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stats4sd\Statistics-Games\"/>
    </mc:Choice>
  </mc:AlternateContent>
  <bookViews>
    <workbookView showHorizontalScroll="0" xWindow="0" yWindow="0" windowWidth="25800" windowHeight="11910" activeTab="3" xr2:uid="{00000000-000D-0000-FFFF-FFFF00000000}"/>
  </bookViews>
  <sheets>
    <sheet name="Values" sheetId="47" r:id="rId1"/>
    <sheet name="Titles" sheetId="46" r:id="rId2"/>
    <sheet name="Translations" sheetId="48" r:id="rId3"/>
    <sheet name="StartSheet" sheetId="29" r:id="rId4"/>
    <sheet name="Year1" sheetId="1" r:id="rId5"/>
    <sheet name="Year 1 New Format" sheetId="49" state="hidden" r:id="rId6"/>
    <sheet name="Year2" sheetId="30" state="hidden" r:id="rId7"/>
    <sheet name="Parameters" sheetId="34" state="hidden" r:id="rId8"/>
    <sheet name="Calculations" sheetId="2" state="hidden" r:id="rId9"/>
    <sheet name="DefaultParametersRELE" sheetId="35" state="hidden" r:id="rId10"/>
    <sheet name="DefaultParametersREIL" sheetId="36" state="hidden" r:id="rId11"/>
    <sheet name="DefaultParametersILLE" sheetId="37" state="hidden" r:id="rId12"/>
    <sheet name="DefaultParametersILIL" sheetId="38" state="hidden" r:id="rId13"/>
    <sheet name="DefaultParametersANLE" sheetId="39" state="hidden" r:id="rId14"/>
    <sheet name="DefaultParametersANIL" sheetId="40" state="hidden" r:id="rId15"/>
    <sheet name="Template" sheetId="15" state="hidden" r:id="rId16"/>
    <sheet name="TitleTemplates" sheetId="5" state="hidden" r:id="rId17"/>
    <sheet name="DataSheet" sheetId="3" state="hidden" r:id="rId18"/>
    <sheet name="Year1DataForAnalysis" sheetId="42" state="hidden" r:id="rId19"/>
    <sheet name="CombinedDataForOxC" sheetId="45" r:id="rId20"/>
    <sheet name="DataForAnalysis" sheetId="43" state="hidden" r:id="rId21"/>
  </sheets>
  <functionGroups builtInGroupCount="19"/>
  <definedNames>
    <definedName name="ArrayofTypes">Calculations!$H$3:$L$35</definedName>
    <definedName name="BlockLevel1" localSheetId="14">DefaultParametersANIL!$F$4</definedName>
    <definedName name="BlockLevel1" localSheetId="13">DefaultParametersANLE!$F$4</definedName>
    <definedName name="BlockLevel1" localSheetId="12">DefaultParametersILIL!$F$4</definedName>
    <definedName name="BlockLevel1" localSheetId="11">DefaultParametersILLE!$F$4</definedName>
    <definedName name="BlockLevel1" localSheetId="10">DefaultParametersREIL!$F$4</definedName>
    <definedName name="BlockLevel1" localSheetId="9">DefaultParametersRELE!$F$4</definedName>
    <definedName name="BlockLevel1">Parameters!$F$4</definedName>
    <definedName name="BlockLevel1Value" localSheetId="14">DefaultParametersANIL!$G$4</definedName>
    <definedName name="BlockLevel1Value" localSheetId="13">DefaultParametersANLE!$G$4</definedName>
    <definedName name="BlockLevel1Value" localSheetId="12">DefaultParametersILIL!$G$4</definedName>
    <definedName name="BlockLevel1Value" localSheetId="11">DefaultParametersILLE!$G$4</definedName>
    <definedName name="BlockLevel1Value" localSheetId="10">DefaultParametersREIL!$G$4</definedName>
    <definedName name="BlockLevel1Value" localSheetId="9">DefaultParametersRELE!$G$4</definedName>
    <definedName name="BlockLevel1Value">Parameters!$G$4</definedName>
    <definedName name="BlockLevel2" localSheetId="14">DefaultParametersANIL!$F$5</definedName>
    <definedName name="BlockLevel2" localSheetId="13">DefaultParametersANLE!$F$5</definedName>
    <definedName name="BlockLevel2" localSheetId="12">DefaultParametersILIL!$F$5</definedName>
    <definedName name="BlockLevel2" localSheetId="11">DefaultParametersILLE!$F$5</definedName>
    <definedName name="BlockLevel2" localSheetId="10">DefaultParametersREIL!$F$5</definedName>
    <definedName name="BlockLevel2" localSheetId="9">DefaultParametersRELE!$F$5</definedName>
    <definedName name="BlockLevel2">Parameters!$F$5</definedName>
    <definedName name="BlockLevel2Value" localSheetId="14">DefaultParametersANIL!$G$5</definedName>
    <definedName name="BlockLevel2Value" localSheetId="13">DefaultParametersANLE!$G$5</definedName>
    <definedName name="BlockLevel2Value" localSheetId="12">DefaultParametersILIL!$G$5</definedName>
    <definedName name="BlockLevel2Value" localSheetId="11">DefaultParametersILLE!$G$5</definedName>
    <definedName name="BlockLevel2Value" localSheetId="10">DefaultParametersREIL!$G$5</definedName>
    <definedName name="BlockLevel2Value" localSheetId="9">DefaultParametersRELE!$G$5</definedName>
    <definedName name="BlockLevel2Value">Parameters!$G$5</definedName>
    <definedName name="BlockName" localSheetId="14">DefaultParametersANIL!$D$4</definedName>
    <definedName name="BlockName" localSheetId="13">DefaultParametersANLE!$D$4</definedName>
    <definedName name="BlockName" localSheetId="12">DefaultParametersILIL!$D$4</definedName>
    <definedName name="BlockName" localSheetId="11">DefaultParametersILLE!$D$4</definedName>
    <definedName name="BlockName" localSheetId="10">DefaultParametersREIL!$D$4</definedName>
    <definedName name="BlockName" localSheetId="9">DefaultParametersRELE!$D$4</definedName>
    <definedName name="BlockName">Parameters!$D$4</definedName>
    <definedName name="BothYearsData">DataSheet!$A$1:$J$25</definedName>
    <definedName name="Factor1Level1" localSheetId="14">DefaultParametersANIL!$F$6</definedName>
    <definedName name="Factor1Level1" localSheetId="13">DefaultParametersANLE!$F$6</definedName>
    <definedName name="Factor1Level1" localSheetId="12">DefaultParametersILIL!$F$6</definedName>
    <definedName name="Factor1Level1" localSheetId="11">DefaultParametersILLE!$F$6</definedName>
    <definedName name="Factor1Level1" localSheetId="10">DefaultParametersREIL!$F$6</definedName>
    <definedName name="Factor1Level1" localSheetId="9">DefaultParametersRELE!$F$6</definedName>
    <definedName name="Factor1Level1">Parameters!$F$6</definedName>
    <definedName name="Factor1Level1Value" localSheetId="14">DefaultParametersANIL!$G$6</definedName>
    <definedName name="Factor1Level1Value" localSheetId="13">DefaultParametersANLE!$G$6</definedName>
    <definedName name="Factor1Level1Value" localSheetId="12">DefaultParametersILIL!$G$6</definedName>
    <definedName name="Factor1Level1Value" localSheetId="11">DefaultParametersILLE!$G$6</definedName>
    <definedName name="Factor1Level1Value" localSheetId="10">DefaultParametersREIL!$G$6</definedName>
    <definedName name="Factor1Level1Value" localSheetId="9">DefaultParametersRELE!$G$6</definedName>
    <definedName name="Factor1Level1Value">Parameters!$G$6</definedName>
    <definedName name="Factor1Level2" localSheetId="14">DefaultParametersANIL!$F$7</definedName>
    <definedName name="Factor1Level2" localSheetId="13">DefaultParametersANLE!$F$7</definedName>
    <definedName name="Factor1Level2" localSheetId="12">DefaultParametersILIL!$F$7</definedName>
    <definedName name="Factor1Level2" localSheetId="11">DefaultParametersILLE!$F$7</definedName>
    <definedName name="Factor1Level2" localSheetId="10">DefaultParametersREIL!$F$7</definedName>
    <definedName name="Factor1Level2" localSheetId="9">DefaultParametersRELE!$F$7</definedName>
    <definedName name="Factor1Level2">Parameters!$F$7</definedName>
    <definedName name="Factor1Level2Value" localSheetId="14">DefaultParametersANIL!$G$7</definedName>
    <definedName name="Factor1Level2Value" localSheetId="13">DefaultParametersANLE!$G$7</definedName>
    <definedName name="Factor1Level2Value" localSheetId="12">DefaultParametersILIL!$G$7</definedName>
    <definedName name="Factor1Level2Value" localSheetId="11">DefaultParametersILLE!$G$7</definedName>
    <definedName name="Factor1Level2Value" localSheetId="10">DefaultParametersREIL!$G$7</definedName>
    <definedName name="Factor1Level2Value" localSheetId="9">DefaultParametersRELE!$G$7</definedName>
    <definedName name="Factor1Level2Value">Parameters!$G$7</definedName>
    <definedName name="Factor1Name" localSheetId="14">DefaultParametersANIL!$D$6</definedName>
    <definedName name="Factor1Name" localSheetId="13">DefaultParametersANLE!$D$6</definedName>
    <definedName name="Factor1Name" localSheetId="12">DefaultParametersILIL!$D$6</definedName>
    <definedName name="Factor1Name" localSheetId="11">DefaultParametersILLE!$D$6</definedName>
    <definedName name="Factor1Name" localSheetId="10">DefaultParametersREIL!$D$6</definedName>
    <definedName name="Factor1Name" localSheetId="9">DefaultParametersRELE!$D$6</definedName>
    <definedName name="Factor1Name">Parameters!$D$6</definedName>
    <definedName name="Factor2Level1" localSheetId="14">DefaultParametersANIL!$F$8</definedName>
    <definedName name="Factor2Level1" localSheetId="13">DefaultParametersANLE!$F$8</definedName>
    <definedName name="Factor2Level1" localSheetId="12">DefaultParametersILIL!$F$8</definedName>
    <definedName name="Factor2Level1" localSheetId="11">DefaultParametersILLE!$F$8</definedName>
    <definedName name="Factor2Level1" localSheetId="10">DefaultParametersREIL!$F$8</definedName>
    <definedName name="Factor2Level1" localSheetId="9">DefaultParametersRELE!$F$8</definedName>
    <definedName name="Factor2Level1">Parameters!$F$8</definedName>
    <definedName name="Factor2Level1Value" localSheetId="14">DefaultParametersANIL!$G$8</definedName>
    <definedName name="Factor2Level1Value" localSheetId="13">DefaultParametersANLE!$G$8</definedName>
    <definedName name="Factor2Level1Value" localSheetId="12">DefaultParametersILIL!$G$8</definedName>
    <definedName name="Factor2Level1Value" localSheetId="11">DefaultParametersILLE!$G$8</definedName>
    <definedName name="Factor2Level1Value" localSheetId="10">DefaultParametersREIL!$G$8</definedName>
    <definedName name="Factor2Level1Value" localSheetId="9">DefaultParametersRELE!$G$8</definedName>
    <definedName name="Factor2Level1Value">Parameters!$G$8</definedName>
    <definedName name="Factor2Level2" localSheetId="14">DefaultParametersANIL!$F$9</definedName>
    <definedName name="Factor2Level2" localSheetId="13">DefaultParametersANLE!$F$9</definedName>
    <definedName name="Factor2Level2" localSheetId="12">DefaultParametersILIL!$F$9</definedName>
    <definedName name="Factor2Level2" localSheetId="11">DefaultParametersILLE!$F$9</definedName>
    <definedName name="Factor2Level2" localSheetId="10">DefaultParametersREIL!$F$9</definedName>
    <definedName name="Factor2Level2" localSheetId="9">DefaultParametersRELE!$F$9</definedName>
    <definedName name="Factor2Level2">Parameters!$F$9</definedName>
    <definedName name="Factor2Level2Value" localSheetId="14">DefaultParametersANIL!$G$9</definedName>
    <definedName name="Factor2Level2Value" localSheetId="13">DefaultParametersANLE!$G$9</definedName>
    <definedName name="Factor2Level2Value" localSheetId="12">DefaultParametersILIL!$G$9</definedName>
    <definedName name="Factor2Level2Value" localSheetId="11">DefaultParametersILLE!$G$9</definedName>
    <definedName name="Factor2Level2Value" localSheetId="10">DefaultParametersREIL!$G$9</definedName>
    <definedName name="Factor2Level2Value" localSheetId="9">DefaultParametersRELE!$G$9</definedName>
    <definedName name="Factor2Level2Value">Parameters!$G$9</definedName>
    <definedName name="Factor2Name" localSheetId="14">DefaultParametersANIL!$D$8</definedName>
    <definedName name="Factor2Name" localSheetId="13">DefaultParametersANLE!$D$8</definedName>
    <definedName name="Factor2Name" localSheetId="12">DefaultParametersILIL!$D$8</definedName>
    <definedName name="Factor2Name" localSheetId="11">DefaultParametersILLE!$D$8</definedName>
    <definedName name="Factor2Name" localSheetId="10">DefaultParametersREIL!$D$8</definedName>
    <definedName name="Factor2Name" localSheetId="9">DefaultParametersRELE!$D$8</definedName>
    <definedName name="Factor2Name">Parameters!$D$8</definedName>
    <definedName name="Factor3Level1" localSheetId="14">DefaultParametersANIL!$F$10</definedName>
    <definedName name="Factor3Level1" localSheetId="13">DefaultParametersANLE!$F$10</definedName>
    <definedName name="Factor3Level1" localSheetId="12">DefaultParametersILIL!$F$10</definedName>
    <definedName name="Factor3Level1" localSheetId="11">DefaultParametersILLE!$F$10</definedName>
    <definedName name="Factor3Level1" localSheetId="10">DefaultParametersREIL!$F$10</definedName>
    <definedName name="Factor3Level1" localSheetId="9">DefaultParametersRELE!$F$10</definedName>
    <definedName name="Factor3Level1">Parameters!$F$10</definedName>
    <definedName name="Factor3Level1Value" localSheetId="14">DefaultParametersANIL!$G$10</definedName>
    <definedName name="Factor3Level1Value" localSheetId="13">DefaultParametersANLE!$G$10</definedName>
    <definedName name="Factor3Level1Value" localSheetId="12">DefaultParametersILIL!$G$10</definedName>
    <definedName name="Factor3Level1Value" localSheetId="11">DefaultParametersILLE!$G$10</definedName>
    <definedName name="Factor3Level1Value" localSheetId="10">DefaultParametersREIL!$G$10</definedName>
    <definedName name="Factor3Level1Value" localSheetId="9">DefaultParametersRELE!$G$10</definedName>
    <definedName name="Factor3Level1Value">Parameters!$G$10</definedName>
    <definedName name="Factor3Level2" localSheetId="14">DefaultParametersANIL!$F$11</definedName>
    <definedName name="Factor3Level2" localSheetId="13">DefaultParametersANLE!$F$11</definedName>
    <definedName name="Factor3Level2" localSheetId="12">DefaultParametersILIL!$F$11</definedName>
    <definedName name="Factor3Level2" localSheetId="11">DefaultParametersILLE!$F$11</definedName>
    <definedName name="Factor3Level2" localSheetId="10">DefaultParametersREIL!$F$11</definedName>
    <definedName name="Factor3Level2" localSheetId="9">DefaultParametersRELE!$F$11</definedName>
    <definedName name="Factor3Level2">Parameters!$F$11</definedName>
    <definedName name="Factor3Level2Value" localSheetId="14">DefaultParametersANIL!$G$11</definedName>
    <definedName name="Factor3Level2Value" localSheetId="13">DefaultParametersANLE!$G$11</definedName>
    <definedName name="Factor3Level2Value" localSheetId="12">DefaultParametersILIL!$G$11</definedName>
    <definedName name="Factor3Level2Value" localSheetId="11">DefaultParametersILLE!$G$11</definedName>
    <definedName name="Factor3Level2Value" localSheetId="10">DefaultParametersREIL!$G$11</definedName>
    <definedName name="Factor3Level2Value" localSheetId="9">DefaultParametersRELE!$G$11</definedName>
    <definedName name="Factor3Level2Value">Parameters!$G$11</definedName>
    <definedName name="Factor3Name" localSheetId="14">DefaultParametersANIL!$D$10</definedName>
    <definedName name="Factor3Name" localSheetId="13">DefaultParametersANLE!$D$10</definedName>
    <definedName name="Factor3Name" localSheetId="12">DefaultParametersILIL!$D$10</definedName>
    <definedName name="Factor3Name" localSheetId="11">DefaultParametersILLE!$D$10</definedName>
    <definedName name="Factor3Name" localSheetId="10">DefaultParametersREIL!$D$10</definedName>
    <definedName name="Factor3Name" localSheetId="9">DefaultParametersRELE!$D$10</definedName>
    <definedName name="Factor3Name">Parameters!$D$10</definedName>
    <definedName name="factorlevels">Calculations!$B$2:$E$9</definedName>
    <definedName name="FinalData">DataForAnalysis!$A$1:$J$25</definedName>
    <definedName name="FinalYear1Data">Year1DataForAnalysis!$A$1:$J$13</definedName>
    <definedName name="InteractionL1L1" localSheetId="14">DefaultParametersANIL!$L$2</definedName>
    <definedName name="InteractionL1L1" localSheetId="13">DefaultParametersANLE!$L$2</definedName>
    <definedName name="InteractionL1L1" localSheetId="12">DefaultParametersILIL!$L$2</definedName>
    <definedName name="InteractionL1L1" localSheetId="11">DefaultParametersILLE!$L$2</definedName>
    <definedName name="InteractionL1L1" localSheetId="10">DefaultParametersREIL!$L$2</definedName>
    <definedName name="InteractionL1L1" localSheetId="9">DefaultParametersRELE!$L$2</definedName>
    <definedName name="InteractionL1L1">Parameters!$L$2</definedName>
    <definedName name="InteractionL1L2" localSheetId="14">DefaultParametersANIL!$L$3</definedName>
    <definedName name="InteractionL1L2" localSheetId="13">DefaultParametersANLE!$L$3</definedName>
    <definedName name="InteractionL1L2" localSheetId="12">DefaultParametersILIL!$L$3</definedName>
    <definedName name="InteractionL1L2" localSheetId="11">DefaultParametersILLE!$L$3</definedName>
    <definedName name="InteractionL1L2" localSheetId="10">DefaultParametersREIL!$L$3</definedName>
    <definedName name="InteractionL1L2" localSheetId="9">DefaultParametersRELE!$L$3</definedName>
    <definedName name="InteractionL1L2">Parameters!$L$3</definedName>
    <definedName name="InteractionL2L1" localSheetId="14">DefaultParametersANIL!$L$4</definedName>
    <definedName name="InteractionL2L1" localSheetId="13">DefaultParametersANLE!$L$4</definedName>
    <definedName name="InteractionL2L1" localSheetId="12">DefaultParametersILIL!$L$4</definedName>
    <definedName name="InteractionL2L1" localSheetId="11">DefaultParametersILLE!$L$4</definedName>
    <definedName name="InteractionL2L1" localSheetId="10">DefaultParametersREIL!$L$4</definedName>
    <definedName name="InteractionL2L1" localSheetId="9">DefaultParametersRELE!$L$4</definedName>
    <definedName name="InteractionL2L1">Parameters!$L$4</definedName>
    <definedName name="InteractionL2L2" localSheetId="14">DefaultParametersANIL!$L$5</definedName>
    <definedName name="InteractionL2L2" localSheetId="13">DefaultParametersANLE!$L$5</definedName>
    <definedName name="InteractionL2L2" localSheetId="12">DefaultParametersILIL!$L$5</definedName>
    <definedName name="InteractionL2L2" localSheetId="11">DefaultParametersILLE!$L$5</definedName>
    <definedName name="InteractionL2L2" localSheetId="10">DefaultParametersREIL!$L$5</definedName>
    <definedName name="InteractionL2L2" localSheetId="9">DefaultParametersRELE!$L$5</definedName>
    <definedName name="InteractionL2L2">Parameters!$L$5</definedName>
    <definedName name="InteractionName" localSheetId="14">DefaultParametersANIL!$I$2</definedName>
    <definedName name="InteractionName" localSheetId="13">DefaultParametersANLE!$I$2</definedName>
    <definedName name="InteractionName" localSheetId="12">DefaultParametersILIL!$I$2</definedName>
    <definedName name="InteractionName" localSheetId="11">DefaultParametersILLE!$I$2</definedName>
    <definedName name="InteractionName" localSheetId="10">DefaultParametersREIL!$I$2</definedName>
    <definedName name="InteractionName" localSheetId="9">DefaultParametersRELE!$I$2</definedName>
    <definedName name="InteractionName">Parameters!$I$2</definedName>
    <definedName name="MeasurementName" localSheetId="14">DefaultParametersANIL!$B$1</definedName>
    <definedName name="MeasurementName" localSheetId="13">DefaultParametersANLE!$B$1</definedName>
    <definedName name="MeasurementName" localSheetId="12">DefaultParametersILIL!$B$1</definedName>
    <definedName name="MeasurementName" localSheetId="11">DefaultParametersILLE!$B$1</definedName>
    <definedName name="MeasurementName" localSheetId="10">DefaultParametersREIL!$B$1</definedName>
    <definedName name="MeasurementName" localSheetId="9">DefaultParametersRELE!$B$1</definedName>
    <definedName name="MeasurementName">Parameters!$B$1</definedName>
    <definedName name="OverallMean" localSheetId="14">DefaultParametersANIL!$O$1</definedName>
    <definedName name="OverallMean" localSheetId="13">DefaultParametersANLE!$O$1</definedName>
    <definedName name="OverallMean" localSheetId="12">DefaultParametersILIL!$O$1</definedName>
    <definedName name="OverallMean" localSheetId="11">DefaultParametersILLE!$O$1</definedName>
    <definedName name="OverallMean" localSheetId="10">DefaultParametersREIL!$O$1</definedName>
    <definedName name="OverallMean" localSheetId="9">DefaultParametersRELE!$O$1</definedName>
    <definedName name="OverallMean">Parameters!$O$1</definedName>
    <definedName name="_xlnm.Print_Area" localSheetId="17">DataSheet!$A$1:$L$26</definedName>
    <definedName name="_xlnm.Print_Area" localSheetId="3">StartSheet!$A$1:$H$33</definedName>
    <definedName name="_xlnm.Print_Area" localSheetId="5">'Year 1 New Format'!#REF!</definedName>
    <definedName name="_xlnm.Print_Area" localSheetId="4">Year1!$A$1:$K$29</definedName>
    <definedName name="_xlnm.Print_Area" localSheetId="6">Year2!$A$1:$K$29</definedName>
    <definedName name="RegionName" localSheetId="14">DefaultParametersANIL!$B$3</definedName>
    <definedName name="RegionName" localSheetId="13">DefaultParametersANLE!$B$3</definedName>
    <definedName name="RegionName" localSheetId="12">DefaultParametersILIL!$B$3</definedName>
    <definedName name="RegionName" localSheetId="11">DefaultParametersILLE!$B$3</definedName>
    <definedName name="RegionName" localSheetId="10">DefaultParametersREIL!$B$3</definedName>
    <definedName name="RegionName" localSheetId="9">DefaultParametersRELE!$B$3</definedName>
    <definedName name="RegionName">Parameters!$B$3</definedName>
    <definedName name="Sigma" localSheetId="14">DefaultParametersANIL!$O$2</definedName>
    <definedName name="Sigma" localSheetId="13">DefaultParametersANLE!$O$2</definedName>
    <definedName name="Sigma" localSheetId="12">DefaultParametersILIL!$O$2</definedName>
    <definedName name="Sigma" localSheetId="11">DefaultParametersILLE!$O$2</definedName>
    <definedName name="Sigma" localSheetId="10">DefaultParametersREIL!$O$2</definedName>
    <definedName name="Sigma" localSheetId="9">DefaultParametersRELE!$O$2</definedName>
    <definedName name="Sigma">Parameters!$O$2</definedName>
    <definedName name="SoilName" localSheetId="14">DefaultParametersANIL!$B$4</definedName>
    <definedName name="SoilName" localSheetId="13">DefaultParametersANLE!$B$4</definedName>
    <definedName name="SoilName" localSheetId="12">DefaultParametersILIL!$B$4</definedName>
    <definedName name="SoilName" localSheetId="11">DefaultParametersILLE!$B$4</definedName>
    <definedName name="SoilName" localSheetId="10">DefaultParametersREIL!$B$4</definedName>
    <definedName name="SoilName" localSheetId="9">DefaultParametersRELE!$B$4</definedName>
    <definedName name="SoilName">Parameters!$B$4</definedName>
    <definedName name="Template">Template!$A$1:$C$8</definedName>
    <definedName name="TemplateBlock">Template!$C$4</definedName>
    <definedName name="TemplateFactor1">Template!$C$7</definedName>
    <definedName name="TemplateFactor2">Template!$C$5</definedName>
    <definedName name="TemplateFactor3">Template!$C$6</definedName>
    <definedName name="TemplatePlot">Template!$C$3</definedName>
    <definedName name="TemplateYear">Template!$C$2</definedName>
    <definedName name="TemplateYield">Template!$C$8</definedName>
    <definedName name="TitleTemplate">TitleTemplates!$B$2:$F$6</definedName>
    <definedName name="TitleTemplateBlock">TitleTemplates!$D$4</definedName>
    <definedName name="TitleTemplateFactor1">TitleTemplates!$D$6</definedName>
    <definedName name="TitleTemplateFactor2">TitleTemplates!$D$5</definedName>
    <definedName name="TitleTemplateFactor3">TitleTemplates!$F$5</definedName>
    <definedName name="TitleTemplatePlot">TitleTemplates!$F$4</definedName>
    <definedName name="TitleTemplateYear">TitleTemplates!$D$3</definedName>
    <definedName name="Translations" localSheetId="5">#REF!</definedName>
    <definedName name="Translations">#REF!</definedName>
    <definedName name="TranslationsTable" localSheetId="5">#REF!</definedName>
    <definedName name="TranslationsTable">#REF!</definedName>
    <definedName name="UnitName" localSheetId="14">DefaultParametersANIL!$B$2</definedName>
    <definedName name="UnitName" localSheetId="13">DefaultParametersANLE!$B$2</definedName>
    <definedName name="UnitName" localSheetId="12">DefaultParametersILIL!$B$2</definedName>
    <definedName name="UnitName" localSheetId="11">DefaultParametersILLE!$B$2</definedName>
    <definedName name="UnitName" localSheetId="10">DefaultParametersREIL!$B$2</definedName>
    <definedName name="UnitName" localSheetId="9">DefaultParametersRELE!$B$2</definedName>
    <definedName name="UnitName">Parameters!$B$2</definedName>
    <definedName name="varLanguage">StartSheet!$C$1</definedName>
    <definedName name="varRandomTrialN">StartSheet!$L$4</definedName>
    <definedName name="Year1Data">DataSheet!$A$1:$J$13</definedName>
    <definedName name="Year1Treatments" localSheetId="5">'Year 1 New Format'!#REF!,'Year 1 New Format'!#REF!,'Year 1 New Format'!#REF!,'Year 1 New Format'!#REF!,'Year 1 New Format'!#REF!,'Year 1 New Format'!#REF!,'Year 1 New Format'!#REF!,'Year 1 New Format'!#REF!,'Year 1 New Format'!#REF!,'Year 1 New Format'!#REF!,'Year 1 New Format'!#REF!,'Year 1 New Format'!#REF!</definedName>
    <definedName name="Year1Treatments" localSheetId="6">Year2!$C$3,Year2!$E$3,Year2!$E$5,Year2!$C$5,Year2!$C$7,Year2!$E$7,Year2!$E$9,Year2!$C$9,Year2!$C$11,Year2!$E$11,Year2!$E$13,Year2!$C$13</definedName>
    <definedName name="Year1Treatments">Year1!$C$3,Year1!$E$3,Year1!$E$5,Year1!$C$5,Year1!$C$7,Year1!$E$7,Year1!$E$9,Year1!$C$9,Year1!$C$11,Year1!$E$11,Year1!$E$13,Year1!$C$13</definedName>
    <definedName name="Year2Data">DataSheet!$A$14:$J$25</definedName>
    <definedName name="Year2Treatments">Year2!$E$3,Year2!$C$3,Year2!$C$5,Year2!$E$5,Year2!$E$7,Year2!$C$7,Year2!$C$9,Year2!$E$9,Year2!$E$11,Year2!$C$11,Year2!$C$13,Year2!$E$13</definedName>
    <definedName name="YearLevel1" localSheetId="14">DefaultParametersANIL!$F$2</definedName>
    <definedName name="YearLevel1" localSheetId="13">DefaultParametersANLE!$F$2</definedName>
    <definedName name="YearLevel1" localSheetId="12">DefaultParametersILIL!$F$2</definedName>
    <definedName name="YearLevel1" localSheetId="11">DefaultParametersILLE!$F$2</definedName>
    <definedName name="YearLevel1" localSheetId="10">DefaultParametersREIL!$F$2</definedName>
    <definedName name="YearLevel1" localSheetId="9">DefaultParametersRELE!$F$2</definedName>
    <definedName name="YearLevel1">Parameters!$F$2</definedName>
    <definedName name="YearLevel1Value" localSheetId="14">DefaultParametersANIL!$G$2</definedName>
    <definedName name="YearLevel1Value" localSheetId="13">DefaultParametersANLE!$G$2</definedName>
    <definedName name="YearLevel1Value" localSheetId="12">DefaultParametersILIL!$G$2</definedName>
    <definedName name="YearLevel1Value" localSheetId="11">DefaultParametersILLE!$G$2</definedName>
    <definedName name="YearLevel1Value" localSheetId="10">DefaultParametersREIL!$G$2</definedName>
    <definedName name="YearLevel1Value" localSheetId="9">DefaultParametersRELE!$G$2</definedName>
    <definedName name="YearLevel1Value">Parameters!$G$2</definedName>
    <definedName name="YearLevel2" localSheetId="14">DefaultParametersANIL!$F$3</definedName>
    <definedName name="YearLevel2" localSheetId="13">DefaultParametersANLE!$F$3</definedName>
    <definedName name="YearLevel2" localSheetId="12">DefaultParametersILIL!$F$3</definedName>
    <definedName name="YearLevel2" localSheetId="11">DefaultParametersILLE!$F$3</definedName>
    <definedName name="YearLevel2" localSheetId="10">DefaultParametersREIL!$F$3</definedName>
    <definedName name="YearLevel2" localSheetId="9">DefaultParametersRELE!$F$3</definedName>
    <definedName name="YearLevel2">Parameters!$F$3</definedName>
    <definedName name="YearLevel2Value" localSheetId="14">DefaultParametersANIL!$G$3</definedName>
    <definedName name="YearLevel2Value" localSheetId="13">DefaultParametersANLE!$G$3</definedName>
    <definedName name="YearLevel2Value" localSheetId="12">DefaultParametersILIL!$G$3</definedName>
    <definedName name="YearLevel2Value" localSheetId="11">DefaultParametersILLE!$G$3</definedName>
    <definedName name="YearLevel2Value" localSheetId="10">DefaultParametersREIL!$G$3</definedName>
    <definedName name="YearLevel2Value" localSheetId="9">DefaultParametersRELE!$G$3</definedName>
    <definedName name="YearLevel2Value">Parameters!$G$3</definedName>
    <definedName name="YearName">Parameters!$D$2</definedName>
  </definedNames>
  <calcPr calcId="171027" calcMode="manual"/>
  <fileRecoveryPr autoRecover="0"/>
</workbook>
</file>

<file path=xl/calcChain.xml><?xml version="1.0" encoding="utf-8"?>
<calcChain xmlns="http://schemas.openxmlformats.org/spreadsheetml/2006/main">
  <c r="E3" i="48" l="1"/>
  <c r="E2" i="48"/>
  <c r="E5" i="48"/>
  <c r="K3" i="29" s="1"/>
  <c r="E4" i="48"/>
  <c r="E6" i="48"/>
  <c r="E7" i="48"/>
  <c r="I1" i="29" s="1"/>
  <c r="E8" i="48"/>
  <c r="B1" i="29" s="1"/>
  <c r="E9" i="48"/>
  <c r="E10" i="48"/>
  <c r="E11" i="48"/>
  <c r="E12" i="48"/>
  <c r="E13" i="48"/>
  <c r="E14" i="48"/>
  <c r="E15" i="48"/>
  <c r="E16" i="48"/>
  <c r="E1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E98" i="48"/>
  <c r="E99" i="48"/>
  <c r="E100" i="48"/>
  <c r="E101" i="48"/>
  <c r="E102" i="48"/>
  <c r="E103" i="48"/>
  <c r="E104" i="48"/>
  <c r="E105" i="48"/>
  <c r="E106" i="48"/>
  <c r="E107" i="48"/>
  <c r="E108" i="48"/>
  <c r="E109" i="48"/>
  <c r="E110" i="48"/>
  <c r="E111" i="48"/>
  <c r="E112" i="48"/>
  <c r="E113" i="48"/>
  <c r="E114" i="48"/>
  <c r="E115" i="48"/>
  <c r="E116" i="48"/>
  <c r="E117" i="48"/>
  <c r="E118" i="48"/>
  <c r="E119" i="48"/>
  <c r="E120" i="48"/>
  <c r="E121" i="48"/>
  <c r="E122" i="48"/>
  <c r="E123" i="48"/>
  <c r="E124" i="48"/>
  <c r="E125" i="48"/>
  <c r="E126" i="48"/>
  <c r="E127" i="48"/>
  <c r="E128" i="48"/>
  <c r="E129" i="48"/>
  <c r="E130" i="48"/>
  <c r="E131" i="48"/>
  <c r="E132" i="48"/>
  <c r="E133" i="48"/>
  <c r="E134" i="48"/>
  <c r="E135" i="48"/>
  <c r="E136" i="48"/>
  <c r="E137" i="48"/>
  <c r="E138" i="48"/>
  <c r="E139" i="48"/>
  <c r="E140" i="48"/>
  <c r="E141" i="48"/>
  <c r="E142" i="48"/>
  <c r="E143" i="48"/>
  <c r="E144" i="48"/>
  <c r="E145" i="48"/>
  <c r="E146" i="48"/>
  <c r="E147" i="48"/>
  <c r="E148" i="48"/>
  <c r="E149" i="48"/>
  <c r="E150" i="48"/>
  <c r="E151" i="48"/>
  <c r="E152" i="48"/>
  <c r="E153" i="48"/>
  <c r="E154" i="48"/>
  <c r="E155" i="48"/>
  <c r="E156" i="48"/>
  <c r="E157" i="48"/>
  <c r="E158" i="48"/>
  <c r="E159" i="48"/>
  <c r="E160" i="48"/>
  <c r="E161" i="48"/>
  <c r="E162" i="48"/>
  <c r="E163" i="48"/>
  <c r="E164" i="48"/>
  <c r="E165" i="48"/>
  <c r="E166" i="48"/>
  <c r="E167" i="48"/>
  <c r="E168" i="48"/>
  <c r="E169" i="48"/>
  <c r="E170" i="48"/>
  <c r="E171" i="48"/>
  <c r="E172" i="48"/>
  <c r="E173" i="48"/>
  <c r="E174" i="48"/>
  <c r="E175" i="48"/>
  <c r="E176" i="48"/>
  <c r="E177" i="48"/>
  <c r="E178" i="48"/>
  <c r="E179" i="48"/>
  <c r="E180" i="48"/>
  <c r="E181" i="48"/>
  <c r="E182" i="48"/>
  <c r="H20" i="49" l="1"/>
  <c r="M3" i="49"/>
  <c r="N3" i="49"/>
  <c r="O3" i="49"/>
  <c r="P3" i="49"/>
  <c r="Q3" i="49"/>
  <c r="R3" i="49"/>
  <c r="S3" i="49"/>
  <c r="M4" i="49"/>
  <c r="N4" i="49"/>
  <c r="O4" i="49"/>
  <c r="P4" i="49"/>
  <c r="Q4" i="49"/>
  <c r="R4" i="49"/>
  <c r="S4" i="49"/>
  <c r="M5" i="49"/>
  <c r="N5" i="49"/>
  <c r="O5" i="49"/>
  <c r="P5" i="49"/>
  <c r="Q5" i="49"/>
  <c r="R5" i="49"/>
  <c r="S5" i="49"/>
  <c r="L4" i="49"/>
  <c r="L3" i="49"/>
  <c r="L5" i="49"/>
  <c r="L10" i="49" l="1"/>
  <c r="H12" i="49" s="1"/>
  <c r="L7" i="49"/>
  <c r="A10" i="49" s="1"/>
  <c r="L11" i="49"/>
  <c r="L13" i="49"/>
  <c r="A20" i="49" s="1"/>
  <c r="L8" i="49"/>
  <c r="A12" i="49" s="1"/>
  <c r="L12" i="49"/>
  <c r="L9" i="49"/>
  <c r="H10" i="49" l="1"/>
  <c r="A14" i="49"/>
  <c r="H14" i="49"/>
  <c r="A16" i="49"/>
  <c r="H16" i="49"/>
  <c r="H18" i="49"/>
  <c r="A18" i="49"/>
  <c r="K7679" i="47" l="1"/>
  <c r="K7678" i="47"/>
  <c r="K7677" i="47"/>
  <c r="K7676" i="47"/>
  <c r="K7675" i="47"/>
  <c r="H7679" i="47"/>
  <c r="H7678" i="47"/>
  <c r="H7677" i="47"/>
  <c r="H7676" i="47"/>
  <c r="H7675" i="47"/>
  <c r="E7679" i="47"/>
  <c r="E7678" i="47"/>
  <c r="E7677" i="47"/>
  <c r="E7676" i="47"/>
  <c r="E7675" i="47"/>
  <c r="B7679" i="47"/>
  <c r="B7678" i="47"/>
  <c r="B7677" i="47"/>
  <c r="B7676" i="47"/>
  <c r="B7675" i="47"/>
  <c r="K7671" i="47"/>
  <c r="K7670" i="47"/>
  <c r="K7669" i="47"/>
  <c r="K7668" i="47"/>
  <c r="K7667" i="47"/>
  <c r="H7671" i="47"/>
  <c r="H7670" i="47"/>
  <c r="H7669" i="47"/>
  <c r="H7668" i="47"/>
  <c r="H7667" i="47"/>
  <c r="E7671" i="47"/>
  <c r="E7670" i="47"/>
  <c r="E7669" i="47"/>
  <c r="E7668" i="47"/>
  <c r="E7667" i="47"/>
  <c r="B7671" i="47"/>
  <c r="B7670" i="47"/>
  <c r="B7669" i="47"/>
  <c r="B7668" i="47"/>
  <c r="B7667" i="47"/>
  <c r="K7663" i="47"/>
  <c r="K7662" i="47"/>
  <c r="K7661" i="47"/>
  <c r="K7660" i="47"/>
  <c r="K7659" i="47"/>
  <c r="H7663" i="47"/>
  <c r="H7662" i="47"/>
  <c r="H7661" i="47"/>
  <c r="H7660" i="47"/>
  <c r="H7659" i="47"/>
  <c r="E7663" i="47"/>
  <c r="E7662" i="47"/>
  <c r="E7661" i="47"/>
  <c r="E7660" i="47"/>
  <c r="E7659" i="47"/>
  <c r="B7663" i="47"/>
  <c r="B7662" i="47"/>
  <c r="B7661" i="47"/>
  <c r="B7660" i="47"/>
  <c r="B7659" i="47"/>
  <c r="K7655" i="47"/>
  <c r="K7654" i="47"/>
  <c r="K7653" i="47"/>
  <c r="K7652" i="47"/>
  <c r="K7651" i="47"/>
  <c r="H7655" i="47"/>
  <c r="H7654" i="47"/>
  <c r="H7653" i="47"/>
  <c r="H7652" i="47"/>
  <c r="H7651" i="47"/>
  <c r="E7655" i="47"/>
  <c r="E7654" i="47"/>
  <c r="E7653" i="47"/>
  <c r="E7652" i="47"/>
  <c r="E7651" i="47"/>
  <c r="B7655" i="47"/>
  <c r="B7654" i="47"/>
  <c r="B7653" i="47"/>
  <c r="B7652" i="47"/>
  <c r="B7651" i="47"/>
  <c r="K7647" i="47"/>
  <c r="K7646" i="47"/>
  <c r="K7645" i="47"/>
  <c r="K7644" i="47"/>
  <c r="K7643" i="47"/>
  <c r="H7647" i="47"/>
  <c r="H7646" i="47"/>
  <c r="H7645" i="47"/>
  <c r="H7644" i="47"/>
  <c r="H7643" i="47"/>
  <c r="E7647" i="47"/>
  <c r="E7646" i="47"/>
  <c r="E7645" i="47"/>
  <c r="E7644" i="47"/>
  <c r="E7643" i="47"/>
  <c r="B7647" i="47"/>
  <c r="B7646" i="47"/>
  <c r="B7645" i="47"/>
  <c r="B7644" i="47"/>
  <c r="B7643" i="47"/>
  <c r="G480" i="46"/>
  <c r="I479" i="46"/>
  <c r="G479" i="46"/>
  <c r="G478" i="46"/>
  <c r="K7639" i="47"/>
  <c r="K7638" i="47"/>
  <c r="K7637" i="47"/>
  <c r="K7636" i="47"/>
  <c r="K7635" i="47"/>
  <c r="H7639" i="47"/>
  <c r="H7638" i="47"/>
  <c r="H7637" i="47"/>
  <c r="H7636" i="47"/>
  <c r="H7635" i="47"/>
  <c r="E7639" i="47"/>
  <c r="E7638" i="47"/>
  <c r="E7637" i="47"/>
  <c r="E7636" i="47"/>
  <c r="E7635" i="47"/>
  <c r="B7639" i="47"/>
  <c r="B7638" i="47"/>
  <c r="B7637" i="47"/>
  <c r="B7636" i="47"/>
  <c r="B7635" i="47"/>
  <c r="K7631" i="47"/>
  <c r="K7630" i="47"/>
  <c r="K7629" i="47"/>
  <c r="K7628" i="47"/>
  <c r="K7627" i="47"/>
  <c r="H7631" i="47"/>
  <c r="H7630" i="47"/>
  <c r="H7629" i="47"/>
  <c r="H7628" i="47"/>
  <c r="H7627" i="47"/>
  <c r="E7631" i="47"/>
  <c r="E7630" i="47"/>
  <c r="E7629" i="47"/>
  <c r="E7628" i="47"/>
  <c r="E7627" i="47"/>
  <c r="B7631" i="47"/>
  <c r="B7630" i="47"/>
  <c r="B7629" i="47"/>
  <c r="B7628" i="47"/>
  <c r="B7627" i="47"/>
  <c r="K7623" i="47"/>
  <c r="K7622" i="47"/>
  <c r="K7621" i="47"/>
  <c r="K7620" i="47"/>
  <c r="K7619" i="47"/>
  <c r="H7623" i="47"/>
  <c r="H7622" i="47"/>
  <c r="H7621" i="47"/>
  <c r="H7620" i="47"/>
  <c r="H7619" i="47"/>
  <c r="E7623" i="47"/>
  <c r="E7622" i="47"/>
  <c r="E7621" i="47"/>
  <c r="E7620" i="47"/>
  <c r="E7619" i="47"/>
  <c r="B7623" i="47"/>
  <c r="B7622" i="47"/>
  <c r="B7621" i="47"/>
  <c r="B7620" i="47"/>
  <c r="B7619" i="47"/>
  <c r="K7615" i="47"/>
  <c r="K7614" i="47"/>
  <c r="K7613" i="47"/>
  <c r="K7612" i="47"/>
  <c r="K7611" i="47"/>
  <c r="H7615" i="47"/>
  <c r="H7614" i="47"/>
  <c r="H7613" i="47"/>
  <c r="H7612" i="47"/>
  <c r="H7611" i="47"/>
  <c r="E7615" i="47"/>
  <c r="E7614" i="47"/>
  <c r="E7613" i="47"/>
  <c r="E7612" i="47"/>
  <c r="E7611" i="47"/>
  <c r="B7615" i="47"/>
  <c r="B7614" i="47"/>
  <c r="B7613" i="47"/>
  <c r="B7612" i="47"/>
  <c r="B7611" i="47"/>
  <c r="K7607" i="47"/>
  <c r="K7606" i="47"/>
  <c r="K7605" i="47"/>
  <c r="K7604" i="47"/>
  <c r="K7603" i="47"/>
  <c r="H7607" i="47"/>
  <c r="H7606" i="47"/>
  <c r="H7605" i="47"/>
  <c r="H7604" i="47"/>
  <c r="H7603" i="47"/>
  <c r="E7607" i="47"/>
  <c r="E7606" i="47"/>
  <c r="E7605" i="47"/>
  <c r="E7604" i="47"/>
  <c r="E7603" i="47"/>
  <c r="B7607" i="47"/>
  <c r="B7606" i="47"/>
  <c r="B7605" i="47"/>
  <c r="B7604" i="47"/>
  <c r="B7603" i="47"/>
  <c r="B480" i="46"/>
  <c r="D479" i="46"/>
  <c r="B479" i="46"/>
  <c r="B478" i="46"/>
  <c r="K7599" i="47"/>
  <c r="K7598" i="47"/>
  <c r="K7597" i="47"/>
  <c r="K7596" i="47"/>
  <c r="K7595" i="47"/>
  <c r="H7599" i="47"/>
  <c r="H7598" i="47"/>
  <c r="H7597" i="47"/>
  <c r="H7596" i="47"/>
  <c r="H7595" i="47"/>
  <c r="E7599" i="47"/>
  <c r="E7598" i="47"/>
  <c r="E7597" i="47"/>
  <c r="E7596" i="47"/>
  <c r="E7595" i="47"/>
  <c r="B7599" i="47"/>
  <c r="B7598" i="47"/>
  <c r="B7597" i="47"/>
  <c r="B7596" i="47"/>
  <c r="B7595" i="47"/>
  <c r="K7591" i="47"/>
  <c r="K7590" i="47"/>
  <c r="K7589" i="47"/>
  <c r="K7588" i="47"/>
  <c r="K7587" i="47"/>
  <c r="H7591" i="47"/>
  <c r="H7590" i="47"/>
  <c r="H7589" i="47"/>
  <c r="H7588" i="47"/>
  <c r="H7587" i="47"/>
  <c r="E7591" i="47"/>
  <c r="E7590" i="47"/>
  <c r="E7589" i="47"/>
  <c r="E7588" i="47"/>
  <c r="E7587" i="47"/>
  <c r="B7591" i="47"/>
  <c r="B7590" i="47"/>
  <c r="B7589" i="47"/>
  <c r="B7588" i="47"/>
  <c r="B7587" i="47"/>
  <c r="K7583" i="47"/>
  <c r="K7582" i="47"/>
  <c r="K7581" i="47"/>
  <c r="K7580" i="47"/>
  <c r="K7579" i="47"/>
  <c r="H7583" i="47"/>
  <c r="H7582" i="47"/>
  <c r="H7581" i="47"/>
  <c r="H7580" i="47"/>
  <c r="H7579" i="47"/>
  <c r="E7583" i="47"/>
  <c r="E7582" i="47"/>
  <c r="E7581" i="47"/>
  <c r="E7580" i="47"/>
  <c r="E7579" i="47"/>
  <c r="B7583" i="47"/>
  <c r="B7582" i="47"/>
  <c r="B7581" i="47"/>
  <c r="B7580" i="47"/>
  <c r="B7579" i="47"/>
  <c r="K7575" i="47"/>
  <c r="K7574" i="47"/>
  <c r="K7573" i="47"/>
  <c r="K7572" i="47"/>
  <c r="K7571" i="47"/>
  <c r="H7575" i="47"/>
  <c r="H7574" i="47"/>
  <c r="H7573" i="47"/>
  <c r="H7572" i="47"/>
  <c r="H7571" i="47"/>
  <c r="E7575" i="47"/>
  <c r="E7574" i="47"/>
  <c r="E7573" i="47"/>
  <c r="E7572" i="47"/>
  <c r="E7571" i="47"/>
  <c r="B7575" i="47"/>
  <c r="B7574" i="47"/>
  <c r="B7573" i="47"/>
  <c r="B7572" i="47"/>
  <c r="B7571" i="47"/>
  <c r="K7567" i="47"/>
  <c r="K7566" i="47"/>
  <c r="K7565" i="47"/>
  <c r="K7564" i="47"/>
  <c r="K7563" i="47"/>
  <c r="H7567" i="47"/>
  <c r="H7566" i="47"/>
  <c r="H7565" i="47"/>
  <c r="H7564" i="47"/>
  <c r="H7563" i="47"/>
  <c r="E7567" i="47"/>
  <c r="E7566" i="47"/>
  <c r="E7565" i="47"/>
  <c r="E7564" i="47"/>
  <c r="E7563" i="47"/>
  <c r="B7567" i="47"/>
  <c r="B7566" i="47"/>
  <c r="B7565" i="47"/>
  <c r="B7564" i="47"/>
  <c r="B7563" i="47"/>
  <c r="G475" i="46"/>
  <c r="I474" i="46"/>
  <c r="G474" i="46"/>
  <c r="G473" i="46"/>
  <c r="K7559" i="47"/>
  <c r="K7558" i="47"/>
  <c r="K7557" i="47"/>
  <c r="K7556" i="47"/>
  <c r="K7555" i="47"/>
  <c r="H7559" i="47"/>
  <c r="H7558" i="47"/>
  <c r="H7557" i="47"/>
  <c r="H7556" i="47"/>
  <c r="H7555" i="47"/>
  <c r="E7559" i="47"/>
  <c r="E7558" i="47"/>
  <c r="E7557" i="47"/>
  <c r="E7556" i="47"/>
  <c r="E7555" i="47"/>
  <c r="B7559" i="47"/>
  <c r="B7558" i="47"/>
  <c r="B7557" i="47"/>
  <c r="B7556" i="47"/>
  <c r="B7555" i="47"/>
  <c r="K7551" i="47"/>
  <c r="K7550" i="47"/>
  <c r="K7549" i="47"/>
  <c r="K7548" i="47"/>
  <c r="K7547" i="47"/>
  <c r="H7551" i="47"/>
  <c r="H7550" i="47"/>
  <c r="H7549" i="47"/>
  <c r="H7548" i="47"/>
  <c r="H7547" i="47"/>
  <c r="E7551" i="47"/>
  <c r="E7550" i="47"/>
  <c r="E7549" i="47"/>
  <c r="E7548" i="47"/>
  <c r="E7547" i="47"/>
  <c r="B7551" i="47"/>
  <c r="B7550" i="47"/>
  <c r="B7549" i="47"/>
  <c r="B7548" i="47"/>
  <c r="B7547" i="47"/>
  <c r="K7543" i="47"/>
  <c r="K7542" i="47"/>
  <c r="K7541" i="47"/>
  <c r="K7540" i="47"/>
  <c r="K7539" i="47"/>
  <c r="H7543" i="47"/>
  <c r="H7542" i="47"/>
  <c r="H7541" i="47"/>
  <c r="H7540" i="47"/>
  <c r="H7539" i="47"/>
  <c r="E7543" i="47"/>
  <c r="E7542" i="47"/>
  <c r="E7541" i="47"/>
  <c r="E7540" i="47"/>
  <c r="E7539" i="47"/>
  <c r="B7543" i="47"/>
  <c r="B7542" i="47"/>
  <c r="B7541" i="47"/>
  <c r="B7540" i="47"/>
  <c r="B7539" i="47"/>
  <c r="K7535" i="47"/>
  <c r="K7534" i="47"/>
  <c r="K7533" i="47"/>
  <c r="K7532" i="47"/>
  <c r="K7531" i="47"/>
  <c r="H7535" i="47"/>
  <c r="H7534" i="47"/>
  <c r="H7533" i="47"/>
  <c r="H7532" i="47"/>
  <c r="H7531" i="47"/>
  <c r="E7535" i="47"/>
  <c r="E7534" i="47"/>
  <c r="E7533" i="47"/>
  <c r="E7532" i="47"/>
  <c r="E7531" i="47"/>
  <c r="B7535" i="47"/>
  <c r="B7534" i="47"/>
  <c r="B7533" i="47"/>
  <c r="B7532" i="47"/>
  <c r="B7531" i="47"/>
  <c r="K7527" i="47"/>
  <c r="K7526" i="47"/>
  <c r="K7525" i="47"/>
  <c r="K7524" i="47"/>
  <c r="K7523" i="47"/>
  <c r="H7527" i="47"/>
  <c r="H7526" i="47"/>
  <c r="H7525" i="47"/>
  <c r="H7524" i="47"/>
  <c r="H7523" i="47"/>
  <c r="E7527" i="47"/>
  <c r="E7526" i="47"/>
  <c r="E7525" i="47"/>
  <c r="E7524" i="47"/>
  <c r="E7523" i="47"/>
  <c r="B7527" i="47"/>
  <c r="B7526" i="47"/>
  <c r="B7525" i="47"/>
  <c r="B7524" i="47"/>
  <c r="B7523" i="47"/>
  <c r="B475" i="46"/>
  <c r="D474" i="46"/>
  <c r="B474" i="46"/>
  <c r="B473" i="46"/>
  <c r="K7519" i="47"/>
  <c r="K7518" i="47"/>
  <c r="K7517" i="47"/>
  <c r="K7516" i="47"/>
  <c r="K7515" i="47"/>
  <c r="H7519" i="47"/>
  <c r="H7518" i="47"/>
  <c r="H7517" i="47"/>
  <c r="H7516" i="47"/>
  <c r="H7515" i="47"/>
  <c r="E7519" i="47"/>
  <c r="E7518" i="47"/>
  <c r="E7517" i="47"/>
  <c r="E7516" i="47"/>
  <c r="E7515" i="47"/>
  <c r="B7519" i="47"/>
  <c r="B7518" i="47"/>
  <c r="B7517" i="47"/>
  <c r="B7516" i="47"/>
  <c r="B7515" i="47"/>
  <c r="K7511" i="47"/>
  <c r="K7510" i="47"/>
  <c r="K7509" i="47"/>
  <c r="K7508" i="47"/>
  <c r="K7507" i="47"/>
  <c r="H7511" i="47"/>
  <c r="H7510" i="47"/>
  <c r="H7509" i="47"/>
  <c r="H7508" i="47"/>
  <c r="H7507" i="47"/>
  <c r="E7511" i="47"/>
  <c r="E7510" i="47"/>
  <c r="E7509" i="47"/>
  <c r="E7508" i="47"/>
  <c r="E7507" i="47"/>
  <c r="B7511" i="47"/>
  <c r="B7510" i="47"/>
  <c r="B7509" i="47"/>
  <c r="B7508" i="47"/>
  <c r="B7507" i="47"/>
  <c r="K7503" i="47"/>
  <c r="K7502" i="47"/>
  <c r="K7501" i="47"/>
  <c r="K7500" i="47"/>
  <c r="K7499" i="47"/>
  <c r="H7503" i="47"/>
  <c r="H7502" i="47"/>
  <c r="H7501" i="47"/>
  <c r="H7500" i="47"/>
  <c r="H7499" i="47"/>
  <c r="E7503" i="47"/>
  <c r="E7502" i="47"/>
  <c r="E7501" i="47"/>
  <c r="E7500" i="47"/>
  <c r="E7499" i="47"/>
  <c r="B7503" i="47"/>
  <c r="B7502" i="47"/>
  <c r="B7501" i="47"/>
  <c r="B7500" i="47"/>
  <c r="B7499" i="47"/>
  <c r="K7495" i="47"/>
  <c r="K7494" i="47"/>
  <c r="K7493" i="47"/>
  <c r="K7492" i="47"/>
  <c r="K7491" i="47"/>
  <c r="H7495" i="47"/>
  <c r="H7494" i="47"/>
  <c r="H7493" i="47"/>
  <c r="H7492" i="47"/>
  <c r="H7491" i="47"/>
  <c r="E7495" i="47"/>
  <c r="E7494" i="47"/>
  <c r="E7493" i="47"/>
  <c r="E7492" i="47"/>
  <c r="E7491" i="47"/>
  <c r="B7495" i="47"/>
  <c r="B7494" i="47"/>
  <c r="B7493" i="47"/>
  <c r="B7492" i="47"/>
  <c r="B7491" i="47"/>
  <c r="K7487" i="47"/>
  <c r="K7486" i="47"/>
  <c r="K7485" i="47"/>
  <c r="K7484" i="47"/>
  <c r="K7483" i="47"/>
  <c r="H7487" i="47"/>
  <c r="H7486" i="47"/>
  <c r="H7485" i="47"/>
  <c r="H7484" i="47"/>
  <c r="H7483" i="47"/>
  <c r="E7487" i="47"/>
  <c r="E7486" i="47"/>
  <c r="E7485" i="47"/>
  <c r="E7484" i="47"/>
  <c r="E7483" i="47"/>
  <c r="B7487" i="47"/>
  <c r="B7486" i="47"/>
  <c r="B7485" i="47"/>
  <c r="B7484" i="47"/>
  <c r="B7483" i="47"/>
  <c r="G470" i="46"/>
  <c r="I469" i="46"/>
  <c r="G469" i="46"/>
  <c r="G468" i="46"/>
  <c r="K7479" i="47"/>
  <c r="K7478" i="47"/>
  <c r="K7477" i="47"/>
  <c r="K7476" i="47"/>
  <c r="K7475" i="47"/>
  <c r="H7479" i="47"/>
  <c r="H7478" i="47"/>
  <c r="H7477" i="47"/>
  <c r="H7476" i="47"/>
  <c r="H7475" i="47"/>
  <c r="E7479" i="47"/>
  <c r="E7478" i="47"/>
  <c r="E7477" i="47"/>
  <c r="E7476" i="47"/>
  <c r="E7475" i="47"/>
  <c r="B7479" i="47"/>
  <c r="B7478" i="47"/>
  <c r="B7477" i="47"/>
  <c r="B7476" i="47"/>
  <c r="B7475" i="47"/>
  <c r="K7471" i="47"/>
  <c r="K7470" i="47"/>
  <c r="K7469" i="47"/>
  <c r="K7468" i="47"/>
  <c r="K7467" i="47"/>
  <c r="H7471" i="47"/>
  <c r="H7470" i="47"/>
  <c r="H7469" i="47"/>
  <c r="H7468" i="47"/>
  <c r="H7467" i="47"/>
  <c r="E7471" i="47"/>
  <c r="E7470" i="47"/>
  <c r="E7469" i="47"/>
  <c r="E7468" i="47"/>
  <c r="E7467" i="47"/>
  <c r="B7471" i="47"/>
  <c r="B7470" i="47"/>
  <c r="B7469" i="47"/>
  <c r="B7468" i="47"/>
  <c r="B7467" i="47"/>
  <c r="K7463" i="47"/>
  <c r="K7462" i="47"/>
  <c r="K7461" i="47"/>
  <c r="K7460" i="47"/>
  <c r="K7459" i="47"/>
  <c r="H7463" i="47"/>
  <c r="H7462" i="47"/>
  <c r="H7461" i="47"/>
  <c r="H7460" i="47"/>
  <c r="H7459" i="47"/>
  <c r="E7463" i="47"/>
  <c r="E7462" i="47"/>
  <c r="E7461" i="47"/>
  <c r="E7460" i="47"/>
  <c r="E7459" i="47"/>
  <c r="B7463" i="47"/>
  <c r="B7462" i="47"/>
  <c r="B7461" i="47"/>
  <c r="B7460" i="47"/>
  <c r="B7459" i="47"/>
  <c r="K7455" i="47"/>
  <c r="K7454" i="47"/>
  <c r="K7453" i="47"/>
  <c r="K7452" i="47"/>
  <c r="K7451" i="47"/>
  <c r="H7455" i="47"/>
  <c r="H7454" i="47"/>
  <c r="H7453" i="47"/>
  <c r="H7452" i="47"/>
  <c r="H7451" i="47"/>
  <c r="E7455" i="47"/>
  <c r="E7454" i="47"/>
  <c r="E7453" i="47"/>
  <c r="E7452" i="47"/>
  <c r="E7451" i="47"/>
  <c r="B7455" i="47"/>
  <c r="B7454" i="47"/>
  <c r="B7453" i="47"/>
  <c r="B7452" i="47"/>
  <c r="B7451" i="47"/>
  <c r="K7447" i="47"/>
  <c r="K7446" i="47"/>
  <c r="K7445" i="47"/>
  <c r="K7444" i="47"/>
  <c r="K7443" i="47"/>
  <c r="H7447" i="47"/>
  <c r="H7446" i="47"/>
  <c r="H7445" i="47"/>
  <c r="H7444" i="47"/>
  <c r="H7443" i="47"/>
  <c r="E7447" i="47"/>
  <c r="E7446" i="47"/>
  <c r="E7445" i="47"/>
  <c r="E7444" i="47"/>
  <c r="E7443" i="47"/>
  <c r="B7447" i="47"/>
  <c r="B7446" i="47"/>
  <c r="B7445" i="47"/>
  <c r="B7444" i="47"/>
  <c r="B7443" i="47"/>
  <c r="B470" i="46"/>
  <c r="D469" i="46"/>
  <c r="B469" i="46"/>
  <c r="B468" i="46"/>
  <c r="K7439" i="47"/>
  <c r="K7438" i="47"/>
  <c r="K7437" i="47"/>
  <c r="K7436" i="47"/>
  <c r="K7435" i="47"/>
  <c r="H7439" i="47"/>
  <c r="H7438" i="47"/>
  <c r="H7437" i="47"/>
  <c r="H7436" i="47"/>
  <c r="H7435" i="47"/>
  <c r="E7439" i="47"/>
  <c r="E7438" i="47"/>
  <c r="E7437" i="47"/>
  <c r="E7436" i="47"/>
  <c r="E7435" i="47"/>
  <c r="B7439" i="47"/>
  <c r="B7438" i="47"/>
  <c r="B7437" i="47"/>
  <c r="B7436" i="47"/>
  <c r="B7435" i="47"/>
  <c r="K7431" i="47"/>
  <c r="K7430" i="47"/>
  <c r="K7429" i="47"/>
  <c r="K7428" i="47"/>
  <c r="K7427" i="47"/>
  <c r="H7431" i="47"/>
  <c r="H7430" i="47"/>
  <c r="H7429" i="47"/>
  <c r="H7428" i="47"/>
  <c r="H7427" i="47"/>
  <c r="E7431" i="47"/>
  <c r="E7430" i="47"/>
  <c r="E7429" i="47"/>
  <c r="E7428" i="47"/>
  <c r="E7427" i="47"/>
  <c r="B7431" i="47"/>
  <c r="B7430" i="47"/>
  <c r="B7429" i="47"/>
  <c r="B7428" i="47"/>
  <c r="B7427" i="47"/>
  <c r="K7423" i="47"/>
  <c r="K7422" i="47"/>
  <c r="K7421" i="47"/>
  <c r="K7420" i="47"/>
  <c r="K7419" i="47"/>
  <c r="H7423" i="47"/>
  <c r="H7422" i="47"/>
  <c r="H7421" i="47"/>
  <c r="H7420" i="47"/>
  <c r="H7419" i="47"/>
  <c r="E7423" i="47"/>
  <c r="E7422" i="47"/>
  <c r="E7421" i="47"/>
  <c r="E7420" i="47"/>
  <c r="E7419" i="47"/>
  <c r="B7423" i="47"/>
  <c r="B7422" i="47"/>
  <c r="B7421" i="47"/>
  <c r="B7420" i="47"/>
  <c r="B7419" i="47"/>
  <c r="K7415" i="47"/>
  <c r="K7414" i="47"/>
  <c r="K7413" i="47"/>
  <c r="K7412" i="47"/>
  <c r="K7411" i="47"/>
  <c r="H7415" i="47"/>
  <c r="H7414" i="47"/>
  <c r="H7413" i="47"/>
  <c r="H7412" i="47"/>
  <c r="H7411" i="47"/>
  <c r="E7415" i="47"/>
  <c r="E7414" i="47"/>
  <c r="E7413" i="47"/>
  <c r="E7412" i="47"/>
  <c r="E7411" i="47"/>
  <c r="B7415" i="47"/>
  <c r="B7414" i="47"/>
  <c r="B7413" i="47"/>
  <c r="B7412" i="47"/>
  <c r="B7411" i="47"/>
  <c r="K7407" i="47"/>
  <c r="K7406" i="47"/>
  <c r="K7405" i="47"/>
  <c r="K7404" i="47"/>
  <c r="K7403" i="47"/>
  <c r="H7407" i="47"/>
  <c r="H7406" i="47"/>
  <c r="H7405" i="47"/>
  <c r="H7404" i="47"/>
  <c r="H7403" i="47"/>
  <c r="E7407" i="47"/>
  <c r="E7406" i="47"/>
  <c r="E7405" i="47"/>
  <c r="E7404" i="47"/>
  <c r="E7403" i="47"/>
  <c r="B7407" i="47"/>
  <c r="B7406" i="47"/>
  <c r="B7405" i="47"/>
  <c r="B7404" i="47"/>
  <c r="B7403" i="47"/>
  <c r="G465" i="46"/>
  <c r="I464" i="46"/>
  <c r="G464" i="46"/>
  <c r="G463" i="46"/>
  <c r="K7399" i="47"/>
  <c r="K7398" i="47"/>
  <c r="K7397" i="47"/>
  <c r="K7396" i="47"/>
  <c r="K7395" i="47"/>
  <c r="H7399" i="47"/>
  <c r="H7398" i="47"/>
  <c r="H7397" i="47"/>
  <c r="H7396" i="47"/>
  <c r="H7395" i="47"/>
  <c r="E7399" i="47"/>
  <c r="E7398" i="47"/>
  <c r="E7397" i="47"/>
  <c r="E7396" i="47"/>
  <c r="E7395" i="47"/>
  <c r="B7399" i="47"/>
  <c r="B7398" i="47"/>
  <c r="B7397" i="47"/>
  <c r="B7396" i="47"/>
  <c r="B7395" i="47"/>
  <c r="K7391" i="47"/>
  <c r="K7390" i="47"/>
  <c r="K7389" i="47"/>
  <c r="K7388" i="47"/>
  <c r="K7387" i="47"/>
  <c r="H7391" i="47"/>
  <c r="H7390" i="47"/>
  <c r="H7389" i="47"/>
  <c r="H7388" i="47"/>
  <c r="H7387" i="47"/>
  <c r="E7391" i="47"/>
  <c r="E7390" i="47"/>
  <c r="E7389" i="47"/>
  <c r="E7388" i="47"/>
  <c r="E7387" i="47"/>
  <c r="B7391" i="47"/>
  <c r="B7390" i="47"/>
  <c r="B7389" i="47"/>
  <c r="B7388" i="47"/>
  <c r="B7387" i="47"/>
  <c r="K7383" i="47"/>
  <c r="K7382" i="47"/>
  <c r="K7381" i="47"/>
  <c r="K7380" i="47"/>
  <c r="K7379" i="47"/>
  <c r="H7383" i="47"/>
  <c r="H7382" i="47"/>
  <c r="H7381" i="47"/>
  <c r="H7380" i="47"/>
  <c r="H7379" i="47"/>
  <c r="E7383" i="47"/>
  <c r="E7382" i="47"/>
  <c r="E7381" i="47"/>
  <c r="E7380" i="47"/>
  <c r="E7379" i="47"/>
  <c r="B7383" i="47"/>
  <c r="B7382" i="47"/>
  <c r="B7381" i="47"/>
  <c r="B7380" i="47"/>
  <c r="B7379" i="47"/>
  <c r="K7375" i="47"/>
  <c r="K7374" i="47"/>
  <c r="K7373" i="47"/>
  <c r="K7372" i="47"/>
  <c r="K7371" i="47"/>
  <c r="H7375" i="47"/>
  <c r="H7374" i="47"/>
  <c r="H7373" i="47"/>
  <c r="H7372" i="47"/>
  <c r="H7371" i="47"/>
  <c r="E7375" i="47"/>
  <c r="E7374" i="47"/>
  <c r="E7373" i="47"/>
  <c r="E7372" i="47"/>
  <c r="E7371" i="47"/>
  <c r="B7375" i="47"/>
  <c r="B7374" i="47"/>
  <c r="B7373" i="47"/>
  <c r="B7372" i="47"/>
  <c r="B7371" i="47"/>
  <c r="K7367" i="47"/>
  <c r="K7366" i="47"/>
  <c r="K7365" i="47"/>
  <c r="K7364" i="47"/>
  <c r="K7363" i="47"/>
  <c r="H7367" i="47"/>
  <c r="H7366" i="47"/>
  <c r="H7365" i="47"/>
  <c r="H7364" i="47"/>
  <c r="H7363" i="47"/>
  <c r="E7367" i="47"/>
  <c r="E7366" i="47"/>
  <c r="E7365" i="47"/>
  <c r="E7364" i="47"/>
  <c r="E7363" i="47"/>
  <c r="B7367" i="47"/>
  <c r="B7366" i="47"/>
  <c r="B7365" i="47"/>
  <c r="B7364" i="47"/>
  <c r="B7363" i="47"/>
  <c r="B465" i="46"/>
  <c r="D464" i="46"/>
  <c r="B464" i="46"/>
  <c r="B463" i="46"/>
  <c r="K7359" i="47"/>
  <c r="K7358" i="47"/>
  <c r="K7357" i="47"/>
  <c r="K7356" i="47"/>
  <c r="K7355" i="47"/>
  <c r="H7359" i="47"/>
  <c r="H7358" i="47"/>
  <c r="H7357" i="47"/>
  <c r="H7356" i="47"/>
  <c r="H7355" i="47"/>
  <c r="E7359" i="47"/>
  <c r="E7358" i="47"/>
  <c r="E7357" i="47"/>
  <c r="E7356" i="47"/>
  <c r="E7355" i="47"/>
  <c r="B7359" i="47"/>
  <c r="B7358" i="47"/>
  <c r="B7357" i="47"/>
  <c r="B7356" i="47"/>
  <c r="B7355" i="47"/>
  <c r="K7351" i="47"/>
  <c r="K7350" i="47"/>
  <c r="K7349" i="47"/>
  <c r="K7348" i="47"/>
  <c r="K7347" i="47"/>
  <c r="H7351" i="47"/>
  <c r="H7350" i="47"/>
  <c r="H7349" i="47"/>
  <c r="H7348" i="47"/>
  <c r="H7347" i="47"/>
  <c r="E7351" i="47"/>
  <c r="E7350" i="47"/>
  <c r="E7349" i="47"/>
  <c r="E7348" i="47"/>
  <c r="E7347" i="47"/>
  <c r="B7351" i="47"/>
  <c r="B7350" i="47"/>
  <c r="B7349" i="47"/>
  <c r="B7348" i="47"/>
  <c r="B7347" i="47"/>
  <c r="K7343" i="47"/>
  <c r="K7342" i="47"/>
  <c r="K7341" i="47"/>
  <c r="K7340" i="47"/>
  <c r="K7339" i="47"/>
  <c r="H7343" i="47"/>
  <c r="H7342" i="47"/>
  <c r="H7341" i="47"/>
  <c r="H7340" i="47"/>
  <c r="H7339" i="47"/>
  <c r="E7343" i="47"/>
  <c r="E7342" i="47"/>
  <c r="E7341" i="47"/>
  <c r="E7340" i="47"/>
  <c r="E7339" i="47"/>
  <c r="B7343" i="47"/>
  <c r="B7342" i="47"/>
  <c r="B7341" i="47"/>
  <c r="B7340" i="47"/>
  <c r="B7339" i="47"/>
  <c r="K7335" i="47"/>
  <c r="K7334" i="47"/>
  <c r="K7333" i="47"/>
  <c r="K7332" i="47"/>
  <c r="K7331" i="47"/>
  <c r="H7335" i="47"/>
  <c r="H7334" i="47"/>
  <c r="H7333" i="47"/>
  <c r="H7332" i="47"/>
  <c r="H7331" i="47"/>
  <c r="E7335" i="47"/>
  <c r="E7334" i="47"/>
  <c r="E7333" i="47"/>
  <c r="E7332" i="47"/>
  <c r="E7331" i="47"/>
  <c r="B7335" i="47"/>
  <c r="B7334" i="47"/>
  <c r="B7333" i="47"/>
  <c r="B7332" i="47"/>
  <c r="B7331" i="47"/>
  <c r="K7327" i="47"/>
  <c r="K7326" i="47"/>
  <c r="K7325" i="47"/>
  <c r="K7324" i="47"/>
  <c r="K7323" i="47"/>
  <c r="H7327" i="47"/>
  <c r="H7326" i="47"/>
  <c r="H7325" i="47"/>
  <c r="H7324" i="47"/>
  <c r="H7323" i="47"/>
  <c r="E7327" i="47"/>
  <c r="E7326" i="47"/>
  <c r="E7325" i="47"/>
  <c r="E7324" i="47"/>
  <c r="E7323" i="47"/>
  <c r="B7327" i="47"/>
  <c r="B7326" i="47"/>
  <c r="B7325" i="47"/>
  <c r="B7324" i="47"/>
  <c r="B7323" i="47"/>
  <c r="G460" i="46"/>
  <c r="I459" i="46"/>
  <c r="G459" i="46"/>
  <c r="G458" i="46"/>
  <c r="K7319" i="47"/>
  <c r="K7318" i="47"/>
  <c r="K7317" i="47"/>
  <c r="K7316" i="47"/>
  <c r="K7315" i="47"/>
  <c r="H7319" i="47"/>
  <c r="H7318" i="47"/>
  <c r="H7317" i="47"/>
  <c r="H7316" i="47"/>
  <c r="H7315" i="47"/>
  <c r="E7319" i="47"/>
  <c r="E7318" i="47"/>
  <c r="E7317" i="47"/>
  <c r="E7316" i="47"/>
  <c r="E7315" i="47"/>
  <c r="B7319" i="47"/>
  <c r="B7318" i="47"/>
  <c r="B7317" i="47"/>
  <c r="B7316" i="47"/>
  <c r="B7315" i="47"/>
  <c r="K7311" i="47"/>
  <c r="K7310" i="47"/>
  <c r="K7309" i="47"/>
  <c r="K7308" i="47"/>
  <c r="K7307" i="47"/>
  <c r="H7311" i="47"/>
  <c r="H7310" i="47"/>
  <c r="H7309" i="47"/>
  <c r="H7308" i="47"/>
  <c r="H7307" i="47"/>
  <c r="E7311" i="47"/>
  <c r="E7310" i="47"/>
  <c r="E7309" i="47"/>
  <c r="E7308" i="47"/>
  <c r="E7307" i="47"/>
  <c r="B7311" i="47"/>
  <c r="B7310" i="47"/>
  <c r="B7309" i="47"/>
  <c r="B7308" i="47"/>
  <c r="B7307" i="47"/>
  <c r="K7303" i="47"/>
  <c r="K7302" i="47"/>
  <c r="K7301" i="47"/>
  <c r="K7300" i="47"/>
  <c r="K7299" i="47"/>
  <c r="H7303" i="47"/>
  <c r="H7302" i="47"/>
  <c r="H7301" i="47"/>
  <c r="H7300" i="47"/>
  <c r="H7299" i="47"/>
  <c r="E7303" i="47"/>
  <c r="E7302" i="47"/>
  <c r="E7301" i="47"/>
  <c r="E7300" i="47"/>
  <c r="E7299" i="47"/>
  <c r="B7303" i="47"/>
  <c r="B7302" i="47"/>
  <c r="B7301" i="47"/>
  <c r="B7300" i="47"/>
  <c r="B7299" i="47"/>
  <c r="K7295" i="47"/>
  <c r="K7294" i="47"/>
  <c r="K7293" i="47"/>
  <c r="K7292" i="47"/>
  <c r="K7291" i="47"/>
  <c r="H7295" i="47"/>
  <c r="H7294" i="47"/>
  <c r="H7293" i="47"/>
  <c r="H7292" i="47"/>
  <c r="H7291" i="47"/>
  <c r="E7295" i="47"/>
  <c r="E7294" i="47"/>
  <c r="E7293" i="47"/>
  <c r="E7292" i="47"/>
  <c r="E7291" i="47"/>
  <c r="B7295" i="47"/>
  <c r="B7294" i="47"/>
  <c r="B7293" i="47"/>
  <c r="B7292" i="47"/>
  <c r="B7291" i="47"/>
  <c r="K7287" i="47"/>
  <c r="K7286" i="47"/>
  <c r="K7285" i="47"/>
  <c r="K7284" i="47"/>
  <c r="K7283" i="47"/>
  <c r="H7287" i="47"/>
  <c r="H7286" i="47"/>
  <c r="H7285" i="47"/>
  <c r="H7284" i="47"/>
  <c r="H7283" i="47"/>
  <c r="E7287" i="47"/>
  <c r="E7286" i="47"/>
  <c r="E7285" i="47"/>
  <c r="E7284" i="47"/>
  <c r="E7283" i="47"/>
  <c r="B7287" i="47"/>
  <c r="B7286" i="47"/>
  <c r="B7285" i="47"/>
  <c r="B7284" i="47"/>
  <c r="B7283" i="47"/>
  <c r="B460" i="46"/>
  <c r="D459" i="46"/>
  <c r="B459" i="46"/>
  <c r="B458" i="46"/>
  <c r="K7279" i="47"/>
  <c r="K7278" i="47"/>
  <c r="K7277" i="47"/>
  <c r="K7276" i="47"/>
  <c r="K7275" i="47"/>
  <c r="H7279" i="47"/>
  <c r="H7278" i="47"/>
  <c r="H7277" i="47"/>
  <c r="H7276" i="47"/>
  <c r="H7275" i="47"/>
  <c r="E7279" i="47"/>
  <c r="E7278" i="47"/>
  <c r="E7277" i="47"/>
  <c r="E7276" i="47"/>
  <c r="E7275" i="47"/>
  <c r="B7279" i="47"/>
  <c r="B7278" i="47"/>
  <c r="B7277" i="47"/>
  <c r="B7276" i="47"/>
  <c r="B7275" i="47"/>
  <c r="K7271" i="47"/>
  <c r="K7270" i="47"/>
  <c r="K7269" i="47"/>
  <c r="K7268" i="47"/>
  <c r="K7267" i="47"/>
  <c r="H7271" i="47"/>
  <c r="H7270" i="47"/>
  <c r="H7269" i="47"/>
  <c r="H7268" i="47"/>
  <c r="H7267" i="47"/>
  <c r="E7271" i="47"/>
  <c r="E7270" i="47"/>
  <c r="E7269" i="47"/>
  <c r="E7268" i="47"/>
  <c r="E7267" i="47"/>
  <c r="B7271" i="47"/>
  <c r="B7270" i="47"/>
  <c r="B7269" i="47"/>
  <c r="B7268" i="47"/>
  <c r="B7267" i="47"/>
  <c r="K7263" i="47"/>
  <c r="K7262" i="47"/>
  <c r="K7261" i="47"/>
  <c r="K7260" i="47"/>
  <c r="K7259" i="47"/>
  <c r="H7263" i="47"/>
  <c r="H7262" i="47"/>
  <c r="H7261" i="47"/>
  <c r="H7260" i="47"/>
  <c r="H7259" i="47"/>
  <c r="E7263" i="47"/>
  <c r="E7262" i="47"/>
  <c r="E7261" i="47"/>
  <c r="E7260" i="47"/>
  <c r="E7259" i="47"/>
  <c r="B7263" i="47"/>
  <c r="B7262" i="47"/>
  <c r="B7261" i="47"/>
  <c r="B7260" i="47"/>
  <c r="B7259" i="47"/>
  <c r="K7255" i="47"/>
  <c r="K7254" i="47"/>
  <c r="K7253" i="47"/>
  <c r="K7252" i="47"/>
  <c r="K7251" i="47"/>
  <c r="H7255" i="47"/>
  <c r="H7254" i="47"/>
  <c r="H7253" i="47"/>
  <c r="H7252" i="47"/>
  <c r="H7251" i="47"/>
  <c r="E7255" i="47"/>
  <c r="E7254" i="47"/>
  <c r="E7253" i="47"/>
  <c r="E7252" i="47"/>
  <c r="E7251" i="47"/>
  <c r="B7255" i="47"/>
  <c r="B7254" i="47"/>
  <c r="B7253" i="47"/>
  <c r="B7252" i="47"/>
  <c r="B7251" i="47"/>
  <c r="K7247" i="47"/>
  <c r="K7246" i="47"/>
  <c r="K7245" i="47"/>
  <c r="K7244" i="47"/>
  <c r="K7243" i="47"/>
  <c r="H7247" i="47"/>
  <c r="H7246" i="47"/>
  <c r="H7245" i="47"/>
  <c r="H7244" i="47"/>
  <c r="H7243" i="47"/>
  <c r="E7247" i="47"/>
  <c r="E7246" i="47"/>
  <c r="E7245" i="47"/>
  <c r="E7244" i="47"/>
  <c r="E7243" i="47"/>
  <c r="B7247" i="47"/>
  <c r="B7246" i="47"/>
  <c r="B7245" i="47"/>
  <c r="B7244" i="47"/>
  <c r="B7243" i="47"/>
  <c r="G455" i="46"/>
  <c r="I454" i="46"/>
  <c r="G454" i="46"/>
  <c r="G453" i="46"/>
  <c r="K7239" i="47"/>
  <c r="K7238" i="47"/>
  <c r="K7237" i="47"/>
  <c r="K7236" i="47"/>
  <c r="K7235" i="47"/>
  <c r="H7239" i="47"/>
  <c r="H7238" i="47"/>
  <c r="H7237" i="47"/>
  <c r="H7236" i="47"/>
  <c r="H7235" i="47"/>
  <c r="E7239" i="47"/>
  <c r="E7238" i="47"/>
  <c r="E7237" i="47"/>
  <c r="E7236" i="47"/>
  <c r="E7235" i="47"/>
  <c r="B7239" i="47"/>
  <c r="B7238" i="47"/>
  <c r="B7237" i="47"/>
  <c r="B7236" i="47"/>
  <c r="B7235" i="47"/>
  <c r="K7231" i="47"/>
  <c r="K7230" i="47"/>
  <c r="K7229" i="47"/>
  <c r="K7228" i="47"/>
  <c r="K7227" i="47"/>
  <c r="H7231" i="47"/>
  <c r="H7230" i="47"/>
  <c r="H7229" i="47"/>
  <c r="H7228" i="47"/>
  <c r="H7227" i="47"/>
  <c r="E7231" i="47"/>
  <c r="E7230" i="47"/>
  <c r="E7229" i="47"/>
  <c r="E7228" i="47"/>
  <c r="E7227" i="47"/>
  <c r="B7231" i="47"/>
  <c r="B7230" i="47"/>
  <c r="B7229" i="47"/>
  <c r="B7228" i="47"/>
  <c r="B7227" i="47"/>
  <c r="K7223" i="47"/>
  <c r="K7222" i="47"/>
  <c r="K7221" i="47"/>
  <c r="K7220" i="47"/>
  <c r="K7219" i="47"/>
  <c r="H7223" i="47"/>
  <c r="H7222" i="47"/>
  <c r="H7221" i="47"/>
  <c r="H7220" i="47"/>
  <c r="H7219" i="47"/>
  <c r="E7223" i="47"/>
  <c r="E7222" i="47"/>
  <c r="E7221" i="47"/>
  <c r="E7220" i="47"/>
  <c r="E7219" i="47"/>
  <c r="B7223" i="47"/>
  <c r="B7222" i="47"/>
  <c r="B7221" i="47"/>
  <c r="B7220" i="47"/>
  <c r="B7219" i="47"/>
  <c r="K7215" i="47"/>
  <c r="K7214" i="47"/>
  <c r="K7213" i="47"/>
  <c r="K7212" i="47"/>
  <c r="K7211" i="47"/>
  <c r="H7215" i="47"/>
  <c r="H7214" i="47"/>
  <c r="H7213" i="47"/>
  <c r="H7212" i="47"/>
  <c r="H7211" i="47"/>
  <c r="E7215" i="47"/>
  <c r="E7214" i="47"/>
  <c r="E7213" i="47"/>
  <c r="E7212" i="47"/>
  <c r="E7211" i="47"/>
  <c r="B7215" i="47"/>
  <c r="B7214" i="47"/>
  <c r="B7213" i="47"/>
  <c r="B7212" i="47"/>
  <c r="B7211" i="47"/>
  <c r="K7207" i="47"/>
  <c r="K7206" i="47"/>
  <c r="K7205" i="47"/>
  <c r="K7204" i="47"/>
  <c r="K7203" i="47"/>
  <c r="H7207" i="47"/>
  <c r="H7206" i="47"/>
  <c r="H7205" i="47"/>
  <c r="H7204" i="47"/>
  <c r="H7203" i="47"/>
  <c r="E7207" i="47"/>
  <c r="E7206" i="47"/>
  <c r="E7205" i="47"/>
  <c r="E7204" i="47"/>
  <c r="E7203" i="47"/>
  <c r="B7207" i="47"/>
  <c r="B7206" i="47"/>
  <c r="B7205" i="47"/>
  <c r="B7204" i="47"/>
  <c r="B7203" i="47"/>
  <c r="B455" i="46"/>
  <c r="D454" i="46"/>
  <c r="B454" i="46"/>
  <c r="B453" i="46"/>
  <c r="K7199" i="47"/>
  <c r="K7198" i="47"/>
  <c r="K7197" i="47"/>
  <c r="K7196" i="47"/>
  <c r="K7195" i="47"/>
  <c r="H7199" i="47"/>
  <c r="H7198" i="47"/>
  <c r="H7197" i="47"/>
  <c r="H7196" i="47"/>
  <c r="H7195" i="47"/>
  <c r="E7199" i="47"/>
  <c r="E7198" i="47"/>
  <c r="E7197" i="47"/>
  <c r="E7196" i="47"/>
  <c r="E7195" i="47"/>
  <c r="B7199" i="47"/>
  <c r="B7198" i="47"/>
  <c r="B7197" i="47"/>
  <c r="B7196" i="47"/>
  <c r="B7195" i="47"/>
  <c r="K7191" i="47"/>
  <c r="K7190" i="47"/>
  <c r="K7189" i="47"/>
  <c r="K7188" i="47"/>
  <c r="K7187" i="47"/>
  <c r="H7191" i="47"/>
  <c r="H7190" i="47"/>
  <c r="H7189" i="47"/>
  <c r="H7188" i="47"/>
  <c r="H7187" i="47"/>
  <c r="E7191" i="47"/>
  <c r="E7190" i="47"/>
  <c r="E7189" i="47"/>
  <c r="E7188" i="47"/>
  <c r="E7187" i="47"/>
  <c r="B7191" i="47"/>
  <c r="B7190" i="47"/>
  <c r="B7189" i="47"/>
  <c r="B7188" i="47"/>
  <c r="B7187" i="47"/>
  <c r="K7183" i="47"/>
  <c r="K7182" i="47"/>
  <c r="K7181" i="47"/>
  <c r="K7180" i="47"/>
  <c r="K7179" i="47"/>
  <c r="H7183" i="47"/>
  <c r="H7182" i="47"/>
  <c r="H7181" i="47"/>
  <c r="H7180" i="47"/>
  <c r="H7179" i="47"/>
  <c r="E7183" i="47"/>
  <c r="E7182" i="47"/>
  <c r="E7181" i="47"/>
  <c r="E7180" i="47"/>
  <c r="E7179" i="47"/>
  <c r="B7183" i="47"/>
  <c r="B7182" i="47"/>
  <c r="B7181" i="47"/>
  <c r="B7180" i="47"/>
  <c r="B7179" i="47"/>
  <c r="K7175" i="47"/>
  <c r="K7174" i="47"/>
  <c r="K7173" i="47"/>
  <c r="K7172" i="47"/>
  <c r="K7171" i="47"/>
  <c r="H7175" i="47"/>
  <c r="H7174" i="47"/>
  <c r="H7173" i="47"/>
  <c r="H7172" i="47"/>
  <c r="H7171" i="47"/>
  <c r="E7175" i="47"/>
  <c r="E7174" i="47"/>
  <c r="E7173" i="47"/>
  <c r="E7172" i="47"/>
  <c r="E7171" i="47"/>
  <c r="B7175" i="47"/>
  <c r="B7174" i="47"/>
  <c r="B7173" i="47"/>
  <c r="B7172" i="47"/>
  <c r="B7171" i="47"/>
  <c r="K7167" i="47"/>
  <c r="K7166" i="47"/>
  <c r="K7165" i="47"/>
  <c r="K7164" i="47"/>
  <c r="K7163" i="47"/>
  <c r="H7167" i="47"/>
  <c r="H7166" i="47"/>
  <c r="H7165" i="47"/>
  <c r="H7164" i="47"/>
  <c r="H7163" i="47"/>
  <c r="E7167" i="47"/>
  <c r="E7166" i="47"/>
  <c r="E7165" i="47"/>
  <c r="E7164" i="47"/>
  <c r="E7163" i="47"/>
  <c r="B7167" i="47"/>
  <c r="B7166" i="47"/>
  <c r="B7165" i="47"/>
  <c r="B7164" i="47"/>
  <c r="B7163" i="47"/>
  <c r="G450" i="46"/>
  <c r="I449" i="46"/>
  <c r="G449" i="46"/>
  <c r="G448" i="46"/>
  <c r="K7159" i="47"/>
  <c r="K7158" i="47"/>
  <c r="K7157" i="47"/>
  <c r="K7156" i="47"/>
  <c r="K7155" i="47"/>
  <c r="H7159" i="47"/>
  <c r="H7158" i="47"/>
  <c r="H7157" i="47"/>
  <c r="H7156" i="47"/>
  <c r="H7155" i="47"/>
  <c r="E7159" i="47"/>
  <c r="E7158" i="47"/>
  <c r="E7157" i="47"/>
  <c r="E7156" i="47"/>
  <c r="E7155" i="47"/>
  <c r="B7159" i="47"/>
  <c r="B7158" i="47"/>
  <c r="B7157" i="47"/>
  <c r="B7156" i="47"/>
  <c r="B7155" i="47"/>
  <c r="K7151" i="47"/>
  <c r="K7150" i="47"/>
  <c r="K7149" i="47"/>
  <c r="K7148" i="47"/>
  <c r="K7147" i="47"/>
  <c r="H7151" i="47"/>
  <c r="H7150" i="47"/>
  <c r="H7149" i="47"/>
  <c r="H7148" i="47"/>
  <c r="H7147" i="47"/>
  <c r="E7151" i="47"/>
  <c r="E7150" i="47"/>
  <c r="E7149" i="47"/>
  <c r="E7148" i="47"/>
  <c r="E7147" i="47"/>
  <c r="B7151" i="47"/>
  <c r="B7150" i="47"/>
  <c r="B7149" i="47"/>
  <c r="B7148" i="47"/>
  <c r="B7147" i="47"/>
  <c r="K7143" i="47"/>
  <c r="K7142" i="47"/>
  <c r="K7141" i="47"/>
  <c r="K7140" i="47"/>
  <c r="K7139" i="47"/>
  <c r="H7143" i="47"/>
  <c r="H7142" i="47"/>
  <c r="H7141" i="47"/>
  <c r="H7140" i="47"/>
  <c r="H7139" i="47"/>
  <c r="E7143" i="47"/>
  <c r="E7142" i="47"/>
  <c r="E7141" i="47"/>
  <c r="E7140" i="47"/>
  <c r="E7139" i="47"/>
  <c r="B7143" i="47"/>
  <c r="B7142" i="47"/>
  <c r="B7141" i="47"/>
  <c r="B7140" i="47"/>
  <c r="B7139" i="47"/>
  <c r="K7135" i="47"/>
  <c r="K7134" i="47"/>
  <c r="K7133" i="47"/>
  <c r="K7132" i="47"/>
  <c r="K7131" i="47"/>
  <c r="H7135" i="47"/>
  <c r="H7134" i="47"/>
  <c r="H7133" i="47"/>
  <c r="H7132" i="47"/>
  <c r="H7131" i="47"/>
  <c r="E7135" i="47"/>
  <c r="E7134" i="47"/>
  <c r="E7133" i="47"/>
  <c r="E7132" i="47"/>
  <c r="E7131" i="47"/>
  <c r="B7135" i="47"/>
  <c r="B7134" i="47"/>
  <c r="B7133" i="47"/>
  <c r="B7132" i="47"/>
  <c r="B7131" i="47"/>
  <c r="K7127" i="47"/>
  <c r="K7126" i="47"/>
  <c r="K7125" i="47"/>
  <c r="K7124" i="47"/>
  <c r="K7123" i="47"/>
  <c r="H7127" i="47"/>
  <c r="H7126" i="47"/>
  <c r="H7125" i="47"/>
  <c r="H7124" i="47"/>
  <c r="H7123" i="47"/>
  <c r="E7127" i="47"/>
  <c r="E7126" i="47"/>
  <c r="E7125" i="47"/>
  <c r="E7124" i="47"/>
  <c r="E7123" i="47"/>
  <c r="B7127" i="47"/>
  <c r="B7126" i="47"/>
  <c r="B7125" i="47"/>
  <c r="B7124" i="47"/>
  <c r="B7123" i="47"/>
  <c r="B450" i="46"/>
  <c r="D449" i="46"/>
  <c r="B449" i="46"/>
  <c r="B448" i="46"/>
  <c r="K7119" i="47"/>
  <c r="K7118" i="47"/>
  <c r="K7117" i="47"/>
  <c r="K7116" i="47"/>
  <c r="K7115" i="47"/>
  <c r="H7119" i="47"/>
  <c r="H7118" i="47"/>
  <c r="H7117" i="47"/>
  <c r="H7116" i="47"/>
  <c r="H7115" i="47"/>
  <c r="E7119" i="47"/>
  <c r="E7118" i="47"/>
  <c r="E7117" i="47"/>
  <c r="E7116" i="47"/>
  <c r="E7115" i="47"/>
  <c r="B7119" i="47"/>
  <c r="B7118" i="47"/>
  <c r="B7117" i="47"/>
  <c r="B7116" i="47"/>
  <c r="B7115" i="47"/>
  <c r="K7111" i="47"/>
  <c r="K7110" i="47"/>
  <c r="K7109" i="47"/>
  <c r="K7108" i="47"/>
  <c r="K7107" i="47"/>
  <c r="H7111" i="47"/>
  <c r="H7110" i="47"/>
  <c r="H7109" i="47"/>
  <c r="H7108" i="47"/>
  <c r="H7107" i="47"/>
  <c r="E7111" i="47"/>
  <c r="E7110" i="47"/>
  <c r="E7109" i="47"/>
  <c r="E7108" i="47"/>
  <c r="E7107" i="47"/>
  <c r="B7111" i="47"/>
  <c r="B7110" i="47"/>
  <c r="B7109" i="47"/>
  <c r="B7108" i="47"/>
  <c r="B7107" i="47"/>
  <c r="K7103" i="47"/>
  <c r="K7102" i="47"/>
  <c r="K7101" i="47"/>
  <c r="K7100" i="47"/>
  <c r="K7099" i="47"/>
  <c r="H7103" i="47"/>
  <c r="H7102" i="47"/>
  <c r="H7101" i="47"/>
  <c r="H7100" i="47"/>
  <c r="H7099" i="47"/>
  <c r="E7103" i="47"/>
  <c r="E7102" i="47"/>
  <c r="E7101" i="47"/>
  <c r="E7100" i="47"/>
  <c r="E7099" i="47"/>
  <c r="B7103" i="47"/>
  <c r="B7102" i="47"/>
  <c r="B7101" i="47"/>
  <c r="B7100" i="47"/>
  <c r="B7099" i="47"/>
  <c r="K7095" i="47"/>
  <c r="K7094" i="47"/>
  <c r="K7093" i="47"/>
  <c r="K7092" i="47"/>
  <c r="K7091" i="47"/>
  <c r="H7095" i="47"/>
  <c r="H7094" i="47"/>
  <c r="H7093" i="47"/>
  <c r="H7092" i="47"/>
  <c r="H7091" i="47"/>
  <c r="E7095" i="47"/>
  <c r="E7094" i="47"/>
  <c r="E7093" i="47"/>
  <c r="E7092" i="47"/>
  <c r="E7091" i="47"/>
  <c r="B7095" i="47"/>
  <c r="B7094" i="47"/>
  <c r="B7093" i="47"/>
  <c r="B7092" i="47"/>
  <c r="B7091" i="47"/>
  <c r="K7087" i="47"/>
  <c r="K7086" i="47"/>
  <c r="K7085" i="47"/>
  <c r="K7084" i="47"/>
  <c r="K7083" i="47"/>
  <c r="H7087" i="47"/>
  <c r="H7086" i="47"/>
  <c r="H7085" i="47"/>
  <c r="H7084" i="47"/>
  <c r="H7083" i="47"/>
  <c r="E7087" i="47"/>
  <c r="E7086" i="47"/>
  <c r="E7085" i="47"/>
  <c r="E7084" i="47"/>
  <c r="E7083" i="47"/>
  <c r="B7087" i="47"/>
  <c r="B7086" i="47"/>
  <c r="B7085" i="47"/>
  <c r="B7084" i="47"/>
  <c r="B7083" i="47"/>
  <c r="G445" i="46"/>
  <c r="I444" i="46"/>
  <c r="G444" i="46"/>
  <c r="G443" i="46"/>
  <c r="K7079" i="47"/>
  <c r="K7078" i="47"/>
  <c r="K7077" i="47"/>
  <c r="K7076" i="47"/>
  <c r="K7075" i="47"/>
  <c r="H7079" i="47"/>
  <c r="H7078" i="47"/>
  <c r="H7077" i="47"/>
  <c r="H7076" i="47"/>
  <c r="H7075" i="47"/>
  <c r="E7079" i="47"/>
  <c r="E7078" i="47"/>
  <c r="E7077" i="47"/>
  <c r="E7076" i="47"/>
  <c r="E7075" i="47"/>
  <c r="B7079" i="47"/>
  <c r="B7078" i="47"/>
  <c r="B7077" i="47"/>
  <c r="B7076" i="47"/>
  <c r="B7075" i="47"/>
  <c r="K7071" i="47"/>
  <c r="K7070" i="47"/>
  <c r="K7069" i="47"/>
  <c r="K7068" i="47"/>
  <c r="K7067" i="47"/>
  <c r="H7071" i="47"/>
  <c r="H7070" i="47"/>
  <c r="H7069" i="47"/>
  <c r="H7068" i="47"/>
  <c r="H7067" i="47"/>
  <c r="E7071" i="47"/>
  <c r="E7070" i="47"/>
  <c r="E7069" i="47"/>
  <c r="E7068" i="47"/>
  <c r="E7067" i="47"/>
  <c r="B7071" i="47"/>
  <c r="B7070" i="47"/>
  <c r="B7069" i="47"/>
  <c r="B7068" i="47"/>
  <c r="B7067" i="47"/>
  <c r="K7063" i="47"/>
  <c r="K7062" i="47"/>
  <c r="K7061" i="47"/>
  <c r="K7060" i="47"/>
  <c r="K7059" i="47"/>
  <c r="H7063" i="47"/>
  <c r="H7062" i="47"/>
  <c r="H7061" i="47"/>
  <c r="H7060" i="47"/>
  <c r="H7059" i="47"/>
  <c r="E7063" i="47"/>
  <c r="E7062" i="47"/>
  <c r="E7061" i="47"/>
  <c r="E7060" i="47"/>
  <c r="E7059" i="47"/>
  <c r="B7063" i="47"/>
  <c r="B7062" i="47"/>
  <c r="B7061" i="47"/>
  <c r="B7060" i="47"/>
  <c r="B7059" i="47"/>
  <c r="K7055" i="47"/>
  <c r="K7054" i="47"/>
  <c r="K7053" i="47"/>
  <c r="K7052" i="47"/>
  <c r="K7051" i="47"/>
  <c r="H7055" i="47"/>
  <c r="H7054" i="47"/>
  <c r="H7053" i="47"/>
  <c r="H7052" i="47"/>
  <c r="H7051" i="47"/>
  <c r="E7055" i="47"/>
  <c r="E7054" i="47"/>
  <c r="E7053" i="47"/>
  <c r="E7052" i="47"/>
  <c r="E7051" i="47"/>
  <c r="B7055" i="47"/>
  <c r="B7054" i="47"/>
  <c r="B7053" i="47"/>
  <c r="B7052" i="47"/>
  <c r="B7051" i="47"/>
  <c r="K7047" i="47"/>
  <c r="K7046" i="47"/>
  <c r="K7045" i="47"/>
  <c r="K7044" i="47"/>
  <c r="K7043" i="47"/>
  <c r="H7047" i="47"/>
  <c r="H7046" i="47"/>
  <c r="H7045" i="47"/>
  <c r="H7044" i="47"/>
  <c r="H7043" i="47"/>
  <c r="E7047" i="47"/>
  <c r="E7046" i="47"/>
  <c r="E7045" i="47"/>
  <c r="E7044" i="47"/>
  <c r="E7043" i="47"/>
  <c r="B7047" i="47"/>
  <c r="B7046" i="47"/>
  <c r="B7045" i="47"/>
  <c r="B7044" i="47"/>
  <c r="B7043" i="47"/>
  <c r="B445" i="46"/>
  <c r="D444" i="46"/>
  <c r="B444" i="46"/>
  <c r="B443" i="46"/>
  <c r="K7039" i="47"/>
  <c r="K7038" i="47"/>
  <c r="K7037" i="47"/>
  <c r="K7036" i="47"/>
  <c r="K7035" i="47"/>
  <c r="H7039" i="47"/>
  <c r="H7038" i="47"/>
  <c r="H7037" i="47"/>
  <c r="H7036" i="47"/>
  <c r="H7035" i="47"/>
  <c r="E7039" i="47"/>
  <c r="E7038" i="47"/>
  <c r="E7037" i="47"/>
  <c r="E7036" i="47"/>
  <c r="E7035" i="47"/>
  <c r="B7039" i="47"/>
  <c r="B7038" i="47"/>
  <c r="B7037" i="47"/>
  <c r="B7036" i="47"/>
  <c r="B7035" i="47"/>
  <c r="K7031" i="47"/>
  <c r="K7030" i="47"/>
  <c r="K7029" i="47"/>
  <c r="K7028" i="47"/>
  <c r="K7027" i="47"/>
  <c r="H7031" i="47"/>
  <c r="H7030" i="47"/>
  <c r="H7029" i="47"/>
  <c r="H7028" i="47"/>
  <c r="H7027" i="47"/>
  <c r="E7031" i="47"/>
  <c r="E7030" i="47"/>
  <c r="E7029" i="47"/>
  <c r="E7028" i="47"/>
  <c r="E7027" i="47"/>
  <c r="B7031" i="47"/>
  <c r="B7030" i="47"/>
  <c r="B7029" i="47"/>
  <c r="B7028" i="47"/>
  <c r="B7027" i="47"/>
  <c r="K7023" i="47"/>
  <c r="K7022" i="47"/>
  <c r="K7021" i="47"/>
  <c r="K7020" i="47"/>
  <c r="K7019" i="47"/>
  <c r="H7023" i="47"/>
  <c r="H7022" i="47"/>
  <c r="H7021" i="47"/>
  <c r="H7020" i="47"/>
  <c r="H7019" i="47"/>
  <c r="E7023" i="47"/>
  <c r="E7022" i="47"/>
  <c r="E7021" i="47"/>
  <c r="E7020" i="47"/>
  <c r="E7019" i="47"/>
  <c r="B7023" i="47"/>
  <c r="B7022" i="47"/>
  <c r="B7021" i="47"/>
  <c r="B7020" i="47"/>
  <c r="B7019" i="47"/>
  <c r="K7015" i="47"/>
  <c r="K7014" i="47"/>
  <c r="K7013" i="47"/>
  <c r="K7012" i="47"/>
  <c r="K7011" i="47"/>
  <c r="H7015" i="47"/>
  <c r="H7014" i="47"/>
  <c r="H7013" i="47"/>
  <c r="H7012" i="47"/>
  <c r="H7011" i="47"/>
  <c r="E7015" i="47"/>
  <c r="E7014" i="47"/>
  <c r="E7013" i="47"/>
  <c r="E7012" i="47"/>
  <c r="E7011" i="47"/>
  <c r="B7015" i="47"/>
  <c r="B7014" i="47"/>
  <c r="B7013" i="47"/>
  <c r="B7012" i="47"/>
  <c r="B7011" i="47"/>
  <c r="K7007" i="47"/>
  <c r="K7006" i="47"/>
  <c r="K7005" i="47"/>
  <c r="K7004" i="47"/>
  <c r="K7003" i="47"/>
  <c r="H7007" i="47"/>
  <c r="H7006" i="47"/>
  <c r="H7005" i="47"/>
  <c r="H7004" i="47"/>
  <c r="H7003" i="47"/>
  <c r="E7007" i="47"/>
  <c r="E7006" i="47"/>
  <c r="E7005" i="47"/>
  <c r="E7004" i="47"/>
  <c r="E7003" i="47"/>
  <c r="B7007" i="47"/>
  <c r="B7006" i="47"/>
  <c r="B7005" i="47"/>
  <c r="B7004" i="47"/>
  <c r="B7003" i="47"/>
  <c r="G440" i="46"/>
  <c r="I439" i="46"/>
  <c r="G439" i="46"/>
  <c r="G438" i="46"/>
  <c r="K6999" i="47"/>
  <c r="K6998" i="47"/>
  <c r="K6997" i="47"/>
  <c r="K6996" i="47"/>
  <c r="K6995" i="47"/>
  <c r="H6999" i="47"/>
  <c r="H6998" i="47"/>
  <c r="H6997" i="47"/>
  <c r="H6996" i="47"/>
  <c r="H6995" i="47"/>
  <c r="E6999" i="47"/>
  <c r="E6998" i="47"/>
  <c r="E6997" i="47"/>
  <c r="E6996" i="47"/>
  <c r="E6995" i="47"/>
  <c r="B6999" i="47"/>
  <c r="B6998" i="47"/>
  <c r="B6997" i="47"/>
  <c r="B6996" i="47"/>
  <c r="B6995" i="47"/>
  <c r="K6991" i="47"/>
  <c r="K6990" i="47"/>
  <c r="K6989" i="47"/>
  <c r="K6988" i="47"/>
  <c r="K6987" i="47"/>
  <c r="H6991" i="47"/>
  <c r="H6990" i="47"/>
  <c r="H6989" i="47"/>
  <c r="H6988" i="47"/>
  <c r="H6987" i="47"/>
  <c r="E6991" i="47"/>
  <c r="E6990" i="47"/>
  <c r="E6989" i="47"/>
  <c r="E6988" i="47"/>
  <c r="E6987" i="47"/>
  <c r="B6991" i="47"/>
  <c r="B6990" i="47"/>
  <c r="B6989" i="47"/>
  <c r="B6988" i="47"/>
  <c r="B6987" i="47"/>
  <c r="K6983" i="47"/>
  <c r="K6982" i="47"/>
  <c r="K6981" i="47"/>
  <c r="K6980" i="47"/>
  <c r="K6979" i="47"/>
  <c r="H6983" i="47"/>
  <c r="H6982" i="47"/>
  <c r="H6981" i="47"/>
  <c r="H6980" i="47"/>
  <c r="H6979" i="47"/>
  <c r="E6983" i="47"/>
  <c r="E6982" i="47"/>
  <c r="E6981" i="47"/>
  <c r="E6980" i="47"/>
  <c r="E6979" i="47"/>
  <c r="B6983" i="47"/>
  <c r="B6982" i="47"/>
  <c r="B6981" i="47"/>
  <c r="B6980" i="47"/>
  <c r="B6979" i="47"/>
  <c r="K6975" i="47"/>
  <c r="K6974" i="47"/>
  <c r="K6973" i="47"/>
  <c r="K6972" i="47"/>
  <c r="K6971" i="47"/>
  <c r="H6975" i="47"/>
  <c r="H6974" i="47"/>
  <c r="H6973" i="47"/>
  <c r="H6972" i="47"/>
  <c r="H6971" i="47"/>
  <c r="E6975" i="47"/>
  <c r="E6974" i="47"/>
  <c r="E6973" i="47"/>
  <c r="E6972" i="47"/>
  <c r="E6971" i="47"/>
  <c r="B6975" i="47"/>
  <c r="B6974" i="47"/>
  <c r="B6973" i="47"/>
  <c r="B6972" i="47"/>
  <c r="B6971" i="47"/>
  <c r="K6967" i="47"/>
  <c r="K6966" i="47"/>
  <c r="K6965" i="47"/>
  <c r="K6964" i="47"/>
  <c r="K6963" i="47"/>
  <c r="H6967" i="47"/>
  <c r="H6966" i="47"/>
  <c r="H6965" i="47"/>
  <c r="H6964" i="47"/>
  <c r="H6963" i="47"/>
  <c r="E6967" i="47"/>
  <c r="E6966" i="47"/>
  <c r="E6965" i="47"/>
  <c r="E6964" i="47"/>
  <c r="E6963" i="47"/>
  <c r="B6967" i="47"/>
  <c r="B6966" i="47"/>
  <c r="B6965" i="47"/>
  <c r="B6964" i="47"/>
  <c r="B6963" i="47"/>
  <c r="B440" i="46"/>
  <c r="D439" i="46"/>
  <c r="B439" i="46"/>
  <c r="B438" i="46"/>
  <c r="K6959" i="47"/>
  <c r="K6958" i="47"/>
  <c r="K6957" i="47"/>
  <c r="K6956" i="47"/>
  <c r="K6955" i="47"/>
  <c r="H6959" i="47"/>
  <c r="H6958" i="47"/>
  <c r="H6957" i="47"/>
  <c r="H6956" i="47"/>
  <c r="H6955" i="47"/>
  <c r="E6959" i="47"/>
  <c r="E6958" i="47"/>
  <c r="E6957" i="47"/>
  <c r="E6956" i="47"/>
  <c r="E6955" i="47"/>
  <c r="B6959" i="47"/>
  <c r="B6958" i="47"/>
  <c r="B6957" i="47"/>
  <c r="B6956" i="47"/>
  <c r="B6955" i="47"/>
  <c r="K6951" i="47"/>
  <c r="K6950" i="47"/>
  <c r="K6949" i="47"/>
  <c r="K6948" i="47"/>
  <c r="K6947" i="47"/>
  <c r="H6951" i="47"/>
  <c r="H6950" i="47"/>
  <c r="H6949" i="47"/>
  <c r="H6948" i="47"/>
  <c r="H6947" i="47"/>
  <c r="E6951" i="47"/>
  <c r="E6950" i="47"/>
  <c r="E6949" i="47"/>
  <c r="E6948" i="47"/>
  <c r="E6947" i="47"/>
  <c r="B6951" i="47"/>
  <c r="B6950" i="47"/>
  <c r="B6949" i="47"/>
  <c r="B6948" i="47"/>
  <c r="B6947" i="47"/>
  <c r="K6943" i="47"/>
  <c r="K6942" i="47"/>
  <c r="K6941" i="47"/>
  <c r="K6940" i="47"/>
  <c r="K6939" i="47"/>
  <c r="H6943" i="47"/>
  <c r="H6942" i="47"/>
  <c r="H6941" i="47"/>
  <c r="H6940" i="47"/>
  <c r="H6939" i="47"/>
  <c r="E6943" i="47"/>
  <c r="E6942" i="47"/>
  <c r="E6941" i="47"/>
  <c r="E6940" i="47"/>
  <c r="E6939" i="47"/>
  <c r="B6943" i="47"/>
  <c r="B6942" i="47"/>
  <c r="B6941" i="47"/>
  <c r="B6940" i="47"/>
  <c r="B6939" i="47"/>
  <c r="K6935" i="47"/>
  <c r="K6934" i="47"/>
  <c r="K6933" i="47"/>
  <c r="K6932" i="47"/>
  <c r="K6931" i="47"/>
  <c r="H6935" i="47"/>
  <c r="H6934" i="47"/>
  <c r="H6933" i="47"/>
  <c r="H6932" i="47"/>
  <c r="H6931" i="47"/>
  <c r="E6935" i="47"/>
  <c r="E6934" i="47"/>
  <c r="E6933" i="47"/>
  <c r="E6932" i="47"/>
  <c r="E6931" i="47"/>
  <c r="B6935" i="47"/>
  <c r="B6934" i="47"/>
  <c r="B6933" i="47"/>
  <c r="B6932" i="47"/>
  <c r="B6931" i="47"/>
  <c r="K6927" i="47"/>
  <c r="K6926" i="47"/>
  <c r="K6925" i="47"/>
  <c r="K6924" i="47"/>
  <c r="K6923" i="47"/>
  <c r="H6927" i="47"/>
  <c r="H6926" i="47"/>
  <c r="H6925" i="47"/>
  <c r="H6924" i="47"/>
  <c r="H6923" i="47"/>
  <c r="E6927" i="47"/>
  <c r="E6926" i="47"/>
  <c r="E6925" i="47"/>
  <c r="E6924" i="47"/>
  <c r="E6923" i="47"/>
  <c r="B6927" i="47"/>
  <c r="B6926" i="47"/>
  <c r="B6925" i="47"/>
  <c r="B6924" i="47"/>
  <c r="B6923" i="47"/>
  <c r="G435" i="46"/>
  <c r="I434" i="46"/>
  <c r="G434" i="46"/>
  <c r="G433" i="46"/>
  <c r="K6919" i="47"/>
  <c r="K6918" i="47"/>
  <c r="K6917" i="47"/>
  <c r="K6916" i="47"/>
  <c r="K6915" i="47"/>
  <c r="H6919" i="47"/>
  <c r="H6918" i="47"/>
  <c r="H6917" i="47"/>
  <c r="H6916" i="47"/>
  <c r="H6915" i="47"/>
  <c r="E6919" i="47"/>
  <c r="E6918" i="47"/>
  <c r="E6917" i="47"/>
  <c r="E6916" i="47"/>
  <c r="E6915" i="47"/>
  <c r="B6919" i="47"/>
  <c r="B6918" i="47"/>
  <c r="B6917" i="47"/>
  <c r="B6916" i="47"/>
  <c r="B6915" i="47"/>
  <c r="K6911" i="47"/>
  <c r="K6910" i="47"/>
  <c r="K6909" i="47"/>
  <c r="K6908" i="47"/>
  <c r="K6907" i="47"/>
  <c r="H6911" i="47"/>
  <c r="H6910" i="47"/>
  <c r="H6909" i="47"/>
  <c r="H6908" i="47"/>
  <c r="H6907" i="47"/>
  <c r="E6911" i="47"/>
  <c r="E6910" i="47"/>
  <c r="E6909" i="47"/>
  <c r="E6908" i="47"/>
  <c r="E6907" i="47"/>
  <c r="B6911" i="47"/>
  <c r="B6910" i="47"/>
  <c r="B6909" i="47"/>
  <c r="B6908" i="47"/>
  <c r="B6907" i="47"/>
  <c r="K6903" i="47"/>
  <c r="K6902" i="47"/>
  <c r="K6901" i="47"/>
  <c r="K6900" i="47"/>
  <c r="K6899" i="47"/>
  <c r="H6903" i="47"/>
  <c r="H6902" i="47"/>
  <c r="H6901" i="47"/>
  <c r="H6900" i="47"/>
  <c r="H6899" i="47"/>
  <c r="E6903" i="47"/>
  <c r="E6902" i="47"/>
  <c r="E6901" i="47"/>
  <c r="E6900" i="47"/>
  <c r="E6899" i="47"/>
  <c r="B6903" i="47"/>
  <c r="B6902" i="47"/>
  <c r="B6901" i="47"/>
  <c r="B6900" i="47"/>
  <c r="B6899" i="47"/>
  <c r="K6895" i="47"/>
  <c r="K6894" i="47"/>
  <c r="K6893" i="47"/>
  <c r="K6892" i="47"/>
  <c r="K6891" i="47"/>
  <c r="H6895" i="47"/>
  <c r="H6894" i="47"/>
  <c r="H6893" i="47"/>
  <c r="H6892" i="47"/>
  <c r="H6891" i="47"/>
  <c r="E6895" i="47"/>
  <c r="E6894" i="47"/>
  <c r="E6893" i="47"/>
  <c r="E6892" i="47"/>
  <c r="E6891" i="47"/>
  <c r="B6895" i="47"/>
  <c r="B6894" i="47"/>
  <c r="B6893" i="47"/>
  <c r="B6892" i="47"/>
  <c r="B6891" i="47"/>
  <c r="K6887" i="47"/>
  <c r="K6886" i="47"/>
  <c r="K6885" i="47"/>
  <c r="K6884" i="47"/>
  <c r="K6883" i="47"/>
  <c r="H6887" i="47"/>
  <c r="H6886" i="47"/>
  <c r="H6885" i="47"/>
  <c r="H6884" i="47"/>
  <c r="H6883" i="47"/>
  <c r="E6887" i="47"/>
  <c r="E6886" i="47"/>
  <c r="E6885" i="47"/>
  <c r="E6884" i="47"/>
  <c r="E6883" i="47"/>
  <c r="B6887" i="47"/>
  <c r="B6886" i="47"/>
  <c r="B6885" i="47"/>
  <c r="B6884" i="47"/>
  <c r="B6883" i="47"/>
  <c r="B435" i="46"/>
  <c r="D434" i="46"/>
  <c r="B434" i="46"/>
  <c r="B433" i="46"/>
  <c r="K6879" i="47"/>
  <c r="K6878" i="47"/>
  <c r="K6877" i="47"/>
  <c r="K6876" i="47"/>
  <c r="K6875" i="47"/>
  <c r="H6879" i="47"/>
  <c r="H6878" i="47"/>
  <c r="H6877" i="47"/>
  <c r="H6876" i="47"/>
  <c r="H6875" i="47"/>
  <c r="E6879" i="47"/>
  <c r="E6878" i="47"/>
  <c r="E6877" i="47"/>
  <c r="E6876" i="47"/>
  <c r="E6875" i="47"/>
  <c r="B6879" i="47"/>
  <c r="B6878" i="47"/>
  <c r="B6877" i="47"/>
  <c r="B6876" i="47"/>
  <c r="B6875" i="47"/>
  <c r="K6871" i="47"/>
  <c r="K6870" i="47"/>
  <c r="K6869" i="47"/>
  <c r="K6868" i="47"/>
  <c r="K6867" i="47"/>
  <c r="H6871" i="47"/>
  <c r="H6870" i="47"/>
  <c r="H6869" i="47"/>
  <c r="H6868" i="47"/>
  <c r="H6867" i="47"/>
  <c r="E6871" i="47"/>
  <c r="E6870" i="47"/>
  <c r="E6869" i="47"/>
  <c r="E6868" i="47"/>
  <c r="E6867" i="47"/>
  <c r="B6871" i="47"/>
  <c r="B6870" i="47"/>
  <c r="B6869" i="47"/>
  <c r="B6868" i="47"/>
  <c r="B6867" i="47"/>
  <c r="K6863" i="47"/>
  <c r="K6862" i="47"/>
  <c r="K6861" i="47"/>
  <c r="K6860" i="47"/>
  <c r="K6859" i="47"/>
  <c r="H6863" i="47"/>
  <c r="H6862" i="47"/>
  <c r="H6861" i="47"/>
  <c r="H6860" i="47"/>
  <c r="H6859" i="47"/>
  <c r="E6863" i="47"/>
  <c r="E6862" i="47"/>
  <c r="E6861" i="47"/>
  <c r="E6860" i="47"/>
  <c r="E6859" i="47"/>
  <c r="B6863" i="47"/>
  <c r="B6862" i="47"/>
  <c r="B6861" i="47"/>
  <c r="B6860" i="47"/>
  <c r="B6859" i="47"/>
  <c r="K6855" i="47"/>
  <c r="K6854" i="47"/>
  <c r="K6853" i="47"/>
  <c r="K6852" i="47"/>
  <c r="K6851" i="47"/>
  <c r="H6855" i="47"/>
  <c r="H6854" i="47"/>
  <c r="H6853" i="47"/>
  <c r="H6852" i="47"/>
  <c r="H6851" i="47"/>
  <c r="E6855" i="47"/>
  <c r="E6854" i="47"/>
  <c r="E6853" i="47"/>
  <c r="E6852" i="47"/>
  <c r="E6851" i="47"/>
  <c r="B6855" i="47"/>
  <c r="B6854" i="47"/>
  <c r="B6853" i="47"/>
  <c r="B6852" i="47"/>
  <c r="B6851" i="47"/>
  <c r="K6847" i="47"/>
  <c r="K6846" i="47"/>
  <c r="K6845" i="47"/>
  <c r="K6844" i="47"/>
  <c r="K6843" i="47"/>
  <c r="H6847" i="47"/>
  <c r="H6846" i="47"/>
  <c r="H6845" i="47"/>
  <c r="H6844" i="47"/>
  <c r="H6843" i="47"/>
  <c r="E6847" i="47"/>
  <c r="E6846" i="47"/>
  <c r="E6845" i="47"/>
  <c r="E6844" i="47"/>
  <c r="E6843" i="47"/>
  <c r="B6847" i="47"/>
  <c r="B6846" i="47"/>
  <c r="B6845" i="47"/>
  <c r="B6844" i="47"/>
  <c r="B6843" i="47"/>
  <c r="G430" i="46"/>
  <c r="I429" i="46"/>
  <c r="G429" i="46"/>
  <c r="G428" i="46"/>
  <c r="K6839" i="47"/>
  <c r="K6838" i="47"/>
  <c r="K6837" i="47"/>
  <c r="K6836" i="47"/>
  <c r="K6835" i="47"/>
  <c r="H6839" i="47"/>
  <c r="H6838" i="47"/>
  <c r="H6837" i="47"/>
  <c r="H6836" i="47"/>
  <c r="H6835" i="47"/>
  <c r="E6839" i="47"/>
  <c r="E6838" i="47"/>
  <c r="E6837" i="47"/>
  <c r="E6836" i="47"/>
  <c r="E6835" i="47"/>
  <c r="B6839" i="47"/>
  <c r="B6838" i="47"/>
  <c r="B6837" i="47"/>
  <c r="B6836" i="47"/>
  <c r="B6835" i="47"/>
  <c r="K6831" i="47"/>
  <c r="K6830" i="47"/>
  <c r="K6829" i="47"/>
  <c r="K6828" i="47"/>
  <c r="K6827" i="47"/>
  <c r="H6831" i="47"/>
  <c r="H6830" i="47"/>
  <c r="H6829" i="47"/>
  <c r="H6828" i="47"/>
  <c r="H6827" i="47"/>
  <c r="E6831" i="47"/>
  <c r="E6830" i="47"/>
  <c r="E6829" i="47"/>
  <c r="E6828" i="47"/>
  <c r="E6827" i="47"/>
  <c r="B6831" i="47"/>
  <c r="B6830" i="47"/>
  <c r="B6829" i="47"/>
  <c r="B6828" i="47"/>
  <c r="B6827" i="47"/>
  <c r="K6823" i="47"/>
  <c r="K6822" i="47"/>
  <c r="K6821" i="47"/>
  <c r="K6820" i="47"/>
  <c r="K6819" i="47"/>
  <c r="H6823" i="47"/>
  <c r="H6822" i="47"/>
  <c r="H6821" i="47"/>
  <c r="H6820" i="47"/>
  <c r="H6819" i="47"/>
  <c r="E6823" i="47"/>
  <c r="E6822" i="47"/>
  <c r="E6821" i="47"/>
  <c r="E6820" i="47"/>
  <c r="E6819" i="47"/>
  <c r="B6823" i="47"/>
  <c r="B6822" i="47"/>
  <c r="B6821" i="47"/>
  <c r="B6820" i="47"/>
  <c r="B6819" i="47"/>
  <c r="K6815" i="47"/>
  <c r="K6814" i="47"/>
  <c r="K6813" i="47"/>
  <c r="K6812" i="47"/>
  <c r="K6811" i="47"/>
  <c r="H6815" i="47"/>
  <c r="H6814" i="47"/>
  <c r="H6813" i="47"/>
  <c r="H6812" i="47"/>
  <c r="H6811" i="47"/>
  <c r="E6815" i="47"/>
  <c r="E6814" i="47"/>
  <c r="E6813" i="47"/>
  <c r="E6812" i="47"/>
  <c r="E6811" i="47"/>
  <c r="B6815" i="47"/>
  <c r="B6814" i="47"/>
  <c r="B6813" i="47"/>
  <c r="B6812" i="47"/>
  <c r="B6811" i="47"/>
  <c r="K6807" i="47"/>
  <c r="K6806" i="47"/>
  <c r="K6805" i="47"/>
  <c r="K6804" i="47"/>
  <c r="K6803" i="47"/>
  <c r="H6807" i="47"/>
  <c r="H6806" i="47"/>
  <c r="H6805" i="47"/>
  <c r="H6804" i="47"/>
  <c r="H6803" i="47"/>
  <c r="E6807" i="47"/>
  <c r="E6806" i="47"/>
  <c r="E6805" i="47"/>
  <c r="E6804" i="47"/>
  <c r="E6803" i="47"/>
  <c r="B6807" i="47"/>
  <c r="B6806" i="47"/>
  <c r="B6805" i="47"/>
  <c r="B6804" i="47"/>
  <c r="B6803" i="47"/>
  <c r="B430" i="46"/>
  <c r="D429" i="46"/>
  <c r="B429" i="46"/>
  <c r="B428" i="46"/>
  <c r="K6799" i="47"/>
  <c r="K6798" i="47"/>
  <c r="K6797" i="47"/>
  <c r="K6796" i="47"/>
  <c r="K6795" i="47"/>
  <c r="H6799" i="47"/>
  <c r="H6798" i="47"/>
  <c r="H6797" i="47"/>
  <c r="H6796" i="47"/>
  <c r="H6795" i="47"/>
  <c r="E6799" i="47"/>
  <c r="E6798" i="47"/>
  <c r="E6797" i="47"/>
  <c r="E6796" i="47"/>
  <c r="E6795" i="47"/>
  <c r="B6799" i="47"/>
  <c r="B6798" i="47"/>
  <c r="B6797" i="47"/>
  <c r="B6796" i="47"/>
  <c r="B6795" i="47"/>
  <c r="K6791" i="47"/>
  <c r="K6790" i="47"/>
  <c r="K6789" i="47"/>
  <c r="K6788" i="47"/>
  <c r="K6787" i="47"/>
  <c r="H6791" i="47"/>
  <c r="H6790" i="47"/>
  <c r="H6789" i="47"/>
  <c r="H6788" i="47"/>
  <c r="H6787" i="47"/>
  <c r="E6791" i="47"/>
  <c r="E6790" i="47"/>
  <c r="E6789" i="47"/>
  <c r="E6788" i="47"/>
  <c r="E6787" i="47"/>
  <c r="B6791" i="47"/>
  <c r="B6790" i="47"/>
  <c r="B6789" i="47"/>
  <c r="B6788" i="47"/>
  <c r="B6787" i="47"/>
  <c r="K6783" i="47"/>
  <c r="K6782" i="47"/>
  <c r="K6781" i="47"/>
  <c r="K6780" i="47"/>
  <c r="K6779" i="47"/>
  <c r="H6783" i="47"/>
  <c r="H6782" i="47"/>
  <c r="H6781" i="47"/>
  <c r="H6780" i="47"/>
  <c r="H6779" i="47"/>
  <c r="E6783" i="47"/>
  <c r="E6782" i="47"/>
  <c r="E6781" i="47"/>
  <c r="E6780" i="47"/>
  <c r="E6779" i="47"/>
  <c r="B6783" i="47"/>
  <c r="B6782" i="47"/>
  <c r="B6781" i="47"/>
  <c r="B6780" i="47"/>
  <c r="B6779" i="47"/>
  <c r="K6775" i="47"/>
  <c r="K6774" i="47"/>
  <c r="K6773" i="47"/>
  <c r="K6772" i="47"/>
  <c r="K6771" i="47"/>
  <c r="H6775" i="47"/>
  <c r="H6774" i="47"/>
  <c r="H6773" i="47"/>
  <c r="H6772" i="47"/>
  <c r="H6771" i="47"/>
  <c r="E6775" i="47"/>
  <c r="E6774" i="47"/>
  <c r="E6773" i="47"/>
  <c r="E6772" i="47"/>
  <c r="E6771" i="47"/>
  <c r="B6775" i="47"/>
  <c r="B6774" i="47"/>
  <c r="B6773" i="47"/>
  <c r="B6772" i="47"/>
  <c r="B6771" i="47"/>
  <c r="K6767" i="47"/>
  <c r="K6766" i="47"/>
  <c r="K6765" i="47"/>
  <c r="K6764" i="47"/>
  <c r="K6763" i="47"/>
  <c r="H6767" i="47"/>
  <c r="H6766" i="47"/>
  <c r="H6765" i="47"/>
  <c r="H6764" i="47"/>
  <c r="H6763" i="47"/>
  <c r="E6767" i="47"/>
  <c r="E6766" i="47"/>
  <c r="E6765" i="47"/>
  <c r="E6764" i="47"/>
  <c r="E6763" i="47"/>
  <c r="B6767" i="47"/>
  <c r="B6766" i="47"/>
  <c r="B6765" i="47"/>
  <c r="B6764" i="47"/>
  <c r="B6763" i="47"/>
  <c r="G425" i="46"/>
  <c r="I424" i="46"/>
  <c r="G424" i="46"/>
  <c r="G423" i="46"/>
  <c r="K6759" i="47"/>
  <c r="K6758" i="47"/>
  <c r="K6757" i="47"/>
  <c r="K6756" i="47"/>
  <c r="K6755" i="47"/>
  <c r="H6759" i="47"/>
  <c r="H6758" i="47"/>
  <c r="H6757" i="47"/>
  <c r="H6756" i="47"/>
  <c r="H6755" i="47"/>
  <c r="E6759" i="47"/>
  <c r="E6758" i="47"/>
  <c r="E6757" i="47"/>
  <c r="E6756" i="47"/>
  <c r="E6755" i="47"/>
  <c r="B6759" i="47"/>
  <c r="B6758" i="47"/>
  <c r="B6757" i="47"/>
  <c r="B6756" i="47"/>
  <c r="B6755" i="47"/>
  <c r="K6751" i="47"/>
  <c r="K6750" i="47"/>
  <c r="K6749" i="47"/>
  <c r="K6748" i="47"/>
  <c r="K6747" i="47"/>
  <c r="H6751" i="47"/>
  <c r="H6750" i="47"/>
  <c r="H6749" i="47"/>
  <c r="H6748" i="47"/>
  <c r="H6747" i="47"/>
  <c r="E6751" i="47"/>
  <c r="E6750" i="47"/>
  <c r="E6749" i="47"/>
  <c r="E6748" i="47"/>
  <c r="E6747" i="47"/>
  <c r="B6751" i="47"/>
  <c r="B6750" i="47"/>
  <c r="B6749" i="47"/>
  <c r="B6748" i="47"/>
  <c r="B6747" i="47"/>
  <c r="K6743" i="47"/>
  <c r="K6742" i="47"/>
  <c r="K6741" i="47"/>
  <c r="K6740" i="47"/>
  <c r="K6739" i="47"/>
  <c r="H6743" i="47"/>
  <c r="H6742" i="47"/>
  <c r="H6741" i="47"/>
  <c r="H6740" i="47"/>
  <c r="H6739" i="47"/>
  <c r="E6743" i="47"/>
  <c r="E6742" i="47"/>
  <c r="E6741" i="47"/>
  <c r="E6740" i="47"/>
  <c r="E6739" i="47"/>
  <c r="B6743" i="47"/>
  <c r="B6742" i="47"/>
  <c r="B6741" i="47"/>
  <c r="B6740" i="47"/>
  <c r="B6739" i="47"/>
  <c r="K6735" i="47"/>
  <c r="K6734" i="47"/>
  <c r="K6733" i="47"/>
  <c r="K6732" i="47"/>
  <c r="K6731" i="47"/>
  <c r="H6735" i="47"/>
  <c r="H6734" i="47"/>
  <c r="H6733" i="47"/>
  <c r="H6732" i="47"/>
  <c r="H6731" i="47"/>
  <c r="E6735" i="47"/>
  <c r="E6734" i="47"/>
  <c r="E6733" i="47"/>
  <c r="E6732" i="47"/>
  <c r="E6731" i="47"/>
  <c r="B6735" i="47"/>
  <c r="B6734" i="47"/>
  <c r="B6733" i="47"/>
  <c r="B6732" i="47"/>
  <c r="B6731" i="47"/>
  <c r="K6727" i="47"/>
  <c r="K6726" i="47"/>
  <c r="K6725" i="47"/>
  <c r="K6724" i="47"/>
  <c r="K6723" i="47"/>
  <c r="H6727" i="47"/>
  <c r="H6726" i="47"/>
  <c r="H6725" i="47"/>
  <c r="H6724" i="47"/>
  <c r="H6723" i="47"/>
  <c r="E6727" i="47"/>
  <c r="E6726" i="47"/>
  <c r="E6725" i="47"/>
  <c r="E6724" i="47"/>
  <c r="E6723" i="47"/>
  <c r="B6727" i="47"/>
  <c r="B6726" i="47"/>
  <c r="B6725" i="47"/>
  <c r="B6724" i="47"/>
  <c r="B6723" i="47"/>
  <c r="B425" i="46"/>
  <c r="D424" i="46"/>
  <c r="B424" i="46"/>
  <c r="B423" i="46"/>
  <c r="K6719" i="47"/>
  <c r="K6718" i="47"/>
  <c r="K6717" i="47"/>
  <c r="K6716" i="47"/>
  <c r="K6715" i="47"/>
  <c r="H6719" i="47"/>
  <c r="H6718" i="47"/>
  <c r="H6717" i="47"/>
  <c r="H6716" i="47"/>
  <c r="H6715" i="47"/>
  <c r="E6719" i="47"/>
  <c r="E6718" i="47"/>
  <c r="E6717" i="47"/>
  <c r="E6716" i="47"/>
  <c r="E6715" i="47"/>
  <c r="B6719" i="47"/>
  <c r="B6718" i="47"/>
  <c r="B6717" i="47"/>
  <c r="B6716" i="47"/>
  <c r="B6715" i="47"/>
  <c r="K6711" i="47"/>
  <c r="K6710" i="47"/>
  <c r="K6709" i="47"/>
  <c r="K6708" i="47"/>
  <c r="K6707" i="47"/>
  <c r="H6711" i="47"/>
  <c r="H6710" i="47"/>
  <c r="H6709" i="47"/>
  <c r="H6708" i="47"/>
  <c r="H6707" i="47"/>
  <c r="E6711" i="47"/>
  <c r="E6710" i="47"/>
  <c r="E6709" i="47"/>
  <c r="E6708" i="47"/>
  <c r="E6707" i="47"/>
  <c r="B6711" i="47"/>
  <c r="B6710" i="47"/>
  <c r="B6709" i="47"/>
  <c r="B6708" i="47"/>
  <c r="B6707" i="47"/>
  <c r="K6703" i="47"/>
  <c r="K6702" i="47"/>
  <c r="K6701" i="47"/>
  <c r="K6700" i="47"/>
  <c r="K6699" i="47"/>
  <c r="H6703" i="47"/>
  <c r="H6702" i="47"/>
  <c r="H6701" i="47"/>
  <c r="H6700" i="47"/>
  <c r="H6699" i="47"/>
  <c r="E6703" i="47"/>
  <c r="E6702" i="47"/>
  <c r="E6701" i="47"/>
  <c r="E6700" i="47"/>
  <c r="E6699" i="47"/>
  <c r="B6703" i="47"/>
  <c r="B6702" i="47"/>
  <c r="B6701" i="47"/>
  <c r="B6700" i="47"/>
  <c r="B6699" i="47"/>
  <c r="K6695" i="47"/>
  <c r="K6694" i="47"/>
  <c r="K6693" i="47"/>
  <c r="K6692" i="47"/>
  <c r="K6691" i="47"/>
  <c r="H6695" i="47"/>
  <c r="H6694" i="47"/>
  <c r="H6693" i="47"/>
  <c r="H6692" i="47"/>
  <c r="H6691" i="47"/>
  <c r="E6695" i="47"/>
  <c r="E6694" i="47"/>
  <c r="E6693" i="47"/>
  <c r="E6692" i="47"/>
  <c r="E6691" i="47"/>
  <c r="B6695" i="47"/>
  <c r="B6694" i="47"/>
  <c r="B6693" i="47"/>
  <c r="B6692" i="47"/>
  <c r="B6691" i="47"/>
  <c r="K6687" i="47"/>
  <c r="K6686" i="47"/>
  <c r="K6685" i="47"/>
  <c r="K6684" i="47"/>
  <c r="K6683" i="47"/>
  <c r="H6687" i="47"/>
  <c r="H6686" i="47"/>
  <c r="H6685" i="47"/>
  <c r="H6684" i="47"/>
  <c r="H6683" i="47"/>
  <c r="E6687" i="47"/>
  <c r="E6686" i="47"/>
  <c r="E6685" i="47"/>
  <c r="E6684" i="47"/>
  <c r="E6683" i="47"/>
  <c r="B6687" i="47"/>
  <c r="B6686" i="47"/>
  <c r="B6685" i="47"/>
  <c r="B6684" i="47"/>
  <c r="B6683" i="47"/>
  <c r="G420" i="46"/>
  <c r="I419" i="46"/>
  <c r="G419" i="46"/>
  <c r="G418" i="46"/>
  <c r="K6679" i="47"/>
  <c r="K6678" i="47"/>
  <c r="K6677" i="47"/>
  <c r="K6676" i="47"/>
  <c r="K6675" i="47"/>
  <c r="H6679" i="47"/>
  <c r="H6678" i="47"/>
  <c r="H6677" i="47"/>
  <c r="H6676" i="47"/>
  <c r="H6675" i="47"/>
  <c r="E6679" i="47"/>
  <c r="E6678" i="47"/>
  <c r="E6677" i="47"/>
  <c r="E6676" i="47"/>
  <c r="E6675" i="47"/>
  <c r="B6679" i="47"/>
  <c r="B6678" i="47"/>
  <c r="B6677" i="47"/>
  <c r="B6676" i="47"/>
  <c r="B6675" i="47"/>
  <c r="K6671" i="47"/>
  <c r="K6670" i="47"/>
  <c r="K6669" i="47"/>
  <c r="K6668" i="47"/>
  <c r="K6667" i="47"/>
  <c r="H6671" i="47"/>
  <c r="H6670" i="47"/>
  <c r="H6669" i="47"/>
  <c r="H6668" i="47"/>
  <c r="H6667" i="47"/>
  <c r="E6671" i="47"/>
  <c r="E6670" i="47"/>
  <c r="E6669" i="47"/>
  <c r="E6668" i="47"/>
  <c r="E6667" i="47"/>
  <c r="B6671" i="47"/>
  <c r="B6670" i="47"/>
  <c r="B6669" i="47"/>
  <c r="B6668" i="47"/>
  <c r="B6667" i="47"/>
  <c r="K6663" i="47"/>
  <c r="K6662" i="47"/>
  <c r="K6661" i="47"/>
  <c r="K6660" i="47"/>
  <c r="K6659" i="47"/>
  <c r="H6663" i="47"/>
  <c r="H6662" i="47"/>
  <c r="H6661" i="47"/>
  <c r="H6660" i="47"/>
  <c r="H6659" i="47"/>
  <c r="E6663" i="47"/>
  <c r="E6662" i="47"/>
  <c r="E6661" i="47"/>
  <c r="E6660" i="47"/>
  <c r="E6659" i="47"/>
  <c r="B6663" i="47"/>
  <c r="B6662" i="47"/>
  <c r="B6661" i="47"/>
  <c r="B6660" i="47"/>
  <c r="B6659" i="47"/>
  <c r="K6655" i="47"/>
  <c r="K6654" i="47"/>
  <c r="K6653" i="47"/>
  <c r="K6652" i="47"/>
  <c r="K6651" i="47"/>
  <c r="H6655" i="47"/>
  <c r="H6654" i="47"/>
  <c r="H6653" i="47"/>
  <c r="H6652" i="47"/>
  <c r="H6651" i="47"/>
  <c r="E6655" i="47"/>
  <c r="E6654" i="47"/>
  <c r="E6653" i="47"/>
  <c r="E6652" i="47"/>
  <c r="E6651" i="47"/>
  <c r="B6655" i="47"/>
  <c r="B6654" i="47"/>
  <c r="B6653" i="47"/>
  <c r="B6652" i="47"/>
  <c r="B6651" i="47"/>
  <c r="K6647" i="47"/>
  <c r="K6646" i="47"/>
  <c r="K6645" i="47"/>
  <c r="K6644" i="47"/>
  <c r="K6643" i="47"/>
  <c r="H6647" i="47"/>
  <c r="H6646" i="47"/>
  <c r="H6645" i="47"/>
  <c r="H6644" i="47"/>
  <c r="H6643" i="47"/>
  <c r="E6647" i="47"/>
  <c r="E6646" i="47"/>
  <c r="E6645" i="47"/>
  <c r="E6644" i="47"/>
  <c r="E6643" i="47"/>
  <c r="B6647" i="47"/>
  <c r="B6646" i="47"/>
  <c r="B6645" i="47"/>
  <c r="B6644" i="47"/>
  <c r="B6643" i="47"/>
  <c r="B420" i="46"/>
  <c r="D419" i="46"/>
  <c r="B419" i="46"/>
  <c r="B418" i="46"/>
  <c r="K6639" i="47"/>
  <c r="K6638" i="47"/>
  <c r="K6637" i="47"/>
  <c r="K6636" i="47"/>
  <c r="K6635" i="47"/>
  <c r="H6639" i="47"/>
  <c r="H6638" i="47"/>
  <c r="H6637" i="47"/>
  <c r="H6636" i="47"/>
  <c r="H6635" i="47"/>
  <c r="E6639" i="47"/>
  <c r="E6638" i="47"/>
  <c r="E6637" i="47"/>
  <c r="E6636" i="47"/>
  <c r="E6635" i="47"/>
  <c r="B6639" i="47"/>
  <c r="B6638" i="47"/>
  <c r="B6637" i="47"/>
  <c r="B6636" i="47"/>
  <c r="B6635" i="47"/>
  <c r="K6631" i="47"/>
  <c r="K6630" i="47"/>
  <c r="K6629" i="47"/>
  <c r="K6628" i="47"/>
  <c r="K6627" i="47"/>
  <c r="H6631" i="47"/>
  <c r="H6630" i="47"/>
  <c r="H6629" i="47"/>
  <c r="H6628" i="47"/>
  <c r="H6627" i="47"/>
  <c r="E6631" i="47"/>
  <c r="E6630" i="47"/>
  <c r="E6629" i="47"/>
  <c r="E6628" i="47"/>
  <c r="E6627" i="47"/>
  <c r="B6631" i="47"/>
  <c r="B6630" i="47"/>
  <c r="B6629" i="47"/>
  <c r="B6628" i="47"/>
  <c r="B6627" i="47"/>
  <c r="K6623" i="47"/>
  <c r="K6622" i="47"/>
  <c r="K6621" i="47"/>
  <c r="K6620" i="47"/>
  <c r="K6619" i="47"/>
  <c r="H6623" i="47"/>
  <c r="H6622" i="47"/>
  <c r="H6621" i="47"/>
  <c r="H6620" i="47"/>
  <c r="H6619" i="47"/>
  <c r="E6623" i="47"/>
  <c r="E6622" i="47"/>
  <c r="E6621" i="47"/>
  <c r="E6620" i="47"/>
  <c r="E6619" i="47"/>
  <c r="B6623" i="47"/>
  <c r="B6622" i="47"/>
  <c r="B6621" i="47"/>
  <c r="B6620" i="47"/>
  <c r="B6619" i="47"/>
  <c r="K6615" i="47"/>
  <c r="K6614" i="47"/>
  <c r="K6613" i="47"/>
  <c r="K6612" i="47"/>
  <c r="K6611" i="47"/>
  <c r="H6615" i="47"/>
  <c r="H6614" i="47"/>
  <c r="H6613" i="47"/>
  <c r="H6612" i="47"/>
  <c r="H6611" i="47"/>
  <c r="E6615" i="47"/>
  <c r="E6614" i="47"/>
  <c r="E6613" i="47"/>
  <c r="E6612" i="47"/>
  <c r="E6611" i="47"/>
  <c r="B6615" i="47"/>
  <c r="B6614" i="47"/>
  <c r="B6613" i="47"/>
  <c r="B6612" i="47"/>
  <c r="B6611" i="47"/>
  <c r="K6607" i="47"/>
  <c r="K6606" i="47"/>
  <c r="K6605" i="47"/>
  <c r="K6604" i="47"/>
  <c r="K6603" i="47"/>
  <c r="H6607" i="47"/>
  <c r="H6606" i="47"/>
  <c r="H6605" i="47"/>
  <c r="H6604" i="47"/>
  <c r="H6603" i="47"/>
  <c r="E6607" i="47"/>
  <c r="E6606" i="47"/>
  <c r="E6605" i="47"/>
  <c r="E6604" i="47"/>
  <c r="E6603" i="47"/>
  <c r="B6607" i="47"/>
  <c r="B6606" i="47"/>
  <c r="B6605" i="47"/>
  <c r="B6604" i="47"/>
  <c r="B6603" i="47"/>
  <c r="G415" i="46"/>
  <c r="I414" i="46"/>
  <c r="G414" i="46"/>
  <c r="G413" i="46"/>
  <c r="K6599" i="47"/>
  <c r="K6598" i="47"/>
  <c r="K6597" i="47"/>
  <c r="K6596" i="47"/>
  <c r="K6595" i="47"/>
  <c r="H6599" i="47"/>
  <c r="H6598" i="47"/>
  <c r="H6597" i="47"/>
  <c r="H6596" i="47"/>
  <c r="H6595" i="47"/>
  <c r="E6599" i="47"/>
  <c r="E6598" i="47"/>
  <c r="E6597" i="47"/>
  <c r="E6596" i="47"/>
  <c r="E6595" i="47"/>
  <c r="B6599" i="47"/>
  <c r="B6598" i="47"/>
  <c r="B6597" i="47"/>
  <c r="B6596" i="47"/>
  <c r="B6595" i="47"/>
  <c r="K6591" i="47"/>
  <c r="K6590" i="47"/>
  <c r="K6589" i="47"/>
  <c r="K6588" i="47"/>
  <c r="K6587" i="47"/>
  <c r="H6591" i="47"/>
  <c r="H6590" i="47"/>
  <c r="H6589" i="47"/>
  <c r="H6588" i="47"/>
  <c r="H6587" i="47"/>
  <c r="E6591" i="47"/>
  <c r="E6590" i="47"/>
  <c r="E6589" i="47"/>
  <c r="E6588" i="47"/>
  <c r="E6587" i="47"/>
  <c r="B6591" i="47"/>
  <c r="B6590" i="47"/>
  <c r="B6589" i="47"/>
  <c r="B6588" i="47"/>
  <c r="B6587" i="47"/>
  <c r="K6583" i="47"/>
  <c r="K6582" i="47"/>
  <c r="K6581" i="47"/>
  <c r="K6580" i="47"/>
  <c r="K6579" i="47"/>
  <c r="H6583" i="47"/>
  <c r="H6582" i="47"/>
  <c r="H6581" i="47"/>
  <c r="H6580" i="47"/>
  <c r="H6579" i="47"/>
  <c r="E6583" i="47"/>
  <c r="E6582" i="47"/>
  <c r="E6581" i="47"/>
  <c r="E6580" i="47"/>
  <c r="E6579" i="47"/>
  <c r="B6583" i="47"/>
  <c r="B6582" i="47"/>
  <c r="B6581" i="47"/>
  <c r="B6580" i="47"/>
  <c r="B6579" i="47"/>
  <c r="K6575" i="47"/>
  <c r="K6574" i="47"/>
  <c r="K6573" i="47"/>
  <c r="K6572" i="47"/>
  <c r="K6571" i="47"/>
  <c r="H6575" i="47"/>
  <c r="H6574" i="47"/>
  <c r="H6573" i="47"/>
  <c r="H6572" i="47"/>
  <c r="H6571" i="47"/>
  <c r="E6575" i="47"/>
  <c r="E6574" i="47"/>
  <c r="E6573" i="47"/>
  <c r="E6572" i="47"/>
  <c r="E6571" i="47"/>
  <c r="B6575" i="47"/>
  <c r="B6574" i="47"/>
  <c r="B6573" i="47"/>
  <c r="B6572" i="47"/>
  <c r="B6571" i="47"/>
  <c r="K6567" i="47"/>
  <c r="K6566" i="47"/>
  <c r="K6565" i="47"/>
  <c r="K6564" i="47"/>
  <c r="K6563" i="47"/>
  <c r="H6567" i="47"/>
  <c r="H6566" i="47"/>
  <c r="H6565" i="47"/>
  <c r="H6564" i="47"/>
  <c r="H6563" i="47"/>
  <c r="E6567" i="47"/>
  <c r="E6566" i="47"/>
  <c r="E6565" i="47"/>
  <c r="E6564" i="47"/>
  <c r="E6563" i="47"/>
  <c r="B6567" i="47"/>
  <c r="B6566" i="47"/>
  <c r="B6565" i="47"/>
  <c r="B6564" i="47"/>
  <c r="B6563" i="47"/>
  <c r="B415" i="46"/>
  <c r="D414" i="46"/>
  <c r="B414" i="46"/>
  <c r="B413" i="46"/>
  <c r="K6559" i="47"/>
  <c r="K6558" i="47"/>
  <c r="K6557" i="47"/>
  <c r="K6556" i="47"/>
  <c r="K6555" i="47"/>
  <c r="H6559" i="47"/>
  <c r="H6558" i="47"/>
  <c r="H6557" i="47"/>
  <c r="H6556" i="47"/>
  <c r="H6555" i="47"/>
  <c r="E6559" i="47"/>
  <c r="E6558" i="47"/>
  <c r="E6557" i="47"/>
  <c r="E6556" i="47"/>
  <c r="E6555" i="47"/>
  <c r="B6559" i="47"/>
  <c r="B6558" i="47"/>
  <c r="B6557" i="47"/>
  <c r="B6556" i="47"/>
  <c r="B6555" i="47"/>
  <c r="K6551" i="47"/>
  <c r="K6550" i="47"/>
  <c r="K6549" i="47"/>
  <c r="K6548" i="47"/>
  <c r="K6547" i="47"/>
  <c r="H6551" i="47"/>
  <c r="H6550" i="47"/>
  <c r="H6549" i="47"/>
  <c r="H6548" i="47"/>
  <c r="H6547" i="47"/>
  <c r="E6551" i="47"/>
  <c r="E6550" i="47"/>
  <c r="E6549" i="47"/>
  <c r="E6548" i="47"/>
  <c r="E6547" i="47"/>
  <c r="B6551" i="47"/>
  <c r="B6550" i="47"/>
  <c r="B6549" i="47"/>
  <c r="B6548" i="47"/>
  <c r="B6547" i="47"/>
  <c r="K6543" i="47"/>
  <c r="K6542" i="47"/>
  <c r="K6541" i="47"/>
  <c r="K6540" i="47"/>
  <c r="K6539" i="47"/>
  <c r="H6543" i="47"/>
  <c r="H6542" i="47"/>
  <c r="H6541" i="47"/>
  <c r="H6540" i="47"/>
  <c r="H6539" i="47"/>
  <c r="E6543" i="47"/>
  <c r="E6542" i="47"/>
  <c r="E6541" i="47"/>
  <c r="E6540" i="47"/>
  <c r="E6539" i="47"/>
  <c r="B6543" i="47"/>
  <c r="B6542" i="47"/>
  <c r="B6541" i="47"/>
  <c r="B6540" i="47"/>
  <c r="B6539" i="47"/>
  <c r="K6535" i="47"/>
  <c r="K6534" i="47"/>
  <c r="K6533" i="47"/>
  <c r="K6532" i="47"/>
  <c r="K6531" i="47"/>
  <c r="H6535" i="47"/>
  <c r="H6534" i="47"/>
  <c r="H6533" i="47"/>
  <c r="H6532" i="47"/>
  <c r="H6531" i="47"/>
  <c r="E6535" i="47"/>
  <c r="E6534" i="47"/>
  <c r="E6533" i="47"/>
  <c r="E6532" i="47"/>
  <c r="E6531" i="47"/>
  <c r="B6535" i="47"/>
  <c r="B6534" i="47"/>
  <c r="B6533" i="47"/>
  <c r="B6532" i="47"/>
  <c r="B6531" i="47"/>
  <c r="K6527" i="47"/>
  <c r="K6526" i="47"/>
  <c r="K6525" i="47"/>
  <c r="K6524" i="47"/>
  <c r="K6523" i="47"/>
  <c r="H6527" i="47"/>
  <c r="H6526" i="47"/>
  <c r="H6525" i="47"/>
  <c r="H6524" i="47"/>
  <c r="H6523" i="47"/>
  <c r="E6527" i="47"/>
  <c r="E6526" i="47"/>
  <c r="E6525" i="47"/>
  <c r="E6524" i="47"/>
  <c r="E6523" i="47"/>
  <c r="B6527" i="47"/>
  <c r="B6526" i="47"/>
  <c r="B6525" i="47"/>
  <c r="B6524" i="47"/>
  <c r="B6523" i="47"/>
  <c r="G410" i="46"/>
  <c r="I409" i="46"/>
  <c r="G409" i="46"/>
  <c r="G408" i="46"/>
  <c r="K6519" i="47"/>
  <c r="K6518" i="47"/>
  <c r="K6517" i="47"/>
  <c r="K6516" i="47"/>
  <c r="K6515" i="47"/>
  <c r="H6519" i="47"/>
  <c r="H6518" i="47"/>
  <c r="H6517" i="47"/>
  <c r="H6516" i="47"/>
  <c r="H6515" i="47"/>
  <c r="E6519" i="47"/>
  <c r="E6518" i="47"/>
  <c r="E6517" i="47"/>
  <c r="E6516" i="47"/>
  <c r="E6515" i="47"/>
  <c r="B6519" i="47"/>
  <c r="B6518" i="47"/>
  <c r="B6517" i="47"/>
  <c r="B6516" i="47"/>
  <c r="B6515" i="47"/>
  <c r="K6511" i="47"/>
  <c r="K6510" i="47"/>
  <c r="K6509" i="47"/>
  <c r="K6508" i="47"/>
  <c r="K6507" i="47"/>
  <c r="H6511" i="47"/>
  <c r="H6510" i="47"/>
  <c r="H6509" i="47"/>
  <c r="H6508" i="47"/>
  <c r="H6507" i="47"/>
  <c r="E6511" i="47"/>
  <c r="E6510" i="47"/>
  <c r="E6509" i="47"/>
  <c r="E6508" i="47"/>
  <c r="E6507" i="47"/>
  <c r="B6511" i="47"/>
  <c r="B6510" i="47"/>
  <c r="B6509" i="47"/>
  <c r="B6508" i="47"/>
  <c r="B6507" i="47"/>
  <c r="K6503" i="47"/>
  <c r="K6502" i="47"/>
  <c r="K6501" i="47"/>
  <c r="K6500" i="47"/>
  <c r="K6499" i="47"/>
  <c r="H6503" i="47"/>
  <c r="H6502" i="47"/>
  <c r="H6501" i="47"/>
  <c r="H6500" i="47"/>
  <c r="H6499" i="47"/>
  <c r="E6503" i="47"/>
  <c r="E6502" i="47"/>
  <c r="E6501" i="47"/>
  <c r="E6500" i="47"/>
  <c r="E6499" i="47"/>
  <c r="B6503" i="47"/>
  <c r="B6502" i="47"/>
  <c r="B6501" i="47"/>
  <c r="B6500" i="47"/>
  <c r="B6499" i="47"/>
  <c r="K6495" i="47"/>
  <c r="K6494" i="47"/>
  <c r="K6493" i="47"/>
  <c r="K6492" i="47"/>
  <c r="K6491" i="47"/>
  <c r="H6495" i="47"/>
  <c r="H6494" i="47"/>
  <c r="H6493" i="47"/>
  <c r="H6492" i="47"/>
  <c r="H6491" i="47"/>
  <c r="E6495" i="47"/>
  <c r="E6494" i="47"/>
  <c r="E6493" i="47"/>
  <c r="E6492" i="47"/>
  <c r="E6491" i="47"/>
  <c r="B6495" i="47"/>
  <c r="B6494" i="47"/>
  <c r="B6493" i="47"/>
  <c r="B6492" i="47"/>
  <c r="B6491" i="47"/>
  <c r="K6487" i="47"/>
  <c r="K6486" i="47"/>
  <c r="K6485" i="47"/>
  <c r="K6484" i="47"/>
  <c r="K6483" i="47"/>
  <c r="H6487" i="47"/>
  <c r="H6486" i="47"/>
  <c r="H6485" i="47"/>
  <c r="H6484" i="47"/>
  <c r="H6483" i="47"/>
  <c r="E6487" i="47"/>
  <c r="E6486" i="47"/>
  <c r="E6485" i="47"/>
  <c r="E6484" i="47"/>
  <c r="E6483" i="47"/>
  <c r="B6487" i="47"/>
  <c r="B6486" i="47"/>
  <c r="B6485" i="47"/>
  <c r="B6484" i="47"/>
  <c r="B6483" i="47"/>
  <c r="B410" i="46"/>
  <c r="D409" i="46"/>
  <c r="B409" i="46"/>
  <c r="B408" i="46"/>
  <c r="K6479" i="47"/>
  <c r="K6478" i="47"/>
  <c r="K6477" i="47"/>
  <c r="K6476" i="47"/>
  <c r="K6475" i="47"/>
  <c r="H6479" i="47"/>
  <c r="H6478" i="47"/>
  <c r="H6477" i="47"/>
  <c r="H6476" i="47"/>
  <c r="H6475" i="47"/>
  <c r="E6479" i="47"/>
  <c r="E6478" i="47"/>
  <c r="E6477" i="47"/>
  <c r="E6476" i="47"/>
  <c r="E6475" i="47"/>
  <c r="B6479" i="47"/>
  <c r="B6478" i="47"/>
  <c r="B6477" i="47"/>
  <c r="B6476" i="47"/>
  <c r="B6475" i="47"/>
  <c r="K6471" i="47"/>
  <c r="K6470" i="47"/>
  <c r="K6469" i="47"/>
  <c r="K6468" i="47"/>
  <c r="K6467" i="47"/>
  <c r="H6471" i="47"/>
  <c r="H6470" i="47"/>
  <c r="H6469" i="47"/>
  <c r="H6468" i="47"/>
  <c r="H6467" i="47"/>
  <c r="E6471" i="47"/>
  <c r="E6470" i="47"/>
  <c r="E6469" i="47"/>
  <c r="E6468" i="47"/>
  <c r="E6467" i="47"/>
  <c r="B6471" i="47"/>
  <c r="B6470" i="47"/>
  <c r="B6469" i="47"/>
  <c r="B6468" i="47"/>
  <c r="B6467" i="47"/>
  <c r="K6463" i="47"/>
  <c r="K6462" i="47"/>
  <c r="K6461" i="47"/>
  <c r="K6460" i="47"/>
  <c r="K6459" i="47"/>
  <c r="H6463" i="47"/>
  <c r="H6462" i="47"/>
  <c r="H6461" i="47"/>
  <c r="H6460" i="47"/>
  <c r="H6459" i="47"/>
  <c r="E6463" i="47"/>
  <c r="E6462" i="47"/>
  <c r="E6461" i="47"/>
  <c r="E6460" i="47"/>
  <c r="E6459" i="47"/>
  <c r="B6463" i="47"/>
  <c r="B6462" i="47"/>
  <c r="B6461" i="47"/>
  <c r="B6460" i="47"/>
  <c r="B6459" i="47"/>
  <c r="K6455" i="47"/>
  <c r="K6454" i="47"/>
  <c r="K6453" i="47"/>
  <c r="K6452" i="47"/>
  <c r="K6451" i="47"/>
  <c r="H6455" i="47"/>
  <c r="H6454" i="47"/>
  <c r="H6453" i="47"/>
  <c r="H6452" i="47"/>
  <c r="H6451" i="47"/>
  <c r="E6455" i="47"/>
  <c r="E6454" i="47"/>
  <c r="E6453" i="47"/>
  <c r="E6452" i="47"/>
  <c r="E6451" i="47"/>
  <c r="B6455" i="47"/>
  <c r="B6454" i="47"/>
  <c r="B6453" i="47"/>
  <c r="B6452" i="47"/>
  <c r="B6451" i="47"/>
  <c r="K6447" i="47"/>
  <c r="K6446" i="47"/>
  <c r="K6445" i="47"/>
  <c r="K6444" i="47"/>
  <c r="K6443" i="47"/>
  <c r="H6447" i="47"/>
  <c r="H6446" i="47"/>
  <c r="H6445" i="47"/>
  <c r="H6444" i="47"/>
  <c r="H6443" i="47"/>
  <c r="E6447" i="47"/>
  <c r="E6446" i="47"/>
  <c r="E6445" i="47"/>
  <c r="E6444" i="47"/>
  <c r="E6443" i="47"/>
  <c r="B6447" i="47"/>
  <c r="B6446" i="47"/>
  <c r="B6445" i="47"/>
  <c r="B6444" i="47"/>
  <c r="B6443" i="47"/>
  <c r="G405" i="46"/>
  <c r="I404" i="46"/>
  <c r="G404" i="46"/>
  <c r="G403" i="46"/>
  <c r="K6439" i="47"/>
  <c r="K6438" i="47"/>
  <c r="K6437" i="47"/>
  <c r="K6436" i="47"/>
  <c r="K6435" i="47"/>
  <c r="H6439" i="47"/>
  <c r="H6438" i="47"/>
  <c r="H6437" i="47"/>
  <c r="H6436" i="47"/>
  <c r="H6435" i="47"/>
  <c r="E6439" i="47"/>
  <c r="E6438" i="47"/>
  <c r="E6437" i="47"/>
  <c r="E6436" i="47"/>
  <c r="E6435" i="47"/>
  <c r="B6439" i="47"/>
  <c r="B6438" i="47"/>
  <c r="B6437" i="47"/>
  <c r="B6436" i="47"/>
  <c r="B6435" i="47"/>
  <c r="K6431" i="47"/>
  <c r="K6430" i="47"/>
  <c r="K6429" i="47"/>
  <c r="K6428" i="47"/>
  <c r="K6427" i="47"/>
  <c r="H6431" i="47"/>
  <c r="H6430" i="47"/>
  <c r="H6429" i="47"/>
  <c r="H6428" i="47"/>
  <c r="H6427" i="47"/>
  <c r="E6431" i="47"/>
  <c r="E6430" i="47"/>
  <c r="E6429" i="47"/>
  <c r="E6428" i="47"/>
  <c r="E6427" i="47"/>
  <c r="B6431" i="47"/>
  <c r="B6430" i="47"/>
  <c r="B6429" i="47"/>
  <c r="B6428" i="47"/>
  <c r="B6427" i="47"/>
  <c r="K6423" i="47"/>
  <c r="K6422" i="47"/>
  <c r="K6421" i="47"/>
  <c r="K6420" i="47"/>
  <c r="K6419" i="47"/>
  <c r="H6423" i="47"/>
  <c r="H6422" i="47"/>
  <c r="H6421" i="47"/>
  <c r="H6420" i="47"/>
  <c r="H6419" i="47"/>
  <c r="E6423" i="47"/>
  <c r="E6422" i="47"/>
  <c r="E6421" i="47"/>
  <c r="E6420" i="47"/>
  <c r="E6419" i="47"/>
  <c r="B6423" i="47"/>
  <c r="B6422" i="47"/>
  <c r="B6421" i="47"/>
  <c r="B6420" i="47"/>
  <c r="B6419" i="47"/>
  <c r="K6415" i="47"/>
  <c r="K6414" i="47"/>
  <c r="K6413" i="47"/>
  <c r="K6412" i="47"/>
  <c r="K6411" i="47"/>
  <c r="H6415" i="47"/>
  <c r="H6414" i="47"/>
  <c r="H6413" i="47"/>
  <c r="H6412" i="47"/>
  <c r="H6411" i="47"/>
  <c r="E6415" i="47"/>
  <c r="E6414" i="47"/>
  <c r="E6413" i="47"/>
  <c r="E6412" i="47"/>
  <c r="E6411" i="47"/>
  <c r="B6415" i="47"/>
  <c r="B6414" i="47"/>
  <c r="B6413" i="47"/>
  <c r="B6412" i="47"/>
  <c r="B6411" i="47"/>
  <c r="K6407" i="47"/>
  <c r="K6406" i="47"/>
  <c r="K6405" i="47"/>
  <c r="K6404" i="47"/>
  <c r="K6403" i="47"/>
  <c r="H6407" i="47"/>
  <c r="H6406" i="47"/>
  <c r="H6405" i="47"/>
  <c r="H6404" i="47"/>
  <c r="H6403" i="47"/>
  <c r="E6407" i="47"/>
  <c r="E6406" i="47"/>
  <c r="E6405" i="47"/>
  <c r="E6404" i="47"/>
  <c r="E6403" i="47"/>
  <c r="B6407" i="47"/>
  <c r="B6406" i="47"/>
  <c r="B6405" i="47"/>
  <c r="B6404" i="47"/>
  <c r="B6403" i="47"/>
  <c r="B405" i="46"/>
  <c r="D404" i="46"/>
  <c r="B404" i="46"/>
  <c r="B403" i="46"/>
  <c r="K6399" i="47"/>
  <c r="K6398" i="47"/>
  <c r="K6397" i="47"/>
  <c r="K6396" i="47"/>
  <c r="K6395" i="47"/>
  <c r="H6399" i="47"/>
  <c r="H6398" i="47"/>
  <c r="H6397" i="47"/>
  <c r="H6396" i="47"/>
  <c r="H6395" i="47"/>
  <c r="E6399" i="47"/>
  <c r="E6398" i="47"/>
  <c r="E6397" i="47"/>
  <c r="E6396" i="47"/>
  <c r="E6395" i="47"/>
  <c r="B6399" i="47"/>
  <c r="B6398" i="47"/>
  <c r="B6397" i="47"/>
  <c r="B6396" i="47"/>
  <c r="B6395" i="47"/>
  <c r="K6391" i="47"/>
  <c r="K6390" i="47"/>
  <c r="K6389" i="47"/>
  <c r="K6388" i="47"/>
  <c r="K6387" i="47"/>
  <c r="H6391" i="47"/>
  <c r="H6390" i="47"/>
  <c r="H6389" i="47"/>
  <c r="H6388" i="47"/>
  <c r="H6387" i="47"/>
  <c r="E6391" i="47"/>
  <c r="E6390" i="47"/>
  <c r="E6389" i="47"/>
  <c r="E6388" i="47"/>
  <c r="E6387" i="47"/>
  <c r="B6391" i="47"/>
  <c r="B6390" i="47"/>
  <c r="B6389" i="47"/>
  <c r="B6388" i="47"/>
  <c r="B6387" i="47"/>
  <c r="K6383" i="47"/>
  <c r="K6382" i="47"/>
  <c r="K6381" i="47"/>
  <c r="K6380" i="47"/>
  <c r="K6379" i="47"/>
  <c r="H6383" i="47"/>
  <c r="H6382" i="47"/>
  <c r="H6381" i="47"/>
  <c r="H6380" i="47"/>
  <c r="H6379" i="47"/>
  <c r="E6383" i="47"/>
  <c r="E6382" i="47"/>
  <c r="E6381" i="47"/>
  <c r="E6380" i="47"/>
  <c r="E6379" i="47"/>
  <c r="B6383" i="47"/>
  <c r="B6382" i="47"/>
  <c r="B6381" i="47"/>
  <c r="B6380" i="47"/>
  <c r="B6379" i="47"/>
  <c r="K6375" i="47"/>
  <c r="K6374" i="47"/>
  <c r="K6373" i="47"/>
  <c r="K6372" i="47"/>
  <c r="K6371" i="47"/>
  <c r="H6375" i="47"/>
  <c r="H6374" i="47"/>
  <c r="H6373" i="47"/>
  <c r="H6372" i="47"/>
  <c r="H6371" i="47"/>
  <c r="E6375" i="47"/>
  <c r="E6374" i="47"/>
  <c r="E6373" i="47"/>
  <c r="E6372" i="47"/>
  <c r="E6371" i="47"/>
  <c r="B6375" i="47"/>
  <c r="B6374" i="47"/>
  <c r="B6373" i="47"/>
  <c r="B6372" i="47"/>
  <c r="B6371" i="47"/>
  <c r="K6367" i="47"/>
  <c r="K6366" i="47"/>
  <c r="K6365" i="47"/>
  <c r="K6364" i="47"/>
  <c r="K6363" i="47"/>
  <c r="H6367" i="47"/>
  <c r="H6366" i="47"/>
  <c r="H6365" i="47"/>
  <c r="H6364" i="47"/>
  <c r="H6363" i="47"/>
  <c r="E6367" i="47"/>
  <c r="E6366" i="47"/>
  <c r="E6365" i="47"/>
  <c r="E6364" i="47"/>
  <c r="E6363" i="47"/>
  <c r="B6367" i="47"/>
  <c r="B6366" i="47"/>
  <c r="B6365" i="47"/>
  <c r="B6364" i="47"/>
  <c r="B6363" i="47"/>
  <c r="G400" i="46"/>
  <c r="I399" i="46"/>
  <c r="G399" i="46"/>
  <c r="G398" i="46"/>
  <c r="K6359" i="47"/>
  <c r="K6358" i="47"/>
  <c r="K6357" i="47"/>
  <c r="K6356" i="47"/>
  <c r="K6355" i="47"/>
  <c r="H6359" i="47"/>
  <c r="H6358" i="47"/>
  <c r="H6357" i="47"/>
  <c r="H6356" i="47"/>
  <c r="H6355" i="47"/>
  <c r="E6359" i="47"/>
  <c r="E6358" i="47"/>
  <c r="E6357" i="47"/>
  <c r="E6356" i="47"/>
  <c r="E6355" i="47"/>
  <c r="B6359" i="47"/>
  <c r="B6358" i="47"/>
  <c r="B6357" i="47"/>
  <c r="B6356" i="47"/>
  <c r="B6355" i="47"/>
  <c r="K6351" i="47"/>
  <c r="K6350" i="47"/>
  <c r="K6349" i="47"/>
  <c r="K6348" i="47"/>
  <c r="K6347" i="47"/>
  <c r="H6351" i="47"/>
  <c r="H6350" i="47"/>
  <c r="H6349" i="47"/>
  <c r="H6348" i="47"/>
  <c r="H6347" i="47"/>
  <c r="E6351" i="47"/>
  <c r="E6350" i="47"/>
  <c r="E6349" i="47"/>
  <c r="E6348" i="47"/>
  <c r="E6347" i="47"/>
  <c r="B6351" i="47"/>
  <c r="B6350" i="47"/>
  <c r="B6349" i="47"/>
  <c r="B6348" i="47"/>
  <c r="B6347" i="47"/>
  <c r="K6343" i="47"/>
  <c r="K6342" i="47"/>
  <c r="K6341" i="47"/>
  <c r="K6340" i="47"/>
  <c r="K6339" i="47"/>
  <c r="H6343" i="47"/>
  <c r="H6342" i="47"/>
  <c r="H6341" i="47"/>
  <c r="H6340" i="47"/>
  <c r="H6339" i="47"/>
  <c r="E6343" i="47"/>
  <c r="E6342" i="47"/>
  <c r="E6341" i="47"/>
  <c r="E6340" i="47"/>
  <c r="E6339" i="47"/>
  <c r="B6343" i="47"/>
  <c r="B6342" i="47"/>
  <c r="B6341" i="47"/>
  <c r="B6340" i="47"/>
  <c r="B6339" i="47"/>
  <c r="K6335" i="47"/>
  <c r="K6334" i="47"/>
  <c r="K6333" i="47"/>
  <c r="K6332" i="47"/>
  <c r="K6331" i="47"/>
  <c r="H6335" i="47"/>
  <c r="H6334" i="47"/>
  <c r="H6333" i="47"/>
  <c r="H6332" i="47"/>
  <c r="H6331" i="47"/>
  <c r="E6335" i="47"/>
  <c r="E6334" i="47"/>
  <c r="E6333" i="47"/>
  <c r="E6332" i="47"/>
  <c r="E6331" i="47"/>
  <c r="B6335" i="47"/>
  <c r="B6334" i="47"/>
  <c r="B6333" i="47"/>
  <c r="B6332" i="47"/>
  <c r="B6331" i="47"/>
  <c r="K6327" i="47"/>
  <c r="K6326" i="47"/>
  <c r="K6325" i="47"/>
  <c r="K6324" i="47"/>
  <c r="K6323" i="47"/>
  <c r="H6327" i="47"/>
  <c r="H6326" i="47"/>
  <c r="H6325" i="47"/>
  <c r="H6324" i="47"/>
  <c r="H6323" i="47"/>
  <c r="E6327" i="47"/>
  <c r="E6326" i="47"/>
  <c r="E6325" i="47"/>
  <c r="E6324" i="47"/>
  <c r="E6323" i="47"/>
  <c r="B6327" i="47"/>
  <c r="B6326" i="47"/>
  <c r="B6325" i="47"/>
  <c r="B6324" i="47"/>
  <c r="B6323" i="47"/>
  <c r="B400" i="46"/>
  <c r="D399" i="46"/>
  <c r="B399" i="46"/>
  <c r="B398" i="46"/>
  <c r="K6319" i="47"/>
  <c r="K6318" i="47"/>
  <c r="K6317" i="47"/>
  <c r="K6316" i="47"/>
  <c r="K6315" i="47"/>
  <c r="H6319" i="47"/>
  <c r="H6318" i="47"/>
  <c r="H6317" i="47"/>
  <c r="H6316" i="47"/>
  <c r="H6315" i="47"/>
  <c r="E6319" i="47"/>
  <c r="E6318" i="47"/>
  <c r="E6317" i="47"/>
  <c r="E6316" i="47"/>
  <c r="E6315" i="47"/>
  <c r="B6319" i="47"/>
  <c r="B6318" i="47"/>
  <c r="B6317" i="47"/>
  <c r="B6316" i="47"/>
  <c r="B6315" i="47"/>
  <c r="K6311" i="47"/>
  <c r="K6310" i="47"/>
  <c r="K6309" i="47"/>
  <c r="K6308" i="47"/>
  <c r="K6307" i="47"/>
  <c r="H6311" i="47"/>
  <c r="H6310" i="47"/>
  <c r="H6309" i="47"/>
  <c r="H6308" i="47"/>
  <c r="H6307" i="47"/>
  <c r="E6311" i="47"/>
  <c r="E6310" i="47"/>
  <c r="E6309" i="47"/>
  <c r="E6308" i="47"/>
  <c r="E6307" i="47"/>
  <c r="B6311" i="47"/>
  <c r="B6310" i="47"/>
  <c r="B6309" i="47"/>
  <c r="B6308" i="47"/>
  <c r="B6307" i="47"/>
  <c r="K6303" i="47"/>
  <c r="K6302" i="47"/>
  <c r="K6301" i="47"/>
  <c r="K6300" i="47"/>
  <c r="K6299" i="47"/>
  <c r="H6303" i="47"/>
  <c r="H6302" i="47"/>
  <c r="H6301" i="47"/>
  <c r="H6300" i="47"/>
  <c r="H6299" i="47"/>
  <c r="E6303" i="47"/>
  <c r="E6302" i="47"/>
  <c r="E6301" i="47"/>
  <c r="E6300" i="47"/>
  <c r="E6299" i="47"/>
  <c r="B6303" i="47"/>
  <c r="B6302" i="47"/>
  <c r="B6301" i="47"/>
  <c r="B6300" i="47"/>
  <c r="B6299" i="47"/>
  <c r="K6295" i="47"/>
  <c r="K6294" i="47"/>
  <c r="K6293" i="47"/>
  <c r="K6292" i="47"/>
  <c r="K6291" i="47"/>
  <c r="H6295" i="47"/>
  <c r="H6294" i="47"/>
  <c r="H6293" i="47"/>
  <c r="H6292" i="47"/>
  <c r="H6291" i="47"/>
  <c r="E6295" i="47"/>
  <c r="E6294" i="47"/>
  <c r="E6293" i="47"/>
  <c r="E6292" i="47"/>
  <c r="E6291" i="47"/>
  <c r="B6295" i="47"/>
  <c r="B6294" i="47"/>
  <c r="B6293" i="47"/>
  <c r="B6292" i="47"/>
  <c r="B6291" i="47"/>
  <c r="K6287" i="47"/>
  <c r="K6286" i="47"/>
  <c r="K6285" i="47"/>
  <c r="K6284" i="47"/>
  <c r="K6283" i="47"/>
  <c r="H6287" i="47"/>
  <c r="H6286" i="47"/>
  <c r="H6285" i="47"/>
  <c r="H6284" i="47"/>
  <c r="H6283" i="47"/>
  <c r="E6287" i="47"/>
  <c r="E6286" i="47"/>
  <c r="E6285" i="47"/>
  <c r="E6284" i="47"/>
  <c r="E6283" i="47"/>
  <c r="B6287" i="47"/>
  <c r="B6286" i="47"/>
  <c r="B6285" i="47"/>
  <c r="B6284" i="47"/>
  <c r="B6283" i="47"/>
  <c r="G395" i="46"/>
  <c r="I394" i="46"/>
  <c r="G394" i="46"/>
  <c r="G393" i="46"/>
  <c r="K6279" i="47"/>
  <c r="K6278" i="47"/>
  <c r="K6277" i="47"/>
  <c r="K6276" i="47"/>
  <c r="K6275" i="47"/>
  <c r="H6279" i="47"/>
  <c r="H6278" i="47"/>
  <c r="H6277" i="47"/>
  <c r="H6276" i="47"/>
  <c r="H6275" i="47"/>
  <c r="E6279" i="47"/>
  <c r="E6278" i="47"/>
  <c r="E6277" i="47"/>
  <c r="E6276" i="47"/>
  <c r="E6275" i="47"/>
  <c r="B6279" i="47"/>
  <c r="B6278" i="47"/>
  <c r="B6277" i="47"/>
  <c r="B6276" i="47"/>
  <c r="B6275" i="47"/>
  <c r="K6271" i="47"/>
  <c r="K6270" i="47"/>
  <c r="K6269" i="47"/>
  <c r="K6268" i="47"/>
  <c r="K6267" i="47"/>
  <c r="H6271" i="47"/>
  <c r="H6270" i="47"/>
  <c r="H6269" i="47"/>
  <c r="H6268" i="47"/>
  <c r="H6267" i="47"/>
  <c r="E6271" i="47"/>
  <c r="E6270" i="47"/>
  <c r="E6269" i="47"/>
  <c r="E6268" i="47"/>
  <c r="E6267" i="47"/>
  <c r="B6271" i="47"/>
  <c r="B6270" i="47"/>
  <c r="B6269" i="47"/>
  <c r="B6268" i="47"/>
  <c r="B6267" i="47"/>
  <c r="K6263" i="47"/>
  <c r="K6262" i="47"/>
  <c r="K6261" i="47"/>
  <c r="K6260" i="47"/>
  <c r="K6259" i="47"/>
  <c r="H6263" i="47"/>
  <c r="H6262" i="47"/>
  <c r="H6261" i="47"/>
  <c r="H6260" i="47"/>
  <c r="H6259" i="47"/>
  <c r="E6263" i="47"/>
  <c r="E6262" i="47"/>
  <c r="E6261" i="47"/>
  <c r="E6260" i="47"/>
  <c r="E6259" i="47"/>
  <c r="B6263" i="47"/>
  <c r="B6262" i="47"/>
  <c r="B6261" i="47"/>
  <c r="B6260" i="47"/>
  <c r="B6259" i="47"/>
  <c r="K6255" i="47"/>
  <c r="K6254" i="47"/>
  <c r="K6253" i="47"/>
  <c r="K6252" i="47"/>
  <c r="K6251" i="47"/>
  <c r="H6255" i="47"/>
  <c r="H6254" i="47"/>
  <c r="H6253" i="47"/>
  <c r="H6252" i="47"/>
  <c r="H6251" i="47"/>
  <c r="E6255" i="47"/>
  <c r="E6254" i="47"/>
  <c r="E6253" i="47"/>
  <c r="E6252" i="47"/>
  <c r="E6251" i="47"/>
  <c r="B6255" i="47"/>
  <c r="B6254" i="47"/>
  <c r="B6253" i="47"/>
  <c r="B6252" i="47"/>
  <c r="B6251" i="47"/>
  <c r="K6247" i="47"/>
  <c r="K6246" i="47"/>
  <c r="K6245" i="47"/>
  <c r="K6244" i="47"/>
  <c r="K6243" i="47"/>
  <c r="H6247" i="47"/>
  <c r="H6246" i="47"/>
  <c r="H6245" i="47"/>
  <c r="H6244" i="47"/>
  <c r="H6243" i="47"/>
  <c r="E6247" i="47"/>
  <c r="E6246" i="47"/>
  <c r="E6245" i="47"/>
  <c r="E6244" i="47"/>
  <c r="E6243" i="47"/>
  <c r="B6247" i="47"/>
  <c r="B6246" i="47"/>
  <c r="B6245" i="47"/>
  <c r="B6244" i="47"/>
  <c r="B6243" i="47"/>
  <c r="B395" i="46"/>
  <c r="D394" i="46"/>
  <c r="B394" i="46"/>
  <c r="B393" i="46"/>
  <c r="K6239" i="47"/>
  <c r="K6238" i="47"/>
  <c r="K6237" i="47"/>
  <c r="K6236" i="47"/>
  <c r="K6235" i="47"/>
  <c r="H6239" i="47"/>
  <c r="H6238" i="47"/>
  <c r="H6237" i="47"/>
  <c r="H6236" i="47"/>
  <c r="H6235" i="47"/>
  <c r="E6239" i="47"/>
  <c r="E6238" i="47"/>
  <c r="E6237" i="47"/>
  <c r="E6236" i="47"/>
  <c r="E6235" i="47"/>
  <c r="B6239" i="47"/>
  <c r="B6238" i="47"/>
  <c r="B6237" i="47"/>
  <c r="B6236" i="47"/>
  <c r="B6235" i="47"/>
  <c r="K6231" i="47"/>
  <c r="K6230" i="47"/>
  <c r="K6229" i="47"/>
  <c r="K6228" i="47"/>
  <c r="K6227" i="47"/>
  <c r="H6231" i="47"/>
  <c r="H6230" i="47"/>
  <c r="H6229" i="47"/>
  <c r="H6228" i="47"/>
  <c r="H6227" i="47"/>
  <c r="E6231" i="47"/>
  <c r="E6230" i="47"/>
  <c r="E6229" i="47"/>
  <c r="E6228" i="47"/>
  <c r="E6227" i="47"/>
  <c r="B6231" i="47"/>
  <c r="B6230" i="47"/>
  <c r="B6229" i="47"/>
  <c r="B6228" i="47"/>
  <c r="B6227" i="47"/>
  <c r="K6223" i="47"/>
  <c r="K6222" i="47"/>
  <c r="K6221" i="47"/>
  <c r="K6220" i="47"/>
  <c r="K6219" i="47"/>
  <c r="H6223" i="47"/>
  <c r="H6222" i="47"/>
  <c r="H6221" i="47"/>
  <c r="H6220" i="47"/>
  <c r="H6219" i="47"/>
  <c r="E6223" i="47"/>
  <c r="E6222" i="47"/>
  <c r="E6221" i="47"/>
  <c r="E6220" i="47"/>
  <c r="E6219" i="47"/>
  <c r="B6223" i="47"/>
  <c r="B6222" i="47"/>
  <c r="B6221" i="47"/>
  <c r="B6220" i="47"/>
  <c r="B6219" i="47"/>
  <c r="K6215" i="47"/>
  <c r="K6214" i="47"/>
  <c r="K6213" i="47"/>
  <c r="K6212" i="47"/>
  <c r="K6211" i="47"/>
  <c r="H6215" i="47"/>
  <c r="H6214" i="47"/>
  <c r="H6213" i="47"/>
  <c r="H6212" i="47"/>
  <c r="H6211" i="47"/>
  <c r="E6215" i="47"/>
  <c r="E6214" i="47"/>
  <c r="E6213" i="47"/>
  <c r="E6212" i="47"/>
  <c r="E6211" i="47"/>
  <c r="B6215" i="47"/>
  <c r="B6214" i="47"/>
  <c r="B6213" i="47"/>
  <c r="B6212" i="47"/>
  <c r="B6211" i="47"/>
  <c r="K6207" i="47"/>
  <c r="K6206" i="47"/>
  <c r="K6205" i="47"/>
  <c r="K6204" i="47"/>
  <c r="K6203" i="47"/>
  <c r="H6207" i="47"/>
  <c r="H6206" i="47"/>
  <c r="H6205" i="47"/>
  <c r="H6204" i="47"/>
  <c r="H6203" i="47"/>
  <c r="E6207" i="47"/>
  <c r="E6206" i="47"/>
  <c r="E6205" i="47"/>
  <c r="E6204" i="47"/>
  <c r="E6203" i="47"/>
  <c r="B6207" i="47"/>
  <c r="B6206" i="47"/>
  <c r="B6205" i="47"/>
  <c r="B6204" i="47"/>
  <c r="B6203" i="47"/>
  <c r="G390" i="46"/>
  <c r="I389" i="46"/>
  <c r="G389" i="46"/>
  <c r="G388" i="46"/>
  <c r="K6199" i="47"/>
  <c r="K6198" i="47"/>
  <c r="K6197" i="47"/>
  <c r="K6196" i="47"/>
  <c r="K6195" i="47"/>
  <c r="H6199" i="47"/>
  <c r="H6198" i="47"/>
  <c r="H6197" i="47"/>
  <c r="H6196" i="47"/>
  <c r="H6195" i="47"/>
  <c r="E6199" i="47"/>
  <c r="E6198" i="47"/>
  <c r="E6197" i="47"/>
  <c r="E6196" i="47"/>
  <c r="E6195" i="47"/>
  <c r="B6199" i="47"/>
  <c r="B6198" i="47"/>
  <c r="B6197" i="47"/>
  <c r="B6196" i="47"/>
  <c r="B6195" i="47"/>
  <c r="K6191" i="47"/>
  <c r="K6190" i="47"/>
  <c r="K6189" i="47"/>
  <c r="K6188" i="47"/>
  <c r="K6187" i="47"/>
  <c r="H6191" i="47"/>
  <c r="H6190" i="47"/>
  <c r="H6189" i="47"/>
  <c r="H6188" i="47"/>
  <c r="H6187" i="47"/>
  <c r="E6191" i="47"/>
  <c r="E6190" i="47"/>
  <c r="E6189" i="47"/>
  <c r="E6188" i="47"/>
  <c r="E6187" i="47"/>
  <c r="B6191" i="47"/>
  <c r="B6190" i="47"/>
  <c r="B6189" i="47"/>
  <c r="B6188" i="47"/>
  <c r="B6187" i="47"/>
  <c r="K6183" i="47"/>
  <c r="K6182" i="47"/>
  <c r="K6181" i="47"/>
  <c r="K6180" i="47"/>
  <c r="K6179" i="47"/>
  <c r="H6183" i="47"/>
  <c r="H6182" i="47"/>
  <c r="H6181" i="47"/>
  <c r="H6180" i="47"/>
  <c r="H6179" i="47"/>
  <c r="E6183" i="47"/>
  <c r="E6182" i="47"/>
  <c r="E6181" i="47"/>
  <c r="E6180" i="47"/>
  <c r="E6179" i="47"/>
  <c r="B6183" i="47"/>
  <c r="B6182" i="47"/>
  <c r="B6181" i="47"/>
  <c r="B6180" i="47"/>
  <c r="B6179" i="47"/>
  <c r="K6175" i="47"/>
  <c r="K6174" i="47"/>
  <c r="K6173" i="47"/>
  <c r="K6172" i="47"/>
  <c r="K6171" i="47"/>
  <c r="H6175" i="47"/>
  <c r="H6174" i="47"/>
  <c r="H6173" i="47"/>
  <c r="H6172" i="47"/>
  <c r="H6171" i="47"/>
  <c r="E6175" i="47"/>
  <c r="E6174" i="47"/>
  <c r="E6173" i="47"/>
  <c r="E6172" i="47"/>
  <c r="E6171" i="47"/>
  <c r="B6175" i="47"/>
  <c r="B6174" i="47"/>
  <c r="B6173" i="47"/>
  <c r="B6172" i="47"/>
  <c r="B6171" i="47"/>
  <c r="K6167" i="47"/>
  <c r="K6166" i="47"/>
  <c r="K6165" i="47"/>
  <c r="K6164" i="47"/>
  <c r="K6163" i="47"/>
  <c r="H6167" i="47"/>
  <c r="H6166" i="47"/>
  <c r="H6165" i="47"/>
  <c r="H6164" i="47"/>
  <c r="H6163" i="47"/>
  <c r="E6167" i="47"/>
  <c r="E6166" i="47"/>
  <c r="E6165" i="47"/>
  <c r="E6164" i="47"/>
  <c r="E6163" i="47"/>
  <c r="B6167" i="47"/>
  <c r="B6166" i="47"/>
  <c r="B6165" i="47"/>
  <c r="B6164" i="47"/>
  <c r="B6163" i="47"/>
  <c r="B390" i="46"/>
  <c r="D389" i="46"/>
  <c r="B389" i="46"/>
  <c r="B388" i="46"/>
  <c r="K6159" i="47"/>
  <c r="K6158" i="47"/>
  <c r="K6157" i="47"/>
  <c r="K6156" i="47"/>
  <c r="K6155" i="47"/>
  <c r="H6159" i="47"/>
  <c r="H6158" i="47"/>
  <c r="H6157" i="47"/>
  <c r="H6156" i="47"/>
  <c r="H6155" i="47"/>
  <c r="E6159" i="47"/>
  <c r="E6158" i="47"/>
  <c r="E6157" i="47"/>
  <c r="E6156" i="47"/>
  <c r="E6155" i="47"/>
  <c r="B6159" i="47"/>
  <c r="B6158" i="47"/>
  <c r="B6157" i="47"/>
  <c r="B6156" i="47"/>
  <c r="B6155" i="47"/>
  <c r="K6151" i="47"/>
  <c r="K6150" i="47"/>
  <c r="K6149" i="47"/>
  <c r="K6148" i="47"/>
  <c r="K6147" i="47"/>
  <c r="H6151" i="47"/>
  <c r="H6150" i="47"/>
  <c r="H6149" i="47"/>
  <c r="H6148" i="47"/>
  <c r="H6147" i="47"/>
  <c r="E6151" i="47"/>
  <c r="E6150" i="47"/>
  <c r="E6149" i="47"/>
  <c r="E6148" i="47"/>
  <c r="E6147" i="47"/>
  <c r="B6151" i="47"/>
  <c r="B6150" i="47"/>
  <c r="B6149" i="47"/>
  <c r="B6148" i="47"/>
  <c r="B6147" i="47"/>
  <c r="K6143" i="47"/>
  <c r="K6142" i="47"/>
  <c r="K6141" i="47"/>
  <c r="K6140" i="47"/>
  <c r="K6139" i="47"/>
  <c r="H6143" i="47"/>
  <c r="H6142" i="47"/>
  <c r="H6141" i="47"/>
  <c r="H6140" i="47"/>
  <c r="H6139" i="47"/>
  <c r="E6143" i="47"/>
  <c r="E6142" i="47"/>
  <c r="E6141" i="47"/>
  <c r="E6140" i="47"/>
  <c r="E6139" i="47"/>
  <c r="B6143" i="47"/>
  <c r="B6142" i="47"/>
  <c r="B6141" i="47"/>
  <c r="B6140" i="47"/>
  <c r="B6139" i="47"/>
  <c r="K6135" i="47"/>
  <c r="K6134" i="47"/>
  <c r="K6133" i="47"/>
  <c r="K6132" i="47"/>
  <c r="K6131" i="47"/>
  <c r="H6135" i="47"/>
  <c r="H6134" i="47"/>
  <c r="H6133" i="47"/>
  <c r="H6132" i="47"/>
  <c r="H6131" i="47"/>
  <c r="E6135" i="47"/>
  <c r="E6134" i="47"/>
  <c r="E6133" i="47"/>
  <c r="E6132" i="47"/>
  <c r="E6131" i="47"/>
  <c r="B6135" i="47"/>
  <c r="B6134" i="47"/>
  <c r="B6133" i="47"/>
  <c r="B6132" i="47"/>
  <c r="B6131" i="47"/>
  <c r="K6127" i="47"/>
  <c r="K6126" i="47"/>
  <c r="K6125" i="47"/>
  <c r="K6124" i="47"/>
  <c r="K6123" i="47"/>
  <c r="H6127" i="47"/>
  <c r="H6126" i="47"/>
  <c r="H6125" i="47"/>
  <c r="H6124" i="47"/>
  <c r="H6123" i="47"/>
  <c r="E6127" i="47"/>
  <c r="E6126" i="47"/>
  <c r="E6125" i="47"/>
  <c r="E6124" i="47"/>
  <c r="E6123" i="47"/>
  <c r="B6127" i="47"/>
  <c r="B6126" i="47"/>
  <c r="B6125" i="47"/>
  <c r="B6124" i="47"/>
  <c r="B6123" i="47"/>
  <c r="G385" i="46"/>
  <c r="I384" i="46"/>
  <c r="G384" i="46"/>
  <c r="G383" i="46"/>
  <c r="K6119" i="47"/>
  <c r="K6118" i="47"/>
  <c r="K6117" i="47"/>
  <c r="K6116" i="47"/>
  <c r="K6115" i="47"/>
  <c r="H6119" i="47"/>
  <c r="H6118" i="47"/>
  <c r="H6117" i="47"/>
  <c r="H6116" i="47"/>
  <c r="H6115" i="47"/>
  <c r="E6119" i="47"/>
  <c r="E6118" i="47"/>
  <c r="E6117" i="47"/>
  <c r="E6116" i="47"/>
  <c r="E6115" i="47"/>
  <c r="B6119" i="47"/>
  <c r="B6118" i="47"/>
  <c r="B6117" i="47"/>
  <c r="B6116" i="47"/>
  <c r="B6115" i="47"/>
  <c r="K6111" i="47"/>
  <c r="K6110" i="47"/>
  <c r="K6109" i="47"/>
  <c r="K6108" i="47"/>
  <c r="K6107" i="47"/>
  <c r="H6111" i="47"/>
  <c r="H6110" i="47"/>
  <c r="H6109" i="47"/>
  <c r="H6108" i="47"/>
  <c r="H6107" i="47"/>
  <c r="E6111" i="47"/>
  <c r="E6110" i="47"/>
  <c r="E6109" i="47"/>
  <c r="E6108" i="47"/>
  <c r="E6107" i="47"/>
  <c r="B6111" i="47"/>
  <c r="B6110" i="47"/>
  <c r="B6109" i="47"/>
  <c r="B6108" i="47"/>
  <c r="B6107" i="47"/>
  <c r="K6103" i="47"/>
  <c r="K6102" i="47"/>
  <c r="K6101" i="47"/>
  <c r="K6100" i="47"/>
  <c r="K6099" i="47"/>
  <c r="H6103" i="47"/>
  <c r="H6102" i="47"/>
  <c r="H6101" i="47"/>
  <c r="H6100" i="47"/>
  <c r="H6099" i="47"/>
  <c r="E6103" i="47"/>
  <c r="E6102" i="47"/>
  <c r="E6101" i="47"/>
  <c r="E6100" i="47"/>
  <c r="E6099" i="47"/>
  <c r="B6103" i="47"/>
  <c r="B6102" i="47"/>
  <c r="B6101" i="47"/>
  <c r="B6100" i="47"/>
  <c r="B6099" i="47"/>
  <c r="K6095" i="47"/>
  <c r="K6094" i="47"/>
  <c r="K6093" i="47"/>
  <c r="K6092" i="47"/>
  <c r="K6091" i="47"/>
  <c r="H6095" i="47"/>
  <c r="H6094" i="47"/>
  <c r="H6093" i="47"/>
  <c r="H6092" i="47"/>
  <c r="H6091" i="47"/>
  <c r="E6095" i="47"/>
  <c r="E6094" i="47"/>
  <c r="E6093" i="47"/>
  <c r="E6092" i="47"/>
  <c r="E6091" i="47"/>
  <c r="B6095" i="47"/>
  <c r="B6094" i="47"/>
  <c r="B6093" i="47"/>
  <c r="B6092" i="47"/>
  <c r="B6091" i="47"/>
  <c r="K6087" i="47"/>
  <c r="K6086" i="47"/>
  <c r="K6085" i="47"/>
  <c r="K6084" i="47"/>
  <c r="K6083" i="47"/>
  <c r="H6087" i="47"/>
  <c r="H6086" i="47"/>
  <c r="H6085" i="47"/>
  <c r="H6084" i="47"/>
  <c r="H6083" i="47"/>
  <c r="E6087" i="47"/>
  <c r="E6086" i="47"/>
  <c r="E6085" i="47"/>
  <c r="E6084" i="47"/>
  <c r="E6083" i="47"/>
  <c r="B6087" i="47"/>
  <c r="B6086" i="47"/>
  <c r="B6085" i="47"/>
  <c r="B6084" i="47"/>
  <c r="B6083" i="47"/>
  <c r="B385" i="46"/>
  <c r="D384" i="46"/>
  <c r="B384" i="46"/>
  <c r="B383" i="46"/>
  <c r="K6079" i="47"/>
  <c r="K6078" i="47"/>
  <c r="K6077" i="47"/>
  <c r="K6076" i="47"/>
  <c r="K6075" i="47"/>
  <c r="H6079" i="47"/>
  <c r="H6078" i="47"/>
  <c r="H6077" i="47"/>
  <c r="H6076" i="47"/>
  <c r="H6075" i="47"/>
  <c r="E6079" i="47"/>
  <c r="E6078" i="47"/>
  <c r="E6077" i="47"/>
  <c r="E6076" i="47"/>
  <c r="E6075" i="47"/>
  <c r="B6079" i="47"/>
  <c r="B6078" i="47"/>
  <c r="B6077" i="47"/>
  <c r="B6076" i="47"/>
  <c r="B6075" i="47"/>
  <c r="K6071" i="47"/>
  <c r="K6070" i="47"/>
  <c r="K6069" i="47"/>
  <c r="K6068" i="47"/>
  <c r="K6067" i="47"/>
  <c r="H6071" i="47"/>
  <c r="H6070" i="47"/>
  <c r="H6069" i="47"/>
  <c r="H6068" i="47"/>
  <c r="H6067" i="47"/>
  <c r="E6071" i="47"/>
  <c r="E6070" i="47"/>
  <c r="E6069" i="47"/>
  <c r="E6068" i="47"/>
  <c r="E6067" i="47"/>
  <c r="B6071" i="47"/>
  <c r="B6070" i="47"/>
  <c r="B6069" i="47"/>
  <c r="B6068" i="47"/>
  <c r="B6067" i="47"/>
  <c r="K6063" i="47"/>
  <c r="K6062" i="47"/>
  <c r="K6061" i="47"/>
  <c r="K6060" i="47"/>
  <c r="K6059" i="47"/>
  <c r="H6063" i="47"/>
  <c r="H6062" i="47"/>
  <c r="H6061" i="47"/>
  <c r="H6060" i="47"/>
  <c r="H6059" i="47"/>
  <c r="E6063" i="47"/>
  <c r="E6062" i="47"/>
  <c r="E6061" i="47"/>
  <c r="E6060" i="47"/>
  <c r="E6059" i="47"/>
  <c r="B6063" i="47"/>
  <c r="B6062" i="47"/>
  <c r="B6061" i="47"/>
  <c r="B6060" i="47"/>
  <c r="B6059" i="47"/>
  <c r="K6055" i="47"/>
  <c r="K6054" i="47"/>
  <c r="K6053" i="47"/>
  <c r="K6052" i="47"/>
  <c r="K6051" i="47"/>
  <c r="H6055" i="47"/>
  <c r="H6054" i="47"/>
  <c r="H6053" i="47"/>
  <c r="H6052" i="47"/>
  <c r="H6051" i="47"/>
  <c r="E6055" i="47"/>
  <c r="E6054" i="47"/>
  <c r="E6053" i="47"/>
  <c r="E6052" i="47"/>
  <c r="E6051" i="47"/>
  <c r="B6055" i="47"/>
  <c r="B6054" i="47"/>
  <c r="B6053" i="47"/>
  <c r="B6052" i="47"/>
  <c r="B6051" i="47"/>
  <c r="K6047" i="47"/>
  <c r="K6046" i="47"/>
  <c r="K6045" i="47"/>
  <c r="K6044" i="47"/>
  <c r="K6043" i="47"/>
  <c r="H6047" i="47"/>
  <c r="H6046" i="47"/>
  <c r="H6045" i="47"/>
  <c r="H6044" i="47"/>
  <c r="H6043" i="47"/>
  <c r="E6047" i="47"/>
  <c r="E6046" i="47"/>
  <c r="E6045" i="47"/>
  <c r="E6044" i="47"/>
  <c r="E6043" i="47"/>
  <c r="B6047" i="47"/>
  <c r="B6046" i="47"/>
  <c r="B6045" i="47"/>
  <c r="B6044" i="47"/>
  <c r="B6043" i="47"/>
  <c r="G380" i="46"/>
  <c r="I379" i="46"/>
  <c r="G379" i="46"/>
  <c r="G378" i="46"/>
  <c r="K6039" i="47"/>
  <c r="K6038" i="47"/>
  <c r="K6037" i="47"/>
  <c r="K6036" i="47"/>
  <c r="K6035" i="47"/>
  <c r="H6039" i="47"/>
  <c r="H6038" i="47"/>
  <c r="H6037" i="47"/>
  <c r="H6036" i="47"/>
  <c r="H6035" i="47"/>
  <c r="E6039" i="47"/>
  <c r="E6038" i="47"/>
  <c r="E6037" i="47"/>
  <c r="E6036" i="47"/>
  <c r="E6035" i="47"/>
  <c r="B6039" i="47"/>
  <c r="B6038" i="47"/>
  <c r="B6037" i="47"/>
  <c r="B6036" i="47"/>
  <c r="B6035" i="47"/>
  <c r="K6031" i="47"/>
  <c r="K6030" i="47"/>
  <c r="K6029" i="47"/>
  <c r="K6028" i="47"/>
  <c r="K6027" i="47"/>
  <c r="H6031" i="47"/>
  <c r="H6030" i="47"/>
  <c r="H6029" i="47"/>
  <c r="H6028" i="47"/>
  <c r="H6027" i="47"/>
  <c r="E6031" i="47"/>
  <c r="E6030" i="47"/>
  <c r="E6029" i="47"/>
  <c r="E6028" i="47"/>
  <c r="E6027" i="47"/>
  <c r="B6031" i="47"/>
  <c r="B6030" i="47"/>
  <c r="B6029" i="47"/>
  <c r="B6028" i="47"/>
  <c r="B6027" i="47"/>
  <c r="K6023" i="47"/>
  <c r="K6022" i="47"/>
  <c r="K6021" i="47"/>
  <c r="K6020" i="47"/>
  <c r="K6019" i="47"/>
  <c r="H6023" i="47"/>
  <c r="H6022" i="47"/>
  <c r="H6021" i="47"/>
  <c r="H6020" i="47"/>
  <c r="H6019" i="47"/>
  <c r="E6023" i="47"/>
  <c r="E6022" i="47"/>
  <c r="E6021" i="47"/>
  <c r="E6020" i="47"/>
  <c r="E6019" i="47"/>
  <c r="B6023" i="47"/>
  <c r="B6022" i="47"/>
  <c r="B6021" i="47"/>
  <c r="B6020" i="47"/>
  <c r="B6019" i="47"/>
  <c r="K6015" i="47"/>
  <c r="K6014" i="47"/>
  <c r="K6013" i="47"/>
  <c r="K6012" i="47"/>
  <c r="K6011" i="47"/>
  <c r="H6015" i="47"/>
  <c r="H6014" i="47"/>
  <c r="H6013" i="47"/>
  <c r="H6012" i="47"/>
  <c r="H6011" i="47"/>
  <c r="E6015" i="47"/>
  <c r="E6014" i="47"/>
  <c r="E6013" i="47"/>
  <c r="E6012" i="47"/>
  <c r="E6011" i="47"/>
  <c r="B6015" i="47"/>
  <c r="B6014" i="47"/>
  <c r="B6013" i="47"/>
  <c r="B6012" i="47"/>
  <c r="B6011" i="47"/>
  <c r="K6007" i="47"/>
  <c r="K6006" i="47"/>
  <c r="K6005" i="47"/>
  <c r="K6004" i="47"/>
  <c r="K6003" i="47"/>
  <c r="H6007" i="47"/>
  <c r="H6006" i="47"/>
  <c r="H6005" i="47"/>
  <c r="H6004" i="47"/>
  <c r="H6003" i="47"/>
  <c r="E6007" i="47"/>
  <c r="E6006" i="47"/>
  <c r="E6005" i="47"/>
  <c r="E6004" i="47"/>
  <c r="E6003" i="47"/>
  <c r="B6007" i="47"/>
  <c r="B6006" i="47"/>
  <c r="B6005" i="47"/>
  <c r="B6004" i="47"/>
  <c r="B6003" i="47"/>
  <c r="B380" i="46"/>
  <c r="D379" i="46"/>
  <c r="B379" i="46"/>
  <c r="B378" i="46"/>
  <c r="K5999" i="47"/>
  <c r="K5998" i="47"/>
  <c r="K5997" i="47"/>
  <c r="K5996" i="47"/>
  <c r="K5995" i="47"/>
  <c r="H5999" i="47"/>
  <c r="H5998" i="47"/>
  <c r="H5997" i="47"/>
  <c r="H5996" i="47"/>
  <c r="H5995" i="47"/>
  <c r="E5999" i="47"/>
  <c r="E5998" i="47"/>
  <c r="E5997" i="47"/>
  <c r="E5996" i="47"/>
  <c r="E5995" i="47"/>
  <c r="B5999" i="47"/>
  <c r="B5998" i="47"/>
  <c r="B5997" i="47"/>
  <c r="B5996" i="47"/>
  <c r="B5995" i="47"/>
  <c r="K5991" i="47"/>
  <c r="K5990" i="47"/>
  <c r="K5989" i="47"/>
  <c r="K5988" i="47"/>
  <c r="K5987" i="47"/>
  <c r="H5991" i="47"/>
  <c r="H5990" i="47"/>
  <c r="H5989" i="47"/>
  <c r="H5988" i="47"/>
  <c r="H5987" i="47"/>
  <c r="E5991" i="47"/>
  <c r="E5990" i="47"/>
  <c r="E5989" i="47"/>
  <c r="E5988" i="47"/>
  <c r="E5987" i="47"/>
  <c r="B5991" i="47"/>
  <c r="B5990" i="47"/>
  <c r="B5989" i="47"/>
  <c r="B5988" i="47"/>
  <c r="B5987" i="47"/>
  <c r="K5983" i="47"/>
  <c r="K5982" i="47"/>
  <c r="K5981" i="47"/>
  <c r="K5980" i="47"/>
  <c r="K5979" i="47"/>
  <c r="H5983" i="47"/>
  <c r="H5982" i="47"/>
  <c r="H5981" i="47"/>
  <c r="H5980" i="47"/>
  <c r="H5979" i="47"/>
  <c r="E5983" i="47"/>
  <c r="E5982" i="47"/>
  <c r="E5981" i="47"/>
  <c r="E5980" i="47"/>
  <c r="E5979" i="47"/>
  <c r="B5983" i="47"/>
  <c r="B5982" i="47"/>
  <c r="B5981" i="47"/>
  <c r="B5980" i="47"/>
  <c r="B5979" i="47"/>
  <c r="K5975" i="47"/>
  <c r="K5974" i="47"/>
  <c r="K5973" i="47"/>
  <c r="K5972" i="47"/>
  <c r="K5971" i="47"/>
  <c r="H5975" i="47"/>
  <c r="H5974" i="47"/>
  <c r="H5973" i="47"/>
  <c r="H5972" i="47"/>
  <c r="H5971" i="47"/>
  <c r="E5975" i="47"/>
  <c r="E5974" i="47"/>
  <c r="E5973" i="47"/>
  <c r="E5972" i="47"/>
  <c r="E5971" i="47"/>
  <c r="B5975" i="47"/>
  <c r="B5974" i="47"/>
  <c r="B5973" i="47"/>
  <c r="B5972" i="47"/>
  <c r="B5971" i="47"/>
  <c r="K5967" i="47"/>
  <c r="K5966" i="47"/>
  <c r="K5965" i="47"/>
  <c r="K5964" i="47"/>
  <c r="K5963" i="47"/>
  <c r="H5967" i="47"/>
  <c r="H5966" i="47"/>
  <c r="H5965" i="47"/>
  <c r="H5964" i="47"/>
  <c r="H5963" i="47"/>
  <c r="E5967" i="47"/>
  <c r="E5966" i="47"/>
  <c r="E5965" i="47"/>
  <c r="E5964" i="47"/>
  <c r="E5963" i="47"/>
  <c r="B5967" i="47"/>
  <c r="B5966" i="47"/>
  <c r="B5965" i="47"/>
  <c r="B5964" i="47"/>
  <c r="B5963" i="47"/>
  <c r="G375" i="46"/>
  <c r="I374" i="46"/>
  <c r="G374" i="46"/>
  <c r="G373" i="46"/>
  <c r="K5959" i="47"/>
  <c r="K5958" i="47"/>
  <c r="K5957" i="47"/>
  <c r="K5956" i="47"/>
  <c r="K5955" i="47"/>
  <c r="H5959" i="47"/>
  <c r="H5958" i="47"/>
  <c r="H5957" i="47"/>
  <c r="H5956" i="47"/>
  <c r="H5955" i="47"/>
  <c r="E5959" i="47"/>
  <c r="E5958" i="47"/>
  <c r="E5957" i="47"/>
  <c r="E5956" i="47"/>
  <c r="E5955" i="47"/>
  <c r="B5959" i="47"/>
  <c r="B5958" i="47"/>
  <c r="B5957" i="47"/>
  <c r="B5956" i="47"/>
  <c r="B5955" i="47"/>
  <c r="K5951" i="47"/>
  <c r="K5950" i="47"/>
  <c r="K5949" i="47"/>
  <c r="K5948" i="47"/>
  <c r="K5947" i="47"/>
  <c r="H5951" i="47"/>
  <c r="H5950" i="47"/>
  <c r="H5949" i="47"/>
  <c r="H5948" i="47"/>
  <c r="H5947" i="47"/>
  <c r="E5951" i="47"/>
  <c r="E5950" i="47"/>
  <c r="E5949" i="47"/>
  <c r="E5948" i="47"/>
  <c r="E5947" i="47"/>
  <c r="B5951" i="47"/>
  <c r="B5950" i="47"/>
  <c r="B5949" i="47"/>
  <c r="B5948" i="47"/>
  <c r="B5947" i="47"/>
  <c r="K5943" i="47"/>
  <c r="K5942" i="47"/>
  <c r="K5941" i="47"/>
  <c r="K5940" i="47"/>
  <c r="K5939" i="47"/>
  <c r="H5943" i="47"/>
  <c r="H5942" i="47"/>
  <c r="H5941" i="47"/>
  <c r="H5940" i="47"/>
  <c r="H5939" i="47"/>
  <c r="E5943" i="47"/>
  <c r="E5942" i="47"/>
  <c r="E5941" i="47"/>
  <c r="E5940" i="47"/>
  <c r="E5939" i="47"/>
  <c r="B5943" i="47"/>
  <c r="B5942" i="47"/>
  <c r="B5941" i="47"/>
  <c r="B5940" i="47"/>
  <c r="B5939" i="47"/>
  <c r="K5935" i="47"/>
  <c r="K5934" i="47"/>
  <c r="K5933" i="47"/>
  <c r="K5932" i="47"/>
  <c r="K5931" i="47"/>
  <c r="H5935" i="47"/>
  <c r="H5934" i="47"/>
  <c r="H5933" i="47"/>
  <c r="H5932" i="47"/>
  <c r="H5931" i="47"/>
  <c r="E5935" i="47"/>
  <c r="E5934" i="47"/>
  <c r="E5933" i="47"/>
  <c r="E5932" i="47"/>
  <c r="E5931" i="47"/>
  <c r="B5935" i="47"/>
  <c r="B5934" i="47"/>
  <c r="B5933" i="47"/>
  <c r="B5932" i="47"/>
  <c r="B5931" i="47"/>
  <c r="K5927" i="47"/>
  <c r="K5926" i="47"/>
  <c r="K5925" i="47"/>
  <c r="K5924" i="47"/>
  <c r="K5923" i="47"/>
  <c r="H5927" i="47"/>
  <c r="H5926" i="47"/>
  <c r="H5925" i="47"/>
  <c r="H5924" i="47"/>
  <c r="H5923" i="47"/>
  <c r="E5927" i="47"/>
  <c r="E5926" i="47"/>
  <c r="E5925" i="47"/>
  <c r="E5924" i="47"/>
  <c r="E5923" i="47"/>
  <c r="B5927" i="47"/>
  <c r="B5926" i="47"/>
  <c r="B5925" i="47"/>
  <c r="B5924" i="47"/>
  <c r="B5923" i="47"/>
  <c r="B375" i="46"/>
  <c r="D374" i="46"/>
  <c r="B374" i="46"/>
  <c r="B373" i="46"/>
  <c r="K5919" i="47"/>
  <c r="K5918" i="47"/>
  <c r="K5917" i="47"/>
  <c r="K5916" i="47"/>
  <c r="K5915" i="47"/>
  <c r="H5919" i="47"/>
  <c r="H5918" i="47"/>
  <c r="H5917" i="47"/>
  <c r="H5916" i="47"/>
  <c r="H5915" i="47"/>
  <c r="E5919" i="47"/>
  <c r="E5918" i="47"/>
  <c r="E5917" i="47"/>
  <c r="E5916" i="47"/>
  <c r="E5915" i="47"/>
  <c r="B5919" i="47"/>
  <c r="B5918" i="47"/>
  <c r="B5917" i="47"/>
  <c r="B5916" i="47"/>
  <c r="B5915" i="47"/>
  <c r="K5911" i="47"/>
  <c r="K5910" i="47"/>
  <c r="K5909" i="47"/>
  <c r="K5908" i="47"/>
  <c r="K5907" i="47"/>
  <c r="H5911" i="47"/>
  <c r="H5910" i="47"/>
  <c r="H5909" i="47"/>
  <c r="H5908" i="47"/>
  <c r="H5907" i="47"/>
  <c r="E5911" i="47"/>
  <c r="E5910" i="47"/>
  <c r="E5909" i="47"/>
  <c r="E5908" i="47"/>
  <c r="E5907" i="47"/>
  <c r="B5911" i="47"/>
  <c r="B5910" i="47"/>
  <c r="B5909" i="47"/>
  <c r="B5908" i="47"/>
  <c r="B5907" i="47"/>
  <c r="K5903" i="47"/>
  <c r="K5902" i="47"/>
  <c r="K5901" i="47"/>
  <c r="K5900" i="47"/>
  <c r="K5899" i="47"/>
  <c r="H5903" i="47"/>
  <c r="H5902" i="47"/>
  <c r="H5901" i="47"/>
  <c r="H5900" i="47"/>
  <c r="H5899" i="47"/>
  <c r="E5903" i="47"/>
  <c r="E5902" i="47"/>
  <c r="E5901" i="47"/>
  <c r="E5900" i="47"/>
  <c r="E5899" i="47"/>
  <c r="B5903" i="47"/>
  <c r="B5902" i="47"/>
  <c r="B5901" i="47"/>
  <c r="B5900" i="47"/>
  <c r="B5899" i="47"/>
  <c r="K5895" i="47"/>
  <c r="K5894" i="47"/>
  <c r="K5893" i="47"/>
  <c r="K5892" i="47"/>
  <c r="K5891" i="47"/>
  <c r="H5895" i="47"/>
  <c r="H5894" i="47"/>
  <c r="H5893" i="47"/>
  <c r="H5892" i="47"/>
  <c r="H5891" i="47"/>
  <c r="E5895" i="47"/>
  <c r="E5894" i="47"/>
  <c r="E5893" i="47"/>
  <c r="E5892" i="47"/>
  <c r="E5891" i="47"/>
  <c r="B5895" i="47"/>
  <c r="B5894" i="47"/>
  <c r="B5893" i="47"/>
  <c r="B5892" i="47"/>
  <c r="B5891" i="47"/>
  <c r="K5887" i="47"/>
  <c r="K5886" i="47"/>
  <c r="K5885" i="47"/>
  <c r="K5884" i="47"/>
  <c r="K5883" i="47"/>
  <c r="H5887" i="47"/>
  <c r="H5886" i="47"/>
  <c r="H5885" i="47"/>
  <c r="H5884" i="47"/>
  <c r="H5883" i="47"/>
  <c r="E5887" i="47"/>
  <c r="E5886" i="47"/>
  <c r="E5885" i="47"/>
  <c r="E5884" i="47"/>
  <c r="E5883" i="47"/>
  <c r="B5887" i="47"/>
  <c r="B5886" i="47"/>
  <c r="B5885" i="47"/>
  <c r="B5884" i="47"/>
  <c r="B5883" i="47"/>
  <c r="G370" i="46"/>
  <c r="I369" i="46"/>
  <c r="G369" i="46"/>
  <c r="G368" i="46"/>
  <c r="K5879" i="47"/>
  <c r="K5878" i="47"/>
  <c r="K5877" i="47"/>
  <c r="K5876" i="47"/>
  <c r="K5875" i="47"/>
  <c r="H5879" i="47"/>
  <c r="H5878" i="47"/>
  <c r="H5877" i="47"/>
  <c r="H5876" i="47"/>
  <c r="H5875" i="47"/>
  <c r="E5879" i="47"/>
  <c r="E5878" i="47"/>
  <c r="E5877" i="47"/>
  <c r="E5876" i="47"/>
  <c r="E5875" i="47"/>
  <c r="B5879" i="47"/>
  <c r="B5878" i="47"/>
  <c r="B5877" i="47"/>
  <c r="B5876" i="47"/>
  <c r="B5875" i="47"/>
  <c r="K5871" i="47"/>
  <c r="K5870" i="47"/>
  <c r="K5869" i="47"/>
  <c r="K5868" i="47"/>
  <c r="K5867" i="47"/>
  <c r="H5871" i="47"/>
  <c r="H5870" i="47"/>
  <c r="H5869" i="47"/>
  <c r="H5868" i="47"/>
  <c r="H5867" i="47"/>
  <c r="E5871" i="47"/>
  <c r="E5870" i="47"/>
  <c r="E5869" i="47"/>
  <c r="E5868" i="47"/>
  <c r="E5867" i="47"/>
  <c r="B5871" i="47"/>
  <c r="B5870" i="47"/>
  <c r="B5869" i="47"/>
  <c r="B5868" i="47"/>
  <c r="B5867" i="47"/>
  <c r="K5863" i="47"/>
  <c r="K5862" i="47"/>
  <c r="K5861" i="47"/>
  <c r="K5860" i="47"/>
  <c r="K5859" i="47"/>
  <c r="H5863" i="47"/>
  <c r="H5862" i="47"/>
  <c r="H5861" i="47"/>
  <c r="H5860" i="47"/>
  <c r="H5859" i="47"/>
  <c r="E5863" i="47"/>
  <c r="E5862" i="47"/>
  <c r="E5861" i="47"/>
  <c r="E5860" i="47"/>
  <c r="E5859" i="47"/>
  <c r="B5863" i="47"/>
  <c r="B5862" i="47"/>
  <c r="B5861" i="47"/>
  <c r="B5860" i="47"/>
  <c r="B5859" i="47"/>
  <c r="K5855" i="47"/>
  <c r="K5854" i="47"/>
  <c r="K5853" i="47"/>
  <c r="K5852" i="47"/>
  <c r="K5851" i="47"/>
  <c r="H5855" i="47"/>
  <c r="H5854" i="47"/>
  <c r="H5853" i="47"/>
  <c r="H5852" i="47"/>
  <c r="H5851" i="47"/>
  <c r="E5855" i="47"/>
  <c r="E5854" i="47"/>
  <c r="E5853" i="47"/>
  <c r="E5852" i="47"/>
  <c r="E5851" i="47"/>
  <c r="B5855" i="47"/>
  <c r="B5854" i="47"/>
  <c r="B5853" i="47"/>
  <c r="B5852" i="47"/>
  <c r="B5851" i="47"/>
  <c r="K5847" i="47"/>
  <c r="K5846" i="47"/>
  <c r="K5845" i="47"/>
  <c r="K5844" i="47"/>
  <c r="K5843" i="47"/>
  <c r="H5847" i="47"/>
  <c r="H5846" i="47"/>
  <c r="H5845" i="47"/>
  <c r="H5844" i="47"/>
  <c r="H5843" i="47"/>
  <c r="E5847" i="47"/>
  <c r="E5846" i="47"/>
  <c r="E5845" i="47"/>
  <c r="E5844" i="47"/>
  <c r="E5843" i="47"/>
  <c r="B5847" i="47"/>
  <c r="B5846" i="47"/>
  <c r="B5845" i="47"/>
  <c r="B5844" i="47"/>
  <c r="B5843" i="47"/>
  <c r="B370" i="46"/>
  <c r="D369" i="46"/>
  <c r="B369" i="46"/>
  <c r="B368" i="46"/>
  <c r="K5839" i="47"/>
  <c r="K5838" i="47"/>
  <c r="K5837" i="47"/>
  <c r="K5836" i="47"/>
  <c r="K5835" i="47"/>
  <c r="H5839" i="47"/>
  <c r="H5838" i="47"/>
  <c r="H5837" i="47"/>
  <c r="H5836" i="47"/>
  <c r="H5835" i="47"/>
  <c r="E5839" i="47"/>
  <c r="E5838" i="47"/>
  <c r="E5837" i="47"/>
  <c r="E5836" i="47"/>
  <c r="E5835" i="47"/>
  <c r="B5839" i="47"/>
  <c r="B5838" i="47"/>
  <c r="B5837" i="47"/>
  <c r="B5836" i="47"/>
  <c r="B5835" i="47"/>
  <c r="K5831" i="47"/>
  <c r="K5830" i="47"/>
  <c r="K5829" i="47"/>
  <c r="K5828" i="47"/>
  <c r="K5827" i="47"/>
  <c r="H5831" i="47"/>
  <c r="H5830" i="47"/>
  <c r="H5829" i="47"/>
  <c r="H5828" i="47"/>
  <c r="H5827" i="47"/>
  <c r="E5831" i="47"/>
  <c r="E5830" i="47"/>
  <c r="E5829" i="47"/>
  <c r="E5828" i="47"/>
  <c r="E5827" i="47"/>
  <c r="B5831" i="47"/>
  <c r="B5830" i="47"/>
  <c r="B5829" i="47"/>
  <c r="B5828" i="47"/>
  <c r="B5827" i="47"/>
  <c r="K5823" i="47"/>
  <c r="K5822" i="47"/>
  <c r="K5821" i="47"/>
  <c r="K5820" i="47"/>
  <c r="K5819" i="47"/>
  <c r="H5823" i="47"/>
  <c r="H5822" i="47"/>
  <c r="H5821" i="47"/>
  <c r="H5820" i="47"/>
  <c r="H5819" i="47"/>
  <c r="E5823" i="47"/>
  <c r="E5822" i="47"/>
  <c r="E5821" i="47"/>
  <c r="E5820" i="47"/>
  <c r="E5819" i="47"/>
  <c r="B5823" i="47"/>
  <c r="B5822" i="47"/>
  <c r="B5821" i="47"/>
  <c r="B5820" i="47"/>
  <c r="B5819" i="47"/>
  <c r="K5815" i="47"/>
  <c r="K5814" i="47"/>
  <c r="K5813" i="47"/>
  <c r="K5812" i="47"/>
  <c r="K5811" i="47"/>
  <c r="H5815" i="47"/>
  <c r="H5814" i="47"/>
  <c r="H5813" i="47"/>
  <c r="H5812" i="47"/>
  <c r="H5811" i="47"/>
  <c r="E5815" i="47"/>
  <c r="E5814" i="47"/>
  <c r="E5813" i="47"/>
  <c r="E5812" i="47"/>
  <c r="E5811" i="47"/>
  <c r="B5815" i="47"/>
  <c r="B5814" i="47"/>
  <c r="B5813" i="47"/>
  <c r="B5812" i="47"/>
  <c r="B5811" i="47"/>
  <c r="K5807" i="47"/>
  <c r="K5806" i="47"/>
  <c r="K5805" i="47"/>
  <c r="K5804" i="47"/>
  <c r="K5803" i="47"/>
  <c r="H5807" i="47"/>
  <c r="H5806" i="47"/>
  <c r="H5805" i="47"/>
  <c r="H5804" i="47"/>
  <c r="H5803" i="47"/>
  <c r="E5807" i="47"/>
  <c r="E5806" i="47"/>
  <c r="E5805" i="47"/>
  <c r="E5804" i="47"/>
  <c r="E5803" i="47"/>
  <c r="B5807" i="47"/>
  <c r="B5806" i="47"/>
  <c r="B5805" i="47"/>
  <c r="B5804" i="47"/>
  <c r="B5803" i="47"/>
  <c r="G365" i="46"/>
  <c r="I364" i="46"/>
  <c r="G364" i="46"/>
  <c r="G363" i="46"/>
  <c r="K5799" i="47"/>
  <c r="K5798" i="47"/>
  <c r="K5797" i="47"/>
  <c r="K5796" i="47"/>
  <c r="K5795" i="47"/>
  <c r="H5799" i="47"/>
  <c r="H5798" i="47"/>
  <c r="H5797" i="47"/>
  <c r="H5796" i="47"/>
  <c r="H5795" i="47"/>
  <c r="E5799" i="47"/>
  <c r="E5798" i="47"/>
  <c r="E5797" i="47"/>
  <c r="E5796" i="47"/>
  <c r="E5795" i="47"/>
  <c r="B5799" i="47"/>
  <c r="B5798" i="47"/>
  <c r="B5797" i="47"/>
  <c r="B5796" i="47"/>
  <c r="B5795" i="47"/>
  <c r="K5791" i="47"/>
  <c r="K5790" i="47"/>
  <c r="K5789" i="47"/>
  <c r="K5788" i="47"/>
  <c r="K5787" i="47"/>
  <c r="H5791" i="47"/>
  <c r="H5790" i="47"/>
  <c r="H5789" i="47"/>
  <c r="H5788" i="47"/>
  <c r="H5787" i="47"/>
  <c r="E5791" i="47"/>
  <c r="E5790" i="47"/>
  <c r="E5789" i="47"/>
  <c r="E5788" i="47"/>
  <c r="E5787" i="47"/>
  <c r="B5791" i="47"/>
  <c r="B5790" i="47"/>
  <c r="B5789" i="47"/>
  <c r="B5788" i="47"/>
  <c r="B5787" i="47"/>
  <c r="K5783" i="47"/>
  <c r="K5782" i="47"/>
  <c r="K5781" i="47"/>
  <c r="K5780" i="47"/>
  <c r="K5779" i="47"/>
  <c r="H5783" i="47"/>
  <c r="H5782" i="47"/>
  <c r="H5781" i="47"/>
  <c r="H5780" i="47"/>
  <c r="H5779" i="47"/>
  <c r="E5783" i="47"/>
  <c r="E5782" i="47"/>
  <c r="E5781" i="47"/>
  <c r="E5780" i="47"/>
  <c r="E5779" i="47"/>
  <c r="B5783" i="47"/>
  <c r="B5782" i="47"/>
  <c r="B5781" i="47"/>
  <c r="B5780" i="47"/>
  <c r="B5779" i="47"/>
  <c r="K5775" i="47"/>
  <c r="K5774" i="47"/>
  <c r="K5773" i="47"/>
  <c r="K5772" i="47"/>
  <c r="K5771" i="47"/>
  <c r="H5775" i="47"/>
  <c r="H5774" i="47"/>
  <c r="H5773" i="47"/>
  <c r="H5772" i="47"/>
  <c r="H5771" i="47"/>
  <c r="E5775" i="47"/>
  <c r="E5774" i="47"/>
  <c r="E5773" i="47"/>
  <c r="E5772" i="47"/>
  <c r="E5771" i="47"/>
  <c r="B5775" i="47"/>
  <c r="B5774" i="47"/>
  <c r="B5773" i="47"/>
  <c r="B5772" i="47"/>
  <c r="B5771" i="47"/>
  <c r="K5767" i="47"/>
  <c r="K5766" i="47"/>
  <c r="K5765" i="47"/>
  <c r="K5764" i="47"/>
  <c r="K5763" i="47"/>
  <c r="H5767" i="47"/>
  <c r="H5766" i="47"/>
  <c r="H5765" i="47"/>
  <c r="H5764" i="47"/>
  <c r="H5763" i="47"/>
  <c r="E5767" i="47"/>
  <c r="E5766" i="47"/>
  <c r="E5765" i="47"/>
  <c r="E5764" i="47"/>
  <c r="E5763" i="47"/>
  <c r="B5767" i="47"/>
  <c r="B5766" i="47"/>
  <c r="B5765" i="47"/>
  <c r="B5764" i="47"/>
  <c r="B5763" i="47"/>
  <c r="B365" i="46"/>
  <c r="D364" i="46"/>
  <c r="B364" i="46"/>
  <c r="B363" i="46"/>
  <c r="K5759" i="47"/>
  <c r="K5758" i="47"/>
  <c r="K5757" i="47"/>
  <c r="K5756" i="47"/>
  <c r="K5755" i="47"/>
  <c r="H5759" i="47"/>
  <c r="H5758" i="47"/>
  <c r="H5757" i="47"/>
  <c r="H5756" i="47"/>
  <c r="H5755" i="47"/>
  <c r="E5759" i="47"/>
  <c r="E5758" i="47"/>
  <c r="E5757" i="47"/>
  <c r="E5756" i="47"/>
  <c r="E5755" i="47"/>
  <c r="B5759" i="47"/>
  <c r="B5758" i="47"/>
  <c r="B5757" i="47"/>
  <c r="B5756" i="47"/>
  <c r="B5755" i="47"/>
  <c r="K5751" i="47"/>
  <c r="K5750" i="47"/>
  <c r="K5749" i="47"/>
  <c r="K5748" i="47"/>
  <c r="K5747" i="47"/>
  <c r="H5751" i="47"/>
  <c r="H5750" i="47"/>
  <c r="H5749" i="47"/>
  <c r="H5748" i="47"/>
  <c r="H5747" i="47"/>
  <c r="E5751" i="47"/>
  <c r="E5750" i="47"/>
  <c r="E5749" i="47"/>
  <c r="E5748" i="47"/>
  <c r="E5747" i="47"/>
  <c r="B5751" i="47"/>
  <c r="B5750" i="47"/>
  <c r="B5749" i="47"/>
  <c r="B5748" i="47"/>
  <c r="B5747" i="47"/>
  <c r="K5743" i="47"/>
  <c r="K5742" i="47"/>
  <c r="K5741" i="47"/>
  <c r="K5740" i="47"/>
  <c r="K5739" i="47"/>
  <c r="H5743" i="47"/>
  <c r="H5742" i="47"/>
  <c r="H5741" i="47"/>
  <c r="H5740" i="47"/>
  <c r="H5739" i="47"/>
  <c r="E5743" i="47"/>
  <c r="E5742" i="47"/>
  <c r="E5741" i="47"/>
  <c r="E5740" i="47"/>
  <c r="E5739" i="47"/>
  <c r="B5743" i="47"/>
  <c r="B5742" i="47"/>
  <c r="B5741" i="47"/>
  <c r="B5740" i="47"/>
  <c r="B5739" i="47"/>
  <c r="K5735" i="47"/>
  <c r="K5734" i="47"/>
  <c r="K5733" i="47"/>
  <c r="K5732" i="47"/>
  <c r="K5731" i="47"/>
  <c r="H5735" i="47"/>
  <c r="H5734" i="47"/>
  <c r="H5733" i="47"/>
  <c r="H5732" i="47"/>
  <c r="H5731" i="47"/>
  <c r="E5735" i="47"/>
  <c r="E5734" i="47"/>
  <c r="E5733" i="47"/>
  <c r="E5732" i="47"/>
  <c r="E5731" i="47"/>
  <c r="B5735" i="47"/>
  <c r="B5734" i="47"/>
  <c r="B5733" i="47"/>
  <c r="B5732" i="47"/>
  <c r="B5731" i="47"/>
  <c r="K5727" i="47"/>
  <c r="K5726" i="47"/>
  <c r="K5725" i="47"/>
  <c r="K5724" i="47"/>
  <c r="K5723" i="47"/>
  <c r="H5727" i="47"/>
  <c r="H5726" i="47"/>
  <c r="H5725" i="47"/>
  <c r="H5724" i="47"/>
  <c r="H5723" i="47"/>
  <c r="E5727" i="47"/>
  <c r="E5726" i="47"/>
  <c r="E5725" i="47"/>
  <c r="E5724" i="47"/>
  <c r="E5723" i="47"/>
  <c r="B5727" i="47"/>
  <c r="B5726" i="47"/>
  <c r="B5725" i="47"/>
  <c r="B5724" i="47"/>
  <c r="B5723" i="47"/>
  <c r="G360" i="46"/>
  <c r="I359" i="46"/>
  <c r="G359" i="46"/>
  <c r="G358" i="46"/>
  <c r="K5719" i="47"/>
  <c r="K5718" i="47"/>
  <c r="K5717" i="47"/>
  <c r="K5716" i="47"/>
  <c r="K5715" i="47"/>
  <c r="H5719" i="47"/>
  <c r="H5718" i="47"/>
  <c r="H5717" i="47"/>
  <c r="H5716" i="47"/>
  <c r="H5715" i="47"/>
  <c r="E5719" i="47"/>
  <c r="E5718" i="47"/>
  <c r="E5717" i="47"/>
  <c r="E5716" i="47"/>
  <c r="E5715" i="47"/>
  <c r="B5719" i="47"/>
  <c r="B5718" i="47"/>
  <c r="B5717" i="47"/>
  <c r="B5716" i="47"/>
  <c r="B5715" i="47"/>
  <c r="K5711" i="47"/>
  <c r="K5710" i="47"/>
  <c r="K5709" i="47"/>
  <c r="K5708" i="47"/>
  <c r="K5707" i="47"/>
  <c r="H5711" i="47"/>
  <c r="H5710" i="47"/>
  <c r="H5709" i="47"/>
  <c r="H5708" i="47"/>
  <c r="H5707" i="47"/>
  <c r="E5711" i="47"/>
  <c r="E5710" i="47"/>
  <c r="E5709" i="47"/>
  <c r="E5708" i="47"/>
  <c r="E5707" i="47"/>
  <c r="B5711" i="47"/>
  <c r="B5710" i="47"/>
  <c r="B5709" i="47"/>
  <c r="B5708" i="47"/>
  <c r="B5707" i="47"/>
  <c r="K5703" i="47"/>
  <c r="K5702" i="47"/>
  <c r="K5701" i="47"/>
  <c r="K5700" i="47"/>
  <c r="K5699" i="47"/>
  <c r="H5703" i="47"/>
  <c r="H5702" i="47"/>
  <c r="H5701" i="47"/>
  <c r="H5700" i="47"/>
  <c r="H5699" i="47"/>
  <c r="E5703" i="47"/>
  <c r="E5702" i="47"/>
  <c r="E5701" i="47"/>
  <c r="E5700" i="47"/>
  <c r="E5699" i="47"/>
  <c r="B5703" i="47"/>
  <c r="B5702" i="47"/>
  <c r="B5701" i="47"/>
  <c r="B5700" i="47"/>
  <c r="B5699" i="47"/>
  <c r="K5695" i="47"/>
  <c r="K5694" i="47"/>
  <c r="K5693" i="47"/>
  <c r="K5692" i="47"/>
  <c r="K5691" i="47"/>
  <c r="H5695" i="47"/>
  <c r="H5694" i="47"/>
  <c r="H5693" i="47"/>
  <c r="H5692" i="47"/>
  <c r="H5691" i="47"/>
  <c r="E5695" i="47"/>
  <c r="E5694" i="47"/>
  <c r="E5693" i="47"/>
  <c r="E5692" i="47"/>
  <c r="E5691" i="47"/>
  <c r="B5695" i="47"/>
  <c r="B5694" i="47"/>
  <c r="B5693" i="47"/>
  <c r="B5692" i="47"/>
  <c r="B5691" i="47"/>
  <c r="K5687" i="47"/>
  <c r="K5686" i="47"/>
  <c r="K5685" i="47"/>
  <c r="K5684" i="47"/>
  <c r="K5683" i="47"/>
  <c r="H5687" i="47"/>
  <c r="H5686" i="47"/>
  <c r="H5685" i="47"/>
  <c r="H5684" i="47"/>
  <c r="H5683" i="47"/>
  <c r="E5687" i="47"/>
  <c r="E5686" i="47"/>
  <c r="E5685" i="47"/>
  <c r="E5684" i="47"/>
  <c r="E5683" i="47"/>
  <c r="B5687" i="47"/>
  <c r="B5686" i="47"/>
  <c r="B5685" i="47"/>
  <c r="B5684" i="47"/>
  <c r="B5683" i="47"/>
  <c r="B360" i="46"/>
  <c r="D359" i="46"/>
  <c r="B359" i="46"/>
  <c r="B358" i="46"/>
  <c r="K5679" i="47"/>
  <c r="K5678" i="47"/>
  <c r="K5677" i="47"/>
  <c r="K5676" i="47"/>
  <c r="K5675" i="47"/>
  <c r="H5679" i="47"/>
  <c r="H5678" i="47"/>
  <c r="H5677" i="47"/>
  <c r="H5676" i="47"/>
  <c r="H5675" i="47"/>
  <c r="E5679" i="47"/>
  <c r="E5678" i="47"/>
  <c r="E5677" i="47"/>
  <c r="E5676" i="47"/>
  <c r="E5675" i="47"/>
  <c r="B5679" i="47"/>
  <c r="B5678" i="47"/>
  <c r="B5677" i="47"/>
  <c r="B5676" i="47"/>
  <c r="B5675" i="47"/>
  <c r="K5671" i="47"/>
  <c r="K5670" i="47"/>
  <c r="K5669" i="47"/>
  <c r="K5668" i="47"/>
  <c r="K5667" i="47"/>
  <c r="H5671" i="47"/>
  <c r="H5670" i="47"/>
  <c r="H5669" i="47"/>
  <c r="H5668" i="47"/>
  <c r="H5667" i="47"/>
  <c r="E5671" i="47"/>
  <c r="E5670" i="47"/>
  <c r="E5669" i="47"/>
  <c r="E5668" i="47"/>
  <c r="E5667" i="47"/>
  <c r="B5671" i="47"/>
  <c r="B5670" i="47"/>
  <c r="B5669" i="47"/>
  <c r="B5668" i="47"/>
  <c r="B5667" i="47"/>
  <c r="K5663" i="47"/>
  <c r="K5662" i="47"/>
  <c r="K5661" i="47"/>
  <c r="K5660" i="47"/>
  <c r="K5659" i="47"/>
  <c r="H5663" i="47"/>
  <c r="H5662" i="47"/>
  <c r="H5661" i="47"/>
  <c r="H5660" i="47"/>
  <c r="H5659" i="47"/>
  <c r="E5663" i="47"/>
  <c r="E5662" i="47"/>
  <c r="E5661" i="47"/>
  <c r="E5660" i="47"/>
  <c r="E5659" i="47"/>
  <c r="B5663" i="47"/>
  <c r="B5662" i="47"/>
  <c r="B5661" i="47"/>
  <c r="B5660" i="47"/>
  <c r="B5659" i="47"/>
  <c r="K5655" i="47"/>
  <c r="K5654" i="47"/>
  <c r="K5653" i="47"/>
  <c r="K5652" i="47"/>
  <c r="K5651" i="47"/>
  <c r="H5655" i="47"/>
  <c r="H5654" i="47"/>
  <c r="H5653" i="47"/>
  <c r="H5652" i="47"/>
  <c r="H5651" i="47"/>
  <c r="E5655" i="47"/>
  <c r="E5654" i="47"/>
  <c r="E5653" i="47"/>
  <c r="E5652" i="47"/>
  <c r="E5651" i="47"/>
  <c r="B5655" i="47"/>
  <c r="B5654" i="47"/>
  <c r="B5653" i="47"/>
  <c r="B5652" i="47"/>
  <c r="B5651" i="47"/>
  <c r="K5647" i="47"/>
  <c r="K5646" i="47"/>
  <c r="K5645" i="47"/>
  <c r="K5644" i="47"/>
  <c r="K5643" i="47"/>
  <c r="H5647" i="47"/>
  <c r="H5646" i="47"/>
  <c r="H5645" i="47"/>
  <c r="H5644" i="47"/>
  <c r="H5643" i="47"/>
  <c r="E5647" i="47"/>
  <c r="E5646" i="47"/>
  <c r="E5645" i="47"/>
  <c r="E5644" i="47"/>
  <c r="E5643" i="47"/>
  <c r="B5647" i="47"/>
  <c r="B5646" i="47"/>
  <c r="B5645" i="47"/>
  <c r="B5644" i="47"/>
  <c r="B5643" i="47"/>
  <c r="G355" i="46"/>
  <c r="I354" i="46"/>
  <c r="G354" i="46"/>
  <c r="G353" i="46"/>
  <c r="K5639" i="47"/>
  <c r="K5638" i="47"/>
  <c r="K5637" i="47"/>
  <c r="K5636" i="47"/>
  <c r="K5635" i="47"/>
  <c r="H5639" i="47"/>
  <c r="H5638" i="47"/>
  <c r="H5637" i="47"/>
  <c r="H5636" i="47"/>
  <c r="H5635" i="47"/>
  <c r="E5639" i="47"/>
  <c r="E5638" i="47"/>
  <c r="E5637" i="47"/>
  <c r="E5636" i="47"/>
  <c r="E5635" i="47"/>
  <c r="B5639" i="47"/>
  <c r="B5638" i="47"/>
  <c r="B5637" i="47"/>
  <c r="B5636" i="47"/>
  <c r="B5635" i="47"/>
  <c r="K5631" i="47"/>
  <c r="K5630" i="47"/>
  <c r="K5629" i="47"/>
  <c r="K5628" i="47"/>
  <c r="K5627" i="47"/>
  <c r="H5631" i="47"/>
  <c r="H5630" i="47"/>
  <c r="H5629" i="47"/>
  <c r="H5628" i="47"/>
  <c r="H5627" i="47"/>
  <c r="E5631" i="47"/>
  <c r="E5630" i="47"/>
  <c r="E5629" i="47"/>
  <c r="E5628" i="47"/>
  <c r="E5627" i="47"/>
  <c r="B5631" i="47"/>
  <c r="B5630" i="47"/>
  <c r="B5629" i="47"/>
  <c r="B5628" i="47"/>
  <c r="B5627" i="47"/>
  <c r="K5623" i="47"/>
  <c r="K5622" i="47"/>
  <c r="K5621" i="47"/>
  <c r="K5620" i="47"/>
  <c r="K5619" i="47"/>
  <c r="H5623" i="47"/>
  <c r="H5622" i="47"/>
  <c r="H5621" i="47"/>
  <c r="H5620" i="47"/>
  <c r="H5619" i="47"/>
  <c r="E5623" i="47"/>
  <c r="E5622" i="47"/>
  <c r="E5621" i="47"/>
  <c r="E5620" i="47"/>
  <c r="E5619" i="47"/>
  <c r="B5623" i="47"/>
  <c r="B5622" i="47"/>
  <c r="B5621" i="47"/>
  <c r="B5620" i="47"/>
  <c r="B5619" i="47"/>
  <c r="K5615" i="47"/>
  <c r="K5614" i="47"/>
  <c r="K5613" i="47"/>
  <c r="K5612" i="47"/>
  <c r="K5611" i="47"/>
  <c r="H5615" i="47"/>
  <c r="H5614" i="47"/>
  <c r="H5613" i="47"/>
  <c r="H5612" i="47"/>
  <c r="H5611" i="47"/>
  <c r="E5615" i="47"/>
  <c r="E5614" i="47"/>
  <c r="E5613" i="47"/>
  <c r="E5612" i="47"/>
  <c r="E5611" i="47"/>
  <c r="B5615" i="47"/>
  <c r="B5614" i="47"/>
  <c r="B5613" i="47"/>
  <c r="B5612" i="47"/>
  <c r="B5611" i="47"/>
  <c r="K5607" i="47"/>
  <c r="K5606" i="47"/>
  <c r="K5605" i="47"/>
  <c r="K5604" i="47"/>
  <c r="K5603" i="47"/>
  <c r="H5607" i="47"/>
  <c r="H5606" i="47"/>
  <c r="H5605" i="47"/>
  <c r="H5604" i="47"/>
  <c r="H5603" i="47"/>
  <c r="E5607" i="47"/>
  <c r="E5606" i="47"/>
  <c r="E5605" i="47"/>
  <c r="E5604" i="47"/>
  <c r="E5603" i="47"/>
  <c r="B5607" i="47"/>
  <c r="B5606" i="47"/>
  <c r="B5605" i="47"/>
  <c r="B5604" i="47"/>
  <c r="B5603" i="47"/>
  <c r="B355" i="46"/>
  <c r="D354" i="46"/>
  <c r="B354" i="46"/>
  <c r="B353" i="46"/>
  <c r="K5599" i="47"/>
  <c r="K5598" i="47"/>
  <c r="K5597" i="47"/>
  <c r="K5596" i="47"/>
  <c r="K5595" i="47"/>
  <c r="H5599" i="47"/>
  <c r="H5598" i="47"/>
  <c r="H5597" i="47"/>
  <c r="H5596" i="47"/>
  <c r="H5595" i="47"/>
  <c r="E5599" i="47"/>
  <c r="E5598" i="47"/>
  <c r="E5597" i="47"/>
  <c r="E5596" i="47"/>
  <c r="E5595" i="47"/>
  <c r="B5599" i="47"/>
  <c r="B5598" i="47"/>
  <c r="B5597" i="47"/>
  <c r="B5596" i="47"/>
  <c r="B5595" i="47"/>
  <c r="K5591" i="47"/>
  <c r="K5590" i="47"/>
  <c r="K5589" i="47"/>
  <c r="K5588" i="47"/>
  <c r="K5587" i="47"/>
  <c r="H5591" i="47"/>
  <c r="H5590" i="47"/>
  <c r="H5589" i="47"/>
  <c r="H5588" i="47"/>
  <c r="H5587" i="47"/>
  <c r="E5591" i="47"/>
  <c r="E5590" i="47"/>
  <c r="E5589" i="47"/>
  <c r="E5588" i="47"/>
  <c r="E5587" i="47"/>
  <c r="B5591" i="47"/>
  <c r="B5590" i="47"/>
  <c r="B5589" i="47"/>
  <c r="B5588" i="47"/>
  <c r="B5587" i="47"/>
  <c r="K5583" i="47"/>
  <c r="K5582" i="47"/>
  <c r="K5581" i="47"/>
  <c r="K5580" i="47"/>
  <c r="K5579" i="47"/>
  <c r="H5583" i="47"/>
  <c r="H5582" i="47"/>
  <c r="H5581" i="47"/>
  <c r="H5580" i="47"/>
  <c r="H5579" i="47"/>
  <c r="E5583" i="47"/>
  <c r="E5582" i="47"/>
  <c r="E5581" i="47"/>
  <c r="E5580" i="47"/>
  <c r="E5579" i="47"/>
  <c r="B5583" i="47"/>
  <c r="B5582" i="47"/>
  <c r="B5581" i="47"/>
  <c r="B5580" i="47"/>
  <c r="B5579" i="47"/>
  <c r="K5575" i="47"/>
  <c r="K5574" i="47"/>
  <c r="K5573" i="47"/>
  <c r="K5572" i="47"/>
  <c r="K5571" i="47"/>
  <c r="H5575" i="47"/>
  <c r="H5574" i="47"/>
  <c r="H5573" i="47"/>
  <c r="H5572" i="47"/>
  <c r="H5571" i="47"/>
  <c r="E5575" i="47"/>
  <c r="E5574" i="47"/>
  <c r="E5573" i="47"/>
  <c r="E5572" i="47"/>
  <c r="E5571" i="47"/>
  <c r="B5575" i="47"/>
  <c r="B5574" i="47"/>
  <c r="B5573" i="47"/>
  <c r="B5572" i="47"/>
  <c r="B5571" i="47"/>
  <c r="K5567" i="47"/>
  <c r="K5566" i="47"/>
  <c r="K5565" i="47"/>
  <c r="K5564" i="47"/>
  <c r="K5563" i="47"/>
  <c r="H5567" i="47"/>
  <c r="H5566" i="47"/>
  <c r="H5565" i="47"/>
  <c r="H5564" i="47"/>
  <c r="H5563" i="47"/>
  <c r="E5567" i="47"/>
  <c r="E5566" i="47"/>
  <c r="E5565" i="47"/>
  <c r="E5564" i="47"/>
  <c r="E5563" i="47"/>
  <c r="B5567" i="47"/>
  <c r="B5566" i="47"/>
  <c r="B5565" i="47"/>
  <c r="B5564" i="47"/>
  <c r="B5563" i="47"/>
  <c r="G350" i="46"/>
  <c r="I349" i="46"/>
  <c r="G349" i="46"/>
  <c r="G348" i="46"/>
  <c r="K5559" i="47"/>
  <c r="K5558" i="47"/>
  <c r="K5557" i="47"/>
  <c r="K5556" i="47"/>
  <c r="K5555" i="47"/>
  <c r="H5559" i="47"/>
  <c r="H5558" i="47"/>
  <c r="H5557" i="47"/>
  <c r="H5556" i="47"/>
  <c r="H5555" i="47"/>
  <c r="E5559" i="47"/>
  <c r="E5558" i="47"/>
  <c r="E5557" i="47"/>
  <c r="E5556" i="47"/>
  <c r="E5555" i="47"/>
  <c r="B5559" i="47"/>
  <c r="B5558" i="47"/>
  <c r="B5557" i="47"/>
  <c r="B5556" i="47"/>
  <c r="B5555" i="47"/>
  <c r="K5551" i="47"/>
  <c r="K5550" i="47"/>
  <c r="K5549" i="47"/>
  <c r="K5548" i="47"/>
  <c r="K5547" i="47"/>
  <c r="H5551" i="47"/>
  <c r="H5550" i="47"/>
  <c r="H5549" i="47"/>
  <c r="H5548" i="47"/>
  <c r="H5547" i="47"/>
  <c r="E5551" i="47"/>
  <c r="E5550" i="47"/>
  <c r="E5549" i="47"/>
  <c r="E5548" i="47"/>
  <c r="E5547" i="47"/>
  <c r="B5551" i="47"/>
  <c r="B5550" i="47"/>
  <c r="B5549" i="47"/>
  <c r="B5548" i="47"/>
  <c r="B5547" i="47"/>
  <c r="K5543" i="47"/>
  <c r="K5542" i="47"/>
  <c r="K5541" i="47"/>
  <c r="K5540" i="47"/>
  <c r="K5539" i="47"/>
  <c r="H5543" i="47"/>
  <c r="H5542" i="47"/>
  <c r="H5541" i="47"/>
  <c r="H5540" i="47"/>
  <c r="H5539" i="47"/>
  <c r="E5543" i="47"/>
  <c r="E5542" i="47"/>
  <c r="E5541" i="47"/>
  <c r="E5540" i="47"/>
  <c r="E5539" i="47"/>
  <c r="B5543" i="47"/>
  <c r="B5542" i="47"/>
  <c r="B5541" i="47"/>
  <c r="B5540" i="47"/>
  <c r="B5539" i="47"/>
  <c r="K5535" i="47"/>
  <c r="K5534" i="47"/>
  <c r="K5533" i="47"/>
  <c r="K5532" i="47"/>
  <c r="K5531" i="47"/>
  <c r="H5535" i="47"/>
  <c r="H5534" i="47"/>
  <c r="H5533" i="47"/>
  <c r="H5532" i="47"/>
  <c r="H5531" i="47"/>
  <c r="E5535" i="47"/>
  <c r="E5534" i="47"/>
  <c r="E5533" i="47"/>
  <c r="E5532" i="47"/>
  <c r="E5531" i="47"/>
  <c r="B5535" i="47"/>
  <c r="B5534" i="47"/>
  <c r="B5533" i="47"/>
  <c r="B5532" i="47"/>
  <c r="B5531" i="47"/>
  <c r="K5527" i="47"/>
  <c r="K5526" i="47"/>
  <c r="K5525" i="47"/>
  <c r="K5524" i="47"/>
  <c r="K5523" i="47"/>
  <c r="H5527" i="47"/>
  <c r="H5526" i="47"/>
  <c r="H5525" i="47"/>
  <c r="H5524" i="47"/>
  <c r="H5523" i="47"/>
  <c r="E5527" i="47"/>
  <c r="E5526" i="47"/>
  <c r="E5525" i="47"/>
  <c r="E5524" i="47"/>
  <c r="E5523" i="47"/>
  <c r="B5527" i="47"/>
  <c r="B5526" i="47"/>
  <c r="B5525" i="47"/>
  <c r="B5524" i="47"/>
  <c r="B5523" i="47"/>
  <c r="B350" i="46"/>
  <c r="D349" i="46"/>
  <c r="B349" i="46"/>
  <c r="B348" i="46"/>
  <c r="K5519" i="47"/>
  <c r="K5518" i="47"/>
  <c r="K5517" i="47"/>
  <c r="K5516" i="47"/>
  <c r="K5515" i="47"/>
  <c r="H5519" i="47"/>
  <c r="H5518" i="47"/>
  <c r="H5517" i="47"/>
  <c r="H5516" i="47"/>
  <c r="H5515" i="47"/>
  <c r="E5519" i="47"/>
  <c r="E5518" i="47"/>
  <c r="E5517" i="47"/>
  <c r="E5516" i="47"/>
  <c r="E5515" i="47"/>
  <c r="B5519" i="47"/>
  <c r="B5518" i="47"/>
  <c r="B5517" i="47"/>
  <c r="B5516" i="47"/>
  <c r="B5515" i="47"/>
  <c r="K5511" i="47"/>
  <c r="K5510" i="47"/>
  <c r="K5509" i="47"/>
  <c r="K5508" i="47"/>
  <c r="K5507" i="47"/>
  <c r="H5511" i="47"/>
  <c r="H5510" i="47"/>
  <c r="H5509" i="47"/>
  <c r="H5508" i="47"/>
  <c r="H5507" i="47"/>
  <c r="E5511" i="47"/>
  <c r="E5510" i="47"/>
  <c r="E5509" i="47"/>
  <c r="E5508" i="47"/>
  <c r="E5507" i="47"/>
  <c r="B5511" i="47"/>
  <c r="B5510" i="47"/>
  <c r="B5509" i="47"/>
  <c r="B5508" i="47"/>
  <c r="B5507" i="47"/>
  <c r="K5503" i="47"/>
  <c r="K5502" i="47"/>
  <c r="K5501" i="47"/>
  <c r="K5500" i="47"/>
  <c r="K5499" i="47"/>
  <c r="H5503" i="47"/>
  <c r="H5502" i="47"/>
  <c r="H5501" i="47"/>
  <c r="H5500" i="47"/>
  <c r="H5499" i="47"/>
  <c r="E5503" i="47"/>
  <c r="E5502" i="47"/>
  <c r="E5501" i="47"/>
  <c r="E5500" i="47"/>
  <c r="E5499" i="47"/>
  <c r="B5503" i="47"/>
  <c r="B5502" i="47"/>
  <c r="B5501" i="47"/>
  <c r="B5500" i="47"/>
  <c r="B5499" i="47"/>
  <c r="K5495" i="47"/>
  <c r="K5494" i="47"/>
  <c r="K5493" i="47"/>
  <c r="K5492" i="47"/>
  <c r="K5491" i="47"/>
  <c r="H5495" i="47"/>
  <c r="H5494" i="47"/>
  <c r="H5493" i="47"/>
  <c r="H5492" i="47"/>
  <c r="H5491" i="47"/>
  <c r="E5495" i="47"/>
  <c r="E5494" i="47"/>
  <c r="E5493" i="47"/>
  <c r="E5492" i="47"/>
  <c r="E5491" i="47"/>
  <c r="B5495" i="47"/>
  <c r="B5494" i="47"/>
  <c r="B5493" i="47"/>
  <c r="B5492" i="47"/>
  <c r="B5491" i="47"/>
  <c r="K5487" i="47"/>
  <c r="K5486" i="47"/>
  <c r="K5485" i="47"/>
  <c r="K5484" i="47"/>
  <c r="K5483" i="47"/>
  <c r="H5487" i="47"/>
  <c r="H5486" i="47"/>
  <c r="H5485" i="47"/>
  <c r="H5484" i="47"/>
  <c r="H5483" i="47"/>
  <c r="E5487" i="47"/>
  <c r="E5486" i="47"/>
  <c r="E5485" i="47"/>
  <c r="E5484" i="47"/>
  <c r="E5483" i="47"/>
  <c r="B5487" i="47"/>
  <c r="B5486" i="47"/>
  <c r="B5485" i="47"/>
  <c r="B5484" i="47"/>
  <c r="B5483" i="47"/>
  <c r="G345" i="46"/>
  <c r="I344" i="46"/>
  <c r="G344" i="46"/>
  <c r="G343" i="46"/>
  <c r="K5479" i="47"/>
  <c r="K5478" i="47"/>
  <c r="K5477" i="47"/>
  <c r="K5476" i="47"/>
  <c r="K5475" i="47"/>
  <c r="H5479" i="47"/>
  <c r="H5478" i="47"/>
  <c r="H5477" i="47"/>
  <c r="H5476" i="47"/>
  <c r="H5475" i="47"/>
  <c r="E5479" i="47"/>
  <c r="E5478" i="47"/>
  <c r="E5477" i="47"/>
  <c r="E5476" i="47"/>
  <c r="E5475" i="47"/>
  <c r="B5479" i="47"/>
  <c r="B5478" i="47"/>
  <c r="B5477" i="47"/>
  <c r="B5476" i="47"/>
  <c r="B5475" i="47"/>
  <c r="K5471" i="47"/>
  <c r="K5470" i="47"/>
  <c r="K5469" i="47"/>
  <c r="K5468" i="47"/>
  <c r="K5467" i="47"/>
  <c r="H5471" i="47"/>
  <c r="H5470" i="47"/>
  <c r="H5469" i="47"/>
  <c r="H5468" i="47"/>
  <c r="H5467" i="47"/>
  <c r="E5471" i="47"/>
  <c r="E5470" i="47"/>
  <c r="E5469" i="47"/>
  <c r="E5468" i="47"/>
  <c r="E5467" i="47"/>
  <c r="B5471" i="47"/>
  <c r="B5470" i="47"/>
  <c r="B5469" i="47"/>
  <c r="B5468" i="47"/>
  <c r="B5467" i="47"/>
  <c r="K5463" i="47"/>
  <c r="K5462" i="47"/>
  <c r="K5461" i="47"/>
  <c r="K5460" i="47"/>
  <c r="K5459" i="47"/>
  <c r="H5463" i="47"/>
  <c r="H5462" i="47"/>
  <c r="H5461" i="47"/>
  <c r="H5460" i="47"/>
  <c r="H5459" i="47"/>
  <c r="E5463" i="47"/>
  <c r="E5462" i="47"/>
  <c r="E5461" i="47"/>
  <c r="E5460" i="47"/>
  <c r="E5459" i="47"/>
  <c r="B5463" i="47"/>
  <c r="B5462" i="47"/>
  <c r="B5461" i="47"/>
  <c r="B5460" i="47"/>
  <c r="B5459" i="47"/>
  <c r="K5455" i="47"/>
  <c r="K5454" i="47"/>
  <c r="K5453" i="47"/>
  <c r="K5452" i="47"/>
  <c r="K5451" i="47"/>
  <c r="H5455" i="47"/>
  <c r="H5454" i="47"/>
  <c r="H5453" i="47"/>
  <c r="H5452" i="47"/>
  <c r="H5451" i="47"/>
  <c r="E5455" i="47"/>
  <c r="E5454" i="47"/>
  <c r="E5453" i="47"/>
  <c r="E5452" i="47"/>
  <c r="E5451" i="47"/>
  <c r="B5455" i="47"/>
  <c r="B5454" i="47"/>
  <c r="B5453" i="47"/>
  <c r="B5452" i="47"/>
  <c r="B5451" i="47"/>
  <c r="K5447" i="47"/>
  <c r="K5446" i="47"/>
  <c r="K5445" i="47"/>
  <c r="K5444" i="47"/>
  <c r="K5443" i="47"/>
  <c r="H5447" i="47"/>
  <c r="H5446" i="47"/>
  <c r="H5445" i="47"/>
  <c r="H5444" i="47"/>
  <c r="H5443" i="47"/>
  <c r="E5447" i="47"/>
  <c r="E5446" i="47"/>
  <c r="E5445" i="47"/>
  <c r="E5444" i="47"/>
  <c r="E5443" i="47"/>
  <c r="B5447" i="47"/>
  <c r="B5446" i="47"/>
  <c r="B5445" i="47"/>
  <c r="B5444" i="47"/>
  <c r="B5443" i="47"/>
  <c r="B345" i="46"/>
  <c r="D344" i="46"/>
  <c r="B344" i="46"/>
  <c r="B343" i="46"/>
  <c r="K5439" i="47"/>
  <c r="K5438" i="47"/>
  <c r="K5437" i="47"/>
  <c r="K5436" i="47"/>
  <c r="K5435" i="47"/>
  <c r="H5439" i="47"/>
  <c r="H5438" i="47"/>
  <c r="H5437" i="47"/>
  <c r="H5436" i="47"/>
  <c r="H5435" i="47"/>
  <c r="E5439" i="47"/>
  <c r="E5438" i="47"/>
  <c r="E5437" i="47"/>
  <c r="E5436" i="47"/>
  <c r="E5435" i="47"/>
  <c r="B5439" i="47"/>
  <c r="B5438" i="47"/>
  <c r="B5437" i="47"/>
  <c r="B5436" i="47"/>
  <c r="B5435" i="47"/>
  <c r="K5431" i="47"/>
  <c r="K5430" i="47"/>
  <c r="K5429" i="47"/>
  <c r="K5428" i="47"/>
  <c r="K5427" i="47"/>
  <c r="H5431" i="47"/>
  <c r="H5430" i="47"/>
  <c r="H5429" i="47"/>
  <c r="H5428" i="47"/>
  <c r="H5427" i="47"/>
  <c r="E5431" i="47"/>
  <c r="E5430" i="47"/>
  <c r="E5429" i="47"/>
  <c r="E5428" i="47"/>
  <c r="E5427" i="47"/>
  <c r="B5431" i="47"/>
  <c r="B5430" i="47"/>
  <c r="B5429" i="47"/>
  <c r="B5428" i="47"/>
  <c r="B5427" i="47"/>
  <c r="K5423" i="47"/>
  <c r="K5422" i="47"/>
  <c r="K5421" i="47"/>
  <c r="K5420" i="47"/>
  <c r="K5419" i="47"/>
  <c r="H5423" i="47"/>
  <c r="H5422" i="47"/>
  <c r="H5421" i="47"/>
  <c r="H5420" i="47"/>
  <c r="H5419" i="47"/>
  <c r="E5423" i="47"/>
  <c r="E5422" i="47"/>
  <c r="E5421" i="47"/>
  <c r="E5420" i="47"/>
  <c r="E5419" i="47"/>
  <c r="B5423" i="47"/>
  <c r="B5422" i="47"/>
  <c r="B5421" i="47"/>
  <c r="B5420" i="47"/>
  <c r="B5419" i="47"/>
  <c r="K5415" i="47"/>
  <c r="K5414" i="47"/>
  <c r="K5413" i="47"/>
  <c r="K5412" i="47"/>
  <c r="K5411" i="47"/>
  <c r="H5415" i="47"/>
  <c r="H5414" i="47"/>
  <c r="H5413" i="47"/>
  <c r="H5412" i="47"/>
  <c r="H5411" i="47"/>
  <c r="E5415" i="47"/>
  <c r="E5414" i="47"/>
  <c r="E5413" i="47"/>
  <c r="E5412" i="47"/>
  <c r="E5411" i="47"/>
  <c r="B5415" i="47"/>
  <c r="B5414" i="47"/>
  <c r="B5413" i="47"/>
  <c r="B5412" i="47"/>
  <c r="B5411" i="47"/>
  <c r="K5407" i="47"/>
  <c r="K5406" i="47"/>
  <c r="K5405" i="47"/>
  <c r="K5404" i="47"/>
  <c r="K5403" i="47"/>
  <c r="H5407" i="47"/>
  <c r="H5406" i="47"/>
  <c r="H5405" i="47"/>
  <c r="H5404" i="47"/>
  <c r="H5403" i="47"/>
  <c r="E5407" i="47"/>
  <c r="E5406" i="47"/>
  <c r="E5405" i="47"/>
  <c r="E5404" i="47"/>
  <c r="E5403" i="47"/>
  <c r="B5407" i="47"/>
  <c r="B5406" i="47"/>
  <c r="B5405" i="47"/>
  <c r="B5404" i="47"/>
  <c r="B5403" i="47"/>
  <c r="G340" i="46"/>
  <c r="I339" i="46"/>
  <c r="G339" i="46"/>
  <c r="G338" i="46"/>
  <c r="K5399" i="47"/>
  <c r="K5398" i="47"/>
  <c r="K5397" i="47"/>
  <c r="K5396" i="47"/>
  <c r="K5395" i="47"/>
  <c r="H5399" i="47"/>
  <c r="H5398" i="47"/>
  <c r="H5397" i="47"/>
  <c r="H5396" i="47"/>
  <c r="H5395" i="47"/>
  <c r="E5399" i="47"/>
  <c r="E5398" i="47"/>
  <c r="E5397" i="47"/>
  <c r="E5396" i="47"/>
  <c r="E5395" i="47"/>
  <c r="B5399" i="47"/>
  <c r="B5398" i="47"/>
  <c r="B5397" i="47"/>
  <c r="B5396" i="47"/>
  <c r="B5395" i="47"/>
  <c r="K5391" i="47"/>
  <c r="K5390" i="47"/>
  <c r="K5389" i="47"/>
  <c r="K5388" i="47"/>
  <c r="K5387" i="47"/>
  <c r="H5391" i="47"/>
  <c r="H5390" i="47"/>
  <c r="H5389" i="47"/>
  <c r="H5388" i="47"/>
  <c r="H5387" i="47"/>
  <c r="E5391" i="47"/>
  <c r="E5390" i="47"/>
  <c r="E5389" i="47"/>
  <c r="E5388" i="47"/>
  <c r="E5387" i="47"/>
  <c r="B5391" i="47"/>
  <c r="B5390" i="47"/>
  <c r="B5389" i="47"/>
  <c r="B5388" i="47"/>
  <c r="B5387" i="47"/>
  <c r="K5383" i="47"/>
  <c r="K5382" i="47"/>
  <c r="K5381" i="47"/>
  <c r="K5380" i="47"/>
  <c r="K5379" i="47"/>
  <c r="H5383" i="47"/>
  <c r="H5382" i="47"/>
  <c r="H5381" i="47"/>
  <c r="H5380" i="47"/>
  <c r="H5379" i="47"/>
  <c r="E5383" i="47"/>
  <c r="E5382" i="47"/>
  <c r="E5381" i="47"/>
  <c r="E5380" i="47"/>
  <c r="E5379" i="47"/>
  <c r="B5383" i="47"/>
  <c r="B5382" i="47"/>
  <c r="B5381" i="47"/>
  <c r="B5380" i="47"/>
  <c r="B5379" i="47"/>
  <c r="K5375" i="47"/>
  <c r="K5374" i="47"/>
  <c r="K5373" i="47"/>
  <c r="K5372" i="47"/>
  <c r="K5371" i="47"/>
  <c r="H5375" i="47"/>
  <c r="H5374" i="47"/>
  <c r="H5373" i="47"/>
  <c r="H5372" i="47"/>
  <c r="H5371" i="47"/>
  <c r="E5375" i="47"/>
  <c r="E5374" i="47"/>
  <c r="E5373" i="47"/>
  <c r="E5372" i="47"/>
  <c r="E5371" i="47"/>
  <c r="B5375" i="47"/>
  <c r="B5374" i="47"/>
  <c r="B5373" i="47"/>
  <c r="B5372" i="47"/>
  <c r="B5371" i="47"/>
  <c r="K5367" i="47"/>
  <c r="K5366" i="47"/>
  <c r="K5365" i="47"/>
  <c r="K5364" i="47"/>
  <c r="K5363" i="47"/>
  <c r="H5367" i="47"/>
  <c r="H5366" i="47"/>
  <c r="H5365" i="47"/>
  <c r="H5364" i="47"/>
  <c r="H5363" i="47"/>
  <c r="E5367" i="47"/>
  <c r="E5366" i="47"/>
  <c r="E5365" i="47"/>
  <c r="E5364" i="47"/>
  <c r="E5363" i="47"/>
  <c r="B5367" i="47"/>
  <c r="B5366" i="47"/>
  <c r="B5365" i="47"/>
  <c r="B5364" i="47"/>
  <c r="B5363" i="47"/>
  <c r="B340" i="46"/>
  <c r="D339" i="46"/>
  <c r="B339" i="46"/>
  <c r="B338" i="46"/>
  <c r="K5359" i="47"/>
  <c r="K5358" i="47"/>
  <c r="K5357" i="47"/>
  <c r="K5356" i="47"/>
  <c r="K5355" i="47"/>
  <c r="H5359" i="47"/>
  <c r="H5358" i="47"/>
  <c r="H5357" i="47"/>
  <c r="H5356" i="47"/>
  <c r="H5355" i="47"/>
  <c r="E5359" i="47"/>
  <c r="E5358" i="47"/>
  <c r="E5357" i="47"/>
  <c r="E5356" i="47"/>
  <c r="E5355" i="47"/>
  <c r="B5359" i="47"/>
  <c r="B5358" i="47"/>
  <c r="B5357" i="47"/>
  <c r="B5356" i="47"/>
  <c r="B5355" i="47"/>
  <c r="K5351" i="47"/>
  <c r="K5350" i="47"/>
  <c r="K5349" i="47"/>
  <c r="K5348" i="47"/>
  <c r="K5347" i="47"/>
  <c r="H5351" i="47"/>
  <c r="H5350" i="47"/>
  <c r="H5349" i="47"/>
  <c r="H5348" i="47"/>
  <c r="H5347" i="47"/>
  <c r="E5351" i="47"/>
  <c r="E5350" i="47"/>
  <c r="E5349" i="47"/>
  <c r="E5348" i="47"/>
  <c r="E5347" i="47"/>
  <c r="B5351" i="47"/>
  <c r="B5350" i="47"/>
  <c r="B5349" i="47"/>
  <c r="B5348" i="47"/>
  <c r="B5347" i="47"/>
  <c r="K5343" i="47"/>
  <c r="K5342" i="47"/>
  <c r="K5341" i="47"/>
  <c r="K5340" i="47"/>
  <c r="K5339" i="47"/>
  <c r="H5343" i="47"/>
  <c r="H5342" i="47"/>
  <c r="H5341" i="47"/>
  <c r="H5340" i="47"/>
  <c r="H5339" i="47"/>
  <c r="E5343" i="47"/>
  <c r="E5342" i="47"/>
  <c r="E5341" i="47"/>
  <c r="E5340" i="47"/>
  <c r="E5339" i="47"/>
  <c r="B5343" i="47"/>
  <c r="B5342" i="47"/>
  <c r="B5341" i="47"/>
  <c r="B5340" i="47"/>
  <c r="B5339" i="47"/>
  <c r="K5335" i="47"/>
  <c r="K5334" i="47"/>
  <c r="K5333" i="47"/>
  <c r="K5332" i="47"/>
  <c r="K5331" i="47"/>
  <c r="H5335" i="47"/>
  <c r="H5334" i="47"/>
  <c r="H5333" i="47"/>
  <c r="H5332" i="47"/>
  <c r="H5331" i="47"/>
  <c r="E5335" i="47"/>
  <c r="E5334" i="47"/>
  <c r="E5333" i="47"/>
  <c r="E5332" i="47"/>
  <c r="E5331" i="47"/>
  <c r="B5335" i="47"/>
  <c r="B5334" i="47"/>
  <c r="B5333" i="47"/>
  <c r="B5332" i="47"/>
  <c r="B5331" i="47"/>
  <c r="K5327" i="47"/>
  <c r="K5326" i="47"/>
  <c r="K5325" i="47"/>
  <c r="K5324" i="47"/>
  <c r="K5323" i="47"/>
  <c r="H5327" i="47"/>
  <c r="H5326" i="47"/>
  <c r="H5325" i="47"/>
  <c r="H5324" i="47"/>
  <c r="H5323" i="47"/>
  <c r="E5327" i="47"/>
  <c r="E5326" i="47"/>
  <c r="E5325" i="47"/>
  <c r="E5324" i="47"/>
  <c r="E5323" i="47"/>
  <c r="B5327" i="47"/>
  <c r="B5326" i="47"/>
  <c r="B5325" i="47"/>
  <c r="B5324" i="47"/>
  <c r="B5323" i="47"/>
  <c r="G335" i="46"/>
  <c r="I334" i="46"/>
  <c r="G334" i="46"/>
  <c r="G333" i="46"/>
  <c r="K5319" i="47"/>
  <c r="K5318" i="47"/>
  <c r="K5317" i="47"/>
  <c r="K5316" i="47"/>
  <c r="K5315" i="47"/>
  <c r="H5319" i="47"/>
  <c r="H5318" i="47"/>
  <c r="H5317" i="47"/>
  <c r="H5316" i="47"/>
  <c r="H5315" i="47"/>
  <c r="E5319" i="47"/>
  <c r="E5318" i="47"/>
  <c r="E5317" i="47"/>
  <c r="E5316" i="47"/>
  <c r="E5315" i="47"/>
  <c r="B5319" i="47"/>
  <c r="B5318" i="47"/>
  <c r="B5317" i="47"/>
  <c r="B5316" i="47"/>
  <c r="B5315" i="47"/>
  <c r="K5311" i="47"/>
  <c r="K5310" i="47"/>
  <c r="K5309" i="47"/>
  <c r="K5308" i="47"/>
  <c r="K5307" i="47"/>
  <c r="H5311" i="47"/>
  <c r="H5310" i="47"/>
  <c r="H5309" i="47"/>
  <c r="H5308" i="47"/>
  <c r="H5307" i="47"/>
  <c r="E5311" i="47"/>
  <c r="E5310" i="47"/>
  <c r="E5309" i="47"/>
  <c r="E5308" i="47"/>
  <c r="E5307" i="47"/>
  <c r="B5311" i="47"/>
  <c r="B5310" i="47"/>
  <c r="B5309" i="47"/>
  <c r="B5308" i="47"/>
  <c r="B5307" i="47"/>
  <c r="K5303" i="47"/>
  <c r="K5302" i="47"/>
  <c r="K5301" i="47"/>
  <c r="K5300" i="47"/>
  <c r="K5299" i="47"/>
  <c r="H5303" i="47"/>
  <c r="H5302" i="47"/>
  <c r="H5301" i="47"/>
  <c r="H5300" i="47"/>
  <c r="H5299" i="47"/>
  <c r="E5303" i="47"/>
  <c r="E5302" i="47"/>
  <c r="E5301" i="47"/>
  <c r="E5300" i="47"/>
  <c r="E5299" i="47"/>
  <c r="B5303" i="47"/>
  <c r="B5302" i="47"/>
  <c r="B5301" i="47"/>
  <c r="B5300" i="47"/>
  <c r="B5299" i="47"/>
  <c r="K5295" i="47"/>
  <c r="K5294" i="47"/>
  <c r="K5293" i="47"/>
  <c r="K5292" i="47"/>
  <c r="K5291" i="47"/>
  <c r="H5295" i="47"/>
  <c r="H5294" i="47"/>
  <c r="H5293" i="47"/>
  <c r="H5292" i="47"/>
  <c r="H5291" i="47"/>
  <c r="E5295" i="47"/>
  <c r="E5294" i="47"/>
  <c r="E5293" i="47"/>
  <c r="E5292" i="47"/>
  <c r="E5291" i="47"/>
  <c r="B5295" i="47"/>
  <c r="B5294" i="47"/>
  <c r="B5293" i="47"/>
  <c r="B5292" i="47"/>
  <c r="B5291" i="47"/>
  <c r="K5287" i="47"/>
  <c r="K5286" i="47"/>
  <c r="K5285" i="47"/>
  <c r="K5284" i="47"/>
  <c r="K5283" i="47"/>
  <c r="H5287" i="47"/>
  <c r="H5286" i="47"/>
  <c r="H5285" i="47"/>
  <c r="H5284" i="47"/>
  <c r="H5283" i="47"/>
  <c r="E5287" i="47"/>
  <c r="E5286" i="47"/>
  <c r="E5285" i="47"/>
  <c r="E5284" i="47"/>
  <c r="E5283" i="47"/>
  <c r="B5287" i="47"/>
  <c r="B5286" i="47"/>
  <c r="B5285" i="47"/>
  <c r="B5284" i="47"/>
  <c r="B5283" i="47"/>
  <c r="B335" i="46"/>
  <c r="D334" i="46"/>
  <c r="B334" i="46"/>
  <c r="B333" i="46"/>
  <c r="K5279" i="47"/>
  <c r="K5278" i="47"/>
  <c r="K5277" i="47"/>
  <c r="K5276" i="47"/>
  <c r="K5275" i="47"/>
  <c r="H5279" i="47"/>
  <c r="H5278" i="47"/>
  <c r="H5277" i="47"/>
  <c r="H5276" i="47"/>
  <c r="H5275" i="47"/>
  <c r="E5279" i="47"/>
  <c r="E5278" i="47"/>
  <c r="E5277" i="47"/>
  <c r="E5276" i="47"/>
  <c r="E5275" i="47"/>
  <c r="B5279" i="47"/>
  <c r="B5278" i="47"/>
  <c r="B5277" i="47"/>
  <c r="B5276" i="47"/>
  <c r="B5275" i="47"/>
  <c r="K5271" i="47"/>
  <c r="K5270" i="47"/>
  <c r="K5269" i="47"/>
  <c r="K5268" i="47"/>
  <c r="K5267" i="47"/>
  <c r="H5271" i="47"/>
  <c r="H5270" i="47"/>
  <c r="H5269" i="47"/>
  <c r="H5268" i="47"/>
  <c r="H5267" i="47"/>
  <c r="E5271" i="47"/>
  <c r="E5270" i="47"/>
  <c r="E5269" i="47"/>
  <c r="E5268" i="47"/>
  <c r="E5267" i="47"/>
  <c r="B5271" i="47"/>
  <c r="B5270" i="47"/>
  <c r="B5269" i="47"/>
  <c r="B5268" i="47"/>
  <c r="B5267" i="47"/>
  <c r="K5263" i="47"/>
  <c r="K5262" i="47"/>
  <c r="K5261" i="47"/>
  <c r="K5260" i="47"/>
  <c r="K5259" i="47"/>
  <c r="H5263" i="47"/>
  <c r="H5262" i="47"/>
  <c r="H5261" i="47"/>
  <c r="H5260" i="47"/>
  <c r="H5259" i="47"/>
  <c r="E5263" i="47"/>
  <c r="E5262" i="47"/>
  <c r="E5261" i="47"/>
  <c r="E5260" i="47"/>
  <c r="E5259" i="47"/>
  <c r="B5263" i="47"/>
  <c r="B5262" i="47"/>
  <c r="B5261" i="47"/>
  <c r="B5260" i="47"/>
  <c r="B5259" i="47"/>
  <c r="K5255" i="47"/>
  <c r="K5254" i="47"/>
  <c r="K5253" i="47"/>
  <c r="K5252" i="47"/>
  <c r="K5251" i="47"/>
  <c r="H5255" i="47"/>
  <c r="H5254" i="47"/>
  <c r="H5253" i="47"/>
  <c r="H5252" i="47"/>
  <c r="H5251" i="47"/>
  <c r="E5255" i="47"/>
  <c r="E5254" i="47"/>
  <c r="E5253" i="47"/>
  <c r="E5252" i="47"/>
  <c r="E5251" i="47"/>
  <c r="B5255" i="47"/>
  <c r="B5254" i="47"/>
  <c r="B5253" i="47"/>
  <c r="B5252" i="47"/>
  <c r="B5251" i="47"/>
  <c r="K5247" i="47"/>
  <c r="K5246" i="47"/>
  <c r="K5245" i="47"/>
  <c r="K5244" i="47"/>
  <c r="K5243" i="47"/>
  <c r="H5247" i="47"/>
  <c r="H5246" i="47"/>
  <c r="H5245" i="47"/>
  <c r="H5244" i="47"/>
  <c r="H5243" i="47"/>
  <c r="E5247" i="47"/>
  <c r="E5246" i="47"/>
  <c r="E5245" i="47"/>
  <c r="E5244" i="47"/>
  <c r="E5243" i="47"/>
  <c r="B5247" i="47"/>
  <c r="B5246" i="47"/>
  <c r="B5245" i="47"/>
  <c r="B5244" i="47"/>
  <c r="B5243" i="47"/>
  <c r="G330" i="46"/>
  <c r="I329" i="46"/>
  <c r="G329" i="46"/>
  <c r="G328" i="46"/>
  <c r="K5239" i="47"/>
  <c r="K5238" i="47"/>
  <c r="K5237" i="47"/>
  <c r="K5236" i="47"/>
  <c r="K5235" i="47"/>
  <c r="H5239" i="47"/>
  <c r="H5238" i="47"/>
  <c r="H5237" i="47"/>
  <c r="H5236" i="47"/>
  <c r="H5235" i="47"/>
  <c r="E5239" i="47"/>
  <c r="E5238" i="47"/>
  <c r="E5237" i="47"/>
  <c r="E5236" i="47"/>
  <c r="E5235" i="47"/>
  <c r="B5239" i="47"/>
  <c r="B5238" i="47"/>
  <c r="B5237" i="47"/>
  <c r="B5236" i="47"/>
  <c r="B5235" i="47"/>
  <c r="K5231" i="47"/>
  <c r="K5230" i="47"/>
  <c r="K5229" i="47"/>
  <c r="K5228" i="47"/>
  <c r="K5227" i="47"/>
  <c r="H5231" i="47"/>
  <c r="H5230" i="47"/>
  <c r="H5229" i="47"/>
  <c r="H5228" i="47"/>
  <c r="H5227" i="47"/>
  <c r="E5231" i="47"/>
  <c r="E5230" i="47"/>
  <c r="E5229" i="47"/>
  <c r="E5228" i="47"/>
  <c r="E5227" i="47"/>
  <c r="B5231" i="47"/>
  <c r="B5230" i="47"/>
  <c r="B5229" i="47"/>
  <c r="B5228" i="47"/>
  <c r="B5227" i="47"/>
  <c r="K5223" i="47"/>
  <c r="K5222" i="47"/>
  <c r="K5221" i="47"/>
  <c r="K5220" i="47"/>
  <c r="K5219" i="47"/>
  <c r="H5223" i="47"/>
  <c r="H5222" i="47"/>
  <c r="H5221" i="47"/>
  <c r="H5220" i="47"/>
  <c r="H5219" i="47"/>
  <c r="E5223" i="47"/>
  <c r="E5222" i="47"/>
  <c r="E5221" i="47"/>
  <c r="E5220" i="47"/>
  <c r="E5219" i="47"/>
  <c r="B5223" i="47"/>
  <c r="B5222" i="47"/>
  <c r="B5221" i="47"/>
  <c r="B5220" i="47"/>
  <c r="B5219" i="47"/>
  <c r="K5215" i="47"/>
  <c r="K5214" i="47"/>
  <c r="K5213" i="47"/>
  <c r="K5212" i="47"/>
  <c r="K5211" i="47"/>
  <c r="H5215" i="47"/>
  <c r="H5214" i="47"/>
  <c r="H5213" i="47"/>
  <c r="H5212" i="47"/>
  <c r="H5211" i="47"/>
  <c r="E5215" i="47"/>
  <c r="E5214" i="47"/>
  <c r="E5213" i="47"/>
  <c r="E5212" i="47"/>
  <c r="E5211" i="47"/>
  <c r="B5215" i="47"/>
  <c r="B5214" i="47"/>
  <c r="B5213" i="47"/>
  <c r="B5212" i="47"/>
  <c r="B5211" i="47"/>
  <c r="K5207" i="47"/>
  <c r="K5206" i="47"/>
  <c r="K5205" i="47"/>
  <c r="K5204" i="47"/>
  <c r="K5203" i="47"/>
  <c r="H5207" i="47"/>
  <c r="H5206" i="47"/>
  <c r="H5205" i="47"/>
  <c r="H5204" i="47"/>
  <c r="H5203" i="47"/>
  <c r="E5207" i="47"/>
  <c r="E5206" i="47"/>
  <c r="E5205" i="47"/>
  <c r="E5204" i="47"/>
  <c r="E5203" i="47"/>
  <c r="B5207" i="47"/>
  <c r="B5206" i="47"/>
  <c r="B5205" i="47"/>
  <c r="B5204" i="47"/>
  <c r="B5203" i="47"/>
  <c r="B330" i="46"/>
  <c r="D329" i="46"/>
  <c r="B329" i="46"/>
  <c r="B328" i="46"/>
  <c r="K5199" i="47"/>
  <c r="K5198" i="47"/>
  <c r="K5197" i="47"/>
  <c r="K5196" i="47"/>
  <c r="K5195" i="47"/>
  <c r="H5199" i="47"/>
  <c r="H5198" i="47"/>
  <c r="H5197" i="47"/>
  <c r="H5196" i="47"/>
  <c r="H5195" i="47"/>
  <c r="E5199" i="47"/>
  <c r="E5198" i="47"/>
  <c r="E5197" i="47"/>
  <c r="E5196" i="47"/>
  <c r="E5195" i="47"/>
  <c r="B5199" i="47"/>
  <c r="B5198" i="47"/>
  <c r="B5197" i="47"/>
  <c r="B5196" i="47"/>
  <c r="B5195" i="47"/>
  <c r="K5191" i="47"/>
  <c r="K5190" i="47"/>
  <c r="K5189" i="47"/>
  <c r="K5188" i="47"/>
  <c r="K5187" i="47"/>
  <c r="H5191" i="47"/>
  <c r="H5190" i="47"/>
  <c r="H5189" i="47"/>
  <c r="H5188" i="47"/>
  <c r="H5187" i="47"/>
  <c r="E5191" i="47"/>
  <c r="E5190" i="47"/>
  <c r="E5189" i="47"/>
  <c r="E5188" i="47"/>
  <c r="E5187" i="47"/>
  <c r="B5191" i="47"/>
  <c r="B5190" i="47"/>
  <c r="B5189" i="47"/>
  <c r="B5188" i="47"/>
  <c r="B5187" i="47"/>
  <c r="K5183" i="47"/>
  <c r="K5182" i="47"/>
  <c r="K5181" i="47"/>
  <c r="K5180" i="47"/>
  <c r="K5179" i="47"/>
  <c r="H5183" i="47"/>
  <c r="H5182" i="47"/>
  <c r="H5181" i="47"/>
  <c r="H5180" i="47"/>
  <c r="H5179" i="47"/>
  <c r="E5183" i="47"/>
  <c r="E5182" i="47"/>
  <c r="E5181" i="47"/>
  <c r="E5180" i="47"/>
  <c r="E5179" i="47"/>
  <c r="B5183" i="47"/>
  <c r="B5182" i="47"/>
  <c r="B5181" i="47"/>
  <c r="B5180" i="47"/>
  <c r="B5179" i="47"/>
  <c r="K5175" i="47"/>
  <c r="K5174" i="47"/>
  <c r="K5173" i="47"/>
  <c r="K5172" i="47"/>
  <c r="K5171" i="47"/>
  <c r="H5175" i="47"/>
  <c r="H5174" i="47"/>
  <c r="H5173" i="47"/>
  <c r="H5172" i="47"/>
  <c r="H5171" i="47"/>
  <c r="E5175" i="47"/>
  <c r="E5174" i="47"/>
  <c r="E5173" i="47"/>
  <c r="E5172" i="47"/>
  <c r="E5171" i="47"/>
  <c r="B5175" i="47"/>
  <c r="B5174" i="47"/>
  <c r="B5173" i="47"/>
  <c r="B5172" i="47"/>
  <c r="B5171" i="47"/>
  <c r="K5167" i="47"/>
  <c r="K5166" i="47"/>
  <c r="K5165" i="47"/>
  <c r="K5164" i="47"/>
  <c r="K5163" i="47"/>
  <c r="H5167" i="47"/>
  <c r="H5166" i="47"/>
  <c r="H5165" i="47"/>
  <c r="H5164" i="47"/>
  <c r="H5163" i="47"/>
  <c r="E5167" i="47"/>
  <c r="E5166" i="47"/>
  <c r="E5165" i="47"/>
  <c r="E5164" i="47"/>
  <c r="E5163" i="47"/>
  <c r="B5167" i="47"/>
  <c r="B5166" i="47"/>
  <c r="B5165" i="47"/>
  <c r="B5164" i="47"/>
  <c r="B5163" i="47"/>
  <c r="G325" i="46"/>
  <c r="I324" i="46"/>
  <c r="G324" i="46"/>
  <c r="G323" i="46"/>
  <c r="K5159" i="47"/>
  <c r="K5158" i="47"/>
  <c r="K5157" i="47"/>
  <c r="K5156" i="47"/>
  <c r="K5155" i="47"/>
  <c r="H5159" i="47"/>
  <c r="H5158" i="47"/>
  <c r="H5157" i="47"/>
  <c r="H5156" i="47"/>
  <c r="H5155" i="47"/>
  <c r="E5159" i="47"/>
  <c r="E5158" i="47"/>
  <c r="E5157" i="47"/>
  <c r="E5156" i="47"/>
  <c r="E5155" i="47"/>
  <c r="B5159" i="47"/>
  <c r="B5158" i="47"/>
  <c r="B5157" i="47"/>
  <c r="B5156" i="47"/>
  <c r="B5155" i="47"/>
  <c r="K5151" i="47"/>
  <c r="K5150" i="47"/>
  <c r="K5149" i="47"/>
  <c r="K5148" i="47"/>
  <c r="K5147" i="47"/>
  <c r="H5151" i="47"/>
  <c r="H5150" i="47"/>
  <c r="H5149" i="47"/>
  <c r="H5148" i="47"/>
  <c r="H5147" i="47"/>
  <c r="E5151" i="47"/>
  <c r="E5150" i="47"/>
  <c r="E5149" i="47"/>
  <c r="E5148" i="47"/>
  <c r="E5147" i="47"/>
  <c r="B5151" i="47"/>
  <c r="B5150" i="47"/>
  <c r="B5149" i="47"/>
  <c r="B5148" i="47"/>
  <c r="B5147" i="47"/>
  <c r="K5143" i="47"/>
  <c r="K5142" i="47"/>
  <c r="K5141" i="47"/>
  <c r="K5140" i="47"/>
  <c r="K5139" i="47"/>
  <c r="H5143" i="47"/>
  <c r="H5142" i="47"/>
  <c r="H5141" i="47"/>
  <c r="H5140" i="47"/>
  <c r="H5139" i="47"/>
  <c r="E5143" i="47"/>
  <c r="E5142" i="47"/>
  <c r="E5141" i="47"/>
  <c r="E5140" i="47"/>
  <c r="E5139" i="47"/>
  <c r="B5143" i="47"/>
  <c r="B5142" i="47"/>
  <c r="B5141" i="47"/>
  <c r="B5140" i="47"/>
  <c r="B5139" i="47"/>
  <c r="K5135" i="47"/>
  <c r="K5134" i="47"/>
  <c r="K5133" i="47"/>
  <c r="K5132" i="47"/>
  <c r="K5131" i="47"/>
  <c r="H5135" i="47"/>
  <c r="H5134" i="47"/>
  <c r="H5133" i="47"/>
  <c r="H5132" i="47"/>
  <c r="H5131" i="47"/>
  <c r="E5135" i="47"/>
  <c r="E5134" i="47"/>
  <c r="E5133" i="47"/>
  <c r="E5132" i="47"/>
  <c r="E5131" i="47"/>
  <c r="B5135" i="47"/>
  <c r="B5134" i="47"/>
  <c r="B5133" i="47"/>
  <c r="B5132" i="47"/>
  <c r="B5131" i="47"/>
  <c r="K5127" i="47"/>
  <c r="K5126" i="47"/>
  <c r="K5125" i="47"/>
  <c r="K5124" i="47"/>
  <c r="K5123" i="47"/>
  <c r="H5127" i="47"/>
  <c r="H5126" i="47"/>
  <c r="H5125" i="47"/>
  <c r="H5124" i="47"/>
  <c r="H5123" i="47"/>
  <c r="E5127" i="47"/>
  <c r="E5126" i="47"/>
  <c r="E5125" i="47"/>
  <c r="E5124" i="47"/>
  <c r="E5123" i="47"/>
  <c r="B5127" i="47"/>
  <c r="B5126" i="47"/>
  <c r="B5125" i="47"/>
  <c r="B5124" i="47"/>
  <c r="B5123" i="47"/>
  <c r="B325" i="46"/>
  <c r="D324" i="46"/>
  <c r="B324" i="46"/>
  <c r="B323" i="46"/>
  <c r="K5119" i="47"/>
  <c r="K5118" i="47"/>
  <c r="K5117" i="47"/>
  <c r="K5116" i="47"/>
  <c r="K5115" i="47"/>
  <c r="H5119" i="47"/>
  <c r="H5118" i="47"/>
  <c r="H5117" i="47"/>
  <c r="H5116" i="47"/>
  <c r="H5115" i="47"/>
  <c r="E5119" i="47"/>
  <c r="E5118" i="47"/>
  <c r="E5117" i="47"/>
  <c r="E5116" i="47"/>
  <c r="E5115" i="47"/>
  <c r="B5119" i="47"/>
  <c r="B5118" i="47"/>
  <c r="B5117" i="47"/>
  <c r="B5116" i="47"/>
  <c r="B5115" i="47"/>
  <c r="K5111" i="47"/>
  <c r="K5110" i="47"/>
  <c r="K5109" i="47"/>
  <c r="K5108" i="47"/>
  <c r="K5107" i="47"/>
  <c r="H5111" i="47"/>
  <c r="H5110" i="47"/>
  <c r="H5109" i="47"/>
  <c r="H5108" i="47"/>
  <c r="H5107" i="47"/>
  <c r="E5111" i="47"/>
  <c r="E5110" i="47"/>
  <c r="E5109" i="47"/>
  <c r="E5108" i="47"/>
  <c r="E5107" i="47"/>
  <c r="B5111" i="47"/>
  <c r="B5110" i="47"/>
  <c r="B5109" i="47"/>
  <c r="B5108" i="47"/>
  <c r="B5107" i="47"/>
  <c r="K5103" i="47"/>
  <c r="K5102" i="47"/>
  <c r="K5101" i="47"/>
  <c r="K5100" i="47"/>
  <c r="K5099" i="47"/>
  <c r="H5103" i="47"/>
  <c r="H5102" i="47"/>
  <c r="H5101" i="47"/>
  <c r="H5100" i="47"/>
  <c r="H5099" i="47"/>
  <c r="E5103" i="47"/>
  <c r="E5102" i="47"/>
  <c r="E5101" i="47"/>
  <c r="E5100" i="47"/>
  <c r="E5099" i="47"/>
  <c r="B5103" i="47"/>
  <c r="B5102" i="47"/>
  <c r="B5101" i="47"/>
  <c r="B5100" i="47"/>
  <c r="B5099" i="47"/>
  <c r="K5095" i="47"/>
  <c r="K5094" i="47"/>
  <c r="K5093" i="47"/>
  <c r="K5092" i="47"/>
  <c r="K5091" i="47"/>
  <c r="H5095" i="47"/>
  <c r="H5094" i="47"/>
  <c r="H5093" i="47"/>
  <c r="H5092" i="47"/>
  <c r="H5091" i="47"/>
  <c r="E5095" i="47"/>
  <c r="E5094" i="47"/>
  <c r="E5093" i="47"/>
  <c r="E5092" i="47"/>
  <c r="E5091" i="47"/>
  <c r="B5095" i="47"/>
  <c r="B5094" i="47"/>
  <c r="B5093" i="47"/>
  <c r="B5092" i="47"/>
  <c r="B5091" i="47"/>
  <c r="K5087" i="47"/>
  <c r="K5086" i="47"/>
  <c r="K5085" i="47"/>
  <c r="K5084" i="47"/>
  <c r="K5083" i="47"/>
  <c r="H5087" i="47"/>
  <c r="H5086" i="47"/>
  <c r="H5085" i="47"/>
  <c r="H5084" i="47"/>
  <c r="H5083" i="47"/>
  <c r="E5087" i="47"/>
  <c r="E5086" i="47"/>
  <c r="E5085" i="47"/>
  <c r="E5084" i="47"/>
  <c r="E5083" i="47"/>
  <c r="B5087" i="47"/>
  <c r="B5086" i="47"/>
  <c r="B5085" i="47"/>
  <c r="B5084" i="47"/>
  <c r="B5083" i="47"/>
  <c r="G320" i="46"/>
  <c r="I319" i="46"/>
  <c r="G319" i="46"/>
  <c r="G318" i="46"/>
  <c r="K5079" i="47"/>
  <c r="K5078" i="47"/>
  <c r="K5077" i="47"/>
  <c r="K5076" i="47"/>
  <c r="K5075" i="47"/>
  <c r="H5079" i="47"/>
  <c r="H5078" i="47"/>
  <c r="H5077" i="47"/>
  <c r="H5076" i="47"/>
  <c r="H5075" i="47"/>
  <c r="E5079" i="47"/>
  <c r="E5078" i="47"/>
  <c r="E5077" i="47"/>
  <c r="E5076" i="47"/>
  <c r="E5075" i="47"/>
  <c r="B5079" i="47"/>
  <c r="B5078" i="47"/>
  <c r="B5077" i="47"/>
  <c r="B5076" i="47"/>
  <c r="B5075" i="47"/>
  <c r="K5071" i="47"/>
  <c r="K5070" i="47"/>
  <c r="K5069" i="47"/>
  <c r="K5068" i="47"/>
  <c r="K5067" i="47"/>
  <c r="H5071" i="47"/>
  <c r="H5070" i="47"/>
  <c r="H5069" i="47"/>
  <c r="H5068" i="47"/>
  <c r="H5067" i="47"/>
  <c r="E5071" i="47"/>
  <c r="E5070" i="47"/>
  <c r="E5069" i="47"/>
  <c r="E5068" i="47"/>
  <c r="E5067" i="47"/>
  <c r="B5071" i="47"/>
  <c r="B5070" i="47"/>
  <c r="B5069" i="47"/>
  <c r="B5068" i="47"/>
  <c r="B5067" i="47"/>
  <c r="K5063" i="47"/>
  <c r="K5062" i="47"/>
  <c r="K5061" i="47"/>
  <c r="K5060" i="47"/>
  <c r="K5059" i="47"/>
  <c r="H5063" i="47"/>
  <c r="H5062" i="47"/>
  <c r="H5061" i="47"/>
  <c r="H5060" i="47"/>
  <c r="H5059" i="47"/>
  <c r="E5063" i="47"/>
  <c r="E5062" i="47"/>
  <c r="E5061" i="47"/>
  <c r="E5060" i="47"/>
  <c r="E5059" i="47"/>
  <c r="B5063" i="47"/>
  <c r="B5062" i="47"/>
  <c r="B5061" i="47"/>
  <c r="B5060" i="47"/>
  <c r="B5059" i="47"/>
  <c r="K5055" i="47"/>
  <c r="K5054" i="47"/>
  <c r="K5053" i="47"/>
  <c r="K5052" i="47"/>
  <c r="K5051" i="47"/>
  <c r="H5055" i="47"/>
  <c r="H5054" i="47"/>
  <c r="H5053" i="47"/>
  <c r="H5052" i="47"/>
  <c r="H5051" i="47"/>
  <c r="E5055" i="47"/>
  <c r="E5054" i="47"/>
  <c r="E5053" i="47"/>
  <c r="E5052" i="47"/>
  <c r="E5051" i="47"/>
  <c r="B5055" i="47"/>
  <c r="B5054" i="47"/>
  <c r="B5053" i="47"/>
  <c r="B5052" i="47"/>
  <c r="B5051" i="47"/>
  <c r="K5047" i="47"/>
  <c r="K5046" i="47"/>
  <c r="K5045" i="47"/>
  <c r="K5044" i="47"/>
  <c r="K5043" i="47"/>
  <c r="H5047" i="47"/>
  <c r="H5046" i="47"/>
  <c r="H5045" i="47"/>
  <c r="H5044" i="47"/>
  <c r="H5043" i="47"/>
  <c r="E5047" i="47"/>
  <c r="E5046" i="47"/>
  <c r="E5045" i="47"/>
  <c r="E5044" i="47"/>
  <c r="E5043" i="47"/>
  <c r="B5047" i="47"/>
  <c r="B5046" i="47"/>
  <c r="B5045" i="47"/>
  <c r="B5044" i="47"/>
  <c r="B5043" i="47"/>
  <c r="B320" i="46"/>
  <c r="D319" i="46"/>
  <c r="B319" i="46"/>
  <c r="B318" i="46"/>
  <c r="K5039" i="47"/>
  <c r="K5038" i="47"/>
  <c r="K5037" i="47"/>
  <c r="K5036" i="47"/>
  <c r="K5035" i="47"/>
  <c r="H5039" i="47"/>
  <c r="H5038" i="47"/>
  <c r="H5037" i="47"/>
  <c r="H5036" i="47"/>
  <c r="H5035" i="47"/>
  <c r="E5039" i="47"/>
  <c r="E5038" i="47"/>
  <c r="E5037" i="47"/>
  <c r="E5036" i="47"/>
  <c r="E5035" i="47"/>
  <c r="B5039" i="47"/>
  <c r="B5038" i="47"/>
  <c r="B5037" i="47"/>
  <c r="B5036" i="47"/>
  <c r="B5035" i="47"/>
  <c r="K5031" i="47"/>
  <c r="K5030" i="47"/>
  <c r="K5029" i="47"/>
  <c r="K5028" i="47"/>
  <c r="K5027" i="47"/>
  <c r="H5031" i="47"/>
  <c r="H5030" i="47"/>
  <c r="H5029" i="47"/>
  <c r="H5028" i="47"/>
  <c r="H5027" i="47"/>
  <c r="E5031" i="47"/>
  <c r="E5030" i="47"/>
  <c r="E5029" i="47"/>
  <c r="E5028" i="47"/>
  <c r="E5027" i="47"/>
  <c r="B5031" i="47"/>
  <c r="B5030" i="47"/>
  <c r="B5029" i="47"/>
  <c r="B5028" i="47"/>
  <c r="B5027" i="47"/>
  <c r="K5023" i="47"/>
  <c r="K5022" i="47"/>
  <c r="K5021" i="47"/>
  <c r="K5020" i="47"/>
  <c r="K5019" i="47"/>
  <c r="H5023" i="47"/>
  <c r="H5022" i="47"/>
  <c r="H5021" i="47"/>
  <c r="H5020" i="47"/>
  <c r="H5019" i="47"/>
  <c r="E5023" i="47"/>
  <c r="E5022" i="47"/>
  <c r="E5021" i="47"/>
  <c r="E5020" i="47"/>
  <c r="E5019" i="47"/>
  <c r="B5023" i="47"/>
  <c r="B5022" i="47"/>
  <c r="B5021" i="47"/>
  <c r="B5020" i="47"/>
  <c r="B5019" i="47"/>
  <c r="K5015" i="47"/>
  <c r="K5014" i="47"/>
  <c r="K5013" i="47"/>
  <c r="K5012" i="47"/>
  <c r="K5011" i="47"/>
  <c r="H5015" i="47"/>
  <c r="H5014" i="47"/>
  <c r="H5013" i="47"/>
  <c r="H5012" i="47"/>
  <c r="H5011" i="47"/>
  <c r="E5015" i="47"/>
  <c r="E5014" i="47"/>
  <c r="E5013" i="47"/>
  <c r="E5012" i="47"/>
  <c r="E5011" i="47"/>
  <c r="B5015" i="47"/>
  <c r="B5014" i="47"/>
  <c r="B5013" i="47"/>
  <c r="B5012" i="47"/>
  <c r="B5011" i="47"/>
  <c r="K5007" i="47"/>
  <c r="K5006" i="47"/>
  <c r="K5005" i="47"/>
  <c r="K5004" i="47"/>
  <c r="K5003" i="47"/>
  <c r="H5007" i="47"/>
  <c r="H5006" i="47"/>
  <c r="H5005" i="47"/>
  <c r="H5004" i="47"/>
  <c r="H5003" i="47"/>
  <c r="E5007" i="47"/>
  <c r="E5006" i="47"/>
  <c r="E5005" i="47"/>
  <c r="E5004" i="47"/>
  <c r="E5003" i="47"/>
  <c r="B5007" i="47"/>
  <c r="B5006" i="47"/>
  <c r="B5005" i="47"/>
  <c r="B5004" i="47"/>
  <c r="B5003" i="47"/>
  <c r="G315" i="46"/>
  <c r="I314" i="46"/>
  <c r="G314" i="46"/>
  <c r="G313" i="46"/>
  <c r="K4999" i="47"/>
  <c r="K4998" i="47"/>
  <c r="K4997" i="47"/>
  <c r="K4996" i="47"/>
  <c r="K4995" i="47"/>
  <c r="H4999" i="47"/>
  <c r="H4998" i="47"/>
  <c r="H4997" i="47"/>
  <c r="H4996" i="47"/>
  <c r="H4995" i="47"/>
  <c r="E4999" i="47"/>
  <c r="E4998" i="47"/>
  <c r="E4997" i="47"/>
  <c r="E4996" i="47"/>
  <c r="E4995" i="47"/>
  <c r="B4999" i="47"/>
  <c r="B4998" i="47"/>
  <c r="B4997" i="47"/>
  <c r="B4996" i="47"/>
  <c r="B4995" i="47"/>
  <c r="K4991" i="47"/>
  <c r="K4990" i="47"/>
  <c r="K4989" i="47"/>
  <c r="K4988" i="47"/>
  <c r="K4987" i="47"/>
  <c r="H4991" i="47"/>
  <c r="H4990" i="47"/>
  <c r="H4989" i="47"/>
  <c r="H4988" i="47"/>
  <c r="H4987" i="47"/>
  <c r="E4991" i="47"/>
  <c r="E4990" i="47"/>
  <c r="E4989" i="47"/>
  <c r="E4988" i="47"/>
  <c r="E4987" i="47"/>
  <c r="B4991" i="47"/>
  <c r="B4990" i="47"/>
  <c r="B4989" i="47"/>
  <c r="B4988" i="47"/>
  <c r="B4987" i="47"/>
  <c r="K4983" i="47"/>
  <c r="K4982" i="47"/>
  <c r="K4981" i="47"/>
  <c r="K4980" i="47"/>
  <c r="K4979" i="47"/>
  <c r="H4983" i="47"/>
  <c r="H4982" i="47"/>
  <c r="H4981" i="47"/>
  <c r="H4980" i="47"/>
  <c r="H4979" i="47"/>
  <c r="E4983" i="47"/>
  <c r="E4982" i="47"/>
  <c r="E4981" i="47"/>
  <c r="E4980" i="47"/>
  <c r="E4979" i="47"/>
  <c r="B4983" i="47"/>
  <c r="B4982" i="47"/>
  <c r="B4981" i="47"/>
  <c r="B4980" i="47"/>
  <c r="B4979" i="47"/>
  <c r="K4975" i="47"/>
  <c r="K4974" i="47"/>
  <c r="K4973" i="47"/>
  <c r="K4972" i="47"/>
  <c r="K4971" i="47"/>
  <c r="H4975" i="47"/>
  <c r="H4974" i="47"/>
  <c r="H4973" i="47"/>
  <c r="H4972" i="47"/>
  <c r="H4971" i="47"/>
  <c r="E4975" i="47"/>
  <c r="E4974" i="47"/>
  <c r="E4973" i="47"/>
  <c r="E4972" i="47"/>
  <c r="E4971" i="47"/>
  <c r="B4975" i="47"/>
  <c r="B4974" i="47"/>
  <c r="B4973" i="47"/>
  <c r="B4972" i="47"/>
  <c r="B4971" i="47"/>
  <c r="K4967" i="47"/>
  <c r="K4966" i="47"/>
  <c r="K4965" i="47"/>
  <c r="K4964" i="47"/>
  <c r="K4963" i="47"/>
  <c r="H4967" i="47"/>
  <c r="H4966" i="47"/>
  <c r="H4965" i="47"/>
  <c r="H4964" i="47"/>
  <c r="H4963" i="47"/>
  <c r="E4967" i="47"/>
  <c r="E4966" i="47"/>
  <c r="E4965" i="47"/>
  <c r="E4964" i="47"/>
  <c r="E4963" i="47"/>
  <c r="B4967" i="47"/>
  <c r="B4966" i="47"/>
  <c r="B4965" i="47"/>
  <c r="B4964" i="47"/>
  <c r="B4963" i="47"/>
  <c r="B315" i="46"/>
  <c r="D314" i="46"/>
  <c r="B314" i="46"/>
  <c r="B313" i="46"/>
  <c r="K4959" i="47"/>
  <c r="K4958" i="47"/>
  <c r="K4957" i="47"/>
  <c r="K4956" i="47"/>
  <c r="K4955" i="47"/>
  <c r="H4959" i="47"/>
  <c r="H4958" i="47"/>
  <c r="H4957" i="47"/>
  <c r="H4956" i="47"/>
  <c r="H4955" i="47"/>
  <c r="E4959" i="47"/>
  <c r="E4958" i="47"/>
  <c r="E4957" i="47"/>
  <c r="E4956" i="47"/>
  <c r="E4955" i="47"/>
  <c r="B4959" i="47"/>
  <c r="B4958" i="47"/>
  <c r="B4957" i="47"/>
  <c r="B4956" i="47"/>
  <c r="B4955" i="47"/>
  <c r="K4951" i="47"/>
  <c r="K4950" i="47"/>
  <c r="K4949" i="47"/>
  <c r="K4948" i="47"/>
  <c r="K4947" i="47"/>
  <c r="H4951" i="47"/>
  <c r="H4950" i="47"/>
  <c r="H4949" i="47"/>
  <c r="H4948" i="47"/>
  <c r="H4947" i="47"/>
  <c r="E4951" i="47"/>
  <c r="E4950" i="47"/>
  <c r="E4949" i="47"/>
  <c r="E4948" i="47"/>
  <c r="E4947" i="47"/>
  <c r="B4951" i="47"/>
  <c r="B4950" i="47"/>
  <c r="B4949" i="47"/>
  <c r="B4948" i="47"/>
  <c r="B4947" i="47"/>
  <c r="K4943" i="47"/>
  <c r="K4942" i="47"/>
  <c r="K4941" i="47"/>
  <c r="K4940" i="47"/>
  <c r="K4939" i="47"/>
  <c r="H4943" i="47"/>
  <c r="H4942" i="47"/>
  <c r="H4941" i="47"/>
  <c r="H4940" i="47"/>
  <c r="H4939" i="47"/>
  <c r="E4943" i="47"/>
  <c r="E4942" i="47"/>
  <c r="E4941" i="47"/>
  <c r="E4940" i="47"/>
  <c r="E4939" i="47"/>
  <c r="B4943" i="47"/>
  <c r="B4942" i="47"/>
  <c r="B4941" i="47"/>
  <c r="B4940" i="47"/>
  <c r="B4939" i="47"/>
  <c r="K4935" i="47"/>
  <c r="K4934" i="47"/>
  <c r="K4933" i="47"/>
  <c r="K4932" i="47"/>
  <c r="K4931" i="47"/>
  <c r="H4935" i="47"/>
  <c r="H4934" i="47"/>
  <c r="H4933" i="47"/>
  <c r="H4932" i="47"/>
  <c r="H4931" i="47"/>
  <c r="E4935" i="47"/>
  <c r="E4934" i="47"/>
  <c r="E4933" i="47"/>
  <c r="E4932" i="47"/>
  <c r="E4931" i="47"/>
  <c r="B4935" i="47"/>
  <c r="B4934" i="47"/>
  <c r="B4933" i="47"/>
  <c r="B4932" i="47"/>
  <c r="B4931" i="47"/>
  <c r="K4927" i="47"/>
  <c r="K4926" i="47"/>
  <c r="K4925" i="47"/>
  <c r="K4924" i="47"/>
  <c r="K4923" i="47"/>
  <c r="H4927" i="47"/>
  <c r="H4926" i="47"/>
  <c r="H4925" i="47"/>
  <c r="H4924" i="47"/>
  <c r="H4923" i="47"/>
  <c r="E4927" i="47"/>
  <c r="E4926" i="47"/>
  <c r="E4925" i="47"/>
  <c r="E4924" i="47"/>
  <c r="E4923" i="47"/>
  <c r="B4927" i="47"/>
  <c r="B4926" i="47"/>
  <c r="B4925" i="47"/>
  <c r="B4924" i="47"/>
  <c r="B4923" i="47"/>
  <c r="G310" i="46"/>
  <c r="I309" i="46"/>
  <c r="G309" i="46"/>
  <c r="G308" i="46"/>
  <c r="K4919" i="47"/>
  <c r="K4918" i="47"/>
  <c r="K4917" i="47"/>
  <c r="K4916" i="47"/>
  <c r="K4915" i="47"/>
  <c r="H4919" i="47"/>
  <c r="H4918" i="47"/>
  <c r="H4917" i="47"/>
  <c r="H4916" i="47"/>
  <c r="H4915" i="47"/>
  <c r="E4919" i="47"/>
  <c r="E4918" i="47"/>
  <c r="E4917" i="47"/>
  <c r="E4916" i="47"/>
  <c r="E4915" i="47"/>
  <c r="B4919" i="47"/>
  <c r="B4918" i="47"/>
  <c r="B4917" i="47"/>
  <c r="B4916" i="47"/>
  <c r="B4915" i="47"/>
  <c r="K4911" i="47"/>
  <c r="K4910" i="47"/>
  <c r="K4909" i="47"/>
  <c r="K4908" i="47"/>
  <c r="K4907" i="47"/>
  <c r="H4911" i="47"/>
  <c r="H4910" i="47"/>
  <c r="H4909" i="47"/>
  <c r="H4908" i="47"/>
  <c r="H4907" i="47"/>
  <c r="E4911" i="47"/>
  <c r="E4910" i="47"/>
  <c r="E4909" i="47"/>
  <c r="E4908" i="47"/>
  <c r="E4907" i="47"/>
  <c r="B4911" i="47"/>
  <c r="B4910" i="47"/>
  <c r="B4909" i="47"/>
  <c r="B4908" i="47"/>
  <c r="B4907" i="47"/>
  <c r="K4903" i="47"/>
  <c r="K4902" i="47"/>
  <c r="K4901" i="47"/>
  <c r="K4900" i="47"/>
  <c r="K4899" i="47"/>
  <c r="H4903" i="47"/>
  <c r="H4902" i="47"/>
  <c r="H4901" i="47"/>
  <c r="H4900" i="47"/>
  <c r="H4899" i="47"/>
  <c r="E4903" i="47"/>
  <c r="E4902" i="47"/>
  <c r="E4901" i="47"/>
  <c r="E4900" i="47"/>
  <c r="E4899" i="47"/>
  <c r="B4903" i="47"/>
  <c r="B4902" i="47"/>
  <c r="B4901" i="47"/>
  <c r="B4900" i="47"/>
  <c r="B4899" i="47"/>
  <c r="K4895" i="47"/>
  <c r="K4894" i="47"/>
  <c r="K4893" i="47"/>
  <c r="K4892" i="47"/>
  <c r="K4891" i="47"/>
  <c r="H4895" i="47"/>
  <c r="H4894" i="47"/>
  <c r="H4893" i="47"/>
  <c r="H4892" i="47"/>
  <c r="H4891" i="47"/>
  <c r="E4895" i="47"/>
  <c r="E4894" i="47"/>
  <c r="E4893" i="47"/>
  <c r="E4892" i="47"/>
  <c r="E4891" i="47"/>
  <c r="B4895" i="47"/>
  <c r="B4894" i="47"/>
  <c r="B4893" i="47"/>
  <c r="B4892" i="47"/>
  <c r="B4891" i="47"/>
  <c r="K4887" i="47"/>
  <c r="K4886" i="47"/>
  <c r="K4885" i="47"/>
  <c r="K4884" i="47"/>
  <c r="K4883" i="47"/>
  <c r="H4887" i="47"/>
  <c r="H4886" i="47"/>
  <c r="H4885" i="47"/>
  <c r="H4884" i="47"/>
  <c r="H4883" i="47"/>
  <c r="E4887" i="47"/>
  <c r="E4886" i="47"/>
  <c r="E4885" i="47"/>
  <c r="E4884" i="47"/>
  <c r="E4883" i="47"/>
  <c r="B4887" i="47"/>
  <c r="B4886" i="47"/>
  <c r="B4885" i="47"/>
  <c r="B4884" i="47"/>
  <c r="B4883" i="47"/>
  <c r="B310" i="46"/>
  <c r="D309" i="46"/>
  <c r="B309" i="46"/>
  <c r="B308" i="46"/>
  <c r="K4879" i="47"/>
  <c r="K4878" i="47"/>
  <c r="K4877" i="47"/>
  <c r="K4876" i="47"/>
  <c r="K4875" i="47"/>
  <c r="H4879" i="47"/>
  <c r="H4878" i="47"/>
  <c r="H4877" i="47"/>
  <c r="H4876" i="47"/>
  <c r="H4875" i="47"/>
  <c r="E4879" i="47"/>
  <c r="E4878" i="47"/>
  <c r="E4877" i="47"/>
  <c r="E4876" i="47"/>
  <c r="E4875" i="47"/>
  <c r="B4879" i="47"/>
  <c r="B4878" i="47"/>
  <c r="B4877" i="47"/>
  <c r="B4876" i="47"/>
  <c r="B4875" i="47"/>
  <c r="K4871" i="47"/>
  <c r="K4870" i="47"/>
  <c r="K4869" i="47"/>
  <c r="K4868" i="47"/>
  <c r="K4867" i="47"/>
  <c r="H4871" i="47"/>
  <c r="H4870" i="47"/>
  <c r="H4869" i="47"/>
  <c r="H4868" i="47"/>
  <c r="H4867" i="47"/>
  <c r="E4871" i="47"/>
  <c r="E4870" i="47"/>
  <c r="E4869" i="47"/>
  <c r="E4868" i="47"/>
  <c r="E4867" i="47"/>
  <c r="B4871" i="47"/>
  <c r="B4870" i="47"/>
  <c r="B4869" i="47"/>
  <c r="B4868" i="47"/>
  <c r="B4867" i="47"/>
  <c r="K4863" i="47"/>
  <c r="K4862" i="47"/>
  <c r="K4861" i="47"/>
  <c r="K4860" i="47"/>
  <c r="K4859" i="47"/>
  <c r="H4863" i="47"/>
  <c r="H4862" i="47"/>
  <c r="H4861" i="47"/>
  <c r="H4860" i="47"/>
  <c r="H4859" i="47"/>
  <c r="E4863" i="47"/>
  <c r="E4862" i="47"/>
  <c r="E4861" i="47"/>
  <c r="E4860" i="47"/>
  <c r="E4859" i="47"/>
  <c r="B4863" i="47"/>
  <c r="B4862" i="47"/>
  <c r="B4861" i="47"/>
  <c r="B4860" i="47"/>
  <c r="B4859" i="47"/>
  <c r="K4855" i="47"/>
  <c r="K4854" i="47"/>
  <c r="K4853" i="47"/>
  <c r="K4852" i="47"/>
  <c r="K4851" i="47"/>
  <c r="H4855" i="47"/>
  <c r="H4854" i="47"/>
  <c r="H4853" i="47"/>
  <c r="H4852" i="47"/>
  <c r="H4851" i="47"/>
  <c r="E4855" i="47"/>
  <c r="E4854" i="47"/>
  <c r="E4853" i="47"/>
  <c r="E4852" i="47"/>
  <c r="E4851" i="47"/>
  <c r="B4855" i="47"/>
  <c r="B4854" i="47"/>
  <c r="B4853" i="47"/>
  <c r="B4852" i="47"/>
  <c r="B4851" i="47"/>
  <c r="K4847" i="47"/>
  <c r="K4846" i="47"/>
  <c r="K4845" i="47"/>
  <c r="K4844" i="47"/>
  <c r="K4843" i="47"/>
  <c r="H4847" i="47"/>
  <c r="H4846" i="47"/>
  <c r="H4845" i="47"/>
  <c r="H4844" i="47"/>
  <c r="H4843" i="47"/>
  <c r="E4847" i="47"/>
  <c r="E4846" i="47"/>
  <c r="E4845" i="47"/>
  <c r="E4844" i="47"/>
  <c r="E4843" i="47"/>
  <c r="B4847" i="47"/>
  <c r="B4846" i="47"/>
  <c r="B4845" i="47"/>
  <c r="B4844" i="47"/>
  <c r="B4843" i="47"/>
  <c r="G305" i="46"/>
  <c r="I304" i="46"/>
  <c r="G304" i="46"/>
  <c r="G303" i="46"/>
  <c r="K4839" i="47"/>
  <c r="K4838" i="47"/>
  <c r="K4837" i="47"/>
  <c r="K4836" i="47"/>
  <c r="K4835" i="47"/>
  <c r="H4839" i="47"/>
  <c r="H4838" i="47"/>
  <c r="H4837" i="47"/>
  <c r="H4836" i="47"/>
  <c r="H4835" i="47"/>
  <c r="E4839" i="47"/>
  <c r="E4838" i="47"/>
  <c r="E4837" i="47"/>
  <c r="E4836" i="47"/>
  <c r="E4835" i="47"/>
  <c r="B4839" i="47"/>
  <c r="B4838" i="47"/>
  <c r="B4837" i="47"/>
  <c r="B4836" i="47"/>
  <c r="B4835" i="47"/>
  <c r="K4831" i="47"/>
  <c r="K4830" i="47"/>
  <c r="K4829" i="47"/>
  <c r="K4828" i="47"/>
  <c r="K4827" i="47"/>
  <c r="H4831" i="47"/>
  <c r="H4830" i="47"/>
  <c r="H4829" i="47"/>
  <c r="H4828" i="47"/>
  <c r="H4827" i="47"/>
  <c r="E4831" i="47"/>
  <c r="E4830" i="47"/>
  <c r="E4829" i="47"/>
  <c r="E4828" i="47"/>
  <c r="E4827" i="47"/>
  <c r="B4831" i="47"/>
  <c r="B4830" i="47"/>
  <c r="B4829" i="47"/>
  <c r="B4828" i="47"/>
  <c r="B4827" i="47"/>
  <c r="K4823" i="47"/>
  <c r="K4822" i="47"/>
  <c r="K4821" i="47"/>
  <c r="K4820" i="47"/>
  <c r="K4819" i="47"/>
  <c r="H4823" i="47"/>
  <c r="H4822" i="47"/>
  <c r="H4821" i="47"/>
  <c r="H4820" i="47"/>
  <c r="H4819" i="47"/>
  <c r="E4823" i="47"/>
  <c r="E4822" i="47"/>
  <c r="E4821" i="47"/>
  <c r="E4820" i="47"/>
  <c r="E4819" i="47"/>
  <c r="B4823" i="47"/>
  <c r="B4822" i="47"/>
  <c r="B4821" i="47"/>
  <c r="B4820" i="47"/>
  <c r="B4819" i="47"/>
  <c r="K4815" i="47"/>
  <c r="K4814" i="47"/>
  <c r="K4813" i="47"/>
  <c r="K4812" i="47"/>
  <c r="K4811" i="47"/>
  <c r="H4815" i="47"/>
  <c r="H4814" i="47"/>
  <c r="H4813" i="47"/>
  <c r="H4812" i="47"/>
  <c r="H4811" i="47"/>
  <c r="E4815" i="47"/>
  <c r="E4814" i="47"/>
  <c r="E4813" i="47"/>
  <c r="E4812" i="47"/>
  <c r="E4811" i="47"/>
  <c r="B4815" i="47"/>
  <c r="B4814" i="47"/>
  <c r="B4813" i="47"/>
  <c r="B4812" i="47"/>
  <c r="B4811" i="47"/>
  <c r="K4807" i="47"/>
  <c r="K4806" i="47"/>
  <c r="K4805" i="47"/>
  <c r="K4804" i="47"/>
  <c r="K4803" i="47"/>
  <c r="H4807" i="47"/>
  <c r="H4806" i="47"/>
  <c r="H4805" i="47"/>
  <c r="H4804" i="47"/>
  <c r="H4803" i="47"/>
  <c r="E4807" i="47"/>
  <c r="E4806" i="47"/>
  <c r="E4805" i="47"/>
  <c r="E4804" i="47"/>
  <c r="E4803" i="47"/>
  <c r="B4807" i="47"/>
  <c r="B4806" i="47"/>
  <c r="B4805" i="47"/>
  <c r="B4804" i="47"/>
  <c r="B4803" i="47"/>
  <c r="B305" i="46"/>
  <c r="D304" i="46"/>
  <c r="B304" i="46"/>
  <c r="B303" i="46"/>
  <c r="K4799" i="47"/>
  <c r="K4798" i="47"/>
  <c r="K4797" i="47"/>
  <c r="K4796" i="47"/>
  <c r="K4795" i="47"/>
  <c r="H4799" i="47"/>
  <c r="H4798" i="47"/>
  <c r="H4797" i="47"/>
  <c r="H4796" i="47"/>
  <c r="H4795" i="47"/>
  <c r="E4799" i="47"/>
  <c r="E4798" i="47"/>
  <c r="E4797" i="47"/>
  <c r="E4796" i="47"/>
  <c r="E4795" i="47"/>
  <c r="B4799" i="47"/>
  <c r="B4798" i="47"/>
  <c r="B4797" i="47"/>
  <c r="B4796" i="47"/>
  <c r="B4795" i="47"/>
  <c r="K4791" i="47"/>
  <c r="K4790" i="47"/>
  <c r="K4789" i="47"/>
  <c r="K4788" i="47"/>
  <c r="K4787" i="47"/>
  <c r="H4791" i="47"/>
  <c r="H4790" i="47"/>
  <c r="H4789" i="47"/>
  <c r="H4788" i="47"/>
  <c r="H4787" i="47"/>
  <c r="E4791" i="47"/>
  <c r="E4790" i="47"/>
  <c r="E4789" i="47"/>
  <c r="E4788" i="47"/>
  <c r="E4787" i="47"/>
  <c r="B4791" i="47"/>
  <c r="B4790" i="47"/>
  <c r="B4789" i="47"/>
  <c r="B4788" i="47"/>
  <c r="B4787" i="47"/>
  <c r="K4783" i="47"/>
  <c r="K4782" i="47"/>
  <c r="K4781" i="47"/>
  <c r="K4780" i="47"/>
  <c r="K4779" i="47"/>
  <c r="H4783" i="47"/>
  <c r="H4782" i="47"/>
  <c r="H4781" i="47"/>
  <c r="H4780" i="47"/>
  <c r="H4779" i="47"/>
  <c r="E4783" i="47"/>
  <c r="E4782" i="47"/>
  <c r="E4781" i="47"/>
  <c r="E4780" i="47"/>
  <c r="E4779" i="47"/>
  <c r="B4783" i="47"/>
  <c r="B4782" i="47"/>
  <c r="B4781" i="47"/>
  <c r="B4780" i="47"/>
  <c r="B4779" i="47"/>
  <c r="K4775" i="47"/>
  <c r="K4774" i="47"/>
  <c r="K4773" i="47"/>
  <c r="K4772" i="47"/>
  <c r="K4771" i="47"/>
  <c r="H4775" i="47"/>
  <c r="H4774" i="47"/>
  <c r="H4773" i="47"/>
  <c r="H4772" i="47"/>
  <c r="H4771" i="47"/>
  <c r="E4775" i="47"/>
  <c r="E4774" i="47"/>
  <c r="E4773" i="47"/>
  <c r="E4772" i="47"/>
  <c r="E4771" i="47"/>
  <c r="B4775" i="47"/>
  <c r="B4774" i="47"/>
  <c r="B4773" i="47"/>
  <c r="B4772" i="47"/>
  <c r="B4771" i="47"/>
  <c r="K4767" i="47"/>
  <c r="K4766" i="47"/>
  <c r="K4765" i="47"/>
  <c r="K4764" i="47"/>
  <c r="K4763" i="47"/>
  <c r="H4767" i="47"/>
  <c r="H4766" i="47"/>
  <c r="H4765" i="47"/>
  <c r="H4764" i="47"/>
  <c r="H4763" i="47"/>
  <c r="E4767" i="47"/>
  <c r="E4766" i="47"/>
  <c r="E4765" i="47"/>
  <c r="E4764" i="47"/>
  <c r="E4763" i="47"/>
  <c r="B4767" i="47"/>
  <c r="B4766" i="47"/>
  <c r="B4765" i="47"/>
  <c r="B4764" i="47"/>
  <c r="B4763" i="47"/>
  <c r="G300" i="46"/>
  <c r="I299" i="46"/>
  <c r="G299" i="46"/>
  <c r="G298" i="46"/>
  <c r="K4759" i="47"/>
  <c r="K4758" i="47"/>
  <c r="K4757" i="47"/>
  <c r="K4756" i="47"/>
  <c r="K4755" i="47"/>
  <c r="H4759" i="47"/>
  <c r="H4758" i="47"/>
  <c r="H4757" i="47"/>
  <c r="H4756" i="47"/>
  <c r="H4755" i="47"/>
  <c r="E4759" i="47"/>
  <c r="E4758" i="47"/>
  <c r="E4757" i="47"/>
  <c r="E4756" i="47"/>
  <c r="E4755" i="47"/>
  <c r="B4759" i="47"/>
  <c r="B4758" i="47"/>
  <c r="B4757" i="47"/>
  <c r="B4756" i="47"/>
  <c r="B4755" i="47"/>
  <c r="K4751" i="47"/>
  <c r="K4750" i="47"/>
  <c r="K4749" i="47"/>
  <c r="K4748" i="47"/>
  <c r="K4747" i="47"/>
  <c r="H4751" i="47"/>
  <c r="H4750" i="47"/>
  <c r="H4749" i="47"/>
  <c r="H4748" i="47"/>
  <c r="H4747" i="47"/>
  <c r="E4751" i="47"/>
  <c r="E4750" i="47"/>
  <c r="E4749" i="47"/>
  <c r="E4748" i="47"/>
  <c r="E4747" i="47"/>
  <c r="B4751" i="47"/>
  <c r="B4750" i="47"/>
  <c r="B4749" i="47"/>
  <c r="B4748" i="47"/>
  <c r="B4747" i="47"/>
  <c r="K4743" i="47"/>
  <c r="K4742" i="47"/>
  <c r="K4741" i="47"/>
  <c r="K4740" i="47"/>
  <c r="K4739" i="47"/>
  <c r="H4743" i="47"/>
  <c r="H4742" i="47"/>
  <c r="H4741" i="47"/>
  <c r="H4740" i="47"/>
  <c r="H4739" i="47"/>
  <c r="E4743" i="47"/>
  <c r="E4742" i="47"/>
  <c r="E4741" i="47"/>
  <c r="E4740" i="47"/>
  <c r="E4739" i="47"/>
  <c r="B4743" i="47"/>
  <c r="B4742" i="47"/>
  <c r="B4741" i="47"/>
  <c r="B4740" i="47"/>
  <c r="B4739" i="47"/>
  <c r="K4735" i="47"/>
  <c r="K4734" i="47"/>
  <c r="K4733" i="47"/>
  <c r="K4732" i="47"/>
  <c r="K4731" i="47"/>
  <c r="H4735" i="47"/>
  <c r="H4734" i="47"/>
  <c r="H4733" i="47"/>
  <c r="H4732" i="47"/>
  <c r="H4731" i="47"/>
  <c r="E4735" i="47"/>
  <c r="E4734" i="47"/>
  <c r="E4733" i="47"/>
  <c r="E4732" i="47"/>
  <c r="E4731" i="47"/>
  <c r="B4735" i="47"/>
  <c r="B4734" i="47"/>
  <c r="B4733" i="47"/>
  <c r="B4732" i="47"/>
  <c r="B4731" i="47"/>
  <c r="K4727" i="47"/>
  <c r="K4726" i="47"/>
  <c r="K4725" i="47"/>
  <c r="K4724" i="47"/>
  <c r="K4723" i="47"/>
  <c r="H4727" i="47"/>
  <c r="H4726" i="47"/>
  <c r="H4725" i="47"/>
  <c r="H4724" i="47"/>
  <c r="H4723" i="47"/>
  <c r="E4727" i="47"/>
  <c r="E4726" i="47"/>
  <c r="E4725" i="47"/>
  <c r="E4724" i="47"/>
  <c r="E4723" i="47"/>
  <c r="B4727" i="47"/>
  <c r="B4726" i="47"/>
  <c r="B4725" i="47"/>
  <c r="B4724" i="47"/>
  <c r="B4723" i="47"/>
  <c r="B300" i="46"/>
  <c r="D299" i="46"/>
  <c r="B299" i="46"/>
  <c r="B298" i="46"/>
  <c r="K4719" i="47"/>
  <c r="K4718" i="47"/>
  <c r="K4717" i="47"/>
  <c r="K4716" i="47"/>
  <c r="K4715" i="47"/>
  <c r="H4719" i="47"/>
  <c r="H4718" i="47"/>
  <c r="H4717" i="47"/>
  <c r="H4716" i="47"/>
  <c r="H4715" i="47"/>
  <c r="E4719" i="47"/>
  <c r="E4718" i="47"/>
  <c r="E4717" i="47"/>
  <c r="E4716" i="47"/>
  <c r="E4715" i="47"/>
  <c r="B4719" i="47"/>
  <c r="B4718" i="47"/>
  <c r="B4717" i="47"/>
  <c r="B4716" i="47"/>
  <c r="B4715" i="47"/>
  <c r="K4711" i="47"/>
  <c r="K4710" i="47"/>
  <c r="K4709" i="47"/>
  <c r="K4708" i="47"/>
  <c r="K4707" i="47"/>
  <c r="H4711" i="47"/>
  <c r="H4710" i="47"/>
  <c r="H4709" i="47"/>
  <c r="H4708" i="47"/>
  <c r="H4707" i="47"/>
  <c r="E4711" i="47"/>
  <c r="E4710" i="47"/>
  <c r="E4709" i="47"/>
  <c r="E4708" i="47"/>
  <c r="E4707" i="47"/>
  <c r="B4711" i="47"/>
  <c r="B4710" i="47"/>
  <c r="B4709" i="47"/>
  <c r="B4708" i="47"/>
  <c r="B4707" i="47"/>
  <c r="K4703" i="47"/>
  <c r="K4702" i="47"/>
  <c r="K4701" i="47"/>
  <c r="K4700" i="47"/>
  <c r="K4699" i="47"/>
  <c r="H4703" i="47"/>
  <c r="H4702" i="47"/>
  <c r="H4701" i="47"/>
  <c r="H4700" i="47"/>
  <c r="H4699" i="47"/>
  <c r="E4703" i="47"/>
  <c r="E4702" i="47"/>
  <c r="E4701" i="47"/>
  <c r="E4700" i="47"/>
  <c r="E4699" i="47"/>
  <c r="B4703" i="47"/>
  <c r="B4702" i="47"/>
  <c r="B4701" i="47"/>
  <c r="B4700" i="47"/>
  <c r="B4699" i="47"/>
  <c r="K4695" i="47"/>
  <c r="K4694" i="47"/>
  <c r="K4693" i="47"/>
  <c r="K4692" i="47"/>
  <c r="K4691" i="47"/>
  <c r="H4695" i="47"/>
  <c r="H4694" i="47"/>
  <c r="H4693" i="47"/>
  <c r="H4692" i="47"/>
  <c r="H4691" i="47"/>
  <c r="E4695" i="47"/>
  <c r="E4694" i="47"/>
  <c r="E4693" i="47"/>
  <c r="E4692" i="47"/>
  <c r="E4691" i="47"/>
  <c r="B4695" i="47"/>
  <c r="B4694" i="47"/>
  <c r="B4693" i="47"/>
  <c r="B4692" i="47"/>
  <c r="B4691" i="47"/>
  <c r="K4687" i="47"/>
  <c r="K4686" i="47"/>
  <c r="K4685" i="47"/>
  <c r="K4684" i="47"/>
  <c r="K4683" i="47"/>
  <c r="H4687" i="47"/>
  <c r="H4686" i="47"/>
  <c r="H4685" i="47"/>
  <c r="H4684" i="47"/>
  <c r="H4683" i="47"/>
  <c r="E4687" i="47"/>
  <c r="E4686" i="47"/>
  <c r="E4685" i="47"/>
  <c r="E4684" i="47"/>
  <c r="E4683" i="47"/>
  <c r="B4687" i="47"/>
  <c r="B4686" i="47"/>
  <c r="B4685" i="47"/>
  <c r="B4684" i="47"/>
  <c r="B4683" i="47"/>
  <c r="G295" i="46"/>
  <c r="I294" i="46"/>
  <c r="G294" i="46"/>
  <c r="G293" i="46"/>
  <c r="K4679" i="47"/>
  <c r="K4678" i="47"/>
  <c r="K4677" i="47"/>
  <c r="K4676" i="47"/>
  <c r="K4675" i="47"/>
  <c r="H4679" i="47"/>
  <c r="H4678" i="47"/>
  <c r="H4677" i="47"/>
  <c r="H4676" i="47"/>
  <c r="H4675" i="47"/>
  <c r="E4679" i="47"/>
  <c r="E4678" i="47"/>
  <c r="E4677" i="47"/>
  <c r="E4676" i="47"/>
  <c r="E4675" i="47"/>
  <c r="B4679" i="47"/>
  <c r="B4678" i="47"/>
  <c r="B4677" i="47"/>
  <c r="B4676" i="47"/>
  <c r="B4675" i="47"/>
  <c r="K4671" i="47"/>
  <c r="K4670" i="47"/>
  <c r="K4669" i="47"/>
  <c r="K4668" i="47"/>
  <c r="K4667" i="47"/>
  <c r="H4671" i="47"/>
  <c r="H4670" i="47"/>
  <c r="H4669" i="47"/>
  <c r="H4668" i="47"/>
  <c r="H4667" i="47"/>
  <c r="E4671" i="47"/>
  <c r="E4670" i="47"/>
  <c r="E4669" i="47"/>
  <c r="E4668" i="47"/>
  <c r="E4667" i="47"/>
  <c r="B4671" i="47"/>
  <c r="B4670" i="47"/>
  <c r="B4669" i="47"/>
  <c r="B4668" i="47"/>
  <c r="B4667" i="47"/>
  <c r="K4663" i="47"/>
  <c r="K4662" i="47"/>
  <c r="K4661" i="47"/>
  <c r="K4660" i="47"/>
  <c r="K4659" i="47"/>
  <c r="H4663" i="47"/>
  <c r="H4662" i="47"/>
  <c r="H4661" i="47"/>
  <c r="H4660" i="47"/>
  <c r="H4659" i="47"/>
  <c r="E4663" i="47"/>
  <c r="E4662" i="47"/>
  <c r="E4661" i="47"/>
  <c r="E4660" i="47"/>
  <c r="E4659" i="47"/>
  <c r="B4663" i="47"/>
  <c r="B4662" i="47"/>
  <c r="B4661" i="47"/>
  <c r="B4660" i="47"/>
  <c r="B4659" i="47"/>
  <c r="K4655" i="47"/>
  <c r="K4654" i="47"/>
  <c r="K4653" i="47"/>
  <c r="K4652" i="47"/>
  <c r="K4651" i="47"/>
  <c r="H4655" i="47"/>
  <c r="H4654" i="47"/>
  <c r="H4653" i="47"/>
  <c r="H4652" i="47"/>
  <c r="H4651" i="47"/>
  <c r="E4655" i="47"/>
  <c r="E4654" i="47"/>
  <c r="E4653" i="47"/>
  <c r="E4652" i="47"/>
  <c r="E4651" i="47"/>
  <c r="B4655" i="47"/>
  <c r="B4654" i="47"/>
  <c r="B4653" i="47"/>
  <c r="B4652" i="47"/>
  <c r="B4651" i="47"/>
  <c r="K4647" i="47"/>
  <c r="K4646" i="47"/>
  <c r="K4645" i="47"/>
  <c r="K4644" i="47"/>
  <c r="K4643" i="47"/>
  <c r="H4647" i="47"/>
  <c r="H4646" i="47"/>
  <c r="H4645" i="47"/>
  <c r="H4644" i="47"/>
  <c r="H4643" i="47"/>
  <c r="E4647" i="47"/>
  <c r="E4646" i="47"/>
  <c r="E4645" i="47"/>
  <c r="E4644" i="47"/>
  <c r="E4643" i="47"/>
  <c r="B4647" i="47"/>
  <c r="B4646" i="47"/>
  <c r="B4645" i="47"/>
  <c r="B4644" i="47"/>
  <c r="B4643" i="47"/>
  <c r="B295" i="46"/>
  <c r="D294" i="46"/>
  <c r="B294" i="46"/>
  <c r="B293" i="46"/>
  <c r="K4639" i="47"/>
  <c r="K4638" i="47"/>
  <c r="K4637" i="47"/>
  <c r="K4636" i="47"/>
  <c r="K4635" i="47"/>
  <c r="H4639" i="47"/>
  <c r="H4638" i="47"/>
  <c r="H4637" i="47"/>
  <c r="H4636" i="47"/>
  <c r="H4635" i="47"/>
  <c r="E4639" i="47"/>
  <c r="E4638" i="47"/>
  <c r="E4637" i="47"/>
  <c r="E4636" i="47"/>
  <c r="E4635" i="47"/>
  <c r="B4639" i="47"/>
  <c r="B4638" i="47"/>
  <c r="B4637" i="47"/>
  <c r="B4636" i="47"/>
  <c r="B4635" i="47"/>
  <c r="K4631" i="47"/>
  <c r="K4630" i="47"/>
  <c r="K4629" i="47"/>
  <c r="K4628" i="47"/>
  <c r="K4627" i="47"/>
  <c r="H4631" i="47"/>
  <c r="H4630" i="47"/>
  <c r="H4629" i="47"/>
  <c r="H4628" i="47"/>
  <c r="H4627" i="47"/>
  <c r="E4631" i="47"/>
  <c r="E4630" i="47"/>
  <c r="E4629" i="47"/>
  <c r="E4628" i="47"/>
  <c r="E4627" i="47"/>
  <c r="B4631" i="47"/>
  <c r="B4630" i="47"/>
  <c r="B4629" i="47"/>
  <c r="B4628" i="47"/>
  <c r="B4627" i="47"/>
  <c r="K4623" i="47"/>
  <c r="K4622" i="47"/>
  <c r="K4621" i="47"/>
  <c r="K4620" i="47"/>
  <c r="K4619" i="47"/>
  <c r="H4623" i="47"/>
  <c r="H4622" i="47"/>
  <c r="H4621" i="47"/>
  <c r="H4620" i="47"/>
  <c r="H4619" i="47"/>
  <c r="E4623" i="47"/>
  <c r="E4622" i="47"/>
  <c r="E4621" i="47"/>
  <c r="E4620" i="47"/>
  <c r="E4619" i="47"/>
  <c r="B4623" i="47"/>
  <c r="B4622" i="47"/>
  <c r="B4621" i="47"/>
  <c r="B4620" i="47"/>
  <c r="B4619" i="47"/>
  <c r="K4615" i="47"/>
  <c r="K4614" i="47"/>
  <c r="K4613" i="47"/>
  <c r="K4612" i="47"/>
  <c r="K4611" i="47"/>
  <c r="H4615" i="47"/>
  <c r="H4614" i="47"/>
  <c r="H4613" i="47"/>
  <c r="H4612" i="47"/>
  <c r="H4611" i="47"/>
  <c r="E4615" i="47"/>
  <c r="E4614" i="47"/>
  <c r="E4613" i="47"/>
  <c r="E4612" i="47"/>
  <c r="E4611" i="47"/>
  <c r="B4615" i="47"/>
  <c r="B4614" i="47"/>
  <c r="B4613" i="47"/>
  <c r="B4612" i="47"/>
  <c r="B4611" i="47"/>
  <c r="K4607" i="47"/>
  <c r="K4606" i="47"/>
  <c r="K4605" i="47"/>
  <c r="K4604" i="47"/>
  <c r="K4603" i="47"/>
  <c r="H4607" i="47"/>
  <c r="H4606" i="47"/>
  <c r="H4605" i="47"/>
  <c r="H4604" i="47"/>
  <c r="H4603" i="47"/>
  <c r="E4607" i="47"/>
  <c r="E4606" i="47"/>
  <c r="E4605" i="47"/>
  <c r="E4604" i="47"/>
  <c r="E4603" i="47"/>
  <c r="B4607" i="47"/>
  <c r="B4606" i="47"/>
  <c r="B4605" i="47"/>
  <c r="B4604" i="47"/>
  <c r="B4603" i="47"/>
  <c r="G290" i="46"/>
  <c r="I289" i="46"/>
  <c r="G289" i="46"/>
  <c r="G288" i="46"/>
  <c r="K4599" i="47"/>
  <c r="K4598" i="47"/>
  <c r="K4597" i="47"/>
  <c r="K4596" i="47"/>
  <c r="K4595" i="47"/>
  <c r="H4599" i="47"/>
  <c r="H4598" i="47"/>
  <c r="H4597" i="47"/>
  <c r="H4596" i="47"/>
  <c r="H4595" i="47"/>
  <c r="E4599" i="47"/>
  <c r="E4598" i="47"/>
  <c r="E4597" i="47"/>
  <c r="E4596" i="47"/>
  <c r="E4595" i="47"/>
  <c r="B4599" i="47"/>
  <c r="B4598" i="47"/>
  <c r="B4597" i="47"/>
  <c r="B4596" i="47"/>
  <c r="B4595" i="47"/>
  <c r="K4591" i="47"/>
  <c r="K4590" i="47"/>
  <c r="K4589" i="47"/>
  <c r="K4588" i="47"/>
  <c r="K4587" i="47"/>
  <c r="H4591" i="47"/>
  <c r="H4590" i="47"/>
  <c r="H4589" i="47"/>
  <c r="H4588" i="47"/>
  <c r="H4587" i="47"/>
  <c r="E4591" i="47"/>
  <c r="E4590" i="47"/>
  <c r="E4589" i="47"/>
  <c r="E4588" i="47"/>
  <c r="E4587" i="47"/>
  <c r="B4591" i="47"/>
  <c r="B4590" i="47"/>
  <c r="B4589" i="47"/>
  <c r="B4588" i="47"/>
  <c r="B4587" i="47"/>
  <c r="K4583" i="47"/>
  <c r="K4582" i="47"/>
  <c r="K4581" i="47"/>
  <c r="K4580" i="47"/>
  <c r="K4579" i="47"/>
  <c r="H4583" i="47"/>
  <c r="H4582" i="47"/>
  <c r="H4581" i="47"/>
  <c r="H4580" i="47"/>
  <c r="H4579" i="47"/>
  <c r="E4583" i="47"/>
  <c r="E4582" i="47"/>
  <c r="E4581" i="47"/>
  <c r="E4580" i="47"/>
  <c r="E4579" i="47"/>
  <c r="B4583" i="47"/>
  <c r="B4582" i="47"/>
  <c r="B4581" i="47"/>
  <c r="B4580" i="47"/>
  <c r="B4579" i="47"/>
  <c r="K4575" i="47"/>
  <c r="K4574" i="47"/>
  <c r="K4573" i="47"/>
  <c r="K4572" i="47"/>
  <c r="K4571" i="47"/>
  <c r="H4575" i="47"/>
  <c r="H4574" i="47"/>
  <c r="H4573" i="47"/>
  <c r="H4572" i="47"/>
  <c r="H4571" i="47"/>
  <c r="E4575" i="47"/>
  <c r="E4574" i="47"/>
  <c r="E4573" i="47"/>
  <c r="E4572" i="47"/>
  <c r="E4571" i="47"/>
  <c r="B4575" i="47"/>
  <c r="B4574" i="47"/>
  <c r="B4573" i="47"/>
  <c r="B4572" i="47"/>
  <c r="B4571" i="47"/>
  <c r="K4567" i="47"/>
  <c r="K4566" i="47"/>
  <c r="K4565" i="47"/>
  <c r="K4564" i="47"/>
  <c r="K4563" i="47"/>
  <c r="H4567" i="47"/>
  <c r="H4566" i="47"/>
  <c r="H4565" i="47"/>
  <c r="H4564" i="47"/>
  <c r="H4563" i="47"/>
  <c r="E4567" i="47"/>
  <c r="E4566" i="47"/>
  <c r="E4565" i="47"/>
  <c r="E4564" i="47"/>
  <c r="E4563" i="47"/>
  <c r="B4567" i="47"/>
  <c r="B4566" i="47"/>
  <c r="B4565" i="47"/>
  <c r="B4564" i="47"/>
  <c r="B4563" i="47"/>
  <c r="B290" i="46"/>
  <c r="D289" i="46"/>
  <c r="B289" i="46"/>
  <c r="B288" i="46"/>
  <c r="K4559" i="47"/>
  <c r="K4558" i="47"/>
  <c r="K4557" i="47"/>
  <c r="K4556" i="47"/>
  <c r="K4555" i="47"/>
  <c r="H4559" i="47"/>
  <c r="H4558" i="47"/>
  <c r="H4557" i="47"/>
  <c r="H4556" i="47"/>
  <c r="H4555" i="47"/>
  <c r="E4559" i="47"/>
  <c r="E4558" i="47"/>
  <c r="E4557" i="47"/>
  <c r="E4556" i="47"/>
  <c r="E4555" i="47"/>
  <c r="B4559" i="47"/>
  <c r="B4558" i="47"/>
  <c r="B4557" i="47"/>
  <c r="B4556" i="47"/>
  <c r="B4555" i="47"/>
  <c r="K4551" i="47"/>
  <c r="K4550" i="47"/>
  <c r="K4549" i="47"/>
  <c r="K4548" i="47"/>
  <c r="K4547" i="47"/>
  <c r="H4551" i="47"/>
  <c r="H4550" i="47"/>
  <c r="H4549" i="47"/>
  <c r="H4548" i="47"/>
  <c r="H4547" i="47"/>
  <c r="E4551" i="47"/>
  <c r="E4550" i="47"/>
  <c r="E4549" i="47"/>
  <c r="E4548" i="47"/>
  <c r="E4547" i="47"/>
  <c r="B4551" i="47"/>
  <c r="B4550" i="47"/>
  <c r="B4549" i="47"/>
  <c r="B4548" i="47"/>
  <c r="B4547" i="47"/>
  <c r="K4543" i="47"/>
  <c r="K4542" i="47"/>
  <c r="K4541" i="47"/>
  <c r="K4540" i="47"/>
  <c r="K4539" i="47"/>
  <c r="H4543" i="47"/>
  <c r="H4542" i="47"/>
  <c r="H4541" i="47"/>
  <c r="H4540" i="47"/>
  <c r="H4539" i="47"/>
  <c r="E4543" i="47"/>
  <c r="E4542" i="47"/>
  <c r="E4541" i="47"/>
  <c r="E4540" i="47"/>
  <c r="E4539" i="47"/>
  <c r="B4543" i="47"/>
  <c r="B4542" i="47"/>
  <c r="B4541" i="47"/>
  <c r="B4540" i="47"/>
  <c r="B4539" i="47"/>
  <c r="K4535" i="47"/>
  <c r="K4534" i="47"/>
  <c r="K4533" i="47"/>
  <c r="K4532" i="47"/>
  <c r="K4531" i="47"/>
  <c r="H4535" i="47"/>
  <c r="H4534" i="47"/>
  <c r="H4533" i="47"/>
  <c r="H4532" i="47"/>
  <c r="H4531" i="47"/>
  <c r="E4535" i="47"/>
  <c r="E4534" i="47"/>
  <c r="E4533" i="47"/>
  <c r="E4532" i="47"/>
  <c r="E4531" i="47"/>
  <c r="B4535" i="47"/>
  <c r="B4534" i="47"/>
  <c r="B4533" i="47"/>
  <c r="B4532" i="47"/>
  <c r="B4531" i="47"/>
  <c r="K4527" i="47"/>
  <c r="K4526" i="47"/>
  <c r="K4525" i="47"/>
  <c r="K4524" i="47"/>
  <c r="K4523" i="47"/>
  <c r="H4527" i="47"/>
  <c r="H4526" i="47"/>
  <c r="H4525" i="47"/>
  <c r="H4524" i="47"/>
  <c r="H4523" i="47"/>
  <c r="E4527" i="47"/>
  <c r="E4526" i="47"/>
  <c r="E4525" i="47"/>
  <c r="E4524" i="47"/>
  <c r="E4523" i="47"/>
  <c r="B4527" i="47"/>
  <c r="B4526" i="47"/>
  <c r="B4525" i="47"/>
  <c r="B4524" i="47"/>
  <c r="B4523" i="47"/>
  <c r="G285" i="46"/>
  <c r="I284" i="46"/>
  <c r="G284" i="46"/>
  <c r="G283" i="46"/>
  <c r="K4519" i="47"/>
  <c r="K4518" i="47"/>
  <c r="K4517" i="47"/>
  <c r="K4516" i="47"/>
  <c r="K4515" i="47"/>
  <c r="H4519" i="47"/>
  <c r="H4518" i="47"/>
  <c r="H4517" i="47"/>
  <c r="H4516" i="47"/>
  <c r="H4515" i="47"/>
  <c r="E4519" i="47"/>
  <c r="E4518" i="47"/>
  <c r="E4517" i="47"/>
  <c r="E4516" i="47"/>
  <c r="E4515" i="47"/>
  <c r="B4519" i="47"/>
  <c r="B4518" i="47"/>
  <c r="B4517" i="47"/>
  <c r="B4516" i="47"/>
  <c r="B4515" i="47"/>
  <c r="K4511" i="47"/>
  <c r="K4510" i="47"/>
  <c r="K4509" i="47"/>
  <c r="K4508" i="47"/>
  <c r="K4507" i="47"/>
  <c r="H4511" i="47"/>
  <c r="H4510" i="47"/>
  <c r="H4509" i="47"/>
  <c r="H4508" i="47"/>
  <c r="H4507" i="47"/>
  <c r="E4511" i="47"/>
  <c r="E4510" i="47"/>
  <c r="E4509" i="47"/>
  <c r="E4508" i="47"/>
  <c r="E4507" i="47"/>
  <c r="B4511" i="47"/>
  <c r="B4510" i="47"/>
  <c r="B4509" i="47"/>
  <c r="B4508" i="47"/>
  <c r="B4507" i="47"/>
  <c r="K4503" i="47"/>
  <c r="K4502" i="47"/>
  <c r="K4501" i="47"/>
  <c r="K4500" i="47"/>
  <c r="K4499" i="47"/>
  <c r="H4503" i="47"/>
  <c r="H4502" i="47"/>
  <c r="H4501" i="47"/>
  <c r="H4500" i="47"/>
  <c r="H4499" i="47"/>
  <c r="E4503" i="47"/>
  <c r="E4502" i="47"/>
  <c r="E4501" i="47"/>
  <c r="E4500" i="47"/>
  <c r="E4499" i="47"/>
  <c r="B4503" i="47"/>
  <c r="B4502" i="47"/>
  <c r="B4501" i="47"/>
  <c r="B4500" i="47"/>
  <c r="B4499" i="47"/>
  <c r="K4495" i="47"/>
  <c r="K4494" i="47"/>
  <c r="K4493" i="47"/>
  <c r="K4492" i="47"/>
  <c r="K4491" i="47"/>
  <c r="H4495" i="47"/>
  <c r="H4494" i="47"/>
  <c r="H4493" i="47"/>
  <c r="H4492" i="47"/>
  <c r="H4491" i="47"/>
  <c r="E4495" i="47"/>
  <c r="E4494" i="47"/>
  <c r="E4493" i="47"/>
  <c r="E4492" i="47"/>
  <c r="E4491" i="47"/>
  <c r="B4495" i="47"/>
  <c r="B4494" i="47"/>
  <c r="B4493" i="47"/>
  <c r="B4492" i="47"/>
  <c r="B4491" i="47"/>
  <c r="K4487" i="47"/>
  <c r="K4486" i="47"/>
  <c r="K4485" i="47"/>
  <c r="K4484" i="47"/>
  <c r="K4483" i="47"/>
  <c r="H4487" i="47"/>
  <c r="H4486" i="47"/>
  <c r="H4485" i="47"/>
  <c r="H4484" i="47"/>
  <c r="H4483" i="47"/>
  <c r="E4487" i="47"/>
  <c r="E4486" i="47"/>
  <c r="E4485" i="47"/>
  <c r="E4484" i="47"/>
  <c r="E4483" i="47"/>
  <c r="B4487" i="47"/>
  <c r="B4486" i="47"/>
  <c r="B4485" i="47"/>
  <c r="B4484" i="47"/>
  <c r="B4483" i="47"/>
  <c r="B285" i="46"/>
  <c r="D284" i="46"/>
  <c r="B284" i="46"/>
  <c r="B283" i="46"/>
  <c r="K4479" i="47"/>
  <c r="K4478" i="47"/>
  <c r="K4477" i="47"/>
  <c r="K4476" i="47"/>
  <c r="K4475" i="47"/>
  <c r="H4479" i="47"/>
  <c r="H4478" i="47"/>
  <c r="H4477" i="47"/>
  <c r="H4476" i="47"/>
  <c r="H4475" i="47"/>
  <c r="E4479" i="47"/>
  <c r="E4478" i="47"/>
  <c r="E4477" i="47"/>
  <c r="E4476" i="47"/>
  <c r="E4475" i="47"/>
  <c r="B4479" i="47"/>
  <c r="B4478" i="47"/>
  <c r="B4477" i="47"/>
  <c r="B4476" i="47"/>
  <c r="B4475" i="47"/>
  <c r="K4471" i="47"/>
  <c r="K4470" i="47"/>
  <c r="K4469" i="47"/>
  <c r="K4468" i="47"/>
  <c r="K4467" i="47"/>
  <c r="H4471" i="47"/>
  <c r="H4470" i="47"/>
  <c r="H4469" i="47"/>
  <c r="H4468" i="47"/>
  <c r="H4467" i="47"/>
  <c r="E4471" i="47"/>
  <c r="E4470" i="47"/>
  <c r="E4469" i="47"/>
  <c r="E4468" i="47"/>
  <c r="E4467" i="47"/>
  <c r="B4471" i="47"/>
  <c r="B4470" i="47"/>
  <c r="B4469" i="47"/>
  <c r="B4468" i="47"/>
  <c r="B4467" i="47"/>
  <c r="K4463" i="47"/>
  <c r="K4462" i="47"/>
  <c r="K4461" i="47"/>
  <c r="K4460" i="47"/>
  <c r="K4459" i="47"/>
  <c r="H4463" i="47"/>
  <c r="H4462" i="47"/>
  <c r="H4461" i="47"/>
  <c r="H4460" i="47"/>
  <c r="H4459" i="47"/>
  <c r="E4463" i="47"/>
  <c r="E4462" i="47"/>
  <c r="E4461" i="47"/>
  <c r="E4460" i="47"/>
  <c r="E4459" i="47"/>
  <c r="B4463" i="47"/>
  <c r="B4462" i="47"/>
  <c r="B4461" i="47"/>
  <c r="B4460" i="47"/>
  <c r="B4459" i="47"/>
  <c r="K4455" i="47"/>
  <c r="K4454" i="47"/>
  <c r="K4453" i="47"/>
  <c r="K4452" i="47"/>
  <c r="K4451" i="47"/>
  <c r="H4455" i="47"/>
  <c r="H4454" i="47"/>
  <c r="H4453" i="47"/>
  <c r="H4452" i="47"/>
  <c r="H4451" i="47"/>
  <c r="E4455" i="47"/>
  <c r="E4454" i="47"/>
  <c r="E4453" i="47"/>
  <c r="E4452" i="47"/>
  <c r="E4451" i="47"/>
  <c r="B4455" i="47"/>
  <c r="B4454" i="47"/>
  <c r="B4453" i="47"/>
  <c r="B4452" i="47"/>
  <c r="B4451" i="47"/>
  <c r="K4447" i="47"/>
  <c r="K4446" i="47"/>
  <c r="K4445" i="47"/>
  <c r="K4444" i="47"/>
  <c r="K4443" i="47"/>
  <c r="H4447" i="47"/>
  <c r="H4446" i="47"/>
  <c r="H4445" i="47"/>
  <c r="H4444" i="47"/>
  <c r="H4443" i="47"/>
  <c r="E4447" i="47"/>
  <c r="E4446" i="47"/>
  <c r="E4445" i="47"/>
  <c r="E4444" i="47"/>
  <c r="E4443" i="47"/>
  <c r="B4447" i="47"/>
  <c r="B4446" i="47"/>
  <c r="B4445" i="47"/>
  <c r="B4444" i="47"/>
  <c r="B4443" i="47"/>
  <c r="G280" i="46"/>
  <c r="I279" i="46"/>
  <c r="G279" i="46"/>
  <c r="G278" i="46"/>
  <c r="K4439" i="47"/>
  <c r="K4438" i="47"/>
  <c r="K4437" i="47"/>
  <c r="K4436" i="47"/>
  <c r="K4435" i="47"/>
  <c r="H4439" i="47"/>
  <c r="H4438" i="47"/>
  <c r="H4437" i="47"/>
  <c r="H4436" i="47"/>
  <c r="H4435" i="47"/>
  <c r="E4439" i="47"/>
  <c r="E4438" i="47"/>
  <c r="E4437" i="47"/>
  <c r="E4436" i="47"/>
  <c r="E4435" i="47"/>
  <c r="B4439" i="47"/>
  <c r="B4438" i="47"/>
  <c r="B4437" i="47"/>
  <c r="B4436" i="47"/>
  <c r="B4435" i="47"/>
  <c r="K4431" i="47"/>
  <c r="K4430" i="47"/>
  <c r="K4429" i="47"/>
  <c r="K4428" i="47"/>
  <c r="K4427" i="47"/>
  <c r="H4431" i="47"/>
  <c r="H4430" i="47"/>
  <c r="H4429" i="47"/>
  <c r="H4428" i="47"/>
  <c r="H4427" i="47"/>
  <c r="E4431" i="47"/>
  <c r="E4430" i="47"/>
  <c r="E4429" i="47"/>
  <c r="E4428" i="47"/>
  <c r="E4427" i="47"/>
  <c r="B4431" i="47"/>
  <c r="B4430" i="47"/>
  <c r="B4429" i="47"/>
  <c r="B4428" i="47"/>
  <c r="B4427" i="47"/>
  <c r="K4423" i="47"/>
  <c r="K4422" i="47"/>
  <c r="K4421" i="47"/>
  <c r="K4420" i="47"/>
  <c r="K4419" i="47"/>
  <c r="H4423" i="47"/>
  <c r="H4422" i="47"/>
  <c r="H4421" i="47"/>
  <c r="H4420" i="47"/>
  <c r="H4419" i="47"/>
  <c r="E4423" i="47"/>
  <c r="E4422" i="47"/>
  <c r="E4421" i="47"/>
  <c r="E4420" i="47"/>
  <c r="E4419" i="47"/>
  <c r="B4423" i="47"/>
  <c r="B4422" i="47"/>
  <c r="B4421" i="47"/>
  <c r="B4420" i="47"/>
  <c r="B4419" i="47"/>
  <c r="K4415" i="47"/>
  <c r="K4414" i="47"/>
  <c r="K4413" i="47"/>
  <c r="K4412" i="47"/>
  <c r="K4411" i="47"/>
  <c r="H4415" i="47"/>
  <c r="H4414" i="47"/>
  <c r="H4413" i="47"/>
  <c r="H4412" i="47"/>
  <c r="H4411" i="47"/>
  <c r="E4415" i="47"/>
  <c r="E4414" i="47"/>
  <c r="E4413" i="47"/>
  <c r="E4412" i="47"/>
  <c r="E4411" i="47"/>
  <c r="B4415" i="47"/>
  <c r="B4414" i="47"/>
  <c r="B4413" i="47"/>
  <c r="B4412" i="47"/>
  <c r="B4411" i="47"/>
  <c r="K4407" i="47"/>
  <c r="K4406" i="47"/>
  <c r="K4405" i="47"/>
  <c r="K4404" i="47"/>
  <c r="K4403" i="47"/>
  <c r="H4407" i="47"/>
  <c r="H4406" i="47"/>
  <c r="H4405" i="47"/>
  <c r="H4404" i="47"/>
  <c r="H4403" i="47"/>
  <c r="E4407" i="47"/>
  <c r="E4406" i="47"/>
  <c r="E4405" i="47"/>
  <c r="E4404" i="47"/>
  <c r="E4403" i="47"/>
  <c r="B4407" i="47"/>
  <c r="B4406" i="47"/>
  <c r="B4405" i="47"/>
  <c r="B4404" i="47"/>
  <c r="B4403" i="47"/>
  <c r="B280" i="46"/>
  <c r="D279" i="46"/>
  <c r="B279" i="46"/>
  <c r="B278" i="46"/>
  <c r="K4399" i="47"/>
  <c r="K4398" i="47"/>
  <c r="K4397" i="47"/>
  <c r="K4396" i="47"/>
  <c r="K4395" i="47"/>
  <c r="H4399" i="47"/>
  <c r="H4398" i="47"/>
  <c r="H4397" i="47"/>
  <c r="H4396" i="47"/>
  <c r="H4395" i="47"/>
  <c r="E4399" i="47"/>
  <c r="E4398" i="47"/>
  <c r="E4397" i="47"/>
  <c r="E4396" i="47"/>
  <c r="E4395" i="47"/>
  <c r="B4399" i="47"/>
  <c r="B4398" i="47"/>
  <c r="B4397" i="47"/>
  <c r="B4396" i="47"/>
  <c r="B4395" i="47"/>
  <c r="K4391" i="47"/>
  <c r="K4390" i="47"/>
  <c r="K4389" i="47"/>
  <c r="K4388" i="47"/>
  <c r="K4387" i="47"/>
  <c r="H4391" i="47"/>
  <c r="H4390" i="47"/>
  <c r="H4389" i="47"/>
  <c r="H4388" i="47"/>
  <c r="H4387" i="47"/>
  <c r="E4391" i="47"/>
  <c r="E4390" i="47"/>
  <c r="E4389" i="47"/>
  <c r="E4388" i="47"/>
  <c r="E4387" i="47"/>
  <c r="B4391" i="47"/>
  <c r="B4390" i="47"/>
  <c r="B4389" i="47"/>
  <c r="B4388" i="47"/>
  <c r="B4387" i="47"/>
  <c r="K4383" i="47"/>
  <c r="K4382" i="47"/>
  <c r="K4381" i="47"/>
  <c r="K4380" i="47"/>
  <c r="K4379" i="47"/>
  <c r="H4383" i="47"/>
  <c r="H4382" i="47"/>
  <c r="H4381" i="47"/>
  <c r="H4380" i="47"/>
  <c r="H4379" i="47"/>
  <c r="E4383" i="47"/>
  <c r="E4382" i="47"/>
  <c r="E4381" i="47"/>
  <c r="E4380" i="47"/>
  <c r="E4379" i="47"/>
  <c r="B4383" i="47"/>
  <c r="B4382" i="47"/>
  <c r="B4381" i="47"/>
  <c r="B4380" i="47"/>
  <c r="B4379" i="47"/>
  <c r="K4375" i="47"/>
  <c r="K4374" i="47"/>
  <c r="K4373" i="47"/>
  <c r="K4372" i="47"/>
  <c r="K4371" i="47"/>
  <c r="H4375" i="47"/>
  <c r="H4374" i="47"/>
  <c r="H4373" i="47"/>
  <c r="H4372" i="47"/>
  <c r="H4371" i="47"/>
  <c r="E4375" i="47"/>
  <c r="E4374" i="47"/>
  <c r="E4373" i="47"/>
  <c r="E4372" i="47"/>
  <c r="E4371" i="47"/>
  <c r="B4375" i="47"/>
  <c r="B4374" i="47"/>
  <c r="B4373" i="47"/>
  <c r="B4372" i="47"/>
  <c r="B4371" i="47"/>
  <c r="K4367" i="47"/>
  <c r="K4366" i="47"/>
  <c r="K4365" i="47"/>
  <c r="K4364" i="47"/>
  <c r="K4363" i="47"/>
  <c r="H4367" i="47"/>
  <c r="H4366" i="47"/>
  <c r="H4365" i="47"/>
  <c r="H4364" i="47"/>
  <c r="H4363" i="47"/>
  <c r="E4367" i="47"/>
  <c r="E4366" i="47"/>
  <c r="E4365" i="47"/>
  <c r="E4364" i="47"/>
  <c r="E4363" i="47"/>
  <c r="B4367" i="47"/>
  <c r="B4366" i="47"/>
  <c r="B4365" i="47"/>
  <c r="B4364" i="47"/>
  <c r="B4363" i="47"/>
  <c r="G275" i="46"/>
  <c r="I274" i="46"/>
  <c r="G274" i="46"/>
  <c r="G273" i="46"/>
  <c r="K4359" i="47"/>
  <c r="K4358" i="47"/>
  <c r="K4357" i="47"/>
  <c r="K4356" i="47"/>
  <c r="K4355" i="47"/>
  <c r="H4359" i="47"/>
  <c r="H4358" i="47"/>
  <c r="H4357" i="47"/>
  <c r="H4356" i="47"/>
  <c r="H4355" i="47"/>
  <c r="E4359" i="47"/>
  <c r="E4358" i="47"/>
  <c r="E4357" i="47"/>
  <c r="E4356" i="47"/>
  <c r="E4355" i="47"/>
  <c r="B4359" i="47"/>
  <c r="B4358" i="47"/>
  <c r="B4357" i="47"/>
  <c r="B4356" i="47"/>
  <c r="B4355" i="47"/>
  <c r="K4351" i="47"/>
  <c r="K4350" i="47"/>
  <c r="K4349" i="47"/>
  <c r="K4348" i="47"/>
  <c r="K4347" i="47"/>
  <c r="H4351" i="47"/>
  <c r="H4350" i="47"/>
  <c r="H4349" i="47"/>
  <c r="H4348" i="47"/>
  <c r="H4347" i="47"/>
  <c r="E4351" i="47"/>
  <c r="E4350" i="47"/>
  <c r="E4349" i="47"/>
  <c r="E4348" i="47"/>
  <c r="E4347" i="47"/>
  <c r="B4351" i="47"/>
  <c r="B4350" i="47"/>
  <c r="B4349" i="47"/>
  <c r="B4348" i="47"/>
  <c r="B4347" i="47"/>
  <c r="K4343" i="47"/>
  <c r="K4342" i="47"/>
  <c r="K4341" i="47"/>
  <c r="K4340" i="47"/>
  <c r="K4339" i="47"/>
  <c r="H4343" i="47"/>
  <c r="H4342" i="47"/>
  <c r="H4341" i="47"/>
  <c r="H4340" i="47"/>
  <c r="H4339" i="47"/>
  <c r="E4343" i="47"/>
  <c r="E4342" i="47"/>
  <c r="E4341" i="47"/>
  <c r="E4340" i="47"/>
  <c r="E4339" i="47"/>
  <c r="B4343" i="47"/>
  <c r="B4342" i="47"/>
  <c r="B4341" i="47"/>
  <c r="B4340" i="47"/>
  <c r="B4339" i="47"/>
  <c r="K4335" i="47"/>
  <c r="K4334" i="47"/>
  <c r="K4333" i="47"/>
  <c r="K4332" i="47"/>
  <c r="K4331" i="47"/>
  <c r="H4335" i="47"/>
  <c r="H4334" i="47"/>
  <c r="H4333" i="47"/>
  <c r="H4332" i="47"/>
  <c r="H4331" i="47"/>
  <c r="E4335" i="47"/>
  <c r="E4334" i="47"/>
  <c r="E4333" i="47"/>
  <c r="E4332" i="47"/>
  <c r="E4331" i="47"/>
  <c r="B4335" i="47"/>
  <c r="B4334" i="47"/>
  <c r="B4333" i="47"/>
  <c r="B4332" i="47"/>
  <c r="B4331" i="47"/>
  <c r="K4327" i="47"/>
  <c r="K4326" i="47"/>
  <c r="K4325" i="47"/>
  <c r="K4324" i="47"/>
  <c r="K4323" i="47"/>
  <c r="H4327" i="47"/>
  <c r="H4326" i="47"/>
  <c r="H4325" i="47"/>
  <c r="H4324" i="47"/>
  <c r="H4323" i="47"/>
  <c r="E4327" i="47"/>
  <c r="E4326" i="47"/>
  <c r="E4325" i="47"/>
  <c r="E4324" i="47"/>
  <c r="E4323" i="47"/>
  <c r="B4327" i="47"/>
  <c r="B4326" i="47"/>
  <c r="B4325" i="47"/>
  <c r="B4324" i="47"/>
  <c r="B4323" i="47"/>
  <c r="B275" i="46"/>
  <c r="D274" i="46"/>
  <c r="B274" i="46"/>
  <c r="B273" i="46"/>
  <c r="K4319" i="47"/>
  <c r="K4318" i="47"/>
  <c r="K4317" i="47"/>
  <c r="K4316" i="47"/>
  <c r="K4315" i="47"/>
  <c r="H4319" i="47"/>
  <c r="H4318" i="47"/>
  <c r="H4317" i="47"/>
  <c r="H4316" i="47"/>
  <c r="H4315" i="47"/>
  <c r="E4319" i="47"/>
  <c r="E4318" i="47"/>
  <c r="E4317" i="47"/>
  <c r="E4316" i="47"/>
  <c r="E4315" i="47"/>
  <c r="B4319" i="47"/>
  <c r="B4318" i="47"/>
  <c r="B4317" i="47"/>
  <c r="B4316" i="47"/>
  <c r="B4315" i="47"/>
  <c r="K4311" i="47"/>
  <c r="K4310" i="47"/>
  <c r="K4309" i="47"/>
  <c r="K4308" i="47"/>
  <c r="K4307" i="47"/>
  <c r="H4311" i="47"/>
  <c r="H4310" i="47"/>
  <c r="H4309" i="47"/>
  <c r="H4308" i="47"/>
  <c r="H4307" i="47"/>
  <c r="E4311" i="47"/>
  <c r="E4310" i="47"/>
  <c r="E4309" i="47"/>
  <c r="E4308" i="47"/>
  <c r="E4307" i="47"/>
  <c r="B4311" i="47"/>
  <c r="B4310" i="47"/>
  <c r="B4309" i="47"/>
  <c r="B4308" i="47"/>
  <c r="B4307" i="47"/>
  <c r="K4303" i="47"/>
  <c r="K4302" i="47"/>
  <c r="K4301" i="47"/>
  <c r="K4300" i="47"/>
  <c r="K4299" i="47"/>
  <c r="H4303" i="47"/>
  <c r="H4302" i="47"/>
  <c r="H4301" i="47"/>
  <c r="H4300" i="47"/>
  <c r="H4299" i="47"/>
  <c r="E4303" i="47"/>
  <c r="E4302" i="47"/>
  <c r="E4301" i="47"/>
  <c r="E4300" i="47"/>
  <c r="E4299" i="47"/>
  <c r="B4303" i="47"/>
  <c r="B4302" i="47"/>
  <c r="B4301" i="47"/>
  <c r="B4300" i="47"/>
  <c r="B4299" i="47"/>
  <c r="K4295" i="47"/>
  <c r="K4294" i="47"/>
  <c r="K4293" i="47"/>
  <c r="K4292" i="47"/>
  <c r="K4291" i="47"/>
  <c r="H4295" i="47"/>
  <c r="H4294" i="47"/>
  <c r="H4293" i="47"/>
  <c r="H4292" i="47"/>
  <c r="H4291" i="47"/>
  <c r="E4295" i="47"/>
  <c r="E4294" i="47"/>
  <c r="E4293" i="47"/>
  <c r="E4292" i="47"/>
  <c r="E4291" i="47"/>
  <c r="B4295" i="47"/>
  <c r="B4294" i="47"/>
  <c r="B4293" i="47"/>
  <c r="B4292" i="47"/>
  <c r="B4291" i="47"/>
  <c r="K4287" i="47"/>
  <c r="K4286" i="47"/>
  <c r="K4285" i="47"/>
  <c r="K4284" i="47"/>
  <c r="K4283" i="47"/>
  <c r="H4287" i="47"/>
  <c r="H4286" i="47"/>
  <c r="H4285" i="47"/>
  <c r="H4284" i="47"/>
  <c r="H4283" i="47"/>
  <c r="E4287" i="47"/>
  <c r="E4286" i="47"/>
  <c r="E4285" i="47"/>
  <c r="E4284" i="47"/>
  <c r="E4283" i="47"/>
  <c r="B4287" i="47"/>
  <c r="B4286" i="47"/>
  <c r="B4285" i="47"/>
  <c r="B4284" i="47"/>
  <c r="B4283" i="47"/>
  <c r="G270" i="46"/>
  <c r="I269" i="46"/>
  <c r="G269" i="46"/>
  <c r="G268" i="46"/>
  <c r="K4279" i="47"/>
  <c r="K4278" i="47"/>
  <c r="K4277" i="47"/>
  <c r="K4276" i="47"/>
  <c r="K4275" i="47"/>
  <c r="H4279" i="47"/>
  <c r="H4278" i="47"/>
  <c r="H4277" i="47"/>
  <c r="H4276" i="47"/>
  <c r="H4275" i="47"/>
  <c r="E4279" i="47"/>
  <c r="E4278" i="47"/>
  <c r="E4277" i="47"/>
  <c r="E4276" i="47"/>
  <c r="E4275" i="47"/>
  <c r="B4279" i="47"/>
  <c r="B4278" i="47"/>
  <c r="B4277" i="47"/>
  <c r="B4276" i="47"/>
  <c r="B4275" i="47"/>
  <c r="K4271" i="47"/>
  <c r="K4270" i="47"/>
  <c r="K4269" i="47"/>
  <c r="K4268" i="47"/>
  <c r="K4267" i="47"/>
  <c r="H4271" i="47"/>
  <c r="H4270" i="47"/>
  <c r="H4269" i="47"/>
  <c r="H4268" i="47"/>
  <c r="H4267" i="47"/>
  <c r="E4271" i="47"/>
  <c r="E4270" i="47"/>
  <c r="E4269" i="47"/>
  <c r="E4268" i="47"/>
  <c r="E4267" i="47"/>
  <c r="B4271" i="47"/>
  <c r="B4270" i="47"/>
  <c r="B4269" i="47"/>
  <c r="B4268" i="47"/>
  <c r="B4267" i="47"/>
  <c r="K4263" i="47"/>
  <c r="K4262" i="47"/>
  <c r="K4261" i="47"/>
  <c r="K4260" i="47"/>
  <c r="K4259" i="47"/>
  <c r="H4263" i="47"/>
  <c r="H4262" i="47"/>
  <c r="H4261" i="47"/>
  <c r="H4260" i="47"/>
  <c r="H4259" i="47"/>
  <c r="E4263" i="47"/>
  <c r="E4262" i="47"/>
  <c r="E4261" i="47"/>
  <c r="E4260" i="47"/>
  <c r="E4259" i="47"/>
  <c r="B4263" i="47"/>
  <c r="B4262" i="47"/>
  <c r="B4261" i="47"/>
  <c r="B4260" i="47"/>
  <c r="B4259" i="47"/>
  <c r="K4255" i="47"/>
  <c r="K4254" i="47"/>
  <c r="K4253" i="47"/>
  <c r="K4252" i="47"/>
  <c r="K4251" i="47"/>
  <c r="H4255" i="47"/>
  <c r="H4254" i="47"/>
  <c r="H4253" i="47"/>
  <c r="H4252" i="47"/>
  <c r="H4251" i="47"/>
  <c r="E4255" i="47"/>
  <c r="E4254" i="47"/>
  <c r="E4253" i="47"/>
  <c r="E4252" i="47"/>
  <c r="E4251" i="47"/>
  <c r="B4255" i="47"/>
  <c r="B4254" i="47"/>
  <c r="B4253" i="47"/>
  <c r="B4252" i="47"/>
  <c r="B4251" i="47"/>
  <c r="K4247" i="47"/>
  <c r="K4246" i="47"/>
  <c r="K4245" i="47"/>
  <c r="K4244" i="47"/>
  <c r="K4243" i="47"/>
  <c r="H4247" i="47"/>
  <c r="H4246" i="47"/>
  <c r="H4245" i="47"/>
  <c r="H4244" i="47"/>
  <c r="H4243" i="47"/>
  <c r="E4247" i="47"/>
  <c r="E4246" i="47"/>
  <c r="E4245" i="47"/>
  <c r="E4244" i="47"/>
  <c r="E4243" i="47"/>
  <c r="B4247" i="47"/>
  <c r="B4246" i="47"/>
  <c r="B4245" i="47"/>
  <c r="B4244" i="47"/>
  <c r="B4243" i="47"/>
  <c r="B270" i="46"/>
  <c r="D269" i="46"/>
  <c r="B269" i="46"/>
  <c r="B268" i="46"/>
  <c r="K4239" i="47"/>
  <c r="K4238" i="47"/>
  <c r="K4237" i="47"/>
  <c r="K4236" i="47"/>
  <c r="K4235" i="47"/>
  <c r="H4239" i="47"/>
  <c r="H4238" i="47"/>
  <c r="H4237" i="47"/>
  <c r="H4236" i="47"/>
  <c r="H4235" i="47"/>
  <c r="E4239" i="47"/>
  <c r="E4238" i="47"/>
  <c r="E4237" i="47"/>
  <c r="E4236" i="47"/>
  <c r="E4235" i="47"/>
  <c r="B4239" i="47"/>
  <c r="B4238" i="47"/>
  <c r="B4237" i="47"/>
  <c r="B4236" i="47"/>
  <c r="B4235" i="47"/>
  <c r="K4231" i="47"/>
  <c r="K4230" i="47"/>
  <c r="K4229" i="47"/>
  <c r="K4228" i="47"/>
  <c r="K4227" i="47"/>
  <c r="H4231" i="47"/>
  <c r="H4230" i="47"/>
  <c r="H4229" i="47"/>
  <c r="H4228" i="47"/>
  <c r="H4227" i="47"/>
  <c r="E4231" i="47"/>
  <c r="E4230" i="47"/>
  <c r="E4229" i="47"/>
  <c r="E4228" i="47"/>
  <c r="E4227" i="47"/>
  <c r="B4231" i="47"/>
  <c r="B4230" i="47"/>
  <c r="B4229" i="47"/>
  <c r="B4228" i="47"/>
  <c r="B4227" i="47"/>
  <c r="K4223" i="47"/>
  <c r="K4222" i="47"/>
  <c r="K4221" i="47"/>
  <c r="K4220" i="47"/>
  <c r="K4219" i="47"/>
  <c r="H4223" i="47"/>
  <c r="H4222" i="47"/>
  <c r="H4221" i="47"/>
  <c r="H4220" i="47"/>
  <c r="H4219" i="47"/>
  <c r="E4223" i="47"/>
  <c r="E4222" i="47"/>
  <c r="E4221" i="47"/>
  <c r="E4220" i="47"/>
  <c r="E4219" i="47"/>
  <c r="B4223" i="47"/>
  <c r="B4222" i="47"/>
  <c r="B4221" i="47"/>
  <c r="B4220" i="47"/>
  <c r="B4219" i="47"/>
  <c r="K4215" i="47"/>
  <c r="K4214" i="47"/>
  <c r="K4213" i="47"/>
  <c r="K4212" i="47"/>
  <c r="K4211" i="47"/>
  <c r="H4215" i="47"/>
  <c r="H4214" i="47"/>
  <c r="H4213" i="47"/>
  <c r="H4212" i="47"/>
  <c r="H4211" i="47"/>
  <c r="E4215" i="47"/>
  <c r="E4214" i="47"/>
  <c r="E4213" i="47"/>
  <c r="E4212" i="47"/>
  <c r="E4211" i="47"/>
  <c r="B4215" i="47"/>
  <c r="B4214" i="47"/>
  <c r="B4213" i="47"/>
  <c r="B4212" i="47"/>
  <c r="B4211" i="47"/>
  <c r="K4207" i="47"/>
  <c r="K4206" i="47"/>
  <c r="K4205" i="47"/>
  <c r="K4204" i="47"/>
  <c r="K4203" i="47"/>
  <c r="H4207" i="47"/>
  <c r="H4206" i="47"/>
  <c r="H4205" i="47"/>
  <c r="H4204" i="47"/>
  <c r="H4203" i="47"/>
  <c r="E4207" i="47"/>
  <c r="E4206" i="47"/>
  <c r="E4205" i="47"/>
  <c r="E4204" i="47"/>
  <c r="E4203" i="47"/>
  <c r="B4207" i="47"/>
  <c r="B4206" i="47"/>
  <c r="B4205" i="47"/>
  <c r="B4204" i="47"/>
  <c r="B4203" i="47"/>
  <c r="G265" i="46"/>
  <c r="I264" i="46"/>
  <c r="G264" i="46"/>
  <c r="G263" i="46"/>
  <c r="K4199" i="47"/>
  <c r="K4198" i="47"/>
  <c r="K4197" i="47"/>
  <c r="K4196" i="47"/>
  <c r="K4195" i="47"/>
  <c r="H4199" i="47"/>
  <c r="H4198" i="47"/>
  <c r="H4197" i="47"/>
  <c r="H4196" i="47"/>
  <c r="H4195" i="47"/>
  <c r="E4199" i="47"/>
  <c r="E4198" i="47"/>
  <c r="E4197" i="47"/>
  <c r="E4196" i="47"/>
  <c r="E4195" i="47"/>
  <c r="B4199" i="47"/>
  <c r="B4198" i="47"/>
  <c r="B4197" i="47"/>
  <c r="B4196" i="47"/>
  <c r="B4195" i="47"/>
  <c r="K4191" i="47"/>
  <c r="K4190" i="47"/>
  <c r="K4189" i="47"/>
  <c r="K4188" i="47"/>
  <c r="K4187" i="47"/>
  <c r="H4191" i="47"/>
  <c r="H4190" i="47"/>
  <c r="H4189" i="47"/>
  <c r="H4188" i="47"/>
  <c r="H4187" i="47"/>
  <c r="E4191" i="47"/>
  <c r="E4190" i="47"/>
  <c r="E4189" i="47"/>
  <c r="E4188" i="47"/>
  <c r="E4187" i="47"/>
  <c r="B4191" i="47"/>
  <c r="B4190" i="47"/>
  <c r="B4189" i="47"/>
  <c r="B4188" i="47"/>
  <c r="B4187" i="47"/>
  <c r="K4183" i="47"/>
  <c r="K4182" i="47"/>
  <c r="K4181" i="47"/>
  <c r="K4180" i="47"/>
  <c r="K4179" i="47"/>
  <c r="H4183" i="47"/>
  <c r="H4182" i="47"/>
  <c r="H4181" i="47"/>
  <c r="H4180" i="47"/>
  <c r="H4179" i="47"/>
  <c r="E4183" i="47"/>
  <c r="E4182" i="47"/>
  <c r="E4181" i="47"/>
  <c r="E4180" i="47"/>
  <c r="E4179" i="47"/>
  <c r="B4183" i="47"/>
  <c r="B4182" i="47"/>
  <c r="B4181" i="47"/>
  <c r="B4180" i="47"/>
  <c r="B4179" i="47"/>
  <c r="K4175" i="47"/>
  <c r="K4174" i="47"/>
  <c r="K4173" i="47"/>
  <c r="K4172" i="47"/>
  <c r="K4171" i="47"/>
  <c r="H4175" i="47"/>
  <c r="H4174" i="47"/>
  <c r="H4173" i="47"/>
  <c r="H4172" i="47"/>
  <c r="H4171" i="47"/>
  <c r="E4175" i="47"/>
  <c r="E4174" i="47"/>
  <c r="E4173" i="47"/>
  <c r="E4172" i="47"/>
  <c r="E4171" i="47"/>
  <c r="B4175" i="47"/>
  <c r="B4174" i="47"/>
  <c r="B4173" i="47"/>
  <c r="B4172" i="47"/>
  <c r="B4171" i="47"/>
  <c r="K4167" i="47"/>
  <c r="K4166" i="47"/>
  <c r="K4165" i="47"/>
  <c r="K4164" i="47"/>
  <c r="K4163" i="47"/>
  <c r="H4167" i="47"/>
  <c r="H4166" i="47"/>
  <c r="H4165" i="47"/>
  <c r="H4164" i="47"/>
  <c r="H4163" i="47"/>
  <c r="E4167" i="47"/>
  <c r="E4166" i="47"/>
  <c r="E4165" i="47"/>
  <c r="E4164" i="47"/>
  <c r="E4163" i="47"/>
  <c r="B4167" i="47"/>
  <c r="B4166" i="47"/>
  <c r="B4165" i="47"/>
  <c r="B4164" i="47"/>
  <c r="B4163" i="47"/>
  <c r="B265" i="46"/>
  <c r="D264" i="46"/>
  <c r="B264" i="46"/>
  <c r="B263" i="46"/>
  <c r="K4159" i="47"/>
  <c r="K4158" i="47"/>
  <c r="K4157" i="47"/>
  <c r="K4156" i="47"/>
  <c r="K4155" i="47"/>
  <c r="H4159" i="47"/>
  <c r="H4158" i="47"/>
  <c r="H4157" i="47"/>
  <c r="H4156" i="47"/>
  <c r="H4155" i="47"/>
  <c r="E4159" i="47"/>
  <c r="E4158" i="47"/>
  <c r="E4157" i="47"/>
  <c r="E4156" i="47"/>
  <c r="E4155" i="47"/>
  <c r="B4159" i="47"/>
  <c r="B4158" i="47"/>
  <c r="B4157" i="47"/>
  <c r="B4156" i="47"/>
  <c r="B4155" i="47"/>
  <c r="K4151" i="47"/>
  <c r="K4150" i="47"/>
  <c r="K4149" i="47"/>
  <c r="K4148" i="47"/>
  <c r="K4147" i="47"/>
  <c r="H4151" i="47"/>
  <c r="H4150" i="47"/>
  <c r="H4149" i="47"/>
  <c r="H4148" i="47"/>
  <c r="H4147" i="47"/>
  <c r="E4151" i="47"/>
  <c r="E4150" i="47"/>
  <c r="E4149" i="47"/>
  <c r="E4148" i="47"/>
  <c r="E4147" i="47"/>
  <c r="B4151" i="47"/>
  <c r="B4150" i="47"/>
  <c r="B4149" i="47"/>
  <c r="B4148" i="47"/>
  <c r="B4147" i="47"/>
  <c r="K4143" i="47"/>
  <c r="K4142" i="47"/>
  <c r="K4141" i="47"/>
  <c r="K4140" i="47"/>
  <c r="K4139" i="47"/>
  <c r="H4143" i="47"/>
  <c r="H4142" i="47"/>
  <c r="H4141" i="47"/>
  <c r="H4140" i="47"/>
  <c r="H4139" i="47"/>
  <c r="E4143" i="47"/>
  <c r="E4142" i="47"/>
  <c r="E4141" i="47"/>
  <c r="E4140" i="47"/>
  <c r="E4139" i="47"/>
  <c r="B4143" i="47"/>
  <c r="B4142" i="47"/>
  <c r="B4141" i="47"/>
  <c r="B4140" i="47"/>
  <c r="B4139" i="47"/>
  <c r="K4135" i="47"/>
  <c r="K4134" i="47"/>
  <c r="K4133" i="47"/>
  <c r="K4132" i="47"/>
  <c r="K4131" i="47"/>
  <c r="H4135" i="47"/>
  <c r="H4134" i="47"/>
  <c r="H4133" i="47"/>
  <c r="H4132" i="47"/>
  <c r="H4131" i="47"/>
  <c r="E4135" i="47"/>
  <c r="E4134" i="47"/>
  <c r="E4133" i="47"/>
  <c r="E4132" i="47"/>
  <c r="E4131" i="47"/>
  <c r="B4135" i="47"/>
  <c r="B4134" i="47"/>
  <c r="B4133" i="47"/>
  <c r="B4132" i="47"/>
  <c r="B4131" i="47"/>
  <c r="K4127" i="47"/>
  <c r="K4126" i="47"/>
  <c r="K4125" i="47"/>
  <c r="K4124" i="47"/>
  <c r="K4123" i="47"/>
  <c r="H4127" i="47"/>
  <c r="H4126" i="47"/>
  <c r="H4125" i="47"/>
  <c r="H4124" i="47"/>
  <c r="H4123" i="47"/>
  <c r="E4127" i="47"/>
  <c r="E4126" i="47"/>
  <c r="E4125" i="47"/>
  <c r="E4124" i="47"/>
  <c r="E4123" i="47"/>
  <c r="B4127" i="47"/>
  <c r="B4126" i="47"/>
  <c r="B4125" i="47"/>
  <c r="B4124" i="47"/>
  <c r="B4123" i="47"/>
  <c r="G260" i="46"/>
  <c r="I259" i="46"/>
  <c r="G259" i="46"/>
  <c r="G258" i="46"/>
  <c r="K4119" i="47"/>
  <c r="K4118" i="47"/>
  <c r="K4117" i="47"/>
  <c r="K4116" i="47"/>
  <c r="K4115" i="47"/>
  <c r="H4119" i="47"/>
  <c r="H4118" i="47"/>
  <c r="H4117" i="47"/>
  <c r="H4116" i="47"/>
  <c r="H4115" i="47"/>
  <c r="E4119" i="47"/>
  <c r="E4118" i="47"/>
  <c r="E4117" i="47"/>
  <c r="E4116" i="47"/>
  <c r="E4115" i="47"/>
  <c r="B4119" i="47"/>
  <c r="B4118" i="47"/>
  <c r="B4117" i="47"/>
  <c r="B4116" i="47"/>
  <c r="B4115" i="47"/>
  <c r="K4111" i="47"/>
  <c r="K4110" i="47"/>
  <c r="K4109" i="47"/>
  <c r="K4108" i="47"/>
  <c r="K4107" i="47"/>
  <c r="H4111" i="47"/>
  <c r="H4110" i="47"/>
  <c r="H4109" i="47"/>
  <c r="H4108" i="47"/>
  <c r="H4107" i="47"/>
  <c r="E4111" i="47"/>
  <c r="E4110" i="47"/>
  <c r="E4109" i="47"/>
  <c r="E4108" i="47"/>
  <c r="E4107" i="47"/>
  <c r="B4111" i="47"/>
  <c r="B4110" i="47"/>
  <c r="B4109" i="47"/>
  <c r="B4108" i="47"/>
  <c r="B4107" i="47"/>
  <c r="K4103" i="47"/>
  <c r="K4102" i="47"/>
  <c r="K4101" i="47"/>
  <c r="K4100" i="47"/>
  <c r="K4099" i="47"/>
  <c r="H4103" i="47"/>
  <c r="H4102" i="47"/>
  <c r="H4101" i="47"/>
  <c r="H4100" i="47"/>
  <c r="H4099" i="47"/>
  <c r="E4103" i="47"/>
  <c r="E4102" i="47"/>
  <c r="E4101" i="47"/>
  <c r="E4100" i="47"/>
  <c r="E4099" i="47"/>
  <c r="B4103" i="47"/>
  <c r="B4102" i="47"/>
  <c r="B4101" i="47"/>
  <c r="B4100" i="47"/>
  <c r="B4099" i="47"/>
  <c r="K4095" i="47"/>
  <c r="K4094" i="47"/>
  <c r="K4093" i="47"/>
  <c r="K4092" i="47"/>
  <c r="K4091" i="47"/>
  <c r="H4095" i="47"/>
  <c r="H4094" i="47"/>
  <c r="H4093" i="47"/>
  <c r="H4092" i="47"/>
  <c r="H4091" i="47"/>
  <c r="E4095" i="47"/>
  <c r="E4094" i="47"/>
  <c r="E4093" i="47"/>
  <c r="E4092" i="47"/>
  <c r="E4091" i="47"/>
  <c r="B4095" i="47"/>
  <c r="B4094" i="47"/>
  <c r="B4093" i="47"/>
  <c r="B4092" i="47"/>
  <c r="B4091" i="47"/>
  <c r="K4087" i="47"/>
  <c r="K4086" i="47"/>
  <c r="K4085" i="47"/>
  <c r="K4084" i="47"/>
  <c r="K4083" i="47"/>
  <c r="H4087" i="47"/>
  <c r="H4086" i="47"/>
  <c r="H4085" i="47"/>
  <c r="H4084" i="47"/>
  <c r="H4083" i="47"/>
  <c r="E4087" i="47"/>
  <c r="E4086" i="47"/>
  <c r="E4085" i="47"/>
  <c r="E4084" i="47"/>
  <c r="E4083" i="47"/>
  <c r="B4087" i="47"/>
  <c r="B4086" i="47"/>
  <c r="B4085" i="47"/>
  <c r="B4084" i="47"/>
  <c r="B4083" i="47"/>
  <c r="B260" i="46"/>
  <c r="D259" i="46"/>
  <c r="B259" i="46"/>
  <c r="B258" i="46"/>
  <c r="K4079" i="47"/>
  <c r="K4078" i="47"/>
  <c r="K4077" i="47"/>
  <c r="K4076" i="47"/>
  <c r="K4075" i="47"/>
  <c r="H4079" i="47"/>
  <c r="H4078" i="47"/>
  <c r="H4077" i="47"/>
  <c r="H4076" i="47"/>
  <c r="H4075" i="47"/>
  <c r="E4079" i="47"/>
  <c r="E4078" i="47"/>
  <c r="E4077" i="47"/>
  <c r="E4076" i="47"/>
  <c r="E4075" i="47"/>
  <c r="B4079" i="47"/>
  <c r="B4078" i="47"/>
  <c r="B4077" i="47"/>
  <c r="B4076" i="47"/>
  <c r="B4075" i="47"/>
  <c r="K4071" i="47"/>
  <c r="K4070" i="47"/>
  <c r="K4069" i="47"/>
  <c r="K4068" i="47"/>
  <c r="K4067" i="47"/>
  <c r="H4071" i="47"/>
  <c r="H4070" i="47"/>
  <c r="H4069" i="47"/>
  <c r="H4068" i="47"/>
  <c r="H4067" i="47"/>
  <c r="E4071" i="47"/>
  <c r="E4070" i="47"/>
  <c r="E4069" i="47"/>
  <c r="E4068" i="47"/>
  <c r="E4067" i="47"/>
  <c r="B4071" i="47"/>
  <c r="B4070" i="47"/>
  <c r="B4069" i="47"/>
  <c r="B4068" i="47"/>
  <c r="B4067" i="47"/>
  <c r="K4063" i="47"/>
  <c r="K4062" i="47"/>
  <c r="K4061" i="47"/>
  <c r="K4060" i="47"/>
  <c r="K4059" i="47"/>
  <c r="H4063" i="47"/>
  <c r="H4062" i="47"/>
  <c r="H4061" i="47"/>
  <c r="H4060" i="47"/>
  <c r="H4059" i="47"/>
  <c r="E4063" i="47"/>
  <c r="E4062" i="47"/>
  <c r="E4061" i="47"/>
  <c r="E4060" i="47"/>
  <c r="E4059" i="47"/>
  <c r="B4063" i="47"/>
  <c r="B4062" i="47"/>
  <c r="B4061" i="47"/>
  <c r="B4060" i="47"/>
  <c r="B4059" i="47"/>
  <c r="K4055" i="47"/>
  <c r="K4054" i="47"/>
  <c r="K4053" i="47"/>
  <c r="K4052" i="47"/>
  <c r="K4051" i="47"/>
  <c r="H4055" i="47"/>
  <c r="H4054" i="47"/>
  <c r="H4053" i="47"/>
  <c r="H4052" i="47"/>
  <c r="H4051" i="47"/>
  <c r="E4055" i="47"/>
  <c r="E4054" i="47"/>
  <c r="E4053" i="47"/>
  <c r="E4052" i="47"/>
  <c r="E4051" i="47"/>
  <c r="B4055" i="47"/>
  <c r="B4054" i="47"/>
  <c r="B4053" i="47"/>
  <c r="B4052" i="47"/>
  <c r="B4051" i="47"/>
  <c r="K4047" i="47"/>
  <c r="K4046" i="47"/>
  <c r="K4045" i="47"/>
  <c r="K4044" i="47"/>
  <c r="K4043" i="47"/>
  <c r="H4047" i="47"/>
  <c r="H4046" i="47"/>
  <c r="H4045" i="47"/>
  <c r="H4044" i="47"/>
  <c r="H4043" i="47"/>
  <c r="E4047" i="47"/>
  <c r="E4046" i="47"/>
  <c r="E4045" i="47"/>
  <c r="E4044" i="47"/>
  <c r="E4043" i="47"/>
  <c r="B4047" i="47"/>
  <c r="B4046" i="47"/>
  <c r="B4045" i="47"/>
  <c r="B4044" i="47"/>
  <c r="B4043" i="47"/>
  <c r="G255" i="46"/>
  <c r="I254" i="46"/>
  <c r="G254" i="46"/>
  <c r="G253" i="46"/>
  <c r="K4039" i="47"/>
  <c r="K4038" i="47"/>
  <c r="K4037" i="47"/>
  <c r="K4036" i="47"/>
  <c r="K4035" i="47"/>
  <c r="H4039" i="47"/>
  <c r="H4038" i="47"/>
  <c r="H4037" i="47"/>
  <c r="H4036" i="47"/>
  <c r="H4035" i="47"/>
  <c r="E4039" i="47"/>
  <c r="E4038" i="47"/>
  <c r="E4037" i="47"/>
  <c r="E4036" i="47"/>
  <c r="E4035" i="47"/>
  <c r="B4039" i="47"/>
  <c r="B4038" i="47"/>
  <c r="B4037" i="47"/>
  <c r="B4036" i="47"/>
  <c r="B4035" i="47"/>
  <c r="K4031" i="47"/>
  <c r="K4030" i="47"/>
  <c r="K4029" i="47"/>
  <c r="K4028" i="47"/>
  <c r="K4027" i="47"/>
  <c r="H4031" i="47"/>
  <c r="H4030" i="47"/>
  <c r="H4029" i="47"/>
  <c r="H4028" i="47"/>
  <c r="H4027" i="47"/>
  <c r="E4031" i="47"/>
  <c r="E4030" i="47"/>
  <c r="E4029" i="47"/>
  <c r="E4028" i="47"/>
  <c r="E4027" i="47"/>
  <c r="B4031" i="47"/>
  <c r="B4030" i="47"/>
  <c r="B4029" i="47"/>
  <c r="B4028" i="47"/>
  <c r="B4027" i="47"/>
  <c r="K4023" i="47"/>
  <c r="K4022" i="47"/>
  <c r="K4021" i="47"/>
  <c r="K4020" i="47"/>
  <c r="K4019" i="47"/>
  <c r="H4023" i="47"/>
  <c r="H4022" i="47"/>
  <c r="H4021" i="47"/>
  <c r="H4020" i="47"/>
  <c r="H4019" i="47"/>
  <c r="E4023" i="47"/>
  <c r="E4022" i="47"/>
  <c r="E4021" i="47"/>
  <c r="E4020" i="47"/>
  <c r="E4019" i="47"/>
  <c r="B4023" i="47"/>
  <c r="B4022" i="47"/>
  <c r="B4021" i="47"/>
  <c r="B4020" i="47"/>
  <c r="B4019" i="47"/>
  <c r="K4015" i="47"/>
  <c r="K4014" i="47"/>
  <c r="K4013" i="47"/>
  <c r="K4012" i="47"/>
  <c r="K4011" i="47"/>
  <c r="H4015" i="47"/>
  <c r="H4014" i="47"/>
  <c r="H4013" i="47"/>
  <c r="H4012" i="47"/>
  <c r="H4011" i="47"/>
  <c r="E4015" i="47"/>
  <c r="E4014" i="47"/>
  <c r="E4013" i="47"/>
  <c r="E4012" i="47"/>
  <c r="E4011" i="47"/>
  <c r="B4015" i="47"/>
  <c r="B4014" i="47"/>
  <c r="B4013" i="47"/>
  <c r="B4012" i="47"/>
  <c r="B4011" i="47"/>
  <c r="K4007" i="47"/>
  <c r="K4006" i="47"/>
  <c r="K4005" i="47"/>
  <c r="K4004" i="47"/>
  <c r="K4003" i="47"/>
  <c r="H4007" i="47"/>
  <c r="H4006" i="47"/>
  <c r="H4005" i="47"/>
  <c r="H4004" i="47"/>
  <c r="H4003" i="47"/>
  <c r="E4007" i="47"/>
  <c r="E4006" i="47"/>
  <c r="E4005" i="47"/>
  <c r="E4004" i="47"/>
  <c r="E4003" i="47"/>
  <c r="B4007" i="47"/>
  <c r="B4006" i="47"/>
  <c r="B4005" i="47"/>
  <c r="B4004" i="47"/>
  <c r="B4003" i="47"/>
  <c r="B255" i="46"/>
  <c r="D254" i="46"/>
  <c r="B254" i="46"/>
  <c r="B253" i="46"/>
  <c r="K3999" i="47"/>
  <c r="K3998" i="47"/>
  <c r="K3997" i="47"/>
  <c r="K3996" i="47"/>
  <c r="K3995" i="47"/>
  <c r="H3999" i="47"/>
  <c r="H3998" i="47"/>
  <c r="H3997" i="47"/>
  <c r="H3996" i="47"/>
  <c r="H3995" i="47"/>
  <c r="E3999" i="47"/>
  <c r="E3998" i="47"/>
  <c r="E3997" i="47"/>
  <c r="E3996" i="47"/>
  <c r="E3995" i="47"/>
  <c r="B3999" i="47"/>
  <c r="B3998" i="47"/>
  <c r="B3997" i="47"/>
  <c r="B3996" i="47"/>
  <c r="B3995" i="47"/>
  <c r="K3991" i="47"/>
  <c r="K3990" i="47"/>
  <c r="K3989" i="47"/>
  <c r="K3988" i="47"/>
  <c r="K3987" i="47"/>
  <c r="H3991" i="47"/>
  <c r="H3990" i="47"/>
  <c r="H3989" i="47"/>
  <c r="H3988" i="47"/>
  <c r="H3987" i="47"/>
  <c r="E3991" i="47"/>
  <c r="E3990" i="47"/>
  <c r="E3989" i="47"/>
  <c r="E3988" i="47"/>
  <c r="E3987" i="47"/>
  <c r="B3991" i="47"/>
  <c r="B3990" i="47"/>
  <c r="B3989" i="47"/>
  <c r="B3988" i="47"/>
  <c r="B3987" i="47"/>
  <c r="K3983" i="47"/>
  <c r="K3982" i="47"/>
  <c r="K3981" i="47"/>
  <c r="K3980" i="47"/>
  <c r="K3979" i="47"/>
  <c r="H3983" i="47"/>
  <c r="H3982" i="47"/>
  <c r="H3981" i="47"/>
  <c r="H3980" i="47"/>
  <c r="H3979" i="47"/>
  <c r="E3983" i="47"/>
  <c r="E3982" i="47"/>
  <c r="E3981" i="47"/>
  <c r="E3980" i="47"/>
  <c r="E3979" i="47"/>
  <c r="B3983" i="47"/>
  <c r="B3982" i="47"/>
  <c r="B3981" i="47"/>
  <c r="B3980" i="47"/>
  <c r="B3979" i="47"/>
  <c r="K3975" i="47"/>
  <c r="K3974" i="47"/>
  <c r="K3973" i="47"/>
  <c r="K3972" i="47"/>
  <c r="K3971" i="47"/>
  <c r="H3975" i="47"/>
  <c r="H3974" i="47"/>
  <c r="H3973" i="47"/>
  <c r="H3972" i="47"/>
  <c r="H3971" i="47"/>
  <c r="E3975" i="47"/>
  <c r="E3974" i="47"/>
  <c r="E3973" i="47"/>
  <c r="E3972" i="47"/>
  <c r="E3971" i="47"/>
  <c r="B3975" i="47"/>
  <c r="B3974" i="47"/>
  <c r="B3973" i="47"/>
  <c r="B3972" i="47"/>
  <c r="B3971" i="47"/>
  <c r="K3967" i="47"/>
  <c r="K3966" i="47"/>
  <c r="K3965" i="47"/>
  <c r="K3964" i="47"/>
  <c r="K3963" i="47"/>
  <c r="H3967" i="47"/>
  <c r="H3966" i="47"/>
  <c r="H3965" i="47"/>
  <c r="H3964" i="47"/>
  <c r="H3963" i="47"/>
  <c r="E3967" i="47"/>
  <c r="E3966" i="47"/>
  <c r="E3965" i="47"/>
  <c r="E3964" i="47"/>
  <c r="E3963" i="47"/>
  <c r="B3967" i="47"/>
  <c r="B3966" i="47"/>
  <c r="B3965" i="47"/>
  <c r="B3964" i="47"/>
  <c r="B3963" i="47"/>
  <c r="G250" i="46"/>
  <c r="I249" i="46"/>
  <c r="G249" i="46"/>
  <c r="G248" i="46"/>
  <c r="K3959" i="47"/>
  <c r="K3958" i="47"/>
  <c r="K3957" i="47"/>
  <c r="K3956" i="47"/>
  <c r="K3955" i="47"/>
  <c r="H3959" i="47"/>
  <c r="H3958" i="47"/>
  <c r="H3957" i="47"/>
  <c r="H3956" i="47"/>
  <c r="H3955" i="47"/>
  <c r="E3959" i="47"/>
  <c r="E3958" i="47"/>
  <c r="E3957" i="47"/>
  <c r="E3956" i="47"/>
  <c r="E3955" i="47"/>
  <c r="B3959" i="47"/>
  <c r="B3958" i="47"/>
  <c r="B3957" i="47"/>
  <c r="B3956" i="47"/>
  <c r="B3955" i="47"/>
  <c r="K3951" i="47"/>
  <c r="K3950" i="47"/>
  <c r="K3949" i="47"/>
  <c r="K3948" i="47"/>
  <c r="K3947" i="47"/>
  <c r="H3951" i="47"/>
  <c r="H3950" i="47"/>
  <c r="H3949" i="47"/>
  <c r="H3948" i="47"/>
  <c r="H3947" i="47"/>
  <c r="E3951" i="47"/>
  <c r="E3950" i="47"/>
  <c r="E3949" i="47"/>
  <c r="E3948" i="47"/>
  <c r="E3947" i="47"/>
  <c r="B3951" i="47"/>
  <c r="B3950" i="47"/>
  <c r="B3949" i="47"/>
  <c r="B3948" i="47"/>
  <c r="B3947" i="47"/>
  <c r="K3943" i="47"/>
  <c r="K3942" i="47"/>
  <c r="K3941" i="47"/>
  <c r="K3940" i="47"/>
  <c r="K3939" i="47"/>
  <c r="H3943" i="47"/>
  <c r="H3942" i="47"/>
  <c r="H3941" i="47"/>
  <c r="H3940" i="47"/>
  <c r="H3939" i="47"/>
  <c r="E3943" i="47"/>
  <c r="E3942" i="47"/>
  <c r="E3941" i="47"/>
  <c r="E3940" i="47"/>
  <c r="E3939" i="47"/>
  <c r="B3943" i="47"/>
  <c r="B3942" i="47"/>
  <c r="B3941" i="47"/>
  <c r="B3940" i="47"/>
  <c r="B3939" i="47"/>
  <c r="K3935" i="47"/>
  <c r="K3934" i="47"/>
  <c r="K3933" i="47"/>
  <c r="K3932" i="47"/>
  <c r="K3931" i="47"/>
  <c r="H3935" i="47"/>
  <c r="H3934" i="47"/>
  <c r="H3933" i="47"/>
  <c r="H3932" i="47"/>
  <c r="H3931" i="47"/>
  <c r="E3935" i="47"/>
  <c r="E3934" i="47"/>
  <c r="E3933" i="47"/>
  <c r="E3932" i="47"/>
  <c r="E3931" i="47"/>
  <c r="B3935" i="47"/>
  <c r="B3934" i="47"/>
  <c r="B3933" i="47"/>
  <c r="B3932" i="47"/>
  <c r="B3931" i="47"/>
  <c r="K3927" i="47"/>
  <c r="K3926" i="47"/>
  <c r="K3925" i="47"/>
  <c r="K3924" i="47"/>
  <c r="K3923" i="47"/>
  <c r="H3927" i="47"/>
  <c r="H3926" i="47"/>
  <c r="H3925" i="47"/>
  <c r="H3924" i="47"/>
  <c r="H3923" i="47"/>
  <c r="E3927" i="47"/>
  <c r="E3926" i="47"/>
  <c r="E3925" i="47"/>
  <c r="E3924" i="47"/>
  <c r="E3923" i="47"/>
  <c r="B3927" i="47"/>
  <c r="B3926" i="47"/>
  <c r="B3925" i="47"/>
  <c r="B3924" i="47"/>
  <c r="B3923" i="47"/>
  <c r="B250" i="46"/>
  <c r="D249" i="46"/>
  <c r="B249" i="46"/>
  <c r="B248" i="46"/>
  <c r="K3919" i="47"/>
  <c r="K3918" i="47"/>
  <c r="K3917" i="47"/>
  <c r="K3916" i="47"/>
  <c r="K3915" i="47"/>
  <c r="H3919" i="47"/>
  <c r="H3918" i="47"/>
  <c r="H3917" i="47"/>
  <c r="H3916" i="47"/>
  <c r="H3915" i="47"/>
  <c r="E3919" i="47"/>
  <c r="E3918" i="47"/>
  <c r="E3917" i="47"/>
  <c r="E3916" i="47"/>
  <c r="E3915" i="47"/>
  <c r="B3919" i="47"/>
  <c r="B3918" i="47"/>
  <c r="B3917" i="47"/>
  <c r="B3916" i="47"/>
  <c r="B3915" i="47"/>
  <c r="K3911" i="47"/>
  <c r="K3910" i="47"/>
  <c r="K3909" i="47"/>
  <c r="K3908" i="47"/>
  <c r="K3907" i="47"/>
  <c r="H3911" i="47"/>
  <c r="H3910" i="47"/>
  <c r="H3909" i="47"/>
  <c r="H3908" i="47"/>
  <c r="H3907" i="47"/>
  <c r="E3911" i="47"/>
  <c r="E3910" i="47"/>
  <c r="E3909" i="47"/>
  <c r="E3908" i="47"/>
  <c r="E3907" i="47"/>
  <c r="B3911" i="47"/>
  <c r="B3910" i="47"/>
  <c r="B3909" i="47"/>
  <c r="B3908" i="47"/>
  <c r="B3907" i="47"/>
  <c r="K3903" i="47"/>
  <c r="K3902" i="47"/>
  <c r="K3901" i="47"/>
  <c r="K3900" i="47"/>
  <c r="K3899" i="47"/>
  <c r="H3903" i="47"/>
  <c r="H3902" i="47"/>
  <c r="H3901" i="47"/>
  <c r="H3900" i="47"/>
  <c r="H3899" i="47"/>
  <c r="E3903" i="47"/>
  <c r="E3902" i="47"/>
  <c r="E3901" i="47"/>
  <c r="E3900" i="47"/>
  <c r="E3899" i="47"/>
  <c r="B3903" i="47"/>
  <c r="B3902" i="47"/>
  <c r="B3901" i="47"/>
  <c r="B3900" i="47"/>
  <c r="B3899" i="47"/>
  <c r="K3895" i="47"/>
  <c r="K3894" i="47"/>
  <c r="K3893" i="47"/>
  <c r="K3892" i="47"/>
  <c r="K3891" i="47"/>
  <c r="H3895" i="47"/>
  <c r="H3894" i="47"/>
  <c r="H3893" i="47"/>
  <c r="H3892" i="47"/>
  <c r="H3891" i="47"/>
  <c r="E3895" i="47"/>
  <c r="E3894" i="47"/>
  <c r="E3893" i="47"/>
  <c r="E3892" i="47"/>
  <c r="E3891" i="47"/>
  <c r="B3895" i="47"/>
  <c r="B3894" i="47"/>
  <c r="B3893" i="47"/>
  <c r="B3892" i="47"/>
  <c r="B3891" i="47"/>
  <c r="K3887" i="47"/>
  <c r="K3886" i="47"/>
  <c r="K3885" i="47"/>
  <c r="K3884" i="47"/>
  <c r="K3883" i="47"/>
  <c r="H3887" i="47"/>
  <c r="H3886" i="47"/>
  <c r="H3885" i="47"/>
  <c r="H3884" i="47"/>
  <c r="H3883" i="47"/>
  <c r="E3887" i="47"/>
  <c r="E3886" i="47"/>
  <c r="E3885" i="47"/>
  <c r="E3884" i="47"/>
  <c r="E3883" i="47"/>
  <c r="B3887" i="47"/>
  <c r="B3886" i="47"/>
  <c r="B3885" i="47"/>
  <c r="B3884" i="47"/>
  <c r="B3883" i="47"/>
  <c r="G245" i="46"/>
  <c r="I244" i="46"/>
  <c r="G244" i="46"/>
  <c r="G243" i="46"/>
  <c r="K3879" i="47"/>
  <c r="K3878" i="47"/>
  <c r="K3877" i="47"/>
  <c r="K3876" i="47"/>
  <c r="K3875" i="47"/>
  <c r="H3879" i="47"/>
  <c r="H3878" i="47"/>
  <c r="H3877" i="47"/>
  <c r="H3876" i="47"/>
  <c r="H3875" i="47"/>
  <c r="E3879" i="47"/>
  <c r="E3878" i="47"/>
  <c r="E3877" i="47"/>
  <c r="E3876" i="47"/>
  <c r="E3875" i="47"/>
  <c r="B3879" i="47"/>
  <c r="B3878" i="47"/>
  <c r="B3877" i="47"/>
  <c r="B3876" i="47"/>
  <c r="B3875" i="47"/>
  <c r="K3871" i="47"/>
  <c r="K3870" i="47"/>
  <c r="K3869" i="47"/>
  <c r="K3868" i="47"/>
  <c r="K3867" i="47"/>
  <c r="H3871" i="47"/>
  <c r="H3870" i="47"/>
  <c r="H3869" i="47"/>
  <c r="H3868" i="47"/>
  <c r="H3867" i="47"/>
  <c r="E3871" i="47"/>
  <c r="E3870" i="47"/>
  <c r="E3869" i="47"/>
  <c r="E3868" i="47"/>
  <c r="E3867" i="47"/>
  <c r="B3871" i="47"/>
  <c r="B3870" i="47"/>
  <c r="B3869" i="47"/>
  <c r="B3868" i="47"/>
  <c r="B3867" i="47"/>
  <c r="K3863" i="47"/>
  <c r="K3862" i="47"/>
  <c r="K3861" i="47"/>
  <c r="K3860" i="47"/>
  <c r="K3859" i="47"/>
  <c r="H3863" i="47"/>
  <c r="H3862" i="47"/>
  <c r="H3861" i="47"/>
  <c r="H3860" i="47"/>
  <c r="H3859" i="47"/>
  <c r="E3863" i="47"/>
  <c r="E3862" i="47"/>
  <c r="E3861" i="47"/>
  <c r="E3860" i="47"/>
  <c r="E3859" i="47"/>
  <c r="B3863" i="47"/>
  <c r="B3862" i="47"/>
  <c r="B3861" i="47"/>
  <c r="B3860" i="47"/>
  <c r="B3859" i="47"/>
  <c r="K3855" i="47"/>
  <c r="K3854" i="47"/>
  <c r="K3853" i="47"/>
  <c r="K3852" i="47"/>
  <c r="K3851" i="47"/>
  <c r="H3855" i="47"/>
  <c r="H3854" i="47"/>
  <c r="H3853" i="47"/>
  <c r="H3852" i="47"/>
  <c r="H3851" i="47"/>
  <c r="E3855" i="47"/>
  <c r="E3854" i="47"/>
  <c r="E3853" i="47"/>
  <c r="E3852" i="47"/>
  <c r="E3851" i="47"/>
  <c r="B3855" i="47"/>
  <c r="B3854" i="47"/>
  <c r="B3853" i="47"/>
  <c r="B3852" i="47"/>
  <c r="B3851" i="47"/>
  <c r="K3847" i="47"/>
  <c r="K3846" i="47"/>
  <c r="K3845" i="47"/>
  <c r="K3844" i="47"/>
  <c r="K3843" i="47"/>
  <c r="H3847" i="47"/>
  <c r="H3846" i="47"/>
  <c r="H3845" i="47"/>
  <c r="H3844" i="47"/>
  <c r="H3843" i="47"/>
  <c r="E3847" i="47"/>
  <c r="E3846" i="47"/>
  <c r="E3845" i="47"/>
  <c r="E3844" i="47"/>
  <c r="E3843" i="47"/>
  <c r="B3847" i="47"/>
  <c r="B3846" i="47"/>
  <c r="B3845" i="47"/>
  <c r="B3844" i="47"/>
  <c r="B3843" i="47"/>
  <c r="B245" i="46"/>
  <c r="D244" i="46"/>
  <c r="B244" i="46"/>
  <c r="B243" i="46"/>
  <c r="K3839" i="47"/>
  <c r="K3838" i="47"/>
  <c r="K3837" i="47"/>
  <c r="K3836" i="47"/>
  <c r="K3835" i="47"/>
  <c r="H3839" i="47"/>
  <c r="H3838" i="47"/>
  <c r="H3837" i="47"/>
  <c r="H3836" i="47"/>
  <c r="H3835" i="47"/>
  <c r="E3839" i="47"/>
  <c r="E3838" i="47"/>
  <c r="E3837" i="47"/>
  <c r="E3836" i="47"/>
  <c r="E3835" i="47"/>
  <c r="B3839" i="47"/>
  <c r="B3838" i="47"/>
  <c r="B3837" i="47"/>
  <c r="B3836" i="47"/>
  <c r="B3835" i="47"/>
  <c r="K3831" i="47"/>
  <c r="K3830" i="47"/>
  <c r="K3829" i="47"/>
  <c r="K3828" i="47"/>
  <c r="K3827" i="47"/>
  <c r="H3831" i="47"/>
  <c r="H3830" i="47"/>
  <c r="H3829" i="47"/>
  <c r="H3828" i="47"/>
  <c r="H3827" i="47"/>
  <c r="E3831" i="47"/>
  <c r="E3830" i="47"/>
  <c r="E3829" i="47"/>
  <c r="E3828" i="47"/>
  <c r="E3827" i="47"/>
  <c r="B3831" i="47"/>
  <c r="B3830" i="47"/>
  <c r="B3829" i="47"/>
  <c r="B3828" i="47"/>
  <c r="B3827" i="47"/>
  <c r="K3823" i="47"/>
  <c r="K3822" i="47"/>
  <c r="K3821" i="47"/>
  <c r="K3820" i="47"/>
  <c r="K3819" i="47"/>
  <c r="H3823" i="47"/>
  <c r="H3822" i="47"/>
  <c r="H3821" i="47"/>
  <c r="H3820" i="47"/>
  <c r="H3819" i="47"/>
  <c r="E3823" i="47"/>
  <c r="E3822" i="47"/>
  <c r="E3821" i="47"/>
  <c r="E3820" i="47"/>
  <c r="E3819" i="47"/>
  <c r="B3823" i="47"/>
  <c r="B3822" i="47"/>
  <c r="B3821" i="47"/>
  <c r="B3820" i="47"/>
  <c r="B3819" i="47"/>
  <c r="K3815" i="47"/>
  <c r="K3814" i="47"/>
  <c r="K3813" i="47"/>
  <c r="K3812" i="47"/>
  <c r="K3811" i="47"/>
  <c r="H3815" i="47"/>
  <c r="H3814" i="47"/>
  <c r="H3813" i="47"/>
  <c r="H3812" i="47"/>
  <c r="H3811" i="47"/>
  <c r="E3815" i="47"/>
  <c r="E3814" i="47"/>
  <c r="E3813" i="47"/>
  <c r="E3812" i="47"/>
  <c r="E3811" i="47"/>
  <c r="B3815" i="47"/>
  <c r="B3814" i="47"/>
  <c r="B3813" i="47"/>
  <c r="B3812" i="47"/>
  <c r="B3811" i="47"/>
  <c r="K3807" i="47"/>
  <c r="K3806" i="47"/>
  <c r="K3805" i="47"/>
  <c r="K3804" i="47"/>
  <c r="K3803" i="47"/>
  <c r="H3807" i="47"/>
  <c r="H3806" i="47"/>
  <c r="H3805" i="47"/>
  <c r="H3804" i="47"/>
  <c r="H3803" i="47"/>
  <c r="E3807" i="47"/>
  <c r="E3806" i="47"/>
  <c r="E3805" i="47"/>
  <c r="E3804" i="47"/>
  <c r="E3803" i="47"/>
  <c r="B3807" i="47"/>
  <c r="B3806" i="47"/>
  <c r="B3805" i="47"/>
  <c r="B3804" i="47"/>
  <c r="B3803" i="47"/>
  <c r="G240" i="46"/>
  <c r="I239" i="46"/>
  <c r="G239" i="46"/>
  <c r="G238" i="46"/>
  <c r="K3799" i="47"/>
  <c r="K3798" i="47"/>
  <c r="K3797" i="47"/>
  <c r="K3796" i="47"/>
  <c r="K3795" i="47"/>
  <c r="H3799" i="47"/>
  <c r="H3798" i="47"/>
  <c r="H3797" i="47"/>
  <c r="H3796" i="47"/>
  <c r="H3795" i="47"/>
  <c r="E3799" i="47"/>
  <c r="E3798" i="47"/>
  <c r="E3797" i="47"/>
  <c r="E3796" i="47"/>
  <c r="E3795" i="47"/>
  <c r="B3799" i="47"/>
  <c r="B3798" i="47"/>
  <c r="B3797" i="47"/>
  <c r="B3796" i="47"/>
  <c r="B3795" i="47"/>
  <c r="K3791" i="47"/>
  <c r="K3790" i="47"/>
  <c r="K3789" i="47"/>
  <c r="K3788" i="47"/>
  <c r="K3787" i="47"/>
  <c r="H3791" i="47"/>
  <c r="H3790" i="47"/>
  <c r="H3789" i="47"/>
  <c r="H3788" i="47"/>
  <c r="H3787" i="47"/>
  <c r="E3791" i="47"/>
  <c r="E3790" i="47"/>
  <c r="E3789" i="47"/>
  <c r="E3788" i="47"/>
  <c r="E3787" i="47"/>
  <c r="B3791" i="47"/>
  <c r="B3790" i="47"/>
  <c r="B3789" i="47"/>
  <c r="B3788" i="47"/>
  <c r="B3787" i="47"/>
  <c r="K3783" i="47"/>
  <c r="K3782" i="47"/>
  <c r="K3781" i="47"/>
  <c r="K3780" i="47"/>
  <c r="K3779" i="47"/>
  <c r="H3783" i="47"/>
  <c r="H3782" i="47"/>
  <c r="H3781" i="47"/>
  <c r="H3780" i="47"/>
  <c r="H3779" i="47"/>
  <c r="E3783" i="47"/>
  <c r="E3782" i="47"/>
  <c r="E3781" i="47"/>
  <c r="E3780" i="47"/>
  <c r="E3779" i="47"/>
  <c r="B3783" i="47"/>
  <c r="B3782" i="47"/>
  <c r="B3781" i="47"/>
  <c r="B3780" i="47"/>
  <c r="B3779" i="47"/>
  <c r="K3775" i="47"/>
  <c r="K3774" i="47"/>
  <c r="K3773" i="47"/>
  <c r="K3772" i="47"/>
  <c r="K3771" i="47"/>
  <c r="H3775" i="47"/>
  <c r="H3774" i="47"/>
  <c r="H3773" i="47"/>
  <c r="H3772" i="47"/>
  <c r="H3771" i="47"/>
  <c r="E3775" i="47"/>
  <c r="E3774" i="47"/>
  <c r="E3773" i="47"/>
  <c r="E3772" i="47"/>
  <c r="E3771" i="47"/>
  <c r="B3775" i="47"/>
  <c r="B3774" i="47"/>
  <c r="B3773" i="47"/>
  <c r="B3772" i="47"/>
  <c r="B3771" i="47"/>
  <c r="K3767" i="47"/>
  <c r="K3766" i="47"/>
  <c r="K3765" i="47"/>
  <c r="K3764" i="47"/>
  <c r="K3763" i="47"/>
  <c r="H3767" i="47"/>
  <c r="H3766" i="47"/>
  <c r="H3765" i="47"/>
  <c r="H3764" i="47"/>
  <c r="H3763" i="47"/>
  <c r="E3767" i="47"/>
  <c r="E3766" i="47"/>
  <c r="E3765" i="47"/>
  <c r="E3764" i="47"/>
  <c r="E3763" i="47"/>
  <c r="B3767" i="47"/>
  <c r="B3766" i="47"/>
  <c r="B3765" i="47"/>
  <c r="B3764" i="47"/>
  <c r="B3763" i="47"/>
  <c r="B240" i="46"/>
  <c r="D239" i="46"/>
  <c r="B239" i="46"/>
  <c r="B238" i="46"/>
  <c r="K3759" i="47"/>
  <c r="K3758" i="47"/>
  <c r="K3757" i="47"/>
  <c r="K3756" i="47"/>
  <c r="K3755" i="47"/>
  <c r="H3759" i="47"/>
  <c r="H3758" i="47"/>
  <c r="H3757" i="47"/>
  <c r="H3756" i="47"/>
  <c r="H3755" i="47"/>
  <c r="E3759" i="47"/>
  <c r="E3758" i="47"/>
  <c r="E3757" i="47"/>
  <c r="E3756" i="47"/>
  <c r="E3755" i="47"/>
  <c r="B3759" i="47"/>
  <c r="B3758" i="47"/>
  <c r="B3757" i="47"/>
  <c r="B3756" i="47"/>
  <c r="B3755" i="47"/>
  <c r="K3751" i="47"/>
  <c r="K3750" i="47"/>
  <c r="K3749" i="47"/>
  <c r="K3748" i="47"/>
  <c r="K3747" i="47"/>
  <c r="H3751" i="47"/>
  <c r="H3750" i="47"/>
  <c r="H3749" i="47"/>
  <c r="H3748" i="47"/>
  <c r="H3747" i="47"/>
  <c r="E3751" i="47"/>
  <c r="E3750" i="47"/>
  <c r="E3749" i="47"/>
  <c r="E3748" i="47"/>
  <c r="E3747" i="47"/>
  <c r="B3751" i="47"/>
  <c r="B3750" i="47"/>
  <c r="B3749" i="47"/>
  <c r="B3748" i="47"/>
  <c r="B3747" i="47"/>
  <c r="K3743" i="47"/>
  <c r="K3742" i="47"/>
  <c r="K3741" i="47"/>
  <c r="K3740" i="47"/>
  <c r="K3739" i="47"/>
  <c r="H3743" i="47"/>
  <c r="H3742" i="47"/>
  <c r="H3741" i="47"/>
  <c r="H3740" i="47"/>
  <c r="H3739" i="47"/>
  <c r="E3743" i="47"/>
  <c r="E3742" i="47"/>
  <c r="E3741" i="47"/>
  <c r="E3740" i="47"/>
  <c r="E3739" i="47"/>
  <c r="B3743" i="47"/>
  <c r="B3742" i="47"/>
  <c r="B3741" i="47"/>
  <c r="B3740" i="47"/>
  <c r="B3739" i="47"/>
  <c r="K3735" i="47"/>
  <c r="K3734" i="47"/>
  <c r="K3733" i="47"/>
  <c r="K3732" i="47"/>
  <c r="K3731" i="47"/>
  <c r="H3735" i="47"/>
  <c r="H3734" i="47"/>
  <c r="H3733" i="47"/>
  <c r="H3732" i="47"/>
  <c r="H3731" i="47"/>
  <c r="E3735" i="47"/>
  <c r="E3734" i="47"/>
  <c r="E3733" i="47"/>
  <c r="E3732" i="47"/>
  <c r="E3731" i="47"/>
  <c r="B3735" i="47"/>
  <c r="B3734" i="47"/>
  <c r="B3733" i="47"/>
  <c r="B3732" i="47"/>
  <c r="B3731" i="47"/>
  <c r="K3727" i="47"/>
  <c r="K3726" i="47"/>
  <c r="K3725" i="47"/>
  <c r="K3724" i="47"/>
  <c r="K3723" i="47"/>
  <c r="H3727" i="47"/>
  <c r="H3726" i="47"/>
  <c r="H3725" i="47"/>
  <c r="H3724" i="47"/>
  <c r="H3723" i="47"/>
  <c r="E3727" i="47"/>
  <c r="E3726" i="47"/>
  <c r="E3725" i="47"/>
  <c r="E3724" i="47"/>
  <c r="E3723" i="47"/>
  <c r="B3727" i="47"/>
  <c r="B3726" i="47"/>
  <c r="B3725" i="47"/>
  <c r="B3724" i="47"/>
  <c r="B3723" i="47"/>
  <c r="G235" i="46"/>
  <c r="I234" i="46"/>
  <c r="G234" i="46"/>
  <c r="G233" i="46"/>
  <c r="K3719" i="47"/>
  <c r="K3718" i="47"/>
  <c r="K3717" i="47"/>
  <c r="K3716" i="47"/>
  <c r="K3715" i="47"/>
  <c r="H3719" i="47"/>
  <c r="H3718" i="47"/>
  <c r="H3717" i="47"/>
  <c r="H3716" i="47"/>
  <c r="H3715" i="47"/>
  <c r="E3719" i="47"/>
  <c r="E3718" i="47"/>
  <c r="E3717" i="47"/>
  <c r="E3716" i="47"/>
  <c r="E3715" i="47"/>
  <c r="B3719" i="47"/>
  <c r="B3718" i="47"/>
  <c r="B3717" i="47"/>
  <c r="B3716" i="47"/>
  <c r="B3715" i="47"/>
  <c r="K3711" i="47"/>
  <c r="K3710" i="47"/>
  <c r="K3709" i="47"/>
  <c r="K3708" i="47"/>
  <c r="K3707" i="47"/>
  <c r="H3711" i="47"/>
  <c r="H3710" i="47"/>
  <c r="H3709" i="47"/>
  <c r="H3708" i="47"/>
  <c r="H3707" i="47"/>
  <c r="E3711" i="47"/>
  <c r="E3710" i="47"/>
  <c r="E3709" i="47"/>
  <c r="E3708" i="47"/>
  <c r="E3707" i="47"/>
  <c r="B3711" i="47"/>
  <c r="B3710" i="47"/>
  <c r="B3709" i="47"/>
  <c r="B3708" i="47"/>
  <c r="B3707" i="47"/>
  <c r="K3703" i="47"/>
  <c r="K3702" i="47"/>
  <c r="K3701" i="47"/>
  <c r="K3700" i="47"/>
  <c r="K3699" i="47"/>
  <c r="H3703" i="47"/>
  <c r="H3702" i="47"/>
  <c r="H3701" i="47"/>
  <c r="H3700" i="47"/>
  <c r="H3699" i="47"/>
  <c r="E3703" i="47"/>
  <c r="E3702" i="47"/>
  <c r="E3701" i="47"/>
  <c r="E3700" i="47"/>
  <c r="E3699" i="47"/>
  <c r="B3703" i="47"/>
  <c r="B3702" i="47"/>
  <c r="B3701" i="47"/>
  <c r="B3700" i="47"/>
  <c r="B3699" i="47"/>
  <c r="K3695" i="47"/>
  <c r="K3694" i="47"/>
  <c r="K3693" i="47"/>
  <c r="K3692" i="47"/>
  <c r="K3691" i="47"/>
  <c r="H3695" i="47"/>
  <c r="H3694" i="47"/>
  <c r="H3693" i="47"/>
  <c r="H3692" i="47"/>
  <c r="H3691" i="47"/>
  <c r="E3695" i="47"/>
  <c r="E3694" i="47"/>
  <c r="E3693" i="47"/>
  <c r="E3692" i="47"/>
  <c r="E3691" i="47"/>
  <c r="B3695" i="47"/>
  <c r="B3694" i="47"/>
  <c r="B3693" i="47"/>
  <c r="B3692" i="47"/>
  <c r="B3691" i="47"/>
  <c r="K3687" i="47"/>
  <c r="K3686" i="47"/>
  <c r="K3685" i="47"/>
  <c r="K3684" i="47"/>
  <c r="K3683" i="47"/>
  <c r="H3687" i="47"/>
  <c r="H3686" i="47"/>
  <c r="H3685" i="47"/>
  <c r="H3684" i="47"/>
  <c r="H3683" i="47"/>
  <c r="E3687" i="47"/>
  <c r="E3686" i="47"/>
  <c r="E3685" i="47"/>
  <c r="E3684" i="47"/>
  <c r="E3683" i="47"/>
  <c r="B3687" i="47"/>
  <c r="B3686" i="47"/>
  <c r="B3685" i="47"/>
  <c r="B3684" i="47"/>
  <c r="B3683" i="47"/>
  <c r="B235" i="46"/>
  <c r="D234" i="46"/>
  <c r="B234" i="46"/>
  <c r="B233" i="46"/>
  <c r="K3679" i="47"/>
  <c r="K3678" i="47"/>
  <c r="K3677" i="47"/>
  <c r="K3676" i="47"/>
  <c r="K3675" i="47"/>
  <c r="H3679" i="47"/>
  <c r="H3678" i="47"/>
  <c r="H3677" i="47"/>
  <c r="H3676" i="47"/>
  <c r="H3675" i="47"/>
  <c r="E3679" i="47"/>
  <c r="E3678" i="47"/>
  <c r="E3677" i="47"/>
  <c r="E3676" i="47"/>
  <c r="E3675" i="47"/>
  <c r="B3679" i="47"/>
  <c r="B3678" i="47"/>
  <c r="B3677" i="47"/>
  <c r="B3676" i="47"/>
  <c r="B3675" i="47"/>
  <c r="K3671" i="47"/>
  <c r="K3670" i="47"/>
  <c r="K3669" i="47"/>
  <c r="K3668" i="47"/>
  <c r="K3667" i="47"/>
  <c r="H3671" i="47"/>
  <c r="H3670" i="47"/>
  <c r="H3669" i="47"/>
  <c r="H3668" i="47"/>
  <c r="H3667" i="47"/>
  <c r="E3671" i="47"/>
  <c r="E3670" i="47"/>
  <c r="E3669" i="47"/>
  <c r="E3668" i="47"/>
  <c r="E3667" i="47"/>
  <c r="B3671" i="47"/>
  <c r="B3670" i="47"/>
  <c r="B3669" i="47"/>
  <c r="B3668" i="47"/>
  <c r="B3667" i="47"/>
  <c r="K3663" i="47"/>
  <c r="K3662" i="47"/>
  <c r="K3661" i="47"/>
  <c r="K3660" i="47"/>
  <c r="K3659" i="47"/>
  <c r="H3663" i="47"/>
  <c r="H3662" i="47"/>
  <c r="H3661" i="47"/>
  <c r="H3660" i="47"/>
  <c r="H3659" i="47"/>
  <c r="E3663" i="47"/>
  <c r="E3662" i="47"/>
  <c r="E3661" i="47"/>
  <c r="E3660" i="47"/>
  <c r="E3659" i="47"/>
  <c r="B3663" i="47"/>
  <c r="B3662" i="47"/>
  <c r="B3661" i="47"/>
  <c r="B3660" i="47"/>
  <c r="B3659" i="47"/>
  <c r="K3655" i="47"/>
  <c r="K3654" i="47"/>
  <c r="K3653" i="47"/>
  <c r="K3652" i="47"/>
  <c r="K3651" i="47"/>
  <c r="H3655" i="47"/>
  <c r="H3654" i="47"/>
  <c r="H3653" i="47"/>
  <c r="H3652" i="47"/>
  <c r="H3651" i="47"/>
  <c r="E3655" i="47"/>
  <c r="E3654" i="47"/>
  <c r="E3653" i="47"/>
  <c r="E3652" i="47"/>
  <c r="E3651" i="47"/>
  <c r="B3655" i="47"/>
  <c r="B3654" i="47"/>
  <c r="B3653" i="47"/>
  <c r="B3652" i="47"/>
  <c r="B3651" i="47"/>
  <c r="K3647" i="47"/>
  <c r="K3646" i="47"/>
  <c r="K3645" i="47"/>
  <c r="K3644" i="47"/>
  <c r="K3643" i="47"/>
  <c r="H3647" i="47"/>
  <c r="H3646" i="47"/>
  <c r="H3645" i="47"/>
  <c r="H3644" i="47"/>
  <c r="H3643" i="47"/>
  <c r="E3647" i="47"/>
  <c r="E3646" i="47"/>
  <c r="E3645" i="47"/>
  <c r="E3644" i="47"/>
  <c r="E3643" i="47"/>
  <c r="B3647" i="47"/>
  <c r="B3646" i="47"/>
  <c r="B3645" i="47"/>
  <c r="B3644" i="47"/>
  <c r="B3643" i="47"/>
  <c r="G230" i="46"/>
  <c r="I229" i="46"/>
  <c r="G229" i="46"/>
  <c r="G228" i="46"/>
  <c r="K3639" i="47"/>
  <c r="K3638" i="47"/>
  <c r="K3637" i="47"/>
  <c r="K3636" i="47"/>
  <c r="K3635" i="47"/>
  <c r="H3639" i="47"/>
  <c r="H3638" i="47"/>
  <c r="H3637" i="47"/>
  <c r="H3636" i="47"/>
  <c r="H3635" i="47"/>
  <c r="E3639" i="47"/>
  <c r="E3638" i="47"/>
  <c r="E3637" i="47"/>
  <c r="E3636" i="47"/>
  <c r="E3635" i="47"/>
  <c r="B3639" i="47"/>
  <c r="B3638" i="47"/>
  <c r="B3637" i="47"/>
  <c r="B3636" i="47"/>
  <c r="B3635" i="47"/>
  <c r="K3631" i="47"/>
  <c r="K3630" i="47"/>
  <c r="K3629" i="47"/>
  <c r="K3628" i="47"/>
  <c r="K3627" i="47"/>
  <c r="H3631" i="47"/>
  <c r="H3630" i="47"/>
  <c r="H3629" i="47"/>
  <c r="H3628" i="47"/>
  <c r="H3627" i="47"/>
  <c r="E3631" i="47"/>
  <c r="E3630" i="47"/>
  <c r="E3629" i="47"/>
  <c r="E3628" i="47"/>
  <c r="E3627" i="47"/>
  <c r="B3631" i="47"/>
  <c r="B3630" i="47"/>
  <c r="B3629" i="47"/>
  <c r="B3628" i="47"/>
  <c r="B3627" i="47"/>
  <c r="K3623" i="47"/>
  <c r="K3622" i="47"/>
  <c r="K3621" i="47"/>
  <c r="K3620" i="47"/>
  <c r="K3619" i="47"/>
  <c r="H3623" i="47"/>
  <c r="H3622" i="47"/>
  <c r="H3621" i="47"/>
  <c r="H3620" i="47"/>
  <c r="H3619" i="47"/>
  <c r="E3623" i="47"/>
  <c r="E3622" i="47"/>
  <c r="E3621" i="47"/>
  <c r="E3620" i="47"/>
  <c r="E3619" i="47"/>
  <c r="B3623" i="47"/>
  <c r="B3622" i="47"/>
  <c r="B3621" i="47"/>
  <c r="B3620" i="47"/>
  <c r="B3619" i="47"/>
  <c r="K3615" i="47"/>
  <c r="K3614" i="47"/>
  <c r="K3613" i="47"/>
  <c r="K3612" i="47"/>
  <c r="K3611" i="47"/>
  <c r="H3615" i="47"/>
  <c r="H3614" i="47"/>
  <c r="H3613" i="47"/>
  <c r="H3612" i="47"/>
  <c r="H3611" i="47"/>
  <c r="E3615" i="47"/>
  <c r="E3614" i="47"/>
  <c r="E3613" i="47"/>
  <c r="E3612" i="47"/>
  <c r="E3611" i="47"/>
  <c r="B3615" i="47"/>
  <c r="B3614" i="47"/>
  <c r="B3613" i="47"/>
  <c r="B3612" i="47"/>
  <c r="B3611" i="47"/>
  <c r="K3607" i="47"/>
  <c r="K3606" i="47"/>
  <c r="K3605" i="47"/>
  <c r="K3604" i="47"/>
  <c r="K3603" i="47"/>
  <c r="H3607" i="47"/>
  <c r="H3606" i="47"/>
  <c r="H3605" i="47"/>
  <c r="H3604" i="47"/>
  <c r="H3603" i="47"/>
  <c r="E3607" i="47"/>
  <c r="E3606" i="47"/>
  <c r="E3605" i="47"/>
  <c r="E3604" i="47"/>
  <c r="E3603" i="47"/>
  <c r="B3607" i="47"/>
  <c r="B3606" i="47"/>
  <c r="B3605" i="47"/>
  <c r="B3604" i="47"/>
  <c r="B3603" i="47"/>
  <c r="B230" i="46"/>
  <c r="D229" i="46"/>
  <c r="B229" i="46"/>
  <c r="B228" i="46"/>
  <c r="K3599" i="47"/>
  <c r="K3598" i="47"/>
  <c r="K3597" i="47"/>
  <c r="K3596" i="47"/>
  <c r="K3595" i="47"/>
  <c r="H3599" i="47"/>
  <c r="H3598" i="47"/>
  <c r="H3597" i="47"/>
  <c r="H3596" i="47"/>
  <c r="H3595" i="47"/>
  <c r="E3599" i="47"/>
  <c r="E3598" i="47"/>
  <c r="E3597" i="47"/>
  <c r="E3596" i="47"/>
  <c r="E3595" i="47"/>
  <c r="B3599" i="47"/>
  <c r="B3598" i="47"/>
  <c r="B3597" i="47"/>
  <c r="B3596" i="47"/>
  <c r="B3595" i="47"/>
  <c r="K3591" i="47"/>
  <c r="K3590" i="47"/>
  <c r="K3589" i="47"/>
  <c r="K3588" i="47"/>
  <c r="K3587" i="47"/>
  <c r="H3591" i="47"/>
  <c r="H3590" i="47"/>
  <c r="H3589" i="47"/>
  <c r="H3588" i="47"/>
  <c r="H3587" i="47"/>
  <c r="E3591" i="47"/>
  <c r="E3590" i="47"/>
  <c r="E3589" i="47"/>
  <c r="E3588" i="47"/>
  <c r="E3587" i="47"/>
  <c r="B3591" i="47"/>
  <c r="B3590" i="47"/>
  <c r="B3589" i="47"/>
  <c r="B3588" i="47"/>
  <c r="B3587" i="47"/>
  <c r="K3583" i="47"/>
  <c r="K3582" i="47"/>
  <c r="K3581" i="47"/>
  <c r="K3580" i="47"/>
  <c r="K3579" i="47"/>
  <c r="H3583" i="47"/>
  <c r="H3582" i="47"/>
  <c r="H3581" i="47"/>
  <c r="H3580" i="47"/>
  <c r="H3579" i="47"/>
  <c r="E3583" i="47"/>
  <c r="E3582" i="47"/>
  <c r="E3581" i="47"/>
  <c r="E3580" i="47"/>
  <c r="E3579" i="47"/>
  <c r="B3583" i="47"/>
  <c r="B3582" i="47"/>
  <c r="B3581" i="47"/>
  <c r="B3580" i="47"/>
  <c r="B3579" i="47"/>
  <c r="K3575" i="47"/>
  <c r="K3574" i="47"/>
  <c r="K3573" i="47"/>
  <c r="K3572" i="47"/>
  <c r="K3571" i="47"/>
  <c r="H3575" i="47"/>
  <c r="H3574" i="47"/>
  <c r="H3573" i="47"/>
  <c r="H3572" i="47"/>
  <c r="H3571" i="47"/>
  <c r="E3575" i="47"/>
  <c r="E3574" i="47"/>
  <c r="E3573" i="47"/>
  <c r="E3572" i="47"/>
  <c r="E3571" i="47"/>
  <c r="B3575" i="47"/>
  <c r="B3574" i="47"/>
  <c r="B3573" i="47"/>
  <c r="B3572" i="47"/>
  <c r="B3571" i="47"/>
  <c r="K3567" i="47"/>
  <c r="K3566" i="47"/>
  <c r="K3565" i="47"/>
  <c r="K3564" i="47"/>
  <c r="K3563" i="47"/>
  <c r="H3567" i="47"/>
  <c r="H3566" i="47"/>
  <c r="H3565" i="47"/>
  <c r="H3564" i="47"/>
  <c r="H3563" i="47"/>
  <c r="E3567" i="47"/>
  <c r="E3566" i="47"/>
  <c r="E3565" i="47"/>
  <c r="E3564" i="47"/>
  <c r="E3563" i="47"/>
  <c r="B3567" i="47"/>
  <c r="B3566" i="47"/>
  <c r="B3565" i="47"/>
  <c r="B3564" i="47"/>
  <c r="B3563" i="47"/>
  <c r="G225" i="46"/>
  <c r="I224" i="46"/>
  <c r="G224" i="46"/>
  <c r="G223" i="46"/>
  <c r="K3559" i="47"/>
  <c r="K3558" i="47"/>
  <c r="K3557" i="47"/>
  <c r="K3556" i="47"/>
  <c r="K3555" i="47"/>
  <c r="H3559" i="47"/>
  <c r="H3558" i="47"/>
  <c r="H3557" i="47"/>
  <c r="H3556" i="47"/>
  <c r="H3555" i="47"/>
  <c r="E3559" i="47"/>
  <c r="E3558" i="47"/>
  <c r="E3557" i="47"/>
  <c r="E3556" i="47"/>
  <c r="E3555" i="47"/>
  <c r="B3559" i="47"/>
  <c r="B3558" i="47"/>
  <c r="B3557" i="47"/>
  <c r="B3556" i="47"/>
  <c r="B3555" i="47"/>
  <c r="K3551" i="47"/>
  <c r="K3550" i="47"/>
  <c r="K3549" i="47"/>
  <c r="K3548" i="47"/>
  <c r="K3547" i="47"/>
  <c r="H3551" i="47"/>
  <c r="H3550" i="47"/>
  <c r="H3549" i="47"/>
  <c r="H3548" i="47"/>
  <c r="H3547" i="47"/>
  <c r="E3551" i="47"/>
  <c r="E3550" i="47"/>
  <c r="E3549" i="47"/>
  <c r="E3548" i="47"/>
  <c r="E3547" i="47"/>
  <c r="B3551" i="47"/>
  <c r="B3550" i="47"/>
  <c r="B3549" i="47"/>
  <c r="B3548" i="47"/>
  <c r="B3547" i="47"/>
  <c r="K3543" i="47"/>
  <c r="K3542" i="47"/>
  <c r="K3541" i="47"/>
  <c r="K3540" i="47"/>
  <c r="K3539" i="47"/>
  <c r="H3543" i="47"/>
  <c r="H3542" i="47"/>
  <c r="H3541" i="47"/>
  <c r="H3540" i="47"/>
  <c r="H3539" i="47"/>
  <c r="E3543" i="47"/>
  <c r="E3542" i="47"/>
  <c r="E3541" i="47"/>
  <c r="E3540" i="47"/>
  <c r="E3539" i="47"/>
  <c r="B3543" i="47"/>
  <c r="B3542" i="47"/>
  <c r="B3541" i="47"/>
  <c r="B3540" i="47"/>
  <c r="B3539" i="47"/>
  <c r="K3535" i="47"/>
  <c r="K3534" i="47"/>
  <c r="K3533" i="47"/>
  <c r="K3532" i="47"/>
  <c r="K3531" i="47"/>
  <c r="H3535" i="47"/>
  <c r="H3534" i="47"/>
  <c r="H3533" i="47"/>
  <c r="H3532" i="47"/>
  <c r="H3531" i="47"/>
  <c r="E3535" i="47"/>
  <c r="E3534" i="47"/>
  <c r="E3533" i="47"/>
  <c r="E3532" i="47"/>
  <c r="E3531" i="47"/>
  <c r="B3535" i="47"/>
  <c r="B3534" i="47"/>
  <c r="B3533" i="47"/>
  <c r="B3532" i="47"/>
  <c r="B3531" i="47"/>
  <c r="K3527" i="47"/>
  <c r="K3526" i="47"/>
  <c r="K3525" i="47"/>
  <c r="K3524" i="47"/>
  <c r="K3523" i="47"/>
  <c r="H3527" i="47"/>
  <c r="H3526" i="47"/>
  <c r="H3525" i="47"/>
  <c r="H3524" i="47"/>
  <c r="H3523" i="47"/>
  <c r="E3527" i="47"/>
  <c r="E3526" i="47"/>
  <c r="E3525" i="47"/>
  <c r="E3524" i="47"/>
  <c r="E3523" i="47"/>
  <c r="B3527" i="47"/>
  <c r="B3526" i="47"/>
  <c r="B3525" i="47"/>
  <c r="B3524" i="47"/>
  <c r="B3523" i="47"/>
  <c r="B225" i="46"/>
  <c r="D224" i="46"/>
  <c r="B224" i="46"/>
  <c r="B223" i="46"/>
  <c r="K3519" i="47"/>
  <c r="K3518" i="47"/>
  <c r="K3517" i="47"/>
  <c r="K3516" i="47"/>
  <c r="K3515" i="47"/>
  <c r="H3519" i="47"/>
  <c r="H3518" i="47"/>
  <c r="H3517" i="47"/>
  <c r="H3516" i="47"/>
  <c r="H3515" i="47"/>
  <c r="E3519" i="47"/>
  <c r="E3518" i="47"/>
  <c r="E3517" i="47"/>
  <c r="E3516" i="47"/>
  <c r="E3515" i="47"/>
  <c r="B3519" i="47"/>
  <c r="B3518" i="47"/>
  <c r="B3517" i="47"/>
  <c r="B3516" i="47"/>
  <c r="B3515" i="47"/>
  <c r="K3511" i="47"/>
  <c r="K3510" i="47"/>
  <c r="K3509" i="47"/>
  <c r="K3508" i="47"/>
  <c r="K3507" i="47"/>
  <c r="H3511" i="47"/>
  <c r="H3510" i="47"/>
  <c r="H3509" i="47"/>
  <c r="H3508" i="47"/>
  <c r="H3507" i="47"/>
  <c r="E3511" i="47"/>
  <c r="E3510" i="47"/>
  <c r="E3509" i="47"/>
  <c r="E3508" i="47"/>
  <c r="E3507" i="47"/>
  <c r="B3511" i="47"/>
  <c r="B3510" i="47"/>
  <c r="B3509" i="47"/>
  <c r="B3508" i="47"/>
  <c r="B3507" i="47"/>
  <c r="K3503" i="47"/>
  <c r="K3502" i="47"/>
  <c r="K3501" i="47"/>
  <c r="K3500" i="47"/>
  <c r="K3499" i="47"/>
  <c r="H3503" i="47"/>
  <c r="H3502" i="47"/>
  <c r="H3501" i="47"/>
  <c r="H3500" i="47"/>
  <c r="H3499" i="47"/>
  <c r="E3503" i="47"/>
  <c r="E3502" i="47"/>
  <c r="E3501" i="47"/>
  <c r="E3500" i="47"/>
  <c r="E3499" i="47"/>
  <c r="B3503" i="47"/>
  <c r="B3502" i="47"/>
  <c r="B3501" i="47"/>
  <c r="B3500" i="47"/>
  <c r="B3499" i="47"/>
  <c r="K3495" i="47"/>
  <c r="K3494" i="47"/>
  <c r="K3493" i="47"/>
  <c r="K3492" i="47"/>
  <c r="K3491" i="47"/>
  <c r="H3495" i="47"/>
  <c r="H3494" i="47"/>
  <c r="H3493" i="47"/>
  <c r="H3492" i="47"/>
  <c r="H3491" i="47"/>
  <c r="E3495" i="47"/>
  <c r="E3494" i="47"/>
  <c r="E3493" i="47"/>
  <c r="E3492" i="47"/>
  <c r="E3491" i="47"/>
  <c r="B3495" i="47"/>
  <c r="B3494" i="47"/>
  <c r="B3493" i="47"/>
  <c r="B3492" i="47"/>
  <c r="B3491" i="47"/>
  <c r="K3487" i="47"/>
  <c r="K3486" i="47"/>
  <c r="K3485" i="47"/>
  <c r="K3484" i="47"/>
  <c r="K3483" i="47"/>
  <c r="H3487" i="47"/>
  <c r="H3486" i="47"/>
  <c r="H3485" i="47"/>
  <c r="H3484" i="47"/>
  <c r="H3483" i="47"/>
  <c r="E3487" i="47"/>
  <c r="E3486" i="47"/>
  <c r="E3485" i="47"/>
  <c r="E3484" i="47"/>
  <c r="E3483" i="47"/>
  <c r="B3487" i="47"/>
  <c r="B3486" i="47"/>
  <c r="B3485" i="47"/>
  <c r="B3484" i="47"/>
  <c r="B3483" i="47"/>
  <c r="G220" i="46"/>
  <c r="I219" i="46"/>
  <c r="G219" i="46"/>
  <c r="G218" i="46"/>
  <c r="K3479" i="47"/>
  <c r="K3478" i="47"/>
  <c r="K3477" i="47"/>
  <c r="K3476" i="47"/>
  <c r="K3475" i="47"/>
  <c r="H3479" i="47"/>
  <c r="H3478" i="47"/>
  <c r="H3477" i="47"/>
  <c r="H3476" i="47"/>
  <c r="H3475" i="47"/>
  <c r="E3479" i="47"/>
  <c r="E3478" i="47"/>
  <c r="E3477" i="47"/>
  <c r="E3476" i="47"/>
  <c r="E3475" i="47"/>
  <c r="B3479" i="47"/>
  <c r="B3478" i="47"/>
  <c r="B3477" i="47"/>
  <c r="B3476" i="47"/>
  <c r="B3475" i="47"/>
  <c r="K3471" i="47"/>
  <c r="K3470" i="47"/>
  <c r="K3469" i="47"/>
  <c r="K3468" i="47"/>
  <c r="K3467" i="47"/>
  <c r="H3471" i="47"/>
  <c r="H3470" i="47"/>
  <c r="H3469" i="47"/>
  <c r="H3468" i="47"/>
  <c r="H3467" i="47"/>
  <c r="E3471" i="47"/>
  <c r="E3470" i="47"/>
  <c r="E3469" i="47"/>
  <c r="E3468" i="47"/>
  <c r="E3467" i="47"/>
  <c r="B3471" i="47"/>
  <c r="B3470" i="47"/>
  <c r="B3469" i="47"/>
  <c r="B3468" i="47"/>
  <c r="B3467" i="47"/>
  <c r="K3463" i="47"/>
  <c r="K3462" i="47"/>
  <c r="K3461" i="47"/>
  <c r="K3460" i="47"/>
  <c r="K3459" i="47"/>
  <c r="H3463" i="47"/>
  <c r="H3462" i="47"/>
  <c r="H3461" i="47"/>
  <c r="H3460" i="47"/>
  <c r="H3459" i="47"/>
  <c r="E3463" i="47"/>
  <c r="E3462" i="47"/>
  <c r="E3461" i="47"/>
  <c r="E3460" i="47"/>
  <c r="E3459" i="47"/>
  <c r="B3463" i="47"/>
  <c r="B3462" i="47"/>
  <c r="B3461" i="47"/>
  <c r="B3460" i="47"/>
  <c r="B3459" i="47"/>
  <c r="K3455" i="47"/>
  <c r="K3454" i="47"/>
  <c r="K3453" i="47"/>
  <c r="K3452" i="47"/>
  <c r="K3451" i="47"/>
  <c r="H3455" i="47"/>
  <c r="H3454" i="47"/>
  <c r="H3453" i="47"/>
  <c r="H3452" i="47"/>
  <c r="H3451" i="47"/>
  <c r="E3455" i="47"/>
  <c r="E3454" i="47"/>
  <c r="E3453" i="47"/>
  <c r="E3452" i="47"/>
  <c r="E3451" i="47"/>
  <c r="B3455" i="47"/>
  <c r="B3454" i="47"/>
  <c r="B3453" i="47"/>
  <c r="B3452" i="47"/>
  <c r="B3451" i="47"/>
  <c r="K3447" i="47"/>
  <c r="K3446" i="47"/>
  <c r="K3445" i="47"/>
  <c r="K3444" i="47"/>
  <c r="K3443" i="47"/>
  <c r="H3447" i="47"/>
  <c r="H3446" i="47"/>
  <c r="H3445" i="47"/>
  <c r="H3444" i="47"/>
  <c r="H3443" i="47"/>
  <c r="E3447" i="47"/>
  <c r="E3446" i="47"/>
  <c r="E3445" i="47"/>
  <c r="E3444" i="47"/>
  <c r="E3443" i="47"/>
  <c r="B3447" i="47"/>
  <c r="B3446" i="47"/>
  <c r="B3445" i="47"/>
  <c r="B3444" i="47"/>
  <c r="B3443" i="47"/>
  <c r="B220" i="46"/>
  <c r="D219" i="46"/>
  <c r="B219" i="46"/>
  <c r="B218" i="46"/>
  <c r="K3439" i="47"/>
  <c r="K3438" i="47"/>
  <c r="K3437" i="47"/>
  <c r="K3436" i="47"/>
  <c r="K3435" i="47"/>
  <c r="H3439" i="47"/>
  <c r="H3438" i="47"/>
  <c r="H3437" i="47"/>
  <c r="H3436" i="47"/>
  <c r="H3435" i="47"/>
  <c r="E3439" i="47"/>
  <c r="E3438" i="47"/>
  <c r="E3437" i="47"/>
  <c r="E3436" i="47"/>
  <c r="E3435" i="47"/>
  <c r="B3439" i="47"/>
  <c r="B3438" i="47"/>
  <c r="B3437" i="47"/>
  <c r="B3436" i="47"/>
  <c r="B3435" i="47"/>
  <c r="K3431" i="47"/>
  <c r="K3430" i="47"/>
  <c r="K3429" i="47"/>
  <c r="K3428" i="47"/>
  <c r="K3427" i="47"/>
  <c r="H3431" i="47"/>
  <c r="H3430" i="47"/>
  <c r="H3429" i="47"/>
  <c r="H3428" i="47"/>
  <c r="H3427" i="47"/>
  <c r="E3431" i="47"/>
  <c r="E3430" i="47"/>
  <c r="E3429" i="47"/>
  <c r="E3428" i="47"/>
  <c r="E3427" i="47"/>
  <c r="B3431" i="47"/>
  <c r="B3430" i="47"/>
  <c r="B3429" i="47"/>
  <c r="B3428" i="47"/>
  <c r="B3427" i="47"/>
  <c r="K3423" i="47"/>
  <c r="K3422" i="47"/>
  <c r="K3421" i="47"/>
  <c r="K3420" i="47"/>
  <c r="K3419" i="47"/>
  <c r="H3423" i="47"/>
  <c r="H3422" i="47"/>
  <c r="H3421" i="47"/>
  <c r="H3420" i="47"/>
  <c r="H3419" i="47"/>
  <c r="E3423" i="47"/>
  <c r="E3422" i="47"/>
  <c r="E3421" i="47"/>
  <c r="E3420" i="47"/>
  <c r="E3419" i="47"/>
  <c r="B3423" i="47"/>
  <c r="B3422" i="47"/>
  <c r="B3421" i="47"/>
  <c r="B3420" i="47"/>
  <c r="B3419" i="47"/>
  <c r="K3415" i="47"/>
  <c r="K3414" i="47"/>
  <c r="K3413" i="47"/>
  <c r="K3412" i="47"/>
  <c r="K3411" i="47"/>
  <c r="H3415" i="47"/>
  <c r="H3414" i="47"/>
  <c r="H3413" i="47"/>
  <c r="H3412" i="47"/>
  <c r="H3411" i="47"/>
  <c r="E3415" i="47"/>
  <c r="E3414" i="47"/>
  <c r="E3413" i="47"/>
  <c r="E3412" i="47"/>
  <c r="E3411" i="47"/>
  <c r="B3415" i="47"/>
  <c r="B3414" i="47"/>
  <c r="B3413" i="47"/>
  <c r="B3412" i="47"/>
  <c r="B3411" i="47"/>
  <c r="K3407" i="47"/>
  <c r="K3406" i="47"/>
  <c r="K3405" i="47"/>
  <c r="K3404" i="47"/>
  <c r="K3403" i="47"/>
  <c r="H3407" i="47"/>
  <c r="H3406" i="47"/>
  <c r="H3405" i="47"/>
  <c r="H3404" i="47"/>
  <c r="H3403" i="47"/>
  <c r="E3407" i="47"/>
  <c r="E3406" i="47"/>
  <c r="E3405" i="47"/>
  <c r="E3404" i="47"/>
  <c r="E3403" i="47"/>
  <c r="B3407" i="47"/>
  <c r="B3406" i="47"/>
  <c r="B3405" i="47"/>
  <c r="B3404" i="47"/>
  <c r="B3403" i="47"/>
  <c r="G215" i="46"/>
  <c r="I214" i="46"/>
  <c r="G214" i="46"/>
  <c r="G213" i="46"/>
  <c r="K3399" i="47"/>
  <c r="K3398" i="47"/>
  <c r="K3397" i="47"/>
  <c r="K3396" i="47"/>
  <c r="K3395" i="47"/>
  <c r="H3399" i="47"/>
  <c r="H3398" i="47"/>
  <c r="H3397" i="47"/>
  <c r="H3396" i="47"/>
  <c r="H3395" i="47"/>
  <c r="E3399" i="47"/>
  <c r="E3398" i="47"/>
  <c r="E3397" i="47"/>
  <c r="E3396" i="47"/>
  <c r="E3395" i="47"/>
  <c r="B3399" i="47"/>
  <c r="B3398" i="47"/>
  <c r="B3397" i="47"/>
  <c r="B3396" i="47"/>
  <c r="B3395" i="47"/>
  <c r="K3391" i="47"/>
  <c r="K3390" i="47"/>
  <c r="K3389" i="47"/>
  <c r="K3388" i="47"/>
  <c r="K3387" i="47"/>
  <c r="H3391" i="47"/>
  <c r="H3390" i="47"/>
  <c r="H3389" i="47"/>
  <c r="H3388" i="47"/>
  <c r="H3387" i="47"/>
  <c r="E3391" i="47"/>
  <c r="E3390" i="47"/>
  <c r="E3389" i="47"/>
  <c r="E3388" i="47"/>
  <c r="E3387" i="47"/>
  <c r="B3391" i="47"/>
  <c r="B3390" i="47"/>
  <c r="B3389" i="47"/>
  <c r="B3388" i="47"/>
  <c r="B3387" i="47"/>
  <c r="K3383" i="47"/>
  <c r="K3382" i="47"/>
  <c r="K3381" i="47"/>
  <c r="K3380" i="47"/>
  <c r="K3379" i="47"/>
  <c r="H3383" i="47"/>
  <c r="H3382" i="47"/>
  <c r="H3381" i="47"/>
  <c r="H3380" i="47"/>
  <c r="H3379" i="47"/>
  <c r="E3383" i="47"/>
  <c r="E3382" i="47"/>
  <c r="E3381" i="47"/>
  <c r="E3380" i="47"/>
  <c r="E3379" i="47"/>
  <c r="B3383" i="47"/>
  <c r="B3382" i="47"/>
  <c r="B3381" i="47"/>
  <c r="B3380" i="47"/>
  <c r="B3379" i="47"/>
  <c r="K3375" i="47"/>
  <c r="K3374" i="47"/>
  <c r="K3373" i="47"/>
  <c r="K3372" i="47"/>
  <c r="K3371" i="47"/>
  <c r="H3375" i="47"/>
  <c r="H3374" i="47"/>
  <c r="H3373" i="47"/>
  <c r="H3372" i="47"/>
  <c r="H3371" i="47"/>
  <c r="E3375" i="47"/>
  <c r="E3374" i="47"/>
  <c r="E3373" i="47"/>
  <c r="E3372" i="47"/>
  <c r="E3371" i="47"/>
  <c r="B3375" i="47"/>
  <c r="B3374" i="47"/>
  <c r="B3373" i="47"/>
  <c r="B3372" i="47"/>
  <c r="B3371" i="47"/>
  <c r="K3367" i="47"/>
  <c r="K3366" i="47"/>
  <c r="K3365" i="47"/>
  <c r="K3364" i="47"/>
  <c r="K3363" i="47"/>
  <c r="H3367" i="47"/>
  <c r="H3366" i="47"/>
  <c r="H3365" i="47"/>
  <c r="H3364" i="47"/>
  <c r="H3363" i="47"/>
  <c r="E3367" i="47"/>
  <c r="E3366" i="47"/>
  <c r="E3365" i="47"/>
  <c r="E3364" i="47"/>
  <c r="E3363" i="47"/>
  <c r="B3367" i="47"/>
  <c r="B3366" i="47"/>
  <c r="B3365" i="47"/>
  <c r="B3364" i="47"/>
  <c r="B3363" i="47"/>
  <c r="B215" i="46"/>
  <c r="D214" i="46"/>
  <c r="B214" i="46"/>
  <c r="B213" i="46"/>
  <c r="K3359" i="47"/>
  <c r="K3358" i="47"/>
  <c r="K3357" i="47"/>
  <c r="K3356" i="47"/>
  <c r="K3355" i="47"/>
  <c r="H3359" i="47"/>
  <c r="H3358" i="47"/>
  <c r="H3357" i="47"/>
  <c r="H3356" i="47"/>
  <c r="H3355" i="47"/>
  <c r="E3359" i="47"/>
  <c r="E3358" i="47"/>
  <c r="E3357" i="47"/>
  <c r="E3356" i="47"/>
  <c r="E3355" i="47"/>
  <c r="B3359" i="47"/>
  <c r="B3358" i="47"/>
  <c r="B3357" i="47"/>
  <c r="B3356" i="47"/>
  <c r="B3355" i="47"/>
  <c r="K3351" i="47"/>
  <c r="K3350" i="47"/>
  <c r="K3349" i="47"/>
  <c r="K3348" i="47"/>
  <c r="K3347" i="47"/>
  <c r="H3351" i="47"/>
  <c r="H3350" i="47"/>
  <c r="H3349" i="47"/>
  <c r="H3348" i="47"/>
  <c r="H3347" i="47"/>
  <c r="E3351" i="47"/>
  <c r="E3350" i="47"/>
  <c r="E3349" i="47"/>
  <c r="E3348" i="47"/>
  <c r="E3347" i="47"/>
  <c r="B3351" i="47"/>
  <c r="B3350" i="47"/>
  <c r="B3349" i="47"/>
  <c r="B3348" i="47"/>
  <c r="B3347" i="47"/>
  <c r="K3343" i="47"/>
  <c r="K3342" i="47"/>
  <c r="K3341" i="47"/>
  <c r="K3340" i="47"/>
  <c r="K3339" i="47"/>
  <c r="H3343" i="47"/>
  <c r="H3342" i="47"/>
  <c r="H3341" i="47"/>
  <c r="H3340" i="47"/>
  <c r="H3339" i="47"/>
  <c r="E3343" i="47"/>
  <c r="E3342" i="47"/>
  <c r="E3341" i="47"/>
  <c r="E3340" i="47"/>
  <c r="E3339" i="47"/>
  <c r="B3343" i="47"/>
  <c r="B3342" i="47"/>
  <c r="B3341" i="47"/>
  <c r="B3340" i="47"/>
  <c r="B3339" i="47"/>
  <c r="K3335" i="47"/>
  <c r="K3334" i="47"/>
  <c r="K3333" i="47"/>
  <c r="K3332" i="47"/>
  <c r="K3331" i="47"/>
  <c r="H3335" i="47"/>
  <c r="H3334" i="47"/>
  <c r="H3333" i="47"/>
  <c r="H3332" i="47"/>
  <c r="H3331" i="47"/>
  <c r="E3335" i="47"/>
  <c r="E3334" i="47"/>
  <c r="E3333" i="47"/>
  <c r="E3332" i="47"/>
  <c r="E3331" i="47"/>
  <c r="B3335" i="47"/>
  <c r="B3334" i="47"/>
  <c r="B3333" i="47"/>
  <c r="B3332" i="47"/>
  <c r="B3331" i="47"/>
  <c r="K3327" i="47"/>
  <c r="K3326" i="47"/>
  <c r="K3325" i="47"/>
  <c r="K3324" i="47"/>
  <c r="K3323" i="47"/>
  <c r="H3327" i="47"/>
  <c r="H3326" i="47"/>
  <c r="H3325" i="47"/>
  <c r="H3324" i="47"/>
  <c r="H3323" i="47"/>
  <c r="E3327" i="47"/>
  <c r="E3326" i="47"/>
  <c r="E3325" i="47"/>
  <c r="E3324" i="47"/>
  <c r="E3323" i="47"/>
  <c r="B3327" i="47"/>
  <c r="B3326" i="47"/>
  <c r="B3325" i="47"/>
  <c r="B3324" i="47"/>
  <c r="B3323" i="47"/>
  <c r="G210" i="46"/>
  <c r="I209" i="46"/>
  <c r="G209" i="46"/>
  <c r="G208" i="46"/>
  <c r="K3319" i="47"/>
  <c r="K3318" i="47"/>
  <c r="K3317" i="47"/>
  <c r="K3316" i="47"/>
  <c r="K3315" i="47"/>
  <c r="H3319" i="47"/>
  <c r="H3318" i="47"/>
  <c r="H3317" i="47"/>
  <c r="H3316" i="47"/>
  <c r="H3315" i="47"/>
  <c r="E3319" i="47"/>
  <c r="E3318" i="47"/>
  <c r="E3317" i="47"/>
  <c r="E3316" i="47"/>
  <c r="E3315" i="47"/>
  <c r="B3319" i="47"/>
  <c r="B3318" i="47"/>
  <c r="B3317" i="47"/>
  <c r="B3316" i="47"/>
  <c r="B3315" i="47"/>
  <c r="K3311" i="47"/>
  <c r="K3310" i="47"/>
  <c r="K3309" i="47"/>
  <c r="K3308" i="47"/>
  <c r="K3307" i="47"/>
  <c r="H3311" i="47"/>
  <c r="H3310" i="47"/>
  <c r="H3309" i="47"/>
  <c r="H3308" i="47"/>
  <c r="H3307" i="47"/>
  <c r="E3311" i="47"/>
  <c r="E3310" i="47"/>
  <c r="E3309" i="47"/>
  <c r="E3308" i="47"/>
  <c r="E3307" i="47"/>
  <c r="B3311" i="47"/>
  <c r="B3310" i="47"/>
  <c r="B3309" i="47"/>
  <c r="B3308" i="47"/>
  <c r="B3307" i="47"/>
  <c r="K3303" i="47"/>
  <c r="K3302" i="47"/>
  <c r="K3301" i="47"/>
  <c r="K3300" i="47"/>
  <c r="K3299" i="47"/>
  <c r="H3303" i="47"/>
  <c r="H3302" i="47"/>
  <c r="H3301" i="47"/>
  <c r="H3300" i="47"/>
  <c r="H3299" i="47"/>
  <c r="E3303" i="47"/>
  <c r="E3302" i="47"/>
  <c r="E3301" i="47"/>
  <c r="E3300" i="47"/>
  <c r="E3299" i="47"/>
  <c r="B3303" i="47"/>
  <c r="B3302" i="47"/>
  <c r="B3301" i="47"/>
  <c r="B3300" i="47"/>
  <c r="B3299" i="47"/>
  <c r="K3295" i="47"/>
  <c r="K3294" i="47"/>
  <c r="K3293" i="47"/>
  <c r="K3292" i="47"/>
  <c r="K3291" i="47"/>
  <c r="H3295" i="47"/>
  <c r="H3294" i="47"/>
  <c r="H3293" i="47"/>
  <c r="H3292" i="47"/>
  <c r="H3291" i="47"/>
  <c r="E3295" i="47"/>
  <c r="E3294" i="47"/>
  <c r="E3293" i="47"/>
  <c r="E3292" i="47"/>
  <c r="E3291" i="47"/>
  <c r="B3295" i="47"/>
  <c r="B3294" i="47"/>
  <c r="B3293" i="47"/>
  <c r="B3292" i="47"/>
  <c r="B3291" i="47"/>
  <c r="K3287" i="47"/>
  <c r="K3286" i="47"/>
  <c r="K3285" i="47"/>
  <c r="K3284" i="47"/>
  <c r="K3283" i="47"/>
  <c r="H3287" i="47"/>
  <c r="H3286" i="47"/>
  <c r="H3285" i="47"/>
  <c r="H3284" i="47"/>
  <c r="H3283" i="47"/>
  <c r="E3287" i="47"/>
  <c r="E3286" i="47"/>
  <c r="E3285" i="47"/>
  <c r="E3284" i="47"/>
  <c r="E3283" i="47"/>
  <c r="B3287" i="47"/>
  <c r="B3286" i="47"/>
  <c r="B3285" i="47"/>
  <c r="B3284" i="47"/>
  <c r="B3283" i="47"/>
  <c r="B210" i="46"/>
  <c r="D209" i="46"/>
  <c r="B209" i="46"/>
  <c r="B208" i="46"/>
  <c r="K3279" i="47"/>
  <c r="K3278" i="47"/>
  <c r="K3277" i="47"/>
  <c r="K3276" i="47"/>
  <c r="K3275" i="47"/>
  <c r="H3279" i="47"/>
  <c r="H3278" i="47"/>
  <c r="H3277" i="47"/>
  <c r="H3276" i="47"/>
  <c r="H3275" i="47"/>
  <c r="E3279" i="47"/>
  <c r="E3278" i="47"/>
  <c r="E3277" i="47"/>
  <c r="E3276" i="47"/>
  <c r="E3275" i="47"/>
  <c r="B3279" i="47"/>
  <c r="B3278" i="47"/>
  <c r="B3277" i="47"/>
  <c r="B3276" i="47"/>
  <c r="B3275" i="47"/>
  <c r="K3271" i="47"/>
  <c r="K3270" i="47"/>
  <c r="K3269" i="47"/>
  <c r="K3268" i="47"/>
  <c r="K3267" i="47"/>
  <c r="H3271" i="47"/>
  <c r="H3270" i="47"/>
  <c r="H3269" i="47"/>
  <c r="H3268" i="47"/>
  <c r="H3267" i="47"/>
  <c r="E3271" i="47"/>
  <c r="E3270" i="47"/>
  <c r="E3269" i="47"/>
  <c r="E3268" i="47"/>
  <c r="E3267" i="47"/>
  <c r="B3271" i="47"/>
  <c r="B3270" i="47"/>
  <c r="B3269" i="47"/>
  <c r="B3268" i="47"/>
  <c r="B3267" i="47"/>
  <c r="K3263" i="47"/>
  <c r="K3262" i="47"/>
  <c r="K3261" i="47"/>
  <c r="K3260" i="47"/>
  <c r="K3259" i="47"/>
  <c r="H3263" i="47"/>
  <c r="H3262" i="47"/>
  <c r="H3261" i="47"/>
  <c r="H3260" i="47"/>
  <c r="H3259" i="47"/>
  <c r="E3263" i="47"/>
  <c r="E3262" i="47"/>
  <c r="E3261" i="47"/>
  <c r="E3260" i="47"/>
  <c r="E3259" i="47"/>
  <c r="B3263" i="47"/>
  <c r="B3262" i="47"/>
  <c r="B3261" i="47"/>
  <c r="B3260" i="47"/>
  <c r="B3259" i="47"/>
  <c r="K3255" i="47"/>
  <c r="K3254" i="47"/>
  <c r="K3253" i="47"/>
  <c r="K3252" i="47"/>
  <c r="K3251" i="47"/>
  <c r="H3255" i="47"/>
  <c r="H3254" i="47"/>
  <c r="H3253" i="47"/>
  <c r="H3252" i="47"/>
  <c r="H3251" i="47"/>
  <c r="E3255" i="47"/>
  <c r="E3254" i="47"/>
  <c r="E3253" i="47"/>
  <c r="E3252" i="47"/>
  <c r="E3251" i="47"/>
  <c r="B3255" i="47"/>
  <c r="B3254" i="47"/>
  <c r="B3253" i="47"/>
  <c r="B3252" i="47"/>
  <c r="B3251" i="47"/>
  <c r="K3247" i="47"/>
  <c r="K3246" i="47"/>
  <c r="K3245" i="47"/>
  <c r="K3244" i="47"/>
  <c r="K3243" i="47"/>
  <c r="H3247" i="47"/>
  <c r="H3246" i="47"/>
  <c r="H3245" i="47"/>
  <c r="H3244" i="47"/>
  <c r="H3243" i="47"/>
  <c r="E3247" i="47"/>
  <c r="E3246" i="47"/>
  <c r="E3245" i="47"/>
  <c r="E3244" i="47"/>
  <c r="E3243" i="47"/>
  <c r="B3247" i="47"/>
  <c r="B3246" i="47"/>
  <c r="B3245" i="47"/>
  <c r="B3244" i="47"/>
  <c r="B3243" i="47"/>
  <c r="G205" i="46"/>
  <c r="I204" i="46"/>
  <c r="G204" i="46"/>
  <c r="G203" i="46"/>
  <c r="K3239" i="47"/>
  <c r="K3238" i="47"/>
  <c r="K3237" i="47"/>
  <c r="K3236" i="47"/>
  <c r="K3235" i="47"/>
  <c r="H3239" i="47"/>
  <c r="H3238" i="47"/>
  <c r="H3237" i="47"/>
  <c r="H3236" i="47"/>
  <c r="H3235" i="47"/>
  <c r="E3239" i="47"/>
  <c r="E3238" i="47"/>
  <c r="E3237" i="47"/>
  <c r="E3236" i="47"/>
  <c r="E3235" i="47"/>
  <c r="B3239" i="47"/>
  <c r="B3238" i="47"/>
  <c r="B3237" i="47"/>
  <c r="B3236" i="47"/>
  <c r="B3235" i="47"/>
  <c r="K3231" i="47"/>
  <c r="K3230" i="47"/>
  <c r="K3229" i="47"/>
  <c r="K3228" i="47"/>
  <c r="K3227" i="47"/>
  <c r="H3231" i="47"/>
  <c r="H3230" i="47"/>
  <c r="H3229" i="47"/>
  <c r="H3228" i="47"/>
  <c r="H3227" i="47"/>
  <c r="E3231" i="47"/>
  <c r="E3230" i="47"/>
  <c r="E3229" i="47"/>
  <c r="E3228" i="47"/>
  <c r="E3227" i="47"/>
  <c r="B3231" i="47"/>
  <c r="B3230" i="47"/>
  <c r="B3229" i="47"/>
  <c r="B3228" i="47"/>
  <c r="B3227" i="47"/>
  <c r="K3223" i="47"/>
  <c r="K3222" i="47"/>
  <c r="K3221" i="47"/>
  <c r="K3220" i="47"/>
  <c r="K3219" i="47"/>
  <c r="H3223" i="47"/>
  <c r="H3222" i="47"/>
  <c r="H3221" i="47"/>
  <c r="H3220" i="47"/>
  <c r="H3219" i="47"/>
  <c r="E3223" i="47"/>
  <c r="E3222" i="47"/>
  <c r="E3221" i="47"/>
  <c r="E3220" i="47"/>
  <c r="E3219" i="47"/>
  <c r="B3223" i="47"/>
  <c r="B3222" i="47"/>
  <c r="B3221" i="47"/>
  <c r="B3220" i="47"/>
  <c r="B3219" i="47"/>
  <c r="K3215" i="47"/>
  <c r="K3214" i="47"/>
  <c r="K3213" i="47"/>
  <c r="K3212" i="47"/>
  <c r="K3211" i="47"/>
  <c r="H3215" i="47"/>
  <c r="H3214" i="47"/>
  <c r="H3213" i="47"/>
  <c r="H3212" i="47"/>
  <c r="H3211" i="47"/>
  <c r="E3215" i="47"/>
  <c r="E3214" i="47"/>
  <c r="E3213" i="47"/>
  <c r="E3212" i="47"/>
  <c r="E3211" i="47"/>
  <c r="B3215" i="47"/>
  <c r="B3214" i="47"/>
  <c r="B3213" i="47"/>
  <c r="B3212" i="47"/>
  <c r="B3211" i="47"/>
  <c r="K3207" i="47"/>
  <c r="K3206" i="47"/>
  <c r="K3205" i="47"/>
  <c r="K3204" i="47"/>
  <c r="K3203" i="47"/>
  <c r="H3207" i="47"/>
  <c r="H3206" i="47"/>
  <c r="H3205" i="47"/>
  <c r="H3204" i="47"/>
  <c r="H3203" i="47"/>
  <c r="E3207" i="47"/>
  <c r="E3206" i="47"/>
  <c r="E3205" i="47"/>
  <c r="E3204" i="47"/>
  <c r="E3203" i="47"/>
  <c r="B3207" i="47"/>
  <c r="B3206" i="47"/>
  <c r="B3205" i="47"/>
  <c r="B3204" i="47"/>
  <c r="B3203" i="47"/>
  <c r="B205" i="46"/>
  <c r="D204" i="46"/>
  <c r="B204" i="46"/>
  <c r="B203" i="46"/>
  <c r="K3199" i="47"/>
  <c r="K3198" i="47"/>
  <c r="K3197" i="47"/>
  <c r="K3196" i="47"/>
  <c r="K3195" i="47"/>
  <c r="H3199" i="47"/>
  <c r="H3198" i="47"/>
  <c r="H3197" i="47"/>
  <c r="H3196" i="47"/>
  <c r="H3195" i="47"/>
  <c r="E3199" i="47"/>
  <c r="E3198" i="47"/>
  <c r="E3197" i="47"/>
  <c r="E3196" i="47"/>
  <c r="E3195" i="47"/>
  <c r="B3199" i="47"/>
  <c r="B3198" i="47"/>
  <c r="B3197" i="47"/>
  <c r="B3196" i="47"/>
  <c r="B3195" i="47"/>
  <c r="K3191" i="47"/>
  <c r="K3190" i="47"/>
  <c r="K3189" i="47"/>
  <c r="K3188" i="47"/>
  <c r="K3187" i="47"/>
  <c r="H3191" i="47"/>
  <c r="H3190" i="47"/>
  <c r="H3189" i="47"/>
  <c r="H3188" i="47"/>
  <c r="H3187" i="47"/>
  <c r="E3191" i="47"/>
  <c r="E3190" i="47"/>
  <c r="E3189" i="47"/>
  <c r="E3188" i="47"/>
  <c r="E3187" i="47"/>
  <c r="B3191" i="47"/>
  <c r="B3190" i="47"/>
  <c r="B3189" i="47"/>
  <c r="B3188" i="47"/>
  <c r="B3187" i="47"/>
  <c r="K3183" i="47"/>
  <c r="K3182" i="47"/>
  <c r="K3181" i="47"/>
  <c r="K3180" i="47"/>
  <c r="K3179" i="47"/>
  <c r="H3183" i="47"/>
  <c r="H3182" i="47"/>
  <c r="H3181" i="47"/>
  <c r="H3180" i="47"/>
  <c r="H3179" i="47"/>
  <c r="E3183" i="47"/>
  <c r="E3182" i="47"/>
  <c r="E3181" i="47"/>
  <c r="E3180" i="47"/>
  <c r="E3179" i="47"/>
  <c r="B3183" i="47"/>
  <c r="B3182" i="47"/>
  <c r="B3181" i="47"/>
  <c r="B3180" i="47"/>
  <c r="B3179" i="47"/>
  <c r="K3175" i="47"/>
  <c r="K3174" i="47"/>
  <c r="K3173" i="47"/>
  <c r="K3172" i="47"/>
  <c r="K3171" i="47"/>
  <c r="H3175" i="47"/>
  <c r="H3174" i="47"/>
  <c r="H3173" i="47"/>
  <c r="H3172" i="47"/>
  <c r="H3171" i="47"/>
  <c r="E3175" i="47"/>
  <c r="E3174" i="47"/>
  <c r="E3173" i="47"/>
  <c r="E3172" i="47"/>
  <c r="E3171" i="47"/>
  <c r="B3175" i="47"/>
  <c r="B3174" i="47"/>
  <c r="B3173" i="47"/>
  <c r="B3172" i="47"/>
  <c r="B3171" i="47"/>
  <c r="K3167" i="47"/>
  <c r="K3166" i="47"/>
  <c r="K3165" i="47"/>
  <c r="K3164" i="47"/>
  <c r="K3163" i="47"/>
  <c r="H3167" i="47"/>
  <c r="H3166" i="47"/>
  <c r="H3165" i="47"/>
  <c r="H3164" i="47"/>
  <c r="H3163" i="47"/>
  <c r="E3167" i="47"/>
  <c r="E3166" i="47"/>
  <c r="E3165" i="47"/>
  <c r="E3164" i="47"/>
  <c r="E3163" i="47"/>
  <c r="B3167" i="47"/>
  <c r="B3166" i="47"/>
  <c r="B3165" i="47"/>
  <c r="B3164" i="47"/>
  <c r="B3163" i="47"/>
  <c r="G200" i="46"/>
  <c r="I199" i="46"/>
  <c r="G199" i="46"/>
  <c r="G198" i="46"/>
  <c r="K3159" i="47"/>
  <c r="K3158" i="47"/>
  <c r="K3157" i="47"/>
  <c r="K3156" i="47"/>
  <c r="K3155" i="47"/>
  <c r="H3159" i="47"/>
  <c r="H3158" i="47"/>
  <c r="H3157" i="47"/>
  <c r="H3156" i="47"/>
  <c r="H3155" i="47"/>
  <c r="E3159" i="47"/>
  <c r="E3158" i="47"/>
  <c r="E3157" i="47"/>
  <c r="E3156" i="47"/>
  <c r="E3155" i="47"/>
  <c r="B3159" i="47"/>
  <c r="B3158" i="47"/>
  <c r="B3157" i="47"/>
  <c r="B3156" i="47"/>
  <c r="B3155" i="47"/>
  <c r="K3151" i="47"/>
  <c r="K3150" i="47"/>
  <c r="K3149" i="47"/>
  <c r="K3148" i="47"/>
  <c r="K3147" i="47"/>
  <c r="H3151" i="47"/>
  <c r="H3150" i="47"/>
  <c r="H3149" i="47"/>
  <c r="H3148" i="47"/>
  <c r="H3147" i="47"/>
  <c r="E3151" i="47"/>
  <c r="E3150" i="47"/>
  <c r="E3149" i="47"/>
  <c r="E3148" i="47"/>
  <c r="E3147" i="47"/>
  <c r="B3151" i="47"/>
  <c r="B3150" i="47"/>
  <c r="B3149" i="47"/>
  <c r="B3148" i="47"/>
  <c r="B3147" i="47"/>
  <c r="K3143" i="47"/>
  <c r="K3142" i="47"/>
  <c r="K3141" i="47"/>
  <c r="K3140" i="47"/>
  <c r="K3139" i="47"/>
  <c r="H3143" i="47"/>
  <c r="H3142" i="47"/>
  <c r="H3141" i="47"/>
  <c r="H3140" i="47"/>
  <c r="H3139" i="47"/>
  <c r="E3143" i="47"/>
  <c r="E3142" i="47"/>
  <c r="E3141" i="47"/>
  <c r="E3140" i="47"/>
  <c r="E3139" i="47"/>
  <c r="B3143" i="47"/>
  <c r="B3142" i="47"/>
  <c r="B3141" i="47"/>
  <c r="B3140" i="47"/>
  <c r="B3139" i="47"/>
  <c r="K3135" i="47"/>
  <c r="K3134" i="47"/>
  <c r="K3133" i="47"/>
  <c r="K3132" i="47"/>
  <c r="K3131" i="47"/>
  <c r="H3135" i="47"/>
  <c r="H3134" i="47"/>
  <c r="H3133" i="47"/>
  <c r="H3132" i="47"/>
  <c r="H3131" i="47"/>
  <c r="E3135" i="47"/>
  <c r="E3134" i="47"/>
  <c r="E3133" i="47"/>
  <c r="E3132" i="47"/>
  <c r="E3131" i="47"/>
  <c r="B3135" i="47"/>
  <c r="B3134" i="47"/>
  <c r="B3133" i="47"/>
  <c r="B3132" i="47"/>
  <c r="B3131" i="47"/>
  <c r="K3127" i="47"/>
  <c r="K3126" i="47"/>
  <c r="K3125" i="47"/>
  <c r="K3124" i="47"/>
  <c r="K3123" i="47"/>
  <c r="H3127" i="47"/>
  <c r="H3126" i="47"/>
  <c r="H3125" i="47"/>
  <c r="H3124" i="47"/>
  <c r="H3123" i="47"/>
  <c r="E3127" i="47"/>
  <c r="E3126" i="47"/>
  <c r="E3125" i="47"/>
  <c r="E3124" i="47"/>
  <c r="E3123" i="47"/>
  <c r="B3127" i="47"/>
  <c r="B3126" i="47"/>
  <c r="B3125" i="47"/>
  <c r="B3124" i="47"/>
  <c r="B3123" i="47"/>
  <c r="B200" i="46"/>
  <c r="D199" i="46"/>
  <c r="B199" i="46"/>
  <c r="B198" i="46"/>
  <c r="K3119" i="47"/>
  <c r="K3118" i="47"/>
  <c r="K3117" i="47"/>
  <c r="K3116" i="47"/>
  <c r="K3115" i="47"/>
  <c r="H3119" i="47"/>
  <c r="H3118" i="47"/>
  <c r="H3117" i="47"/>
  <c r="H3116" i="47"/>
  <c r="H3115" i="47"/>
  <c r="E3119" i="47"/>
  <c r="E3118" i="47"/>
  <c r="E3117" i="47"/>
  <c r="E3116" i="47"/>
  <c r="E3115" i="47"/>
  <c r="B3119" i="47"/>
  <c r="B3118" i="47"/>
  <c r="B3117" i="47"/>
  <c r="B3116" i="47"/>
  <c r="B3115" i="47"/>
  <c r="K3111" i="47"/>
  <c r="K3110" i="47"/>
  <c r="K3109" i="47"/>
  <c r="K3108" i="47"/>
  <c r="K3107" i="47"/>
  <c r="H3111" i="47"/>
  <c r="H3110" i="47"/>
  <c r="H3109" i="47"/>
  <c r="H3108" i="47"/>
  <c r="H3107" i="47"/>
  <c r="E3111" i="47"/>
  <c r="E3110" i="47"/>
  <c r="E3109" i="47"/>
  <c r="E3108" i="47"/>
  <c r="E3107" i="47"/>
  <c r="B3111" i="47"/>
  <c r="B3110" i="47"/>
  <c r="B3109" i="47"/>
  <c r="B3108" i="47"/>
  <c r="B3107" i="47"/>
  <c r="K3103" i="47"/>
  <c r="K3102" i="47"/>
  <c r="K3101" i="47"/>
  <c r="K3100" i="47"/>
  <c r="K3099" i="47"/>
  <c r="H3103" i="47"/>
  <c r="H3102" i="47"/>
  <c r="H3101" i="47"/>
  <c r="H3100" i="47"/>
  <c r="H3099" i="47"/>
  <c r="E3103" i="47"/>
  <c r="E3102" i="47"/>
  <c r="E3101" i="47"/>
  <c r="E3100" i="47"/>
  <c r="E3099" i="47"/>
  <c r="B3103" i="47"/>
  <c r="B3102" i="47"/>
  <c r="B3101" i="47"/>
  <c r="B3100" i="47"/>
  <c r="B3099" i="47"/>
  <c r="K3095" i="47"/>
  <c r="K3094" i="47"/>
  <c r="K3093" i="47"/>
  <c r="K3092" i="47"/>
  <c r="K3091" i="47"/>
  <c r="H3095" i="47"/>
  <c r="H3094" i="47"/>
  <c r="H3093" i="47"/>
  <c r="H3092" i="47"/>
  <c r="H3091" i="47"/>
  <c r="E3095" i="47"/>
  <c r="E3094" i="47"/>
  <c r="E3093" i="47"/>
  <c r="E3092" i="47"/>
  <c r="E3091" i="47"/>
  <c r="B3095" i="47"/>
  <c r="B3094" i="47"/>
  <c r="B3093" i="47"/>
  <c r="B3092" i="47"/>
  <c r="B3091" i="47"/>
  <c r="K3087" i="47"/>
  <c r="K3086" i="47"/>
  <c r="K3085" i="47"/>
  <c r="K3084" i="47"/>
  <c r="K3083" i="47"/>
  <c r="H3087" i="47"/>
  <c r="H3086" i="47"/>
  <c r="H3085" i="47"/>
  <c r="H3084" i="47"/>
  <c r="H3083" i="47"/>
  <c r="E3087" i="47"/>
  <c r="E3086" i="47"/>
  <c r="E3085" i="47"/>
  <c r="E3084" i="47"/>
  <c r="E3083" i="47"/>
  <c r="B3087" i="47"/>
  <c r="B3086" i="47"/>
  <c r="B3085" i="47"/>
  <c r="B3084" i="47"/>
  <c r="B3083" i="47"/>
  <c r="G195" i="46"/>
  <c r="I194" i="46"/>
  <c r="G194" i="46"/>
  <c r="G193" i="46"/>
  <c r="K3079" i="47"/>
  <c r="K3078" i="47"/>
  <c r="K3077" i="47"/>
  <c r="K3076" i="47"/>
  <c r="K3075" i="47"/>
  <c r="H3079" i="47"/>
  <c r="H3078" i="47"/>
  <c r="H3077" i="47"/>
  <c r="H3076" i="47"/>
  <c r="H3075" i="47"/>
  <c r="E3079" i="47"/>
  <c r="E3078" i="47"/>
  <c r="E3077" i="47"/>
  <c r="E3076" i="47"/>
  <c r="E3075" i="47"/>
  <c r="B3079" i="47"/>
  <c r="B3078" i="47"/>
  <c r="B3077" i="47"/>
  <c r="B3076" i="47"/>
  <c r="B3075" i="47"/>
  <c r="K3071" i="47"/>
  <c r="K3070" i="47"/>
  <c r="K3069" i="47"/>
  <c r="K3068" i="47"/>
  <c r="K3067" i="47"/>
  <c r="H3071" i="47"/>
  <c r="H3070" i="47"/>
  <c r="H3069" i="47"/>
  <c r="H3068" i="47"/>
  <c r="H3067" i="47"/>
  <c r="E3071" i="47"/>
  <c r="E3070" i="47"/>
  <c r="E3069" i="47"/>
  <c r="E3068" i="47"/>
  <c r="E3067" i="47"/>
  <c r="B3071" i="47"/>
  <c r="B3070" i="47"/>
  <c r="B3069" i="47"/>
  <c r="B3068" i="47"/>
  <c r="B3067" i="47"/>
  <c r="K3063" i="47"/>
  <c r="K3062" i="47"/>
  <c r="K3061" i="47"/>
  <c r="K3060" i="47"/>
  <c r="K3059" i="47"/>
  <c r="H3063" i="47"/>
  <c r="H3062" i="47"/>
  <c r="H3061" i="47"/>
  <c r="H3060" i="47"/>
  <c r="H3059" i="47"/>
  <c r="E3063" i="47"/>
  <c r="E3062" i="47"/>
  <c r="E3061" i="47"/>
  <c r="E3060" i="47"/>
  <c r="E3059" i="47"/>
  <c r="B3063" i="47"/>
  <c r="B3062" i="47"/>
  <c r="B3061" i="47"/>
  <c r="B3060" i="47"/>
  <c r="B3059" i="47"/>
  <c r="K3055" i="47"/>
  <c r="K3054" i="47"/>
  <c r="K3053" i="47"/>
  <c r="K3052" i="47"/>
  <c r="K3051" i="47"/>
  <c r="H3055" i="47"/>
  <c r="H3054" i="47"/>
  <c r="H3053" i="47"/>
  <c r="H3052" i="47"/>
  <c r="H3051" i="47"/>
  <c r="E3055" i="47"/>
  <c r="E3054" i="47"/>
  <c r="E3053" i="47"/>
  <c r="E3052" i="47"/>
  <c r="E3051" i="47"/>
  <c r="B3055" i="47"/>
  <c r="B3054" i="47"/>
  <c r="B3053" i="47"/>
  <c r="B3052" i="47"/>
  <c r="B3051" i="47"/>
  <c r="K3047" i="47"/>
  <c r="K3046" i="47"/>
  <c r="K3045" i="47"/>
  <c r="K3044" i="47"/>
  <c r="K3043" i="47"/>
  <c r="H3047" i="47"/>
  <c r="H3046" i="47"/>
  <c r="H3045" i="47"/>
  <c r="H3044" i="47"/>
  <c r="H3043" i="47"/>
  <c r="E3047" i="47"/>
  <c r="E3046" i="47"/>
  <c r="E3045" i="47"/>
  <c r="E3044" i="47"/>
  <c r="E3043" i="47"/>
  <c r="B3047" i="47"/>
  <c r="B3046" i="47"/>
  <c r="B3045" i="47"/>
  <c r="B3044" i="47"/>
  <c r="B3043" i="47"/>
  <c r="B195" i="46"/>
  <c r="D194" i="46"/>
  <c r="B194" i="46"/>
  <c r="B193" i="46"/>
  <c r="K3039" i="47"/>
  <c r="K3038" i="47"/>
  <c r="K3037" i="47"/>
  <c r="K3036" i="47"/>
  <c r="K3035" i="47"/>
  <c r="H3039" i="47"/>
  <c r="H3038" i="47"/>
  <c r="H3037" i="47"/>
  <c r="H3036" i="47"/>
  <c r="H3035" i="47"/>
  <c r="E3039" i="47"/>
  <c r="E3038" i="47"/>
  <c r="E3037" i="47"/>
  <c r="E3036" i="47"/>
  <c r="E3035" i="47"/>
  <c r="B3039" i="47"/>
  <c r="B3038" i="47"/>
  <c r="B3037" i="47"/>
  <c r="B3036" i="47"/>
  <c r="B3035" i="47"/>
  <c r="K3031" i="47"/>
  <c r="K3030" i="47"/>
  <c r="K3029" i="47"/>
  <c r="K3028" i="47"/>
  <c r="K3027" i="47"/>
  <c r="H3031" i="47"/>
  <c r="H3030" i="47"/>
  <c r="H3029" i="47"/>
  <c r="H3028" i="47"/>
  <c r="H3027" i="47"/>
  <c r="E3031" i="47"/>
  <c r="E3030" i="47"/>
  <c r="E3029" i="47"/>
  <c r="E3028" i="47"/>
  <c r="E3027" i="47"/>
  <c r="B3031" i="47"/>
  <c r="B3030" i="47"/>
  <c r="B3029" i="47"/>
  <c r="B3028" i="47"/>
  <c r="B3027" i="47"/>
  <c r="K3023" i="47"/>
  <c r="K3022" i="47"/>
  <c r="K3021" i="47"/>
  <c r="K3020" i="47"/>
  <c r="K3019" i="47"/>
  <c r="H3023" i="47"/>
  <c r="H3022" i="47"/>
  <c r="H3021" i="47"/>
  <c r="H3020" i="47"/>
  <c r="H3019" i="47"/>
  <c r="E3023" i="47"/>
  <c r="E3022" i="47"/>
  <c r="E3021" i="47"/>
  <c r="E3020" i="47"/>
  <c r="E3019" i="47"/>
  <c r="B3023" i="47"/>
  <c r="B3022" i="47"/>
  <c r="B3021" i="47"/>
  <c r="B3020" i="47"/>
  <c r="B3019" i="47"/>
  <c r="K3015" i="47"/>
  <c r="K3014" i="47"/>
  <c r="K3013" i="47"/>
  <c r="K3012" i="47"/>
  <c r="K3011" i="47"/>
  <c r="H3015" i="47"/>
  <c r="H3014" i="47"/>
  <c r="H3013" i="47"/>
  <c r="H3012" i="47"/>
  <c r="H3011" i="47"/>
  <c r="E3015" i="47"/>
  <c r="E3014" i="47"/>
  <c r="E3013" i="47"/>
  <c r="E3012" i="47"/>
  <c r="E3011" i="47"/>
  <c r="B3015" i="47"/>
  <c r="B3014" i="47"/>
  <c r="B3013" i="47"/>
  <c r="B3012" i="47"/>
  <c r="B3011" i="47"/>
  <c r="K3007" i="47"/>
  <c r="K3006" i="47"/>
  <c r="K3005" i="47"/>
  <c r="K3004" i="47"/>
  <c r="K3003" i="47"/>
  <c r="H3007" i="47"/>
  <c r="H3006" i="47"/>
  <c r="H3005" i="47"/>
  <c r="H3004" i="47"/>
  <c r="H3003" i="47"/>
  <c r="E3007" i="47"/>
  <c r="E3006" i="47"/>
  <c r="E3005" i="47"/>
  <c r="E3004" i="47"/>
  <c r="E3003" i="47"/>
  <c r="B3007" i="47"/>
  <c r="B3006" i="47"/>
  <c r="B3005" i="47"/>
  <c r="B3004" i="47"/>
  <c r="B3003" i="47"/>
  <c r="G190" i="46"/>
  <c r="I189" i="46"/>
  <c r="G189" i="46"/>
  <c r="G188" i="46"/>
  <c r="K2999" i="47"/>
  <c r="K2998" i="47"/>
  <c r="K2997" i="47"/>
  <c r="K2996" i="47"/>
  <c r="K2995" i="47"/>
  <c r="H2999" i="47"/>
  <c r="H2998" i="47"/>
  <c r="H2997" i="47"/>
  <c r="H2996" i="47"/>
  <c r="H2995" i="47"/>
  <c r="E2999" i="47"/>
  <c r="E2998" i="47"/>
  <c r="E2997" i="47"/>
  <c r="E2996" i="47"/>
  <c r="E2995" i="47"/>
  <c r="B2999" i="47"/>
  <c r="B2998" i="47"/>
  <c r="B2997" i="47"/>
  <c r="B2996" i="47"/>
  <c r="B2995" i="47"/>
  <c r="K2991" i="47"/>
  <c r="K2990" i="47"/>
  <c r="K2989" i="47"/>
  <c r="K2988" i="47"/>
  <c r="K2987" i="47"/>
  <c r="H2991" i="47"/>
  <c r="H2990" i="47"/>
  <c r="H2989" i="47"/>
  <c r="H2988" i="47"/>
  <c r="H2987" i="47"/>
  <c r="E2991" i="47"/>
  <c r="E2990" i="47"/>
  <c r="E2989" i="47"/>
  <c r="E2988" i="47"/>
  <c r="E2987" i="47"/>
  <c r="B2991" i="47"/>
  <c r="B2990" i="47"/>
  <c r="B2989" i="47"/>
  <c r="B2988" i="47"/>
  <c r="B2987" i="47"/>
  <c r="K2983" i="47"/>
  <c r="K2982" i="47"/>
  <c r="K2981" i="47"/>
  <c r="K2980" i="47"/>
  <c r="K2979" i="47"/>
  <c r="H2983" i="47"/>
  <c r="H2982" i="47"/>
  <c r="H2981" i="47"/>
  <c r="H2980" i="47"/>
  <c r="H2979" i="47"/>
  <c r="E2983" i="47"/>
  <c r="E2982" i="47"/>
  <c r="E2981" i="47"/>
  <c r="E2980" i="47"/>
  <c r="E2979" i="47"/>
  <c r="B2983" i="47"/>
  <c r="B2982" i="47"/>
  <c r="B2981" i="47"/>
  <c r="B2980" i="47"/>
  <c r="B2979" i="47"/>
  <c r="K2975" i="47"/>
  <c r="K2974" i="47"/>
  <c r="K2973" i="47"/>
  <c r="K2972" i="47"/>
  <c r="K2971" i="47"/>
  <c r="H2975" i="47"/>
  <c r="H2974" i="47"/>
  <c r="H2973" i="47"/>
  <c r="H2972" i="47"/>
  <c r="H2971" i="47"/>
  <c r="E2975" i="47"/>
  <c r="E2974" i="47"/>
  <c r="E2973" i="47"/>
  <c r="E2972" i="47"/>
  <c r="E2971" i="47"/>
  <c r="B2975" i="47"/>
  <c r="B2974" i="47"/>
  <c r="B2973" i="47"/>
  <c r="B2972" i="47"/>
  <c r="B2971" i="47"/>
  <c r="K2967" i="47"/>
  <c r="K2966" i="47"/>
  <c r="K2965" i="47"/>
  <c r="K2964" i="47"/>
  <c r="K2963" i="47"/>
  <c r="H2967" i="47"/>
  <c r="H2966" i="47"/>
  <c r="H2965" i="47"/>
  <c r="H2964" i="47"/>
  <c r="H2963" i="47"/>
  <c r="E2967" i="47"/>
  <c r="E2966" i="47"/>
  <c r="E2965" i="47"/>
  <c r="E2964" i="47"/>
  <c r="E2963" i="47"/>
  <c r="B2967" i="47"/>
  <c r="B2966" i="47"/>
  <c r="B2965" i="47"/>
  <c r="B2964" i="47"/>
  <c r="B2963" i="47"/>
  <c r="B190" i="46"/>
  <c r="D189" i="46"/>
  <c r="B189" i="46"/>
  <c r="B188" i="46"/>
  <c r="K2959" i="47"/>
  <c r="K2958" i="47"/>
  <c r="K2957" i="47"/>
  <c r="K2956" i="47"/>
  <c r="K2955" i="47"/>
  <c r="H2959" i="47"/>
  <c r="H2958" i="47"/>
  <c r="H2957" i="47"/>
  <c r="H2956" i="47"/>
  <c r="H2955" i="47"/>
  <c r="E2959" i="47"/>
  <c r="E2958" i="47"/>
  <c r="E2957" i="47"/>
  <c r="E2956" i="47"/>
  <c r="E2955" i="47"/>
  <c r="B2959" i="47"/>
  <c r="B2958" i="47"/>
  <c r="B2957" i="47"/>
  <c r="B2956" i="47"/>
  <c r="B2955" i="47"/>
  <c r="K2951" i="47"/>
  <c r="K2950" i="47"/>
  <c r="K2949" i="47"/>
  <c r="K2948" i="47"/>
  <c r="K2947" i="47"/>
  <c r="H2951" i="47"/>
  <c r="H2950" i="47"/>
  <c r="H2949" i="47"/>
  <c r="H2948" i="47"/>
  <c r="H2947" i="47"/>
  <c r="E2951" i="47"/>
  <c r="E2950" i="47"/>
  <c r="E2949" i="47"/>
  <c r="E2948" i="47"/>
  <c r="E2947" i="47"/>
  <c r="B2951" i="47"/>
  <c r="B2950" i="47"/>
  <c r="B2949" i="47"/>
  <c r="B2948" i="47"/>
  <c r="B2947" i="47"/>
  <c r="K2943" i="47"/>
  <c r="K2942" i="47"/>
  <c r="K2941" i="47"/>
  <c r="K2940" i="47"/>
  <c r="K2939" i="47"/>
  <c r="H2943" i="47"/>
  <c r="H2942" i="47"/>
  <c r="H2941" i="47"/>
  <c r="H2940" i="47"/>
  <c r="H2939" i="47"/>
  <c r="E2943" i="47"/>
  <c r="E2942" i="47"/>
  <c r="E2941" i="47"/>
  <c r="E2940" i="47"/>
  <c r="E2939" i="47"/>
  <c r="B2943" i="47"/>
  <c r="B2942" i="47"/>
  <c r="B2941" i="47"/>
  <c r="B2940" i="47"/>
  <c r="B2939" i="47"/>
  <c r="K2935" i="47"/>
  <c r="K2934" i="47"/>
  <c r="K2933" i="47"/>
  <c r="K2932" i="47"/>
  <c r="K2931" i="47"/>
  <c r="H2935" i="47"/>
  <c r="H2934" i="47"/>
  <c r="H2933" i="47"/>
  <c r="H2932" i="47"/>
  <c r="H2931" i="47"/>
  <c r="E2935" i="47"/>
  <c r="E2934" i="47"/>
  <c r="E2933" i="47"/>
  <c r="E2932" i="47"/>
  <c r="E2931" i="47"/>
  <c r="B2935" i="47"/>
  <c r="B2934" i="47"/>
  <c r="B2933" i="47"/>
  <c r="B2932" i="47"/>
  <c r="B2931" i="47"/>
  <c r="K2927" i="47"/>
  <c r="K2926" i="47"/>
  <c r="K2925" i="47"/>
  <c r="K2924" i="47"/>
  <c r="K2923" i="47"/>
  <c r="H2927" i="47"/>
  <c r="H2926" i="47"/>
  <c r="H2925" i="47"/>
  <c r="H2924" i="47"/>
  <c r="H2923" i="47"/>
  <c r="E2927" i="47"/>
  <c r="E2926" i="47"/>
  <c r="E2925" i="47"/>
  <c r="E2924" i="47"/>
  <c r="E2923" i="47"/>
  <c r="B2927" i="47"/>
  <c r="B2926" i="47"/>
  <c r="B2925" i="47"/>
  <c r="B2924" i="47"/>
  <c r="B2923" i="47"/>
  <c r="G185" i="46"/>
  <c r="I184" i="46"/>
  <c r="G184" i="46"/>
  <c r="G183" i="46"/>
  <c r="K2919" i="47"/>
  <c r="K2918" i="47"/>
  <c r="K2917" i="47"/>
  <c r="K2916" i="47"/>
  <c r="K2915" i="47"/>
  <c r="H2919" i="47"/>
  <c r="H2918" i="47"/>
  <c r="H2917" i="47"/>
  <c r="H2916" i="47"/>
  <c r="H2915" i="47"/>
  <c r="E2919" i="47"/>
  <c r="E2918" i="47"/>
  <c r="E2917" i="47"/>
  <c r="E2916" i="47"/>
  <c r="E2915" i="47"/>
  <c r="B2919" i="47"/>
  <c r="B2918" i="47"/>
  <c r="B2917" i="47"/>
  <c r="B2916" i="47"/>
  <c r="B2915" i="47"/>
  <c r="K2911" i="47"/>
  <c r="K2910" i="47"/>
  <c r="K2909" i="47"/>
  <c r="K2908" i="47"/>
  <c r="K2907" i="47"/>
  <c r="H2911" i="47"/>
  <c r="H2910" i="47"/>
  <c r="H2909" i="47"/>
  <c r="H2908" i="47"/>
  <c r="H2907" i="47"/>
  <c r="E2911" i="47"/>
  <c r="E2910" i="47"/>
  <c r="E2909" i="47"/>
  <c r="E2908" i="47"/>
  <c r="E2907" i="47"/>
  <c r="B2911" i="47"/>
  <c r="B2910" i="47"/>
  <c r="B2909" i="47"/>
  <c r="B2908" i="47"/>
  <c r="B2907" i="47"/>
  <c r="K2903" i="47"/>
  <c r="K2902" i="47"/>
  <c r="K2901" i="47"/>
  <c r="K2900" i="47"/>
  <c r="K2899" i="47"/>
  <c r="H2903" i="47"/>
  <c r="H2902" i="47"/>
  <c r="H2901" i="47"/>
  <c r="H2900" i="47"/>
  <c r="H2899" i="47"/>
  <c r="E2903" i="47"/>
  <c r="E2902" i="47"/>
  <c r="E2901" i="47"/>
  <c r="E2900" i="47"/>
  <c r="E2899" i="47"/>
  <c r="B2903" i="47"/>
  <c r="B2902" i="47"/>
  <c r="B2901" i="47"/>
  <c r="B2900" i="47"/>
  <c r="B2899" i="47"/>
  <c r="K2895" i="47"/>
  <c r="K2894" i="47"/>
  <c r="K2893" i="47"/>
  <c r="K2892" i="47"/>
  <c r="K2891" i="47"/>
  <c r="H2895" i="47"/>
  <c r="H2894" i="47"/>
  <c r="H2893" i="47"/>
  <c r="H2892" i="47"/>
  <c r="H2891" i="47"/>
  <c r="E2895" i="47"/>
  <c r="E2894" i="47"/>
  <c r="E2893" i="47"/>
  <c r="E2892" i="47"/>
  <c r="E2891" i="47"/>
  <c r="B2895" i="47"/>
  <c r="B2894" i="47"/>
  <c r="B2893" i="47"/>
  <c r="B2892" i="47"/>
  <c r="B2891" i="47"/>
  <c r="K2887" i="47"/>
  <c r="K2886" i="47"/>
  <c r="K2885" i="47"/>
  <c r="K2884" i="47"/>
  <c r="K2883" i="47"/>
  <c r="H2887" i="47"/>
  <c r="H2886" i="47"/>
  <c r="H2885" i="47"/>
  <c r="H2884" i="47"/>
  <c r="H2883" i="47"/>
  <c r="E2887" i="47"/>
  <c r="E2886" i="47"/>
  <c r="E2885" i="47"/>
  <c r="E2884" i="47"/>
  <c r="E2883" i="47"/>
  <c r="B2887" i="47"/>
  <c r="B2886" i="47"/>
  <c r="B2885" i="47"/>
  <c r="B2884" i="47"/>
  <c r="B2883" i="47"/>
  <c r="B185" i="46"/>
  <c r="D184" i="46"/>
  <c r="B184" i="46"/>
  <c r="B183" i="46"/>
  <c r="K2879" i="47"/>
  <c r="K2878" i="47"/>
  <c r="K2877" i="47"/>
  <c r="K2876" i="47"/>
  <c r="K2875" i="47"/>
  <c r="H2879" i="47"/>
  <c r="H2878" i="47"/>
  <c r="H2877" i="47"/>
  <c r="H2876" i="47"/>
  <c r="H2875" i="47"/>
  <c r="E2879" i="47"/>
  <c r="E2878" i="47"/>
  <c r="E2877" i="47"/>
  <c r="E2876" i="47"/>
  <c r="E2875" i="47"/>
  <c r="B2879" i="47"/>
  <c r="B2878" i="47"/>
  <c r="B2877" i="47"/>
  <c r="B2876" i="47"/>
  <c r="B2875" i="47"/>
  <c r="K2871" i="47"/>
  <c r="K2870" i="47"/>
  <c r="K2869" i="47"/>
  <c r="K2868" i="47"/>
  <c r="K2867" i="47"/>
  <c r="H2871" i="47"/>
  <c r="H2870" i="47"/>
  <c r="H2869" i="47"/>
  <c r="H2868" i="47"/>
  <c r="H2867" i="47"/>
  <c r="E2871" i="47"/>
  <c r="E2870" i="47"/>
  <c r="E2869" i="47"/>
  <c r="E2868" i="47"/>
  <c r="E2867" i="47"/>
  <c r="B2871" i="47"/>
  <c r="B2870" i="47"/>
  <c r="B2869" i="47"/>
  <c r="B2868" i="47"/>
  <c r="B2867" i="47"/>
  <c r="K2863" i="47"/>
  <c r="K2862" i="47"/>
  <c r="K2861" i="47"/>
  <c r="K2860" i="47"/>
  <c r="K2859" i="47"/>
  <c r="H2863" i="47"/>
  <c r="H2862" i="47"/>
  <c r="H2861" i="47"/>
  <c r="H2860" i="47"/>
  <c r="H2859" i="47"/>
  <c r="E2863" i="47"/>
  <c r="E2862" i="47"/>
  <c r="E2861" i="47"/>
  <c r="E2860" i="47"/>
  <c r="E2859" i="47"/>
  <c r="B2863" i="47"/>
  <c r="B2862" i="47"/>
  <c r="B2861" i="47"/>
  <c r="B2860" i="47"/>
  <c r="B2859" i="47"/>
  <c r="K2855" i="47"/>
  <c r="K2854" i="47"/>
  <c r="K2853" i="47"/>
  <c r="K2852" i="47"/>
  <c r="K2851" i="47"/>
  <c r="H2855" i="47"/>
  <c r="H2854" i="47"/>
  <c r="H2853" i="47"/>
  <c r="H2852" i="47"/>
  <c r="H2851" i="47"/>
  <c r="E2855" i="47"/>
  <c r="E2854" i="47"/>
  <c r="E2853" i="47"/>
  <c r="E2852" i="47"/>
  <c r="E2851" i="47"/>
  <c r="B2855" i="47"/>
  <c r="B2854" i="47"/>
  <c r="B2853" i="47"/>
  <c r="B2852" i="47"/>
  <c r="B2851" i="47"/>
  <c r="K2847" i="47"/>
  <c r="K2846" i="47"/>
  <c r="K2845" i="47"/>
  <c r="K2844" i="47"/>
  <c r="K2843" i="47"/>
  <c r="H2847" i="47"/>
  <c r="H2846" i="47"/>
  <c r="H2845" i="47"/>
  <c r="H2844" i="47"/>
  <c r="H2843" i="47"/>
  <c r="E2847" i="47"/>
  <c r="E2846" i="47"/>
  <c r="E2845" i="47"/>
  <c r="E2844" i="47"/>
  <c r="E2843" i="47"/>
  <c r="B2847" i="47"/>
  <c r="B2846" i="47"/>
  <c r="B2845" i="47"/>
  <c r="B2844" i="47"/>
  <c r="B2843" i="47"/>
  <c r="G180" i="46"/>
  <c r="I179" i="46"/>
  <c r="G179" i="46"/>
  <c r="G178" i="46"/>
  <c r="K2839" i="47"/>
  <c r="K2838" i="47"/>
  <c r="K2837" i="47"/>
  <c r="K2836" i="47"/>
  <c r="K2835" i="47"/>
  <c r="H2839" i="47"/>
  <c r="H2838" i="47"/>
  <c r="H2837" i="47"/>
  <c r="H2836" i="47"/>
  <c r="H2835" i="47"/>
  <c r="E2839" i="47"/>
  <c r="E2838" i="47"/>
  <c r="E2837" i="47"/>
  <c r="E2836" i="47"/>
  <c r="E2835" i="47"/>
  <c r="B2839" i="47"/>
  <c r="B2838" i="47"/>
  <c r="B2837" i="47"/>
  <c r="B2836" i="47"/>
  <c r="B2835" i="47"/>
  <c r="K2831" i="47"/>
  <c r="K2830" i="47"/>
  <c r="K2829" i="47"/>
  <c r="K2828" i="47"/>
  <c r="K2827" i="47"/>
  <c r="H2831" i="47"/>
  <c r="H2830" i="47"/>
  <c r="H2829" i="47"/>
  <c r="H2828" i="47"/>
  <c r="H2827" i="47"/>
  <c r="E2831" i="47"/>
  <c r="E2830" i="47"/>
  <c r="E2829" i="47"/>
  <c r="E2828" i="47"/>
  <c r="E2827" i="47"/>
  <c r="B2831" i="47"/>
  <c r="B2830" i="47"/>
  <c r="B2829" i="47"/>
  <c r="B2828" i="47"/>
  <c r="B2827" i="47"/>
  <c r="K2823" i="47"/>
  <c r="K2822" i="47"/>
  <c r="K2821" i="47"/>
  <c r="K2820" i="47"/>
  <c r="K2819" i="47"/>
  <c r="H2823" i="47"/>
  <c r="H2822" i="47"/>
  <c r="H2821" i="47"/>
  <c r="H2820" i="47"/>
  <c r="H2819" i="47"/>
  <c r="E2823" i="47"/>
  <c r="E2822" i="47"/>
  <c r="E2821" i="47"/>
  <c r="E2820" i="47"/>
  <c r="E2819" i="47"/>
  <c r="B2823" i="47"/>
  <c r="B2822" i="47"/>
  <c r="B2821" i="47"/>
  <c r="B2820" i="47"/>
  <c r="B2819" i="47"/>
  <c r="K2815" i="47"/>
  <c r="K2814" i="47"/>
  <c r="K2813" i="47"/>
  <c r="K2812" i="47"/>
  <c r="K2811" i="47"/>
  <c r="H2815" i="47"/>
  <c r="H2814" i="47"/>
  <c r="H2813" i="47"/>
  <c r="H2812" i="47"/>
  <c r="H2811" i="47"/>
  <c r="E2815" i="47"/>
  <c r="E2814" i="47"/>
  <c r="E2813" i="47"/>
  <c r="E2812" i="47"/>
  <c r="E2811" i="47"/>
  <c r="B2815" i="47"/>
  <c r="B2814" i="47"/>
  <c r="B2813" i="47"/>
  <c r="B2812" i="47"/>
  <c r="B2811" i="47"/>
  <c r="K2807" i="47"/>
  <c r="K2806" i="47"/>
  <c r="K2805" i="47"/>
  <c r="K2804" i="47"/>
  <c r="K2803" i="47"/>
  <c r="H2807" i="47"/>
  <c r="H2806" i="47"/>
  <c r="H2805" i="47"/>
  <c r="H2804" i="47"/>
  <c r="H2803" i="47"/>
  <c r="E2807" i="47"/>
  <c r="E2806" i="47"/>
  <c r="E2805" i="47"/>
  <c r="E2804" i="47"/>
  <c r="E2803" i="47"/>
  <c r="B2807" i="47"/>
  <c r="B2806" i="47"/>
  <c r="B2805" i="47"/>
  <c r="B2804" i="47"/>
  <c r="B2803" i="47"/>
  <c r="B180" i="46"/>
  <c r="D179" i="46"/>
  <c r="B179" i="46"/>
  <c r="B178" i="46"/>
  <c r="K2799" i="47"/>
  <c r="K2798" i="47"/>
  <c r="K2797" i="47"/>
  <c r="K2796" i="47"/>
  <c r="K2795" i="47"/>
  <c r="H2799" i="47"/>
  <c r="H2798" i="47"/>
  <c r="H2797" i="47"/>
  <c r="H2796" i="47"/>
  <c r="H2795" i="47"/>
  <c r="E2799" i="47"/>
  <c r="E2798" i="47"/>
  <c r="E2797" i="47"/>
  <c r="E2796" i="47"/>
  <c r="E2795" i="47"/>
  <c r="B2799" i="47"/>
  <c r="B2798" i="47"/>
  <c r="B2797" i="47"/>
  <c r="B2796" i="47"/>
  <c r="B2795" i="47"/>
  <c r="K2791" i="47"/>
  <c r="K2790" i="47"/>
  <c r="K2789" i="47"/>
  <c r="K2788" i="47"/>
  <c r="K2787" i="47"/>
  <c r="H2791" i="47"/>
  <c r="H2790" i="47"/>
  <c r="H2789" i="47"/>
  <c r="H2788" i="47"/>
  <c r="H2787" i="47"/>
  <c r="E2791" i="47"/>
  <c r="E2790" i="47"/>
  <c r="E2789" i="47"/>
  <c r="E2788" i="47"/>
  <c r="E2787" i="47"/>
  <c r="B2791" i="47"/>
  <c r="B2790" i="47"/>
  <c r="B2789" i="47"/>
  <c r="B2788" i="47"/>
  <c r="B2787" i="47"/>
  <c r="K2783" i="47"/>
  <c r="K2782" i="47"/>
  <c r="K2781" i="47"/>
  <c r="K2780" i="47"/>
  <c r="K2779" i="47"/>
  <c r="H2783" i="47"/>
  <c r="H2782" i="47"/>
  <c r="H2781" i="47"/>
  <c r="H2780" i="47"/>
  <c r="H2779" i="47"/>
  <c r="E2783" i="47"/>
  <c r="E2782" i="47"/>
  <c r="E2781" i="47"/>
  <c r="E2780" i="47"/>
  <c r="E2779" i="47"/>
  <c r="B2783" i="47"/>
  <c r="B2782" i="47"/>
  <c r="B2781" i="47"/>
  <c r="B2780" i="47"/>
  <c r="B2779" i="47"/>
  <c r="K2775" i="47"/>
  <c r="K2774" i="47"/>
  <c r="K2773" i="47"/>
  <c r="K2772" i="47"/>
  <c r="K2771" i="47"/>
  <c r="H2775" i="47"/>
  <c r="H2774" i="47"/>
  <c r="H2773" i="47"/>
  <c r="H2772" i="47"/>
  <c r="H2771" i="47"/>
  <c r="E2775" i="47"/>
  <c r="E2774" i="47"/>
  <c r="E2773" i="47"/>
  <c r="E2772" i="47"/>
  <c r="E2771" i="47"/>
  <c r="B2775" i="47"/>
  <c r="B2774" i="47"/>
  <c r="B2773" i="47"/>
  <c r="B2772" i="47"/>
  <c r="B2771" i="47"/>
  <c r="K2767" i="47"/>
  <c r="K2766" i="47"/>
  <c r="K2765" i="47"/>
  <c r="K2764" i="47"/>
  <c r="K2763" i="47"/>
  <c r="H2767" i="47"/>
  <c r="H2766" i="47"/>
  <c r="H2765" i="47"/>
  <c r="H2764" i="47"/>
  <c r="H2763" i="47"/>
  <c r="E2767" i="47"/>
  <c r="E2766" i="47"/>
  <c r="E2765" i="47"/>
  <c r="E2764" i="47"/>
  <c r="E2763" i="47"/>
  <c r="B2767" i="47"/>
  <c r="B2766" i="47"/>
  <c r="B2765" i="47"/>
  <c r="B2764" i="47"/>
  <c r="B2763" i="47"/>
  <c r="G175" i="46"/>
  <c r="I174" i="46"/>
  <c r="G174" i="46"/>
  <c r="G173" i="46"/>
  <c r="K2759" i="47"/>
  <c r="K2758" i="47"/>
  <c r="K2757" i="47"/>
  <c r="K2756" i="47"/>
  <c r="K2755" i="47"/>
  <c r="H2759" i="47"/>
  <c r="H2758" i="47"/>
  <c r="H2757" i="47"/>
  <c r="H2756" i="47"/>
  <c r="H2755" i="47"/>
  <c r="E2759" i="47"/>
  <c r="E2758" i="47"/>
  <c r="E2757" i="47"/>
  <c r="E2756" i="47"/>
  <c r="E2755" i="47"/>
  <c r="B2759" i="47"/>
  <c r="B2758" i="47"/>
  <c r="B2757" i="47"/>
  <c r="B2756" i="47"/>
  <c r="B2755" i="47"/>
  <c r="K2751" i="47"/>
  <c r="K2750" i="47"/>
  <c r="K2749" i="47"/>
  <c r="K2748" i="47"/>
  <c r="K2747" i="47"/>
  <c r="H2751" i="47"/>
  <c r="H2750" i="47"/>
  <c r="H2749" i="47"/>
  <c r="H2748" i="47"/>
  <c r="H2747" i="47"/>
  <c r="E2751" i="47"/>
  <c r="E2750" i="47"/>
  <c r="E2749" i="47"/>
  <c r="E2748" i="47"/>
  <c r="E2747" i="47"/>
  <c r="B2751" i="47"/>
  <c r="B2750" i="47"/>
  <c r="B2749" i="47"/>
  <c r="B2748" i="47"/>
  <c r="B2747" i="47"/>
  <c r="K2743" i="47"/>
  <c r="K2742" i="47"/>
  <c r="K2741" i="47"/>
  <c r="K2740" i="47"/>
  <c r="K2739" i="47"/>
  <c r="H2743" i="47"/>
  <c r="H2742" i="47"/>
  <c r="H2741" i="47"/>
  <c r="H2740" i="47"/>
  <c r="H2739" i="47"/>
  <c r="E2743" i="47"/>
  <c r="E2742" i="47"/>
  <c r="E2741" i="47"/>
  <c r="E2740" i="47"/>
  <c r="E2739" i="47"/>
  <c r="B2743" i="47"/>
  <c r="B2742" i="47"/>
  <c r="B2741" i="47"/>
  <c r="B2740" i="47"/>
  <c r="B2739" i="47"/>
  <c r="K2735" i="47"/>
  <c r="K2734" i="47"/>
  <c r="K2733" i="47"/>
  <c r="K2732" i="47"/>
  <c r="K2731" i="47"/>
  <c r="H2735" i="47"/>
  <c r="H2734" i="47"/>
  <c r="H2733" i="47"/>
  <c r="H2732" i="47"/>
  <c r="H2731" i="47"/>
  <c r="E2735" i="47"/>
  <c r="E2734" i="47"/>
  <c r="E2733" i="47"/>
  <c r="E2732" i="47"/>
  <c r="E2731" i="47"/>
  <c r="B2735" i="47"/>
  <c r="B2734" i="47"/>
  <c r="B2733" i="47"/>
  <c r="B2732" i="47"/>
  <c r="B2731" i="47"/>
  <c r="K2727" i="47"/>
  <c r="K2726" i="47"/>
  <c r="K2725" i="47"/>
  <c r="K2724" i="47"/>
  <c r="K2723" i="47"/>
  <c r="H2727" i="47"/>
  <c r="H2726" i="47"/>
  <c r="H2725" i="47"/>
  <c r="H2724" i="47"/>
  <c r="H2723" i="47"/>
  <c r="E2727" i="47"/>
  <c r="E2726" i="47"/>
  <c r="E2725" i="47"/>
  <c r="E2724" i="47"/>
  <c r="E2723" i="47"/>
  <c r="B2727" i="47"/>
  <c r="B2726" i="47"/>
  <c r="B2725" i="47"/>
  <c r="B2724" i="47"/>
  <c r="B2723" i="47"/>
  <c r="B175" i="46"/>
  <c r="D174" i="46"/>
  <c r="B174" i="46"/>
  <c r="B173" i="46"/>
  <c r="K2719" i="47"/>
  <c r="K2718" i="47"/>
  <c r="K2717" i="47"/>
  <c r="K2716" i="47"/>
  <c r="K2715" i="47"/>
  <c r="H2719" i="47"/>
  <c r="H2718" i="47"/>
  <c r="H2717" i="47"/>
  <c r="H2716" i="47"/>
  <c r="H2715" i="47"/>
  <c r="E2719" i="47"/>
  <c r="E2718" i="47"/>
  <c r="E2717" i="47"/>
  <c r="E2716" i="47"/>
  <c r="E2715" i="47"/>
  <c r="B2719" i="47"/>
  <c r="B2718" i="47"/>
  <c r="B2717" i="47"/>
  <c r="B2716" i="47"/>
  <c r="B2715" i="47"/>
  <c r="K2711" i="47"/>
  <c r="K2710" i="47"/>
  <c r="K2709" i="47"/>
  <c r="K2708" i="47"/>
  <c r="K2707" i="47"/>
  <c r="H2711" i="47"/>
  <c r="H2710" i="47"/>
  <c r="H2709" i="47"/>
  <c r="H2708" i="47"/>
  <c r="H2707" i="47"/>
  <c r="E2711" i="47"/>
  <c r="E2710" i="47"/>
  <c r="E2709" i="47"/>
  <c r="E2708" i="47"/>
  <c r="E2707" i="47"/>
  <c r="B2711" i="47"/>
  <c r="B2710" i="47"/>
  <c r="B2709" i="47"/>
  <c r="B2708" i="47"/>
  <c r="B2707" i="47"/>
  <c r="K2703" i="47"/>
  <c r="K2702" i="47"/>
  <c r="K2701" i="47"/>
  <c r="K2700" i="47"/>
  <c r="K2699" i="47"/>
  <c r="H2703" i="47"/>
  <c r="H2702" i="47"/>
  <c r="H2701" i="47"/>
  <c r="H2700" i="47"/>
  <c r="H2699" i="47"/>
  <c r="E2703" i="47"/>
  <c r="E2702" i="47"/>
  <c r="E2701" i="47"/>
  <c r="E2700" i="47"/>
  <c r="E2699" i="47"/>
  <c r="B2703" i="47"/>
  <c r="B2702" i="47"/>
  <c r="B2701" i="47"/>
  <c r="B2700" i="47"/>
  <c r="B2699" i="47"/>
  <c r="K2695" i="47"/>
  <c r="K2694" i="47"/>
  <c r="K2693" i="47"/>
  <c r="K2692" i="47"/>
  <c r="K2691" i="47"/>
  <c r="H2695" i="47"/>
  <c r="H2694" i="47"/>
  <c r="H2693" i="47"/>
  <c r="H2692" i="47"/>
  <c r="H2691" i="47"/>
  <c r="E2695" i="47"/>
  <c r="E2694" i="47"/>
  <c r="E2693" i="47"/>
  <c r="E2692" i="47"/>
  <c r="E2691" i="47"/>
  <c r="B2695" i="47"/>
  <c r="B2694" i="47"/>
  <c r="B2693" i="47"/>
  <c r="B2692" i="47"/>
  <c r="B2691" i="47"/>
  <c r="K2687" i="47"/>
  <c r="K2686" i="47"/>
  <c r="K2685" i="47"/>
  <c r="K2684" i="47"/>
  <c r="K2683" i="47"/>
  <c r="H2687" i="47"/>
  <c r="H2686" i="47"/>
  <c r="H2685" i="47"/>
  <c r="H2684" i="47"/>
  <c r="H2683" i="47"/>
  <c r="E2687" i="47"/>
  <c r="E2686" i="47"/>
  <c r="E2685" i="47"/>
  <c r="E2684" i="47"/>
  <c r="E2683" i="47"/>
  <c r="B2687" i="47"/>
  <c r="B2686" i="47"/>
  <c r="B2685" i="47"/>
  <c r="B2684" i="47"/>
  <c r="B2683" i="47"/>
  <c r="G170" i="46"/>
  <c r="I169" i="46"/>
  <c r="G169" i="46"/>
  <c r="G168" i="46"/>
  <c r="K2679" i="47"/>
  <c r="K2678" i="47"/>
  <c r="K2677" i="47"/>
  <c r="K2676" i="47"/>
  <c r="K2675" i="47"/>
  <c r="H2679" i="47"/>
  <c r="H2678" i="47"/>
  <c r="H2677" i="47"/>
  <c r="H2676" i="47"/>
  <c r="H2675" i="47"/>
  <c r="E2679" i="47"/>
  <c r="E2678" i="47"/>
  <c r="E2677" i="47"/>
  <c r="E2676" i="47"/>
  <c r="E2675" i="47"/>
  <c r="B2679" i="47"/>
  <c r="B2678" i="47"/>
  <c r="B2677" i="47"/>
  <c r="B2676" i="47"/>
  <c r="B2675" i="47"/>
  <c r="K2671" i="47"/>
  <c r="K2670" i="47"/>
  <c r="K2669" i="47"/>
  <c r="K2668" i="47"/>
  <c r="K2667" i="47"/>
  <c r="H2671" i="47"/>
  <c r="H2670" i="47"/>
  <c r="H2669" i="47"/>
  <c r="H2668" i="47"/>
  <c r="H2667" i="47"/>
  <c r="E2671" i="47"/>
  <c r="E2670" i="47"/>
  <c r="E2669" i="47"/>
  <c r="E2668" i="47"/>
  <c r="E2667" i="47"/>
  <c r="B2671" i="47"/>
  <c r="B2670" i="47"/>
  <c r="B2669" i="47"/>
  <c r="B2668" i="47"/>
  <c r="B2667" i="47"/>
  <c r="K2663" i="47"/>
  <c r="K2662" i="47"/>
  <c r="K2661" i="47"/>
  <c r="K2660" i="47"/>
  <c r="K2659" i="47"/>
  <c r="H2663" i="47"/>
  <c r="H2662" i="47"/>
  <c r="H2661" i="47"/>
  <c r="H2660" i="47"/>
  <c r="H2659" i="47"/>
  <c r="E2663" i="47"/>
  <c r="E2662" i="47"/>
  <c r="E2661" i="47"/>
  <c r="E2660" i="47"/>
  <c r="E2659" i="47"/>
  <c r="B2663" i="47"/>
  <c r="B2662" i="47"/>
  <c r="B2661" i="47"/>
  <c r="B2660" i="47"/>
  <c r="B2659" i="47"/>
  <c r="K2655" i="47"/>
  <c r="K2654" i="47"/>
  <c r="K2653" i="47"/>
  <c r="K2652" i="47"/>
  <c r="K2651" i="47"/>
  <c r="H2655" i="47"/>
  <c r="H2654" i="47"/>
  <c r="H2653" i="47"/>
  <c r="H2652" i="47"/>
  <c r="H2651" i="47"/>
  <c r="E2655" i="47"/>
  <c r="E2654" i="47"/>
  <c r="E2653" i="47"/>
  <c r="E2652" i="47"/>
  <c r="E2651" i="47"/>
  <c r="B2655" i="47"/>
  <c r="B2654" i="47"/>
  <c r="B2653" i="47"/>
  <c r="B2652" i="47"/>
  <c r="B2651" i="47"/>
  <c r="K2647" i="47"/>
  <c r="K2646" i="47"/>
  <c r="K2645" i="47"/>
  <c r="K2644" i="47"/>
  <c r="K2643" i="47"/>
  <c r="H2647" i="47"/>
  <c r="H2646" i="47"/>
  <c r="H2645" i="47"/>
  <c r="H2644" i="47"/>
  <c r="H2643" i="47"/>
  <c r="E2647" i="47"/>
  <c r="E2646" i="47"/>
  <c r="E2645" i="47"/>
  <c r="E2644" i="47"/>
  <c r="E2643" i="47"/>
  <c r="B2647" i="47"/>
  <c r="B2646" i="47"/>
  <c r="B2645" i="47"/>
  <c r="B2644" i="47"/>
  <c r="B2643" i="47"/>
  <c r="B170" i="46"/>
  <c r="D169" i="46"/>
  <c r="B169" i="46"/>
  <c r="B168" i="46"/>
  <c r="K2639" i="47"/>
  <c r="K2638" i="47"/>
  <c r="K2637" i="47"/>
  <c r="K2636" i="47"/>
  <c r="K2635" i="47"/>
  <c r="H2639" i="47"/>
  <c r="H2638" i="47"/>
  <c r="H2637" i="47"/>
  <c r="H2636" i="47"/>
  <c r="H2635" i="47"/>
  <c r="E2639" i="47"/>
  <c r="E2638" i="47"/>
  <c r="E2637" i="47"/>
  <c r="E2636" i="47"/>
  <c r="E2635" i="47"/>
  <c r="B2639" i="47"/>
  <c r="B2638" i="47"/>
  <c r="B2637" i="47"/>
  <c r="B2636" i="47"/>
  <c r="B2635" i="47"/>
  <c r="K2631" i="47"/>
  <c r="K2630" i="47"/>
  <c r="K2629" i="47"/>
  <c r="K2628" i="47"/>
  <c r="K2627" i="47"/>
  <c r="H2631" i="47"/>
  <c r="H2630" i="47"/>
  <c r="H2629" i="47"/>
  <c r="H2628" i="47"/>
  <c r="H2627" i="47"/>
  <c r="E2631" i="47"/>
  <c r="E2630" i="47"/>
  <c r="E2629" i="47"/>
  <c r="E2628" i="47"/>
  <c r="E2627" i="47"/>
  <c r="B2631" i="47"/>
  <c r="B2630" i="47"/>
  <c r="B2629" i="47"/>
  <c r="B2628" i="47"/>
  <c r="B2627" i="47"/>
  <c r="K2623" i="47"/>
  <c r="K2622" i="47"/>
  <c r="K2621" i="47"/>
  <c r="K2620" i="47"/>
  <c r="K2619" i="47"/>
  <c r="H2623" i="47"/>
  <c r="H2622" i="47"/>
  <c r="H2621" i="47"/>
  <c r="H2620" i="47"/>
  <c r="H2619" i="47"/>
  <c r="E2623" i="47"/>
  <c r="E2622" i="47"/>
  <c r="E2621" i="47"/>
  <c r="E2620" i="47"/>
  <c r="E2619" i="47"/>
  <c r="B2623" i="47"/>
  <c r="B2622" i="47"/>
  <c r="B2621" i="47"/>
  <c r="B2620" i="47"/>
  <c r="B2619" i="47"/>
  <c r="K2615" i="47"/>
  <c r="K2614" i="47"/>
  <c r="K2613" i="47"/>
  <c r="K2612" i="47"/>
  <c r="K2611" i="47"/>
  <c r="H2615" i="47"/>
  <c r="H2614" i="47"/>
  <c r="H2613" i="47"/>
  <c r="H2612" i="47"/>
  <c r="H2611" i="47"/>
  <c r="E2615" i="47"/>
  <c r="E2614" i="47"/>
  <c r="E2613" i="47"/>
  <c r="E2612" i="47"/>
  <c r="E2611" i="47"/>
  <c r="B2615" i="47"/>
  <c r="B2614" i="47"/>
  <c r="B2613" i="47"/>
  <c r="B2612" i="47"/>
  <c r="B2611" i="47"/>
  <c r="K2607" i="47"/>
  <c r="K2606" i="47"/>
  <c r="K2605" i="47"/>
  <c r="K2604" i="47"/>
  <c r="K2603" i="47"/>
  <c r="H2607" i="47"/>
  <c r="H2606" i="47"/>
  <c r="H2605" i="47"/>
  <c r="H2604" i="47"/>
  <c r="H2603" i="47"/>
  <c r="E2607" i="47"/>
  <c r="E2606" i="47"/>
  <c r="E2605" i="47"/>
  <c r="E2604" i="47"/>
  <c r="E2603" i="47"/>
  <c r="B2607" i="47"/>
  <c r="B2606" i="47"/>
  <c r="B2605" i="47"/>
  <c r="B2604" i="47"/>
  <c r="B2603" i="47"/>
  <c r="G165" i="46"/>
  <c r="I164" i="46"/>
  <c r="G164" i="46"/>
  <c r="G163" i="46"/>
  <c r="K2599" i="47"/>
  <c r="K2598" i="47"/>
  <c r="K2597" i="47"/>
  <c r="K2596" i="47"/>
  <c r="K2595" i="47"/>
  <c r="H2599" i="47"/>
  <c r="H2598" i="47"/>
  <c r="H2597" i="47"/>
  <c r="H2596" i="47"/>
  <c r="H2595" i="47"/>
  <c r="E2599" i="47"/>
  <c r="E2598" i="47"/>
  <c r="E2597" i="47"/>
  <c r="E2596" i="47"/>
  <c r="E2595" i="47"/>
  <c r="B2599" i="47"/>
  <c r="B2598" i="47"/>
  <c r="B2597" i="47"/>
  <c r="B2596" i="47"/>
  <c r="B2595" i="47"/>
  <c r="K2591" i="47"/>
  <c r="K2590" i="47"/>
  <c r="K2589" i="47"/>
  <c r="K2588" i="47"/>
  <c r="K2587" i="47"/>
  <c r="H2591" i="47"/>
  <c r="H2590" i="47"/>
  <c r="H2589" i="47"/>
  <c r="H2588" i="47"/>
  <c r="H2587" i="47"/>
  <c r="E2591" i="47"/>
  <c r="E2590" i="47"/>
  <c r="E2589" i="47"/>
  <c r="E2588" i="47"/>
  <c r="E2587" i="47"/>
  <c r="B2591" i="47"/>
  <c r="B2590" i="47"/>
  <c r="B2589" i="47"/>
  <c r="B2588" i="47"/>
  <c r="B2587" i="47"/>
  <c r="K2583" i="47"/>
  <c r="K2582" i="47"/>
  <c r="K2581" i="47"/>
  <c r="K2580" i="47"/>
  <c r="K2579" i="47"/>
  <c r="H2583" i="47"/>
  <c r="H2582" i="47"/>
  <c r="H2581" i="47"/>
  <c r="H2580" i="47"/>
  <c r="H2579" i="47"/>
  <c r="E2583" i="47"/>
  <c r="E2582" i="47"/>
  <c r="E2581" i="47"/>
  <c r="E2580" i="47"/>
  <c r="E2579" i="47"/>
  <c r="B2583" i="47"/>
  <c r="B2582" i="47"/>
  <c r="B2581" i="47"/>
  <c r="B2580" i="47"/>
  <c r="B2579" i="47"/>
  <c r="K2575" i="47"/>
  <c r="K2574" i="47"/>
  <c r="K2573" i="47"/>
  <c r="K2572" i="47"/>
  <c r="K2571" i="47"/>
  <c r="H2575" i="47"/>
  <c r="H2574" i="47"/>
  <c r="H2573" i="47"/>
  <c r="H2572" i="47"/>
  <c r="H2571" i="47"/>
  <c r="E2575" i="47"/>
  <c r="E2574" i="47"/>
  <c r="E2573" i="47"/>
  <c r="E2572" i="47"/>
  <c r="E2571" i="47"/>
  <c r="B2575" i="47"/>
  <c r="B2574" i="47"/>
  <c r="B2573" i="47"/>
  <c r="B2572" i="47"/>
  <c r="B2571" i="47"/>
  <c r="K2567" i="47"/>
  <c r="K2566" i="47"/>
  <c r="K2565" i="47"/>
  <c r="K2564" i="47"/>
  <c r="K2563" i="47"/>
  <c r="H2567" i="47"/>
  <c r="H2566" i="47"/>
  <c r="H2565" i="47"/>
  <c r="H2564" i="47"/>
  <c r="H2563" i="47"/>
  <c r="E2567" i="47"/>
  <c r="E2566" i="47"/>
  <c r="E2565" i="47"/>
  <c r="E2564" i="47"/>
  <c r="E2563" i="47"/>
  <c r="B2567" i="47"/>
  <c r="B2566" i="47"/>
  <c r="B2565" i="47"/>
  <c r="B2564" i="47"/>
  <c r="B2563" i="47"/>
  <c r="B165" i="46"/>
  <c r="D164" i="46"/>
  <c r="B164" i="46"/>
  <c r="B163" i="46"/>
  <c r="K2559" i="47"/>
  <c r="K2558" i="47"/>
  <c r="K2557" i="47"/>
  <c r="K2556" i="47"/>
  <c r="K2555" i="47"/>
  <c r="H2559" i="47"/>
  <c r="H2558" i="47"/>
  <c r="H2557" i="47"/>
  <c r="H2556" i="47"/>
  <c r="H2555" i="47"/>
  <c r="E2559" i="47"/>
  <c r="E2558" i="47"/>
  <c r="E2557" i="47"/>
  <c r="E2556" i="47"/>
  <c r="E2555" i="47"/>
  <c r="B2559" i="47"/>
  <c r="B2558" i="47"/>
  <c r="B2557" i="47"/>
  <c r="B2556" i="47"/>
  <c r="B2555" i="47"/>
  <c r="K2551" i="47"/>
  <c r="K2550" i="47"/>
  <c r="K2549" i="47"/>
  <c r="K2548" i="47"/>
  <c r="K2547" i="47"/>
  <c r="H2551" i="47"/>
  <c r="H2550" i="47"/>
  <c r="H2549" i="47"/>
  <c r="H2548" i="47"/>
  <c r="H2547" i="47"/>
  <c r="E2551" i="47"/>
  <c r="E2550" i="47"/>
  <c r="E2549" i="47"/>
  <c r="E2548" i="47"/>
  <c r="E2547" i="47"/>
  <c r="B2551" i="47"/>
  <c r="B2550" i="47"/>
  <c r="B2549" i="47"/>
  <c r="B2548" i="47"/>
  <c r="B2547" i="47"/>
  <c r="K2543" i="47"/>
  <c r="K2542" i="47"/>
  <c r="K2541" i="47"/>
  <c r="K2540" i="47"/>
  <c r="K2539" i="47"/>
  <c r="H2543" i="47"/>
  <c r="H2542" i="47"/>
  <c r="H2541" i="47"/>
  <c r="H2540" i="47"/>
  <c r="H2539" i="47"/>
  <c r="E2543" i="47"/>
  <c r="E2542" i="47"/>
  <c r="E2541" i="47"/>
  <c r="E2540" i="47"/>
  <c r="E2539" i="47"/>
  <c r="B2543" i="47"/>
  <c r="B2542" i="47"/>
  <c r="B2541" i="47"/>
  <c r="B2540" i="47"/>
  <c r="B2539" i="47"/>
  <c r="K2535" i="47"/>
  <c r="K2534" i="47"/>
  <c r="K2533" i="47"/>
  <c r="K2532" i="47"/>
  <c r="K2531" i="47"/>
  <c r="H2535" i="47"/>
  <c r="H2534" i="47"/>
  <c r="H2533" i="47"/>
  <c r="H2532" i="47"/>
  <c r="H2531" i="47"/>
  <c r="E2535" i="47"/>
  <c r="E2534" i="47"/>
  <c r="E2533" i="47"/>
  <c r="E2532" i="47"/>
  <c r="E2531" i="47"/>
  <c r="B2535" i="47"/>
  <c r="B2534" i="47"/>
  <c r="B2533" i="47"/>
  <c r="B2532" i="47"/>
  <c r="B2531" i="47"/>
  <c r="K2527" i="47"/>
  <c r="K2526" i="47"/>
  <c r="K2525" i="47"/>
  <c r="K2524" i="47"/>
  <c r="K2523" i="47"/>
  <c r="H2527" i="47"/>
  <c r="H2526" i="47"/>
  <c r="H2525" i="47"/>
  <c r="H2524" i="47"/>
  <c r="H2523" i="47"/>
  <c r="E2527" i="47"/>
  <c r="E2526" i="47"/>
  <c r="E2525" i="47"/>
  <c r="E2524" i="47"/>
  <c r="E2523" i="47"/>
  <c r="B2527" i="47"/>
  <c r="B2526" i="47"/>
  <c r="B2525" i="47"/>
  <c r="B2524" i="47"/>
  <c r="B2523" i="47"/>
  <c r="G160" i="46"/>
  <c r="I159" i="46"/>
  <c r="G159" i="46"/>
  <c r="G158" i="46"/>
  <c r="K2519" i="47"/>
  <c r="K2518" i="47"/>
  <c r="K2517" i="47"/>
  <c r="K2516" i="47"/>
  <c r="K2515" i="47"/>
  <c r="H2519" i="47"/>
  <c r="H2518" i="47"/>
  <c r="H2517" i="47"/>
  <c r="H2516" i="47"/>
  <c r="H2515" i="47"/>
  <c r="E2519" i="47"/>
  <c r="E2518" i="47"/>
  <c r="E2517" i="47"/>
  <c r="E2516" i="47"/>
  <c r="E2515" i="47"/>
  <c r="B2519" i="47"/>
  <c r="B2518" i="47"/>
  <c r="B2517" i="47"/>
  <c r="B2516" i="47"/>
  <c r="B2515" i="47"/>
  <c r="K2511" i="47"/>
  <c r="K2510" i="47"/>
  <c r="K2509" i="47"/>
  <c r="K2508" i="47"/>
  <c r="K2507" i="47"/>
  <c r="H2511" i="47"/>
  <c r="H2510" i="47"/>
  <c r="H2509" i="47"/>
  <c r="H2508" i="47"/>
  <c r="H2507" i="47"/>
  <c r="E2511" i="47"/>
  <c r="E2510" i="47"/>
  <c r="E2509" i="47"/>
  <c r="E2508" i="47"/>
  <c r="E2507" i="47"/>
  <c r="B2511" i="47"/>
  <c r="B2510" i="47"/>
  <c r="B2509" i="47"/>
  <c r="B2508" i="47"/>
  <c r="B2507" i="47"/>
  <c r="K2503" i="47"/>
  <c r="K2502" i="47"/>
  <c r="K2501" i="47"/>
  <c r="K2500" i="47"/>
  <c r="K2499" i="47"/>
  <c r="H2503" i="47"/>
  <c r="H2502" i="47"/>
  <c r="H2501" i="47"/>
  <c r="H2500" i="47"/>
  <c r="H2499" i="47"/>
  <c r="E2503" i="47"/>
  <c r="E2502" i="47"/>
  <c r="E2501" i="47"/>
  <c r="E2500" i="47"/>
  <c r="E2499" i="47"/>
  <c r="B2503" i="47"/>
  <c r="B2502" i="47"/>
  <c r="B2501" i="47"/>
  <c r="B2500" i="47"/>
  <c r="B2499" i="47"/>
  <c r="K2495" i="47"/>
  <c r="K2494" i="47"/>
  <c r="K2493" i="47"/>
  <c r="K2492" i="47"/>
  <c r="K2491" i="47"/>
  <c r="H2495" i="47"/>
  <c r="H2494" i="47"/>
  <c r="H2493" i="47"/>
  <c r="H2492" i="47"/>
  <c r="H2491" i="47"/>
  <c r="E2495" i="47"/>
  <c r="E2494" i="47"/>
  <c r="E2493" i="47"/>
  <c r="E2492" i="47"/>
  <c r="E2491" i="47"/>
  <c r="B2495" i="47"/>
  <c r="B2494" i="47"/>
  <c r="B2493" i="47"/>
  <c r="B2492" i="47"/>
  <c r="B2491" i="47"/>
  <c r="K2487" i="47"/>
  <c r="K2486" i="47"/>
  <c r="K2485" i="47"/>
  <c r="K2484" i="47"/>
  <c r="K2483" i="47"/>
  <c r="H2487" i="47"/>
  <c r="H2486" i="47"/>
  <c r="H2485" i="47"/>
  <c r="H2484" i="47"/>
  <c r="H2483" i="47"/>
  <c r="E2487" i="47"/>
  <c r="E2486" i="47"/>
  <c r="E2485" i="47"/>
  <c r="E2484" i="47"/>
  <c r="E2483" i="47"/>
  <c r="B2487" i="47"/>
  <c r="B2486" i="47"/>
  <c r="B2485" i="47"/>
  <c r="B2484" i="47"/>
  <c r="B2483" i="47"/>
  <c r="B160" i="46"/>
  <c r="D159" i="46"/>
  <c r="B159" i="46"/>
  <c r="B158" i="46"/>
  <c r="K2479" i="47"/>
  <c r="K2478" i="47"/>
  <c r="K2477" i="47"/>
  <c r="K2476" i="47"/>
  <c r="K2475" i="47"/>
  <c r="H2479" i="47"/>
  <c r="H2478" i="47"/>
  <c r="H2477" i="47"/>
  <c r="H2476" i="47"/>
  <c r="H2475" i="47"/>
  <c r="E2479" i="47"/>
  <c r="E2478" i="47"/>
  <c r="E2477" i="47"/>
  <c r="E2476" i="47"/>
  <c r="E2475" i="47"/>
  <c r="B2479" i="47"/>
  <c r="B2478" i="47"/>
  <c r="B2477" i="47"/>
  <c r="B2476" i="47"/>
  <c r="B2475" i="47"/>
  <c r="K2471" i="47"/>
  <c r="K2470" i="47"/>
  <c r="K2469" i="47"/>
  <c r="K2468" i="47"/>
  <c r="K2467" i="47"/>
  <c r="H2471" i="47"/>
  <c r="H2470" i="47"/>
  <c r="H2469" i="47"/>
  <c r="H2468" i="47"/>
  <c r="H2467" i="47"/>
  <c r="E2471" i="47"/>
  <c r="E2470" i="47"/>
  <c r="E2469" i="47"/>
  <c r="E2468" i="47"/>
  <c r="E2467" i="47"/>
  <c r="B2471" i="47"/>
  <c r="B2470" i="47"/>
  <c r="B2469" i="47"/>
  <c r="B2468" i="47"/>
  <c r="B2467" i="47"/>
  <c r="K2463" i="47"/>
  <c r="K2462" i="47"/>
  <c r="K2461" i="47"/>
  <c r="K2460" i="47"/>
  <c r="K2459" i="47"/>
  <c r="H2463" i="47"/>
  <c r="H2462" i="47"/>
  <c r="H2461" i="47"/>
  <c r="H2460" i="47"/>
  <c r="H2459" i="47"/>
  <c r="E2463" i="47"/>
  <c r="E2462" i="47"/>
  <c r="E2461" i="47"/>
  <c r="E2460" i="47"/>
  <c r="E2459" i="47"/>
  <c r="B2463" i="47"/>
  <c r="B2462" i="47"/>
  <c r="B2461" i="47"/>
  <c r="B2460" i="47"/>
  <c r="B2459" i="47"/>
  <c r="K2455" i="47"/>
  <c r="K2454" i="47"/>
  <c r="K2453" i="47"/>
  <c r="K2452" i="47"/>
  <c r="K2451" i="47"/>
  <c r="H2455" i="47"/>
  <c r="H2454" i="47"/>
  <c r="H2453" i="47"/>
  <c r="H2452" i="47"/>
  <c r="H2451" i="47"/>
  <c r="E2455" i="47"/>
  <c r="E2454" i="47"/>
  <c r="E2453" i="47"/>
  <c r="E2452" i="47"/>
  <c r="E2451" i="47"/>
  <c r="B2455" i="47"/>
  <c r="B2454" i="47"/>
  <c r="B2453" i="47"/>
  <c r="B2452" i="47"/>
  <c r="B2451" i="47"/>
  <c r="K2447" i="47"/>
  <c r="K2446" i="47"/>
  <c r="K2445" i="47"/>
  <c r="K2444" i="47"/>
  <c r="K2443" i="47"/>
  <c r="H2447" i="47"/>
  <c r="H2446" i="47"/>
  <c r="H2445" i="47"/>
  <c r="H2444" i="47"/>
  <c r="H2443" i="47"/>
  <c r="E2447" i="47"/>
  <c r="E2446" i="47"/>
  <c r="E2445" i="47"/>
  <c r="E2444" i="47"/>
  <c r="E2443" i="47"/>
  <c r="B2447" i="47"/>
  <c r="B2446" i="47"/>
  <c r="B2445" i="47"/>
  <c r="B2444" i="47"/>
  <c r="B2443" i="47"/>
  <c r="G155" i="46"/>
  <c r="I154" i="46"/>
  <c r="G154" i="46"/>
  <c r="G153" i="46"/>
  <c r="K2439" i="47"/>
  <c r="K2438" i="47"/>
  <c r="K2437" i="47"/>
  <c r="K2436" i="47"/>
  <c r="K2435" i="47"/>
  <c r="H2439" i="47"/>
  <c r="H2438" i="47"/>
  <c r="H2437" i="47"/>
  <c r="H2436" i="47"/>
  <c r="H2435" i="47"/>
  <c r="E2439" i="47"/>
  <c r="E2438" i="47"/>
  <c r="E2437" i="47"/>
  <c r="E2436" i="47"/>
  <c r="E2435" i="47"/>
  <c r="B2439" i="47"/>
  <c r="B2438" i="47"/>
  <c r="B2437" i="47"/>
  <c r="B2436" i="47"/>
  <c r="B2435" i="47"/>
  <c r="K2431" i="47"/>
  <c r="K2430" i="47"/>
  <c r="K2429" i="47"/>
  <c r="K2428" i="47"/>
  <c r="K2427" i="47"/>
  <c r="H2431" i="47"/>
  <c r="H2430" i="47"/>
  <c r="H2429" i="47"/>
  <c r="H2428" i="47"/>
  <c r="H2427" i="47"/>
  <c r="E2431" i="47"/>
  <c r="E2430" i="47"/>
  <c r="E2429" i="47"/>
  <c r="E2428" i="47"/>
  <c r="E2427" i="47"/>
  <c r="B2431" i="47"/>
  <c r="B2430" i="47"/>
  <c r="B2429" i="47"/>
  <c r="B2428" i="47"/>
  <c r="B2427" i="47"/>
  <c r="K2423" i="47"/>
  <c r="K2422" i="47"/>
  <c r="K2421" i="47"/>
  <c r="K2420" i="47"/>
  <c r="K2419" i="47"/>
  <c r="H2423" i="47"/>
  <c r="H2422" i="47"/>
  <c r="H2421" i="47"/>
  <c r="H2420" i="47"/>
  <c r="H2419" i="47"/>
  <c r="E2423" i="47"/>
  <c r="E2422" i="47"/>
  <c r="E2421" i="47"/>
  <c r="E2420" i="47"/>
  <c r="E2419" i="47"/>
  <c r="B2423" i="47"/>
  <c r="B2422" i="47"/>
  <c r="B2421" i="47"/>
  <c r="B2420" i="47"/>
  <c r="B2419" i="47"/>
  <c r="K2415" i="47"/>
  <c r="K2414" i="47"/>
  <c r="K2413" i="47"/>
  <c r="K2412" i="47"/>
  <c r="K2411" i="47"/>
  <c r="H2415" i="47"/>
  <c r="H2414" i="47"/>
  <c r="H2413" i="47"/>
  <c r="H2412" i="47"/>
  <c r="H2411" i="47"/>
  <c r="E2415" i="47"/>
  <c r="E2414" i="47"/>
  <c r="E2413" i="47"/>
  <c r="E2412" i="47"/>
  <c r="E2411" i="47"/>
  <c r="B2415" i="47"/>
  <c r="B2414" i="47"/>
  <c r="B2413" i="47"/>
  <c r="B2412" i="47"/>
  <c r="B2411" i="47"/>
  <c r="K2407" i="47"/>
  <c r="K2406" i="47"/>
  <c r="K2405" i="47"/>
  <c r="K2404" i="47"/>
  <c r="K2403" i="47"/>
  <c r="H2407" i="47"/>
  <c r="H2406" i="47"/>
  <c r="H2405" i="47"/>
  <c r="H2404" i="47"/>
  <c r="H2403" i="47"/>
  <c r="E2407" i="47"/>
  <c r="E2406" i="47"/>
  <c r="E2405" i="47"/>
  <c r="E2404" i="47"/>
  <c r="E2403" i="47"/>
  <c r="B2407" i="47"/>
  <c r="B2406" i="47"/>
  <c r="B2405" i="47"/>
  <c r="B2404" i="47"/>
  <c r="B2403" i="47"/>
  <c r="B155" i="46"/>
  <c r="D154" i="46"/>
  <c r="B154" i="46"/>
  <c r="B153" i="46"/>
  <c r="K2399" i="47"/>
  <c r="K2398" i="47"/>
  <c r="K2397" i="47"/>
  <c r="K2396" i="47"/>
  <c r="K2395" i="47"/>
  <c r="H2399" i="47"/>
  <c r="H2398" i="47"/>
  <c r="H2397" i="47"/>
  <c r="H2396" i="47"/>
  <c r="H2395" i="47"/>
  <c r="E2399" i="47"/>
  <c r="E2398" i="47"/>
  <c r="E2397" i="47"/>
  <c r="E2396" i="47"/>
  <c r="E2395" i="47"/>
  <c r="B2399" i="47"/>
  <c r="B2398" i="47"/>
  <c r="B2397" i="47"/>
  <c r="B2396" i="47"/>
  <c r="B2395" i="47"/>
  <c r="K2391" i="47"/>
  <c r="K2390" i="47"/>
  <c r="K2389" i="47"/>
  <c r="K2388" i="47"/>
  <c r="K2387" i="47"/>
  <c r="H2391" i="47"/>
  <c r="H2390" i="47"/>
  <c r="H2389" i="47"/>
  <c r="H2388" i="47"/>
  <c r="H2387" i="47"/>
  <c r="E2391" i="47"/>
  <c r="E2390" i="47"/>
  <c r="E2389" i="47"/>
  <c r="E2388" i="47"/>
  <c r="E2387" i="47"/>
  <c r="B2391" i="47"/>
  <c r="B2390" i="47"/>
  <c r="B2389" i="47"/>
  <c r="B2388" i="47"/>
  <c r="B2387" i="47"/>
  <c r="K2383" i="47"/>
  <c r="K2382" i="47"/>
  <c r="K2381" i="47"/>
  <c r="K2380" i="47"/>
  <c r="K2379" i="47"/>
  <c r="H2383" i="47"/>
  <c r="H2382" i="47"/>
  <c r="H2381" i="47"/>
  <c r="H2380" i="47"/>
  <c r="H2379" i="47"/>
  <c r="E2383" i="47"/>
  <c r="E2382" i="47"/>
  <c r="E2381" i="47"/>
  <c r="E2380" i="47"/>
  <c r="E2379" i="47"/>
  <c r="B2383" i="47"/>
  <c r="B2382" i="47"/>
  <c r="B2381" i="47"/>
  <c r="B2380" i="47"/>
  <c r="B2379" i="47"/>
  <c r="K2375" i="47"/>
  <c r="K2374" i="47"/>
  <c r="K2373" i="47"/>
  <c r="K2372" i="47"/>
  <c r="K2371" i="47"/>
  <c r="H2375" i="47"/>
  <c r="H2374" i="47"/>
  <c r="H2373" i="47"/>
  <c r="H2372" i="47"/>
  <c r="H2371" i="47"/>
  <c r="E2375" i="47"/>
  <c r="E2374" i="47"/>
  <c r="E2373" i="47"/>
  <c r="E2372" i="47"/>
  <c r="E2371" i="47"/>
  <c r="B2375" i="47"/>
  <c r="B2374" i="47"/>
  <c r="B2373" i="47"/>
  <c r="B2372" i="47"/>
  <c r="B2371" i="47"/>
  <c r="K2367" i="47"/>
  <c r="K2366" i="47"/>
  <c r="K2365" i="47"/>
  <c r="K2364" i="47"/>
  <c r="K2363" i="47"/>
  <c r="H2367" i="47"/>
  <c r="H2366" i="47"/>
  <c r="H2365" i="47"/>
  <c r="H2364" i="47"/>
  <c r="H2363" i="47"/>
  <c r="E2367" i="47"/>
  <c r="E2366" i="47"/>
  <c r="E2365" i="47"/>
  <c r="E2364" i="47"/>
  <c r="E2363" i="47"/>
  <c r="B2367" i="47"/>
  <c r="B2366" i="47"/>
  <c r="B2365" i="47"/>
  <c r="B2364" i="47"/>
  <c r="B2363" i="47"/>
  <c r="G150" i="46"/>
  <c r="I149" i="46"/>
  <c r="G149" i="46"/>
  <c r="G148" i="46"/>
  <c r="K2359" i="47"/>
  <c r="K2358" i="47"/>
  <c r="K2357" i="47"/>
  <c r="K2356" i="47"/>
  <c r="K2355" i="47"/>
  <c r="H2359" i="47"/>
  <c r="H2358" i="47"/>
  <c r="H2357" i="47"/>
  <c r="H2356" i="47"/>
  <c r="H2355" i="47"/>
  <c r="E2359" i="47"/>
  <c r="E2358" i="47"/>
  <c r="E2357" i="47"/>
  <c r="E2356" i="47"/>
  <c r="E2355" i="47"/>
  <c r="B2359" i="47"/>
  <c r="B2358" i="47"/>
  <c r="B2357" i="47"/>
  <c r="B2356" i="47"/>
  <c r="B2355" i="47"/>
  <c r="K2351" i="47"/>
  <c r="K2350" i="47"/>
  <c r="K2349" i="47"/>
  <c r="K2348" i="47"/>
  <c r="K2347" i="47"/>
  <c r="H2351" i="47"/>
  <c r="H2350" i="47"/>
  <c r="H2349" i="47"/>
  <c r="H2348" i="47"/>
  <c r="H2347" i="47"/>
  <c r="E2351" i="47"/>
  <c r="E2350" i="47"/>
  <c r="E2349" i="47"/>
  <c r="E2348" i="47"/>
  <c r="E2347" i="47"/>
  <c r="B2351" i="47"/>
  <c r="B2350" i="47"/>
  <c r="B2349" i="47"/>
  <c r="B2348" i="47"/>
  <c r="B2347" i="47"/>
  <c r="K2343" i="47"/>
  <c r="K2342" i="47"/>
  <c r="K2341" i="47"/>
  <c r="K2340" i="47"/>
  <c r="K2339" i="47"/>
  <c r="H2343" i="47"/>
  <c r="H2342" i="47"/>
  <c r="H2341" i="47"/>
  <c r="H2340" i="47"/>
  <c r="H2339" i="47"/>
  <c r="E2343" i="47"/>
  <c r="E2342" i="47"/>
  <c r="E2341" i="47"/>
  <c r="E2340" i="47"/>
  <c r="E2339" i="47"/>
  <c r="B2343" i="47"/>
  <c r="B2342" i="47"/>
  <c r="B2341" i="47"/>
  <c r="B2340" i="47"/>
  <c r="B2339" i="47"/>
  <c r="K2335" i="47"/>
  <c r="K2334" i="47"/>
  <c r="K2333" i="47"/>
  <c r="K2332" i="47"/>
  <c r="K2331" i="47"/>
  <c r="H2335" i="47"/>
  <c r="H2334" i="47"/>
  <c r="H2333" i="47"/>
  <c r="H2332" i="47"/>
  <c r="H2331" i="47"/>
  <c r="E2335" i="47"/>
  <c r="E2334" i="47"/>
  <c r="E2333" i="47"/>
  <c r="E2332" i="47"/>
  <c r="E2331" i="47"/>
  <c r="B2335" i="47"/>
  <c r="B2334" i="47"/>
  <c r="B2333" i="47"/>
  <c r="B2332" i="47"/>
  <c r="B2331" i="47"/>
  <c r="K2327" i="47"/>
  <c r="K2326" i="47"/>
  <c r="K2325" i="47"/>
  <c r="K2324" i="47"/>
  <c r="K2323" i="47"/>
  <c r="H2327" i="47"/>
  <c r="H2326" i="47"/>
  <c r="H2325" i="47"/>
  <c r="H2324" i="47"/>
  <c r="H2323" i="47"/>
  <c r="E2327" i="47"/>
  <c r="E2326" i="47"/>
  <c r="E2325" i="47"/>
  <c r="E2324" i="47"/>
  <c r="E2323" i="47"/>
  <c r="B2327" i="47"/>
  <c r="B2326" i="47"/>
  <c r="B2325" i="47"/>
  <c r="B2324" i="47"/>
  <c r="B2323" i="47"/>
  <c r="B150" i="46"/>
  <c r="D149" i="46"/>
  <c r="B149" i="46"/>
  <c r="B148" i="46"/>
  <c r="K2319" i="47"/>
  <c r="K2318" i="47"/>
  <c r="K2317" i="47"/>
  <c r="K2316" i="47"/>
  <c r="K2315" i="47"/>
  <c r="H2319" i="47"/>
  <c r="H2318" i="47"/>
  <c r="H2317" i="47"/>
  <c r="H2316" i="47"/>
  <c r="H2315" i="47"/>
  <c r="E2319" i="47"/>
  <c r="E2318" i="47"/>
  <c r="E2317" i="47"/>
  <c r="E2316" i="47"/>
  <c r="E2315" i="47"/>
  <c r="B2319" i="47"/>
  <c r="B2318" i="47"/>
  <c r="B2317" i="47"/>
  <c r="B2316" i="47"/>
  <c r="B2315" i="47"/>
  <c r="K2311" i="47"/>
  <c r="K2310" i="47"/>
  <c r="K2309" i="47"/>
  <c r="K2308" i="47"/>
  <c r="K2307" i="47"/>
  <c r="H2311" i="47"/>
  <c r="H2310" i="47"/>
  <c r="H2309" i="47"/>
  <c r="H2308" i="47"/>
  <c r="H2307" i="47"/>
  <c r="E2311" i="47"/>
  <c r="E2310" i="47"/>
  <c r="E2309" i="47"/>
  <c r="E2308" i="47"/>
  <c r="E2307" i="47"/>
  <c r="B2311" i="47"/>
  <c r="B2310" i="47"/>
  <c r="B2309" i="47"/>
  <c r="B2308" i="47"/>
  <c r="B2307" i="47"/>
  <c r="K2303" i="47"/>
  <c r="K2302" i="47"/>
  <c r="K2301" i="47"/>
  <c r="K2300" i="47"/>
  <c r="K2299" i="47"/>
  <c r="H2303" i="47"/>
  <c r="H2302" i="47"/>
  <c r="H2301" i="47"/>
  <c r="H2300" i="47"/>
  <c r="H2299" i="47"/>
  <c r="E2303" i="47"/>
  <c r="E2302" i="47"/>
  <c r="E2301" i="47"/>
  <c r="E2300" i="47"/>
  <c r="E2299" i="47"/>
  <c r="B2303" i="47"/>
  <c r="B2302" i="47"/>
  <c r="B2301" i="47"/>
  <c r="B2300" i="47"/>
  <c r="B2299" i="47"/>
  <c r="K2295" i="47"/>
  <c r="K2294" i="47"/>
  <c r="K2293" i="47"/>
  <c r="K2292" i="47"/>
  <c r="K2291" i="47"/>
  <c r="H2295" i="47"/>
  <c r="H2294" i="47"/>
  <c r="H2293" i="47"/>
  <c r="H2292" i="47"/>
  <c r="H2291" i="47"/>
  <c r="E2295" i="47"/>
  <c r="E2294" i="47"/>
  <c r="E2293" i="47"/>
  <c r="E2292" i="47"/>
  <c r="E2291" i="47"/>
  <c r="B2295" i="47"/>
  <c r="B2294" i="47"/>
  <c r="B2293" i="47"/>
  <c r="B2292" i="47"/>
  <c r="B2291" i="47"/>
  <c r="K2287" i="47"/>
  <c r="K2286" i="47"/>
  <c r="K2285" i="47"/>
  <c r="K2284" i="47"/>
  <c r="K2283" i="47"/>
  <c r="H2287" i="47"/>
  <c r="H2286" i="47"/>
  <c r="H2285" i="47"/>
  <c r="H2284" i="47"/>
  <c r="H2283" i="47"/>
  <c r="E2287" i="47"/>
  <c r="E2286" i="47"/>
  <c r="E2285" i="47"/>
  <c r="E2284" i="47"/>
  <c r="E2283" i="47"/>
  <c r="B2287" i="47"/>
  <c r="B2286" i="47"/>
  <c r="B2285" i="47"/>
  <c r="B2284" i="47"/>
  <c r="B2283" i="47"/>
  <c r="G145" i="46"/>
  <c r="I144" i="46"/>
  <c r="G144" i="46"/>
  <c r="G143" i="46"/>
  <c r="K2279" i="47"/>
  <c r="K2278" i="47"/>
  <c r="K2277" i="47"/>
  <c r="K2276" i="47"/>
  <c r="K2275" i="47"/>
  <c r="H2279" i="47"/>
  <c r="H2278" i="47"/>
  <c r="H2277" i="47"/>
  <c r="H2276" i="47"/>
  <c r="H2275" i="47"/>
  <c r="E2279" i="47"/>
  <c r="E2278" i="47"/>
  <c r="E2277" i="47"/>
  <c r="E2276" i="47"/>
  <c r="E2275" i="47"/>
  <c r="B2279" i="47"/>
  <c r="B2278" i="47"/>
  <c r="B2277" i="47"/>
  <c r="B2276" i="47"/>
  <c r="B2275" i="47"/>
  <c r="K2271" i="47"/>
  <c r="K2270" i="47"/>
  <c r="K2269" i="47"/>
  <c r="K2268" i="47"/>
  <c r="K2267" i="47"/>
  <c r="H2271" i="47"/>
  <c r="H2270" i="47"/>
  <c r="H2269" i="47"/>
  <c r="H2268" i="47"/>
  <c r="H2267" i="47"/>
  <c r="E2271" i="47"/>
  <c r="E2270" i="47"/>
  <c r="E2269" i="47"/>
  <c r="E2268" i="47"/>
  <c r="E2267" i="47"/>
  <c r="B2271" i="47"/>
  <c r="B2270" i="47"/>
  <c r="B2269" i="47"/>
  <c r="B2268" i="47"/>
  <c r="B2267" i="47"/>
  <c r="K2263" i="47"/>
  <c r="K2262" i="47"/>
  <c r="K2261" i="47"/>
  <c r="K2260" i="47"/>
  <c r="K2259" i="47"/>
  <c r="H2263" i="47"/>
  <c r="H2262" i="47"/>
  <c r="H2261" i="47"/>
  <c r="H2260" i="47"/>
  <c r="H2259" i="47"/>
  <c r="E2263" i="47"/>
  <c r="E2262" i="47"/>
  <c r="E2261" i="47"/>
  <c r="E2260" i="47"/>
  <c r="E2259" i="47"/>
  <c r="B2263" i="47"/>
  <c r="B2262" i="47"/>
  <c r="B2261" i="47"/>
  <c r="B2260" i="47"/>
  <c r="B2259" i="47"/>
  <c r="K2255" i="47"/>
  <c r="K2254" i="47"/>
  <c r="K2253" i="47"/>
  <c r="K2252" i="47"/>
  <c r="K2251" i="47"/>
  <c r="H2255" i="47"/>
  <c r="H2254" i="47"/>
  <c r="H2253" i="47"/>
  <c r="H2252" i="47"/>
  <c r="H2251" i="47"/>
  <c r="E2255" i="47"/>
  <c r="E2254" i="47"/>
  <c r="E2253" i="47"/>
  <c r="E2252" i="47"/>
  <c r="E2251" i="47"/>
  <c r="B2255" i="47"/>
  <c r="B2254" i="47"/>
  <c r="B2253" i="47"/>
  <c r="B2252" i="47"/>
  <c r="B2251" i="47"/>
  <c r="K2247" i="47"/>
  <c r="K2246" i="47"/>
  <c r="K2245" i="47"/>
  <c r="K2244" i="47"/>
  <c r="K2243" i="47"/>
  <c r="H2247" i="47"/>
  <c r="H2246" i="47"/>
  <c r="H2245" i="47"/>
  <c r="H2244" i="47"/>
  <c r="H2243" i="47"/>
  <c r="E2247" i="47"/>
  <c r="E2246" i="47"/>
  <c r="E2245" i="47"/>
  <c r="E2244" i="47"/>
  <c r="E2243" i="47"/>
  <c r="B2247" i="47"/>
  <c r="B2246" i="47"/>
  <c r="B2245" i="47"/>
  <c r="B2244" i="47"/>
  <c r="B2243" i="47"/>
  <c r="B145" i="46"/>
  <c r="D144" i="46"/>
  <c r="B144" i="46"/>
  <c r="B143" i="46"/>
  <c r="K2239" i="47"/>
  <c r="K2238" i="47"/>
  <c r="K2237" i="47"/>
  <c r="K2236" i="47"/>
  <c r="K2235" i="47"/>
  <c r="H2239" i="47"/>
  <c r="H2238" i="47"/>
  <c r="H2237" i="47"/>
  <c r="H2236" i="47"/>
  <c r="H2235" i="47"/>
  <c r="E2239" i="47"/>
  <c r="E2238" i="47"/>
  <c r="E2237" i="47"/>
  <c r="E2236" i="47"/>
  <c r="E2235" i="47"/>
  <c r="B2239" i="47"/>
  <c r="B2238" i="47"/>
  <c r="B2237" i="47"/>
  <c r="B2236" i="47"/>
  <c r="B2235" i="47"/>
  <c r="K2231" i="47"/>
  <c r="K2230" i="47"/>
  <c r="K2229" i="47"/>
  <c r="K2228" i="47"/>
  <c r="K2227" i="47"/>
  <c r="H2231" i="47"/>
  <c r="H2230" i="47"/>
  <c r="H2229" i="47"/>
  <c r="H2228" i="47"/>
  <c r="H2227" i="47"/>
  <c r="E2231" i="47"/>
  <c r="E2230" i="47"/>
  <c r="E2229" i="47"/>
  <c r="E2228" i="47"/>
  <c r="E2227" i="47"/>
  <c r="B2231" i="47"/>
  <c r="B2230" i="47"/>
  <c r="B2229" i="47"/>
  <c r="B2228" i="47"/>
  <c r="B2227" i="47"/>
  <c r="K2223" i="47"/>
  <c r="K2222" i="47"/>
  <c r="K2221" i="47"/>
  <c r="K2220" i="47"/>
  <c r="K2219" i="47"/>
  <c r="H2223" i="47"/>
  <c r="H2222" i="47"/>
  <c r="H2221" i="47"/>
  <c r="H2220" i="47"/>
  <c r="H2219" i="47"/>
  <c r="E2223" i="47"/>
  <c r="E2222" i="47"/>
  <c r="E2221" i="47"/>
  <c r="E2220" i="47"/>
  <c r="E2219" i="47"/>
  <c r="B2223" i="47"/>
  <c r="B2222" i="47"/>
  <c r="B2221" i="47"/>
  <c r="B2220" i="47"/>
  <c r="B2219" i="47"/>
  <c r="K2215" i="47"/>
  <c r="K2214" i="47"/>
  <c r="K2213" i="47"/>
  <c r="K2212" i="47"/>
  <c r="K2211" i="47"/>
  <c r="H2215" i="47"/>
  <c r="H2214" i="47"/>
  <c r="H2213" i="47"/>
  <c r="H2212" i="47"/>
  <c r="H2211" i="47"/>
  <c r="E2215" i="47"/>
  <c r="E2214" i="47"/>
  <c r="E2213" i="47"/>
  <c r="E2212" i="47"/>
  <c r="E2211" i="47"/>
  <c r="B2215" i="47"/>
  <c r="B2214" i="47"/>
  <c r="B2213" i="47"/>
  <c r="B2212" i="47"/>
  <c r="B2211" i="47"/>
  <c r="K2207" i="47"/>
  <c r="K2206" i="47"/>
  <c r="K2205" i="47"/>
  <c r="K2204" i="47"/>
  <c r="K2203" i="47"/>
  <c r="H2207" i="47"/>
  <c r="H2206" i="47"/>
  <c r="H2205" i="47"/>
  <c r="H2204" i="47"/>
  <c r="H2203" i="47"/>
  <c r="E2207" i="47"/>
  <c r="E2206" i="47"/>
  <c r="E2205" i="47"/>
  <c r="E2204" i="47"/>
  <c r="E2203" i="47"/>
  <c r="B2207" i="47"/>
  <c r="B2206" i="47"/>
  <c r="B2205" i="47"/>
  <c r="B2204" i="47"/>
  <c r="B2203" i="47"/>
  <c r="G140" i="46"/>
  <c r="I139" i="46"/>
  <c r="G139" i="46"/>
  <c r="G138" i="46"/>
  <c r="K2199" i="47"/>
  <c r="K2198" i="47"/>
  <c r="K2197" i="47"/>
  <c r="K2196" i="47"/>
  <c r="K2195" i="47"/>
  <c r="H2199" i="47"/>
  <c r="H2198" i="47"/>
  <c r="H2197" i="47"/>
  <c r="H2196" i="47"/>
  <c r="H2195" i="47"/>
  <c r="E2199" i="47"/>
  <c r="E2198" i="47"/>
  <c r="E2197" i="47"/>
  <c r="E2196" i="47"/>
  <c r="E2195" i="47"/>
  <c r="B2199" i="47"/>
  <c r="B2198" i="47"/>
  <c r="B2197" i="47"/>
  <c r="B2196" i="47"/>
  <c r="B2195" i="47"/>
  <c r="K2191" i="47"/>
  <c r="K2190" i="47"/>
  <c r="K2189" i="47"/>
  <c r="K2188" i="47"/>
  <c r="K2187" i="47"/>
  <c r="H2191" i="47"/>
  <c r="H2190" i="47"/>
  <c r="H2189" i="47"/>
  <c r="H2188" i="47"/>
  <c r="H2187" i="47"/>
  <c r="E2191" i="47"/>
  <c r="E2190" i="47"/>
  <c r="E2189" i="47"/>
  <c r="E2188" i="47"/>
  <c r="E2187" i="47"/>
  <c r="B2191" i="47"/>
  <c r="B2190" i="47"/>
  <c r="B2189" i="47"/>
  <c r="B2188" i="47"/>
  <c r="B2187" i="47"/>
  <c r="K2183" i="47"/>
  <c r="K2182" i="47"/>
  <c r="K2181" i="47"/>
  <c r="K2180" i="47"/>
  <c r="K2179" i="47"/>
  <c r="H2183" i="47"/>
  <c r="H2182" i="47"/>
  <c r="H2181" i="47"/>
  <c r="H2180" i="47"/>
  <c r="H2179" i="47"/>
  <c r="E2183" i="47"/>
  <c r="E2182" i="47"/>
  <c r="E2181" i="47"/>
  <c r="E2180" i="47"/>
  <c r="E2179" i="47"/>
  <c r="B2183" i="47"/>
  <c r="B2182" i="47"/>
  <c r="B2181" i="47"/>
  <c r="B2180" i="47"/>
  <c r="B2179" i="47"/>
  <c r="K2175" i="47"/>
  <c r="K2174" i="47"/>
  <c r="K2173" i="47"/>
  <c r="K2172" i="47"/>
  <c r="K2171" i="47"/>
  <c r="H2175" i="47"/>
  <c r="H2174" i="47"/>
  <c r="H2173" i="47"/>
  <c r="H2172" i="47"/>
  <c r="H2171" i="47"/>
  <c r="E2175" i="47"/>
  <c r="E2174" i="47"/>
  <c r="E2173" i="47"/>
  <c r="E2172" i="47"/>
  <c r="E2171" i="47"/>
  <c r="B2175" i="47"/>
  <c r="B2174" i="47"/>
  <c r="B2173" i="47"/>
  <c r="B2172" i="47"/>
  <c r="B2171" i="47"/>
  <c r="K2167" i="47"/>
  <c r="K2166" i="47"/>
  <c r="K2165" i="47"/>
  <c r="K2164" i="47"/>
  <c r="K2163" i="47"/>
  <c r="H2167" i="47"/>
  <c r="H2166" i="47"/>
  <c r="H2165" i="47"/>
  <c r="H2164" i="47"/>
  <c r="H2163" i="47"/>
  <c r="E2167" i="47"/>
  <c r="E2166" i="47"/>
  <c r="E2165" i="47"/>
  <c r="E2164" i="47"/>
  <c r="E2163" i="47"/>
  <c r="B2167" i="47"/>
  <c r="B2166" i="47"/>
  <c r="B2165" i="47"/>
  <c r="B2164" i="47"/>
  <c r="B2163" i="47"/>
  <c r="B140" i="46"/>
  <c r="D139" i="46"/>
  <c r="B139" i="46"/>
  <c r="B138" i="46"/>
  <c r="K2159" i="47"/>
  <c r="K2158" i="47"/>
  <c r="K2157" i="47"/>
  <c r="K2156" i="47"/>
  <c r="K2155" i="47"/>
  <c r="H2159" i="47"/>
  <c r="H2158" i="47"/>
  <c r="H2157" i="47"/>
  <c r="H2156" i="47"/>
  <c r="H2155" i="47"/>
  <c r="E2159" i="47"/>
  <c r="E2158" i="47"/>
  <c r="E2157" i="47"/>
  <c r="E2156" i="47"/>
  <c r="E2155" i="47"/>
  <c r="B2159" i="47"/>
  <c r="B2158" i="47"/>
  <c r="B2157" i="47"/>
  <c r="B2156" i="47"/>
  <c r="B2155" i="47"/>
  <c r="K2151" i="47"/>
  <c r="K2150" i="47"/>
  <c r="K2149" i="47"/>
  <c r="K2148" i="47"/>
  <c r="K2147" i="47"/>
  <c r="H2151" i="47"/>
  <c r="H2150" i="47"/>
  <c r="H2149" i="47"/>
  <c r="H2148" i="47"/>
  <c r="H2147" i="47"/>
  <c r="E2151" i="47"/>
  <c r="E2150" i="47"/>
  <c r="E2149" i="47"/>
  <c r="E2148" i="47"/>
  <c r="E2147" i="47"/>
  <c r="B2151" i="47"/>
  <c r="B2150" i="47"/>
  <c r="B2149" i="47"/>
  <c r="B2148" i="47"/>
  <c r="B2147" i="47"/>
  <c r="K2143" i="47"/>
  <c r="K2142" i="47"/>
  <c r="K2141" i="47"/>
  <c r="K2140" i="47"/>
  <c r="K2139" i="47"/>
  <c r="H2143" i="47"/>
  <c r="H2142" i="47"/>
  <c r="H2141" i="47"/>
  <c r="H2140" i="47"/>
  <c r="H2139" i="47"/>
  <c r="E2143" i="47"/>
  <c r="E2142" i="47"/>
  <c r="E2141" i="47"/>
  <c r="E2140" i="47"/>
  <c r="E2139" i="47"/>
  <c r="B2143" i="47"/>
  <c r="B2142" i="47"/>
  <c r="B2141" i="47"/>
  <c r="B2140" i="47"/>
  <c r="B2139" i="47"/>
  <c r="K2135" i="47"/>
  <c r="K2134" i="47"/>
  <c r="K2133" i="47"/>
  <c r="K2132" i="47"/>
  <c r="K2131" i="47"/>
  <c r="H2135" i="47"/>
  <c r="H2134" i="47"/>
  <c r="H2133" i="47"/>
  <c r="H2132" i="47"/>
  <c r="H2131" i="47"/>
  <c r="E2135" i="47"/>
  <c r="E2134" i="47"/>
  <c r="E2133" i="47"/>
  <c r="E2132" i="47"/>
  <c r="E2131" i="47"/>
  <c r="B2135" i="47"/>
  <c r="B2134" i="47"/>
  <c r="B2133" i="47"/>
  <c r="B2132" i="47"/>
  <c r="B2131" i="47"/>
  <c r="K2127" i="47"/>
  <c r="K2126" i="47"/>
  <c r="K2125" i="47"/>
  <c r="K2124" i="47"/>
  <c r="K2123" i="47"/>
  <c r="H2127" i="47"/>
  <c r="H2126" i="47"/>
  <c r="H2125" i="47"/>
  <c r="H2124" i="47"/>
  <c r="H2123" i="47"/>
  <c r="E2127" i="47"/>
  <c r="E2126" i="47"/>
  <c r="E2125" i="47"/>
  <c r="E2124" i="47"/>
  <c r="E2123" i="47"/>
  <c r="B2127" i="47"/>
  <c r="B2126" i="47"/>
  <c r="B2125" i="47"/>
  <c r="B2124" i="47"/>
  <c r="B2123" i="47"/>
  <c r="G135" i="46"/>
  <c r="I134" i="46"/>
  <c r="G134" i="46"/>
  <c r="G133" i="46"/>
  <c r="K2119" i="47"/>
  <c r="K2118" i="47"/>
  <c r="K2117" i="47"/>
  <c r="K2116" i="47"/>
  <c r="K2115" i="47"/>
  <c r="H2119" i="47"/>
  <c r="H2118" i="47"/>
  <c r="H2117" i="47"/>
  <c r="H2116" i="47"/>
  <c r="H2115" i="47"/>
  <c r="E2119" i="47"/>
  <c r="E2118" i="47"/>
  <c r="E2117" i="47"/>
  <c r="E2116" i="47"/>
  <c r="E2115" i="47"/>
  <c r="B2119" i="47"/>
  <c r="B2118" i="47"/>
  <c r="B2117" i="47"/>
  <c r="B2116" i="47"/>
  <c r="B2115" i="47"/>
  <c r="K2111" i="47"/>
  <c r="K2110" i="47"/>
  <c r="K2109" i="47"/>
  <c r="K2108" i="47"/>
  <c r="K2107" i="47"/>
  <c r="H2111" i="47"/>
  <c r="H2110" i="47"/>
  <c r="H2109" i="47"/>
  <c r="H2108" i="47"/>
  <c r="H2107" i="47"/>
  <c r="E2111" i="47"/>
  <c r="E2110" i="47"/>
  <c r="E2109" i="47"/>
  <c r="E2108" i="47"/>
  <c r="E2107" i="47"/>
  <c r="B2111" i="47"/>
  <c r="B2110" i="47"/>
  <c r="B2109" i="47"/>
  <c r="B2108" i="47"/>
  <c r="B2107" i="47"/>
  <c r="K2103" i="47"/>
  <c r="K2102" i="47"/>
  <c r="K2101" i="47"/>
  <c r="K2100" i="47"/>
  <c r="K2099" i="47"/>
  <c r="H2103" i="47"/>
  <c r="H2102" i="47"/>
  <c r="H2101" i="47"/>
  <c r="H2100" i="47"/>
  <c r="H2099" i="47"/>
  <c r="E2103" i="47"/>
  <c r="E2102" i="47"/>
  <c r="E2101" i="47"/>
  <c r="E2100" i="47"/>
  <c r="E2099" i="47"/>
  <c r="B2103" i="47"/>
  <c r="B2102" i="47"/>
  <c r="B2101" i="47"/>
  <c r="B2100" i="47"/>
  <c r="B2099" i="47"/>
  <c r="K2095" i="47"/>
  <c r="K2094" i="47"/>
  <c r="K2093" i="47"/>
  <c r="K2092" i="47"/>
  <c r="K2091" i="47"/>
  <c r="H2095" i="47"/>
  <c r="H2094" i="47"/>
  <c r="H2093" i="47"/>
  <c r="H2092" i="47"/>
  <c r="H2091" i="47"/>
  <c r="E2095" i="47"/>
  <c r="E2094" i="47"/>
  <c r="E2093" i="47"/>
  <c r="E2092" i="47"/>
  <c r="E2091" i="47"/>
  <c r="B2095" i="47"/>
  <c r="B2094" i="47"/>
  <c r="B2093" i="47"/>
  <c r="B2092" i="47"/>
  <c r="B2091" i="47"/>
  <c r="K2087" i="47"/>
  <c r="K2086" i="47"/>
  <c r="K2085" i="47"/>
  <c r="K2084" i="47"/>
  <c r="K2083" i="47"/>
  <c r="H2087" i="47"/>
  <c r="H2086" i="47"/>
  <c r="H2085" i="47"/>
  <c r="H2084" i="47"/>
  <c r="H2083" i="47"/>
  <c r="E2087" i="47"/>
  <c r="E2086" i="47"/>
  <c r="E2085" i="47"/>
  <c r="E2084" i="47"/>
  <c r="E2083" i="47"/>
  <c r="B2087" i="47"/>
  <c r="B2086" i="47"/>
  <c r="B2085" i="47"/>
  <c r="B2084" i="47"/>
  <c r="B2083" i="47"/>
  <c r="B135" i="46"/>
  <c r="D134" i="46"/>
  <c r="B134" i="46"/>
  <c r="B133" i="46"/>
  <c r="K2079" i="47"/>
  <c r="K2078" i="47"/>
  <c r="K2077" i="47"/>
  <c r="K2076" i="47"/>
  <c r="K2075" i="47"/>
  <c r="H2079" i="47"/>
  <c r="H2078" i="47"/>
  <c r="H2077" i="47"/>
  <c r="H2076" i="47"/>
  <c r="H2075" i="47"/>
  <c r="E2079" i="47"/>
  <c r="E2078" i="47"/>
  <c r="E2077" i="47"/>
  <c r="E2076" i="47"/>
  <c r="E2075" i="47"/>
  <c r="B2079" i="47"/>
  <c r="B2078" i="47"/>
  <c r="B2077" i="47"/>
  <c r="B2076" i="47"/>
  <c r="B2075" i="47"/>
  <c r="K2071" i="47"/>
  <c r="K2070" i="47"/>
  <c r="K2069" i="47"/>
  <c r="K2068" i="47"/>
  <c r="K2067" i="47"/>
  <c r="H2071" i="47"/>
  <c r="H2070" i="47"/>
  <c r="H2069" i="47"/>
  <c r="H2068" i="47"/>
  <c r="H2067" i="47"/>
  <c r="E2071" i="47"/>
  <c r="E2070" i="47"/>
  <c r="E2069" i="47"/>
  <c r="E2068" i="47"/>
  <c r="E2067" i="47"/>
  <c r="B2071" i="47"/>
  <c r="B2070" i="47"/>
  <c r="B2069" i="47"/>
  <c r="B2068" i="47"/>
  <c r="B2067" i="47"/>
  <c r="K2063" i="47"/>
  <c r="K2062" i="47"/>
  <c r="K2061" i="47"/>
  <c r="K2060" i="47"/>
  <c r="K2059" i="47"/>
  <c r="H2063" i="47"/>
  <c r="H2062" i="47"/>
  <c r="H2061" i="47"/>
  <c r="H2060" i="47"/>
  <c r="H2059" i="47"/>
  <c r="E2063" i="47"/>
  <c r="E2062" i="47"/>
  <c r="E2061" i="47"/>
  <c r="E2060" i="47"/>
  <c r="E2059" i="47"/>
  <c r="B2063" i="47"/>
  <c r="B2062" i="47"/>
  <c r="B2061" i="47"/>
  <c r="B2060" i="47"/>
  <c r="B2059" i="47"/>
  <c r="K2055" i="47"/>
  <c r="K2054" i="47"/>
  <c r="K2053" i="47"/>
  <c r="K2052" i="47"/>
  <c r="K2051" i="47"/>
  <c r="H2055" i="47"/>
  <c r="H2054" i="47"/>
  <c r="H2053" i="47"/>
  <c r="H2052" i="47"/>
  <c r="H2051" i="47"/>
  <c r="E2055" i="47"/>
  <c r="E2054" i="47"/>
  <c r="E2053" i="47"/>
  <c r="E2052" i="47"/>
  <c r="E2051" i="47"/>
  <c r="B2055" i="47"/>
  <c r="B2054" i="47"/>
  <c r="B2053" i="47"/>
  <c r="B2052" i="47"/>
  <c r="B2051" i="47"/>
  <c r="K2047" i="47"/>
  <c r="K2046" i="47"/>
  <c r="K2045" i="47"/>
  <c r="K2044" i="47"/>
  <c r="K2043" i="47"/>
  <c r="H2047" i="47"/>
  <c r="H2046" i="47"/>
  <c r="H2045" i="47"/>
  <c r="H2044" i="47"/>
  <c r="H2043" i="47"/>
  <c r="E2047" i="47"/>
  <c r="E2046" i="47"/>
  <c r="E2045" i="47"/>
  <c r="E2044" i="47"/>
  <c r="E2043" i="47"/>
  <c r="B2047" i="47"/>
  <c r="B2046" i="47"/>
  <c r="B2045" i="47"/>
  <c r="B2044" i="47"/>
  <c r="B2043" i="47"/>
  <c r="G130" i="46"/>
  <c r="I129" i="46"/>
  <c r="G129" i="46"/>
  <c r="G128" i="46"/>
  <c r="K2039" i="47"/>
  <c r="K2038" i="47"/>
  <c r="K2037" i="47"/>
  <c r="K2036" i="47"/>
  <c r="K2035" i="47"/>
  <c r="H2039" i="47"/>
  <c r="H2038" i="47"/>
  <c r="H2037" i="47"/>
  <c r="H2036" i="47"/>
  <c r="H2035" i="47"/>
  <c r="E2039" i="47"/>
  <c r="E2038" i="47"/>
  <c r="E2037" i="47"/>
  <c r="E2036" i="47"/>
  <c r="E2035" i="47"/>
  <c r="B2039" i="47"/>
  <c r="B2038" i="47"/>
  <c r="B2037" i="47"/>
  <c r="B2036" i="47"/>
  <c r="B2035" i="47"/>
  <c r="K2031" i="47"/>
  <c r="K2030" i="47"/>
  <c r="K2029" i="47"/>
  <c r="K2028" i="47"/>
  <c r="K2027" i="47"/>
  <c r="H2031" i="47"/>
  <c r="H2030" i="47"/>
  <c r="H2029" i="47"/>
  <c r="H2028" i="47"/>
  <c r="H2027" i="47"/>
  <c r="E2031" i="47"/>
  <c r="E2030" i="47"/>
  <c r="E2029" i="47"/>
  <c r="E2028" i="47"/>
  <c r="E2027" i="47"/>
  <c r="B2031" i="47"/>
  <c r="B2030" i="47"/>
  <c r="B2029" i="47"/>
  <c r="B2028" i="47"/>
  <c r="B2027" i="47"/>
  <c r="K2023" i="47"/>
  <c r="K2022" i="47"/>
  <c r="K2021" i="47"/>
  <c r="K2020" i="47"/>
  <c r="K2019" i="47"/>
  <c r="H2023" i="47"/>
  <c r="H2022" i="47"/>
  <c r="H2021" i="47"/>
  <c r="H2020" i="47"/>
  <c r="H2019" i="47"/>
  <c r="E2023" i="47"/>
  <c r="E2022" i="47"/>
  <c r="E2021" i="47"/>
  <c r="E2020" i="47"/>
  <c r="E2019" i="47"/>
  <c r="B2023" i="47"/>
  <c r="B2022" i="47"/>
  <c r="B2021" i="47"/>
  <c r="B2020" i="47"/>
  <c r="B2019" i="47"/>
  <c r="K2015" i="47"/>
  <c r="K2014" i="47"/>
  <c r="K2013" i="47"/>
  <c r="K2012" i="47"/>
  <c r="K2011" i="47"/>
  <c r="H2015" i="47"/>
  <c r="H2014" i="47"/>
  <c r="H2013" i="47"/>
  <c r="H2012" i="47"/>
  <c r="H2011" i="47"/>
  <c r="E2015" i="47"/>
  <c r="E2014" i="47"/>
  <c r="E2013" i="47"/>
  <c r="E2012" i="47"/>
  <c r="E2011" i="47"/>
  <c r="B2015" i="47"/>
  <c r="B2014" i="47"/>
  <c r="B2013" i="47"/>
  <c r="B2012" i="47"/>
  <c r="B2011" i="47"/>
  <c r="K2007" i="47"/>
  <c r="K2006" i="47"/>
  <c r="K2005" i="47"/>
  <c r="K2004" i="47"/>
  <c r="K2003" i="47"/>
  <c r="H2007" i="47"/>
  <c r="H2006" i="47"/>
  <c r="H2005" i="47"/>
  <c r="H2004" i="47"/>
  <c r="H2003" i="47"/>
  <c r="E2007" i="47"/>
  <c r="E2006" i="47"/>
  <c r="E2005" i="47"/>
  <c r="E2004" i="47"/>
  <c r="E2003" i="47"/>
  <c r="B2007" i="47"/>
  <c r="B2006" i="47"/>
  <c r="B2005" i="47"/>
  <c r="B2004" i="47"/>
  <c r="B2003" i="47"/>
  <c r="B130" i="46"/>
  <c r="D129" i="46"/>
  <c r="B129" i="46"/>
  <c r="B128" i="46"/>
  <c r="K1999" i="47"/>
  <c r="K1998" i="47"/>
  <c r="K1997" i="47"/>
  <c r="K1996" i="47"/>
  <c r="K1995" i="47"/>
  <c r="H1999" i="47"/>
  <c r="H1998" i="47"/>
  <c r="H1997" i="47"/>
  <c r="H1996" i="47"/>
  <c r="H1995" i="47"/>
  <c r="E1999" i="47"/>
  <c r="E1998" i="47"/>
  <c r="E1997" i="47"/>
  <c r="E1996" i="47"/>
  <c r="E1995" i="47"/>
  <c r="B1999" i="47"/>
  <c r="B1998" i="47"/>
  <c r="B1997" i="47"/>
  <c r="B1996" i="47"/>
  <c r="B1995" i="47"/>
  <c r="K1991" i="47"/>
  <c r="K1990" i="47"/>
  <c r="K1989" i="47"/>
  <c r="K1988" i="47"/>
  <c r="K1987" i="47"/>
  <c r="H1991" i="47"/>
  <c r="H1990" i="47"/>
  <c r="H1989" i="47"/>
  <c r="H1988" i="47"/>
  <c r="H1987" i="47"/>
  <c r="E1991" i="47"/>
  <c r="E1990" i="47"/>
  <c r="E1989" i="47"/>
  <c r="E1988" i="47"/>
  <c r="E1987" i="47"/>
  <c r="B1991" i="47"/>
  <c r="B1990" i="47"/>
  <c r="B1989" i="47"/>
  <c r="B1988" i="47"/>
  <c r="B1987" i="47"/>
  <c r="K1983" i="47"/>
  <c r="K1982" i="47"/>
  <c r="K1981" i="47"/>
  <c r="K1980" i="47"/>
  <c r="K1979" i="47"/>
  <c r="H1983" i="47"/>
  <c r="H1982" i="47"/>
  <c r="H1981" i="47"/>
  <c r="H1980" i="47"/>
  <c r="H1979" i="47"/>
  <c r="E1983" i="47"/>
  <c r="E1982" i="47"/>
  <c r="E1981" i="47"/>
  <c r="E1980" i="47"/>
  <c r="E1979" i="47"/>
  <c r="B1983" i="47"/>
  <c r="B1982" i="47"/>
  <c r="B1981" i="47"/>
  <c r="B1980" i="47"/>
  <c r="B1979" i="47"/>
  <c r="K1975" i="47"/>
  <c r="K1974" i="47"/>
  <c r="K1973" i="47"/>
  <c r="K1972" i="47"/>
  <c r="K1971" i="47"/>
  <c r="H1975" i="47"/>
  <c r="H1974" i="47"/>
  <c r="H1973" i="47"/>
  <c r="H1972" i="47"/>
  <c r="H1971" i="47"/>
  <c r="E1975" i="47"/>
  <c r="E1974" i="47"/>
  <c r="E1973" i="47"/>
  <c r="E1972" i="47"/>
  <c r="E1971" i="47"/>
  <c r="B1975" i="47"/>
  <c r="B1974" i="47"/>
  <c r="B1973" i="47"/>
  <c r="B1972" i="47"/>
  <c r="B1971" i="47"/>
  <c r="K1967" i="47"/>
  <c r="K1966" i="47"/>
  <c r="K1965" i="47"/>
  <c r="K1964" i="47"/>
  <c r="K1963" i="47"/>
  <c r="H1967" i="47"/>
  <c r="H1966" i="47"/>
  <c r="H1965" i="47"/>
  <c r="H1964" i="47"/>
  <c r="H1963" i="47"/>
  <c r="E1967" i="47"/>
  <c r="E1966" i="47"/>
  <c r="E1965" i="47"/>
  <c r="E1964" i="47"/>
  <c r="E1963" i="47"/>
  <c r="B1967" i="47"/>
  <c r="B1966" i="47"/>
  <c r="B1965" i="47"/>
  <c r="B1964" i="47"/>
  <c r="B1963" i="47"/>
  <c r="G125" i="46"/>
  <c r="I124" i="46"/>
  <c r="G124" i="46"/>
  <c r="G123" i="46"/>
  <c r="K1959" i="47"/>
  <c r="K1958" i="47"/>
  <c r="K1957" i="47"/>
  <c r="K1956" i="47"/>
  <c r="K1955" i="47"/>
  <c r="H1959" i="47"/>
  <c r="H1958" i="47"/>
  <c r="H1957" i="47"/>
  <c r="H1956" i="47"/>
  <c r="H1955" i="47"/>
  <c r="E1959" i="47"/>
  <c r="E1958" i="47"/>
  <c r="E1957" i="47"/>
  <c r="E1956" i="47"/>
  <c r="E1955" i="47"/>
  <c r="B1959" i="47"/>
  <c r="B1958" i="47"/>
  <c r="B1957" i="47"/>
  <c r="B1956" i="47"/>
  <c r="B1955" i="47"/>
  <c r="K1951" i="47"/>
  <c r="K1950" i="47"/>
  <c r="K1949" i="47"/>
  <c r="K1948" i="47"/>
  <c r="K1947" i="47"/>
  <c r="H1951" i="47"/>
  <c r="H1950" i="47"/>
  <c r="H1949" i="47"/>
  <c r="H1948" i="47"/>
  <c r="H1947" i="47"/>
  <c r="E1951" i="47"/>
  <c r="E1950" i="47"/>
  <c r="E1949" i="47"/>
  <c r="E1948" i="47"/>
  <c r="E1947" i="47"/>
  <c r="B1951" i="47"/>
  <c r="B1950" i="47"/>
  <c r="B1949" i="47"/>
  <c r="B1948" i="47"/>
  <c r="B1947" i="47"/>
  <c r="K1943" i="47"/>
  <c r="K1942" i="47"/>
  <c r="K1941" i="47"/>
  <c r="K1940" i="47"/>
  <c r="K1939" i="47"/>
  <c r="H1943" i="47"/>
  <c r="H1942" i="47"/>
  <c r="H1941" i="47"/>
  <c r="H1940" i="47"/>
  <c r="H1939" i="47"/>
  <c r="E1943" i="47"/>
  <c r="E1942" i="47"/>
  <c r="E1941" i="47"/>
  <c r="E1940" i="47"/>
  <c r="E1939" i="47"/>
  <c r="B1943" i="47"/>
  <c r="B1942" i="47"/>
  <c r="B1941" i="47"/>
  <c r="B1940" i="47"/>
  <c r="B1939" i="47"/>
  <c r="K1935" i="47"/>
  <c r="K1934" i="47"/>
  <c r="K1933" i="47"/>
  <c r="K1932" i="47"/>
  <c r="K1931" i="47"/>
  <c r="H1935" i="47"/>
  <c r="H1934" i="47"/>
  <c r="H1933" i="47"/>
  <c r="H1932" i="47"/>
  <c r="H1931" i="47"/>
  <c r="E1935" i="47"/>
  <c r="E1934" i="47"/>
  <c r="E1933" i="47"/>
  <c r="E1932" i="47"/>
  <c r="E1931" i="47"/>
  <c r="B1935" i="47"/>
  <c r="B1934" i="47"/>
  <c r="B1933" i="47"/>
  <c r="B1932" i="47"/>
  <c r="B1931" i="47"/>
  <c r="K1927" i="47"/>
  <c r="K1926" i="47"/>
  <c r="K1925" i="47"/>
  <c r="K1924" i="47"/>
  <c r="K1923" i="47"/>
  <c r="H1927" i="47"/>
  <c r="H1926" i="47"/>
  <c r="H1925" i="47"/>
  <c r="H1924" i="47"/>
  <c r="H1923" i="47"/>
  <c r="E1927" i="47"/>
  <c r="E1926" i="47"/>
  <c r="E1925" i="47"/>
  <c r="E1924" i="47"/>
  <c r="E1923" i="47"/>
  <c r="B1927" i="47"/>
  <c r="B1926" i="47"/>
  <c r="B1925" i="47"/>
  <c r="B1924" i="47"/>
  <c r="B1923" i="47"/>
  <c r="B125" i="46"/>
  <c r="D124" i="46"/>
  <c r="B124" i="46"/>
  <c r="B123" i="46"/>
  <c r="K1919" i="47"/>
  <c r="K1918" i="47"/>
  <c r="K1917" i="47"/>
  <c r="K1916" i="47"/>
  <c r="K1915" i="47"/>
  <c r="H1919" i="47"/>
  <c r="H1918" i="47"/>
  <c r="H1917" i="47"/>
  <c r="H1916" i="47"/>
  <c r="H1915" i="47"/>
  <c r="E1919" i="47"/>
  <c r="E1918" i="47"/>
  <c r="E1917" i="47"/>
  <c r="E1916" i="47"/>
  <c r="E1915" i="47"/>
  <c r="B1919" i="47"/>
  <c r="B1918" i="47"/>
  <c r="B1917" i="47"/>
  <c r="B1916" i="47"/>
  <c r="B1915" i="47"/>
  <c r="K1911" i="47"/>
  <c r="K1910" i="47"/>
  <c r="K1909" i="47"/>
  <c r="K1908" i="47"/>
  <c r="K1907" i="47"/>
  <c r="H1911" i="47"/>
  <c r="H1910" i="47"/>
  <c r="H1909" i="47"/>
  <c r="H1908" i="47"/>
  <c r="H1907" i="47"/>
  <c r="E1911" i="47"/>
  <c r="E1910" i="47"/>
  <c r="E1909" i="47"/>
  <c r="E1908" i="47"/>
  <c r="E1907" i="47"/>
  <c r="B1911" i="47"/>
  <c r="B1910" i="47"/>
  <c r="B1909" i="47"/>
  <c r="B1908" i="47"/>
  <c r="B1907" i="47"/>
  <c r="K1903" i="47"/>
  <c r="K1902" i="47"/>
  <c r="K1901" i="47"/>
  <c r="K1900" i="47"/>
  <c r="K1899" i="47"/>
  <c r="H1903" i="47"/>
  <c r="H1902" i="47"/>
  <c r="H1901" i="47"/>
  <c r="H1900" i="47"/>
  <c r="H1899" i="47"/>
  <c r="E1903" i="47"/>
  <c r="E1902" i="47"/>
  <c r="E1901" i="47"/>
  <c r="E1900" i="47"/>
  <c r="E1899" i="47"/>
  <c r="B1903" i="47"/>
  <c r="B1902" i="47"/>
  <c r="B1901" i="47"/>
  <c r="B1900" i="47"/>
  <c r="B1899" i="47"/>
  <c r="K1895" i="47"/>
  <c r="K1894" i="47"/>
  <c r="K1893" i="47"/>
  <c r="K1892" i="47"/>
  <c r="K1891" i="47"/>
  <c r="H1895" i="47"/>
  <c r="H1894" i="47"/>
  <c r="H1893" i="47"/>
  <c r="H1892" i="47"/>
  <c r="H1891" i="47"/>
  <c r="E1895" i="47"/>
  <c r="E1894" i="47"/>
  <c r="E1893" i="47"/>
  <c r="E1892" i="47"/>
  <c r="E1891" i="47"/>
  <c r="B1895" i="47"/>
  <c r="B1894" i="47"/>
  <c r="B1893" i="47"/>
  <c r="B1892" i="47"/>
  <c r="B1891" i="47"/>
  <c r="K1887" i="47"/>
  <c r="K1886" i="47"/>
  <c r="K1885" i="47"/>
  <c r="K1884" i="47"/>
  <c r="K1883" i="47"/>
  <c r="H1887" i="47"/>
  <c r="H1886" i="47"/>
  <c r="H1885" i="47"/>
  <c r="H1884" i="47"/>
  <c r="H1883" i="47"/>
  <c r="E1887" i="47"/>
  <c r="E1886" i="47"/>
  <c r="E1885" i="47"/>
  <c r="E1884" i="47"/>
  <c r="E1883" i="47"/>
  <c r="B1887" i="47"/>
  <c r="B1886" i="47"/>
  <c r="B1885" i="47"/>
  <c r="B1884" i="47"/>
  <c r="B1883" i="47"/>
  <c r="G120" i="46"/>
  <c r="I119" i="46"/>
  <c r="G119" i="46"/>
  <c r="G118" i="46"/>
  <c r="K1879" i="47"/>
  <c r="K1878" i="47"/>
  <c r="K1877" i="47"/>
  <c r="K1876" i="47"/>
  <c r="K1875" i="47"/>
  <c r="H1879" i="47"/>
  <c r="H1878" i="47"/>
  <c r="H1877" i="47"/>
  <c r="H1876" i="47"/>
  <c r="H1875" i="47"/>
  <c r="E1879" i="47"/>
  <c r="E1878" i="47"/>
  <c r="E1877" i="47"/>
  <c r="E1876" i="47"/>
  <c r="E1875" i="47"/>
  <c r="B1879" i="47"/>
  <c r="B1878" i="47"/>
  <c r="B1877" i="47"/>
  <c r="B1876" i="47"/>
  <c r="B1875" i="47"/>
  <c r="K1871" i="47"/>
  <c r="K1870" i="47"/>
  <c r="K1869" i="47"/>
  <c r="K1868" i="47"/>
  <c r="K1867" i="47"/>
  <c r="H1871" i="47"/>
  <c r="H1870" i="47"/>
  <c r="H1869" i="47"/>
  <c r="H1868" i="47"/>
  <c r="H1867" i="47"/>
  <c r="E1871" i="47"/>
  <c r="E1870" i="47"/>
  <c r="E1869" i="47"/>
  <c r="E1868" i="47"/>
  <c r="E1867" i="47"/>
  <c r="B1871" i="47"/>
  <c r="B1870" i="47"/>
  <c r="B1869" i="47"/>
  <c r="B1868" i="47"/>
  <c r="B1867" i="47"/>
  <c r="K1863" i="47"/>
  <c r="K1862" i="47"/>
  <c r="K1861" i="47"/>
  <c r="K1860" i="47"/>
  <c r="K1859" i="47"/>
  <c r="H1863" i="47"/>
  <c r="H1862" i="47"/>
  <c r="H1861" i="47"/>
  <c r="H1860" i="47"/>
  <c r="H1859" i="47"/>
  <c r="E1863" i="47"/>
  <c r="E1862" i="47"/>
  <c r="E1861" i="47"/>
  <c r="E1860" i="47"/>
  <c r="E1859" i="47"/>
  <c r="B1863" i="47"/>
  <c r="B1862" i="47"/>
  <c r="B1861" i="47"/>
  <c r="B1860" i="47"/>
  <c r="B1859" i="47"/>
  <c r="K1855" i="47"/>
  <c r="K1854" i="47"/>
  <c r="K1853" i="47"/>
  <c r="K1852" i="47"/>
  <c r="K1851" i="47"/>
  <c r="H1855" i="47"/>
  <c r="H1854" i="47"/>
  <c r="H1853" i="47"/>
  <c r="H1852" i="47"/>
  <c r="H1851" i="47"/>
  <c r="E1855" i="47"/>
  <c r="E1854" i="47"/>
  <c r="E1853" i="47"/>
  <c r="E1852" i="47"/>
  <c r="E1851" i="47"/>
  <c r="B1855" i="47"/>
  <c r="B1854" i="47"/>
  <c r="B1853" i="47"/>
  <c r="B1852" i="47"/>
  <c r="B1851" i="47"/>
  <c r="K1847" i="47"/>
  <c r="K1846" i="47"/>
  <c r="K1845" i="47"/>
  <c r="K1844" i="47"/>
  <c r="K1843" i="47"/>
  <c r="H1847" i="47"/>
  <c r="H1846" i="47"/>
  <c r="H1845" i="47"/>
  <c r="H1844" i="47"/>
  <c r="H1843" i="47"/>
  <c r="E1847" i="47"/>
  <c r="E1846" i="47"/>
  <c r="E1845" i="47"/>
  <c r="E1844" i="47"/>
  <c r="E1843" i="47"/>
  <c r="B1847" i="47"/>
  <c r="B1846" i="47"/>
  <c r="B1845" i="47"/>
  <c r="B1844" i="47"/>
  <c r="B1843" i="47"/>
  <c r="B120" i="46"/>
  <c r="D119" i="46"/>
  <c r="B119" i="46"/>
  <c r="B118" i="46"/>
  <c r="K1839" i="47"/>
  <c r="K1838" i="47"/>
  <c r="K1837" i="47"/>
  <c r="K1836" i="47"/>
  <c r="K1835" i="47"/>
  <c r="H1839" i="47"/>
  <c r="H1838" i="47"/>
  <c r="H1837" i="47"/>
  <c r="H1836" i="47"/>
  <c r="H1835" i="47"/>
  <c r="E1839" i="47"/>
  <c r="E1838" i="47"/>
  <c r="E1837" i="47"/>
  <c r="E1836" i="47"/>
  <c r="E1835" i="47"/>
  <c r="B1839" i="47"/>
  <c r="B1838" i="47"/>
  <c r="B1837" i="47"/>
  <c r="B1836" i="47"/>
  <c r="B1835" i="47"/>
  <c r="K1831" i="47"/>
  <c r="K1830" i="47"/>
  <c r="K1829" i="47"/>
  <c r="K1828" i="47"/>
  <c r="K1827" i="47"/>
  <c r="H1831" i="47"/>
  <c r="H1830" i="47"/>
  <c r="H1829" i="47"/>
  <c r="H1828" i="47"/>
  <c r="H1827" i="47"/>
  <c r="E1831" i="47"/>
  <c r="E1830" i="47"/>
  <c r="E1829" i="47"/>
  <c r="E1828" i="47"/>
  <c r="E1827" i="47"/>
  <c r="B1831" i="47"/>
  <c r="B1830" i="47"/>
  <c r="B1829" i="47"/>
  <c r="B1828" i="47"/>
  <c r="B1827" i="47"/>
  <c r="K1823" i="47"/>
  <c r="K1822" i="47"/>
  <c r="K1821" i="47"/>
  <c r="K1820" i="47"/>
  <c r="K1819" i="47"/>
  <c r="H1823" i="47"/>
  <c r="H1822" i="47"/>
  <c r="H1821" i="47"/>
  <c r="H1820" i="47"/>
  <c r="H1819" i="47"/>
  <c r="E1823" i="47"/>
  <c r="E1822" i="47"/>
  <c r="E1821" i="47"/>
  <c r="E1820" i="47"/>
  <c r="E1819" i="47"/>
  <c r="B1823" i="47"/>
  <c r="B1822" i="47"/>
  <c r="B1821" i="47"/>
  <c r="B1820" i="47"/>
  <c r="B1819" i="47"/>
  <c r="K1815" i="47"/>
  <c r="K1814" i="47"/>
  <c r="K1813" i="47"/>
  <c r="K1812" i="47"/>
  <c r="K1811" i="47"/>
  <c r="H1815" i="47"/>
  <c r="H1814" i="47"/>
  <c r="H1813" i="47"/>
  <c r="H1812" i="47"/>
  <c r="H1811" i="47"/>
  <c r="E1815" i="47"/>
  <c r="E1814" i="47"/>
  <c r="E1813" i="47"/>
  <c r="E1812" i="47"/>
  <c r="E1811" i="47"/>
  <c r="B1815" i="47"/>
  <c r="B1814" i="47"/>
  <c r="B1813" i="47"/>
  <c r="B1812" i="47"/>
  <c r="B1811" i="47"/>
  <c r="K1807" i="47"/>
  <c r="K1806" i="47"/>
  <c r="K1805" i="47"/>
  <c r="K1804" i="47"/>
  <c r="K1803" i="47"/>
  <c r="H1807" i="47"/>
  <c r="H1806" i="47"/>
  <c r="H1805" i="47"/>
  <c r="H1804" i="47"/>
  <c r="H1803" i="47"/>
  <c r="E1807" i="47"/>
  <c r="E1806" i="47"/>
  <c r="E1805" i="47"/>
  <c r="E1804" i="47"/>
  <c r="E1803" i="47"/>
  <c r="B1807" i="47"/>
  <c r="B1806" i="47"/>
  <c r="B1805" i="47"/>
  <c r="B1804" i="47"/>
  <c r="B1803" i="47"/>
  <c r="G115" i="46"/>
  <c r="I114" i="46"/>
  <c r="G114" i="46"/>
  <c r="G113" i="46"/>
  <c r="K1799" i="47"/>
  <c r="K1798" i="47"/>
  <c r="K1797" i="47"/>
  <c r="K1796" i="47"/>
  <c r="K1795" i="47"/>
  <c r="H1799" i="47"/>
  <c r="H1798" i="47"/>
  <c r="H1797" i="47"/>
  <c r="H1796" i="47"/>
  <c r="H1795" i="47"/>
  <c r="E1799" i="47"/>
  <c r="E1798" i="47"/>
  <c r="E1797" i="47"/>
  <c r="E1796" i="47"/>
  <c r="E1795" i="47"/>
  <c r="B1799" i="47"/>
  <c r="B1798" i="47"/>
  <c r="B1797" i="47"/>
  <c r="B1796" i="47"/>
  <c r="B1795" i="47"/>
  <c r="K1791" i="47"/>
  <c r="K1790" i="47"/>
  <c r="K1789" i="47"/>
  <c r="K1788" i="47"/>
  <c r="K1787" i="47"/>
  <c r="H1791" i="47"/>
  <c r="H1790" i="47"/>
  <c r="H1789" i="47"/>
  <c r="H1788" i="47"/>
  <c r="H1787" i="47"/>
  <c r="E1791" i="47"/>
  <c r="E1790" i="47"/>
  <c r="E1789" i="47"/>
  <c r="E1788" i="47"/>
  <c r="E1787" i="47"/>
  <c r="B1791" i="47"/>
  <c r="B1790" i="47"/>
  <c r="B1789" i="47"/>
  <c r="B1788" i="47"/>
  <c r="B1787" i="47"/>
  <c r="K1783" i="47"/>
  <c r="K1782" i="47"/>
  <c r="K1781" i="47"/>
  <c r="K1780" i="47"/>
  <c r="K1779" i="47"/>
  <c r="H1783" i="47"/>
  <c r="H1782" i="47"/>
  <c r="H1781" i="47"/>
  <c r="H1780" i="47"/>
  <c r="H1779" i="47"/>
  <c r="E1783" i="47"/>
  <c r="E1782" i="47"/>
  <c r="E1781" i="47"/>
  <c r="E1780" i="47"/>
  <c r="E1779" i="47"/>
  <c r="B1783" i="47"/>
  <c r="B1782" i="47"/>
  <c r="B1781" i="47"/>
  <c r="B1780" i="47"/>
  <c r="B1779" i="47"/>
  <c r="K1775" i="47"/>
  <c r="K1774" i="47"/>
  <c r="K1773" i="47"/>
  <c r="K1772" i="47"/>
  <c r="K1771" i="47"/>
  <c r="H1775" i="47"/>
  <c r="H1774" i="47"/>
  <c r="H1773" i="47"/>
  <c r="H1772" i="47"/>
  <c r="H1771" i="47"/>
  <c r="E1775" i="47"/>
  <c r="E1774" i="47"/>
  <c r="E1773" i="47"/>
  <c r="E1772" i="47"/>
  <c r="E1771" i="47"/>
  <c r="B1775" i="47"/>
  <c r="B1774" i="47"/>
  <c r="B1773" i="47"/>
  <c r="B1772" i="47"/>
  <c r="B1771" i="47"/>
  <c r="K1767" i="47"/>
  <c r="K1766" i="47"/>
  <c r="K1765" i="47"/>
  <c r="K1764" i="47"/>
  <c r="K1763" i="47"/>
  <c r="H1767" i="47"/>
  <c r="H1766" i="47"/>
  <c r="H1765" i="47"/>
  <c r="H1764" i="47"/>
  <c r="H1763" i="47"/>
  <c r="E1767" i="47"/>
  <c r="E1766" i="47"/>
  <c r="E1765" i="47"/>
  <c r="E1764" i="47"/>
  <c r="E1763" i="47"/>
  <c r="B1767" i="47"/>
  <c r="B1766" i="47"/>
  <c r="B1765" i="47"/>
  <c r="B1764" i="47"/>
  <c r="B1763" i="47"/>
  <c r="B115" i="46"/>
  <c r="D114" i="46"/>
  <c r="B114" i="46"/>
  <c r="B113" i="46"/>
  <c r="K1759" i="47"/>
  <c r="K1758" i="47"/>
  <c r="K1757" i="47"/>
  <c r="K1756" i="47"/>
  <c r="K1755" i="47"/>
  <c r="H1759" i="47"/>
  <c r="H1758" i="47"/>
  <c r="H1757" i="47"/>
  <c r="H1756" i="47"/>
  <c r="H1755" i="47"/>
  <c r="E1759" i="47"/>
  <c r="E1758" i="47"/>
  <c r="E1757" i="47"/>
  <c r="E1756" i="47"/>
  <c r="E1755" i="47"/>
  <c r="B1759" i="47"/>
  <c r="B1758" i="47"/>
  <c r="B1757" i="47"/>
  <c r="B1756" i="47"/>
  <c r="B1755" i="47"/>
  <c r="K1751" i="47"/>
  <c r="K1750" i="47"/>
  <c r="K1749" i="47"/>
  <c r="K1748" i="47"/>
  <c r="K1747" i="47"/>
  <c r="H1751" i="47"/>
  <c r="H1750" i="47"/>
  <c r="H1749" i="47"/>
  <c r="H1748" i="47"/>
  <c r="H1747" i="47"/>
  <c r="E1751" i="47"/>
  <c r="E1750" i="47"/>
  <c r="E1749" i="47"/>
  <c r="E1748" i="47"/>
  <c r="E1747" i="47"/>
  <c r="B1751" i="47"/>
  <c r="B1750" i="47"/>
  <c r="B1749" i="47"/>
  <c r="B1748" i="47"/>
  <c r="B1747" i="47"/>
  <c r="K1743" i="47"/>
  <c r="K1742" i="47"/>
  <c r="K1741" i="47"/>
  <c r="K1740" i="47"/>
  <c r="K1739" i="47"/>
  <c r="H1743" i="47"/>
  <c r="H1742" i="47"/>
  <c r="H1741" i="47"/>
  <c r="H1740" i="47"/>
  <c r="H1739" i="47"/>
  <c r="E1743" i="47"/>
  <c r="E1742" i="47"/>
  <c r="E1741" i="47"/>
  <c r="E1740" i="47"/>
  <c r="E1739" i="47"/>
  <c r="B1743" i="47"/>
  <c r="B1742" i="47"/>
  <c r="B1741" i="47"/>
  <c r="B1740" i="47"/>
  <c r="B1739" i="47"/>
  <c r="K1735" i="47"/>
  <c r="K1734" i="47"/>
  <c r="K1733" i="47"/>
  <c r="K1732" i="47"/>
  <c r="K1731" i="47"/>
  <c r="H1735" i="47"/>
  <c r="H1734" i="47"/>
  <c r="H1733" i="47"/>
  <c r="H1732" i="47"/>
  <c r="H1731" i="47"/>
  <c r="E1735" i="47"/>
  <c r="E1734" i="47"/>
  <c r="E1733" i="47"/>
  <c r="E1732" i="47"/>
  <c r="E1731" i="47"/>
  <c r="B1735" i="47"/>
  <c r="B1734" i="47"/>
  <c r="B1733" i="47"/>
  <c r="B1732" i="47"/>
  <c r="B1731" i="47"/>
  <c r="K1727" i="47"/>
  <c r="K1726" i="47"/>
  <c r="K1725" i="47"/>
  <c r="K1724" i="47"/>
  <c r="K1723" i="47"/>
  <c r="H1727" i="47"/>
  <c r="H1726" i="47"/>
  <c r="H1725" i="47"/>
  <c r="H1724" i="47"/>
  <c r="H1723" i="47"/>
  <c r="E1727" i="47"/>
  <c r="E1726" i="47"/>
  <c r="E1725" i="47"/>
  <c r="E1724" i="47"/>
  <c r="E1723" i="47"/>
  <c r="B1727" i="47"/>
  <c r="B1726" i="47"/>
  <c r="B1725" i="47"/>
  <c r="B1724" i="47"/>
  <c r="B1723" i="47"/>
  <c r="G110" i="46"/>
  <c r="I109" i="46"/>
  <c r="G109" i="46"/>
  <c r="G108" i="46"/>
  <c r="K1719" i="47"/>
  <c r="K1718" i="47"/>
  <c r="K1717" i="47"/>
  <c r="K1716" i="47"/>
  <c r="K1715" i="47"/>
  <c r="H1719" i="47"/>
  <c r="H1718" i="47"/>
  <c r="H1717" i="47"/>
  <c r="H1716" i="47"/>
  <c r="H1715" i="47"/>
  <c r="E1719" i="47"/>
  <c r="E1718" i="47"/>
  <c r="E1717" i="47"/>
  <c r="E1716" i="47"/>
  <c r="E1715" i="47"/>
  <c r="B1719" i="47"/>
  <c r="B1718" i="47"/>
  <c r="B1717" i="47"/>
  <c r="B1716" i="47"/>
  <c r="B1715" i="47"/>
  <c r="K1711" i="47"/>
  <c r="K1710" i="47"/>
  <c r="K1709" i="47"/>
  <c r="K1708" i="47"/>
  <c r="K1707" i="47"/>
  <c r="H1711" i="47"/>
  <c r="H1710" i="47"/>
  <c r="H1709" i="47"/>
  <c r="H1708" i="47"/>
  <c r="H1707" i="47"/>
  <c r="E1711" i="47"/>
  <c r="E1710" i="47"/>
  <c r="E1709" i="47"/>
  <c r="E1708" i="47"/>
  <c r="E1707" i="47"/>
  <c r="B1711" i="47"/>
  <c r="B1710" i="47"/>
  <c r="B1709" i="47"/>
  <c r="B1708" i="47"/>
  <c r="B1707" i="47"/>
  <c r="K1703" i="47"/>
  <c r="K1702" i="47"/>
  <c r="K1701" i="47"/>
  <c r="K1700" i="47"/>
  <c r="K1699" i="47"/>
  <c r="H1703" i="47"/>
  <c r="H1702" i="47"/>
  <c r="H1701" i="47"/>
  <c r="H1700" i="47"/>
  <c r="H1699" i="47"/>
  <c r="E1703" i="47"/>
  <c r="E1702" i="47"/>
  <c r="E1701" i="47"/>
  <c r="E1700" i="47"/>
  <c r="E1699" i="47"/>
  <c r="B1703" i="47"/>
  <c r="B1702" i="47"/>
  <c r="B1701" i="47"/>
  <c r="B1700" i="47"/>
  <c r="B1699" i="47"/>
  <c r="K1695" i="47"/>
  <c r="K1694" i="47"/>
  <c r="K1693" i="47"/>
  <c r="K1692" i="47"/>
  <c r="K1691" i="47"/>
  <c r="H1695" i="47"/>
  <c r="H1694" i="47"/>
  <c r="H1693" i="47"/>
  <c r="H1692" i="47"/>
  <c r="H1691" i="47"/>
  <c r="E1695" i="47"/>
  <c r="E1694" i="47"/>
  <c r="E1693" i="47"/>
  <c r="E1692" i="47"/>
  <c r="E1691" i="47"/>
  <c r="B1695" i="47"/>
  <c r="B1694" i="47"/>
  <c r="B1693" i="47"/>
  <c r="B1692" i="47"/>
  <c r="B1691" i="47"/>
  <c r="K1687" i="47"/>
  <c r="K1686" i="47"/>
  <c r="K1685" i="47"/>
  <c r="K1684" i="47"/>
  <c r="K1683" i="47"/>
  <c r="H1687" i="47"/>
  <c r="H1686" i="47"/>
  <c r="H1685" i="47"/>
  <c r="H1684" i="47"/>
  <c r="H1683" i="47"/>
  <c r="E1687" i="47"/>
  <c r="E1686" i="47"/>
  <c r="E1685" i="47"/>
  <c r="E1684" i="47"/>
  <c r="E1683" i="47"/>
  <c r="B1687" i="47"/>
  <c r="B1686" i="47"/>
  <c r="B1685" i="47"/>
  <c r="B1684" i="47"/>
  <c r="B1683" i="47"/>
  <c r="B110" i="46"/>
  <c r="D109" i="46"/>
  <c r="B109" i="46"/>
  <c r="B108" i="46"/>
  <c r="K1679" i="47"/>
  <c r="K1678" i="47"/>
  <c r="K1677" i="47"/>
  <c r="K1676" i="47"/>
  <c r="K1675" i="47"/>
  <c r="H1679" i="47"/>
  <c r="H1678" i="47"/>
  <c r="H1677" i="47"/>
  <c r="H1676" i="47"/>
  <c r="H1675" i="47"/>
  <c r="E1679" i="47"/>
  <c r="E1678" i="47"/>
  <c r="E1677" i="47"/>
  <c r="E1676" i="47"/>
  <c r="E1675" i="47"/>
  <c r="B1679" i="47"/>
  <c r="B1678" i="47"/>
  <c r="B1677" i="47"/>
  <c r="B1676" i="47"/>
  <c r="B1675" i="47"/>
  <c r="K1671" i="47"/>
  <c r="K1670" i="47"/>
  <c r="K1669" i="47"/>
  <c r="K1668" i="47"/>
  <c r="K1667" i="47"/>
  <c r="H1671" i="47"/>
  <c r="H1670" i="47"/>
  <c r="H1669" i="47"/>
  <c r="H1668" i="47"/>
  <c r="H1667" i="47"/>
  <c r="E1671" i="47"/>
  <c r="E1670" i="47"/>
  <c r="E1669" i="47"/>
  <c r="E1668" i="47"/>
  <c r="E1667" i="47"/>
  <c r="B1671" i="47"/>
  <c r="B1670" i="47"/>
  <c r="B1669" i="47"/>
  <c r="B1668" i="47"/>
  <c r="B1667" i="47"/>
  <c r="K1663" i="47"/>
  <c r="K1662" i="47"/>
  <c r="K1661" i="47"/>
  <c r="K1660" i="47"/>
  <c r="K1659" i="47"/>
  <c r="H1663" i="47"/>
  <c r="H1662" i="47"/>
  <c r="H1661" i="47"/>
  <c r="H1660" i="47"/>
  <c r="H1659" i="47"/>
  <c r="E1663" i="47"/>
  <c r="E1662" i="47"/>
  <c r="E1661" i="47"/>
  <c r="E1660" i="47"/>
  <c r="E1659" i="47"/>
  <c r="B1663" i="47"/>
  <c r="B1662" i="47"/>
  <c r="B1661" i="47"/>
  <c r="B1660" i="47"/>
  <c r="B1659" i="47"/>
  <c r="K1655" i="47"/>
  <c r="K1654" i="47"/>
  <c r="K1653" i="47"/>
  <c r="K1652" i="47"/>
  <c r="K1651" i="47"/>
  <c r="H1655" i="47"/>
  <c r="H1654" i="47"/>
  <c r="H1653" i="47"/>
  <c r="H1652" i="47"/>
  <c r="H1651" i="47"/>
  <c r="E1655" i="47"/>
  <c r="E1654" i="47"/>
  <c r="E1653" i="47"/>
  <c r="E1652" i="47"/>
  <c r="E1651" i="47"/>
  <c r="B1655" i="47"/>
  <c r="B1654" i="47"/>
  <c r="B1653" i="47"/>
  <c r="B1652" i="47"/>
  <c r="B1651" i="47"/>
  <c r="K1647" i="47"/>
  <c r="K1646" i="47"/>
  <c r="K1645" i="47"/>
  <c r="K1644" i="47"/>
  <c r="K1643" i="47"/>
  <c r="H1647" i="47"/>
  <c r="H1646" i="47"/>
  <c r="H1645" i="47"/>
  <c r="H1644" i="47"/>
  <c r="H1643" i="47"/>
  <c r="E1647" i="47"/>
  <c r="E1646" i="47"/>
  <c r="E1645" i="47"/>
  <c r="E1644" i="47"/>
  <c r="E1643" i="47"/>
  <c r="B1647" i="47"/>
  <c r="B1646" i="47"/>
  <c r="B1645" i="47"/>
  <c r="B1644" i="47"/>
  <c r="B1643" i="47"/>
  <c r="G105" i="46"/>
  <c r="I104" i="46"/>
  <c r="G104" i="46"/>
  <c r="G103" i="46"/>
  <c r="K1639" i="47"/>
  <c r="K1638" i="47"/>
  <c r="K1637" i="47"/>
  <c r="K1636" i="47"/>
  <c r="K1635" i="47"/>
  <c r="H1639" i="47"/>
  <c r="H1638" i="47"/>
  <c r="H1637" i="47"/>
  <c r="H1636" i="47"/>
  <c r="H1635" i="47"/>
  <c r="E1639" i="47"/>
  <c r="E1638" i="47"/>
  <c r="E1637" i="47"/>
  <c r="E1636" i="47"/>
  <c r="E1635" i="47"/>
  <c r="B1639" i="47"/>
  <c r="B1638" i="47"/>
  <c r="B1637" i="47"/>
  <c r="B1636" i="47"/>
  <c r="B1635" i="47"/>
  <c r="K1631" i="47"/>
  <c r="K1630" i="47"/>
  <c r="K1629" i="47"/>
  <c r="K1628" i="47"/>
  <c r="K1627" i="47"/>
  <c r="H1631" i="47"/>
  <c r="H1630" i="47"/>
  <c r="H1629" i="47"/>
  <c r="H1628" i="47"/>
  <c r="H1627" i="47"/>
  <c r="E1631" i="47"/>
  <c r="E1630" i="47"/>
  <c r="E1629" i="47"/>
  <c r="E1628" i="47"/>
  <c r="E1627" i="47"/>
  <c r="B1631" i="47"/>
  <c r="B1630" i="47"/>
  <c r="B1629" i="47"/>
  <c r="B1628" i="47"/>
  <c r="B1627" i="47"/>
  <c r="K1623" i="47"/>
  <c r="K1622" i="47"/>
  <c r="K1621" i="47"/>
  <c r="K1620" i="47"/>
  <c r="K1619" i="47"/>
  <c r="H1623" i="47"/>
  <c r="H1622" i="47"/>
  <c r="H1621" i="47"/>
  <c r="H1620" i="47"/>
  <c r="H1619" i="47"/>
  <c r="E1623" i="47"/>
  <c r="E1622" i="47"/>
  <c r="E1621" i="47"/>
  <c r="E1620" i="47"/>
  <c r="E1619" i="47"/>
  <c r="B1623" i="47"/>
  <c r="B1622" i="47"/>
  <c r="B1621" i="47"/>
  <c r="B1620" i="47"/>
  <c r="B1619" i="47"/>
  <c r="K1615" i="47"/>
  <c r="K1614" i="47"/>
  <c r="K1613" i="47"/>
  <c r="K1612" i="47"/>
  <c r="K1611" i="47"/>
  <c r="H1615" i="47"/>
  <c r="H1614" i="47"/>
  <c r="H1613" i="47"/>
  <c r="H1612" i="47"/>
  <c r="H1611" i="47"/>
  <c r="E1615" i="47"/>
  <c r="E1614" i="47"/>
  <c r="E1613" i="47"/>
  <c r="E1612" i="47"/>
  <c r="E1611" i="47"/>
  <c r="B1615" i="47"/>
  <c r="B1614" i="47"/>
  <c r="B1613" i="47"/>
  <c r="B1612" i="47"/>
  <c r="B1611" i="47"/>
  <c r="K1607" i="47"/>
  <c r="K1606" i="47"/>
  <c r="K1605" i="47"/>
  <c r="K1604" i="47"/>
  <c r="K1603" i="47"/>
  <c r="H1607" i="47"/>
  <c r="H1606" i="47"/>
  <c r="H1605" i="47"/>
  <c r="H1604" i="47"/>
  <c r="H1603" i="47"/>
  <c r="E1607" i="47"/>
  <c r="E1606" i="47"/>
  <c r="E1605" i="47"/>
  <c r="E1604" i="47"/>
  <c r="E1603" i="47"/>
  <c r="B1607" i="47"/>
  <c r="B1606" i="47"/>
  <c r="B1605" i="47"/>
  <c r="B1604" i="47"/>
  <c r="B1603" i="47"/>
  <c r="B105" i="46"/>
  <c r="D104" i="46"/>
  <c r="B104" i="46"/>
  <c r="B103" i="46"/>
  <c r="K1599" i="47"/>
  <c r="K1598" i="47"/>
  <c r="K1597" i="47"/>
  <c r="K1596" i="47"/>
  <c r="K1595" i="47"/>
  <c r="H1599" i="47"/>
  <c r="H1598" i="47"/>
  <c r="H1597" i="47"/>
  <c r="H1596" i="47"/>
  <c r="H1595" i="47"/>
  <c r="E1599" i="47"/>
  <c r="E1598" i="47"/>
  <c r="E1597" i="47"/>
  <c r="E1596" i="47"/>
  <c r="E1595" i="47"/>
  <c r="B1599" i="47"/>
  <c r="B1598" i="47"/>
  <c r="B1597" i="47"/>
  <c r="B1596" i="47"/>
  <c r="B1595" i="47"/>
  <c r="K1591" i="47"/>
  <c r="K1590" i="47"/>
  <c r="K1589" i="47"/>
  <c r="K1588" i="47"/>
  <c r="K1587" i="47"/>
  <c r="H1591" i="47"/>
  <c r="H1590" i="47"/>
  <c r="H1589" i="47"/>
  <c r="H1588" i="47"/>
  <c r="H1587" i="47"/>
  <c r="E1591" i="47"/>
  <c r="E1590" i="47"/>
  <c r="E1589" i="47"/>
  <c r="E1588" i="47"/>
  <c r="E1587" i="47"/>
  <c r="B1591" i="47"/>
  <c r="B1590" i="47"/>
  <c r="B1589" i="47"/>
  <c r="B1588" i="47"/>
  <c r="B1587" i="47"/>
  <c r="K1583" i="47"/>
  <c r="K1582" i="47"/>
  <c r="K1581" i="47"/>
  <c r="K1580" i="47"/>
  <c r="K1579" i="47"/>
  <c r="H1583" i="47"/>
  <c r="H1582" i="47"/>
  <c r="H1581" i="47"/>
  <c r="H1580" i="47"/>
  <c r="H1579" i="47"/>
  <c r="E1583" i="47"/>
  <c r="E1582" i="47"/>
  <c r="E1581" i="47"/>
  <c r="E1580" i="47"/>
  <c r="E1579" i="47"/>
  <c r="B1583" i="47"/>
  <c r="B1582" i="47"/>
  <c r="B1581" i="47"/>
  <c r="B1580" i="47"/>
  <c r="B1579" i="47"/>
  <c r="K1575" i="47"/>
  <c r="K1574" i="47"/>
  <c r="K1573" i="47"/>
  <c r="K1572" i="47"/>
  <c r="K1571" i="47"/>
  <c r="H1575" i="47"/>
  <c r="H1574" i="47"/>
  <c r="H1573" i="47"/>
  <c r="H1572" i="47"/>
  <c r="H1571" i="47"/>
  <c r="E1575" i="47"/>
  <c r="E1574" i="47"/>
  <c r="E1573" i="47"/>
  <c r="E1572" i="47"/>
  <c r="E1571" i="47"/>
  <c r="B1575" i="47"/>
  <c r="B1574" i="47"/>
  <c r="B1573" i="47"/>
  <c r="B1572" i="47"/>
  <c r="B1571" i="47"/>
  <c r="K1567" i="47"/>
  <c r="K1566" i="47"/>
  <c r="K1565" i="47"/>
  <c r="K1564" i="47"/>
  <c r="K1563" i="47"/>
  <c r="H1567" i="47"/>
  <c r="H1566" i="47"/>
  <c r="H1565" i="47"/>
  <c r="H1564" i="47"/>
  <c r="H1563" i="47"/>
  <c r="E1567" i="47"/>
  <c r="E1566" i="47"/>
  <c r="E1565" i="47"/>
  <c r="E1564" i="47"/>
  <c r="E1563" i="47"/>
  <c r="B1567" i="47"/>
  <c r="B1566" i="47"/>
  <c r="B1565" i="47"/>
  <c r="B1564" i="47"/>
  <c r="B1563" i="47"/>
  <c r="G100" i="46"/>
  <c r="I99" i="46"/>
  <c r="G99" i="46"/>
  <c r="G98" i="46"/>
  <c r="K1559" i="47"/>
  <c r="K1558" i="47"/>
  <c r="K1557" i="47"/>
  <c r="K1556" i="47"/>
  <c r="K1555" i="47"/>
  <c r="H1559" i="47"/>
  <c r="H1558" i="47"/>
  <c r="H1557" i="47"/>
  <c r="H1556" i="47"/>
  <c r="H1555" i="47"/>
  <c r="E1559" i="47"/>
  <c r="E1558" i="47"/>
  <c r="E1557" i="47"/>
  <c r="E1556" i="47"/>
  <c r="E1555" i="47"/>
  <c r="B1559" i="47"/>
  <c r="B1558" i="47"/>
  <c r="B1557" i="47"/>
  <c r="B1556" i="47"/>
  <c r="B1555" i="47"/>
  <c r="K1551" i="47"/>
  <c r="K1550" i="47"/>
  <c r="K1549" i="47"/>
  <c r="K1548" i="47"/>
  <c r="K1547" i="47"/>
  <c r="H1551" i="47"/>
  <c r="H1550" i="47"/>
  <c r="H1549" i="47"/>
  <c r="H1548" i="47"/>
  <c r="H1547" i="47"/>
  <c r="E1551" i="47"/>
  <c r="E1550" i="47"/>
  <c r="E1549" i="47"/>
  <c r="E1548" i="47"/>
  <c r="E1547" i="47"/>
  <c r="B1551" i="47"/>
  <c r="B1550" i="47"/>
  <c r="B1549" i="47"/>
  <c r="B1548" i="47"/>
  <c r="B1547" i="47"/>
  <c r="K1543" i="47"/>
  <c r="K1542" i="47"/>
  <c r="K1541" i="47"/>
  <c r="K1540" i="47"/>
  <c r="K1539" i="47"/>
  <c r="H1543" i="47"/>
  <c r="H1542" i="47"/>
  <c r="H1541" i="47"/>
  <c r="H1540" i="47"/>
  <c r="H1539" i="47"/>
  <c r="E1543" i="47"/>
  <c r="E1542" i="47"/>
  <c r="E1541" i="47"/>
  <c r="E1540" i="47"/>
  <c r="E1539" i="47"/>
  <c r="B1543" i="47"/>
  <c r="B1542" i="47"/>
  <c r="B1541" i="47"/>
  <c r="B1540" i="47"/>
  <c r="B1539" i="47"/>
  <c r="K1535" i="47"/>
  <c r="K1534" i="47"/>
  <c r="K1533" i="47"/>
  <c r="K1532" i="47"/>
  <c r="K1531" i="47"/>
  <c r="H1535" i="47"/>
  <c r="H1534" i="47"/>
  <c r="H1533" i="47"/>
  <c r="H1532" i="47"/>
  <c r="H1531" i="47"/>
  <c r="E1535" i="47"/>
  <c r="E1534" i="47"/>
  <c r="E1533" i="47"/>
  <c r="E1532" i="47"/>
  <c r="E1531" i="47"/>
  <c r="B1535" i="47"/>
  <c r="B1534" i="47"/>
  <c r="B1533" i="47"/>
  <c r="B1532" i="47"/>
  <c r="B1531" i="47"/>
  <c r="K1527" i="47"/>
  <c r="K1526" i="47"/>
  <c r="K1525" i="47"/>
  <c r="K1524" i="47"/>
  <c r="K1523" i="47"/>
  <c r="H1527" i="47"/>
  <c r="H1526" i="47"/>
  <c r="H1525" i="47"/>
  <c r="H1524" i="47"/>
  <c r="H1523" i="47"/>
  <c r="E1527" i="47"/>
  <c r="E1526" i="47"/>
  <c r="E1525" i="47"/>
  <c r="E1524" i="47"/>
  <c r="E1523" i="47"/>
  <c r="B1527" i="47"/>
  <c r="B1526" i="47"/>
  <c r="B1525" i="47"/>
  <c r="B1524" i="47"/>
  <c r="B1523" i="47"/>
  <c r="B100" i="46"/>
  <c r="D99" i="46"/>
  <c r="B99" i="46"/>
  <c r="B98" i="46"/>
  <c r="K1519" i="47"/>
  <c r="K1518" i="47"/>
  <c r="K1517" i="47"/>
  <c r="K1516" i="47"/>
  <c r="K1515" i="47"/>
  <c r="H1519" i="47"/>
  <c r="H1518" i="47"/>
  <c r="H1517" i="47"/>
  <c r="H1516" i="47"/>
  <c r="H1515" i="47"/>
  <c r="E1519" i="47"/>
  <c r="E1518" i="47"/>
  <c r="E1517" i="47"/>
  <c r="E1516" i="47"/>
  <c r="E1515" i="47"/>
  <c r="B1519" i="47"/>
  <c r="B1518" i="47"/>
  <c r="B1517" i="47"/>
  <c r="B1516" i="47"/>
  <c r="B1515" i="47"/>
  <c r="K1511" i="47"/>
  <c r="K1510" i="47"/>
  <c r="K1509" i="47"/>
  <c r="K1508" i="47"/>
  <c r="K1507" i="47"/>
  <c r="H1511" i="47"/>
  <c r="H1510" i="47"/>
  <c r="H1509" i="47"/>
  <c r="H1508" i="47"/>
  <c r="H1507" i="47"/>
  <c r="E1511" i="47"/>
  <c r="E1510" i="47"/>
  <c r="E1509" i="47"/>
  <c r="E1508" i="47"/>
  <c r="E1507" i="47"/>
  <c r="B1511" i="47"/>
  <c r="B1510" i="47"/>
  <c r="B1509" i="47"/>
  <c r="B1508" i="47"/>
  <c r="B1507" i="47"/>
  <c r="K1503" i="47"/>
  <c r="K1502" i="47"/>
  <c r="K1501" i="47"/>
  <c r="K1500" i="47"/>
  <c r="K1499" i="47"/>
  <c r="H1503" i="47"/>
  <c r="H1502" i="47"/>
  <c r="H1501" i="47"/>
  <c r="H1500" i="47"/>
  <c r="H1499" i="47"/>
  <c r="E1503" i="47"/>
  <c r="E1502" i="47"/>
  <c r="E1501" i="47"/>
  <c r="E1500" i="47"/>
  <c r="E1499" i="47"/>
  <c r="B1503" i="47"/>
  <c r="B1502" i="47"/>
  <c r="B1501" i="47"/>
  <c r="B1500" i="47"/>
  <c r="B1499" i="47"/>
  <c r="K1495" i="47"/>
  <c r="K1494" i="47"/>
  <c r="K1493" i="47"/>
  <c r="K1492" i="47"/>
  <c r="K1491" i="47"/>
  <c r="H1495" i="47"/>
  <c r="H1494" i="47"/>
  <c r="H1493" i="47"/>
  <c r="H1492" i="47"/>
  <c r="H1491" i="47"/>
  <c r="E1495" i="47"/>
  <c r="E1494" i="47"/>
  <c r="E1493" i="47"/>
  <c r="E1492" i="47"/>
  <c r="E1491" i="47"/>
  <c r="B1495" i="47"/>
  <c r="B1494" i="47"/>
  <c r="B1493" i="47"/>
  <c r="B1492" i="47"/>
  <c r="B1491" i="47"/>
  <c r="K1487" i="47"/>
  <c r="K1486" i="47"/>
  <c r="K1485" i="47"/>
  <c r="K1484" i="47"/>
  <c r="K1483" i="47"/>
  <c r="H1487" i="47"/>
  <c r="H1486" i="47"/>
  <c r="H1485" i="47"/>
  <c r="H1484" i="47"/>
  <c r="H1483" i="47"/>
  <c r="E1487" i="47"/>
  <c r="E1486" i="47"/>
  <c r="E1485" i="47"/>
  <c r="E1484" i="47"/>
  <c r="E1483" i="47"/>
  <c r="B1487" i="47"/>
  <c r="B1486" i="47"/>
  <c r="B1485" i="47"/>
  <c r="B1484" i="47"/>
  <c r="B1483" i="47"/>
  <c r="G95" i="46"/>
  <c r="I94" i="46"/>
  <c r="G94" i="46"/>
  <c r="G93" i="46"/>
  <c r="K1479" i="47"/>
  <c r="K1478" i="47"/>
  <c r="K1477" i="47"/>
  <c r="K1476" i="47"/>
  <c r="K1475" i="47"/>
  <c r="H1479" i="47"/>
  <c r="H1478" i="47"/>
  <c r="H1477" i="47"/>
  <c r="H1476" i="47"/>
  <c r="H1475" i="47"/>
  <c r="E1479" i="47"/>
  <c r="E1478" i="47"/>
  <c r="E1477" i="47"/>
  <c r="E1476" i="47"/>
  <c r="E1475" i="47"/>
  <c r="B1479" i="47"/>
  <c r="B1478" i="47"/>
  <c r="B1477" i="47"/>
  <c r="B1476" i="47"/>
  <c r="B1475" i="47"/>
  <c r="K1471" i="47"/>
  <c r="K1470" i="47"/>
  <c r="K1469" i="47"/>
  <c r="K1468" i="47"/>
  <c r="K1467" i="47"/>
  <c r="H1471" i="47"/>
  <c r="H1470" i="47"/>
  <c r="H1469" i="47"/>
  <c r="H1468" i="47"/>
  <c r="H1467" i="47"/>
  <c r="E1471" i="47"/>
  <c r="E1470" i="47"/>
  <c r="E1469" i="47"/>
  <c r="E1468" i="47"/>
  <c r="E1467" i="47"/>
  <c r="B1471" i="47"/>
  <c r="B1470" i="47"/>
  <c r="B1469" i="47"/>
  <c r="B1468" i="47"/>
  <c r="B1467" i="47"/>
  <c r="K1463" i="47"/>
  <c r="K1462" i="47"/>
  <c r="K1461" i="47"/>
  <c r="K1460" i="47"/>
  <c r="K1459" i="47"/>
  <c r="H1463" i="47"/>
  <c r="H1462" i="47"/>
  <c r="H1461" i="47"/>
  <c r="H1460" i="47"/>
  <c r="H1459" i="47"/>
  <c r="E1463" i="47"/>
  <c r="E1462" i="47"/>
  <c r="E1461" i="47"/>
  <c r="E1460" i="47"/>
  <c r="E1459" i="47"/>
  <c r="B1463" i="47"/>
  <c r="B1462" i="47"/>
  <c r="B1461" i="47"/>
  <c r="B1460" i="47"/>
  <c r="B1459" i="47"/>
  <c r="K1455" i="47"/>
  <c r="K1454" i="47"/>
  <c r="K1453" i="47"/>
  <c r="K1452" i="47"/>
  <c r="K1451" i="47"/>
  <c r="H1455" i="47"/>
  <c r="H1454" i="47"/>
  <c r="H1453" i="47"/>
  <c r="H1452" i="47"/>
  <c r="H1451" i="47"/>
  <c r="E1455" i="47"/>
  <c r="E1454" i="47"/>
  <c r="E1453" i="47"/>
  <c r="E1452" i="47"/>
  <c r="E1451" i="47"/>
  <c r="B1455" i="47"/>
  <c r="B1454" i="47"/>
  <c r="B1453" i="47"/>
  <c r="B1452" i="47"/>
  <c r="B1451" i="47"/>
  <c r="K1447" i="47"/>
  <c r="K1446" i="47"/>
  <c r="K1445" i="47"/>
  <c r="K1444" i="47"/>
  <c r="K1443" i="47"/>
  <c r="H1447" i="47"/>
  <c r="H1446" i="47"/>
  <c r="H1445" i="47"/>
  <c r="H1444" i="47"/>
  <c r="H1443" i="47"/>
  <c r="E1447" i="47"/>
  <c r="E1446" i="47"/>
  <c r="E1445" i="47"/>
  <c r="E1444" i="47"/>
  <c r="E1443" i="47"/>
  <c r="B1447" i="47"/>
  <c r="B1446" i="47"/>
  <c r="B1445" i="47"/>
  <c r="B1444" i="47"/>
  <c r="B1443" i="47"/>
  <c r="B95" i="46"/>
  <c r="D94" i="46"/>
  <c r="B94" i="46"/>
  <c r="B93" i="46"/>
  <c r="K1439" i="47"/>
  <c r="K1438" i="47"/>
  <c r="K1437" i="47"/>
  <c r="K1436" i="47"/>
  <c r="K1435" i="47"/>
  <c r="H1439" i="47"/>
  <c r="H1438" i="47"/>
  <c r="H1437" i="47"/>
  <c r="H1436" i="47"/>
  <c r="H1435" i="47"/>
  <c r="E1439" i="47"/>
  <c r="E1438" i="47"/>
  <c r="E1437" i="47"/>
  <c r="E1436" i="47"/>
  <c r="E1435" i="47"/>
  <c r="B1439" i="47"/>
  <c r="B1438" i="47"/>
  <c r="B1437" i="47"/>
  <c r="B1436" i="47"/>
  <c r="B1435" i="47"/>
  <c r="K1431" i="47"/>
  <c r="K1430" i="47"/>
  <c r="K1429" i="47"/>
  <c r="K1428" i="47"/>
  <c r="K1427" i="47"/>
  <c r="H1431" i="47"/>
  <c r="H1430" i="47"/>
  <c r="H1429" i="47"/>
  <c r="H1428" i="47"/>
  <c r="H1427" i="47"/>
  <c r="E1431" i="47"/>
  <c r="E1430" i="47"/>
  <c r="E1429" i="47"/>
  <c r="E1428" i="47"/>
  <c r="E1427" i="47"/>
  <c r="B1431" i="47"/>
  <c r="B1430" i="47"/>
  <c r="B1429" i="47"/>
  <c r="B1428" i="47"/>
  <c r="B1427" i="47"/>
  <c r="K1423" i="47"/>
  <c r="K1422" i="47"/>
  <c r="K1421" i="47"/>
  <c r="K1420" i="47"/>
  <c r="K1419" i="47"/>
  <c r="H1423" i="47"/>
  <c r="H1422" i="47"/>
  <c r="H1421" i="47"/>
  <c r="H1420" i="47"/>
  <c r="H1419" i="47"/>
  <c r="E1423" i="47"/>
  <c r="E1422" i="47"/>
  <c r="E1421" i="47"/>
  <c r="E1420" i="47"/>
  <c r="E1419" i="47"/>
  <c r="B1423" i="47"/>
  <c r="B1422" i="47"/>
  <c r="B1421" i="47"/>
  <c r="B1420" i="47"/>
  <c r="B1419" i="47"/>
  <c r="K1415" i="47"/>
  <c r="K1414" i="47"/>
  <c r="K1413" i="47"/>
  <c r="K1412" i="47"/>
  <c r="K1411" i="47"/>
  <c r="H1415" i="47"/>
  <c r="H1414" i="47"/>
  <c r="H1413" i="47"/>
  <c r="H1412" i="47"/>
  <c r="H1411" i="47"/>
  <c r="E1415" i="47"/>
  <c r="E1414" i="47"/>
  <c r="E1413" i="47"/>
  <c r="E1412" i="47"/>
  <c r="E1411" i="47"/>
  <c r="B1415" i="47"/>
  <c r="B1414" i="47"/>
  <c r="B1413" i="47"/>
  <c r="B1412" i="47"/>
  <c r="B1411" i="47"/>
  <c r="K1407" i="47"/>
  <c r="K1406" i="47"/>
  <c r="K1405" i="47"/>
  <c r="K1404" i="47"/>
  <c r="K1403" i="47"/>
  <c r="H1407" i="47"/>
  <c r="H1406" i="47"/>
  <c r="H1405" i="47"/>
  <c r="H1404" i="47"/>
  <c r="H1403" i="47"/>
  <c r="E1407" i="47"/>
  <c r="E1406" i="47"/>
  <c r="E1405" i="47"/>
  <c r="E1404" i="47"/>
  <c r="E1403" i="47"/>
  <c r="B1407" i="47"/>
  <c r="B1406" i="47"/>
  <c r="B1405" i="47"/>
  <c r="B1404" i="47"/>
  <c r="B1403" i="47"/>
  <c r="G90" i="46"/>
  <c r="I89" i="46"/>
  <c r="G89" i="46"/>
  <c r="G88" i="46"/>
  <c r="K1399" i="47"/>
  <c r="K1398" i="47"/>
  <c r="K1397" i="47"/>
  <c r="K1396" i="47"/>
  <c r="K1395" i="47"/>
  <c r="H1399" i="47"/>
  <c r="H1398" i="47"/>
  <c r="H1397" i="47"/>
  <c r="H1396" i="47"/>
  <c r="H1395" i="47"/>
  <c r="E1399" i="47"/>
  <c r="E1398" i="47"/>
  <c r="E1397" i="47"/>
  <c r="E1396" i="47"/>
  <c r="E1395" i="47"/>
  <c r="B1399" i="47"/>
  <c r="B1398" i="47"/>
  <c r="B1397" i="47"/>
  <c r="B1396" i="47"/>
  <c r="B1395" i="47"/>
  <c r="K1391" i="47"/>
  <c r="K1390" i="47"/>
  <c r="K1389" i="47"/>
  <c r="K1388" i="47"/>
  <c r="K1387" i="47"/>
  <c r="H1391" i="47"/>
  <c r="H1390" i="47"/>
  <c r="H1389" i="47"/>
  <c r="H1388" i="47"/>
  <c r="H1387" i="47"/>
  <c r="E1391" i="47"/>
  <c r="E1390" i="47"/>
  <c r="E1389" i="47"/>
  <c r="E1388" i="47"/>
  <c r="E1387" i="47"/>
  <c r="B1391" i="47"/>
  <c r="B1390" i="47"/>
  <c r="B1389" i="47"/>
  <c r="B1388" i="47"/>
  <c r="B1387" i="47"/>
  <c r="K1383" i="47"/>
  <c r="K1382" i="47"/>
  <c r="K1381" i="47"/>
  <c r="K1380" i="47"/>
  <c r="K1379" i="47"/>
  <c r="H1383" i="47"/>
  <c r="H1382" i="47"/>
  <c r="H1381" i="47"/>
  <c r="H1380" i="47"/>
  <c r="H1379" i="47"/>
  <c r="E1383" i="47"/>
  <c r="E1382" i="47"/>
  <c r="E1381" i="47"/>
  <c r="E1380" i="47"/>
  <c r="E1379" i="47"/>
  <c r="B1383" i="47"/>
  <c r="B1382" i="47"/>
  <c r="B1381" i="47"/>
  <c r="B1380" i="47"/>
  <c r="B1379" i="47"/>
  <c r="K1375" i="47"/>
  <c r="K1374" i="47"/>
  <c r="K1373" i="47"/>
  <c r="K1372" i="47"/>
  <c r="K1371" i="47"/>
  <c r="H1375" i="47"/>
  <c r="H1374" i="47"/>
  <c r="H1373" i="47"/>
  <c r="H1372" i="47"/>
  <c r="H1371" i="47"/>
  <c r="E1375" i="47"/>
  <c r="E1374" i="47"/>
  <c r="E1373" i="47"/>
  <c r="E1372" i="47"/>
  <c r="E1371" i="47"/>
  <c r="B1375" i="47"/>
  <c r="B1374" i="47"/>
  <c r="B1373" i="47"/>
  <c r="B1372" i="47"/>
  <c r="B1371" i="47"/>
  <c r="K1367" i="47"/>
  <c r="K1366" i="47"/>
  <c r="K1365" i="47"/>
  <c r="K1364" i="47"/>
  <c r="K1363" i="47"/>
  <c r="H1367" i="47"/>
  <c r="H1366" i="47"/>
  <c r="H1365" i="47"/>
  <c r="H1364" i="47"/>
  <c r="H1363" i="47"/>
  <c r="E1367" i="47"/>
  <c r="E1366" i="47"/>
  <c r="E1365" i="47"/>
  <c r="E1364" i="47"/>
  <c r="E1363" i="47"/>
  <c r="B1367" i="47"/>
  <c r="B1366" i="47"/>
  <c r="B1365" i="47"/>
  <c r="B1364" i="47"/>
  <c r="B1363" i="47"/>
  <c r="B90" i="46"/>
  <c r="D89" i="46"/>
  <c r="B89" i="46"/>
  <c r="B88" i="46"/>
  <c r="K1359" i="47"/>
  <c r="K1358" i="47"/>
  <c r="K1357" i="47"/>
  <c r="K1356" i="47"/>
  <c r="K1355" i="47"/>
  <c r="H1359" i="47"/>
  <c r="H1358" i="47"/>
  <c r="H1357" i="47"/>
  <c r="H1356" i="47"/>
  <c r="H1355" i="47"/>
  <c r="E1359" i="47"/>
  <c r="E1358" i="47"/>
  <c r="E1357" i="47"/>
  <c r="E1356" i="47"/>
  <c r="E1355" i="47"/>
  <c r="B1359" i="47"/>
  <c r="B1358" i="47"/>
  <c r="B1357" i="47"/>
  <c r="B1356" i="47"/>
  <c r="B1355" i="47"/>
  <c r="K1351" i="47"/>
  <c r="K1350" i="47"/>
  <c r="K1349" i="47"/>
  <c r="K1348" i="47"/>
  <c r="K1347" i="47"/>
  <c r="H1351" i="47"/>
  <c r="H1350" i="47"/>
  <c r="H1349" i="47"/>
  <c r="H1348" i="47"/>
  <c r="H1347" i="47"/>
  <c r="E1351" i="47"/>
  <c r="E1350" i="47"/>
  <c r="E1349" i="47"/>
  <c r="E1348" i="47"/>
  <c r="E1347" i="47"/>
  <c r="B1351" i="47"/>
  <c r="B1350" i="47"/>
  <c r="B1349" i="47"/>
  <c r="B1348" i="47"/>
  <c r="B1347" i="47"/>
  <c r="K1343" i="47"/>
  <c r="K1342" i="47"/>
  <c r="K1341" i="47"/>
  <c r="K1340" i="47"/>
  <c r="K1339" i="47"/>
  <c r="H1343" i="47"/>
  <c r="H1342" i="47"/>
  <c r="H1341" i="47"/>
  <c r="H1340" i="47"/>
  <c r="H1339" i="47"/>
  <c r="E1343" i="47"/>
  <c r="E1342" i="47"/>
  <c r="E1341" i="47"/>
  <c r="E1340" i="47"/>
  <c r="E1339" i="47"/>
  <c r="B1343" i="47"/>
  <c r="B1342" i="47"/>
  <c r="B1341" i="47"/>
  <c r="B1340" i="47"/>
  <c r="B1339" i="47"/>
  <c r="K1335" i="47"/>
  <c r="K1334" i="47"/>
  <c r="K1333" i="47"/>
  <c r="K1332" i="47"/>
  <c r="K1331" i="47"/>
  <c r="H1335" i="47"/>
  <c r="H1334" i="47"/>
  <c r="H1333" i="47"/>
  <c r="H1332" i="47"/>
  <c r="H1331" i="47"/>
  <c r="E1335" i="47"/>
  <c r="E1334" i="47"/>
  <c r="E1333" i="47"/>
  <c r="E1332" i="47"/>
  <c r="E1331" i="47"/>
  <c r="B1335" i="47"/>
  <c r="B1334" i="47"/>
  <c r="B1333" i="47"/>
  <c r="B1332" i="47"/>
  <c r="B1331" i="47"/>
  <c r="K1327" i="47"/>
  <c r="K1326" i="47"/>
  <c r="K1325" i="47"/>
  <c r="K1324" i="47"/>
  <c r="K1323" i="47"/>
  <c r="H1327" i="47"/>
  <c r="H1326" i="47"/>
  <c r="H1325" i="47"/>
  <c r="H1324" i="47"/>
  <c r="H1323" i="47"/>
  <c r="E1327" i="47"/>
  <c r="E1326" i="47"/>
  <c r="E1325" i="47"/>
  <c r="E1324" i="47"/>
  <c r="E1323" i="47"/>
  <c r="B1327" i="47"/>
  <c r="B1326" i="47"/>
  <c r="B1325" i="47"/>
  <c r="B1324" i="47"/>
  <c r="B1323" i="47"/>
  <c r="G85" i="46"/>
  <c r="I84" i="46"/>
  <c r="G84" i="46"/>
  <c r="G83" i="46"/>
  <c r="K1319" i="47"/>
  <c r="K1318" i="47"/>
  <c r="K1317" i="47"/>
  <c r="K1316" i="47"/>
  <c r="K1315" i="47"/>
  <c r="H1319" i="47"/>
  <c r="H1318" i="47"/>
  <c r="H1317" i="47"/>
  <c r="H1316" i="47"/>
  <c r="H1315" i="47"/>
  <c r="E1319" i="47"/>
  <c r="E1318" i="47"/>
  <c r="E1317" i="47"/>
  <c r="E1316" i="47"/>
  <c r="E1315" i="47"/>
  <c r="B1319" i="47"/>
  <c r="B1318" i="47"/>
  <c r="B1317" i="47"/>
  <c r="B1316" i="47"/>
  <c r="B1315" i="47"/>
  <c r="K1311" i="47"/>
  <c r="K1310" i="47"/>
  <c r="K1309" i="47"/>
  <c r="K1308" i="47"/>
  <c r="K1307" i="47"/>
  <c r="H1311" i="47"/>
  <c r="H1310" i="47"/>
  <c r="H1309" i="47"/>
  <c r="H1308" i="47"/>
  <c r="H1307" i="47"/>
  <c r="E1311" i="47"/>
  <c r="E1310" i="47"/>
  <c r="E1309" i="47"/>
  <c r="E1308" i="47"/>
  <c r="E1307" i="47"/>
  <c r="B1311" i="47"/>
  <c r="B1310" i="47"/>
  <c r="B1309" i="47"/>
  <c r="B1308" i="47"/>
  <c r="B1307" i="47"/>
  <c r="K1303" i="47"/>
  <c r="K1302" i="47"/>
  <c r="K1301" i="47"/>
  <c r="K1300" i="47"/>
  <c r="K1299" i="47"/>
  <c r="H1303" i="47"/>
  <c r="H1302" i="47"/>
  <c r="H1301" i="47"/>
  <c r="H1300" i="47"/>
  <c r="H1299" i="47"/>
  <c r="E1303" i="47"/>
  <c r="E1302" i="47"/>
  <c r="E1301" i="47"/>
  <c r="E1300" i="47"/>
  <c r="E1299" i="47"/>
  <c r="B1303" i="47"/>
  <c r="B1302" i="47"/>
  <c r="B1301" i="47"/>
  <c r="B1300" i="47"/>
  <c r="B1299" i="47"/>
  <c r="K1295" i="47"/>
  <c r="K1294" i="47"/>
  <c r="K1293" i="47"/>
  <c r="K1292" i="47"/>
  <c r="K1291" i="47"/>
  <c r="H1295" i="47"/>
  <c r="H1294" i="47"/>
  <c r="H1293" i="47"/>
  <c r="H1292" i="47"/>
  <c r="H1291" i="47"/>
  <c r="E1295" i="47"/>
  <c r="E1294" i="47"/>
  <c r="E1293" i="47"/>
  <c r="E1292" i="47"/>
  <c r="E1291" i="47"/>
  <c r="B1295" i="47"/>
  <c r="B1294" i="47"/>
  <c r="B1293" i="47"/>
  <c r="B1292" i="47"/>
  <c r="B1291" i="47"/>
  <c r="K1287" i="47"/>
  <c r="K1286" i="47"/>
  <c r="K1285" i="47"/>
  <c r="K1284" i="47"/>
  <c r="K1283" i="47"/>
  <c r="H1287" i="47"/>
  <c r="H1286" i="47"/>
  <c r="H1285" i="47"/>
  <c r="H1284" i="47"/>
  <c r="H1283" i="47"/>
  <c r="E1287" i="47"/>
  <c r="E1286" i="47"/>
  <c r="E1285" i="47"/>
  <c r="E1284" i="47"/>
  <c r="E1283" i="47"/>
  <c r="B1287" i="47"/>
  <c r="B1286" i="47"/>
  <c r="B1285" i="47"/>
  <c r="B1284" i="47"/>
  <c r="B1283" i="47"/>
  <c r="B85" i="46"/>
  <c r="D84" i="46"/>
  <c r="B84" i="46"/>
  <c r="B83" i="46"/>
  <c r="K1279" i="47"/>
  <c r="K1278" i="47"/>
  <c r="K1277" i="47"/>
  <c r="K1276" i="47"/>
  <c r="K1275" i="47"/>
  <c r="H1279" i="47"/>
  <c r="H1278" i="47"/>
  <c r="H1277" i="47"/>
  <c r="H1276" i="47"/>
  <c r="H1275" i="47"/>
  <c r="E1279" i="47"/>
  <c r="E1278" i="47"/>
  <c r="E1277" i="47"/>
  <c r="E1276" i="47"/>
  <c r="E1275" i="47"/>
  <c r="B1279" i="47"/>
  <c r="B1278" i="47"/>
  <c r="B1277" i="47"/>
  <c r="B1276" i="47"/>
  <c r="B1275" i="47"/>
  <c r="K1271" i="47"/>
  <c r="K1270" i="47"/>
  <c r="K1269" i="47"/>
  <c r="K1268" i="47"/>
  <c r="K1267" i="47"/>
  <c r="H1271" i="47"/>
  <c r="H1270" i="47"/>
  <c r="H1269" i="47"/>
  <c r="H1268" i="47"/>
  <c r="H1267" i="47"/>
  <c r="E1271" i="47"/>
  <c r="E1270" i="47"/>
  <c r="E1269" i="47"/>
  <c r="E1268" i="47"/>
  <c r="E1267" i="47"/>
  <c r="B1271" i="47"/>
  <c r="B1270" i="47"/>
  <c r="B1269" i="47"/>
  <c r="B1268" i="47"/>
  <c r="B1267" i="47"/>
  <c r="K1263" i="47"/>
  <c r="K1262" i="47"/>
  <c r="K1261" i="47"/>
  <c r="K1260" i="47"/>
  <c r="K1259" i="47"/>
  <c r="H1263" i="47"/>
  <c r="H1262" i="47"/>
  <c r="H1261" i="47"/>
  <c r="H1260" i="47"/>
  <c r="H1259" i="47"/>
  <c r="E1263" i="47"/>
  <c r="E1262" i="47"/>
  <c r="E1261" i="47"/>
  <c r="E1260" i="47"/>
  <c r="E1259" i="47"/>
  <c r="B1263" i="47"/>
  <c r="B1262" i="47"/>
  <c r="B1261" i="47"/>
  <c r="B1260" i="47"/>
  <c r="B1259" i="47"/>
  <c r="K1255" i="47"/>
  <c r="K1254" i="47"/>
  <c r="K1253" i="47"/>
  <c r="K1252" i="47"/>
  <c r="K1251" i="47"/>
  <c r="H1255" i="47"/>
  <c r="H1254" i="47"/>
  <c r="H1253" i="47"/>
  <c r="H1252" i="47"/>
  <c r="H1251" i="47"/>
  <c r="E1255" i="47"/>
  <c r="E1254" i="47"/>
  <c r="E1253" i="47"/>
  <c r="E1252" i="47"/>
  <c r="E1251" i="47"/>
  <c r="B1255" i="47"/>
  <c r="B1254" i="47"/>
  <c r="B1253" i="47"/>
  <c r="B1252" i="47"/>
  <c r="B1251" i="47"/>
  <c r="K1247" i="47"/>
  <c r="K1246" i="47"/>
  <c r="K1245" i="47"/>
  <c r="K1244" i="47"/>
  <c r="K1243" i="47"/>
  <c r="H1247" i="47"/>
  <c r="H1246" i="47"/>
  <c r="H1245" i="47"/>
  <c r="H1244" i="47"/>
  <c r="H1243" i="47"/>
  <c r="E1247" i="47"/>
  <c r="E1246" i="47"/>
  <c r="E1245" i="47"/>
  <c r="E1244" i="47"/>
  <c r="E1243" i="47"/>
  <c r="B1247" i="47"/>
  <c r="B1246" i="47"/>
  <c r="B1245" i="47"/>
  <c r="B1244" i="47"/>
  <c r="B1243" i="47"/>
  <c r="G80" i="46"/>
  <c r="I79" i="46"/>
  <c r="G79" i="46"/>
  <c r="G78" i="46"/>
  <c r="K1239" i="47"/>
  <c r="K1238" i="47"/>
  <c r="K1237" i="47"/>
  <c r="K1236" i="47"/>
  <c r="K1235" i="47"/>
  <c r="H1239" i="47"/>
  <c r="H1238" i="47"/>
  <c r="H1237" i="47"/>
  <c r="H1236" i="47"/>
  <c r="H1235" i="47"/>
  <c r="E1239" i="47"/>
  <c r="E1238" i="47"/>
  <c r="E1237" i="47"/>
  <c r="E1236" i="47"/>
  <c r="E1235" i="47"/>
  <c r="B1239" i="47"/>
  <c r="B1238" i="47"/>
  <c r="B1237" i="47"/>
  <c r="B1236" i="47"/>
  <c r="B1235" i="47"/>
  <c r="K1231" i="47"/>
  <c r="K1230" i="47"/>
  <c r="K1229" i="47"/>
  <c r="K1228" i="47"/>
  <c r="K1227" i="47"/>
  <c r="H1231" i="47"/>
  <c r="H1230" i="47"/>
  <c r="H1229" i="47"/>
  <c r="H1228" i="47"/>
  <c r="H1227" i="47"/>
  <c r="E1231" i="47"/>
  <c r="E1230" i="47"/>
  <c r="E1229" i="47"/>
  <c r="E1228" i="47"/>
  <c r="E1227" i="47"/>
  <c r="B1231" i="47"/>
  <c r="B1230" i="47"/>
  <c r="B1229" i="47"/>
  <c r="B1228" i="47"/>
  <c r="B1227" i="47"/>
  <c r="K1223" i="47"/>
  <c r="K1222" i="47"/>
  <c r="K1221" i="47"/>
  <c r="K1220" i="47"/>
  <c r="K1219" i="47"/>
  <c r="H1223" i="47"/>
  <c r="H1222" i="47"/>
  <c r="H1221" i="47"/>
  <c r="H1220" i="47"/>
  <c r="H1219" i="47"/>
  <c r="E1223" i="47"/>
  <c r="E1222" i="47"/>
  <c r="E1221" i="47"/>
  <c r="E1220" i="47"/>
  <c r="E1219" i="47"/>
  <c r="B1223" i="47"/>
  <c r="B1222" i="47"/>
  <c r="B1221" i="47"/>
  <c r="B1220" i="47"/>
  <c r="B1219" i="47"/>
  <c r="K1215" i="47"/>
  <c r="K1214" i="47"/>
  <c r="K1213" i="47"/>
  <c r="K1212" i="47"/>
  <c r="K1211" i="47"/>
  <c r="H1215" i="47"/>
  <c r="H1214" i="47"/>
  <c r="H1213" i="47"/>
  <c r="H1212" i="47"/>
  <c r="H1211" i="47"/>
  <c r="E1215" i="47"/>
  <c r="E1214" i="47"/>
  <c r="E1213" i="47"/>
  <c r="E1212" i="47"/>
  <c r="E1211" i="47"/>
  <c r="B1215" i="47"/>
  <c r="B1214" i="47"/>
  <c r="B1213" i="47"/>
  <c r="B1212" i="47"/>
  <c r="B1211" i="47"/>
  <c r="K1207" i="47"/>
  <c r="K1206" i="47"/>
  <c r="K1205" i="47"/>
  <c r="K1204" i="47"/>
  <c r="K1203" i="47"/>
  <c r="H1207" i="47"/>
  <c r="H1206" i="47"/>
  <c r="H1205" i="47"/>
  <c r="H1204" i="47"/>
  <c r="H1203" i="47"/>
  <c r="E1207" i="47"/>
  <c r="E1206" i="47"/>
  <c r="E1205" i="47"/>
  <c r="E1204" i="47"/>
  <c r="E1203" i="47"/>
  <c r="B1207" i="47"/>
  <c r="B1206" i="47"/>
  <c r="B1205" i="47"/>
  <c r="B1204" i="47"/>
  <c r="B1203" i="47"/>
  <c r="B80" i="46"/>
  <c r="D79" i="46"/>
  <c r="B79" i="46"/>
  <c r="B78" i="46"/>
  <c r="K1199" i="47"/>
  <c r="K1198" i="47"/>
  <c r="K1197" i="47"/>
  <c r="K1196" i="47"/>
  <c r="K1195" i="47"/>
  <c r="H1199" i="47"/>
  <c r="H1198" i="47"/>
  <c r="H1197" i="47"/>
  <c r="H1196" i="47"/>
  <c r="H1195" i="47"/>
  <c r="E1199" i="47"/>
  <c r="E1198" i="47"/>
  <c r="E1197" i="47"/>
  <c r="E1196" i="47"/>
  <c r="E1195" i="47"/>
  <c r="B1199" i="47"/>
  <c r="B1198" i="47"/>
  <c r="B1197" i="47"/>
  <c r="B1196" i="47"/>
  <c r="B1195" i="47"/>
  <c r="K1191" i="47"/>
  <c r="K1190" i="47"/>
  <c r="K1189" i="47"/>
  <c r="K1188" i="47"/>
  <c r="K1187" i="47"/>
  <c r="H1191" i="47"/>
  <c r="H1190" i="47"/>
  <c r="H1189" i="47"/>
  <c r="H1188" i="47"/>
  <c r="H1187" i="47"/>
  <c r="E1191" i="47"/>
  <c r="E1190" i="47"/>
  <c r="E1189" i="47"/>
  <c r="E1188" i="47"/>
  <c r="E1187" i="47"/>
  <c r="B1191" i="47"/>
  <c r="B1190" i="47"/>
  <c r="B1189" i="47"/>
  <c r="B1188" i="47"/>
  <c r="B1187" i="47"/>
  <c r="K1183" i="47"/>
  <c r="K1182" i="47"/>
  <c r="K1181" i="47"/>
  <c r="K1180" i="47"/>
  <c r="K1179" i="47"/>
  <c r="H1183" i="47"/>
  <c r="H1182" i="47"/>
  <c r="H1181" i="47"/>
  <c r="H1180" i="47"/>
  <c r="H1179" i="47"/>
  <c r="E1183" i="47"/>
  <c r="E1182" i="47"/>
  <c r="E1181" i="47"/>
  <c r="E1180" i="47"/>
  <c r="E1179" i="47"/>
  <c r="B1183" i="47"/>
  <c r="B1182" i="47"/>
  <c r="B1181" i="47"/>
  <c r="B1180" i="47"/>
  <c r="B1179" i="47"/>
  <c r="K1175" i="47"/>
  <c r="K1174" i="47"/>
  <c r="K1173" i="47"/>
  <c r="K1172" i="47"/>
  <c r="K1171" i="47"/>
  <c r="H1175" i="47"/>
  <c r="H1174" i="47"/>
  <c r="H1173" i="47"/>
  <c r="H1172" i="47"/>
  <c r="H1171" i="47"/>
  <c r="E1175" i="47"/>
  <c r="E1174" i="47"/>
  <c r="E1173" i="47"/>
  <c r="E1172" i="47"/>
  <c r="E1171" i="47"/>
  <c r="B1175" i="47"/>
  <c r="B1174" i="47"/>
  <c r="B1173" i="47"/>
  <c r="B1172" i="47"/>
  <c r="B1171" i="47"/>
  <c r="K1167" i="47"/>
  <c r="K1166" i="47"/>
  <c r="K1165" i="47"/>
  <c r="K1164" i="47"/>
  <c r="K1163" i="47"/>
  <c r="H1167" i="47"/>
  <c r="H1166" i="47"/>
  <c r="H1165" i="47"/>
  <c r="H1164" i="47"/>
  <c r="H1163" i="47"/>
  <c r="E1167" i="47"/>
  <c r="E1166" i="47"/>
  <c r="E1165" i="47"/>
  <c r="E1164" i="47"/>
  <c r="E1163" i="47"/>
  <c r="B1167" i="47"/>
  <c r="B1166" i="47"/>
  <c r="B1165" i="47"/>
  <c r="B1164" i="47"/>
  <c r="B1163" i="47"/>
  <c r="G75" i="46"/>
  <c r="I74" i="46"/>
  <c r="G74" i="46"/>
  <c r="G73" i="46"/>
  <c r="K1159" i="47"/>
  <c r="K1158" i="47"/>
  <c r="K1157" i="47"/>
  <c r="K1156" i="47"/>
  <c r="K1155" i="47"/>
  <c r="H1159" i="47"/>
  <c r="H1158" i="47"/>
  <c r="H1157" i="47"/>
  <c r="H1156" i="47"/>
  <c r="H1155" i="47"/>
  <c r="E1159" i="47"/>
  <c r="E1158" i="47"/>
  <c r="E1157" i="47"/>
  <c r="E1156" i="47"/>
  <c r="E1155" i="47"/>
  <c r="B1159" i="47"/>
  <c r="B1158" i="47"/>
  <c r="B1157" i="47"/>
  <c r="B1156" i="47"/>
  <c r="B1155" i="47"/>
  <c r="K1151" i="47"/>
  <c r="K1150" i="47"/>
  <c r="K1149" i="47"/>
  <c r="K1148" i="47"/>
  <c r="K1147" i="47"/>
  <c r="H1151" i="47"/>
  <c r="H1150" i="47"/>
  <c r="H1149" i="47"/>
  <c r="H1148" i="47"/>
  <c r="H1147" i="47"/>
  <c r="E1151" i="47"/>
  <c r="E1150" i="47"/>
  <c r="E1149" i="47"/>
  <c r="E1148" i="47"/>
  <c r="E1147" i="47"/>
  <c r="B1151" i="47"/>
  <c r="B1150" i="47"/>
  <c r="B1149" i="47"/>
  <c r="B1148" i="47"/>
  <c r="B1147" i="47"/>
  <c r="K1143" i="47"/>
  <c r="K1142" i="47"/>
  <c r="K1141" i="47"/>
  <c r="K1140" i="47"/>
  <c r="K1139" i="47"/>
  <c r="H1143" i="47"/>
  <c r="H1142" i="47"/>
  <c r="H1141" i="47"/>
  <c r="H1140" i="47"/>
  <c r="H1139" i="47"/>
  <c r="E1143" i="47"/>
  <c r="E1142" i="47"/>
  <c r="E1141" i="47"/>
  <c r="E1140" i="47"/>
  <c r="E1139" i="47"/>
  <c r="B1143" i="47"/>
  <c r="B1142" i="47"/>
  <c r="B1141" i="47"/>
  <c r="B1140" i="47"/>
  <c r="B1139" i="47"/>
  <c r="K1135" i="47"/>
  <c r="K1134" i="47"/>
  <c r="K1133" i="47"/>
  <c r="K1132" i="47"/>
  <c r="K1131" i="47"/>
  <c r="H1135" i="47"/>
  <c r="H1134" i="47"/>
  <c r="H1133" i="47"/>
  <c r="H1132" i="47"/>
  <c r="H1131" i="47"/>
  <c r="E1135" i="47"/>
  <c r="E1134" i="47"/>
  <c r="E1133" i="47"/>
  <c r="E1132" i="47"/>
  <c r="E1131" i="47"/>
  <c r="B1135" i="47"/>
  <c r="B1134" i="47"/>
  <c r="B1133" i="47"/>
  <c r="B1132" i="47"/>
  <c r="B1131" i="47"/>
  <c r="K1127" i="47"/>
  <c r="K1126" i="47"/>
  <c r="K1125" i="47"/>
  <c r="K1124" i="47"/>
  <c r="K1123" i="47"/>
  <c r="H1127" i="47"/>
  <c r="H1126" i="47"/>
  <c r="H1125" i="47"/>
  <c r="H1124" i="47"/>
  <c r="H1123" i="47"/>
  <c r="E1127" i="47"/>
  <c r="E1126" i="47"/>
  <c r="E1125" i="47"/>
  <c r="E1124" i="47"/>
  <c r="E1123" i="47"/>
  <c r="B1127" i="47"/>
  <c r="B1126" i="47"/>
  <c r="B1125" i="47"/>
  <c r="B1124" i="47"/>
  <c r="B1123" i="47"/>
  <c r="B75" i="46"/>
  <c r="D74" i="46"/>
  <c r="B74" i="46"/>
  <c r="B73" i="46"/>
  <c r="K1119" i="47"/>
  <c r="K1118" i="47"/>
  <c r="K1117" i="47"/>
  <c r="K1116" i="47"/>
  <c r="K1115" i="47"/>
  <c r="H1119" i="47"/>
  <c r="H1118" i="47"/>
  <c r="H1117" i="47"/>
  <c r="H1116" i="47"/>
  <c r="H1115" i="47"/>
  <c r="E1119" i="47"/>
  <c r="E1118" i="47"/>
  <c r="E1117" i="47"/>
  <c r="E1116" i="47"/>
  <c r="E1115" i="47"/>
  <c r="B1119" i="47"/>
  <c r="B1118" i="47"/>
  <c r="B1117" i="47"/>
  <c r="B1116" i="47"/>
  <c r="B1115" i="47"/>
  <c r="K1111" i="47"/>
  <c r="K1110" i="47"/>
  <c r="K1109" i="47"/>
  <c r="K1108" i="47"/>
  <c r="K1107" i="47"/>
  <c r="H1111" i="47"/>
  <c r="H1110" i="47"/>
  <c r="H1109" i="47"/>
  <c r="H1108" i="47"/>
  <c r="H1107" i="47"/>
  <c r="E1111" i="47"/>
  <c r="E1110" i="47"/>
  <c r="E1109" i="47"/>
  <c r="E1108" i="47"/>
  <c r="E1107" i="47"/>
  <c r="B1111" i="47"/>
  <c r="B1110" i="47"/>
  <c r="B1109" i="47"/>
  <c r="B1108" i="47"/>
  <c r="B1107" i="47"/>
  <c r="K1103" i="47"/>
  <c r="K1102" i="47"/>
  <c r="K1101" i="47"/>
  <c r="K1100" i="47"/>
  <c r="K1099" i="47"/>
  <c r="H1103" i="47"/>
  <c r="H1102" i="47"/>
  <c r="H1101" i="47"/>
  <c r="H1100" i="47"/>
  <c r="H1099" i="47"/>
  <c r="E1103" i="47"/>
  <c r="E1102" i="47"/>
  <c r="E1101" i="47"/>
  <c r="E1100" i="47"/>
  <c r="E1099" i="47"/>
  <c r="B1103" i="47"/>
  <c r="B1102" i="47"/>
  <c r="B1101" i="47"/>
  <c r="B1100" i="47"/>
  <c r="B1099" i="47"/>
  <c r="K1095" i="47"/>
  <c r="K1094" i="47"/>
  <c r="K1093" i="47"/>
  <c r="K1092" i="47"/>
  <c r="K1091" i="47"/>
  <c r="H1095" i="47"/>
  <c r="H1094" i="47"/>
  <c r="H1093" i="47"/>
  <c r="H1092" i="47"/>
  <c r="H1091" i="47"/>
  <c r="E1095" i="47"/>
  <c r="E1094" i="47"/>
  <c r="E1093" i="47"/>
  <c r="E1092" i="47"/>
  <c r="E1091" i="47"/>
  <c r="B1095" i="47"/>
  <c r="B1094" i="47"/>
  <c r="B1093" i="47"/>
  <c r="B1092" i="47"/>
  <c r="B1091" i="47"/>
  <c r="K1087" i="47"/>
  <c r="K1086" i="47"/>
  <c r="K1085" i="47"/>
  <c r="K1084" i="47"/>
  <c r="K1083" i="47"/>
  <c r="H1087" i="47"/>
  <c r="H1086" i="47"/>
  <c r="H1085" i="47"/>
  <c r="H1084" i="47"/>
  <c r="H1083" i="47"/>
  <c r="E1087" i="47"/>
  <c r="E1086" i="47"/>
  <c r="E1085" i="47"/>
  <c r="E1084" i="47"/>
  <c r="E1083" i="47"/>
  <c r="B1087" i="47"/>
  <c r="B1086" i="47"/>
  <c r="B1085" i="47"/>
  <c r="B1084" i="47"/>
  <c r="B1083" i="47"/>
  <c r="G70" i="46"/>
  <c r="I69" i="46"/>
  <c r="G69" i="46"/>
  <c r="G68" i="46"/>
  <c r="K1079" i="47"/>
  <c r="K1078" i="47"/>
  <c r="K1077" i="47"/>
  <c r="K1076" i="47"/>
  <c r="K1075" i="47"/>
  <c r="H1079" i="47"/>
  <c r="H1078" i="47"/>
  <c r="H1077" i="47"/>
  <c r="H1076" i="47"/>
  <c r="H1075" i="47"/>
  <c r="E1079" i="47"/>
  <c r="E1078" i="47"/>
  <c r="E1077" i="47"/>
  <c r="E1076" i="47"/>
  <c r="E1075" i="47"/>
  <c r="B1079" i="47"/>
  <c r="B1078" i="47"/>
  <c r="B1077" i="47"/>
  <c r="B1076" i="47"/>
  <c r="B1075" i="47"/>
  <c r="K1071" i="47"/>
  <c r="K1070" i="47"/>
  <c r="K1069" i="47"/>
  <c r="K1068" i="47"/>
  <c r="K1067" i="47"/>
  <c r="H1071" i="47"/>
  <c r="H1070" i="47"/>
  <c r="H1069" i="47"/>
  <c r="H1068" i="47"/>
  <c r="H1067" i="47"/>
  <c r="E1071" i="47"/>
  <c r="E1070" i="47"/>
  <c r="E1069" i="47"/>
  <c r="E1068" i="47"/>
  <c r="E1067" i="47"/>
  <c r="B1071" i="47"/>
  <c r="B1070" i="47"/>
  <c r="B1069" i="47"/>
  <c r="B1068" i="47"/>
  <c r="B1067" i="47"/>
  <c r="K1063" i="47"/>
  <c r="K1062" i="47"/>
  <c r="K1061" i="47"/>
  <c r="K1060" i="47"/>
  <c r="K1059" i="47"/>
  <c r="H1063" i="47"/>
  <c r="H1062" i="47"/>
  <c r="H1061" i="47"/>
  <c r="H1060" i="47"/>
  <c r="H1059" i="47"/>
  <c r="E1063" i="47"/>
  <c r="E1062" i="47"/>
  <c r="E1061" i="47"/>
  <c r="E1060" i="47"/>
  <c r="E1059" i="47"/>
  <c r="B1063" i="47"/>
  <c r="B1062" i="47"/>
  <c r="B1061" i="47"/>
  <c r="B1060" i="47"/>
  <c r="B1059" i="47"/>
  <c r="K1055" i="47"/>
  <c r="K1054" i="47"/>
  <c r="K1053" i="47"/>
  <c r="K1052" i="47"/>
  <c r="K1051" i="47"/>
  <c r="H1055" i="47"/>
  <c r="H1054" i="47"/>
  <c r="H1053" i="47"/>
  <c r="H1052" i="47"/>
  <c r="H1051" i="47"/>
  <c r="E1055" i="47"/>
  <c r="E1054" i="47"/>
  <c r="E1053" i="47"/>
  <c r="E1052" i="47"/>
  <c r="E1051" i="47"/>
  <c r="B1055" i="47"/>
  <c r="B1054" i="47"/>
  <c r="B1053" i="47"/>
  <c r="B1052" i="47"/>
  <c r="B1051" i="47"/>
  <c r="K1047" i="47"/>
  <c r="K1046" i="47"/>
  <c r="K1045" i="47"/>
  <c r="K1044" i="47"/>
  <c r="K1043" i="47"/>
  <c r="H1047" i="47"/>
  <c r="H1046" i="47"/>
  <c r="H1045" i="47"/>
  <c r="H1044" i="47"/>
  <c r="H1043" i="47"/>
  <c r="E1047" i="47"/>
  <c r="E1046" i="47"/>
  <c r="E1045" i="47"/>
  <c r="E1044" i="47"/>
  <c r="E1043" i="47"/>
  <c r="B1047" i="47"/>
  <c r="B1046" i="47"/>
  <c r="B1045" i="47"/>
  <c r="B1044" i="47"/>
  <c r="B1043" i="47"/>
  <c r="B70" i="46"/>
  <c r="D69" i="46"/>
  <c r="B69" i="46"/>
  <c r="B68" i="46"/>
  <c r="K1039" i="47"/>
  <c r="K1038" i="47"/>
  <c r="K1037" i="47"/>
  <c r="K1036" i="47"/>
  <c r="K1035" i="47"/>
  <c r="H1039" i="47"/>
  <c r="H1038" i="47"/>
  <c r="H1037" i="47"/>
  <c r="H1036" i="47"/>
  <c r="H1035" i="47"/>
  <c r="E1039" i="47"/>
  <c r="E1038" i="47"/>
  <c r="E1037" i="47"/>
  <c r="E1036" i="47"/>
  <c r="E1035" i="47"/>
  <c r="B1039" i="47"/>
  <c r="B1038" i="47"/>
  <c r="B1037" i="47"/>
  <c r="B1036" i="47"/>
  <c r="B1035" i="47"/>
  <c r="K1031" i="47"/>
  <c r="K1030" i="47"/>
  <c r="K1029" i="47"/>
  <c r="K1028" i="47"/>
  <c r="K1027" i="47"/>
  <c r="H1031" i="47"/>
  <c r="H1030" i="47"/>
  <c r="H1029" i="47"/>
  <c r="H1028" i="47"/>
  <c r="H1027" i="47"/>
  <c r="E1031" i="47"/>
  <c r="E1030" i="47"/>
  <c r="E1029" i="47"/>
  <c r="E1028" i="47"/>
  <c r="E1027" i="47"/>
  <c r="B1031" i="47"/>
  <c r="B1030" i="47"/>
  <c r="B1029" i="47"/>
  <c r="B1028" i="47"/>
  <c r="B1027" i="47"/>
  <c r="K1023" i="47"/>
  <c r="K1022" i="47"/>
  <c r="K1021" i="47"/>
  <c r="K1020" i="47"/>
  <c r="K1019" i="47"/>
  <c r="H1023" i="47"/>
  <c r="H1022" i="47"/>
  <c r="H1021" i="47"/>
  <c r="H1020" i="47"/>
  <c r="H1019" i="47"/>
  <c r="E1023" i="47"/>
  <c r="E1022" i="47"/>
  <c r="E1021" i="47"/>
  <c r="E1020" i="47"/>
  <c r="E1019" i="47"/>
  <c r="B1023" i="47"/>
  <c r="B1022" i="47"/>
  <c r="B1021" i="47"/>
  <c r="B1020" i="47"/>
  <c r="B1019" i="47"/>
  <c r="K1015" i="47"/>
  <c r="K1014" i="47"/>
  <c r="K1013" i="47"/>
  <c r="K1012" i="47"/>
  <c r="K1011" i="47"/>
  <c r="H1015" i="47"/>
  <c r="H1014" i="47"/>
  <c r="H1013" i="47"/>
  <c r="H1012" i="47"/>
  <c r="H1011" i="47"/>
  <c r="E1015" i="47"/>
  <c r="E1014" i="47"/>
  <c r="E1013" i="47"/>
  <c r="E1012" i="47"/>
  <c r="E1011" i="47"/>
  <c r="B1015" i="47"/>
  <c r="B1014" i="47"/>
  <c r="B1013" i="47"/>
  <c r="B1012" i="47"/>
  <c r="B1011" i="47"/>
  <c r="K1007" i="47"/>
  <c r="K1006" i="47"/>
  <c r="K1005" i="47"/>
  <c r="K1004" i="47"/>
  <c r="K1003" i="47"/>
  <c r="H1007" i="47"/>
  <c r="H1006" i="47"/>
  <c r="H1005" i="47"/>
  <c r="H1004" i="47"/>
  <c r="H1003" i="47"/>
  <c r="E1007" i="47"/>
  <c r="E1006" i="47"/>
  <c r="E1005" i="47"/>
  <c r="E1004" i="47"/>
  <c r="E1003" i="47"/>
  <c r="B1007" i="47"/>
  <c r="B1006" i="47"/>
  <c r="B1005" i="47"/>
  <c r="B1004" i="47"/>
  <c r="B1003" i="47"/>
  <c r="G65" i="46"/>
  <c r="I64" i="46"/>
  <c r="G64" i="46"/>
  <c r="G63" i="46"/>
  <c r="K999" i="47"/>
  <c r="K998" i="47"/>
  <c r="K997" i="47"/>
  <c r="K996" i="47"/>
  <c r="K995" i="47"/>
  <c r="H999" i="47"/>
  <c r="H998" i="47"/>
  <c r="H997" i="47"/>
  <c r="H996" i="47"/>
  <c r="H995" i="47"/>
  <c r="E999" i="47"/>
  <c r="E998" i="47"/>
  <c r="E997" i="47"/>
  <c r="E996" i="47"/>
  <c r="E995" i="47"/>
  <c r="B999" i="47"/>
  <c r="B998" i="47"/>
  <c r="B997" i="47"/>
  <c r="B996" i="47"/>
  <c r="B995" i="47"/>
  <c r="K991" i="47"/>
  <c r="K990" i="47"/>
  <c r="K989" i="47"/>
  <c r="K988" i="47"/>
  <c r="K987" i="47"/>
  <c r="H991" i="47"/>
  <c r="H990" i="47"/>
  <c r="H989" i="47"/>
  <c r="H988" i="47"/>
  <c r="H987" i="47"/>
  <c r="E991" i="47"/>
  <c r="E990" i="47"/>
  <c r="E989" i="47"/>
  <c r="E988" i="47"/>
  <c r="E987" i="47"/>
  <c r="B991" i="47"/>
  <c r="B990" i="47"/>
  <c r="B989" i="47"/>
  <c r="B988" i="47"/>
  <c r="B987" i="47"/>
  <c r="K983" i="47"/>
  <c r="K982" i="47"/>
  <c r="K981" i="47"/>
  <c r="K980" i="47"/>
  <c r="K979" i="47"/>
  <c r="H983" i="47"/>
  <c r="H982" i="47"/>
  <c r="H981" i="47"/>
  <c r="H980" i="47"/>
  <c r="H979" i="47"/>
  <c r="E983" i="47"/>
  <c r="E982" i="47"/>
  <c r="E981" i="47"/>
  <c r="E980" i="47"/>
  <c r="E979" i="47"/>
  <c r="B983" i="47"/>
  <c r="B982" i="47"/>
  <c r="B981" i="47"/>
  <c r="B980" i="47"/>
  <c r="B979" i="47"/>
  <c r="K975" i="47"/>
  <c r="K974" i="47"/>
  <c r="K973" i="47"/>
  <c r="K972" i="47"/>
  <c r="K971" i="47"/>
  <c r="H975" i="47"/>
  <c r="H974" i="47"/>
  <c r="H973" i="47"/>
  <c r="H972" i="47"/>
  <c r="H971" i="47"/>
  <c r="E975" i="47"/>
  <c r="E974" i="47"/>
  <c r="E973" i="47"/>
  <c r="E972" i="47"/>
  <c r="E971" i="47"/>
  <c r="B975" i="47"/>
  <c r="B974" i="47"/>
  <c r="B973" i="47"/>
  <c r="B972" i="47"/>
  <c r="B971" i="47"/>
  <c r="K967" i="47"/>
  <c r="K966" i="47"/>
  <c r="K965" i="47"/>
  <c r="K964" i="47"/>
  <c r="K963" i="47"/>
  <c r="H967" i="47"/>
  <c r="H966" i="47"/>
  <c r="H965" i="47"/>
  <c r="H964" i="47"/>
  <c r="H963" i="47"/>
  <c r="E967" i="47"/>
  <c r="E966" i="47"/>
  <c r="E965" i="47"/>
  <c r="E964" i="47"/>
  <c r="E963" i="47"/>
  <c r="B967" i="47"/>
  <c r="B966" i="47"/>
  <c r="B965" i="47"/>
  <c r="B964" i="47"/>
  <c r="B963" i="47"/>
  <c r="B65" i="46"/>
  <c r="D64" i="46"/>
  <c r="B64" i="46"/>
  <c r="B63" i="46"/>
  <c r="K959" i="47"/>
  <c r="K958" i="47"/>
  <c r="K957" i="47"/>
  <c r="K956" i="47"/>
  <c r="K955" i="47"/>
  <c r="H959" i="47"/>
  <c r="H958" i="47"/>
  <c r="H957" i="47"/>
  <c r="H956" i="47"/>
  <c r="H955" i="47"/>
  <c r="E959" i="47"/>
  <c r="E958" i="47"/>
  <c r="E957" i="47"/>
  <c r="E956" i="47"/>
  <c r="E955" i="47"/>
  <c r="B959" i="47"/>
  <c r="B958" i="47"/>
  <c r="B957" i="47"/>
  <c r="B956" i="47"/>
  <c r="B955" i="47"/>
  <c r="K951" i="47"/>
  <c r="K950" i="47"/>
  <c r="K949" i="47"/>
  <c r="K948" i="47"/>
  <c r="K947" i="47"/>
  <c r="H951" i="47"/>
  <c r="H950" i="47"/>
  <c r="H949" i="47"/>
  <c r="H948" i="47"/>
  <c r="H947" i="47"/>
  <c r="E951" i="47"/>
  <c r="E950" i="47"/>
  <c r="E949" i="47"/>
  <c r="E948" i="47"/>
  <c r="E947" i="47"/>
  <c r="B951" i="47"/>
  <c r="B950" i="47"/>
  <c r="B949" i="47"/>
  <c r="B948" i="47"/>
  <c r="B947" i="47"/>
  <c r="K943" i="47"/>
  <c r="K942" i="47"/>
  <c r="K941" i="47"/>
  <c r="K940" i="47"/>
  <c r="K939" i="47"/>
  <c r="H943" i="47"/>
  <c r="H942" i="47"/>
  <c r="H941" i="47"/>
  <c r="H940" i="47"/>
  <c r="H939" i="47"/>
  <c r="E943" i="47"/>
  <c r="E942" i="47"/>
  <c r="E941" i="47"/>
  <c r="E940" i="47"/>
  <c r="E939" i="47"/>
  <c r="B943" i="47"/>
  <c r="B942" i="47"/>
  <c r="B941" i="47"/>
  <c r="B940" i="47"/>
  <c r="B939" i="47"/>
  <c r="K935" i="47"/>
  <c r="K934" i="47"/>
  <c r="K933" i="47"/>
  <c r="K932" i="47"/>
  <c r="K931" i="47"/>
  <c r="H935" i="47"/>
  <c r="H934" i="47"/>
  <c r="H933" i="47"/>
  <c r="H932" i="47"/>
  <c r="H931" i="47"/>
  <c r="E935" i="47"/>
  <c r="E934" i="47"/>
  <c r="E933" i="47"/>
  <c r="E932" i="47"/>
  <c r="E931" i="47"/>
  <c r="B935" i="47"/>
  <c r="B934" i="47"/>
  <c r="B933" i="47"/>
  <c r="B932" i="47"/>
  <c r="B931" i="47"/>
  <c r="K927" i="47"/>
  <c r="K926" i="47"/>
  <c r="K925" i="47"/>
  <c r="K924" i="47"/>
  <c r="K923" i="47"/>
  <c r="H927" i="47"/>
  <c r="H926" i="47"/>
  <c r="H925" i="47"/>
  <c r="H924" i="47"/>
  <c r="H923" i="47"/>
  <c r="E927" i="47"/>
  <c r="E926" i="47"/>
  <c r="E925" i="47"/>
  <c r="E924" i="47"/>
  <c r="E923" i="47"/>
  <c r="B927" i="47"/>
  <c r="B926" i="47"/>
  <c r="B925" i="47"/>
  <c r="B924" i="47"/>
  <c r="B923" i="47"/>
  <c r="G60" i="46"/>
  <c r="I59" i="46"/>
  <c r="G59" i="46"/>
  <c r="G58" i="46"/>
  <c r="K919" i="47"/>
  <c r="K918" i="47"/>
  <c r="K917" i="47"/>
  <c r="K916" i="47"/>
  <c r="K915" i="47"/>
  <c r="H919" i="47"/>
  <c r="H918" i="47"/>
  <c r="H917" i="47"/>
  <c r="H916" i="47"/>
  <c r="H915" i="47"/>
  <c r="E919" i="47"/>
  <c r="E918" i="47"/>
  <c r="E917" i="47"/>
  <c r="E916" i="47"/>
  <c r="E915" i="47"/>
  <c r="B919" i="47"/>
  <c r="B918" i="47"/>
  <c r="B917" i="47"/>
  <c r="B916" i="47"/>
  <c r="B915" i="47"/>
  <c r="K911" i="47"/>
  <c r="K910" i="47"/>
  <c r="K909" i="47"/>
  <c r="K908" i="47"/>
  <c r="K907" i="47"/>
  <c r="H911" i="47"/>
  <c r="H910" i="47"/>
  <c r="H909" i="47"/>
  <c r="H908" i="47"/>
  <c r="H907" i="47"/>
  <c r="E911" i="47"/>
  <c r="E910" i="47"/>
  <c r="E909" i="47"/>
  <c r="E908" i="47"/>
  <c r="E907" i="47"/>
  <c r="B911" i="47"/>
  <c r="B910" i="47"/>
  <c r="B909" i="47"/>
  <c r="B908" i="47"/>
  <c r="B907" i="47"/>
  <c r="K903" i="47"/>
  <c r="K902" i="47"/>
  <c r="K901" i="47"/>
  <c r="K900" i="47"/>
  <c r="K899" i="47"/>
  <c r="H903" i="47"/>
  <c r="H902" i="47"/>
  <c r="H901" i="47"/>
  <c r="H900" i="47"/>
  <c r="H899" i="47"/>
  <c r="E903" i="47"/>
  <c r="E902" i="47"/>
  <c r="E901" i="47"/>
  <c r="E900" i="47"/>
  <c r="E899" i="47"/>
  <c r="B903" i="47"/>
  <c r="B902" i="47"/>
  <c r="B901" i="47"/>
  <c r="B900" i="47"/>
  <c r="B899" i="47"/>
  <c r="K895" i="47"/>
  <c r="K894" i="47"/>
  <c r="K893" i="47"/>
  <c r="K892" i="47"/>
  <c r="K891" i="47"/>
  <c r="H895" i="47"/>
  <c r="H894" i="47"/>
  <c r="H893" i="47"/>
  <c r="H892" i="47"/>
  <c r="H891" i="47"/>
  <c r="E895" i="47"/>
  <c r="E894" i="47"/>
  <c r="E893" i="47"/>
  <c r="E892" i="47"/>
  <c r="E891" i="47"/>
  <c r="B895" i="47"/>
  <c r="B894" i="47"/>
  <c r="B893" i="47"/>
  <c r="B892" i="47"/>
  <c r="B891" i="47"/>
  <c r="K887" i="47"/>
  <c r="K886" i="47"/>
  <c r="K885" i="47"/>
  <c r="K884" i="47"/>
  <c r="K883" i="47"/>
  <c r="H887" i="47"/>
  <c r="H886" i="47"/>
  <c r="H885" i="47"/>
  <c r="H884" i="47"/>
  <c r="H883" i="47"/>
  <c r="E887" i="47"/>
  <c r="E886" i="47"/>
  <c r="E885" i="47"/>
  <c r="E884" i="47"/>
  <c r="E883" i="47"/>
  <c r="B887" i="47"/>
  <c r="B886" i="47"/>
  <c r="B885" i="47"/>
  <c r="B884" i="47"/>
  <c r="B883" i="47"/>
  <c r="B60" i="46"/>
  <c r="D59" i="46"/>
  <c r="B59" i="46"/>
  <c r="B58" i="46"/>
  <c r="K879" i="47"/>
  <c r="K878" i="47"/>
  <c r="K877" i="47"/>
  <c r="K876" i="47"/>
  <c r="K875" i="47"/>
  <c r="H879" i="47"/>
  <c r="H878" i="47"/>
  <c r="H877" i="47"/>
  <c r="H876" i="47"/>
  <c r="H875" i="47"/>
  <c r="E879" i="47"/>
  <c r="E878" i="47"/>
  <c r="E877" i="47"/>
  <c r="E876" i="47"/>
  <c r="E875" i="47"/>
  <c r="B879" i="47"/>
  <c r="B878" i="47"/>
  <c r="B877" i="47"/>
  <c r="B876" i="47"/>
  <c r="B875" i="47"/>
  <c r="K871" i="47"/>
  <c r="K870" i="47"/>
  <c r="K869" i="47"/>
  <c r="K868" i="47"/>
  <c r="K867" i="47"/>
  <c r="H871" i="47"/>
  <c r="H870" i="47"/>
  <c r="H869" i="47"/>
  <c r="H868" i="47"/>
  <c r="H867" i="47"/>
  <c r="E871" i="47"/>
  <c r="E870" i="47"/>
  <c r="E869" i="47"/>
  <c r="E868" i="47"/>
  <c r="E867" i="47"/>
  <c r="B871" i="47"/>
  <c r="B870" i="47"/>
  <c r="B869" i="47"/>
  <c r="B868" i="47"/>
  <c r="B867" i="47"/>
  <c r="K863" i="47"/>
  <c r="K862" i="47"/>
  <c r="K861" i="47"/>
  <c r="K860" i="47"/>
  <c r="K859" i="47"/>
  <c r="H863" i="47"/>
  <c r="H862" i="47"/>
  <c r="H861" i="47"/>
  <c r="H860" i="47"/>
  <c r="H859" i="47"/>
  <c r="E863" i="47"/>
  <c r="E862" i="47"/>
  <c r="E861" i="47"/>
  <c r="E860" i="47"/>
  <c r="E859" i="47"/>
  <c r="B863" i="47"/>
  <c r="B862" i="47"/>
  <c r="B861" i="47"/>
  <c r="B860" i="47"/>
  <c r="B859" i="47"/>
  <c r="K855" i="47"/>
  <c r="K854" i="47"/>
  <c r="K853" i="47"/>
  <c r="K852" i="47"/>
  <c r="K851" i="47"/>
  <c r="H855" i="47"/>
  <c r="H854" i="47"/>
  <c r="H853" i="47"/>
  <c r="H852" i="47"/>
  <c r="H851" i="47"/>
  <c r="E855" i="47"/>
  <c r="E854" i="47"/>
  <c r="E853" i="47"/>
  <c r="E852" i="47"/>
  <c r="E851" i="47"/>
  <c r="B855" i="47"/>
  <c r="B854" i="47"/>
  <c r="B853" i="47"/>
  <c r="B852" i="47"/>
  <c r="B851" i="47"/>
  <c r="K847" i="47"/>
  <c r="K846" i="47"/>
  <c r="K845" i="47"/>
  <c r="K844" i="47"/>
  <c r="K843" i="47"/>
  <c r="H847" i="47"/>
  <c r="H846" i="47"/>
  <c r="H845" i="47"/>
  <c r="H844" i="47"/>
  <c r="H843" i="47"/>
  <c r="E847" i="47"/>
  <c r="E846" i="47"/>
  <c r="E845" i="47"/>
  <c r="E844" i="47"/>
  <c r="E843" i="47"/>
  <c r="B847" i="47"/>
  <c r="B846" i="47"/>
  <c r="B845" i="47"/>
  <c r="B844" i="47"/>
  <c r="B843" i="47"/>
  <c r="G55" i="46"/>
  <c r="I54" i="46"/>
  <c r="G54" i="46"/>
  <c r="G53" i="46"/>
  <c r="K839" i="47"/>
  <c r="K838" i="47"/>
  <c r="K837" i="47"/>
  <c r="K836" i="47"/>
  <c r="K835" i="47"/>
  <c r="H839" i="47"/>
  <c r="H838" i="47"/>
  <c r="H837" i="47"/>
  <c r="H836" i="47"/>
  <c r="H835" i="47"/>
  <c r="E839" i="47"/>
  <c r="E838" i="47"/>
  <c r="E837" i="47"/>
  <c r="E836" i="47"/>
  <c r="E835" i="47"/>
  <c r="B839" i="47"/>
  <c r="B838" i="47"/>
  <c r="B837" i="47"/>
  <c r="B836" i="47"/>
  <c r="B835" i="47"/>
  <c r="K831" i="47"/>
  <c r="K830" i="47"/>
  <c r="K829" i="47"/>
  <c r="K828" i="47"/>
  <c r="K827" i="47"/>
  <c r="H831" i="47"/>
  <c r="H830" i="47"/>
  <c r="H829" i="47"/>
  <c r="H828" i="47"/>
  <c r="H827" i="47"/>
  <c r="E831" i="47"/>
  <c r="E830" i="47"/>
  <c r="E829" i="47"/>
  <c r="E828" i="47"/>
  <c r="E827" i="47"/>
  <c r="B831" i="47"/>
  <c r="B830" i="47"/>
  <c r="B829" i="47"/>
  <c r="B828" i="47"/>
  <c r="B827" i="47"/>
  <c r="K823" i="47"/>
  <c r="K822" i="47"/>
  <c r="K821" i="47"/>
  <c r="K820" i="47"/>
  <c r="K819" i="47"/>
  <c r="H823" i="47"/>
  <c r="H822" i="47"/>
  <c r="H821" i="47"/>
  <c r="H820" i="47"/>
  <c r="H819" i="47"/>
  <c r="E823" i="47"/>
  <c r="E822" i="47"/>
  <c r="E821" i="47"/>
  <c r="E820" i="47"/>
  <c r="E819" i="47"/>
  <c r="B823" i="47"/>
  <c r="B822" i="47"/>
  <c r="B821" i="47"/>
  <c r="B820" i="47"/>
  <c r="B819" i="47"/>
  <c r="K815" i="47"/>
  <c r="K814" i="47"/>
  <c r="K813" i="47"/>
  <c r="K812" i="47"/>
  <c r="K811" i="47"/>
  <c r="H815" i="47"/>
  <c r="H814" i="47"/>
  <c r="H813" i="47"/>
  <c r="H812" i="47"/>
  <c r="H811" i="47"/>
  <c r="E815" i="47"/>
  <c r="E814" i="47"/>
  <c r="E813" i="47"/>
  <c r="E812" i="47"/>
  <c r="E811" i="47"/>
  <c r="B815" i="47"/>
  <c r="B814" i="47"/>
  <c r="B813" i="47"/>
  <c r="B812" i="47"/>
  <c r="B811" i="47"/>
  <c r="K807" i="47"/>
  <c r="K806" i="47"/>
  <c r="K805" i="47"/>
  <c r="K804" i="47"/>
  <c r="K803" i="47"/>
  <c r="H807" i="47"/>
  <c r="H806" i="47"/>
  <c r="H805" i="47"/>
  <c r="H804" i="47"/>
  <c r="H803" i="47"/>
  <c r="E807" i="47"/>
  <c r="E806" i="47"/>
  <c r="E805" i="47"/>
  <c r="E804" i="47"/>
  <c r="E803" i="47"/>
  <c r="B807" i="47"/>
  <c r="B806" i="47"/>
  <c r="B805" i="47"/>
  <c r="B804" i="47"/>
  <c r="B803" i="47"/>
  <c r="B55" i="46"/>
  <c r="D54" i="46"/>
  <c r="B54" i="46"/>
  <c r="B53" i="46"/>
  <c r="K799" i="47"/>
  <c r="K798" i="47"/>
  <c r="K797" i="47"/>
  <c r="K796" i="47"/>
  <c r="K795" i="47"/>
  <c r="H799" i="47"/>
  <c r="H798" i="47"/>
  <c r="H797" i="47"/>
  <c r="H796" i="47"/>
  <c r="H795" i="47"/>
  <c r="E799" i="47"/>
  <c r="E798" i="47"/>
  <c r="E797" i="47"/>
  <c r="E796" i="47"/>
  <c r="E795" i="47"/>
  <c r="B799" i="47"/>
  <c r="B798" i="47"/>
  <c r="B797" i="47"/>
  <c r="B796" i="47"/>
  <c r="B795" i="47"/>
  <c r="K791" i="47"/>
  <c r="K790" i="47"/>
  <c r="K789" i="47"/>
  <c r="K788" i="47"/>
  <c r="K787" i="47"/>
  <c r="H791" i="47"/>
  <c r="H790" i="47"/>
  <c r="H789" i="47"/>
  <c r="H788" i="47"/>
  <c r="H787" i="47"/>
  <c r="E791" i="47"/>
  <c r="E790" i="47"/>
  <c r="E789" i="47"/>
  <c r="E788" i="47"/>
  <c r="E787" i="47"/>
  <c r="B791" i="47"/>
  <c r="B790" i="47"/>
  <c r="B789" i="47"/>
  <c r="B788" i="47"/>
  <c r="B787" i="47"/>
  <c r="K783" i="47"/>
  <c r="K782" i="47"/>
  <c r="K781" i="47"/>
  <c r="K780" i="47"/>
  <c r="K779" i="47"/>
  <c r="H783" i="47"/>
  <c r="H782" i="47"/>
  <c r="H781" i="47"/>
  <c r="H780" i="47"/>
  <c r="H779" i="47"/>
  <c r="E783" i="47"/>
  <c r="E782" i="47"/>
  <c r="E781" i="47"/>
  <c r="E780" i="47"/>
  <c r="E779" i="47"/>
  <c r="B783" i="47"/>
  <c r="B782" i="47"/>
  <c r="B781" i="47"/>
  <c r="B780" i="47"/>
  <c r="B779" i="47"/>
  <c r="K775" i="47"/>
  <c r="K774" i="47"/>
  <c r="K773" i="47"/>
  <c r="K772" i="47"/>
  <c r="K771" i="47"/>
  <c r="H775" i="47"/>
  <c r="H774" i="47"/>
  <c r="H773" i="47"/>
  <c r="H772" i="47"/>
  <c r="H771" i="47"/>
  <c r="E775" i="47"/>
  <c r="E774" i="47"/>
  <c r="E773" i="47"/>
  <c r="E772" i="47"/>
  <c r="E771" i="47"/>
  <c r="B775" i="47"/>
  <c r="B774" i="47"/>
  <c r="B773" i="47"/>
  <c r="B772" i="47"/>
  <c r="B771" i="47"/>
  <c r="K767" i="47"/>
  <c r="K766" i="47"/>
  <c r="K765" i="47"/>
  <c r="K764" i="47"/>
  <c r="K763" i="47"/>
  <c r="H767" i="47"/>
  <c r="H766" i="47"/>
  <c r="H765" i="47"/>
  <c r="H764" i="47"/>
  <c r="H763" i="47"/>
  <c r="E767" i="47"/>
  <c r="E766" i="47"/>
  <c r="E765" i="47"/>
  <c r="E764" i="47"/>
  <c r="E763" i="47"/>
  <c r="B767" i="47"/>
  <c r="B766" i="47"/>
  <c r="B765" i="47"/>
  <c r="B764" i="47"/>
  <c r="B763" i="47"/>
  <c r="G50" i="46"/>
  <c r="I49" i="46"/>
  <c r="G49" i="46"/>
  <c r="G48" i="46"/>
  <c r="K759" i="47"/>
  <c r="K758" i="47"/>
  <c r="K757" i="47"/>
  <c r="K756" i="47"/>
  <c r="K755" i="47"/>
  <c r="H759" i="47"/>
  <c r="H758" i="47"/>
  <c r="H757" i="47"/>
  <c r="H756" i="47"/>
  <c r="H755" i="47"/>
  <c r="E759" i="47"/>
  <c r="E758" i="47"/>
  <c r="E757" i="47"/>
  <c r="E756" i="47"/>
  <c r="E755" i="47"/>
  <c r="B759" i="47"/>
  <c r="B758" i="47"/>
  <c r="B757" i="47"/>
  <c r="B756" i="47"/>
  <c r="B755" i="47"/>
  <c r="K751" i="47"/>
  <c r="K750" i="47"/>
  <c r="K749" i="47"/>
  <c r="K748" i="47"/>
  <c r="K747" i="47"/>
  <c r="H751" i="47"/>
  <c r="H750" i="47"/>
  <c r="H749" i="47"/>
  <c r="H748" i="47"/>
  <c r="H747" i="47"/>
  <c r="E751" i="47"/>
  <c r="E750" i="47"/>
  <c r="E749" i="47"/>
  <c r="E748" i="47"/>
  <c r="E747" i="47"/>
  <c r="B751" i="47"/>
  <c r="B750" i="47"/>
  <c r="B749" i="47"/>
  <c r="B748" i="47"/>
  <c r="B747" i="47"/>
  <c r="K743" i="47"/>
  <c r="K742" i="47"/>
  <c r="K741" i="47"/>
  <c r="K740" i="47"/>
  <c r="K739" i="47"/>
  <c r="H743" i="47"/>
  <c r="H742" i="47"/>
  <c r="H741" i="47"/>
  <c r="H740" i="47"/>
  <c r="H739" i="47"/>
  <c r="E743" i="47"/>
  <c r="E742" i="47"/>
  <c r="E741" i="47"/>
  <c r="E740" i="47"/>
  <c r="E739" i="47"/>
  <c r="B743" i="47"/>
  <c r="B742" i="47"/>
  <c r="B741" i="47"/>
  <c r="B740" i="47"/>
  <c r="B739" i="47"/>
  <c r="K735" i="47"/>
  <c r="K734" i="47"/>
  <c r="K733" i="47"/>
  <c r="K732" i="47"/>
  <c r="K731" i="47"/>
  <c r="H735" i="47"/>
  <c r="H734" i="47"/>
  <c r="H733" i="47"/>
  <c r="H732" i="47"/>
  <c r="H731" i="47"/>
  <c r="E735" i="47"/>
  <c r="E734" i="47"/>
  <c r="E733" i="47"/>
  <c r="E732" i="47"/>
  <c r="E731" i="47"/>
  <c r="B735" i="47"/>
  <c r="B734" i="47"/>
  <c r="B733" i="47"/>
  <c r="B732" i="47"/>
  <c r="B731" i="47"/>
  <c r="K727" i="47"/>
  <c r="K726" i="47"/>
  <c r="K725" i="47"/>
  <c r="K724" i="47"/>
  <c r="K723" i="47"/>
  <c r="H727" i="47"/>
  <c r="H726" i="47"/>
  <c r="H725" i="47"/>
  <c r="H724" i="47"/>
  <c r="H723" i="47"/>
  <c r="E727" i="47"/>
  <c r="E726" i="47"/>
  <c r="E725" i="47"/>
  <c r="E724" i="47"/>
  <c r="E723" i="47"/>
  <c r="B727" i="47"/>
  <c r="B726" i="47"/>
  <c r="B725" i="47"/>
  <c r="B724" i="47"/>
  <c r="B723" i="47"/>
  <c r="B50" i="46"/>
  <c r="D49" i="46"/>
  <c r="B49" i="46"/>
  <c r="B48" i="46"/>
  <c r="K719" i="47"/>
  <c r="K718" i="47"/>
  <c r="K717" i="47"/>
  <c r="K716" i="47"/>
  <c r="K715" i="47"/>
  <c r="H719" i="47"/>
  <c r="H718" i="47"/>
  <c r="H717" i="47"/>
  <c r="H716" i="47"/>
  <c r="H715" i="47"/>
  <c r="E719" i="47"/>
  <c r="E718" i="47"/>
  <c r="E717" i="47"/>
  <c r="E716" i="47"/>
  <c r="E715" i="47"/>
  <c r="B719" i="47"/>
  <c r="B718" i="47"/>
  <c r="B717" i="47"/>
  <c r="B716" i="47"/>
  <c r="B715" i="47"/>
  <c r="K711" i="47"/>
  <c r="K710" i="47"/>
  <c r="K709" i="47"/>
  <c r="K708" i="47"/>
  <c r="K707" i="47"/>
  <c r="H711" i="47"/>
  <c r="H710" i="47"/>
  <c r="H709" i="47"/>
  <c r="H708" i="47"/>
  <c r="H707" i="47"/>
  <c r="E711" i="47"/>
  <c r="E710" i="47"/>
  <c r="E709" i="47"/>
  <c r="E708" i="47"/>
  <c r="E707" i="47"/>
  <c r="B711" i="47"/>
  <c r="B710" i="47"/>
  <c r="B709" i="47"/>
  <c r="B708" i="47"/>
  <c r="B707" i="47"/>
  <c r="K703" i="47"/>
  <c r="K702" i="47"/>
  <c r="K701" i="47"/>
  <c r="K700" i="47"/>
  <c r="K699" i="47"/>
  <c r="H703" i="47"/>
  <c r="H702" i="47"/>
  <c r="H701" i="47"/>
  <c r="H700" i="47"/>
  <c r="H699" i="47"/>
  <c r="E703" i="47"/>
  <c r="E702" i="47"/>
  <c r="E701" i="47"/>
  <c r="E700" i="47"/>
  <c r="E699" i="47"/>
  <c r="B703" i="47"/>
  <c r="B702" i="47"/>
  <c r="B701" i="47"/>
  <c r="B700" i="47"/>
  <c r="B699" i="47"/>
  <c r="K695" i="47"/>
  <c r="K694" i="47"/>
  <c r="K693" i="47"/>
  <c r="K692" i="47"/>
  <c r="K691" i="47"/>
  <c r="H695" i="47"/>
  <c r="H694" i="47"/>
  <c r="H693" i="47"/>
  <c r="H692" i="47"/>
  <c r="H691" i="47"/>
  <c r="E695" i="47"/>
  <c r="E694" i="47"/>
  <c r="E693" i="47"/>
  <c r="E692" i="47"/>
  <c r="E691" i="47"/>
  <c r="B695" i="47"/>
  <c r="B694" i="47"/>
  <c r="B693" i="47"/>
  <c r="B692" i="47"/>
  <c r="B691" i="47"/>
  <c r="K687" i="47"/>
  <c r="K686" i="47"/>
  <c r="K685" i="47"/>
  <c r="K684" i="47"/>
  <c r="K683" i="47"/>
  <c r="H687" i="47"/>
  <c r="H686" i="47"/>
  <c r="H685" i="47"/>
  <c r="H684" i="47"/>
  <c r="H683" i="47"/>
  <c r="E687" i="47"/>
  <c r="E686" i="47"/>
  <c r="E685" i="47"/>
  <c r="E684" i="47"/>
  <c r="E683" i="47"/>
  <c r="B687" i="47"/>
  <c r="B686" i="47"/>
  <c r="B685" i="47"/>
  <c r="B684" i="47"/>
  <c r="B683" i="47"/>
  <c r="G45" i="46"/>
  <c r="I44" i="46"/>
  <c r="G44" i="46"/>
  <c r="G43" i="46"/>
  <c r="K679" i="47"/>
  <c r="K678" i="47"/>
  <c r="K677" i="47"/>
  <c r="K676" i="47"/>
  <c r="K675" i="47"/>
  <c r="H679" i="47"/>
  <c r="H678" i="47"/>
  <c r="H677" i="47"/>
  <c r="H676" i="47"/>
  <c r="H675" i="47"/>
  <c r="E679" i="47"/>
  <c r="E678" i="47"/>
  <c r="E677" i="47"/>
  <c r="E676" i="47"/>
  <c r="E675" i="47"/>
  <c r="B679" i="47"/>
  <c r="B678" i="47"/>
  <c r="B677" i="47"/>
  <c r="B676" i="47"/>
  <c r="B675" i="47"/>
  <c r="K671" i="47"/>
  <c r="K670" i="47"/>
  <c r="K669" i="47"/>
  <c r="K668" i="47"/>
  <c r="K667" i="47"/>
  <c r="H671" i="47"/>
  <c r="H670" i="47"/>
  <c r="H669" i="47"/>
  <c r="H668" i="47"/>
  <c r="H667" i="47"/>
  <c r="E671" i="47"/>
  <c r="E670" i="47"/>
  <c r="E669" i="47"/>
  <c r="E668" i="47"/>
  <c r="E667" i="47"/>
  <c r="B671" i="47"/>
  <c r="B670" i="47"/>
  <c r="B669" i="47"/>
  <c r="B668" i="47"/>
  <c r="B667" i="47"/>
  <c r="K663" i="47"/>
  <c r="K662" i="47"/>
  <c r="K661" i="47"/>
  <c r="K660" i="47"/>
  <c r="K659" i="47"/>
  <c r="H663" i="47"/>
  <c r="H662" i="47"/>
  <c r="H661" i="47"/>
  <c r="H660" i="47"/>
  <c r="H659" i="47"/>
  <c r="E663" i="47"/>
  <c r="E662" i="47"/>
  <c r="E661" i="47"/>
  <c r="E660" i="47"/>
  <c r="E659" i="47"/>
  <c r="B663" i="47"/>
  <c r="B662" i="47"/>
  <c r="B661" i="47"/>
  <c r="B660" i="47"/>
  <c r="B659" i="47"/>
  <c r="K655" i="47"/>
  <c r="K654" i="47"/>
  <c r="K653" i="47"/>
  <c r="K652" i="47"/>
  <c r="K651" i="47"/>
  <c r="H655" i="47"/>
  <c r="H654" i="47"/>
  <c r="H653" i="47"/>
  <c r="H652" i="47"/>
  <c r="H651" i="47"/>
  <c r="E655" i="47"/>
  <c r="E654" i="47"/>
  <c r="E653" i="47"/>
  <c r="E652" i="47"/>
  <c r="E651" i="47"/>
  <c r="B655" i="47"/>
  <c r="B654" i="47"/>
  <c r="B653" i="47"/>
  <c r="B652" i="47"/>
  <c r="B651" i="47"/>
  <c r="K647" i="47"/>
  <c r="K646" i="47"/>
  <c r="K645" i="47"/>
  <c r="K644" i="47"/>
  <c r="K643" i="47"/>
  <c r="H647" i="47"/>
  <c r="H646" i="47"/>
  <c r="H645" i="47"/>
  <c r="H644" i="47"/>
  <c r="H643" i="47"/>
  <c r="E647" i="47"/>
  <c r="E646" i="47"/>
  <c r="E645" i="47"/>
  <c r="E644" i="47"/>
  <c r="E643" i="47"/>
  <c r="B647" i="47"/>
  <c r="B646" i="47"/>
  <c r="B645" i="47"/>
  <c r="B644" i="47"/>
  <c r="B643" i="47"/>
  <c r="B45" i="46"/>
  <c r="D44" i="46"/>
  <c r="B44" i="46"/>
  <c r="B43" i="46"/>
  <c r="K639" i="47"/>
  <c r="K638" i="47"/>
  <c r="K637" i="47"/>
  <c r="K636" i="47"/>
  <c r="K635" i="47"/>
  <c r="H639" i="47"/>
  <c r="H638" i="47"/>
  <c r="H637" i="47"/>
  <c r="H636" i="47"/>
  <c r="H635" i="47"/>
  <c r="E639" i="47"/>
  <c r="E638" i="47"/>
  <c r="E637" i="47"/>
  <c r="E636" i="47"/>
  <c r="E635" i="47"/>
  <c r="B639" i="47"/>
  <c r="B638" i="47"/>
  <c r="B637" i="47"/>
  <c r="B636" i="47"/>
  <c r="B635" i="47"/>
  <c r="K631" i="47"/>
  <c r="K630" i="47"/>
  <c r="K629" i="47"/>
  <c r="K628" i="47"/>
  <c r="K627" i="47"/>
  <c r="H631" i="47"/>
  <c r="H630" i="47"/>
  <c r="H629" i="47"/>
  <c r="H628" i="47"/>
  <c r="H627" i="47"/>
  <c r="E631" i="47"/>
  <c r="E630" i="47"/>
  <c r="E629" i="47"/>
  <c r="E628" i="47"/>
  <c r="E627" i="47"/>
  <c r="B631" i="47"/>
  <c r="B630" i="47"/>
  <c r="B629" i="47"/>
  <c r="B628" i="47"/>
  <c r="B627" i="47"/>
  <c r="K623" i="47"/>
  <c r="K622" i="47"/>
  <c r="K621" i="47"/>
  <c r="K620" i="47"/>
  <c r="K619" i="47"/>
  <c r="H623" i="47"/>
  <c r="H622" i="47"/>
  <c r="H621" i="47"/>
  <c r="H620" i="47"/>
  <c r="H619" i="47"/>
  <c r="E623" i="47"/>
  <c r="E622" i="47"/>
  <c r="E621" i="47"/>
  <c r="E620" i="47"/>
  <c r="E619" i="47"/>
  <c r="B623" i="47"/>
  <c r="B622" i="47"/>
  <c r="B621" i="47"/>
  <c r="B620" i="47"/>
  <c r="B619" i="47"/>
  <c r="K615" i="47"/>
  <c r="K614" i="47"/>
  <c r="K613" i="47"/>
  <c r="K612" i="47"/>
  <c r="K611" i="47"/>
  <c r="H615" i="47"/>
  <c r="H614" i="47"/>
  <c r="H613" i="47"/>
  <c r="H612" i="47"/>
  <c r="H611" i="47"/>
  <c r="E615" i="47"/>
  <c r="E614" i="47"/>
  <c r="E613" i="47"/>
  <c r="E612" i="47"/>
  <c r="E611" i="47"/>
  <c r="B615" i="47"/>
  <c r="B614" i="47"/>
  <c r="B613" i="47"/>
  <c r="B612" i="47"/>
  <c r="B611" i="47"/>
  <c r="K607" i="47"/>
  <c r="K606" i="47"/>
  <c r="K605" i="47"/>
  <c r="K604" i="47"/>
  <c r="K603" i="47"/>
  <c r="H607" i="47"/>
  <c r="H606" i="47"/>
  <c r="H605" i="47"/>
  <c r="H604" i="47"/>
  <c r="H603" i="47"/>
  <c r="E607" i="47"/>
  <c r="E606" i="47"/>
  <c r="E605" i="47"/>
  <c r="E604" i="47"/>
  <c r="E603" i="47"/>
  <c r="B607" i="47"/>
  <c r="B606" i="47"/>
  <c r="B605" i="47"/>
  <c r="B604" i="47"/>
  <c r="B603" i="47"/>
  <c r="G40" i="46"/>
  <c r="I39" i="46"/>
  <c r="G39" i="46"/>
  <c r="G38" i="46"/>
  <c r="K599" i="47"/>
  <c r="K598" i="47"/>
  <c r="K597" i="47"/>
  <c r="K596" i="47"/>
  <c r="K595" i="47"/>
  <c r="H599" i="47"/>
  <c r="H598" i="47"/>
  <c r="H597" i="47"/>
  <c r="H596" i="47"/>
  <c r="H595" i="47"/>
  <c r="E599" i="47"/>
  <c r="E598" i="47"/>
  <c r="E597" i="47"/>
  <c r="E596" i="47"/>
  <c r="E595" i="47"/>
  <c r="B599" i="47"/>
  <c r="B598" i="47"/>
  <c r="B597" i="47"/>
  <c r="B596" i="47"/>
  <c r="B595" i="47"/>
  <c r="K591" i="47"/>
  <c r="K590" i="47"/>
  <c r="K589" i="47"/>
  <c r="K588" i="47"/>
  <c r="K587" i="47"/>
  <c r="H591" i="47"/>
  <c r="H590" i="47"/>
  <c r="H589" i="47"/>
  <c r="H588" i="47"/>
  <c r="H587" i="47"/>
  <c r="E591" i="47"/>
  <c r="E590" i="47"/>
  <c r="E589" i="47"/>
  <c r="E588" i="47"/>
  <c r="E587" i="47"/>
  <c r="B591" i="47"/>
  <c r="B590" i="47"/>
  <c r="B589" i="47"/>
  <c r="B588" i="47"/>
  <c r="B587" i="47"/>
  <c r="K583" i="47"/>
  <c r="K582" i="47"/>
  <c r="K581" i="47"/>
  <c r="K580" i="47"/>
  <c r="K579" i="47"/>
  <c r="H583" i="47"/>
  <c r="H582" i="47"/>
  <c r="H581" i="47"/>
  <c r="H580" i="47"/>
  <c r="H579" i="47"/>
  <c r="E583" i="47"/>
  <c r="E582" i="47"/>
  <c r="E581" i="47"/>
  <c r="E580" i="47"/>
  <c r="E579" i="47"/>
  <c r="B583" i="47"/>
  <c r="B582" i="47"/>
  <c r="B581" i="47"/>
  <c r="B580" i="47"/>
  <c r="B579" i="47"/>
  <c r="K575" i="47"/>
  <c r="K574" i="47"/>
  <c r="K573" i="47"/>
  <c r="K572" i="47"/>
  <c r="K571" i="47"/>
  <c r="H575" i="47"/>
  <c r="H574" i="47"/>
  <c r="H573" i="47"/>
  <c r="H572" i="47"/>
  <c r="H571" i="47"/>
  <c r="E575" i="47"/>
  <c r="E574" i="47"/>
  <c r="E573" i="47"/>
  <c r="E572" i="47"/>
  <c r="E571" i="47"/>
  <c r="B575" i="47"/>
  <c r="B574" i="47"/>
  <c r="B573" i="47"/>
  <c r="B572" i="47"/>
  <c r="B571" i="47"/>
  <c r="K567" i="47"/>
  <c r="K566" i="47"/>
  <c r="K565" i="47"/>
  <c r="K564" i="47"/>
  <c r="K563" i="47"/>
  <c r="H567" i="47"/>
  <c r="H566" i="47"/>
  <c r="H565" i="47"/>
  <c r="H564" i="47"/>
  <c r="H563" i="47"/>
  <c r="E567" i="47"/>
  <c r="E566" i="47"/>
  <c r="E565" i="47"/>
  <c r="E564" i="47"/>
  <c r="E563" i="47"/>
  <c r="B567" i="47"/>
  <c r="B566" i="47"/>
  <c r="B565" i="47"/>
  <c r="B564" i="47"/>
  <c r="B563" i="47"/>
  <c r="B40" i="46"/>
  <c r="D39" i="46"/>
  <c r="B39" i="46"/>
  <c r="B38" i="46"/>
  <c r="K559" i="47"/>
  <c r="K558" i="47"/>
  <c r="K557" i="47"/>
  <c r="K556" i="47"/>
  <c r="K555" i="47"/>
  <c r="H559" i="47"/>
  <c r="H558" i="47"/>
  <c r="H557" i="47"/>
  <c r="H556" i="47"/>
  <c r="H555" i="47"/>
  <c r="E559" i="47"/>
  <c r="E558" i="47"/>
  <c r="E557" i="47"/>
  <c r="E556" i="47"/>
  <c r="E555" i="47"/>
  <c r="B559" i="47"/>
  <c r="B558" i="47"/>
  <c r="B557" i="47"/>
  <c r="B556" i="47"/>
  <c r="B555" i="47"/>
  <c r="K551" i="47"/>
  <c r="K550" i="47"/>
  <c r="K549" i="47"/>
  <c r="K548" i="47"/>
  <c r="K547" i="47"/>
  <c r="H551" i="47"/>
  <c r="H550" i="47"/>
  <c r="H549" i="47"/>
  <c r="H548" i="47"/>
  <c r="H547" i="47"/>
  <c r="E551" i="47"/>
  <c r="E550" i="47"/>
  <c r="E549" i="47"/>
  <c r="E548" i="47"/>
  <c r="E547" i="47"/>
  <c r="B551" i="47"/>
  <c r="B550" i="47"/>
  <c r="B549" i="47"/>
  <c r="B548" i="47"/>
  <c r="B547" i="47"/>
  <c r="K543" i="47"/>
  <c r="K542" i="47"/>
  <c r="K541" i="47"/>
  <c r="K540" i="47"/>
  <c r="K539" i="47"/>
  <c r="H543" i="47"/>
  <c r="H542" i="47"/>
  <c r="H541" i="47"/>
  <c r="H540" i="47"/>
  <c r="H539" i="47"/>
  <c r="E543" i="47"/>
  <c r="E542" i="47"/>
  <c r="E541" i="47"/>
  <c r="E540" i="47"/>
  <c r="E539" i="47"/>
  <c r="B543" i="47"/>
  <c r="B542" i="47"/>
  <c r="B541" i="47"/>
  <c r="B540" i="47"/>
  <c r="B539" i="47"/>
  <c r="K535" i="47"/>
  <c r="K534" i="47"/>
  <c r="K533" i="47"/>
  <c r="K532" i="47"/>
  <c r="K531" i="47"/>
  <c r="H535" i="47"/>
  <c r="H534" i="47"/>
  <c r="H533" i="47"/>
  <c r="H532" i="47"/>
  <c r="H531" i="47"/>
  <c r="E535" i="47"/>
  <c r="E534" i="47"/>
  <c r="E533" i="47"/>
  <c r="E532" i="47"/>
  <c r="E531" i="47"/>
  <c r="B535" i="47"/>
  <c r="B534" i="47"/>
  <c r="B533" i="47"/>
  <c r="B532" i="47"/>
  <c r="B531" i="47"/>
  <c r="K527" i="47"/>
  <c r="K526" i="47"/>
  <c r="K525" i="47"/>
  <c r="K524" i="47"/>
  <c r="K523" i="47"/>
  <c r="H527" i="47"/>
  <c r="H526" i="47"/>
  <c r="H525" i="47"/>
  <c r="H524" i="47"/>
  <c r="H523" i="47"/>
  <c r="E527" i="47"/>
  <c r="E526" i="47"/>
  <c r="E525" i="47"/>
  <c r="E524" i="47"/>
  <c r="E523" i="47"/>
  <c r="B527" i="47"/>
  <c r="B526" i="47"/>
  <c r="B525" i="47"/>
  <c r="B524" i="47"/>
  <c r="B523" i="47"/>
  <c r="G35" i="46"/>
  <c r="I34" i="46"/>
  <c r="G34" i="46"/>
  <c r="G33" i="46"/>
  <c r="K519" i="47"/>
  <c r="K518" i="47"/>
  <c r="K517" i="47"/>
  <c r="K516" i="47"/>
  <c r="K515" i="47"/>
  <c r="H519" i="47"/>
  <c r="H518" i="47"/>
  <c r="H517" i="47"/>
  <c r="H516" i="47"/>
  <c r="H515" i="47"/>
  <c r="E519" i="47"/>
  <c r="E518" i="47"/>
  <c r="E517" i="47"/>
  <c r="E516" i="47"/>
  <c r="E515" i="47"/>
  <c r="B519" i="47"/>
  <c r="B518" i="47"/>
  <c r="B517" i="47"/>
  <c r="B516" i="47"/>
  <c r="B515" i="47"/>
  <c r="K511" i="47"/>
  <c r="K510" i="47"/>
  <c r="K509" i="47"/>
  <c r="K508" i="47"/>
  <c r="K507" i="47"/>
  <c r="H511" i="47"/>
  <c r="H510" i="47"/>
  <c r="H509" i="47"/>
  <c r="H508" i="47"/>
  <c r="H507" i="47"/>
  <c r="E511" i="47"/>
  <c r="E510" i="47"/>
  <c r="E509" i="47"/>
  <c r="E508" i="47"/>
  <c r="E507" i="47"/>
  <c r="B511" i="47"/>
  <c r="B510" i="47"/>
  <c r="B509" i="47"/>
  <c r="B508" i="47"/>
  <c r="B507" i="47"/>
  <c r="K503" i="47"/>
  <c r="K502" i="47"/>
  <c r="K501" i="47"/>
  <c r="K500" i="47"/>
  <c r="K499" i="47"/>
  <c r="H503" i="47"/>
  <c r="H502" i="47"/>
  <c r="H501" i="47"/>
  <c r="H500" i="47"/>
  <c r="H499" i="47"/>
  <c r="E503" i="47"/>
  <c r="E502" i="47"/>
  <c r="E501" i="47"/>
  <c r="E500" i="47"/>
  <c r="E499" i="47"/>
  <c r="B503" i="47"/>
  <c r="B502" i="47"/>
  <c r="B501" i="47"/>
  <c r="B500" i="47"/>
  <c r="B499" i="47"/>
  <c r="K495" i="47"/>
  <c r="K494" i="47"/>
  <c r="K493" i="47"/>
  <c r="K492" i="47"/>
  <c r="K491" i="47"/>
  <c r="H495" i="47"/>
  <c r="H494" i="47"/>
  <c r="H493" i="47"/>
  <c r="H492" i="47"/>
  <c r="H491" i="47"/>
  <c r="E495" i="47"/>
  <c r="E494" i="47"/>
  <c r="E493" i="47"/>
  <c r="E492" i="47"/>
  <c r="E491" i="47"/>
  <c r="B495" i="47"/>
  <c r="B494" i="47"/>
  <c r="B493" i="47"/>
  <c r="B492" i="47"/>
  <c r="B491" i="47"/>
  <c r="K487" i="47"/>
  <c r="K486" i="47"/>
  <c r="K485" i="47"/>
  <c r="K484" i="47"/>
  <c r="K483" i="47"/>
  <c r="H487" i="47"/>
  <c r="H486" i="47"/>
  <c r="H485" i="47"/>
  <c r="H484" i="47"/>
  <c r="H483" i="47"/>
  <c r="E487" i="47"/>
  <c r="E486" i="47"/>
  <c r="E485" i="47"/>
  <c r="E484" i="47"/>
  <c r="E483" i="47"/>
  <c r="B487" i="47"/>
  <c r="B486" i="47"/>
  <c r="B485" i="47"/>
  <c r="B484" i="47"/>
  <c r="B483" i="47"/>
  <c r="B35" i="46"/>
  <c r="D34" i="46"/>
  <c r="B34" i="46"/>
  <c r="B33" i="46"/>
  <c r="K479" i="47"/>
  <c r="K478" i="47"/>
  <c r="K477" i="47"/>
  <c r="K476" i="47"/>
  <c r="K475" i="47"/>
  <c r="H479" i="47"/>
  <c r="H478" i="47"/>
  <c r="H477" i="47"/>
  <c r="H476" i="47"/>
  <c r="H475" i="47"/>
  <c r="E479" i="47"/>
  <c r="E478" i="47"/>
  <c r="E477" i="47"/>
  <c r="E476" i="47"/>
  <c r="E475" i="47"/>
  <c r="B479" i="47"/>
  <c r="B478" i="47"/>
  <c r="B477" i="47"/>
  <c r="B476" i="47"/>
  <c r="B475" i="47"/>
  <c r="K471" i="47"/>
  <c r="K470" i="47"/>
  <c r="K469" i="47"/>
  <c r="K468" i="47"/>
  <c r="K467" i="47"/>
  <c r="H471" i="47"/>
  <c r="H470" i="47"/>
  <c r="H469" i="47"/>
  <c r="H468" i="47"/>
  <c r="H467" i="47"/>
  <c r="E471" i="47"/>
  <c r="E470" i="47"/>
  <c r="E469" i="47"/>
  <c r="E468" i="47"/>
  <c r="E467" i="47"/>
  <c r="B471" i="47"/>
  <c r="B470" i="47"/>
  <c r="B469" i="47"/>
  <c r="B468" i="47"/>
  <c r="B467" i="47"/>
  <c r="K463" i="47"/>
  <c r="K462" i="47"/>
  <c r="K461" i="47"/>
  <c r="K460" i="47"/>
  <c r="K459" i="47"/>
  <c r="H463" i="47"/>
  <c r="H462" i="47"/>
  <c r="H461" i="47"/>
  <c r="H460" i="47"/>
  <c r="H459" i="47"/>
  <c r="E463" i="47"/>
  <c r="E462" i="47"/>
  <c r="E461" i="47"/>
  <c r="E460" i="47"/>
  <c r="E459" i="47"/>
  <c r="B463" i="47"/>
  <c r="B462" i="47"/>
  <c r="B461" i="47"/>
  <c r="B460" i="47"/>
  <c r="B459" i="47"/>
  <c r="K455" i="47"/>
  <c r="K454" i="47"/>
  <c r="K453" i="47"/>
  <c r="K452" i="47"/>
  <c r="K451" i="47"/>
  <c r="H455" i="47"/>
  <c r="H454" i="47"/>
  <c r="H453" i="47"/>
  <c r="H452" i="47"/>
  <c r="H451" i="47"/>
  <c r="E455" i="47"/>
  <c r="E454" i="47"/>
  <c r="E453" i="47"/>
  <c r="E452" i="47"/>
  <c r="E451" i="47"/>
  <c r="B455" i="47"/>
  <c r="B454" i="47"/>
  <c r="B453" i="47"/>
  <c r="B452" i="47"/>
  <c r="B451" i="47"/>
  <c r="K447" i="47"/>
  <c r="K446" i="47"/>
  <c r="K445" i="47"/>
  <c r="K444" i="47"/>
  <c r="K443" i="47"/>
  <c r="H447" i="47"/>
  <c r="H446" i="47"/>
  <c r="H445" i="47"/>
  <c r="H444" i="47"/>
  <c r="H443" i="47"/>
  <c r="E447" i="47"/>
  <c r="E446" i="47"/>
  <c r="E445" i="47"/>
  <c r="E444" i="47"/>
  <c r="E443" i="47"/>
  <c r="B447" i="47"/>
  <c r="B446" i="47"/>
  <c r="B445" i="47"/>
  <c r="B444" i="47"/>
  <c r="B443" i="47"/>
  <c r="G30" i="46"/>
  <c r="I29" i="46"/>
  <c r="G29" i="46"/>
  <c r="G28" i="46"/>
  <c r="K439" i="47"/>
  <c r="K438" i="47"/>
  <c r="K437" i="47"/>
  <c r="K436" i="47"/>
  <c r="K435" i="47"/>
  <c r="H439" i="47"/>
  <c r="H438" i="47"/>
  <c r="H437" i="47"/>
  <c r="H436" i="47"/>
  <c r="H435" i="47"/>
  <c r="E439" i="47"/>
  <c r="E438" i="47"/>
  <c r="E437" i="47"/>
  <c r="E436" i="47"/>
  <c r="E435" i="47"/>
  <c r="B439" i="47"/>
  <c r="B438" i="47"/>
  <c r="B437" i="47"/>
  <c r="B436" i="47"/>
  <c r="B435" i="47"/>
  <c r="K431" i="47"/>
  <c r="K430" i="47"/>
  <c r="K429" i="47"/>
  <c r="K428" i="47"/>
  <c r="K427" i="47"/>
  <c r="H431" i="47"/>
  <c r="H430" i="47"/>
  <c r="H429" i="47"/>
  <c r="H428" i="47"/>
  <c r="H427" i="47"/>
  <c r="E431" i="47"/>
  <c r="E430" i="47"/>
  <c r="E429" i="47"/>
  <c r="E428" i="47"/>
  <c r="E427" i="47"/>
  <c r="B431" i="47"/>
  <c r="B430" i="47"/>
  <c r="B429" i="47"/>
  <c r="B428" i="47"/>
  <c r="B427" i="47"/>
  <c r="K423" i="47"/>
  <c r="K422" i="47"/>
  <c r="K421" i="47"/>
  <c r="K420" i="47"/>
  <c r="K419" i="47"/>
  <c r="H423" i="47"/>
  <c r="H422" i="47"/>
  <c r="H421" i="47"/>
  <c r="H420" i="47"/>
  <c r="H419" i="47"/>
  <c r="E423" i="47"/>
  <c r="E422" i="47"/>
  <c r="E421" i="47"/>
  <c r="E420" i="47"/>
  <c r="E419" i="47"/>
  <c r="B423" i="47"/>
  <c r="B422" i="47"/>
  <c r="B421" i="47"/>
  <c r="B420" i="47"/>
  <c r="B419" i="47"/>
  <c r="K415" i="47"/>
  <c r="K414" i="47"/>
  <c r="K413" i="47"/>
  <c r="K412" i="47"/>
  <c r="K411" i="47"/>
  <c r="H415" i="47"/>
  <c r="H414" i="47"/>
  <c r="H413" i="47"/>
  <c r="H412" i="47"/>
  <c r="H411" i="47"/>
  <c r="E415" i="47"/>
  <c r="E414" i="47"/>
  <c r="E413" i="47"/>
  <c r="E412" i="47"/>
  <c r="E411" i="47"/>
  <c r="B415" i="47"/>
  <c r="B414" i="47"/>
  <c r="B413" i="47"/>
  <c r="B412" i="47"/>
  <c r="B411" i="47"/>
  <c r="K407" i="47"/>
  <c r="K406" i="47"/>
  <c r="K405" i="47"/>
  <c r="K404" i="47"/>
  <c r="K403" i="47"/>
  <c r="H407" i="47"/>
  <c r="H406" i="47"/>
  <c r="H405" i="47"/>
  <c r="H404" i="47"/>
  <c r="H403" i="47"/>
  <c r="E407" i="47"/>
  <c r="E406" i="47"/>
  <c r="E405" i="47"/>
  <c r="E404" i="47"/>
  <c r="E403" i="47"/>
  <c r="B407" i="47"/>
  <c r="B406" i="47"/>
  <c r="B405" i="47"/>
  <c r="B404" i="47"/>
  <c r="B403" i="47"/>
  <c r="B30" i="46"/>
  <c r="D29" i="46"/>
  <c r="B29" i="46"/>
  <c r="B28" i="46"/>
  <c r="K399" i="47"/>
  <c r="K398" i="47"/>
  <c r="K397" i="47"/>
  <c r="K396" i="47"/>
  <c r="K395" i="47"/>
  <c r="H399" i="47"/>
  <c r="H398" i="47"/>
  <c r="H397" i="47"/>
  <c r="H396" i="47"/>
  <c r="H395" i="47"/>
  <c r="E399" i="47"/>
  <c r="E398" i="47"/>
  <c r="E397" i="47"/>
  <c r="E396" i="47"/>
  <c r="E395" i="47"/>
  <c r="B399" i="47"/>
  <c r="B398" i="47"/>
  <c r="B397" i="47"/>
  <c r="B396" i="47"/>
  <c r="B395" i="47"/>
  <c r="K391" i="47"/>
  <c r="K390" i="47"/>
  <c r="K389" i="47"/>
  <c r="K388" i="47"/>
  <c r="K387" i="47"/>
  <c r="H391" i="47"/>
  <c r="H390" i="47"/>
  <c r="H389" i="47"/>
  <c r="H388" i="47"/>
  <c r="H387" i="47"/>
  <c r="E391" i="47"/>
  <c r="E390" i="47"/>
  <c r="E389" i="47"/>
  <c r="E388" i="47"/>
  <c r="E387" i="47"/>
  <c r="B391" i="47"/>
  <c r="B390" i="47"/>
  <c r="B389" i="47"/>
  <c r="B388" i="47"/>
  <c r="B387" i="47"/>
  <c r="K383" i="47"/>
  <c r="K382" i="47"/>
  <c r="K381" i="47"/>
  <c r="K380" i="47"/>
  <c r="K379" i="47"/>
  <c r="H383" i="47"/>
  <c r="H382" i="47"/>
  <c r="H381" i="47"/>
  <c r="H380" i="47"/>
  <c r="H379" i="47"/>
  <c r="E383" i="47"/>
  <c r="E382" i="47"/>
  <c r="E381" i="47"/>
  <c r="E380" i="47"/>
  <c r="E379" i="47"/>
  <c r="B383" i="47"/>
  <c r="B382" i="47"/>
  <c r="B381" i="47"/>
  <c r="B380" i="47"/>
  <c r="B379" i="47"/>
  <c r="K375" i="47"/>
  <c r="K374" i="47"/>
  <c r="K373" i="47"/>
  <c r="K372" i="47"/>
  <c r="K371" i="47"/>
  <c r="H375" i="47"/>
  <c r="H374" i="47"/>
  <c r="H373" i="47"/>
  <c r="H372" i="47"/>
  <c r="H371" i="47"/>
  <c r="E375" i="47"/>
  <c r="E374" i="47"/>
  <c r="E373" i="47"/>
  <c r="E372" i="47"/>
  <c r="E371" i="47"/>
  <c r="B375" i="47"/>
  <c r="B374" i="47"/>
  <c r="B373" i="47"/>
  <c r="B372" i="47"/>
  <c r="B371" i="47"/>
  <c r="K367" i="47"/>
  <c r="K366" i="47"/>
  <c r="K365" i="47"/>
  <c r="K364" i="47"/>
  <c r="K363" i="47"/>
  <c r="H367" i="47"/>
  <c r="H366" i="47"/>
  <c r="H365" i="47"/>
  <c r="H364" i="47"/>
  <c r="H363" i="47"/>
  <c r="E367" i="47"/>
  <c r="E366" i="47"/>
  <c r="E365" i="47"/>
  <c r="E364" i="47"/>
  <c r="E363" i="47"/>
  <c r="B367" i="47"/>
  <c r="B366" i="47"/>
  <c r="B365" i="47"/>
  <c r="B364" i="47"/>
  <c r="B363" i="47"/>
  <c r="G25" i="46"/>
  <c r="I24" i="46"/>
  <c r="G24" i="46"/>
  <c r="G23" i="46"/>
  <c r="K359" i="47"/>
  <c r="K358" i="47"/>
  <c r="K357" i="47"/>
  <c r="K356" i="47"/>
  <c r="K355" i="47"/>
  <c r="H359" i="47"/>
  <c r="H358" i="47"/>
  <c r="H357" i="47"/>
  <c r="H356" i="47"/>
  <c r="H355" i="47"/>
  <c r="E359" i="47"/>
  <c r="E358" i="47"/>
  <c r="E357" i="47"/>
  <c r="E356" i="47"/>
  <c r="E355" i="47"/>
  <c r="B359" i="47"/>
  <c r="B358" i="47"/>
  <c r="B357" i="47"/>
  <c r="B356" i="47"/>
  <c r="B355" i="47"/>
  <c r="K351" i="47"/>
  <c r="K350" i="47"/>
  <c r="K349" i="47"/>
  <c r="K348" i="47"/>
  <c r="K347" i="47"/>
  <c r="H351" i="47"/>
  <c r="H350" i="47"/>
  <c r="H349" i="47"/>
  <c r="H348" i="47"/>
  <c r="H347" i="47"/>
  <c r="E351" i="47"/>
  <c r="E350" i="47"/>
  <c r="E349" i="47"/>
  <c r="E348" i="47"/>
  <c r="E347" i="47"/>
  <c r="B351" i="47"/>
  <c r="B350" i="47"/>
  <c r="B349" i="47"/>
  <c r="B348" i="47"/>
  <c r="B347" i="47"/>
  <c r="K343" i="47"/>
  <c r="K342" i="47"/>
  <c r="K341" i="47"/>
  <c r="K340" i="47"/>
  <c r="K339" i="47"/>
  <c r="H343" i="47"/>
  <c r="H342" i="47"/>
  <c r="H341" i="47"/>
  <c r="H340" i="47"/>
  <c r="H339" i="47"/>
  <c r="E343" i="47"/>
  <c r="E342" i="47"/>
  <c r="E341" i="47"/>
  <c r="E340" i="47"/>
  <c r="E339" i="47"/>
  <c r="B343" i="47"/>
  <c r="B342" i="47"/>
  <c r="B341" i="47"/>
  <c r="B340" i="47"/>
  <c r="B339" i="47"/>
  <c r="K335" i="47"/>
  <c r="K334" i="47"/>
  <c r="K333" i="47"/>
  <c r="K332" i="47"/>
  <c r="K331" i="47"/>
  <c r="H335" i="47"/>
  <c r="H334" i="47"/>
  <c r="H333" i="47"/>
  <c r="H332" i="47"/>
  <c r="H331" i="47"/>
  <c r="E335" i="47"/>
  <c r="E334" i="47"/>
  <c r="E333" i="47"/>
  <c r="E332" i="47"/>
  <c r="E331" i="47"/>
  <c r="B335" i="47"/>
  <c r="B334" i="47"/>
  <c r="B333" i="47"/>
  <c r="B332" i="47"/>
  <c r="B331" i="47"/>
  <c r="K327" i="47"/>
  <c r="K326" i="47"/>
  <c r="K325" i="47"/>
  <c r="K324" i="47"/>
  <c r="K323" i="47"/>
  <c r="H327" i="47"/>
  <c r="H326" i="47"/>
  <c r="H325" i="47"/>
  <c r="H324" i="47"/>
  <c r="H323" i="47"/>
  <c r="E327" i="47"/>
  <c r="E326" i="47"/>
  <c r="E325" i="47"/>
  <c r="E324" i="47"/>
  <c r="E323" i="47"/>
  <c r="B327" i="47"/>
  <c r="B326" i="47"/>
  <c r="B325" i="47"/>
  <c r="B324" i="47"/>
  <c r="B323" i="47"/>
  <c r="B25" i="46"/>
  <c r="D24" i="46"/>
  <c r="B24" i="46"/>
  <c r="B23" i="46"/>
  <c r="K319" i="47"/>
  <c r="K318" i="47"/>
  <c r="K317" i="47"/>
  <c r="K316" i="47"/>
  <c r="K315" i="47"/>
  <c r="H319" i="47"/>
  <c r="H318" i="47"/>
  <c r="H317" i="47"/>
  <c r="H316" i="47"/>
  <c r="H315" i="47"/>
  <c r="E319" i="47"/>
  <c r="E318" i="47"/>
  <c r="E317" i="47"/>
  <c r="E316" i="47"/>
  <c r="E315" i="47"/>
  <c r="B319" i="47"/>
  <c r="B318" i="47"/>
  <c r="B317" i="47"/>
  <c r="B316" i="47"/>
  <c r="B315" i="47"/>
  <c r="K311" i="47"/>
  <c r="K310" i="47"/>
  <c r="K309" i="47"/>
  <c r="K308" i="47"/>
  <c r="K307" i="47"/>
  <c r="H311" i="47"/>
  <c r="H310" i="47"/>
  <c r="H309" i="47"/>
  <c r="H308" i="47"/>
  <c r="H307" i="47"/>
  <c r="E311" i="47"/>
  <c r="E310" i="47"/>
  <c r="E309" i="47"/>
  <c r="E308" i="47"/>
  <c r="E307" i="47"/>
  <c r="B311" i="47"/>
  <c r="B310" i="47"/>
  <c r="B309" i="47"/>
  <c r="B308" i="47"/>
  <c r="B307" i="47"/>
  <c r="K303" i="47"/>
  <c r="K302" i="47"/>
  <c r="K301" i="47"/>
  <c r="K300" i="47"/>
  <c r="K299" i="47"/>
  <c r="H303" i="47"/>
  <c r="H302" i="47"/>
  <c r="H301" i="47"/>
  <c r="H300" i="47"/>
  <c r="H299" i="47"/>
  <c r="E303" i="47"/>
  <c r="E302" i="47"/>
  <c r="E301" i="47"/>
  <c r="E300" i="47"/>
  <c r="E299" i="47"/>
  <c r="B303" i="47"/>
  <c r="B302" i="47"/>
  <c r="B301" i="47"/>
  <c r="B300" i="47"/>
  <c r="B299" i="47"/>
  <c r="K295" i="47"/>
  <c r="K294" i="47"/>
  <c r="K293" i="47"/>
  <c r="K292" i="47"/>
  <c r="K291" i="47"/>
  <c r="H295" i="47"/>
  <c r="H294" i="47"/>
  <c r="H293" i="47"/>
  <c r="H292" i="47"/>
  <c r="H291" i="47"/>
  <c r="E295" i="47"/>
  <c r="E294" i="47"/>
  <c r="E293" i="47"/>
  <c r="E292" i="47"/>
  <c r="E291" i="47"/>
  <c r="B295" i="47"/>
  <c r="B294" i="47"/>
  <c r="B293" i="47"/>
  <c r="B292" i="47"/>
  <c r="B291" i="47"/>
  <c r="K287" i="47"/>
  <c r="K286" i="47"/>
  <c r="K285" i="47"/>
  <c r="K284" i="47"/>
  <c r="K283" i="47"/>
  <c r="H287" i="47"/>
  <c r="H286" i="47"/>
  <c r="H285" i="47"/>
  <c r="H284" i="47"/>
  <c r="H283" i="47"/>
  <c r="E287" i="47"/>
  <c r="E286" i="47"/>
  <c r="E285" i="47"/>
  <c r="E284" i="47"/>
  <c r="E283" i="47"/>
  <c r="B287" i="47"/>
  <c r="B286" i="47"/>
  <c r="B285" i="47"/>
  <c r="B284" i="47"/>
  <c r="B283" i="47"/>
  <c r="G20" i="46"/>
  <c r="I19" i="46"/>
  <c r="G19" i="46"/>
  <c r="G18" i="46"/>
  <c r="K279" i="47"/>
  <c r="K278" i="47"/>
  <c r="K277" i="47"/>
  <c r="K276" i="47"/>
  <c r="K275" i="47"/>
  <c r="H279" i="47"/>
  <c r="H278" i="47"/>
  <c r="H277" i="47"/>
  <c r="H276" i="47"/>
  <c r="H275" i="47"/>
  <c r="E279" i="47"/>
  <c r="E278" i="47"/>
  <c r="E277" i="47"/>
  <c r="E276" i="47"/>
  <c r="E275" i="47"/>
  <c r="B279" i="47"/>
  <c r="B278" i="47"/>
  <c r="B277" i="47"/>
  <c r="B276" i="47"/>
  <c r="B275" i="47"/>
  <c r="K271" i="47"/>
  <c r="K270" i="47"/>
  <c r="K269" i="47"/>
  <c r="K268" i="47"/>
  <c r="K267" i="47"/>
  <c r="H271" i="47"/>
  <c r="H270" i="47"/>
  <c r="H269" i="47"/>
  <c r="H268" i="47"/>
  <c r="H267" i="47"/>
  <c r="E271" i="47"/>
  <c r="E270" i="47"/>
  <c r="E269" i="47"/>
  <c r="E268" i="47"/>
  <c r="E267" i="47"/>
  <c r="B271" i="47"/>
  <c r="B270" i="47"/>
  <c r="B269" i="47"/>
  <c r="B268" i="47"/>
  <c r="B267" i="47"/>
  <c r="K263" i="47"/>
  <c r="K262" i="47"/>
  <c r="K261" i="47"/>
  <c r="K260" i="47"/>
  <c r="K259" i="47"/>
  <c r="H263" i="47"/>
  <c r="H262" i="47"/>
  <c r="H261" i="47"/>
  <c r="H260" i="47"/>
  <c r="H259" i="47"/>
  <c r="E263" i="47"/>
  <c r="E262" i="47"/>
  <c r="E261" i="47"/>
  <c r="E260" i="47"/>
  <c r="E259" i="47"/>
  <c r="B263" i="47"/>
  <c r="B262" i="47"/>
  <c r="B261" i="47"/>
  <c r="B260" i="47"/>
  <c r="B259" i="47"/>
  <c r="K255" i="47"/>
  <c r="K254" i="47"/>
  <c r="K253" i="47"/>
  <c r="K252" i="47"/>
  <c r="K251" i="47"/>
  <c r="H255" i="47"/>
  <c r="H254" i="47"/>
  <c r="H253" i="47"/>
  <c r="H252" i="47"/>
  <c r="H251" i="47"/>
  <c r="E255" i="47"/>
  <c r="E254" i="47"/>
  <c r="E253" i="47"/>
  <c r="E252" i="47"/>
  <c r="E251" i="47"/>
  <c r="B255" i="47"/>
  <c r="B254" i="47"/>
  <c r="B253" i="47"/>
  <c r="B252" i="47"/>
  <c r="B251" i="47"/>
  <c r="K247" i="47"/>
  <c r="K246" i="47"/>
  <c r="K245" i="47"/>
  <c r="K244" i="47"/>
  <c r="K243" i="47"/>
  <c r="H247" i="47"/>
  <c r="H246" i="47"/>
  <c r="H245" i="47"/>
  <c r="H244" i="47"/>
  <c r="H243" i="47"/>
  <c r="E247" i="47"/>
  <c r="E246" i="47"/>
  <c r="E245" i="47"/>
  <c r="E244" i="47"/>
  <c r="E243" i="47"/>
  <c r="B247" i="47"/>
  <c r="B246" i="47"/>
  <c r="B245" i="47"/>
  <c r="B244" i="47"/>
  <c r="B243" i="47"/>
  <c r="B20" i="46"/>
  <c r="D19" i="46"/>
  <c r="B19" i="46"/>
  <c r="B18" i="46"/>
  <c r="K239" i="47"/>
  <c r="K238" i="47"/>
  <c r="K237" i="47"/>
  <c r="K236" i="47"/>
  <c r="K235" i="47"/>
  <c r="H239" i="47"/>
  <c r="H238" i="47"/>
  <c r="H237" i="47"/>
  <c r="H236" i="47"/>
  <c r="H235" i="47"/>
  <c r="E239" i="47"/>
  <c r="E238" i="47"/>
  <c r="E237" i="47"/>
  <c r="E236" i="47"/>
  <c r="E235" i="47"/>
  <c r="B239" i="47"/>
  <c r="B238" i="47"/>
  <c r="B237" i="47"/>
  <c r="B236" i="47"/>
  <c r="B235" i="47"/>
  <c r="K231" i="47"/>
  <c r="K230" i="47"/>
  <c r="K229" i="47"/>
  <c r="K228" i="47"/>
  <c r="K227" i="47"/>
  <c r="H231" i="47"/>
  <c r="H230" i="47"/>
  <c r="H229" i="47"/>
  <c r="H228" i="47"/>
  <c r="H227" i="47"/>
  <c r="E231" i="47"/>
  <c r="E230" i="47"/>
  <c r="E229" i="47"/>
  <c r="E228" i="47"/>
  <c r="E227" i="47"/>
  <c r="B231" i="47"/>
  <c r="B230" i="47"/>
  <c r="B229" i="47"/>
  <c r="B228" i="47"/>
  <c r="B227" i="47"/>
  <c r="K223" i="47"/>
  <c r="K222" i="47"/>
  <c r="K221" i="47"/>
  <c r="K220" i="47"/>
  <c r="K219" i="47"/>
  <c r="H223" i="47"/>
  <c r="H222" i="47"/>
  <c r="H221" i="47"/>
  <c r="H220" i="47"/>
  <c r="H219" i="47"/>
  <c r="E223" i="47"/>
  <c r="E222" i="47"/>
  <c r="E221" i="47"/>
  <c r="E220" i="47"/>
  <c r="E219" i="47"/>
  <c r="B223" i="47"/>
  <c r="B222" i="47"/>
  <c r="B221" i="47"/>
  <c r="B220" i="47"/>
  <c r="B219" i="47"/>
  <c r="K215" i="47"/>
  <c r="K214" i="47"/>
  <c r="K213" i="47"/>
  <c r="K212" i="47"/>
  <c r="K211" i="47"/>
  <c r="H215" i="47"/>
  <c r="H214" i="47"/>
  <c r="H213" i="47"/>
  <c r="H212" i="47"/>
  <c r="H211" i="47"/>
  <c r="E215" i="47"/>
  <c r="E214" i="47"/>
  <c r="E213" i="47"/>
  <c r="E212" i="47"/>
  <c r="E211" i="47"/>
  <c r="B215" i="47"/>
  <c r="B214" i="47"/>
  <c r="B213" i="47"/>
  <c r="B212" i="47"/>
  <c r="B211" i="47"/>
  <c r="K207" i="47"/>
  <c r="K206" i="47"/>
  <c r="K205" i="47"/>
  <c r="K204" i="47"/>
  <c r="K203" i="47"/>
  <c r="H207" i="47"/>
  <c r="H206" i="47"/>
  <c r="H205" i="47"/>
  <c r="H204" i="47"/>
  <c r="H203" i="47"/>
  <c r="E207" i="47"/>
  <c r="E206" i="47"/>
  <c r="E205" i="47"/>
  <c r="E204" i="47"/>
  <c r="E203" i="47"/>
  <c r="B207" i="47"/>
  <c r="B206" i="47"/>
  <c r="B205" i="47"/>
  <c r="B204" i="47"/>
  <c r="B203" i="47"/>
  <c r="G15" i="46"/>
  <c r="I14" i="46"/>
  <c r="G14" i="46"/>
  <c r="G13" i="46"/>
  <c r="K199" i="47"/>
  <c r="K198" i="47"/>
  <c r="K197" i="47"/>
  <c r="K196" i="47"/>
  <c r="K195" i="47"/>
  <c r="H199" i="47"/>
  <c r="H198" i="47"/>
  <c r="H197" i="47"/>
  <c r="H196" i="47"/>
  <c r="H195" i="47"/>
  <c r="E199" i="47"/>
  <c r="E198" i="47"/>
  <c r="E197" i="47"/>
  <c r="E196" i="47"/>
  <c r="E195" i="47"/>
  <c r="B199" i="47"/>
  <c r="B198" i="47"/>
  <c r="B197" i="47"/>
  <c r="B196" i="47"/>
  <c r="B195" i="47"/>
  <c r="K191" i="47"/>
  <c r="K190" i="47"/>
  <c r="K189" i="47"/>
  <c r="K188" i="47"/>
  <c r="K187" i="47"/>
  <c r="H191" i="47"/>
  <c r="H190" i="47"/>
  <c r="H189" i="47"/>
  <c r="H188" i="47"/>
  <c r="H187" i="47"/>
  <c r="E191" i="47"/>
  <c r="E190" i="47"/>
  <c r="E189" i="47"/>
  <c r="E188" i="47"/>
  <c r="E187" i="47"/>
  <c r="B191" i="47"/>
  <c r="B190" i="47"/>
  <c r="B189" i="47"/>
  <c r="B188" i="47"/>
  <c r="B187" i="47"/>
  <c r="K183" i="47"/>
  <c r="K182" i="47"/>
  <c r="K181" i="47"/>
  <c r="K180" i="47"/>
  <c r="K179" i="47"/>
  <c r="H183" i="47"/>
  <c r="H182" i="47"/>
  <c r="H181" i="47"/>
  <c r="H180" i="47"/>
  <c r="H179" i="47"/>
  <c r="E183" i="47"/>
  <c r="E182" i="47"/>
  <c r="E181" i="47"/>
  <c r="E180" i="47"/>
  <c r="E179" i="47"/>
  <c r="B183" i="47"/>
  <c r="B182" i="47"/>
  <c r="B181" i="47"/>
  <c r="B180" i="47"/>
  <c r="B179" i="47"/>
  <c r="K175" i="47"/>
  <c r="K174" i="47"/>
  <c r="K173" i="47"/>
  <c r="K172" i="47"/>
  <c r="K171" i="47"/>
  <c r="H175" i="47"/>
  <c r="H174" i="47"/>
  <c r="H173" i="47"/>
  <c r="H172" i="47"/>
  <c r="H171" i="47"/>
  <c r="E175" i="47"/>
  <c r="E174" i="47"/>
  <c r="E173" i="47"/>
  <c r="E172" i="47"/>
  <c r="E171" i="47"/>
  <c r="B175" i="47"/>
  <c r="B174" i="47"/>
  <c r="B173" i="47"/>
  <c r="B172" i="47"/>
  <c r="B171" i="47"/>
  <c r="K167" i="47"/>
  <c r="K166" i="47"/>
  <c r="K165" i="47"/>
  <c r="K164" i="47"/>
  <c r="K163" i="47"/>
  <c r="H167" i="47"/>
  <c r="H166" i="47"/>
  <c r="H165" i="47"/>
  <c r="H164" i="47"/>
  <c r="H163" i="47"/>
  <c r="E167" i="47"/>
  <c r="E166" i="47"/>
  <c r="E165" i="47"/>
  <c r="E164" i="47"/>
  <c r="E163" i="47"/>
  <c r="B167" i="47"/>
  <c r="B166" i="47"/>
  <c r="B165" i="47"/>
  <c r="B164" i="47"/>
  <c r="B163" i="47"/>
  <c r="B15" i="46"/>
  <c r="D14" i="46"/>
  <c r="B14" i="46"/>
  <c r="B13" i="46"/>
  <c r="K159" i="47"/>
  <c r="K158" i="47"/>
  <c r="K157" i="47"/>
  <c r="K156" i="47"/>
  <c r="K155" i="47"/>
  <c r="H159" i="47"/>
  <c r="H158" i="47"/>
  <c r="H157" i="47"/>
  <c r="H156" i="47"/>
  <c r="H155" i="47"/>
  <c r="E159" i="47"/>
  <c r="E158" i="47"/>
  <c r="E157" i="47"/>
  <c r="E156" i="47"/>
  <c r="E155" i="47"/>
  <c r="B159" i="47"/>
  <c r="B158" i="47"/>
  <c r="B157" i="47"/>
  <c r="B156" i="47"/>
  <c r="B155" i="47"/>
  <c r="K151" i="47"/>
  <c r="K150" i="47"/>
  <c r="K149" i="47"/>
  <c r="K148" i="47"/>
  <c r="K147" i="47"/>
  <c r="H151" i="47"/>
  <c r="H150" i="47"/>
  <c r="H149" i="47"/>
  <c r="H148" i="47"/>
  <c r="H147" i="47"/>
  <c r="E151" i="47"/>
  <c r="E150" i="47"/>
  <c r="E149" i="47"/>
  <c r="E148" i="47"/>
  <c r="E147" i="47"/>
  <c r="B151" i="47"/>
  <c r="B150" i="47"/>
  <c r="B149" i="47"/>
  <c r="B148" i="47"/>
  <c r="B147" i="47"/>
  <c r="K143" i="47"/>
  <c r="K142" i="47"/>
  <c r="K141" i="47"/>
  <c r="K140" i="47"/>
  <c r="K139" i="47"/>
  <c r="H143" i="47"/>
  <c r="H142" i="47"/>
  <c r="H141" i="47"/>
  <c r="H140" i="47"/>
  <c r="H139" i="47"/>
  <c r="E143" i="47"/>
  <c r="E142" i="47"/>
  <c r="E141" i="47"/>
  <c r="E140" i="47"/>
  <c r="E139" i="47"/>
  <c r="B143" i="47"/>
  <c r="B142" i="47"/>
  <c r="B141" i="47"/>
  <c r="B140" i="47"/>
  <c r="B139" i="47"/>
  <c r="K135" i="47"/>
  <c r="K134" i="47"/>
  <c r="K133" i="47"/>
  <c r="K132" i="47"/>
  <c r="K131" i="47"/>
  <c r="H135" i="47"/>
  <c r="H134" i="47"/>
  <c r="H133" i="47"/>
  <c r="H132" i="47"/>
  <c r="H131" i="47"/>
  <c r="E135" i="47"/>
  <c r="E134" i="47"/>
  <c r="E133" i="47"/>
  <c r="E132" i="47"/>
  <c r="E131" i="47"/>
  <c r="B135" i="47"/>
  <c r="B134" i="47"/>
  <c r="B133" i="47"/>
  <c r="B132" i="47"/>
  <c r="B131" i="47"/>
  <c r="K127" i="47"/>
  <c r="K126" i="47"/>
  <c r="K125" i="47"/>
  <c r="K124" i="47"/>
  <c r="K123" i="47"/>
  <c r="H127" i="47"/>
  <c r="H126" i="47"/>
  <c r="H125" i="47"/>
  <c r="H124" i="47"/>
  <c r="H123" i="47"/>
  <c r="E127" i="47"/>
  <c r="E126" i="47"/>
  <c r="E125" i="47"/>
  <c r="E124" i="47"/>
  <c r="E123" i="47"/>
  <c r="B127" i="47"/>
  <c r="B126" i="47"/>
  <c r="B125" i="47"/>
  <c r="B124" i="47"/>
  <c r="B123" i="47"/>
  <c r="G10" i="46"/>
  <c r="I9" i="46"/>
  <c r="G9" i="46"/>
  <c r="G8" i="46"/>
  <c r="K119" i="47"/>
  <c r="K118" i="47"/>
  <c r="K117" i="47"/>
  <c r="K116" i="47"/>
  <c r="K115" i="47"/>
  <c r="H119" i="47"/>
  <c r="H118" i="47"/>
  <c r="H117" i="47"/>
  <c r="H116" i="47"/>
  <c r="H115" i="47"/>
  <c r="E119" i="47"/>
  <c r="E118" i="47"/>
  <c r="E117" i="47"/>
  <c r="E116" i="47"/>
  <c r="E115" i="47"/>
  <c r="B119" i="47"/>
  <c r="B118" i="47"/>
  <c r="B117" i="47"/>
  <c r="B116" i="47"/>
  <c r="B115" i="47"/>
  <c r="K111" i="47"/>
  <c r="K110" i="47"/>
  <c r="K109" i="47"/>
  <c r="K108" i="47"/>
  <c r="K107" i="47"/>
  <c r="H111" i="47"/>
  <c r="H110" i="47"/>
  <c r="H109" i="47"/>
  <c r="H108" i="47"/>
  <c r="H107" i="47"/>
  <c r="E111" i="47"/>
  <c r="E110" i="47"/>
  <c r="E109" i="47"/>
  <c r="E108" i="47"/>
  <c r="E107" i="47"/>
  <c r="B111" i="47"/>
  <c r="B110" i="47"/>
  <c r="B109" i="47"/>
  <c r="B108" i="47"/>
  <c r="B107" i="47"/>
  <c r="K103" i="47"/>
  <c r="K102" i="47"/>
  <c r="K101" i="47"/>
  <c r="K100" i="47"/>
  <c r="K99" i="47"/>
  <c r="H103" i="47"/>
  <c r="H102" i="47"/>
  <c r="H101" i="47"/>
  <c r="H100" i="47"/>
  <c r="H99" i="47"/>
  <c r="E103" i="47"/>
  <c r="E102" i="47"/>
  <c r="E101" i="47"/>
  <c r="E100" i="47"/>
  <c r="E99" i="47"/>
  <c r="B103" i="47"/>
  <c r="B102" i="47"/>
  <c r="B101" i="47"/>
  <c r="B100" i="47"/>
  <c r="B99" i="47"/>
  <c r="K95" i="47"/>
  <c r="K94" i="47"/>
  <c r="K93" i="47"/>
  <c r="K92" i="47"/>
  <c r="K91" i="47"/>
  <c r="H95" i="47"/>
  <c r="H94" i="47"/>
  <c r="H93" i="47"/>
  <c r="H92" i="47"/>
  <c r="H91" i="47"/>
  <c r="E95" i="47"/>
  <c r="E94" i="47"/>
  <c r="E93" i="47"/>
  <c r="E92" i="47"/>
  <c r="E91" i="47"/>
  <c r="B95" i="47"/>
  <c r="B94" i="47"/>
  <c r="B93" i="47"/>
  <c r="B92" i="47"/>
  <c r="B91" i="47"/>
  <c r="K87" i="47"/>
  <c r="K86" i="47"/>
  <c r="K85" i="47"/>
  <c r="K84" i="47"/>
  <c r="K83" i="47"/>
  <c r="H87" i="47"/>
  <c r="H86" i="47"/>
  <c r="H85" i="47"/>
  <c r="H84" i="47"/>
  <c r="H83" i="47"/>
  <c r="E87" i="47"/>
  <c r="E86" i="47"/>
  <c r="E85" i="47"/>
  <c r="E84" i="47"/>
  <c r="E83" i="47"/>
  <c r="B87" i="47"/>
  <c r="B86" i="47"/>
  <c r="B85" i="47"/>
  <c r="B84" i="47"/>
  <c r="B83" i="47"/>
  <c r="B10" i="46"/>
  <c r="D9" i="46"/>
  <c r="B9" i="46"/>
  <c r="B8" i="46"/>
  <c r="K79" i="47"/>
  <c r="K78" i="47"/>
  <c r="K77" i="47"/>
  <c r="K76" i="47"/>
  <c r="K75" i="47"/>
  <c r="H79" i="47"/>
  <c r="H78" i="47"/>
  <c r="H77" i="47"/>
  <c r="H76" i="47"/>
  <c r="H75" i="47"/>
  <c r="E79" i="47"/>
  <c r="E78" i="47"/>
  <c r="E77" i="47"/>
  <c r="E76" i="47"/>
  <c r="E75" i="47"/>
  <c r="B79" i="47"/>
  <c r="B78" i="47"/>
  <c r="B77" i="47"/>
  <c r="B76" i="47"/>
  <c r="B75" i="47"/>
  <c r="K71" i="47"/>
  <c r="K70" i="47"/>
  <c r="K69" i="47"/>
  <c r="K68" i="47"/>
  <c r="K67" i="47"/>
  <c r="H71" i="47"/>
  <c r="H70" i="47"/>
  <c r="H69" i="47"/>
  <c r="H68" i="47"/>
  <c r="H67" i="47"/>
  <c r="E71" i="47"/>
  <c r="E70" i="47"/>
  <c r="E69" i="47"/>
  <c r="E68" i="47"/>
  <c r="E67" i="47"/>
  <c r="B71" i="47"/>
  <c r="B70" i="47"/>
  <c r="B69" i="47"/>
  <c r="B68" i="47"/>
  <c r="B67" i="47"/>
  <c r="K63" i="47"/>
  <c r="K62" i="47"/>
  <c r="K61" i="47"/>
  <c r="K60" i="47"/>
  <c r="K59" i="47"/>
  <c r="H63" i="47"/>
  <c r="H62" i="47"/>
  <c r="H61" i="47"/>
  <c r="H60" i="47"/>
  <c r="H59" i="47"/>
  <c r="E63" i="47"/>
  <c r="E62" i="47"/>
  <c r="E61" i="47"/>
  <c r="E60" i="47"/>
  <c r="E59" i="47"/>
  <c r="B63" i="47"/>
  <c r="B62" i="47"/>
  <c r="B61" i="47"/>
  <c r="B60" i="47"/>
  <c r="B59" i="47"/>
  <c r="K55" i="47"/>
  <c r="K54" i="47"/>
  <c r="K53" i="47"/>
  <c r="K52" i="47"/>
  <c r="K51" i="47"/>
  <c r="H55" i="47"/>
  <c r="H54" i="47"/>
  <c r="H53" i="47"/>
  <c r="H52" i="47"/>
  <c r="H51" i="47"/>
  <c r="E55" i="47"/>
  <c r="E54" i="47"/>
  <c r="E53" i="47"/>
  <c r="E52" i="47"/>
  <c r="E51" i="47"/>
  <c r="B55" i="47"/>
  <c r="B54" i="47"/>
  <c r="B53" i="47"/>
  <c r="B52" i="47"/>
  <c r="B51" i="47"/>
  <c r="K47" i="47"/>
  <c r="K46" i="47"/>
  <c r="K45" i="47"/>
  <c r="K44" i="47"/>
  <c r="K43" i="47"/>
  <c r="H47" i="47"/>
  <c r="H46" i="47"/>
  <c r="H45" i="47"/>
  <c r="H44" i="47"/>
  <c r="H43" i="47"/>
  <c r="E47" i="47"/>
  <c r="E46" i="47"/>
  <c r="E45" i="47"/>
  <c r="E44" i="47"/>
  <c r="E43" i="47"/>
  <c r="B47" i="47"/>
  <c r="B46" i="47"/>
  <c r="B45" i="47"/>
  <c r="B44" i="47"/>
  <c r="B43" i="47"/>
  <c r="G5" i="46"/>
  <c r="I4" i="46"/>
  <c r="G4" i="46"/>
  <c r="G3" i="46"/>
  <c r="K39" i="47"/>
  <c r="K38" i="47"/>
  <c r="K37" i="47"/>
  <c r="K36" i="47"/>
  <c r="K35" i="47"/>
  <c r="H39" i="47"/>
  <c r="H38" i="47"/>
  <c r="H37" i="47"/>
  <c r="H36" i="47"/>
  <c r="H35" i="47"/>
  <c r="E39" i="47"/>
  <c r="E38" i="47"/>
  <c r="E37" i="47"/>
  <c r="E36" i="47"/>
  <c r="E35" i="47"/>
  <c r="B39" i="47"/>
  <c r="B38" i="47"/>
  <c r="B37" i="47"/>
  <c r="B36" i="47"/>
  <c r="B35" i="47"/>
  <c r="K31" i="47"/>
  <c r="K30" i="47"/>
  <c r="K29" i="47"/>
  <c r="K28" i="47"/>
  <c r="K27" i="47"/>
  <c r="H31" i="47"/>
  <c r="H30" i="47"/>
  <c r="H29" i="47"/>
  <c r="H28" i="47"/>
  <c r="H27" i="47"/>
  <c r="E31" i="47"/>
  <c r="E30" i="47"/>
  <c r="E29" i="47"/>
  <c r="E28" i="47"/>
  <c r="E27" i="47"/>
  <c r="B31" i="47"/>
  <c r="B30" i="47"/>
  <c r="B29" i="47"/>
  <c r="B28" i="47"/>
  <c r="B27" i="47"/>
  <c r="K23" i="47"/>
  <c r="K22" i="47"/>
  <c r="K21" i="47"/>
  <c r="K20" i="47"/>
  <c r="K19" i="47"/>
  <c r="H23" i="47"/>
  <c r="H22" i="47"/>
  <c r="H21" i="47"/>
  <c r="H20" i="47"/>
  <c r="H19" i="47"/>
  <c r="E23" i="47"/>
  <c r="E22" i="47"/>
  <c r="E21" i="47"/>
  <c r="E20" i="47"/>
  <c r="E19" i="47"/>
  <c r="B23" i="47"/>
  <c r="B22" i="47"/>
  <c r="B21" i="47"/>
  <c r="B20" i="47"/>
  <c r="B19" i="47"/>
  <c r="K15" i="47"/>
  <c r="K14" i="47"/>
  <c r="K13" i="47"/>
  <c r="K12" i="47"/>
  <c r="K11" i="47"/>
  <c r="H15" i="47"/>
  <c r="H14" i="47"/>
  <c r="H13" i="47"/>
  <c r="H12" i="47"/>
  <c r="H11" i="47"/>
  <c r="E15" i="47"/>
  <c r="E14" i="47"/>
  <c r="E13" i="47"/>
  <c r="E12" i="47"/>
  <c r="E11" i="47"/>
  <c r="B15" i="47"/>
  <c r="B14" i="47"/>
  <c r="B13" i="47"/>
  <c r="B12" i="47"/>
  <c r="B11" i="47"/>
  <c r="K7" i="47"/>
  <c r="K6" i="47"/>
  <c r="K5" i="47"/>
  <c r="K4" i="47"/>
  <c r="K3" i="47"/>
  <c r="H7" i="47"/>
  <c r="H6" i="47"/>
  <c r="H5" i="47"/>
  <c r="H4" i="47"/>
  <c r="H3" i="47"/>
  <c r="E7" i="47"/>
  <c r="E6" i="47"/>
  <c r="E5" i="47"/>
  <c r="E4" i="47"/>
  <c r="E3" i="47"/>
  <c r="B7" i="47"/>
  <c r="B6" i="47"/>
  <c r="B5" i="47"/>
  <c r="B4" i="47"/>
  <c r="B3" i="47"/>
  <c r="B5" i="46"/>
  <c r="D4" i="46"/>
  <c r="B4" i="46"/>
  <c r="B3" i="46"/>
  <c r="K5" i="40" l="1"/>
  <c r="J5" i="40"/>
  <c r="K4" i="40"/>
  <c r="J4" i="40"/>
  <c r="K3" i="40"/>
  <c r="J3" i="40"/>
  <c r="K2" i="40"/>
  <c r="J2" i="40"/>
  <c r="K1" i="40"/>
  <c r="J1" i="40"/>
  <c r="J5" i="38"/>
  <c r="J4" i="38"/>
  <c r="K1" i="38"/>
  <c r="J1" i="38"/>
  <c r="J5" i="36"/>
  <c r="K1" i="36"/>
  <c r="J1" i="36"/>
  <c r="K5" i="39"/>
  <c r="J5" i="39"/>
  <c r="K4" i="39"/>
  <c r="J4" i="39"/>
  <c r="K3" i="39"/>
  <c r="J3" i="39"/>
  <c r="K2" i="39"/>
  <c r="J2" i="39"/>
  <c r="K1" i="39"/>
  <c r="J1" i="39"/>
  <c r="J5" i="37"/>
  <c r="K1" i="37"/>
  <c r="J1" i="37"/>
  <c r="J5" i="35"/>
  <c r="K1" i="35"/>
  <c r="J1" i="35"/>
  <c r="J1" i="3" l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7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3"/>
  <c r="C25" i="3"/>
  <c r="C24" i="3"/>
  <c r="C23" i="3"/>
  <c r="C22" i="3"/>
  <c r="C21" i="3"/>
  <c r="C20" i="3"/>
  <c r="C13" i="3"/>
  <c r="C12" i="3"/>
  <c r="C11" i="3"/>
  <c r="C10" i="3"/>
  <c r="C9" i="3"/>
  <c r="C8" i="3"/>
  <c r="C19" i="3"/>
  <c r="C18" i="3"/>
  <c r="C17" i="3"/>
  <c r="C16" i="3"/>
  <c r="C15" i="3"/>
  <c r="C14" i="3"/>
  <c r="C7" i="3"/>
  <c r="C6" i="3"/>
  <c r="C5" i="3"/>
  <c r="C4" i="3"/>
  <c r="C3" i="3"/>
  <c r="C2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E9" i="2"/>
  <c r="D9" i="2"/>
  <c r="C9" i="2"/>
  <c r="E8" i="2"/>
  <c r="D8" i="2"/>
  <c r="C8" i="2"/>
  <c r="E7" i="2"/>
  <c r="D7" i="2"/>
  <c r="C7" i="2"/>
  <c r="E6" i="2"/>
  <c r="D6" i="2"/>
  <c r="C6" i="2"/>
  <c r="E5" i="2"/>
  <c r="D5" i="2"/>
  <c r="C5" i="2"/>
  <c r="E4" i="2"/>
  <c r="D4" i="2"/>
  <c r="C4" i="2"/>
  <c r="E3" i="2"/>
  <c r="D3" i="2"/>
  <c r="C3" i="2"/>
  <c r="E2" i="2"/>
  <c r="D2" i="2"/>
  <c r="C2" i="2"/>
  <c r="E1" i="2"/>
  <c r="D1" i="2"/>
  <c r="C1" i="2"/>
  <c r="B1" i="30"/>
  <c r="G13" i="30"/>
  <c r="G11" i="30"/>
  <c r="G9" i="30"/>
  <c r="G7" i="30"/>
  <c r="G5" i="30"/>
  <c r="G3" i="30"/>
  <c r="K1" i="30"/>
  <c r="I1" i="30"/>
  <c r="E1" i="30"/>
  <c r="C1" i="30"/>
  <c r="A1" i="30"/>
  <c r="G13" i="1"/>
  <c r="G11" i="1"/>
  <c r="G9" i="1"/>
  <c r="G7" i="1"/>
  <c r="G5" i="1"/>
  <c r="G3" i="1"/>
  <c r="K1" i="1"/>
  <c r="I1" i="1"/>
  <c r="E1" i="1"/>
  <c r="C1" i="1"/>
  <c r="B1" i="1"/>
  <c r="A1" i="1"/>
  <c r="H1" i="3"/>
  <c r="G1" i="3"/>
  <c r="I1" i="3"/>
  <c r="E1" i="3"/>
  <c r="C1" i="3"/>
  <c r="A1" i="3"/>
  <c r="I3" i="2"/>
  <c r="J4" i="2"/>
  <c r="R2" i="2" s="1"/>
  <c r="Y3" i="2"/>
  <c r="Z3" i="2"/>
  <c r="AA3" i="2"/>
  <c r="AB3" i="2"/>
  <c r="AC3" i="2"/>
  <c r="AD3" i="2"/>
  <c r="Y4" i="2"/>
  <c r="Z4" i="2"/>
  <c r="AA4" i="2"/>
  <c r="AB4" i="2"/>
  <c r="AC4" i="2"/>
  <c r="AD4" i="2"/>
  <c r="Y5" i="2"/>
  <c r="Z5" i="2"/>
  <c r="AA5" i="2"/>
  <c r="AB5" i="2"/>
  <c r="AC5" i="2"/>
  <c r="AD5" i="2"/>
  <c r="Y6" i="2"/>
  <c r="Z6" i="2"/>
  <c r="AA6" i="2"/>
  <c r="AB6" i="2"/>
  <c r="AC6" i="2"/>
  <c r="AD6" i="2"/>
  <c r="Y7" i="2"/>
  <c r="Z7" i="2"/>
  <c r="AA7" i="2"/>
  <c r="AB7" i="2"/>
  <c r="AC7" i="2"/>
  <c r="AD7" i="2"/>
  <c r="Y8" i="2"/>
  <c r="Z8" i="2"/>
  <c r="AA8" i="2"/>
  <c r="AB8" i="2"/>
  <c r="AC8" i="2"/>
  <c r="AD8" i="2"/>
  <c r="Y9" i="2"/>
  <c r="Z9" i="2"/>
  <c r="AA9" i="2"/>
  <c r="AB9" i="2"/>
  <c r="AC9" i="2"/>
  <c r="AD9" i="2"/>
  <c r="Y10" i="2"/>
  <c r="Z10" i="2"/>
  <c r="AA10" i="2"/>
  <c r="AB10" i="2"/>
  <c r="AC10" i="2"/>
  <c r="AD10" i="2"/>
  <c r="Y11" i="2"/>
  <c r="Z11" i="2"/>
  <c r="AA11" i="2"/>
  <c r="AB11" i="2"/>
  <c r="AC11" i="2"/>
  <c r="AD11" i="2"/>
  <c r="Y12" i="2"/>
  <c r="Z12" i="2"/>
  <c r="AA12" i="2"/>
  <c r="AB12" i="2"/>
  <c r="AC12" i="2"/>
  <c r="AD12" i="2"/>
  <c r="Y13" i="2"/>
  <c r="Z13" i="2"/>
  <c r="AA13" i="2"/>
  <c r="AB13" i="2"/>
  <c r="AC13" i="2"/>
  <c r="AD13" i="2"/>
  <c r="Y14" i="2"/>
  <c r="Z14" i="2"/>
  <c r="AA14" i="2"/>
  <c r="AB14" i="2"/>
  <c r="AC14" i="2"/>
  <c r="AD14" i="2"/>
  <c r="Y15" i="2"/>
  <c r="Z15" i="2"/>
  <c r="AA15" i="2"/>
  <c r="AB15" i="2"/>
  <c r="AC15" i="2"/>
  <c r="AD15" i="2"/>
  <c r="Y16" i="2"/>
  <c r="Z16" i="2"/>
  <c r="AA16" i="2"/>
  <c r="AB16" i="2"/>
  <c r="AC16" i="2"/>
  <c r="AD16" i="2"/>
  <c r="Y17" i="2"/>
  <c r="Z17" i="2"/>
  <c r="AA17" i="2"/>
  <c r="AB17" i="2"/>
  <c r="AC17" i="2"/>
  <c r="AD17" i="2"/>
  <c r="Y18" i="2"/>
  <c r="Z18" i="2"/>
  <c r="AA18" i="2"/>
  <c r="AB18" i="2"/>
  <c r="AC18" i="2"/>
  <c r="AD18" i="2"/>
  <c r="Y19" i="2"/>
  <c r="Z19" i="2"/>
  <c r="AA19" i="2"/>
  <c r="AB19" i="2"/>
  <c r="AC19" i="2"/>
  <c r="AD19" i="2"/>
  <c r="Y20" i="2"/>
  <c r="Z20" i="2"/>
  <c r="AA20" i="2"/>
  <c r="AB20" i="2"/>
  <c r="AC20" i="2"/>
  <c r="AD20" i="2"/>
  <c r="Y21" i="2"/>
  <c r="Z21" i="2"/>
  <c r="AA21" i="2"/>
  <c r="AB21" i="2"/>
  <c r="AC21" i="2"/>
  <c r="AD21" i="2"/>
  <c r="Y22" i="2"/>
  <c r="Z22" i="2"/>
  <c r="AA22" i="2"/>
  <c r="AB22" i="2"/>
  <c r="AC22" i="2"/>
  <c r="AD22" i="2"/>
  <c r="Y23" i="2"/>
  <c r="Z23" i="2"/>
  <c r="AA23" i="2"/>
  <c r="AB23" i="2"/>
  <c r="AC23" i="2"/>
  <c r="AD23" i="2"/>
  <c r="Y24" i="2"/>
  <c r="Z24" i="2"/>
  <c r="AA24" i="2"/>
  <c r="AB24" i="2"/>
  <c r="AC24" i="2"/>
  <c r="AD24" i="2"/>
  <c r="Y25" i="2"/>
  <c r="Z25" i="2"/>
  <c r="AA25" i="2"/>
  <c r="AB25" i="2"/>
  <c r="AC25" i="2"/>
  <c r="AD25" i="2"/>
  <c r="Y26" i="2"/>
  <c r="Z26" i="2"/>
  <c r="AA26" i="2"/>
  <c r="AB26" i="2"/>
  <c r="AC26" i="2"/>
  <c r="AD26" i="2"/>
  <c r="Y27" i="2"/>
  <c r="Z27" i="2"/>
  <c r="AA27" i="2"/>
  <c r="AB27" i="2"/>
  <c r="AC27" i="2"/>
  <c r="AD27" i="2"/>
  <c r="Y28" i="2"/>
  <c r="Z28" i="2"/>
  <c r="AA28" i="2"/>
  <c r="AB28" i="2"/>
  <c r="AC28" i="2"/>
  <c r="AD28" i="2"/>
  <c r="Y29" i="2"/>
  <c r="Z29" i="2"/>
  <c r="AA29" i="2"/>
  <c r="AB29" i="2"/>
  <c r="AC29" i="2"/>
  <c r="AD29" i="2"/>
  <c r="Y30" i="2"/>
  <c r="Z30" i="2"/>
  <c r="AA30" i="2"/>
  <c r="AB30" i="2"/>
  <c r="AC30" i="2"/>
  <c r="AD30" i="2"/>
  <c r="Y31" i="2"/>
  <c r="Z31" i="2"/>
  <c r="AA31" i="2"/>
  <c r="AB31" i="2"/>
  <c r="AC31" i="2"/>
  <c r="AD31" i="2"/>
  <c r="Y32" i="2"/>
  <c r="Z32" i="2"/>
  <c r="AA32" i="2"/>
  <c r="AB32" i="2"/>
  <c r="AC32" i="2"/>
  <c r="AD32" i="2"/>
  <c r="Y33" i="2"/>
  <c r="Z33" i="2"/>
  <c r="AA33" i="2"/>
  <c r="AB33" i="2"/>
  <c r="AC33" i="2"/>
  <c r="AD33" i="2"/>
  <c r="Z2" i="2"/>
  <c r="AA2" i="2"/>
  <c r="AB2" i="2"/>
  <c r="AC2" i="2"/>
  <c r="AD2" i="2"/>
  <c r="Y2" i="2"/>
  <c r="B7" i="15"/>
  <c r="B6" i="15"/>
  <c r="B5" i="15"/>
  <c r="B4" i="15"/>
  <c r="B3" i="15"/>
  <c r="J3" i="2"/>
  <c r="K1" i="34"/>
  <c r="J1" i="34"/>
  <c r="K5" i="34"/>
  <c r="K4" i="34"/>
  <c r="K3" i="34"/>
  <c r="J5" i="34"/>
  <c r="J4" i="34"/>
  <c r="J3" i="34"/>
  <c r="K2" i="34"/>
  <c r="J2" i="34"/>
  <c r="U1" i="2"/>
  <c r="S1" i="2"/>
  <c r="T1" i="2"/>
  <c r="R1" i="2"/>
  <c r="Q1" i="2"/>
  <c r="L3" i="2"/>
  <c r="K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2" i="2"/>
  <c r="J35" i="2"/>
  <c r="R33" i="2" s="1"/>
  <c r="J34" i="2"/>
  <c r="R32" i="2" s="1"/>
  <c r="J33" i="2"/>
  <c r="R31" i="2" s="1"/>
  <c r="J32" i="2"/>
  <c r="R30" i="2" s="1"/>
  <c r="J31" i="2"/>
  <c r="R29" i="2" s="1"/>
  <c r="J30" i="2"/>
  <c r="R28" i="2" s="1"/>
  <c r="J29" i="2"/>
  <c r="R27" i="2" s="1"/>
  <c r="J28" i="2"/>
  <c r="R26" i="2" s="1"/>
  <c r="J27" i="2"/>
  <c r="R25" i="2" s="1"/>
  <c r="J26" i="2"/>
  <c r="R24" i="2" s="1"/>
  <c r="J25" i="2"/>
  <c r="R23" i="2" s="1"/>
  <c r="J24" i="2"/>
  <c r="R22" i="2" s="1"/>
  <c r="J23" i="2"/>
  <c r="R21" i="2" s="1"/>
  <c r="J22" i="2"/>
  <c r="R20" i="2" s="1"/>
  <c r="J21" i="2"/>
  <c r="R19" i="2" s="1"/>
  <c r="J20" i="2"/>
  <c r="R18" i="2" s="1"/>
  <c r="J19" i="2"/>
  <c r="R17" i="2" s="1"/>
  <c r="J18" i="2"/>
  <c r="R16" i="2" s="1"/>
  <c r="J17" i="2"/>
  <c r="R15" i="2" s="1"/>
  <c r="J16" i="2"/>
  <c r="R14" i="2" s="1"/>
  <c r="J15" i="2"/>
  <c r="R13" i="2" s="1"/>
  <c r="J14" i="2"/>
  <c r="R12" i="2" s="1"/>
  <c r="J13" i="2"/>
  <c r="R11" i="2" s="1"/>
  <c r="J12" i="2"/>
  <c r="R10" i="2" s="1"/>
  <c r="J9" i="2"/>
  <c r="R7" i="2" s="1"/>
  <c r="J10" i="2"/>
  <c r="R8" i="2" s="1"/>
  <c r="J11" i="2"/>
  <c r="R9" i="2" s="1"/>
  <c r="J8" i="2"/>
  <c r="R6" i="2" s="1"/>
  <c r="J5" i="2"/>
  <c r="R3" i="2" s="1"/>
  <c r="J6" i="2"/>
  <c r="R4" i="2" s="1"/>
  <c r="J7" i="2"/>
  <c r="R5" i="2" s="1"/>
  <c r="L35" i="2"/>
  <c r="T33" i="2" s="1"/>
  <c r="L34" i="2"/>
  <c r="T32" i="2" s="1"/>
  <c r="L33" i="2"/>
  <c r="T31" i="2" s="1"/>
  <c r="L32" i="2"/>
  <c r="T30" i="2" s="1"/>
  <c r="L31" i="2"/>
  <c r="T29" i="2" s="1"/>
  <c r="L30" i="2"/>
  <c r="T28" i="2" s="1"/>
  <c r="L29" i="2"/>
  <c r="T27" i="2" s="1"/>
  <c r="L28" i="2"/>
  <c r="T26" i="2" s="1"/>
  <c r="L27" i="2"/>
  <c r="T25" i="2" s="1"/>
  <c r="L26" i="2"/>
  <c r="T24" i="2" s="1"/>
  <c r="L25" i="2"/>
  <c r="T23" i="2" s="1"/>
  <c r="L24" i="2"/>
  <c r="T22" i="2" s="1"/>
  <c r="L23" i="2"/>
  <c r="T21" i="2" s="1"/>
  <c r="L22" i="2"/>
  <c r="T20" i="2" s="1"/>
  <c r="L21" i="2"/>
  <c r="T19" i="2" s="1"/>
  <c r="L20" i="2"/>
  <c r="T18" i="2" s="1"/>
  <c r="L19" i="2"/>
  <c r="T17" i="2" s="1"/>
  <c r="L18" i="2"/>
  <c r="T16" i="2" s="1"/>
  <c r="L17" i="2"/>
  <c r="T15" i="2" s="1"/>
  <c r="L16" i="2"/>
  <c r="T14" i="2" s="1"/>
  <c r="L15" i="2"/>
  <c r="T13" i="2" s="1"/>
  <c r="L14" i="2"/>
  <c r="T12" i="2" s="1"/>
  <c r="L13" i="2"/>
  <c r="T11" i="2" s="1"/>
  <c r="L12" i="2"/>
  <c r="T10" i="2" s="1"/>
  <c r="L11" i="2"/>
  <c r="T9" i="2" s="1"/>
  <c r="L10" i="2"/>
  <c r="T8" i="2" s="1"/>
  <c r="L9" i="2"/>
  <c r="T7" i="2" s="1"/>
  <c r="L8" i="2"/>
  <c r="T6" i="2" s="1"/>
  <c r="L7" i="2"/>
  <c r="T5" i="2" s="1"/>
  <c r="L6" i="2"/>
  <c r="T4" i="2" s="1"/>
  <c r="L5" i="2"/>
  <c r="T3" i="2" s="1"/>
  <c r="L4" i="2"/>
  <c r="T2" i="2" s="1"/>
  <c r="K18" i="2"/>
  <c r="S16" i="2" s="1"/>
  <c r="K19" i="2"/>
  <c r="S17" i="2" s="1"/>
  <c r="K20" i="2"/>
  <c r="S18" i="2" s="1"/>
  <c r="K21" i="2"/>
  <c r="S19" i="2" s="1"/>
  <c r="K22" i="2"/>
  <c r="S20" i="2" s="1"/>
  <c r="K23" i="2"/>
  <c r="S21" i="2" s="1"/>
  <c r="K24" i="2"/>
  <c r="S22" i="2" s="1"/>
  <c r="K25" i="2"/>
  <c r="S23" i="2" s="1"/>
  <c r="K26" i="2"/>
  <c r="S24" i="2" s="1"/>
  <c r="K27" i="2"/>
  <c r="S25" i="2" s="1"/>
  <c r="K28" i="2"/>
  <c r="S26" i="2" s="1"/>
  <c r="K29" i="2"/>
  <c r="S27" i="2" s="1"/>
  <c r="K30" i="2"/>
  <c r="S28" i="2" s="1"/>
  <c r="K31" i="2"/>
  <c r="K35" i="2"/>
  <c r="S33" i="2" s="1"/>
  <c r="K34" i="2"/>
  <c r="S32" i="2" s="1"/>
  <c r="K33" i="2"/>
  <c r="S31" i="2" s="1"/>
  <c r="K32" i="2"/>
  <c r="S30" i="2" s="1"/>
  <c r="K17" i="2"/>
  <c r="U15" i="2" s="1"/>
  <c r="K16" i="2"/>
  <c r="S14" i="2" s="1"/>
  <c r="K15" i="2"/>
  <c r="S13" i="2" s="1"/>
  <c r="K14" i="2"/>
  <c r="S12" i="2" s="1"/>
  <c r="K13" i="2"/>
  <c r="S11" i="2" s="1"/>
  <c r="K12" i="2"/>
  <c r="S10" i="2" s="1"/>
  <c r="K11" i="2"/>
  <c r="S9" i="2" s="1"/>
  <c r="K10" i="2"/>
  <c r="S8" i="2" s="1"/>
  <c r="K9" i="2"/>
  <c r="S7" i="2" s="1"/>
  <c r="K8" i="2"/>
  <c r="S6" i="2" s="1"/>
  <c r="K7" i="2"/>
  <c r="S5" i="2" s="1"/>
  <c r="K6" i="2"/>
  <c r="U4" i="2" s="1"/>
  <c r="K5" i="2"/>
  <c r="U3" i="2" s="1"/>
  <c r="K4" i="2"/>
  <c r="U2" i="2" s="1"/>
  <c r="I35" i="2"/>
  <c r="P33" i="2" s="1"/>
  <c r="I34" i="2"/>
  <c r="P32" i="2" s="1"/>
  <c r="I33" i="2"/>
  <c r="P31" i="2" s="1"/>
  <c r="I32" i="2"/>
  <c r="P30" i="2" s="1"/>
  <c r="I31" i="2"/>
  <c r="P29" i="2" s="1"/>
  <c r="I30" i="2"/>
  <c r="P28" i="2" s="1"/>
  <c r="I29" i="2"/>
  <c r="P27" i="2" s="1"/>
  <c r="I28" i="2"/>
  <c r="P26" i="2" s="1"/>
  <c r="I13" i="2"/>
  <c r="P11" i="2" s="1"/>
  <c r="I14" i="2"/>
  <c r="P12" i="2" s="1"/>
  <c r="I15" i="2"/>
  <c r="P13" i="2" s="1"/>
  <c r="I16" i="2"/>
  <c r="P14" i="2" s="1"/>
  <c r="I17" i="2"/>
  <c r="P15" i="2" s="1"/>
  <c r="I18" i="2"/>
  <c r="P16" i="2" s="1"/>
  <c r="I19" i="2"/>
  <c r="P17" i="2" s="1"/>
  <c r="I12" i="2"/>
  <c r="P10" i="2" s="1"/>
  <c r="I27" i="2"/>
  <c r="P25" i="2" s="1"/>
  <c r="I26" i="2"/>
  <c r="P24" i="2" s="1"/>
  <c r="I25" i="2"/>
  <c r="P23" i="2" s="1"/>
  <c r="I24" i="2"/>
  <c r="P22" i="2" s="1"/>
  <c r="I23" i="2"/>
  <c r="P21" i="2" s="1"/>
  <c r="I22" i="2"/>
  <c r="P20" i="2" s="1"/>
  <c r="I21" i="2"/>
  <c r="P19" i="2" s="1"/>
  <c r="I20" i="2"/>
  <c r="P18" i="2" s="1"/>
  <c r="I5" i="2"/>
  <c r="P3" i="2" s="1"/>
  <c r="I6" i="2"/>
  <c r="P4" i="2" s="1"/>
  <c r="I7" i="2"/>
  <c r="P5" i="2" s="1"/>
  <c r="I8" i="2"/>
  <c r="P6" i="2" s="1"/>
  <c r="I9" i="2"/>
  <c r="P7" i="2" s="1"/>
  <c r="I10" i="2"/>
  <c r="P8" i="2" s="1"/>
  <c r="I11" i="2"/>
  <c r="P9" i="2" s="1"/>
  <c r="I4" i="2"/>
  <c r="P2" i="2" s="1"/>
  <c r="H21" i="2"/>
  <c r="Q19" i="2" s="1"/>
  <c r="H22" i="2"/>
  <c r="Q20" i="2" s="1"/>
  <c r="H23" i="2"/>
  <c r="Q21" i="2" s="1"/>
  <c r="H24" i="2"/>
  <c r="Q22" i="2" s="1"/>
  <c r="H25" i="2"/>
  <c r="Q23" i="2" s="1"/>
  <c r="H26" i="2"/>
  <c r="Q24" i="2" s="1"/>
  <c r="H27" i="2"/>
  <c r="Q25" i="2" s="1"/>
  <c r="H28" i="2"/>
  <c r="Q26" i="2" s="1"/>
  <c r="H29" i="2"/>
  <c r="Q27" i="2" s="1"/>
  <c r="H30" i="2"/>
  <c r="Q28" i="2" s="1"/>
  <c r="H31" i="2"/>
  <c r="Q29" i="2" s="1"/>
  <c r="H32" i="2"/>
  <c r="Q30" i="2" s="1"/>
  <c r="H33" i="2"/>
  <c r="Q31" i="2" s="1"/>
  <c r="H34" i="2"/>
  <c r="Q32" i="2" s="1"/>
  <c r="H35" i="2"/>
  <c r="Q33" i="2" s="1"/>
  <c r="H3" i="2"/>
  <c r="H20" i="2"/>
  <c r="Q18" i="2" s="1"/>
  <c r="H5" i="2"/>
  <c r="Q3" i="2" s="1"/>
  <c r="H6" i="2"/>
  <c r="Q4" i="2" s="1"/>
  <c r="H7" i="2"/>
  <c r="Q5" i="2" s="1"/>
  <c r="H8" i="2"/>
  <c r="Q6" i="2" s="1"/>
  <c r="H9" i="2"/>
  <c r="Q7" i="2" s="1"/>
  <c r="H10" i="2"/>
  <c r="Q8" i="2" s="1"/>
  <c r="H11" i="2"/>
  <c r="Q9" i="2" s="1"/>
  <c r="H12" i="2"/>
  <c r="Q10" i="2" s="1"/>
  <c r="H13" i="2"/>
  <c r="Q11" i="2" s="1"/>
  <c r="H14" i="2"/>
  <c r="Q12" i="2" s="1"/>
  <c r="H15" i="2"/>
  <c r="Q13" i="2" s="1"/>
  <c r="H16" i="2"/>
  <c r="Q14" i="2" s="1"/>
  <c r="H17" i="2"/>
  <c r="Q15" i="2" s="1"/>
  <c r="H18" i="2"/>
  <c r="Q16" i="2" s="1"/>
  <c r="H19" i="2"/>
  <c r="Q17" i="2" s="1"/>
  <c r="H4" i="2"/>
  <c r="Q2" i="2" s="1"/>
  <c r="E5" i="5"/>
  <c r="C6" i="5"/>
  <c r="C5" i="5"/>
  <c r="C4" i="5"/>
  <c r="U10" i="2" l="1"/>
  <c r="W10" i="2" s="1"/>
  <c r="AK10" i="2" s="1"/>
  <c r="A2" i="2"/>
  <c r="A6" i="2"/>
  <c r="U18" i="2"/>
  <c r="W18" i="2" s="1"/>
  <c r="AI18" i="2" s="1"/>
  <c r="S2" i="2"/>
  <c r="W2" i="2" s="1"/>
  <c r="U6" i="2"/>
  <c r="W6" i="2" s="1"/>
  <c r="U14" i="2"/>
  <c r="W14" i="2" s="1"/>
  <c r="AI14" i="2" s="1"/>
  <c r="U5" i="2"/>
  <c r="W5" i="2" s="1"/>
  <c r="AI5" i="2" s="1"/>
  <c r="A3" i="2"/>
  <c r="A7" i="2"/>
  <c r="U27" i="2"/>
  <c r="W27" i="2" s="1"/>
  <c r="S15" i="2"/>
  <c r="W15" i="2" s="1"/>
  <c r="AF15" i="2" s="1"/>
  <c r="A4" i="2"/>
  <c r="A5" i="2"/>
  <c r="A8" i="2"/>
  <c r="A9" i="2"/>
  <c r="U13" i="2"/>
  <c r="W13" i="2" s="1"/>
  <c r="AH13" i="2" s="1"/>
  <c r="U17" i="2"/>
  <c r="W17" i="2" s="1"/>
  <c r="AJ17" i="2" s="1"/>
  <c r="U9" i="2"/>
  <c r="W9" i="2" s="1"/>
  <c r="U29" i="2"/>
  <c r="U11" i="2"/>
  <c r="W11" i="2" s="1"/>
  <c r="U7" i="2"/>
  <c r="W7" i="2" s="1"/>
  <c r="AK7" i="2" s="1"/>
  <c r="U33" i="2"/>
  <c r="W33" i="2" s="1"/>
  <c r="S3" i="2"/>
  <c r="W3" i="2" s="1"/>
  <c r="U26" i="2"/>
  <c r="W26" i="2" s="1"/>
  <c r="U19" i="2"/>
  <c r="W19" i="2" s="1"/>
  <c r="U31" i="2"/>
  <c r="W31" i="2" s="1"/>
  <c r="U16" i="2"/>
  <c r="W16" i="2" s="1"/>
  <c r="U25" i="2"/>
  <c r="W25" i="2" s="1"/>
  <c r="S29" i="2"/>
  <c r="U8" i="2"/>
  <c r="W8" i="2" s="1"/>
  <c r="U24" i="2"/>
  <c r="W24" i="2" s="1"/>
  <c r="S4" i="2"/>
  <c r="W4" i="2" s="1"/>
  <c r="AI4" i="2" s="1"/>
  <c r="U12" i="2"/>
  <c r="W12" i="2" s="1"/>
  <c r="U22" i="2"/>
  <c r="W22" i="2" s="1"/>
  <c r="U23" i="2"/>
  <c r="W23" i="2" s="1"/>
  <c r="U21" i="2"/>
  <c r="W21" i="2" s="1"/>
  <c r="U20" i="2"/>
  <c r="W20" i="2" s="1"/>
  <c r="U30" i="2"/>
  <c r="W30" i="2" s="1"/>
  <c r="U28" i="2"/>
  <c r="W28" i="2" s="1"/>
  <c r="U32" i="2"/>
  <c r="W32" i="2" s="1"/>
  <c r="F23" i="3"/>
  <c r="F11" i="3"/>
  <c r="F3" i="3"/>
  <c r="F10" i="3"/>
  <c r="F20" i="3"/>
  <c r="F8" i="3"/>
  <c r="F6" i="3"/>
  <c r="F16" i="3"/>
  <c r="F14" i="3"/>
  <c r="F13" i="3"/>
  <c r="F25" i="3"/>
  <c r="F12" i="3"/>
  <c r="F17" i="3"/>
  <c r="F15" i="3"/>
  <c r="F22" i="3"/>
  <c r="F9" i="3"/>
  <c r="F21" i="3"/>
  <c r="F2" i="3"/>
  <c r="F24" i="3"/>
  <c r="F7" i="3"/>
  <c r="F18" i="3"/>
  <c r="F4" i="3"/>
  <c r="F5" i="3"/>
  <c r="F19" i="3"/>
  <c r="A23" i="1" l="1"/>
  <c r="A21" i="1"/>
  <c r="A24" i="1"/>
  <c r="A20" i="1"/>
  <c r="A22" i="30"/>
  <c r="A19" i="30"/>
  <c r="A18" i="30"/>
  <c r="G2" i="3"/>
  <c r="A17" i="30"/>
  <c r="AH6" i="2"/>
  <c r="AJ6" i="2"/>
  <c r="A20" i="30"/>
  <c r="A22" i="1"/>
  <c r="A21" i="30"/>
  <c r="AH16" i="2"/>
  <c r="AK16" i="2"/>
  <c r="AI10" i="2"/>
  <c r="AK2" i="2"/>
  <c r="AH2" i="2"/>
  <c r="A18" i="1"/>
  <c r="AI11" i="2"/>
  <c r="AK11" i="2"/>
  <c r="AH11" i="2"/>
  <c r="AJ11" i="2"/>
  <c r="AK3" i="2"/>
  <c r="AJ3" i="2"/>
  <c r="AH3" i="2"/>
  <c r="AF3" i="2"/>
  <c r="AF12" i="2"/>
  <c r="AJ12" i="2"/>
  <c r="AH10" i="2"/>
  <c r="AJ2" i="2"/>
  <c r="AI17" i="2"/>
  <c r="AK18" i="2"/>
  <c r="AJ10" i="2"/>
  <c r="A24" i="30"/>
  <c r="A17" i="1"/>
  <c r="I10" i="3"/>
  <c r="H10" i="3"/>
  <c r="G10" i="3"/>
  <c r="I7" i="3"/>
  <c r="H7" i="3"/>
  <c r="G7" i="3"/>
  <c r="I19" i="3"/>
  <c r="H19" i="3"/>
  <c r="G19" i="3"/>
  <c r="I6" i="3"/>
  <c r="H6" i="3"/>
  <c r="G6" i="3"/>
  <c r="I14" i="3"/>
  <c r="H14" i="3"/>
  <c r="G14" i="3"/>
  <c r="I3" i="3"/>
  <c r="H3" i="3"/>
  <c r="G3" i="3"/>
  <c r="I11" i="3"/>
  <c r="H11" i="3"/>
  <c r="G11" i="3"/>
  <c r="I13" i="3"/>
  <c r="H13" i="3"/>
  <c r="G13" i="3"/>
  <c r="I24" i="3"/>
  <c r="H24" i="3"/>
  <c r="G24" i="3"/>
  <c r="I15" i="3"/>
  <c r="H15" i="3"/>
  <c r="G15" i="3"/>
  <c r="I17" i="3"/>
  <c r="H17" i="3"/>
  <c r="G17" i="3"/>
  <c r="I8" i="3"/>
  <c r="H8" i="3"/>
  <c r="G8" i="3"/>
  <c r="I9" i="3"/>
  <c r="H9" i="3"/>
  <c r="G9" i="3"/>
  <c r="I20" i="3"/>
  <c r="H20" i="3"/>
  <c r="G20" i="3"/>
  <c r="I4" i="3"/>
  <c r="H4" i="3"/>
  <c r="G4" i="3"/>
  <c r="I16" i="3"/>
  <c r="H16" i="3"/>
  <c r="G16" i="3"/>
  <c r="I2" i="3"/>
  <c r="H2" i="3"/>
  <c r="I23" i="3"/>
  <c r="H23" i="3"/>
  <c r="G23" i="3"/>
  <c r="I21" i="3"/>
  <c r="H21" i="3"/>
  <c r="G21" i="3"/>
  <c r="I12" i="3"/>
  <c r="H12" i="3"/>
  <c r="G12" i="3"/>
  <c r="I18" i="3"/>
  <c r="H18" i="3"/>
  <c r="G18" i="3"/>
  <c r="H5" i="3"/>
  <c r="G5" i="3"/>
  <c r="I5" i="3"/>
  <c r="I22" i="3"/>
  <c r="H22" i="3"/>
  <c r="G22" i="3"/>
  <c r="I25" i="3"/>
  <c r="H25" i="3"/>
  <c r="G25" i="3"/>
  <c r="AG9" i="2"/>
  <c r="AJ9" i="2"/>
  <c r="A23" i="30"/>
  <c r="AI16" i="2"/>
  <c r="A19" i="1"/>
  <c r="AF17" i="2"/>
  <c r="W29" i="2"/>
  <c r="AI29" i="2" s="1"/>
  <c r="AI13" i="2"/>
  <c r="AF7" i="2"/>
  <c r="AK9" i="2"/>
  <c r="AG14" i="2"/>
  <c r="AI6" i="2"/>
  <c r="AI9" i="2"/>
  <c r="AJ16" i="2"/>
  <c r="AG6" i="2"/>
  <c r="AH17" i="2"/>
  <c r="AK6" i="2"/>
  <c r="AG17" i="2"/>
  <c r="AF9" i="2"/>
  <c r="AH9" i="2"/>
  <c r="AF16" i="2"/>
  <c r="AG16" i="2"/>
  <c r="AK17" i="2"/>
  <c r="AH7" i="2"/>
  <c r="AF6" i="2"/>
  <c r="AF13" i="2"/>
  <c r="AG5" i="2"/>
  <c r="AH12" i="2"/>
  <c r="AJ18" i="2"/>
  <c r="AJ15" i="2"/>
  <c r="AJ5" i="2"/>
  <c r="AK14" i="2"/>
  <c r="AH18" i="2"/>
  <c r="AK4" i="2"/>
  <c r="AG13" i="2"/>
  <c r="AH15" i="2"/>
  <c r="AH5" i="2"/>
  <c r="AH14" i="2"/>
  <c r="AF18" i="2"/>
  <c r="AF4" i="2"/>
  <c r="AJ8" i="2"/>
  <c r="AG8" i="2"/>
  <c r="AF8" i="2"/>
  <c r="AI8" i="2"/>
  <c r="AJ13" i="2"/>
  <c r="AK13" i="2"/>
  <c r="AK5" i="2"/>
  <c r="AI12" i="2"/>
  <c r="AG12" i="2"/>
  <c r="AG18" i="2"/>
  <c r="AG2" i="2"/>
  <c r="AF2" i="2"/>
  <c r="AI15" i="2"/>
  <c r="AF5" i="2"/>
  <c r="AG7" i="2"/>
  <c r="AK12" i="2"/>
  <c r="AH4" i="2"/>
  <c r="AI2" i="2"/>
  <c r="AF11" i="2"/>
  <c r="AG11" i="2"/>
  <c r="AG15" i="2"/>
  <c r="AK15" i="2"/>
  <c r="AI3" i="2"/>
  <c r="AG3" i="2"/>
  <c r="AI7" i="2"/>
  <c r="AJ7" i="2"/>
  <c r="AJ14" i="2"/>
  <c r="AF14" i="2"/>
  <c r="AG10" i="2"/>
  <c r="AF10" i="2"/>
  <c r="AJ4" i="2"/>
  <c r="AG4" i="2"/>
  <c r="AH8" i="2"/>
  <c r="AK8" i="2"/>
  <c r="AG32" i="2"/>
  <c r="AH32" i="2"/>
  <c r="AI32" i="2"/>
  <c r="AK32" i="2"/>
  <c r="AJ32" i="2"/>
  <c r="AF32" i="2"/>
  <c r="AJ28" i="2"/>
  <c r="AF28" i="2"/>
  <c r="AG28" i="2"/>
  <c r="AH28" i="2"/>
  <c r="AI28" i="2"/>
  <c r="AK28" i="2"/>
  <c r="AG31" i="2"/>
  <c r="AJ31" i="2"/>
  <c r="AF31" i="2"/>
  <c r="AH31" i="2"/>
  <c r="AI31" i="2"/>
  <c r="AK31" i="2"/>
  <c r="AK23" i="2"/>
  <c r="AF23" i="2"/>
  <c r="AI23" i="2"/>
  <c r="AG23" i="2"/>
  <c r="AJ23" i="2"/>
  <c r="AH23" i="2"/>
  <c r="AH33" i="2"/>
  <c r="AJ33" i="2"/>
  <c r="AF33" i="2"/>
  <c r="AK33" i="2"/>
  <c r="AI33" i="2"/>
  <c r="AG33" i="2"/>
  <c r="AK25" i="2"/>
  <c r="AJ25" i="2"/>
  <c r="AI25" i="2"/>
  <c r="AG25" i="2"/>
  <c r="AH25" i="2"/>
  <c r="AF25" i="2"/>
  <c r="AG21" i="2"/>
  <c r="AK21" i="2"/>
  <c r="AF21" i="2"/>
  <c r="AJ21" i="2"/>
  <c r="AH21" i="2"/>
  <c r="AI21" i="2"/>
  <c r="AK24" i="2"/>
  <c r="AF24" i="2"/>
  <c r="AI24" i="2"/>
  <c r="AH24" i="2"/>
  <c r="AG24" i="2"/>
  <c r="AJ24" i="2"/>
  <c r="AG20" i="2"/>
  <c r="AK20" i="2"/>
  <c r="AH20" i="2"/>
  <c r="AF20" i="2"/>
  <c r="AI20" i="2"/>
  <c r="AJ20" i="2"/>
  <c r="AI27" i="2"/>
  <c r="AJ27" i="2"/>
  <c r="AH27" i="2"/>
  <c r="AG27" i="2"/>
  <c r="AF27" i="2"/>
  <c r="AK27" i="2"/>
  <c r="AF19" i="2"/>
  <c r="AI19" i="2"/>
  <c r="AK19" i="2"/>
  <c r="AJ19" i="2"/>
  <c r="AH19" i="2"/>
  <c r="AG19" i="2"/>
  <c r="AG30" i="2"/>
  <c r="AK30" i="2"/>
  <c r="AH30" i="2"/>
  <c r="AJ30" i="2"/>
  <c r="AF30" i="2"/>
  <c r="AI30" i="2"/>
  <c r="AH26" i="2"/>
  <c r="AI26" i="2"/>
  <c r="AJ26" i="2"/>
  <c r="AK26" i="2"/>
  <c r="AF26" i="2"/>
  <c r="AG26" i="2"/>
  <c r="AH22" i="2"/>
  <c r="AJ22" i="2"/>
  <c r="AF22" i="2"/>
  <c r="AG22" i="2"/>
  <c r="AI22" i="2"/>
  <c r="AK22" i="2"/>
  <c r="K5" i="30"/>
  <c r="I5" i="1"/>
  <c r="K9" i="1"/>
  <c r="I11" i="30"/>
  <c r="I5" i="30"/>
  <c r="I3" i="30"/>
  <c r="K13" i="1"/>
  <c r="I3" i="1"/>
  <c r="K7" i="1"/>
  <c r="K3" i="30"/>
  <c r="I13" i="30"/>
  <c r="I9" i="1"/>
  <c r="K11" i="30"/>
  <c r="I7" i="30"/>
  <c r="K13" i="30"/>
  <c r="I9" i="30"/>
  <c r="I13" i="1"/>
  <c r="K3" i="1"/>
  <c r="K5" i="1"/>
  <c r="K7" i="30"/>
  <c r="I7" i="1"/>
  <c r="K9" i="30"/>
  <c r="I11" i="1"/>
  <c r="K11" i="1"/>
  <c r="J13" i="3" l="1"/>
  <c r="J18" i="3"/>
  <c r="J23" i="3"/>
  <c r="J22" i="3"/>
  <c r="J3" i="3"/>
  <c r="J9" i="3"/>
  <c r="J5" i="3"/>
  <c r="J2" i="3"/>
  <c r="J14" i="3"/>
  <c r="J20" i="3"/>
  <c r="J16" i="3"/>
  <c r="J15" i="3"/>
  <c r="J17" i="3"/>
  <c r="J12" i="3"/>
  <c r="J24" i="3"/>
  <c r="J21" i="3"/>
  <c r="J25" i="3"/>
  <c r="J8" i="3"/>
  <c r="J10" i="3"/>
  <c r="J11" i="3"/>
  <c r="J7" i="3"/>
  <c r="J6" i="3"/>
  <c r="J4" i="3"/>
  <c r="J19" i="3"/>
  <c r="AG29" i="2"/>
  <c r="AF29" i="2"/>
  <c r="AJ29" i="2"/>
  <c r="AK29" i="2"/>
  <c r="AH29" i="2"/>
</calcChain>
</file>

<file path=xl/sharedStrings.xml><?xml version="1.0" encoding="utf-8"?>
<sst xmlns="http://schemas.openxmlformats.org/spreadsheetml/2006/main" count="111418" uniqueCount="91">
  <si>
    <t>C</t>
  </si>
  <si>
    <t>Possible treatments</t>
  </si>
  <si>
    <t>No</t>
  </si>
  <si>
    <t>Year</t>
  </si>
  <si>
    <t>Year effect</t>
  </si>
  <si>
    <t>Total without random elements</t>
  </si>
  <si>
    <t>YIELD 1</t>
  </si>
  <si>
    <t>YIELD 2</t>
  </si>
  <si>
    <t>YIELD 3</t>
  </si>
  <si>
    <t>YIELD 4</t>
  </si>
  <si>
    <t>YIELD 5</t>
  </si>
  <si>
    <t>YIELD 6</t>
  </si>
  <si>
    <t>Plot</t>
  </si>
  <si>
    <t>Treatment</t>
  </si>
  <si>
    <t>Yield</t>
  </si>
  <si>
    <t>Treatment Number</t>
  </si>
  <si>
    <t>Overall mean</t>
  </si>
  <si>
    <t>Level</t>
  </si>
  <si>
    <t>Factor</t>
  </si>
  <si>
    <t>Effect</t>
  </si>
  <si>
    <t>Interaction</t>
  </si>
  <si>
    <t>Label</t>
  </si>
  <si>
    <t>Treatments</t>
  </si>
  <si>
    <t>Factor 2</t>
  </si>
  <si>
    <t>Factor 3</t>
  </si>
  <si>
    <t>Factor 1</t>
  </si>
  <si>
    <t>Overall Mean</t>
  </si>
  <si>
    <t>Measurement:</t>
  </si>
  <si>
    <t>Unit:</t>
  </si>
  <si>
    <t>Blocks</t>
  </si>
  <si>
    <t>Sigma</t>
  </si>
  <si>
    <r>
      <t>Error N(0,</t>
    </r>
    <r>
      <rPr>
        <sz val="10"/>
        <rFont val="Calibri"/>
        <family val="2"/>
      </rPr>
      <t>σ²</t>
    </r>
    <r>
      <rPr>
        <sz val="10"/>
        <rFont val="Arial"/>
        <family val="2"/>
      </rPr>
      <t>)</t>
    </r>
  </si>
  <si>
    <t>Region:</t>
  </si>
  <si>
    <t>Soil Type:</t>
  </si>
  <si>
    <t>Regin</t>
  </si>
  <si>
    <t>Ilargeux</t>
  </si>
  <si>
    <t>Annee</t>
  </si>
  <si>
    <t>Normal</t>
  </si>
  <si>
    <t>ICRI</t>
  </si>
  <si>
    <t>Lesabeux</t>
  </si>
  <si>
    <t>Ilam</t>
  </si>
  <si>
    <t>Anikrub</t>
  </si>
  <si>
    <t>Region</t>
  </si>
  <si>
    <t>Sol</t>
  </si>
  <si>
    <t>Variety*Fertiliser</t>
  </si>
  <si>
    <t>Local</t>
  </si>
  <si>
    <t>Yes</t>
  </si>
  <si>
    <t>Farmer</t>
  </si>
  <si>
    <t>James</t>
  </si>
  <si>
    <t>Zach</t>
  </si>
  <si>
    <t>Weeding</t>
  </si>
  <si>
    <t>Improved</t>
  </si>
  <si>
    <t>Variety</t>
  </si>
  <si>
    <t>Fertiliser</t>
  </si>
  <si>
    <t>Farmer Name</t>
  </si>
  <si>
    <t>Max</t>
  </si>
  <si>
    <t>Dan</t>
  </si>
  <si>
    <t>Name</t>
  </si>
  <si>
    <t>Michi</t>
  </si>
  <si>
    <t>Giovi</t>
  </si>
  <si>
    <t xml:space="preserve">Max </t>
  </si>
  <si>
    <t>Open Instructions Document</t>
  </si>
  <si>
    <t>En</t>
  </si>
  <si>
    <t>Fr</t>
  </si>
  <si>
    <t>LangID</t>
  </si>
  <si>
    <t>LangText</t>
  </si>
  <si>
    <t>English</t>
  </si>
  <si>
    <t>Configure Model Parameters</t>
  </si>
  <si>
    <t>Start WA workshop game</t>
  </si>
  <si>
    <t>Administrators</t>
  </si>
  <si>
    <t>Here are your possible treatments</t>
  </si>
  <si>
    <t>For each trial select one treatment for each plot</t>
  </si>
  <si>
    <t>Name1</t>
  </si>
  <si>
    <t>Name2</t>
  </si>
  <si>
    <t>Random trials</t>
  </si>
  <si>
    <t>n=</t>
  </si>
  <si>
    <t>Current (DO NOT CHANGE)</t>
  </si>
  <si>
    <t>Run Trials</t>
  </si>
  <si>
    <t>Update G2</t>
  </si>
  <si>
    <t>Update G3</t>
  </si>
  <si>
    <t>Update G4</t>
  </si>
  <si>
    <t>Update G5</t>
  </si>
  <si>
    <t>Update G6</t>
  </si>
  <si>
    <t>Update G7</t>
  </si>
  <si>
    <t>Update G8</t>
  </si>
  <si>
    <t>Update G9</t>
  </si>
  <si>
    <t>Update G10</t>
  </si>
  <si>
    <t>Update G11</t>
  </si>
  <si>
    <t>Update G12</t>
  </si>
  <si>
    <t>Language</t>
  </si>
  <si>
    <t>Francais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</si>
</sst>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S-477]#,##0;\-[$S-477]#,##0"/>
  </numFmts>
  <fonts count="1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12"/>
      <name val="Times New Roman"/>
      <family val="1"/>
    </font>
    <font>
      <b/>
      <sz val="8"/>
      <color indexed="10"/>
      <name val="Times New Roman"/>
      <family val="1"/>
    </font>
    <font>
      <b/>
      <sz val="9"/>
      <name val="Arial"/>
      <family val="2"/>
    </font>
    <font>
      <b/>
      <sz val="11"/>
      <name val="Arial"/>
      <family val="2"/>
    </font>
    <font>
      <sz val="10"/>
      <name val="Calibri"/>
      <family val="2"/>
    </font>
    <font>
      <b/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2"/>
      <color rgb="FF000000"/>
      <name val="Arial"/>
      <family val="2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8"/>
      <name val="Arial"/>
      <family val="2"/>
    </font>
    <font>
      <u/>
      <sz val="14"/>
      <color theme="0"/>
      <name val="Calibri"/>
      <family val="2"/>
      <scheme val="minor"/>
    </font>
    <font>
      <b/>
      <sz val="1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42"/>
      </left>
      <right style="thin">
        <color indexed="48"/>
      </right>
      <top style="thin">
        <color indexed="48"/>
      </top>
      <bottom style="thick">
        <color indexed="4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 applyProtection="1"/>
    <xf numFmtId="0" fontId="0" fillId="2" borderId="0" xfId="0" applyFill="1"/>
    <xf numFmtId="0" fontId="2" fillId="0" borderId="0" xfId="0" applyFont="1"/>
    <xf numFmtId="164" fontId="0" fillId="0" borderId="0" xfId="0" applyNumberFormat="1"/>
    <xf numFmtId="0" fontId="0" fillId="2" borderId="0" xfId="0" applyFill="1" applyAlignment="1" applyProtection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2" borderId="0" xfId="0" applyNumberFormat="1" applyFill="1" applyProtection="1"/>
    <xf numFmtId="2" fontId="0" fillId="2" borderId="0" xfId="0" applyNumberFormat="1" applyFill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/>
    <xf numFmtId="0" fontId="4" fillId="0" borderId="0" xfId="0" applyFont="1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6" fillId="3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7" fillId="2" borderId="0" xfId="0" applyFont="1" applyFill="1" applyProtection="1"/>
    <xf numFmtId="0" fontId="7" fillId="2" borderId="0" xfId="0" applyFont="1" applyFill="1" applyAlignment="1" applyProtection="1">
      <alignment horizontal="center"/>
    </xf>
    <xf numFmtId="0" fontId="2" fillId="0" borderId="0" xfId="0" applyFont="1" applyFill="1"/>
    <xf numFmtId="0" fontId="0" fillId="0" borderId="0" xfId="0" applyFill="1"/>
    <xf numFmtId="0" fontId="2" fillId="4" borderId="0" xfId="0" applyFont="1" applyFill="1"/>
    <xf numFmtId="0" fontId="0" fillId="4" borderId="0" xfId="0" applyFill="1"/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3" fillId="0" borderId="5" xfId="0" applyFont="1" applyBorder="1"/>
    <xf numFmtId="0" fontId="3" fillId="0" borderId="9" xfId="0" applyFont="1" applyBorder="1" applyAlignment="1">
      <alignment horizontal="left"/>
    </xf>
    <xf numFmtId="0" fontId="3" fillId="0" borderId="7" xfId="0" applyFont="1" applyBorder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8" xfId="0" applyFont="1" applyBorder="1" applyAlignment="1">
      <alignment horizontal="left"/>
    </xf>
    <xf numFmtId="0" fontId="3" fillId="0" borderId="3" xfId="0" applyFont="1" applyBorder="1"/>
    <xf numFmtId="0" fontId="3" fillId="0" borderId="10" xfId="0" applyFont="1" applyBorder="1" applyAlignment="1">
      <alignment horizontal="left"/>
    </xf>
    <xf numFmtId="0" fontId="3" fillId="0" borderId="10" xfId="0" applyFont="1" applyBorder="1"/>
    <xf numFmtId="0" fontId="3" fillId="0" borderId="4" xfId="0" applyFont="1" applyBorder="1"/>
    <xf numFmtId="0" fontId="0" fillId="0" borderId="9" xfId="0" applyBorder="1"/>
    <xf numFmtId="0" fontId="0" fillId="0" borderId="6" xfId="0" applyBorder="1"/>
    <xf numFmtId="2" fontId="2" fillId="2" borderId="0" xfId="0" applyNumberFormat="1" applyFont="1" applyFill="1"/>
    <xf numFmtId="2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 applyProtection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0" fontId="13" fillId="5" borderId="0" xfId="0" applyFont="1" applyFill="1"/>
    <xf numFmtId="0" fontId="1" fillId="0" borderId="0" xfId="0" applyFont="1"/>
    <xf numFmtId="0" fontId="12" fillId="0" borderId="0" xfId="0" applyFont="1"/>
    <xf numFmtId="0" fontId="14" fillId="6" borderId="0" xfId="0" applyFont="1" applyFill="1"/>
    <xf numFmtId="0" fontId="13" fillId="5" borderId="0" xfId="0" applyFont="1" applyFill="1" applyAlignment="1">
      <alignment horizontal="left"/>
    </xf>
    <xf numFmtId="0" fontId="2" fillId="7" borderId="0" xfId="0" applyFont="1" applyFill="1"/>
    <xf numFmtId="0" fontId="0" fillId="7" borderId="0" xfId="0" applyFill="1"/>
    <xf numFmtId="0" fontId="0" fillId="7" borderId="0" xfId="0" applyFill="1" applyAlignment="1">
      <alignment horizontal="left"/>
    </xf>
    <xf numFmtId="2" fontId="0" fillId="7" borderId="0" xfId="0" applyNumberFormat="1" applyFill="1"/>
    <xf numFmtId="0" fontId="0" fillId="7" borderId="0" xfId="0" applyFill="1" applyAlignment="1">
      <alignment wrapText="1"/>
    </xf>
    <xf numFmtId="0" fontId="2" fillId="7" borderId="11" xfId="0" applyFont="1" applyFill="1" applyBorder="1" applyAlignment="1">
      <alignment horizontal="center" wrapText="1"/>
    </xf>
    <xf numFmtId="0" fontId="2" fillId="7" borderId="12" xfId="0" applyFont="1" applyFill="1" applyBorder="1"/>
    <xf numFmtId="0" fontId="2" fillId="7" borderId="13" xfId="0" applyFont="1" applyFill="1" applyBorder="1"/>
    <xf numFmtId="2" fontId="2" fillId="7" borderId="12" xfId="0" applyNumberFormat="1" applyFont="1" applyFill="1" applyBorder="1"/>
    <xf numFmtId="0" fontId="2" fillId="7" borderId="12" xfId="0" applyFont="1" applyFill="1" applyBorder="1" applyAlignment="1">
      <alignment horizontal="left"/>
    </xf>
    <xf numFmtId="0" fontId="2" fillId="7" borderId="13" xfId="0" applyFont="1" applyFill="1" applyBorder="1" applyAlignment="1">
      <alignment horizontal="left"/>
    </xf>
    <xf numFmtId="2" fontId="2" fillId="7" borderId="13" xfId="0" applyNumberFormat="1" applyFont="1" applyFill="1" applyBorder="1"/>
    <xf numFmtId="165" fontId="0" fillId="7" borderId="0" xfId="0" applyNumberFormat="1" applyFill="1" applyAlignment="1">
      <alignment horizontal="left"/>
    </xf>
    <xf numFmtId="165" fontId="2" fillId="7" borderId="0" xfId="0" applyNumberFormat="1" applyFont="1" applyFill="1" applyAlignment="1">
      <alignment horizontal="center"/>
    </xf>
    <xf numFmtId="0" fontId="15" fillId="7" borderId="0" xfId="0" applyFont="1" applyFill="1" applyAlignment="1">
      <alignment horizontal="left"/>
    </xf>
    <xf numFmtId="165" fontId="2" fillId="7" borderId="0" xfId="0" applyNumberFormat="1" applyFont="1" applyFill="1" applyAlignment="1"/>
    <xf numFmtId="0" fontId="2" fillId="7" borderId="0" xfId="0" applyFont="1" applyFill="1" applyAlignment="1">
      <alignment horizontal="right"/>
    </xf>
    <xf numFmtId="0" fontId="0" fillId="10" borderId="16" xfId="0" applyFill="1" applyBorder="1"/>
    <xf numFmtId="0" fontId="2" fillId="9" borderId="15" xfId="0" applyFont="1" applyFill="1" applyBorder="1" applyAlignment="1" applyProtection="1">
      <alignment horizontal="right"/>
      <protection locked="0"/>
    </xf>
    <xf numFmtId="0" fontId="0" fillId="9" borderId="17" xfId="0" applyFill="1" applyBorder="1" applyAlignment="1" applyProtection="1">
      <alignment horizontal="left"/>
      <protection locked="0"/>
    </xf>
    <xf numFmtId="0" fontId="13" fillId="5" borderId="0" xfId="0" applyFont="1" applyFill="1" applyAlignment="1">
      <alignment horizontal="right"/>
    </xf>
    <xf numFmtId="0" fontId="16" fillId="5" borderId="0" xfId="0" applyFont="1" applyFill="1"/>
    <xf numFmtId="0" fontId="17" fillId="8" borderId="0" xfId="0" applyFont="1" applyFill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5" fillId="7" borderId="0" xfId="0" applyFont="1" applyFill="1" applyAlignment="1">
      <alignment horizontal="right"/>
    </xf>
    <xf numFmtId="0" fontId="15" fillId="7" borderId="14" xfId="0" applyFont="1" applyFill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165100</xdr:colOff>
          <xdr:row>2</xdr:row>
          <xdr:rowOff>209550</xdr:rowOff>
        </xdr:from>
        <xdr:to>
          <xdr:col>2</xdr:col>
          <xdr:colOff>38100</xdr:colOff>
          <xdr:row>5</xdr:row>
          <xdr:rowOff>44450</xdr:rowOff>
        </xdr:to>
        <xdr:sp macro="" textlink="">
          <xdr:nvSpPr>
            <xdr:cNvPr id="4107" name="docInstructions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24</xdr:row>
          <xdr:rowOff>190500</xdr:rowOff>
        </xdr:from>
        <xdr:to>
          <xdr:col>2</xdr:col>
          <xdr:colOff>139700</xdr:colOff>
          <xdr:row>27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909090" mc:Ignorable="a14" a14:legacySpreadsheetColorIndex="67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Printed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24</xdr:row>
          <xdr:rowOff>184150</xdr:rowOff>
        </xdr:from>
        <xdr:to>
          <xdr:col>3</xdr:col>
          <xdr:colOff>590550</xdr:colOff>
          <xdr:row>27</xdr:row>
          <xdr:rowOff>139700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909090" mc:Ignorable="a14" a14:legacySpreadsheetColorIndex="67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</a:t>
              </a:r>
            </a:p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Classic Game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381000</xdr:colOff>
      <xdr:row>2</xdr:row>
      <xdr:rowOff>0</xdr:rowOff>
    </xdr:from>
    <xdr:to>
      <xdr:col>2</xdr:col>
      <xdr:colOff>979713</xdr:colOff>
      <xdr:row>6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81000" y="589643"/>
          <a:ext cx="2322284" cy="1045028"/>
          <a:chOff x="381000" y="295275"/>
          <a:chExt cx="1562100" cy="1171576"/>
        </a:xfrm>
      </xdr:grpSpPr>
      <xdr:sp macro="[0]!CmdInfo_Click" textlink="Translations!E2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 bwMode="auto">
          <a:xfrm>
            <a:off x="381000" y="295275"/>
            <a:ext cx="1562100" cy="1171576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chemeClr val="accent2">
                <a:lumMod val="50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legacyPerspectiveBottom"/>
            <a:lightRig rig="legacyFlat1" dir="t"/>
          </a:scene3d>
          <a:sp3d extrusionH="74600" prstMaterial="legacyMatte">
            <a:bevelT w="13500" h="13500" prst="angle"/>
            <a:bevelB w="13500" h="13500" prst="angle"/>
            <a:extrusionClr>
              <a:srgbClr val="00FFFF"/>
            </a:extrusionClr>
          </a:sp3d>
        </xdr:spPr>
        <xdr:txBody>
          <a:bodyPr vertOverflow="clip" wrap="square" lIns="18288" tIns="0" rIns="0" bIns="0" rtlCol="0" anchor="ctr" upright="1"/>
          <a:lstStyle/>
          <a:p>
            <a:pPr algn="l"/>
            <a:fld id="{3093511B-141E-4B70-8526-76B02A13535F}" type="TxLink">
              <a:rPr lang="en-US" sz="1400" b="0" i="0" u="none" strike="noStrike">
                <a:solidFill>
                  <a:schemeClr val="tx1"/>
                </a:solidFill>
                <a:latin typeface="+mn-lt"/>
                <a:ea typeface="Open Sans" panose="020B0606030504020204" pitchFamily="34" charset="0"/>
                <a:cs typeface="Arial"/>
              </a:rPr>
              <a:pPr algn="l"/>
              <a:t>Open Instructions Document</a:t>
            </a:fld>
            <a:endParaRPr lang="en-GB" sz="2400">
              <a:solidFill>
                <a:schemeClr val="tx1"/>
              </a:solidFill>
              <a:latin typeface="+mn-lt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>
        <xdr:nvPicPr>
          <xdr:cNvPr id="4" name="Graphic 3" descr="Document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90524" y="351601"/>
            <a:ext cx="206195" cy="30562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28575</xdr:colOff>
      <xdr:row>2</xdr:row>
      <xdr:rowOff>0</xdr:rowOff>
    </xdr:from>
    <xdr:to>
      <xdr:col>6</xdr:col>
      <xdr:colOff>0</xdr:colOff>
      <xdr:row>6</xdr:row>
      <xdr:rowOff>57150</xdr:rowOff>
    </xdr:to>
    <xdr:sp macro="[0]!SetParameters_Click" textlink="Translations!E3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3557361" y="589643"/>
          <a:ext cx="1622425" cy="1064078"/>
        </a:xfrm>
        <a:prstGeom prst="roundRect">
          <a:avLst/>
        </a:prstGeom>
        <a:solidFill>
          <a:schemeClr val="bg1"/>
        </a:solidFill>
        <a:ln w="9525" cap="flat" cmpd="sng" algn="ctr">
          <a:solidFill>
            <a:schemeClr val="accent2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xdr:spPr>
      <xdr:txBody>
        <a:bodyPr vertOverflow="clip" wrap="square" lIns="18288" tIns="0" rIns="0" bIns="0" rtlCol="0" anchor="ctr" upright="1"/>
        <a:lstStyle/>
        <a:p>
          <a:pPr algn="l"/>
          <a:fld id="{B170ADCF-2F2F-46D5-9934-86D37C1DCFC8}" type="TxLink">
            <a:rPr lang="en-US" sz="1400" b="0" i="0" u="none" strike="noStrike">
              <a:solidFill>
                <a:srgbClr val="000000"/>
              </a:solidFill>
              <a:latin typeface="+mn-lt"/>
              <a:ea typeface="Open Sans" panose="020B0606030504020204" pitchFamily="34" charset="0"/>
              <a:cs typeface="Arial"/>
            </a:rPr>
            <a:pPr algn="l"/>
            <a:t>Configure Model Parameters</a:t>
          </a:fld>
          <a:endParaRPr lang="en-GB" sz="2800">
            <a:latin typeface="+mn-lt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</xdr:colOff>
      <xdr:row>2</xdr:row>
      <xdr:rowOff>8230</xdr:rowOff>
    </xdr:from>
    <xdr:to>
      <xdr:col>4</xdr:col>
      <xdr:colOff>388575</xdr:colOff>
      <xdr:row>3</xdr:row>
      <xdr:rowOff>132373</xdr:rowOff>
    </xdr:to>
    <xdr:pic>
      <xdr:nvPicPr>
        <xdr:cNvPr id="6" name="Graphic 5" descr="Gears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557361" y="59787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320220</xdr:colOff>
      <xdr:row>0</xdr:row>
      <xdr:rowOff>108857</xdr:rowOff>
    </xdr:from>
    <xdr:to>
      <xdr:col>3</xdr:col>
      <xdr:colOff>574220</xdr:colOff>
      <xdr:row>1</xdr:row>
      <xdr:rowOff>9978</xdr:rowOff>
    </xdr:to>
    <xdr:pic macro="[0]!translateAll">
      <xdr:nvPicPr>
        <xdr:cNvPr id="5" name="Graphic 4" descr="Repeat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23506" y="108857"/>
          <a:ext cx="254000" cy="254907"/>
        </a:xfrm>
        <a:prstGeom prst="rect">
          <a:avLst/>
        </a:prstGeom>
      </xdr:spPr>
    </xdr:pic>
    <xdr:clientData/>
  </xdr:twoCellAnchor>
  <xdr:twoCellAnchor>
    <xdr:from>
      <xdr:col>0</xdr:col>
      <xdr:colOff>353786</xdr:colOff>
      <xdr:row>7</xdr:row>
      <xdr:rowOff>0</xdr:rowOff>
    </xdr:from>
    <xdr:to>
      <xdr:col>6</xdr:col>
      <xdr:colOff>0</xdr:colOff>
      <xdr:row>11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353786" y="1832429"/>
          <a:ext cx="4826000" cy="981528"/>
          <a:chOff x="353786" y="1651001"/>
          <a:chExt cx="4753424" cy="981530"/>
        </a:xfrm>
      </xdr:grpSpPr>
      <xdr:sp macro="[0]!WACOP_Click" textlink="Translations!E4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 bwMode="auto">
          <a:xfrm>
            <a:off x="353786" y="1651001"/>
            <a:ext cx="4753424" cy="981530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chemeClr val="accent2">
                <a:lumMod val="50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legacyPerspectiveBottom"/>
            <a:lightRig rig="legacyFlat1" dir="t"/>
          </a:scene3d>
          <a:sp3d extrusionH="74600" prstMaterial="legacyMatte">
            <a:bevelT w="13500" h="13500" prst="angle"/>
            <a:bevelB w="13500" h="13500" prst="angle"/>
            <a:extrusionClr>
              <a:srgbClr val="00FFFF"/>
            </a:extrusionClr>
          </a:sp3d>
        </xdr:spPr>
        <xdr:txBody>
          <a:bodyPr vertOverflow="clip" wrap="square" lIns="18288" tIns="0" rIns="0" bIns="0" rtlCol="0" anchor="ctr" upright="1"/>
          <a:lstStyle/>
          <a:p>
            <a:pPr algn="l"/>
            <a:fld id="{2FEA91FC-B86F-449F-840F-28C6261DA815}" type="TxLink">
              <a:rPr lang="en-US" sz="2800" b="0" i="0" u="none" strike="noStrike">
                <a:solidFill>
                  <a:srgbClr val="000000"/>
                </a:solidFill>
                <a:latin typeface="Calibri"/>
                <a:ea typeface="Open Sans" panose="020B0606030504020204" pitchFamily="34" charset="0"/>
                <a:cs typeface="Calibri"/>
              </a:rPr>
              <a:pPr algn="l"/>
              <a:t>Start WA workshop game</a:t>
            </a:fld>
            <a:endParaRPr lang="en-GB" sz="4400">
              <a:solidFill>
                <a:schemeClr val="tx1"/>
              </a:solidFill>
              <a:latin typeface="+mn-lt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WACOP_Click">
        <xdr:nvPicPr>
          <xdr:cNvPr id="17" name="Graphic 16" descr="Play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333112" y="1807046"/>
            <a:ext cx="628959" cy="628959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360000</xdr:colOff>
      <xdr:row>1</xdr:row>
      <xdr:rowOff>6214</xdr:rowOff>
    </xdr:to>
    <xdr:pic macro="[0]!adminModeEnable">
      <xdr:nvPicPr>
        <xdr:cNvPr id="11" name="adminLocked" descr="Lock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164286" y="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360000</xdr:colOff>
      <xdr:row>1</xdr:row>
      <xdr:rowOff>6214</xdr:rowOff>
    </xdr:to>
    <xdr:pic macro="[0]!adminModeDisabled">
      <xdr:nvPicPr>
        <xdr:cNvPr id="14" name="adminUnlocked" descr="Unlock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73786" y="0"/>
          <a:ext cx="360000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</xdr:row>
      <xdr:rowOff>0</xdr:rowOff>
    </xdr:from>
    <xdr:to>
      <xdr:col>12</xdr:col>
      <xdr:colOff>54429</xdr:colOff>
      <xdr:row>5</xdr:row>
      <xdr:rowOff>172357</xdr:rowOff>
    </xdr:to>
    <xdr:sp macro="[0]!generateRandomTrials" textlink="Translations!E6">
      <xdr:nvSpPr>
        <xdr:cNvPr id="18" name="adminTest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 bwMode="auto">
        <a:xfrm>
          <a:off x="8554357" y="1061357"/>
          <a:ext cx="1215572" cy="4082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tx2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fld id="{93A98EB3-AFC6-42E3-950E-4E15591ACE20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Run Trials</a:t>
          </a:fld>
          <a:endParaRPr lang="en-GB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26</xdr:row>
          <xdr:rowOff>107950</xdr:rowOff>
        </xdr:from>
        <xdr:to>
          <xdr:col>4</xdr:col>
          <xdr:colOff>3244850</xdr:colOff>
          <xdr:row>28</xdr:row>
          <xdr:rowOff>101600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1422400</xdr:colOff>
          <xdr:row>14</xdr:row>
          <xdr:rowOff>0</xdr:rowOff>
        </xdr:from>
        <xdr:to>
          <xdr:col>4</xdr:col>
          <xdr:colOff>2330450</xdr:colOff>
          <xdr:row>25</xdr:row>
          <xdr:rowOff>50800</xdr:rowOff>
        </xdr:to>
        <xdr:sp macro="" textlink="">
          <xdr:nvSpPr>
            <xdr:cNvPr id="1058" name="Label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1371600</xdr:colOff>
          <xdr:row>13</xdr:row>
          <xdr:rowOff>69850</xdr:rowOff>
        </xdr:from>
        <xdr:to>
          <xdr:col>4</xdr:col>
          <xdr:colOff>2273300</xdr:colOff>
          <xdr:row>25</xdr:row>
          <xdr:rowOff>146050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679450</xdr:colOff>
          <xdr:row>26</xdr:row>
          <xdr:rowOff>69850</xdr:rowOff>
        </xdr:from>
        <xdr:to>
          <xdr:col>4</xdr:col>
          <xdr:colOff>3200400</xdr:colOff>
          <xdr:row>28</xdr:row>
          <xdr:rowOff>63500</xdr:rowOff>
        </xdr:to>
        <xdr:sp macro="" textlink="">
          <xdr:nvSpPr>
            <xdr:cNvPr id="5127" name="CommandButton1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1</xdr:row>
      <xdr:rowOff>38100</xdr:rowOff>
    </xdr:from>
    <xdr:to>
      <xdr:col>12</xdr:col>
      <xdr:colOff>314325</xdr:colOff>
      <xdr:row>25</xdr:row>
      <xdr:rowOff>0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00000000-0008-0000-1100-000001180000}"/>
            </a:ext>
          </a:extLst>
        </xdr:cNvPr>
        <xdr:cNvSpPr txBox="1">
          <a:spLocks noChangeArrowheads="1"/>
        </xdr:cNvSpPr>
      </xdr:nvSpPr>
      <xdr:spPr bwMode="auto">
        <a:xfrm>
          <a:off x="4095750" y="200025"/>
          <a:ext cx="1438275" cy="3848100"/>
        </a:xfrm>
        <a:prstGeom prst="rect">
          <a:avLst/>
        </a:prstGeom>
        <a:solidFill>
          <a:srgbClr val="00FFFF"/>
        </a:solidFill>
        <a:ln w="9525">
          <a:noFill/>
          <a:miter lim="800000"/>
          <a:headEnd/>
          <a:tailEnd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WHAT TO DO NEXT</a:t>
          </a: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now you are ready to export data directly into the spreadsheet of a statistical package by copy &amp; paste or otherwise. 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If you prefer to save data it in a new Excel workbook: highlight the cells you want to export, press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copy</a:t>
          </a: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, then open a new workbook, select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edit, paste special</a:t>
          </a: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 and choose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paste values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9AC820-219C-44FA-A5BF-3090021F3A46}" name="translateKey" displayName="translateKey" ref="A1:B4" totalsRowShown="0" headerRowDxfId="0">
  <autoFilter ref="A1:B4" xr:uid="{BCD50451-0BCD-4209-A94B-519708A81F30}"/>
  <tableColumns count="2">
    <tableColumn id="1" xr3:uid="{B8718621-3CBE-4095-BC8F-4C4353B63ED4}" name="LangText"/>
    <tableColumn id="2" xr3:uid="{898015A1-B4BD-45B6-8754-74715F8DFF23}" name="LangI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.doc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4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118B0-CF1F-4D20-B09A-BB29FE654513}">
  <sheetPr codeName="Sheet14"/>
  <dimension ref="B2:L7680"/>
  <sheetViews>
    <sheetView topLeftCell="A124" workbookViewId="0">
      <selection activeCell="B2" sqref="B2"/>
    </sheetView>
  </sheetViews>
  <sheetFormatPr defaultRowHeight="12.5" x14ac:dyDescent="0.25"/>
  <cols>
    <col min="1" max="1" width="3.7265625" customWidth="1"/>
    <col min="4" max="4" width="3.7265625" customWidth="1"/>
    <col min="7" max="7" width="3.7265625" customWidth="1"/>
    <col min="10" max="10" width="3.7265625" customWidth="1"/>
  </cols>
  <sheetData>
    <row r="2" spans="2:12" ht="13" x14ac:dyDescent="0.3">
      <c r="B2" s="27" t="s">
        <v>3</v>
      </c>
      <c r="C2" s="28">
        <v>2017</v>
      </c>
      <c r="E2" s="27" t="s">
        <v>3</v>
      </c>
      <c r="F2" s="28">
        <v>2017</v>
      </c>
      <c r="H2" s="27" t="s">
        <v>3</v>
      </c>
      <c r="I2" s="28">
        <v>2017</v>
      </c>
      <c r="K2" s="27" t="s">
        <v>3</v>
      </c>
      <c r="L2" s="28">
        <v>2017</v>
      </c>
    </row>
    <row r="3" spans="2:12" ht="13" x14ac:dyDescent="0.3">
      <c r="B3" s="29" t="str">
        <f>UnitName</f>
        <v>Plot</v>
      </c>
      <c r="C3" s="30">
        <v>1</v>
      </c>
      <c r="E3" s="29" t="str">
        <f>UnitName</f>
        <v>Plot</v>
      </c>
      <c r="F3" s="30">
        <v>1</v>
      </c>
      <c r="H3" s="29" t="str">
        <f>UnitName</f>
        <v>Plot</v>
      </c>
      <c r="I3" s="30">
        <v>1</v>
      </c>
      <c r="K3" s="29" t="str">
        <f>UnitName</f>
        <v>Plot</v>
      </c>
      <c r="L3" s="30">
        <v>1</v>
      </c>
    </row>
    <row r="4" spans="2:12" ht="13" x14ac:dyDescent="0.3">
      <c r="B4" s="29" t="str">
        <f>BlockName</f>
        <v>Name</v>
      </c>
      <c r="C4" s="30" t="s">
        <v>55</v>
      </c>
      <c r="E4" s="29" t="str">
        <f>BlockName</f>
        <v>Name</v>
      </c>
      <c r="F4" s="30" t="s">
        <v>55</v>
      </c>
      <c r="H4" s="29" t="str">
        <f>BlockName</f>
        <v>Name</v>
      </c>
      <c r="I4" s="30" t="s">
        <v>55</v>
      </c>
      <c r="K4" s="29" t="str">
        <f>BlockName</f>
        <v>Name</v>
      </c>
      <c r="L4" s="30" t="s">
        <v>55</v>
      </c>
    </row>
    <row r="5" spans="2:12" ht="13" x14ac:dyDescent="0.3">
      <c r="B5" s="29" t="str">
        <f>Factor2Name</f>
        <v>Variety</v>
      </c>
      <c r="C5" s="30" t="s">
        <v>46</v>
      </c>
      <c r="E5" s="29" t="str">
        <f>Factor2Name</f>
        <v>Variety</v>
      </c>
      <c r="F5" s="30" t="s">
        <v>46</v>
      </c>
      <c r="H5" s="29" t="str">
        <f>Factor2Name</f>
        <v>Variety</v>
      </c>
      <c r="I5" s="30" t="s">
        <v>46</v>
      </c>
      <c r="K5" s="29" t="str">
        <f>Factor2Name</f>
        <v>Variety</v>
      </c>
      <c r="L5" s="30" t="s">
        <v>46</v>
      </c>
    </row>
    <row r="6" spans="2:12" ht="13" x14ac:dyDescent="0.3">
      <c r="B6" s="29" t="str">
        <f>Factor3Name</f>
        <v>Fertiliser</v>
      </c>
      <c r="C6" s="30" t="s">
        <v>45</v>
      </c>
      <c r="E6" s="29" t="str">
        <f>Factor3Name</f>
        <v>Fertiliser</v>
      </c>
      <c r="F6" s="30" t="s">
        <v>45</v>
      </c>
      <c r="H6" s="29" t="str">
        <f>Factor3Name</f>
        <v>Fertiliser</v>
      </c>
      <c r="I6" s="30" t="s">
        <v>45</v>
      </c>
      <c r="K6" s="29" t="str">
        <f>Factor3Name</f>
        <v>Fertiliser</v>
      </c>
      <c r="L6" s="30" t="s">
        <v>45</v>
      </c>
    </row>
    <row r="7" spans="2:12" ht="13" x14ac:dyDescent="0.3">
      <c r="B7" s="29" t="str">
        <f>Factor1Name</f>
        <v>Weeding</v>
      </c>
      <c r="C7" s="30" t="s">
        <v>37</v>
      </c>
      <c r="E7" s="29" t="str">
        <f>Factor1Name</f>
        <v>Weeding</v>
      </c>
      <c r="F7" s="30" t="s">
        <v>37</v>
      </c>
      <c r="H7" s="29" t="str">
        <f>Factor1Name</f>
        <v>Weeding</v>
      </c>
      <c r="I7" s="30" t="s">
        <v>37</v>
      </c>
      <c r="K7" s="29" t="str">
        <f>Factor1Name</f>
        <v>Weeding</v>
      </c>
      <c r="L7" s="30" t="s">
        <v>37</v>
      </c>
    </row>
    <row r="8" spans="2:12" ht="13" x14ac:dyDescent="0.3">
      <c r="B8" s="25" t="s">
        <v>14</v>
      </c>
      <c r="C8" s="26">
        <v>1109.2</v>
      </c>
      <c r="E8" s="25" t="s">
        <v>14</v>
      </c>
      <c r="F8" s="26">
        <v>1080.8</v>
      </c>
      <c r="H8" s="25" t="s">
        <v>14</v>
      </c>
      <c r="I8" s="26">
        <v>967.7</v>
      </c>
      <c r="K8" s="25" t="s">
        <v>14</v>
      </c>
      <c r="L8" s="26">
        <v>1177.4000000000001</v>
      </c>
    </row>
    <row r="10" spans="2:12" ht="13" x14ac:dyDescent="0.3">
      <c r="B10" s="27" t="s">
        <v>3</v>
      </c>
      <c r="C10" s="28">
        <v>2017</v>
      </c>
      <c r="E10" s="27" t="s">
        <v>3</v>
      </c>
      <c r="F10" s="28">
        <v>2017</v>
      </c>
      <c r="H10" s="27" t="s">
        <v>3</v>
      </c>
      <c r="I10" s="28">
        <v>2017</v>
      </c>
      <c r="K10" s="27" t="s">
        <v>3</v>
      </c>
      <c r="L10" s="28">
        <v>2017</v>
      </c>
    </row>
    <row r="11" spans="2:12" ht="13" x14ac:dyDescent="0.3">
      <c r="B11" s="29" t="str">
        <f>UnitName</f>
        <v>Plot</v>
      </c>
      <c r="C11" s="30">
        <v>1</v>
      </c>
      <c r="E11" s="29" t="str">
        <f>UnitName</f>
        <v>Plot</v>
      </c>
      <c r="F11" s="30">
        <v>1</v>
      </c>
      <c r="H11" s="29" t="str">
        <f>UnitName</f>
        <v>Plot</v>
      </c>
      <c r="I11" s="30">
        <v>1</v>
      </c>
      <c r="K11" s="29" t="str">
        <f>UnitName</f>
        <v>Plot</v>
      </c>
      <c r="L11" s="30">
        <v>1</v>
      </c>
    </row>
    <row r="12" spans="2:12" ht="13" x14ac:dyDescent="0.3">
      <c r="B12" s="29" t="str">
        <f>BlockName</f>
        <v>Name</v>
      </c>
      <c r="C12" s="30" t="s">
        <v>55</v>
      </c>
      <c r="E12" s="29" t="str">
        <f>BlockName</f>
        <v>Name</v>
      </c>
      <c r="F12" s="30" t="s">
        <v>55</v>
      </c>
      <c r="H12" s="29" t="str">
        <f>BlockName</f>
        <v>Name</v>
      </c>
      <c r="I12" s="30" t="s">
        <v>55</v>
      </c>
      <c r="K12" s="29" t="str">
        <f>BlockName</f>
        <v>Name</v>
      </c>
      <c r="L12" s="30" t="s">
        <v>55</v>
      </c>
    </row>
    <row r="13" spans="2:12" ht="13" x14ac:dyDescent="0.3">
      <c r="B13" s="29" t="str">
        <f>Factor2Name</f>
        <v>Variety</v>
      </c>
      <c r="C13" s="30" t="s">
        <v>46</v>
      </c>
      <c r="E13" s="29" t="str">
        <f>Factor2Name</f>
        <v>Variety</v>
      </c>
      <c r="F13" s="30" t="s">
        <v>46</v>
      </c>
      <c r="H13" s="29" t="str">
        <f>Factor2Name</f>
        <v>Variety</v>
      </c>
      <c r="I13" s="30" t="s">
        <v>46</v>
      </c>
      <c r="K13" s="29" t="str">
        <f>Factor2Name</f>
        <v>Variety</v>
      </c>
      <c r="L13" s="30" t="s">
        <v>46</v>
      </c>
    </row>
    <row r="14" spans="2:12" ht="13" x14ac:dyDescent="0.3">
      <c r="B14" s="29" t="str">
        <f>Factor3Name</f>
        <v>Fertiliser</v>
      </c>
      <c r="C14" s="30" t="s">
        <v>45</v>
      </c>
      <c r="E14" s="29" t="str">
        <f>Factor3Name</f>
        <v>Fertiliser</v>
      </c>
      <c r="F14" s="30" t="s">
        <v>45</v>
      </c>
      <c r="H14" s="29" t="str">
        <f>Factor3Name</f>
        <v>Fertiliser</v>
      </c>
      <c r="I14" s="30" t="s">
        <v>45</v>
      </c>
      <c r="K14" s="29" t="str">
        <f>Factor3Name</f>
        <v>Fertiliser</v>
      </c>
      <c r="L14" s="30" t="s">
        <v>45</v>
      </c>
    </row>
    <row r="15" spans="2:12" ht="13" x14ac:dyDescent="0.3">
      <c r="B15" s="29" t="str">
        <f>Factor1Name</f>
        <v>Weeding</v>
      </c>
      <c r="C15" s="30" t="s">
        <v>37</v>
      </c>
      <c r="E15" s="29" t="str">
        <f>Factor1Name</f>
        <v>Weeding</v>
      </c>
      <c r="F15" s="30" t="s">
        <v>37</v>
      </c>
      <c r="H15" s="29" t="str">
        <f>Factor1Name</f>
        <v>Weeding</v>
      </c>
      <c r="I15" s="30" t="s">
        <v>37</v>
      </c>
      <c r="K15" s="29" t="str">
        <f>Factor1Name</f>
        <v>Weeding</v>
      </c>
      <c r="L15" s="30" t="s">
        <v>37</v>
      </c>
    </row>
    <row r="16" spans="2:12" ht="13" x14ac:dyDescent="0.3">
      <c r="B16" s="25" t="s">
        <v>14</v>
      </c>
      <c r="C16" s="26">
        <v>1113.3</v>
      </c>
      <c r="E16" s="25" t="s">
        <v>14</v>
      </c>
      <c r="F16" s="26">
        <v>841.3</v>
      </c>
      <c r="H16" s="25" t="s">
        <v>14</v>
      </c>
      <c r="I16" s="26">
        <v>1164.0999999999999</v>
      </c>
      <c r="K16" s="25" t="s">
        <v>14</v>
      </c>
      <c r="L16" s="26">
        <v>965.2</v>
      </c>
    </row>
    <row r="18" spans="2:12" ht="13" x14ac:dyDescent="0.3">
      <c r="B18" s="27" t="s">
        <v>3</v>
      </c>
      <c r="C18" s="28">
        <v>2017</v>
      </c>
      <c r="E18" s="27" t="s">
        <v>3</v>
      </c>
      <c r="F18" s="28">
        <v>2017</v>
      </c>
      <c r="H18" s="27" t="s">
        <v>3</v>
      </c>
      <c r="I18" s="28">
        <v>2017</v>
      </c>
      <c r="K18" s="27" t="s">
        <v>3</v>
      </c>
      <c r="L18" s="28">
        <v>2017</v>
      </c>
    </row>
    <row r="19" spans="2:12" ht="13" x14ac:dyDescent="0.3">
      <c r="B19" s="29" t="str">
        <f>UnitName</f>
        <v>Plot</v>
      </c>
      <c r="C19" s="30">
        <v>1</v>
      </c>
      <c r="E19" s="29" t="str">
        <f>UnitName</f>
        <v>Plot</v>
      </c>
      <c r="F19" s="30">
        <v>1</v>
      </c>
      <c r="H19" s="29" t="str">
        <f>UnitName</f>
        <v>Plot</v>
      </c>
      <c r="I19" s="30">
        <v>1</v>
      </c>
      <c r="K19" s="29" t="str">
        <f>UnitName</f>
        <v>Plot</v>
      </c>
      <c r="L19" s="30">
        <v>1</v>
      </c>
    </row>
    <row r="20" spans="2:12" ht="13" x14ac:dyDescent="0.3">
      <c r="B20" s="29" t="str">
        <f>BlockName</f>
        <v>Name</v>
      </c>
      <c r="C20" s="30" t="s">
        <v>55</v>
      </c>
      <c r="E20" s="29" t="str">
        <f>BlockName</f>
        <v>Name</v>
      </c>
      <c r="F20" s="30" t="s">
        <v>55</v>
      </c>
      <c r="H20" s="29" t="str">
        <f>BlockName</f>
        <v>Name</v>
      </c>
      <c r="I20" s="30" t="s">
        <v>55</v>
      </c>
      <c r="K20" s="29" t="str">
        <f>BlockName</f>
        <v>Name</v>
      </c>
      <c r="L20" s="30" t="s">
        <v>55</v>
      </c>
    </row>
    <row r="21" spans="2:12" ht="13" x14ac:dyDescent="0.3">
      <c r="B21" s="29" t="str">
        <f>Factor2Name</f>
        <v>Variety</v>
      </c>
      <c r="C21" s="30" t="s">
        <v>46</v>
      </c>
      <c r="E21" s="29" t="str">
        <f>Factor2Name</f>
        <v>Variety</v>
      </c>
      <c r="F21" s="30" t="s">
        <v>46</v>
      </c>
      <c r="H21" s="29" t="str">
        <f>Factor2Name</f>
        <v>Variety</v>
      </c>
      <c r="I21" s="30" t="s">
        <v>46</v>
      </c>
      <c r="K21" s="29" t="str">
        <f>Factor2Name</f>
        <v>Variety</v>
      </c>
      <c r="L21" s="30" t="s">
        <v>46</v>
      </c>
    </row>
    <row r="22" spans="2:12" ht="13" x14ac:dyDescent="0.3">
      <c r="B22" s="29" t="str">
        <f>Factor3Name</f>
        <v>Fertiliser</v>
      </c>
      <c r="C22" s="30" t="s">
        <v>45</v>
      </c>
      <c r="E22" s="29" t="str">
        <f>Factor3Name</f>
        <v>Fertiliser</v>
      </c>
      <c r="F22" s="30" t="s">
        <v>45</v>
      </c>
      <c r="H22" s="29" t="str">
        <f>Factor3Name</f>
        <v>Fertiliser</v>
      </c>
      <c r="I22" s="30" t="s">
        <v>45</v>
      </c>
      <c r="K22" s="29" t="str">
        <f>Factor3Name</f>
        <v>Fertiliser</v>
      </c>
      <c r="L22" s="30" t="s">
        <v>45</v>
      </c>
    </row>
    <row r="23" spans="2:12" ht="13" x14ac:dyDescent="0.3">
      <c r="B23" s="29" t="str">
        <f>Factor1Name</f>
        <v>Weeding</v>
      </c>
      <c r="C23" s="30" t="s">
        <v>37</v>
      </c>
      <c r="E23" s="29" t="str">
        <f>Factor1Name</f>
        <v>Weeding</v>
      </c>
      <c r="F23" s="30" t="s">
        <v>37</v>
      </c>
      <c r="H23" s="29" t="str">
        <f>Factor1Name</f>
        <v>Weeding</v>
      </c>
      <c r="I23" s="30" t="s">
        <v>37</v>
      </c>
      <c r="K23" s="29" t="str">
        <f>Factor1Name</f>
        <v>Weeding</v>
      </c>
      <c r="L23" s="30" t="s">
        <v>37</v>
      </c>
    </row>
    <row r="24" spans="2:12" ht="13" x14ac:dyDescent="0.3">
      <c r="B24" s="25" t="s">
        <v>14</v>
      </c>
      <c r="C24" s="26">
        <v>1006.2</v>
      </c>
      <c r="E24" s="25" t="s">
        <v>14</v>
      </c>
      <c r="F24" s="26">
        <v>1072.9000000000001</v>
      </c>
      <c r="H24" s="25" t="s">
        <v>14</v>
      </c>
      <c r="I24" s="26">
        <v>838.8</v>
      </c>
      <c r="K24" s="25" t="s">
        <v>14</v>
      </c>
      <c r="L24" s="26">
        <v>1023.4</v>
      </c>
    </row>
    <row r="26" spans="2:12" ht="13" x14ac:dyDescent="0.3">
      <c r="B26" s="27" t="s">
        <v>3</v>
      </c>
      <c r="C26" s="28">
        <v>2017</v>
      </c>
      <c r="E26" s="27" t="s">
        <v>3</v>
      </c>
      <c r="F26" s="28">
        <v>2017</v>
      </c>
      <c r="H26" s="27" t="s">
        <v>3</v>
      </c>
      <c r="I26" s="28">
        <v>2017</v>
      </c>
      <c r="K26" s="27" t="s">
        <v>3</v>
      </c>
      <c r="L26" s="28">
        <v>2017</v>
      </c>
    </row>
    <row r="27" spans="2:12" ht="13" x14ac:dyDescent="0.3">
      <c r="B27" s="29" t="str">
        <f>UnitName</f>
        <v>Plot</v>
      </c>
      <c r="C27" s="30">
        <v>1</v>
      </c>
      <c r="E27" s="29" t="str">
        <f>UnitName</f>
        <v>Plot</v>
      </c>
      <c r="F27" s="30">
        <v>1</v>
      </c>
      <c r="H27" s="29" t="str">
        <f>UnitName</f>
        <v>Plot</v>
      </c>
      <c r="I27" s="30">
        <v>1</v>
      </c>
      <c r="K27" s="29" t="str">
        <f>UnitName</f>
        <v>Plot</v>
      </c>
      <c r="L27" s="30">
        <v>1</v>
      </c>
    </row>
    <row r="28" spans="2:12" ht="13" x14ac:dyDescent="0.3">
      <c r="B28" s="29" t="str">
        <f>BlockName</f>
        <v>Name</v>
      </c>
      <c r="C28" s="30" t="s">
        <v>55</v>
      </c>
      <c r="E28" s="29" t="str">
        <f>BlockName</f>
        <v>Name</v>
      </c>
      <c r="F28" s="30" t="s">
        <v>55</v>
      </c>
      <c r="H28" s="29" t="str">
        <f>BlockName</f>
        <v>Name</v>
      </c>
      <c r="I28" s="30" t="s">
        <v>55</v>
      </c>
      <c r="K28" s="29" t="str">
        <f>BlockName</f>
        <v>Name</v>
      </c>
      <c r="L28" s="30" t="s">
        <v>55</v>
      </c>
    </row>
    <row r="29" spans="2:12" ht="13" x14ac:dyDescent="0.3">
      <c r="B29" s="29" t="str">
        <f>Factor2Name</f>
        <v>Variety</v>
      </c>
      <c r="C29" s="30" t="s">
        <v>46</v>
      </c>
      <c r="E29" s="29" t="str">
        <f>Factor2Name</f>
        <v>Variety</v>
      </c>
      <c r="F29" s="30" t="s">
        <v>46</v>
      </c>
      <c r="H29" s="29" t="str">
        <f>Factor2Name</f>
        <v>Variety</v>
      </c>
      <c r="I29" s="30" t="s">
        <v>46</v>
      </c>
      <c r="K29" s="29" t="str">
        <f>Factor2Name</f>
        <v>Variety</v>
      </c>
      <c r="L29" s="30" t="s">
        <v>46</v>
      </c>
    </row>
    <row r="30" spans="2:12" ht="13" x14ac:dyDescent="0.3">
      <c r="B30" s="29" t="str">
        <f>Factor3Name</f>
        <v>Fertiliser</v>
      </c>
      <c r="C30" s="30" t="s">
        <v>45</v>
      </c>
      <c r="E30" s="29" t="str">
        <f>Factor3Name</f>
        <v>Fertiliser</v>
      </c>
      <c r="F30" s="30" t="s">
        <v>45</v>
      </c>
      <c r="H30" s="29" t="str">
        <f>Factor3Name</f>
        <v>Fertiliser</v>
      </c>
      <c r="I30" s="30" t="s">
        <v>45</v>
      </c>
      <c r="K30" s="29" t="str">
        <f>Factor3Name</f>
        <v>Fertiliser</v>
      </c>
      <c r="L30" s="30" t="s">
        <v>45</v>
      </c>
    </row>
    <row r="31" spans="2:12" ht="13" x14ac:dyDescent="0.3">
      <c r="B31" s="29" t="str">
        <f>Factor1Name</f>
        <v>Weeding</v>
      </c>
      <c r="C31" s="30" t="s">
        <v>37</v>
      </c>
      <c r="E31" s="29" t="str">
        <f>Factor1Name</f>
        <v>Weeding</v>
      </c>
      <c r="F31" s="30" t="s">
        <v>37</v>
      </c>
      <c r="H31" s="29" t="str">
        <f>Factor1Name</f>
        <v>Weeding</v>
      </c>
      <c r="I31" s="30" t="s">
        <v>37</v>
      </c>
      <c r="K31" s="29" t="str">
        <f>Factor1Name</f>
        <v>Weeding</v>
      </c>
      <c r="L31" s="30" t="s">
        <v>37</v>
      </c>
    </row>
    <row r="32" spans="2:12" ht="13" x14ac:dyDescent="0.3">
      <c r="B32" s="25" t="s">
        <v>14</v>
      </c>
      <c r="C32" s="26">
        <v>992.1</v>
      </c>
      <c r="E32" s="25" t="s">
        <v>14</v>
      </c>
      <c r="F32" s="26">
        <v>947</v>
      </c>
      <c r="H32" s="25" t="s">
        <v>14</v>
      </c>
      <c r="I32" s="26">
        <v>1031.3</v>
      </c>
      <c r="K32" s="25" t="s">
        <v>14</v>
      </c>
      <c r="L32" s="26">
        <v>1037.9000000000001</v>
      </c>
    </row>
    <row r="34" spans="2:12" ht="13" x14ac:dyDescent="0.3">
      <c r="B34" s="27" t="s">
        <v>3</v>
      </c>
      <c r="C34" s="28">
        <v>2017</v>
      </c>
      <c r="E34" s="27" t="s">
        <v>3</v>
      </c>
      <c r="F34" s="28">
        <v>2017</v>
      </c>
      <c r="H34" s="27" t="s">
        <v>3</v>
      </c>
      <c r="I34" s="28">
        <v>2017</v>
      </c>
      <c r="K34" s="27" t="s">
        <v>3</v>
      </c>
      <c r="L34" s="28">
        <v>2017</v>
      </c>
    </row>
    <row r="35" spans="2:12" ht="13" x14ac:dyDescent="0.3">
      <c r="B35" s="29" t="str">
        <f>UnitName</f>
        <v>Plot</v>
      </c>
      <c r="C35" s="30">
        <v>1</v>
      </c>
      <c r="E35" s="29" t="str">
        <f>UnitName</f>
        <v>Plot</v>
      </c>
      <c r="F35" s="30">
        <v>1</v>
      </c>
      <c r="H35" s="29" t="str">
        <f>UnitName</f>
        <v>Plot</v>
      </c>
      <c r="I35" s="30">
        <v>1</v>
      </c>
      <c r="K35" s="29" t="str">
        <f>UnitName</f>
        <v>Plot</v>
      </c>
      <c r="L35" s="30">
        <v>1</v>
      </c>
    </row>
    <row r="36" spans="2:12" ht="13" x14ac:dyDescent="0.3">
      <c r="B36" s="29" t="str">
        <f>BlockName</f>
        <v>Name</v>
      </c>
      <c r="C36" s="30" t="s">
        <v>55</v>
      </c>
      <c r="E36" s="29" t="str">
        <f>BlockName</f>
        <v>Name</v>
      </c>
      <c r="F36" s="30" t="s">
        <v>55</v>
      </c>
      <c r="H36" s="29" t="str">
        <f>BlockName</f>
        <v>Name</v>
      </c>
      <c r="I36" s="30" t="s">
        <v>55</v>
      </c>
      <c r="K36" s="29" t="str">
        <f>BlockName</f>
        <v>Name</v>
      </c>
      <c r="L36" s="30" t="s">
        <v>55</v>
      </c>
    </row>
    <row r="37" spans="2:12" ht="13" x14ac:dyDescent="0.3">
      <c r="B37" s="29" t="str">
        <f>Factor2Name</f>
        <v>Variety</v>
      </c>
      <c r="C37" s="30" t="s">
        <v>46</v>
      </c>
      <c r="E37" s="29" t="str">
        <f>Factor2Name</f>
        <v>Variety</v>
      </c>
      <c r="F37" s="30" t="s">
        <v>46</v>
      </c>
      <c r="H37" s="29" t="str">
        <f>Factor2Name</f>
        <v>Variety</v>
      </c>
      <c r="I37" s="30" t="s">
        <v>46</v>
      </c>
      <c r="K37" s="29" t="str">
        <f>Factor2Name</f>
        <v>Variety</v>
      </c>
      <c r="L37" s="30" t="s">
        <v>46</v>
      </c>
    </row>
    <row r="38" spans="2:12" ht="13" x14ac:dyDescent="0.3">
      <c r="B38" s="29" t="str">
        <f>Factor3Name</f>
        <v>Fertiliser</v>
      </c>
      <c r="C38" s="30" t="s">
        <v>45</v>
      </c>
      <c r="E38" s="29" t="str">
        <f>Factor3Name</f>
        <v>Fertiliser</v>
      </c>
      <c r="F38" s="30" t="s">
        <v>45</v>
      </c>
      <c r="H38" s="29" t="str">
        <f>Factor3Name</f>
        <v>Fertiliser</v>
      </c>
      <c r="I38" s="30" t="s">
        <v>45</v>
      </c>
      <c r="K38" s="29" t="str">
        <f>Factor3Name</f>
        <v>Fertiliser</v>
      </c>
      <c r="L38" s="30" t="s">
        <v>45</v>
      </c>
    </row>
    <row r="39" spans="2:12" ht="13" x14ac:dyDescent="0.3">
      <c r="B39" s="29" t="str">
        <f>Factor1Name</f>
        <v>Weeding</v>
      </c>
      <c r="C39" s="30" t="s">
        <v>37</v>
      </c>
      <c r="E39" s="29" t="str">
        <f>Factor1Name</f>
        <v>Weeding</v>
      </c>
      <c r="F39" s="30" t="s">
        <v>37</v>
      </c>
      <c r="H39" s="29" t="str">
        <f>Factor1Name</f>
        <v>Weeding</v>
      </c>
      <c r="I39" s="30" t="s">
        <v>37</v>
      </c>
      <c r="K39" s="29" t="str">
        <f>Factor1Name</f>
        <v>Weeding</v>
      </c>
      <c r="L39" s="30" t="s">
        <v>37</v>
      </c>
    </row>
    <row r="40" spans="2:12" ht="13" x14ac:dyDescent="0.3">
      <c r="B40" s="25" t="s">
        <v>14</v>
      </c>
      <c r="C40" s="26">
        <v>936.8</v>
      </c>
      <c r="E40" s="25" t="s">
        <v>14</v>
      </c>
      <c r="F40" s="26">
        <v>941.5</v>
      </c>
      <c r="H40" s="25" t="s">
        <v>14</v>
      </c>
      <c r="I40" s="26">
        <v>1095.3</v>
      </c>
      <c r="K40" s="25" t="s">
        <v>14</v>
      </c>
      <c r="L40" s="26">
        <v>1093.3</v>
      </c>
    </row>
    <row r="42" spans="2:12" ht="13" x14ac:dyDescent="0.3">
      <c r="B42" s="27" t="s">
        <v>3</v>
      </c>
      <c r="C42" s="28">
        <v>2017</v>
      </c>
      <c r="E42" s="27" t="s">
        <v>3</v>
      </c>
      <c r="F42" s="28">
        <v>2017</v>
      </c>
      <c r="H42" s="27" t="s">
        <v>3</v>
      </c>
      <c r="I42" s="28">
        <v>2017</v>
      </c>
      <c r="K42" s="27" t="s">
        <v>3</v>
      </c>
      <c r="L42" s="28">
        <v>2017</v>
      </c>
    </row>
    <row r="43" spans="2:12" ht="13" x14ac:dyDescent="0.3">
      <c r="B43" s="29" t="str">
        <f>UnitName</f>
        <v>Plot</v>
      </c>
      <c r="C43" s="30">
        <v>2</v>
      </c>
      <c r="E43" s="29" t="str">
        <f>UnitName</f>
        <v>Plot</v>
      </c>
      <c r="F43" s="30">
        <v>2</v>
      </c>
      <c r="H43" s="29" t="str">
        <f>UnitName</f>
        <v>Plot</v>
      </c>
      <c r="I43" s="30">
        <v>2</v>
      </c>
      <c r="K43" s="29" t="str">
        <f>UnitName</f>
        <v>Plot</v>
      </c>
      <c r="L43" s="30">
        <v>2</v>
      </c>
    </row>
    <row r="44" spans="2:12" ht="13" x14ac:dyDescent="0.3">
      <c r="B44" s="29" t="str">
        <f>BlockName</f>
        <v>Name</v>
      </c>
      <c r="C44" s="30" t="s">
        <v>55</v>
      </c>
      <c r="E44" s="29" t="str">
        <f>BlockName</f>
        <v>Name</v>
      </c>
      <c r="F44" s="30" t="s">
        <v>55</v>
      </c>
      <c r="H44" s="29" t="str">
        <f>BlockName</f>
        <v>Name</v>
      </c>
      <c r="I44" s="30" t="s">
        <v>55</v>
      </c>
      <c r="K44" s="29" t="str">
        <f>BlockName</f>
        <v>Name</v>
      </c>
      <c r="L44" s="30" t="s">
        <v>55</v>
      </c>
    </row>
    <row r="45" spans="2:12" ht="13" x14ac:dyDescent="0.3">
      <c r="B45" s="29" t="str">
        <f>Factor2Name</f>
        <v>Variety</v>
      </c>
      <c r="C45" s="30" t="s">
        <v>46</v>
      </c>
      <c r="E45" s="29" t="str">
        <f>Factor2Name</f>
        <v>Variety</v>
      </c>
      <c r="F45" s="30" t="s">
        <v>46</v>
      </c>
      <c r="H45" s="29" t="str">
        <f>Factor2Name</f>
        <v>Variety</v>
      </c>
      <c r="I45" s="30" t="s">
        <v>46</v>
      </c>
      <c r="K45" s="29" t="str">
        <f>Factor2Name</f>
        <v>Variety</v>
      </c>
      <c r="L45" s="30" t="s">
        <v>46</v>
      </c>
    </row>
    <row r="46" spans="2:12" ht="13" x14ac:dyDescent="0.3">
      <c r="B46" s="29" t="str">
        <f>Factor3Name</f>
        <v>Fertiliser</v>
      </c>
      <c r="C46" s="30" t="s">
        <v>45</v>
      </c>
      <c r="E46" s="29" t="str">
        <f>Factor3Name</f>
        <v>Fertiliser</v>
      </c>
      <c r="F46" s="30" t="s">
        <v>45</v>
      </c>
      <c r="H46" s="29" t="str">
        <f>Factor3Name</f>
        <v>Fertiliser</v>
      </c>
      <c r="I46" s="30" t="s">
        <v>45</v>
      </c>
      <c r="K46" s="29" t="str">
        <f>Factor3Name</f>
        <v>Fertiliser</v>
      </c>
      <c r="L46" s="30" t="s">
        <v>45</v>
      </c>
    </row>
    <row r="47" spans="2:12" ht="13" x14ac:dyDescent="0.3">
      <c r="B47" s="29" t="str">
        <f>Factor1Name</f>
        <v>Weeding</v>
      </c>
      <c r="C47" s="30" t="s">
        <v>37</v>
      </c>
      <c r="E47" s="29" t="str">
        <f>Factor1Name</f>
        <v>Weeding</v>
      </c>
      <c r="F47" s="30" t="s">
        <v>37</v>
      </c>
      <c r="H47" s="29" t="str">
        <f>Factor1Name</f>
        <v>Weeding</v>
      </c>
      <c r="I47" s="30" t="s">
        <v>37</v>
      </c>
      <c r="K47" s="29" t="str">
        <f>Factor1Name</f>
        <v>Weeding</v>
      </c>
      <c r="L47" s="30" t="s">
        <v>37</v>
      </c>
    </row>
    <row r="48" spans="2:12" ht="13" x14ac:dyDescent="0.3">
      <c r="B48" s="25" t="s">
        <v>14</v>
      </c>
      <c r="C48" s="26">
        <v>1022.5</v>
      </c>
      <c r="E48" s="25" t="s">
        <v>14</v>
      </c>
      <c r="F48" s="26">
        <v>1220</v>
      </c>
      <c r="H48" s="25" t="s">
        <v>14</v>
      </c>
      <c r="I48" s="26">
        <v>1134.7</v>
      </c>
      <c r="K48" s="25" t="s">
        <v>14</v>
      </c>
      <c r="L48" s="26">
        <v>925.1</v>
      </c>
    </row>
    <row r="50" spans="2:12" ht="13" x14ac:dyDescent="0.3">
      <c r="B50" s="27" t="s">
        <v>3</v>
      </c>
      <c r="C50" s="28">
        <v>2017</v>
      </c>
      <c r="E50" s="27" t="s">
        <v>3</v>
      </c>
      <c r="F50" s="28">
        <v>2017</v>
      </c>
      <c r="H50" s="27" t="s">
        <v>3</v>
      </c>
      <c r="I50" s="28">
        <v>2017</v>
      </c>
      <c r="K50" s="27" t="s">
        <v>3</v>
      </c>
      <c r="L50" s="28">
        <v>2017</v>
      </c>
    </row>
    <row r="51" spans="2:12" ht="13" x14ac:dyDescent="0.3">
      <c r="B51" s="29" t="str">
        <f>UnitName</f>
        <v>Plot</v>
      </c>
      <c r="C51" s="30">
        <v>2</v>
      </c>
      <c r="E51" s="29" t="str">
        <f>UnitName</f>
        <v>Plot</v>
      </c>
      <c r="F51" s="30">
        <v>2</v>
      </c>
      <c r="H51" s="29" t="str">
        <f>UnitName</f>
        <v>Plot</v>
      </c>
      <c r="I51" s="30">
        <v>2</v>
      </c>
      <c r="K51" s="29" t="str">
        <f>UnitName</f>
        <v>Plot</v>
      </c>
      <c r="L51" s="30">
        <v>2</v>
      </c>
    </row>
    <row r="52" spans="2:12" ht="13" x14ac:dyDescent="0.3">
      <c r="B52" s="29" t="str">
        <f>BlockName</f>
        <v>Name</v>
      </c>
      <c r="C52" s="30" t="s">
        <v>55</v>
      </c>
      <c r="E52" s="29" t="str">
        <f>BlockName</f>
        <v>Name</v>
      </c>
      <c r="F52" s="30" t="s">
        <v>55</v>
      </c>
      <c r="H52" s="29" t="str">
        <f>BlockName</f>
        <v>Name</v>
      </c>
      <c r="I52" s="30" t="s">
        <v>55</v>
      </c>
      <c r="K52" s="29" t="str">
        <f>BlockName</f>
        <v>Name</v>
      </c>
      <c r="L52" s="30" t="s">
        <v>55</v>
      </c>
    </row>
    <row r="53" spans="2:12" ht="13" x14ac:dyDescent="0.3">
      <c r="B53" s="29" t="str">
        <f>Factor2Name</f>
        <v>Variety</v>
      </c>
      <c r="C53" s="30" t="s">
        <v>46</v>
      </c>
      <c r="E53" s="29" t="str">
        <f>Factor2Name</f>
        <v>Variety</v>
      </c>
      <c r="F53" s="30" t="s">
        <v>46</v>
      </c>
      <c r="H53" s="29" t="str">
        <f>Factor2Name</f>
        <v>Variety</v>
      </c>
      <c r="I53" s="30" t="s">
        <v>46</v>
      </c>
      <c r="K53" s="29" t="str">
        <f>Factor2Name</f>
        <v>Variety</v>
      </c>
      <c r="L53" s="30" t="s">
        <v>46</v>
      </c>
    </row>
    <row r="54" spans="2:12" ht="13" x14ac:dyDescent="0.3">
      <c r="B54" s="29" t="str">
        <f>Factor3Name</f>
        <v>Fertiliser</v>
      </c>
      <c r="C54" s="30" t="s">
        <v>45</v>
      </c>
      <c r="E54" s="29" t="str">
        <f>Factor3Name</f>
        <v>Fertiliser</v>
      </c>
      <c r="F54" s="30" t="s">
        <v>45</v>
      </c>
      <c r="H54" s="29" t="str">
        <f>Factor3Name</f>
        <v>Fertiliser</v>
      </c>
      <c r="I54" s="30" t="s">
        <v>45</v>
      </c>
      <c r="K54" s="29" t="str">
        <f>Factor3Name</f>
        <v>Fertiliser</v>
      </c>
      <c r="L54" s="30" t="s">
        <v>45</v>
      </c>
    </row>
    <row r="55" spans="2:12" ht="13" x14ac:dyDescent="0.3">
      <c r="B55" s="29" t="str">
        <f>Factor1Name</f>
        <v>Weeding</v>
      </c>
      <c r="C55" s="30" t="s">
        <v>37</v>
      </c>
      <c r="E55" s="29" t="str">
        <f>Factor1Name</f>
        <v>Weeding</v>
      </c>
      <c r="F55" s="30" t="s">
        <v>37</v>
      </c>
      <c r="H55" s="29" t="str">
        <f>Factor1Name</f>
        <v>Weeding</v>
      </c>
      <c r="I55" s="30" t="s">
        <v>37</v>
      </c>
      <c r="K55" s="29" t="str">
        <f>Factor1Name</f>
        <v>Weeding</v>
      </c>
      <c r="L55" s="30" t="s">
        <v>37</v>
      </c>
    </row>
    <row r="56" spans="2:12" ht="13" x14ac:dyDescent="0.3">
      <c r="B56" s="25" t="s">
        <v>14</v>
      </c>
      <c r="C56" s="26">
        <v>1051</v>
      </c>
      <c r="E56" s="25" t="s">
        <v>14</v>
      </c>
      <c r="F56" s="26">
        <v>1205.4000000000001</v>
      </c>
      <c r="H56" s="25" t="s">
        <v>14</v>
      </c>
      <c r="I56" s="26">
        <v>930.6</v>
      </c>
      <c r="K56" s="25" t="s">
        <v>14</v>
      </c>
      <c r="L56" s="26">
        <v>1008.5</v>
      </c>
    </row>
    <row r="58" spans="2:12" ht="13" x14ac:dyDescent="0.3">
      <c r="B58" s="27" t="s">
        <v>3</v>
      </c>
      <c r="C58" s="28">
        <v>2017</v>
      </c>
      <c r="E58" s="27" t="s">
        <v>3</v>
      </c>
      <c r="F58" s="28">
        <v>2017</v>
      </c>
      <c r="H58" s="27" t="s">
        <v>3</v>
      </c>
      <c r="I58" s="28">
        <v>2017</v>
      </c>
      <c r="K58" s="27" t="s">
        <v>3</v>
      </c>
      <c r="L58" s="28">
        <v>2017</v>
      </c>
    </row>
    <row r="59" spans="2:12" ht="13" x14ac:dyDescent="0.3">
      <c r="B59" s="29" t="str">
        <f>UnitName</f>
        <v>Plot</v>
      </c>
      <c r="C59" s="30">
        <v>2</v>
      </c>
      <c r="E59" s="29" t="str">
        <f>UnitName</f>
        <v>Plot</v>
      </c>
      <c r="F59" s="30">
        <v>2</v>
      </c>
      <c r="H59" s="29" t="str">
        <f>UnitName</f>
        <v>Plot</v>
      </c>
      <c r="I59" s="30">
        <v>2</v>
      </c>
      <c r="K59" s="29" t="str">
        <f>UnitName</f>
        <v>Plot</v>
      </c>
      <c r="L59" s="30">
        <v>2</v>
      </c>
    </row>
    <row r="60" spans="2:12" ht="13" x14ac:dyDescent="0.3">
      <c r="B60" s="29" t="str">
        <f>BlockName</f>
        <v>Name</v>
      </c>
      <c r="C60" s="30" t="s">
        <v>55</v>
      </c>
      <c r="E60" s="29" t="str">
        <f>BlockName</f>
        <v>Name</v>
      </c>
      <c r="F60" s="30" t="s">
        <v>55</v>
      </c>
      <c r="H60" s="29" t="str">
        <f>BlockName</f>
        <v>Name</v>
      </c>
      <c r="I60" s="30" t="s">
        <v>55</v>
      </c>
      <c r="K60" s="29" t="str">
        <f>BlockName</f>
        <v>Name</v>
      </c>
      <c r="L60" s="30" t="s">
        <v>55</v>
      </c>
    </row>
    <row r="61" spans="2:12" ht="13" x14ac:dyDescent="0.3">
      <c r="B61" s="29" t="str">
        <f>Factor2Name</f>
        <v>Variety</v>
      </c>
      <c r="C61" s="30" t="s">
        <v>46</v>
      </c>
      <c r="E61" s="29" t="str">
        <f>Factor2Name</f>
        <v>Variety</v>
      </c>
      <c r="F61" s="30" t="s">
        <v>46</v>
      </c>
      <c r="H61" s="29" t="str">
        <f>Factor2Name</f>
        <v>Variety</v>
      </c>
      <c r="I61" s="30" t="s">
        <v>46</v>
      </c>
      <c r="K61" s="29" t="str">
        <f>Factor2Name</f>
        <v>Variety</v>
      </c>
      <c r="L61" s="30" t="s">
        <v>46</v>
      </c>
    </row>
    <row r="62" spans="2:12" ht="13" x14ac:dyDescent="0.3">
      <c r="B62" s="29" t="str">
        <f>Factor3Name</f>
        <v>Fertiliser</v>
      </c>
      <c r="C62" s="30" t="s">
        <v>45</v>
      </c>
      <c r="E62" s="29" t="str">
        <f>Factor3Name</f>
        <v>Fertiliser</v>
      </c>
      <c r="F62" s="30" t="s">
        <v>45</v>
      </c>
      <c r="H62" s="29" t="str">
        <f>Factor3Name</f>
        <v>Fertiliser</v>
      </c>
      <c r="I62" s="30" t="s">
        <v>45</v>
      </c>
      <c r="K62" s="29" t="str">
        <f>Factor3Name</f>
        <v>Fertiliser</v>
      </c>
      <c r="L62" s="30" t="s">
        <v>45</v>
      </c>
    </row>
    <row r="63" spans="2:12" ht="13" x14ac:dyDescent="0.3">
      <c r="B63" s="29" t="str">
        <f>Factor1Name</f>
        <v>Weeding</v>
      </c>
      <c r="C63" s="30" t="s">
        <v>37</v>
      </c>
      <c r="E63" s="29" t="str">
        <f>Factor1Name</f>
        <v>Weeding</v>
      </c>
      <c r="F63" s="30" t="s">
        <v>37</v>
      </c>
      <c r="H63" s="29" t="str">
        <f>Factor1Name</f>
        <v>Weeding</v>
      </c>
      <c r="I63" s="30" t="s">
        <v>37</v>
      </c>
      <c r="K63" s="29" t="str">
        <f>Factor1Name</f>
        <v>Weeding</v>
      </c>
      <c r="L63" s="30" t="s">
        <v>37</v>
      </c>
    </row>
    <row r="64" spans="2:12" ht="13" x14ac:dyDescent="0.3">
      <c r="B64" s="25" t="s">
        <v>14</v>
      </c>
      <c r="C64" s="26">
        <v>875.4</v>
      </c>
      <c r="E64" s="25" t="s">
        <v>14</v>
      </c>
      <c r="F64" s="26">
        <v>1324.6</v>
      </c>
      <c r="H64" s="25" t="s">
        <v>14</v>
      </c>
      <c r="I64" s="26">
        <v>1045.7</v>
      </c>
      <c r="K64" s="25" t="s">
        <v>14</v>
      </c>
      <c r="L64" s="26">
        <v>784.8</v>
      </c>
    </row>
    <row r="66" spans="2:12" ht="13" x14ac:dyDescent="0.3">
      <c r="B66" s="27" t="s">
        <v>3</v>
      </c>
      <c r="C66" s="28">
        <v>2017</v>
      </c>
      <c r="E66" s="27" t="s">
        <v>3</v>
      </c>
      <c r="F66" s="28">
        <v>2017</v>
      </c>
      <c r="H66" s="27" t="s">
        <v>3</v>
      </c>
      <c r="I66" s="28">
        <v>2017</v>
      </c>
      <c r="K66" s="27" t="s">
        <v>3</v>
      </c>
      <c r="L66" s="28">
        <v>2017</v>
      </c>
    </row>
    <row r="67" spans="2:12" ht="13" x14ac:dyDescent="0.3">
      <c r="B67" s="29" t="str">
        <f>UnitName</f>
        <v>Plot</v>
      </c>
      <c r="C67" s="30">
        <v>2</v>
      </c>
      <c r="E67" s="29" t="str">
        <f>UnitName</f>
        <v>Plot</v>
      </c>
      <c r="F67" s="30">
        <v>2</v>
      </c>
      <c r="H67" s="29" t="str">
        <f>UnitName</f>
        <v>Plot</v>
      </c>
      <c r="I67" s="30">
        <v>2</v>
      </c>
      <c r="K67" s="29" t="str">
        <f>UnitName</f>
        <v>Plot</v>
      </c>
      <c r="L67" s="30">
        <v>2</v>
      </c>
    </row>
    <row r="68" spans="2:12" ht="13" x14ac:dyDescent="0.3">
      <c r="B68" s="29" t="str">
        <f>BlockName</f>
        <v>Name</v>
      </c>
      <c r="C68" s="30" t="s">
        <v>55</v>
      </c>
      <c r="E68" s="29" t="str">
        <f>BlockName</f>
        <v>Name</v>
      </c>
      <c r="F68" s="30" t="s">
        <v>55</v>
      </c>
      <c r="H68" s="29" t="str">
        <f>BlockName</f>
        <v>Name</v>
      </c>
      <c r="I68" s="30" t="s">
        <v>55</v>
      </c>
      <c r="K68" s="29" t="str">
        <f>BlockName</f>
        <v>Name</v>
      </c>
      <c r="L68" s="30" t="s">
        <v>55</v>
      </c>
    </row>
    <row r="69" spans="2:12" ht="13" x14ac:dyDescent="0.3">
      <c r="B69" s="29" t="str">
        <f>Factor2Name</f>
        <v>Variety</v>
      </c>
      <c r="C69" s="30" t="s">
        <v>46</v>
      </c>
      <c r="E69" s="29" t="str">
        <f>Factor2Name</f>
        <v>Variety</v>
      </c>
      <c r="F69" s="30" t="s">
        <v>46</v>
      </c>
      <c r="H69" s="29" t="str">
        <f>Factor2Name</f>
        <v>Variety</v>
      </c>
      <c r="I69" s="30" t="s">
        <v>46</v>
      </c>
      <c r="K69" s="29" t="str">
        <f>Factor2Name</f>
        <v>Variety</v>
      </c>
      <c r="L69" s="30" t="s">
        <v>46</v>
      </c>
    </row>
    <row r="70" spans="2:12" ht="13" x14ac:dyDescent="0.3">
      <c r="B70" s="29" t="str">
        <f>Factor3Name</f>
        <v>Fertiliser</v>
      </c>
      <c r="C70" s="30" t="s">
        <v>45</v>
      </c>
      <c r="E70" s="29" t="str">
        <f>Factor3Name</f>
        <v>Fertiliser</v>
      </c>
      <c r="F70" s="30" t="s">
        <v>45</v>
      </c>
      <c r="H70" s="29" t="str">
        <f>Factor3Name</f>
        <v>Fertiliser</v>
      </c>
      <c r="I70" s="30" t="s">
        <v>45</v>
      </c>
      <c r="K70" s="29" t="str">
        <f>Factor3Name</f>
        <v>Fertiliser</v>
      </c>
      <c r="L70" s="30" t="s">
        <v>45</v>
      </c>
    </row>
    <row r="71" spans="2:12" ht="13" x14ac:dyDescent="0.3">
      <c r="B71" s="29" t="str">
        <f>Factor1Name</f>
        <v>Weeding</v>
      </c>
      <c r="C71" s="30" t="s">
        <v>37</v>
      </c>
      <c r="E71" s="29" t="str">
        <f>Factor1Name</f>
        <v>Weeding</v>
      </c>
      <c r="F71" s="30" t="s">
        <v>37</v>
      </c>
      <c r="H71" s="29" t="str">
        <f>Factor1Name</f>
        <v>Weeding</v>
      </c>
      <c r="I71" s="30" t="s">
        <v>37</v>
      </c>
      <c r="K71" s="29" t="str">
        <f>Factor1Name</f>
        <v>Weeding</v>
      </c>
      <c r="L71" s="30" t="s">
        <v>37</v>
      </c>
    </row>
    <row r="72" spans="2:12" ht="13" x14ac:dyDescent="0.3">
      <c r="B72" s="25" t="s">
        <v>14</v>
      </c>
      <c r="C72" s="26">
        <v>1019</v>
      </c>
      <c r="E72" s="25" t="s">
        <v>14</v>
      </c>
      <c r="F72" s="26">
        <v>871.9</v>
      </c>
      <c r="H72" s="25" t="s">
        <v>14</v>
      </c>
      <c r="I72" s="26">
        <v>873.5</v>
      </c>
      <c r="K72" s="25" t="s">
        <v>14</v>
      </c>
      <c r="L72" s="26">
        <v>1083.8</v>
      </c>
    </row>
    <row r="74" spans="2:12" ht="13" x14ac:dyDescent="0.3">
      <c r="B74" s="27" t="s">
        <v>3</v>
      </c>
      <c r="C74" s="28">
        <v>2017</v>
      </c>
      <c r="E74" s="27" t="s">
        <v>3</v>
      </c>
      <c r="F74" s="28">
        <v>2017</v>
      </c>
      <c r="H74" s="27" t="s">
        <v>3</v>
      </c>
      <c r="I74" s="28">
        <v>2017</v>
      </c>
      <c r="K74" s="27" t="s">
        <v>3</v>
      </c>
      <c r="L74" s="28">
        <v>2017</v>
      </c>
    </row>
    <row r="75" spans="2:12" ht="13" x14ac:dyDescent="0.3">
      <c r="B75" s="29" t="str">
        <f>UnitName</f>
        <v>Plot</v>
      </c>
      <c r="C75" s="30">
        <v>2</v>
      </c>
      <c r="E75" s="29" t="str">
        <f>UnitName</f>
        <v>Plot</v>
      </c>
      <c r="F75" s="30">
        <v>2</v>
      </c>
      <c r="H75" s="29" t="str">
        <f>UnitName</f>
        <v>Plot</v>
      </c>
      <c r="I75" s="30">
        <v>2</v>
      </c>
      <c r="K75" s="29" t="str">
        <f>UnitName</f>
        <v>Plot</v>
      </c>
      <c r="L75" s="30">
        <v>2</v>
      </c>
    </row>
    <row r="76" spans="2:12" ht="13" x14ac:dyDescent="0.3">
      <c r="B76" s="29" t="str">
        <f>BlockName</f>
        <v>Name</v>
      </c>
      <c r="C76" s="30" t="s">
        <v>55</v>
      </c>
      <c r="E76" s="29" t="str">
        <f>BlockName</f>
        <v>Name</v>
      </c>
      <c r="F76" s="30" t="s">
        <v>55</v>
      </c>
      <c r="H76" s="29" t="str">
        <f>BlockName</f>
        <v>Name</v>
      </c>
      <c r="I76" s="30" t="s">
        <v>55</v>
      </c>
      <c r="K76" s="29" t="str">
        <f>BlockName</f>
        <v>Name</v>
      </c>
      <c r="L76" s="30" t="s">
        <v>55</v>
      </c>
    </row>
    <row r="77" spans="2:12" ht="13" x14ac:dyDescent="0.3">
      <c r="B77" s="29" t="str">
        <f>Factor2Name</f>
        <v>Variety</v>
      </c>
      <c r="C77" s="30" t="s">
        <v>46</v>
      </c>
      <c r="E77" s="29" t="str">
        <f>Factor2Name</f>
        <v>Variety</v>
      </c>
      <c r="F77" s="30" t="s">
        <v>46</v>
      </c>
      <c r="H77" s="29" t="str">
        <f>Factor2Name</f>
        <v>Variety</v>
      </c>
      <c r="I77" s="30" t="s">
        <v>46</v>
      </c>
      <c r="K77" s="29" t="str">
        <f>Factor2Name</f>
        <v>Variety</v>
      </c>
      <c r="L77" s="30" t="s">
        <v>46</v>
      </c>
    </row>
    <row r="78" spans="2:12" ht="13" x14ac:dyDescent="0.3">
      <c r="B78" s="29" t="str">
        <f>Factor3Name</f>
        <v>Fertiliser</v>
      </c>
      <c r="C78" s="30" t="s">
        <v>45</v>
      </c>
      <c r="E78" s="29" t="str">
        <f>Factor3Name</f>
        <v>Fertiliser</v>
      </c>
      <c r="F78" s="30" t="s">
        <v>45</v>
      </c>
      <c r="H78" s="29" t="str">
        <f>Factor3Name</f>
        <v>Fertiliser</v>
      </c>
      <c r="I78" s="30" t="s">
        <v>45</v>
      </c>
      <c r="K78" s="29" t="str">
        <f>Factor3Name</f>
        <v>Fertiliser</v>
      </c>
      <c r="L78" s="30" t="s">
        <v>45</v>
      </c>
    </row>
    <row r="79" spans="2:12" ht="13" x14ac:dyDescent="0.3">
      <c r="B79" s="29" t="str">
        <f>Factor1Name</f>
        <v>Weeding</v>
      </c>
      <c r="C79" s="30" t="s">
        <v>37</v>
      </c>
      <c r="E79" s="29" t="str">
        <f>Factor1Name</f>
        <v>Weeding</v>
      </c>
      <c r="F79" s="30" t="s">
        <v>37</v>
      </c>
      <c r="H79" s="29" t="str">
        <f>Factor1Name</f>
        <v>Weeding</v>
      </c>
      <c r="I79" s="30" t="s">
        <v>37</v>
      </c>
      <c r="K79" s="29" t="str">
        <f>Factor1Name</f>
        <v>Weeding</v>
      </c>
      <c r="L79" s="30" t="s">
        <v>37</v>
      </c>
    </row>
    <row r="80" spans="2:12" ht="13" x14ac:dyDescent="0.3">
      <c r="B80" s="25" t="s">
        <v>14</v>
      </c>
      <c r="C80" s="26">
        <v>943</v>
      </c>
      <c r="E80" s="25" t="s">
        <v>14</v>
      </c>
      <c r="F80" s="26">
        <v>831.1</v>
      </c>
      <c r="H80" s="25" t="s">
        <v>14</v>
      </c>
      <c r="I80" s="26">
        <v>946.3</v>
      </c>
      <c r="K80" s="25" t="s">
        <v>14</v>
      </c>
      <c r="L80" s="26">
        <v>970</v>
      </c>
    </row>
    <row r="82" spans="2:12" ht="13" x14ac:dyDescent="0.3">
      <c r="B82" s="27" t="s">
        <v>3</v>
      </c>
      <c r="C82" s="28">
        <v>2017</v>
      </c>
      <c r="E82" s="27" t="s">
        <v>3</v>
      </c>
      <c r="F82" s="28">
        <v>2017</v>
      </c>
      <c r="H82" s="27" t="s">
        <v>3</v>
      </c>
      <c r="I82" s="28">
        <v>2017</v>
      </c>
      <c r="K82" s="27" t="s">
        <v>3</v>
      </c>
      <c r="L82" s="28">
        <v>2017</v>
      </c>
    </row>
    <row r="83" spans="2:12" ht="13" x14ac:dyDescent="0.3">
      <c r="B83" s="29" t="str">
        <f>UnitName</f>
        <v>Plot</v>
      </c>
      <c r="C83" s="30">
        <v>3</v>
      </c>
      <c r="E83" s="29" t="str">
        <f>UnitName</f>
        <v>Plot</v>
      </c>
      <c r="F83" s="30">
        <v>3</v>
      </c>
      <c r="H83" s="29" t="str">
        <f>UnitName</f>
        <v>Plot</v>
      </c>
      <c r="I83" s="30">
        <v>3</v>
      </c>
      <c r="K83" s="29" t="str">
        <f>UnitName</f>
        <v>Plot</v>
      </c>
      <c r="L83" s="30">
        <v>3</v>
      </c>
    </row>
    <row r="84" spans="2:12" ht="13" x14ac:dyDescent="0.3">
      <c r="B84" s="29" t="str">
        <f>BlockName</f>
        <v>Name</v>
      </c>
      <c r="C84" s="30" t="s">
        <v>55</v>
      </c>
      <c r="E84" s="29" t="str">
        <f>BlockName</f>
        <v>Name</v>
      </c>
      <c r="F84" s="30" t="s">
        <v>55</v>
      </c>
      <c r="H84" s="29" t="str">
        <f>BlockName</f>
        <v>Name</v>
      </c>
      <c r="I84" s="30" t="s">
        <v>55</v>
      </c>
      <c r="K84" s="29" t="str">
        <f>BlockName</f>
        <v>Name</v>
      </c>
      <c r="L84" s="30" t="s">
        <v>55</v>
      </c>
    </row>
    <row r="85" spans="2:12" ht="13" x14ac:dyDescent="0.3">
      <c r="B85" s="29" t="str">
        <f>Factor2Name</f>
        <v>Variety</v>
      </c>
      <c r="C85" s="30" t="s">
        <v>46</v>
      </c>
      <c r="E85" s="29" t="str">
        <f>Factor2Name</f>
        <v>Variety</v>
      </c>
      <c r="F85" s="30" t="s">
        <v>46</v>
      </c>
      <c r="H85" s="29" t="str">
        <f>Factor2Name</f>
        <v>Variety</v>
      </c>
      <c r="I85" s="30" t="s">
        <v>46</v>
      </c>
      <c r="K85" s="29" t="str">
        <f>Factor2Name</f>
        <v>Variety</v>
      </c>
      <c r="L85" s="30" t="s">
        <v>46</v>
      </c>
    </row>
    <row r="86" spans="2:12" ht="13" x14ac:dyDescent="0.3">
      <c r="B86" s="29" t="str">
        <f>Factor3Name</f>
        <v>Fertiliser</v>
      </c>
      <c r="C86" s="30" t="s">
        <v>45</v>
      </c>
      <c r="E86" s="29" t="str">
        <f>Factor3Name</f>
        <v>Fertiliser</v>
      </c>
      <c r="F86" s="30" t="s">
        <v>45</v>
      </c>
      <c r="H86" s="29" t="str">
        <f>Factor3Name</f>
        <v>Fertiliser</v>
      </c>
      <c r="I86" s="30" t="s">
        <v>45</v>
      </c>
      <c r="K86" s="29" t="str">
        <f>Factor3Name</f>
        <v>Fertiliser</v>
      </c>
      <c r="L86" s="30" t="s">
        <v>45</v>
      </c>
    </row>
    <row r="87" spans="2:12" ht="13" x14ac:dyDescent="0.3">
      <c r="B87" s="29" t="str">
        <f>Factor1Name</f>
        <v>Weeding</v>
      </c>
      <c r="C87" s="30" t="s">
        <v>37</v>
      </c>
      <c r="E87" s="29" t="str">
        <f>Factor1Name</f>
        <v>Weeding</v>
      </c>
      <c r="F87" s="30" t="s">
        <v>37</v>
      </c>
      <c r="H87" s="29" t="str">
        <f>Factor1Name</f>
        <v>Weeding</v>
      </c>
      <c r="I87" s="30" t="s">
        <v>37</v>
      </c>
      <c r="K87" s="29" t="str">
        <f>Factor1Name</f>
        <v>Weeding</v>
      </c>
      <c r="L87" s="30" t="s">
        <v>37</v>
      </c>
    </row>
    <row r="88" spans="2:12" ht="13" x14ac:dyDescent="0.3">
      <c r="B88" s="25" t="s">
        <v>14</v>
      </c>
      <c r="C88" s="26">
        <v>947.8</v>
      </c>
      <c r="E88" s="25" t="s">
        <v>14</v>
      </c>
      <c r="F88" s="26">
        <v>1163.0999999999999</v>
      </c>
      <c r="H88" s="25" t="s">
        <v>14</v>
      </c>
      <c r="I88" s="26">
        <v>1205</v>
      </c>
      <c r="K88" s="25" t="s">
        <v>14</v>
      </c>
      <c r="L88" s="26">
        <v>975</v>
      </c>
    </row>
    <row r="90" spans="2:12" ht="13" x14ac:dyDescent="0.3">
      <c r="B90" s="27" t="s">
        <v>3</v>
      </c>
      <c r="C90" s="28">
        <v>2017</v>
      </c>
      <c r="E90" s="27" t="s">
        <v>3</v>
      </c>
      <c r="F90" s="28">
        <v>2017</v>
      </c>
      <c r="H90" s="27" t="s">
        <v>3</v>
      </c>
      <c r="I90" s="28">
        <v>2017</v>
      </c>
      <c r="K90" s="27" t="s">
        <v>3</v>
      </c>
      <c r="L90" s="28">
        <v>2017</v>
      </c>
    </row>
    <row r="91" spans="2:12" ht="13" x14ac:dyDescent="0.3">
      <c r="B91" s="29" t="str">
        <f>UnitName</f>
        <v>Plot</v>
      </c>
      <c r="C91" s="30">
        <v>3</v>
      </c>
      <c r="E91" s="29" t="str">
        <f>UnitName</f>
        <v>Plot</v>
      </c>
      <c r="F91" s="30">
        <v>3</v>
      </c>
      <c r="H91" s="29" t="str">
        <f>UnitName</f>
        <v>Plot</v>
      </c>
      <c r="I91" s="30">
        <v>3</v>
      </c>
      <c r="K91" s="29" t="str">
        <f>UnitName</f>
        <v>Plot</v>
      </c>
      <c r="L91" s="30">
        <v>3</v>
      </c>
    </row>
    <row r="92" spans="2:12" ht="13" x14ac:dyDescent="0.3">
      <c r="B92" s="29" t="str">
        <f>BlockName</f>
        <v>Name</v>
      </c>
      <c r="C92" s="30" t="s">
        <v>55</v>
      </c>
      <c r="E92" s="29" t="str">
        <f>BlockName</f>
        <v>Name</v>
      </c>
      <c r="F92" s="30" t="s">
        <v>55</v>
      </c>
      <c r="H92" s="29" t="str">
        <f>BlockName</f>
        <v>Name</v>
      </c>
      <c r="I92" s="30" t="s">
        <v>55</v>
      </c>
      <c r="K92" s="29" t="str">
        <f>BlockName</f>
        <v>Name</v>
      </c>
      <c r="L92" s="30" t="s">
        <v>55</v>
      </c>
    </row>
    <row r="93" spans="2:12" ht="13" x14ac:dyDescent="0.3">
      <c r="B93" s="29" t="str">
        <f>Factor2Name</f>
        <v>Variety</v>
      </c>
      <c r="C93" s="30" t="s">
        <v>46</v>
      </c>
      <c r="E93" s="29" t="str">
        <f>Factor2Name</f>
        <v>Variety</v>
      </c>
      <c r="F93" s="30" t="s">
        <v>46</v>
      </c>
      <c r="H93" s="29" t="str">
        <f>Factor2Name</f>
        <v>Variety</v>
      </c>
      <c r="I93" s="30" t="s">
        <v>46</v>
      </c>
      <c r="K93" s="29" t="str">
        <f>Factor2Name</f>
        <v>Variety</v>
      </c>
      <c r="L93" s="30" t="s">
        <v>46</v>
      </c>
    </row>
    <row r="94" spans="2:12" ht="13" x14ac:dyDescent="0.3">
      <c r="B94" s="29" t="str">
        <f>Factor3Name</f>
        <v>Fertiliser</v>
      </c>
      <c r="C94" s="30" t="s">
        <v>45</v>
      </c>
      <c r="E94" s="29" t="str">
        <f>Factor3Name</f>
        <v>Fertiliser</v>
      </c>
      <c r="F94" s="30" t="s">
        <v>45</v>
      </c>
      <c r="H94" s="29" t="str">
        <f>Factor3Name</f>
        <v>Fertiliser</v>
      </c>
      <c r="I94" s="30" t="s">
        <v>45</v>
      </c>
      <c r="K94" s="29" t="str">
        <f>Factor3Name</f>
        <v>Fertiliser</v>
      </c>
      <c r="L94" s="30" t="s">
        <v>45</v>
      </c>
    </row>
    <row r="95" spans="2:12" ht="13" x14ac:dyDescent="0.3">
      <c r="B95" s="29" t="str">
        <f>Factor1Name</f>
        <v>Weeding</v>
      </c>
      <c r="C95" s="30" t="s">
        <v>37</v>
      </c>
      <c r="E95" s="29" t="str">
        <f>Factor1Name</f>
        <v>Weeding</v>
      </c>
      <c r="F95" s="30" t="s">
        <v>37</v>
      </c>
      <c r="H95" s="29" t="str">
        <f>Factor1Name</f>
        <v>Weeding</v>
      </c>
      <c r="I95" s="30" t="s">
        <v>37</v>
      </c>
      <c r="K95" s="29" t="str">
        <f>Factor1Name</f>
        <v>Weeding</v>
      </c>
      <c r="L95" s="30" t="s">
        <v>37</v>
      </c>
    </row>
    <row r="96" spans="2:12" ht="13" x14ac:dyDescent="0.3">
      <c r="B96" s="25" t="s">
        <v>14</v>
      </c>
      <c r="C96" s="26">
        <v>941.2</v>
      </c>
      <c r="E96" s="25" t="s">
        <v>14</v>
      </c>
      <c r="F96" s="26">
        <v>900.7</v>
      </c>
      <c r="H96" s="25" t="s">
        <v>14</v>
      </c>
      <c r="I96" s="26">
        <v>901.7</v>
      </c>
      <c r="K96" s="25" t="s">
        <v>14</v>
      </c>
      <c r="L96" s="26">
        <v>1037.5999999999999</v>
      </c>
    </row>
    <row r="98" spans="2:12" ht="13" x14ac:dyDescent="0.3">
      <c r="B98" s="27" t="s">
        <v>3</v>
      </c>
      <c r="C98" s="28">
        <v>2017</v>
      </c>
      <c r="E98" s="27" t="s">
        <v>3</v>
      </c>
      <c r="F98" s="28">
        <v>2017</v>
      </c>
      <c r="H98" s="27" t="s">
        <v>3</v>
      </c>
      <c r="I98" s="28">
        <v>2017</v>
      </c>
      <c r="K98" s="27" t="s">
        <v>3</v>
      </c>
      <c r="L98" s="28">
        <v>2017</v>
      </c>
    </row>
    <row r="99" spans="2:12" ht="13" x14ac:dyDescent="0.3">
      <c r="B99" s="29" t="str">
        <f>UnitName</f>
        <v>Plot</v>
      </c>
      <c r="C99" s="30">
        <v>3</v>
      </c>
      <c r="E99" s="29" t="str">
        <f>UnitName</f>
        <v>Plot</v>
      </c>
      <c r="F99" s="30">
        <v>3</v>
      </c>
      <c r="H99" s="29" t="str">
        <f>UnitName</f>
        <v>Plot</v>
      </c>
      <c r="I99" s="30">
        <v>3</v>
      </c>
      <c r="K99" s="29" t="str">
        <f>UnitName</f>
        <v>Plot</v>
      </c>
      <c r="L99" s="30">
        <v>3</v>
      </c>
    </row>
    <row r="100" spans="2:12" ht="13" x14ac:dyDescent="0.3">
      <c r="B100" s="29" t="str">
        <f>BlockName</f>
        <v>Name</v>
      </c>
      <c r="C100" s="30" t="s">
        <v>55</v>
      </c>
      <c r="E100" s="29" t="str">
        <f>BlockName</f>
        <v>Name</v>
      </c>
      <c r="F100" s="30" t="s">
        <v>55</v>
      </c>
      <c r="H100" s="29" t="str">
        <f>BlockName</f>
        <v>Name</v>
      </c>
      <c r="I100" s="30" t="s">
        <v>55</v>
      </c>
      <c r="K100" s="29" t="str">
        <f>BlockName</f>
        <v>Name</v>
      </c>
      <c r="L100" s="30" t="s">
        <v>55</v>
      </c>
    </row>
    <row r="101" spans="2:12" ht="13" x14ac:dyDescent="0.3">
      <c r="B101" s="29" t="str">
        <f>Factor2Name</f>
        <v>Variety</v>
      </c>
      <c r="C101" s="30" t="s">
        <v>46</v>
      </c>
      <c r="E101" s="29" t="str">
        <f>Factor2Name</f>
        <v>Variety</v>
      </c>
      <c r="F101" s="30" t="s">
        <v>46</v>
      </c>
      <c r="H101" s="29" t="str">
        <f>Factor2Name</f>
        <v>Variety</v>
      </c>
      <c r="I101" s="30" t="s">
        <v>46</v>
      </c>
      <c r="K101" s="29" t="str">
        <f>Factor2Name</f>
        <v>Variety</v>
      </c>
      <c r="L101" s="30" t="s">
        <v>46</v>
      </c>
    </row>
    <row r="102" spans="2:12" ht="13" x14ac:dyDescent="0.3">
      <c r="B102" s="29" t="str">
        <f>Factor3Name</f>
        <v>Fertiliser</v>
      </c>
      <c r="C102" s="30" t="s">
        <v>45</v>
      </c>
      <c r="E102" s="29" t="str">
        <f>Factor3Name</f>
        <v>Fertiliser</v>
      </c>
      <c r="F102" s="30" t="s">
        <v>45</v>
      </c>
      <c r="H102" s="29" t="str">
        <f>Factor3Name</f>
        <v>Fertiliser</v>
      </c>
      <c r="I102" s="30" t="s">
        <v>45</v>
      </c>
      <c r="K102" s="29" t="str">
        <f>Factor3Name</f>
        <v>Fertiliser</v>
      </c>
      <c r="L102" s="30" t="s">
        <v>45</v>
      </c>
    </row>
    <row r="103" spans="2:12" ht="13" x14ac:dyDescent="0.3">
      <c r="B103" s="29" t="str">
        <f>Factor1Name</f>
        <v>Weeding</v>
      </c>
      <c r="C103" s="30" t="s">
        <v>37</v>
      </c>
      <c r="E103" s="29" t="str">
        <f>Factor1Name</f>
        <v>Weeding</v>
      </c>
      <c r="F103" s="30" t="s">
        <v>37</v>
      </c>
      <c r="H103" s="29" t="str">
        <f>Factor1Name</f>
        <v>Weeding</v>
      </c>
      <c r="I103" s="30" t="s">
        <v>37</v>
      </c>
      <c r="K103" s="29" t="str">
        <f>Factor1Name</f>
        <v>Weeding</v>
      </c>
      <c r="L103" s="30" t="s">
        <v>37</v>
      </c>
    </row>
    <row r="104" spans="2:12" ht="13" x14ac:dyDescent="0.3">
      <c r="B104" s="25" t="s">
        <v>14</v>
      </c>
      <c r="C104" s="26">
        <v>977.3</v>
      </c>
      <c r="E104" s="25" t="s">
        <v>14</v>
      </c>
      <c r="F104" s="26">
        <v>978</v>
      </c>
      <c r="H104" s="25" t="s">
        <v>14</v>
      </c>
      <c r="I104" s="26">
        <v>1056.0999999999999</v>
      </c>
      <c r="K104" s="25" t="s">
        <v>14</v>
      </c>
      <c r="L104" s="26">
        <v>955</v>
      </c>
    </row>
    <row r="106" spans="2:12" ht="13" x14ac:dyDescent="0.3">
      <c r="B106" s="27" t="s">
        <v>3</v>
      </c>
      <c r="C106" s="28">
        <v>2017</v>
      </c>
      <c r="E106" s="27" t="s">
        <v>3</v>
      </c>
      <c r="F106" s="28">
        <v>2017</v>
      </c>
      <c r="H106" s="27" t="s">
        <v>3</v>
      </c>
      <c r="I106" s="28">
        <v>2017</v>
      </c>
      <c r="K106" s="27" t="s">
        <v>3</v>
      </c>
      <c r="L106" s="28">
        <v>2017</v>
      </c>
    </row>
    <row r="107" spans="2:12" ht="13" x14ac:dyDescent="0.3">
      <c r="B107" s="29" t="str">
        <f>UnitName</f>
        <v>Plot</v>
      </c>
      <c r="C107" s="30">
        <v>3</v>
      </c>
      <c r="E107" s="29" t="str">
        <f>UnitName</f>
        <v>Plot</v>
      </c>
      <c r="F107" s="30">
        <v>3</v>
      </c>
      <c r="H107" s="29" t="str">
        <f>UnitName</f>
        <v>Plot</v>
      </c>
      <c r="I107" s="30">
        <v>3</v>
      </c>
      <c r="K107" s="29" t="str">
        <f>UnitName</f>
        <v>Plot</v>
      </c>
      <c r="L107" s="30">
        <v>3</v>
      </c>
    </row>
    <row r="108" spans="2:12" ht="13" x14ac:dyDescent="0.3">
      <c r="B108" s="29" t="str">
        <f>BlockName</f>
        <v>Name</v>
      </c>
      <c r="C108" s="30" t="s">
        <v>55</v>
      </c>
      <c r="E108" s="29" t="str">
        <f>BlockName</f>
        <v>Name</v>
      </c>
      <c r="F108" s="30" t="s">
        <v>55</v>
      </c>
      <c r="H108" s="29" t="str">
        <f>BlockName</f>
        <v>Name</v>
      </c>
      <c r="I108" s="30" t="s">
        <v>55</v>
      </c>
      <c r="K108" s="29" t="str">
        <f>BlockName</f>
        <v>Name</v>
      </c>
      <c r="L108" s="30" t="s">
        <v>55</v>
      </c>
    </row>
    <row r="109" spans="2:12" ht="13" x14ac:dyDescent="0.3">
      <c r="B109" s="29" t="str">
        <f>Factor2Name</f>
        <v>Variety</v>
      </c>
      <c r="C109" s="30" t="s">
        <v>46</v>
      </c>
      <c r="E109" s="29" t="str">
        <f>Factor2Name</f>
        <v>Variety</v>
      </c>
      <c r="F109" s="30" t="s">
        <v>46</v>
      </c>
      <c r="H109" s="29" t="str">
        <f>Factor2Name</f>
        <v>Variety</v>
      </c>
      <c r="I109" s="30" t="s">
        <v>46</v>
      </c>
      <c r="K109" s="29" t="str">
        <f>Factor2Name</f>
        <v>Variety</v>
      </c>
      <c r="L109" s="30" t="s">
        <v>46</v>
      </c>
    </row>
    <row r="110" spans="2:12" ht="13" x14ac:dyDescent="0.3">
      <c r="B110" s="29" t="str">
        <f>Factor3Name</f>
        <v>Fertiliser</v>
      </c>
      <c r="C110" s="30" t="s">
        <v>45</v>
      </c>
      <c r="E110" s="29" t="str">
        <f>Factor3Name</f>
        <v>Fertiliser</v>
      </c>
      <c r="F110" s="30" t="s">
        <v>45</v>
      </c>
      <c r="H110" s="29" t="str">
        <f>Factor3Name</f>
        <v>Fertiliser</v>
      </c>
      <c r="I110" s="30" t="s">
        <v>45</v>
      </c>
      <c r="K110" s="29" t="str">
        <f>Factor3Name</f>
        <v>Fertiliser</v>
      </c>
      <c r="L110" s="30" t="s">
        <v>45</v>
      </c>
    </row>
    <row r="111" spans="2:12" ht="13" x14ac:dyDescent="0.3">
      <c r="B111" s="29" t="str">
        <f>Factor1Name</f>
        <v>Weeding</v>
      </c>
      <c r="C111" s="30" t="s">
        <v>37</v>
      </c>
      <c r="E111" s="29" t="str">
        <f>Factor1Name</f>
        <v>Weeding</v>
      </c>
      <c r="F111" s="30" t="s">
        <v>37</v>
      </c>
      <c r="H111" s="29" t="str">
        <f>Factor1Name</f>
        <v>Weeding</v>
      </c>
      <c r="I111" s="30" t="s">
        <v>37</v>
      </c>
      <c r="K111" s="29" t="str">
        <f>Factor1Name</f>
        <v>Weeding</v>
      </c>
      <c r="L111" s="30" t="s">
        <v>37</v>
      </c>
    </row>
    <row r="112" spans="2:12" ht="13" x14ac:dyDescent="0.3">
      <c r="B112" s="25" t="s">
        <v>14</v>
      </c>
      <c r="C112" s="26">
        <v>1034</v>
      </c>
      <c r="E112" s="25" t="s">
        <v>14</v>
      </c>
      <c r="F112" s="26">
        <v>918.5</v>
      </c>
      <c r="H112" s="25" t="s">
        <v>14</v>
      </c>
      <c r="I112" s="26">
        <v>910.7</v>
      </c>
      <c r="K112" s="25" t="s">
        <v>14</v>
      </c>
      <c r="L112" s="26">
        <v>1021</v>
      </c>
    </row>
    <row r="114" spans="2:12" ht="13" x14ac:dyDescent="0.3">
      <c r="B114" s="27" t="s">
        <v>3</v>
      </c>
      <c r="C114" s="28">
        <v>2017</v>
      </c>
      <c r="E114" s="27" t="s">
        <v>3</v>
      </c>
      <c r="F114" s="28">
        <v>2017</v>
      </c>
      <c r="H114" s="27" t="s">
        <v>3</v>
      </c>
      <c r="I114" s="28">
        <v>2017</v>
      </c>
      <c r="K114" s="27" t="s">
        <v>3</v>
      </c>
      <c r="L114" s="28">
        <v>2017</v>
      </c>
    </row>
    <row r="115" spans="2:12" ht="13" x14ac:dyDescent="0.3">
      <c r="B115" s="29" t="str">
        <f>UnitName</f>
        <v>Plot</v>
      </c>
      <c r="C115" s="30">
        <v>3</v>
      </c>
      <c r="E115" s="29" t="str">
        <f>UnitName</f>
        <v>Plot</v>
      </c>
      <c r="F115" s="30">
        <v>3</v>
      </c>
      <c r="H115" s="29" t="str">
        <f>UnitName</f>
        <v>Plot</v>
      </c>
      <c r="I115" s="30">
        <v>3</v>
      </c>
      <c r="K115" s="29" t="str">
        <f>UnitName</f>
        <v>Plot</v>
      </c>
      <c r="L115" s="30">
        <v>3</v>
      </c>
    </row>
    <row r="116" spans="2:12" ht="13" x14ac:dyDescent="0.3">
      <c r="B116" s="29" t="str">
        <f>BlockName</f>
        <v>Name</v>
      </c>
      <c r="C116" s="30" t="s">
        <v>55</v>
      </c>
      <c r="E116" s="29" t="str">
        <f>BlockName</f>
        <v>Name</v>
      </c>
      <c r="F116" s="30" t="s">
        <v>55</v>
      </c>
      <c r="H116" s="29" t="str">
        <f>BlockName</f>
        <v>Name</v>
      </c>
      <c r="I116" s="30" t="s">
        <v>55</v>
      </c>
      <c r="K116" s="29" t="str">
        <f>BlockName</f>
        <v>Name</v>
      </c>
      <c r="L116" s="30" t="s">
        <v>55</v>
      </c>
    </row>
    <row r="117" spans="2:12" ht="13" x14ac:dyDescent="0.3">
      <c r="B117" s="29" t="str">
        <f>Factor2Name</f>
        <v>Variety</v>
      </c>
      <c r="C117" s="30" t="s">
        <v>46</v>
      </c>
      <c r="E117" s="29" t="str">
        <f>Factor2Name</f>
        <v>Variety</v>
      </c>
      <c r="F117" s="30" t="s">
        <v>46</v>
      </c>
      <c r="H117" s="29" t="str">
        <f>Factor2Name</f>
        <v>Variety</v>
      </c>
      <c r="I117" s="30" t="s">
        <v>46</v>
      </c>
      <c r="K117" s="29" t="str">
        <f>Factor2Name</f>
        <v>Variety</v>
      </c>
      <c r="L117" s="30" t="s">
        <v>46</v>
      </c>
    </row>
    <row r="118" spans="2:12" ht="13" x14ac:dyDescent="0.3">
      <c r="B118" s="29" t="str">
        <f>Factor3Name</f>
        <v>Fertiliser</v>
      </c>
      <c r="C118" s="30" t="s">
        <v>45</v>
      </c>
      <c r="E118" s="29" t="str">
        <f>Factor3Name</f>
        <v>Fertiliser</v>
      </c>
      <c r="F118" s="30" t="s">
        <v>45</v>
      </c>
      <c r="H118" s="29" t="str">
        <f>Factor3Name</f>
        <v>Fertiliser</v>
      </c>
      <c r="I118" s="30" t="s">
        <v>45</v>
      </c>
      <c r="K118" s="29" t="str">
        <f>Factor3Name</f>
        <v>Fertiliser</v>
      </c>
      <c r="L118" s="30" t="s">
        <v>45</v>
      </c>
    </row>
    <row r="119" spans="2:12" ht="13" x14ac:dyDescent="0.3">
      <c r="B119" s="29" t="str">
        <f>Factor1Name</f>
        <v>Weeding</v>
      </c>
      <c r="C119" s="30" t="s">
        <v>37</v>
      </c>
      <c r="E119" s="29" t="str">
        <f>Factor1Name</f>
        <v>Weeding</v>
      </c>
      <c r="F119" s="30" t="s">
        <v>37</v>
      </c>
      <c r="H119" s="29" t="str">
        <f>Factor1Name</f>
        <v>Weeding</v>
      </c>
      <c r="I119" s="30" t="s">
        <v>37</v>
      </c>
      <c r="K119" s="29" t="str">
        <f>Factor1Name</f>
        <v>Weeding</v>
      </c>
      <c r="L119" s="30" t="s">
        <v>37</v>
      </c>
    </row>
    <row r="120" spans="2:12" ht="13" x14ac:dyDescent="0.3">
      <c r="B120" s="25" t="s">
        <v>14</v>
      </c>
      <c r="C120" s="26">
        <v>860</v>
      </c>
      <c r="E120" s="25" t="s">
        <v>14</v>
      </c>
      <c r="F120" s="26">
        <v>989.4</v>
      </c>
      <c r="H120" s="25" t="s">
        <v>14</v>
      </c>
      <c r="I120" s="26">
        <v>1131.5</v>
      </c>
      <c r="K120" s="25" t="s">
        <v>14</v>
      </c>
      <c r="L120" s="26">
        <v>936.1</v>
      </c>
    </row>
    <row r="122" spans="2:12" ht="13" x14ac:dyDescent="0.3">
      <c r="B122" s="27" t="s">
        <v>3</v>
      </c>
      <c r="C122" s="28">
        <v>2017</v>
      </c>
      <c r="E122" s="27" t="s">
        <v>3</v>
      </c>
      <c r="F122" s="28">
        <v>2017</v>
      </c>
      <c r="H122" s="27" t="s">
        <v>3</v>
      </c>
      <c r="I122" s="28">
        <v>2017</v>
      </c>
      <c r="K122" s="27" t="s">
        <v>3</v>
      </c>
      <c r="L122" s="28">
        <v>2017</v>
      </c>
    </row>
    <row r="123" spans="2:12" ht="13" x14ac:dyDescent="0.3">
      <c r="B123" s="29" t="str">
        <f>UnitName</f>
        <v>Plot</v>
      </c>
      <c r="C123" s="30">
        <v>4</v>
      </c>
      <c r="E123" s="29" t="str">
        <f>UnitName</f>
        <v>Plot</v>
      </c>
      <c r="F123" s="30">
        <v>4</v>
      </c>
      <c r="H123" s="29" t="str">
        <f>UnitName</f>
        <v>Plot</v>
      </c>
      <c r="I123" s="30">
        <v>4</v>
      </c>
      <c r="K123" s="29" t="str">
        <f>UnitName</f>
        <v>Plot</v>
      </c>
      <c r="L123" s="30">
        <v>4</v>
      </c>
    </row>
    <row r="124" spans="2:12" ht="13" x14ac:dyDescent="0.3">
      <c r="B124" s="29" t="str">
        <f>BlockName</f>
        <v>Name</v>
      </c>
      <c r="C124" s="30" t="s">
        <v>55</v>
      </c>
      <c r="E124" s="29" t="str">
        <f>BlockName</f>
        <v>Name</v>
      </c>
      <c r="F124" s="30" t="s">
        <v>55</v>
      </c>
      <c r="H124" s="29" t="str">
        <f>BlockName</f>
        <v>Name</v>
      </c>
      <c r="I124" s="30" t="s">
        <v>55</v>
      </c>
      <c r="K124" s="29" t="str">
        <f>BlockName</f>
        <v>Name</v>
      </c>
      <c r="L124" s="30" t="s">
        <v>55</v>
      </c>
    </row>
    <row r="125" spans="2:12" ht="13" x14ac:dyDescent="0.3">
      <c r="B125" s="29" t="str">
        <f>Factor2Name</f>
        <v>Variety</v>
      </c>
      <c r="C125" s="30" t="s">
        <v>46</v>
      </c>
      <c r="E125" s="29" t="str">
        <f>Factor2Name</f>
        <v>Variety</v>
      </c>
      <c r="F125" s="30" t="s">
        <v>46</v>
      </c>
      <c r="H125" s="29" t="str">
        <f>Factor2Name</f>
        <v>Variety</v>
      </c>
      <c r="I125" s="30" t="s">
        <v>46</v>
      </c>
      <c r="K125" s="29" t="str">
        <f>Factor2Name</f>
        <v>Variety</v>
      </c>
      <c r="L125" s="30" t="s">
        <v>46</v>
      </c>
    </row>
    <row r="126" spans="2:12" ht="13" x14ac:dyDescent="0.3">
      <c r="B126" s="29" t="str">
        <f>Factor3Name</f>
        <v>Fertiliser</v>
      </c>
      <c r="C126" s="30" t="s">
        <v>45</v>
      </c>
      <c r="E126" s="29" t="str">
        <f>Factor3Name</f>
        <v>Fertiliser</v>
      </c>
      <c r="F126" s="30" t="s">
        <v>45</v>
      </c>
      <c r="H126" s="29" t="str">
        <f>Factor3Name</f>
        <v>Fertiliser</v>
      </c>
      <c r="I126" s="30" t="s">
        <v>45</v>
      </c>
      <c r="K126" s="29" t="str">
        <f>Factor3Name</f>
        <v>Fertiliser</v>
      </c>
      <c r="L126" s="30" t="s">
        <v>45</v>
      </c>
    </row>
    <row r="127" spans="2:12" ht="13" x14ac:dyDescent="0.3">
      <c r="B127" s="29" t="str">
        <f>Factor1Name</f>
        <v>Weeding</v>
      </c>
      <c r="C127" s="30" t="s">
        <v>37</v>
      </c>
      <c r="E127" s="29" t="str">
        <f>Factor1Name</f>
        <v>Weeding</v>
      </c>
      <c r="F127" s="30" t="s">
        <v>37</v>
      </c>
      <c r="H127" s="29" t="str">
        <f>Factor1Name</f>
        <v>Weeding</v>
      </c>
      <c r="I127" s="30" t="s">
        <v>37</v>
      </c>
      <c r="K127" s="29" t="str">
        <f>Factor1Name</f>
        <v>Weeding</v>
      </c>
      <c r="L127" s="30" t="s">
        <v>37</v>
      </c>
    </row>
    <row r="128" spans="2:12" ht="13" x14ac:dyDescent="0.3">
      <c r="B128" s="25" t="s">
        <v>14</v>
      </c>
      <c r="C128" s="26">
        <v>1079</v>
      </c>
      <c r="E128" s="25" t="s">
        <v>14</v>
      </c>
      <c r="F128" s="26">
        <v>969.2</v>
      </c>
      <c r="H128" s="25" t="s">
        <v>14</v>
      </c>
      <c r="I128" s="26">
        <v>944.6</v>
      </c>
      <c r="K128" s="25" t="s">
        <v>14</v>
      </c>
      <c r="L128" s="26">
        <v>1140.0999999999999</v>
      </c>
    </row>
    <row r="130" spans="2:12" ht="13" x14ac:dyDescent="0.3">
      <c r="B130" s="27" t="s">
        <v>3</v>
      </c>
      <c r="C130" s="28">
        <v>2017</v>
      </c>
      <c r="E130" s="27" t="s">
        <v>3</v>
      </c>
      <c r="F130" s="28">
        <v>2017</v>
      </c>
      <c r="H130" s="27" t="s">
        <v>3</v>
      </c>
      <c r="I130" s="28">
        <v>2017</v>
      </c>
      <c r="K130" s="27" t="s">
        <v>3</v>
      </c>
      <c r="L130" s="28">
        <v>2017</v>
      </c>
    </row>
    <row r="131" spans="2:12" ht="13" x14ac:dyDescent="0.3">
      <c r="B131" s="29" t="str">
        <f>UnitName</f>
        <v>Plot</v>
      </c>
      <c r="C131" s="30">
        <v>4</v>
      </c>
      <c r="E131" s="29" t="str">
        <f>UnitName</f>
        <v>Plot</v>
      </c>
      <c r="F131" s="30">
        <v>4</v>
      </c>
      <c r="H131" s="29" t="str">
        <f>UnitName</f>
        <v>Plot</v>
      </c>
      <c r="I131" s="30">
        <v>4</v>
      </c>
      <c r="K131" s="29" t="str">
        <f>UnitName</f>
        <v>Plot</v>
      </c>
      <c r="L131" s="30">
        <v>4</v>
      </c>
    </row>
    <row r="132" spans="2:12" ht="13" x14ac:dyDescent="0.3">
      <c r="B132" s="29" t="str">
        <f>BlockName</f>
        <v>Name</v>
      </c>
      <c r="C132" s="30" t="s">
        <v>55</v>
      </c>
      <c r="E132" s="29" t="str">
        <f>BlockName</f>
        <v>Name</v>
      </c>
      <c r="F132" s="30" t="s">
        <v>55</v>
      </c>
      <c r="H132" s="29" t="str">
        <f>BlockName</f>
        <v>Name</v>
      </c>
      <c r="I132" s="30" t="s">
        <v>55</v>
      </c>
      <c r="K132" s="29" t="str">
        <f>BlockName</f>
        <v>Name</v>
      </c>
      <c r="L132" s="30" t="s">
        <v>55</v>
      </c>
    </row>
    <row r="133" spans="2:12" ht="13" x14ac:dyDescent="0.3">
      <c r="B133" s="29" t="str">
        <f>Factor2Name</f>
        <v>Variety</v>
      </c>
      <c r="C133" s="30" t="s">
        <v>46</v>
      </c>
      <c r="E133" s="29" t="str">
        <f>Factor2Name</f>
        <v>Variety</v>
      </c>
      <c r="F133" s="30" t="s">
        <v>46</v>
      </c>
      <c r="H133" s="29" t="str">
        <f>Factor2Name</f>
        <v>Variety</v>
      </c>
      <c r="I133" s="30" t="s">
        <v>46</v>
      </c>
      <c r="K133" s="29" t="str">
        <f>Factor2Name</f>
        <v>Variety</v>
      </c>
      <c r="L133" s="30" t="s">
        <v>46</v>
      </c>
    </row>
    <row r="134" spans="2:12" ht="13" x14ac:dyDescent="0.3">
      <c r="B134" s="29" t="str">
        <f>Factor3Name</f>
        <v>Fertiliser</v>
      </c>
      <c r="C134" s="30" t="s">
        <v>45</v>
      </c>
      <c r="E134" s="29" t="str">
        <f>Factor3Name</f>
        <v>Fertiliser</v>
      </c>
      <c r="F134" s="30" t="s">
        <v>45</v>
      </c>
      <c r="H134" s="29" t="str">
        <f>Factor3Name</f>
        <v>Fertiliser</v>
      </c>
      <c r="I134" s="30" t="s">
        <v>45</v>
      </c>
      <c r="K134" s="29" t="str">
        <f>Factor3Name</f>
        <v>Fertiliser</v>
      </c>
      <c r="L134" s="30" t="s">
        <v>45</v>
      </c>
    </row>
    <row r="135" spans="2:12" ht="13" x14ac:dyDescent="0.3">
      <c r="B135" s="29" t="str">
        <f>Factor1Name</f>
        <v>Weeding</v>
      </c>
      <c r="C135" s="30" t="s">
        <v>37</v>
      </c>
      <c r="E135" s="29" t="str">
        <f>Factor1Name</f>
        <v>Weeding</v>
      </c>
      <c r="F135" s="30" t="s">
        <v>37</v>
      </c>
      <c r="H135" s="29" t="str">
        <f>Factor1Name</f>
        <v>Weeding</v>
      </c>
      <c r="I135" s="30" t="s">
        <v>37</v>
      </c>
      <c r="K135" s="29" t="str">
        <f>Factor1Name</f>
        <v>Weeding</v>
      </c>
      <c r="L135" s="30" t="s">
        <v>37</v>
      </c>
    </row>
    <row r="136" spans="2:12" ht="13" x14ac:dyDescent="0.3">
      <c r="B136" s="25" t="s">
        <v>14</v>
      </c>
      <c r="C136" s="26">
        <v>1033.5999999999999</v>
      </c>
      <c r="E136" s="25" t="s">
        <v>14</v>
      </c>
      <c r="F136" s="26">
        <v>1032.5999999999999</v>
      </c>
      <c r="H136" s="25" t="s">
        <v>14</v>
      </c>
      <c r="I136" s="26">
        <v>982</v>
      </c>
      <c r="K136" s="25" t="s">
        <v>14</v>
      </c>
      <c r="L136" s="26">
        <v>870.7</v>
      </c>
    </row>
    <row r="138" spans="2:12" ht="13" x14ac:dyDescent="0.3">
      <c r="B138" s="27" t="s">
        <v>3</v>
      </c>
      <c r="C138" s="28">
        <v>2017</v>
      </c>
      <c r="E138" s="27" t="s">
        <v>3</v>
      </c>
      <c r="F138" s="28">
        <v>2017</v>
      </c>
      <c r="H138" s="27" t="s">
        <v>3</v>
      </c>
      <c r="I138" s="28">
        <v>2017</v>
      </c>
      <c r="K138" s="27" t="s">
        <v>3</v>
      </c>
      <c r="L138" s="28">
        <v>2017</v>
      </c>
    </row>
    <row r="139" spans="2:12" ht="13" x14ac:dyDescent="0.3">
      <c r="B139" s="29" t="str">
        <f>UnitName</f>
        <v>Plot</v>
      </c>
      <c r="C139" s="30">
        <v>4</v>
      </c>
      <c r="E139" s="29" t="str">
        <f>UnitName</f>
        <v>Plot</v>
      </c>
      <c r="F139" s="30">
        <v>4</v>
      </c>
      <c r="H139" s="29" t="str">
        <f>UnitName</f>
        <v>Plot</v>
      </c>
      <c r="I139" s="30">
        <v>4</v>
      </c>
      <c r="K139" s="29" t="str">
        <f>UnitName</f>
        <v>Plot</v>
      </c>
      <c r="L139" s="30">
        <v>4</v>
      </c>
    </row>
    <row r="140" spans="2:12" ht="13" x14ac:dyDescent="0.3">
      <c r="B140" s="29" t="str">
        <f>BlockName</f>
        <v>Name</v>
      </c>
      <c r="C140" s="30" t="s">
        <v>55</v>
      </c>
      <c r="E140" s="29" t="str">
        <f>BlockName</f>
        <v>Name</v>
      </c>
      <c r="F140" s="30" t="s">
        <v>55</v>
      </c>
      <c r="H140" s="29" t="str">
        <f>BlockName</f>
        <v>Name</v>
      </c>
      <c r="I140" s="30" t="s">
        <v>55</v>
      </c>
      <c r="K140" s="29" t="str">
        <f>BlockName</f>
        <v>Name</v>
      </c>
      <c r="L140" s="30" t="s">
        <v>55</v>
      </c>
    </row>
    <row r="141" spans="2:12" ht="13" x14ac:dyDescent="0.3">
      <c r="B141" s="29" t="str">
        <f>Factor2Name</f>
        <v>Variety</v>
      </c>
      <c r="C141" s="30" t="s">
        <v>46</v>
      </c>
      <c r="E141" s="29" t="str">
        <f>Factor2Name</f>
        <v>Variety</v>
      </c>
      <c r="F141" s="30" t="s">
        <v>46</v>
      </c>
      <c r="H141" s="29" t="str">
        <f>Factor2Name</f>
        <v>Variety</v>
      </c>
      <c r="I141" s="30" t="s">
        <v>46</v>
      </c>
      <c r="K141" s="29" t="str">
        <f>Factor2Name</f>
        <v>Variety</v>
      </c>
      <c r="L141" s="30" t="s">
        <v>46</v>
      </c>
    </row>
    <row r="142" spans="2:12" ht="13" x14ac:dyDescent="0.3">
      <c r="B142" s="29" t="str">
        <f>Factor3Name</f>
        <v>Fertiliser</v>
      </c>
      <c r="C142" s="30" t="s">
        <v>45</v>
      </c>
      <c r="E142" s="29" t="str">
        <f>Factor3Name</f>
        <v>Fertiliser</v>
      </c>
      <c r="F142" s="30" t="s">
        <v>45</v>
      </c>
      <c r="H142" s="29" t="str">
        <f>Factor3Name</f>
        <v>Fertiliser</v>
      </c>
      <c r="I142" s="30" t="s">
        <v>45</v>
      </c>
      <c r="K142" s="29" t="str">
        <f>Factor3Name</f>
        <v>Fertiliser</v>
      </c>
      <c r="L142" s="30" t="s">
        <v>45</v>
      </c>
    </row>
    <row r="143" spans="2:12" ht="13" x14ac:dyDescent="0.3">
      <c r="B143" s="29" t="str">
        <f>Factor1Name</f>
        <v>Weeding</v>
      </c>
      <c r="C143" s="30" t="s">
        <v>37</v>
      </c>
      <c r="E143" s="29" t="str">
        <f>Factor1Name</f>
        <v>Weeding</v>
      </c>
      <c r="F143" s="30" t="s">
        <v>37</v>
      </c>
      <c r="H143" s="29" t="str">
        <f>Factor1Name</f>
        <v>Weeding</v>
      </c>
      <c r="I143" s="30" t="s">
        <v>37</v>
      </c>
      <c r="K143" s="29" t="str">
        <f>Factor1Name</f>
        <v>Weeding</v>
      </c>
      <c r="L143" s="30" t="s">
        <v>37</v>
      </c>
    </row>
    <row r="144" spans="2:12" ht="13" x14ac:dyDescent="0.3">
      <c r="B144" s="25" t="s">
        <v>14</v>
      </c>
      <c r="C144" s="26">
        <v>1015.4</v>
      </c>
      <c r="E144" s="25" t="s">
        <v>14</v>
      </c>
      <c r="F144" s="26">
        <v>1050.9000000000001</v>
      </c>
      <c r="H144" s="25" t="s">
        <v>14</v>
      </c>
      <c r="I144" s="26">
        <v>1136.4000000000001</v>
      </c>
      <c r="K144" s="25" t="s">
        <v>14</v>
      </c>
      <c r="L144" s="26">
        <v>1097.3</v>
      </c>
    </row>
    <row r="146" spans="2:12" ht="13" x14ac:dyDescent="0.3">
      <c r="B146" s="27" t="s">
        <v>3</v>
      </c>
      <c r="C146" s="28">
        <v>2017</v>
      </c>
      <c r="E146" s="27" t="s">
        <v>3</v>
      </c>
      <c r="F146" s="28">
        <v>2017</v>
      </c>
      <c r="H146" s="27" t="s">
        <v>3</v>
      </c>
      <c r="I146" s="28">
        <v>2017</v>
      </c>
      <c r="K146" s="27" t="s">
        <v>3</v>
      </c>
      <c r="L146" s="28">
        <v>2017</v>
      </c>
    </row>
    <row r="147" spans="2:12" ht="13" x14ac:dyDescent="0.3">
      <c r="B147" s="29" t="str">
        <f>UnitName</f>
        <v>Plot</v>
      </c>
      <c r="C147" s="30">
        <v>4</v>
      </c>
      <c r="E147" s="29" t="str">
        <f>UnitName</f>
        <v>Plot</v>
      </c>
      <c r="F147" s="30">
        <v>4</v>
      </c>
      <c r="H147" s="29" t="str">
        <f>UnitName</f>
        <v>Plot</v>
      </c>
      <c r="I147" s="30">
        <v>4</v>
      </c>
      <c r="K147" s="29" t="str">
        <f>UnitName</f>
        <v>Plot</v>
      </c>
      <c r="L147" s="30">
        <v>4</v>
      </c>
    </row>
    <row r="148" spans="2:12" ht="13" x14ac:dyDescent="0.3">
      <c r="B148" s="29" t="str">
        <f>BlockName</f>
        <v>Name</v>
      </c>
      <c r="C148" s="30" t="s">
        <v>55</v>
      </c>
      <c r="E148" s="29" t="str">
        <f>BlockName</f>
        <v>Name</v>
      </c>
      <c r="F148" s="30" t="s">
        <v>55</v>
      </c>
      <c r="H148" s="29" t="str">
        <f>BlockName</f>
        <v>Name</v>
      </c>
      <c r="I148" s="30" t="s">
        <v>55</v>
      </c>
      <c r="K148" s="29" t="str">
        <f>BlockName</f>
        <v>Name</v>
      </c>
      <c r="L148" s="30" t="s">
        <v>55</v>
      </c>
    </row>
    <row r="149" spans="2:12" ht="13" x14ac:dyDescent="0.3">
      <c r="B149" s="29" t="str">
        <f>Factor2Name</f>
        <v>Variety</v>
      </c>
      <c r="C149" s="30" t="s">
        <v>46</v>
      </c>
      <c r="E149" s="29" t="str">
        <f>Factor2Name</f>
        <v>Variety</v>
      </c>
      <c r="F149" s="30" t="s">
        <v>46</v>
      </c>
      <c r="H149" s="29" t="str">
        <f>Factor2Name</f>
        <v>Variety</v>
      </c>
      <c r="I149" s="30" t="s">
        <v>46</v>
      </c>
      <c r="K149" s="29" t="str">
        <f>Factor2Name</f>
        <v>Variety</v>
      </c>
      <c r="L149" s="30" t="s">
        <v>46</v>
      </c>
    </row>
    <row r="150" spans="2:12" ht="13" x14ac:dyDescent="0.3">
      <c r="B150" s="29" t="str">
        <f>Factor3Name</f>
        <v>Fertiliser</v>
      </c>
      <c r="C150" s="30" t="s">
        <v>45</v>
      </c>
      <c r="E150" s="29" t="str">
        <f>Factor3Name</f>
        <v>Fertiliser</v>
      </c>
      <c r="F150" s="30" t="s">
        <v>45</v>
      </c>
      <c r="H150" s="29" t="str">
        <f>Factor3Name</f>
        <v>Fertiliser</v>
      </c>
      <c r="I150" s="30" t="s">
        <v>45</v>
      </c>
      <c r="K150" s="29" t="str">
        <f>Factor3Name</f>
        <v>Fertiliser</v>
      </c>
      <c r="L150" s="30" t="s">
        <v>45</v>
      </c>
    </row>
    <row r="151" spans="2:12" ht="13" x14ac:dyDescent="0.3">
      <c r="B151" s="29" t="str">
        <f>Factor1Name</f>
        <v>Weeding</v>
      </c>
      <c r="C151" s="30" t="s">
        <v>37</v>
      </c>
      <c r="E151" s="29" t="str">
        <f>Factor1Name</f>
        <v>Weeding</v>
      </c>
      <c r="F151" s="30" t="s">
        <v>37</v>
      </c>
      <c r="H151" s="29" t="str">
        <f>Factor1Name</f>
        <v>Weeding</v>
      </c>
      <c r="I151" s="30" t="s">
        <v>37</v>
      </c>
      <c r="K151" s="29" t="str">
        <f>Factor1Name</f>
        <v>Weeding</v>
      </c>
      <c r="L151" s="30" t="s">
        <v>37</v>
      </c>
    </row>
    <row r="152" spans="2:12" ht="13" x14ac:dyDescent="0.3">
      <c r="B152" s="25" t="s">
        <v>14</v>
      </c>
      <c r="C152" s="26">
        <v>799.8</v>
      </c>
      <c r="E152" s="25" t="s">
        <v>14</v>
      </c>
      <c r="F152" s="26">
        <v>1010.9</v>
      </c>
      <c r="H152" s="25" t="s">
        <v>14</v>
      </c>
      <c r="I152" s="26">
        <v>1138</v>
      </c>
      <c r="K152" s="25" t="s">
        <v>14</v>
      </c>
      <c r="L152" s="26">
        <v>982.4</v>
      </c>
    </row>
    <row r="154" spans="2:12" ht="13" x14ac:dyDescent="0.3">
      <c r="B154" s="27" t="s">
        <v>3</v>
      </c>
      <c r="C154" s="28">
        <v>2017</v>
      </c>
      <c r="E154" s="27" t="s">
        <v>3</v>
      </c>
      <c r="F154" s="28">
        <v>2017</v>
      </c>
      <c r="H154" s="27" t="s">
        <v>3</v>
      </c>
      <c r="I154" s="28">
        <v>2017</v>
      </c>
      <c r="K154" s="27" t="s">
        <v>3</v>
      </c>
      <c r="L154" s="28">
        <v>2017</v>
      </c>
    </row>
    <row r="155" spans="2:12" ht="13" x14ac:dyDescent="0.3">
      <c r="B155" s="29" t="str">
        <f>UnitName</f>
        <v>Plot</v>
      </c>
      <c r="C155" s="30">
        <v>4</v>
      </c>
      <c r="E155" s="29" t="str">
        <f>UnitName</f>
        <v>Plot</v>
      </c>
      <c r="F155" s="30">
        <v>4</v>
      </c>
      <c r="H155" s="29" t="str">
        <f>UnitName</f>
        <v>Plot</v>
      </c>
      <c r="I155" s="30">
        <v>4</v>
      </c>
      <c r="K155" s="29" t="str">
        <f>UnitName</f>
        <v>Plot</v>
      </c>
      <c r="L155" s="30">
        <v>4</v>
      </c>
    </row>
    <row r="156" spans="2:12" ht="13" x14ac:dyDescent="0.3">
      <c r="B156" s="29" t="str">
        <f>BlockName</f>
        <v>Name</v>
      </c>
      <c r="C156" s="30" t="s">
        <v>55</v>
      </c>
      <c r="E156" s="29" t="str">
        <f>BlockName</f>
        <v>Name</v>
      </c>
      <c r="F156" s="30" t="s">
        <v>55</v>
      </c>
      <c r="H156" s="29" t="str">
        <f>BlockName</f>
        <v>Name</v>
      </c>
      <c r="I156" s="30" t="s">
        <v>55</v>
      </c>
      <c r="K156" s="29" t="str">
        <f>BlockName</f>
        <v>Name</v>
      </c>
      <c r="L156" s="30" t="s">
        <v>55</v>
      </c>
    </row>
    <row r="157" spans="2:12" ht="13" x14ac:dyDescent="0.3">
      <c r="B157" s="29" t="str">
        <f>Factor2Name</f>
        <v>Variety</v>
      </c>
      <c r="C157" s="30" t="s">
        <v>46</v>
      </c>
      <c r="E157" s="29" t="str">
        <f>Factor2Name</f>
        <v>Variety</v>
      </c>
      <c r="F157" s="30" t="s">
        <v>46</v>
      </c>
      <c r="H157" s="29" t="str">
        <f>Factor2Name</f>
        <v>Variety</v>
      </c>
      <c r="I157" s="30" t="s">
        <v>46</v>
      </c>
      <c r="K157" s="29" t="str">
        <f>Factor2Name</f>
        <v>Variety</v>
      </c>
      <c r="L157" s="30" t="s">
        <v>46</v>
      </c>
    </row>
    <row r="158" spans="2:12" ht="13" x14ac:dyDescent="0.3">
      <c r="B158" s="29" t="str">
        <f>Factor3Name</f>
        <v>Fertiliser</v>
      </c>
      <c r="C158" s="30" t="s">
        <v>45</v>
      </c>
      <c r="E158" s="29" t="str">
        <f>Factor3Name</f>
        <v>Fertiliser</v>
      </c>
      <c r="F158" s="30" t="s">
        <v>45</v>
      </c>
      <c r="H158" s="29" t="str">
        <f>Factor3Name</f>
        <v>Fertiliser</v>
      </c>
      <c r="I158" s="30" t="s">
        <v>45</v>
      </c>
      <c r="K158" s="29" t="str">
        <f>Factor3Name</f>
        <v>Fertiliser</v>
      </c>
      <c r="L158" s="30" t="s">
        <v>45</v>
      </c>
    </row>
    <row r="159" spans="2:12" ht="13" x14ac:dyDescent="0.3">
      <c r="B159" s="29" t="str">
        <f>Factor1Name</f>
        <v>Weeding</v>
      </c>
      <c r="C159" s="30" t="s">
        <v>37</v>
      </c>
      <c r="E159" s="29" t="str">
        <f>Factor1Name</f>
        <v>Weeding</v>
      </c>
      <c r="F159" s="30" t="s">
        <v>37</v>
      </c>
      <c r="H159" s="29" t="str">
        <f>Factor1Name</f>
        <v>Weeding</v>
      </c>
      <c r="I159" s="30" t="s">
        <v>37</v>
      </c>
      <c r="K159" s="29" t="str">
        <f>Factor1Name</f>
        <v>Weeding</v>
      </c>
      <c r="L159" s="30" t="s">
        <v>37</v>
      </c>
    </row>
    <row r="160" spans="2:12" ht="13" x14ac:dyDescent="0.3">
      <c r="B160" s="25" t="s">
        <v>14</v>
      </c>
      <c r="C160" s="26">
        <v>1046.2</v>
      </c>
      <c r="E160" s="25" t="s">
        <v>14</v>
      </c>
      <c r="F160" s="26">
        <v>1000.6</v>
      </c>
      <c r="H160" s="25" t="s">
        <v>14</v>
      </c>
      <c r="I160" s="26">
        <v>1003.4</v>
      </c>
      <c r="K160" s="25" t="s">
        <v>14</v>
      </c>
      <c r="L160" s="26">
        <v>990.7</v>
      </c>
    </row>
    <row r="162" spans="2:12" ht="13" x14ac:dyDescent="0.3">
      <c r="B162" s="27" t="s">
        <v>3</v>
      </c>
      <c r="C162" s="28">
        <v>2017</v>
      </c>
      <c r="E162" s="27" t="s">
        <v>3</v>
      </c>
      <c r="F162" s="28">
        <v>2017</v>
      </c>
      <c r="H162" s="27" t="s">
        <v>3</v>
      </c>
      <c r="I162" s="28">
        <v>2017</v>
      </c>
      <c r="K162" s="27" t="s">
        <v>3</v>
      </c>
      <c r="L162" s="28">
        <v>2017</v>
      </c>
    </row>
    <row r="163" spans="2:12" ht="13" x14ac:dyDescent="0.3">
      <c r="B163" s="29" t="str">
        <f>UnitName</f>
        <v>Plot</v>
      </c>
      <c r="C163" s="30">
        <v>5</v>
      </c>
      <c r="E163" s="29" t="str">
        <f>UnitName</f>
        <v>Plot</v>
      </c>
      <c r="F163" s="30">
        <v>5</v>
      </c>
      <c r="H163" s="29" t="str">
        <f>UnitName</f>
        <v>Plot</v>
      </c>
      <c r="I163" s="30">
        <v>5</v>
      </c>
      <c r="K163" s="29" t="str">
        <f>UnitName</f>
        <v>Plot</v>
      </c>
      <c r="L163" s="30">
        <v>5</v>
      </c>
    </row>
    <row r="164" spans="2:12" ht="13" x14ac:dyDescent="0.3">
      <c r="B164" s="29" t="str">
        <f>BlockName</f>
        <v>Name</v>
      </c>
      <c r="C164" s="30" t="s">
        <v>55</v>
      </c>
      <c r="E164" s="29" t="str">
        <f>BlockName</f>
        <v>Name</v>
      </c>
      <c r="F164" s="30" t="s">
        <v>55</v>
      </c>
      <c r="H164" s="29" t="str">
        <f>BlockName</f>
        <v>Name</v>
      </c>
      <c r="I164" s="30" t="s">
        <v>55</v>
      </c>
      <c r="K164" s="29" t="str">
        <f>BlockName</f>
        <v>Name</v>
      </c>
      <c r="L164" s="30" t="s">
        <v>55</v>
      </c>
    </row>
    <row r="165" spans="2:12" ht="13" x14ac:dyDescent="0.3">
      <c r="B165" s="29" t="str">
        <f>Factor2Name</f>
        <v>Variety</v>
      </c>
      <c r="C165" s="30" t="s">
        <v>46</v>
      </c>
      <c r="E165" s="29" t="str">
        <f>Factor2Name</f>
        <v>Variety</v>
      </c>
      <c r="F165" s="30" t="s">
        <v>46</v>
      </c>
      <c r="H165" s="29" t="str">
        <f>Factor2Name</f>
        <v>Variety</v>
      </c>
      <c r="I165" s="30" t="s">
        <v>46</v>
      </c>
      <c r="K165" s="29" t="str">
        <f>Factor2Name</f>
        <v>Variety</v>
      </c>
      <c r="L165" s="30" t="s">
        <v>46</v>
      </c>
    </row>
    <row r="166" spans="2:12" ht="13" x14ac:dyDescent="0.3">
      <c r="B166" s="29" t="str">
        <f>Factor3Name</f>
        <v>Fertiliser</v>
      </c>
      <c r="C166" s="30" t="s">
        <v>45</v>
      </c>
      <c r="E166" s="29" t="str">
        <f>Factor3Name</f>
        <v>Fertiliser</v>
      </c>
      <c r="F166" s="30" t="s">
        <v>45</v>
      </c>
      <c r="H166" s="29" t="str">
        <f>Factor3Name</f>
        <v>Fertiliser</v>
      </c>
      <c r="I166" s="30" t="s">
        <v>45</v>
      </c>
      <c r="K166" s="29" t="str">
        <f>Factor3Name</f>
        <v>Fertiliser</v>
      </c>
      <c r="L166" s="30" t="s">
        <v>45</v>
      </c>
    </row>
    <row r="167" spans="2:12" ht="13" x14ac:dyDescent="0.3">
      <c r="B167" s="29" t="str">
        <f>Factor1Name</f>
        <v>Weeding</v>
      </c>
      <c r="C167" s="30" t="s">
        <v>37</v>
      </c>
      <c r="E167" s="29" t="str">
        <f>Factor1Name</f>
        <v>Weeding</v>
      </c>
      <c r="F167" s="30" t="s">
        <v>37</v>
      </c>
      <c r="H167" s="29" t="str">
        <f>Factor1Name</f>
        <v>Weeding</v>
      </c>
      <c r="I167" s="30" t="s">
        <v>37</v>
      </c>
      <c r="K167" s="29" t="str">
        <f>Factor1Name</f>
        <v>Weeding</v>
      </c>
      <c r="L167" s="30" t="s">
        <v>37</v>
      </c>
    </row>
    <row r="168" spans="2:12" ht="13" x14ac:dyDescent="0.3">
      <c r="B168" s="25" t="s">
        <v>14</v>
      </c>
      <c r="C168" s="26">
        <v>962.4</v>
      </c>
      <c r="E168" s="25" t="s">
        <v>14</v>
      </c>
      <c r="F168" s="26">
        <v>975.9</v>
      </c>
      <c r="H168" s="25" t="s">
        <v>14</v>
      </c>
      <c r="I168" s="26">
        <v>938.6</v>
      </c>
      <c r="K168" s="25" t="s">
        <v>14</v>
      </c>
      <c r="L168" s="26">
        <v>840.7</v>
      </c>
    </row>
    <row r="170" spans="2:12" ht="13" x14ac:dyDescent="0.3">
      <c r="B170" s="27" t="s">
        <v>3</v>
      </c>
      <c r="C170" s="28">
        <v>2017</v>
      </c>
      <c r="E170" s="27" t="s">
        <v>3</v>
      </c>
      <c r="F170" s="28">
        <v>2017</v>
      </c>
      <c r="H170" s="27" t="s">
        <v>3</v>
      </c>
      <c r="I170" s="28">
        <v>2017</v>
      </c>
      <c r="K170" s="27" t="s">
        <v>3</v>
      </c>
      <c r="L170" s="28">
        <v>2017</v>
      </c>
    </row>
    <row r="171" spans="2:12" ht="13" x14ac:dyDescent="0.3">
      <c r="B171" s="29" t="str">
        <f>UnitName</f>
        <v>Plot</v>
      </c>
      <c r="C171" s="30">
        <v>5</v>
      </c>
      <c r="E171" s="29" t="str">
        <f>UnitName</f>
        <v>Plot</v>
      </c>
      <c r="F171" s="30">
        <v>5</v>
      </c>
      <c r="H171" s="29" t="str">
        <f>UnitName</f>
        <v>Plot</v>
      </c>
      <c r="I171" s="30">
        <v>5</v>
      </c>
      <c r="K171" s="29" t="str">
        <f>UnitName</f>
        <v>Plot</v>
      </c>
      <c r="L171" s="30">
        <v>5</v>
      </c>
    </row>
    <row r="172" spans="2:12" ht="13" x14ac:dyDescent="0.3">
      <c r="B172" s="29" t="str">
        <f>BlockName</f>
        <v>Name</v>
      </c>
      <c r="C172" s="30" t="s">
        <v>55</v>
      </c>
      <c r="E172" s="29" t="str">
        <f>BlockName</f>
        <v>Name</v>
      </c>
      <c r="F172" s="30" t="s">
        <v>55</v>
      </c>
      <c r="H172" s="29" t="str">
        <f>BlockName</f>
        <v>Name</v>
      </c>
      <c r="I172" s="30" t="s">
        <v>55</v>
      </c>
      <c r="K172" s="29" t="str">
        <f>BlockName</f>
        <v>Name</v>
      </c>
      <c r="L172" s="30" t="s">
        <v>55</v>
      </c>
    </row>
    <row r="173" spans="2:12" ht="13" x14ac:dyDescent="0.3">
      <c r="B173" s="29" t="str">
        <f>Factor2Name</f>
        <v>Variety</v>
      </c>
      <c r="C173" s="30" t="s">
        <v>46</v>
      </c>
      <c r="E173" s="29" t="str">
        <f>Factor2Name</f>
        <v>Variety</v>
      </c>
      <c r="F173" s="30" t="s">
        <v>46</v>
      </c>
      <c r="H173" s="29" t="str">
        <f>Factor2Name</f>
        <v>Variety</v>
      </c>
      <c r="I173" s="30" t="s">
        <v>46</v>
      </c>
      <c r="K173" s="29" t="str">
        <f>Factor2Name</f>
        <v>Variety</v>
      </c>
      <c r="L173" s="30" t="s">
        <v>46</v>
      </c>
    </row>
    <row r="174" spans="2:12" ht="13" x14ac:dyDescent="0.3">
      <c r="B174" s="29" t="str">
        <f>Factor3Name</f>
        <v>Fertiliser</v>
      </c>
      <c r="C174" s="30" t="s">
        <v>45</v>
      </c>
      <c r="E174" s="29" t="str">
        <f>Factor3Name</f>
        <v>Fertiliser</v>
      </c>
      <c r="F174" s="30" t="s">
        <v>45</v>
      </c>
      <c r="H174" s="29" t="str">
        <f>Factor3Name</f>
        <v>Fertiliser</v>
      </c>
      <c r="I174" s="30" t="s">
        <v>45</v>
      </c>
      <c r="K174" s="29" t="str">
        <f>Factor3Name</f>
        <v>Fertiliser</v>
      </c>
      <c r="L174" s="30" t="s">
        <v>45</v>
      </c>
    </row>
    <row r="175" spans="2:12" ht="13" x14ac:dyDescent="0.3">
      <c r="B175" s="29" t="str">
        <f>Factor1Name</f>
        <v>Weeding</v>
      </c>
      <c r="C175" s="30" t="s">
        <v>37</v>
      </c>
      <c r="E175" s="29" t="str">
        <f>Factor1Name</f>
        <v>Weeding</v>
      </c>
      <c r="F175" s="30" t="s">
        <v>37</v>
      </c>
      <c r="H175" s="29" t="str">
        <f>Factor1Name</f>
        <v>Weeding</v>
      </c>
      <c r="I175" s="30" t="s">
        <v>37</v>
      </c>
      <c r="K175" s="29" t="str">
        <f>Factor1Name</f>
        <v>Weeding</v>
      </c>
      <c r="L175" s="30" t="s">
        <v>37</v>
      </c>
    </row>
    <row r="176" spans="2:12" ht="13" x14ac:dyDescent="0.3">
      <c r="B176" s="25" t="s">
        <v>14</v>
      </c>
      <c r="C176" s="26">
        <v>930.6</v>
      </c>
      <c r="E176" s="25" t="s">
        <v>14</v>
      </c>
      <c r="F176" s="26">
        <v>1203.5</v>
      </c>
      <c r="H176" s="25" t="s">
        <v>14</v>
      </c>
      <c r="I176" s="26">
        <v>845.3</v>
      </c>
      <c r="K176" s="25" t="s">
        <v>14</v>
      </c>
      <c r="L176" s="26">
        <v>972.1</v>
      </c>
    </row>
    <row r="178" spans="2:12" ht="13" x14ac:dyDescent="0.3">
      <c r="B178" s="27" t="s">
        <v>3</v>
      </c>
      <c r="C178" s="28">
        <v>2017</v>
      </c>
      <c r="E178" s="27" t="s">
        <v>3</v>
      </c>
      <c r="F178" s="28">
        <v>2017</v>
      </c>
      <c r="H178" s="27" t="s">
        <v>3</v>
      </c>
      <c r="I178" s="28">
        <v>2017</v>
      </c>
      <c r="K178" s="27" t="s">
        <v>3</v>
      </c>
      <c r="L178" s="28">
        <v>2017</v>
      </c>
    </row>
    <row r="179" spans="2:12" ht="13" x14ac:dyDescent="0.3">
      <c r="B179" s="29" t="str">
        <f>UnitName</f>
        <v>Plot</v>
      </c>
      <c r="C179" s="30">
        <v>5</v>
      </c>
      <c r="E179" s="29" t="str">
        <f>UnitName</f>
        <v>Plot</v>
      </c>
      <c r="F179" s="30">
        <v>5</v>
      </c>
      <c r="H179" s="29" t="str">
        <f>UnitName</f>
        <v>Plot</v>
      </c>
      <c r="I179" s="30">
        <v>5</v>
      </c>
      <c r="K179" s="29" t="str">
        <f>UnitName</f>
        <v>Plot</v>
      </c>
      <c r="L179" s="30">
        <v>5</v>
      </c>
    </row>
    <row r="180" spans="2:12" ht="13" x14ac:dyDescent="0.3">
      <c r="B180" s="29" t="str">
        <f>BlockName</f>
        <v>Name</v>
      </c>
      <c r="C180" s="30" t="s">
        <v>55</v>
      </c>
      <c r="E180" s="29" t="str">
        <f>BlockName</f>
        <v>Name</v>
      </c>
      <c r="F180" s="30" t="s">
        <v>55</v>
      </c>
      <c r="H180" s="29" t="str">
        <f>BlockName</f>
        <v>Name</v>
      </c>
      <c r="I180" s="30" t="s">
        <v>55</v>
      </c>
      <c r="K180" s="29" t="str">
        <f>BlockName</f>
        <v>Name</v>
      </c>
      <c r="L180" s="30" t="s">
        <v>55</v>
      </c>
    </row>
    <row r="181" spans="2:12" ht="13" x14ac:dyDescent="0.3">
      <c r="B181" s="29" t="str">
        <f>Factor2Name</f>
        <v>Variety</v>
      </c>
      <c r="C181" s="30" t="s">
        <v>46</v>
      </c>
      <c r="E181" s="29" t="str">
        <f>Factor2Name</f>
        <v>Variety</v>
      </c>
      <c r="F181" s="30" t="s">
        <v>46</v>
      </c>
      <c r="H181" s="29" t="str">
        <f>Factor2Name</f>
        <v>Variety</v>
      </c>
      <c r="I181" s="30" t="s">
        <v>46</v>
      </c>
      <c r="K181" s="29" t="str">
        <f>Factor2Name</f>
        <v>Variety</v>
      </c>
      <c r="L181" s="30" t="s">
        <v>46</v>
      </c>
    </row>
    <row r="182" spans="2:12" ht="13" x14ac:dyDescent="0.3">
      <c r="B182" s="29" t="str">
        <f>Factor3Name</f>
        <v>Fertiliser</v>
      </c>
      <c r="C182" s="30" t="s">
        <v>45</v>
      </c>
      <c r="E182" s="29" t="str">
        <f>Factor3Name</f>
        <v>Fertiliser</v>
      </c>
      <c r="F182" s="30" t="s">
        <v>45</v>
      </c>
      <c r="H182" s="29" t="str">
        <f>Factor3Name</f>
        <v>Fertiliser</v>
      </c>
      <c r="I182" s="30" t="s">
        <v>45</v>
      </c>
      <c r="K182" s="29" t="str">
        <f>Factor3Name</f>
        <v>Fertiliser</v>
      </c>
      <c r="L182" s="30" t="s">
        <v>45</v>
      </c>
    </row>
    <row r="183" spans="2:12" ht="13" x14ac:dyDescent="0.3">
      <c r="B183" s="29" t="str">
        <f>Factor1Name</f>
        <v>Weeding</v>
      </c>
      <c r="C183" s="30" t="s">
        <v>37</v>
      </c>
      <c r="E183" s="29" t="str">
        <f>Factor1Name</f>
        <v>Weeding</v>
      </c>
      <c r="F183" s="30" t="s">
        <v>37</v>
      </c>
      <c r="H183" s="29" t="str">
        <f>Factor1Name</f>
        <v>Weeding</v>
      </c>
      <c r="I183" s="30" t="s">
        <v>37</v>
      </c>
      <c r="K183" s="29" t="str">
        <f>Factor1Name</f>
        <v>Weeding</v>
      </c>
      <c r="L183" s="30" t="s">
        <v>37</v>
      </c>
    </row>
    <row r="184" spans="2:12" ht="13" x14ac:dyDescent="0.3">
      <c r="B184" s="25" t="s">
        <v>14</v>
      </c>
      <c r="C184" s="26">
        <v>965.5</v>
      </c>
      <c r="E184" s="25" t="s">
        <v>14</v>
      </c>
      <c r="F184" s="26">
        <v>997.5</v>
      </c>
      <c r="H184" s="25" t="s">
        <v>14</v>
      </c>
      <c r="I184" s="26">
        <v>898.8</v>
      </c>
      <c r="K184" s="25" t="s">
        <v>14</v>
      </c>
      <c r="L184" s="26">
        <v>993.6</v>
      </c>
    </row>
    <row r="186" spans="2:12" ht="13" x14ac:dyDescent="0.3">
      <c r="B186" s="27" t="s">
        <v>3</v>
      </c>
      <c r="C186" s="28">
        <v>2017</v>
      </c>
      <c r="E186" s="27" t="s">
        <v>3</v>
      </c>
      <c r="F186" s="28">
        <v>2017</v>
      </c>
      <c r="H186" s="27" t="s">
        <v>3</v>
      </c>
      <c r="I186" s="28">
        <v>2017</v>
      </c>
      <c r="K186" s="27" t="s">
        <v>3</v>
      </c>
      <c r="L186" s="28">
        <v>2017</v>
      </c>
    </row>
    <row r="187" spans="2:12" ht="13" x14ac:dyDescent="0.3">
      <c r="B187" s="29" t="str">
        <f>UnitName</f>
        <v>Plot</v>
      </c>
      <c r="C187" s="30">
        <v>5</v>
      </c>
      <c r="E187" s="29" t="str">
        <f>UnitName</f>
        <v>Plot</v>
      </c>
      <c r="F187" s="30">
        <v>5</v>
      </c>
      <c r="H187" s="29" t="str">
        <f>UnitName</f>
        <v>Plot</v>
      </c>
      <c r="I187" s="30">
        <v>5</v>
      </c>
      <c r="K187" s="29" t="str">
        <f>UnitName</f>
        <v>Plot</v>
      </c>
      <c r="L187" s="30">
        <v>5</v>
      </c>
    </row>
    <row r="188" spans="2:12" ht="13" x14ac:dyDescent="0.3">
      <c r="B188" s="29" t="str">
        <f>BlockName</f>
        <v>Name</v>
      </c>
      <c r="C188" s="30" t="s">
        <v>55</v>
      </c>
      <c r="E188" s="29" t="str">
        <f>BlockName</f>
        <v>Name</v>
      </c>
      <c r="F188" s="30" t="s">
        <v>55</v>
      </c>
      <c r="H188" s="29" t="str">
        <f>BlockName</f>
        <v>Name</v>
      </c>
      <c r="I188" s="30" t="s">
        <v>55</v>
      </c>
      <c r="K188" s="29" t="str">
        <f>BlockName</f>
        <v>Name</v>
      </c>
      <c r="L188" s="30" t="s">
        <v>55</v>
      </c>
    </row>
    <row r="189" spans="2:12" ht="13" x14ac:dyDescent="0.3">
      <c r="B189" s="29" t="str">
        <f>Factor2Name</f>
        <v>Variety</v>
      </c>
      <c r="C189" s="30" t="s">
        <v>46</v>
      </c>
      <c r="E189" s="29" t="str">
        <f>Factor2Name</f>
        <v>Variety</v>
      </c>
      <c r="F189" s="30" t="s">
        <v>46</v>
      </c>
      <c r="H189" s="29" t="str">
        <f>Factor2Name</f>
        <v>Variety</v>
      </c>
      <c r="I189" s="30" t="s">
        <v>46</v>
      </c>
      <c r="K189" s="29" t="str">
        <f>Factor2Name</f>
        <v>Variety</v>
      </c>
      <c r="L189" s="30" t="s">
        <v>46</v>
      </c>
    </row>
    <row r="190" spans="2:12" ht="13" x14ac:dyDescent="0.3">
      <c r="B190" s="29" t="str">
        <f>Factor3Name</f>
        <v>Fertiliser</v>
      </c>
      <c r="C190" s="30" t="s">
        <v>45</v>
      </c>
      <c r="E190" s="29" t="str">
        <f>Factor3Name</f>
        <v>Fertiliser</v>
      </c>
      <c r="F190" s="30" t="s">
        <v>45</v>
      </c>
      <c r="H190" s="29" t="str">
        <f>Factor3Name</f>
        <v>Fertiliser</v>
      </c>
      <c r="I190" s="30" t="s">
        <v>45</v>
      </c>
      <c r="K190" s="29" t="str">
        <f>Factor3Name</f>
        <v>Fertiliser</v>
      </c>
      <c r="L190" s="30" t="s">
        <v>45</v>
      </c>
    </row>
    <row r="191" spans="2:12" ht="13" x14ac:dyDescent="0.3">
      <c r="B191" s="29" t="str">
        <f>Factor1Name</f>
        <v>Weeding</v>
      </c>
      <c r="C191" s="30" t="s">
        <v>37</v>
      </c>
      <c r="E191" s="29" t="str">
        <f>Factor1Name</f>
        <v>Weeding</v>
      </c>
      <c r="F191" s="30" t="s">
        <v>37</v>
      </c>
      <c r="H191" s="29" t="str">
        <f>Factor1Name</f>
        <v>Weeding</v>
      </c>
      <c r="I191" s="30" t="s">
        <v>37</v>
      </c>
      <c r="K191" s="29" t="str">
        <f>Factor1Name</f>
        <v>Weeding</v>
      </c>
      <c r="L191" s="30" t="s">
        <v>37</v>
      </c>
    </row>
    <row r="192" spans="2:12" ht="13" x14ac:dyDescent="0.3">
      <c r="B192" s="25" t="s">
        <v>14</v>
      </c>
      <c r="C192" s="26">
        <v>934.8</v>
      </c>
      <c r="E192" s="25" t="s">
        <v>14</v>
      </c>
      <c r="F192" s="26">
        <v>1032.9000000000001</v>
      </c>
      <c r="H192" s="25" t="s">
        <v>14</v>
      </c>
      <c r="I192" s="26">
        <v>1010.6</v>
      </c>
      <c r="K192" s="25" t="s">
        <v>14</v>
      </c>
      <c r="L192" s="26">
        <v>899</v>
      </c>
    </row>
    <row r="194" spans="2:12" ht="13" x14ac:dyDescent="0.3">
      <c r="B194" s="27" t="s">
        <v>3</v>
      </c>
      <c r="C194" s="28">
        <v>2017</v>
      </c>
      <c r="E194" s="27" t="s">
        <v>3</v>
      </c>
      <c r="F194" s="28">
        <v>2017</v>
      </c>
      <c r="H194" s="27" t="s">
        <v>3</v>
      </c>
      <c r="I194" s="28">
        <v>2017</v>
      </c>
      <c r="K194" s="27" t="s">
        <v>3</v>
      </c>
      <c r="L194" s="28">
        <v>2017</v>
      </c>
    </row>
    <row r="195" spans="2:12" ht="13" x14ac:dyDescent="0.3">
      <c r="B195" s="29" t="str">
        <f>UnitName</f>
        <v>Plot</v>
      </c>
      <c r="C195" s="30">
        <v>5</v>
      </c>
      <c r="E195" s="29" t="str">
        <f>UnitName</f>
        <v>Plot</v>
      </c>
      <c r="F195" s="30">
        <v>5</v>
      </c>
      <c r="H195" s="29" t="str">
        <f>UnitName</f>
        <v>Plot</v>
      </c>
      <c r="I195" s="30">
        <v>5</v>
      </c>
      <c r="K195" s="29" t="str">
        <f>UnitName</f>
        <v>Plot</v>
      </c>
      <c r="L195" s="30">
        <v>5</v>
      </c>
    </row>
    <row r="196" spans="2:12" ht="13" x14ac:dyDescent="0.3">
      <c r="B196" s="29" t="str">
        <f>BlockName</f>
        <v>Name</v>
      </c>
      <c r="C196" s="30" t="s">
        <v>55</v>
      </c>
      <c r="E196" s="29" t="str">
        <f>BlockName</f>
        <v>Name</v>
      </c>
      <c r="F196" s="30" t="s">
        <v>55</v>
      </c>
      <c r="H196" s="29" t="str">
        <f>BlockName</f>
        <v>Name</v>
      </c>
      <c r="I196" s="30" t="s">
        <v>55</v>
      </c>
      <c r="K196" s="29" t="str">
        <f>BlockName</f>
        <v>Name</v>
      </c>
      <c r="L196" s="30" t="s">
        <v>55</v>
      </c>
    </row>
    <row r="197" spans="2:12" ht="13" x14ac:dyDescent="0.3">
      <c r="B197" s="29" t="str">
        <f>Factor2Name</f>
        <v>Variety</v>
      </c>
      <c r="C197" s="30" t="s">
        <v>46</v>
      </c>
      <c r="E197" s="29" t="str">
        <f>Factor2Name</f>
        <v>Variety</v>
      </c>
      <c r="F197" s="30" t="s">
        <v>46</v>
      </c>
      <c r="H197" s="29" t="str">
        <f>Factor2Name</f>
        <v>Variety</v>
      </c>
      <c r="I197" s="30" t="s">
        <v>46</v>
      </c>
      <c r="K197" s="29" t="str">
        <f>Factor2Name</f>
        <v>Variety</v>
      </c>
      <c r="L197" s="30" t="s">
        <v>46</v>
      </c>
    </row>
    <row r="198" spans="2:12" ht="13" x14ac:dyDescent="0.3">
      <c r="B198" s="29" t="str">
        <f>Factor3Name</f>
        <v>Fertiliser</v>
      </c>
      <c r="C198" s="30" t="s">
        <v>45</v>
      </c>
      <c r="E198" s="29" t="str">
        <f>Factor3Name</f>
        <v>Fertiliser</v>
      </c>
      <c r="F198" s="30" t="s">
        <v>45</v>
      </c>
      <c r="H198" s="29" t="str">
        <f>Factor3Name</f>
        <v>Fertiliser</v>
      </c>
      <c r="I198" s="30" t="s">
        <v>45</v>
      </c>
      <c r="K198" s="29" t="str">
        <f>Factor3Name</f>
        <v>Fertiliser</v>
      </c>
      <c r="L198" s="30" t="s">
        <v>45</v>
      </c>
    </row>
    <row r="199" spans="2:12" ht="13" x14ac:dyDescent="0.3">
      <c r="B199" s="29" t="str">
        <f>Factor1Name</f>
        <v>Weeding</v>
      </c>
      <c r="C199" s="30" t="s">
        <v>37</v>
      </c>
      <c r="E199" s="29" t="str">
        <f>Factor1Name</f>
        <v>Weeding</v>
      </c>
      <c r="F199" s="30" t="s">
        <v>37</v>
      </c>
      <c r="H199" s="29" t="str">
        <f>Factor1Name</f>
        <v>Weeding</v>
      </c>
      <c r="I199" s="30" t="s">
        <v>37</v>
      </c>
      <c r="K199" s="29" t="str">
        <f>Factor1Name</f>
        <v>Weeding</v>
      </c>
      <c r="L199" s="30" t="s">
        <v>37</v>
      </c>
    </row>
    <row r="200" spans="2:12" ht="13" x14ac:dyDescent="0.3">
      <c r="B200" s="25" t="s">
        <v>14</v>
      </c>
      <c r="C200" s="26">
        <v>1154.3</v>
      </c>
      <c r="E200" s="25" t="s">
        <v>14</v>
      </c>
      <c r="F200" s="26">
        <v>1039.7</v>
      </c>
      <c r="H200" s="25" t="s">
        <v>14</v>
      </c>
      <c r="I200" s="26">
        <v>1001.5</v>
      </c>
      <c r="K200" s="25" t="s">
        <v>14</v>
      </c>
      <c r="L200" s="26">
        <v>972.2</v>
      </c>
    </row>
    <row r="202" spans="2:12" ht="13" x14ac:dyDescent="0.3">
      <c r="B202" s="27" t="s">
        <v>3</v>
      </c>
      <c r="C202" s="28">
        <v>2017</v>
      </c>
      <c r="E202" s="27" t="s">
        <v>3</v>
      </c>
      <c r="F202" s="28">
        <v>2017</v>
      </c>
      <c r="H202" s="27" t="s">
        <v>3</v>
      </c>
      <c r="I202" s="28">
        <v>2017</v>
      </c>
      <c r="K202" s="27" t="s">
        <v>3</v>
      </c>
      <c r="L202" s="28">
        <v>2017</v>
      </c>
    </row>
    <row r="203" spans="2:12" ht="13" x14ac:dyDescent="0.3">
      <c r="B203" s="29" t="str">
        <f>UnitName</f>
        <v>Plot</v>
      </c>
      <c r="C203" s="30">
        <v>6</v>
      </c>
      <c r="E203" s="29" t="str">
        <f>UnitName</f>
        <v>Plot</v>
      </c>
      <c r="F203" s="30">
        <v>6</v>
      </c>
      <c r="H203" s="29" t="str">
        <f>UnitName</f>
        <v>Plot</v>
      </c>
      <c r="I203" s="30">
        <v>6</v>
      </c>
      <c r="K203" s="29" t="str">
        <f>UnitName</f>
        <v>Plot</v>
      </c>
      <c r="L203" s="30">
        <v>6</v>
      </c>
    </row>
    <row r="204" spans="2:12" ht="13" x14ac:dyDescent="0.3">
      <c r="B204" s="29" t="str">
        <f>BlockName</f>
        <v>Name</v>
      </c>
      <c r="C204" s="30" t="s">
        <v>55</v>
      </c>
      <c r="E204" s="29" t="str">
        <f>BlockName</f>
        <v>Name</v>
      </c>
      <c r="F204" s="30" t="s">
        <v>55</v>
      </c>
      <c r="H204" s="29" t="str">
        <f>BlockName</f>
        <v>Name</v>
      </c>
      <c r="I204" s="30" t="s">
        <v>55</v>
      </c>
      <c r="K204" s="29" t="str">
        <f>BlockName</f>
        <v>Name</v>
      </c>
      <c r="L204" s="30" t="s">
        <v>55</v>
      </c>
    </row>
    <row r="205" spans="2:12" ht="13" x14ac:dyDescent="0.3">
      <c r="B205" s="29" t="str">
        <f>Factor2Name</f>
        <v>Variety</v>
      </c>
      <c r="C205" s="30" t="s">
        <v>46</v>
      </c>
      <c r="E205" s="29" t="str">
        <f>Factor2Name</f>
        <v>Variety</v>
      </c>
      <c r="F205" s="30" t="s">
        <v>46</v>
      </c>
      <c r="H205" s="29" t="str">
        <f>Factor2Name</f>
        <v>Variety</v>
      </c>
      <c r="I205" s="30" t="s">
        <v>46</v>
      </c>
      <c r="K205" s="29" t="str">
        <f>Factor2Name</f>
        <v>Variety</v>
      </c>
      <c r="L205" s="30" t="s">
        <v>46</v>
      </c>
    </row>
    <row r="206" spans="2:12" ht="13" x14ac:dyDescent="0.3">
      <c r="B206" s="29" t="str">
        <f>Factor3Name</f>
        <v>Fertiliser</v>
      </c>
      <c r="C206" s="30" t="s">
        <v>45</v>
      </c>
      <c r="E206" s="29" t="str">
        <f>Factor3Name</f>
        <v>Fertiliser</v>
      </c>
      <c r="F206" s="30" t="s">
        <v>45</v>
      </c>
      <c r="H206" s="29" t="str">
        <f>Factor3Name</f>
        <v>Fertiliser</v>
      </c>
      <c r="I206" s="30" t="s">
        <v>45</v>
      </c>
      <c r="K206" s="29" t="str">
        <f>Factor3Name</f>
        <v>Fertiliser</v>
      </c>
      <c r="L206" s="30" t="s">
        <v>45</v>
      </c>
    </row>
    <row r="207" spans="2:12" ht="13" x14ac:dyDescent="0.3">
      <c r="B207" s="29" t="str">
        <f>Factor1Name</f>
        <v>Weeding</v>
      </c>
      <c r="C207" s="30" t="s">
        <v>37</v>
      </c>
      <c r="E207" s="29" t="str">
        <f>Factor1Name</f>
        <v>Weeding</v>
      </c>
      <c r="F207" s="30" t="s">
        <v>37</v>
      </c>
      <c r="H207" s="29" t="str">
        <f>Factor1Name</f>
        <v>Weeding</v>
      </c>
      <c r="I207" s="30" t="s">
        <v>37</v>
      </c>
      <c r="K207" s="29" t="str">
        <f>Factor1Name</f>
        <v>Weeding</v>
      </c>
      <c r="L207" s="30" t="s">
        <v>37</v>
      </c>
    </row>
    <row r="208" spans="2:12" ht="13" x14ac:dyDescent="0.3">
      <c r="B208" s="25" t="s">
        <v>14</v>
      </c>
      <c r="C208" s="26">
        <v>875.9</v>
      </c>
      <c r="E208" s="25" t="s">
        <v>14</v>
      </c>
      <c r="F208" s="26">
        <v>1078.5999999999999</v>
      </c>
      <c r="H208" s="25" t="s">
        <v>14</v>
      </c>
      <c r="I208" s="26">
        <v>989.9</v>
      </c>
      <c r="K208" s="25" t="s">
        <v>14</v>
      </c>
      <c r="L208" s="26">
        <v>1068.5999999999999</v>
      </c>
    </row>
    <row r="210" spans="2:12" ht="13" x14ac:dyDescent="0.3">
      <c r="B210" s="27" t="s">
        <v>3</v>
      </c>
      <c r="C210" s="28">
        <v>2017</v>
      </c>
      <c r="E210" s="27" t="s">
        <v>3</v>
      </c>
      <c r="F210" s="28">
        <v>2017</v>
      </c>
      <c r="H210" s="27" t="s">
        <v>3</v>
      </c>
      <c r="I210" s="28">
        <v>2017</v>
      </c>
      <c r="K210" s="27" t="s">
        <v>3</v>
      </c>
      <c r="L210" s="28">
        <v>2017</v>
      </c>
    </row>
    <row r="211" spans="2:12" ht="13" x14ac:dyDescent="0.3">
      <c r="B211" s="29" t="str">
        <f>UnitName</f>
        <v>Plot</v>
      </c>
      <c r="C211" s="30">
        <v>6</v>
      </c>
      <c r="E211" s="29" t="str">
        <f>UnitName</f>
        <v>Plot</v>
      </c>
      <c r="F211" s="30">
        <v>6</v>
      </c>
      <c r="H211" s="29" t="str">
        <f>UnitName</f>
        <v>Plot</v>
      </c>
      <c r="I211" s="30">
        <v>6</v>
      </c>
      <c r="K211" s="29" t="str">
        <f>UnitName</f>
        <v>Plot</v>
      </c>
      <c r="L211" s="30">
        <v>6</v>
      </c>
    </row>
    <row r="212" spans="2:12" ht="13" x14ac:dyDescent="0.3">
      <c r="B212" s="29" t="str">
        <f>BlockName</f>
        <v>Name</v>
      </c>
      <c r="C212" s="30" t="s">
        <v>55</v>
      </c>
      <c r="E212" s="29" t="str">
        <f>BlockName</f>
        <v>Name</v>
      </c>
      <c r="F212" s="30" t="s">
        <v>55</v>
      </c>
      <c r="H212" s="29" t="str">
        <f>BlockName</f>
        <v>Name</v>
      </c>
      <c r="I212" s="30" t="s">
        <v>55</v>
      </c>
      <c r="K212" s="29" t="str">
        <f>BlockName</f>
        <v>Name</v>
      </c>
      <c r="L212" s="30" t="s">
        <v>55</v>
      </c>
    </row>
    <row r="213" spans="2:12" ht="13" x14ac:dyDescent="0.3">
      <c r="B213" s="29" t="str">
        <f>Factor2Name</f>
        <v>Variety</v>
      </c>
      <c r="C213" s="30" t="s">
        <v>46</v>
      </c>
      <c r="E213" s="29" t="str">
        <f>Factor2Name</f>
        <v>Variety</v>
      </c>
      <c r="F213" s="30" t="s">
        <v>46</v>
      </c>
      <c r="H213" s="29" t="str">
        <f>Factor2Name</f>
        <v>Variety</v>
      </c>
      <c r="I213" s="30" t="s">
        <v>46</v>
      </c>
      <c r="K213" s="29" t="str">
        <f>Factor2Name</f>
        <v>Variety</v>
      </c>
      <c r="L213" s="30" t="s">
        <v>46</v>
      </c>
    </row>
    <row r="214" spans="2:12" ht="13" x14ac:dyDescent="0.3">
      <c r="B214" s="29" t="str">
        <f>Factor3Name</f>
        <v>Fertiliser</v>
      </c>
      <c r="C214" s="30" t="s">
        <v>45</v>
      </c>
      <c r="E214" s="29" t="str">
        <f>Factor3Name</f>
        <v>Fertiliser</v>
      </c>
      <c r="F214" s="30" t="s">
        <v>45</v>
      </c>
      <c r="H214" s="29" t="str">
        <f>Factor3Name</f>
        <v>Fertiliser</v>
      </c>
      <c r="I214" s="30" t="s">
        <v>45</v>
      </c>
      <c r="K214" s="29" t="str">
        <f>Factor3Name</f>
        <v>Fertiliser</v>
      </c>
      <c r="L214" s="30" t="s">
        <v>45</v>
      </c>
    </row>
    <row r="215" spans="2:12" ht="13" x14ac:dyDescent="0.3">
      <c r="B215" s="29" t="str">
        <f>Factor1Name</f>
        <v>Weeding</v>
      </c>
      <c r="C215" s="30" t="s">
        <v>37</v>
      </c>
      <c r="E215" s="29" t="str">
        <f>Factor1Name</f>
        <v>Weeding</v>
      </c>
      <c r="F215" s="30" t="s">
        <v>37</v>
      </c>
      <c r="H215" s="29" t="str">
        <f>Factor1Name</f>
        <v>Weeding</v>
      </c>
      <c r="I215" s="30" t="s">
        <v>37</v>
      </c>
      <c r="K215" s="29" t="str">
        <f>Factor1Name</f>
        <v>Weeding</v>
      </c>
      <c r="L215" s="30" t="s">
        <v>37</v>
      </c>
    </row>
    <row r="216" spans="2:12" ht="13" x14ac:dyDescent="0.3">
      <c r="B216" s="25" t="s">
        <v>14</v>
      </c>
      <c r="C216" s="26">
        <v>1024.3</v>
      </c>
      <c r="E216" s="25" t="s">
        <v>14</v>
      </c>
      <c r="F216" s="26">
        <v>1096.5</v>
      </c>
      <c r="H216" s="25" t="s">
        <v>14</v>
      </c>
      <c r="I216" s="26">
        <v>792</v>
      </c>
      <c r="K216" s="25" t="s">
        <v>14</v>
      </c>
      <c r="L216" s="26">
        <v>919.5</v>
      </c>
    </row>
    <row r="218" spans="2:12" ht="13" x14ac:dyDescent="0.3">
      <c r="B218" s="27" t="s">
        <v>3</v>
      </c>
      <c r="C218" s="28">
        <v>2017</v>
      </c>
      <c r="E218" s="27" t="s">
        <v>3</v>
      </c>
      <c r="F218" s="28">
        <v>2017</v>
      </c>
      <c r="H218" s="27" t="s">
        <v>3</v>
      </c>
      <c r="I218" s="28">
        <v>2017</v>
      </c>
      <c r="K218" s="27" t="s">
        <v>3</v>
      </c>
      <c r="L218" s="28">
        <v>2017</v>
      </c>
    </row>
    <row r="219" spans="2:12" ht="13" x14ac:dyDescent="0.3">
      <c r="B219" s="29" t="str">
        <f>UnitName</f>
        <v>Plot</v>
      </c>
      <c r="C219" s="30">
        <v>6</v>
      </c>
      <c r="E219" s="29" t="str">
        <f>UnitName</f>
        <v>Plot</v>
      </c>
      <c r="F219" s="30">
        <v>6</v>
      </c>
      <c r="H219" s="29" t="str">
        <f>UnitName</f>
        <v>Plot</v>
      </c>
      <c r="I219" s="30">
        <v>6</v>
      </c>
      <c r="K219" s="29" t="str">
        <f>UnitName</f>
        <v>Plot</v>
      </c>
      <c r="L219" s="30">
        <v>6</v>
      </c>
    </row>
    <row r="220" spans="2:12" ht="13" x14ac:dyDescent="0.3">
      <c r="B220" s="29" t="str">
        <f>BlockName</f>
        <v>Name</v>
      </c>
      <c r="C220" s="30" t="s">
        <v>55</v>
      </c>
      <c r="E220" s="29" t="str">
        <f>BlockName</f>
        <v>Name</v>
      </c>
      <c r="F220" s="30" t="s">
        <v>55</v>
      </c>
      <c r="H220" s="29" t="str">
        <f>BlockName</f>
        <v>Name</v>
      </c>
      <c r="I220" s="30" t="s">
        <v>55</v>
      </c>
      <c r="K220" s="29" t="str">
        <f>BlockName</f>
        <v>Name</v>
      </c>
      <c r="L220" s="30" t="s">
        <v>55</v>
      </c>
    </row>
    <row r="221" spans="2:12" ht="13" x14ac:dyDescent="0.3">
      <c r="B221" s="29" t="str">
        <f>Factor2Name</f>
        <v>Variety</v>
      </c>
      <c r="C221" s="30" t="s">
        <v>46</v>
      </c>
      <c r="E221" s="29" t="str">
        <f>Factor2Name</f>
        <v>Variety</v>
      </c>
      <c r="F221" s="30" t="s">
        <v>46</v>
      </c>
      <c r="H221" s="29" t="str">
        <f>Factor2Name</f>
        <v>Variety</v>
      </c>
      <c r="I221" s="30" t="s">
        <v>46</v>
      </c>
      <c r="K221" s="29" t="str">
        <f>Factor2Name</f>
        <v>Variety</v>
      </c>
      <c r="L221" s="30" t="s">
        <v>46</v>
      </c>
    </row>
    <row r="222" spans="2:12" ht="13" x14ac:dyDescent="0.3">
      <c r="B222" s="29" t="str">
        <f>Factor3Name</f>
        <v>Fertiliser</v>
      </c>
      <c r="C222" s="30" t="s">
        <v>45</v>
      </c>
      <c r="E222" s="29" t="str">
        <f>Factor3Name</f>
        <v>Fertiliser</v>
      </c>
      <c r="F222" s="30" t="s">
        <v>45</v>
      </c>
      <c r="H222" s="29" t="str">
        <f>Factor3Name</f>
        <v>Fertiliser</v>
      </c>
      <c r="I222" s="30" t="s">
        <v>45</v>
      </c>
      <c r="K222" s="29" t="str">
        <f>Factor3Name</f>
        <v>Fertiliser</v>
      </c>
      <c r="L222" s="30" t="s">
        <v>45</v>
      </c>
    </row>
    <row r="223" spans="2:12" ht="13" x14ac:dyDescent="0.3">
      <c r="B223" s="29" t="str">
        <f>Factor1Name</f>
        <v>Weeding</v>
      </c>
      <c r="C223" s="30" t="s">
        <v>37</v>
      </c>
      <c r="E223" s="29" t="str">
        <f>Factor1Name</f>
        <v>Weeding</v>
      </c>
      <c r="F223" s="30" t="s">
        <v>37</v>
      </c>
      <c r="H223" s="29" t="str">
        <f>Factor1Name</f>
        <v>Weeding</v>
      </c>
      <c r="I223" s="30" t="s">
        <v>37</v>
      </c>
      <c r="K223" s="29" t="str">
        <f>Factor1Name</f>
        <v>Weeding</v>
      </c>
      <c r="L223" s="30" t="s">
        <v>37</v>
      </c>
    </row>
    <row r="224" spans="2:12" ht="13" x14ac:dyDescent="0.3">
      <c r="B224" s="25" t="s">
        <v>14</v>
      </c>
      <c r="C224" s="26">
        <v>855.3</v>
      </c>
      <c r="E224" s="25" t="s">
        <v>14</v>
      </c>
      <c r="F224" s="26">
        <v>874.9</v>
      </c>
      <c r="H224" s="25" t="s">
        <v>14</v>
      </c>
      <c r="I224" s="26">
        <v>956.5</v>
      </c>
      <c r="K224" s="25" t="s">
        <v>14</v>
      </c>
      <c r="L224" s="26">
        <v>886.5</v>
      </c>
    </row>
    <row r="226" spans="2:12" ht="13" x14ac:dyDescent="0.3">
      <c r="B226" s="27" t="s">
        <v>3</v>
      </c>
      <c r="C226" s="28">
        <v>2017</v>
      </c>
      <c r="E226" s="27" t="s">
        <v>3</v>
      </c>
      <c r="F226" s="28">
        <v>2017</v>
      </c>
      <c r="H226" s="27" t="s">
        <v>3</v>
      </c>
      <c r="I226" s="28">
        <v>2017</v>
      </c>
      <c r="K226" s="27" t="s">
        <v>3</v>
      </c>
      <c r="L226" s="28">
        <v>2017</v>
      </c>
    </row>
    <row r="227" spans="2:12" ht="13" x14ac:dyDescent="0.3">
      <c r="B227" s="29" t="str">
        <f>UnitName</f>
        <v>Plot</v>
      </c>
      <c r="C227" s="30">
        <v>6</v>
      </c>
      <c r="E227" s="29" t="str">
        <f>UnitName</f>
        <v>Plot</v>
      </c>
      <c r="F227" s="30">
        <v>6</v>
      </c>
      <c r="H227" s="29" t="str">
        <f>UnitName</f>
        <v>Plot</v>
      </c>
      <c r="I227" s="30">
        <v>6</v>
      </c>
      <c r="K227" s="29" t="str">
        <f>UnitName</f>
        <v>Plot</v>
      </c>
      <c r="L227" s="30">
        <v>6</v>
      </c>
    </row>
    <row r="228" spans="2:12" ht="13" x14ac:dyDescent="0.3">
      <c r="B228" s="29" t="str">
        <f>BlockName</f>
        <v>Name</v>
      </c>
      <c r="C228" s="30" t="s">
        <v>55</v>
      </c>
      <c r="E228" s="29" t="str">
        <f>BlockName</f>
        <v>Name</v>
      </c>
      <c r="F228" s="30" t="s">
        <v>55</v>
      </c>
      <c r="H228" s="29" t="str">
        <f>BlockName</f>
        <v>Name</v>
      </c>
      <c r="I228" s="30" t="s">
        <v>55</v>
      </c>
      <c r="K228" s="29" t="str">
        <f>BlockName</f>
        <v>Name</v>
      </c>
      <c r="L228" s="30" t="s">
        <v>55</v>
      </c>
    </row>
    <row r="229" spans="2:12" ht="13" x14ac:dyDescent="0.3">
      <c r="B229" s="29" t="str">
        <f>Factor2Name</f>
        <v>Variety</v>
      </c>
      <c r="C229" s="30" t="s">
        <v>46</v>
      </c>
      <c r="E229" s="29" t="str">
        <f>Factor2Name</f>
        <v>Variety</v>
      </c>
      <c r="F229" s="30" t="s">
        <v>46</v>
      </c>
      <c r="H229" s="29" t="str">
        <f>Factor2Name</f>
        <v>Variety</v>
      </c>
      <c r="I229" s="30" t="s">
        <v>46</v>
      </c>
      <c r="K229" s="29" t="str">
        <f>Factor2Name</f>
        <v>Variety</v>
      </c>
      <c r="L229" s="30" t="s">
        <v>46</v>
      </c>
    </row>
    <row r="230" spans="2:12" ht="13" x14ac:dyDescent="0.3">
      <c r="B230" s="29" t="str">
        <f>Factor3Name</f>
        <v>Fertiliser</v>
      </c>
      <c r="C230" s="30" t="s">
        <v>45</v>
      </c>
      <c r="E230" s="29" t="str">
        <f>Factor3Name</f>
        <v>Fertiliser</v>
      </c>
      <c r="F230" s="30" t="s">
        <v>45</v>
      </c>
      <c r="H230" s="29" t="str">
        <f>Factor3Name</f>
        <v>Fertiliser</v>
      </c>
      <c r="I230" s="30" t="s">
        <v>45</v>
      </c>
      <c r="K230" s="29" t="str">
        <f>Factor3Name</f>
        <v>Fertiliser</v>
      </c>
      <c r="L230" s="30" t="s">
        <v>45</v>
      </c>
    </row>
    <row r="231" spans="2:12" ht="13" x14ac:dyDescent="0.3">
      <c r="B231" s="29" t="str">
        <f>Factor1Name</f>
        <v>Weeding</v>
      </c>
      <c r="C231" s="30" t="s">
        <v>37</v>
      </c>
      <c r="E231" s="29" t="str">
        <f>Factor1Name</f>
        <v>Weeding</v>
      </c>
      <c r="F231" s="30" t="s">
        <v>37</v>
      </c>
      <c r="H231" s="29" t="str">
        <f>Factor1Name</f>
        <v>Weeding</v>
      </c>
      <c r="I231" s="30" t="s">
        <v>37</v>
      </c>
      <c r="K231" s="29" t="str">
        <f>Factor1Name</f>
        <v>Weeding</v>
      </c>
      <c r="L231" s="30" t="s">
        <v>37</v>
      </c>
    </row>
    <row r="232" spans="2:12" ht="13" x14ac:dyDescent="0.3">
      <c r="B232" s="25" t="s">
        <v>14</v>
      </c>
      <c r="C232" s="26">
        <v>651</v>
      </c>
      <c r="E232" s="25" t="s">
        <v>14</v>
      </c>
      <c r="F232" s="26">
        <v>1009.2</v>
      </c>
      <c r="H232" s="25" t="s">
        <v>14</v>
      </c>
      <c r="I232" s="26">
        <v>1040.4000000000001</v>
      </c>
      <c r="K232" s="25" t="s">
        <v>14</v>
      </c>
      <c r="L232" s="26">
        <v>1011.1</v>
      </c>
    </row>
    <row r="234" spans="2:12" ht="13" x14ac:dyDescent="0.3">
      <c r="B234" s="27" t="s">
        <v>3</v>
      </c>
      <c r="C234" s="28">
        <v>2017</v>
      </c>
      <c r="E234" s="27" t="s">
        <v>3</v>
      </c>
      <c r="F234" s="28">
        <v>2017</v>
      </c>
      <c r="H234" s="27" t="s">
        <v>3</v>
      </c>
      <c r="I234" s="28">
        <v>2017</v>
      </c>
      <c r="K234" s="27" t="s">
        <v>3</v>
      </c>
      <c r="L234" s="28">
        <v>2017</v>
      </c>
    </row>
    <row r="235" spans="2:12" ht="13" x14ac:dyDescent="0.3">
      <c r="B235" s="29" t="str">
        <f>UnitName</f>
        <v>Plot</v>
      </c>
      <c r="C235" s="30">
        <v>6</v>
      </c>
      <c r="E235" s="29" t="str">
        <f>UnitName</f>
        <v>Plot</v>
      </c>
      <c r="F235" s="30">
        <v>6</v>
      </c>
      <c r="H235" s="29" t="str">
        <f>UnitName</f>
        <v>Plot</v>
      </c>
      <c r="I235" s="30">
        <v>6</v>
      </c>
      <c r="K235" s="29" t="str">
        <f>UnitName</f>
        <v>Plot</v>
      </c>
      <c r="L235" s="30">
        <v>6</v>
      </c>
    </row>
    <row r="236" spans="2:12" ht="13" x14ac:dyDescent="0.3">
      <c r="B236" s="29" t="str">
        <f>BlockName</f>
        <v>Name</v>
      </c>
      <c r="C236" s="30" t="s">
        <v>55</v>
      </c>
      <c r="E236" s="29" t="str">
        <f>BlockName</f>
        <v>Name</v>
      </c>
      <c r="F236" s="30" t="s">
        <v>55</v>
      </c>
      <c r="H236" s="29" t="str">
        <f>BlockName</f>
        <v>Name</v>
      </c>
      <c r="I236" s="30" t="s">
        <v>55</v>
      </c>
      <c r="K236" s="29" t="str">
        <f>BlockName</f>
        <v>Name</v>
      </c>
      <c r="L236" s="30" t="s">
        <v>55</v>
      </c>
    </row>
    <row r="237" spans="2:12" ht="13" x14ac:dyDescent="0.3">
      <c r="B237" s="29" t="str">
        <f>Factor2Name</f>
        <v>Variety</v>
      </c>
      <c r="C237" s="30" t="s">
        <v>46</v>
      </c>
      <c r="E237" s="29" t="str">
        <f>Factor2Name</f>
        <v>Variety</v>
      </c>
      <c r="F237" s="30" t="s">
        <v>46</v>
      </c>
      <c r="H237" s="29" t="str">
        <f>Factor2Name</f>
        <v>Variety</v>
      </c>
      <c r="I237" s="30" t="s">
        <v>46</v>
      </c>
      <c r="K237" s="29" t="str">
        <f>Factor2Name</f>
        <v>Variety</v>
      </c>
      <c r="L237" s="30" t="s">
        <v>46</v>
      </c>
    </row>
    <row r="238" spans="2:12" ht="13" x14ac:dyDescent="0.3">
      <c r="B238" s="29" t="str">
        <f>Factor3Name</f>
        <v>Fertiliser</v>
      </c>
      <c r="C238" s="30" t="s">
        <v>45</v>
      </c>
      <c r="E238" s="29" t="str">
        <f>Factor3Name</f>
        <v>Fertiliser</v>
      </c>
      <c r="F238" s="30" t="s">
        <v>45</v>
      </c>
      <c r="H238" s="29" t="str">
        <f>Factor3Name</f>
        <v>Fertiliser</v>
      </c>
      <c r="I238" s="30" t="s">
        <v>45</v>
      </c>
      <c r="K238" s="29" t="str">
        <f>Factor3Name</f>
        <v>Fertiliser</v>
      </c>
      <c r="L238" s="30" t="s">
        <v>45</v>
      </c>
    </row>
    <row r="239" spans="2:12" ht="13" x14ac:dyDescent="0.3">
      <c r="B239" s="29" t="str">
        <f>Factor1Name</f>
        <v>Weeding</v>
      </c>
      <c r="C239" s="30" t="s">
        <v>37</v>
      </c>
      <c r="E239" s="29" t="str">
        <f>Factor1Name</f>
        <v>Weeding</v>
      </c>
      <c r="F239" s="30" t="s">
        <v>37</v>
      </c>
      <c r="H239" s="29" t="str">
        <f>Factor1Name</f>
        <v>Weeding</v>
      </c>
      <c r="I239" s="30" t="s">
        <v>37</v>
      </c>
      <c r="K239" s="29" t="str">
        <f>Factor1Name</f>
        <v>Weeding</v>
      </c>
      <c r="L239" s="30" t="s">
        <v>37</v>
      </c>
    </row>
    <row r="240" spans="2:12" ht="13" x14ac:dyDescent="0.3">
      <c r="B240" s="25" t="s">
        <v>14</v>
      </c>
      <c r="C240" s="26">
        <v>1094.4000000000001</v>
      </c>
      <c r="E240" s="25" t="s">
        <v>14</v>
      </c>
      <c r="F240" s="26">
        <v>860.8</v>
      </c>
      <c r="H240" s="25" t="s">
        <v>14</v>
      </c>
      <c r="I240" s="26">
        <v>912.9</v>
      </c>
      <c r="K240" s="25" t="s">
        <v>14</v>
      </c>
      <c r="L240" s="26">
        <v>1046.5</v>
      </c>
    </row>
    <row r="242" spans="2:12" ht="13" x14ac:dyDescent="0.3">
      <c r="B242" s="27" t="s">
        <v>3</v>
      </c>
      <c r="C242" s="28">
        <v>2017</v>
      </c>
      <c r="E242" s="27" t="s">
        <v>3</v>
      </c>
      <c r="F242" s="28">
        <v>2017</v>
      </c>
      <c r="H242" s="27" t="s">
        <v>3</v>
      </c>
      <c r="I242" s="28">
        <v>2017</v>
      </c>
      <c r="K242" s="27" t="s">
        <v>3</v>
      </c>
      <c r="L242" s="28">
        <v>2017</v>
      </c>
    </row>
    <row r="243" spans="2:12" ht="13" x14ac:dyDescent="0.3">
      <c r="B243" s="29" t="str">
        <f>UnitName</f>
        <v>Plot</v>
      </c>
      <c r="C243" s="30">
        <v>1</v>
      </c>
      <c r="E243" s="29" t="str">
        <f>UnitName</f>
        <v>Plot</v>
      </c>
      <c r="F243" s="30">
        <v>1</v>
      </c>
      <c r="H243" s="29" t="str">
        <f>UnitName</f>
        <v>Plot</v>
      </c>
      <c r="I243" s="30">
        <v>1</v>
      </c>
      <c r="K243" s="29" t="str">
        <f>UnitName</f>
        <v>Plot</v>
      </c>
      <c r="L243" s="30">
        <v>1</v>
      </c>
    </row>
    <row r="244" spans="2:12" ht="13" x14ac:dyDescent="0.3">
      <c r="B244" s="29" t="str">
        <f>BlockName</f>
        <v>Name</v>
      </c>
      <c r="C244" s="30" t="s">
        <v>55</v>
      </c>
      <c r="E244" s="29" t="str">
        <f>BlockName</f>
        <v>Name</v>
      </c>
      <c r="F244" s="30" t="s">
        <v>55</v>
      </c>
      <c r="H244" s="29" t="str">
        <f>BlockName</f>
        <v>Name</v>
      </c>
      <c r="I244" s="30" t="s">
        <v>55</v>
      </c>
      <c r="K244" s="29" t="str">
        <f>BlockName</f>
        <v>Name</v>
      </c>
      <c r="L244" s="30" t="s">
        <v>55</v>
      </c>
    </row>
    <row r="245" spans="2:12" ht="13" x14ac:dyDescent="0.3">
      <c r="B245" s="29" t="str">
        <f>Factor2Name</f>
        <v>Variety</v>
      </c>
      <c r="C245" s="30" t="s">
        <v>46</v>
      </c>
      <c r="E245" s="29" t="str">
        <f>Factor2Name</f>
        <v>Variety</v>
      </c>
      <c r="F245" s="30" t="s">
        <v>46</v>
      </c>
      <c r="H245" s="29" t="str">
        <f>Factor2Name</f>
        <v>Variety</v>
      </c>
      <c r="I245" s="30" t="s">
        <v>46</v>
      </c>
      <c r="K245" s="29" t="str">
        <f>Factor2Name</f>
        <v>Variety</v>
      </c>
      <c r="L245" s="30" t="s">
        <v>46</v>
      </c>
    </row>
    <row r="246" spans="2:12" ht="13" x14ac:dyDescent="0.3">
      <c r="B246" s="29" t="str">
        <f>Factor3Name</f>
        <v>Fertiliser</v>
      </c>
      <c r="C246" s="30" t="s">
        <v>38</v>
      </c>
      <c r="E246" s="29" t="str">
        <f>Factor3Name</f>
        <v>Fertiliser</v>
      </c>
      <c r="F246" s="30" t="s">
        <v>38</v>
      </c>
      <c r="H246" s="29" t="str">
        <f>Factor3Name</f>
        <v>Fertiliser</v>
      </c>
      <c r="I246" s="30" t="s">
        <v>38</v>
      </c>
      <c r="K246" s="29" t="str">
        <f>Factor3Name</f>
        <v>Fertiliser</v>
      </c>
      <c r="L246" s="30" t="s">
        <v>38</v>
      </c>
    </row>
    <row r="247" spans="2:12" ht="13" x14ac:dyDescent="0.3">
      <c r="B247" s="29" t="str">
        <f>Factor1Name</f>
        <v>Weeding</v>
      </c>
      <c r="C247" s="30" t="s">
        <v>37</v>
      </c>
      <c r="E247" s="29" t="str">
        <f>Factor1Name</f>
        <v>Weeding</v>
      </c>
      <c r="F247" s="30" t="s">
        <v>37</v>
      </c>
      <c r="H247" s="29" t="str">
        <f>Factor1Name</f>
        <v>Weeding</v>
      </c>
      <c r="I247" s="30" t="s">
        <v>37</v>
      </c>
      <c r="K247" s="29" t="str">
        <f>Factor1Name</f>
        <v>Weeding</v>
      </c>
      <c r="L247" s="30" t="s">
        <v>37</v>
      </c>
    </row>
    <row r="248" spans="2:12" ht="13" x14ac:dyDescent="0.3">
      <c r="B248" s="25" t="s">
        <v>14</v>
      </c>
      <c r="C248" s="26">
        <v>988.5</v>
      </c>
      <c r="E248" s="25" t="s">
        <v>14</v>
      </c>
      <c r="F248" s="26">
        <v>963.4</v>
      </c>
      <c r="H248" s="25" t="s">
        <v>14</v>
      </c>
      <c r="I248" s="26">
        <v>896.3</v>
      </c>
      <c r="K248" s="25" t="s">
        <v>14</v>
      </c>
      <c r="L248" s="26">
        <v>1053.7</v>
      </c>
    </row>
    <row r="250" spans="2:12" ht="13" x14ac:dyDescent="0.3">
      <c r="B250" s="27" t="s">
        <v>3</v>
      </c>
      <c r="C250" s="28">
        <v>2017</v>
      </c>
      <c r="E250" s="27" t="s">
        <v>3</v>
      </c>
      <c r="F250" s="28">
        <v>2017</v>
      </c>
      <c r="H250" s="27" t="s">
        <v>3</v>
      </c>
      <c r="I250" s="28">
        <v>2017</v>
      </c>
      <c r="K250" s="27" t="s">
        <v>3</v>
      </c>
      <c r="L250" s="28">
        <v>2017</v>
      </c>
    </row>
    <row r="251" spans="2:12" ht="13" x14ac:dyDescent="0.3">
      <c r="B251" s="29" t="str">
        <f>UnitName</f>
        <v>Plot</v>
      </c>
      <c r="C251" s="30">
        <v>1</v>
      </c>
      <c r="E251" s="29" t="str">
        <f>UnitName</f>
        <v>Plot</v>
      </c>
      <c r="F251" s="30">
        <v>1</v>
      </c>
      <c r="H251" s="29" t="str">
        <f>UnitName</f>
        <v>Plot</v>
      </c>
      <c r="I251" s="30">
        <v>1</v>
      </c>
      <c r="K251" s="29" t="str">
        <f>UnitName</f>
        <v>Plot</v>
      </c>
      <c r="L251" s="30">
        <v>1</v>
      </c>
    </row>
    <row r="252" spans="2:12" ht="13" x14ac:dyDescent="0.3">
      <c r="B252" s="29" t="str">
        <f>BlockName</f>
        <v>Name</v>
      </c>
      <c r="C252" s="30" t="s">
        <v>55</v>
      </c>
      <c r="E252" s="29" t="str">
        <f>BlockName</f>
        <v>Name</v>
      </c>
      <c r="F252" s="30" t="s">
        <v>55</v>
      </c>
      <c r="H252" s="29" t="str">
        <f>BlockName</f>
        <v>Name</v>
      </c>
      <c r="I252" s="30" t="s">
        <v>55</v>
      </c>
      <c r="K252" s="29" t="str">
        <f>BlockName</f>
        <v>Name</v>
      </c>
      <c r="L252" s="30" t="s">
        <v>55</v>
      </c>
    </row>
    <row r="253" spans="2:12" ht="13" x14ac:dyDescent="0.3">
      <c r="B253" s="29" t="str">
        <f>Factor2Name</f>
        <v>Variety</v>
      </c>
      <c r="C253" s="30" t="s">
        <v>46</v>
      </c>
      <c r="E253" s="29" t="str">
        <f>Factor2Name</f>
        <v>Variety</v>
      </c>
      <c r="F253" s="30" t="s">
        <v>46</v>
      </c>
      <c r="H253" s="29" t="str">
        <f>Factor2Name</f>
        <v>Variety</v>
      </c>
      <c r="I253" s="30" t="s">
        <v>46</v>
      </c>
      <c r="K253" s="29" t="str">
        <f>Factor2Name</f>
        <v>Variety</v>
      </c>
      <c r="L253" s="30" t="s">
        <v>46</v>
      </c>
    </row>
    <row r="254" spans="2:12" ht="13" x14ac:dyDescent="0.3">
      <c r="B254" s="29" t="str">
        <f>Factor3Name</f>
        <v>Fertiliser</v>
      </c>
      <c r="C254" s="30" t="s">
        <v>38</v>
      </c>
      <c r="E254" s="29" t="str">
        <f>Factor3Name</f>
        <v>Fertiliser</v>
      </c>
      <c r="F254" s="30" t="s">
        <v>38</v>
      </c>
      <c r="H254" s="29" t="str">
        <f>Factor3Name</f>
        <v>Fertiliser</v>
      </c>
      <c r="I254" s="30" t="s">
        <v>38</v>
      </c>
      <c r="K254" s="29" t="str">
        <f>Factor3Name</f>
        <v>Fertiliser</v>
      </c>
      <c r="L254" s="30" t="s">
        <v>38</v>
      </c>
    </row>
    <row r="255" spans="2:12" ht="13" x14ac:dyDescent="0.3">
      <c r="B255" s="29" t="str">
        <f>Factor1Name</f>
        <v>Weeding</v>
      </c>
      <c r="C255" s="30" t="s">
        <v>37</v>
      </c>
      <c r="E255" s="29" t="str">
        <f>Factor1Name</f>
        <v>Weeding</v>
      </c>
      <c r="F255" s="30" t="s">
        <v>37</v>
      </c>
      <c r="H255" s="29" t="str">
        <f>Factor1Name</f>
        <v>Weeding</v>
      </c>
      <c r="I255" s="30" t="s">
        <v>37</v>
      </c>
      <c r="K255" s="29" t="str">
        <f>Factor1Name</f>
        <v>Weeding</v>
      </c>
      <c r="L255" s="30" t="s">
        <v>37</v>
      </c>
    </row>
    <row r="256" spans="2:12" ht="13" x14ac:dyDescent="0.3">
      <c r="B256" s="25" t="s">
        <v>14</v>
      </c>
      <c r="C256" s="26">
        <v>1146.7</v>
      </c>
      <c r="E256" s="25" t="s">
        <v>14</v>
      </c>
      <c r="F256" s="26">
        <v>1007.6</v>
      </c>
      <c r="H256" s="25" t="s">
        <v>14</v>
      </c>
      <c r="I256" s="26">
        <v>865.7</v>
      </c>
      <c r="K256" s="25" t="s">
        <v>14</v>
      </c>
      <c r="L256" s="26">
        <v>1069.9000000000001</v>
      </c>
    </row>
    <row r="258" spans="2:12" ht="13" x14ac:dyDescent="0.3">
      <c r="B258" s="27" t="s">
        <v>3</v>
      </c>
      <c r="C258" s="28">
        <v>2017</v>
      </c>
      <c r="E258" s="27" t="s">
        <v>3</v>
      </c>
      <c r="F258" s="28">
        <v>2017</v>
      </c>
      <c r="H258" s="27" t="s">
        <v>3</v>
      </c>
      <c r="I258" s="28">
        <v>2017</v>
      </c>
      <c r="K258" s="27" t="s">
        <v>3</v>
      </c>
      <c r="L258" s="28">
        <v>2017</v>
      </c>
    </row>
    <row r="259" spans="2:12" ht="13" x14ac:dyDescent="0.3">
      <c r="B259" s="29" t="str">
        <f>UnitName</f>
        <v>Plot</v>
      </c>
      <c r="C259" s="30">
        <v>1</v>
      </c>
      <c r="E259" s="29" t="str">
        <f>UnitName</f>
        <v>Plot</v>
      </c>
      <c r="F259" s="30">
        <v>1</v>
      </c>
      <c r="H259" s="29" t="str">
        <f>UnitName</f>
        <v>Plot</v>
      </c>
      <c r="I259" s="30">
        <v>1</v>
      </c>
      <c r="K259" s="29" t="str">
        <f>UnitName</f>
        <v>Plot</v>
      </c>
      <c r="L259" s="30">
        <v>1</v>
      </c>
    </row>
    <row r="260" spans="2:12" ht="13" x14ac:dyDescent="0.3">
      <c r="B260" s="29" t="str">
        <f>BlockName</f>
        <v>Name</v>
      </c>
      <c r="C260" s="30" t="s">
        <v>55</v>
      </c>
      <c r="E260" s="29" t="str">
        <f>BlockName</f>
        <v>Name</v>
      </c>
      <c r="F260" s="30" t="s">
        <v>55</v>
      </c>
      <c r="H260" s="29" t="str">
        <f>BlockName</f>
        <v>Name</v>
      </c>
      <c r="I260" s="30" t="s">
        <v>55</v>
      </c>
      <c r="K260" s="29" t="str">
        <f>BlockName</f>
        <v>Name</v>
      </c>
      <c r="L260" s="30" t="s">
        <v>55</v>
      </c>
    </row>
    <row r="261" spans="2:12" ht="13" x14ac:dyDescent="0.3">
      <c r="B261" s="29" t="str">
        <f>Factor2Name</f>
        <v>Variety</v>
      </c>
      <c r="C261" s="30" t="s">
        <v>46</v>
      </c>
      <c r="E261" s="29" t="str">
        <f>Factor2Name</f>
        <v>Variety</v>
      </c>
      <c r="F261" s="30" t="s">
        <v>46</v>
      </c>
      <c r="H261" s="29" t="str">
        <f>Factor2Name</f>
        <v>Variety</v>
      </c>
      <c r="I261" s="30" t="s">
        <v>46</v>
      </c>
      <c r="K261" s="29" t="str">
        <f>Factor2Name</f>
        <v>Variety</v>
      </c>
      <c r="L261" s="30" t="s">
        <v>46</v>
      </c>
    </row>
    <row r="262" spans="2:12" ht="13" x14ac:dyDescent="0.3">
      <c r="B262" s="29" t="str">
        <f>Factor3Name</f>
        <v>Fertiliser</v>
      </c>
      <c r="C262" s="30" t="s">
        <v>38</v>
      </c>
      <c r="E262" s="29" t="str">
        <f>Factor3Name</f>
        <v>Fertiliser</v>
      </c>
      <c r="F262" s="30" t="s">
        <v>38</v>
      </c>
      <c r="H262" s="29" t="str">
        <f>Factor3Name</f>
        <v>Fertiliser</v>
      </c>
      <c r="I262" s="30" t="s">
        <v>38</v>
      </c>
      <c r="K262" s="29" t="str">
        <f>Factor3Name</f>
        <v>Fertiliser</v>
      </c>
      <c r="L262" s="30" t="s">
        <v>38</v>
      </c>
    </row>
    <row r="263" spans="2:12" ht="13" x14ac:dyDescent="0.3">
      <c r="B263" s="29" t="str">
        <f>Factor1Name</f>
        <v>Weeding</v>
      </c>
      <c r="C263" s="30" t="s">
        <v>37</v>
      </c>
      <c r="E263" s="29" t="str">
        <f>Factor1Name</f>
        <v>Weeding</v>
      </c>
      <c r="F263" s="30" t="s">
        <v>37</v>
      </c>
      <c r="H263" s="29" t="str">
        <f>Factor1Name</f>
        <v>Weeding</v>
      </c>
      <c r="I263" s="30" t="s">
        <v>37</v>
      </c>
      <c r="K263" s="29" t="str">
        <f>Factor1Name</f>
        <v>Weeding</v>
      </c>
      <c r="L263" s="30" t="s">
        <v>37</v>
      </c>
    </row>
    <row r="264" spans="2:12" ht="13" x14ac:dyDescent="0.3">
      <c r="B264" s="25" t="s">
        <v>14</v>
      </c>
      <c r="C264" s="26">
        <v>975.1</v>
      </c>
      <c r="E264" s="25" t="s">
        <v>14</v>
      </c>
      <c r="F264" s="26">
        <v>990.4</v>
      </c>
      <c r="H264" s="25" t="s">
        <v>14</v>
      </c>
      <c r="I264" s="26">
        <v>998</v>
      </c>
      <c r="K264" s="25" t="s">
        <v>14</v>
      </c>
      <c r="L264" s="26">
        <v>918.5</v>
      </c>
    </row>
    <row r="266" spans="2:12" ht="13" x14ac:dyDescent="0.3">
      <c r="B266" s="27" t="s">
        <v>3</v>
      </c>
      <c r="C266" s="28">
        <v>2017</v>
      </c>
      <c r="E266" s="27" t="s">
        <v>3</v>
      </c>
      <c r="F266" s="28">
        <v>2017</v>
      </c>
      <c r="H266" s="27" t="s">
        <v>3</v>
      </c>
      <c r="I266" s="28">
        <v>2017</v>
      </c>
      <c r="K266" s="27" t="s">
        <v>3</v>
      </c>
      <c r="L266" s="28">
        <v>2017</v>
      </c>
    </row>
    <row r="267" spans="2:12" ht="13" x14ac:dyDescent="0.3">
      <c r="B267" s="29" t="str">
        <f>UnitName</f>
        <v>Plot</v>
      </c>
      <c r="C267" s="30">
        <v>1</v>
      </c>
      <c r="E267" s="29" t="str">
        <f>UnitName</f>
        <v>Plot</v>
      </c>
      <c r="F267" s="30">
        <v>1</v>
      </c>
      <c r="H267" s="29" t="str">
        <f>UnitName</f>
        <v>Plot</v>
      </c>
      <c r="I267" s="30">
        <v>1</v>
      </c>
      <c r="K267" s="29" t="str">
        <f>UnitName</f>
        <v>Plot</v>
      </c>
      <c r="L267" s="30">
        <v>1</v>
      </c>
    </row>
    <row r="268" spans="2:12" ht="13" x14ac:dyDescent="0.3">
      <c r="B268" s="29" t="str">
        <f>BlockName</f>
        <v>Name</v>
      </c>
      <c r="C268" s="30" t="s">
        <v>55</v>
      </c>
      <c r="E268" s="29" t="str">
        <f>BlockName</f>
        <v>Name</v>
      </c>
      <c r="F268" s="30" t="s">
        <v>55</v>
      </c>
      <c r="H268" s="29" t="str">
        <f>BlockName</f>
        <v>Name</v>
      </c>
      <c r="I268" s="30" t="s">
        <v>55</v>
      </c>
      <c r="K268" s="29" t="str">
        <f>BlockName</f>
        <v>Name</v>
      </c>
      <c r="L268" s="30" t="s">
        <v>55</v>
      </c>
    </row>
    <row r="269" spans="2:12" ht="13" x14ac:dyDescent="0.3">
      <c r="B269" s="29" t="str">
        <f>Factor2Name</f>
        <v>Variety</v>
      </c>
      <c r="C269" s="30" t="s">
        <v>46</v>
      </c>
      <c r="E269" s="29" t="str">
        <f>Factor2Name</f>
        <v>Variety</v>
      </c>
      <c r="F269" s="30" t="s">
        <v>46</v>
      </c>
      <c r="H269" s="29" t="str">
        <f>Factor2Name</f>
        <v>Variety</v>
      </c>
      <c r="I269" s="30" t="s">
        <v>46</v>
      </c>
      <c r="K269" s="29" t="str">
        <f>Factor2Name</f>
        <v>Variety</v>
      </c>
      <c r="L269" s="30" t="s">
        <v>46</v>
      </c>
    </row>
    <row r="270" spans="2:12" ht="13" x14ac:dyDescent="0.3">
      <c r="B270" s="29" t="str">
        <f>Factor3Name</f>
        <v>Fertiliser</v>
      </c>
      <c r="C270" s="30" t="s">
        <v>38</v>
      </c>
      <c r="E270" s="29" t="str">
        <f>Factor3Name</f>
        <v>Fertiliser</v>
      </c>
      <c r="F270" s="30" t="s">
        <v>38</v>
      </c>
      <c r="H270" s="29" t="str">
        <f>Factor3Name</f>
        <v>Fertiliser</v>
      </c>
      <c r="I270" s="30" t="s">
        <v>38</v>
      </c>
      <c r="K270" s="29" t="str">
        <f>Factor3Name</f>
        <v>Fertiliser</v>
      </c>
      <c r="L270" s="30" t="s">
        <v>38</v>
      </c>
    </row>
    <row r="271" spans="2:12" ht="13" x14ac:dyDescent="0.3">
      <c r="B271" s="29" t="str">
        <f>Factor1Name</f>
        <v>Weeding</v>
      </c>
      <c r="C271" s="30" t="s">
        <v>37</v>
      </c>
      <c r="E271" s="29" t="str">
        <f>Factor1Name</f>
        <v>Weeding</v>
      </c>
      <c r="F271" s="30" t="s">
        <v>37</v>
      </c>
      <c r="H271" s="29" t="str">
        <f>Factor1Name</f>
        <v>Weeding</v>
      </c>
      <c r="I271" s="30" t="s">
        <v>37</v>
      </c>
      <c r="K271" s="29" t="str">
        <f>Factor1Name</f>
        <v>Weeding</v>
      </c>
      <c r="L271" s="30" t="s">
        <v>37</v>
      </c>
    </row>
    <row r="272" spans="2:12" ht="13" x14ac:dyDescent="0.3">
      <c r="B272" s="25" t="s">
        <v>14</v>
      </c>
      <c r="C272" s="26">
        <v>955.9</v>
      </c>
      <c r="E272" s="25" t="s">
        <v>14</v>
      </c>
      <c r="F272" s="26">
        <v>869.2</v>
      </c>
      <c r="H272" s="25" t="s">
        <v>14</v>
      </c>
      <c r="I272" s="26">
        <v>1022.7</v>
      </c>
      <c r="K272" s="25" t="s">
        <v>14</v>
      </c>
      <c r="L272" s="26">
        <v>904.5</v>
      </c>
    </row>
    <row r="274" spans="2:12" ht="13" x14ac:dyDescent="0.3">
      <c r="B274" s="27" t="s">
        <v>3</v>
      </c>
      <c r="C274" s="28">
        <v>2017</v>
      </c>
      <c r="E274" s="27" t="s">
        <v>3</v>
      </c>
      <c r="F274" s="28">
        <v>2017</v>
      </c>
      <c r="H274" s="27" t="s">
        <v>3</v>
      </c>
      <c r="I274" s="28">
        <v>2017</v>
      </c>
      <c r="K274" s="27" t="s">
        <v>3</v>
      </c>
      <c r="L274" s="28">
        <v>2017</v>
      </c>
    </row>
    <row r="275" spans="2:12" ht="13" x14ac:dyDescent="0.3">
      <c r="B275" s="29" t="str">
        <f>UnitName</f>
        <v>Plot</v>
      </c>
      <c r="C275" s="30">
        <v>1</v>
      </c>
      <c r="E275" s="29" t="str">
        <f>UnitName</f>
        <v>Plot</v>
      </c>
      <c r="F275" s="30">
        <v>1</v>
      </c>
      <c r="H275" s="29" t="str">
        <f>UnitName</f>
        <v>Plot</v>
      </c>
      <c r="I275" s="30">
        <v>1</v>
      </c>
      <c r="K275" s="29" t="str">
        <f>UnitName</f>
        <v>Plot</v>
      </c>
      <c r="L275" s="30">
        <v>1</v>
      </c>
    </row>
    <row r="276" spans="2:12" ht="13" x14ac:dyDescent="0.3">
      <c r="B276" s="29" t="str">
        <f>BlockName</f>
        <v>Name</v>
      </c>
      <c r="C276" s="30" t="s">
        <v>55</v>
      </c>
      <c r="E276" s="29" t="str">
        <f>BlockName</f>
        <v>Name</v>
      </c>
      <c r="F276" s="30" t="s">
        <v>55</v>
      </c>
      <c r="H276" s="29" t="str">
        <f>BlockName</f>
        <v>Name</v>
      </c>
      <c r="I276" s="30" t="s">
        <v>55</v>
      </c>
      <c r="K276" s="29" t="str">
        <f>BlockName</f>
        <v>Name</v>
      </c>
      <c r="L276" s="30" t="s">
        <v>55</v>
      </c>
    </row>
    <row r="277" spans="2:12" ht="13" x14ac:dyDescent="0.3">
      <c r="B277" s="29" t="str">
        <f>Factor2Name</f>
        <v>Variety</v>
      </c>
      <c r="C277" s="30" t="s">
        <v>46</v>
      </c>
      <c r="E277" s="29" t="str">
        <f>Factor2Name</f>
        <v>Variety</v>
      </c>
      <c r="F277" s="30" t="s">
        <v>46</v>
      </c>
      <c r="H277" s="29" t="str">
        <f>Factor2Name</f>
        <v>Variety</v>
      </c>
      <c r="I277" s="30" t="s">
        <v>46</v>
      </c>
      <c r="K277" s="29" t="str">
        <f>Factor2Name</f>
        <v>Variety</v>
      </c>
      <c r="L277" s="30" t="s">
        <v>46</v>
      </c>
    </row>
    <row r="278" spans="2:12" ht="13" x14ac:dyDescent="0.3">
      <c r="B278" s="29" t="str">
        <f>Factor3Name</f>
        <v>Fertiliser</v>
      </c>
      <c r="C278" s="30" t="s">
        <v>38</v>
      </c>
      <c r="E278" s="29" t="str">
        <f>Factor3Name</f>
        <v>Fertiliser</v>
      </c>
      <c r="F278" s="30" t="s">
        <v>38</v>
      </c>
      <c r="H278" s="29" t="str">
        <f>Factor3Name</f>
        <v>Fertiliser</v>
      </c>
      <c r="I278" s="30" t="s">
        <v>38</v>
      </c>
      <c r="K278" s="29" t="str">
        <f>Factor3Name</f>
        <v>Fertiliser</v>
      </c>
      <c r="L278" s="30" t="s">
        <v>38</v>
      </c>
    </row>
    <row r="279" spans="2:12" ht="13" x14ac:dyDescent="0.3">
      <c r="B279" s="29" t="str">
        <f>Factor1Name</f>
        <v>Weeding</v>
      </c>
      <c r="C279" s="30" t="s">
        <v>37</v>
      </c>
      <c r="E279" s="29" t="str">
        <f>Factor1Name</f>
        <v>Weeding</v>
      </c>
      <c r="F279" s="30" t="s">
        <v>37</v>
      </c>
      <c r="H279" s="29" t="str">
        <f>Factor1Name</f>
        <v>Weeding</v>
      </c>
      <c r="I279" s="30" t="s">
        <v>37</v>
      </c>
      <c r="K279" s="29" t="str">
        <f>Factor1Name</f>
        <v>Weeding</v>
      </c>
      <c r="L279" s="30" t="s">
        <v>37</v>
      </c>
    </row>
    <row r="280" spans="2:12" ht="13" x14ac:dyDescent="0.3">
      <c r="B280" s="25" t="s">
        <v>14</v>
      </c>
      <c r="C280" s="26">
        <v>1145.8</v>
      </c>
      <c r="E280" s="25" t="s">
        <v>14</v>
      </c>
      <c r="F280" s="26">
        <v>870.7</v>
      </c>
      <c r="H280" s="25" t="s">
        <v>14</v>
      </c>
      <c r="I280" s="26">
        <v>985.9</v>
      </c>
      <c r="K280" s="25" t="s">
        <v>14</v>
      </c>
      <c r="L280" s="26">
        <v>939.6</v>
      </c>
    </row>
    <row r="282" spans="2:12" ht="13" x14ac:dyDescent="0.3">
      <c r="B282" s="27" t="s">
        <v>3</v>
      </c>
      <c r="C282" s="28">
        <v>2017</v>
      </c>
      <c r="E282" s="27" t="s">
        <v>3</v>
      </c>
      <c r="F282" s="28">
        <v>2017</v>
      </c>
      <c r="H282" s="27" t="s">
        <v>3</v>
      </c>
      <c r="I282" s="28">
        <v>2017</v>
      </c>
      <c r="K282" s="27" t="s">
        <v>3</v>
      </c>
      <c r="L282" s="28">
        <v>2017</v>
      </c>
    </row>
    <row r="283" spans="2:12" ht="13" x14ac:dyDescent="0.3">
      <c r="B283" s="29" t="str">
        <f>UnitName</f>
        <v>Plot</v>
      </c>
      <c r="C283" s="30">
        <v>2</v>
      </c>
      <c r="E283" s="29" t="str">
        <f>UnitName</f>
        <v>Plot</v>
      </c>
      <c r="F283" s="30">
        <v>2</v>
      </c>
      <c r="H283" s="29" t="str">
        <f>UnitName</f>
        <v>Plot</v>
      </c>
      <c r="I283" s="30">
        <v>2</v>
      </c>
      <c r="K283" s="29" t="str">
        <f>UnitName</f>
        <v>Plot</v>
      </c>
      <c r="L283" s="30">
        <v>2</v>
      </c>
    </row>
    <row r="284" spans="2:12" ht="13" x14ac:dyDescent="0.3">
      <c r="B284" s="29" t="str">
        <f>BlockName</f>
        <v>Name</v>
      </c>
      <c r="C284" s="30" t="s">
        <v>55</v>
      </c>
      <c r="E284" s="29" t="str">
        <f>BlockName</f>
        <v>Name</v>
      </c>
      <c r="F284" s="30" t="s">
        <v>55</v>
      </c>
      <c r="H284" s="29" t="str">
        <f>BlockName</f>
        <v>Name</v>
      </c>
      <c r="I284" s="30" t="s">
        <v>55</v>
      </c>
      <c r="K284" s="29" t="str">
        <f>BlockName</f>
        <v>Name</v>
      </c>
      <c r="L284" s="30" t="s">
        <v>55</v>
      </c>
    </row>
    <row r="285" spans="2:12" ht="13" x14ac:dyDescent="0.3">
      <c r="B285" s="29" t="str">
        <f>Factor2Name</f>
        <v>Variety</v>
      </c>
      <c r="C285" s="30" t="s">
        <v>46</v>
      </c>
      <c r="E285" s="29" t="str">
        <f>Factor2Name</f>
        <v>Variety</v>
      </c>
      <c r="F285" s="30" t="s">
        <v>46</v>
      </c>
      <c r="H285" s="29" t="str">
        <f>Factor2Name</f>
        <v>Variety</v>
      </c>
      <c r="I285" s="30" t="s">
        <v>46</v>
      </c>
      <c r="K285" s="29" t="str">
        <f>Factor2Name</f>
        <v>Variety</v>
      </c>
      <c r="L285" s="30" t="s">
        <v>46</v>
      </c>
    </row>
    <row r="286" spans="2:12" ht="13" x14ac:dyDescent="0.3">
      <c r="B286" s="29" t="str">
        <f>Factor3Name</f>
        <v>Fertiliser</v>
      </c>
      <c r="C286" s="30" t="s">
        <v>38</v>
      </c>
      <c r="E286" s="29" t="str">
        <f>Factor3Name</f>
        <v>Fertiliser</v>
      </c>
      <c r="F286" s="30" t="s">
        <v>38</v>
      </c>
      <c r="H286" s="29" t="str">
        <f>Factor3Name</f>
        <v>Fertiliser</v>
      </c>
      <c r="I286" s="30" t="s">
        <v>38</v>
      </c>
      <c r="K286" s="29" t="str">
        <f>Factor3Name</f>
        <v>Fertiliser</v>
      </c>
      <c r="L286" s="30" t="s">
        <v>38</v>
      </c>
    </row>
    <row r="287" spans="2:12" ht="13" x14ac:dyDescent="0.3">
      <c r="B287" s="29" t="str">
        <f>Factor1Name</f>
        <v>Weeding</v>
      </c>
      <c r="C287" s="30" t="s">
        <v>37</v>
      </c>
      <c r="E287" s="29" t="str">
        <f>Factor1Name</f>
        <v>Weeding</v>
      </c>
      <c r="F287" s="30" t="s">
        <v>37</v>
      </c>
      <c r="H287" s="29" t="str">
        <f>Factor1Name</f>
        <v>Weeding</v>
      </c>
      <c r="I287" s="30" t="s">
        <v>37</v>
      </c>
      <c r="K287" s="29" t="str">
        <f>Factor1Name</f>
        <v>Weeding</v>
      </c>
      <c r="L287" s="30" t="s">
        <v>37</v>
      </c>
    </row>
    <row r="288" spans="2:12" ht="13" x14ac:dyDescent="0.3">
      <c r="B288" s="25" t="s">
        <v>14</v>
      </c>
      <c r="C288" s="26">
        <v>1113.9000000000001</v>
      </c>
      <c r="E288" s="25" t="s">
        <v>14</v>
      </c>
      <c r="F288" s="26">
        <v>1067.7</v>
      </c>
      <c r="H288" s="25" t="s">
        <v>14</v>
      </c>
      <c r="I288" s="26">
        <v>939.6</v>
      </c>
      <c r="K288" s="25" t="s">
        <v>14</v>
      </c>
      <c r="L288" s="26">
        <v>1045</v>
      </c>
    </row>
    <row r="290" spans="2:12" ht="13" x14ac:dyDescent="0.3">
      <c r="B290" s="27" t="s">
        <v>3</v>
      </c>
      <c r="C290" s="28">
        <v>2017</v>
      </c>
      <c r="E290" s="27" t="s">
        <v>3</v>
      </c>
      <c r="F290" s="28">
        <v>2017</v>
      </c>
      <c r="H290" s="27" t="s">
        <v>3</v>
      </c>
      <c r="I290" s="28">
        <v>2017</v>
      </c>
      <c r="K290" s="27" t="s">
        <v>3</v>
      </c>
      <c r="L290" s="28">
        <v>2017</v>
      </c>
    </row>
    <row r="291" spans="2:12" ht="13" x14ac:dyDescent="0.3">
      <c r="B291" s="29" t="str">
        <f>UnitName</f>
        <v>Plot</v>
      </c>
      <c r="C291" s="30">
        <v>2</v>
      </c>
      <c r="E291" s="29" t="str">
        <f>UnitName</f>
        <v>Plot</v>
      </c>
      <c r="F291" s="30">
        <v>2</v>
      </c>
      <c r="H291" s="29" t="str">
        <f>UnitName</f>
        <v>Plot</v>
      </c>
      <c r="I291" s="30">
        <v>2</v>
      </c>
      <c r="K291" s="29" t="str">
        <f>UnitName</f>
        <v>Plot</v>
      </c>
      <c r="L291" s="30">
        <v>2</v>
      </c>
    </row>
    <row r="292" spans="2:12" ht="13" x14ac:dyDescent="0.3">
      <c r="B292" s="29" t="str">
        <f>BlockName</f>
        <v>Name</v>
      </c>
      <c r="C292" s="30" t="s">
        <v>55</v>
      </c>
      <c r="E292" s="29" t="str">
        <f>BlockName</f>
        <v>Name</v>
      </c>
      <c r="F292" s="30" t="s">
        <v>55</v>
      </c>
      <c r="H292" s="29" t="str">
        <f>BlockName</f>
        <v>Name</v>
      </c>
      <c r="I292" s="30" t="s">
        <v>55</v>
      </c>
      <c r="K292" s="29" t="str">
        <f>BlockName</f>
        <v>Name</v>
      </c>
      <c r="L292" s="30" t="s">
        <v>55</v>
      </c>
    </row>
    <row r="293" spans="2:12" ht="13" x14ac:dyDescent="0.3">
      <c r="B293" s="29" t="str">
        <f>Factor2Name</f>
        <v>Variety</v>
      </c>
      <c r="C293" s="30" t="s">
        <v>46</v>
      </c>
      <c r="E293" s="29" t="str">
        <f>Factor2Name</f>
        <v>Variety</v>
      </c>
      <c r="F293" s="30" t="s">
        <v>46</v>
      </c>
      <c r="H293" s="29" t="str">
        <f>Factor2Name</f>
        <v>Variety</v>
      </c>
      <c r="I293" s="30" t="s">
        <v>46</v>
      </c>
      <c r="K293" s="29" t="str">
        <f>Factor2Name</f>
        <v>Variety</v>
      </c>
      <c r="L293" s="30" t="s">
        <v>46</v>
      </c>
    </row>
    <row r="294" spans="2:12" ht="13" x14ac:dyDescent="0.3">
      <c r="B294" s="29" t="str">
        <f>Factor3Name</f>
        <v>Fertiliser</v>
      </c>
      <c r="C294" s="30" t="s">
        <v>38</v>
      </c>
      <c r="E294" s="29" t="str">
        <f>Factor3Name</f>
        <v>Fertiliser</v>
      </c>
      <c r="F294" s="30" t="s">
        <v>38</v>
      </c>
      <c r="H294" s="29" t="str">
        <f>Factor3Name</f>
        <v>Fertiliser</v>
      </c>
      <c r="I294" s="30" t="s">
        <v>38</v>
      </c>
      <c r="K294" s="29" t="str">
        <f>Factor3Name</f>
        <v>Fertiliser</v>
      </c>
      <c r="L294" s="30" t="s">
        <v>38</v>
      </c>
    </row>
    <row r="295" spans="2:12" ht="13" x14ac:dyDescent="0.3">
      <c r="B295" s="29" t="str">
        <f>Factor1Name</f>
        <v>Weeding</v>
      </c>
      <c r="C295" s="30" t="s">
        <v>37</v>
      </c>
      <c r="E295" s="29" t="str">
        <f>Factor1Name</f>
        <v>Weeding</v>
      </c>
      <c r="F295" s="30" t="s">
        <v>37</v>
      </c>
      <c r="H295" s="29" t="str">
        <f>Factor1Name</f>
        <v>Weeding</v>
      </c>
      <c r="I295" s="30" t="s">
        <v>37</v>
      </c>
      <c r="K295" s="29" t="str">
        <f>Factor1Name</f>
        <v>Weeding</v>
      </c>
      <c r="L295" s="30" t="s">
        <v>37</v>
      </c>
    </row>
    <row r="296" spans="2:12" ht="13" x14ac:dyDescent="0.3">
      <c r="B296" s="25" t="s">
        <v>14</v>
      </c>
      <c r="C296" s="26">
        <v>934.6</v>
      </c>
      <c r="E296" s="25" t="s">
        <v>14</v>
      </c>
      <c r="F296" s="26">
        <v>865.9</v>
      </c>
      <c r="H296" s="25" t="s">
        <v>14</v>
      </c>
      <c r="I296" s="26">
        <v>813.3</v>
      </c>
      <c r="K296" s="25" t="s">
        <v>14</v>
      </c>
      <c r="L296" s="26">
        <v>954</v>
      </c>
    </row>
    <row r="298" spans="2:12" ht="13" x14ac:dyDescent="0.3">
      <c r="B298" s="27" t="s">
        <v>3</v>
      </c>
      <c r="C298" s="28">
        <v>2017</v>
      </c>
      <c r="E298" s="27" t="s">
        <v>3</v>
      </c>
      <c r="F298" s="28">
        <v>2017</v>
      </c>
      <c r="H298" s="27" t="s">
        <v>3</v>
      </c>
      <c r="I298" s="28">
        <v>2017</v>
      </c>
      <c r="K298" s="27" t="s">
        <v>3</v>
      </c>
      <c r="L298" s="28">
        <v>2017</v>
      </c>
    </row>
    <row r="299" spans="2:12" ht="13" x14ac:dyDescent="0.3">
      <c r="B299" s="29" t="str">
        <f>UnitName</f>
        <v>Plot</v>
      </c>
      <c r="C299" s="30">
        <v>2</v>
      </c>
      <c r="E299" s="29" t="str">
        <f>UnitName</f>
        <v>Plot</v>
      </c>
      <c r="F299" s="30">
        <v>2</v>
      </c>
      <c r="H299" s="29" t="str">
        <f>UnitName</f>
        <v>Plot</v>
      </c>
      <c r="I299" s="30">
        <v>2</v>
      </c>
      <c r="K299" s="29" t="str">
        <f>UnitName</f>
        <v>Plot</v>
      </c>
      <c r="L299" s="30">
        <v>2</v>
      </c>
    </row>
    <row r="300" spans="2:12" ht="13" x14ac:dyDescent="0.3">
      <c r="B300" s="29" t="str">
        <f>BlockName</f>
        <v>Name</v>
      </c>
      <c r="C300" s="30" t="s">
        <v>55</v>
      </c>
      <c r="E300" s="29" t="str">
        <f>BlockName</f>
        <v>Name</v>
      </c>
      <c r="F300" s="30" t="s">
        <v>55</v>
      </c>
      <c r="H300" s="29" t="str">
        <f>BlockName</f>
        <v>Name</v>
      </c>
      <c r="I300" s="30" t="s">
        <v>55</v>
      </c>
      <c r="K300" s="29" t="str">
        <f>BlockName</f>
        <v>Name</v>
      </c>
      <c r="L300" s="30" t="s">
        <v>55</v>
      </c>
    </row>
    <row r="301" spans="2:12" ht="13" x14ac:dyDescent="0.3">
      <c r="B301" s="29" t="str">
        <f>Factor2Name</f>
        <v>Variety</v>
      </c>
      <c r="C301" s="30" t="s">
        <v>46</v>
      </c>
      <c r="E301" s="29" t="str">
        <f>Factor2Name</f>
        <v>Variety</v>
      </c>
      <c r="F301" s="30" t="s">
        <v>46</v>
      </c>
      <c r="H301" s="29" t="str">
        <f>Factor2Name</f>
        <v>Variety</v>
      </c>
      <c r="I301" s="30" t="s">
        <v>46</v>
      </c>
      <c r="K301" s="29" t="str">
        <f>Factor2Name</f>
        <v>Variety</v>
      </c>
      <c r="L301" s="30" t="s">
        <v>46</v>
      </c>
    </row>
    <row r="302" spans="2:12" ht="13" x14ac:dyDescent="0.3">
      <c r="B302" s="29" t="str">
        <f>Factor3Name</f>
        <v>Fertiliser</v>
      </c>
      <c r="C302" s="30" t="s">
        <v>38</v>
      </c>
      <c r="E302" s="29" t="str">
        <f>Factor3Name</f>
        <v>Fertiliser</v>
      </c>
      <c r="F302" s="30" t="s">
        <v>38</v>
      </c>
      <c r="H302" s="29" t="str">
        <f>Factor3Name</f>
        <v>Fertiliser</v>
      </c>
      <c r="I302" s="30" t="s">
        <v>38</v>
      </c>
      <c r="K302" s="29" t="str">
        <f>Factor3Name</f>
        <v>Fertiliser</v>
      </c>
      <c r="L302" s="30" t="s">
        <v>38</v>
      </c>
    </row>
    <row r="303" spans="2:12" ht="13" x14ac:dyDescent="0.3">
      <c r="B303" s="29" t="str">
        <f>Factor1Name</f>
        <v>Weeding</v>
      </c>
      <c r="C303" s="30" t="s">
        <v>37</v>
      </c>
      <c r="E303" s="29" t="str">
        <f>Factor1Name</f>
        <v>Weeding</v>
      </c>
      <c r="F303" s="30" t="s">
        <v>37</v>
      </c>
      <c r="H303" s="29" t="str">
        <f>Factor1Name</f>
        <v>Weeding</v>
      </c>
      <c r="I303" s="30" t="s">
        <v>37</v>
      </c>
      <c r="K303" s="29" t="str">
        <f>Factor1Name</f>
        <v>Weeding</v>
      </c>
      <c r="L303" s="30" t="s">
        <v>37</v>
      </c>
    </row>
    <row r="304" spans="2:12" ht="13" x14ac:dyDescent="0.3">
      <c r="B304" s="25" t="s">
        <v>14</v>
      </c>
      <c r="C304" s="26">
        <v>1080.7</v>
      </c>
      <c r="E304" s="25" t="s">
        <v>14</v>
      </c>
      <c r="F304" s="26">
        <v>946.8</v>
      </c>
      <c r="H304" s="25" t="s">
        <v>14</v>
      </c>
      <c r="I304" s="26">
        <v>927.8</v>
      </c>
      <c r="K304" s="25" t="s">
        <v>14</v>
      </c>
      <c r="L304" s="26">
        <v>995.1</v>
      </c>
    </row>
    <row r="306" spans="2:12" ht="13" x14ac:dyDescent="0.3">
      <c r="B306" s="27" t="s">
        <v>3</v>
      </c>
      <c r="C306" s="28">
        <v>2017</v>
      </c>
      <c r="E306" s="27" t="s">
        <v>3</v>
      </c>
      <c r="F306" s="28">
        <v>2017</v>
      </c>
      <c r="H306" s="27" t="s">
        <v>3</v>
      </c>
      <c r="I306" s="28">
        <v>2017</v>
      </c>
      <c r="K306" s="27" t="s">
        <v>3</v>
      </c>
      <c r="L306" s="28">
        <v>2017</v>
      </c>
    </row>
    <row r="307" spans="2:12" ht="13" x14ac:dyDescent="0.3">
      <c r="B307" s="29" t="str">
        <f>UnitName</f>
        <v>Plot</v>
      </c>
      <c r="C307" s="30">
        <v>2</v>
      </c>
      <c r="E307" s="29" t="str">
        <f>UnitName</f>
        <v>Plot</v>
      </c>
      <c r="F307" s="30">
        <v>2</v>
      </c>
      <c r="H307" s="29" t="str">
        <f>UnitName</f>
        <v>Plot</v>
      </c>
      <c r="I307" s="30">
        <v>2</v>
      </c>
      <c r="K307" s="29" t="str">
        <f>UnitName</f>
        <v>Plot</v>
      </c>
      <c r="L307" s="30">
        <v>2</v>
      </c>
    </row>
    <row r="308" spans="2:12" ht="13" x14ac:dyDescent="0.3">
      <c r="B308" s="29" t="str">
        <f>BlockName</f>
        <v>Name</v>
      </c>
      <c r="C308" s="30" t="s">
        <v>55</v>
      </c>
      <c r="E308" s="29" t="str">
        <f>BlockName</f>
        <v>Name</v>
      </c>
      <c r="F308" s="30" t="s">
        <v>55</v>
      </c>
      <c r="H308" s="29" t="str">
        <f>BlockName</f>
        <v>Name</v>
      </c>
      <c r="I308" s="30" t="s">
        <v>55</v>
      </c>
      <c r="K308" s="29" t="str">
        <f>BlockName</f>
        <v>Name</v>
      </c>
      <c r="L308" s="30" t="s">
        <v>55</v>
      </c>
    </row>
    <row r="309" spans="2:12" ht="13" x14ac:dyDescent="0.3">
      <c r="B309" s="29" t="str">
        <f>Factor2Name</f>
        <v>Variety</v>
      </c>
      <c r="C309" s="30" t="s">
        <v>46</v>
      </c>
      <c r="E309" s="29" t="str">
        <f>Factor2Name</f>
        <v>Variety</v>
      </c>
      <c r="F309" s="30" t="s">
        <v>46</v>
      </c>
      <c r="H309" s="29" t="str">
        <f>Factor2Name</f>
        <v>Variety</v>
      </c>
      <c r="I309" s="30" t="s">
        <v>46</v>
      </c>
      <c r="K309" s="29" t="str">
        <f>Factor2Name</f>
        <v>Variety</v>
      </c>
      <c r="L309" s="30" t="s">
        <v>46</v>
      </c>
    </row>
    <row r="310" spans="2:12" ht="13" x14ac:dyDescent="0.3">
      <c r="B310" s="29" t="str">
        <f>Factor3Name</f>
        <v>Fertiliser</v>
      </c>
      <c r="C310" s="30" t="s">
        <v>38</v>
      </c>
      <c r="E310" s="29" t="str">
        <f>Factor3Name</f>
        <v>Fertiliser</v>
      </c>
      <c r="F310" s="30" t="s">
        <v>38</v>
      </c>
      <c r="H310" s="29" t="str">
        <f>Factor3Name</f>
        <v>Fertiliser</v>
      </c>
      <c r="I310" s="30" t="s">
        <v>38</v>
      </c>
      <c r="K310" s="29" t="str">
        <f>Factor3Name</f>
        <v>Fertiliser</v>
      </c>
      <c r="L310" s="30" t="s">
        <v>38</v>
      </c>
    </row>
    <row r="311" spans="2:12" ht="13" x14ac:dyDescent="0.3">
      <c r="B311" s="29" t="str">
        <f>Factor1Name</f>
        <v>Weeding</v>
      </c>
      <c r="C311" s="30" t="s">
        <v>37</v>
      </c>
      <c r="E311" s="29" t="str">
        <f>Factor1Name</f>
        <v>Weeding</v>
      </c>
      <c r="F311" s="30" t="s">
        <v>37</v>
      </c>
      <c r="H311" s="29" t="str">
        <f>Factor1Name</f>
        <v>Weeding</v>
      </c>
      <c r="I311" s="30" t="s">
        <v>37</v>
      </c>
      <c r="K311" s="29" t="str">
        <f>Factor1Name</f>
        <v>Weeding</v>
      </c>
      <c r="L311" s="30" t="s">
        <v>37</v>
      </c>
    </row>
    <row r="312" spans="2:12" ht="13" x14ac:dyDescent="0.3">
      <c r="B312" s="25" t="s">
        <v>14</v>
      </c>
      <c r="C312" s="26">
        <v>934</v>
      </c>
      <c r="E312" s="25" t="s">
        <v>14</v>
      </c>
      <c r="F312" s="26">
        <v>958.9</v>
      </c>
      <c r="H312" s="25" t="s">
        <v>14</v>
      </c>
      <c r="I312" s="26">
        <v>830.4</v>
      </c>
      <c r="K312" s="25" t="s">
        <v>14</v>
      </c>
      <c r="L312" s="26">
        <v>995.6</v>
      </c>
    </row>
    <row r="314" spans="2:12" ht="13" x14ac:dyDescent="0.3">
      <c r="B314" s="27" t="s">
        <v>3</v>
      </c>
      <c r="C314" s="28">
        <v>2017</v>
      </c>
      <c r="E314" s="27" t="s">
        <v>3</v>
      </c>
      <c r="F314" s="28">
        <v>2017</v>
      </c>
      <c r="H314" s="27" t="s">
        <v>3</v>
      </c>
      <c r="I314" s="28">
        <v>2017</v>
      </c>
      <c r="K314" s="27" t="s">
        <v>3</v>
      </c>
      <c r="L314" s="28">
        <v>2017</v>
      </c>
    </row>
    <row r="315" spans="2:12" ht="13" x14ac:dyDescent="0.3">
      <c r="B315" s="29" t="str">
        <f>UnitName</f>
        <v>Plot</v>
      </c>
      <c r="C315" s="30">
        <v>2</v>
      </c>
      <c r="E315" s="29" t="str">
        <f>UnitName</f>
        <v>Plot</v>
      </c>
      <c r="F315" s="30">
        <v>2</v>
      </c>
      <c r="H315" s="29" t="str">
        <f>UnitName</f>
        <v>Plot</v>
      </c>
      <c r="I315" s="30">
        <v>2</v>
      </c>
      <c r="K315" s="29" t="str">
        <f>UnitName</f>
        <v>Plot</v>
      </c>
      <c r="L315" s="30">
        <v>2</v>
      </c>
    </row>
    <row r="316" spans="2:12" ht="13" x14ac:dyDescent="0.3">
      <c r="B316" s="29" t="str">
        <f>BlockName</f>
        <v>Name</v>
      </c>
      <c r="C316" s="30" t="s">
        <v>55</v>
      </c>
      <c r="E316" s="29" t="str">
        <f>BlockName</f>
        <v>Name</v>
      </c>
      <c r="F316" s="30" t="s">
        <v>55</v>
      </c>
      <c r="H316" s="29" t="str">
        <f>BlockName</f>
        <v>Name</v>
      </c>
      <c r="I316" s="30" t="s">
        <v>55</v>
      </c>
      <c r="K316" s="29" t="str">
        <f>BlockName</f>
        <v>Name</v>
      </c>
      <c r="L316" s="30" t="s">
        <v>55</v>
      </c>
    </row>
    <row r="317" spans="2:12" ht="13" x14ac:dyDescent="0.3">
      <c r="B317" s="29" t="str">
        <f>Factor2Name</f>
        <v>Variety</v>
      </c>
      <c r="C317" s="30" t="s">
        <v>46</v>
      </c>
      <c r="E317" s="29" t="str">
        <f>Factor2Name</f>
        <v>Variety</v>
      </c>
      <c r="F317" s="30" t="s">
        <v>46</v>
      </c>
      <c r="H317" s="29" t="str">
        <f>Factor2Name</f>
        <v>Variety</v>
      </c>
      <c r="I317" s="30" t="s">
        <v>46</v>
      </c>
      <c r="K317" s="29" t="str">
        <f>Factor2Name</f>
        <v>Variety</v>
      </c>
      <c r="L317" s="30" t="s">
        <v>46</v>
      </c>
    </row>
    <row r="318" spans="2:12" ht="13" x14ac:dyDescent="0.3">
      <c r="B318" s="29" t="str">
        <f>Factor3Name</f>
        <v>Fertiliser</v>
      </c>
      <c r="C318" s="30" t="s">
        <v>38</v>
      </c>
      <c r="E318" s="29" t="str">
        <f>Factor3Name</f>
        <v>Fertiliser</v>
      </c>
      <c r="F318" s="30" t="s">
        <v>38</v>
      </c>
      <c r="H318" s="29" t="str">
        <f>Factor3Name</f>
        <v>Fertiliser</v>
      </c>
      <c r="I318" s="30" t="s">
        <v>38</v>
      </c>
      <c r="K318" s="29" t="str">
        <f>Factor3Name</f>
        <v>Fertiliser</v>
      </c>
      <c r="L318" s="30" t="s">
        <v>38</v>
      </c>
    </row>
    <row r="319" spans="2:12" ht="13" x14ac:dyDescent="0.3">
      <c r="B319" s="29" t="str">
        <f>Factor1Name</f>
        <v>Weeding</v>
      </c>
      <c r="C319" s="30" t="s">
        <v>37</v>
      </c>
      <c r="E319" s="29" t="str">
        <f>Factor1Name</f>
        <v>Weeding</v>
      </c>
      <c r="F319" s="30" t="s">
        <v>37</v>
      </c>
      <c r="H319" s="29" t="str">
        <f>Factor1Name</f>
        <v>Weeding</v>
      </c>
      <c r="I319" s="30" t="s">
        <v>37</v>
      </c>
      <c r="K319" s="29" t="str">
        <f>Factor1Name</f>
        <v>Weeding</v>
      </c>
      <c r="L319" s="30" t="s">
        <v>37</v>
      </c>
    </row>
    <row r="320" spans="2:12" ht="13" x14ac:dyDescent="0.3">
      <c r="B320" s="25" t="s">
        <v>14</v>
      </c>
      <c r="C320" s="26">
        <v>918</v>
      </c>
      <c r="E320" s="25" t="s">
        <v>14</v>
      </c>
      <c r="F320" s="26">
        <v>1110.0999999999999</v>
      </c>
      <c r="H320" s="25" t="s">
        <v>14</v>
      </c>
      <c r="I320" s="26">
        <v>1022.4</v>
      </c>
      <c r="K320" s="25" t="s">
        <v>14</v>
      </c>
      <c r="L320" s="26">
        <v>1069</v>
      </c>
    </row>
    <row r="322" spans="2:12" ht="13" x14ac:dyDescent="0.3">
      <c r="B322" s="27" t="s">
        <v>3</v>
      </c>
      <c r="C322" s="28">
        <v>2017</v>
      </c>
      <c r="E322" s="27" t="s">
        <v>3</v>
      </c>
      <c r="F322" s="28">
        <v>2017</v>
      </c>
      <c r="H322" s="27" t="s">
        <v>3</v>
      </c>
      <c r="I322" s="28">
        <v>2017</v>
      </c>
      <c r="K322" s="27" t="s">
        <v>3</v>
      </c>
      <c r="L322" s="28">
        <v>2017</v>
      </c>
    </row>
    <row r="323" spans="2:12" ht="13" x14ac:dyDescent="0.3">
      <c r="B323" s="29" t="str">
        <f>UnitName</f>
        <v>Plot</v>
      </c>
      <c r="C323" s="30">
        <v>3</v>
      </c>
      <c r="E323" s="29" t="str">
        <f>UnitName</f>
        <v>Plot</v>
      </c>
      <c r="F323" s="30">
        <v>3</v>
      </c>
      <c r="H323" s="29" t="str">
        <f>UnitName</f>
        <v>Plot</v>
      </c>
      <c r="I323" s="30">
        <v>3</v>
      </c>
      <c r="K323" s="29" t="str">
        <f>UnitName</f>
        <v>Plot</v>
      </c>
      <c r="L323" s="30">
        <v>3</v>
      </c>
    </row>
    <row r="324" spans="2:12" ht="13" x14ac:dyDescent="0.3">
      <c r="B324" s="29" t="str">
        <f>BlockName</f>
        <v>Name</v>
      </c>
      <c r="C324" s="30" t="s">
        <v>55</v>
      </c>
      <c r="E324" s="29" t="str">
        <f>BlockName</f>
        <v>Name</v>
      </c>
      <c r="F324" s="30" t="s">
        <v>55</v>
      </c>
      <c r="H324" s="29" t="str">
        <f>BlockName</f>
        <v>Name</v>
      </c>
      <c r="I324" s="30" t="s">
        <v>55</v>
      </c>
      <c r="K324" s="29" t="str">
        <f>BlockName</f>
        <v>Name</v>
      </c>
      <c r="L324" s="30" t="s">
        <v>55</v>
      </c>
    </row>
    <row r="325" spans="2:12" ht="13" x14ac:dyDescent="0.3">
      <c r="B325" s="29" t="str">
        <f>Factor2Name</f>
        <v>Variety</v>
      </c>
      <c r="C325" s="30" t="s">
        <v>46</v>
      </c>
      <c r="E325" s="29" t="str">
        <f>Factor2Name</f>
        <v>Variety</v>
      </c>
      <c r="F325" s="30" t="s">
        <v>46</v>
      </c>
      <c r="H325" s="29" t="str">
        <f>Factor2Name</f>
        <v>Variety</v>
      </c>
      <c r="I325" s="30" t="s">
        <v>46</v>
      </c>
      <c r="K325" s="29" t="str">
        <f>Factor2Name</f>
        <v>Variety</v>
      </c>
      <c r="L325" s="30" t="s">
        <v>46</v>
      </c>
    </row>
    <row r="326" spans="2:12" ht="13" x14ac:dyDescent="0.3">
      <c r="B326" s="29" t="str">
        <f>Factor3Name</f>
        <v>Fertiliser</v>
      </c>
      <c r="C326" s="30" t="s">
        <v>38</v>
      </c>
      <c r="E326" s="29" t="str">
        <f>Factor3Name</f>
        <v>Fertiliser</v>
      </c>
      <c r="F326" s="30" t="s">
        <v>38</v>
      </c>
      <c r="H326" s="29" t="str">
        <f>Factor3Name</f>
        <v>Fertiliser</v>
      </c>
      <c r="I326" s="30" t="s">
        <v>38</v>
      </c>
      <c r="K326" s="29" t="str">
        <f>Factor3Name</f>
        <v>Fertiliser</v>
      </c>
      <c r="L326" s="30" t="s">
        <v>38</v>
      </c>
    </row>
    <row r="327" spans="2:12" ht="13" x14ac:dyDescent="0.3">
      <c r="B327" s="29" t="str">
        <f>Factor1Name</f>
        <v>Weeding</v>
      </c>
      <c r="C327" s="30" t="s">
        <v>37</v>
      </c>
      <c r="E327" s="29" t="str">
        <f>Factor1Name</f>
        <v>Weeding</v>
      </c>
      <c r="F327" s="30" t="s">
        <v>37</v>
      </c>
      <c r="H327" s="29" t="str">
        <f>Factor1Name</f>
        <v>Weeding</v>
      </c>
      <c r="I327" s="30" t="s">
        <v>37</v>
      </c>
      <c r="K327" s="29" t="str">
        <f>Factor1Name</f>
        <v>Weeding</v>
      </c>
      <c r="L327" s="30" t="s">
        <v>37</v>
      </c>
    </row>
    <row r="328" spans="2:12" ht="13" x14ac:dyDescent="0.3">
      <c r="B328" s="25" t="s">
        <v>14</v>
      </c>
      <c r="C328" s="26">
        <v>1146</v>
      </c>
      <c r="E328" s="25" t="s">
        <v>14</v>
      </c>
      <c r="F328" s="26">
        <v>956.3</v>
      </c>
      <c r="H328" s="25" t="s">
        <v>14</v>
      </c>
      <c r="I328" s="26">
        <v>1010.8</v>
      </c>
      <c r="K328" s="25" t="s">
        <v>14</v>
      </c>
      <c r="L328" s="26">
        <v>860</v>
      </c>
    </row>
    <row r="330" spans="2:12" ht="13" x14ac:dyDescent="0.3">
      <c r="B330" s="27" t="s">
        <v>3</v>
      </c>
      <c r="C330" s="28">
        <v>2017</v>
      </c>
      <c r="E330" s="27" t="s">
        <v>3</v>
      </c>
      <c r="F330" s="28">
        <v>2017</v>
      </c>
      <c r="H330" s="27" t="s">
        <v>3</v>
      </c>
      <c r="I330" s="28">
        <v>2017</v>
      </c>
      <c r="K330" s="27" t="s">
        <v>3</v>
      </c>
      <c r="L330" s="28">
        <v>2017</v>
      </c>
    </row>
    <row r="331" spans="2:12" ht="13" x14ac:dyDescent="0.3">
      <c r="B331" s="29" t="str">
        <f>UnitName</f>
        <v>Plot</v>
      </c>
      <c r="C331" s="30">
        <v>3</v>
      </c>
      <c r="E331" s="29" t="str">
        <f>UnitName</f>
        <v>Plot</v>
      </c>
      <c r="F331" s="30">
        <v>3</v>
      </c>
      <c r="H331" s="29" t="str">
        <f>UnitName</f>
        <v>Plot</v>
      </c>
      <c r="I331" s="30">
        <v>3</v>
      </c>
      <c r="K331" s="29" t="str">
        <f>UnitName</f>
        <v>Plot</v>
      </c>
      <c r="L331" s="30">
        <v>3</v>
      </c>
    </row>
    <row r="332" spans="2:12" ht="13" x14ac:dyDescent="0.3">
      <c r="B332" s="29" t="str">
        <f>BlockName</f>
        <v>Name</v>
      </c>
      <c r="C332" s="30" t="s">
        <v>55</v>
      </c>
      <c r="E332" s="29" t="str">
        <f>BlockName</f>
        <v>Name</v>
      </c>
      <c r="F332" s="30" t="s">
        <v>55</v>
      </c>
      <c r="H332" s="29" t="str">
        <f>BlockName</f>
        <v>Name</v>
      </c>
      <c r="I332" s="30" t="s">
        <v>55</v>
      </c>
      <c r="K332" s="29" t="str">
        <f>BlockName</f>
        <v>Name</v>
      </c>
      <c r="L332" s="30" t="s">
        <v>55</v>
      </c>
    </row>
    <row r="333" spans="2:12" ht="13" x14ac:dyDescent="0.3">
      <c r="B333" s="29" t="str">
        <f>Factor2Name</f>
        <v>Variety</v>
      </c>
      <c r="C333" s="30" t="s">
        <v>46</v>
      </c>
      <c r="E333" s="29" t="str">
        <f>Factor2Name</f>
        <v>Variety</v>
      </c>
      <c r="F333" s="30" t="s">
        <v>46</v>
      </c>
      <c r="H333" s="29" t="str">
        <f>Factor2Name</f>
        <v>Variety</v>
      </c>
      <c r="I333" s="30" t="s">
        <v>46</v>
      </c>
      <c r="K333" s="29" t="str">
        <f>Factor2Name</f>
        <v>Variety</v>
      </c>
      <c r="L333" s="30" t="s">
        <v>46</v>
      </c>
    </row>
    <row r="334" spans="2:12" ht="13" x14ac:dyDescent="0.3">
      <c r="B334" s="29" t="str">
        <f>Factor3Name</f>
        <v>Fertiliser</v>
      </c>
      <c r="C334" s="30" t="s">
        <v>38</v>
      </c>
      <c r="E334" s="29" t="str">
        <f>Factor3Name</f>
        <v>Fertiliser</v>
      </c>
      <c r="F334" s="30" t="s">
        <v>38</v>
      </c>
      <c r="H334" s="29" t="str">
        <f>Factor3Name</f>
        <v>Fertiliser</v>
      </c>
      <c r="I334" s="30" t="s">
        <v>38</v>
      </c>
      <c r="K334" s="29" t="str">
        <f>Factor3Name</f>
        <v>Fertiliser</v>
      </c>
      <c r="L334" s="30" t="s">
        <v>38</v>
      </c>
    </row>
    <row r="335" spans="2:12" ht="13" x14ac:dyDescent="0.3">
      <c r="B335" s="29" t="str">
        <f>Factor1Name</f>
        <v>Weeding</v>
      </c>
      <c r="C335" s="30" t="s">
        <v>37</v>
      </c>
      <c r="E335" s="29" t="str">
        <f>Factor1Name</f>
        <v>Weeding</v>
      </c>
      <c r="F335" s="30" t="s">
        <v>37</v>
      </c>
      <c r="H335" s="29" t="str">
        <f>Factor1Name</f>
        <v>Weeding</v>
      </c>
      <c r="I335" s="30" t="s">
        <v>37</v>
      </c>
      <c r="K335" s="29" t="str">
        <f>Factor1Name</f>
        <v>Weeding</v>
      </c>
      <c r="L335" s="30" t="s">
        <v>37</v>
      </c>
    </row>
    <row r="336" spans="2:12" ht="13" x14ac:dyDescent="0.3">
      <c r="B336" s="25" t="s">
        <v>14</v>
      </c>
      <c r="C336" s="26">
        <v>1034.3</v>
      </c>
      <c r="E336" s="25" t="s">
        <v>14</v>
      </c>
      <c r="F336" s="26">
        <v>977.3</v>
      </c>
      <c r="H336" s="25" t="s">
        <v>14</v>
      </c>
      <c r="I336" s="26">
        <v>1175.5999999999999</v>
      </c>
      <c r="K336" s="25" t="s">
        <v>14</v>
      </c>
      <c r="L336" s="26">
        <v>879.8</v>
      </c>
    </row>
    <row r="338" spans="2:12" ht="13" x14ac:dyDescent="0.3">
      <c r="B338" s="27" t="s">
        <v>3</v>
      </c>
      <c r="C338" s="28">
        <v>2017</v>
      </c>
      <c r="E338" s="27" t="s">
        <v>3</v>
      </c>
      <c r="F338" s="28">
        <v>2017</v>
      </c>
      <c r="H338" s="27" t="s">
        <v>3</v>
      </c>
      <c r="I338" s="28">
        <v>2017</v>
      </c>
      <c r="K338" s="27" t="s">
        <v>3</v>
      </c>
      <c r="L338" s="28">
        <v>2017</v>
      </c>
    </row>
    <row r="339" spans="2:12" ht="13" x14ac:dyDescent="0.3">
      <c r="B339" s="29" t="str">
        <f>UnitName</f>
        <v>Plot</v>
      </c>
      <c r="C339" s="30">
        <v>3</v>
      </c>
      <c r="E339" s="29" t="str">
        <f>UnitName</f>
        <v>Plot</v>
      </c>
      <c r="F339" s="30">
        <v>3</v>
      </c>
      <c r="H339" s="29" t="str">
        <f>UnitName</f>
        <v>Plot</v>
      </c>
      <c r="I339" s="30">
        <v>3</v>
      </c>
      <c r="K339" s="29" t="str">
        <f>UnitName</f>
        <v>Plot</v>
      </c>
      <c r="L339" s="30">
        <v>3</v>
      </c>
    </row>
    <row r="340" spans="2:12" ht="13" x14ac:dyDescent="0.3">
      <c r="B340" s="29" t="str">
        <f>BlockName</f>
        <v>Name</v>
      </c>
      <c r="C340" s="30" t="s">
        <v>55</v>
      </c>
      <c r="E340" s="29" t="str">
        <f>BlockName</f>
        <v>Name</v>
      </c>
      <c r="F340" s="30" t="s">
        <v>55</v>
      </c>
      <c r="H340" s="29" t="str">
        <f>BlockName</f>
        <v>Name</v>
      </c>
      <c r="I340" s="30" t="s">
        <v>55</v>
      </c>
      <c r="K340" s="29" t="str">
        <f>BlockName</f>
        <v>Name</v>
      </c>
      <c r="L340" s="30" t="s">
        <v>55</v>
      </c>
    </row>
    <row r="341" spans="2:12" ht="13" x14ac:dyDescent="0.3">
      <c r="B341" s="29" t="str">
        <f>Factor2Name</f>
        <v>Variety</v>
      </c>
      <c r="C341" s="30" t="s">
        <v>46</v>
      </c>
      <c r="E341" s="29" t="str">
        <f>Factor2Name</f>
        <v>Variety</v>
      </c>
      <c r="F341" s="30" t="s">
        <v>46</v>
      </c>
      <c r="H341" s="29" t="str">
        <f>Factor2Name</f>
        <v>Variety</v>
      </c>
      <c r="I341" s="30" t="s">
        <v>46</v>
      </c>
      <c r="K341" s="29" t="str">
        <f>Factor2Name</f>
        <v>Variety</v>
      </c>
      <c r="L341" s="30" t="s">
        <v>46</v>
      </c>
    </row>
    <row r="342" spans="2:12" ht="13" x14ac:dyDescent="0.3">
      <c r="B342" s="29" t="str">
        <f>Factor3Name</f>
        <v>Fertiliser</v>
      </c>
      <c r="C342" s="30" t="s">
        <v>38</v>
      </c>
      <c r="E342" s="29" t="str">
        <f>Factor3Name</f>
        <v>Fertiliser</v>
      </c>
      <c r="F342" s="30" t="s">
        <v>38</v>
      </c>
      <c r="H342" s="29" t="str">
        <f>Factor3Name</f>
        <v>Fertiliser</v>
      </c>
      <c r="I342" s="30" t="s">
        <v>38</v>
      </c>
      <c r="K342" s="29" t="str">
        <f>Factor3Name</f>
        <v>Fertiliser</v>
      </c>
      <c r="L342" s="30" t="s">
        <v>38</v>
      </c>
    </row>
    <row r="343" spans="2:12" ht="13" x14ac:dyDescent="0.3">
      <c r="B343" s="29" t="str">
        <f>Factor1Name</f>
        <v>Weeding</v>
      </c>
      <c r="C343" s="30" t="s">
        <v>37</v>
      </c>
      <c r="E343" s="29" t="str">
        <f>Factor1Name</f>
        <v>Weeding</v>
      </c>
      <c r="F343" s="30" t="s">
        <v>37</v>
      </c>
      <c r="H343" s="29" t="str">
        <f>Factor1Name</f>
        <v>Weeding</v>
      </c>
      <c r="I343" s="30" t="s">
        <v>37</v>
      </c>
      <c r="K343" s="29" t="str">
        <f>Factor1Name</f>
        <v>Weeding</v>
      </c>
      <c r="L343" s="30" t="s">
        <v>37</v>
      </c>
    </row>
    <row r="344" spans="2:12" ht="13" x14ac:dyDescent="0.3">
      <c r="B344" s="25" t="s">
        <v>14</v>
      </c>
      <c r="C344" s="26">
        <v>1142.9000000000001</v>
      </c>
      <c r="E344" s="25" t="s">
        <v>14</v>
      </c>
      <c r="F344" s="26">
        <v>1030.5999999999999</v>
      </c>
      <c r="H344" s="25" t="s">
        <v>14</v>
      </c>
      <c r="I344" s="26">
        <v>960.9</v>
      </c>
      <c r="K344" s="25" t="s">
        <v>14</v>
      </c>
      <c r="L344" s="26">
        <v>896</v>
      </c>
    </row>
    <row r="346" spans="2:12" ht="13" x14ac:dyDescent="0.3">
      <c r="B346" s="27" t="s">
        <v>3</v>
      </c>
      <c r="C346" s="28">
        <v>2017</v>
      </c>
      <c r="E346" s="27" t="s">
        <v>3</v>
      </c>
      <c r="F346" s="28">
        <v>2017</v>
      </c>
      <c r="H346" s="27" t="s">
        <v>3</v>
      </c>
      <c r="I346" s="28">
        <v>2017</v>
      </c>
      <c r="K346" s="27" t="s">
        <v>3</v>
      </c>
      <c r="L346" s="28">
        <v>2017</v>
      </c>
    </row>
    <row r="347" spans="2:12" ht="13" x14ac:dyDescent="0.3">
      <c r="B347" s="29" t="str">
        <f>UnitName</f>
        <v>Plot</v>
      </c>
      <c r="C347" s="30">
        <v>3</v>
      </c>
      <c r="E347" s="29" t="str">
        <f>UnitName</f>
        <v>Plot</v>
      </c>
      <c r="F347" s="30">
        <v>3</v>
      </c>
      <c r="H347" s="29" t="str">
        <f>UnitName</f>
        <v>Plot</v>
      </c>
      <c r="I347" s="30">
        <v>3</v>
      </c>
      <c r="K347" s="29" t="str">
        <f>UnitName</f>
        <v>Plot</v>
      </c>
      <c r="L347" s="30">
        <v>3</v>
      </c>
    </row>
    <row r="348" spans="2:12" ht="13" x14ac:dyDescent="0.3">
      <c r="B348" s="29" t="str">
        <f>BlockName</f>
        <v>Name</v>
      </c>
      <c r="C348" s="30" t="s">
        <v>55</v>
      </c>
      <c r="E348" s="29" t="str">
        <f>BlockName</f>
        <v>Name</v>
      </c>
      <c r="F348" s="30" t="s">
        <v>55</v>
      </c>
      <c r="H348" s="29" t="str">
        <f>BlockName</f>
        <v>Name</v>
      </c>
      <c r="I348" s="30" t="s">
        <v>55</v>
      </c>
      <c r="K348" s="29" t="str">
        <f>BlockName</f>
        <v>Name</v>
      </c>
      <c r="L348" s="30" t="s">
        <v>55</v>
      </c>
    </row>
    <row r="349" spans="2:12" ht="13" x14ac:dyDescent="0.3">
      <c r="B349" s="29" t="str">
        <f>Factor2Name</f>
        <v>Variety</v>
      </c>
      <c r="C349" s="30" t="s">
        <v>46</v>
      </c>
      <c r="E349" s="29" t="str">
        <f>Factor2Name</f>
        <v>Variety</v>
      </c>
      <c r="F349" s="30" t="s">
        <v>46</v>
      </c>
      <c r="H349" s="29" t="str">
        <f>Factor2Name</f>
        <v>Variety</v>
      </c>
      <c r="I349" s="30" t="s">
        <v>46</v>
      </c>
      <c r="K349" s="29" t="str">
        <f>Factor2Name</f>
        <v>Variety</v>
      </c>
      <c r="L349" s="30" t="s">
        <v>46</v>
      </c>
    </row>
    <row r="350" spans="2:12" ht="13" x14ac:dyDescent="0.3">
      <c r="B350" s="29" t="str">
        <f>Factor3Name</f>
        <v>Fertiliser</v>
      </c>
      <c r="C350" s="30" t="s">
        <v>38</v>
      </c>
      <c r="E350" s="29" t="str">
        <f>Factor3Name</f>
        <v>Fertiliser</v>
      </c>
      <c r="F350" s="30" t="s">
        <v>38</v>
      </c>
      <c r="H350" s="29" t="str">
        <f>Factor3Name</f>
        <v>Fertiliser</v>
      </c>
      <c r="I350" s="30" t="s">
        <v>38</v>
      </c>
      <c r="K350" s="29" t="str">
        <f>Factor3Name</f>
        <v>Fertiliser</v>
      </c>
      <c r="L350" s="30" t="s">
        <v>38</v>
      </c>
    </row>
    <row r="351" spans="2:12" ht="13" x14ac:dyDescent="0.3">
      <c r="B351" s="29" t="str">
        <f>Factor1Name</f>
        <v>Weeding</v>
      </c>
      <c r="C351" s="30" t="s">
        <v>37</v>
      </c>
      <c r="E351" s="29" t="str">
        <f>Factor1Name</f>
        <v>Weeding</v>
      </c>
      <c r="F351" s="30" t="s">
        <v>37</v>
      </c>
      <c r="H351" s="29" t="str">
        <f>Factor1Name</f>
        <v>Weeding</v>
      </c>
      <c r="I351" s="30" t="s">
        <v>37</v>
      </c>
      <c r="K351" s="29" t="str">
        <f>Factor1Name</f>
        <v>Weeding</v>
      </c>
      <c r="L351" s="30" t="s">
        <v>37</v>
      </c>
    </row>
    <row r="352" spans="2:12" ht="13" x14ac:dyDescent="0.3">
      <c r="B352" s="25" t="s">
        <v>14</v>
      </c>
      <c r="C352" s="26">
        <v>995</v>
      </c>
      <c r="E352" s="25" t="s">
        <v>14</v>
      </c>
      <c r="F352" s="26">
        <v>922.6</v>
      </c>
      <c r="H352" s="25" t="s">
        <v>14</v>
      </c>
      <c r="I352" s="26">
        <v>1249.7</v>
      </c>
      <c r="K352" s="25" t="s">
        <v>14</v>
      </c>
      <c r="L352" s="26">
        <v>887.6</v>
      </c>
    </row>
    <row r="354" spans="2:12" ht="13" x14ac:dyDescent="0.3">
      <c r="B354" s="27" t="s">
        <v>3</v>
      </c>
      <c r="C354" s="28">
        <v>2017</v>
      </c>
      <c r="E354" s="27" t="s">
        <v>3</v>
      </c>
      <c r="F354" s="28">
        <v>2017</v>
      </c>
      <c r="H354" s="27" t="s">
        <v>3</v>
      </c>
      <c r="I354" s="28">
        <v>2017</v>
      </c>
      <c r="K354" s="27" t="s">
        <v>3</v>
      </c>
      <c r="L354" s="28">
        <v>2017</v>
      </c>
    </row>
    <row r="355" spans="2:12" ht="13" x14ac:dyDescent="0.3">
      <c r="B355" s="29" t="str">
        <f>UnitName</f>
        <v>Plot</v>
      </c>
      <c r="C355" s="30">
        <v>3</v>
      </c>
      <c r="E355" s="29" t="str">
        <f>UnitName</f>
        <v>Plot</v>
      </c>
      <c r="F355" s="30">
        <v>3</v>
      </c>
      <c r="H355" s="29" t="str">
        <f>UnitName</f>
        <v>Plot</v>
      </c>
      <c r="I355" s="30">
        <v>3</v>
      </c>
      <c r="K355" s="29" t="str">
        <f>UnitName</f>
        <v>Plot</v>
      </c>
      <c r="L355" s="30">
        <v>3</v>
      </c>
    </row>
    <row r="356" spans="2:12" ht="13" x14ac:dyDescent="0.3">
      <c r="B356" s="29" t="str">
        <f>BlockName</f>
        <v>Name</v>
      </c>
      <c r="C356" s="30" t="s">
        <v>55</v>
      </c>
      <c r="E356" s="29" t="str">
        <f>BlockName</f>
        <v>Name</v>
      </c>
      <c r="F356" s="30" t="s">
        <v>55</v>
      </c>
      <c r="H356" s="29" t="str">
        <f>BlockName</f>
        <v>Name</v>
      </c>
      <c r="I356" s="30" t="s">
        <v>55</v>
      </c>
      <c r="K356" s="29" t="str">
        <f>BlockName</f>
        <v>Name</v>
      </c>
      <c r="L356" s="30" t="s">
        <v>55</v>
      </c>
    </row>
    <row r="357" spans="2:12" ht="13" x14ac:dyDescent="0.3">
      <c r="B357" s="29" t="str">
        <f>Factor2Name</f>
        <v>Variety</v>
      </c>
      <c r="C357" s="30" t="s">
        <v>46</v>
      </c>
      <c r="E357" s="29" t="str">
        <f>Factor2Name</f>
        <v>Variety</v>
      </c>
      <c r="F357" s="30" t="s">
        <v>46</v>
      </c>
      <c r="H357" s="29" t="str">
        <f>Factor2Name</f>
        <v>Variety</v>
      </c>
      <c r="I357" s="30" t="s">
        <v>46</v>
      </c>
      <c r="K357" s="29" t="str">
        <f>Factor2Name</f>
        <v>Variety</v>
      </c>
      <c r="L357" s="30" t="s">
        <v>46</v>
      </c>
    </row>
    <row r="358" spans="2:12" ht="13" x14ac:dyDescent="0.3">
      <c r="B358" s="29" t="str">
        <f>Factor3Name</f>
        <v>Fertiliser</v>
      </c>
      <c r="C358" s="30" t="s">
        <v>38</v>
      </c>
      <c r="E358" s="29" t="str">
        <f>Factor3Name</f>
        <v>Fertiliser</v>
      </c>
      <c r="F358" s="30" t="s">
        <v>38</v>
      </c>
      <c r="H358" s="29" t="str">
        <f>Factor3Name</f>
        <v>Fertiliser</v>
      </c>
      <c r="I358" s="30" t="s">
        <v>38</v>
      </c>
      <c r="K358" s="29" t="str">
        <f>Factor3Name</f>
        <v>Fertiliser</v>
      </c>
      <c r="L358" s="30" t="s">
        <v>38</v>
      </c>
    </row>
    <row r="359" spans="2:12" ht="13" x14ac:dyDescent="0.3">
      <c r="B359" s="29" t="str">
        <f>Factor1Name</f>
        <v>Weeding</v>
      </c>
      <c r="C359" s="30" t="s">
        <v>37</v>
      </c>
      <c r="E359" s="29" t="str">
        <f>Factor1Name</f>
        <v>Weeding</v>
      </c>
      <c r="F359" s="30" t="s">
        <v>37</v>
      </c>
      <c r="H359" s="29" t="str">
        <f>Factor1Name</f>
        <v>Weeding</v>
      </c>
      <c r="I359" s="30" t="s">
        <v>37</v>
      </c>
      <c r="K359" s="29" t="str">
        <f>Factor1Name</f>
        <v>Weeding</v>
      </c>
      <c r="L359" s="30" t="s">
        <v>37</v>
      </c>
    </row>
    <row r="360" spans="2:12" ht="13" x14ac:dyDescent="0.3">
      <c r="B360" s="25" t="s">
        <v>14</v>
      </c>
      <c r="C360" s="26">
        <v>810.3</v>
      </c>
      <c r="E360" s="25" t="s">
        <v>14</v>
      </c>
      <c r="F360" s="26">
        <v>960.2</v>
      </c>
      <c r="H360" s="25" t="s">
        <v>14</v>
      </c>
      <c r="I360" s="26">
        <v>1012</v>
      </c>
      <c r="K360" s="25" t="s">
        <v>14</v>
      </c>
      <c r="L360" s="26">
        <v>1142.5</v>
      </c>
    </row>
    <row r="362" spans="2:12" ht="13" x14ac:dyDescent="0.3">
      <c r="B362" s="27" t="s">
        <v>3</v>
      </c>
      <c r="C362" s="28">
        <v>2017</v>
      </c>
      <c r="E362" s="27" t="s">
        <v>3</v>
      </c>
      <c r="F362" s="28">
        <v>2017</v>
      </c>
      <c r="H362" s="27" t="s">
        <v>3</v>
      </c>
      <c r="I362" s="28">
        <v>2017</v>
      </c>
      <c r="K362" s="27" t="s">
        <v>3</v>
      </c>
      <c r="L362" s="28">
        <v>2017</v>
      </c>
    </row>
    <row r="363" spans="2:12" ht="13" x14ac:dyDescent="0.3">
      <c r="B363" s="29" t="str">
        <f>UnitName</f>
        <v>Plot</v>
      </c>
      <c r="C363" s="30">
        <v>4</v>
      </c>
      <c r="E363" s="29" t="str">
        <f>UnitName</f>
        <v>Plot</v>
      </c>
      <c r="F363" s="30">
        <v>4</v>
      </c>
      <c r="H363" s="29" t="str">
        <f>UnitName</f>
        <v>Plot</v>
      </c>
      <c r="I363" s="30">
        <v>4</v>
      </c>
      <c r="K363" s="29" t="str">
        <f>UnitName</f>
        <v>Plot</v>
      </c>
      <c r="L363" s="30">
        <v>4</v>
      </c>
    </row>
    <row r="364" spans="2:12" ht="13" x14ac:dyDescent="0.3">
      <c r="B364" s="29" t="str">
        <f>BlockName</f>
        <v>Name</v>
      </c>
      <c r="C364" s="30" t="s">
        <v>55</v>
      </c>
      <c r="E364" s="29" t="str">
        <f>BlockName</f>
        <v>Name</v>
      </c>
      <c r="F364" s="30" t="s">
        <v>55</v>
      </c>
      <c r="H364" s="29" t="str">
        <f>BlockName</f>
        <v>Name</v>
      </c>
      <c r="I364" s="30" t="s">
        <v>55</v>
      </c>
      <c r="K364" s="29" t="str">
        <f>BlockName</f>
        <v>Name</v>
      </c>
      <c r="L364" s="30" t="s">
        <v>55</v>
      </c>
    </row>
    <row r="365" spans="2:12" ht="13" x14ac:dyDescent="0.3">
      <c r="B365" s="29" t="str">
        <f>Factor2Name</f>
        <v>Variety</v>
      </c>
      <c r="C365" s="30" t="s">
        <v>46</v>
      </c>
      <c r="E365" s="29" t="str">
        <f>Factor2Name</f>
        <v>Variety</v>
      </c>
      <c r="F365" s="30" t="s">
        <v>46</v>
      </c>
      <c r="H365" s="29" t="str">
        <f>Factor2Name</f>
        <v>Variety</v>
      </c>
      <c r="I365" s="30" t="s">
        <v>46</v>
      </c>
      <c r="K365" s="29" t="str">
        <f>Factor2Name</f>
        <v>Variety</v>
      </c>
      <c r="L365" s="30" t="s">
        <v>46</v>
      </c>
    </row>
    <row r="366" spans="2:12" ht="13" x14ac:dyDescent="0.3">
      <c r="B366" s="29" t="str">
        <f>Factor3Name</f>
        <v>Fertiliser</v>
      </c>
      <c r="C366" s="30" t="s">
        <v>38</v>
      </c>
      <c r="E366" s="29" t="str">
        <f>Factor3Name</f>
        <v>Fertiliser</v>
      </c>
      <c r="F366" s="30" t="s">
        <v>38</v>
      </c>
      <c r="H366" s="29" t="str">
        <f>Factor3Name</f>
        <v>Fertiliser</v>
      </c>
      <c r="I366" s="30" t="s">
        <v>38</v>
      </c>
      <c r="K366" s="29" t="str">
        <f>Factor3Name</f>
        <v>Fertiliser</v>
      </c>
      <c r="L366" s="30" t="s">
        <v>38</v>
      </c>
    </row>
    <row r="367" spans="2:12" ht="13" x14ac:dyDescent="0.3">
      <c r="B367" s="29" t="str">
        <f>Factor1Name</f>
        <v>Weeding</v>
      </c>
      <c r="C367" s="30" t="s">
        <v>37</v>
      </c>
      <c r="E367" s="29" t="str">
        <f>Factor1Name</f>
        <v>Weeding</v>
      </c>
      <c r="F367" s="30" t="s">
        <v>37</v>
      </c>
      <c r="H367" s="29" t="str">
        <f>Factor1Name</f>
        <v>Weeding</v>
      </c>
      <c r="I367" s="30" t="s">
        <v>37</v>
      </c>
      <c r="K367" s="29" t="str">
        <f>Factor1Name</f>
        <v>Weeding</v>
      </c>
      <c r="L367" s="30" t="s">
        <v>37</v>
      </c>
    </row>
    <row r="368" spans="2:12" ht="13" x14ac:dyDescent="0.3">
      <c r="B368" s="25" t="s">
        <v>14</v>
      </c>
      <c r="C368" s="26">
        <v>1009.6</v>
      </c>
      <c r="E368" s="25" t="s">
        <v>14</v>
      </c>
      <c r="F368" s="26">
        <v>976.3</v>
      </c>
      <c r="H368" s="25" t="s">
        <v>14</v>
      </c>
      <c r="I368" s="26">
        <v>1102.5</v>
      </c>
      <c r="K368" s="25" t="s">
        <v>14</v>
      </c>
      <c r="L368" s="26">
        <v>1093.9000000000001</v>
      </c>
    </row>
    <row r="370" spans="2:12" ht="13" x14ac:dyDescent="0.3">
      <c r="B370" s="27" t="s">
        <v>3</v>
      </c>
      <c r="C370" s="28">
        <v>2017</v>
      </c>
      <c r="E370" s="27" t="s">
        <v>3</v>
      </c>
      <c r="F370" s="28">
        <v>2017</v>
      </c>
      <c r="H370" s="27" t="s">
        <v>3</v>
      </c>
      <c r="I370" s="28">
        <v>2017</v>
      </c>
      <c r="K370" s="27" t="s">
        <v>3</v>
      </c>
      <c r="L370" s="28">
        <v>2017</v>
      </c>
    </row>
    <row r="371" spans="2:12" ht="13" x14ac:dyDescent="0.3">
      <c r="B371" s="29" t="str">
        <f>UnitName</f>
        <v>Plot</v>
      </c>
      <c r="C371" s="30">
        <v>4</v>
      </c>
      <c r="E371" s="29" t="str">
        <f>UnitName</f>
        <v>Plot</v>
      </c>
      <c r="F371" s="30">
        <v>4</v>
      </c>
      <c r="H371" s="29" t="str">
        <f>UnitName</f>
        <v>Plot</v>
      </c>
      <c r="I371" s="30">
        <v>4</v>
      </c>
      <c r="K371" s="29" t="str">
        <f>UnitName</f>
        <v>Plot</v>
      </c>
      <c r="L371" s="30">
        <v>4</v>
      </c>
    </row>
    <row r="372" spans="2:12" ht="13" x14ac:dyDescent="0.3">
      <c r="B372" s="29" t="str">
        <f>BlockName</f>
        <v>Name</v>
      </c>
      <c r="C372" s="30" t="s">
        <v>55</v>
      </c>
      <c r="E372" s="29" t="str">
        <f>BlockName</f>
        <v>Name</v>
      </c>
      <c r="F372" s="30" t="s">
        <v>55</v>
      </c>
      <c r="H372" s="29" t="str">
        <f>BlockName</f>
        <v>Name</v>
      </c>
      <c r="I372" s="30" t="s">
        <v>55</v>
      </c>
      <c r="K372" s="29" t="str">
        <f>BlockName</f>
        <v>Name</v>
      </c>
      <c r="L372" s="30" t="s">
        <v>55</v>
      </c>
    </row>
    <row r="373" spans="2:12" ht="13" x14ac:dyDescent="0.3">
      <c r="B373" s="29" t="str">
        <f>Factor2Name</f>
        <v>Variety</v>
      </c>
      <c r="C373" s="30" t="s">
        <v>46</v>
      </c>
      <c r="E373" s="29" t="str">
        <f>Factor2Name</f>
        <v>Variety</v>
      </c>
      <c r="F373" s="30" t="s">
        <v>46</v>
      </c>
      <c r="H373" s="29" t="str">
        <f>Factor2Name</f>
        <v>Variety</v>
      </c>
      <c r="I373" s="30" t="s">
        <v>46</v>
      </c>
      <c r="K373" s="29" t="str">
        <f>Factor2Name</f>
        <v>Variety</v>
      </c>
      <c r="L373" s="30" t="s">
        <v>46</v>
      </c>
    </row>
    <row r="374" spans="2:12" ht="13" x14ac:dyDescent="0.3">
      <c r="B374" s="29" t="str">
        <f>Factor3Name</f>
        <v>Fertiliser</v>
      </c>
      <c r="C374" s="30" t="s">
        <v>38</v>
      </c>
      <c r="E374" s="29" t="str">
        <f>Factor3Name</f>
        <v>Fertiliser</v>
      </c>
      <c r="F374" s="30" t="s">
        <v>38</v>
      </c>
      <c r="H374" s="29" t="str">
        <f>Factor3Name</f>
        <v>Fertiliser</v>
      </c>
      <c r="I374" s="30" t="s">
        <v>38</v>
      </c>
      <c r="K374" s="29" t="str">
        <f>Factor3Name</f>
        <v>Fertiliser</v>
      </c>
      <c r="L374" s="30" t="s">
        <v>38</v>
      </c>
    </row>
    <row r="375" spans="2:12" ht="13" x14ac:dyDescent="0.3">
      <c r="B375" s="29" t="str">
        <f>Factor1Name</f>
        <v>Weeding</v>
      </c>
      <c r="C375" s="30" t="s">
        <v>37</v>
      </c>
      <c r="E375" s="29" t="str">
        <f>Factor1Name</f>
        <v>Weeding</v>
      </c>
      <c r="F375" s="30" t="s">
        <v>37</v>
      </c>
      <c r="H375" s="29" t="str">
        <f>Factor1Name</f>
        <v>Weeding</v>
      </c>
      <c r="I375" s="30" t="s">
        <v>37</v>
      </c>
      <c r="K375" s="29" t="str">
        <f>Factor1Name</f>
        <v>Weeding</v>
      </c>
      <c r="L375" s="30" t="s">
        <v>37</v>
      </c>
    </row>
    <row r="376" spans="2:12" ht="13" x14ac:dyDescent="0.3">
      <c r="B376" s="25" t="s">
        <v>14</v>
      </c>
      <c r="C376" s="26">
        <v>1044.7</v>
      </c>
      <c r="E376" s="25" t="s">
        <v>14</v>
      </c>
      <c r="F376" s="26">
        <v>1058.8</v>
      </c>
      <c r="H376" s="25" t="s">
        <v>14</v>
      </c>
      <c r="I376" s="26">
        <v>1272.4000000000001</v>
      </c>
      <c r="K376" s="25" t="s">
        <v>14</v>
      </c>
      <c r="L376" s="26">
        <v>958.7</v>
      </c>
    </row>
    <row r="378" spans="2:12" ht="13" x14ac:dyDescent="0.3">
      <c r="B378" s="27" t="s">
        <v>3</v>
      </c>
      <c r="C378" s="28">
        <v>2017</v>
      </c>
      <c r="E378" s="27" t="s">
        <v>3</v>
      </c>
      <c r="F378" s="28">
        <v>2017</v>
      </c>
      <c r="H378" s="27" t="s">
        <v>3</v>
      </c>
      <c r="I378" s="28">
        <v>2017</v>
      </c>
      <c r="K378" s="27" t="s">
        <v>3</v>
      </c>
      <c r="L378" s="28">
        <v>2017</v>
      </c>
    </row>
    <row r="379" spans="2:12" ht="13" x14ac:dyDescent="0.3">
      <c r="B379" s="29" t="str">
        <f>UnitName</f>
        <v>Plot</v>
      </c>
      <c r="C379" s="30">
        <v>4</v>
      </c>
      <c r="E379" s="29" t="str">
        <f>UnitName</f>
        <v>Plot</v>
      </c>
      <c r="F379" s="30">
        <v>4</v>
      </c>
      <c r="H379" s="29" t="str">
        <f>UnitName</f>
        <v>Plot</v>
      </c>
      <c r="I379" s="30">
        <v>4</v>
      </c>
      <c r="K379" s="29" t="str">
        <f>UnitName</f>
        <v>Plot</v>
      </c>
      <c r="L379" s="30">
        <v>4</v>
      </c>
    </row>
    <row r="380" spans="2:12" ht="13" x14ac:dyDescent="0.3">
      <c r="B380" s="29" t="str">
        <f>BlockName</f>
        <v>Name</v>
      </c>
      <c r="C380" s="30" t="s">
        <v>55</v>
      </c>
      <c r="E380" s="29" t="str">
        <f>BlockName</f>
        <v>Name</v>
      </c>
      <c r="F380" s="30" t="s">
        <v>55</v>
      </c>
      <c r="H380" s="29" t="str">
        <f>BlockName</f>
        <v>Name</v>
      </c>
      <c r="I380" s="30" t="s">
        <v>55</v>
      </c>
      <c r="K380" s="29" t="str">
        <f>BlockName</f>
        <v>Name</v>
      </c>
      <c r="L380" s="30" t="s">
        <v>55</v>
      </c>
    </row>
    <row r="381" spans="2:12" ht="13" x14ac:dyDescent="0.3">
      <c r="B381" s="29" t="str">
        <f>Factor2Name</f>
        <v>Variety</v>
      </c>
      <c r="C381" s="30" t="s">
        <v>46</v>
      </c>
      <c r="E381" s="29" t="str">
        <f>Factor2Name</f>
        <v>Variety</v>
      </c>
      <c r="F381" s="30" t="s">
        <v>46</v>
      </c>
      <c r="H381" s="29" t="str">
        <f>Factor2Name</f>
        <v>Variety</v>
      </c>
      <c r="I381" s="30" t="s">
        <v>46</v>
      </c>
      <c r="K381" s="29" t="str">
        <f>Factor2Name</f>
        <v>Variety</v>
      </c>
      <c r="L381" s="30" t="s">
        <v>46</v>
      </c>
    </row>
    <row r="382" spans="2:12" ht="13" x14ac:dyDescent="0.3">
      <c r="B382" s="29" t="str">
        <f>Factor3Name</f>
        <v>Fertiliser</v>
      </c>
      <c r="C382" s="30" t="s">
        <v>38</v>
      </c>
      <c r="E382" s="29" t="str">
        <f>Factor3Name</f>
        <v>Fertiliser</v>
      </c>
      <c r="F382" s="30" t="s">
        <v>38</v>
      </c>
      <c r="H382" s="29" t="str">
        <f>Factor3Name</f>
        <v>Fertiliser</v>
      </c>
      <c r="I382" s="30" t="s">
        <v>38</v>
      </c>
      <c r="K382" s="29" t="str">
        <f>Factor3Name</f>
        <v>Fertiliser</v>
      </c>
      <c r="L382" s="30" t="s">
        <v>38</v>
      </c>
    </row>
    <row r="383" spans="2:12" ht="13" x14ac:dyDescent="0.3">
      <c r="B383" s="29" t="str">
        <f>Factor1Name</f>
        <v>Weeding</v>
      </c>
      <c r="C383" s="30" t="s">
        <v>37</v>
      </c>
      <c r="E383" s="29" t="str">
        <f>Factor1Name</f>
        <v>Weeding</v>
      </c>
      <c r="F383" s="30" t="s">
        <v>37</v>
      </c>
      <c r="H383" s="29" t="str">
        <f>Factor1Name</f>
        <v>Weeding</v>
      </c>
      <c r="I383" s="30" t="s">
        <v>37</v>
      </c>
      <c r="K383" s="29" t="str">
        <f>Factor1Name</f>
        <v>Weeding</v>
      </c>
      <c r="L383" s="30" t="s">
        <v>37</v>
      </c>
    </row>
    <row r="384" spans="2:12" ht="13" x14ac:dyDescent="0.3">
      <c r="B384" s="25" t="s">
        <v>14</v>
      </c>
      <c r="C384" s="26">
        <v>998.8</v>
      </c>
      <c r="E384" s="25" t="s">
        <v>14</v>
      </c>
      <c r="F384" s="26">
        <v>978</v>
      </c>
      <c r="H384" s="25" t="s">
        <v>14</v>
      </c>
      <c r="I384" s="26">
        <v>1051.0999999999999</v>
      </c>
      <c r="K384" s="25" t="s">
        <v>14</v>
      </c>
      <c r="L384" s="26">
        <v>908.1</v>
      </c>
    </row>
    <row r="386" spans="2:12" ht="13" x14ac:dyDescent="0.3">
      <c r="B386" s="27" t="s">
        <v>3</v>
      </c>
      <c r="C386" s="28">
        <v>2017</v>
      </c>
      <c r="E386" s="27" t="s">
        <v>3</v>
      </c>
      <c r="F386" s="28">
        <v>2017</v>
      </c>
      <c r="H386" s="27" t="s">
        <v>3</v>
      </c>
      <c r="I386" s="28">
        <v>2017</v>
      </c>
      <c r="K386" s="27" t="s">
        <v>3</v>
      </c>
      <c r="L386" s="28">
        <v>2017</v>
      </c>
    </row>
    <row r="387" spans="2:12" ht="13" x14ac:dyDescent="0.3">
      <c r="B387" s="29" t="str">
        <f>UnitName</f>
        <v>Plot</v>
      </c>
      <c r="C387" s="30">
        <v>4</v>
      </c>
      <c r="E387" s="29" t="str">
        <f>UnitName</f>
        <v>Plot</v>
      </c>
      <c r="F387" s="30">
        <v>4</v>
      </c>
      <c r="H387" s="29" t="str">
        <f>UnitName</f>
        <v>Plot</v>
      </c>
      <c r="I387" s="30">
        <v>4</v>
      </c>
      <c r="K387" s="29" t="str">
        <f>UnitName</f>
        <v>Plot</v>
      </c>
      <c r="L387" s="30">
        <v>4</v>
      </c>
    </row>
    <row r="388" spans="2:12" ht="13" x14ac:dyDescent="0.3">
      <c r="B388" s="29" t="str">
        <f>BlockName</f>
        <v>Name</v>
      </c>
      <c r="C388" s="30" t="s">
        <v>55</v>
      </c>
      <c r="E388" s="29" t="str">
        <f>BlockName</f>
        <v>Name</v>
      </c>
      <c r="F388" s="30" t="s">
        <v>55</v>
      </c>
      <c r="H388" s="29" t="str">
        <f>BlockName</f>
        <v>Name</v>
      </c>
      <c r="I388" s="30" t="s">
        <v>55</v>
      </c>
      <c r="K388" s="29" t="str">
        <f>BlockName</f>
        <v>Name</v>
      </c>
      <c r="L388" s="30" t="s">
        <v>55</v>
      </c>
    </row>
    <row r="389" spans="2:12" ht="13" x14ac:dyDescent="0.3">
      <c r="B389" s="29" t="str">
        <f>Factor2Name</f>
        <v>Variety</v>
      </c>
      <c r="C389" s="30" t="s">
        <v>46</v>
      </c>
      <c r="E389" s="29" t="str">
        <f>Factor2Name</f>
        <v>Variety</v>
      </c>
      <c r="F389" s="30" t="s">
        <v>46</v>
      </c>
      <c r="H389" s="29" t="str">
        <f>Factor2Name</f>
        <v>Variety</v>
      </c>
      <c r="I389" s="30" t="s">
        <v>46</v>
      </c>
      <c r="K389" s="29" t="str">
        <f>Factor2Name</f>
        <v>Variety</v>
      </c>
      <c r="L389" s="30" t="s">
        <v>46</v>
      </c>
    </row>
    <row r="390" spans="2:12" ht="13" x14ac:dyDescent="0.3">
      <c r="B390" s="29" t="str">
        <f>Factor3Name</f>
        <v>Fertiliser</v>
      </c>
      <c r="C390" s="30" t="s">
        <v>38</v>
      </c>
      <c r="E390" s="29" t="str">
        <f>Factor3Name</f>
        <v>Fertiliser</v>
      </c>
      <c r="F390" s="30" t="s">
        <v>38</v>
      </c>
      <c r="H390" s="29" t="str">
        <f>Factor3Name</f>
        <v>Fertiliser</v>
      </c>
      <c r="I390" s="30" t="s">
        <v>38</v>
      </c>
      <c r="K390" s="29" t="str">
        <f>Factor3Name</f>
        <v>Fertiliser</v>
      </c>
      <c r="L390" s="30" t="s">
        <v>38</v>
      </c>
    </row>
    <row r="391" spans="2:12" ht="13" x14ac:dyDescent="0.3">
      <c r="B391" s="29" t="str">
        <f>Factor1Name</f>
        <v>Weeding</v>
      </c>
      <c r="C391" s="30" t="s">
        <v>37</v>
      </c>
      <c r="E391" s="29" t="str">
        <f>Factor1Name</f>
        <v>Weeding</v>
      </c>
      <c r="F391" s="30" t="s">
        <v>37</v>
      </c>
      <c r="H391" s="29" t="str">
        <f>Factor1Name</f>
        <v>Weeding</v>
      </c>
      <c r="I391" s="30" t="s">
        <v>37</v>
      </c>
      <c r="K391" s="29" t="str">
        <f>Factor1Name</f>
        <v>Weeding</v>
      </c>
      <c r="L391" s="30" t="s">
        <v>37</v>
      </c>
    </row>
    <row r="392" spans="2:12" ht="13" x14ac:dyDescent="0.3">
      <c r="B392" s="25" t="s">
        <v>14</v>
      </c>
      <c r="C392" s="26">
        <v>980.6</v>
      </c>
      <c r="E392" s="25" t="s">
        <v>14</v>
      </c>
      <c r="F392" s="26">
        <v>1010.8</v>
      </c>
      <c r="H392" s="25" t="s">
        <v>14</v>
      </c>
      <c r="I392" s="26">
        <v>1089.5</v>
      </c>
      <c r="K392" s="25" t="s">
        <v>14</v>
      </c>
      <c r="L392" s="26">
        <v>1010.3</v>
      </c>
    </row>
    <row r="394" spans="2:12" ht="13" x14ac:dyDescent="0.3">
      <c r="B394" s="27" t="s">
        <v>3</v>
      </c>
      <c r="C394" s="28">
        <v>2017</v>
      </c>
      <c r="E394" s="27" t="s">
        <v>3</v>
      </c>
      <c r="F394" s="28">
        <v>2017</v>
      </c>
      <c r="H394" s="27" t="s">
        <v>3</v>
      </c>
      <c r="I394" s="28">
        <v>2017</v>
      </c>
      <c r="K394" s="27" t="s">
        <v>3</v>
      </c>
      <c r="L394" s="28">
        <v>2017</v>
      </c>
    </row>
    <row r="395" spans="2:12" ht="13" x14ac:dyDescent="0.3">
      <c r="B395" s="29" t="str">
        <f>UnitName</f>
        <v>Plot</v>
      </c>
      <c r="C395" s="30">
        <v>4</v>
      </c>
      <c r="E395" s="29" t="str">
        <f>UnitName</f>
        <v>Plot</v>
      </c>
      <c r="F395" s="30">
        <v>4</v>
      </c>
      <c r="H395" s="29" t="str">
        <f>UnitName</f>
        <v>Plot</v>
      </c>
      <c r="I395" s="30">
        <v>4</v>
      </c>
      <c r="K395" s="29" t="str">
        <f>UnitName</f>
        <v>Plot</v>
      </c>
      <c r="L395" s="30">
        <v>4</v>
      </c>
    </row>
    <row r="396" spans="2:12" ht="13" x14ac:dyDescent="0.3">
      <c r="B396" s="29" t="str">
        <f>BlockName</f>
        <v>Name</v>
      </c>
      <c r="C396" s="30" t="s">
        <v>55</v>
      </c>
      <c r="E396" s="29" t="str">
        <f>BlockName</f>
        <v>Name</v>
      </c>
      <c r="F396" s="30" t="s">
        <v>55</v>
      </c>
      <c r="H396" s="29" t="str">
        <f>BlockName</f>
        <v>Name</v>
      </c>
      <c r="I396" s="30" t="s">
        <v>55</v>
      </c>
      <c r="K396" s="29" t="str">
        <f>BlockName</f>
        <v>Name</v>
      </c>
      <c r="L396" s="30" t="s">
        <v>55</v>
      </c>
    </row>
    <row r="397" spans="2:12" ht="13" x14ac:dyDescent="0.3">
      <c r="B397" s="29" t="str">
        <f>Factor2Name</f>
        <v>Variety</v>
      </c>
      <c r="C397" s="30" t="s">
        <v>46</v>
      </c>
      <c r="E397" s="29" t="str">
        <f>Factor2Name</f>
        <v>Variety</v>
      </c>
      <c r="F397" s="30" t="s">
        <v>46</v>
      </c>
      <c r="H397" s="29" t="str">
        <f>Factor2Name</f>
        <v>Variety</v>
      </c>
      <c r="I397" s="30" t="s">
        <v>46</v>
      </c>
      <c r="K397" s="29" t="str">
        <f>Factor2Name</f>
        <v>Variety</v>
      </c>
      <c r="L397" s="30" t="s">
        <v>46</v>
      </c>
    </row>
    <row r="398" spans="2:12" ht="13" x14ac:dyDescent="0.3">
      <c r="B398" s="29" t="str">
        <f>Factor3Name</f>
        <v>Fertiliser</v>
      </c>
      <c r="C398" s="30" t="s">
        <v>38</v>
      </c>
      <c r="E398" s="29" t="str">
        <f>Factor3Name</f>
        <v>Fertiliser</v>
      </c>
      <c r="F398" s="30" t="s">
        <v>38</v>
      </c>
      <c r="H398" s="29" t="str">
        <f>Factor3Name</f>
        <v>Fertiliser</v>
      </c>
      <c r="I398" s="30" t="s">
        <v>38</v>
      </c>
      <c r="K398" s="29" t="str">
        <f>Factor3Name</f>
        <v>Fertiliser</v>
      </c>
      <c r="L398" s="30" t="s">
        <v>38</v>
      </c>
    </row>
    <row r="399" spans="2:12" ht="13" x14ac:dyDescent="0.3">
      <c r="B399" s="29" t="str">
        <f>Factor1Name</f>
        <v>Weeding</v>
      </c>
      <c r="C399" s="30" t="s">
        <v>37</v>
      </c>
      <c r="E399" s="29" t="str">
        <f>Factor1Name</f>
        <v>Weeding</v>
      </c>
      <c r="F399" s="30" t="s">
        <v>37</v>
      </c>
      <c r="H399" s="29" t="str">
        <f>Factor1Name</f>
        <v>Weeding</v>
      </c>
      <c r="I399" s="30" t="s">
        <v>37</v>
      </c>
      <c r="K399" s="29" t="str">
        <f>Factor1Name</f>
        <v>Weeding</v>
      </c>
      <c r="L399" s="30" t="s">
        <v>37</v>
      </c>
    </row>
    <row r="400" spans="2:12" ht="13" x14ac:dyDescent="0.3">
      <c r="B400" s="25" t="s">
        <v>14</v>
      </c>
      <c r="C400" s="26">
        <v>981.7</v>
      </c>
      <c r="E400" s="25" t="s">
        <v>14</v>
      </c>
      <c r="F400" s="26">
        <v>1002.3</v>
      </c>
      <c r="H400" s="25" t="s">
        <v>14</v>
      </c>
      <c r="I400" s="26">
        <v>925.4</v>
      </c>
      <c r="K400" s="25" t="s">
        <v>14</v>
      </c>
      <c r="L400" s="26">
        <v>1030.3</v>
      </c>
    </row>
    <row r="402" spans="2:12" ht="13" x14ac:dyDescent="0.3">
      <c r="B402" s="27" t="s">
        <v>3</v>
      </c>
      <c r="C402" s="28">
        <v>2017</v>
      </c>
      <c r="E402" s="27" t="s">
        <v>3</v>
      </c>
      <c r="F402" s="28">
        <v>2017</v>
      </c>
      <c r="H402" s="27" t="s">
        <v>3</v>
      </c>
      <c r="I402" s="28">
        <v>2017</v>
      </c>
      <c r="K402" s="27" t="s">
        <v>3</v>
      </c>
      <c r="L402" s="28">
        <v>2017</v>
      </c>
    </row>
    <row r="403" spans="2:12" ht="13" x14ac:dyDescent="0.3">
      <c r="B403" s="29" t="str">
        <f>UnitName</f>
        <v>Plot</v>
      </c>
      <c r="C403" s="30">
        <v>5</v>
      </c>
      <c r="E403" s="29" t="str">
        <f>UnitName</f>
        <v>Plot</v>
      </c>
      <c r="F403" s="30">
        <v>5</v>
      </c>
      <c r="H403" s="29" t="str">
        <f>UnitName</f>
        <v>Plot</v>
      </c>
      <c r="I403" s="30">
        <v>5</v>
      </c>
      <c r="K403" s="29" t="str">
        <f>UnitName</f>
        <v>Plot</v>
      </c>
      <c r="L403" s="30">
        <v>5</v>
      </c>
    </row>
    <row r="404" spans="2:12" ht="13" x14ac:dyDescent="0.3">
      <c r="B404" s="29" t="str">
        <f>BlockName</f>
        <v>Name</v>
      </c>
      <c r="C404" s="30" t="s">
        <v>55</v>
      </c>
      <c r="E404" s="29" t="str">
        <f>BlockName</f>
        <v>Name</v>
      </c>
      <c r="F404" s="30" t="s">
        <v>55</v>
      </c>
      <c r="H404" s="29" t="str">
        <f>BlockName</f>
        <v>Name</v>
      </c>
      <c r="I404" s="30" t="s">
        <v>55</v>
      </c>
      <c r="K404" s="29" t="str">
        <f>BlockName</f>
        <v>Name</v>
      </c>
      <c r="L404" s="30" t="s">
        <v>55</v>
      </c>
    </row>
    <row r="405" spans="2:12" ht="13" x14ac:dyDescent="0.3">
      <c r="B405" s="29" t="str">
        <f>Factor2Name</f>
        <v>Variety</v>
      </c>
      <c r="C405" s="30" t="s">
        <v>46</v>
      </c>
      <c r="E405" s="29" t="str">
        <f>Factor2Name</f>
        <v>Variety</v>
      </c>
      <c r="F405" s="30" t="s">
        <v>46</v>
      </c>
      <c r="H405" s="29" t="str">
        <f>Factor2Name</f>
        <v>Variety</v>
      </c>
      <c r="I405" s="30" t="s">
        <v>46</v>
      </c>
      <c r="K405" s="29" t="str">
        <f>Factor2Name</f>
        <v>Variety</v>
      </c>
      <c r="L405" s="30" t="s">
        <v>46</v>
      </c>
    </row>
    <row r="406" spans="2:12" ht="13" x14ac:dyDescent="0.3">
      <c r="B406" s="29" t="str">
        <f>Factor3Name</f>
        <v>Fertiliser</v>
      </c>
      <c r="C406" s="30" t="s">
        <v>38</v>
      </c>
      <c r="E406" s="29" t="str">
        <f>Factor3Name</f>
        <v>Fertiliser</v>
      </c>
      <c r="F406" s="30" t="s">
        <v>38</v>
      </c>
      <c r="H406" s="29" t="str">
        <f>Factor3Name</f>
        <v>Fertiliser</v>
      </c>
      <c r="I406" s="30" t="s">
        <v>38</v>
      </c>
      <c r="K406" s="29" t="str">
        <f>Factor3Name</f>
        <v>Fertiliser</v>
      </c>
      <c r="L406" s="30" t="s">
        <v>38</v>
      </c>
    </row>
    <row r="407" spans="2:12" ht="13" x14ac:dyDescent="0.3">
      <c r="B407" s="29" t="str">
        <f>Factor1Name</f>
        <v>Weeding</v>
      </c>
      <c r="C407" s="30" t="s">
        <v>37</v>
      </c>
      <c r="E407" s="29" t="str">
        <f>Factor1Name</f>
        <v>Weeding</v>
      </c>
      <c r="F407" s="30" t="s">
        <v>37</v>
      </c>
      <c r="H407" s="29" t="str">
        <f>Factor1Name</f>
        <v>Weeding</v>
      </c>
      <c r="I407" s="30" t="s">
        <v>37</v>
      </c>
      <c r="K407" s="29" t="str">
        <f>Factor1Name</f>
        <v>Weeding</v>
      </c>
      <c r="L407" s="30" t="s">
        <v>37</v>
      </c>
    </row>
    <row r="408" spans="2:12" ht="13" x14ac:dyDescent="0.3">
      <c r="B408" s="25" t="s">
        <v>14</v>
      </c>
      <c r="C408" s="26">
        <v>997.5</v>
      </c>
      <c r="E408" s="25" t="s">
        <v>14</v>
      </c>
      <c r="F408" s="26">
        <v>1047</v>
      </c>
      <c r="H408" s="25" t="s">
        <v>14</v>
      </c>
      <c r="I408" s="26">
        <v>1120.9000000000001</v>
      </c>
      <c r="K408" s="25" t="s">
        <v>14</v>
      </c>
      <c r="L408" s="26">
        <v>967</v>
      </c>
    </row>
    <row r="410" spans="2:12" ht="13" x14ac:dyDescent="0.3">
      <c r="B410" s="27" t="s">
        <v>3</v>
      </c>
      <c r="C410" s="28">
        <v>2017</v>
      </c>
      <c r="E410" s="27" t="s">
        <v>3</v>
      </c>
      <c r="F410" s="28">
        <v>2017</v>
      </c>
      <c r="H410" s="27" t="s">
        <v>3</v>
      </c>
      <c r="I410" s="28">
        <v>2017</v>
      </c>
      <c r="K410" s="27" t="s">
        <v>3</v>
      </c>
      <c r="L410" s="28">
        <v>2017</v>
      </c>
    </row>
    <row r="411" spans="2:12" ht="13" x14ac:dyDescent="0.3">
      <c r="B411" s="29" t="str">
        <f>UnitName</f>
        <v>Plot</v>
      </c>
      <c r="C411" s="30">
        <v>5</v>
      </c>
      <c r="E411" s="29" t="str">
        <f>UnitName</f>
        <v>Plot</v>
      </c>
      <c r="F411" s="30">
        <v>5</v>
      </c>
      <c r="H411" s="29" t="str">
        <f>UnitName</f>
        <v>Plot</v>
      </c>
      <c r="I411" s="30">
        <v>5</v>
      </c>
      <c r="K411" s="29" t="str">
        <f>UnitName</f>
        <v>Plot</v>
      </c>
      <c r="L411" s="30">
        <v>5</v>
      </c>
    </row>
    <row r="412" spans="2:12" ht="13" x14ac:dyDescent="0.3">
      <c r="B412" s="29" t="str">
        <f>BlockName</f>
        <v>Name</v>
      </c>
      <c r="C412" s="30" t="s">
        <v>55</v>
      </c>
      <c r="E412" s="29" t="str">
        <f>BlockName</f>
        <v>Name</v>
      </c>
      <c r="F412" s="30" t="s">
        <v>55</v>
      </c>
      <c r="H412" s="29" t="str">
        <f>BlockName</f>
        <v>Name</v>
      </c>
      <c r="I412" s="30" t="s">
        <v>55</v>
      </c>
      <c r="K412" s="29" t="str">
        <f>BlockName</f>
        <v>Name</v>
      </c>
      <c r="L412" s="30" t="s">
        <v>55</v>
      </c>
    </row>
    <row r="413" spans="2:12" ht="13" x14ac:dyDescent="0.3">
      <c r="B413" s="29" t="str">
        <f>Factor2Name</f>
        <v>Variety</v>
      </c>
      <c r="C413" s="30" t="s">
        <v>46</v>
      </c>
      <c r="E413" s="29" t="str">
        <f>Factor2Name</f>
        <v>Variety</v>
      </c>
      <c r="F413" s="30" t="s">
        <v>46</v>
      </c>
      <c r="H413" s="29" t="str">
        <f>Factor2Name</f>
        <v>Variety</v>
      </c>
      <c r="I413" s="30" t="s">
        <v>46</v>
      </c>
      <c r="K413" s="29" t="str">
        <f>Factor2Name</f>
        <v>Variety</v>
      </c>
      <c r="L413" s="30" t="s">
        <v>46</v>
      </c>
    </row>
    <row r="414" spans="2:12" ht="13" x14ac:dyDescent="0.3">
      <c r="B414" s="29" t="str">
        <f>Factor3Name</f>
        <v>Fertiliser</v>
      </c>
      <c r="C414" s="30" t="s">
        <v>38</v>
      </c>
      <c r="E414" s="29" t="str">
        <f>Factor3Name</f>
        <v>Fertiliser</v>
      </c>
      <c r="F414" s="30" t="s">
        <v>38</v>
      </c>
      <c r="H414" s="29" t="str">
        <f>Factor3Name</f>
        <v>Fertiliser</v>
      </c>
      <c r="I414" s="30" t="s">
        <v>38</v>
      </c>
      <c r="K414" s="29" t="str">
        <f>Factor3Name</f>
        <v>Fertiliser</v>
      </c>
      <c r="L414" s="30" t="s">
        <v>38</v>
      </c>
    </row>
    <row r="415" spans="2:12" ht="13" x14ac:dyDescent="0.3">
      <c r="B415" s="29" t="str">
        <f>Factor1Name</f>
        <v>Weeding</v>
      </c>
      <c r="C415" s="30" t="s">
        <v>37</v>
      </c>
      <c r="E415" s="29" t="str">
        <f>Factor1Name</f>
        <v>Weeding</v>
      </c>
      <c r="F415" s="30" t="s">
        <v>37</v>
      </c>
      <c r="H415" s="29" t="str">
        <f>Factor1Name</f>
        <v>Weeding</v>
      </c>
      <c r="I415" s="30" t="s">
        <v>37</v>
      </c>
      <c r="K415" s="29" t="str">
        <f>Factor1Name</f>
        <v>Weeding</v>
      </c>
      <c r="L415" s="30" t="s">
        <v>37</v>
      </c>
    </row>
    <row r="416" spans="2:12" ht="13" x14ac:dyDescent="0.3">
      <c r="B416" s="25" t="s">
        <v>14</v>
      </c>
      <c r="C416" s="26">
        <v>948.3</v>
      </c>
      <c r="E416" s="25" t="s">
        <v>14</v>
      </c>
      <c r="F416" s="26">
        <v>945.5</v>
      </c>
      <c r="H416" s="25" t="s">
        <v>14</v>
      </c>
      <c r="I416" s="26">
        <v>896.5</v>
      </c>
      <c r="K416" s="25" t="s">
        <v>14</v>
      </c>
      <c r="L416" s="26">
        <v>1007.5</v>
      </c>
    </row>
    <row r="418" spans="2:12" ht="13" x14ac:dyDescent="0.3">
      <c r="B418" s="27" t="s">
        <v>3</v>
      </c>
      <c r="C418" s="28">
        <v>2017</v>
      </c>
      <c r="E418" s="27" t="s">
        <v>3</v>
      </c>
      <c r="F418" s="28">
        <v>2017</v>
      </c>
      <c r="H418" s="27" t="s">
        <v>3</v>
      </c>
      <c r="I418" s="28">
        <v>2017</v>
      </c>
      <c r="K418" s="27" t="s">
        <v>3</v>
      </c>
      <c r="L418" s="28">
        <v>2017</v>
      </c>
    </row>
    <row r="419" spans="2:12" ht="13" x14ac:dyDescent="0.3">
      <c r="B419" s="29" t="str">
        <f>UnitName</f>
        <v>Plot</v>
      </c>
      <c r="C419" s="30">
        <v>5</v>
      </c>
      <c r="E419" s="29" t="str">
        <f>UnitName</f>
        <v>Plot</v>
      </c>
      <c r="F419" s="30">
        <v>5</v>
      </c>
      <c r="H419" s="29" t="str">
        <f>UnitName</f>
        <v>Plot</v>
      </c>
      <c r="I419" s="30">
        <v>5</v>
      </c>
      <c r="K419" s="29" t="str">
        <f>UnitName</f>
        <v>Plot</v>
      </c>
      <c r="L419" s="30">
        <v>5</v>
      </c>
    </row>
    <row r="420" spans="2:12" ht="13" x14ac:dyDescent="0.3">
      <c r="B420" s="29" t="str">
        <f>BlockName</f>
        <v>Name</v>
      </c>
      <c r="C420" s="30" t="s">
        <v>55</v>
      </c>
      <c r="E420" s="29" t="str">
        <f>BlockName</f>
        <v>Name</v>
      </c>
      <c r="F420" s="30" t="s">
        <v>55</v>
      </c>
      <c r="H420" s="29" t="str">
        <f>BlockName</f>
        <v>Name</v>
      </c>
      <c r="I420" s="30" t="s">
        <v>55</v>
      </c>
      <c r="K420" s="29" t="str">
        <f>BlockName</f>
        <v>Name</v>
      </c>
      <c r="L420" s="30" t="s">
        <v>55</v>
      </c>
    </row>
    <row r="421" spans="2:12" ht="13" x14ac:dyDescent="0.3">
      <c r="B421" s="29" t="str">
        <f>Factor2Name</f>
        <v>Variety</v>
      </c>
      <c r="C421" s="30" t="s">
        <v>46</v>
      </c>
      <c r="E421" s="29" t="str">
        <f>Factor2Name</f>
        <v>Variety</v>
      </c>
      <c r="F421" s="30" t="s">
        <v>46</v>
      </c>
      <c r="H421" s="29" t="str">
        <f>Factor2Name</f>
        <v>Variety</v>
      </c>
      <c r="I421" s="30" t="s">
        <v>46</v>
      </c>
      <c r="K421" s="29" t="str">
        <f>Factor2Name</f>
        <v>Variety</v>
      </c>
      <c r="L421" s="30" t="s">
        <v>46</v>
      </c>
    </row>
    <row r="422" spans="2:12" ht="13" x14ac:dyDescent="0.3">
      <c r="B422" s="29" t="str">
        <f>Factor3Name</f>
        <v>Fertiliser</v>
      </c>
      <c r="C422" s="30" t="s">
        <v>38</v>
      </c>
      <c r="E422" s="29" t="str">
        <f>Factor3Name</f>
        <v>Fertiliser</v>
      </c>
      <c r="F422" s="30" t="s">
        <v>38</v>
      </c>
      <c r="H422" s="29" t="str">
        <f>Factor3Name</f>
        <v>Fertiliser</v>
      </c>
      <c r="I422" s="30" t="s">
        <v>38</v>
      </c>
      <c r="K422" s="29" t="str">
        <f>Factor3Name</f>
        <v>Fertiliser</v>
      </c>
      <c r="L422" s="30" t="s">
        <v>38</v>
      </c>
    </row>
    <row r="423" spans="2:12" ht="13" x14ac:dyDescent="0.3">
      <c r="B423" s="29" t="str">
        <f>Factor1Name</f>
        <v>Weeding</v>
      </c>
      <c r="C423" s="30" t="s">
        <v>37</v>
      </c>
      <c r="E423" s="29" t="str">
        <f>Factor1Name</f>
        <v>Weeding</v>
      </c>
      <c r="F423" s="30" t="s">
        <v>37</v>
      </c>
      <c r="H423" s="29" t="str">
        <f>Factor1Name</f>
        <v>Weeding</v>
      </c>
      <c r="I423" s="30" t="s">
        <v>37</v>
      </c>
      <c r="K423" s="29" t="str">
        <f>Factor1Name</f>
        <v>Weeding</v>
      </c>
      <c r="L423" s="30" t="s">
        <v>37</v>
      </c>
    </row>
    <row r="424" spans="2:12" ht="13" x14ac:dyDescent="0.3">
      <c r="B424" s="25" t="s">
        <v>14</v>
      </c>
      <c r="C424" s="26">
        <v>923.9</v>
      </c>
      <c r="E424" s="25" t="s">
        <v>14</v>
      </c>
      <c r="F424" s="26">
        <v>1021.3</v>
      </c>
      <c r="H424" s="25" t="s">
        <v>14</v>
      </c>
      <c r="I424" s="26">
        <v>965.1</v>
      </c>
      <c r="K424" s="25" t="s">
        <v>14</v>
      </c>
      <c r="L424" s="26">
        <v>1115.5</v>
      </c>
    </row>
    <row r="426" spans="2:12" ht="13" x14ac:dyDescent="0.3">
      <c r="B426" s="27" t="s">
        <v>3</v>
      </c>
      <c r="C426" s="28">
        <v>2017</v>
      </c>
      <c r="E426" s="27" t="s">
        <v>3</v>
      </c>
      <c r="F426" s="28">
        <v>2017</v>
      </c>
      <c r="H426" s="27" t="s">
        <v>3</v>
      </c>
      <c r="I426" s="28">
        <v>2017</v>
      </c>
      <c r="K426" s="27" t="s">
        <v>3</v>
      </c>
      <c r="L426" s="28">
        <v>2017</v>
      </c>
    </row>
    <row r="427" spans="2:12" ht="13" x14ac:dyDescent="0.3">
      <c r="B427" s="29" t="str">
        <f>UnitName</f>
        <v>Plot</v>
      </c>
      <c r="C427" s="30">
        <v>5</v>
      </c>
      <c r="E427" s="29" t="str">
        <f>UnitName</f>
        <v>Plot</v>
      </c>
      <c r="F427" s="30">
        <v>5</v>
      </c>
      <c r="H427" s="29" t="str">
        <f>UnitName</f>
        <v>Plot</v>
      </c>
      <c r="I427" s="30">
        <v>5</v>
      </c>
      <c r="K427" s="29" t="str">
        <f>UnitName</f>
        <v>Plot</v>
      </c>
      <c r="L427" s="30">
        <v>5</v>
      </c>
    </row>
    <row r="428" spans="2:12" ht="13" x14ac:dyDescent="0.3">
      <c r="B428" s="29" t="str">
        <f>BlockName</f>
        <v>Name</v>
      </c>
      <c r="C428" s="30" t="s">
        <v>55</v>
      </c>
      <c r="E428" s="29" t="str">
        <f>BlockName</f>
        <v>Name</v>
      </c>
      <c r="F428" s="30" t="s">
        <v>55</v>
      </c>
      <c r="H428" s="29" t="str">
        <f>BlockName</f>
        <v>Name</v>
      </c>
      <c r="I428" s="30" t="s">
        <v>55</v>
      </c>
      <c r="K428" s="29" t="str">
        <f>BlockName</f>
        <v>Name</v>
      </c>
      <c r="L428" s="30" t="s">
        <v>55</v>
      </c>
    </row>
    <row r="429" spans="2:12" ht="13" x14ac:dyDescent="0.3">
      <c r="B429" s="29" t="str">
        <f>Factor2Name</f>
        <v>Variety</v>
      </c>
      <c r="C429" s="30" t="s">
        <v>46</v>
      </c>
      <c r="E429" s="29" t="str">
        <f>Factor2Name</f>
        <v>Variety</v>
      </c>
      <c r="F429" s="30" t="s">
        <v>46</v>
      </c>
      <c r="H429" s="29" t="str">
        <f>Factor2Name</f>
        <v>Variety</v>
      </c>
      <c r="I429" s="30" t="s">
        <v>46</v>
      </c>
      <c r="K429" s="29" t="str">
        <f>Factor2Name</f>
        <v>Variety</v>
      </c>
      <c r="L429" s="30" t="s">
        <v>46</v>
      </c>
    </row>
    <row r="430" spans="2:12" ht="13" x14ac:dyDescent="0.3">
      <c r="B430" s="29" t="str">
        <f>Factor3Name</f>
        <v>Fertiliser</v>
      </c>
      <c r="C430" s="30" t="s">
        <v>38</v>
      </c>
      <c r="E430" s="29" t="str">
        <f>Factor3Name</f>
        <v>Fertiliser</v>
      </c>
      <c r="F430" s="30" t="s">
        <v>38</v>
      </c>
      <c r="H430" s="29" t="str">
        <f>Factor3Name</f>
        <v>Fertiliser</v>
      </c>
      <c r="I430" s="30" t="s">
        <v>38</v>
      </c>
      <c r="K430" s="29" t="str">
        <f>Factor3Name</f>
        <v>Fertiliser</v>
      </c>
      <c r="L430" s="30" t="s">
        <v>38</v>
      </c>
    </row>
    <row r="431" spans="2:12" ht="13" x14ac:dyDescent="0.3">
      <c r="B431" s="29" t="str">
        <f>Factor1Name</f>
        <v>Weeding</v>
      </c>
      <c r="C431" s="30" t="s">
        <v>37</v>
      </c>
      <c r="E431" s="29" t="str">
        <f>Factor1Name</f>
        <v>Weeding</v>
      </c>
      <c r="F431" s="30" t="s">
        <v>37</v>
      </c>
      <c r="H431" s="29" t="str">
        <f>Factor1Name</f>
        <v>Weeding</v>
      </c>
      <c r="I431" s="30" t="s">
        <v>37</v>
      </c>
      <c r="K431" s="29" t="str">
        <f>Factor1Name</f>
        <v>Weeding</v>
      </c>
      <c r="L431" s="30" t="s">
        <v>37</v>
      </c>
    </row>
    <row r="432" spans="2:12" ht="13" x14ac:dyDescent="0.3">
      <c r="B432" s="25" t="s">
        <v>14</v>
      </c>
      <c r="C432" s="26">
        <v>994.5</v>
      </c>
      <c r="E432" s="25" t="s">
        <v>14</v>
      </c>
      <c r="F432" s="26">
        <v>912.4</v>
      </c>
      <c r="H432" s="25" t="s">
        <v>14</v>
      </c>
      <c r="I432" s="26">
        <v>1047.9000000000001</v>
      </c>
      <c r="K432" s="25" t="s">
        <v>14</v>
      </c>
      <c r="L432" s="26">
        <v>1066.5999999999999</v>
      </c>
    </row>
    <row r="434" spans="2:12" ht="13" x14ac:dyDescent="0.3">
      <c r="B434" s="27" t="s">
        <v>3</v>
      </c>
      <c r="C434" s="28">
        <v>2017</v>
      </c>
      <c r="E434" s="27" t="s">
        <v>3</v>
      </c>
      <c r="F434" s="28">
        <v>2017</v>
      </c>
      <c r="H434" s="27" t="s">
        <v>3</v>
      </c>
      <c r="I434" s="28">
        <v>2017</v>
      </c>
      <c r="K434" s="27" t="s">
        <v>3</v>
      </c>
      <c r="L434" s="28">
        <v>2017</v>
      </c>
    </row>
    <row r="435" spans="2:12" ht="13" x14ac:dyDescent="0.3">
      <c r="B435" s="29" t="str">
        <f>UnitName</f>
        <v>Plot</v>
      </c>
      <c r="C435" s="30">
        <v>5</v>
      </c>
      <c r="E435" s="29" t="str">
        <f>UnitName</f>
        <v>Plot</v>
      </c>
      <c r="F435" s="30">
        <v>5</v>
      </c>
      <c r="H435" s="29" t="str">
        <f>UnitName</f>
        <v>Plot</v>
      </c>
      <c r="I435" s="30">
        <v>5</v>
      </c>
      <c r="K435" s="29" t="str">
        <f>UnitName</f>
        <v>Plot</v>
      </c>
      <c r="L435" s="30">
        <v>5</v>
      </c>
    </row>
    <row r="436" spans="2:12" ht="13" x14ac:dyDescent="0.3">
      <c r="B436" s="29" t="str">
        <f>BlockName</f>
        <v>Name</v>
      </c>
      <c r="C436" s="30" t="s">
        <v>55</v>
      </c>
      <c r="E436" s="29" t="str">
        <f>BlockName</f>
        <v>Name</v>
      </c>
      <c r="F436" s="30" t="s">
        <v>55</v>
      </c>
      <c r="H436" s="29" t="str">
        <f>BlockName</f>
        <v>Name</v>
      </c>
      <c r="I436" s="30" t="s">
        <v>55</v>
      </c>
      <c r="K436" s="29" t="str">
        <f>BlockName</f>
        <v>Name</v>
      </c>
      <c r="L436" s="30" t="s">
        <v>55</v>
      </c>
    </row>
    <row r="437" spans="2:12" ht="13" x14ac:dyDescent="0.3">
      <c r="B437" s="29" t="str">
        <f>Factor2Name</f>
        <v>Variety</v>
      </c>
      <c r="C437" s="30" t="s">
        <v>46</v>
      </c>
      <c r="E437" s="29" t="str">
        <f>Factor2Name</f>
        <v>Variety</v>
      </c>
      <c r="F437" s="30" t="s">
        <v>46</v>
      </c>
      <c r="H437" s="29" t="str">
        <f>Factor2Name</f>
        <v>Variety</v>
      </c>
      <c r="I437" s="30" t="s">
        <v>46</v>
      </c>
      <c r="K437" s="29" t="str">
        <f>Factor2Name</f>
        <v>Variety</v>
      </c>
      <c r="L437" s="30" t="s">
        <v>46</v>
      </c>
    </row>
    <row r="438" spans="2:12" ht="13" x14ac:dyDescent="0.3">
      <c r="B438" s="29" t="str">
        <f>Factor3Name</f>
        <v>Fertiliser</v>
      </c>
      <c r="C438" s="30" t="s">
        <v>38</v>
      </c>
      <c r="E438" s="29" t="str">
        <f>Factor3Name</f>
        <v>Fertiliser</v>
      </c>
      <c r="F438" s="30" t="s">
        <v>38</v>
      </c>
      <c r="H438" s="29" t="str">
        <f>Factor3Name</f>
        <v>Fertiliser</v>
      </c>
      <c r="I438" s="30" t="s">
        <v>38</v>
      </c>
      <c r="K438" s="29" t="str">
        <f>Factor3Name</f>
        <v>Fertiliser</v>
      </c>
      <c r="L438" s="30" t="s">
        <v>38</v>
      </c>
    </row>
    <row r="439" spans="2:12" ht="13" x14ac:dyDescent="0.3">
      <c r="B439" s="29" t="str">
        <f>Factor1Name</f>
        <v>Weeding</v>
      </c>
      <c r="C439" s="30" t="s">
        <v>37</v>
      </c>
      <c r="E439" s="29" t="str">
        <f>Factor1Name</f>
        <v>Weeding</v>
      </c>
      <c r="F439" s="30" t="s">
        <v>37</v>
      </c>
      <c r="H439" s="29" t="str">
        <f>Factor1Name</f>
        <v>Weeding</v>
      </c>
      <c r="I439" s="30" t="s">
        <v>37</v>
      </c>
      <c r="K439" s="29" t="str">
        <f>Factor1Name</f>
        <v>Weeding</v>
      </c>
      <c r="L439" s="30" t="s">
        <v>37</v>
      </c>
    </row>
    <row r="440" spans="2:12" ht="13" x14ac:dyDescent="0.3">
      <c r="B440" s="25" t="s">
        <v>14</v>
      </c>
      <c r="C440" s="26">
        <v>1029</v>
      </c>
      <c r="E440" s="25" t="s">
        <v>14</v>
      </c>
      <c r="F440" s="26">
        <v>1077.9000000000001</v>
      </c>
      <c r="H440" s="25" t="s">
        <v>14</v>
      </c>
      <c r="I440" s="26">
        <v>901.3</v>
      </c>
      <c r="K440" s="25" t="s">
        <v>14</v>
      </c>
      <c r="L440" s="26">
        <v>1087</v>
      </c>
    </row>
    <row r="442" spans="2:12" ht="13" x14ac:dyDescent="0.3">
      <c r="B442" s="27" t="s">
        <v>3</v>
      </c>
      <c r="C442" s="28">
        <v>2017</v>
      </c>
      <c r="E442" s="27" t="s">
        <v>3</v>
      </c>
      <c r="F442" s="28">
        <v>2017</v>
      </c>
      <c r="H442" s="27" t="s">
        <v>3</v>
      </c>
      <c r="I442" s="28">
        <v>2017</v>
      </c>
      <c r="K442" s="27" t="s">
        <v>3</v>
      </c>
      <c r="L442" s="28">
        <v>2017</v>
      </c>
    </row>
    <row r="443" spans="2:12" ht="13" x14ac:dyDescent="0.3">
      <c r="B443" s="29" t="str">
        <f>UnitName</f>
        <v>Plot</v>
      </c>
      <c r="C443" s="30">
        <v>6</v>
      </c>
      <c r="E443" s="29" t="str">
        <f>UnitName</f>
        <v>Plot</v>
      </c>
      <c r="F443" s="30">
        <v>6</v>
      </c>
      <c r="H443" s="29" t="str">
        <f>UnitName</f>
        <v>Plot</v>
      </c>
      <c r="I443" s="30">
        <v>6</v>
      </c>
      <c r="K443" s="29" t="str">
        <f>UnitName</f>
        <v>Plot</v>
      </c>
      <c r="L443" s="30">
        <v>6</v>
      </c>
    </row>
    <row r="444" spans="2:12" ht="13" x14ac:dyDescent="0.3">
      <c r="B444" s="29" t="str">
        <f>BlockName</f>
        <v>Name</v>
      </c>
      <c r="C444" s="30" t="s">
        <v>55</v>
      </c>
      <c r="E444" s="29" t="str">
        <f>BlockName</f>
        <v>Name</v>
      </c>
      <c r="F444" s="30" t="s">
        <v>55</v>
      </c>
      <c r="H444" s="29" t="str">
        <f>BlockName</f>
        <v>Name</v>
      </c>
      <c r="I444" s="30" t="s">
        <v>55</v>
      </c>
      <c r="K444" s="29" t="str">
        <f>BlockName</f>
        <v>Name</v>
      </c>
      <c r="L444" s="30" t="s">
        <v>55</v>
      </c>
    </row>
    <row r="445" spans="2:12" ht="13" x14ac:dyDescent="0.3">
      <c r="B445" s="29" t="str">
        <f>Factor2Name</f>
        <v>Variety</v>
      </c>
      <c r="C445" s="30" t="s">
        <v>46</v>
      </c>
      <c r="E445" s="29" t="str">
        <f>Factor2Name</f>
        <v>Variety</v>
      </c>
      <c r="F445" s="30" t="s">
        <v>46</v>
      </c>
      <c r="H445" s="29" t="str">
        <f>Factor2Name</f>
        <v>Variety</v>
      </c>
      <c r="I445" s="30" t="s">
        <v>46</v>
      </c>
      <c r="K445" s="29" t="str">
        <f>Factor2Name</f>
        <v>Variety</v>
      </c>
      <c r="L445" s="30" t="s">
        <v>46</v>
      </c>
    </row>
    <row r="446" spans="2:12" ht="13" x14ac:dyDescent="0.3">
      <c r="B446" s="29" t="str">
        <f>Factor3Name</f>
        <v>Fertiliser</v>
      </c>
      <c r="C446" s="30" t="s">
        <v>38</v>
      </c>
      <c r="E446" s="29" t="str">
        <f>Factor3Name</f>
        <v>Fertiliser</v>
      </c>
      <c r="F446" s="30" t="s">
        <v>38</v>
      </c>
      <c r="H446" s="29" t="str">
        <f>Factor3Name</f>
        <v>Fertiliser</v>
      </c>
      <c r="I446" s="30" t="s">
        <v>38</v>
      </c>
      <c r="K446" s="29" t="str">
        <f>Factor3Name</f>
        <v>Fertiliser</v>
      </c>
      <c r="L446" s="30" t="s">
        <v>38</v>
      </c>
    </row>
    <row r="447" spans="2:12" ht="13" x14ac:dyDescent="0.3">
      <c r="B447" s="29" t="str">
        <f>Factor1Name</f>
        <v>Weeding</v>
      </c>
      <c r="C447" s="30" t="s">
        <v>37</v>
      </c>
      <c r="E447" s="29" t="str">
        <f>Factor1Name</f>
        <v>Weeding</v>
      </c>
      <c r="F447" s="30" t="s">
        <v>37</v>
      </c>
      <c r="H447" s="29" t="str">
        <f>Factor1Name</f>
        <v>Weeding</v>
      </c>
      <c r="I447" s="30" t="s">
        <v>37</v>
      </c>
      <c r="K447" s="29" t="str">
        <f>Factor1Name</f>
        <v>Weeding</v>
      </c>
      <c r="L447" s="30" t="s">
        <v>37</v>
      </c>
    </row>
    <row r="448" spans="2:12" ht="13" x14ac:dyDescent="0.3">
      <c r="B448" s="25" t="s">
        <v>14</v>
      </c>
      <c r="C448" s="26">
        <v>916.8</v>
      </c>
      <c r="E448" s="25" t="s">
        <v>14</v>
      </c>
      <c r="F448" s="26">
        <v>1171.4000000000001</v>
      </c>
      <c r="H448" s="25" t="s">
        <v>14</v>
      </c>
      <c r="I448" s="26">
        <v>849.3</v>
      </c>
      <c r="K448" s="25" t="s">
        <v>14</v>
      </c>
      <c r="L448" s="26">
        <v>845.8</v>
      </c>
    </row>
    <row r="450" spans="2:12" ht="13" x14ac:dyDescent="0.3">
      <c r="B450" s="27" t="s">
        <v>3</v>
      </c>
      <c r="C450" s="28">
        <v>2017</v>
      </c>
      <c r="E450" s="27" t="s">
        <v>3</v>
      </c>
      <c r="F450" s="28">
        <v>2017</v>
      </c>
      <c r="H450" s="27" t="s">
        <v>3</v>
      </c>
      <c r="I450" s="28">
        <v>2017</v>
      </c>
      <c r="K450" s="27" t="s">
        <v>3</v>
      </c>
      <c r="L450" s="28">
        <v>2017</v>
      </c>
    </row>
    <row r="451" spans="2:12" ht="13" x14ac:dyDescent="0.3">
      <c r="B451" s="29" t="str">
        <f>UnitName</f>
        <v>Plot</v>
      </c>
      <c r="C451" s="30">
        <v>6</v>
      </c>
      <c r="E451" s="29" t="str">
        <f>UnitName</f>
        <v>Plot</v>
      </c>
      <c r="F451" s="30">
        <v>6</v>
      </c>
      <c r="H451" s="29" t="str">
        <f>UnitName</f>
        <v>Plot</v>
      </c>
      <c r="I451" s="30">
        <v>6</v>
      </c>
      <c r="K451" s="29" t="str">
        <f>UnitName</f>
        <v>Plot</v>
      </c>
      <c r="L451" s="30">
        <v>6</v>
      </c>
    </row>
    <row r="452" spans="2:12" ht="13" x14ac:dyDescent="0.3">
      <c r="B452" s="29" t="str">
        <f>BlockName</f>
        <v>Name</v>
      </c>
      <c r="C452" s="30" t="s">
        <v>55</v>
      </c>
      <c r="E452" s="29" t="str">
        <f>BlockName</f>
        <v>Name</v>
      </c>
      <c r="F452" s="30" t="s">
        <v>55</v>
      </c>
      <c r="H452" s="29" t="str">
        <f>BlockName</f>
        <v>Name</v>
      </c>
      <c r="I452" s="30" t="s">
        <v>55</v>
      </c>
      <c r="K452" s="29" t="str">
        <f>BlockName</f>
        <v>Name</v>
      </c>
      <c r="L452" s="30" t="s">
        <v>55</v>
      </c>
    </row>
    <row r="453" spans="2:12" ht="13" x14ac:dyDescent="0.3">
      <c r="B453" s="29" t="str">
        <f>Factor2Name</f>
        <v>Variety</v>
      </c>
      <c r="C453" s="30" t="s">
        <v>46</v>
      </c>
      <c r="E453" s="29" t="str">
        <f>Factor2Name</f>
        <v>Variety</v>
      </c>
      <c r="F453" s="30" t="s">
        <v>46</v>
      </c>
      <c r="H453" s="29" t="str">
        <f>Factor2Name</f>
        <v>Variety</v>
      </c>
      <c r="I453" s="30" t="s">
        <v>46</v>
      </c>
      <c r="K453" s="29" t="str">
        <f>Factor2Name</f>
        <v>Variety</v>
      </c>
      <c r="L453" s="30" t="s">
        <v>46</v>
      </c>
    </row>
    <row r="454" spans="2:12" ht="13" x14ac:dyDescent="0.3">
      <c r="B454" s="29" t="str">
        <f>Factor3Name</f>
        <v>Fertiliser</v>
      </c>
      <c r="C454" s="30" t="s">
        <v>38</v>
      </c>
      <c r="E454" s="29" t="str">
        <f>Factor3Name</f>
        <v>Fertiliser</v>
      </c>
      <c r="F454" s="30" t="s">
        <v>38</v>
      </c>
      <c r="H454" s="29" t="str">
        <f>Factor3Name</f>
        <v>Fertiliser</v>
      </c>
      <c r="I454" s="30" t="s">
        <v>38</v>
      </c>
      <c r="K454" s="29" t="str">
        <f>Factor3Name</f>
        <v>Fertiliser</v>
      </c>
      <c r="L454" s="30" t="s">
        <v>38</v>
      </c>
    </row>
    <row r="455" spans="2:12" ht="13" x14ac:dyDescent="0.3">
      <c r="B455" s="29" t="str">
        <f>Factor1Name</f>
        <v>Weeding</v>
      </c>
      <c r="C455" s="30" t="s">
        <v>37</v>
      </c>
      <c r="E455" s="29" t="str">
        <f>Factor1Name</f>
        <v>Weeding</v>
      </c>
      <c r="F455" s="30" t="s">
        <v>37</v>
      </c>
      <c r="H455" s="29" t="str">
        <f>Factor1Name</f>
        <v>Weeding</v>
      </c>
      <c r="I455" s="30" t="s">
        <v>37</v>
      </c>
      <c r="K455" s="29" t="str">
        <f>Factor1Name</f>
        <v>Weeding</v>
      </c>
      <c r="L455" s="30" t="s">
        <v>37</v>
      </c>
    </row>
    <row r="456" spans="2:12" ht="13" x14ac:dyDescent="0.3">
      <c r="B456" s="25" t="s">
        <v>14</v>
      </c>
      <c r="C456" s="26">
        <v>1081.8</v>
      </c>
      <c r="E456" s="25" t="s">
        <v>14</v>
      </c>
      <c r="F456" s="26">
        <v>969.3</v>
      </c>
      <c r="H456" s="25" t="s">
        <v>14</v>
      </c>
      <c r="I456" s="26">
        <v>990.9</v>
      </c>
      <c r="K456" s="25" t="s">
        <v>14</v>
      </c>
      <c r="L456" s="26">
        <v>882.3</v>
      </c>
    </row>
    <row r="458" spans="2:12" ht="13" x14ac:dyDescent="0.3">
      <c r="B458" s="27" t="s">
        <v>3</v>
      </c>
      <c r="C458" s="28">
        <v>2017</v>
      </c>
      <c r="E458" s="27" t="s">
        <v>3</v>
      </c>
      <c r="F458" s="28">
        <v>2017</v>
      </c>
      <c r="H458" s="27" t="s">
        <v>3</v>
      </c>
      <c r="I458" s="28">
        <v>2017</v>
      </c>
      <c r="K458" s="27" t="s">
        <v>3</v>
      </c>
      <c r="L458" s="28">
        <v>2017</v>
      </c>
    </row>
    <row r="459" spans="2:12" ht="13" x14ac:dyDescent="0.3">
      <c r="B459" s="29" t="str">
        <f>UnitName</f>
        <v>Plot</v>
      </c>
      <c r="C459" s="30">
        <v>6</v>
      </c>
      <c r="E459" s="29" t="str">
        <f>UnitName</f>
        <v>Plot</v>
      </c>
      <c r="F459" s="30">
        <v>6</v>
      </c>
      <c r="H459" s="29" t="str">
        <f>UnitName</f>
        <v>Plot</v>
      </c>
      <c r="I459" s="30">
        <v>6</v>
      </c>
      <c r="K459" s="29" t="str">
        <f>UnitName</f>
        <v>Plot</v>
      </c>
      <c r="L459" s="30">
        <v>6</v>
      </c>
    </row>
    <row r="460" spans="2:12" ht="13" x14ac:dyDescent="0.3">
      <c r="B460" s="29" t="str">
        <f>BlockName</f>
        <v>Name</v>
      </c>
      <c r="C460" s="30" t="s">
        <v>55</v>
      </c>
      <c r="E460" s="29" t="str">
        <f>BlockName</f>
        <v>Name</v>
      </c>
      <c r="F460" s="30" t="s">
        <v>55</v>
      </c>
      <c r="H460" s="29" t="str">
        <f>BlockName</f>
        <v>Name</v>
      </c>
      <c r="I460" s="30" t="s">
        <v>55</v>
      </c>
      <c r="K460" s="29" t="str">
        <f>BlockName</f>
        <v>Name</v>
      </c>
      <c r="L460" s="30" t="s">
        <v>55</v>
      </c>
    </row>
    <row r="461" spans="2:12" ht="13" x14ac:dyDescent="0.3">
      <c r="B461" s="29" t="str">
        <f>Factor2Name</f>
        <v>Variety</v>
      </c>
      <c r="C461" s="30" t="s">
        <v>46</v>
      </c>
      <c r="E461" s="29" t="str">
        <f>Factor2Name</f>
        <v>Variety</v>
      </c>
      <c r="F461" s="30" t="s">
        <v>46</v>
      </c>
      <c r="H461" s="29" t="str">
        <f>Factor2Name</f>
        <v>Variety</v>
      </c>
      <c r="I461" s="30" t="s">
        <v>46</v>
      </c>
      <c r="K461" s="29" t="str">
        <f>Factor2Name</f>
        <v>Variety</v>
      </c>
      <c r="L461" s="30" t="s">
        <v>46</v>
      </c>
    </row>
    <row r="462" spans="2:12" ht="13" x14ac:dyDescent="0.3">
      <c r="B462" s="29" t="str">
        <f>Factor3Name</f>
        <v>Fertiliser</v>
      </c>
      <c r="C462" s="30" t="s">
        <v>38</v>
      </c>
      <c r="E462" s="29" t="str">
        <f>Factor3Name</f>
        <v>Fertiliser</v>
      </c>
      <c r="F462" s="30" t="s">
        <v>38</v>
      </c>
      <c r="H462" s="29" t="str">
        <f>Factor3Name</f>
        <v>Fertiliser</v>
      </c>
      <c r="I462" s="30" t="s">
        <v>38</v>
      </c>
      <c r="K462" s="29" t="str">
        <f>Factor3Name</f>
        <v>Fertiliser</v>
      </c>
      <c r="L462" s="30" t="s">
        <v>38</v>
      </c>
    </row>
    <row r="463" spans="2:12" ht="13" x14ac:dyDescent="0.3">
      <c r="B463" s="29" t="str">
        <f>Factor1Name</f>
        <v>Weeding</v>
      </c>
      <c r="C463" s="30" t="s">
        <v>37</v>
      </c>
      <c r="E463" s="29" t="str">
        <f>Factor1Name</f>
        <v>Weeding</v>
      </c>
      <c r="F463" s="30" t="s">
        <v>37</v>
      </c>
      <c r="H463" s="29" t="str">
        <f>Factor1Name</f>
        <v>Weeding</v>
      </c>
      <c r="I463" s="30" t="s">
        <v>37</v>
      </c>
      <c r="K463" s="29" t="str">
        <f>Factor1Name</f>
        <v>Weeding</v>
      </c>
      <c r="L463" s="30" t="s">
        <v>37</v>
      </c>
    </row>
    <row r="464" spans="2:12" ht="13" x14ac:dyDescent="0.3">
      <c r="B464" s="25" t="s">
        <v>14</v>
      </c>
      <c r="C464" s="26">
        <v>880.2</v>
      </c>
      <c r="E464" s="25" t="s">
        <v>14</v>
      </c>
      <c r="F464" s="26">
        <v>906.1</v>
      </c>
      <c r="H464" s="25" t="s">
        <v>14</v>
      </c>
      <c r="I464" s="26">
        <v>833.7</v>
      </c>
      <c r="K464" s="25" t="s">
        <v>14</v>
      </c>
      <c r="L464" s="26">
        <v>1056.8</v>
      </c>
    </row>
    <row r="466" spans="2:12" ht="13" x14ac:dyDescent="0.3">
      <c r="B466" s="27" t="s">
        <v>3</v>
      </c>
      <c r="C466" s="28">
        <v>2017</v>
      </c>
      <c r="E466" s="27" t="s">
        <v>3</v>
      </c>
      <c r="F466" s="28">
        <v>2017</v>
      </c>
      <c r="H466" s="27" t="s">
        <v>3</v>
      </c>
      <c r="I466" s="28">
        <v>2017</v>
      </c>
      <c r="K466" s="27" t="s">
        <v>3</v>
      </c>
      <c r="L466" s="28">
        <v>2017</v>
      </c>
    </row>
    <row r="467" spans="2:12" ht="13" x14ac:dyDescent="0.3">
      <c r="B467" s="29" t="str">
        <f>UnitName</f>
        <v>Plot</v>
      </c>
      <c r="C467" s="30">
        <v>6</v>
      </c>
      <c r="E467" s="29" t="str">
        <f>UnitName</f>
        <v>Plot</v>
      </c>
      <c r="F467" s="30">
        <v>6</v>
      </c>
      <c r="H467" s="29" t="str">
        <f>UnitName</f>
        <v>Plot</v>
      </c>
      <c r="I467" s="30">
        <v>6</v>
      </c>
      <c r="K467" s="29" t="str">
        <f>UnitName</f>
        <v>Plot</v>
      </c>
      <c r="L467" s="30">
        <v>6</v>
      </c>
    </row>
    <row r="468" spans="2:12" ht="13" x14ac:dyDescent="0.3">
      <c r="B468" s="29" t="str">
        <f>BlockName</f>
        <v>Name</v>
      </c>
      <c r="C468" s="30" t="s">
        <v>55</v>
      </c>
      <c r="E468" s="29" t="str">
        <f>BlockName</f>
        <v>Name</v>
      </c>
      <c r="F468" s="30" t="s">
        <v>55</v>
      </c>
      <c r="H468" s="29" t="str">
        <f>BlockName</f>
        <v>Name</v>
      </c>
      <c r="I468" s="30" t="s">
        <v>55</v>
      </c>
      <c r="K468" s="29" t="str">
        <f>BlockName</f>
        <v>Name</v>
      </c>
      <c r="L468" s="30" t="s">
        <v>55</v>
      </c>
    </row>
    <row r="469" spans="2:12" ht="13" x14ac:dyDescent="0.3">
      <c r="B469" s="29" t="str">
        <f>Factor2Name</f>
        <v>Variety</v>
      </c>
      <c r="C469" s="30" t="s">
        <v>46</v>
      </c>
      <c r="E469" s="29" t="str">
        <f>Factor2Name</f>
        <v>Variety</v>
      </c>
      <c r="F469" s="30" t="s">
        <v>46</v>
      </c>
      <c r="H469" s="29" t="str">
        <f>Factor2Name</f>
        <v>Variety</v>
      </c>
      <c r="I469" s="30" t="s">
        <v>46</v>
      </c>
      <c r="K469" s="29" t="str">
        <f>Factor2Name</f>
        <v>Variety</v>
      </c>
      <c r="L469" s="30" t="s">
        <v>46</v>
      </c>
    </row>
    <row r="470" spans="2:12" ht="13" x14ac:dyDescent="0.3">
      <c r="B470" s="29" t="str">
        <f>Factor3Name</f>
        <v>Fertiliser</v>
      </c>
      <c r="C470" s="30" t="s">
        <v>38</v>
      </c>
      <c r="E470" s="29" t="str">
        <f>Factor3Name</f>
        <v>Fertiliser</v>
      </c>
      <c r="F470" s="30" t="s">
        <v>38</v>
      </c>
      <c r="H470" s="29" t="str">
        <f>Factor3Name</f>
        <v>Fertiliser</v>
      </c>
      <c r="I470" s="30" t="s">
        <v>38</v>
      </c>
      <c r="K470" s="29" t="str">
        <f>Factor3Name</f>
        <v>Fertiliser</v>
      </c>
      <c r="L470" s="30" t="s">
        <v>38</v>
      </c>
    </row>
    <row r="471" spans="2:12" ht="13" x14ac:dyDescent="0.3">
      <c r="B471" s="29" t="str">
        <f>Factor1Name</f>
        <v>Weeding</v>
      </c>
      <c r="C471" s="30" t="s">
        <v>37</v>
      </c>
      <c r="E471" s="29" t="str">
        <f>Factor1Name</f>
        <v>Weeding</v>
      </c>
      <c r="F471" s="30" t="s">
        <v>37</v>
      </c>
      <c r="H471" s="29" t="str">
        <f>Factor1Name</f>
        <v>Weeding</v>
      </c>
      <c r="I471" s="30" t="s">
        <v>37</v>
      </c>
      <c r="K471" s="29" t="str">
        <f>Factor1Name</f>
        <v>Weeding</v>
      </c>
      <c r="L471" s="30" t="s">
        <v>37</v>
      </c>
    </row>
    <row r="472" spans="2:12" ht="13" x14ac:dyDescent="0.3">
      <c r="B472" s="25" t="s">
        <v>14</v>
      </c>
      <c r="C472" s="26">
        <v>1008.3</v>
      </c>
      <c r="E472" s="25" t="s">
        <v>14</v>
      </c>
      <c r="F472" s="26">
        <v>1015.4</v>
      </c>
      <c r="H472" s="25" t="s">
        <v>14</v>
      </c>
      <c r="I472" s="26">
        <v>921.7</v>
      </c>
      <c r="K472" s="25" t="s">
        <v>14</v>
      </c>
      <c r="L472" s="26">
        <v>992</v>
      </c>
    </row>
    <row r="474" spans="2:12" ht="13" x14ac:dyDescent="0.3">
      <c r="B474" s="27" t="s">
        <v>3</v>
      </c>
      <c r="C474" s="28">
        <v>2017</v>
      </c>
      <c r="E474" s="27" t="s">
        <v>3</v>
      </c>
      <c r="F474" s="28">
        <v>2017</v>
      </c>
      <c r="H474" s="27" t="s">
        <v>3</v>
      </c>
      <c r="I474" s="28">
        <v>2017</v>
      </c>
      <c r="K474" s="27" t="s">
        <v>3</v>
      </c>
      <c r="L474" s="28">
        <v>2017</v>
      </c>
    </row>
    <row r="475" spans="2:12" ht="13" x14ac:dyDescent="0.3">
      <c r="B475" s="29" t="str">
        <f>UnitName</f>
        <v>Plot</v>
      </c>
      <c r="C475" s="30">
        <v>6</v>
      </c>
      <c r="E475" s="29" t="str">
        <f>UnitName</f>
        <v>Plot</v>
      </c>
      <c r="F475" s="30">
        <v>6</v>
      </c>
      <c r="H475" s="29" t="str">
        <f>UnitName</f>
        <v>Plot</v>
      </c>
      <c r="I475" s="30">
        <v>6</v>
      </c>
      <c r="K475" s="29" t="str">
        <f>UnitName</f>
        <v>Plot</v>
      </c>
      <c r="L475" s="30">
        <v>6</v>
      </c>
    </row>
    <row r="476" spans="2:12" ht="13" x14ac:dyDescent="0.3">
      <c r="B476" s="29" t="str">
        <f>BlockName</f>
        <v>Name</v>
      </c>
      <c r="C476" s="30" t="s">
        <v>55</v>
      </c>
      <c r="E476" s="29" t="str">
        <f>BlockName</f>
        <v>Name</v>
      </c>
      <c r="F476" s="30" t="s">
        <v>55</v>
      </c>
      <c r="H476" s="29" t="str">
        <f>BlockName</f>
        <v>Name</v>
      </c>
      <c r="I476" s="30" t="s">
        <v>55</v>
      </c>
      <c r="K476" s="29" t="str">
        <f>BlockName</f>
        <v>Name</v>
      </c>
      <c r="L476" s="30" t="s">
        <v>55</v>
      </c>
    </row>
    <row r="477" spans="2:12" ht="13" x14ac:dyDescent="0.3">
      <c r="B477" s="29" t="str">
        <f>Factor2Name</f>
        <v>Variety</v>
      </c>
      <c r="C477" s="30" t="s">
        <v>46</v>
      </c>
      <c r="E477" s="29" t="str">
        <f>Factor2Name</f>
        <v>Variety</v>
      </c>
      <c r="F477" s="30" t="s">
        <v>46</v>
      </c>
      <c r="H477" s="29" t="str">
        <f>Factor2Name</f>
        <v>Variety</v>
      </c>
      <c r="I477" s="30" t="s">
        <v>46</v>
      </c>
      <c r="K477" s="29" t="str">
        <f>Factor2Name</f>
        <v>Variety</v>
      </c>
      <c r="L477" s="30" t="s">
        <v>46</v>
      </c>
    </row>
    <row r="478" spans="2:12" ht="13" x14ac:dyDescent="0.3">
      <c r="B478" s="29" t="str">
        <f>Factor3Name</f>
        <v>Fertiliser</v>
      </c>
      <c r="C478" s="30" t="s">
        <v>38</v>
      </c>
      <c r="E478" s="29" t="str">
        <f>Factor3Name</f>
        <v>Fertiliser</v>
      </c>
      <c r="F478" s="30" t="s">
        <v>38</v>
      </c>
      <c r="H478" s="29" t="str">
        <f>Factor3Name</f>
        <v>Fertiliser</v>
      </c>
      <c r="I478" s="30" t="s">
        <v>38</v>
      </c>
      <c r="K478" s="29" t="str">
        <f>Factor3Name</f>
        <v>Fertiliser</v>
      </c>
      <c r="L478" s="30" t="s">
        <v>38</v>
      </c>
    </row>
    <row r="479" spans="2:12" ht="13" x14ac:dyDescent="0.3">
      <c r="B479" s="29" t="str">
        <f>Factor1Name</f>
        <v>Weeding</v>
      </c>
      <c r="C479" s="30" t="s">
        <v>37</v>
      </c>
      <c r="E479" s="29" t="str">
        <f>Factor1Name</f>
        <v>Weeding</v>
      </c>
      <c r="F479" s="30" t="s">
        <v>37</v>
      </c>
      <c r="H479" s="29" t="str">
        <f>Factor1Name</f>
        <v>Weeding</v>
      </c>
      <c r="I479" s="30" t="s">
        <v>37</v>
      </c>
      <c r="K479" s="29" t="str">
        <f>Factor1Name</f>
        <v>Weeding</v>
      </c>
      <c r="L479" s="30" t="s">
        <v>37</v>
      </c>
    </row>
    <row r="480" spans="2:12" ht="13" x14ac:dyDescent="0.3">
      <c r="B480" s="25" t="s">
        <v>14</v>
      </c>
      <c r="C480" s="26">
        <v>1066.3</v>
      </c>
      <c r="E480" s="25" t="s">
        <v>14</v>
      </c>
      <c r="F480" s="26">
        <v>1068.2</v>
      </c>
      <c r="H480" s="25" t="s">
        <v>14</v>
      </c>
      <c r="I480" s="26">
        <v>974.4</v>
      </c>
      <c r="K480" s="25" t="s">
        <v>14</v>
      </c>
      <c r="L480" s="26">
        <v>1129.9000000000001</v>
      </c>
    </row>
    <row r="482" spans="2:12" ht="13" x14ac:dyDescent="0.3">
      <c r="B482" s="27" t="s">
        <v>3</v>
      </c>
      <c r="C482" s="28">
        <v>2017</v>
      </c>
      <c r="E482" s="27" t="s">
        <v>3</v>
      </c>
      <c r="F482" s="28">
        <v>2017</v>
      </c>
      <c r="H482" s="27" t="s">
        <v>3</v>
      </c>
      <c r="I482" s="28">
        <v>2017</v>
      </c>
      <c r="K482" s="27" t="s">
        <v>3</v>
      </c>
      <c r="L482" s="28">
        <v>2017</v>
      </c>
    </row>
    <row r="483" spans="2:12" ht="13" x14ac:dyDescent="0.3">
      <c r="B483" s="29" t="str">
        <f>UnitName</f>
        <v>Plot</v>
      </c>
      <c r="C483" s="30">
        <v>1</v>
      </c>
      <c r="E483" s="29" t="str">
        <f>UnitName</f>
        <v>Plot</v>
      </c>
      <c r="F483" s="30">
        <v>1</v>
      </c>
      <c r="H483" s="29" t="str">
        <f>UnitName</f>
        <v>Plot</v>
      </c>
      <c r="I483" s="30">
        <v>1</v>
      </c>
      <c r="K483" s="29" t="str">
        <f>UnitName</f>
        <v>Plot</v>
      </c>
      <c r="L483" s="30">
        <v>1</v>
      </c>
    </row>
    <row r="484" spans="2:12" ht="13" x14ac:dyDescent="0.3">
      <c r="B484" s="29" t="str">
        <f>BlockName</f>
        <v>Name</v>
      </c>
      <c r="C484" s="30" t="s">
        <v>55</v>
      </c>
      <c r="E484" s="29" t="str">
        <f>BlockName</f>
        <v>Name</v>
      </c>
      <c r="F484" s="30" t="s">
        <v>55</v>
      </c>
      <c r="H484" s="29" t="str">
        <f>BlockName</f>
        <v>Name</v>
      </c>
      <c r="I484" s="30" t="s">
        <v>55</v>
      </c>
      <c r="K484" s="29" t="str">
        <f>BlockName</f>
        <v>Name</v>
      </c>
      <c r="L484" s="30" t="s">
        <v>55</v>
      </c>
    </row>
    <row r="485" spans="2:12" ht="13" x14ac:dyDescent="0.3">
      <c r="B485" s="29" t="str">
        <f>Factor2Name</f>
        <v>Variety</v>
      </c>
      <c r="C485" s="30" t="s">
        <v>2</v>
      </c>
      <c r="E485" s="29" t="str">
        <f>Factor2Name</f>
        <v>Variety</v>
      </c>
      <c r="F485" s="30" t="s">
        <v>2</v>
      </c>
      <c r="H485" s="29" t="str">
        <f>Factor2Name</f>
        <v>Variety</v>
      </c>
      <c r="I485" s="30" t="s">
        <v>2</v>
      </c>
      <c r="K485" s="29" t="str">
        <f>Factor2Name</f>
        <v>Variety</v>
      </c>
      <c r="L485" s="30" t="s">
        <v>2</v>
      </c>
    </row>
    <row r="486" spans="2:12" ht="13" x14ac:dyDescent="0.3">
      <c r="B486" s="29" t="str">
        <f>Factor3Name</f>
        <v>Fertiliser</v>
      </c>
      <c r="C486" s="30" t="s">
        <v>45</v>
      </c>
      <c r="E486" s="29" t="str">
        <f>Factor3Name</f>
        <v>Fertiliser</v>
      </c>
      <c r="F486" s="30" t="s">
        <v>45</v>
      </c>
      <c r="H486" s="29" t="str">
        <f>Factor3Name</f>
        <v>Fertiliser</v>
      </c>
      <c r="I486" s="30" t="s">
        <v>45</v>
      </c>
      <c r="K486" s="29" t="str">
        <f>Factor3Name</f>
        <v>Fertiliser</v>
      </c>
      <c r="L486" s="30" t="s">
        <v>45</v>
      </c>
    </row>
    <row r="487" spans="2:12" ht="13" x14ac:dyDescent="0.3">
      <c r="B487" s="29" t="str">
        <f>Factor1Name</f>
        <v>Weeding</v>
      </c>
      <c r="C487" s="30" t="s">
        <v>37</v>
      </c>
      <c r="E487" s="29" t="str">
        <f>Factor1Name</f>
        <v>Weeding</v>
      </c>
      <c r="F487" s="30" t="s">
        <v>37</v>
      </c>
      <c r="H487" s="29" t="str">
        <f>Factor1Name</f>
        <v>Weeding</v>
      </c>
      <c r="I487" s="30" t="s">
        <v>37</v>
      </c>
      <c r="K487" s="29" t="str">
        <f>Factor1Name</f>
        <v>Weeding</v>
      </c>
      <c r="L487" s="30" t="s">
        <v>37</v>
      </c>
    </row>
    <row r="488" spans="2:12" ht="13" x14ac:dyDescent="0.3">
      <c r="B488" s="25" t="s">
        <v>14</v>
      </c>
      <c r="C488" s="26">
        <v>1066.2</v>
      </c>
      <c r="E488" s="25" t="s">
        <v>14</v>
      </c>
      <c r="F488" s="26">
        <v>865</v>
      </c>
      <c r="H488" s="25" t="s">
        <v>14</v>
      </c>
      <c r="I488" s="26">
        <v>1034.4000000000001</v>
      </c>
      <c r="K488" s="25" t="s">
        <v>14</v>
      </c>
      <c r="L488" s="26">
        <v>1056.2</v>
      </c>
    </row>
    <row r="490" spans="2:12" ht="13" x14ac:dyDescent="0.3">
      <c r="B490" s="27" t="s">
        <v>3</v>
      </c>
      <c r="C490" s="28">
        <v>2017</v>
      </c>
      <c r="E490" s="27" t="s">
        <v>3</v>
      </c>
      <c r="F490" s="28">
        <v>2017</v>
      </c>
      <c r="H490" s="27" t="s">
        <v>3</v>
      </c>
      <c r="I490" s="28">
        <v>2017</v>
      </c>
      <c r="K490" s="27" t="s">
        <v>3</v>
      </c>
      <c r="L490" s="28">
        <v>2017</v>
      </c>
    </row>
    <row r="491" spans="2:12" ht="13" x14ac:dyDescent="0.3">
      <c r="B491" s="29" t="str">
        <f>UnitName</f>
        <v>Plot</v>
      </c>
      <c r="C491" s="30">
        <v>1</v>
      </c>
      <c r="E491" s="29" t="str">
        <f>UnitName</f>
        <v>Plot</v>
      </c>
      <c r="F491" s="30">
        <v>1</v>
      </c>
      <c r="H491" s="29" t="str">
        <f>UnitName</f>
        <v>Plot</v>
      </c>
      <c r="I491" s="30">
        <v>1</v>
      </c>
      <c r="K491" s="29" t="str">
        <f>UnitName</f>
        <v>Plot</v>
      </c>
      <c r="L491" s="30">
        <v>1</v>
      </c>
    </row>
    <row r="492" spans="2:12" ht="13" x14ac:dyDescent="0.3">
      <c r="B492" s="29" t="str">
        <f>BlockName</f>
        <v>Name</v>
      </c>
      <c r="C492" s="30" t="s">
        <v>55</v>
      </c>
      <c r="E492" s="29" t="str">
        <f>BlockName</f>
        <v>Name</v>
      </c>
      <c r="F492" s="30" t="s">
        <v>55</v>
      </c>
      <c r="H492" s="29" t="str">
        <f>BlockName</f>
        <v>Name</v>
      </c>
      <c r="I492" s="30" t="s">
        <v>55</v>
      </c>
      <c r="K492" s="29" t="str">
        <f>BlockName</f>
        <v>Name</v>
      </c>
      <c r="L492" s="30" t="s">
        <v>55</v>
      </c>
    </row>
    <row r="493" spans="2:12" ht="13" x14ac:dyDescent="0.3">
      <c r="B493" s="29" t="str">
        <f>Factor2Name</f>
        <v>Variety</v>
      </c>
      <c r="C493" s="30" t="s">
        <v>2</v>
      </c>
      <c r="E493" s="29" t="str">
        <f>Factor2Name</f>
        <v>Variety</v>
      </c>
      <c r="F493" s="30" t="s">
        <v>2</v>
      </c>
      <c r="H493" s="29" t="str">
        <f>Factor2Name</f>
        <v>Variety</v>
      </c>
      <c r="I493" s="30" t="s">
        <v>2</v>
      </c>
      <c r="K493" s="29" t="str">
        <f>Factor2Name</f>
        <v>Variety</v>
      </c>
      <c r="L493" s="30" t="s">
        <v>2</v>
      </c>
    </row>
    <row r="494" spans="2:12" ht="13" x14ac:dyDescent="0.3">
      <c r="B494" s="29" t="str">
        <f>Factor3Name</f>
        <v>Fertiliser</v>
      </c>
      <c r="C494" s="30" t="s">
        <v>45</v>
      </c>
      <c r="E494" s="29" t="str">
        <f>Factor3Name</f>
        <v>Fertiliser</v>
      </c>
      <c r="F494" s="30" t="s">
        <v>45</v>
      </c>
      <c r="H494" s="29" t="str">
        <f>Factor3Name</f>
        <v>Fertiliser</v>
      </c>
      <c r="I494" s="30" t="s">
        <v>45</v>
      </c>
      <c r="K494" s="29" t="str">
        <f>Factor3Name</f>
        <v>Fertiliser</v>
      </c>
      <c r="L494" s="30" t="s">
        <v>45</v>
      </c>
    </row>
    <row r="495" spans="2:12" ht="13" x14ac:dyDescent="0.3">
      <c r="B495" s="29" t="str">
        <f>Factor1Name</f>
        <v>Weeding</v>
      </c>
      <c r="C495" s="30" t="s">
        <v>37</v>
      </c>
      <c r="E495" s="29" t="str">
        <f>Factor1Name</f>
        <v>Weeding</v>
      </c>
      <c r="F495" s="30" t="s">
        <v>37</v>
      </c>
      <c r="H495" s="29" t="str">
        <f>Factor1Name</f>
        <v>Weeding</v>
      </c>
      <c r="I495" s="30" t="s">
        <v>37</v>
      </c>
      <c r="K495" s="29" t="str">
        <f>Factor1Name</f>
        <v>Weeding</v>
      </c>
      <c r="L495" s="30" t="s">
        <v>37</v>
      </c>
    </row>
    <row r="496" spans="2:12" ht="13" x14ac:dyDescent="0.3">
      <c r="B496" s="25" t="s">
        <v>14</v>
      </c>
      <c r="C496" s="26">
        <v>784.8</v>
      </c>
      <c r="E496" s="25" t="s">
        <v>14</v>
      </c>
      <c r="F496" s="26">
        <v>982.7</v>
      </c>
      <c r="H496" s="25" t="s">
        <v>14</v>
      </c>
      <c r="I496" s="26">
        <v>975.2</v>
      </c>
      <c r="K496" s="25" t="s">
        <v>14</v>
      </c>
      <c r="L496" s="26">
        <v>940.3</v>
      </c>
    </row>
    <row r="498" spans="2:12" ht="13" x14ac:dyDescent="0.3">
      <c r="B498" s="27" t="s">
        <v>3</v>
      </c>
      <c r="C498" s="28">
        <v>2017</v>
      </c>
      <c r="E498" s="27" t="s">
        <v>3</v>
      </c>
      <c r="F498" s="28">
        <v>2017</v>
      </c>
      <c r="H498" s="27" t="s">
        <v>3</v>
      </c>
      <c r="I498" s="28">
        <v>2017</v>
      </c>
      <c r="K498" s="27" t="s">
        <v>3</v>
      </c>
      <c r="L498" s="28">
        <v>2017</v>
      </c>
    </row>
    <row r="499" spans="2:12" ht="13" x14ac:dyDescent="0.3">
      <c r="B499" s="29" t="str">
        <f>UnitName</f>
        <v>Plot</v>
      </c>
      <c r="C499" s="30">
        <v>1</v>
      </c>
      <c r="E499" s="29" t="str">
        <f>UnitName</f>
        <v>Plot</v>
      </c>
      <c r="F499" s="30">
        <v>1</v>
      </c>
      <c r="H499" s="29" t="str">
        <f>UnitName</f>
        <v>Plot</v>
      </c>
      <c r="I499" s="30">
        <v>1</v>
      </c>
      <c r="K499" s="29" t="str">
        <f>UnitName</f>
        <v>Plot</v>
      </c>
      <c r="L499" s="30">
        <v>1</v>
      </c>
    </row>
    <row r="500" spans="2:12" ht="13" x14ac:dyDescent="0.3">
      <c r="B500" s="29" t="str">
        <f>BlockName</f>
        <v>Name</v>
      </c>
      <c r="C500" s="30" t="s">
        <v>55</v>
      </c>
      <c r="E500" s="29" t="str">
        <f>BlockName</f>
        <v>Name</v>
      </c>
      <c r="F500" s="30" t="s">
        <v>55</v>
      </c>
      <c r="H500" s="29" t="str">
        <f>BlockName</f>
        <v>Name</v>
      </c>
      <c r="I500" s="30" t="s">
        <v>55</v>
      </c>
      <c r="K500" s="29" t="str">
        <f>BlockName</f>
        <v>Name</v>
      </c>
      <c r="L500" s="30" t="s">
        <v>55</v>
      </c>
    </row>
    <row r="501" spans="2:12" ht="13" x14ac:dyDescent="0.3">
      <c r="B501" s="29" t="str">
        <f>Factor2Name</f>
        <v>Variety</v>
      </c>
      <c r="C501" s="30" t="s">
        <v>2</v>
      </c>
      <c r="E501" s="29" t="str">
        <f>Factor2Name</f>
        <v>Variety</v>
      </c>
      <c r="F501" s="30" t="s">
        <v>2</v>
      </c>
      <c r="H501" s="29" t="str">
        <f>Factor2Name</f>
        <v>Variety</v>
      </c>
      <c r="I501" s="30" t="s">
        <v>2</v>
      </c>
      <c r="K501" s="29" t="str">
        <f>Factor2Name</f>
        <v>Variety</v>
      </c>
      <c r="L501" s="30" t="s">
        <v>2</v>
      </c>
    </row>
    <row r="502" spans="2:12" ht="13" x14ac:dyDescent="0.3">
      <c r="B502" s="29" t="str">
        <f>Factor3Name</f>
        <v>Fertiliser</v>
      </c>
      <c r="C502" s="30" t="s">
        <v>45</v>
      </c>
      <c r="E502" s="29" t="str">
        <f>Factor3Name</f>
        <v>Fertiliser</v>
      </c>
      <c r="F502" s="30" t="s">
        <v>45</v>
      </c>
      <c r="H502" s="29" t="str">
        <f>Factor3Name</f>
        <v>Fertiliser</v>
      </c>
      <c r="I502" s="30" t="s">
        <v>45</v>
      </c>
      <c r="K502" s="29" t="str">
        <f>Factor3Name</f>
        <v>Fertiliser</v>
      </c>
      <c r="L502" s="30" t="s">
        <v>45</v>
      </c>
    </row>
    <row r="503" spans="2:12" ht="13" x14ac:dyDescent="0.3">
      <c r="B503" s="29" t="str">
        <f>Factor1Name</f>
        <v>Weeding</v>
      </c>
      <c r="C503" s="30" t="s">
        <v>37</v>
      </c>
      <c r="E503" s="29" t="str">
        <f>Factor1Name</f>
        <v>Weeding</v>
      </c>
      <c r="F503" s="30" t="s">
        <v>37</v>
      </c>
      <c r="H503" s="29" t="str">
        <f>Factor1Name</f>
        <v>Weeding</v>
      </c>
      <c r="I503" s="30" t="s">
        <v>37</v>
      </c>
      <c r="K503" s="29" t="str">
        <f>Factor1Name</f>
        <v>Weeding</v>
      </c>
      <c r="L503" s="30" t="s">
        <v>37</v>
      </c>
    </row>
    <row r="504" spans="2:12" ht="13" x14ac:dyDescent="0.3">
      <c r="B504" s="25" t="s">
        <v>14</v>
      </c>
      <c r="C504" s="26">
        <v>1218</v>
      </c>
      <c r="E504" s="25" t="s">
        <v>14</v>
      </c>
      <c r="F504" s="26">
        <v>1085.0999999999999</v>
      </c>
      <c r="H504" s="25" t="s">
        <v>14</v>
      </c>
      <c r="I504" s="26">
        <v>1051.3</v>
      </c>
      <c r="K504" s="25" t="s">
        <v>14</v>
      </c>
      <c r="L504" s="26">
        <v>979.2</v>
      </c>
    </row>
    <row r="506" spans="2:12" ht="13" x14ac:dyDescent="0.3">
      <c r="B506" s="27" t="s">
        <v>3</v>
      </c>
      <c r="C506" s="28">
        <v>2017</v>
      </c>
      <c r="E506" s="27" t="s">
        <v>3</v>
      </c>
      <c r="F506" s="28">
        <v>2017</v>
      </c>
      <c r="H506" s="27" t="s">
        <v>3</v>
      </c>
      <c r="I506" s="28">
        <v>2017</v>
      </c>
      <c r="K506" s="27" t="s">
        <v>3</v>
      </c>
      <c r="L506" s="28">
        <v>2017</v>
      </c>
    </row>
    <row r="507" spans="2:12" ht="13" x14ac:dyDescent="0.3">
      <c r="B507" s="29" t="str">
        <f>UnitName</f>
        <v>Plot</v>
      </c>
      <c r="C507" s="30">
        <v>1</v>
      </c>
      <c r="E507" s="29" t="str">
        <f>UnitName</f>
        <v>Plot</v>
      </c>
      <c r="F507" s="30">
        <v>1</v>
      </c>
      <c r="H507" s="29" t="str">
        <f>UnitName</f>
        <v>Plot</v>
      </c>
      <c r="I507" s="30">
        <v>1</v>
      </c>
      <c r="K507" s="29" t="str">
        <f>UnitName</f>
        <v>Plot</v>
      </c>
      <c r="L507" s="30">
        <v>1</v>
      </c>
    </row>
    <row r="508" spans="2:12" ht="13" x14ac:dyDescent="0.3">
      <c r="B508" s="29" t="str">
        <f>BlockName</f>
        <v>Name</v>
      </c>
      <c r="C508" s="30" t="s">
        <v>55</v>
      </c>
      <c r="E508" s="29" t="str">
        <f>BlockName</f>
        <v>Name</v>
      </c>
      <c r="F508" s="30" t="s">
        <v>55</v>
      </c>
      <c r="H508" s="29" t="str">
        <f>BlockName</f>
        <v>Name</v>
      </c>
      <c r="I508" s="30" t="s">
        <v>55</v>
      </c>
      <c r="K508" s="29" t="str">
        <f>BlockName</f>
        <v>Name</v>
      </c>
      <c r="L508" s="30" t="s">
        <v>55</v>
      </c>
    </row>
    <row r="509" spans="2:12" ht="13" x14ac:dyDescent="0.3">
      <c r="B509" s="29" t="str">
        <f>Factor2Name</f>
        <v>Variety</v>
      </c>
      <c r="C509" s="30" t="s">
        <v>2</v>
      </c>
      <c r="E509" s="29" t="str">
        <f>Factor2Name</f>
        <v>Variety</v>
      </c>
      <c r="F509" s="30" t="s">
        <v>2</v>
      </c>
      <c r="H509" s="29" t="str">
        <f>Factor2Name</f>
        <v>Variety</v>
      </c>
      <c r="I509" s="30" t="s">
        <v>2</v>
      </c>
      <c r="K509" s="29" t="str">
        <f>Factor2Name</f>
        <v>Variety</v>
      </c>
      <c r="L509" s="30" t="s">
        <v>2</v>
      </c>
    </row>
    <row r="510" spans="2:12" ht="13" x14ac:dyDescent="0.3">
      <c r="B510" s="29" t="str">
        <f>Factor3Name</f>
        <v>Fertiliser</v>
      </c>
      <c r="C510" s="30" t="s">
        <v>45</v>
      </c>
      <c r="E510" s="29" t="str">
        <f>Factor3Name</f>
        <v>Fertiliser</v>
      </c>
      <c r="F510" s="30" t="s">
        <v>45</v>
      </c>
      <c r="H510" s="29" t="str">
        <f>Factor3Name</f>
        <v>Fertiliser</v>
      </c>
      <c r="I510" s="30" t="s">
        <v>45</v>
      </c>
      <c r="K510" s="29" t="str">
        <f>Factor3Name</f>
        <v>Fertiliser</v>
      </c>
      <c r="L510" s="30" t="s">
        <v>45</v>
      </c>
    </row>
    <row r="511" spans="2:12" ht="13" x14ac:dyDescent="0.3">
      <c r="B511" s="29" t="str">
        <f>Factor1Name</f>
        <v>Weeding</v>
      </c>
      <c r="C511" s="30" t="s">
        <v>37</v>
      </c>
      <c r="E511" s="29" t="str">
        <f>Factor1Name</f>
        <v>Weeding</v>
      </c>
      <c r="F511" s="30" t="s">
        <v>37</v>
      </c>
      <c r="H511" s="29" t="str">
        <f>Factor1Name</f>
        <v>Weeding</v>
      </c>
      <c r="I511" s="30" t="s">
        <v>37</v>
      </c>
      <c r="K511" s="29" t="str">
        <f>Factor1Name</f>
        <v>Weeding</v>
      </c>
      <c r="L511" s="30" t="s">
        <v>37</v>
      </c>
    </row>
    <row r="512" spans="2:12" ht="13" x14ac:dyDescent="0.3">
      <c r="B512" s="25" t="s">
        <v>14</v>
      </c>
      <c r="C512" s="26">
        <v>1062.5999999999999</v>
      </c>
      <c r="E512" s="25" t="s">
        <v>14</v>
      </c>
      <c r="F512" s="26">
        <v>940.9</v>
      </c>
      <c r="H512" s="25" t="s">
        <v>14</v>
      </c>
      <c r="I512" s="26">
        <v>963.2</v>
      </c>
      <c r="K512" s="25" t="s">
        <v>14</v>
      </c>
      <c r="L512" s="26">
        <v>983.2</v>
      </c>
    </row>
    <row r="514" spans="2:12" ht="13" x14ac:dyDescent="0.3">
      <c r="B514" s="27" t="s">
        <v>3</v>
      </c>
      <c r="C514" s="28">
        <v>2017</v>
      </c>
      <c r="E514" s="27" t="s">
        <v>3</v>
      </c>
      <c r="F514" s="28">
        <v>2017</v>
      </c>
      <c r="H514" s="27" t="s">
        <v>3</v>
      </c>
      <c r="I514" s="28">
        <v>2017</v>
      </c>
      <c r="K514" s="27" t="s">
        <v>3</v>
      </c>
      <c r="L514" s="28">
        <v>2017</v>
      </c>
    </row>
    <row r="515" spans="2:12" ht="13" x14ac:dyDescent="0.3">
      <c r="B515" s="29" t="str">
        <f>UnitName</f>
        <v>Plot</v>
      </c>
      <c r="C515" s="30">
        <v>1</v>
      </c>
      <c r="E515" s="29" t="str">
        <f>UnitName</f>
        <v>Plot</v>
      </c>
      <c r="F515" s="30">
        <v>1</v>
      </c>
      <c r="H515" s="29" t="str">
        <f>UnitName</f>
        <v>Plot</v>
      </c>
      <c r="I515" s="30">
        <v>1</v>
      </c>
      <c r="K515" s="29" t="str">
        <f>UnitName</f>
        <v>Plot</v>
      </c>
      <c r="L515" s="30">
        <v>1</v>
      </c>
    </row>
    <row r="516" spans="2:12" ht="13" x14ac:dyDescent="0.3">
      <c r="B516" s="29" t="str">
        <f>BlockName</f>
        <v>Name</v>
      </c>
      <c r="C516" s="30" t="s">
        <v>55</v>
      </c>
      <c r="E516" s="29" t="str">
        <f>BlockName</f>
        <v>Name</v>
      </c>
      <c r="F516" s="30" t="s">
        <v>55</v>
      </c>
      <c r="H516" s="29" t="str">
        <f>BlockName</f>
        <v>Name</v>
      </c>
      <c r="I516" s="30" t="s">
        <v>55</v>
      </c>
      <c r="K516" s="29" t="str">
        <f>BlockName</f>
        <v>Name</v>
      </c>
      <c r="L516" s="30" t="s">
        <v>55</v>
      </c>
    </row>
    <row r="517" spans="2:12" ht="13" x14ac:dyDescent="0.3">
      <c r="B517" s="29" t="str">
        <f>Factor2Name</f>
        <v>Variety</v>
      </c>
      <c r="C517" s="30" t="s">
        <v>2</v>
      </c>
      <c r="E517" s="29" t="str">
        <f>Factor2Name</f>
        <v>Variety</v>
      </c>
      <c r="F517" s="30" t="s">
        <v>2</v>
      </c>
      <c r="H517" s="29" t="str">
        <f>Factor2Name</f>
        <v>Variety</v>
      </c>
      <c r="I517" s="30" t="s">
        <v>2</v>
      </c>
      <c r="K517" s="29" t="str">
        <f>Factor2Name</f>
        <v>Variety</v>
      </c>
      <c r="L517" s="30" t="s">
        <v>2</v>
      </c>
    </row>
    <row r="518" spans="2:12" ht="13" x14ac:dyDescent="0.3">
      <c r="B518" s="29" t="str">
        <f>Factor3Name</f>
        <v>Fertiliser</v>
      </c>
      <c r="C518" s="30" t="s">
        <v>45</v>
      </c>
      <c r="E518" s="29" t="str">
        <f>Factor3Name</f>
        <v>Fertiliser</v>
      </c>
      <c r="F518" s="30" t="s">
        <v>45</v>
      </c>
      <c r="H518" s="29" t="str">
        <f>Factor3Name</f>
        <v>Fertiliser</v>
      </c>
      <c r="I518" s="30" t="s">
        <v>45</v>
      </c>
      <c r="K518" s="29" t="str">
        <f>Factor3Name</f>
        <v>Fertiliser</v>
      </c>
      <c r="L518" s="30" t="s">
        <v>45</v>
      </c>
    </row>
    <row r="519" spans="2:12" ht="13" x14ac:dyDescent="0.3">
      <c r="B519" s="29" t="str">
        <f>Factor1Name</f>
        <v>Weeding</v>
      </c>
      <c r="C519" s="30" t="s">
        <v>37</v>
      </c>
      <c r="E519" s="29" t="str">
        <f>Factor1Name</f>
        <v>Weeding</v>
      </c>
      <c r="F519" s="30" t="s">
        <v>37</v>
      </c>
      <c r="H519" s="29" t="str">
        <f>Factor1Name</f>
        <v>Weeding</v>
      </c>
      <c r="I519" s="30" t="s">
        <v>37</v>
      </c>
      <c r="K519" s="29" t="str">
        <f>Factor1Name</f>
        <v>Weeding</v>
      </c>
      <c r="L519" s="30" t="s">
        <v>37</v>
      </c>
    </row>
    <row r="520" spans="2:12" ht="13" x14ac:dyDescent="0.3">
      <c r="B520" s="25" t="s">
        <v>14</v>
      </c>
      <c r="C520" s="26">
        <v>1159.8</v>
      </c>
      <c r="E520" s="25" t="s">
        <v>14</v>
      </c>
      <c r="F520" s="26">
        <v>883.3</v>
      </c>
      <c r="H520" s="25" t="s">
        <v>14</v>
      </c>
      <c r="I520" s="26">
        <v>1037.4000000000001</v>
      </c>
      <c r="K520" s="25" t="s">
        <v>14</v>
      </c>
      <c r="L520" s="26">
        <v>960.9</v>
      </c>
    </row>
    <row r="522" spans="2:12" ht="13" x14ac:dyDescent="0.3">
      <c r="B522" s="27" t="s">
        <v>3</v>
      </c>
      <c r="C522" s="28">
        <v>2017</v>
      </c>
      <c r="E522" s="27" t="s">
        <v>3</v>
      </c>
      <c r="F522" s="28">
        <v>2017</v>
      </c>
      <c r="H522" s="27" t="s">
        <v>3</v>
      </c>
      <c r="I522" s="28">
        <v>2017</v>
      </c>
      <c r="K522" s="27" t="s">
        <v>3</v>
      </c>
      <c r="L522" s="28">
        <v>2017</v>
      </c>
    </row>
    <row r="523" spans="2:12" ht="13" x14ac:dyDescent="0.3">
      <c r="B523" s="29" t="str">
        <f>UnitName</f>
        <v>Plot</v>
      </c>
      <c r="C523" s="30">
        <v>2</v>
      </c>
      <c r="E523" s="29" t="str">
        <f>UnitName</f>
        <v>Plot</v>
      </c>
      <c r="F523" s="30">
        <v>2</v>
      </c>
      <c r="H523" s="29" t="str">
        <f>UnitName</f>
        <v>Plot</v>
      </c>
      <c r="I523" s="30">
        <v>2</v>
      </c>
      <c r="K523" s="29" t="str">
        <f>UnitName</f>
        <v>Plot</v>
      </c>
      <c r="L523" s="30">
        <v>2</v>
      </c>
    </row>
    <row r="524" spans="2:12" ht="13" x14ac:dyDescent="0.3">
      <c r="B524" s="29" t="str">
        <f>BlockName</f>
        <v>Name</v>
      </c>
      <c r="C524" s="30" t="s">
        <v>55</v>
      </c>
      <c r="E524" s="29" t="str">
        <f>BlockName</f>
        <v>Name</v>
      </c>
      <c r="F524" s="30" t="s">
        <v>55</v>
      </c>
      <c r="H524" s="29" t="str">
        <f>BlockName</f>
        <v>Name</v>
      </c>
      <c r="I524" s="30" t="s">
        <v>55</v>
      </c>
      <c r="K524" s="29" t="str">
        <f>BlockName</f>
        <v>Name</v>
      </c>
      <c r="L524" s="30" t="s">
        <v>55</v>
      </c>
    </row>
    <row r="525" spans="2:12" ht="13" x14ac:dyDescent="0.3">
      <c r="B525" s="29" t="str">
        <f>Factor2Name</f>
        <v>Variety</v>
      </c>
      <c r="C525" s="30" t="s">
        <v>2</v>
      </c>
      <c r="E525" s="29" t="str">
        <f>Factor2Name</f>
        <v>Variety</v>
      </c>
      <c r="F525" s="30" t="s">
        <v>2</v>
      </c>
      <c r="H525" s="29" t="str">
        <f>Factor2Name</f>
        <v>Variety</v>
      </c>
      <c r="I525" s="30" t="s">
        <v>2</v>
      </c>
      <c r="K525" s="29" t="str">
        <f>Factor2Name</f>
        <v>Variety</v>
      </c>
      <c r="L525" s="30" t="s">
        <v>2</v>
      </c>
    </row>
    <row r="526" spans="2:12" ht="13" x14ac:dyDescent="0.3">
      <c r="B526" s="29" t="str">
        <f>Factor3Name</f>
        <v>Fertiliser</v>
      </c>
      <c r="C526" s="30" t="s">
        <v>45</v>
      </c>
      <c r="E526" s="29" t="str">
        <f>Factor3Name</f>
        <v>Fertiliser</v>
      </c>
      <c r="F526" s="30" t="s">
        <v>45</v>
      </c>
      <c r="H526" s="29" t="str">
        <f>Factor3Name</f>
        <v>Fertiliser</v>
      </c>
      <c r="I526" s="30" t="s">
        <v>45</v>
      </c>
      <c r="K526" s="29" t="str">
        <f>Factor3Name</f>
        <v>Fertiliser</v>
      </c>
      <c r="L526" s="30" t="s">
        <v>45</v>
      </c>
    </row>
    <row r="527" spans="2:12" ht="13" x14ac:dyDescent="0.3">
      <c r="B527" s="29" t="str">
        <f>Factor1Name</f>
        <v>Weeding</v>
      </c>
      <c r="C527" s="30" t="s">
        <v>37</v>
      </c>
      <c r="E527" s="29" t="str">
        <f>Factor1Name</f>
        <v>Weeding</v>
      </c>
      <c r="F527" s="30" t="s">
        <v>37</v>
      </c>
      <c r="H527" s="29" t="str">
        <f>Factor1Name</f>
        <v>Weeding</v>
      </c>
      <c r="I527" s="30" t="s">
        <v>37</v>
      </c>
      <c r="K527" s="29" t="str">
        <f>Factor1Name</f>
        <v>Weeding</v>
      </c>
      <c r="L527" s="30" t="s">
        <v>37</v>
      </c>
    </row>
    <row r="528" spans="2:12" ht="13" x14ac:dyDescent="0.3">
      <c r="B528" s="25" t="s">
        <v>14</v>
      </c>
      <c r="C528" s="26">
        <v>874.3</v>
      </c>
      <c r="E528" s="25" t="s">
        <v>14</v>
      </c>
      <c r="F528" s="26">
        <v>910.5</v>
      </c>
      <c r="H528" s="25" t="s">
        <v>14</v>
      </c>
      <c r="I528" s="26">
        <v>857.9</v>
      </c>
      <c r="K528" s="25" t="s">
        <v>14</v>
      </c>
      <c r="L528" s="26">
        <v>983.1</v>
      </c>
    </row>
    <row r="530" spans="2:12" ht="13" x14ac:dyDescent="0.3">
      <c r="B530" s="27" t="s">
        <v>3</v>
      </c>
      <c r="C530" s="28">
        <v>2017</v>
      </c>
      <c r="E530" s="27" t="s">
        <v>3</v>
      </c>
      <c r="F530" s="28">
        <v>2017</v>
      </c>
      <c r="H530" s="27" t="s">
        <v>3</v>
      </c>
      <c r="I530" s="28">
        <v>2017</v>
      </c>
      <c r="K530" s="27" t="s">
        <v>3</v>
      </c>
      <c r="L530" s="28">
        <v>2017</v>
      </c>
    </row>
    <row r="531" spans="2:12" ht="13" x14ac:dyDescent="0.3">
      <c r="B531" s="29" t="str">
        <f>UnitName</f>
        <v>Plot</v>
      </c>
      <c r="C531" s="30">
        <v>2</v>
      </c>
      <c r="E531" s="29" t="str">
        <f>UnitName</f>
        <v>Plot</v>
      </c>
      <c r="F531" s="30">
        <v>2</v>
      </c>
      <c r="H531" s="29" t="str">
        <f>UnitName</f>
        <v>Plot</v>
      </c>
      <c r="I531" s="30">
        <v>2</v>
      </c>
      <c r="K531" s="29" t="str">
        <f>UnitName</f>
        <v>Plot</v>
      </c>
      <c r="L531" s="30">
        <v>2</v>
      </c>
    </row>
    <row r="532" spans="2:12" ht="13" x14ac:dyDescent="0.3">
      <c r="B532" s="29" t="str">
        <f>BlockName</f>
        <v>Name</v>
      </c>
      <c r="C532" s="30" t="s">
        <v>55</v>
      </c>
      <c r="E532" s="29" t="str">
        <f>BlockName</f>
        <v>Name</v>
      </c>
      <c r="F532" s="30" t="s">
        <v>55</v>
      </c>
      <c r="H532" s="29" t="str">
        <f>BlockName</f>
        <v>Name</v>
      </c>
      <c r="I532" s="30" t="s">
        <v>55</v>
      </c>
      <c r="K532" s="29" t="str">
        <f>BlockName</f>
        <v>Name</v>
      </c>
      <c r="L532" s="30" t="s">
        <v>55</v>
      </c>
    </row>
    <row r="533" spans="2:12" ht="13" x14ac:dyDescent="0.3">
      <c r="B533" s="29" t="str">
        <f>Factor2Name</f>
        <v>Variety</v>
      </c>
      <c r="C533" s="30" t="s">
        <v>2</v>
      </c>
      <c r="E533" s="29" t="str">
        <f>Factor2Name</f>
        <v>Variety</v>
      </c>
      <c r="F533" s="30" t="s">
        <v>2</v>
      </c>
      <c r="H533" s="29" t="str">
        <f>Factor2Name</f>
        <v>Variety</v>
      </c>
      <c r="I533" s="30" t="s">
        <v>2</v>
      </c>
      <c r="K533" s="29" t="str">
        <f>Factor2Name</f>
        <v>Variety</v>
      </c>
      <c r="L533" s="30" t="s">
        <v>2</v>
      </c>
    </row>
    <row r="534" spans="2:12" ht="13" x14ac:dyDescent="0.3">
      <c r="B534" s="29" t="str">
        <f>Factor3Name</f>
        <v>Fertiliser</v>
      </c>
      <c r="C534" s="30" t="s">
        <v>45</v>
      </c>
      <c r="E534" s="29" t="str">
        <f>Factor3Name</f>
        <v>Fertiliser</v>
      </c>
      <c r="F534" s="30" t="s">
        <v>45</v>
      </c>
      <c r="H534" s="29" t="str">
        <f>Factor3Name</f>
        <v>Fertiliser</v>
      </c>
      <c r="I534" s="30" t="s">
        <v>45</v>
      </c>
      <c r="K534" s="29" t="str">
        <f>Factor3Name</f>
        <v>Fertiliser</v>
      </c>
      <c r="L534" s="30" t="s">
        <v>45</v>
      </c>
    </row>
    <row r="535" spans="2:12" ht="13" x14ac:dyDescent="0.3">
      <c r="B535" s="29" t="str">
        <f>Factor1Name</f>
        <v>Weeding</v>
      </c>
      <c r="C535" s="30" t="s">
        <v>37</v>
      </c>
      <c r="E535" s="29" t="str">
        <f>Factor1Name</f>
        <v>Weeding</v>
      </c>
      <c r="F535" s="30" t="s">
        <v>37</v>
      </c>
      <c r="H535" s="29" t="str">
        <f>Factor1Name</f>
        <v>Weeding</v>
      </c>
      <c r="I535" s="30" t="s">
        <v>37</v>
      </c>
      <c r="K535" s="29" t="str">
        <f>Factor1Name</f>
        <v>Weeding</v>
      </c>
      <c r="L535" s="30" t="s">
        <v>37</v>
      </c>
    </row>
    <row r="536" spans="2:12" ht="13" x14ac:dyDescent="0.3">
      <c r="B536" s="25" t="s">
        <v>14</v>
      </c>
      <c r="C536" s="26">
        <v>1174.2</v>
      </c>
      <c r="E536" s="25" t="s">
        <v>14</v>
      </c>
      <c r="F536" s="26">
        <v>1010.6</v>
      </c>
      <c r="H536" s="25" t="s">
        <v>14</v>
      </c>
      <c r="I536" s="26">
        <v>998.6</v>
      </c>
      <c r="K536" s="25" t="s">
        <v>14</v>
      </c>
      <c r="L536" s="26">
        <v>1192.5999999999999</v>
      </c>
    </row>
    <row r="538" spans="2:12" ht="13" x14ac:dyDescent="0.3">
      <c r="B538" s="27" t="s">
        <v>3</v>
      </c>
      <c r="C538" s="28">
        <v>2017</v>
      </c>
      <c r="E538" s="27" t="s">
        <v>3</v>
      </c>
      <c r="F538" s="28">
        <v>2017</v>
      </c>
      <c r="H538" s="27" t="s">
        <v>3</v>
      </c>
      <c r="I538" s="28">
        <v>2017</v>
      </c>
      <c r="K538" s="27" t="s">
        <v>3</v>
      </c>
      <c r="L538" s="28">
        <v>2017</v>
      </c>
    </row>
    <row r="539" spans="2:12" ht="13" x14ac:dyDescent="0.3">
      <c r="B539" s="29" t="str">
        <f>UnitName</f>
        <v>Plot</v>
      </c>
      <c r="C539" s="30">
        <v>2</v>
      </c>
      <c r="E539" s="29" t="str">
        <f>UnitName</f>
        <v>Plot</v>
      </c>
      <c r="F539" s="30">
        <v>2</v>
      </c>
      <c r="H539" s="29" t="str">
        <f>UnitName</f>
        <v>Plot</v>
      </c>
      <c r="I539" s="30">
        <v>2</v>
      </c>
      <c r="K539" s="29" t="str">
        <f>UnitName</f>
        <v>Plot</v>
      </c>
      <c r="L539" s="30">
        <v>2</v>
      </c>
    </row>
    <row r="540" spans="2:12" ht="13" x14ac:dyDescent="0.3">
      <c r="B540" s="29" t="str">
        <f>BlockName</f>
        <v>Name</v>
      </c>
      <c r="C540" s="30" t="s">
        <v>55</v>
      </c>
      <c r="E540" s="29" t="str">
        <f>BlockName</f>
        <v>Name</v>
      </c>
      <c r="F540" s="30" t="s">
        <v>55</v>
      </c>
      <c r="H540" s="29" t="str">
        <f>BlockName</f>
        <v>Name</v>
      </c>
      <c r="I540" s="30" t="s">
        <v>55</v>
      </c>
      <c r="K540" s="29" t="str">
        <f>BlockName</f>
        <v>Name</v>
      </c>
      <c r="L540" s="30" t="s">
        <v>55</v>
      </c>
    </row>
    <row r="541" spans="2:12" ht="13" x14ac:dyDescent="0.3">
      <c r="B541" s="29" t="str">
        <f>Factor2Name</f>
        <v>Variety</v>
      </c>
      <c r="C541" s="30" t="s">
        <v>2</v>
      </c>
      <c r="E541" s="29" t="str">
        <f>Factor2Name</f>
        <v>Variety</v>
      </c>
      <c r="F541" s="30" t="s">
        <v>2</v>
      </c>
      <c r="H541" s="29" t="str">
        <f>Factor2Name</f>
        <v>Variety</v>
      </c>
      <c r="I541" s="30" t="s">
        <v>2</v>
      </c>
      <c r="K541" s="29" t="str">
        <f>Factor2Name</f>
        <v>Variety</v>
      </c>
      <c r="L541" s="30" t="s">
        <v>2</v>
      </c>
    </row>
    <row r="542" spans="2:12" ht="13" x14ac:dyDescent="0.3">
      <c r="B542" s="29" t="str">
        <f>Factor3Name</f>
        <v>Fertiliser</v>
      </c>
      <c r="C542" s="30" t="s">
        <v>45</v>
      </c>
      <c r="E542" s="29" t="str">
        <f>Factor3Name</f>
        <v>Fertiliser</v>
      </c>
      <c r="F542" s="30" t="s">
        <v>45</v>
      </c>
      <c r="H542" s="29" t="str">
        <f>Factor3Name</f>
        <v>Fertiliser</v>
      </c>
      <c r="I542" s="30" t="s">
        <v>45</v>
      </c>
      <c r="K542" s="29" t="str">
        <f>Factor3Name</f>
        <v>Fertiliser</v>
      </c>
      <c r="L542" s="30" t="s">
        <v>45</v>
      </c>
    </row>
    <row r="543" spans="2:12" ht="13" x14ac:dyDescent="0.3">
      <c r="B543" s="29" t="str">
        <f>Factor1Name</f>
        <v>Weeding</v>
      </c>
      <c r="C543" s="30" t="s">
        <v>37</v>
      </c>
      <c r="E543" s="29" t="str">
        <f>Factor1Name</f>
        <v>Weeding</v>
      </c>
      <c r="F543" s="30" t="s">
        <v>37</v>
      </c>
      <c r="H543" s="29" t="str">
        <f>Factor1Name</f>
        <v>Weeding</v>
      </c>
      <c r="I543" s="30" t="s">
        <v>37</v>
      </c>
      <c r="K543" s="29" t="str">
        <f>Factor1Name</f>
        <v>Weeding</v>
      </c>
      <c r="L543" s="30" t="s">
        <v>37</v>
      </c>
    </row>
    <row r="544" spans="2:12" ht="13" x14ac:dyDescent="0.3">
      <c r="B544" s="25" t="s">
        <v>14</v>
      </c>
      <c r="C544" s="26">
        <v>922</v>
      </c>
      <c r="E544" s="25" t="s">
        <v>14</v>
      </c>
      <c r="F544" s="26">
        <v>969.2</v>
      </c>
      <c r="H544" s="25" t="s">
        <v>14</v>
      </c>
      <c r="I544" s="26">
        <v>973.6</v>
      </c>
      <c r="K544" s="25" t="s">
        <v>14</v>
      </c>
      <c r="L544" s="26">
        <v>942.2</v>
      </c>
    </row>
    <row r="546" spans="2:12" ht="13" x14ac:dyDescent="0.3">
      <c r="B546" s="27" t="s">
        <v>3</v>
      </c>
      <c r="C546" s="28">
        <v>2017</v>
      </c>
      <c r="E546" s="27" t="s">
        <v>3</v>
      </c>
      <c r="F546" s="28">
        <v>2017</v>
      </c>
      <c r="H546" s="27" t="s">
        <v>3</v>
      </c>
      <c r="I546" s="28">
        <v>2017</v>
      </c>
      <c r="K546" s="27" t="s">
        <v>3</v>
      </c>
      <c r="L546" s="28">
        <v>2017</v>
      </c>
    </row>
    <row r="547" spans="2:12" ht="13" x14ac:dyDescent="0.3">
      <c r="B547" s="29" t="str">
        <f>UnitName</f>
        <v>Plot</v>
      </c>
      <c r="C547" s="30">
        <v>2</v>
      </c>
      <c r="E547" s="29" t="str">
        <f>UnitName</f>
        <v>Plot</v>
      </c>
      <c r="F547" s="30">
        <v>2</v>
      </c>
      <c r="H547" s="29" t="str">
        <f>UnitName</f>
        <v>Plot</v>
      </c>
      <c r="I547" s="30">
        <v>2</v>
      </c>
      <c r="K547" s="29" t="str">
        <f>UnitName</f>
        <v>Plot</v>
      </c>
      <c r="L547" s="30">
        <v>2</v>
      </c>
    </row>
    <row r="548" spans="2:12" ht="13" x14ac:dyDescent="0.3">
      <c r="B548" s="29" t="str">
        <f>BlockName</f>
        <v>Name</v>
      </c>
      <c r="C548" s="30" t="s">
        <v>55</v>
      </c>
      <c r="E548" s="29" t="str">
        <f>BlockName</f>
        <v>Name</v>
      </c>
      <c r="F548" s="30" t="s">
        <v>55</v>
      </c>
      <c r="H548" s="29" t="str">
        <f>BlockName</f>
        <v>Name</v>
      </c>
      <c r="I548" s="30" t="s">
        <v>55</v>
      </c>
      <c r="K548" s="29" t="str">
        <f>BlockName</f>
        <v>Name</v>
      </c>
      <c r="L548" s="30" t="s">
        <v>55</v>
      </c>
    </row>
    <row r="549" spans="2:12" ht="13" x14ac:dyDescent="0.3">
      <c r="B549" s="29" t="str">
        <f>Factor2Name</f>
        <v>Variety</v>
      </c>
      <c r="C549" s="30" t="s">
        <v>2</v>
      </c>
      <c r="E549" s="29" t="str">
        <f>Factor2Name</f>
        <v>Variety</v>
      </c>
      <c r="F549" s="30" t="s">
        <v>2</v>
      </c>
      <c r="H549" s="29" t="str">
        <f>Factor2Name</f>
        <v>Variety</v>
      </c>
      <c r="I549" s="30" t="s">
        <v>2</v>
      </c>
      <c r="K549" s="29" t="str">
        <f>Factor2Name</f>
        <v>Variety</v>
      </c>
      <c r="L549" s="30" t="s">
        <v>2</v>
      </c>
    </row>
    <row r="550" spans="2:12" ht="13" x14ac:dyDescent="0.3">
      <c r="B550" s="29" t="str">
        <f>Factor3Name</f>
        <v>Fertiliser</v>
      </c>
      <c r="C550" s="30" t="s">
        <v>45</v>
      </c>
      <c r="E550" s="29" t="str">
        <f>Factor3Name</f>
        <v>Fertiliser</v>
      </c>
      <c r="F550" s="30" t="s">
        <v>45</v>
      </c>
      <c r="H550" s="29" t="str">
        <f>Factor3Name</f>
        <v>Fertiliser</v>
      </c>
      <c r="I550" s="30" t="s">
        <v>45</v>
      </c>
      <c r="K550" s="29" t="str">
        <f>Factor3Name</f>
        <v>Fertiliser</v>
      </c>
      <c r="L550" s="30" t="s">
        <v>45</v>
      </c>
    </row>
    <row r="551" spans="2:12" ht="13" x14ac:dyDescent="0.3">
      <c r="B551" s="29" t="str">
        <f>Factor1Name</f>
        <v>Weeding</v>
      </c>
      <c r="C551" s="30" t="s">
        <v>37</v>
      </c>
      <c r="E551" s="29" t="str">
        <f>Factor1Name</f>
        <v>Weeding</v>
      </c>
      <c r="F551" s="30" t="s">
        <v>37</v>
      </c>
      <c r="H551" s="29" t="str">
        <f>Factor1Name</f>
        <v>Weeding</v>
      </c>
      <c r="I551" s="30" t="s">
        <v>37</v>
      </c>
      <c r="K551" s="29" t="str">
        <f>Factor1Name</f>
        <v>Weeding</v>
      </c>
      <c r="L551" s="30" t="s">
        <v>37</v>
      </c>
    </row>
    <row r="552" spans="2:12" ht="13" x14ac:dyDescent="0.3">
      <c r="B552" s="25" t="s">
        <v>14</v>
      </c>
      <c r="C552" s="26">
        <v>1000.8</v>
      </c>
      <c r="E552" s="25" t="s">
        <v>14</v>
      </c>
      <c r="F552" s="26">
        <v>891.4</v>
      </c>
      <c r="H552" s="25" t="s">
        <v>14</v>
      </c>
      <c r="I552" s="26">
        <v>1004.3</v>
      </c>
      <c r="K552" s="25" t="s">
        <v>14</v>
      </c>
      <c r="L552" s="26">
        <v>1181.7</v>
      </c>
    </row>
    <row r="554" spans="2:12" ht="13" x14ac:dyDescent="0.3">
      <c r="B554" s="27" t="s">
        <v>3</v>
      </c>
      <c r="C554" s="28">
        <v>2017</v>
      </c>
      <c r="E554" s="27" t="s">
        <v>3</v>
      </c>
      <c r="F554" s="28">
        <v>2017</v>
      </c>
      <c r="H554" s="27" t="s">
        <v>3</v>
      </c>
      <c r="I554" s="28">
        <v>2017</v>
      </c>
      <c r="K554" s="27" t="s">
        <v>3</v>
      </c>
      <c r="L554" s="28">
        <v>2017</v>
      </c>
    </row>
    <row r="555" spans="2:12" ht="13" x14ac:dyDescent="0.3">
      <c r="B555" s="29" t="str">
        <f>UnitName</f>
        <v>Plot</v>
      </c>
      <c r="C555" s="30">
        <v>2</v>
      </c>
      <c r="E555" s="29" t="str">
        <f>UnitName</f>
        <v>Plot</v>
      </c>
      <c r="F555" s="30">
        <v>2</v>
      </c>
      <c r="H555" s="29" t="str">
        <f>UnitName</f>
        <v>Plot</v>
      </c>
      <c r="I555" s="30">
        <v>2</v>
      </c>
      <c r="K555" s="29" t="str">
        <f>UnitName</f>
        <v>Plot</v>
      </c>
      <c r="L555" s="30">
        <v>2</v>
      </c>
    </row>
    <row r="556" spans="2:12" ht="13" x14ac:dyDescent="0.3">
      <c r="B556" s="29" t="str">
        <f>BlockName</f>
        <v>Name</v>
      </c>
      <c r="C556" s="30" t="s">
        <v>55</v>
      </c>
      <c r="E556" s="29" t="str">
        <f>BlockName</f>
        <v>Name</v>
      </c>
      <c r="F556" s="30" t="s">
        <v>55</v>
      </c>
      <c r="H556" s="29" t="str">
        <f>BlockName</f>
        <v>Name</v>
      </c>
      <c r="I556" s="30" t="s">
        <v>55</v>
      </c>
      <c r="K556" s="29" t="str">
        <f>BlockName</f>
        <v>Name</v>
      </c>
      <c r="L556" s="30" t="s">
        <v>55</v>
      </c>
    </row>
    <row r="557" spans="2:12" ht="13" x14ac:dyDescent="0.3">
      <c r="B557" s="29" t="str">
        <f>Factor2Name</f>
        <v>Variety</v>
      </c>
      <c r="C557" s="30" t="s">
        <v>2</v>
      </c>
      <c r="E557" s="29" t="str">
        <f>Factor2Name</f>
        <v>Variety</v>
      </c>
      <c r="F557" s="30" t="s">
        <v>2</v>
      </c>
      <c r="H557" s="29" t="str">
        <f>Factor2Name</f>
        <v>Variety</v>
      </c>
      <c r="I557" s="30" t="s">
        <v>2</v>
      </c>
      <c r="K557" s="29" t="str">
        <f>Factor2Name</f>
        <v>Variety</v>
      </c>
      <c r="L557" s="30" t="s">
        <v>2</v>
      </c>
    </row>
    <row r="558" spans="2:12" ht="13" x14ac:dyDescent="0.3">
      <c r="B558" s="29" t="str">
        <f>Factor3Name</f>
        <v>Fertiliser</v>
      </c>
      <c r="C558" s="30" t="s">
        <v>45</v>
      </c>
      <c r="E558" s="29" t="str">
        <f>Factor3Name</f>
        <v>Fertiliser</v>
      </c>
      <c r="F558" s="30" t="s">
        <v>45</v>
      </c>
      <c r="H558" s="29" t="str">
        <f>Factor3Name</f>
        <v>Fertiliser</v>
      </c>
      <c r="I558" s="30" t="s">
        <v>45</v>
      </c>
      <c r="K558" s="29" t="str">
        <f>Factor3Name</f>
        <v>Fertiliser</v>
      </c>
      <c r="L558" s="30" t="s">
        <v>45</v>
      </c>
    </row>
    <row r="559" spans="2:12" ht="13" x14ac:dyDescent="0.3">
      <c r="B559" s="29" t="str">
        <f>Factor1Name</f>
        <v>Weeding</v>
      </c>
      <c r="C559" s="30" t="s">
        <v>37</v>
      </c>
      <c r="E559" s="29" t="str">
        <f>Factor1Name</f>
        <v>Weeding</v>
      </c>
      <c r="F559" s="30" t="s">
        <v>37</v>
      </c>
      <c r="H559" s="29" t="str">
        <f>Factor1Name</f>
        <v>Weeding</v>
      </c>
      <c r="I559" s="30" t="s">
        <v>37</v>
      </c>
      <c r="K559" s="29" t="str">
        <f>Factor1Name</f>
        <v>Weeding</v>
      </c>
      <c r="L559" s="30" t="s">
        <v>37</v>
      </c>
    </row>
    <row r="560" spans="2:12" ht="13" x14ac:dyDescent="0.3">
      <c r="B560" s="25" t="s">
        <v>14</v>
      </c>
      <c r="C560" s="26">
        <v>1014.5</v>
      </c>
      <c r="E560" s="25" t="s">
        <v>14</v>
      </c>
      <c r="F560" s="26">
        <v>1133.5999999999999</v>
      </c>
      <c r="H560" s="25" t="s">
        <v>14</v>
      </c>
      <c r="I560" s="26">
        <v>1040.5</v>
      </c>
      <c r="K560" s="25" t="s">
        <v>14</v>
      </c>
      <c r="L560" s="26">
        <v>985.2</v>
      </c>
    </row>
    <row r="562" spans="2:12" ht="13" x14ac:dyDescent="0.3">
      <c r="B562" s="27" t="s">
        <v>3</v>
      </c>
      <c r="C562" s="28">
        <v>2017</v>
      </c>
      <c r="E562" s="27" t="s">
        <v>3</v>
      </c>
      <c r="F562" s="28">
        <v>2017</v>
      </c>
      <c r="H562" s="27" t="s">
        <v>3</v>
      </c>
      <c r="I562" s="28">
        <v>2017</v>
      </c>
      <c r="K562" s="27" t="s">
        <v>3</v>
      </c>
      <c r="L562" s="28">
        <v>2017</v>
      </c>
    </row>
    <row r="563" spans="2:12" ht="13" x14ac:dyDescent="0.3">
      <c r="B563" s="29" t="str">
        <f>UnitName</f>
        <v>Plot</v>
      </c>
      <c r="C563" s="30">
        <v>3</v>
      </c>
      <c r="E563" s="29" t="str">
        <f>UnitName</f>
        <v>Plot</v>
      </c>
      <c r="F563" s="30">
        <v>3</v>
      </c>
      <c r="H563" s="29" t="str">
        <f>UnitName</f>
        <v>Plot</v>
      </c>
      <c r="I563" s="30">
        <v>3</v>
      </c>
      <c r="K563" s="29" t="str">
        <f>UnitName</f>
        <v>Plot</v>
      </c>
      <c r="L563" s="30">
        <v>3</v>
      </c>
    </row>
    <row r="564" spans="2:12" ht="13" x14ac:dyDescent="0.3">
      <c r="B564" s="29" t="str">
        <f>BlockName</f>
        <v>Name</v>
      </c>
      <c r="C564" s="30" t="s">
        <v>55</v>
      </c>
      <c r="E564" s="29" t="str">
        <f>BlockName</f>
        <v>Name</v>
      </c>
      <c r="F564" s="30" t="s">
        <v>55</v>
      </c>
      <c r="H564" s="29" t="str">
        <f>BlockName</f>
        <v>Name</v>
      </c>
      <c r="I564" s="30" t="s">
        <v>55</v>
      </c>
      <c r="K564" s="29" t="str">
        <f>BlockName</f>
        <v>Name</v>
      </c>
      <c r="L564" s="30" t="s">
        <v>55</v>
      </c>
    </row>
    <row r="565" spans="2:12" ht="13" x14ac:dyDescent="0.3">
      <c r="B565" s="29" t="str">
        <f>Factor2Name</f>
        <v>Variety</v>
      </c>
      <c r="C565" s="30" t="s">
        <v>2</v>
      </c>
      <c r="E565" s="29" t="str">
        <f>Factor2Name</f>
        <v>Variety</v>
      </c>
      <c r="F565" s="30" t="s">
        <v>2</v>
      </c>
      <c r="H565" s="29" t="str">
        <f>Factor2Name</f>
        <v>Variety</v>
      </c>
      <c r="I565" s="30" t="s">
        <v>2</v>
      </c>
      <c r="K565" s="29" t="str">
        <f>Factor2Name</f>
        <v>Variety</v>
      </c>
      <c r="L565" s="30" t="s">
        <v>2</v>
      </c>
    </row>
    <row r="566" spans="2:12" ht="13" x14ac:dyDescent="0.3">
      <c r="B566" s="29" t="str">
        <f>Factor3Name</f>
        <v>Fertiliser</v>
      </c>
      <c r="C566" s="30" t="s">
        <v>45</v>
      </c>
      <c r="E566" s="29" t="str">
        <f>Factor3Name</f>
        <v>Fertiliser</v>
      </c>
      <c r="F566" s="30" t="s">
        <v>45</v>
      </c>
      <c r="H566" s="29" t="str">
        <f>Factor3Name</f>
        <v>Fertiliser</v>
      </c>
      <c r="I566" s="30" t="s">
        <v>45</v>
      </c>
      <c r="K566" s="29" t="str">
        <f>Factor3Name</f>
        <v>Fertiliser</v>
      </c>
      <c r="L566" s="30" t="s">
        <v>45</v>
      </c>
    </row>
    <row r="567" spans="2:12" ht="13" x14ac:dyDescent="0.3">
      <c r="B567" s="29" t="str">
        <f>Factor1Name</f>
        <v>Weeding</v>
      </c>
      <c r="C567" s="30" t="s">
        <v>37</v>
      </c>
      <c r="E567" s="29" t="str">
        <f>Factor1Name</f>
        <v>Weeding</v>
      </c>
      <c r="F567" s="30" t="s">
        <v>37</v>
      </c>
      <c r="H567" s="29" t="str">
        <f>Factor1Name</f>
        <v>Weeding</v>
      </c>
      <c r="I567" s="30" t="s">
        <v>37</v>
      </c>
      <c r="K567" s="29" t="str">
        <f>Factor1Name</f>
        <v>Weeding</v>
      </c>
      <c r="L567" s="30" t="s">
        <v>37</v>
      </c>
    </row>
    <row r="568" spans="2:12" ht="13" x14ac:dyDescent="0.3">
      <c r="B568" s="25" t="s">
        <v>14</v>
      </c>
      <c r="C568" s="26">
        <v>1050.4000000000001</v>
      </c>
      <c r="E568" s="25" t="s">
        <v>14</v>
      </c>
      <c r="F568" s="26">
        <v>848.2</v>
      </c>
      <c r="H568" s="25" t="s">
        <v>14</v>
      </c>
      <c r="I568" s="26">
        <v>1069.4000000000001</v>
      </c>
      <c r="K568" s="25" t="s">
        <v>14</v>
      </c>
      <c r="L568" s="26">
        <v>1052.5999999999999</v>
      </c>
    </row>
    <row r="570" spans="2:12" ht="13" x14ac:dyDescent="0.3">
      <c r="B570" s="27" t="s">
        <v>3</v>
      </c>
      <c r="C570" s="28">
        <v>2017</v>
      </c>
      <c r="E570" s="27" t="s">
        <v>3</v>
      </c>
      <c r="F570" s="28">
        <v>2017</v>
      </c>
      <c r="H570" s="27" t="s">
        <v>3</v>
      </c>
      <c r="I570" s="28">
        <v>2017</v>
      </c>
      <c r="K570" s="27" t="s">
        <v>3</v>
      </c>
      <c r="L570" s="28">
        <v>2017</v>
      </c>
    </row>
    <row r="571" spans="2:12" ht="13" x14ac:dyDescent="0.3">
      <c r="B571" s="29" t="str">
        <f>UnitName</f>
        <v>Plot</v>
      </c>
      <c r="C571" s="30">
        <v>3</v>
      </c>
      <c r="E571" s="29" t="str">
        <f>UnitName</f>
        <v>Plot</v>
      </c>
      <c r="F571" s="30">
        <v>3</v>
      </c>
      <c r="H571" s="29" t="str">
        <f>UnitName</f>
        <v>Plot</v>
      </c>
      <c r="I571" s="30">
        <v>3</v>
      </c>
      <c r="K571" s="29" t="str">
        <f>UnitName</f>
        <v>Plot</v>
      </c>
      <c r="L571" s="30">
        <v>3</v>
      </c>
    </row>
    <row r="572" spans="2:12" ht="13" x14ac:dyDescent="0.3">
      <c r="B572" s="29" t="str">
        <f>BlockName</f>
        <v>Name</v>
      </c>
      <c r="C572" s="30" t="s">
        <v>55</v>
      </c>
      <c r="E572" s="29" t="str">
        <f>BlockName</f>
        <v>Name</v>
      </c>
      <c r="F572" s="30" t="s">
        <v>55</v>
      </c>
      <c r="H572" s="29" t="str">
        <f>BlockName</f>
        <v>Name</v>
      </c>
      <c r="I572" s="30" t="s">
        <v>55</v>
      </c>
      <c r="K572" s="29" t="str">
        <f>BlockName</f>
        <v>Name</v>
      </c>
      <c r="L572" s="30" t="s">
        <v>55</v>
      </c>
    </row>
    <row r="573" spans="2:12" ht="13" x14ac:dyDescent="0.3">
      <c r="B573" s="29" t="str">
        <f>Factor2Name</f>
        <v>Variety</v>
      </c>
      <c r="C573" s="30" t="s">
        <v>2</v>
      </c>
      <c r="E573" s="29" t="str">
        <f>Factor2Name</f>
        <v>Variety</v>
      </c>
      <c r="F573" s="30" t="s">
        <v>2</v>
      </c>
      <c r="H573" s="29" t="str">
        <f>Factor2Name</f>
        <v>Variety</v>
      </c>
      <c r="I573" s="30" t="s">
        <v>2</v>
      </c>
      <c r="K573" s="29" t="str">
        <f>Factor2Name</f>
        <v>Variety</v>
      </c>
      <c r="L573" s="30" t="s">
        <v>2</v>
      </c>
    </row>
    <row r="574" spans="2:12" ht="13" x14ac:dyDescent="0.3">
      <c r="B574" s="29" t="str">
        <f>Factor3Name</f>
        <v>Fertiliser</v>
      </c>
      <c r="C574" s="30" t="s">
        <v>45</v>
      </c>
      <c r="E574" s="29" t="str">
        <f>Factor3Name</f>
        <v>Fertiliser</v>
      </c>
      <c r="F574" s="30" t="s">
        <v>45</v>
      </c>
      <c r="H574" s="29" t="str">
        <f>Factor3Name</f>
        <v>Fertiliser</v>
      </c>
      <c r="I574" s="30" t="s">
        <v>45</v>
      </c>
      <c r="K574" s="29" t="str">
        <f>Factor3Name</f>
        <v>Fertiliser</v>
      </c>
      <c r="L574" s="30" t="s">
        <v>45</v>
      </c>
    </row>
    <row r="575" spans="2:12" ht="13" x14ac:dyDescent="0.3">
      <c r="B575" s="29" t="str">
        <f>Factor1Name</f>
        <v>Weeding</v>
      </c>
      <c r="C575" s="30" t="s">
        <v>37</v>
      </c>
      <c r="E575" s="29" t="str">
        <f>Factor1Name</f>
        <v>Weeding</v>
      </c>
      <c r="F575" s="30" t="s">
        <v>37</v>
      </c>
      <c r="H575" s="29" t="str">
        <f>Factor1Name</f>
        <v>Weeding</v>
      </c>
      <c r="I575" s="30" t="s">
        <v>37</v>
      </c>
      <c r="K575" s="29" t="str">
        <f>Factor1Name</f>
        <v>Weeding</v>
      </c>
      <c r="L575" s="30" t="s">
        <v>37</v>
      </c>
    </row>
    <row r="576" spans="2:12" ht="13" x14ac:dyDescent="0.3">
      <c r="B576" s="25" t="s">
        <v>14</v>
      </c>
      <c r="C576" s="26">
        <v>999.3</v>
      </c>
      <c r="E576" s="25" t="s">
        <v>14</v>
      </c>
      <c r="F576" s="26">
        <v>898.7</v>
      </c>
      <c r="H576" s="25" t="s">
        <v>14</v>
      </c>
      <c r="I576" s="26">
        <v>924</v>
      </c>
      <c r="K576" s="25" t="s">
        <v>14</v>
      </c>
      <c r="L576" s="26">
        <v>954.9</v>
      </c>
    </row>
    <row r="578" spans="2:12" ht="13" x14ac:dyDescent="0.3">
      <c r="B578" s="27" t="s">
        <v>3</v>
      </c>
      <c r="C578" s="28">
        <v>2017</v>
      </c>
      <c r="E578" s="27" t="s">
        <v>3</v>
      </c>
      <c r="F578" s="28">
        <v>2017</v>
      </c>
      <c r="H578" s="27" t="s">
        <v>3</v>
      </c>
      <c r="I578" s="28">
        <v>2017</v>
      </c>
      <c r="K578" s="27" t="s">
        <v>3</v>
      </c>
      <c r="L578" s="28">
        <v>2017</v>
      </c>
    </row>
    <row r="579" spans="2:12" ht="13" x14ac:dyDescent="0.3">
      <c r="B579" s="29" t="str">
        <f>UnitName</f>
        <v>Plot</v>
      </c>
      <c r="C579" s="30">
        <v>3</v>
      </c>
      <c r="E579" s="29" t="str">
        <f>UnitName</f>
        <v>Plot</v>
      </c>
      <c r="F579" s="30">
        <v>3</v>
      </c>
      <c r="H579" s="29" t="str">
        <f>UnitName</f>
        <v>Plot</v>
      </c>
      <c r="I579" s="30">
        <v>3</v>
      </c>
      <c r="K579" s="29" t="str">
        <f>UnitName</f>
        <v>Plot</v>
      </c>
      <c r="L579" s="30">
        <v>3</v>
      </c>
    </row>
    <row r="580" spans="2:12" ht="13" x14ac:dyDescent="0.3">
      <c r="B580" s="29" t="str">
        <f>BlockName</f>
        <v>Name</v>
      </c>
      <c r="C580" s="30" t="s">
        <v>55</v>
      </c>
      <c r="E580" s="29" t="str">
        <f>BlockName</f>
        <v>Name</v>
      </c>
      <c r="F580" s="30" t="s">
        <v>55</v>
      </c>
      <c r="H580" s="29" t="str">
        <f>BlockName</f>
        <v>Name</v>
      </c>
      <c r="I580" s="30" t="s">
        <v>55</v>
      </c>
      <c r="K580" s="29" t="str">
        <f>BlockName</f>
        <v>Name</v>
      </c>
      <c r="L580" s="30" t="s">
        <v>55</v>
      </c>
    </row>
    <row r="581" spans="2:12" ht="13" x14ac:dyDescent="0.3">
      <c r="B581" s="29" t="str">
        <f>Factor2Name</f>
        <v>Variety</v>
      </c>
      <c r="C581" s="30" t="s">
        <v>2</v>
      </c>
      <c r="E581" s="29" t="str">
        <f>Factor2Name</f>
        <v>Variety</v>
      </c>
      <c r="F581" s="30" t="s">
        <v>2</v>
      </c>
      <c r="H581" s="29" t="str">
        <f>Factor2Name</f>
        <v>Variety</v>
      </c>
      <c r="I581" s="30" t="s">
        <v>2</v>
      </c>
      <c r="K581" s="29" t="str">
        <f>Factor2Name</f>
        <v>Variety</v>
      </c>
      <c r="L581" s="30" t="s">
        <v>2</v>
      </c>
    </row>
    <row r="582" spans="2:12" ht="13" x14ac:dyDescent="0.3">
      <c r="B582" s="29" t="str">
        <f>Factor3Name</f>
        <v>Fertiliser</v>
      </c>
      <c r="C582" s="30" t="s">
        <v>45</v>
      </c>
      <c r="E582" s="29" t="str">
        <f>Factor3Name</f>
        <v>Fertiliser</v>
      </c>
      <c r="F582" s="30" t="s">
        <v>45</v>
      </c>
      <c r="H582" s="29" t="str">
        <f>Factor3Name</f>
        <v>Fertiliser</v>
      </c>
      <c r="I582" s="30" t="s">
        <v>45</v>
      </c>
      <c r="K582" s="29" t="str">
        <f>Factor3Name</f>
        <v>Fertiliser</v>
      </c>
      <c r="L582" s="30" t="s">
        <v>45</v>
      </c>
    </row>
    <row r="583" spans="2:12" ht="13" x14ac:dyDescent="0.3">
      <c r="B583" s="29" t="str">
        <f>Factor1Name</f>
        <v>Weeding</v>
      </c>
      <c r="C583" s="30" t="s">
        <v>37</v>
      </c>
      <c r="E583" s="29" t="str">
        <f>Factor1Name</f>
        <v>Weeding</v>
      </c>
      <c r="F583" s="30" t="s">
        <v>37</v>
      </c>
      <c r="H583" s="29" t="str">
        <f>Factor1Name</f>
        <v>Weeding</v>
      </c>
      <c r="I583" s="30" t="s">
        <v>37</v>
      </c>
      <c r="K583" s="29" t="str">
        <f>Factor1Name</f>
        <v>Weeding</v>
      </c>
      <c r="L583" s="30" t="s">
        <v>37</v>
      </c>
    </row>
    <row r="584" spans="2:12" ht="13" x14ac:dyDescent="0.3">
      <c r="B584" s="25" t="s">
        <v>14</v>
      </c>
      <c r="C584" s="26">
        <v>1078.7</v>
      </c>
      <c r="E584" s="25" t="s">
        <v>14</v>
      </c>
      <c r="F584" s="26">
        <v>835.8</v>
      </c>
      <c r="H584" s="25" t="s">
        <v>14</v>
      </c>
      <c r="I584" s="26">
        <v>1004.5</v>
      </c>
      <c r="K584" s="25" t="s">
        <v>14</v>
      </c>
      <c r="L584" s="26">
        <v>1069.7</v>
      </c>
    </row>
    <row r="586" spans="2:12" ht="13" x14ac:dyDescent="0.3">
      <c r="B586" s="27" t="s">
        <v>3</v>
      </c>
      <c r="C586" s="28">
        <v>2017</v>
      </c>
      <c r="E586" s="27" t="s">
        <v>3</v>
      </c>
      <c r="F586" s="28">
        <v>2017</v>
      </c>
      <c r="H586" s="27" t="s">
        <v>3</v>
      </c>
      <c r="I586" s="28">
        <v>2017</v>
      </c>
      <c r="K586" s="27" t="s">
        <v>3</v>
      </c>
      <c r="L586" s="28">
        <v>2017</v>
      </c>
    </row>
    <row r="587" spans="2:12" ht="13" x14ac:dyDescent="0.3">
      <c r="B587" s="29" t="str">
        <f>UnitName</f>
        <v>Plot</v>
      </c>
      <c r="C587" s="30">
        <v>3</v>
      </c>
      <c r="E587" s="29" t="str">
        <f>UnitName</f>
        <v>Plot</v>
      </c>
      <c r="F587" s="30">
        <v>3</v>
      </c>
      <c r="H587" s="29" t="str">
        <f>UnitName</f>
        <v>Plot</v>
      </c>
      <c r="I587" s="30">
        <v>3</v>
      </c>
      <c r="K587" s="29" t="str">
        <f>UnitName</f>
        <v>Plot</v>
      </c>
      <c r="L587" s="30">
        <v>3</v>
      </c>
    </row>
    <row r="588" spans="2:12" ht="13" x14ac:dyDescent="0.3">
      <c r="B588" s="29" t="str">
        <f>BlockName</f>
        <v>Name</v>
      </c>
      <c r="C588" s="30" t="s">
        <v>55</v>
      </c>
      <c r="E588" s="29" t="str">
        <f>BlockName</f>
        <v>Name</v>
      </c>
      <c r="F588" s="30" t="s">
        <v>55</v>
      </c>
      <c r="H588" s="29" t="str">
        <f>BlockName</f>
        <v>Name</v>
      </c>
      <c r="I588" s="30" t="s">
        <v>55</v>
      </c>
      <c r="K588" s="29" t="str">
        <f>BlockName</f>
        <v>Name</v>
      </c>
      <c r="L588" s="30" t="s">
        <v>55</v>
      </c>
    </row>
    <row r="589" spans="2:12" ht="13" x14ac:dyDescent="0.3">
      <c r="B589" s="29" t="str">
        <f>Factor2Name</f>
        <v>Variety</v>
      </c>
      <c r="C589" s="30" t="s">
        <v>2</v>
      </c>
      <c r="E589" s="29" t="str">
        <f>Factor2Name</f>
        <v>Variety</v>
      </c>
      <c r="F589" s="30" t="s">
        <v>2</v>
      </c>
      <c r="H589" s="29" t="str">
        <f>Factor2Name</f>
        <v>Variety</v>
      </c>
      <c r="I589" s="30" t="s">
        <v>2</v>
      </c>
      <c r="K589" s="29" t="str">
        <f>Factor2Name</f>
        <v>Variety</v>
      </c>
      <c r="L589" s="30" t="s">
        <v>2</v>
      </c>
    </row>
    <row r="590" spans="2:12" ht="13" x14ac:dyDescent="0.3">
      <c r="B590" s="29" t="str">
        <f>Factor3Name</f>
        <v>Fertiliser</v>
      </c>
      <c r="C590" s="30" t="s">
        <v>45</v>
      </c>
      <c r="E590" s="29" t="str">
        <f>Factor3Name</f>
        <v>Fertiliser</v>
      </c>
      <c r="F590" s="30" t="s">
        <v>45</v>
      </c>
      <c r="H590" s="29" t="str">
        <f>Factor3Name</f>
        <v>Fertiliser</v>
      </c>
      <c r="I590" s="30" t="s">
        <v>45</v>
      </c>
      <c r="K590" s="29" t="str">
        <f>Factor3Name</f>
        <v>Fertiliser</v>
      </c>
      <c r="L590" s="30" t="s">
        <v>45</v>
      </c>
    </row>
    <row r="591" spans="2:12" ht="13" x14ac:dyDescent="0.3">
      <c r="B591" s="29" t="str">
        <f>Factor1Name</f>
        <v>Weeding</v>
      </c>
      <c r="C591" s="30" t="s">
        <v>37</v>
      </c>
      <c r="E591" s="29" t="str">
        <f>Factor1Name</f>
        <v>Weeding</v>
      </c>
      <c r="F591" s="30" t="s">
        <v>37</v>
      </c>
      <c r="H591" s="29" t="str">
        <f>Factor1Name</f>
        <v>Weeding</v>
      </c>
      <c r="I591" s="30" t="s">
        <v>37</v>
      </c>
      <c r="K591" s="29" t="str">
        <f>Factor1Name</f>
        <v>Weeding</v>
      </c>
      <c r="L591" s="30" t="s">
        <v>37</v>
      </c>
    </row>
    <row r="592" spans="2:12" ht="13" x14ac:dyDescent="0.3">
      <c r="B592" s="25" t="s">
        <v>14</v>
      </c>
      <c r="C592" s="26">
        <v>1084.4000000000001</v>
      </c>
      <c r="E592" s="25" t="s">
        <v>14</v>
      </c>
      <c r="F592" s="26">
        <v>954.7</v>
      </c>
      <c r="H592" s="25" t="s">
        <v>14</v>
      </c>
      <c r="I592" s="26">
        <v>1192.3</v>
      </c>
      <c r="K592" s="25" t="s">
        <v>14</v>
      </c>
      <c r="L592" s="26">
        <v>1085.7</v>
      </c>
    </row>
    <row r="594" spans="2:12" ht="13" x14ac:dyDescent="0.3">
      <c r="B594" s="27" t="s">
        <v>3</v>
      </c>
      <c r="C594" s="28">
        <v>2017</v>
      </c>
      <c r="E594" s="27" t="s">
        <v>3</v>
      </c>
      <c r="F594" s="28">
        <v>2017</v>
      </c>
      <c r="H594" s="27" t="s">
        <v>3</v>
      </c>
      <c r="I594" s="28">
        <v>2017</v>
      </c>
      <c r="K594" s="27" t="s">
        <v>3</v>
      </c>
      <c r="L594" s="28">
        <v>2017</v>
      </c>
    </row>
    <row r="595" spans="2:12" ht="13" x14ac:dyDescent="0.3">
      <c r="B595" s="29" t="str">
        <f>UnitName</f>
        <v>Plot</v>
      </c>
      <c r="C595" s="30">
        <v>3</v>
      </c>
      <c r="E595" s="29" t="str">
        <f>UnitName</f>
        <v>Plot</v>
      </c>
      <c r="F595" s="30">
        <v>3</v>
      </c>
      <c r="H595" s="29" t="str">
        <f>UnitName</f>
        <v>Plot</v>
      </c>
      <c r="I595" s="30">
        <v>3</v>
      </c>
      <c r="K595" s="29" t="str">
        <f>UnitName</f>
        <v>Plot</v>
      </c>
      <c r="L595" s="30">
        <v>3</v>
      </c>
    </row>
    <row r="596" spans="2:12" ht="13" x14ac:dyDescent="0.3">
      <c r="B596" s="29" t="str">
        <f>BlockName</f>
        <v>Name</v>
      </c>
      <c r="C596" s="30" t="s">
        <v>55</v>
      </c>
      <c r="E596" s="29" t="str">
        <f>BlockName</f>
        <v>Name</v>
      </c>
      <c r="F596" s="30" t="s">
        <v>55</v>
      </c>
      <c r="H596" s="29" t="str">
        <f>BlockName</f>
        <v>Name</v>
      </c>
      <c r="I596" s="30" t="s">
        <v>55</v>
      </c>
      <c r="K596" s="29" t="str">
        <f>BlockName</f>
        <v>Name</v>
      </c>
      <c r="L596" s="30" t="s">
        <v>55</v>
      </c>
    </row>
    <row r="597" spans="2:12" ht="13" x14ac:dyDescent="0.3">
      <c r="B597" s="29" t="str">
        <f>Factor2Name</f>
        <v>Variety</v>
      </c>
      <c r="C597" s="30" t="s">
        <v>2</v>
      </c>
      <c r="E597" s="29" t="str">
        <f>Factor2Name</f>
        <v>Variety</v>
      </c>
      <c r="F597" s="30" t="s">
        <v>2</v>
      </c>
      <c r="H597" s="29" t="str">
        <f>Factor2Name</f>
        <v>Variety</v>
      </c>
      <c r="I597" s="30" t="s">
        <v>2</v>
      </c>
      <c r="K597" s="29" t="str">
        <f>Factor2Name</f>
        <v>Variety</v>
      </c>
      <c r="L597" s="30" t="s">
        <v>2</v>
      </c>
    </row>
    <row r="598" spans="2:12" ht="13" x14ac:dyDescent="0.3">
      <c r="B598" s="29" t="str">
        <f>Factor3Name</f>
        <v>Fertiliser</v>
      </c>
      <c r="C598" s="30" t="s">
        <v>45</v>
      </c>
      <c r="E598" s="29" t="str">
        <f>Factor3Name</f>
        <v>Fertiliser</v>
      </c>
      <c r="F598" s="30" t="s">
        <v>45</v>
      </c>
      <c r="H598" s="29" t="str">
        <f>Factor3Name</f>
        <v>Fertiliser</v>
      </c>
      <c r="I598" s="30" t="s">
        <v>45</v>
      </c>
      <c r="K598" s="29" t="str">
        <f>Factor3Name</f>
        <v>Fertiliser</v>
      </c>
      <c r="L598" s="30" t="s">
        <v>45</v>
      </c>
    </row>
    <row r="599" spans="2:12" ht="13" x14ac:dyDescent="0.3">
      <c r="B599" s="29" t="str">
        <f>Factor1Name</f>
        <v>Weeding</v>
      </c>
      <c r="C599" s="30" t="s">
        <v>37</v>
      </c>
      <c r="E599" s="29" t="str">
        <f>Factor1Name</f>
        <v>Weeding</v>
      </c>
      <c r="F599" s="30" t="s">
        <v>37</v>
      </c>
      <c r="H599" s="29" t="str">
        <f>Factor1Name</f>
        <v>Weeding</v>
      </c>
      <c r="I599" s="30" t="s">
        <v>37</v>
      </c>
      <c r="K599" s="29" t="str">
        <f>Factor1Name</f>
        <v>Weeding</v>
      </c>
      <c r="L599" s="30" t="s">
        <v>37</v>
      </c>
    </row>
    <row r="600" spans="2:12" ht="13" x14ac:dyDescent="0.3">
      <c r="B600" s="25" t="s">
        <v>14</v>
      </c>
      <c r="C600" s="26">
        <v>1045.3</v>
      </c>
      <c r="E600" s="25" t="s">
        <v>14</v>
      </c>
      <c r="F600" s="26">
        <v>1131.0999999999999</v>
      </c>
      <c r="H600" s="25" t="s">
        <v>14</v>
      </c>
      <c r="I600" s="26">
        <v>1115.4000000000001</v>
      </c>
      <c r="K600" s="25" t="s">
        <v>14</v>
      </c>
      <c r="L600" s="26">
        <v>979</v>
      </c>
    </row>
    <row r="602" spans="2:12" ht="13" x14ac:dyDescent="0.3">
      <c r="B602" s="27" t="s">
        <v>3</v>
      </c>
      <c r="C602" s="28">
        <v>2017</v>
      </c>
      <c r="E602" s="27" t="s">
        <v>3</v>
      </c>
      <c r="F602" s="28">
        <v>2017</v>
      </c>
      <c r="H602" s="27" t="s">
        <v>3</v>
      </c>
      <c r="I602" s="28">
        <v>2017</v>
      </c>
      <c r="K602" s="27" t="s">
        <v>3</v>
      </c>
      <c r="L602" s="28">
        <v>2017</v>
      </c>
    </row>
    <row r="603" spans="2:12" ht="13" x14ac:dyDescent="0.3">
      <c r="B603" s="29" t="str">
        <f>UnitName</f>
        <v>Plot</v>
      </c>
      <c r="C603" s="30">
        <v>4</v>
      </c>
      <c r="E603" s="29" t="str">
        <f>UnitName</f>
        <v>Plot</v>
      </c>
      <c r="F603" s="30">
        <v>4</v>
      </c>
      <c r="H603" s="29" t="str">
        <f>UnitName</f>
        <v>Plot</v>
      </c>
      <c r="I603" s="30">
        <v>4</v>
      </c>
      <c r="K603" s="29" t="str">
        <f>UnitName</f>
        <v>Plot</v>
      </c>
      <c r="L603" s="30">
        <v>4</v>
      </c>
    </row>
    <row r="604" spans="2:12" ht="13" x14ac:dyDescent="0.3">
      <c r="B604" s="29" t="str">
        <f>BlockName</f>
        <v>Name</v>
      </c>
      <c r="C604" s="30" t="s">
        <v>55</v>
      </c>
      <c r="E604" s="29" t="str">
        <f>BlockName</f>
        <v>Name</v>
      </c>
      <c r="F604" s="30" t="s">
        <v>55</v>
      </c>
      <c r="H604" s="29" t="str">
        <f>BlockName</f>
        <v>Name</v>
      </c>
      <c r="I604" s="30" t="s">
        <v>55</v>
      </c>
      <c r="K604" s="29" t="str">
        <f>BlockName</f>
        <v>Name</v>
      </c>
      <c r="L604" s="30" t="s">
        <v>55</v>
      </c>
    </row>
    <row r="605" spans="2:12" ht="13" x14ac:dyDescent="0.3">
      <c r="B605" s="29" t="str">
        <f>Factor2Name</f>
        <v>Variety</v>
      </c>
      <c r="C605" s="30" t="s">
        <v>2</v>
      </c>
      <c r="E605" s="29" t="str">
        <f>Factor2Name</f>
        <v>Variety</v>
      </c>
      <c r="F605" s="30" t="s">
        <v>2</v>
      </c>
      <c r="H605" s="29" t="str">
        <f>Factor2Name</f>
        <v>Variety</v>
      </c>
      <c r="I605" s="30" t="s">
        <v>2</v>
      </c>
      <c r="K605" s="29" t="str">
        <f>Factor2Name</f>
        <v>Variety</v>
      </c>
      <c r="L605" s="30" t="s">
        <v>2</v>
      </c>
    </row>
    <row r="606" spans="2:12" ht="13" x14ac:dyDescent="0.3">
      <c r="B606" s="29" t="str">
        <f>Factor3Name</f>
        <v>Fertiliser</v>
      </c>
      <c r="C606" s="30" t="s">
        <v>45</v>
      </c>
      <c r="E606" s="29" t="str">
        <f>Factor3Name</f>
        <v>Fertiliser</v>
      </c>
      <c r="F606" s="30" t="s">
        <v>45</v>
      </c>
      <c r="H606" s="29" t="str">
        <f>Factor3Name</f>
        <v>Fertiliser</v>
      </c>
      <c r="I606" s="30" t="s">
        <v>45</v>
      </c>
      <c r="K606" s="29" t="str">
        <f>Factor3Name</f>
        <v>Fertiliser</v>
      </c>
      <c r="L606" s="30" t="s">
        <v>45</v>
      </c>
    </row>
    <row r="607" spans="2:12" ht="13" x14ac:dyDescent="0.3">
      <c r="B607" s="29" t="str">
        <f>Factor1Name</f>
        <v>Weeding</v>
      </c>
      <c r="C607" s="30" t="s">
        <v>37</v>
      </c>
      <c r="E607" s="29" t="str">
        <f>Factor1Name</f>
        <v>Weeding</v>
      </c>
      <c r="F607" s="30" t="s">
        <v>37</v>
      </c>
      <c r="H607" s="29" t="str">
        <f>Factor1Name</f>
        <v>Weeding</v>
      </c>
      <c r="I607" s="30" t="s">
        <v>37</v>
      </c>
      <c r="K607" s="29" t="str">
        <f>Factor1Name</f>
        <v>Weeding</v>
      </c>
      <c r="L607" s="30" t="s">
        <v>37</v>
      </c>
    </row>
    <row r="608" spans="2:12" ht="13" x14ac:dyDescent="0.3">
      <c r="B608" s="25" t="s">
        <v>14</v>
      </c>
      <c r="C608" s="26">
        <v>884</v>
      </c>
      <c r="E608" s="25" t="s">
        <v>14</v>
      </c>
      <c r="F608" s="26">
        <v>1168.7</v>
      </c>
      <c r="H608" s="25" t="s">
        <v>14</v>
      </c>
      <c r="I608" s="26">
        <v>1083.2</v>
      </c>
      <c r="K608" s="25" t="s">
        <v>14</v>
      </c>
      <c r="L608" s="26">
        <v>1051.4000000000001</v>
      </c>
    </row>
    <row r="610" spans="2:12" ht="13" x14ac:dyDescent="0.3">
      <c r="B610" s="27" t="s">
        <v>3</v>
      </c>
      <c r="C610" s="28">
        <v>2017</v>
      </c>
      <c r="E610" s="27" t="s">
        <v>3</v>
      </c>
      <c r="F610" s="28">
        <v>2017</v>
      </c>
      <c r="H610" s="27" t="s">
        <v>3</v>
      </c>
      <c r="I610" s="28">
        <v>2017</v>
      </c>
      <c r="K610" s="27" t="s">
        <v>3</v>
      </c>
      <c r="L610" s="28">
        <v>2017</v>
      </c>
    </row>
    <row r="611" spans="2:12" ht="13" x14ac:dyDescent="0.3">
      <c r="B611" s="29" t="str">
        <f>UnitName</f>
        <v>Plot</v>
      </c>
      <c r="C611" s="30">
        <v>4</v>
      </c>
      <c r="E611" s="29" t="str">
        <f>UnitName</f>
        <v>Plot</v>
      </c>
      <c r="F611" s="30">
        <v>4</v>
      </c>
      <c r="H611" s="29" t="str">
        <f>UnitName</f>
        <v>Plot</v>
      </c>
      <c r="I611" s="30">
        <v>4</v>
      </c>
      <c r="K611" s="29" t="str">
        <f>UnitName</f>
        <v>Plot</v>
      </c>
      <c r="L611" s="30">
        <v>4</v>
      </c>
    </row>
    <row r="612" spans="2:12" ht="13" x14ac:dyDescent="0.3">
      <c r="B612" s="29" t="str">
        <f>BlockName</f>
        <v>Name</v>
      </c>
      <c r="C612" s="30" t="s">
        <v>55</v>
      </c>
      <c r="E612" s="29" t="str">
        <f>BlockName</f>
        <v>Name</v>
      </c>
      <c r="F612" s="30" t="s">
        <v>55</v>
      </c>
      <c r="H612" s="29" t="str">
        <f>BlockName</f>
        <v>Name</v>
      </c>
      <c r="I612" s="30" t="s">
        <v>55</v>
      </c>
      <c r="K612" s="29" t="str">
        <f>BlockName</f>
        <v>Name</v>
      </c>
      <c r="L612" s="30" t="s">
        <v>55</v>
      </c>
    </row>
    <row r="613" spans="2:12" ht="13" x14ac:dyDescent="0.3">
      <c r="B613" s="29" t="str">
        <f>Factor2Name</f>
        <v>Variety</v>
      </c>
      <c r="C613" s="30" t="s">
        <v>2</v>
      </c>
      <c r="E613" s="29" t="str">
        <f>Factor2Name</f>
        <v>Variety</v>
      </c>
      <c r="F613" s="30" t="s">
        <v>2</v>
      </c>
      <c r="H613" s="29" t="str">
        <f>Factor2Name</f>
        <v>Variety</v>
      </c>
      <c r="I613" s="30" t="s">
        <v>2</v>
      </c>
      <c r="K613" s="29" t="str">
        <f>Factor2Name</f>
        <v>Variety</v>
      </c>
      <c r="L613" s="30" t="s">
        <v>2</v>
      </c>
    </row>
    <row r="614" spans="2:12" ht="13" x14ac:dyDescent="0.3">
      <c r="B614" s="29" t="str">
        <f>Factor3Name</f>
        <v>Fertiliser</v>
      </c>
      <c r="C614" s="30" t="s">
        <v>45</v>
      </c>
      <c r="E614" s="29" t="str">
        <f>Factor3Name</f>
        <v>Fertiliser</v>
      </c>
      <c r="F614" s="30" t="s">
        <v>45</v>
      </c>
      <c r="H614" s="29" t="str">
        <f>Factor3Name</f>
        <v>Fertiliser</v>
      </c>
      <c r="I614" s="30" t="s">
        <v>45</v>
      </c>
      <c r="K614" s="29" t="str">
        <f>Factor3Name</f>
        <v>Fertiliser</v>
      </c>
      <c r="L614" s="30" t="s">
        <v>45</v>
      </c>
    </row>
    <row r="615" spans="2:12" ht="13" x14ac:dyDescent="0.3">
      <c r="B615" s="29" t="str">
        <f>Factor1Name</f>
        <v>Weeding</v>
      </c>
      <c r="C615" s="30" t="s">
        <v>37</v>
      </c>
      <c r="E615" s="29" t="str">
        <f>Factor1Name</f>
        <v>Weeding</v>
      </c>
      <c r="F615" s="30" t="s">
        <v>37</v>
      </c>
      <c r="H615" s="29" t="str">
        <f>Factor1Name</f>
        <v>Weeding</v>
      </c>
      <c r="I615" s="30" t="s">
        <v>37</v>
      </c>
      <c r="K615" s="29" t="str">
        <f>Factor1Name</f>
        <v>Weeding</v>
      </c>
      <c r="L615" s="30" t="s">
        <v>37</v>
      </c>
    </row>
    <row r="616" spans="2:12" ht="13" x14ac:dyDescent="0.3">
      <c r="B616" s="25" t="s">
        <v>14</v>
      </c>
      <c r="C616" s="26">
        <v>975.1</v>
      </c>
      <c r="E616" s="25" t="s">
        <v>14</v>
      </c>
      <c r="F616" s="26">
        <v>786.3</v>
      </c>
      <c r="H616" s="25" t="s">
        <v>14</v>
      </c>
      <c r="I616" s="26">
        <v>903.7</v>
      </c>
      <c r="K616" s="25" t="s">
        <v>14</v>
      </c>
      <c r="L616" s="26">
        <v>902.3</v>
      </c>
    </row>
    <row r="618" spans="2:12" ht="13" x14ac:dyDescent="0.3">
      <c r="B618" s="27" t="s">
        <v>3</v>
      </c>
      <c r="C618" s="28">
        <v>2017</v>
      </c>
      <c r="E618" s="27" t="s">
        <v>3</v>
      </c>
      <c r="F618" s="28">
        <v>2017</v>
      </c>
      <c r="H618" s="27" t="s">
        <v>3</v>
      </c>
      <c r="I618" s="28">
        <v>2017</v>
      </c>
      <c r="K618" s="27" t="s">
        <v>3</v>
      </c>
      <c r="L618" s="28">
        <v>2017</v>
      </c>
    </row>
    <row r="619" spans="2:12" ht="13" x14ac:dyDescent="0.3">
      <c r="B619" s="29" t="str">
        <f>UnitName</f>
        <v>Plot</v>
      </c>
      <c r="C619" s="30">
        <v>4</v>
      </c>
      <c r="E619" s="29" t="str">
        <f>UnitName</f>
        <v>Plot</v>
      </c>
      <c r="F619" s="30">
        <v>4</v>
      </c>
      <c r="H619" s="29" t="str">
        <f>UnitName</f>
        <v>Plot</v>
      </c>
      <c r="I619" s="30">
        <v>4</v>
      </c>
      <c r="K619" s="29" t="str">
        <f>UnitName</f>
        <v>Plot</v>
      </c>
      <c r="L619" s="30">
        <v>4</v>
      </c>
    </row>
    <row r="620" spans="2:12" ht="13" x14ac:dyDescent="0.3">
      <c r="B620" s="29" t="str">
        <f>BlockName</f>
        <v>Name</v>
      </c>
      <c r="C620" s="30" t="s">
        <v>55</v>
      </c>
      <c r="E620" s="29" t="str">
        <f>BlockName</f>
        <v>Name</v>
      </c>
      <c r="F620" s="30" t="s">
        <v>55</v>
      </c>
      <c r="H620" s="29" t="str">
        <f>BlockName</f>
        <v>Name</v>
      </c>
      <c r="I620" s="30" t="s">
        <v>55</v>
      </c>
      <c r="K620" s="29" t="str">
        <f>BlockName</f>
        <v>Name</v>
      </c>
      <c r="L620" s="30" t="s">
        <v>55</v>
      </c>
    </row>
    <row r="621" spans="2:12" ht="13" x14ac:dyDescent="0.3">
      <c r="B621" s="29" t="str">
        <f>Factor2Name</f>
        <v>Variety</v>
      </c>
      <c r="C621" s="30" t="s">
        <v>2</v>
      </c>
      <c r="E621" s="29" t="str">
        <f>Factor2Name</f>
        <v>Variety</v>
      </c>
      <c r="F621" s="30" t="s">
        <v>2</v>
      </c>
      <c r="H621" s="29" t="str">
        <f>Factor2Name</f>
        <v>Variety</v>
      </c>
      <c r="I621" s="30" t="s">
        <v>2</v>
      </c>
      <c r="K621" s="29" t="str">
        <f>Factor2Name</f>
        <v>Variety</v>
      </c>
      <c r="L621" s="30" t="s">
        <v>2</v>
      </c>
    </row>
    <row r="622" spans="2:12" ht="13" x14ac:dyDescent="0.3">
      <c r="B622" s="29" t="str">
        <f>Factor3Name</f>
        <v>Fertiliser</v>
      </c>
      <c r="C622" s="30" t="s">
        <v>45</v>
      </c>
      <c r="E622" s="29" t="str">
        <f>Factor3Name</f>
        <v>Fertiliser</v>
      </c>
      <c r="F622" s="30" t="s">
        <v>45</v>
      </c>
      <c r="H622" s="29" t="str">
        <f>Factor3Name</f>
        <v>Fertiliser</v>
      </c>
      <c r="I622" s="30" t="s">
        <v>45</v>
      </c>
      <c r="K622" s="29" t="str">
        <f>Factor3Name</f>
        <v>Fertiliser</v>
      </c>
      <c r="L622" s="30" t="s">
        <v>45</v>
      </c>
    </row>
    <row r="623" spans="2:12" ht="13" x14ac:dyDescent="0.3">
      <c r="B623" s="29" t="str">
        <f>Factor1Name</f>
        <v>Weeding</v>
      </c>
      <c r="C623" s="30" t="s">
        <v>37</v>
      </c>
      <c r="E623" s="29" t="str">
        <f>Factor1Name</f>
        <v>Weeding</v>
      </c>
      <c r="F623" s="30" t="s">
        <v>37</v>
      </c>
      <c r="H623" s="29" t="str">
        <f>Factor1Name</f>
        <v>Weeding</v>
      </c>
      <c r="I623" s="30" t="s">
        <v>37</v>
      </c>
      <c r="K623" s="29" t="str">
        <f>Factor1Name</f>
        <v>Weeding</v>
      </c>
      <c r="L623" s="30" t="s">
        <v>37</v>
      </c>
    </row>
    <row r="624" spans="2:12" ht="13" x14ac:dyDescent="0.3">
      <c r="B624" s="25" t="s">
        <v>14</v>
      </c>
      <c r="C624" s="26">
        <v>1002.4</v>
      </c>
      <c r="E624" s="25" t="s">
        <v>14</v>
      </c>
      <c r="F624" s="26">
        <v>976.2</v>
      </c>
      <c r="H624" s="25" t="s">
        <v>14</v>
      </c>
      <c r="I624" s="26">
        <v>875.3</v>
      </c>
      <c r="K624" s="25" t="s">
        <v>14</v>
      </c>
      <c r="L624" s="26">
        <v>940.6</v>
      </c>
    </row>
    <row r="626" spans="2:12" ht="13" x14ac:dyDescent="0.3">
      <c r="B626" s="27" t="s">
        <v>3</v>
      </c>
      <c r="C626" s="28">
        <v>2017</v>
      </c>
      <c r="E626" s="27" t="s">
        <v>3</v>
      </c>
      <c r="F626" s="28">
        <v>2017</v>
      </c>
      <c r="H626" s="27" t="s">
        <v>3</v>
      </c>
      <c r="I626" s="28">
        <v>2017</v>
      </c>
      <c r="K626" s="27" t="s">
        <v>3</v>
      </c>
      <c r="L626" s="28">
        <v>2017</v>
      </c>
    </row>
    <row r="627" spans="2:12" ht="13" x14ac:dyDescent="0.3">
      <c r="B627" s="29" t="str">
        <f>UnitName</f>
        <v>Plot</v>
      </c>
      <c r="C627" s="30">
        <v>4</v>
      </c>
      <c r="E627" s="29" t="str">
        <f>UnitName</f>
        <v>Plot</v>
      </c>
      <c r="F627" s="30">
        <v>4</v>
      </c>
      <c r="H627" s="29" t="str">
        <f>UnitName</f>
        <v>Plot</v>
      </c>
      <c r="I627" s="30">
        <v>4</v>
      </c>
      <c r="K627" s="29" t="str">
        <f>UnitName</f>
        <v>Plot</v>
      </c>
      <c r="L627" s="30">
        <v>4</v>
      </c>
    </row>
    <row r="628" spans="2:12" ht="13" x14ac:dyDescent="0.3">
      <c r="B628" s="29" t="str">
        <f>BlockName</f>
        <v>Name</v>
      </c>
      <c r="C628" s="30" t="s">
        <v>55</v>
      </c>
      <c r="E628" s="29" t="str">
        <f>BlockName</f>
        <v>Name</v>
      </c>
      <c r="F628" s="30" t="s">
        <v>55</v>
      </c>
      <c r="H628" s="29" t="str">
        <f>BlockName</f>
        <v>Name</v>
      </c>
      <c r="I628" s="30" t="s">
        <v>55</v>
      </c>
      <c r="K628" s="29" t="str">
        <f>BlockName</f>
        <v>Name</v>
      </c>
      <c r="L628" s="30" t="s">
        <v>55</v>
      </c>
    </row>
    <row r="629" spans="2:12" ht="13" x14ac:dyDescent="0.3">
      <c r="B629" s="29" t="str">
        <f>Factor2Name</f>
        <v>Variety</v>
      </c>
      <c r="C629" s="30" t="s">
        <v>2</v>
      </c>
      <c r="E629" s="29" t="str">
        <f>Factor2Name</f>
        <v>Variety</v>
      </c>
      <c r="F629" s="30" t="s">
        <v>2</v>
      </c>
      <c r="H629" s="29" t="str">
        <f>Factor2Name</f>
        <v>Variety</v>
      </c>
      <c r="I629" s="30" t="s">
        <v>2</v>
      </c>
      <c r="K629" s="29" t="str">
        <f>Factor2Name</f>
        <v>Variety</v>
      </c>
      <c r="L629" s="30" t="s">
        <v>2</v>
      </c>
    </row>
    <row r="630" spans="2:12" ht="13" x14ac:dyDescent="0.3">
      <c r="B630" s="29" t="str">
        <f>Factor3Name</f>
        <v>Fertiliser</v>
      </c>
      <c r="C630" s="30" t="s">
        <v>45</v>
      </c>
      <c r="E630" s="29" t="str">
        <f>Factor3Name</f>
        <v>Fertiliser</v>
      </c>
      <c r="F630" s="30" t="s">
        <v>45</v>
      </c>
      <c r="H630" s="29" t="str">
        <f>Factor3Name</f>
        <v>Fertiliser</v>
      </c>
      <c r="I630" s="30" t="s">
        <v>45</v>
      </c>
      <c r="K630" s="29" t="str">
        <f>Factor3Name</f>
        <v>Fertiliser</v>
      </c>
      <c r="L630" s="30" t="s">
        <v>45</v>
      </c>
    </row>
    <row r="631" spans="2:12" ht="13" x14ac:dyDescent="0.3">
      <c r="B631" s="29" t="str">
        <f>Factor1Name</f>
        <v>Weeding</v>
      </c>
      <c r="C631" s="30" t="s">
        <v>37</v>
      </c>
      <c r="E631" s="29" t="str">
        <f>Factor1Name</f>
        <v>Weeding</v>
      </c>
      <c r="F631" s="30" t="s">
        <v>37</v>
      </c>
      <c r="H631" s="29" t="str">
        <f>Factor1Name</f>
        <v>Weeding</v>
      </c>
      <c r="I631" s="30" t="s">
        <v>37</v>
      </c>
      <c r="K631" s="29" t="str">
        <f>Factor1Name</f>
        <v>Weeding</v>
      </c>
      <c r="L631" s="30" t="s">
        <v>37</v>
      </c>
    </row>
    <row r="632" spans="2:12" ht="13" x14ac:dyDescent="0.3">
      <c r="B632" s="25" t="s">
        <v>14</v>
      </c>
      <c r="C632" s="26">
        <v>1036.7</v>
      </c>
      <c r="E632" s="25" t="s">
        <v>14</v>
      </c>
      <c r="F632" s="26">
        <v>1103.3</v>
      </c>
      <c r="H632" s="25" t="s">
        <v>14</v>
      </c>
      <c r="I632" s="26">
        <v>999.5</v>
      </c>
      <c r="K632" s="25" t="s">
        <v>14</v>
      </c>
      <c r="L632" s="26">
        <v>911.4</v>
      </c>
    </row>
    <row r="634" spans="2:12" ht="13" x14ac:dyDescent="0.3">
      <c r="B634" s="27" t="s">
        <v>3</v>
      </c>
      <c r="C634" s="28">
        <v>2017</v>
      </c>
      <c r="E634" s="27" t="s">
        <v>3</v>
      </c>
      <c r="F634" s="28">
        <v>2017</v>
      </c>
      <c r="H634" s="27" t="s">
        <v>3</v>
      </c>
      <c r="I634" s="28">
        <v>2017</v>
      </c>
      <c r="K634" s="27" t="s">
        <v>3</v>
      </c>
      <c r="L634" s="28">
        <v>2017</v>
      </c>
    </row>
    <row r="635" spans="2:12" ht="13" x14ac:dyDescent="0.3">
      <c r="B635" s="29" t="str">
        <f>UnitName</f>
        <v>Plot</v>
      </c>
      <c r="C635" s="30">
        <v>4</v>
      </c>
      <c r="E635" s="29" t="str">
        <f>UnitName</f>
        <v>Plot</v>
      </c>
      <c r="F635" s="30">
        <v>4</v>
      </c>
      <c r="H635" s="29" t="str">
        <f>UnitName</f>
        <v>Plot</v>
      </c>
      <c r="I635" s="30">
        <v>4</v>
      </c>
      <c r="K635" s="29" t="str">
        <f>UnitName</f>
        <v>Plot</v>
      </c>
      <c r="L635" s="30">
        <v>4</v>
      </c>
    </row>
    <row r="636" spans="2:12" ht="13" x14ac:dyDescent="0.3">
      <c r="B636" s="29" t="str">
        <f>BlockName</f>
        <v>Name</v>
      </c>
      <c r="C636" s="30" t="s">
        <v>55</v>
      </c>
      <c r="E636" s="29" t="str">
        <f>BlockName</f>
        <v>Name</v>
      </c>
      <c r="F636" s="30" t="s">
        <v>55</v>
      </c>
      <c r="H636" s="29" t="str">
        <f>BlockName</f>
        <v>Name</v>
      </c>
      <c r="I636" s="30" t="s">
        <v>55</v>
      </c>
      <c r="K636" s="29" t="str">
        <f>BlockName</f>
        <v>Name</v>
      </c>
      <c r="L636" s="30" t="s">
        <v>55</v>
      </c>
    </row>
    <row r="637" spans="2:12" ht="13" x14ac:dyDescent="0.3">
      <c r="B637" s="29" t="str">
        <f>Factor2Name</f>
        <v>Variety</v>
      </c>
      <c r="C637" s="30" t="s">
        <v>2</v>
      </c>
      <c r="E637" s="29" t="str">
        <f>Factor2Name</f>
        <v>Variety</v>
      </c>
      <c r="F637" s="30" t="s">
        <v>2</v>
      </c>
      <c r="H637" s="29" t="str">
        <f>Factor2Name</f>
        <v>Variety</v>
      </c>
      <c r="I637" s="30" t="s">
        <v>2</v>
      </c>
      <c r="K637" s="29" t="str">
        <f>Factor2Name</f>
        <v>Variety</v>
      </c>
      <c r="L637" s="30" t="s">
        <v>2</v>
      </c>
    </row>
    <row r="638" spans="2:12" ht="13" x14ac:dyDescent="0.3">
      <c r="B638" s="29" t="str">
        <f>Factor3Name</f>
        <v>Fertiliser</v>
      </c>
      <c r="C638" s="30" t="s">
        <v>45</v>
      </c>
      <c r="E638" s="29" t="str">
        <f>Factor3Name</f>
        <v>Fertiliser</v>
      </c>
      <c r="F638" s="30" t="s">
        <v>45</v>
      </c>
      <c r="H638" s="29" t="str">
        <f>Factor3Name</f>
        <v>Fertiliser</v>
      </c>
      <c r="I638" s="30" t="s">
        <v>45</v>
      </c>
      <c r="K638" s="29" t="str">
        <f>Factor3Name</f>
        <v>Fertiliser</v>
      </c>
      <c r="L638" s="30" t="s">
        <v>45</v>
      </c>
    </row>
    <row r="639" spans="2:12" ht="13" x14ac:dyDescent="0.3">
      <c r="B639" s="29" t="str">
        <f>Factor1Name</f>
        <v>Weeding</v>
      </c>
      <c r="C639" s="30" t="s">
        <v>37</v>
      </c>
      <c r="E639" s="29" t="str">
        <f>Factor1Name</f>
        <v>Weeding</v>
      </c>
      <c r="F639" s="30" t="s">
        <v>37</v>
      </c>
      <c r="H639" s="29" t="str">
        <f>Factor1Name</f>
        <v>Weeding</v>
      </c>
      <c r="I639" s="30" t="s">
        <v>37</v>
      </c>
      <c r="K639" s="29" t="str">
        <f>Factor1Name</f>
        <v>Weeding</v>
      </c>
      <c r="L639" s="30" t="s">
        <v>37</v>
      </c>
    </row>
    <row r="640" spans="2:12" ht="13" x14ac:dyDescent="0.3">
      <c r="B640" s="25" t="s">
        <v>14</v>
      </c>
      <c r="C640" s="26">
        <v>1126.3</v>
      </c>
      <c r="E640" s="25" t="s">
        <v>14</v>
      </c>
      <c r="F640" s="26">
        <v>967.6</v>
      </c>
      <c r="H640" s="25" t="s">
        <v>14</v>
      </c>
      <c r="I640" s="26">
        <v>954.2</v>
      </c>
      <c r="K640" s="25" t="s">
        <v>14</v>
      </c>
      <c r="L640" s="26">
        <v>1074.2</v>
      </c>
    </row>
    <row r="642" spans="2:12" ht="13" x14ac:dyDescent="0.3">
      <c r="B642" s="27" t="s">
        <v>3</v>
      </c>
      <c r="C642" s="28">
        <v>2017</v>
      </c>
      <c r="E642" s="27" t="s">
        <v>3</v>
      </c>
      <c r="F642" s="28">
        <v>2017</v>
      </c>
      <c r="H642" s="27" t="s">
        <v>3</v>
      </c>
      <c r="I642" s="28">
        <v>2017</v>
      </c>
      <c r="K642" s="27" t="s">
        <v>3</v>
      </c>
      <c r="L642" s="28">
        <v>2017</v>
      </c>
    </row>
    <row r="643" spans="2:12" ht="13" x14ac:dyDescent="0.3">
      <c r="B643" s="29" t="str">
        <f>UnitName</f>
        <v>Plot</v>
      </c>
      <c r="C643" s="30">
        <v>5</v>
      </c>
      <c r="E643" s="29" t="str">
        <f>UnitName</f>
        <v>Plot</v>
      </c>
      <c r="F643" s="30">
        <v>5</v>
      </c>
      <c r="H643" s="29" t="str">
        <f>UnitName</f>
        <v>Plot</v>
      </c>
      <c r="I643" s="30">
        <v>5</v>
      </c>
      <c r="K643" s="29" t="str">
        <f>UnitName</f>
        <v>Plot</v>
      </c>
      <c r="L643" s="30">
        <v>5</v>
      </c>
    </row>
    <row r="644" spans="2:12" ht="13" x14ac:dyDescent="0.3">
      <c r="B644" s="29" t="str">
        <f>BlockName</f>
        <v>Name</v>
      </c>
      <c r="C644" s="30" t="s">
        <v>55</v>
      </c>
      <c r="E644" s="29" t="str">
        <f>BlockName</f>
        <v>Name</v>
      </c>
      <c r="F644" s="30" t="s">
        <v>55</v>
      </c>
      <c r="H644" s="29" t="str">
        <f>BlockName</f>
        <v>Name</v>
      </c>
      <c r="I644" s="30" t="s">
        <v>55</v>
      </c>
      <c r="K644" s="29" t="str">
        <f>BlockName</f>
        <v>Name</v>
      </c>
      <c r="L644" s="30" t="s">
        <v>55</v>
      </c>
    </row>
    <row r="645" spans="2:12" ht="13" x14ac:dyDescent="0.3">
      <c r="B645" s="29" t="str">
        <f>Factor2Name</f>
        <v>Variety</v>
      </c>
      <c r="C645" s="30" t="s">
        <v>2</v>
      </c>
      <c r="E645" s="29" t="str">
        <f>Factor2Name</f>
        <v>Variety</v>
      </c>
      <c r="F645" s="30" t="s">
        <v>2</v>
      </c>
      <c r="H645" s="29" t="str">
        <f>Factor2Name</f>
        <v>Variety</v>
      </c>
      <c r="I645" s="30" t="s">
        <v>2</v>
      </c>
      <c r="K645" s="29" t="str">
        <f>Factor2Name</f>
        <v>Variety</v>
      </c>
      <c r="L645" s="30" t="s">
        <v>2</v>
      </c>
    </row>
    <row r="646" spans="2:12" ht="13" x14ac:dyDescent="0.3">
      <c r="B646" s="29" t="str">
        <f>Factor3Name</f>
        <v>Fertiliser</v>
      </c>
      <c r="C646" s="30" t="s">
        <v>45</v>
      </c>
      <c r="E646" s="29" t="str">
        <f>Factor3Name</f>
        <v>Fertiliser</v>
      </c>
      <c r="F646" s="30" t="s">
        <v>45</v>
      </c>
      <c r="H646" s="29" t="str">
        <f>Factor3Name</f>
        <v>Fertiliser</v>
      </c>
      <c r="I646" s="30" t="s">
        <v>45</v>
      </c>
      <c r="K646" s="29" t="str">
        <f>Factor3Name</f>
        <v>Fertiliser</v>
      </c>
      <c r="L646" s="30" t="s">
        <v>45</v>
      </c>
    </row>
    <row r="647" spans="2:12" ht="13" x14ac:dyDescent="0.3">
      <c r="B647" s="29" t="str">
        <f>Factor1Name</f>
        <v>Weeding</v>
      </c>
      <c r="C647" s="30" t="s">
        <v>37</v>
      </c>
      <c r="E647" s="29" t="str">
        <f>Factor1Name</f>
        <v>Weeding</v>
      </c>
      <c r="F647" s="30" t="s">
        <v>37</v>
      </c>
      <c r="H647" s="29" t="str">
        <f>Factor1Name</f>
        <v>Weeding</v>
      </c>
      <c r="I647" s="30" t="s">
        <v>37</v>
      </c>
      <c r="K647" s="29" t="str">
        <f>Factor1Name</f>
        <v>Weeding</v>
      </c>
      <c r="L647" s="30" t="s">
        <v>37</v>
      </c>
    </row>
    <row r="648" spans="2:12" ht="13" x14ac:dyDescent="0.3">
      <c r="B648" s="25" t="s">
        <v>14</v>
      </c>
      <c r="C648" s="26">
        <v>922.1</v>
      </c>
      <c r="E648" s="25" t="s">
        <v>14</v>
      </c>
      <c r="F648" s="26">
        <v>986.7</v>
      </c>
      <c r="H648" s="25" t="s">
        <v>14</v>
      </c>
      <c r="I648" s="26">
        <v>928.1</v>
      </c>
      <c r="K648" s="25" t="s">
        <v>14</v>
      </c>
      <c r="L648" s="26">
        <v>1116.7</v>
      </c>
    </row>
    <row r="650" spans="2:12" ht="13" x14ac:dyDescent="0.3">
      <c r="B650" s="27" t="s">
        <v>3</v>
      </c>
      <c r="C650" s="28">
        <v>2017</v>
      </c>
      <c r="E650" s="27" t="s">
        <v>3</v>
      </c>
      <c r="F650" s="28">
        <v>2017</v>
      </c>
      <c r="H650" s="27" t="s">
        <v>3</v>
      </c>
      <c r="I650" s="28">
        <v>2017</v>
      </c>
      <c r="K650" s="27" t="s">
        <v>3</v>
      </c>
      <c r="L650" s="28">
        <v>2017</v>
      </c>
    </row>
    <row r="651" spans="2:12" ht="13" x14ac:dyDescent="0.3">
      <c r="B651" s="29" t="str">
        <f>UnitName</f>
        <v>Plot</v>
      </c>
      <c r="C651" s="30">
        <v>5</v>
      </c>
      <c r="E651" s="29" t="str">
        <f>UnitName</f>
        <v>Plot</v>
      </c>
      <c r="F651" s="30">
        <v>5</v>
      </c>
      <c r="H651" s="29" t="str">
        <f>UnitName</f>
        <v>Plot</v>
      </c>
      <c r="I651" s="30">
        <v>5</v>
      </c>
      <c r="K651" s="29" t="str">
        <f>UnitName</f>
        <v>Plot</v>
      </c>
      <c r="L651" s="30">
        <v>5</v>
      </c>
    </row>
    <row r="652" spans="2:12" ht="13" x14ac:dyDescent="0.3">
      <c r="B652" s="29" t="str">
        <f>BlockName</f>
        <v>Name</v>
      </c>
      <c r="C652" s="30" t="s">
        <v>55</v>
      </c>
      <c r="E652" s="29" t="str">
        <f>BlockName</f>
        <v>Name</v>
      </c>
      <c r="F652" s="30" t="s">
        <v>55</v>
      </c>
      <c r="H652" s="29" t="str">
        <f>BlockName</f>
        <v>Name</v>
      </c>
      <c r="I652" s="30" t="s">
        <v>55</v>
      </c>
      <c r="K652" s="29" t="str">
        <f>BlockName</f>
        <v>Name</v>
      </c>
      <c r="L652" s="30" t="s">
        <v>55</v>
      </c>
    </row>
    <row r="653" spans="2:12" ht="13" x14ac:dyDescent="0.3">
      <c r="B653" s="29" t="str">
        <f>Factor2Name</f>
        <v>Variety</v>
      </c>
      <c r="C653" s="30" t="s">
        <v>2</v>
      </c>
      <c r="E653" s="29" t="str">
        <f>Factor2Name</f>
        <v>Variety</v>
      </c>
      <c r="F653" s="30" t="s">
        <v>2</v>
      </c>
      <c r="H653" s="29" t="str">
        <f>Factor2Name</f>
        <v>Variety</v>
      </c>
      <c r="I653" s="30" t="s">
        <v>2</v>
      </c>
      <c r="K653" s="29" t="str">
        <f>Factor2Name</f>
        <v>Variety</v>
      </c>
      <c r="L653" s="30" t="s">
        <v>2</v>
      </c>
    </row>
    <row r="654" spans="2:12" ht="13" x14ac:dyDescent="0.3">
      <c r="B654" s="29" t="str">
        <f>Factor3Name</f>
        <v>Fertiliser</v>
      </c>
      <c r="C654" s="30" t="s">
        <v>45</v>
      </c>
      <c r="E654" s="29" t="str">
        <f>Factor3Name</f>
        <v>Fertiliser</v>
      </c>
      <c r="F654" s="30" t="s">
        <v>45</v>
      </c>
      <c r="H654" s="29" t="str">
        <f>Factor3Name</f>
        <v>Fertiliser</v>
      </c>
      <c r="I654" s="30" t="s">
        <v>45</v>
      </c>
      <c r="K654" s="29" t="str">
        <f>Factor3Name</f>
        <v>Fertiliser</v>
      </c>
      <c r="L654" s="30" t="s">
        <v>45</v>
      </c>
    </row>
    <row r="655" spans="2:12" ht="13" x14ac:dyDescent="0.3">
      <c r="B655" s="29" t="str">
        <f>Factor1Name</f>
        <v>Weeding</v>
      </c>
      <c r="C655" s="30" t="s">
        <v>37</v>
      </c>
      <c r="E655" s="29" t="str">
        <f>Factor1Name</f>
        <v>Weeding</v>
      </c>
      <c r="F655" s="30" t="s">
        <v>37</v>
      </c>
      <c r="H655" s="29" t="str">
        <f>Factor1Name</f>
        <v>Weeding</v>
      </c>
      <c r="I655" s="30" t="s">
        <v>37</v>
      </c>
      <c r="K655" s="29" t="str">
        <f>Factor1Name</f>
        <v>Weeding</v>
      </c>
      <c r="L655" s="30" t="s">
        <v>37</v>
      </c>
    </row>
    <row r="656" spans="2:12" ht="13" x14ac:dyDescent="0.3">
      <c r="B656" s="25" t="s">
        <v>14</v>
      </c>
      <c r="C656" s="26">
        <v>1028</v>
      </c>
      <c r="E656" s="25" t="s">
        <v>14</v>
      </c>
      <c r="F656" s="26">
        <v>968</v>
      </c>
      <c r="H656" s="25" t="s">
        <v>14</v>
      </c>
      <c r="I656" s="26">
        <v>971.9</v>
      </c>
      <c r="K656" s="25" t="s">
        <v>14</v>
      </c>
      <c r="L656" s="26">
        <v>1108.3</v>
      </c>
    </row>
    <row r="658" spans="2:12" ht="13" x14ac:dyDescent="0.3">
      <c r="B658" s="27" t="s">
        <v>3</v>
      </c>
      <c r="C658" s="28">
        <v>2017</v>
      </c>
      <c r="E658" s="27" t="s">
        <v>3</v>
      </c>
      <c r="F658" s="28">
        <v>2017</v>
      </c>
      <c r="H658" s="27" t="s">
        <v>3</v>
      </c>
      <c r="I658" s="28">
        <v>2017</v>
      </c>
      <c r="K658" s="27" t="s">
        <v>3</v>
      </c>
      <c r="L658" s="28">
        <v>2017</v>
      </c>
    </row>
    <row r="659" spans="2:12" ht="13" x14ac:dyDescent="0.3">
      <c r="B659" s="29" t="str">
        <f>UnitName</f>
        <v>Plot</v>
      </c>
      <c r="C659" s="30">
        <v>5</v>
      </c>
      <c r="E659" s="29" t="str">
        <f>UnitName</f>
        <v>Plot</v>
      </c>
      <c r="F659" s="30">
        <v>5</v>
      </c>
      <c r="H659" s="29" t="str">
        <f>UnitName</f>
        <v>Plot</v>
      </c>
      <c r="I659" s="30">
        <v>5</v>
      </c>
      <c r="K659" s="29" t="str">
        <f>UnitName</f>
        <v>Plot</v>
      </c>
      <c r="L659" s="30">
        <v>5</v>
      </c>
    </row>
    <row r="660" spans="2:12" ht="13" x14ac:dyDescent="0.3">
      <c r="B660" s="29" t="str">
        <f>BlockName</f>
        <v>Name</v>
      </c>
      <c r="C660" s="30" t="s">
        <v>55</v>
      </c>
      <c r="E660" s="29" t="str">
        <f>BlockName</f>
        <v>Name</v>
      </c>
      <c r="F660" s="30" t="s">
        <v>55</v>
      </c>
      <c r="H660" s="29" t="str">
        <f>BlockName</f>
        <v>Name</v>
      </c>
      <c r="I660" s="30" t="s">
        <v>55</v>
      </c>
      <c r="K660" s="29" t="str">
        <f>BlockName</f>
        <v>Name</v>
      </c>
      <c r="L660" s="30" t="s">
        <v>55</v>
      </c>
    </row>
    <row r="661" spans="2:12" ht="13" x14ac:dyDescent="0.3">
      <c r="B661" s="29" t="str">
        <f>Factor2Name</f>
        <v>Variety</v>
      </c>
      <c r="C661" s="30" t="s">
        <v>2</v>
      </c>
      <c r="E661" s="29" t="str">
        <f>Factor2Name</f>
        <v>Variety</v>
      </c>
      <c r="F661" s="30" t="s">
        <v>2</v>
      </c>
      <c r="H661" s="29" t="str">
        <f>Factor2Name</f>
        <v>Variety</v>
      </c>
      <c r="I661" s="30" t="s">
        <v>2</v>
      </c>
      <c r="K661" s="29" t="str">
        <f>Factor2Name</f>
        <v>Variety</v>
      </c>
      <c r="L661" s="30" t="s">
        <v>2</v>
      </c>
    </row>
    <row r="662" spans="2:12" ht="13" x14ac:dyDescent="0.3">
      <c r="B662" s="29" t="str">
        <f>Factor3Name</f>
        <v>Fertiliser</v>
      </c>
      <c r="C662" s="30" t="s">
        <v>45</v>
      </c>
      <c r="E662" s="29" t="str">
        <f>Factor3Name</f>
        <v>Fertiliser</v>
      </c>
      <c r="F662" s="30" t="s">
        <v>45</v>
      </c>
      <c r="H662" s="29" t="str">
        <f>Factor3Name</f>
        <v>Fertiliser</v>
      </c>
      <c r="I662" s="30" t="s">
        <v>45</v>
      </c>
      <c r="K662" s="29" t="str">
        <f>Factor3Name</f>
        <v>Fertiliser</v>
      </c>
      <c r="L662" s="30" t="s">
        <v>45</v>
      </c>
    </row>
    <row r="663" spans="2:12" ht="13" x14ac:dyDescent="0.3">
      <c r="B663" s="29" t="str">
        <f>Factor1Name</f>
        <v>Weeding</v>
      </c>
      <c r="C663" s="30" t="s">
        <v>37</v>
      </c>
      <c r="E663" s="29" t="str">
        <f>Factor1Name</f>
        <v>Weeding</v>
      </c>
      <c r="F663" s="30" t="s">
        <v>37</v>
      </c>
      <c r="H663" s="29" t="str">
        <f>Factor1Name</f>
        <v>Weeding</v>
      </c>
      <c r="I663" s="30" t="s">
        <v>37</v>
      </c>
      <c r="K663" s="29" t="str">
        <f>Factor1Name</f>
        <v>Weeding</v>
      </c>
      <c r="L663" s="30" t="s">
        <v>37</v>
      </c>
    </row>
    <row r="664" spans="2:12" ht="13" x14ac:dyDescent="0.3">
      <c r="B664" s="25" t="s">
        <v>14</v>
      </c>
      <c r="C664" s="26">
        <v>1021.7</v>
      </c>
      <c r="E664" s="25" t="s">
        <v>14</v>
      </c>
      <c r="F664" s="26">
        <v>1148.8</v>
      </c>
      <c r="H664" s="25" t="s">
        <v>14</v>
      </c>
      <c r="I664" s="26">
        <v>1004.3</v>
      </c>
      <c r="K664" s="25" t="s">
        <v>14</v>
      </c>
      <c r="L664" s="26">
        <v>956.1</v>
      </c>
    </row>
    <row r="666" spans="2:12" ht="13" x14ac:dyDescent="0.3">
      <c r="B666" s="27" t="s">
        <v>3</v>
      </c>
      <c r="C666" s="28">
        <v>2017</v>
      </c>
      <c r="E666" s="27" t="s">
        <v>3</v>
      </c>
      <c r="F666" s="28">
        <v>2017</v>
      </c>
      <c r="H666" s="27" t="s">
        <v>3</v>
      </c>
      <c r="I666" s="28">
        <v>2017</v>
      </c>
      <c r="K666" s="27" t="s">
        <v>3</v>
      </c>
      <c r="L666" s="28">
        <v>2017</v>
      </c>
    </row>
    <row r="667" spans="2:12" ht="13" x14ac:dyDescent="0.3">
      <c r="B667" s="29" t="str">
        <f>UnitName</f>
        <v>Plot</v>
      </c>
      <c r="C667" s="30">
        <v>5</v>
      </c>
      <c r="E667" s="29" t="str">
        <f>UnitName</f>
        <v>Plot</v>
      </c>
      <c r="F667" s="30">
        <v>5</v>
      </c>
      <c r="H667" s="29" t="str">
        <f>UnitName</f>
        <v>Plot</v>
      </c>
      <c r="I667" s="30">
        <v>5</v>
      </c>
      <c r="K667" s="29" t="str">
        <f>UnitName</f>
        <v>Plot</v>
      </c>
      <c r="L667" s="30">
        <v>5</v>
      </c>
    </row>
    <row r="668" spans="2:12" ht="13" x14ac:dyDescent="0.3">
      <c r="B668" s="29" t="str">
        <f>BlockName</f>
        <v>Name</v>
      </c>
      <c r="C668" s="30" t="s">
        <v>55</v>
      </c>
      <c r="E668" s="29" t="str">
        <f>BlockName</f>
        <v>Name</v>
      </c>
      <c r="F668" s="30" t="s">
        <v>55</v>
      </c>
      <c r="H668" s="29" t="str">
        <f>BlockName</f>
        <v>Name</v>
      </c>
      <c r="I668" s="30" t="s">
        <v>55</v>
      </c>
      <c r="K668" s="29" t="str">
        <f>BlockName</f>
        <v>Name</v>
      </c>
      <c r="L668" s="30" t="s">
        <v>55</v>
      </c>
    </row>
    <row r="669" spans="2:12" ht="13" x14ac:dyDescent="0.3">
      <c r="B669" s="29" t="str">
        <f>Factor2Name</f>
        <v>Variety</v>
      </c>
      <c r="C669" s="30" t="s">
        <v>2</v>
      </c>
      <c r="E669" s="29" t="str">
        <f>Factor2Name</f>
        <v>Variety</v>
      </c>
      <c r="F669" s="30" t="s">
        <v>2</v>
      </c>
      <c r="H669" s="29" t="str">
        <f>Factor2Name</f>
        <v>Variety</v>
      </c>
      <c r="I669" s="30" t="s">
        <v>2</v>
      </c>
      <c r="K669" s="29" t="str">
        <f>Factor2Name</f>
        <v>Variety</v>
      </c>
      <c r="L669" s="30" t="s">
        <v>2</v>
      </c>
    </row>
    <row r="670" spans="2:12" ht="13" x14ac:dyDescent="0.3">
      <c r="B670" s="29" t="str">
        <f>Factor3Name</f>
        <v>Fertiliser</v>
      </c>
      <c r="C670" s="30" t="s">
        <v>45</v>
      </c>
      <c r="E670" s="29" t="str">
        <f>Factor3Name</f>
        <v>Fertiliser</v>
      </c>
      <c r="F670" s="30" t="s">
        <v>45</v>
      </c>
      <c r="H670" s="29" t="str">
        <f>Factor3Name</f>
        <v>Fertiliser</v>
      </c>
      <c r="I670" s="30" t="s">
        <v>45</v>
      </c>
      <c r="K670" s="29" t="str">
        <f>Factor3Name</f>
        <v>Fertiliser</v>
      </c>
      <c r="L670" s="30" t="s">
        <v>45</v>
      </c>
    </row>
    <row r="671" spans="2:12" ht="13" x14ac:dyDescent="0.3">
      <c r="B671" s="29" t="str">
        <f>Factor1Name</f>
        <v>Weeding</v>
      </c>
      <c r="C671" s="30" t="s">
        <v>37</v>
      </c>
      <c r="E671" s="29" t="str">
        <f>Factor1Name</f>
        <v>Weeding</v>
      </c>
      <c r="F671" s="30" t="s">
        <v>37</v>
      </c>
      <c r="H671" s="29" t="str">
        <f>Factor1Name</f>
        <v>Weeding</v>
      </c>
      <c r="I671" s="30" t="s">
        <v>37</v>
      </c>
      <c r="K671" s="29" t="str">
        <f>Factor1Name</f>
        <v>Weeding</v>
      </c>
      <c r="L671" s="30" t="s">
        <v>37</v>
      </c>
    </row>
    <row r="672" spans="2:12" ht="13" x14ac:dyDescent="0.3">
      <c r="B672" s="25" t="s">
        <v>14</v>
      </c>
      <c r="C672" s="26">
        <v>1111.9000000000001</v>
      </c>
      <c r="E672" s="25" t="s">
        <v>14</v>
      </c>
      <c r="F672" s="26">
        <v>935.4</v>
      </c>
      <c r="H672" s="25" t="s">
        <v>14</v>
      </c>
      <c r="I672" s="26">
        <v>935.5</v>
      </c>
      <c r="K672" s="25" t="s">
        <v>14</v>
      </c>
      <c r="L672" s="26">
        <v>908</v>
      </c>
    </row>
    <row r="674" spans="2:12" ht="13" x14ac:dyDescent="0.3">
      <c r="B674" s="27" t="s">
        <v>3</v>
      </c>
      <c r="C674" s="28">
        <v>2017</v>
      </c>
      <c r="E674" s="27" t="s">
        <v>3</v>
      </c>
      <c r="F674" s="28">
        <v>2017</v>
      </c>
      <c r="H674" s="27" t="s">
        <v>3</v>
      </c>
      <c r="I674" s="28">
        <v>2017</v>
      </c>
      <c r="K674" s="27" t="s">
        <v>3</v>
      </c>
      <c r="L674" s="28">
        <v>2017</v>
      </c>
    </row>
    <row r="675" spans="2:12" ht="13" x14ac:dyDescent="0.3">
      <c r="B675" s="29" t="str">
        <f>UnitName</f>
        <v>Plot</v>
      </c>
      <c r="C675" s="30">
        <v>5</v>
      </c>
      <c r="E675" s="29" t="str">
        <f>UnitName</f>
        <v>Plot</v>
      </c>
      <c r="F675" s="30">
        <v>5</v>
      </c>
      <c r="H675" s="29" t="str">
        <f>UnitName</f>
        <v>Plot</v>
      </c>
      <c r="I675" s="30">
        <v>5</v>
      </c>
      <c r="K675" s="29" t="str">
        <f>UnitName</f>
        <v>Plot</v>
      </c>
      <c r="L675" s="30">
        <v>5</v>
      </c>
    </row>
    <row r="676" spans="2:12" ht="13" x14ac:dyDescent="0.3">
      <c r="B676" s="29" t="str">
        <f>BlockName</f>
        <v>Name</v>
      </c>
      <c r="C676" s="30" t="s">
        <v>55</v>
      </c>
      <c r="E676" s="29" t="str">
        <f>BlockName</f>
        <v>Name</v>
      </c>
      <c r="F676" s="30" t="s">
        <v>55</v>
      </c>
      <c r="H676" s="29" t="str">
        <f>BlockName</f>
        <v>Name</v>
      </c>
      <c r="I676" s="30" t="s">
        <v>55</v>
      </c>
      <c r="K676" s="29" t="str">
        <f>BlockName</f>
        <v>Name</v>
      </c>
      <c r="L676" s="30" t="s">
        <v>55</v>
      </c>
    </row>
    <row r="677" spans="2:12" ht="13" x14ac:dyDescent="0.3">
      <c r="B677" s="29" t="str">
        <f>Factor2Name</f>
        <v>Variety</v>
      </c>
      <c r="C677" s="30" t="s">
        <v>2</v>
      </c>
      <c r="E677" s="29" t="str">
        <f>Factor2Name</f>
        <v>Variety</v>
      </c>
      <c r="F677" s="30" t="s">
        <v>2</v>
      </c>
      <c r="H677" s="29" t="str">
        <f>Factor2Name</f>
        <v>Variety</v>
      </c>
      <c r="I677" s="30" t="s">
        <v>2</v>
      </c>
      <c r="K677" s="29" t="str">
        <f>Factor2Name</f>
        <v>Variety</v>
      </c>
      <c r="L677" s="30" t="s">
        <v>2</v>
      </c>
    </row>
    <row r="678" spans="2:12" ht="13" x14ac:dyDescent="0.3">
      <c r="B678" s="29" t="str">
        <f>Factor3Name</f>
        <v>Fertiliser</v>
      </c>
      <c r="C678" s="30" t="s">
        <v>45</v>
      </c>
      <c r="E678" s="29" t="str">
        <f>Factor3Name</f>
        <v>Fertiliser</v>
      </c>
      <c r="F678" s="30" t="s">
        <v>45</v>
      </c>
      <c r="H678" s="29" t="str">
        <f>Factor3Name</f>
        <v>Fertiliser</v>
      </c>
      <c r="I678" s="30" t="s">
        <v>45</v>
      </c>
      <c r="K678" s="29" t="str">
        <f>Factor3Name</f>
        <v>Fertiliser</v>
      </c>
      <c r="L678" s="30" t="s">
        <v>45</v>
      </c>
    </row>
    <row r="679" spans="2:12" ht="13" x14ac:dyDescent="0.3">
      <c r="B679" s="29" t="str">
        <f>Factor1Name</f>
        <v>Weeding</v>
      </c>
      <c r="C679" s="30" t="s">
        <v>37</v>
      </c>
      <c r="E679" s="29" t="str">
        <f>Factor1Name</f>
        <v>Weeding</v>
      </c>
      <c r="F679" s="30" t="s">
        <v>37</v>
      </c>
      <c r="H679" s="29" t="str">
        <f>Factor1Name</f>
        <v>Weeding</v>
      </c>
      <c r="I679" s="30" t="s">
        <v>37</v>
      </c>
      <c r="K679" s="29" t="str">
        <f>Factor1Name</f>
        <v>Weeding</v>
      </c>
      <c r="L679" s="30" t="s">
        <v>37</v>
      </c>
    </row>
    <row r="680" spans="2:12" ht="13" x14ac:dyDescent="0.3">
      <c r="B680" s="25" t="s">
        <v>14</v>
      </c>
      <c r="C680" s="26">
        <v>960.6</v>
      </c>
      <c r="E680" s="25" t="s">
        <v>14</v>
      </c>
      <c r="F680" s="26">
        <v>719.4</v>
      </c>
      <c r="H680" s="25" t="s">
        <v>14</v>
      </c>
      <c r="I680" s="26">
        <v>1065.0999999999999</v>
      </c>
      <c r="K680" s="25" t="s">
        <v>14</v>
      </c>
      <c r="L680" s="26">
        <v>1099.8</v>
      </c>
    </row>
    <row r="682" spans="2:12" ht="13" x14ac:dyDescent="0.3">
      <c r="B682" s="27" t="s">
        <v>3</v>
      </c>
      <c r="C682" s="28">
        <v>2017</v>
      </c>
      <c r="E682" s="27" t="s">
        <v>3</v>
      </c>
      <c r="F682" s="28">
        <v>2017</v>
      </c>
      <c r="H682" s="27" t="s">
        <v>3</v>
      </c>
      <c r="I682" s="28">
        <v>2017</v>
      </c>
      <c r="K682" s="27" t="s">
        <v>3</v>
      </c>
      <c r="L682" s="28">
        <v>2017</v>
      </c>
    </row>
    <row r="683" spans="2:12" ht="13" x14ac:dyDescent="0.3">
      <c r="B683" s="29" t="str">
        <f>UnitName</f>
        <v>Plot</v>
      </c>
      <c r="C683" s="30">
        <v>6</v>
      </c>
      <c r="E683" s="29" t="str">
        <f>UnitName</f>
        <v>Plot</v>
      </c>
      <c r="F683" s="30">
        <v>6</v>
      </c>
      <c r="H683" s="29" t="str">
        <f>UnitName</f>
        <v>Plot</v>
      </c>
      <c r="I683" s="30">
        <v>6</v>
      </c>
      <c r="K683" s="29" t="str">
        <f>UnitName</f>
        <v>Plot</v>
      </c>
      <c r="L683" s="30">
        <v>6</v>
      </c>
    </row>
    <row r="684" spans="2:12" ht="13" x14ac:dyDescent="0.3">
      <c r="B684" s="29" t="str">
        <f>BlockName</f>
        <v>Name</v>
      </c>
      <c r="C684" s="30" t="s">
        <v>55</v>
      </c>
      <c r="E684" s="29" t="str">
        <f>BlockName</f>
        <v>Name</v>
      </c>
      <c r="F684" s="30" t="s">
        <v>55</v>
      </c>
      <c r="H684" s="29" t="str">
        <f>BlockName</f>
        <v>Name</v>
      </c>
      <c r="I684" s="30" t="s">
        <v>55</v>
      </c>
      <c r="K684" s="29" t="str">
        <f>BlockName</f>
        <v>Name</v>
      </c>
      <c r="L684" s="30" t="s">
        <v>55</v>
      </c>
    </row>
    <row r="685" spans="2:12" ht="13" x14ac:dyDescent="0.3">
      <c r="B685" s="29" t="str">
        <f>Factor2Name</f>
        <v>Variety</v>
      </c>
      <c r="C685" s="30" t="s">
        <v>2</v>
      </c>
      <c r="E685" s="29" t="str">
        <f>Factor2Name</f>
        <v>Variety</v>
      </c>
      <c r="F685" s="30" t="s">
        <v>2</v>
      </c>
      <c r="H685" s="29" t="str">
        <f>Factor2Name</f>
        <v>Variety</v>
      </c>
      <c r="I685" s="30" t="s">
        <v>2</v>
      </c>
      <c r="K685" s="29" t="str">
        <f>Factor2Name</f>
        <v>Variety</v>
      </c>
      <c r="L685" s="30" t="s">
        <v>2</v>
      </c>
    </row>
    <row r="686" spans="2:12" ht="13" x14ac:dyDescent="0.3">
      <c r="B686" s="29" t="str">
        <f>Factor3Name</f>
        <v>Fertiliser</v>
      </c>
      <c r="C686" s="30" t="s">
        <v>45</v>
      </c>
      <c r="E686" s="29" t="str">
        <f>Factor3Name</f>
        <v>Fertiliser</v>
      </c>
      <c r="F686" s="30" t="s">
        <v>45</v>
      </c>
      <c r="H686" s="29" t="str">
        <f>Factor3Name</f>
        <v>Fertiliser</v>
      </c>
      <c r="I686" s="30" t="s">
        <v>45</v>
      </c>
      <c r="K686" s="29" t="str">
        <f>Factor3Name</f>
        <v>Fertiliser</v>
      </c>
      <c r="L686" s="30" t="s">
        <v>45</v>
      </c>
    </row>
    <row r="687" spans="2:12" ht="13" x14ac:dyDescent="0.3">
      <c r="B687" s="29" t="str">
        <f>Factor1Name</f>
        <v>Weeding</v>
      </c>
      <c r="C687" s="30" t="s">
        <v>37</v>
      </c>
      <c r="E687" s="29" t="str">
        <f>Factor1Name</f>
        <v>Weeding</v>
      </c>
      <c r="F687" s="30" t="s">
        <v>37</v>
      </c>
      <c r="H687" s="29" t="str">
        <f>Factor1Name</f>
        <v>Weeding</v>
      </c>
      <c r="I687" s="30" t="s">
        <v>37</v>
      </c>
      <c r="K687" s="29" t="str">
        <f>Factor1Name</f>
        <v>Weeding</v>
      </c>
      <c r="L687" s="30" t="s">
        <v>37</v>
      </c>
    </row>
    <row r="688" spans="2:12" ht="13" x14ac:dyDescent="0.3">
      <c r="B688" s="25" t="s">
        <v>14</v>
      </c>
      <c r="C688" s="26">
        <v>941.3</v>
      </c>
      <c r="E688" s="25" t="s">
        <v>14</v>
      </c>
      <c r="F688" s="26">
        <v>1053.3</v>
      </c>
      <c r="H688" s="25" t="s">
        <v>14</v>
      </c>
      <c r="I688" s="26">
        <v>975.9</v>
      </c>
      <c r="K688" s="25" t="s">
        <v>14</v>
      </c>
      <c r="L688" s="26">
        <v>1088.4000000000001</v>
      </c>
    </row>
    <row r="690" spans="2:12" ht="13" x14ac:dyDescent="0.3">
      <c r="B690" s="27" t="s">
        <v>3</v>
      </c>
      <c r="C690" s="28">
        <v>2017</v>
      </c>
      <c r="E690" s="27" t="s">
        <v>3</v>
      </c>
      <c r="F690" s="28">
        <v>2017</v>
      </c>
      <c r="H690" s="27" t="s">
        <v>3</v>
      </c>
      <c r="I690" s="28">
        <v>2017</v>
      </c>
      <c r="K690" s="27" t="s">
        <v>3</v>
      </c>
      <c r="L690" s="28">
        <v>2017</v>
      </c>
    </row>
    <row r="691" spans="2:12" ht="13" x14ac:dyDescent="0.3">
      <c r="B691" s="29" t="str">
        <f>UnitName</f>
        <v>Plot</v>
      </c>
      <c r="C691" s="30">
        <v>6</v>
      </c>
      <c r="E691" s="29" t="str">
        <f>UnitName</f>
        <v>Plot</v>
      </c>
      <c r="F691" s="30">
        <v>6</v>
      </c>
      <c r="H691" s="29" t="str">
        <f>UnitName</f>
        <v>Plot</v>
      </c>
      <c r="I691" s="30">
        <v>6</v>
      </c>
      <c r="K691" s="29" t="str">
        <f>UnitName</f>
        <v>Plot</v>
      </c>
      <c r="L691" s="30">
        <v>6</v>
      </c>
    </row>
    <row r="692" spans="2:12" ht="13" x14ac:dyDescent="0.3">
      <c r="B692" s="29" t="str">
        <f>BlockName</f>
        <v>Name</v>
      </c>
      <c r="C692" s="30" t="s">
        <v>55</v>
      </c>
      <c r="E692" s="29" t="str">
        <f>BlockName</f>
        <v>Name</v>
      </c>
      <c r="F692" s="30" t="s">
        <v>55</v>
      </c>
      <c r="H692" s="29" t="str">
        <f>BlockName</f>
        <v>Name</v>
      </c>
      <c r="I692" s="30" t="s">
        <v>55</v>
      </c>
      <c r="K692" s="29" t="str">
        <f>BlockName</f>
        <v>Name</v>
      </c>
      <c r="L692" s="30" t="s">
        <v>55</v>
      </c>
    </row>
    <row r="693" spans="2:12" ht="13" x14ac:dyDescent="0.3">
      <c r="B693" s="29" t="str">
        <f>Factor2Name</f>
        <v>Variety</v>
      </c>
      <c r="C693" s="30" t="s">
        <v>2</v>
      </c>
      <c r="E693" s="29" t="str">
        <f>Factor2Name</f>
        <v>Variety</v>
      </c>
      <c r="F693" s="30" t="s">
        <v>2</v>
      </c>
      <c r="H693" s="29" t="str">
        <f>Factor2Name</f>
        <v>Variety</v>
      </c>
      <c r="I693" s="30" t="s">
        <v>2</v>
      </c>
      <c r="K693" s="29" t="str">
        <f>Factor2Name</f>
        <v>Variety</v>
      </c>
      <c r="L693" s="30" t="s">
        <v>2</v>
      </c>
    </row>
    <row r="694" spans="2:12" ht="13" x14ac:dyDescent="0.3">
      <c r="B694" s="29" t="str">
        <f>Factor3Name</f>
        <v>Fertiliser</v>
      </c>
      <c r="C694" s="30" t="s">
        <v>45</v>
      </c>
      <c r="E694" s="29" t="str">
        <f>Factor3Name</f>
        <v>Fertiliser</v>
      </c>
      <c r="F694" s="30" t="s">
        <v>45</v>
      </c>
      <c r="H694" s="29" t="str">
        <f>Factor3Name</f>
        <v>Fertiliser</v>
      </c>
      <c r="I694" s="30" t="s">
        <v>45</v>
      </c>
      <c r="K694" s="29" t="str">
        <f>Factor3Name</f>
        <v>Fertiliser</v>
      </c>
      <c r="L694" s="30" t="s">
        <v>45</v>
      </c>
    </row>
    <row r="695" spans="2:12" ht="13" x14ac:dyDescent="0.3">
      <c r="B695" s="29" t="str">
        <f>Factor1Name</f>
        <v>Weeding</v>
      </c>
      <c r="C695" s="30" t="s">
        <v>37</v>
      </c>
      <c r="E695" s="29" t="str">
        <f>Factor1Name</f>
        <v>Weeding</v>
      </c>
      <c r="F695" s="30" t="s">
        <v>37</v>
      </c>
      <c r="H695" s="29" t="str">
        <f>Factor1Name</f>
        <v>Weeding</v>
      </c>
      <c r="I695" s="30" t="s">
        <v>37</v>
      </c>
      <c r="K695" s="29" t="str">
        <f>Factor1Name</f>
        <v>Weeding</v>
      </c>
      <c r="L695" s="30" t="s">
        <v>37</v>
      </c>
    </row>
    <row r="696" spans="2:12" ht="13" x14ac:dyDescent="0.3">
      <c r="B696" s="25" t="s">
        <v>14</v>
      </c>
      <c r="C696" s="26">
        <v>1064.9000000000001</v>
      </c>
      <c r="E696" s="25" t="s">
        <v>14</v>
      </c>
      <c r="F696" s="26">
        <v>984.3</v>
      </c>
      <c r="H696" s="25" t="s">
        <v>14</v>
      </c>
      <c r="I696" s="26">
        <v>858.1</v>
      </c>
      <c r="K696" s="25" t="s">
        <v>14</v>
      </c>
      <c r="L696" s="26">
        <v>977.4</v>
      </c>
    </row>
    <row r="698" spans="2:12" ht="13" x14ac:dyDescent="0.3">
      <c r="B698" s="27" t="s">
        <v>3</v>
      </c>
      <c r="C698" s="28">
        <v>2017</v>
      </c>
      <c r="E698" s="27" t="s">
        <v>3</v>
      </c>
      <c r="F698" s="28">
        <v>2017</v>
      </c>
      <c r="H698" s="27" t="s">
        <v>3</v>
      </c>
      <c r="I698" s="28">
        <v>2017</v>
      </c>
      <c r="K698" s="27" t="s">
        <v>3</v>
      </c>
      <c r="L698" s="28">
        <v>2017</v>
      </c>
    </row>
    <row r="699" spans="2:12" ht="13" x14ac:dyDescent="0.3">
      <c r="B699" s="29" t="str">
        <f>UnitName</f>
        <v>Plot</v>
      </c>
      <c r="C699" s="30">
        <v>6</v>
      </c>
      <c r="E699" s="29" t="str">
        <f>UnitName</f>
        <v>Plot</v>
      </c>
      <c r="F699" s="30">
        <v>6</v>
      </c>
      <c r="H699" s="29" t="str">
        <f>UnitName</f>
        <v>Plot</v>
      </c>
      <c r="I699" s="30">
        <v>6</v>
      </c>
      <c r="K699" s="29" t="str">
        <f>UnitName</f>
        <v>Plot</v>
      </c>
      <c r="L699" s="30">
        <v>6</v>
      </c>
    </row>
    <row r="700" spans="2:12" ht="13" x14ac:dyDescent="0.3">
      <c r="B700" s="29" t="str">
        <f>BlockName</f>
        <v>Name</v>
      </c>
      <c r="C700" s="30" t="s">
        <v>55</v>
      </c>
      <c r="E700" s="29" t="str">
        <f>BlockName</f>
        <v>Name</v>
      </c>
      <c r="F700" s="30" t="s">
        <v>55</v>
      </c>
      <c r="H700" s="29" t="str">
        <f>BlockName</f>
        <v>Name</v>
      </c>
      <c r="I700" s="30" t="s">
        <v>55</v>
      </c>
      <c r="K700" s="29" t="str">
        <f>BlockName</f>
        <v>Name</v>
      </c>
      <c r="L700" s="30" t="s">
        <v>55</v>
      </c>
    </row>
    <row r="701" spans="2:12" ht="13" x14ac:dyDescent="0.3">
      <c r="B701" s="29" t="str">
        <f>Factor2Name</f>
        <v>Variety</v>
      </c>
      <c r="C701" s="30" t="s">
        <v>2</v>
      </c>
      <c r="E701" s="29" t="str">
        <f>Factor2Name</f>
        <v>Variety</v>
      </c>
      <c r="F701" s="30" t="s">
        <v>2</v>
      </c>
      <c r="H701" s="29" t="str">
        <f>Factor2Name</f>
        <v>Variety</v>
      </c>
      <c r="I701" s="30" t="s">
        <v>2</v>
      </c>
      <c r="K701" s="29" t="str">
        <f>Factor2Name</f>
        <v>Variety</v>
      </c>
      <c r="L701" s="30" t="s">
        <v>2</v>
      </c>
    </row>
    <row r="702" spans="2:12" ht="13" x14ac:dyDescent="0.3">
      <c r="B702" s="29" t="str">
        <f>Factor3Name</f>
        <v>Fertiliser</v>
      </c>
      <c r="C702" s="30" t="s">
        <v>45</v>
      </c>
      <c r="E702" s="29" t="str">
        <f>Factor3Name</f>
        <v>Fertiliser</v>
      </c>
      <c r="F702" s="30" t="s">
        <v>45</v>
      </c>
      <c r="H702" s="29" t="str">
        <f>Factor3Name</f>
        <v>Fertiliser</v>
      </c>
      <c r="I702" s="30" t="s">
        <v>45</v>
      </c>
      <c r="K702" s="29" t="str">
        <f>Factor3Name</f>
        <v>Fertiliser</v>
      </c>
      <c r="L702" s="30" t="s">
        <v>45</v>
      </c>
    </row>
    <row r="703" spans="2:12" ht="13" x14ac:dyDescent="0.3">
      <c r="B703" s="29" t="str">
        <f>Factor1Name</f>
        <v>Weeding</v>
      </c>
      <c r="C703" s="30" t="s">
        <v>37</v>
      </c>
      <c r="E703" s="29" t="str">
        <f>Factor1Name</f>
        <v>Weeding</v>
      </c>
      <c r="F703" s="30" t="s">
        <v>37</v>
      </c>
      <c r="H703" s="29" t="str">
        <f>Factor1Name</f>
        <v>Weeding</v>
      </c>
      <c r="I703" s="30" t="s">
        <v>37</v>
      </c>
      <c r="K703" s="29" t="str">
        <f>Factor1Name</f>
        <v>Weeding</v>
      </c>
      <c r="L703" s="30" t="s">
        <v>37</v>
      </c>
    </row>
    <row r="704" spans="2:12" ht="13" x14ac:dyDescent="0.3">
      <c r="B704" s="25" t="s">
        <v>14</v>
      </c>
      <c r="C704" s="26">
        <v>958.6</v>
      </c>
      <c r="E704" s="25" t="s">
        <v>14</v>
      </c>
      <c r="F704" s="26">
        <v>1055.5</v>
      </c>
      <c r="H704" s="25" t="s">
        <v>14</v>
      </c>
      <c r="I704" s="26">
        <v>951.1</v>
      </c>
      <c r="K704" s="25" t="s">
        <v>14</v>
      </c>
      <c r="L704" s="26">
        <v>1083.7</v>
      </c>
    </row>
    <row r="706" spans="2:12" ht="13" x14ac:dyDescent="0.3">
      <c r="B706" s="27" t="s">
        <v>3</v>
      </c>
      <c r="C706" s="28">
        <v>2017</v>
      </c>
      <c r="E706" s="27" t="s">
        <v>3</v>
      </c>
      <c r="F706" s="28">
        <v>2017</v>
      </c>
      <c r="H706" s="27" t="s">
        <v>3</v>
      </c>
      <c r="I706" s="28">
        <v>2017</v>
      </c>
      <c r="K706" s="27" t="s">
        <v>3</v>
      </c>
      <c r="L706" s="28">
        <v>2017</v>
      </c>
    </row>
    <row r="707" spans="2:12" ht="13" x14ac:dyDescent="0.3">
      <c r="B707" s="29" t="str">
        <f>UnitName</f>
        <v>Plot</v>
      </c>
      <c r="C707" s="30">
        <v>6</v>
      </c>
      <c r="E707" s="29" t="str">
        <f>UnitName</f>
        <v>Plot</v>
      </c>
      <c r="F707" s="30">
        <v>6</v>
      </c>
      <c r="H707" s="29" t="str">
        <f>UnitName</f>
        <v>Plot</v>
      </c>
      <c r="I707" s="30">
        <v>6</v>
      </c>
      <c r="K707" s="29" t="str">
        <f>UnitName</f>
        <v>Plot</v>
      </c>
      <c r="L707" s="30">
        <v>6</v>
      </c>
    </row>
    <row r="708" spans="2:12" ht="13" x14ac:dyDescent="0.3">
      <c r="B708" s="29" t="str">
        <f>BlockName</f>
        <v>Name</v>
      </c>
      <c r="C708" s="30" t="s">
        <v>55</v>
      </c>
      <c r="E708" s="29" t="str">
        <f>BlockName</f>
        <v>Name</v>
      </c>
      <c r="F708" s="30" t="s">
        <v>55</v>
      </c>
      <c r="H708" s="29" t="str">
        <f>BlockName</f>
        <v>Name</v>
      </c>
      <c r="I708" s="30" t="s">
        <v>55</v>
      </c>
      <c r="K708" s="29" t="str">
        <f>BlockName</f>
        <v>Name</v>
      </c>
      <c r="L708" s="30" t="s">
        <v>55</v>
      </c>
    </row>
    <row r="709" spans="2:12" ht="13" x14ac:dyDescent="0.3">
      <c r="B709" s="29" t="str">
        <f>Factor2Name</f>
        <v>Variety</v>
      </c>
      <c r="C709" s="30" t="s">
        <v>2</v>
      </c>
      <c r="E709" s="29" t="str">
        <f>Factor2Name</f>
        <v>Variety</v>
      </c>
      <c r="F709" s="30" t="s">
        <v>2</v>
      </c>
      <c r="H709" s="29" t="str">
        <f>Factor2Name</f>
        <v>Variety</v>
      </c>
      <c r="I709" s="30" t="s">
        <v>2</v>
      </c>
      <c r="K709" s="29" t="str">
        <f>Factor2Name</f>
        <v>Variety</v>
      </c>
      <c r="L709" s="30" t="s">
        <v>2</v>
      </c>
    </row>
    <row r="710" spans="2:12" ht="13" x14ac:dyDescent="0.3">
      <c r="B710" s="29" t="str">
        <f>Factor3Name</f>
        <v>Fertiliser</v>
      </c>
      <c r="C710" s="30" t="s">
        <v>45</v>
      </c>
      <c r="E710" s="29" t="str">
        <f>Factor3Name</f>
        <v>Fertiliser</v>
      </c>
      <c r="F710" s="30" t="s">
        <v>45</v>
      </c>
      <c r="H710" s="29" t="str">
        <f>Factor3Name</f>
        <v>Fertiliser</v>
      </c>
      <c r="I710" s="30" t="s">
        <v>45</v>
      </c>
      <c r="K710" s="29" t="str">
        <f>Factor3Name</f>
        <v>Fertiliser</v>
      </c>
      <c r="L710" s="30" t="s">
        <v>45</v>
      </c>
    </row>
    <row r="711" spans="2:12" ht="13" x14ac:dyDescent="0.3">
      <c r="B711" s="29" t="str">
        <f>Factor1Name</f>
        <v>Weeding</v>
      </c>
      <c r="C711" s="30" t="s">
        <v>37</v>
      </c>
      <c r="E711" s="29" t="str">
        <f>Factor1Name</f>
        <v>Weeding</v>
      </c>
      <c r="F711" s="30" t="s">
        <v>37</v>
      </c>
      <c r="H711" s="29" t="str">
        <f>Factor1Name</f>
        <v>Weeding</v>
      </c>
      <c r="I711" s="30" t="s">
        <v>37</v>
      </c>
      <c r="K711" s="29" t="str">
        <f>Factor1Name</f>
        <v>Weeding</v>
      </c>
      <c r="L711" s="30" t="s">
        <v>37</v>
      </c>
    </row>
    <row r="712" spans="2:12" ht="13" x14ac:dyDescent="0.3">
      <c r="B712" s="25" t="s">
        <v>14</v>
      </c>
      <c r="C712" s="26">
        <v>897.1</v>
      </c>
      <c r="E712" s="25" t="s">
        <v>14</v>
      </c>
      <c r="F712" s="26">
        <v>1023.5</v>
      </c>
      <c r="H712" s="25" t="s">
        <v>14</v>
      </c>
      <c r="I712" s="26">
        <v>1170.9000000000001</v>
      </c>
      <c r="K712" s="25" t="s">
        <v>14</v>
      </c>
      <c r="L712" s="26">
        <v>930.4</v>
      </c>
    </row>
    <row r="714" spans="2:12" ht="13" x14ac:dyDescent="0.3">
      <c r="B714" s="27" t="s">
        <v>3</v>
      </c>
      <c r="C714" s="28">
        <v>2017</v>
      </c>
      <c r="E714" s="27" t="s">
        <v>3</v>
      </c>
      <c r="F714" s="28">
        <v>2017</v>
      </c>
      <c r="H714" s="27" t="s">
        <v>3</v>
      </c>
      <c r="I714" s="28">
        <v>2017</v>
      </c>
      <c r="K714" s="27" t="s">
        <v>3</v>
      </c>
      <c r="L714" s="28">
        <v>2017</v>
      </c>
    </row>
    <row r="715" spans="2:12" ht="13" x14ac:dyDescent="0.3">
      <c r="B715" s="29" t="str">
        <f>UnitName</f>
        <v>Plot</v>
      </c>
      <c r="C715" s="30">
        <v>6</v>
      </c>
      <c r="E715" s="29" t="str">
        <f>UnitName</f>
        <v>Plot</v>
      </c>
      <c r="F715" s="30">
        <v>6</v>
      </c>
      <c r="H715" s="29" t="str">
        <f>UnitName</f>
        <v>Plot</v>
      </c>
      <c r="I715" s="30">
        <v>6</v>
      </c>
      <c r="K715" s="29" t="str">
        <f>UnitName</f>
        <v>Plot</v>
      </c>
      <c r="L715" s="30">
        <v>6</v>
      </c>
    </row>
    <row r="716" spans="2:12" ht="13" x14ac:dyDescent="0.3">
      <c r="B716" s="29" t="str">
        <f>BlockName</f>
        <v>Name</v>
      </c>
      <c r="C716" s="30" t="s">
        <v>55</v>
      </c>
      <c r="E716" s="29" t="str">
        <f>BlockName</f>
        <v>Name</v>
      </c>
      <c r="F716" s="30" t="s">
        <v>55</v>
      </c>
      <c r="H716" s="29" t="str">
        <f>BlockName</f>
        <v>Name</v>
      </c>
      <c r="I716" s="30" t="s">
        <v>55</v>
      </c>
      <c r="K716" s="29" t="str">
        <f>BlockName</f>
        <v>Name</v>
      </c>
      <c r="L716" s="30" t="s">
        <v>55</v>
      </c>
    </row>
    <row r="717" spans="2:12" ht="13" x14ac:dyDescent="0.3">
      <c r="B717" s="29" t="str">
        <f>Factor2Name</f>
        <v>Variety</v>
      </c>
      <c r="C717" s="30" t="s">
        <v>2</v>
      </c>
      <c r="E717" s="29" t="str">
        <f>Factor2Name</f>
        <v>Variety</v>
      </c>
      <c r="F717" s="30" t="s">
        <v>2</v>
      </c>
      <c r="H717" s="29" t="str">
        <f>Factor2Name</f>
        <v>Variety</v>
      </c>
      <c r="I717" s="30" t="s">
        <v>2</v>
      </c>
      <c r="K717" s="29" t="str">
        <f>Factor2Name</f>
        <v>Variety</v>
      </c>
      <c r="L717" s="30" t="s">
        <v>2</v>
      </c>
    </row>
    <row r="718" spans="2:12" ht="13" x14ac:dyDescent="0.3">
      <c r="B718" s="29" t="str">
        <f>Factor3Name</f>
        <v>Fertiliser</v>
      </c>
      <c r="C718" s="30" t="s">
        <v>45</v>
      </c>
      <c r="E718" s="29" t="str">
        <f>Factor3Name</f>
        <v>Fertiliser</v>
      </c>
      <c r="F718" s="30" t="s">
        <v>45</v>
      </c>
      <c r="H718" s="29" t="str">
        <f>Factor3Name</f>
        <v>Fertiliser</v>
      </c>
      <c r="I718" s="30" t="s">
        <v>45</v>
      </c>
      <c r="K718" s="29" t="str">
        <f>Factor3Name</f>
        <v>Fertiliser</v>
      </c>
      <c r="L718" s="30" t="s">
        <v>45</v>
      </c>
    </row>
    <row r="719" spans="2:12" ht="13" x14ac:dyDescent="0.3">
      <c r="B719" s="29" t="str">
        <f>Factor1Name</f>
        <v>Weeding</v>
      </c>
      <c r="C719" s="30" t="s">
        <v>37</v>
      </c>
      <c r="E719" s="29" t="str">
        <f>Factor1Name</f>
        <v>Weeding</v>
      </c>
      <c r="F719" s="30" t="s">
        <v>37</v>
      </c>
      <c r="H719" s="29" t="str">
        <f>Factor1Name</f>
        <v>Weeding</v>
      </c>
      <c r="I719" s="30" t="s">
        <v>37</v>
      </c>
      <c r="K719" s="29" t="str">
        <f>Factor1Name</f>
        <v>Weeding</v>
      </c>
      <c r="L719" s="30" t="s">
        <v>37</v>
      </c>
    </row>
    <row r="720" spans="2:12" ht="13" x14ac:dyDescent="0.3">
      <c r="B720" s="25" t="s">
        <v>14</v>
      </c>
      <c r="C720" s="26">
        <v>1155.5</v>
      </c>
      <c r="E720" s="25" t="s">
        <v>14</v>
      </c>
      <c r="F720" s="26">
        <v>879.6</v>
      </c>
      <c r="H720" s="25" t="s">
        <v>14</v>
      </c>
      <c r="I720" s="26">
        <v>1215.0999999999999</v>
      </c>
      <c r="K720" s="25" t="s">
        <v>14</v>
      </c>
      <c r="L720" s="26">
        <v>1034</v>
      </c>
    </row>
    <row r="722" spans="2:12" ht="13" x14ac:dyDescent="0.3">
      <c r="B722" s="27" t="s">
        <v>3</v>
      </c>
      <c r="C722" s="28">
        <v>2017</v>
      </c>
      <c r="E722" s="27" t="s">
        <v>3</v>
      </c>
      <c r="F722" s="28">
        <v>2017</v>
      </c>
      <c r="H722" s="27" t="s">
        <v>3</v>
      </c>
      <c r="I722" s="28">
        <v>2017</v>
      </c>
      <c r="K722" s="27" t="s">
        <v>3</v>
      </c>
      <c r="L722" s="28">
        <v>2017</v>
      </c>
    </row>
    <row r="723" spans="2:12" ht="13" x14ac:dyDescent="0.3">
      <c r="B723" s="29" t="str">
        <f>UnitName</f>
        <v>Plot</v>
      </c>
      <c r="C723" s="30">
        <v>1</v>
      </c>
      <c r="E723" s="29" t="str">
        <f>UnitName</f>
        <v>Plot</v>
      </c>
      <c r="F723" s="30">
        <v>1</v>
      </c>
      <c r="H723" s="29" t="str">
        <f>UnitName</f>
        <v>Plot</v>
      </c>
      <c r="I723" s="30">
        <v>1</v>
      </c>
      <c r="K723" s="29" t="str">
        <f>UnitName</f>
        <v>Plot</v>
      </c>
      <c r="L723" s="30">
        <v>1</v>
      </c>
    </row>
    <row r="724" spans="2:12" ht="13" x14ac:dyDescent="0.3">
      <c r="B724" s="29" t="str">
        <f>BlockName</f>
        <v>Name</v>
      </c>
      <c r="C724" s="30" t="s">
        <v>55</v>
      </c>
      <c r="E724" s="29" t="str">
        <f>BlockName</f>
        <v>Name</v>
      </c>
      <c r="F724" s="30" t="s">
        <v>55</v>
      </c>
      <c r="H724" s="29" t="str">
        <f>BlockName</f>
        <v>Name</v>
      </c>
      <c r="I724" s="30" t="s">
        <v>55</v>
      </c>
      <c r="K724" s="29" t="str">
        <f>BlockName</f>
        <v>Name</v>
      </c>
      <c r="L724" s="30" t="s">
        <v>55</v>
      </c>
    </row>
    <row r="725" spans="2:12" ht="13" x14ac:dyDescent="0.3">
      <c r="B725" s="29" t="str">
        <f>Factor2Name</f>
        <v>Variety</v>
      </c>
      <c r="C725" s="30" t="s">
        <v>2</v>
      </c>
      <c r="E725" s="29" t="str">
        <f>Factor2Name</f>
        <v>Variety</v>
      </c>
      <c r="F725" s="30" t="s">
        <v>2</v>
      </c>
      <c r="H725" s="29" t="str">
        <f>Factor2Name</f>
        <v>Variety</v>
      </c>
      <c r="I725" s="30" t="s">
        <v>2</v>
      </c>
      <c r="K725" s="29" t="str">
        <f>Factor2Name</f>
        <v>Variety</v>
      </c>
      <c r="L725" s="30" t="s">
        <v>2</v>
      </c>
    </row>
    <row r="726" spans="2:12" ht="13" x14ac:dyDescent="0.3">
      <c r="B726" s="29" t="str">
        <f>Factor3Name</f>
        <v>Fertiliser</v>
      </c>
      <c r="C726" s="30" t="s">
        <v>38</v>
      </c>
      <c r="E726" s="29" t="str">
        <f>Factor3Name</f>
        <v>Fertiliser</v>
      </c>
      <c r="F726" s="30" t="s">
        <v>38</v>
      </c>
      <c r="H726" s="29" t="str">
        <f>Factor3Name</f>
        <v>Fertiliser</v>
      </c>
      <c r="I726" s="30" t="s">
        <v>38</v>
      </c>
      <c r="K726" s="29" t="str">
        <f>Factor3Name</f>
        <v>Fertiliser</v>
      </c>
      <c r="L726" s="30" t="s">
        <v>38</v>
      </c>
    </row>
    <row r="727" spans="2:12" ht="13" x14ac:dyDescent="0.3">
      <c r="B727" s="29" t="str">
        <f>Factor1Name</f>
        <v>Weeding</v>
      </c>
      <c r="C727" s="30" t="s">
        <v>37</v>
      </c>
      <c r="E727" s="29" t="str">
        <f>Factor1Name</f>
        <v>Weeding</v>
      </c>
      <c r="F727" s="30" t="s">
        <v>37</v>
      </c>
      <c r="H727" s="29" t="str">
        <f>Factor1Name</f>
        <v>Weeding</v>
      </c>
      <c r="I727" s="30" t="s">
        <v>37</v>
      </c>
      <c r="K727" s="29" t="str">
        <f>Factor1Name</f>
        <v>Weeding</v>
      </c>
      <c r="L727" s="30" t="s">
        <v>37</v>
      </c>
    </row>
    <row r="728" spans="2:12" ht="13" x14ac:dyDescent="0.3">
      <c r="B728" s="25" t="s">
        <v>14</v>
      </c>
      <c r="C728" s="26">
        <v>1025</v>
      </c>
      <c r="E728" s="25" t="s">
        <v>14</v>
      </c>
      <c r="F728" s="26">
        <v>1129.5999999999999</v>
      </c>
      <c r="H728" s="25" t="s">
        <v>14</v>
      </c>
      <c r="I728" s="26">
        <v>1018.9</v>
      </c>
      <c r="K728" s="25" t="s">
        <v>14</v>
      </c>
      <c r="L728" s="26">
        <v>931</v>
      </c>
    </row>
    <row r="730" spans="2:12" ht="13" x14ac:dyDescent="0.3">
      <c r="B730" s="27" t="s">
        <v>3</v>
      </c>
      <c r="C730" s="28">
        <v>2017</v>
      </c>
      <c r="E730" s="27" t="s">
        <v>3</v>
      </c>
      <c r="F730" s="28">
        <v>2017</v>
      </c>
      <c r="H730" s="27" t="s">
        <v>3</v>
      </c>
      <c r="I730" s="28">
        <v>2017</v>
      </c>
      <c r="K730" s="27" t="s">
        <v>3</v>
      </c>
      <c r="L730" s="28">
        <v>2017</v>
      </c>
    </row>
    <row r="731" spans="2:12" ht="13" x14ac:dyDescent="0.3">
      <c r="B731" s="29" t="str">
        <f>UnitName</f>
        <v>Plot</v>
      </c>
      <c r="C731" s="30">
        <v>1</v>
      </c>
      <c r="E731" s="29" t="str">
        <f>UnitName</f>
        <v>Plot</v>
      </c>
      <c r="F731" s="30">
        <v>1</v>
      </c>
      <c r="H731" s="29" t="str">
        <f>UnitName</f>
        <v>Plot</v>
      </c>
      <c r="I731" s="30">
        <v>1</v>
      </c>
      <c r="K731" s="29" t="str">
        <f>UnitName</f>
        <v>Plot</v>
      </c>
      <c r="L731" s="30">
        <v>1</v>
      </c>
    </row>
    <row r="732" spans="2:12" ht="13" x14ac:dyDescent="0.3">
      <c r="B732" s="29" t="str">
        <f>BlockName</f>
        <v>Name</v>
      </c>
      <c r="C732" s="30" t="s">
        <v>55</v>
      </c>
      <c r="E732" s="29" t="str">
        <f>BlockName</f>
        <v>Name</v>
      </c>
      <c r="F732" s="30" t="s">
        <v>55</v>
      </c>
      <c r="H732" s="29" t="str">
        <f>BlockName</f>
        <v>Name</v>
      </c>
      <c r="I732" s="30" t="s">
        <v>55</v>
      </c>
      <c r="K732" s="29" t="str">
        <f>BlockName</f>
        <v>Name</v>
      </c>
      <c r="L732" s="30" t="s">
        <v>55</v>
      </c>
    </row>
    <row r="733" spans="2:12" ht="13" x14ac:dyDescent="0.3">
      <c r="B733" s="29" t="str">
        <f>Factor2Name</f>
        <v>Variety</v>
      </c>
      <c r="C733" s="30" t="s">
        <v>2</v>
      </c>
      <c r="E733" s="29" t="str">
        <f>Factor2Name</f>
        <v>Variety</v>
      </c>
      <c r="F733" s="30" t="s">
        <v>2</v>
      </c>
      <c r="H733" s="29" t="str">
        <f>Factor2Name</f>
        <v>Variety</v>
      </c>
      <c r="I733" s="30" t="s">
        <v>2</v>
      </c>
      <c r="K733" s="29" t="str">
        <f>Factor2Name</f>
        <v>Variety</v>
      </c>
      <c r="L733" s="30" t="s">
        <v>2</v>
      </c>
    </row>
    <row r="734" spans="2:12" ht="13" x14ac:dyDescent="0.3">
      <c r="B734" s="29" t="str">
        <f>Factor3Name</f>
        <v>Fertiliser</v>
      </c>
      <c r="C734" s="30" t="s">
        <v>38</v>
      </c>
      <c r="E734" s="29" t="str">
        <f>Factor3Name</f>
        <v>Fertiliser</v>
      </c>
      <c r="F734" s="30" t="s">
        <v>38</v>
      </c>
      <c r="H734" s="29" t="str">
        <f>Factor3Name</f>
        <v>Fertiliser</v>
      </c>
      <c r="I734" s="30" t="s">
        <v>38</v>
      </c>
      <c r="K734" s="29" t="str">
        <f>Factor3Name</f>
        <v>Fertiliser</v>
      </c>
      <c r="L734" s="30" t="s">
        <v>38</v>
      </c>
    </row>
    <row r="735" spans="2:12" ht="13" x14ac:dyDescent="0.3">
      <c r="B735" s="29" t="str">
        <f>Factor1Name</f>
        <v>Weeding</v>
      </c>
      <c r="C735" s="30" t="s">
        <v>37</v>
      </c>
      <c r="E735" s="29" t="str">
        <f>Factor1Name</f>
        <v>Weeding</v>
      </c>
      <c r="F735" s="30" t="s">
        <v>37</v>
      </c>
      <c r="H735" s="29" t="str">
        <f>Factor1Name</f>
        <v>Weeding</v>
      </c>
      <c r="I735" s="30" t="s">
        <v>37</v>
      </c>
      <c r="K735" s="29" t="str">
        <f>Factor1Name</f>
        <v>Weeding</v>
      </c>
      <c r="L735" s="30" t="s">
        <v>37</v>
      </c>
    </row>
    <row r="736" spans="2:12" ht="13" x14ac:dyDescent="0.3">
      <c r="B736" s="25" t="s">
        <v>14</v>
      </c>
      <c r="C736" s="26">
        <v>1108.0999999999999</v>
      </c>
      <c r="E736" s="25" t="s">
        <v>14</v>
      </c>
      <c r="F736" s="26">
        <v>856</v>
      </c>
      <c r="H736" s="25" t="s">
        <v>14</v>
      </c>
      <c r="I736" s="26">
        <v>984.6</v>
      </c>
      <c r="K736" s="25" t="s">
        <v>14</v>
      </c>
      <c r="L736" s="26">
        <v>1070.5999999999999</v>
      </c>
    </row>
    <row r="738" spans="2:12" ht="13" x14ac:dyDescent="0.3">
      <c r="B738" s="27" t="s">
        <v>3</v>
      </c>
      <c r="C738" s="28">
        <v>2017</v>
      </c>
      <c r="E738" s="27" t="s">
        <v>3</v>
      </c>
      <c r="F738" s="28">
        <v>2017</v>
      </c>
      <c r="H738" s="27" t="s">
        <v>3</v>
      </c>
      <c r="I738" s="28">
        <v>2017</v>
      </c>
      <c r="K738" s="27" t="s">
        <v>3</v>
      </c>
      <c r="L738" s="28">
        <v>2017</v>
      </c>
    </row>
    <row r="739" spans="2:12" ht="13" x14ac:dyDescent="0.3">
      <c r="B739" s="29" t="str">
        <f>UnitName</f>
        <v>Plot</v>
      </c>
      <c r="C739" s="30">
        <v>1</v>
      </c>
      <c r="E739" s="29" t="str">
        <f>UnitName</f>
        <v>Plot</v>
      </c>
      <c r="F739" s="30">
        <v>1</v>
      </c>
      <c r="H739" s="29" t="str">
        <f>UnitName</f>
        <v>Plot</v>
      </c>
      <c r="I739" s="30">
        <v>1</v>
      </c>
      <c r="K739" s="29" t="str">
        <f>UnitName</f>
        <v>Plot</v>
      </c>
      <c r="L739" s="30">
        <v>1</v>
      </c>
    </row>
    <row r="740" spans="2:12" ht="13" x14ac:dyDescent="0.3">
      <c r="B740" s="29" t="str">
        <f>BlockName</f>
        <v>Name</v>
      </c>
      <c r="C740" s="30" t="s">
        <v>55</v>
      </c>
      <c r="E740" s="29" t="str">
        <f>BlockName</f>
        <v>Name</v>
      </c>
      <c r="F740" s="30" t="s">
        <v>55</v>
      </c>
      <c r="H740" s="29" t="str">
        <f>BlockName</f>
        <v>Name</v>
      </c>
      <c r="I740" s="30" t="s">
        <v>55</v>
      </c>
      <c r="K740" s="29" t="str">
        <f>BlockName</f>
        <v>Name</v>
      </c>
      <c r="L740" s="30" t="s">
        <v>55</v>
      </c>
    </row>
    <row r="741" spans="2:12" ht="13" x14ac:dyDescent="0.3">
      <c r="B741" s="29" t="str">
        <f>Factor2Name</f>
        <v>Variety</v>
      </c>
      <c r="C741" s="30" t="s">
        <v>2</v>
      </c>
      <c r="E741" s="29" t="str">
        <f>Factor2Name</f>
        <v>Variety</v>
      </c>
      <c r="F741" s="30" t="s">
        <v>2</v>
      </c>
      <c r="H741" s="29" t="str">
        <f>Factor2Name</f>
        <v>Variety</v>
      </c>
      <c r="I741" s="30" t="s">
        <v>2</v>
      </c>
      <c r="K741" s="29" t="str">
        <f>Factor2Name</f>
        <v>Variety</v>
      </c>
      <c r="L741" s="30" t="s">
        <v>2</v>
      </c>
    </row>
    <row r="742" spans="2:12" ht="13" x14ac:dyDescent="0.3">
      <c r="B742" s="29" t="str">
        <f>Factor3Name</f>
        <v>Fertiliser</v>
      </c>
      <c r="C742" s="30" t="s">
        <v>38</v>
      </c>
      <c r="E742" s="29" t="str">
        <f>Factor3Name</f>
        <v>Fertiliser</v>
      </c>
      <c r="F742" s="30" t="s">
        <v>38</v>
      </c>
      <c r="H742" s="29" t="str">
        <f>Factor3Name</f>
        <v>Fertiliser</v>
      </c>
      <c r="I742" s="30" t="s">
        <v>38</v>
      </c>
      <c r="K742" s="29" t="str">
        <f>Factor3Name</f>
        <v>Fertiliser</v>
      </c>
      <c r="L742" s="30" t="s">
        <v>38</v>
      </c>
    </row>
    <row r="743" spans="2:12" ht="13" x14ac:dyDescent="0.3">
      <c r="B743" s="29" t="str">
        <f>Factor1Name</f>
        <v>Weeding</v>
      </c>
      <c r="C743" s="30" t="s">
        <v>37</v>
      </c>
      <c r="E743" s="29" t="str">
        <f>Factor1Name</f>
        <v>Weeding</v>
      </c>
      <c r="F743" s="30" t="s">
        <v>37</v>
      </c>
      <c r="H743" s="29" t="str">
        <f>Factor1Name</f>
        <v>Weeding</v>
      </c>
      <c r="I743" s="30" t="s">
        <v>37</v>
      </c>
      <c r="K743" s="29" t="str">
        <f>Factor1Name</f>
        <v>Weeding</v>
      </c>
      <c r="L743" s="30" t="s">
        <v>37</v>
      </c>
    </row>
    <row r="744" spans="2:12" ht="13" x14ac:dyDescent="0.3">
      <c r="B744" s="25" t="s">
        <v>14</v>
      </c>
      <c r="C744" s="26">
        <v>931.2</v>
      </c>
      <c r="E744" s="25" t="s">
        <v>14</v>
      </c>
      <c r="F744" s="26">
        <v>969.1</v>
      </c>
      <c r="H744" s="25" t="s">
        <v>14</v>
      </c>
      <c r="I744" s="26">
        <v>974</v>
      </c>
      <c r="K744" s="25" t="s">
        <v>14</v>
      </c>
      <c r="L744" s="26">
        <v>1006.7</v>
      </c>
    </row>
    <row r="746" spans="2:12" ht="13" x14ac:dyDescent="0.3">
      <c r="B746" s="27" t="s">
        <v>3</v>
      </c>
      <c r="C746" s="28">
        <v>2017</v>
      </c>
      <c r="E746" s="27" t="s">
        <v>3</v>
      </c>
      <c r="F746" s="28">
        <v>2017</v>
      </c>
      <c r="H746" s="27" t="s">
        <v>3</v>
      </c>
      <c r="I746" s="28">
        <v>2017</v>
      </c>
      <c r="K746" s="27" t="s">
        <v>3</v>
      </c>
      <c r="L746" s="28">
        <v>2017</v>
      </c>
    </row>
    <row r="747" spans="2:12" ht="13" x14ac:dyDescent="0.3">
      <c r="B747" s="29" t="str">
        <f>UnitName</f>
        <v>Plot</v>
      </c>
      <c r="C747" s="30">
        <v>1</v>
      </c>
      <c r="E747" s="29" t="str">
        <f>UnitName</f>
        <v>Plot</v>
      </c>
      <c r="F747" s="30">
        <v>1</v>
      </c>
      <c r="H747" s="29" t="str">
        <f>UnitName</f>
        <v>Plot</v>
      </c>
      <c r="I747" s="30">
        <v>1</v>
      </c>
      <c r="K747" s="29" t="str">
        <f>UnitName</f>
        <v>Plot</v>
      </c>
      <c r="L747" s="30">
        <v>1</v>
      </c>
    </row>
    <row r="748" spans="2:12" ht="13" x14ac:dyDescent="0.3">
      <c r="B748" s="29" t="str">
        <f>BlockName</f>
        <v>Name</v>
      </c>
      <c r="C748" s="30" t="s">
        <v>55</v>
      </c>
      <c r="E748" s="29" t="str">
        <f>BlockName</f>
        <v>Name</v>
      </c>
      <c r="F748" s="30" t="s">
        <v>55</v>
      </c>
      <c r="H748" s="29" t="str">
        <f>BlockName</f>
        <v>Name</v>
      </c>
      <c r="I748" s="30" t="s">
        <v>55</v>
      </c>
      <c r="K748" s="29" t="str">
        <f>BlockName</f>
        <v>Name</v>
      </c>
      <c r="L748" s="30" t="s">
        <v>55</v>
      </c>
    </row>
    <row r="749" spans="2:12" ht="13" x14ac:dyDescent="0.3">
      <c r="B749" s="29" t="str">
        <f>Factor2Name</f>
        <v>Variety</v>
      </c>
      <c r="C749" s="30" t="s">
        <v>2</v>
      </c>
      <c r="E749" s="29" t="str">
        <f>Factor2Name</f>
        <v>Variety</v>
      </c>
      <c r="F749" s="30" t="s">
        <v>2</v>
      </c>
      <c r="H749" s="29" t="str">
        <f>Factor2Name</f>
        <v>Variety</v>
      </c>
      <c r="I749" s="30" t="s">
        <v>2</v>
      </c>
      <c r="K749" s="29" t="str">
        <f>Factor2Name</f>
        <v>Variety</v>
      </c>
      <c r="L749" s="30" t="s">
        <v>2</v>
      </c>
    </row>
    <row r="750" spans="2:12" ht="13" x14ac:dyDescent="0.3">
      <c r="B750" s="29" t="str">
        <f>Factor3Name</f>
        <v>Fertiliser</v>
      </c>
      <c r="C750" s="30" t="s">
        <v>38</v>
      </c>
      <c r="E750" s="29" t="str">
        <f>Factor3Name</f>
        <v>Fertiliser</v>
      </c>
      <c r="F750" s="30" t="s">
        <v>38</v>
      </c>
      <c r="H750" s="29" t="str">
        <f>Factor3Name</f>
        <v>Fertiliser</v>
      </c>
      <c r="I750" s="30" t="s">
        <v>38</v>
      </c>
      <c r="K750" s="29" t="str">
        <f>Factor3Name</f>
        <v>Fertiliser</v>
      </c>
      <c r="L750" s="30" t="s">
        <v>38</v>
      </c>
    </row>
    <row r="751" spans="2:12" ht="13" x14ac:dyDescent="0.3">
      <c r="B751" s="29" t="str">
        <f>Factor1Name</f>
        <v>Weeding</v>
      </c>
      <c r="C751" s="30" t="s">
        <v>37</v>
      </c>
      <c r="E751" s="29" t="str">
        <f>Factor1Name</f>
        <v>Weeding</v>
      </c>
      <c r="F751" s="30" t="s">
        <v>37</v>
      </c>
      <c r="H751" s="29" t="str">
        <f>Factor1Name</f>
        <v>Weeding</v>
      </c>
      <c r="I751" s="30" t="s">
        <v>37</v>
      </c>
      <c r="K751" s="29" t="str">
        <f>Factor1Name</f>
        <v>Weeding</v>
      </c>
      <c r="L751" s="30" t="s">
        <v>37</v>
      </c>
    </row>
    <row r="752" spans="2:12" ht="13" x14ac:dyDescent="0.3">
      <c r="B752" s="25" t="s">
        <v>14</v>
      </c>
      <c r="C752" s="26">
        <v>938.8</v>
      </c>
      <c r="E752" s="25" t="s">
        <v>14</v>
      </c>
      <c r="F752" s="26">
        <v>1020.5</v>
      </c>
      <c r="H752" s="25" t="s">
        <v>14</v>
      </c>
      <c r="I752" s="26">
        <v>919.3</v>
      </c>
      <c r="K752" s="25" t="s">
        <v>14</v>
      </c>
      <c r="L752" s="26">
        <v>858.6</v>
      </c>
    </row>
    <row r="754" spans="2:12" ht="13" x14ac:dyDescent="0.3">
      <c r="B754" s="27" t="s">
        <v>3</v>
      </c>
      <c r="C754" s="28">
        <v>2017</v>
      </c>
      <c r="E754" s="27" t="s">
        <v>3</v>
      </c>
      <c r="F754" s="28">
        <v>2017</v>
      </c>
      <c r="H754" s="27" t="s">
        <v>3</v>
      </c>
      <c r="I754" s="28">
        <v>2017</v>
      </c>
      <c r="K754" s="27" t="s">
        <v>3</v>
      </c>
      <c r="L754" s="28">
        <v>2017</v>
      </c>
    </row>
    <row r="755" spans="2:12" ht="13" x14ac:dyDescent="0.3">
      <c r="B755" s="29" t="str">
        <f>UnitName</f>
        <v>Plot</v>
      </c>
      <c r="C755" s="30">
        <v>1</v>
      </c>
      <c r="E755" s="29" t="str">
        <f>UnitName</f>
        <v>Plot</v>
      </c>
      <c r="F755" s="30">
        <v>1</v>
      </c>
      <c r="H755" s="29" t="str">
        <f>UnitName</f>
        <v>Plot</v>
      </c>
      <c r="I755" s="30">
        <v>1</v>
      </c>
      <c r="K755" s="29" t="str">
        <f>UnitName</f>
        <v>Plot</v>
      </c>
      <c r="L755" s="30">
        <v>1</v>
      </c>
    </row>
    <row r="756" spans="2:12" ht="13" x14ac:dyDescent="0.3">
      <c r="B756" s="29" t="str">
        <f>BlockName</f>
        <v>Name</v>
      </c>
      <c r="C756" s="30" t="s">
        <v>55</v>
      </c>
      <c r="E756" s="29" t="str">
        <f>BlockName</f>
        <v>Name</v>
      </c>
      <c r="F756" s="30" t="s">
        <v>55</v>
      </c>
      <c r="H756" s="29" t="str">
        <f>BlockName</f>
        <v>Name</v>
      </c>
      <c r="I756" s="30" t="s">
        <v>55</v>
      </c>
      <c r="K756" s="29" t="str">
        <f>BlockName</f>
        <v>Name</v>
      </c>
      <c r="L756" s="30" t="s">
        <v>55</v>
      </c>
    </row>
    <row r="757" spans="2:12" ht="13" x14ac:dyDescent="0.3">
      <c r="B757" s="29" t="str">
        <f>Factor2Name</f>
        <v>Variety</v>
      </c>
      <c r="C757" s="30" t="s">
        <v>2</v>
      </c>
      <c r="E757" s="29" t="str">
        <f>Factor2Name</f>
        <v>Variety</v>
      </c>
      <c r="F757" s="30" t="s">
        <v>2</v>
      </c>
      <c r="H757" s="29" t="str">
        <f>Factor2Name</f>
        <v>Variety</v>
      </c>
      <c r="I757" s="30" t="s">
        <v>2</v>
      </c>
      <c r="K757" s="29" t="str">
        <f>Factor2Name</f>
        <v>Variety</v>
      </c>
      <c r="L757" s="30" t="s">
        <v>2</v>
      </c>
    </row>
    <row r="758" spans="2:12" ht="13" x14ac:dyDescent="0.3">
      <c r="B758" s="29" t="str">
        <f>Factor3Name</f>
        <v>Fertiliser</v>
      </c>
      <c r="C758" s="30" t="s">
        <v>38</v>
      </c>
      <c r="E758" s="29" t="str">
        <f>Factor3Name</f>
        <v>Fertiliser</v>
      </c>
      <c r="F758" s="30" t="s">
        <v>38</v>
      </c>
      <c r="H758" s="29" t="str">
        <f>Factor3Name</f>
        <v>Fertiliser</v>
      </c>
      <c r="I758" s="30" t="s">
        <v>38</v>
      </c>
      <c r="K758" s="29" t="str">
        <f>Factor3Name</f>
        <v>Fertiliser</v>
      </c>
      <c r="L758" s="30" t="s">
        <v>38</v>
      </c>
    </row>
    <row r="759" spans="2:12" ht="13" x14ac:dyDescent="0.3">
      <c r="B759" s="29" t="str">
        <f>Factor1Name</f>
        <v>Weeding</v>
      </c>
      <c r="C759" s="30" t="s">
        <v>37</v>
      </c>
      <c r="E759" s="29" t="str">
        <f>Factor1Name</f>
        <v>Weeding</v>
      </c>
      <c r="F759" s="30" t="s">
        <v>37</v>
      </c>
      <c r="H759" s="29" t="str">
        <f>Factor1Name</f>
        <v>Weeding</v>
      </c>
      <c r="I759" s="30" t="s">
        <v>37</v>
      </c>
      <c r="K759" s="29" t="str">
        <f>Factor1Name</f>
        <v>Weeding</v>
      </c>
      <c r="L759" s="30" t="s">
        <v>37</v>
      </c>
    </row>
    <row r="760" spans="2:12" ht="13" x14ac:dyDescent="0.3">
      <c r="B760" s="25" t="s">
        <v>14</v>
      </c>
      <c r="C760" s="26">
        <v>1125.5999999999999</v>
      </c>
      <c r="E760" s="25" t="s">
        <v>14</v>
      </c>
      <c r="F760" s="26">
        <v>878.1</v>
      </c>
      <c r="H760" s="25" t="s">
        <v>14</v>
      </c>
      <c r="I760" s="26">
        <v>1039.2</v>
      </c>
      <c r="K760" s="25" t="s">
        <v>14</v>
      </c>
      <c r="L760" s="26">
        <v>1128.3</v>
      </c>
    </row>
    <row r="762" spans="2:12" ht="13" x14ac:dyDescent="0.3">
      <c r="B762" s="27" t="s">
        <v>3</v>
      </c>
      <c r="C762" s="28">
        <v>2017</v>
      </c>
      <c r="E762" s="27" t="s">
        <v>3</v>
      </c>
      <c r="F762" s="28">
        <v>2017</v>
      </c>
      <c r="H762" s="27" t="s">
        <v>3</v>
      </c>
      <c r="I762" s="28">
        <v>2017</v>
      </c>
      <c r="K762" s="27" t="s">
        <v>3</v>
      </c>
      <c r="L762" s="28">
        <v>2017</v>
      </c>
    </row>
    <row r="763" spans="2:12" ht="13" x14ac:dyDescent="0.3">
      <c r="B763" s="29" t="str">
        <f>UnitName</f>
        <v>Plot</v>
      </c>
      <c r="C763" s="30">
        <v>2</v>
      </c>
      <c r="E763" s="29" t="str">
        <f>UnitName</f>
        <v>Plot</v>
      </c>
      <c r="F763" s="30">
        <v>2</v>
      </c>
      <c r="H763" s="29" t="str">
        <f>UnitName</f>
        <v>Plot</v>
      </c>
      <c r="I763" s="30">
        <v>2</v>
      </c>
      <c r="K763" s="29" t="str">
        <f>UnitName</f>
        <v>Plot</v>
      </c>
      <c r="L763" s="30">
        <v>2</v>
      </c>
    </row>
    <row r="764" spans="2:12" ht="13" x14ac:dyDescent="0.3">
      <c r="B764" s="29" t="str">
        <f>BlockName</f>
        <v>Name</v>
      </c>
      <c r="C764" s="30" t="s">
        <v>55</v>
      </c>
      <c r="E764" s="29" t="str">
        <f>BlockName</f>
        <v>Name</v>
      </c>
      <c r="F764" s="30" t="s">
        <v>55</v>
      </c>
      <c r="H764" s="29" t="str">
        <f>BlockName</f>
        <v>Name</v>
      </c>
      <c r="I764" s="30" t="s">
        <v>55</v>
      </c>
      <c r="K764" s="29" t="str">
        <f>BlockName</f>
        <v>Name</v>
      </c>
      <c r="L764" s="30" t="s">
        <v>55</v>
      </c>
    </row>
    <row r="765" spans="2:12" ht="13" x14ac:dyDescent="0.3">
      <c r="B765" s="29" t="str">
        <f>Factor2Name</f>
        <v>Variety</v>
      </c>
      <c r="C765" s="30" t="s">
        <v>2</v>
      </c>
      <c r="E765" s="29" t="str">
        <f>Factor2Name</f>
        <v>Variety</v>
      </c>
      <c r="F765" s="30" t="s">
        <v>2</v>
      </c>
      <c r="H765" s="29" t="str">
        <f>Factor2Name</f>
        <v>Variety</v>
      </c>
      <c r="I765" s="30" t="s">
        <v>2</v>
      </c>
      <c r="K765" s="29" t="str">
        <f>Factor2Name</f>
        <v>Variety</v>
      </c>
      <c r="L765" s="30" t="s">
        <v>2</v>
      </c>
    </row>
    <row r="766" spans="2:12" ht="13" x14ac:dyDescent="0.3">
      <c r="B766" s="29" t="str">
        <f>Factor3Name</f>
        <v>Fertiliser</v>
      </c>
      <c r="C766" s="30" t="s">
        <v>38</v>
      </c>
      <c r="E766" s="29" t="str">
        <f>Factor3Name</f>
        <v>Fertiliser</v>
      </c>
      <c r="F766" s="30" t="s">
        <v>38</v>
      </c>
      <c r="H766" s="29" t="str">
        <f>Factor3Name</f>
        <v>Fertiliser</v>
      </c>
      <c r="I766" s="30" t="s">
        <v>38</v>
      </c>
      <c r="K766" s="29" t="str">
        <f>Factor3Name</f>
        <v>Fertiliser</v>
      </c>
      <c r="L766" s="30" t="s">
        <v>38</v>
      </c>
    </row>
    <row r="767" spans="2:12" ht="13" x14ac:dyDescent="0.3">
      <c r="B767" s="29" t="str">
        <f>Factor1Name</f>
        <v>Weeding</v>
      </c>
      <c r="C767" s="30" t="s">
        <v>37</v>
      </c>
      <c r="E767" s="29" t="str">
        <f>Factor1Name</f>
        <v>Weeding</v>
      </c>
      <c r="F767" s="30" t="s">
        <v>37</v>
      </c>
      <c r="H767" s="29" t="str">
        <f>Factor1Name</f>
        <v>Weeding</v>
      </c>
      <c r="I767" s="30" t="s">
        <v>37</v>
      </c>
      <c r="K767" s="29" t="str">
        <f>Factor1Name</f>
        <v>Weeding</v>
      </c>
      <c r="L767" s="30" t="s">
        <v>37</v>
      </c>
    </row>
    <row r="768" spans="2:12" ht="13" x14ac:dyDescent="0.3">
      <c r="B768" s="25" t="s">
        <v>14</v>
      </c>
      <c r="C768" s="26">
        <v>926.6</v>
      </c>
      <c r="E768" s="25" t="s">
        <v>14</v>
      </c>
      <c r="F768" s="26">
        <v>1164.4000000000001</v>
      </c>
      <c r="H768" s="25" t="s">
        <v>14</v>
      </c>
      <c r="I768" s="26">
        <v>1102</v>
      </c>
      <c r="K768" s="25" t="s">
        <v>14</v>
      </c>
      <c r="L768" s="26">
        <v>985.2</v>
      </c>
    </row>
    <row r="770" spans="2:12" ht="13" x14ac:dyDescent="0.3">
      <c r="B770" s="27" t="s">
        <v>3</v>
      </c>
      <c r="C770" s="28">
        <v>2017</v>
      </c>
      <c r="E770" s="27" t="s">
        <v>3</v>
      </c>
      <c r="F770" s="28">
        <v>2017</v>
      </c>
      <c r="H770" s="27" t="s">
        <v>3</v>
      </c>
      <c r="I770" s="28">
        <v>2017</v>
      </c>
      <c r="K770" s="27" t="s">
        <v>3</v>
      </c>
      <c r="L770" s="28">
        <v>2017</v>
      </c>
    </row>
    <row r="771" spans="2:12" ht="13" x14ac:dyDescent="0.3">
      <c r="B771" s="29" t="str">
        <f>UnitName</f>
        <v>Plot</v>
      </c>
      <c r="C771" s="30">
        <v>2</v>
      </c>
      <c r="E771" s="29" t="str">
        <f>UnitName</f>
        <v>Plot</v>
      </c>
      <c r="F771" s="30">
        <v>2</v>
      </c>
      <c r="H771" s="29" t="str">
        <f>UnitName</f>
        <v>Plot</v>
      </c>
      <c r="I771" s="30">
        <v>2</v>
      </c>
      <c r="K771" s="29" t="str">
        <f>UnitName</f>
        <v>Plot</v>
      </c>
      <c r="L771" s="30">
        <v>2</v>
      </c>
    </row>
    <row r="772" spans="2:12" ht="13" x14ac:dyDescent="0.3">
      <c r="B772" s="29" t="str">
        <f>BlockName</f>
        <v>Name</v>
      </c>
      <c r="C772" s="30" t="s">
        <v>55</v>
      </c>
      <c r="E772" s="29" t="str">
        <f>BlockName</f>
        <v>Name</v>
      </c>
      <c r="F772" s="30" t="s">
        <v>55</v>
      </c>
      <c r="H772" s="29" t="str">
        <f>BlockName</f>
        <v>Name</v>
      </c>
      <c r="I772" s="30" t="s">
        <v>55</v>
      </c>
      <c r="K772" s="29" t="str">
        <f>BlockName</f>
        <v>Name</v>
      </c>
      <c r="L772" s="30" t="s">
        <v>55</v>
      </c>
    </row>
    <row r="773" spans="2:12" ht="13" x14ac:dyDescent="0.3">
      <c r="B773" s="29" t="str">
        <f>Factor2Name</f>
        <v>Variety</v>
      </c>
      <c r="C773" s="30" t="s">
        <v>2</v>
      </c>
      <c r="E773" s="29" t="str">
        <f>Factor2Name</f>
        <v>Variety</v>
      </c>
      <c r="F773" s="30" t="s">
        <v>2</v>
      </c>
      <c r="H773" s="29" t="str">
        <f>Factor2Name</f>
        <v>Variety</v>
      </c>
      <c r="I773" s="30" t="s">
        <v>2</v>
      </c>
      <c r="K773" s="29" t="str">
        <f>Factor2Name</f>
        <v>Variety</v>
      </c>
      <c r="L773" s="30" t="s">
        <v>2</v>
      </c>
    </row>
    <row r="774" spans="2:12" ht="13" x14ac:dyDescent="0.3">
      <c r="B774" s="29" t="str">
        <f>Factor3Name</f>
        <v>Fertiliser</v>
      </c>
      <c r="C774" s="30" t="s">
        <v>38</v>
      </c>
      <c r="E774" s="29" t="str">
        <f>Factor3Name</f>
        <v>Fertiliser</v>
      </c>
      <c r="F774" s="30" t="s">
        <v>38</v>
      </c>
      <c r="H774" s="29" t="str">
        <f>Factor3Name</f>
        <v>Fertiliser</v>
      </c>
      <c r="I774" s="30" t="s">
        <v>38</v>
      </c>
      <c r="K774" s="29" t="str">
        <f>Factor3Name</f>
        <v>Fertiliser</v>
      </c>
      <c r="L774" s="30" t="s">
        <v>38</v>
      </c>
    </row>
    <row r="775" spans="2:12" ht="13" x14ac:dyDescent="0.3">
      <c r="B775" s="29" t="str">
        <f>Factor1Name</f>
        <v>Weeding</v>
      </c>
      <c r="C775" s="30" t="s">
        <v>37</v>
      </c>
      <c r="E775" s="29" t="str">
        <f>Factor1Name</f>
        <v>Weeding</v>
      </c>
      <c r="F775" s="30" t="s">
        <v>37</v>
      </c>
      <c r="H775" s="29" t="str">
        <f>Factor1Name</f>
        <v>Weeding</v>
      </c>
      <c r="I775" s="30" t="s">
        <v>37</v>
      </c>
      <c r="K775" s="29" t="str">
        <f>Factor1Name</f>
        <v>Weeding</v>
      </c>
      <c r="L775" s="30" t="s">
        <v>37</v>
      </c>
    </row>
    <row r="776" spans="2:12" ht="13" x14ac:dyDescent="0.3">
      <c r="B776" s="25" t="s">
        <v>14</v>
      </c>
      <c r="C776" s="26">
        <v>998</v>
      </c>
      <c r="E776" s="25" t="s">
        <v>14</v>
      </c>
      <c r="F776" s="26">
        <v>1073.7</v>
      </c>
      <c r="H776" s="25" t="s">
        <v>14</v>
      </c>
      <c r="I776" s="26">
        <v>1097.4000000000001</v>
      </c>
      <c r="K776" s="25" t="s">
        <v>14</v>
      </c>
      <c r="L776" s="26">
        <v>970.1</v>
      </c>
    </row>
    <row r="778" spans="2:12" ht="13" x14ac:dyDescent="0.3">
      <c r="B778" s="27" t="s">
        <v>3</v>
      </c>
      <c r="C778" s="28">
        <v>2017</v>
      </c>
      <c r="E778" s="27" t="s">
        <v>3</v>
      </c>
      <c r="F778" s="28">
        <v>2017</v>
      </c>
      <c r="H778" s="27" t="s">
        <v>3</v>
      </c>
      <c r="I778" s="28">
        <v>2017</v>
      </c>
      <c r="K778" s="27" t="s">
        <v>3</v>
      </c>
      <c r="L778" s="28">
        <v>2017</v>
      </c>
    </row>
    <row r="779" spans="2:12" ht="13" x14ac:dyDescent="0.3">
      <c r="B779" s="29" t="str">
        <f>UnitName</f>
        <v>Plot</v>
      </c>
      <c r="C779" s="30">
        <v>2</v>
      </c>
      <c r="E779" s="29" t="str">
        <f>UnitName</f>
        <v>Plot</v>
      </c>
      <c r="F779" s="30">
        <v>2</v>
      </c>
      <c r="H779" s="29" t="str">
        <f>UnitName</f>
        <v>Plot</v>
      </c>
      <c r="I779" s="30">
        <v>2</v>
      </c>
      <c r="K779" s="29" t="str">
        <f>UnitName</f>
        <v>Plot</v>
      </c>
      <c r="L779" s="30">
        <v>2</v>
      </c>
    </row>
    <row r="780" spans="2:12" ht="13" x14ac:dyDescent="0.3">
      <c r="B780" s="29" t="str">
        <f>BlockName</f>
        <v>Name</v>
      </c>
      <c r="C780" s="30" t="s">
        <v>55</v>
      </c>
      <c r="E780" s="29" t="str">
        <f>BlockName</f>
        <v>Name</v>
      </c>
      <c r="F780" s="30" t="s">
        <v>55</v>
      </c>
      <c r="H780" s="29" t="str">
        <f>BlockName</f>
        <v>Name</v>
      </c>
      <c r="I780" s="30" t="s">
        <v>55</v>
      </c>
      <c r="K780" s="29" t="str">
        <f>BlockName</f>
        <v>Name</v>
      </c>
      <c r="L780" s="30" t="s">
        <v>55</v>
      </c>
    </row>
    <row r="781" spans="2:12" ht="13" x14ac:dyDescent="0.3">
      <c r="B781" s="29" t="str">
        <f>Factor2Name</f>
        <v>Variety</v>
      </c>
      <c r="C781" s="30" t="s">
        <v>2</v>
      </c>
      <c r="E781" s="29" t="str">
        <f>Factor2Name</f>
        <v>Variety</v>
      </c>
      <c r="F781" s="30" t="s">
        <v>2</v>
      </c>
      <c r="H781" s="29" t="str">
        <f>Factor2Name</f>
        <v>Variety</v>
      </c>
      <c r="I781" s="30" t="s">
        <v>2</v>
      </c>
      <c r="K781" s="29" t="str">
        <f>Factor2Name</f>
        <v>Variety</v>
      </c>
      <c r="L781" s="30" t="s">
        <v>2</v>
      </c>
    </row>
    <row r="782" spans="2:12" ht="13" x14ac:dyDescent="0.3">
      <c r="B782" s="29" t="str">
        <f>Factor3Name</f>
        <v>Fertiliser</v>
      </c>
      <c r="C782" s="30" t="s">
        <v>38</v>
      </c>
      <c r="E782" s="29" t="str">
        <f>Factor3Name</f>
        <v>Fertiliser</v>
      </c>
      <c r="F782" s="30" t="s">
        <v>38</v>
      </c>
      <c r="H782" s="29" t="str">
        <f>Factor3Name</f>
        <v>Fertiliser</v>
      </c>
      <c r="I782" s="30" t="s">
        <v>38</v>
      </c>
      <c r="K782" s="29" t="str">
        <f>Factor3Name</f>
        <v>Fertiliser</v>
      </c>
      <c r="L782" s="30" t="s">
        <v>38</v>
      </c>
    </row>
    <row r="783" spans="2:12" ht="13" x14ac:dyDescent="0.3">
      <c r="B783" s="29" t="str">
        <f>Factor1Name</f>
        <v>Weeding</v>
      </c>
      <c r="C783" s="30" t="s">
        <v>37</v>
      </c>
      <c r="E783" s="29" t="str">
        <f>Factor1Name</f>
        <v>Weeding</v>
      </c>
      <c r="F783" s="30" t="s">
        <v>37</v>
      </c>
      <c r="H783" s="29" t="str">
        <f>Factor1Name</f>
        <v>Weeding</v>
      </c>
      <c r="I783" s="30" t="s">
        <v>37</v>
      </c>
      <c r="K783" s="29" t="str">
        <f>Factor1Name</f>
        <v>Weeding</v>
      </c>
      <c r="L783" s="30" t="s">
        <v>37</v>
      </c>
    </row>
    <row r="784" spans="2:12" ht="13" x14ac:dyDescent="0.3">
      <c r="B784" s="25" t="s">
        <v>14</v>
      </c>
      <c r="C784" s="26">
        <v>914.2</v>
      </c>
      <c r="E784" s="25" t="s">
        <v>14</v>
      </c>
      <c r="F784" s="26">
        <v>954.9</v>
      </c>
      <c r="H784" s="25" t="s">
        <v>14</v>
      </c>
      <c r="I784" s="26">
        <v>978.1</v>
      </c>
      <c r="K784" s="25" t="s">
        <v>14</v>
      </c>
      <c r="L784" s="26">
        <v>897.5</v>
      </c>
    </row>
    <row r="786" spans="2:12" ht="13" x14ac:dyDescent="0.3">
      <c r="B786" s="27" t="s">
        <v>3</v>
      </c>
      <c r="C786" s="28">
        <v>2017</v>
      </c>
      <c r="E786" s="27" t="s">
        <v>3</v>
      </c>
      <c r="F786" s="28">
        <v>2017</v>
      </c>
      <c r="H786" s="27" t="s">
        <v>3</v>
      </c>
      <c r="I786" s="28">
        <v>2017</v>
      </c>
      <c r="K786" s="27" t="s">
        <v>3</v>
      </c>
      <c r="L786" s="28">
        <v>2017</v>
      </c>
    </row>
    <row r="787" spans="2:12" ht="13" x14ac:dyDescent="0.3">
      <c r="B787" s="29" t="str">
        <f>UnitName</f>
        <v>Plot</v>
      </c>
      <c r="C787" s="30">
        <v>2</v>
      </c>
      <c r="E787" s="29" t="str">
        <f>UnitName</f>
        <v>Plot</v>
      </c>
      <c r="F787" s="30">
        <v>2</v>
      </c>
      <c r="H787" s="29" t="str">
        <f>UnitName</f>
        <v>Plot</v>
      </c>
      <c r="I787" s="30">
        <v>2</v>
      </c>
      <c r="K787" s="29" t="str">
        <f>UnitName</f>
        <v>Plot</v>
      </c>
      <c r="L787" s="30">
        <v>2</v>
      </c>
    </row>
    <row r="788" spans="2:12" ht="13" x14ac:dyDescent="0.3">
      <c r="B788" s="29" t="str">
        <f>BlockName</f>
        <v>Name</v>
      </c>
      <c r="C788" s="30" t="s">
        <v>55</v>
      </c>
      <c r="E788" s="29" t="str">
        <f>BlockName</f>
        <v>Name</v>
      </c>
      <c r="F788" s="30" t="s">
        <v>55</v>
      </c>
      <c r="H788" s="29" t="str">
        <f>BlockName</f>
        <v>Name</v>
      </c>
      <c r="I788" s="30" t="s">
        <v>55</v>
      </c>
      <c r="K788" s="29" t="str">
        <f>BlockName</f>
        <v>Name</v>
      </c>
      <c r="L788" s="30" t="s">
        <v>55</v>
      </c>
    </row>
    <row r="789" spans="2:12" ht="13" x14ac:dyDescent="0.3">
      <c r="B789" s="29" t="str">
        <f>Factor2Name</f>
        <v>Variety</v>
      </c>
      <c r="C789" s="30" t="s">
        <v>2</v>
      </c>
      <c r="E789" s="29" t="str">
        <f>Factor2Name</f>
        <v>Variety</v>
      </c>
      <c r="F789" s="30" t="s">
        <v>2</v>
      </c>
      <c r="H789" s="29" t="str">
        <f>Factor2Name</f>
        <v>Variety</v>
      </c>
      <c r="I789" s="30" t="s">
        <v>2</v>
      </c>
      <c r="K789" s="29" t="str">
        <f>Factor2Name</f>
        <v>Variety</v>
      </c>
      <c r="L789" s="30" t="s">
        <v>2</v>
      </c>
    </row>
    <row r="790" spans="2:12" ht="13" x14ac:dyDescent="0.3">
      <c r="B790" s="29" t="str">
        <f>Factor3Name</f>
        <v>Fertiliser</v>
      </c>
      <c r="C790" s="30" t="s">
        <v>38</v>
      </c>
      <c r="E790" s="29" t="str">
        <f>Factor3Name</f>
        <v>Fertiliser</v>
      </c>
      <c r="F790" s="30" t="s">
        <v>38</v>
      </c>
      <c r="H790" s="29" t="str">
        <f>Factor3Name</f>
        <v>Fertiliser</v>
      </c>
      <c r="I790" s="30" t="s">
        <v>38</v>
      </c>
      <c r="K790" s="29" t="str">
        <f>Factor3Name</f>
        <v>Fertiliser</v>
      </c>
      <c r="L790" s="30" t="s">
        <v>38</v>
      </c>
    </row>
    <row r="791" spans="2:12" ht="13" x14ac:dyDescent="0.3">
      <c r="B791" s="29" t="str">
        <f>Factor1Name</f>
        <v>Weeding</v>
      </c>
      <c r="C791" s="30" t="s">
        <v>37</v>
      </c>
      <c r="E791" s="29" t="str">
        <f>Factor1Name</f>
        <v>Weeding</v>
      </c>
      <c r="F791" s="30" t="s">
        <v>37</v>
      </c>
      <c r="H791" s="29" t="str">
        <f>Factor1Name</f>
        <v>Weeding</v>
      </c>
      <c r="I791" s="30" t="s">
        <v>37</v>
      </c>
      <c r="K791" s="29" t="str">
        <f>Factor1Name</f>
        <v>Weeding</v>
      </c>
      <c r="L791" s="30" t="s">
        <v>37</v>
      </c>
    </row>
    <row r="792" spans="2:12" ht="13" x14ac:dyDescent="0.3">
      <c r="B792" s="25" t="s">
        <v>14</v>
      </c>
      <c r="C792" s="26">
        <v>1030.5</v>
      </c>
      <c r="E792" s="25" t="s">
        <v>14</v>
      </c>
      <c r="F792" s="26">
        <v>871.5</v>
      </c>
      <c r="H792" s="25" t="s">
        <v>14</v>
      </c>
      <c r="I792" s="26">
        <v>917.6</v>
      </c>
      <c r="K792" s="25" t="s">
        <v>14</v>
      </c>
      <c r="L792" s="26">
        <v>1050.3</v>
      </c>
    </row>
    <row r="794" spans="2:12" ht="13" x14ac:dyDescent="0.3">
      <c r="B794" s="27" t="s">
        <v>3</v>
      </c>
      <c r="C794" s="28">
        <v>2017</v>
      </c>
      <c r="E794" s="27" t="s">
        <v>3</v>
      </c>
      <c r="F794" s="28">
        <v>2017</v>
      </c>
      <c r="H794" s="27" t="s">
        <v>3</v>
      </c>
      <c r="I794" s="28">
        <v>2017</v>
      </c>
      <c r="K794" s="27" t="s">
        <v>3</v>
      </c>
      <c r="L794" s="28">
        <v>2017</v>
      </c>
    </row>
    <row r="795" spans="2:12" ht="13" x14ac:dyDescent="0.3">
      <c r="B795" s="29" t="str">
        <f>UnitName</f>
        <v>Plot</v>
      </c>
      <c r="C795" s="30">
        <v>2</v>
      </c>
      <c r="E795" s="29" t="str">
        <f>UnitName</f>
        <v>Plot</v>
      </c>
      <c r="F795" s="30">
        <v>2</v>
      </c>
      <c r="H795" s="29" t="str">
        <f>UnitName</f>
        <v>Plot</v>
      </c>
      <c r="I795" s="30">
        <v>2</v>
      </c>
      <c r="K795" s="29" t="str">
        <f>UnitName</f>
        <v>Plot</v>
      </c>
      <c r="L795" s="30">
        <v>2</v>
      </c>
    </row>
    <row r="796" spans="2:12" ht="13" x14ac:dyDescent="0.3">
      <c r="B796" s="29" t="str">
        <f>BlockName</f>
        <v>Name</v>
      </c>
      <c r="C796" s="30" t="s">
        <v>55</v>
      </c>
      <c r="E796" s="29" t="str">
        <f>BlockName</f>
        <v>Name</v>
      </c>
      <c r="F796" s="30" t="s">
        <v>55</v>
      </c>
      <c r="H796" s="29" t="str">
        <f>BlockName</f>
        <v>Name</v>
      </c>
      <c r="I796" s="30" t="s">
        <v>55</v>
      </c>
      <c r="K796" s="29" t="str">
        <f>BlockName</f>
        <v>Name</v>
      </c>
      <c r="L796" s="30" t="s">
        <v>55</v>
      </c>
    </row>
    <row r="797" spans="2:12" ht="13" x14ac:dyDescent="0.3">
      <c r="B797" s="29" t="str">
        <f>Factor2Name</f>
        <v>Variety</v>
      </c>
      <c r="C797" s="30" t="s">
        <v>2</v>
      </c>
      <c r="E797" s="29" t="str">
        <f>Factor2Name</f>
        <v>Variety</v>
      </c>
      <c r="F797" s="30" t="s">
        <v>2</v>
      </c>
      <c r="H797" s="29" t="str">
        <f>Factor2Name</f>
        <v>Variety</v>
      </c>
      <c r="I797" s="30" t="s">
        <v>2</v>
      </c>
      <c r="K797" s="29" t="str">
        <f>Factor2Name</f>
        <v>Variety</v>
      </c>
      <c r="L797" s="30" t="s">
        <v>2</v>
      </c>
    </row>
    <row r="798" spans="2:12" ht="13" x14ac:dyDescent="0.3">
      <c r="B798" s="29" t="str">
        <f>Factor3Name</f>
        <v>Fertiliser</v>
      </c>
      <c r="C798" s="30" t="s">
        <v>38</v>
      </c>
      <c r="E798" s="29" t="str">
        <f>Factor3Name</f>
        <v>Fertiliser</v>
      </c>
      <c r="F798" s="30" t="s">
        <v>38</v>
      </c>
      <c r="H798" s="29" t="str">
        <f>Factor3Name</f>
        <v>Fertiliser</v>
      </c>
      <c r="I798" s="30" t="s">
        <v>38</v>
      </c>
      <c r="K798" s="29" t="str">
        <f>Factor3Name</f>
        <v>Fertiliser</v>
      </c>
      <c r="L798" s="30" t="s">
        <v>38</v>
      </c>
    </row>
    <row r="799" spans="2:12" ht="13" x14ac:dyDescent="0.3">
      <c r="B799" s="29" t="str">
        <f>Factor1Name</f>
        <v>Weeding</v>
      </c>
      <c r="C799" s="30" t="s">
        <v>37</v>
      </c>
      <c r="E799" s="29" t="str">
        <f>Factor1Name</f>
        <v>Weeding</v>
      </c>
      <c r="F799" s="30" t="s">
        <v>37</v>
      </c>
      <c r="H799" s="29" t="str">
        <f>Factor1Name</f>
        <v>Weeding</v>
      </c>
      <c r="I799" s="30" t="s">
        <v>37</v>
      </c>
      <c r="K799" s="29" t="str">
        <f>Factor1Name</f>
        <v>Weeding</v>
      </c>
      <c r="L799" s="30" t="s">
        <v>37</v>
      </c>
    </row>
    <row r="800" spans="2:12" ht="13" x14ac:dyDescent="0.3">
      <c r="B800" s="25" t="s">
        <v>14</v>
      </c>
      <c r="C800" s="26">
        <v>1001.1</v>
      </c>
      <c r="E800" s="25" t="s">
        <v>14</v>
      </c>
      <c r="F800" s="26">
        <v>909.6</v>
      </c>
      <c r="H800" s="25" t="s">
        <v>14</v>
      </c>
      <c r="I800" s="26">
        <v>1238.3</v>
      </c>
      <c r="K800" s="25" t="s">
        <v>14</v>
      </c>
      <c r="L800" s="26">
        <v>992.8</v>
      </c>
    </row>
    <row r="802" spans="2:12" ht="13" x14ac:dyDescent="0.3">
      <c r="B802" s="27" t="s">
        <v>3</v>
      </c>
      <c r="C802" s="28">
        <v>2017</v>
      </c>
      <c r="E802" s="27" t="s">
        <v>3</v>
      </c>
      <c r="F802" s="28">
        <v>2017</v>
      </c>
      <c r="H802" s="27" t="s">
        <v>3</v>
      </c>
      <c r="I802" s="28">
        <v>2017</v>
      </c>
      <c r="K802" s="27" t="s">
        <v>3</v>
      </c>
      <c r="L802" s="28">
        <v>2017</v>
      </c>
    </row>
    <row r="803" spans="2:12" ht="13" x14ac:dyDescent="0.3">
      <c r="B803" s="29" t="str">
        <f>UnitName</f>
        <v>Plot</v>
      </c>
      <c r="C803" s="30">
        <v>3</v>
      </c>
      <c r="E803" s="29" t="str">
        <f>UnitName</f>
        <v>Plot</v>
      </c>
      <c r="F803" s="30">
        <v>3</v>
      </c>
      <c r="H803" s="29" t="str">
        <f>UnitName</f>
        <v>Plot</v>
      </c>
      <c r="I803" s="30">
        <v>3</v>
      </c>
      <c r="K803" s="29" t="str">
        <f>UnitName</f>
        <v>Plot</v>
      </c>
      <c r="L803" s="30">
        <v>3</v>
      </c>
    </row>
    <row r="804" spans="2:12" ht="13" x14ac:dyDescent="0.3">
      <c r="B804" s="29" t="str">
        <f>BlockName</f>
        <v>Name</v>
      </c>
      <c r="C804" s="30" t="s">
        <v>55</v>
      </c>
      <c r="E804" s="29" t="str">
        <f>BlockName</f>
        <v>Name</v>
      </c>
      <c r="F804" s="30" t="s">
        <v>55</v>
      </c>
      <c r="H804" s="29" t="str">
        <f>BlockName</f>
        <v>Name</v>
      </c>
      <c r="I804" s="30" t="s">
        <v>55</v>
      </c>
      <c r="K804" s="29" t="str">
        <f>BlockName</f>
        <v>Name</v>
      </c>
      <c r="L804" s="30" t="s">
        <v>55</v>
      </c>
    </row>
    <row r="805" spans="2:12" ht="13" x14ac:dyDescent="0.3">
      <c r="B805" s="29" t="str">
        <f>Factor2Name</f>
        <v>Variety</v>
      </c>
      <c r="C805" s="30" t="s">
        <v>2</v>
      </c>
      <c r="E805" s="29" t="str">
        <f>Factor2Name</f>
        <v>Variety</v>
      </c>
      <c r="F805" s="30" t="s">
        <v>2</v>
      </c>
      <c r="H805" s="29" t="str">
        <f>Factor2Name</f>
        <v>Variety</v>
      </c>
      <c r="I805" s="30" t="s">
        <v>2</v>
      </c>
      <c r="K805" s="29" t="str">
        <f>Factor2Name</f>
        <v>Variety</v>
      </c>
      <c r="L805" s="30" t="s">
        <v>2</v>
      </c>
    </row>
    <row r="806" spans="2:12" ht="13" x14ac:dyDescent="0.3">
      <c r="B806" s="29" t="str">
        <f>Factor3Name</f>
        <v>Fertiliser</v>
      </c>
      <c r="C806" s="30" t="s">
        <v>38</v>
      </c>
      <c r="E806" s="29" t="str">
        <f>Factor3Name</f>
        <v>Fertiliser</v>
      </c>
      <c r="F806" s="30" t="s">
        <v>38</v>
      </c>
      <c r="H806" s="29" t="str">
        <f>Factor3Name</f>
        <v>Fertiliser</v>
      </c>
      <c r="I806" s="30" t="s">
        <v>38</v>
      </c>
      <c r="K806" s="29" t="str">
        <f>Factor3Name</f>
        <v>Fertiliser</v>
      </c>
      <c r="L806" s="30" t="s">
        <v>38</v>
      </c>
    </row>
    <row r="807" spans="2:12" ht="13" x14ac:dyDescent="0.3">
      <c r="B807" s="29" t="str">
        <f>Factor1Name</f>
        <v>Weeding</v>
      </c>
      <c r="C807" s="30" t="s">
        <v>37</v>
      </c>
      <c r="E807" s="29" t="str">
        <f>Factor1Name</f>
        <v>Weeding</v>
      </c>
      <c r="F807" s="30" t="s">
        <v>37</v>
      </c>
      <c r="H807" s="29" t="str">
        <f>Factor1Name</f>
        <v>Weeding</v>
      </c>
      <c r="I807" s="30" t="s">
        <v>37</v>
      </c>
      <c r="K807" s="29" t="str">
        <f>Factor1Name</f>
        <v>Weeding</v>
      </c>
      <c r="L807" s="30" t="s">
        <v>37</v>
      </c>
    </row>
    <row r="808" spans="2:12" ht="13" x14ac:dyDescent="0.3">
      <c r="B808" s="25" t="s">
        <v>14</v>
      </c>
      <c r="C808" s="26">
        <v>735</v>
      </c>
      <c r="E808" s="25" t="s">
        <v>14</v>
      </c>
      <c r="F808" s="26">
        <v>981.3</v>
      </c>
      <c r="H808" s="25" t="s">
        <v>14</v>
      </c>
      <c r="I808" s="26">
        <v>944.3</v>
      </c>
      <c r="K808" s="25" t="s">
        <v>14</v>
      </c>
      <c r="L808" s="26">
        <v>1068.3</v>
      </c>
    </row>
    <row r="810" spans="2:12" ht="13" x14ac:dyDescent="0.3">
      <c r="B810" s="27" t="s">
        <v>3</v>
      </c>
      <c r="C810" s="28">
        <v>2017</v>
      </c>
      <c r="E810" s="27" t="s">
        <v>3</v>
      </c>
      <c r="F810" s="28">
        <v>2017</v>
      </c>
      <c r="H810" s="27" t="s">
        <v>3</v>
      </c>
      <c r="I810" s="28">
        <v>2017</v>
      </c>
      <c r="K810" s="27" t="s">
        <v>3</v>
      </c>
      <c r="L810" s="28">
        <v>2017</v>
      </c>
    </row>
    <row r="811" spans="2:12" ht="13" x14ac:dyDescent="0.3">
      <c r="B811" s="29" t="str">
        <f>UnitName</f>
        <v>Plot</v>
      </c>
      <c r="C811" s="30">
        <v>3</v>
      </c>
      <c r="E811" s="29" t="str">
        <f>UnitName</f>
        <v>Plot</v>
      </c>
      <c r="F811" s="30">
        <v>3</v>
      </c>
      <c r="H811" s="29" t="str">
        <f>UnitName</f>
        <v>Plot</v>
      </c>
      <c r="I811" s="30">
        <v>3</v>
      </c>
      <c r="K811" s="29" t="str">
        <f>UnitName</f>
        <v>Plot</v>
      </c>
      <c r="L811" s="30">
        <v>3</v>
      </c>
    </row>
    <row r="812" spans="2:12" ht="13" x14ac:dyDescent="0.3">
      <c r="B812" s="29" t="str">
        <f>BlockName</f>
        <v>Name</v>
      </c>
      <c r="C812" s="30" t="s">
        <v>55</v>
      </c>
      <c r="E812" s="29" t="str">
        <f>BlockName</f>
        <v>Name</v>
      </c>
      <c r="F812" s="30" t="s">
        <v>55</v>
      </c>
      <c r="H812" s="29" t="str">
        <f>BlockName</f>
        <v>Name</v>
      </c>
      <c r="I812" s="30" t="s">
        <v>55</v>
      </c>
      <c r="K812" s="29" t="str">
        <f>BlockName</f>
        <v>Name</v>
      </c>
      <c r="L812" s="30" t="s">
        <v>55</v>
      </c>
    </row>
    <row r="813" spans="2:12" ht="13" x14ac:dyDescent="0.3">
      <c r="B813" s="29" t="str">
        <f>Factor2Name</f>
        <v>Variety</v>
      </c>
      <c r="C813" s="30" t="s">
        <v>2</v>
      </c>
      <c r="E813" s="29" t="str">
        <f>Factor2Name</f>
        <v>Variety</v>
      </c>
      <c r="F813" s="30" t="s">
        <v>2</v>
      </c>
      <c r="H813" s="29" t="str">
        <f>Factor2Name</f>
        <v>Variety</v>
      </c>
      <c r="I813" s="30" t="s">
        <v>2</v>
      </c>
      <c r="K813" s="29" t="str">
        <f>Factor2Name</f>
        <v>Variety</v>
      </c>
      <c r="L813" s="30" t="s">
        <v>2</v>
      </c>
    </row>
    <row r="814" spans="2:12" ht="13" x14ac:dyDescent="0.3">
      <c r="B814" s="29" t="str">
        <f>Factor3Name</f>
        <v>Fertiliser</v>
      </c>
      <c r="C814" s="30" t="s">
        <v>38</v>
      </c>
      <c r="E814" s="29" t="str">
        <f>Factor3Name</f>
        <v>Fertiliser</v>
      </c>
      <c r="F814" s="30" t="s">
        <v>38</v>
      </c>
      <c r="H814" s="29" t="str">
        <f>Factor3Name</f>
        <v>Fertiliser</v>
      </c>
      <c r="I814" s="30" t="s">
        <v>38</v>
      </c>
      <c r="K814" s="29" t="str">
        <f>Factor3Name</f>
        <v>Fertiliser</v>
      </c>
      <c r="L814" s="30" t="s">
        <v>38</v>
      </c>
    </row>
    <row r="815" spans="2:12" ht="13" x14ac:dyDescent="0.3">
      <c r="B815" s="29" t="str">
        <f>Factor1Name</f>
        <v>Weeding</v>
      </c>
      <c r="C815" s="30" t="s">
        <v>37</v>
      </c>
      <c r="E815" s="29" t="str">
        <f>Factor1Name</f>
        <v>Weeding</v>
      </c>
      <c r="F815" s="30" t="s">
        <v>37</v>
      </c>
      <c r="H815" s="29" t="str">
        <f>Factor1Name</f>
        <v>Weeding</v>
      </c>
      <c r="I815" s="30" t="s">
        <v>37</v>
      </c>
      <c r="K815" s="29" t="str">
        <f>Factor1Name</f>
        <v>Weeding</v>
      </c>
      <c r="L815" s="30" t="s">
        <v>37</v>
      </c>
    </row>
    <row r="816" spans="2:12" ht="13" x14ac:dyDescent="0.3">
      <c r="B816" s="25" t="s">
        <v>14</v>
      </c>
      <c r="C816" s="26">
        <v>1123.3</v>
      </c>
      <c r="E816" s="25" t="s">
        <v>14</v>
      </c>
      <c r="F816" s="26">
        <v>1092.3</v>
      </c>
      <c r="H816" s="25" t="s">
        <v>14</v>
      </c>
      <c r="I816" s="26">
        <v>907.3</v>
      </c>
      <c r="K816" s="25" t="s">
        <v>14</v>
      </c>
      <c r="L816" s="26">
        <v>876.7</v>
      </c>
    </row>
    <row r="818" spans="2:12" ht="13" x14ac:dyDescent="0.3">
      <c r="B818" s="27" t="s">
        <v>3</v>
      </c>
      <c r="C818" s="28">
        <v>2017</v>
      </c>
      <c r="E818" s="27" t="s">
        <v>3</v>
      </c>
      <c r="F818" s="28">
        <v>2017</v>
      </c>
      <c r="H818" s="27" t="s">
        <v>3</v>
      </c>
      <c r="I818" s="28">
        <v>2017</v>
      </c>
      <c r="K818" s="27" t="s">
        <v>3</v>
      </c>
      <c r="L818" s="28">
        <v>2017</v>
      </c>
    </row>
    <row r="819" spans="2:12" ht="13" x14ac:dyDescent="0.3">
      <c r="B819" s="29" t="str">
        <f>UnitName</f>
        <v>Plot</v>
      </c>
      <c r="C819" s="30">
        <v>3</v>
      </c>
      <c r="E819" s="29" t="str">
        <f>UnitName</f>
        <v>Plot</v>
      </c>
      <c r="F819" s="30">
        <v>3</v>
      </c>
      <c r="H819" s="29" t="str">
        <f>UnitName</f>
        <v>Plot</v>
      </c>
      <c r="I819" s="30">
        <v>3</v>
      </c>
      <c r="K819" s="29" t="str">
        <f>UnitName</f>
        <v>Plot</v>
      </c>
      <c r="L819" s="30">
        <v>3</v>
      </c>
    </row>
    <row r="820" spans="2:12" ht="13" x14ac:dyDescent="0.3">
      <c r="B820" s="29" t="str">
        <f>BlockName</f>
        <v>Name</v>
      </c>
      <c r="C820" s="30" t="s">
        <v>55</v>
      </c>
      <c r="E820" s="29" t="str">
        <f>BlockName</f>
        <v>Name</v>
      </c>
      <c r="F820" s="30" t="s">
        <v>55</v>
      </c>
      <c r="H820" s="29" t="str">
        <f>BlockName</f>
        <v>Name</v>
      </c>
      <c r="I820" s="30" t="s">
        <v>55</v>
      </c>
      <c r="K820" s="29" t="str">
        <f>BlockName</f>
        <v>Name</v>
      </c>
      <c r="L820" s="30" t="s">
        <v>55</v>
      </c>
    </row>
    <row r="821" spans="2:12" ht="13" x14ac:dyDescent="0.3">
      <c r="B821" s="29" t="str">
        <f>Factor2Name</f>
        <v>Variety</v>
      </c>
      <c r="C821" s="30" t="s">
        <v>2</v>
      </c>
      <c r="E821" s="29" t="str">
        <f>Factor2Name</f>
        <v>Variety</v>
      </c>
      <c r="F821" s="30" t="s">
        <v>2</v>
      </c>
      <c r="H821" s="29" t="str">
        <f>Factor2Name</f>
        <v>Variety</v>
      </c>
      <c r="I821" s="30" t="s">
        <v>2</v>
      </c>
      <c r="K821" s="29" t="str">
        <f>Factor2Name</f>
        <v>Variety</v>
      </c>
      <c r="L821" s="30" t="s">
        <v>2</v>
      </c>
    </row>
    <row r="822" spans="2:12" ht="13" x14ac:dyDescent="0.3">
      <c r="B822" s="29" t="str">
        <f>Factor3Name</f>
        <v>Fertiliser</v>
      </c>
      <c r="C822" s="30" t="s">
        <v>38</v>
      </c>
      <c r="E822" s="29" t="str">
        <f>Factor3Name</f>
        <v>Fertiliser</v>
      </c>
      <c r="F822" s="30" t="s">
        <v>38</v>
      </c>
      <c r="H822" s="29" t="str">
        <f>Factor3Name</f>
        <v>Fertiliser</v>
      </c>
      <c r="I822" s="30" t="s">
        <v>38</v>
      </c>
      <c r="K822" s="29" t="str">
        <f>Factor3Name</f>
        <v>Fertiliser</v>
      </c>
      <c r="L822" s="30" t="s">
        <v>38</v>
      </c>
    </row>
    <row r="823" spans="2:12" ht="13" x14ac:dyDescent="0.3">
      <c r="B823" s="29" t="str">
        <f>Factor1Name</f>
        <v>Weeding</v>
      </c>
      <c r="C823" s="30" t="s">
        <v>37</v>
      </c>
      <c r="E823" s="29" t="str">
        <f>Factor1Name</f>
        <v>Weeding</v>
      </c>
      <c r="F823" s="30" t="s">
        <v>37</v>
      </c>
      <c r="H823" s="29" t="str">
        <f>Factor1Name</f>
        <v>Weeding</v>
      </c>
      <c r="I823" s="30" t="s">
        <v>37</v>
      </c>
      <c r="K823" s="29" t="str">
        <f>Factor1Name</f>
        <v>Weeding</v>
      </c>
      <c r="L823" s="30" t="s">
        <v>37</v>
      </c>
    </row>
    <row r="824" spans="2:12" ht="13" x14ac:dyDescent="0.3">
      <c r="B824" s="25" t="s">
        <v>14</v>
      </c>
      <c r="C824" s="26">
        <v>768.5</v>
      </c>
      <c r="E824" s="25" t="s">
        <v>14</v>
      </c>
      <c r="F824" s="26">
        <v>897.1</v>
      </c>
      <c r="H824" s="25" t="s">
        <v>14</v>
      </c>
      <c r="I824" s="26">
        <v>968.8</v>
      </c>
      <c r="K824" s="25" t="s">
        <v>14</v>
      </c>
      <c r="L824" s="26">
        <v>911.5</v>
      </c>
    </row>
    <row r="826" spans="2:12" ht="13" x14ac:dyDescent="0.3">
      <c r="B826" s="27" t="s">
        <v>3</v>
      </c>
      <c r="C826" s="28">
        <v>2017</v>
      </c>
      <c r="E826" s="27" t="s">
        <v>3</v>
      </c>
      <c r="F826" s="28">
        <v>2017</v>
      </c>
      <c r="H826" s="27" t="s">
        <v>3</v>
      </c>
      <c r="I826" s="28">
        <v>2017</v>
      </c>
      <c r="K826" s="27" t="s">
        <v>3</v>
      </c>
      <c r="L826" s="28">
        <v>2017</v>
      </c>
    </row>
    <row r="827" spans="2:12" ht="13" x14ac:dyDescent="0.3">
      <c r="B827" s="29" t="str">
        <f>UnitName</f>
        <v>Plot</v>
      </c>
      <c r="C827" s="30">
        <v>3</v>
      </c>
      <c r="E827" s="29" t="str">
        <f>UnitName</f>
        <v>Plot</v>
      </c>
      <c r="F827" s="30">
        <v>3</v>
      </c>
      <c r="H827" s="29" t="str">
        <f>UnitName</f>
        <v>Plot</v>
      </c>
      <c r="I827" s="30">
        <v>3</v>
      </c>
      <c r="K827" s="29" t="str">
        <f>UnitName</f>
        <v>Plot</v>
      </c>
      <c r="L827" s="30">
        <v>3</v>
      </c>
    </row>
    <row r="828" spans="2:12" ht="13" x14ac:dyDescent="0.3">
      <c r="B828" s="29" t="str">
        <f>BlockName</f>
        <v>Name</v>
      </c>
      <c r="C828" s="30" t="s">
        <v>55</v>
      </c>
      <c r="E828" s="29" t="str">
        <f>BlockName</f>
        <v>Name</v>
      </c>
      <c r="F828" s="30" t="s">
        <v>55</v>
      </c>
      <c r="H828" s="29" t="str">
        <f>BlockName</f>
        <v>Name</v>
      </c>
      <c r="I828" s="30" t="s">
        <v>55</v>
      </c>
      <c r="K828" s="29" t="str">
        <f>BlockName</f>
        <v>Name</v>
      </c>
      <c r="L828" s="30" t="s">
        <v>55</v>
      </c>
    </row>
    <row r="829" spans="2:12" ht="13" x14ac:dyDescent="0.3">
      <c r="B829" s="29" t="str">
        <f>Factor2Name</f>
        <v>Variety</v>
      </c>
      <c r="C829" s="30" t="s">
        <v>2</v>
      </c>
      <c r="E829" s="29" t="str">
        <f>Factor2Name</f>
        <v>Variety</v>
      </c>
      <c r="F829" s="30" t="s">
        <v>2</v>
      </c>
      <c r="H829" s="29" t="str">
        <f>Factor2Name</f>
        <v>Variety</v>
      </c>
      <c r="I829" s="30" t="s">
        <v>2</v>
      </c>
      <c r="K829" s="29" t="str">
        <f>Factor2Name</f>
        <v>Variety</v>
      </c>
      <c r="L829" s="30" t="s">
        <v>2</v>
      </c>
    </row>
    <row r="830" spans="2:12" ht="13" x14ac:dyDescent="0.3">
      <c r="B830" s="29" t="str">
        <f>Factor3Name</f>
        <v>Fertiliser</v>
      </c>
      <c r="C830" s="30" t="s">
        <v>38</v>
      </c>
      <c r="E830" s="29" t="str">
        <f>Factor3Name</f>
        <v>Fertiliser</v>
      </c>
      <c r="F830" s="30" t="s">
        <v>38</v>
      </c>
      <c r="H830" s="29" t="str">
        <f>Factor3Name</f>
        <v>Fertiliser</v>
      </c>
      <c r="I830" s="30" t="s">
        <v>38</v>
      </c>
      <c r="K830" s="29" t="str">
        <f>Factor3Name</f>
        <v>Fertiliser</v>
      </c>
      <c r="L830" s="30" t="s">
        <v>38</v>
      </c>
    </row>
    <row r="831" spans="2:12" ht="13" x14ac:dyDescent="0.3">
      <c r="B831" s="29" t="str">
        <f>Factor1Name</f>
        <v>Weeding</v>
      </c>
      <c r="C831" s="30" t="s">
        <v>37</v>
      </c>
      <c r="E831" s="29" t="str">
        <f>Factor1Name</f>
        <v>Weeding</v>
      </c>
      <c r="F831" s="30" t="s">
        <v>37</v>
      </c>
      <c r="H831" s="29" t="str">
        <f>Factor1Name</f>
        <v>Weeding</v>
      </c>
      <c r="I831" s="30" t="s">
        <v>37</v>
      </c>
      <c r="K831" s="29" t="str">
        <f>Factor1Name</f>
        <v>Weeding</v>
      </c>
      <c r="L831" s="30" t="s">
        <v>37</v>
      </c>
    </row>
    <row r="832" spans="2:12" ht="13" x14ac:dyDescent="0.3">
      <c r="B832" s="25" t="s">
        <v>14</v>
      </c>
      <c r="C832" s="26">
        <v>1204.4000000000001</v>
      </c>
      <c r="E832" s="25" t="s">
        <v>14</v>
      </c>
      <c r="F832" s="26">
        <v>1113.5999999999999</v>
      </c>
      <c r="H832" s="25" t="s">
        <v>14</v>
      </c>
      <c r="I832" s="26">
        <v>1020.6</v>
      </c>
      <c r="K832" s="25" t="s">
        <v>14</v>
      </c>
      <c r="L832" s="26">
        <v>1061.0999999999999</v>
      </c>
    </row>
    <row r="834" spans="2:12" ht="13" x14ac:dyDescent="0.3">
      <c r="B834" s="27" t="s">
        <v>3</v>
      </c>
      <c r="C834" s="28">
        <v>2017</v>
      </c>
      <c r="E834" s="27" t="s">
        <v>3</v>
      </c>
      <c r="F834" s="28">
        <v>2017</v>
      </c>
      <c r="H834" s="27" t="s">
        <v>3</v>
      </c>
      <c r="I834" s="28">
        <v>2017</v>
      </c>
      <c r="K834" s="27" t="s">
        <v>3</v>
      </c>
      <c r="L834" s="28">
        <v>2017</v>
      </c>
    </row>
    <row r="835" spans="2:12" ht="13" x14ac:dyDescent="0.3">
      <c r="B835" s="29" t="str">
        <f>UnitName</f>
        <v>Plot</v>
      </c>
      <c r="C835" s="30">
        <v>3</v>
      </c>
      <c r="E835" s="29" t="str">
        <f>UnitName</f>
        <v>Plot</v>
      </c>
      <c r="F835" s="30">
        <v>3</v>
      </c>
      <c r="H835" s="29" t="str">
        <f>UnitName</f>
        <v>Plot</v>
      </c>
      <c r="I835" s="30">
        <v>3</v>
      </c>
      <c r="K835" s="29" t="str">
        <f>UnitName</f>
        <v>Plot</v>
      </c>
      <c r="L835" s="30">
        <v>3</v>
      </c>
    </row>
    <row r="836" spans="2:12" ht="13" x14ac:dyDescent="0.3">
      <c r="B836" s="29" t="str">
        <f>BlockName</f>
        <v>Name</v>
      </c>
      <c r="C836" s="30" t="s">
        <v>55</v>
      </c>
      <c r="E836" s="29" t="str">
        <f>BlockName</f>
        <v>Name</v>
      </c>
      <c r="F836" s="30" t="s">
        <v>55</v>
      </c>
      <c r="H836" s="29" t="str">
        <f>BlockName</f>
        <v>Name</v>
      </c>
      <c r="I836" s="30" t="s">
        <v>55</v>
      </c>
      <c r="K836" s="29" t="str">
        <f>BlockName</f>
        <v>Name</v>
      </c>
      <c r="L836" s="30" t="s">
        <v>55</v>
      </c>
    </row>
    <row r="837" spans="2:12" ht="13" x14ac:dyDescent="0.3">
      <c r="B837" s="29" t="str">
        <f>Factor2Name</f>
        <v>Variety</v>
      </c>
      <c r="C837" s="30" t="s">
        <v>2</v>
      </c>
      <c r="E837" s="29" t="str">
        <f>Factor2Name</f>
        <v>Variety</v>
      </c>
      <c r="F837" s="30" t="s">
        <v>2</v>
      </c>
      <c r="H837" s="29" t="str">
        <f>Factor2Name</f>
        <v>Variety</v>
      </c>
      <c r="I837" s="30" t="s">
        <v>2</v>
      </c>
      <c r="K837" s="29" t="str">
        <f>Factor2Name</f>
        <v>Variety</v>
      </c>
      <c r="L837" s="30" t="s">
        <v>2</v>
      </c>
    </row>
    <row r="838" spans="2:12" ht="13" x14ac:dyDescent="0.3">
      <c r="B838" s="29" t="str">
        <f>Factor3Name</f>
        <v>Fertiliser</v>
      </c>
      <c r="C838" s="30" t="s">
        <v>38</v>
      </c>
      <c r="E838" s="29" t="str">
        <f>Factor3Name</f>
        <v>Fertiliser</v>
      </c>
      <c r="F838" s="30" t="s">
        <v>38</v>
      </c>
      <c r="H838" s="29" t="str">
        <f>Factor3Name</f>
        <v>Fertiliser</v>
      </c>
      <c r="I838" s="30" t="s">
        <v>38</v>
      </c>
      <c r="K838" s="29" t="str">
        <f>Factor3Name</f>
        <v>Fertiliser</v>
      </c>
      <c r="L838" s="30" t="s">
        <v>38</v>
      </c>
    </row>
    <row r="839" spans="2:12" ht="13" x14ac:dyDescent="0.3">
      <c r="B839" s="29" t="str">
        <f>Factor1Name</f>
        <v>Weeding</v>
      </c>
      <c r="C839" s="30" t="s">
        <v>37</v>
      </c>
      <c r="E839" s="29" t="str">
        <f>Factor1Name</f>
        <v>Weeding</v>
      </c>
      <c r="F839" s="30" t="s">
        <v>37</v>
      </c>
      <c r="H839" s="29" t="str">
        <f>Factor1Name</f>
        <v>Weeding</v>
      </c>
      <c r="I839" s="30" t="s">
        <v>37</v>
      </c>
      <c r="K839" s="29" t="str">
        <f>Factor1Name</f>
        <v>Weeding</v>
      </c>
      <c r="L839" s="30" t="s">
        <v>37</v>
      </c>
    </row>
    <row r="840" spans="2:12" ht="13" x14ac:dyDescent="0.3">
      <c r="B840" s="25" t="s">
        <v>14</v>
      </c>
      <c r="C840" s="26">
        <v>894.2</v>
      </c>
      <c r="E840" s="25" t="s">
        <v>14</v>
      </c>
      <c r="F840" s="26">
        <v>935</v>
      </c>
      <c r="H840" s="25" t="s">
        <v>14</v>
      </c>
      <c r="I840" s="26">
        <v>809.3</v>
      </c>
      <c r="K840" s="25" t="s">
        <v>14</v>
      </c>
      <c r="L840" s="26">
        <v>1094.5999999999999</v>
      </c>
    </row>
    <row r="842" spans="2:12" ht="13" x14ac:dyDescent="0.3">
      <c r="B842" s="27" t="s">
        <v>3</v>
      </c>
      <c r="C842" s="28">
        <v>2017</v>
      </c>
      <c r="E842" s="27" t="s">
        <v>3</v>
      </c>
      <c r="F842" s="28">
        <v>2017</v>
      </c>
      <c r="H842" s="27" t="s">
        <v>3</v>
      </c>
      <c r="I842" s="28">
        <v>2017</v>
      </c>
      <c r="K842" s="27" t="s">
        <v>3</v>
      </c>
      <c r="L842" s="28">
        <v>2017</v>
      </c>
    </row>
    <row r="843" spans="2:12" ht="13" x14ac:dyDescent="0.3">
      <c r="B843" s="29" t="str">
        <f>UnitName</f>
        <v>Plot</v>
      </c>
      <c r="C843" s="30">
        <v>4</v>
      </c>
      <c r="E843" s="29" t="str">
        <f>UnitName</f>
        <v>Plot</v>
      </c>
      <c r="F843" s="30">
        <v>4</v>
      </c>
      <c r="H843" s="29" t="str">
        <f>UnitName</f>
        <v>Plot</v>
      </c>
      <c r="I843" s="30">
        <v>4</v>
      </c>
      <c r="K843" s="29" t="str">
        <f>UnitName</f>
        <v>Plot</v>
      </c>
      <c r="L843" s="30">
        <v>4</v>
      </c>
    </row>
    <row r="844" spans="2:12" ht="13" x14ac:dyDescent="0.3">
      <c r="B844" s="29" t="str">
        <f>BlockName</f>
        <v>Name</v>
      </c>
      <c r="C844" s="30" t="s">
        <v>55</v>
      </c>
      <c r="E844" s="29" t="str">
        <f>BlockName</f>
        <v>Name</v>
      </c>
      <c r="F844" s="30" t="s">
        <v>55</v>
      </c>
      <c r="H844" s="29" t="str">
        <f>BlockName</f>
        <v>Name</v>
      </c>
      <c r="I844" s="30" t="s">
        <v>55</v>
      </c>
      <c r="K844" s="29" t="str">
        <f>BlockName</f>
        <v>Name</v>
      </c>
      <c r="L844" s="30" t="s">
        <v>55</v>
      </c>
    </row>
    <row r="845" spans="2:12" ht="13" x14ac:dyDescent="0.3">
      <c r="B845" s="29" t="str">
        <f>Factor2Name</f>
        <v>Variety</v>
      </c>
      <c r="C845" s="30" t="s">
        <v>2</v>
      </c>
      <c r="E845" s="29" t="str">
        <f>Factor2Name</f>
        <v>Variety</v>
      </c>
      <c r="F845" s="30" t="s">
        <v>2</v>
      </c>
      <c r="H845" s="29" t="str">
        <f>Factor2Name</f>
        <v>Variety</v>
      </c>
      <c r="I845" s="30" t="s">
        <v>2</v>
      </c>
      <c r="K845" s="29" t="str">
        <f>Factor2Name</f>
        <v>Variety</v>
      </c>
      <c r="L845" s="30" t="s">
        <v>2</v>
      </c>
    </row>
    <row r="846" spans="2:12" ht="13" x14ac:dyDescent="0.3">
      <c r="B846" s="29" t="str">
        <f>Factor3Name</f>
        <v>Fertiliser</v>
      </c>
      <c r="C846" s="30" t="s">
        <v>38</v>
      </c>
      <c r="E846" s="29" t="str">
        <f>Factor3Name</f>
        <v>Fertiliser</v>
      </c>
      <c r="F846" s="30" t="s">
        <v>38</v>
      </c>
      <c r="H846" s="29" t="str">
        <f>Factor3Name</f>
        <v>Fertiliser</v>
      </c>
      <c r="I846" s="30" t="s">
        <v>38</v>
      </c>
      <c r="K846" s="29" t="str">
        <f>Factor3Name</f>
        <v>Fertiliser</v>
      </c>
      <c r="L846" s="30" t="s">
        <v>38</v>
      </c>
    </row>
    <row r="847" spans="2:12" ht="13" x14ac:dyDescent="0.3">
      <c r="B847" s="29" t="str">
        <f>Factor1Name</f>
        <v>Weeding</v>
      </c>
      <c r="C847" s="30" t="s">
        <v>37</v>
      </c>
      <c r="E847" s="29" t="str">
        <f>Factor1Name</f>
        <v>Weeding</v>
      </c>
      <c r="F847" s="30" t="s">
        <v>37</v>
      </c>
      <c r="H847" s="29" t="str">
        <f>Factor1Name</f>
        <v>Weeding</v>
      </c>
      <c r="I847" s="30" t="s">
        <v>37</v>
      </c>
      <c r="K847" s="29" t="str">
        <f>Factor1Name</f>
        <v>Weeding</v>
      </c>
      <c r="L847" s="30" t="s">
        <v>37</v>
      </c>
    </row>
    <row r="848" spans="2:12" ht="13" x14ac:dyDescent="0.3">
      <c r="B848" s="25" t="s">
        <v>14</v>
      </c>
      <c r="C848" s="26">
        <v>1078.4000000000001</v>
      </c>
      <c r="E848" s="25" t="s">
        <v>14</v>
      </c>
      <c r="F848" s="26">
        <v>1081</v>
      </c>
      <c r="H848" s="25" t="s">
        <v>14</v>
      </c>
      <c r="I848" s="26">
        <v>956.8</v>
      </c>
      <c r="K848" s="25" t="s">
        <v>14</v>
      </c>
      <c r="L848" s="26">
        <v>987.7</v>
      </c>
    </row>
    <row r="850" spans="2:12" ht="13" x14ac:dyDescent="0.3">
      <c r="B850" s="27" t="s">
        <v>3</v>
      </c>
      <c r="C850" s="28">
        <v>2017</v>
      </c>
      <c r="E850" s="27" t="s">
        <v>3</v>
      </c>
      <c r="F850" s="28">
        <v>2017</v>
      </c>
      <c r="H850" s="27" t="s">
        <v>3</v>
      </c>
      <c r="I850" s="28">
        <v>2017</v>
      </c>
      <c r="K850" s="27" t="s">
        <v>3</v>
      </c>
      <c r="L850" s="28">
        <v>2017</v>
      </c>
    </row>
    <row r="851" spans="2:12" ht="13" x14ac:dyDescent="0.3">
      <c r="B851" s="29" t="str">
        <f>UnitName</f>
        <v>Plot</v>
      </c>
      <c r="C851" s="30">
        <v>4</v>
      </c>
      <c r="E851" s="29" t="str">
        <f>UnitName</f>
        <v>Plot</v>
      </c>
      <c r="F851" s="30">
        <v>4</v>
      </c>
      <c r="H851" s="29" t="str">
        <f>UnitName</f>
        <v>Plot</v>
      </c>
      <c r="I851" s="30">
        <v>4</v>
      </c>
      <c r="K851" s="29" t="str">
        <f>UnitName</f>
        <v>Plot</v>
      </c>
      <c r="L851" s="30">
        <v>4</v>
      </c>
    </row>
    <row r="852" spans="2:12" ht="13" x14ac:dyDescent="0.3">
      <c r="B852" s="29" t="str">
        <f>BlockName</f>
        <v>Name</v>
      </c>
      <c r="C852" s="30" t="s">
        <v>55</v>
      </c>
      <c r="E852" s="29" t="str">
        <f>BlockName</f>
        <v>Name</v>
      </c>
      <c r="F852" s="30" t="s">
        <v>55</v>
      </c>
      <c r="H852" s="29" t="str">
        <f>BlockName</f>
        <v>Name</v>
      </c>
      <c r="I852" s="30" t="s">
        <v>55</v>
      </c>
      <c r="K852" s="29" t="str">
        <f>BlockName</f>
        <v>Name</v>
      </c>
      <c r="L852" s="30" t="s">
        <v>55</v>
      </c>
    </row>
    <row r="853" spans="2:12" ht="13" x14ac:dyDescent="0.3">
      <c r="B853" s="29" t="str">
        <f>Factor2Name</f>
        <v>Variety</v>
      </c>
      <c r="C853" s="30" t="s">
        <v>2</v>
      </c>
      <c r="E853" s="29" t="str">
        <f>Factor2Name</f>
        <v>Variety</v>
      </c>
      <c r="F853" s="30" t="s">
        <v>2</v>
      </c>
      <c r="H853" s="29" t="str">
        <f>Factor2Name</f>
        <v>Variety</v>
      </c>
      <c r="I853" s="30" t="s">
        <v>2</v>
      </c>
      <c r="K853" s="29" t="str">
        <f>Factor2Name</f>
        <v>Variety</v>
      </c>
      <c r="L853" s="30" t="s">
        <v>2</v>
      </c>
    </row>
    <row r="854" spans="2:12" ht="13" x14ac:dyDescent="0.3">
      <c r="B854" s="29" t="str">
        <f>Factor3Name</f>
        <v>Fertiliser</v>
      </c>
      <c r="C854" s="30" t="s">
        <v>38</v>
      </c>
      <c r="E854" s="29" t="str">
        <f>Factor3Name</f>
        <v>Fertiliser</v>
      </c>
      <c r="F854" s="30" t="s">
        <v>38</v>
      </c>
      <c r="H854" s="29" t="str">
        <f>Factor3Name</f>
        <v>Fertiliser</v>
      </c>
      <c r="I854" s="30" t="s">
        <v>38</v>
      </c>
      <c r="K854" s="29" t="str">
        <f>Factor3Name</f>
        <v>Fertiliser</v>
      </c>
      <c r="L854" s="30" t="s">
        <v>38</v>
      </c>
    </row>
    <row r="855" spans="2:12" ht="13" x14ac:dyDescent="0.3">
      <c r="B855" s="29" t="str">
        <f>Factor1Name</f>
        <v>Weeding</v>
      </c>
      <c r="C855" s="30" t="s">
        <v>37</v>
      </c>
      <c r="E855" s="29" t="str">
        <f>Factor1Name</f>
        <v>Weeding</v>
      </c>
      <c r="F855" s="30" t="s">
        <v>37</v>
      </c>
      <c r="H855" s="29" t="str">
        <f>Factor1Name</f>
        <v>Weeding</v>
      </c>
      <c r="I855" s="30" t="s">
        <v>37</v>
      </c>
      <c r="K855" s="29" t="str">
        <f>Factor1Name</f>
        <v>Weeding</v>
      </c>
      <c r="L855" s="30" t="s">
        <v>37</v>
      </c>
    </row>
    <row r="856" spans="2:12" ht="13" x14ac:dyDescent="0.3">
      <c r="B856" s="25" t="s">
        <v>14</v>
      </c>
      <c r="C856" s="26">
        <v>1013.9</v>
      </c>
      <c r="E856" s="25" t="s">
        <v>14</v>
      </c>
      <c r="F856" s="26">
        <v>1085.4000000000001</v>
      </c>
      <c r="H856" s="25" t="s">
        <v>14</v>
      </c>
      <c r="I856" s="26">
        <v>1016.1</v>
      </c>
      <c r="K856" s="25" t="s">
        <v>14</v>
      </c>
      <c r="L856" s="26">
        <v>917.1</v>
      </c>
    </row>
    <row r="858" spans="2:12" ht="13" x14ac:dyDescent="0.3">
      <c r="B858" s="27" t="s">
        <v>3</v>
      </c>
      <c r="C858" s="28">
        <v>2017</v>
      </c>
      <c r="E858" s="27" t="s">
        <v>3</v>
      </c>
      <c r="F858" s="28">
        <v>2017</v>
      </c>
      <c r="H858" s="27" t="s">
        <v>3</v>
      </c>
      <c r="I858" s="28">
        <v>2017</v>
      </c>
      <c r="K858" s="27" t="s">
        <v>3</v>
      </c>
      <c r="L858" s="28">
        <v>2017</v>
      </c>
    </row>
    <row r="859" spans="2:12" ht="13" x14ac:dyDescent="0.3">
      <c r="B859" s="29" t="str">
        <f>UnitName</f>
        <v>Plot</v>
      </c>
      <c r="C859" s="30">
        <v>4</v>
      </c>
      <c r="E859" s="29" t="str">
        <f>UnitName</f>
        <v>Plot</v>
      </c>
      <c r="F859" s="30">
        <v>4</v>
      </c>
      <c r="H859" s="29" t="str">
        <f>UnitName</f>
        <v>Plot</v>
      </c>
      <c r="I859" s="30">
        <v>4</v>
      </c>
      <c r="K859" s="29" t="str">
        <f>UnitName</f>
        <v>Plot</v>
      </c>
      <c r="L859" s="30">
        <v>4</v>
      </c>
    </row>
    <row r="860" spans="2:12" ht="13" x14ac:dyDescent="0.3">
      <c r="B860" s="29" t="str">
        <f>BlockName</f>
        <v>Name</v>
      </c>
      <c r="C860" s="30" t="s">
        <v>55</v>
      </c>
      <c r="E860" s="29" t="str">
        <f>BlockName</f>
        <v>Name</v>
      </c>
      <c r="F860" s="30" t="s">
        <v>55</v>
      </c>
      <c r="H860" s="29" t="str">
        <f>BlockName</f>
        <v>Name</v>
      </c>
      <c r="I860" s="30" t="s">
        <v>55</v>
      </c>
      <c r="K860" s="29" t="str">
        <f>BlockName</f>
        <v>Name</v>
      </c>
      <c r="L860" s="30" t="s">
        <v>55</v>
      </c>
    </row>
    <row r="861" spans="2:12" ht="13" x14ac:dyDescent="0.3">
      <c r="B861" s="29" t="str">
        <f>Factor2Name</f>
        <v>Variety</v>
      </c>
      <c r="C861" s="30" t="s">
        <v>2</v>
      </c>
      <c r="E861" s="29" t="str">
        <f>Factor2Name</f>
        <v>Variety</v>
      </c>
      <c r="F861" s="30" t="s">
        <v>2</v>
      </c>
      <c r="H861" s="29" t="str">
        <f>Factor2Name</f>
        <v>Variety</v>
      </c>
      <c r="I861" s="30" t="s">
        <v>2</v>
      </c>
      <c r="K861" s="29" t="str">
        <f>Factor2Name</f>
        <v>Variety</v>
      </c>
      <c r="L861" s="30" t="s">
        <v>2</v>
      </c>
    </row>
    <row r="862" spans="2:12" ht="13" x14ac:dyDescent="0.3">
      <c r="B862" s="29" t="str">
        <f>Factor3Name</f>
        <v>Fertiliser</v>
      </c>
      <c r="C862" s="30" t="s">
        <v>38</v>
      </c>
      <c r="E862" s="29" t="str">
        <f>Factor3Name</f>
        <v>Fertiliser</v>
      </c>
      <c r="F862" s="30" t="s">
        <v>38</v>
      </c>
      <c r="H862" s="29" t="str">
        <f>Factor3Name</f>
        <v>Fertiliser</v>
      </c>
      <c r="I862" s="30" t="s">
        <v>38</v>
      </c>
      <c r="K862" s="29" t="str">
        <f>Factor3Name</f>
        <v>Fertiliser</v>
      </c>
      <c r="L862" s="30" t="s">
        <v>38</v>
      </c>
    </row>
    <row r="863" spans="2:12" ht="13" x14ac:dyDescent="0.3">
      <c r="B863" s="29" t="str">
        <f>Factor1Name</f>
        <v>Weeding</v>
      </c>
      <c r="C863" s="30" t="s">
        <v>37</v>
      </c>
      <c r="E863" s="29" t="str">
        <f>Factor1Name</f>
        <v>Weeding</v>
      </c>
      <c r="F863" s="30" t="s">
        <v>37</v>
      </c>
      <c r="H863" s="29" t="str">
        <f>Factor1Name</f>
        <v>Weeding</v>
      </c>
      <c r="I863" s="30" t="s">
        <v>37</v>
      </c>
      <c r="K863" s="29" t="str">
        <f>Factor1Name</f>
        <v>Weeding</v>
      </c>
      <c r="L863" s="30" t="s">
        <v>37</v>
      </c>
    </row>
    <row r="864" spans="2:12" ht="13" x14ac:dyDescent="0.3">
      <c r="B864" s="25" t="s">
        <v>14</v>
      </c>
      <c r="C864" s="26">
        <v>918.5</v>
      </c>
      <c r="E864" s="25" t="s">
        <v>14</v>
      </c>
      <c r="F864" s="26">
        <v>965.4</v>
      </c>
      <c r="H864" s="25" t="s">
        <v>14</v>
      </c>
      <c r="I864" s="26">
        <v>1018.5</v>
      </c>
      <c r="K864" s="25" t="s">
        <v>14</v>
      </c>
      <c r="L864" s="26">
        <v>959.9</v>
      </c>
    </row>
    <row r="866" spans="2:12" ht="13" x14ac:dyDescent="0.3">
      <c r="B866" s="27" t="s">
        <v>3</v>
      </c>
      <c r="C866" s="28">
        <v>2017</v>
      </c>
      <c r="E866" s="27" t="s">
        <v>3</v>
      </c>
      <c r="F866" s="28">
        <v>2017</v>
      </c>
      <c r="H866" s="27" t="s">
        <v>3</v>
      </c>
      <c r="I866" s="28">
        <v>2017</v>
      </c>
      <c r="K866" s="27" t="s">
        <v>3</v>
      </c>
      <c r="L866" s="28">
        <v>2017</v>
      </c>
    </row>
    <row r="867" spans="2:12" ht="13" x14ac:dyDescent="0.3">
      <c r="B867" s="29" t="str">
        <f>UnitName</f>
        <v>Plot</v>
      </c>
      <c r="C867" s="30">
        <v>4</v>
      </c>
      <c r="E867" s="29" t="str">
        <f>UnitName</f>
        <v>Plot</v>
      </c>
      <c r="F867" s="30">
        <v>4</v>
      </c>
      <c r="H867" s="29" t="str">
        <f>UnitName</f>
        <v>Plot</v>
      </c>
      <c r="I867" s="30">
        <v>4</v>
      </c>
      <c r="K867" s="29" t="str">
        <f>UnitName</f>
        <v>Plot</v>
      </c>
      <c r="L867" s="30">
        <v>4</v>
      </c>
    </row>
    <row r="868" spans="2:12" ht="13" x14ac:dyDescent="0.3">
      <c r="B868" s="29" t="str">
        <f>BlockName</f>
        <v>Name</v>
      </c>
      <c r="C868" s="30" t="s">
        <v>55</v>
      </c>
      <c r="E868" s="29" t="str">
        <f>BlockName</f>
        <v>Name</v>
      </c>
      <c r="F868" s="30" t="s">
        <v>55</v>
      </c>
      <c r="H868" s="29" t="str">
        <f>BlockName</f>
        <v>Name</v>
      </c>
      <c r="I868" s="30" t="s">
        <v>55</v>
      </c>
      <c r="K868" s="29" t="str">
        <f>BlockName</f>
        <v>Name</v>
      </c>
      <c r="L868" s="30" t="s">
        <v>55</v>
      </c>
    </row>
    <row r="869" spans="2:12" ht="13" x14ac:dyDescent="0.3">
      <c r="B869" s="29" t="str">
        <f>Factor2Name</f>
        <v>Variety</v>
      </c>
      <c r="C869" s="30" t="s">
        <v>2</v>
      </c>
      <c r="E869" s="29" t="str">
        <f>Factor2Name</f>
        <v>Variety</v>
      </c>
      <c r="F869" s="30" t="s">
        <v>2</v>
      </c>
      <c r="H869" s="29" t="str">
        <f>Factor2Name</f>
        <v>Variety</v>
      </c>
      <c r="I869" s="30" t="s">
        <v>2</v>
      </c>
      <c r="K869" s="29" t="str">
        <f>Factor2Name</f>
        <v>Variety</v>
      </c>
      <c r="L869" s="30" t="s">
        <v>2</v>
      </c>
    </row>
    <row r="870" spans="2:12" ht="13" x14ac:dyDescent="0.3">
      <c r="B870" s="29" t="str">
        <f>Factor3Name</f>
        <v>Fertiliser</v>
      </c>
      <c r="C870" s="30" t="s">
        <v>38</v>
      </c>
      <c r="E870" s="29" t="str">
        <f>Factor3Name</f>
        <v>Fertiliser</v>
      </c>
      <c r="F870" s="30" t="s">
        <v>38</v>
      </c>
      <c r="H870" s="29" t="str">
        <f>Factor3Name</f>
        <v>Fertiliser</v>
      </c>
      <c r="I870" s="30" t="s">
        <v>38</v>
      </c>
      <c r="K870" s="29" t="str">
        <f>Factor3Name</f>
        <v>Fertiliser</v>
      </c>
      <c r="L870" s="30" t="s">
        <v>38</v>
      </c>
    </row>
    <row r="871" spans="2:12" ht="13" x14ac:dyDescent="0.3">
      <c r="B871" s="29" t="str">
        <f>Factor1Name</f>
        <v>Weeding</v>
      </c>
      <c r="C871" s="30" t="s">
        <v>37</v>
      </c>
      <c r="E871" s="29" t="str">
        <f>Factor1Name</f>
        <v>Weeding</v>
      </c>
      <c r="F871" s="30" t="s">
        <v>37</v>
      </c>
      <c r="H871" s="29" t="str">
        <f>Factor1Name</f>
        <v>Weeding</v>
      </c>
      <c r="I871" s="30" t="s">
        <v>37</v>
      </c>
      <c r="K871" s="29" t="str">
        <f>Factor1Name</f>
        <v>Weeding</v>
      </c>
      <c r="L871" s="30" t="s">
        <v>37</v>
      </c>
    </row>
    <row r="872" spans="2:12" ht="13" x14ac:dyDescent="0.3">
      <c r="B872" s="25" t="s">
        <v>14</v>
      </c>
      <c r="C872" s="26">
        <v>1007.1</v>
      </c>
      <c r="E872" s="25" t="s">
        <v>14</v>
      </c>
      <c r="F872" s="26">
        <v>981.2</v>
      </c>
      <c r="H872" s="25" t="s">
        <v>14</v>
      </c>
      <c r="I872" s="26">
        <v>1018.4</v>
      </c>
      <c r="K872" s="25" t="s">
        <v>14</v>
      </c>
      <c r="L872" s="26">
        <v>835.6</v>
      </c>
    </row>
    <row r="874" spans="2:12" ht="13" x14ac:dyDescent="0.3">
      <c r="B874" s="27" t="s">
        <v>3</v>
      </c>
      <c r="C874" s="28">
        <v>2017</v>
      </c>
      <c r="E874" s="27" t="s">
        <v>3</v>
      </c>
      <c r="F874" s="28">
        <v>2017</v>
      </c>
      <c r="H874" s="27" t="s">
        <v>3</v>
      </c>
      <c r="I874" s="28">
        <v>2017</v>
      </c>
      <c r="K874" s="27" t="s">
        <v>3</v>
      </c>
      <c r="L874" s="28">
        <v>2017</v>
      </c>
    </row>
    <row r="875" spans="2:12" ht="13" x14ac:dyDescent="0.3">
      <c r="B875" s="29" t="str">
        <f>UnitName</f>
        <v>Plot</v>
      </c>
      <c r="C875" s="30">
        <v>4</v>
      </c>
      <c r="E875" s="29" t="str">
        <f>UnitName</f>
        <v>Plot</v>
      </c>
      <c r="F875" s="30">
        <v>4</v>
      </c>
      <c r="H875" s="29" t="str">
        <f>UnitName</f>
        <v>Plot</v>
      </c>
      <c r="I875" s="30">
        <v>4</v>
      </c>
      <c r="K875" s="29" t="str">
        <f>UnitName</f>
        <v>Plot</v>
      </c>
      <c r="L875" s="30">
        <v>4</v>
      </c>
    </row>
    <row r="876" spans="2:12" ht="13" x14ac:dyDescent="0.3">
      <c r="B876" s="29" t="str">
        <f>BlockName</f>
        <v>Name</v>
      </c>
      <c r="C876" s="30" t="s">
        <v>55</v>
      </c>
      <c r="E876" s="29" t="str">
        <f>BlockName</f>
        <v>Name</v>
      </c>
      <c r="F876" s="30" t="s">
        <v>55</v>
      </c>
      <c r="H876" s="29" t="str">
        <f>BlockName</f>
        <v>Name</v>
      </c>
      <c r="I876" s="30" t="s">
        <v>55</v>
      </c>
      <c r="K876" s="29" t="str">
        <f>BlockName</f>
        <v>Name</v>
      </c>
      <c r="L876" s="30" t="s">
        <v>55</v>
      </c>
    </row>
    <row r="877" spans="2:12" ht="13" x14ac:dyDescent="0.3">
      <c r="B877" s="29" t="str">
        <f>Factor2Name</f>
        <v>Variety</v>
      </c>
      <c r="C877" s="30" t="s">
        <v>2</v>
      </c>
      <c r="E877" s="29" t="str">
        <f>Factor2Name</f>
        <v>Variety</v>
      </c>
      <c r="F877" s="30" t="s">
        <v>2</v>
      </c>
      <c r="H877" s="29" t="str">
        <f>Factor2Name</f>
        <v>Variety</v>
      </c>
      <c r="I877" s="30" t="s">
        <v>2</v>
      </c>
      <c r="K877" s="29" t="str">
        <f>Factor2Name</f>
        <v>Variety</v>
      </c>
      <c r="L877" s="30" t="s">
        <v>2</v>
      </c>
    </row>
    <row r="878" spans="2:12" ht="13" x14ac:dyDescent="0.3">
      <c r="B878" s="29" t="str">
        <f>Factor3Name</f>
        <v>Fertiliser</v>
      </c>
      <c r="C878" s="30" t="s">
        <v>38</v>
      </c>
      <c r="E878" s="29" t="str">
        <f>Factor3Name</f>
        <v>Fertiliser</v>
      </c>
      <c r="F878" s="30" t="s">
        <v>38</v>
      </c>
      <c r="H878" s="29" t="str">
        <f>Factor3Name</f>
        <v>Fertiliser</v>
      </c>
      <c r="I878" s="30" t="s">
        <v>38</v>
      </c>
      <c r="K878" s="29" t="str">
        <f>Factor3Name</f>
        <v>Fertiliser</v>
      </c>
      <c r="L878" s="30" t="s">
        <v>38</v>
      </c>
    </row>
    <row r="879" spans="2:12" ht="13" x14ac:dyDescent="0.3">
      <c r="B879" s="29" t="str">
        <f>Factor1Name</f>
        <v>Weeding</v>
      </c>
      <c r="C879" s="30" t="s">
        <v>37</v>
      </c>
      <c r="E879" s="29" t="str">
        <f>Factor1Name</f>
        <v>Weeding</v>
      </c>
      <c r="F879" s="30" t="s">
        <v>37</v>
      </c>
      <c r="H879" s="29" t="str">
        <f>Factor1Name</f>
        <v>Weeding</v>
      </c>
      <c r="I879" s="30" t="s">
        <v>37</v>
      </c>
      <c r="K879" s="29" t="str">
        <f>Factor1Name</f>
        <v>Weeding</v>
      </c>
      <c r="L879" s="30" t="s">
        <v>37</v>
      </c>
    </row>
    <row r="880" spans="2:12" ht="13" x14ac:dyDescent="0.3">
      <c r="B880" s="25" t="s">
        <v>14</v>
      </c>
      <c r="C880" s="26">
        <v>1012</v>
      </c>
      <c r="E880" s="25" t="s">
        <v>14</v>
      </c>
      <c r="F880" s="26">
        <v>918.1</v>
      </c>
      <c r="H880" s="25" t="s">
        <v>14</v>
      </c>
      <c r="I880" s="26">
        <v>1178.3</v>
      </c>
      <c r="K880" s="25" t="s">
        <v>14</v>
      </c>
      <c r="L880" s="26">
        <v>1149.9000000000001</v>
      </c>
    </row>
    <row r="882" spans="2:12" ht="13" x14ac:dyDescent="0.3">
      <c r="B882" s="27" t="s">
        <v>3</v>
      </c>
      <c r="C882" s="28">
        <v>2017</v>
      </c>
      <c r="E882" s="27" t="s">
        <v>3</v>
      </c>
      <c r="F882" s="28">
        <v>2017</v>
      </c>
      <c r="H882" s="27" t="s">
        <v>3</v>
      </c>
      <c r="I882" s="28">
        <v>2017</v>
      </c>
      <c r="K882" s="27" t="s">
        <v>3</v>
      </c>
      <c r="L882" s="28">
        <v>2017</v>
      </c>
    </row>
    <row r="883" spans="2:12" ht="13" x14ac:dyDescent="0.3">
      <c r="B883" s="29" t="str">
        <f>UnitName</f>
        <v>Plot</v>
      </c>
      <c r="C883" s="30">
        <v>5</v>
      </c>
      <c r="E883" s="29" t="str">
        <f>UnitName</f>
        <v>Plot</v>
      </c>
      <c r="F883" s="30">
        <v>5</v>
      </c>
      <c r="H883" s="29" t="str">
        <f>UnitName</f>
        <v>Plot</v>
      </c>
      <c r="I883" s="30">
        <v>5</v>
      </c>
      <c r="K883" s="29" t="str">
        <f>UnitName</f>
        <v>Plot</v>
      </c>
      <c r="L883" s="30">
        <v>5</v>
      </c>
    </row>
    <row r="884" spans="2:12" ht="13" x14ac:dyDescent="0.3">
      <c r="B884" s="29" t="str">
        <f>BlockName</f>
        <v>Name</v>
      </c>
      <c r="C884" s="30" t="s">
        <v>55</v>
      </c>
      <c r="E884" s="29" t="str">
        <f>BlockName</f>
        <v>Name</v>
      </c>
      <c r="F884" s="30" t="s">
        <v>55</v>
      </c>
      <c r="H884" s="29" t="str">
        <f>BlockName</f>
        <v>Name</v>
      </c>
      <c r="I884" s="30" t="s">
        <v>55</v>
      </c>
      <c r="K884" s="29" t="str">
        <f>BlockName</f>
        <v>Name</v>
      </c>
      <c r="L884" s="30" t="s">
        <v>55</v>
      </c>
    </row>
    <row r="885" spans="2:12" ht="13" x14ac:dyDescent="0.3">
      <c r="B885" s="29" t="str">
        <f>Factor2Name</f>
        <v>Variety</v>
      </c>
      <c r="C885" s="30" t="s">
        <v>2</v>
      </c>
      <c r="E885" s="29" t="str">
        <f>Factor2Name</f>
        <v>Variety</v>
      </c>
      <c r="F885" s="30" t="s">
        <v>2</v>
      </c>
      <c r="H885" s="29" t="str">
        <f>Factor2Name</f>
        <v>Variety</v>
      </c>
      <c r="I885" s="30" t="s">
        <v>2</v>
      </c>
      <c r="K885" s="29" t="str">
        <f>Factor2Name</f>
        <v>Variety</v>
      </c>
      <c r="L885" s="30" t="s">
        <v>2</v>
      </c>
    </row>
    <row r="886" spans="2:12" ht="13" x14ac:dyDescent="0.3">
      <c r="B886" s="29" t="str">
        <f>Factor3Name</f>
        <v>Fertiliser</v>
      </c>
      <c r="C886" s="30" t="s">
        <v>38</v>
      </c>
      <c r="E886" s="29" t="str">
        <f>Factor3Name</f>
        <v>Fertiliser</v>
      </c>
      <c r="F886" s="30" t="s">
        <v>38</v>
      </c>
      <c r="H886" s="29" t="str">
        <f>Factor3Name</f>
        <v>Fertiliser</v>
      </c>
      <c r="I886" s="30" t="s">
        <v>38</v>
      </c>
      <c r="K886" s="29" t="str">
        <f>Factor3Name</f>
        <v>Fertiliser</v>
      </c>
      <c r="L886" s="30" t="s">
        <v>38</v>
      </c>
    </row>
    <row r="887" spans="2:12" ht="13" x14ac:dyDescent="0.3">
      <c r="B887" s="29" t="str">
        <f>Factor1Name</f>
        <v>Weeding</v>
      </c>
      <c r="C887" s="30" t="s">
        <v>37</v>
      </c>
      <c r="E887" s="29" t="str">
        <f>Factor1Name</f>
        <v>Weeding</v>
      </c>
      <c r="F887" s="30" t="s">
        <v>37</v>
      </c>
      <c r="H887" s="29" t="str">
        <f>Factor1Name</f>
        <v>Weeding</v>
      </c>
      <c r="I887" s="30" t="s">
        <v>37</v>
      </c>
      <c r="K887" s="29" t="str">
        <f>Factor1Name</f>
        <v>Weeding</v>
      </c>
      <c r="L887" s="30" t="s">
        <v>37</v>
      </c>
    </row>
    <row r="888" spans="2:12" ht="13" x14ac:dyDescent="0.3">
      <c r="B888" s="25" t="s">
        <v>14</v>
      </c>
      <c r="C888" s="26">
        <v>1243.5999999999999</v>
      </c>
      <c r="E888" s="25" t="s">
        <v>14</v>
      </c>
      <c r="F888" s="26">
        <v>1099.3</v>
      </c>
      <c r="H888" s="25" t="s">
        <v>14</v>
      </c>
      <c r="I888" s="26">
        <v>977.1</v>
      </c>
      <c r="K888" s="25" t="s">
        <v>14</v>
      </c>
      <c r="L888" s="26">
        <v>1086.0999999999999</v>
      </c>
    </row>
    <row r="890" spans="2:12" ht="13" x14ac:dyDescent="0.3">
      <c r="B890" s="27" t="s">
        <v>3</v>
      </c>
      <c r="C890" s="28">
        <v>2017</v>
      </c>
      <c r="E890" s="27" t="s">
        <v>3</v>
      </c>
      <c r="F890" s="28">
        <v>2017</v>
      </c>
      <c r="H890" s="27" t="s">
        <v>3</v>
      </c>
      <c r="I890" s="28">
        <v>2017</v>
      </c>
      <c r="K890" s="27" t="s">
        <v>3</v>
      </c>
      <c r="L890" s="28">
        <v>2017</v>
      </c>
    </row>
    <row r="891" spans="2:12" ht="13" x14ac:dyDescent="0.3">
      <c r="B891" s="29" t="str">
        <f>UnitName</f>
        <v>Plot</v>
      </c>
      <c r="C891" s="30">
        <v>5</v>
      </c>
      <c r="E891" s="29" t="str">
        <f>UnitName</f>
        <v>Plot</v>
      </c>
      <c r="F891" s="30">
        <v>5</v>
      </c>
      <c r="H891" s="29" t="str">
        <f>UnitName</f>
        <v>Plot</v>
      </c>
      <c r="I891" s="30">
        <v>5</v>
      </c>
      <c r="K891" s="29" t="str">
        <f>UnitName</f>
        <v>Plot</v>
      </c>
      <c r="L891" s="30">
        <v>5</v>
      </c>
    </row>
    <row r="892" spans="2:12" ht="13" x14ac:dyDescent="0.3">
      <c r="B892" s="29" t="str">
        <f>BlockName</f>
        <v>Name</v>
      </c>
      <c r="C892" s="30" t="s">
        <v>55</v>
      </c>
      <c r="E892" s="29" t="str">
        <f>BlockName</f>
        <v>Name</v>
      </c>
      <c r="F892" s="30" t="s">
        <v>55</v>
      </c>
      <c r="H892" s="29" t="str">
        <f>BlockName</f>
        <v>Name</v>
      </c>
      <c r="I892" s="30" t="s">
        <v>55</v>
      </c>
      <c r="K892" s="29" t="str">
        <f>BlockName</f>
        <v>Name</v>
      </c>
      <c r="L892" s="30" t="s">
        <v>55</v>
      </c>
    </row>
    <row r="893" spans="2:12" ht="13" x14ac:dyDescent="0.3">
      <c r="B893" s="29" t="str">
        <f>Factor2Name</f>
        <v>Variety</v>
      </c>
      <c r="C893" s="30" t="s">
        <v>2</v>
      </c>
      <c r="E893" s="29" t="str">
        <f>Factor2Name</f>
        <v>Variety</v>
      </c>
      <c r="F893" s="30" t="s">
        <v>2</v>
      </c>
      <c r="H893" s="29" t="str">
        <f>Factor2Name</f>
        <v>Variety</v>
      </c>
      <c r="I893" s="30" t="s">
        <v>2</v>
      </c>
      <c r="K893" s="29" t="str">
        <f>Factor2Name</f>
        <v>Variety</v>
      </c>
      <c r="L893" s="30" t="s">
        <v>2</v>
      </c>
    </row>
    <row r="894" spans="2:12" ht="13" x14ac:dyDescent="0.3">
      <c r="B894" s="29" t="str">
        <f>Factor3Name</f>
        <v>Fertiliser</v>
      </c>
      <c r="C894" s="30" t="s">
        <v>38</v>
      </c>
      <c r="E894" s="29" t="str">
        <f>Factor3Name</f>
        <v>Fertiliser</v>
      </c>
      <c r="F894" s="30" t="s">
        <v>38</v>
      </c>
      <c r="H894" s="29" t="str">
        <f>Factor3Name</f>
        <v>Fertiliser</v>
      </c>
      <c r="I894" s="30" t="s">
        <v>38</v>
      </c>
      <c r="K894" s="29" t="str">
        <f>Factor3Name</f>
        <v>Fertiliser</v>
      </c>
      <c r="L894" s="30" t="s">
        <v>38</v>
      </c>
    </row>
    <row r="895" spans="2:12" ht="13" x14ac:dyDescent="0.3">
      <c r="B895" s="29" t="str">
        <f>Factor1Name</f>
        <v>Weeding</v>
      </c>
      <c r="C895" s="30" t="s">
        <v>37</v>
      </c>
      <c r="E895" s="29" t="str">
        <f>Factor1Name</f>
        <v>Weeding</v>
      </c>
      <c r="F895" s="30" t="s">
        <v>37</v>
      </c>
      <c r="H895" s="29" t="str">
        <f>Factor1Name</f>
        <v>Weeding</v>
      </c>
      <c r="I895" s="30" t="s">
        <v>37</v>
      </c>
      <c r="K895" s="29" t="str">
        <f>Factor1Name</f>
        <v>Weeding</v>
      </c>
      <c r="L895" s="30" t="s">
        <v>37</v>
      </c>
    </row>
    <row r="896" spans="2:12" ht="13" x14ac:dyDescent="0.3">
      <c r="B896" s="25" t="s">
        <v>14</v>
      </c>
      <c r="C896" s="26">
        <v>1230.5</v>
      </c>
      <c r="E896" s="25" t="s">
        <v>14</v>
      </c>
      <c r="F896" s="26">
        <v>935.2</v>
      </c>
      <c r="H896" s="25" t="s">
        <v>14</v>
      </c>
      <c r="I896" s="26">
        <v>906.3</v>
      </c>
      <c r="K896" s="25" t="s">
        <v>14</v>
      </c>
      <c r="L896" s="26">
        <v>1050.9000000000001</v>
      </c>
    </row>
    <row r="898" spans="2:12" ht="13" x14ac:dyDescent="0.3">
      <c r="B898" s="27" t="s">
        <v>3</v>
      </c>
      <c r="C898" s="28">
        <v>2017</v>
      </c>
      <c r="E898" s="27" t="s">
        <v>3</v>
      </c>
      <c r="F898" s="28">
        <v>2017</v>
      </c>
      <c r="H898" s="27" t="s">
        <v>3</v>
      </c>
      <c r="I898" s="28">
        <v>2017</v>
      </c>
      <c r="K898" s="27" t="s">
        <v>3</v>
      </c>
      <c r="L898" s="28">
        <v>2017</v>
      </c>
    </row>
    <row r="899" spans="2:12" ht="13" x14ac:dyDescent="0.3">
      <c r="B899" s="29" t="str">
        <f>UnitName</f>
        <v>Plot</v>
      </c>
      <c r="C899" s="30">
        <v>5</v>
      </c>
      <c r="E899" s="29" t="str">
        <f>UnitName</f>
        <v>Plot</v>
      </c>
      <c r="F899" s="30">
        <v>5</v>
      </c>
      <c r="H899" s="29" t="str">
        <f>UnitName</f>
        <v>Plot</v>
      </c>
      <c r="I899" s="30">
        <v>5</v>
      </c>
      <c r="K899" s="29" t="str">
        <f>UnitName</f>
        <v>Plot</v>
      </c>
      <c r="L899" s="30">
        <v>5</v>
      </c>
    </row>
    <row r="900" spans="2:12" ht="13" x14ac:dyDescent="0.3">
      <c r="B900" s="29" t="str">
        <f>BlockName</f>
        <v>Name</v>
      </c>
      <c r="C900" s="30" t="s">
        <v>55</v>
      </c>
      <c r="E900" s="29" t="str">
        <f>BlockName</f>
        <v>Name</v>
      </c>
      <c r="F900" s="30" t="s">
        <v>55</v>
      </c>
      <c r="H900" s="29" t="str">
        <f>BlockName</f>
        <v>Name</v>
      </c>
      <c r="I900" s="30" t="s">
        <v>55</v>
      </c>
      <c r="K900" s="29" t="str">
        <f>BlockName</f>
        <v>Name</v>
      </c>
      <c r="L900" s="30" t="s">
        <v>55</v>
      </c>
    </row>
    <row r="901" spans="2:12" ht="13" x14ac:dyDescent="0.3">
      <c r="B901" s="29" t="str">
        <f>Factor2Name</f>
        <v>Variety</v>
      </c>
      <c r="C901" s="30" t="s">
        <v>2</v>
      </c>
      <c r="E901" s="29" t="str">
        <f>Factor2Name</f>
        <v>Variety</v>
      </c>
      <c r="F901" s="30" t="s">
        <v>2</v>
      </c>
      <c r="H901" s="29" t="str">
        <f>Factor2Name</f>
        <v>Variety</v>
      </c>
      <c r="I901" s="30" t="s">
        <v>2</v>
      </c>
      <c r="K901" s="29" t="str">
        <f>Factor2Name</f>
        <v>Variety</v>
      </c>
      <c r="L901" s="30" t="s">
        <v>2</v>
      </c>
    </row>
    <row r="902" spans="2:12" ht="13" x14ac:dyDescent="0.3">
      <c r="B902" s="29" t="str">
        <f>Factor3Name</f>
        <v>Fertiliser</v>
      </c>
      <c r="C902" s="30" t="s">
        <v>38</v>
      </c>
      <c r="E902" s="29" t="str">
        <f>Factor3Name</f>
        <v>Fertiliser</v>
      </c>
      <c r="F902" s="30" t="s">
        <v>38</v>
      </c>
      <c r="H902" s="29" t="str">
        <f>Factor3Name</f>
        <v>Fertiliser</v>
      </c>
      <c r="I902" s="30" t="s">
        <v>38</v>
      </c>
      <c r="K902" s="29" t="str">
        <f>Factor3Name</f>
        <v>Fertiliser</v>
      </c>
      <c r="L902" s="30" t="s">
        <v>38</v>
      </c>
    </row>
    <row r="903" spans="2:12" ht="13" x14ac:dyDescent="0.3">
      <c r="B903" s="29" t="str">
        <f>Factor1Name</f>
        <v>Weeding</v>
      </c>
      <c r="C903" s="30" t="s">
        <v>37</v>
      </c>
      <c r="E903" s="29" t="str">
        <f>Factor1Name</f>
        <v>Weeding</v>
      </c>
      <c r="F903" s="30" t="s">
        <v>37</v>
      </c>
      <c r="H903" s="29" t="str">
        <f>Factor1Name</f>
        <v>Weeding</v>
      </c>
      <c r="I903" s="30" t="s">
        <v>37</v>
      </c>
      <c r="K903" s="29" t="str">
        <f>Factor1Name</f>
        <v>Weeding</v>
      </c>
      <c r="L903" s="30" t="s">
        <v>37</v>
      </c>
    </row>
    <row r="904" spans="2:12" ht="13" x14ac:dyDescent="0.3">
      <c r="B904" s="25" t="s">
        <v>14</v>
      </c>
      <c r="C904" s="26">
        <v>788</v>
      </c>
      <c r="E904" s="25" t="s">
        <v>14</v>
      </c>
      <c r="F904" s="26">
        <v>958.5</v>
      </c>
      <c r="H904" s="25" t="s">
        <v>14</v>
      </c>
      <c r="I904" s="26">
        <v>1050.3</v>
      </c>
      <c r="K904" s="25" t="s">
        <v>14</v>
      </c>
      <c r="L904" s="26">
        <v>877.6</v>
      </c>
    </row>
    <row r="906" spans="2:12" ht="13" x14ac:dyDescent="0.3">
      <c r="B906" s="27" t="s">
        <v>3</v>
      </c>
      <c r="C906" s="28">
        <v>2017</v>
      </c>
      <c r="E906" s="27" t="s">
        <v>3</v>
      </c>
      <c r="F906" s="28">
        <v>2017</v>
      </c>
      <c r="H906" s="27" t="s">
        <v>3</v>
      </c>
      <c r="I906" s="28">
        <v>2017</v>
      </c>
      <c r="K906" s="27" t="s">
        <v>3</v>
      </c>
      <c r="L906" s="28">
        <v>2017</v>
      </c>
    </row>
    <row r="907" spans="2:12" ht="13" x14ac:dyDescent="0.3">
      <c r="B907" s="29" t="str">
        <f>UnitName</f>
        <v>Plot</v>
      </c>
      <c r="C907" s="30">
        <v>5</v>
      </c>
      <c r="E907" s="29" t="str">
        <f>UnitName</f>
        <v>Plot</v>
      </c>
      <c r="F907" s="30">
        <v>5</v>
      </c>
      <c r="H907" s="29" t="str">
        <f>UnitName</f>
        <v>Plot</v>
      </c>
      <c r="I907" s="30">
        <v>5</v>
      </c>
      <c r="K907" s="29" t="str">
        <f>UnitName</f>
        <v>Plot</v>
      </c>
      <c r="L907" s="30">
        <v>5</v>
      </c>
    </row>
    <row r="908" spans="2:12" ht="13" x14ac:dyDescent="0.3">
      <c r="B908" s="29" t="str">
        <f>BlockName</f>
        <v>Name</v>
      </c>
      <c r="C908" s="30" t="s">
        <v>55</v>
      </c>
      <c r="E908" s="29" t="str">
        <f>BlockName</f>
        <v>Name</v>
      </c>
      <c r="F908" s="30" t="s">
        <v>55</v>
      </c>
      <c r="H908" s="29" t="str">
        <f>BlockName</f>
        <v>Name</v>
      </c>
      <c r="I908" s="30" t="s">
        <v>55</v>
      </c>
      <c r="K908" s="29" t="str">
        <f>BlockName</f>
        <v>Name</v>
      </c>
      <c r="L908" s="30" t="s">
        <v>55</v>
      </c>
    </row>
    <row r="909" spans="2:12" ht="13" x14ac:dyDescent="0.3">
      <c r="B909" s="29" t="str">
        <f>Factor2Name</f>
        <v>Variety</v>
      </c>
      <c r="C909" s="30" t="s">
        <v>2</v>
      </c>
      <c r="E909" s="29" t="str">
        <f>Factor2Name</f>
        <v>Variety</v>
      </c>
      <c r="F909" s="30" t="s">
        <v>2</v>
      </c>
      <c r="H909" s="29" t="str">
        <f>Factor2Name</f>
        <v>Variety</v>
      </c>
      <c r="I909" s="30" t="s">
        <v>2</v>
      </c>
      <c r="K909" s="29" t="str">
        <f>Factor2Name</f>
        <v>Variety</v>
      </c>
      <c r="L909" s="30" t="s">
        <v>2</v>
      </c>
    </row>
    <row r="910" spans="2:12" ht="13" x14ac:dyDescent="0.3">
      <c r="B910" s="29" t="str">
        <f>Factor3Name</f>
        <v>Fertiliser</v>
      </c>
      <c r="C910" s="30" t="s">
        <v>38</v>
      </c>
      <c r="E910" s="29" t="str">
        <f>Factor3Name</f>
        <v>Fertiliser</v>
      </c>
      <c r="F910" s="30" t="s">
        <v>38</v>
      </c>
      <c r="H910" s="29" t="str">
        <f>Factor3Name</f>
        <v>Fertiliser</v>
      </c>
      <c r="I910" s="30" t="s">
        <v>38</v>
      </c>
      <c r="K910" s="29" t="str">
        <f>Factor3Name</f>
        <v>Fertiliser</v>
      </c>
      <c r="L910" s="30" t="s">
        <v>38</v>
      </c>
    </row>
    <row r="911" spans="2:12" ht="13" x14ac:dyDescent="0.3">
      <c r="B911" s="29" t="str">
        <f>Factor1Name</f>
        <v>Weeding</v>
      </c>
      <c r="C911" s="30" t="s">
        <v>37</v>
      </c>
      <c r="E911" s="29" t="str">
        <f>Factor1Name</f>
        <v>Weeding</v>
      </c>
      <c r="F911" s="30" t="s">
        <v>37</v>
      </c>
      <c r="H911" s="29" t="str">
        <f>Factor1Name</f>
        <v>Weeding</v>
      </c>
      <c r="I911" s="30" t="s">
        <v>37</v>
      </c>
      <c r="K911" s="29" t="str">
        <f>Factor1Name</f>
        <v>Weeding</v>
      </c>
      <c r="L911" s="30" t="s">
        <v>37</v>
      </c>
    </row>
    <row r="912" spans="2:12" ht="13" x14ac:dyDescent="0.3">
      <c r="B912" s="25" t="s">
        <v>14</v>
      </c>
      <c r="C912" s="26">
        <v>877.2</v>
      </c>
      <c r="E912" s="25" t="s">
        <v>14</v>
      </c>
      <c r="F912" s="26">
        <v>944.8</v>
      </c>
      <c r="H912" s="25" t="s">
        <v>14</v>
      </c>
      <c r="I912" s="26">
        <v>974.4</v>
      </c>
      <c r="K912" s="25" t="s">
        <v>14</v>
      </c>
      <c r="L912" s="26">
        <v>1014.8</v>
      </c>
    </row>
    <row r="914" spans="2:12" ht="13" x14ac:dyDescent="0.3">
      <c r="B914" s="27" t="s">
        <v>3</v>
      </c>
      <c r="C914" s="28">
        <v>2017</v>
      </c>
      <c r="E914" s="27" t="s">
        <v>3</v>
      </c>
      <c r="F914" s="28">
        <v>2017</v>
      </c>
      <c r="H914" s="27" t="s">
        <v>3</v>
      </c>
      <c r="I914" s="28">
        <v>2017</v>
      </c>
      <c r="K914" s="27" t="s">
        <v>3</v>
      </c>
      <c r="L914" s="28">
        <v>2017</v>
      </c>
    </row>
    <row r="915" spans="2:12" ht="13" x14ac:dyDescent="0.3">
      <c r="B915" s="29" t="str">
        <f>UnitName</f>
        <v>Plot</v>
      </c>
      <c r="C915" s="30">
        <v>5</v>
      </c>
      <c r="E915" s="29" t="str">
        <f>UnitName</f>
        <v>Plot</v>
      </c>
      <c r="F915" s="30">
        <v>5</v>
      </c>
      <c r="H915" s="29" t="str">
        <f>UnitName</f>
        <v>Plot</v>
      </c>
      <c r="I915" s="30">
        <v>5</v>
      </c>
      <c r="K915" s="29" t="str">
        <f>UnitName</f>
        <v>Plot</v>
      </c>
      <c r="L915" s="30">
        <v>5</v>
      </c>
    </row>
    <row r="916" spans="2:12" ht="13" x14ac:dyDescent="0.3">
      <c r="B916" s="29" t="str">
        <f>BlockName</f>
        <v>Name</v>
      </c>
      <c r="C916" s="30" t="s">
        <v>55</v>
      </c>
      <c r="E916" s="29" t="str">
        <f>BlockName</f>
        <v>Name</v>
      </c>
      <c r="F916" s="30" t="s">
        <v>55</v>
      </c>
      <c r="H916" s="29" t="str">
        <f>BlockName</f>
        <v>Name</v>
      </c>
      <c r="I916" s="30" t="s">
        <v>55</v>
      </c>
      <c r="K916" s="29" t="str">
        <f>BlockName</f>
        <v>Name</v>
      </c>
      <c r="L916" s="30" t="s">
        <v>55</v>
      </c>
    </row>
    <row r="917" spans="2:12" ht="13" x14ac:dyDescent="0.3">
      <c r="B917" s="29" t="str">
        <f>Factor2Name</f>
        <v>Variety</v>
      </c>
      <c r="C917" s="30" t="s">
        <v>2</v>
      </c>
      <c r="E917" s="29" t="str">
        <f>Factor2Name</f>
        <v>Variety</v>
      </c>
      <c r="F917" s="30" t="s">
        <v>2</v>
      </c>
      <c r="H917" s="29" t="str">
        <f>Factor2Name</f>
        <v>Variety</v>
      </c>
      <c r="I917" s="30" t="s">
        <v>2</v>
      </c>
      <c r="K917" s="29" t="str">
        <f>Factor2Name</f>
        <v>Variety</v>
      </c>
      <c r="L917" s="30" t="s">
        <v>2</v>
      </c>
    </row>
    <row r="918" spans="2:12" ht="13" x14ac:dyDescent="0.3">
      <c r="B918" s="29" t="str">
        <f>Factor3Name</f>
        <v>Fertiliser</v>
      </c>
      <c r="C918" s="30" t="s">
        <v>38</v>
      </c>
      <c r="E918" s="29" t="str">
        <f>Factor3Name</f>
        <v>Fertiliser</v>
      </c>
      <c r="F918" s="30" t="s">
        <v>38</v>
      </c>
      <c r="H918" s="29" t="str">
        <f>Factor3Name</f>
        <v>Fertiliser</v>
      </c>
      <c r="I918" s="30" t="s">
        <v>38</v>
      </c>
      <c r="K918" s="29" t="str">
        <f>Factor3Name</f>
        <v>Fertiliser</v>
      </c>
      <c r="L918" s="30" t="s">
        <v>38</v>
      </c>
    </row>
    <row r="919" spans="2:12" ht="13" x14ac:dyDescent="0.3">
      <c r="B919" s="29" t="str">
        <f>Factor1Name</f>
        <v>Weeding</v>
      </c>
      <c r="C919" s="30" t="s">
        <v>37</v>
      </c>
      <c r="E919" s="29" t="str">
        <f>Factor1Name</f>
        <v>Weeding</v>
      </c>
      <c r="F919" s="30" t="s">
        <v>37</v>
      </c>
      <c r="H919" s="29" t="str">
        <f>Factor1Name</f>
        <v>Weeding</v>
      </c>
      <c r="I919" s="30" t="s">
        <v>37</v>
      </c>
      <c r="K919" s="29" t="str">
        <f>Factor1Name</f>
        <v>Weeding</v>
      </c>
      <c r="L919" s="30" t="s">
        <v>37</v>
      </c>
    </row>
    <row r="920" spans="2:12" ht="13" x14ac:dyDescent="0.3">
      <c r="B920" s="25" t="s">
        <v>14</v>
      </c>
      <c r="C920" s="26">
        <v>950.7</v>
      </c>
      <c r="E920" s="25" t="s">
        <v>14</v>
      </c>
      <c r="F920" s="26">
        <v>946.3</v>
      </c>
      <c r="H920" s="25" t="s">
        <v>14</v>
      </c>
      <c r="I920" s="26">
        <v>1087</v>
      </c>
      <c r="K920" s="25" t="s">
        <v>14</v>
      </c>
      <c r="L920" s="26">
        <v>950.3</v>
      </c>
    </row>
    <row r="922" spans="2:12" ht="13" x14ac:dyDescent="0.3">
      <c r="B922" s="27" t="s">
        <v>3</v>
      </c>
      <c r="C922" s="28">
        <v>2017</v>
      </c>
      <c r="E922" s="27" t="s">
        <v>3</v>
      </c>
      <c r="F922" s="28">
        <v>2017</v>
      </c>
      <c r="H922" s="27" t="s">
        <v>3</v>
      </c>
      <c r="I922" s="28">
        <v>2017</v>
      </c>
      <c r="K922" s="27" t="s">
        <v>3</v>
      </c>
      <c r="L922" s="28">
        <v>2017</v>
      </c>
    </row>
    <row r="923" spans="2:12" ht="13" x14ac:dyDescent="0.3">
      <c r="B923" s="29" t="str">
        <f>UnitName</f>
        <v>Plot</v>
      </c>
      <c r="C923" s="30">
        <v>6</v>
      </c>
      <c r="E923" s="29" t="str">
        <f>UnitName</f>
        <v>Plot</v>
      </c>
      <c r="F923" s="30">
        <v>6</v>
      </c>
      <c r="H923" s="29" t="str">
        <f>UnitName</f>
        <v>Plot</v>
      </c>
      <c r="I923" s="30">
        <v>6</v>
      </c>
      <c r="K923" s="29" t="str">
        <f>UnitName</f>
        <v>Plot</v>
      </c>
      <c r="L923" s="30">
        <v>6</v>
      </c>
    </row>
    <row r="924" spans="2:12" ht="13" x14ac:dyDescent="0.3">
      <c r="B924" s="29" t="str">
        <f>BlockName</f>
        <v>Name</v>
      </c>
      <c r="C924" s="30" t="s">
        <v>55</v>
      </c>
      <c r="E924" s="29" t="str">
        <f>BlockName</f>
        <v>Name</v>
      </c>
      <c r="F924" s="30" t="s">
        <v>55</v>
      </c>
      <c r="H924" s="29" t="str">
        <f>BlockName</f>
        <v>Name</v>
      </c>
      <c r="I924" s="30" t="s">
        <v>55</v>
      </c>
      <c r="K924" s="29" t="str">
        <f>BlockName</f>
        <v>Name</v>
      </c>
      <c r="L924" s="30" t="s">
        <v>55</v>
      </c>
    </row>
    <row r="925" spans="2:12" ht="13" x14ac:dyDescent="0.3">
      <c r="B925" s="29" t="str">
        <f>Factor2Name</f>
        <v>Variety</v>
      </c>
      <c r="C925" s="30" t="s">
        <v>2</v>
      </c>
      <c r="E925" s="29" t="str">
        <f>Factor2Name</f>
        <v>Variety</v>
      </c>
      <c r="F925" s="30" t="s">
        <v>2</v>
      </c>
      <c r="H925" s="29" t="str">
        <f>Factor2Name</f>
        <v>Variety</v>
      </c>
      <c r="I925" s="30" t="s">
        <v>2</v>
      </c>
      <c r="K925" s="29" t="str">
        <f>Factor2Name</f>
        <v>Variety</v>
      </c>
      <c r="L925" s="30" t="s">
        <v>2</v>
      </c>
    </row>
    <row r="926" spans="2:12" ht="13" x14ac:dyDescent="0.3">
      <c r="B926" s="29" t="str">
        <f>Factor3Name</f>
        <v>Fertiliser</v>
      </c>
      <c r="C926" s="30" t="s">
        <v>38</v>
      </c>
      <c r="E926" s="29" t="str">
        <f>Factor3Name</f>
        <v>Fertiliser</v>
      </c>
      <c r="F926" s="30" t="s">
        <v>38</v>
      </c>
      <c r="H926" s="29" t="str">
        <f>Factor3Name</f>
        <v>Fertiliser</v>
      </c>
      <c r="I926" s="30" t="s">
        <v>38</v>
      </c>
      <c r="K926" s="29" t="str">
        <f>Factor3Name</f>
        <v>Fertiliser</v>
      </c>
      <c r="L926" s="30" t="s">
        <v>38</v>
      </c>
    </row>
    <row r="927" spans="2:12" ht="13" x14ac:dyDescent="0.3">
      <c r="B927" s="29" t="str">
        <f>Factor1Name</f>
        <v>Weeding</v>
      </c>
      <c r="C927" s="30" t="s">
        <v>37</v>
      </c>
      <c r="E927" s="29" t="str">
        <f>Factor1Name</f>
        <v>Weeding</v>
      </c>
      <c r="F927" s="30" t="s">
        <v>37</v>
      </c>
      <c r="H927" s="29" t="str">
        <f>Factor1Name</f>
        <v>Weeding</v>
      </c>
      <c r="I927" s="30" t="s">
        <v>37</v>
      </c>
      <c r="K927" s="29" t="str">
        <f>Factor1Name</f>
        <v>Weeding</v>
      </c>
      <c r="L927" s="30" t="s">
        <v>37</v>
      </c>
    </row>
    <row r="928" spans="2:12" ht="13" x14ac:dyDescent="0.3">
      <c r="B928" s="25" t="s">
        <v>14</v>
      </c>
      <c r="C928" s="26">
        <v>968.4</v>
      </c>
      <c r="E928" s="25" t="s">
        <v>14</v>
      </c>
      <c r="F928" s="26">
        <v>974.9</v>
      </c>
      <c r="H928" s="25" t="s">
        <v>14</v>
      </c>
      <c r="I928" s="26">
        <v>1100</v>
      </c>
      <c r="K928" s="25" t="s">
        <v>14</v>
      </c>
      <c r="L928" s="26">
        <v>977.1</v>
      </c>
    </row>
    <row r="930" spans="2:12" ht="13" x14ac:dyDescent="0.3">
      <c r="B930" s="27" t="s">
        <v>3</v>
      </c>
      <c r="C930" s="28">
        <v>2017</v>
      </c>
      <c r="E930" s="27" t="s">
        <v>3</v>
      </c>
      <c r="F930" s="28">
        <v>2017</v>
      </c>
      <c r="H930" s="27" t="s">
        <v>3</v>
      </c>
      <c r="I930" s="28">
        <v>2017</v>
      </c>
      <c r="K930" s="27" t="s">
        <v>3</v>
      </c>
      <c r="L930" s="28">
        <v>2017</v>
      </c>
    </row>
    <row r="931" spans="2:12" ht="13" x14ac:dyDescent="0.3">
      <c r="B931" s="29" t="str">
        <f>UnitName</f>
        <v>Plot</v>
      </c>
      <c r="C931" s="30">
        <v>6</v>
      </c>
      <c r="E931" s="29" t="str">
        <f>UnitName</f>
        <v>Plot</v>
      </c>
      <c r="F931" s="30">
        <v>6</v>
      </c>
      <c r="H931" s="29" t="str">
        <f>UnitName</f>
        <v>Plot</v>
      </c>
      <c r="I931" s="30">
        <v>6</v>
      </c>
      <c r="K931" s="29" t="str">
        <f>UnitName</f>
        <v>Plot</v>
      </c>
      <c r="L931" s="30">
        <v>6</v>
      </c>
    </row>
    <row r="932" spans="2:12" ht="13" x14ac:dyDescent="0.3">
      <c r="B932" s="29" t="str">
        <f>BlockName</f>
        <v>Name</v>
      </c>
      <c r="C932" s="30" t="s">
        <v>55</v>
      </c>
      <c r="E932" s="29" t="str">
        <f>BlockName</f>
        <v>Name</v>
      </c>
      <c r="F932" s="30" t="s">
        <v>55</v>
      </c>
      <c r="H932" s="29" t="str">
        <f>BlockName</f>
        <v>Name</v>
      </c>
      <c r="I932" s="30" t="s">
        <v>55</v>
      </c>
      <c r="K932" s="29" t="str">
        <f>BlockName</f>
        <v>Name</v>
      </c>
      <c r="L932" s="30" t="s">
        <v>55</v>
      </c>
    </row>
    <row r="933" spans="2:12" ht="13" x14ac:dyDescent="0.3">
      <c r="B933" s="29" t="str">
        <f>Factor2Name</f>
        <v>Variety</v>
      </c>
      <c r="C933" s="30" t="s">
        <v>2</v>
      </c>
      <c r="E933" s="29" t="str">
        <f>Factor2Name</f>
        <v>Variety</v>
      </c>
      <c r="F933" s="30" t="s">
        <v>2</v>
      </c>
      <c r="H933" s="29" t="str">
        <f>Factor2Name</f>
        <v>Variety</v>
      </c>
      <c r="I933" s="30" t="s">
        <v>2</v>
      </c>
      <c r="K933" s="29" t="str">
        <f>Factor2Name</f>
        <v>Variety</v>
      </c>
      <c r="L933" s="30" t="s">
        <v>2</v>
      </c>
    </row>
    <row r="934" spans="2:12" ht="13" x14ac:dyDescent="0.3">
      <c r="B934" s="29" t="str">
        <f>Factor3Name</f>
        <v>Fertiliser</v>
      </c>
      <c r="C934" s="30" t="s">
        <v>38</v>
      </c>
      <c r="E934" s="29" t="str">
        <f>Factor3Name</f>
        <v>Fertiliser</v>
      </c>
      <c r="F934" s="30" t="s">
        <v>38</v>
      </c>
      <c r="H934" s="29" t="str">
        <f>Factor3Name</f>
        <v>Fertiliser</v>
      </c>
      <c r="I934" s="30" t="s">
        <v>38</v>
      </c>
      <c r="K934" s="29" t="str">
        <f>Factor3Name</f>
        <v>Fertiliser</v>
      </c>
      <c r="L934" s="30" t="s">
        <v>38</v>
      </c>
    </row>
    <row r="935" spans="2:12" ht="13" x14ac:dyDescent="0.3">
      <c r="B935" s="29" t="str">
        <f>Factor1Name</f>
        <v>Weeding</v>
      </c>
      <c r="C935" s="30" t="s">
        <v>37</v>
      </c>
      <c r="E935" s="29" t="str">
        <f>Factor1Name</f>
        <v>Weeding</v>
      </c>
      <c r="F935" s="30" t="s">
        <v>37</v>
      </c>
      <c r="H935" s="29" t="str">
        <f>Factor1Name</f>
        <v>Weeding</v>
      </c>
      <c r="I935" s="30" t="s">
        <v>37</v>
      </c>
      <c r="K935" s="29" t="str">
        <f>Factor1Name</f>
        <v>Weeding</v>
      </c>
      <c r="L935" s="30" t="s">
        <v>37</v>
      </c>
    </row>
    <row r="936" spans="2:12" ht="13" x14ac:dyDescent="0.3">
      <c r="B936" s="25" t="s">
        <v>14</v>
      </c>
      <c r="C936" s="26">
        <v>1059.5999999999999</v>
      </c>
      <c r="E936" s="25" t="s">
        <v>14</v>
      </c>
      <c r="F936" s="26">
        <v>1040.9000000000001</v>
      </c>
      <c r="H936" s="25" t="s">
        <v>14</v>
      </c>
      <c r="I936" s="26">
        <v>976.3</v>
      </c>
      <c r="K936" s="25" t="s">
        <v>14</v>
      </c>
      <c r="L936" s="26">
        <v>1164.8</v>
      </c>
    </row>
    <row r="938" spans="2:12" ht="13" x14ac:dyDescent="0.3">
      <c r="B938" s="27" t="s">
        <v>3</v>
      </c>
      <c r="C938" s="28">
        <v>2017</v>
      </c>
      <c r="E938" s="27" t="s">
        <v>3</v>
      </c>
      <c r="F938" s="28">
        <v>2017</v>
      </c>
      <c r="H938" s="27" t="s">
        <v>3</v>
      </c>
      <c r="I938" s="28">
        <v>2017</v>
      </c>
      <c r="K938" s="27" t="s">
        <v>3</v>
      </c>
      <c r="L938" s="28">
        <v>2017</v>
      </c>
    </row>
    <row r="939" spans="2:12" ht="13" x14ac:dyDescent="0.3">
      <c r="B939" s="29" t="str">
        <f>UnitName</f>
        <v>Plot</v>
      </c>
      <c r="C939" s="30">
        <v>6</v>
      </c>
      <c r="E939" s="29" t="str">
        <f>UnitName</f>
        <v>Plot</v>
      </c>
      <c r="F939" s="30">
        <v>6</v>
      </c>
      <c r="H939" s="29" t="str">
        <f>UnitName</f>
        <v>Plot</v>
      </c>
      <c r="I939" s="30">
        <v>6</v>
      </c>
      <c r="K939" s="29" t="str">
        <f>UnitName</f>
        <v>Plot</v>
      </c>
      <c r="L939" s="30">
        <v>6</v>
      </c>
    </row>
    <row r="940" spans="2:12" ht="13" x14ac:dyDescent="0.3">
      <c r="B940" s="29" t="str">
        <f>BlockName</f>
        <v>Name</v>
      </c>
      <c r="C940" s="30" t="s">
        <v>55</v>
      </c>
      <c r="E940" s="29" t="str">
        <f>BlockName</f>
        <v>Name</v>
      </c>
      <c r="F940" s="30" t="s">
        <v>55</v>
      </c>
      <c r="H940" s="29" t="str">
        <f>BlockName</f>
        <v>Name</v>
      </c>
      <c r="I940" s="30" t="s">
        <v>55</v>
      </c>
      <c r="K940" s="29" t="str">
        <f>BlockName</f>
        <v>Name</v>
      </c>
      <c r="L940" s="30" t="s">
        <v>55</v>
      </c>
    </row>
    <row r="941" spans="2:12" ht="13" x14ac:dyDescent="0.3">
      <c r="B941" s="29" t="str">
        <f>Factor2Name</f>
        <v>Variety</v>
      </c>
      <c r="C941" s="30" t="s">
        <v>2</v>
      </c>
      <c r="E941" s="29" t="str">
        <f>Factor2Name</f>
        <v>Variety</v>
      </c>
      <c r="F941" s="30" t="s">
        <v>2</v>
      </c>
      <c r="H941" s="29" t="str">
        <f>Factor2Name</f>
        <v>Variety</v>
      </c>
      <c r="I941" s="30" t="s">
        <v>2</v>
      </c>
      <c r="K941" s="29" t="str">
        <f>Factor2Name</f>
        <v>Variety</v>
      </c>
      <c r="L941" s="30" t="s">
        <v>2</v>
      </c>
    </row>
    <row r="942" spans="2:12" ht="13" x14ac:dyDescent="0.3">
      <c r="B942" s="29" t="str">
        <f>Factor3Name</f>
        <v>Fertiliser</v>
      </c>
      <c r="C942" s="30" t="s">
        <v>38</v>
      </c>
      <c r="E942" s="29" t="str">
        <f>Factor3Name</f>
        <v>Fertiliser</v>
      </c>
      <c r="F942" s="30" t="s">
        <v>38</v>
      </c>
      <c r="H942" s="29" t="str">
        <f>Factor3Name</f>
        <v>Fertiliser</v>
      </c>
      <c r="I942" s="30" t="s">
        <v>38</v>
      </c>
      <c r="K942" s="29" t="str">
        <f>Factor3Name</f>
        <v>Fertiliser</v>
      </c>
      <c r="L942" s="30" t="s">
        <v>38</v>
      </c>
    </row>
    <row r="943" spans="2:12" ht="13" x14ac:dyDescent="0.3">
      <c r="B943" s="29" t="str">
        <f>Factor1Name</f>
        <v>Weeding</v>
      </c>
      <c r="C943" s="30" t="s">
        <v>37</v>
      </c>
      <c r="E943" s="29" t="str">
        <f>Factor1Name</f>
        <v>Weeding</v>
      </c>
      <c r="F943" s="30" t="s">
        <v>37</v>
      </c>
      <c r="H943" s="29" t="str">
        <f>Factor1Name</f>
        <v>Weeding</v>
      </c>
      <c r="I943" s="30" t="s">
        <v>37</v>
      </c>
      <c r="K943" s="29" t="str">
        <f>Factor1Name</f>
        <v>Weeding</v>
      </c>
      <c r="L943" s="30" t="s">
        <v>37</v>
      </c>
    </row>
    <row r="944" spans="2:12" ht="13" x14ac:dyDescent="0.3">
      <c r="B944" s="25" t="s">
        <v>14</v>
      </c>
      <c r="C944" s="26">
        <v>1037.3</v>
      </c>
      <c r="E944" s="25" t="s">
        <v>14</v>
      </c>
      <c r="F944" s="26">
        <v>1004</v>
      </c>
      <c r="H944" s="25" t="s">
        <v>14</v>
      </c>
      <c r="I944" s="26">
        <v>923.9</v>
      </c>
      <c r="K944" s="25" t="s">
        <v>14</v>
      </c>
      <c r="L944" s="26">
        <v>1020.9</v>
      </c>
    </row>
    <row r="946" spans="2:12" ht="13" x14ac:dyDescent="0.3">
      <c r="B946" s="27" t="s">
        <v>3</v>
      </c>
      <c r="C946" s="28">
        <v>2017</v>
      </c>
      <c r="E946" s="27" t="s">
        <v>3</v>
      </c>
      <c r="F946" s="28">
        <v>2017</v>
      </c>
      <c r="H946" s="27" t="s">
        <v>3</v>
      </c>
      <c r="I946" s="28">
        <v>2017</v>
      </c>
      <c r="K946" s="27" t="s">
        <v>3</v>
      </c>
      <c r="L946" s="28">
        <v>2017</v>
      </c>
    </row>
    <row r="947" spans="2:12" ht="13" x14ac:dyDescent="0.3">
      <c r="B947" s="29" t="str">
        <f>UnitName</f>
        <v>Plot</v>
      </c>
      <c r="C947" s="30">
        <v>6</v>
      </c>
      <c r="E947" s="29" t="str">
        <f>UnitName</f>
        <v>Plot</v>
      </c>
      <c r="F947" s="30">
        <v>6</v>
      </c>
      <c r="H947" s="29" t="str">
        <f>UnitName</f>
        <v>Plot</v>
      </c>
      <c r="I947" s="30">
        <v>6</v>
      </c>
      <c r="K947" s="29" t="str">
        <f>UnitName</f>
        <v>Plot</v>
      </c>
      <c r="L947" s="30">
        <v>6</v>
      </c>
    </row>
    <row r="948" spans="2:12" ht="13" x14ac:dyDescent="0.3">
      <c r="B948" s="29" t="str">
        <f>BlockName</f>
        <v>Name</v>
      </c>
      <c r="C948" s="30" t="s">
        <v>55</v>
      </c>
      <c r="E948" s="29" t="str">
        <f>BlockName</f>
        <v>Name</v>
      </c>
      <c r="F948" s="30" t="s">
        <v>55</v>
      </c>
      <c r="H948" s="29" t="str">
        <f>BlockName</f>
        <v>Name</v>
      </c>
      <c r="I948" s="30" t="s">
        <v>55</v>
      </c>
      <c r="K948" s="29" t="str">
        <f>BlockName</f>
        <v>Name</v>
      </c>
      <c r="L948" s="30" t="s">
        <v>55</v>
      </c>
    </row>
    <row r="949" spans="2:12" ht="13" x14ac:dyDescent="0.3">
      <c r="B949" s="29" t="str">
        <f>Factor2Name</f>
        <v>Variety</v>
      </c>
      <c r="C949" s="30" t="s">
        <v>2</v>
      </c>
      <c r="E949" s="29" t="str">
        <f>Factor2Name</f>
        <v>Variety</v>
      </c>
      <c r="F949" s="30" t="s">
        <v>2</v>
      </c>
      <c r="H949" s="29" t="str">
        <f>Factor2Name</f>
        <v>Variety</v>
      </c>
      <c r="I949" s="30" t="s">
        <v>2</v>
      </c>
      <c r="K949" s="29" t="str">
        <f>Factor2Name</f>
        <v>Variety</v>
      </c>
      <c r="L949" s="30" t="s">
        <v>2</v>
      </c>
    </row>
    <row r="950" spans="2:12" ht="13" x14ac:dyDescent="0.3">
      <c r="B950" s="29" t="str">
        <f>Factor3Name</f>
        <v>Fertiliser</v>
      </c>
      <c r="C950" s="30" t="s">
        <v>38</v>
      </c>
      <c r="E950" s="29" t="str">
        <f>Factor3Name</f>
        <v>Fertiliser</v>
      </c>
      <c r="F950" s="30" t="s">
        <v>38</v>
      </c>
      <c r="H950" s="29" t="str">
        <f>Factor3Name</f>
        <v>Fertiliser</v>
      </c>
      <c r="I950" s="30" t="s">
        <v>38</v>
      </c>
      <c r="K950" s="29" t="str">
        <f>Factor3Name</f>
        <v>Fertiliser</v>
      </c>
      <c r="L950" s="30" t="s">
        <v>38</v>
      </c>
    </row>
    <row r="951" spans="2:12" ht="13" x14ac:dyDescent="0.3">
      <c r="B951" s="29" t="str">
        <f>Factor1Name</f>
        <v>Weeding</v>
      </c>
      <c r="C951" s="30" t="s">
        <v>37</v>
      </c>
      <c r="E951" s="29" t="str">
        <f>Factor1Name</f>
        <v>Weeding</v>
      </c>
      <c r="F951" s="30" t="s">
        <v>37</v>
      </c>
      <c r="H951" s="29" t="str">
        <f>Factor1Name</f>
        <v>Weeding</v>
      </c>
      <c r="I951" s="30" t="s">
        <v>37</v>
      </c>
      <c r="K951" s="29" t="str">
        <f>Factor1Name</f>
        <v>Weeding</v>
      </c>
      <c r="L951" s="30" t="s">
        <v>37</v>
      </c>
    </row>
    <row r="952" spans="2:12" ht="13" x14ac:dyDescent="0.3">
      <c r="B952" s="25" t="s">
        <v>14</v>
      </c>
      <c r="C952" s="26">
        <v>1067</v>
      </c>
      <c r="E952" s="25" t="s">
        <v>14</v>
      </c>
      <c r="F952" s="26">
        <v>989.1</v>
      </c>
      <c r="H952" s="25" t="s">
        <v>14</v>
      </c>
      <c r="I952" s="26">
        <v>1130.7</v>
      </c>
      <c r="K952" s="25" t="s">
        <v>14</v>
      </c>
      <c r="L952" s="26">
        <v>942.6</v>
      </c>
    </row>
    <row r="954" spans="2:12" ht="13" x14ac:dyDescent="0.3">
      <c r="B954" s="27" t="s">
        <v>3</v>
      </c>
      <c r="C954" s="28">
        <v>2017</v>
      </c>
      <c r="E954" s="27" t="s">
        <v>3</v>
      </c>
      <c r="F954" s="28">
        <v>2017</v>
      </c>
      <c r="H954" s="27" t="s">
        <v>3</v>
      </c>
      <c r="I954" s="28">
        <v>2017</v>
      </c>
      <c r="K954" s="27" t="s">
        <v>3</v>
      </c>
      <c r="L954" s="28">
        <v>2017</v>
      </c>
    </row>
    <row r="955" spans="2:12" ht="13" x14ac:dyDescent="0.3">
      <c r="B955" s="29" t="str">
        <f>UnitName</f>
        <v>Plot</v>
      </c>
      <c r="C955" s="30">
        <v>6</v>
      </c>
      <c r="E955" s="29" t="str">
        <f>UnitName</f>
        <v>Plot</v>
      </c>
      <c r="F955" s="30">
        <v>6</v>
      </c>
      <c r="H955" s="29" t="str">
        <f>UnitName</f>
        <v>Plot</v>
      </c>
      <c r="I955" s="30">
        <v>6</v>
      </c>
      <c r="K955" s="29" t="str">
        <f>UnitName</f>
        <v>Plot</v>
      </c>
      <c r="L955" s="30">
        <v>6</v>
      </c>
    </row>
    <row r="956" spans="2:12" ht="13" x14ac:dyDescent="0.3">
      <c r="B956" s="29" t="str">
        <f>BlockName</f>
        <v>Name</v>
      </c>
      <c r="C956" s="30" t="s">
        <v>55</v>
      </c>
      <c r="E956" s="29" t="str">
        <f>BlockName</f>
        <v>Name</v>
      </c>
      <c r="F956" s="30" t="s">
        <v>55</v>
      </c>
      <c r="H956" s="29" t="str">
        <f>BlockName</f>
        <v>Name</v>
      </c>
      <c r="I956" s="30" t="s">
        <v>55</v>
      </c>
      <c r="K956" s="29" t="str">
        <f>BlockName</f>
        <v>Name</v>
      </c>
      <c r="L956" s="30" t="s">
        <v>55</v>
      </c>
    </row>
    <row r="957" spans="2:12" ht="13" x14ac:dyDescent="0.3">
      <c r="B957" s="29" t="str">
        <f>Factor2Name</f>
        <v>Variety</v>
      </c>
      <c r="C957" s="30" t="s">
        <v>2</v>
      </c>
      <c r="E957" s="29" t="str">
        <f>Factor2Name</f>
        <v>Variety</v>
      </c>
      <c r="F957" s="30" t="s">
        <v>2</v>
      </c>
      <c r="H957" s="29" t="str">
        <f>Factor2Name</f>
        <v>Variety</v>
      </c>
      <c r="I957" s="30" t="s">
        <v>2</v>
      </c>
      <c r="K957" s="29" t="str">
        <f>Factor2Name</f>
        <v>Variety</v>
      </c>
      <c r="L957" s="30" t="s">
        <v>2</v>
      </c>
    </row>
    <row r="958" spans="2:12" ht="13" x14ac:dyDescent="0.3">
      <c r="B958" s="29" t="str">
        <f>Factor3Name</f>
        <v>Fertiliser</v>
      </c>
      <c r="C958" s="30" t="s">
        <v>38</v>
      </c>
      <c r="E958" s="29" t="str">
        <f>Factor3Name</f>
        <v>Fertiliser</v>
      </c>
      <c r="F958" s="30" t="s">
        <v>38</v>
      </c>
      <c r="H958" s="29" t="str">
        <f>Factor3Name</f>
        <v>Fertiliser</v>
      </c>
      <c r="I958" s="30" t="s">
        <v>38</v>
      </c>
      <c r="K958" s="29" t="str">
        <f>Factor3Name</f>
        <v>Fertiliser</v>
      </c>
      <c r="L958" s="30" t="s">
        <v>38</v>
      </c>
    </row>
    <row r="959" spans="2:12" ht="13" x14ac:dyDescent="0.3">
      <c r="B959" s="29" t="str">
        <f>Factor1Name</f>
        <v>Weeding</v>
      </c>
      <c r="C959" s="30" t="s">
        <v>37</v>
      </c>
      <c r="E959" s="29" t="str">
        <f>Factor1Name</f>
        <v>Weeding</v>
      </c>
      <c r="F959" s="30" t="s">
        <v>37</v>
      </c>
      <c r="H959" s="29" t="str">
        <f>Factor1Name</f>
        <v>Weeding</v>
      </c>
      <c r="I959" s="30" t="s">
        <v>37</v>
      </c>
      <c r="K959" s="29" t="str">
        <f>Factor1Name</f>
        <v>Weeding</v>
      </c>
      <c r="L959" s="30" t="s">
        <v>37</v>
      </c>
    </row>
    <row r="960" spans="2:12" ht="13" x14ac:dyDescent="0.3">
      <c r="B960" s="25" t="s">
        <v>14</v>
      </c>
      <c r="C960" s="26">
        <v>1043.3</v>
      </c>
      <c r="E960" s="25" t="s">
        <v>14</v>
      </c>
      <c r="F960" s="26">
        <v>1122.7</v>
      </c>
      <c r="H960" s="25" t="s">
        <v>14</v>
      </c>
      <c r="I960" s="26">
        <v>942.1</v>
      </c>
      <c r="K960" s="25" t="s">
        <v>14</v>
      </c>
      <c r="L960" s="26">
        <v>966.3</v>
      </c>
    </row>
    <row r="962" spans="2:12" ht="13" x14ac:dyDescent="0.3">
      <c r="B962" s="27" t="s">
        <v>3</v>
      </c>
      <c r="C962" s="28">
        <v>2017</v>
      </c>
      <c r="E962" s="27" t="s">
        <v>3</v>
      </c>
      <c r="F962" s="28">
        <v>2017</v>
      </c>
      <c r="H962" s="27" t="s">
        <v>3</v>
      </c>
      <c r="I962" s="28">
        <v>2017</v>
      </c>
      <c r="K962" s="27" t="s">
        <v>3</v>
      </c>
      <c r="L962" s="28">
        <v>2017</v>
      </c>
    </row>
    <row r="963" spans="2:12" ht="13" x14ac:dyDescent="0.3">
      <c r="B963" s="29" t="str">
        <f>UnitName</f>
        <v>Plot</v>
      </c>
      <c r="C963" s="30">
        <v>1</v>
      </c>
      <c r="E963" s="29" t="str">
        <f>UnitName</f>
        <v>Plot</v>
      </c>
      <c r="F963" s="30">
        <v>1</v>
      </c>
      <c r="H963" s="29" t="str">
        <f>UnitName</f>
        <v>Plot</v>
      </c>
      <c r="I963" s="30">
        <v>1</v>
      </c>
      <c r="K963" s="29" t="str">
        <f>UnitName</f>
        <v>Plot</v>
      </c>
      <c r="L963" s="30">
        <v>1</v>
      </c>
    </row>
    <row r="964" spans="2:12" ht="13" x14ac:dyDescent="0.3">
      <c r="B964" s="29" t="str">
        <f>BlockName</f>
        <v>Name</v>
      </c>
      <c r="C964" s="30" t="s">
        <v>55</v>
      </c>
      <c r="E964" s="29" t="str">
        <f>BlockName</f>
        <v>Name</v>
      </c>
      <c r="F964" s="30" t="s">
        <v>55</v>
      </c>
      <c r="H964" s="29" t="str">
        <f>BlockName</f>
        <v>Name</v>
      </c>
      <c r="I964" s="30" t="s">
        <v>55</v>
      </c>
      <c r="K964" s="29" t="str">
        <f>BlockName</f>
        <v>Name</v>
      </c>
      <c r="L964" s="30" t="s">
        <v>55</v>
      </c>
    </row>
    <row r="965" spans="2:12" ht="13" x14ac:dyDescent="0.3">
      <c r="B965" s="29" t="str">
        <f>Factor2Name</f>
        <v>Variety</v>
      </c>
      <c r="C965" s="30" t="s">
        <v>46</v>
      </c>
      <c r="E965" s="29" t="str">
        <f>Factor2Name</f>
        <v>Variety</v>
      </c>
      <c r="F965" s="30" t="s">
        <v>46</v>
      </c>
      <c r="H965" s="29" t="str">
        <f>Factor2Name</f>
        <v>Variety</v>
      </c>
      <c r="I965" s="30" t="s">
        <v>46</v>
      </c>
      <c r="K965" s="29" t="str">
        <f>Factor2Name</f>
        <v>Variety</v>
      </c>
      <c r="L965" s="30" t="s">
        <v>46</v>
      </c>
    </row>
    <row r="966" spans="2:12" ht="13" x14ac:dyDescent="0.3">
      <c r="B966" s="29" t="str">
        <f>Factor3Name</f>
        <v>Fertiliser</v>
      </c>
      <c r="C966" s="30" t="s">
        <v>45</v>
      </c>
      <c r="E966" s="29" t="str">
        <f>Factor3Name</f>
        <v>Fertiliser</v>
      </c>
      <c r="F966" s="30" t="s">
        <v>45</v>
      </c>
      <c r="H966" s="29" t="str">
        <f>Factor3Name</f>
        <v>Fertiliser</v>
      </c>
      <c r="I966" s="30" t="s">
        <v>45</v>
      </c>
      <c r="K966" s="29" t="str">
        <f>Factor3Name</f>
        <v>Fertiliser</v>
      </c>
      <c r="L966" s="30" t="s">
        <v>45</v>
      </c>
    </row>
    <row r="967" spans="2:12" ht="13" x14ac:dyDescent="0.3">
      <c r="B967" s="29" t="str">
        <f>Factor1Name</f>
        <v>Weeding</v>
      </c>
      <c r="C967" s="30" t="s">
        <v>51</v>
      </c>
      <c r="E967" s="29" t="str">
        <f>Factor1Name</f>
        <v>Weeding</v>
      </c>
      <c r="F967" s="30" t="s">
        <v>51</v>
      </c>
      <c r="H967" s="29" t="str">
        <f>Factor1Name</f>
        <v>Weeding</v>
      </c>
      <c r="I967" s="30" t="s">
        <v>51</v>
      </c>
      <c r="K967" s="29" t="str">
        <f>Factor1Name</f>
        <v>Weeding</v>
      </c>
      <c r="L967" s="30" t="s">
        <v>51</v>
      </c>
    </row>
    <row r="968" spans="2:12" ht="13" x14ac:dyDescent="0.3">
      <c r="B968" s="25" t="s">
        <v>14</v>
      </c>
      <c r="C968" s="26">
        <v>980.9</v>
      </c>
      <c r="E968" s="25" t="s">
        <v>14</v>
      </c>
      <c r="F968" s="26">
        <v>1146</v>
      </c>
      <c r="H968" s="25" t="s">
        <v>14</v>
      </c>
      <c r="I968" s="26">
        <v>1414.6</v>
      </c>
      <c r="K968" s="25" t="s">
        <v>14</v>
      </c>
      <c r="L968" s="26">
        <v>1271</v>
      </c>
    </row>
    <row r="970" spans="2:12" ht="13" x14ac:dyDescent="0.3">
      <c r="B970" s="27" t="s">
        <v>3</v>
      </c>
      <c r="C970" s="28">
        <v>2017</v>
      </c>
      <c r="E970" s="27" t="s">
        <v>3</v>
      </c>
      <c r="F970" s="28">
        <v>2017</v>
      </c>
      <c r="H970" s="27" t="s">
        <v>3</v>
      </c>
      <c r="I970" s="28">
        <v>2017</v>
      </c>
      <c r="K970" s="27" t="s">
        <v>3</v>
      </c>
      <c r="L970" s="28">
        <v>2017</v>
      </c>
    </row>
    <row r="971" spans="2:12" ht="13" x14ac:dyDescent="0.3">
      <c r="B971" s="29" t="str">
        <f>UnitName</f>
        <v>Plot</v>
      </c>
      <c r="C971" s="30">
        <v>1</v>
      </c>
      <c r="E971" s="29" t="str">
        <f>UnitName</f>
        <v>Plot</v>
      </c>
      <c r="F971" s="30">
        <v>1</v>
      </c>
      <c r="H971" s="29" t="str">
        <f>UnitName</f>
        <v>Plot</v>
      </c>
      <c r="I971" s="30">
        <v>1</v>
      </c>
      <c r="K971" s="29" t="str">
        <f>UnitName</f>
        <v>Plot</v>
      </c>
      <c r="L971" s="30">
        <v>1</v>
      </c>
    </row>
    <row r="972" spans="2:12" ht="13" x14ac:dyDescent="0.3">
      <c r="B972" s="29" t="str">
        <f>BlockName</f>
        <v>Name</v>
      </c>
      <c r="C972" s="30" t="s">
        <v>55</v>
      </c>
      <c r="E972" s="29" t="str">
        <f>BlockName</f>
        <v>Name</v>
      </c>
      <c r="F972" s="30" t="s">
        <v>55</v>
      </c>
      <c r="H972" s="29" t="str">
        <f>BlockName</f>
        <v>Name</v>
      </c>
      <c r="I972" s="30" t="s">
        <v>55</v>
      </c>
      <c r="K972" s="29" t="str">
        <f>BlockName</f>
        <v>Name</v>
      </c>
      <c r="L972" s="30" t="s">
        <v>55</v>
      </c>
    </row>
    <row r="973" spans="2:12" ht="13" x14ac:dyDescent="0.3">
      <c r="B973" s="29" t="str">
        <f>Factor2Name</f>
        <v>Variety</v>
      </c>
      <c r="C973" s="30" t="s">
        <v>46</v>
      </c>
      <c r="E973" s="29" t="str">
        <f>Factor2Name</f>
        <v>Variety</v>
      </c>
      <c r="F973" s="30" t="s">
        <v>46</v>
      </c>
      <c r="H973" s="29" t="str">
        <f>Factor2Name</f>
        <v>Variety</v>
      </c>
      <c r="I973" s="30" t="s">
        <v>46</v>
      </c>
      <c r="K973" s="29" t="str">
        <f>Factor2Name</f>
        <v>Variety</v>
      </c>
      <c r="L973" s="30" t="s">
        <v>46</v>
      </c>
    </row>
    <row r="974" spans="2:12" ht="13" x14ac:dyDescent="0.3">
      <c r="B974" s="29" t="str">
        <f>Factor3Name</f>
        <v>Fertiliser</v>
      </c>
      <c r="C974" s="30" t="s">
        <v>45</v>
      </c>
      <c r="E974" s="29" t="str">
        <f>Factor3Name</f>
        <v>Fertiliser</v>
      </c>
      <c r="F974" s="30" t="s">
        <v>45</v>
      </c>
      <c r="H974" s="29" t="str">
        <f>Factor3Name</f>
        <v>Fertiliser</v>
      </c>
      <c r="I974" s="30" t="s">
        <v>45</v>
      </c>
      <c r="K974" s="29" t="str">
        <f>Factor3Name</f>
        <v>Fertiliser</v>
      </c>
      <c r="L974" s="30" t="s">
        <v>45</v>
      </c>
    </row>
    <row r="975" spans="2:12" ht="13" x14ac:dyDescent="0.3">
      <c r="B975" s="29" t="str">
        <f>Factor1Name</f>
        <v>Weeding</v>
      </c>
      <c r="C975" s="30" t="s">
        <v>51</v>
      </c>
      <c r="E975" s="29" t="str">
        <f>Factor1Name</f>
        <v>Weeding</v>
      </c>
      <c r="F975" s="30" t="s">
        <v>51</v>
      </c>
      <c r="H975" s="29" t="str">
        <f>Factor1Name</f>
        <v>Weeding</v>
      </c>
      <c r="I975" s="30" t="s">
        <v>51</v>
      </c>
      <c r="K975" s="29" t="str">
        <f>Factor1Name</f>
        <v>Weeding</v>
      </c>
      <c r="L975" s="30" t="s">
        <v>51</v>
      </c>
    </row>
    <row r="976" spans="2:12" ht="13" x14ac:dyDescent="0.3">
      <c r="B976" s="25" t="s">
        <v>14</v>
      </c>
      <c r="C976" s="26">
        <v>1220.4000000000001</v>
      </c>
      <c r="E976" s="25" t="s">
        <v>14</v>
      </c>
      <c r="F976" s="26">
        <v>1226.8</v>
      </c>
      <c r="H976" s="25" t="s">
        <v>14</v>
      </c>
      <c r="I976" s="26">
        <v>1138.0999999999999</v>
      </c>
      <c r="K976" s="25" t="s">
        <v>14</v>
      </c>
      <c r="L976" s="26">
        <v>1202</v>
      </c>
    </row>
    <row r="978" spans="2:12" ht="13" x14ac:dyDescent="0.3">
      <c r="B978" s="27" t="s">
        <v>3</v>
      </c>
      <c r="C978" s="28">
        <v>2017</v>
      </c>
      <c r="E978" s="27" t="s">
        <v>3</v>
      </c>
      <c r="F978" s="28">
        <v>2017</v>
      </c>
      <c r="H978" s="27" t="s">
        <v>3</v>
      </c>
      <c r="I978" s="28">
        <v>2017</v>
      </c>
      <c r="K978" s="27" t="s">
        <v>3</v>
      </c>
      <c r="L978" s="28">
        <v>2017</v>
      </c>
    </row>
    <row r="979" spans="2:12" ht="13" x14ac:dyDescent="0.3">
      <c r="B979" s="29" t="str">
        <f>UnitName</f>
        <v>Plot</v>
      </c>
      <c r="C979" s="30">
        <v>1</v>
      </c>
      <c r="E979" s="29" t="str">
        <f>UnitName</f>
        <v>Plot</v>
      </c>
      <c r="F979" s="30">
        <v>1</v>
      </c>
      <c r="H979" s="29" t="str">
        <f>UnitName</f>
        <v>Plot</v>
      </c>
      <c r="I979" s="30">
        <v>1</v>
      </c>
      <c r="K979" s="29" t="str">
        <f>UnitName</f>
        <v>Plot</v>
      </c>
      <c r="L979" s="30">
        <v>1</v>
      </c>
    </row>
    <row r="980" spans="2:12" ht="13" x14ac:dyDescent="0.3">
      <c r="B980" s="29" t="str">
        <f>BlockName</f>
        <v>Name</v>
      </c>
      <c r="C980" s="30" t="s">
        <v>55</v>
      </c>
      <c r="E980" s="29" t="str">
        <f>BlockName</f>
        <v>Name</v>
      </c>
      <c r="F980" s="30" t="s">
        <v>55</v>
      </c>
      <c r="H980" s="29" t="str">
        <f>BlockName</f>
        <v>Name</v>
      </c>
      <c r="I980" s="30" t="s">
        <v>55</v>
      </c>
      <c r="K980" s="29" t="str">
        <f>BlockName</f>
        <v>Name</v>
      </c>
      <c r="L980" s="30" t="s">
        <v>55</v>
      </c>
    </row>
    <row r="981" spans="2:12" ht="13" x14ac:dyDescent="0.3">
      <c r="B981" s="29" t="str">
        <f>Factor2Name</f>
        <v>Variety</v>
      </c>
      <c r="C981" s="30" t="s">
        <v>46</v>
      </c>
      <c r="E981" s="29" t="str">
        <f>Factor2Name</f>
        <v>Variety</v>
      </c>
      <c r="F981" s="30" t="s">
        <v>46</v>
      </c>
      <c r="H981" s="29" t="str">
        <f>Factor2Name</f>
        <v>Variety</v>
      </c>
      <c r="I981" s="30" t="s">
        <v>46</v>
      </c>
      <c r="K981" s="29" t="str">
        <f>Factor2Name</f>
        <v>Variety</v>
      </c>
      <c r="L981" s="30" t="s">
        <v>46</v>
      </c>
    </row>
    <row r="982" spans="2:12" ht="13" x14ac:dyDescent="0.3">
      <c r="B982" s="29" t="str">
        <f>Factor3Name</f>
        <v>Fertiliser</v>
      </c>
      <c r="C982" s="30" t="s">
        <v>45</v>
      </c>
      <c r="E982" s="29" t="str">
        <f>Factor3Name</f>
        <v>Fertiliser</v>
      </c>
      <c r="F982" s="30" t="s">
        <v>45</v>
      </c>
      <c r="H982" s="29" t="str">
        <f>Factor3Name</f>
        <v>Fertiliser</v>
      </c>
      <c r="I982" s="30" t="s">
        <v>45</v>
      </c>
      <c r="K982" s="29" t="str">
        <f>Factor3Name</f>
        <v>Fertiliser</v>
      </c>
      <c r="L982" s="30" t="s">
        <v>45</v>
      </c>
    </row>
    <row r="983" spans="2:12" ht="13" x14ac:dyDescent="0.3">
      <c r="B983" s="29" t="str">
        <f>Factor1Name</f>
        <v>Weeding</v>
      </c>
      <c r="C983" s="30" t="s">
        <v>51</v>
      </c>
      <c r="E983" s="29" t="str">
        <f>Factor1Name</f>
        <v>Weeding</v>
      </c>
      <c r="F983" s="30" t="s">
        <v>51</v>
      </c>
      <c r="H983" s="29" t="str">
        <f>Factor1Name</f>
        <v>Weeding</v>
      </c>
      <c r="I983" s="30" t="s">
        <v>51</v>
      </c>
      <c r="K983" s="29" t="str">
        <f>Factor1Name</f>
        <v>Weeding</v>
      </c>
      <c r="L983" s="30" t="s">
        <v>51</v>
      </c>
    </row>
    <row r="984" spans="2:12" ht="13" x14ac:dyDescent="0.3">
      <c r="B984" s="25" t="s">
        <v>14</v>
      </c>
      <c r="C984" s="26">
        <v>1281.9000000000001</v>
      </c>
      <c r="E984" s="25" t="s">
        <v>14</v>
      </c>
      <c r="F984" s="26">
        <v>1306.9000000000001</v>
      </c>
      <c r="H984" s="25" t="s">
        <v>14</v>
      </c>
      <c r="I984" s="26">
        <v>1067.8</v>
      </c>
      <c r="K984" s="25" t="s">
        <v>14</v>
      </c>
      <c r="L984" s="26">
        <v>1210.5</v>
      </c>
    </row>
    <row r="986" spans="2:12" ht="13" x14ac:dyDescent="0.3">
      <c r="B986" s="27" t="s">
        <v>3</v>
      </c>
      <c r="C986" s="28">
        <v>2017</v>
      </c>
      <c r="E986" s="27" t="s">
        <v>3</v>
      </c>
      <c r="F986" s="28">
        <v>2017</v>
      </c>
      <c r="H986" s="27" t="s">
        <v>3</v>
      </c>
      <c r="I986" s="28">
        <v>2017</v>
      </c>
      <c r="K986" s="27" t="s">
        <v>3</v>
      </c>
      <c r="L986" s="28">
        <v>2017</v>
      </c>
    </row>
    <row r="987" spans="2:12" ht="13" x14ac:dyDescent="0.3">
      <c r="B987" s="29" t="str">
        <f>UnitName</f>
        <v>Plot</v>
      </c>
      <c r="C987" s="30">
        <v>1</v>
      </c>
      <c r="E987" s="29" t="str">
        <f>UnitName</f>
        <v>Plot</v>
      </c>
      <c r="F987" s="30">
        <v>1</v>
      </c>
      <c r="H987" s="29" t="str">
        <f>UnitName</f>
        <v>Plot</v>
      </c>
      <c r="I987" s="30">
        <v>1</v>
      </c>
      <c r="K987" s="29" t="str">
        <f>UnitName</f>
        <v>Plot</v>
      </c>
      <c r="L987" s="30">
        <v>1</v>
      </c>
    </row>
    <row r="988" spans="2:12" ht="13" x14ac:dyDescent="0.3">
      <c r="B988" s="29" t="str">
        <f>BlockName</f>
        <v>Name</v>
      </c>
      <c r="C988" s="30" t="s">
        <v>55</v>
      </c>
      <c r="E988" s="29" t="str">
        <f>BlockName</f>
        <v>Name</v>
      </c>
      <c r="F988" s="30" t="s">
        <v>55</v>
      </c>
      <c r="H988" s="29" t="str">
        <f>BlockName</f>
        <v>Name</v>
      </c>
      <c r="I988" s="30" t="s">
        <v>55</v>
      </c>
      <c r="K988" s="29" t="str">
        <f>BlockName</f>
        <v>Name</v>
      </c>
      <c r="L988" s="30" t="s">
        <v>55</v>
      </c>
    </row>
    <row r="989" spans="2:12" ht="13" x14ac:dyDescent="0.3">
      <c r="B989" s="29" t="str">
        <f>Factor2Name</f>
        <v>Variety</v>
      </c>
      <c r="C989" s="30" t="s">
        <v>46</v>
      </c>
      <c r="E989" s="29" t="str">
        <f>Factor2Name</f>
        <v>Variety</v>
      </c>
      <c r="F989" s="30" t="s">
        <v>46</v>
      </c>
      <c r="H989" s="29" t="str">
        <f>Factor2Name</f>
        <v>Variety</v>
      </c>
      <c r="I989" s="30" t="s">
        <v>46</v>
      </c>
      <c r="K989" s="29" t="str">
        <f>Factor2Name</f>
        <v>Variety</v>
      </c>
      <c r="L989" s="30" t="s">
        <v>46</v>
      </c>
    </row>
    <row r="990" spans="2:12" ht="13" x14ac:dyDescent="0.3">
      <c r="B990" s="29" t="str">
        <f>Factor3Name</f>
        <v>Fertiliser</v>
      </c>
      <c r="C990" s="30" t="s">
        <v>45</v>
      </c>
      <c r="E990" s="29" t="str">
        <f>Factor3Name</f>
        <v>Fertiliser</v>
      </c>
      <c r="F990" s="30" t="s">
        <v>45</v>
      </c>
      <c r="H990" s="29" t="str">
        <f>Factor3Name</f>
        <v>Fertiliser</v>
      </c>
      <c r="I990" s="30" t="s">
        <v>45</v>
      </c>
      <c r="K990" s="29" t="str">
        <f>Factor3Name</f>
        <v>Fertiliser</v>
      </c>
      <c r="L990" s="30" t="s">
        <v>45</v>
      </c>
    </row>
    <row r="991" spans="2:12" ht="13" x14ac:dyDescent="0.3">
      <c r="B991" s="29" t="str">
        <f>Factor1Name</f>
        <v>Weeding</v>
      </c>
      <c r="C991" s="30" t="s">
        <v>51</v>
      </c>
      <c r="E991" s="29" t="str">
        <f>Factor1Name</f>
        <v>Weeding</v>
      </c>
      <c r="F991" s="30" t="s">
        <v>51</v>
      </c>
      <c r="H991" s="29" t="str">
        <f>Factor1Name</f>
        <v>Weeding</v>
      </c>
      <c r="I991" s="30" t="s">
        <v>51</v>
      </c>
      <c r="K991" s="29" t="str">
        <f>Factor1Name</f>
        <v>Weeding</v>
      </c>
      <c r="L991" s="30" t="s">
        <v>51</v>
      </c>
    </row>
    <row r="992" spans="2:12" ht="13" x14ac:dyDescent="0.3">
      <c r="B992" s="25" t="s">
        <v>14</v>
      </c>
      <c r="C992" s="26">
        <v>1178.5999999999999</v>
      </c>
      <c r="E992" s="25" t="s">
        <v>14</v>
      </c>
      <c r="F992" s="26">
        <v>1054.9000000000001</v>
      </c>
      <c r="H992" s="25" t="s">
        <v>14</v>
      </c>
      <c r="I992" s="26">
        <v>1187.8</v>
      </c>
      <c r="K992" s="25" t="s">
        <v>14</v>
      </c>
      <c r="L992" s="26">
        <v>1252.0999999999999</v>
      </c>
    </row>
    <row r="994" spans="2:12" ht="13" x14ac:dyDescent="0.3">
      <c r="B994" s="27" t="s">
        <v>3</v>
      </c>
      <c r="C994" s="28">
        <v>2017</v>
      </c>
      <c r="E994" s="27" t="s">
        <v>3</v>
      </c>
      <c r="F994" s="28">
        <v>2017</v>
      </c>
      <c r="H994" s="27" t="s">
        <v>3</v>
      </c>
      <c r="I994" s="28">
        <v>2017</v>
      </c>
      <c r="K994" s="27" t="s">
        <v>3</v>
      </c>
      <c r="L994" s="28">
        <v>2017</v>
      </c>
    </row>
    <row r="995" spans="2:12" ht="13" x14ac:dyDescent="0.3">
      <c r="B995" s="29" t="str">
        <f>UnitName</f>
        <v>Plot</v>
      </c>
      <c r="C995" s="30">
        <v>1</v>
      </c>
      <c r="E995" s="29" t="str">
        <f>UnitName</f>
        <v>Plot</v>
      </c>
      <c r="F995" s="30">
        <v>1</v>
      </c>
      <c r="H995" s="29" t="str">
        <f>UnitName</f>
        <v>Plot</v>
      </c>
      <c r="I995" s="30">
        <v>1</v>
      </c>
      <c r="K995" s="29" t="str">
        <f>UnitName</f>
        <v>Plot</v>
      </c>
      <c r="L995" s="30">
        <v>1</v>
      </c>
    </row>
    <row r="996" spans="2:12" ht="13" x14ac:dyDescent="0.3">
      <c r="B996" s="29" t="str">
        <f>BlockName</f>
        <v>Name</v>
      </c>
      <c r="C996" s="30" t="s">
        <v>55</v>
      </c>
      <c r="E996" s="29" t="str">
        <f>BlockName</f>
        <v>Name</v>
      </c>
      <c r="F996" s="30" t="s">
        <v>55</v>
      </c>
      <c r="H996" s="29" t="str">
        <f>BlockName</f>
        <v>Name</v>
      </c>
      <c r="I996" s="30" t="s">
        <v>55</v>
      </c>
      <c r="K996" s="29" t="str">
        <f>BlockName</f>
        <v>Name</v>
      </c>
      <c r="L996" s="30" t="s">
        <v>55</v>
      </c>
    </row>
    <row r="997" spans="2:12" ht="13" x14ac:dyDescent="0.3">
      <c r="B997" s="29" t="str">
        <f>Factor2Name</f>
        <v>Variety</v>
      </c>
      <c r="C997" s="30" t="s">
        <v>46</v>
      </c>
      <c r="E997" s="29" t="str">
        <f>Factor2Name</f>
        <v>Variety</v>
      </c>
      <c r="F997" s="30" t="s">
        <v>46</v>
      </c>
      <c r="H997" s="29" t="str">
        <f>Factor2Name</f>
        <v>Variety</v>
      </c>
      <c r="I997" s="30" t="s">
        <v>46</v>
      </c>
      <c r="K997" s="29" t="str">
        <f>Factor2Name</f>
        <v>Variety</v>
      </c>
      <c r="L997" s="30" t="s">
        <v>46</v>
      </c>
    </row>
    <row r="998" spans="2:12" ht="13" x14ac:dyDescent="0.3">
      <c r="B998" s="29" t="str">
        <f>Factor3Name</f>
        <v>Fertiliser</v>
      </c>
      <c r="C998" s="30" t="s">
        <v>45</v>
      </c>
      <c r="E998" s="29" t="str">
        <f>Factor3Name</f>
        <v>Fertiliser</v>
      </c>
      <c r="F998" s="30" t="s">
        <v>45</v>
      </c>
      <c r="H998" s="29" t="str">
        <f>Factor3Name</f>
        <v>Fertiliser</v>
      </c>
      <c r="I998" s="30" t="s">
        <v>45</v>
      </c>
      <c r="K998" s="29" t="str">
        <f>Factor3Name</f>
        <v>Fertiliser</v>
      </c>
      <c r="L998" s="30" t="s">
        <v>45</v>
      </c>
    </row>
    <row r="999" spans="2:12" ht="13" x14ac:dyDescent="0.3">
      <c r="B999" s="29" t="str">
        <f>Factor1Name</f>
        <v>Weeding</v>
      </c>
      <c r="C999" s="30" t="s">
        <v>51</v>
      </c>
      <c r="E999" s="29" t="str">
        <f>Factor1Name</f>
        <v>Weeding</v>
      </c>
      <c r="F999" s="30" t="s">
        <v>51</v>
      </c>
      <c r="H999" s="29" t="str">
        <f>Factor1Name</f>
        <v>Weeding</v>
      </c>
      <c r="I999" s="30" t="s">
        <v>51</v>
      </c>
      <c r="K999" s="29" t="str">
        <f>Factor1Name</f>
        <v>Weeding</v>
      </c>
      <c r="L999" s="30" t="s">
        <v>51</v>
      </c>
    </row>
    <row r="1000" spans="2:12" ht="13" x14ac:dyDescent="0.3">
      <c r="B1000" s="25" t="s">
        <v>14</v>
      </c>
      <c r="C1000" s="26">
        <v>1199.8</v>
      </c>
      <c r="E1000" s="25" t="s">
        <v>14</v>
      </c>
      <c r="F1000" s="26">
        <v>1176.5</v>
      </c>
      <c r="H1000" s="25" t="s">
        <v>14</v>
      </c>
      <c r="I1000" s="26">
        <v>1359.9</v>
      </c>
      <c r="K1000" s="25" t="s">
        <v>14</v>
      </c>
      <c r="L1000" s="26">
        <v>1416.1</v>
      </c>
    </row>
    <row r="1002" spans="2:12" ht="13" x14ac:dyDescent="0.3">
      <c r="B1002" s="27" t="s">
        <v>3</v>
      </c>
      <c r="C1002" s="28">
        <v>2017</v>
      </c>
      <c r="E1002" s="27" t="s">
        <v>3</v>
      </c>
      <c r="F1002" s="28">
        <v>2017</v>
      </c>
      <c r="H1002" s="27" t="s">
        <v>3</v>
      </c>
      <c r="I1002" s="28">
        <v>2017</v>
      </c>
      <c r="K1002" s="27" t="s">
        <v>3</v>
      </c>
      <c r="L1002" s="28">
        <v>2017</v>
      </c>
    </row>
    <row r="1003" spans="2:12" ht="13" x14ac:dyDescent="0.3">
      <c r="B1003" s="29" t="str">
        <f>UnitName</f>
        <v>Plot</v>
      </c>
      <c r="C1003" s="30">
        <v>2</v>
      </c>
      <c r="E1003" s="29" t="str">
        <f>UnitName</f>
        <v>Plot</v>
      </c>
      <c r="F1003" s="30">
        <v>2</v>
      </c>
      <c r="H1003" s="29" t="str">
        <f>UnitName</f>
        <v>Plot</v>
      </c>
      <c r="I1003" s="30">
        <v>2</v>
      </c>
      <c r="K1003" s="29" t="str">
        <f>UnitName</f>
        <v>Plot</v>
      </c>
      <c r="L1003" s="30">
        <v>2</v>
      </c>
    </row>
    <row r="1004" spans="2:12" ht="13" x14ac:dyDescent="0.3">
      <c r="B1004" s="29" t="str">
        <f>BlockName</f>
        <v>Name</v>
      </c>
      <c r="C1004" s="30" t="s">
        <v>55</v>
      </c>
      <c r="E1004" s="29" t="str">
        <f>BlockName</f>
        <v>Name</v>
      </c>
      <c r="F1004" s="30" t="s">
        <v>55</v>
      </c>
      <c r="H1004" s="29" t="str">
        <f>BlockName</f>
        <v>Name</v>
      </c>
      <c r="I1004" s="30" t="s">
        <v>55</v>
      </c>
      <c r="K1004" s="29" t="str">
        <f>BlockName</f>
        <v>Name</v>
      </c>
      <c r="L1004" s="30" t="s">
        <v>55</v>
      </c>
    </row>
    <row r="1005" spans="2:12" ht="13" x14ac:dyDescent="0.3">
      <c r="B1005" s="29" t="str">
        <f>Factor2Name</f>
        <v>Variety</v>
      </c>
      <c r="C1005" s="30" t="s">
        <v>46</v>
      </c>
      <c r="E1005" s="29" t="str">
        <f>Factor2Name</f>
        <v>Variety</v>
      </c>
      <c r="F1005" s="30" t="s">
        <v>46</v>
      </c>
      <c r="H1005" s="29" t="str">
        <f>Factor2Name</f>
        <v>Variety</v>
      </c>
      <c r="I1005" s="30" t="s">
        <v>46</v>
      </c>
      <c r="K1005" s="29" t="str">
        <f>Factor2Name</f>
        <v>Variety</v>
      </c>
      <c r="L1005" s="30" t="s">
        <v>46</v>
      </c>
    </row>
    <row r="1006" spans="2:12" ht="13" x14ac:dyDescent="0.3">
      <c r="B1006" s="29" t="str">
        <f>Factor3Name</f>
        <v>Fertiliser</v>
      </c>
      <c r="C1006" s="30" t="s">
        <v>45</v>
      </c>
      <c r="E1006" s="29" t="str">
        <f>Factor3Name</f>
        <v>Fertiliser</v>
      </c>
      <c r="F1006" s="30" t="s">
        <v>45</v>
      </c>
      <c r="H1006" s="29" t="str">
        <f>Factor3Name</f>
        <v>Fertiliser</v>
      </c>
      <c r="I1006" s="30" t="s">
        <v>45</v>
      </c>
      <c r="K1006" s="29" t="str">
        <f>Factor3Name</f>
        <v>Fertiliser</v>
      </c>
      <c r="L1006" s="30" t="s">
        <v>45</v>
      </c>
    </row>
    <row r="1007" spans="2:12" ht="13" x14ac:dyDescent="0.3">
      <c r="B1007" s="29" t="str">
        <f>Factor1Name</f>
        <v>Weeding</v>
      </c>
      <c r="C1007" s="30" t="s">
        <v>51</v>
      </c>
      <c r="E1007" s="29" t="str">
        <f>Factor1Name</f>
        <v>Weeding</v>
      </c>
      <c r="F1007" s="30" t="s">
        <v>51</v>
      </c>
      <c r="H1007" s="29" t="str">
        <f>Factor1Name</f>
        <v>Weeding</v>
      </c>
      <c r="I1007" s="30" t="s">
        <v>51</v>
      </c>
      <c r="K1007" s="29" t="str">
        <f>Factor1Name</f>
        <v>Weeding</v>
      </c>
      <c r="L1007" s="30" t="s">
        <v>51</v>
      </c>
    </row>
    <row r="1008" spans="2:12" ht="13" x14ac:dyDescent="0.3">
      <c r="B1008" s="25" t="s">
        <v>14</v>
      </c>
      <c r="C1008" s="26">
        <v>1223.0999999999999</v>
      </c>
      <c r="E1008" s="25" t="s">
        <v>14</v>
      </c>
      <c r="F1008" s="26">
        <v>1208</v>
      </c>
      <c r="H1008" s="25" t="s">
        <v>14</v>
      </c>
      <c r="I1008" s="26">
        <v>1229.3</v>
      </c>
      <c r="K1008" s="25" t="s">
        <v>14</v>
      </c>
      <c r="L1008" s="26">
        <v>1065.4000000000001</v>
      </c>
    </row>
    <row r="1010" spans="2:12" ht="13" x14ac:dyDescent="0.3">
      <c r="B1010" s="27" t="s">
        <v>3</v>
      </c>
      <c r="C1010" s="28">
        <v>2017</v>
      </c>
      <c r="E1010" s="27" t="s">
        <v>3</v>
      </c>
      <c r="F1010" s="28">
        <v>2017</v>
      </c>
      <c r="H1010" s="27" t="s">
        <v>3</v>
      </c>
      <c r="I1010" s="28">
        <v>2017</v>
      </c>
      <c r="K1010" s="27" t="s">
        <v>3</v>
      </c>
      <c r="L1010" s="28">
        <v>2017</v>
      </c>
    </row>
    <row r="1011" spans="2:12" ht="13" x14ac:dyDescent="0.3">
      <c r="B1011" s="29" t="str">
        <f>UnitName</f>
        <v>Plot</v>
      </c>
      <c r="C1011" s="30">
        <v>2</v>
      </c>
      <c r="E1011" s="29" t="str">
        <f>UnitName</f>
        <v>Plot</v>
      </c>
      <c r="F1011" s="30">
        <v>2</v>
      </c>
      <c r="H1011" s="29" t="str">
        <f>UnitName</f>
        <v>Plot</v>
      </c>
      <c r="I1011" s="30">
        <v>2</v>
      </c>
      <c r="K1011" s="29" t="str">
        <f>UnitName</f>
        <v>Plot</v>
      </c>
      <c r="L1011" s="30">
        <v>2</v>
      </c>
    </row>
    <row r="1012" spans="2:12" ht="13" x14ac:dyDescent="0.3">
      <c r="B1012" s="29" t="str">
        <f>BlockName</f>
        <v>Name</v>
      </c>
      <c r="C1012" s="30" t="s">
        <v>55</v>
      </c>
      <c r="E1012" s="29" t="str">
        <f>BlockName</f>
        <v>Name</v>
      </c>
      <c r="F1012" s="30" t="s">
        <v>55</v>
      </c>
      <c r="H1012" s="29" t="str">
        <f>BlockName</f>
        <v>Name</v>
      </c>
      <c r="I1012" s="30" t="s">
        <v>55</v>
      </c>
      <c r="K1012" s="29" t="str">
        <f>BlockName</f>
        <v>Name</v>
      </c>
      <c r="L1012" s="30" t="s">
        <v>55</v>
      </c>
    </row>
    <row r="1013" spans="2:12" ht="13" x14ac:dyDescent="0.3">
      <c r="B1013" s="29" t="str">
        <f>Factor2Name</f>
        <v>Variety</v>
      </c>
      <c r="C1013" s="30" t="s">
        <v>46</v>
      </c>
      <c r="E1013" s="29" t="str">
        <f>Factor2Name</f>
        <v>Variety</v>
      </c>
      <c r="F1013" s="30" t="s">
        <v>46</v>
      </c>
      <c r="H1013" s="29" t="str">
        <f>Factor2Name</f>
        <v>Variety</v>
      </c>
      <c r="I1013" s="30" t="s">
        <v>46</v>
      </c>
      <c r="K1013" s="29" t="str">
        <f>Factor2Name</f>
        <v>Variety</v>
      </c>
      <c r="L1013" s="30" t="s">
        <v>46</v>
      </c>
    </row>
    <row r="1014" spans="2:12" ht="13" x14ac:dyDescent="0.3">
      <c r="B1014" s="29" t="str">
        <f>Factor3Name</f>
        <v>Fertiliser</v>
      </c>
      <c r="C1014" s="30" t="s">
        <v>45</v>
      </c>
      <c r="E1014" s="29" t="str">
        <f>Factor3Name</f>
        <v>Fertiliser</v>
      </c>
      <c r="F1014" s="30" t="s">
        <v>45</v>
      </c>
      <c r="H1014" s="29" t="str">
        <f>Factor3Name</f>
        <v>Fertiliser</v>
      </c>
      <c r="I1014" s="30" t="s">
        <v>45</v>
      </c>
      <c r="K1014" s="29" t="str">
        <f>Factor3Name</f>
        <v>Fertiliser</v>
      </c>
      <c r="L1014" s="30" t="s">
        <v>45</v>
      </c>
    </row>
    <row r="1015" spans="2:12" ht="13" x14ac:dyDescent="0.3">
      <c r="B1015" s="29" t="str">
        <f>Factor1Name</f>
        <v>Weeding</v>
      </c>
      <c r="C1015" s="30" t="s">
        <v>51</v>
      </c>
      <c r="E1015" s="29" t="str">
        <f>Factor1Name</f>
        <v>Weeding</v>
      </c>
      <c r="F1015" s="30" t="s">
        <v>51</v>
      </c>
      <c r="H1015" s="29" t="str">
        <f>Factor1Name</f>
        <v>Weeding</v>
      </c>
      <c r="I1015" s="30" t="s">
        <v>51</v>
      </c>
      <c r="K1015" s="29" t="str">
        <f>Factor1Name</f>
        <v>Weeding</v>
      </c>
      <c r="L1015" s="30" t="s">
        <v>51</v>
      </c>
    </row>
    <row r="1016" spans="2:12" ht="13" x14ac:dyDescent="0.3">
      <c r="B1016" s="25" t="s">
        <v>14</v>
      </c>
      <c r="C1016" s="26">
        <v>1110.0999999999999</v>
      </c>
      <c r="E1016" s="25" t="s">
        <v>14</v>
      </c>
      <c r="F1016" s="26">
        <v>1142.8</v>
      </c>
      <c r="H1016" s="25" t="s">
        <v>14</v>
      </c>
      <c r="I1016" s="26">
        <v>992.1</v>
      </c>
      <c r="K1016" s="25" t="s">
        <v>14</v>
      </c>
      <c r="L1016" s="26">
        <v>1097.5</v>
      </c>
    </row>
    <row r="1018" spans="2:12" ht="13" x14ac:dyDescent="0.3">
      <c r="B1018" s="27" t="s">
        <v>3</v>
      </c>
      <c r="C1018" s="28">
        <v>2017</v>
      </c>
      <c r="E1018" s="27" t="s">
        <v>3</v>
      </c>
      <c r="F1018" s="28">
        <v>2017</v>
      </c>
      <c r="H1018" s="27" t="s">
        <v>3</v>
      </c>
      <c r="I1018" s="28">
        <v>2017</v>
      </c>
      <c r="K1018" s="27" t="s">
        <v>3</v>
      </c>
      <c r="L1018" s="28">
        <v>2017</v>
      </c>
    </row>
    <row r="1019" spans="2:12" ht="13" x14ac:dyDescent="0.3">
      <c r="B1019" s="29" t="str">
        <f>UnitName</f>
        <v>Plot</v>
      </c>
      <c r="C1019" s="30">
        <v>2</v>
      </c>
      <c r="E1019" s="29" t="str">
        <f>UnitName</f>
        <v>Plot</v>
      </c>
      <c r="F1019" s="30">
        <v>2</v>
      </c>
      <c r="H1019" s="29" t="str">
        <f>UnitName</f>
        <v>Plot</v>
      </c>
      <c r="I1019" s="30">
        <v>2</v>
      </c>
      <c r="K1019" s="29" t="str">
        <f>UnitName</f>
        <v>Plot</v>
      </c>
      <c r="L1019" s="30">
        <v>2</v>
      </c>
    </row>
    <row r="1020" spans="2:12" ht="13" x14ac:dyDescent="0.3">
      <c r="B1020" s="29" t="str">
        <f>BlockName</f>
        <v>Name</v>
      </c>
      <c r="C1020" s="30" t="s">
        <v>55</v>
      </c>
      <c r="E1020" s="29" t="str">
        <f>BlockName</f>
        <v>Name</v>
      </c>
      <c r="F1020" s="30" t="s">
        <v>55</v>
      </c>
      <c r="H1020" s="29" t="str">
        <f>BlockName</f>
        <v>Name</v>
      </c>
      <c r="I1020" s="30" t="s">
        <v>55</v>
      </c>
      <c r="K1020" s="29" t="str">
        <f>BlockName</f>
        <v>Name</v>
      </c>
      <c r="L1020" s="30" t="s">
        <v>55</v>
      </c>
    </row>
    <row r="1021" spans="2:12" ht="13" x14ac:dyDescent="0.3">
      <c r="B1021" s="29" t="str">
        <f>Factor2Name</f>
        <v>Variety</v>
      </c>
      <c r="C1021" s="30" t="s">
        <v>46</v>
      </c>
      <c r="E1021" s="29" t="str">
        <f>Factor2Name</f>
        <v>Variety</v>
      </c>
      <c r="F1021" s="30" t="s">
        <v>46</v>
      </c>
      <c r="H1021" s="29" t="str">
        <f>Factor2Name</f>
        <v>Variety</v>
      </c>
      <c r="I1021" s="30" t="s">
        <v>46</v>
      </c>
      <c r="K1021" s="29" t="str">
        <f>Factor2Name</f>
        <v>Variety</v>
      </c>
      <c r="L1021" s="30" t="s">
        <v>46</v>
      </c>
    </row>
    <row r="1022" spans="2:12" ht="13" x14ac:dyDescent="0.3">
      <c r="B1022" s="29" t="str">
        <f>Factor3Name</f>
        <v>Fertiliser</v>
      </c>
      <c r="C1022" s="30" t="s">
        <v>45</v>
      </c>
      <c r="E1022" s="29" t="str">
        <f>Factor3Name</f>
        <v>Fertiliser</v>
      </c>
      <c r="F1022" s="30" t="s">
        <v>45</v>
      </c>
      <c r="H1022" s="29" t="str">
        <f>Factor3Name</f>
        <v>Fertiliser</v>
      </c>
      <c r="I1022" s="30" t="s">
        <v>45</v>
      </c>
      <c r="K1022" s="29" t="str">
        <f>Factor3Name</f>
        <v>Fertiliser</v>
      </c>
      <c r="L1022" s="30" t="s">
        <v>45</v>
      </c>
    </row>
    <row r="1023" spans="2:12" ht="13" x14ac:dyDescent="0.3">
      <c r="B1023" s="29" t="str">
        <f>Factor1Name</f>
        <v>Weeding</v>
      </c>
      <c r="C1023" s="30" t="s">
        <v>51</v>
      </c>
      <c r="E1023" s="29" t="str">
        <f>Factor1Name</f>
        <v>Weeding</v>
      </c>
      <c r="F1023" s="30" t="s">
        <v>51</v>
      </c>
      <c r="H1023" s="29" t="str">
        <f>Factor1Name</f>
        <v>Weeding</v>
      </c>
      <c r="I1023" s="30" t="s">
        <v>51</v>
      </c>
      <c r="K1023" s="29" t="str">
        <f>Factor1Name</f>
        <v>Weeding</v>
      </c>
      <c r="L1023" s="30" t="s">
        <v>51</v>
      </c>
    </row>
    <row r="1024" spans="2:12" ht="13" x14ac:dyDescent="0.3">
      <c r="B1024" s="25" t="s">
        <v>14</v>
      </c>
      <c r="C1024" s="26">
        <v>1179.8</v>
      </c>
      <c r="E1024" s="25" t="s">
        <v>14</v>
      </c>
      <c r="F1024" s="26">
        <v>1212.2</v>
      </c>
      <c r="H1024" s="25" t="s">
        <v>14</v>
      </c>
      <c r="I1024" s="26">
        <v>1214.7</v>
      </c>
      <c r="K1024" s="25" t="s">
        <v>14</v>
      </c>
      <c r="L1024" s="26">
        <v>1277.5999999999999</v>
      </c>
    </row>
    <row r="1026" spans="2:12" ht="13" x14ac:dyDescent="0.3">
      <c r="B1026" s="27" t="s">
        <v>3</v>
      </c>
      <c r="C1026" s="28">
        <v>2017</v>
      </c>
      <c r="E1026" s="27" t="s">
        <v>3</v>
      </c>
      <c r="F1026" s="28">
        <v>2017</v>
      </c>
      <c r="H1026" s="27" t="s">
        <v>3</v>
      </c>
      <c r="I1026" s="28">
        <v>2017</v>
      </c>
      <c r="K1026" s="27" t="s">
        <v>3</v>
      </c>
      <c r="L1026" s="28">
        <v>2017</v>
      </c>
    </row>
    <row r="1027" spans="2:12" ht="13" x14ac:dyDescent="0.3">
      <c r="B1027" s="29" t="str">
        <f>UnitName</f>
        <v>Plot</v>
      </c>
      <c r="C1027" s="30">
        <v>2</v>
      </c>
      <c r="E1027" s="29" t="str">
        <f>UnitName</f>
        <v>Plot</v>
      </c>
      <c r="F1027" s="30">
        <v>2</v>
      </c>
      <c r="H1027" s="29" t="str">
        <f>UnitName</f>
        <v>Plot</v>
      </c>
      <c r="I1027" s="30">
        <v>2</v>
      </c>
      <c r="K1027" s="29" t="str">
        <f>UnitName</f>
        <v>Plot</v>
      </c>
      <c r="L1027" s="30">
        <v>2</v>
      </c>
    </row>
    <row r="1028" spans="2:12" ht="13" x14ac:dyDescent="0.3">
      <c r="B1028" s="29" t="str">
        <f>BlockName</f>
        <v>Name</v>
      </c>
      <c r="C1028" s="30" t="s">
        <v>55</v>
      </c>
      <c r="E1028" s="29" t="str">
        <f>BlockName</f>
        <v>Name</v>
      </c>
      <c r="F1028" s="30" t="s">
        <v>55</v>
      </c>
      <c r="H1028" s="29" t="str">
        <f>BlockName</f>
        <v>Name</v>
      </c>
      <c r="I1028" s="30" t="s">
        <v>55</v>
      </c>
      <c r="K1028" s="29" t="str">
        <f>BlockName</f>
        <v>Name</v>
      </c>
      <c r="L1028" s="30" t="s">
        <v>55</v>
      </c>
    </row>
    <row r="1029" spans="2:12" ht="13" x14ac:dyDescent="0.3">
      <c r="B1029" s="29" t="str">
        <f>Factor2Name</f>
        <v>Variety</v>
      </c>
      <c r="C1029" s="30" t="s">
        <v>46</v>
      </c>
      <c r="E1029" s="29" t="str">
        <f>Factor2Name</f>
        <v>Variety</v>
      </c>
      <c r="F1029" s="30" t="s">
        <v>46</v>
      </c>
      <c r="H1029" s="29" t="str">
        <f>Factor2Name</f>
        <v>Variety</v>
      </c>
      <c r="I1029" s="30" t="s">
        <v>46</v>
      </c>
      <c r="K1029" s="29" t="str">
        <f>Factor2Name</f>
        <v>Variety</v>
      </c>
      <c r="L1029" s="30" t="s">
        <v>46</v>
      </c>
    </row>
    <row r="1030" spans="2:12" ht="13" x14ac:dyDescent="0.3">
      <c r="B1030" s="29" t="str">
        <f>Factor3Name</f>
        <v>Fertiliser</v>
      </c>
      <c r="C1030" s="30" t="s">
        <v>45</v>
      </c>
      <c r="E1030" s="29" t="str">
        <f>Factor3Name</f>
        <v>Fertiliser</v>
      </c>
      <c r="F1030" s="30" t="s">
        <v>45</v>
      </c>
      <c r="H1030" s="29" t="str">
        <f>Factor3Name</f>
        <v>Fertiliser</v>
      </c>
      <c r="I1030" s="30" t="s">
        <v>45</v>
      </c>
      <c r="K1030" s="29" t="str">
        <f>Factor3Name</f>
        <v>Fertiliser</v>
      </c>
      <c r="L1030" s="30" t="s">
        <v>45</v>
      </c>
    </row>
    <row r="1031" spans="2:12" ht="13" x14ac:dyDescent="0.3">
      <c r="B1031" s="29" t="str">
        <f>Factor1Name</f>
        <v>Weeding</v>
      </c>
      <c r="C1031" s="30" t="s">
        <v>51</v>
      </c>
      <c r="E1031" s="29" t="str">
        <f>Factor1Name</f>
        <v>Weeding</v>
      </c>
      <c r="F1031" s="30" t="s">
        <v>51</v>
      </c>
      <c r="H1031" s="29" t="str">
        <f>Factor1Name</f>
        <v>Weeding</v>
      </c>
      <c r="I1031" s="30" t="s">
        <v>51</v>
      </c>
      <c r="K1031" s="29" t="str">
        <f>Factor1Name</f>
        <v>Weeding</v>
      </c>
      <c r="L1031" s="30" t="s">
        <v>51</v>
      </c>
    </row>
    <row r="1032" spans="2:12" ht="13" x14ac:dyDescent="0.3">
      <c r="B1032" s="25" t="s">
        <v>14</v>
      </c>
      <c r="C1032" s="26">
        <v>1028.3</v>
      </c>
      <c r="E1032" s="25" t="s">
        <v>14</v>
      </c>
      <c r="F1032" s="26">
        <v>1176.0999999999999</v>
      </c>
      <c r="H1032" s="25" t="s">
        <v>14</v>
      </c>
      <c r="I1032" s="26">
        <v>1043.7</v>
      </c>
      <c r="K1032" s="25" t="s">
        <v>14</v>
      </c>
      <c r="L1032" s="26">
        <v>1150.9000000000001</v>
      </c>
    </row>
    <row r="1034" spans="2:12" ht="13" x14ac:dyDescent="0.3">
      <c r="B1034" s="27" t="s">
        <v>3</v>
      </c>
      <c r="C1034" s="28">
        <v>2017</v>
      </c>
      <c r="E1034" s="27" t="s">
        <v>3</v>
      </c>
      <c r="F1034" s="28">
        <v>2017</v>
      </c>
      <c r="H1034" s="27" t="s">
        <v>3</v>
      </c>
      <c r="I1034" s="28">
        <v>2017</v>
      </c>
      <c r="K1034" s="27" t="s">
        <v>3</v>
      </c>
      <c r="L1034" s="28">
        <v>2017</v>
      </c>
    </row>
    <row r="1035" spans="2:12" ht="13" x14ac:dyDescent="0.3">
      <c r="B1035" s="29" t="str">
        <f>UnitName</f>
        <v>Plot</v>
      </c>
      <c r="C1035" s="30">
        <v>2</v>
      </c>
      <c r="E1035" s="29" t="str">
        <f>UnitName</f>
        <v>Plot</v>
      </c>
      <c r="F1035" s="30">
        <v>2</v>
      </c>
      <c r="H1035" s="29" t="str">
        <f>UnitName</f>
        <v>Plot</v>
      </c>
      <c r="I1035" s="30">
        <v>2</v>
      </c>
      <c r="K1035" s="29" t="str">
        <f>UnitName</f>
        <v>Plot</v>
      </c>
      <c r="L1035" s="30">
        <v>2</v>
      </c>
    </row>
    <row r="1036" spans="2:12" ht="13" x14ac:dyDescent="0.3">
      <c r="B1036" s="29" t="str">
        <f>BlockName</f>
        <v>Name</v>
      </c>
      <c r="C1036" s="30" t="s">
        <v>55</v>
      </c>
      <c r="E1036" s="29" t="str">
        <f>BlockName</f>
        <v>Name</v>
      </c>
      <c r="F1036" s="30" t="s">
        <v>55</v>
      </c>
      <c r="H1036" s="29" t="str">
        <f>BlockName</f>
        <v>Name</v>
      </c>
      <c r="I1036" s="30" t="s">
        <v>55</v>
      </c>
      <c r="K1036" s="29" t="str">
        <f>BlockName</f>
        <v>Name</v>
      </c>
      <c r="L1036" s="30" t="s">
        <v>55</v>
      </c>
    </row>
    <row r="1037" spans="2:12" ht="13" x14ac:dyDescent="0.3">
      <c r="B1037" s="29" t="str">
        <f>Factor2Name</f>
        <v>Variety</v>
      </c>
      <c r="C1037" s="30" t="s">
        <v>46</v>
      </c>
      <c r="E1037" s="29" t="str">
        <f>Factor2Name</f>
        <v>Variety</v>
      </c>
      <c r="F1037" s="30" t="s">
        <v>46</v>
      </c>
      <c r="H1037" s="29" t="str">
        <f>Factor2Name</f>
        <v>Variety</v>
      </c>
      <c r="I1037" s="30" t="s">
        <v>46</v>
      </c>
      <c r="K1037" s="29" t="str">
        <f>Factor2Name</f>
        <v>Variety</v>
      </c>
      <c r="L1037" s="30" t="s">
        <v>46</v>
      </c>
    </row>
    <row r="1038" spans="2:12" ht="13" x14ac:dyDescent="0.3">
      <c r="B1038" s="29" t="str">
        <f>Factor3Name</f>
        <v>Fertiliser</v>
      </c>
      <c r="C1038" s="30" t="s">
        <v>45</v>
      </c>
      <c r="E1038" s="29" t="str">
        <f>Factor3Name</f>
        <v>Fertiliser</v>
      </c>
      <c r="F1038" s="30" t="s">
        <v>45</v>
      </c>
      <c r="H1038" s="29" t="str">
        <f>Factor3Name</f>
        <v>Fertiliser</v>
      </c>
      <c r="I1038" s="30" t="s">
        <v>45</v>
      </c>
      <c r="K1038" s="29" t="str">
        <f>Factor3Name</f>
        <v>Fertiliser</v>
      </c>
      <c r="L1038" s="30" t="s">
        <v>45</v>
      </c>
    </row>
    <row r="1039" spans="2:12" ht="13" x14ac:dyDescent="0.3">
      <c r="B1039" s="29" t="str">
        <f>Factor1Name</f>
        <v>Weeding</v>
      </c>
      <c r="C1039" s="30" t="s">
        <v>51</v>
      </c>
      <c r="E1039" s="29" t="str">
        <f>Factor1Name</f>
        <v>Weeding</v>
      </c>
      <c r="F1039" s="30" t="s">
        <v>51</v>
      </c>
      <c r="H1039" s="29" t="str">
        <f>Factor1Name</f>
        <v>Weeding</v>
      </c>
      <c r="I1039" s="30" t="s">
        <v>51</v>
      </c>
      <c r="K1039" s="29" t="str">
        <f>Factor1Name</f>
        <v>Weeding</v>
      </c>
      <c r="L1039" s="30" t="s">
        <v>51</v>
      </c>
    </row>
    <row r="1040" spans="2:12" ht="13" x14ac:dyDescent="0.3">
      <c r="B1040" s="25" t="s">
        <v>14</v>
      </c>
      <c r="C1040" s="26">
        <v>1226.0999999999999</v>
      </c>
      <c r="E1040" s="25" t="s">
        <v>14</v>
      </c>
      <c r="F1040" s="26">
        <v>1204.4000000000001</v>
      </c>
      <c r="H1040" s="25" t="s">
        <v>14</v>
      </c>
      <c r="I1040" s="26">
        <v>1224.4000000000001</v>
      </c>
      <c r="K1040" s="25" t="s">
        <v>14</v>
      </c>
      <c r="L1040" s="26">
        <v>1155.9000000000001</v>
      </c>
    </row>
    <row r="1042" spans="2:12" ht="13" x14ac:dyDescent="0.3">
      <c r="B1042" s="27" t="s">
        <v>3</v>
      </c>
      <c r="C1042" s="28">
        <v>2017</v>
      </c>
      <c r="E1042" s="27" t="s">
        <v>3</v>
      </c>
      <c r="F1042" s="28">
        <v>2017</v>
      </c>
      <c r="H1042" s="27" t="s">
        <v>3</v>
      </c>
      <c r="I1042" s="28">
        <v>2017</v>
      </c>
      <c r="K1042" s="27" t="s">
        <v>3</v>
      </c>
      <c r="L1042" s="28">
        <v>2017</v>
      </c>
    </row>
    <row r="1043" spans="2:12" ht="13" x14ac:dyDescent="0.3">
      <c r="B1043" s="29" t="str">
        <f>UnitName</f>
        <v>Plot</v>
      </c>
      <c r="C1043" s="30">
        <v>3</v>
      </c>
      <c r="E1043" s="29" t="str">
        <f>UnitName</f>
        <v>Plot</v>
      </c>
      <c r="F1043" s="30">
        <v>3</v>
      </c>
      <c r="H1043" s="29" t="str">
        <f>UnitName</f>
        <v>Plot</v>
      </c>
      <c r="I1043" s="30">
        <v>3</v>
      </c>
      <c r="K1043" s="29" t="str">
        <f>UnitName</f>
        <v>Plot</v>
      </c>
      <c r="L1043" s="30">
        <v>3</v>
      </c>
    </row>
    <row r="1044" spans="2:12" ht="13" x14ac:dyDescent="0.3">
      <c r="B1044" s="29" t="str">
        <f>BlockName</f>
        <v>Name</v>
      </c>
      <c r="C1044" s="30" t="s">
        <v>55</v>
      </c>
      <c r="E1044" s="29" t="str">
        <f>BlockName</f>
        <v>Name</v>
      </c>
      <c r="F1044" s="30" t="s">
        <v>55</v>
      </c>
      <c r="H1044" s="29" t="str">
        <f>BlockName</f>
        <v>Name</v>
      </c>
      <c r="I1044" s="30" t="s">
        <v>55</v>
      </c>
      <c r="K1044" s="29" t="str">
        <f>BlockName</f>
        <v>Name</v>
      </c>
      <c r="L1044" s="30" t="s">
        <v>55</v>
      </c>
    </row>
    <row r="1045" spans="2:12" ht="13" x14ac:dyDescent="0.3">
      <c r="B1045" s="29" t="str">
        <f>Factor2Name</f>
        <v>Variety</v>
      </c>
      <c r="C1045" s="30" t="s">
        <v>46</v>
      </c>
      <c r="E1045" s="29" t="str">
        <f>Factor2Name</f>
        <v>Variety</v>
      </c>
      <c r="F1045" s="30" t="s">
        <v>46</v>
      </c>
      <c r="H1045" s="29" t="str">
        <f>Factor2Name</f>
        <v>Variety</v>
      </c>
      <c r="I1045" s="30" t="s">
        <v>46</v>
      </c>
      <c r="K1045" s="29" t="str">
        <f>Factor2Name</f>
        <v>Variety</v>
      </c>
      <c r="L1045" s="30" t="s">
        <v>46</v>
      </c>
    </row>
    <row r="1046" spans="2:12" ht="13" x14ac:dyDescent="0.3">
      <c r="B1046" s="29" t="str">
        <f>Factor3Name</f>
        <v>Fertiliser</v>
      </c>
      <c r="C1046" s="30" t="s">
        <v>45</v>
      </c>
      <c r="E1046" s="29" t="str">
        <f>Factor3Name</f>
        <v>Fertiliser</v>
      </c>
      <c r="F1046" s="30" t="s">
        <v>45</v>
      </c>
      <c r="H1046" s="29" t="str">
        <f>Factor3Name</f>
        <v>Fertiliser</v>
      </c>
      <c r="I1046" s="30" t="s">
        <v>45</v>
      </c>
      <c r="K1046" s="29" t="str">
        <f>Factor3Name</f>
        <v>Fertiliser</v>
      </c>
      <c r="L1046" s="30" t="s">
        <v>45</v>
      </c>
    </row>
    <row r="1047" spans="2:12" ht="13" x14ac:dyDescent="0.3">
      <c r="B1047" s="29" t="str">
        <f>Factor1Name</f>
        <v>Weeding</v>
      </c>
      <c r="C1047" s="30" t="s">
        <v>51</v>
      </c>
      <c r="E1047" s="29" t="str">
        <f>Factor1Name</f>
        <v>Weeding</v>
      </c>
      <c r="F1047" s="30" t="s">
        <v>51</v>
      </c>
      <c r="H1047" s="29" t="str">
        <f>Factor1Name</f>
        <v>Weeding</v>
      </c>
      <c r="I1047" s="30" t="s">
        <v>51</v>
      </c>
      <c r="K1047" s="29" t="str">
        <f>Factor1Name</f>
        <v>Weeding</v>
      </c>
      <c r="L1047" s="30" t="s">
        <v>51</v>
      </c>
    </row>
    <row r="1048" spans="2:12" ht="13" x14ac:dyDescent="0.3">
      <c r="B1048" s="25" t="s">
        <v>14</v>
      </c>
      <c r="C1048" s="26">
        <v>1333.6</v>
      </c>
      <c r="E1048" s="25" t="s">
        <v>14</v>
      </c>
      <c r="F1048" s="26">
        <v>1273.9000000000001</v>
      </c>
      <c r="H1048" s="25" t="s">
        <v>14</v>
      </c>
      <c r="I1048" s="26">
        <v>1219.0999999999999</v>
      </c>
      <c r="K1048" s="25" t="s">
        <v>14</v>
      </c>
      <c r="L1048" s="26">
        <v>1182.8</v>
      </c>
    </row>
    <row r="1050" spans="2:12" ht="13" x14ac:dyDescent="0.3">
      <c r="B1050" s="27" t="s">
        <v>3</v>
      </c>
      <c r="C1050" s="28">
        <v>2017</v>
      </c>
      <c r="E1050" s="27" t="s">
        <v>3</v>
      </c>
      <c r="F1050" s="28">
        <v>2017</v>
      </c>
      <c r="H1050" s="27" t="s">
        <v>3</v>
      </c>
      <c r="I1050" s="28">
        <v>2017</v>
      </c>
      <c r="K1050" s="27" t="s">
        <v>3</v>
      </c>
      <c r="L1050" s="28">
        <v>2017</v>
      </c>
    </row>
    <row r="1051" spans="2:12" ht="13" x14ac:dyDescent="0.3">
      <c r="B1051" s="29" t="str">
        <f>UnitName</f>
        <v>Plot</v>
      </c>
      <c r="C1051" s="30">
        <v>3</v>
      </c>
      <c r="E1051" s="29" t="str">
        <f>UnitName</f>
        <v>Plot</v>
      </c>
      <c r="F1051" s="30">
        <v>3</v>
      </c>
      <c r="H1051" s="29" t="str">
        <f>UnitName</f>
        <v>Plot</v>
      </c>
      <c r="I1051" s="30">
        <v>3</v>
      </c>
      <c r="K1051" s="29" t="str">
        <f>UnitName</f>
        <v>Plot</v>
      </c>
      <c r="L1051" s="30">
        <v>3</v>
      </c>
    </row>
    <row r="1052" spans="2:12" ht="13" x14ac:dyDescent="0.3">
      <c r="B1052" s="29" t="str">
        <f>BlockName</f>
        <v>Name</v>
      </c>
      <c r="C1052" s="30" t="s">
        <v>55</v>
      </c>
      <c r="E1052" s="29" t="str">
        <f>BlockName</f>
        <v>Name</v>
      </c>
      <c r="F1052" s="30" t="s">
        <v>55</v>
      </c>
      <c r="H1052" s="29" t="str">
        <f>BlockName</f>
        <v>Name</v>
      </c>
      <c r="I1052" s="30" t="s">
        <v>55</v>
      </c>
      <c r="K1052" s="29" t="str">
        <f>BlockName</f>
        <v>Name</v>
      </c>
      <c r="L1052" s="30" t="s">
        <v>55</v>
      </c>
    </row>
    <row r="1053" spans="2:12" ht="13" x14ac:dyDescent="0.3">
      <c r="B1053" s="29" t="str">
        <f>Factor2Name</f>
        <v>Variety</v>
      </c>
      <c r="C1053" s="30" t="s">
        <v>46</v>
      </c>
      <c r="E1053" s="29" t="str">
        <f>Factor2Name</f>
        <v>Variety</v>
      </c>
      <c r="F1053" s="30" t="s">
        <v>46</v>
      </c>
      <c r="H1053" s="29" t="str">
        <f>Factor2Name</f>
        <v>Variety</v>
      </c>
      <c r="I1053" s="30" t="s">
        <v>46</v>
      </c>
      <c r="K1053" s="29" t="str">
        <f>Factor2Name</f>
        <v>Variety</v>
      </c>
      <c r="L1053" s="30" t="s">
        <v>46</v>
      </c>
    </row>
    <row r="1054" spans="2:12" ht="13" x14ac:dyDescent="0.3">
      <c r="B1054" s="29" t="str">
        <f>Factor3Name</f>
        <v>Fertiliser</v>
      </c>
      <c r="C1054" s="30" t="s">
        <v>45</v>
      </c>
      <c r="E1054" s="29" t="str">
        <f>Factor3Name</f>
        <v>Fertiliser</v>
      </c>
      <c r="F1054" s="30" t="s">
        <v>45</v>
      </c>
      <c r="H1054" s="29" t="str">
        <f>Factor3Name</f>
        <v>Fertiliser</v>
      </c>
      <c r="I1054" s="30" t="s">
        <v>45</v>
      </c>
      <c r="K1054" s="29" t="str">
        <f>Factor3Name</f>
        <v>Fertiliser</v>
      </c>
      <c r="L1054" s="30" t="s">
        <v>45</v>
      </c>
    </row>
    <row r="1055" spans="2:12" ht="13" x14ac:dyDescent="0.3">
      <c r="B1055" s="29" t="str">
        <f>Factor1Name</f>
        <v>Weeding</v>
      </c>
      <c r="C1055" s="30" t="s">
        <v>51</v>
      </c>
      <c r="E1055" s="29" t="str">
        <f>Factor1Name</f>
        <v>Weeding</v>
      </c>
      <c r="F1055" s="30" t="s">
        <v>51</v>
      </c>
      <c r="H1055" s="29" t="str">
        <f>Factor1Name</f>
        <v>Weeding</v>
      </c>
      <c r="I1055" s="30" t="s">
        <v>51</v>
      </c>
      <c r="K1055" s="29" t="str">
        <f>Factor1Name</f>
        <v>Weeding</v>
      </c>
      <c r="L1055" s="30" t="s">
        <v>51</v>
      </c>
    </row>
    <row r="1056" spans="2:12" ht="13" x14ac:dyDescent="0.3">
      <c r="B1056" s="25" t="s">
        <v>14</v>
      </c>
      <c r="C1056" s="26">
        <v>1262</v>
      </c>
      <c r="E1056" s="25" t="s">
        <v>14</v>
      </c>
      <c r="F1056" s="26">
        <v>1101.8</v>
      </c>
      <c r="H1056" s="25" t="s">
        <v>14</v>
      </c>
      <c r="I1056" s="26">
        <v>1044.2</v>
      </c>
      <c r="K1056" s="25" t="s">
        <v>14</v>
      </c>
      <c r="L1056" s="26">
        <v>1130.4000000000001</v>
      </c>
    </row>
    <row r="1058" spans="2:12" ht="13" x14ac:dyDescent="0.3">
      <c r="B1058" s="27" t="s">
        <v>3</v>
      </c>
      <c r="C1058" s="28">
        <v>2017</v>
      </c>
      <c r="E1058" s="27" t="s">
        <v>3</v>
      </c>
      <c r="F1058" s="28">
        <v>2017</v>
      </c>
      <c r="H1058" s="27" t="s">
        <v>3</v>
      </c>
      <c r="I1058" s="28">
        <v>2017</v>
      </c>
      <c r="K1058" s="27" t="s">
        <v>3</v>
      </c>
      <c r="L1058" s="28">
        <v>2017</v>
      </c>
    </row>
    <row r="1059" spans="2:12" ht="13" x14ac:dyDescent="0.3">
      <c r="B1059" s="29" t="str">
        <f>UnitName</f>
        <v>Plot</v>
      </c>
      <c r="C1059" s="30">
        <v>3</v>
      </c>
      <c r="E1059" s="29" t="str">
        <f>UnitName</f>
        <v>Plot</v>
      </c>
      <c r="F1059" s="30">
        <v>3</v>
      </c>
      <c r="H1059" s="29" t="str">
        <f>UnitName</f>
        <v>Plot</v>
      </c>
      <c r="I1059" s="30">
        <v>3</v>
      </c>
      <c r="K1059" s="29" t="str">
        <f>UnitName</f>
        <v>Plot</v>
      </c>
      <c r="L1059" s="30">
        <v>3</v>
      </c>
    </row>
    <row r="1060" spans="2:12" ht="13" x14ac:dyDescent="0.3">
      <c r="B1060" s="29" t="str">
        <f>BlockName</f>
        <v>Name</v>
      </c>
      <c r="C1060" s="30" t="s">
        <v>55</v>
      </c>
      <c r="E1060" s="29" t="str">
        <f>BlockName</f>
        <v>Name</v>
      </c>
      <c r="F1060" s="30" t="s">
        <v>55</v>
      </c>
      <c r="H1060" s="29" t="str">
        <f>BlockName</f>
        <v>Name</v>
      </c>
      <c r="I1060" s="30" t="s">
        <v>55</v>
      </c>
      <c r="K1060" s="29" t="str">
        <f>BlockName</f>
        <v>Name</v>
      </c>
      <c r="L1060" s="30" t="s">
        <v>55</v>
      </c>
    </row>
    <row r="1061" spans="2:12" ht="13" x14ac:dyDescent="0.3">
      <c r="B1061" s="29" t="str">
        <f>Factor2Name</f>
        <v>Variety</v>
      </c>
      <c r="C1061" s="30" t="s">
        <v>46</v>
      </c>
      <c r="E1061" s="29" t="str">
        <f>Factor2Name</f>
        <v>Variety</v>
      </c>
      <c r="F1061" s="30" t="s">
        <v>46</v>
      </c>
      <c r="H1061" s="29" t="str">
        <f>Factor2Name</f>
        <v>Variety</v>
      </c>
      <c r="I1061" s="30" t="s">
        <v>46</v>
      </c>
      <c r="K1061" s="29" t="str">
        <f>Factor2Name</f>
        <v>Variety</v>
      </c>
      <c r="L1061" s="30" t="s">
        <v>46</v>
      </c>
    </row>
    <row r="1062" spans="2:12" ht="13" x14ac:dyDescent="0.3">
      <c r="B1062" s="29" t="str">
        <f>Factor3Name</f>
        <v>Fertiliser</v>
      </c>
      <c r="C1062" s="30" t="s">
        <v>45</v>
      </c>
      <c r="E1062" s="29" t="str">
        <f>Factor3Name</f>
        <v>Fertiliser</v>
      </c>
      <c r="F1062" s="30" t="s">
        <v>45</v>
      </c>
      <c r="H1062" s="29" t="str">
        <f>Factor3Name</f>
        <v>Fertiliser</v>
      </c>
      <c r="I1062" s="30" t="s">
        <v>45</v>
      </c>
      <c r="K1062" s="29" t="str">
        <f>Factor3Name</f>
        <v>Fertiliser</v>
      </c>
      <c r="L1062" s="30" t="s">
        <v>45</v>
      </c>
    </row>
    <row r="1063" spans="2:12" ht="13" x14ac:dyDescent="0.3">
      <c r="B1063" s="29" t="str">
        <f>Factor1Name</f>
        <v>Weeding</v>
      </c>
      <c r="C1063" s="30" t="s">
        <v>51</v>
      </c>
      <c r="E1063" s="29" t="str">
        <f>Factor1Name</f>
        <v>Weeding</v>
      </c>
      <c r="F1063" s="30" t="s">
        <v>51</v>
      </c>
      <c r="H1063" s="29" t="str">
        <f>Factor1Name</f>
        <v>Weeding</v>
      </c>
      <c r="I1063" s="30" t="s">
        <v>51</v>
      </c>
      <c r="K1063" s="29" t="str">
        <f>Factor1Name</f>
        <v>Weeding</v>
      </c>
      <c r="L1063" s="30" t="s">
        <v>51</v>
      </c>
    </row>
    <row r="1064" spans="2:12" ht="13" x14ac:dyDescent="0.3">
      <c r="B1064" s="25" t="s">
        <v>14</v>
      </c>
      <c r="C1064" s="26">
        <v>1270.2</v>
      </c>
      <c r="E1064" s="25" t="s">
        <v>14</v>
      </c>
      <c r="F1064" s="26">
        <v>1365.7</v>
      </c>
      <c r="H1064" s="25" t="s">
        <v>14</v>
      </c>
      <c r="I1064" s="26">
        <v>1160.2</v>
      </c>
      <c r="K1064" s="25" t="s">
        <v>14</v>
      </c>
      <c r="L1064" s="26">
        <v>1248</v>
      </c>
    </row>
    <row r="1066" spans="2:12" ht="13" x14ac:dyDescent="0.3">
      <c r="B1066" s="27" t="s">
        <v>3</v>
      </c>
      <c r="C1066" s="28">
        <v>2017</v>
      </c>
      <c r="E1066" s="27" t="s">
        <v>3</v>
      </c>
      <c r="F1066" s="28">
        <v>2017</v>
      </c>
      <c r="H1066" s="27" t="s">
        <v>3</v>
      </c>
      <c r="I1066" s="28">
        <v>2017</v>
      </c>
      <c r="K1066" s="27" t="s">
        <v>3</v>
      </c>
      <c r="L1066" s="28">
        <v>2017</v>
      </c>
    </row>
    <row r="1067" spans="2:12" ht="13" x14ac:dyDescent="0.3">
      <c r="B1067" s="29" t="str">
        <f>UnitName</f>
        <v>Plot</v>
      </c>
      <c r="C1067" s="30">
        <v>3</v>
      </c>
      <c r="E1067" s="29" t="str">
        <f>UnitName</f>
        <v>Plot</v>
      </c>
      <c r="F1067" s="30">
        <v>3</v>
      </c>
      <c r="H1067" s="29" t="str">
        <f>UnitName</f>
        <v>Plot</v>
      </c>
      <c r="I1067" s="30">
        <v>3</v>
      </c>
      <c r="K1067" s="29" t="str">
        <f>UnitName</f>
        <v>Plot</v>
      </c>
      <c r="L1067" s="30">
        <v>3</v>
      </c>
    </row>
    <row r="1068" spans="2:12" ht="13" x14ac:dyDescent="0.3">
      <c r="B1068" s="29" t="str">
        <f>BlockName</f>
        <v>Name</v>
      </c>
      <c r="C1068" s="30" t="s">
        <v>55</v>
      </c>
      <c r="E1068" s="29" t="str">
        <f>BlockName</f>
        <v>Name</v>
      </c>
      <c r="F1068" s="30" t="s">
        <v>55</v>
      </c>
      <c r="H1068" s="29" t="str">
        <f>BlockName</f>
        <v>Name</v>
      </c>
      <c r="I1068" s="30" t="s">
        <v>55</v>
      </c>
      <c r="K1068" s="29" t="str">
        <f>BlockName</f>
        <v>Name</v>
      </c>
      <c r="L1068" s="30" t="s">
        <v>55</v>
      </c>
    </row>
    <row r="1069" spans="2:12" ht="13" x14ac:dyDescent="0.3">
      <c r="B1069" s="29" t="str">
        <f>Factor2Name</f>
        <v>Variety</v>
      </c>
      <c r="C1069" s="30" t="s">
        <v>46</v>
      </c>
      <c r="E1069" s="29" t="str">
        <f>Factor2Name</f>
        <v>Variety</v>
      </c>
      <c r="F1069" s="30" t="s">
        <v>46</v>
      </c>
      <c r="H1069" s="29" t="str">
        <f>Factor2Name</f>
        <v>Variety</v>
      </c>
      <c r="I1069" s="30" t="s">
        <v>46</v>
      </c>
      <c r="K1069" s="29" t="str">
        <f>Factor2Name</f>
        <v>Variety</v>
      </c>
      <c r="L1069" s="30" t="s">
        <v>46</v>
      </c>
    </row>
    <row r="1070" spans="2:12" ht="13" x14ac:dyDescent="0.3">
      <c r="B1070" s="29" t="str">
        <f>Factor3Name</f>
        <v>Fertiliser</v>
      </c>
      <c r="C1070" s="30" t="s">
        <v>45</v>
      </c>
      <c r="E1070" s="29" t="str">
        <f>Factor3Name</f>
        <v>Fertiliser</v>
      </c>
      <c r="F1070" s="30" t="s">
        <v>45</v>
      </c>
      <c r="H1070" s="29" t="str">
        <f>Factor3Name</f>
        <v>Fertiliser</v>
      </c>
      <c r="I1070" s="30" t="s">
        <v>45</v>
      </c>
      <c r="K1070" s="29" t="str">
        <f>Factor3Name</f>
        <v>Fertiliser</v>
      </c>
      <c r="L1070" s="30" t="s">
        <v>45</v>
      </c>
    </row>
    <row r="1071" spans="2:12" ht="13" x14ac:dyDescent="0.3">
      <c r="B1071" s="29" t="str">
        <f>Factor1Name</f>
        <v>Weeding</v>
      </c>
      <c r="C1071" s="30" t="s">
        <v>51</v>
      </c>
      <c r="E1071" s="29" t="str">
        <f>Factor1Name</f>
        <v>Weeding</v>
      </c>
      <c r="F1071" s="30" t="s">
        <v>51</v>
      </c>
      <c r="H1071" s="29" t="str">
        <f>Factor1Name</f>
        <v>Weeding</v>
      </c>
      <c r="I1071" s="30" t="s">
        <v>51</v>
      </c>
      <c r="K1071" s="29" t="str">
        <f>Factor1Name</f>
        <v>Weeding</v>
      </c>
      <c r="L1071" s="30" t="s">
        <v>51</v>
      </c>
    </row>
    <row r="1072" spans="2:12" ht="13" x14ac:dyDescent="0.3">
      <c r="B1072" s="25" t="s">
        <v>14</v>
      </c>
      <c r="C1072" s="26">
        <v>1281.2</v>
      </c>
      <c r="E1072" s="25" t="s">
        <v>14</v>
      </c>
      <c r="F1072" s="26">
        <v>1019.4</v>
      </c>
      <c r="H1072" s="25" t="s">
        <v>14</v>
      </c>
      <c r="I1072" s="26">
        <v>1282.0999999999999</v>
      </c>
      <c r="K1072" s="25" t="s">
        <v>14</v>
      </c>
      <c r="L1072" s="26">
        <v>1195.9000000000001</v>
      </c>
    </row>
    <row r="1074" spans="2:12" ht="13" x14ac:dyDescent="0.3">
      <c r="B1074" s="27" t="s">
        <v>3</v>
      </c>
      <c r="C1074" s="28">
        <v>2017</v>
      </c>
      <c r="E1074" s="27" t="s">
        <v>3</v>
      </c>
      <c r="F1074" s="28">
        <v>2017</v>
      </c>
      <c r="H1074" s="27" t="s">
        <v>3</v>
      </c>
      <c r="I1074" s="28">
        <v>2017</v>
      </c>
      <c r="K1074" s="27" t="s">
        <v>3</v>
      </c>
      <c r="L1074" s="28">
        <v>2017</v>
      </c>
    </row>
    <row r="1075" spans="2:12" ht="13" x14ac:dyDescent="0.3">
      <c r="B1075" s="29" t="str">
        <f>UnitName</f>
        <v>Plot</v>
      </c>
      <c r="C1075" s="30">
        <v>3</v>
      </c>
      <c r="E1075" s="29" t="str">
        <f>UnitName</f>
        <v>Plot</v>
      </c>
      <c r="F1075" s="30">
        <v>3</v>
      </c>
      <c r="H1075" s="29" t="str">
        <f>UnitName</f>
        <v>Plot</v>
      </c>
      <c r="I1075" s="30">
        <v>3</v>
      </c>
      <c r="K1075" s="29" t="str">
        <f>UnitName</f>
        <v>Plot</v>
      </c>
      <c r="L1075" s="30">
        <v>3</v>
      </c>
    </row>
    <row r="1076" spans="2:12" ht="13" x14ac:dyDescent="0.3">
      <c r="B1076" s="29" t="str">
        <f>BlockName</f>
        <v>Name</v>
      </c>
      <c r="C1076" s="30" t="s">
        <v>55</v>
      </c>
      <c r="E1076" s="29" t="str">
        <f>BlockName</f>
        <v>Name</v>
      </c>
      <c r="F1076" s="30" t="s">
        <v>55</v>
      </c>
      <c r="H1076" s="29" t="str">
        <f>BlockName</f>
        <v>Name</v>
      </c>
      <c r="I1076" s="30" t="s">
        <v>55</v>
      </c>
      <c r="K1076" s="29" t="str">
        <f>BlockName</f>
        <v>Name</v>
      </c>
      <c r="L1076" s="30" t="s">
        <v>55</v>
      </c>
    </row>
    <row r="1077" spans="2:12" ht="13" x14ac:dyDescent="0.3">
      <c r="B1077" s="29" t="str">
        <f>Factor2Name</f>
        <v>Variety</v>
      </c>
      <c r="C1077" s="30" t="s">
        <v>46</v>
      </c>
      <c r="E1077" s="29" t="str">
        <f>Factor2Name</f>
        <v>Variety</v>
      </c>
      <c r="F1077" s="30" t="s">
        <v>46</v>
      </c>
      <c r="H1077" s="29" t="str">
        <f>Factor2Name</f>
        <v>Variety</v>
      </c>
      <c r="I1077" s="30" t="s">
        <v>46</v>
      </c>
      <c r="K1077" s="29" t="str">
        <f>Factor2Name</f>
        <v>Variety</v>
      </c>
      <c r="L1077" s="30" t="s">
        <v>46</v>
      </c>
    </row>
    <row r="1078" spans="2:12" ht="13" x14ac:dyDescent="0.3">
      <c r="B1078" s="29" t="str">
        <f>Factor3Name</f>
        <v>Fertiliser</v>
      </c>
      <c r="C1078" s="30" t="s">
        <v>45</v>
      </c>
      <c r="E1078" s="29" t="str">
        <f>Factor3Name</f>
        <v>Fertiliser</v>
      </c>
      <c r="F1078" s="30" t="s">
        <v>45</v>
      </c>
      <c r="H1078" s="29" t="str">
        <f>Factor3Name</f>
        <v>Fertiliser</v>
      </c>
      <c r="I1078" s="30" t="s">
        <v>45</v>
      </c>
      <c r="K1078" s="29" t="str">
        <f>Factor3Name</f>
        <v>Fertiliser</v>
      </c>
      <c r="L1078" s="30" t="s">
        <v>45</v>
      </c>
    </row>
    <row r="1079" spans="2:12" ht="13" x14ac:dyDescent="0.3">
      <c r="B1079" s="29" t="str">
        <f>Factor1Name</f>
        <v>Weeding</v>
      </c>
      <c r="C1079" s="30" t="s">
        <v>51</v>
      </c>
      <c r="E1079" s="29" t="str">
        <f>Factor1Name</f>
        <v>Weeding</v>
      </c>
      <c r="F1079" s="30" t="s">
        <v>51</v>
      </c>
      <c r="H1079" s="29" t="str">
        <f>Factor1Name</f>
        <v>Weeding</v>
      </c>
      <c r="I1079" s="30" t="s">
        <v>51</v>
      </c>
      <c r="K1079" s="29" t="str">
        <f>Factor1Name</f>
        <v>Weeding</v>
      </c>
      <c r="L1079" s="30" t="s">
        <v>51</v>
      </c>
    </row>
    <row r="1080" spans="2:12" ht="13" x14ac:dyDescent="0.3">
      <c r="B1080" s="25" t="s">
        <v>14</v>
      </c>
      <c r="C1080" s="26">
        <v>1118.0999999999999</v>
      </c>
      <c r="E1080" s="25" t="s">
        <v>14</v>
      </c>
      <c r="F1080" s="26">
        <v>1225.9000000000001</v>
      </c>
      <c r="H1080" s="25" t="s">
        <v>14</v>
      </c>
      <c r="I1080" s="26">
        <v>1333.4</v>
      </c>
      <c r="K1080" s="25" t="s">
        <v>14</v>
      </c>
      <c r="L1080" s="26">
        <v>1360.1</v>
      </c>
    </row>
    <row r="1082" spans="2:12" ht="13" x14ac:dyDescent="0.3">
      <c r="B1082" s="27" t="s">
        <v>3</v>
      </c>
      <c r="C1082" s="28">
        <v>2017</v>
      </c>
      <c r="E1082" s="27" t="s">
        <v>3</v>
      </c>
      <c r="F1082" s="28">
        <v>2017</v>
      </c>
      <c r="H1082" s="27" t="s">
        <v>3</v>
      </c>
      <c r="I1082" s="28">
        <v>2017</v>
      </c>
      <c r="K1082" s="27" t="s">
        <v>3</v>
      </c>
      <c r="L1082" s="28">
        <v>2017</v>
      </c>
    </row>
    <row r="1083" spans="2:12" ht="13" x14ac:dyDescent="0.3">
      <c r="B1083" s="29" t="str">
        <f>UnitName</f>
        <v>Plot</v>
      </c>
      <c r="C1083" s="30">
        <v>4</v>
      </c>
      <c r="E1083" s="29" t="str">
        <f>UnitName</f>
        <v>Plot</v>
      </c>
      <c r="F1083" s="30">
        <v>4</v>
      </c>
      <c r="H1083" s="29" t="str">
        <f>UnitName</f>
        <v>Plot</v>
      </c>
      <c r="I1083" s="30">
        <v>4</v>
      </c>
      <c r="K1083" s="29" t="str">
        <f>UnitName</f>
        <v>Plot</v>
      </c>
      <c r="L1083" s="30">
        <v>4</v>
      </c>
    </row>
    <row r="1084" spans="2:12" ht="13" x14ac:dyDescent="0.3">
      <c r="B1084" s="29" t="str">
        <f>BlockName</f>
        <v>Name</v>
      </c>
      <c r="C1084" s="30" t="s">
        <v>55</v>
      </c>
      <c r="E1084" s="29" t="str">
        <f>BlockName</f>
        <v>Name</v>
      </c>
      <c r="F1084" s="30" t="s">
        <v>55</v>
      </c>
      <c r="H1084" s="29" t="str">
        <f>BlockName</f>
        <v>Name</v>
      </c>
      <c r="I1084" s="30" t="s">
        <v>55</v>
      </c>
      <c r="K1084" s="29" t="str">
        <f>BlockName</f>
        <v>Name</v>
      </c>
      <c r="L1084" s="30" t="s">
        <v>55</v>
      </c>
    </row>
    <row r="1085" spans="2:12" ht="13" x14ac:dyDescent="0.3">
      <c r="B1085" s="29" t="str">
        <f>Factor2Name</f>
        <v>Variety</v>
      </c>
      <c r="C1085" s="30" t="s">
        <v>46</v>
      </c>
      <c r="E1085" s="29" t="str">
        <f>Factor2Name</f>
        <v>Variety</v>
      </c>
      <c r="F1085" s="30" t="s">
        <v>46</v>
      </c>
      <c r="H1085" s="29" t="str">
        <f>Factor2Name</f>
        <v>Variety</v>
      </c>
      <c r="I1085" s="30" t="s">
        <v>46</v>
      </c>
      <c r="K1085" s="29" t="str">
        <f>Factor2Name</f>
        <v>Variety</v>
      </c>
      <c r="L1085" s="30" t="s">
        <v>46</v>
      </c>
    </row>
    <row r="1086" spans="2:12" ht="13" x14ac:dyDescent="0.3">
      <c r="B1086" s="29" t="str">
        <f>Factor3Name</f>
        <v>Fertiliser</v>
      </c>
      <c r="C1086" s="30" t="s">
        <v>45</v>
      </c>
      <c r="E1086" s="29" t="str">
        <f>Factor3Name</f>
        <v>Fertiliser</v>
      </c>
      <c r="F1086" s="30" t="s">
        <v>45</v>
      </c>
      <c r="H1086" s="29" t="str">
        <f>Factor3Name</f>
        <v>Fertiliser</v>
      </c>
      <c r="I1086" s="30" t="s">
        <v>45</v>
      </c>
      <c r="K1086" s="29" t="str">
        <f>Factor3Name</f>
        <v>Fertiliser</v>
      </c>
      <c r="L1086" s="30" t="s">
        <v>45</v>
      </c>
    </row>
    <row r="1087" spans="2:12" ht="13" x14ac:dyDescent="0.3">
      <c r="B1087" s="29" t="str">
        <f>Factor1Name</f>
        <v>Weeding</v>
      </c>
      <c r="C1087" s="30" t="s">
        <v>51</v>
      </c>
      <c r="E1087" s="29" t="str">
        <f>Factor1Name</f>
        <v>Weeding</v>
      </c>
      <c r="F1087" s="30" t="s">
        <v>51</v>
      </c>
      <c r="H1087" s="29" t="str">
        <f>Factor1Name</f>
        <v>Weeding</v>
      </c>
      <c r="I1087" s="30" t="s">
        <v>51</v>
      </c>
      <c r="K1087" s="29" t="str">
        <f>Factor1Name</f>
        <v>Weeding</v>
      </c>
      <c r="L1087" s="30" t="s">
        <v>51</v>
      </c>
    </row>
    <row r="1088" spans="2:12" ht="13" x14ac:dyDescent="0.3">
      <c r="B1088" s="25" t="s">
        <v>14</v>
      </c>
      <c r="C1088" s="26">
        <v>1239.5</v>
      </c>
      <c r="E1088" s="25" t="s">
        <v>14</v>
      </c>
      <c r="F1088" s="26">
        <v>981.9</v>
      </c>
      <c r="H1088" s="25" t="s">
        <v>14</v>
      </c>
      <c r="I1088" s="26">
        <v>1241.8</v>
      </c>
      <c r="K1088" s="25" t="s">
        <v>14</v>
      </c>
      <c r="L1088" s="26">
        <v>1380.8</v>
      </c>
    </row>
    <row r="1090" spans="2:12" ht="13" x14ac:dyDescent="0.3">
      <c r="B1090" s="27" t="s">
        <v>3</v>
      </c>
      <c r="C1090" s="28">
        <v>2017</v>
      </c>
      <c r="E1090" s="27" t="s">
        <v>3</v>
      </c>
      <c r="F1090" s="28">
        <v>2017</v>
      </c>
      <c r="H1090" s="27" t="s">
        <v>3</v>
      </c>
      <c r="I1090" s="28">
        <v>2017</v>
      </c>
      <c r="K1090" s="27" t="s">
        <v>3</v>
      </c>
      <c r="L1090" s="28">
        <v>2017</v>
      </c>
    </row>
    <row r="1091" spans="2:12" ht="13" x14ac:dyDescent="0.3">
      <c r="B1091" s="29" t="str">
        <f>UnitName</f>
        <v>Plot</v>
      </c>
      <c r="C1091" s="30">
        <v>4</v>
      </c>
      <c r="E1091" s="29" t="str">
        <f>UnitName</f>
        <v>Plot</v>
      </c>
      <c r="F1091" s="30">
        <v>4</v>
      </c>
      <c r="H1091" s="29" t="str">
        <f>UnitName</f>
        <v>Plot</v>
      </c>
      <c r="I1091" s="30">
        <v>4</v>
      </c>
      <c r="K1091" s="29" t="str">
        <f>UnitName</f>
        <v>Plot</v>
      </c>
      <c r="L1091" s="30">
        <v>4</v>
      </c>
    </row>
    <row r="1092" spans="2:12" ht="13" x14ac:dyDescent="0.3">
      <c r="B1092" s="29" t="str">
        <f>BlockName</f>
        <v>Name</v>
      </c>
      <c r="C1092" s="30" t="s">
        <v>55</v>
      </c>
      <c r="E1092" s="29" t="str">
        <f>BlockName</f>
        <v>Name</v>
      </c>
      <c r="F1092" s="30" t="s">
        <v>55</v>
      </c>
      <c r="H1092" s="29" t="str">
        <f>BlockName</f>
        <v>Name</v>
      </c>
      <c r="I1092" s="30" t="s">
        <v>55</v>
      </c>
      <c r="K1092" s="29" t="str">
        <f>BlockName</f>
        <v>Name</v>
      </c>
      <c r="L1092" s="30" t="s">
        <v>55</v>
      </c>
    </row>
    <row r="1093" spans="2:12" ht="13" x14ac:dyDescent="0.3">
      <c r="B1093" s="29" t="str">
        <f>Factor2Name</f>
        <v>Variety</v>
      </c>
      <c r="C1093" s="30" t="s">
        <v>46</v>
      </c>
      <c r="E1093" s="29" t="str">
        <f>Factor2Name</f>
        <v>Variety</v>
      </c>
      <c r="F1093" s="30" t="s">
        <v>46</v>
      </c>
      <c r="H1093" s="29" t="str">
        <f>Factor2Name</f>
        <v>Variety</v>
      </c>
      <c r="I1093" s="30" t="s">
        <v>46</v>
      </c>
      <c r="K1093" s="29" t="str">
        <f>Factor2Name</f>
        <v>Variety</v>
      </c>
      <c r="L1093" s="30" t="s">
        <v>46</v>
      </c>
    </row>
    <row r="1094" spans="2:12" ht="13" x14ac:dyDescent="0.3">
      <c r="B1094" s="29" t="str">
        <f>Factor3Name</f>
        <v>Fertiliser</v>
      </c>
      <c r="C1094" s="30" t="s">
        <v>45</v>
      </c>
      <c r="E1094" s="29" t="str">
        <f>Factor3Name</f>
        <v>Fertiliser</v>
      </c>
      <c r="F1094" s="30" t="s">
        <v>45</v>
      </c>
      <c r="H1094" s="29" t="str">
        <f>Factor3Name</f>
        <v>Fertiliser</v>
      </c>
      <c r="I1094" s="30" t="s">
        <v>45</v>
      </c>
      <c r="K1094" s="29" t="str">
        <f>Factor3Name</f>
        <v>Fertiliser</v>
      </c>
      <c r="L1094" s="30" t="s">
        <v>45</v>
      </c>
    </row>
    <row r="1095" spans="2:12" ht="13" x14ac:dyDescent="0.3">
      <c r="B1095" s="29" t="str">
        <f>Factor1Name</f>
        <v>Weeding</v>
      </c>
      <c r="C1095" s="30" t="s">
        <v>51</v>
      </c>
      <c r="E1095" s="29" t="str">
        <f>Factor1Name</f>
        <v>Weeding</v>
      </c>
      <c r="F1095" s="30" t="s">
        <v>51</v>
      </c>
      <c r="H1095" s="29" t="str">
        <f>Factor1Name</f>
        <v>Weeding</v>
      </c>
      <c r="I1095" s="30" t="s">
        <v>51</v>
      </c>
      <c r="K1095" s="29" t="str">
        <f>Factor1Name</f>
        <v>Weeding</v>
      </c>
      <c r="L1095" s="30" t="s">
        <v>51</v>
      </c>
    </row>
    <row r="1096" spans="2:12" ht="13" x14ac:dyDescent="0.3">
      <c r="B1096" s="25" t="s">
        <v>14</v>
      </c>
      <c r="C1096" s="26">
        <v>965.1</v>
      </c>
      <c r="E1096" s="25" t="s">
        <v>14</v>
      </c>
      <c r="F1096" s="26">
        <v>1368.1</v>
      </c>
      <c r="H1096" s="25" t="s">
        <v>14</v>
      </c>
      <c r="I1096" s="26">
        <v>1055.0999999999999</v>
      </c>
      <c r="K1096" s="25" t="s">
        <v>14</v>
      </c>
      <c r="L1096" s="26">
        <v>1145.5999999999999</v>
      </c>
    </row>
    <row r="1098" spans="2:12" ht="13" x14ac:dyDescent="0.3">
      <c r="B1098" s="27" t="s">
        <v>3</v>
      </c>
      <c r="C1098" s="28">
        <v>2017</v>
      </c>
      <c r="E1098" s="27" t="s">
        <v>3</v>
      </c>
      <c r="F1098" s="28">
        <v>2017</v>
      </c>
      <c r="H1098" s="27" t="s">
        <v>3</v>
      </c>
      <c r="I1098" s="28">
        <v>2017</v>
      </c>
      <c r="K1098" s="27" t="s">
        <v>3</v>
      </c>
      <c r="L1098" s="28">
        <v>2017</v>
      </c>
    </row>
    <row r="1099" spans="2:12" ht="13" x14ac:dyDescent="0.3">
      <c r="B1099" s="29" t="str">
        <f>UnitName</f>
        <v>Plot</v>
      </c>
      <c r="C1099" s="30">
        <v>4</v>
      </c>
      <c r="E1099" s="29" t="str">
        <f>UnitName</f>
        <v>Plot</v>
      </c>
      <c r="F1099" s="30">
        <v>4</v>
      </c>
      <c r="H1099" s="29" t="str">
        <f>UnitName</f>
        <v>Plot</v>
      </c>
      <c r="I1099" s="30">
        <v>4</v>
      </c>
      <c r="K1099" s="29" t="str">
        <f>UnitName</f>
        <v>Plot</v>
      </c>
      <c r="L1099" s="30">
        <v>4</v>
      </c>
    </row>
    <row r="1100" spans="2:12" ht="13" x14ac:dyDescent="0.3">
      <c r="B1100" s="29" t="str">
        <f>BlockName</f>
        <v>Name</v>
      </c>
      <c r="C1100" s="30" t="s">
        <v>55</v>
      </c>
      <c r="E1100" s="29" t="str">
        <f>BlockName</f>
        <v>Name</v>
      </c>
      <c r="F1100" s="30" t="s">
        <v>55</v>
      </c>
      <c r="H1100" s="29" t="str">
        <f>BlockName</f>
        <v>Name</v>
      </c>
      <c r="I1100" s="30" t="s">
        <v>55</v>
      </c>
      <c r="K1100" s="29" t="str">
        <f>BlockName</f>
        <v>Name</v>
      </c>
      <c r="L1100" s="30" t="s">
        <v>55</v>
      </c>
    </row>
    <row r="1101" spans="2:12" ht="13" x14ac:dyDescent="0.3">
      <c r="B1101" s="29" t="str">
        <f>Factor2Name</f>
        <v>Variety</v>
      </c>
      <c r="C1101" s="30" t="s">
        <v>46</v>
      </c>
      <c r="E1101" s="29" t="str">
        <f>Factor2Name</f>
        <v>Variety</v>
      </c>
      <c r="F1101" s="30" t="s">
        <v>46</v>
      </c>
      <c r="H1101" s="29" t="str">
        <f>Factor2Name</f>
        <v>Variety</v>
      </c>
      <c r="I1101" s="30" t="s">
        <v>46</v>
      </c>
      <c r="K1101" s="29" t="str">
        <f>Factor2Name</f>
        <v>Variety</v>
      </c>
      <c r="L1101" s="30" t="s">
        <v>46</v>
      </c>
    </row>
    <row r="1102" spans="2:12" ht="13" x14ac:dyDescent="0.3">
      <c r="B1102" s="29" t="str">
        <f>Factor3Name</f>
        <v>Fertiliser</v>
      </c>
      <c r="C1102" s="30" t="s">
        <v>45</v>
      </c>
      <c r="E1102" s="29" t="str">
        <f>Factor3Name</f>
        <v>Fertiliser</v>
      </c>
      <c r="F1102" s="30" t="s">
        <v>45</v>
      </c>
      <c r="H1102" s="29" t="str">
        <f>Factor3Name</f>
        <v>Fertiliser</v>
      </c>
      <c r="I1102" s="30" t="s">
        <v>45</v>
      </c>
      <c r="K1102" s="29" t="str">
        <f>Factor3Name</f>
        <v>Fertiliser</v>
      </c>
      <c r="L1102" s="30" t="s">
        <v>45</v>
      </c>
    </row>
    <row r="1103" spans="2:12" ht="13" x14ac:dyDescent="0.3">
      <c r="B1103" s="29" t="str">
        <f>Factor1Name</f>
        <v>Weeding</v>
      </c>
      <c r="C1103" s="30" t="s">
        <v>51</v>
      </c>
      <c r="E1103" s="29" t="str">
        <f>Factor1Name</f>
        <v>Weeding</v>
      </c>
      <c r="F1103" s="30" t="s">
        <v>51</v>
      </c>
      <c r="H1103" s="29" t="str">
        <f>Factor1Name</f>
        <v>Weeding</v>
      </c>
      <c r="I1103" s="30" t="s">
        <v>51</v>
      </c>
      <c r="K1103" s="29" t="str">
        <f>Factor1Name</f>
        <v>Weeding</v>
      </c>
      <c r="L1103" s="30" t="s">
        <v>51</v>
      </c>
    </row>
    <row r="1104" spans="2:12" ht="13" x14ac:dyDescent="0.3">
      <c r="B1104" s="25" t="s">
        <v>14</v>
      </c>
      <c r="C1104" s="26">
        <v>1220.8</v>
      </c>
      <c r="E1104" s="25" t="s">
        <v>14</v>
      </c>
      <c r="F1104" s="26">
        <v>1287</v>
      </c>
      <c r="H1104" s="25" t="s">
        <v>14</v>
      </c>
      <c r="I1104" s="26">
        <v>1025.3</v>
      </c>
      <c r="K1104" s="25" t="s">
        <v>14</v>
      </c>
      <c r="L1104" s="26">
        <v>1039.9000000000001</v>
      </c>
    </row>
    <row r="1106" spans="2:12" ht="13" x14ac:dyDescent="0.3">
      <c r="B1106" s="27" t="s">
        <v>3</v>
      </c>
      <c r="C1106" s="28">
        <v>2017</v>
      </c>
      <c r="E1106" s="27" t="s">
        <v>3</v>
      </c>
      <c r="F1106" s="28">
        <v>2017</v>
      </c>
      <c r="H1106" s="27" t="s">
        <v>3</v>
      </c>
      <c r="I1106" s="28">
        <v>2017</v>
      </c>
      <c r="K1106" s="27" t="s">
        <v>3</v>
      </c>
      <c r="L1106" s="28">
        <v>2017</v>
      </c>
    </row>
    <row r="1107" spans="2:12" ht="13" x14ac:dyDescent="0.3">
      <c r="B1107" s="29" t="str">
        <f>UnitName</f>
        <v>Plot</v>
      </c>
      <c r="C1107" s="30">
        <v>4</v>
      </c>
      <c r="E1107" s="29" t="str">
        <f>UnitName</f>
        <v>Plot</v>
      </c>
      <c r="F1107" s="30">
        <v>4</v>
      </c>
      <c r="H1107" s="29" t="str">
        <f>UnitName</f>
        <v>Plot</v>
      </c>
      <c r="I1107" s="30">
        <v>4</v>
      </c>
      <c r="K1107" s="29" t="str">
        <f>UnitName</f>
        <v>Plot</v>
      </c>
      <c r="L1107" s="30">
        <v>4</v>
      </c>
    </row>
    <row r="1108" spans="2:12" ht="13" x14ac:dyDescent="0.3">
      <c r="B1108" s="29" t="str">
        <f>BlockName</f>
        <v>Name</v>
      </c>
      <c r="C1108" s="30" t="s">
        <v>55</v>
      </c>
      <c r="E1108" s="29" t="str">
        <f>BlockName</f>
        <v>Name</v>
      </c>
      <c r="F1108" s="30" t="s">
        <v>55</v>
      </c>
      <c r="H1108" s="29" t="str">
        <f>BlockName</f>
        <v>Name</v>
      </c>
      <c r="I1108" s="30" t="s">
        <v>55</v>
      </c>
      <c r="K1108" s="29" t="str">
        <f>BlockName</f>
        <v>Name</v>
      </c>
      <c r="L1108" s="30" t="s">
        <v>55</v>
      </c>
    </row>
    <row r="1109" spans="2:12" ht="13" x14ac:dyDescent="0.3">
      <c r="B1109" s="29" t="str">
        <f>Factor2Name</f>
        <v>Variety</v>
      </c>
      <c r="C1109" s="30" t="s">
        <v>46</v>
      </c>
      <c r="E1109" s="29" t="str">
        <f>Factor2Name</f>
        <v>Variety</v>
      </c>
      <c r="F1109" s="30" t="s">
        <v>46</v>
      </c>
      <c r="H1109" s="29" t="str">
        <f>Factor2Name</f>
        <v>Variety</v>
      </c>
      <c r="I1109" s="30" t="s">
        <v>46</v>
      </c>
      <c r="K1109" s="29" t="str">
        <f>Factor2Name</f>
        <v>Variety</v>
      </c>
      <c r="L1109" s="30" t="s">
        <v>46</v>
      </c>
    </row>
    <row r="1110" spans="2:12" ht="13" x14ac:dyDescent="0.3">
      <c r="B1110" s="29" t="str">
        <f>Factor3Name</f>
        <v>Fertiliser</v>
      </c>
      <c r="C1110" s="30" t="s">
        <v>45</v>
      </c>
      <c r="E1110" s="29" t="str">
        <f>Factor3Name</f>
        <v>Fertiliser</v>
      </c>
      <c r="F1110" s="30" t="s">
        <v>45</v>
      </c>
      <c r="H1110" s="29" t="str">
        <f>Factor3Name</f>
        <v>Fertiliser</v>
      </c>
      <c r="I1110" s="30" t="s">
        <v>45</v>
      </c>
      <c r="K1110" s="29" t="str">
        <f>Factor3Name</f>
        <v>Fertiliser</v>
      </c>
      <c r="L1110" s="30" t="s">
        <v>45</v>
      </c>
    </row>
    <row r="1111" spans="2:12" ht="13" x14ac:dyDescent="0.3">
      <c r="B1111" s="29" t="str">
        <f>Factor1Name</f>
        <v>Weeding</v>
      </c>
      <c r="C1111" s="30" t="s">
        <v>51</v>
      </c>
      <c r="E1111" s="29" t="str">
        <f>Factor1Name</f>
        <v>Weeding</v>
      </c>
      <c r="F1111" s="30" t="s">
        <v>51</v>
      </c>
      <c r="H1111" s="29" t="str">
        <f>Factor1Name</f>
        <v>Weeding</v>
      </c>
      <c r="I1111" s="30" t="s">
        <v>51</v>
      </c>
      <c r="K1111" s="29" t="str">
        <f>Factor1Name</f>
        <v>Weeding</v>
      </c>
      <c r="L1111" s="30" t="s">
        <v>51</v>
      </c>
    </row>
    <row r="1112" spans="2:12" ht="13" x14ac:dyDescent="0.3">
      <c r="B1112" s="25" t="s">
        <v>14</v>
      </c>
      <c r="C1112" s="26">
        <v>1216.2</v>
      </c>
      <c r="E1112" s="25" t="s">
        <v>14</v>
      </c>
      <c r="F1112" s="26">
        <v>1151.8</v>
      </c>
      <c r="H1112" s="25" t="s">
        <v>14</v>
      </c>
      <c r="I1112" s="26">
        <v>1177.9000000000001</v>
      </c>
      <c r="K1112" s="25" t="s">
        <v>14</v>
      </c>
      <c r="L1112" s="26">
        <v>1202.5</v>
      </c>
    </row>
    <row r="1114" spans="2:12" ht="13" x14ac:dyDescent="0.3">
      <c r="B1114" s="27" t="s">
        <v>3</v>
      </c>
      <c r="C1114" s="28">
        <v>2017</v>
      </c>
      <c r="E1114" s="27" t="s">
        <v>3</v>
      </c>
      <c r="F1114" s="28">
        <v>2017</v>
      </c>
      <c r="H1114" s="27" t="s">
        <v>3</v>
      </c>
      <c r="I1114" s="28">
        <v>2017</v>
      </c>
      <c r="K1114" s="27" t="s">
        <v>3</v>
      </c>
      <c r="L1114" s="28">
        <v>2017</v>
      </c>
    </row>
    <row r="1115" spans="2:12" ht="13" x14ac:dyDescent="0.3">
      <c r="B1115" s="29" t="str">
        <f>UnitName</f>
        <v>Plot</v>
      </c>
      <c r="C1115" s="30">
        <v>4</v>
      </c>
      <c r="E1115" s="29" t="str">
        <f>UnitName</f>
        <v>Plot</v>
      </c>
      <c r="F1115" s="30">
        <v>4</v>
      </c>
      <c r="H1115" s="29" t="str">
        <f>UnitName</f>
        <v>Plot</v>
      </c>
      <c r="I1115" s="30">
        <v>4</v>
      </c>
      <c r="K1115" s="29" t="str">
        <f>UnitName</f>
        <v>Plot</v>
      </c>
      <c r="L1115" s="30">
        <v>4</v>
      </c>
    </row>
    <row r="1116" spans="2:12" ht="13" x14ac:dyDescent="0.3">
      <c r="B1116" s="29" t="str">
        <f>BlockName</f>
        <v>Name</v>
      </c>
      <c r="C1116" s="30" t="s">
        <v>55</v>
      </c>
      <c r="E1116" s="29" t="str">
        <f>BlockName</f>
        <v>Name</v>
      </c>
      <c r="F1116" s="30" t="s">
        <v>55</v>
      </c>
      <c r="H1116" s="29" t="str">
        <f>BlockName</f>
        <v>Name</v>
      </c>
      <c r="I1116" s="30" t="s">
        <v>55</v>
      </c>
      <c r="K1116" s="29" t="str">
        <f>BlockName</f>
        <v>Name</v>
      </c>
      <c r="L1116" s="30" t="s">
        <v>55</v>
      </c>
    </row>
    <row r="1117" spans="2:12" ht="13" x14ac:dyDescent="0.3">
      <c r="B1117" s="29" t="str">
        <f>Factor2Name</f>
        <v>Variety</v>
      </c>
      <c r="C1117" s="30" t="s">
        <v>46</v>
      </c>
      <c r="E1117" s="29" t="str">
        <f>Factor2Name</f>
        <v>Variety</v>
      </c>
      <c r="F1117" s="30" t="s">
        <v>46</v>
      </c>
      <c r="H1117" s="29" t="str">
        <f>Factor2Name</f>
        <v>Variety</v>
      </c>
      <c r="I1117" s="30" t="s">
        <v>46</v>
      </c>
      <c r="K1117" s="29" t="str">
        <f>Factor2Name</f>
        <v>Variety</v>
      </c>
      <c r="L1117" s="30" t="s">
        <v>46</v>
      </c>
    </row>
    <row r="1118" spans="2:12" ht="13" x14ac:dyDescent="0.3">
      <c r="B1118" s="29" t="str">
        <f>Factor3Name</f>
        <v>Fertiliser</v>
      </c>
      <c r="C1118" s="30" t="s">
        <v>45</v>
      </c>
      <c r="E1118" s="29" t="str">
        <f>Factor3Name</f>
        <v>Fertiliser</v>
      </c>
      <c r="F1118" s="30" t="s">
        <v>45</v>
      </c>
      <c r="H1118" s="29" t="str">
        <f>Factor3Name</f>
        <v>Fertiliser</v>
      </c>
      <c r="I1118" s="30" t="s">
        <v>45</v>
      </c>
      <c r="K1118" s="29" t="str">
        <f>Factor3Name</f>
        <v>Fertiliser</v>
      </c>
      <c r="L1118" s="30" t="s">
        <v>45</v>
      </c>
    </row>
    <row r="1119" spans="2:12" ht="13" x14ac:dyDescent="0.3">
      <c r="B1119" s="29" t="str">
        <f>Factor1Name</f>
        <v>Weeding</v>
      </c>
      <c r="C1119" s="30" t="s">
        <v>51</v>
      </c>
      <c r="E1119" s="29" t="str">
        <f>Factor1Name</f>
        <v>Weeding</v>
      </c>
      <c r="F1119" s="30" t="s">
        <v>51</v>
      </c>
      <c r="H1119" s="29" t="str">
        <f>Factor1Name</f>
        <v>Weeding</v>
      </c>
      <c r="I1119" s="30" t="s">
        <v>51</v>
      </c>
      <c r="K1119" s="29" t="str">
        <f>Factor1Name</f>
        <v>Weeding</v>
      </c>
      <c r="L1119" s="30" t="s">
        <v>51</v>
      </c>
    </row>
    <row r="1120" spans="2:12" ht="13" x14ac:dyDescent="0.3">
      <c r="B1120" s="25" t="s">
        <v>14</v>
      </c>
      <c r="C1120" s="26">
        <v>1262.3</v>
      </c>
      <c r="E1120" s="25" t="s">
        <v>14</v>
      </c>
      <c r="F1120" s="26">
        <v>1187.7</v>
      </c>
      <c r="H1120" s="25" t="s">
        <v>14</v>
      </c>
      <c r="I1120" s="26">
        <v>1153.9000000000001</v>
      </c>
      <c r="K1120" s="25" t="s">
        <v>14</v>
      </c>
      <c r="L1120" s="26">
        <v>1055.4000000000001</v>
      </c>
    </row>
    <row r="1122" spans="2:12" ht="13" x14ac:dyDescent="0.3">
      <c r="B1122" s="27" t="s">
        <v>3</v>
      </c>
      <c r="C1122" s="28">
        <v>2017</v>
      </c>
      <c r="E1122" s="27" t="s">
        <v>3</v>
      </c>
      <c r="F1122" s="28">
        <v>2017</v>
      </c>
      <c r="H1122" s="27" t="s">
        <v>3</v>
      </c>
      <c r="I1122" s="28">
        <v>2017</v>
      </c>
      <c r="K1122" s="27" t="s">
        <v>3</v>
      </c>
      <c r="L1122" s="28">
        <v>2017</v>
      </c>
    </row>
    <row r="1123" spans="2:12" ht="13" x14ac:dyDescent="0.3">
      <c r="B1123" s="29" t="str">
        <f>UnitName</f>
        <v>Plot</v>
      </c>
      <c r="C1123" s="30">
        <v>5</v>
      </c>
      <c r="E1123" s="29" t="str">
        <f>UnitName</f>
        <v>Plot</v>
      </c>
      <c r="F1123" s="30">
        <v>5</v>
      </c>
      <c r="H1123" s="29" t="str">
        <f>UnitName</f>
        <v>Plot</v>
      </c>
      <c r="I1123" s="30">
        <v>5</v>
      </c>
      <c r="K1123" s="29" t="str">
        <f>UnitName</f>
        <v>Plot</v>
      </c>
      <c r="L1123" s="30">
        <v>5</v>
      </c>
    </row>
    <row r="1124" spans="2:12" ht="13" x14ac:dyDescent="0.3">
      <c r="B1124" s="29" t="str">
        <f>BlockName</f>
        <v>Name</v>
      </c>
      <c r="C1124" s="30" t="s">
        <v>55</v>
      </c>
      <c r="E1124" s="29" t="str">
        <f>BlockName</f>
        <v>Name</v>
      </c>
      <c r="F1124" s="30" t="s">
        <v>55</v>
      </c>
      <c r="H1124" s="29" t="str">
        <f>BlockName</f>
        <v>Name</v>
      </c>
      <c r="I1124" s="30" t="s">
        <v>55</v>
      </c>
      <c r="K1124" s="29" t="str">
        <f>BlockName</f>
        <v>Name</v>
      </c>
      <c r="L1124" s="30" t="s">
        <v>55</v>
      </c>
    </row>
    <row r="1125" spans="2:12" ht="13" x14ac:dyDescent="0.3">
      <c r="B1125" s="29" t="str">
        <f>Factor2Name</f>
        <v>Variety</v>
      </c>
      <c r="C1125" s="30" t="s">
        <v>46</v>
      </c>
      <c r="E1125" s="29" t="str">
        <f>Factor2Name</f>
        <v>Variety</v>
      </c>
      <c r="F1125" s="30" t="s">
        <v>46</v>
      </c>
      <c r="H1125" s="29" t="str">
        <f>Factor2Name</f>
        <v>Variety</v>
      </c>
      <c r="I1125" s="30" t="s">
        <v>46</v>
      </c>
      <c r="K1125" s="29" t="str">
        <f>Factor2Name</f>
        <v>Variety</v>
      </c>
      <c r="L1125" s="30" t="s">
        <v>46</v>
      </c>
    </row>
    <row r="1126" spans="2:12" ht="13" x14ac:dyDescent="0.3">
      <c r="B1126" s="29" t="str">
        <f>Factor3Name</f>
        <v>Fertiliser</v>
      </c>
      <c r="C1126" s="30" t="s">
        <v>45</v>
      </c>
      <c r="E1126" s="29" t="str">
        <f>Factor3Name</f>
        <v>Fertiliser</v>
      </c>
      <c r="F1126" s="30" t="s">
        <v>45</v>
      </c>
      <c r="H1126" s="29" t="str">
        <f>Factor3Name</f>
        <v>Fertiliser</v>
      </c>
      <c r="I1126" s="30" t="s">
        <v>45</v>
      </c>
      <c r="K1126" s="29" t="str">
        <f>Factor3Name</f>
        <v>Fertiliser</v>
      </c>
      <c r="L1126" s="30" t="s">
        <v>45</v>
      </c>
    </row>
    <row r="1127" spans="2:12" ht="13" x14ac:dyDescent="0.3">
      <c r="B1127" s="29" t="str">
        <f>Factor1Name</f>
        <v>Weeding</v>
      </c>
      <c r="C1127" s="30" t="s">
        <v>51</v>
      </c>
      <c r="E1127" s="29" t="str">
        <f>Factor1Name</f>
        <v>Weeding</v>
      </c>
      <c r="F1127" s="30" t="s">
        <v>51</v>
      </c>
      <c r="H1127" s="29" t="str">
        <f>Factor1Name</f>
        <v>Weeding</v>
      </c>
      <c r="I1127" s="30" t="s">
        <v>51</v>
      </c>
      <c r="K1127" s="29" t="str">
        <f>Factor1Name</f>
        <v>Weeding</v>
      </c>
      <c r="L1127" s="30" t="s">
        <v>51</v>
      </c>
    </row>
    <row r="1128" spans="2:12" ht="13" x14ac:dyDescent="0.3">
      <c r="B1128" s="25" t="s">
        <v>14</v>
      </c>
      <c r="C1128" s="26">
        <v>1176.9000000000001</v>
      </c>
      <c r="E1128" s="25" t="s">
        <v>14</v>
      </c>
      <c r="F1128" s="26">
        <v>1218.4000000000001</v>
      </c>
      <c r="H1128" s="25" t="s">
        <v>14</v>
      </c>
      <c r="I1128" s="26">
        <v>1271.7</v>
      </c>
      <c r="K1128" s="25" t="s">
        <v>14</v>
      </c>
      <c r="L1128" s="26">
        <v>1220.3</v>
      </c>
    </row>
    <row r="1130" spans="2:12" ht="13" x14ac:dyDescent="0.3">
      <c r="B1130" s="27" t="s">
        <v>3</v>
      </c>
      <c r="C1130" s="28">
        <v>2017</v>
      </c>
      <c r="E1130" s="27" t="s">
        <v>3</v>
      </c>
      <c r="F1130" s="28">
        <v>2017</v>
      </c>
      <c r="H1130" s="27" t="s">
        <v>3</v>
      </c>
      <c r="I1130" s="28">
        <v>2017</v>
      </c>
      <c r="K1130" s="27" t="s">
        <v>3</v>
      </c>
      <c r="L1130" s="28">
        <v>2017</v>
      </c>
    </row>
    <row r="1131" spans="2:12" ht="13" x14ac:dyDescent="0.3">
      <c r="B1131" s="29" t="str">
        <f>UnitName</f>
        <v>Plot</v>
      </c>
      <c r="C1131" s="30">
        <v>5</v>
      </c>
      <c r="E1131" s="29" t="str">
        <f>UnitName</f>
        <v>Plot</v>
      </c>
      <c r="F1131" s="30">
        <v>5</v>
      </c>
      <c r="H1131" s="29" t="str">
        <f>UnitName</f>
        <v>Plot</v>
      </c>
      <c r="I1131" s="30">
        <v>5</v>
      </c>
      <c r="K1131" s="29" t="str">
        <f>UnitName</f>
        <v>Plot</v>
      </c>
      <c r="L1131" s="30">
        <v>5</v>
      </c>
    </row>
    <row r="1132" spans="2:12" ht="13" x14ac:dyDescent="0.3">
      <c r="B1132" s="29" t="str">
        <f>BlockName</f>
        <v>Name</v>
      </c>
      <c r="C1132" s="30" t="s">
        <v>55</v>
      </c>
      <c r="E1132" s="29" t="str">
        <f>BlockName</f>
        <v>Name</v>
      </c>
      <c r="F1132" s="30" t="s">
        <v>55</v>
      </c>
      <c r="H1132" s="29" t="str">
        <f>BlockName</f>
        <v>Name</v>
      </c>
      <c r="I1132" s="30" t="s">
        <v>55</v>
      </c>
      <c r="K1132" s="29" t="str">
        <f>BlockName</f>
        <v>Name</v>
      </c>
      <c r="L1132" s="30" t="s">
        <v>55</v>
      </c>
    </row>
    <row r="1133" spans="2:12" ht="13" x14ac:dyDescent="0.3">
      <c r="B1133" s="29" t="str">
        <f>Factor2Name</f>
        <v>Variety</v>
      </c>
      <c r="C1133" s="30" t="s">
        <v>46</v>
      </c>
      <c r="E1133" s="29" t="str">
        <f>Factor2Name</f>
        <v>Variety</v>
      </c>
      <c r="F1133" s="30" t="s">
        <v>46</v>
      </c>
      <c r="H1133" s="29" t="str">
        <f>Factor2Name</f>
        <v>Variety</v>
      </c>
      <c r="I1133" s="30" t="s">
        <v>46</v>
      </c>
      <c r="K1133" s="29" t="str">
        <f>Factor2Name</f>
        <v>Variety</v>
      </c>
      <c r="L1133" s="30" t="s">
        <v>46</v>
      </c>
    </row>
    <row r="1134" spans="2:12" ht="13" x14ac:dyDescent="0.3">
      <c r="B1134" s="29" t="str">
        <f>Factor3Name</f>
        <v>Fertiliser</v>
      </c>
      <c r="C1134" s="30" t="s">
        <v>45</v>
      </c>
      <c r="E1134" s="29" t="str">
        <f>Factor3Name</f>
        <v>Fertiliser</v>
      </c>
      <c r="F1134" s="30" t="s">
        <v>45</v>
      </c>
      <c r="H1134" s="29" t="str">
        <f>Factor3Name</f>
        <v>Fertiliser</v>
      </c>
      <c r="I1134" s="30" t="s">
        <v>45</v>
      </c>
      <c r="K1134" s="29" t="str">
        <f>Factor3Name</f>
        <v>Fertiliser</v>
      </c>
      <c r="L1134" s="30" t="s">
        <v>45</v>
      </c>
    </row>
    <row r="1135" spans="2:12" ht="13" x14ac:dyDescent="0.3">
      <c r="B1135" s="29" t="str">
        <f>Factor1Name</f>
        <v>Weeding</v>
      </c>
      <c r="C1135" s="30" t="s">
        <v>51</v>
      </c>
      <c r="E1135" s="29" t="str">
        <f>Factor1Name</f>
        <v>Weeding</v>
      </c>
      <c r="F1135" s="30" t="s">
        <v>51</v>
      </c>
      <c r="H1135" s="29" t="str">
        <f>Factor1Name</f>
        <v>Weeding</v>
      </c>
      <c r="I1135" s="30" t="s">
        <v>51</v>
      </c>
      <c r="K1135" s="29" t="str">
        <f>Factor1Name</f>
        <v>Weeding</v>
      </c>
      <c r="L1135" s="30" t="s">
        <v>51</v>
      </c>
    </row>
    <row r="1136" spans="2:12" ht="13" x14ac:dyDescent="0.3">
      <c r="B1136" s="25" t="s">
        <v>14</v>
      </c>
      <c r="C1136" s="26">
        <v>1239</v>
      </c>
      <c r="E1136" s="25" t="s">
        <v>14</v>
      </c>
      <c r="F1136" s="26">
        <v>1286.9000000000001</v>
      </c>
      <c r="H1136" s="25" t="s">
        <v>14</v>
      </c>
      <c r="I1136" s="26">
        <v>1179</v>
      </c>
      <c r="K1136" s="25" t="s">
        <v>14</v>
      </c>
      <c r="L1136" s="26">
        <v>1283.0999999999999</v>
      </c>
    </row>
    <row r="1138" spans="2:12" ht="13" x14ac:dyDescent="0.3">
      <c r="B1138" s="27" t="s">
        <v>3</v>
      </c>
      <c r="C1138" s="28">
        <v>2017</v>
      </c>
      <c r="E1138" s="27" t="s">
        <v>3</v>
      </c>
      <c r="F1138" s="28">
        <v>2017</v>
      </c>
      <c r="H1138" s="27" t="s">
        <v>3</v>
      </c>
      <c r="I1138" s="28">
        <v>2017</v>
      </c>
      <c r="K1138" s="27" t="s">
        <v>3</v>
      </c>
      <c r="L1138" s="28">
        <v>2017</v>
      </c>
    </row>
    <row r="1139" spans="2:12" ht="13" x14ac:dyDescent="0.3">
      <c r="B1139" s="29" t="str">
        <f>UnitName</f>
        <v>Plot</v>
      </c>
      <c r="C1139" s="30">
        <v>5</v>
      </c>
      <c r="E1139" s="29" t="str">
        <f>UnitName</f>
        <v>Plot</v>
      </c>
      <c r="F1139" s="30">
        <v>5</v>
      </c>
      <c r="H1139" s="29" t="str">
        <f>UnitName</f>
        <v>Plot</v>
      </c>
      <c r="I1139" s="30">
        <v>5</v>
      </c>
      <c r="K1139" s="29" t="str">
        <f>UnitName</f>
        <v>Plot</v>
      </c>
      <c r="L1139" s="30">
        <v>5</v>
      </c>
    </row>
    <row r="1140" spans="2:12" ht="13" x14ac:dyDescent="0.3">
      <c r="B1140" s="29" t="str">
        <f>BlockName</f>
        <v>Name</v>
      </c>
      <c r="C1140" s="30" t="s">
        <v>55</v>
      </c>
      <c r="E1140" s="29" t="str">
        <f>BlockName</f>
        <v>Name</v>
      </c>
      <c r="F1140" s="30" t="s">
        <v>55</v>
      </c>
      <c r="H1140" s="29" t="str">
        <f>BlockName</f>
        <v>Name</v>
      </c>
      <c r="I1140" s="30" t="s">
        <v>55</v>
      </c>
      <c r="K1140" s="29" t="str">
        <f>BlockName</f>
        <v>Name</v>
      </c>
      <c r="L1140" s="30" t="s">
        <v>55</v>
      </c>
    </row>
    <row r="1141" spans="2:12" ht="13" x14ac:dyDescent="0.3">
      <c r="B1141" s="29" t="str">
        <f>Factor2Name</f>
        <v>Variety</v>
      </c>
      <c r="C1141" s="30" t="s">
        <v>46</v>
      </c>
      <c r="E1141" s="29" t="str">
        <f>Factor2Name</f>
        <v>Variety</v>
      </c>
      <c r="F1141" s="30" t="s">
        <v>46</v>
      </c>
      <c r="H1141" s="29" t="str">
        <f>Factor2Name</f>
        <v>Variety</v>
      </c>
      <c r="I1141" s="30" t="s">
        <v>46</v>
      </c>
      <c r="K1141" s="29" t="str">
        <f>Factor2Name</f>
        <v>Variety</v>
      </c>
      <c r="L1141" s="30" t="s">
        <v>46</v>
      </c>
    </row>
    <row r="1142" spans="2:12" ht="13" x14ac:dyDescent="0.3">
      <c r="B1142" s="29" t="str">
        <f>Factor3Name</f>
        <v>Fertiliser</v>
      </c>
      <c r="C1142" s="30" t="s">
        <v>45</v>
      </c>
      <c r="E1142" s="29" t="str">
        <f>Factor3Name</f>
        <v>Fertiliser</v>
      </c>
      <c r="F1142" s="30" t="s">
        <v>45</v>
      </c>
      <c r="H1142" s="29" t="str">
        <f>Factor3Name</f>
        <v>Fertiliser</v>
      </c>
      <c r="I1142" s="30" t="s">
        <v>45</v>
      </c>
      <c r="K1142" s="29" t="str">
        <f>Factor3Name</f>
        <v>Fertiliser</v>
      </c>
      <c r="L1142" s="30" t="s">
        <v>45</v>
      </c>
    </row>
    <row r="1143" spans="2:12" ht="13" x14ac:dyDescent="0.3">
      <c r="B1143" s="29" t="str">
        <f>Factor1Name</f>
        <v>Weeding</v>
      </c>
      <c r="C1143" s="30" t="s">
        <v>51</v>
      </c>
      <c r="E1143" s="29" t="str">
        <f>Factor1Name</f>
        <v>Weeding</v>
      </c>
      <c r="F1143" s="30" t="s">
        <v>51</v>
      </c>
      <c r="H1143" s="29" t="str">
        <f>Factor1Name</f>
        <v>Weeding</v>
      </c>
      <c r="I1143" s="30" t="s">
        <v>51</v>
      </c>
      <c r="K1143" s="29" t="str">
        <f>Factor1Name</f>
        <v>Weeding</v>
      </c>
      <c r="L1143" s="30" t="s">
        <v>51</v>
      </c>
    </row>
    <row r="1144" spans="2:12" ht="13" x14ac:dyDescent="0.3">
      <c r="B1144" s="25" t="s">
        <v>14</v>
      </c>
      <c r="C1144" s="26">
        <v>1258.5999999999999</v>
      </c>
      <c r="E1144" s="25" t="s">
        <v>14</v>
      </c>
      <c r="F1144" s="26">
        <v>1250.5</v>
      </c>
      <c r="H1144" s="25" t="s">
        <v>14</v>
      </c>
      <c r="I1144" s="26">
        <v>1261.5</v>
      </c>
      <c r="K1144" s="25" t="s">
        <v>14</v>
      </c>
      <c r="L1144" s="26">
        <v>1113.0999999999999</v>
      </c>
    </row>
    <row r="1146" spans="2:12" ht="13" x14ac:dyDescent="0.3">
      <c r="B1146" s="27" t="s">
        <v>3</v>
      </c>
      <c r="C1146" s="28">
        <v>2017</v>
      </c>
      <c r="E1146" s="27" t="s">
        <v>3</v>
      </c>
      <c r="F1146" s="28">
        <v>2017</v>
      </c>
      <c r="H1146" s="27" t="s">
        <v>3</v>
      </c>
      <c r="I1146" s="28">
        <v>2017</v>
      </c>
      <c r="K1146" s="27" t="s">
        <v>3</v>
      </c>
      <c r="L1146" s="28">
        <v>2017</v>
      </c>
    </row>
    <row r="1147" spans="2:12" ht="13" x14ac:dyDescent="0.3">
      <c r="B1147" s="29" t="str">
        <f>UnitName</f>
        <v>Plot</v>
      </c>
      <c r="C1147" s="30">
        <v>5</v>
      </c>
      <c r="E1147" s="29" t="str">
        <f>UnitName</f>
        <v>Plot</v>
      </c>
      <c r="F1147" s="30">
        <v>5</v>
      </c>
      <c r="H1147" s="29" t="str">
        <f>UnitName</f>
        <v>Plot</v>
      </c>
      <c r="I1147" s="30">
        <v>5</v>
      </c>
      <c r="K1147" s="29" t="str">
        <f>UnitName</f>
        <v>Plot</v>
      </c>
      <c r="L1147" s="30">
        <v>5</v>
      </c>
    </row>
    <row r="1148" spans="2:12" ht="13" x14ac:dyDescent="0.3">
      <c r="B1148" s="29" t="str">
        <f>BlockName</f>
        <v>Name</v>
      </c>
      <c r="C1148" s="30" t="s">
        <v>55</v>
      </c>
      <c r="E1148" s="29" t="str">
        <f>BlockName</f>
        <v>Name</v>
      </c>
      <c r="F1148" s="30" t="s">
        <v>55</v>
      </c>
      <c r="H1148" s="29" t="str">
        <f>BlockName</f>
        <v>Name</v>
      </c>
      <c r="I1148" s="30" t="s">
        <v>55</v>
      </c>
      <c r="K1148" s="29" t="str">
        <f>BlockName</f>
        <v>Name</v>
      </c>
      <c r="L1148" s="30" t="s">
        <v>55</v>
      </c>
    </row>
    <row r="1149" spans="2:12" ht="13" x14ac:dyDescent="0.3">
      <c r="B1149" s="29" t="str">
        <f>Factor2Name</f>
        <v>Variety</v>
      </c>
      <c r="C1149" s="30" t="s">
        <v>46</v>
      </c>
      <c r="E1149" s="29" t="str">
        <f>Factor2Name</f>
        <v>Variety</v>
      </c>
      <c r="F1149" s="30" t="s">
        <v>46</v>
      </c>
      <c r="H1149" s="29" t="str">
        <f>Factor2Name</f>
        <v>Variety</v>
      </c>
      <c r="I1149" s="30" t="s">
        <v>46</v>
      </c>
      <c r="K1149" s="29" t="str">
        <f>Factor2Name</f>
        <v>Variety</v>
      </c>
      <c r="L1149" s="30" t="s">
        <v>46</v>
      </c>
    </row>
    <row r="1150" spans="2:12" ht="13" x14ac:dyDescent="0.3">
      <c r="B1150" s="29" t="str">
        <f>Factor3Name</f>
        <v>Fertiliser</v>
      </c>
      <c r="C1150" s="30" t="s">
        <v>45</v>
      </c>
      <c r="E1150" s="29" t="str">
        <f>Factor3Name</f>
        <v>Fertiliser</v>
      </c>
      <c r="F1150" s="30" t="s">
        <v>45</v>
      </c>
      <c r="H1150" s="29" t="str">
        <f>Factor3Name</f>
        <v>Fertiliser</v>
      </c>
      <c r="I1150" s="30" t="s">
        <v>45</v>
      </c>
      <c r="K1150" s="29" t="str">
        <f>Factor3Name</f>
        <v>Fertiliser</v>
      </c>
      <c r="L1150" s="30" t="s">
        <v>45</v>
      </c>
    </row>
    <row r="1151" spans="2:12" ht="13" x14ac:dyDescent="0.3">
      <c r="B1151" s="29" t="str">
        <f>Factor1Name</f>
        <v>Weeding</v>
      </c>
      <c r="C1151" s="30" t="s">
        <v>51</v>
      </c>
      <c r="E1151" s="29" t="str">
        <f>Factor1Name</f>
        <v>Weeding</v>
      </c>
      <c r="F1151" s="30" t="s">
        <v>51</v>
      </c>
      <c r="H1151" s="29" t="str">
        <f>Factor1Name</f>
        <v>Weeding</v>
      </c>
      <c r="I1151" s="30" t="s">
        <v>51</v>
      </c>
      <c r="K1151" s="29" t="str">
        <f>Factor1Name</f>
        <v>Weeding</v>
      </c>
      <c r="L1151" s="30" t="s">
        <v>51</v>
      </c>
    </row>
    <row r="1152" spans="2:12" ht="13" x14ac:dyDescent="0.3">
      <c r="B1152" s="25" t="s">
        <v>14</v>
      </c>
      <c r="C1152" s="26">
        <v>1275.0999999999999</v>
      </c>
      <c r="E1152" s="25" t="s">
        <v>14</v>
      </c>
      <c r="F1152" s="26">
        <v>1052.3</v>
      </c>
      <c r="H1152" s="25" t="s">
        <v>14</v>
      </c>
      <c r="I1152" s="26">
        <v>1131.9000000000001</v>
      </c>
      <c r="K1152" s="25" t="s">
        <v>14</v>
      </c>
      <c r="L1152" s="26">
        <v>1364.9</v>
      </c>
    </row>
    <row r="1154" spans="2:12" ht="13" x14ac:dyDescent="0.3">
      <c r="B1154" s="27" t="s">
        <v>3</v>
      </c>
      <c r="C1154" s="28">
        <v>2017</v>
      </c>
      <c r="E1154" s="27" t="s">
        <v>3</v>
      </c>
      <c r="F1154" s="28">
        <v>2017</v>
      </c>
      <c r="H1154" s="27" t="s">
        <v>3</v>
      </c>
      <c r="I1154" s="28">
        <v>2017</v>
      </c>
      <c r="K1154" s="27" t="s">
        <v>3</v>
      </c>
      <c r="L1154" s="28">
        <v>2017</v>
      </c>
    </row>
    <row r="1155" spans="2:12" ht="13" x14ac:dyDescent="0.3">
      <c r="B1155" s="29" t="str">
        <f>UnitName</f>
        <v>Plot</v>
      </c>
      <c r="C1155" s="30">
        <v>5</v>
      </c>
      <c r="E1155" s="29" t="str">
        <f>UnitName</f>
        <v>Plot</v>
      </c>
      <c r="F1155" s="30">
        <v>5</v>
      </c>
      <c r="H1155" s="29" t="str">
        <f>UnitName</f>
        <v>Plot</v>
      </c>
      <c r="I1155" s="30">
        <v>5</v>
      </c>
      <c r="K1155" s="29" t="str">
        <f>UnitName</f>
        <v>Plot</v>
      </c>
      <c r="L1155" s="30">
        <v>5</v>
      </c>
    </row>
    <row r="1156" spans="2:12" ht="13" x14ac:dyDescent="0.3">
      <c r="B1156" s="29" t="str">
        <f>BlockName</f>
        <v>Name</v>
      </c>
      <c r="C1156" s="30" t="s">
        <v>55</v>
      </c>
      <c r="E1156" s="29" t="str">
        <f>BlockName</f>
        <v>Name</v>
      </c>
      <c r="F1156" s="30" t="s">
        <v>55</v>
      </c>
      <c r="H1156" s="29" t="str">
        <f>BlockName</f>
        <v>Name</v>
      </c>
      <c r="I1156" s="30" t="s">
        <v>55</v>
      </c>
      <c r="K1156" s="29" t="str">
        <f>BlockName</f>
        <v>Name</v>
      </c>
      <c r="L1156" s="30" t="s">
        <v>55</v>
      </c>
    </row>
    <row r="1157" spans="2:12" ht="13" x14ac:dyDescent="0.3">
      <c r="B1157" s="29" t="str">
        <f>Factor2Name</f>
        <v>Variety</v>
      </c>
      <c r="C1157" s="30" t="s">
        <v>46</v>
      </c>
      <c r="E1157" s="29" t="str">
        <f>Factor2Name</f>
        <v>Variety</v>
      </c>
      <c r="F1157" s="30" t="s">
        <v>46</v>
      </c>
      <c r="H1157" s="29" t="str">
        <f>Factor2Name</f>
        <v>Variety</v>
      </c>
      <c r="I1157" s="30" t="s">
        <v>46</v>
      </c>
      <c r="K1157" s="29" t="str">
        <f>Factor2Name</f>
        <v>Variety</v>
      </c>
      <c r="L1157" s="30" t="s">
        <v>46</v>
      </c>
    </row>
    <row r="1158" spans="2:12" ht="13" x14ac:dyDescent="0.3">
      <c r="B1158" s="29" t="str">
        <f>Factor3Name</f>
        <v>Fertiliser</v>
      </c>
      <c r="C1158" s="30" t="s">
        <v>45</v>
      </c>
      <c r="E1158" s="29" t="str">
        <f>Factor3Name</f>
        <v>Fertiliser</v>
      </c>
      <c r="F1158" s="30" t="s">
        <v>45</v>
      </c>
      <c r="H1158" s="29" t="str">
        <f>Factor3Name</f>
        <v>Fertiliser</v>
      </c>
      <c r="I1158" s="30" t="s">
        <v>45</v>
      </c>
      <c r="K1158" s="29" t="str">
        <f>Factor3Name</f>
        <v>Fertiliser</v>
      </c>
      <c r="L1158" s="30" t="s">
        <v>45</v>
      </c>
    </row>
    <row r="1159" spans="2:12" ht="13" x14ac:dyDescent="0.3">
      <c r="B1159" s="29" t="str">
        <f>Factor1Name</f>
        <v>Weeding</v>
      </c>
      <c r="C1159" s="30" t="s">
        <v>51</v>
      </c>
      <c r="E1159" s="29" t="str">
        <f>Factor1Name</f>
        <v>Weeding</v>
      </c>
      <c r="F1159" s="30" t="s">
        <v>51</v>
      </c>
      <c r="H1159" s="29" t="str">
        <f>Factor1Name</f>
        <v>Weeding</v>
      </c>
      <c r="I1159" s="30" t="s">
        <v>51</v>
      </c>
      <c r="K1159" s="29" t="str">
        <f>Factor1Name</f>
        <v>Weeding</v>
      </c>
      <c r="L1159" s="30" t="s">
        <v>51</v>
      </c>
    </row>
    <row r="1160" spans="2:12" ht="13" x14ac:dyDescent="0.3">
      <c r="B1160" s="25" t="s">
        <v>14</v>
      </c>
      <c r="C1160" s="26">
        <v>1291.5</v>
      </c>
      <c r="E1160" s="25" t="s">
        <v>14</v>
      </c>
      <c r="F1160" s="26">
        <v>1122.5999999999999</v>
      </c>
      <c r="H1160" s="25" t="s">
        <v>14</v>
      </c>
      <c r="I1160" s="26">
        <v>1110.0999999999999</v>
      </c>
      <c r="K1160" s="25" t="s">
        <v>14</v>
      </c>
      <c r="L1160" s="26">
        <v>1128.4000000000001</v>
      </c>
    </row>
    <row r="1162" spans="2:12" ht="13" x14ac:dyDescent="0.3">
      <c r="B1162" s="27" t="s">
        <v>3</v>
      </c>
      <c r="C1162" s="28">
        <v>2017</v>
      </c>
      <c r="E1162" s="27" t="s">
        <v>3</v>
      </c>
      <c r="F1162" s="28">
        <v>2017</v>
      </c>
      <c r="H1162" s="27" t="s">
        <v>3</v>
      </c>
      <c r="I1162" s="28">
        <v>2017</v>
      </c>
      <c r="K1162" s="27" t="s">
        <v>3</v>
      </c>
      <c r="L1162" s="28">
        <v>2017</v>
      </c>
    </row>
    <row r="1163" spans="2:12" ht="13" x14ac:dyDescent="0.3">
      <c r="B1163" s="29" t="str">
        <f>UnitName</f>
        <v>Plot</v>
      </c>
      <c r="C1163" s="30">
        <v>6</v>
      </c>
      <c r="E1163" s="29" t="str">
        <f>UnitName</f>
        <v>Plot</v>
      </c>
      <c r="F1163" s="30">
        <v>6</v>
      </c>
      <c r="H1163" s="29" t="str">
        <f>UnitName</f>
        <v>Plot</v>
      </c>
      <c r="I1163" s="30">
        <v>6</v>
      </c>
      <c r="K1163" s="29" t="str">
        <f>UnitName</f>
        <v>Plot</v>
      </c>
      <c r="L1163" s="30">
        <v>6</v>
      </c>
    </row>
    <row r="1164" spans="2:12" ht="13" x14ac:dyDescent="0.3">
      <c r="B1164" s="29" t="str">
        <f>BlockName</f>
        <v>Name</v>
      </c>
      <c r="C1164" s="30" t="s">
        <v>55</v>
      </c>
      <c r="E1164" s="29" t="str">
        <f>BlockName</f>
        <v>Name</v>
      </c>
      <c r="F1164" s="30" t="s">
        <v>55</v>
      </c>
      <c r="H1164" s="29" t="str">
        <f>BlockName</f>
        <v>Name</v>
      </c>
      <c r="I1164" s="30" t="s">
        <v>55</v>
      </c>
      <c r="K1164" s="29" t="str">
        <f>BlockName</f>
        <v>Name</v>
      </c>
      <c r="L1164" s="30" t="s">
        <v>55</v>
      </c>
    </row>
    <row r="1165" spans="2:12" ht="13" x14ac:dyDescent="0.3">
      <c r="B1165" s="29" t="str">
        <f>Factor2Name</f>
        <v>Variety</v>
      </c>
      <c r="C1165" s="30" t="s">
        <v>46</v>
      </c>
      <c r="E1165" s="29" t="str">
        <f>Factor2Name</f>
        <v>Variety</v>
      </c>
      <c r="F1165" s="30" t="s">
        <v>46</v>
      </c>
      <c r="H1165" s="29" t="str">
        <f>Factor2Name</f>
        <v>Variety</v>
      </c>
      <c r="I1165" s="30" t="s">
        <v>46</v>
      </c>
      <c r="K1165" s="29" t="str">
        <f>Factor2Name</f>
        <v>Variety</v>
      </c>
      <c r="L1165" s="30" t="s">
        <v>46</v>
      </c>
    </row>
    <row r="1166" spans="2:12" ht="13" x14ac:dyDescent="0.3">
      <c r="B1166" s="29" t="str">
        <f>Factor3Name</f>
        <v>Fertiliser</v>
      </c>
      <c r="C1166" s="30" t="s">
        <v>45</v>
      </c>
      <c r="E1166" s="29" t="str">
        <f>Factor3Name</f>
        <v>Fertiliser</v>
      </c>
      <c r="F1166" s="30" t="s">
        <v>45</v>
      </c>
      <c r="H1166" s="29" t="str">
        <f>Factor3Name</f>
        <v>Fertiliser</v>
      </c>
      <c r="I1166" s="30" t="s">
        <v>45</v>
      </c>
      <c r="K1166" s="29" t="str">
        <f>Factor3Name</f>
        <v>Fertiliser</v>
      </c>
      <c r="L1166" s="30" t="s">
        <v>45</v>
      </c>
    </row>
    <row r="1167" spans="2:12" ht="13" x14ac:dyDescent="0.3">
      <c r="B1167" s="29" t="str">
        <f>Factor1Name</f>
        <v>Weeding</v>
      </c>
      <c r="C1167" s="30" t="s">
        <v>51</v>
      </c>
      <c r="E1167" s="29" t="str">
        <f>Factor1Name</f>
        <v>Weeding</v>
      </c>
      <c r="F1167" s="30" t="s">
        <v>51</v>
      </c>
      <c r="H1167" s="29" t="str">
        <f>Factor1Name</f>
        <v>Weeding</v>
      </c>
      <c r="I1167" s="30" t="s">
        <v>51</v>
      </c>
      <c r="K1167" s="29" t="str">
        <f>Factor1Name</f>
        <v>Weeding</v>
      </c>
      <c r="L1167" s="30" t="s">
        <v>51</v>
      </c>
    </row>
    <row r="1168" spans="2:12" ht="13" x14ac:dyDescent="0.3">
      <c r="B1168" s="25" t="s">
        <v>14</v>
      </c>
      <c r="C1168" s="26">
        <v>1344.3</v>
      </c>
      <c r="E1168" s="25" t="s">
        <v>14</v>
      </c>
      <c r="F1168" s="26">
        <v>1134.9000000000001</v>
      </c>
      <c r="H1168" s="25" t="s">
        <v>14</v>
      </c>
      <c r="I1168" s="26">
        <v>1134.4000000000001</v>
      </c>
      <c r="K1168" s="25" t="s">
        <v>14</v>
      </c>
      <c r="L1168" s="26">
        <v>1256.7</v>
      </c>
    </row>
    <row r="1170" spans="2:12" ht="13" x14ac:dyDescent="0.3">
      <c r="B1170" s="27" t="s">
        <v>3</v>
      </c>
      <c r="C1170" s="28">
        <v>2017</v>
      </c>
      <c r="E1170" s="27" t="s">
        <v>3</v>
      </c>
      <c r="F1170" s="28">
        <v>2017</v>
      </c>
      <c r="H1170" s="27" t="s">
        <v>3</v>
      </c>
      <c r="I1170" s="28">
        <v>2017</v>
      </c>
      <c r="K1170" s="27" t="s">
        <v>3</v>
      </c>
      <c r="L1170" s="28">
        <v>2017</v>
      </c>
    </row>
    <row r="1171" spans="2:12" ht="13" x14ac:dyDescent="0.3">
      <c r="B1171" s="29" t="str">
        <f>UnitName</f>
        <v>Plot</v>
      </c>
      <c r="C1171" s="30">
        <v>6</v>
      </c>
      <c r="E1171" s="29" t="str">
        <f>UnitName</f>
        <v>Plot</v>
      </c>
      <c r="F1171" s="30">
        <v>6</v>
      </c>
      <c r="H1171" s="29" t="str">
        <f>UnitName</f>
        <v>Plot</v>
      </c>
      <c r="I1171" s="30">
        <v>6</v>
      </c>
      <c r="K1171" s="29" t="str">
        <f>UnitName</f>
        <v>Plot</v>
      </c>
      <c r="L1171" s="30">
        <v>6</v>
      </c>
    </row>
    <row r="1172" spans="2:12" ht="13" x14ac:dyDescent="0.3">
      <c r="B1172" s="29" t="str">
        <f>BlockName</f>
        <v>Name</v>
      </c>
      <c r="C1172" s="30" t="s">
        <v>55</v>
      </c>
      <c r="E1172" s="29" t="str">
        <f>BlockName</f>
        <v>Name</v>
      </c>
      <c r="F1172" s="30" t="s">
        <v>55</v>
      </c>
      <c r="H1172" s="29" t="str">
        <f>BlockName</f>
        <v>Name</v>
      </c>
      <c r="I1172" s="30" t="s">
        <v>55</v>
      </c>
      <c r="K1172" s="29" t="str">
        <f>BlockName</f>
        <v>Name</v>
      </c>
      <c r="L1172" s="30" t="s">
        <v>55</v>
      </c>
    </row>
    <row r="1173" spans="2:12" ht="13" x14ac:dyDescent="0.3">
      <c r="B1173" s="29" t="str">
        <f>Factor2Name</f>
        <v>Variety</v>
      </c>
      <c r="C1173" s="30" t="s">
        <v>46</v>
      </c>
      <c r="E1173" s="29" t="str">
        <f>Factor2Name</f>
        <v>Variety</v>
      </c>
      <c r="F1173" s="30" t="s">
        <v>46</v>
      </c>
      <c r="H1173" s="29" t="str">
        <f>Factor2Name</f>
        <v>Variety</v>
      </c>
      <c r="I1173" s="30" t="s">
        <v>46</v>
      </c>
      <c r="K1173" s="29" t="str">
        <f>Factor2Name</f>
        <v>Variety</v>
      </c>
      <c r="L1173" s="30" t="s">
        <v>46</v>
      </c>
    </row>
    <row r="1174" spans="2:12" ht="13" x14ac:dyDescent="0.3">
      <c r="B1174" s="29" t="str">
        <f>Factor3Name</f>
        <v>Fertiliser</v>
      </c>
      <c r="C1174" s="30" t="s">
        <v>45</v>
      </c>
      <c r="E1174" s="29" t="str">
        <f>Factor3Name</f>
        <v>Fertiliser</v>
      </c>
      <c r="F1174" s="30" t="s">
        <v>45</v>
      </c>
      <c r="H1174" s="29" t="str">
        <f>Factor3Name</f>
        <v>Fertiliser</v>
      </c>
      <c r="I1174" s="30" t="s">
        <v>45</v>
      </c>
      <c r="K1174" s="29" t="str">
        <f>Factor3Name</f>
        <v>Fertiliser</v>
      </c>
      <c r="L1174" s="30" t="s">
        <v>45</v>
      </c>
    </row>
    <row r="1175" spans="2:12" ht="13" x14ac:dyDescent="0.3">
      <c r="B1175" s="29" t="str">
        <f>Factor1Name</f>
        <v>Weeding</v>
      </c>
      <c r="C1175" s="30" t="s">
        <v>51</v>
      </c>
      <c r="E1175" s="29" t="str">
        <f>Factor1Name</f>
        <v>Weeding</v>
      </c>
      <c r="F1175" s="30" t="s">
        <v>51</v>
      </c>
      <c r="H1175" s="29" t="str">
        <f>Factor1Name</f>
        <v>Weeding</v>
      </c>
      <c r="I1175" s="30" t="s">
        <v>51</v>
      </c>
      <c r="K1175" s="29" t="str">
        <f>Factor1Name</f>
        <v>Weeding</v>
      </c>
      <c r="L1175" s="30" t="s">
        <v>51</v>
      </c>
    </row>
    <row r="1176" spans="2:12" ht="13" x14ac:dyDescent="0.3">
      <c r="B1176" s="25" t="s">
        <v>14</v>
      </c>
      <c r="C1176" s="26">
        <v>1242.5999999999999</v>
      </c>
      <c r="E1176" s="25" t="s">
        <v>14</v>
      </c>
      <c r="F1176" s="26">
        <v>1274.8</v>
      </c>
      <c r="H1176" s="25" t="s">
        <v>14</v>
      </c>
      <c r="I1176" s="26">
        <v>1270.3</v>
      </c>
      <c r="K1176" s="25" t="s">
        <v>14</v>
      </c>
      <c r="L1176" s="26">
        <v>1150</v>
      </c>
    </row>
    <row r="1178" spans="2:12" ht="13" x14ac:dyDescent="0.3">
      <c r="B1178" s="27" t="s">
        <v>3</v>
      </c>
      <c r="C1178" s="28">
        <v>2017</v>
      </c>
      <c r="E1178" s="27" t="s">
        <v>3</v>
      </c>
      <c r="F1178" s="28">
        <v>2017</v>
      </c>
      <c r="H1178" s="27" t="s">
        <v>3</v>
      </c>
      <c r="I1178" s="28">
        <v>2017</v>
      </c>
      <c r="K1178" s="27" t="s">
        <v>3</v>
      </c>
      <c r="L1178" s="28">
        <v>2017</v>
      </c>
    </row>
    <row r="1179" spans="2:12" ht="13" x14ac:dyDescent="0.3">
      <c r="B1179" s="29" t="str">
        <f>UnitName</f>
        <v>Plot</v>
      </c>
      <c r="C1179" s="30">
        <v>6</v>
      </c>
      <c r="E1179" s="29" t="str">
        <f>UnitName</f>
        <v>Plot</v>
      </c>
      <c r="F1179" s="30">
        <v>6</v>
      </c>
      <c r="H1179" s="29" t="str">
        <f>UnitName</f>
        <v>Plot</v>
      </c>
      <c r="I1179" s="30">
        <v>6</v>
      </c>
      <c r="K1179" s="29" t="str">
        <f>UnitName</f>
        <v>Plot</v>
      </c>
      <c r="L1179" s="30">
        <v>6</v>
      </c>
    </row>
    <row r="1180" spans="2:12" ht="13" x14ac:dyDescent="0.3">
      <c r="B1180" s="29" t="str">
        <f>BlockName</f>
        <v>Name</v>
      </c>
      <c r="C1180" s="30" t="s">
        <v>55</v>
      </c>
      <c r="E1180" s="29" t="str">
        <f>BlockName</f>
        <v>Name</v>
      </c>
      <c r="F1180" s="30" t="s">
        <v>55</v>
      </c>
      <c r="H1180" s="29" t="str">
        <f>BlockName</f>
        <v>Name</v>
      </c>
      <c r="I1180" s="30" t="s">
        <v>55</v>
      </c>
      <c r="K1180" s="29" t="str">
        <f>BlockName</f>
        <v>Name</v>
      </c>
      <c r="L1180" s="30" t="s">
        <v>55</v>
      </c>
    </row>
    <row r="1181" spans="2:12" ht="13" x14ac:dyDescent="0.3">
      <c r="B1181" s="29" t="str">
        <f>Factor2Name</f>
        <v>Variety</v>
      </c>
      <c r="C1181" s="30" t="s">
        <v>46</v>
      </c>
      <c r="E1181" s="29" t="str">
        <f>Factor2Name</f>
        <v>Variety</v>
      </c>
      <c r="F1181" s="30" t="s">
        <v>46</v>
      </c>
      <c r="H1181" s="29" t="str">
        <f>Factor2Name</f>
        <v>Variety</v>
      </c>
      <c r="I1181" s="30" t="s">
        <v>46</v>
      </c>
      <c r="K1181" s="29" t="str">
        <f>Factor2Name</f>
        <v>Variety</v>
      </c>
      <c r="L1181" s="30" t="s">
        <v>46</v>
      </c>
    </row>
    <row r="1182" spans="2:12" ht="13" x14ac:dyDescent="0.3">
      <c r="B1182" s="29" t="str">
        <f>Factor3Name</f>
        <v>Fertiliser</v>
      </c>
      <c r="C1182" s="30" t="s">
        <v>45</v>
      </c>
      <c r="E1182" s="29" t="str">
        <f>Factor3Name</f>
        <v>Fertiliser</v>
      </c>
      <c r="F1182" s="30" t="s">
        <v>45</v>
      </c>
      <c r="H1182" s="29" t="str">
        <f>Factor3Name</f>
        <v>Fertiliser</v>
      </c>
      <c r="I1182" s="30" t="s">
        <v>45</v>
      </c>
      <c r="K1182" s="29" t="str">
        <f>Factor3Name</f>
        <v>Fertiliser</v>
      </c>
      <c r="L1182" s="30" t="s">
        <v>45</v>
      </c>
    </row>
    <row r="1183" spans="2:12" ht="13" x14ac:dyDescent="0.3">
      <c r="B1183" s="29" t="str">
        <f>Factor1Name</f>
        <v>Weeding</v>
      </c>
      <c r="C1183" s="30" t="s">
        <v>51</v>
      </c>
      <c r="E1183" s="29" t="str">
        <f>Factor1Name</f>
        <v>Weeding</v>
      </c>
      <c r="F1183" s="30" t="s">
        <v>51</v>
      </c>
      <c r="H1183" s="29" t="str">
        <f>Factor1Name</f>
        <v>Weeding</v>
      </c>
      <c r="I1183" s="30" t="s">
        <v>51</v>
      </c>
      <c r="K1183" s="29" t="str">
        <f>Factor1Name</f>
        <v>Weeding</v>
      </c>
      <c r="L1183" s="30" t="s">
        <v>51</v>
      </c>
    </row>
    <row r="1184" spans="2:12" ht="13" x14ac:dyDescent="0.3">
      <c r="B1184" s="25" t="s">
        <v>14</v>
      </c>
      <c r="C1184" s="26">
        <v>1293.3</v>
      </c>
      <c r="E1184" s="25" t="s">
        <v>14</v>
      </c>
      <c r="F1184" s="26">
        <v>1257.9000000000001</v>
      </c>
      <c r="H1184" s="25" t="s">
        <v>14</v>
      </c>
      <c r="I1184" s="26">
        <v>1325.9</v>
      </c>
      <c r="K1184" s="25" t="s">
        <v>14</v>
      </c>
      <c r="L1184" s="26">
        <v>1123.5999999999999</v>
      </c>
    </row>
    <row r="1186" spans="2:12" ht="13" x14ac:dyDescent="0.3">
      <c r="B1186" s="27" t="s">
        <v>3</v>
      </c>
      <c r="C1186" s="28">
        <v>2017</v>
      </c>
      <c r="E1186" s="27" t="s">
        <v>3</v>
      </c>
      <c r="F1186" s="28">
        <v>2017</v>
      </c>
      <c r="H1186" s="27" t="s">
        <v>3</v>
      </c>
      <c r="I1186" s="28">
        <v>2017</v>
      </c>
      <c r="K1186" s="27" t="s">
        <v>3</v>
      </c>
      <c r="L1186" s="28">
        <v>2017</v>
      </c>
    </row>
    <row r="1187" spans="2:12" ht="13" x14ac:dyDescent="0.3">
      <c r="B1187" s="29" t="str">
        <f>UnitName</f>
        <v>Plot</v>
      </c>
      <c r="C1187" s="30">
        <v>6</v>
      </c>
      <c r="E1187" s="29" t="str">
        <f>UnitName</f>
        <v>Plot</v>
      </c>
      <c r="F1187" s="30">
        <v>6</v>
      </c>
      <c r="H1187" s="29" t="str">
        <f>UnitName</f>
        <v>Plot</v>
      </c>
      <c r="I1187" s="30">
        <v>6</v>
      </c>
      <c r="K1187" s="29" t="str">
        <f>UnitName</f>
        <v>Plot</v>
      </c>
      <c r="L1187" s="30">
        <v>6</v>
      </c>
    </row>
    <row r="1188" spans="2:12" ht="13" x14ac:dyDescent="0.3">
      <c r="B1188" s="29" t="str">
        <f>BlockName</f>
        <v>Name</v>
      </c>
      <c r="C1188" s="30" t="s">
        <v>55</v>
      </c>
      <c r="E1188" s="29" t="str">
        <f>BlockName</f>
        <v>Name</v>
      </c>
      <c r="F1188" s="30" t="s">
        <v>55</v>
      </c>
      <c r="H1188" s="29" t="str">
        <f>BlockName</f>
        <v>Name</v>
      </c>
      <c r="I1188" s="30" t="s">
        <v>55</v>
      </c>
      <c r="K1188" s="29" t="str">
        <f>BlockName</f>
        <v>Name</v>
      </c>
      <c r="L1188" s="30" t="s">
        <v>55</v>
      </c>
    </row>
    <row r="1189" spans="2:12" ht="13" x14ac:dyDescent="0.3">
      <c r="B1189" s="29" t="str">
        <f>Factor2Name</f>
        <v>Variety</v>
      </c>
      <c r="C1189" s="30" t="s">
        <v>46</v>
      </c>
      <c r="E1189" s="29" t="str">
        <f>Factor2Name</f>
        <v>Variety</v>
      </c>
      <c r="F1189" s="30" t="s">
        <v>46</v>
      </c>
      <c r="H1189" s="29" t="str">
        <f>Factor2Name</f>
        <v>Variety</v>
      </c>
      <c r="I1189" s="30" t="s">
        <v>46</v>
      </c>
      <c r="K1189" s="29" t="str">
        <f>Factor2Name</f>
        <v>Variety</v>
      </c>
      <c r="L1189" s="30" t="s">
        <v>46</v>
      </c>
    </row>
    <row r="1190" spans="2:12" ht="13" x14ac:dyDescent="0.3">
      <c r="B1190" s="29" t="str">
        <f>Factor3Name</f>
        <v>Fertiliser</v>
      </c>
      <c r="C1190" s="30" t="s">
        <v>45</v>
      </c>
      <c r="E1190" s="29" t="str">
        <f>Factor3Name</f>
        <v>Fertiliser</v>
      </c>
      <c r="F1190" s="30" t="s">
        <v>45</v>
      </c>
      <c r="H1190" s="29" t="str">
        <f>Factor3Name</f>
        <v>Fertiliser</v>
      </c>
      <c r="I1190" s="30" t="s">
        <v>45</v>
      </c>
      <c r="K1190" s="29" t="str">
        <f>Factor3Name</f>
        <v>Fertiliser</v>
      </c>
      <c r="L1190" s="30" t="s">
        <v>45</v>
      </c>
    </row>
    <row r="1191" spans="2:12" ht="13" x14ac:dyDescent="0.3">
      <c r="B1191" s="29" t="str">
        <f>Factor1Name</f>
        <v>Weeding</v>
      </c>
      <c r="C1191" s="30" t="s">
        <v>51</v>
      </c>
      <c r="E1191" s="29" t="str">
        <f>Factor1Name</f>
        <v>Weeding</v>
      </c>
      <c r="F1191" s="30" t="s">
        <v>51</v>
      </c>
      <c r="H1191" s="29" t="str">
        <f>Factor1Name</f>
        <v>Weeding</v>
      </c>
      <c r="I1191" s="30" t="s">
        <v>51</v>
      </c>
      <c r="K1191" s="29" t="str">
        <f>Factor1Name</f>
        <v>Weeding</v>
      </c>
      <c r="L1191" s="30" t="s">
        <v>51</v>
      </c>
    </row>
    <row r="1192" spans="2:12" ht="13" x14ac:dyDescent="0.3">
      <c r="B1192" s="25" t="s">
        <v>14</v>
      </c>
      <c r="C1192" s="26">
        <v>1163.0999999999999</v>
      </c>
      <c r="E1192" s="25" t="s">
        <v>14</v>
      </c>
      <c r="F1192" s="26">
        <v>1213.4000000000001</v>
      </c>
      <c r="H1192" s="25" t="s">
        <v>14</v>
      </c>
      <c r="I1192" s="26">
        <v>1163</v>
      </c>
      <c r="K1192" s="25" t="s">
        <v>14</v>
      </c>
      <c r="L1192" s="26">
        <v>1117.4000000000001</v>
      </c>
    </row>
    <row r="1194" spans="2:12" ht="13" x14ac:dyDescent="0.3">
      <c r="B1194" s="27" t="s">
        <v>3</v>
      </c>
      <c r="C1194" s="28">
        <v>2017</v>
      </c>
      <c r="E1194" s="27" t="s">
        <v>3</v>
      </c>
      <c r="F1194" s="28">
        <v>2017</v>
      </c>
      <c r="H1194" s="27" t="s">
        <v>3</v>
      </c>
      <c r="I1194" s="28">
        <v>2017</v>
      </c>
      <c r="K1194" s="27" t="s">
        <v>3</v>
      </c>
      <c r="L1194" s="28">
        <v>2017</v>
      </c>
    </row>
    <row r="1195" spans="2:12" ht="13" x14ac:dyDescent="0.3">
      <c r="B1195" s="29" t="str">
        <f>UnitName</f>
        <v>Plot</v>
      </c>
      <c r="C1195" s="30">
        <v>6</v>
      </c>
      <c r="E1195" s="29" t="str">
        <f>UnitName</f>
        <v>Plot</v>
      </c>
      <c r="F1195" s="30">
        <v>6</v>
      </c>
      <c r="H1195" s="29" t="str">
        <f>UnitName</f>
        <v>Plot</v>
      </c>
      <c r="I1195" s="30">
        <v>6</v>
      </c>
      <c r="K1195" s="29" t="str">
        <f>UnitName</f>
        <v>Plot</v>
      </c>
      <c r="L1195" s="30">
        <v>6</v>
      </c>
    </row>
    <row r="1196" spans="2:12" ht="13" x14ac:dyDescent="0.3">
      <c r="B1196" s="29" t="str">
        <f>BlockName</f>
        <v>Name</v>
      </c>
      <c r="C1196" s="30" t="s">
        <v>55</v>
      </c>
      <c r="E1196" s="29" t="str">
        <f>BlockName</f>
        <v>Name</v>
      </c>
      <c r="F1196" s="30" t="s">
        <v>55</v>
      </c>
      <c r="H1196" s="29" t="str">
        <f>BlockName</f>
        <v>Name</v>
      </c>
      <c r="I1196" s="30" t="s">
        <v>55</v>
      </c>
      <c r="K1196" s="29" t="str">
        <f>BlockName</f>
        <v>Name</v>
      </c>
      <c r="L1196" s="30" t="s">
        <v>55</v>
      </c>
    </row>
    <row r="1197" spans="2:12" ht="13" x14ac:dyDescent="0.3">
      <c r="B1197" s="29" t="str">
        <f>Factor2Name</f>
        <v>Variety</v>
      </c>
      <c r="C1197" s="30" t="s">
        <v>46</v>
      </c>
      <c r="E1197" s="29" t="str">
        <f>Factor2Name</f>
        <v>Variety</v>
      </c>
      <c r="F1197" s="30" t="s">
        <v>46</v>
      </c>
      <c r="H1197" s="29" t="str">
        <f>Factor2Name</f>
        <v>Variety</v>
      </c>
      <c r="I1197" s="30" t="s">
        <v>46</v>
      </c>
      <c r="K1197" s="29" t="str">
        <f>Factor2Name</f>
        <v>Variety</v>
      </c>
      <c r="L1197" s="30" t="s">
        <v>46</v>
      </c>
    </row>
    <row r="1198" spans="2:12" ht="13" x14ac:dyDescent="0.3">
      <c r="B1198" s="29" t="str">
        <f>Factor3Name</f>
        <v>Fertiliser</v>
      </c>
      <c r="C1198" s="30" t="s">
        <v>45</v>
      </c>
      <c r="E1198" s="29" t="str">
        <f>Factor3Name</f>
        <v>Fertiliser</v>
      </c>
      <c r="F1198" s="30" t="s">
        <v>45</v>
      </c>
      <c r="H1198" s="29" t="str">
        <f>Factor3Name</f>
        <v>Fertiliser</v>
      </c>
      <c r="I1198" s="30" t="s">
        <v>45</v>
      </c>
      <c r="K1198" s="29" t="str">
        <f>Factor3Name</f>
        <v>Fertiliser</v>
      </c>
      <c r="L1198" s="30" t="s">
        <v>45</v>
      </c>
    </row>
    <row r="1199" spans="2:12" ht="13" x14ac:dyDescent="0.3">
      <c r="B1199" s="29" t="str">
        <f>Factor1Name</f>
        <v>Weeding</v>
      </c>
      <c r="C1199" s="30" t="s">
        <v>51</v>
      </c>
      <c r="E1199" s="29" t="str">
        <f>Factor1Name</f>
        <v>Weeding</v>
      </c>
      <c r="F1199" s="30" t="s">
        <v>51</v>
      </c>
      <c r="H1199" s="29" t="str">
        <f>Factor1Name</f>
        <v>Weeding</v>
      </c>
      <c r="I1199" s="30" t="s">
        <v>51</v>
      </c>
      <c r="K1199" s="29" t="str">
        <f>Factor1Name</f>
        <v>Weeding</v>
      </c>
      <c r="L1199" s="30" t="s">
        <v>51</v>
      </c>
    </row>
    <row r="1200" spans="2:12" ht="13" x14ac:dyDescent="0.3">
      <c r="B1200" s="25" t="s">
        <v>14</v>
      </c>
      <c r="C1200" s="26">
        <v>1219.9000000000001</v>
      </c>
      <c r="E1200" s="25" t="s">
        <v>14</v>
      </c>
      <c r="F1200" s="26">
        <v>1233.2</v>
      </c>
      <c r="H1200" s="25" t="s">
        <v>14</v>
      </c>
      <c r="I1200" s="26">
        <v>1091.7</v>
      </c>
      <c r="K1200" s="25" t="s">
        <v>14</v>
      </c>
      <c r="L1200" s="26">
        <v>1045.3</v>
      </c>
    </row>
    <row r="1202" spans="2:12" ht="13" x14ac:dyDescent="0.3">
      <c r="B1202" s="27" t="s">
        <v>3</v>
      </c>
      <c r="C1202" s="28">
        <v>2017</v>
      </c>
      <c r="E1202" s="27" t="s">
        <v>3</v>
      </c>
      <c r="F1202" s="28">
        <v>2017</v>
      </c>
      <c r="H1202" s="27" t="s">
        <v>3</v>
      </c>
      <c r="I1202" s="28">
        <v>2017</v>
      </c>
      <c r="K1202" s="27" t="s">
        <v>3</v>
      </c>
      <c r="L1202" s="28">
        <v>2017</v>
      </c>
    </row>
    <row r="1203" spans="2:12" ht="13" x14ac:dyDescent="0.3">
      <c r="B1203" s="29" t="str">
        <f>UnitName</f>
        <v>Plot</v>
      </c>
      <c r="C1203" s="30">
        <v>1</v>
      </c>
      <c r="E1203" s="29" t="str">
        <f>UnitName</f>
        <v>Plot</v>
      </c>
      <c r="F1203" s="30">
        <v>1</v>
      </c>
      <c r="H1203" s="29" t="str">
        <f>UnitName</f>
        <v>Plot</v>
      </c>
      <c r="I1203" s="30">
        <v>1</v>
      </c>
      <c r="K1203" s="29" t="str">
        <f>UnitName</f>
        <v>Plot</v>
      </c>
      <c r="L1203" s="30">
        <v>1</v>
      </c>
    </row>
    <row r="1204" spans="2:12" ht="13" x14ac:dyDescent="0.3">
      <c r="B1204" s="29" t="str">
        <f>BlockName</f>
        <v>Name</v>
      </c>
      <c r="C1204" s="30" t="s">
        <v>55</v>
      </c>
      <c r="E1204" s="29" t="str">
        <f>BlockName</f>
        <v>Name</v>
      </c>
      <c r="F1204" s="30" t="s">
        <v>55</v>
      </c>
      <c r="H1204" s="29" t="str">
        <f>BlockName</f>
        <v>Name</v>
      </c>
      <c r="I1204" s="30" t="s">
        <v>55</v>
      </c>
      <c r="K1204" s="29" t="str">
        <f>BlockName</f>
        <v>Name</v>
      </c>
      <c r="L1204" s="30" t="s">
        <v>55</v>
      </c>
    </row>
    <row r="1205" spans="2:12" ht="13" x14ac:dyDescent="0.3">
      <c r="B1205" s="29" t="str">
        <f>Factor2Name</f>
        <v>Variety</v>
      </c>
      <c r="C1205" s="30" t="s">
        <v>46</v>
      </c>
      <c r="E1205" s="29" t="str">
        <f>Factor2Name</f>
        <v>Variety</v>
      </c>
      <c r="F1205" s="30" t="s">
        <v>46</v>
      </c>
      <c r="H1205" s="29" t="str">
        <f>Factor2Name</f>
        <v>Variety</v>
      </c>
      <c r="I1205" s="30" t="s">
        <v>46</v>
      </c>
      <c r="K1205" s="29" t="str">
        <f>Factor2Name</f>
        <v>Variety</v>
      </c>
      <c r="L1205" s="30" t="s">
        <v>46</v>
      </c>
    </row>
    <row r="1206" spans="2:12" ht="13" x14ac:dyDescent="0.3">
      <c r="B1206" s="29" t="str">
        <f>Factor3Name</f>
        <v>Fertiliser</v>
      </c>
      <c r="C1206" s="30" t="s">
        <v>38</v>
      </c>
      <c r="E1206" s="29" t="str">
        <f>Factor3Name</f>
        <v>Fertiliser</v>
      </c>
      <c r="F1206" s="30" t="s">
        <v>38</v>
      </c>
      <c r="H1206" s="29" t="str">
        <f>Factor3Name</f>
        <v>Fertiliser</v>
      </c>
      <c r="I1206" s="30" t="s">
        <v>38</v>
      </c>
      <c r="K1206" s="29" t="str">
        <f>Factor3Name</f>
        <v>Fertiliser</v>
      </c>
      <c r="L1206" s="30" t="s">
        <v>38</v>
      </c>
    </row>
    <row r="1207" spans="2:12" ht="13" x14ac:dyDescent="0.3">
      <c r="B1207" s="29" t="str">
        <f>Factor1Name</f>
        <v>Weeding</v>
      </c>
      <c r="C1207" s="30" t="s">
        <v>51</v>
      </c>
      <c r="E1207" s="29" t="str">
        <f>Factor1Name</f>
        <v>Weeding</v>
      </c>
      <c r="F1207" s="30" t="s">
        <v>51</v>
      </c>
      <c r="H1207" s="29" t="str">
        <f>Factor1Name</f>
        <v>Weeding</v>
      </c>
      <c r="I1207" s="30" t="s">
        <v>51</v>
      </c>
      <c r="K1207" s="29" t="str">
        <f>Factor1Name</f>
        <v>Weeding</v>
      </c>
      <c r="L1207" s="30" t="s">
        <v>51</v>
      </c>
    </row>
    <row r="1208" spans="2:12" ht="13" x14ac:dyDescent="0.3">
      <c r="B1208" s="25" t="s">
        <v>14</v>
      </c>
      <c r="C1208" s="26">
        <v>1234.3</v>
      </c>
      <c r="E1208" s="25" t="s">
        <v>14</v>
      </c>
      <c r="F1208" s="26">
        <v>1298.9000000000001</v>
      </c>
      <c r="H1208" s="25" t="s">
        <v>14</v>
      </c>
      <c r="I1208" s="26">
        <v>1236.0999999999999</v>
      </c>
      <c r="K1208" s="25" t="s">
        <v>14</v>
      </c>
      <c r="L1208" s="26">
        <v>1181.0999999999999</v>
      </c>
    </row>
    <row r="1210" spans="2:12" ht="13" x14ac:dyDescent="0.3">
      <c r="B1210" s="27" t="s">
        <v>3</v>
      </c>
      <c r="C1210" s="28">
        <v>2017</v>
      </c>
      <c r="E1210" s="27" t="s">
        <v>3</v>
      </c>
      <c r="F1210" s="28">
        <v>2017</v>
      </c>
      <c r="H1210" s="27" t="s">
        <v>3</v>
      </c>
      <c r="I1210" s="28">
        <v>2017</v>
      </c>
      <c r="K1210" s="27" t="s">
        <v>3</v>
      </c>
      <c r="L1210" s="28">
        <v>2017</v>
      </c>
    </row>
    <row r="1211" spans="2:12" ht="13" x14ac:dyDescent="0.3">
      <c r="B1211" s="29" t="str">
        <f>UnitName</f>
        <v>Plot</v>
      </c>
      <c r="C1211" s="30">
        <v>1</v>
      </c>
      <c r="E1211" s="29" t="str">
        <f>UnitName</f>
        <v>Plot</v>
      </c>
      <c r="F1211" s="30">
        <v>1</v>
      </c>
      <c r="H1211" s="29" t="str">
        <f>UnitName</f>
        <v>Plot</v>
      </c>
      <c r="I1211" s="30">
        <v>1</v>
      </c>
      <c r="K1211" s="29" t="str">
        <f>UnitName</f>
        <v>Plot</v>
      </c>
      <c r="L1211" s="30">
        <v>1</v>
      </c>
    </row>
    <row r="1212" spans="2:12" ht="13" x14ac:dyDescent="0.3">
      <c r="B1212" s="29" t="str">
        <f>BlockName</f>
        <v>Name</v>
      </c>
      <c r="C1212" s="30" t="s">
        <v>55</v>
      </c>
      <c r="E1212" s="29" t="str">
        <f>BlockName</f>
        <v>Name</v>
      </c>
      <c r="F1212" s="30" t="s">
        <v>55</v>
      </c>
      <c r="H1212" s="29" t="str">
        <f>BlockName</f>
        <v>Name</v>
      </c>
      <c r="I1212" s="30" t="s">
        <v>55</v>
      </c>
      <c r="K1212" s="29" t="str">
        <f>BlockName</f>
        <v>Name</v>
      </c>
      <c r="L1212" s="30" t="s">
        <v>55</v>
      </c>
    </row>
    <row r="1213" spans="2:12" ht="13" x14ac:dyDescent="0.3">
      <c r="B1213" s="29" t="str">
        <f>Factor2Name</f>
        <v>Variety</v>
      </c>
      <c r="C1213" s="30" t="s">
        <v>46</v>
      </c>
      <c r="E1213" s="29" t="str">
        <f>Factor2Name</f>
        <v>Variety</v>
      </c>
      <c r="F1213" s="30" t="s">
        <v>46</v>
      </c>
      <c r="H1213" s="29" t="str">
        <f>Factor2Name</f>
        <v>Variety</v>
      </c>
      <c r="I1213" s="30" t="s">
        <v>46</v>
      </c>
      <c r="K1213" s="29" t="str">
        <f>Factor2Name</f>
        <v>Variety</v>
      </c>
      <c r="L1213" s="30" t="s">
        <v>46</v>
      </c>
    </row>
    <row r="1214" spans="2:12" ht="13" x14ac:dyDescent="0.3">
      <c r="B1214" s="29" t="str">
        <f>Factor3Name</f>
        <v>Fertiliser</v>
      </c>
      <c r="C1214" s="30" t="s">
        <v>38</v>
      </c>
      <c r="E1214" s="29" t="str">
        <f>Factor3Name</f>
        <v>Fertiliser</v>
      </c>
      <c r="F1214" s="30" t="s">
        <v>38</v>
      </c>
      <c r="H1214" s="29" t="str">
        <f>Factor3Name</f>
        <v>Fertiliser</v>
      </c>
      <c r="I1214" s="30" t="s">
        <v>38</v>
      </c>
      <c r="K1214" s="29" t="str">
        <f>Factor3Name</f>
        <v>Fertiliser</v>
      </c>
      <c r="L1214" s="30" t="s">
        <v>38</v>
      </c>
    </row>
    <row r="1215" spans="2:12" ht="13" x14ac:dyDescent="0.3">
      <c r="B1215" s="29" t="str">
        <f>Factor1Name</f>
        <v>Weeding</v>
      </c>
      <c r="C1215" s="30" t="s">
        <v>51</v>
      </c>
      <c r="E1215" s="29" t="str">
        <f>Factor1Name</f>
        <v>Weeding</v>
      </c>
      <c r="F1215" s="30" t="s">
        <v>51</v>
      </c>
      <c r="H1215" s="29" t="str">
        <f>Factor1Name</f>
        <v>Weeding</v>
      </c>
      <c r="I1215" s="30" t="s">
        <v>51</v>
      </c>
      <c r="K1215" s="29" t="str">
        <f>Factor1Name</f>
        <v>Weeding</v>
      </c>
      <c r="L1215" s="30" t="s">
        <v>51</v>
      </c>
    </row>
    <row r="1216" spans="2:12" ht="13" x14ac:dyDescent="0.3">
      <c r="B1216" s="25" t="s">
        <v>14</v>
      </c>
      <c r="C1216" s="26">
        <v>1111.0999999999999</v>
      </c>
      <c r="E1216" s="25" t="s">
        <v>14</v>
      </c>
      <c r="F1216" s="26">
        <v>1198.9000000000001</v>
      </c>
      <c r="H1216" s="25" t="s">
        <v>14</v>
      </c>
      <c r="I1216" s="26">
        <v>1392.9</v>
      </c>
      <c r="K1216" s="25" t="s">
        <v>14</v>
      </c>
      <c r="L1216" s="26">
        <v>1273.7</v>
      </c>
    </row>
    <row r="1218" spans="2:12" ht="13" x14ac:dyDescent="0.3">
      <c r="B1218" s="27" t="s">
        <v>3</v>
      </c>
      <c r="C1218" s="28">
        <v>2017</v>
      </c>
      <c r="E1218" s="27" t="s">
        <v>3</v>
      </c>
      <c r="F1218" s="28">
        <v>2017</v>
      </c>
      <c r="H1218" s="27" t="s">
        <v>3</v>
      </c>
      <c r="I1218" s="28">
        <v>2017</v>
      </c>
      <c r="K1218" s="27" t="s">
        <v>3</v>
      </c>
      <c r="L1218" s="28">
        <v>2017</v>
      </c>
    </row>
    <row r="1219" spans="2:12" ht="13" x14ac:dyDescent="0.3">
      <c r="B1219" s="29" t="str">
        <f>UnitName</f>
        <v>Plot</v>
      </c>
      <c r="C1219" s="30">
        <v>1</v>
      </c>
      <c r="E1219" s="29" t="str">
        <f>UnitName</f>
        <v>Plot</v>
      </c>
      <c r="F1219" s="30">
        <v>1</v>
      </c>
      <c r="H1219" s="29" t="str">
        <f>UnitName</f>
        <v>Plot</v>
      </c>
      <c r="I1219" s="30">
        <v>1</v>
      </c>
      <c r="K1219" s="29" t="str">
        <f>UnitName</f>
        <v>Plot</v>
      </c>
      <c r="L1219" s="30">
        <v>1</v>
      </c>
    </row>
    <row r="1220" spans="2:12" ht="13" x14ac:dyDescent="0.3">
      <c r="B1220" s="29" t="str">
        <f>BlockName</f>
        <v>Name</v>
      </c>
      <c r="C1220" s="30" t="s">
        <v>55</v>
      </c>
      <c r="E1220" s="29" t="str">
        <f>BlockName</f>
        <v>Name</v>
      </c>
      <c r="F1220" s="30" t="s">
        <v>55</v>
      </c>
      <c r="H1220" s="29" t="str">
        <f>BlockName</f>
        <v>Name</v>
      </c>
      <c r="I1220" s="30" t="s">
        <v>55</v>
      </c>
      <c r="K1220" s="29" t="str">
        <f>BlockName</f>
        <v>Name</v>
      </c>
      <c r="L1220" s="30" t="s">
        <v>55</v>
      </c>
    </row>
    <row r="1221" spans="2:12" ht="13" x14ac:dyDescent="0.3">
      <c r="B1221" s="29" t="str">
        <f>Factor2Name</f>
        <v>Variety</v>
      </c>
      <c r="C1221" s="30" t="s">
        <v>46</v>
      </c>
      <c r="E1221" s="29" t="str">
        <f>Factor2Name</f>
        <v>Variety</v>
      </c>
      <c r="F1221" s="30" t="s">
        <v>46</v>
      </c>
      <c r="H1221" s="29" t="str">
        <f>Factor2Name</f>
        <v>Variety</v>
      </c>
      <c r="I1221" s="30" t="s">
        <v>46</v>
      </c>
      <c r="K1221" s="29" t="str">
        <f>Factor2Name</f>
        <v>Variety</v>
      </c>
      <c r="L1221" s="30" t="s">
        <v>46</v>
      </c>
    </row>
    <row r="1222" spans="2:12" ht="13" x14ac:dyDescent="0.3">
      <c r="B1222" s="29" t="str">
        <f>Factor3Name</f>
        <v>Fertiliser</v>
      </c>
      <c r="C1222" s="30" t="s">
        <v>38</v>
      </c>
      <c r="E1222" s="29" t="str">
        <f>Factor3Name</f>
        <v>Fertiliser</v>
      </c>
      <c r="F1222" s="30" t="s">
        <v>38</v>
      </c>
      <c r="H1222" s="29" t="str">
        <f>Factor3Name</f>
        <v>Fertiliser</v>
      </c>
      <c r="I1222" s="30" t="s">
        <v>38</v>
      </c>
      <c r="K1222" s="29" t="str">
        <f>Factor3Name</f>
        <v>Fertiliser</v>
      </c>
      <c r="L1222" s="30" t="s">
        <v>38</v>
      </c>
    </row>
    <row r="1223" spans="2:12" ht="13" x14ac:dyDescent="0.3">
      <c r="B1223" s="29" t="str">
        <f>Factor1Name</f>
        <v>Weeding</v>
      </c>
      <c r="C1223" s="30" t="s">
        <v>51</v>
      </c>
      <c r="E1223" s="29" t="str">
        <f>Factor1Name</f>
        <v>Weeding</v>
      </c>
      <c r="F1223" s="30" t="s">
        <v>51</v>
      </c>
      <c r="H1223" s="29" t="str">
        <f>Factor1Name</f>
        <v>Weeding</v>
      </c>
      <c r="I1223" s="30" t="s">
        <v>51</v>
      </c>
      <c r="K1223" s="29" t="str">
        <f>Factor1Name</f>
        <v>Weeding</v>
      </c>
      <c r="L1223" s="30" t="s">
        <v>51</v>
      </c>
    </row>
    <row r="1224" spans="2:12" ht="13" x14ac:dyDescent="0.3">
      <c r="B1224" s="25" t="s">
        <v>14</v>
      </c>
      <c r="C1224" s="26">
        <v>1169.5999999999999</v>
      </c>
      <c r="E1224" s="25" t="s">
        <v>14</v>
      </c>
      <c r="F1224" s="26">
        <v>1196.0999999999999</v>
      </c>
      <c r="H1224" s="25" t="s">
        <v>14</v>
      </c>
      <c r="I1224" s="26">
        <v>1211.8</v>
      </c>
      <c r="K1224" s="25" t="s">
        <v>14</v>
      </c>
      <c r="L1224" s="26">
        <v>1245.0999999999999</v>
      </c>
    </row>
    <row r="1226" spans="2:12" ht="13" x14ac:dyDescent="0.3">
      <c r="B1226" s="27" t="s">
        <v>3</v>
      </c>
      <c r="C1226" s="28">
        <v>2017</v>
      </c>
      <c r="E1226" s="27" t="s">
        <v>3</v>
      </c>
      <c r="F1226" s="28">
        <v>2017</v>
      </c>
      <c r="H1226" s="27" t="s">
        <v>3</v>
      </c>
      <c r="I1226" s="28">
        <v>2017</v>
      </c>
      <c r="K1226" s="27" t="s">
        <v>3</v>
      </c>
      <c r="L1226" s="28">
        <v>2017</v>
      </c>
    </row>
    <row r="1227" spans="2:12" ht="13" x14ac:dyDescent="0.3">
      <c r="B1227" s="29" t="str">
        <f>UnitName</f>
        <v>Plot</v>
      </c>
      <c r="C1227" s="30">
        <v>1</v>
      </c>
      <c r="E1227" s="29" t="str">
        <f>UnitName</f>
        <v>Plot</v>
      </c>
      <c r="F1227" s="30">
        <v>1</v>
      </c>
      <c r="H1227" s="29" t="str">
        <f>UnitName</f>
        <v>Plot</v>
      </c>
      <c r="I1227" s="30">
        <v>1</v>
      </c>
      <c r="K1227" s="29" t="str">
        <f>UnitName</f>
        <v>Plot</v>
      </c>
      <c r="L1227" s="30">
        <v>1</v>
      </c>
    </row>
    <row r="1228" spans="2:12" ht="13" x14ac:dyDescent="0.3">
      <c r="B1228" s="29" t="str">
        <f>BlockName</f>
        <v>Name</v>
      </c>
      <c r="C1228" s="30" t="s">
        <v>55</v>
      </c>
      <c r="E1228" s="29" t="str">
        <f>BlockName</f>
        <v>Name</v>
      </c>
      <c r="F1228" s="30" t="s">
        <v>55</v>
      </c>
      <c r="H1228" s="29" t="str">
        <f>BlockName</f>
        <v>Name</v>
      </c>
      <c r="I1228" s="30" t="s">
        <v>55</v>
      </c>
      <c r="K1228" s="29" t="str">
        <f>BlockName</f>
        <v>Name</v>
      </c>
      <c r="L1228" s="30" t="s">
        <v>55</v>
      </c>
    </row>
    <row r="1229" spans="2:12" ht="13" x14ac:dyDescent="0.3">
      <c r="B1229" s="29" t="str">
        <f>Factor2Name</f>
        <v>Variety</v>
      </c>
      <c r="C1229" s="30" t="s">
        <v>46</v>
      </c>
      <c r="E1229" s="29" t="str">
        <f>Factor2Name</f>
        <v>Variety</v>
      </c>
      <c r="F1229" s="30" t="s">
        <v>46</v>
      </c>
      <c r="H1229" s="29" t="str">
        <f>Factor2Name</f>
        <v>Variety</v>
      </c>
      <c r="I1229" s="30" t="s">
        <v>46</v>
      </c>
      <c r="K1229" s="29" t="str">
        <f>Factor2Name</f>
        <v>Variety</v>
      </c>
      <c r="L1229" s="30" t="s">
        <v>46</v>
      </c>
    </row>
    <row r="1230" spans="2:12" ht="13" x14ac:dyDescent="0.3">
      <c r="B1230" s="29" t="str">
        <f>Factor3Name</f>
        <v>Fertiliser</v>
      </c>
      <c r="C1230" s="30" t="s">
        <v>38</v>
      </c>
      <c r="E1230" s="29" t="str">
        <f>Factor3Name</f>
        <v>Fertiliser</v>
      </c>
      <c r="F1230" s="30" t="s">
        <v>38</v>
      </c>
      <c r="H1230" s="29" t="str">
        <f>Factor3Name</f>
        <v>Fertiliser</v>
      </c>
      <c r="I1230" s="30" t="s">
        <v>38</v>
      </c>
      <c r="K1230" s="29" t="str">
        <f>Factor3Name</f>
        <v>Fertiliser</v>
      </c>
      <c r="L1230" s="30" t="s">
        <v>38</v>
      </c>
    </row>
    <row r="1231" spans="2:12" ht="13" x14ac:dyDescent="0.3">
      <c r="B1231" s="29" t="str">
        <f>Factor1Name</f>
        <v>Weeding</v>
      </c>
      <c r="C1231" s="30" t="s">
        <v>51</v>
      </c>
      <c r="E1231" s="29" t="str">
        <f>Factor1Name</f>
        <v>Weeding</v>
      </c>
      <c r="F1231" s="30" t="s">
        <v>51</v>
      </c>
      <c r="H1231" s="29" t="str">
        <f>Factor1Name</f>
        <v>Weeding</v>
      </c>
      <c r="I1231" s="30" t="s">
        <v>51</v>
      </c>
      <c r="K1231" s="29" t="str">
        <f>Factor1Name</f>
        <v>Weeding</v>
      </c>
      <c r="L1231" s="30" t="s">
        <v>51</v>
      </c>
    </row>
    <row r="1232" spans="2:12" ht="13" x14ac:dyDescent="0.3">
      <c r="B1232" s="25" t="s">
        <v>14</v>
      </c>
      <c r="C1232" s="26">
        <v>1022.8</v>
      </c>
      <c r="E1232" s="25" t="s">
        <v>14</v>
      </c>
      <c r="F1232" s="26">
        <v>1237.9000000000001</v>
      </c>
      <c r="H1232" s="25" t="s">
        <v>14</v>
      </c>
      <c r="I1232" s="26">
        <v>1327.9</v>
      </c>
      <c r="K1232" s="25" t="s">
        <v>14</v>
      </c>
      <c r="L1232" s="26">
        <v>1158.9000000000001</v>
      </c>
    </row>
    <row r="1234" spans="2:12" ht="13" x14ac:dyDescent="0.3">
      <c r="B1234" s="27" t="s">
        <v>3</v>
      </c>
      <c r="C1234" s="28">
        <v>2017</v>
      </c>
      <c r="E1234" s="27" t="s">
        <v>3</v>
      </c>
      <c r="F1234" s="28">
        <v>2017</v>
      </c>
      <c r="H1234" s="27" t="s">
        <v>3</v>
      </c>
      <c r="I1234" s="28">
        <v>2017</v>
      </c>
      <c r="K1234" s="27" t="s">
        <v>3</v>
      </c>
      <c r="L1234" s="28">
        <v>2017</v>
      </c>
    </row>
    <row r="1235" spans="2:12" ht="13" x14ac:dyDescent="0.3">
      <c r="B1235" s="29" t="str">
        <f>UnitName</f>
        <v>Plot</v>
      </c>
      <c r="C1235" s="30">
        <v>1</v>
      </c>
      <c r="E1235" s="29" t="str">
        <f>UnitName</f>
        <v>Plot</v>
      </c>
      <c r="F1235" s="30">
        <v>1</v>
      </c>
      <c r="H1235" s="29" t="str">
        <f>UnitName</f>
        <v>Plot</v>
      </c>
      <c r="I1235" s="30">
        <v>1</v>
      </c>
      <c r="K1235" s="29" t="str">
        <f>UnitName</f>
        <v>Plot</v>
      </c>
      <c r="L1235" s="30">
        <v>1</v>
      </c>
    </row>
    <row r="1236" spans="2:12" ht="13" x14ac:dyDescent="0.3">
      <c r="B1236" s="29" t="str">
        <f>BlockName</f>
        <v>Name</v>
      </c>
      <c r="C1236" s="30" t="s">
        <v>55</v>
      </c>
      <c r="E1236" s="29" t="str">
        <f>BlockName</f>
        <v>Name</v>
      </c>
      <c r="F1236" s="30" t="s">
        <v>55</v>
      </c>
      <c r="H1236" s="29" t="str">
        <f>BlockName</f>
        <v>Name</v>
      </c>
      <c r="I1236" s="30" t="s">
        <v>55</v>
      </c>
      <c r="K1236" s="29" t="str">
        <f>BlockName</f>
        <v>Name</v>
      </c>
      <c r="L1236" s="30" t="s">
        <v>55</v>
      </c>
    </row>
    <row r="1237" spans="2:12" ht="13" x14ac:dyDescent="0.3">
      <c r="B1237" s="29" t="str">
        <f>Factor2Name</f>
        <v>Variety</v>
      </c>
      <c r="C1237" s="30" t="s">
        <v>46</v>
      </c>
      <c r="E1237" s="29" t="str">
        <f>Factor2Name</f>
        <v>Variety</v>
      </c>
      <c r="F1237" s="30" t="s">
        <v>46</v>
      </c>
      <c r="H1237" s="29" t="str">
        <f>Factor2Name</f>
        <v>Variety</v>
      </c>
      <c r="I1237" s="30" t="s">
        <v>46</v>
      </c>
      <c r="K1237" s="29" t="str">
        <f>Factor2Name</f>
        <v>Variety</v>
      </c>
      <c r="L1237" s="30" t="s">
        <v>46</v>
      </c>
    </row>
    <row r="1238" spans="2:12" ht="13" x14ac:dyDescent="0.3">
      <c r="B1238" s="29" t="str">
        <f>Factor3Name</f>
        <v>Fertiliser</v>
      </c>
      <c r="C1238" s="30" t="s">
        <v>38</v>
      </c>
      <c r="E1238" s="29" t="str">
        <f>Factor3Name</f>
        <v>Fertiliser</v>
      </c>
      <c r="F1238" s="30" t="s">
        <v>38</v>
      </c>
      <c r="H1238" s="29" t="str">
        <f>Factor3Name</f>
        <v>Fertiliser</v>
      </c>
      <c r="I1238" s="30" t="s">
        <v>38</v>
      </c>
      <c r="K1238" s="29" t="str">
        <f>Factor3Name</f>
        <v>Fertiliser</v>
      </c>
      <c r="L1238" s="30" t="s">
        <v>38</v>
      </c>
    </row>
    <row r="1239" spans="2:12" ht="13" x14ac:dyDescent="0.3">
      <c r="B1239" s="29" t="str">
        <f>Factor1Name</f>
        <v>Weeding</v>
      </c>
      <c r="C1239" s="30" t="s">
        <v>51</v>
      </c>
      <c r="E1239" s="29" t="str">
        <f>Factor1Name</f>
        <v>Weeding</v>
      </c>
      <c r="F1239" s="30" t="s">
        <v>51</v>
      </c>
      <c r="H1239" s="29" t="str">
        <f>Factor1Name</f>
        <v>Weeding</v>
      </c>
      <c r="I1239" s="30" t="s">
        <v>51</v>
      </c>
      <c r="K1239" s="29" t="str">
        <f>Factor1Name</f>
        <v>Weeding</v>
      </c>
      <c r="L1239" s="30" t="s">
        <v>51</v>
      </c>
    </row>
    <row r="1240" spans="2:12" ht="13" x14ac:dyDescent="0.3">
      <c r="B1240" s="25" t="s">
        <v>14</v>
      </c>
      <c r="C1240" s="26">
        <v>1081.0999999999999</v>
      </c>
      <c r="E1240" s="25" t="s">
        <v>14</v>
      </c>
      <c r="F1240" s="26">
        <v>1181.2</v>
      </c>
      <c r="H1240" s="25" t="s">
        <v>14</v>
      </c>
      <c r="I1240" s="26">
        <v>1274.4000000000001</v>
      </c>
      <c r="K1240" s="25" t="s">
        <v>14</v>
      </c>
      <c r="L1240" s="26">
        <v>1163.5999999999999</v>
      </c>
    </row>
    <row r="1242" spans="2:12" ht="13" x14ac:dyDescent="0.3">
      <c r="B1242" s="27" t="s">
        <v>3</v>
      </c>
      <c r="C1242" s="28">
        <v>2017</v>
      </c>
      <c r="E1242" s="27" t="s">
        <v>3</v>
      </c>
      <c r="F1242" s="28">
        <v>2017</v>
      </c>
      <c r="H1242" s="27" t="s">
        <v>3</v>
      </c>
      <c r="I1242" s="28">
        <v>2017</v>
      </c>
      <c r="K1242" s="27" t="s">
        <v>3</v>
      </c>
      <c r="L1242" s="28">
        <v>2017</v>
      </c>
    </row>
    <row r="1243" spans="2:12" ht="13" x14ac:dyDescent="0.3">
      <c r="B1243" s="29" t="str">
        <f>UnitName</f>
        <v>Plot</v>
      </c>
      <c r="C1243" s="30">
        <v>2</v>
      </c>
      <c r="E1243" s="29" t="str">
        <f>UnitName</f>
        <v>Plot</v>
      </c>
      <c r="F1243" s="30">
        <v>2</v>
      </c>
      <c r="H1243" s="29" t="str">
        <f>UnitName</f>
        <v>Plot</v>
      </c>
      <c r="I1243" s="30">
        <v>2</v>
      </c>
      <c r="K1243" s="29" t="str">
        <f>UnitName</f>
        <v>Plot</v>
      </c>
      <c r="L1243" s="30">
        <v>2</v>
      </c>
    </row>
    <row r="1244" spans="2:12" ht="13" x14ac:dyDescent="0.3">
      <c r="B1244" s="29" t="str">
        <f>BlockName</f>
        <v>Name</v>
      </c>
      <c r="C1244" s="30" t="s">
        <v>55</v>
      </c>
      <c r="E1244" s="29" t="str">
        <f>BlockName</f>
        <v>Name</v>
      </c>
      <c r="F1244" s="30" t="s">
        <v>55</v>
      </c>
      <c r="H1244" s="29" t="str">
        <f>BlockName</f>
        <v>Name</v>
      </c>
      <c r="I1244" s="30" t="s">
        <v>55</v>
      </c>
      <c r="K1244" s="29" t="str">
        <f>BlockName</f>
        <v>Name</v>
      </c>
      <c r="L1244" s="30" t="s">
        <v>55</v>
      </c>
    </row>
    <row r="1245" spans="2:12" ht="13" x14ac:dyDescent="0.3">
      <c r="B1245" s="29" t="str">
        <f>Factor2Name</f>
        <v>Variety</v>
      </c>
      <c r="C1245" s="30" t="s">
        <v>46</v>
      </c>
      <c r="E1245" s="29" t="str">
        <f>Factor2Name</f>
        <v>Variety</v>
      </c>
      <c r="F1245" s="30" t="s">
        <v>46</v>
      </c>
      <c r="H1245" s="29" t="str">
        <f>Factor2Name</f>
        <v>Variety</v>
      </c>
      <c r="I1245" s="30" t="s">
        <v>46</v>
      </c>
      <c r="K1245" s="29" t="str">
        <f>Factor2Name</f>
        <v>Variety</v>
      </c>
      <c r="L1245" s="30" t="s">
        <v>46</v>
      </c>
    </row>
    <row r="1246" spans="2:12" ht="13" x14ac:dyDescent="0.3">
      <c r="B1246" s="29" t="str">
        <f>Factor3Name</f>
        <v>Fertiliser</v>
      </c>
      <c r="C1246" s="30" t="s">
        <v>38</v>
      </c>
      <c r="E1246" s="29" t="str">
        <f>Factor3Name</f>
        <v>Fertiliser</v>
      </c>
      <c r="F1246" s="30" t="s">
        <v>38</v>
      </c>
      <c r="H1246" s="29" t="str">
        <f>Factor3Name</f>
        <v>Fertiliser</v>
      </c>
      <c r="I1246" s="30" t="s">
        <v>38</v>
      </c>
      <c r="K1246" s="29" t="str">
        <f>Factor3Name</f>
        <v>Fertiliser</v>
      </c>
      <c r="L1246" s="30" t="s">
        <v>38</v>
      </c>
    </row>
    <row r="1247" spans="2:12" ht="13" x14ac:dyDescent="0.3">
      <c r="B1247" s="29" t="str">
        <f>Factor1Name</f>
        <v>Weeding</v>
      </c>
      <c r="C1247" s="30" t="s">
        <v>51</v>
      </c>
      <c r="E1247" s="29" t="str">
        <f>Factor1Name</f>
        <v>Weeding</v>
      </c>
      <c r="F1247" s="30" t="s">
        <v>51</v>
      </c>
      <c r="H1247" s="29" t="str">
        <f>Factor1Name</f>
        <v>Weeding</v>
      </c>
      <c r="I1247" s="30" t="s">
        <v>51</v>
      </c>
      <c r="K1247" s="29" t="str">
        <f>Factor1Name</f>
        <v>Weeding</v>
      </c>
      <c r="L1247" s="30" t="s">
        <v>51</v>
      </c>
    </row>
    <row r="1248" spans="2:12" ht="13" x14ac:dyDescent="0.3">
      <c r="B1248" s="25" t="s">
        <v>14</v>
      </c>
      <c r="C1248" s="26">
        <v>1177.8</v>
      </c>
      <c r="E1248" s="25" t="s">
        <v>14</v>
      </c>
      <c r="F1248" s="26">
        <v>1266.7</v>
      </c>
      <c r="H1248" s="25" t="s">
        <v>14</v>
      </c>
      <c r="I1248" s="26">
        <v>1184</v>
      </c>
      <c r="K1248" s="25" t="s">
        <v>14</v>
      </c>
      <c r="L1248" s="26">
        <v>1258.2</v>
      </c>
    </row>
    <row r="1250" spans="2:12" ht="13" x14ac:dyDescent="0.3">
      <c r="B1250" s="27" t="s">
        <v>3</v>
      </c>
      <c r="C1250" s="28">
        <v>2017</v>
      </c>
      <c r="E1250" s="27" t="s">
        <v>3</v>
      </c>
      <c r="F1250" s="28">
        <v>2017</v>
      </c>
      <c r="H1250" s="27" t="s">
        <v>3</v>
      </c>
      <c r="I1250" s="28">
        <v>2017</v>
      </c>
      <c r="K1250" s="27" t="s">
        <v>3</v>
      </c>
      <c r="L1250" s="28">
        <v>2017</v>
      </c>
    </row>
    <row r="1251" spans="2:12" ht="13" x14ac:dyDescent="0.3">
      <c r="B1251" s="29" t="str">
        <f>UnitName</f>
        <v>Plot</v>
      </c>
      <c r="C1251" s="30">
        <v>2</v>
      </c>
      <c r="E1251" s="29" t="str">
        <f>UnitName</f>
        <v>Plot</v>
      </c>
      <c r="F1251" s="30">
        <v>2</v>
      </c>
      <c r="H1251" s="29" t="str">
        <f>UnitName</f>
        <v>Plot</v>
      </c>
      <c r="I1251" s="30">
        <v>2</v>
      </c>
      <c r="K1251" s="29" t="str">
        <f>UnitName</f>
        <v>Plot</v>
      </c>
      <c r="L1251" s="30">
        <v>2</v>
      </c>
    </row>
    <row r="1252" spans="2:12" ht="13" x14ac:dyDescent="0.3">
      <c r="B1252" s="29" t="str">
        <f>BlockName</f>
        <v>Name</v>
      </c>
      <c r="C1252" s="30" t="s">
        <v>55</v>
      </c>
      <c r="E1252" s="29" t="str">
        <f>BlockName</f>
        <v>Name</v>
      </c>
      <c r="F1252" s="30" t="s">
        <v>55</v>
      </c>
      <c r="H1252" s="29" t="str">
        <f>BlockName</f>
        <v>Name</v>
      </c>
      <c r="I1252" s="30" t="s">
        <v>55</v>
      </c>
      <c r="K1252" s="29" t="str">
        <f>BlockName</f>
        <v>Name</v>
      </c>
      <c r="L1252" s="30" t="s">
        <v>55</v>
      </c>
    </row>
    <row r="1253" spans="2:12" ht="13" x14ac:dyDescent="0.3">
      <c r="B1253" s="29" t="str">
        <f>Factor2Name</f>
        <v>Variety</v>
      </c>
      <c r="C1253" s="30" t="s">
        <v>46</v>
      </c>
      <c r="E1253" s="29" t="str">
        <f>Factor2Name</f>
        <v>Variety</v>
      </c>
      <c r="F1253" s="30" t="s">
        <v>46</v>
      </c>
      <c r="H1253" s="29" t="str">
        <f>Factor2Name</f>
        <v>Variety</v>
      </c>
      <c r="I1253" s="30" t="s">
        <v>46</v>
      </c>
      <c r="K1253" s="29" t="str">
        <f>Factor2Name</f>
        <v>Variety</v>
      </c>
      <c r="L1253" s="30" t="s">
        <v>46</v>
      </c>
    </row>
    <row r="1254" spans="2:12" ht="13" x14ac:dyDescent="0.3">
      <c r="B1254" s="29" t="str">
        <f>Factor3Name</f>
        <v>Fertiliser</v>
      </c>
      <c r="C1254" s="30" t="s">
        <v>38</v>
      </c>
      <c r="E1254" s="29" t="str">
        <f>Factor3Name</f>
        <v>Fertiliser</v>
      </c>
      <c r="F1254" s="30" t="s">
        <v>38</v>
      </c>
      <c r="H1254" s="29" t="str">
        <f>Factor3Name</f>
        <v>Fertiliser</v>
      </c>
      <c r="I1254" s="30" t="s">
        <v>38</v>
      </c>
      <c r="K1254" s="29" t="str">
        <f>Factor3Name</f>
        <v>Fertiliser</v>
      </c>
      <c r="L1254" s="30" t="s">
        <v>38</v>
      </c>
    </row>
    <row r="1255" spans="2:12" ht="13" x14ac:dyDescent="0.3">
      <c r="B1255" s="29" t="str">
        <f>Factor1Name</f>
        <v>Weeding</v>
      </c>
      <c r="C1255" s="30" t="s">
        <v>51</v>
      </c>
      <c r="E1255" s="29" t="str">
        <f>Factor1Name</f>
        <v>Weeding</v>
      </c>
      <c r="F1255" s="30" t="s">
        <v>51</v>
      </c>
      <c r="H1255" s="29" t="str">
        <f>Factor1Name</f>
        <v>Weeding</v>
      </c>
      <c r="I1255" s="30" t="s">
        <v>51</v>
      </c>
      <c r="K1255" s="29" t="str">
        <f>Factor1Name</f>
        <v>Weeding</v>
      </c>
      <c r="L1255" s="30" t="s">
        <v>51</v>
      </c>
    </row>
    <row r="1256" spans="2:12" ht="13" x14ac:dyDescent="0.3">
      <c r="B1256" s="25" t="s">
        <v>14</v>
      </c>
      <c r="C1256" s="26">
        <v>1201.7</v>
      </c>
      <c r="E1256" s="25" t="s">
        <v>14</v>
      </c>
      <c r="F1256" s="26">
        <v>1106</v>
      </c>
      <c r="H1256" s="25" t="s">
        <v>14</v>
      </c>
      <c r="I1256" s="26">
        <v>1141.0999999999999</v>
      </c>
      <c r="K1256" s="25" t="s">
        <v>14</v>
      </c>
      <c r="L1256" s="26">
        <v>1064.2</v>
      </c>
    </row>
    <row r="1258" spans="2:12" ht="13" x14ac:dyDescent="0.3">
      <c r="B1258" s="27" t="s">
        <v>3</v>
      </c>
      <c r="C1258" s="28">
        <v>2017</v>
      </c>
      <c r="E1258" s="27" t="s">
        <v>3</v>
      </c>
      <c r="F1258" s="28">
        <v>2017</v>
      </c>
      <c r="H1258" s="27" t="s">
        <v>3</v>
      </c>
      <c r="I1258" s="28">
        <v>2017</v>
      </c>
      <c r="K1258" s="27" t="s">
        <v>3</v>
      </c>
      <c r="L1258" s="28">
        <v>2017</v>
      </c>
    </row>
    <row r="1259" spans="2:12" ht="13" x14ac:dyDescent="0.3">
      <c r="B1259" s="29" t="str">
        <f>UnitName</f>
        <v>Plot</v>
      </c>
      <c r="C1259" s="30">
        <v>2</v>
      </c>
      <c r="E1259" s="29" t="str">
        <f>UnitName</f>
        <v>Plot</v>
      </c>
      <c r="F1259" s="30">
        <v>2</v>
      </c>
      <c r="H1259" s="29" t="str">
        <f>UnitName</f>
        <v>Plot</v>
      </c>
      <c r="I1259" s="30">
        <v>2</v>
      </c>
      <c r="K1259" s="29" t="str">
        <f>UnitName</f>
        <v>Plot</v>
      </c>
      <c r="L1259" s="30">
        <v>2</v>
      </c>
    </row>
    <row r="1260" spans="2:12" ht="13" x14ac:dyDescent="0.3">
      <c r="B1260" s="29" t="str">
        <f>BlockName</f>
        <v>Name</v>
      </c>
      <c r="C1260" s="30" t="s">
        <v>55</v>
      </c>
      <c r="E1260" s="29" t="str">
        <f>BlockName</f>
        <v>Name</v>
      </c>
      <c r="F1260" s="30" t="s">
        <v>55</v>
      </c>
      <c r="H1260" s="29" t="str">
        <f>BlockName</f>
        <v>Name</v>
      </c>
      <c r="I1260" s="30" t="s">
        <v>55</v>
      </c>
      <c r="K1260" s="29" t="str">
        <f>BlockName</f>
        <v>Name</v>
      </c>
      <c r="L1260" s="30" t="s">
        <v>55</v>
      </c>
    </row>
    <row r="1261" spans="2:12" ht="13" x14ac:dyDescent="0.3">
      <c r="B1261" s="29" t="str">
        <f>Factor2Name</f>
        <v>Variety</v>
      </c>
      <c r="C1261" s="30" t="s">
        <v>46</v>
      </c>
      <c r="E1261" s="29" t="str">
        <f>Factor2Name</f>
        <v>Variety</v>
      </c>
      <c r="F1261" s="30" t="s">
        <v>46</v>
      </c>
      <c r="H1261" s="29" t="str">
        <f>Factor2Name</f>
        <v>Variety</v>
      </c>
      <c r="I1261" s="30" t="s">
        <v>46</v>
      </c>
      <c r="K1261" s="29" t="str">
        <f>Factor2Name</f>
        <v>Variety</v>
      </c>
      <c r="L1261" s="30" t="s">
        <v>46</v>
      </c>
    </row>
    <row r="1262" spans="2:12" ht="13" x14ac:dyDescent="0.3">
      <c r="B1262" s="29" t="str">
        <f>Factor3Name</f>
        <v>Fertiliser</v>
      </c>
      <c r="C1262" s="30" t="s">
        <v>38</v>
      </c>
      <c r="E1262" s="29" t="str">
        <f>Factor3Name</f>
        <v>Fertiliser</v>
      </c>
      <c r="F1262" s="30" t="s">
        <v>38</v>
      </c>
      <c r="H1262" s="29" t="str">
        <f>Factor3Name</f>
        <v>Fertiliser</v>
      </c>
      <c r="I1262" s="30" t="s">
        <v>38</v>
      </c>
      <c r="K1262" s="29" t="str">
        <f>Factor3Name</f>
        <v>Fertiliser</v>
      </c>
      <c r="L1262" s="30" t="s">
        <v>38</v>
      </c>
    </row>
    <row r="1263" spans="2:12" ht="13" x14ac:dyDescent="0.3">
      <c r="B1263" s="29" t="str">
        <f>Factor1Name</f>
        <v>Weeding</v>
      </c>
      <c r="C1263" s="30" t="s">
        <v>51</v>
      </c>
      <c r="E1263" s="29" t="str">
        <f>Factor1Name</f>
        <v>Weeding</v>
      </c>
      <c r="F1263" s="30" t="s">
        <v>51</v>
      </c>
      <c r="H1263" s="29" t="str">
        <f>Factor1Name</f>
        <v>Weeding</v>
      </c>
      <c r="I1263" s="30" t="s">
        <v>51</v>
      </c>
      <c r="K1263" s="29" t="str">
        <f>Factor1Name</f>
        <v>Weeding</v>
      </c>
      <c r="L1263" s="30" t="s">
        <v>51</v>
      </c>
    </row>
    <row r="1264" spans="2:12" ht="13" x14ac:dyDescent="0.3">
      <c r="B1264" s="25" t="s">
        <v>14</v>
      </c>
      <c r="C1264" s="26">
        <v>1403.2</v>
      </c>
      <c r="E1264" s="25" t="s">
        <v>14</v>
      </c>
      <c r="F1264" s="26">
        <v>1142.8</v>
      </c>
      <c r="H1264" s="25" t="s">
        <v>14</v>
      </c>
      <c r="I1264" s="26">
        <v>1230</v>
      </c>
      <c r="K1264" s="25" t="s">
        <v>14</v>
      </c>
      <c r="L1264" s="26">
        <v>1149.5</v>
      </c>
    </row>
    <row r="1266" spans="2:12" ht="13" x14ac:dyDescent="0.3">
      <c r="B1266" s="27" t="s">
        <v>3</v>
      </c>
      <c r="C1266" s="28">
        <v>2017</v>
      </c>
      <c r="E1266" s="27" t="s">
        <v>3</v>
      </c>
      <c r="F1266" s="28">
        <v>2017</v>
      </c>
      <c r="H1266" s="27" t="s">
        <v>3</v>
      </c>
      <c r="I1266" s="28">
        <v>2017</v>
      </c>
      <c r="K1266" s="27" t="s">
        <v>3</v>
      </c>
      <c r="L1266" s="28">
        <v>2017</v>
      </c>
    </row>
    <row r="1267" spans="2:12" ht="13" x14ac:dyDescent="0.3">
      <c r="B1267" s="29" t="str">
        <f>UnitName</f>
        <v>Plot</v>
      </c>
      <c r="C1267" s="30">
        <v>2</v>
      </c>
      <c r="E1267" s="29" t="str">
        <f>UnitName</f>
        <v>Plot</v>
      </c>
      <c r="F1267" s="30">
        <v>2</v>
      </c>
      <c r="H1267" s="29" t="str">
        <f>UnitName</f>
        <v>Plot</v>
      </c>
      <c r="I1267" s="30">
        <v>2</v>
      </c>
      <c r="K1267" s="29" t="str">
        <f>UnitName</f>
        <v>Plot</v>
      </c>
      <c r="L1267" s="30">
        <v>2</v>
      </c>
    </row>
    <row r="1268" spans="2:12" ht="13" x14ac:dyDescent="0.3">
      <c r="B1268" s="29" t="str">
        <f>BlockName</f>
        <v>Name</v>
      </c>
      <c r="C1268" s="30" t="s">
        <v>55</v>
      </c>
      <c r="E1268" s="29" t="str">
        <f>BlockName</f>
        <v>Name</v>
      </c>
      <c r="F1268" s="30" t="s">
        <v>55</v>
      </c>
      <c r="H1268" s="29" t="str">
        <f>BlockName</f>
        <v>Name</v>
      </c>
      <c r="I1268" s="30" t="s">
        <v>55</v>
      </c>
      <c r="K1268" s="29" t="str">
        <f>BlockName</f>
        <v>Name</v>
      </c>
      <c r="L1268" s="30" t="s">
        <v>55</v>
      </c>
    </row>
    <row r="1269" spans="2:12" ht="13" x14ac:dyDescent="0.3">
      <c r="B1269" s="29" t="str">
        <f>Factor2Name</f>
        <v>Variety</v>
      </c>
      <c r="C1269" s="30" t="s">
        <v>46</v>
      </c>
      <c r="E1269" s="29" t="str">
        <f>Factor2Name</f>
        <v>Variety</v>
      </c>
      <c r="F1269" s="30" t="s">
        <v>46</v>
      </c>
      <c r="H1269" s="29" t="str">
        <f>Factor2Name</f>
        <v>Variety</v>
      </c>
      <c r="I1269" s="30" t="s">
        <v>46</v>
      </c>
      <c r="K1269" s="29" t="str">
        <f>Factor2Name</f>
        <v>Variety</v>
      </c>
      <c r="L1269" s="30" t="s">
        <v>46</v>
      </c>
    </row>
    <row r="1270" spans="2:12" ht="13" x14ac:dyDescent="0.3">
      <c r="B1270" s="29" t="str">
        <f>Factor3Name</f>
        <v>Fertiliser</v>
      </c>
      <c r="C1270" s="30" t="s">
        <v>38</v>
      </c>
      <c r="E1270" s="29" t="str">
        <f>Factor3Name</f>
        <v>Fertiliser</v>
      </c>
      <c r="F1270" s="30" t="s">
        <v>38</v>
      </c>
      <c r="H1270" s="29" t="str">
        <f>Factor3Name</f>
        <v>Fertiliser</v>
      </c>
      <c r="I1270" s="30" t="s">
        <v>38</v>
      </c>
      <c r="K1270" s="29" t="str">
        <f>Factor3Name</f>
        <v>Fertiliser</v>
      </c>
      <c r="L1270" s="30" t="s">
        <v>38</v>
      </c>
    </row>
    <row r="1271" spans="2:12" ht="13" x14ac:dyDescent="0.3">
      <c r="B1271" s="29" t="str">
        <f>Factor1Name</f>
        <v>Weeding</v>
      </c>
      <c r="C1271" s="30" t="s">
        <v>51</v>
      </c>
      <c r="E1271" s="29" t="str">
        <f>Factor1Name</f>
        <v>Weeding</v>
      </c>
      <c r="F1271" s="30" t="s">
        <v>51</v>
      </c>
      <c r="H1271" s="29" t="str">
        <f>Factor1Name</f>
        <v>Weeding</v>
      </c>
      <c r="I1271" s="30" t="s">
        <v>51</v>
      </c>
      <c r="K1271" s="29" t="str">
        <f>Factor1Name</f>
        <v>Weeding</v>
      </c>
      <c r="L1271" s="30" t="s">
        <v>51</v>
      </c>
    </row>
    <row r="1272" spans="2:12" ht="13" x14ac:dyDescent="0.3">
      <c r="B1272" s="25" t="s">
        <v>14</v>
      </c>
      <c r="C1272" s="26">
        <v>1304.5999999999999</v>
      </c>
      <c r="E1272" s="25" t="s">
        <v>14</v>
      </c>
      <c r="F1272" s="26">
        <v>1152.9000000000001</v>
      </c>
      <c r="H1272" s="25" t="s">
        <v>14</v>
      </c>
      <c r="I1272" s="26">
        <v>1282.5</v>
      </c>
      <c r="K1272" s="25" t="s">
        <v>14</v>
      </c>
      <c r="L1272" s="26">
        <v>1106.3</v>
      </c>
    </row>
    <row r="1274" spans="2:12" ht="13" x14ac:dyDescent="0.3">
      <c r="B1274" s="27" t="s">
        <v>3</v>
      </c>
      <c r="C1274" s="28">
        <v>2017</v>
      </c>
      <c r="E1274" s="27" t="s">
        <v>3</v>
      </c>
      <c r="F1274" s="28">
        <v>2017</v>
      </c>
      <c r="H1274" s="27" t="s">
        <v>3</v>
      </c>
      <c r="I1274" s="28">
        <v>2017</v>
      </c>
      <c r="K1274" s="27" t="s">
        <v>3</v>
      </c>
      <c r="L1274" s="28">
        <v>2017</v>
      </c>
    </row>
    <row r="1275" spans="2:12" ht="13" x14ac:dyDescent="0.3">
      <c r="B1275" s="29" t="str">
        <f>UnitName</f>
        <v>Plot</v>
      </c>
      <c r="C1275" s="30">
        <v>2</v>
      </c>
      <c r="E1275" s="29" t="str">
        <f>UnitName</f>
        <v>Plot</v>
      </c>
      <c r="F1275" s="30">
        <v>2</v>
      </c>
      <c r="H1275" s="29" t="str">
        <f>UnitName</f>
        <v>Plot</v>
      </c>
      <c r="I1275" s="30">
        <v>2</v>
      </c>
      <c r="K1275" s="29" t="str">
        <f>UnitName</f>
        <v>Plot</v>
      </c>
      <c r="L1275" s="30">
        <v>2</v>
      </c>
    </row>
    <row r="1276" spans="2:12" ht="13" x14ac:dyDescent="0.3">
      <c r="B1276" s="29" t="str">
        <f>BlockName</f>
        <v>Name</v>
      </c>
      <c r="C1276" s="30" t="s">
        <v>55</v>
      </c>
      <c r="E1276" s="29" t="str">
        <f>BlockName</f>
        <v>Name</v>
      </c>
      <c r="F1276" s="30" t="s">
        <v>55</v>
      </c>
      <c r="H1276" s="29" t="str">
        <f>BlockName</f>
        <v>Name</v>
      </c>
      <c r="I1276" s="30" t="s">
        <v>55</v>
      </c>
      <c r="K1276" s="29" t="str">
        <f>BlockName</f>
        <v>Name</v>
      </c>
      <c r="L1276" s="30" t="s">
        <v>55</v>
      </c>
    </row>
    <row r="1277" spans="2:12" ht="13" x14ac:dyDescent="0.3">
      <c r="B1277" s="29" t="str">
        <f>Factor2Name</f>
        <v>Variety</v>
      </c>
      <c r="C1277" s="30" t="s">
        <v>46</v>
      </c>
      <c r="E1277" s="29" t="str">
        <f>Factor2Name</f>
        <v>Variety</v>
      </c>
      <c r="F1277" s="30" t="s">
        <v>46</v>
      </c>
      <c r="H1277" s="29" t="str">
        <f>Factor2Name</f>
        <v>Variety</v>
      </c>
      <c r="I1277" s="30" t="s">
        <v>46</v>
      </c>
      <c r="K1277" s="29" t="str">
        <f>Factor2Name</f>
        <v>Variety</v>
      </c>
      <c r="L1277" s="30" t="s">
        <v>46</v>
      </c>
    </row>
    <row r="1278" spans="2:12" ht="13" x14ac:dyDescent="0.3">
      <c r="B1278" s="29" t="str">
        <f>Factor3Name</f>
        <v>Fertiliser</v>
      </c>
      <c r="C1278" s="30" t="s">
        <v>38</v>
      </c>
      <c r="E1278" s="29" t="str">
        <f>Factor3Name</f>
        <v>Fertiliser</v>
      </c>
      <c r="F1278" s="30" t="s">
        <v>38</v>
      </c>
      <c r="H1278" s="29" t="str">
        <f>Factor3Name</f>
        <v>Fertiliser</v>
      </c>
      <c r="I1278" s="30" t="s">
        <v>38</v>
      </c>
      <c r="K1278" s="29" t="str">
        <f>Factor3Name</f>
        <v>Fertiliser</v>
      </c>
      <c r="L1278" s="30" t="s">
        <v>38</v>
      </c>
    </row>
    <row r="1279" spans="2:12" ht="13" x14ac:dyDescent="0.3">
      <c r="B1279" s="29" t="str">
        <f>Factor1Name</f>
        <v>Weeding</v>
      </c>
      <c r="C1279" s="30" t="s">
        <v>51</v>
      </c>
      <c r="E1279" s="29" t="str">
        <f>Factor1Name</f>
        <v>Weeding</v>
      </c>
      <c r="F1279" s="30" t="s">
        <v>51</v>
      </c>
      <c r="H1279" s="29" t="str">
        <f>Factor1Name</f>
        <v>Weeding</v>
      </c>
      <c r="I1279" s="30" t="s">
        <v>51</v>
      </c>
      <c r="K1279" s="29" t="str">
        <f>Factor1Name</f>
        <v>Weeding</v>
      </c>
      <c r="L1279" s="30" t="s">
        <v>51</v>
      </c>
    </row>
    <row r="1280" spans="2:12" ht="13" x14ac:dyDescent="0.3">
      <c r="B1280" s="25" t="s">
        <v>14</v>
      </c>
      <c r="C1280" s="26">
        <v>1147.5999999999999</v>
      </c>
      <c r="E1280" s="25" t="s">
        <v>14</v>
      </c>
      <c r="F1280" s="26">
        <v>1054.4000000000001</v>
      </c>
      <c r="H1280" s="25" t="s">
        <v>14</v>
      </c>
      <c r="I1280" s="26">
        <v>1198.3</v>
      </c>
      <c r="K1280" s="25" t="s">
        <v>14</v>
      </c>
      <c r="L1280" s="26">
        <v>1188.0999999999999</v>
      </c>
    </row>
    <row r="1282" spans="2:12" ht="13" x14ac:dyDescent="0.3">
      <c r="B1282" s="27" t="s">
        <v>3</v>
      </c>
      <c r="C1282" s="28">
        <v>2017</v>
      </c>
      <c r="E1282" s="27" t="s">
        <v>3</v>
      </c>
      <c r="F1282" s="28">
        <v>2017</v>
      </c>
      <c r="H1282" s="27" t="s">
        <v>3</v>
      </c>
      <c r="I1282" s="28">
        <v>2017</v>
      </c>
      <c r="K1282" s="27" t="s">
        <v>3</v>
      </c>
      <c r="L1282" s="28">
        <v>2017</v>
      </c>
    </row>
    <row r="1283" spans="2:12" ht="13" x14ac:dyDescent="0.3">
      <c r="B1283" s="29" t="str">
        <f>UnitName</f>
        <v>Plot</v>
      </c>
      <c r="C1283" s="30">
        <v>3</v>
      </c>
      <c r="E1283" s="29" t="str">
        <f>UnitName</f>
        <v>Plot</v>
      </c>
      <c r="F1283" s="30">
        <v>3</v>
      </c>
      <c r="H1283" s="29" t="str">
        <f>UnitName</f>
        <v>Plot</v>
      </c>
      <c r="I1283" s="30">
        <v>3</v>
      </c>
      <c r="K1283" s="29" t="str">
        <f>UnitName</f>
        <v>Plot</v>
      </c>
      <c r="L1283" s="30">
        <v>3</v>
      </c>
    </row>
    <row r="1284" spans="2:12" ht="13" x14ac:dyDescent="0.3">
      <c r="B1284" s="29" t="str">
        <f>BlockName</f>
        <v>Name</v>
      </c>
      <c r="C1284" s="30" t="s">
        <v>55</v>
      </c>
      <c r="E1284" s="29" t="str">
        <f>BlockName</f>
        <v>Name</v>
      </c>
      <c r="F1284" s="30" t="s">
        <v>55</v>
      </c>
      <c r="H1284" s="29" t="str">
        <f>BlockName</f>
        <v>Name</v>
      </c>
      <c r="I1284" s="30" t="s">
        <v>55</v>
      </c>
      <c r="K1284" s="29" t="str">
        <f>BlockName</f>
        <v>Name</v>
      </c>
      <c r="L1284" s="30" t="s">
        <v>55</v>
      </c>
    </row>
    <row r="1285" spans="2:12" ht="13" x14ac:dyDescent="0.3">
      <c r="B1285" s="29" t="str">
        <f>Factor2Name</f>
        <v>Variety</v>
      </c>
      <c r="C1285" s="30" t="s">
        <v>46</v>
      </c>
      <c r="E1285" s="29" t="str">
        <f>Factor2Name</f>
        <v>Variety</v>
      </c>
      <c r="F1285" s="30" t="s">
        <v>46</v>
      </c>
      <c r="H1285" s="29" t="str">
        <f>Factor2Name</f>
        <v>Variety</v>
      </c>
      <c r="I1285" s="30" t="s">
        <v>46</v>
      </c>
      <c r="K1285" s="29" t="str">
        <f>Factor2Name</f>
        <v>Variety</v>
      </c>
      <c r="L1285" s="30" t="s">
        <v>46</v>
      </c>
    </row>
    <row r="1286" spans="2:12" ht="13" x14ac:dyDescent="0.3">
      <c r="B1286" s="29" t="str">
        <f>Factor3Name</f>
        <v>Fertiliser</v>
      </c>
      <c r="C1286" s="30" t="s">
        <v>38</v>
      </c>
      <c r="E1286" s="29" t="str">
        <f>Factor3Name</f>
        <v>Fertiliser</v>
      </c>
      <c r="F1286" s="30" t="s">
        <v>38</v>
      </c>
      <c r="H1286" s="29" t="str">
        <f>Factor3Name</f>
        <v>Fertiliser</v>
      </c>
      <c r="I1286" s="30" t="s">
        <v>38</v>
      </c>
      <c r="K1286" s="29" t="str">
        <f>Factor3Name</f>
        <v>Fertiliser</v>
      </c>
      <c r="L1286" s="30" t="s">
        <v>38</v>
      </c>
    </row>
    <row r="1287" spans="2:12" ht="13" x14ac:dyDescent="0.3">
      <c r="B1287" s="29" t="str">
        <f>Factor1Name</f>
        <v>Weeding</v>
      </c>
      <c r="C1287" s="30" t="s">
        <v>51</v>
      </c>
      <c r="E1287" s="29" t="str">
        <f>Factor1Name</f>
        <v>Weeding</v>
      </c>
      <c r="F1287" s="30" t="s">
        <v>51</v>
      </c>
      <c r="H1287" s="29" t="str">
        <f>Factor1Name</f>
        <v>Weeding</v>
      </c>
      <c r="I1287" s="30" t="s">
        <v>51</v>
      </c>
      <c r="K1287" s="29" t="str">
        <f>Factor1Name</f>
        <v>Weeding</v>
      </c>
      <c r="L1287" s="30" t="s">
        <v>51</v>
      </c>
    </row>
    <row r="1288" spans="2:12" ht="13" x14ac:dyDescent="0.3">
      <c r="B1288" s="25" t="s">
        <v>14</v>
      </c>
      <c r="C1288" s="26">
        <v>1224.8</v>
      </c>
      <c r="E1288" s="25" t="s">
        <v>14</v>
      </c>
      <c r="F1288" s="26">
        <v>1012.3</v>
      </c>
      <c r="H1288" s="25" t="s">
        <v>14</v>
      </c>
      <c r="I1288" s="26">
        <v>1152.7</v>
      </c>
      <c r="K1288" s="25" t="s">
        <v>14</v>
      </c>
      <c r="L1288" s="26">
        <v>1090</v>
      </c>
    </row>
    <row r="1290" spans="2:12" ht="13" x14ac:dyDescent="0.3">
      <c r="B1290" s="27" t="s">
        <v>3</v>
      </c>
      <c r="C1290" s="28">
        <v>2017</v>
      </c>
      <c r="E1290" s="27" t="s">
        <v>3</v>
      </c>
      <c r="F1290" s="28">
        <v>2017</v>
      </c>
      <c r="H1290" s="27" t="s">
        <v>3</v>
      </c>
      <c r="I1290" s="28">
        <v>2017</v>
      </c>
      <c r="K1290" s="27" t="s">
        <v>3</v>
      </c>
      <c r="L1290" s="28">
        <v>2017</v>
      </c>
    </row>
    <row r="1291" spans="2:12" ht="13" x14ac:dyDescent="0.3">
      <c r="B1291" s="29" t="str">
        <f>UnitName</f>
        <v>Plot</v>
      </c>
      <c r="C1291" s="30">
        <v>3</v>
      </c>
      <c r="E1291" s="29" t="str">
        <f>UnitName</f>
        <v>Plot</v>
      </c>
      <c r="F1291" s="30">
        <v>3</v>
      </c>
      <c r="H1291" s="29" t="str">
        <f>UnitName</f>
        <v>Plot</v>
      </c>
      <c r="I1291" s="30">
        <v>3</v>
      </c>
      <c r="K1291" s="29" t="str">
        <f>UnitName</f>
        <v>Plot</v>
      </c>
      <c r="L1291" s="30">
        <v>3</v>
      </c>
    </row>
    <row r="1292" spans="2:12" ht="13" x14ac:dyDescent="0.3">
      <c r="B1292" s="29" t="str">
        <f>BlockName</f>
        <v>Name</v>
      </c>
      <c r="C1292" s="30" t="s">
        <v>55</v>
      </c>
      <c r="E1292" s="29" t="str">
        <f>BlockName</f>
        <v>Name</v>
      </c>
      <c r="F1292" s="30" t="s">
        <v>55</v>
      </c>
      <c r="H1292" s="29" t="str">
        <f>BlockName</f>
        <v>Name</v>
      </c>
      <c r="I1292" s="30" t="s">
        <v>55</v>
      </c>
      <c r="K1292" s="29" t="str">
        <f>BlockName</f>
        <v>Name</v>
      </c>
      <c r="L1292" s="30" t="s">
        <v>55</v>
      </c>
    </row>
    <row r="1293" spans="2:12" ht="13" x14ac:dyDescent="0.3">
      <c r="B1293" s="29" t="str">
        <f>Factor2Name</f>
        <v>Variety</v>
      </c>
      <c r="C1293" s="30" t="s">
        <v>46</v>
      </c>
      <c r="E1293" s="29" t="str">
        <f>Factor2Name</f>
        <v>Variety</v>
      </c>
      <c r="F1293" s="30" t="s">
        <v>46</v>
      </c>
      <c r="H1293" s="29" t="str">
        <f>Factor2Name</f>
        <v>Variety</v>
      </c>
      <c r="I1293" s="30" t="s">
        <v>46</v>
      </c>
      <c r="K1293" s="29" t="str">
        <f>Factor2Name</f>
        <v>Variety</v>
      </c>
      <c r="L1293" s="30" t="s">
        <v>46</v>
      </c>
    </row>
    <row r="1294" spans="2:12" ht="13" x14ac:dyDescent="0.3">
      <c r="B1294" s="29" t="str">
        <f>Factor3Name</f>
        <v>Fertiliser</v>
      </c>
      <c r="C1294" s="30" t="s">
        <v>38</v>
      </c>
      <c r="E1294" s="29" t="str">
        <f>Factor3Name</f>
        <v>Fertiliser</v>
      </c>
      <c r="F1294" s="30" t="s">
        <v>38</v>
      </c>
      <c r="H1294" s="29" t="str">
        <f>Factor3Name</f>
        <v>Fertiliser</v>
      </c>
      <c r="I1294" s="30" t="s">
        <v>38</v>
      </c>
      <c r="K1294" s="29" t="str">
        <f>Factor3Name</f>
        <v>Fertiliser</v>
      </c>
      <c r="L1294" s="30" t="s">
        <v>38</v>
      </c>
    </row>
    <row r="1295" spans="2:12" ht="13" x14ac:dyDescent="0.3">
      <c r="B1295" s="29" t="str">
        <f>Factor1Name</f>
        <v>Weeding</v>
      </c>
      <c r="C1295" s="30" t="s">
        <v>51</v>
      </c>
      <c r="E1295" s="29" t="str">
        <f>Factor1Name</f>
        <v>Weeding</v>
      </c>
      <c r="F1295" s="30" t="s">
        <v>51</v>
      </c>
      <c r="H1295" s="29" t="str">
        <f>Factor1Name</f>
        <v>Weeding</v>
      </c>
      <c r="I1295" s="30" t="s">
        <v>51</v>
      </c>
      <c r="K1295" s="29" t="str">
        <f>Factor1Name</f>
        <v>Weeding</v>
      </c>
      <c r="L1295" s="30" t="s">
        <v>51</v>
      </c>
    </row>
    <row r="1296" spans="2:12" ht="13" x14ac:dyDescent="0.3">
      <c r="B1296" s="25" t="s">
        <v>14</v>
      </c>
      <c r="C1296" s="26">
        <v>1155.2</v>
      </c>
      <c r="E1296" s="25" t="s">
        <v>14</v>
      </c>
      <c r="F1296" s="26">
        <v>1270.5999999999999</v>
      </c>
      <c r="H1296" s="25" t="s">
        <v>14</v>
      </c>
      <c r="I1296" s="26">
        <v>1232.5</v>
      </c>
      <c r="K1296" s="25" t="s">
        <v>14</v>
      </c>
      <c r="L1296" s="26">
        <v>1379.4</v>
      </c>
    </row>
    <row r="1298" spans="2:12" ht="13" x14ac:dyDescent="0.3">
      <c r="B1298" s="27" t="s">
        <v>3</v>
      </c>
      <c r="C1298" s="28">
        <v>2017</v>
      </c>
      <c r="E1298" s="27" t="s">
        <v>3</v>
      </c>
      <c r="F1298" s="28">
        <v>2017</v>
      </c>
      <c r="H1298" s="27" t="s">
        <v>3</v>
      </c>
      <c r="I1298" s="28">
        <v>2017</v>
      </c>
      <c r="K1298" s="27" t="s">
        <v>3</v>
      </c>
      <c r="L1298" s="28">
        <v>2017</v>
      </c>
    </row>
    <row r="1299" spans="2:12" ht="13" x14ac:dyDescent="0.3">
      <c r="B1299" s="29" t="str">
        <f>UnitName</f>
        <v>Plot</v>
      </c>
      <c r="C1299" s="30">
        <v>3</v>
      </c>
      <c r="E1299" s="29" t="str">
        <f>UnitName</f>
        <v>Plot</v>
      </c>
      <c r="F1299" s="30">
        <v>3</v>
      </c>
      <c r="H1299" s="29" t="str">
        <f>UnitName</f>
        <v>Plot</v>
      </c>
      <c r="I1299" s="30">
        <v>3</v>
      </c>
      <c r="K1299" s="29" t="str">
        <f>UnitName</f>
        <v>Plot</v>
      </c>
      <c r="L1299" s="30">
        <v>3</v>
      </c>
    </row>
    <row r="1300" spans="2:12" ht="13" x14ac:dyDescent="0.3">
      <c r="B1300" s="29" t="str">
        <f>BlockName</f>
        <v>Name</v>
      </c>
      <c r="C1300" s="30" t="s">
        <v>55</v>
      </c>
      <c r="E1300" s="29" t="str">
        <f>BlockName</f>
        <v>Name</v>
      </c>
      <c r="F1300" s="30" t="s">
        <v>55</v>
      </c>
      <c r="H1300" s="29" t="str">
        <f>BlockName</f>
        <v>Name</v>
      </c>
      <c r="I1300" s="30" t="s">
        <v>55</v>
      </c>
      <c r="K1300" s="29" t="str">
        <f>BlockName</f>
        <v>Name</v>
      </c>
      <c r="L1300" s="30" t="s">
        <v>55</v>
      </c>
    </row>
    <row r="1301" spans="2:12" ht="13" x14ac:dyDescent="0.3">
      <c r="B1301" s="29" t="str">
        <f>Factor2Name</f>
        <v>Variety</v>
      </c>
      <c r="C1301" s="30" t="s">
        <v>46</v>
      </c>
      <c r="E1301" s="29" t="str">
        <f>Factor2Name</f>
        <v>Variety</v>
      </c>
      <c r="F1301" s="30" t="s">
        <v>46</v>
      </c>
      <c r="H1301" s="29" t="str">
        <f>Factor2Name</f>
        <v>Variety</v>
      </c>
      <c r="I1301" s="30" t="s">
        <v>46</v>
      </c>
      <c r="K1301" s="29" t="str">
        <f>Factor2Name</f>
        <v>Variety</v>
      </c>
      <c r="L1301" s="30" t="s">
        <v>46</v>
      </c>
    </row>
    <row r="1302" spans="2:12" ht="13" x14ac:dyDescent="0.3">
      <c r="B1302" s="29" t="str">
        <f>Factor3Name</f>
        <v>Fertiliser</v>
      </c>
      <c r="C1302" s="30" t="s">
        <v>38</v>
      </c>
      <c r="E1302" s="29" t="str">
        <f>Factor3Name</f>
        <v>Fertiliser</v>
      </c>
      <c r="F1302" s="30" t="s">
        <v>38</v>
      </c>
      <c r="H1302" s="29" t="str">
        <f>Factor3Name</f>
        <v>Fertiliser</v>
      </c>
      <c r="I1302" s="30" t="s">
        <v>38</v>
      </c>
      <c r="K1302" s="29" t="str">
        <f>Factor3Name</f>
        <v>Fertiliser</v>
      </c>
      <c r="L1302" s="30" t="s">
        <v>38</v>
      </c>
    </row>
    <row r="1303" spans="2:12" ht="13" x14ac:dyDescent="0.3">
      <c r="B1303" s="29" t="str">
        <f>Factor1Name</f>
        <v>Weeding</v>
      </c>
      <c r="C1303" s="30" t="s">
        <v>51</v>
      </c>
      <c r="E1303" s="29" t="str">
        <f>Factor1Name</f>
        <v>Weeding</v>
      </c>
      <c r="F1303" s="30" t="s">
        <v>51</v>
      </c>
      <c r="H1303" s="29" t="str">
        <f>Factor1Name</f>
        <v>Weeding</v>
      </c>
      <c r="I1303" s="30" t="s">
        <v>51</v>
      </c>
      <c r="K1303" s="29" t="str">
        <f>Factor1Name</f>
        <v>Weeding</v>
      </c>
      <c r="L1303" s="30" t="s">
        <v>51</v>
      </c>
    </row>
    <row r="1304" spans="2:12" ht="13" x14ac:dyDescent="0.3">
      <c r="B1304" s="25" t="s">
        <v>14</v>
      </c>
      <c r="C1304" s="26">
        <v>1294.5</v>
      </c>
      <c r="E1304" s="25" t="s">
        <v>14</v>
      </c>
      <c r="F1304" s="26">
        <v>1213.5999999999999</v>
      </c>
      <c r="H1304" s="25" t="s">
        <v>14</v>
      </c>
      <c r="I1304" s="26">
        <v>1227.0999999999999</v>
      </c>
      <c r="K1304" s="25" t="s">
        <v>14</v>
      </c>
      <c r="L1304" s="26">
        <v>1112.3</v>
      </c>
    </row>
    <row r="1306" spans="2:12" ht="13" x14ac:dyDescent="0.3">
      <c r="B1306" s="27" t="s">
        <v>3</v>
      </c>
      <c r="C1306" s="28">
        <v>2017</v>
      </c>
      <c r="E1306" s="27" t="s">
        <v>3</v>
      </c>
      <c r="F1306" s="28">
        <v>2017</v>
      </c>
      <c r="H1306" s="27" t="s">
        <v>3</v>
      </c>
      <c r="I1306" s="28">
        <v>2017</v>
      </c>
      <c r="K1306" s="27" t="s">
        <v>3</v>
      </c>
      <c r="L1306" s="28">
        <v>2017</v>
      </c>
    </row>
    <row r="1307" spans="2:12" ht="13" x14ac:dyDescent="0.3">
      <c r="B1307" s="29" t="str">
        <f>UnitName</f>
        <v>Plot</v>
      </c>
      <c r="C1307" s="30">
        <v>3</v>
      </c>
      <c r="E1307" s="29" t="str">
        <f>UnitName</f>
        <v>Plot</v>
      </c>
      <c r="F1307" s="30">
        <v>3</v>
      </c>
      <c r="H1307" s="29" t="str">
        <f>UnitName</f>
        <v>Plot</v>
      </c>
      <c r="I1307" s="30">
        <v>3</v>
      </c>
      <c r="K1307" s="29" t="str">
        <f>UnitName</f>
        <v>Plot</v>
      </c>
      <c r="L1307" s="30">
        <v>3</v>
      </c>
    </row>
    <row r="1308" spans="2:12" ht="13" x14ac:dyDescent="0.3">
      <c r="B1308" s="29" t="str">
        <f>BlockName</f>
        <v>Name</v>
      </c>
      <c r="C1308" s="30" t="s">
        <v>55</v>
      </c>
      <c r="E1308" s="29" t="str">
        <f>BlockName</f>
        <v>Name</v>
      </c>
      <c r="F1308" s="30" t="s">
        <v>55</v>
      </c>
      <c r="H1308" s="29" t="str">
        <f>BlockName</f>
        <v>Name</v>
      </c>
      <c r="I1308" s="30" t="s">
        <v>55</v>
      </c>
      <c r="K1308" s="29" t="str">
        <f>BlockName</f>
        <v>Name</v>
      </c>
      <c r="L1308" s="30" t="s">
        <v>55</v>
      </c>
    </row>
    <row r="1309" spans="2:12" ht="13" x14ac:dyDescent="0.3">
      <c r="B1309" s="29" t="str">
        <f>Factor2Name</f>
        <v>Variety</v>
      </c>
      <c r="C1309" s="30" t="s">
        <v>46</v>
      </c>
      <c r="E1309" s="29" t="str">
        <f>Factor2Name</f>
        <v>Variety</v>
      </c>
      <c r="F1309" s="30" t="s">
        <v>46</v>
      </c>
      <c r="H1309" s="29" t="str">
        <f>Factor2Name</f>
        <v>Variety</v>
      </c>
      <c r="I1309" s="30" t="s">
        <v>46</v>
      </c>
      <c r="K1309" s="29" t="str">
        <f>Factor2Name</f>
        <v>Variety</v>
      </c>
      <c r="L1309" s="30" t="s">
        <v>46</v>
      </c>
    </row>
    <row r="1310" spans="2:12" ht="13" x14ac:dyDescent="0.3">
      <c r="B1310" s="29" t="str">
        <f>Factor3Name</f>
        <v>Fertiliser</v>
      </c>
      <c r="C1310" s="30" t="s">
        <v>38</v>
      </c>
      <c r="E1310" s="29" t="str">
        <f>Factor3Name</f>
        <v>Fertiliser</v>
      </c>
      <c r="F1310" s="30" t="s">
        <v>38</v>
      </c>
      <c r="H1310" s="29" t="str">
        <f>Factor3Name</f>
        <v>Fertiliser</v>
      </c>
      <c r="I1310" s="30" t="s">
        <v>38</v>
      </c>
      <c r="K1310" s="29" t="str">
        <f>Factor3Name</f>
        <v>Fertiliser</v>
      </c>
      <c r="L1310" s="30" t="s">
        <v>38</v>
      </c>
    </row>
    <row r="1311" spans="2:12" ht="13" x14ac:dyDescent="0.3">
      <c r="B1311" s="29" t="str">
        <f>Factor1Name</f>
        <v>Weeding</v>
      </c>
      <c r="C1311" s="30" t="s">
        <v>51</v>
      </c>
      <c r="E1311" s="29" t="str">
        <f>Factor1Name</f>
        <v>Weeding</v>
      </c>
      <c r="F1311" s="30" t="s">
        <v>51</v>
      </c>
      <c r="H1311" s="29" t="str">
        <f>Factor1Name</f>
        <v>Weeding</v>
      </c>
      <c r="I1311" s="30" t="s">
        <v>51</v>
      </c>
      <c r="K1311" s="29" t="str">
        <f>Factor1Name</f>
        <v>Weeding</v>
      </c>
      <c r="L1311" s="30" t="s">
        <v>51</v>
      </c>
    </row>
    <row r="1312" spans="2:12" ht="13" x14ac:dyDescent="0.3">
      <c r="B1312" s="25" t="s">
        <v>14</v>
      </c>
      <c r="C1312" s="26">
        <v>1329.3</v>
      </c>
      <c r="E1312" s="25" t="s">
        <v>14</v>
      </c>
      <c r="F1312" s="26">
        <v>1152.8</v>
      </c>
      <c r="H1312" s="25" t="s">
        <v>14</v>
      </c>
      <c r="I1312" s="26">
        <v>1225.5</v>
      </c>
      <c r="K1312" s="25" t="s">
        <v>14</v>
      </c>
      <c r="L1312" s="26">
        <v>1224.5999999999999</v>
      </c>
    </row>
    <row r="1314" spans="2:12" ht="13" x14ac:dyDescent="0.3">
      <c r="B1314" s="27" t="s">
        <v>3</v>
      </c>
      <c r="C1314" s="28">
        <v>2017</v>
      </c>
      <c r="E1314" s="27" t="s">
        <v>3</v>
      </c>
      <c r="F1314" s="28">
        <v>2017</v>
      </c>
      <c r="H1314" s="27" t="s">
        <v>3</v>
      </c>
      <c r="I1314" s="28">
        <v>2017</v>
      </c>
      <c r="K1314" s="27" t="s">
        <v>3</v>
      </c>
      <c r="L1314" s="28">
        <v>2017</v>
      </c>
    </row>
    <row r="1315" spans="2:12" ht="13" x14ac:dyDescent="0.3">
      <c r="B1315" s="29" t="str">
        <f>UnitName</f>
        <v>Plot</v>
      </c>
      <c r="C1315" s="30">
        <v>3</v>
      </c>
      <c r="E1315" s="29" t="str">
        <f>UnitName</f>
        <v>Plot</v>
      </c>
      <c r="F1315" s="30">
        <v>3</v>
      </c>
      <c r="H1315" s="29" t="str">
        <f>UnitName</f>
        <v>Plot</v>
      </c>
      <c r="I1315" s="30">
        <v>3</v>
      </c>
      <c r="K1315" s="29" t="str">
        <f>UnitName</f>
        <v>Plot</v>
      </c>
      <c r="L1315" s="30">
        <v>3</v>
      </c>
    </row>
    <row r="1316" spans="2:12" ht="13" x14ac:dyDescent="0.3">
      <c r="B1316" s="29" t="str">
        <f>BlockName</f>
        <v>Name</v>
      </c>
      <c r="C1316" s="30" t="s">
        <v>55</v>
      </c>
      <c r="E1316" s="29" t="str">
        <f>BlockName</f>
        <v>Name</v>
      </c>
      <c r="F1316" s="30" t="s">
        <v>55</v>
      </c>
      <c r="H1316" s="29" t="str">
        <f>BlockName</f>
        <v>Name</v>
      </c>
      <c r="I1316" s="30" t="s">
        <v>55</v>
      </c>
      <c r="K1316" s="29" t="str">
        <f>BlockName</f>
        <v>Name</v>
      </c>
      <c r="L1316" s="30" t="s">
        <v>55</v>
      </c>
    </row>
    <row r="1317" spans="2:12" ht="13" x14ac:dyDescent="0.3">
      <c r="B1317" s="29" t="str">
        <f>Factor2Name</f>
        <v>Variety</v>
      </c>
      <c r="C1317" s="30" t="s">
        <v>46</v>
      </c>
      <c r="E1317" s="29" t="str">
        <f>Factor2Name</f>
        <v>Variety</v>
      </c>
      <c r="F1317" s="30" t="s">
        <v>46</v>
      </c>
      <c r="H1317" s="29" t="str">
        <f>Factor2Name</f>
        <v>Variety</v>
      </c>
      <c r="I1317" s="30" t="s">
        <v>46</v>
      </c>
      <c r="K1317" s="29" t="str">
        <f>Factor2Name</f>
        <v>Variety</v>
      </c>
      <c r="L1317" s="30" t="s">
        <v>46</v>
      </c>
    </row>
    <row r="1318" spans="2:12" ht="13" x14ac:dyDescent="0.3">
      <c r="B1318" s="29" t="str">
        <f>Factor3Name</f>
        <v>Fertiliser</v>
      </c>
      <c r="C1318" s="30" t="s">
        <v>38</v>
      </c>
      <c r="E1318" s="29" t="str">
        <f>Factor3Name</f>
        <v>Fertiliser</v>
      </c>
      <c r="F1318" s="30" t="s">
        <v>38</v>
      </c>
      <c r="H1318" s="29" t="str">
        <f>Factor3Name</f>
        <v>Fertiliser</v>
      </c>
      <c r="I1318" s="30" t="s">
        <v>38</v>
      </c>
      <c r="K1318" s="29" t="str">
        <f>Factor3Name</f>
        <v>Fertiliser</v>
      </c>
      <c r="L1318" s="30" t="s">
        <v>38</v>
      </c>
    </row>
    <row r="1319" spans="2:12" ht="13" x14ac:dyDescent="0.3">
      <c r="B1319" s="29" t="str">
        <f>Factor1Name</f>
        <v>Weeding</v>
      </c>
      <c r="C1319" s="30" t="s">
        <v>51</v>
      </c>
      <c r="E1319" s="29" t="str">
        <f>Factor1Name</f>
        <v>Weeding</v>
      </c>
      <c r="F1319" s="30" t="s">
        <v>51</v>
      </c>
      <c r="H1319" s="29" t="str">
        <f>Factor1Name</f>
        <v>Weeding</v>
      </c>
      <c r="I1319" s="30" t="s">
        <v>51</v>
      </c>
      <c r="K1319" s="29" t="str">
        <f>Factor1Name</f>
        <v>Weeding</v>
      </c>
      <c r="L1319" s="30" t="s">
        <v>51</v>
      </c>
    </row>
    <row r="1320" spans="2:12" ht="13" x14ac:dyDescent="0.3">
      <c r="B1320" s="25" t="s">
        <v>14</v>
      </c>
      <c r="C1320" s="26">
        <v>1272.9000000000001</v>
      </c>
      <c r="E1320" s="25" t="s">
        <v>14</v>
      </c>
      <c r="F1320" s="26">
        <v>1256.8</v>
      </c>
      <c r="H1320" s="25" t="s">
        <v>14</v>
      </c>
      <c r="I1320" s="26">
        <v>1248.8</v>
      </c>
      <c r="K1320" s="25" t="s">
        <v>14</v>
      </c>
      <c r="L1320" s="26">
        <v>1270.8</v>
      </c>
    </row>
    <row r="1322" spans="2:12" ht="13" x14ac:dyDescent="0.3">
      <c r="B1322" s="27" t="s">
        <v>3</v>
      </c>
      <c r="C1322" s="28">
        <v>2017</v>
      </c>
      <c r="E1322" s="27" t="s">
        <v>3</v>
      </c>
      <c r="F1322" s="28">
        <v>2017</v>
      </c>
      <c r="H1322" s="27" t="s">
        <v>3</v>
      </c>
      <c r="I1322" s="28">
        <v>2017</v>
      </c>
      <c r="K1322" s="27" t="s">
        <v>3</v>
      </c>
      <c r="L1322" s="28">
        <v>2017</v>
      </c>
    </row>
    <row r="1323" spans="2:12" ht="13" x14ac:dyDescent="0.3">
      <c r="B1323" s="29" t="str">
        <f>UnitName</f>
        <v>Plot</v>
      </c>
      <c r="C1323" s="30">
        <v>4</v>
      </c>
      <c r="E1323" s="29" t="str">
        <f>UnitName</f>
        <v>Plot</v>
      </c>
      <c r="F1323" s="30">
        <v>4</v>
      </c>
      <c r="H1323" s="29" t="str">
        <f>UnitName</f>
        <v>Plot</v>
      </c>
      <c r="I1323" s="30">
        <v>4</v>
      </c>
      <c r="K1323" s="29" t="str">
        <f>UnitName</f>
        <v>Plot</v>
      </c>
      <c r="L1323" s="30">
        <v>4</v>
      </c>
    </row>
    <row r="1324" spans="2:12" ht="13" x14ac:dyDescent="0.3">
      <c r="B1324" s="29" t="str">
        <f>BlockName</f>
        <v>Name</v>
      </c>
      <c r="C1324" s="30" t="s">
        <v>55</v>
      </c>
      <c r="E1324" s="29" t="str">
        <f>BlockName</f>
        <v>Name</v>
      </c>
      <c r="F1324" s="30" t="s">
        <v>55</v>
      </c>
      <c r="H1324" s="29" t="str">
        <f>BlockName</f>
        <v>Name</v>
      </c>
      <c r="I1324" s="30" t="s">
        <v>55</v>
      </c>
      <c r="K1324" s="29" t="str">
        <f>BlockName</f>
        <v>Name</v>
      </c>
      <c r="L1324" s="30" t="s">
        <v>55</v>
      </c>
    </row>
    <row r="1325" spans="2:12" ht="13" x14ac:dyDescent="0.3">
      <c r="B1325" s="29" t="str">
        <f>Factor2Name</f>
        <v>Variety</v>
      </c>
      <c r="C1325" s="30" t="s">
        <v>46</v>
      </c>
      <c r="E1325" s="29" t="str">
        <f>Factor2Name</f>
        <v>Variety</v>
      </c>
      <c r="F1325" s="30" t="s">
        <v>46</v>
      </c>
      <c r="H1325" s="29" t="str">
        <f>Factor2Name</f>
        <v>Variety</v>
      </c>
      <c r="I1325" s="30" t="s">
        <v>46</v>
      </c>
      <c r="K1325" s="29" t="str">
        <f>Factor2Name</f>
        <v>Variety</v>
      </c>
      <c r="L1325" s="30" t="s">
        <v>46</v>
      </c>
    </row>
    <row r="1326" spans="2:12" ht="13" x14ac:dyDescent="0.3">
      <c r="B1326" s="29" t="str">
        <f>Factor3Name</f>
        <v>Fertiliser</v>
      </c>
      <c r="C1326" s="30" t="s">
        <v>38</v>
      </c>
      <c r="E1326" s="29" t="str">
        <f>Factor3Name</f>
        <v>Fertiliser</v>
      </c>
      <c r="F1326" s="30" t="s">
        <v>38</v>
      </c>
      <c r="H1326" s="29" t="str">
        <f>Factor3Name</f>
        <v>Fertiliser</v>
      </c>
      <c r="I1326" s="30" t="s">
        <v>38</v>
      </c>
      <c r="K1326" s="29" t="str">
        <f>Factor3Name</f>
        <v>Fertiliser</v>
      </c>
      <c r="L1326" s="30" t="s">
        <v>38</v>
      </c>
    </row>
    <row r="1327" spans="2:12" ht="13" x14ac:dyDescent="0.3">
      <c r="B1327" s="29" t="str">
        <f>Factor1Name</f>
        <v>Weeding</v>
      </c>
      <c r="C1327" s="30" t="s">
        <v>51</v>
      </c>
      <c r="E1327" s="29" t="str">
        <f>Factor1Name</f>
        <v>Weeding</v>
      </c>
      <c r="F1327" s="30" t="s">
        <v>51</v>
      </c>
      <c r="H1327" s="29" t="str">
        <f>Factor1Name</f>
        <v>Weeding</v>
      </c>
      <c r="I1327" s="30" t="s">
        <v>51</v>
      </c>
      <c r="K1327" s="29" t="str">
        <f>Factor1Name</f>
        <v>Weeding</v>
      </c>
      <c r="L1327" s="30" t="s">
        <v>51</v>
      </c>
    </row>
    <row r="1328" spans="2:12" ht="13" x14ac:dyDescent="0.3">
      <c r="B1328" s="25" t="s">
        <v>14</v>
      </c>
      <c r="C1328" s="26">
        <v>1135.0999999999999</v>
      </c>
      <c r="E1328" s="25" t="s">
        <v>14</v>
      </c>
      <c r="F1328" s="26">
        <v>1212.5</v>
      </c>
      <c r="H1328" s="25" t="s">
        <v>14</v>
      </c>
      <c r="I1328" s="26">
        <v>1202.3</v>
      </c>
      <c r="K1328" s="25" t="s">
        <v>14</v>
      </c>
      <c r="L1328" s="26">
        <v>1216.4000000000001</v>
      </c>
    </row>
    <row r="1330" spans="2:12" ht="13" x14ac:dyDescent="0.3">
      <c r="B1330" s="27" t="s">
        <v>3</v>
      </c>
      <c r="C1330" s="28">
        <v>2017</v>
      </c>
      <c r="E1330" s="27" t="s">
        <v>3</v>
      </c>
      <c r="F1330" s="28">
        <v>2017</v>
      </c>
      <c r="H1330" s="27" t="s">
        <v>3</v>
      </c>
      <c r="I1330" s="28">
        <v>2017</v>
      </c>
      <c r="K1330" s="27" t="s">
        <v>3</v>
      </c>
      <c r="L1330" s="28">
        <v>2017</v>
      </c>
    </row>
    <row r="1331" spans="2:12" ht="13" x14ac:dyDescent="0.3">
      <c r="B1331" s="29" t="str">
        <f>UnitName</f>
        <v>Plot</v>
      </c>
      <c r="C1331" s="30">
        <v>4</v>
      </c>
      <c r="E1331" s="29" t="str">
        <f>UnitName</f>
        <v>Plot</v>
      </c>
      <c r="F1331" s="30">
        <v>4</v>
      </c>
      <c r="H1331" s="29" t="str">
        <f>UnitName</f>
        <v>Plot</v>
      </c>
      <c r="I1331" s="30">
        <v>4</v>
      </c>
      <c r="K1331" s="29" t="str">
        <f>UnitName</f>
        <v>Plot</v>
      </c>
      <c r="L1331" s="30">
        <v>4</v>
      </c>
    </row>
    <row r="1332" spans="2:12" ht="13" x14ac:dyDescent="0.3">
      <c r="B1332" s="29" t="str">
        <f>BlockName</f>
        <v>Name</v>
      </c>
      <c r="C1332" s="30" t="s">
        <v>55</v>
      </c>
      <c r="E1332" s="29" t="str">
        <f>BlockName</f>
        <v>Name</v>
      </c>
      <c r="F1332" s="30" t="s">
        <v>55</v>
      </c>
      <c r="H1332" s="29" t="str">
        <f>BlockName</f>
        <v>Name</v>
      </c>
      <c r="I1332" s="30" t="s">
        <v>55</v>
      </c>
      <c r="K1332" s="29" t="str">
        <f>BlockName</f>
        <v>Name</v>
      </c>
      <c r="L1332" s="30" t="s">
        <v>55</v>
      </c>
    </row>
    <row r="1333" spans="2:12" ht="13" x14ac:dyDescent="0.3">
      <c r="B1333" s="29" t="str">
        <f>Factor2Name</f>
        <v>Variety</v>
      </c>
      <c r="C1333" s="30" t="s">
        <v>46</v>
      </c>
      <c r="E1333" s="29" t="str">
        <f>Factor2Name</f>
        <v>Variety</v>
      </c>
      <c r="F1333" s="30" t="s">
        <v>46</v>
      </c>
      <c r="H1333" s="29" t="str">
        <f>Factor2Name</f>
        <v>Variety</v>
      </c>
      <c r="I1333" s="30" t="s">
        <v>46</v>
      </c>
      <c r="K1333" s="29" t="str">
        <f>Factor2Name</f>
        <v>Variety</v>
      </c>
      <c r="L1333" s="30" t="s">
        <v>46</v>
      </c>
    </row>
    <row r="1334" spans="2:12" ht="13" x14ac:dyDescent="0.3">
      <c r="B1334" s="29" t="str">
        <f>Factor3Name</f>
        <v>Fertiliser</v>
      </c>
      <c r="C1334" s="30" t="s">
        <v>38</v>
      </c>
      <c r="E1334" s="29" t="str">
        <f>Factor3Name</f>
        <v>Fertiliser</v>
      </c>
      <c r="F1334" s="30" t="s">
        <v>38</v>
      </c>
      <c r="H1334" s="29" t="str">
        <f>Factor3Name</f>
        <v>Fertiliser</v>
      </c>
      <c r="I1334" s="30" t="s">
        <v>38</v>
      </c>
      <c r="K1334" s="29" t="str">
        <f>Factor3Name</f>
        <v>Fertiliser</v>
      </c>
      <c r="L1334" s="30" t="s">
        <v>38</v>
      </c>
    </row>
    <row r="1335" spans="2:12" ht="13" x14ac:dyDescent="0.3">
      <c r="B1335" s="29" t="str">
        <f>Factor1Name</f>
        <v>Weeding</v>
      </c>
      <c r="C1335" s="30" t="s">
        <v>51</v>
      </c>
      <c r="E1335" s="29" t="str">
        <f>Factor1Name</f>
        <v>Weeding</v>
      </c>
      <c r="F1335" s="30" t="s">
        <v>51</v>
      </c>
      <c r="H1335" s="29" t="str">
        <f>Factor1Name</f>
        <v>Weeding</v>
      </c>
      <c r="I1335" s="30" t="s">
        <v>51</v>
      </c>
      <c r="K1335" s="29" t="str">
        <f>Factor1Name</f>
        <v>Weeding</v>
      </c>
      <c r="L1335" s="30" t="s">
        <v>51</v>
      </c>
    </row>
    <row r="1336" spans="2:12" ht="13" x14ac:dyDescent="0.3">
      <c r="B1336" s="25" t="s">
        <v>14</v>
      </c>
      <c r="C1336" s="26">
        <v>1142.2</v>
      </c>
      <c r="E1336" s="25" t="s">
        <v>14</v>
      </c>
      <c r="F1336" s="26">
        <v>1178.7</v>
      </c>
      <c r="H1336" s="25" t="s">
        <v>14</v>
      </c>
      <c r="I1336" s="26">
        <v>1161.5999999999999</v>
      </c>
      <c r="K1336" s="25" t="s">
        <v>14</v>
      </c>
      <c r="L1336" s="26">
        <v>1391</v>
      </c>
    </row>
    <row r="1338" spans="2:12" ht="13" x14ac:dyDescent="0.3">
      <c r="B1338" s="27" t="s">
        <v>3</v>
      </c>
      <c r="C1338" s="28">
        <v>2017</v>
      </c>
      <c r="E1338" s="27" t="s">
        <v>3</v>
      </c>
      <c r="F1338" s="28">
        <v>2017</v>
      </c>
      <c r="H1338" s="27" t="s">
        <v>3</v>
      </c>
      <c r="I1338" s="28">
        <v>2017</v>
      </c>
      <c r="K1338" s="27" t="s">
        <v>3</v>
      </c>
      <c r="L1338" s="28">
        <v>2017</v>
      </c>
    </row>
    <row r="1339" spans="2:12" ht="13" x14ac:dyDescent="0.3">
      <c r="B1339" s="29" t="str">
        <f>UnitName</f>
        <v>Plot</v>
      </c>
      <c r="C1339" s="30">
        <v>4</v>
      </c>
      <c r="E1339" s="29" t="str">
        <f>UnitName</f>
        <v>Plot</v>
      </c>
      <c r="F1339" s="30">
        <v>4</v>
      </c>
      <c r="H1339" s="29" t="str">
        <f>UnitName</f>
        <v>Plot</v>
      </c>
      <c r="I1339" s="30">
        <v>4</v>
      </c>
      <c r="K1339" s="29" t="str">
        <f>UnitName</f>
        <v>Plot</v>
      </c>
      <c r="L1339" s="30">
        <v>4</v>
      </c>
    </row>
    <row r="1340" spans="2:12" ht="13" x14ac:dyDescent="0.3">
      <c r="B1340" s="29" t="str">
        <f>BlockName</f>
        <v>Name</v>
      </c>
      <c r="C1340" s="30" t="s">
        <v>55</v>
      </c>
      <c r="E1340" s="29" t="str">
        <f>BlockName</f>
        <v>Name</v>
      </c>
      <c r="F1340" s="30" t="s">
        <v>55</v>
      </c>
      <c r="H1340" s="29" t="str">
        <f>BlockName</f>
        <v>Name</v>
      </c>
      <c r="I1340" s="30" t="s">
        <v>55</v>
      </c>
      <c r="K1340" s="29" t="str">
        <f>BlockName</f>
        <v>Name</v>
      </c>
      <c r="L1340" s="30" t="s">
        <v>55</v>
      </c>
    </row>
    <row r="1341" spans="2:12" ht="13" x14ac:dyDescent="0.3">
      <c r="B1341" s="29" t="str">
        <f>Factor2Name</f>
        <v>Variety</v>
      </c>
      <c r="C1341" s="30" t="s">
        <v>46</v>
      </c>
      <c r="E1341" s="29" t="str">
        <f>Factor2Name</f>
        <v>Variety</v>
      </c>
      <c r="F1341" s="30" t="s">
        <v>46</v>
      </c>
      <c r="H1341" s="29" t="str">
        <f>Factor2Name</f>
        <v>Variety</v>
      </c>
      <c r="I1341" s="30" t="s">
        <v>46</v>
      </c>
      <c r="K1341" s="29" t="str">
        <f>Factor2Name</f>
        <v>Variety</v>
      </c>
      <c r="L1341" s="30" t="s">
        <v>46</v>
      </c>
    </row>
    <row r="1342" spans="2:12" ht="13" x14ac:dyDescent="0.3">
      <c r="B1342" s="29" t="str">
        <f>Factor3Name</f>
        <v>Fertiliser</v>
      </c>
      <c r="C1342" s="30" t="s">
        <v>38</v>
      </c>
      <c r="E1342" s="29" t="str">
        <f>Factor3Name</f>
        <v>Fertiliser</v>
      </c>
      <c r="F1342" s="30" t="s">
        <v>38</v>
      </c>
      <c r="H1342" s="29" t="str">
        <f>Factor3Name</f>
        <v>Fertiliser</v>
      </c>
      <c r="I1342" s="30" t="s">
        <v>38</v>
      </c>
      <c r="K1342" s="29" t="str">
        <f>Factor3Name</f>
        <v>Fertiliser</v>
      </c>
      <c r="L1342" s="30" t="s">
        <v>38</v>
      </c>
    </row>
    <row r="1343" spans="2:12" ht="13" x14ac:dyDescent="0.3">
      <c r="B1343" s="29" t="str">
        <f>Factor1Name</f>
        <v>Weeding</v>
      </c>
      <c r="C1343" s="30" t="s">
        <v>51</v>
      </c>
      <c r="E1343" s="29" t="str">
        <f>Factor1Name</f>
        <v>Weeding</v>
      </c>
      <c r="F1343" s="30" t="s">
        <v>51</v>
      </c>
      <c r="H1343" s="29" t="str">
        <f>Factor1Name</f>
        <v>Weeding</v>
      </c>
      <c r="I1343" s="30" t="s">
        <v>51</v>
      </c>
      <c r="K1343" s="29" t="str">
        <f>Factor1Name</f>
        <v>Weeding</v>
      </c>
      <c r="L1343" s="30" t="s">
        <v>51</v>
      </c>
    </row>
    <row r="1344" spans="2:12" ht="13" x14ac:dyDescent="0.3">
      <c r="B1344" s="25" t="s">
        <v>14</v>
      </c>
      <c r="C1344" s="26">
        <v>1204.7</v>
      </c>
      <c r="E1344" s="25" t="s">
        <v>14</v>
      </c>
      <c r="F1344" s="26">
        <v>1220.9000000000001</v>
      </c>
      <c r="H1344" s="25" t="s">
        <v>14</v>
      </c>
      <c r="I1344" s="26">
        <v>1191.2</v>
      </c>
      <c r="K1344" s="25" t="s">
        <v>14</v>
      </c>
      <c r="L1344" s="26">
        <v>1014.8</v>
      </c>
    </row>
    <row r="1346" spans="2:12" ht="13" x14ac:dyDescent="0.3">
      <c r="B1346" s="27" t="s">
        <v>3</v>
      </c>
      <c r="C1346" s="28">
        <v>2017</v>
      </c>
      <c r="E1346" s="27" t="s">
        <v>3</v>
      </c>
      <c r="F1346" s="28">
        <v>2017</v>
      </c>
      <c r="H1346" s="27" t="s">
        <v>3</v>
      </c>
      <c r="I1346" s="28">
        <v>2017</v>
      </c>
      <c r="K1346" s="27" t="s">
        <v>3</v>
      </c>
      <c r="L1346" s="28">
        <v>2017</v>
      </c>
    </row>
    <row r="1347" spans="2:12" ht="13" x14ac:dyDescent="0.3">
      <c r="B1347" s="29" t="str">
        <f>UnitName</f>
        <v>Plot</v>
      </c>
      <c r="C1347" s="30">
        <v>4</v>
      </c>
      <c r="E1347" s="29" t="str">
        <f>UnitName</f>
        <v>Plot</v>
      </c>
      <c r="F1347" s="30">
        <v>4</v>
      </c>
      <c r="H1347" s="29" t="str">
        <f>UnitName</f>
        <v>Plot</v>
      </c>
      <c r="I1347" s="30">
        <v>4</v>
      </c>
      <c r="K1347" s="29" t="str">
        <f>UnitName</f>
        <v>Plot</v>
      </c>
      <c r="L1347" s="30">
        <v>4</v>
      </c>
    </row>
    <row r="1348" spans="2:12" ht="13" x14ac:dyDescent="0.3">
      <c r="B1348" s="29" t="str">
        <f>BlockName</f>
        <v>Name</v>
      </c>
      <c r="C1348" s="30" t="s">
        <v>55</v>
      </c>
      <c r="E1348" s="29" t="str">
        <f>BlockName</f>
        <v>Name</v>
      </c>
      <c r="F1348" s="30" t="s">
        <v>55</v>
      </c>
      <c r="H1348" s="29" t="str">
        <f>BlockName</f>
        <v>Name</v>
      </c>
      <c r="I1348" s="30" t="s">
        <v>55</v>
      </c>
      <c r="K1348" s="29" t="str">
        <f>BlockName</f>
        <v>Name</v>
      </c>
      <c r="L1348" s="30" t="s">
        <v>55</v>
      </c>
    </row>
    <row r="1349" spans="2:12" ht="13" x14ac:dyDescent="0.3">
      <c r="B1349" s="29" t="str">
        <f>Factor2Name</f>
        <v>Variety</v>
      </c>
      <c r="C1349" s="30" t="s">
        <v>46</v>
      </c>
      <c r="E1349" s="29" t="str">
        <f>Factor2Name</f>
        <v>Variety</v>
      </c>
      <c r="F1349" s="30" t="s">
        <v>46</v>
      </c>
      <c r="H1349" s="29" t="str">
        <f>Factor2Name</f>
        <v>Variety</v>
      </c>
      <c r="I1349" s="30" t="s">
        <v>46</v>
      </c>
      <c r="K1349" s="29" t="str">
        <f>Factor2Name</f>
        <v>Variety</v>
      </c>
      <c r="L1349" s="30" t="s">
        <v>46</v>
      </c>
    </row>
    <row r="1350" spans="2:12" ht="13" x14ac:dyDescent="0.3">
      <c r="B1350" s="29" t="str">
        <f>Factor3Name</f>
        <v>Fertiliser</v>
      </c>
      <c r="C1350" s="30" t="s">
        <v>38</v>
      </c>
      <c r="E1350" s="29" t="str">
        <f>Factor3Name</f>
        <v>Fertiliser</v>
      </c>
      <c r="F1350" s="30" t="s">
        <v>38</v>
      </c>
      <c r="H1350" s="29" t="str">
        <f>Factor3Name</f>
        <v>Fertiliser</v>
      </c>
      <c r="I1350" s="30" t="s">
        <v>38</v>
      </c>
      <c r="K1350" s="29" t="str">
        <f>Factor3Name</f>
        <v>Fertiliser</v>
      </c>
      <c r="L1350" s="30" t="s">
        <v>38</v>
      </c>
    </row>
    <row r="1351" spans="2:12" ht="13" x14ac:dyDescent="0.3">
      <c r="B1351" s="29" t="str">
        <f>Factor1Name</f>
        <v>Weeding</v>
      </c>
      <c r="C1351" s="30" t="s">
        <v>51</v>
      </c>
      <c r="E1351" s="29" t="str">
        <f>Factor1Name</f>
        <v>Weeding</v>
      </c>
      <c r="F1351" s="30" t="s">
        <v>51</v>
      </c>
      <c r="H1351" s="29" t="str">
        <f>Factor1Name</f>
        <v>Weeding</v>
      </c>
      <c r="I1351" s="30" t="s">
        <v>51</v>
      </c>
      <c r="K1351" s="29" t="str">
        <f>Factor1Name</f>
        <v>Weeding</v>
      </c>
      <c r="L1351" s="30" t="s">
        <v>51</v>
      </c>
    </row>
    <row r="1352" spans="2:12" ht="13" x14ac:dyDescent="0.3">
      <c r="B1352" s="25" t="s">
        <v>14</v>
      </c>
      <c r="C1352" s="26">
        <v>1168.9000000000001</v>
      </c>
      <c r="E1352" s="25" t="s">
        <v>14</v>
      </c>
      <c r="F1352" s="26">
        <v>1090.9000000000001</v>
      </c>
      <c r="H1352" s="25" t="s">
        <v>14</v>
      </c>
      <c r="I1352" s="26">
        <v>1239.7</v>
      </c>
      <c r="K1352" s="25" t="s">
        <v>14</v>
      </c>
      <c r="L1352" s="26">
        <v>1097.7</v>
      </c>
    </row>
    <row r="1354" spans="2:12" ht="13" x14ac:dyDescent="0.3">
      <c r="B1354" s="27" t="s">
        <v>3</v>
      </c>
      <c r="C1354" s="28">
        <v>2017</v>
      </c>
      <c r="E1354" s="27" t="s">
        <v>3</v>
      </c>
      <c r="F1354" s="28">
        <v>2017</v>
      </c>
      <c r="H1354" s="27" t="s">
        <v>3</v>
      </c>
      <c r="I1354" s="28">
        <v>2017</v>
      </c>
      <c r="K1354" s="27" t="s">
        <v>3</v>
      </c>
      <c r="L1354" s="28">
        <v>2017</v>
      </c>
    </row>
    <row r="1355" spans="2:12" ht="13" x14ac:dyDescent="0.3">
      <c r="B1355" s="29" t="str">
        <f>UnitName</f>
        <v>Plot</v>
      </c>
      <c r="C1355" s="30">
        <v>4</v>
      </c>
      <c r="E1355" s="29" t="str">
        <f>UnitName</f>
        <v>Plot</v>
      </c>
      <c r="F1355" s="30">
        <v>4</v>
      </c>
      <c r="H1355" s="29" t="str">
        <f>UnitName</f>
        <v>Plot</v>
      </c>
      <c r="I1355" s="30">
        <v>4</v>
      </c>
      <c r="K1355" s="29" t="str">
        <f>UnitName</f>
        <v>Plot</v>
      </c>
      <c r="L1355" s="30">
        <v>4</v>
      </c>
    </row>
    <row r="1356" spans="2:12" ht="13" x14ac:dyDescent="0.3">
      <c r="B1356" s="29" t="str">
        <f>BlockName</f>
        <v>Name</v>
      </c>
      <c r="C1356" s="30" t="s">
        <v>55</v>
      </c>
      <c r="E1356" s="29" t="str">
        <f>BlockName</f>
        <v>Name</v>
      </c>
      <c r="F1356" s="30" t="s">
        <v>55</v>
      </c>
      <c r="H1356" s="29" t="str">
        <f>BlockName</f>
        <v>Name</v>
      </c>
      <c r="I1356" s="30" t="s">
        <v>55</v>
      </c>
      <c r="K1356" s="29" t="str">
        <f>BlockName</f>
        <v>Name</v>
      </c>
      <c r="L1356" s="30" t="s">
        <v>55</v>
      </c>
    </row>
    <row r="1357" spans="2:12" ht="13" x14ac:dyDescent="0.3">
      <c r="B1357" s="29" t="str">
        <f>Factor2Name</f>
        <v>Variety</v>
      </c>
      <c r="C1357" s="30" t="s">
        <v>46</v>
      </c>
      <c r="E1357" s="29" t="str">
        <f>Factor2Name</f>
        <v>Variety</v>
      </c>
      <c r="F1357" s="30" t="s">
        <v>46</v>
      </c>
      <c r="H1357" s="29" t="str">
        <f>Factor2Name</f>
        <v>Variety</v>
      </c>
      <c r="I1357" s="30" t="s">
        <v>46</v>
      </c>
      <c r="K1357" s="29" t="str">
        <f>Factor2Name</f>
        <v>Variety</v>
      </c>
      <c r="L1357" s="30" t="s">
        <v>46</v>
      </c>
    </row>
    <row r="1358" spans="2:12" ht="13" x14ac:dyDescent="0.3">
      <c r="B1358" s="29" t="str">
        <f>Factor3Name</f>
        <v>Fertiliser</v>
      </c>
      <c r="C1358" s="30" t="s">
        <v>38</v>
      </c>
      <c r="E1358" s="29" t="str">
        <f>Factor3Name</f>
        <v>Fertiliser</v>
      </c>
      <c r="F1358" s="30" t="s">
        <v>38</v>
      </c>
      <c r="H1358" s="29" t="str">
        <f>Factor3Name</f>
        <v>Fertiliser</v>
      </c>
      <c r="I1358" s="30" t="s">
        <v>38</v>
      </c>
      <c r="K1358" s="29" t="str">
        <f>Factor3Name</f>
        <v>Fertiliser</v>
      </c>
      <c r="L1358" s="30" t="s">
        <v>38</v>
      </c>
    </row>
    <row r="1359" spans="2:12" ht="13" x14ac:dyDescent="0.3">
      <c r="B1359" s="29" t="str">
        <f>Factor1Name</f>
        <v>Weeding</v>
      </c>
      <c r="C1359" s="30" t="s">
        <v>51</v>
      </c>
      <c r="E1359" s="29" t="str">
        <f>Factor1Name</f>
        <v>Weeding</v>
      </c>
      <c r="F1359" s="30" t="s">
        <v>51</v>
      </c>
      <c r="H1359" s="29" t="str">
        <f>Factor1Name</f>
        <v>Weeding</v>
      </c>
      <c r="I1359" s="30" t="s">
        <v>51</v>
      </c>
      <c r="K1359" s="29" t="str">
        <f>Factor1Name</f>
        <v>Weeding</v>
      </c>
      <c r="L1359" s="30" t="s">
        <v>51</v>
      </c>
    </row>
    <row r="1360" spans="2:12" ht="13" x14ac:dyDescent="0.3">
      <c r="B1360" s="25" t="s">
        <v>14</v>
      </c>
      <c r="C1360" s="26">
        <v>1115.0999999999999</v>
      </c>
      <c r="E1360" s="25" t="s">
        <v>14</v>
      </c>
      <c r="F1360" s="26">
        <v>1168.2</v>
      </c>
      <c r="H1360" s="25" t="s">
        <v>14</v>
      </c>
      <c r="I1360" s="26">
        <v>1069.3</v>
      </c>
      <c r="K1360" s="25" t="s">
        <v>14</v>
      </c>
      <c r="L1360" s="26">
        <v>1229.3</v>
      </c>
    </row>
    <row r="1362" spans="2:12" ht="13" x14ac:dyDescent="0.3">
      <c r="B1362" s="27" t="s">
        <v>3</v>
      </c>
      <c r="C1362" s="28">
        <v>2017</v>
      </c>
      <c r="E1362" s="27" t="s">
        <v>3</v>
      </c>
      <c r="F1362" s="28">
        <v>2017</v>
      </c>
      <c r="H1362" s="27" t="s">
        <v>3</v>
      </c>
      <c r="I1362" s="28">
        <v>2017</v>
      </c>
      <c r="K1362" s="27" t="s">
        <v>3</v>
      </c>
      <c r="L1362" s="28">
        <v>2017</v>
      </c>
    </row>
    <row r="1363" spans="2:12" ht="13" x14ac:dyDescent="0.3">
      <c r="B1363" s="29" t="str">
        <f>UnitName</f>
        <v>Plot</v>
      </c>
      <c r="C1363" s="30">
        <v>5</v>
      </c>
      <c r="E1363" s="29" t="str">
        <f>UnitName</f>
        <v>Plot</v>
      </c>
      <c r="F1363" s="30">
        <v>5</v>
      </c>
      <c r="H1363" s="29" t="str">
        <f>UnitName</f>
        <v>Plot</v>
      </c>
      <c r="I1363" s="30">
        <v>5</v>
      </c>
      <c r="K1363" s="29" t="str">
        <f>UnitName</f>
        <v>Plot</v>
      </c>
      <c r="L1363" s="30">
        <v>5</v>
      </c>
    </row>
    <row r="1364" spans="2:12" ht="13" x14ac:dyDescent="0.3">
      <c r="B1364" s="29" t="str">
        <f>BlockName</f>
        <v>Name</v>
      </c>
      <c r="C1364" s="30" t="s">
        <v>55</v>
      </c>
      <c r="E1364" s="29" t="str">
        <f>BlockName</f>
        <v>Name</v>
      </c>
      <c r="F1364" s="30" t="s">
        <v>55</v>
      </c>
      <c r="H1364" s="29" t="str">
        <f>BlockName</f>
        <v>Name</v>
      </c>
      <c r="I1364" s="30" t="s">
        <v>55</v>
      </c>
      <c r="K1364" s="29" t="str">
        <f>BlockName</f>
        <v>Name</v>
      </c>
      <c r="L1364" s="30" t="s">
        <v>55</v>
      </c>
    </row>
    <row r="1365" spans="2:12" ht="13" x14ac:dyDescent="0.3">
      <c r="B1365" s="29" t="str">
        <f>Factor2Name</f>
        <v>Variety</v>
      </c>
      <c r="C1365" s="30" t="s">
        <v>46</v>
      </c>
      <c r="E1365" s="29" t="str">
        <f>Factor2Name</f>
        <v>Variety</v>
      </c>
      <c r="F1365" s="30" t="s">
        <v>46</v>
      </c>
      <c r="H1365" s="29" t="str">
        <f>Factor2Name</f>
        <v>Variety</v>
      </c>
      <c r="I1365" s="30" t="s">
        <v>46</v>
      </c>
      <c r="K1365" s="29" t="str">
        <f>Factor2Name</f>
        <v>Variety</v>
      </c>
      <c r="L1365" s="30" t="s">
        <v>46</v>
      </c>
    </row>
    <row r="1366" spans="2:12" ht="13" x14ac:dyDescent="0.3">
      <c r="B1366" s="29" t="str">
        <f>Factor3Name</f>
        <v>Fertiliser</v>
      </c>
      <c r="C1366" s="30" t="s">
        <v>38</v>
      </c>
      <c r="E1366" s="29" t="str">
        <f>Factor3Name</f>
        <v>Fertiliser</v>
      </c>
      <c r="F1366" s="30" t="s">
        <v>38</v>
      </c>
      <c r="H1366" s="29" t="str">
        <f>Factor3Name</f>
        <v>Fertiliser</v>
      </c>
      <c r="I1366" s="30" t="s">
        <v>38</v>
      </c>
      <c r="K1366" s="29" t="str">
        <f>Factor3Name</f>
        <v>Fertiliser</v>
      </c>
      <c r="L1366" s="30" t="s">
        <v>38</v>
      </c>
    </row>
    <row r="1367" spans="2:12" ht="13" x14ac:dyDescent="0.3">
      <c r="B1367" s="29" t="str">
        <f>Factor1Name</f>
        <v>Weeding</v>
      </c>
      <c r="C1367" s="30" t="s">
        <v>51</v>
      </c>
      <c r="E1367" s="29" t="str">
        <f>Factor1Name</f>
        <v>Weeding</v>
      </c>
      <c r="F1367" s="30" t="s">
        <v>51</v>
      </c>
      <c r="H1367" s="29" t="str">
        <f>Factor1Name</f>
        <v>Weeding</v>
      </c>
      <c r="I1367" s="30" t="s">
        <v>51</v>
      </c>
      <c r="K1367" s="29" t="str">
        <f>Factor1Name</f>
        <v>Weeding</v>
      </c>
      <c r="L1367" s="30" t="s">
        <v>51</v>
      </c>
    </row>
    <row r="1368" spans="2:12" ht="13" x14ac:dyDescent="0.3">
      <c r="B1368" s="25" t="s">
        <v>14</v>
      </c>
      <c r="C1368" s="26">
        <v>1253.0999999999999</v>
      </c>
      <c r="E1368" s="25" t="s">
        <v>14</v>
      </c>
      <c r="F1368" s="26">
        <v>1184.8</v>
      </c>
      <c r="H1368" s="25" t="s">
        <v>14</v>
      </c>
      <c r="I1368" s="26">
        <v>1180</v>
      </c>
      <c r="K1368" s="25" t="s">
        <v>14</v>
      </c>
      <c r="L1368" s="26">
        <v>1157.7</v>
      </c>
    </row>
    <row r="1370" spans="2:12" ht="13" x14ac:dyDescent="0.3">
      <c r="B1370" s="27" t="s">
        <v>3</v>
      </c>
      <c r="C1370" s="28">
        <v>2017</v>
      </c>
      <c r="E1370" s="27" t="s">
        <v>3</v>
      </c>
      <c r="F1370" s="28">
        <v>2017</v>
      </c>
      <c r="H1370" s="27" t="s">
        <v>3</v>
      </c>
      <c r="I1370" s="28">
        <v>2017</v>
      </c>
      <c r="K1370" s="27" t="s">
        <v>3</v>
      </c>
      <c r="L1370" s="28">
        <v>2017</v>
      </c>
    </row>
    <row r="1371" spans="2:12" ht="13" x14ac:dyDescent="0.3">
      <c r="B1371" s="29" t="str">
        <f>UnitName</f>
        <v>Plot</v>
      </c>
      <c r="C1371" s="30">
        <v>5</v>
      </c>
      <c r="E1371" s="29" t="str">
        <f>UnitName</f>
        <v>Plot</v>
      </c>
      <c r="F1371" s="30">
        <v>5</v>
      </c>
      <c r="H1371" s="29" t="str">
        <f>UnitName</f>
        <v>Plot</v>
      </c>
      <c r="I1371" s="30">
        <v>5</v>
      </c>
      <c r="K1371" s="29" t="str">
        <f>UnitName</f>
        <v>Plot</v>
      </c>
      <c r="L1371" s="30">
        <v>5</v>
      </c>
    </row>
    <row r="1372" spans="2:12" ht="13" x14ac:dyDescent="0.3">
      <c r="B1372" s="29" t="str">
        <f>BlockName</f>
        <v>Name</v>
      </c>
      <c r="C1372" s="30" t="s">
        <v>55</v>
      </c>
      <c r="E1372" s="29" t="str">
        <f>BlockName</f>
        <v>Name</v>
      </c>
      <c r="F1372" s="30" t="s">
        <v>55</v>
      </c>
      <c r="H1372" s="29" t="str">
        <f>BlockName</f>
        <v>Name</v>
      </c>
      <c r="I1372" s="30" t="s">
        <v>55</v>
      </c>
      <c r="K1372" s="29" t="str">
        <f>BlockName</f>
        <v>Name</v>
      </c>
      <c r="L1372" s="30" t="s">
        <v>55</v>
      </c>
    </row>
    <row r="1373" spans="2:12" ht="13" x14ac:dyDescent="0.3">
      <c r="B1373" s="29" t="str">
        <f>Factor2Name</f>
        <v>Variety</v>
      </c>
      <c r="C1373" s="30" t="s">
        <v>46</v>
      </c>
      <c r="E1373" s="29" t="str">
        <f>Factor2Name</f>
        <v>Variety</v>
      </c>
      <c r="F1373" s="30" t="s">
        <v>46</v>
      </c>
      <c r="H1373" s="29" t="str">
        <f>Factor2Name</f>
        <v>Variety</v>
      </c>
      <c r="I1373" s="30" t="s">
        <v>46</v>
      </c>
      <c r="K1373" s="29" t="str">
        <f>Factor2Name</f>
        <v>Variety</v>
      </c>
      <c r="L1373" s="30" t="s">
        <v>46</v>
      </c>
    </row>
    <row r="1374" spans="2:12" ht="13" x14ac:dyDescent="0.3">
      <c r="B1374" s="29" t="str">
        <f>Factor3Name</f>
        <v>Fertiliser</v>
      </c>
      <c r="C1374" s="30" t="s">
        <v>38</v>
      </c>
      <c r="E1374" s="29" t="str">
        <f>Factor3Name</f>
        <v>Fertiliser</v>
      </c>
      <c r="F1374" s="30" t="s">
        <v>38</v>
      </c>
      <c r="H1374" s="29" t="str">
        <f>Factor3Name</f>
        <v>Fertiliser</v>
      </c>
      <c r="I1374" s="30" t="s">
        <v>38</v>
      </c>
      <c r="K1374" s="29" t="str">
        <f>Factor3Name</f>
        <v>Fertiliser</v>
      </c>
      <c r="L1374" s="30" t="s">
        <v>38</v>
      </c>
    </row>
    <row r="1375" spans="2:12" ht="13" x14ac:dyDescent="0.3">
      <c r="B1375" s="29" t="str">
        <f>Factor1Name</f>
        <v>Weeding</v>
      </c>
      <c r="C1375" s="30" t="s">
        <v>51</v>
      </c>
      <c r="E1375" s="29" t="str">
        <f>Factor1Name</f>
        <v>Weeding</v>
      </c>
      <c r="F1375" s="30" t="s">
        <v>51</v>
      </c>
      <c r="H1375" s="29" t="str">
        <f>Factor1Name</f>
        <v>Weeding</v>
      </c>
      <c r="I1375" s="30" t="s">
        <v>51</v>
      </c>
      <c r="K1375" s="29" t="str">
        <f>Factor1Name</f>
        <v>Weeding</v>
      </c>
      <c r="L1375" s="30" t="s">
        <v>51</v>
      </c>
    </row>
    <row r="1376" spans="2:12" ht="13" x14ac:dyDescent="0.3">
      <c r="B1376" s="25" t="s">
        <v>14</v>
      </c>
      <c r="C1376" s="26">
        <v>1252.7</v>
      </c>
      <c r="E1376" s="25" t="s">
        <v>14</v>
      </c>
      <c r="F1376" s="26">
        <v>1120.4000000000001</v>
      </c>
      <c r="H1376" s="25" t="s">
        <v>14</v>
      </c>
      <c r="I1376" s="26">
        <v>1029.3</v>
      </c>
      <c r="K1376" s="25" t="s">
        <v>14</v>
      </c>
      <c r="L1376" s="26">
        <v>1320.6</v>
      </c>
    </row>
    <row r="1378" spans="2:12" ht="13" x14ac:dyDescent="0.3">
      <c r="B1378" s="27" t="s">
        <v>3</v>
      </c>
      <c r="C1378" s="28">
        <v>2017</v>
      </c>
      <c r="E1378" s="27" t="s">
        <v>3</v>
      </c>
      <c r="F1378" s="28">
        <v>2017</v>
      </c>
      <c r="H1378" s="27" t="s">
        <v>3</v>
      </c>
      <c r="I1378" s="28">
        <v>2017</v>
      </c>
      <c r="K1378" s="27" t="s">
        <v>3</v>
      </c>
      <c r="L1378" s="28">
        <v>2017</v>
      </c>
    </row>
    <row r="1379" spans="2:12" ht="13" x14ac:dyDescent="0.3">
      <c r="B1379" s="29" t="str">
        <f>UnitName</f>
        <v>Plot</v>
      </c>
      <c r="C1379" s="30">
        <v>5</v>
      </c>
      <c r="E1379" s="29" t="str">
        <f>UnitName</f>
        <v>Plot</v>
      </c>
      <c r="F1379" s="30">
        <v>5</v>
      </c>
      <c r="H1379" s="29" t="str">
        <f>UnitName</f>
        <v>Plot</v>
      </c>
      <c r="I1379" s="30">
        <v>5</v>
      </c>
      <c r="K1379" s="29" t="str">
        <f>UnitName</f>
        <v>Plot</v>
      </c>
      <c r="L1379" s="30">
        <v>5</v>
      </c>
    </row>
    <row r="1380" spans="2:12" ht="13" x14ac:dyDescent="0.3">
      <c r="B1380" s="29" t="str">
        <f>BlockName</f>
        <v>Name</v>
      </c>
      <c r="C1380" s="30" t="s">
        <v>55</v>
      </c>
      <c r="E1380" s="29" t="str">
        <f>BlockName</f>
        <v>Name</v>
      </c>
      <c r="F1380" s="30" t="s">
        <v>55</v>
      </c>
      <c r="H1380" s="29" t="str">
        <f>BlockName</f>
        <v>Name</v>
      </c>
      <c r="I1380" s="30" t="s">
        <v>55</v>
      </c>
      <c r="K1380" s="29" t="str">
        <f>BlockName</f>
        <v>Name</v>
      </c>
      <c r="L1380" s="30" t="s">
        <v>55</v>
      </c>
    </row>
    <row r="1381" spans="2:12" ht="13" x14ac:dyDescent="0.3">
      <c r="B1381" s="29" t="str">
        <f>Factor2Name</f>
        <v>Variety</v>
      </c>
      <c r="C1381" s="30" t="s">
        <v>46</v>
      </c>
      <c r="E1381" s="29" t="str">
        <f>Factor2Name</f>
        <v>Variety</v>
      </c>
      <c r="F1381" s="30" t="s">
        <v>46</v>
      </c>
      <c r="H1381" s="29" t="str">
        <f>Factor2Name</f>
        <v>Variety</v>
      </c>
      <c r="I1381" s="30" t="s">
        <v>46</v>
      </c>
      <c r="K1381" s="29" t="str">
        <f>Factor2Name</f>
        <v>Variety</v>
      </c>
      <c r="L1381" s="30" t="s">
        <v>46</v>
      </c>
    </row>
    <row r="1382" spans="2:12" ht="13" x14ac:dyDescent="0.3">
      <c r="B1382" s="29" t="str">
        <f>Factor3Name</f>
        <v>Fertiliser</v>
      </c>
      <c r="C1382" s="30" t="s">
        <v>38</v>
      </c>
      <c r="E1382" s="29" t="str">
        <f>Factor3Name</f>
        <v>Fertiliser</v>
      </c>
      <c r="F1382" s="30" t="s">
        <v>38</v>
      </c>
      <c r="H1382" s="29" t="str">
        <f>Factor3Name</f>
        <v>Fertiliser</v>
      </c>
      <c r="I1382" s="30" t="s">
        <v>38</v>
      </c>
      <c r="K1382" s="29" t="str">
        <f>Factor3Name</f>
        <v>Fertiliser</v>
      </c>
      <c r="L1382" s="30" t="s">
        <v>38</v>
      </c>
    </row>
    <row r="1383" spans="2:12" ht="13" x14ac:dyDescent="0.3">
      <c r="B1383" s="29" t="str">
        <f>Factor1Name</f>
        <v>Weeding</v>
      </c>
      <c r="C1383" s="30" t="s">
        <v>51</v>
      </c>
      <c r="E1383" s="29" t="str">
        <f>Factor1Name</f>
        <v>Weeding</v>
      </c>
      <c r="F1383" s="30" t="s">
        <v>51</v>
      </c>
      <c r="H1383" s="29" t="str">
        <f>Factor1Name</f>
        <v>Weeding</v>
      </c>
      <c r="I1383" s="30" t="s">
        <v>51</v>
      </c>
      <c r="K1383" s="29" t="str">
        <f>Factor1Name</f>
        <v>Weeding</v>
      </c>
      <c r="L1383" s="30" t="s">
        <v>51</v>
      </c>
    </row>
    <row r="1384" spans="2:12" ht="13" x14ac:dyDescent="0.3">
      <c r="B1384" s="25" t="s">
        <v>14</v>
      </c>
      <c r="C1384" s="26">
        <v>1028.5</v>
      </c>
      <c r="E1384" s="25" t="s">
        <v>14</v>
      </c>
      <c r="F1384" s="26">
        <v>1189.5999999999999</v>
      </c>
      <c r="H1384" s="25" t="s">
        <v>14</v>
      </c>
      <c r="I1384" s="26">
        <v>1264</v>
      </c>
      <c r="K1384" s="25" t="s">
        <v>14</v>
      </c>
      <c r="L1384" s="26">
        <v>1269.0999999999999</v>
      </c>
    </row>
    <row r="1386" spans="2:12" ht="13" x14ac:dyDescent="0.3">
      <c r="B1386" s="27" t="s">
        <v>3</v>
      </c>
      <c r="C1386" s="28">
        <v>2017</v>
      </c>
      <c r="E1386" s="27" t="s">
        <v>3</v>
      </c>
      <c r="F1386" s="28">
        <v>2017</v>
      </c>
      <c r="H1386" s="27" t="s">
        <v>3</v>
      </c>
      <c r="I1386" s="28">
        <v>2017</v>
      </c>
      <c r="K1386" s="27" t="s">
        <v>3</v>
      </c>
      <c r="L1386" s="28">
        <v>2017</v>
      </c>
    </row>
    <row r="1387" spans="2:12" ht="13" x14ac:dyDescent="0.3">
      <c r="B1387" s="29" t="str">
        <f>UnitName</f>
        <v>Plot</v>
      </c>
      <c r="C1387" s="30">
        <v>5</v>
      </c>
      <c r="E1387" s="29" t="str">
        <f>UnitName</f>
        <v>Plot</v>
      </c>
      <c r="F1387" s="30">
        <v>5</v>
      </c>
      <c r="H1387" s="29" t="str">
        <f>UnitName</f>
        <v>Plot</v>
      </c>
      <c r="I1387" s="30">
        <v>5</v>
      </c>
      <c r="K1387" s="29" t="str">
        <f>UnitName</f>
        <v>Plot</v>
      </c>
      <c r="L1387" s="30">
        <v>5</v>
      </c>
    </row>
    <row r="1388" spans="2:12" ht="13" x14ac:dyDescent="0.3">
      <c r="B1388" s="29" t="str">
        <f>BlockName</f>
        <v>Name</v>
      </c>
      <c r="C1388" s="30" t="s">
        <v>55</v>
      </c>
      <c r="E1388" s="29" t="str">
        <f>BlockName</f>
        <v>Name</v>
      </c>
      <c r="F1388" s="30" t="s">
        <v>55</v>
      </c>
      <c r="H1388" s="29" t="str">
        <f>BlockName</f>
        <v>Name</v>
      </c>
      <c r="I1388" s="30" t="s">
        <v>55</v>
      </c>
      <c r="K1388" s="29" t="str">
        <f>BlockName</f>
        <v>Name</v>
      </c>
      <c r="L1388" s="30" t="s">
        <v>55</v>
      </c>
    </row>
    <row r="1389" spans="2:12" ht="13" x14ac:dyDescent="0.3">
      <c r="B1389" s="29" t="str">
        <f>Factor2Name</f>
        <v>Variety</v>
      </c>
      <c r="C1389" s="30" t="s">
        <v>46</v>
      </c>
      <c r="E1389" s="29" t="str">
        <f>Factor2Name</f>
        <v>Variety</v>
      </c>
      <c r="F1389" s="30" t="s">
        <v>46</v>
      </c>
      <c r="H1389" s="29" t="str">
        <f>Factor2Name</f>
        <v>Variety</v>
      </c>
      <c r="I1389" s="30" t="s">
        <v>46</v>
      </c>
      <c r="K1389" s="29" t="str">
        <f>Factor2Name</f>
        <v>Variety</v>
      </c>
      <c r="L1389" s="30" t="s">
        <v>46</v>
      </c>
    </row>
    <row r="1390" spans="2:12" ht="13" x14ac:dyDescent="0.3">
      <c r="B1390" s="29" t="str">
        <f>Factor3Name</f>
        <v>Fertiliser</v>
      </c>
      <c r="C1390" s="30" t="s">
        <v>38</v>
      </c>
      <c r="E1390" s="29" t="str">
        <f>Factor3Name</f>
        <v>Fertiliser</v>
      </c>
      <c r="F1390" s="30" t="s">
        <v>38</v>
      </c>
      <c r="H1390" s="29" t="str">
        <f>Factor3Name</f>
        <v>Fertiliser</v>
      </c>
      <c r="I1390" s="30" t="s">
        <v>38</v>
      </c>
      <c r="K1390" s="29" t="str">
        <f>Factor3Name</f>
        <v>Fertiliser</v>
      </c>
      <c r="L1390" s="30" t="s">
        <v>38</v>
      </c>
    </row>
    <row r="1391" spans="2:12" ht="13" x14ac:dyDescent="0.3">
      <c r="B1391" s="29" t="str">
        <f>Factor1Name</f>
        <v>Weeding</v>
      </c>
      <c r="C1391" s="30" t="s">
        <v>51</v>
      </c>
      <c r="E1391" s="29" t="str">
        <f>Factor1Name</f>
        <v>Weeding</v>
      </c>
      <c r="F1391" s="30" t="s">
        <v>51</v>
      </c>
      <c r="H1391" s="29" t="str">
        <f>Factor1Name</f>
        <v>Weeding</v>
      </c>
      <c r="I1391" s="30" t="s">
        <v>51</v>
      </c>
      <c r="K1391" s="29" t="str">
        <f>Factor1Name</f>
        <v>Weeding</v>
      </c>
      <c r="L1391" s="30" t="s">
        <v>51</v>
      </c>
    </row>
    <row r="1392" spans="2:12" ht="13" x14ac:dyDescent="0.3">
      <c r="B1392" s="25" t="s">
        <v>14</v>
      </c>
      <c r="C1392" s="26">
        <v>1292.5</v>
      </c>
      <c r="E1392" s="25" t="s">
        <v>14</v>
      </c>
      <c r="F1392" s="26">
        <v>1119.2</v>
      </c>
      <c r="H1392" s="25" t="s">
        <v>14</v>
      </c>
      <c r="I1392" s="26">
        <v>1192.2</v>
      </c>
      <c r="K1392" s="25" t="s">
        <v>14</v>
      </c>
      <c r="L1392" s="26">
        <v>1311.7</v>
      </c>
    </row>
    <row r="1394" spans="2:12" ht="13" x14ac:dyDescent="0.3">
      <c r="B1394" s="27" t="s">
        <v>3</v>
      </c>
      <c r="C1394" s="28">
        <v>2017</v>
      </c>
      <c r="E1394" s="27" t="s">
        <v>3</v>
      </c>
      <c r="F1394" s="28">
        <v>2017</v>
      </c>
      <c r="H1394" s="27" t="s">
        <v>3</v>
      </c>
      <c r="I1394" s="28">
        <v>2017</v>
      </c>
      <c r="K1394" s="27" t="s">
        <v>3</v>
      </c>
      <c r="L1394" s="28">
        <v>2017</v>
      </c>
    </row>
    <row r="1395" spans="2:12" ht="13" x14ac:dyDescent="0.3">
      <c r="B1395" s="29" t="str">
        <f>UnitName</f>
        <v>Plot</v>
      </c>
      <c r="C1395" s="30">
        <v>5</v>
      </c>
      <c r="E1395" s="29" t="str">
        <f>UnitName</f>
        <v>Plot</v>
      </c>
      <c r="F1395" s="30">
        <v>5</v>
      </c>
      <c r="H1395" s="29" t="str">
        <f>UnitName</f>
        <v>Plot</v>
      </c>
      <c r="I1395" s="30">
        <v>5</v>
      </c>
      <c r="K1395" s="29" t="str">
        <f>UnitName</f>
        <v>Plot</v>
      </c>
      <c r="L1395" s="30">
        <v>5</v>
      </c>
    </row>
    <row r="1396" spans="2:12" ht="13" x14ac:dyDescent="0.3">
      <c r="B1396" s="29" t="str">
        <f>BlockName</f>
        <v>Name</v>
      </c>
      <c r="C1396" s="30" t="s">
        <v>55</v>
      </c>
      <c r="E1396" s="29" t="str">
        <f>BlockName</f>
        <v>Name</v>
      </c>
      <c r="F1396" s="30" t="s">
        <v>55</v>
      </c>
      <c r="H1396" s="29" t="str">
        <f>BlockName</f>
        <v>Name</v>
      </c>
      <c r="I1396" s="30" t="s">
        <v>55</v>
      </c>
      <c r="K1396" s="29" t="str">
        <f>BlockName</f>
        <v>Name</v>
      </c>
      <c r="L1396" s="30" t="s">
        <v>55</v>
      </c>
    </row>
    <row r="1397" spans="2:12" ht="13" x14ac:dyDescent="0.3">
      <c r="B1397" s="29" t="str">
        <f>Factor2Name</f>
        <v>Variety</v>
      </c>
      <c r="C1397" s="30" t="s">
        <v>46</v>
      </c>
      <c r="E1397" s="29" t="str">
        <f>Factor2Name</f>
        <v>Variety</v>
      </c>
      <c r="F1397" s="30" t="s">
        <v>46</v>
      </c>
      <c r="H1397" s="29" t="str">
        <f>Factor2Name</f>
        <v>Variety</v>
      </c>
      <c r="I1397" s="30" t="s">
        <v>46</v>
      </c>
      <c r="K1397" s="29" t="str">
        <f>Factor2Name</f>
        <v>Variety</v>
      </c>
      <c r="L1397" s="30" t="s">
        <v>46</v>
      </c>
    </row>
    <row r="1398" spans="2:12" ht="13" x14ac:dyDescent="0.3">
      <c r="B1398" s="29" t="str">
        <f>Factor3Name</f>
        <v>Fertiliser</v>
      </c>
      <c r="C1398" s="30" t="s">
        <v>38</v>
      </c>
      <c r="E1398" s="29" t="str">
        <f>Factor3Name</f>
        <v>Fertiliser</v>
      </c>
      <c r="F1398" s="30" t="s">
        <v>38</v>
      </c>
      <c r="H1398" s="29" t="str">
        <f>Factor3Name</f>
        <v>Fertiliser</v>
      </c>
      <c r="I1398" s="30" t="s">
        <v>38</v>
      </c>
      <c r="K1398" s="29" t="str">
        <f>Factor3Name</f>
        <v>Fertiliser</v>
      </c>
      <c r="L1398" s="30" t="s">
        <v>38</v>
      </c>
    </row>
    <row r="1399" spans="2:12" ht="13" x14ac:dyDescent="0.3">
      <c r="B1399" s="29" t="str">
        <f>Factor1Name</f>
        <v>Weeding</v>
      </c>
      <c r="C1399" s="30" t="s">
        <v>51</v>
      </c>
      <c r="E1399" s="29" t="str">
        <f>Factor1Name</f>
        <v>Weeding</v>
      </c>
      <c r="F1399" s="30" t="s">
        <v>51</v>
      </c>
      <c r="H1399" s="29" t="str">
        <f>Factor1Name</f>
        <v>Weeding</v>
      </c>
      <c r="I1399" s="30" t="s">
        <v>51</v>
      </c>
      <c r="K1399" s="29" t="str">
        <f>Factor1Name</f>
        <v>Weeding</v>
      </c>
      <c r="L1399" s="30" t="s">
        <v>51</v>
      </c>
    </row>
    <row r="1400" spans="2:12" ht="13" x14ac:dyDescent="0.3">
      <c r="B1400" s="25" t="s">
        <v>14</v>
      </c>
      <c r="C1400" s="26">
        <v>1294.8</v>
      </c>
      <c r="E1400" s="25" t="s">
        <v>14</v>
      </c>
      <c r="F1400" s="26">
        <v>1177.3</v>
      </c>
      <c r="H1400" s="25" t="s">
        <v>14</v>
      </c>
      <c r="I1400" s="26">
        <v>1190.5999999999999</v>
      </c>
      <c r="K1400" s="25" t="s">
        <v>14</v>
      </c>
      <c r="L1400" s="26">
        <v>1161.2</v>
      </c>
    </row>
    <row r="1402" spans="2:12" ht="13" x14ac:dyDescent="0.3">
      <c r="B1402" s="27" t="s">
        <v>3</v>
      </c>
      <c r="C1402" s="28">
        <v>2017</v>
      </c>
      <c r="E1402" s="27" t="s">
        <v>3</v>
      </c>
      <c r="F1402" s="28">
        <v>2017</v>
      </c>
      <c r="H1402" s="27" t="s">
        <v>3</v>
      </c>
      <c r="I1402" s="28">
        <v>2017</v>
      </c>
      <c r="K1402" s="27" t="s">
        <v>3</v>
      </c>
      <c r="L1402" s="28">
        <v>2017</v>
      </c>
    </row>
    <row r="1403" spans="2:12" ht="13" x14ac:dyDescent="0.3">
      <c r="B1403" s="29" t="str">
        <f>UnitName</f>
        <v>Plot</v>
      </c>
      <c r="C1403" s="30">
        <v>6</v>
      </c>
      <c r="E1403" s="29" t="str">
        <f>UnitName</f>
        <v>Plot</v>
      </c>
      <c r="F1403" s="30">
        <v>6</v>
      </c>
      <c r="H1403" s="29" t="str">
        <f>UnitName</f>
        <v>Plot</v>
      </c>
      <c r="I1403" s="30">
        <v>6</v>
      </c>
      <c r="K1403" s="29" t="str">
        <f>UnitName</f>
        <v>Plot</v>
      </c>
      <c r="L1403" s="30">
        <v>6</v>
      </c>
    </row>
    <row r="1404" spans="2:12" ht="13" x14ac:dyDescent="0.3">
      <c r="B1404" s="29" t="str">
        <f>BlockName</f>
        <v>Name</v>
      </c>
      <c r="C1404" s="30" t="s">
        <v>55</v>
      </c>
      <c r="E1404" s="29" t="str">
        <f>BlockName</f>
        <v>Name</v>
      </c>
      <c r="F1404" s="30" t="s">
        <v>55</v>
      </c>
      <c r="H1404" s="29" t="str">
        <f>BlockName</f>
        <v>Name</v>
      </c>
      <c r="I1404" s="30" t="s">
        <v>55</v>
      </c>
      <c r="K1404" s="29" t="str">
        <f>BlockName</f>
        <v>Name</v>
      </c>
      <c r="L1404" s="30" t="s">
        <v>55</v>
      </c>
    </row>
    <row r="1405" spans="2:12" ht="13" x14ac:dyDescent="0.3">
      <c r="B1405" s="29" t="str">
        <f>Factor2Name</f>
        <v>Variety</v>
      </c>
      <c r="C1405" s="30" t="s">
        <v>46</v>
      </c>
      <c r="E1405" s="29" t="str">
        <f>Factor2Name</f>
        <v>Variety</v>
      </c>
      <c r="F1405" s="30" t="s">
        <v>46</v>
      </c>
      <c r="H1405" s="29" t="str">
        <f>Factor2Name</f>
        <v>Variety</v>
      </c>
      <c r="I1405" s="30" t="s">
        <v>46</v>
      </c>
      <c r="K1405" s="29" t="str">
        <f>Factor2Name</f>
        <v>Variety</v>
      </c>
      <c r="L1405" s="30" t="s">
        <v>46</v>
      </c>
    </row>
    <row r="1406" spans="2:12" ht="13" x14ac:dyDescent="0.3">
      <c r="B1406" s="29" t="str">
        <f>Factor3Name</f>
        <v>Fertiliser</v>
      </c>
      <c r="C1406" s="30" t="s">
        <v>38</v>
      </c>
      <c r="E1406" s="29" t="str">
        <f>Factor3Name</f>
        <v>Fertiliser</v>
      </c>
      <c r="F1406" s="30" t="s">
        <v>38</v>
      </c>
      <c r="H1406" s="29" t="str">
        <f>Factor3Name</f>
        <v>Fertiliser</v>
      </c>
      <c r="I1406" s="30" t="s">
        <v>38</v>
      </c>
      <c r="K1406" s="29" t="str">
        <f>Factor3Name</f>
        <v>Fertiliser</v>
      </c>
      <c r="L1406" s="30" t="s">
        <v>38</v>
      </c>
    </row>
    <row r="1407" spans="2:12" ht="13" x14ac:dyDescent="0.3">
      <c r="B1407" s="29" t="str">
        <f>Factor1Name</f>
        <v>Weeding</v>
      </c>
      <c r="C1407" s="30" t="s">
        <v>51</v>
      </c>
      <c r="E1407" s="29" t="str">
        <f>Factor1Name</f>
        <v>Weeding</v>
      </c>
      <c r="F1407" s="30" t="s">
        <v>51</v>
      </c>
      <c r="H1407" s="29" t="str">
        <f>Factor1Name</f>
        <v>Weeding</v>
      </c>
      <c r="I1407" s="30" t="s">
        <v>51</v>
      </c>
      <c r="K1407" s="29" t="str">
        <f>Factor1Name</f>
        <v>Weeding</v>
      </c>
      <c r="L1407" s="30" t="s">
        <v>51</v>
      </c>
    </row>
    <row r="1408" spans="2:12" ht="13" x14ac:dyDescent="0.3">
      <c r="B1408" s="25" t="s">
        <v>14</v>
      </c>
      <c r="C1408" s="26">
        <v>1132.3</v>
      </c>
      <c r="E1408" s="25" t="s">
        <v>14</v>
      </c>
      <c r="F1408" s="26">
        <v>1286.7</v>
      </c>
      <c r="H1408" s="25" t="s">
        <v>14</v>
      </c>
      <c r="I1408" s="26">
        <v>1211.0999999999999</v>
      </c>
      <c r="K1408" s="25" t="s">
        <v>14</v>
      </c>
      <c r="L1408" s="26">
        <v>1209.5999999999999</v>
      </c>
    </row>
    <row r="1410" spans="2:12" ht="13" x14ac:dyDescent="0.3">
      <c r="B1410" s="27" t="s">
        <v>3</v>
      </c>
      <c r="C1410" s="28">
        <v>2017</v>
      </c>
      <c r="E1410" s="27" t="s">
        <v>3</v>
      </c>
      <c r="F1410" s="28">
        <v>2017</v>
      </c>
      <c r="H1410" s="27" t="s">
        <v>3</v>
      </c>
      <c r="I1410" s="28">
        <v>2017</v>
      </c>
      <c r="K1410" s="27" t="s">
        <v>3</v>
      </c>
      <c r="L1410" s="28">
        <v>2017</v>
      </c>
    </row>
    <row r="1411" spans="2:12" ht="13" x14ac:dyDescent="0.3">
      <c r="B1411" s="29" t="str">
        <f>UnitName</f>
        <v>Plot</v>
      </c>
      <c r="C1411" s="30">
        <v>6</v>
      </c>
      <c r="E1411" s="29" t="str">
        <f>UnitName</f>
        <v>Plot</v>
      </c>
      <c r="F1411" s="30">
        <v>6</v>
      </c>
      <c r="H1411" s="29" t="str">
        <f>UnitName</f>
        <v>Plot</v>
      </c>
      <c r="I1411" s="30">
        <v>6</v>
      </c>
      <c r="K1411" s="29" t="str">
        <f>UnitName</f>
        <v>Plot</v>
      </c>
      <c r="L1411" s="30">
        <v>6</v>
      </c>
    </row>
    <row r="1412" spans="2:12" ht="13" x14ac:dyDescent="0.3">
      <c r="B1412" s="29" t="str">
        <f>BlockName</f>
        <v>Name</v>
      </c>
      <c r="C1412" s="30" t="s">
        <v>55</v>
      </c>
      <c r="E1412" s="29" t="str">
        <f>BlockName</f>
        <v>Name</v>
      </c>
      <c r="F1412" s="30" t="s">
        <v>55</v>
      </c>
      <c r="H1412" s="29" t="str">
        <f>BlockName</f>
        <v>Name</v>
      </c>
      <c r="I1412" s="30" t="s">
        <v>55</v>
      </c>
      <c r="K1412" s="29" t="str">
        <f>BlockName</f>
        <v>Name</v>
      </c>
      <c r="L1412" s="30" t="s">
        <v>55</v>
      </c>
    </row>
    <row r="1413" spans="2:12" ht="13" x14ac:dyDescent="0.3">
      <c r="B1413" s="29" t="str">
        <f>Factor2Name</f>
        <v>Variety</v>
      </c>
      <c r="C1413" s="30" t="s">
        <v>46</v>
      </c>
      <c r="E1413" s="29" t="str">
        <f>Factor2Name</f>
        <v>Variety</v>
      </c>
      <c r="F1413" s="30" t="s">
        <v>46</v>
      </c>
      <c r="H1413" s="29" t="str">
        <f>Factor2Name</f>
        <v>Variety</v>
      </c>
      <c r="I1413" s="30" t="s">
        <v>46</v>
      </c>
      <c r="K1413" s="29" t="str">
        <f>Factor2Name</f>
        <v>Variety</v>
      </c>
      <c r="L1413" s="30" t="s">
        <v>46</v>
      </c>
    </row>
    <row r="1414" spans="2:12" ht="13" x14ac:dyDescent="0.3">
      <c r="B1414" s="29" t="str">
        <f>Factor3Name</f>
        <v>Fertiliser</v>
      </c>
      <c r="C1414" s="30" t="s">
        <v>38</v>
      </c>
      <c r="E1414" s="29" t="str">
        <f>Factor3Name</f>
        <v>Fertiliser</v>
      </c>
      <c r="F1414" s="30" t="s">
        <v>38</v>
      </c>
      <c r="H1414" s="29" t="str">
        <f>Factor3Name</f>
        <v>Fertiliser</v>
      </c>
      <c r="I1414" s="30" t="s">
        <v>38</v>
      </c>
      <c r="K1414" s="29" t="str">
        <f>Factor3Name</f>
        <v>Fertiliser</v>
      </c>
      <c r="L1414" s="30" t="s">
        <v>38</v>
      </c>
    </row>
    <row r="1415" spans="2:12" ht="13" x14ac:dyDescent="0.3">
      <c r="B1415" s="29" t="str">
        <f>Factor1Name</f>
        <v>Weeding</v>
      </c>
      <c r="C1415" s="30" t="s">
        <v>51</v>
      </c>
      <c r="E1415" s="29" t="str">
        <f>Factor1Name</f>
        <v>Weeding</v>
      </c>
      <c r="F1415" s="30" t="s">
        <v>51</v>
      </c>
      <c r="H1415" s="29" t="str">
        <f>Factor1Name</f>
        <v>Weeding</v>
      </c>
      <c r="I1415" s="30" t="s">
        <v>51</v>
      </c>
      <c r="K1415" s="29" t="str">
        <f>Factor1Name</f>
        <v>Weeding</v>
      </c>
      <c r="L1415" s="30" t="s">
        <v>51</v>
      </c>
    </row>
    <row r="1416" spans="2:12" ht="13" x14ac:dyDescent="0.3">
      <c r="B1416" s="25" t="s">
        <v>14</v>
      </c>
      <c r="C1416" s="26">
        <v>1232.3</v>
      </c>
      <c r="E1416" s="25" t="s">
        <v>14</v>
      </c>
      <c r="F1416" s="26">
        <v>1064.8</v>
      </c>
      <c r="H1416" s="25" t="s">
        <v>14</v>
      </c>
      <c r="I1416" s="26">
        <v>1255.5999999999999</v>
      </c>
      <c r="K1416" s="25" t="s">
        <v>14</v>
      </c>
      <c r="L1416" s="26">
        <v>1135</v>
      </c>
    </row>
    <row r="1418" spans="2:12" ht="13" x14ac:dyDescent="0.3">
      <c r="B1418" s="27" t="s">
        <v>3</v>
      </c>
      <c r="C1418" s="28">
        <v>2017</v>
      </c>
      <c r="E1418" s="27" t="s">
        <v>3</v>
      </c>
      <c r="F1418" s="28">
        <v>2017</v>
      </c>
      <c r="H1418" s="27" t="s">
        <v>3</v>
      </c>
      <c r="I1418" s="28">
        <v>2017</v>
      </c>
      <c r="K1418" s="27" t="s">
        <v>3</v>
      </c>
      <c r="L1418" s="28">
        <v>2017</v>
      </c>
    </row>
    <row r="1419" spans="2:12" ht="13" x14ac:dyDescent="0.3">
      <c r="B1419" s="29" t="str">
        <f>UnitName</f>
        <v>Plot</v>
      </c>
      <c r="C1419" s="30">
        <v>6</v>
      </c>
      <c r="E1419" s="29" t="str">
        <f>UnitName</f>
        <v>Plot</v>
      </c>
      <c r="F1419" s="30">
        <v>6</v>
      </c>
      <c r="H1419" s="29" t="str">
        <f>UnitName</f>
        <v>Plot</v>
      </c>
      <c r="I1419" s="30">
        <v>6</v>
      </c>
      <c r="K1419" s="29" t="str">
        <f>UnitName</f>
        <v>Plot</v>
      </c>
      <c r="L1419" s="30">
        <v>6</v>
      </c>
    </row>
    <row r="1420" spans="2:12" ht="13" x14ac:dyDescent="0.3">
      <c r="B1420" s="29" t="str">
        <f>BlockName</f>
        <v>Name</v>
      </c>
      <c r="C1420" s="30" t="s">
        <v>55</v>
      </c>
      <c r="E1420" s="29" t="str">
        <f>BlockName</f>
        <v>Name</v>
      </c>
      <c r="F1420" s="30" t="s">
        <v>55</v>
      </c>
      <c r="H1420" s="29" t="str">
        <f>BlockName</f>
        <v>Name</v>
      </c>
      <c r="I1420" s="30" t="s">
        <v>55</v>
      </c>
      <c r="K1420" s="29" t="str">
        <f>BlockName</f>
        <v>Name</v>
      </c>
      <c r="L1420" s="30" t="s">
        <v>55</v>
      </c>
    </row>
    <row r="1421" spans="2:12" ht="13" x14ac:dyDescent="0.3">
      <c r="B1421" s="29" t="str">
        <f>Factor2Name</f>
        <v>Variety</v>
      </c>
      <c r="C1421" s="30" t="s">
        <v>46</v>
      </c>
      <c r="E1421" s="29" t="str">
        <f>Factor2Name</f>
        <v>Variety</v>
      </c>
      <c r="F1421" s="30" t="s">
        <v>46</v>
      </c>
      <c r="H1421" s="29" t="str">
        <f>Factor2Name</f>
        <v>Variety</v>
      </c>
      <c r="I1421" s="30" t="s">
        <v>46</v>
      </c>
      <c r="K1421" s="29" t="str">
        <f>Factor2Name</f>
        <v>Variety</v>
      </c>
      <c r="L1421" s="30" t="s">
        <v>46</v>
      </c>
    </row>
    <row r="1422" spans="2:12" ht="13" x14ac:dyDescent="0.3">
      <c r="B1422" s="29" t="str">
        <f>Factor3Name</f>
        <v>Fertiliser</v>
      </c>
      <c r="C1422" s="30" t="s">
        <v>38</v>
      </c>
      <c r="E1422" s="29" t="str">
        <f>Factor3Name</f>
        <v>Fertiliser</v>
      </c>
      <c r="F1422" s="30" t="s">
        <v>38</v>
      </c>
      <c r="H1422" s="29" t="str">
        <f>Factor3Name</f>
        <v>Fertiliser</v>
      </c>
      <c r="I1422" s="30" t="s">
        <v>38</v>
      </c>
      <c r="K1422" s="29" t="str">
        <f>Factor3Name</f>
        <v>Fertiliser</v>
      </c>
      <c r="L1422" s="30" t="s">
        <v>38</v>
      </c>
    </row>
    <row r="1423" spans="2:12" ht="13" x14ac:dyDescent="0.3">
      <c r="B1423" s="29" t="str">
        <f>Factor1Name</f>
        <v>Weeding</v>
      </c>
      <c r="C1423" s="30" t="s">
        <v>51</v>
      </c>
      <c r="E1423" s="29" t="str">
        <f>Factor1Name</f>
        <v>Weeding</v>
      </c>
      <c r="F1423" s="30" t="s">
        <v>51</v>
      </c>
      <c r="H1423" s="29" t="str">
        <f>Factor1Name</f>
        <v>Weeding</v>
      </c>
      <c r="I1423" s="30" t="s">
        <v>51</v>
      </c>
      <c r="K1423" s="29" t="str">
        <f>Factor1Name</f>
        <v>Weeding</v>
      </c>
      <c r="L1423" s="30" t="s">
        <v>51</v>
      </c>
    </row>
    <row r="1424" spans="2:12" ht="13" x14ac:dyDescent="0.3">
      <c r="B1424" s="25" t="s">
        <v>14</v>
      </c>
      <c r="C1424" s="26">
        <v>1042.4000000000001</v>
      </c>
      <c r="E1424" s="25" t="s">
        <v>14</v>
      </c>
      <c r="F1424" s="26">
        <v>1140.3</v>
      </c>
      <c r="H1424" s="25" t="s">
        <v>14</v>
      </c>
      <c r="I1424" s="26">
        <v>1375.8</v>
      </c>
      <c r="K1424" s="25" t="s">
        <v>14</v>
      </c>
      <c r="L1424" s="26">
        <v>1155.2</v>
      </c>
    </row>
    <row r="1426" spans="2:12" ht="13" x14ac:dyDescent="0.3">
      <c r="B1426" s="27" t="s">
        <v>3</v>
      </c>
      <c r="C1426" s="28">
        <v>2017</v>
      </c>
      <c r="E1426" s="27" t="s">
        <v>3</v>
      </c>
      <c r="F1426" s="28">
        <v>2017</v>
      </c>
      <c r="H1426" s="27" t="s">
        <v>3</v>
      </c>
      <c r="I1426" s="28">
        <v>2017</v>
      </c>
      <c r="K1426" s="27" t="s">
        <v>3</v>
      </c>
      <c r="L1426" s="28">
        <v>2017</v>
      </c>
    </row>
    <row r="1427" spans="2:12" ht="13" x14ac:dyDescent="0.3">
      <c r="B1427" s="29" t="str">
        <f>UnitName</f>
        <v>Plot</v>
      </c>
      <c r="C1427" s="30">
        <v>6</v>
      </c>
      <c r="E1427" s="29" t="str">
        <f>UnitName</f>
        <v>Plot</v>
      </c>
      <c r="F1427" s="30">
        <v>6</v>
      </c>
      <c r="H1427" s="29" t="str">
        <f>UnitName</f>
        <v>Plot</v>
      </c>
      <c r="I1427" s="30">
        <v>6</v>
      </c>
      <c r="K1427" s="29" t="str">
        <f>UnitName</f>
        <v>Plot</v>
      </c>
      <c r="L1427" s="30">
        <v>6</v>
      </c>
    </row>
    <row r="1428" spans="2:12" ht="13" x14ac:dyDescent="0.3">
      <c r="B1428" s="29" t="str">
        <f>BlockName</f>
        <v>Name</v>
      </c>
      <c r="C1428" s="30" t="s">
        <v>55</v>
      </c>
      <c r="E1428" s="29" t="str">
        <f>BlockName</f>
        <v>Name</v>
      </c>
      <c r="F1428" s="30" t="s">
        <v>55</v>
      </c>
      <c r="H1428" s="29" t="str">
        <f>BlockName</f>
        <v>Name</v>
      </c>
      <c r="I1428" s="30" t="s">
        <v>55</v>
      </c>
      <c r="K1428" s="29" t="str">
        <f>BlockName</f>
        <v>Name</v>
      </c>
      <c r="L1428" s="30" t="s">
        <v>55</v>
      </c>
    </row>
    <row r="1429" spans="2:12" ht="13" x14ac:dyDescent="0.3">
      <c r="B1429" s="29" t="str">
        <f>Factor2Name</f>
        <v>Variety</v>
      </c>
      <c r="C1429" s="30" t="s">
        <v>46</v>
      </c>
      <c r="E1429" s="29" t="str">
        <f>Factor2Name</f>
        <v>Variety</v>
      </c>
      <c r="F1429" s="30" t="s">
        <v>46</v>
      </c>
      <c r="H1429" s="29" t="str">
        <f>Factor2Name</f>
        <v>Variety</v>
      </c>
      <c r="I1429" s="30" t="s">
        <v>46</v>
      </c>
      <c r="K1429" s="29" t="str">
        <f>Factor2Name</f>
        <v>Variety</v>
      </c>
      <c r="L1429" s="30" t="s">
        <v>46</v>
      </c>
    </row>
    <row r="1430" spans="2:12" ht="13" x14ac:dyDescent="0.3">
      <c r="B1430" s="29" t="str">
        <f>Factor3Name</f>
        <v>Fertiliser</v>
      </c>
      <c r="C1430" s="30" t="s">
        <v>38</v>
      </c>
      <c r="E1430" s="29" t="str">
        <f>Factor3Name</f>
        <v>Fertiliser</v>
      </c>
      <c r="F1430" s="30" t="s">
        <v>38</v>
      </c>
      <c r="H1430" s="29" t="str">
        <f>Factor3Name</f>
        <v>Fertiliser</v>
      </c>
      <c r="I1430" s="30" t="s">
        <v>38</v>
      </c>
      <c r="K1430" s="29" t="str">
        <f>Factor3Name</f>
        <v>Fertiliser</v>
      </c>
      <c r="L1430" s="30" t="s">
        <v>38</v>
      </c>
    </row>
    <row r="1431" spans="2:12" ht="13" x14ac:dyDescent="0.3">
      <c r="B1431" s="29" t="str">
        <f>Factor1Name</f>
        <v>Weeding</v>
      </c>
      <c r="C1431" s="30" t="s">
        <v>51</v>
      </c>
      <c r="E1431" s="29" t="str">
        <f>Factor1Name</f>
        <v>Weeding</v>
      </c>
      <c r="F1431" s="30" t="s">
        <v>51</v>
      </c>
      <c r="H1431" s="29" t="str">
        <f>Factor1Name</f>
        <v>Weeding</v>
      </c>
      <c r="I1431" s="30" t="s">
        <v>51</v>
      </c>
      <c r="K1431" s="29" t="str">
        <f>Factor1Name</f>
        <v>Weeding</v>
      </c>
      <c r="L1431" s="30" t="s">
        <v>51</v>
      </c>
    </row>
    <row r="1432" spans="2:12" ht="13" x14ac:dyDescent="0.3">
      <c r="B1432" s="25" t="s">
        <v>14</v>
      </c>
      <c r="C1432" s="26">
        <v>1237.9000000000001</v>
      </c>
      <c r="E1432" s="25" t="s">
        <v>14</v>
      </c>
      <c r="F1432" s="26">
        <v>1165.0999999999999</v>
      </c>
      <c r="H1432" s="25" t="s">
        <v>14</v>
      </c>
      <c r="I1432" s="26">
        <v>1166.8</v>
      </c>
      <c r="K1432" s="25" t="s">
        <v>14</v>
      </c>
      <c r="L1432" s="26">
        <v>1155.0999999999999</v>
      </c>
    </row>
    <row r="1434" spans="2:12" ht="13" x14ac:dyDescent="0.3">
      <c r="B1434" s="27" t="s">
        <v>3</v>
      </c>
      <c r="C1434" s="28">
        <v>2017</v>
      </c>
      <c r="E1434" s="27" t="s">
        <v>3</v>
      </c>
      <c r="F1434" s="28">
        <v>2017</v>
      </c>
      <c r="H1434" s="27" t="s">
        <v>3</v>
      </c>
      <c r="I1434" s="28">
        <v>2017</v>
      </c>
      <c r="K1434" s="27" t="s">
        <v>3</v>
      </c>
      <c r="L1434" s="28">
        <v>2017</v>
      </c>
    </row>
    <row r="1435" spans="2:12" ht="13" x14ac:dyDescent="0.3">
      <c r="B1435" s="29" t="str">
        <f>UnitName</f>
        <v>Plot</v>
      </c>
      <c r="C1435" s="30">
        <v>6</v>
      </c>
      <c r="E1435" s="29" t="str">
        <f>UnitName</f>
        <v>Plot</v>
      </c>
      <c r="F1435" s="30">
        <v>6</v>
      </c>
      <c r="H1435" s="29" t="str">
        <f>UnitName</f>
        <v>Plot</v>
      </c>
      <c r="I1435" s="30">
        <v>6</v>
      </c>
      <c r="K1435" s="29" t="str">
        <f>UnitName</f>
        <v>Plot</v>
      </c>
      <c r="L1435" s="30">
        <v>6</v>
      </c>
    </row>
    <row r="1436" spans="2:12" ht="13" x14ac:dyDescent="0.3">
      <c r="B1436" s="29" t="str">
        <f>BlockName</f>
        <v>Name</v>
      </c>
      <c r="C1436" s="30" t="s">
        <v>55</v>
      </c>
      <c r="E1436" s="29" t="str">
        <f>BlockName</f>
        <v>Name</v>
      </c>
      <c r="F1436" s="30" t="s">
        <v>55</v>
      </c>
      <c r="H1436" s="29" t="str">
        <f>BlockName</f>
        <v>Name</v>
      </c>
      <c r="I1436" s="30" t="s">
        <v>55</v>
      </c>
      <c r="K1436" s="29" t="str">
        <f>BlockName</f>
        <v>Name</v>
      </c>
      <c r="L1436" s="30" t="s">
        <v>55</v>
      </c>
    </row>
    <row r="1437" spans="2:12" ht="13" x14ac:dyDescent="0.3">
      <c r="B1437" s="29" t="str">
        <f>Factor2Name</f>
        <v>Variety</v>
      </c>
      <c r="C1437" s="30" t="s">
        <v>46</v>
      </c>
      <c r="E1437" s="29" t="str">
        <f>Factor2Name</f>
        <v>Variety</v>
      </c>
      <c r="F1437" s="30" t="s">
        <v>46</v>
      </c>
      <c r="H1437" s="29" t="str">
        <f>Factor2Name</f>
        <v>Variety</v>
      </c>
      <c r="I1437" s="30" t="s">
        <v>46</v>
      </c>
      <c r="K1437" s="29" t="str">
        <f>Factor2Name</f>
        <v>Variety</v>
      </c>
      <c r="L1437" s="30" t="s">
        <v>46</v>
      </c>
    </row>
    <row r="1438" spans="2:12" ht="13" x14ac:dyDescent="0.3">
      <c r="B1438" s="29" t="str">
        <f>Factor3Name</f>
        <v>Fertiliser</v>
      </c>
      <c r="C1438" s="30" t="s">
        <v>38</v>
      </c>
      <c r="E1438" s="29" t="str">
        <f>Factor3Name</f>
        <v>Fertiliser</v>
      </c>
      <c r="F1438" s="30" t="s">
        <v>38</v>
      </c>
      <c r="H1438" s="29" t="str">
        <f>Factor3Name</f>
        <v>Fertiliser</v>
      </c>
      <c r="I1438" s="30" t="s">
        <v>38</v>
      </c>
      <c r="K1438" s="29" t="str">
        <f>Factor3Name</f>
        <v>Fertiliser</v>
      </c>
      <c r="L1438" s="30" t="s">
        <v>38</v>
      </c>
    </row>
    <row r="1439" spans="2:12" ht="13" x14ac:dyDescent="0.3">
      <c r="B1439" s="29" t="str">
        <f>Factor1Name</f>
        <v>Weeding</v>
      </c>
      <c r="C1439" s="30" t="s">
        <v>51</v>
      </c>
      <c r="E1439" s="29" t="str">
        <f>Factor1Name</f>
        <v>Weeding</v>
      </c>
      <c r="F1439" s="30" t="s">
        <v>51</v>
      </c>
      <c r="H1439" s="29" t="str">
        <f>Factor1Name</f>
        <v>Weeding</v>
      </c>
      <c r="I1439" s="30" t="s">
        <v>51</v>
      </c>
      <c r="K1439" s="29" t="str">
        <f>Factor1Name</f>
        <v>Weeding</v>
      </c>
      <c r="L1439" s="30" t="s">
        <v>51</v>
      </c>
    </row>
    <row r="1440" spans="2:12" ht="13" x14ac:dyDescent="0.3">
      <c r="B1440" s="25" t="s">
        <v>14</v>
      </c>
      <c r="C1440" s="26">
        <v>1121</v>
      </c>
      <c r="E1440" s="25" t="s">
        <v>14</v>
      </c>
      <c r="F1440" s="26">
        <v>1120.2</v>
      </c>
      <c r="H1440" s="25" t="s">
        <v>14</v>
      </c>
      <c r="I1440" s="26">
        <v>1180.5999999999999</v>
      </c>
      <c r="K1440" s="25" t="s">
        <v>14</v>
      </c>
      <c r="L1440" s="26">
        <v>1229.9000000000001</v>
      </c>
    </row>
    <row r="1442" spans="2:12" ht="13" x14ac:dyDescent="0.3">
      <c r="B1442" s="27" t="s">
        <v>3</v>
      </c>
      <c r="C1442" s="28">
        <v>2017</v>
      </c>
      <c r="E1442" s="27" t="s">
        <v>3</v>
      </c>
      <c r="F1442" s="28">
        <v>2017</v>
      </c>
      <c r="H1442" s="27" t="s">
        <v>3</v>
      </c>
      <c r="I1442" s="28">
        <v>2017</v>
      </c>
      <c r="K1442" s="27" t="s">
        <v>3</v>
      </c>
      <c r="L1442" s="28">
        <v>2017</v>
      </c>
    </row>
    <row r="1443" spans="2:12" ht="13" x14ac:dyDescent="0.3">
      <c r="B1443" s="29" t="str">
        <f>UnitName</f>
        <v>Plot</v>
      </c>
      <c r="C1443" s="30">
        <v>1</v>
      </c>
      <c r="E1443" s="29" t="str">
        <f>UnitName</f>
        <v>Plot</v>
      </c>
      <c r="F1443" s="30">
        <v>1</v>
      </c>
      <c r="H1443" s="29" t="str">
        <f>UnitName</f>
        <v>Plot</v>
      </c>
      <c r="I1443" s="30">
        <v>1</v>
      </c>
      <c r="K1443" s="29" t="str">
        <f>UnitName</f>
        <v>Plot</v>
      </c>
      <c r="L1443" s="30">
        <v>1</v>
      </c>
    </row>
    <row r="1444" spans="2:12" ht="13" x14ac:dyDescent="0.3">
      <c r="B1444" s="29" t="str">
        <f>BlockName</f>
        <v>Name</v>
      </c>
      <c r="C1444" s="30" t="s">
        <v>55</v>
      </c>
      <c r="E1444" s="29" t="str">
        <f>BlockName</f>
        <v>Name</v>
      </c>
      <c r="F1444" s="30" t="s">
        <v>55</v>
      </c>
      <c r="H1444" s="29" t="str">
        <f>BlockName</f>
        <v>Name</v>
      </c>
      <c r="I1444" s="30" t="s">
        <v>55</v>
      </c>
      <c r="K1444" s="29" t="str">
        <f>BlockName</f>
        <v>Name</v>
      </c>
      <c r="L1444" s="30" t="s">
        <v>55</v>
      </c>
    </row>
    <row r="1445" spans="2:12" ht="13" x14ac:dyDescent="0.3">
      <c r="B1445" s="29" t="str">
        <f>Factor2Name</f>
        <v>Variety</v>
      </c>
      <c r="C1445" s="30" t="s">
        <v>2</v>
      </c>
      <c r="E1445" s="29" t="str">
        <f>Factor2Name</f>
        <v>Variety</v>
      </c>
      <c r="F1445" s="30" t="s">
        <v>2</v>
      </c>
      <c r="H1445" s="29" t="str">
        <f>Factor2Name</f>
        <v>Variety</v>
      </c>
      <c r="I1445" s="30" t="s">
        <v>2</v>
      </c>
      <c r="K1445" s="29" t="str">
        <f>Factor2Name</f>
        <v>Variety</v>
      </c>
      <c r="L1445" s="30" t="s">
        <v>2</v>
      </c>
    </row>
    <row r="1446" spans="2:12" ht="13" x14ac:dyDescent="0.3">
      <c r="B1446" s="29" t="str">
        <f>Factor3Name</f>
        <v>Fertiliser</v>
      </c>
      <c r="C1446" s="30" t="s">
        <v>45</v>
      </c>
      <c r="E1446" s="29" t="str">
        <f>Factor3Name</f>
        <v>Fertiliser</v>
      </c>
      <c r="F1446" s="30" t="s">
        <v>45</v>
      </c>
      <c r="H1446" s="29" t="str">
        <f>Factor3Name</f>
        <v>Fertiliser</v>
      </c>
      <c r="I1446" s="30" t="s">
        <v>45</v>
      </c>
      <c r="K1446" s="29" t="str">
        <f>Factor3Name</f>
        <v>Fertiliser</v>
      </c>
      <c r="L1446" s="30" t="s">
        <v>45</v>
      </c>
    </row>
    <row r="1447" spans="2:12" ht="13" x14ac:dyDescent="0.3">
      <c r="B1447" s="29" t="str">
        <f>Factor1Name</f>
        <v>Weeding</v>
      </c>
      <c r="C1447" s="30" t="s">
        <v>51</v>
      </c>
      <c r="E1447" s="29" t="str">
        <f>Factor1Name</f>
        <v>Weeding</v>
      </c>
      <c r="F1447" s="30" t="s">
        <v>51</v>
      </c>
      <c r="H1447" s="29" t="str">
        <f>Factor1Name</f>
        <v>Weeding</v>
      </c>
      <c r="I1447" s="30" t="s">
        <v>51</v>
      </c>
      <c r="K1447" s="29" t="str">
        <f>Factor1Name</f>
        <v>Weeding</v>
      </c>
      <c r="L1447" s="30" t="s">
        <v>51</v>
      </c>
    </row>
    <row r="1448" spans="2:12" ht="13" x14ac:dyDescent="0.3">
      <c r="B1448" s="25" t="s">
        <v>14</v>
      </c>
      <c r="C1448" s="26">
        <v>1129.8</v>
      </c>
      <c r="E1448" s="25" t="s">
        <v>14</v>
      </c>
      <c r="F1448" s="26">
        <v>1248.5</v>
      </c>
      <c r="H1448" s="25" t="s">
        <v>14</v>
      </c>
      <c r="I1448" s="26">
        <v>1222.7</v>
      </c>
      <c r="K1448" s="25" t="s">
        <v>14</v>
      </c>
      <c r="L1448" s="26">
        <v>1226.0999999999999</v>
      </c>
    </row>
    <row r="1450" spans="2:12" ht="13" x14ac:dyDescent="0.3">
      <c r="B1450" s="27" t="s">
        <v>3</v>
      </c>
      <c r="C1450" s="28">
        <v>2017</v>
      </c>
      <c r="E1450" s="27" t="s">
        <v>3</v>
      </c>
      <c r="F1450" s="28">
        <v>2017</v>
      </c>
      <c r="H1450" s="27" t="s">
        <v>3</v>
      </c>
      <c r="I1450" s="28">
        <v>2017</v>
      </c>
      <c r="K1450" s="27" t="s">
        <v>3</v>
      </c>
      <c r="L1450" s="28">
        <v>2017</v>
      </c>
    </row>
    <row r="1451" spans="2:12" ht="13" x14ac:dyDescent="0.3">
      <c r="B1451" s="29" t="str">
        <f>UnitName</f>
        <v>Plot</v>
      </c>
      <c r="C1451" s="30">
        <v>1</v>
      </c>
      <c r="E1451" s="29" t="str">
        <f>UnitName</f>
        <v>Plot</v>
      </c>
      <c r="F1451" s="30">
        <v>1</v>
      </c>
      <c r="H1451" s="29" t="str">
        <f>UnitName</f>
        <v>Plot</v>
      </c>
      <c r="I1451" s="30">
        <v>1</v>
      </c>
      <c r="K1451" s="29" t="str">
        <f>UnitName</f>
        <v>Plot</v>
      </c>
      <c r="L1451" s="30">
        <v>1</v>
      </c>
    </row>
    <row r="1452" spans="2:12" ht="13" x14ac:dyDescent="0.3">
      <c r="B1452" s="29" t="str">
        <f>BlockName</f>
        <v>Name</v>
      </c>
      <c r="C1452" s="30" t="s">
        <v>55</v>
      </c>
      <c r="E1452" s="29" t="str">
        <f>BlockName</f>
        <v>Name</v>
      </c>
      <c r="F1452" s="30" t="s">
        <v>55</v>
      </c>
      <c r="H1452" s="29" t="str">
        <f>BlockName</f>
        <v>Name</v>
      </c>
      <c r="I1452" s="30" t="s">
        <v>55</v>
      </c>
      <c r="K1452" s="29" t="str">
        <f>BlockName</f>
        <v>Name</v>
      </c>
      <c r="L1452" s="30" t="s">
        <v>55</v>
      </c>
    </row>
    <row r="1453" spans="2:12" ht="13" x14ac:dyDescent="0.3">
      <c r="B1453" s="29" t="str">
        <f>Factor2Name</f>
        <v>Variety</v>
      </c>
      <c r="C1453" s="30" t="s">
        <v>2</v>
      </c>
      <c r="E1453" s="29" t="str">
        <f>Factor2Name</f>
        <v>Variety</v>
      </c>
      <c r="F1453" s="30" t="s">
        <v>2</v>
      </c>
      <c r="H1453" s="29" t="str">
        <f>Factor2Name</f>
        <v>Variety</v>
      </c>
      <c r="I1453" s="30" t="s">
        <v>2</v>
      </c>
      <c r="K1453" s="29" t="str">
        <f>Factor2Name</f>
        <v>Variety</v>
      </c>
      <c r="L1453" s="30" t="s">
        <v>2</v>
      </c>
    </row>
    <row r="1454" spans="2:12" ht="13" x14ac:dyDescent="0.3">
      <c r="B1454" s="29" t="str">
        <f>Factor3Name</f>
        <v>Fertiliser</v>
      </c>
      <c r="C1454" s="30" t="s">
        <v>45</v>
      </c>
      <c r="E1454" s="29" t="str">
        <f>Factor3Name</f>
        <v>Fertiliser</v>
      </c>
      <c r="F1454" s="30" t="s">
        <v>45</v>
      </c>
      <c r="H1454" s="29" t="str">
        <f>Factor3Name</f>
        <v>Fertiliser</v>
      </c>
      <c r="I1454" s="30" t="s">
        <v>45</v>
      </c>
      <c r="K1454" s="29" t="str">
        <f>Factor3Name</f>
        <v>Fertiliser</v>
      </c>
      <c r="L1454" s="30" t="s">
        <v>45</v>
      </c>
    </row>
    <row r="1455" spans="2:12" ht="13" x14ac:dyDescent="0.3">
      <c r="B1455" s="29" t="str">
        <f>Factor1Name</f>
        <v>Weeding</v>
      </c>
      <c r="C1455" s="30" t="s">
        <v>51</v>
      </c>
      <c r="E1455" s="29" t="str">
        <f>Factor1Name</f>
        <v>Weeding</v>
      </c>
      <c r="F1455" s="30" t="s">
        <v>51</v>
      </c>
      <c r="H1455" s="29" t="str">
        <f>Factor1Name</f>
        <v>Weeding</v>
      </c>
      <c r="I1455" s="30" t="s">
        <v>51</v>
      </c>
      <c r="K1455" s="29" t="str">
        <f>Factor1Name</f>
        <v>Weeding</v>
      </c>
      <c r="L1455" s="30" t="s">
        <v>51</v>
      </c>
    </row>
    <row r="1456" spans="2:12" ht="13" x14ac:dyDescent="0.3">
      <c r="B1456" s="25" t="s">
        <v>14</v>
      </c>
      <c r="C1456" s="26">
        <v>1058.5999999999999</v>
      </c>
      <c r="E1456" s="25" t="s">
        <v>14</v>
      </c>
      <c r="F1456" s="26">
        <v>1030.0999999999999</v>
      </c>
      <c r="H1456" s="25" t="s">
        <v>14</v>
      </c>
      <c r="I1456" s="26">
        <v>1097.7</v>
      </c>
      <c r="K1456" s="25" t="s">
        <v>14</v>
      </c>
      <c r="L1456" s="26">
        <v>1131.4000000000001</v>
      </c>
    </row>
    <row r="1458" spans="2:12" ht="13" x14ac:dyDescent="0.3">
      <c r="B1458" s="27" t="s">
        <v>3</v>
      </c>
      <c r="C1458" s="28">
        <v>2017</v>
      </c>
      <c r="E1458" s="27" t="s">
        <v>3</v>
      </c>
      <c r="F1458" s="28">
        <v>2017</v>
      </c>
      <c r="H1458" s="27" t="s">
        <v>3</v>
      </c>
      <c r="I1458" s="28">
        <v>2017</v>
      </c>
      <c r="K1458" s="27" t="s">
        <v>3</v>
      </c>
      <c r="L1458" s="28">
        <v>2017</v>
      </c>
    </row>
    <row r="1459" spans="2:12" ht="13" x14ac:dyDescent="0.3">
      <c r="B1459" s="29" t="str">
        <f>UnitName</f>
        <v>Plot</v>
      </c>
      <c r="C1459" s="30">
        <v>1</v>
      </c>
      <c r="E1459" s="29" t="str">
        <f>UnitName</f>
        <v>Plot</v>
      </c>
      <c r="F1459" s="30">
        <v>1</v>
      </c>
      <c r="H1459" s="29" t="str">
        <f>UnitName</f>
        <v>Plot</v>
      </c>
      <c r="I1459" s="30">
        <v>1</v>
      </c>
      <c r="K1459" s="29" t="str">
        <f>UnitName</f>
        <v>Plot</v>
      </c>
      <c r="L1459" s="30">
        <v>1</v>
      </c>
    </row>
    <row r="1460" spans="2:12" ht="13" x14ac:dyDescent="0.3">
      <c r="B1460" s="29" t="str">
        <f>BlockName</f>
        <v>Name</v>
      </c>
      <c r="C1460" s="30" t="s">
        <v>55</v>
      </c>
      <c r="E1460" s="29" t="str">
        <f>BlockName</f>
        <v>Name</v>
      </c>
      <c r="F1460" s="30" t="s">
        <v>55</v>
      </c>
      <c r="H1460" s="29" t="str">
        <f>BlockName</f>
        <v>Name</v>
      </c>
      <c r="I1460" s="30" t="s">
        <v>55</v>
      </c>
      <c r="K1460" s="29" t="str">
        <f>BlockName</f>
        <v>Name</v>
      </c>
      <c r="L1460" s="30" t="s">
        <v>55</v>
      </c>
    </row>
    <row r="1461" spans="2:12" ht="13" x14ac:dyDescent="0.3">
      <c r="B1461" s="29" t="str">
        <f>Factor2Name</f>
        <v>Variety</v>
      </c>
      <c r="C1461" s="30" t="s">
        <v>2</v>
      </c>
      <c r="E1461" s="29" t="str">
        <f>Factor2Name</f>
        <v>Variety</v>
      </c>
      <c r="F1461" s="30" t="s">
        <v>2</v>
      </c>
      <c r="H1461" s="29" t="str">
        <f>Factor2Name</f>
        <v>Variety</v>
      </c>
      <c r="I1461" s="30" t="s">
        <v>2</v>
      </c>
      <c r="K1461" s="29" t="str">
        <f>Factor2Name</f>
        <v>Variety</v>
      </c>
      <c r="L1461" s="30" t="s">
        <v>2</v>
      </c>
    </row>
    <row r="1462" spans="2:12" ht="13" x14ac:dyDescent="0.3">
      <c r="B1462" s="29" t="str">
        <f>Factor3Name</f>
        <v>Fertiliser</v>
      </c>
      <c r="C1462" s="30" t="s">
        <v>45</v>
      </c>
      <c r="E1462" s="29" t="str">
        <f>Factor3Name</f>
        <v>Fertiliser</v>
      </c>
      <c r="F1462" s="30" t="s">
        <v>45</v>
      </c>
      <c r="H1462" s="29" t="str">
        <f>Factor3Name</f>
        <v>Fertiliser</v>
      </c>
      <c r="I1462" s="30" t="s">
        <v>45</v>
      </c>
      <c r="K1462" s="29" t="str">
        <f>Factor3Name</f>
        <v>Fertiliser</v>
      </c>
      <c r="L1462" s="30" t="s">
        <v>45</v>
      </c>
    </row>
    <row r="1463" spans="2:12" ht="13" x14ac:dyDescent="0.3">
      <c r="B1463" s="29" t="str">
        <f>Factor1Name</f>
        <v>Weeding</v>
      </c>
      <c r="C1463" s="30" t="s">
        <v>51</v>
      </c>
      <c r="E1463" s="29" t="str">
        <f>Factor1Name</f>
        <v>Weeding</v>
      </c>
      <c r="F1463" s="30" t="s">
        <v>51</v>
      </c>
      <c r="H1463" s="29" t="str">
        <f>Factor1Name</f>
        <v>Weeding</v>
      </c>
      <c r="I1463" s="30" t="s">
        <v>51</v>
      </c>
      <c r="K1463" s="29" t="str">
        <f>Factor1Name</f>
        <v>Weeding</v>
      </c>
      <c r="L1463" s="30" t="s">
        <v>51</v>
      </c>
    </row>
    <row r="1464" spans="2:12" ht="13" x14ac:dyDescent="0.3">
      <c r="B1464" s="25" t="s">
        <v>14</v>
      </c>
      <c r="C1464" s="26">
        <v>1174.3</v>
      </c>
      <c r="E1464" s="25" t="s">
        <v>14</v>
      </c>
      <c r="F1464" s="26">
        <v>1221.2</v>
      </c>
      <c r="H1464" s="25" t="s">
        <v>14</v>
      </c>
      <c r="I1464" s="26">
        <v>1144</v>
      </c>
      <c r="K1464" s="25" t="s">
        <v>14</v>
      </c>
      <c r="L1464" s="26">
        <v>1298</v>
      </c>
    </row>
    <row r="1466" spans="2:12" ht="13" x14ac:dyDescent="0.3">
      <c r="B1466" s="27" t="s">
        <v>3</v>
      </c>
      <c r="C1466" s="28">
        <v>2017</v>
      </c>
      <c r="E1466" s="27" t="s">
        <v>3</v>
      </c>
      <c r="F1466" s="28">
        <v>2017</v>
      </c>
      <c r="H1466" s="27" t="s">
        <v>3</v>
      </c>
      <c r="I1466" s="28">
        <v>2017</v>
      </c>
      <c r="K1466" s="27" t="s">
        <v>3</v>
      </c>
      <c r="L1466" s="28">
        <v>2017</v>
      </c>
    </row>
    <row r="1467" spans="2:12" ht="13" x14ac:dyDescent="0.3">
      <c r="B1467" s="29" t="str">
        <f>UnitName</f>
        <v>Plot</v>
      </c>
      <c r="C1467" s="30">
        <v>1</v>
      </c>
      <c r="E1467" s="29" t="str">
        <f>UnitName</f>
        <v>Plot</v>
      </c>
      <c r="F1467" s="30">
        <v>1</v>
      </c>
      <c r="H1467" s="29" t="str">
        <f>UnitName</f>
        <v>Plot</v>
      </c>
      <c r="I1467" s="30">
        <v>1</v>
      </c>
      <c r="K1467" s="29" t="str">
        <f>UnitName</f>
        <v>Plot</v>
      </c>
      <c r="L1467" s="30">
        <v>1</v>
      </c>
    </row>
    <row r="1468" spans="2:12" ht="13" x14ac:dyDescent="0.3">
      <c r="B1468" s="29" t="str">
        <f>BlockName</f>
        <v>Name</v>
      </c>
      <c r="C1468" s="30" t="s">
        <v>55</v>
      </c>
      <c r="E1468" s="29" t="str">
        <f>BlockName</f>
        <v>Name</v>
      </c>
      <c r="F1468" s="30" t="s">
        <v>55</v>
      </c>
      <c r="H1468" s="29" t="str">
        <f>BlockName</f>
        <v>Name</v>
      </c>
      <c r="I1468" s="30" t="s">
        <v>55</v>
      </c>
      <c r="K1468" s="29" t="str">
        <f>BlockName</f>
        <v>Name</v>
      </c>
      <c r="L1468" s="30" t="s">
        <v>55</v>
      </c>
    </row>
    <row r="1469" spans="2:12" ht="13" x14ac:dyDescent="0.3">
      <c r="B1469" s="29" t="str">
        <f>Factor2Name</f>
        <v>Variety</v>
      </c>
      <c r="C1469" s="30" t="s">
        <v>2</v>
      </c>
      <c r="E1469" s="29" t="str">
        <f>Factor2Name</f>
        <v>Variety</v>
      </c>
      <c r="F1469" s="30" t="s">
        <v>2</v>
      </c>
      <c r="H1469" s="29" t="str">
        <f>Factor2Name</f>
        <v>Variety</v>
      </c>
      <c r="I1469" s="30" t="s">
        <v>2</v>
      </c>
      <c r="K1469" s="29" t="str">
        <f>Factor2Name</f>
        <v>Variety</v>
      </c>
      <c r="L1469" s="30" t="s">
        <v>2</v>
      </c>
    </row>
    <row r="1470" spans="2:12" ht="13" x14ac:dyDescent="0.3">
      <c r="B1470" s="29" t="str">
        <f>Factor3Name</f>
        <v>Fertiliser</v>
      </c>
      <c r="C1470" s="30" t="s">
        <v>45</v>
      </c>
      <c r="E1470" s="29" t="str">
        <f>Factor3Name</f>
        <v>Fertiliser</v>
      </c>
      <c r="F1470" s="30" t="s">
        <v>45</v>
      </c>
      <c r="H1470" s="29" t="str">
        <f>Factor3Name</f>
        <v>Fertiliser</v>
      </c>
      <c r="I1470" s="30" t="s">
        <v>45</v>
      </c>
      <c r="K1470" s="29" t="str">
        <f>Factor3Name</f>
        <v>Fertiliser</v>
      </c>
      <c r="L1470" s="30" t="s">
        <v>45</v>
      </c>
    </row>
    <row r="1471" spans="2:12" ht="13" x14ac:dyDescent="0.3">
      <c r="B1471" s="29" t="str">
        <f>Factor1Name</f>
        <v>Weeding</v>
      </c>
      <c r="C1471" s="30" t="s">
        <v>51</v>
      </c>
      <c r="E1471" s="29" t="str">
        <f>Factor1Name</f>
        <v>Weeding</v>
      </c>
      <c r="F1471" s="30" t="s">
        <v>51</v>
      </c>
      <c r="H1471" s="29" t="str">
        <f>Factor1Name</f>
        <v>Weeding</v>
      </c>
      <c r="I1471" s="30" t="s">
        <v>51</v>
      </c>
      <c r="K1471" s="29" t="str">
        <f>Factor1Name</f>
        <v>Weeding</v>
      </c>
      <c r="L1471" s="30" t="s">
        <v>51</v>
      </c>
    </row>
    <row r="1472" spans="2:12" ht="13" x14ac:dyDescent="0.3">
      <c r="B1472" s="25" t="s">
        <v>14</v>
      </c>
      <c r="C1472" s="26">
        <v>1327.1</v>
      </c>
      <c r="E1472" s="25" t="s">
        <v>14</v>
      </c>
      <c r="F1472" s="26">
        <v>1206.7</v>
      </c>
      <c r="H1472" s="25" t="s">
        <v>14</v>
      </c>
      <c r="I1472" s="26">
        <v>1171.4000000000001</v>
      </c>
      <c r="K1472" s="25" t="s">
        <v>14</v>
      </c>
      <c r="L1472" s="26">
        <v>922</v>
      </c>
    </row>
    <row r="1474" spans="2:12" ht="13" x14ac:dyDescent="0.3">
      <c r="B1474" s="27" t="s">
        <v>3</v>
      </c>
      <c r="C1474" s="28">
        <v>2017</v>
      </c>
      <c r="E1474" s="27" t="s">
        <v>3</v>
      </c>
      <c r="F1474" s="28">
        <v>2017</v>
      </c>
      <c r="H1474" s="27" t="s">
        <v>3</v>
      </c>
      <c r="I1474" s="28">
        <v>2017</v>
      </c>
      <c r="K1474" s="27" t="s">
        <v>3</v>
      </c>
      <c r="L1474" s="28">
        <v>2017</v>
      </c>
    </row>
    <row r="1475" spans="2:12" ht="13" x14ac:dyDescent="0.3">
      <c r="B1475" s="29" t="str">
        <f>UnitName</f>
        <v>Plot</v>
      </c>
      <c r="C1475" s="30">
        <v>1</v>
      </c>
      <c r="E1475" s="29" t="str">
        <f>UnitName</f>
        <v>Plot</v>
      </c>
      <c r="F1475" s="30">
        <v>1</v>
      </c>
      <c r="H1475" s="29" t="str">
        <f>UnitName</f>
        <v>Plot</v>
      </c>
      <c r="I1475" s="30">
        <v>1</v>
      </c>
      <c r="K1475" s="29" t="str">
        <f>UnitName</f>
        <v>Plot</v>
      </c>
      <c r="L1475" s="30">
        <v>1</v>
      </c>
    </row>
    <row r="1476" spans="2:12" ht="13" x14ac:dyDescent="0.3">
      <c r="B1476" s="29" t="str">
        <f>BlockName</f>
        <v>Name</v>
      </c>
      <c r="C1476" s="30" t="s">
        <v>55</v>
      </c>
      <c r="E1476" s="29" t="str">
        <f>BlockName</f>
        <v>Name</v>
      </c>
      <c r="F1476" s="30" t="s">
        <v>55</v>
      </c>
      <c r="H1476" s="29" t="str">
        <f>BlockName</f>
        <v>Name</v>
      </c>
      <c r="I1476" s="30" t="s">
        <v>55</v>
      </c>
      <c r="K1476" s="29" t="str">
        <f>BlockName</f>
        <v>Name</v>
      </c>
      <c r="L1476" s="30" t="s">
        <v>55</v>
      </c>
    </row>
    <row r="1477" spans="2:12" ht="13" x14ac:dyDescent="0.3">
      <c r="B1477" s="29" t="str">
        <f>Factor2Name</f>
        <v>Variety</v>
      </c>
      <c r="C1477" s="30" t="s">
        <v>2</v>
      </c>
      <c r="E1477" s="29" t="str">
        <f>Factor2Name</f>
        <v>Variety</v>
      </c>
      <c r="F1477" s="30" t="s">
        <v>2</v>
      </c>
      <c r="H1477" s="29" t="str">
        <f>Factor2Name</f>
        <v>Variety</v>
      </c>
      <c r="I1477" s="30" t="s">
        <v>2</v>
      </c>
      <c r="K1477" s="29" t="str">
        <f>Factor2Name</f>
        <v>Variety</v>
      </c>
      <c r="L1477" s="30" t="s">
        <v>2</v>
      </c>
    </row>
    <row r="1478" spans="2:12" ht="13" x14ac:dyDescent="0.3">
      <c r="B1478" s="29" t="str">
        <f>Factor3Name</f>
        <v>Fertiliser</v>
      </c>
      <c r="C1478" s="30" t="s">
        <v>45</v>
      </c>
      <c r="E1478" s="29" t="str">
        <f>Factor3Name</f>
        <v>Fertiliser</v>
      </c>
      <c r="F1478" s="30" t="s">
        <v>45</v>
      </c>
      <c r="H1478" s="29" t="str">
        <f>Factor3Name</f>
        <v>Fertiliser</v>
      </c>
      <c r="I1478" s="30" t="s">
        <v>45</v>
      </c>
      <c r="K1478" s="29" t="str">
        <f>Factor3Name</f>
        <v>Fertiliser</v>
      </c>
      <c r="L1478" s="30" t="s">
        <v>45</v>
      </c>
    </row>
    <row r="1479" spans="2:12" ht="13" x14ac:dyDescent="0.3">
      <c r="B1479" s="29" t="str">
        <f>Factor1Name</f>
        <v>Weeding</v>
      </c>
      <c r="C1479" s="30" t="s">
        <v>51</v>
      </c>
      <c r="E1479" s="29" t="str">
        <f>Factor1Name</f>
        <v>Weeding</v>
      </c>
      <c r="F1479" s="30" t="s">
        <v>51</v>
      </c>
      <c r="H1479" s="29" t="str">
        <f>Factor1Name</f>
        <v>Weeding</v>
      </c>
      <c r="I1479" s="30" t="s">
        <v>51</v>
      </c>
      <c r="K1479" s="29" t="str">
        <f>Factor1Name</f>
        <v>Weeding</v>
      </c>
      <c r="L1479" s="30" t="s">
        <v>51</v>
      </c>
    </row>
    <row r="1480" spans="2:12" ht="13" x14ac:dyDescent="0.3">
      <c r="B1480" s="25" t="s">
        <v>14</v>
      </c>
      <c r="C1480" s="26">
        <v>1132.8</v>
      </c>
      <c r="E1480" s="25" t="s">
        <v>14</v>
      </c>
      <c r="F1480" s="26">
        <v>1101.7</v>
      </c>
      <c r="H1480" s="25" t="s">
        <v>14</v>
      </c>
      <c r="I1480" s="26">
        <v>1237.2</v>
      </c>
      <c r="K1480" s="25" t="s">
        <v>14</v>
      </c>
      <c r="L1480" s="26">
        <v>1407.8</v>
      </c>
    </row>
    <row r="1482" spans="2:12" ht="13" x14ac:dyDescent="0.3">
      <c r="B1482" s="27" t="s">
        <v>3</v>
      </c>
      <c r="C1482" s="28">
        <v>2017</v>
      </c>
      <c r="E1482" s="27" t="s">
        <v>3</v>
      </c>
      <c r="F1482" s="28">
        <v>2017</v>
      </c>
      <c r="H1482" s="27" t="s">
        <v>3</v>
      </c>
      <c r="I1482" s="28">
        <v>2017</v>
      </c>
      <c r="K1482" s="27" t="s">
        <v>3</v>
      </c>
      <c r="L1482" s="28">
        <v>2017</v>
      </c>
    </row>
    <row r="1483" spans="2:12" ht="13" x14ac:dyDescent="0.3">
      <c r="B1483" s="29" t="str">
        <f>UnitName</f>
        <v>Plot</v>
      </c>
      <c r="C1483" s="30">
        <v>2</v>
      </c>
      <c r="E1483" s="29" t="str">
        <f>UnitName</f>
        <v>Plot</v>
      </c>
      <c r="F1483" s="30">
        <v>2</v>
      </c>
      <c r="H1483" s="29" t="str">
        <f>UnitName</f>
        <v>Plot</v>
      </c>
      <c r="I1483" s="30">
        <v>2</v>
      </c>
      <c r="K1483" s="29" t="str">
        <f>UnitName</f>
        <v>Plot</v>
      </c>
      <c r="L1483" s="30">
        <v>2</v>
      </c>
    </row>
    <row r="1484" spans="2:12" ht="13" x14ac:dyDescent="0.3">
      <c r="B1484" s="29" t="str">
        <f>BlockName</f>
        <v>Name</v>
      </c>
      <c r="C1484" s="30" t="s">
        <v>55</v>
      </c>
      <c r="E1484" s="29" t="str">
        <f>BlockName</f>
        <v>Name</v>
      </c>
      <c r="F1484" s="30" t="s">
        <v>55</v>
      </c>
      <c r="H1484" s="29" t="str">
        <f>BlockName</f>
        <v>Name</v>
      </c>
      <c r="I1484" s="30" t="s">
        <v>55</v>
      </c>
      <c r="K1484" s="29" t="str">
        <f>BlockName</f>
        <v>Name</v>
      </c>
      <c r="L1484" s="30" t="s">
        <v>55</v>
      </c>
    </row>
    <row r="1485" spans="2:12" ht="13" x14ac:dyDescent="0.3">
      <c r="B1485" s="29" t="str">
        <f>Factor2Name</f>
        <v>Variety</v>
      </c>
      <c r="C1485" s="30" t="s">
        <v>2</v>
      </c>
      <c r="E1485" s="29" t="str">
        <f>Factor2Name</f>
        <v>Variety</v>
      </c>
      <c r="F1485" s="30" t="s">
        <v>2</v>
      </c>
      <c r="H1485" s="29" t="str">
        <f>Factor2Name</f>
        <v>Variety</v>
      </c>
      <c r="I1485" s="30" t="s">
        <v>2</v>
      </c>
      <c r="K1485" s="29" t="str">
        <f>Factor2Name</f>
        <v>Variety</v>
      </c>
      <c r="L1485" s="30" t="s">
        <v>2</v>
      </c>
    </row>
    <row r="1486" spans="2:12" ht="13" x14ac:dyDescent="0.3">
      <c r="B1486" s="29" t="str">
        <f>Factor3Name</f>
        <v>Fertiliser</v>
      </c>
      <c r="C1486" s="30" t="s">
        <v>45</v>
      </c>
      <c r="E1486" s="29" t="str">
        <f>Factor3Name</f>
        <v>Fertiliser</v>
      </c>
      <c r="F1486" s="30" t="s">
        <v>45</v>
      </c>
      <c r="H1486" s="29" t="str">
        <f>Factor3Name</f>
        <v>Fertiliser</v>
      </c>
      <c r="I1486" s="30" t="s">
        <v>45</v>
      </c>
      <c r="K1486" s="29" t="str">
        <f>Factor3Name</f>
        <v>Fertiliser</v>
      </c>
      <c r="L1486" s="30" t="s">
        <v>45</v>
      </c>
    </row>
    <row r="1487" spans="2:12" ht="13" x14ac:dyDescent="0.3">
      <c r="B1487" s="29" t="str">
        <f>Factor1Name</f>
        <v>Weeding</v>
      </c>
      <c r="C1487" s="30" t="s">
        <v>51</v>
      </c>
      <c r="E1487" s="29" t="str">
        <f>Factor1Name</f>
        <v>Weeding</v>
      </c>
      <c r="F1487" s="30" t="s">
        <v>51</v>
      </c>
      <c r="H1487" s="29" t="str">
        <f>Factor1Name</f>
        <v>Weeding</v>
      </c>
      <c r="I1487" s="30" t="s">
        <v>51</v>
      </c>
      <c r="K1487" s="29" t="str">
        <f>Factor1Name</f>
        <v>Weeding</v>
      </c>
      <c r="L1487" s="30" t="s">
        <v>51</v>
      </c>
    </row>
    <row r="1488" spans="2:12" ht="13" x14ac:dyDescent="0.3">
      <c r="B1488" s="25" t="s">
        <v>14</v>
      </c>
      <c r="C1488" s="26">
        <v>1151</v>
      </c>
      <c r="E1488" s="25" t="s">
        <v>14</v>
      </c>
      <c r="F1488" s="26">
        <v>1129.5999999999999</v>
      </c>
      <c r="H1488" s="25" t="s">
        <v>14</v>
      </c>
      <c r="I1488" s="26">
        <v>1316.8</v>
      </c>
      <c r="K1488" s="25" t="s">
        <v>14</v>
      </c>
      <c r="L1488" s="26">
        <v>1087.2</v>
      </c>
    </row>
    <row r="1490" spans="2:12" ht="13" x14ac:dyDescent="0.3">
      <c r="B1490" s="27" t="s">
        <v>3</v>
      </c>
      <c r="C1490" s="28">
        <v>2017</v>
      </c>
      <c r="E1490" s="27" t="s">
        <v>3</v>
      </c>
      <c r="F1490" s="28">
        <v>2017</v>
      </c>
      <c r="H1490" s="27" t="s">
        <v>3</v>
      </c>
      <c r="I1490" s="28">
        <v>2017</v>
      </c>
      <c r="K1490" s="27" t="s">
        <v>3</v>
      </c>
      <c r="L1490" s="28">
        <v>2017</v>
      </c>
    </row>
    <row r="1491" spans="2:12" ht="13" x14ac:dyDescent="0.3">
      <c r="B1491" s="29" t="str">
        <f>UnitName</f>
        <v>Plot</v>
      </c>
      <c r="C1491" s="30">
        <v>2</v>
      </c>
      <c r="E1491" s="29" t="str">
        <f>UnitName</f>
        <v>Plot</v>
      </c>
      <c r="F1491" s="30">
        <v>2</v>
      </c>
      <c r="H1491" s="29" t="str">
        <f>UnitName</f>
        <v>Plot</v>
      </c>
      <c r="I1491" s="30">
        <v>2</v>
      </c>
      <c r="K1491" s="29" t="str">
        <f>UnitName</f>
        <v>Plot</v>
      </c>
      <c r="L1491" s="30">
        <v>2</v>
      </c>
    </row>
    <row r="1492" spans="2:12" ht="13" x14ac:dyDescent="0.3">
      <c r="B1492" s="29" t="str">
        <f>BlockName</f>
        <v>Name</v>
      </c>
      <c r="C1492" s="30" t="s">
        <v>55</v>
      </c>
      <c r="E1492" s="29" t="str">
        <f>BlockName</f>
        <v>Name</v>
      </c>
      <c r="F1492" s="30" t="s">
        <v>55</v>
      </c>
      <c r="H1492" s="29" t="str">
        <f>BlockName</f>
        <v>Name</v>
      </c>
      <c r="I1492" s="30" t="s">
        <v>55</v>
      </c>
      <c r="K1492" s="29" t="str">
        <f>BlockName</f>
        <v>Name</v>
      </c>
      <c r="L1492" s="30" t="s">
        <v>55</v>
      </c>
    </row>
    <row r="1493" spans="2:12" ht="13" x14ac:dyDescent="0.3">
      <c r="B1493" s="29" t="str">
        <f>Factor2Name</f>
        <v>Variety</v>
      </c>
      <c r="C1493" s="30" t="s">
        <v>2</v>
      </c>
      <c r="E1493" s="29" t="str">
        <f>Factor2Name</f>
        <v>Variety</v>
      </c>
      <c r="F1493" s="30" t="s">
        <v>2</v>
      </c>
      <c r="H1493" s="29" t="str">
        <f>Factor2Name</f>
        <v>Variety</v>
      </c>
      <c r="I1493" s="30" t="s">
        <v>2</v>
      </c>
      <c r="K1493" s="29" t="str">
        <f>Factor2Name</f>
        <v>Variety</v>
      </c>
      <c r="L1493" s="30" t="s">
        <v>2</v>
      </c>
    </row>
    <row r="1494" spans="2:12" ht="13" x14ac:dyDescent="0.3">
      <c r="B1494" s="29" t="str">
        <f>Factor3Name</f>
        <v>Fertiliser</v>
      </c>
      <c r="C1494" s="30" t="s">
        <v>45</v>
      </c>
      <c r="E1494" s="29" t="str">
        <f>Factor3Name</f>
        <v>Fertiliser</v>
      </c>
      <c r="F1494" s="30" t="s">
        <v>45</v>
      </c>
      <c r="H1494" s="29" t="str">
        <f>Factor3Name</f>
        <v>Fertiliser</v>
      </c>
      <c r="I1494" s="30" t="s">
        <v>45</v>
      </c>
      <c r="K1494" s="29" t="str">
        <f>Factor3Name</f>
        <v>Fertiliser</v>
      </c>
      <c r="L1494" s="30" t="s">
        <v>45</v>
      </c>
    </row>
    <row r="1495" spans="2:12" ht="13" x14ac:dyDescent="0.3">
      <c r="B1495" s="29" t="str">
        <f>Factor1Name</f>
        <v>Weeding</v>
      </c>
      <c r="C1495" s="30" t="s">
        <v>51</v>
      </c>
      <c r="E1495" s="29" t="str">
        <f>Factor1Name</f>
        <v>Weeding</v>
      </c>
      <c r="F1495" s="30" t="s">
        <v>51</v>
      </c>
      <c r="H1495" s="29" t="str">
        <f>Factor1Name</f>
        <v>Weeding</v>
      </c>
      <c r="I1495" s="30" t="s">
        <v>51</v>
      </c>
      <c r="K1495" s="29" t="str">
        <f>Factor1Name</f>
        <v>Weeding</v>
      </c>
      <c r="L1495" s="30" t="s">
        <v>51</v>
      </c>
    </row>
    <row r="1496" spans="2:12" ht="13" x14ac:dyDescent="0.3">
      <c r="B1496" s="25" t="s">
        <v>14</v>
      </c>
      <c r="C1496" s="26">
        <v>1217.5999999999999</v>
      </c>
      <c r="E1496" s="25" t="s">
        <v>14</v>
      </c>
      <c r="F1496" s="26">
        <v>1227.0999999999999</v>
      </c>
      <c r="H1496" s="25" t="s">
        <v>14</v>
      </c>
      <c r="I1496" s="26">
        <v>1228</v>
      </c>
      <c r="K1496" s="25" t="s">
        <v>14</v>
      </c>
      <c r="L1496" s="26">
        <v>1250.7</v>
      </c>
    </row>
    <row r="1498" spans="2:12" ht="13" x14ac:dyDescent="0.3">
      <c r="B1498" s="27" t="s">
        <v>3</v>
      </c>
      <c r="C1498" s="28">
        <v>2017</v>
      </c>
      <c r="E1498" s="27" t="s">
        <v>3</v>
      </c>
      <c r="F1498" s="28">
        <v>2017</v>
      </c>
      <c r="H1498" s="27" t="s">
        <v>3</v>
      </c>
      <c r="I1498" s="28">
        <v>2017</v>
      </c>
      <c r="K1498" s="27" t="s">
        <v>3</v>
      </c>
      <c r="L1498" s="28">
        <v>2017</v>
      </c>
    </row>
    <row r="1499" spans="2:12" ht="13" x14ac:dyDescent="0.3">
      <c r="B1499" s="29" t="str">
        <f>UnitName</f>
        <v>Plot</v>
      </c>
      <c r="C1499" s="30">
        <v>2</v>
      </c>
      <c r="E1499" s="29" t="str">
        <f>UnitName</f>
        <v>Plot</v>
      </c>
      <c r="F1499" s="30">
        <v>2</v>
      </c>
      <c r="H1499" s="29" t="str">
        <f>UnitName</f>
        <v>Plot</v>
      </c>
      <c r="I1499" s="30">
        <v>2</v>
      </c>
      <c r="K1499" s="29" t="str">
        <f>UnitName</f>
        <v>Plot</v>
      </c>
      <c r="L1499" s="30">
        <v>2</v>
      </c>
    </row>
    <row r="1500" spans="2:12" ht="13" x14ac:dyDescent="0.3">
      <c r="B1500" s="29" t="str">
        <f>BlockName</f>
        <v>Name</v>
      </c>
      <c r="C1500" s="30" t="s">
        <v>55</v>
      </c>
      <c r="E1500" s="29" t="str">
        <f>BlockName</f>
        <v>Name</v>
      </c>
      <c r="F1500" s="30" t="s">
        <v>55</v>
      </c>
      <c r="H1500" s="29" t="str">
        <f>BlockName</f>
        <v>Name</v>
      </c>
      <c r="I1500" s="30" t="s">
        <v>55</v>
      </c>
      <c r="K1500" s="29" t="str">
        <f>BlockName</f>
        <v>Name</v>
      </c>
      <c r="L1500" s="30" t="s">
        <v>55</v>
      </c>
    </row>
    <row r="1501" spans="2:12" ht="13" x14ac:dyDescent="0.3">
      <c r="B1501" s="29" t="str">
        <f>Factor2Name</f>
        <v>Variety</v>
      </c>
      <c r="C1501" s="30" t="s">
        <v>2</v>
      </c>
      <c r="E1501" s="29" t="str">
        <f>Factor2Name</f>
        <v>Variety</v>
      </c>
      <c r="F1501" s="30" t="s">
        <v>2</v>
      </c>
      <c r="H1501" s="29" t="str">
        <f>Factor2Name</f>
        <v>Variety</v>
      </c>
      <c r="I1501" s="30" t="s">
        <v>2</v>
      </c>
      <c r="K1501" s="29" t="str">
        <f>Factor2Name</f>
        <v>Variety</v>
      </c>
      <c r="L1501" s="30" t="s">
        <v>2</v>
      </c>
    </row>
    <row r="1502" spans="2:12" ht="13" x14ac:dyDescent="0.3">
      <c r="B1502" s="29" t="str">
        <f>Factor3Name</f>
        <v>Fertiliser</v>
      </c>
      <c r="C1502" s="30" t="s">
        <v>45</v>
      </c>
      <c r="E1502" s="29" t="str">
        <f>Factor3Name</f>
        <v>Fertiliser</v>
      </c>
      <c r="F1502" s="30" t="s">
        <v>45</v>
      </c>
      <c r="H1502" s="29" t="str">
        <f>Factor3Name</f>
        <v>Fertiliser</v>
      </c>
      <c r="I1502" s="30" t="s">
        <v>45</v>
      </c>
      <c r="K1502" s="29" t="str">
        <f>Factor3Name</f>
        <v>Fertiliser</v>
      </c>
      <c r="L1502" s="30" t="s">
        <v>45</v>
      </c>
    </row>
    <row r="1503" spans="2:12" ht="13" x14ac:dyDescent="0.3">
      <c r="B1503" s="29" t="str">
        <f>Factor1Name</f>
        <v>Weeding</v>
      </c>
      <c r="C1503" s="30" t="s">
        <v>51</v>
      </c>
      <c r="E1503" s="29" t="str">
        <f>Factor1Name</f>
        <v>Weeding</v>
      </c>
      <c r="F1503" s="30" t="s">
        <v>51</v>
      </c>
      <c r="H1503" s="29" t="str">
        <f>Factor1Name</f>
        <v>Weeding</v>
      </c>
      <c r="I1503" s="30" t="s">
        <v>51</v>
      </c>
      <c r="K1503" s="29" t="str">
        <f>Factor1Name</f>
        <v>Weeding</v>
      </c>
      <c r="L1503" s="30" t="s">
        <v>51</v>
      </c>
    </row>
    <row r="1504" spans="2:12" ht="13" x14ac:dyDescent="0.3">
      <c r="B1504" s="25" t="s">
        <v>14</v>
      </c>
      <c r="C1504" s="26">
        <v>1303.7</v>
      </c>
      <c r="E1504" s="25" t="s">
        <v>14</v>
      </c>
      <c r="F1504" s="26">
        <v>1070.4000000000001</v>
      </c>
      <c r="H1504" s="25" t="s">
        <v>14</v>
      </c>
      <c r="I1504" s="26">
        <v>1173.2</v>
      </c>
      <c r="K1504" s="25" t="s">
        <v>14</v>
      </c>
      <c r="L1504" s="26">
        <v>1292.5999999999999</v>
      </c>
    </row>
    <row r="1506" spans="2:12" ht="13" x14ac:dyDescent="0.3">
      <c r="B1506" s="27" t="s">
        <v>3</v>
      </c>
      <c r="C1506" s="28">
        <v>2017</v>
      </c>
      <c r="E1506" s="27" t="s">
        <v>3</v>
      </c>
      <c r="F1506" s="28">
        <v>2017</v>
      </c>
      <c r="H1506" s="27" t="s">
        <v>3</v>
      </c>
      <c r="I1506" s="28">
        <v>2017</v>
      </c>
      <c r="K1506" s="27" t="s">
        <v>3</v>
      </c>
      <c r="L1506" s="28">
        <v>2017</v>
      </c>
    </row>
    <row r="1507" spans="2:12" ht="13" x14ac:dyDescent="0.3">
      <c r="B1507" s="29" t="str">
        <f>UnitName</f>
        <v>Plot</v>
      </c>
      <c r="C1507" s="30">
        <v>2</v>
      </c>
      <c r="E1507" s="29" t="str">
        <f>UnitName</f>
        <v>Plot</v>
      </c>
      <c r="F1507" s="30">
        <v>2</v>
      </c>
      <c r="H1507" s="29" t="str">
        <f>UnitName</f>
        <v>Plot</v>
      </c>
      <c r="I1507" s="30">
        <v>2</v>
      </c>
      <c r="K1507" s="29" t="str">
        <f>UnitName</f>
        <v>Plot</v>
      </c>
      <c r="L1507" s="30">
        <v>2</v>
      </c>
    </row>
    <row r="1508" spans="2:12" ht="13" x14ac:dyDescent="0.3">
      <c r="B1508" s="29" t="str">
        <f>BlockName</f>
        <v>Name</v>
      </c>
      <c r="C1508" s="30" t="s">
        <v>55</v>
      </c>
      <c r="E1508" s="29" t="str">
        <f>BlockName</f>
        <v>Name</v>
      </c>
      <c r="F1508" s="30" t="s">
        <v>55</v>
      </c>
      <c r="H1508" s="29" t="str">
        <f>BlockName</f>
        <v>Name</v>
      </c>
      <c r="I1508" s="30" t="s">
        <v>55</v>
      </c>
      <c r="K1508" s="29" t="str">
        <f>BlockName</f>
        <v>Name</v>
      </c>
      <c r="L1508" s="30" t="s">
        <v>55</v>
      </c>
    </row>
    <row r="1509" spans="2:12" ht="13" x14ac:dyDescent="0.3">
      <c r="B1509" s="29" t="str">
        <f>Factor2Name</f>
        <v>Variety</v>
      </c>
      <c r="C1509" s="30" t="s">
        <v>2</v>
      </c>
      <c r="E1509" s="29" t="str">
        <f>Factor2Name</f>
        <v>Variety</v>
      </c>
      <c r="F1509" s="30" t="s">
        <v>2</v>
      </c>
      <c r="H1509" s="29" t="str">
        <f>Factor2Name</f>
        <v>Variety</v>
      </c>
      <c r="I1509" s="30" t="s">
        <v>2</v>
      </c>
      <c r="K1509" s="29" t="str">
        <f>Factor2Name</f>
        <v>Variety</v>
      </c>
      <c r="L1509" s="30" t="s">
        <v>2</v>
      </c>
    </row>
    <row r="1510" spans="2:12" ht="13" x14ac:dyDescent="0.3">
      <c r="B1510" s="29" t="str">
        <f>Factor3Name</f>
        <v>Fertiliser</v>
      </c>
      <c r="C1510" s="30" t="s">
        <v>45</v>
      </c>
      <c r="E1510" s="29" t="str">
        <f>Factor3Name</f>
        <v>Fertiliser</v>
      </c>
      <c r="F1510" s="30" t="s">
        <v>45</v>
      </c>
      <c r="H1510" s="29" t="str">
        <f>Factor3Name</f>
        <v>Fertiliser</v>
      </c>
      <c r="I1510" s="30" t="s">
        <v>45</v>
      </c>
      <c r="K1510" s="29" t="str">
        <f>Factor3Name</f>
        <v>Fertiliser</v>
      </c>
      <c r="L1510" s="30" t="s">
        <v>45</v>
      </c>
    </row>
    <row r="1511" spans="2:12" ht="13" x14ac:dyDescent="0.3">
      <c r="B1511" s="29" t="str">
        <f>Factor1Name</f>
        <v>Weeding</v>
      </c>
      <c r="C1511" s="30" t="s">
        <v>51</v>
      </c>
      <c r="E1511" s="29" t="str">
        <f>Factor1Name</f>
        <v>Weeding</v>
      </c>
      <c r="F1511" s="30" t="s">
        <v>51</v>
      </c>
      <c r="H1511" s="29" t="str">
        <f>Factor1Name</f>
        <v>Weeding</v>
      </c>
      <c r="I1511" s="30" t="s">
        <v>51</v>
      </c>
      <c r="K1511" s="29" t="str">
        <f>Factor1Name</f>
        <v>Weeding</v>
      </c>
      <c r="L1511" s="30" t="s">
        <v>51</v>
      </c>
    </row>
    <row r="1512" spans="2:12" ht="13" x14ac:dyDescent="0.3">
      <c r="B1512" s="25" t="s">
        <v>14</v>
      </c>
      <c r="C1512" s="26">
        <v>1138.2</v>
      </c>
      <c r="E1512" s="25" t="s">
        <v>14</v>
      </c>
      <c r="F1512" s="26">
        <v>1246.3</v>
      </c>
      <c r="H1512" s="25" t="s">
        <v>14</v>
      </c>
      <c r="I1512" s="26">
        <v>1173.7</v>
      </c>
      <c r="K1512" s="25" t="s">
        <v>14</v>
      </c>
      <c r="L1512" s="26">
        <v>1297.2</v>
      </c>
    </row>
    <row r="1514" spans="2:12" ht="13" x14ac:dyDescent="0.3">
      <c r="B1514" s="27" t="s">
        <v>3</v>
      </c>
      <c r="C1514" s="28">
        <v>2017</v>
      </c>
      <c r="E1514" s="27" t="s">
        <v>3</v>
      </c>
      <c r="F1514" s="28">
        <v>2017</v>
      </c>
      <c r="H1514" s="27" t="s">
        <v>3</v>
      </c>
      <c r="I1514" s="28">
        <v>2017</v>
      </c>
      <c r="K1514" s="27" t="s">
        <v>3</v>
      </c>
      <c r="L1514" s="28">
        <v>2017</v>
      </c>
    </row>
    <row r="1515" spans="2:12" ht="13" x14ac:dyDescent="0.3">
      <c r="B1515" s="29" t="str">
        <f>UnitName</f>
        <v>Plot</v>
      </c>
      <c r="C1515" s="30">
        <v>2</v>
      </c>
      <c r="E1515" s="29" t="str">
        <f>UnitName</f>
        <v>Plot</v>
      </c>
      <c r="F1515" s="30">
        <v>2</v>
      </c>
      <c r="H1515" s="29" t="str">
        <f>UnitName</f>
        <v>Plot</v>
      </c>
      <c r="I1515" s="30">
        <v>2</v>
      </c>
      <c r="K1515" s="29" t="str">
        <f>UnitName</f>
        <v>Plot</v>
      </c>
      <c r="L1515" s="30">
        <v>2</v>
      </c>
    </row>
    <row r="1516" spans="2:12" ht="13" x14ac:dyDescent="0.3">
      <c r="B1516" s="29" t="str">
        <f>BlockName</f>
        <v>Name</v>
      </c>
      <c r="C1516" s="30" t="s">
        <v>55</v>
      </c>
      <c r="E1516" s="29" t="str">
        <f>BlockName</f>
        <v>Name</v>
      </c>
      <c r="F1516" s="30" t="s">
        <v>55</v>
      </c>
      <c r="H1516" s="29" t="str">
        <f>BlockName</f>
        <v>Name</v>
      </c>
      <c r="I1516" s="30" t="s">
        <v>55</v>
      </c>
      <c r="K1516" s="29" t="str">
        <f>BlockName</f>
        <v>Name</v>
      </c>
      <c r="L1516" s="30" t="s">
        <v>55</v>
      </c>
    </row>
    <row r="1517" spans="2:12" ht="13" x14ac:dyDescent="0.3">
      <c r="B1517" s="29" t="str">
        <f>Factor2Name</f>
        <v>Variety</v>
      </c>
      <c r="C1517" s="30" t="s">
        <v>2</v>
      </c>
      <c r="E1517" s="29" t="str">
        <f>Factor2Name</f>
        <v>Variety</v>
      </c>
      <c r="F1517" s="30" t="s">
        <v>2</v>
      </c>
      <c r="H1517" s="29" t="str">
        <f>Factor2Name</f>
        <v>Variety</v>
      </c>
      <c r="I1517" s="30" t="s">
        <v>2</v>
      </c>
      <c r="K1517" s="29" t="str">
        <f>Factor2Name</f>
        <v>Variety</v>
      </c>
      <c r="L1517" s="30" t="s">
        <v>2</v>
      </c>
    </row>
    <row r="1518" spans="2:12" ht="13" x14ac:dyDescent="0.3">
      <c r="B1518" s="29" t="str">
        <f>Factor3Name</f>
        <v>Fertiliser</v>
      </c>
      <c r="C1518" s="30" t="s">
        <v>45</v>
      </c>
      <c r="E1518" s="29" t="str">
        <f>Factor3Name</f>
        <v>Fertiliser</v>
      </c>
      <c r="F1518" s="30" t="s">
        <v>45</v>
      </c>
      <c r="H1518" s="29" t="str">
        <f>Factor3Name</f>
        <v>Fertiliser</v>
      </c>
      <c r="I1518" s="30" t="s">
        <v>45</v>
      </c>
      <c r="K1518" s="29" t="str">
        <f>Factor3Name</f>
        <v>Fertiliser</v>
      </c>
      <c r="L1518" s="30" t="s">
        <v>45</v>
      </c>
    </row>
    <row r="1519" spans="2:12" ht="13" x14ac:dyDescent="0.3">
      <c r="B1519" s="29" t="str">
        <f>Factor1Name</f>
        <v>Weeding</v>
      </c>
      <c r="C1519" s="30" t="s">
        <v>51</v>
      </c>
      <c r="E1519" s="29" t="str">
        <f>Factor1Name</f>
        <v>Weeding</v>
      </c>
      <c r="F1519" s="30" t="s">
        <v>51</v>
      </c>
      <c r="H1519" s="29" t="str">
        <f>Factor1Name</f>
        <v>Weeding</v>
      </c>
      <c r="I1519" s="30" t="s">
        <v>51</v>
      </c>
      <c r="K1519" s="29" t="str">
        <f>Factor1Name</f>
        <v>Weeding</v>
      </c>
      <c r="L1519" s="30" t="s">
        <v>51</v>
      </c>
    </row>
    <row r="1520" spans="2:12" ht="13" x14ac:dyDescent="0.3">
      <c r="B1520" s="25" t="s">
        <v>14</v>
      </c>
      <c r="C1520" s="26">
        <v>1183.0999999999999</v>
      </c>
      <c r="E1520" s="25" t="s">
        <v>14</v>
      </c>
      <c r="F1520" s="26">
        <v>1297.8</v>
      </c>
      <c r="H1520" s="25" t="s">
        <v>14</v>
      </c>
      <c r="I1520" s="26">
        <v>1122.4000000000001</v>
      </c>
      <c r="K1520" s="25" t="s">
        <v>14</v>
      </c>
      <c r="L1520" s="26">
        <v>1261.5999999999999</v>
      </c>
    </row>
    <row r="1522" spans="2:12" ht="13" x14ac:dyDescent="0.3">
      <c r="B1522" s="27" t="s">
        <v>3</v>
      </c>
      <c r="C1522" s="28">
        <v>2017</v>
      </c>
      <c r="E1522" s="27" t="s">
        <v>3</v>
      </c>
      <c r="F1522" s="28">
        <v>2017</v>
      </c>
      <c r="H1522" s="27" t="s">
        <v>3</v>
      </c>
      <c r="I1522" s="28">
        <v>2017</v>
      </c>
      <c r="K1522" s="27" t="s">
        <v>3</v>
      </c>
      <c r="L1522" s="28">
        <v>2017</v>
      </c>
    </row>
    <row r="1523" spans="2:12" ht="13" x14ac:dyDescent="0.3">
      <c r="B1523" s="29" t="str">
        <f>UnitName</f>
        <v>Plot</v>
      </c>
      <c r="C1523" s="30">
        <v>3</v>
      </c>
      <c r="E1523" s="29" t="str">
        <f>UnitName</f>
        <v>Plot</v>
      </c>
      <c r="F1523" s="30">
        <v>3</v>
      </c>
      <c r="H1523" s="29" t="str">
        <f>UnitName</f>
        <v>Plot</v>
      </c>
      <c r="I1523" s="30">
        <v>3</v>
      </c>
      <c r="K1523" s="29" t="str">
        <f>UnitName</f>
        <v>Plot</v>
      </c>
      <c r="L1523" s="30">
        <v>3</v>
      </c>
    </row>
    <row r="1524" spans="2:12" ht="13" x14ac:dyDescent="0.3">
      <c r="B1524" s="29" t="str">
        <f>BlockName</f>
        <v>Name</v>
      </c>
      <c r="C1524" s="30" t="s">
        <v>55</v>
      </c>
      <c r="E1524" s="29" t="str">
        <f>BlockName</f>
        <v>Name</v>
      </c>
      <c r="F1524" s="30" t="s">
        <v>55</v>
      </c>
      <c r="H1524" s="29" t="str">
        <f>BlockName</f>
        <v>Name</v>
      </c>
      <c r="I1524" s="30" t="s">
        <v>55</v>
      </c>
      <c r="K1524" s="29" t="str">
        <f>BlockName</f>
        <v>Name</v>
      </c>
      <c r="L1524" s="30" t="s">
        <v>55</v>
      </c>
    </row>
    <row r="1525" spans="2:12" ht="13" x14ac:dyDescent="0.3">
      <c r="B1525" s="29" t="str">
        <f>Factor2Name</f>
        <v>Variety</v>
      </c>
      <c r="C1525" s="30" t="s">
        <v>2</v>
      </c>
      <c r="E1525" s="29" t="str">
        <f>Factor2Name</f>
        <v>Variety</v>
      </c>
      <c r="F1525" s="30" t="s">
        <v>2</v>
      </c>
      <c r="H1525" s="29" t="str">
        <f>Factor2Name</f>
        <v>Variety</v>
      </c>
      <c r="I1525" s="30" t="s">
        <v>2</v>
      </c>
      <c r="K1525" s="29" t="str">
        <f>Factor2Name</f>
        <v>Variety</v>
      </c>
      <c r="L1525" s="30" t="s">
        <v>2</v>
      </c>
    </row>
    <row r="1526" spans="2:12" ht="13" x14ac:dyDescent="0.3">
      <c r="B1526" s="29" t="str">
        <f>Factor3Name</f>
        <v>Fertiliser</v>
      </c>
      <c r="C1526" s="30" t="s">
        <v>45</v>
      </c>
      <c r="E1526" s="29" t="str">
        <f>Factor3Name</f>
        <v>Fertiliser</v>
      </c>
      <c r="F1526" s="30" t="s">
        <v>45</v>
      </c>
      <c r="H1526" s="29" t="str">
        <f>Factor3Name</f>
        <v>Fertiliser</v>
      </c>
      <c r="I1526" s="30" t="s">
        <v>45</v>
      </c>
      <c r="K1526" s="29" t="str">
        <f>Factor3Name</f>
        <v>Fertiliser</v>
      </c>
      <c r="L1526" s="30" t="s">
        <v>45</v>
      </c>
    </row>
    <row r="1527" spans="2:12" ht="13" x14ac:dyDescent="0.3">
      <c r="B1527" s="29" t="str">
        <f>Factor1Name</f>
        <v>Weeding</v>
      </c>
      <c r="C1527" s="30" t="s">
        <v>51</v>
      </c>
      <c r="E1527" s="29" t="str">
        <f>Factor1Name</f>
        <v>Weeding</v>
      </c>
      <c r="F1527" s="30" t="s">
        <v>51</v>
      </c>
      <c r="H1527" s="29" t="str">
        <f>Factor1Name</f>
        <v>Weeding</v>
      </c>
      <c r="I1527" s="30" t="s">
        <v>51</v>
      </c>
      <c r="K1527" s="29" t="str">
        <f>Factor1Name</f>
        <v>Weeding</v>
      </c>
      <c r="L1527" s="30" t="s">
        <v>51</v>
      </c>
    </row>
    <row r="1528" spans="2:12" ht="13" x14ac:dyDescent="0.3">
      <c r="B1528" s="25" t="s">
        <v>14</v>
      </c>
      <c r="C1528" s="26">
        <v>1327.6</v>
      </c>
      <c r="E1528" s="25" t="s">
        <v>14</v>
      </c>
      <c r="F1528" s="26">
        <v>1122</v>
      </c>
      <c r="H1528" s="25" t="s">
        <v>14</v>
      </c>
      <c r="I1528" s="26">
        <v>1410</v>
      </c>
      <c r="K1528" s="25" t="s">
        <v>14</v>
      </c>
      <c r="L1528" s="26">
        <v>1382.1</v>
      </c>
    </row>
    <row r="1530" spans="2:12" ht="13" x14ac:dyDescent="0.3">
      <c r="B1530" s="27" t="s">
        <v>3</v>
      </c>
      <c r="C1530" s="28">
        <v>2017</v>
      </c>
      <c r="E1530" s="27" t="s">
        <v>3</v>
      </c>
      <c r="F1530" s="28">
        <v>2017</v>
      </c>
      <c r="H1530" s="27" t="s">
        <v>3</v>
      </c>
      <c r="I1530" s="28">
        <v>2017</v>
      </c>
      <c r="K1530" s="27" t="s">
        <v>3</v>
      </c>
      <c r="L1530" s="28">
        <v>2017</v>
      </c>
    </row>
    <row r="1531" spans="2:12" ht="13" x14ac:dyDescent="0.3">
      <c r="B1531" s="29" t="str">
        <f>UnitName</f>
        <v>Plot</v>
      </c>
      <c r="C1531" s="30">
        <v>3</v>
      </c>
      <c r="E1531" s="29" t="str">
        <f>UnitName</f>
        <v>Plot</v>
      </c>
      <c r="F1531" s="30">
        <v>3</v>
      </c>
      <c r="H1531" s="29" t="str">
        <f>UnitName</f>
        <v>Plot</v>
      </c>
      <c r="I1531" s="30">
        <v>3</v>
      </c>
      <c r="K1531" s="29" t="str">
        <f>UnitName</f>
        <v>Plot</v>
      </c>
      <c r="L1531" s="30">
        <v>3</v>
      </c>
    </row>
    <row r="1532" spans="2:12" ht="13" x14ac:dyDescent="0.3">
      <c r="B1532" s="29" t="str">
        <f>BlockName</f>
        <v>Name</v>
      </c>
      <c r="C1532" s="30" t="s">
        <v>55</v>
      </c>
      <c r="E1532" s="29" t="str">
        <f>BlockName</f>
        <v>Name</v>
      </c>
      <c r="F1532" s="30" t="s">
        <v>55</v>
      </c>
      <c r="H1532" s="29" t="str">
        <f>BlockName</f>
        <v>Name</v>
      </c>
      <c r="I1532" s="30" t="s">
        <v>55</v>
      </c>
      <c r="K1532" s="29" t="str">
        <f>BlockName</f>
        <v>Name</v>
      </c>
      <c r="L1532" s="30" t="s">
        <v>55</v>
      </c>
    </row>
    <row r="1533" spans="2:12" ht="13" x14ac:dyDescent="0.3">
      <c r="B1533" s="29" t="str">
        <f>Factor2Name</f>
        <v>Variety</v>
      </c>
      <c r="C1533" s="30" t="s">
        <v>2</v>
      </c>
      <c r="E1533" s="29" t="str">
        <f>Factor2Name</f>
        <v>Variety</v>
      </c>
      <c r="F1533" s="30" t="s">
        <v>2</v>
      </c>
      <c r="H1533" s="29" t="str">
        <f>Factor2Name</f>
        <v>Variety</v>
      </c>
      <c r="I1533" s="30" t="s">
        <v>2</v>
      </c>
      <c r="K1533" s="29" t="str">
        <f>Factor2Name</f>
        <v>Variety</v>
      </c>
      <c r="L1533" s="30" t="s">
        <v>2</v>
      </c>
    </row>
    <row r="1534" spans="2:12" ht="13" x14ac:dyDescent="0.3">
      <c r="B1534" s="29" t="str">
        <f>Factor3Name</f>
        <v>Fertiliser</v>
      </c>
      <c r="C1534" s="30" t="s">
        <v>45</v>
      </c>
      <c r="E1534" s="29" t="str">
        <f>Factor3Name</f>
        <v>Fertiliser</v>
      </c>
      <c r="F1534" s="30" t="s">
        <v>45</v>
      </c>
      <c r="H1534" s="29" t="str">
        <f>Factor3Name</f>
        <v>Fertiliser</v>
      </c>
      <c r="I1534" s="30" t="s">
        <v>45</v>
      </c>
      <c r="K1534" s="29" t="str">
        <f>Factor3Name</f>
        <v>Fertiliser</v>
      </c>
      <c r="L1534" s="30" t="s">
        <v>45</v>
      </c>
    </row>
    <row r="1535" spans="2:12" ht="13" x14ac:dyDescent="0.3">
      <c r="B1535" s="29" t="str">
        <f>Factor1Name</f>
        <v>Weeding</v>
      </c>
      <c r="C1535" s="30" t="s">
        <v>51</v>
      </c>
      <c r="E1535" s="29" t="str">
        <f>Factor1Name</f>
        <v>Weeding</v>
      </c>
      <c r="F1535" s="30" t="s">
        <v>51</v>
      </c>
      <c r="H1535" s="29" t="str">
        <f>Factor1Name</f>
        <v>Weeding</v>
      </c>
      <c r="I1535" s="30" t="s">
        <v>51</v>
      </c>
      <c r="K1535" s="29" t="str">
        <f>Factor1Name</f>
        <v>Weeding</v>
      </c>
      <c r="L1535" s="30" t="s">
        <v>51</v>
      </c>
    </row>
    <row r="1536" spans="2:12" ht="13" x14ac:dyDescent="0.3">
      <c r="B1536" s="25" t="s">
        <v>14</v>
      </c>
      <c r="C1536" s="26">
        <v>1313.3</v>
      </c>
      <c r="E1536" s="25" t="s">
        <v>14</v>
      </c>
      <c r="F1536" s="26">
        <v>1205.7</v>
      </c>
      <c r="H1536" s="25" t="s">
        <v>14</v>
      </c>
      <c r="I1536" s="26">
        <v>1238.8</v>
      </c>
      <c r="K1536" s="25" t="s">
        <v>14</v>
      </c>
      <c r="L1536" s="26">
        <v>1189.0999999999999</v>
      </c>
    </row>
    <row r="1538" spans="2:12" ht="13" x14ac:dyDescent="0.3">
      <c r="B1538" s="27" t="s">
        <v>3</v>
      </c>
      <c r="C1538" s="28">
        <v>2017</v>
      </c>
      <c r="E1538" s="27" t="s">
        <v>3</v>
      </c>
      <c r="F1538" s="28">
        <v>2017</v>
      </c>
      <c r="H1538" s="27" t="s">
        <v>3</v>
      </c>
      <c r="I1538" s="28">
        <v>2017</v>
      </c>
      <c r="K1538" s="27" t="s">
        <v>3</v>
      </c>
      <c r="L1538" s="28">
        <v>2017</v>
      </c>
    </row>
    <row r="1539" spans="2:12" ht="13" x14ac:dyDescent="0.3">
      <c r="B1539" s="29" t="str">
        <f>UnitName</f>
        <v>Plot</v>
      </c>
      <c r="C1539" s="30">
        <v>3</v>
      </c>
      <c r="E1539" s="29" t="str">
        <f>UnitName</f>
        <v>Plot</v>
      </c>
      <c r="F1539" s="30">
        <v>3</v>
      </c>
      <c r="H1539" s="29" t="str">
        <f>UnitName</f>
        <v>Plot</v>
      </c>
      <c r="I1539" s="30">
        <v>3</v>
      </c>
      <c r="K1539" s="29" t="str">
        <f>UnitName</f>
        <v>Plot</v>
      </c>
      <c r="L1539" s="30">
        <v>3</v>
      </c>
    </row>
    <row r="1540" spans="2:12" ht="13" x14ac:dyDescent="0.3">
      <c r="B1540" s="29" t="str">
        <f>BlockName</f>
        <v>Name</v>
      </c>
      <c r="C1540" s="30" t="s">
        <v>55</v>
      </c>
      <c r="E1540" s="29" t="str">
        <f>BlockName</f>
        <v>Name</v>
      </c>
      <c r="F1540" s="30" t="s">
        <v>55</v>
      </c>
      <c r="H1540" s="29" t="str">
        <f>BlockName</f>
        <v>Name</v>
      </c>
      <c r="I1540" s="30" t="s">
        <v>55</v>
      </c>
      <c r="K1540" s="29" t="str">
        <f>BlockName</f>
        <v>Name</v>
      </c>
      <c r="L1540" s="30" t="s">
        <v>55</v>
      </c>
    </row>
    <row r="1541" spans="2:12" ht="13" x14ac:dyDescent="0.3">
      <c r="B1541" s="29" t="str">
        <f>Factor2Name</f>
        <v>Variety</v>
      </c>
      <c r="C1541" s="30" t="s">
        <v>2</v>
      </c>
      <c r="E1541" s="29" t="str">
        <f>Factor2Name</f>
        <v>Variety</v>
      </c>
      <c r="F1541" s="30" t="s">
        <v>2</v>
      </c>
      <c r="H1541" s="29" t="str">
        <f>Factor2Name</f>
        <v>Variety</v>
      </c>
      <c r="I1541" s="30" t="s">
        <v>2</v>
      </c>
      <c r="K1541" s="29" t="str">
        <f>Factor2Name</f>
        <v>Variety</v>
      </c>
      <c r="L1541" s="30" t="s">
        <v>2</v>
      </c>
    </row>
    <row r="1542" spans="2:12" ht="13" x14ac:dyDescent="0.3">
      <c r="B1542" s="29" t="str">
        <f>Factor3Name</f>
        <v>Fertiliser</v>
      </c>
      <c r="C1542" s="30" t="s">
        <v>45</v>
      </c>
      <c r="E1542" s="29" t="str">
        <f>Factor3Name</f>
        <v>Fertiliser</v>
      </c>
      <c r="F1542" s="30" t="s">
        <v>45</v>
      </c>
      <c r="H1542" s="29" t="str">
        <f>Factor3Name</f>
        <v>Fertiliser</v>
      </c>
      <c r="I1542" s="30" t="s">
        <v>45</v>
      </c>
      <c r="K1542" s="29" t="str">
        <f>Factor3Name</f>
        <v>Fertiliser</v>
      </c>
      <c r="L1542" s="30" t="s">
        <v>45</v>
      </c>
    </row>
    <row r="1543" spans="2:12" ht="13" x14ac:dyDescent="0.3">
      <c r="B1543" s="29" t="str">
        <f>Factor1Name</f>
        <v>Weeding</v>
      </c>
      <c r="C1543" s="30" t="s">
        <v>51</v>
      </c>
      <c r="E1543" s="29" t="str">
        <f>Factor1Name</f>
        <v>Weeding</v>
      </c>
      <c r="F1543" s="30" t="s">
        <v>51</v>
      </c>
      <c r="H1543" s="29" t="str">
        <f>Factor1Name</f>
        <v>Weeding</v>
      </c>
      <c r="I1543" s="30" t="s">
        <v>51</v>
      </c>
      <c r="K1543" s="29" t="str">
        <f>Factor1Name</f>
        <v>Weeding</v>
      </c>
      <c r="L1543" s="30" t="s">
        <v>51</v>
      </c>
    </row>
    <row r="1544" spans="2:12" ht="13" x14ac:dyDescent="0.3">
      <c r="B1544" s="25" t="s">
        <v>14</v>
      </c>
      <c r="C1544" s="26">
        <v>1099.0999999999999</v>
      </c>
      <c r="E1544" s="25" t="s">
        <v>14</v>
      </c>
      <c r="F1544" s="26">
        <v>1236.7</v>
      </c>
      <c r="H1544" s="25" t="s">
        <v>14</v>
      </c>
      <c r="I1544" s="26">
        <v>1228.5999999999999</v>
      </c>
      <c r="K1544" s="25" t="s">
        <v>14</v>
      </c>
      <c r="L1544" s="26">
        <v>1305.4000000000001</v>
      </c>
    </row>
    <row r="1546" spans="2:12" ht="13" x14ac:dyDescent="0.3">
      <c r="B1546" s="27" t="s">
        <v>3</v>
      </c>
      <c r="C1546" s="28">
        <v>2017</v>
      </c>
      <c r="E1546" s="27" t="s">
        <v>3</v>
      </c>
      <c r="F1546" s="28">
        <v>2017</v>
      </c>
      <c r="H1546" s="27" t="s">
        <v>3</v>
      </c>
      <c r="I1546" s="28">
        <v>2017</v>
      </c>
      <c r="K1546" s="27" t="s">
        <v>3</v>
      </c>
      <c r="L1546" s="28">
        <v>2017</v>
      </c>
    </row>
    <row r="1547" spans="2:12" ht="13" x14ac:dyDescent="0.3">
      <c r="B1547" s="29" t="str">
        <f>UnitName</f>
        <v>Plot</v>
      </c>
      <c r="C1547" s="30">
        <v>3</v>
      </c>
      <c r="E1547" s="29" t="str">
        <f>UnitName</f>
        <v>Plot</v>
      </c>
      <c r="F1547" s="30">
        <v>3</v>
      </c>
      <c r="H1547" s="29" t="str">
        <f>UnitName</f>
        <v>Plot</v>
      </c>
      <c r="I1547" s="30">
        <v>3</v>
      </c>
      <c r="K1547" s="29" t="str">
        <f>UnitName</f>
        <v>Plot</v>
      </c>
      <c r="L1547" s="30">
        <v>3</v>
      </c>
    </row>
    <row r="1548" spans="2:12" ht="13" x14ac:dyDescent="0.3">
      <c r="B1548" s="29" t="str">
        <f>BlockName</f>
        <v>Name</v>
      </c>
      <c r="C1548" s="30" t="s">
        <v>55</v>
      </c>
      <c r="E1548" s="29" t="str">
        <f>BlockName</f>
        <v>Name</v>
      </c>
      <c r="F1548" s="30" t="s">
        <v>55</v>
      </c>
      <c r="H1548" s="29" t="str">
        <f>BlockName</f>
        <v>Name</v>
      </c>
      <c r="I1548" s="30" t="s">
        <v>55</v>
      </c>
      <c r="K1548" s="29" t="str">
        <f>BlockName</f>
        <v>Name</v>
      </c>
      <c r="L1548" s="30" t="s">
        <v>55</v>
      </c>
    </row>
    <row r="1549" spans="2:12" ht="13" x14ac:dyDescent="0.3">
      <c r="B1549" s="29" t="str">
        <f>Factor2Name</f>
        <v>Variety</v>
      </c>
      <c r="C1549" s="30" t="s">
        <v>2</v>
      </c>
      <c r="E1549" s="29" t="str">
        <f>Factor2Name</f>
        <v>Variety</v>
      </c>
      <c r="F1549" s="30" t="s">
        <v>2</v>
      </c>
      <c r="H1549" s="29" t="str">
        <f>Factor2Name</f>
        <v>Variety</v>
      </c>
      <c r="I1549" s="30" t="s">
        <v>2</v>
      </c>
      <c r="K1549" s="29" t="str">
        <f>Factor2Name</f>
        <v>Variety</v>
      </c>
      <c r="L1549" s="30" t="s">
        <v>2</v>
      </c>
    </row>
    <row r="1550" spans="2:12" ht="13" x14ac:dyDescent="0.3">
      <c r="B1550" s="29" t="str">
        <f>Factor3Name</f>
        <v>Fertiliser</v>
      </c>
      <c r="C1550" s="30" t="s">
        <v>45</v>
      </c>
      <c r="E1550" s="29" t="str">
        <f>Factor3Name</f>
        <v>Fertiliser</v>
      </c>
      <c r="F1550" s="30" t="s">
        <v>45</v>
      </c>
      <c r="H1550" s="29" t="str">
        <f>Factor3Name</f>
        <v>Fertiliser</v>
      </c>
      <c r="I1550" s="30" t="s">
        <v>45</v>
      </c>
      <c r="K1550" s="29" t="str">
        <f>Factor3Name</f>
        <v>Fertiliser</v>
      </c>
      <c r="L1550" s="30" t="s">
        <v>45</v>
      </c>
    </row>
    <row r="1551" spans="2:12" ht="13" x14ac:dyDescent="0.3">
      <c r="B1551" s="29" t="str">
        <f>Factor1Name</f>
        <v>Weeding</v>
      </c>
      <c r="C1551" s="30" t="s">
        <v>51</v>
      </c>
      <c r="E1551" s="29" t="str">
        <f>Factor1Name</f>
        <v>Weeding</v>
      </c>
      <c r="F1551" s="30" t="s">
        <v>51</v>
      </c>
      <c r="H1551" s="29" t="str">
        <f>Factor1Name</f>
        <v>Weeding</v>
      </c>
      <c r="I1551" s="30" t="s">
        <v>51</v>
      </c>
      <c r="K1551" s="29" t="str">
        <f>Factor1Name</f>
        <v>Weeding</v>
      </c>
      <c r="L1551" s="30" t="s">
        <v>51</v>
      </c>
    </row>
    <row r="1552" spans="2:12" ht="13" x14ac:dyDescent="0.3">
      <c r="B1552" s="25" t="s">
        <v>14</v>
      </c>
      <c r="C1552" s="26">
        <v>1166.0999999999999</v>
      </c>
      <c r="E1552" s="25" t="s">
        <v>14</v>
      </c>
      <c r="F1552" s="26">
        <v>1038.5</v>
      </c>
      <c r="H1552" s="25" t="s">
        <v>14</v>
      </c>
      <c r="I1552" s="26">
        <v>1201.5</v>
      </c>
      <c r="K1552" s="25" t="s">
        <v>14</v>
      </c>
      <c r="L1552" s="26">
        <v>1039.8</v>
      </c>
    </row>
    <row r="1554" spans="2:12" ht="13" x14ac:dyDescent="0.3">
      <c r="B1554" s="27" t="s">
        <v>3</v>
      </c>
      <c r="C1554" s="28">
        <v>2017</v>
      </c>
      <c r="E1554" s="27" t="s">
        <v>3</v>
      </c>
      <c r="F1554" s="28">
        <v>2017</v>
      </c>
      <c r="H1554" s="27" t="s">
        <v>3</v>
      </c>
      <c r="I1554" s="28">
        <v>2017</v>
      </c>
      <c r="K1554" s="27" t="s">
        <v>3</v>
      </c>
      <c r="L1554" s="28">
        <v>2017</v>
      </c>
    </row>
    <row r="1555" spans="2:12" ht="13" x14ac:dyDescent="0.3">
      <c r="B1555" s="29" t="str">
        <f>UnitName</f>
        <v>Plot</v>
      </c>
      <c r="C1555" s="30">
        <v>3</v>
      </c>
      <c r="E1555" s="29" t="str">
        <f>UnitName</f>
        <v>Plot</v>
      </c>
      <c r="F1555" s="30">
        <v>3</v>
      </c>
      <c r="H1555" s="29" t="str">
        <f>UnitName</f>
        <v>Plot</v>
      </c>
      <c r="I1555" s="30">
        <v>3</v>
      </c>
      <c r="K1555" s="29" t="str">
        <f>UnitName</f>
        <v>Plot</v>
      </c>
      <c r="L1555" s="30">
        <v>3</v>
      </c>
    </row>
    <row r="1556" spans="2:12" ht="13" x14ac:dyDescent="0.3">
      <c r="B1556" s="29" t="str">
        <f>BlockName</f>
        <v>Name</v>
      </c>
      <c r="C1556" s="30" t="s">
        <v>55</v>
      </c>
      <c r="E1556" s="29" t="str">
        <f>BlockName</f>
        <v>Name</v>
      </c>
      <c r="F1556" s="30" t="s">
        <v>55</v>
      </c>
      <c r="H1556" s="29" t="str">
        <f>BlockName</f>
        <v>Name</v>
      </c>
      <c r="I1556" s="30" t="s">
        <v>55</v>
      </c>
      <c r="K1556" s="29" t="str">
        <f>BlockName</f>
        <v>Name</v>
      </c>
      <c r="L1556" s="30" t="s">
        <v>55</v>
      </c>
    </row>
    <row r="1557" spans="2:12" ht="13" x14ac:dyDescent="0.3">
      <c r="B1557" s="29" t="str">
        <f>Factor2Name</f>
        <v>Variety</v>
      </c>
      <c r="C1557" s="30" t="s">
        <v>2</v>
      </c>
      <c r="E1557" s="29" t="str">
        <f>Factor2Name</f>
        <v>Variety</v>
      </c>
      <c r="F1557" s="30" t="s">
        <v>2</v>
      </c>
      <c r="H1557" s="29" t="str">
        <f>Factor2Name</f>
        <v>Variety</v>
      </c>
      <c r="I1557" s="30" t="s">
        <v>2</v>
      </c>
      <c r="K1557" s="29" t="str">
        <f>Factor2Name</f>
        <v>Variety</v>
      </c>
      <c r="L1557" s="30" t="s">
        <v>2</v>
      </c>
    </row>
    <row r="1558" spans="2:12" ht="13" x14ac:dyDescent="0.3">
      <c r="B1558" s="29" t="str">
        <f>Factor3Name</f>
        <v>Fertiliser</v>
      </c>
      <c r="C1558" s="30" t="s">
        <v>45</v>
      </c>
      <c r="E1558" s="29" t="str">
        <f>Factor3Name</f>
        <v>Fertiliser</v>
      </c>
      <c r="F1558" s="30" t="s">
        <v>45</v>
      </c>
      <c r="H1558" s="29" t="str">
        <f>Factor3Name</f>
        <v>Fertiliser</v>
      </c>
      <c r="I1558" s="30" t="s">
        <v>45</v>
      </c>
      <c r="K1558" s="29" t="str">
        <f>Factor3Name</f>
        <v>Fertiliser</v>
      </c>
      <c r="L1558" s="30" t="s">
        <v>45</v>
      </c>
    </row>
    <row r="1559" spans="2:12" ht="13" x14ac:dyDescent="0.3">
      <c r="B1559" s="29" t="str">
        <f>Factor1Name</f>
        <v>Weeding</v>
      </c>
      <c r="C1559" s="30" t="s">
        <v>51</v>
      </c>
      <c r="E1559" s="29" t="str">
        <f>Factor1Name</f>
        <v>Weeding</v>
      </c>
      <c r="F1559" s="30" t="s">
        <v>51</v>
      </c>
      <c r="H1559" s="29" t="str">
        <f>Factor1Name</f>
        <v>Weeding</v>
      </c>
      <c r="I1559" s="30" t="s">
        <v>51</v>
      </c>
      <c r="K1559" s="29" t="str">
        <f>Factor1Name</f>
        <v>Weeding</v>
      </c>
      <c r="L1559" s="30" t="s">
        <v>51</v>
      </c>
    </row>
    <row r="1560" spans="2:12" ht="13" x14ac:dyDescent="0.3">
      <c r="B1560" s="25" t="s">
        <v>14</v>
      </c>
      <c r="C1560" s="26">
        <v>1168.0999999999999</v>
      </c>
      <c r="E1560" s="25" t="s">
        <v>14</v>
      </c>
      <c r="F1560" s="26">
        <v>1187.7</v>
      </c>
      <c r="H1560" s="25" t="s">
        <v>14</v>
      </c>
      <c r="I1560" s="26">
        <v>1147</v>
      </c>
      <c r="K1560" s="25" t="s">
        <v>14</v>
      </c>
      <c r="L1560" s="26">
        <v>1385.7</v>
      </c>
    </row>
    <row r="1562" spans="2:12" ht="13" x14ac:dyDescent="0.3">
      <c r="B1562" s="27" t="s">
        <v>3</v>
      </c>
      <c r="C1562" s="28">
        <v>2017</v>
      </c>
      <c r="E1562" s="27" t="s">
        <v>3</v>
      </c>
      <c r="F1562" s="28">
        <v>2017</v>
      </c>
      <c r="H1562" s="27" t="s">
        <v>3</v>
      </c>
      <c r="I1562" s="28">
        <v>2017</v>
      </c>
      <c r="K1562" s="27" t="s">
        <v>3</v>
      </c>
      <c r="L1562" s="28">
        <v>2017</v>
      </c>
    </row>
    <row r="1563" spans="2:12" ht="13" x14ac:dyDescent="0.3">
      <c r="B1563" s="29" t="str">
        <f>UnitName</f>
        <v>Plot</v>
      </c>
      <c r="C1563" s="30">
        <v>4</v>
      </c>
      <c r="E1563" s="29" t="str">
        <f>UnitName</f>
        <v>Plot</v>
      </c>
      <c r="F1563" s="30">
        <v>4</v>
      </c>
      <c r="H1563" s="29" t="str">
        <f>UnitName</f>
        <v>Plot</v>
      </c>
      <c r="I1563" s="30">
        <v>4</v>
      </c>
      <c r="K1563" s="29" t="str">
        <f>UnitName</f>
        <v>Plot</v>
      </c>
      <c r="L1563" s="30">
        <v>4</v>
      </c>
    </row>
    <row r="1564" spans="2:12" ht="13" x14ac:dyDescent="0.3">
      <c r="B1564" s="29" t="str">
        <f>BlockName</f>
        <v>Name</v>
      </c>
      <c r="C1564" s="30" t="s">
        <v>55</v>
      </c>
      <c r="E1564" s="29" t="str">
        <f>BlockName</f>
        <v>Name</v>
      </c>
      <c r="F1564" s="30" t="s">
        <v>55</v>
      </c>
      <c r="H1564" s="29" t="str">
        <f>BlockName</f>
        <v>Name</v>
      </c>
      <c r="I1564" s="30" t="s">
        <v>55</v>
      </c>
      <c r="K1564" s="29" t="str">
        <f>BlockName</f>
        <v>Name</v>
      </c>
      <c r="L1564" s="30" t="s">
        <v>55</v>
      </c>
    </row>
    <row r="1565" spans="2:12" ht="13" x14ac:dyDescent="0.3">
      <c r="B1565" s="29" t="str">
        <f>Factor2Name</f>
        <v>Variety</v>
      </c>
      <c r="C1565" s="30" t="s">
        <v>2</v>
      </c>
      <c r="E1565" s="29" t="str">
        <f>Factor2Name</f>
        <v>Variety</v>
      </c>
      <c r="F1565" s="30" t="s">
        <v>2</v>
      </c>
      <c r="H1565" s="29" t="str">
        <f>Factor2Name</f>
        <v>Variety</v>
      </c>
      <c r="I1565" s="30" t="s">
        <v>2</v>
      </c>
      <c r="K1565" s="29" t="str">
        <f>Factor2Name</f>
        <v>Variety</v>
      </c>
      <c r="L1565" s="30" t="s">
        <v>2</v>
      </c>
    </row>
    <row r="1566" spans="2:12" ht="13" x14ac:dyDescent="0.3">
      <c r="B1566" s="29" t="str">
        <f>Factor3Name</f>
        <v>Fertiliser</v>
      </c>
      <c r="C1566" s="30" t="s">
        <v>45</v>
      </c>
      <c r="E1566" s="29" t="str">
        <f>Factor3Name</f>
        <v>Fertiliser</v>
      </c>
      <c r="F1566" s="30" t="s">
        <v>45</v>
      </c>
      <c r="H1566" s="29" t="str">
        <f>Factor3Name</f>
        <v>Fertiliser</v>
      </c>
      <c r="I1566" s="30" t="s">
        <v>45</v>
      </c>
      <c r="K1566" s="29" t="str">
        <f>Factor3Name</f>
        <v>Fertiliser</v>
      </c>
      <c r="L1566" s="30" t="s">
        <v>45</v>
      </c>
    </row>
    <row r="1567" spans="2:12" ht="13" x14ac:dyDescent="0.3">
      <c r="B1567" s="29" t="str">
        <f>Factor1Name</f>
        <v>Weeding</v>
      </c>
      <c r="C1567" s="30" t="s">
        <v>51</v>
      </c>
      <c r="E1567" s="29" t="str">
        <f>Factor1Name</f>
        <v>Weeding</v>
      </c>
      <c r="F1567" s="30" t="s">
        <v>51</v>
      </c>
      <c r="H1567" s="29" t="str">
        <f>Factor1Name</f>
        <v>Weeding</v>
      </c>
      <c r="I1567" s="30" t="s">
        <v>51</v>
      </c>
      <c r="K1567" s="29" t="str">
        <f>Factor1Name</f>
        <v>Weeding</v>
      </c>
      <c r="L1567" s="30" t="s">
        <v>51</v>
      </c>
    </row>
    <row r="1568" spans="2:12" ht="13" x14ac:dyDescent="0.3">
      <c r="B1568" s="25" t="s">
        <v>14</v>
      </c>
      <c r="C1568" s="26">
        <v>977</v>
      </c>
      <c r="E1568" s="25" t="s">
        <v>14</v>
      </c>
      <c r="F1568" s="26">
        <v>1238.5</v>
      </c>
      <c r="H1568" s="25" t="s">
        <v>14</v>
      </c>
      <c r="I1568" s="26">
        <v>1229</v>
      </c>
      <c r="K1568" s="25" t="s">
        <v>14</v>
      </c>
      <c r="L1568" s="26">
        <v>1208.3</v>
      </c>
    </row>
    <row r="1570" spans="2:12" ht="13" x14ac:dyDescent="0.3">
      <c r="B1570" s="27" t="s">
        <v>3</v>
      </c>
      <c r="C1570" s="28">
        <v>2017</v>
      </c>
      <c r="E1570" s="27" t="s">
        <v>3</v>
      </c>
      <c r="F1570" s="28">
        <v>2017</v>
      </c>
      <c r="H1570" s="27" t="s">
        <v>3</v>
      </c>
      <c r="I1570" s="28">
        <v>2017</v>
      </c>
      <c r="K1570" s="27" t="s">
        <v>3</v>
      </c>
      <c r="L1570" s="28">
        <v>2017</v>
      </c>
    </row>
    <row r="1571" spans="2:12" ht="13" x14ac:dyDescent="0.3">
      <c r="B1571" s="29" t="str">
        <f>UnitName</f>
        <v>Plot</v>
      </c>
      <c r="C1571" s="30">
        <v>4</v>
      </c>
      <c r="E1571" s="29" t="str">
        <f>UnitName</f>
        <v>Plot</v>
      </c>
      <c r="F1571" s="30">
        <v>4</v>
      </c>
      <c r="H1571" s="29" t="str">
        <f>UnitName</f>
        <v>Plot</v>
      </c>
      <c r="I1571" s="30">
        <v>4</v>
      </c>
      <c r="K1571" s="29" t="str">
        <f>UnitName</f>
        <v>Plot</v>
      </c>
      <c r="L1571" s="30">
        <v>4</v>
      </c>
    </row>
    <row r="1572" spans="2:12" ht="13" x14ac:dyDescent="0.3">
      <c r="B1572" s="29" t="str">
        <f>BlockName</f>
        <v>Name</v>
      </c>
      <c r="C1572" s="30" t="s">
        <v>55</v>
      </c>
      <c r="E1572" s="29" t="str">
        <f>BlockName</f>
        <v>Name</v>
      </c>
      <c r="F1572" s="30" t="s">
        <v>55</v>
      </c>
      <c r="H1572" s="29" t="str">
        <f>BlockName</f>
        <v>Name</v>
      </c>
      <c r="I1572" s="30" t="s">
        <v>55</v>
      </c>
      <c r="K1572" s="29" t="str">
        <f>BlockName</f>
        <v>Name</v>
      </c>
      <c r="L1572" s="30" t="s">
        <v>55</v>
      </c>
    </row>
    <row r="1573" spans="2:12" ht="13" x14ac:dyDescent="0.3">
      <c r="B1573" s="29" t="str">
        <f>Factor2Name</f>
        <v>Variety</v>
      </c>
      <c r="C1573" s="30" t="s">
        <v>2</v>
      </c>
      <c r="E1573" s="29" t="str">
        <f>Factor2Name</f>
        <v>Variety</v>
      </c>
      <c r="F1573" s="30" t="s">
        <v>2</v>
      </c>
      <c r="H1573" s="29" t="str">
        <f>Factor2Name</f>
        <v>Variety</v>
      </c>
      <c r="I1573" s="30" t="s">
        <v>2</v>
      </c>
      <c r="K1573" s="29" t="str">
        <f>Factor2Name</f>
        <v>Variety</v>
      </c>
      <c r="L1573" s="30" t="s">
        <v>2</v>
      </c>
    </row>
    <row r="1574" spans="2:12" ht="13" x14ac:dyDescent="0.3">
      <c r="B1574" s="29" t="str">
        <f>Factor3Name</f>
        <v>Fertiliser</v>
      </c>
      <c r="C1574" s="30" t="s">
        <v>45</v>
      </c>
      <c r="E1574" s="29" t="str">
        <f>Factor3Name</f>
        <v>Fertiliser</v>
      </c>
      <c r="F1574" s="30" t="s">
        <v>45</v>
      </c>
      <c r="H1574" s="29" t="str">
        <f>Factor3Name</f>
        <v>Fertiliser</v>
      </c>
      <c r="I1574" s="30" t="s">
        <v>45</v>
      </c>
      <c r="K1574" s="29" t="str">
        <f>Factor3Name</f>
        <v>Fertiliser</v>
      </c>
      <c r="L1574" s="30" t="s">
        <v>45</v>
      </c>
    </row>
    <row r="1575" spans="2:12" ht="13" x14ac:dyDescent="0.3">
      <c r="B1575" s="29" t="str">
        <f>Factor1Name</f>
        <v>Weeding</v>
      </c>
      <c r="C1575" s="30" t="s">
        <v>51</v>
      </c>
      <c r="E1575" s="29" t="str">
        <f>Factor1Name</f>
        <v>Weeding</v>
      </c>
      <c r="F1575" s="30" t="s">
        <v>51</v>
      </c>
      <c r="H1575" s="29" t="str">
        <f>Factor1Name</f>
        <v>Weeding</v>
      </c>
      <c r="I1575" s="30" t="s">
        <v>51</v>
      </c>
      <c r="K1575" s="29" t="str">
        <f>Factor1Name</f>
        <v>Weeding</v>
      </c>
      <c r="L1575" s="30" t="s">
        <v>51</v>
      </c>
    </row>
    <row r="1576" spans="2:12" ht="13" x14ac:dyDescent="0.3">
      <c r="B1576" s="25" t="s">
        <v>14</v>
      </c>
      <c r="C1576" s="26">
        <v>1011</v>
      </c>
      <c r="E1576" s="25" t="s">
        <v>14</v>
      </c>
      <c r="F1576" s="26">
        <v>1257.4000000000001</v>
      </c>
      <c r="H1576" s="25" t="s">
        <v>14</v>
      </c>
      <c r="I1576" s="26">
        <v>1151.5999999999999</v>
      </c>
      <c r="K1576" s="25" t="s">
        <v>14</v>
      </c>
      <c r="L1576" s="26">
        <v>1408.1</v>
      </c>
    </row>
    <row r="1578" spans="2:12" ht="13" x14ac:dyDescent="0.3">
      <c r="B1578" s="27" t="s">
        <v>3</v>
      </c>
      <c r="C1578" s="28">
        <v>2017</v>
      </c>
      <c r="E1578" s="27" t="s">
        <v>3</v>
      </c>
      <c r="F1578" s="28">
        <v>2017</v>
      </c>
      <c r="H1578" s="27" t="s">
        <v>3</v>
      </c>
      <c r="I1578" s="28">
        <v>2017</v>
      </c>
      <c r="K1578" s="27" t="s">
        <v>3</v>
      </c>
      <c r="L1578" s="28">
        <v>2017</v>
      </c>
    </row>
    <row r="1579" spans="2:12" ht="13" x14ac:dyDescent="0.3">
      <c r="B1579" s="29" t="str">
        <f>UnitName</f>
        <v>Plot</v>
      </c>
      <c r="C1579" s="30">
        <v>4</v>
      </c>
      <c r="E1579" s="29" t="str">
        <f>UnitName</f>
        <v>Plot</v>
      </c>
      <c r="F1579" s="30">
        <v>4</v>
      </c>
      <c r="H1579" s="29" t="str">
        <f>UnitName</f>
        <v>Plot</v>
      </c>
      <c r="I1579" s="30">
        <v>4</v>
      </c>
      <c r="K1579" s="29" t="str">
        <f>UnitName</f>
        <v>Plot</v>
      </c>
      <c r="L1579" s="30">
        <v>4</v>
      </c>
    </row>
    <row r="1580" spans="2:12" ht="13" x14ac:dyDescent="0.3">
      <c r="B1580" s="29" t="str">
        <f>BlockName</f>
        <v>Name</v>
      </c>
      <c r="C1580" s="30" t="s">
        <v>55</v>
      </c>
      <c r="E1580" s="29" t="str">
        <f>BlockName</f>
        <v>Name</v>
      </c>
      <c r="F1580" s="30" t="s">
        <v>55</v>
      </c>
      <c r="H1580" s="29" t="str">
        <f>BlockName</f>
        <v>Name</v>
      </c>
      <c r="I1580" s="30" t="s">
        <v>55</v>
      </c>
      <c r="K1580" s="29" t="str">
        <f>BlockName</f>
        <v>Name</v>
      </c>
      <c r="L1580" s="30" t="s">
        <v>55</v>
      </c>
    </row>
    <row r="1581" spans="2:12" ht="13" x14ac:dyDescent="0.3">
      <c r="B1581" s="29" t="str">
        <f>Factor2Name</f>
        <v>Variety</v>
      </c>
      <c r="C1581" s="30" t="s">
        <v>2</v>
      </c>
      <c r="E1581" s="29" t="str">
        <f>Factor2Name</f>
        <v>Variety</v>
      </c>
      <c r="F1581" s="30" t="s">
        <v>2</v>
      </c>
      <c r="H1581" s="29" t="str">
        <f>Factor2Name</f>
        <v>Variety</v>
      </c>
      <c r="I1581" s="30" t="s">
        <v>2</v>
      </c>
      <c r="K1581" s="29" t="str">
        <f>Factor2Name</f>
        <v>Variety</v>
      </c>
      <c r="L1581" s="30" t="s">
        <v>2</v>
      </c>
    </row>
    <row r="1582" spans="2:12" ht="13" x14ac:dyDescent="0.3">
      <c r="B1582" s="29" t="str">
        <f>Factor3Name</f>
        <v>Fertiliser</v>
      </c>
      <c r="C1582" s="30" t="s">
        <v>45</v>
      </c>
      <c r="E1582" s="29" t="str">
        <f>Factor3Name</f>
        <v>Fertiliser</v>
      </c>
      <c r="F1582" s="30" t="s">
        <v>45</v>
      </c>
      <c r="H1582" s="29" t="str">
        <f>Factor3Name</f>
        <v>Fertiliser</v>
      </c>
      <c r="I1582" s="30" t="s">
        <v>45</v>
      </c>
      <c r="K1582" s="29" t="str">
        <f>Factor3Name</f>
        <v>Fertiliser</v>
      </c>
      <c r="L1582" s="30" t="s">
        <v>45</v>
      </c>
    </row>
    <row r="1583" spans="2:12" ht="13" x14ac:dyDescent="0.3">
      <c r="B1583" s="29" t="str">
        <f>Factor1Name</f>
        <v>Weeding</v>
      </c>
      <c r="C1583" s="30" t="s">
        <v>51</v>
      </c>
      <c r="E1583" s="29" t="str">
        <f>Factor1Name</f>
        <v>Weeding</v>
      </c>
      <c r="F1583" s="30" t="s">
        <v>51</v>
      </c>
      <c r="H1583" s="29" t="str">
        <f>Factor1Name</f>
        <v>Weeding</v>
      </c>
      <c r="I1583" s="30" t="s">
        <v>51</v>
      </c>
      <c r="K1583" s="29" t="str">
        <f>Factor1Name</f>
        <v>Weeding</v>
      </c>
      <c r="L1583" s="30" t="s">
        <v>51</v>
      </c>
    </row>
    <row r="1584" spans="2:12" ht="13" x14ac:dyDescent="0.3">
      <c r="B1584" s="25" t="s">
        <v>14</v>
      </c>
      <c r="C1584" s="26">
        <v>1145</v>
      </c>
      <c r="E1584" s="25" t="s">
        <v>14</v>
      </c>
      <c r="F1584" s="26">
        <v>1165.4000000000001</v>
      </c>
      <c r="H1584" s="25" t="s">
        <v>14</v>
      </c>
      <c r="I1584" s="26">
        <v>1153.7</v>
      </c>
      <c r="K1584" s="25" t="s">
        <v>14</v>
      </c>
      <c r="L1584" s="26">
        <v>1162.5</v>
      </c>
    </row>
    <row r="1586" spans="2:12" ht="13" x14ac:dyDescent="0.3">
      <c r="B1586" s="27" t="s">
        <v>3</v>
      </c>
      <c r="C1586" s="28">
        <v>2017</v>
      </c>
      <c r="E1586" s="27" t="s">
        <v>3</v>
      </c>
      <c r="F1586" s="28">
        <v>2017</v>
      </c>
      <c r="H1586" s="27" t="s">
        <v>3</v>
      </c>
      <c r="I1586" s="28">
        <v>2017</v>
      </c>
      <c r="K1586" s="27" t="s">
        <v>3</v>
      </c>
      <c r="L1586" s="28">
        <v>2017</v>
      </c>
    </row>
    <row r="1587" spans="2:12" ht="13" x14ac:dyDescent="0.3">
      <c r="B1587" s="29" t="str">
        <f>UnitName</f>
        <v>Plot</v>
      </c>
      <c r="C1587" s="30">
        <v>4</v>
      </c>
      <c r="E1587" s="29" t="str">
        <f>UnitName</f>
        <v>Plot</v>
      </c>
      <c r="F1587" s="30">
        <v>4</v>
      </c>
      <c r="H1587" s="29" t="str">
        <f>UnitName</f>
        <v>Plot</v>
      </c>
      <c r="I1587" s="30">
        <v>4</v>
      </c>
      <c r="K1587" s="29" t="str">
        <f>UnitName</f>
        <v>Plot</v>
      </c>
      <c r="L1587" s="30">
        <v>4</v>
      </c>
    </row>
    <row r="1588" spans="2:12" ht="13" x14ac:dyDescent="0.3">
      <c r="B1588" s="29" t="str">
        <f>BlockName</f>
        <v>Name</v>
      </c>
      <c r="C1588" s="30" t="s">
        <v>55</v>
      </c>
      <c r="E1588" s="29" t="str">
        <f>BlockName</f>
        <v>Name</v>
      </c>
      <c r="F1588" s="30" t="s">
        <v>55</v>
      </c>
      <c r="H1588" s="29" t="str">
        <f>BlockName</f>
        <v>Name</v>
      </c>
      <c r="I1588" s="30" t="s">
        <v>55</v>
      </c>
      <c r="K1588" s="29" t="str">
        <f>BlockName</f>
        <v>Name</v>
      </c>
      <c r="L1588" s="30" t="s">
        <v>55</v>
      </c>
    </row>
    <row r="1589" spans="2:12" ht="13" x14ac:dyDescent="0.3">
      <c r="B1589" s="29" t="str">
        <f>Factor2Name</f>
        <v>Variety</v>
      </c>
      <c r="C1589" s="30" t="s">
        <v>2</v>
      </c>
      <c r="E1589" s="29" t="str">
        <f>Factor2Name</f>
        <v>Variety</v>
      </c>
      <c r="F1589" s="30" t="s">
        <v>2</v>
      </c>
      <c r="H1589" s="29" t="str">
        <f>Factor2Name</f>
        <v>Variety</v>
      </c>
      <c r="I1589" s="30" t="s">
        <v>2</v>
      </c>
      <c r="K1589" s="29" t="str">
        <f>Factor2Name</f>
        <v>Variety</v>
      </c>
      <c r="L1589" s="30" t="s">
        <v>2</v>
      </c>
    </row>
    <row r="1590" spans="2:12" ht="13" x14ac:dyDescent="0.3">
      <c r="B1590" s="29" t="str">
        <f>Factor3Name</f>
        <v>Fertiliser</v>
      </c>
      <c r="C1590" s="30" t="s">
        <v>45</v>
      </c>
      <c r="E1590" s="29" t="str">
        <f>Factor3Name</f>
        <v>Fertiliser</v>
      </c>
      <c r="F1590" s="30" t="s">
        <v>45</v>
      </c>
      <c r="H1590" s="29" t="str">
        <f>Factor3Name</f>
        <v>Fertiliser</v>
      </c>
      <c r="I1590" s="30" t="s">
        <v>45</v>
      </c>
      <c r="K1590" s="29" t="str">
        <f>Factor3Name</f>
        <v>Fertiliser</v>
      </c>
      <c r="L1590" s="30" t="s">
        <v>45</v>
      </c>
    </row>
    <row r="1591" spans="2:12" ht="13" x14ac:dyDescent="0.3">
      <c r="B1591" s="29" t="str">
        <f>Factor1Name</f>
        <v>Weeding</v>
      </c>
      <c r="C1591" s="30" t="s">
        <v>51</v>
      </c>
      <c r="E1591" s="29" t="str">
        <f>Factor1Name</f>
        <v>Weeding</v>
      </c>
      <c r="F1591" s="30" t="s">
        <v>51</v>
      </c>
      <c r="H1591" s="29" t="str">
        <f>Factor1Name</f>
        <v>Weeding</v>
      </c>
      <c r="I1591" s="30" t="s">
        <v>51</v>
      </c>
      <c r="K1591" s="29" t="str">
        <f>Factor1Name</f>
        <v>Weeding</v>
      </c>
      <c r="L1591" s="30" t="s">
        <v>51</v>
      </c>
    </row>
    <row r="1592" spans="2:12" ht="13" x14ac:dyDescent="0.3">
      <c r="B1592" s="25" t="s">
        <v>14</v>
      </c>
      <c r="C1592" s="26">
        <v>1128</v>
      </c>
      <c r="E1592" s="25" t="s">
        <v>14</v>
      </c>
      <c r="F1592" s="26">
        <v>1223.5</v>
      </c>
      <c r="H1592" s="25" t="s">
        <v>14</v>
      </c>
      <c r="I1592" s="26">
        <v>1253.0999999999999</v>
      </c>
      <c r="K1592" s="25" t="s">
        <v>14</v>
      </c>
      <c r="L1592" s="26">
        <v>1138.2</v>
      </c>
    </row>
    <row r="1594" spans="2:12" ht="13" x14ac:dyDescent="0.3">
      <c r="B1594" s="27" t="s">
        <v>3</v>
      </c>
      <c r="C1594" s="28">
        <v>2017</v>
      </c>
      <c r="E1594" s="27" t="s">
        <v>3</v>
      </c>
      <c r="F1594" s="28">
        <v>2017</v>
      </c>
      <c r="H1594" s="27" t="s">
        <v>3</v>
      </c>
      <c r="I1594" s="28">
        <v>2017</v>
      </c>
      <c r="K1594" s="27" t="s">
        <v>3</v>
      </c>
      <c r="L1594" s="28">
        <v>2017</v>
      </c>
    </row>
    <row r="1595" spans="2:12" ht="13" x14ac:dyDescent="0.3">
      <c r="B1595" s="29" t="str">
        <f>UnitName</f>
        <v>Plot</v>
      </c>
      <c r="C1595" s="30">
        <v>4</v>
      </c>
      <c r="E1595" s="29" t="str">
        <f>UnitName</f>
        <v>Plot</v>
      </c>
      <c r="F1595" s="30">
        <v>4</v>
      </c>
      <c r="H1595" s="29" t="str">
        <f>UnitName</f>
        <v>Plot</v>
      </c>
      <c r="I1595" s="30">
        <v>4</v>
      </c>
      <c r="K1595" s="29" t="str">
        <f>UnitName</f>
        <v>Plot</v>
      </c>
      <c r="L1595" s="30">
        <v>4</v>
      </c>
    </row>
    <row r="1596" spans="2:12" ht="13" x14ac:dyDescent="0.3">
      <c r="B1596" s="29" t="str">
        <f>BlockName</f>
        <v>Name</v>
      </c>
      <c r="C1596" s="30" t="s">
        <v>55</v>
      </c>
      <c r="E1596" s="29" t="str">
        <f>BlockName</f>
        <v>Name</v>
      </c>
      <c r="F1596" s="30" t="s">
        <v>55</v>
      </c>
      <c r="H1596" s="29" t="str">
        <f>BlockName</f>
        <v>Name</v>
      </c>
      <c r="I1596" s="30" t="s">
        <v>55</v>
      </c>
      <c r="K1596" s="29" t="str">
        <f>BlockName</f>
        <v>Name</v>
      </c>
      <c r="L1596" s="30" t="s">
        <v>55</v>
      </c>
    </row>
    <row r="1597" spans="2:12" ht="13" x14ac:dyDescent="0.3">
      <c r="B1597" s="29" t="str">
        <f>Factor2Name</f>
        <v>Variety</v>
      </c>
      <c r="C1597" s="30" t="s">
        <v>2</v>
      </c>
      <c r="E1597" s="29" t="str">
        <f>Factor2Name</f>
        <v>Variety</v>
      </c>
      <c r="F1597" s="30" t="s">
        <v>2</v>
      </c>
      <c r="H1597" s="29" t="str">
        <f>Factor2Name</f>
        <v>Variety</v>
      </c>
      <c r="I1597" s="30" t="s">
        <v>2</v>
      </c>
      <c r="K1597" s="29" t="str">
        <f>Factor2Name</f>
        <v>Variety</v>
      </c>
      <c r="L1597" s="30" t="s">
        <v>2</v>
      </c>
    </row>
    <row r="1598" spans="2:12" ht="13" x14ac:dyDescent="0.3">
      <c r="B1598" s="29" t="str">
        <f>Factor3Name</f>
        <v>Fertiliser</v>
      </c>
      <c r="C1598" s="30" t="s">
        <v>45</v>
      </c>
      <c r="E1598" s="29" t="str">
        <f>Factor3Name</f>
        <v>Fertiliser</v>
      </c>
      <c r="F1598" s="30" t="s">
        <v>45</v>
      </c>
      <c r="H1598" s="29" t="str">
        <f>Factor3Name</f>
        <v>Fertiliser</v>
      </c>
      <c r="I1598" s="30" t="s">
        <v>45</v>
      </c>
      <c r="K1598" s="29" t="str">
        <f>Factor3Name</f>
        <v>Fertiliser</v>
      </c>
      <c r="L1598" s="30" t="s">
        <v>45</v>
      </c>
    </row>
    <row r="1599" spans="2:12" ht="13" x14ac:dyDescent="0.3">
      <c r="B1599" s="29" t="str">
        <f>Factor1Name</f>
        <v>Weeding</v>
      </c>
      <c r="C1599" s="30" t="s">
        <v>51</v>
      </c>
      <c r="E1599" s="29" t="str">
        <f>Factor1Name</f>
        <v>Weeding</v>
      </c>
      <c r="F1599" s="30" t="s">
        <v>51</v>
      </c>
      <c r="H1599" s="29" t="str">
        <f>Factor1Name</f>
        <v>Weeding</v>
      </c>
      <c r="I1599" s="30" t="s">
        <v>51</v>
      </c>
      <c r="K1599" s="29" t="str">
        <f>Factor1Name</f>
        <v>Weeding</v>
      </c>
      <c r="L1599" s="30" t="s">
        <v>51</v>
      </c>
    </row>
    <row r="1600" spans="2:12" ht="13" x14ac:dyDescent="0.3">
      <c r="B1600" s="25" t="s">
        <v>14</v>
      </c>
      <c r="C1600" s="26">
        <v>1219</v>
      </c>
      <c r="E1600" s="25" t="s">
        <v>14</v>
      </c>
      <c r="F1600" s="26">
        <v>1219.4000000000001</v>
      </c>
      <c r="H1600" s="25" t="s">
        <v>14</v>
      </c>
      <c r="I1600" s="26">
        <v>1435.5</v>
      </c>
      <c r="K1600" s="25" t="s">
        <v>14</v>
      </c>
      <c r="L1600" s="26">
        <v>1348.6</v>
      </c>
    </row>
    <row r="1602" spans="2:12" ht="13" x14ac:dyDescent="0.3">
      <c r="B1602" s="27" t="s">
        <v>3</v>
      </c>
      <c r="C1602" s="28">
        <v>2017</v>
      </c>
      <c r="E1602" s="27" t="s">
        <v>3</v>
      </c>
      <c r="F1602" s="28">
        <v>2017</v>
      </c>
      <c r="H1602" s="27" t="s">
        <v>3</v>
      </c>
      <c r="I1602" s="28">
        <v>2017</v>
      </c>
      <c r="K1602" s="27" t="s">
        <v>3</v>
      </c>
      <c r="L1602" s="28">
        <v>2017</v>
      </c>
    </row>
    <row r="1603" spans="2:12" ht="13" x14ac:dyDescent="0.3">
      <c r="B1603" s="29" t="str">
        <f>UnitName</f>
        <v>Plot</v>
      </c>
      <c r="C1603" s="30">
        <v>5</v>
      </c>
      <c r="E1603" s="29" t="str">
        <f>UnitName</f>
        <v>Plot</v>
      </c>
      <c r="F1603" s="30">
        <v>5</v>
      </c>
      <c r="H1603" s="29" t="str">
        <f>UnitName</f>
        <v>Plot</v>
      </c>
      <c r="I1603" s="30">
        <v>5</v>
      </c>
      <c r="K1603" s="29" t="str">
        <f>UnitName</f>
        <v>Plot</v>
      </c>
      <c r="L1603" s="30">
        <v>5</v>
      </c>
    </row>
    <row r="1604" spans="2:12" ht="13" x14ac:dyDescent="0.3">
      <c r="B1604" s="29" t="str">
        <f>BlockName</f>
        <v>Name</v>
      </c>
      <c r="C1604" s="30" t="s">
        <v>55</v>
      </c>
      <c r="E1604" s="29" t="str">
        <f>BlockName</f>
        <v>Name</v>
      </c>
      <c r="F1604" s="30" t="s">
        <v>55</v>
      </c>
      <c r="H1604" s="29" t="str">
        <f>BlockName</f>
        <v>Name</v>
      </c>
      <c r="I1604" s="30" t="s">
        <v>55</v>
      </c>
      <c r="K1604" s="29" t="str">
        <f>BlockName</f>
        <v>Name</v>
      </c>
      <c r="L1604" s="30" t="s">
        <v>55</v>
      </c>
    </row>
    <row r="1605" spans="2:12" ht="13" x14ac:dyDescent="0.3">
      <c r="B1605" s="29" t="str">
        <f>Factor2Name</f>
        <v>Variety</v>
      </c>
      <c r="C1605" s="30" t="s">
        <v>2</v>
      </c>
      <c r="E1605" s="29" t="str">
        <f>Factor2Name</f>
        <v>Variety</v>
      </c>
      <c r="F1605" s="30" t="s">
        <v>2</v>
      </c>
      <c r="H1605" s="29" t="str">
        <f>Factor2Name</f>
        <v>Variety</v>
      </c>
      <c r="I1605" s="30" t="s">
        <v>2</v>
      </c>
      <c r="K1605" s="29" t="str">
        <f>Factor2Name</f>
        <v>Variety</v>
      </c>
      <c r="L1605" s="30" t="s">
        <v>2</v>
      </c>
    </row>
    <row r="1606" spans="2:12" ht="13" x14ac:dyDescent="0.3">
      <c r="B1606" s="29" t="str">
        <f>Factor3Name</f>
        <v>Fertiliser</v>
      </c>
      <c r="C1606" s="30" t="s">
        <v>45</v>
      </c>
      <c r="E1606" s="29" t="str">
        <f>Factor3Name</f>
        <v>Fertiliser</v>
      </c>
      <c r="F1606" s="30" t="s">
        <v>45</v>
      </c>
      <c r="H1606" s="29" t="str">
        <f>Factor3Name</f>
        <v>Fertiliser</v>
      </c>
      <c r="I1606" s="30" t="s">
        <v>45</v>
      </c>
      <c r="K1606" s="29" t="str">
        <f>Factor3Name</f>
        <v>Fertiliser</v>
      </c>
      <c r="L1606" s="30" t="s">
        <v>45</v>
      </c>
    </row>
    <row r="1607" spans="2:12" ht="13" x14ac:dyDescent="0.3">
      <c r="B1607" s="29" t="str">
        <f>Factor1Name</f>
        <v>Weeding</v>
      </c>
      <c r="C1607" s="30" t="s">
        <v>51</v>
      </c>
      <c r="E1607" s="29" t="str">
        <f>Factor1Name</f>
        <v>Weeding</v>
      </c>
      <c r="F1607" s="30" t="s">
        <v>51</v>
      </c>
      <c r="H1607" s="29" t="str">
        <f>Factor1Name</f>
        <v>Weeding</v>
      </c>
      <c r="I1607" s="30" t="s">
        <v>51</v>
      </c>
      <c r="K1607" s="29" t="str">
        <f>Factor1Name</f>
        <v>Weeding</v>
      </c>
      <c r="L1607" s="30" t="s">
        <v>51</v>
      </c>
    </row>
    <row r="1608" spans="2:12" ht="13" x14ac:dyDescent="0.3">
      <c r="B1608" s="25" t="s">
        <v>14</v>
      </c>
      <c r="C1608" s="26">
        <v>1132.5</v>
      </c>
      <c r="E1608" s="25" t="s">
        <v>14</v>
      </c>
      <c r="F1608" s="26">
        <v>1287.8</v>
      </c>
      <c r="H1608" s="25" t="s">
        <v>14</v>
      </c>
      <c r="I1608" s="26">
        <v>1273.8</v>
      </c>
      <c r="K1608" s="25" t="s">
        <v>14</v>
      </c>
      <c r="L1608" s="26">
        <v>1176.7</v>
      </c>
    </row>
    <row r="1610" spans="2:12" ht="13" x14ac:dyDescent="0.3">
      <c r="B1610" s="27" t="s">
        <v>3</v>
      </c>
      <c r="C1610" s="28">
        <v>2017</v>
      </c>
      <c r="E1610" s="27" t="s">
        <v>3</v>
      </c>
      <c r="F1610" s="28">
        <v>2017</v>
      </c>
      <c r="H1610" s="27" t="s">
        <v>3</v>
      </c>
      <c r="I1610" s="28">
        <v>2017</v>
      </c>
      <c r="K1610" s="27" t="s">
        <v>3</v>
      </c>
      <c r="L1610" s="28">
        <v>2017</v>
      </c>
    </row>
    <row r="1611" spans="2:12" ht="13" x14ac:dyDescent="0.3">
      <c r="B1611" s="29" t="str">
        <f>UnitName</f>
        <v>Plot</v>
      </c>
      <c r="C1611" s="30">
        <v>5</v>
      </c>
      <c r="E1611" s="29" t="str">
        <f>UnitName</f>
        <v>Plot</v>
      </c>
      <c r="F1611" s="30">
        <v>5</v>
      </c>
      <c r="H1611" s="29" t="str">
        <f>UnitName</f>
        <v>Plot</v>
      </c>
      <c r="I1611" s="30">
        <v>5</v>
      </c>
      <c r="K1611" s="29" t="str">
        <f>UnitName</f>
        <v>Plot</v>
      </c>
      <c r="L1611" s="30">
        <v>5</v>
      </c>
    </row>
    <row r="1612" spans="2:12" ht="13" x14ac:dyDescent="0.3">
      <c r="B1612" s="29" t="str">
        <f>BlockName</f>
        <v>Name</v>
      </c>
      <c r="C1612" s="30" t="s">
        <v>55</v>
      </c>
      <c r="E1612" s="29" t="str">
        <f>BlockName</f>
        <v>Name</v>
      </c>
      <c r="F1612" s="30" t="s">
        <v>55</v>
      </c>
      <c r="H1612" s="29" t="str">
        <f>BlockName</f>
        <v>Name</v>
      </c>
      <c r="I1612" s="30" t="s">
        <v>55</v>
      </c>
      <c r="K1612" s="29" t="str">
        <f>BlockName</f>
        <v>Name</v>
      </c>
      <c r="L1612" s="30" t="s">
        <v>55</v>
      </c>
    </row>
    <row r="1613" spans="2:12" ht="13" x14ac:dyDescent="0.3">
      <c r="B1613" s="29" t="str">
        <f>Factor2Name</f>
        <v>Variety</v>
      </c>
      <c r="C1613" s="30" t="s">
        <v>2</v>
      </c>
      <c r="E1613" s="29" t="str">
        <f>Factor2Name</f>
        <v>Variety</v>
      </c>
      <c r="F1613" s="30" t="s">
        <v>2</v>
      </c>
      <c r="H1613" s="29" t="str">
        <f>Factor2Name</f>
        <v>Variety</v>
      </c>
      <c r="I1613" s="30" t="s">
        <v>2</v>
      </c>
      <c r="K1613" s="29" t="str">
        <f>Factor2Name</f>
        <v>Variety</v>
      </c>
      <c r="L1613" s="30" t="s">
        <v>2</v>
      </c>
    </row>
    <row r="1614" spans="2:12" ht="13" x14ac:dyDescent="0.3">
      <c r="B1614" s="29" t="str">
        <f>Factor3Name</f>
        <v>Fertiliser</v>
      </c>
      <c r="C1614" s="30" t="s">
        <v>45</v>
      </c>
      <c r="E1614" s="29" t="str">
        <f>Factor3Name</f>
        <v>Fertiliser</v>
      </c>
      <c r="F1614" s="30" t="s">
        <v>45</v>
      </c>
      <c r="H1614" s="29" t="str">
        <f>Factor3Name</f>
        <v>Fertiliser</v>
      </c>
      <c r="I1614" s="30" t="s">
        <v>45</v>
      </c>
      <c r="K1614" s="29" t="str">
        <f>Factor3Name</f>
        <v>Fertiliser</v>
      </c>
      <c r="L1614" s="30" t="s">
        <v>45</v>
      </c>
    </row>
    <row r="1615" spans="2:12" ht="13" x14ac:dyDescent="0.3">
      <c r="B1615" s="29" t="str">
        <f>Factor1Name</f>
        <v>Weeding</v>
      </c>
      <c r="C1615" s="30" t="s">
        <v>51</v>
      </c>
      <c r="E1615" s="29" t="str">
        <f>Factor1Name</f>
        <v>Weeding</v>
      </c>
      <c r="F1615" s="30" t="s">
        <v>51</v>
      </c>
      <c r="H1615" s="29" t="str">
        <f>Factor1Name</f>
        <v>Weeding</v>
      </c>
      <c r="I1615" s="30" t="s">
        <v>51</v>
      </c>
      <c r="K1615" s="29" t="str">
        <f>Factor1Name</f>
        <v>Weeding</v>
      </c>
      <c r="L1615" s="30" t="s">
        <v>51</v>
      </c>
    </row>
    <row r="1616" spans="2:12" ht="13" x14ac:dyDescent="0.3">
      <c r="B1616" s="25" t="s">
        <v>14</v>
      </c>
      <c r="C1616" s="26">
        <v>1233.2</v>
      </c>
      <c r="E1616" s="25" t="s">
        <v>14</v>
      </c>
      <c r="F1616" s="26">
        <v>1198.4000000000001</v>
      </c>
      <c r="H1616" s="25" t="s">
        <v>14</v>
      </c>
      <c r="I1616" s="26">
        <v>1199.5999999999999</v>
      </c>
      <c r="K1616" s="25" t="s">
        <v>14</v>
      </c>
      <c r="L1616" s="26">
        <v>1088.8</v>
      </c>
    </row>
    <row r="1618" spans="2:12" ht="13" x14ac:dyDescent="0.3">
      <c r="B1618" s="27" t="s">
        <v>3</v>
      </c>
      <c r="C1618" s="28">
        <v>2017</v>
      </c>
      <c r="E1618" s="27" t="s">
        <v>3</v>
      </c>
      <c r="F1618" s="28">
        <v>2017</v>
      </c>
      <c r="H1618" s="27" t="s">
        <v>3</v>
      </c>
      <c r="I1618" s="28">
        <v>2017</v>
      </c>
      <c r="K1618" s="27" t="s">
        <v>3</v>
      </c>
      <c r="L1618" s="28">
        <v>2017</v>
      </c>
    </row>
    <row r="1619" spans="2:12" ht="13" x14ac:dyDescent="0.3">
      <c r="B1619" s="29" t="str">
        <f>UnitName</f>
        <v>Plot</v>
      </c>
      <c r="C1619" s="30">
        <v>5</v>
      </c>
      <c r="E1619" s="29" t="str">
        <f>UnitName</f>
        <v>Plot</v>
      </c>
      <c r="F1619" s="30">
        <v>5</v>
      </c>
      <c r="H1619" s="29" t="str">
        <f>UnitName</f>
        <v>Plot</v>
      </c>
      <c r="I1619" s="30">
        <v>5</v>
      </c>
      <c r="K1619" s="29" t="str">
        <f>UnitName</f>
        <v>Plot</v>
      </c>
      <c r="L1619" s="30">
        <v>5</v>
      </c>
    </row>
    <row r="1620" spans="2:12" ht="13" x14ac:dyDescent="0.3">
      <c r="B1620" s="29" t="str">
        <f>BlockName</f>
        <v>Name</v>
      </c>
      <c r="C1620" s="30" t="s">
        <v>55</v>
      </c>
      <c r="E1620" s="29" t="str">
        <f>BlockName</f>
        <v>Name</v>
      </c>
      <c r="F1620" s="30" t="s">
        <v>55</v>
      </c>
      <c r="H1620" s="29" t="str">
        <f>BlockName</f>
        <v>Name</v>
      </c>
      <c r="I1620" s="30" t="s">
        <v>55</v>
      </c>
      <c r="K1620" s="29" t="str">
        <f>BlockName</f>
        <v>Name</v>
      </c>
      <c r="L1620" s="30" t="s">
        <v>55</v>
      </c>
    </row>
    <row r="1621" spans="2:12" ht="13" x14ac:dyDescent="0.3">
      <c r="B1621" s="29" t="str">
        <f>Factor2Name</f>
        <v>Variety</v>
      </c>
      <c r="C1621" s="30" t="s">
        <v>2</v>
      </c>
      <c r="E1621" s="29" t="str">
        <f>Factor2Name</f>
        <v>Variety</v>
      </c>
      <c r="F1621" s="30" t="s">
        <v>2</v>
      </c>
      <c r="H1621" s="29" t="str">
        <f>Factor2Name</f>
        <v>Variety</v>
      </c>
      <c r="I1621" s="30" t="s">
        <v>2</v>
      </c>
      <c r="K1621" s="29" t="str">
        <f>Factor2Name</f>
        <v>Variety</v>
      </c>
      <c r="L1621" s="30" t="s">
        <v>2</v>
      </c>
    </row>
    <row r="1622" spans="2:12" ht="13" x14ac:dyDescent="0.3">
      <c r="B1622" s="29" t="str">
        <f>Factor3Name</f>
        <v>Fertiliser</v>
      </c>
      <c r="C1622" s="30" t="s">
        <v>45</v>
      </c>
      <c r="E1622" s="29" t="str">
        <f>Factor3Name</f>
        <v>Fertiliser</v>
      </c>
      <c r="F1622" s="30" t="s">
        <v>45</v>
      </c>
      <c r="H1622" s="29" t="str">
        <f>Factor3Name</f>
        <v>Fertiliser</v>
      </c>
      <c r="I1622" s="30" t="s">
        <v>45</v>
      </c>
      <c r="K1622" s="29" t="str">
        <f>Factor3Name</f>
        <v>Fertiliser</v>
      </c>
      <c r="L1622" s="30" t="s">
        <v>45</v>
      </c>
    </row>
    <row r="1623" spans="2:12" ht="13" x14ac:dyDescent="0.3">
      <c r="B1623" s="29" t="str">
        <f>Factor1Name</f>
        <v>Weeding</v>
      </c>
      <c r="C1623" s="30" t="s">
        <v>51</v>
      </c>
      <c r="E1623" s="29" t="str">
        <f>Factor1Name</f>
        <v>Weeding</v>
      </c>
      <c r="F1623" s="30" t="s">
        <v>51</v>
      </c>
      <c r="H1623" s="29" t="str">
        <f>Factor1Name</f>
        <v>Weeding</v>
      </c>
      <c r="I1623" s="30" t="s">
        <v>51</v>
      </c>
      <c r="K1623" s="29" t="str">
        <f>Factor1Name</f>
        <v>Weeding</v>
      </c>
      <c r="L1623" s="30" t="s">
        <v>51</v>
      </c>
    </row>
    <row r="1624" spans="2:12" ht="13" x14ac:dyDescent="0.3">
      <c r="B1624" s="25" t="s">
        <v>14</v>
      </c>
      <c r="C1624" s="26">
        <v>1387.2</v>
      </c>
      <c r="E1624" s="25" t="s">
        <v>14</v>
      </c>
      <c r="F1624" s="26">
        <v>1107.5999999999999</v>
      </c>
      <c r="H1624" s="25" t="s">
        <v>14</v>
      </c>
      <c r="I1624" s="26">
        <v>1222.5999999999999</v>
      </c>
      <c r="K1624" s="25" t="s">
        <v>14</v>
      </c>
      <c r="L1624" s="26">
        <v>1247.2</v>
      </c>
    </row>
    <row r="1626" spans="2:12" ht="13" x14ac:dyDescent="0.3">
      <c r="B1626" s="27" t="s">
        <v>3</v>
      </c>
      <c r="C1626" s="28">
        <v>2017</v>
      </c>
      <c r="E1626" s="27" t="s">
        <v>3</v>
      </c>
      <c r="F1626" s="28">
        <v>2017</v>
      </c>
      <c r="H1626" s="27" t="s">
        <v>3</v>
      </c>
      <c r="I1626" s="28">
        <v>2017</v>
      </c>
      <c r="K1626" s="27" t="s">
        <v>3</v>
      </c>
      <c r="L1626" s="28">
        <v>2017</v>
      </c>
    </row>
    <row r="1627" spans="2:12" ht="13" x14ac:dyDescent="0.3">
      <c r="B1627" s="29" t="str">
        <f>UnitName</f>
        <v>Plot</v>
      </c>
      <c r="C1627" s="30">
        <v>5</v>
      </c>
      <c r="E1627" s="29" t="str">
        <f>UnitName</f>
        <v>Plot</v>
      </c>
      <c r="F1627" s="30">
        <v>5</v>
      </c>
      <c r="H1627" s="29" t="str">
        <f>UnitName</f>
        <v>Plot</v>
      </c>
      <c r="I1627" s="30">
        <v>5</v>
      </c>
      <c r="K1627" s="29" t="str">
        <f>UnitName</f>
        <v>Plot</v>
      </c>
      <c r="L1627" s="30">
        <v>5</v>
      </c>
    </row>
    <row r="1628" spans="2:12" ht="13" x14ac:dyDescent="0.3">
      <c r="B1628" s="29" t="str">
        <f>BlockName</f>
        <v>Name</v>
      </c>
      <c r="C1628" s="30" t="s">
        <v>55</v>
      </c>
      <c r="E1628" s="29" t="str">
        <f>BlockName</f>
        <v>Name</v>
      </c>
      <c r="F1628" s="30" t="s">
        <v>55</v>
      </c>
      <c r="H1628" s="29" t="str">
        <f>BlockName</f>
        <v>Name</v>
      </c>
      <c r="I1628" s="30" t="s">
        <v>55</v>
      </c>
      <c r="K1628" s="29" t="str">
        <f>BlockName</f>
        <v>Name</v>
      </c>
      <c r="L1628" s="30" t="s">
        <v>55</v>
      </c>
    </row>
    <row r="1629" spans="2:12" ht="13" x14ac:dyDescent="0.3">
      <c r="B1629" s="29" t="str">
        <f>Factor2Name</f>
        <v>Variety</v>
      </c>
      <c r="C1629" s="30" t="s">
        <v>2</v>
      </c>
      <c r="E1629" s="29" t="str">
        <f>Factor2Name</f>
        <v>Variety</v>
      </c>
      <c r="F1629" s="30" t="s">
        <v>2</v>
      </c>
      <c r="H1629" s="29" t="str">
        <f>Factor2Name</f>
        <v>Variety</v>
      </c>
      <c r="I1629" s="30" t="s">
        <v>2</v>
      </c>
      <c r="K1629" s="29" t="str">
        <f>Factor2Name</f>
        <v>Variety</v>
      </c>
      <c r="L1629" s="30" t="s">
        <v>2</v>
      </c>
    </row>
    <row r="1630" spans="2:12" ht="13" x14ac:dyDescent="0.3">
      <c r="B1630" s="29" t="str">
        <f>Factor3Name</f>
        <v>Fertiliser</v>
      </c>
      <c r="C1630" s="30" t="s">
        <v>45</v>
      </c>
      <c r="E1630" s="29" t="str">
        <f>Factor3Name</f>
        <v>Fertiliser</v>
      </c>
      <c r="F1630" s="30" t="s">
        <v>45</v>
      </c>
      <c r="H1630" s="29" t="str">
        <f>Factor3Name</f>
        <v>Fertiliser</v>
      </c>
      <c r="I1630" s="30" t="s">
        <v>45</v>
      </c>
      <c r="K1630" s="29" t="str">
        <f>Factor3Name</f>
        <v>Fertiliser</v>
      </c>
      <c r="L1630" s="30" t="s">
        <v>45</v>
      </c>
    </row>
    <row r="1631" spans="2:12" ht="13" x14ac:dyDescent="0.3">
      <c r="B1631" s="29" t="str">
        <f>Factor1Name</f>
        <v>Weeding</v>
      </c>
      <c r="C1631" s="30" t="s">
        <v>51</v>
      </c>
      <c r="E1631" s="29" t="str">
        <f>Factor1Name</f>
        <v>Weeding</v>
      </c>
      <c r="F1631" s="30" t="s">
        <v>51</v>
      </c>
      <c r="H1631" s="29" t="str">
        <f>Factor1Name</f>
        <v>Weeding</v>
      </c>
      <c r="I1631" s="30" t="s">
        <v>51</v>
      </c>
      <c r="K1631" s="29" t="str">
        <f>Factor1Name</f>
        <v>Weeding</v>
      </c>
      <c r="L1631" s="30" t="s">
        <v>51</v>
      </c>
    </row>
    <row r="1632" spans="2:12" ht="13" x14ac:dyDescent="0.3">
      <c r="B1632" s="25" t="s">
        <v>14</v>
      </c>
      <c r="C1632" s="26">
        <v>1077.0999999999999</v>
      </c>
      <c r="E1632" s="25" t="s">
        <v>14</v>
      </c>
      <c r="F1632" s="26">
        <v>1238.8</v>
      </c>
      <c r="H1632" s="25" t="s">
        <v>14</v>
      </c>
      <c r="I1632" s="26">
        <v>1263.8</v>
      </c>
      <c r="K1632" s="25" t="s">
        <v>14</v>
      </c>
      <c r="L1632" s="26">
        <v>1277.2</v>
      </c>
    </row>
    <row r="1634" spans="2:12" ht="13" x14ac:dyDescent="0.3">
      <c r="B1634" s="27" t="s">
        <v>3</v>
      </c>
      <c r="C1634" s="28">
        <v>2017</v>
      </c>
      <c r="E1634" s="27" t="s">
        <v>3</v>
      </c>
      <c r="F1634" s="28">
        <v>2017</v>
      </c>
      <c r="H1634" s="27" t="s">
        <v>3</v>
      </c>
      <c r="I1634" s="28">
        <v>2017</v>
      </c>
      <c r="K1634" s="27" t="s">
        <v>3</v>
      </c>
      <c r="L1634" s="28">
        <v>2017</v>
      </c>
    </row>
    <row r="1635" spans="2:12" ht="13" x14ac:dyDescent="0.3">
      <c r="B1635" s="29" t="str">
        <f>UnitName</f>
        <v>Plot</v>
      </c>
      <c r="C1635" s="30">
        <v>5</v>
      </c>
      <c r="E1635" s="29" t="str">
        <f>UnitName</f>
        <v>Plot</v>
      </c>
      <c r="F1635" s="30">
        <v>5</v>
      </c>
      <c r="H1635" s="29" t="str">
        <f>UnitName</f>
        <v>Plot</v>
      </c>
      <c r="I1635" s="30">
        <v>5</v>
      </c>
      <c r="K1635" s="29" t="str">
        <f>UnitName</f>
        <v>Plot</v>
      </c>
      <c r="L1635" s="30">
        <v>5</v>
      </c>
    </row>
    <row r="1636" spans="2:12" ht="13" x14ac:dyDescent="0.3">
      <c r="B1636" s="29" t="str">
        <f>BlockName</f>
        <v>Name</v>
      </c>
      <c r="C1636" s="30" t="s">
        <v>55</v>
      </c>
      <c r="E1636" s="29" t="str">
        <f>BlockName</f>
        <v>Name</v>
      </c>
      <c r="F1636" s="30" t="s">
        <v>55</v>
      </c>
      <c r="H1636" s="29" t="str">
        <f>BlockName</f>
        <v>Name</v>
      </c>
      <c r="I1636" s="30" t="s">
        <v>55</v>
      </c>
      <c r="K1636" s="29" t="str">
        <f>BlockName</f>
        <v>Name</v>
      </c>
      <c r="L1636" s="30" t="s">
        <v>55</v>
      </c>
    </row>
    <row r="1637" spans="2:12" ht="13" x14ac:dyDescent="0.3">
      <c r="B1637" s="29" t="str">
        <f>Factor2Name</f>
        <v>Variety</v>
      </c>
      <c r="C1637" s="30" t="s">
        <v>2</v>
      </c>
      <c r="E1637" s="29" t="str">
        <f>Factor2Name</f>
        <v>Variety</v>
      </c>
      <c r="F1637" s="30" t="s">
        <v>2</v>
      </c>
      <c r="H1637" s="29" t="str">
        <f>Factor2Name</f>
        <v>Variety</v>
      </c>
      <c r="I1637" s="30" t="s">
        <v>2</v>
      </c>
      <c r="K1637" s="29" t="str">
        <f>Factor2Name</f>
        <v>Variety</v>
      </c>
      <c r="L1637" s="30" t="s">
        <v>2</v>
      </c>
    </row>
    <row r="1638" spans="2:12" ht="13" x14ac:dyDescent="0.3">
      <c r="B1638" s="29" t="str">
        <f>Factor3Name</f>
        <v>Fertiliser</v>
      </c>
      <c r="C1638" s="30" t="s">
        <v>45</v>
      </c>
      <c r="E1638" s="29" t="str">
        <f>Factor3Name</f>
        <v>Fertiliser</v>
      </c>
      <c r="F1638" s="30" t="s">
        <v>45</v>
      </c>
      <c r="H1638" s="29" t="str">
        <f>Factor3Name</f>
        <v>Fertiliser</v>
      </c>
      <c r="I1638" s="30" t="s">
        <v>45</v>
      </c>
      <c r="K1638" s="29" t="str">
        <f>Factor3Name</f>
        <v>Fertiliser</v>
      </c>
      <c r="L1638" s="30" t="s">
        <v>45</v>
      </c>
    </row>
    <row r="1639" spans="2:12" ht="13" x14ac:dyDescent="0.3">
      <c r="B1639" s="29" t="str">
        <f>Factor1Name</f>
        <v>Weeding</v>
      </c>
      <c r="C1639" s="30" t="s">
        <v>51</v>
      </c>
      <c r="E1639" s="29" t="str">
        <f>Factor1Name</f>
        <v>Weeding</v>
      </c>
      <c r="F1639" s="30" t="s">
        <v>51</v>
      </c>
      <c r="H1639" s="29" t="str">
        <f>Factor1Name</f>
        <v>Weeding</v>
      </c>
      <c r="I1639" s="30" t="s">
        <v>51</v>
      </c>
      <c r="K1639" s="29" t="str">
        <f>Factor1Name</f>
        <v>Weeding</v>
      </c>
      <c r="L1639" s="30" t="s">
        <v>51</v>
      </c>
    </row>
    <row r="1640" spans="2:12" ht="13" x14ac:dyDescent="0.3">
      <c r="B1640" s="25" t="s">
        <v>14</v>
      </c>
      <c r="C1640" s="26">
        <v>1182.8</v>
      </c>
      <c r="E1640" s="25" t="s">
        <v>14</v>
      </c>
      <c r="F1640" s="26">
        <v>1061.3</v>
      </c>
      <c r="H1640" s="25" t="s">
        <v>14</v>
      </c>
      <c r="I1640" s="26">
        <v>1199.9000000000001</v>
      </c>
      <c r="K1640" s="25" t="s">
        <v>14</v>
      </c>
      <c r="L1640" s="26">
        <v>1218.8</v>
      </c>
    </row>
    <row r="1642" spans="2:12" ht="13" x14ac:dyDescent="0.3">
      <c r="B1642" s="27" t="s">
        <v>3</v>
      </c>
      <c r="C1642" s="28">
        <v>2017</v>
      </c>
      <c r="E1642" s="27" t="s">
        <v>3</v>
      </c>
      <c r="F1642" s="28">
        <v>2017</v>
      </c>
      <c r="H1642" s="27" t="s">
        <v>3</v>
      </c>
      <c r="I1642" s="28">
        <v>2017</v>
      </c>
      <c r="K1642" s="27" t="s">
        <v>3</v>
      </c>
      <c r="L1642" s="28">
        <v>2017</v>
      </c>
    </row>
    <row r="1643" spans="2:12" ht="13" x14ac:dyDescent="0.3">
      <c r="B1643" s="29" t="str">
        <f>UnitName</f>
        <v>Plot</v>
      </c>
      <c r="C1643" s="30">
        <v>6</v>
      </c>
      <c r="E1643" s="29" t="str">
        <f>UnitName</f>
        <v>Plot</v>
      </c>
      <c r="F1643" s="30">
        <v>6</v>
      </c>
      <c r="H1643" s="29" t="str">
        <f>UnitName</f>
        <v>Plot</v>
      </c>
      <c r="I1643" s="30">
        <v>6</v>
      </c>
      <c r="K1643" s="29" t="str">
        <f>UnitName</f>
        <v>Plot</v>
      </c>
      <c r="L1643" s="30">
        <v>6</v>
      </c>
    </row>
    <row r="1644" spans="2:12" ht="13" x14ac:dyDescent="0.3">
      <c r="B1644" s="29" t="str">
        <f>BlockName</f>
        <v>Name</v>
      </c>
      <c r="C1644" s="30" t="s">
        <v>55</v>
      </c>
      <c r="E1644" s="29" t="str">
        <f>BlockName</f>
        <v>Name</v>
      </c>
      <c r="F1644" s="30" t="s">
        <v>55</v>
      </c>
      <c r="H1644" s="29" t="str">
        <f>BlockName</f>
        <v>Name</v>
      </c>
      <c r="I1644" s="30" t="s">
        <v>55</v>
      </c>
      <c r="K1644" s="29" t="str">
        <f>BlockName</f>
        <v>Name</v>
      </c>
      <c r="L1644" s="30" t="s">
        <v>55</v>
      </c>
    </row>
    <row r="1645" spans="2:12" ht="13" x14ac:dyDescent="0.3">
      <c r="B1645" s="29" t="str">
        <f>Factor2Name</f>
        <v>Variety</v>
      </c>
      <c r="C1645" s="30" t="s">
        <v>2</v>
      </c>
      <c r="E1645" s="29" t="str">
        <f>Factor2Name</f>
        <v>Variety</v>
      </c>
      <c r="F1645" s="30" t="s">
        <v>2</v>
      </c>
      <c r="H1645" s="29" t="str">
        <f>Factor2Name</f>
        <v>Variety</v>
      </c>
      <c r="I1645" s="30" t="s">
        <v>2</v>
      </c>
      <c r="K1645" s="29" t="str">
        <f>Factor2Name</f>
        <v>Variety</v>
      </c>
      <c r="L1645" s="30" t="s">
        <v>2</v>
      </c>
    </row>
    <row r="1646" spans="2:12" ht="13" x14ac:dyDescent="0.3">
      <c r="B1646" s="29" t="str">
        <f>Factor3Name</f>
        <v>Fertiliser</v>
      </c>
      <c r="C1646" s="30" t="s">
        <v>45</v>
      </c>
      <c r="E1646" s="29" t="str">
        <f>Factor3Name</f>
        <v>Fertiliser</v>
      </c>
      <c r="F1646" s="30" t="s">
        <v>45</v>
      </c>
      <c r="H1646" s="29" t="str">
        <f>Factor3Name</f>
        <v>Fertiliser</v>
      </c>
      <c r="I1646" s="30" t="s">
        <v>45</v>
      </c>
      <c r="K1646" s="29" t="str">
        <f>Factor3Name</f>
        <v>Fertiliser</v>
      </c>
      <c r="L1646" s="30" t="s">
        <v>45</v>
      </c>
    </row>
    <row r="1647" spans="2:12" ht="13" x14ac:dyDescent="0.3">
      <c r="B1647" s="29" t="str">
        <f>Factor1Name</f>
        <v>Weeding</v>
      </c>
      <c r="C1647" s="30" t="s">
        <v>51</v>
      </c>
      <c r="E1647" s="29" t="str">
        <f>Factor1Name</f>
        <v>Weeding</v>
      </c>
      <c r="F1647" s="30" t="s">
        <v>51</v>
      </c>
      <c r="H1647" s="29" t="str">
        <f>Factor1Name</f>
        <v>Weeding</v>
      </c>
      <c r="I1647" s="30" t="s">
        <v>51</v>
      </c>
      <c r="K1647" s="29" t="str">
        <f>Factor1Name</f>
        <v>Weeding</v>
      </c>
      <c r="L1647" s="30" t="s">
        <v>51</v>
      </c>
    </row>
    <row r="1648" spans="2:12" ht="13" x14ac:dyDescent="0.3">
      <c r="B1648" s="25" t="s">
        <v>14</v>
      </c>
      <c r="C1648" s="26">
        <v>1044.3</v>
      </c>
      <c r="E1648" s="25" t="s">
        <v>14</v>
      </c>
      <c r="F1648" s="26">
        <v>1177.9000000000001</v>
      </c>
      <c r="H1648" s="25" t="s">
        <v>14</v>
      </c>
      <c r="I1648" s="26">
        <v>1081.5999999999999</v>
      </c>
      <c r="K1648" s="25" t="s">
        <v>14</v>
      </c>
      <c r="L1648" s="26">
        <v>1094.5999999999999</v>
      </c>
    </row>
    <row r="1650" spans="2:12" ht="13" x14ac:dyDescent="0.3">
      <c r="B1650" s="27" t="s">
        <v>3</v>
      </c>
      <c r="C1650" s="28">
        <v>2017</v>
      </c>
      <c r="E1650" s="27" t="s">
        <v>3</v>
      </c>
      <c r="F1650" s="28">
        <v>2017</v>
      </c>
      <c r="H1650" s="27" t="s">
        <v>3</v>
      </c>
      <c r="I1650" s="28">
        <v>2017</v>
      </c>
      <c r="K1650" s="27" t="s">
        <v>3</v>
      </c>
      <c r="L1650" s="28">
        <v>2017</v>
      </c>
    </row>
    <row r="1651" spans="2:12" ht="13" x14ac:dyDescent="0.3">
      <c r="B1651" s="29" t="str">
        <f>UnitName</f>
        <v>Plot</v>
      </c>
      <c r="C1651" s="30">
        <v>6</v>
      </c>
      <c r="E1651" s="29" t="str">
        <f>UnitName</f>
        <v>Plot</v>
      </c>
      <c r="F1651" s="30">
        <v>6</v>
      </c>
      <c r="H1651" s="29" t="str">
        <f>UnitName</f>
        <v>Plot</v>
      </c>
      <c r="I1651" s="30">
        <v>6</v>
      </c>
      <c r="K1651" s="29" t="str">
        <f>UnitName</f>
        <v>Plot</v>
      </c>
      <c r="L1651" s="30">
        <v>6</v>
      </c>
    </row>
    <row r="1652" spans="2:12" ht="13" x14ac:dyDescent="0.3">
      <c r="B1652" s="29" t="str">
        <f>BlockName</f>
        <v>Name</v>
      </c>
      <c r="C1652" s="30" t="s">
        <v>55</v>
      </c>
      <c r="E1652" s="29" t="str">
        <f>BlockName</f>
        <v>Name</v>
      </c>
      <c r="F1652" s="30" t="s">
        <v>55</v>
      </c>
      <c r="H1652" s="29" t="str">
        <f>BlockName</f>
        <v>Name</v>
      </c>
      <c r="I1652" s="30" t="s">
        <v>55</v>
      </c>
      <c r="K1652" s="29" t="str">
        <f>BlockName</f>
        <v>Name</v>
      </c>
      <c r="L1652" s="30" t="s">
        <v>55</v>
      </c>
    </row>
    <row r="1653" spans="2:12" ht="13" x14ac:dyDescent="0.3">
      <c r="B1653" s="29" t="str">
        <f>Factor2Name</f>
        <v>Variety</v>
      </c>
      <c r="C1653" s="30" t="s">
        <v>2</v>
      </c>
      <c r="E1653" s="29" t="str">
        <f>Factor2Name</f>
        <v>Variety</v>
      </c>
      <c r="F1653" s="30" t="s">
        <v>2</v>
      </c>
      <c r="H1653" s="29" t="str">
        <f>Factor2Name</f>
        <v>Variety</v>
      </c>
      <c r="I1653" s="30" t="s">
        <v>2</v>
      </c>
      <c r="K1653" s="29" t="str">
        <f>Factor2Name</f>
        <v>Variety</v>
      </c>
      <c r="L1653" s="30" t="s">
        <v>2</v>
      </c>
    </row>
    <row r="1654" spans="2:12" ht="13" x14ac:dyDescent="0.3">
      <c r="B1654" s="29" t="str">
        <f>Factor3Name</f>
        <v>Fertiliser</v>
      </c>
      <c r="C1654" s="30" t="s">
        <v>45</v>
      </c>
      <c r="E1654" s="29" t="str">
        <f>Factor3Name</f>
        <v>Fertiliser</v>
      </c>
      <c r="F1654" s="30" t="s">
        <v>45</v>
      </c>
      <c r="H1654" s="29" t="str">
        <f>Factor3Name</f>
        <v>Fertiliser</v>
      </c>
      <c r="I1654" s="30" t="s">
        <v>45</v>
      </c>
      <c r="K1654" s="29" t="str">
        <f>Factor3Name</f>
        <v>Fertiliser</v>
      </c>
      <c r="L1654" s="30" t="s">
        <v>45</v>
      </c>
    </row>
    <row r="1655" spans="2:12" ht="13" x14ac:dyDescent="0.3">
      <c r="B1655" s="29" t="str">
        <f>Factor1Name</f>
        <v>Weeding</v>
      </c>
      <c r="C1655" s="30" t="s">
        <v>51</v>
      </c>
      <c r="E1655" s="29" t="str">
        <f>Factor1Name</f>
        <v>Weeding</v>
      </c>
      <c r="F1655" s="30" t="s">
        <v>51</v>
      </c>
      <c r="H1655" s="29" t="str">
        <f>Factor1Name</f>
        <v>Weeding</v>
      </c>
      <c r="I1655" s="30" t="s">
        <v>51</v>
      </c>
      <c r="K1655" s="29" t="str">
        <f>Factor1Name</f>
        <v>Weeding</v>
      </c>
      <c r="L1655" s="30" t="s">
        <v>51</v>
      </c>
    </row>
    <row r="1656" spans="2:12" ht="13" x14ac:dyDescent="0.3">
      <c r="B1656" s="25" t="s">
        <v>14</v>
      </c>
      <c r="C1656" s="26">
        <v>1151.7</v>
      </c>
      <c r="E1656" s="25" t="s">
        <v>14</v>
      </c>
      <c r="F1656" s="26">
        <v>1435.5</v>
      </c>
      <c r="H1656" s="25" t="s">
        <v>14</v>
      </c>
      <c r="I1656" s="26">
        <v>1226.5</v>
      </c>
      <c r="K1656" s="25" t="s">
        <v>14</v>
      </c>
      <c r="L1656" s="26">
        <v>1140.2</v>
      </c>
    </row>
    <row r="1658" spans="2:12" ht="13" x14ac:dyDescent="0.3">
      <c r="B1658" s="27" t="s">
        <v>3</v>
      </c>
      <c r="C1658" s="28">
        <v>2017</v>
      </c>
      <c r="E1658" s="27" t="s">
        <v>3</v>
      </c>
      <c r="F1658" s="28">
        <v>2017</v>
      </c>
      <c r="H1658" s="27" t="s">
        <v>3</v>
      </c>
      <c r="I1658" s="28">
        <v>2017</v>
      </c>
      <c r="K1658" s="27" t="s">
        <v>3</v>
      </c>
      <c r="L1658" s="28">
        <v>2017</v>
      </c>
    </row>
    <row r="1659" spans="2:12" ht="13" x14ac:dyDescent="0.3">
      <c r="B1659" s="29" t="str">
        <f>UnitName</f>
        <v>Plot</v>
      </c>
      <c r="C1659" s="30">
        <v>6</v>
      </c>
      <c r="E1659" s="29" t="str">
        <f>UnitName</f>
        <v>Plot</v>
      </c>
      <c r="F1659" s="30">
        <v>6</v>
      </c>
      <c r="H1659" s="29" t="str">
        <f>UnitName</f>
        <v>Plot</v>
      </c>
      <c r="I1659" s="30">
        <v>6</v>
      </c>
      <c r="K1659" s="29" t="str">
        <f>UnitName</f>
        <v>Plot</v>
      </c>
      <c r="L1659" s="30">
        <v>6</v>
      </c>
    </row>
    <row r="1660" spans="2:12" ht="13" x14ac:dyDescent="0.3">
      <c r="B1660" s="29" t="str">
        <f>BlockName</f>
        <v>Name</v>
      </c>
      <c r="C1660" s="30" t="s">
        <v>55</v>
      </c>
      <c r="E1660" s="29" t="str">
        <f>BlockName</f>
        <v>Name</v>
      </c>
      <c r="F1660" s="30" t="s">
        <v>55</v>
      </c>
      <c r="H1660" s="29" t="str">
        <f>BlockName</f>
        <v>Name</v>
      </c>
      <c r="I1660" s="30" t="s">
        <v>55</v>
      </c>
      <c r="K1660" s="29" t="str">
        <f>BlockName</f>
        <v>Name</v>
      </c>
      <c r="L1660" s="30" t="s">
        <v>55</v>
      </c>
    </row>
    <row r="1661" spans="2:12" ht="13" x14ac:dyDescent="0.3">
      <c r="B1661" s="29" t="str">
        <f>Factor2Name</f>
        <v>Variety</v>
      </c>
      <c r="C1661" s="30" t="s">
        <v>2</v>
      </c>
      <c r="E1661" s="29" t="str">
        <f>Factor2Name</f>
        <v>Variety</v>
      </c>
      <c r="F1661" s="30" t="s">
        <v>2</v>
      </c>
      <c r="H1661" s="29" t="str">
        <f>Factor2Name</f>
        <v>Variety</v>
      </c>
      <c r="I1661" s="30" t="s">
        <v>2</v>
      </c>
      <c r="K1661" s="29" t="str">
        <f>Factor2Name</f>
        <v>Variety</v>
      </c>
      <c r="L1661" s="30" t="s">
        <v>2</v>
      </c>
    </row>
    <row r="1662" spans="2:12" ht="13" x14ac:dyDescent="0.3">
      <c r="B1662" s="29" t="str">
        <f>Factor3Name</f>
        <v>Fertiliser</v>
      </c>
      <c r="C1662" s="30" t="s">
        <v>45</v>
      </c>
      <c r="E1662" s="29" t="str">
        <f>Factor3Name</f>
        <v>Fertiliser</v>
      </c>
      <c r="F1662" s="30" t="s">
        <v>45</v>
      </c>
      <c r="H1662" s="29" t="str">
        <f>Factor3Name</f>
        <v>Fertiliser</v>
      </c>
      <c r="I1662" s="30" t="s">
        <v>45</v>
      </c>
      <c r="K1662" s="29" t="str">
        <f>Factor3Name</f>
        <v>Fertiliser</v>
      </c>
      <c r="L1662" s="30" t="s">
        <v>45</v>
      </c>
    </row>
    <row r="1663" spans="2:12" ht="13" x14ac:dyDescent="0.3">
      <c r="B1663" s="29" t="str">
        <f>Factor1Name</f>
        <v>Weeding</v>
      </c>
      <c r="C1663" s="30" t="s">
        <v>51</v>
      </c>
      <c r="E1663" s="29" t="str">
        <f>Factor1Name</f>
        <v>Weeding</v>
      </c>
      <c r="F1663" s="30" t="s">
        <v>51</v>
      </c>
      <c r="H1663" s="29" t="str">
        <f>Factor1Name</f>
        <v>Weeding</v>
      </c>
      <c r="I1663" s="30" t="s">
        <v>51</v>
      </c>
      <c r="K1663" s="29" t="str">
        <f>Factor1Name</f>
        <v>Weeding</v>
      </c>
      <c r="L1663" s="30" t="s">
        <v>51</v>
      </c>
    </row>
    <row r="1664" spans="2:12" ht="13" x14ac:dyDescent="0.3">
      <c r="B1664" s="25" t="s">
        <v>14</v>
      </c>
      <c r="C1664" s="26">
        <v>1178.9000000000001</v>
      </c>
      <c r="E1664" s="25" t="s">
        <v>14</v>
      </c>
      <c r="F1664" s="26">
        <v>1192.5</v>
      </c>
      <c r="H1664" s="25" t="s">
        <v>14</v>
      </c>
      <c r="I1664" s="26">
        <v>1047.2</v>
      </c>
      <c r="K1664" s="25" t="s">
        <v>14</v>
      </c>
      <c r="L1664" s="26">
        <v>1189.5</v>
      </c>
    </row>
    <row r="1666" spans="2:12" ht="13" x14ac:dyDescent="0.3">
      <c r="B1666" s="27" t="s">
        <v>3</v>
      </c>
      <c r="C1666" s="28">
        <v>2017</v>
      </c>
      <c r="E1666" s="27" t="s">
        <v>3</v>
      </c>
      <c r="F1666" s="28">
        <v>2017</v>
      </c>
      <c r="H1666" s="27" t="s">
        <v>3</v>
      </c>
      <c r="I1666" s="28">
        <v>2017</v>
      </c>
      <c r="K1666" s="27" t="s">
        <v>3</v>
      </c>
      <c r="L1666" s="28">
        <v>2017</v>
      </c>
    </row>
    <row r="1667" spans="2:12" ht="13" x14ac:dyDescent="0.3">
      <c r="B1667" s="29" t="str">
        <f>UnitName</f>
        <v>Plot</v>
      </c>
      <c r="C1667" s="30">
        <v>6</v>
      </c>
      <c r="E1667" s="29" t="str">
        <f>UnitName</f>
        <v>Plot</v>
      </c>
      <c r="F1667" s="30">
        <v>6</v>
      </c>
      <c r="H1667" s="29" t="str">
        <f>UnitName</f>
        <v>Plot</v>
      </c>
      <c r="I1667" s="30">
        <v>6</v>
      </c>
      <c r="K1667" s="29" t="str">
        <f>UnitName</f>
        <v>Plot</v>
      </c>
      <c r="L1667" s="30">
        <v>6</v>
      </c>
    </row>
    <row r="1668" spans="2:12" ht="13" x14ac:dyDescent="0.3">
      <c r="B1668" s="29" t="str">
        <f>BlockName</f>
        <v>Name</v>
      </c>
      <c r="C1668" s="30" t="s">
        <v>55</v>
      </c>
      <c r="E1668" s="29" t="str">
        <f>BlockName</f>
        <v>Name</v>
      </c>
      <c r="F1668" s="30" t="s">
        <v>55</v>
      </c>
      <c r="H1668" s="29" t="str">
        <f>BlockName</f>
        <v>Name</v>
      </c>
      <c r="I1668" s="30" t="s">
        <v>55</v>
      </c>
      <c r="K1668" s="29" t="str">
        <f>BlockName</f>
        <v>Name</v>
      </c>
      <c r="L1668" s="30" t="s">
        <v>55</v>
      </c>
    </row>
    <row r="1669" spans="2:12" ht="13" x14ac:dyDescent="0.3">
      <c r="B1669" s="29" t="str">
        <f>Factor2Name</f>
        <v>Variety</v>
      </c>
      <c r="C1669" s="30" t="s">
        <v>2</v>
      </c>
      <c r="E1669" s="29" t="str">
        <f>Factor2Name</f>
        <v>Variety</v>
      </c>
      <c r="F1669" s="30" t="s">
        <v>2</v>
      </c>
      <c r="H1669" s="29" t="str">
        <f>Factor2Name</f>
        <v>Variety</v>
      </c>
      <c r="I1669" s="30" t="s">
        <v>2</v>
      </c>
      <c r="K1669" s="29" t="str">
        <f>Factor2Name</f>
        <v>Variety</v>
      </c>
      <c r="L1669" s="30" t="s">
        <v>2</v>
      </c>
    </row>
    <row r="1670" spans="2:12" ht="13" x14ac:dyDescent="0.3">
      <c r="B1670" s="29" t="str">
        <f>Factor3Name</f>
        <v>Fertiliser</v>
      </c>
      <c r="C1670" s="30" t="s">
        <v>45</v>
      </c>
      <c r="E1670" s="29" t="str">
        <f>Factor3Name</f>
        <v>Fertiliser</v>
      </c>
      <c r="F1670" s="30" t="s">
        <v>45</v>
      </c>
      <c r="H1670" s="29" t="str">
        <f>Factor3Name</f>
        <v>Fertiliser</v>
      </c>
      <c r="I1670" s="30" t="s">
        <v>45</v>
      </c>
      <c r="K1670" s="29" t="str">
        <f>Factor3Name</f>
        <v>Fertiliser</v>
      </c>
      <c r="L1670" s="30" t="s">
        <v>45</v>
      </c>
    </row>
    <row r="1671" spans="2:12" ht="13" x14ac:dyDescent="0.3">
      <c r="B1671" s="29" t="str">
        <f>Factor1Name</f>
        <v>Weeding</v>
      </c>
      <c r="C1671" s="30" t="s">
        <v>51</v>
      </c>
      <c r="E1671" s="29" t="str">
        <f>Factor1Name</f>
        <v>Weeding</v>
      </c>
      <c r="F1671" s="30" t="s">
        <v>51</v>
      </c>
      <c r="H1671" s="29" t="str">
        <f>Factor1Name</f>
        <v>Weeding</v>
      </c>
      <c r="I1671" s="30" t="s">
        <v>51</v>
      </c>
      <c r="K1671" s="29" t="str">
        <f>Factor1Name</f>
        <v>Weeding</v>
      </c>
      <c r="L1671" s="30" t="s">
        <v>51</v>
      </c>
    </row>
    <row r="1672" spans="2:12" ht="13" x14ac:dyDescent="0.3">
      <c r="B1672" s="25" t="s">
        <v>14</v>
      </c>
      <c r="C1672" s="26">
        <v>1184.2</v>
      </c>
      <c r="E1672" s="25" t="s">
        <v>14</v>
      </c>
      <c r="F1672" s="26">
        <v>1359.9</v>
      </c>
      <c r="H1672" s="25" t="s">
        <v>14</v>
      </c>
      <c r="I1672" s="26">
        <v>1139.5999999999999</v>
      </c>
      <c r="K1672" s="25" t="s">
        <v>14</v>
      </c>
      <c r="L1672" s="26">
        <v>1106</v>
      </c>
    </row>
    <row r="1674" spans="2:12" ht="13" x14ac:dyDescent="0.3">
      <c r="B1674" s="27" t="s">
        <v>3</v>
      </c>
      <c r="C1674" s="28">
        <v>2017</v>
      </c>
      <c r="E1674" s="27" t="s">
        <v>3</v>
      </c>
      <c r="F1674" s="28">
        <v>2017</v>
      </c>
      <c r="H1674" s="27" t="s">
        <v>3</v>
      </c>
      <c r="I1674" s="28">
        <v>2017</v>
      </c>
      <c r="K1674" s="27" t="s">
        <v>3</v>
      </c>
      <c r="L1674" s="28">
        <v>2017</v>
      </c>
    </row>
    <row r="1675" spans="2:12" ht="13" x14ac:dyDescent="0.3">
      <c r="B1675" s="29" t="str">
        <f>UnitName</f>
        <v>Plot</v>
      </c>
      <c r="C1675" s="30">
        <v>6</v>
      </c>
      <c r="E1675" s="29" t="str">
        <f>UnitName</f>
        <v>Plot</v>
      </c>
      <c r="F1675" s="30">
        <v>6</v>
      </c>
      <c r="H1675" s="29" t="str">
        <f>UnitName</f>
        <v>Plot</v>
      </c>
      <c r="I1675" s="30">
        <v>6</v>
      </c>
      <c r="K1675" s="29" t="str">
        <f>UnitName</f>
        <v>Plot</v>
      </c>
      <c r="L1675" s="30">
        <v>6</v>
      </c>
    </row>
    <row r="1676" spans="2:12" ht="13" x14ac:dyDescent="0.3">
      <c r="B1676" s="29" t="str">
        <f>BlockName</f>
        <v>Name</v>
      </c>
      <c r="C1676" s="30" t="s">
        <v>55</v>
      </c>
      <c r="E1676" s="29" t="str">
        <f>BlockName</f>
        <v>Name</v>
      </c>
      <c r="F1676" s="30" t="s">
        <v>55</v>
      </c>
      <c r="H1676" s="29" t="str">
        <f>BlockName</f>
        <v>Name</v>
      </c>
      <c r="I1676" s="30" t="s">
        <v>55</v>
      </c>
      <c r="K1676" s="29" t="str">
        <f>BlockName</f>
        <v>Name</v>
      </c>
      <c r="L1676" s="30" t="s">
        <v>55</v>
      </c>
    </row>
    <row r="1677" spans="2:12" ht="13" x14ac:dyDescent="0.3">
      <c r="B1677" s="29" t="str">
        <f>Factor2Name</f>
        <v>Variety</v>
      </c>
      <c r="C1677" s="30" t="s">
        <v>2</v>
      </c>
      <c r="E1677" s="29" t="str">
        <f>Factor2Name</f>
        <v>Variety</v>
      </c>
      <c r="F1677" s="30" t="s">
        <v>2</v>
      </c>
      <c r="H1677" s="29" t="str">
        <f>Factor2Name</f>
        <v>Variety</v>
      </c>
      <c r="I1677" s="30" t="s">
        <v>2</v>
      </c>
      <c r="K1677" s="29" t="str">
        <f>Factor2Name</f>
        <v>Variety</v>
      </c>
      <c r="L1677" s="30" t="s">
        <v>2</v>
      </c>
    </row>
    <row r="1678" spans="2:12" ht="13" x14ac:dyDescent="0.3">
      <c r="B1678" s="29" t="str">
        <f>Factor3Name</f>
        <v>Fertiliser</v>
      </c>
      <c r="C1678" s="30" t="s">
        <v>45</v>
      </c>
      <c r="E1678" s="29" t="str">
        <f>Factor3Name</f>
        <v>Fertiliser</v>
      </c>
      <c r="F1678" s="30" t="s">
        <v>45</v>
      </c>
      <c r="H1678" s="29" t="str">
        <f>Factor3Name</f>
        <v>Fertiliser</v>
      </c>
      <c r="I1678" s="30" t="s">
        <v>45</v>
      </c>
      <c r="K1678" s="29" t="str">
        <f>Factor3Name</f>
        <v>Fertiliser</v>
      </c>
      <c r="L1678" s="30" t="s">
        <v>45</v>
      </c>
    </row>
    <row r="1679" spans="2:12" ht="13" x14ac:dyDescent="0.3">
      <c r="B1679" s="29" t="str">
        <f>Factor1Name</f>
        <v>Weeding</v>
      </c>
      <c r="C1679" s="30" t="s">
        <v>51</v>
      </c>
      <c r="E1679" s="29" t="str">
        <f>Factor1Name</f>
        <v>Weeding</v>
      </c>
      <c r="F1679" s="30" t="s">
        <v>51</v>
      </c>
      <c r="H1679" s="29" t="str">
        <f>Factor1Name</f>
        <v>Weeding</v>
      </c>
      <c r="I1679" s="30" t="s">
        <v>51</v>
      </c>
      <c r="K1679" s="29" t="str">
        <f>Factor1Name</f>
        <v>Weeding</v>
      </c>
      <c r="L1679" s="30" t="s">
        <v>51</v>
      </c>
    </row>
    <row r="1680" spans="2:12" ht="13" x14ac:dyDescent="0.3">
      <c r="B1680" s="25" t="s">
        <v>14</v>
      </c>
      <c r="C1680" s="26">
        <v>1201.5</v>
      </c>
      <c r="E1680" s="25" t="s">
        <v>14</v>
      </c>
      <c r="F1680" s="26">
        <v>1159.8</v>
      </c>
      <c r="H1680" s="25" t="s">
        <v>14</v>
      </c>
      <c r="I1680" s="26">
        <v>1203.2</v>
      </c>
      <c r="K1680" s="25" t="s">
        <v>14</v>
      </c>
      <c r="L1680" s="26">
        <v>1173.8</v>
      </c>
    </row>
    <row r="1682" spans="2:12" ht="13" x14ac:dyDescent="0.3">
      <c r="B1682" s="27" t="s">
        <v>3</v>
      </c>
      <c r="C1682" s="28">
        <v>2017</v>
      </c>
      <c r="E1682" s="27" t="s">
        <v>3</v>
      </c>
      <c r="F1682" s="28">
        <v>2017</v>
      </c>
      <c r="H1682" s="27" t="s">
        <v>3</v>
      </c>
      <c r="I1682" s="28">
        <v>2017</v>
      </c>
      <c r="K1682" s="27" t="s">
        <v>3</v>
      </c>
      <c r="L1682" s="28">
        <v>2017</v>
      </c>
    </row>
    <row r="1683" spans="2:12" ht="13" x14ac:dyDescent="0.3">
      <c r="B1683" s="29" t="str">
        <f>UnitName</f>
        <v>Plot</v>
      </c>
      <c r="C1683" s="30">
        <v>1</v>
      </c>
      <c r="E1683" s="29" t="str">
        <f>UnitName</f>
        <v>Plot</v>
      </c>
      <c r="F1683" s="30">
        <v>1</v>
      </c>
      <c r="H1683" s="29" t="str">
        <f>UnitName</f>
        <v>Plot</v>
      </c>
      <c r="I1683" s="30">
        <v>1</v>
      </c>
      <c r="K1683" s="29" t="str">
        <f>UnitName</f>
        <v>Plot</v>
      </c>
      <c r="L1683" s="30">
        <v>1</v>
      </c>
    </row>
    <row r="1684" spans="2:12" ht="13" x14ac:dyDescent="0.3">
      <c r="B1684" s="29" t="str">
        <f>BlockName</f>
        <v>Name</v>
      </c>
      <c r="C1684" s="30" t="s">
        <v>55</v>
      </c>
      <c r="E1684" s="29" t="str">
        <f>BlockName</f>
        <v>Name</v>
      </c>
      <c r="F1684" s="30" t="s">
        <v>55</v>
      </c>
      <c r="H1684" s="29" t="str">
        <f>BlockName</f>
        <v>Name</v>
      </c>
      <c r="I1684" s="30" t="s">
        <v>55</v>
      </c>
      <c r="K1684" s="29" t="str">
        <f>BlockName</f>
        <v>Name</v>
      </c>
      <c r="L1684" s="30" t="s">
        <v>55</v>
      </c>
    </row>
    <row r="1685" spans="2:12" ht="13" x14ac:dyDescent="0.3">
      <c r="B1685" s="29" t="str">
        <f>Factor2Name</f>
        <v>Variety</v>
      </c>
      <c r="C1685" s="30" t="s">
        <v>2</v>
      </c>
      <c r="E1685" s="29" t="str">
        <f>Factor2Name</f>
        <v>Variety</v>
      </c>
      <c r="F1685" s="30" t="s">
        <v>2</v>
      </c>
      <c r="H1685" s="29" t="str">
        <f>Factor2Name</f>
        <v>Variety</v>
      </c>
      <c r="I1685" s="30" t="s">
        <v>2</v>
      </c>
      <c r="K1685" s="29" t="str">
        <f>Factor2Name</f>
        <v>Variety</v>
      </c>
      <c r="L1685" s="30" t="s">
        <v>2</v>
      </c>
    </row>
    <row r="1686" spans="2:12" ht="13" x14ac:dyDescent="0.3">
      <c r="B1686" s="29" t="str">
        <f>Factor3Name</f>
        <v>Fertiliser</v>
      </c>
      <c r="C1686" s="30" t="s">
        <v>38</v>
      </c>
      <c r="E1686" s="29" t="str">
        <f>Factor3Name</f>
        <v>Fertiliser</v>
      </c>
      <c r="F1686" s="30" t="s">
        <v>38</v>
      </c>
      <c r="H1686" s="29" t="str">
        <f>Factor3Name</f>
        <v>Fertiliser</v>
      </c>
      <c r="I1686" s="30" t="s">
        <v>38</v>
      </c>
      <c r="K1686" s="29" t="str">
        <f>Factor3Name</f>
        <v>Fertiliser</v>
      </c>
      <c r="L1686" s="30" t="s">
        <v>38</v>
      </c>
    </row>
    <row r="1687" spans="2:12" ht="13" x14ac:dyDescent="0.3">
      <c r="B1687" s="29" t="str">
        <f>Factor1Name</f>
        <v>Weeding</v>
      </c>
      <c r="C1687" s="30" t="s">
        <v>51</v>
      </c>
      <c r="E1687" s="29" t="str">
        <f>Factor1Name</f>
        <v>Weeding</v>
      </c>
      <c r="F1687" s="30" t="s">
        <v>51</v>
      </c>
      <c r="H1687" s="29" t="str">
        <f>Factor1Name</f>
        <v>Weeding</v>
      </c>
      <c r="I1687" s="30" t="s">
        <v>51</v>
      </c>
      <c r="K1687" s="29" t="str">
        <f>Factor1Name</f>
        <v>Weeding</v>
      </c>
      <c r="L1687" s="30" t="s">
        <v>51</v>
      </c>
    </row>
    <row r="1688" spans="2:12" ht="13" x14ac:dyDescent="0.3">
      <c r="B1688" s="25" t="s">
        <v>14</v>
      </c>
      <c r="C1688" s="26">
        <v>1135.5</v>
      </c>
      <c r="E1688" s="25" t="s">
        <v>14</v>
      </c>
      <c r="F1688" s="26">
        <v>1050.4000000000001</v>
      </c>
      <c r="H1688" s="25" t="s">
        <v>14</v>
      </c>
      <c r="I1688" s="26">
        <v>1236.0999999999999</v>
      </c>
      <c r="K1688" s="25" t="s">
        <v>14</v>
      </c>
      <c r="L1688" s="26">
        <v>1165.4000000000001</v>
      </c>
    </row>
    <row r="1690" spans="2:12" ht="13" x14ac:dyDescent="0.3">
      <c r="B1690" s="27" t="s">
        <v>3</v>
      </c>
      <c r="C1690" s="28">
        <v>2017</v>
      </c>
      <c r="E1690" s="27" t="s">
        <v>3</v>
      </c>
      <c r="F1690" s="28">
        <v>2017</v>
      </c>
      <c r="H1690" s="27" t="s">
        <v>3</v>
      </c>
      <c r="I1690" s="28">
        <v>2017</v>
      </c>
      <c r="K1690" s="27" t="s">
        <v>3</v>
      </c>
      <c r="L1690" s="28">
        <v>2017</v>
      </c>
    </row>
    <row r="1691" spans="2:12" ht="13" x14ac:dyDescent="0.3">
      <c r="B1691" s="29" t="str">
        <f>UnitName</f>
        <v>Plot</v>
      </c>
      <c r="C1691" s="30">
        <v>1</v>
      </c>
      <c r="E1691" s="29" t="str">
        <f>UnitName</f>
        <v>Plot</v>
      </c>
      <c r="F1691" s="30">
        <v>1</v>
      </c>
      <c r="H1691" s="29" t="str">
        <f>UnitName</f>
        <v>Plot</v>
      </c>
      <c r="I1691" s="30">
        <v>1</v>
      </c>
      <c r="K1691" s="29" t="str">
        <f>UnitName</f>
        <v>Plot</v>
      </c>
      <c r="L1691" s="30">
        <v>1</v>
      </c>
    </row>
    <row r="1692" spans="2:12" ht="13" x14ac:dyDescent="0.3">
      <c r="B1692" s="29" t="str">
        <f>BlockName</f>
        <v>Name</v>
      </c>
      <c r="C1692" s="30" t="s">
        <v>55</v>
      </c>
      <c r="E1692" s="29" t="str">
        <f>BlockName</f>
        <v>Name</v>
      </c>
      <c r="F1692" s="30" t="s">
        <v>55</v>
      </c>
      <c r="H1692" s="29" t="str">
        <f>BlockName</f>
        <v>Name</v>
      </c>
      <c r="I1692" s="30" t="s">
        <v>55</v>
      </c>
      <c r="K1692" s="29" t="str">
        <f>BlockName</f>
        <v>Name</v>
      </c>
      <c r="L1692" s="30" t="s">
        <v>55</v>
      </c>
    </row>
    <row r="1693" spans="2:12" ht="13" x14ac:dyDescent="0.3">
      <c r="B1693" s="29" t="str">
        <f>Factor2Name</f>
        <v>Variety</v>
      </c>
      <c r="C1693" s="30" t="s">
        <v>2</v>
      </c>
      <c r="E1693" s="29" t="str">
        <f>Factor2Name</f>
        <v>Variety</v>
      </c>
      <c r="F1693" s="30" t="s">
        <v>2</v>
      </c>
      <c r="H1693" s="29" t="str">
        <f>Factor2Name</f>
        <v>Variety</v>
      </c>
      <c r="I1693" s="30" t="s">
        <v>2</v>
      </c>
      <c r="K1693" s="29" t="str">
        <f>Factor2Name</f>
        <v>Variety</v>
      </c>
      <c r="L1693" s="30" t="s">
        <v>2</v>
      </c>
    </row>
    <row r="1694" spans="2:12" ht="13" x14ac:dyDescent="0.3">
      <c r="B1694" s="29" t="str">
        <f>Factor3Name</f>
        <v>Fertiliser</v>
      </c>
      <c r="C1694" s="30" t="s">
        <v>38</v>
      </c>
      <c r="E1694" s="29" t="str">
        <f>Factor3Name</f>
        <v>Fertiliser</v>
      </c>
      <c r="F1694" s="30" t="s">
        <v>38</v>
      </c>
      <c r="H1694" s="29" t="str">
        <f>Factor3Name</f>
        <v>Fertiliser</v>
      </c>
      <c r="I1694" s="30" t="s">
        <v>38</v>
      </c>
      <c r="K1694" s="29" t="str">
        <f>Factor3Name</f>
        <v>Fertiliser</v>
      </c>
      <c r="L1694" s="30" t="s">
        <v>38</v>
      </c>
    </row>
    <row r="1695" spans="2:12" ht="13" x14ac:dyDescent="0.3">
      <c r="B1695" s="29" t="str">
        <f>Factor1Name</f>
        <v>Weeding</v>
      </c>
      <c r="C1695" s="30" t="s">
        <v>51</v>
      </c>
      <c r="E1695" s="29" t="str">
        <f>Factor1Name</f>
        <v>Weeding</v>
      </c>
      <c r="F1695" s="30" t="s">
        <v>51</v>
      </c>
      <c r="H1695" s="29" t="str">
        <f>Factor1Name</f>
        <v>Weeding</v>
      </c>
      <c r="I1695" s="30" t="s">
        <v>51</v>
      </c>
      <c r="K1695" s="29" t="str">
        <f>Factor1Name</f>
        <v>Weeding</v>
      </c>
      <c r="L1695" s="30" t="s">
        <v>51</v>
      </c>
    </row>
    <row r="1696" spans="2:12" ht="13" x14ac:dyDescent="0.3">
      <c r="B1696" s="25" t="s">
        <v>14</v>
      </c>
      <c r="C1696" s="26">
        <v>1211.5999999999999</v>
      </c>
      <c r="E1696" s="25" t="s">
        <v>14</v>
      </c>
      <c r="F1696" s="26">
        <v>1318.3</v>
      </c>
      <c r="H1696" s="25" t="s">
        <v>14</v>
      </c>
      <c r="I1696" s="26">
        <v>1180.5999999999999</v>
      </c>
      <c r="K1696" s="25" t="s">
        <v>14</v>
      </c>
      <c r="L1696" s="26">
        <v>1223.9000000000001</v>
      </c>
    </row>
    <row r="1698" spans="2:12" ht="13" x14ac:dyDescent="0.3">
      <c r="B1698" s="27" t="s">
        <v>3</v>
      </c>
      <c r="C1698" s="28">
        <v>2017</v>
      </c>
      <c r="E1698" s="27" t="s">
        <v>3</v>
      </c>
      <c r="F1698" s="28">
        <v>2017</v>
      </c>
      <c r="H1698" s="27" t="s">
        <v>3</v>
      </c>
      <c r="I1698" s="28">
        <v>2017</v>
      </c>
      <c r="K1698" s="27" t="s">
        <v>3</v>
      </c>
      <c r="L1698" s="28">
        <v>2017</v>
      </c>
    </row>
    <row r="1699" spans="2:12" ht="13" x14ac:dyDescent="0.3">
      <c r="B1699" s="29" t="str">
        <f>UnitName</f>
        <v>Plot</v>
      </c>
      <c r="C1699" s="30">
        <v>1</v>
      </c>
      <c r="E1699" s="29" t="str">
        <f>UnitName</f>
        <v>Plot</v>
      </c>
      <c r="F1699" s="30">
        <v>1</v>
      </c>
      <c r="H1699" s="29" t="str">
        <f>UnitName</f>
        <v>Plot</v>
      </c>
      <c r="I1699" s="30">
        <v>1</v>
      </c>
      <c r="K1699" s="29" t="str">
        <f>UnitName</f>
        <v>Plot</v>
      </c>
      <c r="L1699" s="30">
        <v>1</v>
      </c>
    </row>
    <row r="1700" spans="2:12" ht="13" x14ac:dyDescent="0.3">
      <c r="B1700" s="29" t="str">
        <f>BlockName</f>
        <v>Name</v>
      </c>
      <c r="C1700" s="30" t="s">
        <v>55</v>
      </c>
      <c r="E1700" s="29" t="str">
        <f>BlockName</f>
        <v>Name</v>
      </c>
      <c r="F1700" s="30" t="s">
        <v>55</v>
      </c>
      <c r="H1700" s="29" t="str">
        <f>BlockName</f>
        <v>Name</v>
      </c>
      <c r="I1700" s="30" t="s">
        <v>55</v>
      </c>
      <c r="K1700" s="29" t="str">
        <f>BlockName</f>
        <v>Name</v>
      </c>
      <c r="L1700" s="30" t="s">
        <v>55</v>
      </c>
    </row>
    <row r="1701" spans="2:12" ht="13" x14ac:dyDescent="0.3">
      <c r="B1701" s="29" t="str">
        <f>Factor2Name</f>
        <v>Variety</v>
      </c>
      <c r="C1701" s="30" t="s">
        <v>2</v>
      </c>
      <c r="E1701" s="29" t="str">
        <f>Factor2Name</f>
        <v>Variety</v>
      </c>
      <c r="F1701" s="30" t="s">
        <v>2</v>
      </c>
      <c r="H1701" s="29" t="str">
        <f>Factor2Name</f>
        <v>Variety</v>
      </c>
      <c r="I1701" s="30" t="s">
        <v>2</v>
      </c>
      <c r="K1701" s="29" t="str">
        <f>Factor2Name</f>
        <v>Variety</v>
      </c>
      <c r="L1701" s="30" t="s">
        <v>2</v>
      </c>
    </row>
    <row r="1702" spans="2:12" ht="13" x14ac:dyDescent="0.3">
      <c r="B1702" s="29" t="str">
        <f>Factor3Name</f>
        <v>Fertiliser</v>
      </c>
      <c r="C1702" s="30" t="s">
        <v>38</v>
      </c>
      <c r="E1702" s="29" t="str">
        <f>Factor3Name</f>
        <v>Fertiliser</v>
      </c>
      <c r="F1702" s="30" t="s">
        <v>38</v>
      </c>
      <c r="H1702" s="29" t="str">
        <f>Factor3Name</f>
        <v>Fertiliser</v>
      </c>
      <c r="I1702" s="30" t="s">
        <v>38</v>
      </c>
      <c r="K1702" s="29" t="str">
        <f>Factor3Name</f>
        <v>Fertiliser</v>
      </c>
      <c r="L1702" s="30" t="s">
        <v>38</v>
      </c>
    </row>
    <row r="1703" spans="2:12" ht="13" x14ac:dyDescent="0.3">
      <c r="B1703" s="29" t="str">
        <f>Factor1Name</f>
        <v>Weeding</v>
      </c>
      <c r="C1703" s="30" t="s">
        <v>51</v>
      </c>
      <c r="E1703" s="29" t="str">
        <f>Factor1Name</f>
        <v>Weeding</v>
      </c>
      <c r="F1703" s="30" t="s">
        <v>51</v>
      </c>
      <c r="H1703" s="29" t="str">
        <f>Factor1Name</f>
        <v>Weeding</v>
      </c>
      <c r="I1703" s="30" t="s">
        <v>51</v>
      </c>
      <c r="K1703" s="29" t="str">
        <f>Factor1Name</f>
        <v>Weeding</v>
      </c>
      <c r="L1703" s="30" t="s">
        <v>51</v>
      </c>
    </row>
    <row r="1704" spans="2:12" ht="13" x14ac:dyDescent="0.3">
      <c r="B1704" s="25" t="s">
        <v>14</v>
      </c>
      <c r="C1704" s="26">
        <v>1169.7</v>
      </c>
      <c r="E1704" s="25" t="s">
        <v>14</v>
      </c>
      <c r="F1704" s="26">
        <v>1042.0999999999999</v>
      </c>
      <c r="H1704" s="25" t="s">
        <v>14</v>
      </c>
      <c r="I1704" s="26">
        <v>1077</v>
      </c>
      <c r="K1704" s="25" t="s">
        <v>14</v>
      </c>
      <c r="L1704" s="26">
        <v>1094.5999999999999</v>
      </c>
    </row>
    <row r="1706" spans="2:12" ht="13" x14ac:dyDescent="0.3">
      <c r="B1706" s="27" t="s">
        <v>3</v>
      </c>
      <c r="C1706" s="28">
        <v>2017</v>
      </c>
      <c r="E1706" s="27" t="s">
        <v>3</v>
      </c>
      <c r="F1706" s="28">
        <v>2017</v>
      </c>
      <c r="H1706" s="27" t="s">
        <v>3</v>
      </c>
      <c r="I1706" s="28">
        <v>2017</v>
      </c>
      <c r="K1706" s="27" t="s">
        <v>3</v>
      </c>
      <c r="L1706" s="28">
        <v>2017</v>
      </c>
    </row>
    <row r="1707" spans="2:12" ht="13" x14ac:dyDescent="0.3">
      <c r="B1707" s="29" t="str">
        <f>UnitName</f>
        <v>Plot</v>
      </c>
      <c r="C1707" s="30">
        <v>1</v>
      </c>
      <c r="E1707" s="29" t="str">
        <f>UnitName</f>
        <v>Plot</v>
      </c>
      <c r="F1707" s="30">
        <v>1</v>
      </c>
      <c r="H1707" s="29" t="str">
        <f>UnitName</f>
        <v>Plot</v>
      </c>
      <c r="I1707" s="30">
        <v>1</v>
      </c>
      <c r="K1707" s="29" t="str">
        <f>UnitName</f>
        <v>Plot</v>
      </c>
      <c r="L1707" s="30">
        <v>1</v>
      </c>
    </row>
    <row r="1708" spans="2:12" ht="13" x14ac:dyDescent="0.3">
      <c r="B1708" s="29" t="str">
        <f>BlockName</f>
        <v>Name</v>
      </c>
      <c r="C1708" s="30" t="s">
        <v>55</v>
      </c>
      <c r="E1708" s="29" t="str">
        <f>BlockName</f>
        <v>Name</v>
      </c>
      <c r="F1708" s="30" t="s">
        <v>55</v>
      </c>
      <c r="H1708" s="29" t="str">
        <f>BlockName</f>
        <v>Name</v>
      </c>
      <c r="I1708" s="30" t="s">
        <v>55</v>
      </c>
      <c r="K1708" s="29" t="str">
        <f>BlockName</f>
        <v>Name</v>
      </c>
      <c r="L1708" s="30" t="s">
        <v>55</v>
      </c>
    </row>
    <row r="1709" spans="2:12" ht="13" x14ac:dyDescent="0.3">
      <c r="B1709" s="29" t="str">
        <f>Factor2Name</f>
        <v>Variety</v>
      </c>
      <c r="C1709" s="30" t="s">
        <v>2</v>
      </c>
      <c r="E1709" s="29" t="str">
        <f>Factor2Name</f>
        <v>Variety</v>
      </c>
      <c r="F1709" s="30" t="s">
        <v>2</v>
      </c>
      <c r="H1709" s="29" t="str">
        <f>Factor2Name</f>
        <v>Variety</v>
      </c>
      <c r="I1709" s="30" t="s">
        <v>2</v>
      </c>
      <c r="K1709" s="29" t="str">
        <f>Factor2Name</f>
        <v>Variety</v>
      </c>
      <c r="L1709" s="30" t="s">
        <v>2</v>
      </c>
    </row>
    <row r="1710" spans="2:12" ht="13" x14ac:dyDescent="0.3">
      <c r="B1710" s="29" t="str">
        <f>Factor3Name</f>
        <v>Fertiliser</v>
      </c>
      <c r="C1710" s="30" t="s">
        <v>38</v>
      </c>
      <c r="E1710" s="29" t="str">
        <f>Factor3Name</f>
        <v>Fertiliser</v>
      </c>
      <c r="F1710" s="30" t="s">
        <v>38</v>
      </c>
      <c r="H1710" s="29" t="str">
        <f>Factor3Name</f>
        <v>Fertiliser</v>
      </c>
      <c r="I1710" s="30" t="s">
        <v>38</v>
      </c>
      <c r="K1710" s="29" t="str">
        <f>Factor3Name</f>
        <v>Fertiliser</v>
      </c>
      <c r="L1710" s="30" t="s">
        <v>38</v>
      </c>
    </row>
    <row r="1711" spans="2:12" ht="13" x14ac:dyDescent="0.3">
      <c r="B1711" s="29" t="str">
        <f>Factor1Name</f>
        <v>Weeding</v>
      </c>
      <c r="C1711" s="30" t="s">
        <v>51</v>
      </c>
      <c r="E1711" s="29" t="str">
        <f>Factor1Name</f>
        <v>Weeding</v>
      </c>
      <c r="F1711" s="30" t="s">
        <v>51</v>
      </c>
      <c r="H1711" s="29" t="str">
        <f>Factor1Name</f>
        <v>Weeding</v>
      </c>
      <c r="I1711" s="30" t="s">
        <v>51</v>
      </c>
      <c r="K1711" s="29" t="str">
        <f>Factor1Name</f>
        <v>Weeding</v>
      </c>
      <c r="L1711" s="30" t="s">
        <v>51</v>
      </c>
    </row>
    <row r="1712" spans="2:12" ht="13" x14ac:dyDescent="0.3">
      <c r="B1712" s="25" t="s">
        <v>14</v>
      </c>
      <c r="C1712" s="26">
        <v>1094.2</v>
      </c>
      <c r="E1712" s="25" t="s">
        <v>14</v>
      </c>
      <c r="F1712" s="26">
        <v>1270.7</v>
      </c>
      <c r="H1712" s="25" t="s">
        <v>14</v>
      </c>
      <c r="I1712" s="26">
        <v>1137.0999999999999</v>
      </c>
      <c r="K1712" s="25" t="s">
        <v>14</v>
      </c>
      <c r="L1712" s="26">
        <v>1091.3</v>
      </c>
    </row>
    <row r="1714" spans="2:12" ht="13" x14ac:dyDescent="0.3">
      <c r="B1714" s="27" t="s">
        <v>3</v>
      </c>
      <c r="C1714" s="28">
        <v>2017</v>
      </c>
      <c r="E1714" s="27" t="s">
        <v>3</v>
      </c>
      <c r="F1714" s="28">
        <v>2017</v>
      </c>
      <c r="H1714" s="27" t="s">
        <v>3</v>
      </c>
      <c r="I1714" s="28">
        <v>2017</v>
      </c>
      <c r="K1714" s="27" t="s">
        <v>3</v>
      </c>
      <c r="L1714" s="28">
        <v>2017</v>
      </c>
    </row>
    <row r="1715" spans="2:12" ht="13" x14ac:dyDescent="0.3">
      <c r="B1715" s="29" t="str">
        <f>UnitName</f>
        <v>Plot</v>
      </c>
      <c r="C1715" s="30">
        <v>1</v>
      </c>
      <c r="E1715" s="29" t="str">
        <f>UnitName</f>
        <v>Plot</v>
      </c>
      <c r="F1715" s="30">
        <v>1</v>
      </c>
      <c r="H1715" s="29" t="str">
        <f>UnitName</f>
        <v>Plot</v>
      </c>
      <c r="I1715" s="30">
        <v>1</v>
      </c>
      <c r="K1715" s="29" t="str">
        <f>UnitName</f>
        <v>Plot</v>
      </c>
      <c r="L1715" s="30">
        <v>1</v>
      </c>
    </row>
    <row r="1716" spans="2:12" ht="13" x14ac:dyDescent="0.3">
      <c r="B1716" s="29" t="str">
        <f>BlockName</f>
        <v>Name</v>
      </c>
      <c r="C1716" s="30" t="s">
        <v>55</v>
      </c>
      <c r="E1716" s="29" t="str">
        <f>BlockName</f>
        <v>Name</v>
      </c>
      <c r="F1716" s="30" t="s">
        <v>55</v>
      </c>
      <c r="H1716" s="29" t="str">
        <f>BlockName</f>
        <v>Name</v>
      </c>
      <c r="I1716" s="30" t="s">
        <v>55</v>
      </c>
      <c r="K1716" s="29" t="str">
        <f>BlockName</f>
        <v>Name</v>
      </c>
      <c r="L1716" s="30" t="s">
        <v>55</v>
      </c>
    </row>
    <row r="1717" spans="2:12" ht="13" x14ac:dyDescent="0.3">
      <c r="B1717" s="29" t="str">
        <f>Factor2Name</f>
        <v>Variety</v>
      </c>
      <c r="C1717" s="30" t="s">
        <v>2</v>
      </c>
      <c r="E1717" s="29" t="str">
        <f>Factor2Name</f>
        <v>Variety</v>
      </c>
      <c r="F1717" s="30" t="s">
        <v>2</v>
      </c>
      <c r="H1717" s="29" t="str">
        <f>Factor2Name</f>
        <v>Variety</v>
      </c>
      <c r="I1717" s="30" t="s">
        <v>2</v>
      </c>
      <c r="K1717" s="29" t="str">
        <f>Factor2Name</f>
        <v>Variety</v>
      </c>
      <c r="L1717" s="30" t="s">
        <v>2</v>
      </c>
    </row>
    <row r="1718" spans="2:12" ht="13" x14ac:dyDescent="0.3">
      <c r="B1718" s="29" t="str">
        <f>Factor3Name</f>
        <v>Fertiliser</v>
      </c>
      <c r="C1718" s="30" t="s">
        <v>38</v>
      </c>
      <c r="E1718" s="29" t="str">
        <f>Factor3Name</f>
        <v>Fertiliser</v>
      </c>
      <c r="F1718" s="30" t="s">
        <v>38</v>
      </c>
      <c r="H1718" s="29" t="str">
        <f>Factor3Name</f>
        <v>Fertiliser</v>
      </c>
      <c r="I1718" s="30" t="s">
        <v>38</v>
      </c>
      <c r="K1718" s="29" t="str">
        <f>Factor3Name</f>
        <v>Fertiliser</v>
      </c>
      <c r="L1718" s="30" t="s">
        <v>38</v>
      </c>
    </row>
    <row r="1719" spans="2:12" ht="13" x14ac:dyDescent="0.3">
      <c r="B1719" s="29" t="str">
        <f>Factor1Name</f>
        <v>Weeding</v>
      </c>
      <c r="C1719" s="30" t="s">
        <v>51</v>
      </c>
      <c r="E1719" s="29" t="str">
        <f>Factor1Name</f>
        <v>Weeding</v>
      </c>
      <c r="F1719" s="30" t="s">
        <v>51</v>
      </c>
      <c r="H1719" s="29" t="str">
        <f>Factor1Name</f>
        <v>Weeding</v>
      </c>
      <c r="I1719" s="30" t="s">
        <v>51</v>
      </c>
      <c r="K1719" s="29" t="str">
        <f>Factor1Name</f>
        <v>Weeding</v>
      </c>
      <c r="L1719" s="30" t="s">
        <v>51</v>
      </c>
    </row>
    <row r="1720" spans="2:12" ht="13" x14ac:dyDescent="0.3">
      <c r="B1720" s="25" t="s">
        <v>14</v>
      </c>
      <c r="C1720" s="26">
        <v>1027.5</v>
      </c>
      <c r="E1720" s="25" t="s">
        <v>14</v>
      </c>
      <c r="F1720" s="26">
        <v>1250.3</v>
      </c>
      <c r="H1720" s="25" t="s">
        <v>14</v>
      </c>
      <c r="I1720" s="26">
        <v>1301.3</v>
      </c>
      <c r="K1720" s="25" t="s">
        <v>14</v>
      </c>
      <c r="L1720" s="26">
        <v>1204.4000000000001</v>
      </c>
    </row>
    <row r="1722" spans="2:12" ht="13" x14ac:dyDescent="0.3">
      <c r="B1722" s="27" t="s">
        <v>3</v>
      </c>
      <c r="C1722" s="28">
        <v>2017</v>
      </c>
      <c r="E1722" s="27" t="s">
        <v>3</v>
      </c>
      <c r="F1722" s="28">
        <v>2017</v>
      </c>
      <c r="H1722" s="27" t="s">
        <v>3</v>
      </c>
      <c r="I1722" s="28">
        <v>2017</v>
      </c>
      <c r="K1722" s="27" t="s">
        <v>3</v>
      </c>
      <c r="L1722" s="28">
        <v>2017</v>
      </c>
    </row>
    <row r="1723" spans="2:12" ht="13" x14ac:dyDescent="0.3">
      <c r="B1723" s="29" t="str">
        <f>UnitName</f>
        <v>Plot</v>
      </c>
      <c r="C1723" s="30">
        <v>2</v>
      </c>
      <c r="E1723" s="29" t="str">
        <f>UnitName</f>
        <v>Plot</v>
      </c>
      <c r="F1723" s="30">
        <v>2</v>
      </c>
      <c r="H1723" s="29" t="str">
        <f>UnitName</f>
        <v>Plot</v>
      </c>
      <c r="I1723" s="30">
        <v>2</v>
      </c>
      <c r="K1723" s="29" t="str">
        <f>UnitName</f>
        <v>Plot</v>
      </c>
      <c r="L1723" s="30">
        <v>2</v>
      </c>
    </row>
    <row r="1724" spans="2:12" ht="13" x14ac:dyDescent="0.3">
      <c r="B1724" s="29" t="str">
        <f>BlockName</f>
        <v>Name</v>
      </c>
      <c r="C1724" s="30" t="s">
        <v>55</v>
      </c>
      <c r="E1724" s="29" t="str">
        <f>BlockName</f>
        <v>Name</v>
      </c>
      <c r="F1724" s="30" t="s">
        <v>55</v>
      </c>
      <c r="H1724" s="29" t="str">
        <f>BlockName</f>
        <v>Name</v>
      </c>
      <c r="I1724" s="30" t="s">
        <v>55</v>
      </c>
      <c r="K1724" s="29" t="str">
        <f>BlockName</f>
        <v>Name</v>
      </c>
      <c r="L1724" s="30" t="s">
        <v>55</v>
      </c>
    </row>
    <row r="1725" spans="2:12" ht="13" x14ac:dyDescent="0.3">
      <c r="B1725" s="29" t="str">
        <f>Factor2Name</f>
        <v>Variety</v>
      </c>
      <c r="C1725" s="30" t="s">
        <v>2</v>
      </c>
      <c r="E1725" s="29" t="str">
        <f>Factor2Name</f>
        <v>Variety</v>
      </c>
      <c r="F1725" s="30" t="s">
        <v>2</v>
      </c>
      <c r="H1725" s="29" t="str">
        <f>Factor2Name</f>
        <v>Variety</v>
      </c>
      <c r="I1725" s="30" t="s">
        <v>2</v>
      </c>
      <c r="K1725" s="29" t="str">
        <f>Factor2Name</f>
        <v>Variety</v>
      </c>
      <c r="L1725" s="30" t="s">
        <v>2</v>
      </c>
    </row>
    <row r="1726" spans="2:12" ht="13" x14ac:dyDescent="0.3">
      <c r="B1726" s="29" t="str">
        <f>Factor3Name</f>
        <v>Fertiliser</v>
      </c>
      <c r="C1726" s="30" t="s">
        <v>38</v>
      </c>
      <c r="E1726" s="29" t="str">
        <f>Factor3Name</f>
        <v>Fertiliser</v>
      </c>
      <c r="F1726" s="30" t="s">
        <v>38</v>
      </c>
      <c r="H1726" s="29" t="str">
        <f>Factor3Name</f>
        <v>Fertiliser</v>
      </c>
      <c r="I1726" s="30" t="s">
        <v>38</v>
      </c>
      <c r="K1726" s="29" t="str">
        <f>Factor3Name</f>
        <v>Fertiliser</v>
      </c>
      <c r="L1726" s="30" t="s">
        <v>38</v>
      </c>
    </row>
    <row r="1727" spans="2:12" ht="13" x14ac:dyDescent="0.3">
      <c r="B1727" s="29" t="str">
        <f>Factor1Name</f>
        <v>Weeding</v>
      </c>
      <c r="C1727" s="30" t="s">
        <v>51</v>
      </c>
      <c r="E1727" s="29" t="str">
        <f>Factor1Name</f>
        <v>Weeding</v>
      </c>
      <c r="F1727" s="30" t="s">
        <v>51</v>
      </c>
      <c r="H1727" s="29" t="str">
        <f>Factor1Name</f>
        <v>Weeding</v>
      </c>
      <c r="I1727" s="30" t="s">
        <v>51</v>
      </c>
      <c r="K1727" s="29" t="str">
        <f>Factor1Name</f>
        <v>Weeding</v>
      </c>
      <c r="L1727" s="30" t="s">
        <v>51</v>
      </c>
    </row>
    <row r="1728" spans="2:12" ht="13" x14ac:dyDescent="0.3">
      <c r="B1728" s="25" t="s">
        <v>14</v>
      </c>
      <c r="C1728" s="26">
        <v>1284.3</v>
      </c>
      <c r="E1728" s="25" t="s">
        <v>14</v>
      </c>
      <c r="F1728" s="26">
        <v>1413.3</v>
      </c>
      <c r="H1728" s="25" t="s">
        <v>14</v>
      </c>
      <c r="I1728" s="26">
        <v>1206.2</v>
      </c>
      <c r="K1728" s="25" t="s">
        <v>14</v>
      </c>
      <c r="L1728" s="26">
        <v>1051</v>
      </c>
    </row>
    <row r="1730" spans="2:12" ht="13" x14ac:dyDescent="0.3">
      <c r="B1730" s="27" t="s">
        <v>3</v>
      </c>
      <c r="C1730" s="28">
        <v>2017</v>
      </c>
      <c r="E1730" s="27" t="s">
        <v>3</v>
      </c>
      <c r="F1730" s="28">
        <v>2017</v>
      </c>
      <c r="H1730" s="27" t="s">
        <v>3</v>
      </c>
      <c r="I1730" s="28">
        <v>2017</v>
      </c>
      <c r="K1730" s="27" t="s">
        <v>3</v>
      </c>
      <c r="L1730" s="28">
        <v>2017</v>
      </c>
    </row>
    <row r="1731" spans="2:12" ht="13" x14ac:dyDescent="0.3">
      <c r="B1731" s="29" t="str">
        <f>UnitName</f>
        <v>Plot</v>
      </c>
      <c r="C1731" s="30">
        <v>2</v>
      </c>
      <c r="E1731" s="29" t="str">
        <f>UnitName</f>
        <v>Plot</v>
      </c>
      <c r="F1731" s="30">
        <v>2</v>
      </c>
      <c r="H1731" s="29" t="str">
        <f>UnitName</f>
        <v>Plot</v>
      </c>
      <c r="I1731" s="30">
        <v>2</v>
      </c>
      <c r="K1731" s="29" t="str">
        <f>UnitName</f>
        <v>Plot</v>
      </c>
      <c r="L1731" s="30">
        <v>2</v>
      </c>
    </row>
    <row r="1732" spans="2:12" ht="13" x14ac:dyDescent="0.3">
      <c r="B1732" s="29" t="str">
        <f>BlockName</f>
        <v>Name</v>
      </c>
      <c r="C1732" s="30" t="s">
        <v>55</v>
      </c>
      <c r="E1732" s="29" t="str">
        <f>BlockName</f>
        <v>Name</v>
      </c>
      <c r="F1732" s="30" t="s">
        <v>55</v>
      </c>
      <c r="H1732" s="29" t="str">
        <f>BlockName</f>
        <v>Name</v>
      </c>
      <c r="I1732" s="30" t="s">
        <v>55</v>
      </c>
      <c r="K1732" s="29" t="str">
        <f>BlockName</f>
        <v>Name</v>
      </c>
      <c r="L1732" s="30" t="s">
        <v>55</v>
      </c>
    </row>
    <row r="1733" spans="2:12" ht="13" x14ac:dyDescent="0.3">
      <c r="B1733" s="29" t="str">
        <f>Factor2Name</f>
        <v>Variety</v>
      </c>
      <c r="C1733" s="30" t="s">
        <v>2</v>
      </c>
      <c r="E1733" s="29" t="str">
        <f>Factor2Name</f>
        <v>Variety</v>
      </c>
      <c r="F1733" s="30" t="s">
        <v>2</v>
      </c>
      <c r="H1733" s="29" t="str">
        <f>Factor2Name</f>
        <v>Variety</v>
      </c>
      <c r="I1733" s="30" t="s">
        <v>2</v>
      </c>
      <c r="K1733" s="29" t="str">
        <f>Factor2Name</f>
        <v>Variety</v>
      </c>
      <c r="L1733" s="30" t="s">
        <v>2</v>
      </c>
    </row>
    <row r="1734" spans="2:12" ht="13" x14ac:dyDescent="0.3">
      <c r="B1734" s="29" t="str">
        <f>Factor3Name</f>
        <v>Fertiliser</v>
      </c>
      <c r="C1734" s="30" t="s">
        <v>38</v>
      </c>
      <c r="E1734" s="29" t="str">
        <f>Factor3Name</f>
        <v>Fertiliser</v>
      </c>
      <c r="F1734" s="30" t="s">
        <v>38</v>
      </c>
      <c r="H1734" s="29" t="str">
        <f>Factor3Name</f>
        <v>Fertiliser</v>
      </c>
      <c r="I1734" s="30" t="s">
        <v>38</v>
      </c>
      <c r="K1734" s="29" t="str">
        <f>Factor3Name</f>
        <v>Fertiliser</v>
      </c>
      <c r="L1734" s="30" t="s">
        <v>38</v>
      </c>
    </row>
    <row r="1735" spans="2:12" ht="13" x14ac:dyDescent="0.3">
      <c r="B1735" s="29" t="str">
        <f>Factor1Name</f>
        <v>Weeding</v>
      </c>
      <c r="C1735" s="30" t="s">
        <v>51</v>
      </c>
      <c r="E1735" s="29" t="str">
        <f>Factor1Name</f>
        <v>Weeding</v>
      </c>
      <c r="F1735" s="30" t="s">
        <v>51</v>
      </c>
      <c r="H1735" s="29" t="str">
        <f>Factor1Name</f>
        <v>Weeding</v>
      </c>
      <c r="I1735" s="30" t="s">
        <v>51</v>
      </c>
      <c r="K1735" s="29" t="str">
        <f>Factor1Name</f>
        <v>Weeding</v>
      </c>
      <c r="L1735" s="30" t="s">
        <v>51</v>
      </c>
    </row>
    <row r="1736" spans="2:12" ht="13" x14ac:dyDescent="0.3">
      <c r="B1736" s="25" t="s">
        <v>14</v>
      </c>
      <c r="C1736" s="26">
        <v>1231.9000000000001</v>
      </c>
      <c r="E1736" s="25" t="s">
        <v>14</v>
      </c>
      <c r="F1736" s="26">
        <v>1155.8</v>
      </c>
      <c r="H1736" s="25" t="s">
        <v>14</v>
      </c>
      <c r="I1736" s="26">
        <v>1141.2</v>
      </c>
      <c r="K1736" s="25" t="s">
        <v>14</v>
      </c>
      <c r="L1736" s="26">
        <v>1247.5999999999999</v>
      </c>
    </row>
    <row r="1738" spans="2:12" ht="13" x14ac:dyDescent="0.3">
      <c r="B1738" s="27" t="s">
        <v>3</v>
      </c>
      <c r="C1738" s="28">
        <v>2017</v>
      </c>
      <c r="E1738" s="27" t="s">
        <v>3</v>
      </c>
      <c r="F1738" s="28">
        <v>2017</v>
      </c>
      <c r="H1738" s="27" t="s">
        <v>3</v>
      </c>
      <c r="I1738" s="28">
        <v>2017</v>
      </c>
      <c r="K1738" s="27" t="s">
        <v>3</v>
      </c>
      <c r="L1738" s="28">
        <v>2017</v>
      </c>
    </row>
    <row r="1739" spans="2:12" ht="13" x14ac:dyDescent="0.3">
      <c r="B1739" s="29" t="str">
        <f>UnitName</f>
        <v>Plot</v>
      </c>
      <c r="C1739" s="30">
        <v>2</v>
      </c>
      <c r="E1739" s="29" t="str">
        <f>UnitName</f>
        <v>Plot</v>
      </c>
      <c r="F1739" s="30">
        <v>2</v>
      </c>
      <c r="H1739" s="29" t="str">
        <f>UnitName</f>
        <v>Plot</v>
      </c>
      <c r="I1739" s="30">
        <v>2</v>
      </c>
      <c r="K1739" s="29" t="str">
        <f>UnitName</f>
        <v>Plot</v>
      </c>
      <c r="L1739" s="30">
        <v>2</v>
      </c>
    </row>
    <row r="1740" spans="2:12" ht="13" x14ac:dyDescent="0.3">
      <c r="B1740" s="29" t="str">
        <f>BlockName</f>
        <v>Name</v>
      </c>
      <c r="C1740" s="30" t="s">
        <v>55</v>
      </c>
      <c r="E1740" s="29" t="str">
        <f>BlockName</f>
        <v>Name</v>
      </c>
      <c r="F1740" s="30" t="s">
        <v>55</v>
      </c>
      <c r="H1740" s="29" t="str">
        <f>BlockName</f>
        <v>Name</v>
      </c>
      <c r="I1740" s="30" t="s">
        <v>55</v>
      </c>
      <c r="K1740" s="29" t="str">
        <f>BlockName</f>
        <v>Name</v>
      </c>
      <c r="L1740" s="30" t="s">
        <v>55</v>
      </c>
    </row>
    <row r="1741" spans="2:12" ht="13" x14ac:dyDescent="0.3">
      <c r="B1741" s="29" t="str">
        <f>Factor2Name</f>
        <v>Variety</v>
      </c>
      <c r="C1741" s="30" t="s">
        <v>2</v>
      </c>
      <c r="E1741" s="29" t="str">
        <f>Factor2Name</f>
        <v>Variety</v>
      </c>
      <c r="F1741" s="30" t="s">
        <v>2</v>
      </c>
      <c r="H1741" s="29" t="str">
        <f>Factor2Name</f>
        <v>Variety</v>
      </c>
      <c r="I1741" s="30" t="s">
        <v>2</v>
      </c>
      <c r="K1741" s="29" t="str">
        <f>Factor2Name</f>
        <v>Variety</v>
      </c>
      <c r="L1741" s="30" t="s">
        <v>2</v>
      </c>
    </row>
    <row r="1742" spans="2:12" ht="13" x14ac:dyDescent="0.3">
      <c r="B1742" s="29" t="str">
        <f>Factor3Name</f>
        <v>Fertiliser</v>
      </c>
      <c r="C1742" s="30" t="s">
        <v>38</v>
      </c>
      <c r="E1742" s="29" t="str">
        <f>Factor3Name</f>
        <v>Fertiliser</v>
      </c>
      <c r="F1742" s="30" t="s">
        <v>38</v>
      </c>
      <c r="H1742" s="29" t="str">
        <f>Factor3Name</f>
        <v>Fertiliser</v>
      </c>
      <c r="I1742" s="30" t="s">
        <v>38</v>
      </c>
      <c r="K1742" s="29" t="str">
        <f>Factor3Name</f>
        <v>Fertiliser</v>
      </c>
      <c r="L1742" s="30" t="s">
        <v>38</v>
      </c>
    </row>
    <row r="1743" spans="2:12" ht="13" x14ac:dyDescent="0.3">
      <c r="B1743" s="29" t="str">
        <f>Factor1Name</f>
        <v>Weeding</v>
      </c>
      <c r="C1743" s="30" t="s">
        <v>51</v>
      </c>
      <c r="E1743" s="29" t="str">
        <f>Factor1Name</f>
        <v>Weeding</v>
      </c>
      <c r="F1743" s="30" t="s">
        <v>51</v>
      </c>
      <c r="H1743" s="29" t="str">
        <f>Factor1Name</f>
        <v>Weeding</v>
      </c>
      <c r="I1743" s="30" t="s">
        <v>51</v>
      </c>
      <c r="K1743" s="29" t="str">
        <f>Factor1Name</f>
        <v>Weeding</v>
      </c>
      <c r="L1743" s="30" t="s">
        <v>51</v>
      </c>
    </row>
    <row r="1744" spans="2:12" ht="13" x14ac:dyDescent="0.3">
      <c r="B1744" s="25" t="s">
        <v>14</v>
      </c>
      <c r="C1744" s="26">
        <v>1175.2</v>
      </c>
      <c r="E1744" s="25" t="s">
        <v>14</v>
      </c>
      <c r="F1744" s="26">
        <v>1170.5999999999999</v>
      </c>
      <c r="H1744" s="25" t="s">
        <v>14</v>
      </c>
      <c r="I1744" s="26">
        <v>1117.7</v>
      </c>
      <c r="K1744" s="25" t="s">
        <v>14</v>
      </c>
      <c r="L1744" s="26">
        <v>1315.5</v>
      </c>
    </row>
    <row r="1746" spans="2:12" ht="13" x14ac:dyDescent="0.3">
      <c r="B1746" s="27" t="s">
        <v>3</v>
      </c>
      <c r="C1746" s="28">
        <v>2017</v>
      </c>
      <c r="E1746" s="27" t="s">
        <v>3</v>
      </c>
      <c r="F1746" s="28">
        <v>2017</v>
      </c>
      <c r="H1746" s="27" t="s">
        <v>3</v>
      </c>
      <c r="I1746" s="28">
        <v>2017</v>
      </c>
      <c r="K1746" s="27" t="s">
        <v>3</v>
      </c>
      <c r="L1746" s="28">
        <v>2017</v>
      </c>
    </row>
    <row r="1747" spans="2:12" ht="13" x14ac:dyDescent="0.3">
      <c r="B1747" s="29" t="str">
        <f>UnitName</f>
        <v>Plot</v>
      </c>
      <c r="C1747" s="30">
        <v>2</v>
      </c>
      <c r="E1747" s="29" t="str">
        <f>UnitName</f>
        <v>Plot</v>
      </c>
      <c r="F1747" s="30">
        <v>2</v>
      </c>
      <c r="H1747" s="29" t="str">
        <f>UnitName</f>
        <v>Plot</v>
      </c>
      <c r="I1747" s="30">
        <v>2</v>
      </c>
      <c r="K1747" s="29" t="str">
        <f>UnitName</f>
        <v>Plot</v>
      </c>
      <c r="L1747" s="30">
        <v>2</v>
      </c>
    </row>
    <row r="1748" spans="2:12" ht="13" x14ac:dyDescent="0.3">
      <c r="B1748" s="29" t="str">
        <f>BlockName</f>
        <v>Name</v>
      </c>
      <c r="C1748" s="30" t="s">
        <v>55</v>
      </c>
      <c r="E1748" s="29" t="str">
        <f>BlockName</f>
        <v>Name</v>
      </c>
      <c r="F1748" s="30" t="s">
        <v>55</v>
      </c>
      <c r="H1748" s="29" t="str">
        <f>BlockName</f>
        <v>Name</v>
      </c>
      <c r="I1748" s="30" t="s">
        <v>55</v>
      </c>
      <c r="K1748" s="29" t="str">
        <f>BlockName</f>
        <v>Name</v>
      </c>
      <c r="L1748" s="30" t="s">
        <v>55</v>
      </c>
    </row>
    <row r="1749" spans="2:12" ht="13" x14ac:dyDescent="0.3">
      <c r="B1749" s="29" t="str">
        <f>Factor2Name</f>
        <v>Variety</v>
      </c>
      <c r="C1749" s="30" t="s">
        <v>2</v>
      </c>
      <c r="E1749" s="29" t="str">
        <f>Factor2Name</f>
        <v>Variety</v>
      </c>
      <c r="F1749" s="30" t="s">
        <v>2</v>
      </c>
      <c r="H1749" s="29" t="str">
        <f>Factor2Name</f>
        <v>Variety</v>
      </c>
      <c r="I1749" s="30" t="s">
        <v>2</v>
      </c>
      <c r="K1749" s="29" t="str">
        <f>Factor2Name</f>
        <v>Variety</v>
      </c>
      <c r="L1749" s="30" t="s">
        <v>2</v>
      </c>
    </row>
    <row r="1750" spans="2:12" ht="13" x14ac:dyDescent="0.3">
      <c r="B1750" s="29" t="str">
        <f>Factor3Name</f>
        <v>Fertiliser</v>
      </c>
      <c r="C1750" s="30" t="s">
        <v>38</v>
      </c>
      <c r="E1750" s="29" t="str">
        <f>Factor3Name</f>
        <v>Fertiliser</v>
      </c>
      <c r="F1750" s="30" t="s">
        <v>38</v>
      </c>
      <c r="H1750" s="29" t="str">
        <f>Factor3Name</f>
        <v>Fertiliser</v>
      </c>
      <c r="I1750" s="30" t="s">
        <v>38</v>
      </c>
      <c r="K1750" s="29" t="str">
        <f>Factor3Name</f>
        <v>Fertiliser</v>
      </c>
      <c r="L1750" s="30" t="s">
        <v>38</v>
      </c>
    </row>
    <row r="1751" spans="2:12" ht="13" x14ac:dyDescent="0.3">
      <c r="B1751" s="29" t="str">
        <f>Factor1Name</f>
        <v>Weeding</v>
      </c>
      <c r="C1751" s="30" t="s">
        <v>51</v>
      </c>
      <c r="E1751" s="29" t="str">
        <f>Factor1Name</f>
        <v>Weeding</v>
      </c>
      <c r="F1751" s="30" t="s">
        <v>51</v>
      </c>
      <c r="H1751" s="29" t="str">
        <f>Factor1Name</f>
        <v>Weeding</v>
      </c>
      <c r="I1751" s="30" t="s">
        <v>51</v>
      </c>
      <c r="K1751" s="29" t="str">
        <f>Factor1Name</f>
        <v>Weeding</v>
      </c>
      <c r="L1751" s="30" t="s">
        <v>51</v>
      </c>
    </row>
    <row r="1752" spans="2:12" ht="13" x14ac:dyDescent="0.3">
      <c r="B1752" s="25" t="s">
        <v>14</v>
      </c>
      <c r="C1752" s="26">
        <v>1096.9000000000001</v>
      </c>
      <c r="E1752" s="25" t="s">
        <v>14</v>
      </c>
      <c r="F1752" s="26">
        <v>1175.0999999999999</v>
      </c>
      <c r="H1752" s="25" t="s">
        <v>14</v>
      </c>
      <c r="I1752" s="26">
        <v>1227.7</v>
      </c>
      <c r="K1752" s="25" t="s">
        <v>14</v>
      </c>
      <c r="L1752" s="26">
        <v>1212.4000000000001</v>
      </c>
    </row>
    <row r="1754" spans="2:12" ht="13" x14ac:dyDescent="0.3">
      <c r="B1754" s="27" t="s">
        <v>3</v>
      </c>
      <c r="C1754" s="28">
        <v>2017</v>
      </c>
      <c r="E1754" s="27" t="s">
        <v>3</v>
      </c>
      <c r="F1754" s="28">
        <v>2017</v>
      </c>
      <c r="H1754" s="27" t="s">
        <v>3</v>
      </c>
      <c r="I1754" s="28">
        <v>2017</v>
      </c>
      <c r="K1754" s="27" t="s">
        <v>3</v>
      </c>
      <c r="L1754" s="28">
        <v>2017</v>
      </c>
    </row>
    <row r="1755" spans="2:12" ht="13" x14ac:dyDescent="0.3">
      <c r="B1755" s="29" t="str">
        <f>UnitName</f>
        <v>Plot</v>
      </c>
      <c r="C1755" s="30">
        <v>2</v>
      </c>
      <c r="E1755" s="29" t="str">
        <f>UnitName</f>
        <v>Plot</v>
      </c>
      <c r="F1755" s="30">
        <v>2</v>
      </c>
      <c r="H1755" s="29" t="str">
        <f>UnitName</f>
        <v>Plot</v>
      </c>
      <c r="I1755" s="30">
        <v>2</v>
      </c>
      <c r="K1755" s="29" t="str">
        <f>UnitName</f>
        <v>Plot</v>
      </c>
      <c r="L1755" s="30">
        <v>2</v>
      </c>
    </row>
    <row r="1756" spans="2:12" ht="13" x14ac:dyDescent="0.3">
      <c r="B1756" s="29" t="str">
        <f>BlockName</f>
        <v>Name</v>
      </c>
      <c r="C1756" s="30" t="s">
        <v>55</v>
      </c>
      <c r="E1756" s="29" t="str">
        <f>BlockName</f>
        <v>Name</v>
      </c>
      <c r="F1756" s="30" t="s">
        <v>55</v>
      </c>
      <c r="H1756" s="29" t="str">
        <f>BlockName</f>
        <v>Name</v>
      </c>
      <c r="I1756" s="30" t="s">
        <v>55</v>
      </c>
      <c r="K1756" s="29" t="str">
        <f>BlockName</f>
        <v>Name</v>
      </c>
      <c r="L1756" s="30" t="s">
        <v>55</v>
      </c>
    </row>
    <row r="1757" spans="2:12" ht="13" x14ac:dyDescent="0.3">
      <c r="B1757" s="29" t="str">
        <f>Factor2Name</f>
        <v>Variety</v>
      </c>
      <c r="C1757" s="30" t="s">
        <v>2</v>
      </c>
      <c r="E1757" s="29" t="str">
        <f>Factor2Name</f>
        <v>Variety</v>
      </c>
      <c r="F1757" s="30" t="s">
        <v>2</v>
      </c>
      <c r="H1757" s="29" t="str">
        <f>Factor2Name</f>
        <v>Variety</v>
      </c>
      <c r="I1757" s="30" t="s">
        <v>2</v>
      </c>
      <c r="K1757" s="29" t="str">
        <f>Factor2Name</f>
        <v>Variety</v>
      </c>
      <c r="L1757" s="30" t="s">
        <v>2</v>
      </c>
    </row>
    <row r="1758" spans="2:12" ht="13" x14ac:dyDescent="0.3">
      <c r="B1758" s="29" t="str">
        <f>Factor3Name</f>
        <v>Fertiliser</v>
      </c>
      <c r="C1758" s="30" t="s">
        <v>38</v>
      </c>
      <c r="E1758" s="29" t="str">
        <f>Factor3Name</f>
        <v>Fertiliser</v>
      </c>
      <c r="F1758" s="30" t="s">
        <v>38</v>
      </c>
      <c r="H1758" s="29" t="str">
        <f>Factor3Name</f>
        <v>Fertiliser</v>
      </c>
      <c r="I1758" s="30" t="s">
        <v>38</v>
      </c>
      <c r="K1758" s="29" t="str">
        <f>Factor3Name</f>
        <v>Fertiliser</v>
      </c>
      <c r="L1758" s="30" t="s">
        <v>38</v>
      </c>
    </row>
    <row r="1759" spans="2:12" ht="13" x14ac:dyDescent="0.3">
      <c r="B1759" s="29" t="str">
        <f>Factor1Name</f>
        <v>Weeding</v>
      </c>
      <c r="C1759" s="30" t="s">
        <v>51</v>
      </c>
      <c r="E1759" s="29" t="str">
        <f>Factor1Name</f>
        <v>Weeding</v>
      </c>
      <c r="F1759" s="30" t="s">
        <v>51</v>
      </c>
      <c r="H1759" s="29" t="str">
        <f>Factor1Name</f>
        <v>Weeding</v>
      </c>
      <c r="I1759" s="30" t="s">
        <v>51</v>
      </c>
      <c r="K1759" s="29" t="str">
        <f>Factor1Name</f>
        <v>Weeding</v>
      </c>
      <c r="L1759" s="30" t="s">
        <v>51</v>
      </c>
    </row>
    <row r="1760" spans="2:12" ht="13" x14ac:dyDescent="0.3">
      <c r="B1760" s="25" t="s">
        <v>14</v>
      </c>
      <c r="C1760" s="26">
        <v>1261.0999999999999</v>
      </c>
      <c r="E1760" s="25" t="s">
        <v>14</v>
      </c>
      <c r="F1760" s="26">
        <v>1084.0999999999999</v>
      </c>
      <c r="H1760" s="25" t="s">
        <v>14</v>
      </c>
      <c r="I1760" s="26">
        <v>1154.5999999999999</v>
      </c>
      <c r="K1760" s="25" t="s">
        <v>14</v>
      </c>
      <c r="L1760" s="26">
        <v>958.2</v>
      </c>
    </row>
    <row r="1762" spans="2:12" ht="13" x14ac:dyDescent="0.3">
      <c r="B1762" s="27" t="s">
        <v>3</v>
      </c>
      <c r="C1762" s="28">
        <v>2017</v>
      </c>
      <c r="E1762" s="27" t="s">
        <v>3</v>
      </c>
      <c r="F1762" s="28">
        <v>2017</v>
      </c>
      <c r="H1762" s="27" t="s">
        <v>3</v>
      </c>
      <c r="I1762" s="28">
        <v>2017</v>
      </c>
      <c r="K1762" s="27" t="s">
        <v>3</v>
      </c>
      <c r="L1762" s="28">
        <v>2017</v>
      </c>
    </row>
    <row r="1763" spans="2:12" ht="13" x14ac:dyDescent="0.3">
      <c r="B1763" s="29" t="str">
        <f>UnitName</f>
        <v>Plot</v>
      </c>
      <c r="C1763" s="30">
        <v>3</v>
      </c>
      <c r="E1763" s="29" t="str">
        <f>UnitName</f>
        <v>Plot</v>
      </c>
      <c r="F1763" s="30">
        <v>3</v>
      </c>
      <c r="H1763" s="29" t="str">
        <f>UnitName</f>
        <v>Plot</v>
      </c>
      <c r="I1763" s="30">
        <v>3</v>
      </c>
      <c r="K1763" s="29" t="str">
        <f>UnitName</f>
        <v>Plot</v>
      </c>
      <c r="L1763" s="30">
        <v>3</v>
      </c>
    </row>
    <row r="1764" spans="2:12" ht="13" x14ac:dyDescent="0.3">
      <c r="B1764" s="29" t="str">
        <f>BlockName</f>
        <v>Name</v>
      </c>
      <c r="C1764" s="30" t="s">
        <v>55</v>
      </c>
      <c r="E1764" s="29" t="str">
        <f>BlockName</f>
        <v>Name</v>
      </c>
      <c r="F1764" s="30" t="s">
        <v>55</v>
      </c>
      <c r="H1764" s="29" t="str">
        <f>BlockName</f>
        <v>Name</v>
      </c>
      <c r="I1764" s="30" t="s">
        <v>55</v>
      </c>
      <c r="K1764" s="29" t="str">
        <f>BlockName</f>
        <v>Name</v>
      </c>
      <c r="L1764" s="30" t="s">
        <v>55</v>
      </c>
    </row>
    <row r="1765" spans="2:12" ht="13" x14ac:dyDescent="0.3">
      <c r="B1765" s="29" t="str">
        <f>Factor2Name</f>
        <v>Variety</v>
      </c>
      <c r="C1765" s="30" t="s">
        <v>2</v>
      </c>
      <c r="E1765" s="29" t="str">
        <f>Factor2Name</f>
        <v>Variety</v>
      </c>
      <c r="F1765" s="30" t="s">
        <v>2</v>
      </c>
      <c r="H1765" s="29" t="str">
        <f>Factor2Name</f>
        <v>Variety</v>
      </c>
      <c r="I1765" s="30" t="s">
        <v>2</v>
      </c>
      <c r="K1765" s="29" t="str">
        <f>Factor2Name</f>
        <v>Variety</v>
      </c>
      <c r="L1765" s="30" t="s">
        <v>2</v>
      </c>
    </row>
    <row r="1766" spans="2:12" ht="13" x14ac:dyDescent="0.3">
      <c r="B1766" s="29" t="str">
        <f>Factor3Name</f>
        <v>Fertiliser</v>
      </c>
      <c r="C1766" s="30" t="s">
        <v>38</v>
      </c>
      <c r="E1766" s="29" t="str">
        <f>Factor3Name</f>
        <v>Fertiliser</v>
      </c>
      <c r="F1766" s="30" t="s">
        <v>38</v>
      </c>
      <c r="H1766" s="29" t="str">
        <f>Factor3Name</f>
        <v>Fertiliser</v>
      </c>
      <c r="I1766" s="30" t="s">
        <v>38</v>
      </c>
      <c r="K1766" s="29" t="str">
        <f>Factor3Name</f>
        <v>Fertiliser</v>
      </c>
      <c r="L1766" s="30" t="s">
        <v>38</v>
      </c>
    </row>
    <row r="1767" spans="2:12" ht="13" x14ac:dyDescent="0.3">
      <c r="B1767" s="29" t="str">
        <f>Factor1Name</f>
        <v>Weeding</v>
      </c>
      <c r="C1767" s="30" t="s">
        <v>51</v>
      </c>
      <c r="E1767" s="29" t="str">
        <f>Factor1Name</f>
        <v>Weeding</v>
      </c>
      <c r="F1767" s="30" t="s">
        <v>51</v>
      </c>
      <c r="H1767" s="29" t="str">
        <f>Factor1Name</f>
        <v>Weeding</v>
      </c>
      <c r="I1767" s="30" t="s">
        <v>51</v>
      </c>
      <c r="K1767" s="29" t="str">
        <f>Factor1Name</f>
        <v>Weeding</v>
      </c>
      <c r="L1767" s="30" t="s">
        <v>51</v>
      </c>
    </row>
    <row r="1768" spans="2:12" ht="13" x14ac:dyDescent="0.3">
      <c r="B1768" s="25" t="s">
        <v>14</v>
      </c>
      <c r="C1768" s="26">
        <v>1278.4000000000001</v>
      </c>
      <c r="E1768" s="25" t="s">
        <v>14</v>
      </c>
      <c r="F1768" s="26">
        <v>1341.6</v>
      </c>
      <c r="H1768" s="25" t="s">
        <v>14</v>
      </c>
      <c r="I1768" s="26">
        <v>1147.4000000000001</v>
      </c>
      <c r="K1768" s="25" t="s">
        <v>14</v>
      </c>
      <c r="L1768" s="26">
        <v>1124.8</v>
      </c>
    </row>
    <row r="1770" spans="2:12" ht="13" x14ac:dyDescent="0.3">
      <c r="B1770" s="27" t="s">
        <v>3</v>
      </c>
      <c r="C1770" s="28">
        <v>2017</v>
      </c>
      <c r="E1770" s="27" t="s">
        <v>3</v>
      </c>
      <c r="F1770" s="28">
        <v>2017</v>
      </c>
      <c r="H1770" s="27" t="s">
        <v>3</v>
      </c>
      <c r="I1770" s="28">
        <v>2017</v>
      </c>
      <c r="K1770" s="27" t="s">
        <v>3</v>
      </c>
      <c r="L1770" s="28">
        <v>2017</v>
      </c>
    </row>
    <row r="1771" spans="2:12" ht="13" x14ac:dyDescent="0.3">
      <c r="B1771" s="29" t="str">
        <f>UnitName</f>
        <v>Plot</v>
      </c>
      <c r="C1771" s="30">
        <v>3</v>
      </c>
      <c r="E1771" s="29" t="str">
        <f>UnitName</f>
        <v>Plot</v>
      </c>
      <c r="F1771" s="30">
        <v>3</v>
      </c>
      <c r="H1771" s="29" t="str">
        <f>UnitName</f>
        <v>Plot</v>
      </c>
      <c r="I1771" s="30">
        <v>3</v>
      </c>
      <c r="K1771" s="29" t="str">
        <f>UnitName</f>
        <v>Plot</v>
      </c>
      <c r="L1771" s="30">
        <v>3</v>
      </c>
    </row>
    <row r="1772" spans="2:12" ht="13" x14ac:dyDescent="0.3">
      <c r="B1772" s="29" t="str">
        <f>BlockName</f>
        <v>Name</v>
      </c>
      <c r="C1772" s="30" t="s">
        <v>55</v>
      </c>
      <c r="E1772" s="29" t="str">
        <f>BlockName</f>
        <v>Name</v>
      </c>
      <c r="F1772" s="30" t="s">
        <v>55</v>
      </c>
      <c r="H1772" s="29" t="str">
        <f>BlockName</f>
        <v>Name</v>
      </c>
      <c r="I1772" s="30" t="s">
        <v>55</v>
      </c>
      <c r="K1772" s="29" t="str">
        <f>BlockName</f>
        <v>Name</v>
      </c>
      <c r="L1772" s="30" t="s">
        <v>55</v>
      </c>
    </row>
    <row r="1773" spans="2:12" ht="13" x14ac:dyDescent="0.3">
      <c r="B1773" s="29" t="str">
        <f>Factor2Name</f>
        <v>Variety</v>
      </c>
      <c r="C1773" s="30" t="s">
        <v>2</v>
      </c>
      <c r="E1773" s="29" t="str">
        <f>Factor2Name</f>
        <v>Variety</v>
      </c>
      <c r="F1773" s="30" t="s">
        <v>2</v>
      </c>
      <c r="H1773" s="29" t="str">
        <f>Factor2Name</f>
        <v>Variety</v>
      </c>
      <c r="I1773" s="30" t="s">
        <v>2</v>
      </c>
      <c r="K1773" s="29" t="str">
        <f>Factor2Name</f>
        <v>Variety</v>
      </c>
      <c r="L1773" s="30" t="s">
        <v>2</v>
      </c>
    </row>
    <row r="1774" spans="2:12" ht="13" x14ac:dyDescent="0.3">
      <c r="B1774" s="29" t="str">
        <f>Factor3Name</f>
        <v>Fertiliser</v>
      </c>
      <c r="C1774" s="30" t="s">
        <v>38</v>
      </c>
      <c r="E1774" s="29" t="str">
        <f>Factor3Name</f>
        <v>Fertiliser</v>
      </c>
      <c r="F1774" s="30" t="s">
        <v>38</v>
      </c>
      <c r="H1774" s="29" t="str">
        <f>Factor3Name</f>
        <v>Fertiliser</v>
      </c>
      <c r="I1774" s="30" t="s">
        <v>38</v>
      </c>
      <c r="K1774" s="29" t="str">
        <f>Factor3Name</f>
        <v>Fertiliser</v>
      </c>
      <c r="L1774" s="30" t="s">
        <v>38</v>
      </c>
    </row>
    <row r="1775" spans="2:12" ht="13" x14ac:dyDescent="0.3">
      <c r="B1775" s="29" t="str">
        <f>Factor1Name</f>
        <v>Weeding</v>
      </c>
      <c r="C1775" s="30" t="s">
        <v>51</v>
      </c>
      <c r="E1775" s="29" t="str">
        <f>Factor1Name</f>
        <v>Weeding</v>
      </c>
      <c r="F1775" s="30" t="s">
        <v>51</v>
      </c>
      <c r="H1775" s="29" t="str">
        <f>Factor1Name</f>
        <v>Weeding</v>
      </c>
      <c r="I1775" s="30" t="s">
        <v>51</v>
      </c>
      <c r="K1775" s="29" t="str">
        <f>Factor1Name</f>
        <v>Weeding</v>
      </c>
      <c r="L1775" s="30" t="s">
        <v>51</v>
      </c>
    </row>
    <row r="1776" spans="2:12" ht="13" x14ac:dyDescent="0.3">
      <c r="B1776" s="25" t="s">
        <v>14</v>
      </c>
      <c r="C1776" s="26">
        <v>1367.6</v>
      </c>
      <c r="E1776" s="25" t="s">
        <v>14</v>
      </c>
      <c r="F1776" s="26">
        <v>1111.9000000000001</v>
      </c>
      <c r="H1776" s="25" t="s">
        <v>14</v>
      </c>
      <c r="I1776" s="26">
        <v>1179.0999999999999</v>
      </c>
      <c r="K1776" s="25" t="s">
        <v>14</v>
      </c>
      <c r="L1776" s="26">
        <v>1164.9000000000001</v>
      </c>
    </row>
    <row r="1778" spans="2:12" ht="13" x14ac:dyDescent="0.3">
      <c r="B1778" s="27" t="s">
        <v>3</v>
      </c>
      <c r="C1778" s="28">
        <v>2017</v>
      </c>
      <c r="E1778" s="27" t="s">
        <v>3</v>
      </c>
      <c r="F1778" s="28">
        <v>2017</v>
      </c>
      <c r="H1778" s="27" t="s">
        <v>3</v>
      </c>
      <c r="I1778" s="28">
        <v>2017</v>
      </c>
      <c r="K1778" s="27" t="s">
        <v>3</v>
      </c>
      <c r="L1778" s="28">
        <v>2017</v>
      </c>
    </row>
    <row r="1779" spans="2:12" ht="13" x14ac:dyDescent="0.3">
      <c r="B1779" s="29" t="str">
        <f>UnitName</f>
        <v>Plot</v>
      </c>
      <c r="C1779" s="30">
        <v>3</v>
      </c>
      <c r="E1779" s="29" t="str">
        <f>UnitName</f>
        <v>Plot</v>
      </c>
      <c r="F1779" s="30">
        <v>3</v>
      </c>
      <c r="H1779" s="29" t="str">
        <f>UnitName</f>
        <v>Plot</v>
      </c>
      <c r="I1779" s="30">
        <v>3</v>
      </c>
      <c r="K1779" s="29" t="str">
        <f>UnitName</f>
        <v>Plot</v>
      </c>
      <c r="L1779" s="30">
        <v>3</v>
      </c>
    </row>
    <row r="1780" spans="2:12" ht="13" x14ac:dyDescent="0.3">
      <c r="B1780" s="29" t="str">
        <f>BlockName</f>
        <v>Name</v>
      </c>
      <c r="C1780" s="30" t="s">
        <v>55</v>
      </c>
      <c r="E1780" s="29" t="str">
        <f>BlockName</f>
        <v>Name</v>
      </c>
      <c r="F1780" s="30" t="s">
        <v>55</v>
      </c>
      <c r="H1780" s="29" t="str">
        <f>BlockName</f>
        <v>Name</v>
      </c>
      <c r="I1780" s="30" t="s">
        <v>55</v>
      </c>
      <c r="K1780" s="29" t="str">
        <f>BlockName</f>
        <v>Name</v>
      </c>
      <c r="L1780" s="30" t="s">
        <v>55</v>
      </c>
    </row>
    <row r="1781" spans="2:12" ht="13" x14ac:dyDescent="0.3">
      <c r="B1781" s="29" t="str">
        <f>Factor2Name</f>
        <v>Variety</v>
      </c>
      <c r="C1781" s="30" t="s">
        <v>2</v>
      </c>
      <c r="E1781" s="29" t="str">
        <f>Factor2Name</f>
        <v>Variety</v>
      </c>
      <c r="F1781" s="30" t="s">
        <v>2</v>
      </c>
      <c r="H1781" s="29" t="str">
        <f>Factor2Name</f>
        <v>Variety</v>
      </c>
      <c r="I1781" s="30" t="s">
        <v>2</v>
      </c>
      <c r="K1781" s="29" t="str">
        <f>Factor2Name</f>
        <v>Variety</v>
      </c>
      <c r="L1781" s="30" t="s">
        <v>2</v>
      </c>
    </row>
    <row r="1782" spans="2:12" ht="13" x14ac:dyDescent="0.3">
      <c r="B1782" s="29" t="str">
        <f>Factor3Name</f>
        <v>Fertiliser</v>
      </c>
      <c r="C1782" s="30" t="s">
        <v>38</v>
      </c>
      <c r="E1782" s="29" t="str">
        <f>Factor3Name</f>
        <v>Fertiliser</v>
      </c>
      <c r="F1782" s="30" t="s">
        <v>38</v>
      </c>
      <c r="H1782" s="29" t="str">
        <f>Factor3Name</f>
        <v>Fertiliser</v>
      </c>
      <c r="I1782" s="30" t="s">
        <v>38</v>
      </c>
      <c r="K1782" s="29" t="str">
        <f>Factor3Name</f>
        <v>Fertiliser</v>
      </c>
      <c r="L1782" s="30" t="s">
        <v>38</v>
      </c>
    </row>
    <row r="1783" spans="2:12" ht="13" x14ac:dyDescent="0.3">
      <c r="B1783" s="29" t="str">
        <f>Factor1Name</f>
        <v>Weeding</v>
      </c>
      <c r="C1783" s="30" t="s">
        <v>51</v>
      </c>
      <c r="E1783" s="29" t="str">
        <f>Factor1Name</f>
        <v>Weeding</v>
      </c>
      <c r="F1783" s="30" t="s">
        <v>51</v>
      </c>
      <c r="H1783" s="29" t="str">
        <f>Factor1Name</f>
        <v>Weeding</v>
      </c>
      <c r="I1783" s="30" t="s">
        <v>51</v>
      </c>
      <c r="K1783" s="29" t="str">
        <f>Factor1Name</f>
        <v>Weeding</v>
      </c>
      <c r="L1783" s="30" t="s">
        <v>51</v>
      </c>
    </row>
    <row r="1784" spans="2:12" ht="13" x14ac:dyDescent="0.3">
      <c r="B1784" s="25" t="s">
        <v>14</v>
      </c>
      <c r="C1784" s="26">
        <v>1154.5999999999999</v>
      </c>
      <c r="E1784" s="25" t="s">
        <v>14</v>
      </c>
      <c r="F1784" s="26">
        <v>1404.6</v>
      </c>
      <c r="H1784" s="25" t="s">
        <v>14</v>
      </c>
      <c r="I1784" s="26">
        <v>1219.9000000000001</v>
      </c>
      <c r="K1784" s="25" t="s">
        <v>14</v>
      </c>
      <c r="L1784" s="26">
        <v>1206.7</v>
      </c>
    </row>
    <row r="1786" spans="2:12" ht="13" x14ac:dyDescent="0.3">
      <c r="B1786" s="27" t="s">
        <v>3</v>
      </c>
      <c r="C1786" s="28">
        <v>2017</v>
      </c>
      <c r="E1786" s="27" t="s">
        <v>3</v>
      </c>
      <c r="F1786" s="28">
        <v>2017</v>
      </c>
      <c r="H1786" s="27" t="s">
        <v>3</v>
      </c>
      <c r="I1786" s="28">
        <v>2017</v>
      </c>
      <c r="K1786" s="27" t="s">
        <v>3</v>
      </c>
      <c r="L1786" s="28">
        <v>2017</v>
      </c>
    </row>
    <row r="1787" spans="2:12" ht="13" x14ac:dyDescent="0.3">
      <c r="B1787" s="29" t="str">
        <f>UnitName</f>
        <v>Plot</v>
      </c>
      <c r="C1787" s="30">
        <v>3</v>
      </c>
      <c r="E1787" s="29" t="str">
        <f>UnitName</f>
        <v>Plot</v>
      </c>
      <c r="F1787" s="30">
        <v>3</v>
      </c>
      <c r="H1787" s="29" t="str">
        <f>UnitName</f>
        <v>Plot</v>
      </c>
      <c r="I1787" s="30">
        <v>3</v>
      </c>
      <c r="K1787" s="29" t="str">
        <f>UnitName</f>
        <v>Plot</v>
      </c>
      <c r="L1787" s="30">
        <v>3</v>
      </c>
    </row>
    <row r="1788" spans="2:12" ht="13" x14ac:dyDescent="0.3">
      <c r="B1788" s="29" t="str">
        <f>BlockName</f>
        <v>Name</v>
      </c>
      <c r="C1788" s="30" t="s">
        <v>55</v>
      </c>
      <c r="E1788" s="29" t="str">
        <f>BlockName</f>
        <v>Name</v>
      </c>
      <c r="F1788" s="30" t="s">
        <v>55</v>
      </c>
      <c r="H1788" s="29" t="str">
        <f>BlockName</f>
        <v>Name</v>
      </c>
      <c r="I1788" s="30" t="s">
        <v>55</v>
      </c>
      <c r="K1788" s="29" t="str">
        <f>BlockName</f>
        <v>Name</v>
      </c>
      <c r="L1788" s="30" t="s">
        <v>55</v>
      </c>
    </row>
    <row r="1789" spans="2:12" ht="13" x14ac:dyDescent="0.3">
      <c r="B1789" s="29" t="str">
        <f>Factor2Name</f>
        <v>Variety</v>
      </c>
      <c r="C1789" s="30" t="s">
        <v>2</v>
      </c>
      <c r="E1789" s="29" t="str">
        <f>Factor2Name</f>
        <v>Variety</v>
      </c>
      <c r="F1789" s="30" t="s">
        <v>2</v>
      </c>
      <c r="H1789" s="29" t="str">
        <f>Factor2Name</f>
        <v>Variety</v>
      </c>
      <c r="I1789" s="30" t="s">
        <v>2</v>
      </c>
      <c r="K1789" s="29" t="str">
        <f>Factor2Name</f>
        <v>Variety</v>
      </c>
      <c r="L1789" s="30" t="s">
        <v>2</v>
      </c>
    </row>
    <row r="1790" spans="2:12" ht="13" x14ac:dyDescent="0.3">
      <c r="B1790" s="29" t="str">
        <f>Factor3Name</f>
        <v>Fertiliser</v>
      </c>
      <c r="C1790" s="30" t="s">
        <v>38</v>
      </c>
      <c r="E1790" s="29" t="str">
        <f>Factor3Name</f>
        <v>Fertiliser</v>
      </c>
      <c r="F1790" s="30" t="s">
        <v>38</v>
      </c>
      <c r="H1790" s="29" t="str">
        <f>Factor3Name</f>
        <v>Fertiliser</v>
      </c>
      <c r="I1790" s="30" t="s">
        <v>38</v>
      </c>
      <c r="K1790" s="29" t="str">
        <f>Factor3Name</f>
        <v>Fertiliser</v>
      </c>
      <c r="L1790" s="30" t="s">
        <v>38</v>
      </c>
    </row>
    <row r="1791" spans="2:12" ht="13" x14ac:dyDescent="0.3">
      <c r="B1791" s="29" t="str">
        <f>Factor1Name</f>
        <v>Weeding</v>
      </c>
      <c r="C1791" s="30" t="s">
        <v>51</v>
      </c>
      <c r="E1791" s="29" t="str">
        <f>Factor1Name</f>
        <v>Weeding</v>
      </c>
      <c r="F1791" s="30" t="s">
        <v>51</v>
      </c>
      <c r="H1791" s="29" t="str">
        <f>Factor1Name</f>
        <v>Weeding</v>
      </c>
      <c r="I1791" s="30" t="s">
        <v>51</v>
      </c>
      <c r="K1791" s="29" t="str">
        <f>Factor1Name</f>
        <v>Weeding</v>
      </c>
      <c r="L1791" s="30" t="s">
        <v>51</v>
      </c>
    </row>
    <row r="1792" spans="2:12" ht="13" x14ac:dyDescent="0.3">
      <c r="B1792" s="25" t="s">
        <v>14</v>
      </c>
      <c r="C1792" s="26">
        <v>1089.3</v>
      </c>
      <c r="E1792" s="25" t="s">
        <v>14</v>
      </c>
      <c r="F1792" s="26">
        <v>1327.4</v>
      </c>
      <c r="H1792" s="25" t="s">
        <v>14</v>
      </c>
      <c r="I1792" s="26">
        <v>1013.6</v>
      </c>
      <c r="K1792" s="25" t="s">
        <v>14</v>
      </c>
      <c r="L1792" s="26">
        <v>1281.5</v>
      </c>
    </row>
    <row r="1794" spans="2:12" ht="13" x14ac:dyDescent="0.3">
      <c r="B1794" s="27" t="s">
        <v>3</v>
      </c>
      <c r="C1794" s="28">
        <v>2017</v>
      </c>
      <c r="E1794" s="27" t="s">
        <v>3</v>
      </c>
      <c r="F1794" s="28">
        <v>2017</v>
      </c>
      <c r="H1794" s="27" t="s">
        <v>3</v>
      </c>
      <c r="I1794" s="28">
        <v>2017</v>
      </c>
      <c r="K1794" s="27" t="s">
        <v>3</v>
      </c>
      <c r="L1794" s="28">
        <v>2017</v>
      </c>
    </row>
    <row r="1795" spans="2:12" ht="13" x14ac:dyDescent="0.3">
      <c r="B1795" s="29" t="str">
        <f>UnitName</f>
        <v>Plot</v>
      </c>
      <c r="C1795" s="30">
        <v>3</v>
      </c>
      <c r="E1795" s="29" t="str">
        <f>UnitName</f>
        <v>Plot</v>
      </c>
      <c r="F1795" s="30">
        <v>3</v>
      </c>
      <c r="H1795" s="29" t="str">
        <f>UnitName</f>
        <v>Plot</v>
      </c>
      <c r="I1795" s="30">
        <v>3</v>
      </c>
      <c r="K1795" s="29" t="str">
        <f>UnitName</f>
        <v>Plot</v>
      </c>
      <c r="L1795" s="30">
        <v>3</v>
      </c>
    </row>
    <row r="1796" spans="2:12" ht="13" x14ac:dyDescent="0.3">
      <c r="B1796" s="29" t="str">
        <f>BlockName</f>
        <v>Name</v>
      </c>
      <c r="C1796" s="30" t="s">
        <v>55</v>
      </c>
      <c r="E1796" s="29" t="str">
        <f>BlockName</f>
        <v>Name</v>
      </c>
      <c r="F1796" s="30" t="s">
        <v>55</v>
      </c>
      <c r="H1796" s="29" t="str">
        <f>BlockName</f>
        <v>Name</v>
      </c>
      <c r="I1796" s="30" t="s">
        <v>55</v>
      </c>
      <c r="K1796" s="29" t="str">
        <f>BlockName</f>
        <v>Name</v>
      </c>
      <c r="L1796" s="30" t="s">
        <v>55</v>
      </c>
    </row>
    <row r="1797" spans="2:12" ht="13" x14ac:dyDescent="0.3">
      <c r="B1797" s="29" t="str">
        <f>Factor2Name</f>
        <v>Variety</v>
      </c>
      <c r="C1797" s="30" t="s">
        <v>2</v>
      </c>
      <c r="E1797" s="29" t="str">
        <f>Factor2Name</f>
        <v>Variety</v>
      </c>
      <c r="F1797" s="30" t="s">
        <v>2</v>
      </c>
      <c r="H1797" s="29" t="str">
        <f>Factor2Name</f>
        <v>Variety</v>
      </c>
      <c r="I1797" s="30" t="s">
        <v>2</v>
      </c>
      <c r="K1797" s="29" t="str">
        <f>Factor2Name</f>
        <v>Variety</v>
      </c>
      <c r="L1797" s="30" t="s">
        <v>2</v>
      </c>
    </row>
    <row r="1798" spans="2:12" ht="13" x14ac:dyDescent="0.3">
      <c r="B1798" s="29" t="str">
        <f>Factor3Name</f>
        <v>Fertiliser</v>
      </c>
      <c r="C1798" s="30" t="s">
        <v>38</v>
      </c>
      <c r="E1798" s="29" t="str">
        <f>Factor3Name</f>
        <v>Fertiliser</v>
      </c>
      <c r="F1798" s="30" t="s">
        <v>38</v>
      </c>
      <c r="H1798" s="29" t="str">
        <f>Factor3Name</f>
        <v>Fertiliser</v>
      </c>
      <c r="I1798" s="30" t="s">
        <v>38</v>
      </c>
      <c r="K1798" s="29" t="str">
        <f>Factor3Name</f>
        <v>Fertiliser</v>
      </c>
      <c r="L1798" s="30" t="s">
        <v>38</v>
      </c>
    </row>
    <row r="1799" spans="2:12" ht="13" x14ac:dyDescent="0.3">
      <c r="B1799" s="29" t="str">
        <f>Factor1Name</f>
        <v>Weeding</v>
      </c>
      <c r="C1799" s="30" t="s">
        <v>51</v>
      </c>
      <c r="E1799" s="29" t="str">
        <f>Factor1Name</f>
        <v>Weeding</v>
      </c>
      <c r="F1799" s="30" t="s">
        <v>51</v>
      </c>
      <c r="H1799" s="29" t="str">
        <f>Factor1Name</f>
        <v>Weeding</v>
      </c>
      <c r="I1799" s="30" t="s">
        <v>51</v>
      </c>
      <c r="K1799" s="29" t="str">
        <f>Factor1Name</f>
        <v>Weeding</v>
      </c>
      <c r="L1799" s="30" t="s">
        <v>51</v>
      </c>
    </row>
    <row r="1800" spans="2:12" ht="13" x14ac:dyDescent="0.3">
      <c r="B1800" s="25" t="s">
        <v>14</v>
      </c>
      <c r="C1800" s="26">
        <v>1258</v>
      </c>
      <c r="E1800" s="25" t="s">
        <v>14</v>
      </c>
      <c r="F1800" s="26">
        <v>1130.7</v>
      </c>
      <c r="H1800" s="25" t="s">
        <v>14</v>
      </c>
      <c r="I1800" s="26">
        <v>1357.4</v>
      </c>
      <c r="K1800" s="25" t="s">
        <v>14</v>
      </c>
      <c r="L1800" s="26">
        <v>1191.7</v>
      </c>
    </row>
    <row r="1802" spans="2:12" ht="13" x14ac:dyDescent="0.3">
      <c r="B1802" s="27" t="s">
        <v>3</v>
      </c>
      <c r="C1802" s="28">
        <v>2017</v>
      </c>
      <c r="E1802" s="27" t="s">
        <v>3</v>
      </c>
      <c r="F1802" s="28">
        <v>2017</v>
      </c>
      <c r="H1802" s="27" t="s">
        <v>3</v>
      </c>
      <c r="I1802" s="28">
        <v>2017</v>
      </c>
      <c r="K1802" s="27" t="s">
        <v>3</v>
      </c>
      <c r="L1802" s="28">
        <v>2017</v>
      </c>
    </row>
    <row r="1803" spans="2:12" ht="13" x14ac:dyDescent="0.3">
      <c r="B1803" s="29" t="str">
        <f>UnitName</f>
        <v>Plot</v>
      </c>
      <c r="C1803" s="30">
        <v>4</v>
      </c>
      <c r="E1803" s="29" t="str">
        <f>UnitName</f>
        <v>Plot</v>
      </c>
      <c r="F1803" s="30">
        <v>4</v>
      </c>
      <c r="H1803" s="29" t="str">
        <f>UnitName</f>
        <v>Plot</v>
      </c>
      <c r="I1803" s="30">
        <v>4</v>
      </c>
      <c r="K1803" s="29" t="str">
        <f>UnitName</f>
        <v>Plot</v>
      </c>
      <c r="L1803" s="30">
        <v>4</v>
      </c>
    </row>
    <row r="1804" spans="2:12" ht="13" x14ac:dyDescent="0.3">
      <c r="B1804" s="29" t="str">
        <f>BlockName</f>
        <v>Name</v>
      </c>
      <c r="C1804" s="30" t="s">
        <v>55</v>
      </c>
      <c r="E1804" s="29" t="str">
        <f>BlockName</f>
        <v>Name</v>
      </c>
      <c r="F1804" s="30" t="s">
        <v>55</v>
      </c>
      <c r="H1804" s="29" t="str">
        <f>BlockName</f>
        <v>Name</v>
      </c>
      <c r="I1804" s="30" t="s">
        <v>55</v>
      </c>
      <c r="K1804" s="29" t="str">
        <f>BlockName</f>
        <v>Name</v>
      </c>
      <c r="L1804" s="30" t="s">
        <v>55</v>
      </c>
    </row>
    <row r="1805" spans="2:12" ht="13" x14ac:dyDescent="0.3">
      <c r="B1805" s="29" t="str">
        <f>Factor2Name</f>
        <v>Variety</v>
      </c>
      <c r="C1805" s="30" t="s">
        <v>2</v>
      </c>
      <c r="E1805" s="29" t="str">
        <f>Factor2Name</f>
        <v>Variety</v>
      </c>
      <c r="F1805" s="30" t="s">
        <v>2</v>
      </c>
      <c r="H1805" s="29" t="str">
        <f>Factor2Name</f>
        <v>Variety</v>
      </c>
      <c r="I1805" s="30" t="s">
        <v>2</v>
      </c>
      <c r="K1805" s="29" t="str">
        <f>Factor2Name</f>
        <v>Variety</v>
      </c>
      <c r="L1805" s="30" t="s">
        <v>2</v>
      </c>
    </row>
    <row r="1806" spans="2:12" ht="13" x14ac:dyDescent="0.3">
      <c r="B1806" s="29" t="str">
        <f>Factor3Name</f>
        <v>Fertiliser</v>
      </c>
      <c r="C1806" s="30" t="s">
        <v>38</v>
      </c>
      <c r="E1806" s="29" t="str">
        <f>Factor3Name</f>
        <v>Fertiliser</v>
      </c>
      <c r="F1806" s="30" t="s">
        <v>38</v>
      </c>
      <c r="H1806" s="29" t="str">
        <f>Factor3Name</f>
        <v>Fertiliser</v>
      </c>
      <c r="I1806" s="30" t="s">
        <v>38</v>
      </c>
      <c r="K1806" s="29" t="str">
        <f>Factor3Name</f>
        <v>Fertiliser</v>
      </c>
      <c r="L1806" s="30" t="s">
        <v>38</v>
      </c>
    </row>
    <row r="1807" spans="2:12" ht="13" x14ac:dyDescent="0.3">
      <c r="B1807" s="29" t="str">
        <f>Factor1Name</f>
        <v>Weeding</v>
      </c>
      <c r="C1807" s="30" t="s">
        <v>51</v>
      </c>
      <c r="E1807" s="29" t="str">
        <f>Factor1Name</f>
        <v>Weeding</v>
      </c>
      <c r="F1807" s="30" t="s">
        <v>51</v>
      </c>
      <c r="H1807" s="29" t="str">
        <f>Factor1Name</f>
        <v>Weeding</v>
      </c>
      <c r="I1807" s="30" t="s">
        <v>51</v>
      </c>
      <c r="K1807" s="29" t="str">
        <f>Factor1Name</f>
        <v>Weeding</v>
      </c>
      <c r="L1807" s="30" t="s">
        <v>51</v>
      </c>
    </row>
    <row r="1808" spans="2:12" ht="13" x14ac:dyDescent="0.3">
      <c r="B1808" s="25" t="s">
        <v>14</v>
      </c>
      <c r="C1808" s="26">
        <v>1259.5</v>
      </c>
      <c r="E1808" s="25" t="s">
        <v>14</v>
      </c>
      <c r="F1808" s="26">
        <v>1173.9000000000001</v>
      </c>
      <c r="H1808" s="25" t="s">
        <v>14</v>
      </c>
      <c r="I1808" s="26">
        <v>1126.8</v>
      </c>
      <c r="K1808" s="25" t="s">
        <v>14</v>
      </c>
      <c r="L1808" s="26">
        <v>1226</v>
      </c>
    </row>
    <row r="1810" spans="2:12" ht="13" x14ac:dyDescent="0.3">
      <c r="B1810" s="27" t="s">
        <v>3</v>
      </c>
      <c r="C1810" s="28">
        <v>2017</v>
      </c>
      <c r="E1810" s="27" t="s">
        <v>3</v>
      </c>
      <c r="F1810" s="28">
        <v>2017</v>
      </c>
      <c r="H1810" s="27" t="s">
        <v>3</v>
      </c>
      <c r="I1810" s="28">
        <v>2017</v>
      </c>
      <c r="K1810" s="27" t="s">
        <v>3</v>
      </c>
      <c r="L1810" s="28">
        <v>2017</v>
      </c>
    </row>
    <row r="1811" spans="2:12" ht="13" x14ac:dyDescent="0.3">
      <c r="B1811" s="29" t="str">
        <f>UnitName</f>
        <v>Plot</v>
      </c>
      <c r="C1811" s="30">
        <v>4</v>
      </c>
      <c r="E1811" s="29" t="str">
        <f>UnitName</f>
        <v>Plot</v>
      </c>
      <c r="F1811" s="30">
        <v>4</v>
      </c>
      <c r="H1811" s="29" t="str">
        <f>UnitName</f>
        <v>Plot</v>
      </c>
      <c r="I1811" s="30">
        <v>4</v>
      </c>
      <c r="K1811" s="29" t="str">
        <f>UnitName</f>
        <v>Plot</v>
      </c>
      <c r="L1811" s="30">
        <v>4</v>
      </c>
    </row>
    <row r="1812" spans="2:12" ht="13" x14ac:dyDescent="0.3">
      <c r="B1812" s="29" t="str">
        <f>BlockName</f>
        <v>Name</v>
      </c>
      <c r="C1812" s="30" t="s">
        <v>55</v>
      </c>
      <c r="E1812" s="29" t="str">
        <f>BlockName</f>
        <v>Name</v>
      </c>
      <c r="F1812" s="30" t="s">
        <v>55</v>
      </c>
      <c r="H1812" s="29" t="str">
        <f>BlockName</f>
        <v>Name</v>
      </c>
      <c r="I1812" s="30" t="s">
        <v>55</v>
      </c>
      <c r="K1812" s="29" t="str">
        <f>BlockName</f>
        <v>Name</v>
      </c>
      <c r="L1812" s="30" t="s">
        <v>55</v>
      </c>
    </row>
    <row r="1813" spans="2:12" ht="13" x14ac:dyDescent="0.3">
      <c r="B1813" s="29" t="str">
        <f>Factor2Name</f>
        <v>Variety</v>
      </c>
      <c r="C1813" s="30" t="s">
        <v>2</v>
      </c>
      <c r="E1813" s="29" t="str">
        <f>Factor2Name</f>
        <v>Variety</v>
      </c>
      <c r="F1813" s="30" t="s">
        <v>2</v>
      </c>
      <c r="H1813" s="29" t="str">
        <f>Factor2Name</f>
        <v>Variety</v>
      </c>
      <c r="I1813" s="30" t="s">
        <v>2</v>
      </c>
      <c r="K1813" s="29" t="str">
        <f>Factor2Name</f>
        <v>Variety</v>
      </c>
      <c r="L1813" s="30" t="s">
        <v>2</v>
      </c>
    </row>
    <row r="1814" spans="2:12" ht="13" x14ac:dyDescent="0.3">
      <c r="B1814" s="29" t="str">
        <f>Factor3Name</f>
        <v>Fertiliser</v>
      </c>
      <c r="C1814" s="30" t="s">
        <v>38</v>
      </c>
      <c r="E1814" s="29" t="str">
        <f>Factor3Name</f>
        <v>Fertiliser</v>
      </c>
      <c r="F1814" s="30" t="s">
        <v>38</v>
      </c>
      <c r="H1814" s="29" t="str">
        <f>Factor3Name</f>
        <v>Fertiliser</v>
      </c>
      <c r="I1814" s="30" t="s">
        <v>38</v>
      </c>
      <c r="K1814" s="29" t="str">
        <f>Factor3Name</f>
        <v>Fertiliser</v>
      </c>
      <c r="L1814" s="30" t="s">
        <v>38</v>
      </c>
    </row>
    <row r="1815" spans="2:12" ht="13" x14ac:dyDescent="0.3">
      <c r="B1815" s="29" t="str">
        <f>Factor1Name</f>
        <v>Weeding</v>
      </c>
      <c r="C1815" s="30" t="s">
        <v>51</v>
      </c>
      <c r="E1815" s="29" t="str">
        <f>Factor1Name</f>
        <v>Weeding</v>
      </c>
      <c r="F1815" s="30" t="s">
        <v>51</v>
      </c>
      <c r="H1815" s="29" t="str">
        <f>Factor1Name</f>
        <v>Weeding</v>
      </c>
      <c r="I1815" s="30" t="s">
        <v>51</v>
      </c>
      <c r="K1815" s="29" t="str">
        <f>Factor1Name</f>
        <v>Weeding</v>
      </c>
      <c r="L1815" s="30" t="s">
        <v>51</v>
      </c>
    </row>
    <row r="1816" spans="2:12" ht="13" x14ac:dyDescent="0.3">
      <c r="B1816" s="25" t="s">
        <v>14</v>
      </c>
      <c r="C1816" s="26">
        <v>1212.9000000000001</v>
      </c>
      <c r="E1816" s="25" t="s">
        <v>14</v>
      </c>
      <c r="F1816" s="26">
        <v>1190.4000000000001</v>
      </c>
      <c r="H1816" s="25" t="s">
        <v>14</v>
      </c>
      <c r="I1816" s="26">
        <v>1238.3</v>
      </c>
      <c r="K1816" s="25" t="s">
        <v>14</v>
      </c>
      <c r="L1816" s="26">
        <v>1272.5999999999999</v>
      </c>
    </row>
    <row r="1818" spans="2:12" ht="13" x14ac:dyDescent="0.3">
      <c r="B1818" s="27" t="s">
        <v>3</v>
      </c>
      <c r="C1818" s="28">
        <v>2017</v>
      </c>
      <c r="E1818" s="27" t="s">
        <v>3</v>
      </c>
      <c r="F1818" s="28">
        <v>2017</v>
      </c>
      <c r="H1818" s="27" t="s">
        <v>3</v>
      </c>
      <c r="I1818" s="28">
        <v>2017</v>
      </c>
      <c r="K1818" s="27" t="s">
        <v>3</v>
      </c>
      <c r="L1818" s="28">
        <v>2017</v>
      </c>
    </row>
    <row r="1819" spans="2:12" ht="13" x14ac:dyDescent="0.3">
      <c r="B1819" s="29" t="str">
        <f>UnitName</f>
        <v>Plot</v>
      </c>
      <c r="C1819" s="30">
        <v>4</v>
      </c>
      <c r="E1819" s="29" t="str">
        <f>UnitName</f>
        <v>Plot</v>
      </c>
      <c r="F1819" s="30">
        <v>4</v>
      </c>
      <c r="H1819" s="29" t="str">
        <f>UnitName</f>
        <v>Plot</v>
      </c>
      <c r="I1819" s="30">
        <v>4</v>
      </c>
      <c r="K1819" s="29" t="str">
        <f>UnitName</f>
        <v>Plot</v>
      </c>
      <c r="L1819" s="30">
        <v>4</v>
      </c>
    </row>
    <row r="1820" spans="2:12" ht="13" x14ac:dyDescent="0.3">
      <c r="B1820" s="29" t="str">
        <f>BlockName</f>
        <v>Name</v>
      </c>
      <c r="C1820" s="30" t="s">
        <v>55</v>
      </c>
      <c r="E1820" s="29" t="str">
        <f>BlockName</f>
        <v>Name</v>
      </c>
      <c r="F1820" s="30" t="s">
        <v>55</v>
      </c>
      <c r="H1820" s="29" t="str">
        <f>BlockName</f>
        <v>Name</v>
      </c>
      <c r="I1820" s="30" t="s">
        <v>55</v>
      </c>
      <c r="K1820" s="29" t="str">
        <f>BlockName</f>
        <v>Name</v>
      </c>
      <c r="L1820" s="30" t="s">
        <v>55</v>
      </c>
    </row>
    <row r="1821" spans="2:12" ht="13" x14ac:dyDescent="0.3">
      <c r="B1821" s="29" t="str">
        <f>Factor2Name</f>
        <v>Variety</v>
      </c>
      <c r="C1821" s="30" t="s">
        <v>2</v>
      </c>
      <c r="E1821" s="29" t="str">
        <f>Factor2Name</f>
        <v>Variety</v>
      </c>
      <c r="F1821" s="30" t="s">
        <v>2</v>
      </c>
      <c r="H1821" s="29" t="str">
        <f>Factor2Name</f>
        <v>Variety</v>
      </c>
      <c r="I1821" s="30" t="s">
        <v>2</v>
      </c>
      <c r="K1821" s="29" t="str">
        <f>Factor2Name</f>
        <v>Variety</v>
      </c>
      <c r="L1821" s="30" t="s">
        <v>2</v>
      </c>
    </row>
    <row r="1822" spans="2:12" ht="13" x14ac:dyDescent="0.3">
      <c r="B1822" s="29" t="str">
        <f>Factor3Name</f>
        <v>Fertiliser</v>
      </c>
      <c r="C1822" s="30" t="s">
        <v>38</v>
      </c>
      <c r="E1822" s="29" t="str">
        <f>Factor3Name</f>
        <v>Fertiliser</v>
      </c>
      <c r="F1822" s="30" t="s">
        <v>38</v>
      </c>
      <c r="H1822" s="29" t="str">
        <f>Factor3Name</f>
        <v>Fertiliser</v>
      </c>
      <c r="I1822" s="30" t="s">
        <v>38</v>
      </c>
      <c r="K1822" s="29" t="str">
        <f>Factor3Name</f>
        <v>Fertiliser</v>
      </c>
      <c r="L1822" s="30" t="s">
        <v>38</v>
      </c>
    </row>
    <row r="1823" spans="2:12" ht="13" x14ac:dyDescent="0.3">
      <c r="B1823" s="29" t="str">
        <f>Factor1Name</f>
        <v>Weeding</v>
      </c>
      <c r="C1823" s="30" t="s">
        <v>51</v>
      </c>
      <c r="E1823" s="29" t="str">
        <f>Factor1Name</f>
        <v>Weeding</v>
      </c>
      <c r="F1823" s="30" t="s">
        <v>51</v>
      </c>
      <c r="H1823" s="29" t="str">
        <f>Factor1Name</f>
        <v>Weeding</v>
      </c>
      <c r="I1823" s="30" t="s">
        <v>51</v>
      </c>
      <c r="K1823" s="29" t="str">
        <f>Factor1Name</f>
        <v>Weeding</v>
      </c>
      <c r="L1823" s="30" t="s">
        <v>51</v>
      </c>
    </row>
    <row r="1824" spans="2:12" ht="13" x14ac:dyDescent="0.3">
      <c r="B1824" s="25" t="s">
        <v>14</v>
      </c>
      <c r="C1824" s="26">
        <v>1048.7</v>
      </c>
      <c r="E1824" s="25" t="s">
        <v>14</v>
      </c>
      <c r="F1824" s="26">
        <v>1099.4000000000001</v>
      </c>
      <c r="H1824" s="25" t="s">
        <v>14</v>
      </c>
      <c r="I1824" s="26">
        <v>1072</v>
      </c>
      <c r="K1824" s="25" t="s">
        <v>14</v>
      </c>
      <c r="L1824" s="26">
        <v>1036.7</v>
      </c>
    </row>
    <row r="1826" spans="2:12" ht="13" x14ac:dyDescent="0.3">
      <c r="B1826" s="27" t="s">
        <v>3</v>
      </c>
      <c r="C1826" s="28">
        <v>2017</v>
      </c>
      <c r="E1826" s="27" t="s">
        <v>3</v>
      </c>
      <c r="F1826" s="28">
        <v>2017</v>
      </c>
      <c r="H1826" s="27" t="s">
        <v>3</v>
      </c>
      <c r="I1826" s="28">
        <v>2017</v>
      </c>
      <c r="K1826" s="27" t="s">
        <v>3</v>
      </c>
      <c r="L1826" s="28">
        <v>2017</v>
      </c>
    </row>
    <row r="1827" spans="2:12" ht="13" x14ac:dyDescent="0.3">
      <c r="B1827" s="29" t="str">
        <f>UnitName</f>
        <v>Plot</v>
      </c>
      <c r="C1827" s="30">
        <v>4</v>
      </c>
      <c r="E1827" s="29" t="str">
        <f>UnitName</f>
        <v>Plot</v>
      </c>
      <c r="F1827" s="30">
        <v>4</v>
      </c>
      <c r="H1827" s="29" t="str">
        <f>UnitName</f>
        <v>Plot</v>
      </c>
      <c r="I1827" s="30">
        <v>4</v>
      </c>
      <c r="K1827" s="29" t="str">
        <f>UnitName</f>
        <v>Plot</v>
      </c>
      <c r="L1827" s="30">
        <v>4</v>
      </c>
    </row>
    <row r="1828" spans="2:12" ht="13" x14ac:dyDescent="0.3">
      <c r="B1828" s="29" t="str">
        <f>BlockName</f>
        <v>Name</v>
      </c>
      <c r="C1828" s="30" t="s">
        <v>55</v>
      </c>
      <c r="E1828" s="29" t="str">
        <f>BlockName</f>
        <v>Name</v>
      </c>
      <c r="F1828" s="30" t="s">
        <v>55</v>
      </c>
      <c r="H1828" s="29" t="str">
        <f>BlockName</f>
        <v>Name</v>
      </c>
      <c r="I1828" s="30" t="s">
        <v>55</v>
      </c>
      <c r="K1828" s="29" t="str">
        <f>BlockName</f>
        <v>Name</v>
      </c>
      <c r="L1828" s="30" t="s">
        <v>55</v>
      </c>
    </row>
    <row r="1829" spans="2:12" ht="13" x14ac:dyDescent="0.3">
      <c r="B1829" s="29" t="str">
        <f>Factor2Name</f>
        <v>Variety</v>
      </c>
      <c r="C1829" s="30" t="s">
        <v>2</v>
      </c>
      <c r="E1829" s="29" t="str">
        <f>Factor2Name</f>
        <v>Variety</v>
      </c>
      <c r="F1829" s="30" t="s">
        <v>2</v>
      </c>
      <c r="H1829" s="29" t="str">
        <f>Factor2Name</f>
        <v>Variety</v>
      </c>
      <c r="I1829" s="30" t="s">
        <v>2</v>
      </c>
      <c r="K1829" s="29" t="str">
        <f>Factor2Name</f>
        <v>Variety</v>
      </c>
      <c r="L1829" s="30" t="s">
        <v>2</v>
      </c>
    </row>
    <row r="1830" spans="2:12" ht="13" x14ac:dyDescent="0.3">
      <c r="B1830" s="29" t="str">
        <f>Factor3Name</f>
        <v>Fertiliser</v>
      </c>
      <c r="C1830" s="30" t="s">
        <v>38</v>
      </c>
      <c r="E1830" s="29" t="str">
        <f>Factor3Name</f>
        <v>Fertiliser</v>
      </c>
      <c r="F1830" s="30" t="s">
        <v>38</v>
      </c>
      <c r="H1830" s="29" t="str">
        <f>Factor3Name</f>
        <v>Fertiliser</v>
      </c>
      <c r="I1830" s="30" t="s">
        <v>38</v>
      </c>
      <c r="K1830" s="29" t="str">
        <f>Factor3Name</f>
        <v>Fertiliser</v>
      </c>
      <c r="L1830" s="30" t="s">
        <v>38</v>
      </c>
    </row>
    <row r="1831" spans="2:12" ht="13" x14ac:dyDescent="0.3">
      <c r="B1831" s="29" t="str">
        <f>Factor1Name</f>
        <v>Weeding</v>
      </c>
      <c r="C1831" s="30" t="s">
        <v>51</v>
      </c>
      <c r="E1831" s="29" t="str">
        <f>Factor1Name</f>
        <v>Weeding</v>
      </c>
      <c r="F1831" s="30" t="s">
        <v>51</v>
      </c>
      <c r="H1831" s="29" t="str">
        <f>Factor1Name</f>
        <v>Weeding</v>
      </c>
      <c r="I1831" s="30" t="s">
        <v>51</v>
      </c>
      <c r="K1831" s="29" t="str">
        <f>Factor1Name</f>
        <v>Weeding</v>
      </c>
      <c r="L1831" s="30" t="s">
        <v>51</v>
      </c>
    </row>
    <row r="1832" spans="2:12" ht="13" x14ac:dyDescent="0.3">
      <c r="B1832" s="25" t="s">
        <v>14</v>
      </c>
      <c r="C1832" s="26">
        <v>1211.5</v>
      </c>
      <c r="E1832" s="25" t="s">
        <v>14</v>
      </c>
      <c r="F1832" s="26">
        <v>1371.8</v>
      </c>
      <c r="H1832" s="25" t="s">
        <v>14</v>
      </c>
      <c r="I1832" s="26">
        <v>1124.8</v>
      </c>
      <c r="K1832" s="25" t="s">
        <v>14</v>
      </c>
      <c r="L1832" s="26">
        <v>1160.5</v>
      </c>
    </row>
    <row r="1834" spans="2:12" ht="13" x14ac:dyDescent="0.3">
      <c r="B1834" s="27" t="s">
        <v>3</v>
      </c>
      <c r="C1834" s="28">
        <v>2017</v>
      </c>
      <c r="E1834" s="27" t="s">
        <v>3</v>
      </c>
      <c r="F1834" s="28">
        <v>2017</v>
      </c>
      <c r="H1834" s="27" t="s">
        <v>3</v>
      </c>
      <c r="I1834" s="28">
        <v>2017</v>
      </c>
      <c r="K1834" s="27" t="s">
        <v>3</v>
      </c>
      <c r="L1834" s="28">
        <v>2017</v>
      </c>
    </row>
    <row r="1835" spans="2:12" ht="13" x14ac:dyDescent="0.3">
      <c r="B1835" s="29" t="str">
        <f>UnitName</f>
        <v>Plot</v>
      </c>
      <c r="C1835" s="30">
        <v>4</v>
      </c>
      <c r="E1835" s="29" t="str">
        <f>UnitName</f>
        <v>Plot</v>
      </c>
      <c r="F1835" s="30">
        <v>4</v>
      </c>
      <c r="H1835" s="29" t="str">
        <f>UnitName</f>
        <v>Plot</v>
      </c>
      <c r="I1835" s="30">
        <v>4</v>
      </c>
      <c r="K1835" s="29" t="str">
        <f>UnitName</f>
        <v>Plot</v>
      </c>
      <c r="L1835" s="30">
        <v>4</v>
      </c>
    </row>
    <row r="1836" spans="2:12" ht="13" x14ac:dyDescent="0.3">
      <c r="B1836" s="29" t="str">
        <f>BlockName</f>
        <v>Name</v>
      </c>
      <c r="C1836" s="30" t="s">
        <v>55</v>
      </c>
      <c r="E1836" s="29" t="str">
        <f>BlockName</f>
        <v>Name</v>
      </c>
      <c r="F1836" s="30" t="s">
        <v>55</v>
      </c>
      <c r="H1836" s="29" t="str">
        <f>BlockName</f>
        <v>Name</v>
      </c>
      <c r="I1836" s="30" t="s">
        <v>55</v>
      </c>
      <c r="K1836" s="29" t="str">
        <f>BlockName</f>
        <v>Name</v>
      </c>
      <c r="L1836" s="30" t="s">
        <v>55</v>
      </c>
    </row>
    <row r="1837" spans="2:12" ht="13" x14ac:dyDescent="0.3">
      <c r="B1837" s="29" t="str">
        <f>Factor2Name</f>
        <v>Variety</v>
      </c>
      <c r="C1837" s="30" t="s">
        <v>2</v>
      </c>
      <c r="E1837" s="29" t="str">
        <f>Factor2Name</f>
        <v>Variety</v>
      </c>
      <c r="F1837" s="30" t="s">
        <v>2</v>
      </c>
      <c r="H1837" s="29" t="str">
        <f>Factor2Name</f>
        <v>Variety</v>
      </c>
      <c r="I1837" s="30" t="s">
        <v>2</v>
      </c>
      <c r="K1837" s="29" t="str">
        <f>Factor2Name</f>
        <v>Variety</v>
      </c>
      <c r="L1837" s="30" t="s">
        <v>2</v>
      </c>
    </row>
    <row r="1838" spans="2:12" ht="13" x14ac:dyDescent="0.3">
      <c r="B1838" s="29" t="str">
        <f>Factor3Name</f>
        <v>Fertiliser</v>
      </c>
      <c r="C1838" s="30" t="s">
        <v>38</v>
      </c>
      <c r="E1838" s="29" t="str">
        <f>Factor3Name</f>
        <v>Fertiliser</v>
      </c>
      <c r="F1838" s="30" t="s">
        <v>38</v>
      </c>
      <c r="H1838" s="29" t="str">
        <f>Factor3Name</f>
        <v>Fertiliser</v>
      </c>
      <c r="I1838" s="30" t="s">
        <v>38</v>
      </c>
      <c r="K1838" s="29" t="str">
        <f>Factor3Name</f>
        <v>Fertiliser</v>
      </c>
      <c r="L1838" s="30" t="s">
        <v>38</v>
      </c>
    </row>
    <row r="1839" spans="2:12" ht="13" x14ac:dyDescent="0.3">
      <c r="B1839" s="29" t="str">
        <f>Factor1Name</f>
        <v>Weeding</v>
      </c>
      <c r="C1839" s="30" t="s">
        <v>51</v>
      </c>
      <c r="E1839" s="29" t="str">
        <f>Factor1Name</f>
        <v>Weeding</v>
      </c>
      <c r="F1839" s="30" t="s">
        <v>51</v>
      </c>
      <c r="H1839" s="29" t="str">
        <f>Factor1Name</f>
        <v>Weeding</v>
      </c>
      <c r="I1839" s="30" t="s">
        <v>51</v>
      </c>
      <c r="K1839" s="29" t="str">
        <f>Factor1Name</f>
        <v>Weeding</v>
      </c>
      <c r="L1839" s="30" t="s">
        <v>51</v>
      </c>
    </row>
    <row r="1840" spans="2:12" ht="13" x14ac:dyDescent="0.3">
      <c r="B1840" s="25" t="s">
        <v>14</v>
      </c>
      <c r="C1840" s="26">
        <v>1322.9</v>
      </c>
      <c r="E1840" s="25" t="s">
        <v>14</v>
      </c>
      <c r="F1840" s="26">
        <v>1195.0999999999999</v>
      </c>
      <c r="H1840" s="25" t="s">
        <v>14</v>
      </c>
      <c r="I1840" s="26">
        <v>1126.8</v>
      </c>
      <c r="K1840" s="25" t="s">
        <v>14</v>
      </c>
      <c r="L1840" s="26">
        <v>1303.5999999999999</v>
      </c>
    </row>
    <row r="1842" spans="2:12" ht="13" x14ac:dyDescent="0.3">
      <c r="B1842" s="27" t="s">
        <v>3</v>
      </c>
      <c r="C1842" s="28">
        <v>2017</v>
      </c>
      <c r="E1842" s="27" t="s">
        <v>3</v>
      </c>
      <c r="F1842" s="28">
        <v>2017</v>
      </c>
      <c r="H1842" s="27" t="s">
        <v>3</v>
      </c>
      <c r="I1842" s="28">
        <v>2017</v>
      </c>
      <c r="K1842" s="27" t="s">
        <v>3</v>
      </c>
      <c r="L1842" s="28">
        <v>2017</v>
      </c>
    </row>
    <row r="1843" spans="2:12" ht="13" x14ac:dyDescent="0.3">
      <c r="B1843" s="29" t="str">
        <f>UnitName</f>
        <v>Plot</v>
      </c>
      <c r="C1843" s="30">
        <v>5</v>
      </c>
      <c r="E1843" s="29" t="str">
        <f>UnitName</f>
        <v>Plot</v>
      </c>
      <c r="F1843" s="30">
        <v>5</v>
      </c>
      <c r="H1843" s="29" t="str">
        <f>UnitName</f>
        <v>Plot</v>
      </c>
      <c r="I1843" s="30">
        <v>5</v>
      </c>
      <c r="K1843" s="29" t="str">
        <f>UnitName</f>
        <v>Plot</v>
      </c>
      <c r="L1843" s="30">
        <v>5</v>
      </c>
    </row>
    <row r="1844" spans="2:12" ht="13" x14ac:dyDescent="0.3">
      <c r="B1844" s="29" t="str">
        <f>BlockName</f>
        <v>Name</v>
      </c>
      <c r="C1844" s="30" t="s">
        <v>55</v>
      </c>
      <c r="E1844" s="29" t="str">
        <f>BlockName</f>
        <v>Name</v>
      </c>
      <c r="F1844" s="30" t="s">
        <v>55</v>
      </c>
      <c r="H1844" s="29" t="str">
        <f>BlockName</f>
        <v>Name</v>
      </c>
      <c r="I1844" s="30" t="s">
        <v>55</v>
      </c>
      <c r="K1844" s="29" t="str">
        <f>BlockName</f>
        <v>Name</v>
      </c>
      <c r="L1844" s="30" t="s">
        <v>55</v>
      </c>
    </row>
    <row r="1845" spans="2:12" ht="13" x14ac:dyDescent="0.3">
      <c r="B1845" s="29" t="str">
        <f>Factor2Name</f>
        <v>Variety</v>
      </c>
      <c r="C1845" s="30" t="s">
        <v>2</v>
      </c>
      <c r="E1845" s="29" t="str">
        <f>Factor2Name</f>
        <v>Variety</v>
      </c>
      <c r="F1845" s="30" t="s">
        <v>2</v>
      </c>
      <c r="H1845" s="29" t="str">
        <f>Factor2Name</f>
        <v>Variety</v>
      </c>
      <c r="I1845" s="30" t="s">
        <v>2</v>
      </c>
      <c r="K1845" s="29" t="str">
        <f>Factor2Name</f>
        <v>Variety</v>
      </c>
      <c r="L1845" s="30" t="s">
        <v>2</v>
      </c>
    </row>
    <row r="1846" spans="2:12" ht="13" x14ac:dyDescent="0.3">
      <c r="B1846" s="29" t="str">
        <f>Factor3Name</f>
        <v>Fertiliser</v>
      </c>
      <c r="C1846" s="30" t="s">
        <v>38</v>
      </c>
      <c r="E1846" s="29" t="str">
        <f>Factor3Name</f>
        <v>Fertiliser</v>
      </c>
      <c r="F1846" s="30" t="s">
        <v>38</v>
      </c>
      <c r="H1846" s="29" t="str">
        <f>Factor3Name</f>
        <v>Fertiliser</v>
      </c>
      <c r="I1846" s="30" t="s">
        <v>38</v>
      </c>
      <c r="K1846" s="29" t="str">
        <f>Factor3Name</f>
        <v>Fertiliser</v>
      </c>
      <c r="L1846" s="30" t="s">
        <v>38</v>
      </c>
    </row>
    <row r="1847" spans="2:12" ht="13" x14ac:dyDescent="0.3">
      <c r="B1847" s="29" t="str">
        <f>Factor1Name</f>
        <v>Weeding</v>
      </c>
      <c r="C1847" s="30" t="s">
        <v>51</v>
      </c>
      <c r="E1847" s="29" t="str">
        <f>Factor1Name</f>
        <v>Weeding</v>
      </c>
      <c r="F1847" s="30" t="s">
        <v>51</v>
      </c>
      <c r="H1847" s="29" t="str">
        <f>Factor1Name</f>
        <v>Weeding</v>
      </c>
      <c r="I1847" s="30" t="s">
        <v>51</v>
      </c>
      <c r="K1847" s="29" t="str">
        <f>Factor1Name</f>
        <v>Weeding</v>
      </c>
      <c r="L1847" s="30" t="s">
        <v>51</v>
      </c>
    </row>
    <row r="1848" spans="2:12" ht="13" x14ac:dyDescent="0.3">
      <c r="B1848" s="25" t="s">
        <v>14</v>
      </c>
      <c r="C1848" s="26">
        <v>1051.3</v>
      </c>
      <c r="E1848" s="25" t="s">
        <v>14</v>
      </c>
      <c r="F1848" s="26">
        <v>1088.8</v>
      </c>
      <c r="H1848" s="25" t="s">
        <v>14</v>
      </c>
      <c r="I1848" s="26">
        <v>1380.2</v>
      </c>
      <c r="K1848" s="25" t="s">
        <v>14</v>
      </c>
      <c r="L1848" s="26">
        <v>1297</v>
      </c>
    </row>
    <row r="1850" spans="2:12" ht="13" x14ac:dyDescent="0.3">
      <c r="B1850" s="27" t="s">
        <v>3</v>
      </c>
      <c r="C1850" s="28">
        <v>2017</v>
      </c>
      <c r="E1850" s="27" t="s">
        <v>3</v>
      </c>
      <c r="F1850" s="28">
        <v>2017</v>
      </c>
      <c r="H1850" s="27" t="s">
        <v>3</v>
      </c>
      <c r="I1850" s="28">
        <v>2017</v>
      </c>
      <c r="K1850" s="27" t="s">
        <v>3</v>
      </c>
      <c r="L1850" s="28">
        <v>2017</v>
      </c>
    </row>
    <row r="1851" spans="2:12" ht="13" x14ac:dyDescent="0.3">
      <c r="B1851" s="29" t="str">
        <f>UnitName</f>
        <v>Plot</v>
      </c>
      <c r="C1851" s="30">
        <v>5</v>
      </c>
      <c r="E1851" s="29" t="str">
        <f>UnitName</f>
        <v>Plot</v>
      </c>
      <c r="F1851" s="30">
        <v>5</v>
      </c>
      <c r="H1851" s="29" t="str">
        <f>UnitName</f>
        <v>Plot</v>
      </c>
      <c r="I1851" s="30">
        <v>5</v>
      </c>
      <c r="K1851" s="29" t="str">
        <f>UnitName</f>
        <v>Plot</v>
      </c>
      <c r="L1851" s="30">
        <v>5</v>
      </c>
    </row>
    <row r="1852" spans="2:12" ht="13" x14ac:dyDescent="0.3">
      <c r="B1852" s="29" t="str">
        <f>BlockName</f>
        <v>Name</v>
      </c>
      <c r="C1852" s="30" t="s">
        <v>55</v>
      </c>
      <c r="E1852" s="29" t="str">
        <f>BlockName</f>
        <v>Name</v>
      </c>
      <c r="F1852" s="30" t="s">
        <v>55</v>
      </c>
      <c r="H1852" s="29" t="str">
        <f>BlockName</f>
        <v>Name</v>
      </c>
      <c r="I1852" s="30" t="s">
        <v>55</v>
      </c>
      <c r="K1852" s="29" t="str">
        <f>BlockName</f>
        <v>Name</v>
      </c>
      <c r="L1852" s="30" t="s">
        <v>55</v>
      </c>
    </row>
    <row r="1853" spans="2:12" ht="13" x14ac:dyDescent="0.3">
      <c r="B1853" s="29" t="str">
        <f>Factor2Name</f>
        <v>Variety</v>
      </c>
      <c r="C1853" s="30" t="s">
        <v>2</v>
      </c>
      <c r="E1853" s="29" t="str">
        <f>Factor2Name</f>
        <v>Variety</v>
      </c>
      <c r="F1853" s="30" t="s">
        <v>2</v>
      </c>
      <c r="H1853" s="29" t="str">
        <f>Factor2Name</f>
        <v>Variety</v>
      </c>
      <c r="I1853" s="30" t="s">
        <v>2</v>
      </c>
      <c r="K1853" s="29" t="str">
        <f>Factor2Name</f>
        <v>Variety</v>
      </c>
      <c r="L1853" s="30" t="s">
        <v>2</v>
      </c>
    </row>
    <row r="1854" spans="2:12" ht="13" x14ac:dyDescent="0.3">
      <c r="B1854" s="29" t="str">
        <f>Factor3Name</f>
        <v>Fertiliser</v>
      </c>
      <c r="C1854" s="30" t="s">
        <v>38</v>
      </c>
      <c r="E1854" s="29" t="str">
        <f>Factor3Name</f>
        <v>Fertiliser</v>
      </c>
      <c r="F1854" s="30" t="s">
        <v>38</v>
      </c>
      <c r="H1854" s="29" t="str">
        <f>Factor3Name</f>
        <v>Fertiliser</v>
      </c>
      <c r="I1854" s="30" t="s">
        <v>38</v>
      </c>
      <c r="K1854" s="29" t="str">
        <f>Factor3Name</f>
        <v>Fertiliser</v>
      </c>
      <c r="L1854" s="30" t="s">
        <v>38</v>
      </c>
    </row>
    <row r="1855" spans="2:12" ht="13" x14ac:dyDescent="0.3">
      <c r="B1855" s="29" t="str">
        <f>Factor1Name</f>
        <v>Weeding</v>
      </c>
      <c r="C1855" s="30" t="s">
        <v>51</v>
      </c>
      <c r="E1855" s="29" t="str">
        <f>Factor1Name</f>
        <v>Weeding</v>
      </c>
      <c r="F1855" s="30" t="s">
        <v>51</v>
      </c>
      <c r="H1855" s="29" t="str">
        <f>Factor1Name</f>
        <v>Weeding</v>
      </c>
      <c r="I1855" s="30" t="s">
        <v>51</v>
      </c>
      <c r="K1855" s="29" t="str">
        <f>Factor1Name</f>
        <v>Weeding</v>
      </c>
      <c r="L1855" s="30" t="s">
        <v>51</v>
      </c>
    </row>
    <row r="1856" spans="2:12" ht="13" x14ac:dyDescent="0.3">
      <c r="B1856" s="25" t="s">
        <v>14</v>
      </c>
      <c r="C1856" s="26">
        <v>1292.9000000000001</v>
      </c>
      <c r="E1856" s="25" t="s">
        <v>14</v>
      </c>
      <c r="F1856" s="26">
        <v>1471.2</v>
      </c>
      <c r="H1856" s="25" t="s">
        <v>14</v>
      </c>
      <c r="I1856" s="26">
        <v>1129.0999999999999</v>
      </c>
      <c r="K1856" s="25" t="s">
        <v>14</v>
      </c>
      <c r="L1856" s="26">
        <v>1242</v>
      </c>
    </row>
    <row r="1858" spans="2:12" ht="13" x14ac:dyDescent="0.3">
      <c r="B1858" s="27" t="s">
        <v>3</v>
      </c>
      <c r="C1858" s="28">
        <v>2017</v>
      </c>
      <c r="E1858" s="27" t="s">
        <v>3</v>
      </c>
      <c r="F1858" s="28">
        <v>2017</v>
      </c>
      <c r="H1858" s="27" t="s">
        <v>3</v>
      </c>
      <c r="I1858" s="28">
        <v>2017</v>
      </c>
      <c r="K1858" s="27" t="s">
        <v>3</v>
      </c>
      <c r="L1858" s="28">
        <v>2017</v>
      </c>
    </row>
    <row r="1859" spans="2:12" ht="13" x14ac:dyDescent="0.3">
      <c r="B1859" s="29" t="str">
        <f>UnitName</f>
        <v>Plot</v>
      </c>
      <c r="C1859" s="30">
        <v>5</v>
      </c>
      <c r="E1859" s="29" t="str">
        <f>UnitName</f>
        <v>Plot</v>
      </c>
      <c r="F1859" s="30">
        <v>5</v>
      </c>
      <c r="H1859" s="29" t="str">
        <f>UnitName</f>
        <v>Plot</v>
      </c>
      <c r="I1859" s="30">
        <v>5</v>
      </c>
      <c r="K1859" s="29" t="str">
        <f>UnitName</f>
        <v>Plot</v>
      </c>
      <c r="L1859" s="30">
        <v>5</v>
      </c>
    </row>
    <row r="1860" spans="2:12" ht="13" x14ac:dyDescent="0.3">
      <c r="B1860" s="29" t="str">
        <f>BlockName</f>
        <v>Name</v>
      </c>
      <c r="C1860" s="30" t="s">
        <v>55</v>
      </c>
      <c r="E1860" s="29" t="str">
        <f>BlockName</f>
        <v>Name</v>
      </c>
      <c r="F1860" s="30" t="s">
        <v>55</v>
      </c>
      <c r="H1860" s="29" t="str">
        <f>BlockName</f>
        <v>Name</v>
      </c>
      <c r="I1860" s="30" t="s">
        <v>55</v>
      </c>
      <c r="K1860" s="29" t="str">
        <f>BlockName</f>
        <v>Name</v>
      </c>
      <c r="L1860" s="30" t="s">
        <v>55</v>
      </c>
    </row>
    <row r="1861" spans="2:12" ht="13" x14ac:dyDescent="0.3">
      <c r="B1861" s="29" t="str">
        <f>Factor2Name</f>
        <v>Variety</v>
      </c>
      <c r="C1861" s="30" t="s">
        <v>2</v>
      </c>
      <c r="E1861" s="29" t="str">
        <f>Factor2Name</f>
        <v>Variety</v>
      </c>
      <c r="F1861" s="30" t="s">
        <v>2</v>
      </c>
      <c r="H1861" s="29" t="str">
        <f>Factor2Name</f>
        <v>Variety</v>
      </c>
      <c r="I1861" s="30" t="s">
        <v>2</v>
      </c>
      <c r="K1861" s="29" t="str">
        <f>Factor2Name</f>
        <v>Variety</v>
      </c>
      <c r="L1861" s="30" t="s">
        <v>2</v>
      </c>
    </row>
    <row r="1862" spans="2:12" ht="13" x14ac:dyDescent="0.3">
      <c r="B1862" s="29" t="str">
        <f>Factor3Name</f>
        <v>Fertiliser</v>
      </c>
      <c r="C1862" s="30" t="s">
        <v>38</v>
      </c>
      <c r="E1862" s="29" t="str">
        <f>Factor3Name</f>
        <v>Fertiliser</v>
      </c>
      <c r="F1862" s="30" t="s">
        <v>38</v>
      </c>
      <c r="H1862" s="29" t="str">
        <f>Factor3Name</f>
        <v>Fertiliser</v>
      </c>
      <c r="I1862" s="30" t="s">
        <v>38</v>
      </c>
      <c r="K1862" s="29" t="str">
        <f>Factor3Name</f>
        <v>Fertiliser</v>
      </c>
      <c r="L1862" s="30" t="s">
        <v>38</v>
      </c>
    </row>
    <row r="1863" spans="2:12" ht="13" x14ac:dyDescent="0.3">
      <c r="B1863" s="29" t="str">
        <f>Factor1Name</f>
        <v>Weeding</v>
      </c>
      <c r="C1863" s="30" t="s">
        <v>51</v>
      </c>
      <c r="E1863" s="29" t="str">
        <f>Factor1Name</f>
        <v>Weeding</v>
      </c>
      <c r="F1863" s="30" t="s">
        <v>51</v>
      </c>
      <c r="H1863" s="29" t="str">
        <f>Factor1Name</f>
        <v>Weeding</v>
      </c>
      <c r="I1863" s="30" t="s">
        <v>51</v>
      </c>
      <c r="K1863" s="29" t="str">
        <f>Factor1Name</f>
        <v>Weeding</v>
      </c>
      <c r="L1863" s="30" t="s">
        <v>51</v>
      </c>
    </row>
    <row r="1864" spans="2:12" ht="13" x14ac:dyDescent="0.3">
      <c r="B1864" s="25" t="s">
        <v>14</v>
      </c>
      <c r="C1864" s="26">
        <v>1232.2</v>
      </c>
      <c r="E1864" s="25" t="s">
        <v>14</v>
      </c>
      <c r="F1864" s="26">
        <v>1389.1</v>
      </c>
      <c r="H1864" s="25" t="s">
        <v>14</v>
      </c>
      <c r="I1864" s="26">
        <v>1180</v>
      </c>
      <c r="K1864" s="25" t="s">
        <v>14</v>
      </c>
      <c r="L1864" s="26">
        <v>1041.7</v>
      </c>
    </row>
    <row r="1866" spans="2:12" ht="13" x14ac:dyDescent="0.3">
      <c r="B1866" s="27" t="s">
        <v>3</v>
      </c>
      <c r="C1866" s="28">
        <v>2017</v>
      </c>
      <c r="E1866" s="27" t="s">
        <v>3</v>
      </c>
      <c r="F1866" s="28">
        <v>2017</v>
      </c>
      <c r="H1866" s="27" t="s">
        <v>3</v>
      </c>
      <c r="I1866" s="28">
        <v>2017</v>
      </c>
      <c r="K1866" s="27" t="s">
        <v>3</v>
      </c>
      <c r="L1866" s="28">
        <v>2017</v>
      </c>
    </row>
    <row r="1867" spans="2:12" ht="13" x14ac:dyDescent="0.3">
      <c r="B1867" s="29" t="str">
        <f>UnitName</f>
        <v>Plot</v>
      </c>
      <c r="C1867" s="30">
        <v>5</v>
      </c>
      <c r="E1867" s="29" t="str">
        <f>UnitName</f>
        <v>Plot</v>
      </c>
      <c r="F1867" s="30">
        <v>5</v>
      </c>
      <c r="H1867" s="29" t="str">
        <f>UnitName</f>
        <v>Plot</v>
      </c>
      <c r="I1867" s="30">
        <v>5</v>
      </c>
      <c r="K1867" s="29" t="str">
        <f>UnitName</f>
        <v>Plot</v>
      </c>
      <c r="L1867" s="30">
        <v>5</v>
      </c>
    </row>
    <row r="1868" spans="2:12" ht="13" x14ac:dyDescent="0.3">
      <c r="B1868" s="29" t="str">
        <f>BlockName</f>
        <v>Name</v>
      </c>
      <c r="C1868" s="30" t="s">
        <v>55</v>
      </c>
      <c r="E1868" s="29" t="str">
        <f>BlockName</f>
        <v>Name</v>
      </c>
      <c r="F1868" s="30" t="s">
        <v>55</v>
      </c>
      <c r="H1868" s="29" t="str">
        <f>BlockName</f>
        <v>Name</v>
      </c>
      <c r="I1868" s="30" t="s">
        <v>55</v>
      </c>
      <c r="K1868" s="29" t="str">
        <f>BlockName</f>
        <v>Name</v>
      </c>
      <c r="L1868" s="30" t="s">
        <v>55</v>
      </c>
    </row>
    <row r="1869" spans="2:12" ht="13" x14ac:dyDescent="0.3">
      <c r="B1869" s="29" t="str">
        <f>Factor2Name</f>
        <v>Variety</v>
      </c>
      <c r="C1869" s="30" t="s">
        <v>2</v>
      </c>
      <c r="E1869" s="29" t="str">
        <f>Factor2Name</f>
        <v>Variety</v>
      </c>
      <c r="F1869" s="30" t="s">
        <v>2</v>
      </c>
      <c r="H1869" s="29" t="str">
        <f>Factor2Name</f>
        <v>Variety</v>
      </c>
      <c r="I1869" s="30" t="s">
        <v>2</v>
      </c>
      <c r="K1869" s="29" t="str">
        <f>Factor2Name</f>
        <v>Variety</v>
      </c>
      <c r="L1869" s="30" t="s">
        <v>2</v>
      </c>
    </row>
    <row r="1870" spans="2:12" ht="13" x14ac:dyDescent="0.3">
      <c r="B1870" s="29" t="str">
        <f>Factor3Name</f>
        <v>Fertiliser</v>
      </c>
      <c r="C1870" s="30" t="s">
        <v>38</v>
      </c>
      <c r="E1870" s="29" t="str">
        <f>Factor3Name</f>
        <v>Fertiliser</v>
      </c>
      <c r="F1870" s="30" t="s">
        <v>38</v>
      </c>
      <c r="H1870" s="29" t="str">
        <f>Factor3Name</f>
        <v>Fertiliser</v>
      </c>
      <c r="I1870" s="30" t="s">
        <v>38</v>
      </c>
      <c r="K1870" s="29" t="str">
        <f>Factor3Name</f>
        <v>Fertiliser</v>
      </c>
      <c r="L1870" s="30" t="s">
        <v>38</v>
      </c>
    </row>
    <row r="1871" spans="2:12" ht="13" x14ac:dyDescent="0.3">
      <c r="B1871" s="29" t="str">
        <f>Factor1Name</f>
        <v>Weeding</v>
      </c>
      <c r="C1871" s="30" t="s">
        <v>51</v>
      </c>
      <c r="E1871" s="29" t="str">
        <f>Factor1Name</f>
        <v>Weeding</v>
      </c>
      <c r="F1871" s="30" t="s">
        <v>51</v>
      </c>
      <c r="H1871" s="29" t="str">
        <f>Factor1Name</f>
        <v>Weeding</v>
      </c>
      <c r="I1871" s="30" t="s">
        <v>51</v>
      </c>
      <c r="K1871" s="29" t="str">
        <f>Factor1Name</f>
        <v>Weeding</v>
      </c>
      <c r="L1871" s="30" t="s">
        <v>51</v>
      </c>
    </row>
    <row r="1872" spans="2:12" ht="13" x14ac:dyDescent="0.3">
      <c r="B1872" s="25" t="s">
        <v>14</v>
      </c>
      <c r="C1872" s="26">
        <v>1316.6</v>
      </c>
      <c r="E1872" s="25" t="s">
        <v>14</v>
      </c>
      <c r="F1872" s="26">
        <v>1101.7</v>
      </c>
      <c r="H1872" s="25" t="s">
        <v>14</v>
      </c>
      <c r="I1872" s="26">
        <v>1132.3</v>
      </c>
      <c r="K1872" s="25" t="s">
        <v>14</v>
      </c>
      <c r="L1872" s="26">
        <v>1227.4000000000001</v>
      </c>
    </row>
    <row r="1874" spans="2:12" ht="13" x14ac:dyDescent="0.3">
      <c r="B1874" s="27" t="s">
        <v>3</v>
      </c>
      <c r="C1874" s="28">
        <v>2017</v>
      </c>
      <c r="E1874" s="27" t="s">
        <v>3</v>
      </c>
      <c r="F1874" s="28">
        <v>2017</v>
      </c>
      <c r="H1874" s="27" t="s">
        <v>3</v>
      </c>
      <c r="I1874" s="28">
        <v>2017</v>
      </c>
      <c r="K1874" s="27" t="s">
        <v>3</v>
      </c>
      <c r="L1874" s="28">
        <v>2017</v>
      </c>
    </row>
    <row r="1875" spans="2:12" ht="13" x14ac:dyDescent="0.3">
      <c r="B1875" s="29" t="str">
        <f>UnitName</f>
        <v>Plot</v>
      </c>
      <c r="C1875" s="30">
        <v>5</v>
      </c>
      <c r="E1875" s="29" t="str">
        <f>UnitName</f>
        <v>Plot</v>
      </c>
      <c r="F1875" s="30">
        <v>5</v>
      </c>
      <c r="H1875" s="29" t="str">
        <f>UnitName</f>
        <v>Plot</v>
      </c>
      <c r="I1875" s="30">
        <v>5</v>
      </c>
      <c r="K1875" s="29" t="str">
        <f>UnitName</f>
        <v>Plot</v>
      </c>
      <c r="L1875" s="30">
        <v>5</v>
      </c>
    </row>
    <row r="1876" spans="2:12" ht="13" x14ac:dyDescent="0.3">
      <c r="B1876" s="29" t="str">
        <f>BlockName</f>
        <v>Name</v>
      </c>
      <c r="C1876" s="30" t="s">
        <v>55</v>
      </c>
      <c r="E1876" s="29" t="str">
        <f>BlockName</f>
        <v>Name</v>
      </c>
      <c r="F1876" s="30" t="s">
        <v>55</v>
      </c>
      <c r="H1876" s="29" t="str">
        <f>BlockName</f>
        <v>Name</v>
      </c>
      <c r="I1876" s="30" t="s">
        <v>55</v>
      </c>
      <c r="K1876" s="29" t="str">
        <f>BlockName</f>
        <v>Name</v>
      </c>
      <c r="L1876" s="30" t="s">
        <v>55</v>
      </c>
    </row>
    <row r="1877" spans="2:12" ht="13" x14ac:dyDescent="0.3">
      <c r="B1877" s="29" t="str">
        <f>Factor2Name</f>
        <v>Variety</v>
      </c>
      <c r="C1877" s="30" t="s">
        <v>2</v>
      </c>
      <c r="E1877" s="29" t="str">
        <f>Factor2Name</f>
        <v>Variety</v>
      </c>
      <c r="F1877" s="30" t="s">
        <v>2</v>
      </c>
      <c r="H1877" s="29" t="str">
        <f>Factor2Name</f>
        <v>Variety</v>
      </c>
      <c r="I1877" s="30" t="s">
        <v>2</v>
      </c>
      <c r="K1877" s="29" t="str">
        <f>Factor2Name</f>
        <v>Variety</v>
      </c>
      <c r="L1877" s="30" t="s">
        <v>2</v>
      </c>
    </row>
    <row r="1878" spans="2:12" ht="13" x14ac:dyDescent="0.3">
      <c r="B1878" s="29" t="str">
        <f>Factor3Name</f>
        <v>Fertiliser</v>
      </c>
      <c r="C1878" s="30" t="s">
        <v>38</v>
      </c>
      <c r="E1878" s="29" t="str">
        <f>Factor3Name</f>
        <v>Fertiliser</v>
      </c>
      <c r="F1878" s="30" t="s">
        <v>38</v>
      </c>
      <c r="H1878" s="29" t="str">
        <f>Factor3Name</f>
        <v>Fertiliser</v>
      </c>
      <c r="I1878" s="30" t="s">
        <v>38</v>
      </c>
      <c r="K1878" s="29" t="str">
        <f>Factor3Name</f>
        <v>Fertiliser</v>
      </c>
      <c r="L1878" s="30" t="s">
        <v>38</v>
      </c>
    </row>
    <row r="1879" spans="2:12" ht="13" x14ac:dyDescent="0.3">
      <c r="B1879" s="29" t="str">
        <f>Factor1Name</f>
        <v>Weeding</v>
      </c>
      <c r="C1879" s="30" t="s">
        <v>51</v>
      </c>
      <c r="E1879" s="29" t="str">
        <f>Factor1Name</f>
        <v>Weeding</v>
      </c>
      <c r="F1879" s="30" t="s">
        <v>51</v>
      </c>
      <c r="H1879" s="29" t="str">
        <f>Factor1Name</f>
        <v>Weeding</v>
      </c>
      <c r="I1879" s="30" t="s">
        <v>51</v>
      </c>
      <c r="K1879" s="29" t="str">
        <f>Factor1Name</f>
        <v>Weeding</v>
      </c>
      <c r="L1879" s="30" t="s">
        <v>51</v>
      </c>
    </row>
    <row r="1880" spans="2:12" ht="13" x14ac:dyDescent="0.3">
      <c r="B1880" s="25" t="s">
        <v>14</v>
      </c>
      <c r="C1880" s="26">
        <v>1165.5999999999999</v>
      </c>
      <c r="E1880" s="25" t="s">
        <v>14</v>
      </c>
      <c r="F1880" s="26">
        <v>1207.3</v>
      </c>
      <c r="H1880" s="25" t="s">
        <v>14</v>
      </c>
      <c r="I1880" s="26">
        <v>1339.4</v>
      </c>
      <c r="K1880" s="25" t="s">
        <v>14</v>
      </c>
      <c r="L1880" s="26">
        <v>1211.7</v>
      </c>
    </row>
    <row r="1882" spans="2:12" ht="13" x14ac:dyDescent="0.3">
      <c r="B1882" s="27" t="s">
        <v>3</v>
      </c>
      <c r="C1882" s="28">
        <v>2017</v>
      </c>
      <c r="E1882" s="27" t="s">
        <v>3</v>
      </c>
      <c r="F1882" s="28">
        <v>2017</v>
      </c>
      <c r="H1882" s="27" t="s">
        <v>3</v>
      </c>
      <c r="I1882" s="28">
        <v>2017</v>
      </c>
      <c r="K1882" s="27" t="s">
        <v>3</v>
      </c>
      <c r="L1882" s="28">
        <v>2017</v>
      </c>
    </row>
    <row r="1883" spans="2:12" ht="13" x14ac:dyDescent="0.3">
      <c r="B1883" s="29" t="str">
        <f>UnitName</f>
        <v>Plot</v>
      </c>
      <c r="C1883" s="30">
        <v>6</v>
      </c>
      <c r="E1883" s="29" t="str">
        <f>UnitName</f>
        <v>Plot</v>
      </c>
      <c r="F1883" s="30">
        <v>6</v>
      </c>
      <c r="H1883" s="29" t="str">
        <f>UnitName</f>
        <v>Plot</v>
      </c>
      <c r="I1883" s="30">
        <v>6</v>
      </c>
      <c r="K1883" s="29" t="str">
        <f>UnitName</f>
        <v>Plot</v>
      </c>
      <c r="L1883" s="30">
        <v>6</v>
      </c>
    </row>
    <row r="1884" spans="2:12" ht="13" x14ac:dyDescent="0.3">
      <c r="B1884" s="29" t="str">
        <f>BlockName</f>
        <v>Name</v>
      </c>
      <c r="C1884" s="30" t="s">
        <v>55</v>
      </c>
      <c r="E1884" s="29" t="str">
        <f>BlockName</f>
        <v>Name</v>
      </c>
      <c r="F1884" s="30" t="s">
        <v>55</v>
      </c>
      <c r="H1884" s="29" t="str">
        <f>BlockName</f>
        <v>Name</v>
      </c>
      <c r="I1884" s="30" t="s">
        <v>55</v>
      </c>
      <c r="K1884" s="29" t="str">
        <f>BlockName</f>
        <v>Name</v>
      </c>
      <c r="L1884" s="30" t="s">
        <v>55</v>
      </c>
    </row>
    <row r="1885" spans="2:12" ht="13" x14ac:dyDescent="0.3">
      <c r="B1885" s="29" t="str">
        <f>Factor2Name</f>
        <v>Variety</v>
      </c>
      <c r="C1885" s="30" t="s">
        <v>2</v>
      </c>
      <c r="E1885" s="29" t="str">
        <f>Factor2Name</f>
        <v>Variety</v>
      </c>
      <c r="F1885" s="30" t="s">
        <v>2</v>
      </c>
      <c r="H1885" s="29" t="str">
        <f>Factor2Name</f>
        <v>Variety</v>
      </c>
      <c r="I1885" s="30" t="s">
        <v>2</v>
      </c>
      <c r="K1885" s="29" t="str">
        <f>Factor2Name</f>
        <v>Variety</v>
      </c>
      <c r="L1885" s="30" t="s">
        <v>2</v>
      </c>
    </row>
    <row r="1886" spans="2:12" ht="13" x14ac:dyDescent="0.3">
      <c r="B1886" s="29" t="str">
        <f>Factor3Name</f>
        <v>Fertiliser</v>
      </c>
      <c r="C1886" s="30" t="s">
        <v>38</v>
      </c>
      <c r="E1886" s="29" t="str">
        <f>Factor3Name</f>
        <v>Fertiliser</v>
      </c>
      <c r="F1886" s="30" t="s">
        <v>38</v>
      </c>
      <c r="H1886" s="29" t="str">
        <f>Factor3Name</f>
        <v>Fertiliser</v>
      </c>
      <c r="I1886" s="30" t="s">
        <v>38</v>
      </c>
      <c r="K1886" s="29" t="str">
        <f>Factor3Name</f>
        <v>Fertiliser</v>
      </c>
      <c r="L1886" s="30" t="s">
        <v>38</v>
      </c>
    </row>
    <row r="1887" spans="2:12" ht="13" x14ac:dyDescent="0.3">
      <c r="B1887" s="29" t="str">
        <f>Factor1Name</f>
        <v>Weeding</v>
      </c>
      <c r="C1887" s="30" t="s">
        <v>51</v>
      </c>
      <c r="E1887" s="29" t="str">
        <f>Factor1Name</f>
        <v>Weeding</v>
      </c>
      <c r="F1887" s="30" t="s">
        <v>51</v>
      </c>
      <c r="H1887" s="29" t="str">
        <f>Factor1Name</f>
        <v>Weeding</v>
      </c>
      <c r="I1887" s="30" t="s">
        <v>51</v>
      </c>
      <c r="K1887" s="29" t="str">
        <f>Factor1Name</f>
        <v>Weeding</v>
      </c>
      <c r="L1887" s="30" t="s">
        <v>51</v>
      </c>
    </row>
    <row r="1888" spans="2:12" ht="13" x14ac:dyDescent="0.3">
      <c r="B1888" s="25" t="s">
        <v>14</v>
      </c>
      <c r="C1888" s="26">
        <v>1374.7</v>
      </c>
      <c r="E1888" s="25" t="s">
        <v>14</v>
      </c>
      <c r="F1888" s="26">
        <v>1272.0999999999999</v>
      </c>
      <c r="H1888" s="25" t="s">
        <v>14</v>
      </c>
      <c r="I1888" s="26">
        <v>1175.9000000000001</v>
      </c>
      <c r="K1888" s="25" t="s">
        <v>14</v>
      </c>
      <c r="L1888" s="26">
        <v>1269.4000000000001</v>
      </c>
    </row>
    <row r="1890" spans="2:12" ht="13" x14ac:dyDescent="0.3">
      <c r="B1890" s="27" t="s">
        <v>3</v>
      </c>
      <c r="C1890" s="28">
        <v>2017</v>
      </c>
      <c r="E1890" s="27" t="s">
        <v>3</v>
      </c>
      <c r="F1890" s="28">
        <v>2017</v>
      </c>
      <c r="H1890" s="27" t="s">
        <v>3</v>
      </c>
      <c r="I1890" s="28">
        <v>2017</v>
      </c>
      <c r="K1890" s="27" t="s">
        <v>3</v>
      </c>
      <c r="L1890" s="28">
        <v>2017</v>
      </c>
    </row>
    <row r="1891" spans="2:12" ht="13" x14ac:dyDescent="0.3">
      <c r="B1891" s="29" t="str">
        <f>UnitName</f>
        <v>Plot</v>
      </c>
      <c r="C1891" s="30">
        <v>6</v>
      </c>
      <c r="E1891" s="29" t="str">
        <f>UnitName</f>
        <v>Plot</v>
      </c>
      <c r="F1891" s="30">
        <v>6</v>
      </c>
      <c r="H1891" s="29" t="str">
        <f>UnitName</f>
        <v>Plot</v>
      </c>
      <c r="I1891" s="30">
        <v>6</v>
      </c>
      <c r="K1891" s="29" t="str">
        <f>UnitName</f>
        <v>Plot</v>
      </c>
      <c r="L1891" s="30">
        <v>6</v>
      </c>
    </row>
    <row r="1892" spans="2:12" ht="13" x14ac:dyDescent="0.3">
      <c r="B1892" s="29" t="str">
        <f>BlockName</f>
        <v>Name</v>
      </c>
      <c r="C1892" s="30" t="s">
        <v>55</v>
      </c>
      <c r="E1892" s="29" t="str">
        <f>BlockName</f>
        <v>Name</v>
      </c>
      <c r="F1892" s="30" t="s">
        <v>55</v>
      </c>
      <c r="H1892" s="29" t="str">
        <f>BlockName</f>
        <v>Name</v>
      </c>
      <c r="I1892" s="30" t="s">
        <v>55</v>
      </c>
      <c r="K1892" s="29" t="str">
        <f>BlockName</f>
        <v>Name</v>
      </c>
      <c r="L1892" s="30" t="s">
        <v>55</v>
      </c>
    </row>
    <row r="1893" spans="2:12" ht="13" x14ac:dyDescent="0.3">
      <c r="B1893" s="29" t="str">
        <f>Factor2Name</f>
        <v>Variety</v>
      </c>
      <c r="C1893" s="30" t="s">
        <v>2</v>
      </c>
      <c r="E1893" s="29" t="str">
        <f>Factor2Name</f>
        <v>Variety</v>
      </c>
      <c r="F1893" s="30" t="s">
        <v>2</v>
      </c>
      <c r="H1893" s="29" t="str">
        <f>Factor2Name</f>
        <v>Variety</v>
      </c>
      <c r="I1893" s="30" t="s">
        <v>2</v>
      </c>
      <c r="K1893" s="29" t="str">
        <f>Factor2Name</f>
        <v>Variety</v>
      </c>
      <c r="L1893" s="30" t="s">
        <v>2</v>
      </c>
    </row>
    <row r="1894" spans="2:12" ht="13" x14ac:dyDescent="0.3">
      <c r="B1894" s="29" t="str">
        <f>Factor3Name</f>
        <v>Fertiliser</v>
      </c>
      <c r="C1894" s="30" t="s">
        <v>38</v>
      </c>
      <c r="E1894" s="29" t="str">
        <f>Factor3Name</f>
        <v>Fertiliser</v>
      </c>
      <c r="F1894" s="30" t="s">
        <v>38</v>
      </c>
      <c r="H1894" s="29" t="str">
        <f>Factor3Name</f>
        <v>Fertiliser</v>
      </c>
      <c r="I1894" s="30" t="s">
        <v>38</v>
      </c>
      <c r="K1894" s="29" t="str">
        <f>Factor3Name</f>
        <v>Fertiliser</v>
      </c>
      <c r="L1894" s="30" t="s">
        <v>38</v>
      </c>
    </row>
    <row r="1895" spans="2:12" ht="13" x14ac:dyDescent="0.3">
      <c r="B1895" s="29" t="str">
        <f>Factor1Name</f>
        <v>Weeding</v>
      </c>
      <c r="C1895" s="30" t="s">
        <v>51</v>
      </c>
      <c r="E1895" s="29" t="str">
        <f>Factor1Name</f>
        <v>Weeding</v>
      </c>
      <c r="F1895" s="30" t="s">
        <v>51</v>
      </c>
      <c r="H1895" s="29" t="str">
        <f>Factor1Name</f>
        <v>Weeding</v>
      </c>
      <c r="I1895" s="30" t="s">
        <v>51</v>
      </c>
      <c r="K1895" s="29" t="str">
        <f>Factor1Name</f>
        <v>Weeding</v>
      </c>
      <c r="L1895" s="30" t="s">
        <v>51</v>
      </c>
    </row>
    <row r="1896" spans="2:12" ht="13" x14ac:dyDescent="0.3">
      <c r="B1896" s="25" t="s">
        <v>14</v>
      </c>
      <c r="C1896" s="26">
        <v>1218.5999999999999</v>
      </c>
      <c r="E1896" s="25" t="s">
        <v>14</v>
      </c>
      <c r="F1896" s="26">
        <v>1186.2</v>
      </c>
      <c r="H1896" s="25" t="s">
        <v>14</v>
      </c>
      <c r="I1896" s="26">
        <v>1031.0999999999999</v>
      </c>
      <c r="K1896" s="25" t="s">
        <v>14</v>
      </c>
      <c r="L1896" s="26">
        <v>1023.3</v>
      </c>
    </row>
    <row r="1898" spans="2:12" ht="13" x14ac:dyDescent="0.3">
      <c r="B1898" s="27" t="s">
        <v>3</v>
      </c>
      <c r="C1898" s="28">
        <v>2017</v>
      </c>
      <c r="E1898" s="27" t="s">
        <v>3</v>
      </c>
      <c r="F1898" s="28">
        <v>2017</v>
      </c>
      <c r="H1898" s="27" t="s">
        <v>3</v>
      </c>
      <c r="I1898" s="28">
        <v>2017</v>
      </c>
      <c r="K1898" s="27" t="s">
        <v>3</v>
      </c>
      <c r="L1898" s="28">
        <v>2017</v>
      </c>
    </row>
    <row r="1899" spans="2:12" ht="13" x14ac:dyDescent="0.3">
      <c r="B1899" s="29" t="str">
        <f>UnitName</f>
        <v>Plot</v>
      </c>
      <c r="C1899" s="30">
        <v>6</v>
      </c>
      <c r="E1899" s="29" t="str">
        <f>UnitName</f>
        <v>Plot</v>
      </c>
      <c r="F1899" s="30">
        <v>6</v>
      </c>
      <c r="H1899" s="29" t="str">
        <f>UnitName</f>
        <v>Plot</v>
      </c>
      <c r="I1899" s="30">
        <v>6</v>
      </c>
      <c r="K1899" s="29" t="str">
        <f>UnitName</f>
        <v>Plot</v>
      </c>
      <c r="L1899" s="30">
        <v>6</v>
      </c>
    </row>
    <row r="1900" spans="2:12" ht="13" x14ac:dyDescent="0.3">
      <c r="B1900" s="29" t="str">
        <f>BlockName</f>
        <v>Name</v>
      </c>
      <c r="C1900" s="30" t="s">
        <v>55</v>
      </c>
      <c r="E1900" s="29" t="str">
        <f>BlockName</f>
        <v>Name</v>
      </c>
      <c r="F1900" s="30" t="s">
        <v>55</v>
      </c>
      <c r="H1900" s="29" t="str">
        <f>BlockName</f>
        <v>Name</v>
      </c>
      <c r="I1900" s="30" t="s">
        <v>55</v>
      </c>
      <c r="K1900" s="29" t="str">
        <f>BlockName</f>
        <v>Name</v>
      </c>
      <c r="L1900" s="30" t="s">
        <v>55</v>
      </c>
    </row>
    <row r="1901" spans="2:12" ht="13" x14ac:dyDescent="0.3">
      <c r="B1901" s="29" t="str">
        <f>Factor2Name</f>
        <v>Variety</v>
      </c>
      <c r="C1901" s="30" t="s">
        <v>2</v>
      </c>
      <c r="E1901" s="29" t="str">
        <f>Factor2Name</f>
        <v>Variety</v>
      </c>
      <c r="F1901" s="30" t="s">
        <v>2</v>
      </c>
      <c r="H1901" s="29" t="str">
        <f>Factor2Name</f>
        <v>Variety</v>
      </c>
      <c r="I1901" s="30" t="s">
        <v>2</v>
      </c>
      <c r="K1901" s="29" t="str">
        <f>Factor2Name</f>
        <v>Variety</v>
      </c>
      <c r="L1901" s="30" t="s">
        <v>2</v>
      </c>
    </row>
    <row r="1902" spans="2:12" ht="13" x14ac:dyDescent="0.3">
      <c r="B1902" s="29" t="str">
        <f>Factor3Name</f>
        <v>Fertiliser</v>
      </c>
      <c r="C1902" s="30" t="s">
        <v>38</v>
      </c>
      <c r="E1902" s="29" t="str">
        <f>Factor3Name</f>
        <v>Fertiliser</v>
      </c>
      <c r="F1902" s="30" t="s">
        <v>38</v>
      </c>
      <c r="H1902" s="29" t="str">
        <f>Factor3Name</f>
        <v>Fertiliser</v>
      </c>
      <c r="I1902" s="30" t="s">
        <v>38</v>
      </c>
      <c r="K1902" s="29" t="str">
        <f>Factor3Name</f>
        <v>Fertiliser</v>
      </c>
      <c r="L1902" s="30" t="s">
        <v>38</v>
      </c>
    </row>
    <row r="1903" spans="2:12" ht="13" x14ac:dyDescent="0.3">
      <c r="B1903" s="29" t="str">
        <f>Factor1Name</f>
        <v>Weeding</v>
      </c>
      <c r="C1903" s="30" t="s">
        <v>51</v>
      </c>
      <c r="E1903" s="29" t="str">
        <f>Factor1Name</f>
        <v>Weeding</v>
      </c>
      <c r="F1903" s="30" t="s">
        <v>51</v>
      </c>
      <c r="H1903" s="29" t="str">
        <f>Factor1Name</f>
        <v>Weeding</v>
      </c>
      <c r="I1903" s="30" t="s">
        <v>51</v>
      </c>
      <c r="K1903" s="29" t="str">
        <f>Factor1Name</f>
        <v>Weeding</v>
      </c>
      <c r="L1903" s="30" t="s">
        <v>51</v>
      </c>
    </row>
    <row r="1904" spans="2:12" ht="13" x14ac:dyDescent="0.3">
      <c r="B1904" s="25" t="s">
        <v>14</v>
      </c>
      <c r="C1904" s="26">
        <v>1165</v>
      </c>
      <c r="E1904" s="25" t="s">
        <v>14</v>
      </c>
      <c r="F1904" s="26">
        <v>1178.8</v>
      </c>
      <c r="H1904" s="25" t="s">
        <v>14</v>
      </c>
      <c r="I1904" s="26">
        <v>1165.5999999999999</v>
      </c>
      <c r="K1904" s="25" t="s">
        <v>14</v>
      </c>
      <c r="L1904" s="26">
        <v>1233.5</v>
      </c>
    </row>
    <row r="1906" spans="2:12" ht="13" x14ac:dyDescent="0.3">
      <c r="B1906" s="27" t="s">
        <v>3</v>
      </c>
      <c r="C1906" s="28">
        <v>2017</v>
      </c>
      <c r="E1906" s="27" t="s">
        <v>3</v>
      </c>
      <c r="F1906" s="28">
        <v>2017</v>
      </c>
      <c r="H1906" s="27" t="s">
        <v>3</v>
      </c>
      <c r="I1906" s="28">
        <v>2017</v>
      </c>
      <c r="K1906" s="27" t="s">
        <v>3</v>
      </c>
      <c r="L1906" s="28">
        <v>2017</v>
      </c>
    </row>
    <row r="1907" spans="2:12" ht="13" x14ac:dyDescent="0.3">
      <c r="B1907" s="29" t="str">
        <f>UnitName</f>
        <v>Plot</v>
      </c>
      <c r="C1907" s="30">
        <v>6</v>
      </c>
      <c r="E1907" s="29" t="str">
        <f>UnitName</f>
        <v>Plot</v>
      </c>
      <c r="F1907" s="30">
        <v>6</v>
      </c>
      <c r="H1907" s="29" t="str">
        <f>UnitName</f>
        <v>Plot</v>
      </c>
      <c r="I1907" s="30">
        <v>6</v>
      </c>
      <c r="K1907" s="29" t="str">
        <f>UnitName</f>
        <v>Plot</v>
      </c>
      <c r="L1907" s="30">
        <v>6</v>
      </c>
    </row>
    <row r="1908" spans="2:12" ht="13" x14ac:dyDescent="0.3">
      <c r="B1908" s="29" t="str">
        <f>BlockName</f>
        <v>Name</v>
      </c>
      <c r="C1908" s="30" t="s">
        <v>55</v>
      </c>
      <c r="E1908" s="29" t="str">
        <f>BlockName</f>
        <v>Name</v>
      </c>
      <c r="F1908" s="30" t="s">
        <v>55</v>
      </c>
      <c r="H1908" s="29" t="str">
        <f>BlockName</f>
        <v>Name</v>
      </c>
      <c r="I1908" s="30" t="s">
        <v>55</v>
      </c>
      <c r="K1908" s="29" t="str">
        <f>BlockName</f>
        <v>Name</v>
      </c>
      <c r="L1908" s="30" t="s">
        <v>55</v>
      </c>
    </row>
    <row r="1909" spans="2:12" ht="13" x14ac:dyDescent="0.3">
      <c r="B1909" s="29" t="str">
        <f>Factor2Name</f>
        <v>Variety</v>
      </c>
      <c r="C1909" s="30" t="s">
        <v>2</v>
      </c>
      <c r="E1909" s="29" t="str">
        <f>Factor2Name</f>
        <v>Variety</v>
      </c>
      <c r="F1909" s="30" t="s">
        <v>2</v>
      </c>
      <c r="H1909" s="29" t="str">
        <f>Factor2Name</f>
        <v>Variety</v>
      </c>
      <c r="I1909" s="30" t="s">
        <v>2</v>
      </c>
      <c r="K1909" s="29" t="str">
        <f>Factor2Name</f>
        <v>Variety</v>
      </c>
      <c r="L1909" s="30" t="s">
        <v>2</v>
      </c>
    </row>
    <row r="1910" spans="2:12" ht="13" x14ac:dyDescent="0.3">
      <c r="B1910" s="29" t="str">
        <f>Factor3Name</f>
        <v>Fertiliser</v>
      </c>
      <c r="C1910" s="30" t="s">
        <v>38</v>
      </c>
      <c r="E1910" s="29" t="str">
        <f>Factor3Name</f>
        <v>Fertiliser</v>
      </c>
      <c r="F1910" s="30" t="s">
        <v>38</v>
      </c>
      <c r="H1910" s="29" t="str">
        <f>Factor3Name</f>
        <v>Fertiliser</v>
      </c>
      <c r="I1910" s="30" t="s">
        <v>38</v>
      </c>
      <c r="K1910" s="29" t="str">
        <f>Factor3Name</f>
        <v>Fertiliser</v>
      </c>
      <c r="L1910" s="30" t="s">
        <v>38</v>
      </c>
    </row>
    <row r="1911" spans="2:12" ht="13" x14ac:dyDescent="0.3">
      <c r="B1911" s="29" t="str">
        <f>Factor1Name</f>
        <v>Weeding</v>
      </c>
      <c r="C1911" s="30" t="s">
        <v>51</v>
      </c>
      <c r="E1911" s="29" t="str">
        <f>Factor1Name</f>
        <v>Weeding</v>
      </c>
      <c r="F1911" s="30" t="s">
        <v>51</v>
      </c>
      <c r="H1911" s="29" t="str">
        <f>Factor1Name</f>
        <v>Weeding</v>
      </c>
      <c r="I1911" s="30" t="s">
        <v>51</v>
      </c>
      <c r="K1911" s="29" t="str">
        <f>Factor1Name</f>
        <v>Weeding</v>
      </c>
      <c r="L1911" s="30" t="s">
        <v>51</v>
      </c>
    </row>
    <row r="1912" spans="2:12" ht="13" x14ac:dyDescent="0.3">
      <c r="B1912" s="25" t="s">
        <v>14</v>
      </c>
      <c r="C1912" s="26">
        <v>1108.4000000000001</v>
      </c>
      <c r="E1912" s="25" t="s">
        <v>14</v>
      </c>
      <c r="F1912" s="26">
        <v>1183.5</v>
      </c>
      <c r="H1912" s="25" t="s">
        <v>14</v>
      </c>
      <c r="I1912" s="26">
        <v>1099</v>
      </c>
      <c r="K1912" s="25" t="s">
        <v>14</v>
      </c>
      <c r="L1912" s="26">
        <v>1389</v>
      </c>
    </row>
    <row r="1914" spans="2:12" ht="13" x14ac:dyDescent="0.3">
      <c r="B1914" s="27" t="s">
        <v>3</v>
      </c>
      <c r="C1914" s="28">
        <v>2017</v>
      </c>
      <c r="E1914" s="27" t="s">
        <v>3</v>
      </c>
      <c r="F1914" s="28">
        <v>2017</v>
      </c>
      <c r="H1914" s="27" t="s">
        <v>3</v>
      </c>
      <c r="I1914" s="28">
        <v>2017</v>
      </c>
      <c r="K1914" s="27" t="s">
        <v>3</v>
      </c>
      <c r="L1914" s="28">
        <v>2017</v>
      </c>
    </row>
    <row r="1915" spans="2:12" ht="13" x14ac:dyDescent="0.3">
      <c r="B1915" s="29" t="str">
        <f>UnitName</f>
        <v>Plot</v>
      </c>
      <c r="C1915" s="30">
        <v>6</v>
      </c>
      <c r="E1915" s="29" t="str">
        <f>UnitName</f>
        <v>Plot</v>
      </c>
      <c r="F1915" s="30">
        <v>6</v>
      </c>
      <c r="H1915" s="29" t="str">
        <f>UnitName</f>
        <v>Plot</v>
      </c>
      <c r="I1915" s="30">
        <v>6</v>
      </c>
      <c r="K1915" s="29" t="str">
        <f>UnitName</f>
        <v>Plot</v>
      </c>
      <c r="L1915" s="30">
        <v>6</v>
      </c>
    </row>
    <row r="1916" spans="2:12" ht="13" x14ac:dyDescent="0.3">
      <c r="B1916" s="29" t="str">
        <f>BlockName</f>
        <v>Name</v>
      </c>
      <c r="C1916" s="30" t="s">
        <v>55</v>
      </c>
      <c r="E1916" s="29" t="str">
        <f>BlockName</f>
        <v>Name</v>
      </c>
      <c r="F1916" s="30" t="s">
        <v>55</v>
      </c>
      <c r="H1916" s="29" t="str">
        <f>BlockName</f>
        <v>Name</v>
      </c>
      <c r="I1916" s="30" t="s">
        <v>55</v>
      </c>
      <c r="K1916" s="29" t="str">
        <f>BlockName</f>
        <v>Name</v>
      </c>
      <c r="L1916" s="30" t="s">
        <v>55</v>
      </c>
    </row>
    <row r="1917" spans="2:12" ht="13" x14ac:dyDescent="0.3">
      <c r="B1917" s="29" t="str">
        <f>Factor2Name</f>
        <v>Variety</v>
      </c>
      <c r="C1917" s="30" t="s">
        <v>2</v>
      </c>
      <c r="E1917" s="29" t="str">
        <f>Factor2Name</f>
        <v>Variety</v>
      </c>
      <c r="F1917" s="30" t="s">
        <v>2</v>
      </c>
      <c r="H1917" s="29" t="str">
        <f>Factor2Name</f>
        <v>Variety</v>
      </c>
      <c r="I1917" s="30" t="s">
        <v>2</v>
      </c>
      <c r="K1917" s="29" t="str">
        <f>Factor2Name</f>
        <v>Variety</v>
      </c>
      <c r="L1917" s="30" t="s">
        <v>2</v>
      </c>
    </row>
    <row r="1918" spans="2:12" ht="13" x14ac:dyDescent="0.3">
      <c r="B1918" s="29" t="str">
        <f>Factor3Name</f>
        <v>Fertiliser</v>
      </c>
      <c r="C1918" s="30" t="s">
        <v>38</v>
      </c>
      <c r="E1918" s="29" t="str">
        <f>Factor3Name</f>
        <v>Fertiliser</v>
      </c>
      <c r="F1918" s="30" t="s">
        <v>38</v>
      </c>
      <c r="H1918" s="29" t="str">
        <f>Factor3Name</f>
        <v>Fertiliser</v>
      </c>
      <c r="I1918" s="30" t="s">
        <v>38</v>
      </c>
      <c r="K1918" s="29" t="str">
        <f>Factor3Name</f>
        <v>Fertiliser</v>
      </c>
      <c r="L1918" s="30" t="s">
        <v>38</v>
      </c>
    </row>
    <row r="1919" spans="2:12" ht="13" x14ac:dyDescent="0.3">
      <c r="B1919" s="29" t="str">
        <f>Factor1Name</f>
        <v>Weeding</v>
      </c>
      <c r="C1919" s="30" t="s">
        <v>51</v>
      </c>
      <c r="E1919" s="29" t="str">
        <f>Factor1Name</f>
        <v>Weeding</v>
      </c>
      <c r="F1919" s="30" t="s">
        <v>51</v>
      </c>
      <c r="H1919" s="29" t="str">
        <f>Factor1Name</f>
        <v>Weeding</v>
      </c>
      <c r="I1919" s="30" t="s">
        <v>51</v>
      </c>
      <c r="K1919" s="29" t="str">
        <f>Factor1Name</f>
        <v>Weeding</v>
      </c>
      <c r="L1919" s="30" t="s">
        <v>51</v>
      </c>
    </row>
    <row r="1920" spans="2:12" ht="13" x14ac:dyDescent="0.3">
      <c r="B1920" s="25" t="s">
        <v>14</v>
      </c>
      <c r="C1920" s="26">
        <v>1140.0999999999999</v>
      </c>
      <c r="E1920" s="25" t="s">
        <v>14</v>
      </c>
      <c r="F1920" s="26">
        <v>1043.5</v>
      </c>
      <c r="H1920" s="25" t="s">
        <v>14</v>
      </c>
      <c r="I1920" s="26">
        <v>1285.9000000000001</v>
      </c>
      <c r="K1920" s="25" t="s">
        <v>14</v>
      </c>
      <c r="L1920" s="26">
        <v>1255.3</v>
      </c>
    </row>
    <row r="1922" spans="2:12" ht="13" x14ac:dyDescent="0.3">
      <c r="B1922" s="27" t="s">
        <v>3</v>
      </c>
      <c r="C1922" s="28">
        <v>2018</v>
      </c>
      <c r="E1922" s="27" t="s">
        <v>3</v>
      </c>
      <c r="F1922" s="28">
        <v>2018</v>
      </c>
      <c r="H1922" s="27" t="s">
        <v>3</v>
      </c>
      <c r="I1922" s="28">
        <v>2018</v>
      </c>
      <c r="K1922" s="27" t="s">
        <v>3</v>
      </c>
      <c r="L1922" s="28">
        <v>2018</v>
      </c>
    </row>
    <row r="1923" spans="2:12" ht="13" x14ac:dyDescent="0.3">
      <c r="B1923" s="29" t="str">
        <f>UnitName</f>
        <v>Plot</v>
      </c>
      <c r="C1923" s="30">
        <v>1</v>
      </c>
      <c r="E1923" s="29" t="str">
        <f>UnitName</f>
        <v>Plot</v>
      </c>
      <c r="F1923" s="30">
        <v>1</v>
      </c>
      <c r="H1923" s="29" t="str">
        <f>UnitName</f>
        <v>Plot</v>
      </c>
      <c r="I1923" s="30">
        <v>1</v>
      </c>
      <c r="K1923" s="29" t="str">
        <f>UnitName</f>
        <v>Plot</v>
      </c>
      <c r="L1923" s="30">
        <v>1</v>
      </c>
    </row>
    <row r="1924" spans="2:12" ht="13" x14ac:dyDescent="0.3">
      <c r="B1924" s="29" t="str">
        <f>BlockName</f>
        <v>Name</v>
      </c>
      <c r="C1924" s="30" t="s">
        <v>55</v>
      </c>
      <c r="E1924" s="29" t="str">
        <f>BlockName</f>
        <v>Name</v>
      </c>
      <c r="F1924" s="30" t="s">
        <v>55</v>
      </c>
      <c r="H1924" s="29" t="str">
        <f>BlockName</f>
        <v>Name</v>
      </c>
      <c r="I1924" s="30" t="s">
        <v>55</v>
      </c>
      <c r="K1924" s="29" t="str">
        <f>BlockName</f>
        <v>Name</v>
      </c>
      <c r="L1924" s="30" t="s">
        <v>55</v>
      </c>
    </row>
    <row r="1925" spans="2:12" ht="13" x14ac:dyDescent="0.3">
      <c r="B1925" s="29" t="str">
        <f>Factor2Name</f>
        <v>Variety</v>
      </c>
      <c r="C1925" s="30" t="s">
        <v>46</v>
      </c>
      <c r="E1925" s="29" t="str">
        <f>Factor2Name</f>
        <v>Variety</v>
      </c>
      <c r="F1925" s="30" t="s">
        <v>46</v>
      </c>
      <c r="H1925" s="29" t="str">
        <f>Factor2Name</f>
        <v>Variety</v>
      </c>
      <c r="I1925" s="30" t="s">
        <v>46</v>
      </c>
      <c r="K1925" s="29" t="str">
        <f>Factor2Name</f>
        <v>Variety</v>
      </c>
      <c r="L1925" s="30" t="s">
        <v>46</v>
      </c>
    </row>
    <row r="1926" spans="2:12" ht="13" x14ac:dyDescent="0.3">
      <c r="B1926" s="29" t="str">
        <f>Factor3Name</f>
        <v>Fertiliser</v>
      </c>
      <c r="C1926" s="30" t="s">
        <v>45</v>
      </c>
      <c r="E1926" s="29" t="str">
        <f>Factor3Name</f>
        <v>Fertiliser</v>
      </c>
      <c r="F1926" s="30" t="s">
        <v>45</v>
      </c>
      <c r="H1926" s="29" t="str">
        <f>Factor3Name</f>
        <v>Fertiliser</v>
      </c>
      <c r="I1926" s="30" t="s">
        <v>45</v>
      </c>
      <c r="K1926" s="29" t="str">
        <f>Factor3Name</f>
        <v>Fertiliser</v>
      </c>
      <c r="L1926" s="30" t="s">
        <v>45</v>
      </c>
    </row>
    <row r="1927" spans="2:12" ht="13" x14ac:dyDescent="0.3">
      <c r="B1927" s="29" t="str">
        <f>Factor1Name</f>
        <v>Weeding</v>
      </c>
      <c r="C1927" s="30" t="s">
        <v>37</v>
      </c>
      <c r="E1927" s="29" t="str">
        <f>Factor1Name</f>
        <v>Weeding</v>
      </c>
      <c r="F1927" s="30" t="s">
        <v>37</v>
      </c>
      <c r="H1927" s="29" t="str">
        <f>Factor1Name</f>
        <v>Weeding</v>
      </c>
      <c r="I1927" s="30" t="s">
        <v>37</v>
      </c>
      <c r="K1927" s="29" t="str">
        <f>Factor1Name</f>
        <v>Weeding</v>
      </c>
      <c r="L1927" s="30" t="s">
        <v>37</v>
      </c>
    </row>
    <row r="1928" spans="2:12" ht="13" x14ac:dyDescent="0.3">
      <c r="B1928" s="25" t="s">
        <v>14</v>
      </c>
      <c r="C1928" s="26">
        <v>733.2</v>
      </c>
      <c r="E1928" s="25" t="s">
        <v>14</v>
      </c>
      <c r="F1928" s="26">
        <v>880.7</v>
      </c>
      <c r="H1928" s="25" t="s">
        <v>14</v>
      </c>
      <c r="I1928" s="26">
        <v>912.7</v>
      </c>
      <c r="K1928" s="25" t="s">
        <v>14</v>
      </c>
      <c r="L1928" s="26">
        <v>1013.7</v>
      </c>
    </row>
    <row r="1930" spans="2:12" ht="13" x14ac:dyDescent="0.3">
      <c r="B1930" s="27" t="s">
        <v>3</v>
      </c>
      <c r="C1930" s="28">
        <v>2018</v>
      </c>
      <c r="E1930" s="27" t="s">
        <v>3</v>
      </c>
      <c r="F1930" s="28">
        <v>2018</v>
      </c>
      <c r="H1930" s="27" t="s">
        <v>3</v>
      </c>
      <c r="I1930" s="28">
        <v>2018</v>
      </c>
      <c r="K1930" s="27" t="s">
        <v>3</v>
      </c>
      <c r="L1930" s="28">
        <v>2018</v>
      </c>
    </row>
    <row r="1931" spans="2:12" ht="13" x14ac:dyDescent="0.3">
      <c r="B1931" s="29" t="str">
        <f>UnitName</f>
        <v>Plot</v>
      </c>
      <c r="C1931" s="30">
        <v>1</v>
      </c>
      <c r="E1931" s="29" t="str">
        <f>UnitName</f>
        <v>Plot</v>
      </c>
      <c r="F1931" s="30">
        <v>1</v>
      </c>
      <c r="H1931" s="29" t="str">
        <f>UnitName</f>
        <v>Plot</v>
      </c>
      <c r="I1931" s="30">
        <v>1</v>
      </c>
      <c r="K1931" s="29" t="str">
        <f>UnitName</f>
        <v>Plot</v>
      </c>
      <c r="L1931" s="30">
        <v>1</v>
      </c>
    </row>
    <row r="1932" spans="2:12" ht="13" x14ac:dyDescent="0.3">
      <c r="B1932" s="29" t="str">
        <f>BlockName</f>
        <v>Name</v>
      </c>
      <c r="C1932" s="30" t="s">
        <v>55</v>
      </c>
      <c r="E1932" s="29" t="str">
        <f>BlockName</f>
        <v>Name</v>
      </c>
      <c r="F1932" s="30" t="s">
        <v>55</v>
      </c>
      <c r="H1932" s="29" t="str">
        <f>BlockName</f>
        <v>Name</v>
      </c>
      <c r="I1932" s="30" t="s">
        <v>55</v>
      </c>
      <c r="K1932" s="29" t="str">
        <f>BlockName</f>
        <v>Name</v>
      </c>
      <c r="L1932" s="30" t="s">
        <v>55</v>
      </c>
    </row>
    <row r="1933" spans="2:12" ht="13" x14ac:dyDescent="0.3">
      <c r="B1933" s="29" t="str">
        <f>Factor2Name</f>
        <v>Variety</v>
      </c>
      <c r="C1933" s="30" t="s">
        <v>46</v>
      </c>
      <c r="E1933" s="29" t="str">
        <f>Factor2Name</f>
        <v>Variety</v>
      </c>
      <c r="F1933" s="30" t="s">
        <v>46</v>
      </c>
      <c r="H1933" s="29" t="str">
        <f>Factor2Name</f>
        <v>Variety</v>
      </c>
      <c r="I1933" s="30" t="s">
        <v>46</v>
      </c>
      <c r="K1933" s="29" t="str">
        <f>Factor2Name</f>
        <v>Variety</v>
      </c>
      <c r="L1933" s="30" t="s">
        <v>46</v>
      </c>
    </row>
    <row r="1934" spans="2:12" ht="13" x14ac:dyDescent="0.3">
      <c r="B1934" s="29" t="str">
        <f>Factor3Name</f>
        <v>Fertiliser</v>
      </c>
      <c r="C1934" s="30" t="s">
        <v>45</v>
      </c>
      <c r="E1934" s="29" t="str">
        <f>Factor3Name</f>
        <v>Fertiliser</v>
      </c>
      <c r="F1934" s="30" t="s">
        <v>45</v>
      </c>
      <c r="H1934" s="29" t="str">
        <f>Factor3Name</f>
        <v>Fertiliser</v>
      </c>
      <c r="I1934" s="30" t="s">
        <v>45</v>
      </c>
      <c r="K1934" s="29" t="str">
        <f>Factor3Name</f>
        <v>Fertiliser</v>
      </c>
      <c r="L1934" s="30" t="s">
        <v>45</v>
      </c>
    </row>
    <row r="1935" spans="2:12" ht="13" x14ac:dyDescent="0.3">
      <c r="B1935" s="29" t="str">
        <f>Factor1Name</f>
        <v>Weeding</v>
      </c>
      <c r="C1935" s="30" t="s">
        <v>37</v>
      </c>
      <c r="E1935" s="29" t="str">
        <f>Factor1Name</f>
        <v>Weeding</v>
      </c>
      <c r="F1935" s="30" t="s">
        <v>37</v>
      </c>
      <c r="H1935" s="29" t="str">
        <f>Factor1Name</f>
        <v>Weeding</v>
      </c>
      <c r="I1935" s="30" t="s">
        <v>37</v>
      </c>
      <c r="K1935" s="29" t="str">
        <f>Factor1Name</f>
        <v>Weeding</v>
      </c>
      <c r="L1935" s="30" t="s">
        <v>37</v>
      </c>
    </row>
    <row r="1936" spans="2:12" ht="13" x14ac:dyDescent="0.3">
      <c r="B1936" s="25" t="s">
        <v>14</v>
      </c>
      <c r="C1936" s="26">
        <v>739</v>
      </c>
      <c r="E1936" s="25" t="s">
        <v>14</v>
      </c>
      <c r="F1936" s="26">
        <v>790.7</v>
      </c>
      <c r="H1936" s="25" t="s">
        <v>14</v>
      </c>
      <c r="I1936" s="26">
        <v>935.9</v>
      </c>
      <c r="K1936" s="25" t="s">
        <v>14</v>
      </c>
      <c r="L1936" s="26">
        <v>942.6</v>
      </c>
    </row>
    <row r="1938" spans="2:12" ht="13" x14ac:dyDescent="0.3">
      <c r="B1938" s="27" t="s">
        <v>3</v>
      </c>
      <c r="C1938" s="28">
        <v>2018</v>
      </c>
      <c r="E1938" s="27" t="s">
        <v>3</v>
      </c>
      <c r="F1938" s="28">
        <v>2018</v>
      </c>
      <c r="H1938" s="27" t="s">
        <v>3</v>
      </c>
      <c r="I1938" s="28">
        <v>2018</v>
      </c>
      <c r="K1938" s="27" t="s">
        <v>3</v>
      </c>
      <c r="L1938" s="28">
        <v>2018</v>
      </c>
    </row>
    <row r="1939" spans="2:12" ht="13" x14ac:dyDescent="0.3">
      <c r="B1939" s="29" t="str">
        <f>UnitName</f>
        <v>Plot</v>
      </c>
      <c r="C1939" s="30">
        <v>1</v>
      </c>
      <c r="E1939" s="29" t="str">
        <f>UnitName</f>
        <v>Plot</v>
      </c>
      <c r="F1939" s="30">
        <v>1</v>
      </c>
      <c r="H1939" s="29" t="str">
        <f>UnitName</f>
        <v>Plot</v>
      </c>
      <c r="I1939" s="30">
        <v>1</v>
      </c>
      <c r="K1939" s="29" t="str">
        <f>UnitName</f>
        <v>Plot</v>
      </c>
      <c r="L1939" s="30">
        <v>1</v>
      </c>
    </row>
    <row r="1940" spans="2:12" ht="13" x14ac:dyDescent="0.3">
      <c r="B1940" s="29" t="str">
        <f>BlockName</f>
        <v>Name</v>
      </c>
      <c r="C1940" s="30" t="s">
        <v>55</v>
      </c>
      <c r="E1940" s="29" t="str">
        <f>BlockName</f>
        <v>Name</v>
      </c>
      <c r="F1940" s="30" t="s">
        <v>55</v>
      </c>
      <c r="H1940" s="29" t="str">
        <f>BlockName</f>
        <v>Name</v>
      </c>
      <c r="I1940" s="30" t="s">
        <v>55</v>
      </c>
      <c r="K1940" s="29" t="str">
        <f>BlockName</f>
        <v>Name</v>
      </c>
      <c r="L1940" s="30" t="s">
        <v>55</v>
      </c>
    </row>
    <row r="1941" spans="2:12" ht="13" x14ac:dyDescent="0.3">
      <c r="B1941" s="29" t="str">
        <f>Factor2Name</f>
        <v>Variety</v>
      </c>
      <c r="C1941" s="30" t="s">
        <v>46</v>
      </c>
      <c r="E1941" s="29" t="str">
        <f>Factor2Name</f>
        <v>Variety</v>
      </c>
      <c r="F1941" s="30" t="s">
        <v>46</v>
      </c>
      <c r="H1941" s="29" t="str">
        <f>Factor2Name</f>
        <v>Variety</v>
      </c>
      <c r="I1941" s="30" t="s">
        <v>46</v>
      </c>
      <c r="K1941" s="29" t="str">
        <f>Factor2Name</f>
        <v>Variety</v>
      </c>
      <c r="L1941" s="30" t="s">
        <v>46</v>
      </c>
    </row>
    <row r="1942" spans="2:12" ht="13" x14ac:dyDescent="0.3">
      <c r="B1942" s="29" t="str">
        <f>Factor3Name</f>
        <v>Fertiliser</v>
      </c>
      <c r="C1942" s="30" t="s">
        <v>45</v>
      </c>
      <c r="E1942" s="29" t="str">
        <f>Factor3Name</f>
        <v>Fertiliser</v>
      </c>
      <c r="F1942" s="30" t="s">
        <v>45</v>
      </c>
      <c r="H1942" s="29" t="str">
        <f>Factor3Name</f>
        <v>Fertiliser</v>
      </c>
      <c r="I1942" s="30" t="s">
        <v>45</v>
      </c>
      <c r="K1942" s="29" t="str">
        <f>Factor3Name</f>
        <v>Fertiliser</v>
      </c>
      <c r="L1942" s="30" t="s">
        <v>45</v>
      </c>
    </row>
    <row r="1943" spans="2:12" ht="13" x14ac:dyDescent="0.3">
      <c r="B1943" s="29" t="str">
        <f>Factor1Name</f>
        <v>Weeding</v>
      </c>
      <c r="C1943" s="30" t="s">
        <v>37</v>
      </c>
      <c r="E1943" s="29" t="str">
        <f>Factor1Name</f>
        <v>Weeding</v>
      </c>
      <c r="F1943" s="30" t="s">
        <v>37</v>
      </c>
      <c r="H1943" s="29" t="str">
        <f>Factor1Name</f>
        <v>Weeding</v>
      </c>
      <c r="I1943" s="30" t="s">
        <v>37</v>
      </c>
      <c r="K1943" s="29" t="str">
        <f>Factor1Name</f>
        <v>Weeding</v>
      </c>
      <c r="L1943" s="30" t="s">
        <v>37</v>
      </c>
    </row>
    <row r="1944" spans="2:12" ht="13" x14ac:dyDescent="0.3">
      <c r="B1944" s="25" t="s">
        <v>14</v>
      </c>
      <c r="C1944" s="26">
        <v>800</v>
      </c>
      <c r="E1944" s="25" t="s">
        <v>14</v>
      </c>
      <c r="F1944" s="26">
        <v>919.8</v>
      </c>
      <c r="H1944" s="25" t="s">
        <v>14</v>
      </c>
      <c r="I1944" s="26">
        <v>818.3</v>
      </c>
      <c r="K1944" s="25" t="s">
        <v>14</v>
      </c>
      <c r="L1944" s="26">
        <v>780.4</v>
      </c>
    </row>
    <row r="1946" spans="2:12" ht="13" x14ac:dyDescent="0.3">
      <c r="B1946" s="27" t="s">
        <v>3</v>
      </c>
      <c r="C1946" s="28">
        <v>2018</v>
      </c>
      <c r="E1946" s="27" t="s">
        <v>3</v>
      </c>
      <c r="F1946" s="28">
        <v>2018</v>
      </c>
      <c r="H1946" s="27" t="s">
        <v>3</v>
      </c>
      <c r="I1946" s="28">
        <v>2018</v>
      </c>
      <c r="K1946" s="27" t="s">
        <v>3</v>
      </c>
      <c r="L1946" s="28">
        <v>2018</v>
      </c>
    </row>
    <row r="1947" spans="2:12" ht="13" x14ac:dyDescent="0.3">
      <c r="B1947" s="29" t="str">
        <f>UnitName</f>
        <v>Plot</v>
      </c>
      <c r="C1947" s="30">
        <v>1</v>
      </c>
      <c r="E1947" s="29" t="str">
        <f>UnitName</f>
        <v>Plot</v>
      </c>
      <c r="F1947" s="30">
        <v>1</v>
      </c>
      <c r="H1947" s="29" t="str">
        <f>UnitName</f>
        <v>Plot</v>
      </c>
      <c r="I1947" s="30">
        <v>1</v>
      </c>
      <c r="K1947" s="29" t="str">
        <f>UnitName</f>
        <v>Plot</v>
      </c>
      <c r="L1947" s="30">
        <v>1</v>
      </c>
    </row>
    <row r="1948" spans="2:12" ht="13" x14ac:dyDescent="0.3">
      <c r="B1948" s="29" t="str">
        <f>BlockName</f>
        <v>Name</v>
      </c>
      <c r="C1948" s="30" t="s">
        <v>55</v>
      </c>
      <c r="E1948" s="29" t="str">
        <f>BlockName</f>
        <v>Name</v>
      </c>
      <c r="F1948" s="30" t="s">
        <v>55</v>
      </c>
      <c r="H1948" s="29" t="str">
        <f>BlockName</f>
        <v>Name</v>
      </c>
      <c r="I1948" s="30" t="s">
        <v>55</v>
      </c>
      <c r="K1948" s="29" t="str">
        <f>BlockName</f>
        <v>Name</v>
      </c>
      <c r="L1948" s="30" t="s">
        <v>55</v>
      </c>
    </row>
    <row r="1949" spans="2:12" ht="13" x14ac:dyDescent="0.3">
      <c r="B1949" s="29" t="str">
        <f>Factor2Name</f>
        <v>Variety</v>
      </c>
      <c r="C1949" s="30" t="s">
        <v>46</v>
      </c>
      <c r="E1949" s="29" t="str">
        <f>Factor2Name</f>
        <v>Variety</v>
      </c>
      <c r="F1949" s="30" t="s">
        <v>46</v>
      </c>
      <c r="H1949" s="29" t="str">
        <f>Factor2Name</f>
        <v>Variety</v>
      </c>
      <c r="I1949" s="30" t="s">
        <v>46</v>
      </c>
      <c r="K1949" s="29" t="str">
        <f>Factor2Name</f>
        <v>Variety</v>
      </c>
      <c r="L1949" s="30" t="s">
        <v>46</v>
      </c>
    </row>
    <row r="1950" spans="2:12" ht="13" x14ac:dyDescent="0.3">
      <c r="B1950" s="29" t="str">
        <f>Factor3Name</f>
        <v>Fertiliser</v>
      </c>
      <c r="C1950" s="30" t="s">
        <v>45</v>
      </c>
      <c r="E1950" s="29" t="str">
        <f>Factor3Name</f>
        <v>Fertiliser</v>
      </c>
      <c r="F1950" s="30" t="s">
        <v>45</v>
      </c>
      <c r="H1950" s="29" t="str">
        <f>Factor3Name</f>
        <v>Fertiliser</v>
      </c>
      <c r="I1950" s="30" t="s">
        <v>45</v>
      </c>
      <c r="K1950" s="29" t="str">
        <f>Factor3Name</f>
        <v>Fertiliser</v>
      </c>
      <c r="L1950" s="30" t="s">
        <v>45</v>
      </c>
    </row>
    <row r="1951" spans="2:12" ht="13" x14ac:dyDescent="0.3">
      <c r="B1951" s="29" t="str">
        <f>Factor1Name</f>
        <v>Weeding</v>
      </c>
      <c r="C1951" s="30" t="s">
        <v>37</v>
      </c>
      <c r="E1951" s="29" t="str">
        <f>Factor1Name</f>
        <v>Weeding</v>
      </c>
      <c r="F1951" s="30" t="s">
        <v>37</v>
      </c>
      <c r="H1951" s="29" t="str">
        <f>Factor1Name</f>
        <v>Weeding</v>
      </c>
      <c r="I1951" s="30" t="s">
        <v>37</v>
      </c>
      <c r="K1951" s="29" t="str">
        <f>Factor1Name</f>
        <v>Weeding</v>
      </c>
      <c r="L1951" s="30" t="s">
        <v>37</v>
      </c>
    </row>
    <row r="1952" spans="2:12" ht="13" x14ac:dyDescent="0.3">
      <c r="B1952" s="25" t="s">
        <v>14</v>
      </c>
      <c r="C1952" s="26">
        <v>891.3</v>
      </c>
      <c r="E1952" s="25" t="s">
        <v>14</v>
      </c>
      <c r="F1952" s="26">
        <v>860.3</v>
      </c>
      <c r="H1952" s="25" t="s">
        <v>14</v>
      </c>
      <c r="I1952" s="26">
        <v>925.7</v>
      </c>
      <c r="K1952" s="25" t="s">
        <v>14</v>
      </c>
      <c r="L1952" s="26">
        <v>697.9</v>
      </c>
    </row>
    <row r="1954" spans="2:12" ht="13" x14ac:dyDescent="0.3">
      <c r="B1954" s="27" t="s">
        <v>3</v>
      </c>
      <c r="C1954" s="28">
        <v>2018</v>
      </c>
      <c r="E1954" s="27" t="s">
        <v>3</v>
      </c>
      <c r="F1954" s="28">
        <v>2018</v>
      </c>
      <c r="H1954" s="27" t="s">
        <v>3</v>
      </c>
      <c r="I1954" s="28">
        <v>2018</v>
      </c>
      <c r="K1954" s="27" t="s">
        <v>3</v>
      </c>
      <c r="L1954" s="28">
        <v>2018</v>
      </c>
    </row>
    <row r="1955" spans="2:12" ht="13" x14ac:dyDescent="0.3">
      <c r="B1955" s="29" t="str">
        <f>UnitName</f>
        <v>Plot</v>
      </c>
      <c r="C1955" s="30">
        <v>1</v>
      </c>
      <c r="E1955" s="29" t="str">
        <f>UnitName</f>
        <v>Plot</v>
      </c>
      <c r="F1955" s="30">
        <v>1</v>
      </c>
      <c r="H1955" s="29" t="str">
        <f>UnitName</f>
        <v>Plot</v>
      </c>
      <c r="I1955" s="30">
        <v>1</v>
      </c>
      <c r="K1955" s="29" t="str">
        <f>UnitName</f>
        <v>Plot</v>
      </c>
      <c r="L1955" s="30">
        <v>1</v>
      </c>
    </row>
    <row r="1956" spans="2:12" ht="13" x14ac:dyDescent="0.3">
      <c r="B1956" s="29" t="str">
        <f>BlockName</f>
        <v>Name</v>
      </c>
      <c r="C1956" s="30" t="s">
        <v>55</v>
      </c>
      <c r="E1956" s="29" t="str">
        <f>BlockName</f>
        <v>Name</v>
      </c>
      <c r="F1956" s="30" t="s">
        <v>55</v>
      </c>
      <c r="H1956" s="29" t="str">
        <f>BlockName</f>
        <v>Name</v>
      </c>
      <c r="I1956" s="30" t="s">
        <v>55</v>
      </c>
      <c r="K1956" s="29" t="str">
        <f>BlockName</f>
        <v>Name</v>
      </c>
      <c r="L1956" s="30" t="s">
        <v>55</v>
      </c>
    </row>
    <row r="1957" spans="2:12" ht="13" x14ac:dyDescent="0.3">
      <c r="B1957" s="29" t="str">
        <f>Factor2Name</f>
        <v>Variety</v>
      </c>
      <c r="C1957" s="30" t="s">
        <v>46</v>
      </c>
      <c r="E1957" s="29" t="str">
        <f>Factor2Name</f>
        <v>Variety</v>
      </c>
      <c r="F1957" s="30" t="s">
        <v>46</v>
      </c>
      <c r="H1957" s="29" t="str">
        <f>Factor2Name</f>
        <v>Variety</v>
      </c>
      <c r="I1957" s="30" t="s">
        <v>46</v>
      </c>
      <c r="K1957" s="29" t="str">
        <f>Factor2Name</f>
        <v>Variety</v>
      </c>
      <c r="L1957" s="30" t="s">
        <v>46</v>
      </c>
    </row>
    <row r="1958" spans="2:12" ht="13" x14ac:dyDescent="0.3">
      <c r="B1958" s="29" t="str">
        <f>Factor3Name</f>
        <v>Fertiliser</v>
      </c>
      <c r="C1958" s="30" t="s">
        <v>45</v>
      </c>
      <c r="E1958" s="29" t="str">
        <f>Factor3Name</f>
        <v>Fertiliser</v>
      </c>
      <c r="F1958" s="30" t="s">
        <v>45</v>
      </c>
      <c r="H1958" s="29" t="str">
        <f>Factor3Name</f>
        <v>Fertiliser</v>
      </c>
      <c r="I1958" s="30" t="s">
        <v>45</v>
      </c>
      <c r="K1958" s="29" t="str">
        <f>Factor3Name</f>
        <v>Fertiliser</v>
      </c>
      <c r="L1958" s="30" t="s">
        <v>45</v>
      </c>
    </row>
    <row r="1959" spans="2:12" ht="13" x14ac:dyDescent="0.3">
      <c r="B1959" s="29" t="str">
        <f>Factor1Name</f>
        <v>Weeding</v>
      </c>
      <c r="C1959" s="30" t="s">
        <v>37</v>
      </c>
      <c r="E1959" s="29" t="str">
        <f>Factor1Name</f>
        <v>Weeding</v>
      </c>
      <c r="F1959" s="30" t="s">
        <v>37</v>
      </c>
      <c r="H1959" s="29" t="str">
        <f>Factor1Name</f>
        <v>Weeding</v>
      </c>
      <c r="I1959" s="30" t="s">
        <v>37</v>
      </c>
      <c r="K1959" s="29" t="str">
        <f>Factor1Name</f>
        <v>Weeding</v>
      </c>
      <c r="L1959" s="30" t="s">
        <v>37</v>
      </c>
    </row>
    <row r="1960" spans="2:12" ht="13" x14ac:dyDescent="0.3">
      <c r="B1960" s="25" t="s">
        <v>14</v>
      </c>
      <c r="C1960" s="26">
        <v>875.2</v>
      </c>
      <c r="E1960" s="25" t="s">
        <v>14</v>
      </c>
      <c r="F1960" s="26">
        <v>843.1</v>
      </c>
      <c r="H1960" s="25" t="s">
        <v>14</v>
      </c>
      <c r="I1960" s="26">
        <v>936.6</v>
      </c>
      <c r="K1960" s="25" t="s">
        <v>14</v>
      </c>
      <c r="L1960" s="26">
        <v>896.8</v>
      </c>
    </row>
    <row r="1962" spans="2:12" ht="13" x14ac:dyDescent="0.3">
      <c r="B1962" s="27" t="s">
        <v>3</v>
      </c>
      <c r="C1962" s="28">
        <v>2018</v>
      </c>
      <c r="E1962" s="27" t="s">
        <v>3</v>
      </c>
      <c r="F1962" s="28">
        <v>2018</v>
      </c>
      <c r="H1962" s="27" t="s">
        <v>3</v>
      </c>
      <c r="I1962" s="28">
        <v>2018</v>
      </c>
      <c r="K1962" s="27" t="s">
        <v>3</v>
      </c>
      <c r="L1962" s="28">
        <v>2018</v>
      </c>
    </row>
    <row r="1963" spans="2:12" ht="13" x14ac:dyDescent="0.3">
      <c r="B1963" s="29" t="str">
        <f>UnitName</f>
        <v>Plot</v>
      </c>
      <c r="C1963" s="30">
        <v>2</v>
      </c>
      <c r="E1963" s="29" t="str">
        <f>UnitName</f>
        <v>Plot</v>
      </c>
      <c r="F1963" s="30">
        <v>2</v>
      </c>
      <c r="H1963" s="29" t="str">
        <f>UnitName</f>
        <v>Plot</v>
      </c>
      <c r="I1963" s="30">
        <v>2</v>
      </c>
      <c r="K1963" s="29" t="str">
        <f>UnitName</f>
        <v>Plot</v>
      </c>
      <c r="L1963" s="30">
        <v>2</v>
      </c>
    </row>
    <row r="1964" spans="2:12" ht="13" x14ac:dyDescent="0.3">
      <c r="B1964" s="29" t="str">
        <f>BlockName</f>
        <v>Name</v>
      </c>
      <c r="C1964" s="30" t="s">
        <v>55</v>
      </c>
      <c r="E1964" s="29" t="str">
        <f>BlockName</f>
        <v>Name</v>
      </c>
      <c r="F1964" s="30" t="s">
        <v>55</v>
      </c>
      <c r="H1964" s="29" t="str">
        <f>BlockName</f>
        <v>Name</v>
      </c>
      <c r="I1964" s="30" t="s">
        <v>55</v>
      </c>
      <c r="K1964" s="29" t="str">
        <f>BlockName</f>
        <v>Name</v>
      </c>
      <c r="L1964" s="30" t="s">
        <v>55</v>
      </c>
    </row>
    <row r="1965" spans="2:12" ht="13" x14ac:dyDescent="0.3">
      <c r="B1965" s="29" t="str">
        <f>Factor2Name</f>
        <v>Variety</v>
      </c>
      <c r="C1965" s="30" t="s">
        <v>46</v>
      </c>
      <c r="E1965" s="29" t="str">
        <f>Factor2Name</f>
        <v>Variety</v>
      </c>
      <c r="F1965" s="30" t="s">
        <v>46</v>
      </c>
      <c r="H1965" s="29" t="str">
        <f>Factor2Name</f>
        <v>Variety</v>
      </c>
      <c r="I1965" s="30" t="s">
        <v>46</v>
      </c>
      <c r="K1965" s="29" t="str">
        <f>Factor2Name</f>
        <v>Variety</v>
      </c>
      <c r="L1965" s="30" t="s">
        <v>46</v>
      </c>
    </row>
    <row r="1966" spans="2:12" ht="13" x14ac:dyDescent="0.3">
      <c r="B1966" s="29" t="str">
        <f>Factor3Name</f>
        <v>Fertiliser</v>
      </c>
      <c r="C1966" s="30" t="s">
        <v>45</v>
      </c>
      <c r="E1966" s="29" t="str">
        <f>Factor3Name</f>
        <v>Fertiliser</v>
      </c>
      <c r="F1966" s="30" t="s">
        <v>45</v>
      </c>
      <c r="H1966" s="29" t="str">
        <f>Factor3Name</f>
        <v>Fertiliser</v>
      </c>
      <c r="I1966" s="30" t="s">
        <v>45</v>
      </c>
      <c r="K1966" s="29" t="str">
        <f>Factor3Name</f>
        <v>Fertiliser</v>
      </c>
      <c r="L1966" s="30" t="s">
        <v>45</v>
      </c>
    </row>
    <row r="1967" spans="2:12" ht="13" x14ac:dyDescent="0.3">
      <c r="B1967" s="29" t="str">
        <f>Factor1Name</f>
        <v>Weeding</v>
      </c>
      <c r="C1967" s="30" t="s">
        <v>37</v>
      </c>
      <c r="E1967" s="29" t="str">
        <f>Factor1Name</f>
        <v>Weeding</v>
      </c>
      <c r="F1967" s="30" t="s">
        <v>37</v>
      </c>
      <c r="H1967" s="29" t="str">
        <f>Factor1Name</f>
        <v>Weeding</v>
      </c>
      <c r="I1967" s="30" t="s">
        <v>37</v>
      </c>
      <c r="K1967" s="29" t="str">
        <f>Factor1Name</f>
        <v>Weeding</v>
      </c>
      <c r="L1967" s="30" t="s">
        <v>37</v>
      </c>
    </row>
    <row r="1968" spans="2:12" ht="13" x14ac:dyDescent="0.3">
      <c r="B1968" s="25" t="s">
        <v>14</v>
      </c>
      <c r="C1968" s="26">
        <v>876.4</v>
      </c>
      <c r="E1968" s="25" t="s">
        <v>14</v>
      </c>
      <c r="F1968" s="26">
        <v>876</v>
      </c>
      <c r="H1968" s="25" t="s">
        <v>14</v>
      </c>
      <c r="I1968" s="26">
        <v>793.4</v>
      </c>
      <c r="K1968" s="25" t="s">
        <v>14</v>
      </c>
      <c r="L1968" s="26">
        <v>863.7</v>
      </c>
    </row>
    <row r="1970" spans="2:12" ht="13" x14ac:dyDescent="0.3">
      <c r="B1970" s="27" t="s">
        <v>3</v>
      </c>
      <c r="C1970" s="28">
        <v>2018</v>
      </c>
      <c r="E1970" s="27" t="s">
        <v>3</v>
      </c>
      <c r="F1970" s="28">
        <v>2018</v>
      </c>
      <c r="H1970" s="27" t="s">
        <v>3</v>
      </c>
      <c r="I1970" s="28">
        <v>2018</v>
      </c>
      <c r="K1970" s="27" t="s">
        <v>3</v>
      </c>
      <c r="L1970" s="28">
        <v>2018</v>
      </c>
    </row>
    <row r="1971" spans="2:12" ht="13" x14ac:dyDescent="0.3">
      <c r="B1971" s="29" t="str">
        <f>UnitName</f>
        <v>Plot</v>
      </c>
      <c r="C1971" s="30">
        <v>2</v>
      </c>
      <c r="E1971" s="29" t="str">
        <f>UnitName</f>
        <v>Plot</v>
      </c>
      <c r="F1971" s="30">
        <v>2</v>
      </c>
      <c r="H1971" s="29" t="str">
        <f>UnitName</f>
        <v>Plot</v>
      </c>
      <c r="I1971" s="30">
        <v>2</v>
      </c>
      <c r="K1971" s="29" t="str">
        <f>UnitName</f>
        <v>Plot</v>
      </c>
      <c r="L1971" s="30">
        <v>2</v>
      </c>
    </row>
    <row r="1972" spans="2:12" ht="13" x14ac:dyDescent="0.3">
      <c r="B1972" s="29" t="str">
        <f>BlockName</f>
        <v>Name</v>
      </c>
      <c r="C1972" s="30" t="s">
        <v>55</v>
      </c>
      <c r="E1972" s="29" t="str">
        <f>BlockName</f>
        <v>Name</v>
      </c>
      <c r="F1972" s="30" t="s">
        <v>55</v>
      </c>
      <c r="H1972" s="29" t="str">
        <f>BlockName</f>
        <v>Name</v>
      </c>
      <c r="I1972" s="30" t="s">
        <v>55</v>
      </c>
      <c r="K1972" s="29" t="str">
        <f>BlockName</f>
        <v>Name</v>
      </c>
      <c r="L1972" s="30" t="s">
        <v>55</v>
      </c>
    </row>
    <row r="1973" spans="2:12" ht="13" x14ac:dyDescent="0.3">
      <c r="B1973" s="29" t="str">
        <f>Factor2Name</f>
        <v>Variety</v>
      </c>
      <c r="C1973" s="30" t="s">
        <v>46</v>
      </c>
      <c r="E1973" s="29" t="str">
        <f>Factor2Name</f>
        <v>Variety</v>
      </c>
      <c r="F1973" s="30" t="s">
        <v>46</v>
      </c>
      <c r="H1973" s="29" t="str">
        <f>Factor2Name</f>
        <v>Variety</v>
      </c>
      <c r="I1973" s="30" t="s">
        <v>46</v>
      </c>
      <c r="K1973" s="29" t="str">
        <f>Factor2Name</f>
        <v>Variety</v>
      </c>
      <c r="L1973" s="30" t="s">
        <v>46</v>
      </c>
    </row>
    <row r="1974" spans="2:12" ht="13" x14ac:dyDescent="0.3">
      <c r="B1974" s="29" t="str">
        <f>Factor3Name</f>
        <v>Fertiliser</v>
      </c>
      <c r="C1974" s="30" t="s">
        <v>45</v>
      </c>
      <c r="E1974" s="29" t="str">
        <f>Factor3Name</f>
        <v>Fertiliser</v>
      </c>
      <c r="F1974" s="30" t="s">
        <v>45</v>
      </c>
      <c r="H1974" s="29" t="str">
        <f>Factor3Name</f>
        <v>Fertiliser</v>
      </c>
      <c r="I1974" s="30" t="s">
        <v>45</v>
      </c>
      <c r="K1974" s="29" t="str">
        <f>Factor3Name</f>
        <v>Fertiliser</v>
      </c>
      <c r="L1974" s="30" t="s">
        <v>45</v>
      </c>
    </row>
    <row r="1975" spans="2:12" ht="13" x14ac:dyDescent="0.3">
      <c r="B1975" s="29" t="str">
        <f>Factor1Name</f>
        <v>Weeding</v>
      </c>
      <c r="C1975" s="30" t="s">
        <v>37</v>
      </c>
      <c r="E1975" s="29" t="str">
        <f>Factor1Name</f>
        <v>Weeding</v>
      </c>
      <c r="F1975" s="30" t="s">
        <v>37</v>
      </c>
      <c r="H1975" s="29" t="str">
        <f>Factor1Name</f>
        <v>Weeding</v>
      </c>
      <c r="I1975" s="30" t="s">
        <v>37</v>
      </c>
      <c r="K1975" s="29" t="str">
        <f>Factor1Name</f>
        <v>Weeding</v>
      </c>
      <c r="L1975" s="30" t="s">
        <v>37</v>
      </c>
    </row>
    <row r="1976" spans="2:12" ht="13" x14ac:dyDescent="0.3">
      <c r="B1976" s="25" t="s">
        <v>14</v>
      </c>
      <c r="C1976" s="26">
        <v>816.3</v>
      </c>
      <c r="E1976" s="25" t="s">
        <v>14</v>
      </c>
      <c r="F1976" s="26">
        <v>702.4</v>
      </c>
      <c r="H1976" s="25" t="s">
        <v>14</v>
      </c>
      <c r="I1976" s="26">
        <v>750.8</v>
      </c>
      <c r="K1976" s="25" t="s">
        <v>14</v>
      </c>
      <c r="L1976" s="26">
        <v>791.9</v>
      </c>
    </row>
    <row r="1978" spans="2:12" ht="13" x14ac:dyDescent="0.3">
      <c r="B1978" s="27" t="s">
        <v>3</v>
      </c>
      <c r="C1978" s="28">
        <v>2018</v>
      </c>
      <c r="E1978" s="27" t="s">
        <v>3</v>
      </c>
      <c r="F1978" s="28">
        <v>2018</v>
      </c>
      <c r="H1978" s="27" t="s">
        <v>3</v>
      </c>
      <c r="I1978" s="28">
        <v>2018</v>
      </c>
      <c r="K1978" s="27" t="s">
        <v>3</v>
      </c>
      <c r="L1978" s="28">
        <v>2018</v>
      </c>
    </row>
    <row r="1979" spans="2:12" ht="13" x14ac:dyDescent="0.3">
      <c r="B1979" s="29" t="str">
        <f>UnitName</f>
        <v>Plot</v>
      </c>
      <c r="C1979" s="30">
        <v>2</v>
      </c>
      <c r="E1979" s="29" t="str">
        <f>UnitName</f>
        <v>Plot</v>
      </c>
      <c r="F1979" s="30">
        <v>2</v>
      </c>
      <c r="H1979" s="29" t="str">
        <f>UnitName</f>
        <v>Plot</v>
      </c>
      <c r="I1979" s="30">
        <v>2</v>
      </c>
      <c r="K1979" s="29" t="str">
        <f>UnitName</f>
        <v>Plot</v>
      </c>
      <c r="L1979" s="30">
        <v>2</v>
      </c>
    </row>
    <row r="1980" spans="2:12" ht="13" x14ac:dyDescent="0.3">
      <c r="B1980" s="29" t="str">
        <f>BlockName</f>
        <v>Name</v>
      </c>
      <c r="C1980" s="30" t="s">
        <v>55</v>
      </c>
      <c r="E1980" s="29" t="str">
        <f>BlockName</f>
        <v>Name</v>
      </c>
      <c r="F1980" s="30" t="s">
        <v>55</v>
      </c>
      <c r="H1980" s="29" t="str">
        <f>BlockName</f>
        <v>Name</v>
      </c>
      <c r="I1980" s="30" t="s">
        <v>55</v>
      </c>
      <c r="K1980" s="29" t="str">
        <f>BlockName</f>
        <v>Name</v>
      </c>
      <c r="L1980" s="30" t="s">
        <v>55</v>
      </c>
    </row>
    <row r="1981" spans="2:12" ht="13" x14ac:dyDescent="0.3">
      <c r="B1981" s="29" t="str">
        <f>Factor2Name</f>
        <v>Variety</v>
      </c>
      <c r="C1981" s="30" t="s">
        <v>46</v>
      </c>
      <c r="E1981" s="29" t="str">
        <f>Factor2Name</f>
        <v>Variety</v>
      </c>
      <c r="F1981" s="30" t="s">
        <v>46</v>
      </c>
      <c r="H1981" s="29" t="str">
        <f>Factor2Name</f>
        <v>Variety</v>
      </c>
      <c r="I1981" s="30" t="s">
        <v>46</v>
      </c>
      <c r="K1981" s="29" t="str">
        <f>Factor2Name</f>
        <v>Variety</v>
      </c>
      <c r="L1981" s="30" t="s">
        <v>46</v>
      </c>
    </row>
    <row r="1982" spans="2:12" ht="13" x14ac:dyDescent="0.3">
      <c r="B1982" s="29" t="str">
        <f>Factor3Name</f>
        <v>Fertiliser</v>
      </c>
      <c r="C1982" s="30" t="s">
        <v>45</v>
      </c>
      <c r="E1982" s="29" t="str">
        <f>Factor3Name</f>
        <v>Fertiliser</v>
      </c>
      <c r="F1982" s="30" t="s">
        <v>45</v>
      </c>
      <c r="H1982" s="29" t="str">
        <f>Factor3Name</f>
        <v>Fertiliser</v>
      </c>
      <c r="I1982" s="30" t="s">
        <v>45</v>
      </c>
      <c r="K1982" s="29" t="str">
        <f>Factor3Name</f>
        <v>Fertiliser</v>
      </c>
      <c r="L1982" s="30" t="s">
        <v>45</v>
      </c>
    </row>
    <row r="1983" spans="2:12" ht="13" x14ac:dyDescent="0.3">
      <c r="B1983" s="29" t="str">
        <f>Factor1Name</f>
        <v>Weeding</v>
      </c>
      <c r="C1983" s="30" t="s">
        <v>37</v>
      </c>
      <c r="E1983" s="29" t="str">
        <f>Factor1Name</f>
        <v>Weeding</v>
      </c>
      <c r="F1983" s="30" t="s">
        <v>37</v>
      </c>
      <c r="H1983" s="29" t="str">
        <f>Factor1Name</f>
        <v>Weeding</v>
      </c>
      <c r="I1983" s="30" t="s">
        <v>37</v>
      </c>
      <c r="K1983" s="29" t="str">
        <f>Factor1Name</f>
        <v>Weeding</v>
      </c>
      <c r="L1983" s="30" t="s">
        <v>37</v>
      </c>
    </row>
    <row r="1984" spans="2:12" ht="13" x14ac:dyDescent="0.3">
      <c r="B1984" s="25" t="s">
        <v>14</v>
      </c>
      <c r="C1984" s="26">
        <v>924.9</v>
      </c>
      <c r="E1984" s="25" t="s">
        <v>14</v>
      </c>
      <c r="F1984" s="26">
        <v>910.9</v>
      </c>
      <c r="H1984" s="25" t="s">
        <v>14</v>
      </c>
      <c r="I1984" s="26">
        <v>770.6</v>
      </c>
      <c r="K1984" s="25" t="s">
        <v>14</v>
      </c>
      <c r="L1984" s="26">
        <v>981.8</v>
      </c>
    </row>
    <row r="1986" spans="2:12" ht="13" x14ac:dyDescent="0.3">
      <c r="B1986" s="27" t="s">
        <v>3</v>
      </c>
      <c r="C1986" s="28">
        <v>2018</v>
      </c>
      <c r="E1986" s="27" t="s">
        <v>3</v>
      </c>
      <c r="F1986" s="28">
        <v>2018</v>
      </c>
      <c r="H1986" s="27" t="s">
        <v>3</v>
      </c>
      <c r="I1986" s="28">
        <v>2018</v>
      </c>
      <c r="K1986" s="27" t="s">
        <v>3</v>
      </c>
      <c r="L1986" s="28">
        <v>2018</v>
      </c>
    </row>
    <row r="1987" spans="2:12" ht="13" x14ac:dyDescent="0.3">
      <c r="B1987" s="29" t="str">
        <f>UnitName</f>
        <v>Plot</v>
      </c>
      <c r="C1987" s="30">
        <v>2</v>
      </c>
      <c r="E1987" s="29" t="str">
        <f>UnitName</f>
        <v>Plot</v>
      </c>
      <c r="F1987" s="30">
        <v>2</v>
      </c>
      <c r="H1987" s="29" t="str">
        <f>UnitName</f>
        <v>Plot</v>
      </c>
      <c r="I1987" s="30">
        <v>2</v>
      </c>
      <c r="K1987" s="29" t="str">
        <f>UnitName</f>
        <v>Plot</v>
      </c>
      <c r="L1987" s="30">
        <v>2</v>
      </c>
    </row>
    <row r="1988" spans="2:12" ht="13" x14ac:dyDescent="0.3">
      <c r="B1988" s="29" t="str">
        <f>BlockName</f>
        <v>Name</v>
      </c>
      <c r="C1988" s="30" t="s">
        <v>55</v>
      </c>
      <c r="E1988" s="29" t="str">
        <f>BlockName</f>
        <v>Name</v>
      </c>
      <c r="F1988" s="30" t="s">
        <v>55</v>
      </c>
      <c r="H1988" s="29" t="str">
        <f>BlockName</f>
        <v>Name</v>
      </c>
      <c r="I1988" s="30" t="s">
        <v>55</v>
      </c>
      <c r="K1988" s="29" t="str">
        <f>BlockName</f>
        <v>Name</v>
      </c>
      <c r="L1988" s="30" t="s">
        <v>55</v>
      </c>
    </row>
    <row r="1989" spans="2:12" ht="13" x14ac:dyDescent="0.3">
      <c r="B1989" s="29" t="str">
        <f>Factor2Name</f>
        <v>Variety</v>
      </c>
      <c r="C1989" s="30" t="s">
        <v>46</v>
      </c>
      <c r="E1989" s="29" t="str">
        <f>Factor2Name</f>
        <v>Variety</v>
      </c>
      <c r="F1989" s="30" t="s">
        <v>46</v>
      </c>
      <c r="H1989" s="29" t="str">
        <f>Factor2Name</f>
        <v>Variety</v>
      </c>
      <c r="I1989" s="30" t="s">
        <v>46</v>
      </c>
      <c r="K1989" s="29" t="str">
        <f>Factor2Name</f>
        <v>Variety</v>
      </c>
      <c r="L1989" s="30" t="s">
        <v>46</v>
      </c>
    </row>
    <row r="1990" spans="2:12" ht="13" x14ac:dyDescent="0.3">
      <c r="B1990" s="29" t="str">
        <f>Factor3Name</f>
        <v>Fertiliser</v>
      </c>
      <c r="C1990" s="30" t="s">
        <v>45</v>
      </c>
      <c r="E1990" s="29" t="str">
        <f>Factor3Name</f>
        <v>Fertiliser</v>
      </c>
      <c r="F1990" s="30" t="s">
        <v>45</v>
      </c>
      <c r="H1990" s="29" t="str">
        <f>Factor3Name</f>
        <v>Fertiliser</v>
      </c>
      <c r="I1990" s="30" t="s">
        <v>45</v>
      </c>
      <c r="K1990" s="29" t="str">
        <f>Factor3Name</f>
        <v>Fertiliser</v>
      </c>
      <c r="L1990" s="30" t="s">
        <v>45</v>
      </c>
    </row>
    <row r="1991" spans="2:12" ht="13" x14ac:dyDescent="0.3">
      <c r="B1991" s="29" t="str">
        <f>Factor1Name</f>
        <v>Weeding</v>
      </c>
      <c r="C1991" s="30" t="s">
        <v>37</v>
      </c>
      <c r="E1991" s="29" t="str">
        <f>Factor1Name</f>
        <v>Weeding</v>
      </c>
      <c r="F1991" s="30" t="s">
        <v>37</v>
      </c>
      <c r="H1991" s="29" t="str">
        <f>Factor1Name</f>
        <v>Weeding</v>
      </c>
      <c r="I1991" s="30" t="s">
        <v>37</v>
      </c>
      <c r="K1991" s="29" t="str">
        <f>Factor1Name</f>
        <v>Weeding</v>
      </c>
      <c r="L1991" s="30" t="s">
        <v>37</v>
      </c>
    </row>
    <row r="1992" spans="2:12" ht="13" x14ac:dyDescent="0.3">
      <c r="B1992" s="25" t="s">
        <v>14</v>
      </c>
      <c r="C1992" s="26">
        <v>800.8</v>
      </c>
      <c r="E1992" s="25" t="s">
        <v>14</v>
      </c>
      <c r="F1992" s="26">
        <v>1014.8</v>
      </c>
      <c r="H1992" s="25" t="s">
        <v>14</v>
      </c>
      <c r="I1992" s="26">
        <v>786.6</v>
      </c>
      <c r="K1992" s="25" t="s">
        <v>14</v>
      </c>
      <c r="L1992" s="26">
        <v>876.9</v>
      </c>
    </row>
    <row r="1994" spans="2:12" ht="13" x14ac:dyDescent="0.3">
      <c r="B1994" s="27" t="s">
        <v>3</v>
      </c>
      <c r="C1994" s="28">
        <v>2018</v>
      </c>
      <c r="E1994" s="27" t="s">
        <v>3</v>
      </c>
      <c r="F1994" s="28">
        <v>2018</v>
      </c>
      <c r="H1994" s="27" t="s">
        <v>3</v>
      </c>
      <c r="I1994" s="28">
        <v>2018</v>
      </c>
      <c r="K1994" s="27" t="s">
        <v>3</v>
      </c>
      <c r="L1994" s="28">
        <v>2018</v>
      </c>
    </row>
    <row r="1995" spans="2:12" ht="13" x14ac:dyDescent="0.3">
      <c r="B1995" s="29" t="str">
        <f>UnitName</f>
        <v>Plot</v>
      </c>
      <c r="C1995" s="30">
        <v>2</v>
      </c>
      <c r="E1995" s="29" t="str">
        <f>UnitName</f>
        <v>Plot</v>
      </c>
      <c r="F1995" s="30">
        <v>2</v>
      </c>
      <c r="H1995" s="29" t="str">
        <f>UnitName</f>
        <v>Plot</v>
      </c>
      <c r="I1995" s="30">
        <v>2</v>
      </c>
      <c r="K1995" s="29" t="str">
        <f>UnitName</f>
        <v>Plot</v>
      </c>
      <c r="L1995" s="30">
        <v>2</v>
      </c>
    </row>
    <row r="1996" spans="2:12" ht="13" x14ac:dyDescent="0.3">
      <c r="B1996" s="29" t="str">
        <f>BlockName</f>
        <v>Name</v>
      </c>
      <c r="C1996" s="30" t="s">
        <v>55</v>
      </c>
      <c r="E1996" s="29" t="str">
        <f>BlockName</f>
        <v>Name</v>
      </c>
      <c r="F1996" s="30" t="s">
        <v>55</v>
      </c>
      <c r="H1996" s="29" t="str">
        <f>BlockName</f>
        <v>Name</v>
      </c>
      <c r="I1996" s="30" t="s">
        <v>55</v>
      </c>
      <c r="K1996" s="29" t="str">
        <f>BlockName</f>
        <v>Name</v>
      </c>
      <c r="L1996" s="30" t="s">
        <v>55</v>
      </c>
    </row>
    <row r="1997" spans="2:12" ht="13" x14ac:dyDescent="0.3">
      <c r="B1997" s="29" t="str">
        <f>Factor2Name</f>
        <v>Variety</v>
      </c>
      <c r="C1997" s="30" t="s">
        <v>46</v>
      </c>
      <c r="E1997" s="29" t="str">
        <f>Factor2Name</f>
        <v>Variety</v>
      </c>
      <c r="F1997" s="30" t="s">
        <v>46</v>
      </c>
      <c r="H1997" s="29" t="str">
        <f>Factor2Name</f>
        <v>Variety</v>
      </c>
      <c r="I1997" s="30" t="s">
        <v>46</v>
      </c>
      <c r="K1997" s="29" t="str">
        <f>Factor2Name</f>
        <v>Variety</v>
      </c>
      <c r="L1997" s="30" t="s">
        <v>46</v>
      </c>
    </row>
    <row r="1998" spans="2:12" ht="13" x14ac:dyDescent="0.3">
      <c r="B1998" s="29" t="str">
        <f>Factor3Name</f>
        <v>Fertiliser</v>
      </c>
      <c r="C1998" s="30" t="s">
        <v>45</v>
      </c>
      <c r="E1998" s="29" t="str">
        <f>Factor3Name</f>
        <v>Fertiliser</v>
      </c>
      <c r="F1998" s="30" t="s">
        <v>45</v>
      </c>
      <c r="H1998" s="29" t="str">
        <f>Factor3Name</f>
        <v>Fertiliser</v>
      </c>
      <c r="I1998" s="30" t="s">
        <v>45</v>
      </c>
      <c r="K1998" s="29" t="str">
        <f>Factor3Name</f>
        <v>Fertiliser</v>
      </c>
      <c r="L1998" s="30" t="s">
        <v>45</v>
      </c>
    </row>
    <row r="1999" spans="2:12" ht="13" x14ac:dyDescent="0.3">
      <c r="B1999" s="29" t="str">
        <f>Factor1Name</f>
        <v>Weeding</v>
      </c>
      <c r="C1999" s="30" t="s">
        <v>37</v>
      </c>
      <c r="E1999" s="29" t="str">
        <f>Factor1Name</f>
        <v>Weeding</v>
      </c>
      <c r="F1999" s="30" t="s">
        <v>37</v>
      </c>
      <c r="H1999" s="29" t="str">
        <f>Factor1Name</f>
        <v>Weeding</v>
      </c>
      <c r="I1999" s="30" t="s">
        <v>37</v>
      </c>
      <c r="K1999" s="29" t="str">
        <f>Factor1Name</f>
        <v>Weeding</v>
      </c>
      <c r="L1999" s="30" t="s">
        <v>37</v>
      </c>
    </row>
    <row r="2000" spans="2:12" ht="13" x14ac:dyDescent="0.3">
      <c r="B2000" s="25" t="s">
        <v>14</v>
      </c>
      <c r="C2000" s="26">
        <v>750</v>
      </c>
      <c r="E2000" s="25" t="s">
        <v>14</v>
      </c>
      <c r="F2000" s="26">
        <v>658.7</v>
      </c>
      <c r="H2000" s="25" t="s">
        <v>14</v>
      </c>
      <c r="I2000" s="26">
        <v>917.4</v>
      </c>
      <c r="K2000" s="25" t="s">
        <v>14</v>
      </c>
      <c r="L2000" s="26">
        <v>820</v>
      </c>
    </row>
    <row r="2002" spans="2:12" ht="13" x14ac:dyDescent="0.3">
      <c r="B2002" s="27" t="s">
        <v>3</v>
      </c>
      <c r="C2002" s="28">
        <v>2018</v>
      </c>
      <c r="E2002" s="27" t="s">
        <v>3</v>
      </c>
      <c r="F2002" s="28">
        <v>2018</v>
      </c>
      <c r="H2002" s="27" t="s">
        <v>3</v>
      </c>
      <c r="I2002" s="28">
        <v>2018</v>
      </c>
      <c r="K2002" s="27" t="s">
        <v>3</v>
      </c>
      <c r="L2002" s="28">
        <v>2018</v>
      </c>
    </row>
    <row r="2003" spans="2:12" ht="13" x14ac:dyDescent="0.3">
      <c r="B2003" s="29" t="str">
        <f>UnitName</f>
        <v>Plot</v>
      </c>
      <c r="C2003" s="30">
        <v>3</v>
      </c>
      <c r="E2003" s="29" t="str">
        <f>UnitName</f>
        <v>Plot</v>
      </c>
      <c r="F2003" s="30">
        <v>3</v>
      </c>
      <c r="H2003" s="29" t="str">
        <f>UnitName</f>
        <v>Plot</v>
      </c>
      <c r="I2003" s="30">
        <v>3</v>
      </c>
      <c r="K2003" s="29" t="str">
        <f>UnitName</f>
        <v>Plot</v>
      </c>
      <c r="L2003" s="30">
        <v>3</v>
      </c>
    </row>
    <row r="2004" spans="2:12" ht="13" x14ac:dyDescent="0.3">
      <c r="B2004" s="29" t="str">
        <f>BlockName</f>
        <v>Name</v>
      </c>
      <c r="C2004" s="30" t="s">
        <v>55</v>
      </c>
      <c r="E2004" s="29" t="str">
        <f>BlockName</f>
        <v>Name</v>
      </c>
      <c r="F2004" s="30" t="s">
        <v>55</v>
      </c>
      <c r="H2004" s="29" t="str">
        <f>BlockName</f>
        <v>Name</v>
      </c>
      <c r="I2004" s="30" t="s">
        <v>55</v>
      </c>
      <c r="K2004" s="29" t="str">
        <f>BlockName</f>
        <v>Name</v>
      </c>
      <c r="L2004" s="30" t="s">
        <v>55</v>
      </c>
    </row>
    <row r="2005" spans="2:12" ht="13" x14ac:dyDescent="0.3">
      <c r="B2005" s="29" t="str">
        <f>Factor2Name</f>
        <v>Variety</v>
      </c>
      <c r="C2005" s="30" t="s">
        <v>46</v>
      </c>
      <c r="E2005" s="29" t="str">
        <f>Factor2Name</f>
        <v>Variety</v>
      </c>
      <c r="F2005" s="30" t="s">
        <v>46</v>
      </c>
      <c r="H2005" s="29" t="str">
        <f>Factor2Name</f>
        <v>Variety</v>
      </c>
      <c r="I2005" s="30" t="s">
        <v>46</v>
      </c>
      <c r="K2005" s="29" t="str">
        <f>Factor2Name</f>
        <v>Variety</v>
      </c>
      <c r="L2005" s="30" t="s">
        <v>46</v>
      </c>
    </row>
    <row r="2006" spans="2:12" ht="13" x14ac:dyDescent="0.3">
      <c r="B2006" s="29" t="str">
        <f>Factor3Name</f>
        <v>Fertiliser</v>
      </c>
      <c r="C2006" s="30" t="s">
        <v>45</v>
      </c>
      <c r="E2006" s="29" t="str">
        <f>Factor3Name</f>
        <v>Fertiliser</v>
      </c>
      <c r="F2006" s="30" t="s">
        <v>45</v>
      </c>
      <c r="H2006" s="29" t="str">
        <f>Factor3Name</f>
        <v>Fertiliser</v>
      </c>
      <c r="I2006" s="30" t="s">
        <v>45</v>
      </c>
      <c r="K2006" s="29" t="str">
        <f>Factor3Name</f>
        <v>Fertiliser</v>
      </c>
      <c r="L2006" s="30" t="s">
        <v>45</v>
      </c>
    </row>
    <row r="2007" spans="2:12" ht="13" x14ac:dyDescent="0.3">
      <c r="B2007" s="29" t="str">
        <f>Factor1Name</f>
        <v>Weeding</v>
      </c>
      <c r="C2007" s="30" t="s">
        <v>37</v>
      </c>
      <c r="E2007" s="29" t="str">
        <f>Factor1Name</f>
        <v>Weeding</v>
      </c>
      <c r="F2007" s="30" t="s">
        <v>37</v>
      </c>
      <c r="H2007" s="29" t="str">
        <f>Factor1Name</f>
        <v>Weeding</v>
      </c>
      <c r="I2007" s="30" t="s">
        <v>37</v>
      </c>
      <c r="K2007" s="29" t="str">
        <f>Factor1Name</f>
        <v>Weeding</v>
      </c>
      <c r="L2007" s="30" t="s">
        <v>37</v>
      </c>
    </row>
    <row r="2008" spans="2:12" ht="13" x14ac:dyDescent="0.3">
      <c r="B2008" s="25" t="s">
        <v>14</v>
      </c>
      <c r="C2008" s="26">
        <v>908.8</v>
      </c>
      <c r="E2008" s="25" t="s">
        <v>14</v>
      </c>
      <c r="F2008" s="26">
        <v>887.6</v>
      </c>
      <c r="H2008" s="25" t="s">
        <v>14</v>
      </c>
      <c r="I2008" s="26">
        <v>873.2</v>
      </c>
      <c r="K2008" s="25" t="s">
        <v>14</v>
      </c>
      <c r="L2008" s="26">
        <v>943.2</v>
      </c>
    </row>
    <row r="2010" spans="2:12" ht="13" x14ac:dyDescent="0.3">
      <c r="B2010" s="27" t="s">
        <v>3</v>
      </c>
      <c r="C2010" s="28">
        <v>2018</v>
      </c>
      <c r="E2010" s="27" t="s">
        <v>3</v>
      </c>
      <c r="F2010" s="28">
        <v>2018</v>
      </c>
      <c r="H2010" s="27" t="s">
        <v>3</v>
      </c>
      <c r="I2010" s="28">
        <v>2018</v>
      </c>
      <c r="K2010" s="27" t="s">
        <v>3</v>
      </c>
      <c r="L2010" s="28">
        <v>2018</v>
      </c>
    </row>
    <row r="2011" spans="2:12" ht="13" x14ac:dyDescent="0.3">
      <c r="B2011" s="29" t="str">
        <f>UnitName</f>
        <v>Plot</v>
      </c>
      <c r="C2011" s="30">
        <v>3</v>
      </c>
      <c r="E2011" s="29" t="str">
        <f>UnitName</f>
        <v>Plot</v>
      </c>
      <c r="F2011" s="30">
        <v>3</v>
      </c>
      <c r="H2011" s="29" t="str">
        <f>UnitName</f>
        <v>Plot</v>
      </c>
      <c r="I2011" s="30">
        <v>3</v>
      </c>
      <c r="K2011" s="29" t="str">
        <f>UnitName</f>
        <v>Plot</v>
      </c>
      <c r="L2011" s="30">
        <v>3</v>
      </c>
    </row>
    <row r="2012" spans="2:12" ht="13" x14ac:dyDescent="0.3">
      <c r="B2012" s="29" t="str">
        <f>BlockName</f>
        <v>Name</v>
      </c>
      <c r="C2012" s="30" t="s">
        <v>55</v>
      </c>
      <c r="E2012" s="29" t="str">
        <f>BlockName</f>
        <v>Name</v>
      </c>
      <c r="F2012" s="30" t="s">
        <v>55</v>
      </c>
      <c r="H2012" s="29" t="str">
        <f>BlockName</f>
        <v>Name</v>
      </c>
      <c r="I2012" s="30" t="s">
        <v>55</v>
      </c>
      <c r="K2012" s="29" t="str">
        <f>BlockName</f>
        <v>Name</v>
      </c>
      <c r="L2012" s="30" t="s">
        <v>55</v>
      </c>
    </row>
    <row r="2013" spans="2:12" ht="13" x14ac:dyDescent="0.3">
      <c r="B2013" s="29" t="str">
        <f>Factor2Name</f>
        <v>Variety</v>
      </c>
      <c r="C2013" s="30" t="s">
        <v>46</v>
      </c>
      <c r="E2013" s="29" t="str">
        <f>Factor2Name</f>
        <v>Variety</v>
      </c>
      <c r="F2013" s="30" t="s">
        <v>46</v>
      </c>
      <c r="H2013" s="29" t="str">
        <f>Factor2Name</f>
        <v>Variety</v>
      </c>
      <c r="I2013" s="30" t="s">
        <v>46</v>
      </c>
      <c r="K2013" s="29" t="str">
        <f>Factor2Name</f>
        <v>Variety</v>
      </c>
      <c r="L2013" s="30" t="s">
        <v>46</v>
      </c>
    </row>
    <row r="2014" spans="2:12" ht="13" x14ac:dyDescent="0.3">
      <c r="B2014" s="29" t="str">
        <f>Factor3Name</f>
        <v>Fertiliser</v>
      </c>
      <c r="C2014" s="30" t="s">
        <v>45</v>
      </c>
      <c r="E2014" s="29" t="str">
        <f>Factor3Name</f>
        <v>Fertiliser</v>
      </c>
      <c r="F2014" s="30" t="s">
        <v>45</v>
      </c>
      <c r="H2014" s="29" t="str">
        <f>Factor3Name</f>
        <v>Fertiliser</v>
      </c>
      <c r="I2014" s="30" t="s">
        <v>45</v>
      </c>
      <c r="K2014" s="29" t="str">
        <f>Factor3Name</f>
        <v>Fertiliser</v>
      </c>
      <c r="L2014" s="30" t="s">
        <v>45</v>
      </c>
    </row>
    <row r="2015" spans="2:12" ht="13" x14ac:dyDescent="0.3">
      <c r="B2015" s="29" t="str">
        <f>Factor1Name</f>
        <v>Weeding</v>
      </c>
      <c r="C2015" s="30" t="s">
        <v>37</v>
      </c>
      <c r="E2015" s="29" t="str">
        <f>Factor1Name</f>
        <v>Weeding</v>
      </c>
      <c r="F2015" s="30" t="s">
        <v>37</v>
      </c>
      <c r="H2015" s="29" t="str">
        <f>Factor1Name</f>
        <v>Weeding</v>
      </c>
      <c r="I2015" s="30" t="s">
        <v>37</v>
      </c>
      <c r="K2015" s="29" t="str">
        <f>Factor1Name</f>
        <v>Weeding</v>
      </c>
      <c r="L2015" s="30" t="s">
        <v>37</v>
      </c>
    </row>
    <row r="2016" spans="2:12" ht="13" x14ac:dyDescent="0.3">
      <c r="B2016" s="25" t="s">
        <v>14</v>
      </c>
      <c r="C2016" s="26">
        <v>635.79999999999995</v>
      </c>
      <c r="E2016" s="25" t="s">
        <v>14</v>
      </c>
      <c r="F2016" s="26">
        <v>893.4</v>
      </c>
      <c r="H2016" s="25" t="s">
        <v>14</v>
      </c>
      <c r="I2016" s="26">
        <v>725.5</v>
      </c>
      <c r="K2016" s="25" t="s">
        <v>14</v>
      </c>
      <c r="L2016" s="26">
        <v>740.2</v>
      </c>
    </row>
    <row r="2018" spans="2:12" ht="13" x14ac:dyDescent="0.3">
      <c r="B2018" s="27" t="s">
        <v>3</v>
      </c>
      <c r="C2018" s="28">
        <v>2018</v>
      </c>
      <c r="E2018" s="27" t="s">
        <v>3</v>
      </c>
      <c r="F2018" s="28">
        <v>2018</v>
      </c>
      <c r="H2018" s="27" t="s">
        <v>3</v>
      </c>
      <c r="I2018" s="28">
        <v>2018</v>
      </c>
      <c r="K2018" s="27" t="s">
        <v>3</v>
      </c>
      <c r="L2018" s="28">
        <v>2018</v>
      </c>
    </row>
    <row r="2019" spans="2:12" ht="13" x14ac:dyDescent="0.3">
      <c r="B2019" s="29" t="str">
        <f>UnitName</f>
        <v>Plot</v>
      </c>
      <c r="C2019" s="30">
        <v>3</v>
      </c>
      <c r="E2019" s="29" t="str">
        <f>UnitName</f>
        <v>Plot</v>
      </c>
      <c r="F2019" s="30">
        <v>3</v>
      </c>
      <c r="H2019" s="29" t="str">
        <f>UnitName</f>
        <v>Plot</v>
      </c>
      <c r="I2019" s="30">
        <v>3</v>
      </c>
      <c r="K2019" s="29" t="str">
        <f>UnitName</f>
        <v>Plot</v>
      </c>
      <c r="L2019" s="30">
        <v>3</v>
      </c>
    </row>
    <row r="2020" spans="2:12" ht="13" x14ac:dyDescent="0.3">
      <c r="B2020" s="29" t="str">
        <f>BlockName</f>
        <v>Name</v>
      </c>
      <c r="C2020" s="30" t="s">
        <v>55</v>
      </c>
      <c r="E2020" s="29" t="str">
        <f>BlockName</f>
        <v>Name</v>
      </c>
      <c r="F2020" s="30" t="s">
        <v>55</v>
      </c>
      <c r="H2020" s="29" t="str">
        <f>BlockName</f>
        <v>Name</v>
      </c>
      <c r="I2020" s="30" t="s">
        <v>55</v>
      </c>
      <c r="K2020" s="29" t="str">
        <f>BlockName</f>
        <v>Name</v>
      </c>
      <c r="L2020" s="30" t="s">
        <v>55</v>
      </c>
    </row>
    <row r="2021" spans="2:12" ht="13" x14ac:dyDescent="0.3">
      <c r="B2021" s="29" t="str">
        <f>Factor2Name</f>
        <v>Variety</v>
      </c>
      <c r="C2021" s="30" t="s">
        <v>46</v>
      </c>
      <c r="E2021" s="29" t="str">
        <f>Factor2Name</f>
        <v>Variety</v>
      </c>
      <c r="F2021" s="30" t="s">
        <v>46</v>
      </c>
      <c r="H2021" s="29" t="str">
        <f>Factor2Name</f>
        <v>Variety</v>
      </c>
      <c r="I2021" s="30" t="s">
        <v>46</v>
      </c>
      <c r="K2021" s="29" t="str">
        <f>Factor2Name</f>
        <v>Variety</v>
      </c>
      <c r="L2021" s="30" t="s">
        <v>46</v>
      </c>
    </row>
    <row r="2022" spans="2:12" ht="13" x14ac:dyDescent="0.3">
      <c r="B2022" s="29" t="str">
        <f>Factor3Name</f>
        <v>Fertiliser</v>
      </c>
      <c r="C2022" s="30" t="s">
        <v>45</v>
      </c>
      <c r="E2022" s="29" t="str">
        <f>Factor3Name</f>
        <v>Fertiliser</v>
      </c>
      <c r="F2022" s="30" t="s">
        <v>45</v>
      </c>
      <c r="H2022" s="29" t="str">
        <f>Factor3Name</f>
        <v>Fertiliser</v>
      </c>
      <c r="I2022" s="30" t="s">
        <v>45</v>
      </c>
      <c r="K2022" s="29" t="str">
        <f>Factor3Name</f>
        <v>Fertiliser</v>
      </c>
      <c r="L2022" s="30" t="s">
        <v>45</v>
      </c>
    </row>
    <row r="2023" spans="2:12" ht="13" x14ac:dyDescent="0.3">
      <c r="B2023" s="29" t="str">
        <f>Factor1Name</f>
        <v>Weeding</v>
      </c>
      <c r="C2023" s="30" t="s">
        <v>37</v>
      </c>
      <c r="E2023" s="29" t="str">
        <f>Factor1Name</f>
        <v>Weeding</v>
      </c>
      <c r="F2023" s="30" t="s">
        <v>37</v>
      </c>
      <c r="H2023" s="29" t="str">
        <f>Factor1Name</f>
        <v>Weeding</v>
      </c>
      <c r="I2023" s="30" t="s">
        <v>37</v>
      </c>
      <c r="K2023" s="29" t="str">
        <f>Factor1Name</f>
        <v>Weeding</v>
      </c>
      <c r="L2023" s="30" t="s">
        <v>37</v>
      </c>
    </row>
    <row r="2024" spans="2:12" ht="13" x14ac:dyDescent="0.3">
      <c r="B2024" s="25" t="s">
        <v>14</v>
      </c>
      <c r="C2024" s="26">
        <v>638</v>
      </c>
      <c r="E2024" s="25" t="s">
        <v>14</v>
      </c>
      <c r="F2024" s="26">
        <v>929.9</v>
      </c>
      <c r="H2024" s="25" t="s">
        <v>14</v>
      </c>
      <c r="I2024" s="26">
        <v>1025.5999999999999</v>
      </c>
      <c r="K2024" s="25" t="s">
        <v>14</v>
      </c>
      <c r="L2024" s="26">
        <v>736.4</v>
      </c>
    </row>
    <row r="2026" spans="2:12" ht="13" x14ac:dyDescent="0.3">
      <c r="B2026" s="27" t="s">
        <v>3</v>
      </c>
      <c r="C2026" s="28">
        <v>2018</v>
      </c>
      <c r="E2026" s="27" t="s">
        <v>3</v>
      </c>
      <c r="F2026" s="28">
        <v>2018</v>
      </c>
      <c r="H2026" s="27" t="s">
        <v>3</v>
      </c>
      <c r="I2026" s="28">
        <v>2018</v>
      </c>
      <c r="K2026" s="27" t="s">
        <v>3</v>
      </c>
      <c r="L2026" s="28">
        <v>2018</v>
      </c>
    </row>
    <row r="2027" spans="2:12" ht="13" x14ac:dyDescent="0.3">
      <c r="B2027" s="29" t="str">
        <f>UnitName</f>
        <v>Plot</v>
      </c>
      <c r="C2027" s="30">
        <v>3</v>
      </c>
      <c r="E2027" s="29" t="str">
        <f>UnitName</f>
        <v>Plot</v>
      </c>
      <c r="F2027" s="30">
        <v>3</v>
      </c>
      <c r="H2027" s="29" t="str">
        <f>UnitName</f>
        <v>Plot</v>
      </c>
      <c r="I2027" s="30">
        <v>3</v>
      </c>
      <c r="K2027" s="29" t="str">
        <f>UnitName</f>
        <v>Plot</v>
      </c>
      <c r="L2027" s="30">
        <v>3</v>
      </c>
    </row>
    <row r="2028" spans="2:12" ht="13" x14ac:dyDescent="0.3">
      <c r="B2028" s="29" t="str">
        <f>BlockName</f>
        <v>Name</v>
      </c>
      <c r="C2028" s="30" t="s">
        <v>55</v>
      </c>
      <c r="E2028" s="29" t="str">
        <f>BlockName</f>
        <v>Name</v>
      </c>
      <c r="F2028" s="30" t="s">
        <v>55</v>
      </c>
      <c r="H2028" s="29" t="str">
        <f>BlockName</f>
        <v>Name</v>
      </c>
      <c r="I2028" s="30" t="s">
        <v>55</v>
      </c>
      <c r="K2028" s="29" t="str">
        <f>BlockName</f>
        <v>Name</v>
      </c>
      <c r="L2028" s="30" t="s">
        <v>55</v>
      </c>
    </row>
    <row r="2029" spans="2:12" ht="13" x14ac:dyDescent="0.3">
      <c r="B2029" s="29" t="str">
        <f>Factor2Name</f>
        <v>Variety</v>
      </c>
      <c r="C2029" s="30" t="s">
        <v>46</v>
      </c>
      <c r="E2029" s="29" t="str">
        <f>Factor2Name</f>
        <v>Variety</v>
      </c>
      <c r="F2029" s="30" t="s">
        <v>46</v>
      </c>
      <c r="H2029" s="29" t="str">
        <f>Factor2Name</f>
        <v>Variety</v>
      </c>
      <c r="I2029" s="30" t="s">
        <v>46</v>
      </c>
      <c r="K2029" s="29" t="str">
        <f>Factor2Name</f>
        <v>Variety</v>
      </c>
      <c r="L2029" s="30" t="s">
        <v>46</v>
      </c>
    </row>
    <row r="2030" spans="2:12" ht="13" x14ac:dyDescent="0.3">
      <c r="B2030" s="29" t="str">
        <f>Factor3Name</f>
        <v>Fertiliser</v>
      </c>
      <c r="C2030" s="30" t="s">
        <v>45</v>
      </c>
      <c r="E2030" s="29" t="str">
        <f>Factor3Name</f>
        <v>Fertiliser</v>
      </c>
      <c r="F2030" s="30" t="s">
        <v>45</v>
      </c>
      <c r="H2030" s="29" t="str">
        <f>Factor3Name</f>
        <v>Fertiliser</v>
      </c>
      <c r="I2030" s="30" t="s">
        <v>45</v>
      </c>
      <c r="K2030" s="29" t="str">
        <f>Factor3Name</f>
        <v>Fertiliser</v>
      </c>
      <c r="L2030" s="30" t="s">
        <v>45</v>
      </c>
    </row>
    <row r="2031" spans="2:12" ht="13" x14ac:dyDescent="0.3">
      <c r="B2031" s="29" t="str">
        <f>Factor1Name</f>
        <v>Weeding</v>
      </c>
      <c r="C2031" s="30" t="s">
        <v>37</v>
      </c>
      <c r="E2031" s="29" t="str">
        <f>Factor1Name</f>
        <v>Weeding</v>
      </c>
      <c r="F2031" s="30" t="s">
        <v>37</v>
      </c>
      <c r="H2031" s="29" t="str">
        <f>Factor1Name</f>
        <v>Weeding</v>
      </c>
      <c r="I2031" s="30" t="s">
        <v>37</v>
      </c>
      <c r="K2031" s="29" t="str">
        <f>Factor1Name</f>
        <v>Weeding</v>
      </c>
      <c r="L2031" s="30" t="s">
        <v>37</v>
      </c>
    </row>
    <row r="2032" spans="2:12" ht="13" x14ac:dyDescent="0.3">
      <c r="B2032" s="25" t="s">
        <v>14</v>
      </c>
      <c r="C2032" s="26">
        <v>810</v>
      </c>
      <c r="E2032" s="25" t="s">
        <v>14</v>
      </c>
      <c r="F2032" s="26">
        <v>759.6</v>
      </c>
      <c r="H2032" s="25" t="s">
        <v>14</v>
      </c>
      <c r="I2032" s="26">
        <v>720.4</v>
      </c>
      <c r="K2032" s="25" t="s">
        <v>14</v>
      </c>
      <c r="L2032" s="26">
        <v>716.3</v>
      </c>
    </row>
    <row r="2034" spans="2:12" ht="13" x14ac:dyDescent="0.3">
      <c r="B2034" s="27" t="s">
        <v>3</v>
      </c>
      <c r="C2034" s="28">
        <v>2018</v>
      </c>
      <c r="E2034" s="27" t="s">
        <v>3</v>
      </c>
      <c r="F2034" s="28">
        <v>2018</v>
      </c>
      <c r="H2034" s="27" t="s">
        <v>3</v>
      </c>
      <c r="I2034" s="28">
        <v>2018</v>
      </c>
      <c r="K2034" s="27" t="s">
        <v>3</v>
      </c>
      <c r="L2034" s="28">
        <v>2018</v>
      </c>
    </row>
    <row r="2035" spans="2:12" ht="13" x14ac:dyDescent="0.3">
      <c r="B2035" s="29" t="str">
        <f>UnitName</f>
        <v>Plot</v>
      </c>
      <c r="C2035" s="30">
        <v>3</v>
      </c>
      <c r="E2035" s="29" t="str">
        <f>UnitName</f>
        <v>Plot</v>
      </c>
      <c r="F2035" s="30">
        <v>3</v>
      </c>
      <c r="H2035" s="29" t="str">
        <f>UnitName</f>
        <v>Plot</v>
      </c>
      <c r="I2035" s="30">
        <v>3</v>
      </c>
      <c r="K2035" s="29" t="str">
        <f>UnitName</f>
        <v>Plot</v>
      </c>
      <c r="L2035" s="30">
        <v>3</v>
      </c>
    </row>
    <row r="2036" spans="2:12" ht="13" x14ac:dyDescent="0.3">
      <c r="B2036" s="29" t="str">
        <f>BlockName</f>
        <v>Name</v>
      </c>
      <c r="C2036" s="30" t="s">
        <v>55</v>
      </c>
      <c r="E2036" s="29" t="str">
        <f>BlockName</f>
        <v>Name</v>
      </c>
      <c r="F2036" s="30" t="s">
        <v>55</v>
      </c>
      <c r="H2036" s="29" t="str">
        <f>BlockName</f>
        <v>Name</v>
      </c>
      <c r="I2036" s="30" t="s">
        <v>55</v>
      </c>
      <c r="K2036" s="29" t="str">
        <f>BlockName</f>
        <v>Name</v>
      </c>
      <c r="L2036" s="30" t="s">
        <v>55</v>
      </c>
    </row>
    <row r="2037" spans="2:12" ht="13" x14ac:dyDescent="0.3">
      <c r="B2037" s="29" t="str">
        <f>Factor2Name</f>
        <v>Variety</v>
      </c>
      <c r="C2037" s="30" t="s">
        <v>46</v>
      </c>
      <c r="E2037" s="29" t="str">
        <f>Factor2Name</f>
        <v>Variety</v>
      </c>
      <c r="F2037" s="30" t="s">
        <v>46</v>
      </c>
      <c r="H2037" s="29" t="str">
        <f>Factor2Name</f>
        <v>Variety</v>
      </c>
      <c r="I2037" s="30" t="s">
        <v>46</v>
      </c>
      <c r="K2037" s="29" t="str">
        <f>Factor2Name</f>
        <v>Variety</v>
      </c>
      <c r="L2037" s="30" t="s">
        <v>46</v>
      </c>
    </row>
    <row r="2038" spans="2:12" ht="13" x14ac:dyDescent="0.3">
      <c r="B2038" s="29" t="str">
        <f>Factor3Name</f>
        <v>Fertiliser</v>
      </c>
      <c r="C2038" s="30" t="s">
        <v>45</v>
      </c>
      <c r="E2038" s="29" t="str">
        <f>Factor3Name</f>
        <v>Fertiliser</v>
      </c>
      <c r="F2038" s="30" t="s">
        <v>45</v>
      </c>
      <c r="H2038" s="29" t="str">
        <f>Factor3Name</f>
        <v>Fertiliser</v>
      </c>
      <c r="I2038" s="30" t="s">
        <v>45</v>
      </c>
      <c r="K2038" s="29" t="str">
        <f>Factor3Name</f>
        <v>Fertiliser</v>
      </c>
      <c r="L2038" s="30" t="s">
        <v>45</v>
      </c>
    </row>
    <row r="2039" spans="2:12" ht="13" x14ac:dyDescent="0.3">
      <c r="B2039" s="29" t="str">
        <f>Factor1Name</f>
        <v>Weeding</v>
      </c>
      <c r="C2039" s="30" t="s">
        <v>37</v>
      </c>
      <c r="E2039" s="29" t="str">
        <f>Factor1Name</f>
        <v>Weeding</v>
      </c>
      <c r="F2039" s="30" t="s">
        <v>37</v>
      </c>
      <c r="H2039" s="29" t="str">
        <f>Factor1Name</f>
        <v>Weeding</v>
      </c>
      <c r="I2039" s="30" t="s">
        <v>37</v>
      </c>
      <c r="K2039" s="29" t="str">
        <f>Factor1Name</f>
        <v>Weeding</v>
      </c>
      <c r="L2039" s="30" t="s">
        <v>37</v>
      </c>
    </row>
    <row r="2040" spans="2:12" ht="13" x14ac:dyDescent="0.3">
      <c r="B2040" s="25" t="s">
        <v>14</v>
      </c>
      <c r="C2040" s="26">
        <v>687.1</v>
      </c>
      <c r="E2040" s="25" t="s">
        <v>14</v>
      </c>
      <c r="F2040" s="26">
        <v>826.6</v>
      </c>
      <c r="H2040" s="25" t="s">
        <v>14</v>
      </c>
      <c r="I2040" s="26">
        <v>821.8</v>
      </c>
      <c r="K2040" s="25" t="s">
        <v>14</v>
      </c>
      <c r="L2040" s="26">
        <v>906.7</v>
      </c>
    </row>
    <row r="2042" spans="2:12" ht="13" x14ac:dyDescent="0.3">
      <c r="B2042" s="27" t="s">
        <v>3</v>
      </c>
      <c r="C2042" s="28">
        <v>2018</v>
      </c>
      <c r="E2042" s="27" t="s">
        <v>3</v>
      </c>
      <c r="F2042" s="28">
        <v>2018</v>
      </c>
      <c r="H2042" s="27" t="s">
        <v>3</v>
      </c>
      <c r="I2042" s="28">
        <v>2018</v>
      </c>
      <c r="K2042" s="27" t="s">
        <v>3</v>
      </c>
      <c r="L2042" s="28">
        <v>2018</v>
      </c>
    </row>
    <row r="2043" spans="2:12" ht="13" x14ac:dyDescent="0.3">
      <c r="B2043" s="29" t="str">
        <f>UnitName</f>
        <v>Plot</v>
      </c>
      <c r="C2043" s="30">
        <v>4</v>
      </c>
      <c r="E2043" s="29" t="str">
        <f>UnitName</f>
        <v>Plot</v>
      </c>
      <c r="F2043" s="30">
        <v>4</v>
      </c>
      <c r="H2043" s="29" t="str">
        <f>UnitName</f>
        <v>Plot</v>
      </c>
      <c r="I2043" s="30">
        <v>4</v>
      </c>
      <c r="K2043" s="29" t="str">
        <f>UnitName</f>
        <v>Plot</v>
      </c>
      <c r="L2043" s="30">
        <v>4</v>
      </c>
    </row>
    <row r="2044" spans="2:12" ht="13" x14ac:dyDescent="0.3">
      <c r="B2044" s="29" t="str">
        <f>BlockName</f>
        <v>Name</v>
      </c>
      <c r="C2044" s="30" t="s">
        <v>55</v>
      </c>
      <c r="E2044" s="29" t="str">
        <f>BlockName</f>
        <v>Name</v>
      </c>
      <c r="F2044" s="30" t="s">
        <v>55</v>
      </c>
      <c r="H2044" s="29" t="str">
        <f>BlockName</f>
        <v>Name</v>
      </c>
      <c r="I2044" s="30" t="s">
        <v>55</v>
      </c>
      <c r="K2044" s="29" t="str">
        <f>BlockName</f>
        <v>Name</v>
      </c>
      <c r="L2044" s="30" t="s">
        <v>55</v>
      </c>
    </row>
    <row r="2045" spans="2:12" ht="13" x14ac:dyDescent="0.3">
      <c r="B2045" s="29" t="str">
        <f>Factor2Name</f>
        <v>Variety</v>
      </c>
      <c r="C2045" s="30" t="s">
        <v>46</v>
      </c>
      <c r="E2045" s="29" t="str">
        <f>Factor2Name</f>
        <v>Variety</v>
      </c>
      <c r="F2045" s="30" t="s">
        <v>46</v>
      </c>
      <c r="H2045" s="29" t="str">
        <f>Factor2Name</f>
        <v>Variety</v>
      </c>
      <c r="I2045" s="30" t="s">
        <v>46</v>
      </c>
      <c r="K2045" s="29" t="str">
        <f>Factor2Name</f>
        <v>Variety</v>
      </c>
      <c r="L2045" s="30" t="s">
        <v>46</v>
      </c>
    </row>
    <row r="2046" spans="2:12" ht="13" x14ac:dyDescent="0.3">
      <c r="B2046" s="29" t="str">
        <f>Factor3Name</f>
        <v>Fertiliser</v>
      </c>
      <c r="C2046" s="30" t="s">
        <v>45</v>
      </c>
      <c r="E2046" s="29" t="str">
        <f>Factor3Name</f>
        <v>Fertiliser</v>
      </c>
      <c r="F2046" s="30" t="s">
        <v>45</v>
      </c>
      <c r="H2046" s="29" t="str">
        <f>Factor3Name</f>
        <v>Fertiliser</v>
      </c>
      <c r="I2046" s="30" t="s">
        <v>45</v>
      </c>
      <c r="K2046" s="29" t="str">
        <f>Factor3Name</f>
        <v>Fertiliser</v>
      </c>
      <c r="L2046" s="30" t="s">
        <v>45</v>
      </c>
    </row>
    <row r="2047" spans="2:12" ht="13" x14ac:dyDescent="0.3">
      <c r="B2047" s="29" t="str">
        <f>Factor1Name</f>
        <v>Weeding</v>
      </c>
      <c r="C2047" s="30" t="s">
        <v>37</v>
      </c>
      <c r="E2047" s="29" t="str">
        <f>Factor1Name</f>
        <v>Weeding</v>
      </c>
      <c r="F2047" s="30" t="s">
        <v>37</v>
      </c>
      <c r="H2047" s="29" t="str">
        <f>Factor1Name</f>
        <v>Weeding</v>
      </c>
      <c r="I2047" s="30" t="s">
        <v>37</v>
      </c>
      <c r="K2047" s="29" t="str">
        <f>Factor1Name</f>
        <v>Weeding</v>
      </c>
      <c r="L2047" s="30" t="s">
        <v>37</v>
      </c>
    </row>
    <row r="2048" spans="2:12" ht="13" x14ac:dyDescent="0.3">
      <c r="B2048" s="25" t="s">
        <v>14</v>
      </c>
      <c r="C2048" s="26">
        <v>664.8</v>
      </c>
      <c r="E2048" s="25" t="s">
        <v>14</v>
      </c>
      <c r="F2048" s="26">
        <v>715.9</v>
      </c>
      <c r="H2048" s="25" t="s">
        <v>14</v>
      </c>
      <c r="I2048" s="26">
        <v>834.3</v>
      </c>
      <c r="K2048" s="25" t="s">
        <v>14</v>
      </c>
      <c r="L2048" s="26">
        <v>790.1</v>
      </c>
    </row>
    <row r="2050" spans="2:12" ht="13" x14ac:dyDescent="0.3">
      <c r="B2050" s="27" t="s">
        <v>3</v>
      </c>
      <c r="C2050" s="28">
        <v>2018</v>
      </c>
      <c r="E2050" s="27" t="s">
        <v>3</v>
      </c>
      <c r="F2050" s="28">
        <v>2018</v>
      </c>
      <c r="H2050" s="27" t="s">
        <v>3</v>
      </c>
      <c r="I2050" s="28">
        <v>2018</v>
      </c>
      <c r="K2050" s="27" t="s">
        <v>3</v>
      </c>
      <c r="L2050" s="28">
        <v>2018</v>
      </c>
    </row>
    <row r="2051" spans="2:12" ht="13" x14ac:dyDescent="0.3">
      <c r="B2051" s="29" t="str">
        <f>UnitName</f>
        <v>Plot</v>
      </c>
      <c r="C2051" s="30">
        <v>4</v>
      </c>
      <c r="E2051" s="29" t="str">
        <f>UnitName</f>
        <v>Plot</v>
      </c>
      <c r="F2051" s="30">
        <v>4</v>
      </c>
      <c r="H2051" s="29" t="str">
        <f>UnitName</f>
        <v>Plot</v>
      </c>
      <c r="I2051" s="30">
        <v>4</v>
      </c>
      <c r="K2051" s="29" t="str">
        <f>UnitName</f>
        <v>Plot</v>
      </c>
      <c r="L2051" s="30">
        <v>4</v>
      </c>
    </row>
    <row r="2052" spans="2:12" ht="13" x14ac:dyDescent="0.3">
      <c r="B2052" s="29" t="str">
        <f>BlockName</f>
        <v>Name</v>
      </c>
      <c r="C2052" s="30" t="s">
        <v>55</v>
      </c>
      <c r="E2052" s="29" t="str">
        <f>BlockName</f>
        <v>Name</v>
      </c>
      <c r="F2052" s="30" t="s">
        <v>55</v>
      </c>
      <c r="H2052" s="29" t="str">
        <f>BlockName</f>
        <v>Name</v>
      </c>
      <c r="I2052" s="30" t="s">
        <v>55</v>
      </c>
      <c r="K2052" s="29" t="str">
        <f>BlockName</f>
        <v>Name</v>
      </c>
      <c r="L2052" s="30" t="s">
        <v>55</v>
      </c>
    </row>
    <row r="2053" spans="2:12" ht="13" x14ac:dyDescent="0.3">
      <c r="B2053" s="29" t="str">
        <f>Factor2Name</f>
        <v>Variety</v>
      </c>
      <c r="C2053" s="30" t="s">
        <v>46</v>
      </c>
      <c r="E2053" s="29" t="str">
        <f>Factor2Name</f>
        <v>Variety</v>
      </c>
      <c r="F2053" s="30" t="s">
        <v>46</v>
      </c>
      <c r="H2053" s="29" t="str">
        <f>Factor2Name</f>
        <v>Variety</v>
      </c>
      <c r="I2053" s="30" t="s">
        <v>46</v>
      </c>
      <c r="K2053" s="29" t="str">
        <f>Factor2Name</f>
        <v>Variety</v>
      </c>
      <c r="L2053" s="30" t="s">
        <v>46</v>
      </c>
    </row>
    <row r="2054" spans="2:12" ht="13" x14ac:dyDescent="0.3">
      <c r="B2054" s="29" t="str">
        <f>Factor3Name</f>
        <v>Fertiliser</v>
      </c>
      <c r="C2054" s="30" t="s">
        <v>45</v>
      </c>
      <c r="E2054" s="29" t="str">
        <f>Factor3Name</f>
        <v>Fertiliser</v>
      </c>
      <c r="F2054" s="30" t="s">
        <v>45</v>
      </c>
      <c r="H2054" s="29" t="str">
        <f>Factor3Name</f>
        <v>Fertiliser</v>
      </c>
      <c r="I2054" s="30" t="s">
        <v>45</v>
      </c>
      <c r="K2054" s="29" t="str">
        <f>Factor3Name</f>
        <v>Fertiliser</v>
      </c>
      <c r="L2054" s="30" t="s">
        <v>45</v>
      </c>
    </row>
    <row r="2055" spans="2:12" ht="13" x14ac:dyDescent="0.3">
      <c r="B2055" s="29" t="str">
        <f>Factor1Name</f>
        <v>Weeding</v>
      </c>
      <c r="C2055" s="30" t="s">
        <v>37</v>
      </c>
      <c r="E2055" s="29" t="str">
        <f>Factor1Name</f>
        <v>Weeding</v>
      </c>
      <c r="F2055" s="30" t="s">
        <v>37</v>
      </c>
      <c r="H2055" s="29" t="str">
        <f>Factor1Name</f>
        <v>Weeding</v>
      </c>
      <c r="I2055" s="30" t="s">
        <v>37</v>
      </c>
      <c r="K2055" s="29" t="str">
        <f>Factor1Name</f>
        <v>Weeding</v>
      </c>
      <c r="L2055" s="30" t="s">
        <v>37</v>
      </c>
    </row>
    <row r="2056" spans="2:12" ht="13" x14ac:dyDescent="0.3">
      <c r="B2056" s="25" t="s">
        <v>14</v>
      </c>
      <c r="C2056" s="26">
        <v>743.4</v>
      </c>
      <c r="E2056" s="25" t="s">
        <v>14</v>
      </c>
      <c r="F2056" s="26">
        <v>896.8</v>
      </c>
      <c r="H2056" s="25" t="s">
        <v>14</v>
      </c>
      <c r="I2056" s="26">
        <v>749.5</v>
      </c>
      <c r="K2056" s="25" t="s">
        <v>14</v>
      </c>
      <c r="L2056" s="26">
        <v>994.7</v>
      </c>
    </row>
    <row r="2058" spans="2:12" ht="13" x14ac:dyDescent="0.3">
      <c r="B2058" s="27" t="s">
        <v>3</v>
      </c>
      <c r="C2058" s="28">
        <v>2018</v>
      </c>
      <c r="E2058" s="27" t="s">
        <v>3</v>
      </c>
      <c r="F2058" s="28">
        <v>2018</v>
      </c>
      <c r="H2058" s="27" t="s">
        <v>3</v>
      </c>
      <c r="I2058" s="28">
        <v>2018</v>
      </c>
      <c r="K2058" s="27" t="s">
        <v>3</v>
      </c>
      <c r="L2058" s="28">
        <v>2018</v>
      </c>
    </row>
    <row r="2059" spans="2:12" ht="13" x14ac:dyDescent="0.3">
      <c r="B2059" s="29" t="str">
        <f>UnitName</f>
        <v>Plot</v>
      </c>
      <c r="C2059" s="30">
        <v>4</v>
      </c>
      <c r="E2059" s="29" t="str">
        <f>UnitName</f>
        <v>Plot</v>
      </c>
      <c r="F2059" s="30">
        <v>4</v>
      </c>
      <c r="H2059" s="29" t="str">
        <f>UnitName</f>
        <v>Plot</v>
      </c>
      <c r="I2059" s="30">
        <v>4</v>
      </c>
      <c r="K2059" s="29" t="str">
        <f>UnitName</f>
        <v>Plot</v>
      </c>
      <c r="L2059" s="30">
        <v>4</v>
      </c>
    </row>
    <row r="2060" spans="2:12" ht="13" x14ac:dyDescent="0.3">
      <c r="B2060" s="29" t="str">
        <f>BlockName</f>
        <v>Name</v>
      </c>
      <c r="C2060" s="30" t="s">
        <v>55</v>
      </c>
      <c r="E2060" s="29" t="str">
        <f>BlockName</f>
        <v>Name</v>
      </c>
      <c r="F2060" s="30" t="s">
        <v>55</v>
      </c>
      <c r="H2060" s="29" t="str">
        <f>BlockName</f>
        <v>Name</v>
      </c>
      <c r="I2060" s="30" t="s">
        <v>55</v>
      </c>
      <c r="K2060" s="29" t="str">
        <f>BlockName</f>
        <v>Name</v>
      </c>
      <c r="L2060" s="30" t="s">
        <v>55</v>
      </c>
    </row>
    <row r="2061" spans="2:12" ht="13" x14ac:dyDescent="0.3">
      <c r="B2061" s="29" t="str">
        <f>Factor2Name</f>
        <v>Variety</v>
      </c>
      <c r="C2061" s="30" t="s">
        <v>46</v>
      </c>
      <c r="E2061" s="29" t="str">
        <f>Factor2Name</f>
        <v>Variety</v>
      </c>
      <c r="F2061" s="30" t="s">
        <v>46</v>
      </c>
      <c r="H2061" s="29" t="str">
        <f>Factor2Name</f>
        <v>Variety</v>
      </c>
      <c r="I2061" s="30" t="s">
        <v>46</v>
      </c>
      <c r="K2061" s="29" t="str">
        <f>Factor2Name</f>
        <v>Variety</v>
      </c>
      <c r="L2061" s="30" t="s">
        <v>46</v>
      </c>
    </row>
    <row r="2062" spans="2:12" ht="13" x14ac:dyDescent="0.3">
      <c r="B2062" s="29" t="str">
        <f>Factor3Name</f>
        <v>Fertiliser</v>
      </c>
      <c r="C2062" s="30" t="s">
        <v>45</v>
      </c>
      <c r="E2062" s="29" t="str">
        <f>Factor3Name</f>
        <v>Fertiliser</v>
      </c>
      <c r="F2062" s="30" t="s">
        <v>45</v>
      </c>
      <c r="H2062" s="29" t="str">
        <f>Factor3Name</f>
        <v>Fertiliser</v>
      </c>
      <c r="I2062" s="30" t="s">
        <v>45</v>
      </c>
      <c r="K2062" s="29" t="str">
        <f>Factor3Name</f>
        <v>Fertiliser</v>
      </c>
      <c r="L2062" s="30" t="s">
        <v>45</v>
      </c>
    </row>
    <row r="2063" spans="2:12" ht="13" x14ac:dyDescent="0.3">
      <c r="B2063" s="29" t="str">
        <f>Factor1Name</f>
        <v>Weeding</v>
      </c>
      <c r="C2063" s="30" t="s">
        <v>37</v>
      </c>
      <c r="E2063" s="29" t="str">
        <f>Factor1Name</f>
        <v>Weeding</v>
      </c>
      <c r="F2063" s="30" t="s">
        <v>37</v>
      </c>
      <c r="H2063" s="29" t="str">
        <f>Factor1Name</f>
        <v>Weeding</v>
      </c>
      <c r="I2063" s="30" t="s">
        <v>37</v>
      </c>
      <c r="K2063" s="29" t="str">
        <f>Factor1Name</f>
        <v>Weeding</v>
      </c>
      <c r="L2063" s="30" t="s">
        <v>37</v>
      </c>
    </row>
    <row r="2064" spans="2:12" ht="13" x14ac:dyDescent="0.3">
      <c r="B2064" s="25" t="s">
        <v>14</v>
      </c>
      <c r="C2064" s="26">
        <v>773.9</v>
      </c>
      <c r="E2064" s="25" t="s">
        <v>14</v>
      </c>
      <c r="F2064" s="26">
        <v>881.2</v>
      </c>
      <c r="H2064" s="25" t="s">
        <v>14</v>
      </c>
      <c r="I2064" s="26">
        <v>886.3</v>
      </c>
      <c r="K2064" s="25" t="s">
        <v>14</v>
      </c>
      <c r="L2064" s="26">
        <v>827.3</v>
      </c>
    </row>
    <row r="2066" spans="2:12" ht="13" x14ac:dyDescent="0.3">
      <c r="B2066" s="27" t="s">
        <v>3</v>
      </c>
      <c r="C2066" s="28">
        <v>2018</v>
      </c>
      <c r="E2066" s="27" t="s">
        <v>3</v>
      </c>
      <c r="F2066" s="28">
        <v>2018</v>
      </c>
      <c r="H2066" s="27" t="s">
        <v>3</v>
      </c>
      <c r="I2066" s="28">
        <v>2018</v>
      </c>
      <c r="K2066" s="27" t="s">
        <v>3</v>
      </c>
      <c r="L2066" s="28">
        <v>2018</v>
      </c>
    </row>
    <row r="2067" spans="2:12" ht="13" x14ac:dyDescent="0.3">
      <c r="B2067" s="29" t="str">
        <f>UnitName</f>
        <v>Plot</v>
      </c>
      <c r="C2067" s="30">
        <v>4</v>
      </c>
      <c r="E2067" s="29" t="str">
        <f>UnitName</f>
        <v>Plot</v>
      </c>
      <c r="F2067" s="30">
        <v>4</v>
      </c>
      <c r="H2067" s="29" t="str">
        <f>UnitName</f>
        <v>Plot</v>
      </c>
      <c r="I2067" s="30">
        <v>4</v>
      </c>
      <c r="K2067" s="29" t="str">
        <f>UnitName</f>
        <v>Plot</v>
      </c>
      <c r="L2067" s="30">
        <v>4</v>
      </c>
    </row>
    <row r="2068" spans="2:12" ht="13" x14ac:dyDescent="0.3">
      <c r="B2068" s="29" t="str">
        <f>BlockName</f>
        <v>Name</v>
      </c>
      <c r="C2068" s="30" t="s">
        <v>55</v>
      </c>
      <c r="E2068" s="29" t="str">
        <f>BlockName</f>
        <v>Name</v>
      </c>
      <c r="F2068" s="30" t="s">
        <v>55</v>
      </c>
      <c r="H2068" s="29" t="str">
        <f>BlockName</f>
        <v>Name</v>
      </c>
      <c r="I2068" s="30" t="s">
        <v>55</v>
      </c>
      <c r="K2068" s="29" t="str">
        <f>BlockName</f>
        <v>Name</v>
      </c>
      <c r="L2068" s="30" t="s">
        <v>55</v>
      </c>
    </row>
    <row r="2069" spans="2:12" ht="13" x14ac:dyDescent="0.3">
      <c r="B2069" s="29" t="str">
        <f>Factor2Name</f>
        <v>Variety</v>
      </c>
      <c r="C2069" s="30" t="s">
        <v>46</v>
      </c>
      <c r="E2069" s="29" t="str">
        <f>Factor2Name</f>
        <v>Variety</v>
      </c>
      <c r="F2069" s="30" t="s">
        <v>46</v>
      </c>
      <c r="H2069" s="29" t="str">
        <f>Factor2Name</f>
        <v>Variety</v>
      </c>
      <c r="I2069" s="30" t="s">
        <v>46</v>
      </c>
      <c r="K2069" s="29" t="str">
        <f>Factor2Name</f>
        <v>Variety</v>
      </c>
      <c r="L2069" s="30" t="s">
        <v>46</v>
      </c>
    </row>
    <row r="2070" spans="2:12" ht="13" x14ac:dyDescent="0.3">
      <c r="B2070" s="29" t="str">
        <f>Factor3Name</f>
        <v>Fertiliser</v>
      </c>
      <c r="C2070" s="30" t="s">
        <v>45</v>
      </c>
      <c r="E2070" s="29" t="str">
        <f>Factor3Name</f>
        <v>Fertiliser</v>
      </c>
      <c r="F2070" s="30" t="s">
        <v>45</v>
      </c>
      <c r="H2070" s="29" t="str">
        <f>Factor3Name</f>
        <v>Fertiliser</v>
      </c>
      <c r="I2070" s="30" t="s">
        <v>45</v>
      </c>
      <c r="K2070" s="29" t="str">
        <f>Factor3Name</f>
        <v>Fertiliser</v>
      </c>
      <c r="L2070" s="30" t="s">
        <v>45</v>
      </c>
    </row>
    <row r="2071" spans="2:12" ht="13" x14ac:dyDescent="0.3">
      <c r="B2071" s="29" t="str">
        <f>Factor1Name</f>
        <v>Weeding</v>
      </c>
      <c r="C2071" s="30" t="s">
        <v>37</v>
      </c>
      <c r="E2071" s="29" t="str">
        <f>Factor1Name</f>
        <v>Weeding</v>
      </c>
      <c r="F2071" s="30" t="s">
        <v>37</v>
      </c>
      <c r="H2071" s="29" t="str">
        <f>Factor1Name</f>
        <v>Weeding</v>
      </c>
      <c r="I2071" s="30" t="s">
        <v>37</v>
      </c>
      <c r="K2071" s="29" t="str">
        <f>Factor1Name</f>
        <v>Weeding</v>
      </c>
      <c r="L2071" s="30" t="s">
        <v>37</v>
      </c>
    </row>
    <row r="2072" spans="2:12" ht="13" x14ac:dyDescent="0.3">
      <c r="B2072" s="25" t="s">
        <v>14</v>
      </c>
      <c r="C2072" s="26">
        <v>763.1</v>
      </c>
      <c r="E2072" s="25" t="s">
        <v>14</v>
      </c>
      <c r="F2072" s="26">
        <v>821.6</v>
      </c>
      <c r="H2072" s="25" t="s">
        <v>14</v>
      </c>
      <c r="I2072" s="26">
        <v>841.4</v>
      </c>
      <c r="K2072" s="25" t="s">
        <v>14</v>
      </c>
      <c r="L2072" s="26">
        <v>821</v>
      </c>
    </row>
    <row r="2074" spans="2:12" ht="13" x14ac:dyDescent="0.3">
      <c r="B2074" s="27" t="s">
        <v>3</v>
      </c>
      <c r="C2074" s="28">
        <v>2018</v>
      </c>
      <c r="E2074" s="27" t="s">
        <v>3</v>
      </c>
      <c r="F2074" s="28">
        <v>2018</v>
      </c>
      <c r="H2074" s="27" t="s">
        <v>3</v>
      </c>
      <c r="I2074" s="28">
        <v>2018</v>
      </c>
      <c r="K2074" s="27" t="s">
        <v>3</v>
      </c>
      <c r="L2074" s="28">
        <v>2018</v>
      </c>
    </row>
    <row r="2075" spans="2:12" ht="13" x14ac:dyDescent="0.3">
      <c r="B2075" s="29" t="str">
        <f>UnitName</f>
        <v>Plot</v>
      </c>
      <c r="C2075" s="30">
        <v>4</v>
      </c>
      <c r="E2075" s="29" t="str">
        <f>UnitName</f>
        <v>Plot</v>
      </c>
      <c r="F2075" s="30">
        <v>4</v>
      </c>
      <c r="H2075" s="29" t="str">
        <f>UnitName</f>
        <v>Plot</v>
      </c>
      <c r="I2075" s="30">
        <v>4</v>
      </c>
      <c r="K2075" s="29" t="str">
        <f>UnitName</f>
        <v>Plot</v>
      </c>
      <c r="L2075" s="30">
        <v>4</v>
      </c>
    </row>
    <row r="2076" spans="2:12" ht="13" x14ac:dyDescent="0.3">
      <c r="B2076" s="29" t="str">
        <f>BlockName</f>
        <v>Name</v>
      </c>
      <c r="C2076" s="30" t="s">
        <v>55</v>
      </c>
      <c r="E2076" s="29" t="str">
        <f>BlockName</f>
        <v>Name</v>
      </c>
      <c r="F2076" s="30" t="s">
        <v>55</v>
      </c>
      <c r="H2076" s="29" t="str">
        <f>BlockName</f>
        <v>Name</v>
      </c>
      <c r="I2076" s="30" t="s">
        <v>55</v>
      </c>
      <c r="K2076" s="29" t="str">
        <f>BlockName</f>
        <v>Name</v>
      </c>
      <c r="L2076" s="30" t="s">
        <v>55</v>
      </c>
    </row>
    <row r="2077" spans="2:12" ht="13" x14ac:dyDescent="0.3">
      <c r="B2077" s="29" t="str">
        <f>Factor2Name</f>
        <v>Variety</v>
      </c>
      <c r="C2077" s="30" t="s">
        <v>46</v>
      </c>
      <c r="E2077" s="29" t="str">
        <f>Factor2Name</f>
        <v>Variety</v>
      </c>
      <c r="F2077" s="30" t="s">
        <v>46</v>
      </c>
      <c r="H2077" s="29" t="str">
        <f>Factor2Name</f>
        <v>Variety</v>
      </c>
      <c r="I2077" s="30" t="s">
        <v>46</v>
      </c>
      <c r="K2077" s="29" t="str">
        <f>Factor2Name</f>
        <v>Variety</v>
      </c>
      <c r="L2077" s="30" t="s">
        <v>46</v>
      </c>
    </row>
    <row r="2078" spans="2:12" ht="13" x14ac:dyDescent="0.3">
      <c r="B2078" s="29" t="str">
        <f>Factor3Name</f>
        <v>Fertiliser</v>
      </c>
      <c r="C2078" s="30" t="s">
        <v>45</v>
      </c>
      <c r="E2078" s="29" t="str">
        <f>Factor3Name</f>
        <v>Fertiliser</v>
      </c>
      <c r="F2078" s="30" t="s">
        <v>45</v>
      </c>
      <c r="H2078" s="29" t="str">
        <f>Factor3Name</f>
        <v>Fertiliser</v>
      </c>
      <c r="I2078" s="30" t="s">
        <v>45</v>
      </c>
      <c r="K2078" s="29" t="str">
        <f>Factor3Name</f>
        <v>Fertiliser</v>
      </c>
      <c r="L2078" s="30" t="s">
        <v>45</v>
      </c>
    </row>
    <row r="2079" spans="2:12" ht="13" x14ac:dyDescent="0.3">
      <c r="B2079" s="29" t="str">
        <f>Factor1Name</f>
        <v>Weeding</v>
      </c>
      <c r="C2079" s="30" t="s">
        <v>37</v>
      </c>
      <c r="E2079" s="29" t="str">
        <f>Factor1Name</f>
        <v>Weeding</v>
      </c>
      <c r="F2079" s="30" t="s">
        <v>37</v>
      </c>
      <c r="H2079" s="29" t="str">
        <f>Factor1Name</f>
        <v>Weeding</v>
      </c>
      <c r="I2079" s="30" t="s">
        <v>37</v>
      </c>
      <c r="K2079" s="29" t="str">
        <f>Factor1Name</f>
        <v>Weeding</v>
      </c>
      <c r="L2079" s="30" t="s">
        <v>37</v>
      </c>
    </row>
    <row r="2080" spans="2:12" ht="13" x14ac:dyDescent="0.3">
      <c r="B2080" s="25" t="s">
        <v>14</v>
      </c>
      <c r="C2080" s="26">
        <v>643.5</v>
      </c>
      <c r="E2080" s="25" t="s">
        <v>14</v>
      </c>
      <c r="F2080" s="26">
        <v>899.5</v>
      </c>
      <c r="H2080" s="25" t="s">
        <v>14</v>
      </c>
      <c r="I2080" s="26">
        <v>643.70000000000005</v>
      </c>
      <c r="K2080" s="25" t="s">
        <v>14</v>
      </c>
      <c r="L2080" s="26">
        <v>696.9</v>
      </c>
    </row>
    <row r="2082" spans="2:12" ht="13" x14ac:dyDescent="0.3">
      <c r="B2082" s="27" t="s">
        <v>3</v>
      </c>
      <c r="C2082" s="28">
        <v>2018</v>
      </c>
      <c r="E2082" s="27" t="s">
        <v>3</v>
      </c>
      <c r="F2082" s="28">
        <v>2018</v>
      </c>
      <c r="H2082" s="27" t="s">
        <v>3</v>
      </c>
      <c r="I2082" s="28">
        <v>2018</v>
      </c>
      <c r="K2082" s="27" t="s">
        <v>3</v>
      </c>
      <c r="L2082" s="28">
        <v>2018</v>
      </c>
    </row>
    <row r="2083" spans="2:12" ht="13" x14ac:dyDescent="0.3">
      <c r="B2083" s="29" t="str">
        <f>UnitName</f>
        <v>Plot</v>
      </c>
      <c r="C2083" s="30">
        <v>5</v>
      </c>
      <c r="E2083" s="29" t="str">
        <f>UnitName</f>
        <v>Plot</v>
      </c>
      <c r="F2083" s="30">
        <v>5</v>
      </c>
      <c r="H2083" s="29" t="str">
        <f>UnitName</f>
        <v>Plot</v>
      </c>
      <c r="I2083" s="30">
        <v>5</v>
      </c>
      <c r="K2083" s="29" t="str">
        <f>UnitName</f>
        <v>Plot</v>
      </c>
      <c r="L2083" s="30">
        <v>5</v>
      </c>
    </row>
    <row r="2084" spans="2:12" ht="13" x14ac:dyDescent="0.3">
      <c r="B2084" s="29" t="str">
        <f>BlockName</f>
        <v>Name</v>
      </c>
      <c r="C2084" s="30" t="s">
        <v>55</v>
      </c>
      <c r="E2084" s="29" t="str">
        <f>BlockName</f>
        <v>Name</v>
      </c>
      <c r="F2084" s="30" t="s">
        <v>55</v>
      </c>
      <c r="H2084" s="29" t="str">
        <f>BlockName</f>
        <v>Name</v>
      </c>
      <c r="I2084" s="30" t="s">
        <v>55</v>
      </c>
      <c r="K2084" s="29" t="str">
        <f>BlockName</f>
        <v>Name</v>
      </c>
      <c r="L2084" s="30" t="s">
        <v>55</v>
      </c>
    </row>
    <row r="2085" spans="2:12" ht="13" x14ac:dyDescent="0.3">
      <c r="B2085" s="29" t="str">
        <f>Factor2Name</f>
        <v>Variety</v>
      </c>
      <c r="C2085" s="30" t="s">
        <v>46</v>
      </c>
      <c r="E2085" s="29" t="str">
        <f>Factor2Name</f>
        <v>Variety</v>
      </c>
      <c r="F2085" s="30" t="s">
        <v>46</v>
      </c>
      <c r="H2085" s="29" t="str">
        <f>Factor2Name</f>
        <v>Variety</v>
      </c>
      <c r="I2085" s="30" t="s">
        <v>46</v>
      </c>
      <c r="K2085" s="29" t="str">
        <f>Factor2Name</f>
        <v>Variety</v>
      </c>
      <c r="L2085" s="30" t="s">
        <v>46</v>
      </c>
    </row>
    <row r="2086" spans="2:12" ht="13" x14ac:dyDescent="0.3">
      <c r="B2086" s="29" t="str">
        <f>Factor3Name</f>
        <v>Fertiliser</v>
      </c>
      <c r="C2086" s="30" t="s">
        <v>45</v>
      </c>
      <c r="E2086" s="29" t="str">
        <f>Factor3Name</f>
        <v>Fertiliser</v>
      </c>
      <c r="F2086" s="30" t="s">
        <v>45</v>
      </c>
      <c r="H2086" s="29" t="str">
        <f>Factor3Name</f>
        <v>Fertiliser</v>
      </c>
      <c r="I2086" s="30" t="s">
        <v>45</v>
      </c>
      <c r="K2086" s="29" t="str">
        <f>Factor3Name</f>
        <v>Fertiliser</v>
      </c>
      <c r="L2086" s="30" t="s">
        <v>45</v>
      </c>
    </row>
    <row r="2087" spans="2:12" ht="13" x14ac:dyDescent="0.3">
      <c r="B2087" s="29" t="str">
        <f>Factor1Name</f>
        <v>Weeding</v>
      </c>
      <c r="C2087" s="30" t="s">
        <v>37</v>
      </c>
      <c r="E2087" s="29" t="str">
        <f>Factor1Name</f>
        <v>Weeding</v>
      </c>
      <c r="F2087" s="30" t="s">
        <v>37</v>
      </c>
      <c r="H2087" s="29" t="str">
        <f>Factor1Name</f>
        <v>Weeding</v>
      </c>
      <c r="I2087" s="30" t="s">
        <v>37</v>
      </c>
      <c r="K2087" s="29" t="str">
        <f>Factor1Name</f>
        <v>Weeding</v>
      </c>
      <c r="L2087" s="30" t="s">
        <v>37</v>
      </c>
    </row>
    <row r="2088" spans="2:12" ht="13" x14ac:dyDescent="0.3">
      <c r="B2088" s="25" t="s">
        <v>14</v>
      </c>
      <c r="C2088" s="26">
        <v>752.1</v>
      </c>
      <c r="E2088" s="25" t="s">
        <v>14</v>
      </c>
      <c r="F2088" s="26">
        <v>783.8</v>
      </c>
      <c r="H2088" s="25" t="s">
        <v>14</v>
      </c>
      <c r="I2088" s="26">
        <v>780.7</v>
      </c>
      <c r="K2088" s="25" t="s">
        <v>14</v>
      </c>
      <c r="L2088" s="26">
        <v>906.4</v>
      </c>
    </row>
    <row r="2090" spans="2:12" ht="13" x14ac:dyDescent="0.3">
      <c r="B2090" s="27" t="s">
        <v>3</v>
      </c>
      <c r="C2090" s="28">
        <v>2018</v>
      </c>
      <c r="E2090" s="27" t="s">
        <v>3</v>
      </c>
      <c r="F2090" s="28">
        <v>2018</v>
      </c>
      <c r="H2090" s="27" t="s">
        <v>3</v>
      </c>
      <c r="I2090" s="28">
        <v>2018</v>
      </c>
      <c r="K2090" s="27" t="s">
        <v>3</v>
      </c>
      <c r="L2090" s="28">
        <v>2018</v>
      </c>
    </row>
    <row r="2091" spans="2:12" ht="13" x14ac:dyDescent="0.3">
      <c r="B2091" s="29" t="str">
        <f>UnitName</f>
        <v>Plot</v>
      </c>
      <c r="C2091" s="30">
        <v>5</v>
      </c>
      <c r="E2091" s="29" t="str">
        <f>UnitName</f>
        <v>Plot</v>
      </c>
      <c r="F2091" s="30">
        <v>5</v>
      </c>
      <c r="H2091" s="29" t="str">
        <f>UnitName</f>
        <v>Plot</v>
      </c>
      <c r="I2091" s="30">
        <v>5</v>
      </c>
      <c r="K2091" s="29" t="str">
        <f>UnitName</f>
        <v>Plot</v>
      </c>
      <c r="L2091" s="30">
        <v>5</v>
      </c>
    </row>
    <row r="2092" spans="2:12" ht="13" x14ac:dyDescent="0.3">
      <c r="B2092" s="29" t="str">
        <f>BlockName</f>
        <v>Name</v>
      </c>
      <c r="C2092" s="30" t="s">
        <v>55</v>
      </c>
      <c r="E2092" s="29" t="str">
        <f>BlockName</f>
        <v>Name</v>
      </c>
      <c r="F2092" s="30" t="s">
        <v>55</v>
      </c>
      <c r="H2092" s="29" t="str">
        <f>BlockName</f>
        <v>Name</v>
      </c>
      <c r="I2092" s="30" t="s">
        <v>55</v>
      </c>
      <c r="K2092" s="29" t="str">
        <f>BlockName</f>
        <v>Name</v>
      </c>
      <c r="L2092" s="30" t="s">
        <v>55</v>
      </c>
    </row>
    <row r="2093" spans="2:12" ht="13" x14ac:dyDescent="0.3">
      <c r="B2093" s="29" t="str">
        <f>Factor2Name</f>
        <v>Variety</v>
      </c>
      <c r="C2093" s="30" t="s">
        <v>46</v>
      </c>
      <c r="E2093" s="29" t="str">
        <f>Factor2Name</f>
        <v>Variety</v>
      </c>
      <c r="F2093" s="30" t="s">
        <v>46</v>
      </c>
      <c r="H2093" s="29" t="str">
        <f>Factor2Name</f>
        <v>Variety</v>
      </c>
      <c r="I2093" s="30" t="s">
        <v>46</v>
      </c>
      <c r="K2093" s="29" t="str">
        <f>Factor2Name</f>
        <v>Variety</v>
      </c>
      <c r="L2093" s="30" t="s">
        <v>46</v>
      </c>
    </row>
    <row r="2094" spans="2:12" ht="13" x14ac:dyDescent="0.3">
      <c r="B2094" s="29" t="str">
        <f>Factor3Name</f>
        <v>Fertiliser</v>
      </c>
      <c r="C2094" s="30" t="s">
        <v>45</v>
      </c>
      <c r="E2094" s="29" t="str">
        <f>Factor3Name</f>
        <v>Fertiliser</v>
      </c>
      <c r="F2094" s="30" t="s">
        <v>45</v>
      </c>
      <c r="H2094" s="29" t="str">
        <f>Factor3Name</f>
        <v>Fertiliser</v>
      </c>
      <c r="I2094" s="30" t="s">
        <v>45</v>
      </c>
      <c r="K2094" s="29" t="str">
        <f>Factor3Name</f>
        <v>Fertiliser</v>
      </c>
      <c r="L2094" s="30" t="s">
        <v>45</v>
      </c>
    </row>
    <row r="2095" spans="2:12" ht="13" x14ac:dyDescent="0.3">
      <c r="B2095" s="29" t="str">
        <f>Factor1Name</f>
        <v>Weeding</v>
      </c>
      <c r="C2095" s="30" t="s">
        <v>37</v>
      </c>
      <c r="E2095" s="29" t="str">
        <f>Factor1Name</f>
        <v>Weeding</v>
      </c>
      <c r="F2095" s="30" t="s">
        <v>37</v>
      </c>
      <c r="H2095" s="29" t="str">
        <f>Factor1Name</f>
        <v>Weeding</v>
      </c>
      <c r="I2095" s="30" t="s">
        <v>37</v>
      </c>
      <c r="K2095" s="29" t="str">
        <f>Factor1Name</f>
        <v>Weeding</v>
      </c>
      <c r="L2095" s="30" t="s">
        <v>37</v>
      </c>
    </row>
    <row r="2096" spans="2:12" ht="13" x14ac:dyDescent="0.3">
      <c r="B2096" s="25" t="s">
        <v>14</v>
      </c>
      <c r="C2096" s="26">
        <v>641.29999999999995</v>
      </c>
      <c r="E2096" s="25" t="s">
        <v>14</v>
      </c>
      <c r="F2096" s="26">
        <v>926.6</v>
      </c>
      <c r="H2096" s="25" t="s">
        <v>14</v>
      </c>
      <c r="I2096" s="26">
        <v>729.3</v>
      </c>
      <c r="K2096" s="25" t="s">
        <v>14</v>
      </c>
      <c r="L2096" s="26">
        <v>638</v>
      </c>
    </row>
    <row r="2098" spans="2:12" ht="13" x14ac:dyDescent="0.3">
      <c r="B2098" s="27" t="s">
        <v>3</v>
      </c>
      <c r="C2098" s="28">
        <v>2018</v>
      </c>
      <c r="E2098" s="27" t="s">
        <v>3</v>
      </c>
      <c r="F2098" s="28">
        <v>2018</v>
      </c>
      <c r="H2098" s="27" t="s">
        <v>3</v>
      </c>
      <c r="I2098" s="28">
        <v>2018</v>
      </c>
      <c r="K2098" s="27" t="s">
        <v>3</v>
      </c>
      <c r="L2098" s="28">
        <v>2018</v>
      </c>
    </row>
    <row r="2099" spans="2:12" ht="13" x14ac:dyDescent="0.3">
      <c r="B2099" s="29" t="str">
        <f>UnitName</f>
        <v>Plot</v>
      </c>
      <c r="C2099" s="30">
        <v>5</v>
      </c>
      <c r="E2099" s="29" t="str">
        <f>UnitName</f>
        <v>Plot</v>
      </c>
      <c r="F2099" s="30">
        <v>5</v>
      </c>
      <c r="H2099" s="29" t="str">
        <f>UnitName</f>
        <v>Plot</v>
      </c>
      <c r="I2099" s="30">
        <v>5</v>
      </c>
      <c r="K2099" s="29" t="str">
        <f>UnitName</f>
        <v>Plot</v>
      </c>
      <c r="L2099" s="30">
        <v>5</v>
      </c>
    </row>
    <row r="2100" spans="2:12" ht="13" x14ac:dyDescent="0.3">
      <c r="B2100" s="29" t="str">
        <f>BlockName</f>
        <v>Name</v>
      </c>
      <c r="C2100" s="30" t="s">
        <v>55</v>
      </c>
      <c r="E2100" s="29" t="str">
        <f>BlockName</f>
        <v>Name</v>
      </c>
      <c r="F2100" s="30" t="s">
        <v>55</v>
      </c>
      <c r="H2100" s="29" t="str">
        <f>BlockName</f>
        <v>Name</v>
      </c>
      <c r="I2100" s="30" t="s">
        <v>55</v>
      </c>
      <c r="K2100" s="29" t="str">
        <f>BlockName</f>
        <v>Name</v>
      </c>
      <c r="L2100" s="30" t="s">
        <v>55</v>
      </c>
    </row>
    <row r="2101" spans="2:12" ht="13" x14ac:dyDescent="0.3">
      <c r="B2101" s="29" t="str">
        <f>Factor2Name</f>
        <v>Variety</v>
      </c>
      <c r="C2101" s="30" t="s">
        <v>46</v>
      </c>
      <c r="E2101" s="29" t="str">
        <f>Factor2Name</f>
        <v>Variety</v>
      </c>
      <c r="F2101" s="30" t="s">
        <v>46</v>
      </c>
      <c r="H2101" s="29" t="str">
        <f>Factor2Name</f>
        <v>Variety</v>
      </c>
      <c r="I2101" s="30" t="s">
        <v>46</v>
      </c>
      <c r="K2101" s="29" t="str">
        <f>Factor2Name</f>
        <v>Variety</v>
      </c>
      <c r="L2101" s="30" t="s">
        <v>46</v>
      </c>
    </row>
    <row r="2102" spans="2:12" ht="13" x14ac:dyDescent="0.3">
      <c r="B2102" s="29" t="str">
        <f>Factor3Name</f>
        <v>Fertiliser</v>
      </c>
      <c r="C2102" s="30" t="s">
        <v>45</v>
      </c>
      <c r="E2102" s="29" t="str">
        <f>Factor3Name</f>
        <v>Fertiliser</v>
      </c>
      <c r="F2102" s="30" t="s">
        <v>45</v>
      </c>
      <c r="H2102" s="29" t="str">
        <f>Factor3Name</f>
        <v>Fertiliser</v>
      </c>
      <c r="I2102" s="30" t="s">
        <v>45</v>
      </c>
      <c r="K2102" s="29" t="str">
        <f>Factor3Name</f>
        <v>Fertiliser</v>
      </c>
      <c r="L2102" s="30" t="s">
        <v>45</v>
      </c>
    </row>
    <row r="2103" spans="2:12" ht="13" x14ac:dyDescent="0.3">
      <c r="B2103" s="29" t="str">
        <f>Factor1Name</f>
        <v>Weeding</v>
      </c>
      <c r="C2103" s="30" t="s">
        <v>37</v>
      </c>
      <c r="E2103" s="29" t="str">
        <f>Factor1Name</f>
        <v>Weeding</v>
      </c>
      <c r="F2103" s="30" t="s">
        <v>37</v>
      </c>
      <c r="H2103" s="29" t="str">
        <f>Factor1Name</f>
        <v>Weeding</v>
      </c>
      <c r="I2103" s="30" t="s">
        <v>37</v>
      </c>
      <c r="K2103" s="29" t="str">
        <f>Factor1Name</f>
        <v>Weeding</v>
      </c>
      <c r="L2103" s="30" t="s">
        <v>37</v>
      </c>
    </row>
    <row r="2104" spans="2:12" ht="13" x14ac:dyDescent="0.3">
      <c r="B2104" s="25" t="s">
        <v>14</v>
      </c>
      <c r="C2104" s="26">
        <v>877.3</v>
      </c>
      <c r="E2104" s="25" t="s">
        <v>14</v>
      </c>
      <c r="F2104" s="26">
        <v>621</v>
      </c>
      <c r="H2104" s="25" t="s">
        <v>14</v>
      </c>
      <c r="I2104" s="26">
        <v>690.3</v>
      </c>
      <c r="K2104" s="25" t="s">
        <v>14</v>
      </c>
      <c r="L2104" s="26">
        <v>843.8</v>
      </c>
    </row>
    <row r="2106" spans="2:12" ht="13" x14ac:dyDescent="0.3">
      <c r="B2106" s="27" t="s">
        <v>3</v>
      </c>
      <c r="C2106" s="28">
        <v>2018</v>
      </c>
      <c r="E2106" s="27" t="s">
        <v>3</v>
      </c>
      <c r="F2106" s="28">
        <v>2018</v>
      </c>
      <c r="H2106" s="27" t="s">
        <v>3</v>
      </c>
      <c r="I2106" s="28">
        <v>2018</v>
      </c>
      <c r="K2106" s="27" t="s">
        <v>3</v>
      </c>
      <c r="L2106" s="28">
        <v>2018</v>
      </c>
    </row>
    <row r="2107" spans="2:12" ht="13" x14ac:dyDescent="0.3">
      <c r="B2107" s="29" t="str">
        <f>UnitName</f>
        <v>Plot</v>
      </c>
      <c r="C2107" s="30">
        <v>5</v>
      </c>
      <c r="E2107" s="29" t="str">
        <f>UnitName</f>
        <v>Plot</v>
      </c>
      <c r="F2107" s="30">
        <v>5</v>
      </c>
      <c r="H2107" s="29" t="str">
        <f>UnitName</f>
        <v>Plot</v>
      </c>
      <c r="I2107" s="30">
        <v>5</v>
      </c>
      <c r="K2107" s="29" t="str">
        <f>UnitName</f>
        <v>Plot</v>
      </c>
      <c r="L2107" s="30">
        <v>5</v>
      </c>
    </row>
    <row r="2108" spans="2:12" ht="13" x14ac:dyDescent="0.3">
      <c r="B2108" s="29" t="str">
        <f>BlockName</f>
        <v>Name</v>
      </c>
      <c r="C2108" s="30" t="s">
        <v>55</v>
      </c>
      <c r="E2108" s="29" t="str">
        <f>BlockName</f>
        <v>Name</v>
      </c>
      <c r="F2108" s="30" t="s">
        <v>55</v>
      </c>
      <c r="H2108" s="29" t="str">
        <f>BlockName</f>
        <v>Name</v>
      </c>
      <c r="I2108" s="30" t="s">
        <v>55</v>
      </c>
      <c r="K2108" s="29" t="str">
        <f>BlockName</f>
        <v>Name</v>
      </c>
      <c r="L2108" s="30" t="s">
        <v>55</v>
      </c>
    </row>
    <row r="2109" spans="2:12" ht="13" x14ac:dyDescent="0.3">
      <c r="B2109" s="29" t="str">
        <f>Factor2Name</f>
        <v>Variety</v>
      </c>
      <c r="C2109" s="30" t="s">
        <v>46</v>
      </c>
      <c r="E2109" s="29" t="str">
        <f>Factor2Name</f>
        <v>Variety</v>
      </c>
      <c r="F2109" s="30" t="s">
        <v>46</v>
      </c>
      <c r="H2109" s="29" t="str">
        <f>Factor2Name</f>
        <v>Variety</v>
      </c>
      <c r="I2109" s="30" t="s">
        <v>46</v>
      </c>
      <c r="K2109" s="29" t="str">
        <f>Factor2Name</f>
        <v>Variety</v>
      </c>
      <c r="L2109" s="30" t="s">
        <v>46</v>
      </c>
    </row>
    <row r="2110" spans="2:12" ht="13" x14ac:dyDescent="0.3">
      <c r="B2110" s="29" t="str">
        <f>Factor3Name</f>
        <v>Fertiliser</v>
      </c>
      <c r="C2110" s="30" t="s">
        <v>45</v>
      </c>
      <c r="E2110" s="29" t="str">
        <f>Factor3Name</f>
        <v>Fertiliser</v>
      </c>
      <c r="F2110" s="30" t="s">
        <v>45</v>
      </c>
      <c r="H2110" s="29" t="str">
        <f>Factor3Name</f>
        <v>Fertiliser</v>
      </c>
      <c r="I2110" s="30" t="s">
        <v>45</v>
      </c>
      <c r="K2110" s="29" t="str">
        <f>Factor3Name</f>
        <v>Fertiliser</v>
      </c>
      <c r="L2110" s="30" t="s">
        <v>45</v>
      </c>
    </row>
    <row r="2111" spans="2:12" ht="13" x14ac:dyDescent="0.3">
      <c r="B2111" s="29" t="str">
        <f>Factor1Name</f>
        <v>Weeding</v>
      </c>
      <c r="C2111" s="30" t="s">
        <v>37</v>
      </c>
      <c r="E2111" s="29" t="str">
        <f>Factor1Name</f>
        <v>Weeding</v>
      </c>
      <c r="F2111" s="30" t="s">
        <v>37</v>
      </c>
      <c r="H2111" s="29" t="str">
        <f>Factor1Name</f>
        <v>Weeding</v>
      </c>
      <c r="I2111" s="30" t="s">
        <v>37</v>
      </c>
      <c r="K2111" s="29" t="str">
        <f>Factor1Name</f>
        <v>Weeding</v>
      </c>
      <c r="L2111" s="30" t="s">
        <v>37</v>
      </c>
    </row>
    <row r="2112" spans="2:12" ht="13" x14ac:dyDescent="0.3">
      <c r="B2112" s="25" t="s">
        <v>14</v>
      </c>
      <c r="C2112" s="26">
        <v>736.6</v>
      </c>
      <c r="E2112" s="25" t="s">
        <v>14</v>
      </c>
      <c r="F2112" s="26">
        <v>900.4</v>
      </c>
      <c r="H2112" s="25" t="s">
        <v>14</v>
      </c>
      <c r="I2112" s="26">
        <v>719.4</v>
      </c>
      <c r="K2112" s="25" t="s">
        <v>14</v>
      </c>
      <c r="L2112" s="26">
        <v>724.9</v>
      </c>
    </row>
    <row r="2114" spans="2:12" ht="13" x14ac:dyDescent="0.3">
      <c r="B2114" s="27" t="s">
        <v>3</v>
      </c>
      <c r="C2114" s="28">
        <v>2018</v>
      </c>
      <c r="E2114" s="27" t="s">
        <v>3</v>
      </c>
      <c r="F2114" s="28">
        <v>2018</v>
      </c>
      <c r="H2114" s="27" t="s">
        <v>3</v>
      </c>
      <c r="I2114" s="28">
        <v>2018</v>
      </c>
      <c r="K2114" s="27" t="s">
        <v>3</v>
      </c>
      <c r="L2114" s="28">
        <v>2018</v>
      </c>
    </row>
    <row r="2115" spans="2:12" ht="13" x14ac:dyDescent="0.3">
      <c r="B2115" s="29" t="str">
        <f>UnitName</f>
        <v>Plot</v>
      </c>
      <c r="C2115" s="30">
        <v>5</v>
      </c>
      <c r="E2115" s="29" t="str">
        <f>UnitName</f>
        <v>Plot</v>
      </c>
      <c r="F2115" s="30">
        <v>5</v>
      </c>
      <c r="H2115" s="29" t="str">
        <f>UnitName</f>
        <v>Plot</v>
      </c>
      <c r="I2115" s="30">
        <v>5</v>
      </c>
      <c r="K2115" s="29" t="str">
        <f>UnitName</f>
        <v>Plot</v>
      </c>
      <c r="L2115" s="30">
        <v>5</v>
      </c>
    </row>
    <row r="2116" spans="2:12" ht="13" x14ac:dyDescent="0.3">
      <c r="B2116" s="29" t="str">
        <f>BlockName</f>
        <v>Name</v>
      </c>
      <c r="C2116" s="30" t="s">
        <v>55</v>
      </c>
      <c r="E2116" s="29" t="str">
        <f>BlockName</f>
        <v>Name</v>
      </c>
      <c r="F2116" s="30" t="s">
        <v>55</v>
      </c>
      <c r="H2116" s="29" t="str">
        <f>BlockName</f>
        <v>Name</v>
      </c>
      <c r="I2116" s="30" t="s">
        <v>55</v>
      </c>
      <c r="K2116" s="29" t="str">
        <f>BlockName</f>
        <v>Name</v>
      </c>
      <c r="L2116" s="30" t="s">
        <v>55</v>
      </c>
    </row>
    <row r="2117" spans="2:12" ht="13" x14ac:dyDescent="0.3">
      <c r="B2117" s="29" t="str">
        <f>Factor2Name</f>
        <v>Variety</v>
      </c>
      <c r="C2117" s="30" t="s">
        <v>46</v>
      </c>
      <c r="E2117" s="29" t="str">
        <f>Factor2Name</f>
        <v>Variety</v>
      </c>
      <c r="F2117" s="30" t="s">
        <v>46</v>
      </c>
      <c r="H2117" s="29" t="str">
        <f>Factor2Name</f>
        <v>Variety</v>
      </c>
      <c r="I2117" s="30" t="s">
        <v>46</v>
      </c>
      <c r="K2117" s="29" t="str">
        <f>Factor2Name</f>
        <v>Variety</v>
      </c>
      <c r="L2117" s="30" t="s">
        <v>46</v>
      </c>
    </row>
    <row r="2118" spans="2:12" ht="13" x14ac:dyDescent="0.3">
      <c r="B2118" s="29" t="str">
        <f>Factor3Name</f>
        <v>Fertiliser</v>
      </c>
      <c r="C2118" s="30" t="s">
        <v>45</v>
      </c>
      <c r="E2118" s="29" t="str">
        <f>Factor3Name</f>
        <v>Fertiliser</v>
      </c>
      <c r="F2118" s="30" t="s">
        <v>45</v>
      </c>
      <c r="H2118" s="29" t="str">
        <f>Factor3Name</f>
        <v>Fertiliser</v>
      </c>
      <c r="I2118" s="30" t="s">
        <v>45</v>
      </c>
      <c r="K2118" s="29" t="str">
        <f>Factor3Name</f>
        <v>Fertiliser</v>
      </c>
      <c r="L2118" s="30" t="s">
        <v>45</v>
      </c>
    </row>
    <row r="2119" spans="2:12" ht="13" x14ac:dyDescent="0.3">
      <c r="B2119" s="29" t="str">
        <f>Factor1Name</f>
        <v>Weeding</v>
      </c>
      <c r="C2119" s="30" t="s">
        <v>37</v>
      </c>
      <c r="E2119" s="29" t="str">
        <f>Factor1Name</f>
        <v>Weeding</v>
      </c>
      <c r="F2119" s="30" t="s">
        <v>37</v>
      </c>
      <c r="H2119" s="29" t="str">
        <f>Factor1Name</f>
        <v>Weeding</v>
      </c>
      <c r="I2119" s="30" t="s">
        <v>37</v>
      </c>
      <c r="K2119" s="29" t="str">
        <f>Factor1Name</f>
        <v>Weeding</v>
      </c>
      <c r="L2119" s="30" t="s">
        <v>37</v>
      </c>
    </row>
    <row r="2120" spans="2:12" ht="13" x14ac:dyDescent="0.3">
      <c r="B2120" s="25" t="s">
        <v>14</v>
      </c>
      <c r="C2120" s="26">
        <v>801.5</v>
      </c>
      <c r="E2120" s="25" t="s">
        <v>14</v>
      </c>
      <c r="F2120" s="26">
        <v>830.5</v>
      </c>
      <c r="H2120" s="25" t="s">
        <v>14</v>
      </c>
      <c r="I2120" s="26">
        <v>827.1</v>
      </c>
      <c r="K2120" s="25" t="s">
        <v>14</v>
      </c>
      <c r="L2120" s="26">
        <v>672</v>
      </c>
    </row>
    <row r="2122" spans="2:12" ht="13" x14ac:dyDescent="0.3">
      <c r="B2122" s="27" t="s">
        <v>3</v>
      </c>
      <c r="C2122" s="28">
        <v>2018</v>
      </c>
      <c r="E2122" s="27" t="s">
        <v>3</v>
      </c>
      <c r="F2122" s="28">
        <v>2018</v>
      </c>
      <c r="H2122" s="27" t="s">
        <v>3</v>
      </c>
      <c r="I2122" s="28">
        <v>2018</v>
      </c>
      <c r="K2122" s="27" t="s">
        <v>3</v>
      </c>
      <c r="L2122" s="28">
        <v>2018</v>
      </c>
    </row>
    <row r="2123" spans="2:12" ht="13" x14ac:dyDescent="0.3">
      <c r="B2123" s="29" t="str">
        <f>UnitName</f>
        <v>Plot</v>
      </c>
      <c r="C2123" s="30">
        <v>6</v>
      </c>
      <c r="E2123" s="29" t="str">
        <f>UnitName</f>
        <v>Plot</v>
      </c>
      <c r="F2123" s="30">
        <v>6</v>
      </c>
      <c r="H2123" s="29" t="str">
        <f>UnitName</f>
        <v>Plot</v>
      </c>
      <c r="I2123" s="30">
        <v>6</v>
      </c>
      <c r="K2123" s="29" t="str">
        <f>UnitName</f>
        <v>Plot</v>
      </c>
      <c r="L2123" s="30">
        <v>6</v>
      </c>
    </row>
    <row r="2124" spans="2:12" ht="13" x14ac:dyDescent="0.3">
      <c r="B2124" s="29" t="str">
        <f>BlockName</f>
        <v>Name</v>
      </c>
      <c r="C2124" s="30" t="s">
        <v>55</v>
      </c>
      <c r="E2124" s="29" t="str">
        <f>BlockName</f>
        <v>Name</v>
      </c>
      <c r="F2124" s="30" t="s">
        <v>55</v>
      </c>
      <c r="H2124" s="29" t="str">
        <f>BlockName</f>
        <v>Name</v>
      </c>
      <c r="I2124" s="30" t="s">
        <v>55</v>
      </c>
      <c r="K2124" s="29" t="str">
        <f>BlockName</f>
        <v>Name</v>
      </c>
      <c r="L2124" s="30" t="s">
        <v>55</v>
      </c>
    </row>
    <row r="2125" spans="2:12" ht="13" x14ac:dyDescent="0.3">
      <c r="B2125" s="29" t="str">
        <f>Factor2Name</f>
        <v>Variety</v>
      </c>
      <c r="C2125" s="30" t="s">
        <v>46</v>
      </c>
      <c r="E2125" s="29" t="str">
        <f>Factor2Name</f>
        <v>Variety</v>
      </c>
      <c r="F2125" s="30" t="s">
        <v>46</v>
      </c>
      <c r="H2125" s="29" t="str">
        <f>Factor2Name</f>
        <v>Variety</v>
      </c>
      <c r="I2125" s="30" t="s">
        <v>46</v>
      </c>
      <c r="K2125" s="29" t="str">
        <f>Factor2Name</f>
        <v>Variety</v>
      </c>
      <c r="L2125" s="30" t="s">
        <v>46</v>
      </c>
    </row>
    <row r="2126" spans="2:12" ht="13" x14ac:dyDescent="0.3">
      <c r="B2126" s="29" t="str">
        <f>Factor3Name</f>
        <v>Fertiliser</v>
      </c>
      <c r="C2126" s="30" t="s">
        <v>45</v>
      </c>
      <c r="E2126" s="29" t="str">
        <f>Factor3Name</f>
        <v>Fertiliser</v>
      </c>
      <c r="F2126" s="30" t="s">
        <v>45</v>
      </c>
      <c r="H2126" s="29" t="str">
        <f>Factor3Name</f>
        <v>Fertiliser</v>
      </c>
      <c r="I2126" s="30" t="s">
        <v>45</v>
      </c>
      <c r="K2126" s="29" t="str">
        <f>Factor3Name</f>
        <v>Fertiliser</v>
      </c>
      <c r="L2126" s="30" t="s">
        <v>45</v>
      </c>
    </row>
    <row r="2127" spans="2:12" ht="13" x14ac:dyDescent="0.3">
      <c r="B2127" s="29" t="str">
        <f>Factor1Name</f>
        <v>Weeding</v>
      </c>
      <c r="C2127" s="30" t="s">
        <v>37</v>
      </c>
      <c r="E2127" s="29" t="str">
        <f>Factor1Name</f>
        <v>Weeding</v>
      </c>
      <c r="F2127" s="30" t="s">
        <v>37</v>
      </c>
      <c r="H2127" s="29" t="str">
        <f>Factor1Name</f>
        <v>Weeding</v>
      </c>
      <c r="I2127" s="30" t="s">
        <v>37</v>
      </c>
      <c r="K2127" s="29" t="str">
        <f>Factor1Name</f>
        <v>Weeding</v>
      </c>
      <c r="L2127" s="30" t="s">
        <v>37</v>
      </c>
    </row>
    <row r="2128" spans="2:12" ht="13" x14ac:dyDescent="0.3">
      <c r="B2128" s="25" t="s">
        <v>14</v>
      </c>
      <c r="C2128" s="26">
        <v>958</v>
      </c>
      <c r="E2128" s="25" t="s">
        <v>14</v>
      </c>
      <c r="F2128" s="26">
        <v>770.1</v>
      </c>
      <c r="H2128" s="25" t="s">
        <v>14</v>
      </c>
      <c r="I2128" s="26">
        <v>760.8</v>
      </c>
      <c r="K2128" s="25" t="s">
        <v>14</v>
      </c>
      <c r="L2128" s="26">
        <v>624.70000000000005</v>
      </c>
    </row>
    <row r="2130" spans="2:12" ht="13" x14ac:dyDescent="0.3">
      <c r="B2130" s="27" t="s">
        <v>3</v>
      </c>
      <c r="C2130" s="28">
        <v>2018</v>
      </c>
      <c r="E2130" s="27" t="s">
        <v>3</v>
      </c>
      <c r="F2130" s="28">
        <v>2018</v>
      </c>
      <c r="H2130" s="27" t="s">
        <v>3</v>
      </c>
      <c r="I2130" s="28">
        <v>2018</v>
      </c>
      <c r="K2130" s="27" t="s">
        <v>3</v>
      </c>
      <c r="L2130" s="28">
        <v>2018</v>
      </c>
    </row>
    <row r="2131" spans="2:12" ht="13" x14ac:dyDescent="0.3">
      <c r="B2131" s="29" t="str">
        <f>UnitName</f>
        <v>Plot</v>
      </c>
      <c r="C2131" s="30">
        <v>6</v>
      </c>
      <c r="E2131" s="29" t="str">
        <f>UnitName</f>
        <v>Plot</v>
      </c>
      <c r="F2131" s="30">
        <v>6</v>
      </c>
      <c r="H2131" s="29" t="str">
        <f>UnitName</f>
        <v>Plot</v>
      </c>
      <c r="I2131" s="30">
        <v>6</v>
      </c>
      <c r="K2131" s="29" t="str">
        <f>UnitName</f>
        <v>Plot</v>
      </c>
      <c r="L2131" s="30">
        <v>6</v>
      </c>
    </row>
    <row r="2132" spans="2:12" ht="13" x14ac:dyDescent="0.3">
      <c r="B2132" s="29" t="str">
        <f>BlockName</f>
        <v>Name</v>
      </c>
      <c r="C2132" s="30" t="s">
        <v>55</v>
      </c>
      <c r="E2132" s="29" t="str">
        <f>BlockName</f>
        <v>Name</v>
      </c>
      <c r="F2132" s="30" t="s">
        <v>55</v>
      </c>
      <c r="H2132" s="29" t="str">
        <f>BlockName</f>
        <v>Name</v>
      </c>
      <c r="I2132" s="30" t="s">
        <v>55</v>
      </c>
      <c r="K2132" s="29" t="str">
        <f>BlockName</f>
        <v>Name</v>
      </c>
      <c r="L2132" s="30" t="s">
        <v>55</v>
      </c>
    </row>
    <row r="2133" spans="2:12" ht="13" x14ac:dyDescent="0.3">
      <c r="B2133" s="29" t="str">
        <f>Factor2Name</f>
        <v>Variety</v>
      </c>
      <c r="C2133" s="30" t="s">
        <v>46</v>
      </c>
      <c r="E2133" s="29" t="str">
        <f>Factor2Name</f>
        <v>Variety</v>
      </c>
      <c r="F2133" s="30" t="s">
        <v>46</v>
      </c>
      <c r="H2133" s="29" t="str">
        <f>Factor2Name</f>
        <v>Variety</v>
      </c>
      <c r="I2133" s="30" t="s">
        <v>46</v>
      </c>
      <c r="K2133" s="29" t="str">
        <f>Factor2Name</f>
        <v>Variety</v>
      </c>
      <c r="L2133" s="30" t="s">
        <v>46</v>
      </c>
    </row>
    <row r="2134" spans="2:12" ht="13" x14ac:dyDescent="0.3">
      <c r="B2134" s="29" t="str">
        <f>Factor3Name</f>
        <v>Fertiliser</v>
      </c>
      <c r="C2134" s="30" t="s">
        <v>45</v>
      </c>
      <c r="E2134" s="29" t="str">
        <f>Factor3Name</f>
        <v>Fertiliser</v>
      </c>
      <c r="F2134" s="30" t="s">
        <v>45</v>
      </c>
      <c r="H2134" s="29" t="str">
        <f>Factor3Name</f>
        <v>Fertiliser</v>
      </c>
      <c r="I2134" s="30" t="s">
        <v>45</v>
      </c>
      <c r="K2134" s="29" t="str">
        <f>Factor3Name</f>
        <v>Fertiliser</v>
      </c>
      <c r="L2134" s="30" t="s">
        <v>45</v>
      </c>
    </row>
    <row r="2135" spans="2:12" ht="13" x14ac:dyDescent="0.3">
      <c r="B2135" s="29" t="str">
        <f>Factor1Name</f>
        <v>Weeding</v>
      </c>
      <c r="C2135" s="30" t="s">
        <v>37</v>
      </c>
      <c r="E2135" s="29" t="str">
        <f>Factor1Name</f>
        <v>Weeding</v>
      </c>
      <c r="F2135" s="30" t="s">
        <v>37</v>
      </c>
      <c r="H2135" s="29" t="str">
        <f>Factor1Name</f>
        <v>Weeding</v>
      </c>
      <c r="I2135" s="30" t="s">
        <v>37</v>
      </c>
      <c r="K2135" s="29" t="str">
        <f>Factor1Name</f>
        <v>Weeding</v>
      </c>
      <c r="L2135" s="30" t="s">
        <v>37</v>
      </c>
    </row>
    <row r="2136" spans="2:12" ht="13" x14ac:dyDescent="0.3">
      <c r="B2136" s="25" t="s">
        <v>14</v>
      </c>
      <c r="C2136" s="26">
        <v>922.7</v>
      </c>
      <c r="E2136" s="25" t="s">
        <v>14</v>
      </c>
      <c r="F2136" s="26">
        <v>798.4</v>
      </c>
      <c r="H2136" s="25" t="s">
        <v>14</v>
      </c>
      <c r="I2136" s="26">
        <v>776.6</v>
      </c>
      <c r="K2136" s="25" t="s">
        <v>14</v>
      </c>
      <c r="L2136" s="26">
        <v>948.5</v>
      </c>
    </row>
    <row r="2138" spans="2:12" ht="13" x14ac:dyDescent="0.3">
      <c r="B2138" s="27" t="s">
        <v>3</v>
      </c>
      <c r="C2138" s="28">
        <v>2018</v>
      </c>
      <c r="E2138" s="27" t="s">
        <v>3</v>
      </c>
      <c r="F2138" s="28">
        <v>2018</v>
      </c>
      <c r="H2138" s="27" t="s">
        <v>3</v>
      </c>
      <c r="I2138" s="28">
        <v>2018</v>
      </c>
      <c r="K2138" s="27" t="s">
        <v>3</v>
      </c>
      <c r="L2138" s="28">
        <v>2018</v>
      </c>
    </row>
    <row r="2139" spans="2:12" ht="13" x14ac:dyDescent="0.3">
      <c r="B2139" s="29" t="str">
        <f>UnitName</f>
        <v>Plot</v>
      </c>
      <c r="C2139" s="30">
        <v>6</v>
      </c>
      <c r="E2139" s="29" t="str">
        <f>UnitName</f>
        <v>Plot</v>
      </c>
      <c r="F2139" s="30">
        <v>6</v>
      </c>
      <c r="H2139" s="29" t="str">
        <f>UnitName</f>
        <v>Plot</v>
      </c>
      <c r="I2139" s="30">
        <v>6</v>
      </c>
      <c r="K2139" s="29" t="str">
        <f>UnitName</f>
        <v>Plot</v>
      </c>
      <c r="L2139" s="30">
        <v>6</v>
      </c>
    </row>
    <row r="2140" spans="2:12" ht="13" x14ac:dyDescent="0.3">
      <c r="B2140" s="29" t="str">
        <f>BlockName</f>
        <v>Name</v>
      </c>
      <c r="C2140" s="30" t="s">
        <v>55</v>
      </c>
      <c r="E2140" s="29" t="str">
        <f>BlockName</f>
        <v>Name</v>
      </c>
      <c r="F2140" s="30" t="s">
        <v>55</v>
      </c>
      <c r="H2140" s="29" t="str">
        <f>BlockName</f>
        <v>Name</v>
      </c>
      <c r="I2140" s="30" t="s">
        <v>55</v>
      </c>
      <c r="K2140" s="29" t="str">
        <f>BlockName</f>
        <v>Name</v>
      </c>
      <c r="L2140" s="30" t="s">
        <v>55</v>
      </c>
    </row>
    <row r="2141" spans="2:12" ht="13" x14ac:dyDescent="0.3">
      <c r="B2141" s="29" t="str">
        <f>Factor2Name</f>
        <v>Variety</v>
      </c>
      <c r="C2141" s="30" t="s">
        <v>46</v>
      </c>
      <c r="E2141" s="29" t="str">
        <f>Factor2Name</f>
        <v>Variety</v>
      </c>
      <c r="F2141" s="30" t="s">
        <v>46</v>
      </c>
      <c r="H2141" s="29" t="str">
        <f>Factor2Name</f>
        <v>Variety</v>
      </c>
      <c r="I2141" s="30" t="s">
        <v>46</v>
      </c>
      <c r="K2141" s="29" t="str">
        <f>Factor2Name</f>
        <v>Variety</v>
      </c>
      <c r="L2141" s="30" t="s">
        <v>46</v>
      </c>
    </row>
    <row r="2142" spans="2:12" ht="13" x14ac:dyDescent="0.3">
      <c r="B2142" s="29" t="str">
        <f>Factor3Name</f>
        <v>Fertiliser</v>
      </c>
      <c r="C2142" s="30" t="s">
        <v>45</v>
      </c>
      <c r="E2142" s="29" t="str">
        <f>Factor3Name</f>
        <v>Fertiliser</v>
      </c>
      <c r="F2142" s="30" t="s">
        <v>45</v>
      </c>
      <c r="H2142" s="29" t="str">
        <f>Factor3Name</f>
        <v>Fertiliser</v>
      </c>
      <c r="I2142" s="30" t="s">
        <v>45</v>
      </c>
      <c r="K2142" s="29" t="str">
        <f>Factor3Name</f>
        <v>Fertiliser</v>
      </c>
      <c r="L2142" s="30" t="s">
        <v>45</v>
      </c>
    </row>
    <row r="2143" spans="2:12" ht="13" x14ac:dyDescent="0.3">
      <c r="B2143" s="29" t="str">
        <f>Factor1Name</f>
        <v>Weeding</v>
      </c>
      <c r="C2143" s="30" t="s">
        <v>37</v>
      </c>
      <c r="E2143" s="29" t="str">
        <f>Factor1Name</f>
        <v>Weeding</v>
      </c>
      <c r="F2143" s="30" t="s">
        <v>37</v>
      </c>
      <c r="H2143" s="29" t="str">
        <f>Factor1Name</f>
        <v>Weeding</v>
      </c>
      <c r="I2143" s="30" t="s">
        <v>37</v>
      </c>
      <c r="K2143" s="29" t="str">
        <f>Factor1Name</f>
        <v>Weeding</v>
      </c>
      <c r="L2143" s="30" t="s">
        <v>37</v>
      </c>
    </row>
    <row r="2144" spans="2:12" ht="13" x14ac:dyDescent="0.3">
      <c r="B2144" s="25" t="s">
        <v>14</v>
      </c>
      <c r="C2144" s="26">
        <v>732.9</v>
      </c>
      <c r="E2144" s="25" t="s">
        <v>14</v>
      </c>
      <c r="F2144" s="26">
        <v>813.6</v>
      </c>
      <c r="H2144" s="25" t="s">
        <v>14</v>
      </c>
      <c r="I2144" s="26">
        <v>629.9</v>
      </c>
      <c r="K2144" s="25" t="s">
        <v>14</v>
      </c>
      <c r="L2144" s="26">
        <v>889.3</v>
      </c>
    </row>
    <row r="2146" spans="2:12" ht="13" x14ac:dyDescent="0.3">
      <c r="B2146" s="27" t="s">
        <v>3</v>
      </c>
      <c r="C2146" s="28">
        <v>2018</v>
      </c>
      <c r="E2146" s="27" t="s">
        <v>3</v>
      </c>
      <c r="F2146" s="28">
        <v>2018</v>
      </c>
      <c r="H2146" s="27" t="s">
        <v>3</v>
      </c>
      <c r="I2146" s="28">
        <v>2018</v>
      </c>
      <c r="K2146" s="27" t="s">
        <v>3</v>
      </c>
      <c r="L2146" s="28">
        <v>2018</v>
      </c>
    </row>
    <row r="2147" spans="2:12" ht="13" x14ac:dyDescent="0.3">
      <c r="B2147" s="29" t="str">
        <f>UnitName</f>
        <v>Plot</v>
      </c>
      <c r="C2147" s="30">
        <v>6</v>
      </c>
      <c r="E2147" s="29" t="str">
        <f>UnitName</f>
        <v>Plot</v>
      </c>
      <c r="F2147" s="30">
        <v>6</v>
      </c>
      <c r="H2147" s="29" t="str">
        <f>UnitName</f>
        <v>Plot</v>
      </c>
      <c r="I2147" s="30">
        <v>6</v>
      </c>
      <c r="K2147" s="29" t="str">
        <f>UnitName</f>
        <v>Plot</v>
      </c>
      <c r="L2147" s="30">
        <v>6</v>
      </c>
    </row>
    <row r="2148" spans="2:12" ht="13" x14ac:dyDescent="0.3">
      <c r="B2148" s="29" t="str">
        <f>BlockName</f>
        <v>Name</v>
      </c>
      <c r="C2148" s="30" t="s">
        <v>55</v>
      </c>
      <c r="E2148" s="29" t="str">
        <f>BlockName</f>
        <v>Name</v>
      </c>
      <c r="F2148" s="30" t="s">
        <v>55</v>
      </c>
      <c r="H2148" s="29" t="str">
        <f>BlockName</f>
        <v>Name</v>
      </c>
      <c r="I2148" s="30" t="s">
        <v>55</v>
      </c>
      <c r="K2148" s="29" t="str">
        <f>BlockName</f>
        <v>Name</v>
      </c>
      <c r="L2148" s="30" t="s">
        <v>55</v>
      </c>
    </row>
    <row r="2149" spans="2:12" ht="13" x14ac:dyDescent="0.3">
      <c r="B2149" s="29" t="str">
        <f>Factor2Name</f>
        <v>Variety</v>
      </c>
      <c r="C2149" s="30" t="s">
        <v>46</v>
      </c>
      <c r="E2149" s="29" t="str">
        <f>Factor2Name</f>
        <v>Variety</v>
      </c>
      <c r="F2149" s="30" t="s">
        <v>46</v>
      </c>
      <c r="H2149" s="29" t="str">
        <f>Factor2Name</f>
        <v>Variety</v>
      </c>
      <c r="I2149" s="30" t="s">
        <v>46</v>
      </c>
      <c r="K2149" s="29" t="str">
        <f>Factor2Name</f>
        <v>Variety</v>
      </c>
      <c r="L2149" s="30" t="s">
        <v>46</v>
      </c>
    </row>
    <row r="2150" spans="2:12" ht="13" x14ac:dyDescent="0.3">
      <c r="B2150" s="29" t="str">
        <f>Factor3Name</f>
        <v>Fertiliser</v>
      </c>
      <c r="C2150" s="30" t="s">
        <v>45</v>
      </c>
      <c r="E2150" s="29" t="str">
        <f>Factor3Name</f>
        <v>Fertiliser</v>
      </c>
      <c r="F2150" s="30" t="s">
        <v>45</v>
      </c>
      <c r="H2150" s="29" t="str">
        <f>Factor3Name</f>
        <v>Fertiliser</v>
      </c>
      <c r="I2150" s="30" t="s">
        <v>45</v>
      </c>
      <c r="K2150" s="29" t="str">
        <f>Factor3Name</f>
        <v>Fertiliser</v>
      </c>
      <c r="L2150" s="30" t="s">
        <v>45</v>
      </c>
    </row>
    <row r="2151" spans="2:12" ht="13" x14ac:dyDescent="0.3">
      <c r="B2151" s="29" t="str">
        <f>Factor1Name</f>
        <v>Weeding</v>
      </c>
      <c r="C2151" s="30" t="s">
        <v>37</v>
      </c>
      <c r="E2151" s="29" t="str">
        <f>Factor1Name</f>
        <v>Weeding</v>
      </c>
      <c r="F2151" s="30" t="s">
        <v>37</v>
      </c>
      <c r="H2151" s="29" t="str">
        <f>Factor1Name</f>
        <v>Weeding</v>
      </c>
      <c r="I2151" s="30" t="s">
        <v>37</v>
      </c>
      <c r="K2151" s="29" t="str">
        <f>Factor1Name</f>
        <v>Weeding</v>
      </c>
      <c r="L2151" s="30" t="s">
        <v>37</v>
      </c>
    </row>
    <row r="2152" spans="2:12" ht="13" x14ac:dyDescent="0.3">
      <c r="B2152" s="25" t="s">
        <v>14</v>
      </c>
      <c r="C2152" s="26">
        <v>792.5</v>
      </c>
      <c r="E2152" s="25" t="s">
        <v>14</v>
      </c>
      <c r="F2152" s="26">
        <v>811.5</v>
      </c>
      <c r="H2152" s="25" t="s">
        <v>14</v>
      </c>
      <c r="I2152" s="26">
        <v>768.6</v>
      </c>
      <c r="K2152" s="25" t="s">
        <v>14</v>
      </c>
      <c r="L2152" s="26">
        <v>695.1</v>
      </c>
    </row>
    <row r="2154" spans="2:12" ht="13" x14ac:dyDescent="0.3">
      <c r="B2154" s="27" t="s">
        <v>3</v>
      </c>
      <c r="C2154" s="28">
        <v>2018</v>
      </c>
      <c r="E2154" s="27" t="s">
        <v>3</v>
      </c>
      <c r="F2154" s="28">
        <v>2018</v>
      </c>
      <c r="H2154" s="27" t="s">
        <v>3</v>
      </c>
      <c r="I2154" s="28">
        <v>2018</v>
      </c>
      <c r="K2154" s="27" t="s">
        <v>3</v>
      </c>
      <c r="L2154" s="28">
        <v>2018</v>
      </c>
    </row>
    <row r="2155" spans="2:12" ht="13" x14ac:dyDescent="0.3">
      <c r="B2155" s="29" t="str">
        <f>UnitName</f>
        <v>Plot</v>
      </c>
      <c r="C2155" s="30">
        <v>6</v>
      </c>
      <c r="E2155" s="29" t="str">
        <f>UnitName</f>
        <v>Plot</v>
      </c>
      <c r="F2155" s="30">
        <v>6</v>
      </c>
      <c r="H2155" s="29" t="str">
        <f>UnitName</f>
        <v>Plot</v>
      </c>
      <c r="I2155" s="30">
        <v>6</v>
      </c>
      <c r="K2155" s="29" t="str">
        <f>UnitName</f>
        <v>Plot</v>
      </c>
      <c r="L2155" s="30">
        <v>6</v>
      </c>
    </row>
    <row r="2156" spans="2:12" ht="13" x14ac:dyDescent="0.3">
      <c r="B2156" s="29" t="str">
        <f>BlockName</f>
        <v>Name</v>
      </c>
      <c r="C2156" s="30" t="s">
        <v>55</v>
      </c>
      <c r="E2156" s="29" t="str">
        <f>BlockName</f>
        <v>Name</v>
      </c>
      <c r="F2156" s="30" t="s">
        <v>55</v>
      </c>
      <c r="H2156" s="29" t="str">
        <f>BlockName</f>
        <v>Name</v>
      </c>
      <c r="I2156" s="30" t="s">
        <v>55</v>
      </c>
      <c r="K2156" s="29" t="str">
        <f>BlockName</f>
        <v>Name</v>
      </c>
      <c r="L2156" s="30" t="s">
        <v>55</v>
      </c>
    </row>
    <row r="2157" spans="2:12" ht="13" x14ac:dyDescent="0.3">
      <c r="B2157" s="29" t="str">
        <f>Factor2Name</f>
        <v>Variety</v>
      </c>
      <c r="C2157" s="30" t="s">
        <v>46</v>
      </c>
      <c r="E2157" s="29" t="str">
        <f>Factor2Name</f>
        <v>Variety</v>
      </c>
      <c r="F2157" s="30" t="s">
        <v>46</v>
      </c>
      <c r="H2157" s="29" t="str">
        <f>Factor2Name</f>
        <v>Variety</v>
      </c>
      <c r="I2157" s="30" t="s">
        <v>46</v>
      </c>
      <c r="K2157" s="29" t="str">
        <f>Factor2Name</f>
        <v>Variety</v>
      </c>
      <c r="L2157" s="30" t="s">
        <v>46</v>
      </c>
    </row>
    <row r="2158" spans="2:12" ht="13" x14ac:dyDescent="0.3">
      <c r="B2158" s="29" t="str">
        <f>Factor3Name</f>
        <v>Fertiliser</v>
      </c>
      <c r="C2158" s="30" t="s">
        <v>45</v>
      </c>
      <c r="E2158" s="29" t="str">
        <f>Factor3Name</f>
        <v>Fertiliser</v>
      </c>
      <c r="F2158" s="30" t="s">
        <v>45</v>
      </c>
      <c r="H2158" s="29" t="str">
        <f>Factor3Name</f>
        <v>Fertiliser</v>
      </c>
      <c r="I2158" s="30" t="s">
        <v>45</v>
      </c>
      <c r="K2158" s="29" t="str">
        <f>Factor3Name</f>
        <v>Fertiliser</v>
      </c>
      <c r="L2158" s="30" t="s">
        <v>45</v>
      </c>
    </row>
    <row r="2159" spans="2:12" ht="13" x14ac:dyDescent="0.3">
      <c r="B2159" s="29" t="str">
        <f>Factor1Name</f>
        <v>Weeding</v>
      </c>
      <c r="C2159" s="30" t="s">
        <v>37</v>
      </c>
      <c r="E2159" s="29" t="str">
        <f>Factor1Name</f>
        <v>Weeding</v>
      </c>
      <c r="F2159" s="30" t="s">
        <v>37</v>
      </c>
      <c r="H2159" s="29" t="str">
        <f>Factor1Name</f>
        <v>Weeding</v>
      </c>
      <c r="I2159" s="30" t="s">
        <v>37</v>
      </c>
      <c r="K2159" s="29" t="str">
        <f>Factor1Name</f>
        <v>Weeding</v>
      </c>
      <c r="L2159" s="30" t="s">
        <v>37</v>
      </c>
    </row>
    <row r="2160" spans="2:12" ht="13" x14ac:dyDescent="0.3">
      <c r="B2160" s="25" t="s">
        <v>14</v>
      </c>
      <c r="C2160" s="26">
        <v>862.2</v>
      </c>
      <c r="E2160" s="25" t="s">
        <v>14</v>
      </c>
      <c r="F2160" s="26">
        <v>722.9</v>
      </c>
      <c r="H2160" s="25" t="s">
        <v>14</v>
      </c>
      <c r="I2160" s="26">
        <v>719.4</v>
      </c>
      <c r="K2160" s="25" t="s">
        <v>14</v>
      </c>
      <c r="L2160" s="26">
        <v>754.1</v>
      </c>
    </row>
    <row r="2162" spans="2:12" ht="13" x14ac:dyDescent="0.3">
      <c r="B2162" s="27" t="s">
        <v>3</v>
      </c>
      <c r="C2162" s="28">
        <v>2018</v>
      </c>
      <c r="E2162" s="27" t="s">
        <v>3</v>
      </c>
      <c r="F2162" s="28">
        <v>2018</v>
      </c>
      <c r="H2162" s="27" t="s">
        <v>3</v>
      </c>
      <c r="I2162" s="28">
        <v>2018</v>
      </c>
      <c r="K2162" s="27" t="s">
        <v>3</v>
      </c>
      <c r="L2162" s="28">
        <v>2018</v>
      </c>
    </row>
    <row r="2163" spans="2:12" ht="13" x14ac:dyDescent="0.3">
      <c r="B2163" s="29" t="str">
        <f>UnitName</f>
        <v>Plot</v>
      </c>
      <c r="C2163" s="30">
        <v>1</v>
      </c>
      <c r="E2163" s="29" t="str">
        <f>UnitName</f>
        <v>Plot</v>
      </c>
      <c r="F2163" s="30">
        <v>1</v>
      </c>
      <c r="H2163" s="29" t="str">
        <f>UnitName</f>
        <v>Plot</v>
      </c>
      <c r="I2163" s="30">
        <v>1</v>
      </c>
      <c r="K2163" s="29" t="str">
        <f>UnitName</f>
        <v>Plot</v>
      </c>
      <c r="L2163" s="30">
        <v>1</v>
      </c>
    </row>
    <row r="2164" spans="2:12" ht="13" x14ac:dyDescent="0.3">
      <c r="B2164" s="29" t="str">
        <f>BlockName</f>
        <v>Name</v>
      </c>
      <c r="C2164" s="30" t="s">
        <v>55</v>
      </c>
      <c r="E2164" s="29" t="str">
        <f>BlockName</f>
        <v>Name</v>
      </c>
      <c r="F2164" s="30" t="s">
        <v>55</v>
      </c>
      <c r="H2164" s="29" t="str">
        <f>BlockName</f>
        <v>Name</v>
      </c>
      <c r="I2164" s="30" t="s">
        <v>55</v>
      </c>
      <c r="K2164" s="29" t="str">
        <f>BlockName</f>
        <v>Name</v>
      </c>
      <c r="L2164" s="30" t="s">
        <v>55</v>
      </c>
    </row>
    <row r="2165" spans="2:12" ht="13" x14ac:dyDescent="0.3">
      <c r="B2165" s="29" t="str">
        <f>Factor2Name</f>
        <v>Variety</v>
      </c>
      <c r="C2165" s="30" t="s">
        <v>46</v>
      </c>
      <c r="E2165" s="29" t="str">
        <f>Factor2Name</f>
        <v>Variety</v>
      </c>
      <c r="F2165" s="30" t="s">
        <v>46</v>
      </c>
      <c r="H2165" s="29" t="str">
        <f>Factor2Name</f>
        <v>Variety</v>
      </c>
      <c r="I2165" s="30" t="s">
        <v>46</v>
      </c>
      <c r="K2165" s="29" t="str">
        <f>Factor2Name</f>
        <v>Variety</v>
      </c>
      <c r="L2165" s="30" t="s">
        <v>46</v>
      </c>
    </row>
    <row r="2166" spans="2:12" ht="13" x14ac:dyDescent="0.3">
      <c r="B2166" s="29" t="str">
        <f>Factor3Name</f>
        <v>Fertiliser</v>
      </c>
      <c r="C2166" s="30" t="s">
        <v>38</v>
      </c>
      <c r="E2166" s="29" t="str">
        <f>Factor3Name</f>
        <v>Fertiliser</v>
      </c>
      <c r="F2166" s="30" t="s">
        <v>38</v>
      </c>
      <c r="H2166" s="29" t="str">
        <f>Factor3Name</f>
        <v>Fertiliser</v>
      </c>
      <c r="I2166" s="30" t="s">
        <v>38</v>
      </c>
      <c r="K2166" s="29" t="str">
        <f>Factor3Name</f>
        <v>Fertiliser</v>
      </c>
      <c r="L2166" s="30" t="s">
        <v>38</v>
      </c>
    </row>
    <row r="2167" spans="2:12" ht="13" x14ac:dyDescent="0.3">
      <c r="B2167" s="29" t="str">
        <f>Factor1Name</f>
        <v>Weeding</v>
      </c>
      <c r="C2167" s="30" t="s">
        <v>37</v>
      </c>
      <c r="E2167" s="29" t="str">
        <f>Factor1Name</f>
        <v>Weeding</v>
      </c>
      <c r="F2167" s="30" t="s">
        <v>37</v>
      </c>
      <c r="H2167" s="29" t="str">
        <f>Factor1Name</f>
        <v>Weeding</v>
      </c>
      <c r="I2167" s="30" t="s">
        <v>37</v>
      </c>
      <c r="K2167" s="29" t="str">
        <f>Factor1Name</f>
        <v>Weeding</v>
      </c>
      <c r="L2167" s="30" t="s">
        <v>37</v>
      </c>
    </row>
    <row r="2168" spans="2:12" ht="13" x14ac:dyDescent="0.3">
      <c r="B2168" s="25" t="s">
        <v>14</v>
      </c>
      <c r="C2168" s="26">
        <v>780.8</v>
      </c>
      <c r="E2168" s="25" t="s">
        <v>14</v>
      </c>
      <c r="F2168" s="26">
        <v>864.7</v>
      </c>
      <c r="H2168" s="25" t="s">
        <v>14</v>
      </c>
      <c r="I2168" s="26">
        <v>681.7</v>
      </c>
      <c r="K2168" s="25" t="s">
        <v>14</v>
      </c>
      <c r="L2168" s="26">
        <v>783.8</v>
      </c>
    </row>
    <row r="2170" spans="2:12" ht="13" x14ac:dyDescent="0.3">
      <c r="B2170" s="27" t="s">
        <v>3</v>
      </c>
      <c r="C2170" s="28">
        <v>2018</v>
      </c>
      <c r="E2170" s="27" t="s">
        <v>3</v>
      </c>
      <c r="F2170" s="28">
        <v>2018</v>
      </c>
      <c r="H2170" s="27" t="s">
        <v>3</v>
      </c>
      <c r="I2170" s="28">
        <v>2018</v>
      </c>
      <c r="K2170" s="27" t="s">
        <v>3</v>
      </c>
      <c r="L2170" s="28">
        <v>2018</v>
      </c>
    </row>
    <row r="2171" spans="2:12" ht="13" x14ac:dyDescent="0.3">
      <c r="B2171" s="29" t="str">
        <f>UnitName</f>
        <v>Plot</v>
      </c>
      <c r="C2171" s="30">
        <v>1</v>
      </c>
      <c r="E2171" s="29" t="str">
        <f>UnitName</f>
        <v>Plot</v>
      </c>
      <c r="F2171" s="30">
        <v>1</v>
      </c>
      <c r="H2171" s="29" t="str">
        <f>UnitName</f>
        <v>Plot</v>
      </c>
      <c r="I2171" s="30">
        <v>1</v>
      </c>
      <c r="K2171" s="29" t="str">
        <f>UnitName</f>
        <v>Plot</v>
      </c>
      <c r="L2171" s="30">
        <v>1</v>
      </c>
    </row>
    <row r="2172" spans="2:12" ht="13" x14ac:dyDescent="0.3">
      <c r="B2172" s="29" t="str">
        <f>BlockName</f>
        <v>Name</v>
      </c>
      <c r="C2172" s="30" t="s">
        <v>55</v>
      </c>
      <c r="E2172" s="29" t="str">
        <f>BlockName</f>
        <v>Name</v>
      </c>
      <c r="F2172" s="30" t="s">
        <v>55</v>
      </c>
      <c r="H2172" s="29" t="str">
        <f>BlockName</f>
        <v>Name</v>
      </c>
      <c r="I2172" s="30" t="s">
        <v>55</v>
      </c>
      <c r="K2172" s="29" t="str">
        <f>BlockName</f>
        <v>Name</v>
      </c>
      <c r="L2172" s="30" t="s">
        <v>55</v>
      </c>
    </row>
    <row r="2173" spans="2:12" ht="13" x14ac:dyDescent="0.3">
      <c r="B2173" s="29" t="str">
        <f>Factor2Name</f>
        <v>Variety</v>
      </c>
      <c r="C2173" s="30" t="s">
        <v>46</v>
      </c>
      <c r="E2173" s="29" t="str">
        <f>Factor2Name</f>
        <v>Variety</v>
      </c>
      <c r="F2173" s="30" t="s">
        <v>46</v>
      </c>
      <c r="H2173" s="29" t="str">
        <f>Factor2Name</f>
        <v>Variety</v>
      </c>
      <c r="I2173" s="30" t="s">
        <v>46</v>
      </c>
      <c r="K2173" s="29" t="str">
        <f>Factor2Name</f>
        <v>Variety</v>
      </c>
      <c r="L2173" s="30" t="s">
        <v>46</v>
      </c>
    </row>
    <row r="2174" spans="2:12" ht="13" x14ac:dyDescent="0.3">
      <c r="B2174" s="29" t="str">
        <f>Factor3Name</f>
        <v>Fertiliser</v>
      </c>
      <c r="C2174" s="30" t="s">
        <v>38</v>
      </c>
      <c r="E2174" s="29" t="str">
        <f>Factor3Name</f>
        <v>Fertiliser</v>
      </c>
      <c r="F2174" s="30" t="s">
        <v>38</v>
      </c>
      <c r="H2174" s="29" t="str">
        <f>Factor3Name</f>
        <v>Fertiliser</v>
      </c>
      <c r="I2174" s="30" t="s">
        <v>38</v>
      </c>
      <c r="K2174" s="29" t="str">
        <f>Factor3Name</f>
        <v>Fertiliser</v>
      </c>
      <c r="L2174" s="30" t="s">
        <v>38</v>
      </c>
    </row>
    <row r="2175" spans="2:12" ht="13" x14ac:dyDescent="0.3">
      <c r="B2175" s="29" t="str">
        <f>Factor1Name</f>
        <v>Weeding</v>
      </c>
      <c r="C2175" s="30" t="s">
        <v>37</v>
      </c>
      <c r="E2175" s="29" t="str">
        <f>Factor1Name</f>
        <v>Weeding</v>
      </c>
      <c r="F2175" s="30" t="s">
        <v>37</v>
      </c>
      <c r="H2175" s="29" t="str">
        <f>Factor1Name</f>
        <v>Weeding</v>
      </c>
      <c r="I2175" s="30" t="s">
        <v>37</v>
      </c>
      <c r="K2175" s="29" t="str">
        <f>Factor1Name</f>
        <v>Weeding</v>
      </c>
      <c r="L2175" s="30" t="s">
        <v>37</v>
      </c>
    </row>
    <row r="2176" spans="2:12" ht="13" x14ac:dyDescent="0.3">
      <c r="B2176" s="25" t="s">
        <v>14</v>
      </c>
      <c r="C2176" s="26">
        <v>893.3</v>
      </c>
      <c r="E2176" s="25" t="s">
        <v>14</v>
      </c>
      <c r="F2176" s="26">
        <v>818.5</v>
      </c>
      <c r="H2176" s="25" t="s">
        <v>14</v>
      </c>
      <c r="I2176" s="26">
        <v>873.5</v>
      </c>
      <c r="K2176" s="25" t="s">
        <v>14</v>
      </c>
      <c r="L2176" s="26">
        <v>745.8</v>
      </c>
    </row>
    <row r="2178" spans="2:12" ht="13" x14ac:dyDescent="0.3">
      <c r="B2178" s="27" t="s">
        <v>3</v>
      </c>
      <c r="C2178" s="28">
        <v>2018</v>
      </c>
      <c r="E2178" s="27" t="s">
        <v>3</v>
      </c>
      <c r="F2178" s="28">
        <v>2018</v>
      </c>
      <c r="H2178" s="27" t="s">
        <v>3</v>
      </c>
      <c r="I2178" s="28">
        <v>2018</v>
      </c>
      <c r="K2178" s="27" t="s">
        <v>3</v>
      </c>
      <c r="L2178" s="28">
        <v>2018</v>
      </c>
    </row>
    <row r="2179" spans="2:12" ht="13" x14ac:dyDescent="0.3">
      <c r="B2179" s="29" t="str">
        <f>UnitName</f>
        <v>Plot</v>
      </c>
      <c r="C2179" s="30">
        <v>1</v>
      </c>
      <c r="E2179" s="29" t="str">
        <f>UnitName</f>
        <v>Plot</v>
      </c>
      <c r="F2179" s="30">
        <v>1</v>
      </c>
      <c r="H2179" s="29" t="str">
        <f>UnitName</f>
        <v>Plot</v>
      </c>
      <c r="I2179" s="30">
        <v>1</v>
      </c>
      <c r="K2179" s="29" t="str">
        <f>UnitName</f>
        <v>Plot</v>
      </c>
      <c r="L2179" s="30">
        <v>1</v>
      </c>
    </row>
    <row r="2180" spans="2:12" ht="13" x14ac:dyDescent="0.3">
      <c r="B2180" s="29" t="str">
        <f>BlockName</f>
        <v>Name</v>
      </c>
      <c r="C2180" s="30" t="s">
        <v>55</v>
      </c>
      <c r="E2180" s="29" t="str">
        <f>BlockName</f>
        <v>Name</v>
      </c>
      <c r="F2180" s="30" t="s">
        <v>55</v>
      </c>
      <c r="H2180" s="29" t="str">
        <f>BlockName</f>
        <v>Name</v>
      </c>
      <c r="I2180" s="30" t="s">
        <v>55</v>
      </c>
      <c r="K2180" s="29" t="str">
        <f>BlockName</f>
        <v>Name</v>
      </c>
      <c r="L2180" s="30" t="s">
        <v>55</v>
      </c>
    </row>
    <row r="2181" spans="2:12" ht="13" x14ac:dyDescent="0.3">
      <c r="B2181" s="29" t="str">
        <f>Factor2Name</f>
        <v>Variety</v>
      </c>
      <c r="C2181" s="30" t="s">
        <v>46</v>
      </c>
      <c r="E2181" s="29" t="str">
        <f>Factor2Name</f>
        <v>Variety</v>
      </c>
      <c r="F2181" s="30" t="s">
        <v>46</v>
      </c>
      <c r="H2181" s="29" t="str">
        <f>Factor2Name</f>
        <v>Variety</v>
      </c>
      <c r="I2181" s="30" t="s">
        <v>46</v>
      </c>
      <c r="K2181" s="29" t="str">
        <f>Factor2Name</f>
        <v>Variety</v>
      </c>
      <c r="L2181" s="30" t="s">
        <v>46</v>
      </c>
    </row>
    <row r="2182" spans="2:12" ht="13" x14ac:dyDescent="0.3">
      <c r="B2182" s="29" t="str">
        <f>Factor3Name</f>
        <v>Fertiliser</v>
      </c>
      <c r="C2182" s="30" t="s">
        <v>38</v>
      </c>
      <c r="E2182" s="29" t="str">
        <f>Factor3Name</f>
        <v>Fertiliser</v>
      </c>
      <c r="F2182" s="30" t="s">
        <v>38</v>
      </c>
      <c r="H2182" s="29" t="str">
        <f>Factor3Name</f>
        <v>Fertiliser</v>
      </c>
      <c r="I2182" s="30" t="s">
        <v>38</v>
      </c>
      <c r="K2182" s="29" t="str">
        <f>Factor3Name</f>
        <v>Fertiliser</v>
      </c>
      <c r="L2182" s="30" t="s">
        <v>38</v>
      </c>
    </row>
    <row r="2183" spans="2:12" ht="13" x14ac:dyDescent="0.3">
      <c r="B2183" s="29" t="str">
        <f>Factor1Name</f>
        <v>Weeding</v>
      </c>
      <c r="C2183" s="30" t="s">
        <v>37</v>
      </c>
      <c r="E2183" s="29" t="str">
        <f>Factor1Name</f>
        <v>Weeding</v>
      </c>
      <c r="F2183" s="30" t="s">
        <v>37</v>
      </c>
      <c r="H2183" s="29" t="str">
        <f>Factor1Name</f>
        <v>Weeding</v>
      </c>
      <c r="I2183" s="30" t="s">
        <v>37</v>
      </c>
      <c r="K2183" s="29" t="str">
        <f>Factor1Name</f>
        <v>Weeding</v>
      </c>
      <c r="L2183" s="30" t="s">
        <v>37</v>
      </c>
    </row>
    <row r="2184" spans="2:12" ht="13" x14ac:dyDescent="0.3">
      <c r="B2184" s="25" t="s">
        <v>14</v>
      </c>
      <c r="C2184" s="26">
        <v>652.79999999999995</v>
      </c>
      <c r="E2184" s="25" t="s">
        <v>14</v>
      </c>
      <c r="F2184" s="26">
        <v>831.5</v>
      </c>
      <c r="H2184" s="25" t="s">
        <v>14</v>
      </c>
      <c r="I2184" s="26">
        <v>800.6</v>
      </c>
      <c r="K2184" s="25" t="s">
        <v>14</v>
      </c>
      <c r="L2184" s="26">
        <v>849.1</v>
      </c>
    </row>
    <row r="2186" spans="2:12" ht="13" x14ac:dyDescent="0.3">
      <c r="B2186" s="27" t="s">
        <v>3</v>
      </c>
      <c r="C2186" s="28">
        <v>2018</v>
      </c>
      <c r="E2186" s="27" t="s">
        <v>3</v>
      </c>
      <c r="F2186" s="28">
        <v>2018</v>
      </c>
      <c r="H2186" s="27" t="s">
        <v>3</v>
      </c>
      <c r="I2186" s="28">
        <v>2018</v>
      </c>
      <c r="K2186" s="27" t="s">
        <v>3</v>
      </c>
      <c r="L2186" s="28">
        <v>2018</v>
      </c>
    </row>
    <row r="2187" spans="2:12" ht="13" x14ac:dyDescent="0.3">
      <c r="B2187" s="29" t="str">
        <f>UnitName</f>
        <v>Plot</v>
      </c>
      <c r="C2187" s="30">
        <v>1</v>
      </c>
      <c r="E2187" s="29" t="str">
        <f>UnitName</f>
        <v>Plot</v>
      </c>
      <c r="F2187" s="30">
        <v>1</v>
      </c>
      <c r="H2187" s="29" t="str">
        <f>UnitName</f>
        <v>Plot</v>
      </c>
      <c r="I2187" s="30">
        <v>1</v>
      </c>
      <c r="K2187" s="29" t="str">
        <f>UnitName</f>
        <v>Plot</v>
      </c>
      <c r="L2187" s="30">
        <v>1</v>
      </c>
    </row>
    <row r="2188" spans="2:12" ht="13" x14ac:dyDescent="0.3">
      <c r="B2188" s="29" t="str">
        <f>BlockName</f>
        <v>Name</v>
      </c>
      <c r="C2188" s="30" t="s">
        <v>55</v>
      </c>
      <c r="E2188" s="29" t="str">
        <f>BlockName</f>
        <v>Name</v>
      </c>
      <c r="F2188" s="30" t="s">
        <v>55</v>
      </c>
      <c r="H2188" s="29" t="str">
        <f>BlockName</f>
        <v>Name</v>
      </c>
      <c r="I2188" s="30" t="s">
        <v>55</v>
      </c>
      <c r="K2188" s="29" t="str">
        <f>BlockName</f>
        <v>Name</v>
      </c>
      <c r="L2188" s="30" t="s">
        <v>55</v>
      </c>
    </row>
    <row r="2189" spans="2:12" ht="13" x14ac:dyDescent="0.3">
      <c r="B2189" s="29" t="str">
        <f>Factor2Name</f>
        <v>Variety</v>
      </c>
      <c r="C2189" s="30" t="s">
        <v>46</v>
      </c>
      <c r="E2189" s="29" t="str">
        <f>Factor2Name</f>
        <v>Variety</v>
      </c>
      <c r="F2189" s="30" t="s">
        <v>46</v>
      </c>
      <c r="H2189" s="29" t="str">
        <f>Factor2Name</f>
        <v>Variety</v>
      </c>
      <c r="I2189" s="30" t="s">
        <v>46</v>
      </c>
      <c r="K2189" s="29" t="str">
        <f>Factor2Name</f>
        <v>Variety</v>
      </c>
      <c r="L2189" s="30" t="s">
        <v>46</v>
      </c>
    </row>
    <row r="2190" spans="2:12" ht="13" x14ac:dyDescent="0.3">
      <c r="B2190" s="29" t="str">
        <f>Factor3Name</f>
        <v>Fertiliser</v>
      </c>
      <c r="C2190" s="30" t="s">
        <v>38</v>
      </c>
      <c r="E2190" s="29" t="str">
        <f>Factor3Name</f>
        <v>Fertiliser</v>
      </c>
      <c r="F2190" s="30" t="s">
        <v>38</v>
      </c>
      <c r="H2190" s="29" t="str">
        <f>Factor3Name</f>
        <v>Fertiliser</v>
      </c>
      <c r="I2190" s="30" t="s">
        <v>38</v>
      </c>
      <c r="K2190" s="29" t="str">
        <f>Factor3Name</f>
        <v>Fertiliser</v>
      </c>
      <c r="L2190" s="30" t="s">
        <v>38</v>
      </c>
    </row>
    <row r="2191" spans="2:12" ht="13" x14ac:dyDescent="0.3">
      <c r="B2191" s="29" t="str">
        <f>Factor1Name</f>
        <v>Weeding</v>
      </c>
      <c r="C2191" s="30" t="s">
        <v>37</v>
      </c>
      <c r="E2191" s="29" t="str">
        <f>Factor1Name</f>
        <v>Weeding</v>
      </c>
      <c r="F2191" s="30" t="s">
        <v>37</v>
      </c>
      <c r="H2191" s="29" t="str">
        <f>Factor1Name</f>
        <v>Weeding</v>
      </c>
      <c r="I2191" s="30" t="s">
        <v>37</v>
      </c>
      <c r="K2191" s="29" t="str">
        <f>Factor1Name</f>
        <v>Weeding</v>
      </c>
      <c r="L2191" s="30" t="s">
        <v>37</v>
      </c>
    </row>
    <row r="2192" spans="2:12" ht="13" x14ac:dyDescent="0.3">
      <c r="B2192" s="25" t="s">
        <v>14</v>
      </c>
      <c r="C2192" s="26">
        <v>762.1</v>
      </c>
      <c r="E2192" s="25" t="s">
        <v>14</v>
      </c>
      <c r="F2192" s="26">
        <v>834</v>
      </c>
      <c r="H2192" s="25" t="s">
        <v>14</v>
      </c>
      <c r="I2192" s="26">
        <v>700.8</v>
      </c>
      <c r="K2192" s="25" t="s">
        <v>14</v>
      </c>
      <c r="L2192" s="26">
        <v>932</v>
      </c>
    </row>
    <row r="2194" spans="2:12" ht="13" x14ac:dyDescent="0.3">
      <c r="B2194" s="27" t="s">
        <v>3</v>
      </c>
      <c r="C2194" s="28">
        <v>2018</v>
      </c>
      <c r="E2194" s="27" t="s">
        <v>3</v>
      </c>
      <c r="F2194" s="28">
        <v>2018</v>
      </c>
      <c r="H2194" s="27" t="s">
        <v>3</v>
      </c>
      <c r="I2194" s="28">
        <v>2018</v>
      </c>
      <c r="K2194" s="27" t="s">
        <v>3</v>
      </c>
      <c r="L2194" s="28">
        <v>2018</v>
      </c>
    </row>
    <row r="2195" spans="2:12" ht="13" x14ac:dyDescent="0.3">
      <c r="B2195" s="29" t="str">
        <f>UnitName</f>
        <v>Plot</v>
      </c>
      <c r="C2195" s="30">
        <v>1</v>
      </c>
      <c r="E2195" s="29" t="str">
        <f>UnitName</f>
        <v>Plot</v>
      </c>
      <c r="F2195" s="30">
        <v>1</v>
      </c>
      <c r="H2195" s="29" t="str">
        <f>UnitName</f>
        <v>Plot</v>
      </c>
      <c r="I2195" s="30">
        <v>1</v>
      </c>
      <c r="K2195" s="29" t="str">
        <f>UnitName</f>
        <v>Plot</v>
      </c>
      <c r="L2195" s="30">
        <v>1</v>
      </c>
    </row>
    <row r="2196" spans="2:12" ht="13" x14ac:dyDescent="0.3">
      <c r="B2196" s="29" t="str">
        <f>BlockName</f>
        <v>Name</v>
      </c>
      <c r="C2196" s="30" t="s">
        <v>55</v>
      </c>
      <c r="E2196" s="29" t="str">
        <f>BlockName</f>
        <v>Name</v>
      </c>
      <c r="F2196" s="30" t="s">
        <v>55</v>
      </c>
      <c r="H2196" s="29" t="str">
        <f>BlockName</f>
        <v>Name</v>
      </c>
      <c r="I2196" s="30" t="s">
        <v>55</v>
      </c>
      <c r="K2196" s="29" t="str">
        <f>BlockName</f>
        <v>Name</v>
      </c>
      <c r="L2196" s="30" t="s">
        <v>55</v>
      </c>
    </row>
    <row r="2197" spans="2:12" ht="13" x14ac:dyDescent="0.3">
      <c r="B2197" s="29" t="str">
        <f>Factor2Name</f>
        <v>Variety</v>
      </c>
      <c r="C2197" s="30" t="s">
        <v>46</v>
      </c>
      <c r="E2197" s="29" t="str">
        <f>Factor2Name</f>
        <v>Variety</v>
      </c>
      <c r="F2197" s="30" t="s">
        <v>46</v>
      </c>
      <c r="H2197" s="29" t="str">
        <f>Factor2Name</f>
        <v>Variety</v>
      </c>
      <c r="I2197" s="30" t="s">
        <v>46</v>
      </c>
      <c r="K2197" s="29" t="str">
        <f>Factor2Name</f>
        <v>Variety</v>
      </c>
      <c r="L2197" s="30" t="s">
        <v>46</v>
      </c>
    </row>
    <row r="2198" spans="2:12" ht="13" x14ac:dyDescent="0.3">
      <c r="B2198" s="29" t="str">
        <f>Factor3Name</f>
        <v>Fertiliser</v>
      </c>
      <c r="C2198" s="30" t="s">
        <v>38</v>
      </c>
      <c r="E2198" s="29" t="str">
        <f>Factor3Name</f>
        <v>Fertiliser</v>
      </c>
      <c r="F2198" s="30" t="s">
        <v>38</v>
      </c>
      <c r="H2198" s="29" t="str">
        <f>Factor3Name</f>
        <v>Fertiliser</v>
      </c>
      <c r="I2198" s="30" t="s">
        <v>38</v>
      </c>
      <c r="K2198" s="29" t="str">
        <f>Factor3Name</f>
        <v>Fertiliser</v>
      </c>
      <c r="L2198" s="30" t="s">
        <v>38</v>
      </c>
    </row>
    <row r="2199" spans="2:12" ht="13" x14ac:dyDescent="0.3">
      <c r="B2199" s="29" t="str">
        <f>Factor1Name</f>
        <v>Weeding</v>
      </c>
      <c r="C2199" s="30" t="s">
        <v>37</v>
      </c>
      <c r="E2199" s="29" t="str">
        <f>Factor1Name</f>
        <v>Weeding</v>
      </c>
      <c r="F2199" s="30" t="s">
        <v>37</v>
      </c>
      <c r="H2199" s="29" t="str">
        <f>Factor1Name</f>
        <v>Weeding</v>
      </c>
      <c r="I2199" s="30" t="s">
        <v>37</v>
      </c>
      <c r="K2199" s="29" t="str">
        <f>Factor1Name</f>
        <v>Weeding</v>
      </c>
      <c r="L2199" s="30" t="s">
        <v>37</v>
      </c>
    </row>
    <row r="2200" spans="2:12" ht="13" x14ac:dyDescent="0.3">
      <c r="B2200" s="25" t="s">
        <v>14</v>
      </c>
      <c r="C2200" s="26">
        <v>766.7</v>
      </c>
      <c r="E2200" s="25" t="s">
        <v>14</v>
      </c>
      <c r="F2200" s="26">
        <v>889.6</v>
      </c>
      <c r="H2200" s="25" t="s">
        <v>14</v>
      </c>
      <c r="I2200" s="26">
        <v>702.2</v>
      </c>
      <c r="K2200" s="25" t="s">
        <v>14</v>
      </c>
      <c r="L2200" s="26">
        <v>799.8</v>
      </c>
    </row>
    <row r="2202" spans="2:12" ht="13" x14ac:dyDescent="0.3">
      <c r="B2202" s="27" t="s">
        <v>3</v>
      </c>
      <c r="C2202" s="28">
        <v>2018</v>
      </c>
      <c r="E2202" s="27" t="s">
        <v>3</v>
      </c>
      <c r="F2202" s="28">
        <v>2018</v>
      </c>
      <c r="H2202" s="27" t="s">
        <v>3</v>
      </c>
      <c r="I2202" s="28">
        <v>2018</v>
      </c>
      <c r="K2202" s="27" t="s">
        <v>3</v>
      </c>
      <c r="L2202" s="28">
        <v>2018</v>
      </c>
    </row>
    <row r="2203" spans="2:12" ht="13" x14ac:dyDescent="0.3">
      <c r="B2203" s="29" t="str">
        <f>UnitName</f>
        <v>Plot</v>
      </c>
      <c r="C2203" s="30">
        <v>2</v>
      </c>
      <c r="E2203" s="29" t="str">
        <f>UnitName</f>
        <v>Plot</v>
      </c>
      <c r="F2203" s="30">
        <v>2</v>
      </c>
      <c r="H2203" s="29" t="str">
        <f>UnitName</f>
        <v>Plot</v>
      </c>
      <c r="I2203" s="30">
        <v>2</v>
      </c>
      <c r="K2203" s="29" t="str">
        <f>UnitName</f>
        <v>Plot</v>
      </c>
      <c r="L2203" s="30">
        <v>2</v>
      </c>
    </row>
    <row r="2204" spans="2:12" ht="13" x14ac:dyDescent="0.3">
      <c r="B2204" s="29" t="str">
        <f>BlockName</f>
        <v>Name</v>
      </c>
      <c r="C2204" s="30" t="s">
        <v>55</v>
      </c>
      <c r="E2204" s="29" t="str">
        <f>BlockName</f>
        <v>Name</v>
      </c>
      <c r="F2204" s="30" t="s">
        <v>55</v>
      </c>
      <c r="H2204" s="29" t="str">
        <f>BlockName</f>
        <v>Name</v>
      </c>
      <c r="I2204" s="30" t="s">
        <v>55</v>
      </c>
      <c r="K2204" s="29" t="str">
        <f>BlockName</f>
        <v>Name</v>
      </c>
      <c r="L2204" s="30" t="s">
        <v>55</v>
      </c>
    </row>
    <row r="2205" spans="2:12" ht="13" x14ac:dyDescent="0.3">
      <c r="B2205" s="29" t="str">
        <f>Factor2Name</f>
        <v>Variety</v>
      </c>
      <c r="C2205" s="30" t="s">
        <v>46</v>
      </c>
      <c r="E2205" s="29" t="str">
        <f>Factor2Name</f>
        <v>Variety</v>
      </c>
      <c r="F2205" s="30" t="s">
        <v>46</v>
      </c>
      <c r="H2205" s="29" t="str">
        <f>Factor2Name</f>
        <v>Variety</v>
      </c>
      <c r="I2205" s="30" t="s">
        <v>46</v>
      </c>
      <c r="K2205" s="29" t="str">
        <f>Factor2Name</f>
        <v>Variety</v>
      </c>
      <c r="L2205" s="30" t="s">
        <v>46</v>
      </c>
    </row>
    <row r="2206" spans="2:12" ht="13" x14ac:dyDescent="0.3">
      <c r="B2206" s="29" t="str">
        <f>Factor3Name</f>
        <v>Fertiliser</v>
      </c>
      <c r="C2206" s="30" t="s">
        <v>38</v>
      </c>
      <c r="E2206" s="29" t="str">
        <f>Factor3Name</f>
        <v>Fertiliser</v>
      </c>
      <c r="F2206" s="30" t="s">
        <v>38</v>
      </c>
      <c r="H2206" s="29" t="str">
        <f>Factor3Name</f>
        <v>Fertiliser</v>
      </c>
      <c r="I2206" s="30" t="s">
        <v>38</v>
      </c>
      <c r="K2206" s="29" t="str">
        <f>Factor3Name</f>
        <v>Fertiliser</v>
      </c>
      <c r="L2206" s="30" t="s">
        <v>38</v>
      </c>
    </row>
    <row r="2207" spans="2:12" ht="13" x14ac:dyDescent="0.3">
      <c r="B2207" s="29" t="str">
        <f>Factor1Name</f>
        <v>Weeding</v>
      </c>
      <c r="C2207" s="30" t="s">
        <v>37</v>
      </c>
      <c r="E2207" s="29" t="str">
        <f>Factor1Name</f>
        <v>Weeding</v>
      </c>
      <c r="F2207" s="30" t="s">
        <v>37</v>
      </c>
      <c r="H2207" s="29" t="str">
        <f>Factor1Name</f>
        <v>Weeding</v>
      </c>
      <c r="I2207" s="30" t="s">
        <v>37</v>
      </c>
      <c r="K2207" s="29" t="str">
        <f>Factor1Name</f>
        <v>Weeding</v>
      </c>
      <c r="L2207" s="30" t="s">
        <v>37</v>
      </c>
    </row>
    <row r="2208" spans="2:12" ht="13" x14ac:dyDescent="0.3">
      <c r="B2208" s="25" t="s">
        <v>14</v>
      </c>
      <c r="C2208" s="26">
        <v>617.1</v>
      </c>
      <c r="E2208" s="25" t="s">
        <v>14</v>
      </c>
      <c r="F2208" s="26">
        <v>866.7</v>
      </c>
      <c r="H2208" s="25" t="s">
        <v>14</v>
      </c>
      <c r="I2208" s="26">
        <v>899.7</v>
      </c>
      <c r="K2208" s="25" t="s">
        <v>14</v>
      </c>
      <c r="L2208" s="26">
        <v>746</v>
      </c>
    </row>
    <row r="2210" spans="2:12" ht="13" x14ac:dyDescent="0.3">
      <c r="B2210" s="27" t="s">
        <v>3</v>
      </c>
      <c r="C2210" s="28">
        <v>2018</v>
      </c>
      <c r="E2210" s="27" t="s">
        <v>3</v>
      </c>
      <c r="F2210" s="28">
        <v>2018</v>
      </c>
      <c r="H2210" s="27" t="s">
        <v>3</v>
      </c>
      <c r="I2210" s="28">
        <v>2018</v>
      </c>
      <c r="K2210" s="27" t="s">
        <v>3</v>
      </c>
      <c r="L2210" s="28">
        <v>2018</v>
      </c>
    </row>
    <row r="2211" spans="2:12" ht="13" x14ac:dyDescent="0.3">
      <c r="B2211" s="29" t="str">
        <f>UnitName</f>
        <v>Plot</v>
      </c>
      <c r="C2211" s="30">
        <v>2</v>
      </c>
      <c r="E2211" s="29" t="str">
        <f>UnitName</f>
        <v>Plot</v>
      </c>
      <c r="F2211" s="30">
        <v>2</v>
      </c>
      <c r="H2211" s="29" t="str">
        <f>UnitName</f>
        <v>Plot</v>
      </c>
      <c r="I2211" s="30">
        <v>2</v>
      </c>
      <c r="K2211" s="29" t="str">
        <f>UnitName</f>
        <v>Plot</v>
      </c>
      <c r="L2211" s="30">
        <v>2</v>
      </c>
    </row>
    <row r="2212" spans="2:12" ht="13" x14ac:dyDescent="0.3">
      <c r="B2212" s="29" t="str">
        <f>BlockName</f>
        <v>Name</v>
      </c>
      <c r="C2212" s="30" t="s">
        <v>55</v>
      </c>
      <c r="E2212" s="29" t="str">
        <f>BlockName</f>
        <v>Name</v>
      </c>
      <c r="F2212" s="30" t="s">
        <v>55</v>
      </c>
      <c r="H2212" s="29" t="str">
        <f>BlockName</f>
        <v>Name</v>
      </c>
      <c r="I2212" s="30" t="s">
        <v>55</v>
      </c>
      <c r="K2212" s="29" t="str">
        <f>BlockName</f>
        <v>Name</v>
      </c>
      <c r="L2212" s="30" t="s">
        <v>55</v>
      </c>
    </row>
    <row r="2213" spans="2:12" ht="13" x14ac:dyDescent="0.3">
      <c r="B2213" s="29" t="str">
        <f>Factor2Name</f>
        <v>Variety</v>
      </c>
      <c r="C2213" s="30" t="s">
        <v>46</v>
      </c>
      <c r="E2213" s="29" t="str">
        <f>Factor2Name</f>
        <v>Variety</v>
      </c>
      <c r="F2213" s="30" t="s">
        <v>46</v>
      </c>
      <c r="H2213" s="29" t="str">
        <f>Factor2Name</f>
        <v>Variety</v>
      </c>
      <c r="I2213" s="30" t="s">
        <v>46</v>
      </c>
      <c r="K2213" s="29" t="str">
        <f>Factor2Name</f>
        <v>Variety</v>
      </c>
      <c r="L2213" s="30" t="s">
        <v>46</v>
      </c>
    </row>
    <row r="2214" spans="2:12" ht="13" x14ac:dyDescent="0.3">
      <c r="B2214" s="29" t="str">
        <f>Factor3Name</f>
        <v>Fertiliser</v>
      </c>
      <c r="C2214" s="30" t="s">
        <v>38</v>
      </c>
      <c r="E2214" s="29" t="str">
        <f>Factor3Name</f>
        <v>Fertiliser</v>
      </c>
      <c r="F2214" s="30" t="s">
        <v>38</v>
      </c>
      <c r="H2214" s="29" t="str">
        <f>Factor3Name</f>
        <v>Fertiliser</v>
      </c>
      <c r="I2214" s="30" t="s">
        <v>38</v>
      </c>
      <c r="K2214" s="29" t="str">
        <f>Factor3Name</f>
        <v>Fertiliser</v>
      </c>
      <c r="L2214" s="30" t="s">
        <v>38</v>
      </c>
    </row>
    <row r="2215" spans="2:12" ht="13" x14ac:dyDescent="0.3">
      <c r="B2215" s="29" t="str">
        <f>Factor1Name</f>
        <v>Weeding</v>
      </c>
      <c r="C2215" s="30" t="s">
        <v>37</v>
      </c>
      <c r="E2215" s="29" t="str">
        <f>Factor1Name</f>
        <v>Weeding</v>
      </c>
      <c r="F2215" s="30" t="s">
        <v>37</v>
      </c>
      <c r="H2215" s="29" t="str">
        <f>Factor1Name</f>
        <v>Weeding</v>
      </c>
      <c r="I2215" s="30" t="s">
        <v>37</v>
      </c>
      <c r="K2215" s="29" t="str">
        <f>Factor1Name</f>
        <v>Weeding</v>
      </c>
      <c r="L2215" s="30" t="s">
        <v>37</v>
      </c>
    </row>
    <row r="2216" spans="2:12" ht="13" x14ac:dyDescent="0.3">
      <c r="B2216" s="25" t="s">
        <v>14</v>
      </c>
      <c r="C2216" s="26">
        <v>780.1</v>
      </c>
      <c r="E2216" s="25" t="s">
        <v>14</v>
      </c>
      <c r="F2216" s="26">
        <v>803.6</v>
      </c>
      <c r="H2216" s="25" t="s">
        <v>14</v>
      </c>
      <c r="I2216" s="26">
        <v>534.1</v>
      </c>
      <c r="K2216" s="25" t="s">
        <v>14</v>
      </c>
      <c r="L2216" s="26">
        <v>842.8</v>
      </c>
    </row>
    <row r="2218" spans="2:12" ht="13" x14ac:dyDescent="0.3">
      <c r="B2218" s="27" t="s">
        <v>3</v>
      </c>
      <c r="C2218" s="28">
        <v>2018</v>
      </c>
      <c r="E2218" s="27" t="s">
        <v>3</v>
      </c>
      <c r="F2218" s="28">
        <v>2018</v>
      </c>
      <c r="H2218" s="27" t="s">
        <v>3</v>
      </c>
      <c r="I2218" s="28">
        <v>2018</v>
      </c>
      <c r="K2218" s="27" t="s">
        <v>3</v>
      </c>
      <c r="L2218" s="28">
        <v>2018</v>
      </c>
    </row>
    <row r="2219" spans="2:12" ht="13" x14ac:dyDescent="0.3">
      <c r="B2219" s="29" t="str">
        <f>UnitName</f>
        <v>Plot</v>
      </c>
      <c r="C2219" s="30">
        <v>2</v>
      </c>
      <c r="E2219" s="29" t="str">
        <f>UnitName</f>
        <v>Plot</v>
      </c>
      <c r="F2219" s="30">
        <v>2</v>
      </c>
      <c r="H2219" s="29" t="str">
        <f>UnitName</f>
        <v>Plot</v>
      </c>
      <c r="I2219" s="30">
        <v>2</v>
      </c>
      <c r="K2219" s="29" t="str">
        <f>UnitName</f>
        <v>Plot</v>
      </c>
      <c r="L2219" s="30">
        <v>2</v>
      </c>
    </row>
    <row r="2220" spans="2:12" ht="13" x14ac:dyDescent="0.3">
      <c r="B2220" s="29" t="str">
        <f>BlockName</f>
        <v>Name</v>
      </c>
      <c r="C2220" s="30" t="s">
        <v>55</v>
      </c>
      <c r="E2220" s="29" t="str">
        <f>BlockName</f>
        <v>Name</v>
      </c>
      <c r="F2220" s="30" t="s">
        <v>55</v>
      </c>
      <c r="H2220" s="29" t="str">
        <f>BlockName</f>
        <v>Name</v>
      </c>
      <c r="I2220" s="30" t="s">
        <v>55</v>
      </c>
      <c r="K2220" s="29" t="str">
        <f>BlockName</f>
        <v>Name</v>
      </c>
      <c r="L2220" s="30" t="s">
        <v>55</v>
      </c>
    </row>
    <row r="2221" spans="2:12" ht="13" x14ac:dyDescent="0.3">
      <c r="B2221" s="29" t="str">
        <f>Factor2Name</f>
        <v>Variety</v>
      </c>
      <c r="C2221" s="30" t="s">
        <v>46</v>
      </c>
      <c r="E2221" s="29" t="str">
        <f>Factor2Name</f>
        <v>Variety</v>
      </c>
      <c r="F2221" s="30" t="s">
        <v>46</v>
      </c>
      <c r="H2221" s="29" t="str">
        <f>Factor2Name</f>
        <v>Variety</v>
      </c>
      <c r="I2221" s="30" t="s">
        <v>46</v>
      </c>
      <c r="K2221" s="29" t="str">
        <f>Factor2Name</f>
        <v>Variety</v>
      </c>
      <c r="L2221" s="30" t="s">
        <v>46</v>
      </c>
    </row>
    <row r="2222" spans="2:12" ht="13" x14ac:dyDescent="0.3">
      <c r="B2222" s="29" t="str">
        <f>Factor3Name</f>
        <v>Fertiliser</v>
      </c>
      <c r="C2222" s="30" t="s">
        <v>38</v>
      </c>
      <c r="E2222" s="29" t="str">
        <f>Factor3Name</f>
        <v>Fertiliser</v>
      </c>
      <c r="F2222" s="30" t="s">
        <v>38</v>
      </c>
      <c r="H2222" s="29" t="str">
        <f>Factor3Name</f>
        <v>Fertiliser</v>
      </c>
      <c r="I2222" s="30" t="s">
        <v>38</v>
      </c>
      <c r="K2222" s="29" t="str">
        <f>Factor3Name</f>
        <v>Fertiliser</v>
      </c>
      <c r="L2222" s="30" t="s">
        <v>38</v>
      </c>
    </row>
    <row r="2223" spans="2:12" ht="13" x14ac:dyDescent="0.3">
      <c r="B2223" s="29" t="str">
        <f>Factor1Name</f>
        <v>Weeding</v>
      </c>
      <c r="C2223" s="30" t="s">
        <v>37</v>
      </c>
      <c r="E2223" s="29" t="str">
        <f>Factor1Name</f>
        <v>Weeding</v>
      </c>
      <c r="F2223" s="30" t="s">
        <v>37</v>
      </c>
      <c r="H2223" s="29" t="str">
        <f>Factor1Name</f>
        <v>Weeding</v>
      </c>
      <c r="I2223" s="30" t="s">
        <v>37</v>
      </c>
      <c r="K2223" s="29" t="str">
        <f>Factor1Name</f>
        <v>Weeding</v>
      </c>
      <c r="L2223" s="30" t="s">
        <v>37</v>
      </c>
    </row>
    <row r="2224" spans="2:12" ht="13" x14ac:dyDescent="0.3">
      <c r="B2224" s="25" t="s">
        <v>14</v>
      </c>
      <c r="C2224" s="26">
        <v>998.8</v>
      </c>
      <c r="E2224" s="25" t="s">
        <v>14</v>
      </c>
      <c r="F2224" s="26">
        <v>668</v>
      </c>
      <c r="H2224" s="25" t="s">
        <v>14</v>
      </c>
      <c r="I2224" s="26">
        <v>877.4</v>
      </c>
      <c r="K2224" s="25" t="s">
        <v>14</v>
      </c>
      <c r="L2224" s="26">
        <v>629.6</v>
      </c>
    </row>
    <row r="2226" spans="2:12" ht="13" x14ac:dyDescent="0.3">
      <c r="B2226" s="27" t="s">
        <v>3</v>
      </c>
      <c r="C2226" s="28">
        <v>2018</v>
      </c>
      <c r="E2226" s="27" t="s">
        <v>3</v>
      </c>
      <c r="F2226" s="28">
        <v>2018</v>
      </c>
      <c r="H2226" s="27" t="s">
        <v>3</v>
      </c>
      <c r="I2226" s="28">
        <v>2018</v>
      </c>
      <c r="K2226" s="27" t="s">
        <v>3</v>
      </c>
      <c r="L2226" s="28">
        <v>2018</v>
      </c>
    </row>
    <row r="2227" spans="2:12" ht="13" x14ac:dyDescent="0.3">
      <c r="B2227" s="29" t="str">
        <f>UnitName</f>
        <v>Plot</v>
      </c>
      <c r="C2227" s="30">
        <v>2</v>
      </c>
      <c r="E2227" s="29" t="str">
        <f>UnitName</f>
        <v>Plot</v>
      </c>
      <c r="F2227" s="30">
        <v>2</v>
      </c>
      <c r="H2227" s="29" t="str">
        <f>UnitName</f>
        <v>Plot</v>
      </c>
      <c r="I2227" s="30">
        <v>2</v>
      </c>
      <c r="K2227" s="29" t="str">
        <f>UnitName</f>
        <v>Plot</v>
      </c>
      <c r="L2227" s="30">
        <v>2</v>
      </c>
    </row>
    <row r="2228" spans="2:12" ht="13" x14ac:dyDescent="0.3">
      <c r="B2228" s="29" t="str">
        <f>BlockName</f>
        <v>Name</v>
      </c>
      <c r="C2228" s="30" t="s">
        <v>55</v>
      </c>
      <c r="E2228" s="29" t="str">
        <f>BlockName</f>
        <v>Name</v>
      </c>
      <c r="F2228" s="30" t="s">
        <v>55</v>
      </c>
      <c r="H2228" s="29" t="str">
        <f>BlockName</f>
        <v>Name</v>
      </c>
      <c r="I2228" s="30" t="s">
        <v>55</v>
      </c>
      <c r="K2228" s="29" t="str">
        <f>BlockName</f>
        <v>Name</v>
      </c>
      <c r="L2228" s="30" t="s">
        <v>55</v>
      </c>
    </row>
    <row r="2229" spans="2:12" ht="13" x14ac:dyDescent="0.3">
      <c r="B2229" s="29" t="str">
        <f>Factor2Name</f>
        <v>Variety</v>
      </c>
      <c r="C2229" s="30" t="s">
        <v>46</v>
      </c>
      <c r="E2229" s="29" t="str">
        <f>Factor2Name</f>
        <v>Variety</v>
      </c>
      <c r="F2229" s="30" t="s">
        <v>46</v>
      </c>
      <c r="H2229" s="29" t="str">
        <f>Factor2Name</f>
        <v>Variety</v>
      </c>
      <c r="I2229" s="30" t="s">
        <v>46</v>
      </c>
      <c r="K2229" s="29" t="str">
        <f>Factor2Name</f>
        <v>Variety</v>
      </c>
      <c r="L2229" s="30" t="s">
        <v>46</v>
      </c>
    </row>
    <row r="2230" spans="2:12" ht="13" x14ac:dyDescent="0.3">
      <c r="B2230" s="29" t="str">
        <f>Factor3Name</f>
        <v>Fertiliser</v>
      </c>
      <c r="C2230" s="30" t="s">
        <v>38</v>
      </c>
      <c r="E2230" s="29" t="str">
        <f>Factor3Name</f>
        <v>Fertiliser</v>
      </c>
      <c r="F2230" s="30" t="s">
        <v>38</v>
      </c>
      <c r="H2230" s="29" t="str">
        <f>Factor3Name</f>
        <v>Fertiliser</v>
      </c>
      <c r="I2230" s="30" t="s">
        <v>38</v>
      </c>
      <c r="K2230" s="29" t="str">
        <f>Factor3Name</f>
        <v>Fertiliser</v>
      </c>
      <c r="L2230" s="30" t="s">
        <v>38</v>
      </c>
    </row>
    <row r="2231" spans="2:12" ht="13" x14ac:dyDescent="0.3">
      <c r="B2231" s="29" t="str">
        <f>Factor1Name</f>
        <v>Weeding</v>
      </c>
      <c r="C2231" s="30" t="s">
        <v>37</v>
      </c>
      <c r="E2231" s="29" t="str">
        <f>Factor1Name</f>
        <v>Weeding</v>
      </c>
      <c r="F2231" s="30" t="s">
        <v>37</v>
      </c>
      <c r="H2231" s="29" t="str">
        <f>Factor1Name</f>
        <v>Weeding</v>
      </c>
      <c r="I2231" s="30" t="s">
        <v>37</v>
      </c>
      <c r="K2231" s="29" t="str">
        <f>Factor1Name</f>
        <v>Weeding</v>
      </c>
      <c r="L2231" s="30" t="s">
        <v>37</v>
      </c>
    </row>
    <row r="2232" spans="2:12" ht="13" x14ac:dyDescent="0.3">
      <c r="B2232" s="25" t="s">
        <v>14</v>
      </c>
      <c r="C2232" s="26">
        <v>982.4</v>
      </c>
      <c r="E2232" s="25" t="s">
        <v>14</v>
      </c>
      <c r="F2232" s="26">
        <v>1145.2</v>
      </c>
      <c r="H2232" s="25" t="s">
        <v>14</v>
      </c>
      <c r="I2232" s="26">
        <v>849.2</v>
      </c>
      <c r="K2232" s="25" t="s">
        <v>14</v>
      </c>
      <c r="L2232" s="26">
        <v>849</v>
      </c>
    </row>
    <row r="2234" spans="2:12" ht="13" x14ac:dyDescent="0.3">
      <c r="B2234" s="27" t="s">
        <v>3</v>
      </c>
      <c r="C2234" s="28">
        <v>2018</v>
      </c>
      <c r="E2234" s="27" t="s">
        <v>3</v>
      </c>
      <c r="F2234" s="28">
        <v>2018</v>
      </c>
      <c r="H2234" s="27" t="s">
        <v>3</v>
      </c>
      <c r="I2234" s="28">
        <v>2018</v>
      </c>
      <c r="K2234" s="27" t="s">
        <v>3</v>
      </c>
      <c r="L2234" s="28">
        <v>2018</v>
      </c>
    </row>
    <row r="2235" spans="2:12" ht="13" x14ac:dyDescent="0.3">
      <c r="B2235" s="29" t="str">
        <f>UnitName</f>
        <v>Plot</v>
      </c>
      <c r="C2235" s="30">
        <v>2</v>
      </c>
      <c r="E2235" s="29" t="str">
        <f>UnitName</f>
        <v>Plot</v>
      </c>
      <c r="F2235" s="30">
        <v>2</v>
      </c>
      <c r="H2235" s="29" t="str">
        <f>UnitName</f>
        <v>Plot</v>
      </c>
      <c r="I2235" s="30">
        <v>2</v>
      </c>
      <c r="K2235" s="29" t="str">
        <f>UnitName</f>
        <v>Plot</v>
      </c>
      <c r="L2235" s="30">
        <v>2</v>
      </c>
    </row>
    <row r="2236" spans="2:12" ht="13" x14ac:dyDescent="0.3">
      <c r="B2236" s="29" t="str">
        <f>BlockName</f>
        <v>Name</v>
      </c>
      <c r="C2236" s="30" t="s">
        <v>55</v>
      </c>
      <c r="E2236" s="29" t="str">
        <f>BlockName</f>
        <v>Name</v>
      </c>
      <c r="F2236" s="30" t="s">
        <v>55</v>
      </c>
      <c r="H2236" s="29" t="str">
        <f>BlockName</f>
        <v>Name</v>
      </c>
      <c r="I2236" s="30" t="s">
        <v>55</v>
      </c>
      <c r="K2236" s="29" t="str">
        <f>BlockName</f>
        <v>Name</v>
      </c>
      <c r="L2236" s="30" t="s">
        <v>55</v>
      </c>
    </row>
    <row r="2237" spans="2:12" ht="13" x14ac:dyDescent="0.3">
      <c r="B2237" s="29" t="str">
        <f>Factor2Name</f>
        <v>Variety</v>
      </c>
      <c r="C2237" s="30" t="s">
        <v>46</v>
      </c>
      <c r="E2237" s="29" t="str">
        <f>Factor2Name</f>
        <v>Variety</v>
      </c>
      <c r="F2237" s="30" t="s">
        <v>46</v>
      </c>
      <c r="H2237" s="29" t="str">
        <f>Factor2Name</f>
        <v>Variety</v>
      </c>
      <c r="I2237" s="30" t="s">
        <v>46</v>
      </c>
      <c r="K2237" s="29" t="str">
        <f>Factor2Name</f>
        <v>Variety</v>
      </c>
      <c r="L2237" s="30" t="s">
        <v>46</v>
      </c>
    </row>
    <row r="2238" spans="2:12" ht="13" x14ac:dyDescent="0.3">
      <c r="B2238" s="29" t="str">
        <f>Factor3Name</f>
        <v>Fertiliser</v>
      </c>
      <c r="C2238" s="30" t="s">
        <v>38</v>
      </c>
      <c r="E2238" s="29" t="str">
        <f>Factor3Name</f>
        <v>Fertiliser</v>
      </c>
      <c r="F2238" s="30" t="s">
        <v>38</v>
      </c>
      <c r="H2238" s="29" t="str">
        <f>Factor3Name</f>
        <v>Fertiliser</v>
      </c>
      <c r="I2238" s="30" t="s">
        <v>38</v>
      </c>
      <c r="K2238" s="29" t="str">
        <f>Factor3Name</f>
        <v>Fertiliser</v>
      </c>
      <c r="L2238" s="30" t="s">
        <v>38</v>
      </c>
    </row>
    <row r="2239" spans="2:12" ht="13" x14ac:dyDescent="0.3">
      <c r="B2239" s="29" t="str">
        <f>Factor1Name</f>
        <v>Weeding</v>
      </c>
      <c r="C2239" s="30" t="s">
        <v>37</v>
      </c>
      <c r="E2239" s="29" t="str">
        <f>Factor1Name</f>
        <v>Weeding</v>
      </c>
      <c r="F2239" s="30" t="s">
        <v>37</v>
      </c>
      <c r="H2239" s="29" t="str">
        <f>Factor1Name</f>
        <v>Weeding</v>
      </c>
      <c r="I2239" s="30" t="s">
        <v>37</v>
      </c>
      <c r="K2239" s="29" t="str">
        <f>Factor1Name</f>
        <v>Weeding</v>
      </c>
      <c r="L2239" s="30" t="s">
        <v>37</v>
      </c>
    </row>
    <row r="2240" spans="2:12" ht="13" x14ac:dyDescent="0.3">
      <c r="B2240" s="25" t="s">
        <v>14</v>
      </c>
      <c r="C2240" s="26">
        <v>708.3</v>
      </c>
      <c r="E2240" s="25" t="s">
        <v>14</v>
      </c>
      <c r="F2240" s="26">
        <v>706.4</v>
      </c>
      <c r="H2240" s="25" t="s">
        <v>14</v>
      </c>
      <c r="I2240" s="26">
        <v>983.4</v>
      </c>
      <c r="K2240" s="25" t="s">
        <v>14</v>
      </c>
      <c r="L2240" s="26">
        <v>851</v>
      </c>
    </row>
    <row r="2242" spans="2:12" ht="13" x14ac:dyDescent="0.3">
      <c r="B2242" s="27" t="s">
        <v>3</v>
      </c>
      <c r="C2242" s="28">
        <v>2018</v>
      </c>
      <c r="E2242" s="27" t="s">
        <v>3</v>
      </c>
      <c r="F2242" s="28">
        <v>2018</v>
      </c>
      <c r="H2242" s="27" t="s">
        <v>3</v>
      </c>
      <c r="I2242" s="28">
        <v>2018</v>
      </c>
      <c r="K2242" s="27" t="s">
        <v>3</v>
      </c>
      <c r="L2242" s="28">
        <v>2018</v>
      </c>
    </row>
    <row r="2243" spans="2:12" ht="13" x14ac:dyDescent="0.3">
      <c r="B2243" s="29" t="str">
        <f>UnitName</f>
        <v>Plot</v>
      </c>
      <c r="C2243" s="30">
        <v>3</v>
      </c>
      <c r="E2243" s="29" t="str">
        <f>UnitName</f>
        <v>Plot</v>
      </c>
      <c r="F2243" s="30">
        <v>3</v>
      </c>
      <c r="H2243" s="29" t="str">
        <f>UnitName</f>
        <v>Plot</v>
      </c>
      <c r="I2243" s="30">
        <v>3</v>
      </c>
      <c r="K2243" s="29" t="str">
        <f>UnitName</f>
        <v>Plot</v>
      </c>
      <c r="L2243" s="30">
        <v>3</v>
      </c>
    </row>
    <row r="2244" spans="2:12" ht="13" x14ac:dyDescent="0.3">
      <c r="B2244" s="29" t="str">
        <f>BlockName</f>
        <v>Name</v>
      </c>
      <c r="C2244" s="30" t="s">
        <v>55</v>
      </c>
      <c r="E2244" s="29" t="str">
        <f>BlockName</f>
        <v>Name</v>
      </c>
      <c r="F2244" s="30" t="s">
        <v>55</v>
      </c>
      <c r="H2244" s="29" t="str">
        <f>BlockName</f>
        <v>Name</v>
      </c>
      <c r="I2244" s="30" t="s">
        <v>55</v>
      </c>
      <c r="K2244" s="29" t="str">
        <f>BlockName</f>
        <v>Name</v>
      </c>
      <c r="L2244" s="30" t="s">
        <v>55</v>
      </c>
    </row>
    <row r="2245" spans="2:12" ht="13" x14ac:dyDescent="0.3">
      <c r="B2245" s="29" t="str">
        <f>Factor2Name</f>
        <v>Variety</v>
      </c>
      <c r="C2245" s="30" t="s">
        <v>46</v>
      </c>
      <c r="E2245" s="29" t="str">
        <f>Factor2Name</f>
        <v>Variety</v>
      </c>
      <c r="F2245" s="30" t="s">
        <v>46</v>
      </c>
      <c r="H2245" s="29" t="str">
        <f>Factor2Name</f>
        <v>Variety</v>
      </c>
      <c r="I2245" s="30" t="s">
        <v>46</v>
      </c>
      <c r="K2245" s="29" t="str">
        <f>Factor2Name</f>
        <v>Variety</v>
      </c>
      <c r="L2245" s="30" t="s">
        <v>46</v>
      </c>
    </row>
    <row r="2246" spans="2:12" ht="13" x14ac:dyDescent="0.3">
      <c r="B2246" s="29" t="str">
        <f>Factor3Name</f>
        <v>Fertiliser</v>
      </c>
      <c r="C2246" s="30" t="s">
        <v>38</v>
      </c>
      <c r="E2246" s="29" t="str">
        <f>Factor3Name</f>
        <v>Fertiliser</v>
      </c>
      <c r="F2246" s="30" t="s">
        <v>38</v>
      </c>
      <c r="H2246" s="29" t="str">
        <f>Factor3Name</f>
        <v>Fertiliser</v>
      </c>
      <c r="I2246" s="30" t="s">
        <v>38</v>
      </c>
      <c r="K2246" s="29" t="str">
        <f>Factor3Name</f>
        <v>Fertiliser</v>
      </c>
      <c r="L2246" s="30" t="s">
        <v>38</v>
      </c>
    </row>
    <row r="2247" spans="2:12" ht="13" x14ac:dyDescent="0.3">
      <c r="B2247" s="29" t="str">
        <f>Factor1Name</f>
        <v>Weeding</v>
      </c>
      <c r="C2247" s="30" t="s">
        <v>37</v>
      </c>
      <c r="E2247" s="29" t="str">
        <f>Factor1Name</f>
        <v>Weeding</v>
      </c>
      <c r="F2247" s="30" t="s">
        <v>37</v>
      </c>
      <c r="H2247" s="29" t="str">
        <f>Factor1Name</f>
        <v>Weeding</v>
      </c>
      <c r="I2247" s="30" t="s">
        <v>37</v>
      </c>
      <c r="K2247" s="29" t="str">
        <f>Factor1Name</f>
        <v>Weeding</v>
      </c>
      <c r="L2247" s="30" t="s">
        <v>37</v>
      </c>
    </row>
    <row r="2248" spans="2:12" ht="13" x14ac:dyDescent="0.3">
      <c r="B2248" s="25" t="s">
        <v>14</v>
      </c>
      <c r="C2248" s="26">
        <v>920.1</v>
      </c>
      <c r="E2248" s="25" t="s">
        <v>14</v>
      </c>
      <c r="F2248" s="26">
        <v>686</v>
      </c>
      <c r="H2248" s="25" t="s">
        <v>14</v>
      </c>
      <c r="I2248" s="26">
        <v>696.5</v>
      </c>
      <c r="K2248" s="25" t="s">
        <v>14</v>
      </c>
      <c r="L2248" s="26">
        <v>738.7</v>
      </c>
    </row>
    <row r="2250" spans="2:12" ht="13" x14ac:dyDescent="0.3">
      <c r="B2250" s="27" t="s">
        <v>3</v>
      </c>
      <c r="C2250" s="28">
        <v>2018</v>
      </c>
      <c r="E2250" s="27" t="s">
        <v>3</v>
      </c>
      <c r="F2250" s="28">
        <v>2018</v>
      </c>
      <c r="H2250" s="27" t="s">
        <v>3</v>
      </c>
      <c r="I2250" s="28">
        <v>2018</v>
      </c>
      <c r="K2250" s="27" t="s">
        <v>3</v>
      </c>
      <c r="L2250" s="28">
        <v>2018</v>
      </c>
    </row>
    <row r="2251" spans="2:12" ht="13" x14ac:dyDescent="0.3">
      <c r="B2251" s="29" t="str">
        <f>UnitName</f>
        <v>Plot</v>
      </c>
      <c r="C2251" s="30">
        <v>3</v>
      </c>
      <c r="E2251" s="29" t="str">
        <f>UnitName</f>
        <v>Plot</v>
      </c>
      <c r="F2251" s="30">
        <v>3</v>
      </c>
      <c r="H2251" s="29" t="str">
        <f>UnitName</f>
        <v>Plot</v>
      </c>
      <c r="I2251" s="30">
        <v>3</v>
      </c>
      <c r="K2251" s="29" t="str">
        <f>UnitName</f>
        <v>Plot</v>
      </c>
      <c r="L2251" s="30">
        <v>3</v>
      </c>
    </row>
    <row r="2252" spans="2:12" ht="13" x14ac:dyDescent="0.3">
      <c r="B2252" s="29" t="str">
        <f>BlockName</f>
        <v>Name</v>
      </c>
      <c r="C2252" s="30" t="s">
        <v>55</v>
      </c>
      <c r="E2252" s="29" t="str">
        <f>BlockName</f>
        <v>Name</v>
      </c>
      <c r="F2252" s="30" t="s">
        <v>55</v>
      </c>
      <c r="H2252" s="29" t="str">
        <f>BlockName</f>
        <v>Name</v>
      </c>
      <c r="I2252" s="30" t="s">
        <v>55</v>
      </c>
      <c r="K2252" s="29" t="str">
        <f>BlockName</f>
        <v>Name</v>
      </c>
      <c r="L2252" s="30" t="s">
        <v>55</v>
      </c>
    </row>
    <row r="2253" spans="2:12" ht="13" x14ac:dyDescent="0.3">
      <c r="B2253" s="29" t="str">
        <f>Factor2Name</f>
        <v>Variety</v>
      </c>
      <c r="C2253" s="30" t="s">
        <v>46</v>
      </c>
      <c r="E2253" s="29" t="str">
        <f>Factor2Name</f>
        <v>Variety</v>
      </c>
      <c r="F2253" s="30" t="s">
        <v>46</v>
      </c>
      <c r="H2253" s="29" t="str">
        <f>Factor2Name</f>
        <v>Variety</v>
      </c>
      <c r="I2253" s="30" t="s">
        <v>46</v>
      </c>
      <c r="K2253" s="29" t="str">
        <f>Factor2Name</f>
        <v>Variety</v>
      </c>
      <c r="L2253" s="30" t="s">
        <v>46</v>
      </c>
    </row>
    <row r="2254" spans="2:12" ht="13" x14ac:dyDescent="0.3">
      <c r="B2254" s="29" t="str">
        <f>Factor3Name</f>
        <v>Fertiliser</v>
      </c>
      <c r="C2254" s="30" t="s">
        <v>38</v>
      </c>
      <c r="E2254" s="29" t="str">
        <f>Factor3Name</f>
        <v>Fertiliser</v>
      </c>
      <c r="F2254" s="30" t="s">
        <v>38</v>
      </c>
      <c r="H2254" s="29" t="str">
        <f>Factor3Name</f>
        <v>Fertiliser</v>
      </c>
      <c r="I2254" s="30" t="s">
        <v>38</v>
      </c>
      <c r="K2254" s="29" t="str">
        <f>Factor3Name</f>
        <v>Fertiliser</v>
      </c>
      <c r="L2254" s="30" t="s">
        <v>38</v>
      </c>
    </row>
    <row r="2255" spans="2:12" ht="13" x14ac:dyDescent="0.3">
      <c r="B2255" s="29" t="str">
        <f>Factor1Name</f>
        <v>Weeding</v>
      </c>
      <c r="C2255" s="30" t="s">
        <v>37</v>
      </c>
      <c r="E2255" s="29" t="str">
        <f>Factor1Name</f>
        <v>Weeding</v>
      </c>
      <c r="F2255" s="30" t="s">
        <v>37</v>
      </c>
      <c r="H2255" s="29" t="str">
        <f>Factor1Name</f>
        <v>Weeding</v>
      </c>
      <c r="I2255" s="30" t="s">
        <v>37</v>
      </c>
      <c r="K2255" s="29" t="str">
        <f>Factor1Name</f>
        <v>Weeding</v>
      </c>
      <c r="L2255" s="30" t="s">
        <v>37</v>
      </c>
    </row>
    <row r="2256" spans="2:12" ht="13" x14ac:dyDescent="0.3">
      <c r="B2256" s="25" t="s">
        <v>14</v>
      </c>
      <c r="C2256" s="26">
        <v>614.1</v>
      </c>
      <c r="E2256" s="25" t="s">
        <v>14</v>
      </c>
      <c r="F2256" s="26">
        <v>754.4</v>
      </c>
      <c r="H2256" s="25" t="s">
        <v>14</v>
      </c>
      <c r="I2256" s="26">
        <v>929.2</v>
      </c>
      <c r="K2256" s="25" t="s">
        <v>14</v>
      </c>
      <c r="L2256" s="26">
        <v>729.2</v>
      </c>
    </row>
    <row r="2258" spans="2:12" ht="13" x14ac:dyDescent="0.3">
      <c r="B2258" s="27" t="s">
        <v>3</v>
      </c>
      <c r="C2258" s="28">
        <v>2018</v>
      </c>
      <c r="E2258" s="27" t="s">
        <v>3</v>
      </c>
      <c r="F2258" s="28">
        <v>2018</v>
      </c>
      <c r="H2258" s="27" t="s">
        <v>3</v>
      </c>
      <c r="I2258" s="28">
        <v>2018</v>
      </c>
      <c r="K2258" s="27" t="s">
        <v>3</v>
      </c>
      <c r="L2258" s="28">
        <v>2018</v>
      </c>
    </row>
    <row r="2259" spans="2:12" ht="13" x14ac:dyDescent="0.3">
      <c r="B2259" s="29" t="str">
        <f>UnitName</f>
        <v>Plot</v>
      </c>
      <c r="C2259" s="30">
        <v>3</v>
      </c>
      <c r="E2259" s="29" t="str">
        <f>UnitName</f>
        <v>Plot</v>
      </c>
      <c r="F2259" s="30">
        <v>3</v>
      </c>
      <c r="H2259" s="29" t="str">
        <f>UnitName</f>
        <v>Plot</v>
      </c>
      <c r="I2259" s="30">
        <v>3</v>
      </c>
      <c r="K2259" s="29" t="str">
        <f>UnitName</f>
        <v>Plot</v>
      </c>
      <c r="L2259" s="30">
        <v>3</v>
      </c>
    </row>
    <row r="2260" spans="2:12" ht="13" x14ac:dyDescent="0.3">
      <c r="B2260" s="29" t="str">
        <f>BlockName</f>
        <v>Name</v>
      </c>
      <c r="C2260" s="30" t="s">
        <v>55</v>
      </c>
      <c r="E2260" s="29" t="str">
        <f>BlockName</f>
        <v>Name</v>
      </c>
      <c r="F2260" s="30" t="s">
        <v>55</v>
      </c>
      <c r="H2260" s="29" t="str">
        <f>BlockName</f>
        <v>Name</v>
      </c>
      <c r="I2260" s="30" t="s">
        <v>55</v>
      </c>
      <c r="K2260" s="29" t="str">
        <f>BlockName</f>
        <v>Name</v>
      </c>
      <c r="L2260" s="30" t="s">
        <v>55</v>
      </c>
    </row>
    <row r="2261" spans="2:12" ht="13" x14ac:dyDescent="0.3">
      <c r="B2261" s="29" t="str">
        <f>Factor2Name</f>
        <v>Variety</v>
      </c>
      <c r="C2261" s="30" t="s">
        <v>46</v>
      </c>
      <c r="E2261" s="29" t="str">
        <f>Factor2Name</f>
        <v>Variety</v>
      </c>
      <c r="F2261" s="30" t="s">
        <v>46</v>
      </c>
      <c r="H2261" s="29" t="str">
        <f>Factor2Name</f>
        <v>Variety</v>
      </c>
      <c r="I2261" s="30" t="s">
        <v>46</v>
      </c>
      <c r="K2261" s="29" t="str">
        <f>Factor2Name</f>
        <v>Variety</v>
      </c>
      <c r="L2261" s="30" t="s">
        <v>46</v>
      </c>
    </row>
    <row r="2262" spans="2:12" ht="13" x14ac:dyDescent="0.3">
      <c r="B2262" s="29" t="str">
        <f>Factor3Name</f>
        <v>Fertiliser</v>
      </c>
      <c r="C2262" s="30" t="s">
        <v>38</v>
      </c>
      <c r="E2262" s="29" t="str">
        <f>Factor3Name</f>
        <v>Fertiliser</v>
      </c>
      <c r="F2262" s="30" t="s">
        <v>38</v>
      </c>
      <c r="H2262" s="29" t="str">
        <f>Factor3Name</f>
        <v>Fertiliser</v>
      </c>
      <c r="I2262" s="30" t="s">
        <v>38</v>
      </c>
      <c r="K2262" s="29" t="str">
        <f>Factor3Name</f>
        <v>Fertiliser</v>
      </c>
      <c r="L2262" s="30" t="s">
        <v>38</v>
      </c>
    </row>
    <row r="2263" spans="2:12" ht="13" x14ac:dyDescent="0.3">
      <c r="B2263" s="29" t="str">
        <f>Factor1Name</f>
        <v>Weeding</v>
      </c>
      <c r="C2263" s="30" t="s">
        <v>37</v>
      </c>
      <c r="E2263" s="29" t="str">
        <f>Factor1Name</f>
        <v>Weeding</v>
      </c>
      <c r="F2263" s="30" t="s">
        <v>37</v>
      </c>
      <c r="H2263" s="29" t="str">
        <f>Factor1Name</f>
        <v>Weeding</v>
      </c>
      <c r="I2263" s="30" t="s">
        <v>37</v>
      </c>
      <c r="K2263" s="29" t="str">
        <f>Factor1Name</f>
        <v>Weeding</v>
      </c>
      <c r="L2263" s="30" t="s">
        <v>37</v>
      </c>
    </row>
    <row r="2264" spans="2:12" ht="13" x14ac:dyDescent="0.3">
      <c r="B2264" s="25" t="s">
        <v>14</v>
      </c>
      <c r="C2264" s="26">
        <v>852.7</v>
      </c>
      <c r="E2264" s="25" t="s">
        <v>14</v>
      </c>
      <c r="F2264" s="26">
        <v>895.7</v>
      </c>
      <c r="H2264" s="25" t="s">
        <v>14</v>
      </c>
      <c r="I2264" s="26">
        <v>664</v>
      </c>
      <c r="K2264" s="25" t="s">
        <v>14</v>
      </c>
      <c r="L2264" s="26">
        <v>890.9</v>
      </c>
    </row>
    <row r="2266" spans="2:12" ht="13" x14ac:dyDescent="0.3">
      <c r="B2266" s="27" t="s">
        <v>3</v>
      </c>
      <c r="C2266" s="28">
        <v>2018</v>
      </c>
      <c r="E2266" s="27" t="s">
        <v>3</v>
      </c>
      <c r="F2266" s="28">
        <v>2018</v>
      </c>
      <c r="H2266" s="27" t="s">
        <v>3</v>
      </c>
      <c r="I2266" s="28">
        <v>2018</v>
      </c>
      <c r="K2266" s="27" t="s">
        <v>3</v>
      </c>
      <c r="L2266" s="28">
        <v>2018</v>
      </c>
    </row>
    <row r="2267" spans="2:12" ht="13" x14ac:dyDescent="0.3">
      <c r="B2267" s="29" t="str">
        <f>UnitName</f>
        <v>Plot</v>
      </c>
      <c r="C2267" s="30">
        <v>3</v>
      </c>
      <c r="E2267" s="29" t="str">
        <f>UnitName</f>
        <v>Plot</v>
      </c>
      <c r="F2267" s="30">
        <v>3</v>
      </c>
      <c r="H2267" s="29" t="str">
        <f>UnitName</f>
        <v>Plot</v>
      </c>
      <c r="I2267" s="30">
        <v>3</v>
      </c>
      <c r="K2267" s="29" t="str">
        <f>UnitName</f>
        <v>Plot</v>
      </c>
      <c r="L2267" s="30">
        <v>3</v>
      </c>
    </row>
    <row r="2268" spans="2:12" ht="13" x14ac:dyDescent="0.3">
      <c r="B2268" s="29" t="str">
        <f>BlockName</f>
        <v>Name</v>
      </c>
      <c r="C2268" s="30" t="s">
        <v>55</v>
      </c>
      <c r="E2268" s="29" t="str">
        <f>BlockName</f>
        <v>Name</v>
      </c>
      <c r="F2268" s="30" t="s">
        <v>55</v>
      </c>
      <c r="H2268" s="29" t="str">
        <f>BlockName</f>
        <v>Name</v>
      </c>
      <c r="I2268" s="30" t="s">
        <v>55</v>
      </c>
      <c r="K2268" s="29" t="str">
        <f>BlockName</f>
        <v>Name</v>
      </c>
      <c r="L2268" s="30" t="s">
        <v>55</v>
      </c>
    </row>
    <row r="2269" spans="2:12" ht="13" x14ac:dyDescent="0.3">
      <c r="B2269" s="29" t="str">
        <f>Factor2Name</f>
        <v>Variety</v>
      </c>
      <c r="C2269" s="30" t="s">
        <v>46</v>
      </c>
      <c r="E2269" s="29" t="str">
        <f>Factor2Name</f>
        <v>Variety</v>
      </c>
      <c r="F2269" s="30" t="s">
        <v>46</v>
      </c>
      <c r="H2269" s="29" t="str">
        <f>Factor2Name</f>
        <v>Variety</v>
      </c>
      <c r="I2269" s="30" t="s">
        <v>46</v>
      </c>
      <c r="K2269" s="29" t="str">
        <f>Factor2Name</f>
        <v>Variety</v>
      </c>
      <c r="L2269" s="30" t="s">
        <v>46</v>
      </c>
    </row>
    <row r="2270" spans="2:12" ht="13" x14ac:dyDescent="0.3">
      <c r="B2270" s="29" t="str">
        <f>Factor3Name</f>
        <v>Fertiliser</v>
      </c>
      <c r="C2270" s="30" t="s">
        <v>38</v>
      </c>
      <c r="E2270" s="29" t="str">
        <f>Factor3Name</f>
        <v>Fertiliser</v>
      </c>
      <c r="F2270" s="30" t="s">
        <v>38</v>
      </c>
      <c r="H2270" s="29" t="str">
        <f>Factor3Name</f>
        <v>Fertiliser</v>
      </c>
      <c r="I2270" s="30" t="s">
        <v>38</v>
      </c>
      <c r="K2270" s="29" t="str">
        <f>Factor3Name</f>
        <v>Fertiliser</v>
      </c>
      <c r="L2270" s="30" t="s">
        <v>38</v>
      </c>
    </row>
    <row r="2271" spans="2:12" ht="13" x14ac:dyDescent="0.3">
      <c r="B2271" s="29" t="str">
        <f>Factor1Name</f>
        <v>Weeding</v>
      </c>
      <c r="C2271" s="30" t="s">
        <v>37</v>
      </c>
      <c r="E2271" s="29" t="str">
        <f>Factor1Name</f>
        <v>Weeding</v>
      </c>
      <c r="F2271" s="30" t="s">
        <v>37</v>
      </c>
      <c r="H2271" s="29" t="str">
        <f>Factor1Name</f>
        <v>Weeding</v>
      </c>
      <c r="I2271" s="30" t="s">
        <v>37</v>
      </c>
      <c r="K2271" s="29" t="str">
        <f>Factor1Name</f>
        <v>Weeding</v>
      </c>
      <c r="L2271" s="30" t="s">
        <v>37</v>
      </c>
    </row>
    <row r="2272" spans="2:12" ht="13" x14ac:dyDescent="0.3">
      <c r="B2272" s="25" t="s">
        <v>14</v>
      </c>
      <c r="C2272" s="26">
        <v>888.7</v>
      </c>
      <c r="E2272" s="25" t="s">
        <v>14</v>
      </c>
      <c r="F2272" s="26">
        <v>716.6</v>
      </c>
      <c r="H2272" s="25" t="s">
        <v>14</v>
      </c>
      <c r="I2272" s="26">
        <v>674.1</v>
      </c>
      <c r="K2272" s="25" t="s">
        <v>14</v>
      </c>
      <c r="L2272" s="26">
        <v>831.6</v>
      </c>
    </row>
    <row r="2274" spans="2:12" ht="13" x14ac:dyDescent="0.3">
      <c r="B2274" s="27" t="s">
        <v>3</v>
      </c>
      <c r="C2274" s="28">
        <v>2018</v>
      </c>
      <c r="E2274" s="27" t="s">
        <v>3</v>
      </c>
      <c r="F2274" s="28">
        <v>2018</v>
      </c>
      <c r="H2274" s="27" t="s">
        <v>3</v>
      </c>
      <c r="I2274" s="28">
        <v>2018</v>
      </c>
      <c r="K2274" s="27" t="s">
        <v>3</v>
      </c>
      <c r="L2274" s="28">
        <v>2018</v>
      </c>
    </row>
    <row r="2275" spans="2:12" ht="13" x14ac:dyDescent="0.3">
      <c r="B2275" s="29" t="str">
        <f>UnitName</f>
        <v>Plot</v>
      </c>
      <c r="C2275" s="30">
        <v>3</v>
      </c>
      <c r="E2275" s="29" t="str">
        <f>UnitName</f>
        <v>Plot</v>
      </c>
      <c r="F2275" s="30">
        <v>3</v>
      </c>
      <c r="H2275" s="29" t="str">
        <f>UnitName</f>
        <v>Plot</v>
      </c>
      <c r="I2275" s="30">
        <v>3</v>
      </c>
      <c r="K2275" s="29" t="str">
        <f>UnitName</f>
        <v>Plot</v>
      </c>
      <c r="L2275" s="30">
        <v>3</v>
      </c>
    </row>
    <row r="2276" spans="2:12" ht="13" x14ac:dyDescent="0.3">
      <c r="B2276" s="29" t="str">
        <f>BlockName</f>
        <v>Name</v>
      </c>
      <c r="C2276" s="30" t="s">
        <v>55</v>
      </c>
      <c r="E2276" s="29" t="str">
        <f>BlockName</f>
        <v>Name</v>
      </c>
      <c r="F2276" s="30" t="s">
        <v>55</v>
      </c>
      <c r="H2276" s="29" t="str">
        <f>BlockName</f>
        <v>Name</v>
      </c>
      <c r="I2276" s="30" t="s">
        <v>55</v>
      </c>
      <c r="K2276" s="29" t="str">
        <f>BlockName</f>
        <v>Name</v>
      </c>
      <c r="L2276" s="30" t="s">
        <v>55</v>
      </c>
    </row>
    <row r="2277" spans="2:12" ht="13" x14ac:dyDescent="0.3">
      <c r="B2277" s="29" t="str">
        <f>Factor2Name</f>
        <v>Variety</v>
      </c>
      <c r="C2277" s="30" t="s">
        <v>46</v>
      </c>
      <c r="E2277" s="29" t="str">
        <f>Factor2Name</f>
        <v>Variety</v>
      </c>
      <c r="F2277" s="30" t="s">
        <v>46</v>
      </c>
      <c r="H2277" s="29" t="str">
        <f>Factor2Name</f>
        <v>Variety</v>
      </c>
      <c r="I2277" s="30" t="s">
        <v>46</v>
      </c>
      <c r="K2277" s="29" t="str">
        <f>Factor2Name</f>
        <v>Variety</v>
      </c>
      <c r="L2277" s="30" t="s">
        <v>46</v>
      </c>
    </row>
    <row r="2278" spans="2:12" ht="13" x14ac:dyDescent="0.3">
      <c r="B2278" s="29" t="str">
        <f>Factor3Name</f>
        <v>Fertiliser</v>
      </c>
      <c r="C2278" s="30" t="s">
        <v>38</v>
      </c>
      <c r="E2278" s="29" t="str">
        <f>Factor3Name</f>
        <v>Fertiliser</v>
      </c>
      <c r="F2278" s="30" t="s">
        <v>38</v>
      </c>
      <c r="H2278" s="29" t="str">
        <f>Factor3Name</f>
        <v>Fertiliser</v>
      </c>
      <c r="I2278" s="30" t="s">
        <v>38</v>
      </c>
      <c r="K2278" s="29" t="str">
        <f>Factor3Name</f>
        <v>Fertiliser</v>
      </c>
      <c r="L2278" s="30" t="s">
        <v>38</v>
      </c>
    </row>
    <row r="2279" spans="2:12" ht="13" x14ac:dyDescent="0.3">
      <c r="B2279" s="29" t="str">
        <f>Factor1Name</f>
        <v>Weeding</v>
      </c>
      <c r="C2279" s="30" t="s">
        <v>37</v>
      </c>
      <c r="E2279" s="29" t="str">
        <f>Factor1Name</f>
        <v>Weeding</v>
      </c>
      <c r="F2279" s="30" t="s">
        <v>37</v>
      </c>
      <c r="H2279" s="29" t="str">
        <f>Factor1Name</f>
        <v>Weeding</v>
      </c>
      <c r="I2279" s="30" t="s">
        <v>37</v>
      </c>
      <c r="K2279" s="29" t="str">
        <f>Factor1Name</f>
        <v>Weeding</v>
      </c>
      <c r="L2279" s="30" t="s">
        <v>37</v>
      </c>
    </row>
    <row r="2280" spans="2:12" ht="13" x14ac:dyDescent="0.3">
      <c r="B2280" s="25" t="s">
        <v>14</v>
      </c>
      <c r="C2280" s="26">
        <v>656.6</v>
      </c>
      <c r="E2280" s="25" t="s">
        <v>14</v>
      </c>
      <c r="F2280" s="26">
        <v>831.3</v>
      </c>
      <c r="H2280" s="25" t="s">
        <v>14</v>
      </c>
      <c r="I2280" s="26">
        <v>790.3</v>
      </c>
      <c r="K2280" s="25" t="s">
        <v>14</v>
      </c>
      <c r="L2280" s="26">
        <v>958</v>
      </c>
    </row>
    <row r="2282" spans="2:12" ht="13" x14ac:dyDescent="0.3">
      <c r="B2282" s="27" t="s">
        <v>3</v>
      </c>
      <c r="C2282" s="28">
        <v>2018</v>
      </c>
      <c r="E2282" s="27" t="s">
        <v>3</v>
      </c>
      <c r="F2282" s="28">
        <v>2018</v>
      </c>
      <c r="H2282" s="27" t="s">
        <v>3</v>
      </c>
      <c r="I2282" s="28">
        <v>2018</v>
      </c>
      <c r="K2282" s="27" t="s">
        <v>3</v>
      </c>
      <c r="L2282" s="28">
        <v>2018</v>
      </c>
    </row>
    <row r="2283" spans="2:12" ht="13" x14ac:dyDescent="0.3">
      <c r="B2283" s="29" t="str">
        <f>UnitName</f>
        <v>Plot</v>
      </c>
      <c r="C2283" s="30">
        <v>4</v>
      </c>
      <c r="E2283" s="29" t="str">
        <f>UnitName</f>
        <v>Plot</v>
      </c>
      <c r="F2283" s="30">
        <v>4</v>
      </c>
      <c r="H2283" s="29" t="str">
        <f>UnitName</f>
        <v>Plot</v>
      </c>
      <c r="I2283" s="30">
        <v>4</v>
      </c>
      <c r="K2283" s="29" t="str">
        <f>UnitName</f>
        <v>Plot</v>
      </c>
      <c r="L2283" s="30">
        <v>4</v>
      </c>
    </row>
    <row r="2284" spans="2:12" ht="13" x14ac:dyDescent="0.3">
      <c r="B2284" s="29" t="str">
        <f>BlockName</f>
        <v>Name</v>
      </c>
      <c r="C2284" s="30" t="s">
        <v>55</v>
      </c>
      <c r="E2284" s="29" t="str">
        <f>BlockName</f>
        <v>Name</v>
      </c>
      <c r="F2284" s="30" t="s">
        <v>55</v>
      </c>
      <c r="H2284" s="29" t="str">
        <f>BlockName</f>
        <v>Name</v>
      </c>
      <c r="I2284" s="30" t="s">
        <v>55</v>
      </c>
      <c r="K2284" s="29" t="str">
        <f>BlockName</f>
        <v>Name</v>
      </c>
      <c r="L2284" s="30" t="s">
        <v>55</v>
      </c>
    </row>
    <row r="2285" spans="2:12" ht="13" x14ac:dyDescent="0.3">
      <c r="B2285" s="29" t="str">
        <f>Factor2Name</f>
        <v>Variety</v>
      </c>
      <c r="C2285" s="30" t="s">
        <v>46</v>
      </c>
      <c r="E2285" s="29" t="str">
        <f>Factor2Name</f>
        <v>Variety</v>
      </c>
      <c r="F2285" s="30" t="s">
        <v>46</v>
      </c>
      <c r="H2285" s="29" t="str">
        <f>Factor2Name</f>
        <v>Variety</v>
      </c>
      <c r="I2285" s="30" t="s">
        <v>46</v>
      </c>
      <c r="K2285" s="29" t="str">
        <f>Factor2Name</f>
        <v>Variety</v>
      </c>
      <c r="L2285" s="30" t="s">
        <v>46</v>
      </c>
    </row>
    <row r="2286" spans="2:12" ht="13" x14ac:dyDescent="0.3">
      <c r="B2286" s="29" t="str">
        <f>Factor3Name</f>
        <v>Fertiliser</v>
      </c>
      <c r="C2286" s="30" t="s">
        <v>38</v>
      </c>
      <c r="E2286" s="29" t="str">
        <f>Factor3Name</f>
        <v>Fertiliser</v>
      </c>
      <c r="F2286" s="30" t="s">
        <v>38</v>
      </c>
      <c r="H2286" s="29" t="str">
        <f>Factor3Name</f>
        <v>Fertiliser</v>
      </c>
      <c r="I2286" s="30" t="s">
        <v>38</v>
      </c>
      <c r="K2286" s="29" t="str">
        <f>Factor3Name</f>
        <v>Fertiliser</v>
      </c>
      <c r="L2286" s="30" t="s">
        <v>38</v>
      </c>
    </row>
    <row r="2287" spans="2:12" ht="13" x14ac:dyDescent="0.3">
      <c r="B2287" s="29" t="str">
        <f>Factor1Name</f>
        <v>Weeding</v>
      </c>
      <c r="C2287" s="30" t="s">
        <v>37</v>
      </c>
      <c r="E2287" s="29" t="str">
        <f>Factor1Name</f>
        <v>Weeding</v>
      </c>
      <c r="F2287" s="30" t="s">
        <v>37</v>
      </c>
      <c r="H2287" s="29" t="str">
        <f>Factor1Name</f>
        <v>Weeding</v>
      </c>
      <c r="I2287" s="30" t="s">
        <v>37</v>
      </c>
      <c r="K2287" s="29" t="str">
        <f>Factor1Name</f>
        <v>Weeding</v>
      </c>
      <c r="L2287" s="30" t="s">
        <v>37</v>
      </c>
    </row>
    <row r="2288" spans="2:12" ht="13" x14ac:dyDescent="0.3">
      <c r="B2288" s="25" t="s">
        <v>14</v>
      </c>
      <c r="C2288" s="26">
        <v>713.3</v>
      </c>
      <c r="E2288" s="25" t="s">
        <v>14</v>
      </c>
      <c r="F2288" s="26">
        <v>746.9</v>
      </c>
      <c r="H2288" s="25" t="s">
        <v>14</v>
      </c>
      <c r="I2288" s="26">
        <v>827.1</v>
      </c>
      <c r="K2288" s="25" t="s">
        <v>14</v>
      </c>
      <c r="L2288" s="26">
        <v>731.6</v>
      </c>
    </row>
    <row r="2290" spans="2:12" ht="13" x14ac:dyDescent="0.3">
      <c r="B2290" s="27" t="s">
        <v>3</v>
      </c>
      <c r="C2290" s="28">
        <v>2018</v>
      </c>
      <c r="E2290" s="27" t="s">
        <v>3</v>
      </c>
      <c r="F2290" s="28">
        <v>2018</v>
      </c>
      <c r="H2290" s="27" t="s">
        <v>3</v>
      </c>
      <c r="I2290" s="28">
        <v>2018</v>
      </c>
      <c r="K2290" s="27" t="s">
        <v>3</v>
      </c>
      <c r="L2290" s="28">
        <v>2018</v>
      </c>
    </row>
    <row r="2291" spans="2:12" ht="13" x14ac:dyDescent="0.3">
      <c r="B2291" s="29" t="str">
        <f>UnitName</f>
        <v>Plot</v>
      </c>
      <c r="C2291" s="30">
        <v>4</v>
      </c>
      <c r="E2291" s="29" t="str">
        <f>UnitName</f>
        <v>Plot</v>
      </c>
      <c r="F2291" s="30">
        <v>4</v>
      </c>
      <c r="H2291" s="29" t="str">
        <f>UnitName</f>
        <v>Plot</v>
      </c>
      <c r="I2291" s="30">
        <v>4</v>
      </c>
      <c r="K2291" s="29" t="str">
        <f>UnitName</f>
        <v>Plot</v>
      </c>
      <c r="L2291" s="30">
        <v>4</v>
      </c>
    </row>
    <row r="2292" spans="2:12" ht="13" x14ac:dyDescent="0.3">
      <c r="B2292" s="29" t="str">
        <f>BlockName</f>
        <v>Name</v>
      </c>
      <c r="C2292" s="30" t="s">
        <v>55</v>
      </c>
      <c r="E2292" s="29" t="str">
        <f>BlockName</f>
        <v>Name</v>
      </c>
      <c r="F2292" s="30" t="s">
        <v>55</v>
      </c>
      <c r="H2292" s="29" t="str">
        <f>BlockName</f>
        <v>Name</v>
      </c>
      <c r="I2292" s="30" t="s">
        <v>55</v>
      </c>
      <c r="K2292" s="29" t="str">
        <f>BlockName</f>
        <v>Name</v>
      </c>
      <c r="L2292" s="30" t="s">
        <v>55</v>
      </c>
    </row>
    <row r="2293" spans="2:12" ht="13" x14ac:dyDescent="0.3">
      <c r="B2293" s="29" t="str">
        <f>Factor2Name</f>
        <v>Variety</v>
      </c>
      <c r="C2293" s="30" t="s">
        <v>46</v>
      </c>
      <c r="E2293" s="29" t="str">
        <f>Factor2Name</f>
        <v>Variety</v>
      </c>
      <c r="F2293" s="30" t="s">
        <v>46</v>
      </c>
      <c r="H2293" s="29" t="str">
        <f>Factor2Name</f>
        <v>Variety</v>
      </c>
      <c r="I2293" s="30" t="s">
        <v>46</v>
      </c>
      <c r="K2293" s="29" t="str">
        <f>Factor2Name</f>
        <v>Variety</v>
      </c>
      <c r="L2293" s="30" t="s">
        <v>46</v>
      </c>
    </row>
    <row r="2294" spans="2:12" ht="13" x14ac:dyDescent="0.3">
      <c r="B2294" s="29" t="str">
        <f>Factor3Name</f>
        <v>Fertiliser</v>
      </c>
      <c r="C2294" s="30" t="s">
        <v>38</v>
      </c>
      <c r="E2294" s="29" t="str">
        <f>Factor3Name</f>
        <v>Fertiliser</v>
      </c>
      <c r="F2294" s="30" t="s">
        <v>38</v>
      </c>
      <c r="H2294" s="29" t="str">
        <f>Factor3Name</f>
        <v>Fertiliser</v>
      </c>
      <c r="I2294" s="30" t="s">
        <v>38</v>
      </c>
      <c r="K2294" s="29" t="str">
        <f>Factor3Name</f>
        <v>Fertiliser</v>
      </c>
      <c r="L2294" s="30" t="s">
        <v>38</v>
      </c>
    </row>
    <row r="2295" spans="2:12" ht="13" x14ac:dyDescent="0.3">
      <c r="B2295" s="29" t="str">
        <f>Factor1Name</f>
        <v>Weeding</v>
      </c>
      <c r="C2295" s="30" t="s">
        <v>37</v>
      </c>
      <c r="E2295" s="29" t="str">
        <f>Factor1Name</f>
        <v>Weeding</v>
      </c>
      <c r="F2295" s="30" t="s">
        <v>37</v>
      </c>
      <c r="H2295" s="29" t="str">
        <f>Factor1Name</f>
        <v>Weeding</v>
      </c>
      <c r="I2295" s="30" t="s">
        <v>37</v>
      </c>
      <c r="K2295" s="29" t="str">
        <f>Factor1Name</f>
        <v>Weeding</v>
      </c>
      <c r="L2295" s="30" t="s">
        <v>37</v>
      </c>
    </row>
    <row r="2296" spans="2:12" ht="13" x14ac:dyDescent="0.3">
      <c r="B2296" s="25" t="s">
        <v>14</v>
      </c>
      <c r="C2296" s="26">
        <v>751.2</v>
      </c>
      <c r="E2296" s="25" t="s">
        <v>14</v>
      </c>
      <c r="F2296" s="26">
        <v>668</v>
      </c>
      <c r="H2296" s="25" t="s">
        <v>14</v>
      </c>
      <c r="I2296" s="26">
        <v>528.5</v>
      </c>
      <c r="K2296" s="25" t="s">
        <v>14</v>
      </c>
      <c r="L2296" s="26">
        <v>971.6</v>
      </c>
    </row>
    <row r="2298" spans="2:12" ht="13" x14ac:dyDescent="0.3">
      <c r="B2298" s="27" t="s">
        <v>3</v>
      </c>
      <c r="C2298" s="28">
        <v>2018</v>
      </c>
      <c r="E2298" s="27" t="s">
        <v>3</v>
      </c>
      <c r="F2298" s="28">
        <v>2018</v>
      </c>
      <c r="H2298" s="27" t="s">
        <v>3</v>
      </c>
      <c r="I2298" s="28">
        <v>2018</v>
      </c>
      <c r="K2298" s="27" t="s">
        <v>3</v>
      </c>
      <c r="L2298" s="28">
        <v>2018</v>
      </c>
    </row>
    <row r="2299" spans="2:12" ht="13" x14ac:dyDescent="0.3">
      <c r="B2299" s="29" t="str">
        <f>UnitName</f>
        <v>Plot</v>
      </c>
      <c r="C2299" s="30">
        <v>4</v>
      </c>
      <c r="E2299" s="29" t="str">
        <f>UnitName</f>
        <v>Plot</v>
      </c>
      <c r="F2299" s="30">
        <v>4</v>
      </c>
      <c r="H2299" s="29" t="str">
        <f>UnitName</f>
        <v>Plot</v>
      </c>
      <c r="I2299" s="30">
        <v>4</v>
      </c>
      <c r="K2299" s="29" t="str">
        <f>UnitName</f>
        <v>Plot</v>
      </c>
      <c r="L2299" s="30">
        <v>4</v>
      </c>
    </row>
    <row r="2300" spans="2:12" ht="13" x14ac:dyDescent="0.3">
      <c r="B2300" s="29" t="str">
        <f>BlockName</f>
        <v>Name</v>
      </c>
      <c r="C2300" s="30" t="s">
        <v>55</v>
      </c>
      <c r="E2300" s="29" t="str">
        <f>BlockName</f>
        <v>Name</v>
      </c>
      <c r="F2300" s="30" t="s">
        <v>55</v>
      </c>
      <c r="H2300" s="29" t="str">
        <f>BlockName</f>
        <v>Name</v>
      </c>
      <c r="I2300" s="30" t="s">
        <v>55</v>
      </c>
      <c r="K2300" s="29" t="str">
        <f>BlockName</f>
        <v>Name</v>
      </c>
      <c r="L2300" s="30" t="s">
        <v>55</v>
      </c>
    </row>
    <row r="2301" spans="2:12" ht="13" x14ac:dyDescent="0.3">
      <c r="B2301" s="29" t="str">
        <f>Factor2Name</f>
        <v>Variety</v>
      </c>
      <c r="C2301" s="30" t="s">
        <v>46</v>
      </c>
      <c r="E2301" s="29" t="str">
        <f>Factor2Name</f>
        <v>Variety</v>
      </c>
      <c r="F2301" s="30" t="s">
        <v>46</v>
      </c>
      <c r="H2301" s="29" t="str">
        <f>Factor2Name</f>
        <v>Variety</v>
      </c>
      <c r="I2301" s="30" t="s">
        <v>46</v>
      </c>
      <c r="K2301" s="29" t="str">
        <f>Factor2Name</f>
        <v>Variety</v>
      </c>
      <c r="L2301" s="30" t="s">
        <v>46</v>
      </c>
    </row>
    <row r="2302" spans="2:12" ht="13" x14ac:dyDescent="0.3">
      <c r="B2302" s="29" t="str">
        <f>Factor3Name</f>
        <v>Fertiliser</v>
      </c>
      <c r="C2302" s="30" t="s">
        <v>38</v>
      </c>
      <c r="E2302" s="29" t="str">
        <f>Factor3Name</f>
        <v>Fertiliser</v>
      </c>
      <c r="F2302" s="30" t="s">
        <v>38</v>
      </c>
      <c r="H2302" s="29" t="str">
        <f>Factor3Name</f>
        <v>Fertiliser</v>
      </c>
      <c r="I2302" s="30" t="s">
        <v>38</v>
      </c>
      <c r="K2302" s="29" t="str">
        <f>Factor3Name</f>
        <v>Fertiliser</v>
      </c>
      <c r="L2302" s="30" t="s">
        <v>38</v>
      </c>
    </row>
    <row r="2303" spans="2:12" ht="13" x14ac:dyDescent="0.3">
      <c r="B2303" s="29" t="str">
        <f>Factor1Name</f>
        <v>Weeding</v>
      </c>
      <c r="C2303" s="30" t="s">
        <v>37</v>
      </c>
      <c r="E2303" s="29" t="str">
        <f>Factor1Name</f>
        <v>Weeding</v>
      </c>
      <c r="F2303" s="30" t="s">
        <v>37</v>
      </c>
      <c r="H2303" s="29" t="str">
        <f>Factor1Name</f>
        <v>Weeding</v>
      </c>
      <c r="I2303" s="30" t="s">
        <v>37</v>
      </c>
      <c r="K2303" s="29" t="str">
        <f>Factor1Name</f>
        <v>Weeding</v>
      </c>
      <c r="L2303" s="30" t="s">
        <v>37</v>
      </c>
    </row>
    <row r="2304" spans="2:12" ht="13" x14ac:dyDescent="0.3">
      <c r="B2304" s="25" t="s">
        <v>14</v>
      </c>
      <c r="C2304" s="26">
        <v>862.4</v>
      </c>
      <c r="E2304" s="25" t="s">
        <v>14</v>
      </c>
      <c r="F2304" s="26">
        <v>781.8</v>
      </c>
      <c r="H2304" s="25" t="s">
        <v>14</v>
      </c>
      <c r="I2304" s="26">
        <v>789.8</v>
      </c>
      <c r="K2304" s="25" t="s">
        <v>14</v>
      </c>
      <c r="L2304" s="26">
        <v>790.1</v>
      </c>
    </row>
    <row r="2306" spans="2:12" ht="13" x14ac:dyDescent="0.3">
      <c r="B2306" s="27" t="s">
        <v>3</v>
      </c>
      <c r="C2306" s="28">
        <v>2018</v>
      </c>
      <c r="E2306" s="27" t="s">
        <v>3</v>
      </c>
      <c r="F2306" s="28">
        <v>2018</v>
      </c>
      <c r="H2306" s="27" t="s">
        <v>3</v>
      </c>
      <c r="I2306" s="28">
        <v>2018</v>
      </c>
      <c r="K2306" s="27" t="s">
        <v>3</v>
      </c>
      <c r="L2306" s="28">
        <v>2018</v>
      </c>
    </row>
    <row r="2307" spans="2:12" ht="13" x14ac:dyDescent="0.3">
      <c r="B2307" s="29" t="str">
        <f>UnitName</f>
        <v>Plot</v>
      </c>
      <c r="C2307" s="30">
        <v>4</v>
      </c>
      <c r="E2307" s="29" t="str">
        <f>UnitName</f>
        <v>Plot</v>
      </c>
      <c r="F2307" s="30">
        <v>4</v>
      </c>
      <c r="H2307" s="29" t="str">
        <f>UnitName</f>
        <v>Plot</v>
      </c>
      <c r="I2307" s="30">
        <v>4</v>
      </c>
      <c r="K2307" s="29" t="str">
        <f>UnitName</f>
        <v>Plot</v>
      </c>
      <c r="L2307" s="30">
        <v>4</v>
      </c>
    </row>
    <row r="2308" spans="2:12" ht="13" x14ac:dyDescent="0.3">
      <c r="B2308" s="29" t="str">
        <f>BlockName</f>
        <v>Name</v>
      </c>
      <c r="C2308" s="30" t="s">
        <v>55</v>
      </c>
      <c r="E2308" s="29" t="str">
        <f>BlockName</f>
        <v>Name</v>
      </c>
      <c r="F2308" s="30" t="s">
        <v>55</v>
      </c>
      <c r="H2308" s="29" t="str">
        <f>BlockName</f>
        <v>Name</v>
      </c>
      <c r="I2308" s="30" t="s">
        <v>55</v>
      </c>
      <c r="K2308" s="29" t="str">
        <f>BlockName</f>
        <v>Name</v>
      </c>
      <c r="L2308" s="30" t="s">
        <v>55</v>
      </c>
    </row>
    <row r="2309" spans="2:12" ht="13" x14ac:dyDescent="0.3">
      <c r="B2309" s="29" t="str">
        <f>Factor2Name</f>
        <v>Variety</v>
      </c>
      <c r="C2309" s="30" t="s">
        <v>46</v>
      </c>
      <c r="E2309" s="29" t="str">
        <f>Factor2Name</f>
        <v>Variety</v>
      </c>
      <c r="F2309" s="30" t="s">
        <v>46</v>
      </c>
      <c r="H2309" s="29" t="str">
        <f>Factor2Name</f>
        <v>Variety</v>
      </c>
      <c r="I2309" s="30" t="s">
        <v>46</v>
      </c>
      <c r="K2309" s="29" t="str">
        <f>Factor2Name</f>
        <v>Variety</v>
      </c>
      <c r="L2309" s="30" t="s">
        <v>46</v>
      </c>
    </row>
    <row r="2310" spans="2:12" ht="13" x14ac:dyDescent="0.3">
      <c r="B2310" s="29" t="str">
        <f>Factor3Name</f>
        <v>Fertiliser</v>
      </c>
      <c r="C2310" s="30" t="s">
        <v>38</v>
      </c>
      <c r="E2310" s="29" t="str">
        <f>Factor3Name</f>
        <v>Fertiliser</v>
      </c>
      <c r="F2310" s="30" t="s">
        <v>38</v>
      </c>
      <c r="H2310" s="29" t="str">
        <f>Factor3Name</f>
        <v>Fertiliser</v>
      </c>
      <c r="I2310" s="30" t="s">
        <v>38</v>
      </c>
      <c r="K2310" s="29" t="str">
        <f>Factor3Name</f>
        <v>Fertiliser</v>
      </c>
      <c r="L2310" s="30" t="s">
        <v>38</v>
      </c>
    </row>
    <row r="2311" spans="2:12" ht="13" x14ac:dyDescent="0.3">
      <c r="B2311" s="29" t="str">
        <f>Factor1Name</f>
        <v>Weeding</v>
      </c>
      <c r="C2311" s="30" t="s">
        <v>37</v>
      </c>
      <c r="E2311" s="29" t="str">
        <f>Factor1Name</f>
        <v>Weeding</v>
      </c>
      <c r="F2311" s="30" t="s">
        <v>37</v>
      </c>
      <c r="H2311" s="29" t="str">
        <f>Factor1Name</f>
        <v>Weeding</v>
      </c>
      <c r="I2311" s="30" t="s">
        <v>37</v>
      </c>
      <c r="K2311" s="29" t="str">
        <f>Factor1Name</f>
        <v>Weeding</v>
      </c>
      <c r="L2311" s="30" t="s">
        <v>37</v>
      </c>
    </row>
    <row r="2312" spans="2:12" ht="13" x14ac:dyDescent="0.3">
      <c r="B2312" s="25" t="s">
        <v>14</v>
      </c>
      <c r="C2312" s="26">
        <v>906.4</v>
      </c>
      <c r="E2312" s="25" t="s">
        <v>14</v>
      </c>
      <c r="F2312" s="26">
        <v>777.5</v>
      </c>
      <c r="H2312" s="25" t="s">
        <v>14</v>
      </c>
      <c r="I2312" s="26">
        <v>854.4</v>
      </c>
      <c r="K2312" s="25" t="s">
        <v>14</v>
      </c>
      <c r="L2312" s="26">
        <v>768.4</v>
      </c>
    </row>
    <row r="2314" spans="2:12" ht="13" x14ac:dyDescent="0.3">
      <c r="B2314" s="27" t="s">
        <v>3</v>
      </c>
      <c r="C2314" s="28">
        <v>2018</v>
      </c>
      <c r="E2314" s="27" t="s">
        <v>3</v>
      </c>
      <c r="F2314" s="28">
        <v>2018</v>
      </c>
      <c r="H2314" s="27" t="s">
        <v>3</v>
      </c>
      <c r="I2314" s="28">
        <v>2018</v>
      </c>
      <c r="K2314" s="27" t="s">
        <v>3</v>
      </c>
      <c r="L2314" s="28">
        <v>2018</v>
      </c>
    </row>
    <row r="2315" spans="2:12" ht="13" x14ac:dyDescent="0.3">
      <c r="B2315" s="29" t="str">
        <f>UnitName</f>
        <v>Plot</v>
      </c>
      <c r="C2315" s="30">
        <v>4</v>
      </c>
      <c r="E2315" s="29" t="str">
        <f>UnitName</f>
        <v>Plot</v>
      </c>
      <c r="F2315" s="30">
        <v>4</v>
      </c>
      <c r="H2315" s="29" t="str">
        <f>UnitName</f>
        <v>Plot</v>
      </c>
      <c r="I2315" s="30">
        <v>4</v>
      </c>
      <c r="K2315" s="29" t="str">
        <f>UnitName</f>
        <v>Plot</v>
      </c>
      <c r="L2315" s="30">
        <v>4</v>
      </c>
    </row>
    <row r="2316" spans="2:12" ht="13" x14ac:dyDescent="0.3">
      <c r="B2316" s="29" t="str">
        <f>BlockName</f>
        <v>Name</v>
      </c>
      <c r="C2316" s="30" t="s">
        <v>55</v>
      </c>
      <c r="E2316" s="29" t="str">
        <f>BlockName</f>
        <v>Name</v>
      </c>
      <c r="F2316" s="30" t="s">
        <v>55</v>
      </c>
      <c r="H2316" s="29" t="str">
        <f>BlockName</f>
        <v>Name</v>
      </c>
      <c r="I2316" s="30" t="s">
        <v>55</v>
      </c>
      <c r="K2316" s="29" t="str">
        <f>BlockName</f>
        <v>Name</v>
      </c>
      <c r="L2316" s="30" t="s">
        <v>55</v>
      </c>
    </row>
    <row r="2317" spans="2:12" ht="13" x14ac:dyDescent="0.3">
      <c r="B2317" s="29" t="str">
        <f>Factor2Name</f>
        <v>Variety</v>
      </c>
      <c r="C2317" s="30" t="s">
        <v>46</v>
      </c>
      <c r="E2317" s="29" t="str">
        <f>Factor2Name</f>
        <v>Variety</v>
      </c>
      <c r="F2317" s="30" t="s">
        <v>46</v>
      </c>
      <c r="H2317" s="29" t="str">
        <f>Factor2Name</f>
        <v>Variety</v>
      </c>
      <c r="I2317" s="30" t="s">
        <v>46</v>
      </c>
      <c r="K2317" s="29" t="str">
        <f>Factor2Name</f>
        <v>Variety</v>
      </c>
      <c r="L2317" s="30" t="s">
        <v>46</v>
      </c>
    </row>
    <row r="2318" spans="2:12" ht="13" x14ac:dyDescent="0.3">
      <c r="B2318" s="29" t="str">
        <f>Factor3Name</f>
        <v>Fertiliser</v>
      </c>
      <c r="C2318" s="30" t="s">
        <v>38</v>
      </c>
      <c r="E2318" s="29" t="str">
        <f>Factor3Name</f>
        <v>Fertiliser</v>
      </c>
      <c r="F2318" s="30" t="s">
        <v>38</v>
      </c>
      <c r="H2318" s="29" t="str">
        <f>Factor3Name</f>
        <v>Fertiliser</v>
      </c>
      <c r="I2318" s="30" t="s">
        <v>38</v>
      </c>
      <c r="K2318" s="29" t="str">
        <f>Factor3Name</f>
        <v>Fertiliser</v>
      </c>
      <c r="L2318" s="30" t="s">
        <v>38</v>
      </c>
    </row>
    <row r="2319" spans="2:12" ht="13" x14ac:dyDescent="0.3">
      <c r="B2319" s="29" t="str">
        <f>Factor1Name</f>
        <v>Weeding</v>
      </c>
      <c r="C2319" s="30" t="s">
        <v>37</v>
      </c>
      <c r="E2319" s="29" t="str">
        <f>Factor1Name</f>
        <v>Weeding</v>
      </c>
      <c r="F2319" s="30" t="s">
        <v>37</v>
      </c>
      <c r="H2319" s="29" t="str">
        <f>Factor1Name</f>
        <v>Weeding</v>
      </c>
      <c r="I2319" s="30" t="s">
        <v>37</v>
      </c>
      <c r="K2319" s="29" t="str">
        <f>Factor1Name</f>
        <v>Weeding</v>
      </c>
      <c r="L2319" s="30" t="s">
        <v>37</v>
      </c>
    </row>
    <row r="2320" spans="2:12" ht="13" x14ac:dyDescent="0.3">
      <c r="B2320" s="25" t="s">
        <v>14</v>
      </c>
      <c r="C2320" s="26">
        <v>771.2</v>
      </c>
      <c r="E2320" s="25" t="s">
        <v>14</v>
      </c>
      <c r="F2320" s="26">
        <v>728.4</v>
      </c>
      <c r="H2320" s="25" t="s">
        <v>14</v>
      </c>
      <c r="I2320" s="26">
        <v>725.2</v>
      </c>
      <c r="K2320" s="25" t="s">
        <v>14</v>
      </c>
      <c r="L2320" s="26">
        <v>652.29999999999995</v>
      </c>
    </row>
    <row r="2322" spans="2:12" ht="13" x14ac:dyDescent="0.3">
      <c r="B2322" s="27" t="s">
        <v>3</v>
      </c>
      <c r="C2322" s="28">
        <v>2018</v>
      </c>
      <c r="E2322" s="27" t="s">
        <v>3</v>
      </c>
      <c r="F2322" s="28">
        <v>2018</v>
      </c>
      <c r="H2322" s="27" t="s">
        <v>3</v>
      </c>
      <c r="I2322" s="28">
        <v>2018</v>
      </c>
      <c r="K2322" s="27" t="s">
        <v>3</v>
      </c>
      <c r="L2322" s="28">
        <v>2018</v>
      </c>
    </row>
    <row r="2323" spans="2:12" ht="13" x14ac:dyDescent="0.3">
      <c r="B2323" s="29" t="str">
        <f>UnitName</f>
        <v>Plot</v>
      </c>
      <c r="C2323" s="30">
        <v>5</v>
      </c>
      <c r="E2323" s="29" t="str">
        <f>UnitName</f>
        <v>Plot</v>
      </c>
      <c r="F2323" s="30">
        <v>5</v>
      </c>
      <c r="H2323" s="29" t="str">
        <f>UnitName</f>
        <v>Plot</v>
      </c>
      <c r="I2323" s="30">
        <v>5</v>
      </c>
      <c r="K2323" s="29" t="str">
        <f>UnitName</f>
        <v>Plot</v>
      </c>
      <c r="L2323" s="30">
        <v>5</v>
      </c>
    </row>
    <row r="2324" spans="2:12" ht="13" x14ac:dyDescent="0.3">
      <c r="B2324" s="29" t="str">
        <f>BlockName</f>
        <v>Name</v>
      </c>
      <c r="C2324" s="30" t="s">
        <v>55</v>
      </c>
      <c r="E2324" s="29" t="str">
        <f>BlockName</f>
        <v>Name</v>
      </c>
      <c r="F2324" s="30" t="s">
        <v>55</v>
      </c>
      <c r="H2324" s="29" t="str">
        <f>BlockName</f>
        <v>Name</v>
      </c>
      <c r="I2324" s="30" t="s">
        <v>55</v>
      </c>
      <c r="K2324" s="29" t="str">
        <f>BlockName</f>
        <v>Name</v>
      </c>
      <c r="L2324" s="30" t="s">
        <v>55</v>
      </c>
    </row>
    <row r="2325" spans="2:12" ht="13" x14ac:dyDescent="0.3">
      <c r="B2325" s="29" t="str">
        <f>Factor2Name</f>
        <v>Variety</v>
      </c>
      <c r="C2325" s="30" t="s">
        <v>46</v>
      </c>
      <c r="E2325" s="29" t="str">
        <f>Factor2Name</f>
        <v>Variety</v>
      </c>
      <c r="F2325" s="30" t="s">
        <v>46</v>
      </c>
      <c r="H2325" s="29" t="str">
        <f>Factor2Name</f>
        <v>Variety</v>
      </c>
      <c r="I2325" s="30" t="s">
        <v>46</v>
      </c>
      <c r="K2325" s="29" t="str">
        <f>Factor2Name</f>
        <v>Variety</v>
      </c>
      <c r="L2325" s="30" t="s">
        <v>46</v>
      </c>
    </row>
    <row r="2326" spans="2:12" ht="13" x14ac:dyDescent="0.3">
      <c r="B2326" s="29" t="str">
        <f>Factor3Name</f>
        <v>Fertiliser</v>
      </c>
      <c r="C2326" s="30" t="s">
        <v>38</v>
      </c>
      <c r="E2326" s="29" t="str">
        <f>Factor3Name</f>
        <v>Fertiliser</v>
      </c>
      <c r="F2326" s="30" t="s">
        <v>38</v>
      </c>
      <c r="H2326" s="29" t="str">
        <f>Factor3Name</f>
        <v>Fertiliser</v>
      </c>
      <c r="I2326" s="30" t="s">
        <v>38</v>
      </c>
      <c r="K2326" s="29" t="str">
        <f>Factor3Name</f>
        <v>Fertiliser</v>
      </c>
      <c r="L2326" s="30" t="s">
        <v>38</v>
      </c>
    </row>
    <row r="2327" spans="2:12" ht="13" x14ac:dyDescent="0.3">
      <c r="B2327" s="29" t="str">
        <f>Factor1Name</f>
        <v>Weeding</v>
      </c>
      <c r="C2327" s="30" t="s">
        <v>37</v>
      </c>
      <c r="E2327" s="29" t="str">
        <f>Factor1Name</f>
        <v>Weeding</v>
      </c>
      <c r="F2327" s="30" t="s">
        <v>37</v>
      </c>
      <c r="H2327" s="29" t="str">
        <f>Factor1Name</f>
        <v>Weeding</v>
      </c>
      <c r="I2327" s="30" t="s">
        <v>37</v>
      </c>
      <c r="K2327" s="29" t="str">
        <f>Factor1Name</f>
        <v>Weeding</v>
      </c>
      <c r="L2327" s="30" t="s">
        <v>37</v>
      </c>
    </row>
    <row r="2328" spans="2:12" ht="13" x14ac:dyDescent="0.3">
      <c r="B2328" s="25" t="s">
        <v>14</v>
      </c>
      <c r="C2328" s="26">
        <v>880.7</v>
      </c>
      <c r="E2328" s="25" t="s">
        <v>14</v>
      </c>
      <c r="F2328" s="26">
        <v>892.5</v>
      </c>
      <c r="H2328" s="25" t="s">
        <v>14</v>
      </c>
      <c r="I2328" s="26">
        <v>756.7</v>
      </c>
      <c r="K2328" s="25" t="s">
        <v>14</v>
      </c>
      <c r="L2328" s="26">
        <v>779.8</v>
      </c>
    </row>
    <row r="2330" spans="2:12" ht="13" x14ac:dyDescent="0.3">
      <c r="B2330" s="27" t="s">
        <v>3</v>
      </c>
      <c r="C2330" s="28">
        <v>2018</v>
      </c>
      <c r="E2330" s="27" t="s">
        <v>3</v>
      </c>
      <c r="F2330" s="28">
        <v>2018</v>
      </c>
      <c r="H2330" s="27" t="s">
        <v>3</v>
      </c>
      <c r="I2330" s="28">
        <v>2018</v>
      </c>
      <c r="K2330" s="27" t="s">
        <v>3</v>
      </c>
      <c r="L2330" s="28">
        <v>2018</v>
      </c>
    </row>
    <row r="2331" spans="2:12" ht="13" x14ac:dyDescent="0.3">
      <c r="B2331" s="29" t="str">
        <f>UnitName</f>
        <v>Plot</v>
      </c>
      <c r="C2331" s="30">
        <v>5</v>
      </c>
      <c r="E2331" s="29" t="str">
        <f>UnitName</f>
        <v>Plot</v>
      </c>
      <c r="F2331" s="30">
        <v>5</v>
      </c>
      <c r="H2331" s="29" t="str">
        <f>UnitName</f>
        <v>Plot</v>
      </c>
      <c r="I2331" s="30">
        <v>5</v>
      </c>
      <c r="K2331" s="29" t="str">
        <f>UnitName</f>
        <v>Plot</v>
      </c>
      <c r="L2331" s="30">
        <v>5</v>
      </c>
    </row>
    <row r="2332" spans="2:12" ht="13" x14ac:dyDescent="0.3">
      <c r="B2332" s="29" t="str">
        <f>BlockName</f>
        <v>Name</v>
      </c>
      <c r="C2332" s="30" t="s">
        <v>55</v>
      </c>
      <c r="E2332" s="29" t="str">
        <f>BlockName</f>
        <v>Name</v>
      </c>
      <c r="F2332" s="30" t="s">
        <v>55</v>
      </c>
      <c r="H2332" s="29" t="str">
        <f>BlockName</f>
        <v>Name</v>
      </c>
      <c r="I2332" s="30" t="s">
        <v>55</v>
      </c>
      <c r="K2332" s="29" t="str">
        <f>BlockName</f>
        <v>Name</v>
      </c>
      <c r="L2332" s="30" t="s">
        <v>55</v>
      </c>
    </row>
    <row r="2333" spans="2:12" ht="13" x14ac:dyDescent="0.3">
      <c r="B2333" s="29" t="str">
        <f>Factor2Name</f>
        <v>Variety</v>
      </c>
      <c r="C2333" s="30" t="s">
        <v>46</v>
      </c>
      <c r="E2333" s="29" t="str">
        <f>Factor2Name</f>
        <v>Variety</v>
      </c>
      <c r="F2333" s="30" t="s">
        <v>46</v>
      </c>
      <c r="H2333" s="29" t="str">
        <f>Factor2Name</f>
        <v>Variety</v>
      </c>
      <c r="I2333" s="30" t="s">
        <v>46</v>
      </c>
      <c r="K2333" s="29" t="str">
        <f>Factor2Name</f>
        <v>Variety</v>
      </c>
      <c r="L2333" s="30" t="s">
        <v>46</v>
      </c>
    </row>
    <row r="2334" spans="2:12" ht="13" x14ac:dyDescent="0.3">
      <c r="B2334" s="29" t="str">
        <f>Factor3Name</f>
        <v>Fertiliser</v>
      </c>
      <c r="C2334" s="30" t="s">
        <v>38</v>
      </c>
      <c r="E2334" s="29" t="str">
        <f>Factor3Name</f>
        <v>Fertiliser</v>
      </c>
      <c r="F2334" s="30" t="s">
        <v>38</v>
      </c>
      <c r="H2334" s="29" t="str">
        <f>Factor3Name</f>
        <v>Fertiliser</v>
      </c>
      <c r="I2334" s="30" t="s">
        <v>38</v>
      </c>
      <c r="K2334" s="29" t="str">
        <f>Factor3Name</f>
        <v>Fertiliser</v>
      </c>
      <c r="L2334" s="30" t="s">
        <v>38</v>
      </c>
    </row>
    <row r="2335" spans="2:12" ht="13" x14ac:dyDescent="0.3">
      <c r="B2335" s="29" t="str">
        <f>Factor1Name</f>
        <v>Weeding</v>
      </c>
      <c r="C2335" s="30" t="s">
        <v>37</v>
      </c>
      <c r="E2335" s="29" t="str">
        <f>Factor1Name</f>
        <v>Weeding</v>
      </c>
      <c r="F2335" s="30" t="s">
        <v>37</v>
      </c>
      <c r="H2335" s="29" t="str">
        <f>Factor1Name</f>
        <v>Weeding</v>
      </c>
      <c r="I2335" s="30" t="s">
        <v>37</v>
      </c>
      <c r="K2335" s="29" t="str">
        <f>Factor1Name</f>
        <v>Weeding</v>
      </c>
      <c r="L2335" s="30" t="s">
        <v>37</v>
      </c>
    </row>
    <row r="2336" spans="2:12" ht="13" x14ac:dyDescent="0.3">
      <c r="B2336" s="25" t="s">
        <v>14</v>
      </c>
      <c r="C2336" s="26">
        <v>1050.9000000000001</v>
      </c>
      <c r="E2336" s="25" t="s">
        <v>14</v>
      </c>
      <c r="F2336" s="26">
        <v>852.2</v>
      </c>
      <c r="H2336" s="25" t="s">
        <v>14</v>
      </c>
      <c r="I2336" s="26">
        <v>797.6</v>
      </c>
      <c r="K2336" s="25" t="s">
        <v>14</v>
      </c>
      <c r="L2336" s="26">
        <v>896.8</v>
      </c>
    </row>
    <row r="2338" spans="2:12" ht="13" x14ac:dyDescent="0.3">
      <c r="B2338" s="27" t="s">
        <v>3</v>
      </c>
      <c r="C2338" s="28">
        <v>2018</v>
      </c>
      <c r="E2338" s="27" t="s">
        <v>3</v>
      </c>
      <c r="F2338" s="28">
        <v>2018</v>
      </c>
      <c r="H2338" s="27" t="s">
        <v>3</v>
      </c>
      <c r="I2338" s="28">
        <v>2018</v>
      </c>
      <c r="K2338" s="27" t="s">
        <v>3</v>
      </c>
      <c r="L2338" s="28">
        <v>2018</v>
      </c>
    </row>
    <row r="2339" spans="2:12" ht="13" x14ac:dyDescent="0.3">
      <c r="B2339" s="29" t="str">
        <f>UnitName</f>
        <v>Plot</v>
      </c>
      <c r="C2339" s="30">
        <v>5</v>
      </c>
      <c r="E2339" s="29" t="str">
        <f>UnitName</f>
        <v>Plot</v>
      </c>
      <c r="F2339" s="30">
        <v>5</v>
      </c>
      <c r="H2339" s="29" t="str">
        <f>UnitName</f>
        <v>Plot</v>
      </c>
      <c r="I2339" s="30">
        <v>5</v>
      </c>
      <c r="K2339" s="29" t="str">
        <f>UnitName</f>
        <v>Plot</v>
      </c>
      <c r="L2339" s="30">
        <v>5</v>
      </c>
    </row>
    <row r="2340" spans="2:12" ht="13" x14ac:dyDescent="0.3">
      <c r="B2340" s="29" t="str">
        <f>BlockName</f>
        <v>Name</v>
      </c>
      <c r="C2340" s="30" t="s">
        <v>55</v>
      </c>
      <c r="E2340" s="29" t="str">
        <f>BlockName</f>
        <v>Name</v>
      </c>
      <c r="F2340" s="30" t="s">
        <v>55</v>
      </c>
      <c r="H2340" s="29" t="str">
        <f>BlockName</f>
        <v>Name</v>
      </c>
      <c r="I2340" s="30" t="s">
        <v>55</v>
      </c>
      <c r="K2340" s="29" t="str">
        <f>BlockName</f>
        <v>Name</v>
      </c>
      <c r="L2340" s="30" t="s">
        <v>55</v>
      </c>
    </row>
    <row r="2341" spans="2:12" ht="13" x14ac:dyDescent="0.3">
      <c r="B2341" s="29" t="str">
        <f>Factor2Name</f>
        <v>Variety</v>
      </c>
      <c r="C2341" s="30" t="s">
        <v>46</v>
      </c>
      <c r="E2341" s="29" t="str">
        <f>Factor2Name</f>
        <v>Variety</v>
      </c>
      <c r="F2341" s="30" t="s">
        <v>46</v>
      </c>
      <c r="H2341" s="29" t="str">
        <f>Factor2Name</f>
        <v>Variety</v>
      </c>
      <c r="I2341" s="30" t="s">
        <v>46</v>
      </c>
      <c r="K2341" s="29" t="str">
        <f>Factor2Name</f>
        <v>Variety</v>
      </c>
      <c r="L2341" s="30" t="s">
        <v>46</v>
      </c>
    </row>
    <row r="2342" spans="2:12" ht="13" x14ac:dyDescent="0.3">
      <c r="B2342" s="29" t="str">
        <f>Factor3Name</f>
        <v>Fertiliser</v>
      </c>
      <c r="C2342" s="30" t="s">
        <v>38</v>
      </c>
      <c r="E2342" s="29" t="str">
        <f>Factor3Name</f>
        <v>Fertiliser</v>
      </c>
      <c r="F2342" s="30" t="s">
        <v>38</v>
      </c>
      <c r="H2342" s="29" t="str">
        <f>Factor3Name</f>
        <v>Fertiliser</v>
      </c>
      <c r="I2342" s="30" t="s">
        <v>38</v>
      </c>
      <c r="K2342" s="29" t="str">
        <f>Factor3Name</f>
        <v>Fertiliser</v>
      </c>
      <c r="L2342" s="30" t="s">
        <v>38</v>
      </c>
    </row>
    <row r="2343" spans="2:12" ht="13" x14ac:dyDescent="0.3">
      <c r="B2343" s="29" t="str">
        <f>Factor1Name</f>
        <v>Weeding</v>
      </c>
      <c r="C2343" s="30" t="s">
        <v>37</v>
      </c>
      <c r="E2343" s="29" t="str">
        <f>Factor1Name</f>
        <v>Weeding</v>
      </c>
      <c r="F2343" s="30" t="s">
        <v>37</v>
      </c>
      <c r="H2343" s="29" t="str">
        <f>Factor1Name</f>
        <v>Weeding</v>
      </c>
      <c r="I2343" s="30" t="s">
        <v>37</v>
      </c>
      <c r="K2343" s="29" t="str">
        <f>Factor1Name</f>
        <v>Weeding</v>
      </c>
      <c r="L2343" s="30" t="s">
        <v>37</v>
      </c>
    </row>
    <row r="2344" spans="2:12" ht="13" x14ac:dyDescent="0.3">
      <c r="B2344" s="25" t="s">
        <v>14</v>
      </c>
      <c r="C2344" s="26">
        <v>758.7</v>
      </c>
      <c r="E2344" s="25" t="s">
        <v>14</v>
      </c>
      <c r="F2344" s="26">
        <v>697.4</v>
      </c>
      <c r="H2344" s="25" t="s">
        <v>14</v>
      </c>
      <c r="I2344" s="26">
        <v>931.5</v>
      </c>
      <c r="K2344" s="25" t="s">
        <v>14</v>
      </c>
      <c r="L2344" s="26">
        <v>802.7</v>
      </c>
    </row>
    <row r="2346" spans="2:12" ht="13" x14ac:dyDescent="0.3">
      <c r="B2346" s="27" t="s">
        <v>3</v>
      </c>
      <c r="C2346" s="28">
        <v>2018</v>
      </c>
      <c r="E2346" s="27" t="s">
        <v>3</v>
      </c>
      <c r="F2346" s="28">
        <v>2018</v>
      </c>
      <c r="H2346" s="27" t="s">
        <v>3</v>
      </c>
      <c r="I2346" s="28">
        <v>2018</v>
      </c>
      <c r="K2346" s="27" t="s">
        <v>3</v>
      </c>
      <c r="L2346" s="28">
        <v>2018</v>
      </c>
    </row>
    <row r="2347" spans="2:12" ht="13" x14ac:dyDescent="0.3">
      <c r="B2347" s="29" t="str">
        <f>UnitName</f>
        <v>Plot</v>
      </c>
      <c r="C2347" s="30">
        <v>5</v>
      </c>
      <c r="E2347" s="29" t="str">
        <f>UnitName</f>
        <v>Plot</v>
      </c>
      <c r="F2347" s="30">
        <v>5</v>
      </c>
      <c r="H2347" s="29" t="str">
        <f>UnitName</f>
        <v>Plot</v>
      </c>
      <c r="I2347" s="30">
        <v>5</v>
      </c>
      <c r="K2347" s="29" t="str">
        <f>UnitName</f>
        <v>Plot</v>
      </c>
      <c r="L2347" s="30">
        <v>5</v>
      </c>
    </row>
    <row r="2348" spans="2:12" ht="13" x14ac:dyDescent="0.3">
      <c r="B2348" s="29" t="str">
        <f>BlockName</f>
        <v>Name</v>
      </c>
      <c r="C2348" s="30" t="s">
        <v>55</v>
      </c>
      <c r="E2348" s="29" t="str">
        <f>BlockName</f>
        <v>Name</v>
      </c>
      <c r="F2348" s="30" t="s">
        <v>55</v>
      </c>
      <c r="H2348" s="29" t="str">
        <f>BlockName</f>
        <v>Name</v>
      </c>
      <c r="I2348" s="30" t="s">
        <v>55</v>
      </c>
      <c r="K2348" s="29" t="str">
        <f>BlockName</f>
        <v>Name</v>
      </c>
      <c r="L2348" s="30" t="s">
        <v>55</v>
      </c>
    </row>
    <row r="2349" spans="2:12" ht="13" x14ac:dyDescent="0.3">
      <c r="B2349" s="29" t="str">
        <f>Factor2Name</f>
        <v>Variety</v>
      </c>
      <c r="C2349" s="30" t="s">
        <v>46</v>
      </c>
      <c r="E2349" s="29" t="str">
        <f>Factor2Name</f>
        <v>Variety</v>
      </c>
      <c r="F2349" s="30" t="s">
        <v>46</v>
      </c>
      <c r="H2349" s="29" t="str">
        <f>Factor2Name</f>
        <v>Variety</v>
      </c>
      <c r="I2349" s="30" t="s">
        <v>46</v>
      </c>
      <c r="K2349" s="29" t="str">
        <f>Factor2Name</f>
        <v>Variety</v>
      </c>
      <c r="L2349" s="30" t="s">
        <v>46</v>
      </c>
    </row>
    <row r="2350" spans="2:12" ht="13" x14ac:dyDescent="0.3">
      <c r="B2350" s="29" t="str">
        <f>Factor3Name</f>
        <v>Fertiliser</v>
      </c>
      <c r="C2350" s="30" t="s">
        <v>38</v>
      </c>
      <c r="E2350" s="29" t="str">
        <f>Factor3Name</f>
        <v>Fertiliser</v>
      </c>
      <c r="F2350" s="30" t="s">
        <v>38</v>
      </c>
      <c r="H2350" s="29" t="str">
        <f>Factor3Name</f>
        <v>Fertiliser</v>
      </c>
      <c r="I2350" s="30" t="s">
        <v>38</v>
      </c>
      <c r="K2350" s="29" t="str">
        <f>Factor3Name</f>
        <v>Fertiliser</v>
      </c>
      <c r="L2350" s="30" t="s">
        <v>38</v>
      </c>
    </row>
    <row r="2351" spans="2:12" ht="13" x14ac:dyDescent="0.3">
      <c r="B2351" s="29" t="str">
        <f>Factor1Name</f>
        <v>Weeding</v>
      </c>
      <c r="C2351" s="30" t="s">
        <v>37</v>
      </c>
      <c r="E2351" s="29" t="str">
        <f>Factor1Name</f>
        <v>Weeding</v>
      </c>
      <c r="F2351" s="30" t="s">
        <v>37</v>
      </c>
      <c r="H2351" s="29" t="str">
        <f>Factor1Name</f>
        <v>Weeding</v>
      </c>
      <c r="I2351" s="30" t="s">
        <v>37</v>
      </c>
      <c r="K2351" s="29" t="str">
        <f>Factor1Name</f>
        <v>Weeding</v>
      </c>
      <c r="L2351" s="30" t="s">
        <v>37</v>
      </c>
    </row>
    <row r="2352" spans="2:12" ht="13" x14ac:dyDescent="0.3">
      <c r="B2352" s="25" t="s">
        <v>14</v>
      </c>
      <c r="C2352" s="26">
        <v>880.1</v>
      </c>
      <c r="E2352" s="25" t="s">
        <v>14</v>
      </c>
      <c r="F2352" s="26">
        <v>829.2</v>
      </c>
      <c r="H2352" s="25" t="s">
        <v>14</v>
      </c>
      <c r="I2352" s="26">
        <v>760.2</v>
      </c>
      <c r="K2352" s="25" t="s">
        <v>14</v>
      </c>
      <c r="L2352" s="26">
        <v>978</v>
      </c>
    </row>
    <row r="2354" spans="2:12" ht="13" x14ac:dyDescent="0.3">
      <c r="B2354" s="27" t="s">
        <v>3</v>
      </c>
      <c r="C2354" s="28">
        <v>2018</v>
      </c>
      <c r="E2354" s="27" t="s">
        <v>3</v>
      </c>
      <c r="F2354" s="28">
        <v>2018</v>
      </c>
      <c r="H2354" s="27" t="s">
        <v>3</v>
      </c>
      <c r="I2354" s="28">
        <v>2018</v>
      </c>
      <c r="K2354" s="27" t="s">
        <v>3</v>
      </c>
      <c r="L2354" s="28">
        <v>2018</v>
      </c>
    </row>
    <row r="2355" spans="2:12" ht="13" x14ac:dyDescent="0.3">
      <c r="B2355" s="29" t="str">
        <f>UnitName</f>
        <v>Plot</v>
      </c>
      <c r="C2355" s="30">
        <v>5</v>
      </c>
      <c r="E2355" s="29" t="str">
        <f>UnitName</f>
        <v>Plot</v>
      </c>
      <c r="F2355" s="30">
        <v>5</v>
      </c>
      <c r="H2355" s="29" t="str">
        <f>UnitName</f>
        <v>Plot</v>
      </c>
      <c r="I2355" s="30">
        <v>5</v>
      </c>
      <c r="K2355" s="29" t="str">
        <f>UnitName</f>
        <v>Plot</v>
      </c>
      <c r="L2355" s="30">
        <v>5</v>
      </c>
    </row>
    <row r="2356" spans="2:12" ht="13" x14ac:dyDescent="0.3">
      <c r="B2356" s="29" t="str">
        <f>BlockName</f>
        <v>Name</v>
      </c>
      <c r="C2356" s="30" t="s">
        <v>55</v>
      </c>
      <c r="E2356" s="29" t="str">
        <f>BlockName</f>
        <v>Name</v>
      </c>
      <c r="F2356" s="30" t="s">
        <v>55</v>
      </c>
      <c r="H2356" s="29" t="str">
        <f>BlockName</f>
        <v>Name</v>
      </c>
      <c r="I2356" s="30" t="s">
        <v>55</v>
      </c>
      <c r="K2356" s="29" t="str">
        <f>BlockName</f>
        <v>Name</v>
      </c>
      <c r="L2356" s="30" t="s">
        <v>55</v>
      </c>
    </row>
    <row r="2357" spans="2:12" ht="13" x14ac:dyDescent="0.3">
      <c r="B2357" s="29" t="str">
        <f>Factor2Name</f>
        <v>Variety</v>
      </c>
      <c r="C2357" s="30" t="s">
        <v>46</v>
      </c>
      <c r="E2357" s="29" t="str">
        <f>Factor2Name</f>
        <v>Variety</v>
      </c>
      <c r="F2357" s="30" t="s">
        <v>46</v>
      </c>
      <c r="H2357" s="29" t="str">
        <f>Factor2Name</f>
        <v>Variety</v>
      </c>
      <c r="I2357" s="30" t="s">
        <v>46</v>
      </c>
      <c r="K2357" s="29" t="str">
        <f>Factor2Name</f>
        <v>Variety</v>
      </c>
      <c r="L2357" s="30" t="s">
        <v>46</v>
      </c>
    </row>
    <row r="2358" spans="2:12" ht="13" x14ac:dyDescent="0.3">
      <c r="B2358" s="29" t="str">
        <f>Factor3Name</f>
        <v>Fertiliser</v>
      </c>
      <c r="C2358" s="30" t="s">
        <v>38</v>
      </c>
      <c r="E2358" s="29" t="str">
        <f>Factor3Name</f>
        <v>Fertiliser</v>
      </c>
      <c r="F2358" s="30" t="s">
        <v>38</v>
      </c>
      <c r="H2358" s="29" t="str">
        <f>Factor3Name</f>
        <v>Fertiliser</v>
      </c>
      <c r="I2358" s="30" t="s">
        <v>38</v>
      </c>
      <c r="K2358" s="29" t="str">
        <f>Factor3Name</f>
        <v>Fertiliser</v>
      </c>
      <c r="L2358" s="30" t="s">
        <v>38</v>
      </c>
    </row>
    <row r="2359" spans="2:12" ht="13" x14ac:dyDescent="0.3">
      <c r="B2359" s="29" t="str">
        <f>Factor1Name</f>
        <v>Weeding</v>
      </c>
      <c r="C2359" s="30" t="s">
        <v>37</v>
      </c>
      <c r="E2359" s="29" t="str">
        <f>Factor1Name</f>
        <v>Weeding</v>
      </c>
      <c r="F2359" s="30" t="s">
        <v>37</v>
      </c>
      <c r="H2359" s="29" t="str">
        <f>Factor1Name</f>
        <v>Weeding</v>
      </c>
      <c r="I2359" s="30" t="s">
        <v>37</v>
      </c>
      <c r="K2359" s="29" t="str">
        <f>Factor1Name</f>
        <v>Weeding</v>
      </c>
      <c r="L2359" s="30" t="s">
        <v>37</v>
      </c>
    </row>
    <row r="2360" spans="2:12" ht="13" x14ac:dyDescent="0.3">
      <c r="B2360" s="25" t="s">
        <v>14</v>
      </c>
      <c r="C2360" s="26">
        <v>767.1</v>
      </c>
      <c r="E2360" s="25" t="s">
        <v>14</v>
      </c>
      <c r="F2360" s="26">
        <v>748.6</v>
      </c>
      <c r="H2360" s="25" t="s">
        <v>14</v>
      </c>
      <c r="I2360" s="26">
        <v>722.3</v>
      </c>
      <c r="K2360" s="25" t="s">
        <v>14</v>
      </c>
      <c r="L2360" s="26">
        <v>875.2</v>
      </c>
    </row>
    <row r="2362" spans="2:12" ht="13" x14ac:dyDescent="0.3">
      <c r="B2362" s="27" t="s">
        <v>3</v>
      </c>
      <c r="C2362" s="28">
        <v>2018</v>
      </c>
      <c r="E2362" s="27" t="s">
        <v>3</v>
      </c>
      <c r="F2362" s="28">
        <v>2018</v>
      </c>
      <c r="H2362" s="27" t="s">
        <v>3</v>
      </c>
      <c r="I2362" s="28">
        <v>2018</v>
      </c>
      <c r="K2362" s="27" t="s">
        <v>3</v>
      </c>
      <c r="L2362" s="28">
        <v>2018</v>
      </c>
    </row>
    <row r="2363" spans="2:12" ht="13" x14ac:dyDescent="0.3">
      <c r="B2363" s="29" t="str">
        <f>UnitName</f>
        <v>Plot</v>
      </c>
      <c r="C2363" s="30">
        <v>6</v>
      </c>
      <c r="E2363" s="29" t="str">
        <f>UnitName</f>
        <v>Plot</v>
      </c>
      <c r="F2363" s="30">
        <v>6</v>
      </c>
      <c r="H2363" s="29" t="str">
        <f>UnitName</f>
        <v>Plot</v>
      </c>
      <c r="I2363" s="30">
        <v>6</v>
      </c>
      <c r="K2363" s="29" t="str">
        <f>UnitName</f>
        <v>Plot</v>
      </c>
      <c r="L2363" s="30">
        <v>6</v>
      </c>
    </row>
    <row r="2364" spans="2:12" ht="13" x14ac:dyDescent="0.3">
      <c r="B2364" s="29" t="str">
        <f>BlockName</f>
        <v>Name</v>
      </c>
      <c r="C2364" s="30" t="s">
        <v>55</v>
      </c>
      <c r="E2364" s="29" t="str">
        <f>BlockName</f>
        <v>Name</v>
      </c>
      <c r="F2364" s="30" t="s">
        <v>55</v>
      </c>
      <c r="H2364" s="29" t="str">
        <f>BlockName</f>
        <v>Name</v>
      </c>
      <c r="I2364" s="30" t="s">
        <v>55</v>
      </c>
      <c r="K2364" s="29" t="str">
        <f>BlockName</f>
        <v>Name</v>
      </c>
      <c r="L2364" s="30" t="s">
        <v>55</v>
      </c>
    </row>
    <row r="2365" spans="2:12" ht="13" x14ac:dyDescent="0.3">
      <c r="B2365" s="29" t="str">
        <f>Factor2Name</f>
        <v>Variety</v>
      </c>
      <c r="C2365" s="30" t="s">
        <v>46</v>
      </c>
      <c r="E2365" s="29" t="str">
        <f>Factor2Name</f>
        <v>Variety</v>
      </c>
      <c r="F2365" s="30" t="s">
        <v>46</v>
      </c>
      <c r="H2365" s="29" t="str">
        <f>Factor2Name</f>
        <v>Variety</v>
      </c>
      <c r="I2365" s="30" t="s">
        <v>46</v>
      </c>
      <c r="K2365" s="29" t="str">
        <f>Factor2Name</f>
        <v>Variety</v>
      </c>
      <c r="L2365" s="30" t="s">
        <v>46</v>
      </c>
    </row>
    <row r="2366" spans="2:12" ht="13" x14ac:dyDescent="0.3">
      <c r="B2366" s="29" t="str">
        <f>Factor3Name</f>
        <v>Fertiliser</v>
      </c>
      <c r="C2366" s="30" t="s">
        <v>38</v>
      </c>
      <c r="E2366" s="29" t="str">
        <f>Factor3Name</f>
        <v>Fertiliser</v>
      </c>
      <c r="F2366" s="30" t="s">
        <v>38</v>
      </c>
      <c r="H2366" s="29" t="str">
        <f>Factor3Name</f>
        <v>Fertiliser</v>
      </c>
      <c r="I2366" s="30" t="s">
        <v>38</v>
      </c>
      <c r="K2366" s="29" t="str">
        <f>Factor3Name</f>
        <v>Fertiliser</v>
      </c>
      <c r="L2366" s="30" t="s">
        <v>38</v>
      </c>
    </row>
    <row r="2367" spans="2:12" ht="13" x14ac:dyDescent="0.3">
      <c r="B2367" s="29" t="str">
        <f>Factor1Name</f>
        <v>Weeding</v>
      </c>
      <c r="C2367" s="30" t="s">
        <v>37</v>
      </c>
      <c r="E2367" s="29" t="str">
        <f>Factor1Name</f>
        <v>Weeding</v>
      </c>
      <c r="F2367" s="30" t="s">
        <v>37</v>
      </c>
      <c r="H2367" s="29" t="str">
        <f>Factor1Name</f>
        <v>Weeding</v>
      </c>
      <c r="I2367" s="30" t="s">
        <v>37</v>
      </c>
      <c r="K2367" s="29" t="str">
        <f>Factor1Name</f>
        <v>Weeding</v>
      </c>
      <c r="L2367" s="30" t="s">
        <v>37</v>
      </c>
    </row>
    <row r="2368" spans="2:12" ht="13" x14ac:dyDescent="0.3">
      <c r="B2368" s="25" t="s">
        <v>14</v>
      </c>
      <c r="C2368" s="26">
        <v>924.7</v>
      </c>
      <c r="E2368" s="25" t="s">
        <v>14</v>
      </c>
      <c r="F2368" s="26">
        <v>679.2</v>
      </c>
      <c r="H2368" s="25" t="s">
        <v>14</v>
      </c>
      <c r="I2368" s="26">
        <v>930.4</v>
      </c>
      <c r="K2368" s="25" t="s">
        <v>14</v>
      </c>
      <c r="L2368" s="26">
        <v>831</v>
      </c>
    </row>
    <row r="2370" spans="2:12" ht="13" x14ac:dyDescent="0.3">
      <c r="B2370" s="27" t="s">
        <v>3</v>
      </c>
      <c r="C2370" s="28">
        <v>2018</v>
      </c>
      <c r="E2370" s="27" t="s">
        <v>3</v>
      </c>
      <c r="F2370" s="28">
        <v>2018</v>
      </c>
      <c r="H2370" s="27" t="s">
        <v>3</v>
      </c>
      <c r="I2370" s="28">
        <v>2018</v>
      </c>
      <c r="K2370" s="27" t="s">
        <v>3</v>
      </c>
      <c r="L2370" s="28">
        <v>2018</v>
      </c>
    </row>
    <row r="2371" spans="2:12" ht="13" x14ac:dyDescent="0.3">
      <c r="B2371" s="29" t="str">
        <f>UnitName</f>
        <v>Plot</v>
      </c>
      <c r="C2371" s="30">
        <v>6</v>
      </c>
      <c r="E2371" s="29" t="str">
        <f>UnitName</f>
        <v>Plot</v>
      </c>
      <c r="F2371" s="30">
        <v>6</v>
      </c>
      <c r="H2371" s="29" t="str">
        <f>UnitName</f>
        <v>Plot</v>
      </c>
      <c r="I2371" s="30">
        <v>6</v>
      </c>
      <c r="K2371" s="29" t="str">
        <f>UnitName</f>
        <v>Plot</v>
      </c>
      <c r="L2371" s="30">
        <v>6</v>
      </c>
    </row>
    <row r="2372" spans="2:12" ht="13" x14ac:dyDescent="0.3">
      <c r="B2372" s="29" t="str">
        <f>BlockName</f>
        <v>Name</v>
      </c>
      <c r="C2372" s="30" t="s">
        <v>55</v>
      </c>
      <c r="E2372" s="29" t="str">
        <f>BlockName</f>
        <v>Name</v>
      </c>
      <c r="F2372" s="30" t="s">
        <v>55</v>
      </c>
      <c r="H2372" s="29" t="str">
        <f>BlockName</f>
        <v>Name</v>
      </c>
      <c r="I2372" s="30" t="s">
        <v>55</v>
      </c>
      <c r="K2372" s="29" t="str">
        <f>BlockName</f>
        <v>Name</v>
      </c>
      <c r="L2372" s="30" t="s">
        <v>55</v>
      </c>
    </row>
    <row r="2373" spans="2:12" ht="13" x14ac:dyDescent="0.3">
      <c r="B2373" s="29" t="str">
        <f>Factor2Name</f>
        <v>Variety</v>
      </c>
      <c r="C2373" s="30" t="s">
        <v>46</v>
      </c>
      <c r="E2373" s="29" t="str">
        <f>Factor2Name</f>
        <v>Variety</v>
      </c>
      <c r="F2373" s="30" t="s">
        <v>46</v>
      </c>
      <c r="H2373" s="29" t="str">
        <f>Factor2Name</f>
        <v>Variety</v>
      </c>
      <c r="I2373" s="30" t="s">
        <v>46</v>
      </c>
      <c r="K2373" s="29" t="str">
        <f>Factor2Name</f>
        <v>Variety</v>
      </c>
      <c r="L2373" s="30" t="s">
        <v>46</v>
      </c>
    </row>
    <row r="2374" spans="2:12" ht="13" x14ac:dyDescent="0.3">
      <c r="B2374" s="29" t="str">
        <f>Factor3Name</f>
        <v>Fertiliser</v>
      </c>
      <c r="C2374" s="30" t="s">
        <v>38</v>
      </c>
      <c r="E2374" s="29" t="str">
        <f>Factor3Name</f>
        <v>Fertiliser</v>
      </c>
      <c r="F2374" s="30" t="s">
        <v>38</v>
      </c>
      <c r="H2374" s="29" t="str">
        <f>Factor3Name</f>
        <v>Fertiliser</v>
      </c>
      <c r="I2374" s="30" t="s">
        <v>38</v>
      </c>
      <c r="K2374" s="29" t="str">
        <f>Factor3Name</f>
        <v>Fertiliser</v>
      </c>
      <c r="L2374" s="30" t="s">
        <v>38</v>
      </c>
    </row>
    <row r="2375" spans="2:12" ht="13" x14ac:dyDescent="0.3">
      <c r="B2375" s="29" t="str">
        <f>Factor1Name</f>
        <v>Weeding</v>
      </c>
      <c r="C2375" s="30" t="s">
        <v>37</v>
      </c>
      <c r="E2375" s="29" t="str">
        <f>Factor1Name</f>
        <v>Weeding</v>
      </c>
      <c r="F2375" s="30" t="s">
        <v>37</v>
      </c>
      <c r="H2375" s="29" t="str">
        <f>Factor1Name</f>
        <v>Weeding</v>
      </c>
      <c r="I2375" s="30" t="s">
        <v>37</v>
      </c>
      <c r="K2375" s="29" t="str">
        <f>Factor1Name</f>
        <v>Weeding</v>
      </c>
      <c r="L2375" s="30" t="s">
        <v>37</v>
      </c>
    </row>
    <row r="2376" spans="2:12" ht="13" x14ac:dyDescent="0.3">
      <c r="B2376" s="25" t="s">
        <v>14</v>
      </c>
      <c r="C2376" s="26">
        <v>922.7</v>
      </c>
      <c r="E2376" s="25" t="s">
        <v>14</v>
      </c>
      <c r="F2376" s="26">
        <v>869.6</v>
      </c>
      <c r="H2376" s="25" t="s">
        <v>14</v>
      </c>
      <c r="I2376" s="26">
        <v>755.4</v>
      </c>
      <c r="K2376" s="25" t="s">
        <v>14</v>
      </c>
      <c r="L2376" s="26">
        <v>809.6</v>
      </c>
    </row>
    <row r="2378" spans="2:12" ht="13" x14ac:dyDescent="0.3">
      <c r="B2378" s="27" t="s">
        <v>3</v>
      </c>
      <c r="C2378" s="28">
        <v>2018</v>
      </c>
      <c r="E2378" s="27" t="s">
        <v>3</v>
      </c>
      <c r="F2378" s="28">
        <v>2018</v>
      </c>
      <c r="H2378" s="27" t="s">
        <v>3</v>
      </c>
      <c r="I2378" s="28">
        <v>2018</v>
      </c>
      <c r="K2378" s="27" t="s">
        <v>3</v>
      </c>
      <c r="L2378" s="28">
        <v>2018</v>
      </c>
    </row>
    <row r="2379" spans="2:12" ht="13" x14ac:dyDescent="0.3">
      <c r="B2379" s="29" t="str">
        <f>UnitName</f>
        <v>Plot</v>
      </c>
      <c r="C2379" s="30">
        <v>6</v>
      </c>
      <c r="E2379" s="29" t="str">
        <f>UnitName</f>
        <v>Plot</v>
      </c>
      <c r="F2379" s="30">
        <v>6</v>
      </c>
      <c r="H2379" s="29" t="str">
        <f>UnitName</f>
        <v>Plot</v>
      </c>
      <c r="I2379" s="30">
        <v>6</v>
      </c>
      <c r="K2379" s="29" t="str">
        <f>UnitName</f>
        <v>Plot</v>
      </c>
      <c r="L2379" s="30">
        <v>6</v>
      </c>
    </row>
    <row r="2380" spans="2:12" ht="13" x14ac:dyDescent="0.3">
      <c r="B2380" s="29" t="str">
        <f>BlockName</f>
        <v>Name</v>
      </c>
      <c r="C2380" s="30" t="s">
        <v>55</v>
      </c>
      <c r="E2380" s="29" t="str">
        <f>BlockName</f>
        <v>Name</v>
      </c>
      <c r="F2380" s="30" t="s">
        <v>55</v>
      </c>
      <c r="H2380" s="29" t="str">
        <f>BlockName</f>
        <v>Name</v>
      </c>
      <c r="I2380" s="30" t="s">
        <v>55</v>
      </c>
      <c r="K2380" s="29" t="str">
        <f>BlockName</f>
        <v>Name</v>
      </c>
      <c r="L2380" s="30" t="s">
        <v>55</v>
      </c>
    </row>
    <row r="2381" spans="2:12" ht="13" x14ac:dyDescent="0.3">
      <c r="B2381" s="29" t="str">
        <f>Factor2Name</f>
        <v>Variety</v>
      </c>
      <c r="C2381" s="30" t="s">
        <v>46</v>
      </c>
      <c r="E2381" s="29" t="str">
        <f>Factor2Name</f>
        <v>Variety</v>
      </c>
      <c r="F2381" s="30" t="s">
        <v>46</v>
      </c>
      <c r="H2381" s="29" t="str">
        <f>Factor2Name</f>
        <v>Variety</v>
      </c>
      <c r="I2381" s="30" t="s">
        <v>46</v>
      </c>
      <c r="K2381" s="29" t="str">
        <f>Factor2Name</f>
        <v>Variety</v>
      </c>
      <c r="L2381" s="30" t="s">
        <v>46</v>
      </c>
    </row>
    <row r="2382" spans="2:12" ht="13" x14ac:dyDescent="0.3">
      <c r="B2382" s="29" t="str">
        <f>Factor3Name</f>
        <v>Fertiliser</v>
      </c>
      <c r="C2382" s="30" t="s">
        <v>38</v>
      </c>
      <c r="E2382" s="29" t="str">
        <f>Factor3Name</f>
        <v>Fertiliser</v>
      </c>
      <c r="F2382" s="30" t="s">
        <v>38</v>
      </c>
      <c r="H2382" s="29" t="str">
        <f>Factor3Name</f>
        <v>Fertiliser</v>
      </c>
      <c r="I2382" s="30" t="s">
        <v>38</v>
      </c>
      <c r="K2382" s="29" t="str">
        <f>Factor3Name</f>
        <v>Fertiliser</v>
      </c>
      <c r="L2382" s="30" t="s">
        <v>38</v>
      </c>
    </row>
    <row r="2383" spans="2:12" ht="13" x14ac:dyDescent="0.3">
      <c r="B2383" s="29" t="str">
        <f>Factor1Name</f>
        <v>Weeding</v>
      </c>
      <c r="C2383" s="30" t="s">
        <v>37</v>
      </c>
      <c r="E2383" s="29" t="str">
        <f>Factor1Name</f>
        <v>Weeding</v>
      </c>
      <c r="F2383" s="30" t="s">
        <v>37</v>
      </c>
      <c r="H2383" s="29" t="str">
        <f>Factor1Name</f>
        <v>Weeding</v>
      </c>
      <c r="I2383" s="30" t="s">
        <v>37</v>
      </c>
      <c r="K2383" s="29" t="str">
        <f>Factor1Name</f>
        <v>Weeding</v>
      </c>
      <c r="L2383" s="30" t="s">
        <v>37</v>
      </c>
    </row>
    <row r="2384" spans="2:12" ht="13" x14ac:dyDescent="0.3">
      <c r="B2384" s="25" t="s">
        <v>14</v>
      </c>
      <c r="C2384" s="26">
        <v>893.1</v>
      </c>
      <c r="E2384" s="25" t="s">
        <v>14</v>
      </c>
      <c r="F2384" s="26">
        <v>697.7</v>
      </c>
      <c r="H2384" s="25" t="s">
        <v>14</v>
      </c>
      <c r="I2384" s="26">
        <v>881.8</v>
      </c>
      <c r="K2384" s="25" t="s">
        <v>14</v>
      </c>
      <c r="L2384" s="26">
        <v>782</v>
      </c>
    </row>
    <row r="2386" spans="2:12" ht="13" x14ac:dyDescent="0.3">
      <c r="B2386" s="27" t="s">
        <v>3</v>
      </c>
      <c r="C2386" s="28">
        <v>2018</v>
      </c>
      <c r="E2386" s="27" t="s">
        <v>3</v>
      </c>
      <c r="F2386" s="28">
        <v>2018</v>
      </c>
      <c r="H2386" s="27" t="s">
        <v>3</v>
      </c>
      <c r="I2386" s="28">
        <v>2018</v>
      </c>
      <c r="K2386" s="27" t="s">
        <v>3</v>
      </c>
      <c r="L2386" s="28">
        <v>2018</v>
      </c>
    </row>
    <row r="2387" spans="2:12" ht="13" x14ac:dyDescent="0.3">
      <c r="B2387" s="29" t="str">
        <f>UnitName</f>
        <v>Plot</v>
      </c>
      <c r="C2387" s="30">
        <v>6</v>
      </c>
      <c r="E2387" s="29" t="str">
        <f>UnitName</f>
        <v>Plot</v>
      </c>
      <c r="F2387" s="30">
        <v>6</v>
      </c>
      <c r="H2387" s="29" t="str">
        <f>UnitName</f>
        <v>Plot</v>
      </c>
      <c r="I2387" s="30">
        <v>6</v>
      </c>
      <c r="K2387" s="29" t="str">
        <f>UnitName</f>
        <v>Plot</v>
      </c>
      <c r="L2387" s="30">
        <v>6</v>
      </c>
    </row>
    <row r="2388" spans="2:12" ht="13" x14ac:dyDescent="0.3">
      <c r="B2388" s="29" t="str">
        <f>BlockName</f>
        <v>Name</v>
      </c>
      <c r="C2388" s="30" t="s">
        <v>55</v>
      </c>
      <c r="E2388" s="29" t="str">
        <f>BlockName</f>
        <v>Name</v>
      </c>
      <c r="F2388" s="30" t="s">
        <v>55</v>
      </c>
      <c r="H2388" s="29" t="str">
        <f>BlockName</f>
        <v>Name</v>
      </c>
      <c r="I2388" s="30" t="s">
        <v>55</v>
      </c>
      <c r="K2388" s="29" t="str">
        <f>BlockName</f>
        <v>Name</v>
      </c>
      <c r="L2388" s="30" t="s">
        <v>55</v>
      </c>
    </row>
    <row r="2389" spans="2:12" ht="13" x14ac:dyDescent="0.3">
      <c r="B2389" s="29" t="str">
        <f>Factor2Name</f>
        <v>Variety</v>
      </c>
      <c r="C2389" s="30" t="s">
        <v>46</v>
      </c>
      <c r="E2389" s="29" t="str">
        <f>Factor2Name</f>
        <v>Variety</v>
      </c>
      <c r="F2389" s="30" t="s">
        <v>46</v>
      </c>
      <c r="H2389" s="29" t="str">
        <f>Factor2Name</f>
        <v>Variety</v>
      </c>
      <c r="I2389" s="30" t="s">
        <v>46</v>
      </c>
      <c r="K2389" s="29" t="str">
        <f>Factor2Name</f>
        <v>Variety</v>
      </c>
      <c r="L2389" s="30" t="s">
        <v>46</v>
      </c>
    </row>
    <row r="2390" spans="2:12" ht="13" x14ac:dyDescent="0.3">
      <c r="B2390" s="29" t="str">
        <f>Factor3Name</f>
        <v>Fertiliser</v>
      </c>
      <c r="C2390" s="30" t="s">
        <v>38</v>
      </c>
      <c r="E2390" s="29" t="str">
        <f>Factor3Name</f>
        <v>Fertiliser</v>
      </c>
      <c r="F2390" s="30" t="s">
        <v>38</v>
      </c>
      <c r="H2390" s="29" t="str">
        <f>Factor3Name</f>
        <v>Fertiliser</v>
      </c>
      <c r="I2390" s="30" t="s">
        <v>38</v>
      </c>
      <c r="K2390" s="29" t="str">
        <f>Factor3Name</f>
        <v>Fertiliser</v>
      </c>
      <c r="L2390" s="30" t="s">
        <v>38</v>
      </c>
    </row>
    <row r="2391" spans="2:12" ht="13" x14ac:dyDescent="0.3">
      <c r="B2391" s="29" t="str">
        <f>Factor1Name</f>
        <v>Weeding</v>
      </c>
      <c r="C2391" s="30" t="s">
        <v>37</v>
      </c>
      <c r="E2391" s="29" t="str">
        <f>Factor1Name</f>
        <v>Weeding</v>
      </c>
      <c r="F2391" s="30" t="s">
        <v>37</v>
      </c>
      <c r="H2391" s="29" t="str">
        <f>Factor1Name</f>
        <v>Weeding</v>
      </c>
      <c r="I2391" s="30" t="s">
        <v>37</v>
      </c>
      <c r="K2391" s="29" t="str">
        <f>Factor1Name</f>
        <v>Weeding</v>
      </c>
      <c r="L2391" s="30" t="s">
        <v>37</v>
      </c>
    </row>
    <row r="2392" spans="2:12" ht="13" x14ac:dyDescent="0.3">
      <c r="B2392" s="25" t="s">
        <v>14</v>
      </c>
      <c r="C2392" s="26">
        <v>811</v>
      </c>
      <c r="E2392" s="25" t="s">
        <v>14</v>
      </c>
      <c r="F2392" s="26">
        <v>653.5</v>
      </c>
      <c r="H2392" s="25" t="s">
        <v>14</v>
      </c>
      <c r="I2392" s="26">
        <v>641.5</v>
      </c>
      <c r="K2392" s="25" t="s">
        <v>14</v>
      </c>
      <c r="L2392" s="26">
        <v>897.5</v>
      </c>
    </row>
    <row r="2394" spans="2:12" ht="13" x14ac:dyDescent="0.3">
      <c r="B2394" s="27" t="s">
        <v>3</v>
      </c>
      <c r="C2394" s="28">
        <v>2018</v>
      </c>
      <c r="E2394" s="27" t="s">
        <v>3</v>
      </c>
      <c r="F2394" s="28">
        <v>2018</v>
      </c>
      <c r="H2394" s="27" t="s">
        <v>3</v>
      </c>
      <c r="I2394" s="28">
        <v>2018</v>
      </c>
      <c r="K2394" s="27" t="s">
        <v>3</v>
      </c>
      <c r="L2394" s="28">
        <v>2018</v>
      </c>
    </row>
    <row r="2395" spans="2:12" ht="13" x14ac:dyDescent="0.3">
      <c r="B2395" s="29" t="str">
        <f>UnitName</f>
        <v>Plot</v>
      </c>
      <c r="C2395" s="30">
        <v>6</v>
      </c>
      <c r="E2395" s="29" t="str">
        <f>UnitName</f>
        <v>Plot</v>
      </c>
      <c r="F2395" s="30">
        <v>6</v>
      </c>
      <c r="H2395" s="29" t="str">
        <f>UnitName</f>
        <v>Plot</v>
      </c>
      <c r="I2395" s="30">
        <v>6</v>
      </c>
      <c r="K2395" s="29" t="str">
        <f>UnitName</f>
        <v>Plot</v>
      </c>
      <c r="L2395" s="30">
        <v>6</v>
      </c>
    </row>
    <row r="2396" spans="2:12" ht="13" x14ac:dyDescent="0.3">
      <c r="B2396" s="29" t="str">
        <f>BlockName</f>
        <v>Name</v>
      </c>
      <c r="C2396" s="30" t="s">
        <v>55</v>
      </c>
      <c r="E2396" s="29" t="str">
        <f>BlockName</f>
        <v>Name</v>
      </c>
      <c r="F2396" s="30" t="s">
        <v>55</v>
      </c>
      <c r="H2396" s="29" t="str">
        <f>BlockName</f>
        <v>Name</v>
      </c>
      <c r="I2396" s="30" t="s">
        <v>55</v>
      </c>
      <c r="K2396" s="29" t="str">
        <f>BlockName</f>
        <v>Name</v>
      </c>
      <c r="L2396" s="30" t="s">
        <v>55</v>
      </c>
    </row>
    <row r="2397" spans="2:12" ht="13" x14ac:dyDescent="0.3">
      <c r="B2397" s="29" t="str">
        <f>Factor2Name</f>
        <v>Variety</v>
      </c>
      <c r="C2397" s="30" t="s">
        <v>46</v>
      </c>
      <c r="E2397" s="29" t="str">
        <f>Factor2Name</f>
        <v>Variety</v>
      </c>
      <c r="F2397" s="30" t="s">
        <v>46</v>
      </c>
      <c r="H2397" s="29" t="str">
        <f>Factor2Name</f>
        <v>Variety</v>
      </c>
      <c r="I2397" s="30" t="s">
        <v>46</v>
      </c>
      <c r="K2397" s="29" t="str">
        <f>Factor2Name</f>
        <v>Variety</v>
      </c>
      <c r="L2397" s="30" t="s">
        <v>46</v>
      </c>
    </row>
    <row r="2398" spans="2:12" ht="13" x14ac:dyDescent="0.3">
      <c r="B2398" s="29" t="str">
        <f>Factor3Name</f>
        <v>Fertiliser</v>
      </c>
      <c r="C2398" s="30" t="s">
        <v>38</v>
      </c>
      <c r="E2398" s="29" t="str">
        <f>Factor3Name</f>
        <v>Fertiliser</v>
      </c>
      <c r="F2398" s="30" t="s">
        <v>38</v>
      </c>
      <c r="H2398" s="29" t="str">
        <f>Factor3Name</f>
        <v>Fertiliser</v>
      </c>
      <c r="I2398" s="30" t="s">
        <v>38</v>
      </c>
      <c r="K2398" s="29" t="str">
        <f>Factor3Name</f>
        <v>Fertiliser</v>
      </c>
      <c r="L2398" s="30" t="s">
        <v>38</v>
      </c>
    </row>
    <row r="2399" spans="2:12" ht="13" x14ac:dyDescent="0.3">
      <c r="B2399" s="29" t="str">
        <f>Factor1Name</f>
        <v>Weeding</v>
      </c>
      <c r="C2399" s="30" t="s">
        <v>37</v>
      </c>
      <c r="E2399" s="29" t="str">
        <f>Factor1Name</f>
        <v>Weeding</v>
      </c>
      <c r="F2399" s="30" t="s">
        <v>37</v>
      </c>
      <c r="H2399" s="29" t="str">
        <f>Factor1Name</f>
        <v>Weeding</v>
      </c>
      <c r="I2399" s="30" t="s">
        <v>37</v>
      </c>
      <c r="K2399" s="29" t="str">
        <f>Factor1Name</f>
        <v>Weeding</v>
      </c>
      <c r="L2399" s="30" t="s">
        <v>37</v>
      </c>
    </row>
    <row r="2400" spans="2:12" ht="13" x14ac:dyDescent="0.3">
      <c r="B2400" s="25" t="s">
        <v>14</v>
      </c>
      <c r="C2400" s="26">
        <v>1014.9</v>
      </c>
      <c r="E2400" s="25" t="s">
        <v>14</v>
      </c>
      <c r="F2400" s="26">
        <v>593.1</v>
      </c>
      <c r="H2400" s="25" t="s">
        <v>14</v>
      </c>
      <c r="I2400" s="26">
        <v>840.3</v>
      </c>
      <c r="K2400" s="25" t="s">
        <v>14</v>
      </c>
      <c r="L2400" s="26">
        <v>968.7</v>
      </c>
    </row>
    <row r="2402" spans="2:12" ht="13" x14ac:dyDescent="0.3">
      <c r="B2402" s="27" t="s">
        <v>3</v>
      </c>
      <c r="C2402" s="28">
        <v>2018</v>
      </c>
      <c r="E2402" s="27" t="s">
        <v>3</v>
      </c>
      <c r="F2402" s="28">
        <v>2018</v>
      </c>
      <c r="H2402" s="27" t="s">
        <v>3</v>
      </c>
      <c r="I2402" s="28">
        <v>2018</v>
      </c>
      <c r="K2402" s="27" t="s">
        <v>3</v>
      </c>
      <c r="L2402" s="28">
        <v>2018</v>
      </c>
    </row>
    <row r="2403" spans="2:12" ht="13" x14ac:dyDescent="0.3">
      <c r="B2403" s="29" t="str">
        <f>UnitName</f>
        <v>Plot</v>
      </c>
      <c r="C2403" s="30">
        <v>1</v>
      </c>
      <c r="E2403" s="29" t="str">
        <f>UnitName</f>
        <v>Plot</v>
      </c>
      <c r="F2403" s="30">
        <v>1</v>
      </c>
      <c r="H2403" s="29" t="str">
        <f>UnitName</f>
        <v>Plot</v>
      </c>
      <c r="I2403" s="30">
        <v>1</v>
      </c>
      <c r="K2403" s="29" t="str">
        <f>UnitName</f>
        <v>Plot</v>
      </c>
      <c r="L2403" s="30">
        <v>1</v>
      </c>
    </row>
    <row r="2404" spans="2:12" ht="13" x14ac:dyDescent="0.3">
      <c r="B2404" s="29" t="str">
        <f>BlockName</f>
        <v>Name</v>
      </c>
      <c r="C2404" s="30" t="s">
        <v>55</v>
      </c>
      <c r="E2404" s="29" t="str">
        <f>BlockName</f>
        <v>Name</v>
      </c>
      <c r="F2404" s="30" t="s">
        <v>55</v>
      </c>
      <c r="H2404" s="29" t="str">
        <f>BlockName</f>
        <v>Name</v>
      </c>
      <c r="I2404" s="30" t="s">
        <v>55</v>
      </c>
      <c r="K2404" s="29" t="str">
        <f>BlockName</f>
        <v>Name</v>
      </c>
      <c r="L2404" s="30" t="s">
        <v>55</v>
      </c>
    </row>
    <row r="2405" spans="2:12" ht="13" x14ac:dyDescent="0.3">
      <c r="B2405" s="29" t="str">
        <f>Factor2Name</f>
        <v>Variety</v>
      </c>
      <c r="C2405" s="30" t="s">
        <v>2</v>
      </c>
      <c r="E2405" s="29" t="str">
        <f>Factor2Name</f>
        <v>Variety</v>
      </c>
      <c r="F2405" s="30" t="s">
        <v>2</v>
      </c>
      <c r="H2405" s="29" t="str">
        <f>Factor2Name</f>
        <v>Variety</v>
      </c>
      <c r="I2405" s="30" t="s">
        <v>2</v>
      </c>
      <c r="K2405" s="29" t="str">
        <f>Factor2Name</f>
        <v>Variety</v>
      </c>
      <c r="L2405" s="30" t="s">
        <v>2</v>
      </c>
    </row>
    <row r="2406" spans="2:12" ht="13" x14ac:dyDescent="0.3">
      <c r="B2406" s="29" t="str">
        <f>Factor3Name</f>
        <v>Fertiliser</v>
      </c>
      <c r="C2406" s="30" t="s">
        <v>45</v>
      </c>
      <c r="E2406" s="29" t="str">
        <f>Factor3Name</f>
        <v>Fertiliser</v>
      </c>
      <c r="F2406" s="30" t="s">
        <v>45</v>
      </c>
      <c r="H2406" s="29" t="str">
        <f>Factor3Name</f>
        <v>Fertiliser</v>
      </c>
      <c r="I2406" s="30" t="s">
        <v>45</v>
      </c>
      <c r="K2406" s="29" t="str">
        <f>Factor3Name</f>
        <v>Fertiliser</v>
      </c>
      <c r="L2406" s="30" t="s">
        <v>45</v>
      </c>
    </row>
    <row r="2407" spans="2:12" ht="13" x14ac:dyDescent="0.3">
      <c r="B2407" s="29" t="str">
        <f>Factor1Name</f>
        <v>Weeding</v>
      </c>
      <c r="C2407" s="30" t="s">
        <v>37</v>
      </c>
      <c r="E2407" s="29" t="str">
        <f>Factor1Name</f>
        <v>Weeding</v>
      </c>
      <c r="F2407" s="30" t="s">
        <v>37</v>
      </c>
      <c r="H2407" s="29" t="str">
        <f>Factor1Name</f>
        <v>Weeding</v>
      </c>
      <c r="I2407" s="30" t="s">
        <v>37</v>
      </c>
      <c r="K2407" s="29" t="str">
        <f>Factor1Name</f>
        <v>Weeding</v>
      </c>
      <c r="L2407" s="30" t="s">
        <v>37</v>
      </c>
    </row>
    <row r="2408" spans="2:12" ht="13" x14ac:dyDescent="0.3">
      <c r="B2408" s="25" t="s">
        <v>14</v>
      </c>
      <c r="C2408" s="26">
        <v>682.5</v>
      </c>
      <c r="E2408" s="25" t="s">
        <v>14</v>
      </c>
      <c r="F2408" s="26">
        <v>770.6</v>
      </c>
      <c r="H2408" s="25" t="s">
        <v>14</v>
      </c>
      <c r="I2408" s="26">
        <v>798.2</v>
      </c>
      <c r="K2408" s="25" t="s">
        <v>14</v>
      </c>
      <c r="L2408" s="26">
        <v>928.2</v>
      </c>
    </row>
    <row r="2410" spans="2:12" ht="13" x14ac:dyDescent="0.3">
      <c r="B2410" s="27" t="s">
        <v>3</v>
      </c>
      <c r="C2410" s="28">
        <v>2018</v>
      </c>
      <c r="E2410" s="27" t="s">
        <v>3</v>
      </c>
      <c r="F2410" s="28">
        <v>2018</v>
      </c>
      <c r="H2410" s="27" t="s">
        <v>3</v>
      </c>
      <c r="I2410" s="28">
        <v>2018</v>
      </c>
      <c r="K2410" s="27" t="s">
        <v>3</v>
      </c>
      <c r="L2410" s="28">
        <v>2018</v>
      </c>
    </row>
    <row r="2411" spans="2:12" ht="13" x14ac:dyDescent="0.3">
      <c r="B2411" s="29" t="str">
        <f>UnitName</f>
        <v>Plot</v>
      </c>
      <c r="C2411" s="30">
        <v>1</v>
      </c>
      <c r="E2411" s="29" t="str">
        <f>UnitName</f>
        <v>Plot</v>
      </c>
      <c r="F2411" s="30">
        <v>1</v>
      </c>
      <c r="H2411" s="29" t="str">
        <f>UnitName</f>
        <v>Plot</v>
      </c>
      <c r="I2411" s="30">
        <v>1</v>
      </c>
      <c r="K2411" s="29" t="str">
        <f>UnitName</f>
        <v>Plot</v>
      </c>
      <c r="L2411" s="30">
        <v>1</v>
      </c>
    </row>
    <row r="2412" spans="2:12" ht="13" x14ac:dyDescent="0.3">
      <c r="B2412" s="29" t="str">
        <f>BlockName</f>
        <v>Name</v>
      </c>
      <c r="C2412" s="30" t="s">
        <v>55</v>
      </c>
      <c r="E2412" s="29" t="str">
        <f>BlockName</f>
        <v>Name</v>
      </c>
      <c r="F2412" s="30" t="s">
        <v>55</v>
      </c>
      <c r="H2412" s="29" t="str">
        <f>BlockName</f>
        <v>Name</v>
      </c>
      <c r="I2412" s="30" t="s">
        <v>55</v>
      </c>
      <c r="K2412" s="29" t="str">
        <f>BlockName</f>
        <v>Name</v>
      </c>
      <c r="L2412" s="30" t="s">
        <v>55</v>
      </c>
    </row>
    <row r="2413" spans="2:12" ht="13" x14ac:dyDescent="0.3">
      <c r="B2413" s="29" t="str">
        <f>Factor2Name</f>
        <v>Variety</v>
      </c>
      <c r="C2413" s="30" t="s">
        <v>2</v>
      </c>
      <c r="E2413" s="29" t="str">
        <f>Factor2Name</f>
        <v>Variety</v>
      </c>
      <c r="F2413" s="30" t="s">
        <v>2</v>
      </c>
      <c r="H2413" s="29" t="str">
        <f>Factor2Name</f>
        <v>Variety</v>
      </c>
      <c r="I2413" s="30" t="s">
        <v>2</v>
      </c>
      <c r="K2413" s="29" t="str">
        <f>Factor2Name</f>
        <v>Variety</v>
      </c>
      <c r="L2413" s="30" t="s">
        <v>2</v>
      </c>
    </row>
    <row r="2414" spans="2:12" ht="13" x14ac:dyDescent="0.3">
      <c r="B2414" s="29" t="str">
        <f>Factor3Name</f>
        <v>Fertiliser</v>
      </c>
      <c r="C2414" s="30" t="s">
        <v>45</v>
      </c>
      <c r="E2414" s="29" t="str">
        <f>Factor3Name</f>
        <v>Fertiliser</v>
      </c>
      <c r="F2414" s="30" t="s">
        <v>45</v>
      </c>
      <c r="H2414" s="29" t="str">
        <f>Factor3Name</f>
        <v>Fertiliser</v>
      </c>
      <c r="I2414" s="30" t="s">
        <v>45</v>
      </c>
      <c r="K2414" s="29" t="str">
        <f>Factor3Name</f>
        <v>Fertiliser</v>
      </c>
      <c r="L2414" s="30" t="s">
        <v>45</v>
      </c>
    </row>
    <row r="2415" spans="2:12" ht="13" x14ac:dyDescent="0.3">
      <c r="B2415" s="29" t="str">
        <f>Factor1Name</f>
        <v>Weeding</v>
      </c>
      <c r="C2415" s="30" t="s">
        <v>37</v>
      </c>
      <c r="E2415" s="29" t="str">
        <f>Factor1Name</f>
        <v>Weeding</v>
      </c>
      <c r="F2415" s="30" t="s">
        <v>37</v>
      </c>
      <c r="H2415" s="29" t="str">
        <f>Factor1Name</f>
        <v>Weeding</v>
      </c>
      <c r="I2415" s="30" t="s">
        <v>37</v>
      </c>
      <c r="K2415" s="29" t="str">
        <f>Factor1Name</f>
        <v>Weeding</v>
      </c>
      <c r="L2415" s="30" t="s">
        <v>37</v>
      </c>
    </row>
    <row r="2416" spans="2:12" ht="13" x14ac:dyDescent="0.3">
      <c r="B2416" s="25" t="s">
        <v>14</v>
      </c>
      <c r="C2416" s="26">
        <v>704.4</v>
      </c>
      <c r="E2416" s="25" t="s">
        <v>14</v>
      </c>
      <c r="F2416" s="26">
        <v>893.6</v>
      </c>
      <c r="H2416" s="25" t="s">
        <v>14</v>
      </c>
      <c r="I2416" s="26">
        <v>839.3</v>
      </c>
      <c r="K2416" s="25" t="s">
        <v>14</v>
      </c>
      <c r="L2416" s="26">
        <v>723.5</v>
      </c>
    </row>
    <row r="2418" spans="2:12" ht="13" x14ac:dyDescent="0.3">
      <c r="B2418" s="27" t="s">
        <v>3</v>
      </c>
      <c r="C2418" s="28">
        <v>2018</v>
      </c>
      <c r="E2418" s="27" t="s">
        <v>3</v>
      </c>
      <c r="F2418" s="28">
        <v>2018</v>
      </c>
      <c r="H2418" s="27" t="s">
        <v>3</v>
      </c>
      <c r="I2418" s="28">
        <v>2018</v>
      </c>
      <c r="K2418" s="27" t="s">
        <v>3</v>
      </c>
      <c r="L2418" s="28">
        <v>2018</v>
      </c>
    </row>
    <row r="2419" spans="2:12" ht="13" x14ac:dyDescent="0.3">
      <c r="B2419" s="29" t="str">
        <f>UnitName</f>
        <v>Plot</v>
      </c>
      <c r="C2419" s="30">
        <v>1</v>
      </c>
      <c r="E2419" s="29" t="str">
        <f>UnitName</f>
        <v>Plot</v>
      </c>
      <c r="F2419" s="30">
        <v>1</v>
      </c>
      <c r="H2419" s="29" t="str">
        <f>UnitName</f>
        <v>Plot</v>
      </c>
      <c r="I2419" s="30">
        <v>1</v>
      </c>
      <c r="K2419" s="29" t="str">
        <f>UnitName</f>
        <v>Plot</v>
      </c>
      <c r="L2419" s="30">
        <v>1</v>
      </c>
    </row>
    <row r="2420" spans="2:12" ht="13" x14ac:dyDescent="0.3">
      <c r="B2420" s="29" t="str">
        <f>BlockName</f>
        <v>Name</v>
      </c>
      <c r="C2420" s="30" t="s">
        <v>55</v>
      </c>
      <c r="E2420" s="29" t="str">
        <f>BlockName</f>
        <v>Name</v>
      </c>
      <c r="F2420" s="30" t="s">
        <v>55</v>
      </c>
      <c r="H2420" s="29" t="str">
        <f>BlockName</f>
        <v>Name</v>
      </c>
      <c r="I2420" s="30" t="s">
        <v>55</v>
      </c>
      <c r="K2420" s="29" t="str">
        <f>BlockName</f>
        <v>Name</v>
      </c>
      <c r="L2420" s="30" t="s">
        <v>55</v>
      </c>
    </row>
    <row r="2421" spans="2:12" ht="13" x14ac:dyDescent="0.3">
      <c r="B2421" s="29" t="str">
        <f>Factor2Name</f>
        <v>Variety</v>
      </c>
      <c r="C2421" s="30" t="s">
        <v>2</v>
      </c>
      <c r="E2421" s="29" t="str">
        <f>Factor2Name</f>
        <v>Variety</v>
      </c>
      <c r="F2421" s="30" t="s">
        <v>2</v>
      </c>
      <c r="H2421" s="29" t="str">
        <f>Factor2Name</f>
        <v>Variety</v>
      </c>
      <c r="I2421" s="30" t="s">
        <v>2</v>
      </c>
      <c r="K2421" s="29" t="str">
        <f>Factor2Name</f>
        <v>Variety</v>
      </c>
      <c r="L2421" s="30" t="s">
        <v>2</v>
      </c>
    </row>
    <row r="2422" spans="2:12" ht="13" x14ac:dyDescent="0.3">
      <c r="B2422" s="29" t="str">
        <f>Factor3Name</f>
        <v>Fertiliser</v>
      </c>
      <c r="C2422" s="30" t="s">
        <v>45</v>
      </c>
      <c r="E2422" s="29" t="str">
        <f>Factor3Name</f>
        <v>Fertiliser</v>
      </c>
      <c r="F2422" s="30" t="s">
        <v>45</v>
      </c>
      <c r="H2422" s="29" t="str">
        <f>Factor3Name</f>
        <v>Fertiliser</v>
      </c>
      <c r="I2422" s="30" t="s">
        <v>45</v>
      </c>
      <c r="K2422" s="29" t="str">
        <f>Factor3Name</f>
        <v>Fertiliser</v>
      </c>
      <c r="L2422" s="30" t="s">
        <v>45</v>
      </c>
    </row>
    <row r="2423" spans="2:12" ht="13" x14ac:dyDescent="0.3">
      <c r="B2423" s="29" t="str">
        <f>Factor1Name</f>
        <v>Weeding</v>
      </c>
      <c r="C2423" s="30" t="s">
        <v>37</v>
      </c>
      <c r="E2423" s="29" t="str">
        <f>Factor1Name</f>
        <v>Weeding</v>
      </c>
      <c r="F2423" s="30" t="s">
        <v>37</v>
      </c>
      <c r="H2423" s="29" t="str">
        <f>Factor1Name</f>
        <v>Weeding</v>
      </c>
      <c r="I2423" s="30" t="s">
        <v>37</v>
      </c>
      <c r="K2423" s="29" t="str">
        <f>Factor1Name</f>
        <v>Weeding</v>
      </c>
      <c r="L2423" s="30" t="s">
        <v>37</v>
      </c>
    </row>
    <row r="2424" spans="2:12" ht="13" x14ac:dyDescent="0.3">
      <c r="B2424" s="25" t="s">
        <v>14</v>
      </c>
      <c r="C2424" s="26">
        <v>632.29999999999995</v>
      </c>
      <c r="E2424" s="25" t="s">
        <v>14</v>
      </c>
      <c r="F2424" s="26">
        <v>934.9</v>
      </c>
      <c r="H2424" s="25" t="s">
        <v>14</v>
      </c>
      <c r="I2424" s="26">
        <v>797.7</v>
      </c>
      <c r="K2424" s="25" t="s">
        <v>14</v>
      </c>
      <c r="L2424" s="26">
        <v>844.1</v>
      </c>
    </row>
    <row r="2426" spans="2:12" ht="13" x14ac:dyDescent="0.3">
      <c r="B2426" s="27" t="s">
        <v>3</v>
      </c>
      <c r="C2426" s="28">
        <v>2018</v>
      </c>
      <c r="E2426" s="27" t="s">
        <v>3</v>
      </c>
      <c r="F2426" s="28">
        <v>2018</v>
      </c>
      <c r="H2426" s="27" t="s">
        <v>3</v>
      </c>
      <c r="I2426" s="28">
        <v>2018</v>
      </c>
      <c r="K2426" s="27" t="s">
        <v>3</v>
      </c>
      <c r="L2426" s="28">
        <v>2018</v>
      </c>
    </row>
    <row r="2427" spans="2:12" ht="13" x14ac:dyDescent="0.3">
      <c r="B2427" s="29" t="str">
        <f>UnitName</f>
        <v>Plot</v>
      </c>
      <c r="C2427" s="30">
        <v>1</v>
      </c>
      <c r="E2427" s="29" t="str">
        <f>UnitName</f>
        <v>Plot</v>
      </c>
      <c r="F2427" s="30">
        <v>1</v>
      </c>
      <c r="H2427" s="29" t="str">
        <f>UnitName</f>
        <v>Plot</v>
      </c>
      <c r="I2427" s="30">
        <v>1</v>
      </c>
      <c r="K2427" s="29" t="str">
        <f>UnitName</f>
        <v>Plot</v>
      </c>
      <c r="L2427" s="30">
        <v>1</v>
      </c>
    </row>
    <row r="2428" spans="2:12" ht="13" x14ac:dyDescent="0.3">
      <c r="B2428" s="29" t="str">
        <f>BlockName</f>
        <v>Name</v>
      </c>
      <c r="C2428" s="30" t="s">
        <v>55</v>
      </c>
      <c r="E2428" s="29" t="str">
        <f>BlockName</f>
        <v>Name</v>
      </c>
      <c r="F2428" s="30" t="s">
        <v>55</v>
      </c>
      <c r="H2428" s="29" t="str">
        <f>BlockName</f>
        <v>Name</v>
      </c>
      <c r="I2428" s="30" t="s">
        <v>55</v>
      </c>
      <c r="K2428" s="29" t="str">
        <f>BlockName</f>
        <v>Name</v>
      </c>
      <c r="L2428" s="30" t="s">
        <v>55</v>
      </c>
    </row>
    <row r="2429" spans="2:12" ht="13" x14ac:dyDescent="0.3">
      <c r="B2429" s="29" t="str">
        <f>Factor2Name</f>
        <v>Variety</v>
      </c>
      <c r="C2429" s="30" t="s">
        <v>2</v>
      </c>
      <c r="E2429" s="29" t="str">
        <f>Factor2Name</f>
        <v>Variety</v>
      </c>
      <c r="F2429" s="30" t="s">
        <v>2</v>
      </c>
      <c r="H2429" s="29" t="str">
        <f>Factor2Name</f>
        <v>Variety</v>
      </c>
      <c r="I2429" s="30" t="s">
        <v>2</v>
      </c>
      <c r="K2429" s="29" t="str">
        <f>Factor2Name</f>
        <v>Variety</v>
      </c>
      <c r="L2429" s="30" t="s">
        <v>2</v>
      </c>
    </row>
    <row r="2430" spans="2:12" ht="13" x14ac:dyDescent="0.3">
      <c r="B2430" s="29" t="str">
        <f>Factor3Name</f>
        <v>Fertiliser</v>
      </c>
      <c r="C2430" s="30" t="s">
        <v>45</v>
      </c>
      <c r="E2430" s="29" t="str">
        <f>Factor3Name</f>
        <v>Fertiliser</v>
      </c>
      <c r="F2430" s="30" t="s">
        <v>45</v>
      </c>
      <c r="H2430" s="29" t="str">
        <f>Factor3Name</f>
        <v>Fertiliser</v>
      </c>
      <c r="I2430" s="30" t="s">
        <v>45</v>
      </c>
      <c r="K2430" s="29" t="str">
        <f>Factor3Name</f>
        <v>Fertiliser</v>
      </c>
      <c r="L2430" s="30" t="s">
        <v>45</v>
      </c>
    </row>
    <row r="2431" spans="2:12" ht="13" x14ac:dyDescent="0.3">
      <c r="B2431" s="29" t="str">
        <f>Factor1Name</f>
        <v>Weeding</v>
      </c>
      <c r="C2431" s="30" t="s">
        <v>37</v>
      </c>
      <c r="E2431" s="29" t="str">
        <f>Factor1Name</f>
        <v>Weeding</v>
      </c>
      <c r="F2431" s="30" t="s">
        <v>37</v>
      </c>
      <c r="H2431" s="29" t="str">
        <f>Factor1Name</f>
        <v>Weeding</v>
      </c>
      <c r="I2431" s="30" t="s">
        <v>37</v>
      </c>
      <c r="K2431" s="29" t="str">
        <f>Factor1Name</f>
        <v>Weeding</v>
      </c>
      <c r="L2431" s="30" t="s">
        <v>37</v>
      </c>
    </row>
    <row r="2432" spans="2:12" ht="13" x14ac:dyDescent="0.3">
      <c r="B2432" s="25" t="s">
        <v>14</v>
      </c>
      <c r="C2432" s="26">
        <v>649.20000000000005</v>
      </c>
      <c r="E2432" s="25" t="s">
        <v>14</v>
      </c>
      <c r="F2432" s="26">
        <v>579.20000000000005</v>
      </c>
      <c r="H2432" s="25" t="s">
        <v>14</v>
      </c>
      <c r="I2432" s="26">
        <v>970.4</v>
      </c>
      <c r="K2432" s="25" t="s">
        <v>14</v>
      </c>
      <c r="L2432" s="26">
        <v>719.3</v>
      </c>
    </row>
    <row r="2434" spans="2:12" ht="13" x14ac:dyDescent="0.3">
      <c r="B2434" s="27" t="s">
        <v>3</v>
      </c>
      <c r="C2434" s="28">
        <v>2018</v>
      </c>
      <c r="E2434" s="27" t="s">
        <v>3</v>
      </c>
      <c r="F2434" s="28">
        <v>2018</v>
      </c>
      <c r="H2434" s="27" t="s">
        <v>3</v>
      </c>
      <c r="I2434" s="28">
        <v>2018</v>
      </c>
      <c r="K2434" s="27" t="s">
        <v>3</v>
      </c>
      <c r="L2434" s="28">
        <v>2018</v>
      </c>
    </row>
    <row r="2435" spans="2:12" ht="13" x14ac:dyDescent="0.3">
      <c r="B2435" s="29" t="str">
        <f>UnitName</f>
        <v>Plot</v>
      </c>
      <c r="C2435" s="30">
        <v>1</v>
      </c>
      <c r="E2435" s="29" t="str">
        <f>UnitName</f>
        <v>Plot</v>
      </c>
      <c r="F2435" s="30">
        <v>1</v>
      </c>
      <c r="H2435" s="29" t="str">
        <f>UnitName</f>
        <v>Plot</v>
      </c>
      <c r="I2435" s="30">
        <v>1</v>
      </c>
      <c r="K2435" s="29" t="str">
        <f>UnitName</f>
        <v>Plot</v>
      </c>
      <c r="L2435" s="30">
        <v>1</v>
      </c>
    </row>
    <row r="2436" spans="2:12" ht="13" x14ac:dyDescent="0.3">
      <c r="B2436" s="29" t="str">
        <f>BlockName</f>
        <v>Name</v>
      </c>
      <c r="C2436" s="30" t="s">
        <v>55</v>
      </c>
      <c r="E2436" s="29" t="str">
        <f>BlockName</f>
        <v>Name</v>
      </c>
      <c r="F2436" s="30" t="s">
        <v>55</v>
      </c>
      <c r="H2436" s="29" t="str">
        <f>BlockName</f>
        <v>Name</v>
      </c>
      <c r="I2436" s="30" t="s">
        <v>55</v>
      </c>
      <c r="K2436" s="29" t="str">
        <f>BlockName</f>
        <v>Name</v>
      </c>
      <c r="L2436" s="30" t="s">
        <v>55</v>
      </c>
    </row>
    <row r="2437" spans="2:12" ht="13" x14ac:dyDescent="0.3">
      <c r="B2437" s="29" t="str">
        <f>Factor2Name</f>
        <v>Variety</v>
      </c>
      <c r="C2437" s="30" t="s">
        <v>2</v>
      </c>
      <c r="E2437" s="29" t="str">
        <f>Factor2Name</f>
        <v>Variety</v>
      </c>
      <c r="F2437" s="30" t="s">
        <v>2</v>
      </c>
      <c r="H2437" s="29" t="str">
        <f>Factor2Name</f>
        <v>Variety</v>
      </c>
      <c r="I2437" s="30" t="s">
        <v>2</v>
      </c>
      <c r="K2437" s="29" t="str">
        <f>Factor2Name</f>
        <v>Variety</v>
      </c>
      <c r="L2437" s="30" t="s">
        <v>2</v>
      </c>
    </row>
    <row r="2438" spans="2:12" ht="13" x14ac:dyDescent="0.3">
      <c r="B2438" s="29" t="str">
        <f>Factor3Name</f>
        <v>Fertiliser</v>
      </c>
      <c r="C2438" s="30" t="s">
        <v>45</v>
      </c>
      <c r="E2438" s="29" t="str">
        <f>Factor3Name</f>
        <v>Fertiliser</v>
      </c>
      <c r="F2438" s="30" t="s">
        <v>45</v>
      </c>
      <c r="H2438" s="29" t="str">
        <f>Factor3Name</f>
        <v>Fertiliser</v>
      </c>
      <c r="I2438" s="30" t="s">
        <v>45</v>
      </c>
      <c r="K2438" s="29" t="str">
        <f>Factor3Name</f>
        <v>Fertiliser</v>
      </c>
      <c r="L2438" s="30" t="s">
        <v>45</v>
      </c>
    </row>
    <row r="2439" spans="2:12" ht="13" x14ac:dyDescent="0.3">
      <c r="B2439" s="29" t="str">
        <f>Factor1Name</f>
        <v>Weeding</v>
      </c>
      <c r="C2439" s="30" t="s">
        <v>37</v>
      </c>
      <c r="E2439" s="29" t="str">
        <f>Factor1Name</f>
        <v>Weeding</v>
      </c>
      <c r="F2439" s="30" t="s">
        <v>37</v>
      </c>
      <c r="H2439" s="29" t="str">
        <f>Factor1Name</f>
        <v>Weeding</v>
      </c>
      <c r="I2439" s="30" t="s">
        <v>37</v>
      </c>
      <c r="K2439" s="29" t="str">
        <f>Factor1Name</f>
        <v>Weeding</v>
      </c>
      <c r="L2439" s="30" t="s">
        <v>37</v>
      </c>
    </row>
    <row r="2440" spans="2:12" ht="13" x14ac:dyDescent="0.3">
      <c r="B2440" s="25" t="s">
        <v>14</v>
      </c>
      <c r="C2440" s="26">
        <v>924.2</v>
      </c>
      <c r="E2440" s="25" t="s">
        <v>14</v>
      </c>
      <c r="F2440" s="26">
        <v>786.3</v>
      </c>
      <c r="H2440" s="25" t="s">
        <v>14</v>
      </c>
      <c r="I2440" s="26">
        <v>704.6</v>
      </c>
      <c r="K2440" s="25" t="s">
        <v>14</v>
      </c>
      <c r="L2440" s="26">
        <v>743.9</v>
      </c>
    </row>
    <row r="2442" spans="2:12" ht="13" x14ac:dyDescent="0.3">
      <c r="B2442" s="27" t="s">
        <v>3</v>
      </c>
      <c r="C2442" s="28">
        <v>2018</v>
      </c>
      <c r="E2442" s="27" t="s">
        <v>3</v>
      </c>
      <c r="F2442" s="28">
        <v>2018</v>
      </c>
      <c r="H2442" s="27" t="s">
        <v>3</v>
      </c>
      <c r="I2442" s="28">
        <v>2018</v>
      </c>
      <c r="K2442" s="27" t="s">
        <v>3</v>
      </c>
      <c r="L2442" s="28">
        <v>2018</v>
      </c>
    </row>
    <row r="2443" spans="2:12" ht="13" x14ac:dyDescent="0.3">
      <c r="B2443" s="29" t="str">
        <f>UnitName</f>
        <v>Plot</v>
      </c>
      <c r="C2443" s="30">
        <v>2</v>
      </c>
      <c r="E2443" s="29" t="str">
        <f>UnitName</f>
        <v>Plot</v>
      </c>
      <c r="F2443" s="30">
        <v>2</v>
      </c>
      <c r="H2443" s="29" t="str">
        <f>UnitName</f>
        <v>Plot</v>
      </c>
      <c r="I2443" s="30">
        <v>2</v>
      </c>
      <c r="K2443" s="29" t="str">
        <f>UnitName</f>
        <v>Plot</v>
      </c>
      <c r="L2443" s="30">
        <v>2</v>
      </c>
    </row>
    <row r="2444" spans="2:12" ht="13" x14ac:dyDescent="0.3">
      <c r="B2444" s="29" t="str">
        <f>BlockName</f>
        <v>Name</v>
      </c>
      <c r="C2444" s="30" t="s">
        <v>55</v>
      </c>
      <c r="E2444" s="29" t="str">
        <f>BlockName</f>
        <v>Name</v>
      </c>
      <c r="F2444" s="30" t="s">
        <v>55</v>
      </c>
      <c r="H2444" s="29" t="str">
        <f>BlockName</f>
        <v>Name</v>
      </c>
      <c r="I2444" s="30" t="s">
        <v>55</v>
      </c>
      <c r="K2444" s="29" t="str">
        <f>BlockName</f>
        <v>Name</v>
      </c>
      <c r="L2444" s="30" t="s">
        <v>55</v>
      </c>
    </row>
    <row r="2445" spans="2:12" ht="13" x14ac:dyDescent="0.3">
      <c r="B2445" s="29" t="str">
        <f>Factor2Name</f>
        <v>Variety</v>
      </c>
      <c r="C2445" s="30" t="s">
        <v>2</v>
      </c>
      <c r="E2445" s="29" t="str">
        <f>Factor2Name</f>
        <v>Variety</v>
      </c>
      <c r="F2445" s="30" t="s">
        <v>2</v>
      </c>
      <c r="H2445" s="29" t="str">
        <f>Factor2Name</f>
        <v>Variety</v>
      </c>
      <c r="I2445" s="30" t="s">
        <v>2</v>
      </c>
      <c r="K2445" s="29" t="str">
        <f>Factor2Name</f>
        <v>Variety</v>
      </c>
      <c r="L2445" s="30" t="s">
        <v>2</v>
      </c>
    </row>
    <row r="2446" spans="2:12" ht="13" x14ac:dyDescent="0.3">
      <c r="B2446" s="29" t="str">
        <f>Factor3Name</f>
        <v>Fertiliser</v>
      </c>
      <c r="C2446" s="30" t="s">
        <v>45</v>
      </c>
      <c r="E2446" s="29" t="str">
        <f>Factor3Name</f>
        <v>Fertiliser</v>
      </c>
      <c r="F2446" s="30" t="s">
        <v>45</v>
      </c>
      <c r="H2446" s="29" t="str">
        <f>Factor3Name</f>
        <v>Fertiliser</v>
      </c>
      <c r="I2446" s="30" t="s">
        <v>45</v>
      </c>
      <c r="K2446" s="29" t="str">
        <f>Factor3Name</f>
        <v>Fertiliser</v>
      </c>
      <c r="L2446" s="30" t="s">
        <v>45</v>
      </c>
    </row>
    <row r="2447" spans="2:12" ht="13" x14ac:dyDescent="0.3">
      <c r="B2447" s="29" t="str">
        <f>Factor1Name</f>
        <v>Weeding</v>
      </c>
      <c r="C2447" s="30" t="s">
        <v>37</v>
      </c>
      <c r="E2447" s="29" t="str">
        <f>Factor1Name</f>
        <v>Weeding</v>
      </c>
      <c r="F2447" s="30" t="s">
        <v>37</v>
      </c>
      <c r="H2447" s="29" t="str">
        <f>Factor1Name</f>
        <v>Weeding</v>
      </c>
      <c r="I2447" s="30" t="s">
        <v>37</v>
      </c>
      <c r="K2447" s="29" t="str">
        <f>Factor1Name</f>
        <v>Weeding</v>
      </c>
      <c r="L2447" s="30" t="s">
        <v>37</v>
      </c>
    </row>
    <row r="2448" spans="2:12" ht="13" x14ac:dyDescent="0.3">
      <c r="B2448" s="25" t="s">
        <v>14</v>
      </c>
      <c r="C2448" s="26">
        <v>867.5</v>
      </c>
      <c r="E2448" s="25" t="s">
        <v>14</v>
      </c>
      <c r="F2448" s="26">
        <v>905.3</v>
      </c>
      <c r="H2448" s="25" t="s">
        <v>14</v>
      </c>
      <c r="I2448" s="26">
        <v>734.4</v>
      </c>
      <c r="K2448" s="25" t="s">
        <v>14</v>
      </c>
      <c r="L2448" s="26">
        <v>760.7</v>
      </c>
    </row>
    <row r="2450" spans="2:12" ht="13" x14ac:dyDescent="0.3">
      <c r="B2450" s="27" t="s">
        <v>3</v>
      </c>
      <c r="C2450" s="28">
        <v>2018</v>
      </c>
      <c r="E2450" s="27" t="s">
        <v>3</v>
      </c>
      <c r="F2450" s="28">
        <v>2018</v>
      </c>
      <c r="H2450" s="27" t="s">
        <v>3</v>
      </c>
      <c r="I2450" s="28">
        <v>2018</v>
      </c>
      <c r="K2450" s="27" t="s">
        <v>3</v>
      </c>
      <c r="L2450" s="28">
        <v>2018</v>
      </c>
    </row>
    <row r="2451" spans="2:12" ht="13" x14ac:dyDescent="0.3">
      <c r="B2451" s="29" t="str">
        <f>UnitName</f>
        <v>Plot</v>
      </c>
      <c r="C2451" s="30">
        <v>2</v>
      </c>
      <c r="E2451" s="29" t="str">
        <f>UnitName</f>
        <v>Plot</v>
      </c>
      <c r="F2451" s="30">
        <v>2</v>
      </c>
      <c r="H2451" s="29" t="str">
        <f>UnitName</f>
        <v>Plot</v>
      </c>
      <c r="I2451" s="30">
        <v>2</v>
      </c>
      <c r="K2451" s="29" t="str">
        <f>UnitName</f>
        <v>Plot</v>
      </c>
      <c r="L2451" s="30">
        <v>2</v>
      </c>
    </row>
    <row r="2452" spans="2:12" ht="13" x14ac:dyDescent="0.3">
      <c r="B2452" s="29" t="str">
        <f>BlockName</f>
        <v>Name</v>
      </c>
      <c r="C2452" s="30" t="s">
        <v>55</v>
      </c>
      <c r="E2452" s="29" t="str">
        <f>BlockName</f>
        <v>Name</v>
      </c>
      <c r="F2452" s="30" t="s">
        <v>55</v>
      </c>
      <c r="H2452" s="29" t="str">
        <f>BlockName</f>
        <v>Name</v>
      </c>
      <c r="I2452" s="30" t="s">
        <v>55</v>
      </c>
      <c r="K2452" s="29" t="str">
        <f>BlockName</f>
        <v>Name</v>
      </c>
      <c r="L2452" s="30" t="s">
        <v>55</v>
      </c>
    </row>
    <row r="2453" spans="2:12" ht="13" x14ac:dyDescent="0.3">
      <c r="B2453" s="29" t="str">
        <f>Factor2Name</f>
        <v>Variety</v>
      </c>
      <c r="C2453" s="30" t="s">
        <v>2</v>
      </c>
      <c r="E2453" s="29" t="str">
        <f>Factor2Name</f>
        <v>Variety</v>
      </c>
      <c r="F2453" s="30" t="s">
        <v>2</v>
      </c>
      <c r="H2453" s="29" t="str">
        <f>Factor2Name</f>
        <v>Variety</v>
      </c>
      <c r="I2453" s="30" t="s">
        <v>2</v>
      </c>
      <c r="K2453" s="29" t="str">
        <f>Factor2Name</f>
        <v>Variety</v>
      </c>
      <c r="L2453" s="30" t="s">
        <v>2</v>
      </c>
    </row>
    <row r="2454" spans="2:12" ht="13" x14ac:dyDescent="0.3">
      <c r="B2454" s="29" t="str">
        <f>Factor3Name</f>
        <v>Fertiliser</v>
      </c>
      <c r="C2454" s="30" t="s">
        <v>45</v>
      </c>
      <c r="E2454" s="29" t="str">
        <f>Factor3Name</f>
        <v>Fertiliser</v>
      </c>
      <c r="F2454" s="30" t="s">
        <v>45</v>
      </c>
      <c r="H2454" s="29" t="str">
        <f>Factor3Name</f>
        <v>Fertiliser</v>
      </c>
      <c r="I2454" s="30" t="s">
        <v>45</v>
      </c>
      <c r="K2454" s="29" t="str">
        <f>Factor3Name</f>
        <v>Fertiliser</v>
      </c>
      <c r="L2454" s="30" t="s">
        <v>45</v>
      </c>
    </row>
    <row r="2455" spans="2:12" ht="13" x14ac:dyDescent="0.3">
      <c r="B2455" s="29" t="str">
        <f>Factor1Name</f>
        <v>Weeding</v>
      </c>
      <c r="C2455" s="30" t="s">
        <v>37</v>
      </c>
      <c r="E2455" s="29" t="str">
        <f>Factor1Name</f>
        <v>Weeding</v>
      </c>
      <c r="F2455" s="30" t="s">
        <v>37</v>
      </c>
      <c r="H2455" s="29" t="str">
        <f>Factor1Name</f>
        <v>Weeding</v>
      </c>
      <c r="I2455" s="30" t="s">
        <v>37</v>
      </c>
      <c r="K2455" s="29" t="str">
        <f>Factor1Name</f>
        <v>Weeding</v>
      </c>
      <c r="L2455" s="30" t="s">
        <v>37</v>
      </c>
    </row>
    <row r="2456" spans="2:12" ht="13" x14ac:dyDescent="0.3">
      <c r="B2456" s="25" t="s">
        <v>14</v>
      </c>
      <c r="C2456" s="26">
        <v>911.7</v>
      </c>
      <c r="E2456" s="25" t="s">
        <v>14</v>
      </c>
      <c r="F2456" s="26">
        <v>907.4</v>
      </c>
      <c r="H2456" s="25" t="s">
        <v>14</v>
      </c>
      <c r="I2456" s="26">
        <v>778.7</v>
      </c>
      <c r="K2456" s="25" t="s">
        <v>14</v>
      </c>
      <c r="L2456" s="26">
        <v>824.2</v>
      </c>
    </row>
    <row r="2458" spans="2:12" ht="13" x14ac:dyDescent="0.3">
      <c r="B2458" s="27" t="s">
        <v>3</v>
      </c>
      <c r="C2458" s="28">
        <v>2018</v>
      </c>
      <c r="E2458" s="27" t="s">
        <v>3</v>
      </c>
      <c r="F2458" s="28">
        <v>2018</v>
      </c>
      <c r="H2458" s="27" t="s">
        <v>3</v>
      </c>
      <c r="I2458" s="28">
        <v>2018</v>
      </c>
      <c r="K2458" s="27" t="s">
        <v>3</v>
      </c>
      <c r="L2458" s="28">
        <v>2018</v>
      </c>
    </row>
    <row r="2459" spans="2:12" ht="13" x14ac:dyDescent="0.3">
      <c r="B2459" s="29" t="str">
        <f>UnitName</f>
        <v>Plot</v>
      </c>
      <c r="C2459" s="30">
        <v>2</v>
      </c>
      <c r="E2459" s="29" t="str">
        <f>UnitName</f>
        <v>Plot</v>
      </c>
      <c r="F2459" s="30">
        <v>2</v>
      </c>
      <c r="H2459" s="29" t="str">
        <f>UnitName</f>
        <v>Plot</v>
      </c>
      <c r="I2459" s="30">
        <v>2</v>
      </c>
      <c r="K2459" s="29" t="str">
        <f>UnitName</f>
        <v>Plot</v>
      </c>
      <c r="L2459" s="30">
        <v>2</v>
      </c>
    </row>
    <row r="2460" spans="2:12" ht="13" x14ac:dyDescent="0.3">
      <c r="B2460" s="29" t="str">
        <f>BlockName</f>
        <v>Name</v>
      </c>
      <c r="C2460" s="30" t="s">
        <v>55</v>
      </c>
      <c r="E2460" s="29" t="str">
        <f>BlockName</f>
        <v>Name</v>
      </c>
      <c r="F2460" s="30" t="s">
        <v>55</v>
      </c>
      <c r="H2460" s="29" t="str">
        <f>BlockName</f>
        <v>Name</v>
      </c>
      <c r="I2460" s="30" t="s">
        <v>55</v>
      </c>
      <c r="K2460" s="29" t="str">
        <f>BlockName</f>
        <v>Name</v>
      </c>
      <c r="L2460" s="30" t="s">
        <v>55</v>
      </c>
    </row>
    <row r="2461" spans="2:12" ht="13" x14ac:dyDescent="0.3">
      <c r="B2461" s="29" t="str">
        <f>Factor2Name</f>
        <v>Variety</v>
      </c>
      <c r="C2461" s="30" t="s">
        <v>2</v>
      </c>
      <c r="E2461" s="29" t="str">
        <f>Factor2Name</f>
        <v>Variety</v>
      </c>
      <c r="F2461" s="30" t="s">
        <v>2</v>
      </c>
      <c r="H2461" s="29" t="str">
        <f>Factor2Name</f>
        <v>Variety</v>
      </c>
      <c r="I2461" s="30" t="s">
        <v>2</v>
      </c>
      <c r="K2461" s="29" t="str">
        <f>Factor2Name</f>
        <v>Variety</v>
      </c>
      <c r="L2461" s="30" t="s">
        <v>2</v>
      </c>
    </row>
    <row r="2462" spans="2:12" ht="13" x14ac:dyDescent="0.3">
      <c r="B2462" s="29" t="str">
        <f>Factor3Name</f>
        <v>Fertiliser</v>
      </c>
      <c r="C2462" s="30" t="s">
        <v>45</v>
      </c>
      <c r="E2462" s="29" t="str">
        <f>Factor3Name</f>
        <v>Fertiliser</v>
      </c>
      <c r="F2462" s="30" t="s">
        <v>45</v>
      </c>
      <c r="H2462" s="29" t="str">
        <f>Factor3Name</f>
        <v>Fertiliser</v>
      </c>
      <c r="I2462" s="30" t="s">
        <v>45</v>
      </c>
      <c r="K2462" s="29" t="str">
        <f>Factor3Name</f>
        <v>Fertiliser</v>
      </c>
      <c r="L2462" s="30" t="s">
        <v>45</v>
      </c>
    </row>
    <row r="2463" spans="2:12" ht="13" x14ac:dyDescent="0.3">
      <c r="B2463" s="29" t="str">
        <f>Factor1Name</f>
        <v>Weeding</v>
      </c>
      <c r="C2463" s="30" t="s">
        <v>37</v>
      </c>
      <c r="E2463" s="29" t="str">
        <f>Factor1Name</f>
        <v>Weeding</v>
      </c>
      <c r="F2463" s="30" t="s">
        <v>37</v>
      </c>
      <c r="H2463" s="29" t="str">
        <f>Factor1Name</f>
        <v>Weeding</v>
      </c>
      <c r="I2463" s="30" t="s">
        <v>37</v>
      </c>
      <c r="K2463" s="29" t="str">
        <f>Factor1Name</f>
        <v>Weeding</v>
      </c>
      <c r="L2463" s="30" t="s">
        <v>37</v>
      </c>
    </row>
    <row r="2464" spans="2:12" ht="13" x14ac:dyDescent="0.3">
      <c r="B2464" s="25" t="s">
        <v>14</v>
      </c>
      <c r="C2464" s="26">
        <v>712</v>
      </c>
      <c r="E2464" s="25" t="s">
        <v>14</v>
      </c>
      <c r="F2464" s="26">
        <v>959.2</v>
      </c>
      <c r="H2464" s="25" t="s">
        <v>14</v>
      </c>
      <c r="I2464" s="26">
        <v>735.2</v>
      </c>
      <c r="K2464" s="25" t="s">
        <v>14</v>
      </c>
      <c r="L2464" s="26">
        <v>589.6</v>
      </c>
    </row>
    <row r="2466" spans="2:12" ht="13" x14ac:dyDescent="0.3">
      <c r="B2466" s="27" t="s">
        <v>3</v>
      </c>
      <c r="C2466" s="28">
        <v>2018</v>
      </c>
      <c r="E2466" s="27" t="s">
        <v>3</v>
      </c>
      <c r="F2466" s="28">
        <v>2018</v>
      </c>
      <c r="H2466" s="27" t="s">
        <v>3</v>
      </c>
      <c r="I2466" s="28">
        <v>2018</v>
      </c>
      <c r="K2466" s="27" t="s">
        <v>3</v>
      </c>
      <c r="L2466" s="28">
        <v>2018</v>
      </c>
    </row>
    <row r="2467" spans="2:12" ht="13" x14ac:dyDescent="0.3">
      <c r="B2467" s="29" t="str">
        <f>UnitName</f>
        <v>Plot</v>
      </c>
      <c r="C2467" s="30">
        <v>2</v>
      </c>
      <c r="E2467" s="29" t="str">
        <f>UnitName</f>
        <v>Plot</v>
      </c>
      <c r="F2467" s="30">
        <v>2</v>
      </c>
      <c r="H2467" s="29" t="str">
        <f>UnitName</f>
        <v>Plot</v>
      </c>
      <c r="I2467" s="30">
        <v>2</v>
      </c>
      <c r="K2467" s="29" t="str">
        <f>UnitName</f>
        <v>Plot</v>
      </c>
      <c r="L2467" s="30">
        <v>2</v>
      </c>
    </row>
    <row r="2468" spans="2:12" ht="13" x14ac:dyDescent="0.3">
      <c r="B2468" s="29" t="str">
        <f>BlockName</f>
        <v>Name</v>
      </c>
      <c r="C2468" s="30" t="s">
        <v>55</v>
      </c>
      <c r="E2468" s="29" t="str">
        <f>BlockName</f>
        <v>Name</v>
      </c>
      <c r="F2468" s="30" t="s">
        <v>55</v>
      </c>
      <c r="H2468" s="29" t="str">
        <f>BlockName</f>
        <v>Name</v>
      </c>
      <c r="I2468" s="30" t="s">
        <v>55</v>
      </c>
      <c r="K2468" s="29" t="str">
        <f>BlockName</f>
        <v>Name</v>
      </c>
      <c r="L2468" s="30" t="s">
        <v>55</v>
      </c>
    </row>
    <row r="2469" spans="2:12" ht="13" x14ac:dyDescent="0.3">
      <c r="B2469" s="29" t="str">
        <f>Factor2Name</f>
        <v>Variety</v>
      </c>
      <c r="C2469" s="30" t="s">
        <v>2</v>
      </c>
      <c r="E2469" s="29" t="str">
        <f>Factor2Name</f>
        <v>Variety</v>
      </c>
      <c r="F2469" s="30" t="s">
        <v>2</v>
      </c>
      <c r="H2469" s="29" t="str">
        <f>Factor2Name</f>
        <v>Variety</v>
      </c>
      <c r="I2469" s="30" t="s">
        <v>2</v>
      </c>
      <c r="K2469" s="29" t="str">
        <f>Factor2Name</f>
        <v>Variety</v>
      </c>
      <c r="L2469" s="30" t="s">
        <v>2</v>
      </c>
    </row>
    <row r="2470" spans="2:12" ht="13" x14ac:dyDescent="0.3">
      <c r="B2470" s="29" t="str">
        <f>Factor3Name</f>
        <v>Fertiliser</v>
      </c>
      <c r="C2470" s="30" t="s">
        <v>45</v>
      </c>
      <c r="E2470" s="29" t="str">
        <f>Factor3Name</f>
        <v>Fertiliser</v>
      </c>
      <c r="F2470" s="30" t="s">
        <v>45</v>
      </c>
      <c r="H2470" s="29" t="str">
        <f>Factor3Name</f>
        <v>Fertiliser</v>
      </c>
      <c r="I2470" s="30" t="s">
        <v>45</v>
      </c>
      <c r="K2470" s="29" t="str">
        <f>Factor3Name</f>
        <v>Fertiliser</v>
      </c>
      <c r="L2470" s="30" t="s">
        <v>45</v>
      </c>
    </row>
    <row r="2471" spans="2:12" ht="13" x14ac:dyDescent="0.3">
      <c r="B2471" s="29" t="str">
        <f>Factor1Name</f>
        <v>Weeding</v>
      </c>
      <c r="C2471" s="30" t="s">
        <v>37</v>
      </c>
      <c r="E2471" s="29" t="str">
        <f>Factor1Name</f>
        <v>Weeding</v>
      </c>
      <c r="F2471" s="30" t="s">
        <v>37</v>
      </c>
      <c r="H2471" s="29" t="str">
        <f>Factor1Name</f>
        <v>Weeding</v>
      </c>
      <c r="I2471" s="30" t="s">
        <v>37</v>
      </c>
      <c r="K2471" s="29" t="str">
        <f>Factor1Name</f>
        <v>Weeding</v>
      </c>
      <c r="L2471" s="30" t="s">
        <v>37</v>
      </c>
    </row>
    <row r="2472" spans="2:12" ht="13" x14ac:dyDescent="0.3">
      <c r="B2472" s="25" t="s">
        <v>14</v>
      </c>
      <c r="C2472" s="26">
        <v>753.8</v>
      </c>
      <c r="E2472" s="25" t="s">
        <v>14</v>
      </c>
      <c r="F2472" s="26">
        <v>825.4</v>
      </c>
      <c r="H2472" s="25" t="s">
        <v>14</v>
      </c>
      <c r="I2472" s="26">
        <v>769.2</v>
      </c>
      <c r="K2472" s="25" t="s">
        <v>14</v>
      </c>
      <c r="L2472" s="26">
        <v>836.4</v>
      </c>
    </row>
    <row r="2474" spans="2:12" ht="13" x14ac:dyDescent="0.3">
      <c r="B2474" s="27" t="s">
        <v>3</v>
      </c>
      <c r="C2474" s="28">
        <v>2018</v>
      </c>
      <c r="E2474" s="27" t="s">
        <v>3</v>
      </c>
      <c r="F2474" s="28">
        <v>2018</v>
      </c>
      <c r="H2474" s="27" t="s">
        <v>3</v>
      </c>
      <c r="I2474" s="28">
        <v>2018</v>
      </c>
      <c r="K2474" s="27" t="s">
        <v>3</v>
      </c>
      <c r="L2474" s="28">
        <v>2018</v>
      </c>
    </row>
    <row r="2475" spans="2:12" ht="13" x14ac:dyDescent="0.3">
      <c r="B2475" s="29" t="str">
        <f>UnitName</f>
        <v>Plot</v>
      </c>
      <c r="C2475" s="30">
        <v>2</v>
      </c>
      <c r="E2475" s="29" t="str">
        <f>UnitName</f>
        <v>Plot</v>
      </c>
      <c r="F2475" s="30">
        <v>2</v>
      </c>
      <c r="H2475" s="29" t="str">
        <f>UnitName</f>
        <v>Plot</v>
      </c>
      <c r="I2475" s="30">
        <v>2</v>
      </c>
      <c r="K2475" s="29" t="str">
        <f>UnitName</f>
        <v>Plot</v>
      </c>
      <c r="L2475" s="30">
        <v>2</v>
      </c>
    </row>
    <row r="2476" spans="2:12" ht="13" x14ac:dyDescent="0.3">
      <c r="B2476" s="29" t="str">
        <f>BlockName</f>
        <v>Name</v>
      </c>
      <c r="C2476" s="30" t="s">
        <v>55</v>
      </c>
      <c r="E2476" s="29" t="str">
        <f>BlockName</f>
        <v>Name</v>
      </c>
      <c r="F2476" s="30" t="s">
        <v>55</v>
      </c>
      <c r="H2476" s="29" t="str">
        <f>BlockName</f>
        <v>Name</v>
      </c>
      <c r="I2476" s="30" t="s">
        <v>55</v>
      </c>
      <c r="K2476" s="29" t="str">
        <f>BlockName</f>
        <v>Name</v>
      </c>
      <c r="L2476" s="30" t="s">
        <v>55</v>
      </c>
    </row>
    <row r="2477" spans="2:12" ht="13" x14ac:dyDescent="0.3">
      <c r="B2477" s="29" t="str">
        <f>Factor2Name</f>
        <v>Variety</v>
      </c>
      <c r="C2477" s="30" t="s">
        <v>2</v>
      </c>
      <c r="E2477" s="29" t="str">
        <f>Factor2Name</f>
        <v>Variety</v>
      </c>
      <c r="F2477" s="30" t="s">
        <v>2</v>
      </c>
      <c r="H2477" s="29" t="str">
        <f>Factor2Name</f>
        <v>Variety</v>
      </c>
      <c r="I2477" s="30" t="s">
        <v>2</v>
      </c>
      <c r="K2477" s="29" t="str">
        <f>Factor2Name</f>
        <v>Variety</v>
      </c>
      <c r="L2477" s="30" t="s">
        <v>2</v>
      </c>
    </row>
    <row r="2478" spans="2:12" ht="13" x14ac:dyDescent="0.3">
      <c r="B2478" s="29" t="str">
        <f>Factor3Name</f>
        <v>Fertiliser</v>
      </c>
      <c r="C2478" s="30" t="s">
        <v>45</v>
      </c>
      <c r="E2478" s="29" t="str">
        <f>Factor3Name</f>
        <v>Fertiliser</v>
      </c>
      <c r="F2478" s="30" t="s">
        <v>45</v>
      </c>
      <c r="H2478" s="29" t="str">
        <f>Factor3Name</f>
        <v>Fertiliser</v>
      </c>
      <c r="I2478" s="30" t="s">
        <v>45</v>
      </c>
      <c r="K2478" s="29" t="str">
        <f>Factor3Name</f>
        <v>Fertiliser</v>
      </c>
      <c r="L2478" s="30" t="s">
        <v>45</v>
      </c>
    </row>
    <row r="2479" spans="2:12" ht="13" x14ac:dyDescent="0.3">
      <c r="B2479" s="29" t="str">
        <f>Factor1Name</f>
        <v>Weeding</v>
      </c>
      <c r="C2479" s="30" t="s">
        <v>37</v>
      </c>
      <c r="E2479" s="29" t="str">
        <f>Factor1Name</f>
        <v>Weeding</v>
      </c>
      <c r="F2479" s="30" t="s">
        <v>37</v>
      </c>
      <c r="H2479" s="29" t="str">
        <f>Factor1Name</f>
        <v>Weeding</v>
      </c>
      <c r="I2479" s="30" t="s">
        <v>37</v>
      </c>
      <c r="K2479" s="29" t="str">
        <f>Factor1Name</f>
        <v>Weeding</v>
      </c>
      <c r="L2479" s="30" t="s">
        <v>37</v>
      </c>
    </row>
    <row r="2480" spans="2:12" ht="13" x14ac:dyDescent="0.3">
      <c r="B2480" s="25" t="s">
        <v>14</v>
      </c>
      <c r="C2480" s="26">
        <v>864.9</v>
      </c>
      <c r="E2480" s="25" t="s">
        <v>14</v>
      </c>
      <c r="F2480" s="26">
        <v>855.7</v>
      </c>
      <c r="H2480" s="25" t="s">
        <v>14</v>
      </c>
      <c r="I2480" s="26">
        <v>710.3</v>
      </c>
      <c r="K2480" s="25" t="s">
        <v>14</v>
      </c>
      <c r="L2480" s="26">
        <v>642.4</v>
      </c>
    </row>
    <row r="2482" spans="2:12" ht="13" x14ac:dyDescent="0.3">
      <c r="B2482" s="27" t="s">
        <v>3</v>
      </c>
      <c r="C2482" s="28">
        <v>2018</v>
      </c>
      <c r="E2482" s="27" t="s">
        <v>3</v>
      </c>
      <c r="F2482" s="28">
        <v>2018</v>
      </c>
      <c r="H2482" s="27" t="s">
        <v>3</v>
      </c>
      <c r="I2482" s="28">
        <v>2018</v>
      </c>
      <c r="K2482" s="27" t="s">
        <v>3</v>
      </c>
      <c r="L2482" s="28">
        <v>2018</v>
      </c>
    </row>
    <row r="2483" spans="2:12" ht="13" x14ac:dyDescent="0.3">
      <c r="B2483" s="29" t="str">
        <f>UnitName</f>
        <v>Plot</v>
      </c>
      <c r="C2483" s="30">
        <v>3</v>
      </c>
      <c r="E2483" s="29" t="str">
        <f>UnitName</f>
        <v>Plot</v>
      </c>
      <c r="F2483" s="30">
        <v>3</v>
      </c>
      <c r="H2483" s="29" t="str">
        <f>UnitName</f>
        <v>Plot</v>
      </c>
      <c r="I2483" s="30">
        <v>3</v>
      </c>
      <c r="K2483" s="29" t="str">
        <f>UnitName</f>
        <v>Plot</v>
      </c>
      <c r="L2483" s="30">
        <v>3</v>
      </c>
    </row>
    <row r="2484" spans="2:12" ht="13" x14ac:dyDescent="0.3">
      <c r="B2484" s="29" t="str">
        <f>BlockName</f>
        <v>Name</v>
      </c>
      <c r="C2484" s="30" t="s">
        <v>55</v>
      </c>
      <c r="E2484" s="29" t="str">
        <f>BlockName</f>
        <v>Name</v>
      </c>
      <c r="F2484" s="30" t="s">
        <v>55</v>
      </c>
      <c r="H2484" s="29" t="str">
        <f>BlockName</f>
        <v>Name</v>
      </c>
      <c r="I2484" s="30" t="s">
        <v>55</v>
      </c>
      <c r="K2484" s="29" t="str">
        <f>BlockName</f>
        <v>Name</v>
      </c>
      <c r="L2484" s="30" t="s">
        <v>55</v>
      </c>
    </row>
    <row r="2485" spans="2:12" ht="13" x14ac:dyDescent="0.3">
      <c r="B2485" s="29" t="str">
        <f>Factor2Name</f>
        <v>Variety</v>
      </c>
      <c r="C2485" s="30" t="s">
        <v>2</v>
      </c>
      <c r="E2485" s="29" t="str">
        <f>Factor2Name</f>
        <v>Variety</v>
      </c>
      <c r="F2485" s="30" t="s">
        <v>2</v>
      </c>
      <c r="H2485" s="29" t="str">
        <f>Factor2Name</f>
        <v>Variety</v>
      </c>
      <c r="I2485" s="30" t="s">
        <v>2</v>
      </c>
      <c r="K2485" s="29" t="str">
        <f>Factor2Name</f>
        <v>Variety</v>
      </c>
      <c r="L2485" s="30" t="s">
        <v>2</v>
      </c>
    </row>
    <row r="2486" spans="2:12" ht="13" x14ac:dyDescent="0.3">
      <c r="B2486" s="29" t="str">
        <f>Factor3Name</f>
        <v>Fertiliser</v>
      </c>
      <c r="C2486" s="30" t="s">
        <v>45</v>
      </c>
      <c r="E2486" s="29" t="str">
        <f>Factor3Name</f>
        <v>Fertiliser</v>
      </c>
      <c r="F2486" s="30" t="s">
        <v>45</v>
      </c>
      <c r="H2486" s="29" t="str">
        <f>Factor3Name</f>
        <v>Fertiliser</v>
      </c>
      <c r="I2486" s="30" t="s">
        <v>45</v>
      </c>
      <c r="K2486" s="29" t="str">
        <f>Factor3Name</f>
        <v>Fertiliser</v>
      </c>
      <c r="L2486" s="30" t="s">
        <v>45</v>
      </c>
    </row>
    <row r="2487" spans="2:12" ht="13" x14ac:dyDescent="0.3">
      <c r="B2487" s="29" t="str">
        <f>Factor1Name</f>
        <v>Weeding</v>
      </c>
      <c r="C2487" s="30" t="s">
        <v>37</v>
      </c>
      <c r="E2487" s="29" t="str">
        <f>Factor1Name</f>
        <v>Weeding</v>
      </c>
      <c r="F2487" s="30" t="s">
        <v>37</v>
      </c>
      <c r="H2487" s="29" t="str">
        <f>Factor1Name</f>
        <v>Weeding</v>
      </c>
      <c r="I2487" s="30" t="s">
        <v>37</v>
      </c>
      <c r="K2487" s="29" t="str">
        <f>Factor1Name</f>
        <v>Weeding</v>
      </c>
      <c r="L2487" s="30" t="s">
        <v>37</v>
      </c>
    </row>
    <row r="2488" spans="2:12" ht="13" x14ac:dyDescent="0.3">
      <c r="B2488" s="25" t="s">
        <v>14</v>
      </c>
      <c r="C2488" s="26">
        <v>731.3</v>
      </c>
      <c r="E2488" s="25" t="s">
        <v>14</v>
      </c>
      <c r="F2488" s="26">
        <v>715.2</v>
      </c>
      <c r="H2488" s="25" t="s">
        <v>14</v>
      </c>
      <c r="I2488" s="26">
        <v>997.8</v>
      </c>
      <c r="K2488" s="25" t="s">
        <v>14</v>
      </c>
      <c r="L2488" s="26">
        <v>707.5</v>
      </c>
    </row>
    <row r="2490" spans="2:12" ht="13" x14ac:dyDescent="0.3">
      <c r="B2490" s="27" t="s">
        <v>3</v>
      </c>
      <c r="C2490" s="28">
        <v>2018</v>
      </c>
      <c r="E2490" s="27" t="s">
        <v>3</v>
      </c>
      <c r="F2490" s="28">
        <v>2018</v>
      </c>
      <c r="H2490" s="27" t="s">
        <v>3</v>
      </c>
      <c r="I2490" s="28">
        <v>2018</v>
      </c>
      <c r="K2490" s="27" t="s">
        <v>3</v>
      </c>
      <c r="L2490" s="28">
        <v>2018</v>
      </c>
    </row>
    <row r="2491" spans="2:12" ht="13" x14ac:dyDescent="0.3">
      <c r="B2491" s="29" t="str">
        <f>UnitName</f>
        <v>Plot</v>
      </c>
      <c r="C2491" s="30">
        <v>3</v>
      </c>
      <c r="E2491" s="29" t="str">
        <f>UnitName</f>
        <v>Plot</v>
      </c>
      <c r="F2491" s="30">
        <v>3</v>
      </c>
      <c r="H2491" s="29" t="str">
        <f>UnitName</f>
        <v>Plot</v>
      </c>
      <c r="I2491" s="30">
        <v>3</v>
      </c>
      <c r="K2491" s="29" t="str">
        <f>UnitName</f>
        <v>Plot</v>
      </c>
      <c r="L2491" s="30">
        <v>3</v>
      </c>
    </row>
    <row r="2492" spans="2:12" ht="13" x14ac:dyDescent="0.3">
      <c r="B2492" s="29" t="str">
        <f>BlockName</f>
        <v>Name</v>
      </c>
      <c r="C2492" s="30" t="s">
        <v>55</v>
      </c>
      <c r="E2492" s="29" t="str">
        <f>BlockName</f>
        <v>Name</v>
      </c>
      <c r="F2492" s="30" t="s">
        <v>55</v>
      </c>
      <c r="H2492" s="29" t="str">
        <f>BlockName</f>
        <v>Name</v>
      </c>
      <c r="I2492" s="30" t="s">
        <v>55</v>
      </c>
      <c r="K2492" s="29" t="str">
        <f>BlockName</f>
        <v>Name</v>
      </c>
      <c r="L2492" s="30" t="s">
        <v>55</v>
      </c>
    </row>
    <row r="2493" spans="2:12" ht="13" x14ac:dyDescent="0.3">
      <c r="B2493" s="29" t="str">
        <f>Factor2Name</f>
        <v>Variety</v>
      </c>
      <c r="C2493" s="30" t="s">
        <v>2</v>
      </c>
      <c r="E2493" s="29" t="str">
        <f>Factor2Name</f>
        <v>Variety</v>
      </c>
      <c r="F2493" s="30" t="s">
        <v>2</v>
      </c>
      <c r="H2493" s="29" t="str">
        <f>Factor2Name</f>
        <v>Variety</v>
      </c>
      <c r="I2493" s="30" t="s">
        <v>2</v>
      </c>
      <c r="K2493" s="29" t="str">
        <f>Factor2Name</f>
        <v>Variety</v>
      </c>
      <c r="L2493" s="30" t="s">
        <v>2</v>
      </c>
    </row>
    <row r="2494" spans="2:12" ht="13" x14ac:dyDescent="0.3">
      <c r="B2494" s="29" t="str">
        <f>Factor3Name</f>
        <v>Fertiliser</v>
      </c>
      <c r="C2494" s="30" t="s">
        <v>45</v>
      </c>
      <c r="E2494" s="29" t="str">
        <f>Factor3Name</f>
        <v>Fertiliser</v>
      </c>
      <c r="F2494" s="30" t="s">
        <v>45</v>
      </c>
      <c r="H2494" s="29" t="str">
        <f>Factor3Name</f>
        <v>Fertiliser</v>
      </c>
      <c r="I2494" s="30" t="s">
        <v>45</v>
      </c>
      <c r="K2494" s="29" t="str">
        <f>Factor3Name</f>
        <v>Fertiliser</v>
      </c>
      <c r="L2494" s="30" t="s">
        <v>45</v>
      </c>
    </row>
    <row r="2495" spans="2:12" ht="13" x14ac:dyDescent="0.3">
      <c r="B2495" s="29" t="str">
        <f>Factor1Name</f>
        <v>Weeding</v>
      </c>
      <c r="C2495" s="30" t="s">
        <v>37</v>
      </c>
      <c r="E2495" s="29" t="str">
        <f>Factor1Name</f>
        <v>Weeding</v>
      </c>
      <c r="F2495" s="30" t="s">
        <v>37</v>
      </c>
      <c r="H2495" s="29" t="str">
        <f>Factor1Name</f>
        <v>Weeding</v>
      </c>
      <c r="I2495" s="30" t="s">
        <v>37</v>
      </c>
      <c r="K2495" s="29" t="str">
        <f>Factor1Name</f>
        <v>Weeding</v>
      </c>
      <c r="L2495" s="30" t="s">
        <v>37</v>
      </c>
    </row>
    <row r="2496" spans="2:12" ht="13" x14ac:dyDescent="0.3">
      <c r="B2496" s="25" t="s">
        <v>14</v>
      </c>
      <c r="C2496" s="26">
        <v>840.2</v>
      </c>
      <c r="E2496" s="25" t="s">
        <v>14</v>
      </c>
      <c r="F2496" s="26">
        <v>933.4</v>
      </c>
      <c r="H2496" s="25" t="s">
        <v>14</v>
      </c>
      <c r="I2496" s="26">
        <v>739.2</v>
      </c>
      <c r="K2496" s="25" t="s">
        <v>14</v>
      </c>
      <c r="L2496" s="26">
        <v>734.6</v>
      </c>
    </row>
    <row r="2498" spans="2:12" ht="13" x14ac:dyDescent="0.3">
      <c r="B2498" s="27" t="s">
        <v>3</v>
      </c>
      <c r="C2498" s="28">
        <v>2018</v>
      </c>
      <c r="E2498" s="27" t="s">
        <v>3</v>
      </c>
      <c r="F2498" s="28">
        <v>2018</v>
      </c>
      <c r="H2498" s="27" t="s">
        <v>3</v>
      </c>
      <c r="I2498" s="28">
        <v>2018</v>
      </c>
      <c r="K2498" s="27" t="s">
        <v>3</v>
      </c>
      <c r="L2498" s="28">
        <v>2018</v>
      </c>
    </row>
    <row r="2499" spans="2:12" ht="13" x14ac:dyDescent="0.3">
      <c r="B2499" s="29" t="str">
        <f>UnitName</f>
        <v>Plot</v>
      </c>
      <c r="C2499" s="30">
        <v>3</v>
      </c>
      <c r="E2499" s="29" t="str">
        <f>UnitName</f>
        <v>Plot</v>
      </c>
      <c r="F2499" s="30">
        <v>3</v>
      </c>
      <c r="H2499" s="29" t="str">
        <f>UnitName</f>
        <v>Plot</v>
      </c>
      <c r="I2499" s="30">
        <v>3</v>
      </c>
      <c r="K2499" s="29" t="str">
        <f>UnitName</f>
        <v>Plot</v>
      </c>
      <c r="L2499" s="30">
        <v>3</v>
      </c>
    </row>
    <row r="2500" spans="2:12" ht="13" x14ac:dyDescent="0.3">
      <c r="B2500" s="29" t="str">
        <f>BlockName</f>
        <v>Name</v>
      </c>
      <c r="C2500" s="30" t="s">
        <v>55</v>
      </c>
      <c r="E2500" s="29" t="str">
        <f>BlockName</f>
        <v>Name</v>
      </c>
      <c r="F2500" s="30" t="s">
        <v>55</v>
      </c>
      <c r="H2500" s="29" t="str">
        <f>BlockName</f>
        <v>Name</v>
      </c>
      <c r="I2500" s="30" t="s">
        <v>55</v>
      </c>
      <c r="K2500" s="29" t="str">
        <f>BlockName</f>
        <v>Name</v>
      </c>
      <c r="L2500" s="30" t="s">
        <v>55</v>
      </c>
    </row>
    <row r="2501" spans="2:12" ht="13" x14ac:dyDescent="0.3">
      <c r="B2501" s="29" t="str">
        <f>Factor2Name</f>
        <v>Variety</v>
      </c>
      <c r="C2501" s="30" t="s">
        <v>2</v>
      </c>
      <c r="E2501" s="29" t="str">
        <f>Factor2Name</f>
        <v>Variety</v>
      </c>
      <c r="F2501" s="30" t="s">
        <v>2</v>
      </c>
      <c r="H2501" s="29" t="str">
        <f>Factor2Name</f>
        <v>Variety</v>
      </c>
      <c r="I2501" s="30" t="s">
        <v>2</v>
      </c>
      <c r="K2501" s="29" t="str">
        <f>Factor2Name</f>
        <v>Variety</v>
      </c>
      <c r="L2501" s="30" t="s">
        <v>2</v>
      </c>
    </row>
    <row r="2502" spans="2:12" ht="13" x14ac:dyDescent="0.3">
      <c r="B2502" s="29" t="str">
        <f>Factor3Name</f>
        <v>Fertiliser</v>
      </c>
      <c r="C2502" s="30" t="s">
        <v>45</v>
      </c>
      <c r="E2502" s="29" t="str">
        <f>Factor3Name</f>
        <v>Fertiliser</v>
      </c>
      <c r="F2502" s="30" t="s">
        <v>45</v>
      </c>
      <c r="H2502" s="29" t="str">
        <f>Factor3Name</f>
        <v>Fertiliser</v>
      </c>
      <c r="I2502" s="30" t="s">
        <v>45</v>
      </c>
      <c r="K2502" s="29" t="str">
        <f>Factor3Name</f>
        <v>Fertiliser</v>
      </c>
      <c r="L2502" s="30" t="s">
        <v>45</v>
      </c>
    </row>
    <row r="2503" spans="2:12" ht="13" x14ac:dyDescent="0.3">
      <c r="B2503" s="29" t="str">
        <f>Factor1Name</f>
        <v>Weeding</v>
      </c>
      <c r="C2503" s="30" t="s">
        <v>37</v>
      </c>
      <c r="E2503" s="29" t="str">
        <f>Factor1Name</f>
        <v>Weeding</v>
      </c>
      <c r="F2503" s="30" t="s">
        <v>37</v>
      </c>
      <c r="H2503" s="29" t="str">
        <f>Factor1Name</f>
        <v>Weeding</v>
      </c>
      <c r="I2503" s="30" t="s">
        <v>37</v>
      </c>
      <c r="K2503" s="29" t="str">
        <f>Factor1Name</f>
        <v>Weeding</v>
      </c>
      <c r="L2503" s="30" t="s">
        <v>37</v>
      </c>
    </row>
    <row r="2504" spans="2:12" ht="13" x14ac:dyDescent="0.3">
      <c r="B2504" s="25" t="s">
        <v>14</v>
      </c>
      <c r="C2504" s="26">
        <v>874.2</v>
      </c>
      <c r="E2504" s="25" t="s">
        <v>14</v>
      </c>
      <c r="F2504" s="26">
        <v>870.2</v>
      </c>
      <c r="H2504" s="25" t="s">
        <v>14</v>
      </c>
      <c r="I2504" s="26">
        <v>771.9</v>
      </c>
      <c r="K2504" s="25" t="s">
        <v>14</v>
      </c>
      <c r="L2504" s="26">
        <v>698.6</v>
      </c>
    </row>
    <row r="2506" spans="2:12" ht="13" x14ac:dyDescent="0.3">
      <c r="B2506" s="27" t="s">
        <v>3</v>
      </c>
      <c r="C2506" s="28">
        <v>2018</v>
      </c>
      <c r="E2506" s="27" t="s">
        <v>3</v>
      </c>
      <c r="F2506" s="28">
        <v>2018</v>
      </c>
      <c r="H2506" s="27" t="s">
        <v>3</v>
      </c>
      <c r="I2506" s="28">
        <v>2018</v>
      </c>
      <c r="K2506" s="27" t="s">
        <v>3</v>
      </c>
      <c r="L2506" s="28">
        <v>2018</v>
      </c>
    </row>
    <row r="2507" spans="2:12" ht="13" x14ac:dyDescent="0.3">
      <c r="B2507" s="29" t="str">
        <f>UnitName</f>
        <v>Plot</v>
      </c>
      <c r="C2507" s="30">
        <v>3</v>
      </c>
      <c r="E2507" s="29" t="str">
        <f>UnitName</f>
        <v>Plot</v>
      </c>
      <c r="F2507" s="30">
        <v>3</v>
      </c>
      <c r="H2507" s="29" t="str">
        <f>UnitName</f>
        <v>Plot</v>
      </c>
      <c r="I2507" s="30">
        <v>3</v>
      </c>
      <c r="K2507" s="29" t="str">
        <f>UnitName</f>
        <v>Plot</v>
      </c>
      <c r="L2507" s="30">
        <v>3</v>
      </c>
    </row>
    <row r="2508" spans="2:12" ht="13" x14ac:dyDescent="0.3">
      <c r="B2508" s="29" t="str">
        <f>BlockName</f>
        <v>Name</v>
      </c>
      <c r="C2508" s="30" t="s">
        <v>55</v>
      </c>
      <c r="E2508" s="29" t="str">
        <f>BlockName</f>
        <v>Name</v>
      </c>
      <c r="F2508" s="30" t="s">
        <v>55</v>
      </c>
      <c r="H2508" s="29" t="str">
        <f>BlockName</f>
        <v>Name</v>
      </c>
      <c r="I2508" s="30" t="s">
        <v>55</v>
      </c>
      <c r="K2508" s="29" t="str">
        <f>BlockName</f>
        <v>Name</v>
      </c>
      <c r="L2508" s="30" t="s">
        <v>55</v>
      </c>
    </row>
    <row r="2509" spans="2:12" ht="13" x14ac:dyDescent="0.3">
      <c r="B2509" s="29" t="str">
        <f>Factor2Name</f>
        <v>Variety</v>
      </c>
      <c r="C2509" s="30" t="s">
        <v>2</v>
      </c>
      <c r="E2509" s="29" t="str">
        <f>Factor2Name</f>
        <v>Variety</v>
      </c>
      <c r="F2509" s="30" t="s">
        <v>2</v>
      </c>
      <c r="H2509" s="29" t="str">
        <f>Factor2Name</f>
        <v>Variety</v>
      </c>
      <c r="I2509" s="30" t="s">
        <v>2</v>
      </c>
      <c r="K2509" s="29" t="str">
        <f>Factor2Name</f>
        <v>Variety</v>
      </c>
      <c r="L2509" s="30" t="s">
        <v>2</v>
      </c>
    </row>
    <row r="2510" spans="2:12" ht="13" x14ac:dyDescent="0.3">
      <c r="B2510" s="29" t="str">
        <f>Factor3Name</f>
        <v>Fertiliser</v>
      </c>
      <c r="C2510" s="30" t="s">
        <v>45</v>
      </c>
      <c r="E2510" s="29" t="str">
        <f>Factor3Name</f>
        <v>Fertiliser</v>
      </c>
      <c r="F2510" s="30" t="s">
        <v>45</v>
      </c>
      <c r="H2510" s="29" t="str">
        <f>Factor3Name</f>
        <v>Fertiliser</v>
      </c>
      <c r="I2510" s="30" t="s">
        <v>45</v>
      </c>
      <c r="K2510" s="29" t="str">
        <f>Factor3Name</f>
        <v>Fertiliser</v>
      </c>
      <c r="L2510" s="30" t="s">
        <v>45</v>
      </c>
    </row>
    <row r="2511" spans="2:12" ht="13" x14ac:dyDescent="0.3">
      <c r="B2511" s="29" t="str">
        <f>Factor1Name</f>
        <v>Weeding</v>
      </c>
      <c r="C2511" s="30" t="s">
        <v>37</v>
      </c>
      <c r="E2511" s="29" t="str">
        <f>Factor1Name</f>
        <v>Weeding</v>
      </c>
      <c r="F2511" s="30" t="s">
        <v>37</v>
      </c>
      <c r="H2511" s="29" t="str">
        <f>Factor1Name</f>
        <v>Weeding</v>
      </c>
      <c r="I2511" s="30" t="s">
        <v>37</v>
      </c>
      <c r="K2511" s="29" t="str">
        <f>Factor1Name</f>
        <v>Weeding</v>
      </c>
      <c r="L2511" s="30" t="s">
        <v>37</v>
      </c>
    </row>
    <row r="2512" spans="2:12" ht="13" x14ac:dyDescent="0.3">
      <c r="B2512" s="25" t="s">
        <v>14</v>
      </c>
      <c r="C2512" s="26">
        <v>817.9</v>
      </c>
      <c r="E2512" s="25" t="s">
        <v>14</v>
      </c>
      <c r="F2512" s="26">
        <v>682.6</v>
      </c>
      <c r="H2512" s="25" t="s">
        <v>14</v>
      </c>
      <c r="I2512" s="26">
        <v>739.2</v>
      </c>
      <c r="K2512" s="25" t="s">
        <v>14</v>
      </c>
      <c r="L2512" s="26">
        <v>906.7</v>
      </c>
    </row>
    <row r="2514" spans="2:12" ht="13" x14ac:dyDescent="0.3">
      <c r="B2514" s="27" t="s">
        <v>3</v>
      </c>
      <c r="C2514" s="28">
        <v>2018</v>
      </c>
      <c r="E2514" s="27" t="s">
        <v>3</v>
      </c>
      <c r="F2514" s="28">
        <v>2018</v>
      </c>
      <c r="H2514" s="27" t="s">
        <v>3</v>
      </c>
      <c r="I2514" s="28">
        <v>2018</v>
      </c>
      <c r="K2514" s="27" t="s">
        <v>3</v>
      </c>
      <c r="L2514" s="28">
        <v>2018</v>
      </c>
    </row>
    <row r="2515" spans="2:12" ht="13" x14ac:dyDescent="0.3">
      <c r="B2515" s="29" t="str">
        <f>UnitName</f>
        <v>Plot</v>
      </c>
      <c r="C2515" s="30">
        <v>3</v>
      </c>
      <c r="E2515" s="29" t="str">
        <f>UnitName</f>
        <v>Plot</v>
      </c>
      <c r="F2515" s="30">
        <v>3</v>
      </c>
      <c r="H2515" s="29" t="str">
        <f>UnitName</f>
        <v>Plot</v>
      </c>
      <c r="I2515" s="30">
        <v>3</v>
      </c>
      <c r="K2515" s="29" t="str">
        <f>UnitName</f>
        <v>Plot</v>
      </c>
      <c r="L2515" s="30">
        <v>3</v>
      </c>
    </row>
    <row r="2516" spans="2:12" ht="13" x14ac:dyDescent="0.3">
      <c r="B2516" s="29" t="str">
        <f>BlockName</f>
        <v>Name</v>
      </c>
      <c r="C2516" s="30" t="s">
        <v>55</v>
      </c>
      <c r="E2516" s="29" t="str">
        <f>BlockName</f>
        <v>Name</v>
      </c>
      <c r="F2516" s="30" t="s">
        <v>55</v>
      </c>
      <c r="H2516" s="29" t="str">
        <f>BlockName</f>
        <v>Name</v>
      </c>
      <c r="I2516" s="30" t="s">
        <v>55</v>
      </c>
      <c r="K2516" s="29" t="str">
        <f>BlockName</f>
        <v>Name</v>
      </c>
      <c r="L2516" s="30" t="s">
        <v>55</v>
      </c>
    </row>
    <row r="2517" spans="2:12" ht="13" x14ac:dyDescent="0.3">
      <c r="B2517" s="29" t="str">
        <f>Factor2Name</f>
        <v>Variety</v>
      </c>
      <c r="C2517" s="30" t="s">
        <v>2</v>
      </c>
      <c r="E2517" s="29" t="str">
        <f>Factor2Name</f>
        <v>Variety</v>
      </c>
      <c r="F2517" s="30" t="s">
        <v>2</v>
      </c>
      <c r="H2517" s="29" t="str">
        <f>Factor2Name</f>
        <v>Variety</v>
      </c>
      <c r="I2517" s="30" t="s">
        <v>2</v>
      </c>
      <c r="K2517" s="29" t="str">
        <f>Factor2Name</f>
        <v>Variety</v>
      </c>
      <c r="L2517" s="30" t="s">
        <v>2</v>
      </c>
    </row>
    <row r="2518" spans="2:12" ht="13" x14ac:dyDescent="0.3">
      <c r="B2518" s="29" t="str">
        <f>Factor3Name</f>
        <v>Fertiliser</v>
      </c>
      <c r="C2518" s="30" t="s">
        <v>45</v>
      </c>
      <c r="E2518" s="29" t="str">
        <f>Factor3Name</f>
        <v>Fertiliser</v>
      </c>
      <c r="F2518" s="30" t="s">
        <v>45</v>
      </c>
      <c r="H2518" s="29" t="str">
        <f>Factor3Name</f>
        <v>Fertiliser</v>
      </c>
      <c r="I2518" s="30" t="s">
        <v>45</v>
      </c>
      <c r="K2518" s="29" t="str">
        <f>Factor3Name</f>
        <v>Fertiliser</v>
      </c>
      <c r="L2518" s="30" t="s">
        <v>45</v>
      </c>
    </row>
    <row r="2519" spans="2:12" ht="13" x14ac:dyDescent="0.3">
      <c r="B2519" s="29" t="str">
        <f>Factor1Name</f>
        <v>Weeding</v>
      </c>
      <c r="C2519" s="30" t="s">
        <v>37</v>
      </c>
      <c r="E2519" s="29" t="str">
        <f>Factor1Name</f>
        <v>Weeding</v>
      </c>
      <c r="F2519" s="30" t="s">
        <v>37</v>
      </c>
      <c r="H2519" s="29" t="str">
        <f>Factor1Name</f>
        <v>Weeding</v>
      </c>
      <c r="I2519" s="30" t="s">
        <v>37</v>
      </c>
      <c r="K2519" s="29" t="str">
        <f>Factor1Name</f>
        <v>Weeding</v>
      </c>
      <c r="L2519" s="30" t="s">
        <v>37</v>
      </c>
    </row>
    <row r="2520" spans="2:12" ht="13" x14ac:dyDescent="0.3">
      <c r="B2520" s="25" t="s">
        <v>14</v>
      </c>
      <c r="C2520" s="26">
        <v>843.7</v>
      </c>
      <c r="E2520" s="25" t="s">
        <v>14</v>
      </c>
      <c r="F2520" s="26">
        <v>791.3</v>
      </c>
      <c r="H2520" s="25" t="s">
        <v>14</v>
      </c>
      <c r="I2520" s="26">
        <v>816.7</v>
      </c>
      <c r="K2520" s="25" t="s">
        <v>14</v>
      </c>
      <c r="L2520" s="26">
        <v>726.8</v>
      </c>
    </row>
    <row r="2522" spans="2:12" ht="13" x14ac:dyDescent="0.3">
      <c r="B2522" s="27" t="s">
        <v>3</v>
      </c>
      <c r="C2522" s="28">
        <v>2018</v>
      </c>
      <c r="E2522" s="27" t="s">
        <v>3</v>
      </c>
      <c r="F2522" s="28">
        <v>2018</v>
      </c>
      <c r="H2522" s="27" t="s">
        <v>3</v>
      </c>
      <c r="I2522" s="28">
        <v>2018</v>
      </c>
      <c r="K2522" s="27" t="s">
        <v>3</v>
      </c>
      <c r="L2522" s="28">
        <v>2018</v>
      </c>
    </row>
    <row r="2523" spans="2:12" ht="13" x14ac:dyDescent="0.3">
      <c r="B2523" s="29" t="str">
        <f>UnitName</f>
        <v>Plot</v>
      </c>
      <c r="C2523" s="30">
        <v>4</v>
      </c>
      <c r="E2523" s="29" t="str">
        <f>UnitName</f>
        <v>Plot</v>
      </c>
      <c r="F2523" s="30">
        <v>4</v>
      </c>
      <c r="H2523" s="29" t="str">
        <f>UnitName</f>
        <v>Plot</v>
      </c>
      <c r="I2523" s="30">
        <v>4</v>
      </c>
      <c r="K2523" s="29" t="str">
        <f>UnitName</f>
        <v>Plot</v>
      </c>
      <c r="L2523" s="30">
        <v>4</v>
      </c>
    </row>
    <row r="2524" spans="2:12" ht="13" x14ac:dyDescent="0.3">
      <c r="B2524" s="29" t="str">
        <f>BlockName</f>
        <v>Name</v>
      </c>
      <c r="C2524" s="30" t="s">
        <v>55</v>
      </c>
      <c r="E2524" s="29" t="str">
        <f>BlockName</f>
        <v>Name</v>
      </c>
      <c r="F2524" s="30" t="s">
        <v>55</v>
      </c>
      <c r="H2524" s="29" t="str">
        <f>BlockName</f>
        <v>Name</v>
      </c>
      <c r="I2524" s="30" t="s">
        <v>55</v>
      </c>
      <c r="K2524" s="29" t="str">
        <f>BlockName</f>
        <v>Name</v>
      </c>
      <c r="L2524" s="30" t="s">
        <v>55</v>
      </c>
    </row>
    <row r="2525" spans="2:12" ht="13" x14ac:dyDescent="0.3">
      <c r="B2525" s="29" t="str">
        <f>Factor2Name</f>
        <v>Variety</v>
      </c>
      <c r="C2525" s="30" t="s">
        <v>2</v>
      </c>
      <c r="E2525" s="29" t="str">
        <f>Factor2Name</f>
        <v>Variety</v>
      </c>
      <c r="F2525" s="30" t="s">
        <v>2</v>
      </c>
      <c r="H2525" s="29" t="str">
        <f>Factor2Name</f>
        <v>Variety</v>
      </c>
      <c r="I2525" s="30" t="s">
        <v>2</v>
      </c>
      <c r="K2525" s="29" t="str">
        <f>Factor2Name</f>
        <v>Variety</v>
      </c>
      <c r="L2525" s="30" t="s">
        <v>2</v>
      </c>
    </row>
    <row r="2526" spans="2:12" ht="13" x14ac:dyDescent="0.3">
      <c r="B2526" s="29" t="str">
        <f>Factor3Name</f>
        <v>Fertiliser</v>
      </c>
      <c r="C2526" s="30" t="s">
        <v>45</v>
      </c>
      <c r="E2526" s="29" t="str">
        <f>Factor3Name</f>
        <v>Fertiliser</v>
      </c>
      <c r="F2526" s="30" t="s">
        <v>45</v>
      </c>
      <c r="H2526" s="29" t="str">
        <f>Factor3Name</f>
        <v>Fertiliser</v>
      </c>
      <c r="I2526" s="30" t="s">
        <v>45</v>
      </c>
      <c r="K2526" s="29" t="str">
        <f>Factor3Name</f>
        <v>Fertiliser</v>
      </c>
      <c r="L2526" s="30" t="s">
        <v>45</v>
      </c>
    </row>
    <row r="2527" spans="2:12" ht="13" x14ac:dyDescent="0.3">
      <c r="B2527" s="29" t="str">
        <f>Factor1Name</f>
        <v>Weeding</v>
      </c>
      <c r="C2527" s="30" t="s">
        <v>37</v>
      </c>
      <c r="E2527" s="29" t="str">
        <f>Factor1Name</f>
        <v>Weeding</v>
      </c>
      <c r="F2527" s="30" t="s">
        <v>37</v>
      </c>
      <c r="H2527" s="29" t="str">
        <f>Factor1Name</f>
        <v>Weeding</v>
      </c>
      <c r="I2527" s="30" t="s">
        <v>37</v>
      </c>
      <c r="K2527" s="29" t="str">
        <f>Factor1Name</f>
        <v>Weeding</v>
      </c>
      <c r="L2527" s="30" t="s">
        <v>37</v>
      </c>
    </row>
    <row r="2528" spans="2:12" ht="13" x14ac:dyDescent="0.3">
      <c r="B2528" s="25" t="s">
        <v>14</v>
      </c>
      <c r="C2528" s="26">
        <v>586</v>
      </c>
      <c r="E2528" s="25" t="s">
        <v>14</v>
      </c>
      <c r="F2528" s="26">
        <v>734.2</v>
      </c>
      <c r="H2528" s="25" t="s">
        <v>14</v>
      </c>
      <c r="I2528" s="26">
        <v>966.9</v>
      </c>
      <c r="K2528" s="25" t="s">
        <v>14</v>
      </c>
      <c r="L2528" s="26">
        <v>640.20000000000005</v>
      </c>
    </row>
    <row r="2530" spans="2:12" ht="13" x14ac:dyDescent="0.3">
      <c r="B2530" s="27" t="s">
        <v>3</v>
      </c>
      <c r="C2530" s="28">
        <v>2018</v>
      </c>
      <c r="E2530" s="27" t="s">
        <v>3</v>
      </c>
      <c r="F2530" s="28">
        <v>2018</v>
      </c>
      <c r="H2530" s="27" t="s">
        <v>3</v>
      </c>
      <c r="I2530" s="28">
        <v>2018</v>
      </c>
      <c r="K2530" s="27" t="s">
        <v>3</v>
      </c>
      <c r="L2530" s="28">
        <v>2018</v>
      </c>
    </row>
    <row r="2531" spans="2:12" ht="13" x14ac:dyDescent="0.3">
      <c r="B2531" s="29" t="str">
        <f>UnitName</f>
        <v>Plot</v>
      </c>
      <c r="C2531" s="30">
        <v>4</v>
      </c>
      <c r="E2531" s="29" t="str">
        <f>UnitName</f>
        <v>Plot</v>
      </c>
      <c r="F2531" s="30">
        <v>4</v>
      </c>
      <c r="H2531" s="29" t="str">
        <f>UnitName</f>
        <v>Plot</v>
      </c>
      <c r="I2531" s="30">
        <v>4</v>
      </c>
      <c r="K2531" s="29" t="str">
        <f>UnitName</f>
        <v>Plot</v>
      </c>
      <c r="L2531" s="30">
        <v>4</v>
      </c>
    </row>
    <row r="2532" spans="2:12" ht="13" x14ac:dyDescent="0.3">
      <c r="B2532" s="29" t="str">
        <f>BlockName</f>
        <v>Name</v>
      </c>
      <c r="C2532" s="30" t="s">
        <v>55</v>
      </c>
      <c r="E2532" s="29" t="str">
        <f>BlockName</f>
        <v>Name</v>
      </c>
      <c r="F2532" s="30" t="s">
        <v>55</v>
      </c>
      <c r="H2532" s="29" t="str">
        <f>BlockName</f>
        <v>Name</v>
      </c>
      <c r="I2532" s="30" t="s">
        <v>55</v>
      </c>
      <c r="K2532" s="29" t="str">
        <f>BlockName</f>
        <v>Name</v>
      </c>
      <c r="L2532" s="30" t="s">
        <v>55</v>
      </c>
    </row>
    <row r="2533" spans="2:12" ht="13" x14ac:dyDescent="0.3">
      <c r="B2533" s="29" t="str">
        <f>Factor2Name</f>
        <v>Variety</v>
      </c>
      <c r="C2533" s="30" t="s">
        <v>2</v>
      </c>
      <c r="E2533" s="29" t="str">
        <f>Factor2Name</f>
        <v>Variety</v>
      </c>
      <c r="F2533" s="30" t="s">
        <v>2</v>
      </c>
      <c r="H2533" s="29" t="str">
        <f>Factor2Name</f>
        <v>Variety</v>
      </c>
      <c r="I2533" s="30" t="s">
        <v>2</v>
      </c>
      <c r="K2533" s="29" t="str">
        <f>Factor2Name</f>
        <v>Variety</v>
      </c>
      <c r="L2533" s="30" t="s">
        <v>2</v>
      </c>
    </row>
    <row r="2534" spans="2:12" ht="13" x14ac:dyDescent="0.3">
      <c r="B2534" s="29" t="str">
        <f>Factor3Name</f>
        <v>Fertiliser</v>
      </c>
      <c r="C2534" s="30" t="s">
        <v>45</v>
      </c>
      <c r="E2534" s="29" t="str">
        <f>Factor3Name</f>
        <v>Fertiliser</v>
      </c>
      <c r="F2534" s="30" t="s">
        <v>45</v>
      </c>
      <c r="H2534" s="29" t="str">
        <f>Factor3Name</f>
        <v>Fertiliser</v>
      </c>
      <c r="I2534" s="30" t="s">
        <v>45</v>
      </c>
      <c r="K2534" s="29" t="str">
        <f>Factor3Name</f>
        <v>Fertiliser</v>
      </c>
      <c r="L2534" s="30" t="s">
        <v>45</v>
      </c>
    </row>
    <row r="2535" spans="2:12" ht="13" x14ac:dyDescent="0.3">
      <c r="B2535" s="29" t="str">
        <f>Factor1Name</f>
        <v>Weeding</v>
      </c>
      <c r="C2535" s="30" t="s">
        <v>37</v>
      </c>
      <c r="E2535" s="29" t="str">
        <f>Factor1Name</f>
        <v>Weeding</v>
      </c>
      <c r="F2535" s="30" t="s">
        <v>37</v>
      </c>
      <c r="H2535" s="29" t="str">
        <f>Factor1Name</f>
        <v>Weeding</v>
      </c>
      <c r="I2535" s="30" t="s">
        <v>37</v>
      </c>
      <c r="K2535" s="29" t="str">
        <f>Factor1Name</f>
        <v>Weeding</v>
      </c>
      <c r="L2535" s="30" t="s">
        <v>37</v>
      </c>
    </row>
    <row r="2536" spans="2:12" ht="13" x14ac:dyDescent="0.3">
      <c r="B2536" s="25" t="s">
        <v>14</v>
      </c>
      <c r="C2536" s="26">
        <v>904.8</v>
      </c>
      <c r="E2536" s="25" t="s">
        <v>14</v>
      </c>
      <c r="F2536" s="26">
        <v>660</v>
      </c>
      <c r="H2536" s="25" t="s">
        <v>14</v>
      </c>
      <c r="I2536" s="26">
        <v>858.4</v>
      </c>
      <c r="K2536" s="25" t="s">
        <v>14</v>
      </c>
      <c r="L2536" s="26">
        <v>738.2</v>
      </c>
    </row>
    <row r="2538" spans="2:12" ht="13" x14ac:dyDescent="0.3">
      <c r="B2538" s="27" t="s">
        <v>3</v>
      </c>
      <c r="C2538" s="28">
        <v>2018</v>
      </c>
      <c r="E2538" s="27" t="s">
        <v>3</v>
      </c>
      <c r="F2538" s="28">
        <v>2018</v>
      </c>
      <c r="H2538" s="27" t="s">
        <v>3</v>
      </c>
      <c r="I2538" s="28">
        <v>2018</v>
      </c>
      <c r="K2538" s="27" t="s">
        <v>3</v>
      </c>
      <c r="L2538" s="28">
        <v>2018</v>
      </c>
    </row>
    <row r="2539" spans="2:12" ht="13" x14ac:dyDescent="0.3">
      <c r="B2539" s="29" t="str">
        <f>UnitName</f>
        <v>Plot</v>
      </c>
      <c r="C2539" s="30">
        <v>4</v>
      </c>
      <c r="E2539" s="29" t="str">
        <f>UnitName</f>
        <v>Plot</v>
      </c>
      <c r="F2539" s="30">
        <v>4</v>
      </c>
      <c r="H2539" s="29" t="str">
        <f>UnitName</f>
        <v>Plot</v>
      </c>
      <c r="I2539" s="30">
        <v>4</v>
      </c>
      <c r="K2539" s="29" t="str">
        <f>UnitName</f>
        <v>Plot</v>
      </c>
      <c r="L2539" s="30">
        <v>4</v>
      </c>
    </row>
    <row r="2540" spans="2:12" ht="13" x14ac:dyDescent="0.3">
      <c r="B2540" s="29" t="str">
        <f>BlockName</f>
        <v>Name</v>
      </c>
      <c r="C2540" s="30" t="s">
        <v>55</v>
      </c>
      <c r="E2540" s="29" t="str">
        <f>BlockName</f>
        <v>Name</v>
      </c>
      <c r="F2540" s="30" t="s">
        <v>55</v>
      </c>
      <c r="H2540" s="29" t="str">
        <f>BlockName</f>
        <v>Name</v>
      </c>
      <c r="I2540" s="30" t="s">
        <v>55</v>
      </c>
      <c r="K2540" s="29" t="str">
        <f>BlockName</f>
        <v>Name</v>
      </c>
      <c r="L2540" s="30" t="s">
        <v>55</v>
      </c>
    </row>
    <row r="2541" spans="2:12" ht="13" x14ac:dyDescent="0.3">
      <c r="B2541" s="29" t="str">
        <f>Factor2Name</f>
        <v>Variety</v>
      </c>
      <c r="C2541" s="30" t="s">
        <v>2</v>
      </c>
      <c r="E2541" s="29" t="str">
        <f>Factor2Name</f>
        <v>Variety</v>
      </c>
      <c r="F2541" s="30" t="s">
        <v>2</v>
      </c>
      <c r="H2541" s="29" t="str">
        <f>Factor2Name</f>
        <v>Variety</v>
      </c>
      <c r="I2541" s="30" t="s">
        <v>2</v>
      </c>
      <c r="K2541" s="29" t="str">
        <f>Factor2Name</f>
        <v>Variety</v>
      </c>
      <c r="L2541" s="30" t="s">
        <v>2</v>
      </c>
    </row>
    <row r="2542" spans="2:12" ht="13" x14ac:dyDescent="0.3">
      <c r="B2542" s="29" t="str">
        <f>Factor3Name</f>
        <v>Fertiliser</v>
      </c>
      <c r="C2542" s="30" t="s">
        <v>45</v>
      </c>
      <c r="E2542" s="29" t="str">
        <f>Factor3Name</f>
        <v>Fertiliser</v>
      </c>
      <c r="F2542" s="30" t="s">
        <v>45</v>
      </c>
      <c r="H2542" s="29" t="str">
        <f>Factor3Name</f>
        <v>Fertiliser</v>
      </c>
      <c r="I2542" s="30" t="s">
        <v>45</v>
      </c>
      <c r="K2542" s="29" t="str">
        <f>Factor3Name</f>
        <v>Fertiliser</v>
      </c>
      <c r="L2542" s="30" t="s">
        <v>45</v>
      </c>
    </row>
    <row r="2543" spans="2:12" ht="13" x14ac:dyDescent="0.3">
      <c r="B2543" s="29" t="str">
        <f>Factor1Name</f>
        <v>Weeding</v>
      </c>
      <c r="C2543" s="30" t="s">
        <v>37</v>
      </c>
      <c r="E2543" s="29" t="str">
        <f>Factor1Name</f>
        <v>Weeding</v>
      </c>
      <c r="F2543" s="30" t="s">
        <v>37</v>
      </c>
      <c r="H2543" s="29" t="str">
        <f>Factor1Name</f>
        <v>Weeding</v>
      </c>
      <c r="I2543" s="30" t="s">
        <v>37</v>
      </c>
      <c r="K2543" s="29" t="str">
        <f>Factor1Name</f>
        <v>Weeding</v>
      </c>
      <c r="L2543" s="30" t="s">
        <v>37</v>
      </c>
    </row>
    <row r="2544" spans="2:12" ht="13" x14ac:dyDescent="0.3">
      <c r="B2544" s="25" t="s">
        <v>14</v>
      </c>
      <c r="C2544" s="26">
        <v>935.6</v>
      </c>
      <c r="E2544" s="25" t="s">
        <v>14</v>
      </c>
      <c r="F2544" s="26">
        <v>638.6</v>
      </c>
      <c r="H2544" s="25" t="s">
        <v>14</v>
      </c>
      <c r="I2544" s="26">
        <v>824.8</v>
      </c>
      <c r="K2544" s="25" t="s">
        <v>14</v>
      </c>
      <c r="L2544" s="26">
        <v>799.9</v>
      </c>
    </row>
    <row r="2546" spans="2:12" ht="13" x14ac:dyDescent="0.3">
      <c r="B2546" s="27" t="s">
        <v>3</v>
      </c>
      <c r="C2546" s="28">
        <v>2018</v>
      </c>
      <c r="E2546" s="27" t="s">
        <v>3</v>
      </c>
      <c r="F2546" s="28">
        <v>2018</v>
      </c>
      <c r="H2546" s="27" t="s">
        <v>3</v>
      </c>
      <c r="I2546" s="28">
        <v>2018</v>
      </c>
      <c r="K2546" s="27" t="s">
        <v>3</v>
      </c>
      <c r="L2546" s="28">
        <v>2018</v>
      </c>
    </row>
    <row r="2547" spans="2:12" ht="13" x14ac:dyDescent="0.3">
      <c r="B2547" s="29" t="str">
        <f>UnitName</f>
        <v>Plot</v>
      </c>
      <c r="C2547" s="30">
        <v>4</v>
      </c>
      <c r="E2547" s="29" t="str">
        <f>UnitName</f>
        <v>Plot</v>
      </c>
      <c r="F2547" s="30">
        <v>4</v>
      </c>
      <c r="H2547" s="29" t="str">
        <f>UnitName</f>
        <v>Plot</v>
      </c>
      <c r="I2547" s="30">
        <v>4</v>
      </c>
      <c r="K2547" s="29" t="str">
        <f>UnitName</f>
        <v>Plot</v>
      </c>
      <c r="L2547" s="30">
        <v>4</v>
      </c>
    </row>
    <row r="2548" spans="2:12" ht="13" x14ac:dyDescent="0.3">
      <c r="B2548" s="29" t="str">
        <f>BlockName</f>
        <v>Name</v>
      </c>
      <c r="C2548" s="30" t="s">
        <v>55</v>
      </c>
      <c r="E2548" s="29" t="str">
        <f>BlockName</f>
        <v>Name</v>
      </c>
      <c r="F2548" s="30" t="s">
        <v>55</v>
      </c>
      <c r="H2548" s="29" t="str">
        <f>BlockName</f>
        <v>Name</v>
      </c>
      <c r="I2548" s="30" t="s">
        <v>55</v>
      </c>
      <c r="K2548" s="29" t="str">
        <f>BlockName</f>
        <v>Name</v>
      </c>
      <c r="L2548" s="30" t="s">
        <v>55</v>
      </c>
    </row>
    <row r="2549" spans="2:12" ht="13" x14ac:dyDescent="0.3">
      <c r="B2549" s="29" t="str">
        <f>Factor2Name</f>
        <v>Variety</v>
      </c>
      <c r="C2549" s="30" t="s">
        <v>2</v>
      </c>
      <c r="E2549" s="29" t="str">
        <f>Factor2Name</f>
        <v>Variety</v>
      </c>
      <c r="F2549" s="30" t="s">
        <v>2</v>
      </c>
      <c r="H2549" s="29" t="str">
        <f>Factor2Name</f>
        <v>Variety</v>
      </c>
      <c r="I2549" s="30" t="s">
        <v>2</v>
      </c>
      <c r="K2549" s="29" t="str">
        <f>Factor2Name</f>
        <v>Variety</v>
      </c>
      <c r="L2549" s="30" t="s">
        <v>2</v>
      </c>
    </row>
    <row r="2550" spans="2:12" ht="13" x14ac:dyDescent="0.3">
      <c r="B2550" s="29" t="str">
        <f>Factor3Name</f>
        <v>Fertiliser</v>
      </c>
      <c r="C2550" s="30" t="s">
        <v>45</v>
      </c>
      <c r="E2550" s="29" t="str">
        <f>Factor3Name</f>
        <v>Fertiliser</v>
      </c>
      <c r="F2550" s="30" t="s">
        <v>45</v>
      </c>
      <c r="H2550" s="29" t="str">
        <f>Factor3Name</f>
        <v>Fertiliser</v>
      </c>
      <c r="I2550" s="30" t="s">
        <v>45</v>
      </c>
      <c r="K2550" s="29" t="str">
        <f>Factor3Name</f>
        <v>Fertiliser</v>
      </c>
      <c r="L2550" s="30" t="s">
        <v>45</v>
      </c>
    </row>
    <row r="2551" spans="2:12" ht="13" x14ac:dyDescent="0.3">
      <c r="B2551" s="29" t="str">
        <f>Factor1Name</f>
        <v>Weeding</v>
      </c>
      <c r="C2551" s="30" t="s">
        <v>37</v>
      </c>
      <c r="E2551" s="29" t="str">
        <f>Factor1Name</f>
        <v>Weeding</v>
      </c>
      <c r="F2551" s="30" t="s">
        <v>37</v>
      </c>
      <c r="H2551" s="29" t="str">
        <f>Factor1Name</f>
        <v>Weeding</v>
      </c>
      <c r="I2551" s="30" t="s">
        <v>37</v>
      </c>
      <c r="K2551" s="29" t="str">
        <f>Factor1Name</f>
        <v>Weeding</v>
      </c>
      <c r="L2551" s="30" t="s">
        <v>37</v>
      </c>
    </row>
    <row r="2552" spans="2:12" ht="13" x14ac:dyDescent="0.3">
      <c r="B2552" s="25" t="s">
        <v>14</v>
      </c>
      <c r="C2552" s="26">
        <v>915.2</v>
      </c>
      <c r="E2552" s="25" t="s">
        <v>14</v>
      </c>
      <c r="F2552" s="26">
        <v>786.2</v>
      </c>
      <c r="H2552" s="25" t="s">
        <v>14</v>
      </c>
      <c r="I2552" s="26">
        <v>895.7</v>
      </c>
      <c r="K2552" s="25" t="s">
        <v>14</v>
      </c>
      <c r="L2552" s="26">
        <v>894</v>
      </c>
    </row>
    <row r="2554" spans="2:12" ht="13" x14ac:dyDescent="0.3">
      <c r="B2554" s="27" t="s">
        <v>3</v>
      </c>
      <c r="C2554" s="28">
        <v>2018</v>
      </c>
      <c r="E2554" s="27" t="s">
        <v>3</v>
      </c>
      <c r="F2554" s="28">
        <v>2018</v>
      </c>
      <c r="H2554" s="27" t="s">
        <v>3</v>
      </c>
      <c r="I2554" s="28">
        <v>2018</v>
      </c>
      <c r="K2554" s="27" t="s">
        <v>3</v>
      </c>
      <c r="L2554" s="28">
        <v>2018</v>
      </c>
    </row>
    <row r="2555" spans="2:12" ht="13" x14ac:dyDescent="0.3">
      <c r="B2555" s="29" t="str">
        <f>UnitName</f>
        <v>Plot</v>
      </c>
      <c r="C2555" s="30">
        <v>4</v>
      </c>
      <c r="E2555" s="29" t="str">
        <f>UnitName</f>
        <v>Plot</v>
      </c>
      <c r="F2555" s="30">
        <v>4</v>
      </c>
      <c r="H2555" s="29" t="str">
        <f>UnitName</f>
        <v>Plot</v>
      </c>
      <c r="I2555" s="30">
        <v>4</v>
      </c>
      <c r="K2555" s="29" t="str">
        <f>UnitName</f>
        <v>Plot</v>
      </c>
      <c r="L2555" s="30">
        <v>4</v>
      </c>
    </row>
    <row r="2556" spans="2:12" ht="13" x14ac:dyDescent="0.3">
      <c r="B2556" s="29" t="str">
        <f>BlockName</f>
        <v>Name</v>
      </c>
      <c r="C2556" s="30" t="s">
        <v>55</v>
      </c>
      <c r="E2556" s="29" t="str">
        <f>BlockName</f>
        <v>Name</v>
      </c>
      <c r="F2556" s="30" t="s">
        <v>55</v>
      </c>
      <c r="H2556" s="29" t="str">
        <f>BlockName</f>
        <v>Name</v>
      </c>
      <c r="I2556" s="30" t="s">
        <v>55</v>
      </c>
      <c r="K2556" s="29" t="str">
        <f>BlockName</f>
        <v>Name</v>
      </c>
      <c r="L2556" s="30" t="s">
        <v>55</v>
      </c>
    </row>
    <row r="2557" spans="2:12" ht="13" x14ac:dyDescent="0.3">
      <c r="B2557" s="29" t="str">
        <f>Factor2Name</f>
        <v>Variety</v>
      </c>
      <c r="C2557" s="30" t="s">
        <v>2</v>
      </c>
      <c r="E2557" s="29" t="str">
        <f>Factor2Name</f>
        <v>Variety</v>
      </c>
      <c r="F2557" s="30" t="s">
        <v>2</v>
      </c>
      <c r="H2557" s="29" t="str">
        <f>Factor2Name</f>
        <v>Variety</v>
      </c>
      <c r="I2557" s="30" t="s">
        <v>2</v>
      </c>
      <c r="K2557" s="29" t="str">
        <f>Factor2Name</f>
        <v>Variety</v>
      </c>
      <c r="L2557" s="30" t="s">
        <v>2</v>
      </c>
    </row>
    <row r="2558" spans="2:12" ht="13" x14ac:dyDescent="0.3">
      <c r="B2558" s="29" t="str">
        <f>Factor3Name</f>
        <v>Fertiliser</v>
      </c>
      <c r="C2558" s="30" t="s">
        <v>45</v>
      </c>
      <c r="E2558" s="29" t="str">
        <f>Factor3Name</f>
        <v>Fertiliser</v>
      </c>
      <c r="F2558" s="30" t="s">
        <v>45</v>
      </c>
      <c r="H2558" s="29" t="str">
        <f>Factor3Name</f>
        <v>Fertiliser</v>
      </c>
      <c r="I2558" s="30" t="s">
        <v>45</v>
      </c>
      <c r="K2558" s="29" t="str">
        <f>Factor3Name</f>
        <v>Fertiliser</v>
      </c>
      <c r="L2558" s="30" t="s">
        <v>45</v>
      </c>
    </row>
    <row r="2559" spans="2:12" ht="13" x14ac:dyDescent="0.3">
      <c r="B2559" s="29" t="str">
        <f>Factor1Name</f>
        <v>Weeding</v>
      </c>
      <c r="C2559" s="30" t="s">
        <v>37</v>
      </c>
      <c r="E2559" s="29" t="str">
        <f>Factor1Name</f>
        <v>Weeding</v>
      </c>
      <c r="F2559" s="30" t="s">
        <v>37</v>
      </c>
      <c r="H2559" s="29" t="str">
        <f>Factor1Name</f>
        <v>Weeding</v>
      </c>
      <c r="I2559" s="30" t="s">
        <v>37</v>
      </c>
      <c r="K2559" s="29" t="str">
        <f>Factor1Name</f>
        <v>Weeding</v>
      </c>
      <c r="L2559" s="30" t="s">
        <v>37</v>
      </c>
    </row>
    <row r="2560" spans="2:12" ht="13" x14ac:dyDescent="0.3">
      <c r="B2560" s="25" t="s">
        <v>14</v>
      </c>
      <c r="C2560" s="26">
        <v>653</v>
      </c>
      <c r="E2560" s="25" t="s">
        <v>14</v>
      </c>
      <c r="F2560" s="26">
        <v>820.4</v>
      </c>
      <c r="H2560" s="25" t="s">
        <v>14</v>
      </c>
      <c r="I2560" s="26">
        <v>801.9</v>
      </c>
      <c r="K2560" s="25" t="s">
        <v>14</v>
      </c>
      <c r="L2560" s="26">
        <v>881.5</v>
      </c>
    </row>
    <row r="2562" spans="2:12" ht="13" x14ac:dyDescent="0.3">
      <c r="B2562" s="27" t="s">
        <v>3</v>
      </c>
      <c r="C2562" s="28">
        <v>2018</v>
      </c>
      <c r="E2562" s="27" t="s">
        <v>3</v>
      </c>
      <c r="F2562" s="28">
        <v>2018</v>
      </c>
      <c r="H2562" s="27" t="s">
        <v>3</v>
      </c>
      <c r="I2562" s="28">
        <v>2018</v>
      </c>
      <c r="K2562" s="27" t="s">
        <v>3</v>
      </c>
      <c r="L2562" s="28">
        <v>2018</v>
      </c>
    </row>
    <row r="2563" spans="2:12" ht="13" x14ac:dyDescent="0.3">
      <c r="B2563" s="29" t="str">
        <f>UnitName</f>
        <v>Plot</v>
      </c>
      <c r="C2563" s="30">
        <v>5</v>
      </c>
      <c r="E2563" s="29" t="str">
        <f>UnitName</f>
        <v>Plot</v>
      </c>
      <c r="F2563" s="30">
        <v>5</v>
      </c>
      <c r="H2563" s="29" t="str">
        <f>UnitName</f>
        <v>Plot</v>
      </c>
      <c r="I2563" s="30">
        <v>5</v>
      </c>
      <c r="K2563" s="29" t="str">
        <f>UnitName</f>
        <v>Plot</v>
      </c>
      <c r="L2563" s="30">
        <v>5</v>
      </c>
    </row>
    <row r="2564" spans="2:12" ht="13" x14ac:dyDescent="0.3">
      <c r="B2564" s="29" t="str">
        <f>BlockName</f>
        <v>Name</v>
      </c>
      <c r="C2564" s="30" t="s">
        <v>55</v>
      </c>
      <c r="E2564" s="29" t="str">
        <f>BlockName</f>
        <v>Name</v>
      </c>
      <c r="F2564" s="30" t="s">
        <v>55</v>
      </c>
      <c r="H2564" s="29" t="str">
        <f>BlockName</f>
        <v>Name</v>
      </c>
      <c r="I2564" s="30" t="s">
        <v>55</v>
      </c>
      <c r="K2564" s="29" t="str">
        <f>BlockName</f>
        <v>Name</v>
      </c>
      <c r="L2564" s="30" t="s">
        <v>55</v>
      </c>
    </row>
    <row r="2565" spans="2:12" ht="13" x14ac:dyDescent="0.3">
      <c r="B2565" s="29" t="str">
        <f>Factor2Name</f>
        <v>Variety</v>
      </c>
      <c r="C2565" s="30" t="s">
        <v>2</v>
      </c>
      <c r="E2565" s="29" t="str">
        <f>Factor2Name</f>
        <v>Variety</v>
      </c>
      <c r="F2565" s="30" t="s">
        <v>2</v>
      </c>
      <c r="H2565" s="29" t="str">
        <f>Factor2Name</f>
        <v>Variety</v>
      </c>
      <c r="I2565" s="30" t="s">
        <v>2</v>
      </c>
      <c r="K2565" s="29" t="str">
        <f>Factor2Name</f>
        <v>Variety</v>
      </c>
      <c r="L2565" s="30" t="s">
        <v>2</v>
      </c>
    </row>
    <row r="2566" spans="2:12" ht="13" x14ac:dyDescent="0.3">
      <c r="B2566" s="29" t="str">
        <f>Factor3Name</f>
        <v>Fertiliser</v>
      </c>
      <c r="C2566" s="30" t="s">
        <v>45</v>
      </c>
      <c r="E2566" s="29" t="str">
        <f>Factor3Name</f>
        <v>Fertiliser</v>
      </c>
      <c r="F2566" s="30" t="s">
        <v>45</v>
      </c>
      <c r="H2566" s="29" t="str">
        <f>Factor3Name</f>
        <v>Fertiliser</v>
      </c>
      <c r="I2566" s="30" t="s">
        <v>45</v>
      </c>
      <c r="K2566" s="29" t="str">
        <f>Factor3Name</f>
        <v>Fertiliser</v>
      </c>
      <c r="L2566" s="30" t="s">
        <v>45</v>
      </c>
    </row>
    <row r="2567" spans="2:12" ht="13" x14ac:dyDescent="0.3">
      <c r="B2567" s="29" t="str">
        <f>Factor1Name</f>
        <v>Weeding</v>
      </c>
      <c r="C2567" s="30" t="s">
        <v>37</v>
      </c>
      <c r="E2567" s="29" t="str">
        <f>Factor1Name</f>
        <v>Weeding</v>
      </c>
      <c r="F2567" s="30" t="s">
        <v>37</v>
      </c>
      <c r="H2567" s="29" t="str">
        <f>Factor1Name</f>
        <v>Weeding</v>
      </c>
      <c r="I2567" s="30" t="s">
        <v>37</v>
      </c>
      <c r="K2567" s="29" t="str">
        <f>Factor1Name</f>
        <v>Weeding</v>
      </c>
      <c r="L2567" s="30" t="s">
        <v>37</v>
      </c>
    </row>
    <row r="2568" spans="2:12" ht="13" x14ac:dyDescent="0.3">
      <c r="B2568" s="25" t="s">
        <v>14</v>
      </c>
      <c r="C2568" s="26">
        <v>782.5</v>
      </c>
      <c r="E2568" s="25" t="s">
        <v>14</v>
      </c>
      <c r="F2568" s="26">
        <v>999.7</v>
      </c>
      <c r="H2568" s="25" t="s">
        <v>14</v>
      </c>
      <c r="I2568" s="26">
        <v>692.8</v>
      </c>
      <c r="K2568" s="25" t="s">
        <v>14</v>
      </c>
      <c r="L2568" s="26">
        <v>844.7</v>
      </c>
    </row>
    <row r="2570" spans="2:12" ht="13" x14ac:dyDescent="0.3">
      <c r="B2570" s="27" t="s">
        <v>3</v>
      </c>
      <c r="C2570" s="28">
        <v>2018</v>
      </c>
      <c r="E2570" s="27" t="s">
        <v>3</v>
      </c>
      <c r="F2570" s="28">
        <v>2018</v>
      </c>
      <c r="H2570" s="27" t="s">
        <v>3</v>
      </c>
      <c r="I2570" s="28">
        <v>2018</v>
      </c>
      <c r="K2570" s="27" t="s">
        <v>3</v>
      </c>
      <c r="L2570" s="28">
        <v>2018</v>
      </c>
    </row>
    <row r="2571" spans="2:12" ht="13" x14ac:dyDescent="0.3">
      <c r="B2571" s="29" t="str">
        <f>UnitName</f>
        <v>Plot</v>
      </c>
      <c r="C2571" s="30">
        <v>5</v>
      </c>
      <c r="E2571" s="29" t="str">
        <f>UnitName</f>
        <v>Plot</v>
      </c>
      <c r="F2571" s="30">
        <v>5</v>
      </c>
      <c r="H2571" s="29" t="str">
        <f>UnitName</f>
        <v>Plot</v>
      </c>
      <c r="I2571" s="30">
        <v>5</v>
      </c>
      <c r="K2571" s="29" t="str">
        <f>UnitName</f>
        <v>Plot</v>
      </c>
      <c r="L2571" s="30">
        <v>5</v>
      </c>
    </row>
    <row r="2572" spans="2:12" ht="13" x14ac:dyDescent="0.3">
      <c r="B2572" s="29" t="str">
        <f>BlockName</f>
        <v>Name</v>
      </c>
      <c r="C2572" s="30" t="s">
        <v>55</v>
      </c>
      <c r="E2572" s="29" t="str">
        <f>BlockName</f>
        <v>Name</v>
      </c>
      <c r="F2572" s="30" t="s">
        <v>55</v>
      </c>
      <c r="H2572" s="29" t="str">
        <f>BlockName</f>
        <v>Name</v>
      </c>
      <c r="I2572" s="30" t="s">
        <v>55</v>
      </c>
      <c r="K2572" s="29" t="str">
        <f>BlockName</f>
        <v>Name</v>
      </c>
      <c r="L2572" s="30" t="s">
        <v>55</v>
      </c>
    </row>
    <row r="2573" spans="2:12" ht="13" x14ac:dyDescent="0.3">
      <c r="B2573" s="29" t="str">
        <f>Factor2Name</f>
        <v>Variety</v>
      </c>
      <c r="C2573" s="30" t="s">
        <v>2</v>
      </c>
      <c r="E2573" s="29" t="str">
        <f>Factor2Name</f>
        <v>Variety</v>
      </c>
      <c r="F2573" s="30" t="s">
        <v>2</v>
      </c>
      <c r="H2573" s="29" t="str">
        <f>Factor2Name</f>
        <v>Variety</v>
      </c>
      <c r="I2573" s="30" t="s">
        <v>2</v>
      </c>
      <c r="K2573" s="29" t="str">
        <f>Factor2Name</f>
        <v>Variety</v>
      </c>
      <c r="L2573" s="30" t="s">
        <v>2</v>
      </c>
    </row>
    <row r="2574" spans="2:12" ht="13" x14ac:dyDescent="0.3">
      <c r="B2574" s="29" t="str">
        <f>Factor3Name</f>
        <v>Fertiliser</v>
      </c>
      <c r="C2574" s="30" t="s">
        <v>45</v>
      </c>
      <c r="E2574" s="29" t="str">
        <f>Factor3Name</f>
        <v>Fertiliser</v>
      </c>
      <c r="F2574" s="30" t="s">
        <v>45</v>
      </c>
      <c r="H2574" s="29" t="str">
        <f>Factor3Name</f>
        <v>Fertiliser</v>
      </c>
      <c r="I2574" s="30" t="s">
        <v>45</v>
      </c>
      <c r="K2574" s="29" t="str">
        <f>Factor3Name</f>
        <v>Fertiliser</v>
      </c>
      <c r="L2574" s="30" t="s">
        <v>45</v>
      </c>
    </row>
    <row r="2575" spans="2:12" ht="13" x14ac:dyDescent="0.3">
      <c r="B2575" s="29" t="str">
        <f>Factor1Name</f>
        <v>Weeding</v>
      </c>
      <c r="C2575" s="30" t="s">
        <v>37</v>
      </c>
      <c r="E2575" s="29" t="str">
        <f>Factor1Name</f>
        <v>Weeding</v>
      </c>
      <c r="F2575" s="30" t="s">
        <v>37</v>
      </c>
      <c r="H2575" s="29" t="str">
        <f>Factor1Name</f>
        <v>Weeding</v>
      </c>
      <c r="I2575" s="30" t="s">
        <v>37</v>
      </c>
      <c r="K2575" s="29" t="str">
        <f>Factor1Name</f>
        <v>Weeding</v>
      </c>
      <c r="L2575" s="30" t="s">
        <v>37</v>
      </c>
    </row>
    <row r="2576" spans="2:12" ht="13" x14ac:dyDescent="0.3">
      <c r="B2576" s="25" t="s">
        <v>14</v>
      </c>
      <c r="C2576" s="26">
        <v>850.3</v>
      </c>
      <c r="E2576" s="25" t="s">
        <v>14</v>
      </c>
      <c r="F2576" s="26">
        <v>862.3</v>
      </c>
      <c r="H2576" s="25" t="s">
        <v>14</v>
      </c>
      <c r="I2576" s="26">
        <v>799.1</v>
      </c>
      <c r="K2576" s="25" t="s">
        <v>14</v>
      </c>
      <c r="L2576" s="26">
        <v>1028.9000000000001</v>
      </c>
    </row>
    <row r="2578" spans="2:12" ht="13" x14ac:dyDescent="0.3">
      <c r="B2578" s="27" t="s">
        <v>3</v>
      </c>
      <c r="C2578" s="28">
        <v>2018</v>
      </c>
      <c r="E2578" s="27" t="s">
        <v>3</v>
      </c>
      <c r="F2578" s="28">
        <v>2018</v>
      </c>
      <c r="H2578" s="27" t="s">
        <v>3</v>
      </c>
      <c r="I2578" s="28">
        <v>2018</v>
      </c>
      <c r="K2578" s="27" t="s">
        <v>3</v>
      </c>
      <c r="L2578" s="28">
        <v>2018</v>
      </c>
    </row>
    <row r="2579" spans="2:12" ht="13" x14ac:dyDescent="0.3">
      <c r="B2579" s="29" t="str">
        <f>UnitName</f>
        <v>Plot</v>
      </c>
      <c r="C2579" s="30">
        <v>5</v>
      </c>
      <c r="E2579" s="29" t="str">
        <f>UnitName</f>
        <v>Plot</v>
      </c>
      <c r="F2579" s="30">
        <v>5</v>
      </c>
      <c r="H2579" s="29" t="str">
        <f>UnitName</f>
        <v>Plot</v>
      </c>
      <c r="I2579" s="30">
        <v>5</v>
      </c>
      <c r="K2579" s="29" t="str">
        <f>UnitName</f>
        <v>Plot</v>
      </c>
      <c r="L2579" s="30">
        <v>5</v>
      </c>
    </row>
    <row r="2580" spans="2:12" ht="13" x14ac:dyDescent="0.3">
      <c r="B2580" s="29" t="str">
        <f>BlockName</f>
        <v>Name</v>
      </c>
      <c r="C2580" s="30" t="s">
        <v>55</v>
      </c>
      <c r="E2580" s="29" t="str">
        <f>BlockName</f>
        <v>Name</v>
      </c>
      <c r="F2580" s="30" t="s">
        <v>55</v>
      </c>
      <c r="H2580" s="29" t="str">
        <f>BlockName</f>
        <v>Name</v>
      </c>
      <c r="I2580" s="30" t="s">
        <v>55</v>
      </c>
      <c r="K2580" s="29" t="str">
        <f>BlockName</f>
        <v>Name</v>
      </c>
      <c r="L2580" s="30" t="s">
        <v>55</v>
      </c>
    </row>
    <row r="2581" spans="2:12" ht="13" x14ac:dyDescent="0.3">
      <c r="B2581" s="29" t="str">
        <f>Factor2Name</f>
        <v>Variety</v>
      </c>
      <c r="C2581" s="30" t="s">
        <v>2</v>
      </c>
      <c r="E2581" s="29" t="str">
        <f>Factor2Name</f>
        <v>Variety</v>
      </c>
      <c r="F2581" s="30" t="s">
        <v>2</v>
      </c>
      <c r="H2581" s="29" t="str">
        <f>Factor2Name</f>
        <v>Variety</v>
      </c>
      <c r="I2581" s="30" t="s">
        <v>2</v>
      </c>
      <c r="K2581" s="29" t="str">
        <f>Factor2Name</f>
        <v>Variety</v>
      </c>
      <c r="L2581" s="30" t="s">
        <v>2</v>
      </c>
    </row>
    <row r="2582" spans="2:12" ht="13" x14ac:dyDescent="0.3">
      <c r="B2582" s="29" t="str">
        <f>Factor3Name</f>
        <v>Fertiliser</v>
      </c>
      <c r="C2582" s="30" t="s">
        <v>45</v>
      </c>
      <c r="E2582" s="29" t="str">
        <f>Factor3Name</f>
        <v>Fertiliser</v>
      </c>
      <c r="F2582" s="30" t="s">
        <v>45</v>
      </c>
      <c r="H2582" s="29" t="str">
        <f>Factor3Name</f>
        <v>Fertiliser</v>
      </c>
      <c r="I2582" s="30" t="s">
        <v>45</v>
      </c>
      <c r="K2582" s="29" t="str">
        <f>Factor3Name</f>
        <v>Fertiliser</v>
      </c>
      <c r="L2582" s="30" t="s">
        <v>45</v>
      </c>
    </row>
    <row r="2583" spans="2:12" ht="13" x14ac:dyDescent="0.3">
      <c r="B2583" s="29" t="str">
        <f>Factor1Name</f>
        <v>Weeding</v>
      </c>
      <c r="C2583" s="30" t="s">
        <v>37</v>
      </c>
      <c r="E2583" s="29" t="str">
        <f>Factor1Name</f>
        <v>Weeding</v>
      </c>
      <c r="F2583" s="30" t="s">
        <v>37</v>
      </c>
      <c r="H2583" s="29" t="str">
        <f>Factor1Name</f>
        <v>Weeding</v>
      </c>
      <c r="I2583" s="30" t="s">
        <v>37</v>
      </c>
      <c r="K2583" s="29" t="str">
        <f>Factor1Name</f>
        <v>Weeding</v>
      </c>
      <c r="L2583" s="30" t="s">
        <v>37</v>
      </c>
    </row>
    <row r="2584" spans="2:12" ht="13" x14ac:dyDescent="0.3">
      <c r="B2584" s="25" t="s">
        <v>14</v>
      </c>
      <c r="C2584" s="26">
        <v>905</v>
      </c>
      <c r="E2584" s="25" t="s">
        <v>14</v>
      </c>
      <c r="F2584" s="26">
        <v>705.7</v>
      </c>
      <c r="H2584" s="25" t="s">
        <v>14</v>
      </c>
      <c r="I2584" s="26">
        <v>842.4</v>
      </c>
      <c r="K2584" s="25" t="s">
        <v>14</v>
      </c>
      <c r="L2584" s="26">
        <v>740.6</v>
      </c>
    </row>
    <row r="2586" spans="2:12" ht="13" x14ac:dyDescent="0.3">
      <c r="B2586" s="27" t="s">
        <v>3</v>
      </c>
      <c r="C2586" s="28">
        <v>2018</v>
      </c>
      <c r="E2586" s="27" t="s">
        <v>3</v>
      </c>
      <c r="F2586" s="28">
        <v>2018</v>
      </c>
      <c r="H2586" s="27" t="s">
        <v>3</v>
      </c>
      <c r="I2586" s="28">
        <v>2018</v>
      </c>
      <c r="K2586" s="27" t="s">
        <v>3</v>
      </c>
      <c r="L2586" s="28">
        <v>2018</v>
      </c>
    </row>
    <row r="2587" spans="2:12" ht="13" x14ac:dyDescent="0.3">
      <c r="B2587" s="29" t="str">
        <f>UnitName</f>
        <v>Plot</v>
      </c>
      <c r="C2587" s="30">
        <v>5</v>
      </c>
      <c r="E2587" s="29" t="str">
        <f>UnitName</f>
        <v>Plot</v>
      </c>
      <c r="F2587" s="30">
        <v>5</v>
      </c>
      <c r="H2587" s="29" t="str">
        <f>UnitName</f>
        <v>Plot</v>
      </c>
      <c r="I2587" s="30">
        <v>5</v>
      </c>
      <c r="K2587" s="29" t="str">
        <f>UnitName</f>
        <v>Plot</v>
      </c>
      <c r="L2587" s="30">
        <v>5</v>
      </c>
    </row>
    <row r="2588" spans="2:12" ht="13" x14ac:dyDescent="0.3">
      <c r="B2588" s="29" t="str">
        <f>BlockName</f>
        <v>Name</v>
      </c>
      <c r="C2588" s="30" t="s">
        <v>55</v>
      </c>
      <c r="E2588" s="29" t="str">
        <f>BlockName</f>
        <v>Name</v>
      </c>
      <c r="F2588" s="30" t="s">
        <v>55</v>
      </c>
      <c r="H2588" s="29" t="str">
        <f>BlockName</f>
        <v>Name</v>
      </c>
      <c r="I2588" s="30" t="s">
        <v>55</v>
      </c>
      <c r="K2588" s="29" t="str">
        <f>BlockName</f>
        <v>Name</v>
      </c>
      <c r="L2588" s="30" t="s">
        <v>55</v>
      </c>
    </row>
    <row r="2589" spans="2:12" ht="13" x14ac:dyDescent="0.3">
      <c r="B2589" s="29" t="str">
        <f>Factor2Name</f>
        <v>Variety</v>
      </c>
      <c r="C2589" s="30" t="s">
        <v>2</v>
      </c>
      <c r="E2589" s="29" t="str">
        <f>Factor2Name</f>
        <v>Variety</v>
      </c>
      <c r="F2589" s="30" t="s">
        <v>2</v>
      </c>
      <c r="H2589" s="29" t="str">
        <f>Factor2Name</f>
        <v>Variety</v>
      </c>
      <c r="I2589" s="30" t="s">
        <v>2</v>
      </c>
      <c r="K2589" s="29" t="str">
        <f>Factor2Name</f>
        <v>Variety</v>
      </c>
      <c r="L2589" s="30" t="s">
        <v>2</v>
      </c>
    </row>
    <row r="2590" spans="2:12" ht="13" x14ac:dyDescent="0.3">
      <c r="B2590" s="29" t="str">
        <f>Factor3Name</f>
        <v>Fertiliser</v>
      </c>
      <c r="C2590" s="30" t="s">
        <v>45</v>
      </c>
      <c r="E2590" s="29" t="str">
        <f>Factor3Name</f>
        <v>Fertiliser</v>
      </c>
      <c r="F2590" s="30" t="s">
        <v>45</v>
      </c>
      <c r="H2590" s="29" t="str">
        <f>Factor3Name</f>
        <v>Fertiliser</v>
      </c>
      <c r="I2590" s="30" t="s">
        <v>45</v>
      </c>
      <c r="K2590" s="29" t="str">
        <f>Factor3Name</f>
        <v>Fertiliser</v>
      </c>
      <c r="L2590" s="30" t="s">
        <v>45</v>
      </c>
    </row>
    <row r="2591" spans="2:12" ht="13" x14ac:dyDescent="0.3">
      <c r="B2591" s="29" t="str">
        <f>Factor1Name</f>
        <v>Weeding</v>
      </c>
      <c r="C2591" s="30" t="s">
        <v>37</v>
      </c>
      <c r="E2591" s="29" t="str">
        <f>Factor1Name</f>
        <v>Weeding</v>
      </c>
      <c r="F2591" s="30" t="s">
        <v>37</v>
      </c>
      <c r="H2591" s="29" t="str">
        <f>Factor1Name</f>
        <v>Weeding</v>
      </c>
      <c r="I2591" s="30" t="s">
        <v>37</v>
      </c>
      <c r="K2591" s="29" t="str">
        <f>Factor1Name</f>
        <v>Weeding</v>
      </c>
      <c r="L2591" s="30" t="s">
        <v>37</v>
      </c>
    </row>
    <row r="2592" spans="2:12" ht="13" x14ac:dyDescent="0.3">
      <c r="B2592" s="25" t="s">
        <v>14</v>
      </c>
      <c r="C2592" s="26">
        <v>912.9</v>
      </c>
      <c r="E2592" s="25" t="s">
        <v>14</v>
      </c>
      <c r="F2592" s="26">
        <v>862.4</v>
      </c>
      <c r="H2592" s="25" t="s">
        <v>14</v>
      </c>
      <c r="I2592" s="26">
        <v>773.3</v>
      </c>
      <c r="K2592" s="25" t="s">
        <v>14</v>
      </c>
      <c r="L2592" s="26">
        <v>670.4</v>
      </c>
    </row>
    <row r="2594" spans="2:12" ht="13" x14ac:dyDescent="0.3">
      <c r="B2594" s="27" t="s">
        <v>3</v>
      </c>
      <c r="C2594" s="28">
        <v>2018</v>
      </c>
      <c r="E2594" s="27" t="s">
        <v>3</v>
      </c>
      <c r="F2594" s="28">
        <v>2018</v>
      </c>
      <c r="H2594" s="27" t="s">
        <v>3</v>
      </c>
      <c r="I2594" s="28">
        <v>2018</v>
      </c>
      <c r="K2594" s="27" t="s">
        <v>3</v>
      </c>
      <c r="L2594" s="28">
        <v>2018</v>
      </c>
    </row>
    <row r="2595" spans="2:12" ht="13" x14ac:dyDescent="0.3">
      <c r="B2595" s="29" t="str">
        <f>UnitName</f>
        <v>Plot</v>
      </c>
      <c r="C2595" s="30">
        <v>5</v>
      </c>
      <c r="E2595" s="29" t="str">
        <f>UnitName</f>
        <v>Plot</v>
      </c>
      <c r="F2595" s="30">
        <v>5</v>
      </c>
      <c r="H2595" s="29" t="str">
        <f>UnitName</f>
        <v>Plot</v>
      </c>
      <c r="I2595" s="30">
        <v>5</v>
      </c>
      <c r="K2595" s="29" t="str">
        <f>UnitName</f>
        <v>Plot</v>
      </c>
      <c r="L2595" s="30">
        <v>5</v>
      </c>
    </row>
    <row r="2596" spans="2:12" ht="13" x14ac:dyDescent="0.3">
      <c r="B2596" s="29" t="str">
        <f>BlockName</f>
        <v>Name</v>
      </c>
      <c r="C2596" s="30" t="s">
        <v>55</v>
      </c>
      <c r="E2596" s="29" t="str">
        <f>BlockName</f>
        <v>Name</v>
      </c>
      <c r="F2596" s="30" t="s">
        <v>55</v>
      </c>
      <c r="H2596" s="29" t="str">
        <f>BlockName</f>
        <v>Name</v>
      </c>
      <c r="I2596" s="30" t="s">
        <v>55</v>
      </c>
      <c r="K2596" s="29" t="str">
        <f>BlockName</f>
        <v>Name</v>
      </c>
      <c r="L2596" s="30" t="s">
        <v>55</v>
      </c>
    </row>
    <row r="2597" spans="2:12" ht="13" x14ac:dyDescent="0.3">
      <c r="B2597" s="29" t="str">
        <f>Factor2Name</f>
        <v>Variety</v>
      </c>
      <c r="C2597" s="30" t="s">
        <v>2</v>
      </c>
      <c r="E2597" s="29" t="str">
        <f>Factor2Name</f>
        <v>Variety</v>
      </c>
      <c r="F2597" s="30" t="s">
        <v>2</v>
      </c>
      <c r="H2597" s="29" t="str">
        <f>Factor2Name</f>
        <v>Variety</v>
      </c>
      <c r="I2597" s="30" t="s">
        <v>2</v>
      </c>
      <c r="K2597" s="29" t="str">
        <f>Factor2Name</f>
        <v>Variety</v>
      </c>
      <c r="L2597" s="30" t="s">
        <v>2</v>
      </c>
    </row>
    <row r="2598" spans="2:12" ht="13" x14ac:dyDescent="0.3">
      <c r="B2598" s="29" t="str">
        <f>Factor3Name</f>
        <v>Fertiliser</v>
      </c>
      <c r="C2598" s="30" t="s">
        <v>45</v>
      </c>
      <c r="E2598" s="29" t="str">
        <f>Factor3Name</f>
        <v>Fertiliser</v>
      </c>
      <c r="F2598" s="30" t="s">
        <v>45</v>
      </c>
      <c r="H2598" s="29" t="str">
        <f>Factor3Name</f>
        <v>Fertiliser</v>
      </c>
      <c r="I2598" s="30" t="s">
        <v>45</v>
      </c>
      <c r="K2598" s="29" t="str">
        <f>Factor3Name</f>
        <v>Fertiliser</v>
      </c>
      <c r="L2598" s="30" t="s">
        <v>45</v>
      </c>
    </row>
    <row r="2599" spans="2:12" ht="13" x14ac:dyDescent="0.3">
      <c r="B2599" s="29" t="str">
        <f>Factor1Name</f>
        <v>Weeding</v>
      </c>
      <c r="C2599" s="30" t="s">
        <v>37</v>
      </c>
      <c r="E2599" s="29" t="str">
        <f>Factor1Name</f>
        <v>Weeding</v>
      </c>
      <c r="F2599" s="30" t="s">
        <v>37</v>
      </c>
      <c r="H2599" s="29" t="str">
        <f>Factor1Name</f>
        <v>Weeding</v>
      </c>
      <c r="I2599" s="30" t="s">
        <v>37</v>
      </c>
      <c r="K2599" s="29" t="str">
        <f>Factor1Name</f>
        <v>Weeding</v>
      </c>
      <c r="L2599" s="30" t="s">
        <v>37</v>
      </c>
    </row>
    <row r="2600" spans="2:12" ht="13" x14ac:dyDescent="0.3">
      <c r="B2600" s="25" t="s">
        <v>14</v>
      </c>
      <c r="C2600" s="26">
        <v>830</v>
      </c>
      <c r="E2600" s="25" t="s">
        <v>14</v>
      </c>
      <c r="F2600" s="26">
        <v>676</v>
      </c>
      <c r="H2600" s="25" t="s">
        <v>14</v>
      </c>
      <c r="I2600" s="26">
        <v>844.9</v>
      </c>
      <c r="K2600" s="25" t="s">
        <v>14</v>
      </c>
      <c r="L2600" s="26">
        <v>750.3</v>
      </c>
    </row>
    <row r="2602" spans="2:12" ht="13" x14ac:dyDescent="0.3">
      <c r="B2602" s="27" t="s">
        <v>3</v>
      </c>
      <c r="C2602" s="28">
        <v>2018</v>
      </c>
      <c r="E2602" s="27" t="s">
        <v>3</v>
      </c>
      <c r="F2602" s="28">
        <v>2018</v>
      </c>
      <c r="H2602" s="27" t="s">
        <v>3</v>
      </c>
      <c r="I2602" s="28">
        <v>2018</v>
      </c>
      <c r="K2602" s="27" t="s">
        <v>3</v>
      </c>
      <c r="L2602" s="28">
        <v>2018</v>
      </c>
    </row>
    <row r="2603" spans="2:12" ht="13" x14ac:dyDescent="0.3">
      <c r="B2603" s="29" t="str">
        <f>UnitName</f>
        <v>Plot</v>
      </c>
      <c r="C2603" s="30">
        <v>6</v>
      </c>
      <c r="E2603" s="29" t="str">
        <f>UnitName</f>
        <v>Plot</v>
      </c>
      <c r="F2603" s="30">
        <v>6</v>
      </c>
      <c r="H2603" s="29" t="str">
        <f>UnitName</f>
        <v>Plot</v>
      </c>
      <c r="I2603" s="30">
        <v>6</v>
      </c>
      <c r="K2603" s="29" t="str">
        <f>UnitName</f>
        <v>Plot</v>
      </c>
      <c r="L2603" s="30">
        <v>6</v>
      </c>
    </row>
    <row r="2604" spans="2:12" ht="13" x14ac:dyDescent="0.3">
      <c r="B2604" s="29" t="str">
        <f>BlockName</f>
        <v>Name</v>
      </c>
      <c r="C2604" s="30" t="s">
        <v>55</v>
      </c>
      <c r="E2604" s="29" t="str">
        <f>BlockName</f>
        <v>Name</v>
      </c>
      <c r="F2604" s="30" t="s">
        <v>55</v>
      </c>
      <c r="H2604" s="29" t="str">
        <f>BlockName</f>
        <v>Name</v>
      </c>
      <c r="I2604" s="30" t="s">
        <v>55</v>
      </c>
      <c r="K2604" s="29" t="str">
        <f>BlockName</f>
        <v>Name</v>
      </c>
      <c r="L2604" s="30" t="s">
        <v>55</v>
      </c>
    </row>
    <row r="2605" spans="2:12" ht="13" x14ac:dyDescent="0.3">
      <c r="B2605" s="29" t="str">
        <f>Factor2Name</f>
        <v>Variety</v>
      </c>
      <c r="C2605" s="30" t="s">
        <v>2</v>
      </c>
      <c r="E2605" s="29" t="str">
        <f>Factor2Name</f>
        <v>Variety</v>
      </c>
      <c r="F2605" s="30" t="s">
        <v>2</v>
      </c>
      <c r="H2605" s="29" t="str">
        <f>Factor2Name</f>
        <v>Variety</v>
      </c>
      <c r="I2605" s="30" t="s">
        <v>2</v>
      </c>
      <c r="K2605" s="29" t="str">
        <f>Factor2Name</f>
        <v>Variety</v>
      </c>
      <c r="L2605" s="30" t="s">
        <v>2</v>
      </c>
    </row>
    <row r="2606" spans="2:12" ht="13" x14ac:dyDescent="0.3">
      <c r="B2606" s="29" t="str">
        <f>Factor3Name</f>
        <v>Fertiliser</v>
      </c>
      <c r="C2606" s="30" t="s">
        <v>45</v>
      </c>
      <c r="E2606" s="29" t="str">
        <f>Factor3Name</f>
        <v>Fertiliser</v>
      </c>
      <c r="F2606" s="30" t="s">
        <v>45</v>
      </c>
      <c r="H2606" s="29" t="str">
        <f>Factor3Name</f>
        <v>Fertiliser</v>
      </c>
      <c r="I2606" s="30" t="s">
        <v>45</v>
      </c>
      <c r="K2606" s="29" t="str">
        <f>Factor3Name</f>
        <v>Fertiliser</v>
      </c>
      <c r="L2606" s="30" t="s">
        <v>45</v>
      </c>
    </row>
    <row r="2607" spans="2:12" ht="13" x14ac:dyDescent="0.3">
      <c r="B2607" s="29" t="str">
        <f>Factor1Name</f>
        <v>Weeding</v>
      </c>
      <c r="C2607" s="30" t="s">
        <v>37</v>
      </c>
      <c r="E2607" s="29" t="str">
        <f>Factor1Name</f>
        <v>Weeding</v>
      </c>
      <c r="F2607" s="30" t="s">
        <v>37</v>
      </c>
      <c r="H2607" s="29" t="str">
        <f>Factor1Name</f>
        <v>Weeding</v>
      </c>
      <c r="I2607" s="30" t="s">
        <v>37</v>
      </c>
      <c r="K2607" s="29" t="str">
        <f>Factor1Name</f>
        <v>Weeding</v>
      </c>
      <c r="L2607" s="30" t="s">
        <v>37</v>
      </c>
    </row>
    <row r="2608" spans="2:12" ht="13" x14ac:dyDescent="0.3">
      <c r="B2608" s="25" t="s">
        <v>14</v>
      </c>
      <c r="C2608" s="26">
        <v>664.1</v>
      </c>
      <c r="E2608" s="25" t="s">
        <v>14</v>
      </c>
      <c r="F2608" s="26">
        <v>834</v>
      </c>
      <c r="H2608" s="25" t="s">
        <v>14</v>
      </c>
      <c r="I2608" s="26">
        <v>812.2</v>
      </c>
      <c r="K2608" s="25" t="s">
        <v>14</v>
      </c>
      <c r="L2608" s="26">
        <v>820</v>
      </c>
    </row>
    <row r="2610" spans="2:12" ht="13" x14ac:dyDescent="0.3">
      <c r="B2610" s="27" t="s">
        <v>3</v>
      </c>
      <c r="C2610" s="28">
        <v>2018</v>
      </c>
      <c r="E2610" s="27" t="s">
        <v>3</v>
      </c>
      <c r="F2610" s="28">
        <v>2018</v>
      </c>
      <c r="H2610" s="27" t="s">
        <v>3</v>
      </c>
      <c r="I2610" s="28">
        <v>2018</v>
      </c>
      <c r="K2610" s="27" t="s">
        <v>3</v>
      </c>
      <c r="L2610" s="28">
        <v>2018</v>
      </c>
    </row>
    <row r="2611" spans="2:12" ht="13" x14ac:dyDescent="0.3">
      <c r="B2611" s="29" t="str">
        <f>UnitName</f>
        <v>Plot</v>
      </c>
      <c r="C2611" s="30">
        <v>6</v>
      </c>
      <c r="E2611" s="29" t="str">
        <f>UnitName</f>
        <v>Plot</v>
      </c>
      <c r="F2611" s="30">
        <v>6</v>
      </c>
      <c r="H2611" s="29" t="str">
        <f>UnitName</f>
        <v>Plot</v>
      </c>
      <c r="I2611" s="30">
        <v>6</v>
      </c>
      <c r="K2611" s="29" t="str">
        <f>UnitName</f>
        <v>Plot</v>
      </c>
      <c r="L2611" s="30">
        <v>6</v>
      </c>
    </row>
    <row r="2612" spans="2:12" ht="13" x14ac:dyDescent="0.3">
      <c r="B2612" s="29" t="str">
        <f>BlockName</f>
        <v>Name</v>
      </c>
      <c r="C2612" s="30" t="s">
        <v>55</v>
      </c>
      <c r="E2612" s="29" t="str">
        <f>BlockName</f>
        <v>Name</v>
      </c>
      <c r="F2612" s="30" t="s">
        <v>55</v>
      </c>
      <c r="H2612" s="29" t="str">
        <f>BlockName</f>
        <v>Name</v>
      </c>
      <c r="I2612" s="30" t="s">
        <v>55</v>
      </c>
      <c r="K2612" s="29" t="str">
        <f>BlockName</f>
        <v>Name</v>
      </c>
      <c r="L2612" s="30" t="s">
        <v>55</v>
      </c>
    </row>
    <row r="2613" spans="2:12" ht="13" x14ac:dyDescent="0.3">
      <c r="B2613" s="29" t="str">
        <f>Factor2Name</f>
        <v>Variety</v>
      </c>
      <c r="C2613" s="30" t="s">
        <v>2</v>
      </c>
      <c r="E2613" s="29" t="str">
        <f>Factor2Name</f>
        <v>Variety</v>
      </c>
      <c r="F2613" s="30" t="s">
        <v>2</v>
      </c>
      <c r="H2613" s="29" t="str">
        <f>Factor2Name</f>
        <v>Variety</v>
      </c>
      <c r="I2613" s="30" t="s">
        <v>2</v>
      </c>
      <c r="K2613" s="29" t="str">
        <f>Factor2Name</f>
        <v>Variety</v>
      </c>
      <c r="L2613" s="30" t="s">
        <v>2</v>
      </c>
    </row>
    <row r="2614" spans="2:12" ht="13" x14ac:dyDescent="0.3">
      <c r="B2614" s="29" t="str">
        <f>Factor3Name</f>
        <v>Fertiliser</v>
      </c>
      <c r="C2614" s="30" t="s">
        <v>45</v>
      </c>
      <c r="E2614" s="29" t="str">
        <f>Factor3Name</f>
        <v>Fertiliser</v>
      </c>
      <c r="F2614" s="30" t="s">
        <v>45</v>
      </c>
      <c r="H2614" s="29" t="str">
        <f>Factor3Name</f>
        <v>Fertiliser</v>
      </c>
      <c r="I2614" s="30" t="s">
        <v>45</v>
      </c>
      <c r="K2614" s="29" t="str">
        <f>Factor3Name</f>
        <v>Fertiliser</v>
      </c>
      <c r="L2614" s="30" t="s">
        <v>45</v>
      </c>
    </row>
    <row r="2615" spans="2:12" ht="13" x14ac:dyDescent="0.3">
      <c r="B2615" s="29" t="str">
        <f>Factor1Name</f>
        <v>Weeding</v>
      </c>
      <c r="C2615" s="30" t="s">
        <v>37</v>
      </c>
      <c r="E2615" s="29" t="str">
        <f>Factor1Name</f>
        <v>Weeding</v>
      </c>
      <c r="F2615" s="30" t="s">
        <v>37</v>
      </c>
      <c r="H2615" s="29" t="str">
        <f>Factor1Name</f>
        <v>Weeding</v>
      </c>
      <c r="I2615" s="30" t="s">
        <v>37</v>
      </c>
      <c r="K2615" s="29" t="str">
        <f>Factor1Name</f>
        <v>Weeding</v>
      </c>
      <c r="L2615" s="30" t="s">
        <v>37</v>
      </c>
    </row>
    <row r="2616" spans="2:12" ht="13" x14ac:dyDescent="0.3">
      <c r="B2616" s="25" t="s">
        <v>14</v>
      </c>
      <c r="C2616" s="26">
        <v>899.8</v>
      </c>
      <c r="E2616" s="25" t="s">
        <v>14</v>
      </c>
      <c r="F2616" s="26">
        <v>950.4</v>
      </c>
      <c r="H2616" s="25" t="s">
        <v>14</v>
      </c>
      <c r="I2616" s="26">
        <v>719.7</v>
      </c>
      <c r="K2616" s="25" t="s">
        <v>14</v>
      </c>
      <c r="L2616" s="26">
        <v>695.6</v>
      </c>
    </row>
    <row r="2618" spans="2:12" ht="13" x14ac:dyDescent="0.3">
      <c r="B2618" s="27" t="s">
        <v>3</v>
      </c>
      <c r="C2618" s="28">
        <v>2018</v>
      </c>
      <c r="E2618" s="27" t="s">
        <v>3</v>
      </c>
      <c r="F2618" s="28">
        <v>2018</v>
      </c>
      <c r="H2618" s="27" t="s">
        <v>3</v>
      </c>
      <c r="I2618" s="28">
        <v>2018</v>
      </c>
      <c r="K2618" s="27" t="s">
        <v>3</v>
      </c>
      <c r="L2618" s="28">
        <v>2018</v>
      </c>
    </row>
    <row r="2619" spans="2:12" ht="13" x14ac:dyDescent="0.3">
      <c r="B2619" s="29" t="str">
        <f>UnitName</f>
        <v>Plot</v>
      </c>
      <c r="C2619" s="30">
        <v>6</v>
      </c>
      <c r="E2619" s="29" t="str">
        <f>UnitName</f>
        <v>Plot</v>
      </c>
      <c r="F2619" s="30">
        <v>6</v>
      </c>
      <c r="H2619" s="29" t="str">
        <f>UnitName</f>
        <v>Plot</v>
      </c>
      <c r="I2619" s="30">
        <v>6</v>
      </c>
      <c r="K2619" s="29" t="str">
        <f>UnitName</f>
        <v>Plot</v>
      </c>
      <c r="L2619" s="30">
        <v>6</v>
      </c>
    </row>
    <row r="2620" spans="2:12" ht="13" x14ac:dyDescent="0.3">
      <c r="B2620" s="29" t="str">
        <f>BlockName</f>
        <v>Name</v>
      </c>
      <c r="C2620" s="30" t="s">
        <v>55</v>
      </c>
      <c r="E2620" s="29" t="str">
        <f>BlockName</f>
        <v>Name</v>
      </c>
      <c r="F2620" s="30" t="s">
        <v>55</v>
      </c>
      <c r="H2620" s="29" t="str">
        <f>BlockName</f>
        <v>Name</v>
      </c>
      <c r="I2620" s="30" t="s">
        <v>55</v>
      </c>
      <c r="K2620" s="29" t="str">
        <f>BlockName</f>
        <v>Name</v>
      </c>
      <c r="L2620" s="30" t="s">
        <v>55</v>
      </c>
    </row>
    <row r="2621" spans="2:12" ht="13" x14ac:dyDescent="0.3">
      <c r="B2621" s="29" t="str">
        <f>Factor2Name</f>
        <v>Variety</v>
      </c>
      <c r="C2621" s="30" t="s">
        <v>2</v>
      </c>
      <c r="E2621" s="29" t="str">
        <f>Factor2Name</f>
        <v>Variety</v>
      </c>
      <c r="F2621" s="30" t="s">
        <v>2</v>
      </c>
      <c r="H2621" s="29" t="str">
        <f>Factor2Name</f>
        <v>Variety</v>
      </c>
      <c r="I2621" s="30" t="s">
        <v>2</v>
      </c>
      <c r="K2621" s="29" t="str">
        <f>Factor2Name</f>
        <v>Variety</v>
      </c>
      <c r="L2621" s="30" t="s">
        <v>2</v>
      </c>
    </row>
    <row r="2622" spans="2:12" ht="13" x14ac:dyDescent="0.3">
      <c r="B2622" s="29" t="str">
        <f>Factor3Name</f>
        <v>Fertiliser</v>
      </c>
      <c r="C2622" s="30" t="s">
        <v>45</v>
      </c>
      <c r="E2622" s="29" t="str">
        <f>Factor3Name</f>
        <v>Fertiliser</v>
      </c>
      <c r="F2622" s="30" t="s">
        <v>45</v>
      </c>
      <c r="H2622" s="29" t="str">
        <f>Factor3Name</f>
        <v>Fertiliser</v>
      </c>
      <c r="I2622" s="30" t="s">
        <v>45</v>
      </c>
      <c r="K2622" s="29" t="str">
        <f>Factor3Name</f>
        <v>Fertiliser</v>
      </c>
      <c r="L2622" s="30" t="s">
        <v>45</v>
      </c>
    </row>
    <row r="2623" spans="2:12" ht="13" x14ac:dyDescent="0.3">
      <c r="B2623" s="29" t="str">
        <f>Factor1Name</f>
        <v>Weeding</v>
      </c>
      <c r="C2623" s="30" t="s">
        <v>37</v>
      </c>
      <c r="E2623" s="29" t="str">
        <f>Factor1Name</f>
        <v>Weeding</v>
      </c>
      <c r="F2623" s="30" t="s">
        <v>37</v>
      </c>
      <c r="H2623" s="29" t="str">
        <f>Factor1Name</f>
        <v>Weeding</v>
      </c>
      <c r="I2623" s="30" t="s">
        <v>37</v>
      </c>
      <c r="K2623" s="29" t="str">
        <f>Factor1Name</f>
        <v>Weeding</v>
      </c>
      <c r="L2623" s="30" t="s">
        <v>37</v>
      </c>
    </row>
    <row r="2624" spans="2:12" ht="13" x14ac:dyDescent="0.3">
      <c r="B2624" s="25" t="s">
        <v>14</v>
      </c>
      <c r="C2624" s="26">
        <v>857.1</v>
      </c>
      <c r="E2624" s="25" t="s">
        <v>14</v>
      </c>
      <c r="F2624" s="26">
        <v>888.1</v>
      </c>
      <c r="H2624" s="25" t="s">
        <v>14</v>
      </c>
      <c r="I2624" s="26">
        <v>753.3</v>
      </c>
      <c r="K2624" s="25" t="s">
        <v>14</v>
      </c>
      <c r="L2624" s="26">
        <v>903.3</v>
      </c>
    </row>
    <row r="2626" spans="2:12" ht="13" x14ac:dyDescent="0.3">
      <c r="B2626" s="27" t="s">
        <v>3</v>
      </c>
      <c r="C2626" s="28">
        <v>2018</v>
      </c>
      <c r="E2626" s="27" t="s">
        <v>3</v>
      </c>
      <c r="F2626" s="28">
        <v>2018</v>
      </c>
      <c r="H2626" s="27" t="s">
        <v>3</v>
      </c>
      <c r="I2626" s="28">
        <v>2018</v>
      </c>
      <c r="K2626" s="27" t="s">
        <v>3</v>
      </c>
      <c r="L2626" s="28">
        <v>2018</v>
      </c>
    </row>
    <row r="2627" spans="2:12" ht="13" x14ac:dyDescent="0.3">
      <c r="B2627" s="29" t="str">
        <f>UnitName</f>
        <v>Plot</v>
      </c>
      <c r="C2627" s="30">
        <v>6</v>
      </c>
      <c r="E2627" s="29" t="str">
        <f>UnitName</f>
        <v>Plot</v>
      </c>
      <c r="F2627" s="30">
        <v>6</v>
      </c>
      <c r="H2627" s="29" t="str">
        <f>UnitName</f>
        <v>Plot</v>
      </c>
      <c r="I2627" s="30">
        <v>6</v>
      </c>
      <c r="K2627" s="29" t="str">
        <f>UnitName</f>
        <v>Plot</v>
      </c>
      <c r="L2627" s="30">
        <v>6</v>
      </c>
    </row>
    <row r="2628" spans="2:12" ht="13" x14ac:dyDescent="0.3">
      <c r="B2628" s="29" t="str">
        <f>BlockName</f>
        <v>Name</v>
      </c>
      <c r="C2628" s="30" t="s">
        <v>55</v>
      </c>
      <c r="E2628" s="29" t="str">
        <f>BlockName</f>
        <v>Name</v>
      </c>
      <c r="F2628" s="30" t="s">
        <v>55</v>
      </c>
      <c r="H2628" s="29" t="str">
        <f>BlockName</f>
        <v>Name</v>
      </c>
      <c r="I2628" s="30" t="s">
        <v>55</v>
      </c>
      <c r="K2628" s="29" t="str">
        <f>BlockName</f>
        <v>Name</v>
      </c>
      <c r="L2628" s="30" t="s">
        <v>55</v>
      </c>
    </row>
    <row r="2629" spans="2:12" ht="13" x14ac:dyDescent="0.3">
      <c r="B2629" s="29" t="str">
        <f>Factor2Name</f>
        <v>Variety</v>
      </c>
      <c r="C2629" s="30" t="s">
        <v>2</v>
      </c>
      <c r="E2629" s="29" t="str">
        <f>Factor2Name</f>
        <v>Variety</v>
      </c>
      <c r="F2629" s="30" t="s">
        <v>2</v>
      </c>
      <c r="H2629" s="29" t="str">
        <f>Factor2Name</f>
        <v>Variety</v>
      </c>
      <c r="I2629" s="30" t="s">
        <v>2</v>
      </c>
      <c r="K2629" s="29" t="str">
        <f>Factor2Name</f>
        <v>Variety</v>
      </c>
      <c r="L2629" s="30" t="s">
        <v>2</v>
      </c>
    </row>
    <row r="2630" spans="2:12" ht="13" x14ac:dyDescent="0.3">
      <c r="B2630" s="29" t="str">
        <f>Factor3Name</f>
        <v>Fertiliser</v>
      </c>
      <c r="C2630" s="30" t="s">
        <v>45</v>
      </c>
      <c r="E2630" s="29" t="str">
        <f>Factor3Name</f>
        <v>Fertiliser</v>
      </c>
      <c r="F2630" s="30" t="s">
        <v>45</v>
      </c>
      <c r="H2630" s="29" t="str">
        <f>Factor3Name</f>
        <v>Fertiliser</v>
      </c>
      <c r="I2630" s="30" t="s">
        <v>45</v>
      </c>
      <c r="K2630" s="29" t="str">
        <f>Factor3Name</f>
        <v>Fertiliser</v>
      </c>
      <c r="L2630" s="30" t="s">
        <v>45</v>
      </c>
    </row>
    <row r="2631" spans="2:12" ht="13" x14ac:dyDescent="0.3">
      <c r="B2631" s="29" t="str">
        <f>Factor1Name</f>
        <v>Weeding</v>
      </c>
      <c r="C2631" s="30" t="s">
        <v>37</v>
      </c>
      <c r="E2631" s="29" t="str">
        <f>Factor1Name</f>
        <v>Weeding</v>
      </c>
      <c r="F2631" s="30" t="s">
        <v>37</v>
      </c>
      <c r="H2631" s="29" t="str">
        <f>Factor1Name</f>
        <v>Weeding</v>
      </c>
      <c r="I2631" s="30" t="s">
        <v>37</v>
      </c>
      <c r="K2631" s="29" t="str">
        <f>Factor1Name</f>
        <v>Weeding</v>
      </c>
      <c r="L2631" s="30" t="s">
        <v>37</v>
      </c>
    </row>
    <row r="2632" spans="2:12" ht="13" x14ac:dyDescent="0.3">
      <c r="B2632" s="25" t="s">
        <v>14</v>
      </c>
      <c r="C2632" s="26">
        <v>876.5</v>
      </c>
      <c r="E2632" s="25" t="s">
        <v>14</v>
      </c>
      <c r="F2632" s="26">
        <v>770.1</v>
      </c>
      <c r="H2632" s="25" t="s">
        <v>14</v>
      </c>
      <c r="I2632" s="26">
        <v>821.3</v>
      </c>
      <c r="K2632" s="25" t="s">
        <v>14</v>
      </c>
      <c r="L2632" s="26">
        <v>767</v>
      </c>
    </row>
    <row r="2634" spans="2:12" ht="13" x14ac:dyDescent="0.3">
      <c r="B2634" s="27" t="s">
        <v>3</v>
      </c>
      <c r="C2634" s="28">
        <v>2018</v>
      </c>
      <c r="E2634" s="27" t="s">
        <v>3</v>
      </c>
      <c r="F2634" s="28">
        <v>2018</v>
      </c>
      <c r="H2634" s="27" t="s">
        <v>3</v>
      </c>
      <c r="I2634" s="28">
        <v>2018</v>
      </c>
      <c r="K2634" s="27" t="s">
        <v>3</v>
      </c>
      <c r="L2634" s="28">
        <v>2018</v>
      </c>
    </row>
    <row r="2635" spans="2:12" ht="13" x14ac:dyDescent="0.3">
      <c r="B2635" s="29" t="str">
        <f>UnitName</f>
        <v>Plot</v>
      </c>
      <c r="C2635" s="30">
        <v>6</v>
      </c>
      <c r="E2635" s="29" t="str">
        <f>UnitName</f>
        <v>Plot</v>
      </c>
      <c r="F2635" s="30">
        <v>6</v>
      </c>
      <c r="H2635" s="29" t="str">
        <f>UnitName</f>
        <v>Plot</v>
      </c>
      <c r="I2635" s="30">
        <v>6</v>
      </c>
      <c r="K2635" s="29" t="str">
        <f>UnitName</f>
        <v>Plot</v>
      </c>
      <c r="L2635" s="30">
        <v>6</v>
      </c>
    </row>
    <row r="2636" spans="2:12" ht="13" x14ac:dyDescent="0.3">
      <c r="B2636" s="29" t="str">
        <f>BlockName</f>
        <v>Name</v>
      </c>
      <c r="C2636" s="30" t="s">
        <v>55</v>
      </c>
      <c r="E2636" s="29" t="str">
        <f>BlockName</f>
        <v>Name</v>
      </c>
      <c r="F2636" s="30" t="s">
        <v>55</v>
      </c>
      <c r="H2636" s="29" t="str">
        <f>BlockName</f>
        <v>Name</v>
      </c>
      <c r="I2636" s="30" t="s">
        <v>55</v>
      </c>
      <c r="K2636" s="29" t="str">
        <f>BlockName</f>
        <v>Name</v>
      </c>
      <c r="L2636" s="30" t="s">
        <v>55</v>
      </c>
    </row>
    <row r="2637" spans="2:12" ht="13" x14ac:dyDescent="0.3">
      <c r="B2637" s="29" t="str">
        <f>Factor2Name</f>
        <v>Variety</v>
      </c>
      <c r="C2637" s="30" t="s">
        <v>2</v>
      </c>
      <c r="E2637" s="29" t="str">
        <f>Factor2Name</f>
        <v>Variety</v>
      </c>
      <c r="F2637" s="30" t="s">
        <v>2</v>
      </c>
      <c r="H2637" s="29" t="str">
        <f>Factor2Name</f>
        <v>Variety</v>
      </c>
      <c r="I2637" s="30" t="s">
        <v>2</v>
      </c>
      <c r="K2637" s="29" t="str">
        <f>Factor2Name</f>
        <v>Variety</v>
      </c>
      <c r="L2637" s="30" t="s">
        <v>2</v>
      </c>
    </row>
    <row r="2638" spans="2:12" ht="13" x14ac:dyDescent="0.3">
      <c r="B2638" s="29" t="str">
        <f>Factor3Name</f>
        <v>Fertiliser</v>
      </c>
      <c r="C2638" s="30" t="s">
        <v>45</v>
      </c>
      <c r="E2638" s="29" t="str">
        <f>Factor3Name</f>
        <v>Fertiliser</v>
      </c>
      <c r="F2638" s="30" t="s">
        <v>45</v>
      </c>
      <c r="H2638" s="29" t="str">
        <f>Factor3Name</f>
        <v>Fertiliser</v>
      </c>
      <c r="I2638" s="30" t="s">
        <v>45</v>
      </c>
      <c r="K2638" s="29" t="str">
        <f>Factor3Name</f>
        <v>Fertiliser</v>
      </c>
      <c r="L2638" s="30" t="s">
        <v>45</v>
      </c>
    </row>
    <row r="2639" spans="2:12" ht="13" x14ac:dyDescent="0.3">
      <c r="B2639" s="29" t="str">
        <f>Factor1Name</f>
        <v>Weeding</v>
      </c>
      <c r="C2639" s="30" t="s">
        <v>37</v>
      </c>
      <c r="E2639" s="29" t="str">
        <f>Factor1Name</f>
        <v>Weeding</v>
      </c>
      <c r="F2639" s="30" t="s">
        <v>37</v>
      </c>
      <c r="H2639" s="29" t="str">
        <f>Factor1Name</f>
        <v>Weeding</v>
      </c>
      <c r="I2639" s="30" t="s">
        <v>37</v>
      </c>
      <c r="K2639" s="29" t="str">
        <f>Factor1Name</f>
        <v>Weeding</v>
      </c>
      <c r="L2639" s="30" t="s">
        <v>37</v>
      </c>
    </row>
    <row r="2640" spans="2:12" ht="13" x14ac:dyDescent="0.3">
      <c r="B2640" s="25" t="s">
        <v>14</v>
      </c>
      <c r="C2640" s="26">
        <v>805.4</v>
      </c>
      <c r="E2640" s="25" t="s">
        <v>14</v>
      </c>
      <c r="F2640" s="26">
        <v>793.6</v>
      </c>
      <c r="H2640" s="25" t="s">
        <v>14</v>
      </c>
      <c r="I2640" s="26">
        <v>821.9</v>
      </c>
      <c r="K2640" s="25" t="s">
        <v>14</v>
      </c>
      <c r="L2640" s="26">
        <v>875.4</v>
      </c>
    </row>
    <row r="2642" spans="2:12" ht="13" x14ac:dyDescent="0.3">
      <c r="B2642" s="27" t="s">
        <v>3</v>
      </c>
      <c r="C2642" s="28">
        <v>2018</v>
      </c>
      <c r="E2642" s="27" t="s">
        <v>3</v>
      </c>
      <c r="F2642" s="28">
        <v>2018</v>
      </c>
      <c r="H2642" s="27" t="s">
        <v>3</v>
      </c>
      <c r="I2642" s="28">
        <v>2018</v>
      </c>
      <c r="K2642" s="27" t="s">
        <v>3</v>
      </c>
      <c r="L2642" s="28">
        <v>2018</v>
      </c>
    </row>
    <row r="2643" spans="2:12" ht="13" x14ac:dyDescent="0.3">
      <c r="B2643" s="29" t="str">
        <f>UnitName</f>
        <v>Plot</v>
      </c>
      <c r="C2643" s="30">
        <v>1</v>
      </c>
      <c r="E2643" s="29" t="str">
        <f>UnitName</f>
        <v>Plot</v>
      </c>
      <c r="F2643" s="30">
        <v>1</v>
      </c>
      <c r="H2643" s="29" t="str">
        <f>UnitName</f>
        <v>Plot</v>
      </c>
      <c r="I2643" s="30">
        <v>1</v>
      </c>
      <c r="K2643" s="29" t="str">
        <f>UnitName</f>
        <v>Plot</v>
      </c>
      <c r="L2643" s="30">
        <v>1</v>
      </c>
    </row>
    <row r="2644" spans="2:12" ht="13" x14ac:dyDescent="0.3">
      <c r="B2644" s="29" t="str">
        <f>BlockName</f>
        <v>Name</v>
      </c>
      <c r="C2644" s="30" t="s">
        <v>55</v>
      </c>
      <c r="E2644" s="29" t="str">
        <f>BlockName</f>
        <v>Name</v>
      </c>
      <c r="F2644" s="30" t="s">
        <v>55</v>
      </c>
      <c r="H2644" s="29" t="str">
        <f>BlockName</f>
        <v>Name</v>
      </c>
      <c r="I2644" s="30" t="s">
        <v>55</v>
      </c>
      <c r="K2644" s="29" t="str">
        <f>BlockName</f>
        <v>Name</v>
      </c>
      <c r="L2644" s="30" t="s">
        <v>55</v>
      </c>
    </row>
    <row r="2645" spans="2:12" ht="13" x14ac:dyDescent="0.3">
      <c r="B2645" s="29" t="str">
        <f>Factor2Name</f>
        <v>Variety</v>
      </c>
      <c r="C2645" s="30" t="s">
        <v>2</v>
      </c>
      <c r="E2645" s="29" t="str">
        <f>Factor2Name</f>
        <v>Variety</v>
      </c>
      <c r="F2645" s="30" t="s">
        <v>2</v>
      </c>
      <c r="H2645" s="29" t="str">
        <f>Factor2Name</f>
        <v>Variety</v>
      </c>
      <c r="I2645" s="30" t="s">
        <v>2</v>
      </c>
      <c r="K2645" s="29" t="str">
        <f>Factor2Name</f>
        <v>Variety</v>
      </c>
      <c r="L2645" s="30" t="s">
        <v>2</v>
      </c>
    </row>
    <row r="2646" spans="2:12" ht="13" x14ac:dyDescent="0.3">
      <c r="B2646" s="29" t="str">
        <f>Factor3Name</f>
        <v>Fertiliser</v>
      </c>
      <c r="C2646" s="30" t="s">
        <v>38</v>
      </c>
      <c r="E2646" s="29" t="str">
        <f>Factor3Name</f>
        <v>Fertiliser</v>
      </c>
      <c r="F2646" s="30" t="s">
        <v>38</v>
      </c>
      <c r="H2646" s="29" t="str">
        <f>Factor3Name</f>
        <v>Fertiliser</v>
      </c>
      <c r="I2646" s="30" t="s">
        <v>38</v>
      </c>
      <c r="K2646" s="29" t="str">
        <f>Factor3Name</f>
        <v>Fertiliser</v>
      </c>
      <c r="L2646" s="30" t="s">
        <v>38</v>
      </c>
    </row>
    <row r="2647" spans="2:12" ht="13" x14ac:dyDescent="0.3">
      <c r="B2647" s="29" t="str">
        <f>Factor1Name</f>
        <v>Weeding</v>
      </c>
      <c r="C2647" s="30" t="s">
        <v>37</v>
      </c>
      <c r="E2647" s="29" t="str">
        <f>Factor1Name</f>
        <v>Weeding</v>
      </c>
      <c r="F2647" s="30" t="s">
        <v>37</v>
      </c>
      <c r="H2647" s="29" t="str">
        <f>Factor1Name</f>
        <v>Weeding</v>
      </c>
      <c r="I2647" s="30" t="s">
        <v>37</v>
      </c>
      <c r="K2647" s="29" t="str">
        <f>Factor1Name</f>
        <v>Weeding</v>
      </c>
      <c r="L2647" s="30" t="s">
        <v>37</v>
      </c>
    </row>
    <row r="2648" spans="2:12" ht="13" x14ac:dyDescent="0.3">
      <c r="B2648" s="25" t="s">
        <v>14</v>
      </c>
      <c r="C2648" s="26">
        <v>755</v>
      </c>
      <c r="E2648" s="25" t="s">
        <v>14</v>
      </c>
      <c r="F2648" s="26">
        <v>736.5</v>
      </c>
      <c r="H2648" s="25" t="s">
        <v>14</v>
      </c>
      <c r="I2648" s="26">
        <v>910.7</v>
      </c>
      <c r="K2648" s="25" t="s">
        <v>14</v>
      </c>
      <c r="L2648" s="26">
        <v>735.4</v>
      </c>
    </row>
    <row r="2650" spans="2:12" ht="13" x14ac:dyDescent="0.3">
      <c r="B2650" s="27" t="s">
        <v>3</v>
      </c>
      <c r="C2650" s="28">
        <v>2018</v>
      </c>
      <c r="E2650" s="27" t="s">
        <v>3</v>
      </c>
      <c r="F2650" s="28">
        <v>2018</v>
      </c>
      <c r="H2650" s="27" t="s">
        <v>3</v>
      </c>
      <c r="I2650" s="28">
        <v>2018</v>
      </c>
      <c r="K2650" s="27" t="s">
        <v>3</v>
      </c>
      <c r="L2650" s="28">
        <v>2018</v>
      </c>
    </row>
    <row r="2651" spans="2:12" ht="13" x14ac:dyDescent="0.3">
      <c r="B2651" s="29" t="str">
        <f>UnitName</f>
        <v>Plot</v>
      </c>
      <c r="C2651" s="30">
        <v>1</v>
      </c>
      <c r="E2651" s="29" t="str">
        <f>UnitName</f>
        <v>Plot</v>
      </c>
      <c r="F2651" s="30">
        <v>1</v>
      </c>
      <c r="H2651" s="29" t="str">
        <f>UnitName</f>
        <v>Plot</v>
      </c>
      <c r="I2651" s="30">
        <v>1</v>
      </c>
      <c r="K2651" s="29" t="str">
        <f>UnitName</f>
        <v>Plot</v>
      </c>
      <c r="L2651" s="30">
        <v>1</v>
      </c>
    </row>
    <row r="2652" spans="2:12" ht="13" x14ac:dyDescent="0.3">
      <c r="B2652" s="29" t="str">
        <f>BlockName</f>
        <v>Name</v>
      </c>
      <c r="C2652" s="30" t="s">
        <v>55</v>
      </c>
      <c r="E2652" s="29" t="str">
        <f>BlockName</f>
        <v>Name</v>
      </c>
      <c r="F2652" s="30" t="s">
        <v>55</v>
      </c>
      <c r="H2652" s="29" t="str">
        <f>BlockName</f>
        <v>Name</v>
      </c>
      <c r="I2652" s="30" t="s">
        <v>55</v>
      </c>
      <c r="K2652" s="29" t="str">
        <f>BlockName</f>
        <v>Name</v>
      </c>
      <c r="L2652" s="30" t="s">
        <v>55</v>
      </c>
    </row>
    <row r="2653" spans="2:12" ht="13" x14ac:dyDescent="0.3">
      <c r="B2653" s="29" t="str">
        <f>Factor2Name</f>
        <v>Variety</v>
      </c>
      <c r="C2653" s="30" t="s">
        <v>2</v>
      </c>
      <c r="E2653" s="29" t="str">
        <f>Factor2Name</f>
        <v>Variety</v>
      </c>
      <c r="F2653" s="30" t="s">
        <v>2</v>
      </c>
      <c r="H2653" s="29" t="str">
        <f>Factor2Name</f>
        <v>Variety</v>
      </c>
      <c r="I2653" s="30" t="s">
        <v>2</v>
      </c>
      <c r="K2653" s="29" t="str">
        <f>Factor2Name</f>
        <v>Variety</v>
      </c>
      <c r="L2653" s="30" t="s">
        <v>2</v>
      </c>
    </row>
    <row r="2654" spans="2:12" ht="13" x14ac:dyDescent="0.3">
      <c r="B2654" s="29" t="str">
        <f>Factor3Name</f>
        <v>Fertiliser</v>
      </c>
      <c r="C2654" s="30" t="s">
        <v>38</v>
      </c>
      <c r="E2654" s="29" t="str">
        <f>Factor3Name</f>
        <v>Fertiliser</v>
      </c>
      <c r="F2654" s="30" t="s">
        <v>38</v>
      </c>
      <c r="H2654" s="29" t="str">
        <f>Factor3Name</f>
        <v>Fertiliser</v>
      </c>
      <c r="I2654" s="30" t="s">
        <v>38</v>
      </c>
      <c r="K2654" s="29" t="str">
        <f>Factor3Name</f>
        <v>Fertiliser</v>
      </c>
      <c r="L2654" s="30" t="s">
        <v>38</v>
      </c>
    </row>
    <row r="2655" spans="2:12" ht="13" x14ac:dyDescent="0.3">
      <c r="B2655" s="29" t="str">
        <f>Factor1Name</f>
        <v>Weeding</v>
      </c>
      <c r="C2655" s="30" t="s">
        <v>37</v>
      </c>
      <c r="E2655" s="29" t="str">
        <f>Factor1Name</f>
        <v>Weeding</v>
      </c>
      <c r="F2655" s="30" t="s">
        <v>37</v>
      </c>
      <c r="H2655" s="29" t="str">
        <f>Factor1Name</f>
        <v>Weeding</v>
      </c>
      <c r="I2655" s="30" t="s">
        <v>37</v>
      </c>
      <c r="K2655" s="29" t="str">
        <f>Factor1Name</f>
        <v>Weeding</v>
      </c>
      <c r="L2655" s="30" t="s">
        <v>37</v>
      </c>
    </row>
    <row r="2656" spans="2:12" ht="13" x14ac:dyDescent="0.3">
      <c r="B2656" s="25" t="s">
        <v>14</v>
      </c>
      <c r="C2656" s="26">
        <v>700</v>
      </c>
      <c r="E2656" s="25" t="s">
        <v>14</v>
      </c>
      <c r="F2656" s="26">
        <v>700.7</v>
      </c>
      <c r="H2656" s="25" t="s">
        <v>14</v>
      </c>
      <c r="I2656" s="26">
        <v>729.8</v>
      </c>
      <c r="K2656" s="25" t="s">
        <v>14</v>
      </c>
      <c r="L2656" s="26">
        <v>707.1</v>
      </c>
    </row>
    <row r="2658" spans="2:12" ht="13" x14ac:dyDescent="0.3">
      <c r="B2658" s="27" t="s">
        <v>3</v>
      </c>
      <c r="C2658" s="28">
        <v>2018</v>
      </c>
      <c r="E2658" s="27" t="s">
        <v>3</v>
      </c>
      <c r="F2658" s="28">
        <v>2018</v>
      </c>
      <c r="H2658" s="27" t="s">
        <v>3</v>
      </c>
      <c r="I2658" s="28">
        <v>2018</v>
      </c>
      <c r="K2658" s="27" t="s">
        <v>3</v>
      </c>
      <c r="L2658" s="28">
        <v>2018</v>
      </c>
    </row>
    <row r="2659" spans="2:12" ht="13" x14ac:dyDescent="0.3">
      <c r="B2659" s="29" t="str">
        <f>UnitName</f>
        <v>Plot</v>
      </c>
      <c r="C2659" s="30">
        <v>1</v>
      </c>
      <c r="E2659" s="29" t="str">
        <f>UnitName</f>
        <v>Plot</v>
      </c>
      <c r="F2659" s="30">
        <v>1</v>
      </c>
      <c r="H2659" s="29" t="str">
        <f>UnitName</f>
        <v>Plot</v>
      </c>
      <c r="I2659" s="30">
        <v>1</v>
      </c>
      <c r="K2659" s="29" t="str">
        <f>UnitName</f>
        <v>Plot</v>
      </c>
      <c r="L2659" s="30">
        <v>1</v>
      </c>
    </row>
    <row r="2660" spans="2:12" ht="13" x14ac:dyDescent="0.3">
      <c r="B2660" s="29" t="str">
        <f>BlockName</f>
        <v>Name</v>
      </c>
      <c r="C2660" s="30" t="s">
        <v>55</v>
      </c>
      <c r="E2660" s="29" t="str">
        <f>BlockName</f>
        <v>Name</v>
      </c>
      <c r="F2660" s="30" t="s">
        <v>55</v>
      </c>
      <c r="H2660" s="29" t="str">
        <f>BlockName</f>
        <v>Name</v>
      </c>
      <c r="I2660" s="30" t="s">
        <v>55</v>
      </c>
      <c r="K2660" s="29" t="str">
        <f>BlockName</f>
        <v>Name</v>
      </c>
      <c r="L2660" s="30" t="s">
        <v>55</v>
      </c>
    </row>
    <row r="2661" spans="2:12" ht="13" x14ac:dyDescent="0.3">
      <c r="B2661" s="29" t="str">
        <f>Factor2Name</f>
        <v>Variety</v>
      </c>
      <c r="C2661" s="30" t="s">
        <v>2</v>
      </c>
      <c r="E2661" s="29" t="str">
        <f>Factor2Name</f>
        <v>Variety</v>
      </c>
      <c r="F2661" s="30" t="s">
        <v>2</v>
      </c>
      <c r="H2661" s="29" t="str">
        <f>Factor2Name</f>
        <v>Variety</v>
      </c>
      <c r="I2661" s="30" t="s">
        <v>2</v>
      </c>
      <c r="K2661" s="29" t="str">
        <f>Factor2Name</f>
        <v>Variety</v>
      </c>
      <c r="L2661" s="30" t="s">
        <v>2</v>
      </c>
    </row>
    <row r="2662" spans="2:12" ht="13" x14ac:dyDescent="0.3">
      <c r="B2662" s="29" t="str">
        <f>Factor3Name</f>
        <v>Fertiliser</v>
      </c>
      <c r="C2662" s="30" t="s">
        <v>38</v>
      </c>
      <c r="E2662" s="29" t="str">
        <f>Factor3Name</f>
        <v>Fertiliser</v>
      </c>
      <c r="F2662" s="30" t="s">
        <v>38</v>
      </c>
      <c r="H2662" s="29" t="str">
        <f>Factor3Name</f>
        <v>Fertiliser</v>
      </c>
      <c r="I2662" s="30" t="s">
        <v>38</v>
      </c>
      <c r="K2662" s="29" t="str">
        <f>Factor3Name</f>
        <v>Fertiliser</v>
      </c>
      <c r="L2662" s="30" t="s">
        <v>38</v>
      </c>
    </row>
    <row r="2663" spans="2:12" ht="13" x14ac:dyDescent="0.3">
      <c r="B2663" s="29" t="str">
        <f>Factor1Name</f>
        <v>Weeding</v>
      </c>
      <c r="C2663" s="30" t="s">
        <v>37</v>
      </c>
      <c r="E2663" s="29" t="str">
        <f>Factor1Name</f>
        <v>Weeding</v>
      </c>
      <c r="F2663" s="30" t="s">
        <v>37</v>
      </c>
      <c r="H2663" s="29" t="str">
        <f>Factor1Name</f>
        <v>Weeding</v>
      </c>
      <c r="I2663" s="30" t="s">
        <v>37</v>
      </c>
      <c r="K2663" s="29" t="str">
        <f>Factor1Name</f>
        <v>Weeding</v>
      </c>
      <c r="L2663" s="30" t="s">
        <v>37</v>
      </c>
    </row>
    <row r="2664" spans="2:12" ht="13" x14ac:dyDescent="0.3">
      <c r="B2664" s="25" t="s">
        <v>14</v>
      </c>
      <c r="C2664" s="26">
        <v>806</v>
      </c>
      <c r="E2664" s="25" t="s">
        <v>14</v>
      </c>
      <c r="F2664" s="26">
        <v>977</v>
      </c>
      <c r="H2664" s="25" t="s">
        <v>14</v>
      </c>
      <c r="I2664" s="26">
        <v>773.1</v>
      </c>
      <c r="K2664" s="25" t="s">
        <v>14</v>
      </c>
      <c r="L2664" s="26">
        <v>746.9</v>
      </c>
    </row>
    <row r="2666" spans="2:12" ht="13" x14ac:dyDescent="0.3">
      <c r="B2666" s="27" t="s">
        <v>3</v>
      </c>
      <c r="C2666" s="28">
        <v>2018</v>
      </c>
      <c r="E2666" s="27" t="s">
        <v>3</v>
      </c>
      <c r="F2666" s="28">
        <v>2018</v>
      </c>
      <c r="H2666" s="27" t="s">
        <v>3</v>
      </c>
      <c r="I2666" s="28">
        <v>2018</v>
      </c>
      <c r="K2666" s="27" t="s">
        <v>3</v>
      </c>
      <c r="L2666" s="28">
        <v>2018</v>
      </c>
    </row>
    <row r="2667" spans="2:12" ht="13" x14ac:dyDescent="0.3">
      <c r="B2667" s="29" t="str">
        <f>UnitName</f>
        <v>Plot</v>
      </c>
      <c r="C2667" s="30">
        <v>1</v>
      </c>
      <c r="E2667" s="29" t="str">
        <f>UnitName</f>
        <v>Plot</v>
      </c>
      <c r="F2667" s="30">
        <v>1</v>
      </c>
      <c r="H2667" s="29" t="str">
        <f>UnitName</f>
        <v>Plot</v>
      </c>
      <c r="I2667" s="30">
        <v>1</v>
      </c>
      <c r="K2667" s="29" t="str">
        <f>UnitName</f>
        <v>Plot</v>
      </c>
      <c r="L2667" s="30">
        <v>1</v>
      </c>
    </row>
    <row r="2668" spans="2:12" ht="13" x14ac:dyDescent="0.3">
      <c r="B2668" s="29" t="str">
        <f>BlockName</f>
        <v>Name</v>
      </c>
      <c r="C2668" s="30" t="s">
        <v>55</v>
      </c>
      <c r="E2668" s="29" t="str">
        <f>BlockName</f>
        <v>Name</v>
      </c>
      <c r="F2668" s="30" t="s">
        <v>55</v>
      </c>
      <c r="H2668" s="29" t="str">
        <f>BlockName</f>
        <v>Name</v>
      </c>
      <c r="I2668" s="30" t="s">
        <v>55</v>
      </c>
      <c r="K2668" s="29" t="str">
        <f>BlockName</f>
        <v>Name</v>
      </c>
      <c r="L2668" s="30" t="s">
        <v>55</v>
      </c>
    </row>
    <row r="2669" spans="2:12" ht="13" x14ac:dyDescent="0.3">
      <c r="B2669" s="29" t="str">
        <f>Factor2Name</f>
        <v>Variety</v>
      </c>
      <c r="C2669" s="30" t="s">
        <v>2</v>
      </c>
      <c r="E2669" s="29" t="str">
        <f>Factor2Name</f>
        <v>Variety</v>
      </c>
      <c r="F2669" s="30" t="s">
        <v>2</v>
      </c>
      <c r="H2669" s="29" t="str">
        <f>Factor2Name</f>
        <v>Variety</v>
      </c>
      <c r="I2669" s="30" t="s">
        <v>2</v>
      </c>
      <c r="K2669" s="29" t="str">
        <f>Factor2Name</f>
        <v>Variety</v>
      </c>
      <c r="L2669" s="30" t="s">
        <v>2</v>
      </c>
    </row>
    <row r="2670" spans="2:12" ht="13" x14ac:dyDescent="0.3">
      <c r="B2670" s="29" t="str">
        <f>Factor3Name</f>
        <v>Fertiliser</v>
      </c>
      <c r="C2670" s="30" t="s">
        <v>38</v>
      </c>
      <c r="E2670" s="29" t="str">
        <f>Factor3Name</f>
        <v>Fertiliser</v>
      </c>
      <c r="F2670" s="30" t="s">
        <v>38</v>
      </c>
      <c r="H2670" s="29" t="str">
        <f>Factor3Name</f>
        <v>Fertiliser</v>
      </c>
      <c r="I2670" s="30" t="s">
        <v>38</v>
      </c>
      <c r="K2670" s="29" t="str">
        <f>Factor3Name</f>
        <v>Fertiliser</v>
      </c>
      <c r="L2670" s="30" t="s">
        <v>38</v>
      </c>
    </row>
    <row r="2671" spans="2:12" ht="13" x14ac:dyDescent="0.3">
      <c r="B2671" s="29" t="str">
        <f>Factor1Name</f>
        <v>Weeding</v>
      </c>
      <c r="C2671" s="30" t="s">
        <v>37</v>
      </c>
      <c r="E2671" s="29" t="str">
        <f>Factor1Name</f>
        <v>Weeding</v>
      </c>
      <c r="F2671" s="30" t="s">
        <v>37</v>
      </c>
      <c r="H2671" s="29" t="str">
        <f>Factor1Name</f>
        <v>Weeding</v>
      </c>
      <c r="I2671" s="30" t="s">
        <v>37</v>
      </c>
      <c r="K2671" s="29" t="str">
        <f>Factor1Name</f>
        <v>Weeding</v>
      </c>
      <c r="L2671" s="30" t="s">
        <v>37</v>
      </c>
    </row>
    <row r="2672" spans="2:12" ht="13" x14ac:dyDescent="0.3">
      <c r="B2672" s="25" t="s">
        <v>14</v>
      </c>
      <c r="C2672" s="26">
        <v>844.6</v>
      </c>
      <c r="E2672" s="25" t="s">
        <v>14</v>
      </c>
      <c r="F2672" s="26">
        <v>726.5</v>
      </c>
      <c r="H2672" s="25" t="s">
        <v>14</v>
      </c>
      <c r="I2672" s="26">
        <v>850.4</v>
      </c>
      <c r="K2672" s="25" t="s">
        <v>14</v>
      </c>
      <c r="L2672" s="26">
        <v>755.6</v>
      </c>
    </row>
    <row r="2674" spans="2:12" ht="13" x14ac:dyDescent="0.3">
      <c r="B2674" s="27" t="s">
        <v>3</v>
      </c>
      <c r="C2674" s="28">
        <v>2018</v>
      </c>
      <c r="E2674" s="27" t="s">
        <v>3</v>
      </c>
      <c r="F2674" s="28">
        <v>2018</v>
      </c>
      <c r="H2674" s="27" t="s">
        <v>3</v>
      </c>
      <c r="I2674" s="28">
        <v>2018</v>
      </c>
      <c r="K2674" s="27" t="s">
        <v>3</v>
      </c>
      <c r="L2674" s="28">
        <v>2018</v>
      </c>
    </row>
    <row r="2675" spans="2:12" ht="13" x14ac:dyDescent="0.3">
      <c r="B2675" s="29" t="str">
        <f>UnitName</f>
        <v>Plot</v>
      </c>
      <c r="C2675" s="30">
        <v>1</v>
      </c>
      <c r="E2675" s="29" t="str">
        <f>UnitName</f>
        <v>Plot</v>
      </c>
      <c r="F2675" s="30">
        <v>1</v>
      </c>
      <c r="H2675" s="29" t="str">
        <f>UnitName</f>
        <v>Plot</v>
      </c>
      <c r="I2675" s="30">
        <v>1</v>
      </c>
      <c r="K2675" s="29" t="str">
        <f>UnitName</f>
        <v>Plot</v>
      </c>
      <c r="L2675" s="30">
        <v>1</v>
      </c>
    </row>
    <row r="2676" spans="2:12" ht="13" x14ac:dyDescent="0.3">
      <c r="B2676" s="29" t="str">
        <f>BlockName</f>
        <v>Name</v>
      </c>
      <c r="C2676" s="30" t="s">
        <v>55</v>
      </c>
      <c r="E2676" s="29" t="str">
        <f>BlockName</f>
        <v>Name</v>
      </c>
      <c r="F2676" s="30" t="s">
        <v>55</v>
      </c>
      <c r="H2676" s="29" t="str">
        <f>BlockName</f>
        <v>Name</v>
      </c>
      <c r="I2676" s="30" t="s">
        <v>55</v>
      </c>
      <c r="K2676" s="29" t="str">
        <f>BlockName</f>
        <v>Name</v>
      </c>
      <c r="L2676" s="30" t="s">
        <v>55</v>
      </c>
    </row>
    <row r="2677" spans="2:12" ht="13" x14ac:dyDescent="0.3">
      <c r="B2677" s="29" t="str">
        <f>Factor2Name</f>
        <v>Variety</v>
      </c>
      <c r="C2677" s="30" t="s">
        <v>2</v>
      </c>
      <c r="E2677" s="29" t="str">
        <f>Factor2Name</f>
        <v>Variety</v>
      </c>
      <c r="F2677" s="30" t="s">
        <v>2</v>
      </c>
      <c r="H2677" s="29" t="str">
        <f>Factor2Name</f>
        <v>Variety</v>
      </c>
      <c r="I2677" s="30" t="s">
        <v>2</v>
      </c>
      <c r="K2677" s="29" t="str">
        <f>Factor2Name</f>
        <v>Variety</v>
      </c>
      <c r="L2677" s="30" t="s">
        <v>2</v>
      </c>
    </row>
    <row r="2678" spans="2:12" ht="13" x14ac:dyDescent="0.3">
      <c r="B2678" s="29" t="str">
        <f>Factor3Name</f>
        <v>Fertiliser</v>
      </c>
      <c r="C2678" s="30" t="s">
        <v>38</v>
      </c>
      <c r="E2678" s="29" t="str">
        <f>Factor3Name</f>
        <v>Fertiliser</v>
      </c>
      <c r="F2678" s="30" t="s">
        <v>38</v>
      </c>
      <c r="H2678" s="29" t="str">
        <f>Factor3Name</f>
        <v>Fertiliser</v>
      </c>
      <c r="I2678" s="30" t="s">
        <v>38</v>
      </c>
      <c r="K2678" s="29" t="str">
        <f>Factor3Name</f>
        <v>Fertiliser</v>
      </c>
      <c r="L2678" s="30" t="s">
        <v>38</v>
      </c>
    </row>
    <row r="2679" spans="2:12" ht="13" x14ac:dyDescent="0.3">
      <c r="B2679" s="29" t="str">
        <f>Factor1Name</f>
        <v>Weeding</v>
      </c>
      <c r="C2679" s="30" t="s">
        <v>37</v>
      </c>
      <c r="E2679" s="29" t="str">
        <f>Factor1Name</f>
        <v>Weeding</v>
      </c>
      <c r="F2679" s="30" t="s">
        <v>37</v>
      </c>
      <c r="H2679" s="29" t="str">
        <f>Factor1Name</f>
        <v>Weeding</v>
      </c>
      <c r="I2679" s="30" t="s">
        <v>37</v>
      </c>
      <c r="K2679" s="29" t="str">
        <f>Factor1Name</f>
        <v>Weeding</v>
      </c>
      <c r="L2679" s="30" t="s">
        <v>37</v>
      </c>
    </row>
    <row r="2680" spans="2:12" ht="13" x14ac:dyDescent="0.3">
      <c r="B2680" s="25" t="s">
        <v>14</v>
      </c>
      <c r="C2680" s="26">
        <v>634.20000000000005</v>
      </c>
      <c r="E2680" s="25" t="s">
        <v>14</v>
      </c>
      <c r="F2680" s="26">
        <v>959.7</v>
      </c>
      <c r="H2680" s="25" t="s">
        <v>14</v>
      </c>
      <c r="I2680" s="26">
        <v>739.7</v>
      </c>
      <c r="K2680" s="25" t="s">
        <v>14</v>
      </c>
      <c r="L2680" s="26">
        <v>845.3</v>
      </c>
    </row>
    <row r="2682" spans="2:12" ht="13" x14ac:dyDescent="0.3">
      <c r="B2682" s="27" t="s">
        <v>3</v>
      </c>
      <c r="C2682" s="28">
        <v>2018</v>
      </c>
      <c r="E2682" s="27" t="s">
        <v>3</v>
      </c>
      <c r="F2682" s="28">
        <v>2018</v>
      </c>
      <c r="H2682" s="27" t="s">
        <v>3</v>
      </c>
      <c r="I2682" s="28">
        <v>2018</v>
      </c>
      <c r="K2682" s="27" t="s">
        <v>3</v>
      </c>
      <c r="L2682" s="28">
        <v>2018</v>
      </c>
    </row>
    <row r="2683" spans="2:12" ht="13" x14ac:dyDescent="0.3">
      <c r="B2683" s="29" t="str">
        <f>UnitName</f>
        <v>Plot</v>
      </c>
      <c r="C2683" s="30">
        <v>2</v>
      </c>
      <c r="E2683" s="29" t="str">
        <f>UnitName</f>
        <v>Plot</v>
      </c>
      <c r="F2683" s="30">
        <v>2</v>
      </c>
      <c r="H2683" s="29" t="str">
        <f>UnitName</f>
        <v>Plot</v>
      </c>
      <c r="I2683" s="30">
        <v>2</v>
      </c>
      <c r="K2683" s="29" t="str">
        <f>UnitName</f>
        <v>Plot</v>
      </c>
      <c r="L2683" s="30">
        <v>2</v>
      </c>
    </row>
    <row r="2684" spans="2:12" ht="13" x14ac:dyDescent="0.3">
      <c r="B2684" s="29" t="str">
        <f>BlockName</f>
        <v>Name</v>
      </c>
      <c r="C2684" s="30" t="s">
        <v>55</v>
      </c>
      <c r="E2684" s="29" t="str">
        <f>BlockName</f>
        <v>Name</v>
      </c>
      <c r="F2684" s="30" t="s">
        <v>55</v>
      </c>
      <c r="H2684" s="29" t="str">
        <f>BlockName</f>
        <v>Name</v>
      </c>
      <c r="I2684" s="30" t="s">
        <v>55</v>
      </c>
      <c r="K2684" s="29" t="str">
        <f>BlockName</f>
        <v>Name</v>
      </c>
      <c r="L2684" s="30" t="s">
        <v>55</v>
      </c>
    </row>
    <row r="2685" spans="2:12" ht="13" x14ac:dyDescent="0.3">
      <c r="B2685" s="29" t="str">
        <f>Factor2Name</f>
        <v>Variety</v>
      </c>
      <c r="C2685" s="30" t="s">
        <v>2</v>
      </c>
      <c r="E2685" s="29" t="str">
        <f>Factor2Name</f>
        <v>Variety</v>
      </c>
      <c r="F2685" s="30" t="s">
        <v>2</v>
      </c>
      <c r="H2685" s="29" t="str">
        <f>Factor2Name</f>
        <v>Variety</v>
      </c>
      <c r="I2685" s="30" t="s">
        <v>2</v>
      </c>
      <c r="K2685" s="29" t="str">
        <f>Factor2Name</f>
        <v>Variety</v>
      </c>
      <c r="L2685" s="30" t="s">
        <v>2</v>
      </c>
    </row>
    <row r="2686" spans="2:12" ht="13" x14ac:dyDescent="0.3">
      <c r="B2686" s="29" t="str">
        <f>Factor3Name</f>
        <v>Fertiliser</v>
      </c>
      <c r="C2686" s="30" t="s">
        <v>38</v>
      </c>
      <c r="E2686" s="29" t="str">
        <f>Factor3Name</f>
        <v>Fertiliser</v>
      </c>
      <c r="F2686" s="30" t="s">
        <v>38</v>
      </c>
      <c r="H2686" s="29" t="str">
        <f>Factor3Name</f>
        <v>Fertiliser</v>
      </c>
      <c r="I2686" s="30" t="s">
        <v>38</v>
      </c>
      <c r="K2686" s="29" t="str">
        <f>Factor3Name</f>
        <v>Fertiliser</v>
      </c>
      <c r="L2686" s="30" t="s">
        <v>38</v>
      </c>
    </row>
    <row r="2687" spans="2:12" ht="13" x14ac:dyDescent="0.3">
      <c r="B2687" s="29" t="str">
        <f>Factor1Name</f>
        <v>Weeding</v>
      </c>
      <c r="C2687" s="30" t="s">
        <v>37</v>
      </c>
      <c r="E2687" s="29" t="str">
        <f>Factor1Name</f>
        <v>Weeding</v>
      </c>
      <c r="F2687" s="30" t="s">
        <v>37</v>
      </c>
      <c r="H2687" s="29" t="str">
        <f>Factor1Name</f>
        <v>Weeding</v>
      </c>
      <c r="I2687" s="30" t="s">
        <v>37</v>
      </c>
      <c r="K2687" s="29" t="str">
        <f>Factor1Name</f>
        <v>Weeding</v>
      </c>
      <c r="L2687" s="30" t="s">
        <v>37</v>
      </c>
    </row>
    <row r="2688" spans="2:12" ht="13" x14ac:dyDescent="0.3">
      <c r="B2688" s="25" t="s">
        <v>14</v>
      </c>
      <c r="C2688" s="26">
        <v>1096.5</v>
      </c>
      <c r="E2688" s="25" t="s">
        <v>14</v>
      </c>
      <c r="F2688" s="26">
        <v>769.4</v>
      </c>
      <c r="H2688" s="25" t="s">
        <v>14</v>
      </c>
      <c r="I2688" s="26">
        <v>765.6</v>
      </c>
      <c r="K2688" s="25" t="s">
        <v>14</v>
      </c>
      <c r="L2688" s="26">
        <v>789.4</v>
      </c>
    </row>
    <row r="2690" spans="2:12" ht="13" x14ac:dyDescent="0.3">
      <c r="B2690" s="27" t="s">
        <v>3</v>
      </c>
      <c r="C2690" s="28">
        <v>2018</v>
      </c>
      <c r="E2690" s="27" t="s">
        <v>3</v>
      </c>
      <c r="F2690" s="28">
        <v>2018</v>
      </c>
      <c r="H2690" s="27" t="s">
        <v>3</v>
      </c>
      <c r="I2690" s="28">
        <v>2018</v>
      </c>
      <c r="K2690" s="27" t="s">
        <v>3</v>
      </c>
      <c r="L2690" s="28">
        <v>2018</v>
      </c>
    </row>
    <row r="2691" spans="2:12" ht="13" x14ac:dyDescent="0.3">
      <c r="B2691" s="29" t="str">
        <f>UnitName</f>
        <v>Plot</v>
      </c>
      <c r="C2691" s="30">
        <v>2</v>
      </c>
      <c r="E2691" s="29" t="str">
        <f>UnitName</f>
        <v>Plot</v>
      </c>
      <c r="F2691" s="30">
        <v>2</v>
      </c>
      <c r="H2691" s="29" t="str">
        <f>UnitName</f>
        <v>Plot</v>
      </c>
      <c r="I2691" s="30">
        <v>2</v>
      </c>
      <c r="K2691" s="29" t="str">
        <f>UnitName</f>
        <v>Plot</v>
      </c>
      <c r="L2691" s="30">
        <v>2</v>
      </c>
    </row>
    <row r="2692" spans="2:12" ht="13" x14ac:dyDescent="0.3">
      <c r="B2692" s="29" t="str">
        <f>BlockName</f>
        <v>Name</v>
      </c>
      <c r="C2692" s="30" t="s">
        <v>55</v>
      </c>
      <c r="E2692" s="29" t="str">
        <f>BlockName</f>
        <v>Name</v>
      </c>
      <c r="F2692" s="30" t="s">
        <v>55</v>
      </c>
      <c r="H2692" s="29" t="str">
        <f>BlockName</f>
        <v>Name</v>
      </c>
      <c r="I2692" s="30" t="s">
        <v>55</v>
      </c>
      <c r="K2692" s="29" t="str">
        <f>BlockName</f>
        <v>Name</v>
      </c>
      <c r="L2692" s="30" t="s">
        <v>55</v>
      </c>
    </row>
    <row r="2693" spans="2:12" ht="13" x14ac:dyDescent="0.3">
      <c r="B2693" s="29" t="str">
        <f>Factor2Name</f>
        <v>Variety</v>
      </c>
      <c r="C2693" s="30" t="s">
        <v>2</v>
      </c>
      <c r="E2693" s="29" t="str">
        <f>Factor2Name</f>
        <v>Variety</v>
      </c>
      <c r="F2693" s="30" t="s">
        <v>2</v>
      </c>
      <c r="H2693" s="29" t="str">
        <f>Factor2Name</f>
        <v>Variety</v>
      </c>
      <c r="I2693" s="30" t="s">
        <v>2</v>
      </c>
      <c r="K2693" s="29" t="str">
        <f>Factor2Name</f>
        <v>Variety</v>
      </c>
      <c r="L2693" s="30" t="s">
        <v>2</v>
      </c>
    </row>
    <row r="2694" spans="2:12" ht="13" x14ac:dyDescent="0.3">
      <c r="B2694" s="29" t="str">
        <f>Factor3Name</f>
        <v>Fertiliser</v>
      </c>
      <c r="C2694" s="30" t="s">
        <v>38</v>
      </c>
      <c r="E2694" s="29" t="str">
        <f>Factor3Name</f>
        <v>Fertiliser</v>
      </c>
      <c r="F2694" s="30" t="s">
        <v>38</v>
      </c>
      <c r="H2694" s="29" t="str">
        <f>Factor3Name</f>
        <v>Fertiliser</v>
      </c>
      <c r="I2694" s="30" t="s">
        <v>38</v>
      </c>
      <c r="K2694" s="29" t="str">
        <f>Factor3Name</f>
        <v>Fertiliser</v>
      </c>
      <c r="L2694" s="30" t="s">
        <v>38</v>
      </c>
    </row>
    <row r="2695" spans="2:12" ht="13" x14ac:dyDescent="0.3">
      <c r="B2695" s="29" t="str">
        <f>Factor1Name</f>
        <v>Weeding</v>
      </c>
      <c r="C2695" s="30" t="s">
        <v>37</v>
      </c>
      <c r="E2695" s="29" t="str">
        <f>Factor1Name</f>
        <v>Weeding</v>
      </c>
      <c r="F2695" s="30" t="s">
        <v>37</v>
      </c>
      <c r="H2695" s="29" t="str">
        <f>Factor1Name</f>
        <v>Weeding</v>
      </c>
      <c r="I2695" s="30" t="s">
        <v>37</v>
      </c>
      <c r="K2695" s="29" t="str">
        <f>Factor1Name</f>
        <v>Weeding</v>
      </c>
      <c r="L2695" s="30" t="s">
        <v>37</v>
      </c>
    </row>
    <row r="2696" spans="2:12" ht="13" x14ac:dyDescent="0.3">
      <c r="B2696" s="25" t="s">
        <v>14</v>
      </c>
      <c r="C2696" s="26">
        <v>858.1</v>
      </c>
      <c r="E2696" s="25" t="s">
        <v>14</v>
      </c>
      <c r="F2696" s="26">
        <v>734.3</v>
      </c>
      <c r="H2696" s="25" t="s">
        <v>14</v>
      </c>
      <c r="I2696" s="26">
        <v>913.9</v>
      </c>
      <c r="K2696" s="25" t="s">
        <v>14</v>
      </c>
      <c r="L2696" s="26">
        <v>877.7</v>
      </c>
    </row>
    <row r="2698" spans="2:12" ht="13" x14ac:dyDescent="0.3">
      <c r="B2698" s="27" t="s">
        <v>3</v>
      </c>
      <c r="C2698" s="28">
        <v>2018</v>
      </c>
      <c r="E2698" s="27" t="s">
        <v>3</v>
      </c>
      <c r="F2698" s="28">
        <v>2018</v>
      </c>
      <c r="H2698" s="27" t="s">
        <v>3</v>
      </c>
      <c r="I2698" s="28">
        <v>2018</v>
      </c>
      <c r="K2698" s="27" t="s">
        <v>3</v>
      </c>
      <c r="L2698" s="28">
        <v>2018</v>
      </c>
    </row>
    <row r="2699" spans="2:12" ht="13" x14ac:dyDescent="0.3">
      <c r="B2699" s="29" t="str">
        <f>UnitName</f>
        <v>Plot</v>
      </c>
      <c r="C2699" s="30">
        <v>2</v>
      </c>
      <c r="E2699" s="29" t="str">
        <f>UnitName</f>
        <v>Plot</v>
      </c>
      <c r="F2699" s="30">
        <v>2</v>
      </c>
      <c r="H2699" s="29" t="str">
        <f>UnitName</f>
        <v>Plot</v>
      </c>
      <c r="I2699" s="30">
        <v>2</v>
      </c>
      <c r="K2699" s="29" t="str">
        <f>UnitName</f>
        <v>Plot</v>
      </c>
      <c r="L2699" s="30">
        <v>2</v>
      </c>
    </row>
    <row r="2700" spans="2:12" ht="13" x14ac:dyDescent="0.3">
      <c r="B2700" s="29" t="str">
        <f>BlockName</f>
        <v>Name</v>
      </c>
      <c r="C2700" s="30" t="s">
        <v>55</v>
      </c>
      <c r="E2700" s="29" t="str">
        <f>BlockName</f>
        <v>Name</v>
      </c>
      <c r="F2700" s="30" t="s">
        <v>55</v>
      </c>
      <c r="H2700" s="29" t="str">
        <f>BlockName</f>
        <v>Name</v>
      </c>
      <c r="I2700" s="30" t="s">
        <v>55</v>
      </c>
      <c r="K2700" s="29" t="str">
        <f>BlockName</f>
        <v>Name</v>
      </c>
      <c r="L2700" s="30" t="s">
        <v>55</v>
      </c>
    </row>
    <row r="2701" spans="2:12" ht="13" x14ac:dyDescent="0.3">
      <c r="B2701" s="29" t="str">
        <f>Factor2Name</f>
        <v>Variety</v>
      </c>
      <c r="C2701" s="30" t="s">
        <v>2</v>
      </c>
      <c r="E2701" s="29" t="str">
        <f>Factor2Name</f>
        <v>Variety</v>
      </c>
      <c r="F2701" s="30" t="s">
        <v>2</v>
      </c>
      <c r="H2701" s="29" t="str">
        <f>Factor2Name</f>
        <v>Variety</v>
      </c>
      <c r="I2701" s="30" t="s">
        <v>2</v>
      </c>
      <c r="K2701" s="29" t="str">
        <f>Factor2Name</f>
        <v>Variety</v>
      </c>
      <c r="L2701" s="30" t="s">
        <v>2</v>
      </c>
    </row>
    <row r="2702" spans="2:12" ht="13" x14ac:dyDescent="0.3">
      <c r="B2702" s="29" t="str">
        <f>Factor3Name</f>
        <v>Fertiliser</v>
      </c>
      <c r="C2702" s="30" t="s">
        <v>38</v>
      </c>
      <c r="E2702" s="29" t="str">
        <f>Factor3Name</f>
        <v>Fertiliser</v>
      </c>
      <c r="F2702" s="30" t="s">
        <v>38</v>
      </c>
      <c r="H2702" s="29" t="str">
        <f>Factor3Name</f>
        <v>Fertiliser</v>
      </c>
      <c r="I2702" s="30" t="s">
        <v>38</v>
      </c>
      <c r="K2702" s="29" t="str">
        <f>Factor3Name</f>
        <v>Fertiliser</v>
      </c>
      <c r="L2702" s="30" t="s">
        <v>38</v>
      </c>
    </row>
    <row r="2703" spans="2:12" ht="13" x14ac:dyDescent="0.3">
      <c r="B2703" s="29" t="str">
        <f>Factor1Name</f>
        <v>Weeding</v>
      </c>
      <c r="C2703" s="30" t="s">
        <v>37</v>
      </c>
      <c r="E2703" s="29" t="str">
        <f>Factor1Name</f>
        <v>Weeding</v>
      </c>
      <c r="F2703" s="30" t="s">
        <v>37</v>
      </c>
      <c r="H2703" s="29" t="str">
        <f>Factor1Name</f>
        <v>Weeding</v>
      </c>
      <c r="I2703" s="30" t="s">
        <v>37</v>
      </c>
      <c r="K2703" s="29" t="str">
        <f>Factor1Name</f>
        <v>Weeding</v>
      </c>
      <c r="L2703" s="30" t="s">
        <v>37</v>
      </c>
    </row>
    <row r="2704" spans="2:12" ht="13" x14ac:dyDescent="0.3">
      <c r="B2704" s="25" t="s">
        <v>14</v>
      </c>
      <c r="C2704" s="26">
        <v>791</v>
      </c>
      <c r="E2704" s="25" t="s">
        <v>14</v>
      </c>
      <c r="F2704" s="26">
        <v>685.2</v>
      </c>
      <c r="H2704" s="25" t="s">
        <v>14</v>
      </c>
      <c r="I2704" s="26">
        <v>715.4</v>
      </c>
      <c r="K2704" s="25" t="s">
        <v>14</v>
      </c>
      <c r="L2704" s="26">
        <v>730.9</v>
      </c>
    </row>
    <row r="2706" spans="2:12" ht="13" x14ac:dyDescent="0.3">
      <c r="B2706" s="27" t="s">
        <v>3</v>
      </c>
      <c r="C2706" s="28">
        <v>2018</v>
      </c>
      <c r="E2706" s="27" t="s">
        <v>3</v>
      </c>
      <c r="F2706" s="28">
        <v>2018</v>
      </c>
      <c r="H2706" s="27" t="s">
        <v>3</v>
      </c>
      <c r="I2706" s="28">
        <v>2018</v>
      </c>
      <c r="K2706" s="27" t="s">
        <v>3</v>
      </c>
      <c r="L2706" s="28">
        <v>2018</v>
      </c>
    </row>
    <row r="2707" spans="2:12" ht="13" x14ac:dyDescent="0.3">
      <c r="B2707" s="29" t="str">
        <f>UnitName</f>
        <v>Plot</v>
      </c>
      <c r="C2707" s="30">
        <v>2</v>
      </c>
      <c r="E2707" s="29" t="str">
        <f>UnitName</f>
        <v>Plot</v>
      </c>
      <c r="F2707" s="30">
        <v>2</v>
      </c>
      <c r="H2707" s="29" t="str">
        <f>UnitName</f>
        <v>Plot</v>
      </c>
      <c r="I2707" s="30">
        <v>2</v>
      </c>
      <c r="K2707" s="29" t="str">
        <f>UnitName</f>
        <v>Plot</v>
      </c>
      <c r="L2707" s="30">
        <v>2</v>
      </c>
    </row>
    <row r="2708" spans="2:12" ht="13" x14ac:dyDescent="0.3">
      <c r="B2708" s="29" t="str">
        <f>BlockName</f>
        <v>Name</v>
      </c>
      <c r="C2708" s="30" t="s">
        <v>55</v>
      </c>
      <c r="E2708" s="29" t="str">
        <f>BlockName</f>
        <v>Name</v>
      </c>
      <c r="F2708" s="30" t="s">
        <v>55</v>
      </c>
      <c r="H2708" s="29" t="str">
        <f>BlockName</f>
        <v>Name</v>
      </c>
      <c r="I2708" s="30" t="s">
        <v>55</v>
      </c>
      <c r="K2708" s="29" t="str">
        <f>BlockName</f>
        <v>Name</v>
      </c>
      <c r="L2708" s="30" t="s">
        <v>55</v>
      </c>
    </row>
    <row r="2709" spans="2:12" ht="13" x14ac:dyDescent="0.3">
      <c r="B2709" s="29" t="str">
        <f>Factor2Name</f>
        <v>Variety</v>
      </c>
      <c r="C2709" s="30" t="s">
        <v>2</v>
      </c>
      <c r="E2709" s="29" t="str">
        <f>Factor2Name</f>
        <v>Variety</v>
      </c>
      <c r="F2709" s="30" t="s">
        <v>2</v>
      </c>
      <c r="H2709" s="29" t="str">
        <f>Factor2Name</f>
        <v>Variety</v>
      </c>
      <c r="I2709" s="30" t="s">
        <v>2</v>
      </c>
      <c r="K2709" s="29" t="str">
        <f>Factor2Name</f>
        <v>Variety</v>
      </c>
      <c r="L2709" s="30" t="s">
        <v>2</v>
      </c>
    </row>
    <row r="2710" spans="2:12" ht="13" x14ac:dyDescent="0.3">
      <c r="B2710" s="29" t="str">
        <f>Factor3Name</f>
        <v>Fertiliser</v>
      </c>
      <c r="C2710" s="30" t="s">
        <v>38</v>
      </c>
      <c r="E2710" s="29" t="str">
        <f>Factor3Name</f>
        <v>Fertiliser</v>
      </c>
      <c r="F2710" s="30" t="s">
        <v>38</v>
      </c>
      <c r="H2710" s="29" t="str">
        <f>Factor3Name</f>
        <v>Fertiliser</v>
      </c>
      <c r="I2710" s="30" t="s">
        <v>38</v>
      </c>
      <c r="K2710" s="29" t="str">
        <f>Factor3Name</f>
        <v>Fertiliser</v>
      </c>
      <c r="L2710" s="30" t="s">
        <v>38</v>
      </c>
    </row>
    <row r="2711" spans="2:12" ht="13" x14ac:dyDescent="0.3">
      <c r="B2711" s="29" t="str">
        <f>Factor1Name</f>
        <v>Weeding</v>
      </c>
      <c r="C2711" s="30" t="s">
        <v>37</v>
      </c>
      <c r="E2711" s="29" t="str">
        <f>Factor1Name</f>
        <v>Weeding</v>
      </c>
      <c r="F2711" s="30" t="s">
        <v>37</v>
      </c>
      <c r="H2711" s="29" t="str">
        <f>Factor1Name</f>
        <v>Weeding</v>
      </c>
      <c r="I2711" s="30" t="s">
        <v>37</v>
      </c>
      <c r="K2711" s="29" t="str">
        <f>Factor1Name</f>
        <v>Weeding</v>
      </c>
      <c r="L2711" s="30" t="s">
        <v>37</v>
      </c>
    </row>
    <row r="2712" spans="2:12" ht="13" x14ac:dyDescent="0.3">
      <c r="B2712" s="25" t="s">
        <v>14</v>
      </c>
      <c r="C2712" s="26">
        <v>1060.5999999999999</v>
      </c>
      <c r="E2712" s="25" t="s">
        <v>14</v>
      </c>
      <c r="F2712" s="26">
        <v>584.6</v>
      </c>
      <c r="H2712" s="25" t="s">
        <v>14</v>
      </c>
      <c r="I2712" s="26">
        <v>755.3</v>
      </c>
      <c r="K2712" s="25" t="s">
        <v>14</v>
      </c>
      <c r="L2712" s="26">
        <v>855.8</v>
      </c>
    </row>
    <row r="2714" spans="2:12" ht="13" x14ac:dyDescent="0.3">
      <c r="B2714" s="27" t="s">
        <v>3</v>
      </c>
      <c r="C2714" s="28">
        <v>2018</v>
      </c>
      <c r="E2714" s="27" t="s">
        <v>3</v>
      </c>
      <c r="F2714" s="28">
        <v>2018</v>
      </c>
      <c r="H2714" s="27" t="s">
        <v>3</v>
      </c>
      <c r="I2714" s="28">
        <v>2018</v>
      </c>
      <c r="K2714" s="27" t="s">
        <v>3</v>
      </c>
      <c r="L2714" s="28">
        <v>2018</v>
      </c>
    </row>
    <row r="2715" spans="2:12" ht="13" x14ac:dyDescent="0.3">
      <c r="B2715" s="29" t="str">
        <f>UnitName</f>
        <v>Plot</v>
      </c>
      <c r="C2715" s="30">
        <v>2</v>
      </c>
      <c r="E2715" s="29" t="str">
        <f>UnitName</f>
        <v>Plot</v>
      </c>
      <c r="F2715" s="30">
        <v>2</v>
      </c>
      <c r="H2715" s="29" t="str">
        <f>UnitName</f>
        <v>Plot</v>
      </c>
      <c r="I2715" s="30">
        <v>2</v>
      </c>
      <c r="K2715" s="29" t="str">
        <f>UnitName</f>
        <v>Plot</v>
      </c>
      <c r="L2715" s="30">
        <v>2</v>
      </c>
    </row>
    <row r="2716" spans="2:12" ht="13" x14ac:dyDescent="0.3">
      <c r="B2716" s="29" t="str">
        <f>BlockName</f>
        <v>Name</v>
      </c>
      <c r="C2716" s="30" t="s">
        <v>55</v>
      </c>
      <c r="E2716" s="29" t="str">
        <f>BlockName</f>
        <v>Name</v>
      </c>
      <c r="F2716" s="30" t="s">
        <v>55</v>
      </c>
      <c r="H2716" s="29" t="str">
        <f>BlockName</f>
        <v>Name</v>
      </c>
      <c r="I2716" s="30" t="s">
        <v>55</v>
      </c>
      <c r="K2716" s="29" t="str">
        <f>BlockName</f>
        <v>Name</v>
      </c>
      <c r="L2716" s="30" t="s">
        <v>55</v>
      </c>
    </row>
    <row r="2717" spans="2:12" ht="13" x14ac:dyDescent="0.3">
      <c r="B2717" s="29" t="str">
        <f>Factor2Name</f>
        <v>Variety</v>
      </c>
      <c r="C2717" s="30" t="s">
        <v>2</v>
      </c>
      <c r="E2717" s="29" t="str">
        <f>Factor2Name</f>
        <v>Variety</v>
      </c>
      <c r="F2717" s="30" t="s">
        <v>2</v>
      </c>
      <c r="H2717" s="29" t="str">
        <f>Factor2Name</f>
        <v>Variety</v>
      </c>
      <c r="I2717" s="30" t="s">
        <v>2</v>
      </c>
      <c r="K2717" s="29" t="str">
        <f>Factor2Name</f>
        <v>Variety</v>
      </c>
      <c r="L2717" s="30" t="s">
        <v>2</v>
      </c>
    </row>
    <row r="2718" spans="2:12" ht="13" x14ac:dyDescent="0.3">
      <c r="B2718" s="29" t="str">
        <f>Factor3Name</f>
        <v>Fertiliser</v>
      </c>
      <c r="C2718" s="30" t="s">
        <v>38</v>
      </c>
      <c r="E2718" s="29" t="str">
        <f>Factor3Name</f>
        <v>Fertiliser</v>
      </c>
      <c r="F2718" s="30" t="s">
        <v>38</v>
      </c>
      <c r="H2718" s="29" t="str">
        <f>Factor3Name</f>
        <v>Fertiliser</v>
      </c>
      <c r="I2718" s="30" t="s">
        <v>38</v>
      </c>
      <c r="K2718" s="29" t="str">
        <f>Factor3Name</f>
        <v>Fertiliser</v>
      </c>
      <c r="L2718" s="30" t="s">
        <v>38</v>
      </c>
    </row>
    <row r="2719" spans="2:12" ht="13" x14ac:dyDescent="0.3">
      <c r="B2719" s="29" t="str">
        <f>Factor1Name</f>
        <v>Weeding</v>
      </c>
      <c r="C2719" s="30" t="s">
        <v>37</v>
      </c>
      <c r="E2719" s="29" t="str">
        <f>Factor1Name</f>
        <v>Weeding</v>
      </c>
      <c r="F2719" s="30" t="s">
        <v>37</v>
      </c>
      <c r="H2719" s="29" t="str">
        <f>Factor1Name</f>
        <v>Weeding</v>
      </c>
      <c r="I2719" s="30" t="s">
        <v>37</v>
      </c>
      <c r="K2719" s="29" t="str">
        <f>Factor1Name</f>
        <v>Weeding</v>
      </c>
      <c r="L2719" s="30" t="s">
        <v>37</v>
      </c>
    </row>
    <row r="2720" spans="2:12" ht="13" x14ac:dyDescent="0.3">
      <c r="B2720" s="25" t="s">
        <v>14</v>
      </c>
      <c r="C2720" s="26">
        <v>743.7</v>
      </c>
      <c r="E2720" s="25" t="s">
        <v>14</v>
      </c>
      <c r="F2720" s="26">
        <v>752.3</v>
      </c>
      <c r="H2720" s="25" t="s">
        <v>14</v>
      </c>
      <c r="I2720" s="26">
        <v>695.9</v>
      </c>
      <c r="K2720" s="25" t="s">
        <v>14</v>
      </c>
      <c r="L2720" s="26">
        <v>754</v>
      </c>
    </row>
    <row r="2722" spans="2:12" ht="13" x14ac:dyDescent="0.3">
      <c r="B2722" s="27" t="s">
        <v>3</v>
      </c>
      <c r="C2722" s="28">
        <v>2018</v>
      </c>
      <c r="E2722" s="27" t="s">
        <v>3</v>
      </c>
      <c r="F2722" s="28">
        <v>2018</v>
      </c>
      <c r="H2722" s="27" t="s">
        <v>3</v>
      </c>
      <c r="I2722" s="28">
        <v>2018</v>
      </c>
      <c r="K2722" s="27" t="s">
        <v>3</v>
      </c>
      <c r="L2722" s="28">
        <v>2018</v>
      </c>
    </row>
    <row r="2723" spans="2:12" ht="13" x14ac:dyDescent="0.3">
      <c r="B2723" s="29" t="str">
        <f>UnitName</f>
        <v>Plot</v>
      </c>
      <c r="C2723" s="30">
        <v>3</v>
      </c>
      <c r="E2723" s="29" t="str">
        <f>UnitName</f>
        <v>Plot</v>
      </c>
      <c r="F2723" s="30">
        <v>3</v>
      </c>
      <c r="H2723" s="29" t="str">
        <f>UnitName</f>
        <v>Plot</v>
      </c>
      <c r="I2723" s="30">
        <v>3</v>
      </c>
      <c r="K2723" s="29" t="str">
        <f>UnitName</f>
        <v>Plot</v>
      </c>
      <c r="L2723" s="30">
        <v>3</v>
      </c>
    </row>
    <row r="2724" spans="2:12" ht="13" x14ac:dyDescent="0.3">
      <c r="B2724" s="29" t="str">
        <f>BlockName</f>
        <v>Name</v>
      </c>
      <c r="C2724" s="30" t="s">
        <v>55</v>
      </c>
      <c r="E2724" s="29" t="str">
        <f>BlockName</f>
        <v>Name</v>
      </c>
      <c r="F2724" s="30" t="s">
        <v>55</v>
      </c>
      <c r="H2724" s="29" t="str">
        <f>BlockName</f>
        <v>Name</v>
      </c>
      <c r="I2724" s="30" t="s">
        <v>55</v>
      </c>
      <c r="K2724" s="29" t="str">
        <f>BlockName</f>
        <v>Name</v>
      </c>
      <c r="L2724" s="30" t="s">
        <v>55</v>
      </c>
    </row>
    <row r="2725" spans="2:12" ht="13" x14ac:dyDescent="0.3">
      <c r="B2725" s="29" t="str">
        <f>Factor2Name</f>
        <v>Variety</v>
      </c>
      <c r="C2725" s="30" t="s">
        <v>2</v>
      </c>
      <c r="E2725" s="29" t="str">
        <f>Factor2Name</f>
        <v>Variety</v>
      </c>
      <c r="F2725" s="30" t="s">
        <v>2</v>
      </c>
      <c r="H2725" s="29" t="str">
        <f>Factor2Name</f>
        <v>Variety</v>
      </c>
      <c r="I2725" s="30" t="s">
        <v>2</v>
      </c>
      <c r="K2725" s="29" t="str">
        <f>Factor2Name</f>
        <v>Variety</v>
      </c>
      <c r="L2725" s="30" t="s">
        <v>2</v>
      </c>
    </row>
    <row r="2726" spans="2:12" ht="13" x14ac:dyDescent="0.3">
      <c r="B2726" s="29" t="str">
        <f>Factor3Name</f>
        <v>Fertiliser</v>
      </c>
      <c r="C2726" s="30" t="s">
        <v>38</v>
      </c>
      <c r="E2726" s="29" t="str">
        <f>Factor3Name</f>
        <v>Fertiliser</v>
      </c>
      <c r="F2726" s="30" t="s">
        <v>38</v>
      </c>
      <c r="H2726" s="29" t="str">
        <f>Factor3Name</f>
        <v>Fertiliser</v>
      </c>
      <c r="I2726" s="30" t="s">
        <v>38</v>
      </c>
      <c r="K2726" s="29" t="str">
        <f>Factor3Name</f>
        <v>Fertiliser</v>
      </c>
      <c r="L2726" s="30" t="s">
        <v>38</v>
      </c>
    </row>
    <row r="2727" spans="2:12" ht="13" x14ac:dyDescent="0.3">
      <c r="B2727" s="29" t="str">
        <f>Factor1Name</f>
        <v>Weeding</v>
      </c>
      <c r="C2727" s="30" t="s">
        <v>37</v>
      </c>
      <c r="E2727" s="29" t="str">
        <f>Factor1Name</f>
        <v>Weeding</v>
      </c>
      <c r="F2727" s="30" t="s">
        <v>37</v>
      </c>
      <c r="H2727" s="29" t="str">
        <f>Factor1Name</f>
        <v>Weeding</v>
      </c>
      <c r="I2727" s="30" t="s">
        <v>37</v>
      </c>
      <c r="K2727" s="29" t="str">
        <f>Factor1Name</f>
        <v>Weeding</v>
      </c>
      <c r="L2727" s="30" t="s">
        <v>37</v>
      </c>
    </row>
    <row r="2728" spans="2:12" ht="13" x14ac:dyDescent="0.3">
      <c r="B2728" s="25" t="s">
        <v>14</v>
      </c>
      <c r="C2728" s="26">
        <v>794.3</v>
      </c>
      <c r="E2728" s="25" t="s">
        <v>14</v>
      </c>
      <c r="F2728" s="26">
        <v>943.6</v>
      </c>
      <c r="H2728" s="25" t="s">
        <v>14</v>
      </c>
      <c r="I2728" s="26">
        <v>623.79999999999995</v>
      </c>
      <c r="K2728" s="25" t="s">
        <v>14</v>
      </c>
      <c r="L2728" s="26">
        <v>871.7</v>
      </c>
    </row>
    <row r="2730" spans="2:12" ht="13" x14ac:dyDescent="0.3">
      <c r="B2730" s="27" t="s">
        <v>3</v>
      </c>
      <c r="C2730" s="28">
        <v>2018</v>
      </c>
      <c r="E2730" s="27" t="s">
        <v>3</v>
      </c>
      <c r="F2730" s="28">
        <v>2018</v>
      </c>
      <c r="H2730" s="27" t="s">
        <v>3</v>
      </c>
      <c r="I2730" s="28">
        <v>2018</v>
      </c>
      <c r="K2730" s="27" t="s">
        <v>3</v>
      </c>
      <c r="L2730" s="28">
        <v>2018</v>
      </c>
    </row>
    <row r="2731" spans="2:12" ht="13" x14ac:dyDescent="0.3">
      <c r="B2731" s="29" t="str">
        <f>UnitName</f>
        <v>Plot</v>
      </c>
      <c r="C2731" s="30">
        <v>3</v>
      </c>
      <c r="E2731" s="29" t="str">
        <f>UnitName</f>
        <v>Plot</v>
      </c>
      <c r="F2731" s="30">
        <v>3</v>
      </c>
      <c r="H2731" s="29" t="str">
        <f>UnitName</f>
        <v>Plot</v>
      </c>
      <c r="I2731" s="30">
        <v>3</v>
      </c>
      <c r="K2731" s="29" t="str">
        <f>UnitName</f>
        <v>Plot</v>
      </c>
      <c r="L2731" s="30">
        <v>3</v>
      </c>
    </row>
    <row r="2732" spans="2:12" ht="13" x14ac:dyDescent="0.3">
      <c r="B2732" s="29" t="str">
        <f>BlockName</f>
        <v>Name</v>
      </c>
      <c r="C2732" s="30" t="s">
        <v>55</v>
      </c>
      <c r="E2732" s="29" t="str">
        <f>BlockName</f>
        <v>Name</v>
      </c>
      <c r="F2732" s="30" t="s">
        <v>55</v>
      </c>
      <c r="H2732" s="29" t="str">
        <f>BlockName</f>
        <v>Name</v>
      </c>
      <c r="I2732" s="30" t="s">
        <v>55</v>
      </c>
      <c r="K2732" s="29" t="str">
        <f>BlockName</f>
        <v>Name</v>
      </c>
      <c r="L2732" s="30" t="s">
        <v>55</v>
      </c>
    </row>
    <row r="2733" spans="2:12" ht="13" x14ac:dyDescent="0.3">
      <c r="B2733" s="29" t="str">
        <f>Factor2Name</f>
        <v>Variety</v>
      </c>
      <c r="C2733" s="30" t="s">
        <v>2</v>
      </c>
      <c r="E2733" s="29" t="str">
        <f>Factor2Name</f>
        <v>Variety</v>
      </c>
      <c r="F2733" s="30" t="s">
        <v>2</v>
      </c>
      <c r="H2733" s="29" t="str">
        <f>Factor2Name</f>
        <v>Variety</v>
      </c>
      <c r="I2733" s="30" t="s">
        <v>2</v>
      </c>
      <c r="K2733" s="29" t="str">
        <f>Factor2Name</f>
        <v>Variety</v>
      </c>
      <c r="L2733" s="30" t="s">
        <v>2</v>
      </c>
    </row>
    <row r="2734" spans="2:12" ht="13" x14ac:dyDescent="0.3">
      <c r="B2734" s="29" t="str">
        <f>Factor3Name</f>
        <v>Fertiliser</v>
      </c>
      <c r="C2734" s="30" t="s">
        <v>38</v>
      </c>
      <c r="E2734" s="29" t="str">
        <f>Factor3Name</f>
        <v>Fertiliser</v>
      </c>
      <c r="F2734" s="30" t="s">
        <v>38</v>
      </c>
      <c r="H2734" s="29" t="str">
        <f>Factor3Name</f>
        <v>Fertiliser</v>
      </c>
      <c r="I2734" s="30" t="s">
        <v>38</v>
      </c>
      <c r="K2734" s="29" t="str">
        <f>Factor3Name</f>
        <v>Fertiliser</v>
      </c>
      <c r="L2734" s="30" t="s">
        <v>38</v>
      </c>
    </row>
    <row r="2735" spans="2:12" ht="13" x14ac:dyDescent="0.3">
      <c r="B2735" s="29" t="str">
        <f>Factor1Name</f>
        <v>Weeding</v>
      </c>
      <c r="C2735" s="30" t="s">
        <v>37</v>
      </c>
      <c r="E2735" s="29" t="str">
        <f>Factor1Name</f>
        <v>Weeding</v>
      </c>
      <c r="F2735" s="30" t="s">
        <v>37</v>
      </c>
      <c r="H2735" s="29" t="str">
        <f>Factor1Name</f>
        <v>Weeding</v>
      </c>
      <c r="I2735" s="30" t="s">
        <v>37</v>
      </c>
      <c r="K2735" s="29" t="str">
        <f>Factor1Name</f>
        <v>Weeding</v>
      </c>
      <c r="L2735" s="30" t="s">
        <v>37</v>
      </c>
    </row>
    <row r="2736" spans="2:12" ht="13" x14ac:dyDescent="0.3">
      <c r="B2736" s="25" t="s">
        <v>14</v>
      </c>
      <c r="C2736" s="26">
        <v>655.20000000000005</v>
      </c>
      <c r="E2736" s="25" t="s">
        <v>14</v>
      </c>
      <c r="F2736" s="26">
        <v>833.1</v>
      </c>
      <c r="H2736" s="25" t="s">
        <v>14</v>
      </c>
      <c r="I2736" s="26">
        <v>848.7</v>
      </c>
      <c r="K2736" s="25" t="s">
        <v>14</v>
      </c>
      <c r="L2736" s="26">
        <v>876.5</v>
      </c>
    </row>
    <row r="2738" spans="2:12" ht="13" x14ac:dyDescent="0.3">
      <c r="B2738" s="27" t="s">
        <v>3</v>
      </c>
      <c r="C2738" s="28">
        <v>2018</v>
      </c>
      <c r="E2738" s="27" t="s">
        <v>3</v>
      </c>
      <c r="F2738" s="28">
        <v>2018</v>
      </c>
      <c r="H2738" s="27" t="s">
        <v>3</v>
      </c>
      <c r="I2738" s="28">
        <v>2018</v>
      </c>
      <c r="K2738" s="27" t="s">
        <v>3</v>
      </c>
      <c r="L2738" s="28">
        <v>2018</v>
      </c>
    </row>
    <row r="2739" spans="2:12" ht="13" x14ac:dyDescent="0.3">
      <c r="B2739" s="29" t="str">
        <f>UnitName</f>
        <v>Plot</v>
      </c>
      <c r="C2739" s="30">
        <v>3</v>
      </c>
      <c r="E2739" s="29" t="str">
        <f>UnitName</f>
        <v>Plot</v>
      </c>
      <c r="F2739" s="30">
        <v>3</v>
      </c>
      <c r="H2739" s="29" t="str">
        <f>UnitName</f>
        <v>Plot</v>
      </c>
      <c r="I2739" s="30">
        <v>3</v>
      </c>
      <c r="K2739" s="29" t="str">
        <f>UnitName</f>
        <v>Plot</v>
      </c>
      <c r="L2739" s="30">
        <v>3</v>
      </c>
    </row>
    <row r="2740" spans="2:12" ht="13" x14ac:dyDescent="0.3">
      <c r="B2740" s="29" t="str">
        <f>BlockName</f>
        <v>Name</v>
      </c>
      <c r="C2740" s="30" t="s">
        <v>55</v>
      </c>
      <c r="E2740" s="29" t="str">
        <f>BlockName</f>
        <v>Name</v>
      </c>
      <c r="F2740" s="30" t="s">
        <v>55</v>
      </c>
      <c r="H2740" s="29" t="str">
        <f>BlockName</f>
        <v>Name</v>
      </c>
      <c r="I2740" s="30" t="s">
        <v>55</v>
      </c>
      <c r="K2740" s="29" t="str">
        <f>BlockName</f>
        <v>Name</v>
      </c>
      <c r="L2740" s="30" t="s">
        <v>55</v>
      </c>
    </row>
    <row r="2741" spans="2:12" ht="13" x14ac:dyDescent="0.3">
      <c r="B2741" s="29" t="str">
        <f>Factor2Name</f>
        <v>Variety</v>
      </c>
      <c r="C2741" s="30" t="s">
        <v>2</v>
      </c>
      <c r="E2741" s="29" t="str">
        <f>Factor2Name</f>
        <v>Variety</v>
      </c>
      <c r="F2741" s="30" t="s">
        <v>2</v>
      </c>
      <c r="H2741" s="29" t="str">
        <f>Factor2Name</f>
        <v>Variety</v>
      </c>
      <c r="I2741" s="30" t="s">
        <v>2</v>
      </c>
      <c r="K2741" s="29" t="str">
        <f>Factor2Name</f>
        <v>Variety</v>
      </c>
      <c r="L2741" s="30" t="s">
        <v>2</v>
      </c>
    </row>
    <row r="2742" spans="2:12" ht="13" x14ac:dyDescent="0.3">
      <c r="B2742" s="29" t="str">
        <f>Factor3Name</f>
        <v>Fertiliser</v>
      </c>
      <c r="C2742" s="30" t="s">
        <v>38</v>
      </c>
      <c r="E2742" s="29" t="str">
        <f>Factor3Name</f>
        <v>Fertiliser</v>
      </c>
      <c r="F2742" s="30" t="s">
        <v>38</v>
      </c>
      <c r="H2742" s="29" t="str">
        <f>Factor3Name</f>
        <v>Fertiliser</v>
      </c>
      <c r="I2742" s="30" t="s">
        <v>38</v>
      </c>
      <c r="K2742" s="29" t="str">
        <f>Factor3Name</f>
        <v>Fertiliser</v>
      </c>
      <c r="L2742" s="30" t="s">
        <v>38</v>
      </c>
    </row>
    <row r="2743" spans="2:12" ht="13" x14ac:dyDescent="0.3">
      <c r="B2743" s="29" t="str">
        <f>Factor1Name</f>
        <v>Weeding</v>
      </c>
      <c r="C2743" s="30" t="s">
        <v>37</v>
      </c>
      <c r="E2743" s="29" t="str">
        <f>Factor1Name</f>
        <v>Weeding</v>
      </c>
      <c r="F2743" s="30" t="s">
        <v>37</v>
      </c>
      <c r="H2743" s="29" t="str">
        <f>Factor1Name</f>
        <v>Weeding</v>
      </c>
      <c r="I2743" s="30" t="s">
        <v>37</v>
      </c>
      <c r="K2743" s="29" t="str">
        <f>Factor1Name</f>
        <v>Weeding</v>
      </c>
      <c r="L2743" s="30" t="s">
        <v>37</v>
      </c>
    </row>
    <row r="2744" spans="2:12" ht="13" x14ac:dyDescent="0.3">
      <c r="B2744" s="25" t="s">
        <v>14</v>
      </c>
      <c r="C2744" s="26">
        <v>776</v>
      </c>
      <c r="E2744" s="25" t="s">
        <v>14</v>
      </c>
      <c r="F2744" s="26">
        <v>870.6</v>
      </c>
      <c r="H2744" s="25" t="s">
        <v>14</v>
      </c>
      <c r="I2744" s="26">
        <v>706</v>
      </c>
      <c r="K2744" s="25" t="s">
        <v>14</v>
      </c>
      <c r="L2744" s="26">
        <v>952.7</v>
      </c>
    </row>
    <row r="2746" spans="2:12" ht="13" x14ac:dyDescent="0.3">
      <c r="B2746" s="27" t="s">
        <v>3</v>
      </c>
      <c r="C2746" s="28">
        <v>2018</v>
      </c>
      <c r="E2746" s="27" t="s">
        <v>3</v>
      </c>
      <c r="F2746" s="28">
        <v>2018</v>
      </c>
      <c r="H2746" s="27" t="s">
        <v>3</v>
      </c>
      <c r="I2746" s="28">
        <v>2018</v>
      </c>
      <c r="K2746" s="27" t="s">
        <v>3</v>
      </c>
      <c r="L2746" s="28">
        <v>2018</v>
      </c>
    </row>
    <row r="2747" spans="2:12" ht="13" x14ac:dyDescent="0.3">
      <c r="B2747" s="29" t="str">
        <f>UnitName</f>
        <v>Plot</v>
      </c>
      <c r="C2747" s="30">
        <v>3</v>
      </c>
      <c r="E2747" s="29" t="str">
        <f>UnitName</f>
        <v>Plot</v>
      </c>
      <c r="F2747" s="30">
        <v>3</v>
      </c>
      <c r="H2747" s="29" t="str">
        <f>UnitName</f>
        <v>Plot</v>
      </c>
      <c r="I2747" s="30">
        <v>3</v>
      </c>
      <c r="K2747" s="29" t="str">
        <f>UnitName</f>
        <v>Plot</v>
      </c>
      <c r="L2747" s="30">
        <v>3</v>
      </c>
    </row>
    <row r="2748" spans="2:12" ht="13" x14ac:dyDescent="0.3">
      <c r="B2748" s="29" t="str">
        <f>BlockName</f>
        <v>Name</v>
      </c>
      <c r="C2748" s="30" t="s">
        <v>55</v>
      </c>
      <c r="E2748" s="29" t="str">
        <f>BlockName</f>
        <v>Name</v>
      </c>
      <c r="F2748" s="30" t="s">
        <v>55</v>
      </c>
      <c r="H2748" s="29" t="str">
        <f>BlockName</f>
        <v>Name</v>
      </c>
      <c r="I2748" s="30" t="s">
        <v>55</v>
      </c>
      <c r="K2748" s="29" t="str">
        <f>BlockName</f>
        <v>Name</v>
      </c>
      <c r="L2748" s="30" t="s">
        <v>55</v>
      </c>
    </row>
    <row r="2749" spans="2:12" ht="13" x14ac:dyDescent="0.3">
      <c r="B2749" s="29" t="str">
        <f>Factor2Name</f>
        <v>Variety</v>
      </c>
      <c r="C2749" s="30" t="s">
        <v>2</v>
      </c>
      <c r="E2749" s="29" t="str">
        <f>Factor2Name</f>
        <v>Variety</v>
      </c>
      <c r="F2749" s="30" t="s">
        <v>2</v>
      </c>
      <c r="H2749" s="29" t="str">
        <f>Factor2Name</f>
        <v>Variety</v>
      </c>
      <c r="I2749" s="30" t="s">
        <v>2</v>
      </c>
      <c r="K2749" s="29" t="str">
        <f>Factor2Name</f>
        <v>Variety</v>
      </c>
      <c r="L2749" s="30" t="s">
        <v>2</v>
      </c>
    </row>
    <row r="2750" spans="2:12" ht="13" x14ac:dyDescent="0.3">
      <c r="B2750" s="29" t="str">
        <f>Factor3Name</f>
        <v>Fertiliser</v>
      </c>
      <c r="C2750" s="30" t="s">
        <v>38</v>
      </c>
      <c r="E2750" s="29" t="str">
        <f>Factor3Name</f>
        <v>Fertiliser</v>
      </c>
      <c r="F2750" s="30" t="s">
        <v>38</v>
      </c>
      <c r="H2750" s="29" t="str">
        <f>Factor3Name</f>
        <v>Fertiliser</v>
      </c>
      <c r="I2750" s="30" t="s">
        <v>38</v>
      </c>
      <c r="K2750" s="29" t="str">
        <f>Factor3Name</f>
        <v>Fertiliser</v>
      </c>
      <c r="L2750" s="30" t="s">
        <v>38</v>
      </c>
    </row>
    <row r="2751" spans="2:12" ht="13" x14ac:dyDescent="0.3">
      <c r="B2751" s="29" t="str">
        <f>Factor1Name</f>
        <v>Weeding</v>
      </c>
      <c r="C2751" s="30" t="s">
        <v>37</v>
      </c>
      <c r="E2751" s="29" t="str">
        <f>Factor1Name</f>
        <v>Weeding</v>
      </c>
      <c r="F2751" s="30" t="s">
        <v>37</v>
      </c>
      <c r="H2751" s="29" t="str">
        <f>Factor1Name</f>
        <v>Weeding</v>
      </c>
      <c r="I2751" s="30" t="s">
        <v>37</v>
      </c>
      <c r="K2751" s="29" t="str">
        <f>Factor1Name</f>
        <v>Weeding</v>
      </c>
      <c r="L2751" s="30" t="s">
        <v>37</v>
      </c>
    </row>
    <row r="2752" spans="2:12" ht="13" x14ac:dyDescent="0.3">
      <c r="B2752" s="25" t="s">
        <v>14</v>
      </c>
      <c r="C2752" s="26">
        <v>754.4</v>
      </c>
      <c r="E2752" s="25" t="s">
        <v>14</v>
      </c>
      <c r="F2752" s="26">
        <v>651.70000000000005</v>
      </c>
      <c r="H2752" s="25" t="s">
        <v>14</v>
      </c>
      <c r="I2752" s="26">
        <v>747.4</v>
      </c>
      <c r="K2752" s="25" t="s">
        <v>14</v>
      </c>
      <c r="L2752" s="26">
        <v>838.5</v>
      </c>
    </row>
    <row r="2754" spans="2:12" ht="13" x14ac:dyDescent="0.3">
      <c r="B2754" s="27" t="s">
        <v>3</v>
      </c>
      <c r="C2754" s="28">
        <v>2018</v>
      </c>
      <c r="E2754" s="27" t="s">
        <v>3</v>
      </c>
      <c r="F2754" s="28">
        <v>2018</v>
      </c>
      <c r="H2754" s="27" t="s">
        <v>3</v>
      </c>
      <c r="I2754" s="28">
        <v>2018</v>
      </c>
      <c r="K2754" s="27" t="s">
        <v>3</v>
      </c>
      <c r="L2754" s="28">
        <v>2018</v>
      </c>
    </row>
    <row r="2755" spans="2:12" ht="13" x14ac:dyDescent="0.3">
      <c r="B2755" s="29" t="str">
        <f>UnitName</f>
        <v>Plot</v>
      </c>
      <c r="C2755" s="30">
        <v>3</v>
      </c>
      <c r="E2755" s="29" t="str">
        <f>UnitName</f>
        <v>Plot</v>
      </c>
      <c r="F2755" s="30">
        <v>3</v>
      </c>
      <c r="H2755" s="29" t="str">
        <f>UnitName</f>
        <v>Plot</v>
      </c>
      <c r="I2755" s="30">
        <v>3</v>
      </c>
      <c r="K2755" s="29" t="str">
        <f>UnitName</f>
        <v>Plot</v>
      </c>
      <c r="L2755" s="30">
        <v>3</v>
      </c>
    </row>
    <row r="2756" spans="2:12" ht="13" x14ac:dyDescent="0.3">
      <c r="B2756" s="29" t="str">
        <f>BlockName</f>
        <v>Name</v>
      </c>
      <c r="C2756" s="30" t="s">
        <v>55</v>
      </c>
      <c r="E2756" s="29" t="str">
        <f>BlockName</f>
        <v>Name</v>
      </c>
      <c r="F2756" s="30" t="s">
        <v>55</v>
      </c>
      <c r="H2756" s="29" t="str">
        <f>BlockName</f>
        <v>Name</v>
      </c>
      <c r="I2756" s="30" t="s">
        <v>55</v>
      </c>
      <c r="K2756" s="29" t="str">
        <f>BlockName</f>
        <v>Name</v>
      </c>
      <c r="L2756" s="30" t="s">
        <v>55</v>
      </c>
    </row>
    <row r="2757" spans="2:12" ht="13" x14ac:dyDescent="0.3">
      <c r="B2757" s="29" t="str">
        <f>Factor2Name</f>
        <v>Variety</v>
      </c>
      <c r="C2757" s="30" t="s">
        <v>2</v>
      </c>
      <c r="E2757" s="29" t="str">
        <f>Factor2Name</f>
        <v>Variety</v>
      </c>
      <c r="F2757" s="30" t="s">
        <v>2</v>
      </c>
      <c r="H2757" s="29" t="str">
        <f>Factor2Name</f>
        <v>Variety</v>
      </c>
      <c r="I2757" s="30" t="s">
        <v>2</v>
      </c>
      <c r="K2757" s="29" t="str">
        <f>Factor2Name</f>
        <v>Variety</v>
      </c>
      <c r="L2757" s="30" t="s">
        <v>2</v>
      </c>
    </row>
    <row r="2758" spans="2:12" ht="13" x14ac:dyDescent="0.3">
      <c r="B2758" s="29" t="str">
        <f>Factor3Name</f>
        <v>Fertiliser</v>
      </c>
      <c r="C2758" s="30" t="s">
        <v>38</v>
      </c>
      <c r="E2758" s="29" t="str">
        <f>Factor3Name</f>
        <v>Fertiliser</v>
      </c>
      <c r="F2758" s="30" t="s">
        <v>38</v>
      </c>
      <c r="H2758" s="29" t="str">
        <f>Factor3Name</f>
        <v>Fertiliser</v>
      </c>
      <c r="I2758" s="30" t="s">
        <v>38</v>
      </c>
      <c r="K2758" s="29" t="str">
        <f>Factor3Name</f>
        <v>Fertiliser</v>
      </c>
      <c r="L2758" s="30" t="s">
        <v>38</v>
      </c>
    </row>
    <row r="2759" spans="2:12" ht="13" x14ac:dyDescent="0.3">
      <c r="B2759" s="29" t="str">
        <f>Factor1Name</f>
        <v>Weeding</v>
      </c>
      <c r="C2759" s="30" t="s">
        <v>37</v>
      </c>
      <c r="E2759" s="29" t="str">
        <f>Factor1Name</f>
        <v>Weeding</v>
      </c>
      <c r="F2759" s="30" t="s">
        <v>37</v>
      </c>
      <c r="H2759" s="29" t="str">
        <f>Factor1Name</f>
        <v>Weeding</v>
      </c>
      <c r="I2759" s="30" t="s">
        <v>37</v>
      </c>
      <c r="K2759" s="29" t="str">
        <f>Factor1Name</f>
        <v>Weeding</v>
      </c>
      <c r="L2759" s="30" t="s">
        <v>37</v>
      </c>
    </row>
    <row r="2760" spans="2:12" ht="13" x14ac:dyDescent="0.3">
      <c r="B2760" s="25" t="s">
        <v>14</v>
      </c>
      <c r="C2760" s="26">
        <v>700.9</v>
      </c>
      <c r="E2760" s="25" t="s">
        <v>14</v>
      </c>
      <c r="F2760" s="26">
        <v>916.6</v>
      </c>
      <c r="H2760" s="25" t="s">
        <v>14</v>
      </c>
      <c r="I2760" s="26">
        <v>701.8</v>
      </c>
      <c r="K2760" s="25" t="s">
        <v>14</v>
      </c>
      <c r="L2760" s="26">
        <v>783.7</v>
      </c>
    </row>
    <row r="2762" spans="2:12" ht="13" x14ac:dyDescent="0.3">
      <c r="B2762" s="27" t="s">
        <v>3</v>
      </c>
      <c r="C2762" s="28">
        <v>2018</v>
      </c>
      <c r="E2762" s="27" t="s">
        <v>3</v>
      </c>
      <c r="F2762" s="28">
        <v>2018</v>
      </c>
      <c r="H2762" s="27" t="s">
        <v>3</v>
      </c>
      <c r="I2762" s="28">
        <v>2018</v>
      </c>
      <c r="K2762" s="27" t="s">
        <v>3</v>
      </c>
      <c r="L2762" s="28">
        <v>2018</v>
      </c>
    </row>
    <row r="2763" spans="2:12" ht="13" x14ac:dyDescent="0.3">
      <c r="B2763" s="29" t="str">
        <f>UnitName</f>
        <v>Plot</v>
      </c>
      <c r="C2763" s="30">
        <v>4</v>
      </c>
      <c r="E2763" s="29" t="str">
        <f>UnitName</f>
        <v>Plot</v>
      </c>
      <c r="F2763" s="30">
        <v>4</v>
      </c>
      <c r="H2763" s="29" t="str">
        <f>UnitName</f>
        <v>Plot</v>
      </c>
      <c r="I2763" s="30">
        <v>4</v>
      </c>
      <c r="K2763" s="29" t="str">
        <f>UnitName</f>
        <v>Plot</v>
      </c>
      <c r="L2763" s="30">
        <v>4</v>
      </c>
    </row>
    <row r="2764" spans="2:12" ht="13" x14ac:dyDescent="0.3">
      <c r="B2764" s="29" t="str">
        <f>BlockName</f>
        <v>Name</v>
      </c>
      <c r="C2764" s="30" t="s">
        <v>55</v>
      </c>
      <c r="E2764" s="29" t="str">
        <f>BlockName</f>
        <v>Name</v>
      </c>
      <c r="F2764" s="30" t="s">
        <v>55</v>
      </c>
      <c r="H2764" s="29" t="str">
        <f>BlockName</f>
        <v>Name</v>
      </c>
      <c r="I2764" s="30" t="s">
        <v>55</v>
      </c>
      <c r="K2764" s="29" t="str">
        <f>BlockName</f>
        <v>Name</v>
      </c>
      <c r="L2764" s="30" t="s">
        <v>55</v>
      </c>
    </row>
    <row r="2765" spans="2:12" ht="13" x14ac:dyDescent="0.3">
      <c r="B2765" s="29" t="str">
        <f>Factor2Name</f>
        <v>Variety</v>
      </c>
      <c r="C2765" s="30" t="s">
        <v>2</v>
      </c>
      <c r="E2765" s="29" t="str">
        <f>Factor2Name</f>
        <v>Variety</v>
      </c>
      <c r="F2765" s="30" t="s">
        <v>2</v>
      </c>
      <c r="H2765" s="29" t="str">
        <f>Factor2Name</f>
        <v>Variety</v>
      </c>
      <c r="I2765" s="30" t="s">
        <v>2</v>
      </c>
      <c r="K2765" s="29" t="str">
        <f>Factor2Name</f>
        <v>Variety</v>
      </c>
      <c r="L2765" s="30" t="s">
        <v>2</v>
      </c>
    </row>
    <row r="2766" spans="2:12" ht="13" x14ac:dyDescent="0.3">
      <c r="B2766" s="29" t="str">
        <f>Factor3Name</f>
        <v>Fertiliser</v>
      </c>
      <c r="C2766" s="30" t="s">
        <v>38</v>
      </c>
      <c r="E2766" s="29" t="str">
        <f>Factor3Name</f>
        <v>Fertiliser</v>
      </c>
      <c r="F2766" s="30" t="s">
        <v>38</v>
      </c>
      <c r="H2766" s="29" t="str">
        <f>Factor3Name</f>
        <v>Fertiliser</v>
      </c>
      <c r="I2766" s="30" t="s">
        <v>38</v>
      </c>
      <c r="K2766" s="29" t="str">
        <f>Factor3Name</f>
        <v>Fertiliser</v>
      </c>
      <c r="L2766" s="30" t="s">
        <v>38</v>
      </c>
    </row>
    <row r="2767" spans="2:12" ht="13" x14ac:dyDescent="0.3">
      <c r="B2767" s="29" t="str">
        <f>Factor1Name</f>
        <v>Weeding</v>
      </c>
      <c r="C2767" s="30" t="s">
        <v>37</v>
      </c>
      <c r="E2767" s="29" t="str">
        <f>Factor1Name</f>
        <v>Weeding</v>
      </c>
      <c r="F2767" s="30" t="s">
        <v>37</v>
      </c>
      <c r="H2767" s="29" t="str">
        <f>Factor1Name</f>
        <v>Weeding</v>
      </c>
      <c r="I2767" s="30" t="s">
        <v>37</v>
      </c>
      <c r="K2767" s="29" t="str">
        <f>Factor1Name</f>
        <v>Weeding</v>
      </c>
      <c r="L2767" s="30" t="s">
        <v>37</v>
      </c>
    </row>
    <row r="2768" spans="2:12" ht="13" x14ac:dyDescent="0.3">
      <c r="B2768" s="25" t="s">
        <v>14</v>
      </c>
      <c r="C2768" s="26">
        <v>945.1</v>
      </c>
      <c r="E2768" s="25" t="s">
        <v>14</v>
      </c>
      <c r="F2768" s="26">
        <v>791.7</v>
      </c>
      <c r="H2768" s="25" t="s">
        <v>14</v>
      </c>
      <c r="I2768" s="26">
        <v>1028.9000000000001</v>
      </c>
      <c r="K2768" s="25" t="s">
        <v>14</v>
      </c>
      <c r="L2768" s="26">
        <v>782.7</v>
      </c>
    </row>
    <row r="2770" spans="2:12" ht="13" x14ac:dyDescent="0.3">
      <c r="B2770" s="27" t="s">
        <v>3</v>
      </c>
      <c r="C2770" s="28">
        <v>2018</v>
      </c>
      <c r="E2770" s="27" t="s">
        <v>3</v>
      </c>
      <c r="F2770" s="28">
        <v>2018</v>
      </c>
      <c r="H2770" s="27" t="s">
        <v>3</v>
      </c>
      <c r="I2770" s="28">
        <v>2018</v>
      </c>
      <c r="K2770" s="27" t="s">
        <v>3</v>
      </c>
      <c r="L2770" s="28">
        <v>2018</v>
      </c>
    </row>
    <row r="2771" spans="2:12" ht="13" x14ac:dyDescent="0.3">
      <c r="B2771" s="29" t="str">
        <f>UnitName</f>
        <v>Plot</v>
      </c>
      <c r="C2771" s="30">
        <v>4</v>
      </c>
      <c r="E2771" s="29" t="str">
        <f>UnitName</f>
        <v>Plot</v>
      </c>
      <c r="F2771" s="30">
        <v>4</v>
      </c>
      <c r="H2771" s="29" t="str">
        <f>UnitName</f>
        <v>Plot</v>
      </c>
      <c r="I2771" s="30">
        <v>4</v>
      </c>
      <c r="K2771" s="29" t="str">
        <f>UnitName</f>
        <v>Plot</v>
      </c>
      <c r="L2771" s="30">
        <v>4</v>
      </c>
    </row>
    <row r="2772" spans="2:12" ht="13" x14ac:dyDescent="0.3">
      <c r="B2772" s="29" t="str">
        <f>BlockName</f>
        <v>Name</v>
      </c>
      <c r="C2772" s="30" t="s">
        <v>55</v>
      </c>
      <c r="E2772" s="29" t="str">
        <f>BlockName</f>
        <v>Name</v>
      </c>
      <c r="F2772" s="30" t="s">
        <v>55</v>
      </c>
      <c r="H2772" s="29" t="str">
        <f>BlockName</f>
        <v>Name</v>
      </c>
      <c r="I2772" s="30" t="s">
        <v>55</v>
      </c>
      <c r="K2772" s="29" t="str">
        <f>BlockName</f>
        <v>Name</v>
      </c>
      <c r="L2772" s="30" t="s">
        <v>55</v>
      </c>
    </row>
    <row r="2773" spans="2:12" ht="13" x14ac:dyDescent="0.3">
      <c r="B2773" s="29" t="str">
        <f>Factor2Name</f>
        <v>Variety</v>
      </c>
      <c r="C2773" s="30" t="s">
        <v>2</v>
      </c>
      <c r="E2773" s="29" t="str">
        <f>Factor2Name</f>
        <v>Variety</v>
      </c>
      <c r="F2773" s="30" t="s">
        <v>2</v>
      </c>
      <c r="H2773" s="29" t="str">
        <f>Factor2Name</f>
        <v>Variety</v>
      </c>
      <c r="I2773" s="30" t="s">
        <v>2</v>
      </c>
      <c r="K2773" s="29" t="str">
        <f>Factor2Name</f>
        <v>Variety</v>
      </c>
      <c r="L2773" s="30" t="s">
        <v>2</v>
      </c>
    </row>
    <row r="2774" spans="2:12" ht="13" x14ac:dyDescent="0.3">
      <c r="B2774" s="29" t="str">
        <f>Factor3Name</f>
        <v>Fertiliser</v>
      </c>
      <c r="C2774" s="30" t="s">
        <v>38</v>
      </c>
      <c r="E2774" s="29" t="str">
        <f>Factor3Name</f>
        <v>Fertiliser</v>
      </c>
      <c r="F2774" s="30" t="s">
        <v>38</v>
      </c>
      <c r="H2774" s="29" t="str">
        <f>Factor3Name</f>
        <v>Fertiliser</v>
      </c>
      <c r="I2774" s="30" t="s">
        <v>38</v>
      </c>
      <c r="K2774" s="29" t="str">
        <f>Factor3Name</f>
        <v>Fertiliser</v>
      </c>
      <c r="L2774" s="30" t="s">
        <v>38</v>
      </c>
    </row>
    <row r="2775" spans="2:12" ht="13" x14ac:dyDescent="0.3">
      <c r="B2775" s="29" t="str">
        <f>Factor1Name</f>
        <v>Weeding</v>
      </c>
      <c r="C2775" s="30" t="s">
        <v>37</v>
      </c>
      <c r="E2775" s="29" t="str">
        <f>Factor1Name</f>
        <v>Weeding</v>
      </c>
      <c r="F2775" s="30" t="s">
        <v>37</v>
      </c>
      <c r="H2775" s="29" t="str">
        <f>Factor1Name</f>
        <v>Weeding</v>
      </c>
      <c r="I2775" s="30" t="s">
        <v>37</v>
      </c>
      <c r="K2775" s="29" t="str">
        <f>Factor1Name</f>
        <v>Weeding</v>
      </c>
      <c r="L2775" s="30" t="s">
        <v>37</v>
      </c>
    </row>
    <row r="2776" spans="2:12" ht="13" x14ac:dyDescent="0.3">
      <c r="B2776" s="25" t="s">
        <v>14</v>
      </c>
      <c r="C2776" s="26">
        <v>872.6</v>
      </c>
      <c r="E2776" s="25" t="s">
        <v>14</v>
      </c>
      <c r="F2776" s="26">
        <v>856.3</v>
      </c>
      <c r="H2776" s="25" t="s">
        <v>14</v>
      </c>
      <c r="I2776" s="26">
        <v>717.8</v>
      </c>
      <c r="K2776" s="25" t="s">
        <v>14</v>
      </c>
      <c r="L2776" s="26">
        <v>702.8</v>
      </c>
    </row>
    <row r="2778" spans="2:12" ht="13" x14ac:dyDescent="0.3">
      <c r="B2778" s="27" t="s">
        <v>3</v>
      </c>
      <c r="C2778" s="28">
        <v>2018</v>
      </c>
      <c r="E2778" s="27" t="s">
        <v>3</v>
      </c>
      <c r="F2778" s="28">
        <v>2018</v>
      </c>
      <c r="H2778" s="27" t="s">
        <v>3</v>
      </c>
      <c r="I2778" s="28">
        <v>2018</v>
      </c>
      <c r="K2778" s="27" t="s">
        <v>3</v>
      </c>
      <c r="L2778" s="28">
        <v>2018</v>
      </c>
    </row>
    <row r="2779" spans="2:12" ht="13" x14ac:dyDescent="0.3">
      <c r="B2779" s="29" t="str">
        <f>UnitName</f>
        <v>Plot</v>
      </c>
      <c r="C2779" s="30">
        <v>4</v>
      </c>
      <c r="E2779" s="29" t="str">
        <f>UnitName</f>
        <v>Plot</v>
      </c>
      <c r="F2779" s="30">
        <v>4</v>
      </c>
      <c r="H2779" s="29" t="str">
        <f>UnitName</f>
        <v>Plot</v>
      </c>
      <c r="I2779" s="30">
        <v>4</v>
      </c>
      <c r="K2779" s="29" t="str">
        <f>UnitName</f>
        <v>Plot</v>
      </c>
      <c r="L2779" s="30">
        <v>4</v>
      </c>
    </row>
    <row r="2780" spans="2:12" ht="13" x14ac:dyDescent="0.3">
      <c r="B2780" s="29" t="str">
        <f>BlockName</f>
        <v>Name</v>
      </c>
      <c r="C2780" s="30" t="s">
        <v>55</v>
      </c>
      <c r="E2780" s="29" t="str">
        <f>BlockName</f>
        <v>Name</v>
      </c>
      <c r="F2780" s="30" t="s">
        <v>55</v>
      </c>
      <c r="H2780" s="29" t="str">
        <f>BlockName</f>
        <v>Name</v>
      </c>
      <c r="I2780" s="30" t="s">
        <v>55</v>
      </c>
      <c r="K2780" s="29" t="str">
        <f>BlockName</f>
        <v>Name</v>
      </c>
      <c r="L2780" s="30" t="s">
        <v>55</v>
      </c>
    </row>
    <row r="2781" spans="2:12" ht="13" x14ac:dyDescent="0.3">
      <c r="B2781" s="29" t="str">
        <f>Factor2Name</f>
        <v>Variety</v>
      </c>
      <c r="C2781" s="30" t="s">
        <v>2</v>
      </c>
      <c r="E2781" s="29" t="str">
        <f>Factor2Name</f>
        <v>Variety</v>
      </c>
      <c r="F2781" s="30" t="s">
        <v>2</v>
      </c>
      <c r="H2781" s="29" t="str">
        <f>Factor2Name</f>
        <v>Variety</v>
      </c>
      <c r="I2781" s="30" t="s">
        <v>2</v>
      </c>
      <c r="K2781" s="29" t="str">
        <f>Factor2Name</f>
        <v>Variety</v>
      </c>
      <c r="L2781" s="30" t="s">
        <v>2</v>
      </c>
    </row>
    <row r="2782" spans="2:12" ht="13" x14ac:dyDescent="0.3">
      <c r="B2782" s="29" t="str">
        <f>Factor3Name</f>
        <v>Fertiliser</v>
      </c>
      <c r="C2782" s="30" t="s">
        <v>38</v>
      </c>
      <c r="E2782" s="29" t="str">
        <f>Factor3Name</f>
        <v>Fertiliser</v>
      </c>
      <c r="F2782" s="30" t="s">
        <v>38</v>
      </c>
      <c r="H2782" s="29" t="str">
        <f>Factor3Name</f>
        <v>Fertiliser</v>
      </c>
      <c r="I2782" s="30" t="s">
        <v>38</v>
      </c>
      <c r="K2782" s="29" t="str">
        <f>Factor3Name</f>
        <v>Fertiliser</v>
      </c>
      <c r="L2782" s="30" t="s">
        <v>38</v>
      </c>
    </row>
    <row r="2783" spans="2:12" ht="13" x14ac:dyDescent="0.3">
      <c r="B2783" s="29" t="str">
        <f>Factor1Name</f>
        <v>Weeding</v>
      </c>
      <c r="C2783" s="30" t="s">
        <v>37</v>
      </c>
      <c r="E2783" s="29" t="str">
        <f>Factor1Name</f>
        <v>Weeding</v>
      </c>
      <c r="F2783" s="30" t="s">
        <v>37</v>
      </c>
      <c r="H2783" s="29" t="str">
        <f>Factor1Name</f>
        <v>Weeding</v>
      </c>
      <c r="I2783" s="30" t="s">
        <v>37</v>
      </c>
      <c r="K2783" s="29" t="str">
        <f>Factor1Name</f>
        <v>Weeding</v>
      </c>
      <c r="L2783" s="30" t="s">
        <v>37</v>
      </c>
    </row>
    <row r="2784" spans="2:12" ht="13" x14ac:dyDescent="0.3">
      <c r="B2784" s="25" t="s">
        <v>14</v>
      </c>
      <c r="C2784" s="26">
        <v>841.6</v>
      </c>
      <c r="E2784" s="25" t="s">
        <v>14</v>
      </c>
      <c r="F2784" s="26">
        <v>1014.9</v>
      </c>
      <c r="H2784" s="25" t="s">
        <v>14</v>
      </c>
      <c r="I2784" s="26">
        <v>875.1</v>
      </c>
      <c r="K2784" s="25" t="s">
        <v>14</v>
      </c>
      <c r="L2784" s="26">
        <v>817.2</v>
      </c>
    </row>
    <row r="2786" spans="2:12" ht="13" x14ac:dyDescent="0.3">
      <c r="B2786" s="27" t="s">
        <v>3</v>
      </c>
      <c r="C2786" s="28">
        <v>2018</v>
      </c>
      <c r="E2786" s="27" t="s">
        <v>3</v>
      </c>
      <c r="F2786" s="28">
        <v>2018</v>
      </c>
      <c r="H2786" s="27" t="s">
        <v>3</v>
      </c>
      <c r="I2786" s="28">
        <v>2018</v>
      </c>
      <c r="K2786" s="27" t="s">
        <v>3</v>
      </c>
      <c r="L2786" s="28">
        <v>2018</v>
      </c>
    </row>
    <row r="2787" spans="2:12" ht="13" x14ac:dyDescent="0.3">
      <c r="B2787" s="29" t="str">
        <f>UnitName</f>
        <v>Plot</v>
      </c>
      <c r="C2787" s="30">
        <v>4</v>
      </c>
      <c r="E2787" s="29" t="str">
        <f>UnitName</f>
        <v>Plot</v>
      </c>
      <c r="F2787" s="30">
        <v>4</v>
      </c>
      <c r="H2787" s="29" t="str">
        <f>UnitName</f>
        <v>Plot</v>
      </c>
      <c r="I2787" s="30">
        <v>4</v>
      </c>
      <c r="K2787" s="29" t="str">
        <f>UnitName</f>
        <v>Plot</v>
      </c>
      <c r="L2787" s="30">
        <v>4</v>
      </c>
    </row>
    <row r="2788" spans="2:12" ht="13" x14ac:dyDescent="0.3">
      <c r="B2788" s="29" t="str">
        <f>BlockName</f>
        <v>Name</v>
      </c>
      <c r="C2788" s="30" t="s">
        <v>55</v>
      </c>
      <c r="E2788" s="29" t="str">
        <f>BlockName</f>
        <v>Name</v>
      </c>
      <c r="F2788" s="30" t="s">
        <v>55</v>
      </c>
      <c r="H2788" s="29" t="str">
        <f>BlockName</f>
        <v>Name</v>
      </c>
      <c r="I2788" s="30" t="s">
        <v>55</v>
      </c>
      <c r="K2788" s="29" t="str">
        <f>BlockName</f>
        <v>Name</v>
      </c>
      <c r="L2788" s="30" t="s">
        <v>55</v>
      </c>
    </row>
    <row r="2789" spans="2:12" ht="13" x14ac:dyDescent="0.3">
      <c r="B2789" s="29" t="str">
        <f>Factor2Name</f>
        <v>Variety</v>
      </c>
      <c r="C2789" s="30" t="s">
        <v>2</v>
      </c>
      <c r="E2789" s="29" t="str">
        <f>Factor2Name</f>
        <v>Variety</v>
      </c>
      <c r="F2789" s="30" t="s">
        <v>2</v>
      </c>
      <c r="H2789" s="29" t="str">
        <f>Factor2Name</f>
        <v>Variety</v>
      </c>
      <c r="I2789" s="30" t="s">
        <v>2</v>
      </c>
      <c r="K2789" s="29" t="str">
        <f>Factor2Name</f>
        <v>Variety</v>
      </c>
      <c r="L2789" s="30" t="s">
        <v>2</v>
      </c>
    </row>
    <row r="2790" spans="2:12" ht="13" x14ac:dyDescent="0.3">
      <c r="B2790" s="29" t="str">
        <f>Factor3Name</f>
        <v>Fertiliser</v>
      </c>
      <c r="C2790" s="30" t="s">
        <v>38</v>
      </c>
      <c r="E2790" s="29" t="str">
        <f>Factor3Name</f>
        <v>Fertiliser</v>
      </c>
      <c r="F2790" s="30" t="s">
        <v>38</v>
      </c>
      <c r="H2790" s="29" t="str">
        <f>Factor3Name</f>
        <v>Fertiliser</v>
      </c>
      <c r="I2790" s="30" t="s">
        <v>38</v>
      </c>
      <c r="K2790" s="29" t="str">
        <f>Factor3Name</f>
        <v>Fertiliser</v>
      </c>
      <c r="L2790" s="30" t="s">
        <v>38</v>
      </c>
    </row>
    <row r="2791" spans="2:12" ht="13" x14ac:dyDescent="0.3">
      <c r="B2791" s="29" t="str">
        <f>Factor1Name</f>
        <v>Weeding</v>
      </c>
      <c r="C2791" s="30" t="s">
        <v>37</v>
      </c>
      <c r="E2791" s="29" t="str">
        <f>Factor1Name</f>
        <v>Weeding</v>
      </c>
      <c r="F2791" s="30" t="s">
        <v>37</v>
      </c>
      <c r="H2791" s="29" t="str">
        <f>Factor1Name</f>
        <v>Weeding</v>
      </c>
      <c r="I2791" s="30" t="s">
        <v>37</v>
      </c>
      <c r="K2791" s="29" t="str">
        <f>Factor1Name</f>
        <v>Weeding</v>
      </c>
      <c r="L2791" s="30" t="s">
        <v>37</v>
      </c>
    </row>
    <row r="2792" spans="2:12" ht="13" x14ac:dyDescent="0.3">
      <c r="B2792" s="25" t="s">
        <v>14</v>
      </c>
      <c r="C2792" s="26">
        <v>770.4</v>
      </c>
      <c r="E2792" s="25" t="s">
        <v>14</v>
      </c>
      <c r="F2792" s="26">
        <v>740.9</v>
      </c>
      <c r="H2792" s="25" t="s">
        <v>14</v>
      </c>
      <c r="I2792" s="26">
        <v>872</v>
      </c>
      <c r="K2792" s="25" t="s">
        <v>14</v>
      </c>
      <c r="L2792" s="26">
        <v>728.7</v>
      </c>
    </row>
    <row r="2794" spans="2:12" ht="13" x14ac:dyDescent="0.3">
      <c r="B2794" s="27" t="s">
        <v>3</v>
      </c>
      <c r="C2794" s="28">
        <v>2018</v>
      </c>
      <c r="E2794" s="27" t="s">
        <v>3</v>
      </c>
      <c r="F2794" s="28">
        <v>2018</v>
      </c>
      <c r="H2794" s="27" t="s">
        <v>3</v>
      </c>
      <c r="I2794" s="28">
        <v>2018</v>
      </c>
      <c r="K2794" s="27" t="s">
        <v>3</v>
      </c>
      <c r="L2794" s="28">
        <v>2018</v>
      </c>
    </row>
    <row r="2795" spans="2:12" ht="13" x14ac:dyDescent="0.3">
      <c r="B2795" s="29" t="str">
        <f>UnitName</f>
        <v>Plot</v>
      </c>
      <c r="C2795" s="30">
        <v>4</v>
      </c>
      <c r="E2795" s="29" t="str">
        <f>UnitName</f>
        <v>Plot</v>
      </c>
      <c r="F2795" s="30">
        <v>4</v>
      </c>
      <c r="H2795" s="29" t="str">
        <f>UnitName</f>
        <v>Plot</v>
      </c>
      <c r="I2795" s="30">
        <v>4</v>
      </c>
      <c r="K2795" s="29" t="str">
        <f>UnitName</f>
        <v>Plot</v>
      </c>
      <c r="L2795" s="30">
        <v>4</v>
      </c>
    </row>
    <row r="2796" spans="2:12" ht="13" x14ac:dyDescent="0.3">
      <c r="B2796" s="29" t="str">
        <f>BlockName</f>
        <v>Name</v>
      </c>
      <c r="C2796" s="30" t="s">
        <v>55</v>
      </c>
      <c r="E2796" s="29" t="str">
        <f>BlockName</f>
        <v>Name</v>
      </c>
      <c r="F2796" s="30" t="s">
        <v>55</v>
      </c>
      <c r="H2796" s="29" t="str">
        <f>BlockName</f>
        <v>Name</v>
      </c>
      <c r="I2796" s="30" t="s">
        <v>55</v>
      </c>
      <c r="K2796" s="29" t="str">
        <f>BlockName</f>
        <v>Name</v>
      </c>
      <c r="L2796" s="30" t="s">
        <v>55</v>
      </c>
    </row>
    <row r="2797" spans="2:12" ht="13" x14ac:dyDescent="0.3">
      <c r="B2797" s="29" t="str">
        <f>Factor2Name</f>
        <v>Variety</v>
      </c>
      <c r="C2797" s="30" t="s">
        <v>2</v>
      </c>
      <c r="E2797" s="29" t="str">
        <f>Factor2Name</f>
        <v>Variety</v>
      </c>
      <c r="F2797" s="30" t="s">
        <v>2</v>
      </c>
      <c r="H2797" s="29" t="str">
        <f>Factor2Name</f>
        <v>Variety</v>
      </c>
      <c r="I2797" s="30" t="s">
        <v>2</v>
      </c>
      <c r="K2797" s="29" t="str">
        <f>Factor2Name</f>
        <v>Variety</v>
      </c>
      <c r="L2797" s="30" t="s">
        <v>2</v>
      </c>
    </row>
    <row r="2798" spans="2:12" ht="13" x14ac:dyDescent="0.3">
      <c r="B2798" s="29" t="str">
        <f>Factor3Name</f>
        <v>Fertiliser</v>
      </c>
      <c r="C2798" s="30" t="s">
        <v>38</v>
      </c>
      <c r="E2798" s="29" t="str">
        <f>Factor3Name</f>
        <v>Fertiliser</v>
      </c>
      <c r="F2798" s="30" t="s">
        <v>38</v>
      </c>
      <c r="H2798" s="29" t="str">
        <f>Factor3Name</f>
        <v>Fertiliser</v>
      </c>
      <c r="I2798" s="30" t="s">
        <v>38</v>
      </c>
      <c r="K2798" s="29" t="str">
        <f>Factor3Name</f>
        <v>Fertiliser</v>
      </c>
      <c r="L2798" s="30" t="s">
        <v>38</v>
      </c>
    </row>
    <row r="2799" spans="2:12" ht="13" x14ac:dyDescent="0.3">
      <c r="B2799" s="29" t="str">
        <f>Factor1Name</f>
        <v>Weeding</v>
      </c>
      <c r="C2799" s="30" t="s">
        <v>37</v>
      </c>
      <c r="E2799" s="29" t="str">
        <f>Factor1Name</f>
        <v>Weeding</v>
      </c>
      <c r="F2799" s="30" t="s">
        <v>37</v>
      </c>
      <c r="H2799" s="29" t="str">
        <f>Factor1Name</f>
        <v>Weeding</v>
      </c>
      <c r="I2799" s="30" t="s">
        <v>37</v>
      </c>
      <c r="K2799" s="29" t="str">
        <f>Factor1Name</f>
        <v>Weeding</v>
      </c>
      <c r="L2799" s="30" t="s">
        <v>37</v>
      </c>
    </row>
    <row r="2800" spans="2:12" ht="13" x14ac:dyDescent="0.3">
      <c r="B2800" s="25" t="s">
        <v>14</v>
      </c>
      <c r="C2800" s="26">
        <v>852</v>
      </c>
      <c r="E2800" s="25" t="s">
        <v>14</v>
      </c>
      <c r="F2800" s="26">
        <v>827.8</v>
      </c>
      <c r="H2800" s="25" t="s">
        <v>14</v>
      </c>
      <c r="I2800" s="26">
        <v>711.1</v>
      </c>
      <c r="K2800" s="25" t="s">
        <v>14</v>
      </c>
      <c r="L2800" s="26">
        <v>974.1</v>
      </c>
    </row>
    <row r="2802" spans="2:12" ht="13" x14ac:dyDescent="0.3">
      <c r="B2802" s="27" t="s">
        <v>3</v>
      </c>
      <c r="C2802" s="28">
        <v>2018</v>
      </c>
      <c r="E2802" s="27" t="s">
        <v>3</v>
      </c>
      <c r="F2802" s="28">
        <v>2018</v>
      </c>
      <c r="H2802" s="27" t="s">
        <v>3</v>
      </c>
      <c r="I2802" s="28">
        <v>2018</v>
      </c>
      <c r="K2802" s="27" t="s">
        <v>3</v>
      </c>
      <c r="L2802" s="28">
        <v>2018</v>
      </c>
    </row>
    <row r="2803" spans="2:12" ht="13" x14ac:dyDescent="0.3">
      <c r="B2803" s="29" t="str">
        <f>UnitName</f>
        <v>Plot</v>
      </c>
      <c r="C2803" s="30">
        <v>5</v>
      </c>
      <c r="E2803" s="29" t="str">
        <f>UnitName</f>
        <v>Plot</v>
      </c>
      <c r="F2803" s="30">
        <v>5</v>
      </c>
      <c r="H2803" s="29" t="str">
        <f>UnitName</f>
        <v>Plot</v>
      </c>
      <c r="I2803" s="30">
        <v>5</v>
      </c>
      <c r="K2803" s="29" t="str">
        <f>UnitName</f>
        <v>Plot</v>
      </c>
      <c r="L2803" s="30">
        <v>5</v>
      </c>
    </row>
    <row r="2804" spans="2:12" ht="13" x14ac:dyDescent="0.3">
      <c r="B2804" s="29" t="str">
        <f>BlockName</f>
        <v>Name</v>
      </c>
      <c r="C2804" s="30" t="s">
        <v>55</v>
      </c>
      <c r="E2804" s="29" t="str">
        <f>BlockName</f>
        <v>Name</v>
      </c>
      <c r="F2804" s="30" t="s">
        <v>55</v>
      </c>
      <c r="H2804" s="29" t="str">
        <f>BlockName</f>
        <v>Name</v>
      </c>
      <c r="I2804" s="30" t="s">
        <v>55</v>
      </c>
      <c r="K2804" s="29" t="str">
        <f>BlockName</f>
        <v>Name</v>
      </c>
      <c r="L2804" s="30" t="s">
        <v>55</v>
      </c>
    </row>
    <row r="2805" spans="2:12" ht="13" x14ac:dyDescent="0.3">
      <c r="B2805" s="29" t="str">
        <f>Factor2Name</f>
        <v>Variety</v>
      </c>
      <c r="C2805" s="30" t="s">
        <v>2</v>
      </c>
      <c r="E2805" s="29" t="str">
        <f>Factor2Name</f>
        <v>Variety</v>
      </c>
      <c r="F2805" s="30" t="s">
        <v>2</v>
      </c>
      <c r="H2805" s="29" t="str">
        <f>Factor2Name</f>
        <v>Variety</v>
      </c>
      <c r="I2805" s="30" t="s">
        <v>2</v>
      </c>
      <c r="K2805" s="29" t="str">
        <f>Factor2Name</f>
        <v>Variety</v>
      </c>
      <c r="L2805" s="30" t="s">
        <v>2</v>
      </c>
    </row>
    <row r="2806" spans="2:12" ht="13" x14ac:dyDescent="0.3">
      <c r="B2806" s="29" t="str">
        <f>Factor3Name</f>
        <v>Fertiliser</v>
      </c>
      <c r="C2806" s="30" t="s">
        <v>38</v>
      </c>
      <c r="E2806" s="29" t="str">
        <f>Factor3Name</f>
        <v>Fertiliser</v>
      </c>
      <c r="F2806" s="30" t="s">
        <v>38</v>
      </c>
      <c r="H2806" s="29" t="str">
        <f>Factor3Name</f>
        <v>Fertiliser</v>
      </c>
      <c r="I2806" s="30" t="s">
        <v>38</v>
      </c>
      <c r="K2806" s="29" t="str">
        <f>Factor3Name</f>
        <v>Fertiliser</v>
      </c>
      <c r="L2806" s="30" t="s">
        <v>38</v>
      </c>
    </row>
    <row r="2807" spans="2:12" ht="13" x14ac:dyDescent="0.3">
      <c r="B2807" s="29" t="str">
        <f>Factor1Name</f>
        <v>Weeding</v>
      </c>
      <c r="C2807" s="30" t="s">
        <v>37</v>
      </c>
      <c r="E2807" s="29" t="str">
        <f>Factor1Name</f>
        <v>Weeding</v>
      </c>
      <c r="F2807" s="30" t="s">
        <v>37</v>
      </c>
      <c r="H2807" s="29" t="str">
        <f>Factor1Name</f>
        <v>Weeding</v>
      </c>
      <c r="I2807" s="30" t="s">
        <v>37</v>
      </c>
      <c r="K2807" s="29" t="str">
        <f>Factor1Name</f>
        <v>Weeding</v>
      </c>
      <c r="L2807" s="30" t="s">
        <v>37</v>
      </c>
    </row>
    <row r="2808" spans="2:12" ht="13" x14ac:dyDescent="0.3">
      <c r="B2808" s="25" t="s">
        <v>14</v>
      </c>
      <c r="C2808" s="26">
        <v>890.3</v>
      </c>
      <c r="E2808" s="25" t="s">
        <v>14</v>
      </c>
      <c r="F2808" s="26">
        <v>841.3</v>
      </c>
      <c r="H2808" s="25" t="s">
        <v>14</v>
      </c>
      <c r="I2808" s="26">
        <v>651.1</v>
      </c>
      <c r="K2808" s="25" t="s">
        <v>14</v>
      </c>
      <c r="L2808" s="26">
        <v>791.3</v>
      </c>
    </row>
    <row r="2810" spans="2:12" ht="13" x14ac:dyDescent="0.3">
      <c r="B2810" s="27" t="s">
        <v>3</v>
      </c>
      <c r="C2810" s="28">
        <v>2018</v>
      </c>
      <c r="E2810" s="27" t="s">
        <v>3</v>
      </c>
      <c r="F2810" s="28">
        <v>2018</v>
      </c>
      <c r="H2810" s="27" t="s">
        <v>3</v>
      </c>
      <c r="I2810" s="28">
        <v>2018</v>
      </c>
      <c r="K2810" s="27" t="s">
        <v>3</v>
      </c>
      <c r="L2810" s="28">
        <v>2018</v>
      </c>
    </row>
    <row r="2811" spans="2:12" ht="13" x14ac:dyDescent="0.3">
      <c r="B2811" s="29" t="str">
        <f>UnitName</f>
        <v>Plot</v>
      </c>
      <c r="C2811" s="30">
        <v>5</v>
      </c>
      <c r="E2811" s="29" t="str">
        <f>UnitName</f>
        <v>Plot</v>
      </c>
      <c r="F2811" s="30">
        <v>5</v>
      </c>
      <c r="H2811" s="29" t="str">
        <f>UnitName</f>
        <v>Plot</v>
      </c>
      <c r="I2811" s="30">
        <v>5</v>
      </c>
      <c r="K2811" s="29" t="str">
        <f>UnitName</f>
        <v>Plot</v>
      </c>
      <c r="L2811" s="30">
        <v>5</v>
      </c>
    </row>
    <row r="2812" spans="2:12" ht="13" x14ac:dyDescent="0.3">
      <c r="B2812" s="29" t="str">
        <f>BlockName</f>
        <v>Name</v>
      </c>
      <c r="C2812" s="30" t="s">
        <v>55</v>
      </c>
      <c r="E2812" s="29" t="str">
        <f>BlockName</f>
        <v>Name</v>
      </c>
      <c r="F2812" s="30" t="s">
        <v>55</v>
      </c>
      <c r="H2812" s="29" t="str">
        <f>BlockName</f>
        <v>Name</v>
      </c>
      <c r="I2812" s="30" t="s">
        <v>55</v>
      </c>
      <c r="K2812" s="29" t="str">
        <f>BlockName</f>
        <v>Name</v>
      </c>
      <c r="L2812" s="30" t="s">
        <v>55</v>
      </c>
    </row>
    <row r="2813" spans="2:12" ht="13" x14ac:dyDescent="0.3">
      <c r="B2813" s="29" t="str">
        <f>Factor2Name</f>
        <v>Variety</v>
      </c>
      <c r="C2813" s="30" t="s">
        <v>2</v>
      </c>
      <c r="E2813" s="29" t="str">
        <f>Factor2Name</f>
        <v>Variety</v>
      </c>
      <c r="F2813" s="30" t="s">
        <v>2</v>
      </c>
      <c r="H2813" s="29" t="str">
        <f>Factor2Name</f>
        <v>Variety</v>
      </c>
      <c r="I2813" s="30" t="s">
        <v>2</v>
      </c>
      <c r="K2813" s="29" t="str">
        <f>Factor2Name</f>
        <v>Variety</v>
      </c>
      <c r="L2813" s="30" t="s">
        <v>2</v>
      </c>
    </row>
    <row r="2814" spans="2:12" ht="13" x14ac:dyDescent="0.3">
      <c r="B2814" s="29" t="str">
        <f>Factor3Name</f>
        <v>Fertiliser</v>
      </c>
      <c r="C2814" s="30" t="s">
        <v>38</v>
      </c>
      <c r="E2814" s="29" t="str">
        <f>Factor3Name</f>
        <v>Fertiliser</v>
      </c>
      <c r="F2814" s="30" t="s">
        <v>38</v>
      </c>
      <c r="H2814" s="29" t="str">
        <f>Factor3Name</f>
        <v>Fertiliser</v>
      </c>
      <c r="I2814" s="30" t="s">
        <v>38</v>
      </c>
      <c r="K2814" s="29" t="str">
        <f>Factor3Name</f>
        <v>Fertiliser</v>
      </c>
      <c r="L2814" s="30" t="s">
        <v>38</v>
      </c>
    </row>
    <row r="2815" spans="2:12" ht="13" x14ac:dyDescent="0.3">
      <c r="B2815" s="29" t="str">
        <f>Factor1Name</f>
        <v>Weeding</v>
      </c>
      <c r="C2815" s="30" t="s">
        <v>37</v>
      </c>
      <c r="E2815" s="29" t="str">
        <f>Factor1Name</f>
        <v>Weeding</v>
      </c>
      <c r="F2815" s="30" t="s">
        <v>37</v>
      </c>
      <c r="H2815" s="29" t="str">
        <f>Factor1Name</f>
        <v>Weeding</v>
      </c>
      <c r="I2815" s="30" t="s">
        <v>37</v>
      </c>
      <c r="K2815" s="29" t="str">
        <f>Factor1Name</f>
        <v>Weeding</v>
      </c>
      <c r="L2815" s="30" t="s">
        <v>37</v>
      </c>
    </row>
    <row r="2816" spans="2:12" ht="13" x14ac:dyDescent="0.3">
      <c r="B2816" s="25" t="s">
        <v>14</v>
      </c>
      <c r="C2816" s="26">
        <v>671.3</v>
      </c>
      <c r="E2816" s="25" t="s">
        <v>14</v>
      </c>
      <c r="F2816" s="26">
        <v>841.2</v>
      </c>
      <c r="H2816" s="25" t="s">
        <v>14</v>
      </c>
      <c r="I2816" s="26">
        <v>876.8</v>
      </c>
      <c r="K2816" s="25" t="s">
        <v>14</v>
      </c>
      <c r="L2816" s="26">
        <v>789.1</v>
      </c>
    </row>
    <row r="2818" spans="2:12" ht="13" x14ac:dyDescent="0.3">
      <c r="B2818" s="27" t="s">
        <v>3</v>
      </c>
      <c r="C2818" s="28">
        <v>2018</v>
      </c>
      <c r="E2818" s="27" t="s">
        <v>3</v>
      </c>
      <c r="F2818" s="28">
        <v>2018</v>
      </c>
      <c r="H2818" s="27" t="s">
        <v>3</v>
      </c>
      <c r="I2818" s="28">
        <v>2018</v>
      </c>
      <c r="K2818" s="27" t="s">
        <v>3</v>
      </c>
      <c r="L2818" s="28">
        <v>2018</v>
      </c>
    </row>
    <row r="2819" spans="2:12" ht="13" x14ac:dyDescent="0.3">
      <c r="B2819" s="29" t="str">
        <f>UnitName</f>
        <v>Plot</v>
      </c>
      <c r="C2819" s="30">
        <v>5</v>
      </c>
      <c r="E2819" s="29" t="str">
        <f>UnitName</f>
        <v>Plot</v>
      </c>
      <c r="F2819" s="30">
        <v>5</v>
      </c>
      <c r="H2819" s="29" t="str">
        <f>UnitName</f>
        <v>Plot</v>
      </c>
      <c r="I2819" s="30">
        <v>5</v>
      </c>
      <c r="K2819" s="29" t="str">
        <f>UnitName</f>
        <v>Plot</v>
      </c>
      <c r="L2819" s="30">
        <v>5</v>
      </c>
    </row>
    <row r="2820" spans="2:12" ht="13" x14ac:dyDescent="0.3">
      <c r="B2820" s="29" t="str">
        <f>BlockName</f>
        <v>Name</v>
      </c>
      <c r="C2820" s="30" t="s">
        <v>55</v>
      </c>
      <c r="E2820" s="29" t="str">
        <f>BlockName</f>
        <v>Name</v>
      </c>
      <c r="F2820" s="30" t="s">
        <v>55</v>
      </c>
      <c r="H2820" s="29" t="str">
        <f>BlockName</f>
        <v>Name</v>
      </c>
      <c r="I2820" s="30" t="s">
        <v>55</v>
      </c>
      <c r="K2820" s="29" t="str">
        <f>BlockName</f>
        <v>Name</v>
      </c>
      <c r="L2820" s="30" t="s">
        <v>55</v>
      </c>
    </row>
    <row r="2821" spans="2:12" ht="13" x14ac:dyDescent="0.3">
      <c r="B2821" s="29" t="str">
        <f>Factor2Name</f>
        <v>Variety</v>
      </c>
      <c r="C2821" s="30" t="s">
        <v>2</v>
      </c>
      <c r="E2821" s="29" t="str">
        <f>Factor2Name</f>
        <v>Variety</v>
      </c>
      <c r="F2821" s="30" t="s">
        <v>2</v>
      </c>
      <c r="H2821" s="29" t="str">
        <f>Factor2Name</f>
        <v>Variety</v>
      </c>
      <c r="I2821" s="30" t="s">
        <v>2</v>
      </c>
      <c r="K2821" s="29" t="str">
        <f>Factor2Name</f>
        <v>Variety</v>
      </c>
      <c r="L2821" s="30" t="s">
        <v>2</v>
      </c>
    </row>
    <row r="2822" spans="2:12" ht="13" x14ac:dyDescent="0.3">
      <c r="B2822" s="29" t="str">
        <f>Factor3Name</f>
        <v>Fertiliser</v>
      </c>
      <c r="C2822" s="30" t="s">
        <v>38</v>
      </c>
      <c r="E2822" s="29" t="str">
        <f>Factor3Name</f>
        <v>Fertiliser</v>
      </c>
      <c r="F2822" s="30" t="s">
        <v>38</v>
      </c>
      <c r="H2822" s="29" t="str">
        <f>Factor3Name</f>
        <v>Fertiliser</v>
      </c>
      <c r="I2822" s="30" t="s">
        <v>38</v>
      </c>
      <c r="K2822" s="29" t="str">
        <f>Factor3Name</f>
        <v>Fertiliser</v>
      </c>
      <c r="L2822" s="30" t="s">
        <v>38</v>
      </c>
    </row>
    <row r="2823" spans="2:12" ht="13" x14ac:dyDescent="0.3">
      <c r="B2823" s="29" t="str">
        <f>Factor1Name</f>
        <v>Weeding</v>
      </c>
      <c r="C2823" s="30" t="s">
        <v>37</v>
      </c>
      <c r="E2823" s="29" t="str">
        <f>Factor1Name</f>
        <v>Weeding</v>
      </c>
      <c r="F2823" s="30" t="s">
        <v>37</v>
      </c>
      <c r="H2823" s="29" t="str">
        <f>Factor1Name</f>
        <v>Weeding</v>
      </c>
      <c r="I2823" s="30" t="s">
        <v>37</v>
      </c>
      <c r="K2823" s="29" t="str">
        <f>Factor1Name</f>
        <v>Weeding</v>
      </c>
      <c r="L2823" s="30" t="s">
        <v>37</v>
      </c>
    </row>
    <row r="2824" spans="2:12" ht="13" x14ac:dyDescent="0.3">
      <c r="B2824" s="25" t="s">
        <v>14</v>
      </c>
      <c r="C2824" s="26">
        <v>563.1</v>
      </c>
      <c r="E2824" s="25" t="s">
        <v>14</v>
      </c>
      <c r="F2824" s="26">
        <v>807.9</v>
      </c>
      <c r="H2824" s="25" t="s">
        <v>14</v>
      </c>
      <c r="I2824" s="26">
        <v>828.5</v>
      </c>
      <c r="K2824" s="25" t="s">
        <v>14</v>
      </c>
      <c r="L2824" s="26">
        <v>909.7</v>
      </c>
    </row>
    <row r="2826" spans="2:12" ht="13" x14ac:dyDescent="0.3">
      <c r="B2826" s="27" t="s">
        <v>3</v>
      </c>
      <c r="C2826" s="28">
        <v>2018</v>
      </c>
      <c r="E2826" s="27" t="s">
        <v>3</v>
      </c>
      <c r="F2826" s="28">
        <v>2018</v>
      </c>
      <c r="H2826" s="27" t="s">
        <v>3</v>
      </c>
      <c r="I2826" s="28">
        <v>2018</v>
      </c>
      <c r="K2826" s="27" t="s">
        <v>3</v>
      </c>
      <c r="L2826" s="28">
        <v>2018</v>
      </c>
    </row>
    <row r="2827" spans="2:12" ht="13" x14ac:dyDescent="0.3">
      <c r="B2827" s="29" t="str">
        <f>UnitName</f>
        <v>Plot</v>
      </c>
      <c r="C2827" s="30">
        <v>5</v>
      </c>
      <c r="E2827" s="29" t="str">
        <f>UnitName</f>
        <v>Plot</v>
      </c>
      <c r="F2827" s="30">
        <v>5</v>
      </c>
      <c r="H2827" s="29" t="str">
        <f>UnitName</f>
        <v>Plot</v>
      </c>
      <c r="I2827" s="30">
        <v>5</v>
      </c>
      <c r="K2827" s="29" t="str">
        <f>UnitName</f>
        <v>Plot</v>
      </c>
      <c r="L2827" s="30">
        <v>5</v>
      </c>
    </row>
    <row r="2828" spans="2:12" ht="13" x14ac:dyDescent="0.3">
      <c r="B2828" s="29" t="str">
        <f>BlockName</f>
        <v>Name</v>
      </c>
      <c r="C2828" s="30" t="s">
        <v>55</v>
      </c>
      <c r="E2828" s="29" t="str">
        <f>BlockName</f>
        <v>Name</v>
      </c>
      <c r="F2828" s="30" t="s">
        <v>55</v>
      </c>
      <c r="H2828" s="29" t="str">
        <f>BlockName</f>
        <v>Name</v>
      </c>
      <c r="I2828" s="30" t="s">
        <v>55</v>
      </c>
      <c r="K2828" s="29" t="str">
        <f>BlockName</f>
        <v>Name</v>
      </c>
      <c r="L2828" s="30" t="s">
        <v>55</v>
      </c>
    </row>
    <row r="2829" spans="2:12" ht="13" x14ac:dyDescent="0.3">
      <c r="B2829" s="29" t="str">
        <f>Factor2Name</f>
        <v>Variety</v>
      </c>
      <c r="C2829" s="30" t="s">
        <v>2</v>
      </c>
      <c r="E2829" s="29" t="str">
        <f>Factor2Name</f>
        <v>Variety</v>
      </c>
      <c r="F2829" s="30" t="s">
        <v>2</v>
      </c>
      <c r="H2829" s="29" t="str">
        <f>Factor2Name</f>
        <v>Variety</v>
      </c>
      <c r="I2829" s="30" t="s">
        <v>2</v>
      </c>
      <c r="K2829" s="29" t="str">
        <f>Factor2Name</f>
        <v>Variety</v>
      </c>
      <c r="L2829" s="30" t="s">
        <v>2</v>
      </c>
    </row>
    <row r="2830" spans="2:12" ht="13" x14ac:dyDescent="0.3">
      <c r="B2830" s="29" t="str">
        <f>Factor3Name</f>
        <v>Fertiliser</v>
      </c>
      <c r="C2830" s="30" t="s">
        <v>38</v>
      </c>
      <c r="E2830" s="29" t="str">
        <f>Factor3Name</f>
        <v>Fertiliser</v>
      </c>
      <c r="F2830" s="30" t="s">
        <v>38</v>
      </c>
      <c r="H2830" s="29" t="str">
        <f>Factor3Name</f>
        <v>Fertiliser</v>
      </c>
      <c r="I2830" s="30" t="s">
        <v>38</v>
      </c>
      <c r="K2830" s="29" t="str">
        <f>Factor3Name</f>
        <v>Fertiliser</v>
      </c>
      <c r="L2830" s="30" t="s">
        <v>38</v>
      </c>
    </row>
    <row r="2831" spans="2:12" ht="13" x14ac:dyDescent="0.3">
      <c r="B2831" s="29" t="str">
        <f>Factor1Name</f>
        <v>Weeding</v>
      </c>
      <c r="C2831" s="30" t="s">
        <v>37</v>
      </c>
      <c r="E2831" s="29" t="str">
        <f>Factor1Name</f>
        <v>Weeding</v>
      </c>
      <c r="F2831" s="30" t="s">
        <v>37</v>
      </c>
      <c r="H2831" s="29" t="str">
        <f>Factor1Name</f>
        <v>Weeding</v>
      </c>
      <c r="I2831" s="30" t="s">
        <v>37</v>
      </c>
      <c r="K2831" s="29" t="str">
        <f>Factor1Name</f>
        <v>Weeding</v>
      </c>
      <c r="L2831" s="30" t="s">
        <v>37</v>
      </c>
    </row>
    <row r="2832" spans="2:12" ht="13" x14ac:dyDescent="0.3">
      <c r="B2832" s="25" t="s">
        <v>14</v>
      </c>
      <c r="C2832" s="26">
        <v>751.8</v>
      </c>
      <c r="E2832" s="25" t="s">
        <v>14</v>
      </c>
      <c r="F2832" s="26">
        <v>741.8</v>
      </c>
      <c r="H2832" s="25" t="s">
        <v>14</v>
      </c>
      <c r="I2832" s="26">
        <v>828.8</v>
      </c>
      <c r="K2832" s="25" t="s">
        <v>14</v>
      </c>
      <c r="L2832" s="26">
        <v>765.5</v>
      </c>
    </row>
    <row r="2834" spans="2:12" ht="13" x14ac:dyDescent="0.3">
      <c r="B2834" s="27" t="s">
        <v>3</v>
      </c>
      <c r="C2834" s="28">
        <v>2018</v>
      </c>
      <c r="E2834" s="27" t="s">
        <v>3</v>
      </c>
      <c r="F2834" s="28">
        <v>2018</v>
      </c>
      <c r="H2834" s="27" t="s">
        <v>3</v>
      </c>
      <c r="I2834" s="28">
        <v>2018</v>
      </c>
      <c r="K2834" s="27" t="s">
        <v>3</v>
      </c>
      <c r="L2834" s="28">
        <v>2018</v>
      </c>
    </row>
    <row r="2835" spans="2:12" ht="13" x14ac:dyDescent="0.3">
      <c r="B2835" s="29" t="str">
        <f>UnitName</f>
        <v>Plot</v>
      </c>
      <c r="C2835" s="30">
        <v>5</v>
      </c>
      <c r="E2835" s="29" t="str">
        <f>UnitName</f>
        <v>Plot</v>
      </c>
      <c r="F2835" s="30">
        <v>5</v>
      </c>
      <c r="H2835" s="29" t="str">
        <f>UnitName</f>
        <v>Plot</v>
      </c>
      <c r="I2835" s="30">
        <v>5</v>
      </c>
      <c r="K2835" s="29" t="str">
        <f>UnitName</f>
        <v>Plot</v>
      </c>
      <c r="L2835" s="30">
        <v>5</v>
      </c>
    </row>
    <row r="2836" spans="2:12" ht="13" x14ac:dyDescent="0.3">
      <c r="B2836" s="29" t="str">
        <f>BlockName</f>
        <v>Name</v>
      </c>
      <c r="C2836" s="30" t="s">
        <v>55</v>
      </c>
      <c r="E2836" s="29" t="str">
        <f>BlockName</f>
        <v>Name</v>
      </c>
      <c r="F2836" s="30" t="s">
        <v>55</v>
      </c>
      <c r="H2836" s="29" t="str">
        <f>BlockName</f>
        <v>Name</v>
      </c>
      <c r="I2836" s="30" t="s">
        <v>55</v>
      </c>
      <c r="K2836" s="29" t="str">
        <f>BlockName</f>
        <v>Name</v>
      </c>
      <c r="L2836" s="30" t="s">
        <v>55</v>
      </c>
    </row>
    <row r="2837" spans="2:12" ht="13" x14ac:dyDescent="0.3">
      <c r="B2837" s="29" t="str">
        <f>Factor2Name</f>
        <v>Variety</v>
      </c>
      <c r="C2837" s="30" t="s">
        <v>2</v>
      </c>
      <c r="E2837" s="29" t="str">
        <f>Factor2Name</f>
        <v>Variety</v>
      </c>
      <c r="F2837" s="30" t="s">
        <v>2</v>
      </c>
      <c r="H2837" s="29" t="str">
        <f>Factor2Name</f>
        <v>Variety</v>
      </c>
      <c r="I2837" s="30" t="s">
        <v>2</v>
      </c>
      <c r="K2837" s="29" t="str">
        <f>Factor2Name</f>
        <v>Variety</v>
      </c>
      <c r="L2837" s="30" t="s">
        <v>2</v>
      </c>
    </row>
    <row r="2838" spans="2:12" ht="13" x14ac:dyDescent="0.3">
      <c r="B2838" s="29" t="str">
        <f>Factor3Name</f>
        <v>Fertiliser</v>
      </c>
      <c r="C2838" s="30" t="s">
        <v>38</v>
      </c>
      <c r="E2838" s="29" t="str">
        <f>Factor3Name</f>
        <v>Fertiliser</v>
      </c>
      <c r="F2838" s="30" t="s">
        <v>38</v>
      </c>
      <c r="H2838" s="29" t="str">
        <f>Factor3Name</f>
        <v>Fertiliser</v>
      </c>
      <c r="I2838" s="30" t="s">
        <v>38</v>
      </c>
      <c r="K2838" s="29" t="str">
        <f>Factor3Name</f>
        <v>Fertiliser</v>
      </c>
      <c r="L2838" s="30" t="s">
        <v>38</v>
      </c>
    </row>
    <row r="2839" spans="2:12" ht="13" x14ac:dyDescent="0.3">
      <c r="B2839" s="29" t="str">
        <f>Factor1Name</f>
        <v>Weeding</v>
      </c>
      <c r="C2839" s="30" t="s">
        <v>37</v>
      </c>
      <c r="E2839" s="29" t="str">
        <f>Factor1Name</f>
        <v>Weeding</v>
      </c>
      <c r="F2839" s="30" t="s">
        <v>37</v>
      </c>
      <c r="H2839" s="29" t="str">
        <f>Factor1Name</f>
        <v>Weeding</v>
      </c>
      <c r="I2839" s="30" t="s">
        <v>37</v>
      </c>
      <c r="K2839" s="29" t="str">
        <f>Factor1Name</f>
        <v>Weeding</v>
      </c>
      <c r="L2839" s="30" t="s">
        <v>37</v>
      </c>
    </row>
    <row r="2840" spans="2:12" ht="13" x14ac:dyDescent="0.3">
      <c r="B2840" s="25" t="s">
        <v>14</v>
      </c>
      <c r="C2840" s="26">
        <v>811.3</v>
      </c>
      <c r="E2840" s="25" t="s">
        <v>14</v>
      </c>
      <c r="F2840" s="26">
        <v>834.9</v>
      </c>
      <c r="H2840" s="25" t="s">
        <v>14</v>
      </c>
      <c r="I2840" s="26">
        <v>840.2</v>
      </c>
      <c r="K2840" s="25" t="s">
        <v>14</v>
      </c>
      <c r="L2840" s="26">
        <v>697.2</v>
      </c>
    </row>
    <row r="2842" spans="2:12" ht="13" x14ac:dyDescent="0.3">
      <c r="B2842" s="27" t="s">
        <v>3</v>
      </c>
      <c r="C2842" s="28">
        <v>2018</v>
      </c>
      <c r="E2842" s="27" t="s">
        <v>3</v>
      </c>
      <c r="F2842" s="28">
        <v>2018</v>
      </c>
      <c r="H2842" s="27" t="s">
        <v>3</v>
      </c>
      <c r="I2842" s="28">
        <v>2018</v>
      </c>
      <c r="K2842" s="27" t="s">
        <v>3</v>
      </c>
      <c r="L2842" s="28">
        <v>2018</v>
      </c>
    </row>
    <row r="2843" spans="2:12" ht="13" x14ac:dyDescent="0.3">
      <c r="B2843" s="29" t="str">
        <f>UnitName</f>
        <v>Plot</v>
      </c>
      <c r="C2843" s="30">
        <v>6</v>
      </c>
      <c r="E2843" s="29" t="str">
        <f>UnitName</f>
        <v>Plot</v>
      </c>
      <c r="F2843" s="30">
        <v>6</v>
      </c>
      <c r="H2843" s="29" t="str">
        <f>UnitName</f>
        <v>Plot</v>
      </c>
      <c r="I2843" s="30">
        <v>6</v>
      </c>
      <c r="K2843" s="29" t="str">
        <f>UnitName</f>
        <v>Plot</v>
      </c>
      <c r="L2843" s="30">
        <v>6</v>
      </c>
    </row>
    <row r="2844" spans="2:12" ht="13" x14ac:dyDescent="0.3">
      <c r="B2844" s="29" t="str">
        <f>BlockName</f>
        <v>Name</v>
      </c>
      <c r="C2844" s="30" t="s">
        <v>55</v>
      </c>
      <c r="E2844" s="29" t="str">
        <f>BlockName</f>
        <v>Name</v>
      </c>
      <c r="F2844" s="30" t="s">
        <v>55</v>
      </c>
      <c r="H2844" s="29" t="str">
        <f>BlockName</f>
        <v>Name</v>
      </c>
      <c r="I2844" s="30" t="s">
        <v>55</v>
      </c>
      <c r="K2844" s="29" t="str">
        <f>BlockName</f>
        <v>Name</v>
      </c>
      <c r="L2844" s="30" t="s">
        <v>55</v>
      </c>
    </row>
    <row r="2845" spans="2:12" ht="13" x14ac:dyDescent="0.3">
      <c r="B2845" s="29" t="str">
        <f>Factor2Name</f>
        <v>Variety</v>
      </c>
      <c r="C2845" s="30" t="s">
        <v>2</v>
      </c>
      <c r="E2845" s="29" t="str">
        <f>Factor2Name</f>
        <v>Variety</v>
      </c>
      <c r="F2845" s="30" t="s">
        <v>2</v>
      </c>
      <c r="H2845" s="29" t="str">
        <f>Factor2Name</f>
        <v>Variety</v>
      </c>
      <c r="I2845" s="30" t="s">
        <v>2</v>
      </c>
      <c r="K2845" s="29" t="str">
        <f>Factor2Name</f>
        <v>Variety</v>
      </c>
      <c r="L2845" s="30" t="s">
        <v>2</v>
      </c>
    </row>
    <row r="2846" spans="2:12" ht="13" x14ac:dyDescent="0.3">
      <c r="B2846" s="29" t="str">
        <f>Factor3Name</f>
        <v>Fertiliser</v>
      </c>
      <c r="C2846" s="30" t="s">
        <v>38</v>
      </c>
      <c r="E2846" s="29" t="str">
        <f>Factor3Name</f>
        <v>Fertiliser</v>
      </c>
      <c r="F2846" s="30" t="s">
        <v>38</v>
      </c>
      <c r="H2846" s="29" t="str">
        <f>Factor3Name</f>
        <v>Fertiliser</v>
      </c>
      <c r="I2846" s="30" t="s">
        <v>38</v>
      </c>
      <c r="K2846" s="29" t="str">
        <f>Factor3Name</f>
        <v>Fertiliser</v>
      </c>
      <c r="L2846" s="30" t="s">
        <v>38</v>
      </c>
    </row>
    <row r="2847" spans="2:12" ht="13" x14ac:dyDescent="0.3">
      <c r="B2847" s="29" t="str">
        <f>Factor1Name</f>
        <v>Weeding</v>
      </c>
      <c r="C2847" s="30" t="s">
        <v>37</v>
      </c>
      <c r="E2847" s="29" t="str">
        <f>Factor1Name</f>
        <v>Weeding</v>
      </c>
      <c r="F2847" s="30" t="s">
        <v>37</v>
      </c>
      <c r="H2847" s="29" t="str">
        <f>Factor1Name</f>
        <v>Weeding</v>
      </c>
      <c r="I2847" s="30" t="s">
        <v>37</v>
      </c>
      <c r="K2847" s="29" t="str">
        <f>Factor1Name</f>
        <v>Weeding</v>
      </c>
      <c r="L2847" s="30" t="s">
        <v>37</v>
      </c>
    </row>
    <row r="2848" spans="2:12" ht="13" x14ac:dyDescent="0.3">
      <c r="B2848" s="25" t="s">
        <v>14</v>
      </c>
      <c r="C2848" s="26">
        <v>849.1</v>
      </c>
      <c r="E2848" s="25" t="s">
        <v>14</v>
      </c>
      <c r="F2848" s="26">
        <v>958.8</v>
      </c>
      <c r="H2848" s="25" t="s">
        <v>14</v>
      </c>
      <c r="I2848" s="26">
        <v>874.4</v>
      </c>
      <c r="K2848" s="25" t="s">
        <v>14</v>
      </c>
      <c r="L2848" s="26">
        <v>958.6</v>
      </c>
    </row>
    <row r="2850" spans="2:12" ht="13" x14ac:dyDescent="0.3">
      <c r="B2850" s="27" t="s">
        <v>3</v>
      </c>
      <c r="C2850" s="28">
        <v>2018</v>
      </c>
      <c r="E2850" s="27" t="s">
        <v>3</v>
      </c>
      <c r="F2850" s="28">
        <v>2018</v>
      </c>
      <c r="H2850" s="27" t="s">
        <v>3</v>
      </c>
      <c r="I2850" s="28">
        <v>2018</v>
      </c>
      <c r="K2850" s="27" t="s">
        <v>3</v>
      </c>
      <c r="L2850" s="28">
        <v>2018</v>
      </c>
    </row>
    <row r="2851" spans="2:12" ht="13" x14ac:dyDescent="0.3">
      <c r="B2851" s="29" t="str">
        <f>UnitName</f>
        <v>Plot</v>
      </c>
      <c r="C2851" s="30">
        <v>6</v>
      </c>
      <c r="E2851" s="29" t="str">
        <f>UnitName</f>
        <v>Plot</v>
      </c>
      <c r="F2851" s="30">
        <v>6</v>
      </c>
      <c r="H2851" s="29" t="str">
        <f>UnitName</f>
        <v>Plot</v>
      </c>
      <c r="I2851" s="30">
        <v>6</v>
      </c>
      <c r="K2851" s="29" t="str">
        <f>UnitName</f>
        <v>Plot</v>
      </c>
      <c r="L2851" s="30">
        <v>6</v>
      </c>
    </row>
    <row r="2852" spans="2:12" ht="13" x14ac:dyDescent="0.3">
      <c r="B2852" s="29" t="str">
        <f>BlockName</f>
        <v>Name</v>
      </c>
      <c r="C2852" s="30" t="s">
        <v>55</v>
      </c>
      <c r="E2852" s="29" t="str">
        <f>BlockName</f>
        <v>Name</v>
      </c>
      <c r="F2852" s="30" t="s">
        <v>55</v>
      </c>
      <c r="H2852" s="29" t="str">
        <f>BlockName</f>
        <v>Name</v>
      </c>
      <c r="I2852" s="30" t="s">
        <v>55</v>
      </c>
      <c r="K2852" s="29" t="str">
        <f>BlockName</f>
        <v>Name</v>
      </c>
      <c r="L2852" s="30" t="s">
        <v>55</v>
      </c>
    </row>
    <row r="2853" spans="2:12" ht="13" x14ac:dyDescent="0.3">
      <c r="B2853" s="29" t="str">
        <f>Factor2Name</f>
        <v>Variety</v>
      </c>
      <c r="C2853" s="30" t="s">
        <v>2</v>
      </c>
      <c r="E2853" s="29" t="str">
        <f>Factor2Name</f>
        <v>Variety</v>
      </c>
      <c r="F2853" s="30" t="s">
        <v>2</v>
      </c>
      <c r="H2853" s="29" t="str">
        <f>Factor2Name</f>
        <v>Variety</v>
      </c>
      <c r="I2853" s="30" t="s">
        <v>2</v>
      </c>
      <c r="K2853" s="29" t="str">
        <f>Factor2Name</f>
        <v>Variety</v>
      </c>
      <c r="L2853" s="30" t="s">
        <v>2</v>
      </c>
    </row>
    <row r="2854" spans="2:12" ht="13" x14ac:dyDescent="0.3">
      <c r="B2854" s="29" t="str">
        <f>Factor3Name</f>
        <v>Fertiliser</v>
      </c>
      <c r="C2854" s="30" t="s">
        <v>38</v>
      </c>
      <c r="E2854" s="29" t="str">
        <f>Factor3Name</f>
        <v>Fertiliser</v>
      </c>
      <c r="F2854" s="30" t="s">
        <v>38</v>
      </c>
      <c r="H2854" s="29" t="str">
        <f>Factor3Name</f>
        <v>Fertiliser</v>
      </c>
      <c r="I2854" s="30" t="s">
        <v>38</v>
      </c>
      <c r="K2854" s="29" t="str">
        <f>Factor3Name</f>
        <v>Fertiliser</v>
      </c>
      <c r="L2854" s="30" t="s">
        <v>38</v>
      </c>
    </row>
    <row r="2855" spans="2:12" ht="13" x14ac:dyDescent="0.3">
      <c r="B2855" s="29" t="str">
        <f>Factor1Name</f>
        <v>Weeding</v>
      </c>
      <c r="C2855" s="30" t="s">
        <v>37</v>
      </c>
      <c r="E2855" s="29" t="str">
        <f>Factor1Name</f>
        <v>Weeding</v>
      </c>
      <c r="F2855" s="30" t="s">
        <v>37</v>
      </c>
      <c r="H2855" s="29" t="str">
        <f>Factor1Name</f>
        <v>Weeding</v>
      </c>
      <c r="I2855" s="30" t="s">
        <v>37</v>
      </c>
      <c r="K2855" s="29" t="str">
        <f>Factor1Name</f>
        <v>Weeding</v>
      </c>
      <c r="L2855" s="30" t="s">
        <v>37</v>
      </c>
    </row>
    <row r="2856" spans="2:12" ht="13" x14ac:dyDescent="0.3">
      <c r="B2856" s="25" t="s">
        <v>14</v>
      </c>
      <c r="C2856" s="26">
        <v>696.3</v>
      </c>
      <c r="E2856" s="25" t="s">
        <v>14</v>
      </c>
      <c r="F2856" s="26">
        <v>747.8</v>
      </c>
      <c r="H2856" s="25" t="s">
        <v>14</v>
      </c>
      <c r="I2856" s="26">
        <v>860.1</v>
      </c>
      <c r="K2856" s="25" t="s">
        <v>14</v>
      </c>
      <c r="L2856" s="26">
        <v>733.5</v>
      </c>
    </row>
    <row r="2858" spans="2:12" ht="13" x14ac:dyDescent="0.3">
      <c r="B2858" s="27" t="s">
        <v>3</v>
      </c>
      <c r="C2858" s="28">
        <v>2018</v>
      </c>
      <c r="E2858" s="27" t="s">
        <v>3</v>
      </c>
      <c r="F2858" s="28">
        <v>2018</v>
      </c>
      <c r="H2858" s="27" t="s">
        <v>3</v>
      </c>
      <c r="I2858" s="28">
        <v>2018</v>
      </c>
      <c r="K2858" s="27" t="s">
        <v>3</v>
      </c>
      <c r="L2858" s="28">
        <v>2018</v>
      </c>
    </row>
    <row r="2859" spans="2:12" ht="13" x14ac:dyDescent="0.3">
      <c r="B2859" s="29" t="str">
        <f>UnitName</f>
        <v>Plot</v>
      </c>
      <c r="C2859" s="30">
        <v>6</v>
      </c>
      <c r="E2859" s="29" t="str">
        <f>UnitName</f>
        <v>Plot</v>
      </c>
      <c r="F2859" s="30">
        <v>6</v>
      </c>
      <c r="H2859" s="29" t="str">
        <f>UnitName</f>
        <v>Plot</v>
      </c>
      <c r="I2859" s="30">
        <v>6</v>
      </c>
      <c r="K2859" s="29" t="str">
        <f>UnitName</f>
        <v>Plot</v>
      </c>
      <c r="L2859" s="30">
        <v>6</v>
      </c>
    </row>
    <row r="2860" spans="2:12" ht="13" x14ac:dyDescent="0.3">
      <c r="B2860" s="29" t="str">
        <f>BlockName</f>
        <v>Name</v>
      </c>
      <c r="C2860" s="30" t="s">
        <v>55</v>
      </c>
      <c r="E2860" s="29" t="str">
        <f>BlockName</f>
        <v>Name</v>
      </c>
      <c r="F2860" s="30" t="s">
        <v>55</v>
      </c>
      <c r="H2860" s="29" t="str">
        <f>BlockName</f>
        <v>Name</v>
      </c>
      <c r="I2860" s="30" t="s">
        <v>55</v>
      </c>
      <c r="K2860" s="29" t="str">
        <f>BlockName</f>
        <v>Name</v>
      </c>
      <c r="L2860" s="30" t="s">
        <v>55</v>
      </c>
    </row>
    <row r="2861" spans="2:12" ht="13" x14ac:dyDescent="0.3">
      <c r="B2861" s="29" t="str">
        <f>Factor2Name</f>
        <v>Variety</v>
      </c>
      <c r="C2861" s="30" t="s">
        <v>2</v>
      </c>
      <c r="E2861" s="29" t="str">
        <f>Factor2Name</f>
        <v>Variety</v>
      </c>
      <c r="F2861" s="30" t="s">
        <v>2</v>
      </c>
      <c r="H2861" s="29" t="str">
        <f>Factor2Name</f>
        <v>Variety</v>
      </c>
      <c r="I2861" s="30" t="s">
        <v>2</v>
      </c>
      <c r="K2861" s="29" t="str">
        <f>Factor2Name</f>
        <v>Variety</v>
      </c>
      <c r="L2861" s="30" t="s">
        <v>2</v>
      </c>
    </row>
    <row r="2862" spans="2:12" ht="13" x14ac:dyDescent="0.3">
      <c r="B2862" s="29" t="str">
        <f>Factor3Name</f>
        <v>Fertiliser</v>
      </c>
      <c r="C2862" s="30" t="s">
        <v>38</v>
      </c>
      <c r="E2862" s="29" t="str">
        <f>Factor3Name</f>
        <v>Fertiliser</v>
      </c>
      <c r="F2862" s="30" t="s">
        <v>38</v>
      </c>
      <c r="H2862" s="29" t="str">
        <f>Factor3Name</f>
        <v>Fertiliser</v>
      </c>
      <c r="I2862" s="30" t="s">
        <v>38</v>
      </c>
      <c r="K2862" s="29" t="str">
        <f>Factor3Name</f>
        <v>Fertiliser</v>
      </c>
      <c r="L2862" s="30" t="s">
        <v>38</v>
      </c>
    </row>
    <row r="2863" spans="2:12" ht="13" x14ac:dyDescent="0.3">
      <c r="B2863" s="29" t="str">
        <f>Factor1Name</f>
        <v>Weeding</v>
      </c>
      <c r="C2863" s="30" t="s">
        <v>37</v>
      </c>
      <c r="E2863" s="29" t="str">
        <f>Factor1Name</f>
        <v>Weeding</v>
      </c>
      <c r="F2863" s="30" t="s">
        <v>37</v>
      </c>
      <c r="H2863" s="29" t="str">
        <f>Factor1Name</f>
        <v>Weeding</v>
      </c>
      <c r="I2863" s="30" t="s">
        <v>37</v>
      </c>
      <c r="K2863" s="29" t="str">
        <f>Factor1Name</f>
        <v>Weeding</v>
      </c>
      <c r="L2863" s="30" t="s">
        <v>37</v>
      </c>
    </row>
    <row r="2864" spans="2:12" ht="13" x14ac:dyDescent="0.3">
      <c r="B2864" s="25" t="s">
        <v>14</v>
      </c>
      <c r="C2864" s="26">
        <v>966.6</v>
      </c>
      <c r="E2864" s="25" t="s">
        <v>14</v>
      </c>
      <c r="F2864" s="26">
        <v>966.3</v>
      </c>
      <c r="H2864" s="25" t="s">
        <v>14</v>
      </c>
      <c r="I2864" s="26">
        <v>903.5</v>
      </c>
      <c r="K2864" s="25" t="s">
        <v>14</v>
      </c>
      <c r="L2864" s="26">
        <v>930</v>
      </c>
    </row>
    <row r="2866" spans="2:12" ht="13" x14ac:dyDescent="0.3">
      <c r="B2866" s="27" t="s">
        <v>3</v>
      </c>
      <c r="C2866" s="28">
        <v>2018</v>
      </c>
      <c r="E2866" s="27" t="s">
        <v>3</v>
      </c>
      <c r="F2866" s="28">
        <v>2018</v>
      </c>
      <c r="H2866" s="27" t="s">
        <v>3</v>
      </c>
      <c r="I2866" s="28">
        <v>2018</v>
      </c>
      <c r="K2866" s="27" t="s">
        <v>3</v>
      </c>
      <c r="L2866" s="28">
        <v>2018</v>
      </c>
    </row>
    <row r="2867" spans="2:12" ht="13" x14ac:dyDescent="0.3">
      <c r="B2867" s="29" t="str">
        <f>UnitName</f>
        <v>Plot</v>
      </c>
      <c r="C2867" s="30">
        <v>6</v>
      </c>
      <c r="E2867" s="29" t="str">
        <f>UnitName</f>
        <v>Plot</v>
      </c>
      <c r="F2867" s="30">
        <v>6</v>
      </c>
      <c r="H2867" s="29" t="str">
        <f>UnitName</f>
        <v>Plot</v>
      </c>
      <c r="I2867" s="30">
        <v>6</v>
      </c>
      <c r="K2867" s="29" t="str">
        <f>UnitName</f>
        <v>Plot</v>
      </c>
      <c r="L2867" s="30">
        <v>6</v>
      </c>
    </row>
    <row r="2868" spans="2:12" ht="13" x14ac:dyDescent="0.3">
      <c r="B2868" s="29" t="str">
        <f>BlockName</f>
        <v>Name</v>
      </c>
      <c r="C2868" s="30" t="s">
        <v>55</v>
      </c>
      <c r="E2868" s="29" t="str">
        <f>BlockName</f>
        <v>Name</v>
      </c>
      <c r="F2868" s="30" t="s">
        <v>55</v>
      </c>
      <c r="H2868" s="29" t="str">
        <f>BlockName</f>
        <v>Name</v>
      </c>
      <c r="I2868" s="30" t="s">
        <v>55</v>
      </c>
      <c r="K2868" s="29" t="str">
        <f>BlockName</f>
        <v>Name</v>
      </c>
      <c r="L2868" s="30" t="s">
        <v>55</v>
      </c>
    </row>
    <row r="2869" spans="2:12" ht="13" x14ac:dyDescent="0.3">
      <c r="B2869" s="29" t="str">
        <f>Factor2Name</f>
        <v>Variety</v>
      </c>
      <c r="C2869" s="30" t="s">
        <v>2</v>
      </c>
      <c r="E2869" s="29" t="str">
        <f>Factor2Name</f>
        <v>Variety</v>
      </c>
      <c r="F2869" s="30" t="s">
        <v>2</v>
      </c>
      <c r="H2869" s="29" t="str">
        <f>Factor2Name</f>
        <v>Variety</v>
      </c>
      <c r="I2869" s="30" t="s">
        <v>2</v>
      </c>
      <c r="K2869" s="29" t="str">
        <f>Factor2Name</f>
        <v>Variety</v>
      </c>
      <c r="L2869" s="30" t="s">
        <v>2</v>
      </c>
    </row>
    <row r="2870" spans="2:12" ht="13" x14ac:dyDescent="0.3">
      <c r="B2870" s="29" t="str">
        <f>Factor3Name</f>
        <v>Fertiliser</v>
      </c>
      <c r="C2870" s="30" t="s">
        <v>38</v>
      </c>
      <c r="E2870" s="29" t="str">
        <f>Factor3Name</f>
        <v>Fertiliser</v>
      </c>
      <c r="F2870" s="30" t="s">
        <v>38</v>
      </c>
      <c r="H2870" s="29" t="str">
        <f>Factor3Name</f>
        <v>Fertiliser</v>
      </c>
      <c r="I2870" s="30" t="s">
        <v>38</v>
      </c>
      <c r="K2870" s="29" t="str">
        <f>Factor3Name</f>
        <v>Fertiliser</v>
      </c>
      <c r="L2870" s="30" t="s">
        <v>38</v>
      </c>
    </row>
    <row r="2871" spans="2:12" ht="13" x14ac:dyDescent="0.3">
      <c r="B2871" s="29" t="str">
        <f>Factor1Name</f>
        <v>Weeding</v>
      </c>
      <c r="C2871" s="30" t="s">
        <v>37</v>
      </c>
      <c r="E2871" s="29" t="str">
        <f>Factor1Name</f>
        <v>Weeding</v>
      </c>
      <c r="F2871" s="30" t="s">
        <v>37</v>
      </c>
      <c r="H2871" s="29" t="str">
        <f>Factor1Name</f>
        <v>Weeding</v>
      </c>
      <c r="I2871" s="30" t="s">
        <v>37</v>
      </c>
      <c r="K2871" s="29" t="str">
        <f>Factor1Name</f>
        <v>Weeding</v>
      </c>
      <c r="L2871" s="30" t="s">
        <v>37</v>
      </c>
    </row>
    <row r="2872" spans="2:12" ht="13" x14ac:dyDescent="0.3">
      <c r="B2872" s="25" t="s">
        <v>14</v>
      </c>
      <c r="C2872" s="26">
        <v>712</v>
      </c>
      <c r="E2872" s="25" t="s">
        <v>14</v>
      </c>
      <c r="F2872" s="26">
        <v>945.5</v>
      </c>
      <c r="H2872" s="25" t="s">
        <v>14</v>
      </c>
      <c r="I2872" s="26">
        <v>679.2</v>
      </c>
      <c r="K2872" s="25" t="s">
        <v>14</v>
      </c>
      <c r="L2872" s="26">
        <v>881.4</v>
      </c>
    </row>
    <row r="2874" spans="2:12" ht="13" x14ac:dyDescent="0.3">
      <c r="B2874" s="27" t="s">
        <v>3</v>
      </c>
      <c r="C2874" s="28">
        <v>2018</v>
      </c>
      <c r="E2874" s="27" t="s">
        <v>3</v>
      </c>
      <c r="F2874" s="28">
        <v>2018</v>
      </c>
      <c r="H2874" s="27" t="s">
        <v>3</v>
      </c>
      <c r="I2874" s="28">
        <v>2018</v>
      </c>
      <c r="K2874" s="27" t="s">
        <v>3</v>
      </c>
      <c r="L2874" s="28">
        <v>2018</v>
      </c>
    </row>
    <row r="2875" spans="2:12" ht="13" x14ac:dyDescent="0.3">
      <c r="B2875" s="29" t="str">
        <f>UnitName</f>
        <v>Plot</v>
      </c>
      <c r="C2875" s="30">
        <v>6</v>
      </c>
      <c r="E2875" s="29" t="str">
        <f>UnitName</f>
        <v>Plot</v>
      </c>
      <c r="F2875" s="30">
        <v>6</v>
      </c>
      <c r="H2875" s="29" t="str">
        <f>UnitName</f>
        <v>Plot</v>
      </c>
      <c r="I2875" s="30">
        <v>6</v>
      </c>
      <c r="K2875" s="29" t="str">
        <f>UnitName</f>
        <v>Plot</v>
      </c>
      <c r="L2875" s="30">
        <v>6</v>
      </c>
    </row>
    <row r="2876" spans="2:12" ht="13" x14ac:dyDescent="0.3">
      <c r="B2876" s="29" t="str">
        <f>BlockName</f>
        <v>Name</v>
      </c>
      <c r="C2876" s="30" t="s">
        <v>55</v>
      </c>
      <c r="E2876" s="29" t="str">
        <f>BlockName</f>
        <v>Name</v>
      </c>
      <c r="F2876" s="30" t="s">
        <v>55</v>
      </c>
      <c r="H2876" s="29" t="str">
        <f>BlockName</f>
        <v>Name</v>
      </c>
      <c r="I2876" s="30" t="s">
        <v>55</v>
      </c>
      <c r="K2876" s="29" t="str">
        <f>BlockName</f>
        <v>Name</v>
      </c>
      <c r="L2876" s="30" t="s">
        <v>55</v>
      </c>
    </row>
    <row r="2877" spans="2:12" ht="13" x14ac:dyDescent="0.3">
      <c r="B2877" s="29" t="str">
        <f>Factor2Name</f>
        <v>Variety</v>
      </c>
      <c r="C2877" s="30" t="s">
        <v>2</v>
      </c>
      <c r="E2877" s="29" t="str">
        <f>Factor2Name</f>
        <v>Variety</v>
      </c>
      <c r="F2877" s="30" t="s">
        <v>2</v>
      </c>
      <c r="H2877" s="29" t="str">
        <f>Factor2Name</f>
        <v>Variety</v>
      </c>
      <c r="I2877" s="30" t="s">
        <v>2</v>
      </c>
      <c r="K2877" s="29" t="str">
        <f>Factor2Name</f>
        <v>Variety</v>
      </c>
      <c r="L2877" s="30" t="s">
        <v>2</v>
      </c>
    </row>
    <row r="2878" spans="2:12" ht="13" x14ac:dyDescent="0.3">
      <c r="B2878" s="29" t="str">
        <f>Factor3Name</f>
        <v>Fertiliser</v>
      </c>
      <c r="C2878" s="30" t="s">
        <v>38</v>
      </c>
      <c r="E2878" s="29" t="str">
        <f>Factor3Name</f>
        <v>Fertiliser</v>
      </c>
      <c r="F2878" s="30" t="s">
        <v>38</v>
      </c>
      <c r="H2878" s="29" t="str">
        <f>Factor3Name</f>
        <v>Fertiliser</v>
      </c>
      <c r="I2878" s="30" t="s">
        <v>38</v>
      </c>
      <c r="K2878" s="29" t="str">
        <f>Factor3Name</f>
        <v>Fertiliser</v>
      </c>
      <c r="L2878" s="30" t="s">
        <v>38</v>
      </c>
    </row>
    <row r="2879" spans="2:12" ht="13" x14ac:dyDescent="0.3">
      <c r="B2879" s="29" t="str">
        <f>Factor1Name</f>
        <v>Weeding</v>
      </c>
      <c r="C2879" s="30" t="s">
        <v>37</v>
      </c>
      <c r="E2879" s="29" t="str">
        <f>Factor1Name</f>
        <v>Weeding</v>
      </c>
      <c r="F2879" s="30" t="s">
        <v>37</v>
      </c>
      <c r="H2879" s="29" t="str">
        <f>Factor1Name</f>
        <v>Weeding</v>
      </c>
      <c r="I2879" s="30" t="s">
        <v>37</v>
      </c>
      <c r="K2879" s="29" t="str">
        <f>Factor1Name</f>
        <v>Weeding</v>
      </c>
      <c r="L2879" s="30" t="s">
        <v>37</v>
      </c>
    </row>
    <row r="2880" spans="2:12" ht="13" x14ac:dyDescent="0.3">
      <c r="B2880" s="25" t="s">
        <v>14</v>
      </c>
      <c r="C2880" s="26">
        <v>861.2</v>
      </c>
      <c r="E2880" s="25" t="s">
        <v>14</v>
      </c>
      <c r="F2880" s="26">
        <v>950.4</v>
      </c>
      <c r="H2880" s="25" t="s">
        <v>14</v>
      </c>
      <c r="I2880" s="26">
        <v>789.8</v>
      </c>
      <c r="K2880" s="25" t="s">
        <v>14</v>
      </c>
      <c r="L2880" s="26">
        <v>933.3</v>
      </c>
    </row>
    <row r="2882" spans="2:12" ht="13" x14ac:dyDescent="0.3">
      <c r="B2882" s="27" t="s">
        <v>3</v>
      </c>
      <c r="C2882" s="28">
        <v>2018</v>
      </c>
      <c r="E2882" s="27" t="s">
        <v>3</v>
      </c>
      <c r="F2882" s="28">
        <v>2018</v>
      </c>
      <c r="H2882" s="27" t="s">
        <v>3</v>
      </c>
      <c r="I2882" s="28">
        <v>2018</v>
      </c>
      <c r="K2882" s="27" t="s">
        <v>3</v>
      </c>
      <c r="L2882" s="28">
        <v>2018</v>
      </c>
    </row>
    <row r="2883" spans="2:12" ht="13" x14ac:dyDescent="0.3">
      <c r="B2883" s="29" t="str">
        <f>UnitName</f>
        <v>Plot</v>
      </c>
      <c r="C2883" s="30">
        <v>1</v>
      </c>
      <c r="E2883" s="29" t="str">
        <f>UnitName</f>
        <v>Plot</v>
      </c>
      <c r="F2883" s="30">
        <v>1</v>
      </c>
      <c r="H2883" s="29" t="str">
        <f>UnitName</f>
        <v>Plot</v>
      </c>
      <c r="I2883" s="30">
        <v>1</v>
      </c>
      <c r="K2883" s="29" t="str">
        <f>UnitName</f>
        <v>Plot</v>
      </c>
      <c r="L2883" s="30">
        <v>1</v>
      </c>
    </row>
    <row r="2884" spans="2:12" ht="13" x14ac:dyDescent="0.3">
      <c r="B2884" s="29" t="str">
        <f>BlockName</f>
        <v>Name</v>
      </c>
      <c r="C2884" s="30" t="s">
        <v>55</v>
      </c>
      <c r="E2884" s="29" t="str">
        <f>BlockName</f>
        <v>Name</v>
      </c>
      <c r="F2884" s="30" t="s">
        <v>55</v>
      </c>
      <c r="H2884" s="29" t="str">
        <f>BlockName</f>
        <v>Name</v>
      </c>
      <c r="I2884" s="30" t="s">
        <v>55</v>
      </c>
      <c r="K2884" s="29" t="str">
        <f>BlockName</f>
        <v>Name</v>
      </c>
      <c r="L2884" s="30" t="s">
        <v>55</v>
      </c>
    </row>
    <row r="2885" spans="2:12" ht="13" x14ac:dyDescent="0.3">
      <c r="B2885" s="29" t="str">
        <f>Factor2Name</f>
        <v>Variety</v>
      </c>
      <c r="C2885" s="30" t="s">
        <v>46</v>
      </c>
      <c r="E2885" s="29" t="str">
        <f>Factor2Name</f>
        <v>Variety</v>
      </c>
      <c r="F2885" s="30" t="s">
        <v>46</v>
      </c>
      <c r="H2885" s="29" t="str">
        <f>Factor2Name</f>
        <v>Variety</v>
      </c>
      <c r="I2885" s="30" t="s">
        <v>46</v>
      </c>
      <c r="K2885" s="29" t="str">
        <f>Factor2Name</f>
        <v>Variety</v>
      </c>
      <c r="L2885" s="30" t="s">
        <v>46</v>
      </c>
    </row>
    <row r="2886" spans="2:12" ht="13" x14ac:dyDescent="0.3">
      <c r="B2886" s="29" t="str">
        <f>Factor3Name</f>
        <v>Fertiliser</v>
      </c>
      <c r="C2886" s="30" t="s">
        <v>45</v>
      </c>
      <c r="E2886" s="29" t="str">
        <f>Factor3Name</f>
        <v>Fertiliser</v>
      </c>
      <c r="F2886" s="30" t="s">
        <v>45</v>
      </c>
      <c r="H2886" s="29" t="str">
        <f>Factor3Name</f>
        <v>Fertiliser</v>
      </c>
      <c r="I2886" s="30" t="s">
        <v>45</v>
      </c>
      <c r="K2886" s="29" t="str">
        <f>Factor3Name</f>
        <v>Fertiliser</v>
      </c>
      <c r="L2886" s="30" t="s">
        <v>45</v>
      </c>
    </row>
    <row r="2887" spans="2:12" ht="13" x14ac:dyDescent="0.3">
      <c r="B2887" s="29" t="str">
        <f>Factor1Name</f>
        <v>Weeding</v>
      </c>
      <c r="C2887" s="30" t="s">
        <v>51</v>
      </c>
      <c r="E2887" s="29" t="str">
        <f>Factor1Name</f>
        <v>Weeding</v>
      </c>
      <c r="F2887" s="30" t="s">
        <v>51</v>
      </c>
      <c r="H2887" s="29" t="str">
        <f>Factor1Name</f>
        <v>Weeding</v>
      </c>
      <c r="I2887" s="30" t="s">
        <v>51</v>
      </c>
      <c r="K2887" s="29" t="str">
        <f>Factor1Name</f>
        <v>Weeding</v>
      </c>
      <c r="L2887" s="30" t="s">
        <v>51</v>
      </c>
    </row>
    <row r="2888" spans="2:12" ht="13" x14ac:dyDescent="0.3">
      <c r="B2888" s="25" t="s">
        <v>14</v>
      </c>
      <c r="C2888" s="26">
        <v>904.5</v>
      </c>
      <c r="E2888" s="25" t="s">
        <v>14</v>
      </c>
      <c r="F2888" s="26">
        <v>999</v>
      </c>
      <c r="H2888" s="25" t="s">
        <v>14</v>
      </c>
      <c r="I2888" s="26">
        <v>968.3</v>
      </c>
      <c r="K2888" s="25" t="s">
        <v>14</v>
      </c>
      <c r="L2888" s="26">
        <v>1024.8</v>
      </c>
    </row>
    <row r="2890" spans="2:12" ht="13" x14ac:dyDescent="0.3">
      <c r="B2890" s="27" t="s">
        <v>3</v>
      </c>
      <c r="C2890" s="28">
        <v>2018</v>
      </c>
      <c r="E2890" s="27" t="s">
        <v>3</v>
      </c>
      <c r="F2890" s="28">
        <v>2018</v>
      </c>
      <c r="H2890" s="27" t="s">
        <v>3</v>
      </c>
      <c r="I2890" s="28">
        <v>2018</v>
      </c>
      <c r="K2890" s="27" t="s">
        <v>3</v>
      </c>
      <c r="L2890" s="28">
        <v>2018</v>
      </c>
    </row>
    <row r="2891" spans="2:12" ht="13" x14ac:dyDescent="0.3">
      <c r="B2891" s="29" t="str">
        <f>UnitName</f>
        <v>Plot</v>
      </c>
      <c r="C2891" s="30">
        <v>1</v>
      </c>
      <c r="E2891" s="29" t="str">
        <f>UnitName</f>
        <v>Plot</v>
      </c>
      <c r="F2891" s="30">
        <v>1</v>
      </c>
      <c r="H2891" s="29" t="str">
        <f>UnitName</f>
        <v>Plot</v>
      </c>
      <c r="I2891" s="30">
        <v>1</v>
      </c>
      <c r="K2891" s="29" t="str">
        <f>UnitName</f>
        <v>Plot</v>
      </c>
      <c r="L2891" s="30">
        <v>1</v>
      </c>
    </row>
    <row r="2892" spans="2:12" ht="13" x14ac:dyDescent="0.3">
      <c r="B2892" s="29" t="str">
        <f>BlockName</f>
        <v>Name</v>
      </c>
      <c r="C2892" s="30" t="s">
        <v>55</v>
      </c>
      <c r="E2892" s="29" t="str">
        <f>BlockName</f>
        <v>Name</v>
      </c>
      <c r="F2892" s="30" t="s">
        <v>55</v>
      </c>
      <c r="H2892" s="29" t="str">
        <f>BlockName</f>
        <v>Name</v>
      </c>
      <c r="I2892" s="30" t="s">
        <v>55</v>
      </c>
      <c r="K2892" s="29" t="str">
        <f>BlockName</f>
        <v>Name</v>
      </c>
      <c r="L2892" s="30" t="s">
        <v>55</v>
      </c>
    </row>
    <row r="2893" spans="2:12" ht="13" x14ac:dyDescent="0.3">
      <c r="B2893" s="29" t="str">
        <f>Factor2Name</f>
        <v>Variety</v>
      </c>
      <c r="C2893" s="30" t="s">
        <v>46</v>
      </c>
      <c r="E2893" s="29" t="str">
        <f>Factor2Name</f>
        <v>Variety</v>
      </c>
      <c r="F2893" s="30" t="s">
        <v>46</v>
      </c>
      <c r="H2893" s="29" t="str">
        <f>Factor2Name</f>
        <v>Variety</v>
      </c>
      <c r="I2893" s="30" t="s">
        <v>46</v>
      </c>
      <c r="K2893" s="29" t="str">
        <f>Factor2Name</f>
        <v>Variety</v>
      </c>
      <c r="L2893" s="30" t="s">
        <v>46</v>
      </c>
    </row>
    <row r="2894" spans="2:12" ht="13" x14ac:dyDescent="0.3">
      <c r="B2894" s="29" t="str">
        <f>Factor3Name</f>
        <v>Fertiliser</v>
      </c>
      <c r="C2894" s="30" t="s">
        <v>45</v>
      </c>
      <c r="E2894" s="29" t="str">
        <f>Factor3Name</f>
        <v>Fertiliser</v>
      </c>
      <c r="F2894" s="30" t="s">
        <v>45</v>
      </c>
      <c r="H2894" s="29" t="str">
        <f>Factor3Name</f>
        <v>Fertiliser</v>
      </c>
      <c r="I2894" s="30" t="s">
        <v>45</v>
      </c>
      <c r="K2894" s="29" t="str">
        <f>Factor3Name</f>
        <v>Fertiliser</v>
      </c>
      <c r="L2894" s="30" t="s">
        <v>45</v>
      </c>
    </row>
    <row r="2895" spans="2:12" ht="13" x14ac:dyDescent="0.3">
      <c r="B2895" s="29" t="str">
        <f>Factor1Name</f>
        <v>Weeding</v>
      </c>
      <c r="C2895" s="30" t="s">
        <v>51</v>
      </c>
      <c r="E2895" s="29" t="str">
        <f>Factor1Name</f>
        <v>Weeding</v>
      </c>
      <c r="F2895" s="30" t="s">
        <v>51</v>
      </c>
      <c r="H2895" s="29" t="str">
        <f>Factor1Name</f>
        <v>Weeding</v>
      </c>
      <c r="I2895" s="30" t="s">
        <v>51</v>
      </c>
      <c r="K2895" s="29" t="str">
        <f>Factor1Name</f>
        <v>Weeding</v>
      </c>
      <c r="L2895" s="30" t="s">
        <v>51</v>
      </c>
    </row>
    <row r="2896" spans="2:12" ht="13" x14ac:dyDescent="0.3">
      <c r="B2896" s="25" t="s">
        <v>14</v>
      </c>
      <c r="C2896" s="26">
        <v>819.6</v>
      </c>
      <c r="E2896" s="25" t="s">
        <v>14</v>
      </c>
      <c r="F2896" s="26">
        <v>960.6</v>
      </c>
      <c r="H2896" s="25" t="s">
        <v>14</v>
      </c>
      <c r="I2896" s="26">
        <v>1060.7</v>
      </c>
      <c r="K2896" s="25" t="s">
        <v>14</v>
      </c>
      <c r="L2896" s="26">
        <v>857.8</v>
      </c>
    </row>
    <row r="2898" spans="2:12" ht="13" x14ac:dyDescent="0.3">
      <c r="B2898" s="27" t="s">
        <v>3</v>
      </c>
      <c r="C2898" s="28">
        <v>2018</v>
      </c>
      <c r="E2898" s="27" t="s">
        <v>3</v>
      </c>
      <c r="F2898" s="28">
        <v>2018</v>
      </c>
      <c r="H2898" s="27" t="s">
        <v>3</v>
      </c>
      <c r="I2898" s="28">
        <v>2018</v>
      </c>
      <c r="K2898" s="27" t="s">
        <v>3</v>
      </c>
      <c r="L2898" s="28">
        <v>2018</v>
      </c>
    </row>
    <row r="2899" spans="2:12" ht="13" x14ac:dyDescent="0.3">
      <c r="B2899" s="29" t="str">
        <f>UnitName</f>
        <v>Plot</v>
      </c>
      <c r="C2899" s="30">
        <v>1</v>
      </c>
      <c r="E2899" s="29" t="str">
        <f>UnitName</f>
        <v>Plot</v>
      </c>
      <c r="F2899" s="30">
        <v>1</v>
      </c>
      <c r="H2899" s="29" t="str">
        <f>UnitName</f>
        <v>Plot</v>
      </c>
      <c r="I2899" s="30">
        <v>1</v>
      </c>
      <c r="K2899" s="29" t="str">
        <f>UnitName</f>
        <v>Plot</v>
      </c>
      <c r="L2899" s="30">
        <v>1</v>
      </c>
    </row>
    <row r="2900" spans="2:12" ht="13" x14ac:dyDescent="0.3">
      <c r="B2900" s="29" t="str">
        <f>BlockName</f>
        <v>Name</v>
      </c>
      <c r="C2900" s="30" t="s">
        <v>55</v>
      </c>
      <c r="E2900" s="29" t="str">
        <f>BlockName</f>
        <v>Name</v>
      </c>
      <c r="F2900" s="30" t="s">
        <v>55</v>
      </c>
      <c r="H2900" s="29" t="str">
        <f>BlockName</f>
        <v>Name</v>
      </c>
      <c r="I2900" s="30" t="s">
        <v>55</v>
      </c>
      <c r="K2900" s="29" t="str">
        <f>BlockName</f>
        <v>Name</v>
      </c>
      <c r="L2900" s="30" t="s">
        <v>55</v>
      </c>
    </row>
    <row r="2901" spans="2:12" ht="13" x14ac:dyDescent="0.3">
      <c r="B2901" s="29" t="str">
        <f>Factor2Name</f>
        <v>Variety</v>
      </c>
      <c r="C2901" s="30" t="s">
        <v>46</v>
      </c>
      <c r="E2901" s="29" t="str">
        <f>Factor2Name</f>
        <v>Variety</v>
      </c>
      <c r="F2901" s="30" t="s">
        <v>46</v>
      </c>
      <c r="H2901" s="29" t="str">
        <f>Factor2Name</f>
        <v>Variety</v>
      </c>
      <c r="I2901" s="30" t="s">
        <v>46</v>
      </c>
      <c r="K2901" s="29" t="str">
        <f>Factor2Name</f>
        <v>Variety</v>
      </c>
      <c r="L2901" s="30" t="s">
        <v>46</v>
      </c>
    </row>
    <row r="2902" spans="2:12" ht="13" x14ac:dyDescent="0.3">
      <c r="B2902" s="29" t="str">
        <f>Factor3Name</f>
        <v>Fertiliser</v>
      </c>
      <c r="C2902" s="30" t="s">
        <v>45</v>
      </c>
      <c r="E2902" s="29" t="str">
        <f>Factor3Name</f>
        <v>Fertiliser</v>
      </c>
      <c r="F2902" s="30" t="s">
        <v>45</v>
      </c>
      <c r="H2902" s="29" t="str">
        <f>Factor3Name</f>
        <v>Fertiliser</v>
      </c>
      <c r="I2902" s="30" t="s">
        <v>45</v>
      </c>
      <c r="K2902" s="29" t="str">
        <f>Factor3Name</f>
        <v>Fertiliser</v>
      </c>
      <c r="L2902" s="30" t="s">
        <v>45</v>
      </c>
    </row>
    <row r="2903" spans="2:12" ht="13" x14ac:dyDescent="0.3">
      <c r="B2903" s="29" t="str">
        <f>Factor1Name</f>
        <v>Weeding</v>
      </c>
      <c r="C2903" s="30" t="s">
        <v>51</v>
      </c>
      <c r="E2903" s="29" t="str">
        <f>Factor1Name</f>
        <v>Weeding</v>
      </c>
      <c r="F2903" s="30" t="s">
        <v>51</v>
      </c>
      <c r="H2903" s="29" t="str">
        <f>Factor1Name</f>
        <v>Weeding</v>
      </c>
      <c r="I2903" s="30" t="s">
        <v>51</v>
      </c>
      <c r="K2903" s="29" t="str">
        <f>Factor1Name</f>
        <v>Weeding</v>
      </c>
      <c r="L2903" s="30" t="s">
        <v>51</v>
      </c>
    </row>
    <row r="2904" spans="2:12" ht="13" x14ac:dyDescent="0.3">
      <c r="B2904" s="25" t="s">
        <v>14</v>
      </c>
      <c r="C2904" s="26">
        <v>928.7</v>
      </c>
      <c r="E2904" s="25" t="s">
        <v>14</v>
      </c>
      <c r="F2904" s="26">
        <v>850.2</v>
      </c>
      <c r="H2904" s="25" t="s">
        <v>14</v>
      </c>
      <c r="I2904" s="26">
        <v>1097.5</v>
      </c>
      <c r="K2904" s="25" t="s">
        <v>14</v>
      </c>
      <c r="L2904" s="26">
        <v>916.6</v>
      </c>
    </row>
    <row r="2906" spans="2:12" ht="13" x14ac:dyDescent="0.3">
      <c r="B2906" s="27" t="s">
        <v>3</v>
      </c>
      <c r="C2906" s="28">
        <v>2018</v>
      </c>
      <c r="E2906" s="27" t="s">
        <v>3</v>
      </c>
      <c r="F2906" s="28">
        <v>2018</v>
      </c>
      <c r="H2906" s="27" t="s">
        <v>3</v>
      </c>
      <c r="I2906" s="28">
        <v>2018</v>
      </c>
      <c r="K2906" s="27" t="s">
        <v>3</v>
      </c>
      <c r="L2906" s="28">
        <v>2018</v>
      </c>
    </row>
    <row r="2907" spans="2:12" ht="13" x14ac:dyDescent="0.3">
      <c r="B2907" s="29" t="str">
        <f>UnitName</f>
        <v>Plot</v>
      </c>
      <c r="C2907" s="30">
        <v>1</v>
      </c>
      <c r="E2907" s="29" t="str">
        <f>UnitName</f>
        <v>Plot</v>
      </c>
      <c r="F2907" s="30">
        <v>1</v>
      </c>
      <c r="H2907" s="29" t="str">
        <f>UnitName</f>
        <v>Plot</v>
      </c>
      <c r="I2907" s="30">
        <v>1</v>
      </c>
      <c r="K2907" s="29" t="str">
        <f>UnitName</f>
        <v>Plot</v>
      </c>
      <c r="L2907" s="30">
        <v>1</v>
      </c>
    </row>
    <row r="2908" spans="2:12" ht="13" x14ac:dyDescent="0.3">
      <c r="B2908" s="29" t="str">
        <f>BlockName</f>
        <v>Name</v>
      </c>
      <c r="C2908" s="30" t="s">
        <v>55</v>
      </c>
      <c r="E2908" s="29" t="str">
        <f>BlockName</f>
        <v>Name</v>
      </c>
      <c r="F2908" s="30" t="s">
        <v>55</v>
      </c>
      <c r="H2908" s="29" t="str">
        <f>BlockName</f>
        <v>Name</v>
      </c>
      <c r="I2908" s="30" t="s">
        <v>55</v>
      </c>
      <c r="K2908" s="29" t="str">
        <f>BlockName</f>
        <v>Name</v>
      </c>
      <c r="L2908" s="30" t="s">
        <v>55</v>
      </c>
    </row>
    <row r="2909" spans="2:12" ht="13" x14ac:dyDescent="0.3">
      <c r="B2909" s="29" t="str">
        <f>Factor2Name</f>
        <v>Variety</v>
      </c>
      <c r="C2909" s="30" t="s">
        <v>46</v>
      </c>
      <c r="E2909" s="29" t="str">
        <f>Factor2Name</f>
        <v>Variety</v>
      </c>
      <c r="F2909" s="30" t="s">
        <v>46</v>
      </c>
      <c r="H2909" s="29" t="str">
        <f>Factor2Name</f>
        <v>Variety</v>
      </c>
      <c r="I2909" s="30" t="s">
        <v>46</v>
      </c>
      <c r="K2909" s="29" t="str">
        <f>Factor2Name</f>
        <v>Variety</v>
      </c>
      <c r="L2909" s="30" t="s">
        <v>46</v>
      </c>
    </row>
    <row r="2910" spans="2:12" ht="13" x14ac:dyDescent="0.3">
      <c r="B2910" s="29" t="str">
        <f>Factor3Name</f>
        <v>Fertiliser</v>
      </c>
      <c r="C2910" s="30" t="s">
        <v>45</v>
      </c>
      <c r="E2910" s="29" t="str">
        <f>Factor3Name</f>
        <v>Fertiliser</v>
      </c>
      <c r="F2910" s="30" t="s">
        <v>45</v>
      </c>
      <c r="H2910" s="29" t="str">
        <f>Factor3Name</f>
        <v>Fertiliser</v>
      </c>
      <c r="I2910" s="30" t="s">
        <v>45</v>
      </c>
      <c r="K2910" s="29" t="str">
        <f>Factor3Name</f>
        <v>Fertiliser</v>
      </c>
      <c r="L2910" s="30" t="s">
        <v>45</v>
      </c>
    </row>
    <row r="2911" spans="2:12" ht="13" x14ac:dyDescent="0.3">
      <c r="B2911" s="29" t="str">
        <f>Factor1Name</f>
        <v>Weeding</v>
      </c>
      <c r="C2911" s="30" t="s">
        <v>51</v>
      </c>
      <c r="E2911" s="29" t="str">
        <f>Factor1Name</f>
        <v>Weeding</v>
      </c>
      <c r="F2911" s="30" t="s">
        <v>51</v>
      </c>
      <c r="H2911" s="29" t="str">
        <f>Factor1Name</f>
        <v>Weeding</v>
      </c>
      <c r="I2911" s="30" t="s">
        <v>51</v>
      </c>
      <c r="K2911" s="29" t="str">
        <f>Factor1Name</f>
        <v>Weeding</v>
      </c>
      <c r="L2911" s="30" t="s">
        <v>51</v>
      </c>
    </row>
    <row r="2912" spans="2:12" ht="13" x14ac:dyDescent="0.3">
      <c r="B2912" s="25" t="s">
        <v>14</v>
      </c>
      <c r="C2912" s="26">
        <v>1075.3</v>
      </c>
      <c r="E2912" s="25" t="s">
        <v>14</v>
      </c>
      <c r="F2912" s="26">
        <v>1199.5999999999999</v>
      </c>
      <c r="H2912" s="25" t="s">
        <v>14</v>
      </c>
      <c r="I2912" s="26">
        <v>1083.8</v>
      </c>
      <c r="K2912" s="25" t="s">
        <v>14</v>
      </c>
      <c r="L2912" s="26">
        <v>995.1</v>
      </c>
    </row>
    <row r="2914" spans="2:12" ht="13" x14ac:dyDescent="0.3">
      <c r="B2914" s="27" t="s">
        <v>3</v>
      </c>
      <c r="C2914" s="28">
        <v>2018</v>
      </c>
      <c r="E2914" s="27" t="s">
        <v>3</v>
      </c>
      <c r="F2914" s="28">
        <v>2018</v>
      </c>
      <c r="H2914" s="27" t="s">
        <v>3</v>
      </c>
      <c r="I2914" s="28">
        <v>2018</v>
      </c>
      <c r="K2914" s="27" t="s">
        <v>3</v>
      </c>
      <c r="L2914" s="28">
        <v>2018</v>
      </c>
    </row>
    <row r="2915" spans="2:12" ht="13" x14ac:dyDescent="0.3">
      <c r="B2915" s="29" t="str">
        <f>UnitName</f>
        <v>Plot</v>
      </c>
      <c r="C2915" s="30">
        <v>1</v>
      </c>
      <c r="E2915" s="29" t="str">
        <f>UnitName</f>
        <v>Plot</v>
      </c>
      <c r="F2915" s="30">
        <v>1</v>
      </c>
      <c r="H2915" s="29" t="str">
        <f>UnitName</f>
        <v>Plot</v>
      </c>
      <c r="I2915" s="30">
        <v>1</v>
      </c>
      <c r="K2915" s="29" t="str">
        <f>UnitName</f>
        <v>Plot</v>
      </c>
      <c r="L2915" s="30">
        <v>1</v>
      </c>
    </row>
    <row r="2916" spans="2:12" ht="13" x14ac:dyDescent="0.3">
      <c r="B2916" s="29" t="str">
        <f>BlockName</f>
        <v>Name</v>
      </c>
      <c r="C2916" s="30" t="s">
        <v>55</v>
      </c>
      <c r="E2916" s="29" t="str">
        <f>BlockName</f>
        <v>Name</v>
      </c>
      <c r="F2916" s="30" t="s">
        <v>55</v>
      </c>
      <c r="H2916" s="29" t="str">
        <f>BlockName</f>
        <v>Name</v>
      </c>
      <c r="I2916" s="30" t="s">
        <v>55</v>
      </c>
      <c r="K2916" s="29" t="str">
        <f>BlockName</f>
        <v>Name</v>
      </c>
      <c r="L2916" s="30" t="s">
        <v>55</v>
      </c>
    </row>
    <row r="2917" spans="2:12" ht="13" x14ac:dyDescent="0.3">
      <c r="B2917" s="29" t="str">
        <f>Factor2Name</f>
        <v>Variety</v>
      </c>
      <c r="C2917" s="30" t="s">
        <v>46</v>
      </c>
      <c r="E2917" s="29" t="str">
        <f>Factor2Name</f>
        <v>Variety</v>
      </c>
      <c r="F2917" s="30" t="s">
        <v>46</v>
      </c>
      <c r="H2917" s="29" t="str">
        <f>Factor2Name</f>
        <v>Variety</v>
      </c>
      <c r="I2917" s="30" t="s">
        <v>46</v>
      </c>
      <c r="K2917" s="29" t="str">
        <f>Factor2Name</f>
        <v>Variety</v>
      </c>
      <c r="L2917" s="30" t="s">
        <v>46</v>
      </c>
    </row>
    <row r="2918" spans="2:12" ht="13" x14ac:dyDescent="0.3">
      <c r="B2918" s="29" t="str">
        <f>Factor3Name</f>
        <v>Fertiliser</v>
      </c>
      <c r="C2918" s="30" t="s">
        <v>45</v>
      </c>
      <c r="E2918" s="29" t="str">
        <f>Factor3Name</f>
        <v>Fertiliser</v>
      </c>
      <c r="F2918" s="30" t="s">
        <v>45</v>
      </c>
      <c r="H2918" s="29" t="str">
        <f>Factor3Name</f>
        <v>Fertiliser</v>
      </c>
      <c r="I2918" s="30" t="s">
        <v>45</v>
      </c>
      <c r="K2918" s="29" t="str">
        <f>Factor3Name</f>
        <v>Fertiliser</v>
      </c>
      <c r="L2918" s="30" t="s">
        <v>45</v>
      </c>
    </row>
    <row r="2919" spans="2:12" ht="13" x14ac:dyDescent="0.3">
      <c r="B2919" s="29" t="str">
        <f>Factor1Name</f>
        <v>Weeding</v>
      </c>
      <c r="C2919" s="30" t="s">
        <v>51</v>
      </c>
      <c r="E2919" s="29" t="str">
        <f>Factor1Name</f>
        <v>Weeding</v>
      </c>
      <c r="F2919" s="30" t="s">
        <v>51</v>
      </c>
      <c r="H2919" s="29" t="str">
        <f>Factor1Name</f>
        <v>Weeding</v>
      </c>
      <c r="I2919" s="30" t="s">
        <v>51</v>
      </c>
      <c r="K2919" s="29" t="str">
        <f>Factor1Name</f>
        <v>Weeding</v>
      </c>
      <c r="L2919" s="30" t="s">
        <v>51</v>
      </c>
    </row>
    <row r="2920" spans="2:12" ht="13" x14ac:dyDescent="0.3">
      <c r="B2920" s="25" t="s">
        <v>14</v>
      </c>
      <c r="C2920" s="26">
        <v>1047.3</v>
      </c>
      <c r="E2920" s="25" t="s">
        <v>14</v>
      </c>
      <c r="F2920" s="26">
        <v>940.9</v>
      </c>
      <c r="H2920" s="25" t="s">
        <v>14</v>
      </c>
      <c r="I2920" s="26">
        <v>859.9</v>
      </c>
      <c r="K2920" s="25" t="s">
        <v>14</v>
      </c>
      <c r="L2920" s="26">
        <v>958.7</v>
      </c>
    </row>
    <row r="2922" spans="2:12" ht="13" x14ac:dyDescent="0.3">
      <c r="B2922" s="27" t="s">
        <v>3</v>
      </c>
      <c r="C2922" s="28">
        <v>2018</v>
      </c>
      <c r="E2922" s="27" t="s">
        <v>3</v>
      </c>
      <c r="F2922" s="28">
        <v>2018</v>
      </c>
      <c r="H2922" s="27" t="s">
        <v>3</v>
      </c>
      <c r="I2922" s="28">
        <v>2018</v>
      </c>
      <c r="K2922" s="27" t="s">
        <v>3</v>
      </c>
      <c r="L2922" s="28">
        <v>2018</v>
      </c>
    </row>
    <row r="2923" spans="2:12" ht="13" x14ac:dyDescent="0.3">
      <c r="B2923" s="29" t="str">
        <f>UnitName</f>
        <v>Plot</v>
      </c>
      <c r="C2923" s="30">
        <v>2</v>
      </c>
      <c r="E2923" s="29" t="str">
        <f>UnitName</f>
        <v>Plot</v>
      </c>
      <c r="F2923" s="30">
        <v>2</v>
      </c>
      <c r="H2923" s="29" t="str">
        <f>UnitName</f>
        <v>Plot</v>
      </c>
      <c r="I2923" s="30">
        <v>2</v>
      </c>
      <c r="K2923" s="29" t="str">
        <f>UnitName</f>
        <v>Plot</v>
      </c>
      <c r="L2923" s="30">
        <v>2</v>
      </c>
    </row>
    <row r="2924" spans="2:12" ht="13" x14ac:dyDescent="0.3">
      <c r="B2924" s="29" t="str">
        <f>BlockName</f>
        <v>Name</v>
      </c>
      <c r="C2924" s="30" t="s">
        <v>55</v>
      </c>
      <c r="E2924" s="29" t="str">
        <f>BlockName</f>
        <v>Name</v>
      </c>
      <c r="F2924" s="30" t="s">
        <v>55</v>
      </c>
      <c r="H2924" s="29" t="str">
        <f>BlockName</f>
        <v>Name</v>
      </c>
      <c r="I2924" s="30" t="s">
        <v>55</v>
      </c>
      <c r="K2924" s="29" t="str">
        <f>BlockName</f>
        <v>Name</v>
      </c>
      <c r="L2924" s="30" t="s">
        <v>55</v>
      </c>
    </row>
    <row r="2925" spans="2:12" ht="13" x14ac:dyDescent="0.3">
      <c r="B2925" s="29" t="str">
        <f>Factor2Name</f>
        <v>Variety</v>
      </c>
      <c r="C2925" s="30" t="s">
        <v>46</v>
      </c>
      <c r="E2925" s="29" t="str">
        <f>Factor2Name</f>
        <v>Variety</v>
      </c>
      <c r="F2925" s="30" t="s">
        <v>46</v>
      </c>
      <c r="H2925" s="29" t="str">
        <f>Factor2Name</f>
        <v>Variety</v>
      </c>
      <c r="I2925" s="30" t="s">
        <v>46</v>
      </c>
      <c r="K2925" s="29" t="str">
        <f>Factor2Name</f>
        <v>Variety</v>
      </c>
      <c r="L2925" s="30" t="s">
        <v>46</v>
      </c>
    </row>
    <row r="2926" spans="2:12" ht="13" x14ac:dyDescent="0.3">
      <c r="B2926" s="29" t="str">
        <f>Factor3Name</f>
        <v>Fertiliser</v>
      </c>
      <c r="C2926" s="30" t="s">
        <v>45</v>
      </c>
      <c r="E2926" s="29" t="str">
        <f>Factor3Name</f>
        <v>Fertiliser</v>
      </c>
      <c r="F2926" s="30" t="s">
        <v>45</v>
      </c>
      <c r="H2926" s="29" t="str">
        <f>Factor3Name</f>
        <v>Fertiliser</v>
      </c>
      <c r="I2926" s="30" t="s">
        <v>45</v>
      </c>
      <c r="K2926" s="29" t="str">
        <f>Factor3Name</f>
        <v>Fertiliser</v>
      </c>
      <c r="L2926" s="30" t="s">
        <v>45</v>
      </c>
    </row>
    <row r="2927" spans="2:12" ht="13" x14ac:dyDescent="0.3">
      <c r="B2927" s="29" t="str">
        <f>Factor1Name</f>
        <v>Weeding</v>
      </c>
      <c r="C2927" s="30" t="s">
        <v>51</v>
      </c>
      <c r="E2927" s="29" t="str">
        <f>Factor1Name</f>
        <v>Weeding</v>
      </c>
      <c r="F2927" s="30" t="s">
        <v>51</v>
      </c>
      <c r="H2927" s="29" t="str">
        <f>Factor1Name</f>
        <v>Weeding</v>
      </c>
      <c r="I2927" s="30" t="s">
        <v>51</v>
      </c>
      <c r="K2927" s="29" t="str">
        <f>Factor1Name</f>
        <v>Weeding</v>
      </c>
      <c r="L2927" s="30" t="s">
        <v>51</v>
      </c>
    </row>
    <row r="2928" spans="2:12" ht="13" x14ac:dyDescent="0.3">
      <c r="B2928" s="25" t="s">
        <v>14</v>
      </c>
      <c r="C2928" s="26">
        <v>929.8</v>
      </c>
      <c r="E2928" s="25" t="s">
        <v>14</v>
      </c>
      <c r="F2928" s="26">
        <v>984.4</v>
      </c>
      <c r="H2928" s="25" t="s">
        <v>14</v>
      </c>
      <c r="I2928" s="26">
        <v>956.2</v>
      </c>
      <c r="K2928" s="25" t="s">
        <v>14</v>
      </c>
      <c r="L2928" s="26">
        <v>1036.3</v>
      </c>
    </row>
    <row r="2930" spans="2:12" ht="13" x14ac:dyDescent="0.3">
      <c r="B2930" s="27" t="s">
        <v>3</v>
      </c>
      <c r="C2930" s="28">
        <v>2018</v>
      </c>
      <c r="E2930" s="27" t="s">
        <v>3</v>
      </c>
      <c r="F2930" s="28">
        <v>2018</v>
      </c>
      <c r="H2930" s="27" t="s">
        <v>3</v>
      </c>
      <c r="I2930" s="28">
        <v>2018</v>
      </c>
      <c r="K2930" s="27" t="s">
        <v>3</v>
      </c>
      <c r="L2930" s="28">
        <v>2018</v>
      </c>
    </row>
    <row r="2931" spans="2:12" ht="13" x14ac:dyDescent="0.3">
      <c r="B2931" s="29" t="str">
        <f>UnitName</f>
        <v>Plot</v>
      </c>
      <c r="C2931" s="30">
        <v>2</v>
      </c>
      <c r="E2931" s="29" t="str">
        <f>UnitName</f>
        <v>Plot</v>
      </c>
      <c r="F2931" s="30">
        <v>2</v>
      </c>
      <c r="H2931" s="29" t="str">
        <f>UnitName</f>
        <v>Plot</v>
      </c>
      <c r="I2931" s="30">
        <v>2</v>
      </c>
      <c r="K2931" s="29" t="str">
        <f>UnitName</f>
        <v>Plot</v>
      </c>
      <c r="L2931" s="30">
        <v>2</v>
      </c>
    </row>
    <row r="2932" spans="2:12" ht="13" x14ac:dyDescent="0.3">
      <c r="B2932" s="29" t="str">
        <f>BlockName</f>
        <v>Name</v>
      </c>
      <c r="C2932" s="30" t="s">
        <v>55</v>
      </c>
      <c r="E2932" s="29" t="str">
        <f>BlockName</f>
        <v>Name</v>
      </c>
      <c r="F2932" s="30" t="s">
        <v>55</v>
      </c>
      <c r="H2932" s="29" t="str">
        <f>BlockName</f>
        <v>Name</v>
      </c>
      <c r="I2932" s="30" t="s">
        <v>55</v>
      </c>
      <c r="K2932" s="29" t="str">
        <f>BlockName</f>
        <v>Name</v>
      </c>
      <c r="L2932" s="30" t="s">
        <v>55</v>
      </c>
    </row>
    <row r="2933" spans="2:12" ht="13" x14ac:dyDescent="0.3">
      <c r="B2933" s="29" t="str">
        <f>Factor2Name</f>
        <v>Variety</v>
      </c>
      <c r="C2933" s="30" t="s">
        <v>46</v>
      </c>
      <c r="E2933" s="29" t="str">
        <f>Factor2Name</f>
        <v>Variety</v>
      </c>
      <c r="F2933" s="30" t="s">
        <v>46</v>
      </c>
      <c r="H2933" s="29" t="str">
        <f>Factor2Name</f>
        <v>Variety</v>
      </c>
      <c r="I2933" s="30" t="s">
        <v>46</v>
      </c>
      <c r="K2933" s="29" t="str">
        <f>Factor2Name</f>
        <v>Variety</v>
      </c>
      <c r="L2933" s="30" t="s">
        <v>46</v>
      </c>
    </row>
    <row r="2934" spans="2:12" ht="13" x14ac:dyDescent="0.3">
      <c r="B2934" s="29" t="str">
        <f>Factor3Name</f>
        <v>Fertiliser</v>
      </c>
      <c r="C2934" s="30" t="s">
        <v>45</v>
      </c>
      <c r="E2934" s="29" t="str">
        <f>Factor3Name</f>
        <v>Fertiliser</v>
      </c>
      <c r="F2934" s="30" t="s">
        <v>45</v>
      </c>
      <c r="H2934" s="29" t="str">
        <f>Factor3Name</f>
        <v>Fertiliser</v>
      </c>
      <c r="I2934" s="30" t="s">
        <v>45</v>
      </c>
      <c r="K2934" s="29" t="str">
        <f>Factor3Name</f>
        <v>Fertiliser</v>
      </c>
      <c r="L2934" s="30" t="s">
        <v>45</v>
      </c>
    </row>
    <row r="2935" spans="2:12" ht="13" x14ac:dyDescent="0.3">
      <c r="B2935" s="29" t="str">
        <f>Factor1Name</f>
        <v>Weeding</v>
      </c>
      <c r="C2935" s="30" t="s">
        <v>51</v>
      </c>
      <c r="E2935" s="29" t="str">
        <f>Factor1Name</f>
        <v>Weeding</v>
      </c>
      <c r="F2935" s="30" t="s">
        <v>51</v>
      </c>
      <c r="H2935" s="29" t="str">
        <f>Factor1Name</f>
        <v>Weeding</v>
      </c>
      <c r="I2935" s="30" t="s">
        <v>51</v>
      </c>
      <c r="K2935" s="29" t="str">
        <f>Factor1Name</f>
        <v>Weeding</v>
      </c>
      <c r="L2935" s="30" t="s">
        <v>51</v>
      </c>
    </row>
    <row r="2936" spans="2:12" ht="13" x14ac:dyDescent="0.3">
      <c r="B2936" s="25" t="s">
        <v>14</v>
      </c>
      <c r="C2936" s="26">
        <v>982.2</v>
      </c>
      <c r="E2936" s="25" t="s">
        <v>14</v>
      </c>
      <c r="F2936" s="26">
        <v>1100.0999999999999</v>
      </c>
      <c r="H2936" s="25" t="s">
        <v>14</v>
      </c>
      <c r="I2936" s="26">
        <v>991.4</v>
      </c>
      <c r="K2936" s="25" t="s">
        <v>14</v>
      </c>
      <c r="L2936" s="26">
        <v>987</v>
      </c>
    </row>
    <row r="2938" spans="2:12" ht="13" x14ac:dyDescent="0.3">
      <c r="B2938" s="27" t="s">
        <v>3</v>
      </c>
      <c r="C2938" s="28">
        <v>2018</v>
      </c>
      <c r="E2938" s="27" t="s">
        <v>3</v>
      </c>
      <c r="F2938" s="28">
        <v>2018</v>
      </c>
      <c r="H2938" s="27" t="s">
        <v>3</v>
      </c>
      <c r="I2938" s="28">
        <v>2018</v>
      </c>
      <c r="K2938" s="27" t="s">
        <v>3</v>
      </c>
      <c r="L2938" s="28">
        <v>2018</v>
      </c>
    </row>
    <row r="2939" spans="2:12" ht="13" x14ac:dyDescent="0.3">
      <c r="B2939" s="29" t="str">
        <f>UnitName</f>
        <v>Plot</v>
      </c>
      <c r="C2939" s="30">
        <v>2</v>
      </c>
      <c r="E2939" s="29" t="str">
        <f>UnitName</f>
        <v>Plot</v>
      </c>
      <c r="F2939" s="30">
        <v>2</v>
      </c>
      <c r="H2939" s="29" t="str">
        <f>UnitName</f>
        <v>Plot</v>
      </c>
      <c r="I2939" s="30">
        <v>2</v>
      </c>
      <c r="K2939" s="29" t="str">
        <f>UnitName</f>
        <v>Plot</v>
      </c>
      <c r="L2939" s="30">
        <v>2</v>
      </c>
    </row>
    <row r="2940" spans="2:12" ht="13" x14ac:dyDescent="0.3">
      <c r="B2940" s="29" t="str">
        <f>BlockName</f>
        <v>Name</v>
      </c>
      <c r="C2940" s="30" t="s">
        <v>55</v>
      </c>
      <c r="E2940" s="29" t="str">
        <f>BlockName</f>
        <v>Name</v>
      </c>
      <c r="F2940" s="30" t="s">
        <v>55</v>
      </c>
      <c r="H2940" s="29" t="str">
        <f>BlockName</f>
        <v>Name</v>
      </c>
      <c r="I2940" s="30" t="s">
        <v>55</v>
      </c>
      <c r="K2940" s="29" t="str">
        <f>BlockName</f>
        <v>Name</v>
      </c>
      <c r="L2940" s="30" t="s">
        <v>55</v>
      </c>
    </row>
    <row r="2941" spans="2:12" ht="13" x14ac:dyDescent="0.3">
      <c r="B2941" s="29" t="str">
        <f>Factor2Name</f>
        <v>Variety</v>
      </c>
      <c r="C2941" s="30" t="s">
        <v>46</v>
      </c>
      <c r="E2941" s="29" t="str">
        <f>Factor2Name</f>
        <v>Variety</v>
      </c>
      <c r="F2941" s="30" t="s">
        <v>46</v>
      </c>
      <c r="H2941" s="29" t="str">
        <f>Factor2Name</f>
        <v>Variety</v>
      </c>
      <c r="I2941" s="30" t="s">
        <v>46</v>
      </c>
      <c r="K2941" s="29" t="str">
        <f>Factor2Name</f>
        <v>Variety</v>
      </c>
      <c r="L2941" s="30" t="s">
        <v>46</v>
      </c>
    </row>
    <row r="2942" spans="2:12" ht="13" x14ac:dyDescent="0.3">
      <c r="B2942" s="29" t="str">
        <f>Factor3Name</f>
        <v>Fertiliser</v>
      </c>
      <c r="C2942" s="30" t="s">
        <v>45</v>
      </c>
      <c r="E2942" s="29" t="str">
        <f>Factor3Name</f>
        <v>Fertiliser</v>
      </c>
      <c r="F2942" s="30" t="s">
        <v>45</v>
      </c>
      <c r="H2942" s="29" t="str">
        <f>Factor3Name</f>
        <v>Fertiliser</v>
      </c>
      <c r="I2942" s="30" t="s">
        <v>45</v>
      </c>
      <c r="K2942" s="29" t="str">
        <f>Factor3Name</f>
        <v>Fertiliser</v>
      </c>
      <c r="L2942" s="30" t="s">
        <v>45</v>
      </c>
    </row>
    <row r="2943" spans="2:12" ht="13" x14ac:dyDescent="0.3">
      <c r="B2943" s="29" t="str">
        <f>Factor1Name</f>
        <v>Weeding</v>
      </c>
      <c r="C2943" s="30" t="s">
        <v>51</v>
      </c>
      <c r="E2943" s="29" t="str">
        <f>Factor1Name</f>
        <v>Weeding</v>
      </c>
      <c r="F2943" s="30" t="s">
        <v>51</v>
      </c>
      <c r="H2943" s="29" t="str">
        <f>Factor1Name</f>
        <v>Weeding</v>
      </c>
      <c r="I2943" s="30" t="s">
        <v>51</v>
      </c>
      <c r="K2943" s="29" t="str">
        <f>Factor1Name</f>
        <v>Weeding</v>
      </c>
      <c r="L2943" s="30" t="s">
        <v>51</v>
      </c>
    </row>
    <row r="2944" spans="2:12" ht="13" x14ac:dyDescent="0.3">
      <c r="B2944" s="25" t="s">
        <v>14</v>
      </c>
      <c r="C2944" s="26">
        <v>1031.2</v>
      </c>
      <c r="E2944" s="25" t="s">
        <v>14</v>
      </c>
      <c r="F2944" s="26">
        <v>1044.4000000000001</v>
      </c>
      <c r="H2944" s="25" t="s">
        <v>14</v>
      </c>
      <c r="I2944" s="26">
        <v>1281.3</v>
      </c>
      <c r="K2944" s="25" t="s">
        <v>14</v>
      </c>
      <c r="L2944" s="26">
        <v>822.5</v>
      </c>
    </row>
    <row r="2946" spans="2:12" ht="13" x14ac:dyDescent="0.3">
      <c r="B2946" s="27" t="s">
        <v>3</v>
      </c>
      <c r="C2946" s="28">
        <v>2018</v>
      </c>
      <c r="E2946" s="27" t="s">
        <v>3</v>
      </c>
      <c r="F2946" s="28">
        <v>2018</v>
      </c>
      <c r="H2946" s="27" t="s">
        <v>3</v>
      </c>
      <c r="I2946" s="28">
        <v>2018</v>
      </c>
      <c r="K2946" s="27" t="s">
        <v>3</v>
      </c>
      <c r="L2946" s="28">
        <v>2018</v>
      </c>
    </row>
    <row r="2947" spans="2:12" ht="13" x14ac:dyDescent="0.3">
      <c r="B2947" s="29" t="str">
        <f>UnitName</f>
        <v>Plot</v>
      </c>
      <c r="C2947" s="30">
        <v>2</v>
      </c>
      <c r="E2947" s="29" t="str">
        <f>UnitName</f>
        <v>Plot</v>
      </c>
      <c r="F2947" s="30">
        <v>2</v>
      </c>
      <c r="H2947" s="29" t="str">
        <f>UnitName</f>
        <v>Plot</v>
      </c>
      <c r="I2947" s="30">
        <v>2</v>
      </c>
      <c r="K2947" s="29" t="str">
        <f>UnitName</f>
        <v>Plot</v>
      </c>
      <c r="L2947" s="30">
        <v>2</v>
      </c>
    </row>
    <row r="2948" spans="2:12" ht="13" x14ac:dyDescent="0.3">
      <c r="B2948" s="29" t="str">
        <f>BlockName</f>
        <v>Name</v>
      </c>
      <c r="C2948" s="30" t="s">
        <v>55</v>
      </c>
      <c r="E2948" s="29" t="str">
        <f>BlockName</f>
        <v>Name</v>
      </c>
      <c r="F2948" s="30" t="s">
        <v>55</v>
      </c>
      <c r="H2948" s="29" t="str">
        <f>BlockName</f>
        <v>Name</v>
      </c>
      <c r="I2948" s="30" t="s">
        <v>55</v>
      </c>
      <c r="K2948" s="29" t="str">
        <f>BlockName</f>
        <v>Name</v>
      </c>
      <c r="L2948" s="30" t="s">
        <v>55</v>
      </c>
    </row>
    <row r="2949" spans="2:12" ht="13" x14ac:dyDescent="0.3">
      <c r="B2949" s="29" t="str">
        <f>Factor2Name</f>
        <v>Variety</v>
      </c>
      <c r="C2949" s="30" t="s">
        <v>46</v>
      </c>
      <c r="E2949" s="29" t="str">
        <f>Factor2Name</f>
        <v>Variety</v>
      </c>
      <c r="F2949" s="30" t="s">
        <v>46</v>
      </c>
      <c r="H2949" s="29" t="str">
        <f>Factor2Name</f>
        <v>Variety</v>
      </c>
      <c r="I2949" s="30" t="s">
        <v>46</v>
      </c>
      <c r="K2949" s="29" t="str">
        <f>Factor2Name</f>
        <v>Variety</v>
      </c>
      <c r="L2949" s="30" t="s">
        <v>46</v>
      </c>
    </row>
    <row r="2950" spans="2:12" ht="13" x14ac:dyDescent="0.3">
      <c r="B2950" s="29" t="str">
        <f>Factor3Name</f>
        <v>Fertiliser</v>
      </c>
      <c r="C2950" s="30" t="s">
        <v>45</v>
      </c>
      <c r="E2950" s="29" t="str">
        <f>Factor3Name</f>
        <v>Fertiliser</v>
      </c>
      <c r="F2950" s="30" t="s">
        <v>45</v>
      </c>
      <c r="H2950" s="29" t="str">
        <f>Factor3Name</f>
        <v>Fertiliser</v>
      </c>
      <c r="I2950" s="30" t="s">
        <v>45</v>
      </c>
      <c r="K2950" s="29" t="str">
        <f>Factor3Name</f>
        <v>Fertiliser</v>
      </c>
      <c r="L2950" s="30" t="s">
        <v>45</v>
      </c>
    </row>
    <row r="2951" spans="2:12" ht="13" x14ac:dyDescent="0.3">
      <c r="B2951" s="29" t="str">
        <f>Factor1Name</f>
        <v>Weeding</v>
      </c>
      <c r="C2951" s="30" t="s">
        <v>51</v>
      </c>
      <c r="E2951" s="29" t="str">
        <f>Factor1Name</f>
        <v>Weeding</v>
      </c>
      <c r="F2951" s="30" t="s">
        <v>51</v>
      </c>
      <c r="H2951" s="29" t="str">
        <f>Factor1Name</f>
        <v>Weeding</v>
      </c>
      <c r="I2951" s="30" t="s">
        <v>51</v>
      </c>
      <c r="K2951" s="29" t="str">
        <f>Factor1Name</f>
        <v>Weeding</v>
      </c>
      <c r="L2951" s="30" t="s">
        <v>51</v>
      </c>
    </row>
    <row r="2952" spans="2:12" ht="13" x14ac:dyDescent="0.3">
      <c r="B2952" s="25" t="s">
        <v>14</v>
      </c>
      <c r="C2952" s="26">
        <v>1012.4</v>
      </c>
      <c r="E2952" s="25" t="s">
        <v>14</v>
      </c>
      <c r="F2952" s="26">
        <v>839.3</v>
      </c>
      <c r="H2952" s="25" t="s">
        <v>14</v>
      </c>
      <c r="I2952" s="26">
        <v>1028</v>
      </c>
      <c r="K2952" s="25" t="s">
        <v>14</v>
      </c>
      <c r="L2952" s="26">
        <v>904.4</v>
      </c>
    </row>
    <row r="2954" spans="2:12" ht="13" x14ac:dyDescent="0.3">
      <c r="B2954" s="27" t="s">
        <v>3</v>
      </c>
      <c r="C2954" s="28">
        <v>2018</v>
      </c>
      <c r="E2954" s="27" t="s">
        <v>3</v>
      </c>
      <c r="F2954" s="28">
        <v>2018</v>
      </c>
      <c r="H2954" s="27" t="s">
        <v>3</v>
      </c>
      <c r="I2954" s="28">
        <v>2018</v>
      </c>
      <c r="K2954" s="27" t="s">
        <v>3</v>
      </c>
      <c r="L2954" s="28">
        <v>2018</v>
      </c>
    </row>
    <row r="2955" spans="2:12" ht="13" x14ac:dyDescent="0.3">
      <c r="B2955" s="29" t="str">
        <f>UnitName</f>
        <v>Plot</v>
      </c>
      <c r="C2955" s="30">
        <v>2</v>
      </c>
      <c r="E2955" s="29" t="str">
        <f>UnitName</f>
        <v>Plot</v>
      </c>
      <c r="F2955" s="30">
        <v>2</v>
      </c>
      <c r="H2955" s="29" t="str">
        <f>UnitName</f>
        <v>Plot</v>
      </c>
      <c r="I2955" s="30">
        <v>2</v>
      </c>
      <c r="K2955" s="29" t="str">
        <f>UnitName</f>
        <v>Plot</v>
      </c>
      <c r="L2955" s="30">
        <v>2</v>
      </c>
    </row>
    <row r="2956" spans="2:12" ht="13" x14ac:dyDescent="0.3">
      <c r="B2956" s="29" t="str">
        <f>BlockName</f>
        <v>Name</v>
      </c>
      <c r="C2956" s="30" t="s">
        <v>55</v>
      </c>
      <c r="E2956" s="29" t="str">
        <f>BlockName</f>
        <v>Name</v>
      </c>
      <c r="F2956" s="30" t="s">
        <v>55</v>
      </c>
      <c r="H2956" s="29" t="str">
        <f>BlockName</f>
        <v>Name</v>
      </c>
      <c r="I2956" s="30" t="s">
        <v>55</v>
      </c>
      <c r="K2956" s="29" t="str">
        <f>BlockName</f>
        <v>Name</v>
      </c>
      <c r="L2956" s="30" t="s">
        <v>55</v>
      </c>
    </row>
    <row r="2957" spans="2:12" ht="13" x14ac:dyDescent="0.3">
      <c r="B2957" s="29" t="str">
        <f>Factor2Name</f>
        <v>Variety</v>
      </c>
      <c r="C2957" s="30" t="s">
        <v>46</v>
      </c>
      <c r="E2957" s="29" t="str">
        <f>Factor2Name</f>
        <v>Variety</v>
      </c>
      <c r="F2957" s="30" t="s">
        <v>46</v>
      </c>
      <c r="H2957" s="29" t="str">
        <f>Factor2Name</f>
        <v>Variety</v>
      </c>
      <c r="I2957" s="30" t="s">
        <v>46</v>
      </c>
      <c r="K2957" s="29" t="str">
        <f>Factor2Name</f>
        <v>Variety</v>
      </c>
      <c r="L2957" s="30" t="s">
        <v>46</v>
      </c>
    </row>
    <row r="2958" spans="2:12" ht="13" x14ac:dyDescent="0.3">
      <c r="B2958" s="29" t="str">
        <f>Factor3Name</f>
        <v>Fertiliser</v>
      </c>
      <c r="C2958" s="30" t="s">
        <v>45</v>
      </c>
      <c r="E2958" s="29" t="str">
        <f>Factor3Name</f>
        <v>Fertiliser</v>
      </c>
      <c r="F2958" s="30" t="s">
        <v>45</v>
      </c>
      <c r="H2958" s="29" t="str">
        <f>Factor3Name</f>
        <v>Fertiliser</v>
      </c>
      <c r="I2958" s="30" t="s">
        <v>45</v>
      </c>
      <c r="K2958" s="29" t="str">
        <f>Factor3Name</f>
        <v>Fertiliser</v>
      </c>
      <c r="L2958" s="30" t="s">
        <v>45</v>
      </c>
    </row>
    <row r="2959" spans="2:12" ht="13" x14ac:dyDescent="0.3">
      <c r="B2959" s="29" t="str">
        <f>Factor1Name</f>
        <v>Weeding</v>
      </c>
      <c r="C2959" s="30" t="s">
        <v>51</v>
      </c>
      <c r="E2959" s="29" t="str">
        <f>Factor1Name</f>
        <v>Weeding</v>
      </c>
      <c r="F2959" s="30" t="s">
        <v>51</v>
      </c>
      <c r="H2959" s="29" t="str">
        <f>Factor1Name</f>
        <v>Weeding</v>
      </c>
      <c r="I2959" s="30" t="s">
        <v>51</v>
      </c>
      <c r="K2959" s="29" t="str">
        <f>Factor1Name</f>
        <v>Weeding</v>
      </c>
      <c r="L2959" s="30" t="s">
        <v>51</v>
      </c>
    </row>
    <row r="2960" spans="2:12" ht="13" x14ac:dyDescent="0.3">
      <c r="B2960" s="25" t="s">
        <v>14</v>
      </c>
      <c r="C2960" s="26">
        <v>998.7</v>
      </c>
      <c r="E2960" s="25" t="s">
        <v>14</v>
      </c>
      <c r="F2960" s="26">
        <v>986.9</v>
      </c>
      <c r="H2960" s="25" t="s">
        <v>14</v>
      </c>
      <c r="I2960" s="26">
        <v>1230.9000000000001</v>
      </c>
      <c r="K2960" s="25" t="s">
        <v>14</v>
      </c>
      <c r="L2960" s="26">
        <v>1025.2</v>
      </c>
    </row>
    <row r="2962" spans="2:12" ht="13" x14ac:dyDescent="0.3">
      <c r="B2962" s="27" t="s">
        <v>3</v>
      </c>
      <c r="C2962" s="28">
        <v>2018</v>
      </c>
      <c r="E2962" s="27" t="s">
        <v>3</v>
      </c>
      <c r="F2962" s="28">
        <v>2018</v>
      </c>
      <c r="H2962" s="27" t="s">
        <v>3</v>
      </c>
      <c r="I2962" s="28">
        <v>2018</v>
      </c>
      <c r="K2962" s="27" t="s">
        <v>3</v>
      </c>
      <c r="L2962" s="28">
        <v>2018</v>
      </c>
    </row>
    <row r="2963" spans="2:12" ht="13" x14ac:dyDescent="0.3">
      <c r="B2963" s="29" t="str">
        <f>UnitName</f>
        <v>Plot</v>
      </c>
      <c r="C2963" s="30">
        <v>3</v>
      </c>
      <c r="E2963" s="29" t="str">
        <f>UnitName</f>
        <v>Plot</v>
      </c>
      <c r="F2963" s="30">
        <v>3</v>
      </c>
      <c r="H2963" s="29" t="str">
        <f>UnitName</f>
        <v>Plot</v>
      </c>
      <c r="I2963" s="30">
        <v>3</v>
      </c>
      <c r="K2963" s="29" t="str">
        <f>UnitName</f>
        <v>Plot</v>
      </c>
      <c r="L2963" s="30">
        <v>3</v>
      </c>
    </row>
    <row r="2964" spans="2:12" ht="13" x14ac:dyDescent="0.3">
      <c r="B2964" s="29" t="str">
        <f>BlockName</f>
        <v>Name</v>
      </c>
      <c r="C2964" s="30" t="s">
        <v>55</v>
      </c>
      <c r="E2964" s="29" t="str">
        <f>BlockName</f>
        <v>Name</v>
      </c>
      <c r="F2964" s="30" t="s">
        <v>55</v>
      </c>
      <c r="H2964" s="29" t="str">
        <f>BlockName</f>
        <v>Name</v>
      </c>
      <c r="I2964" s="30" t="s">
        <v>55</v>
      </c>
      <c r="K2964" s="29" t="str">
        <f>BlockName</f>
        <v>Name</v>
      </c>
      <c r="L2964" s="30" t="s">
        <v>55</v>
      </c>
    </row>
    <row r="2965" spans="2:12" ht="13" x14ac:dyDescent="0.3">
      <c r="B2965" s="29" t="str">
        <f>Factor2Name</f>
        <v>Variety</v>
      </c>
      <c r="C2965" s="30" t="s">
        <v>46</v>
      </c>
      <c r="E2965" s="29" t="str">
        <f>Factor2Name</f>
        <v>Variety</v>
      </c>
      <c r="F2965" s="30" t="s">
        <v>46</v>
      </c>
      <c r="H2965" s="29" t="str">
        <f>Factor2Name</f>
        <v>Variety</v>
      </c>
      <c r="I2965" s="30" t="s">
        <v>46</v>
      </c>
      <c r="K2965" s="29" t="str">
        <f>Factor2Name</f>
        <v>Variety</v>
      </c>
      <c r="L2965" s="30" t="s">
        <v>46</v>
      </c>
    </row>
    <row r="2966" spans="2:12" ht="13" x14ac:dyDescent="0.3">
      <c r="B2966" s="29" t="str">
        <f>Factor3Name</f>
        <v>Fertiliser</v>
      </c>
      <c r="C2966" s="30" t="s">
        <v>45</v>
      </c>
      <c r="E2966" s="29" t="str">
        <f>Factor3Name</f>
        <v>Fertiliser</v>
      </c>
      <c r="F2966" s="30" t="s">
        <v>45</v>
      </c>
      <c r="H2966" s="29" t="str">
        <f>Factor3Name</f>
        <v>Fertiliser</v>
      </c>
      <c r="I2966" s="30" t="s">
        <v>45</v>
      </c>
      <c r="K2966" s="29" t="str">
        <f>Factor3Name</f>
        <v>Fertiliser</v>
      </c>
      <c r="L2966" s="30" t="s">
        <v>45</v>
      </c>
    </row>
    <row r="2967" spans="2:12" ht="13" x14ac:dyDescent="0.3">
      <c r="B2967" s="29" t="str">
        <f>Factor1Name</f>
        <v>Weeding</v>
      </c>
      <c r="C2967" s="30" t="s">
        <v>51</v>
      </c>
      <c r="E2967" s="29" t="str">
        <f>Factor1Name</f>
        <v>Weeding</v>
      </c>
      <c r="F2967" s="30" t="s">
        <v>51</v>
      </c>
      <c r="H2967" s="29" t="str">
        <f>Factor1Name</f>
        <v>Weeding</v>
      </c>
      <c r="I2967" s="30" t="s">
        <v>51</v>
      </c>
      <c r="K2967" s="29" t="str">
        <f>Factor1Name</f>
        <v>Weeding</v>
      </c>
      <c r="L2967" s="30" t="s">
        <v>51</v>
      </c>
    </row>
    <row r="2968" spans="2:12" ht="13" x14ac:dyDescent="0.3">
      <c r="B2968" s="25" t="s">
        <v>14</v>
      </c>
      <c r="C2968" s="26">
        <v>1068</v>
      </c>
      <c r="E2968" s="25" t="s">
        <v>14</v>
      </c>
      <c r="F2968" s="26">
        <v>943.5</v>
      </c>
      <c r="H2968" s="25" t="s">
        <v>14</v>
      </c>
      <c r="I2968" s="26">
        <v>1127.9000000000001</v>
      </c>
      <c r="K2968" s="25" t="s">
        <v>14</v>
      </c>
      <c r="L2968" s="26">
        <v>1102.5</v>
      </c>
    </row>
    <row r="2970" spans="2:12" ht="13" x14ac:dyDescent="0.3">
      <c r="B2970" s="27" t="s">
        <v>3</v>
      </c>
      <c r="C2970" s="28">
        <v>2018</v>
      </c>
      <c r="E2970" s="27" t="s">
        <v>3</v>
      </c>
      <c r="F2970" s="28">
        <v>2018</v>
      </c>
      <c r="H2970" s="27" t="s">
        <v>3</v>
      </c>
      <c r="I2970" s="28">
        <v>2018</v>
      </c>
      <c r="K2970" s="27" t="s">
        <v>3</v>
      </c>
      <c r="L2970" s="28">
        <v>2018</v>
      </c>
    </row>
    <row r="2971" spans="2:12" ht="13" x14ac:dyDescent="0.3">
      <c r="B2971" s="29" t="str">
        <f>UnitName</f>
        <v>Plot</v>
      </c>
      <c r="C2971" s="30">
        <v>3</v>
      </c>
      <c r="E2971" s="29" t="str">
        <f>UnitName</f>
        <v>Plot</v>
      </c>
      <c r="F2971" s="30">
        <v>3</v>
      </c>
      <c r="H2971" s="29" t="str">
        <f>UnitName</f>
        <v>Plot</v>
      </c>
      <c r="I2971" s="30">
        <v>3</v>
      </c>
      <c r="K2971" s="29" t="str">
        <f>UnitName</f>
        <v>Plot</v>
      </c>
      <c r="L2971" s="30">
        <v>3</v>
      </c>
    </row>
    <row r="2972" spans="2:12" ht="13" x14ac:dyDescent="0.3">
      <c r="B2972" s="29" t="str">
        <f>BlockName</f>
        <v>Name</v>
      </c>
      <c r="C2972" s="30" t="s">
        <v>55</v>
      </c>
      <c r="E2972" s="29" t="str">
        <f>BlockName</f>
        <v>Name</v>
      </c>
      <c r="F2972" s="30" t="s">
        <v>55</v>
      </c>
      <c r="H2972" s="29" t="str">
        <f>BlockName</f>
        <v>Name</v>
      </c>
      <c r="I2972" s="30" t="s">
        <v>55</v>
      </c>
      <c r="K2972" s="29" t="str">
        <f>BlockName</f>
        <v>Name</v>
      </c>
      <c r="L2972" s="30" t="s">
        <v>55</v>
      </c>
    </row>
    <row r="2973" spans="2:12" ht="13" x14ac:dyDescent="0.3">
      <c r="B2973" s="29" t="str">
        <f>Factor2Name</f>
        <v>Variety</v>
      </c>
      <c r="C2973" s="30" t="s">
        <v>46</v>
      </c>
      <c r="E2973" s="29" t="str">
        <f>Factor2Name</f>
        <v>Variety</v>
      </c>
      <c r="F2973" s="30" t="s">
        <v>46</v>
      </c>
      <c r="H2973" s="29" t="str">
        <f>Factor2Name</f>
        <v>Variety</v>
      </c>
      <c r="I2973" s="30" t="s">
        <v>46</v>
      </c>
      <c r="K2973" s="29" t="str">
        <f>Factor2Name</f>
        <v>Variety</v>
      </c>
      <c r="L2973" s="30" t="s">
        <v>46</v>
      </c>
    </row>
    <row r="2974" spans="2:12" ht="13" x14ac:dyDescent="0.3">
      <c r="B2974" s="29" t="str">
        <f>Factor3Name</f>
        <v>Fertiliser</v>
      </c>
      <c r="C2974" s="30" t="s">
        <v>45</v>
      </c>
      <c r="E2974" s="29" t="str">
        <f>Factor3Name</f>
        <v>Fertiliser</v>
      </c>
      <c r="F2974" s="30" t="s">
        <v>45</v>
      </c>
      <c r="H2974" s="29" t="str">
        <f>Factor3Name</f>
        <v>Fertiliser</v>
      </c>
      <c r="I2974" s="30" t="s">
        <v>45</v>
      </c>
      <c r="K2974" s="29" t="str">
        <f>Factor3Name</f>
        <v>Fertiliser</v>
      </c>
      <c r="L2974" s="30" t="s">
        <v>45</v>
      </c>
    </row>
    <row r="2975" spans="2:12" ht="13" x14ac:dyDescent="0.3">
      <c r="B2975" s="29" t="str">
        <f>Factor1Name</f>
        <v>Weeding</v>
      </c>
      <c r="C2975" s="30" t="s">
        <v>51</v>
      </c>
      <c r="E2975" s="29" t="str">
        <f>Factor1Name</f>
        <v>Weeding</v>
      </c>
      <c r="F2975" s="30" t="s">
        <v>51</v>
      </c>
      <c r="H2975" s="29" t="str">
        <f>Factor1Name</f>
        <v>Weeding</v>
      </c>
      <c r="I2975" s="30" t="s">
        <v>51</v>
      </c>
      <c r="K2975" s="29" t="str">
        <f>Factor1Name</f>
        <v>Weeding</v>
      </c>
      <c r="L2975" s="30" t="s">
        <v>51</v>
      </c>
    </row>
    <row r="2976" spans="2:12" ht="13" x14ac:dyDescent="0.3">
      <c r="B2976" s="25" t="s">
        <v>14</v>
      </c>
      <c r="C2976" s="26">
        <v>954.7</v>
      </c>
      <c r="E2976" s="25" t="s">
        <v>14</v>
      </c>
      <c r="F2976" s="26">
        <v>1110.3</v>
      </c>
      <c r="H2976" s="25" t="s">
        <v>14</v>
      </c>
      <c r="I2976" s="26">
        <v>1003</v>
      </c>
      <c r="K2976" s="25" t="s">
        <v>14</v>
      </c>
      <c r="L2976" s="26">
        <v>919.3</v>
      </c>
    </row>
    <row r="2978" spans="2:12" ht="13" x14ac:dyDescent="0.3">
      <c r="B2978" s="27" t="s">
        <v>3</v>
      </c>
      <c r="C2978" s="28">
        <v>2018</v>
      </c>
      <c r="E2978" s="27" t="s">
        <v>3</v>
      </c>
      <c r="F2978" s="28">
        <v>2018</v>
      </c>
      <c r="H2978" s="27" t="s">
        <v>3</v>
      </c>
      <c r="I2978" s="28">
        <v>2018</v>
      </c>
      <c r="K2978" s="27" t="s">
        <v>3</v>
      </c>
      <c r="L2978" s="28">
        <v>2018</v>
      </c>
    </row>
    <row r="2979" spans="2:12" ht="13" x14ac:dyDescent="0.3">
      <c r="B2979" s="29" t="str">
        <f>UnitName</f>
        <v>Plot</v>
      </c>
      <c r="C2979" s="30">
        <v>3</v>
      </c>
      <c r="E2979" s="29" t="str">
        <f>UnitName</f>
        <v>Plot</v>
      </c>
      <c r="F2979" s="30">
        <v>3</v>
      </c>
      <c r="H2979" s="29" t="str">
        <f>UnitName</f>
        <v>Plot</v>
      </c>
      <c r="I2979" s="30">
        <v>3</v>
      </c>
      <c r="K2979" s="29" t="str">
        <f>UnitName</f>
        <v>Plot</v>
      </c>
      <c r="L2979" s="30">
        <v>3</v>
      </c>
    </row>
    <row r="2980" spans="2:12" ht="13" x14ac:dyDescent="0.3">
      <c r="B2980" s="29" t="str">
        <f>BlockName</f>
        <v>Name</v>
      </c>
      <c r="C2980" s="30" t="s">
        <v>55</v>
      </c>
      <c r="E2980" s="29" t="str">
        <f>BlockName</f>
        <v>Name</v>
      </c>
      <c r="F2980" s="30" t="s">
        <v>55</v>
      </c>
      <c r="H2980" s="29" t="str">
        <f>BlockName</f>
        <v>Name</v>
      </c>
      <c r="I2980" s="30" t="s">
        <v>55</v>
      </c>
      <c r="K2980" s="29" t="str">
        <f>BlockName</f>
        <v>Name</v>
      </c>
      <c r="L2980" s="30" t="s">
        <v>55</v>
      </c>
    </row>
    <row r="2981" spans="2:12" ht="13" x14ac:dyDescent="0.3">
      <c r="B2981" s="29" t="str">
        <f>Factor2Name</f>
        <v>Variety</v>
      </c>
      <c r="C2981" s="30" t="s">
        <v>46</v>
      </c>
      <c r="E2981" s="29" t="str">
        <f>Factor2Name</f>
        <v>Variety</v>
      </c>
      <c r="F2981" s="30" t="s">
        <v>46</v>
      </c>
      <c r="H2981" s="29" t="str">
        <f>Factor2Name</f>
        <v>Variety</v>
      </c>
      <c r="I2981" s="30" t="s">
        <v>46</v>
      </c>
      <c r="K2981" s="29" t="str">
        <f>Factor2Name</f>
        <v>Variety</v>
      </c>
      <c r="L2981" s="30" t="s">
        <v>46</v>
      </c>
    </row>
    <row r="2982" spans="2:12" ht="13" x14ac:dyDescent="0.3">
      <c r="B2982" s="29" t="str">
        <f>Factor3Name</f>
        <v>Fertiliser</v>
      </c>
      <c r="C2982" s="30" t="s">
        <v>45</v>
      </c>
      <c r="E2982" s="29" t="str">
        <f>Factor3Name</f>
        <v>Fertiliser</v>
      </c>
      <c r="F2982" s="30" t="s">
        <v>45</v>
      </c>
      <c r="H2982" s="29" t="str">
        <f>Factor3Name</f>
        <v>Fertiliser</v>
      </c>
      <c r="I2982" s="30" t="s">
        <v>45</v>
      </c>
      <c r="K2982" s="29" t="str">
        <f>Factor3Name</f>
        <v>Fertiliser</v>
      </c>
      <c r="L2982" s="30" t="s">
        <v>45</v>
      </c>
    </row>
    <row r="2983" spans="2:12" ht="13" x14ac:dyDescent="0.3">
      <c r="B2983" s="29" t="str">
        <f>Factor1Name</f>
        <v>Weeding</v>
      </c>
      <c r="C2983" s="30" t="s">
        <v>51</v>
      </c>
      <c r="E2983" s="29" t="str">
        <f>Factor1Name</f>
        <v>Weeding</v>
      </c>
      <c r="F2983" s="30" t="s">
        <v>51</v>
      </c>
      <c r="H2983" s="29" t="str">
        <f>Factor1Name</f>
        <v>Weeding</v>
      </c>
      <c r="I2983" s="30" t="s">
        <v>51</v>
      </c>
      <c r="K2983" s="29" t="str">
        <f>Factor1Name</f>
        <v>Weeding</v>
      </c>
      <c r="L2983" s="30" t="s">
        <v>51</v>
      </c>
    </row>
    <row r="2984" spans="2:12" ht="13" x14ac:dyDescent="0.3">
      <c r="B2984" s="25" t="s">
        <v>14</v>
      </c>
      <c r="C2984" s="26">
        <v>1120.5999999999999</v>
      </c>
      <c r="E2984" s="25" t="s">
        <v>14</v>
      </c>
      <c r="F2984" s="26">
        <v>996.7</v>
      </c>
      <c r="H2984" s="25" t="s">
        <v>14</v>
      </c>
      <c r="I2984" s="26">
        <v>1215.3</v>
      </c>
      <c r="K2984" s="25" t="s">
        <v>14</v>
      </c>
      <c r="L2984" s="26">
        <v>810.4</v>
      </c>
    </row>
    <row r="2986" spans="2:12" ht="13" x14ac:dyDescent="0.3">
      <c r="B2986" s="27" t="s">
        <v>3</v>
      </c>
      <c r="C2986" s="28">
        <v>2018</v>
      </c>
      <c r="E2986" s="27" t="s">
        <v>3</v>
      </c>
      <c r="F2986" s="28">
        <v>2018</v>
      </c>
      <c r="H2986" s="27" t="s">
        <v>3</v>
      </c>
      <c r="I2986" s="28">
        <v>2018</v>
      </c>
      <c r="K2986" s="27" t="s">
        <v>3</v>
      </c>
      <c r="L2986" s="28">
        <v>2018</v>
      </c>
    </row>
    <row r="2987" spans="2:12" ht="13" x14ac:dyDescent="0.3">
      <c r="B2987" s="29" t="str">
        <f>UnitName</f>
        <v>Plot</v>
      </c>
      <c r="C2987" s="30">
        <v>3</v>
      </c>
      <c r="E2987" s="29" t="str">
        <f>UnitName</f>
        <v>Plot</v>
      </c>
      <c r="F2987" s="30">
        <v>3</v>
      </c>
      <c r="H2987" s="29" t="str">
        <f>UnitName</f>
        <v>Plot</v>
      </c>
      <c r="I2987" s="30">
        <v>3</v>
      </c>
      <c r="K2987" s="29" t="str">
        <f>UnitName</f>
        <v>Plot</v>
      </c>
      <c r="L2987" s="30">
        <v>3</v>
      </c>
    </row>
    <row r="2988" spans="2:12" ht="13" x14ac:dyDescent="0.3">
      <c r="B2988" s="29" t="str">
        <f>BlockName</f>
        <v>Name</v>
      </c>
      <c r="C2988" s="30" t="s">
        <v>55</v>
      </c>
      <c r="E2988" s="29" t="str">
        <f>BlockName</f>
        <v>Name</v>
      </c>
      <c r="F2988" s="30" t="s">
        <v>55</v>
      </c>
      <c r="H2988" s="29" t="str">
        <f>BlockName</f>
        <v>Name</v>
      </c>
      <c r="I2988" s="30" t="s">
        <v>55</v>
      </c>
      <c r="K2988" s="29" t="str">
        <f>BlockName</f>
        <v>Name</v>
      </c>
      <c r="L2988" s="30" t="s">
        <v>55</v>
      </c>
    </row>
    <row r="2989" spans="2:12" ht="13" x14ac:dyDescent="0.3">
      <c r="B2989" s="29" t="str">
        <f>Factor2Name</f>
        <v>Variety</v>
      </c>
      <c r="C2989" s="30" t="s">
        <v>46</v>
      </c>
      <c r="E2989" s="29" t="str">
        <f>Factor2Name</f>
        <v>Variety</v>
      </c>
      <c r="F2989" s="30" t="s">
        <v>46</v>
      </c>
      <c r="H2989" s="29" t="str">
        <f>Factor2Name</f>
        <v>Variety</v>
      </c>
      <c r="I2989" s="30" t="s">
        <v>46</v>
      </c>
      <c r="K2989" s="29" t="str">
        <f>Factor2Name</f>
        <v>Variety</v>
      </c>
      <c r="L2989" s="30" t="s">
        <v>46</v>
      </c>
    </row>
    <row r="2990" spans="2:12" ht="13" x14ac:dyDescent="0.3">
      <c r="B2990" s="29" t="str">
        <f>Factor3Name</f>
        <v>Fertiliser</v>
      </c>
      <c r="C2990" s="30" t="s">
        <v>45</v>
      </c>
      <c r="E2990" s="29" t="str">
        <f>Factor3Name</f>
        <v>Fertiliser</v>
      </c>
      <c r="F2990" s="30" t="s">
        <v>45</v>
      </c>
      <c r="H2990" s="29" t="str">
        <f>Factor3Name</f>
        <v>Fertiliser</v>
      </c>
      <c r="I2990" s="30" t="s">
        <v>45</v>
      </c>
      <c r="K2990" s="29" t="str">
        <f>Factor3Name</f>
        <v>Fertiliser</v>
      </c>
      <c r="L2990" s="30" t="s">
        <v>45</v>
      </c>
    </row>
    <row r="2991" spans="2:12" ht="13" x14ac:dyDescent="0.3">
      <c r="B2991" s="29" t="str">
        <f>Factor1Name</f>
        <v>Weeding</v>
      </c>
      <c r="C2991" s="30" t="s">
        <v>51</v>
      </c>
      <c r="E2991" s="29" t="str">
        <f>Factor1Name</f>
        <v>Weeding</v>
      </c>
      <c r="F2991" s="30" t="s">
        <v>51</v>
      </c>
      <c r="H2991" s="29" t="str">
        <f>Factor1Name</f>
        <v>Weeding</v>
      </c>
      <c r="I2991" s="30" t="s">
        <v>51</v>
      </c>
      <c r="K2991" s="29" t="str">
        <f>Factor1Name</f>
        <v>Weeding</v>
      </c>
      <c r="L2991" s="30" t="s">
        <v>51</v>
      </c>
    </row>
    <row r="2992" spans="2:12" ht="13" x14ac:dyDescent="0.3">
      <c r="B2992" s="25" t="s">
        <v>14</v>
      </c>
      <c r="C2992" s="26">
        <v>1191.2</v>
      </c>
      <c r="E2992" s="25" t="s">
        <v>14</v>
      </c>
      <c r="F2992" s="26">
        <v>1103.3</v>
      </c>
      <c r="H2992" s="25" t="s">
        <v>14</v>
      </c>
      <c r="I2992" s="26">
        <v>943.7</v>
      </c>
      <c r="K2992" s="25" t="s">
        <v>14</v>
      </c>
      <c r="L2992" s="26">
        <v>917.7</v>
      </c>
    </row>
    <row r="2994" spans="2:12" ht="13" x14ac:dyDescent="0.3">
      <c r="B2994" s="27" t="s">
        <v>3</v>
      </c>
      <c r="C2994" s="28">
        <v>2018</v>
      </c>
      <c r="E2994" s="27" t="s">
        <v>3</v>
      </c>
      <c r="F2994" s="28">
        <v>2018</v>
      </c>
      <c r="H2994" s="27" t="s">
        <v>3</v>
      </c>
      <c r="I2994" s="28">
        <v>2018</v>
      </c>
      <c r="K2994" s="27" t="s">
        <v>3</v>
      </c>
      <c r="L2994" s="28">
        <v>2018</v>
      </c>
    </row>
    <row r="2995" spans="2:12" ht="13" x14ac:dyDescent="0.3">
      <c r="B2995" s="29" t="str">
        <f>UnitName</f>
        <v>Plot</v>
      </c>
      <c r="C2995" s="30">
        <v>3</v>
      </c>
      <c r="E2995" s="29" t="str">
        <f>UnitName</f>
        <v>Plot</v>
      </c>
      <c r="F2995" s="30">
        <v>3</v>
      </c>
      <c r="H2995" s="29" t="str">
        <f>UnitName</f>
        <v>Plot</v>
      </c>
      <c r="I2995" s="30">
        <v>3</v>
      </c>
      <c r="K2995" s="29" t="str">
        <f>UnitName</f>
        <v>Plot</v>
      </c>
      <c r="L2995" s="30">
        <v>3</v>
      </c>
    </row>
    <row r="2996" spans="2:12" ht="13" x14ac:dyDescent="0.3">
      <c r="B2996" s="29" t="str">
        <f>BlockName</f>
        <v>Name</v>
      </c>
      <c r="C2996" s="30" t="s">
        <v>55</v>
      </c>
      <c r="E2996" s="29" t="str">
        <f>BlockName</f>
        <v>Name</v>
      </c>
      <c r="F2996" s="30" t="s">
        <v>55</v>
      </c>
      <c r="H2996" s="29" t="str">
        <f>BlockName</f>
        <v>Name</v>
      </c>
      <c r="I2996" s="30" t="s">
        <v>55</v>
      </c>
      <c r="K2996" s="29" t="str">
        <f>BlockName</f>
        <v>Name</v>
      </c>
      <c r="L2996" s="30" t="s">
        <v>55</v>
      </c>
    </row>
    <row r="2997" spans="2:12" ht="13" x14ac:dyDescent="0.3">
      <c r="B2997" s="29" t="str">
        <f>Factor2Name</f>
        <v>Variety</v>
      </c>
      <c r="C2997" s="30" t="s">
        <v>46</v>
      </c>
      <c r="E2997" s="29" t="str">
        <f>Factor2Name</f>
        <v>Variety</v>
      </c>
      <c r="F2997" s="30" t="s">
        <v>46</v>
      </c>
      <c r="H2997" s="29" t="str">
        <f>Factor2Name</f>
        <v>Variety</v>
      </c>
      <c r="I2997" s="30" t="s">
        <v>46</v>
      </c>
      <c r="K2997" s="29" t="str">
        <f>Factor2Name</f>
        <v>Variety</v>
      </c>
      <c r="L2997" s="30" t="s">
        <v>46</v>
      </c>
    </row>
    <row r="2998" spans="2:12" ht="13" x14ac:dyDescent="0.3">
      <c r="B2998" s="29" t="str">
        <f>Factor3Name</f>
        <v>Fertiliser</v>
      </c>
      <c r="C2998" s="30" t="s">
        <v>45</v>
      </c>
      <c r="E2998" s="29" t="str">
        <f>Factor3Name</f>
        <v>Fertiliser</v>
      </c>
      <c r="F2998" s="30" t="s">
        <v>45</v>
      </c>
      <c r="H2998" s="29" t="str">
        <f>Factor3Name</f>
        <v>Fertiliser</v>
      </c>
      <c r="I2998" s="30" t="s">
        <v>45</v>
      </c>
      <c r="K2998" s="29" t="str">
        <f>Factor3Name</f>
        <v>Fertiliser</v>
      </c>
      <c r="L2998" s="30" t="s">
        <v>45</v>
      </c>
    </row>
    <row r="2999" spans="2:12" ht="13" x14ac:dyDescent="0.3">
      <c r="B2999" s="29" t="str">
        <f>Factor1Name</f>
        <v>Weeding</v>
      </c>
      <c r="C2999" s="30" t="s">
        <v>51</v>
      </c>
      <c r="E2999" s="29" t="str">
        <f>Factor1Name</f>
        <v>Weeding</v>
      </c>
      <c r="F2999" s="30" t="s">
        <v>51</v>
      </c>
      <c r="H2999" s="29" t="str">
        <f>Factor1Name</f>
        <v>Weeding</v>
      </c>
      <c r="I2999" s="30" t="s">
        <v>51</v>
      </c>
      <c r="K2999" s="29" t="str">
        <f>Factor1Name</f>
        <v>Weeding</v>
      </c>
      <c r="L2999" s="30" t="s">
        <v>51</v>
      </c>
    </row>
    <row r="3000" spans="2:12" ht="13" x14ac:dyDescent="0.3">
      <c r="B3000" s="25" t="s">
        <v>14</v>
      </c>
      <c r="C3000" s="26">
        <v>985.7</v>
      </c>
      <c r="E3000" s="25" t="s">
        <v>14</v>
      </c>
      <c r="F3000" s="26">
        <v>1048.2</v>
      </c>
      <c r="H3000" s="25" t="s">
        <v>14</v>
      </c>
      <c r="I3000" s="26">
        <v>942.1</v>
      </c>
      <c r="K3000" s="25" t="s">
        <v>14</v>
      </c>
      <c r="L3000" s="26">
        <v>1181.5</v>
      </c>
    </row>
    <row r="3002" spans="2:12" ht="13" x14ac:dyDescent="0.3">
      <c r="B3002" s="27" t="s">
        <v>3</v>
      </c>
      <c r="C3002" s="28">
        <v>2018</v>
      </c>
      <c r="E3002" s="27" t="s">
        <v>3</v>
      </c>
      <c r="F3002" s="28">
        <v>2018</v>
      </c>
      <c r="H3002" s="27" t="s">
        <v>3</v>
      </c>
      <c r="I3002" s="28">
        <v>2018</v>
      </c>
      <c r="K3002" s="27" t="s">
        <v>3</v>
      </c>
      <c r="L3002" s="28">
        <v>2018</v>
      </c>
    </row>
    <row r="3003" spans="2:12" ht="13" x14ac:dyDescent="0.3">
      <c r="B3003" s="29" t="str">
        <f>UnitName</f>
        <v>Plot</v>
      </c>
      <c r="C3003" s="30">
        <v>4</v>
      </c>
      <c r="E3003" s="29" t="str">
        <f>UnitName</f>
        <v>Plot</v>
      </c>
      <c r="F3003" s="30">
        <v>4</v>
      </c>
      <c r="H3003" s="29" t="str">
        <f>UnitName</f>
        <v>Plot</v>
      </c>
      <c r="I3003" s="30">
        <v>4</v>
      </c>
      <c r="K3003" s="29" t="str">
        <f>UnitName</f>
        <v>Plot</v>
      </c>
      <c r="L3003" s="30">
        <v>4</v>
      </c>
    </row>
    <row r="3004" spans="2:12" ht="13" x14ac:dyDescent="0.3">
      <c r="B3004" s="29" t="str">
        <f>BlockName</f>
        <v>Name</v>
      </c>
      <c r="C3004" s="30" t="s">
        <v>55</v>
      </c>
      <c r="E3004" s="29" t="str">
        <f>BlockName</f>
        <v>Name</v>
      </c>
      <c r="F3004" s="30" t="s">
        <v>55</v>
      </c>
      <c r="H3004" s="29" t="str">
        <f>BlockName</f>
        <v>Name</v>
      </c>
      <c r="I3004" s="30" t="s">
        <v>55</v>
      </c>
      <c r="K3004" s="29" t="str">
        <f>BlockName</f>
        <v>Name</v>
      </c>
      <c r="L3004" s="30" t="s">
        <v>55</v>
      </c>
    </row>
    <row r="3005" spans="2:12" ht="13" x14ac:dyDescent="0.3">
      <c r="B3005" s="29" t="str">
        <f>Factor2Name</f>
        <v>Variety</v>
      </c>
      <c r="C3005" s="30" t="s">
        <v>46</v>
      </c>
      <c r="E3005" s="29" t="str">
        <f>Factor2Name</f>
        <v>Variety</v>
      </c>
      <c r="F3005" s="30" t="s">
        <v>46</v>
      </c>
      <c r="H3005" s="29" t="str">
        <f>Factor2Name</f>
        <v>Variety</v>
      </c>
      <c r="I3005" s="30" t="s">
        <v>46</v>
      </c>
      <c r="K3005" s="29" t="str">
        <f>Factor2Name</f>
        <v>Variety</v>
      </c>
      <c r="L3005" s="30" t="s">
        <v>46</v>
      </c>
    </row>
    <row r="3006" spans="2:12" ht="13" x14ac:dyDescent="0.3">
      <c r="B3006" s="29" t="str">
        <f>Factor3Name</f>
        <v>Fertiliser</v>
      </c>
      <c r="C3006" s="30" t="s">
        <v>45</v>
      </c>
      <c r="E3006" s="29" t="str">
        <f>Factor3Name</f>
        <v>Fertiliser</v>
      </c>
      <c r="F3006" s="30" t="s">
        <v>45</v>
      </c>
      <c r="H3006" s="29" t="str">
        <f>Factor3Name</f>
        <v>Fertiliser</v>
      </c>
      <c r="I3006" s="30" t="s">
        <v>45</v>
      </c>
      <c r="K3006" s="29" t="str">
        <f>Factor3Name</f>
        <v>Fertiliser</v>
      </c>
      <c r="L3006" s="30" t="s">
        <v>45</v>
      </c>
    </row>
    <row r="3007" spans="2:12" ht="13" x14ac:dyDescent="0.3">
      <c r="B3007" s="29" t="str">
        <f>Factor1Name</f>
        <v>Weeding</v>
      </c>
      <c r="C3007" s="30" t="s">
        <v>51</v>
      </c>
      <c r="E3007" s="29" t="str">
        <f>Factor1Name</f>
        <v>Weeding</v>
      </c>
      <c r="F3007" s="30" t="s">
        <v>51</v>
      </c>
      <c r="H3007" s="29" t="str">
        <f>Factor1Name</f>
        <v>Weeding</v>
      </c>
      <c r="I3007" s="30" t="s">
        <v>51</v>
      </c>
      <c r="K3007" s="29" t="str">
        <f>Factor1Name</f>
        <v>Weeding</v>
      </c>
      <c r="L3007" s="30" t="s">
        <v>51</v>
      </c>
    </row>
    <row r="3008" spans="2:12" ht="13" x14ac:dyDescent="0.3">
      <c r="B3008" s="25" t="s">
        <v>14</v>
      </c>
      <c r="C3008" s="26">
        <v>909.8</v>
      </c>
      <c r="E3008" s="25" t="s">
        <v>14</v>
      </c>
      <c r="F3008" s="26">
        <v>1039.8</v>
      </c>
      <c r="H3008" s="25" t="s">
        <v>14</v>
      </c>
      <c r="I3008" s="26">
        <v>835.3</v>
      </c>
      <c r="K3008" s="25" t="s">
        <v>14</v>
      </c>
      <c r="L3008" s="26">
        <v>1115.2</v>
      </c>
    </row>
    <row r="3010" spans="2:12" ht="13" x14ac:dyDescent="0.3">
      <c r="B3010" s="27" t="s">
        <v>3</v>
      </c>
      <c r="C3010" s="28">
        <v>2018</v>
      </c>
      <c r="E3010" s="27" t="s">
        <v>3</v>
      </c>
      <c r="F3010" s="28">
        <v>2018</v>
      </c>
      <c r="H3010" s="27" t="s">
        <v>3</v>
      </c>
      <c r="I3010" s="28">
        <v>2018</v>
      </c>
      <c r="K3010" s="27" t="s">
        <v>3</v>
      </c>
      <c r="L3010" s="28">
        <v>2018</v>
      </c>
    </row>
    <row r="3011" spans="2:12" ht="13" x14ac:dyDescent="0.3">
      <c r="B3011" s="29" t="str">
        <f>UnitName</f>
        <v>Plot</v>
      </c>
      <c r="C3011" s="30">
        <v>4</v>
      </c>
      <c r="E3011" s="29" t="str">
        <f>UnitName</f>
        <v>Plot</v>
      </c>
      <c r="F3011" s="30">
        <v>4</v>
      </c>
      <c r="H3011" s="29" t="str">
        <f>UnitName</f>
        <v>Plot</v>
      </c>
      <c r="I3011" s="30">
        <v>4</v>
      </c>
      <c r="K3011" s="29" t="str">
        <f>UnitName</f>
        <v>Plot</v>
      </c>
      <c r="L3011" s="30">
        <v>4</v>
      </c>
    </row>
    <row r="3012" spans="2:12" ht="13" x14ac:dyDescent="0.3">
      <c r="B3012" s="29" t="str">
        <f>BlockName</f>
        <v>Name</v>
      </c>
      <c r="C3012" s="30" t="s">
        <v>55</v>
      </c>
      <c r="E3012" s="29" t="str">
        <f>BlockName</f>
        <v>Name</v>
      </c>
      <c r="F3012" s="30" t="s">
        <v>55</v>
      </c>
      <c r="H3012" s="29" t="str">
        <f>BlockName</f>
        <v>Name</v>
      </c>
      <c r="I3012" s="30" t="s">
        <v>55</v>
      </c>
      <c r="K3012" s="29" t="str">
        <f>BlockName</f>
        <v>Name</v>
      </c>
      <c r="L3012" s="30" t="s">
        <v>55</v>
      </c>
    </row>
    <row r="3013" spans="2:12" ht="13" x14ac:dyDescent="0.3">
      <c r="B3013" s="29" t="str">
        <f>Factor2Name</f>
        <v>Variety</v>
      </c>
      <c r="C3013" s="30" t="s">
        <v>46</v>
      </c>
      <c r="E3013" s="29" t="str">
        <f>Factor2Name</f>
        <v>Variety</v>
      </c>
      <c r="F3013" s="30" t="s">
        <v>46</v>
      </c>
      <c r="H3013" s="29" t="str">
        <f>Factor2Name</f>
        <v>Variety</v>
      </c>
      <c r="I3013" s="30" t="s">
        <v>46</v>
      </c>
      <c r="K3013" s="29" t="str">
        <f>Factor2Name</f>
        <v>Variety</v>
      </c>
      <c r="L3013" s="30" t="s">
        <v>46</v>
      </c>
    </row>
    <row r="3014" spans="2:12" ht="13" x14ac:dyDescent="0.3">
      <c r="B3014" s="29" t="str">
        <f>Factor3Name</f>
        <v>Fertiliser</v>
      </c>
      <c r="C3014" s="30" t="s">
        <v>45</v>
      </c>
      <c r="E3014" s="29" t="str">
        <f>Factor3Name</f>
        <v>Fertiliser</v>
      </c>
      <c r="F3014" s="30" t="s">
        <v>45</v>
      </c>
      <c r="H3014" s="29" t="str">
        <f>Factor3Name</f>
        <v>Fertiliser</v>
      </c>
      <c r="I3014" s="30" t="s">
        <v>45</v>
      </c>
      <c r="K3014" s="29" t="str">
        <f>Factor3Name</f>
        <v>Fertiliser</v>
      </c>
      <c r="L3014" s="30" t="s">
        <v>45</v>
      </c>
    </row>
    <row r="3015" spans="2:12" ht="13" x14ac:dyDescent="0.3">
      <c r="B3015" s="29" t="str">
        <f>Factor1Name</f>
        <v>Weeding</v>
      </c>
      <c r="C3015" s="30" t="s">
        <v>51</v>
      </c>
      <c r="E3015" s="29" t="str">
        <f>Factor1Name</f>
        <v>Weeding</v>
      </c>
      <c r="F3015" s="30" t="s">
        <v>51</v>
      </c>
      <c r="H3015" s="29" t="str">
        <f>Factor1Name</f>
        <v>Weeding</v>
      </c>
      <c r="I3015" s="30" t="s">
        <v>51</v>
      </c>
      <c r="K3015" s="29" t="str">
        <f>Factor1Name</f>
        <v>Weeding</v>
      </c>
      <c r="L3015" s="30" t="s">
        <v>51</v>
      </c>
    </row>
    <row r="3016" spans="2:12" ht="13" x14ac:dyDescent="0.3">
      <c r="B3016" s="25" t="s">
        <v>14</v>
      </c>
      <c r="C3016" s="26">
        <v>839.8</v>
      </c>
      <c r="E3016" s="25" t="s">
        <v>14</v>
      </c>
      <c r="F3016" s="26">
        <v>996.5</v>
      </c>
      <c r="H3016" s="25" t="s">
        <v>14</v>
      </c>
      <c r="I3016" s="26">
        <v>993</v>
      </c>
      <c r="K3016" s="25" t="s">
        <v>14</v>
      </c>
      <c r="L3016" s="26">
        <v>877.1</v>
      </c>
    </row>
    <row r="3018" spans="2:12" ht="13" x14ac:dyDescent="0.3">
      <c r="B3018" s="27" t="s">
        <v>3</v>
      </c>
      <c r="C3018" s="28">
        <v>2018</v>
      </c>
      <c r="E3018" s="27" t="s">
        <v>3</v>
      </c>
      <c r="F3018" s="28">
        <v>2018</v>
      </c>
      <c r="H3018" s="27" t="s">
        <v>3</v>
      </c>
      <c r="I3018" s="28">
        <v>2018</v>
      </c>
      <c r="K3018" s="27" t="s">
        <v>3</v>
      </c>
      <c r="L3018" s="28">
        <v>2018</v>
      </c>
    </row>
    <row r="3019" spans="2:12" ht="13" x14ac:dyDescent="0.3">
      <c r="B3019" s="29" t="str">
        <f>UnitName</f>
        <v>Plot</v>
      </c>
      <c r="C3019" s="30">
        <v>4</v>
      </c>
      <c r="E3019" s="29" t="str">
        <f>UnitName</f>
        <v>Plot</v>
      </c>
      <c r="F3019" s="30">
        <v>4</v>
      </c>
      <c r="H3019" s="29" t="str">
        <f>UnitName</f>
        <v>Plot</v>
      </c>
      <c r="I3019" s="30">
        <v>4</v>
      </c>
      <c r="K3019" s="29" t="str">
        <f>UnitName</f>
        <v>Plot</v>
      </c>
      <c r="L3019" s="30">
        <v>4</v>
      </c>
    </row>
    <row r="3020" spans="2:12" ht="13" x14ac:dyDescent="0.3">
      <c r="B3020" s="29" t="str">
        <f>BlockName</f>
        <v>Name</v>
      </c>
      <c r="C3020" s="30" t="s">
        <v>55</v>
      </c>
      <c r="E3020" s="29" t="str">
        <f>BlockName</f>
        <v>Name</v>
      </c>
      <c r="F3020" s="30" t="s">
        <v>55</v>
      </c>
      <c r="H3020" s="29" t="str">
        <f>BlockName</f>
        <v>Name</v>
      </c>
      <c r="I3020" s="30" t="s">
        <v>55</v>
      </c>
      <c r="K3020" s="29" t="str">
        <f>BlockName</f>
        <v>Name</v>
      </c>
      <c r="L3020" s="30" t="s">
        <v>55</v>
      </c>
    </row>
    <row r="3021" spans="2:12" ht="13" x14ac:dyDescent="0.3">
      <c r="B3021" s="29" t="str">
        <f>Factor2Name</f>
        <v>Variety</v>
      </c>
      <c r="C3021" s="30" t="s">
        <v>46</v>
      </c>
      <c r="E3021" s="29" t="str">
        <f>Factor2Name</f>
        <v>Variety</v>
      </c>
      <c r="F3021" s="30" t="s">
        <v>46</v>
      </c>
      <c r="H3021" s="29" t="str">
        <f>Factor2Name</f>
        <v>Variety</v>
      </c>
      <c r="I3021" s="30" t="s">
        <v>46</v>
      </c>
      <c r="K3021" s="29" t="str">
        <f>Factor2Name</f>
        <v>Variety</v>
      </c>
      <c r="L3021" s="30" t="s">
        <v>46</v>
      </c>
    </row>
    <row r="3022" spans="2:12" ht="13" x14ac:dyDescent="0.3">
      <c r="B3022" s="29" t="str">
        <f>Factor3Name</f>
        <v>Fertiliser</v>
      </c>
      <c r="C3022" s="30" t="s">
        <v>45</v>
      </c>
      <c r="E3022" s="29" t="str">
        <f>Factor3Name</f>
        <v>Fertiliser</v>
      </c>
      <c r="F3022" s="30" t="s">
        <v>45</v>
      </c>
      <c r="H3022" s="29" t="str">
        <f>Factor3Name</f>
        <v>Fertiliser</v>
      </c>
      <c r="I3022" s="30" t="s">
        <v>45</v>
      </c>
      <c r="K3022" s="29" t="str">
        <f>Factor3Name</f>
        <v>Fertiliser</v>
      </c>
      <c r="L3022" s="30" t="s">
        <v>45</v>
      </c>
    </row>
    <row r="3023" spans="2:12" ht="13" x14ac:dyDescent="0.3">
      <c r="B3023" s="29" t="str">
        <f>Factor1Name</f>
        <v>Weeding</v>
      </c>
      <c r="C3023" s="30" t="s">
        <v>51</v>
      </c>
      <c r="E3023" s="29" t="str">
        <f>Factor1Name</f>
        <v>Weeding</v>
      </c>
      <c r="F3023" s="30" t="s">
        <v>51</v>
      </c>
      <c r="H3023" s="29" t="str">
        <f>Factor1Name</f>
        <v>Weeding</v>
      </c>
      <c r="I3023" s="30" t="s">
        <v>51</v>
      </c>
      <c r="K3023" s="29" t="str">
        <f>Factor1Name</f>
        <v>Weeding</v>
      </c>
      <c r="L3023" s="30" t="s">
        <v>51</v>
      </c>
    </row>
    <row r="3024" spans="2:12" ht="13" x14ac:dyDescent="0.3">
      <c r="B3024" s="25" t="s">
        <v>14</v>
      </c>
      <c r="C3024" s="26">
        <v>871.1</v>
      </c>
      <c r="E3024" s="25" t="s">
        <v>14</v>
      </c>
      <c r="F3024" s="26">
        <v>965.4</v>
      </c>
      <c r="H3024" s="25" t="s">
        <v>14</v>
      </c>
      <c r="I3024" s="26">
        <v>839.3</v>
      </c>
      <c r="K3024" s="25" t="s">
        <v>14</v>
      </c>
      <c r="L3024" s="26">
        <v>1178.4000000000001</v>
      </c>
    </row>
    <row r="3026" spans="2:12" ht="13" x14ac:dyDescent="0.3">
      <c r="B3026" s="27" t="s">
        <v>3</v>
      </c>
      <c r="C3026" s="28">
        <v>2018</v>
      </c>
      <c r="E3026" s="27" t="s">
        <v>3</v>
      </c>
      <c r="F3026" s="28">
        <v>2018</v>
      </c>
      <c r="H3026" s="27" t="s">
        <v>3</v>
      </c>
      <c r="I3026" s="28">
        <v>2018</v>
      </c>
      <c r="K3026" s="27" t="s">
        <v>3</v>
      </c>
      <c r="L3026" s="28">
        <v>2018</v>
      </c>
    </row>
    <row r="3027" spans="2:12" ht="13" x14ac:dyDescent="0.3">
      <c r="B3027" s="29" t="str">
        <f>UnitName</f>
        <v>Plot</v>
      </c>
      <c r="C3027" s="30">
        <v>4</v>
      </c>
      <c r="E3027" s="29" t="str">
        <f>UnitName</f>
        <v>Plot</v>
      </c>
      <c r="F3027" s="30">
        <v>4</v>
      </c>
      <c r="H3027" s="29" t="str">
        <f>UnitName</f>
        <v>Plot</v>
      </c>
      <c r="I3027" s="30">
        <v>4</v>
      </c>
      <c r="K3027" s="29" t="str">
        <f>UnitName</f>
        <v>Plot</v>
      </c>
      <c r="L3027" s="30">
        <v>4</v>
      </c>
    </row>
    <row r="3028" spans="2:12" ht="13" x14ac:dyDescent="0.3">
      <c r="B3028" s="29" t="str">
        <f>BlockName</f>
        <v>Name</v>
      </c>
      <c r="C3028" s="30" t="s">
        <v>55</v>
      </c>
      <c r="E3028" s="29" t="str">
        <f>BlockName</f>
        <v>Name</v>
      </c>
      <c r="F3028" s="30" t="s">
        <v>55</v>
      </c>
      <c r="H3028" s="29" t="str">
        <f>BlockName</f>
        <v>Name</v>
      </c>
      <c r="I3028" s="30" t="s">
        <v>55</v>
      </c>
      <c r="K3028" s="29" t="str">
        <f>BlockName</f>
        <v>Name</v>
      </c>
      <c r="L3028" s="30" t="s">
        <v>55</v>
      </c>
    </row>
    <row r="3029" spans="2:12" ht="13" x14ac:dyDescent="0.3">
      <c r="B3029" s="29" t="str">
        <f>Factor2Name</f>
        <v>Variety</v>
      </c>
      <c r="C3029" s="30" t="s">
        <v>46</v>
      </c>
      <c r="E3029" s="29" t="str">
        <f>Factor2Name</f>
        <v>Variety</v>
      </c>
      <c r="F3029" s="30" t="s">
        <v>46</v>
      </c>
      <c r="H3029" s="29" t="str">
        <f>Factor2Name</f>
        <v>Variety</v>
      </c>
      <c r="I3029" s="30" t="s">
        <v>46</v>
      </c>
      <c r="K3029" s="29" t="str">
        <f>Factor2Name</f>
        <v>Variety</v>
      </c>
      <c r="L3029" s="30" t="s">
        <v>46</v>
      </c>
    </row>
    <row r="3030" spans="2:12" ht="13" x14ac:dyDescent="0.3">
      <c r="B3030" s="29" t="str">
        <f>Factor3Name</f>
        <v>Fertiliser</v>
      </c>
      <c r="C3030" s="30" t="s">
        <v>45</v>
      </c>
      <c r="E3030" s="29" t="str">
        <f>Factor3Name</f>
        <v>Fertiliser</v>
      </c>
      <c r="F3030" s="30" t="s">
        <v>45</v>
      </c>
      <c r="H3030" s="29" t="str">
        <f>Factor3Name</f>
        <v>Fertiliser</v>
      </c>
      <c r="I3030" s="30" t="s">
        <v>45</v>
      </c>
      <c r="K3030" s="29" t="str">
        <f>Factor3Name</f>
        <v>Fertiliser</v>
      </c>
      <c r="L3030" s="30" t="s">
        <v>45</v>
      </c>
    </row>
    <row r="3031" spans="2:12" ht="13" x14ac:dyDescent="0.3">
      <c r="B3031" s="29" t="str">
        <f>Factor1Name</f>
        <v>Weeding</v>
      </c>
      <c r="C3031" s="30" t="s">
        <v>51</v>
      </c>
      <c r="E3031" s="29" t="str">
        <f>Factor1Name</f>
        <v>Weeding</v>
      </c>
      <c r="F3031" s="30" t="s">
        <v>51</v>
      </c>
      <c r="H3031" s="29" t="str">
        <f>Factor1Name</f>
        <v>Weeding</v>
      </c>
      <c r="I3031" s="30" t="s">
        <v>51</v>
      </c>
      <c r="K3031" s="29" t="str">
        <f>Factor1Name</f>
        <v>Weeding</v>
      </c>
      <c r="L3031" s="30" t="s">
        <v>51</v>
      </c>
    </row>
    <row r="3032" spans="2:12" ht="13" x14ac:dyDescent="0.3">
      <c r="B3032" s="25" t="s">
        <v>14</v>
      </c>
      <c r="C3032" s="26">
        <v>1241.5999999999999</v>
      </c>
      <c r="E3032" s="25" t="s">
        <v>14</v>
      </c>
      <c r="F3032" s="26">
        <v>1018.7</v>
      </c>
      <c r="H3032" s="25" t="s">
        <v>14</v>
      </c>
      <c r="I3032" s="26">
        <v>743</v>
      </c>
      <c r="K3032" s="25" t="s">
        <v>14</v>
      </c>
      <c r="L3032" s="26">
        <v>1030.2</v>
      </c>
    </row>
    <row r="3034" spans="2:12" ht="13" x14ac:dyDescent="0.3">
      <c r="B3034" s="27" t="s">
        <v>3</v>
      </c>
      <c r="C3034" s="28">
        <v>2018</v>
      </c>
      <c r="E3034" s="27" t="s">
        <v>3</v>
      </c>
      <c r="F3034" s="28">
        <v>2018</v>
      </c>
      <c r="H3034" s="27" t="s">
        <v>3</v>
      </c>
      <c r="I3034" s="28">
        <v>2018</v>
      </c>
      <c r="K3034" s="27" t="s">
        <v>3</v>
      </c>
      <c r="L3034" s="28">
        <v>2018</v>
      </c>
    </row>
    <row r="3035" spans="2:12" ht="13" x14ac:dyDescent="0.3">
      <c r="B3035" s="29" t="str">
        <f>UnitName</f>
        <v>Plot</v>
      </c>
      <c r="C3035" s="30">
        <v>4</v>
      </c>
      <c r="E3035" s="29" t="str">
        <f>UnitName</f>
        <v>Plot</v>
      </c>
      <c r="F3035" s="30">
        <v>4</v>
      </c>
      <c r="H3035" s="29" t="str">
        <f>UnitName</f>
        <v>Plot</v>
      </c>
      <c r="I3035" s="30">
        <v>4</v>
      </c>
      <c r="K3035" s="29" t="str">
        <f>UnitName</f>
        <v>Plot</v>
      </c>
      <c r="L3035" s="30">
        <v>4</v>
      </c>
    </row>
    <row r="3036" spans="2:12" ht="13" x14ac:dyDescent="0.3">
      <c r="B3036" s="29" t="str">
        <f>BlockName</f>
        <v>Name</v>
      </c>
      <c r="C3036" s="30" t="s">
        <v>55</v>
      </c>
      <c r="E3036" s="29" t="str">
        <f>BlockName</f>
        <v>Name</v>
      </c>
      <c r="F3036" s="30" t="s">
        <v>55</v>
      </c>
      <c r="H3036" s="29" t="str">
        <f>BlockName</f>
        <v>Name</v>
      </c>
      <c r="I3036" s="30" t="s">
        <v>55</v>
      </c>
      <c r="K3036" s="29" t="str">
        <f>BlockName</f>
        <v>Name</v>
      </c>
      <c r="L3036" s="30" t="s">
        <v>55</v>
      </c>
    </row>
    <row r="3037" spans="2:12" ht="13" x14ac:dyDescent="0.3">
      <c r="B3037" s="29" t="str">
        <f>Factor2Name</f>
        <v>Variety</v>
      </c>
      <c r="C3037" s="30" t="s">
        <v>46</v>
      </c>
      <c r="E3037" s="29" t="str">
        <f>Factor2Name</f>
        <v>Variety</v>
      </c>
      <c r="F3037" s="30" t="s">
        <v>46</v>
      </c>
      <c r="H3037" s="29" t="str">
        <f>Factor2Name</f>
        <v>Variety</v>
      </c>
      <c r="I3037" s="30" t="s">
        <v>46</v>
      </c>
      <c r="K3037" s="29" t="str">
        <f>Factor2Name</f>
        <v>Variety</v>
      </c>
      <c r="L3037" s="30" t="s">
        <v>46</v>
      </c>
    </row>
    <row r="3038" spans="2:12" ht="13" x14ac:dyDescent="0.3">
      <c r="B3038" s="29" t="str">
        <f>Factor3Name</f>
        <v>Fertiliser</v>
      </c>
      <c r="C3038" s="30" t="s">
        <v>45</v>
      </c>
      <c r="E3038" s="29" t="str">
        <f>Factor3Name</f>
        <v>Fertiliser</v>
      </c>
      <c r="F3038" s="30" t="s">
        <v>45</v>
      </c>
      <c r="H3038" s="29" t="str">
        <f>Factor3Name</f>
        <v>Fertiliser</v>
      </c>
      <c r="I3038" s="30" t="s">
        <v>45</v>
      </c>
      <c r="K3038" s="29" t="str">
        <f>Factor3Name</f>
        <v>Fertiliser</v>
      </c>
      <c r="L3038" s="30" t="s">
        <v>45</v>
      </c>
    </row>
    <row r="3039" spans="2:12" ht="13" x14ac:dyDescent="0.3">
      <c r="B3039" s="29" t="str">
        <f>Factor1Name</f>
        <v>Weeding</v>
      </c>
      <c r="C3039" s="30" t="s">
        <v>51</v>
      </c>
      <c r="E3039" s="29" t="str">
        <f>Factor1Name</f>
        <v>Weeding</v>
      </c>
      <c r="F3039" s="30" t="s">
        <v>51</v>
      </c>
      <c r="H3039" s="29" t="str">
        <f>Factor1Name</f>
        <v>Weeding</v>
      </c>
      <c r="I3039" s="30" t="s">
        <v>51</v>
      </c>
      <c r="K3039" s="29" t="str">
        <f>Factor1Name</f>
        <v>Weeding</v>
      </c>
      <c r="L3039" s="30" t="s">
        <v>51</v>
      </c>
    </row>
    <row r="3040" spans="2:12" ht="13" x14ac:dyDescent="0.3">
      <c r="B3040" s="25" t="s">
        <v>14</v>
      </c>
      <c r="C3040" s="26">
        <v>1066.7</v>
      </c>
      <c r="E3040" s="25" t="s">
        <v>14</v>
      </c>
      <c r="F3040" s="26">
        <v>971.8</v>
      </c>
      <c r="H3040" s="25" t="s">
        <v>14</v>
      </c>
      <c r="I3040" s="26">
        <v>1017</v>
      </c>
      <c r="K3040" s="25" t="s">
        <v>14</v>
      </c>
      <c r="L3040" s="26">
        <v>901.9</v>
      </c>
    </row>
    <row r="3042" spans="2:12" ht="13" x14ac:dyDescent="0.3">
      <c r="B3042" s="27" t="s">
        <v>3</v>
      </c>
      <c r="C3042" s="28">
        <v>2018</v>
      </c>
      <c r="E3042" s="27" t="s">
        <v>3</v>
      </c>
      <c r="F3042" s="28">
        <v>2018</v>
      </c>
      <c r="H3042" s="27" t="s">
        <v>3</v>
      </c>
      <c r="I3042" s="28">
        <v>2018</v>
      </c>
      <c r="K3042" s="27" t="s">
        <v>3</v>
      </c>
      <c r="L3042" s="28">
        <v>2018</v>
      </c>
    </row>
    <row r="3043" spans="2:12" ht="13" x14ac:dyDescent="0.3">
      <c r="B3043" s="29" t="str">
        <f>UnitName</f>
        <v>Plot</v>
      </c>
      <c r="C3043" s="30">
        <v>5</v>
      </c>
      <c r="E3043" s="29" t="str">
        <f>UnitName</f>
        <v>Plot</v>
      </c>
      <c r="F3043" s="30">
        <v>5</v>
      </c>
      <c r="H3043" s="29" t="str">
        <f>UnitName</f>
        <v>Plot</v>
      </c>
      <c r="I3043" s="30">
        <v>5</v>
      </c>
      <c r="K3043" s="29" t="str">
        <f>UnitName</f>
        <v>Plot</v>
      </c>
      <c r="L3043" s="30">
        <v>5</v>
      </c>
    </row>
    <row r="3044" spans="2:12" ht="13" x14ac:dyDescent="0.3">
      <c r="B3044" s="29" t="str">
        <f>BlockName</f>
        <v>Name</v>
      </c>
      <c r="C3044" s="30" t="s">
        <v>55</v>
      </c>
      <c r="E3044" s="29" t="str">
        <f>BlockName</f>
        <v>Name</v>
      </c>
      <c r="F3044" s="30" t="s">
        <v>55</v>
      </c>
      <c r="H3044" s="29" t="str">
        <f>BlockName</f>
        <v>Name</v>
      </c>
      <c r="I3044" s="30" t="s">
        <v>55</v>
      </c>
      <c r="K3044" s="29" t="str">
        <f>BlockName</f>
        <v>Name</v>
      </c>
      <c r="L3044" s="30" t="s">
        <v>55</v>
      </c>
    </row>
    <row r="3045" spans="2:12" ht="13" x14ac:dyDescent="0.3">
      <c r="B3045" s="29" t="str">
        <f>Factor2Name</f>
        <v>Variety</v>
      </c>
      <c r="C3045" s="30" t="s">
        <v>46</v>
      </c>
      <c r="E3045" s="29" t="str">
        <f>Factor2Name</f>
        <v>Variety</v>
      </c>
      <c r="F3045" s="30" t="s">
        <v>46</v>
      </c>
      <c r="H3045" s="29" t="str">
        <f>Factor2Name</f>
        <v>Variety</v>
      </c>
      <c r="I3045" s="30" t="s">
        <v>46</v>
      </c>
      <c r="K3045" s="29" t="str">
        <f>Factor2Name</f>
        <v>Variety</v>
      </c>
      <c r="L3045" s="30" t="s">
        <v>46</v>
      </c>
    </row>
    <row r="3046" spans="2:12" ht="13" x14ac:dyDescent="0.3">
      <c r="B3046" s="29" t="str">
        <f>Factor3Name</f>
        <v>Fertiliser</v>
      </c>
      <c r="C3046" s="30" t="s">
        <v>45</v>
      </c>
      <c r="E3046" s="29" t="str">
        <f>Factor3Name</f>
        <v>Fertiliser</v>
      </c>
      <c r="F3046" s="30" t="s">
        <v>45</v>
      </c>
      <c r="H3046" s="29" t="str">
        <f>Factor3Name</f>
        <v>Fertiliser</v>
      </c>
      <c r="I3046" s="30" t="s">
        <v>45</v>
      </c>
      <c r="K3046" s="29" t="str">
        <f>Factor3Name</f>
        <v>Fertiliser</v>
      </c>
      <c r="L3046" s="30" t="s">
        <v>45</v>
      </c>
    </row>
    <row r="3047" spans="2:12" ht="13" x14ac:dyDescent="0.3">
      <c r="B3047" s="29" t="str">
        <f>Factor1Name</f>
        <v>Weeding</v>
      </c>
      <c r="C3047" s="30" t="s">
        <v>51</v>
      </c>
      <c r="E3047" s="29" t="str">
        <f>Factor1Name</f>
        <v>Weeding</v>
      </c>
      <c r="F3047" s="30" t="s">
        <v>51</v>
      </c>
      <c r="H3047" s="29" t="str">
        <f>Factor1Name</f>
        <v>Weeding</v>
      </c>
      <c r="I3047" s="30" t="s">
        <v>51</v>
      </c>
      <c r="K3047" s="29" t="str">
        <f>Factor1Name</f>
        <v>Weeding</v>
      </c>
      <c r="L3047" s="30" t="s">
        <v>51</v>
      </c>
    </row>
    <row r="3048" spans="2:12" ht="13" x14ac:dyDescent="0.3">
      <c r="B3048" s="25" t="s">
        <v>14</v>
      </c>
      <c r="C3048" s="26">
        <v>1043.5999999999999</v>
      </c>
      <c r="E3048" s="25" t="s">
        <v>14</v>
      </c>
      <c r="F3048" s="26">
        <v>919.9</v>
      </c>
      <c r="H3048" s="25" t="s">
        <v>14</v>
      </c>
      <c r="I3048" s="26">
        <v>1023.6</v>
      </c>
      <c r="K3048" s="25" t="s">
        <v>14</v>
      </c>
      <c r="L3048" s="26">
        <v>1104.7</v>
      </c>
    </row>
    <row r="3050" spans="2:12" ht="13" x14ac:dyDescent="0.3">
      <c r="B3050" s="27" t="s">
        <v>3</v>
      </c>
      <c r="C3050" s="28">
        <v>2018</v>
      </c>
      <c r="E3050" s="27" t="s">
        <v>3</v>
      </c>
      <c r="F3050" s="28">
        <v>2018</v>
      </c>
      <c r="H3050" s="27" t="s">
        <v>3</v>
      </c>
      <c r="I3050" s="28">
        <v>2018</v>
      </c>
      <c r="K3050" s="27" t="s">
        <v>3</v>
      </c>
      <c r="L3050" s="28">
        <v>2018</v>
      </c>
    </row>
    <row r="3051" spans="2:12" ht="13" x14ac:dyDescent="0.3">
      <c r="B3051" s="29" t="str">
        <f>UnitName</f>
        <v>Plot</v>
      </c>
      <c r="C3051" s="30">
        <v>5</v>
      </c>
      <c r="E3051" s="29" t="str">
        <f>UnitName</f>
        <v>Plot</v>
      </c>
      <c r="F3051" s="30">
        <v>5</v>
      </c>
      <c r="H3051" s="29" t="str">
        <f>UnitName</f>
        <v>Plot</v>
      </c>
      <c r="I3051" s="30">
        <v>5</v>
      </c>
      <c r="K3051" s="29" t="str">
        <f>UnitName</f>
        <v>Plot</v>
      </c>
      <c r="L3051" s="30">
        <v>5</v>
      </c>
    </row>
    <row r="3052" spans="2:12" ht="13" x14ac:dyDescent="0.3">
      <c r="B3052" s="29" t="str">
        <f>BlockName</f>
        <v>Name</v>
      </c>
      <c r="C3052" s="30" t="s">
        <v>55</v>
      </c>
      <c r="E3052" s="29" t="str">
        <f>BlockName</f>
        <v>Name</v>
      </c>
      <c r="F3052" s="30" t="s">
        <v>55</v>
      </c>
      <c r="H3052" s="29" t="str">
        <f>BlockName</f>
        <v>Name</v>
      </c>
      <c r="I3052" s="30" t="s">
        <v>55</v>
      </c>
      <c r="K3052" s="29" t="str">
        <f>BlockName</f>
        <v>Name</v>
      </c>
      <c r="L3052" s="30" t="s">
        <v>55</v>
      </c>
    </row>
    <row r="3053" spans="2:12" ht="13" x14ac:dyDescent="0.3">
      <c r="B3053" s="29" t="str">
        <f>Factor2Name</f>
        <v>Variety</v>
      </c>
      <c r="C3053" s="30" t="s">
        <v>46</v>
      </c>
      <c r="E3053" s="29" t="str">
        <f>Factor2Name</f>
        <v>Variety</v>
      </c>
      <c r="F3053" s="30" t="s">
        <v>46</v>
      </c>
      <c r="H3053" s="29" t="str">
        <f>Factor2Name</f>
        <v>Variety</v>
      </c>
      <c r="I3053" s="30" t="s">
        <v>46</v>
      </c>
      <c r="K3053" s="29" t="str">
        <f>Factor2Name</f>
        <v>Variety</v>
      </c>
      <c r="L3053" s="30" t="s">
        <v>46</v>
      </c>
    </row>
    <row r="3054" spans="2:12" ht="13" x14ac:dyDescent="0.3">
      <c r="B3054" s="29" t="str">
        <f>Factor3Name</f>
        <v>Fertiliser</v>
      </c>
      <c r="C3054" s="30" t="s">
        <v>45</v>
      </c>
      <c r="E3054" s="29" t="str">
        <f>Factor3Name</f>
        <v>Fertiliser</v>
      </c>
      <c r="F3054" s="30" t="s">
        <v>45</v>
      </c>
      <c r="H3054" s="29" t="str">
        <f>Factor3Name</f>
        <v>Fertiliser</v>
      </c>
      <c r="I3054" s="30" t="s">
        <v>45</v>
      </c>
      <c r="K3054" s="29" t="str">
        <f>Factor3Name</f>
        <v>Fertiliser</v>
      </c>
      <c r="L3054" s="30" t="s">
        <v>45</v>
      </c>
    </row>
    <row r="3055" spans="2:12" ht="13" x14ac:dyDescent="0.3">
      <c r="B3055" s="29" t="str">
        <f>Factor1Name</f>
        <v>Weeding</v>
      </c>
      <c r="C3055" s="30" t="s">
        <v>51</v>
      </c>
      <c r="E3055" s="29" t="str">
        <f>Factor1Name</f>
        <v>Weeding</v>
      </c>
      <c r="F3055" s="30" t="s">
        <v>51</v>
      </c>
      <c r="H3055" s="29" t="str">
        <f>Factor1Name</f>
        <v>Weeding</v>
      </c>
      <c r="I3055" s="30" t="s">
        <v>51</v>
      </c>
      <c r="K3055" s="29" t="str">
        <f>Factor1Name</f>
        <v>Weeding</v>
      </c>
      <c r="L3055" s="30" t="s">
        <v>51</v>
      </c>
    </row>
    <row r="3056" spans="2:12" ht="13" x14ac:dyDescent="0.3">
      <c r="B3056" s="25" t="s">
        <v>14</v>
      </c>
      <c r="C3056" s="26">
        <v>1012.8</v>
      </c>
      <c r="E3056" s="25" t="s">
        <v>14</v>
      </c>
      <c r="F3056" s="26">
        <v>1183.3</v>
      </c>
      <c r="H3056" s="25" t="s">
        <v>14</v>
      </c>
      <c r="I3056" s="26">
        <v>967.8</v>
      </c>
      <c r="K3056" s="25" t="s">
        <v>14</v>
      </c>
      <c r="L3056" s="26">
        <v>1032.0999999999999</v>
      </c>
    </row>
    <row r="3058" spans="2:12" ht="13" x14ac:dyDescent="0.3">
      <c r="B3058" s="27" t="s">
        <v>3</v>
      </c>
      <c r="C3058" s="28">
        <v>2018</v>
      </c>
      <c r="E3058" s="27" t="s">
        <v>3</v>
      </c>
      <c r="F3058" s="28">
        <v>2018</v>
      </c>
      <c r="H3058" s="27" t="s">
        <v>3</v>
      </c>
      <c r="I3058" s="28">
        <v>2018</v>
      </c>
      <c r="K3058" s="27" t="s">
        <v>3</v>
      </c>
      <c r="L3058" s="28">
        <v>2018</v>
      </c>
    </row>
    <row r="3059" spans="2:12" ht="13" x14ac:dyDescent="0.3">
      <c r="B3059" s="29" t="str">
        <f>UnitName</f>
        <v>Plot</v>
      </c>
      <c r="C3059" s="30">
        <v>5</v>
      </c>
      <c r="E3059" s="29" t="str">
        <f>UnitName</f>
        <v>Plot</v>
      </c>
      <c r="F3059" s="30">
        <v>5</v>
      </c>
      <c r="H3059" s="29" t="str">
        <f>UnitName</f>
        <v>Plot</v>
      </c>
      <c r="I3059" s="30">
        <v>5</v>
      </c>
      <c r="K3059" s="29" t="str">
        <f>UnitName</f>
        <v>Plot</v>
      </c>
      <c r="L3059" s="30">
        <v>5</v>
      </c>
    </row>
    <row r="3060" spans="2:12" ht="13" x14ac:dyDescent="0.3">
      <c r="B3060" s="29" t="str">
        <f>BlockName</f>
        <v>Name</v>
      </c>
      <c r="C3060" s="30" t="s">
        <v>55</v>
      </c>
      <c r="E3060" s="29" t="str">
        <f>BlockName</f>
        <v>Name</v>
      </c>
      <c r="F3060" s="30" t="s">
        <v>55</v>
      </c>
      <c r="H3060" s="29" t="str">
        <f>BlockName</f>
        <v>Name</v>
      </c>
      <c r="I3060" s="30" t="s">
        <v>55</v>
      </c>
      <c r="K3060" s="29" t="str">
        <f>BlockName</f>
        <v>Name</v>
      </c>
      <c r="L3060" s="30" t="s">
        <v>55</v>
      </c>
    </row>
    <row r="3061" spans="2:12" ht="13" x14ac:dyDescent="0.3">
      <c r="B3061" s="29" t="str">
        <f>Factor2Name</f>
        <v>Variety</v>
      </c>
      <c r="C3061" s="30" t="s">
        <v>46</v>
      </c>
      <c r="E3061" s="29" t="str">
        <f>Factor2Name</f>
        <v>Variety</v>
      </c>
      <c r="F3061" s="30" t="s">
        <v>46</v>
      </c>
      <c r="H3061" s="29" t="str">
        <f>Factor2Name</f>
        <v>Variety</v>
      </c>
      <c r="I3061" s="30" t="s">
        <v>46</v>
      </c>
      <c r="K3061" s="29" t="str">
        <f>Factor2Name</f>
        <v>Variety</v>
      </c>
      <c r="L3061" s="30" t="s">
        <v>46</v>
      </c>
    </row>
    <row r="3062" spans="2:12" ht="13" x14ac:dyDescent="0.3">
      <c r="B3062" s="29" t="str">
        <f>Factor3Name</f>
        <v>Fertiliser</v>
      </c>
      <c r="C3062" s="30" t="s">
        <v>45</v>
      </c>
      <c r="E3062" s="29" t="str">
        <f>Factor3Name</f>
        <v>Fertiliser</v>
      </c>
      <c r="F3062" s="30" t="s">
        <v>45</v>
      </c>
      <c r="H3062" s="29" t="str">
        <f>Factor3Name</f>
        <v>Fertiliser</v>
      </c>
      <c r="I3062" s="30" t="s">
        <v>45</v>
      </c>
      <c r="K3062" s="29" t="str">
        <f>Factor3Name</f>
        <v>Fertiliser</v>
      </c>
      <c r="L3062" s="30" t="s">
        <v>45</v>
      </c>
    </row>
    <row r="3063" spans="2:12" ht="13" x14ac:dyDescent="0.3">
      <c r="B3063" s="29" t="str">
        <f>Factor1Name</f>
        <v>Weeding</v>
      </c>
      <c r="C3063" s="30" t="s">
        <v>51</v>
      </c>
      <c r="E3063" s="29" t="str">
        <f>Factor1Name</f>
        <v>Weeding</v>
      </c>
      <c r="F3063" s="30" t="s">
        <v>51</v>
      </c>
      <c r="H3063" s="29" t="str">
        <f>Factor1Name</f>
        <v>Weeding</v>
      </c>
      <c r="I3063" s="30" t="s">
        <v>51</v>
      </c>
      <c r="K3063" s="29" t="str">
        <f>Factor1Name</f>
        <v>Weeding</v>
      </c>
      <c r="L3063" s="30" t="s">
        <v>51</v>
      </c>
    </row>
    <row r="3064" spans="2:12" ht="13" x14ac:dyDescent="0.3">
      <c r="B3064" s="25" t="s">
        <v>14</v>
      </c>
      <c r="C3064" s="26">
        <v>890.6</v>
      </c>
      <c r="E3064" s="25" t="s">
        <v>14</v>
      </c>
      <c r="F3064" s="26">
        <v>1063.9000000000001</v>
      </c>
      <c r="H3064" s="25" t="s">
        <v>14</v>
      </c>
      <c r="I3064" s="26">
        <v>1057.0999999999999</v>
      </c>
      <c r="K3064" s="25" t="s">
        <v>14</v>
      </c>
      <c r="L3064" s="26">
        <v>1114.5</v>
      </c>
    </row>
    <row r="3066" spans="2:12" ht="13" x14ac:dyDescent="0.3">
      <c r="B3066" s="27" t="s">
        <v>3</v>
      </c>
      <c r="C3066" s="28">
        <v>2018</v>
      </c>
      <c r="E3066" s="27" t="s">
        <v>3</v>
      </c>
      <c r="F3066" s="28">
        <v>2018</v>
      </c>
      <c r="H3066" s="27" t="s">
        <v>3</v>
      </c>
      <c r="I3066" s="28">
        <v>2018</v>
      </c>
      <c r="K3066" s="27" t="s">
        <v>3</v>
      </c>
      <c r="L3066" s="28">
        <v>2018</v>
      </c>
    </row>
    <row r="3067" spans="2:12" ht="13" x14ac:dyDescent="0.3">
      <c r="B3067" s="29" t="str">
        <f>UnitName</f>
        <v>Plot</v>
      </c>
      <c r="C3067" s="30">
        <v>5</v>
      </c>
      <c r="E3067" s="29" t="str">
        <f>UnitName</f>
        <v>Plot</v>
      </c>
      <c r="F3067" s="30">
        <v>5</v>
      </c>
      <c r="H3067" s="29" t="str">
        <f>UnitName</f>
        <v>Plot</v>
      </c>
      <c r="I3067" s="30">
        <v>5</v>
      </c>
      <c r="K3067" s="29" t="str">
        <f>UnitName</f>
        <v>Plot</v>
      </c>
      <c r="L3067" s="30">
        <v>5</v>
      </c>
    </row>
    <row r="3068" spans="2:12" ht="13" x14ac:dyDescent="0.3">
      <c r="B3068" s="29" t="str">
        <f>BlockName</f>
        <v>Name</v>
      </c>
      <c r="C3068" s="30" t="s">
        <v>55</v>
      </c>
      <c r="E3068" s="29" t="str">
        <f>BlockName</f>
        <v>Name</v>
      </c>
      <c r="F3068" s="30" t="s">
        <v>55</v>
      </c>
      <c r="H3068" s="29" t="str">
        <f>BlockName</f>
        <v>Name</v>
      </c>
      <c r="I3068" s="30" t="s">
        <v>55</v>
      </c>
      <c r="K3068" s="29" t="str">
        <f>BlockName</f>
        <v>Name</v>
      </c>
      <c r="L3068" s="30" t="s">
        <v>55</v>
      </c>
    </row>
    <row r="3069" spans="2:12" ht="13" x14ac:dyDescent="0.3">
      <c r="B3069" s="29" t="str">
        <f>Factor2Name</f>
        <v>Variety</v>
      </c>
      <c r="C3069" s="30" t="s">
        <v>46</v>
      </c>
      <c r="E3069" s="29" t="str">
        <f>Factor2Name</f>
        <v>Variety</v>
      </c>
      <c r="F3069" s="30" t="s">
        <v>46</v>
      </c>
      <c r="H3069" s="29" t="str">
        <f>Factor2Name</f>
        <v>Variety</v>
      </c>
      <c r="I3069" s="30" t="s">
        <v>46</v>
      </c>
      <c r="K3069" s="29" t="str">
        <f>Factor2Name</f>
        <v>Variety</v>
      </c>
      <c r="L3069" s="30" t="s">
        <v>46</v>
      </c>
    </row>
    <row r="3070" spans="2:12" ht="13" x14ac:dyDescent="0.3">
      <c r="B3070" s="29" t="str">
        <f>Factor3Name</f>
        <v>Fertiliser</v>
      </c>
      <c r="C3070" s="30" t="s">
        <v>45</v>
      </c>
      <c r="E3070" s="29" t="str">
        <f>Factor3Name</f>
        <v>Fertiliser</v>
      </c>
      <c r="F3070" s="30" t="s">
        <v>45</v>
      </c>
      <c r="H3070" s="29" t="str">
        <f>Factor3Name</f>
        <v>Fertiliser</v>
      </c>
      <c r="I3070" s="30" t="s">
        <v>45</v>
      </c>
      <c r="K3070" s="29" t="str">
        <f>Factor3Name</f>
        <v>Fertiliser</v>
      </c>
      <c r="L3070" s="30" t="s">
        <v>45</v>
      </c>
    </row>
    <row r="3071" spans="2:12" ht="13" x14ac:dyDescent="0.3">
      <c r="B3071" s="29" t="str">
        <f>Factor1Name</f>
        <v>Weeding</v>
      </c>
      <c r="C3071" s="30" t="s">
        <v>51</v>
      </c>
      <c r="E3071" s="29" t="str">
        <f>Factor1Name</f>
        <v>Weeding</v>
      </c>
      <c r="F3071" s="30" t="s">
        <v>51</v>
      </c>
      <c r="H3071" s="29" t="str">
        <f>Factor1Name</f>
        <v>Weeding</v>
      </c>
      <c r="I3071" s="30" t="s">
        <v>51</v>
      </c>
      <c r="K3071" s="29" t="str">
        <f>Factor1Name</f>
        <v>Weeding</v>
      </c>
      <c r="L3071" s="30" t="s">
        <v>51</v>
      </c>
    </row>
    <row r="3072" spans="2:12" ht="13" x14ac:dyDescent="0.3">
      <c r="B3072" s="25" t="s">
        <v>14</v>
      </c>
      <c r="C3072" s="26">
        <v>1091.0999999999999</v>
      </c>
      <c r="E3072" s="25" t="s">
        <v>14</v>
      </c>
      <c r="F3072" s="26">
        <v>1042.5</v>
      </c>
      <c r="H3072" s="25" t="s">
        <v>14</v>
      </c>
      <c r="I3072" s="26">
        <v>939.4</v>
      </c>
      <c r="K3072" s="25" t="s">
        <v>14</v>
      </c>
      <c r="L3072" s="26">
        <v>988.1</v>
      </c>
    </row>
    <row r="3074" spans="2:12" ht="13" x14ac:dyDescent="0.3">
      <c r="B3074" s="27" t="s">
        <v>3</v>
      </c>
      <c r="C3074" s="28">
        <v>2018</v>
      </c>
      <c r="E3074" s="27" t="s">
        <v>3</v>
      </c>
      <c r="F3074" s="28">
        <v>2018</v>
      </c>
      <c r="H3074" s="27" t="s">
        <v>3</v>
      </c>
      <c r="I3074" s="28">
        <v>2018</v>
      </c>
      <c r="K3074" s="27" t="s">
        <v>3</v>
      </c>
      <c r="L3074" s="28">
        <v>2018</v>
      </c>
    </row>
    <row r="3075" spans="2:12" ht="13" x14ac:dyDescent="0.3">
      <c r="B3075" s="29" t="str">
        <f>UnitName</f>
        <v>Plot</v>
      </c>
      <c r="C3075" s="30">
        <v>5</v>
      </c>
      <c r="E3075" s="29" t="str">
        <f>UnitName</f>
        <v>Plot</v>
      </c>
      <c r="F3075" s="30">
        <v>5</v>
      </c>
      <c r="H3075" s="29" t="str">
        <f>UnitName</f>
        <v>Plot</v>
      </c>
      <c r="I3075" s="30">
        <v>5</v>
      </c>
      <c r="K3075" s="29" t="str">
        <f>UnitName</f>
        <v>Plot</v>
      </c>
      <c r="L3075" s="30">
        <v>5</v>
      </c>
    </row>
    <row r="3076" spans="2:12" ht="13" x14ac:dyDescent="0.3">
      <c r="B3076" s="29" t="str">
        <f>BlockName</f>
        <v>Name</v>
      </c>
      <c r="C3076" s="30" t="s">
        <v>55</v>
      </c>
      <c r="E3076" s="29" t="str">
        <f>BlockName</f>
        <v>Name</v>
      </c>
      <c r="F3076" s="30" t="s">
        <v>55</v>
      </c>
      <c r="H3076" s="29" t="str">
        <f>BlockName</f>
        <v>Name</v>
      </c>
      <c r="I3076" s="30" t="s">
        <v>55</v>
      </c>
      <c r="K3076" s="29" t="str">
        <f>BlockName</f>
        <v>Name</v>
      </c>
      <c r="L3076" s="30" t="s">
        <v>55</v>
      </c>
    </row>
    <row r="3077" spans="2:12" ht="13" x14ac:dyDescent="0.3">
      <c r="B3077" s="29" t="str">
        <f>Factor2Name</f>
        <v>Variety</v>
      </c>
      <c r="C3077" s="30" t="s">
        <v>46</v>
      </c>
      <c r="E3077" s="29" t="str">
        <f>Factor2Name</f>
        <v>Variety</v>
      </c>
      <c r="F3077" s="30" t="s">
        <v>46</v>
      </c>
      <c r="H3077" s="29" t="str">
        <f>Factor2Name</f>
        <v>Variety</v>
      </c>
      <c r="I3077" s="30" t="s">
        <v>46</v>
      </c>
      <c r="K3077" s="29" t="str">
        <f>Factor2Name</f>
        <v>Variety</v>
      </c>
      <c r="L3077" s="30" t="s">
        <v>46</v>
      </c>
    </row>
    <row r="3078" spans="2:12" ht="13" x14ac:dyDescent="0.3">
      <c r="B3078" s="29" t="str">
        <f>Factor3Name</f>
        <v>Fertiliser</v>
      </c>
      <c r="C3078" s="30" t="s">
        <v>45</v>
      </c>
      <c r="E3078" s="29" t="str">
        <f>Factor3Name</f>
        <v>Fertiliser</v>
      </c>
      <c r="F3078" s="30" t="s">
        <v>45</v>
      </c>
      <c r="H3078" s="29" t="str">
        <f>Factor3Name</f>
        <v>Fertiliser</v>
      </c>
      <c r="I3078" s="30" t="s">
        <v>45</v>
      </c>
      <c r="K3078" s="29" t="str">
        <f>Factor3Name</f>
        <v>Fertiliser</v>
      </c>
      <c r="L3078" s="30" t="s">
        <v>45</v>
      </c>
    </row>
    <row r="3079" spans="2:12" ht="13" x14ac:dyDescent="0.3">
      <c r="B3079" s="29" t="str">
        <f>Factor1Name</f>
        <v>Weeding</v>
      </c>
      <c r="C3079" s="30" t="s">
        <v>51</v>
      </c>
      <c r="E3079" s="29" t="str">
        <f>Factor1Name</f>
        <v>Weeding</v>
      </c>
      <c r="F3079" s="30" t="s">
        <v>51</v>
      </c>
      <c r="H3079" s="29" t="str">
        <f>Factor1Name</f>
        <v>Weeding</v>
      </c>
      <c r="I3079" s="30" t="s">
        <v>51</v>
      </c>
      <c r="K3079" s="29" t="str">
        <f>Factor1Name</f>
        <v>Weeding</v>
      </c>
      <c r="L3079" s="30" t="s">
        <v>51</v>
      </c>
    </row>
    <row r="3080" spans="2:12" ht="13" x14ac:dyDescent="0.3">
      <c r="B3080" s="25" t="s">
        <v>14</v>
      </c>
      <c r="C3080" s="26">
        <v>1023</v>
      </c>
      <c r="E3080" s="25" t="s">
        <v>14</v>
      </c>
      <c r="F3080" s="26">
        <v>855.2</v>
      </c>
      <c r="H3080" s="25" t="s">
        <v>14</v>
      </c>
      <c r="I3080" s="26">
        <v>881.2</v>
      </c>
      <c r="K3080" s="25" t="s">
        <v>14</v>
      </c>
      <c r="L3080" s="26">
        <v>1163.5999999999999</v>
      </c>
    </row>
    <row r="3082" spans="2:12" ht="13" x14ac:dyDescent="0.3">
      <c r="B3082" s="27" t="s">
        <v>3</v>
      </c>
      <c r="C3082" s="28">
        <v>2018</v>
      </c>
      <c r="E3082" s="27" t="s">
        <v>3</v>
      </c>
      <c r="F3082" s="28">
        <v>2018</v>
      </c>
      <c r="H3082" s="27" t="s">
        <v>3</v>
      </c>
      <c r="I3082" s="28">
        <v>2018</v>
      </c>
      <c r="K3082" s="27" t="s">
        <v>3</v>
      </c>
      <c r="L3082" s="28">
        <v>2018</v>
      </c>
    </row>
    <row r="3083" spans="2:12" ht="13" x14ac:dyDescent="0.3">
      <c r="B3083" s="29" t="str">
        <f>UnitName</f>
        <v>Plot</v>
      </c>
      <c r="C3083" s="30">
        <v>6</v>
      </c>
      <c r="E3083" s="29" t="str">
        <f>UnitName</f>
        <v>Plot</v>
      </c>
      <c r="F3083" s="30">
        <v>6</v>
      </c>
      <c r="H3083" s="29" t="str">
        <f>UnitName</f>
        <v>Plot</v>
      </c>
      <c r="I3083" s="30">
        <v>6</v>
      </c>
      <c r="K3083" s="29" t="str">
        <f>UnitName</f>
        <v>Plot</v>
      </c>
      <c r="L3083" s="30">
        <v>6</v>
      </c>
    </row>
    <row r="3084" spans="2:12" ht="13" x14ac:dyDescent="0.3">
      <c r="B3084" s="29" t="str">
        <f>BlockName</f>
        <v>Name</v>
      </c>
      <c r="C3084" s="30" t="s">
        <v>55</v>
      </c>
      <c r="E3084" s="29" t="str">
        <f>BlockName</f>
        <v>Name</v>
      </c>
      <c r="F3084" s="30" t="s">
        <v>55</v>
      </c>
      <c r="H3084" s="29" t="str">
        <f>BlockName</f>
        <v>Name</v>
      </c>
      <c r="I3084" s="30" t="s">
        <v>55</v>
      </c>
      <c r="K3084" s="29" t="str">
        <f>BlockName</f>
        <v>Name</v>
      </c>
      <c r="L3084" s="30" t="s">
        <v>55</v>
      </c>
    </row>
    <row r="3085" spans="2:12" ht="13" x14ac:dyDescent="0.3">
      <c r="B3085" s="29" t="str">
        <f>Factor2Name</f>
        <v>Variety</v>
      </c>
      <c r="C3085" s="30" t="s">
        <v>46</v>
      </c>
      <c r="E3085" s="29" t="str">
        <f>Factor2Name</f>
        <v>Variety</v>
      </c>
      <c r="F3085" s="30" t="s">
        <v>46</v>
      </c>
      <c r="H3085" s="29" t="str">
        <f>Factor2Name</f>
        <v>Variety</v>
      </c>
      <c r="I3085" s="30" t="s">
        <v>46</v>
      </c>
      <c r="K3085" s="29" t="str">
        <f>Factor2Name</f>
        <v>Variety</v>
      </c>
      <c r="L3085" s="30" t="s">
        <v>46</v>
      </c>
    </row>
    <row r="3086" spans="2:12" ht="13" x14ac:dyDescent="0.3">
      <c r="B3086" s="29" t="str">
        <f>Factor3Name</f>
        <v>Fertiliser</v>
      </c>
      <c r="C3086" s="30" t="s">
        <v>45</v>
      </c>
      <c r="E3086" s="29" t="str">
        <f>Factor3Name</f>
        <v>Fertiliser</v>
      </c>
      <c r="F3086" s="30" t="s">
        <v>45</v>
      </c>
      <c r="H3086" s="29" t="str">
        <f>Factor3Name</f>
        <v>Fertiliser</v>
      </c>
      <c r="I3086" s="30" t="s">
        <v>45</v>
      </c>
      <c r="K3086" s="29" t="str">
        <f>Factor3Name</f>
        <v>Fertiliser</v>
      </c>
      <c r="L3086" s="30" t="s">
        <v>45</v>
      </c>
    </row>
    <row r="3087" spans="2:12" ht="13" x14ac:dyDescent="0.3">
      <c r="B3087" s="29" t="str">
        <f>Factor1Name</f>
        <v>Weeding</v>
      </c>
      <c r="C3087" s="30" t="s">
        <v>51</v>
      </c>
      <c r="E3087" s="29" t="str">
        <f>Factor1Name</f>
        <v>Weeding</v>
      </c>
      <c r="F3087" s="30" t="s">
        <v>51</v>
      </c>
      <c r="H3087" s="29" t="str">
        <f>Factor1Name</f>
        <v>Weeding</v>
      </c>
      <c r="I3087" s="30" t="s">
        <v>51</v>
      </c>
      <c r="K3087" s="29" t="str">
        <f>Factor1Name</f>
        <v>Weeding</v>
      </c>
      <c r="L3087" s="30" t="s">
        <v>51</v>
      </c>
    </row>
    <row r="3088" spans="2:12" ht="13" x14ac:dyDescent="0.3">
      <c r="B3088" s="25" t="s">
        <v>14</v>
      </c>
      <c r="C3088" s="26">
        <v>933.7</v>
      </c>
      <c r="E3088" s="25" t="s">
        <v>14</v>
      </c>
      <c r="F3088" s="26">
        <v>1116.5999999999999</v>
      </c>
      <c r="H3088" s="25" t="s">
        <v>14</v>
      </c>
      <c r="I3088" s="26">
        <v>1019.6</v>
      </c>
      <c r="K3088" s="25" t="s">
        <v>14</v>
      </c>
      <c r="L3088" s="26">
        <v>915.2</v>
      </c>
    </row>
    <row r="3090" spans="2:12" ht="13" x14ac:dyDescent="0.3">
      <c r="B3090" s="27" t="s">
        <v>3</v>
      </c>
      <c r="C3090" s="28">
        <v>2018</v>
      </c>
      <c r="E3090" s="27" t="s">
        <v>3</v>
      </c>
      <c r="F3090" s="28">
        <v>2018</v>
      </c>
      <c r="H3090" s="27" t="s">
        <v>3</v>
      </c>
      <c r="I3090" s="28">
        <v>2018</v>
      </c>
      <c r="K3090" s="27" t="s">
        <v>3</v>
      </c>
      <c r="L3090" s="28">
        <v>2018</v>
      </c>
    </row>
    <row r="3091" spans="2:12" ht="13" x14ac:dyDescent="0.3">
      <c r="B3091" s="29" t="str">
        <f>UnitName</f>
        <v>Plot</v>
      </c>
      <c r="C3091" s="30">
        <v>6</v>
      </c>
      <c r="E3091" s="29" t="str">
        <f>UnitName</f>
        <v>Plot</v>
      </c>
      <c r="F3091" s="30">
        <v>6</v>
      </c>
      <c r="H3091" s="29" t="str">
        <f>UnitName</f>
        <v>Plot</v>
      </c>
      <c r="I3091" s="30">
        <v>6</v>
      </c>
      <c r="K3091" s="29" t="str">
        <f>UnitName</f>
        <v>Plot</v>
      </c>
      <c r="L3091" s="30">
        <v>6</v>
      </c>
    </row>
    <row r="3092" spans="2:12" ht="13" x14ac:dyDescent="0.3">
      <c r="B3092" s="29" t="str">
        <f>BlockName</f>
        <v>Name</v>
      </c>
      <c r="C3092" s="30" t="s">
        <v>55</v>
      </c>
      <c r="E3092" s="29" t="str">
        <f>BlockName</f>
        <v>Name</v>
      </c>
      <c r="F3092" s="30" t="s">
        <v>55</v>
      </c>
      <c r="H3092" s="29" t="str">
        <f>BlockName</f>
        <v>Name</v>
      </c>
      <c r="I3092" s="30" t="s">
        <v>55</v>
      </c>
      <c r="K3092" s="29" t="str">
        <f>BlockName</f>
        <v>Name</v>
      </c>
      <c r="L3092" s="30" t="s">
        <v>55</v>
      </c>
    </row>
    <row r="3093" spans="2:12" ht="13" x14ac:dyDescent="0.3">
      <c r="B3093" s="29" t="str">
        <f>Factor2Name</f>
        <v>Variety</v>
      </c>
      <c r="C3093" s="30" t="s">
        <v>46</v>
      </c>
      <c r="E3093" s="29" t="str">
        <f>Factor2Name</f>
        <v>Variety</v>
      </c>
      <c r="F3093" s="30" t="s">
        <v>46</v>
      </c>
      <c r="H3093" s="29" t="str">
        <f>Factor2Name</f>
        <v>Variety</v>
      </c>
      <c r="I3093" s="30" t="s">
        <v>46</v>
      </c>
      <c r="K3093" s="29" t="str">
        <f>Factor2Name</f>
        <v>Variety</v>
      </c>
      <c r="L3093" s="30" t="s">
        <v>46</v>
      </c>
    </row>
    <row r="3094" spans="2:12" ht="13" x14ac:dyDescent="0.3">
      <c r="B3094" s="29" t="str">
        <f>Factor3Name</f>
        <v>Fertiliser</v>
      </c>
      <c r="C3094" s="30" t="s">
        <v>45</v>
      </c>
      <c r="E3094" s="29" t="str">
        <f>Factor3Name</f>
        <v>Fertiliser</v>
      </c>
      <c r="F3094" s="30" t="s">
        <v>45</v>
      </c>
      <c r="H3094" s="29" t="str">
        <f>Factor3Name</f>
        <v>Fertiliser</v>
      </c>
      <c r="I3094" s="30" t="s">
        <v>45</v>
      </c>
      <c r="K3094" s="29" t="str">
        <f>Factor3Name</f>
        <v>Fertiliser</v>
      </c>
      <c r="L3094" s="30" t="s">
        <v>45</v>
      </c>
    </row>
    <row r="3095" spans="2:12" ht="13" x14ac:dyDescent="0.3">
      <c r="B3095" s="29" t="str">
        <f>Factor1Name</f>
        <v>Weeding</v>
      </c>
      <c r="C3095" s="30" t="s">
        <v>51</v>
      </c>
      <c r="E3095" s="29" t="str">
        <f>Factor1Name</f>
        <v>Weeding</v>
      </c>
      <c r="F3095" s="30" t="s">
        <v>51</v>
      </c>
      <c r="H3095" s="29" t="str">
        <f>Factor1Name</f>
        <v>Weeding</v>
      </c>
      <c r="I3095" s="30" t="s">
        <v>51</v>
      </c>
      <c r="K3095" s="29" t="str">
        <f>Factor1Name</f>
        <v>Weeding</v>
      </c>
      <c r="L3095" s="30" t="s">
        <v>51</v>
      </c>
    </row>
    <row r="3096" spans="2:12" ht="13" x14ac:dyDescent="0.3">
      <c r="B3096" s="25" t="s">
        <v>14</v>
      </c>
      <c r="C3096" s="26">
        <v>1110.5999999999999</v>
      </c>
      <c r="E3096" s="25" t="s">
        <v>14</v>
      </c>
      <c r="F3096" s="26">
        <v>920.6</v>
      </c>
      <c r="H3096" s="25" t="s">
        <v>14</v>
      </c>
      <c r="I3096" s="26">
        <v>949.9</v>
      </c>
      <c r="K3096" s="25" t="s">
        <v>14</v>
      </c>
      <c r="L3096" s="26">
        <v>832.9</v>
      </c>
    </row>
    <row r="3098" spans="2:12" ht="13" x14ac:dyDescent="0.3">
      <c r="B3098" s="27" t="s">
        <v>3</v>
      </c>
      <c r="C3098" s="28">
        <v>2018</v>
      </c>
      <c r="E3098" s="27" t="s">
        <v>3</v>
      </c>
      <c r="F3098" s="28">
        <v>2018</v>
      </c>
      <c r="H3098" s="27" t="s">
        <v>3</v>
      </c>
      <c r="I3098" s="28">
        <v>2018</v>
      </c>
      <c r="K3098" s="27" t="s">
        <v>3</v>
      </c>
      <c r="L3098" s="28">
        <v>2018</v>
      </c>
    </row>
    <row r="3099" spans="2:12" ht="13" x14ac:dyDescent="0.3">
      <c r="B3099" s="29" t="str">
        <f>UnitName</f>
        <v>Plot</v>
      </c>
      <c r="C3099" s="30">
        <v>6</v>
      </c>
      <c r="E3099" s="29" t="str">
        <f>UnitName</f>
        <v>Plot</v>
      </c>
      <c r="F3099" s="30">
        <v>6</v>
      </c>
      <c r="H3099" s="29" t="str">
        <f>UnitName</f>
        <v>Plot</v>
      </c>
      <c r="I3099" s="30">
        <v>6</v>
      </c>
      <c r="K3099" s="29" t="str">
        <f>UnitName</f>
        <v>Plot</v>
      </c>
      <c r="L3099" s="30">
        <v>6</v>
      </c>
    </row>
    <row r="3100" spans="2:12" ht="13" x14ac:dyDescent="0.3">
      <c r="B3100" s="29" t="str">
        <f>BlockName</f>
        <v>Name</v>
      </c>
      <c r="C3100" s="30" t="s">
        <v>55</v>
      </c>
      <c r="E3100" s="29" t="str">
        <f>BlockName</f>
        <v>Name</v>
      </c>
      <c r="F3100" s="30" t="s">
        <v>55</v>
      </c>
      <c r="H3100" s="29" t="str">
        <f>BlockName</f>
        <v>Name</v>
      </c>
      <c r="I3100" s="30" t="s">
        <v>55</v>
      </c>
      <c r="K3100" s="29" t="str">
        <f>BlockName</f>
        <v>Name</v>
      </c>
      <c r="L3100" s="30" t="s">
        <v>55</v>
      </c>
    </row>
    <row r="3101" spans="2:12" ht="13" x14ac:dyDescent="0.3">
      <c r="B3101" s="29" t="str">
        <f>Factor2Name</f>
        <v>Variety</v>
      </c>
      <c r="C3101" s="30" t="s">
        <v>46</v>
      </c>
      <c r="E3101" s="29" t="str">
        <f>Factor2Name</f>
        <v>Variety</v>
      </c>
      <c r="F3101" s="30" t="s">
        <v>46</v>
      </c>
      <c r="H3101" s="29" t="str">
        <f>Factor2Name</f>
        <v>Variety</v>
      </c>
      <c r="I3101" s="30" t="s">
        <v>46</v>
      </c>
      <c r="K3101" s="29" t="str">
        <f>Factor2Name</f>
        <v>Variety</v>
      </c>
      <c r="L3101" s="30" t="s">
        <v>46</v>
      </c>
    </row>
    <row r="3102" spans="2:12" ht="13" x14ac:dyDescent="0.3">
      <c r="B3102" s="29" t="str">
        <f>Factor3Name</f>
        <v>Fertiliser</v>
      </c>
      <c r="C3102" s="30" t="s">
        <v>45</v>
      </c>
      <c r="E3102" s="29" t="str">
        <f>Factor3Name</f>
        <v>Fertiliser</v>
      </c>
      <c r="F3102" s="30" t="s">
        <v>45</v>
      </c>
      <c r="H3102" s="29" t="str">
        <f>Factor3Name</f>
        <v>Fertiliser</v>
      </c>
      <c r="I3102" s="30" t="s">
        <v>45</v>
      </c>
      <c r="K3102" s="29" t="str">
        <f>Factor3Name</f>
        <v>Fertiliser</v>
      </c>
      <c r="L3102" s="30" t="s">
        <v>45</v>
      </c>
    </row>
    <row r="3103" spans="2:12" ht="13" x14ac:dyDescent="0.3">
      <c r="B3103" s="29" t="str">
        <f>Factor1Name</f>
        <v>Weeding</v>
      </c>
      <c r="C3103" s="30" t="s">
        <v>51</v>
      </c>
      <c r="E3103" s="29" t="str">
        <f>Factor1Name</f>
        <v>Weeding</v>
      </c>
      <c r="F3103" s="30" t="s">
        <v>51</v>
      </c>
      <c r="H3103" s="29" t="str">
        <f>Factor1Name</f>
        <v>Weeding</v>
      </c>
      <c r="I3103" s="30" t="s">
        <v>51</v>
      </c>
      <c r="K3103" s="29" t="str">
        <f>Factor1Name</f>
        <v>Weeding</v>
      </c>
      <c r="L3103" s="30" t="s">
        <v>51</v>
      </c>
    </row>
    <row r="3104" spans="2:12" ht="13" x14ac:dyDescent="0.3">
      <c r="B3104" s="25" t="s">
        <v>14</v>
      </c>
      <c r="C3104" s="26">
        <v>986.8</v>
      </c>
      <c r="E3104" s="25" t="s">
        <v>14</v>
      </c>
      <c r="F3104" s="26">
        <v>956</v>
      </c>
      <c r="H3104" s="25" t="s">
        <v>14</v>
      </c>
      <c r="I3104" s="26">
        <v>1030.8</v>
      </c>
      <c r="K3104" s="25" t="s">
        <v>14</v>
      </c>
      <c r="L3104" s="26">
        <v>967.3</v>
      </c>
    </row>
    <row r="3106" spans="2:12" ht="13" x14ac:dyDescent="0.3">
      <c r="B3106" s="27" t="s">
        <v>3</v>
      </c>
      <c r="C3106" s="28">
        <v>2018</v>
      </c>
      <c r="E3106" s="27" t="s">
        <v>3</v>
      </c>
      <c r="F3106" s="28">
        <v>2018</v>
      </c>
      <c r="H3106" s="27" t="s">
        <v>3</v>
      </c>
      <c r="I3106" s="28">
        <v>2018</v>
      </c>
      <c r="K3106" s="27" t="s">
        <v>3</v>
      </c>
      <c r="L3106" s="28">
        <v>2018</v>
      </c>
    </row>
    <row r="3107" spans="2:12" ht="13" x14ac:dyDescent="0.3">
      <c r="B3107" s="29" t="str">
        <f>UnitName</f>
        <v>Plot</v>
      </c>
      <c r="C3107" s="30">
        <v>6</v>
      </c>
      <c r="E3107" s="29" t="str">
        <f>UnitName</f>
        <v>Plot</v>
      </c>
      <c r="F3107" s="30">
        <v>6</v>
      </c>
      <c r="H3107" s="29" t="str">
        <f>UnitName</f>
        <v>Plot</v>
      </c>
      <c r="I3107" s="30">
        <v>6</v>
      </c>
      <c r="K3107" s="29" t="str">
        <f>UnitName</f>
        <v>Plot</v>
      </c>
      <c r="L3107" s="30">
        <v>6</v>
      </c>
    </row>
    <row r="3108" spans="2:12" ht="13" x14ac:dyDescent="0.3">
      <c r="B3108" s="29" t="str">
        <f>BlockName</f>
        <v>Name</v>
      </c>
      <c r="C3108" s="30" t="s">
        <v>55</v>
      </c>
      <c r="E3108" s="29" t="str">
        <f>BlockName</f>
        <v>Name</v>
      </c>
      <c r="F3108" s="30" t="s">
        <v>55</v>
      </c>
      <c r="H3108" s="29" t="str">
        <f>BlockName</f>
        <v>Name</v>
      </c>
      <c r="I3108" s="30" t="s">
        <v>55</v>
      </c>
      <c r="K3108" s="29" t="str">
        <f>BlockName</f>
        <v>Name</v>
      </c>
      <c r="L3108" s="30" t="s">
        <v>55</v>
      </c>
    </row>
    <row r="3109" spans="2:12" ht="13" x14ac:dyDescent="0.3">
      <c r="B3109" s="29" t="str">
        <f>Factor2Name</f>
        <v>Variety</v>
      </c>
      <c r="C3109" s="30" t="s">
        <v>46</v>
      </c>
      <c r="E3109" s="29" t="str">
        <f>Factor2Name</f>
        <v>Variety</v>
      </c>
      <c r="F3109" s="30" t="s">
        <v>46</v>
      </c>
      <c r="H3109" s="29" t="str">
        <f>Factor2Name</f>
        <v>Variety</v>
      </c>
      <c r="I3109" s="30" t="s">
        <v>46</v>
      </c>
      <c r="K3109" s="29" t="str">
        <f>Factor2Name</f>
        <v>Variety</v>
      </c>
      <c r="L3109" s="30" t="s">
        <v>46</v>
      </c>
    </row>
    <row r="3110" spans="2:12" ht="13" x14ac:dyDescent="0.3">
      <c r="B3110" s="29" t="str">
        <f>Factor3Name</f>
        <v>Fertiliser</v>
      </c>
      <c r="C3110" s="30" t="s">
        <v>45</v>
      </c>
      <c r="E3110" s="29" t="str">
        <f>Factor3Name</f>
        <v>Fertiliser</v>
      </c>
      <c r="F3110" s="30" t="s">
        <v>45</v>
      </c>
      <c r="H3110" s="29" t="str">
        <f>Factor3Name</f>
        <v>Fertiliser</v>
      </c>
      <c r="I3110" s="30" t="s">
        <v>45</v>
      </c>
      <c r="K3110" s="29" t="str">
        <f>Factor3Name</f>
        <v>Fertiliser</v>
      </c>
      <c r="L3110" s="30" t="s">
        <v>45</v>
      </c>
    </row>
    <row r="3111" spans="2:12" ht="13" x14ac:dyDescent="0.3">
      <c r="B3111" s="29" t="str">
        <f>Factor1Name</f>
        <v>Weeding</v>
      </c>
      <c r="C3111" s="30" t="s">
        <v>51</v>
      </c>
      <c r="E3111" s="29" t="str">
        <f>Factor1Name</f>
        <v>Weeding</v>
      </c>
      <c r="F3111" s="30" t="s">
        <v>51</v>
      </c>
      <c r="H3111" s="29" t="str">
        <f>Factor1Name</f>
        <v>Weeding</v>
      </c>
      <c r="I3111" s="30" t="s">
        <v>51</v>
      </c>
      <c r="K3111" s="29" t="str">
        <f>Factor1Name</f>
        <v>Weeding</v>
      </c>
      <c r="L3111" s="30" t="s">
        <v>51</v>
      </c>
    </row>
    <row r="3112" spans="2:12" ht="13" x14ac:dyDescent="0.3">
      <c r="B3112" s="25" t="s">
        <v>14</v>
      </c>
      <c r="C3112" s="26">
        <v>1151.9000000000001</v>
      </c>
      <c r="E3112" s="25" t="s">
        <v>14</v>
      </c>
      <c r="F3112" s="26">
        <v>1062.0999999999999</v>
      </c>
      <c r="H3112" s="25" t="s">
        <v>14</v>
      </c>
      <c r="I3112" s="26">
        <v>847.7</v>
      </c>
      <c r="K3112" s="25" t="s">
        <v>14</v>
      </c>
      <c r="L3112" s="26">
        <v>959</v>
      </c>
    </row>
    <row r="3114" spans="2:12" ht="13" x14ac:dyDescent="0.3">
      <c r="B3114" s="27" t="s">
        <v>3</v>
      </c>
      <c r="C3114" s="28">
        <v>2018</v>
      </c>
      <c r="E3114" s="27" t="s">
        <v>3</v>
      </c>
      <c r="F3114" s="28">
        <v>2018</v>
      </c>
      <c r="H3114" s="27" t="s">
        <v>3</v>
      </c>
      <c r="I3114" s="28">
        <v>2018</v>
      </c>
      <c r="K3114" s="27" t="s">
        <v>3</v>
      </c>
      <c r="L3114" s="28">
        <v>2018</v>
      </c>
    </row>
    <row r="3115" spans="2:12" ht="13" x14ac:dyDescent="0.3">
      <c r="B3115" s="29" t="str">
        <f>UnitName</f>
        <v>Plot</v>
      </c>
      <c r="C3115" s="30">
        <v>6</v>
      </c>
      <c r="E3115" s="29" t="str">
        <f>UnitName</f>
        <v>Plot</v>
      </c>
      <c r="F3115" s="30">
        <v>6</v>
      </c>
      <c r="H3115" s="29" t="str">
        <f>UnitName</f>
        <v>Plot</v>
      </c>
      <c r="I3115" s="30">
        <v>6</v>
      </c>
      <c r="K3115" s="29" t="str">
        <f>UnitName</f>
        <v>Plot</v>
      </c>
      <c r="L3115" s="30">
        <v>6</v>
      </c>
    </row>
    <row r="3116" spans="2:12" ht="13" x14ac:dyDescent="0.3">
      <c r="B3116" s="29" t="str">
        <f>BlockName</f>
        <v>Name</v>
      </c>
      <c r="C3116" s="30" t="s">
        <v>55</v>
      </c>
      <c r="E3116" s="29" t="str">
        <f>BlockName</f>
        <v>Name</v>
      </c>
      <c r="F3116" s="30" t="s">
        <v>55</v>
      </c>
      <c r="H3116" s="29" t="str">
        <f>BlockName</f>
        <v>Name</v>
      </c>
      <c r="I3116" s="30" t="s">
        <v>55</v>
      </c>
      <c r="K3116" s="29" t="str">
        <f>BlockName</f>
        <v>Name</v>
      </c>
      <c r="L3116" s="30" t="s">
        <v>55</v>
      </c>
    </row>
    <row r="3117" spans="2:12" ht="13" x14ac:dyDescent="0.3">
      <c r="B3117" s="29" t="str">
        <f>Factor2Name</f>
        <v>Variety</v>
      </c>
      <c r="C3117" s="30" t="s">
        <v>46</v>
      </c>
      <c r="E3117" s="29" t="str">
        <f>Factor2Name</f>
        <v>Variety</v>
      </c>
      <c r="F3117" s="30" t="s">
        <v>46</v>
      </c>
      <c r="H3117" s="29" t="str">
        <f>Factor2Name</f>
        <v>Variety</v>
      </c>
      <c r="I3117" s="30" t="s">
        <v>46</v>
      </c>
      <c r="K3117" s="29" t="str">
        <f>Factor2Name</f>
        <v>Variety</v>
      </c>
      <c r="L3117" s="30" t="s">
        <v>46</v>
      </c>
    </row>
    <row r="3118" spans="2:12" ht="13" x14ac:dyDescent="0.3">
      <c r="B3118" s="29" t="str">
        <f>Factor3Name</f>
        <v>Fertiliser</v>
      </c>
      <c r="C3118" s="30" t="s">
        <v>45</v>
      </c>
      <c r="E3118" s="29" t="str">
        <f>Factor3Name</f>
        <v>Fertiliser</v>
      </c>
      <c r="F3118" s="30" t="s">
        <v>45</v>
      </c>
      <c r="H3118" s="29" t="str">
        <f>Factor3Name</f>
        <v>Fertiliser</v>
      </c>
      <c r="I3118" s="30" t="s">
        <v>45</v>
      </c>
      <c r="K3118" s="29" t="str">
        <f>Factor3Name</f>
        <v>Fertiliser</v>
      </c>
      <c r="L3118" s="30" t="s">
        <v>45</v>
      </c>
    </row>
    <row r="3119" spans="2:12" ht="13" x14ac:dyDescent="0.3">
      <c r="B3119" s="29" t="str">
        <f>Factor1Name</f>
        <v>Weeding</v>
      </c>
      <c r="C3119" s="30" t="s">
        <v>51</v>
      </c>
      <c r="E3119" s="29" t="str">
        <f>Factor1Name</f>
        <v>Weeding</v>
      </c>
      <c r="F3119" s="30" t="s">
        <v>51</v>
      </c>
      <c r="H3119" s="29" t="str">
        <f>Factor1Name</f>
        <v>Weeding</v>
      </c>
      <c r="I3119" s="30" t="s">
        <v>51</v>
      </c>
      <c r="K3119" s="29" t="str">
        <f>Factor1Name</f>
        <v>Weeding</v>
      </c>
      <c r="L3119" s="30" t="s">
        <v>51</v>
      </c>
    </row>
    <row r="3120" spans="2:12" ht="13" x14ac:dyDescent="0.3">
      <c r="B3120" s="25" t="s">
        <v>14</v>
      </c>
      <c r="C3120" s="26">
        <v>970.4</v>
      </c>
      <c r="E3120" s="25" t="s">
        <v>14</v>
      </c>
      <c r="F3120" s="26">
        <v>1018.1</v>
      </c>
      <c r="H3120" s="25" t="s">
        <v>14</v>
      </c>
      <c r="I3120" s="26">
        <v>931.9</v>
      </c>
      <c r="K3120" s="25" t="s">
        <v>14</v>
      </c>
      <c r="L3120" s="26">
        <v>1150.8</v>
      </c>
    </row>
    <row r="3122" spans="2:12" ht="13" x14ac:dyDescent="0.3">
      <c r="B3122" s="27" t="s">
        <v>3</v>
      </c>
      <c r="C3122" s="28">
        <v>2018</v>
      </c>
      <c r="E3122" s="27" t="s">
        <v>3</v>
      </c>
      <c r="F3122" s="28">
        <v>2018</v>
      </c>
      <c r="H3122" s="27" t="s">
        <v>3</v>
      </c>
      <c r="I3122" s="28">
        <v>2018</v>
      </c>
      <c r="K3122" s="27" t="s">
        <v>3</v>
      </c>
      <c r="L3122" s="28">
        <v>2018</v>
      </c>
    </row>
    <row r="3123" spans="2:12" ht="13" x14ac:dyDescent="0.3">
      <c r="B3123" s="29" t="str">
        <f>UnitName</f>
        <v>Plot</v>
      </c>
      <c r="C3123" s="30">
        <v>1</v>
      </c>
      <c r="E3123" s="29" t="str">
        <f>UnitName</f>
        <v>Plot</v>
      </c>
      <c r="F3123" s="30">
        <v>1</v>
      </c>
      <c r="H3123" s="29" t="str">
        <f>UnitName</f>
        <v>Plot</v>
      </c>
      <c r="I3123" s="30">
        <v>1</v>
      </c>
      <c r="K3123" s="29" t="str">
        <f>UnitName</f>
        <v>Plot</v>
      </c>
      <c r="L3123" s="30">
        <v>1</v>
      </c>
    </row>
    <row r="3124" spans="2:12" ht="13" x14ac:dyDescent="0.3">
      <c r="B3124" s="29" t="str">
        <f>BlockName</f>
        <v>Name</v>
      </c>
      <c r="C3124" s="30" t="s">
        <v>55</v>
      </c>
      <c r="E3124" s="29" t="str">
        <f>BlockName</f>
        <v>Name</v>
      </c>
      <c r="F3124" s="30" t="s">
        <v>55</v>
      </c>
      <c r="H3124" s="29" t="str">
        <f>BlockName</f>
        <v>Name</v>
      </c>
      <c r="I3124" s="30" t="s">
        <v>55</v>
      </c>
      <c r="K3124" s="29" t="str">
        <f>BlockName</f>
        <v>Name</v>
      </c>
      <c r="L3124" s="30" t="s">
        <v>55</v>
      </c>
    </row>
    <row r="3125" spans="2:12" ht="13" x14ac:dyDescent="0.3">
      <c r="B3125" s="29" t="str">
        <f>Factor2Name</f>
        <v>Variety</v>
      </c>
      <c r="C3125" s="30" t="s">
        <v>46</v>
      </c>
      <c r="E3125" s="29" t="str">
        <f>Factor2Name</f>
        <v>Variety</v>
      </c>
      <c r="F3125" s="30" t="s">
        <v>46</v>
      </c>
      <c r="H3125" s="29" t="str">
        <f>Factor2Name</f>
        <v>Variety</v>
      </c>
      <c r="I3125" s="30" t="s">
        <v>46</v>
      </c>
      <c r="K3125" s="29" t="str">
        <f>Factor2Name</f>
        <v>Variety</v>
      </c>
      <c r="L3125" s="30" t="s">
        <v>46</v>
      </c>
    </row>
    <row r="3126" spans="2:12" ht="13" x14ac:dyDescent="0.3">
      <c r="B3126" s="29" t="str">
        <f>Factor3Name</f>
        <v>Fertiliser</v>
      </c>
      <c r="C3126" s="30" t="s">
        <v>38</v>
      </c>
      <c r="E3126" s="29" t="str">
        <f>Factor3Name</f>
        <v>Fertiliser</v>
      </c>
      <c r="F3126" s="30" t="s">
        <v>38</v>
      </c>
      <c r="H3126" s="29" t="str">
        <f>Factor3Name</f>
        <v>Fertiliser</v>
      </c>
      <c r="I3126" s="30" t="s">
        <v>38</v>
      </c>
      <c r="K3126" s="29" t="str">
        <f>Factor3Name</f>
        <v>Fertiliser</v>
      </c>
      <c r="L3126" s="30" t="s">
        <v>38</v>
      </c>
    </row>
    <row r="3127" spans="2:12" ht="13" x14ac:dyDescent="0.3">
      <c r="B3127" s="29" t="str">
        <f>Factor1Name</f>
        <v>Weeding</v>
      </c>
      <c r="C3127" s="30" t="s">
        <v>51</v>
      </c>
      <c r="E3127" s="29" t="str">
        <f>Factor1Name</f>
        <v>Weeding</v>
      </c>
      <c r="F3127" s="30" t="s">
        <v>51</v>
      </c>
      <c r="H3127" s="29" t="str">
        <f>Factor1Name</f>
        <v>Weeding</v>
      </c>
      <c r="I3127" s="30" t="s">
        <v>51</v>
      </c>
      <c r="K3127" s="29" t="str">
        <f>Factor1Name</f>
        <v>Weeding</v>
      </c>
      <c r="L3127" s="30" t="s">
        <v>51</v>
      </c>
    </row>
    <row r="3128" spans="2:12" ht="13" x14ac:dyDescent="0.3">
      <c r="B3128" s="25" t="s">
        <v>14</v>
      </c>
      <c r="C3128" s="26">
        <v>979</v>
      </c>
      <c r="E3128" s="25" t="s">
        <v>14</v>
      </c>
      <c r="F3128" s="26">
        <v>942.8</v>
      </c>
      <c r="H3128" s="25" t="s">
        <v>14</v>
      </c>
      <c r="I3128" s="26">
        <v>1144.9000000000001</v>
      </c>
      <c r="K3128" s="25" t="s">
        <v>14</v>
      </c>
      <c r="L3128" s="26">
        <v>1054.0999999999999</v>
      </c>
    </row>
    <row r="3130" spans="2:12" ht="13" x14ac:dyDescent="0.3">
      <c r="B3130" s="27" t="s">
        <v>3</v>
      </c>
      <c r="C3130" s="28">
        <v>2018</v>
      </c>
      <c r="E3130" s="27" t="s">
        <v>3</v>
      </c>
      <c r="F3130" s="28">
        <v>2018</v>
      </c>
      <c r="H3130" s="27" t="s">
        <v>3</v>
      </c>
      <c r="I3130" s="28">
        <v>2018</v>
      </c>
      <c r="K3130" s="27" t="s">
        <v>3</v>
      </c>
      <c r="L3130" s="28">
        <v>2018</v>
      </c>
    </row>
    <row r="3131" spans="2:12" ht="13" x14ac:dyDescent="0.3">
      <c r="B3131" s="29" t="str">
        <f>UnitName</f>
        <v>Plot</v>
      </c>
      <c r="C3131" s="30">
        <v>1</v>
      </c>
      <c r="E3131" s="29" t="str">
        <f>UnitName</f>
        <v>Plot</v>
      </c>
      <c r="F3131" s="30">
        <v>1</v>
      </c>
      <c r="H3131" s="29" t="str">
        <f>UnitName</f>
        <v>Plot</v>
      </c>
      <c r="I3131" s="30">
        <v>1</v>
      </c>
      <c r="K3131" s="29" t="str">
        <f>UnitName</f>
        <v>Plot</v>
      </c>
      <c r="L3131" s="30">
        <v>1</v>
      </c>
    </row>
    <row r="3132" spans="2:12" ht="13" x14ac:dyDescent="0.3">
      <c r="B3132" s="29" t="str">
        <f>BlockName</f>
        <v>Name</v>
      </c>
      <c r="C3132" s="30" t="s">
        <v>55</v>
      </c>
      <c r="E3132" s="29" t="str">
        <f>BlockName</f>
        <v>Name</v>
      </c>
      <c r="F3132" s="30" t="s">
        <v>55</v>
      </c>
      <c r="H3132" s="29" t="str">
        <f>BlockName</f>
        <v>Name</v>
      </c>
      <c r="I3132" s="30" t="s">
        <v>55</v>
      </c>
      <c r="K3132" s="29" t="str">
        <f>BlockName</f>
        <v>Name</v>
      </c>
      <c r="L3132" s="30" t="s">
        <v>55</v>
      </c>
    </row>
    <row r="3133" spans="2:12" ht="13" x14ac:dyDescent="0.3">
      <c r="B3133" s="29" t="str">
        <f>Factor2Name</f>
        <v>Variety</v>
      </c>
      <c r="C3133" s="30" t="s">
        <v>46</v>
      </c>
      <c r="E3133" s="29" t="str">
        <f>Factor2Name</f>
        <v>Variety</v>
      </c>
      <c r="F3133" s="30" t="s">
        <v>46</v>
      </c>
      <c r="H3133" s="29" t="str">
        <f>Factor2Name</f>
        <v>Variety</v>
      </c>
      <c r="I3133" s="30" t="s">
        <v>46</v>
      </c>
      <c r="K3133" s="29" t="str">
        <f>Factor2Name</f>
        <v>Variety</v>
      </c>
      <c r="L3133" s="30" t="s">
        <v>46</v>
      </c>
    </row>
    <row r="3134" spans="2:12" ht="13" x14ac:dyDescent="0.3">
      <c r="B3134" s="29" t="str">
        <f>Factor3Name</f>
        <v>Fertiliser</v>
      </c>
      <c r="C3134" s="30" t="s">
        <v>38</v>
      </c>
      <c r="E3134" s="29" t="str">
        <f>Factor3Name</f>
        <v>Fertiliser</v>
      </c>
      <c r="F3134" s="30" t="s">
        <v>38</v>
      </c>
      <c r="H3134" s="29" t="str">
        <f>Factor3Name</f>
        <v>Fertiliser</v>
      </c>
      <c r="I3134" s="30" t="s">
        <v>38</v>
      </c>
      <c r="K3134" s="29" t="str">
        <f>Factor3Name</f>
        <v>Fertiliser</v>
      </c>
      <c r="L3134" s="30" t="s">
        <v>38</v>
      </c>
    </row>
    <row r="3135" spans="2:12" ht="13" x14ac:dyDescent="0.3">
      <c r="B3135" s="29" t="str">
        <f>Factor1Name</f>
        <v>Weeding</v>
      </c>
      <c r="C3135" s="30" t="s">
        <v>51</v>
      </c>
      <c r="E3135" s="29" t="str">
        <f>Factor1Name</f>
        <v>Weeding</v>
      </c>
      <c r="F3135" s="30" t="s">
        <v>51</v>
      </c>
      <c r="H3135" s="29" t="str">
        <f>Factor1Name</f>
        <v>Weeding</v>
      </c>
      <c r="I3135" s="30" t="s">
        <v>51</v>
      </c>
      <c r="K3135" s="29" t="str">
        <f>Factor1Name</f>
        <v>Weeding</v>
      </c>
      <c r="L3135" s="30" t="s">
        <v>51</v>
      </c>
    </row>
    <row r="3136" spans="2:12" ht="13" x14ac:dyDescent="0.3">
      <c r="B3136" s="25" t="s">
        <v>14</v>
      </c>
      <c r="C3136" s="26">
        <v>1151.4000000000001</v>
      </c>
      <c r="E3136" s="25" t="s">
        <v>14</v>
      </c>
      <c r="F3136" s="26">
        <v>995.6</v>
      </c>
      <c r="H3136" s="25" t="s">
        <v>14</v>
      </c>
      <c r="I3136" s="26">
        <v>953.5</v>
      </c>
      <c r="K3136" s="25" t="s">
        <v>14</v>
      </c>
      <c r="L3136" s="26">
        <v>1084.2</v>
      </c>
    </row>
    <row r="3138" spans="2:12" ht="13" x14ac:dyDescent="0.3">
      <c r="B3138" s="27" t="s">
        <v>3</v>
      </c>
      <c r="C3138" s="28">
        <v>2018</v>
      </c>
      <c r="E3138" s="27" t="s">
        <v>3</v>
      </c>
      <c r="F3138" s="28">
        <v>2018</v>
      </c>
      <c r="H3138" s="27" t="s">
        <v>3</v>
      </c>
      <c r="I3138" s="28">
        <v>2018</v>
      </c>
      <c r="K3138" s="27" t="s">
        <v>3</v>
      </c>
      <c r="L3138" s="28">
        <v>2018</v>
      </c>
    </row>
    <row r="3139" spans="2:12" ht="13" x14ac:dyDescent="0.3">
      <c r="B3139" s="29" t="str">
        <f>UnitName</f>
        <v>Plot</v>
      </c>
      <c r="C3139" s="30">
        <v>1</v>
      </c>
      <c r="E3139" s="29" t="str">
        <f>UnitName</f>
        <v>Plot</v>
      </c>
      <c r="F3139" s="30">
        <v>1</v>
      </c>
      <c r="H3139" s="29" t="str">
        <f>UnitName</f>
        <v>Plot</v>
      </c>
      <c r="I3139" s="30">
        <v>1</v>
      </c>
      <c r="K3139" s="29" t="str">
        <f>UnitName</f>
        <v>Plot</v>
      </c>
      <c r="L3139" s="30">
        <v>1</v>
      </c>
    </row>
    <row r="3140" spans="2:12" ht="13" x14ac:dyDescent="0.3">
      <c r="B3140" s="29" t="str">
        <f>BlockName</f>
        <v>Name</v>
      </c>
      <c r="C3140" s="30" t="s">
        <v>55</v>
      </c>
      <c r="E3140" s="29" t="str">
        <f>BlockName</f>
        <v>Name</v>
      </c>
      <c r="F3140" s="30" t="s">
        <v>55</v>
      </c>
      <c r="H3140" s="29" t="str">
        <f>BlockName</f>
        <v>Name</v>
      </c>
      <c r="I3140" s="30" t="s">
        <v>55</v>
      </c>
      <c r="K3140" s="29" t="str">
        <f>BlockName</f>
        <v>Name</v>
      </c>
      <c r="L3140" s="30" t="s">
        <v>55</v>
      </c>
    </row>
    <row r="3141" spans="2:12" ht="13" x14ac:dyDescent="0.3">
      <c r="B3141" s="29" t="str">
        <f>Factor2Name</f>
        <v>Variety</v>
      </c>
      <c r="C3141" s="30" t="s">
        <v>46</v>
      </c>
      <c r="E3141" s="29" t="str">
        <f>Factor2Name</f>
        <v>Variety</v>
      </c>
      <c r="F3141" s="30" t="s">
        <v>46</v>
      </c>
      <c r="H3141" s="29" t="str">
        <f>Factor2Name</f>
        <v>Variety</v>
      </c>
      <c r="I3141" s="30" t="s">
        <v>46</v>
      </c>
      <c r="K3141" s="29" t="str">
        <f>Factor2Name</f>
        <v>Variety</v>
      </c>
      <c r="L3141" s="30" t="s">
        <v>46</v>
      </c>
    </row>
    <row r="3142" spans="2:12" ht="13" x14ac:dyDescent="0.3">
      <c r="B3142" s="29" t="str">
        <f>Factor3Name</f>
        <v>Fertiliser</v>
      </c>
      <c r="C3142" s="30" t="s">
        <v>38</v>
      </c>
      <c r="E3142" s="29" t="str">
        <f>Factor3Name</f>
        <v>Fertiliser</v>
      </c>
      <c r="F3142" s="30" t="s">
        <v>38</v>
      </c>
      <c r="H3142" s="29" t="str">
        <f>Factor3Name</f>
        <v>Fertiliser</v>
      </c>
      <c r="I3142" s="30" t="s">
        <v>38</v>
      </c>
      <c r="K3142" s="29" t="str">
        <f>Factor3Name</f>
        <v>Fertiliser</v>
      </c>
      <c r="L3142" s="30" t="s">
        <v>38</v>
      </c>
    </row>
    <row r="3143" spans="2:12" ht="13" x14ac:dyDescent="0.3">
      <c r="B3143" s="29" t="str">
        <f>Factor1Name</f>
        <v>Weeding</v>
      </c>
      <c r="C3143" s="30" t="s">
        <v>51</v>
      </c>
      <c r="E3143" s="29" t="str">
        <f>Factor1Name</f>
        <v>Weeding</v>
      </c>
      <c r="F3143" s="30" t="s">
        <v>51</v>
      </c>
      <c r="H3143" s="29" t="str">
        <f>Factor1Name</f>
        <v>Weeding</v>
      </c>
      <c r="I3143" s="30" t="s">
        <v>51</v>
      </c>
      <c r="K3143" s="29" t="str">
        <f>Factor1Name</f>
        <v>Weeding</v>
      </c>
      <c r="L3143" s="30" t="s">
        <v>51</v>
      </c>
    </row>
    <row r="3144" spans="2:12" ht="13" x14ac:dyDescent="0.3">
      <c r="B3144" s="25" t="s">
        <v>14</v>
      </c>
      <c r="C3144" s="26">
        <v>848.9</v>
      </c>
      <c r="E3144" s="25" t="s">
        <v>14</v>
      </c>
      <c r="F3144" s="26">
        <v>870.8</v>
      </c>
      <c r="H3144" s="25" t="s">
        <v>14</v>
      </c>
      <c r="I3144" s="26">
        <v>1053.0999999999999</v>
      </c>
      <c r="K3144" s="25" t="s">
        <v>14</v>
      </c>
      <c r="L3144" s="26">
        <v>922.7</v>
      </c>
    </row>
    <row r="3146" spans="2:12" ht="13" x14ac:dyDescent="0.3">
      <c r="B3146" s="27" t="s">
        <v>3</v>
      </c>
      <c r="C3146" s="28">
        <v>2018</v>
      </c>
      <c r="E3146" s="27" t="s">
        <v>3</v>
      </c>
      <c r="F3146" s="28">
        <v>2018</v>
      </c>
      <c r="H3146" s="27" t="s">
        <v>3</v>
      </c>
      <c r="I3146" s="28">
        <v>2018</v>
      </c>
      <c r="K3146" s="27" t="s">
        <v>3</v>
      </c>
      <c r="L3146" s="28">
        <v>2018</v>
      </c>
    </row>
    <row r="3147" spans="2:12" ht="13" x14ac:dyDescent="0.3">
      <c r="B3147" s="29" t="str">
        <f>UnitName</f>
        <v>Plot</v>
      </c>
      <c r="C3147" s="30">
        <v>1</v>
      </c>
      <c r="E3147" s="29" t="str">
        <f>UnitName</f>
        <v>Plot</v>
      </c>
      <c r="F3147" s="30">
        <v>1</v>
      </c>
      <c r="H3147" s="29" t="str">
        <f>UnitName</f>
        <v>Plot</v>
      </c>
      <c r="I3147" s="30">
        <v>1</v>
      </c>
      <c r="K3147" s="29" t="str">
        <f>UnitName</f>
        <v>Plot</v>
      </c>
      <c r="L3147" s="30">
        <v>1</v>
      </c>
    </row>
    <row r="3148" spans="2:12" ht="13" x14ac:dyDescent="0.3">
      <c r="B3148" s="29" t="str">
        <f>BlockName</f>
        <v>Name</v>
      </c>
      <c r="C3148" s="30" t="s">
        <v>55</v>
      </c>
      <c r="E3148" s="29" t="str">
        <f>BlockName</f>
        <v>Name</v>
      </c>
      <c r="F3148" s="30" t="s">
        <v>55</v>
      </c>
      <c r="H3148" s="29" t="str">
        <f>BlockName</f>
        <v>Name</v>
      </c>
      <c r="I3148" s="30" t="s">
        <v>55</v>
      </c>
      <c r="K3148" s="29" t="str">
        <f>BlockName</f>
        <v>Name</v>
      </c>
      <c r="L3148" s="30" t="s">
        <v>55</v>
      </c>
    </row>
    <row r="3149" spans="2:12" ht="13" x14ac:dyDescent="0.3">
      <c r="B3149" s="29" t="str">
        <f>Factor2Name</f>
        <v>Variety</v>
      </c>
      <c r="C3149" s="30" t="s">
        <v>46</v>
      </c>
      <c r="E3149" s="29" t="str">
        <f>Factor2Name</f>
        <v>Variety</v>
      </c>
      <c r="F3149" s="30" t="s">
        <v>46</v>
      </c>
      <c r="H3149" s="29" t="str">
        <f>Factor2Name</f>
        <v>Variety</v>
      </c>
      <c r="I3149" s="30" t="s">
        <v>46</v>
      </c>
      <c r="K3149" s="29" t="str">
        <f>Factor2Name</f>
        <v>Variety</v>
      </c>
      <c r="L3149" s="30" t="s">
        <v>46</v>
      </c>
    </row>
    <row r="3150" spans="2:12" ht="13" x14ac:dyDescent="0.3">
      <c r="B3150" s="29" t="str">
        <f>Factor3Name</f>
        <v>Fertiliser</v>
      </c>
      <c r="C3150" s="30" t="s">
        <v>38</v>
      </c>
      <c r="E3150" s="29" t="str">
        <f>Factor3Name</f>
        <v>Fertiliser</v>
      </c>
      <c r="F3150" s="30" t="s">
        <v>38</v>
      </c>
      <c r="H3150" s="29" t="str">
        <f>Factor3Name</f>
        <v>Fertiliser</v>
      </c>
      <c r="I3150" s="30" t="s">
        <v>38</v>
      </c>
      <c r="K3150" s="29" t="str">
        <f>Factor3Name</f>
        <v>Fertiliser</v>
      </c>
      <c r="L3150" s="30" t="s">
        <v>38</v>
      </c>
    </row>
    <row r="3151" spans="2:12" ht="13" x14ac:dyDescent="0.3">
      <c r="B3151" s="29" t="str">
        <f>Factor1Name</f>
        <v>Weeding</v>
      </c>
      <c r="C3151" s="30" t="s">
        <v>51</v>
      </c>
      <c r="E3151" s="29" t="str">
        <f>Factor1Name</f>
        <v>Weeding</v>
      </c>
      <c r="F3151" s="30" t="s">
        <v>51</v>
      </c>
      <c r="H3151" s="29" t="str">
        <f>Factor1Name</f>
        <v>Weeding</v>
      </c>
      <c r="I3151" s="30" t="s">
        <v>51</v>
      </c>
      <c r="K3151" s="29" t="str">
        <f>Factor1Name</f>
        <v>Weeding</v>
      </c>
      <c r="L3151" s="30" t="s">
        <v>51</v>
      </c>
    </row>
    <row r="3152" spans="2:12" ht="13" x14ac:dyDescent="0.3">
      <c r="B3152" s="25" t="s">
        <v>14</v>
      </c>
      <c r="C3152" s="26">
        <v>965.8</v>
      </c>
      <c r="E3152" s="25" t="s">
        <v>14</v>
      </c>
      <c r="F3152" s="26">
        <v>1073.8</v>
      </c>
      <c r="H3152" s="25" t="s">
        <v>14</v>
      </c>
      <c r="I3152" s="26">
        <v>921.7</v>
      </c>
      <c r="K3152" s="25" t="s">
        <v>14</v>
      </c>
      <c r="L3152" s="26">
        <v>958</v>
      </c>
    </row>
    <row r="3154" spans="2:12" ht="13" x14ac:dyDescent="0.3">
      <c r="B3154" s="27" t="s">
        <v>3</v>
      </c>
      <c r="C3154" s="28">
        <v>2018</v>
      </c>
      <c r="E3154" s="27" t="s">
        <v>3</v>
      </c>
      <c r="F3154" s="28">
        <v>2018</v>
      </c>
      <c r="H3154" s="27" t="s">
        <v>3</v>
      </c>
      <c r="I3154" s="28">
        <v>2018</v>
      </c>
      <c r="K3154" s="27" t="s">
        <v>3</v>
      </c>
      <c r="L3154" s="28">
        <v>2018</v>
      </c>
    </row>
    <row r="3155" spans="2:12" ht="13" x14ac:dyDescent="0.3">
      <c r="B3155" s="29" t="str">
        <f>UnitName</f>
        <v>Plot</v>
      </c>
      <c r="C3155" s="30">
        <v>1</v>
      </c>
      <c r="E3155" s="29" t="str">
        <f>UnitName</f>
        <v>Plot</v>
      </c>
      <c r="F3155" s="30">
        <v>1</v>
      </c>
      <c r="H3155" s="29" t="str">
        <f>UnitName</f>
        <v>Plot</v>
      </c>
      <c r="I3155" s="30">
        <v>1</v>
      </c>
      <c r="K3155" s="29" t="str">
        <f>UnitName</f>
        <v>Plot</v>
      </c>
      <c r="L3155" s="30">
        <v>1</v>
      </c>
    </row>
    <row r="3156" spans="2:12" ht="13" x14ac:dyDescent="0.3">
      <c r="B3156" s="29" t="str">
        <f>BlockName</f>
        <v>Name</v>
      </c>
      <c r="C3156" s="30" t="s">
        <v>55</v>
      </c>
      <c r="E3156" s="29" t="str">
        <f>BlockName</f>
        <v>Name</v>
      </c>
      <c r="F3156" s="30" t="s">
        <v>55</v>
      </c>
      <c r="H3156" s="29" t="str">
        <f>BlockName</f>
        <v>Name</v>
      </c>
      <c r="I3156" s="30" t="s">
        <v>55</v>
      </c>
      <c r="K3156" s="29" t="str">
        <f>BlockName</f>
        <v>Name</v>
      </c>
      <c r="L3156" s="30" t="s">
        <v>55</v>
      </c>
    </row>
    <row r="3157" spans="2:12" ht="13" x14ac:dyDescent="0.3">
      <c r="B3157" s="29" t="str">
        <f>Factor2Name</f>
        <v>Variety</v>
      </c>
      <c r="C3157" s="30" t="s">
        <v>46</v>
      </c>
      <c r="E3157" s="29" t="str">
        <f>Factor2Name</f>
        <v>Variety</v>
      </c>
      <c r="F3157" s="30" t="s">
        <v>46</v>
      </c>
      <c r="H3157" s="29" t="str">
        <f>Factor2Name</f>
        <v>Variety</v>
      </c>
      <c r="I3157" s="30" t="s">
        <v>46</v>
      </c>
      <c r="K3157" s="29" t="str">
        <f>Factor2Name</f>
        <v>Variety</v>
      </c>
      <c r="L3157" s="30" t="s">
        <v>46</v>
      </c>
    </row>
    <row r="3158" spans="2:12" ht="13" x14ac:dyDescent="0.3">
      <c r="B3158" s="29" t="str">
        <f>Factor3Name</f>
        <v>Fertiliser</v>
      </c>
      <c r="C3158" s="30" t="s">
        <v>38</v>
      </c>
      <c r="E3158" s="29" t="str">
        <f>Factor3Name</f>
        <v>Fertiliser</v>
      </c>
      <c r="F3158" s="30" t="s">
        <v>38</v>
      </c>
      <c r="H3158" s="29" t="str">
        <f>Factor3Name</f>
        <v>Fertiliser</v>
      </c>
      <c r="I3158" s="30" t="s">
        <v>38</v>
      </c>
      <c r="K3158" s="29" t="str">
        <f>Factor3Name</f>
        <v>Fertiliser</v>
      </c>
      <c r="L3158" s="30" t="s">
        <v>38</v>
      </c>
    </row>
    <row r="3159" spans="2:12" ht="13" x14ac:dyDescent="0.3">
      <c r="B3159" s="29" t="str">
        <f>Factor1Name</f>
        <v>Weeding</v>
      </c>
      <c r="C3159" s="30" t="s">
        <v>51</v>
      </c>
      <c r="E3159" s="29" t="str">
        <f>Factor1Name</f>
        <v>Weeding</v>
      </c>
      <c r="F3159" s="30" t="s">
        <v>51</v>
      </c>
      <c r="H3159" s="29" t="str">
        <f>Factor1Name</f>
        <v>Weeding</v>
      </c>
      <c r="I3159" s="30" t="s">
        <v>51</v>
      </c>
      <c r="K3159" s="29" t="str">
        <f>Factor1Name</f>
        <v>Weeding</v>
      </c>
      <c r="L3159" s="30" t="s">
        <v>51</v>
      </c>
    </row>
    <row r="3160" spans="2:12" ht="13" x14ac:dyDescent="0.3">
      <c r="B3160" s="25" t="s">
        <v>14</v>
      </c>
      <c r="C3160" s="26">
        <v>941.3</v>
      </c>
      <c r="E3160" s="25" t="s">
        <v>14</v>
      </c>
      <c r="F3160" s="26">
        <v>996.2</v>
      </c>
      <c r="H3160" s="25" t="s">
        <v>14</v>
      </c>
      <c r="I3160" s="26">
        <v>1181.0999999999999</v>
      </c>
      <c r="K3160" s="25" t="s">
        <v>14</v>
      </c>
      <c r="L3160" s="26">
        <v>1042.5999999999999</v>
      </c>
    </row>
    <row r="3162" spans="2:12" ht="13" x14ac:dyDescent="0.3">
      <c r="B3162" s="27" t="s">
        <v>3</v>
      </c>
      <c r="C3162" s="28">
        <v>2018</v>
      </c>
      <c r="E3162" s="27" t="s">
        <v>3</v>
      </c>
      <c r="F3162" s="28">
        <v>2018</v>
      </c>
      <c r="H3162" s="27" t="s">
        <v>3</v>
      </c>
      <c r="I3162" s="28">
        <v>2018</v>
      </c>
      <c r="K3162" s="27" t="s">
        <v>3</v>
      </c>
      <c r="L3162" s="28">
        <v>2018</v>
      </c>
    </row>
    <row r="3163" spans="2:12" ht="13" x14ac:dyDescent="0.3">
      <c r="B3163" s="29" t="str">
        <f>UnitName</f>
        <v>Plot</v>
      </c>
      <c r="C3163" s="30">
        <v>2</v>
      </c>
      <c r="E3163" s="29" t="str">
        <f>UnitName</f>
        <v>Plot</v>
      </c>
      <c r="F3163" s="30">
        <v>2</v>
      </c>
      <c r="H3163" s="29" t="str">
        <f>UnitName</f>
        <v>Plot</v>
      </c>
      <c r="I3163" s="30">
        <v>2</v>
      </c>
      <c r="K3163" s="29" t="str">
        <f>UnitName</f>
        <v>Plot</v>
      </c>
      <c r="L3163" s="30">
        <v>2</v>
      </c>
    </row>
    <row r="3164" spans="2:12" ht="13" x14ac:dyDescent="0.3">
      <c r="B3164" s="29" t="str">
        <f>BlockName</f>
        <v>Name</v>
      </c>
      <c r="C3164" s="30" t="s">
        <v>55</v>
      </c>
      <c r="E3164" s="29" t="str">
        <f>BlockName</f>
        <v>Name</v>
      </c>
      <c r="F3164" s="30" t="s">
        <v>55</v>
      </c>
      <c r="H3164" s="29" t="str">
        <f>BlockName</f>
        <v>Name</v>
      </c>
      <c r="I3164" s="30" t="s">
        <v>55</v>
      </c>
      <c r="K3164" s="29" t="str">
        <f>BlockName</f>
        <v>Name</v>
      </c>
      <c r="L3164" s="30" t="s">
        <v>55</v>
      </c>
    </row>
    <row r="3165" spans="2:12" ht="13" x14ac:dyDescent="0.3">
      <c r="B3165" s="29" t="str">
        <f>Factor2Name</f>
        <v>Variety</v>
      </c>
      <c r="C3165" s="30" t="s">
        <v>46</v>
      </c>
      <c r="E3165" s="29" t="str">
        <f>Factor2Name</f>
        <v>Variety</v>
      </c>
      <c r="F3165" s="30" t="s">
        <v>46</v>
      </c>
      <c r="H3165" s="29" t="str">
        <f>Factor2Name</f>
        <v>Variety</v>
      </c>
      <c r="I3165" s="30" t="s">
        <v>46</v>
      </c>
      <c r="K3165" s="29" t="str">
        <f>Factor2Name</f>
        <v>Variety</v>
      </c>
      <c r="L3165" s="30" t="s">
        <v>46</v>
      </c>
    </row>
    <row r="3166" spans="2:12" ht="13" x14ac:dyDescent="0.3">
      <c r="B3166" s="29" t="str">
        <f>Factor3Name</f>
        <v>Fertiliser</v>
      </c>
      <c r="C3166" s="30" t="s">
        <v>38</v>
      </c>
      <c r="E3166" s="29" t="str">
        <f>Factor3Name</f>
        <v>Fertiliser</v>
      </c>
      <c r="F3166" s="30" t="s">
        <v>38</v>
      </c>
      <c r="H3166" s="29" t="str">
        <f>Factor3Name</f>
        <v>Fertiliser</v>
      </c>
      <c r="I3166" s="30" t="s">
        <v>38</v>
      </c>
      <c r="K3166" s="29" t="str">
        <f>Factor3Name</f>
        <v>Fertiliser</v>
      </c>
      <c r="L3166" s="30" t="s">
        <v>38</v>
      </c>
    </row>
    <row r="3167" spans="2:12" ht="13" x14ac:dyDescent="0.3">
      <c r="B3167" s="29" t="str">
        <f>Factor1Name</f>
        <v>Weeding</v>
      </c>
      <c r="C3167" s="30" t="s">
        <v>51</v>
      </c>
      <c r="E3167" s="29" t="str">
        <f>Factor1Name</f>
        <v>Weeding</v>
      </c>
      <c r="F3167" s="30" t="s">
        <v>51</v>
      </c>
      <c r="H3167" s="29" t="str">
        <f>Factor1Name</f>
        <v>Weeding</v>
      </c>
      <c r="I3167" s="30" t="s">
        <v>51</v>
      </c>
      <c r="K3167" s="29" t="str">
        <f>Factor1Name</f>
        <v>Weeding</v>
      </c>
      <c r="L3167" s="30" t="s">
        <v>51</v>
      </c>
    </row>
    <row r="3168" spans="2:12" ht="13" x14ac:dyDescent="0.3">
      <c r="B3168" s="25" t="s">
        <v>14</v>
      </c>
      <c r="C3168" s="26">
        <v>1096</v>
      </c>
      <c r="E3168" s="25" t="s">
        <v>14</v>
      </c>
      <c r="F3168" s="26">
        <v>992.4</v>
      </c>
      <c r="H3168" s="25" t="s">
        <v>14</v>
      </c>
      <c r="I3168" s="26">
        <v>955.7</v>
      </c>
      <c r="K3168" s="25" t="s">
        <v>14</v>
      </c>
      <c r="L3168" s="26">
        <v>1111.0999999999999</v>
      </c>
    </row>
    <row r="3170" spans="2:12" ht="13" x14ac:dyDescent="0.3">
      <c r="B3170" s="27" t="s">
        <v>3</v>
      </c>
      <c r="C3170" s="28">
        <v>2018</v>
      </c>
      <c r="E3170" s="27" t="s">
        <v>3</v>
      </c>
      <c r="F3170" s="28">
        <v>2018</v>
      </c>
      <c r="H3170" s="27" t="s">
        <v>3</v>
      </c>
      <c r="I3170" s="28">
        <v>2018</v>
      </c>
      <c r="K3170" s="27" t="s">
        <v>3</v>
      </c>
      <c r="L3170" s="28">
        <v>2018</v>
      </c>
    </row>
    <row r="3171" spans="2:12" ht="13" x14ac:dyDescent="0.3">
      <c r="B3171" s="29" t="str">
        <f>UnitName</f>
        <v>Plot</v>
      </c>
      <c r="C3171" s="30">
        <v>2</v>
      </c>
      <c r="E3171" s="29" t="str">
        <f>UnitName</f>
        <v>Plot</v>
      </c>
      <c r="F3171" s="30">
        <v>2</v>
      </c>
      <c r="H3171" s="29" t="str">
        <f>UnitName</f>
        <v>Plot</v>
      </c>
      <c r="I3171" s="30">
        <v>2</v>
      </c>
      <c r="K3171" s="29" t="str">
        <f>UnitName</f>
        <v>Plot</v>
      </c>
      <c r="L3171" s="30">
        <v>2</v>
      </c>
    </row>
    <row r="3172" spans="2:12" ht="13" x14ac:dyDescent="0.3">
      <c r="B3172" s="29" t="str">
        <f>BlockName</f>
        <v>Name</v>
      </c>
      <c r="C3172" s="30" t="s">
        <v>55</v>
      </c>
      <c r="E3172" s="29" t="str">
        <f>BlockName</f>
        <v>Name</v>
      </c>
      <c r="F3172" s="30" t="s">
        <v>55</v>
      </c>
      <c r="H3172" s="29" t="str">
        <f>BlockName</f>
        <v>Name</v>
      </c>
      <c r="I3172" s="30" t="s">
        <v>55</v>
      </c>
      <c r="K3172" s="29" t="str">
        <f>BlockName</f>
        <v>Name</v>
      </c>
      <c r="L3172" s="30" t="s">
        <v>55</v>
      </c>
    </row>
    <row r="3173" spans="2:12" ht="13" x14ac:dyDescent="0.3">
      <c r="B3173" s="29" t="str">
        <f>Factor2Name</f>
        <v>Variety</v>
      </c>
      <c r="C3173" s="30" t="s">
        <v>46</v>
      </c>
      <c r="E3173" s="29" t="str">
        <f>Factor2Name</f>
        <v>Variety</v>
      </c>
      <c r="F3173" s="30" t="s">
        <v>46</v>
      </c>
      <c r="H3173" s="29" t="str">
        <f>Factor2Name</f>
        <v>Variety</v>
      </c>
      <c r="I3173" s="30" t="s">
        <v>46</v>
      </c>
      <c r="K3173" s="29" t="str">
        <f>Factor2Name</f>
        <v>Variety</v>
      </c>
      <c r="L3173" s="30" t="s">
        <v>46</v>
      </c>
    </row>
    <row r="3174" spans="2:12" ht="13" x14ac:dyDescent="0.3">
      <c r="B3174" s="29" t="str">
        <f>Factor3Name</f>
        <v>Fertiliser</v>
      </c>
      <c r="C3174" s="30" t="s">
        <v>38</v>
      </c>
      <c r="E3174" s="29" t="str">
        <f>Factor3Name</f>
        <v>Fertiliser</v>
      </c>
      <c r="F3174" s="30" t="s">
        <v>38</v>
      </c>
      <c r="H3174" s="29" t="str">
        <f>Factor3Name</f>
        <v>Fertiliser</v>
      </c>
      <c r="I3174" s="30" t="s">
        <v>38</v>
      </c>
      <c r="K3174" s="29" t="str">
        <f>Factor3Name</f>
        <v>Fertiliser</v>
      </c>
      <c r="L3174" s="30" t="s">
        <v>38</v>
      </c>
    </row>
    <row r="3175" spans="2:12" ht="13" x14ac:dyDescent="0.3">
      <c r="B3175" s="29" t="str">
        <f>Factor1Name</f>
        <v>Weeding</v>
      </c>
      <c r="C3175" s="30" t="s">
        <v>51</v>
      </c>
      <c r="E3175" s="29" t="str">
        <f>Factor1Name</f>
        <v>Weeding</v>
      </c>
      <c r="F3175" s="30" t="s">
        <v>51</v>
      </c>
      <c r="H3175" s="29" t="str">
        <f>Factor1Name</f>
        <v>Weeding</v>
      </c>
      <c r="I3175" s="30" t="s">
        <v>51</v>
      </c>
      <c r="K3175" s="29" t="str">
        <f>Factor1Name</f>
        <v>Weeding</v>
      </c>
      <c r="L3175" s="30" t="s">
        <v>51</v>
      </c>
    </row>
    <row r="3176" spans="2:12" ht="13" x14ac:dyDescent="0.3">
      <c r="B3176" s="25" t="s">
        <v>14</v>
      </c>
      <c r="C3176" s="26">
        <v>1023.7</v>
      </c>
      <c r="E3176" s="25" t="s">
        <v>14</v>
      </c>
      <c r="F3176" s="26">
        <v>956.2</v>
      </c>
      <c r="H3176" s="25" t="s">
        <v>14</v>
      </c>
      <c r="I3176" s="26">
        <v>1013.1</v>
      </c>
      <c r="K3176" s="25" t="s">
        <v>14</v>
      </c>
      <c r="L3176" s="26">
        <v>806.1</v>
      </c>
    </row>
    <row r="3178" spans="2:12" ht="13" x14ac:dyDescent="0.3">
      <c r="B3178" s="27" t="s">
        <v>3</v>
      </c>
      <c r="C3178" s="28">
        <v>2018</v>
      </c>
      <c r="E3178" s="27" t="s">
        <v>3</v>
      </c>
      <c r="F3178" s="28">
        <v>2018</v>
      </c>
      <c r="H3178" s="27" t="s">
        <v>3</v>
      </c>
      <c r="I3178" s="28">
        <v>2018</v>
      </c>
      <c r="K3178" s="27" t="s">
        <v>3</v>
      </c>
      <c r="L3178" s="28">
        <v>2018</v>
      </c>
    </row>
    <row r="3179" spans="2:12" ht="13" x14ac:dyDescent="0.3">
      <c r="B3179" s="29" t="str">
        <f>UnitName</f>
        <v>Plot</v>
      </c>
      <c r="C3179" s="30">
        <v>2</v>
      </c>
      <c r="E3179" s="29" t="str">
        <f>UnitName</f>
        <v>Plot</v>
      </c>
      <c r="F3179" s="30">
        <v>2</v>
      </c>
      <c r="H3179" s="29" t="str">
        <f>UnitName</f>
        <v>Plot</v>
      </c>
      <c r="I3179" s="30">
        <v>2</v>
      </c>
      <c r="K3179" s="29" t="str">
        <f>UnitName</f>
        <v>Plot</v>
      </c>
      <c r="L3179" s="30">
        <v>2</v>
      </c>
    </row>
    <row r="3180" spans="2:12" ht="13" x14ac:dyDescent="0.3">
      <c r="B3180" s="29" t="str">
        <f>BlockName</f>
        <v>Name</v>
      </c>
      <c r="C3180" s="30" t="s">
        <v>55</v>
      </c>
      <c r="E3180" s="29" t="str">
        <f>BlockName</f>
        <v>Name</v>
      </c>
      <c r="F3180" s="30" t="s">
        <v>55</v>
      </c>
      <c r="H3180" s="29" t="str">
        <f>BlockName</f>
        <v>Name</v>
      </c>
      <c r="I3180" s="30" t="s">
        <v>55</v>
      </c>
      <c r="K3180" s="29" t="str">
        <f>BlockName</f>
        <v>Name</v>
      </c>
      <c r="L3180" s="30" t="s">
        <v>55</v>
      </c>
    </row>
    <row r="3181" spans="2:12" ht="13" x14ac:dyDescent="0.3">
      <c r="B3181" s="29" t="str">
        <f>Factor2Name</f>
        <v>Variety</v>
      </c>
      <c r="C3181" s="30" t="s">
        <v>46</v>
      </c>
      <c r="E3181" s="29" t="str">
        <f>Factor2Name</f>
        <v>Variety</v>
      </c>
      <c r="F3181" s="30" t="s">
        <v>46</v>
      </c>
      <c r="H3181" s="29" t="str">
        <f>Factor2Name</f>
        <v>Variety</v>
      </c>
      <c r="I3181" s="30" t="s">
        <v>46</v>
      </c>
      <c r="K3181" s="29" t="str">
        <f>Factor2Name</f>
        <v>Variety</v>
      </c>
      <c r="L3181" s="30" t="s">
        <v>46</v>
      </c>
    </row>
    <row r="3182" spans="2:12" ht="13" x14ac:dyDescent="0.3">
      <c r="B3182" s="29" t="str">
        <f>Factor3Name</f>
        <v>Fertiliser</v>
      </c>
      <c r="C3182" s="30" t="s">
        <v>38</v>
      </c>
      <c r="E3182" s="29" t="str">
        <f>Factor3Name</f>
        <v>Fertiliser</v>
      </c>
      <c r="F3182" s="30" t="s">
        <v>38</v>
      </c>
      <c r="H3182" s="29" t="str">
        <f>Factor3Name</f>
        <v>Fertiliser</v>
      </c>
      <c r="I3182" s="30" t="s">
        <v>38</v>
      </c>
      <c r="K3182" s="29" t="str">
        <f>Factor3Name</f>
        <v>Fertiliser</v>
      </c>
      <c r="L3182" s="30" t="s">
        <v>38</v>
      </c>
    </row>
    <row r="3183" spans="2:12" ht="13" x14ac:dyDescent="0.3">
      <c r="B3183" s="29" t="str">
        <f>Factor1Name</f>
        <v>Weeding</v>
      </c>
      <c r="C3183" s="30" t="s">
        <v>51</v>
      </c>
      <c r="E3183" s="29" t="str">
        <f>Factor1Name</f>
        <v>Weeding</v>
      </c>
      <c r="F3183" s="30" t="s">
        <v>51</v>
      </c>
      <c r="H3183" s="29" t="str">
        <f>Factor1Name</f>
        <v>Weeding</v>
      </c>
      <c r="I3183" s="30" t="s">
        <v>51</v>
      </c>
      <c r="K3183" s="29" t="str">
        <f>Factor1Name</f>
        <v>Weeding</v>
      </c>
      <c r="L3183" s="30" t="s">
        <v>51</v>
      </c>
    </row>
    <row r="3184" spans="2:12" ht="13" x14ac:dyDescent="0.3">
      <c r="B3184" s="25" t="s">
        <v>14</v>
      </c>
      <c r="C3184" s="26">
        <v>1115.9000000000001</v>
      </c>
      <c r="E3184" s="25" t="s">
        <v>14</v>
      </c>
      <c r="F3184" s="26">
        <v>986.3</v>
      </c>
      <c r="H3184" s="25" t="s">
        <v>14</v>
      </c>
      <c r="I3184" s="26">
        <v>1016.6</v>
      </c>
      <c r="K3184" s="25" t="s">
        <v>14</v>
      </c>
      <c r="L3184" s="26">
        <v>901.3</v>
      </c>
    </row>
    <row r="3186" spans="2:12" ht="13" x14ac:dyDescent="0.3">
      <c r="B3186" s="27" t="s">
        <v>3</v>
      </c>
      <c r="C3186" s="28">
        <v>2018</v>
      </c>
      <c r="E3186" s="27" t="s">
        <v>3</v>
      </c>
      <c r="F3186" s="28">
        <v>2018</v>
      </c>
      <c r="H3186" s="27" t="s">
        <v>3</v>
      </c>
      <c r="I3186" s="28">
        <v>2018</v>
      </c>
      <c r="K3186" s="27" t="s">
        <v>3</v>
      </c>
      <c r="L3186" s="28">
        <v>2018</v>
      </c>
    </row>
    <row r="3187" spans="2:12" ht="13" x14ac:dyDescent="0.3">
      <c r="B3187" s="29" t="str">
        <f>UnitName</f>
        <v>Plot</v>
      </c>
      <c r="C3187" s="30">
        <v>2</v>
      </c>
      <c r="E3187" s="29" t="str">
        <f>UnitName</f>
        <v>Plot</v>
      </c>
      <c r="F3187" s="30">
        <v>2</v>
      </c>
      <c r="H3187" s="29" t="str">
        <f>UnitName</f>
        <v>Plot</v>
      </c>
      <c r="I3187" s="30">
        <v>2</v>
      </c>
      <c r="K3187" s="29" t="str">
        <f>UnitName</f>
        <v>Plot</v>
      </c>
      <c r="L3187" s="30">
        <v>2</v>
      </c>
    </row>
    <row r="3188" spans="2:12" ht="13" x14ac:dyDescent="0.3">
      <c r="B3188" s="29" t="str">
        <f>BlockName</f>
        <v>Name</v>
      </c>
      <c r="C3188" s="30" t="s">
        <v>55</v>
      </c>
      <c r="E3188" s="29" t="str">
        <f>BlockName</f>
        <v>Name</v>
      </c>
      <c r="F3188" s="30" t="s">
        <v>55</v>
      </c>
      <c r="H3188" s="29" t="str">
        <f>BlockName</f>
        <v>Name</v>
      </c>
      <c r="I3188" s="30" t="s">
        <v>55</v>
      </c>
      <c r="K3188" s="29" t="str">
        <f>BlockName</f>
        <v>Name</v>
      </c>
      <c r="L3188" s="30" t="s">
        <v>55</v>
      </c>
    </row>
    <row r="3189" spans="2:12" ht="13" x14ac:dyDescent="0.3">
      <c r="B3189" s="29" t="str">
        <f>Factor2Name</f>
        <v>Variety</v>
      </c>
      <c r="C3189" s="30" t="s">
        <v>46</v>
      </c>
      <c r="E3189" s="29" t="str">
        <f>Factor2Name</f>
        <v>Variety</v>
      </c>
      <c r="F3189" s="30" t="s">
        <v>46</v>
      </c>
      <c r="H3189" s="29" t="str">
        <f>Factor2Name</f>
        <v>Variety</v>
      </c>
      <c r="I3189" s="30" t="s">
        <v>46</v>
      </c>
      <c r="K3189" s="29" t="str">
        <f>Factor2Name</f>
        <v>Variety</v>
      </c>
      <c r="L3189" s="30" t="s">
        <v>46</v>
      </c>
    </row>
    <row r="3190" spans="2:12" ht="13" x14ac:dyDescent="0.3">
      <c r="B3190" s="29" t="str">
        <f>Factor3Name</f>
        <v>Fertiliser</v>
      </c>
      <c r="C3190" s="30" t="s">
        <v>38</v>
      </c>
      <c r="E3190" s="29" t="str">
        <f>Factor3Name</f>
        <v>Fertiliser</v>
      </c>
      <c r="F3190" s="30" t="s">
        <v>38</v>
      </c>
      <c r="H3190" s="29" t="str">
        <f>Factor3Name</f>
        <v>Fertiliser</v>
      </c>
      <c r="I3190" s="30" t="s">
        <v>38</v>
      </c>
      <c r="K3190" s="29" t="str">
        <f>Factor3Name</f>
        <v>Fertiliser</v>
      </c>
      <c r="L3190" s="30" t="s">
        <v>38</v>
      </c>
    </row>
    <row r="3191" spans="2:12" ht="13" x14ac:dyDescent="0.3">
      <c r="B3191" s="29" t="str">
        <f>Factor1Name</f>
        <v>Weeding</v>
      </c>
      <c r="C3191" s="30" t="s">
        <v>51</v>
      </c>
      <c r="E3191" s="29" t="str">
        <f>Factor1Name</f>
        <v>Weeding</v>
      </c>
      <c r="F3191" s="30" t="s">
        <v>51</v>
      </c>
      <c r="H3191" s="29" t="str">
        <f>Factor1Name</f>
        <v>Weeding</v>
      </c>
      <c r="I3191" s="30" t="s">
        <v>51</v>
      </c>
      <c r="K3191" s="29" t="str">
        <f>Factor1Name</f>
        <v>Weeding</v>
      </c>
      <c r="L3191" s="30" t="s">
        <v>51</v>
      </c>
    </row>
    <row r="3192" spans="2:12" ht="13" x14ac:dyDescent="0.3">
      <c r="B3192" s="25" t="s">
        <v>14</v>
      </c>
      <c r="C3192" s="26">
        <v>911.9</v>
      </c>
      <c r="E3192" s="25" t="s">
        <v>14</v>
      </c>
      <c r="F3192" s="26">
        <v>1025.8</v>
      </c>
      <c r="H3192" s="25" t="s">
        <v>14</v>
      </c>
      <c r="I3192" s="26">
        <v>851.3</v>
      </c>
      <c r="K3192" s="25" t="s">
        <v>14</v>
      </c>
      <c r="L3192" s="26">
        <v>1239.5</v>
      </c>
    </row>
    <row r="3194" spans="2:12" ht="13" x14ac:dyDescent="0.3">
      <c r="B3194" s="27" t="s">
        <v>3</v>
      </c>
      <c r="C3194" s="28">
        <v>2018</v>
      </c>
      <c r="E3194" s="27" t="s">
        <v>3</v>
      </c>
      <c r="F3194" s="28">
        <v>2018</v>
      </c>
      <c r="H3194" s="27" t="s">
        <v>3</v>
      </c>
      <c r="I3194" s="28">
        <v>2018</v>
      </c>
      <c r="K3194" s="27" t="s">
        <v>3</v>
      </c>
      <c r="L3194" s="28">
        <v>2018</v>
      </c>
    </row>
    <row r="3195" spans="2:12" ht="13" x14ac:dyDescent="0.3">
      <c r="B3195" s="29" t="str">
        <f>UnitName</f>
        <v>Plot</v>
      </c>
      <c r="C3195" s="30">
        <v>2</v>
      </c>
      <c r="E3195" s="29" t="str">
        <f>UnitName</f>
        <v>Plot</v>
      </c>
      <c r="F3195" s="30">
        <v>2</v>
      </c>
      <c r="H3195" s="29" t="str">
        <f>UnitName</f>
        <v>Plot</v>
      </c>
      <c r="I3195" s="30">
        <v>2</v>
      </c>
      <c r="K3195" s="29" t="str">
        <f>UnitName</f>
        <v>Plot</v>
      </c>
      <c r="L3195" s="30">
        <v>2</v>
      </c>
    </row>
    <row r="3196" spans="2:12" ht="13" x14ac:dyDescent="0.3">
      <c r="B3196" s="29" t="str">
        <f>BlockName</f>
        <v>Name</v>
      </c>
      <c r="C3196" s="30" t="s">
        <v>55</v>
      </c>
      <c r="E3196" s="29" t="str">
        <f>BlockName</f>
        <v>Name</v>
      </c>
      <c r="F3196" s="30" t="s">
        <v>55</v>
      </c>
      <c r="H3196" s="29" t="str">
        <f>BlockName</f>
        <v>Name</v>
      </c>
      <c r="I3196" s="30" t="s">
        <v>55</v>
      </c>
      <c r="K3196" s="29" t="str">
        <f>BlockName</f>
        <v>Name</v>
      </c>
      <c r="L3196" s="30" t="s">
        <v>55</v>
      </c>
    </row>
    <row r="3197" spans="2:12" ht="13" x14ac:dyDescent="0.3">
      <c r="B3197" s="29" t="str">
        <f>Factor2Name</f>
        <v>Variety</v>
      </c>
      <c r="C3197" s="30" t="s">
        <v>46</v>
      </c>
      <c r="E3197" s="29" t="str">
        <f>Factor2Name</f>
        <v>Variety</v>
      </c>
      <c r="F3197" s="30" t="s">
        <v>46</v>
      </c>
      <c r="H3197" s="29" t="str">
        <f>Factor2Name</f>
        <v>Variety</v>
      </c>
      <c r="I3197" s="30" t="s">
        <v>46</v>
      </c>
      <c r="K3197" s="29" t="str">
        <f>Factor2Name</f>
        <v>Variety</v>
      </c>
      <c r="L3197" s="30" t="s">
        <v>46</v>
      </c>
    </row>
    <row r="3198" spans="2:12" ht="13" x14ac:dyDescent="0.3">
      <c r="B3198" s="29" t="str">
        <f>Factor3Name</f>
        <v>Fertiliser</v>
      </c>
      <c r="C3198" s="30" t="s">
        <v>38</v>
      </c>
      <c r="E3198" s="29" t="str">
        <f>Factor3Name</f>
        <v>Fertiliser</v>
      </c>
      <c r="F3198" s="30" t="s">
        <v>38</v>
      </c>
      <c r="H3198" s="29" t="str">
        <f>Factor3Name</f>
        <v>Fertiliser</v>
      </c>
      <c r="I3198" s="30" t="s">
        <v>38</v>
      </c>
      <c r="K3198" s="29" t="str">
        <f>Factor3Name</f>
        <v>Fertiliser</v>
      </c>
      <c r="L3198" s="30" t="s">
        <v>38</v>
      </c>
    </row>
    <row r="3199" spans="2:12" ht="13" x14ac:dyDescent="0.3">
      <c r="B3199" s="29" t="str">
        <f>Factor1Name</f>
        <v>Weeding</v>
      </c>
      <c r="C3199" s="30" t="s">
        <v>51</v>
      </c>
      <c r="E3199" s="29" t="str">
        <f>Factor1Name</f>
        <v>Weeding</v>
      </c>
      <c r="F3199" s="30" t="s">
        <v>51</v>
      </c>
      <c r="H3199" s="29" t="str">
        <f>Factor1Name</f>
        <v>Weeding</v>
      </c>
      <c r="I3199" s="30" t="s">
        <v>51</v>
      </c>
      <c r="K3199" s="29" t="str">
        <f>Factor1Name</f>
        <v>Weeding</v>
      </c>
      <c r="L3199" s="30" t="s">
        <v>51</v>
      </c>
    </row>
    <row r="3200" spans="2:12" ht="13" x14ac:dyDescent="0.3">
      <c r="B3200" s="25" t="s">
        <v>14</v>
      </c>
      <c r="C3200" s="26">
        <v>1153.8</v>
      </c>
      <c r="E3200" s="25" t="s">
        <v>14</v>
      </c>
      <c r="F3200" s="26">
        <v>1122.3</v>
      </c>
      <c r="H3200" s="25" t="s">
        <v>14</v>
      </c>
      <c r="I3200" s="26">
        <v>1104.7</v>
      </c>
      <c r="K3200" s="25" t="s">
        <v>14</v>
      </c>
      <c r="L3200" s="26">
        <v>1164.5</v>
      </c>
    </row>
    <row r="3202" spans="2:12" ht="13" x14ac:dyDescent="0.3">
      <c r="B3202" s="27" t="s">
        <v>3</v>
      </c>
      <c r="C3202" s="28">
        <v>2018</v>
      </c>
      <c r="E3202" s="27" t="s">
        <v>3</v>
      </c>
      <c r="F3202" s="28">
        <v>2018</v>
      </c>
      <c r="H3202" s="27" t="s">
        <v>3</v>
      </c>
      <c r="I3202" s="28">
        <v>2018</v>
      </c>
      <c r="K3202" s="27" t="s">
        <v>3</v>
      </c>
      <c r="L3202" s="28">
        <v>2018</v>
      </c>
    </row>
    <row r="3203" spans="2:12" ht="13" x14ac:dyDescent="0.3">
      <c r="B3203" s="29" t="str">
        <f>UnitName</f>
        <v>Plot</v>
      </c>
      <c r="C3203" s="30">
        <v>3</v>
      </c>
      <c r="E3203" s="29" t="str">
        <f>UnitName</f>
        <v>Plot</v>
      </c>
      <c r="F3203" s="30">
        <v>3</v>
      </c>
      <c r="H3203" s="29" t="str">
        <f>UnitName</f>
        <v>Plot</v>
      </c>
      <c r="I3203" s="30">
        <v>3</v>
      </c>
      <c r="K3203" s="29" t="str">
        <f>UnitName</f>
        <v>Plot</v>
      </c>
      <c r="L3203" s="30">
        <v>3</v>
      </c>
    </row>
    <row r="3204" spans="2:12" ht="13" x14ac:dyDescent="0.3">
      <c r="B3204" s="29" t="str">
        <f>BlockName</f>
        <v>Name</v>
      </c>
      <c r="C3204" s="30" t="s">
        <v>55</v>
      </c>
      <c r="E3204" s="29" t="str">
        <f>BlockName</f>
        <v>Name</v>
      </c>
      <c r="F3204" s="30" t="s">
        <v>55</v>
      </c>
      <c r="H3204" s="29" t="str">
        <f>BlockName</f>
        <v>Name</v>
      </c>
      <c r="I3204" s="30" t="s">
        <v>55</v>
      </c>
      <c r="K3204" s="29" t="str">
        <f>BlockName</f>
        <v>Name</v>
      </c>
      <c r="L3204" s="30" t="s">
        <v>55</v>
      </c>
    </row>
    <row r="3205" spans="2:12" ht="13" x14ac:dyDescent="0.3">
      <c r="B3205" s="29" t="str">
        <f>Factor2Name</f>
        <v>Variety</v>
      </c>
      <c r="C3205" s="30" t="s">
        <v>46</v>
      </c>
      <c r="E3205" s="29" t="str">
        <f>Factor2Name</f>
        <v>Variety</v>
      </c>
      <c r="F3205" s="30" t="s">
        <v>46</v>
      </c>
      <c r="H3205" s="29" t="str">
        <f>Factor2Name</f>
        <v>Variety</v>
      </c>
      <c r="I3205" s="30" t="s">
        <v>46</v>
      </c>
      <c r="K3205" s="29" t="str">
        <f>Factor2Name</f>
        <v>Variety</v>
      </c>
      <c r="L3205" s="30" t="s">
        <v>46</v>
      </c>
    </row>
    <row r="3206" spans="2:12" ht="13" x14ac:dyDescent="0.3">
      <c r="B3206" s="29" t="str">
        <f>Factor3Name</f>
        <v>Fertiliser</v>
      </c>
      <c r="C3206" s="30" t="s">
        <v>38</v>
      </c>
      <c r="E3206" s="29" t="str">
        <f>Factor3Name</f>
        <v>Fertiliser</v>
      </c>
      <c r="F3206" s="30" t="s">
        <v>38</v>
      </c>
      <c r="H3206" s="29" t="str">
        <f>Factor3Name</f>
        <v>Fertiliser</v>
      </c>
      <c r="I3206" s="30" t="s">
        <v>38</v>
      </c>
      <c r="K3206" s="29" t="str">
        <f>Factor3Name</f>
        <v>Fertiliser</v>
      </c>
      <c r="L3206" s="30" t="s">
        <v>38</v>
      </c>
    </row>
    <row r="3207" spans="2:12" ht="13" x14ac:dyDescent="0.3">
      <c r="B3207" s="29" t="str">
        <f>Factor1Name</f>
        <v>Weeding</v>
      </c>
      <c r="C3207" s="30" t="s">
        <v>51</v>
      </c>
      <c r="E3207" s="29" t="str">
        <f>Factor1Name</f>
        <v>Weeding</v>
      </c>
      <c r="F3207" s="30" t="s">
        <v>51</v>
      </c>
      <c r="H3207" s="29" t="str">
        <f>Factor1Name</f>
        <v>Weeding</v>
      </c>
      <c r="I3207" s="30" t="s">
        <v>51</v>
      </c>
      <c r="K3207" s="29" t="str">
        <f>Factor1Name</f>
        <v>Weeding</v>
      </c>
      <c r="L3207" s="30" t="s">
        <v>51</v>
      </c>
    </row>
    <row r="3208" spans="2:12" ht="13" x14ac:dyDescent="0.3">
      <c r="B3208" s="25" t="s">
        <v>14</v>
      </c>
      <c r="C3208" s="26">
        <v>970.4</v>
      </c>
      <c r="E3208" s="25" t="s">
        <v>14</v>
      </c>
      <c r="F3208" s="26">
        <v>1099.7</v>
      </c>
      <c r="H3208" s="25" t="s">
        <v>14</v>
      </c>
      <c r="I3208" s="26">
        <v>970.3</v>
      </c>
      <c r="K3208" s="25" t="s">
        <v>14</v>
      </c>
      <c r="L3208" s="26">
        <v>988</v>
      </c>
    </row>
    <row r="3210" spans="2:12" ht="13" x14ac:dyDescent="0.3">
      <c r="B3210" s="27" t="s">
        <v>3</v>
      </c>
      <c r="C3210" s="28">
        <v>2018</v>
      </c>
      <c r="E3210" s="27" t="s">
        <v>3</v>
      </c>
      <c r="F3210" s="28">
        <v>2018</v>
      </c>
      <c r="H3210" s="27" t="s">
        <v>3</v>
      </c>
      <c r="I3210" s="28">
        <v>2018</v>
      </c>
      <c r="K3210" s="27" t="s">
        <v>3</v>
      </c>
      <c r="L3210" s="28">
        <v>2018</v>
      </c>
    </row>
    <row r="3211" spans="2:12" ht="13" x14ac:dyDescent="0.3">
      <c r="B3211" s="29" t="str">
        <f>UnitName</f>
        <v>Plot</v>
      </c>
      <c r="C3211" s="30">
        <v>3</v>
      </c>
      <c r="E3211" s="29" t="str">
        <f>UnitName</f>
        <v>Plot</v>
      </c>
      <c r="F3211" s="30">
        <v>3</v>
      </c>
      <c r="H3211" s="29" t="str">
        <f>UnitName</f>
        <v>Plot</v>
      </c>
      <c r="I3211" s="30">
        <v>3</v>
      </c>
      <c r="K3211" s="29" t="str">
        <f>UnitName</f>
        <v>Plot</v>
      </c>
      <c r="L3211" s="30">
        <v>3</v>
      </c>
    </row>
    <row r="3212" spans="2:12" ht="13" x14ac:dyDescent="0.3">
      <c r="B3212" s="29" t="str">
        <f>BlockName</f>
        <v>Name</v>
      </c>
      <c r="C3212" s="30" t="s">
        <v>55</v>
      </c>
      <c r="E3212" s="29" t="str">
        <f>BlockName</f>
        <v>Name</v>
      </c>
      <c r="F3212" s="30" t="s">
        <v>55</v>
      </c>
      <c r="H3212" s="29" t="str">
        <f>BlockName</f>
        <v>Name</v>
      </c>
      <c r="I3212" s="30" t="s">
        <v>55</v>
      </c>
      <c r="K3212" s="29" t="str">
        <f>BlockName</f>
        <v>Name</v>
      </c>
      <c r="L3212" s="30" t="s">
        <v>55</v>
      </c>
    </row>
    <row r="3213" spans="2:12" ht="13" x14ac:dyDescent="0.3">
      <c r="B3213" s="29" t="str">
        <f>Factor2Name</f>
        <v>Variety</v>
      </c>
      <c r="C3213" s="30" t="s">
        <v>46</v>
      </c>
      <c r="E3213" s="29" t="str">
        <f>Factor2Name</f>
        <v>Variety</v>
      </c>
      <c r="F3213" s="30" t="s">
        <v>46</v>
      </c>
      <c r="H3213" s="29" t="str">
        <f>Factor2Name</f>
        <v>Variety</v>
      </c>
      <c r="I3213" s="30" t="s">
        <v>46</v>
      </c>
      <c r="K3213" s="29" t="str">
        <f>Factor2Name</f>
        <v>Variety</v>
      </c>
      <c r="L3213" s="30" t="s">
        <v>46</v>
      </c>
    </row>
    <row r="3214" spans="2:12" ht="13" x14ac:dyDescent="0.3">
      <c r="B3214" s="29" t="str">
        <f>Factor3Name</f>
        <v>Fertiliser</v>
      </c>
      <c r="C3214" s="30" t="s">
        <v>38</v>
      </c>
      <c r="E3214" s="29" t="str">
        <f>Factor3Name</f>
        <v>Fertiliser</v>
      </c>
      <c r="F3214" s="30" t="s">
        <v>38</v>
      </c>
      <c r="H3214" s="29" t="str">
        <f>Factor3Name</f>
        <v>Fertiliser</v>
      </c>
      <c r="I3214" s="30" t="s">
        <v>38</v>
      </c>
      <c r="K3214" s="29" t="str">
        <f>Factor3Name</f>
        <v>Fertiliser</v>
      </c>
      <c r="L3214" s="30" t="s">
        <v>38</v>
      </c>
    </row>
    <row r="3215" spans="2:12" ht="13" x14ac:dyDescent="0.3">
      <c r="B3215" s="29" t="str">
        <f>Factor1Name</f>
        <v>Weeding</v>
      </c>
      <c r="C3215" s="30" t="s">
        <v>51</v>
      </c>
      <c r="E3215" s="29" t="str">
        <f>Factor1Name</f>
        <v>Weeding</v>
      </c>
      <c r="F3215" s="30" t="s">
        <v>51</v>
      </c>
      <c r="H3215" s="29" t="str">
        <f>Factor1Name</f>
        <v>Weeding</v>
      </c>
      <c r="I3215" s="30" t="s">
        <v>51</v>
      </c>
      <c r="K3215" s="29" t="str">
        <f>Factor1Name</f>
        <v>Weeding</v>
      </c>
      <c r="L3215" s="30" t="s">
        <v>51</v>
      </c>
    </row>
    <row r="3216" spans="2:12" ht="13" x14ac:dyDescent="0.3">
      <c r="B3216" s="25" t="s">
        <v>14</v>
      </c>
      <c r="C3216" s="26">
        <v>1100.2</v>
      </c>
      <c r="E3216" s="25" t="s">
        <v>14</v>
      </c>
      <c r="F3216" s="26">
        <v>1091.9000000000001</v>
      </c>
      <c r="H3216" s="25" t="s">
        <v>14</v>
      </c>
      <c r="I3216" s="26">
        <v>1032.5999999999999</v>
      </c>
      <c r="K3216" s="25" t="s">
        <v>14</v>
      </c>
      <c r="L3216" s="26">
        <v>977.6</v>
      </c>
    </row>
    <row r="3218" spans="2:12" ht="13" x14ac:dyDescent="0.3">
      <c r="B3218" s="27" t="s">
        <v>3</v>
      </c>
      <c r="C3218" s="28">
        <v>2018</v>
      </c>
      <c r="E3218" s="27" t="s">
        <v>3</v>
      </c>
      <c r="F3218" s="28">
        <v>2018</v>
      </c>
      <c r="H3218" s="27" t="s">
        <v>3</v>
      </c>
      <c r="I3218" s="28">
        <v>2018</v>
      </c>
      <c r="K3218" s="27" t="s">
        <v>3</v>
      </c>
      <c r="L3218" s="28">
        <v>2018</v>
      </c>
    </row>
    <row r="3219" spans="2:12" ht="13" x14ac:dyDescent="0.3">
      <c r="B3219" s="29" t="str">
        <f>UnitName</f>
        <v>Plot</v>
      </c>
      <c r="C3219" s="30">
        <v>3</v>
      </c>
      <c r="E3219" s="29" t="str">
        <f>UnitName</f>
        <v>Plot</v>
      </c>
      <c r="F3219" s="30">
        <v>3</v>
      </c>
      <c r="H3219" s="29" t="str">
        <f>UnitName</f>
        <v>Plot</v>
      </c>
      <c r="I3219" s="30">
        <v>3</v>
      </c>
      <c r="K3219" s="29" t="str">
        <f>UnitName</f>
        <v>Plot</v>
      </c>
      <c r="L3219" s="30">
        <v>3</v>
      </c>
    </row>
    <row r="3220" spans="2:12" ht="13" x14ac:dyDescent="0.3">
      <c r="B3220" s="29" t="str">
        <f>BlockName</f>
        <v>Name</v>
      </c>
      <c r="C3220" s="30" t="s">
        <v>55</v>
      </c>
      <c r="E3220" s="29" t="str">
        <f>BlockName</f>
        <v>Name</v>
      </c>
      <c r="F3220" s="30" t="s">
        <v>55</v>
      </c>
      <c r="H3220" s="29" t="str">
        <f>BlockName</f>
        <v>Name</v>
      </c>
      <c r="I3220" s="30" t="s">
        <v>55</v>
      </c>
      <c r="K3220" s="29" t="str">
        <f>BlockName</f>
        <v>Name</v>
      </c>
      <c r="L3220" s="30" t="s">
        <v>55</v>
      </c>
    </row>
    <row r="3221" spans="2:12" ht="13" x14ac:dyDescent="0.3">
      <c r="B3221" s="29" t="str">
        <f>Factor2Name</f>
        <v>Variety</v>
      </c>
      <c r="C3221" s="30" t="s">
        <v>46</v>
      </c>
      <c r="E3221" s="29" t="str">
        <f>Factor2Name</f>
        <v>Variety</v>
      </c>
      <c r="F3221" s="30" t="s">
        <v>46</v>
      </c>
      <c r="H3221" s="29" t="str">
        <f>Factor2Name</f>
        <v>Variety</v>
      </c>
      <c r="I3221" s="30" t="s">
        <v>46</v>
      </c>
      <c r="K3221" s="29" t="str">
        <f>Factor2Name</f>
        <v>Variety</v>
      </c>
      <c r="L3221" s="30" t="s">
        <v>46</v>
      </c>
    </row>
    <row r="3222" spans="2:12" ht="13" x14ac:dyDescent="0.3">
      <c r="B3222" s="29" t="str">
        <f>Factor3Name</f>
        <v>Fertiliser</v>
      </c>
      <c r="C3222" s="30" t="s">
        <v>38</v>
      </c>
      <c r="E3222" s="29" t="str">
        <f>Factor3Name</f>
        <v>Fertiliser</v>
      </c>
      <c r="F3222" s="30" t="s">
        <v>38</v>
      </c>
      <c r="H3222" s="29" t="str">
        <f>Factor3Name</f>
        <v>Fertiliser</v>
      </c>
      <c r="I3222" s="30" t="s">
        <v>38</v>
      </c>
      <c r="K3222" s="29" t="str">
        <f>Factor3Name</f>
        <v>Fertiliser</v>
      </c>
      <c r="L3222" s="30" t="s">
        <v>38</v>
      </c>
    </row>
    <row r="3223" spans="2:12" ht="13" x14ac:dyDescent="0.3">
      <c r="B3223" s="29" t="str">
        <f>Factor1Name</f>
        <v>Weeding</v>
      </c>
      <c r="C3223" s="30" t="s">
        <v>51</v>
      </c>
      <c r="E3223" s="29" t="str">
        <f>Factor1Name</f>
        <v>Weeding</v>
      </c>
      <c r="F3223" s="30" t="s">
        <v>51</v>
      </c>
      <c r="H3223" s="29" t="str">
        <f>Factor1Name</f>
        <v>Weeding</v>
      </c>
      <c r="I3223" s="30" t="s">
        <v>51</v>
      </c>
      <c r="K3223" s="29" t="str">
        <f>Factor1Name</f>
        <v>Weeding</v>
      </c>
      <c r="L3223" s="30" t="s">
        <v>51</v>
      </c>
    </row>
    <row r="3224" spans="2:12" ht="13" x14ac:dyDescent="0.3">
      <c r="B3224" s="25" t="s">
        <v>14</v>
      </c>
      <c r="C3224" s="26">
        <v>890.5</v>
      </c>
      <c r="E3224" s="25" t="s">
        <v>14</v>
      </c>
      <c r="F3224" s="26">
        <v>1043.8</v>
      </c>
      <c r="H3224" s="25" t="s">
        <v>14</v>
      </c>
      <c r="I3224" s="26">
        <v>888.2</v>
      </c>
      <c r="K3224" s="25" t="s">
        <v>14</v>
      </c>
      <c r="L3224" s="26">
        <v>717.6</v>
      </c>
    </row>
    <row r="3226" spans="2:12" ht="13" x14ac:dyDescent="0.3">
      <c r="B3226" s="27" t="s">
        <v>3</v>
      </c>
      <c r="C3226" s="28">
        <v>2018</v>
      </c>
      <c r="E3226" s="27" t="s">
        <v>3</v>
      </c>
      <c r="F3226" s="28">
        <v>2018</v>
      </c>
      <c r="H3226" s="27" t="s">
        <v>3</v>
      </c>
      <c r="I3226" s="28">
        <v>2018</v>
      </c>
      <c r="K3226" s="27" t="s">
        <v>3</v>
      </c>
      <c r="L3226" s="28">
        <v>2018</v>
      </c>
    </row>
    <row r="3227" spans="2:12" ht="13" x14ac:dyDescent="0.3">
      <c r="B3227" s="29" t="str">
        <f>UnitName</f>
        <v>Plot</v>
      </c>
      <c r="C3227" s="30">
        <v>3</v>
      </c>
      <c r="E3227" s="29" t="str">
        <f>UnitName</f>
        <v>Plot</v>
      </c>
      <c r="F3227" s="30">
        <v>3</v>
      </c>
      <c r="H3227" s="29" t="str">
        <f>UnitName</f>
        <v>Plot</v>
      </c>
      <c r="I3227" s="30">
        <v>3</v>
      </c>
      <c r="K3227" s="29" t="str">
        <f>UnitName</f>
        <v>Plot</v>
      </c>
      <c r="L3227" s="30">
        <v>3</v>
      </c>
    </row>
    <row r="3228" spans="2:12" ht="13" x14ac:dyDescent="0.3">
      <c r="B3228" s="29" t="str">
        <f>BlockName</f>
        <v>Name</v>
      </c>
      <c r="C3228" s="30" t="s">
        <v>55</v>
      </c>
      <c r="E3228" s="29" t="str">
        <f>BlockName</f>
        <v>Name</v>
      </c>
      <c r="F3228" s="30" t="s">
        <v>55</v>
      </c>
      <c r="H3228" s="29" t="str">
        <f>BlockName</f>
        <v>Name</v>
      </c>
      <c r="I3228" s="30" t="s">
        <v>55</v>
      </c>
      <c r="K3228" s="29" t="str">
        <f>BlockName</f>
        <v>Name</v>
      </c>
      <c r="L3228" s="30" t="s">
        <v>55</v>
      </c>
    </row>
    <row r="3229" spans="2:12" ht="13" x14ac:dyDescent="0.3">
      <c r="B3229" s="29" t="str">
        <f>Factor2Name</f>
        <v>Variety</v>
      </c>
      <c r="C3229" s="30" t="s">
        <v>46</v>
      </c>
      <c r="E3229" s="29" t="str">
        <f>Factor2Name</f>
        <v>Variety</v>
      </c>
      <c r="F3229" s="30" t="s">
        <v>46</v>
      </c>
      <c r="H3229" s="29" t="str">
        <f>Factor2Name</f>
        <v>Variety</v>
      </c>
      <c r="I3229" s="30" t="s">
        <v>46</v>
      </c>
      <c r="K3229" s="29" t="str">
        <f>Factor2Name</f>
        <v>Variety</v>
      </c>
      <c r="L3229" s="30" t="s">
        <v>46</v>
      </c>
    </row>
    <row r="3230" spans="2:12" ht="13" x14ac:dyDescent="0.3">
      <c r="B3230" s="29" t="str">
        <f>Factor3Name</f>
        <v>Fertiliser</v>
      </c>
      <c r="C3230" s="30" t="s">
        <v>38</v>
      </c>
      <c r="E3230" s="29" t="str">
        <f>Factor3Name</f>
        <v>Fertiliser</v>
      </c>
      <c r="F3230" s="30" t="s">
        <v>38</v>
      </c>
      <c r="H3230" s="29" t="str">
        <f>Factor3Name</f>
        <v>Fertiliser</v>
      </c>
      <c r="I3230" s="30" t="s">
        <v>38</v>
      </c>
      <c r="K3230" s="29" t="str">
        <f>Factor3Name</f>
        <v>Fertiliser</v>
      </c>
      <c r="L3230" s="30" t="s">
        <v>38</v>
      </c>
    </row>
    <row r="3231" spans="2:12" ht="13" x14ac:dyDescent="0.3">
      <c r="B3231" s="29" t="str">
        <f>Factor1Name</f>
        <v>Weeding</v>
      </c>
      <c r="C3231" s="30" t="s">
        <v>51</v>
      </c>
      <c r="E3231" s="29" t="str">
        <f>Factor1Name</f>
        <v>Weeding</v>
      </c>
      <c r="F3231" s="30" t="s">
        <v>51</v>
      </c>
      <c r="H3231" s="29" t="str">
        <f>Factor1Name</f>
        <v>Weeding</v>
      </c>
      <c r="I3231" s="30" t="s">
        <v>51</v>
      </c>
      <c r="K3231" s="29" t="str">
        <f>Factor1Name</f>
        <v>Weeding</v>
      </c>
      <c r="L3231" s="30" t="s">
        <v>51</v>
      </c>
    </row>
    <row r="3232" spans="2:12" ht="13" x14ac:dyDescent="0.3">
      <c r="B3232" s="25" t="s">
        <v>14</v>
      </c>
      <c r="C3232" s="26">
        <v>949.1</v>
      </c>
      <c r="E3232" s="25" t="s">
        <v>14</v>
      </c>
      <c r="F3232" s="26">
        <v>1022.5</v>
      </c>
      <c r="H3232" s="25" t="s">
        <v>14</v>
      </c>
      <c r="I3232" s="26">
        <v>960.9</v>
      </c>
      <c r="K3232" s="25" t="s">
        <v>14</v>
      </c>
      <c r="L3232" s="26">
        <v>1046.5</v>
      </c>
    </row>
    <row r="3234" spans="2:12" ht="13" x14ac:dyDescent="0.3">
      <c r="B3234" s="27" t="s">
        <v>3</v>
      </c>
      <c r="C3234" s="28">
        <v>2018</v>
      </c>
      <c r="E3234" s="27" t="s">
        <v>3</v>
      </c>
      <c r="F3234" s="28">
        <v>2018</v>
      </c>
      <c r="H3234" s="27" t="s">
        <v>3</v>
      </c>
      <c r="I3234" s="28">
        <v>2018</v>
      </c>
      <c r="K3234" s="27" t="s">
        <v>3</v>
      </c>
      <c r="L3234" s="28">
        <v>2018</v>
      </c>
    </row>
    <row r="3235" spans="2:12" ht="13" x14ac:dyDescent="0.3">
      <c r="B3235" s="29" t="str">
        <f>UnitName</f>
        <v>Plot</v>
      </c>
      <c r="C3235" s="30">
        <v>3</v>
      </c>
      <c r="E3235" s="29" t="str">
        <f>UnitName</f>
        <v>Plot</v>
      </c>
      <c r="F3235" s="30">
        <v>3</v>
      </c>
      <c r="H3235" s="29" t="str">
        <f>UnitName</f>
        <v>Plot</v>
      </c>
      <c r="I3235" s="30">
        <v>3</v>
      </c>
      <c r="K3235" s="29" t="str">
        <f>UnitName</f>
        <v>Plot</v>
      </c>
      <c r="L3235" s="30">
        <v>3</v>
      </c>
    </row>
    <row r="3236" spans="2:12" ht="13" x14ac:dyDescent="0.3">
      <c r="B3236" s="29" t="str">
        <f>BlockName</f>
        <v>Name</v>
      </c>
      <c r="C3236" s="30" t="s">
        <v>55</v>
      </c>
      <c r="E3236" s="29" t="str">
        <f>BlockName</f>
        <v>Name</v>
      </c>
      <c r="F3236" s="30" t="s">
        <v>55</v>
      </c>
      <c r="H3236" s="29" t="str">
        <f>BlockName</f>
        <v>Name</v>
      </c>
      <c r="I3236" s="30" t="s">
        <v>55</v>
      </c>
      <c r="K3236" s="29" t="str">
        <f>BlockName</f>
        <v>Name</v>
      </c>
      <c r="L3236" s="30" t="s">
        <v>55</v>
      </c>
    </row>
    <row r="3237" spans="2:12" ht="13" x14ac:dyDescent="0.3">
      <c r="B3237" s="29" t="str">
        <f>Factor2Name</f>
        <v>Variety</v>
      </c>
      <c r="C3237" s="30" t="s">
        <v>46</v>
      </c>
      <c r="E3237" s="29" t="str">
        <f>Factor2Name</f>
        <v>Variety</v>
      </c>
      <c r="F3237" s="30" t="s">
        <v>46</v>
      </c>
      <c r="H3237" s="29" t="str">
        <f>Factor2Name</f>
        <v>Variety</v>
      </c>
      <c r="I3237" s="30" t="s">
        <v>46</v>
      </c>
      <c r="K3237" s="29" t="str">
        <f>Factor2Name</f>
        <v>Variety</v>
      </c>
      <c r="L3237" s="30" t="s">
        <v>46</v>
      </c>
    </row>
    <row r="3238" spans="2:12" ht="13" x14ac:dyDescent="0.3">
      <c r="B3238" s="29" t="str">
        <f>Factor3Name</f>
        <v>Fertiliser</v>
      </c>
      <c r="C3238" s="30" t="s">
        <v>38</v>
      </c>
      <c r="E3238" s="29" t="str">
        <f>Factor3Name</f>
        <v>Fertiliser</v>
      </c>
      <c r="F3238" s="30" t="s">
        <v>38</v>
      </c>
      <c r="H3238" s="29" t="str">
        <f>Factor3Name</f>
        <v>Fertiliser</v>
      </c>
      <c r="I3238" s="30" t="s">
        <v>38</v>
      </c>
      <c r="K3238" s="29" t="str">
        <f>Factor3Name</f>
        <v>Fertiliser</v>
      </c>
      <c r="L3238" s="30" t="s">
        <v>38</v>
      </c>
    </row>
    <row r="3239" spans="2:12" ht="13" x14ac:dyDescent="0.3">
      <c r="B3239" s="29" t="str">
        <f>Factor1Name</f>
        <v>Weeding</v>
      </c>
      <c r="C3239" s="30" t="s">
        <v>51</v>
      </c>
      <c r="E3239" s="29" t="str">
        <f>Factor1Name</f>
        <v>Weeding</v>
      </c>
      <c r="F3239" s="30" t="s">
        <v>51</v>
      </c>
      <c r="H3239" s="29" t="str">
        <f>Factor1Name</f>
        <v>Weeding</v>
      </c>
      <c r="I3239" s="30" t="s">
        <v>51</v>
      </c>
      <c r="K3239" s="29" t="str">
        <f>Factor1Name</f>
        <v>Weeding</v>
      </c>
      <c r="L3239" s="30" t="s">
        <v>51</v>
      </c>
    </row>
    <row r="3240" spans="2:12" ht="13" x14ac:dyDescent="0.3">
      <c r="B3240" s="25" t="s">
        <v>14</v>
      </c>
      <c r="C3240" s="26">
        <v>1012.3</v>
      </c>
      <c r="E3240" s="25" t="s">
        <v>14</v>
      </c>
      <c r="F3240" s="26">
        <v>944</v>
      </c>
      <c r="H3240" s="25" t="s">
        <v>14</v>
      </c>
      <c r="I3240" s="26">
        <v>921</v>
      </c>
      <c r="K3240" s="25" t="s">
        <v>14</v>
      </c>
      <c r="L3240" s="26">
        <v>984.7</v>
      </c>
    </row>
    <row r="3242" spans="2:12" ht="13" x14ac:dyDescent="0.3">
      <c r="B3242" s="27" t="s">
        <v>3</v>
      </c>
      <c r="C3242" s="28">
        <v>2018</v>
      </c>
      <c r="E3242" s="27" t="s">
        <v>3</v>
      </c>
      <c r="F3242" s="28">
        <v>2018</v>
      </c>
      <c r="H3242" s="27" t="s">
        <v>3</v>
      </c>
      <c r="I3242" s="28">
        <v>2018</v>
      </c>
      <c r="K3242" s="27" t="s">
        <v>3</v>
      </c>
      <c r="L3242" s="28">
        <v>2018</v>
      </c>
    </row>
    <row r="3243" spans="2:12" ht="13" x14ac:dyDescent="0.3">
      <c r="B3243" s="29" t="str">
        <f>UnitName</f>
        <v>Plot</v>
      </c>
      <c r="C3243" s="30">
        <v>4</v>
      </c>
      <c r="E3243" s="29" t="str">
        <f>UnitName</f>
        <v>Plot</v>
      </c>
      <c r="F3243" s="30">
        <v>4</v>
      </c>
      <c r="H3243" s="29" t="str">
        <f>UnitName</f>
        <v>Plot</v>
      </c>
      <c r="I3243" s="30">
        <v>4</v>
      </c>
      <c r="K3243" s="29" t="str">
        <f>UnitName</f>
        <v>Plot</v>
      </c>
      <c r="L3243" s="30">
        <v>4</v>
      </c>
    </row>
    <row r="3244" spans="2:12" ht="13" x14ac:dyDescent="0.3">
      <c r="B3244" s="29" t="str">
        <f>BlockName</f>
        <v>Name</v>
      </c>
      <c r="C3244" s="30" t="s">
        <v>55</v>
      </c>
      <c r="E3244" s="29" t="str">
        <f>BlockName</f>
        <v>Name</v>
      </c>
      <c r="F3244" s="30" t="s">
        <v>55</v>
      </c>
      <c r="H3244" s="29" t="str">
        <f>BlockName</f>
        <v>Name</v>
      </c>
      <c r="I3244" s="30" t="s">
        <v>55</v>
      </c>
      <c r="K3244" s="29" t="str">
        <f>BlockName</f>
        <v>Name</v>
      </c>
      <c r="L3244" s="30" t="s">
        <v>55</v>
      </c>
    </row>
    <row r="3245" spans="2:12" ht="13" x14ac:dyDescent="0.3">
      <c r="B3245" s="29" t="str">
        <f>Factor2Name</f>
        <v>Variety</v>
      </c>
      <c r="C3245" s="30" t="s">
        <v>46</v>
      </c>
      <c r="E3245" s="29" t="str">
        <f>Factor2Name</f>
        <v>Variety</v>
      </c>
      <c r="F3245" s="30" t="s">
        <v>46</v>
      </c>
      <c r="H3245" s="29" t="str">
        <f>Factor2Name</f>
        <v>Variety</v>
      </c>
      <c r="I3245" s="30" t="s">
        <v>46</v>
      </c>
      <c r="K3245" s="29" t="str">
        <f>Factor2Name</f>
        <v>Variety</v>
      </c>
      <c r="L3245" s="30" t="s">
        <v>46</v>
      </c>
    </row>
    <row r="3246" spans="2:12" ht="13" x14ac:dyDescent="0.3">
      <c r="B3246" s="29" t="str">
        <f>Factor3Name</f>
        <v>Fertiliser</v>
      </c>
      <c r="C3246" s="30" t="s">
        <v>38</v>
      </c>
      <c r="E3246" s="29" t="str">
        <f>Factor3Name</f>
        <v>Fertiliser</v>
      </c>
      <c r="F3246" s="30" t="s">
        <v>38</v>
      </c>
      <c r="H3246" s="29" t="str">
        <f>Factor3Name</f>
        <v>Fertiliser</v>
      </c>
      <c r="I3246" s="30" t="s">
        <v>38</v>
      </c>
      <c r="K3246" s="29" t="str">
        <f>Factor3Name</f>
        <v>Fertiliser</v>
      </c>
      <c r="L3246" s="30" t="s">
        <v>38</v>
      </c>
    </row>
    <row r="3247" spans="2:12" ht="13" x14ac:dyDescent="0.3">
      <c r="B3247" s="29" t="str">
        <f>Factor1Name</f>
        <v>Weeding</v>
      </c>
      <c r="C3247" s="30" t="s">
        <v>51</v>
      </c>
      <c r="E3247" s="29" t="str">
        <f>Factor1Name</f>
        <v>Weeding</v>
      </c>
      <c r="F3247" s="30" t="s">
        <v>51</v>
      </c>
      <c r="H3247" s="29" t="str">
        <f>Factor1Name</f>
        <v>Weeding</v>
      </c>
      <c r="I3247" s="30" t="s">
        <v>51</v>
      </c>
      <c r="K3247" s="29" t="str">
        <f>Factor1Name</f>
        <v>Weeding</v>
      </c>
      <c r="L3247" s="30" t="s">
        <v>51</v>
      </c>
    </row>
    <row r="3248" spans="2:12" ht="13" x14ac:dyDescent="0.3">
      <c r="B3248" s="25" t="s">
        <v>14</v>
      </c>
      <c r="C3248" s="26">
        <v>984.1</v>
      </c>
      <c r="E3248" s="25" t="s">
        <v>14</v>
      </c>
      <c r="F3248" s="26">
        <v>966.6</v>
      </c>
      <c r="H3248" s="25" t="s">
        <v>14</v>
      </c>
      <c r="I3248" s="26">
        <v>1214.4000000000001</v>
      </c>
      <c r="K3248" s="25" t="s">
        <v>14</v>
      </c>
      <c r="L3248" s="26">
        <v>958.7</v>
      </c>
    </row>
    <row r="3250" spans="2:12" ht="13" x14ac:dyDescent="0.3">
      <c r="B3250" s="27" t="s">
        <v>3</v>
      </c>
      <c r="C3250" s="28">
        <v>2018</v>
      </c>
      <c r="E3250" s="27" t="s">
        <v>3</v>
      </c>
      <c r="F3250" s="28">
        <v>2018</v>
      </c>
      <c r="H3250" s="27" t="s">
        <v>3</v>
      </c>
      <c r="I3250" s="28">
        <v>2018</v>
      </c>
      <c r="K3250" s="27" t="s">
        <v>3</v>
      </c>
      <c r="L3250" s="28">
        <v>2018</v>
      </c>
    </row>
    <row r="3251" spans="2:12" ht="13" x14ac:dyDescent="0.3">
      <c r="B3251" s="29" t="str">
        <f>UnitName</f>
        <v>Plot</v>
      </c>
      <c r="C3251" s="30">
        <v>4</v>
      </c>
      <c r="E3251" s="29" t="str">
        <f>UnitName</f>
        <v>Plot</v>
      </c>
      <c r="F3251" s="30">
        <v>4</v>
      </c>
      <c r="H3251" s="29" t="str">
        <f>UnitName</f>
        <v>Plot</v>
      </c>
      <c r="I3251" s="30">
        <v>4</v>
      </c>
      <c r="K3251" s="29" t="str">
        <f>UnitName</f>
        <v>Plot</v>
      </c>
      <c r="L3251" s="30">
        <v>4</v>
      </c>
    </row>
    <row r="3252" spans="2:12" ht="13" x14ac:dyDescent="0.3">
      <c r="B3252" s="29" t="str">
        <f>BlockName</f>
        <v>Name</v>
      </c>
      <c r="C3252" s="30" t="s">
        <v>55</v>
      </c>
      <c r="E3252" s="29" t="str">
        <f>BlockName</f>
        <v>Name</v>
      </c>
      <c r="F3252" s="30" t="s">
        <v>55</v>
      </c>
      <c r="H3252" s="29" t="str">
        <f>BlockName</f>
        <v>Name</v>
      </c>
      <c r="I3252" s="30" t="s">
        <v>55</v>
      </c>
      <c r="K3252" s="29" t="str">
        <f>BlockName</f>
        <v>Name</v>
      </c>
      <c r="L3252" s="30" t="s">
        <v>55</v>
      </c>
    </row>
    <row r="3253" spans="2:12" ht="13" x14ac:dyDescent="0.3">
      <c r="B3253" s="29" t="str">
        <f>Factor2Name</f>
        <v>Variety</v>
      </c>
      <c r="C3253" s="30" t="s">
        <v>46</v>
      </c>
      <c r="E3253" s="29" t="str">
        <f>Factor2Name</f>
        <v>Variety</v>
      </c>
      <c r="F3253" s="30" t="s">
        <v>46</v>
      </c>
      <c r="H3253" s="29" t="str">
        <f>Factor2Name</f>
        <v>Variety</v>
      </c>
      <c r="I3253" s="30" t="s">
        <v>46</v>
      </c>
      <c r="K3253" s="29" t="str">
        <f>Factor2Name</f>
        <v>Variety</v>
      </c>
      <c r="L3253" s="30" t="s">
        <v>46</v>
      </c>
    </row>
    <row r="3254" spans="2:12" ht="13" x14ac:dyDescent="0.3">
      <c r="B3254" s="29" t="str">
        <f>Factor3Name</f>
        <v>Fertiliser</v>
      </c>
      <c r="C3254" s="30" t="s">
        <v>38</v>
      </c>
      <c r="E3254" s="29" t="str">
        <f>Factor3Name</f>
        <v>Fertiliser</v>
      </c>
      <c r="F3254" s="30" t="s">
        <v>38</v>
      </c>
      <c r="H3254" s="29" t="str">
        <f>Factor3Name</f>
        <v>Fertiliser</v>
      </c>
      <c r="I3254" s="30" t="s">
        <v>38</v>
      </c>
      <c r="K3254" s="29" t="str">
        <f>Factor3Name</f>
        <v>Fertiliser</v>
      </c>
      <c r="L3254" s="30" t="s">
        <v>38</v>
      </c>
    </row>
    <row r="3255" spans="2:12" ht="13" x14ac:dyDescent="0.3">
      <c r="B3255" s="29" t="str">
        <f>Factor1Name</f>
        <v>Weeding</v>
      </c>
      <c r="C3255" s="30" t="s">
        <v>51</v>
      </c>
      <c r="E3255" s="29" t="str">
        <f>Factor1Name</f>
        <v>Weeding</v>
      </c>
      <c r="F3255" s="30" t="s">
        <v>51</v>
      </c>
      <c r="H3255" s="29" t="str">
        <f>Factor1Name</f>
        <v>Weeding</v>
      </c>
      <c r="I3255" s="30" t="s">
        <v>51</v>
      </c>
      <c r="K3255" s="29" t="str">
        <f>Factor1Name</f>
        <v>Weeding</v>
      </c>
      <c r="L3255" s="30" t="s">
        <v>51</v>
      </c>
    </row>
    <row r="3256" spans="2:12" ht="13" x14ac:dyDescent="0.3">
      <c r="B3256" s="25" t="s">
        <v>14</v>
      </c>
      <c r="C3256" s="26">
        <v>964.2</v>
      </c>
      <c r="E3256" s="25" t="s">
        <v>14</v>
      </c>
      <c r="F3256" s="26">
        <v>1193.3</v>
      </c>
      <c r="H3256" s="25" t="s">
        <v>14</v>
      </c>
      <c r="I3256" s="26">
        <v>947.3</v>
      </c>
      <c r="K3256" s="25" t="s">
        <v>14</v>
      </c>
      <c r="L3256" s="26">
        <v>936.7</v>
      </c>
    </row>
    <row r="3258" spans="2:12" ht="13" x14ac:dyDescent="0.3">
      <c r="B3258" s="27" t="s">
        <v>3</v>
      </c>
      <c r="C3258" s="28">
        <v>2018</v>
      </c>
      <c r="E3258" s="27" t="s">
        <v>3</v>
      </c>
      <c r="F3258" s="28">
        <v>2018</v>
      </c>
      <c r="H3258" s="27" t="s">
        <v>3</v>
      </c>
      <c r="I3258" s="28">
        <v>2018</v>
      </c>
      <c r="K3258" s="27" t="s">
        <v>3</v>
      </c>
      <c r="L3258" s="28">
        <v>2018</v>
      </c>
    </row>
    <row r="3259" spans="2:12" ht="13" x14ac:dyDescent="0.3">
      <c r="B3259" s="29" t="str">
        <f>UnitName</f>
        <v>Plot</v>
      </c>
      <c r="C3259" s="30">
        <v>4</v>
      </c>
      <c r="E3259" s="29" t="str">
        <f>UnitName</f>
        <v>Plot</v>
      </c>
      <c r="F3259" s="30">
        <v>4</v>
      </c>
      <c r="H3259" s="29" t="str">
        <f>UnitName</f>
        <v>Plot</v>
      </c>
      <c r="I3259" s="30">
        <v>4</v>
      </c>
      <c r="K3259" s="29" t="str">
        <f>UnitName</f>
        <v>Plot</v>
      </c>
      <c r="L3259" s="30">
        <v>4</v>
      </c>
    </row>
    <row r="3260" spans="2:12" ht="13" x14ac:dyDescent="0.3">
      <c r="B3260" s="29" t="str">
        <f>BlockName</f>
        <v>Name</v>
      </c>
      <c r="C3260" s="30" t="s">
        <v>55</v>
      </c>
      <c r="E3260" s="29" t="str">
        <f>BlockName</f>
        <v>Name</v>
      </c>
      <c r="F3260" s="30" t="s">
        <v>55</v>
      </c>
      <c r="H3260" s="29" t="str">
        <f>BlockName</f>
        <v>Name</v>
      </c>
      <c r="I3260" s="30" t="s">
        <v>55</v>
      </c>
      <c r="K3260" s="29" t="str">
        <f>BlockName</f>
        <v>Name</v>
      </c>
      <c r="L3260" s="30" t="s">
        <v>55</v>
      </c>
    </row>
    <row r="3261" spans="2:12" ht="13" x14ac:dyDescent="0.3">
      <c r="B3261" s="29" t="str">
        <f>Factor2Name</f>
        <v>Variety</v>
      </c>
      <c r="C3261" s="30" t="s">
        <v>46</v>
      </c>
      <c r="E3261" s="29" t="str">
        <f>Factor2Name</f>
        <v>Variety</v>
      </c>
      <c r="F3261" s="30" t="s">
        <v>46</v>
      </c>
      <c r="H3261" s="29" t="str">
        <f>Factor2Name</f>
        <v>Variety</v>
      </c>
      <c r="I3261" s="30" t="s">
        <v>46</v>
      </c>
      <c r="K3261" s="29" t="str">
        <f>Factor2Name</f>
        <v>Variety</v>
      </c>
      <c r="L3261" s="30" t="s">
        <v>46</v>
      </c>
    </row>
    <row r="3262" spans="2:12" ht="13" x14ac:dyDescent="0.3">
      <c r="B3262" s="29" t="str">
        <f>Factor3Name</f>
        <v>Fertiliser</v>
      </c>
      <c r="C3262" s="30" t="s">
        <v>38</v>
      </c>
      <c r="E3262" s="29" t="str">
        <f>Factor3Name</f>
        <v>Fertiliser</v>
      </c>
      <c r="F3262" s="30" t="s">
        <v>38</v>
      </c>
      <c r="H3262" s="29" t="str">
        <f>Factor3Name</f>
        <v>Fertiliser</v>
      </c>
      <c r="I3262" s="30" t="s">
        <v>38</v>
      </c>
      <c r="K3262" s="29" t="str">
        <f>Factor3Name</f>
        <v>Fertiliser</v>
      </c>
      <c r="L3262" s="30" t="s">
        <v>38</v>
      </c>
    </row>
    <row r="3263" spans="2:12" ht="13" x14ac:dyDescent="0.3">
      <c r="B3263" s="29" t="str">
        <f>Factor1Name</f>
        <v>Weeding</v>
      </c>
      <c r="C3263" s="30" t="s">
        <v>51</v>
      </c>
      <c r="E3263" s="29" t="str">
        <f>Factor1Name</f>
        <v>Weeding</v>
      </c>
      <c r="F3263" s="30" t="s">
        <v>51</v>
      </c>
      <c r="H3263" s="29" t="str">
        <f>Factor1Name</f>
        <v>Weeding</v>
      </c>
      <c r="I3263" s="30" t="s">
        <v>51</v>
      </c>
      <c r="K3263" s="29" t="str">
        <f>Factor1Name</f>
        <v>Weeding</v>
      </c>
      <c r="L3263" s="30" t="s">
        <v>51</v>
      </c>
    </row>
    <row r="3264" spans="2:12" ht="13" x14ac:dyDescent="0.3">
      <c r="B3264" s="25" t="s">
        <v>14</v>
      </c>
      <c r="C3264" s="26">
        <v>927.5</v>
      </c>
      <c r="E3264" s="25" t="s">
        <v>14</v>
      </c>
      <c r="F3264" s="26">
        <v>1043</v>
      </c>
      <c r="H3264" s="25" t="s">
        <v>14</v>
      </c>
      <c r="I3264" s="26">
        <v>1005.7</v>
      </c>
      <c r="K3264" s="25" t="s">
        <v>14</v>
      </c>
      <c r="L3264" s="26">
        <v>1149.9000000000001</v>
      </c>
    </row>
    <row r="3266" spans="2:12" ht="13" x14ac:dyDescent="0.3">
      <c r="B3266" s="27" t="s">
        <v>3</v>
      </c>
      <c r="C3266" s="28">
        <v>2018</v>
      </c>
      <c r="E3266" s="27" t="s">
        <v>3</v>
      </c>
      <c r="F3266" s="28">
        <v>2018</v>
      </c>
      <c r="H3266" s="27" t="s">
        <v>3</v>
      </c>
      <c r="I3266" s="28">
        <v>2018</v>
      </c>
      <c r="K3266" s="27" t="s">
        <v>3</v>
      </c>
      <c r="L3266" s="28">
        <v>2018</v>
      </c>
    </row>
    <row r="3267" spans="2:12" ht="13" x14ac:dyDescent="0.3">
      <c r="B3267" s="29" t="str">
        <f>UnitName</f>
        <v>Plot</v>
      </c>
      <c r="C3267" s="30">
        <v>4</v>
      </c>
      <c r="E3267" s="29" t="str">
        <f>UnitName</f>
        <v>Plot</v>
      </c>
      <c r="F3267" s="30">
        <v>4</v>
      </c>
      <c r="H3267" s="29" t="str">
        <f>UnitName</f>
        <v>Plot</v>
      </c>
      <c r="I3267" s="30">
        <v>4</v>
      </c>
      <c r="K3267" s="29" t="str">
        <f>UnitName</f>
        <v>Plot</v>
      </c>
      <c r="L3267" s="30">
        <v>4</v>
      </c>
    </row>
    <row r="3268" spans="2:12" ht="13" x14ac:dyDescent="0.3">
      <c r="B3268" s="29" t="str">
        <f>BlockName</f>
        <v>Name</v>
      </c>
      <c r="C3268" s="30" t="s">
        <v>55</v>
      </c>
      <c r="E3268" s="29" t="str">
        <f>BlockName</f>
        <v>Name</v>
      </c>
      <c r="F3268" s="30" t="s">
        <v>55</v>
      </c>
      <c r="H3268" s="29" t="str">
        <f>BlockName</f>
        <v>Name</v>
      </c>
      <c r="I3268" s="30" t="s">
        <v>55</v>
      </c>
      <c r="K3268" s="29" t="str">
        <f>BlockName</f>
        <v>Name</v>
      </c>
      <c r="L3268" s="30" t="s">
        <v>55</v>
      </c>
    </row>
    <row r="3269" spans="2:12" ht="13" x14ac:dyDescent="0.3">
      <c r="B3269" s="29" t="str">
        <f>Factor2Name</f>
        <v>Variety</v>
      </c>
      <c r="C3269" s="30" t="s">
        <v>46</v>
      </c>
      <c r="E3269" s="29" t="str">
        <f>Factor2Name</f>
        <v>Variety</v>
      </c>
      <c r="F3269" s="30" t="s">
        <v>46</v>
      </c>
      <c r="H3269" s="29" t="str">
        <f>Factor2Name</f>
        <v>Variety</v>
      </c>
      <c r="I3269" s="30" t="s">
        <v>46</v>
      </c>
      <c r="K3269" s="29" t="str">
        <f>Factor2Name</f>
        <v>Variety</v>
      </c>
      <c r="L3269" s="30" t="s">
        <v>46</v>
      </c>
    </row>
    <row r="3270" spans="2:12" ht="13" x14ac:dyDescent="0.3">
      <c r="B3270" s="29" t="str">
        <f>Factor3Name</f>
        <v>Fertiliser</v>
      </c>
      <c r="C3270" s="30" t="s">
        <v>38</v>
      </c>
      <c r="E3270" s="29" t="str">
        <f>Factor3Name</f>
        <v>Fertiliser</v>
      </c>
      <c r="F3270" s="30" t="s">
        <v>38</v>
      </c>
      <c r="H3270" s="29" t="str">
        <f>Factor3Name</f>
        <v>Fertiliser</v>
      </c>
      <c r="I3270" s="30" t="s">
        <v>38</v>
      </c>
      <c r="K3270" s="29" t="str">
        <f>Factor3Name</f>
        <v>Fertiliser</v>
      </c>
      <c r="L3270" s="30" t="s">
        <v>38</v>
      </c>
    </row>
    <row r="3271" spans="2:12" ht="13" x14ac:dyDescent="0.3">
      <c r="B3271" s="29" t="str">
        <f>Factor1Name</f>
        <v>Weeding</v>
      </c>
      <c r="C3271" s="30" t="s">
        <v>51</v>
      </c>
      <c r="E3271" s="29" t="str">
        <f>Factor1Name</f>
        <v>Weeding</v>
      </c>
      <c r="F3271" s="30" t="s">
        <v>51</v>
      </c>
      <c r="H3271" s="29" t="str">
        <f>Factor1Name</f>
        <v>Weeding</v>
      </c>
      <c r="I3271" s="30" t="s">
        <v>51</v>
      </c>
      <c r="K3271" s="29" t="str">
        <f>Factor1Name</f>
        <v>Weeding</v>
      </c>
      <c r="L3271" s="30" t="s">
        <v>51</v>
      </c>
    </row>
    <row r="3272" spans="2:12" ht="13" x14ac:dyDescent="0.3">
      <c r="B3272" s="25" t="s">
        <v>14</v>
      </c>
      <c r="C3272" s="26">
        <v>988</v>
      </c>
      <c r="E3272" s="25" t="s">
        <v>14</v>
      </c>
      <c r="F3272" s="26">
        <v>1020.8</v>
      </c>
      <c r="H3272" s="25" t="s">
        <v>14</v>
      </c>
      <c r="I3272" s="26">
        <v>952.2</v>
      </c>
      <c r="K3272" s="25" t="s">
        <v>14</v>
      </c>
      <c r="L3272" s="26">
        <v>907.9</v>
      </c>
    </row>
    <row r="3274" spans="2:12" ht="13" x14ac:dyDescent="0.3">
      <c r="B3274" s="27" t="s">
        <v>3</v>
      </c>
      <c r="C3274" s="28">
        <v>2018</v>
      </c>
      <c r="E3274" s="27" t="s">
        <v>3</v>
      </c>
      <c r="F3274" s="28">
        <v>2018</v>
      </c>
      <c r="H3274" s="27" t="s">
        <v>3</v>
      </c>
      <c r="I3274" s="28">
        <v>2018</v>
      </c>
      <c r="K3274" s="27" t="s">
        <v>3</v>
      </c>
      <c r="L3274" s="28">
        <v>2018</v>
      </c>
    </row>
    <row r="3275" spans="2:12" ht="13" x14ac:dyDescent="0.3">
      <c r="B3275" s="29" t="str">
        <f>UnitName</f>
        <v>Plot</v>
      </c>
      <c r="C3275" s="30">
        <v>4</v>
      </c>
      <c r="E3275" s="29" t="str">
        <f>UnitName</f>
        <v>Plot</v>
      </c>
      <c r="F3275" s="30">
        <v>4</v>
      </c>
      <c r="H3275" s="29" t="str">
        <f>UnitName</f>
        <v>Plot</v>
      </c>
      <c r="I3275" s="30">
        <v>4</v>
      </c>
      <c r="K3275" s="29" t="str">
        <f>UnitName</f>
        <v>Plot</v>
      </c>
      <c r="L3275" s="30">
        <v>4</v>
      </c>
    </row>
    <row r="3276" spans="2:12" ht="13" x14ac:dyDescent="0.3">
      <c r="B3276" s="29" t="str">
        <f>BlockName</f>
        <v>Name</v>
      </c>
      <c r="C3276" s="30" t="s">
        <v>55</v>
      </c>
      <c r="E3276" s="29" t="str">
        <f>BlockName</f>
        <v>Name</v>
      </c>
      <c r="F3276" s="30" t="s">
        <v>55</v>
      </c>
      <c r="H3276" s="29" t="str">
        <f>BlockName</f>
        <v>Name</v>
      </c>
      <c r="I3276" s="30" t="s">
        <v>55</v>
      </c>
      <c r="K3276" s="29" t="str">
        <f>BlockName</f>
        <v>Name</v>
      </c>
      <c r="L3276" s="30" t="s">
        <v>55</v>
      </c>
    </row>
    <row r="3277" spans="2:12" ht="13" x14ac:dyDescent="0.3">
      <c r="B3277" s="29" t="str">
        <f>Factor2Name</f>
        <v>Variety</v>
      </c>
      <c r="C3277" s="30" t="s">
        <v>46</v>
      </c>
      <c r="E3277" s="29" t="str">
        <f>Factor2Name</f>
        <v>Variety</v>
      </c>
      <c r="F3277" s="30" t="s">
        <v>46</v>
      </c>
      <c r="H3277" s="29" t="str">
        <f>Factor2Name</f>
        <v>Variety</v>
      </c>
      <c r="I3277" s="30" t="s">
        <v>46</v>
      </c>
      <c r="K3277" s="29" t="str">
        <f>Factor2Name</f>
        <v>Variety</v>
      </c>
      <c r="L3277" s="30" t="s">
        <v>46</v>
      </c>
    </row>
    <row r="3278" spans="2:12" ht="13" x14ac:dyDescent="0.3">
      <c r="B3278" s="29" t="str">
        <f>Factor3Name</f>
        <v>Fertiliser</v>
      </c>
      <c r="C3278" s="30" t="s">
        <v>38</v>
      </c>
      <c r="E3278" s="29" t="str">
        <f>Factor3Name</f>
        <v>Fertiliser</v>
      </c>
      <c r="F3278" s="30" t="s">
        <v>38</v>
      </c>
      <c r="H3278" s="29" t="str">
        <f>Factor3Name</f>
        <v>Fertiliser</v>
      </c>
      <c r="I3278" s="30" t="s">
        <v>38</v>
      </c>
      <c r="K3278" s="29" t="str">
        <f>Factor3Name</f>
        <v>Fertiliser</v>
      </c>
      <c r="L3278" s="30" t="s">
        <v>38</v>
      </c>
    </row>
    <row r="3279" spans="2:12" ht="13" x14ac:dyDescent="0.3">
      <c r="B3279" s="29" t="str">
        <f>Factor1Name</f>
        <v>Weeding</v>
      </c>
      <c r="C3279" s="30" t="s">
        <v>51</v>
      </c>
      <c r="E3279" s="29" t="str">
        <f>Factor1Name</f>
        <v>Weeding</v>
      </c>
      <c r="F3279" s="30" t="s">
        <v>51</v>
      </c>
      <c r="H3279" s="29" t="str">
        <f>Factor1Name</f>
        <v>Weeding</v>
      </c>
      <c r="I3279" s="30" t="s">
        <v>51</v>
      </c>
      <c r="K3279" s="29" t="str">
        <f>Factor1Name</f>
        <v>Weeding</v>
      </c>
      <c r="L3279" s="30" t="s">
        <v>51</v>
      </c>
    </row>
    <row r="3280" spans="2:12" ht="13" x14ac:dyDescent="0.3">
      <c r="B3280" s="25" t="s">
        <v>14</v>
      </c>
      <c r="C3280" s="26">
        <v>864.3</v>
      </c>
      <c r="E3280" s="25" t="s">
        <v>14</v>
      </c>
      <c r="F3280" s="26">
        <v>1088.9000000000001</v>
      </c>
      <c r="H3280" s="25" t="s">
        <v>14</v>
      </c>
      <c r="I3280" s="26">
        <v>991.6</v>
      </c>
      <c r="K3280" s="25" t="s">
        <v>14</v>
      </c>
      <c r="L3280" s="26">
        <v>987.8</v>
      </c>
    </row>
    <row r="3282" spans="2:12" ht="13" x14ac:dyDescent="0.3">
      <c r="B3282" s="27" t="s">
        <v>3</v>
      </c>
      <c r="C3282" s="28">
        <v>2018</v>
      </c>
      <c r="E3282" s="27" t="s">
        <v>3</v>
      </c>
      <c r="F3282" s="28">
        <v>2018</v>
      </c>
      <c r="H3282" s="27" t="s">
        <v>3</v>
      </c>
      <c r="I3282" s="28">
        <v>2018</v>
      </c>
      <c r="K3282" s="27" t="s">
        <v>3</v>
      </c>
      <c r="L3282" s="28">
        <v>2018</v>
      </c>
    </row>
    <row r="3283" spans="2:12" ht="13" x14ac:dyDescent="0.3">
      <c r="B3283" s="29" t="str">
        <f>UnitName</f>
        <v>Plot</v>
      </c>
      <c r="C3283" s="30">
        <v>5</v>
      </c>
      <c r="E3283" s="29" t="str">
        <f>UnitName</f>
        <v>Plot</v>
      </c>
      <c r="F3283" s="30">
        <v>5</v>
      </c>
      <c r="H3283" s="29" t="str">
        <f>UnitName</f>
        <v>Plot</v>
      </c>
      <c r="I3283" s="30">
        <v>5</v>
      </c>
      <c r="K3283" s="29" t="str">
        <f>UnitName</f>
        <v>Plot</v>
      </c>
      <c r="L3283" s="30">
        <v>5</v>
      </c>
    </row>
    <row r="3284" spans="2:12" ht="13" x14ac:dyDescent="0.3">
      <c r="B3284" s="29" t="str">
        <f>BlockName</f>
        <v>Name</v>
      </c>
      <c r="C3284" s="30" t="s">
        <v>55</v>
      </c>
      <c r="E3284" s="29" t="str">
        <f>BlockName</f>
        <v>Name</v>
      </c>
      <c r="F3284" s="30" t="s">
        <v>55</v>
      </c>
      <c r="H3284" s="29" t="str">
        <f>BlockName</f>
        <v>Name</v>
      </c>
      <c r="I3284" s="30" t="s">
        <v>55</v>
      </c>
      <c r="K3284" s="29" t="str">
        <f>BlockName</f>
        <v>Name</v>
      </c>
      <c r="L3284" s="30" t="s">
        <v>55</v>
      </c>
    </row>
    <row r="3285" spans="2:12" ht="13" x14ac:dyDescent="0.3">
      <c r="B3285" s="29" t="str">
        <f>Factor2Name</f>
        <v>Variety</v>
      </c>
      <c r="C3285" s="30" t="s">
        <v>46</v>
      </c>
      <c r="E3285" s="29" t="str">
        <f>Factor2Name</f>
        <v>Variety</v>
      </c>
      <c r="F3285" s="30" t="s">
        <v>46</v>
      </c>
      <c r="H3285" s="29" t="str">
        <f>Factor2Name</f>
        <v>Variety</v>
      </c>
      <c r="I3285" s="30" t="s">
        <v>46</v>
      </c>
      <c r="K3285" s="29" t="str">
        <f>Factor2Name</f>
        <v>Variety</v>
      </c>
      <c r="L3285" s="30" t="s">
        <v>46</v>
      </c>
    </row>
    <row r="3286" spans="2:12" ht="13" x14ac:dyDescent="0.3">
      <c r="B3286" s="29" t="str">
        <f>Factor3Name</f>
        <v>Fertiliser</v>
      </c>
      <c r="C3286" s="30" t="s">
        <v>38</v>
      </c>
      <c r="E3286" s="29" t="str">
        <f>Factor3Name</f>
        <v>Fertiliser</v>
      </c>
      <c r="F3286" s="30" t="s">
        <v>38</v>
      </c>
      <c r="H3286" s="29" t="str">
        <f>Factor3Name</f>
        <v>Fertiliser</v>
      </c>
      <c r="I3286" s="30" t="s">
        <v>38</v>
      </c>
      <c r="K3286" s="29" t="str">
        <f>Factor3Name</f>
        <v>Fertiliser</v>
      </c>
      <c r="L3286" s="30" t="s">
        <v>38</v>
      </c>
    </row>
    <row r="3287" spans="2:12" ht="13" x14ac:dyDescent="0.3">
      <c r="B3287" s="29" t="str">
        <f>Factor1Name</f>
        <v>Weeding</v>
      </c>
      <c r="C3287" s="30" t="s">
        <v>51</v>
      </c>
      <c r="E3287" s="29" t="str">
        <f>Factor1Name</f>
        <v>Weeding</v>
      </c>
      <c r="F3287" s="30" t="s">
        <v>51</v>
      </c>
      <c r="H3287" s="29" t="str">
        <f>Factor1Name</f>
        <v>Weeding</v>
      </c>
      <c r="I3287" s="30" t="s">
        <v>51</v>
      </c>
      <c r="K3287" s="29" t="str">
        <f>Factor1Name</f>
        <v>Weeding</v>
      </c>
      <c r="L3287" s="30" t="s">
        <v>51</v>
      </c>
    </row>
    <row r="3288" spans="2:12" ht="13" x14ac:dyDescent="0.3">
      <c r="B3288" s="25" t="s">
        <v>14</v>
      </c>
      <c r="C3288" s="26">
        <v>960.7</v>
      </c>
      <c r="E3288" s="25" t="s">
        <v>14</v>
      </c>
      <c r="F3288" s="26">
        <v>834.2</v>
      </c>
      <c r="H3288" s="25" t="s">
        <v>14</v>
      </c>
      <c r="I3288" s="26">
        <v>1180.9000000000001</v>
      </c>
      <c r="K3288" s="25" t="s">
        <v>14</v>
      </c>
      <c r="L3288" s="26">
        <v>1023</v>
      </c>
    </row>
    <row r="3290" spans="2:12" ht="13" x14ac:dyDescent="0.3">
      <c r="B3290" s="27" t="s">
        <v>3</v>
      </c>
      <c r="C3290" s="28">
        <v>2018</v>
      </c>
      <c r="E3290" s="27" t="s">
        <v>3</v>
      </c>
      <c r="F3290" s="28">
        <v>2018</v>
      </c>
      <c r="H3290" s="27" t="s">
        <v>3</v>
      </c>
      <c r="I3290" s="28">
        <v>2018</v>
      </c>
      <c r="K3290" s="27" t="s">
        <v>3</v>
      </c>
      <c r="L3290" s="28">
        <v>2018</v>
      </c>
    </row>
    <row r="3291" spans="2:12" ht="13" x14ac:dyDescent="0.3">
      <c r="B3291" s="29" t="str">
        <f>UnitName</f>
        <v>Plot</v>
      </c>
      <c r="C3291" s="30">
        <v>5</v>
      </c>
      <c r="E3291" s="29" t="str">
        <f>UnitName</f>
        <v>Plot</v>
      </c>
      <c r="F3291" s="30">
        <v>5</v>
      </c>
      <c r="H3291" s="29" t="str">
        <f>UnitName</f>
        <v>Plot</v>
      </c>
      <c r="I3291" s="30">
        <v>5</v>
      </c>
      <c r="K3291" s="29" t="str">
        <f>UnitName</f>
        <v>Plot</v>
      </c>
      <c r="L3291" s="30">
        <v>5</v>
      </c>
    </row>
    <row r="3292" spans="2:12" ht="13" x14ac:dyDescent="0.3">
      <c r="B3292" s="29" t="str">
        <f>BlockName</f>
        <v>Name</v>
      </c>
      <c r="C3292" s="30" t="s">
        <v>55</v>
      </c>
      <c r="E3292" s="29" t="str">
        <f>BlockName</f>
        <v>Name</v>
      </c>
      <c r="F3292" s="30" t="s">
        <v>55</v>
      </c>
      <c r="H3292" s="29" t="str">
        <f>BlockName</f>
        <v>Name</v>
      </c>
      <c r="I3292" s="30" t="s">
        <v>55</v>
      </c>
      <c r="K3292" s="29" t="str">
        <f>BlockName</f>
        <v>Name</v>
      </c>
      <c r="L3292" s="30" t="s">
        <v>55</v>
      </c>
    </row>
    <row r="3293" spans="2:12" ht="13" x14ac:dyDescent="0.3">
      <c r="B3293" s="29" t="str">
        <f>Factor2Name</f>
        <v>Variety</v>
      </c>
      <c r="C3293" s="30" t="s">
        <v>46</v>
      </c>
      <c r="E3293" s="29" t="str">
        <f>Factor2Name</f>
        <v>Variety</v>
      </c>
      <c r="F3293" s="30" t="s">
        <v>46</v>
      </c>
      <c r="H3293" s="29" t="str">
        <f>Factor2Name</f>
        <v>Variety</v>
      </c>
      <c r="I3293" s="30" t="s">
        <v>46</v>
      </c>
      <c r="K3293" s="29" t="str">
        <f>Factor2Name</f>
        <v>Variety</v>
      </c>
      <c r="L3293" s="30" t="s">
        <v>46</v>
      </c>
    </row>
    <row r="3294" spans="2:12" ht="13" x14ac:dyDescent="0.3">
      <c r="B3294" s="29" t="str">
        <f>Factor3Name</f>
        <v>Fertiliser</v>
      </c>
      <c r="C3294" s="30" t="s">
        <v>38</v>
      </c>
      <c r="E3294" s="29" t="str">
        <f>Factor3Name</f>
        <v>Fertiliser</v>
      </c>
      <c r="F3294" s="30" t="s">
        <v>38</v>
      </c>
      <c r="H3294" s="29" t="str">
        <f>Factor3Name</f>
        <v>Fertiliser</v>
      </c>
      <c r="I3294" s="30" t="s">
        <v>38</v>
      </c>
      <c r="K3294" s="29" t="str">
        <f>Factor3Name</f>
        <v>Fertiliser</v>
      </c>
      <c r="L3294" s="30" t="s">
        <v>38</v>
      </c>
    </row>
    <row r="3295" spans="2:12" ht="13" x14ac:dyDescent="0.3">
      <c r="B3295" s="29" t="str">
        <f>Factor1Name</f>
        <v>Weeding</v>
      </c>
      <c r="C3295" s="30" t="s">
        <v>51</v>
      </c>
      <c r="E3295" s="29" t="str">
        <f>Factor1Name</f>
        <v>Weeding</v>
      </c>
      <c r="F3295" s="30" t="s">
        <v>51</v>
      </c>
      <c r="H3295" s="29" t="str">
        <f>Factor1Name</f>
        <v>Weeding</v>
      </c>
      <c r="I3295" s="30" t="s">
        <v>51</v>
      </c>
      <c r="K3295" s="29" t="str">
        <f>Factor1Name</f>
        <v>Weeding</v>
      </c>
      <c r="L3295" s="30" t="s">
        <v>51</v>
      </c>
    </row>
    <row r="3296" spans="2:12" ht="13" x14ac:dyDescent="0.3">
      <c r="B3296" s="25" t="s">
        <v>14</v>
      </c>
      <c r="C3296" s="26">
        <v>940.4</v>
      </c>
      <c r="E3296" s="25" t="s">
        <v>14</v>
      </c>
      <c r="F3296" s="26">
        <v>992.3</v>
      </c>
      <c r="H3296" s="25" t="s">
        <v>14</v>
      </c>
      <c r="I3296" s="26">
        <v>957.1</v>
      </c>
      <c r="K3296" s="25" t="s">
        <v>14</v>
      </c>
      <c r="L3296" s="26">
        <v>1099.7</v>
      </c>
    </row>
    <row r="3298" spans="2:12" ht="13" x14ac:dyDescent="0.3">
      <c r="B3298" s="27" t="s">
        <v>3</v>
      </c>
      <c r="C3298" s="28">
        <v>2018</v>
      </c>
      <c r="E3298" s="27" t="s">
        <v>3</v>
      </c>
      <c r="F3298" s="28">
        <v>2018</v>
      </c>
      <c r="H3298" s="27" t="s">
        <v>3</v>
      </c>
      <c r="I3298" s="28">
        <v>2018</v>
      </c>
      <c r="K3298" s="27" t="s">
        <v>3</v>
      </c>
      <c r="L3298" s="28">
        <v>2018</v>
      </c>
    </row>
    <row r="3299" spans="2:12" ht="13" x14ac:dyDescent="0.3">
      <c r="B3299" s="29" t="str">
        <f>UnitName</f>
        <v>Plot</v>
      </c>
      <c r="C3299" s="30">
        <v>5</v>
      </c>
      <c r="E3299" s="29" t="str">
        <f>UnitName</f>
        <v>Plot</v>
      </c>
      <c r="F3299" s="30">
        <v>5</v>
      </c>
      <c r="H3299" s="29" t="str">
        <f>UnitName</f>
        <v>Plot</v>
      </c>
      <c r="I3299" s="30">
        <v>5</v>
      </c>
      <c r="K3299" s="29" t="str">
        <f>UnitName</f>
        <v>Plot</v>
      </c>
      <c r="L3299" s="30">
        <v>5</v>
      </c>
    </row>
    <row r="3300" spans="2:12" ht="13" x14ac:dyDescent="0.3">
      <c r="B3300" s="29" t="str">
        <f>BlockName</f>
        <v>Name</v>
      </c>
      <c r="C3300" s="30" t="s">
        <v>55</v>
      </c>
      <c r="E3300" s="29" t="str">
        <f>BlockName</f>
        <v>Name</v>
      </c>
      <c r="F3300" s="30" t="s">
        <v>55</v>
      </c>
      <c r="H3300" s="29" t="str">
        <f>BlockName</f>
        <v>Name</v>
      </c>
      <c r="I3300" s="30" t="s">
        <v>55</v>
      </c>
      <c r="K3300" s="29" t="str">
        <f>BlockName</f>
        <v>Name</v>
      </c>
      <c r="L3300" s="30" t="s">
        <v>55</v>
      </c>
    </row>
    <row r="3301" spans="2:12" ht="13" x14ac:dyDescent="0.3">
      <c r="B3301" s="29" t="str">
        <f>Factor2Name</f>
        <v>Variety</v>
      </c>
      <c r="C3301" s="30" t="s">
        <v>46</v>
      </c>
      <c r="E3301" s="29" t="str">
        <f>Factor2Name</f>
        <v>Variety</v>
      </c>
      <c r="F3301" s="30" t="s">
        <v>46</v>
      </c>
      <c r="H3301" s="29" t="str">
        <f>Factor2Name</f>
        <v>Variety</v>
      </c>
      <c r="I3301" s="30" t="s">
        <v>46</v>
      </c>
      <c r="K3301" s="29" t="str">
        <f>Factor2Name</f>
        <v>Variety</v>
      </c>
      <c r="L3301" s="30" t="s">
        <v>46</v>
      </c>
    </row>
    <row r="3302" spans="2:12" ht="13" x14ac:dyDescent="0.3">
      <c r="B3302" s="29" t="str">
        <f>Factor3Name</f>
        <v>Fertiliser</v>
      </c>
      <c r="C3302" s="30" t="s">
        <v>38</v>
      </c>
      <c r="E3302" s="29" t="str">
        <f>Factor3Name</f>
        <v>Fertiliser</v>
      </c>
      <c r="F3302" s="30" t="s">
        <v>38</v>
      </c>
      <c r="H3302" s="29" t="str">
        <f>Factor3Name</f>
        <v>Fertiliser</v>
      </c>
      <c r="I3302" s="30" t="s">
        <v>38</v>
      </c>
      <c r="K3302" s="29" t="str">
        <f>Factor3Name</f>
        <v>Fertiliser</v>
      </c>
      <c r="L3302" s="30" t="s">
        <v>38</v>
      </c>
    </row>
    <row r="3303" spans="2:12" ht="13" x14ac:dyDescent="0.3">
      <c r="B3303" s="29" t="str">
        <f>Factor1Name</f>
        <v>Weeding</v>
      </c>
      <c r="C3303" s="30" t="s">
        <v>51</v>
      </c>
      <c r="E3303" s="29" t="str">
        <f>Factor1Name</f>
        <v>Weeding</v>
      </c>
      <c r="F3303" s="30" t="s">
        <v>51</v>
      </c>
      <c r="H3303" s="29" t="str">
        <f>Factor1Name</f>
        <v>Weeding</v>
      </c>
      <c r="I3303" s="30" t="s">
        <v>51</v>
      </c>
      <c r="K3303" s="29" t="str">
        <f>Factor1Name</f>
        <v>Weeding</v>
      </c>
      <c r="L3303" s="30" t="s">
        <v>51</v>
      </c>
    </row>
    <row r="3304" spans="2:12" ht="13" x14ac:dyDescent="0.3">
      <c r="B3304" s="25" t="s">
        <v>14</v>
      </c>
      <c r="C3304" s="26">
        <v>1054.5</v>
      </c>
      <c r="E3304" s="25" t="s">
        <v>14</v>
      </c>
      <c r="F3304" s="26">
        <v>1119.8</v>
      </c>
      <c r="H3304" s="25" t="s">
        <v>14</v>
      </c>
      <c r="I3304" s="26">
        <v>918.5</v>
      </c>
      <c r="K3304" s="25" t="s">
        <v>14</v>
      </c>
      <c r="L3304" s="26">
        <v>878</v>
      </c>
    </row>
    <row r="3306" spans="2:12" ht="13" x14ac:dyDescent="0.3">
      <c r="B3306" s="27" t="s">
        <v>3</v>
      </c>
      <c r="C3306" s="28">
        <v>2018</v>
      </c>
      <c r="E3306" s="27" t="s">
        <v>3</v>
      </c>
      <c r="F3306" s="28">
        <v>2018</v>
      </c>
      <c r="H3306" s="27" t="s">
        <v>3</v>
      </c>
      <c r="I3306" s="28">
        <v>2018</v>
      </c>
      <c r="K3306" s="27" t="s">
        <v>3</v>
      </c>
      <c r="L3306" s="28">
        <v>2018</v>
      </c>
    </row>
    <row r="3307" spans="2:12" ht="13" x14ac:dyDescent="0.3">
      <c r="B3307" s="29" t="str">
        <f>UnitName</f>
        <v>Plot</v>
      </c>
      <c r="C3307" s="30">
        <v>5</v>
      </c>
      <c r="E3307" s="29" t="str">
        <f>UnitName</f>
        <v>Plot</v>
      </c>
      <c r="F3307" s="30">
        <v>5</v>
      </c>
      <c r="H3307" s="29" t="str">
        <f>UnitName</f>
        <v>Plot</v>
      </c>
      <c r="I3307" s="30">
        <v>5</v>
      </c>
      <c r="K3307" s="29" t="str">
        <f>UnitName</f>
        <v>Plot</v>
      </c>
      <c r="L3307" s="30">
        <v>5</v>
      </c>
    </row>
    <row r="3308" spans="2:12" ht="13" x14ac:dyDescent="0.3">
      <c r="B3308" s="29" t="str">
        <f>BlockName</f>
        <v>Name</v>
      </c>
      <c r="C3308" s="30" t="s">
        <v>55</v>
      </c>
      <c r="E3308" s="29" t="str">
        <f>BlockName</f>
        <v>Name</v>
      </c>
      <c r="F3308" s="30" t="s">
        <v>55</v>
      </c>
      <c r="H3308" s="29" t="str">
        <f>BlockName</f>
        <v>Name</v>
      </c>
      <c r="I3308" s="30" t="s">
        <v>55</v>
      </c>
      <c r="K3308" s="29" t="str">
        <f>BlockName</f>
        <v>Name</v>
      </c>
      <c r="L3308" s="30" t="s">
        <v>55</v>
      </c>
    </row>
    <row r="3309" spans="2:12" ht="13" x14ac:dyDescent="0.3">
      <c r="B3309" s="29" t="str">
        <f>Factor2Name</f>
        <v>Variety</v>
      </c>
      <c r="C3309" s="30" t="s">
        <v>46</v>
      </c>
      <c r="E3309" s="29" t="str">
        <f>Factor2Name</f>
        <v>Variety</v>
      </c>
      <c r="F3309" s="30" t="s">
        <v>46</v>
      </c>
      <c r="H3309" s="29" t="str">
        <f>Factor2Name</f>
        <v>Variety</v>
      </c>
      <c r="I3309" s="30" t="s">
        <v>46</v>
      </c>
      <c r="K3309" s="29" t="str">
        <f>Factor2Name</f>
        <v>Variety</v>
      </c>
      <c r="L3309" s="30" t="s">
        <v>46</v>
      </c>
    </row>
    <row r="3310" spans="2:12" ht="13" x14ac:dyDescent="0.3">
      <c r="B3310" s="29" t="str">
        <f>Factor3Name</f>
        <v>Fertiliser</v>
      </c>
      <c r="C3310" s="30" t="s">
        <v>38</v>
      </c>
      <c r="E3310" s="29" t="str">
        <f>Factor3Name</f>
        <v>Fertiliser</v>
      </c>
      <c r="F3310" s="30" t="s">
        <v>38</v>
      </c>
      <c r="H3310" s="29" t="str">
        <f>Factor3Name</f>
        <v>Fertiliser</v>
      </c>
      <c r="I3310" s="30" t="s">
        <v>38</v>
      </c>
      <c r="K3310" s="29" t="str">
        <f>Factor3Name</f>
        <v>Fertiliser</v>
      </c>
      <c r="L3310" s="30" t="s">
        <v>38</v>
      </c>
    </row>
    <row r="3311" spans="2:12" ht="13" x14ac:dyDescent="0.3">
      <c r="B3311" s="29" t="str">
        <f>Factor1Name</f>
        <v>Weeding</v>
      </c>
      <c r="C3311" s="30" t="s">
        <v>51</v>
      </c>
      <c r="E3311" s="29" t="str">
        <f>Factor1Name</f>
        <v>Weeding</v>
      </c>
      <c r="F3311" s="30" t="s">
        <v>51</v>
      </c>
      <c r="H3311" s="29" t="str">
        <f>Factor1Name</f>
        <v>Weeding</v>
      </c>
      <c r="I3311" s="30" t="s">
        <v>51</v>
      </c>
      <c r="K3311" s="29" t="str">
        <f>Factor1Name</f>
        <v>Weeding</v>
      </c>
      <c r="L3311" s="30" t="s">
        <v>51</v>
      </c>
    </row>
    <row r="3312" spans="2:12" ht="13" x14ac:dyDescent="0.3">
      <c r="B3312" s="25" t="s">
        <v>14</v>
      </c>
      <c r="C3312" s="26">
        <v>992.3</v>
      </c>
      <c r="E3312" s="25" t="s">
        <v>14</v>
      </c>
      <c r="F3312" s="26">
        <v>884.7</v>
      </c>
      <c r="H3312" s="25" t="s">
        <v>14</v>
      </c>
      <c r="I3312" s="26">
        <v>899.7</v>
      </c>
      <c r="K3312" s="25" t="s">
        <v>14</v>
      </c>
      <c r="L3312" s="26">
        <v>999.9</v>
      </c>
    </row>
    <row r="3314" spans="2:12" ht="13" x14ac:dyDescent="0.3">
      <c r="B3314" s="27" t="s">
        <v>3</v>
      </c>
      <c r="C3314" s="28">
        <v>2018</v>
      </c>
      <c r="E3314" s="27" t="s">
        <v>3</v>
      </c>
      <c r="F3314" s="28">
        <v>2018</v>
      </c>
      <c r="H3314" s="27" t="s">
        <v>3</v>
      </c>
      <c r="I3314" s="28">
        <v>2018</v>
      </c>
      <c r="K3314" s="27" t="s">
        <v>3</v>
      </c>
      <c r="L3314" s="28">
        <v>2018</v>
      </c>
    </row>
    <row r="3315" spans="2:12" ht="13" x14ac:dyDescent="0.3">
      <c r="B3315" s="29" t="str">
        <f>UnitName</f>
        <v>Plot</v>
      </c>
      <c r="C3315" s="30">
        <v>5</v>
      </c>
      <c r="E3315" s="29" t="str">
        <f>UnitName</f>
        <v>Plot</v>
      </c>
      <c r="F3315" s="30">
        <v>5</v>
      </c>
      <c r="H3315" s="29" t="str">
        <f>UnitName</f>
        <v>Plot</v>
      </c>
      <c r="I3315" s="30">
        <v>5</v>
      </c>
      <c r="K3315" s="29" t="str">
        <f>UnitName</f>
        <v>Plot</v>
      </c>
      <c r="L3315" s="30">
        <v>5</v>
      </c>
    </row>
    <row r="3316" spans="2:12" ht="13" x14ac:dyDescent="0.3">
      <c r="B3316" s="29" t="str">
        <f>BlockName</f>
        <v>Name</v>
      </c>
      <c r="C3316" s="30" t="s">
        <v>55</v>
      </c>
      <c r="E3316" s="29" t="str">
        <f>BlockName</f>
        <v>Name</v>
      </c>
      <c r="F3316" s="30" t="s">
        <v>55</v>
      </c>
      <c r="H3316" s="29" t="str">
        <f>BlockName</f>
        <v>Name</v>
      </c>
      <c r="I3316" s="30" t="s">
        <v>55</v>
      </c>
      <c r="K3316" s="29" t="str">
        <f>BlockName</f>
        <v>Name</v>
      </c>
      <c r="L3316" s="30" t="s">
        <v>55</v>
      </c>
    </row>
    <row r="3317" spans="2:12" ht="13" x14ac:dyDescent="0.3">
      <c r="B3317" s="29" t="str">
        <f>Factor2Name</f>
        <v>Variety</v>
      </c>
      <c r="C3317" s="30" t="s">
        <v>46</v>
      </c>
      <c r="E3317" s="29" t="str">
        <f>Factor2Name</f>
        <v>Variety</v>
      </c>
      <c r="F3317" s="30" t="s">
        <v>46</v>
      </c>
      <c r="H3317" s="29" t="str">
        <f>Factor2Name</f>
        <v>Variety</v>
      </c>
      <c r="I3317" s="30" t="s">
        <v>46</v>
      </c>
      <c r="K3317" s="29" t="str">
        <f>Factor2Name</f>
        <v>Variety</v>
      </c>
      <c r="L3317" s="30" t="s">
        <v>46</v>
      </c>
    </row>
    <row r="3318" spans="2:12" ht="13" x14ac:dyDescent="0.3">
      <c r="B3318" s="29" t="str">
        <f>Factor3Name</f>
        <v>Fertiliser</v>
      </c>
      <c r="C3318" s="30" t="s">
        <v>38</v>
      </c>
      <c r="E3318" s="29" t="str">
        <f>Factor3Name</f>
        <v>Fertiliser</v>
      </c>
      <c r="F3318" s="30" t="s">
        <v>38</v>
      </c>
      <c r="H3318" s="29" t="str">
        <f>Factor3Name</f>
        <v>Fertiliser</v>
      </c>
      <c r="I3318" s="30" t="s">
        <v>38</v>
      </c>
      <c r="K3318" s="29" t="str">
        <f>Factor3Name</f>
        <v>Fertiliser</v>
      </c>
      <c r="L3318" s="30" t="s">
        <v>38</v>
      </c>
    </row>
    <row r="3319" spans="2:12" ht="13" x14ac:dyDescent="0.3">
      <c r="B3319" s="29" t="str">
        <f>Factor1Name</f>
        <v>Weeding</v>
      </c>
      <c r="C3319" s="30" t="s">
        <v>51</v>
      </c>
      <c r="E3319" s="29" t="str">
        <f>Factor1Name</f>
        <v>Weeding</v>
      </c>
      <c r="F3319" s="30" t="s">
        <v>51</v>
      </c>
      <c r="H3319" s="29" t="str">
        <f>Factor1Name</f>
        <v>Weeding</v>
      </c>
      <c r="I3319" s="30" t="s">
        <v>51</v>
      </c>
      <c r="K3319" s="29" t="str">
        <f>Factor1Name</f>
        <v>Weeding</v>
      </c>
      <c r="L3319" s="30" t="s">
        <v>51</v>
      </c>
    </row>
    <row r="3320" spans="2:12" ht="13" x14ac:dyDescent="0.3">
      <c r="B3320" s="25" t="s">
        <v>14</v>
      </c>
      <c r="C3320" s="26">
        <v>1097.8</v>
      </c>
      <c r="E3320" s="25" t="s">
        <v>14</v>
      </c>
      <c r="F3320" s="26">
        <v>1046.9000000000001</v>
      </c>
      <c r="H3320" s="25" t="s">
        <v>14</v>
      </c>
      <c r="I3320" s="26">
        <v>1075.0999999999999</v>
      </c>
      <c r="K3320" s="25" t="s">
        <v>14</v>
      </c>
      <c r="L3320" s="26">
        <v>837.3</v>
      </c>
    </row>
    <row r="3322" spans="2:12" ht="13" x14ac:dyDescent="0.3">
      <c r="B3322" s="27" t="s">
        <v>3</v>
      </c>
      <c r="C3322" s="28">
        <v>2018</v>
      </c>
      <c r="E3322" s="27" t="s">
        <v>3</v>
      </c>
      <c r="F3322" s="28">
        <v>2018</v>
      </c>
      <c r="H3322" s="27" t="s">
        <v>3</v>
      </c>
      <c r="I3322" s="28">
        <v>2018</v>
      </c>
      <c r="K3322" s="27" t="s">
        <v>3</v>
      </c>
      <c r="L3322" s="28">
        <v>2018</v>
      </c>
    </row>
    <row r="3323" spans="2:12" ht="13" x14ac:dyDescent="0.3">
      <c r="B3323" s="29" t="str">
        <f>UnitName</f>
        <v>Plot</v>
      </c>
      <c r="C3323" s="30">
        <v>6</v>
      </c>
      <c r="E3323" s="29" t="str">
        <f>UnitName</f>
        <v>Plot</v>
      </c>
      <c r="F3323" s="30">
        <v>6</v>
      </c>
      <c r="H3323" s="29" t="str">
        <f>UnitName</f>
        <v>Plot</v>
      </c>
      <c r="I3323" s="30">
        <v>6</v>
      </c>
      <c r="K3323" s="29" t="str">
        <f>UnitName</f>
        <v>Plot</v>
      </c>
      <c r="L3323" s="30">
        <v>6</v>
      </c>
    </row>
    <row r="3324" spans="2:12" ht="13" x14ac:dyDescent="0.3">
      <c r="B3324" s="29" t="str">
        <f>BlockName</f>
        <v>Name</v>
      </c>
      <c r="C3324" s="30" t="s">
        <v>55</v>
      </c>
      <c r="E3324" s="29" t="str">
        <f>BlockName</f>
        <v>Name</v>
      </c>
      <c r="F3324" s="30" t="s">
        <v>55</v>
      </c>
      <c r="H3324" s="29" t="str">
        <f>BlockName</f>
        <v>Name</v>
      </c>
      <c r="I3324" s="30" t="s">
        <v>55</v>
      </c>
      <c r="K3324" s="29" t="str">
        <f>BlockName</f>
        <v>Name</v>
      </c>
      <c r="L3324" s="30" t="s">
        <v>55</v>
      </c>
    </row>
    <row r="3325" spans="2:12" ht="13" x14ac:dyDescent="0.3">
      <c r="B3325" s="29" t="str">
        <f>Factor2Name</f>
        <v>Variety</v>
      </c>
      <c r="C3325" s="30" t="s">
        <v>46</v>
      </c>
      <c r="E3325" s="29" t="str">
        <f>Factor2Name</f>
        <v>Variety</v>
      </c>
      <c r="F3325" s="30" t="s">
        <v>46</v>
      </c>
      <c r="H3325" s="29" t="str">
        <f>Factor2Name</f>
        <v>Variety</v>
      </c>
      <c r="I3325" s="30" t="s">
        <v>46</v>
      </c>
      <c r="K3325" s="29" t="str">
        <f>Factor2Name</f>
        <v>Variety</v>
      </c>
      <c r="L3325" s="30" t="s">
        <v>46</v>
      </c>
    </row>
    <row r="3326" spans="2:12" ht="13" x14ac:dyDescent="0.3">
      <c r="B3326" s="29" t="str">
        <f>Factor3Name</f>
        <v>Fertiliser</v>
      </c>
      <c r="C3326" s="30" t="s">
        <v>38</v>
      </c>
      <c r="E3326" s="29" t="str">
        <f>Factor3Name</f>
        <v>Fertiliser</v>
      </c>
      <c r="F3326" s="30" t="s">
        <v>38</v>
      </c>
      <c r="H3326" s="29" t="str">
        <f>Factor3Name</f>
        <v>Fertiliser</v>
      </c>
      <c r="I3326" s="30" t="s">
        <v>38</v>
      </c>
      <c r="K3326" s="29" t="str">
        <f>Factor3Name</f>
        <v>Fertiliser</v>
      </c>
      <c r="L3326" s="30" t="s">
        <v>38</v>
      </c>
    </row>
    <row r="3327" spans="2:12" ht="13" x14ac:dyDescent="0.3">
      <c r="B3327" s="29" t="str">
        <f>Factor1Name</f>
        <v>Weeding</v>
      </c>
      <c r="C3327" s="30" t="s">
        <v>51</v>
      </c>
      <c r="E3327" s="29" t="str">
        <f>Factor1Name</f>
        <v>Weeding</v>
      </c>
      <c r="F3327" s="30" t="s">
        <v>51</v>
      </c>
      <c r="H3327" s="29" t="str">
        <f>Factor1Name</f>
        <v>Weeding</v>
      </c>
      <c r="I3327" s="30" t="s">
        <v>51</v>
      </c>
      <c r="K3327" s="29" t="str">
        <f>Factor1Name</f>
        <v>Weeding</v>
      </c>
      <c r="L3327" s="30" t="s">
        <v>51</v>
      </c>
    </row>
    <row r="3328" spans="2:12" ht="13" x14ac:dyDescent="0.3">
      <c r="B3328" s="25" t="s">
        <v>14</v>
      </c>
      <c r="C3328" s="26">
        <v>926.1</v>
      </c>
      <c r="E3328" s="25" t="s">
        <v>14</v>
      </c>
      <c r="F3328" s="26">
        <v>1024.0999999999999</v>
      </c>
      <c r="H3328" s="25" t="s">
        <v>14</v>
      </c>
      <c r="I3328" s="26">
        <v>1226.7</v>
      </c>
      <c r="K3328" s="25" t="s">
        <v>14</v>
      </c>
      <c r="L3328" s="26">
        <v>1077.4000000000001</v>
      </c>
    </row>
    <row r="3330" spans="2:12" ht="13" x14ac:dyDescent="0.3">
      <c r="B3330" s="27" t="s">
        <v>3</v>
      </c>
      <c r="C3330" s="28">
        <v>2018</v>
      </c>
      <c r="E3330" s="27" t="s">
        <v>3</v>
      </c>
      <c r="F3330" s="28">
        <v>2018</v>
      </c>
      <c r="H3330" s="27" t="s">
        <v>3</v>
      </c>
      <c r="I3330" s="28">
        <v>2018</v>
      </c>
      <c r="K3330" s="27" t="s">
        <v>3</v>
      </c>
      <c r="L3330" s="28">
        <v>2018</v>
      </c>
    </row>
    <row r="3331" spans="2:12" ht="13" x14ac:dyDescent="0.3">
      <c r="B3331" s="29" t="str">
        <f>UnitName</f>
        <v>Plot</v>
      </c>
      <c r="C3331" s="30">
        <v>6</v>
      </c>
      <c r="E3331" s="29" t="str">
        <f>UnitName</f>
        <v>Plot</v>
      </c>
      <c r="F3331" s="30">
        <v>6</v>
      </c>
      <c r="H3331" s="29" t="str">
        <f>UnitName</f>
        <v>Plot</v>
      </c>
      <c r="I3331" s="30">
        <v>6</v>
      </c>
      <c r="K3331" s="29" t="str">
        <f>UnitName</f>
        <v>Plot</v>
      </c>
      <c r="L3331" s="30">
        <v>6</v>
      </c>
    </row>
    <row r="3332" spans="2:12" ht="13" x14ac:dyDescent="0.3">
      <c r="B3332" s="29" t="str">
        <f>BlockName</f>
        <v>Name</v>
      </c>
      <c r="C3332" s="30" t="s">
        <v>55</v>
      </c>
      <c r="E3332" s="29" t="str">
        <f>BlockName</f>
        <v>Name</v>
      </c>
      <c r="F3332" s="30" t="s">
        <v>55</v>
      </c>
      <c r="H3332" s="29" t="str">
        <f>BlockName</f>
        <v>Name</v>
      </c>
      <c r="I3332" s="30" t="s">
        <v>55</v>
      </c>
      <c r="K3332" s="29" t="str">
        <f>BlockName</f>
        <v>Name</v>
      </c>
      <c r="L3332" s="30" t="s">
        <v>55</v>
      </c>
    </row>
    <row r="3333" spans="2:12" ht="13" x14ac:dyDescent="0.3">
      <c r="B3333" s="29" t="str">
        <f>Factor2Name</f>
        <v>Variety</v>
      </c>
      <c r="C3333" s="30" t="s">
        <v>46</v>
      </c>
      <c r="E3333" s="29" t="str">
        <f>Factor2Name</f>
        <v>Variety</v>
      </c>
      <c r="F3333" s="30" t="s">
        <v>46</v>
      </c>
      <c r="H3333" s="29" t="str">
        <f>Factor2Name</f>
        <v>Variety</v>
      </c>
      <c r="I3333" s="30" t="s">
        <v>46</v>
      </c>
      <c r="K3333" s="29" t="str">
        <f>Factor2Name</f>
        <v>Variety</v>
      </c>
      <c r="L3333" s="30" t="s">
        <v>46</v>
      </c>
    </row>
    <row r="3334" spans="2:12" ht="13" x14ac:dyDescent="0.3">
      <c r="B3334" s="29" t="str">
        <f>Factor3Name</f>
        <v>Fertiliser</v>
      </c>
      <c r="C3334" s="30" t="s">
        <v>38</v>
      </c>
      <c r="E3334" s="29" t="str">
        <f>Factor3Name</f>
        <v>Fertiliser</v>
      </c>
      <c r="F3334" s="30" t="s">
        <v>38</v>
      </c>
      <c r="H3334" s="29" t="str">
        <f>Factor3Name</f>
        <v>Fertiliser</v>
      </c>
      <c r="I3334" s="30" t="s">
        <v>38</v>
      </c>
      <c r="K3334" s="29" t="str">
        <f>Factor3Name</f>
        <v>Fertiliser</v>
      </c>
      <c r="L3334" s="30" t="s">
        <v>38</v>
      </c>
    </row>
    <row r="3335" spans="2:12" ht="13" x14ac:dyDescent="0.3">
      <c r="B3335" s="29" t="str">
        <f>Factor1Name</f>
        <v>Weeding</v>
      </c>
      <c r="C3335" s="30" t="s">
        <v>51</v>
      </c>
      <c r="E3335" s="29" t="str">
        <f>Factor1Name</f>
        <v>Weeding</v>
      </c>
      <c r="F3335" s="30" t="s">
        <v>51</v>
      </c>
      <c r="H3335" s="29" t="str">
        <f>Factor1Name</f>
        <v>Weeding</v>
      </c>
      <c r="I3335" s="30" t="s">
        <v>51</v>
      </c>
      <c r="K3335" s="29" t="str">
        <f>Factor1Name</f>
        <v>Weeding</v>
      </c>
      <c r="L3335" s="30" t="s">
        <v>51</v>
      </c>
    </row>
    <row r="3336" spans="2:12" ht="13" x14ac:dyDescent="0.3">
      <c r="B3336" s="25" t="s">
        <v>14</v>
      </c>
      <c r="C3336" s="26">
        <v>907.4</v>
      </c>
      <c r="E3336" s="25" t="s">
        <v>14</v>
      </c>
      <c r="F3336" s="26">
        <v>1026.5</v>
      </c>
      <c r="H3336" s="25" t="s">
        <v>14</v>
      </c>
      <c r="I3336" s="26">
        <v>1040.7</v>
      </c>
      <c r="K3336" s="25" t="s">
        <v>14</v>
      </c>
      <c r="L3336" s="26">
        <v>1147</v>
      </c>
    </row>
    <row r="3338" spans="2:12" ht="13" x14ac:dyDescent="0.3">
      <c r="B3338" s="27" t="s">
        <v>3</v>
      </c>
      <c r="C3338" s="28">
        <v>2018</v>
      </c>
      <c r="E3338" s="27" t="s">
        <v>3</v>
      </c>
      <c r="F3338" s="28">
        <v>2018</v>
      </c>
      <c r="H3338" s="27" t="s">
        <v>3</v>
      </c>
      <c r="I3338" s="28">
        <v>2018</v>
      </c>
      <c r="K3338" s="27" t="s">
        <v>3</v>
      </c>
      <c r="L3338" s="28">
        <v>2018</v>
      </c>
    </row>
    <row r="3339" spans="2:12" ht="13" x14ac:dyDescent="0.3">
      <c r="B3339" s="29" t="str">
        <f>UnitName</f>
        <v>Plot</v>
      </c>
      <c r="C3339" s="30">
        <v>6</v>
      </c>
      <c r="E3339" s="29" t="str">
        <f>UnitName</f>
        <v>Plot</v>
      </c>
      <c r="F3339" s="30">
        <v>6</v>
      </c>
      <c r="H3339" s="29" t="str">
        <f>UnitName</f>
        <v>Plot</v>
      </c>
      <c r="I3339" s="30">
        <v>6</v>
      </c>
      <c r="K3339" s="29" t="str">
        <f>UnitName</f>
        <v>Plot</v>
      </c>
      <c r="L3339" s="30">
        <v>6</v>
      </c>
    </row>
    <row r="3340" spans="2:12" ht="13" x14ac:dyDescent="0.3">
      <c r="B3340" s="29" t="str">
        <f>BlockName</f>
        <v>Name</v>
      </c>
      <c r="C3340" s="30" t="s">
        <v>55</v>
      </c>
      <c r="E3340" s="29" t="str">
        <f>BlockName</f>
        <v>Name</v>
      </c>
      <c r="F3340" s="30" t="s">
        <v>55</v>
      </c>
      <c r="H3340" s="29" t="str">
        <f>BlockName</f>
        <v>Name</v>
      </c>
      <c r="I3340" s="30" t="s">
        <v>55</v>
      </c>
      <c r="K3340" s="29" t="str">
        <f>BlockName</f>
        <v>Name</v>
      </c>
      <c r="L3340" s="30" t="s">
        <v>55</v>
      </c>
    </row>
    <row r="3341" spans="2:12" ht="13" x14ac:dyDescent="0.3">
      <c r="B3341" s="29" t="str">
        <f>Factor2Name</f>
        <v>Variety</v>
      </c>
      <c r="C3341" s="30" t="s">
        <v>46</v>
      </c>
      <c r="E3341" s="29" t="str">
        <f>Factor2Name</f>
        <v>Variety</v>
      </c>
      <c r="F3341" s="30" t="s">
        <v>46</v>
      </c>
      <c r="H3341" s="29" t="str">
        <f>Factor2Name</f>
        <v>Variety</v>
      </c>
      <c r="I3341" s="30" t="s">
        <v>46</v>
      </c>
      <c r="K3341" s="29" t="str">
        <f>Factor2Name</f>
        <v>Variety</v>
      </c>
      <c r="L3341" s="30" t="s">
        <v>46</v>
      </c>
    </row>
    <row r="3342" spans="2:12" ht="13" x14ac:dyDescent="0.3">
      <c r="B3342" s="29" t="str">
        <f>Factor3Name</f>
        <v>Fertiliser</v>
      </c>
      <c r="C3342" s="30" t="s">
        <v>38</v>
      </c>
      <c r="E3342" s="29" t="str">
        <f>Factor3Name</f>
        <v>Fertiliser</v>
      </c>
      <c r="F3342" s="30" t="s">
        <v>38</v>
      </c>
      <c r="H3342" s="29" t="str">
        <f>Factor3Name</f>
        <v>Fertiliser</v>
      </c>
      <c r="I3342" s="30" t="s">
        <v>38</v>
      </c>
      <c r="K3342" s="29" t="str">
        <f>Factor3Name</f>
        <v>Fertiliser</v>
      </c>
      <c r="L3342" s="30" t="s">
        <v>38</v>
      </c>
    </row>
    <row r="3343" spans="2:12" ht="13" x14ac:dyDescent="0.3">
      <c r="B3343" s="29" t="str">
        <f>Factor1Name</f>
        <v>Weeding</v>
      </c>
      <c r="C3343" s="30" t="s">
        <v>51</v>
      </c>
      <c r="E3343" s="29" t="str">
        <f>Factor1Name</f>
        <v>Weeding</v>
      </c>
      <c r="F3343" s="30" t="s">
        <v>51</v>
      </c>
      <c r="H3343" s="29" t="str">
        <f>Factor1Name</f>
        <v>Weeding</v>
      </c>
      <c r="I3343" s="30" t="s">
        <v>51</v>
      </c>
      <c r="K3343" s="29" t="str">
        <f>Factor1Name</f>
        <v>Weeding</v>
      </c>
      <c r="L3343" s="30" t="s">
        <v>51</v>
      </c>
    </row>
    <row r="3344" spans="2:12" ht="13" x14ac:dyDescent="0.3">
      <c r="B3344" s="25" t="s">
        <v>14</v>
      </c>
      <c r="C3344" s="26">
        <v>1002.2</v>
      </c>
      <c r="E3344" s="25" t="s">
        <v>14</v>
      </c>
      <c r="F3344" s="26">
        <v>1006.7</v>
      </c>
      <c r="H3344" s="25" t="s">
        <v>14</v>
      </c>
      <c r="I3344" s="26">
        <v>972</v>
      </c>
      <c r="K3344" s="25" t="s">
        <v>14</v>
      </c>
      <c r="L3344" s="26">
        <v>997.1</v>
      </c>
    </row>
    <row r="3346" spans="2:12" ht="13" x14ac:dyDescent="0.3">
      <c r="B3346" s="27" t="s">
        <v>3</v>
      </c>
      <c r="C3346" s="28">
        <v>2018</v>
      </c>
      <c r="E3346" s="27" t="s">
        <v>3</v>
      </c>
      <c r="F3346" s="28">
        <v>2018</v>
      </c>
      <c r="H3346" s="27" t="s">
        <v>3</v>
      </c>
      <c r="I3346" s="28">
        <v>2018</v>
      </c>
      <c r="K3346" s="27" t="s">
        <v>3</v>
      </c>
      <c r="L3346" s="28">
        <v>2018</v>
      </c>
    </row>
    <row r="3347" spans="2:12" ht="13" x14ac:dyDescent="0.3">
      <c r="B3347" s="29" t="str">
        <f>UnitName</f>
        <v>Plot</v>
      </c>
      <c r="C3347" s="30">
        <v>6</v>
      </c>
      <c r="E3347" s="29" t="str">
        <f>UnitName</f>
        <v>Plot</v>
      </c>
      <c r="F3347" s="30">
        <v>6</v>
      </c>
      <c r="H3347" s="29" t="str">
        <f>UnitName</f>
        <v>Plot</v>
      </c>
      <c r="I3347" s="30">
        <v>6</v>
      </c>
      <c r="K3347" s="29" t="str">
        <f>UnitName</f>
        <v>Plot</v>
      </c>
      <c r="L3347" s="30">
        <v>6</v>
      </c>
    </row>
    <row r="3348" spans="2:12" ht="13" x14ac:dyDescent="0.3">
      <c r="B3348" s="29" t="str">
        <f>BlockName</f>
        <v>Name</v>
      </c>
      <c r="C3348" s="30" t="s">
        <v>55</v>
      </c>
      <c r="E3348" s="29" t="str">
        <f>BlockName</f>
        <v>Name</v>
      </c>
      <c r="F3348" s="30" t="s">
        <v>55</v>
      </c>
      <c r="H3348" s="29" t="str">
        <f>BlockName</f>
        <v>Name</v>
      </c>
      <c r="I3348" s="30" t="s">
        <v>55</v>
      </c>
      <c r="K3348" s="29" t="str">
        <f>BlockName</f>
        <v>Name</v>
      </c>
      <c r="L3348" s="30" t="s">
        <v>55</v>
      </c>
    </row>
    <row r="3349" spans="2:12" ht="13" x14ac:dyDescent="0.3">
      <c r="B3349" s="29" t="str">
        <f>Factor2Name</f>
        <v>Variety</v>
      </c>
      <c r="C3349" s="30" t="s">
        <v>46</v>
      </c>
      <c r="E3349" s="29" t="str">
        <f>Factor2Name</f>
        <v>Variety</v>
      </c>
      <c r="F3349" s="30" t="s">
        <v>46</v>
      </c>
      <c r="H3349" s="29" t="str">
        <f>Factor2Name</f>
        <v>Variety</v>
      </c>
      <c r="I3349" s="30" t="s">
        <v>46</v>
      </c>
      <c r="K3349" s="29" t="str">
        <f>Factor2Name</f>
        <v>Variety</v>
      </c>
      <c r="L3349" s="30" t="s">
        <v>46</v>
      </c>
    </row>
    <row r="3350" spans="2:12" ht="13" x14ac:dyDescent="0.3">
      <c r="B3350" s="29" t="str">
        <f>Factor3Name</f>
        <v>Fertiliser</v>
      </c>
      <c r="C3350" s="30" t="s">
        <v>38</v>
      </c>
      <c r="E3350" s="29" t="str">
        <f>Factor3Name</f>
        <v>Fertiliser</v>
      </c>
      <c r="F3350" s="30" t="s">
        <v>38</v>
      </c>
      <c r="H3350" s="29" t="str">
        <f>Factor3Name</f>
        <v>Fertiliser</v>
      </c>
      <c r="I3350" s="30" t="s">
        <v>38</v>
      </c>
      <c r="K3350" s="29" t="str">
        <f>Factor3Name</f>
        <v>Fertiliser</v>
      </c>
      <c r="L3350" s="30" t="s">
        <v>38</v>
      </c>
    </row>
    <row r="3351" spans="2:12" ht="13" x14ac:dyDescent="0.3">
      <c r="B3351" s="29" t="str">
        <f>Factor1Name</f>
        <v>Weeding</v>
      </c>
      <c r="C3351" s="30" t="s">
        <v>51</v>
      </c>
      <c r="E3351" s="29" t="str">
        <f>Factor1Name</f>
        <v>Weeding</v>
      </c>
      <c r="F3351" s="30" t="s">
        <v>51</v>
      </c>
      <c r="H3351" s="29" t="str">
        <f>Factor1Name</f>
        <v>Weeding</v>
      </c>
      <c r="I3351" s="30" t="s">
        <v>51</v>
      </c>
      <c r="K3351" s="29" t="str">
        <f>Factor1Name</f>
        <v>Weeding</v>
      </c>
      <c r="L3351" s="30" t="s">
        <v>51</v>
      </c>
    </row>
    <row r="3352" spans="2:12" ht="13" x14ac:dyDescent="0.3">
      <c r="B3352" s="25" t="s">
        <v>14</v>
      </c>
      <c r="C3352" s="26">
        <v>1089.8</v>
      </c>
      <c r="E3352" s="25" t="s">
        <v>14</v>
      </c>
      <c r="F3352" s="26">
        <v>1130.3</v>
      </c>
      <c r="H3352" s="25" t="s">
        <v>14</v>
      </c>
      <c r="I3352" s="26">
        <v>1030.5999999999999</v>
      </c>
      <c r="K3352" s="25" t="s">
        <v>14</v>
      </c>
      <c r="L3352" s="26">
        <v>1177.7</v>
      </c>
    </row>
    <row r="3354" spans="2:12" ht="13" x14ac:dyDescent="0.3">
      <c r="B3354" s="27" t="s">
        <v>3</v>
      </c>
      <c r="C3354" s="28">
        <v>2018</v>
      </c>
      <c r="E3354" s="27" t="s">
        <v>3</v>
      </c>
      <c r="F3354" s="28">
        <v>2018</v>
      </c>
      <c r="H3354" s="27" t="s">
        <v>3</v>
      </c>
      <c r="I3354" s="28">
        <v>2018</v>
      </c>
      <c r="K3354" s="27" t="s">
        <v>3</v>
      </c>
      <c r="L3354" s="28">
        <v>2018</v>
      </c>
    </row>
    <row r="3355" spans="2:12" ht="13" x14ac:dyDescent="0.3">
      <c r="B3355" s="29" t="str">
        <f>UnitName</f>
        <v>Plot</v>
      </c>
      <c r="C3355" s="30">
        <v>6</v>
      </c>
      <c r="E3355" s="29" t="str">
        <f>UnitName</f>
        <v>Plot</v>
      </c>
      <c r="F3355" s="30">
        <v>6</v>
      </c>
      <c r="H3355" s="29" t="str">
        <f>UnitName</f>
        <v>Plot</v>
      </c>
      <c r="I3355" s="30">
        <v>6</v>
      </c>
      <c r="K3355" s="29" t="str">
        <f>UnitName</f>
        <v>Plot</v>
      </c>
      <c r="L3355" s="30">
        <v>6</v>
      </c>
    </row>
    <row r="3356" spans="2:12" ht="13" x14ac:dyDescent="0.3">
      <c r="B3356" s="29" t="str">
        <f>BlockName</f>
        <v>Name</v>
      </c>
      <c r="C3356" s="30" t="s">
        <v>55</v>
      </c>
      <c r="E3356" s="29" t="str">
        <f>BlockName</f>
        <v>Name</v>
      </c>
      <c r="F3356" s="30" t="s">
        <v>55</v>
      </c>
      <c r="H3356" s="29" t="str">
        <f>BlockName</f>
        <v>Name</v>
      </c>
      <c r="I3356" s="30" t="s">
        <v>55</v>
      </c>
      <c r="K3356" s="29" t="str">
        <f>BlockName</f>
        <v>Name</v>
      </c>
      <c r="L3356" s="30" t="s">
        <v>55</v>
      </c>
    </row>
    <row r="3357" spans="2:12" ht="13" x14ac:dyDescent="0.3">
      <c r="B3357" s="29" t="str">
        <f>Factor2Name</f>
        <v>Variety</v>
      </c>
      <c r="C3357" s="30" t="s">
        <v>46</v>
      </c>
      <c r="E3357" s="29" t="str">
        <f>Factor2Name</f>
        <v>Variety</v>
      </c>
      <c r="F3357" s="30" t="s">
        <v>46</v>
      </c>
      <c r="H3357" s="29" t="str">
        <f>Factor2Name</f>
        <v>Variety</v>
      </c>
      <c r="I3357" s="30" t="s">
        <v>46</v>
      </c>
      <c r="K3357" s="29" t="str">
        <f>Factor2Name</f>
        <v>Variety</v>
      </c>
      <c r="L3357" s="30" t="s">
        <v>46</v>
      </c>
    </row>
    <row r="3358" spans="2:12" ht="13" x14ac:dyDescent="0.3">
      <c r="B3358" s="29" t="str">
        <f>Factor3Name</f>
        <v>Fertiliser</v>
      </c>
      <c r="C3358" s="30" t="s">
        <v>38</v>
      </c>
      <c r="E3358" s="29" t="str">
        <f>Factor3Name</f>
        <v>Fertiliser</v>
      </c>
      <c r="F3358" s="30" t="s">
        <v>38</v>
      </c>
      <c r="H3358" s="29" t="str">
        <f>Factor3Name</f>
        <v>Fertiliser</v>
      </c>
      <c r="I3358" s="30" t="s">
        <v>38</v>
      </c>
      <c r="K3358" s="29" t="str">
        <f>Factor3Name</f>
        <v>Fertiliser</v>
      </c>
      <c r="L3358" s="30" t="s">
        <v>38</v>
      </c>
    </row>
    <row r="3359" spans="2:12" ht="13" x14ac:dyDescent="0.3">
      <c r="B3359" s="29" t="str">
        <f>Factor1Name</f>
        <v>Weeding</v>
      </c>
      <c r="C3359" s="30" t="s">
        <v>51</v>
      </c>
      <c r="E3359" s="29" t="str">
        <f>Factor1Name</f>
        <v>Weeding</v>
      </c>
      <c r="F3359" s="30" t="s">
        <v>51</v>
      </c>
      <c r="H3359" s="29" t="str">
        <f>Factor1Name</f>
        <v>Weeding</v>
      </c>
      <c r="I3359" s="30" t="s">
        <v>51</v>
      </c>
      <c r="K3359" s="29" t="str">
        <f>Factor1Name</f>
        <v>Weeding</v>
      </c>
      <c r="L3359" s="30" t="s">
        <v>51</v>
      </c>
    </row>
    <row r="3360" spans="2:12" ht="13" x14ac:dyDescent="0.3">
      <c r="B3360" s="25" t="s">
        <v>14</v>
      </c>
      <c r="C3360" s="26">
        <v>895.7</v>
      </c>
      <c r="E3360" s="25" t="s">
        <v>14</v>
      </c>
      <c r="F3360" s="26">
        <v>1123.7</v>
      </c>
      <c r="H3360" s="25" t="s">
        <v>14</v>
      </c>
      <c r="I3360" s="26">
        <v>1158.0999999999999</v>
      </c>
      <c r="K3360" s="25" t="s">
        <v>14</v>
      </c>
      <c r="L3360" s="26">
        <v>970</v>
      </c>
    </row>
    <row r="3362" spans="2:12" ht="13" x14ac:dyDescent="0.3">
      <c r="B3362" s="27" t="s">
        <v>3</v>
      </c>
      <c r="C3362" s="28">
        <v>2018</v>
      </c>
      <c r="E3362" s="27" t="s">
        <v>3</v>
      </c>
      <c r="F3362" s="28">
        <v>2018</v>
      </c>
      <c r="H3362" s="27" t="s">
        <v>3</v>
      </c>
      <c r="I3362" s="28">
        <v>2018</v>
      </c>
      <c r="K3362" s="27" t="s">
        <v>3</v>
      </c>
      <c r="L3362" s="28">
        <v>2018</v>
      </c>
    </row>
    <row r="3363" spans="2:12" ht="13" x14ac:dyDescent="0.3">
      <c r="B3363" s="29" t="str">
        <f>UnitName</f>
        <v>Plot</v>
      </c>
      <c r="C3363" s="30">
        <v>1</v>
      </c>
      <c r="E3363" s="29" t="str">
        <f>UnitName</f>
        <v>Plot</v>
      </c>
      <c r="F3363" s="30">
        <v>1</v>
      </c>
      <c r="H3363" s="29" t="str">
        <f>UnitName</f>
        <v>Plot</v>
      </c>
      <c r="I3363" s="30">
        <v>1</v>
      </c>
      <c r="K3363" s="29" t="str">
        <f>UnitName</f>
        <v>Plot</v>
      </c>
      <c r="L3363" s="30">
        <v>1</v>
      </c>
    </row>
    <row r="3364" spans="2:12" ht="13" x14ac:dyDescent="0.3">
      <c r="B3364" s="29" t="str">
        <f>BlockName</f>
        <v>Name</v>
      </c>
      <c r="C3364" s="30" t="s">
        <v>55</v>
      </c>
      <c r="E3364" s="29" t="str">
        <f>BlockName</f>
        <v>Name</v>
      </c>
      <c r="F3364" s="30" t="s">
        <v>55</v>
      </c>
      <c r="H3364" s="29" t="str">
        <f>BlockName</f>
        <v>Name</v>
      </c>
      <c r="I3364" s="30" t="s">
        <v>55</v>
      </c>
      <c r="K3364" s="29" t="str">
        <f>BlockName</f>
        <v>Name</v>
      </c>
      <c r="L3364" s="30" t="s">
        <v>55</v>
      </c>
    </row>
    <row r="3365" spans="2:12" ht="13" x14ac:dyDescent="0.3">
      <c r="B3365" s="29" t="str">
        <f>Factor2Name</f>
        <v>Variety</v>
      </c>
      <c r="C3365" s="30" t="s">
        <v>2</v>
      </c>
      <c r="E3365" s="29" t="str">
        <f>Factor2Name</f>
        <v>Variety</v>
      </c>
      <c r="F3365" s="30" t="s">
        <v>2</v>
      </c>
      <c r="H3365" s="29" t="str">
        <f>Factor2Name</f>
        <v>Variety</v>
      </c>
      <c r="I3365" s="30" t="s">
        <v>2</v>
      </c>
      <c r="K3365" s="29" t="str">
        <f>Factor2Name</f>
        <v>Variety</v>
      </c>
      <c r="L3365" s="30" t="s">
        <v>2</v>
      </c>
    </row>
    <row r="3366" spans="2:12" ht="13" x14ac:dyDescent="0.3">
      <c r="B3366" s="29" t="str">
        <f>Factor3Name</f>
        <v>Fertiliser</v>
      </c>
      <c r="C3366" s="30" t="s">
        <v>45</v>
      </c>
      <c r="E3366" s="29" t="str">
        <f>Factor3Name</f>
        <v>Fertiliser</v>
      </c>
      <c r="F3366" s="30" t="s">
        <v>45</v>
      </c>
      <c r="H3366" s="29" t="str">
        <f>Factor3Name</f>
        <v>Fertiliser</v>
      </c>
      <c r="I3366" s="30" t="s">
        <v>45</v>
      </c>
      <c r="K3366" s="29" t="str">
        <f>Factor3Name</f>
        <v>Fertiliser</v>
      </c>
      <c r="L3366" s="30" t="s">
        <v>45</v>
      </c>
    </row>
    <row r="3367" spans="2:12" ht="13" x14ac:dyDescent="0.3">
      <c r="B3367" s="29" t="str">
        <f>Factor1Name</f>
        <v>Weeding</v>
      </c>
      <c r="C3367" s="30" t="s">
        <v>51</v>
      </c>
      <c r="E3367" s="29" t="str">
        <f>Factor1Name</f>
        <v>Weeding</v>
      </c>
      <c r="F3367" s="30" t="s">
        <v>51</v>
      </c>
      <c r="H3367" s="29" t="str">
        <f>Factor1Name</f>
        <v>Weeding</v>
      </c>
      <c r="I3367" s="30" t="s">
        <v>51</v>
      </c>
      <c r="K3367" s="29" t="str">
        <f>Factor1Name</f>
        <v>Weeding</v>
      </c>
      <c r="L3367" s="30" t="s">
        <v>51</v>
      </c>
    </row>
    <row r="3368" spans="2:12" ht="13" x14ac:dyDescent="0.3">
      <c r="B3368" s="25" t="s">
        <v>14</v>
      </c>
      <c r="C3368" s="26">
        <v>1196.5999999999999</v>
      </c>
      <c r="E3368" s="25" t="s">
        <v>14</v>
      </c>
      <c r="F3368" s="26">
        <v>975.3</v>
      </c>
      <c r="H3368" s="25" t="s">
        <v>14</v>
      </c>
      <c r="I3368" s="26">
        <v>1048.7</v>
      </c>
      <c r="K3368" s="25" t="s">
        <v>14</v>
      </c>
      <c r="L3368" s="26">
        <v>1018.5</v>
      </c>
    </row>
    <row r="3370" spans="2:12" ht="13" x14ac:dyDescent="0.3">
      <c r="B3370" s="27" t="s">
        <v>3</v>
      </c>
      <c r="C3370" s="28">
        <v>2018</v>
      </c>
      <c r="E3370" s="27" t="s">
        <v>3</v>
      </c>
      <c r="F3370" s="28">
        <v>2018</v>
      </c>
      <c r="H3370" s="27" t="s">
        <v>3</v>
      </c>
      <c r="I3370" s="28">
        <v>2018</v>
      </c>
      <c r="K3370" s="27" t="s">
        <v>3</v>
      </c>
      <c r="L3370" s="28">
        <v>2018</v>
      </c>
    </row>
    <row r="3371" spans="2:12" ht="13" x14ac:dyDescent="0.3">
      <c r="B3371" s="29" t="str">
        <f>UnitName</f>
        <v>Plot</v>
      </c>
      <c r="C3371" s="30">
        <v>1</v>
      </c>
      <c r="E3371" s="29" t="str">
        <f>UnitName</f>
        <v>Plot</v>
      </c>
      <c r="F3371" s="30">
        <v>1</v>
      </c>
      <c r="H3371" s="29" t="str">
        <f>UnitName</f>
        <v>Plot</v>
      </c>
      <c r="I3371" s="30">
        <v>1</v>
      </c>
      <c r="K3371" s="29" t="str">
        <f>UnitName</f>
        <v>Plot</v>
      </c>
      <c r="L3371" s="30">
        <v>1</v>
      </c>
    </row>
    <row r="3372" spans="2:12" ht="13" x14ac:dyDescent="0.3">
      <c r="B3372" s="29" t="str">
        <f>BlockName</f>
        <v>Name</v>
      </c>
      <c r="C3372" s="30" t="s">
        <v>55</v>
      </c>
      <c r="E3372" s="29" t="str">
        <f>BlockName</f>
        <v>Name</v>
      </c>
      <c r="F3372" s="30" t="s">
        <v>55</v>
      </c>
      <c r="H3372" s="29" t="str">
        <f>BlockName</f>
        <v>Name</v>
      </c>
      <c r="I3372" s="30" t="s">
        <v>55</v>
      </c>
      <c r="K3372" s="29" t="str">
        <f>BlockName</f>
        <v>Name</v>
      </c>
      <c r="L3372" s="30" t="s">
        <v>55</v>
      </c>
    </row>
    <row r="3373" spans="2:12" ht="13" x14ac:dyDescent="0.3">
      <c r="B3373" s="29" t="str">
        <f>Factor2Name</f>
        <v>Variety</v>
      </c>
      <c r="C3373" s="30" t="s">
        <v>2</v>
      </c>
      <c r="E3373" s="29" t="str">
        <f>Factor2Name</f>
        <v>Variety</v>
      </c>
      <c r="F3373" s="30" t="s">
        <v>2</v>
      </c>
      <c r="H3373" s="29" t="str">
        <f>Factor2Name</f>
        <v>Variety</v>
      </c>
      <c r="I3373" s="30" t="s">
        <v>2</v>
      </c>
      <c r="K3373" s="29" t="str">
        <f>Factor2Name</f>
        <v>Variety</v>
      </c>
      <c r="L3373" s="30" t="s">
        <v>2</v>
      </c>
    </row>
    <row r="3374" spans="2:12" ht="13" x14ac:dyDescent="0.3">
      <c r="B3374" s="29" t="str">
        <f>Factor3Name</f>
        <v>Fertiliser</v>
      </c>
      <c r="C3374" s="30" t="s">
        <v>45</v>
      </c>
      <c r="E3374" s="29" t="str">
        <f>Factor3Name</f>
        <v>Fertiliser</v>
      </c>
      <c r="F3374" s="30" t="s">
        <v>45</v>
      </c>
      <c r="H3374" s="29" t="str">
        <f>Factor3Name</f>
        <v>Fertiliser</v>
      </c>
      <c r="I3374" s="30" t="s">
        <v>45</v>
      </c>
      <c r="K3374" s="29" t="str">
        <f>Factor3Name</f>
        <v>Fertiliser</v>
      </c>
      <c r="L3374" s="30" t="s">
        <v>45</v>
      </c>
    </row>
    <row r="3375" spans="2:12" ht="13" x14ac:dyDescent="0.3">
      <c r="B3375" s="29" t="str">
        <f>Factor1Name</f>
        <v>Weeding</v>
      </c>
      <c r="C3375" s="30" t="s">
        <v>51</v>
      </c>
      <c r="E3375" s="29" t="str">
        <f>Factor1Name</f>
        <v>Weeding</v>
      </c>
      <c r="F3375" s="30" t="s">
        <v>51</v>
      </c>
      <c r="H3375" s="29" t="str">
        <f>Factor1Name</f>
        <v>Weeding</v>
      </c>
      <c r="I3375" s="30" t="s">
        <v>51</v>
      </c>
      <c r="K3375" s="29" t="str">
        <f>Factor1Name</f>
        <v>Weeding</v>
      </c>
      <c r="L3375" s="30" t="s">
        <v>51</v>
      </c>
    </row>
    <row r="3376" spans="2:12" ht="13" x14ac:dyDescent="0.3">
      <c r="B3376" s="25" t="s">
        <v>14</v>
      </c>
      <c r="C3376" s="26">
        <v>969.8</v>
      </c>
      <c r="E3376" s="25" t="s">
        <v>14</v>
      </c>
      <c r="F3376" s="26">
        <v>998</v>
      </c>
      <c r="H3376" s="25" t="s">
        <v>14</v>
      </c>
      <c r="I3376" s="26">
        <v>1065.7</v>
      </c>
      <c r="K3376" s="25" t="s">
        <v>14</v>
      </c>
      <c r="L3376" s="26">
        <v>1044.5999999999999</v>
      </c>
    </row>
    <row r="3378" spans="2:12" ht="13" x14ac:dyDescent="0.3">
      <c r="B3378" s="27" t="s">
        <v>3</v>
      </c>
      <c r="C3378" s="28">
        <v>2018</v>
      </c>
      <c r="E3378" s="27" t="s">
        <v>3</v>
      </c>
      <c r="F3378" s="28">
        <v>2018</v>
      </c>
      <c r="H3378" s="27" t="s">
        <v>3</v>
      </c>
      <c r="I3378" s="28">
        <v>2018</v>
      </c>
      <c r="K3378" s="27" t="s">
        <v>3</v>
      </c>
      <c r="L3378" s="28">
        <v>2018</v>
      </c>
    </row>
    <row r="3379" spans="2:12" ht="13" x14ac:dyDescent="0.3">
      <c r="B3379" s="29" t="str">
        <f>UnitName</f>
        <v>Plot</v>
      </c>
      <c r="C3379" s="30">
        <v>1</v>
      </c>
      <c r="E3379" s="29" t="str">
        <f>UnitName</f>
        <v>Plot</v>
      </c>
      <c r="F3379" s="30">
        <v>1</v>
      </c>
      <c r="H3379" s="29" t="str">
        <f>UnitName</f>
        <v>Plot</v>
      </c>
      <c r="I3379" s="30">
        <v>1</v>
      </c>
      <c r="K3379" s="29" t="str">
        <f>UnitName</f>
        <v>Plot</v>
      </c>
      <c r="L3379" s="30">
        <v>1</v>
      </c>
    </row>
    <row r="3380" spans="2:12" ht="13" x14ac:dyDescent="0.3">
      <c r="B3380" s="29" t="str">
        <f>BlockName</f>
        <v>Name</v>
      </c>
      <c r="C3380" s="30" t="s">
        <v>55</v>
      </c>
      <c r="E3380" s="29" t="str">
        <f>BlockName</f>
        <v>Name</v>
      </c>
      <c r="F3380" s="30" t="s">
        <v>55</v>
      </c>
      <c r="H3380" s="29" t="str">
        <f>BlockName</f>
        <v>Name</v>
      </c>
      <c r="I3380" s="30" t="s">
        <v>55</v>
      </c>
      <c r="K3380" s="29" t="str">
        <f>BlockName</f>
        <v>Name</v>
      </c>
      <c r="L3380" s="30" t="s">
        <v>55</v>
      </c>
    </row>
    <row r="3381" spans="2:12" ht="13" x14ac:dyDescent="0.3">
      <c r="B3381" s="29" t="str">
        <f>Factor2Name</f>
        <v>Variety</v>
      </c>
      <c r="C3381" s="30" t="s">
        <v>2</v>
      </c>
      <c r="E3381" s="29" t="str">
        <f>Factor2Name</f>
        <v>Variety</v>
      </c>
      <c r="F3381" s="30" t="s">
        <v>2</v>
      </c>
      <c r="H3381" s="29" t="str">
        <f>Factor2Name</f>
        <v>Variety</v>
      </c>
      <c r="I3381" s="30" t="s">
        <v>2</v>
      </c>
      <c r="K3381" s="29" t="str">
        <f>Factor2Name</f>
        <v>Variety</v>
      </c>
      <c r="L3381" s="30" t="s">
        <v>2</v>
      </c>
    </row>
    <row r="3382" spans="2:12" ht="13" x14ac:dyDescent="0.3">
      <c r="B3382" s="29" t="str">
        <f>Factor3Name</f>
        <v>Fertiliser</v>
      </c>
      <c r="C3382" s="30" t="s">
        <v>45</v>
      </c>
      <c r="E3382" s="29" t="str">
        <f>Factor3Name</f>
        <v>Fertiliser</v>
      </c>
      <c r="F3382" s="30" t="s">
        <v>45</v>
      </c>
      <c r="H3382" s="29" t="str">
        <f>Factor3Name</f>
        <v>Fertiliser</v>
      </c>
      <c r="I3382" s="30" t="s">
        <v>45</v>
      </c>
      <c r="K3382" s="29" t="str">
        <f>Factor3Name</f>
        <v>Fertiliser</v>
      </c>
      <c r="L3382" s="30" t="s">
        <v>45</v>
      </c>
    </row>
    <row r="3383" spans="2:12" ht="13" x14ac:dyDescent="0.3">
      <c r="B3383" s="29" t="str">
        <f>Factor1Name</f>
        <v>Weeding</v>
      </c>
      <c r="C3383" s="30" t="s">
        <v>51</v>
      </c>
      <c r="E3383" s="29" t="str">
        <f>Factor1Name</f>
        <v>Weeding</v>
      </c>
      <c r="F3383" s="30" t="s">
        <v>51</v>
      </c>
      <c r="H3383" s="29" t="str">
        <f>Factor1Name</f>
        <v>Weeding</v>
      </c>
      <c r="I3383" s="30" t="s">
        <v>51</v>
      </c>
      <c r="K3383" s="29" t="str">
        <f>Factor1Name</f>
        <v>Weeding</v>
      </c>
      <c r="L3383" s="30" t="s">
        <v>51</v>
      </c>
    </row>
    <row r="3384" spans="2:12" ht="13" x14ac:dyDescent="0.3">
      <c r="B3384" s="25" t="s">
        <v>14</v>
      </c>
      <c r="C3384" s="26">
        <v>1005.8</v>
      </c>
      <c r="E3384" s="25" t="s">
        <v>14</v>
      </c>
      <c r="F3384" s="26">
        <v>732.9</v>
      </c>
      <c r="H3384" s="25" t="s">
        <v>14</v>
      </c>
      <c r="I3384" s="26">
        <v>1038.3</v>
      </c>
      <c r="K3384" s="25" t="s">
        <v>14</v>
      </c>
      <c r="L3384" s="26">
        <v>1121.9000000000001</v>
      </c>
    </row>
    <row r="3386" spans="2:12" ht="13" x14ac:dyDescent="0.3">
      <c r="B3386" s="27" t="s">
        <v>3</v>
      </c>
      <c r="C3386" s="28">
        <v>2018</v>
      </c>
      <c r="E3386" s="27" t="s">
        <v>3</v>
      </c>
      <c r="F3386" s="28">
        <v>2018</v>
      </c>
      <c r="H3386" s="27" t="s">
        <v>3</v>
      </c>
      <c r="I3386" s="28">
        <v>2018</v>
      </c>
      <c r="K3386" s="27" t="s">
        <v>3</v>
      </c>
      <c r="L3386" s="28">
        <v>2018</v>
      </c>
    </row>
    <row r="3387" spans="2:12" ht="13" x14ac:dyDescent="0.3">
      <c r="B3387" s="29" t="str">
        <f>UnitName</f>
        <v>Plot</v>
      </c>
      <c r="C3387" s="30">
        <v>1</v>
      </c>
      <c r="E3387" s="29" t="str">
        <f>UnitName</f>
        <v>Plot</v>
      </c>
      <c r="F3387" s="30">
        <v>1</v>
      </c>
      <c r="H3387" s="29" t="str">
        <f>UnitName</f>
        <v>Plot</v>
      </c>
      <c r="I3387" s="30">
        <v>1</v>
      </c>
      <c r="K3387" s="29" t="str">
        <f>UnitName</f>
        <v>Plot</v>
      </c>
      <c r="L3387" s="30">
        <v>1</v>
      </c>
    </row>
    <row r="3388" spans="2:12" ht="13" x14ac:dyDescent="0.3">
      <c r="B3388" s="29" t="str">
        <f>BlockName</f>
        <v>Name</v>
      </c>
      <c r="C3388" s="30" t="s">
        <v>55</v>
      </c>
      <c r="E3388" s="29" t="str">
        <f>BlockName</f>
        <v>Name</v>
      </c>
      <c r="F3388" s="30" t="s">
        <v>55</v>
      </c>
      <c r="H3388" s="29" t="str">
        <f>BlockName</f>
        <v>Name</v>
      </c>
      <c r="I3388" s="30" t="s">
        <v>55</v>
      </c>
      <c r="K3388" s="29" t="str">
        <f>BlockName</f>
        <v>Name</v>
      </c>
      <c r="L3388" s="30" t="s">
        <v>55</v>
      </c>
    </row>
    <row r="3389" spans="2:12" ht="13" x14ac:dyDescent="0.3">
      <c r="B3389" s="29" t="str">
        <f>Factor2Name</f>
        <v>Variety</v>
      </c>
      <c r="C3389" s="30" t="s">
        <v>2</v>
      </c>
      <c r="E3389" s="29" t="str">
        <f>Factor2Name</f>
        <v>Variety</v>
      </c>
      <c r="F3389" s="30" t="s">
        <v>2</v>
      </c>
      <c r="H3389" s="29" t="str">
        <f>Factor2Name</f>
        <v>Variety</v>
      </c>
      <c r="I3389" s="30" t="s">
        <v>2</v>
      </c>
      <c r="K3389" s="29" t="str">
        <f>Factor2Name</f>
        <v>Variety</v>
      </c>
      <c r="L3389" s="30" t="s">
        <v>2</v>
      </c>
    </row>
    <row r="3390" spans="2:12" ht="13" x14ac:dyDescent="0.3">
      <c r="B3390" s="29" t="str">
        <f>Factor3Name</f>
        <v>Fertiliser</v>
      </c>
      <c r="C3390" s="30" t="s">
        <v>45</v>
      </c>
      <c r="E3390" s="29" t="str">
        <f>Factor3Name</f>
        <v>Fertiliser</v>
      </c>
      <c r="F3390" s="30" t="s">
        <v>45</v>
      </c>
      <c r="H3390" s="29" t="str">
        <f>Factor3Name</f>
        <v>Fertiliser</v>
      </c>
      <c r="I3390" s="30" t="s">
        <v>45</v>
      </c>
      <c r="K3390" s="29" t="str">
        <f>Factor3Name</f>
        <v>Fertiliser</v>
      </c>
      <c r="L3390" s="30" t="s">
        <v>45</v>
      </c>
    </row>
    <row r="3391" spans="2:12" ht="13" x14ac:dyDescent="0.3">
      <c r="B3391" s="29" t="str">
        <f>Factor1Name</f>
        <v>Weeding</v>
      </c>
      <c r="C3391" s="30" t="s">
        <v>51</v>
      </c>
      <c r="E3391" s="29" t="str">
        <f>Factor1Name</f>
        <v>Weeding</v>
      </c>
      <c r="F3391" s="30" t="s">
        <v>51</v>
      </c>
      <c r="H3391" s="29" t="str">
        <f>Factor1Name</f>
        <v>Weeding</v>
      </c>
      <c r="I3391" s="30" t="s">
        <v>51</v>
      </c>
      <c r="K3391" s="29" t="str">
        <f>Factor1Name</f>
        <v>Weeding</v>
      </c>
      <c r="L3391" s="30" t="s">
        <v>51</v>
      </c>
    </row>
    <row r="3392" spans="2:12" ht="13" x14ac:dyDescent="0.3">
      <c r="B3392" s="25" t="s">
        <v>14</v>
      </c>
      <c r="C3392" s="26">
        <v>956.4</v>
      </c>
      <c r="E3392" s="25" t="s">
        <v>14</v>
      </c>
      <c r="F3392" s="26">
        <v>989.2</v>
      </c>
      <c r="H3392" s="25" t="s">
        <v>14</v>
      </c>
      <c r="I3392" s="26">
        <v>1131.2</v>
      </c>
      <c r="K3392" s="25" t="s">
        <v>14</v>
      </c>
      <c r="L3392" s="26">
        <v>1006</v>
      </c>
    </row>
    <row r="3394" spans="2:12" ht="13" x14ac:dyDescent="0.3">
      <c r="B3394" s="27" t="s">
        <v>3</v>
      </c>
      <c r="C3394" s="28">
        <v>2018</v>
      </c>
      <c r="E3394" s="27" t="s">
        <v>3</v>
      </c>
      <c r="F3394" s="28">
        <v>2018</v>
      </c>
      <c r="H3394" s="27" t="s">
        <v>3</v>
      </c>
      <c r="I3394" s="28">
        <v>2018</v>
      </c>
      <c r="K3394" s="27" t="s">
        <v>3</v>
      </c>
      <c r="L3394" s="28">
        <v>2018</v>
      </c>
    </row>
    <row r="3395" spans="2:12" ht="13" x14ac:dyDescent="0.3">
      <c r="B3395" s="29" t="str">
        <f>UnitName</f>
        <v>Plot</v>
      </c>
      <c r="C3395" s="30">
        <v>1</v>
      </c>
      <c r="E3395" s="29" t="str">
        <f>UnitName</f>
        <v>Plot</v>
      </c>
      <c r="F3395" s="30">
        <v>1</v>
      </c>
      <c r="H3395" s="29" t="str">
        <f>UnitName</f>
        <v>Plot</v>
      </c>
      <c r="I3395" s="30">
        <v>1</v>
      </c>
      <c r="K3395" s="29" t="str">
        <f>UnitName</f>
        <v>Plot</v>
      </c>
      <c r="L3395" s="30">
        <v>1</v>
      </c>
    </row>
    <row r="3396" spans="2:12" ht="13" x14ac:dyDescent="0.3">
      <c r="B3396" s="29" t="str">
        <f>BlockName</f>
        <v>Name</v>
      </c>
      <c r="C3396" s="30" t="s">
        <v>55</v>
      </c>
      <c r="E3396" s="29" t="str">
        <f>BlockName</f>
        <v>Name</v>
      </c>
      <c r="F3396" s="30" t="s">
        <v>55</v>
      </c>
      <c r="H3396" s="29" t="str">
        <f>BlockName</f>
        <v>Name</v>
      </c>
      <c r="I3396" s="30" t="s">
        <v>55</v>
      </c>
      <c r="K3396" s="29" t="str">
        <f>BlockName</f>
        <v>Name</v>
      </c>
      <c r="L3396" s="30" t="s">
        <v>55</v>
      </c>
    </row>
    <row r="3397" spans="2:12" ht="13" x14ac:dyDescent="0.3">
      <c r="B3397" s="29" t="str">
        <f>Factor2Name</f>
        <v>Variety</v>
      </c>
      <c r="C3397" s="30" t="s">
        <v>2</v>
      </c>
      <c r="E3397" s="29" t="str">
        <f>Factor2Name</f>
        <v>Variety</v>
      </c>
      <c r="F3397" s="30" t="s">
        <v>2</v>
      </c>
      <c r="H3397" s="29" t="str">
        <f>Factor2Name</f>
        <v>Variety</v>
      </c>
      <c r="I3397" s="30" t="s">
        <v>2</v>
      </c>
      <c r="K3397" s="29" t="str">
        <f>Factor2Name</f>
        <v>Variety</v>
      </c>
      <c r="L3397" s="30" t="s">
        <v>2</v>
      </c>
    </row>
    <row r="3398" spans="2:12" ht="13" x14ac:dyDescent="0.3">
      <c r="B3398" s="29" t="str">
        <f>Factor3Name</f>
        <v>Fertiliser</v>
      </c>
      <c r="C3398" s="30" t="s">
        <v>45</v>
      </c>
      <c r="E3398" s="29" t="str">
        <f>Factor3Name</f>
        <v>Fertiliser</v>
      </c>
      <c r="F3398" s="30" t="s">
        <v>45</v>
      </c>
      <c r="H3398" s="29" t="str">
        <f>Factor3Name</f>
        <v>Fertiliser</v>
      </c>
      <c r="I3398" s="30" t="s">
        <v>45</v>
      </c>
      <c r="K3398" s="29" t="str">
        <f>Factor3Name</f>
        <v>Fertiliser</v>
      </c>
      <c r="L3398" s="30" t="s">
        <v>45</v>
      </c>
    </row>
    <row r="3399" spans="2:12" ht="13" x14ac:dyDescent="0.3">
      <c r="B3399" s="29" t="str">
        <f>Factor1Name</f>
        <v>Weeding</v>
      </c>
      <c r="C3399" s="30" t="s">
        <v>51</v>
      </c>
      <c r="E3399" s="29" t="str">
        <f>Factor1Name</f>
        <v>Weeding</v>
      </c>
      <c r="F3399" s="30" t="s">
        <v>51</v>
      </c>
      <c r="H3399" s="29" t="str">
        <f>Factor1Name</f>
        <v>Weeding</v>
      </c>
      <c r="I3399" s="30" t="s">
        <v>51</v>
      </c>
      <c r="K3399" s="29" t="str">
        <f>Factor1Name</f>
        <v>Weeding</v>
      </c>
      <c r="L3399" s="30" t="s">
        <v>51</v>
      </c>
    </row>
    <row r="3400" spans="2:12" ht="13" x14ac:dyDescent="0.3">
      <c r="B3400" s="25" t="s">
        <v>14</v>
      </c>
      <c r="C3400" s="26">
        <v>991.2</v>
      </c>
      <c r="E3400" s="25" t="s">
        <v>14</v>
      </c>
      <c r="F3400" s="26">
        <v>911.7</v>
      </c>
      <c r="H3400" s="25" t="s">
        <v>14</v>
      </c>
      <c r="I3400" s="26">
        <v>1016.2</v>
      </c>
      <c r="K3400" s="25" t="s">
        <v>14</v>
      </c>
      <c r="L3400" s="26">
        <v>928</v>
      </c>
    </row>
    <row r="3402" spans="2:12" ht="13" x14ac:dyDescent="0.3">
      <c r="B3402" s="27" t="s">
        <v>3</v>
      </c>
      <c r="C3402" s="28">
        <v>2018</v>
      </c>
      <c r="E3402" s="27" t="s">
        <v>3</v>
      </c>
      <c r="F3402" s="28">
        <v>2018</v>
      </c>
      <c r="H3402" s="27" t="s">
        <v>3</v>
      </c>
      <c r="I3402" s="28">
        <v>2018</v>
      </c>
      <c r="K3402" s="27" t="s">
        <v>3</v>
      </c>
      <c r="L3402" s="28">
        <v>2018</v>
      </c>
    </row>
    <row r="3403" spans="2:12" ht="13" x14ac:dyDescent="0.3">
      <c r="B3403" s="29" t="str">
        <f>UnitName</f>
        <v>Plot</v>
      </c>
      <c r="C3403" s="30">
        <v>2</v>
      </c>
      <c r="E3403" s="29" t="str">
        <f>UnitName</f>
        <v>Plot</v>
      </c>
      <c r="F3403" s="30">
        <v>2</v>
      </c>
      <c r="H3403" s="29" t="str">
        <f>UnitName</f>
        <v>Plot</v>
      </c>
      <c r="I3403" s="30">
        <v>2</v>
      </c>
      <c r="K3403" s="29" t="str">
        <f>UnitName</f>
        <v>Plot</v>
      </c>
      <c r="L3403" s="30">
        <v>2</v>
      </c>
    </row>
    <row r="3404" spans="2:12" ht="13" x14ac:dyDescent="0.3">
      <c r="B3404" s="29" t="str">
        <f>BlockName</f>
        <v>Name</v>
      </c>
      <c r="C3404" s="30" t="s">
        <v>55</v>
      </c>
      <c r="E3404" s="29" t="str">
        <f>BlockName</f>
        <v>Name</v>
      </c>
      <c r="F3404" s="30" t="s">
        <v>55</v>
      </c>
      <c r="H3404" s="29" t="str">
        <f>BlockName</f>
        <v>Name</v>
      </c>
      <c r="I3404" s="30" t="s">
        <v>55</v>
      </c>
      <c r="K3404" s="29" t="str">
        <f>BlockName</f>
        <v>Name</v>
      </c>
      <c r="L3404" s="30" t="s">
        <v>55</v>
      </c>
    </row>
    <row r="3405" spans="2:12" ht="13" x14ac:dyDescent="0.3">
      <c r="B3405" s="29" t="str">
        <f>Factor2Name</f>
        <v>Variety</v>
      </c>
      <c r="C3405" s="30" t="s">
        <v>2</v>
      </c>
      <c r="E3405" s="29" t="str">
        <f>Factor2Name</f>
        <v>Variety</v>
      </c>
      <c r="F3405" s="30" t="s">
        <v>2</v>
      </c>
      <c r="H3405" s="29" t="str">
        <f>Factor2Name</f>
        <v>Variety</v>
      </c>
      <c r="I3405" s="30" t="s">
        <v>2</v>
      </c>
      <c r="K3405" s="29" t="str">
        <f>Factor2Name</f>
        <v>Variety</v>
      </c>
      <c r="L3405" s="30" t="s">
        <v>2</v>
      </c>
    </row>
    <row r="3406" spans="2:12" ht="13" x14ac:dyDescent="0.3">
      <c r="B3406" s="29" t="str">
        <f>Factor3Name</f>
        <v>Fertiliser</v>
      </c>
      <c r="C3406" s="30" t="s">
        <v>45</v>
      </c>
      <c r="E3406" s="29" t="str">
        <f>Factor3Name</f>
        <v>Fertiliser</v>
      </c>
      <c r="F3406" s="30" t="s">
        <v>45</v>
      </c>
      <c r="H3406" s="29" t="str">
        <f>Factor3Name</f>
        <v>Fertiliser</v>
      </c>
      <c r="I3406" s="30" t="s">
        <v>45</v>
      </c>
      <c r="K3406" s="29" t="str">
        <f>Factor3Name</f>
        <v>Fertiliser</v>
      </c>
      <c r="L3406" s="30" t="s">
        <v>45</v>
      </c>
    </row>
    <row r="3407" spans="2:12" ht="13" x14ac:dyDescent="0.3">
      <c r="B3407" s="29" t="str">
        <f>Factor1Name</f>
        <v>Weeding</v>
      </c>
      <c r="C3407" s="30" t="s">
        <v>51</v>
      </c>
      <c r="E3407" s="29" t="str">
        <f>Factor1Name</f>
        <v>Weeding</v>
      </c>
      <c r="F3407" s="30" t="s">
        <v>51</v>
      </c>
      <c r="H3407" s="29" t="str">
        <f>Factor1Name</f>
        <v>Weeding</v>
      </c>
      <c r="I3407" s="30" t="s">
        <v>51</v>
      </c>
      <c r="K3407" s="29" t="str">
        <f>Factor1Name</f>
        <v>Weeding</v>
      </c>
      <c r="L3407" s="30" t="s">
        <v>51</v>
      </c>
    </row>
    <row r="3408" spans="2:12" ht="13" x14ac:dyDescent="0.3">
      <c r="B3408" s="25" t="s">
        <v>14</v>
      </c>
      <c r="C3408" s="26">
        <v>1003.2</v>
      </c>
      <c r="E3408" s="25" t="s">
        <v>14</v>
      </c>
      <c r="F3408" s="26">
        <v>1065.5</v>
      </c>
      <c r="H3408" s="25" t="s">
        <v>14</v>
      </c>
      <c r="I3408" s="26">
        <v>838.7</v>
      </c>
      <c r="K3408" s="25" t="s">
        <v>14</v>
      </c>
      <c r="L3408" s="26">
        <v>1013.7</v>
      </c>
    </row>
    <row r="3410" spans="2:12" ht="13" x14ac:dyDescent="0.3">
      <c r="B3410" s="27" t="s">
        <v>3</v>
      </c>
      <c r="C3410" s="28">
        <v>2018</v>
      </c>
      <c r="E3410" s="27" t="s">
        <v>3</v>
      </c>
      <c r="F3410" s="28">
        <v>2018</v>
      </c>
      <c r="H3410" s="27" t="s">
        <v>3</v>
      </c>
      <c r="I3410" s="28">
        <v>2018</v>
      </c>
      <c r="K3410" s="27" t="s">
        <v>3</v>
      </c>
      <c r="L3410" s="28">
        <v>2018</v>
      </c>
    </row>
    <row r="3411" spans="2:12" ht="13" x14ac:dyDescent="0.3">
      <c r="B3411" s="29" t="str">
        <f>UnitName</f>
        <v>Plot</v>
      </c>
      <c r="C3411" s="30">
        <v>2</v>
      </c>
      <c r="E3411" s="29" t="str">
        <f>UnitName</f>
        <v>Plot</v>
      </c>
      <c r="F3411" s="30">
        <v>2</v>
      </c>
      <c r="H3411" s="29" t="str">
        <f>UnitName</f>
        <v>Plot</v>
      </c>
      <c r="I3411" s="30">
        <v>2</v>
      </c>
      <c r="K3411" s="29" t="str">
        <f>UnitName</f>
        <v>Plot</v>
      </c>
      <c r="L3411" s="30">
        <v>2</v>
      </c>
    </row>
    <row r="3412" spans="2:12" ht="13" x14ac:dyDescent="0.3">
      <c r="B3412" s="29" t="str">
        <f>BlockName</f>
        <v>Name</v>
      </c>
      <c r="C3412" s="30" t="s">
        <v>55</v>
      </c>
      <c r="E3412" s="29" t="str">
        <f>BlockName</f>
        <v>Name</v>
      </c>
      <c r="F3412" s="30" t="s">
        <v>55</v>
      </c>
      <c r="H3412" s="29" t="str">
        <f>BlockName</f>
        <v>Name</v>
      </c>
      <c r="I3412" s="30" t="s">
        <v>55</v>
      </c>
      <c r="K3412" s="29" t="str">
        <f>BlockName</f>
        <v>Name</v>
      </c>
      <c r="L3412" s="30" t="s">
        <v>55</v>
      </c>
    </row>
    <row r="3413" spans="2:12" ht="13" x14ac:dyDescent="0.3">
      <c r="B3413" s="29" t="str">
        <f>Factor2Name</f>
        <v>Variety</v>
      </c>
      <c r="C3413" s="30" t="s">
        <v>2</v>
      </c>
      <c r="E3413" s="29" t="str">
        <f>Factor2Name</f>
        <v>Variety</v>
      </c>
      <c r="F3413" s="30" t="s">
        <v>2</v>
      </c>
      <c r="H3413" s="29" t="str">
        <f>Factor2Name</f>
        <v>Variety</v>
      </c>
      <c r="I3413" s="30" t="s">
        <v>2</v>
      </c>
      <c r="K3413" s="29" t="str">
        <f>Factor2Name</f>
        <v>Variety</v>
      </c>
      <c r="L3413" s="30" t="s">
        <v>2</v>
      </c>
    </row>
    <row r="3414" spans="2:12" ht="13" x14ac:dyDescent="0.3">
      <c r="B3414" s="29" t="str">
        <f>Factor3Name</f>
        <v>Fertiliser</v>
      </c>
      <c r="C3414" s="30" t="s">
        <v>45</v>
      </c>
      <c r="E3414" s="29" t="str">
        <f>Factor3Name</f>
        <v>Fertiliser</v>
      </c>
      <c r="F3414" s="30" t="s">
        <v>45</v>
      </c>
      <c r="H3414" s="29" t="str">
        <f>Factor3Name</f>
        <v>Fertiliser</v>
      </c>
      <c r="I3414" s="30" t="s">
        <v>45</v>
      </c>
      <c r="K3414" s="29" t="str">
        <f>Factor3Name</f>
        <v>Fertiliser</v>
      </c>
      <c r="L3414" s="30" t="s">
        <v>45</v>
      </c>
    </row>
    <row r="3415" spans="2:12" ht="13" x14ac:dyDescent="0.3">
      <c r="B3415" s="29" t="str">
        <f>Factor1Name</f>
        <v>Weeding</v>
      </c>
      <c r="C3415" s="30" t="s">
        <v>51</v>
      </c>
      <c r="E3415" s="29" t="str">
        <f>Factor1Name</f>
        <v>Weeding</v>
      </c>
      <c r="F3415" s="30" t="s">
        <v>51</v>
      </c>
      <c r="H3415" s="29" t="str">
        <f>Factor1Name</f>
        <v>Weeding</v>
      </c>
      <c r="I3415" s="30" t="s">
        <v>51</v>
      </c>
      <c r="K3415" s="29" t="str">
        <f>Factor1Name</f>
        <v>Weeding</v>
      </c>
      <c r="L3415" s="30" t="s">
        <v>51</v>
      </c>
    </row>
    <row r="3416" spans="2:12" ht="13" x14ac:dyDescent="0.3">
      <c r="B3416" s="25" t="s">
        <v>14</v>
      </c>
      <c r="C3416" s="26">
        <v>986.9</v>
      </c>
      <c r="E3416" s="25" t="s">
        <v>14</v>
      </c>
      <c r="F3416" s="26">
        <v>1004</v>
      </c>
      <c r="H3416" s="25" t="s">
        <v>14</v>
      </c>
      <c r="I3416" s="26">
        <v>934</v>
      </c>
      <c r="K3416" s="25" t="s">
        <v>14</v>
      </c>
      <c r="L3416" s="26">
        <v>1037.8</v>
      </c>
    </row>
    <row r="3418" spans="2:12" ht="13" x14ac:dyDescent="0.3">
      <c r="B3418" s="27" t="s">
        <v>3</v>
      </c>
      <c r="C3418" s="28">
        <v>2018</v>
      </c>
      <c r="E3418" s="27" t="s">
        <v>3</v>
      </c>
      <c r="F3418" s="28">
        <v>2018</v>
      </c>
      <c r="H3418" s="27" t="s">
        <v>3</v>
      </c>
      <c r="I3418" s="28">
        <v>2018</v>
      </c>
      <c r="K3418" s="27" t="s">
        <v>3</v>
      </c>
      <c r="L3418" s="28">
        <v>2018</v>
      </c>
    </row>
    <row r="3419" spans="2:12" ht="13" x14ac:dyDescent="0.3">
      <c r="B3419" s="29" t="str">
        <f>UnitName</f>
        <v>Plot</v>
      </c>
      <c r="C3419" s="30">
        <v>2</v>
      </c>
      <c r="E3419" s="29" t="str">
        <f>UnitName</f>
        <v>Plot</v>
      </c>
      <c r="F3419" s="30">
        <v>2</v>
      </c>
      <c r="H3419" s="29" t="str">
        <f>UnitName</f>
        <v>Plot</v>
      </c>
      <c r="I3419" s="30">
        <v>2</v>
      </c>
      <c r="K3419" s="29" t="str">
        <f>UnitName</f>
        <v>Plot</v>
      </c>
      <c r="L3419" s="30">
        <v>2</v>
      </c>
    </row>
    <row r="3420" spans="2:12" ht="13" x14ac:dyDescent="0.3">
      <c r="B3420" s="29" t="str">
        <f>BlockName</f>
        <v>Name</v>
      </c>
      <c r="C3420" s="30" t="s">
        <v>55</v>
      </c>
      <c r="E3420" s="29" t="str">
        <f>BlockName</f>
        <v>Name</v>
      </c>
      <c r="F3420" s="30" t="s">
        <v>55</v>
      </c>
      <c r="H3420" s="29" t="str">
        <f>BlockName</f>
        <v>Name</v>
      </c>
      <c r="I3420" s="30" t="s">
        <v>55</v>
      </c>
      <c r="K3420" s="29" t="str">
        <f>BlockName</f>
        <v>Name</v>
      </c>
      <c r="L3420" s="30" t="s">
        <v>55</v>
      </c>
    </row>
    <row r="3421" spans="2:12" ht="13" x14ac:dyDescent="0.3">
      <c r="B3421" s="29" t="str">
        <f>Factor2Name</f>
        <v>Variety</v>
      </c>
      <c r="C3421" s="30" t="s">
        <v>2</v>
      </c>
      <c r="E3421" s="29" t="str">
        <f>Factor2Name</f>
        <v>Variety</v>
      </c>
      <c r="F3421" s="30" t="s">
        <v>2</v>
      </c>
      <c r="H3421" s="29" t="str">
        <f>Factor2Name</f>
        <v>Variety</v>
      </c>
      <c r="I3421" s="30" t="s">
        <v>2</v>
      </c>
      <c r="K3421" s="29" t="str">
        <f>Factor2Name</f>
        <v>Variety</v>
      </c>
      <c r="L3421" s="30" t="s">
        <v>2</v>
      </c>
    </row>
    <row r="3422" spans="2:12" ht="13" x14ac:dyDescent="0.3">
      <c r="B3422" s="29" t="str">
        <f>Factor3Name</f>
        <v>Fertiliser</v>
      </c>
      <c r="C3422" s="30" t="s">
        <v>45</v>
      </c>
      <c r="E3422" s="29" t="str">
        <f>Factor3Name</f>
        <v>Fertiliser</v>
      </c>
      <c r="F3422" s="30" t="s">
        <v>45</v>
      </c>
      <c r="H3422" s="29" t="str">
        <f>Factor3Name</f>
        <v>Fertiliser</v>
      </c>
      <c r="I3422" s="30" t="s">
        <v>45</v>
      </c>
      <c r="K3422" s="29" t="str">
        <f>Factor3Name</f>
        <v>Fertiliser</v>
      </c>
      <c r="L3422" s="30" t="s">
        <v>45</v>
      </c>
    </row>
    <row r="3423" spans="2:12" ht="13" x14ac:dyDescent="0.3">
      <c r="B3423" s="29" t="str">
        <f>Factor1Name</f>
        <v>Weeding</v>
      </c>
      <c r="C3423" s="30" t="s">
        <v>51</v>
      </c>
      <c r="E3423" s="29" t="str">
        <f>Factor1Name</f>
        <v>Weeding</v>
      </c>
      <c r="F3423" s="30" t="s">
        <v>51</v>
      </c>
      <c r="H3423" s="29" t="str">
        <f>Factor1Name</f>
        <v>Weeding</v>
      </c>
      <c r="I3423" s="30" t="s">
        <v>51</v>
      </c>
      <c r="K3423" s="29" t="str">
        <f>Factor1Name</f>
        <v>Weeding</v>
      </c>
      <c r="L3423" s="30" t="s">
        <v>51</v>
      </c>
    </row>
    <row r="3424" spans="2:12" ht="13" x14ac:dyDescent="0.3">
      <c r="B3424" s="25" t="s">
        <v>14</v>
      </c>
      <c r="C3424" s="26">
        <v>956</v>
      </c>
      <c r="E3424" s="25" t="s">
        <v>14</v>
      </c>
      <c r="F3424" s="26">
        <v>1035.3</v>
      </c>
      <c r="H3424" s="25" t="s">
        <v>14</v>
      </c>
      <c r="I3424" s="26">
        <v>1096.0999999999999</v>
      </c>
      <c r="K3424" s="25" t="s">
        <v>14</v>
      </c>
      <c r="L3424" s="26">
        <v>957.3</v>
      </c>
    </row>
    <row r="3426" spans="2:12" ht="13" x14ac:dyDescent="0.3">
      <c r="B3426" s="27" t="s">
        <v>3</v>
      </c>
      <c r="C3426" s="28">
        <v>2018</v>
      </c>
      <c r="E3426" s="27" t="s">
        <v>3</v>
      </c>
      <c r="F3426" s="28">
        <v>2018</v>
      </c>
      <c r="H3426" s="27" t="s">
        <v>3</v>
      </c>
      <c r="I3426" s="28">
        <v>2018</v>
      </c>
      <c r="K3426" s="27" t="s">
        <v>3</v>
      </c>
      <c r="L3426" s="28">
        <v>2018</v>
      </c>
    </row>
    <row r="3427" spans="2:12" ht="13" x14ac:dyDescent="0.3">
      <c r="B3427" s="29" t="str">
        <f>UnitName</f>
        <v>Plot</v>
      </c>
      <c r="C3427" s="30">
        <v>2</v>
      </c>
      <c r="E3427" s="29" t="str">
        <f>UnitName</f>
        <v>Plot</v>
      </c>
      <c r="F3427" s="30">
        <v>2</v>
      </c>
      <c r="H3427" s="29" t="str">
        <f>UnitName</f>
        <v>Plot</v>
      </c>
      <c r="I3427" s="30">
        <v>2</v>
      </c>
      <c r="K3427" s="29" t="str">
        <f>UnitName</f>
        <v>Plot</v>
      </c>
      <c r="L3427" s="30">
        <v>2</v>
      </c>
    </row>
    <row r="3428" spans="2:12" ht="13" x14ac:dyDescent="0.3">
      <c r="B3428" s="29" t="str">
        <f>BlockName</f>
        <v>Name</v>
      </c>
      <c r="C3428" s="30" t="s">
        <v>55</v>
      </c>
      <c r="E3428" s="29" t="str">
        <f>BlockName</f>
        <v>Name</v>
      </c>
      <c r="F3428" s="30" t="s">
        <v>55</v>
      </c>
      <c r="H3428" s="29" t="str">
        <f>BlockName</f>
        <v>Name</v>
      </c>
      <c r="I3428" s="30" t="s">
        <v>55</v>
      </c>
      <c r="K3428" s="29" t="str">
        <f>BlockName</f>
        <v>Name</v>
      </c>
      <c r="L3428" s="30" t="s">
        <v>55</v>
      </c>
    </row>
    <row r="3429" spans="2:12" ht="13" x14ac:dyDescent="0.3">
      <c r="B3429" s="29" t="str">
        <f>Factor2Name</f>
        <v>Variety</v>
      </c>
      <c r="C3429" s="30" t="s">
        <v>2</v>
      </c>
      <c r="E3429" s="29" t="str">
        <f>Factor2Name</f>
        <v>Variety</v>
      </c>
      <c r="F3429" s="30" t="s">
        <v>2</v>
      </c>
      <c r="H3429" s="29" t="str">
        <f>Factor2Name</f>
        <v>Variety</v>
      </c>
      <c r="I3429" s="30" t="s">
        <v>2</v>
      </c>
      <c r="K3429" s="29" t="str">
        <f>Factor2Name</f>
        <v>Variety</v>
      </c>
      <c r="L3429" s="30" t="s">
        <v>2</v>
      </c>
    </row>
    <row r="3430" spans="2:12" ht="13" x14ac:dyDescent="0.3">
      <c r="B3430" s="29" t="str">
        <f>Factor3Name</f>
        <v>Fertiliser</v>
      </c>
      <c r="C3430" s="30" t="s">
        <v>45</v>
      </c>
      <c r="E3430" s="29" t="str">
        <f>Factor3Name</f>
        <v>Fertiliser</v>
      </c>
      <c r="F3430" s="30" t="s">
        <v>45</v>
      </c>
      <c r="H3430" s="29" t="str">
        <f>Factor3Name</f>
        <v>Fertiliser</v>
      </c>
      <c r="I3430" s="30" t="s">
        <v>45</v>
      </c>
      <c r="K3430" s="29" t="str">
        <f>Factor3Name</f>
        <v>Fertiliser</v>
      </c>
      <c r="L3430" s="30" t="s">
        <v>45</v>
      </c>
    </row>
    <row r="3431" spans="2:12" ht="13" x14ac:dyDescent="0.3">
      <c r="B3431" s="29" t="str">
        <f>Factor1Name</f>
        <v>Weeding</v>
      </c>
      <c r="C3431" s="30" t="s">
        <v>51</v>
      </c>
      <c r="E3431" s="29" t="str">
        <f>Factor1Name</f>
        <v>Weeding</v>
      </c>
      <c r="F3431" s="30" t="s">
        <v>51</v>
      </c>
      <c r="H3431" s="29" t="str">
        <f>Factor1Name</f>
        <v>Weeding</v>
      </c>
      <c r="I3431" s="30" t="s">
        <v>51</v>
      </c>
      <c r="K3431" s="29" t="str">
        <f>Factor1Name</f>
        <v>Weeding</v>
      </c>
      <c r="L3431" s="30" t="s">
        <v>51</v>
      </c>
    </row>
    <row r="3432" spans="2:12" ht="13" x14ac:dyDescent="0.3">
      <c r="B3432" s="25" t="s">
        <v>14</v>
      </c>
      <c r="C3432" s="26">
        <v>935.5</v>
      </c>
      <c r="E3432" s="25" t="s">
        <v>14</v>
      </c>
      <c r="F3432" s="26">
        <v>883.9</v>
      </c>
      <c r="H3432" s="25" t="s">
        <v>14</v>
      </c>
      <c r="I3432" s="26">
        <v>1087.5</v>
      </c>
      <c r="K3432" s="25" t="s">
        <v>14</v>
      </c>
      <c r="L3432" s="26">
        <v>963.5</v>
      </c>
    </row>
    <row r="3434" spans="2:12" ht="13" x14ac:dyDescent="0.3">
      <c r="B3434" s="27" t="s">
        <v>3</v>
      </c>
      <c r="C3434" s="28">
        <v>2018</v>
      </c>
      <c r="E3434" s="27" t="s">
        <v>3</v>
      </c>
      <c r="F3434" s="28">
        <v>2018</v>
      </c>
      <c r="H3434" s="27" t="s">
        <v>3</v>
      </c>
      <c r="I3434" s="28">
        <v>2018</v>
      </c>
      <c r="K3434" s="27" t="s">
        <v>3</v>
      </c>
      <c r="L3434" s="28">
        <v>2018</v>
      </c>
    </row>
    <row r="3435" spans="2:12" ht="13" x14ac:dyDescent="0.3">
      <c r="B3435" s="29" t="str">
        <f>UnitName</f>
        <v>Plot</v>
      </c>
      <c r="C3435" s="30">
        <v>2</v>
      </c>
      <c r="E3435" s="29" t="str">
        <f>UnitName</f>
        <v>Plot</v>
      </c>
      <c r="F3435" s="30">
        <v>2</v>
      </c>
      <c r="H3435" s="29" t="str">
        <f>UnitName</f>
        <v>Plot</v>
      </c>
      <c r="I3435" s="30">
        <v>2</v>
      </c>
      <c r="K3435" s="29" t="str">
        <f>UnitName</f>
        <v>Plot</v>
      </c>
      <c r="L3435" s="30">
        <v>2</v>
      </c>
    </row>
    <row r="3436" spans="2:12" ht="13" x14ac:dyDescent="0.3">
      <c r="B3436" s="29" t="str">
        <f>BlockName</f>
        <v>Name</v>
      </c>
      <c r="C3436" s="30" t="s">
        <v>55</v>
      </c>
      <c r="E3436" s="29" t="str">
        <f>BlockName</f>
        <v>Name</v>
      </c>
      <c r="F3436" s="30" t="s">
        <v>55</v>
      </c>
      <c r="H3436" s="29" t="str">
        <f>BlockName</f>
        <v>Name</v>
      </c>
      <c r="I3436" s="30" t="s">
        <v>55</v>
      </c>
      <c r="K3436" s="29" t="str">
        <f>BlockName</f>
        <v>Name</v>
      </c>
      <c r="L3436" s="30" t="s">
        <v>55</v>
      </c>
    </row>
    <row r="3437" spans="2:12" ht="13" x14ac:dyDescent="0.3">
      <c r="B3437" s="29" t="str">
        <f>Factor2Name</f>
        <v>Variety</v>
      </c>
      <c r="C3437" s="30" t="s">
        <v>2</v>
      </c>
      <c r="E3437" s="29" t="str">
        <f>Factor2Name</f>
        <v>Variety</v>
      </c>
      <c r="F3437" s="30" t="s">
        <v>2</v>
      </c>
      <c r="H3437" s="29" t="str">
        <f>Factor2Name</f>
        <v>Variety</v>
      </c>
      <c r="I3437" s="30" t="s">
        <v>2</v>
      </c>
      <c r="K3437" s="29" t="str">
        <f>Factor2Name</f>
        <v>Variety</v>
      </c>
      <c r="L3437" s="30" t="s">
        <v>2</v>
      </c>
    </row>
    <row r="3438" spans="2:12" ht="13" x14ac:dyDescent="0.3">
      <c r="B3438" s="29" t="str">
        <f>Factor3Name</f>
        <v>Fertiliser</v>
      </c>
      <c r="C3438" s="30" t="s">
        <v>45</v>
      </c>
      <c r="E3438" s="29" t="str">
        <f>Factor3Name</f>
        <v>Fertiliser</v>
      </c>
      <c r="F3438" s="30" t="s">
        <v>45</v>
      </c>
      <c r="H3438" s="29" t="str">
        <f>Factor3Name</f>
        <v>Fertiliser</v>
      </c>
      <c r="I3438" s="30" t="s">
        <v>45</v>
      </c>
      <c r="K3438" s="29" t="str">
        <f>Factor3Name</f>
        <v>Fertiliser</v>
      </c>
      <c r="L3438" s="30" t="s">
        <v>45</v>
      </c>
    </row>
    <row r="3439" spans="2:12" ht="13" x14ac:dyDescent="0.3">
      <c r="B3439" s="29" t="str">
        <f>Factor1Name</f>
        <v>Weeding</v>
      </c>
      <c r="C3439" s="30" t="s">
        <v>51</v>
      </c>
      <c r="E3439" s="29" t="str">
        <f>Factor1Name</f>
        <v>Weeding</v>
      </c>
      <c r="F3439" s="30" t="s">
        <v>51</v>
      </c>
      <c r="H3439" s="29" t="str">
        <f>Factor1Name</f>
        <v>Weeding</v>
      </c>
      <c r="I3439" s="30" t="s">
        <v>51</v>
      </c>
      <c r="K3439" s="29" t="str">
        <f>Factor1Name</f>
        <v>Weeding</v>
      </c>
      <c r="L3439" s="30" t="s">
        <v>51</v>
      </c>
    </row>
    <row r="3440" spans="2:12" ht="13" x14ac:dyDescent="0.3">
      <c r="B3440" s="25" t="s">
        <v>14</v>
      </c>
      <c r="C3440" s="26">
        <v>1019.9</v>
      </c>
      <c r="E3440" s="25" t="s">
        <v>14</v>
      </c>
      <c r="F3440" s="26">
        <v>933.7</v>
      </c>
      <c r="H3440" s="25" t="s">
        <v>14</v>
      </c>
      <c r="I3440" s="26">
        <v>974.5</v>
      </c>
      <c r="K3440" s="25" t="s">
        <v>14</v>
      </c>
      <c r="L3440" s="26">
        <v>1122.2</v>
      </c>
    </row>
    <row r="3442" spans="2:12" ht="13" x14ac:dyDescent="0.3">
      <c r="B3442" s="27" t="s">
        <v>3</v>
      </c>
      <c r="C3442" s="28">
        <v>2018</v>
      </c>
      <c r="E3442" s="27" t="s">
        <v>3</v>
      </c>
      <c r="F3442" s="28">
        <v>2018</v>
      </c>
      <c r="H3442" s="27" t="s">
        <v>3</v>
      </c>
      <c r="I3442" s="28">
        <v>2018</v>
      </c>
      <c r="K3442" s="27" t="s">
        <v>3</v>
      </c>
      <c r="L3442" s="28">
        <v>2018</v>
      </c>
    </row>
    <row r="3443" spans="2:12" ht="13" x14ac:dyDescent="0.3">
      <c r="B3443" s="29" t="str">
        <f>UnitName</f>
        <v>Plot</v>
      </c>
      <c r="C3443" s="30">
        <v>3</v>
      </c>
      <c r="E3443" s="29" t="str">
        <f>UnitName</f>
        <v>Plot</v>
      </c>
      <c r="F3443" s="30">
        <v>3</v>
      </c>
      <c r="H3443" s="29" t="str">
        <f>UnitName</f>
        <v>Plot</v>
      </c>
      <c r="I3443" s="30">
        <v>3</v>
      </c>
      <c r="K3443" s="29" t="str">
        <f>UnitName</f>
        <v>Plot</v>
      </c>
      <c r="L3443" s="30">
        <v>3</v>
      </c>
    </row>
    <row r="3444" spans="2:12" ht="13" x14ac:dyDescent="0.3">
      <c r="B3444" s="29" t="str">
        <f>BlockName</f>
        <v>Name</v>
      </c>
      <c r="C3444" s="30" t="s">
        <v>55</v>
      </c>
      <c r="E3444" s="29" t="str">
        <f>BlockName</f>
        <v>Name</v>
      </c>
      <c r="F3444" s="30" t="s">
        <v>55</v>
      </c>
      <c r="H3444" s="29" t="str">
        <f>BlockName</f>
        <v>Name</v>
      </c>
      <c r="I3444" s="30" t="s">
        <v>55</v>
      </c>
      <c r="K3444" s="29" t="str">
        <f>BlockName</f>
        <v>Name</v>
      </c>
      <c r="L3444" s="30" t="s">
        <v>55</v>
      </c>
    </row>
    <row r="3445" spans="2:12" ht="13" x14ac:dyDescent="0.3">
      <c r="B3445" s="29" t="str">
        <f>Factor2Name</f>
        <v>Variety</v>
      </c>
      <c r="C3445" s="30" t="s">
        <v>2</v>
      </c>
      <c r="E3445" s="29" t="str">
        <f>Factor2Name</f>
        <v>Variety</v>
      </c>
      <c r="F3445" s="30" t="s">
        <v>2</v>
      </c>
      <c r="H3445" s="29" t="str">
        <f>Factor2Name</f>
        <v>Variety</v>
      </c>
      <c r="I3445" s="30" t="s">
        <v>2</v>
      </c>
      <c r="K3445" s="29" t="str">
        <f>Factor2Name</f>
        <v>Variety</v>
      </c>
      <c r="L3445" s="30" t="s">
        <v>2</v>
      </c>
    </row>
    <row r="3446" spans="2:12" ht="13" x14ac:dyDescent="0.3">
      <c r="B3446" s="29" t="str">
        <f>Factor3Name</f>
        <v>Fertiliser</v>
      </c>
      <c r="C3446" s="30" t="s">
        <v>45</v>
      </c>
      <c r="E3446" s="29" t="str">
        <f>Factor3Name</f>
        <v>Fertiliser</v>
      </c>
      <c r="F3446" s="30" t="s">
        <v>45</v>
      </c>
      <c r="H3446" s="29" t="str">
        <f>Factor3Name</f>
        <v>Fertiliser</v>
      </c>
      <c r="I3446" s="30" t="s">
        <v>45</v>
      </c>
      <c r="K3446" s="29" t="str">
        <f>Factor3Name</f>
        <v>Fertiliser</v>
      </c>
      <c r="L3446" s="30" t="s">
        <v>45</v>
      </c>
    </row>
    <row r="3447" spans="2:12" ht="13" x14ac:dyDescent="0.3">
      <c r="B3447" s="29" t="str">
        <f>Factor1Name</f>
        <v>Weeding</v>
      </c>
      <c r="C3447" s="30" t="s">
        <v>51</v>
      </c>
      <c r="E3447" s="29" t="str">
        <f>Factor1Name</f>
        <v>Weeding</v>
      </c>
      <c r="F3447" s="30" t="s">
        <v>51</v>
      </c>
      <c r="H3447" s="29" t="str">
        <f>Factor1Name</f>
        <v>Weeding</v>
      </c>
      <c r="I3447" s="30" t="s">
        <v>51</v>
      </c>
      <c r="K3447" s="29" t="str">
        <f>Factor1Name</f>
        <v>Weeding</v>
      </c>
      <c r="L3447" s="30" t="s">
        <v>51</v>
      </c>
    </row>
    <row r="3448" spans="2:12" ht="13" x14ac:dyDescent="0.3">
      <c r="B3448" s="25" t="s">
        <v>14</v>
      </c>
      <c r="C3448" s="26">
        <v>955.4</v>
      </c>
      <c r="E3448" s="25" t="s">
        <v>14</v>
      </c>
      <c r="F3448" s="26">
        <v>924.4</v>
      </c>
      <c r="H3448" s="25" t="s">
        <v>14</v>
      </c>
      <c r="I3448" s="26">
        <v>860.5</v>
      </c>
      <c r="K3448" s="25" t="s">
        <v>14</v>
      </c>
      <c r="L3448" s="26">
        <v>948.8</v>
      </c>
    </row>
    <row r="3450" spans="2:12" ht="13" x14ac:dyDescent="0.3">
      <c r="B3450" s="27" t="s">
        <v>3</v>
      </c>
      <c r="C3450" s="28">
        <v>2018</v>
      </c>
      <c r="E3450" s="27" t="s">
        <v>3</v>
      </c>
      <c r="F3450" s="28">
        <v>2018</v>
      </c>
      <c r="H3450" s="27" t="s">
        <v>3</v>
      </c>
      <c r="I3450" s="28">
        <v>2018</v>
      </c>
      <c r="K3450" s="27" t="s">
        <v>3</v>
      </c>
      <c r="L3450" s="28">
        <v>2018</v>
      </c>
    </row>
    <row r="3451" spans="2:12" ht="13" x14ac:dyDescent="0.3">
      <c r="B3451" s="29" t="str">
        <f>UnitName</f>
        <v>Plot</v>
      </c>
      <c r="C3451" s="30">
        <v>3</v>
      </c>
      <c r="E3451" s="29" t="str">
        <f>UnitName</f>
        <v>Plot</v>
      </c>
      <c r="F3451" s="30">
        <v>3</v>
      </c>
      <c r="H3451" s="29" t="str">
        <f>UnitName</f>
        <v>Plot</v>
      </c>
      <c r="I3451" s="30">
        <v>3</v>
      </c>
      <c r="K3451" s="29" t="str">
        <f>UnitName</f>
        <v>Plot</v>
      </c>
      <c r="L3451" s="30">
        <v>3</v>
      </c>
    </row>
    <row r="3452" spans="2:12" ht="13" x14ac:dyDescent="0.3">
      <c r="B3452" s="29" t="str">
        <f>BlockName</f>
        <v>Name</v>
      </c>
      <c r="C3452" s="30" t="s">
        <v>55</v>
      </c>
      <c r="E3452" s="29" t="str">
        <f>BlockName</f>
        <v>Name</v>
      </c>
      <c r="F3452" s="30" t="s">
        <v>55</v>
      </c>
      <c r="H3452" s="29" t="str">
        <f>BlockName</f>
        <v>Name</v>
      </c>
      <c r="I3452" s="30" t="s">
        <v>55</v>
      </c>
      <c r="K3452" s="29" t="str">
        <f>BlockName</f>
        <v>Name</v>
      </c>
      <c r="L3452" s="30" t="s">
        <v>55</v>
      </c>
    </row>
    <row r="3453" spans="2:12" ht="13" x14ac:dyDescent="0.3">
      <c r="B3453" s="29" t="str">
        <f>Factor2Name</f>
        <v>Variety</v>
      </c>
      <c r="C3453" s="30" t="s">
        <v>2</v>
      </c>
      <c r="E3453" s="29" t="str">
        <f>Factor2Name</f>
        <v>Variety</v>
      </c>
      <c r="F3453" s="30" t="s">
        <v>2</v>
      </c>
      <c r="H3453" s="29" t="str">
        <f>Factor2Name</f>
        <v>Variety</v>
      </c>
      <c r="I3453" s="30" t="s">
        <v>2</v>
      </c>
      <c r="K3453" s="29" t="str">
        <f>Factor2Name</f>
        <v>Variety</v>
      </c>
      <c r="L3453" s="30" t="s">
        <v>2</v>
      </c>
    </row>
    <row r="3454" spans="2:12" ht="13" x14ac:dyDescent="0.3">
      <c r="B3454" s="29" t="str">
        <f>Factor3Name</f>
        <v>Fertiliser</v>
      </c>
      <c r="C3454" s="30" t="s">
        <v>45</v>
      </c>
      <c r="E3454" s="29" t="str">
        <f>Factor3Name</f>
        <v>Fertiliser</v>
      </c>
      <c r="F3454" s="30" t="s">
        <v>45</v>
      </c>
      <c r="H3454" s="29" t="str">
        <f>Factor3Name</f>
        <v>Fertiliser</v>
      </c>
      <c r="I3454" s="30" t="s">
        <v>45</v>
      </c>
      <c r="K3454" s="29" t="str">
        <f>Factor3Name</f>
        <v>Fertiliser</v>
      </c>
      <c r="L3454" s="30" t="s">
        <v>45</v>
      </c>
    </row>
    <row r="3455" spans="2:12" ht="13" x14ac:dyDescent="0.3">
      <c r="B3455" s="29" t="str">
        <f>Factor1Name</f>
        <v>Weeding</v>
      </c>
      <c r="C3455" s="30" t="s">
        <v>51</v>
      </c>
      <c r="E3455" s="29" t="str">
        <f>Factor1Name</f>
        <v>Weeding</v>
      </c>
      <c r="F3455" s="30" t="s">
        <v>51</v>
      </c>
      <c r="H3455" s="29" t="str">
        <f>Factor1Name</f>
        <v>Weeding</v>
      </c>
      <c r="I3455" s="30" t="s">
        <v>51</v>
      </c>
      <c r="K3455" s="29" t="str">
        <f>Factor1Name</f>
        <v>Weeding</v>
      </c>
      <c r="L3455" s="30" t="s">
        <v>51</v>
      </c>
    </row>
    <row r="3456" spans="2:12" ht="13" x14ac:dyDescent="0.3">
      <c r="B3456" s="25" t="s">
        <v>14</v>
      </c>
      <c r="C3456" s="26">
        <v>1159.7</v>
      </c>
      <c r="E3456" s="25" t="s">
        <v>14</v>
      </c>
      <c r="F3456" s="26">
        <v>815.7</v>
      </c>
      <c r="H3456" s="25" t="s">
        <v>14</v>
      </c>
      <c r="I3456" s="26">
        <v>1147.5</v>
      </c>
      <c r="K3456" s="25" t="s">
        <v>14</v>
      </c>
      <c r="L3456" s="26">
        <v>913.7</v>
      </c>
    </row>
    <row r="3458" spans="2:12" ht="13" x14ac:dyDescent="0.3">
      <c r="B3458" s="27" t="s">
        <v>3</v>
      </c>
      <c r="C3458" s="28">
        <v>2018</v>
      </c>
      <c r="E3458" s="27" t="s">
        <v>3</v>
      </c>
      <c r="F3458" s="28">
        <v>2018</v>
      </c>
      <c r="H3458" s="27" t="s">
        <v>3</v>
      </c>
      <c r="I3458" s="28">
        <v>2018</v>
      </c>
      <c r="K3458" s="27" t="s">
        <v>3</v>
      </c>
      <c r="L3458" s="28">
        <v>2018</v>
      </c>
    </row>
    <row r="3459" spans="2:12" ht="13" x14ac:dyDescent="0.3">
      <c r="B3459" s="29" t="str">
        <f>UnitName</f>
        <v>Plot</v>
      </c>
      <c r="C3459" s="30">
        <v>3</v>
      </c>
      <c r="E3459" s="29" t="str">
        <f>UnitName</f>
        <v>Plot</v>
      </c>
      <c r="F3459" s="30">
        <v>3</v>
      </c>
      <c r="H3459" s="29" t="str">
        <f>UnitName</f>
        <v>Plot</v>
      </c>
      <c r="I3459" s="30">
        <v>3</v>
      </c>
      <c r="K3459" s="29" t="str">
        <f>UnitName</f>
        <v>Plot</v>
      </c>
      <c r="L3459" s="30">
        <v>3</v>
      </c>
    </row>
    <row r="3460" spans="2:12" ht="13" x14ac:dyDescent="0.3">
      <c r="B3460" s="29" t="str">
        <f>BlockName</f>
        <v>Name</v>
      </c>
      <c r="C3460" s="30" t="s">
        <v>55</v>
      </c>
      <c r="E3460" s="29" t="str">
        <f>BlockName</f>
        <v>Name</v>
      </c>
      <c r="F3460" s="30" t="s">
        <v>55</v>
      </c>
      <c r="H3460" s="29" t="str">
        <f>BlockName</f>
        <v>Name</v>
      </c>
      <c r="I3460" s="30" t="s">
        <v>55</v>
      </c>
      <c r="K3460" s="29" t="str">
        <f>BlockName</f>
        <v>Name</v>
      </c>
      <c r="L3460" s="30" t="s">
        <v>55</v>
      </c>
    </row>
    <row r="3461" spans="2:12" ht="13" x14ac:dyDescent="0.3">
      <c r="B3461" s="29" t="str">
        <f>Factor2Name</f>
        <v>Variety</v>
      </c>
      <c r="C3461" s="30" t="s">
        <v>2</v>
      </c>
      <c r="E3461" s="29" t="str">
        <f>Factor2Name</f>
        <v>Variety</v>
      </c>
      <c r="F3461" s="30" t="s">
        <v>2</v>
      </c>
      <c r="H3461" s="29" t="str">
        <f>Factor2Name</f>
        <v>Variety</v>
      </c>
      <c r="I3461" s="30" t="s">
        <v>2</v>
      </c>
      <c r="K3461" s="29" t="str">
        <f>Factor2Name</f>
        <v>Variety</v>
      </c>
      <c r="L3461" s="30" t="s">
        <v>2</v>
      </c>
    </row>
    <row r="3462" spans="2:12" ht="13" x14ac:dyDescent="0.3">
      <c r="B3462" s="29" t="str">
        <f>Factor3Name</f>
        <v>Fertiliser</v>
      </c>
      <c r="C3462" s="30" t="s">
        <v>45</v>
      </c>
      <c r="E3462" s="29" t="str">
        <f>Factor3Name</f>
        <v>Fertiliser</v>
      </c>
      <c r="F3462" s="30" t="s">
        <v>45</v>
      </c>
      <c r="H3462" s="29" t="str">
        <f>Factor3Name</f>
        <v>Fertiliser</v>
      </c>
      <c r="I3462" s="30" t="s">
        <v>45</v>
      </c>
      <c r="K3462" s="29" t="str">
        <f>Factor3Name</f>
        <v>Fertiliser</v>
      </c>
      <c r="L3462" s="30" t="s">
        <v>45</v>
      </c>
    </row>
    <row r="3463" spans="2:12" ht="13" x14ac:dyDescent="0.3">
      <c r="B3463" s="29" t="str">
        <f>Factor1Name</f>
        <v>Weeding</v>
      </c>
      <c r="C3463" s="30" t="s">
        <v>51</v>
      </c>
      <c r="E3463" s="29" t="str">
        <f>Factor1Name</f>
        <v>Weeding</v>
      </c>
      <c r="F3463" s="30" t="s">
        <v>51</v>
      </c>
      <c r="H3463" s="29" t="str">
        <f>Factor1Name</f>
        <v>Weeding</v>
      </c>
      <c r="I3463" s="30" t="s">
        <v>51</v>
      </c>
      <c r="K3463" s="29" t="str">
        <f>Factor1Name</f>
        <v>Weeding</v>
      </c>
      <c r="L3463" s="30" t="s">
        <v>51</v>
      </c>
    </row>
    <row r="3464" spans="2:12" ht="13" x14ac:dyDescent="0.3">
      <c r="B3464" s="25" t="s">
        <v>14</v>
      </c>
      <c r="C3464" s="26">
        <v>923.4</v>
      </c>
      <c r="E3464" s="25" t="s">
        <v>14</v>
      </c>
      <c r="F3464" s="26">
        <v>1029.4000000000001</v>
      </c>
      <c r="H3464" s="25" t="s">
        <v>14</v>
      </c>
      <c r="I3464" s="26">
        <v>912.7</v>
      </c>
      <c r="K3464" s="25" t="s">
        <v>14</v>
      </c>
      <c r="L3464" s="26">
        <v>1033.0999999999999</v>
      </c>
    </row>
    <row r="3466" spans="2:12" ht="13" x14ac:dyDescent="0.3">
      <c r="B3466" s="27" t="s">
        <v>3</v>
      </c>
      <c r="C3466" s="28">
        <v>2018</v>
      </c>
      <c r="E3466" s="27" t="s">
        <v>3</v>
      </c>
      <c r="F3466" s="28">
        <v>2018</v>
      </c>
      <c r="H3466" s="27" t="s">
        <v>3</v>
      </c>
      <c r="I3466" s="28">
        <v>2018</v>
      </c>
      <c r="K3466" s="27" t="s">
        <v>3</v>
      </c>
      <c r="L3466" s="28">
        <v>2018</v>
      </c>
    </row>
    <row r="3467" spans="2:12" ht="13" x14ac:dyDescent="0.3">
      <c r="B3467" s="29" t="str">
        <f>UnitName</f>
        <v>Plot</v>
      </c>
      <c r="C3467" s="30">
        <v>3</v>
      </c>
      <c r="E3467" s="29" t="str">
        <f>UnitName</f>
        <v>Plot</v>
      </c>
      <c r="F3467" s="30">
        <v>3</v>
      </c>
      <c r="H3467" s="29" t="str">
        <f>UnitName</f>
        <v>Plot</v>
      </c>
      <c r="I3467" s="30">
        <v>3</v>
      </c>
      <c r="K3467" s="29" t="str">
        <f>UnitName</f>
        <v>Plot</v>
      </c>
      <c r="L3467" s="30">
        <v>3</v>
      </c>
    </row>
    <row r="3468" spans="2:12" ht="13" x14ac:dyDescent="0.3">
      <c r="B3468" s="29" t="str">
        <f>BlockName</f>
        <v>Name</v>
      </c>
      <c r="C3468" s="30" t="s">
        <v>55</v>
      </c>
      <c r="E3468" s="29" t="str">
        <f>BlockName</f>
        <v>Name</v>
      </c>
      <c r="F3468" s="30" t="s">
        <v>55</v>
      </c>
      <c r="H3468" s="29" t="str">
        <f>BlockName</f>
        <v>Name</v>
      </c>
      <c r="I3468" s="30" t="s">
        <v>55</v>
      </c>
      <c r="K3468" s="29" t="str">
        <f>BlockName</f>
        <v>Name</v>
      </c>
      <c r="L3468" s="30" t="s">
        <v>55</v>
      </c>
    </row>
    <row r="3469" spans="2:12" ht="13" x14ac:dyDescent="0.3">
      <c r="B3469" s="29" t="str">
        <f>Factor2Name</f>
        <v>Variety</v>
      </c>
      <c r="C3469" s="30" t="s">
        <v>2</v>
      </c>
      <c r="E3469" s="29" t="str">
        <f>Factor2Name</f>
        <v>Variety</v>
      </c>
      <c r="F3469" s="30" t="s">
        <v>2</v>
      </c>
      <c r="H3469" s="29" t="str">
        <f>Factor2Name</f>
        <v>Variety</v>
      </c>
      <c r="I3469" s="30" t="s">
        <v>2</v>
      </c>
      <c r="K3469" s="29" t="str">
        <f>Factor2Name</f>
        <v>Variety</v>
      </c>
      <c r="L3469" s="30" t="s">
        <v>2</v>
      </c>
    </row>
    <row r="3470" spans="2:12" ht="13" x14ac:dyDescent="0.3">
      <c r="B3470" s="29" t="str">
        <f>Factor3Name</f>
        <v>Fertiliser</v>
      </c>
      <c r="C3470" s="30" t="s">
        <v>45</v>
      </c>
      <c r="E3470" s="29" t="str">
        <f>Factor3Name</f>
        <v>Fertiliser</v>
      </c>
      <c r="F3470" s="30" t="s">
        <v>45</v>
      </c>
      <c r="H3470" s="29" t="str">
        <f>Factor3Name</f>
        <v>Fertiliser</v>
      </c>
      <c r="I3470" s="30" t="s">
        <v>45</v>
      </c>
      <c r="K3470" s="29" t="str">
        <f>Factor3Name</f>
        <v>Fertiliser</v>
      </c>
      <c r="L3470" s="30" t="s">
        <v>45</v>
      </c>
    </row>
    <row r="3471" spans="2:12" ht="13" x14ac:dyDescent="0.3">
      <c r="B3471" s="29" t="str">
        <f>Factor1Name</f>
        <v>Weeding</v>
      </c>
      <c r="C3471" s="30" t="s">
        <v>51</v>
      </c>
      <c r="E3471" s="29" t="str">
        <f>Factor1Name</f>
        <v>Weeding</v>
      </c>
      <c r="F3471" s="30" t="s">
        <v>51</v>
      </c>
      <c r="H3471" s="29" t="str">
        <f>Factor1Name</f>
        <v>Weeding</v>
      </c>
      <c r="I3471" s="30" t="s">
        <v>51</v>
      </c>
      <c r="K3471" s="29" t="str">
        <f>Factor1Name</f>
        <v>Weeding</v>
      </c>
      <c r="L3471" s="30" t="s">
        <v>51</v>
      </c>
    </row>
    <row r="3472" spans="2:12" ht="13" x14ac:dyDescent="0.3">
      <c r="B3472" s="25" t="s">
        <v>14</v>
      </c>
      <c r="C3472" s="26">
        <v>1001.3</v>
      </c>
      <c r="E3472" s="25" t="s">
        <v>14</v>
      </c>
      <c r="F3472" s="26">
        <v>931</v>
      </c>
      <c r="H3472" s="25" t="s">
        <v>14</v>
      </c>
      <c r="I3472" s="26">
        <v>879.3</v>
      </c>
      <c r="K3472" s="25" t="s">
        <v>14</v>
      </c>
      <c r="L3472" s="26">
        <v>1046.8</v>
      </c>
    </row>
    <row r="3474" spans="2:12" ht="13" x14ac:dyDescent="0.3">
      <c r="B3474" s="27" t="s">
        <v>3</v>
      </c>
      <c r="C3474" s="28">
        <v>2018</v>
      </c>
      <c r="E3474" s="27" t="s">
        <v>3</v>
      </c>
      <c r="F3474" s="28">
        <v>2018</v>
      </c>
      <c r="H3474" s="27" t="s">
        <v>3</v>
      </c>
      <c r="I3474" s="28">
        <v>2018</v>
      </c>
      <c r="K3474" s="27" t="s">
        <v>3</v>
      </c>
      <c r="L3474" s="28">
        <v>2018</v>
      </c>
    </row>
    <row r="3475" spans="2:12" ht="13" x14ac:dyDescent="0.3">
      <c r="B3475" s="29" t="str">
        <f>UnitName</f>
        <v>Plot</v>
      </c>
      <c r="C3475" s="30">
        <v>3</v>
      </c>
      <c r="E3475" s="29" t="str">
        <f>UnitName</f>
        <v>Plot</v>
      </c>
      <c r="F3475" s="30">
        <v>3</v>
      </c>
      <c r="H3475" s="29" t="str">
        <f>UnitName</f>
        <v>Plot</v>
      </c>
      <c r="I3475" s="30">
        <v>3</v>
      </c>
      <c r="K3475" s="29" t="str">
        <f>UnitName</f>
        <v>Plot</v>
      </c>
      <c r="L3475" s="30">
        <v>3</v>
      </c>
    </row>
    <row r="3476" spans="2:12" ht="13" x14ac:dyDescent="0.3">
      <c r="B3476" s="29" t="str">
        <f>BlockName</f>
        <v>Name</v>
      </c>
      <c r="C3476" s="30" t="s">
        <v>55</v>
      </c>
      <c r="E3476" s="29" t="str">
        <f>BlockName</f>
        <v>Name</v>
      </c>
      <c r="F3476" s="30" t="s">
        <v>55</v>
      </c>
      <c r="H3476" s="29" t="str">
        <f>BlockName</f>
        <v>Name</v>
      </c>
      <c r="I3476" s="30" t="s">
        <v>55</v>
      </c>
      <c r="K3476" s="29" t="str">
        <f>BlockName</f>
        <v>Name</v>
      </c>
      <c r="L3476" s="30" t="s">
        <v>55</v>
      </c>
    </row>
    <row r="3477" spans="2:12" ht="13" x14ac:dyDescent="0.3">
      <c r="B3477" s="29" t="str">
        <f>Factor2Name</f>
        <v>Variety</v>
      </c>
      <c r="C3477" s="30" t="s">
        <v>2</v>
      </c>
      <c r="E3477" s="29" t="str">
        <f>Factor2Name</f>
        <v>Variety</v>
      </c>
      <c r="F3477" s="30" t="s">
        <v>2</v>
      </c>
      <c r="H3477" s="29" t="str">
        <f>Factor2Name</f>
        <v>Variety</v>
      </c>
      <c r="I3477" s="30" t="s">
        <v>2</v>
      </c>
      <c r="K3477" s="29" t="str">
        <f>Factor2Name</f>
        <v>Variety</v>
      </c>
      <c r="L3477" s="30" t="s">
        <v>2</v>
      </c>
    </row>
    <row r="3478" spans="2:12" ht="13" x14ac:dyDescent="0.3">
      <c r="B3478" s="29" t="str">
        <f>Factor3Name</f>
        <v>Fertiliser</v>
      </c>
      <c r="C3478" s="30" t="s">
        <v>45</v>
      </c>
      <c r="E3478" s="29" t="str">
        <f>Factor3Name</f>
        <v>Fertiliser</v>
      </c>
      <c r="F3478" s="30" t="s">
        <v>45</v>
      </c>
      <c r="H3478" s="29" t="str">
        <f>Factor3Name</f>
        <v>Fertiliser</v>
      </c>
      <c r="I3478" s="30" t="s">
        <v>45</v>
      </c>
      <c r="K3478" s="29" t="str">
        <f>Factor3Name</f>
        <v>Fertiliser</v>
      </c>
      <c r="L3478" s="30" t="s">
        <v>45</v>
      </c>
    </row>
    <row r="3479" spans="2:12" ht="13" x14ac:dyDescent="0.3">
      <c r="B3479" s="29" t="str">
        <f>Factor1Name</f>
        <v>Weeding</v>
      </c>
      <c r="C3479" s="30" t="s">
        <v>51</v>
      </c>
      <c r="E3479" s="29" t="str">
        <f>Factor1Name</f>
        <v>Weeding</v>
      </c>
      <c r="F3479" s="30" t="s">
        <v>51</v>
      </c>
      <c r="H3479" s="29" t="str">
        <f>Factor1Name</f>
        <v>Weeding</v>
      </c>
      <c r="I3479" s="30" t="s">
        <v>51</v>
      </c>
      <c r="K3479" s="29" t="str">
        <f>Factor1Name</f>
        <v>Weeding</v>
      </c>
      <c r="L3479" s="30" t="s">
        <v>51</v>
      </c>
    </row>
    <row r="3480" spans="2:12" ht="13" x14ac:dyDescent="0.3">
      <c r="B3480" s="25" t="s">
        <v>14</v>
      </c>
      <c r="C3480" s="26">
        <v>896.8</v>
      </c>
      <c r="E3480" s="25" t="s">
        <v>14</v>
      </c>
      <c r="F3480" s="26">
        <v>903.1</v>
      </c>
      <c r="H3480" s="25" t="s">
        <v>14</v>
      </c>
      <c r="I3480" s="26">
        <v>802.3</v>
      </c>
      <c r="K3480" s="25" t="s">
        <v>14</v>
      </c>
      <c r="L3480" s="26">
        <v>907.3</v>
      </c>
    </row>
    <row r="3482" spans="2:12" ht="13" x14ac:dyDescent="0.3">
      <c r="B3482" s="27" t="s">
        <v>3</v>
      </c>
      <c r="C3482" s="28">
        <v>2018</v>
      </c>
      <c r="E3482" s="27" t="s">
        <v>3</v>
      </c>
      <c r="F3482" s="28">
        <v>2018</v>
      </c>
      <c r="H3482" s="27" t="s">
        <v>3</v>
      </c>
      <c r="I3482" s="28">
        <v>2018</v>
      </c>
      <c r="K3482" s="27" t="s">
        <v>3</v>
      </c>
      <c r="L3482" s="28">
        <v>2018</v>
      </c>
    </row>
    <row r="3483" spans="2:12" ht="13" x14ac:dyDescent="0.3">
      <c r="B3483" s="29" t="str">
        <f>UnitName</f>
        <v>Plot</v>
      </c>
      <c r="C3483" s="30">
        <v>4</v>
      </c>
      <c r="E3483" s="29" t="str">
        <f>UnitName</f>
        <v>Plot</v>
      </c>
      <c r="F3483" s="30">
        <v>4</v>
      </c>
      <c r="H3483" s="29" t="str">
        <f>UnitName</f>
        <v>Plot</v>
      </c>
      <c r="I3483" s="30">
        <v>4</v>
      </c>
      <c r="K3483" s="29" t="str">
        <f>UnitName</f>
        <v>Plot</v>
      </c>
      <c r="L3483" s="30">
        <v>4</v>
      </c>
    </row>
    <row r="3484" spans="2:12" ht="13" x14ac:dyDescent="0.3">
      <c r="B3484" s="29" t="str">
        <f>BlockName</f>
        <v>Name</v>
      </c>
      <c r="C3484" s="30" t="s">
        <v>55</v>
      </c>
      <c r="E3484" s="29" t="str">
        <f>BlockName</f>
        <v>Name</v>
      </c>
      <c r="F3484" s="30" t="s">
        <v>55</v>
      </c>
      <c r="H3484" s="29" t="str">
        <f>BlockName</f>
        <v>Name</v>
      </c>
      <c r="I3484" s="30" t="s">
        <v>55</v>
      </c>
      <c r="K3484" s="29" t="str">
        <f>BlockName</f>
        <v>Name</v>
      </c>
      <c r="L3484" s="30" t="s">
        <v>55</v>
      </c>
    </row>
    <row r="3485" spans="2:12" ht="13" x14ac:dyDescent="0.3">
      <c r="B3485" s="29" t="str">
        <f>Factor2Name</f>
        <v>Variety</v>
      </c>
      <c r="C3485" s="30" t="s">
        <v>2</v>
      </c>
      <c r="E3485" s="29" t="str">
        <f>Factor2Name</f>
        <v>Variety</v>
      </c>
      <c r="F3485" s="30" t="s">
        <v>2</v>
      </c>
      <c r="H3485" s="29" t="str">
        <f>Factor2Name</f>
        <v>Variety</v>
      </c>
      <c r="I3485" s="30" t="s">
        <v>2</v>
      </c>
      <c r="K3485" s="29" t="str">
        <f>Factor2Name</f>
        <v>Variety</v>
      </c>
      <c r="L3485" s="30" t="s">
        <v>2</v>
      </c>
    </row>
    <row r="3486" spans="2:12" ht="13" x14ac:dyDescent="0.3">
      <c r="B3486" s="29" t="str">
        <f>Factor3Name</f>
        <v>Fertiliser</v>
      </c>
      <c r="C3486" s="30" t="s">
        <v>45</v>
      </c>
      <c r="E3486" s="29" t="str">
        <f>Factor3Name</f>
        <v>Fertiliser</v>
      </c>
      <c r="F3486" s="30" t="s">
        <v>45</v>
      </c>
      <c r="H3486" s="29" t="str">
        <f>Factor3Name</f>
        <v>Fertiliser</v>
      </c>
      <c r="I3486" s="30" t="s">
        <v>45</v>
      </c>
      <c r="K3486" s="29" t="str">
        <f>Factor3Name</f>
        <v>Fertiliser</v>
      </c>
      <c r="L3486" s="30" t="s">
        <v>45</v>
      </c>
    </row>
    <row r="3487" spans="2:12" ht="13" x14ac:dyDescent="0.3">
      <c r="B3487" s="29" t="str">
        <f>Factor1Name</f>
        <v>Weeding</v>
      </c>
      <c r="C3487" s="30" t="s">
        <v>51</v>
      </c>
      <c r="E3487" s="29" t="str">
        <f>Factor1Name</f>
        <v>Weeding</v>
      </c>
      <c r="F3487" s="30" t="s">
        <v>51</v>
      </c>
      <c r="H3487" s="29" t="str">
        <f>Factor1Name</f>
        <v>Weeding</v>
      </c>
      <c r="I3487" s="30" t="s">
        <v>51</v>
      </c>
      <c r="K3487" s="29" t="str">
        <f>Factor1Name</f>
        <v>Weeding</v>
      </c>
      <c r="L3487" s="30" t="s">
        <v>51</v>
      </c>
    </row>
    <row r="3488" spans="2:12" ht="13" x14ac:dyDescent="0.3">
      <c r="B3488" s="25" t="s">
        <v>14</v>
      </c>
      <c r="C3488" s="26">
        <v>925.1</v>
      </c>
      <c r="E3488" s="25" t="s">
        <v>14</v>
      </c>
      <c r="F3488" s="26">
        <v>997.2</v>
      </c>
      <c r="H3488" s="25" t="s">
        <v>14</v>
      </c>
      <c r="I3488" s="26">
        <v>1040.3</v>
      </c>
      <c r="K3488" s="25" t="s">
        <v>14</v>
      </c>
      <c r="L3488" s="26">
        <v>1061.4000000000001</v>
      </c>
    </row>
    <row r="3490" spans="2:12" ht="13" x14ac:dyDescent="0.3">
      <c r="B3490" s="27" t="s">
        <v>3</v>
      </c>
      <c r="C3490" s="28">
        <v>2018</v>
      </c>
      <c r="E3490" s="27" t="s">
        <v>3</v>
      </c>
      <c r="F3490" s="28">
        <v>2018</v>
      </c>
      <c r="H3490" s="27" t="s">
        <v>3</v>
      </c>
      <c r="I3490" s="28">
        <v>2018</v>
      </c>
      <c r="K3490" s="27" t="s">
        <v>3</v>
      </c>
      <c r="L3490" s="28">
        <v>2018</v>
      </c>
    </row>
    <row r="3491" spans="2:12" ht="13" x14ac:dyDescent="0.3">
      <c r="B3491" s="29" t="str">
        <f>UnitName</f>
        <v>Plot</v>
      </c>
      <c r="C3491" s="30">
        <v>4</v>
      </c>
      <c r="E3491" s="29" t="str">
        <f>UnitName</f>
        <v>Plot</v>
      </c>
      <c r="F3491" s="30">
        <v>4</v>
      </c>
      <c r="H3491" s="29" t="str">
        <f>UnitName</f>
        <v>Plot</v>
      </c>
      <c r="I3491" s="30">
        <v>4</v>
      </c>
      <c r="K3491" s="29" t="str">
        <f>UnitName</f>
        <v>Plot</v>
      </c>
      <c r="L3491" s="30">
        <v>4</v>
      </c>
    </row>
    <row r="3492" spans="2:12" ht="13" x14ac:dyDescent="0.3">
      <c r="B3492" s="29" t="str">
        <f>BlockName</f>
        <v>Name</v>
      </c>
      <c r="C3492" s="30" t="s">
        <v>55</v>
      </c>
      <c r="E3492" s="29" t="str">
        <f>BlockName</f>
        <v>Name</v>
      </c>
      <c r="F3492" s="30" t="s">
        <v>55</v>
      </c>
      <c r="H3492" s="29" t="str">
        <f>BlockName</f>
        <v>Name</v>
      </c>
      <c r="I3492" s="30" t="s">
        <v>55</v>
      </c>
      <c r="K3492" s="29" t="str">
        <f>BlockName</f>
        <v>Name</v>
      </c>
      <c r="L3492" s="30" t="s">
        <v>55</v>
      </c>
    </row>
    <row r="3493" spans="2:12" ht="13" x14ac:dyDescent="0.3">
      <c r="B3493" s="29" t="str">
        <f>Factor2Name</f>
        <v>Variety</v>
      </c>
      <c r="C3493" s="30" t="s">
        <v>2</v>
      </c>
      <c r="E3493" s="29" t="str">
        <f>Factor2Name</f>
        <v>Variety</v>
      </c>
      <c r="F3493" s="30" t="s">
        <v>2</v>
      </c>
      <c r="H3493" s="29" t="str">
        <f>Factor2Name</f>
        <v>Variety</v>
      </c>
      <c r="I3493" s="30" t="s">
        <v>2</v>
      </c>
      <c r="K3493" s="29" t="str">
        <f>Factor2Name</f>
        <v>Variety</v>
      </c>
      <c r="L3493" s="30" t="s">
        <v>2</v>
      </c>
    </row>
    <row r="3494" spans="2:12" ht="13" x14ac:dyDescent="0.3">
      <c r="B3494" s="29" t="str">
        <f>Factor3Name</f>
        <v>Fertiliser</v>
      </c>
      <c r="C3494" s="30" t="s">
        <v>45</v>
      </c>
      <c r="E3494" s="29" t="str">
        <f>Factor3Name</f>
        <v>Fertiliser</v>
      </c>
      <c r="F3494" s="30" t="s">
        <v>45</v>
      </c>
      <c r="H3494" s="29" t="str">
        <f>Factor3Name</f>
        <v>Fertiliser</v>
      </c>
      <c r="I3494" s="30" t="s">
        <v>45</v>
      </c>
      <c r="K3494" s="29" t="str">
        <f>Factor3Name</f>
        <v>Fertiliser</v>
      </c>
      <c r="L3494" s="30" t="s">
        <v>45</v>
      </c>
    </row>
    <row r="3495" spans="2:12" ht="13" x14ac:dyDescent="0.3">
      <c r="B3495" s="29" t="str">
        <f>Factor1Name</f>
        <v>Weeding</v>
      </c>
      <c r="C3495" s="30" t="s">
        <v>51</v>
      </c>
      <c r="E3495" s="29" t="str">
        <f>Factor1Name</f>
        <v>Weeding</v>
      </c>
      <c r="F3495" s="30" t="s">
        <v>51</v>
      </c>
      <c r="H3495" s="29" t="str">
        <f>Factor1Name</f>
        <v>Weeding</v>
      </c>
      <c r="I3495" s="30" t="s">
        <v>51</v>
      </c>
      <c r="K3495" s="29" t="str">
        <f>Factor1Name</f>
        <v>Weeding</v>
      </c>
      <c r="L3495" s="30" t="s">
        <v>51</v>
      </c>
    </row>
    <row r="3496" spans="2:12" ht="13" x14ac:dyDescent="0.3">
      <c r="B3496" s="25" t="s">
        <v>14</v>
      </c>
      <c r="C3496" s="26">
        <v>991.3</v>
      </c>
      <c r="E3496" s="25" t="s">
        <v>14</v>
      </c>
      <c r="F3496" s="26">
        <v>955.1</v>
      </c>
      <c r="H3496" s="25" t="s">
        <v>14</v>
      </c>
      <c r="I3496" s="26">
        <v>1061.4000000000001</v>
      </c>
      <c r="K3496" s="25" t="s">
        <v>14</v>
      </c>
      <c r="L3496" s="26">
        <v>1251.0999999999999</v>
      </c>
    </row>
    <row r="3498" spans="2:12" ht="13" x14ac:dyDescent="0.3">
      <c r="B3498" s="27" t="s">
        <v>3</v>
      </c>
      <c r="C3498" s="28">
        <v>2018</v>
      </c>
      <c r="E3498" s="27" t="s">
        <v>3</v>
      </c>
      <c r="F3498" s="28">
        <v>2018</v>
      </c>
      <c r="H3498" s="27" t="s">
        <v>3</v>
      </c>
      <c r="I3498" s="28">
        <v>2018</v>
      </c>
      <c r="K3498" s="27" t="s">
        <v>3</v>
      </c>
      <c r="L3498" s="28">
        <v>2018</v>
      </c>
    </row>
    <row r="3499" spans="2:12" ht="13" x14ac:dyDescent="0.3">
      <c r="B3499" s="29" t="str">
        <f>UnitName</f>
        <v>Plot</v>
      </c>
      <c r="C3499" s="30">
        <v>4</v>
      </c>
      <c r="E3499" s="29" t="str">
        <f>UnitName</f>
        <v>Plot</v>
      </c>
      <c r="F3499" s="30">
        <v>4</v>
      </c>
      <c r="H3499" s="29" t="str">
        <f>UnitName</f>
        <v>Plot</v>
      </c>
      <c r="I3499" s="30">
        <v>4</v>
      </c>
      <c r="K3499" s="29" t="str">
        <f>UnitName</f>
        <v>Plot</v>
      </c>
      <c r="L3499" s="30">
        <v>4</v>
      </c>
    </row>
    <row r="3500" spans="2:12" ht="13" x14ac:dyDescent="0.3">
      <c r="B3500" s="29" t="str">
        <f>BlockName</f>
        <v>Name</v>
      </c>
      <c r="C3500" s="30" t="s">
        <v>55</v>
      </c>
      <c r="E3500" s="29" t="str">
        <f>BlockName</f>
        <v>Name</v>
      </c>
      <c r="F3500" s="30" t="s">
        <v>55</v>
      </c>
      <c r="H3500" s="29" t="str">
        <f>BlockName</f>
        <v>Name</v>
      </c>
      <c r="I3500" s="30" t="s">
        <v>55</v>
      </c>
      <c r="K3500" s="29" t="str">
        <f>BlockName</f>
        <v>Name</v>
      </c>
      <c r="L3500" s="30" t="s">
        <v>55</v>
      </c>
    </row>
    <row r="3501" spans="2:12" ht="13" x14ac:dyDescent="0.3">
      <c r="B3501" s="29" t="str">
        <f>Factor2Name</f>
        <v>Variety</v>
      </c>
      <c r="C3501" s="30" t="s">
        <v>2</v>
      </c>
      <c r="E3501" s="29" t="str">
        <f>Factor2Name</f>
        <v>Variety</v>
      </c>
      <c r="F3501" s="30" t="s">
        <v>2</v>
      </c>
      <c r="H3501" s="29" t="str">
        <f>Factor2Name</f>
        <v>Variety</v>
      </c>
      <c r="I3501" s="30" t="s">
        <v>2</v>
      </c>
      <c r="K3501" s="29" t="str">
        <f>Factor2Name</f>
        <v>Variety</v>
      </c>
      <c r="L3501" s="30" t="s">
        <v>2</v>
      </c>
    </row>
    <row r="3502" spans="2:12" ht="13" x14ac:dyDescent="0.3">
      <c r="B3502" s="29" t="str">
        <f>Factor3Name</f>
        <v>Fertiliser</v>
      </c>
      <c r="C3502" s="30" t="s">
        <v>45</v>
      </c>
      <c r="E3502" s="29" t="str">
        <f>Factor3Name</f>
        <v>Fertiliser</v>
      </c>
      <c r="F3502" s="30" t="s">
        <v>45</v>
      </c>
      <c r="H3502" s="29" t="str">
        <f>Factor3Name</f>
        <v>Fertiliser</v>
      </c>
      <c r="I3502" s="30" t="s">
        <v>45</v>
      </c>
      <c r="K3502" s="29" t="str">
        <f>Factor3Name</f>
        <v>Fertiliser</v>
      </c>
      <c r="L3502" s="30" t="s">
        <v>45</v>
      </c>
    </row>
    <row r="3503" spans="2:12" ht="13" x14ac:dyDescent="0.3">
      <c r="B3503" s="29" t="str">
        <f>Factor1Name</f>
        <v>Weeding</v>
      </c>
      <c r="C3503" s="30" t="s">
        <v>51</v>
      </c>
      <c r="E3503" s="29" t="str">
        <f>Factor1Name</f>
        <v>Weeding</v>
      </c>
      <c r="F3503" s="30" t="s">
        <v>51</v>
      </c>
      <c r="H3503" s="29" t="str">
        <f>Factor1Name</f>
        <v>Weeding</v>
      </c>
      <c r="I3503" s="30" t="s">
        <v>51</v>
      </c>
      <c r="K3503" s="29" t="str">
        <f>Factor1Name</f>
        <v>Weeding</v>
      </c>
      <c r="L3503" s="30" t="s">
        <v>51</v>
      </c>
    </row>
    <row r="3504" spans="2:12" ht="13" x14ac:dyDescent="0.3">
      <c r="B3504" s="25" t="s">
        <v>14</v>
      </c>
      <c r="C3504" s="26">
        <v>991.9</v>
      </c>
      <c r="E3504" s="25" t="s">
        <v>14</v>
      </c>
      <c r="F3504" s="26">
        <v>912.3</v>
      </c>
      <c r="H3504" s="25" t="s">
        <v>14</v>
      </c>
      <c r="I3504" s="26">
        <v>1076.9000000000001</v>
      </c>
      <c r="K3504" s="25" t="s">
        <v>14</v>
      </c>
      <c r="L3504" s="26">
        <v>909</v>
      </c>
    </row>
    <row r="3506" spans="2:12" ht="13" x14ac:dyDescent="0.3">
      <c r="B3506" s="27" t="s">
        <v>3</v>
      </c>
      <c r="C3506" s="28">
        <v>2018</v>
      </c>
      <c r="E3506" s="27" t="s">
        <v>3</v>
      </c>
      <c r="F3506" s="28">
        <v>2018</v>
      </c>
      <c r="H3506" s="27" t="s">
        <v>3</v>
      </c>
      <c r="I3506" s="28">
        <v>2018</v>
      </c>
      <c r="K3506" s="27" t="s">
        <v>3</v>
      </c>
      <c r="L3506" s="28">
        <v>2018</v>
      </c>
    </row>
    <row r="3507" spans="2:12" ht="13" x14ac:dyDescent="0.3">
      <c r="B3507" s="29" t="str">
        <f>UnitName</f>
        <v>Plot</v>
      </c>
      <c r="C3507" s="30">
        <v>4</v>
      </c>
      <c r="E3507" s="29" t="str">
        <f>UnitName</f>
        <v>Plot</v>
      </c>
      <c r="F3507" s="30">
        <v>4</v>
      </c>
      <c r="H3507" s="29" t="str">
        <f>UnitName</f>
        <v>Plot</v>
      </c>
      <c r="I3507" s="30">
        <v>4</v>
      </c>
      <c r="K3507" s="29" t="str">
        <f>UnitName</f>
        <v>Plot</v>
      </c>
      <c r="L3507" s="30">
        <v>4</v>
      </c>
    </row>
    <row r="3508" spans="2:12" ht="13" x14ac:dyDescent="0.3">
      <c r="B3508" s="29" t="str">
        <f>BlockName</f>
        <v>Name</v>
      </c>
      <c r="C3508" s="30" t="s">
        <v>55</v>
      </c>
      <c r="E3508" s="29" t="str">
        <f>BlockName</f>
        <v>Name</v>
      </c>
      <c r="F3508" s="30" t="s">
        <v>55</v>
      </c>
      <c r="H3508" s="29" t="str">
        <f>BlockName</f>
        <v>Name</v>
      </c>
      <c r="I3508" s="30" t="s">
        <v>55</v>
      </c>
      <c r="K3508" s="29" t="str">
        <f>BlockName</f>
        <v>Name</v>
      </c>
      <c r="L3508" s="30" t="s">
        <v>55</v>
      </c>
    </row>
    <row r="3509" spans="2:12" ht="13" x14ac:dyDescent="0.3">
      <c r="B3509" s="29" t="str">
        <f>Factor2Name</f>
        <v>Variety</v>
      </c>
      <c r="C3509" s="30" t="s">
        <v>2</v>
      </c>
      <c r="E3509" s="29" t="str">
        <f>Factor2Name</f>
        <v>Variety</v>
      </c>
      <c r="F3509" s="30" t="s">
        <v>2</v>
      </c>
      <c r="H3509" s="29" t="str">
        <f>Factor2Name</f>
        <v>Variety</v>
      </c>
      <c r="I3509" s="30" t="s">
        <v>2</v>
      </c>
      <c r="K3509" s="29" t="str">
        <f>Factor2Name</f>
        <v>Variety</v>
      </c>
      <c r="L3509" s="30" t="s">
        <v>2</v>
      </c>
    </row>
    <row r="3510" spans="2:12" ht="13" x14ac:dyDescent="0.3">
      <c r="B3510" s="29" t="str">
        <f>Factor3Name</f>
        <v>Fertiliser</v>
      </c>
      <c r="C3510" s="30" t="s">
        <v>45</v>
      </c>
      <c r="E3510" s="29" t="str">
        <f>Factor3Name</f>
        <v>Fertiliser</v>
      </c>
      <c r="F3510" s="30" t="s">
        <v>45</v>
      </c>
      <c r="H3510" s="29" t="str">
        <f>Factor3Name</f>
        <v>Fertiliser</v>
      </c>
      <c r="I3510" s="30" t="s">
        <v>45</v>
      </c>
      <c r="K3510" s="29" t="str">
        <f>Factor3Name</f>
        <v>Fertiliser</v>
      </c>
      <c r="L3510" s="30" t="s">
        <v>45</v>
      </c>
    </row>
    <row r="3511" spans="2:12" ht="13" x14ac:dyDescent="0.3">
      <c r="B3511" s="29" t="str">
        <f>Factor1Name</f>
        <v>Weeding</v>
      </c>
      <c r="C3511" s="30" t="s">
        <v>51</v>
      </c>
      <c r="E3511" s="29" t="str">
        <f>Factor1Name</f>
        <v>Weeding</v>
      </c>
      <c r="F3511" s="30" t="s">
        <v>51</v>
      </c>
      <c r="H3511" s="29" t="str">
        <f>Factor1Name</f>
        <v>Weeding</v>
      </c>
      <c r="I3511" s="30" t="s">
        <v>51</v>
      </c>
      <c r="K3511" s="29" t="str">
        <f>Factor1Name</f>
        <v>Weeding</v>
      </c>
      <c r="L3511" s="30" t="s">
        <v>51</v>
      </c>
    </row>
    <row r="3512" spans="2:12" ht="13" x14ac:dyDescent="0.3">
      <c r="B3512" s="25" t="s">
        <v>14</v>
      </c>
      <c r="C3512" s="26">
        <v>898.9</v>
      </c>
      <c r="E3512" s="25" t="s">
        <v>14</v>
      </c>
      <c r="F3512" s="26">
        <v>1031.9000000000001</v>
      </c>
      <c r="H3512" s="25" t="s">
        <v>14</v>
      </c>
      <c r="I3512" s="26">
        <v>925.1</v>
      </c>
      <c r="K3512" s="25" t="s">
        <v>14</v>
      </c>
      <c r="L3512" s="26">
        <v>1095.8</v>
      </c>
    </row>
    <row r="3514" spans="2:12" ht="13" x14ac:dyDescent="0.3">
      <c r="B3514" s="27" t="s">
        <v>3</v>
      </c>
      <c r="C3514" s="28">
        <v>2018</v>
      </c>
      <c r="E3514" s="27" t="s">
        <v>3</v>
      </c>
      <c r="F3514" s="28">
        <v>2018</v>
      </c>
      <c r="H3514" s="27" t="s">
        <v>3</v>
      </c>
      <c r="I3514" s="28">
        <v>2018</v>
      </c>
      <c r="K3514" s="27" t="s">
        <v>3</v>
      </c>
      <c r="L3514" s="28">
        <v>2018</v>
      </c>
    </row>
    <row r="3515" spans="2:12" ht="13" x14ac:dyDescent="0.3">
      <c r="B3515" s="29" t="str">
        <f>UnitName</f>
        <v>Plot</v>
      </c>
      <c r="C3515" s="30">
        <v>4</v>
      </c>
      <c r="E3515" s="29" t="str">
        <f>UnitName</f>
        <v>Plot</v>
      </c>
      <c r="F3515" s="30">
        <v>4</v>
      </c>
      <c r="H3515" s="29" t="str">
        <f>UnitName</f>
        <v>Plot</v>
      </c>
      <c r="I3515" s="30">
        <v>4</v>
      </c>
      <c r="K3515" s="29" t="str">
        <f>UnitName</f>
        <v>Plot</v>
      </c>
      <c r="L3515" s="30">
        <v>4</v>
      </c>
    </row>
    <row r="3516" spans="2:12" ht="13" x14ac:dyDescent="0.3">
      <c r="B3516" s="29" t="str">
        <f>BlockName</f>
        <v>Name</v>
      </c>
      <c r="C3516" s="30" t="s">
        <v>55</v>
      </c>
      <c r="E3516" s="29" t="str">
        <f>BlockName</f>
        <v>Name</v>
      </c>
      <c r="F3516" s="30" t="s">
        <v>55</v>
      </c>
      <c r="H3516" s="29" t="str">
        <f>BlockName</f>
        <v>Name</v>
      </c>
      <c r="I3516" s="30" t="s">
        <v>55</v>
      </c>
      <c r="K3516" s="29" t="str">
        <f>BlockName</f>
        <v>Name</v>
      </c>
      <c r="L3516" s="30" t="s">
        <v>55</v>
      </c>
    </row>
    <row r="3517" spans="2:12" ht="13" x14ac:dyDescent="0.3">
      <c r="B3517" s="29" t="str">
        <f>Factor2Name</f>
        <v>Variety</v>
      </c>
      <c r="C3517" s="30" t="s">
        <v>2</v>
      </c>
      <c r="E3517" s="29" t="str">
        <f>Factor2Name</f>
        <v>Variety</v>
      </c>
      <c r="F3517" s="30" t="s">
        <v>2</v>
      </c>
      <c r="H3517" s="29" t="str">
        <f>Factor2Name</f>
        <v>Variety</v>
      </c>
      <c r="I3517" s="30" t="s">
        <v>2</v>
      </c>
      <c r="K3517" s="29" t="str">
        <f>Factor2Name</f>
        <v>Variety</v>
      </c>
      <c r="L3517" s="30" t="s">
        <v>2</v>
      </c>
    </row>
    <row r="3518" spans="2:12" ht="13" x14ac:dyDescent="0.3">
      <c r="B3518" s="29" t="str">
        <f>Factor3Name</f>
        <v>Fertiliser</v>
      </c>
      <c r="C3518" s="30" t="s">
        <v>45</v>
      </c>
      <c r="E3518" s="29" t="str">
        <f>Factor3Name</f>
        <v>Fertiliser</v>
      </c>
      <c r="F3518" s="30" t="s">
        <v>45</v>
      </c>
      <c r="H3518" s="29" t="str">
        <f>Factor3Name</f>
        <v>Fertiliser</v>
      </c>
      <c r="I3518" s="30" t="s">
        <v>45</v>
      </c>
      <c r="K3518" s="29" t="str">
        <f>Factor3Name</f>
        <v>Fertiliser</v>
      </c>
      <c r="L3518" s="30" t="s">
        <v>45</v>
      </c>
    </row>
    <row r="3519" spans="2:12" ht="13" x14ac:dyDescent="0.3">
      <c r="B3519" s="29" t="str">
        <f>Factor1Name</f>
        <v>Weeding</v>
      </c>
      <c r="C3519" s="30" t="s">
        <v>51</v>
      </c>
      <c r="E3519" s="29" t="str">
        <f>Factor1Name</f>
        <v>Weeding</v>
      </c>
      <c r="F3519" s="30" t="s">
        <v>51</v>
      </c>
      <c r="H3519" s="29" t="str">
        <f>Factor1Name</f>
        <v>Weeding</v>
      </c>
      <c r="I3519" s="30" t="s">
        <v>51</v>
      </c>
      <c r="K3519" s="29" t="str">
        <f>Factor1Name</f>
        <v>Weeding</v>
      </c>
      <c r="L3519" s="30" t="s">
        <v>51</v>
      </c>
    </row>
    <row r="3520" spans="2:12" ht="13" x14ac:dyDescent="0.3">
      <c r="B3520" s="25" t="s">
        <v>14</v>
      </c>
      <c r="C3520" s="26">
        <v>994.1</v>
      </c>
      <c r="E3520" s="25" t="s">
        <v>14</v>
      </c>
      <c r="F3520" s="26">
        <v>874</v>
      </c>
      <c r="H3520" s="25" t="s">
        <v>14</v>
      </c>
      <c r="I3520" s="26">
        <v>1057.8</v>
      </c>
      <c r="K3520" s="25" t="s">
        <v>14</v>
      </c>
      <c r="L3520" s="26">
        <v>1092.5</v>
      </c>
    </row>
    <row r="3522" spans="2:12" ht="13" x14ac:dyDescent="0.3">
      <c r="B3522" s="27" t="s">
        <v>3</v>
      </c>
      <c r="C3522" s="28">
        <v>2018</v>
      </c>
      <c r="E3522" s="27" t="s">
        <v>3</v>
      </c>
      <c r="F3522" s="28">
        <v>2018</v>
      </c>
      <c r="H3522" s="27" t="s">
        <v>3</v>
      </c>
      <c r="I3522" s="28">
        <v>2018</v>
      </c>
      <c r="K3522" s="27" t="s">
        <v>3</v>
      </c>
      <c r="L3522" s="28">
        <v>2018</v>
      </c>
    </row>
    <row r="3523" spans="2:12" ht="13" x14ac:dyDescent="0.3">
      <c r="B3523" s="29" t="str">
        <f>UnitName</f>
        <v>Plot</v>
      </c>
      <c r="C3523" s="30">
        <v>5</v>
      </c>
      <c r="E3523" s="29" t="str">
        <f>UnitName</f>
        <v>Plot</v>
      </c>
      <c r="F3523" s="30">
        <v>5</v>
      </c>
      <c r="H3523" s="29" t="str">
        <f>UnitName</f>
        <v>Plot</v>
      </c>
      <c r="I3523" s="30">
        <v>5</v>
      </c>
      <c r="K3523" s="29" t="str">
        <f>UnitName</f>
        <v>Plot</v>
      </c>
      <c r="L3523" s="30">
        <v>5</v>
      </c>
    </row>
    <row r="3524" spans="2:12" ht="13" x14ac:dyDescent="0.3">
      <c r="B3524" s="29" t="str">
        <f>BlockName</f>
        <v>Name</v>
      </c>
      <c r="C3524" s="30" t="s">
        <v>55</v>
      </c>
      <c r="E3524" s="29" t="str">
        <f>BlockName</f>
        <v>Name</v>
      </c>
      <c r="F3524" s="30" t="s">
        <v>55</v>
      </c>
      <c r="H3524" s="29" t="str">
        <f>BlockName</f>
        <v>Name</v>
      </c>
      <c r="I3524" s="30" t="s">
        <v>55</v>
      </c>
      <c r="K3524" s="29" t="str">
        <f>BlockName</f>
        <v>Name</v>
      </c>
      <c r="L3524" s="30" t="s">
        <v>55</v>
      </c>
    </row>
    <row r="3525" spans="2:12" ht="13" x14ac:dyDescent="0.3">
      <c r="B3525" s="29" t="str">
        <f>Factor2Name</f>
        <v>Variety</v>
      </c>
      <c r="C3525" s="30" t="s">
        <v>2</v>
      </c>
      <c r="E3525" s="29" t="str">
        <f>Factor2Name</f>
        <v>Variety</v>
      </c>
      <c r="F3525" s="30" t="s">
        <v>2</v>
      </c>
      <c r="H3525" s="29" t="str">
        <f>Factor2Name</f>
        <v>Variety</v>
      </c>
      <c r="I3525" s="30" t="s">
        <v>2</v>
      </c>
      <c r="K3525" s="29" t="str">
        <f>Factor2Name</f>
        <v>Variety</v>
      </c>
      <c r="L3525" s="30" t="s">
        <v>2</v>
      </c>
    </row>
    <row r="3526" spans="2:12" ht="13" x14ac:dyDescent="0.3">
      <c r="B3526" s="29" t="str">
        <f>Factor3Name</f>
        <v>Fertiliser</v>
      </c>
      <c r="C3526" s="30" t="s">
        <v>45</v>
      </c>
      <c r="E3526" s="29" t="str">
        <f>Factor3Name</f>
        <v>Fertiliser</v>
      </c>
      <c r="F3526" s="30" t="s">
        <v>45</v>
      </c>
      <c r="H3526" s="29" t="str">
        <f>Factor3Name</f>
        <v>Fertiliser</v>
      </c>
      <c r="I3526" s="30" t="s">
        <v>45</v>
      </c>
      <c r="K3526" s="29" t="str">
        <f>Factor3Name</f>
        <v>Fertiliser</v>
      </c>
      <c r="L3526" s="30" t="s">
        <v>45</v>
      </c>
    </row>
    <row r="3527" spans="2:12" ht="13" x14ac:dyDescent="0.3">
      <c r="B3527" s="29" t="str">
        <f>Factor1Name</f>
        <v>Weeding</v>
      </c>
      <c r="C3527" s="30" t="s">
        <v>51</v>
      </c>
      <c r="E3527" s="29" t="str">
        <f>Factor1Name</f>
        <v>Weeding</v>
      </c>
      <c r="F3527" s="30" t="s">
        <v>51</v>
      </c>
      <c r="H3527" s="29" t="str">
        <f>Factor1Name</f>
        <v>Weeding</v>
      </c>
      <c r="I3527" s="30" t="s">
        <v>51</v>
      </c>
      <c r="K3527" s="29" t="str">
        <f>Factor1Name</f>
        <v>Weeding</v>
      </c>
      <c r="L3527" s="30" t="s">
        <v>51</v>
      </c>
    </row>
    <row r="3528" spans="2:12" ht="13" x14ac:dyDescent="0.3">
      <c r="B3528" s="25" t="s">
        <v>14</v>
      </c>
      <c r="C3528" s="26">
        <v>962.5</v>
      </c>
      <c r="E3528" s="25" t="s">
        <v>14</v>
      </c>
      <c r="F3528" s="26">
        <v>903.3</v>
      </c>
      <c r="H3528" s="25" t="s">
        <v>14</v>
      </c>
      <c r="I3528" s="26">
        <v>1051.2</v>
      </c>
      <c r="K3528" s="25" t="s">
        <v>14</v>
      </c>
      <c r="L3528" s="26">
        <v>1036.3</v>
      </c>
    </row>
    <row r="3530" spans="2:12" ht="13" x14ac:dyDescent="0.3">
      <c r="B3530" s="27" t="s">
        <v>3</v>
      </c>
      <c r="C3530" s="28">
        <v>2018</v>
      </c>
      <c r="E3530" s="27" t="s">
        <v>3</v>
      </c>
      <c r="F3530" s="28">
        <v>2018</v>
      </c>
      <c r="H3530" s="27" t="s">
        <v>3</v>
      </c>
      <c r="I3530" s="28">
        <v>2018</v>
      </c>
      <c r="K3530" s="27" t="s">
        <v>3</v>
      </c>
      <c r="L3530" s="28">
        <v>2018</v>
      </c>
    </row>
    <row r="3531" spans="2:12" ht="13" x14ac:dyDescent="0.3">
      <c r="B3531" s="29" t="str">
        <f>UnitName</f>
        <v>Plot</v>
      </c>
      <c r="C3531" s="30">
        <v>5</v>
      </c>
      <c r="E3531" s="29" t="str">
        <f>UnitName</f>
        <v>Plot</v>
      </c>
      <c r="F3531" s="30">
        <v>5</v>
      </c>
      <c r="H3531" s="29" t="str">
        <f>UnitName</f>
        <v>Plot</v>
      </c>
      <c r="I3531" s="30">
        <v>5</v>
      </c>
      <c r="K3531" s="29" t="str">
        <f>UnitName</f>
        <v>Plot</v>
      </c>
      <c r="L3531" s="30">
        <v>5</v>
      </c>
    </row>
    <row r="3532" spans="2:12" ht="13" x14ac:dyDescent="0.3">
      <c r="B3532" s="29" t="str">
        <f>BlockName</f>
        <v>Name</v>
      </c>
      <c r="C3532" s="30" t="s">
        <v>55</v>
      </c>
      <c r="E3532" s="29" t="str">
        <f>BlockName</f>
        <v>Name</v>
      </c>
      <c r="F3532" s="30" t="s">
        <v>55</v>
      </c>
      <c r="H3532" s="29" t="str">
        <f>BlockName</f>
        <v>Name</v>
      </c>
      <c r="I3532" s="30" t="s">
        <v>55</v>
      </c>
      <c r="K3532" s="29" t="str">
        <f>BlockName</f>
        <v>Name</v>
      </c>
      <c r="L3532" s="30" t="s">
        <v>55</v>
      </c>
    </row>
    <row r="3533" spans="2:12" ht="13" x14ac:dyDescent="0.3">
      <c r="B3533" s="29" t="str">
        <f>Factor2Name</f>
        <v>Variety</v>
      </c>
      <c r="C3533" s="30" t="s">
        <v>2</v>
      </c>
      <c r="E3533" s="29" t="str">
        <f>Factor2Name</f>
        <v>Variety</v>
      </c>
      <c r="F3533" s="30" t="s">
        <v>2</v>
      </c>
      <c r="H3533" s="29" t="str">
        <f>Factor2Name</f>
        <v>Variety</v>
      </c>
      <c r="I3533" s="30" t="s">
        <v>2</v>
      </c>
      <c r="K3533" s="29" t="str">
        <f>Factor2Name</f>
        <v>Variety</v>
      </c>
      <c r="L3533" s="30" t="s">
        <v>2</v>
      </c>
    </row>
    <row r="3534" spans="2:12" ht="13" x14ac:dyDescent="0.3">
      <c r="B3534" s="29" t="str">
        <f>Factor3Name</f>
        <v>Fertiliser</v>
      </c>
      <c r="C3534" s="30" t="s">
        <v>45</v>
      </c>
      <c r="E3534" s="29" t="str">
        <f>Factor3Name</f>
        <v>Fertiliser</v>
      </c>
      <c r="F3534" s="30" t="s">
        <v>45</v>
      </c>
      <c r="H3534" s="29" t="str">
        <f>Factor3Name</f>
        <v>Fertiliser</v>
      </c>
      <c r="I3534" s="30" t="s">
        <v>45</v>
      </c>
      <c r="K3534" s="29" t="str">
        <f>Factor3Name</f>
        <v>Fertiliser</v>
      </c>
      <c r="L3534" s="30" t="s">
        <v>45</v>
      </c>
    </row>
    <row r="3535" spans="2:12" ht="13" x14ac:dyDescent="0.3">
      <c r="B3535" s="29" t="str">
        <f>Factor1Name</f>
        <v>Weeding</v>
      </c>
      <c r="C3535" s="30" t="s">
        <v>51</v>
      </c>
      <c r="E3535" s="29" t="str">
        <f>Factor1Name</f>
        <v>Weeding</v>
      </c>
      <c r="F3535" s="30" t="s">
        <v>51</v>
      </c>
      <c r="H3535" s="29" t="str">
        <f>Factor1Name</f>
        <v>Weeding</v>
      </c>
      <c r="I3535" s="30" t="s">
        <v>51</v>
      </c>
      <c r="K3535" s="29" t="str">
        <f>Factor1Name</f>
        <v>Weeding</v>
      </c>
      <c r="L3535" s="30" t="s">
        <v>51</v>
      </c>
    </row>
    <row r="3536" spans="2:12" ht="13" x14ac:dyDescent="0.3">
      <c r="B3536" s="25" t="s">
        <v>14</v>
      </c>
      <c r="C3536" s="26">
        <v>1123.9000000000001</v>
      </c>
      <c r="E3536" s="25" t="s">
        <v>14</v>
      </c>
      <c r="F3536" s="26">
        <v>1088.5</v>
      </c>
      <c r="H3536" s="25" t="s">
        <v>14</v>
      </c>
      <c r="I3536" s="26">
        <v>925.1</v>
      </c>
      <c r="K3536" s="25" t="s">
        <v>14</v>
      </c>
      <c r="L3536" s="26">
        <v>1126.3</v>
      </c>
    </row>
    <row r="3538" spans="2:12" ht="13" x14ac:dyDescent="0.3">
      <c r="B3538" s="27" t="s">
        <v>3</v>
      </c>
      <c r="C3538" s="28">
        <v>2018</v>
      </c>
      <c r="E3538" s="27" t="s">
        <v>3</v>
      </c>
      <c r="F3538" s="28">
        <v>2018</v>
      </c>
      <c r="H3538" s="27" t="s">
        <v>3</v>
      </c>
      <c r="I3538" s="28">
        <v>2018</v>
      </c>
      <c r="K3538" s="27" t="s">
        <v>3</v>
      </c>
      <c r="L3538" s="28">
        <v>2018</v>
      </c>
    </row>
    <row r="3539" spans="2:12" ht="13" x14ac:dyDescent="0.3">
      <c r="B3539" s="29" t="str">
        <f>UnitName</f>
        <v>Plot</v>
      </c>
      <c r="C3539" s="30">
        <v>5</v>
      </c>
      <c r="E3539" s="29" t="str">
        <f>UnitName</f>
        <v>Plot</v>
      </c>
      <c r="F3539" s="30">
        <v>5</v>
      </c>
      <c r="H3539" s="29" t="str">
        <f>UnitName</f>
        <v>Plot</v>
      </c>
      <c r="I3539" s="30">
        <v>5</v>
      </c>
      <c r="K3539" s="29" t="str">
        <f>UnitName</f>
        <v>Plot</v>
      </c>
      <c r="L3539" s="30">
        <v>5</v>
      </c>
    </row>
    <row r="3540" spans="2:12" ht="13" x14ac:dyDescent="0.3">
      <c r="B3540" s="29" t="str">
        <f>BlockName</f>
        <v>Name</v>
      </c>
      <c r="C3540" s="30" t="s">
        <v>55</v>
      </c>
      <c r="E3540" s="29" t="str">
        <f>BlockName</f>
        <v>Name</v>
      </c>
      <c r="F3540" s="30" t="s">
        <v>55</v>
      </c>
      <c r="H3540" s="29" t="str">
        <f>BlockName</f>
        <v>Name</v>
      </c>
      <c r="I3540" s="30" t="s">
        <v>55</v>
      </c>
      <c r="K3540" s="29" t="str">
        <f>BlockName</f>
        <v>Name</v>
      </c>
      <c r="L3540" s="30" t="s">
        <v>55</v>
      </c>
    </row>
    <row r="3541" spans="2:12" ht="13" x14ac:dyDescent="0.3">
      <c r="B3541" s="29" t="str">
        <f>Factor2Name</f>
        <v>Variety</v>
      </c>
      <c r="C3541" s="30" t="s">
        <v>2</v>
      </c>
      <c r="E3541" s="29" t="str">
        <f>Factor2Name</f>
        <v>Variety</v>
      </c>
      <c r="F3541" s="30" t="s">
        <v>2</v>
      </c>
      <c r="H3541" s="29" t="str">
        <f>Factor2Name</f>
        <v>Variety</v>
      </c>
      <c r="I3541" s="30" t="s">
        <v>2</v>
      </c>
      <c r="K3541" s="29" t="str">
        <f>Factor2Name</f>
        <v>Variety</v>
      </c>
      <c r="L3541" s="30" t="s">
        <v>2</v>
      </c>
    </row>
    <row r="3542" spans="2:12" ht="13" x14ac:dyDescent="0.3">
      <c r="B3542" s="29" t="str">
        <f>Factor3Name</f>
        <v>Fertiliser</v>
      </c>
      <c r="C3542" s="30" t="s">
        <v>45</v>
      </c>
      <c r="E3542" s="29" t="str">
        <f>Factor3Name</f>
        <v>Fertiliser</v>
      </c>
      <c r="F3542" s="30" t="s">
        <v>45</v>
      </c>
      <c r="H3542" s="29" t="str">
        <f>Factor3Name</f>
        <v>Fertiliser</v>
      </c>
      <c r="I3542" s="30" t="s">
        <v>45</v>
      </c>
      <c r="K3542" s="29" t="str">
        <f>Factor3Name</f>
        <v>Fertiliser</v>
      </c>
      <c r="L3542" s="30" t="s">
        <v>45</v>
      </c>
    </row>
    <row r="3543" spans="2:12" ht="13" x14ac:dyDescent="0.3">
      <c r="B3543" s="29" t="str">
        <f>Factor1Name</f>
        <v>Weeding</v>
      </c>
      <c r="C3543" s="30" t="s">
        <v>51</v>
      </c>
      <c r="E3543" s="29" t="str">
        <f>Factor1Name</f>
        <v>Weeding</v>
      </c>
      <c r="F3543" s="30" t="s">
        <v>51</v>
      </c>
      <c r="H3543" s="29" t="str">
        <f>Factor1Name</f>
        <v>Weeding</v>
      </c>
      <c r="I3543" s="30" t="s">
        <v>51</v>
      </c>
      <c r="K3543" s="29" t="str">
        <f>Factor1Name</f>
        <v>Weeding</v>
      </c>
      <c r="L3543" s="30" t="s">
        <v>51</v>
      </c>
    </row>
    <row r="3544" spans="2:12" ht="13" x14ac:dyDescent="0.3">
      <c r="B3544" s="25" t="s">
        <v>14</v>
      </c>
      <c r="C3544" s="26">
        <v>1095.8</v>
      </c>
      <c r="E3544" s="25" t="s">
        <v>14</v>
      </c>
      <c r="F3544" s="26">
        <v>890.3</v>
      </c>
      <c r="H3544" s="25" t="s">
        <v>14</v>
      </c>
      <c r="I3544" s="26">
        <v>862.5</v>
      </c>
      <c r="K3544" s="25" t="s">
        <v>14</v>
      </c>
      <c r="L3544" s="26">
        <v>861.5</v>
      </c>
    </row>
    <row r="3546" spans="2:12" ht="13" x14ac:dyDescent="0.3">
      <c r="B3546" s="27" t="s">
        <v>3</v>
      </c>
      <c r="C3546" s="28">
        <v>2018</v>
      </c>
      <c r="E3546" s="27" t="s">
        <v>3</v>
      </c>
      <c r="F3546" s="28">
        <v>2018</v>
      </c>
      <c r="H3546" s="27" t="s">
        <v>3</v>
      </c>
      <c r="I3546" s="28">
        <v>2018</v>
      </c>
      <c r="K3546" s="27" t="s">
        <v>3</v>
      </c>
      <c r="L3546" s="28">
        <v>2018</v>
      </c>
    </row>
    <row r="3547" spans="2:12" ht="13" x14ac:dyDescent="0.3">
      <c r="B3547" s="29" t="str">
        <f>UnitName</f>
        <v>Plot</v>
      </c>
      <c r="C3547" s="30">
        <v>5</v>
      </c>
      <c r="E3547" s="29" t="str">
        <f>UnitName</f>
        <v>Plot</v>
      </c>
      <c r="F3547" s="30">
        <v>5</v>
      </c>
      <c r="H3547" s="29" t="str">
        <f>UnitName</f>
        <v>Plot</v>
      </c>
      <c r="I3547" s="30">
        <v>5</v>
      </c>
      <c r="K3547" s="29" t="str">
        <f>UnitName</f>
        <v>Plot</v>
      </c>
      <c r="L3547" s="30">
        <v>5</v>
      </c>
    </row>
    <row r="3548" spans="2:12" ht="13" x14ac:dyDescent="0.3">
      <c r="B3548" s="29" t="str">
        <f>BlockName</f>
        <v>Name</v>
      </c>
      <c r="C3548" s="30" t="s">
        <v>55</v>
      </c>
      <c r="E3548" s="29" t="str">
        <f>BlockName</f>
        <v>Name</v>
      </c>
      <c r="F3548" s="30" t="s">
        <v>55</v>
      </c>
      <c r="H3548" s="29" t="str">
        <f>BlockName</f>
        <v>Name</v>
      </c>
      <c r="I3548" s="30" t="s">
        <v>55</v>
      </c>
      <c r="K3548" s="29" t="str">
        <f>BlockName</f>
        <v>Name</v>
      </c>
      <c r="L3548" s="30" t="s">
        <v>55</v>
      </c>
    </row>
    <row r="3549" spans="2:12" ht="13" x14ac:dyDescent="0.3">
      <c r="B3549" s="29" t="str">
        <f>Factor2Name</f>
        <v>Variety</v>
      </c>
      <c r="C3549" s="30" t="s">
        <v>2</v>
      </c>
      <c r="E3549" s="29" t="str">
        <f>Factor2Name</f>
        <v>Variety</v>
      </c>
      <c r="F3549" s="30" t="s">
        <v>2</v>
      </c>
      <c r="H3549" s="29" t="str">
        <f>Factor2Name</f>
        <v>Variety</v>
      </c>
      <c r="I3549" s="30" t="s">
        <v>2</v>
      </c>
      <c r="K3549" s="29" t="str">
        <f>Factor2Name</f>
        <v>Variety</v>
      </c>
      <c r="L3549" s="30" t="s">
        <v>2</v>
      </c>
    </row>
    <row r="3550" spans="2:12" ht="13" x14ac:dyDescent="0.3">
      <c r="B3550" s="29" t="str">
        <f>Factor3Name</f>
        <v>Fertiliser</v>
      </c>
      <c r="C3550" s="30" t="s">
        <v>45</v>
      </c>
      <c r="E3550" s="29" t="str">
        <f>Factor3Name</f>
        <v>Fertiliser</v>
      </c>
      <c r="F3550" s="30" t="s">
        <v>45</v>
      </c>
      <c r="H3550" s="29" t="str">
        <f>Factor3Name</f>
        <v>Fertiliser</v>
      </c>
      <c r="I3550" s="30" t="s">
        <v>45</v>
      </c>
      <c r="K3550" s="29" t="str">
        <f>Factor3Name</f>
        <v>Fertiliser</v>
      </c>
      <c r="L3550" s="30" t="s">
        <v>45</v>
      </c>
    </row>
    <row r="3551" spans="2:12" ht="13" x14ac:dyDescent="0.3">
      <c r="B3551" s="29" t="str">
        <f>Factor1Name</f>
        <v>Weeding</v>
      </c>
      <c r="C3551" s="30" t="s">
        <v>51</v>
      </c>
      <c r="E3551" s="29" t="str">
        <f>Factor1Name</f>
        <v>Weeding</v>
      </c>
      <c r="F3551" s="30" t="s">
        <v>51</v>
      </c>
      <c r="H3551" s="29" t="str">
        <f>Factor1Name</f>
        <v>Weeding</v>
      </c>
      <c r="I3551" s="30" t="s">
        <v>51</v>
      </c>
      <c r="K3551" s="29" t="str">
        <f>Factor1Name</f>
        <v>Weeding</v>
      </c>
      <c r="L3551" s="30" t="s">
        <v>51</v>
      </c>
    </row>
    <row r="3552" spans="2:12" ht="13" x14ac:dyDescent="0.3">
      <c r="B3552" s="25" t="s">
        <v>14</v>
      </c>
      <c r="C3552" s="26">
        <v>930.9</v>
      </c>
      <c r="E3552" s="25" t="s">
        <v>14</v>
      </c>
      <c r="F3552" s="26">
        <v>924.6</v>
      </c>
      <c r="H3552" s="25" t="s">
        <v>14</v>
      </c>
      <c r="I3552" s="26">
        <v>854.6</v>
      </c>
      <c r="K3552" s="25" t="s">
        <v>14</v>
      </c>
      <c r="L3552" s="26">
        <v>1025.3</v>
      </c>
    </row>
    <row r="3554" spans="2:12" ht="13" x14ac:dyDescent="0.3">
      <c r="B3554" s="27" t="s">
        <v>3</v>
      </c>
      <c r="C3554" s="28">
        <v>2018</v>
      </c>
      <c r="E3554" s="27" t="s">
        <v>3</v>
      </c>
      <c r="F3554" s="28">
        <v>2018</v>
      </c>
      <c r="H3554" s="27" t="s">
        <v>3</v>
      </c>
      <c r="I3554" s="28">
        <v>2018</v>
      </c>
      <c r="K3554" s="27" t="s">
        <v>3</v>
      </c>
      <c r="L3554" s="28">
        <v>2018</v>
      </c>
    </row>
    <row r="3555" spans="2:12" ht="13" x14ac:dyDescent="0.3">
      <c r="B3555" s="29" t="str">
        <f>UnitName</f>
        <v>Plot</v>
      </c>
      <c r="C3555" s="30">
        <v>5</v>
      </c>
      <c r="E3555" s="29" t="str">
        <f>UnitName</f>
        <v>Plot</v>
      </c>
      <c r="F3555" s="30">
        <v>5</v>
      </c>
      <c r="H3555" s="29" t="str">
        <f>UnitName</f>
        <v>Plot</v>
      </c>
      <c r="I3555" s="30">
        <v>5</v>
      </c>
      <c r="K3555" s="29" t="str">
        <f>UnitName</f>
        <v>Plot</v>
      </c>
      <c r="L3555" s="30">
        <v>5</v>
      </c>
    </row>
    <row r="3556" spans="2:12" ht="13" x14ac:dyDescent="0.3">
      <c r="B3556" s="29" t="str">
        <f>BlockName</f>
        <v>Name</v>
      </c>
      <c r="C3556" s="30" t="s">
        <v>55</v>
      </c>
      <c r="E3556" s="29" t="str">
        <f>BlockName</f>
        <v>Name</v>
      </c>
      <c r="F3556" s="30" t="s">
        <v>55</v>
      </c>
      <c r="H3556" s="29" t="str">
        <f>BlockName</f>
        <v>Name</v>
      </c>
      <c r="I3556" s="30" t="s">
        <v>55</v>
      </c>
      <c r="K3556" s="29" t="str">
        <f>BlockName</f>
        <v>Name</v>
      </c>
      <c r="L3556" s="30" t="s">
        <v>55</v>
      </c>
    </row>
    <row r="3557" spans="2:12" ht="13" x14ac:dyDescent="0.3">
      <c r="B3557" s="29" t="str">
        <f>Factor2Name</f>
        <v>Variety</v>
      </c>
      <c r="C3557" s="30" t="s">
        <v>2</v>
      </c>
      <c r="E3557" s="29" t="str">
        <f>Factor2Name</f>
        <v>Variety</v>
      </c>
      <c r="F3557" s="30" t="s">
        <v>2</v>
      </c>
      <c r="H3557" s="29" t="str">
        <f>Factor2Name</f>
        <v>Variety</v>
      </c>
      <c r="I3557" s="30" t="s">
        <v>2</v>
      </c>
      <c r="K3557" s="29" t="str">
        <f>Factor2Name</f>
        <v>Variety</v>
      </c>
      <c r="L3557" s="30" t="s">
        <v>2</v>
      </c>
    </row>
    <row r="3558" spans="2:12" ht="13" x14ac:dyDescent="0.3">
      <c r="B3558" s="29" t="str">
        <f>Factor3Name</f>
        <v>Fertiliser</v>
      </c>
      <c r="C3558" s="30" t="s">
        <v>45</v>
      </c>
      <c r="E3558" s="29" t="str">
        <f>Factor3Name</f>
        <v>Fertiliser</v>
      </c>
      <c r="F3558" s="30" t="s">
        <v>45</v>
      </c>
      <c r="H3558" s="29" t="str">
        <f>Factor3Name</f>
        <v>Fertiliser</v>
      </c>
      <c r="I3558" s="30" t="s">
        <v>45</v>
      </c>
      <c r="K3558" s="29" t="str">
        <f>Factor3Name</f>
        <v>Fertiliser</v>
      </c>
      <c r="L3558" s="30" t="s">
        <v>45</v>
      </c>
    </row>
    <row r="3559" spans="2:12" ht="13" x14ac:dyDescent="0.3">
      <c r="B3559" s="29" t="str">
        <f>Factor1Name</f>
        <v>Weeding</v>
      </c>
      <c r="C3559" s="30" t="s">
        <v>51</v>
      </c>
      <c r="E3559" s="29" t="str">
        <f>Factor1Name</f>
        <v>Weeding</v>
      </c>
      <c r="F3559" s="30" t="s">
        <v>51</v>
      </c>
      <c r="H3559" s="29" t="str">
        <f>Factor1Name</f>
        <v>Weeding</v>
      </c>
      <c r="I3559" s="30" t="s">
        <v>51</v>
      </c>
      <c r="K3559" s="29" t="str">
        <f>Factor1Name</f>
        <v>Weeding</v>
      </c>
      <c r="L3559" s="30" t="s">
        <v>51</v>
      </c>
    </row>
    <row r="3560" spans="2:12" ht="13" x14ac:dyDescent="0.3">
      <c r="B3560" s="25" t="s">
        <v>14</v>
      </c>
      <c r="C3560" s="26">
        <v>1000</v>
      </c>
      <c r="E3560" s="25" t="s">
        <v>14</v>
      </c>
      <c r="F3560" s="26">
        <v>946.3</v>
      </c>
      <c r="H3560" s="25" t="s">
        <v>14</v>
      </c>
      <c r="I3560" s="26">
        <v>1027.0999999999999</v>
      </c>
      <c r="K3560" s="25" t="s">
        <v>14</v>
      </c>
      <c r="L3560" s="26">
        <v>782</v>
      </c>
    </row>
    <row r="3562" spans="2:12" ht="13" x14ac:dyDescent="0.3">
      <c r="B3562" s="27" t="s">
        <v>3</v>
      </c>
      <c r="C3562" s="28">
        <v>2018</v>
      </c>
      <c r="E3562" s="27" t="s">
        <v>3</v>
      </c>
      <c r="F3562" s="28">
        <v>2018</v>
      </c>
      <c r="H3562" s="27" t="s">
        <v>3</v>
      </c>
      <c r="I3562" s="28">
        <v>2018</v>
      </c>
      <c r="K3562" s="27" t="s">
        <v>3</v>
      </c>
      <c r="L3562" s="28">
        <v>2018</v>
      </c>
    </row>
    <row r="3563" spans="2:12" ht="13" x14ac:dyDescent="0.3">
      <c r="B3563" s="29" t="str">
        <f>UnitName</f>
        <v>Plot</v>
      </c>
      <c r="C3563" s="30">
        <v>6</v>
      </c>
      <c r="E3563" s="29" t="str">
        <f>UnitName</f>
        <v>Plot</v>
      </c>
      <c r="F3563" s="30">
        <v>6</v>
      </c>
      <c r="H3563" s="29" t="str">
        <f>UnitName</f>
        <v>Plot</v>
      </c>
      <c r="I3563" s="30">
        <v>6</v>
      </c>
      <c r="K3563" s="29" t="str">
        <f>UnitName</f>
        <v>Plot</v>
      </c>
      <c r="L3563" s="30">
        <v>6</v>
      </c>
    </row>
    <row r="3564" spans="2:12" ht="13" x14ac:dyDescent="0.3">
      <c r="B3564" s="29" t="str">
        <f>BlockName</f>
        <v>Name</v>
      </c>
      <c r="C3564" s="30" t="s">
        <v>55</v>
      </c>
      <c r="E3564" s="29" t="str">
        <f>BlockName</f>
        <v>Name</v>
      </c>
      <c r="F3564" s="30" t="s">
        <v>55</v>
      </c>
      <c r="H3564" s="29" t="str">
        <f>BlockName</f>
        <v>Name</v>
      </c>
      <c r="I3564" s="30" t="s">
        <v>55</v>
      </c>
      <c r="K3564" s="29" t="str">
        <f>BlockName</f>
        <v>Name</v>
      </c>
      <c r="L3564" s="30" t="s">
        <v>55</v>
      </c>
    </row>
    <row r="3565" spans="2:12" ht="13" x14ac:dyDescent="0.3">
      <c r="B3565" s="29" t="str">
        <f>Factor2Name</f>
        <v>Variety</v>
      </c>
      <c r="C3565" s="30" t="s">
        <v>2</v>
      </c>
      <c r="E3565" s="29" t="str">
        <f>Factor2Name</f>
        <v>Variety</v>
      </c>
      <c r="F3565" s="30" t="s">
        <v>2</v>
      </c>
      <c r="H3565" s="29" t="str">
        <f>Factor2Name</f>
        <v>Variety</v>
      </c>
      <c r="I3565" s="30" t="s">
        <v>2</v>
      </c>
      <c r="K3565" s="29" t="str">
        <f>Factor2Name</f>
        <v>Variety</v>
      </c>
      <c r="L3565" s="30" t="s">
        <v>2</v>
      </c>
    </row>
    <row r="3566" spans="2:12" ht="13" x14ac:dyDescent="0.3">
      <c r="B3566" s="29" t="str">
        <f>Factor3Name</f>
        <v>Fertiliser</v>
      </c>
      <c r="C3566" s="30" t="s">
        <v>45</v>
      </c>
      <c r="E3566" s="29" t="str">
        <f>Factor3Name</f>
        <v>Fertiliser</v>
      </c>
      <c r="F3566" s="30" t="s">
        <v>45</v>
      </c>
      <c r="H3566" s="29" t="str">
        <f>Factor3Name</f>
        <v>Fertiliser</v>
      </c>
      <c r="I3566" s="30" t="s">
        <v>45</v>
      </c>
      <c r="K3566" s="29" t="str">
        <f>Factor3Name</f>
        <v>Fertiliser</v>
      </c>
      <c r="L3566" s="30" t="s">
        <v>45</v>
      </c>
    </row>
    <row r="3567" spans="2:12" ht="13" x14ac:dyDescent="0.3">
      <c r="B3567" s="29" t="str">
        <f>Factor1Name</f>
        <v>Weeding</v>
      </c>
      <c r="C3567" s="30" t="s">
        <v>51</v>
      </c>
      <c r="E3567" s="29" t="str">
        <f>Factor1Name</f>
        <v>Weeding</v>
      </c>
      <c r="F3567" s="30" t="s">
        <v>51</v>
      </c>
      <c r="H3567" s="29" t="str">
        <f>Factor1Name</f>
        <v>Weeding</v>
      </c>
      <c r="I3567" s="30" t="s">
        <v>51</v>
      </c>
      <c r="K3567" s="29" t="str">
        <f>Factor1Name</f>
        <v>Weeding</v>
      </c>
      <c r="L3567" s="30" t="s">
        <v>51</v>
      </c>
    </row>
    <row r="3568" spans="2:12" ht="13" x14ac:dyDescent="0.3">
      <c r="B3568" s="25" t="s">
        <v>14</v>
      </c>
      <c r="C3568" s="26">
        <v>988.6</v>
      </c>
      <c r="E3568" s="25" t="s">
        <v>14</v>
      </c>
      <c r="F3568" s="26">
        <v>861.5</v>
      </c>
      <c r="H3568" s="25" t="s">
        <v>14</v>
      </c>
      <c r="I3568" s="26">
        <v>1010</v>
      </c>
      <c r="K3568" s="25" t="s">
        <v>14</v>
      </c>
      <c r="L3568" s="26">
        <v>1020.3</v>
      </c>
    </row>
    <row r="3570" spans="2:12" ht="13" x14ac:dyDescent="0.3">
      <c r="B3570" s="27" t="s">
        <v>3</v>
      </c>
      <c r="C3570" s="28">
        <v>2018</v>
      </c>
      <c r="E3570" s="27" t="s">
        <v>3</v>
      </c>
      <c r="F3570" s="28">
        <v>2018</v>
      </c>
      <c r="H3570" s="27" t="s">
        <v>3</v>
      </c>
      <c r="I3570" s="28">
        <v>2018</v>
      </c>
      <c r="K3570" s="27" t="s">
        <v>3</v>
      </c>
      <c r="L3570" s="28">
        <v>2018</v>
      </c>
    </row>
    <row r="3571" spans="2:12" ht="13" x14ac:dyDescent="0.3">
      <c r="B3571" s="29" t="str">
        <f>UnitName</f>
        <v>Plot</v>
      </c>
      <c r="C3571" s="30">
        <v>6</v>
      </c>
      <c r="E3571" s="29" t="str">
        <f>UnitName</f>
        <v>Plot</v>
      </c>
      <c r="F3571" s="30">
        <v>6</v>
      </c>
      <c r="H3571" s="29" t="str">
        <f>UnitName</f>
        <v>Plot</v>
      </c>
      <c r="I3571" s="30">
        <v>6</v>
      </c>
      <c r="K3571" s="29" t="str">
        <f>UnitName</f>
        <v>Plot</v>
      </c>
      <c r="L3571" s="30">
        <v>6</v>
      </c>
    </row>
    <row r="3572" spans="2:12" ht="13" x14ac:dyDescent="0.3">
      <c r="B3572" s="29" t="str">
        <f>BlockName</f>
        <v>Name</v>
      </c>
      <c r="C3572" s="30" t="s">
        <v>55</v>
      </c>
      <c r="E3572" s="29" t="str">
        <f>BlockName</f>
        <v>Name</v>
      </c>
      <c r="F3572" s="30" t="s">
        <v>55</v>
      </c>
      <c r="H3572" s="29" t="str">
        <f>BlockName</f>
        <v>Name</v>
      </c>
      <c r="I3572" s="30" t="s">
        <v>55</v>
      </c>
      <c r="K3572" s="29" t="str">
        <f>BlockName</f>
        <v>Name</v>
      </c>
      <c r="L3572" s="30" t="s">
        <v>55</v>
      </c>
    </row>
    <row r="3573" spans="2:12" ht="13" x14ac:dyDescent="0.3">
      <c r="B3573" s="29" t="str">
        <f>Factor2Name</f>
        <v>Variety</v>
      </c>
      <c r="C3573" s="30" t="s">
        <v>2</v>
      </c>
      <c r="E3573" s="29" t="str">
        <f>Factor2Name</f>
        <v>Variety</v>
      </c>
      <c r="F3573" s="30" t="s">
        <v>2</v>
      </c>
      <c r="H3573" s="29" t="str">
        <f>Factor2Name</f>
        <v>Variety</v>
      </c>
      <c r="I3573" s="30" t="s">
        <v>2</v>
      </c>
      <c r="K3573" s="29" t="str">
        <f>Factor2Name</f>
        <v>Variety</v>
      </c>
      <c r="L3573" s="30" t="s">
        <v>2</v>
      </c>
    </row>
    <row r="3574" spans="2:12" ht="13" x14ac:dyDescent="0.3">
      <c r="B3574" s="29" t="str">
        <f>Factor3Name</f>
        <v>Fertiliser</v>
      </c>
      <c r="C3574" s="30" t="s">
        <v>45</v>
      </c>
      <c r="E3574" s="29" t="str">
        <f>Factor3Name</f>
        <v>Fertiliser</v>
      </c>
      <c r="F3574" s="30" t="s">
        <v>45</v>
      </c>
      <c r="H3574" s="29" t="str">
        <f>Factor3Name</f>
        <v>Fertiliser</v>
      </c>
      <c r="I3574" s="30" t="s">
        <v>45</v>
      </c>
      <c r="K3574" s="29" t="str">
        <f>Factor3Name</f>
        <v>Fertiliser</v>
      </c>
      <c r="L3574" s="30" t="s">
        <v>45</v>
      </c>
    </row>
    <row r="3575" spans="2:12" ht="13" x14ac:dyDescent="0.3">
      <c r="B3575" s="29" t="str">
        <f>Factor1Name</f>
        <v>Weeding</v>
      </c>
      <c r="C3575" s="30" t="s">
        <v>51</v>
      </c>
      <c r="E3575" s="29" t="str">
        <f>Factor1Name</f>
        <v>Weeding</v>
      </c>
      <c r="F3575" s="30" t="s">
        <v>51</v>
      </c>
      <c r="H3575" s="29" t="str">
        <f>Factor1Name</f>
        <v>Weeding</v>
      </c>
      <c r="I3575" s="30" t="s">
        <v>51</v>
      </c>
      <c r="K3575" s="29" t="str">
        <f>Factor1Name</f>
        <v>Weeding</v>
      </c>
      <c r="L3575" s="30" t="s">
        <v>51</v>
      </c>
    </row>
    <row r="3576" spans="2:12" ht="13" x14ac:dyDescent="0.3">
      <c r="B3576" s="25" t="s">
        <v>14</v>
      </c>
      <c r="C3576" s="26">
        <v>1136.5999999999999</v>
      </c>
      <c r="E3576" s="25" t="s">
        <v>14</v>
      </c>
      <c r="F3576" s="26">
        <v>996.3</v>
      </c>
      <c r="H3576" s="25" t="s">
        <v>14</v>
      </c>
      <c r="I3576" s="26">
        <v>929.9</v>
      </c>
      <c r="K3576" s="25" t="s">
        <v>14</v>
      </c>
      <c r="L3576" s="26">
        <v>1327.8</v>
      </c>
    </row>
    <row r="3578" spans="2:12" ht="13" x14ac:dyDescent="0.3">
      <c r="B3578" s="27" t="s">
        <v>3</v>
      </c>
      <c r="C3578" s="28">
        <v>2018</v>
      </c>
      <c r="E3578" s="27" t="s">
        <v>3</v>
      </c>
      <c r="F3578" s="28">
        <v>2018</v>
      </c>
      <c r="H3578" s="27" t="s">
        <v>3</v>
      </c>
      <c r="I3578" s="28">
        <v>2018</v>
      </c>
      <c r="K3578" s="27" t="s">
        <v>3</v>
      </c>
      <c r="L3578" s="28">
        <v>2018</v>
      </c>
    </row>
    <row r="3579" spans="2:12" ht="13" x14ac:dyDescent="0.3">
      <c r="B3579" s="29" t="str">
        <f>UnitName</f>
        <v>Plot</v>
      </c>
      <c r="C3579" s="30">
        <v>6</v>
      </c>
      <c r="E3579" s="29" t="str">
        <f>UnitName</f>
        <v>Plot</v>
      </c>
      <c r="F3579" s="30">
        <v>6</v>
      </c>
      <c r="H3579" s="29" t="str">
        <f>UnitName</f>
        <v>Plot</v>
      </c>
      <c r="I3579" s="30">
        <v>6</v>
      </c>
      <c r="K3579" s="29" t="str">
        <f>UnitName</f>
        <v>Plot</v>
      </c>
      <c r="L3579" s="30">
        <v>6</v>
      </c>
    </row>
    <row r="3580" spans="2:12" ht="13" x14ac:dyDescent="0.3">
      <c r="B3580" s="29" t="str">
        <f>BlockName</f>
        <v>Name</v>
      </c>
      <c r="C3580" s="30" t="s">
        <v>55</v>
      </c>
      <c r="E3580" s="29" t="str">
        <f>BlockName</f>
        <v>Name</v>
      </c>
      <c r="F3580" s="30" t="s">
        <v>55</v>
      </c>
      <c r="H3580" s="29" t="str">
        <f>BlockName</f>
        <v>Name</v>
      </c>
      <c r="I3580" s="30" t="s">
        <v>55</v>
      </c>
      <c r="K3580" s="29" t="str">
        <f>BlockName</f>
        <v>Name</v>
      </c>
      <c r="L3580" s="30" t="s">
        <v>55</v>
      </c>
    </row>
    <row r="3581" spans="2:12" ht="13" x14ac:dyDescent="0.3">
      <c r="B3581" s="29" t="str">
        <f>Factor2Name</f>
        <v>Variety</v>
      </c>
      <c r="C3581" s="30" t="s">
        <v>2</v>
      </c>
      <c r="E3581" s="29" t="str">
        <f>Factor2Name</f>
        <v>Variety</v>
      </c>
      <c r="F3581" s="30" t="s">
        <v>2</v>
      </c>
      <c r="H3581" s="29" t="str">
        <f>Factor2Name</f>
        <v>Variety</v>
      </c>
      <c r="I3581" s="30" t="s">
        <v>2</v>
      </c>
      <c r="K3581" s="29" t="str">
        <f>Factor2Name</f>
        <v>Variety</v>
      </c>
      <c r="L3581" s="30" t="s">
        <v>2</v>
      </c>
    </row>
    <row r="3582" spans="2:12" ht="13" x14ac:dyDescent="0.3">
      <c r="B3582" s="29" t="str">
        <f>Factor3Name</f>
        <v>Fertiliser</v>
      </c>
      <c r="C3582" s="30" t="s">
        <v>45</v>
      </c>
      <c r="E3582" s="29" t="str">
        <f>Factor3Name</f>
        <v>Fertiliser</v>
      </c>
      <c r="F3582" s="30" t="s">
        <v>45</v>
      </c>
      <c r="H3582" s="29" t="str">
        <f>Factor3Name</f>
        <v>Fertiliser</v>
      </c>
      <c r="I3582" s="30" t="s">
        <v>45</v>
      </c>
      <c r="K3582" s="29" t="str">
        <f>Factor3Name</f>
        <v>Fertiliser</v>
      </c>
      <c r="L3582" s="30" t="s">
        <v>45</v>
      </c>
    </row>
    <row r="3583" spans="2:12" ht="13" x14ac:dyDescent="0.3">
      <c r="B3583" s="29" t="str">
        <f>Factor1Name</f>
        <v>Weeding</v>
      </c>
      <c r="C3583" s="30" t="s">
        <v>51</v>
      </c>
      <c r="E3583" s="29" t="str">
        <f>Factor1Name</f>
        <v>Weeding</v>
      </c>
      <c r="F3583" s="30" t="s">
        <v>51</v>
      </c>
      <c r="H3583" s="29" t="str">
        <f>Factor1Name</f>
        <v>Weeding</v>
      </c>
      <c r="I3583" s="30" t="s">
        <v>51</v>
      </c>
      <c r="K3583" s="29" t="str">
        <f>Factor1Name</f>
        <v>Weeding</v>
      </c>
      <c r="L3583" s="30" t="s">
        <v>51</v>
      </c>
    </row>
    <row r="3584" spans="2:12" ht="13" x14ac:dyDescent="0.3">
      <c r="B3584" s="25" t="s">
        <v>14</v>
      </c>
      <c r="C3584" s="26">
        <v>956.7</v>
      </c>
      <c r="E3584" s="25" t="s">
        <v>14</v>
      </c>
      <c r="F3584" s="26">
        <v>987.8</v>
      </c>
      <c r="H3584" s="25" t="s">
        <v>14</v>
      </c>
      <c r="I3584" s="26">
        <v>1145.5</v>
      </c>
      <c r="K3584" s="25" t="s">
        <v>14</v>
      </c>
      <c r="L3584" s="26">
        <v>985.1</v>
      </c>
    </row>
    <row r="3586" spans="2:12" ht="13" x14ac:dyDescent="0.3">
      <c r="B3586" s="27" t="s">
        <v>3</v>
      </c>
      <c r="C3586" s="28">
        <v>2018</v>
      </c>
      <c r="E3586" s="27" t="s">
        <v>3</v>
      </c>
      <c r="F3586" s="28">
        <v>2018</v>
      </c>
      <c r="H3586" s="27" t="s">
        <v>3</v>
      </c>
      <c r="I3586" s="28">
        <v>2018</v>
      </c>
      <c r="K3586" s="27" t="s">
        <v>3</v>
      </c>
      <c r="L3586" s="28">
        <v>2018</v>
      </c>
    </row>
    <row r="3587" spans="2:12" ht="13" x14ac:dyDescent="0.3">
      <c r="B3587" s="29" t="str">
        <f>UnitName</f>
        <v>Plot</v>
      </c>
      <c r="C3587" s="30">
        <v>6</v>
      </c>
      <c r="E3587" s="29" t="str">
        <f>UnitName</f>
        <v>Plot</v>
      </c>
      <c r="F3587" s="30">
        <v>6</v>
      </c>
      <c r="H3587" s="29" t="str">
        <f>UnitName</f>
        <v>Plot</v>
      </c>
      <c r="I3587" s="30">
        <v>6</v>
      </c>
      <c r="K3587" s="29" t="str">
        <f>UnitName</f>
        <v>Plot</v>
      </c>
      <c r="L3587" s="30">
        <v>6</v>
      </c>
    </row>
    <row r="3588" spans="2:12" ht="13" x14ac:dyDescent="0.3">
      <c r="B3588" s="29" t="str">
        <f>BlockName</f>
        <v>Name</v>
      </c>
      <c r="C3588" s="30" t="s">
        <v>55</v>
      </c>
      <c r="E3588" s="29" t="str">
        <f>BlockName</f>
        <v>Name</v>
      </c>
      <c r="F3588" s="30" t="s">
        <v>55</v>
      </c>
      <c r="H3588" s="29" t="str">
        <f>BlockName</f>
        <v>Name</v>
      </c>
      <c r="I3588" s="30" t="s">
        <v>55</v>
      </c>
      <c r="K3588" s="29" t="str">
        <f>BlockName</f>
        <v>Name</v>
      </c>
      <c r="L3588" s="30" t="s">
        <v>55</v>
      </c>
    </row>
    <row r="3589" spans="2:12" ht="13" x14ac:dyDescent="0.3">
      <c r="B3589" s="29" t="str">
        <f>Factor2Name</f>
        <v>Variety</v>
      </c>
      <c r="C3589" s="30" t="s">
        <v>2</v>
      </c>
      <c r="E3589" s="29" t="str">
        <f>Factor2Name</f>
        <v>Variety</v>
      </c>
      <c r="F3589" s="30" t="s">
        <v>2</v>
      </c>
      <c r="H3589" s="29" t="str">
        <f>Factor2Name</f>
        <v>Variety</v>
      </c>
      <c r="I3589" s="30" t="s">
        <v>2</v>
      </c>
      <c r="K3589" s="29" t="str">
        <f>Factor2Name</f>
        <v>Variety</v>
      </c>
      <c r="L3589" s="30" t="s">
        <v>2</v>
      </c>
    </row>
    <row r="3590" spans="2:12" ht="13" x14ac:dyDescent="0.3">
      <c r="B3590" s="29" t="str">
        <f>Factor3Name</f>
        <v>Fertiliser</v>
      </c>
      <c r="C3590" s="30" t="s">
        <v>45</v>
      </c>
      <c r="E3590" s="29" t="str">
        <f>Factor3Name</f>
        <v>Fertiliser</v>
      </c>
      <c r="F3590" s="30" t="s">
        <v>45</v>
      </c>
      <c r="H3590" s="29" t="str">
        <f>Factor3Name</f>
        <v>Fertiliser</v>
      </c>
      <c r="I3590" s="30" t="s">
        <v>45</v>
      </c>
      <c r="K3590" s="29" t="str">
        <f>Factor3Name</f>
        <v>Fertiliser</v>
      </c>
      <c r="L3590" s="30" t="s">
        <v>45</v>
      </c>
    </row>
    <row r="3591" spans="2:12" ht="13" x14ac:dyDescent="0.3">
      <c r="B3591" s="29" t="str">
        <f>Factor1Name</f>
        <v>Weeding</v>
      </c>
      <c r="C3591" s="30" t="s">
        <v>51</v>
      </c>
      <c r="E3591" s="29" t="str">
        <f>Factor1Name</f>
        <v>Weeding</v>
      </c>
      <c r="F3591" s="30" t="s">
        <v>51</v>
      </c>
      <c r="H3591" s="29" t="str">
        <f>Factor1Name</f>
        <v>Weeding</v>
      </c>
      <c r="I3591" s="30" t="s">
        <v>51</v>
      </c>
      <c r="K3591" s="29" t="str">
        <f>Factor1Name</f>
        <v>Weeding</v>
      </c>
      <c r="L3591" s="30" t="s">
        <v>51</v>
      </c>
    </row>
    <row r="3592" spans="2:12" ht="13" x14ac:dyDescent="0.3">
      <c r="B3592" s="25" t="s">
        <v>14</v>
      </c>
      <c r="C3592" s="26">
        <v>1073</v>
      </c>
      <c r="E3592" s="25" t="s">
        <v>14</v>
      </c>
      <c r="F3592" s="26">
        <v>884.3</v>
      </c>
      <c r="H3592" s="25" t="s">
        <v>14</v>
      </c>
      <c r="I3592" s="26">
        <v>927.3</v>
      </c>
      <c r="K3592" s="25" t="s">
        <v>14</v>
      </c>
      <c r="L3592" s="26">
        <v>1085.5</v>
      </c>
    </row>
    <row r="3594" spans="2:12" ht="13" x14ac:dyDescent="0.3">
      <c r="B3594" s="27" t="s">
        <v>3</v>
      </c>
      <c r="C3594" s="28">
        <v>2018</v>
      </c>
      <c r="E3594" s="27" t="s">
        <v>3</v>
      </c>
      <c r="F3594" s="28">
        <v>2018</v>
      </c>
      <c r="H3594" s="27" t="s">
        <v>3</v>
      </c>
      <c r="I3594" s="28">
        <v>2018</v>
      </c>
      <c r="K3594" s="27" t="s">
        <v>3</v>
      </c>
      <c r="L3594" s="28">
        <v>2018</v>
      </c>
    </row>
    <row r="3595" spans="2:12" ht="13" x14ac:dyDescent="0.3">
      <c r="B3595" s="29" t="str">
        <f>UnitName</f>
        <v>Plot</v>
      </c>
      <c r="C3595" s="30">
        <v>6</v>
      </c>
      <c r="E3595" s="29" t="str">
        <f>UnitName</f>
        <v>Plot</v>
      </c>
      <c r="F3595" s="30">
        <v>6</v>
      </c>
      <c r="H3595" s="29" t="str">
        <f>UnitName</f>
        <v>Plot</v>
      </c>
      <c r="I3595" s="30">
        <v>6</v>
      </c>
      <c r="K3595" s="29" t="str">
        <f>UnitName</f>
        <v>Plot</v>
      </c>
      <c r="L3595" s="30">
        <v>6</v>
      </c>
    </row>
    <row r="3596" spans="2:12" ht="13" x14ac:dyDescent="0.3">
      <c r="B3596" s="29" t="str">
        <f>BlockName</f>
        <v>Name</v>
      </c>
      <c r="C3596" s="30" t="s">
        <v>55</v>
      </c>
      <c r="E3596" s="29" t="str">
        <f>BlockName</f>
        <v>Name</v>
      </c>
      <c r="F3596" s="30" t="s">
        <v>55</v>
      </c>
      <c r="H3596" s="29" t="str">
        <f>BlockName</f>
        <v>Name</v>
      </c>
      <c r="I3596" s="30" t="s">
        <v>55</v>
      </c>
      <c r="K3596" s="29" t="str">
        <f>BlockName</f>
        <v>Name</v>
      </c>
      <c r="L3596" s="30" t="s">
        <v>55</v>
      </c>
    </row>
    <row r="3597" spans="2:12" ht="13" x14ac:dyDescent="0.3">
      <c r="B3597" s="29" t="str">
        <f>Factor2Name</f>
        <v>Variety</v>
      </c>
      <c r="C3597" s="30" t="s">
        <v>2</v>
      </c>
      <c r="E3597" s="29" t="str">
        <f>Factor2Name</f>
        <v>Variety</v>
      </c>
      <c r="F3597" s="30" t="s">
        <v>2</v>
      </c>
      <c r="H3597" s="29" t="str">
        <f>Factor2Name</f>
        <v>Variety</v>
      </c>
      <c r="I3597" s="30" t="s">
        <v>2</v>
      </c>
      <c r="K3597" s="29" t="str">
        <f>Factor2Name</f>
        <v>Variety</v>
      </c>
      <c r="L3597" s="30" t="s">
        <v>2</v>
      </c>
    </row>
    <row r="3598" spans="2:12" ht="13" x14ac:dyDescent="0.3">
      <c r="B3598" s="29" t="str">
        <f>Factor3Name</f>
        <v>Fertiliser</v>
      </c>
      <c r="C3598" s="30" t="s">
        <v>45</v>
      </c>
      <c r="E3598" s="29" t="str">
        <f>Factor3Name</f>
        <v>Fertiliser</v>
      </c>
      <c r="F3598" s="30" t="s">
        <v>45</v>
      </c>
      <c r="H3598" s="29" t="str">
        <f>Factor3Name</f>
        <v>Fertiliser</v>
      </c>
      <c r="I3598" s="30" t="s">
        <v>45</v>
      </c>
      <c r="K3598" s="29" t="str">
        <f>Factor3Name</f>
        <v>Fertiliser</v>
      </c>
      <c r="L3598" s="30" t="s">
        <v>45</v>
      </c>
    </row>
    <row r="3599" spans="2:12" ht="13" x14ac:dyDescent="0.3">
      <c r="B3599" s="29" t="str">
        <f>Factor1Name</f>
        <v>Weeding</v>
      </c>
      <c r="C3599" s="30" t="s">
        <v>51</v>
      </c>
      <c r="E3599" s="29" t="str">
        <f>Factor1Name</f>
        <v>Weeding</v>
      </c>
      <c r="F3599" s="30" t="s">
        <v>51</v>
      </c>
      <c r="H3599" s="29" t="str">
        <f>Factor1Name</f>
        <v>Weeding</v>
      </c>
      <c r="I3599" s="30" t="s">
        <v>51</v>
      </c>
      <c r="K3599" s="29" t="str">
        <f>Factor1Name</f>
        <v>Weeding</v>
      </c>
      <c r="L3599" s="30" t="s">
        <v>51</v>
      </c>
    </row>
    <row r="3600" spans="2:12" ht="13" x14ac:dyDescent="0.3">
      <c r="B3600" s="25" t="s">
        <v>14</v>
      </c>
      <c r="C3600" s="26">
        <v>859.8</v>
      </c>
      <c r="E3600" s="25" t="s">
        <v>14</v>
      </c>
      <c r="F3600" s="26">
        <v>924.8</v>
      </c>
      <c r="H3600" s="25" t="s">
        <v>14</v>
      </c>
      <c r="I3600" s="26">
        <v>835.1</v>
      </c>
      <c r="K3600" s="25" t="s">
        <v>14</v>
      </c>
      <c r="L3600" s="26">
        <v>928</v>
      </c>
    </row>
    <row r="3602" spans="2:12" ht="13" x14ac:dyDescent="0.3">
      <c r="B3602" s="27" t="s">
        <v>3</v>
      </c>
      <c r="C3602" s="28">
        <v>2018</v>
      </c>
      <c r="E3602" s="27" t="s">
        <v>3</v>
      </c>
      <c r="F3602" s="28">
        <v>2018</v>
      </c>
      <c r="H3602" s="27" t="s">
        <v>3</v>
      </c>
      <c r="I3602" s="28">
        <v>2018</v>
      </c>
      <c r="K3602" s="27" t="s">
        <v>3</v>
      </c>
      <c r="L3602" s="28">
        <v>2018</v>
      </c>
    </row>
    <row r="3603" spans="2:12" ht="13" x14ac:dyDescent="0.3">
      <c r="B3603" s="29" t="str">
        <f>UnitName</f>
        <v>Plot</v>
      </c>
      <c r="C3603" s="30">
        <v>1</v>
      </c>
      <c r="E3603" s="29" t="str">
        <f>UnitName</f>
        <v>Plot</v>
      </c>
      <c r="F3603" s="30">
        <v>1</v>
      </c>
      <c r="H3603" s="29" t="str">
        <f>UnitName</f>
        <v>Plot</v>
      </c>
      <c r="I3603" s="30">
        <v>1</v>
      </c>
      <c r="K3603" s="29" t="str">
        <f>UnitName</f>
        <v>Plot</v>
      </c>
      <c r="L3603" s="30">
        <v>1</v>
      </c>
    </row>
    <row r="3604" spans="2:12" ht="13" x14ac:dyDescent="0.3">
      <c r="B3604" s="29" t="str">
        <f>BlockName</f>
        <v>Name</v>
      </c>
      <c r="C3604" s="30" t="s">
        <v>55</v>
      </c>
      <c r="E3604" s="29" t="str">
        <f>BlockName</f>
        <v>Name</v>
      </c>
      <c r="F3604" s="30" t="s">
        <v>55</v>
      </c>
      <c r="H3604" s="29" t="str">
        <f>BlockName</f>
        <v>Name</v>
      </c>
      <c r="I3604" s="30" t="s">
        <v>55</v>
      </c>
      <c r="K3604" s="29" t="str">
        <f>BlockName</f>
        <v>Name</v>
      </c>
      <c r="L3604" s="30" t="s">
        <v>55</v>
      </c>
    </row>
    <row r="3605" spans="2:12" ht="13" x14ac:dyDescent="0.3">
      <c r="B3605" s="29" t="str">
        <f>Factor2Name</f>
        <v>Variety</v>
      </c>
      <c r="C3605" s="30" t="s">
        <v>2</v>
      </c>
      <c r="E3605" s="29" t="str">
        <f>Factor2Name</f>
        <v>Variety</v>
      </c>
      <c r="F3605" s="30" t="s">
        <v>2</v>
      </c>
      <c r="H3605" s="29" t="str">
        <f>Factor2Name</f>
        <v>Variety</v>
      </c>
      <c r="I3605" s="30" t="s">
        <v>2</v>
      </c>
      <c r="K3605" s="29" t="str">
        <f>Factor2Name</f>
        <v>Variety</v>
      </c>
      <c r="L3605" s="30" t="s">
        <v>2</v>
      </c>
    </row>
    <row r="3606" spans="2:12" ht="13" x14ac:dyDescent="0.3">
      <c r="B3606" s="29" t="str">
        <f>Factor3Name</f>
        <v>Fertiliser</v>
      </c>
      <c r="C3606" s="30" t="s">
        <v>38</v>
      </c>
      <c r="E3606" s="29" t="str">
        <f>Factor3Name</f>
        <v>Fertiliser</v>
      </c>
      <c r="F3606" s="30" t="s">
        <v>38</v>
      </c>
      <c r="H3606" s="29" t="str">
        <f>Factor3Name</f>
        <v>Fertiliser</v>
      </c>
      <c r="I3606" s="30" t="s">
        <v>38</v>
      </c>
      <c r="K3606" s="29" t="str">
        <f>Factor3Name</f>
        <v>Fertiliser</v>
      </c>
      <c r="L3606" s="30" t="s">
        <v>38</v>
      </c>
    </row>
    <row r="3607" spans="2:12" ht="13" x14ac:dyDescent="0.3">
      <c r="B3607" s="29" t="str">
        <f>Factor1Name</f>
        <v>Weeding</v>
      </c>
      <c r="C3607" s="30" t="s">
        <v>51</v>
      </c>
      <c r="E3607" s="29" t="str">
        <f>Factor1Name</f>
        <v>Weeding</v>
      </c>
      <c r="F3607" s="30" t="s">
        <v>51</v>
      </c>
      <c r="H3607" s="29" t="str">
        <f>Factor1Name</f>
        <v>Weeding</v>
      </c>
      <c r="I3607" s="30" t="s">
        <v>51</v>
      </c>
      <c r="K3607" s="29" t="str">
        <f>Factor1Name</f>
        <v>Weeding</v>
      </c>
      <c r="L3607" s="30" t="s">
        <v>51</v>
      </c>
    </row>
    <row r="3608" spans="2:12" ht="13" x14ac:dyDescent="0.3">
      <c r="B3608" s="25" t="s">
        <v>14</v>
      </c>
      <c r="C3608" s="26">
        <v>973.1</v>
      </c>
      <c r="E3608" s="25" t="s">
        <v>14</v>
      </c>
      <c r="F3608" s="26">
        <v>1054.5</v>
      </c>
      <c r="H3608" s="25" t="s">
        <v>14</v>
      </c>
      <c r="I3608" s="26">
        <v>1023.5</v>
      </c>
      <c r="K3608" s="25" t="s">
        <v>14</v>
      </c>
      <c r="L3608" s="26">
        <v>1126.3</v>
      </c>
    </row>
    <row r="3610" spans="2:12" ht="13" x14ac:dyDescent="0.3">
      <c r="B3610" s="27" t="s">
        <v>3</v>
      </c>
      <c r="C3610" s="28">
        <v>2018</v>
      </c>
      <c r="E3610" s="27" t="s">
        <v>3</v>
      </c>
      <c r="F3610" s="28">
        <v>2018</v>
      </c>
      <c r="H3610" s="27" t="s">
        <v>3</v>
      </c>
      <c r="I3610" s="28">
        <v>2018</v>
      </c>
      <c r="K3610" s="27" t="s">
        <v>3</v>
      </c>
      <c r="L3610" s="28">
        <v>2018</v>
      </c>
    </row>
    <row r="3611" spans="2:12" ht="13" x14ac:dyDescent="0.3">
      <c r="B3611" s="29" t="str">
        <f>UnitName</f>
        <v>Plot</v>
      </c>
      <c r="C3611" s="30">
        <v>1</v>
      </c>
      <c r="E3611" s="29" t="str">
        <f>UnitName</f>
        <v>Plot</v>
      </c>
      <c r="F3611" s="30">
        <v>1</v>
      </c>
      <c r="H3611" s="29" t="str">
        <f>UnitName</f>
        <v>Plot</v>
      </c>
      <c r="I3611" s="30">
        <v>1</v>
      </c>
      <c r="K3611" s="29" t="str">
        <f>UnitName</f>
        <v>Plot</v>
      </c>
      <c r="L3611" s="30">
        <v>1</v>
      </c>
    </row>
    <row r="3612" spans="2:12" ht="13" x14ac:dyDescent="0.3">
      <c r="B3612" s="29" t="str">
        <f>BlockName</f>
        <v>Name</v>
      </c>
      <c r="C3612" s="30" t="s">
        <v>55</v>
      </c>
      <c r="E3612" s="29" t="str">
        <f>BlockName</f>
        <v>Name</v>
      </c>
      <c r="F3612" s="30" t="s">
        <v>55</v>
      </c>
      <c r="H3612" s="29" t="str">
        <f>BlockName</f>
        <v>Name</v>
      </c>
      <c r="I3612" s="30" t="s">
        <v>55</v>
      </c>
      <c r="K3612" s="29" t="str">
        <f>BlockName</f>
        <v>Name</v>
      </c>
      <c r="L3612" s="30" t="s">
        <v>55</v>
      </c>
    </row>
    <row r="3613" spans="2:12" ht="13" x14ac:dyDescent="0.3">
      <c r="B3613" s="29" t="str">
        <f>Factor2Name</f>
        <v>Variety</v>
      </c>
      <c r="C3613" s="30" t="s">
        <v>2</v>
      </c>
      <c r="E3613" s="29" t="str">
        <f>Factor2Name</f>
        <v>Variety</v>
      </c>
      <c r="F3613" s="30" t="s">
        <v>2</v>
      </c>
      <c r="H3613" s="29" t="str">
        <f>Factor2Name</f>
        <v>Variety</v>
      </c>
      <c r="I3613" s="30" t="s">
        <v>2</v>
      </c>
      <c r="K3613" s="29" t="str">
        <f>Factor2Name</f>
        <v>Variety</v>
      </c>
      <c r="L3613" s="30" t="s">
        <v>2</v>
      </c>
    </row>
    <row r="3614" spans="2:12" ht="13" x14ac:dyDescent="0.3">
      <c r="B3614" s="29" t="str">
        <f>Factor3Name</f>
        <v>Fertiliser</v>
      </c>
      <c r="C3614" s="30" t="s">
        <v>38</v>
      </c>
      <c r="E3614" s="29" t="str">
        <f>Factor3Name</f>
        <v>Fertiliser</v>
      </c>
      <c r="F3614" s="30" t="s">
        <v>38</v>
      </c>
      <c r="H3614" s="29" t="str">
        <f>Factor3Name</f>
        <v>Fertiliser</v>
      </c>
      <c r="I3614" s="30" t="s">
        <v>38</v>
      </c>
      <c r="K3614" s="29" t="str">
        <f>Factor3Name</f>
        <v>Fertiliser</v>
      </c>
      <c r="L3614" s="30" t="s">
        <v>38</v>
      </c>
    </row>
    <row r="3615" spans="2:12" ht="13" x14ac:dyDescent="0.3">
      <c r="B3615" s="29" t="str">
        <f>Factor1Name</f>
        <v>Weeding</v>
      </c>
      <c r="C3615" s="30" t="s">
        <v>51</v>
      </c>
      <c r="E3615" s="29" t="str">
        <f>Factor1Name</f>
        <v>Weeding</v>
      </c>
      <c r="F3615" s="30" t="s">
        <v>51</v>
      </c>
      <c r="H3615" s="29" t="str">
        <f>Factor1Name</f>
        <v>Weeding</v>
      </c>
      <c r="I3615" s="30" t="s">
        <v>51</v>
      </c>
      <c r="K3615" s="29" t="str">
        <f>Factor1Name</f>
        <v>Weeding</v>
      </c>
      <c r="L3615" s="30" t="s">
        <v>51</v>
      </c>
    </row>
    <row r="3616" spans="2:12" ht="13" x14ac:dyDescent="0.3">
      <c r="B3616" s="25" t="s">
        <v>14</v>
      </c>
      <c r="C3616" s="26">
        <v>1080.8</v>
      </c>
      <c r="E3616" s="25" t="s">
        <v>14</v>
      </c>
      <c r="F3616" s="26">
        <v>1033.0999999999999</v>
      </c>
      <c r="H3616" s="25" t="s">
        <v>14</v>
      </c>
      <c r="I3616" s="26">
        <v>1063.7</v>
      </c>
      <c r="K3616" s="25" t="s">
        <v>14</v>
      </c>
      <c r="L3616" s="26">
        <v>1194.7</v>
      </c>
    </row>
    <row r="3618" spans="2:12" ht="13" x14ac:dyDescent="0.3">
      <c r="B3618" s="27" t="s">
        <v>3</v>
      </c>
      <c r="C3618" s="28">
        <v>2018</v>
      </c>
      <c r="E3618" s="27" t="s">
        <v>3</v>
      </c>
      <c r="F3618" s="28">
        <v>2018</v>
      </c>
      <c r="H3618" s="27" t="s">
        <v>3</v>
      </c>
      <c r="I3618" s="28">
        <v>2018</v>
      </c>
      <c r="K3618" s="27" t="s">
        <v>3</v>
      </c>
      <c r="L3618" s="28">
        <v>2018</v>
      </c>
    </row>
    <row r="3619" spans="2:12" ht="13" x14ac:dyDescent="0.3">
      <c r="B3619" s="29" t="str">
        <f>UnitName</f>
        <v>Plot</v>
      </c>
      <c r="C3619" s="30">
        <v>1</v>
      </c>
      <c r="E3619" s="29" t="str">
        <f>UnitName</f>
        <v>Plot</v>
      </c>
      <c r="F3619" s="30">
        <v>1</v>
      </c>
      <c r="H3619" s="29" t="str">
        <f>UnitName</f>
        <v>Plot</v>
      </c>
      <c r="I3619" s="30">
        <v>1</v>
      </c>
      <c r="K3619" s="29" t="str">
        <f>UnitName</f>
        <v>Plot</v>
      </c>
      <c r="L3619" s="30">
        <v>1</v>
      </c>
    </row>
    <row r="3620" spans="2:12" ht="13" x14ac:dyDescent="0.3">
      <c r="B3620" s="29" t="str">
        <f>BlockName</f>
        <v>Name</v>
      </c>
      <c r="C3620" s="30" t="s">
        <v>55</v>
      </c>
      <c r="E3620" s="29" t="str">
        <f>BlockName</f>
        <v>Name</v>
      </c>
      <c r="F3620" s="30" t="s">
        <v>55</v>
      </c>
      <c r="H3620" s="29" t="str">
        <f>BlockName</f>
        <v>Name</v>
      </c>
      <c r="I3620" s="30" t="s">
        <v>55</v>
      </c>
      <c r="K3620" s="29" t="str">
        <f>BlockName</f>
        <v>Name</v>
      </c>
      <c r="L3620" s="30" t="s">
        <v>55</v>
      </c>
    </row>
    <row r="3621" spans="2:12" ht="13" x14ac:dyDescent="0.3">
      <c r="B3621" s="29" t="str">
        <f>Factor2Name</f>
        <v>Variety</v>
      </c>
      <c r="C3621" s="30" t="s">
        <v>2</v>
      </c>
      <c r="E3621" s="29" t="str">
        <f>Factor2Name</f>
        <v>Variety</v>
      </c>
      <c r="F3621" s="30" t="s">
        <v>2</v>
      </c>
      <c r="H3621" s="29" t="str">
        <f>Factor2Name</f>
        <v>Variety</v>
      </c>
      <c r="I3621" s="30" t="s">
        <v>2</v>
      </c>
      <c r="K3621" s="29" t="str">
        <f>Factor2Name</f>
        <v>Variety</v>
      </c>
      <c r="L3621" s="30" t="s">
        <v>2</v>
      </c>
    </row>
    <row r="3622" spans="2:12" ht="13" x14ac:dyDescent="0.3">
      <c r="B3622" s="29" t="str">
        <f>Factor3Name</f>
        <v>Fertiliser</v>
      </c>
      <c r="C3622" s="30" t="s">
        <v>38</v>
      </c>
      <c r="E3622" s="29" t="str">
        <f>Factor3Name</f>
        <v>Fertiliser</v>
      </c>
      <c r="F3622" s="30" t="s">
        <v>38</v>
      </c>
      <c r="H3622" s="29" t="str">
        <f>Factor3Name</f>
        <v>Fertiliser</v>
      </c>
      <c r="I3622" s="30" t="s">
        <v>38</v>
      </c>
      <c r="K3622" s="29" t="str">
        <f>Factor3Name</f>
        <v>Fertiliser</v>
      </c>
      <c r="L3622" s="30" t="s">
        <v>38</v>
      </c>
    </row>
    <row r="3623" spans="2:12" ht="13" x14ac:dyDescent="0.3">
      <c r="B3623" s="29" t="str">
        <f>Factor1Name</f>
        <v>Weeding</v>
      </c>
      <c r="C3623" s="30" t="s">
        <v>51</v>
      </c>
      <c r="E3623" s="29" t="str">
        <f>Factor1Name</f>
        <v>Weeding</v>
      </c>
      <c r="F3623" s="30" t="s">
        <v>51</v>
      </c>
      <c r="H3623" s="29" t="str">
        <f>Factor1Name</f>
        <v>Weeding</v>
      </c>
      <c r="I3623" s="30" t="s">
        <v>51</v>
      </c>
      <c r="K3623" s="29" t="str">
        <f>Factor1Name</f>
        <v>Weeding</v>
      </c>
      <c r="L3623" s="30" t="s">
        <v>51</v>
      </c>
    </row>
    <row r="3624" spans="2:12" ht="13" x14ac:dyDescent="0.3">
      <c r="B3624" s="25" t="s">
        <v>14</v>
      </c>
      <c r="C3624" s="26">
        <v>938.4</v>
      </c>
      <c r="E3624" s="25" t="s">
        <v>14</v>
      </c>
      <c r="F3624" s="26">
        <v>950.6</v>
      </c>
      <c r="H3624" s="25" t="s">
        <v>14</v>
      </c>
      <c r="I3624" s="26">
        <v>1024.0999999999999</v>
      </c>
      <c r="K3624" s="25" t="s">
        <v>14</v>
      </c>
      <c r="L3624" s="26">
        <v>1165</v>
      </c>
    </row>
    <row r="3626" spans="2:12" ht="13" x14ac:dyDescent="0.3">
      <c r="B3626" s="27" t="s">
        <v>3</v>
      </c>
      <c r="C3626" s="28">
        <v>2018</v>
      </c>
      <c r="E3626" s="27" t="s">
        <v>3</v>
      </c>
      <c r="F3626" s="28">
        <v>2018</v>
      </c>
      <c r="H3626" s="27" t="s">
        <v>3</v>
      </c>
      <c r="I3626" s="28">
        <v>2018</v>
      </c>
      <c r="K3626" s="27" t="s">
        <v>3</v>
      </c>
      <c r="L3626" s="28">
        <v>2018</v>
      </c>
    </row>
    <row r="3627" spans="2:12" ht="13" x14ac:dyDescent="0.3">
      <c r="B3627" s="29" t="str">
        <f>UnitName</f>
        <v>Plot</v>
      </c>
      <c r="C3627" s="30">
        <v>1</v>
      </c>
      <c r="E3627" s="29" t="str">
        <f>UnitName</f>
        <v>Plot</v>
      </c>
      <c r="F3627" s="30">
        <v>1</v>
      </c>
      <c r="H3627" s="29" t="str">
        <f>UnitName</f>
        <v>Plot</v>
      </c>
      <c r="I3627" s="30">
        <v>1</v>
      </c>
      <c r="K3627" s="29" t="str">
        <f>UnitName</f>
        <v>Plot</v>
      </c>
      <c r="L3627" s="30">
        <v>1</v>
      </c>
    </row>
    <row r="3628" spans="2:12" ht="13" x14ac:dyDescent="0.3">
      <c r="B3628" s="29" t="str">
        <f>BlockName</f>
        <v>Name</v>
      </c>
      <c r="C3628" s="30" t="s">
        <v>55</v>
      </c>
      <c r="E3628" s="29" t="str">
        <f>BlockName</f>
        <v>Name</v>
      </c>
      <c r="F3628" s="30" t="s">
        <v>55</v>
      </c>
      <c r="H3628" s="29" t="str">
        <f>BlockName</f>
        <v>Name</v>
      </c>
      <c r="I3628" s="30" t="s">
        <v>55</v>
      </c>
      <c r="K3628" s="29" t="str">
        <f>BlockName</f>
        <v>Name</v>
      </c>
      <c r="L3628" s="30" t="s">
        <v>55</v>
      </c>
    </row>
    <row r="3629" spans="2:12" ht="13" x14ac:dyDescent="0.3">
      <c r="B3629" s="29" t="str">
        <f>Factor2Name</f>
        <v>Variety</v>
      </c>
      <c r="C3629" s="30" t="s">
        <v>2</v>
      </c>
      <c r="E3629" s="29" t="str">
        <f>Factor2Name</f>
        <v>Variety</v>
      </c>
      <c r="F3629" s="30" t="s">
        <v>2</v>
      </c>
      <c r="H3629" s="29" t="str">
        <f>Factor2Name</f>
        <v>Variety</v>
      </c>
      <c r="I3629" s="30" t="s">
        <v>2</v>
      </c>
      <c r="K3629" s="29" t="str">
        <f>Factor2Name</f>
        <v>Variety</v>
      </c>
      <c r="L3629" s="30" t="s">
        <v>2</v>
      </c>
    </row>
    <row r="3630" spans="2:12" ht="13" x14ac:dyDescent="0.3">
      <c r="B3630" s="29" t="str">
        <f>Factor3Name</f>
        <v>Fertiliser</v>
      </c>
      <c r="C3630" s="30" t="s">
        <v>38</v>
      </c>
      <c r="E3630" s="29" t="str">
        <f>Factor3Name</f>
        <v>Fertiliser</v>
      </c>
      <c r="F3630" s="30" t="s">
        <v>38</v>
      </c>
      <c r="H3630" s="29" t="str">
        <f>Factor3Name</f>
        <v>Fertiliser</v>
      </c>
      <c r="I3630" s="30" t="s">
        <v>38</v>
      </c>
      <c r="K3630" s="29" t="str">
        <f>Factor3Name</f>
        <v>Fertiliser</v>
      </c>
      <c r="L3630" s="30" t="s">
        <v>38</v>
      </c>
    </row>
    <row r="3631" spans="2:12" ht="13" x14ac:dyDescent="0.3">
      <c r="B3631" s="29" t="str">
        <f>Factor1Name</f>
        <v>Weeding</v>
      </c>
      <c r="C3631" s="30" t="s">
        <v>51</v>
      </c>
      <c r="E3631" s="29" t="str">
        <f>Factor1Name</f>
        <v>Weeding</v>
      </c>
      <c r="F3631" s="30" t="s">
        <v>51</v>
      </c>
      <c r="H3631" s="29" t="str">
        <f>Factor1Name</f>
        <v>Weeding</v>
      </c>
      <c r="I3631" s="30" t="s">
        <v>51</v>
      </c>
      <c r="K3631" s="29" t="str">
        <f>Factor1Name</f>
        <v>Weeding</v>
      </c>
      <c r="L3631" s="30" t="s">
        <v>51</v>
      </c>
    </row>
    <row r="3632" spans="2:12" ht="13" x14ac:dyDescent="0.3">
      <c r="B3632" s="25" t="s">
        <v>14</v>
      </c>
      <c r="C3632" s="26">
        <v>1160.4000000000001</v>
      </c>
      <c r="E3632" s="25" t="s">
        <v>14</v>
      </c>
      <c r="F3632" s="26">
        <v>1056.4000000000001</v>
      </c>
      <c r="H3632" s="25" t="s">
        <v>14</v>
      </c>
      <c r="I3632" s="26">
        <v>958.2</v>
      </c>
      <c r="K3632" s="25" t="s">
        <v>14</v>
      </c>
      <c r="L3632" s="26">
        <v>881.1</v>
      </c>
    </row>
    <row r="3634" spans="2:12" ht="13" x14ac:dyDescent="0.3">
      <c r="B3634" s="27" t="s">
        <v>3</v>
      </c>
      <c r="C3634" s="28">
        <v>2018</v>
      </c>
      <c r="E3634" s="27" t="s">
        <v>3</v>
      </c>
      <c r="F3634" s="28">
        <v>2018</v>
      </c>
      <c r="H3634" s="27" t="s">
        <v>3</v>
      </c>
      <c r="I3634" s="28">
        <v>2018</v>
      </c>
      <c r="K3634" s="27" t="s">
        <v>3</v>
      </c>
      <c r="L3634" s="28">
        <v>2018</v>
      </c>
    </row>
    <row r="3635" spans="2:12" ht="13" x14ac:dyDescent="0.3">
      <c r="B3635" s="29" t="str">
        <f>UnitName</f>
        <v>Plot</v>
      </c>
      <c r="C3635" s="30">
        <v>1</v>
      </c>
      <c r="E3635" s="29" t="str">
        <f>UnitName</f>
        <v>Plot</v>
      </c>
      <c r="F3635" s="30">
        <v>1</v>
      </c>
      <c r="H3635" s="29" t="str">
        <f>UnitName</f>
        <v>Plot</v>
      </c>
      <c r="I3635" s="30">
        <v>1</v>
      </c>
      <c r="K3635" s="29" t="str">
        <f>UnitName</f>
        <v>Plot</v>
      </c>
      <c r="L3635" s="30">
        <v>1</v>
      </c>
    </row>
    <row r="3636" spans="2:12" ht="13" x14ac:dyDescent="0.3">
      <c r="B3636" s="29" t="str">
        <f>BlockName</f>
        <v>Name</v>
      </c>
      <c r="C3636" s="30" t="s">
        <v>55</v>
      </c>
      <c r="E3636" s="29" t="str">
        <f>BlockName</f>
        <v>Name</v>
      </c>
      <c r="F3636" s="30" t="s">
        <v>55</v>
      </c>
      <c r="H3636" s="29" t="str">
        <f>BlockName</f>
        <v>Name</v>
      </c>
      <c r="I3636" s="30" t="s">
        <v>55</v>
      </c>
      <c r="K3636" s="29" t="str">
        <f>BlockName</f>
        <v>Name</v>
      </c>
      <c r="L3636" s="30" t="s">
        <v>55</v>
      </c>
    </row>
    <row r="3637" spans="2:12" ht="13" x14ac:dyDescent="0.3">
      <c r="B3637" s="29" t="str">
        <f>Factor2Name</f>
        <v>Variety</v>
      </c>
      <c r="C3637" s="30" t="s">
        <v>2</v>
      </c>
      <c r="E3637" s="29" t="str">
        <f>Factor2Name</f>
        <v>Variety</v>
      </c>
      <c r="F3637" s="30" t="s">
        <v>2</v>
      </c>
      <c r="H3637" s="29" t="str">
        <f>Factor2Name</f>
        <v>Variety</v>
      </c>
      <c r="I3637" s="30" t="s">
        <v>2</v>
      </c>
      <c r="K3637" s="29" t="str">
        <f>Factor2Name</f>
        <v>Variety</v>
      </c>
      <c r="L3637" s="30" t="s">
        <v>2</v>
      </c>
    </row>
    <row r="3638" spans="2:12" ht="13" x14ac:dyDescent="0.3">
      <c r="B3638" s="29" t="str">
        <f>Factor3Name</f>
        <v>Fertiliser</v>
      </c>
      <c r="C3638" s="30" t="s">
        <v>38</v>
      </c>
      <c r="E3638" s="29" t="str">
        <f>Factor3Name</f>
        <v>Fertiliser</v>
      </c>
      <c r="F3638" s="30" t="s">
        <v>38</v>
      </c>
      <c r="H3638" s="29" t="str">
        <f>Factor3Name</f>
        <v>Fertiliser</v>
      </c>
      <c r="I3638" s="30" t="s">
        <v>38</v>
      </c>
      <c r="K3638" s="29" t="str">
        <f>Factor3Name</f>
        <v>Fertiliser</v>
      </c>
      <c r="L3638" s="30" t="s">
        <v>38</v>
      </c>
    </row>
    <row r="3639" spans="2:12" ht="13" x14ac:dyDescent="0.3">
      <c r="B3639" s="29" t="str">
        <f>Factor1Name</f>
        <v>Weeding</v>
      </c>
      <c r="C3639" s="30" t="s">
        <v>51</v>
      </c>
      <c r="E3639" s="29" t="str">
        <f>Factor1Name</f>
        <v>Weeding</v>
      </c>
      <c r="F3639" s="30" t="s">
        <v>51</v>
      </c>
      <c r="H3639" s="29" t="str">
        <f>Factor1Name</f>
        <v>Weeding</v>
      </c>
      <c r="I3639" s="30" t="s">
        <v>51</v>
      </c>
      <c r="K3639" s="29" t="str">
        <f>Factor1Name</f>
        <v>Weeding</v>
      </c>
      <c r="L3639" s="30" t="s">
        <v>51</v>
      </c>
    </row>
    <row r="3640" spans="2:12" ht="13" x14ac:dyDescent="0.3">
      <c r="B3640" s="25" t="s">
        <v>14</v>
      </c>
      <c r="C3640" s="26">
        <v>1002.1</v>
      </c>
      <c r="E3640" s="25" t="s">
        <v>14</v>
      </c>
      <c r="F3640" s="26">
        <v>864.1</v>
      </c>
      <c r="H3640" s="25" t="s">
        <v>14</v>
      </c>
      <c r="I3640" s="26">
        <v>942.4</v>
      </c>
      <c r="K3640" s="25" t="s">
        <v>14</v>
      </c>
      <c r="L3640" s="26">
        <v>959</v>
      </c>
    </row>
    <row r="3642" spans="2:12" ht="13" x14ac:dyDescent="0.3">
      <c r="B3642" s="27" t="s">
        <v>3</v>
      </c>
      <c r="C3642" s="28">
        <v>2018</v>
      </c>
      <c r="E3642" s="27" t="s">
        <v>3</v>
      </c>
      <c r="F3642" s="28">
        <v>2018</v>
      </c>
      <c r="H3642" s="27" t="s">
        <v>3</v>
      </c>
      <c r="I3642" s="28">
        <v>2018</v>
      </c>
      <c r="K3642" s="27" t="s">
        <v>3</v>
      </c>
      <c r="L3642" s="28">
        <v>2018</v>
      </c>
    </row>
    <row r="3643" spans="2:12" ht="13" x14ac:dyDescent="0.3">
      <c r="B3643" s="29" t="str">
        <f>UnitName</f>
        <v>Plot</v>
      </c>
      <c r="C3643" s="30">
        <v>2</v>
      </c>
      <c r="E3643" s="29" t="str">
        <f>UnitName</f>
        <v>Plot</v>
      </c>
      <c r="F3643" s="30">
        <v>2</v>
      </c>
      <c r="H3643" s="29" t="str">
        <f>UnitName</f>
        <v>Plot</v>
      </c>
      <c r="I3643" s="30">
        <v>2</v>
      </c>
      <c r="K3643" s="29" t="str">
        <f>UnitName</f>
        <v>Plot</v>
      </c>
      <c r="L3643" s="30">
        <v>2</v>
      </c>
    </row>
    <row r="3644" spans="2:12" ht="13" x14ac:dyDescent="0.3">
      <c r="B3644" s="29" t="str">
        <f>BlockName</f>
        <v>Name</v>
      </c>
      <c r="C3644" s="30" t="s">
        <v>55</v>
      </c>
      <c r="E3644" s="29" t="str">
        <f>BlockName</f>
        <v>Name</v>
      </c>
      <c r="F3644" s="30" t="s">
        <v>55</v>
      </c>
      <c r="H3644" s="29" t="str">
        <f>BlockName</f>
        <v>Name</v>
      </c>
      <c r="I3644" s="30" t="s">
        <v>55</v>
      </c>
      <c r="K3644" s="29" t="str">
        <f>BlockName</f>
        <v>Name</v>
      </c>
      <c r="L3644" s="30" t="s">
        <v>55</v>
      </c>
    </row>
    <row r="3645" spans="2:12" ht="13" x14ac:dyDescent="0.3">
      <c r="B3645" s="29" t="str">
        <f>Factor2Name</f>
        <v>Variety</v>
      </c>
      <c r="C3645" s="30" t="s">
        <v>2</v>
      </c>
      <c r="E3645" s="29" t="str">
        <f>Factor2Name</f>
        <v>Variety</v>
      </c>
      <c r="F3645" s="30" t="s">
        <v>2</v>
      </c>
      <c r="H3645" s="29" t="str">
        <f>Factor2Name</f>
        <v>Variety</v>
      </c>
      <c r="I3645" s="30" t="s">
        <v>2</v>
      </c>
      <c r="K3645" s="29" t="str">
        <f>Factor2Name</f>
        <v>Variety</v>
      </c>
      <c r="L3645" s="30" t="s">
        <v>2</v>
      </c>
    </row>
    <row r="3646" spans="2:12" ht="13" x14ac:dyDescent="0.3">
      <c r="B3646" s="29" t="str">
        <f>Factor3Name</f>
        <v>Fertiliser</v>
      </c>
      <c r="C3646" s="30" t="s">
        <v>38</v>
      </c>
      <c r="E3646" s="29" t="str">
        <f>Factor3Name</f>
        <v>Fertiliser</v>
      </c>
      <c r="F3646" s="30" t="s">
        <v>38</v>
      </c>
      <c r="H3646" s="29" t="str">
        <f>Factor3Name</f>
        <v>Fertiliser</v>
      </c>
      <c r="I3646" s="30" t="s">
        <v>38</v>
      </c>
      <c r="K3646" s="29" t="str">
        <f>Factor3Name</f>
        <v>Fertiliser</v>
      </c>
      <c r="L3646" s="30" t="s">
        <v>38</v>
      </c>
    </row>
    <row r="3647" spans="2:12" ht="13" x14ac:dyDescent="0.3">
      <c r="B3647" s="29" t="str">
        <f>Factor1Name</f>
        <v>Weeding</v>
      </c>
      <c r="C3647" s="30" t="s">
        <v>51</v>
      </c>
      <c r="E3647" s="29" t="str">
        <f>Factor1Name</f>
        <v>Weeding</v>
      </c>
      <c r="F3647" s="30" t="s">
        <v>51</v>
      </c>
      <c r="H3647" s="29" t="str">
        <f>Factor1Name</f>
        <v>Weeding</v>
      </c>
      <c r="I3647" s="30" t="s">
        <v>51</v>
      </c>
      <c r="K3647" s="29" t="str">
        <f>Factor1Name</f>
        <v>Weeding</v>
      </c>
      <c r="L3647" s="30" t="s">
        <v>51</v>
      </c>
    </row>
    <row r="3648" spans="2:12" ht="13" x14ac:dyDescent="0.3">
      <c r="B3648" s="25" t="s">
        <v>14</v>
      </c>
      <c r="C3648" s="26">
        <v>1140.0999999999999</v>
      </c>
      <c r="E3648" s="25" t="s">
        <v>14</v>
      </c>
      <c r="F3648" s="26">
        <v>1106.8</v>
      </c>
      <c r="H3648" s="25" t="s">
        <v>14</v>
      </c>
      <c r="I3648" s="26">
        <v>920.1</v>
      </c>
      <c r="K3648" s="25" t="s">
        <v>14</v>
      </c>
      <c r="L3648" s="26">
        <v>859.1</v>
      </c>
    </row>
    <row r="3650" spans="2:12" ht="13" x14ac:dyDescent="0.3">
      <c r="B3650" s="27" t="s">
        <v>3</v>
      </c>
      <c r="C3650" s="28">
        <v>2018</v>
      </c>
      <c r="E3650" s="27" t="s">
        <v>3</v>
      </c>
      <c r="F3650" s="28">
        <v>2018</v>
      </c>
      <c r="H3650" s="27" t="s">
        <v>3</v>
      </c>
      <c r="I3650" s="28">
        <v>2018</v>
      </c>
      <c r="K3650" s="27" t="s">
        <v>3</v>
      </c>
      <c r="L3650" s="28">
        <v>2018</v>
      </c>
    </row>
    <row r="3651" spans="2:12" ht="13" x14ac:dyDescent="0.3">
      <c r="B3651" s="29" t="str">
        <f>UnitName</f>
        <v>Plot</v>
      </c>
      <c r="C3651" s="30">
        <v>2</v>
      </c>
      <c r="E3651" s="29" t="str">
        <f>UnitName</f>
        <v>Plot</v>
      </c>
      <c r="F3651" s="30">
        <v>2</v>
      </c>
      <c r="H3651" s="29" t="str">
        <f>UnitName</f>
        <v>Plot</v>
      </c>
      <c r="I3651" s="30">
        <v>2</v>
      </c>
      <c r="K3651" s="29" t="str">
        <f>UnitName</f>
        <v>Plot</v>
      </c>
      <c r="L3651" s="30">
        <v>2</v>
      </c>
    </row>
    <row r="3652" spans="2:12" ht="13" x14ac:dyDescent="0.3">
      <c r="B3652" s="29" t="str">
        <f>BlockName</f>
        <v>Name</v>
      </c>
      <c r="C3652" s="30" t="s">
        <v>55</v>
      </c>
      <c r="E3652" s="29" t="str">
        <f>BlockName</f>
        <v>Name</v>
      </c>
      <c r="F3652" s="30" t="s">
        <v>55</v>
      </c>
      <c r="H3652" s="29" t="str">
        <f>BlockName</f>
        <v>Name</v>
      </c>
      <c r="I3652" s="30" t="s">
        <v>55</v>
      </c>
      <c r="K3652" s="29" t="str">
        <f>BlockName</f>
        <v>Name</v>
      </c>
      <c r="L3652" s="30" t="s">
        <v>55</v>
      </c>
    </row>
    <row r="3653" spans="2:12" ht="13" x14ac:dyDescent="0.3">
      <c r="B3653" s="29" t="str">
        <f>Factor2Name</f>
        <v>Variety</v>
      </c>
      <c r="C3653" s="30" t="s">
        <v>2</v>
      </c>
      <c r="E3653" s="29" t="str">
        <f>Factor2Name</f>
        <v>Variety</v>
      </c>
      <c r="F3653" s="30" t="s">
        <v>2</v>
      </c>
      <c r="H3653" s="29" t="str">
        <f>Factor2Name</f>
        <v>Variety</v>
      </c>
      <c r="I3653" s="30" t="s">
        <v>2</v>
      </c>
      <c r="K3653" s="29" t="str">
        <f>Factor2Name</f>
        <v>Variety</v>
      </c>
      <c r="L3653" s="30" t="s">
        <v>2</v>
      </c>
    </row>
    <row r="3654" spans="2:12" ht="13" x14ac:dyDescent="0.3">
      <c r="B3654" s="29" t="str">
        <f>Factor3Name</f>
        <v>Fertiliser</v>
      </c>
      <c r="C3654" s="30" t="s">
        <v>38</v>
      </c>
      <c r="E3654" s="29" t="str">
        <f>Factor3Name</f>
        <v>Fertiliser</v>
      </c>
      <c r="F3654" s="30" t="s">
        <v>38</v>
      </c>
      <c r="H3654" s="29" t="str">
        <f>Factor3Name</f>
        <v>Fertiliser</v>
      </c>
      <c r="I3654" s="30" t="s">
        <v>38</v>
      </c>
      <c r="K3654" s="29" t="str">
        <f>Factor3Name</f>
        <v>Fertiliser</v>
      </c>
      <c r="L3654" s="30" t="s">
        <v>38</v>
      </c>
    </row>
    <row r="3655" spans="2:12" ht="13" x14ac:dyDescent="0.3">
      <c r="B3655" s="29" t="str">
        <f>Factor1Name</f>
        <v>Weeding</v>
      </c>
      <c r="C3655" s="30" t="s">
        <v>51</v>
      </c>
      <c r="E3655" s="29" t="str">
        <f>Factor1Name</f>
        <v>Weeding</v>
      </c>
      <c r="F3655" s="30" t="s">
        <v>51</v>
      </c>
      <c r="H3655" s="29" t="str">
        <f>Factor1Name</f>
        <v>Weeding</v>
      </c>
      <c r="I3655" s="30" t="s">
        <v>51</v>
      </c>
      <c r="K3655" s="29" t="str">
        <f>Factor1Name</f>
        <v>Weeding</v>
      </c>
      <c r="L3655" s="30" t="s">
        <v>51</v>
      </c>
    </row>
    <row r="3656" spans="2:12" ht="13" x14ac:dyDescent="0.3">
      <c r="B3656" s="25" t="s">
        <v>14</v>
      </c>
      <c r="C3656" s="26">
        <v>966.4</v>
      </c>
      <c r="E3656" s="25" t="s">
        <v>14</v>
      </c>
      <c r="F3656" s="26">
        <v>1072.9000000000001</v>
      </c>
      <c r="H3656" s="25" t="s">
        <v>14</v>
      </c>
      <c r="I3656" s="26">
        <v>1176.4000000000001</v>
      </c>
      <c r="K3656" s="25" t="s">
        <v>14</v>
      </c>
      <c r="L3656" s="26">
        <v>1037.5999999999999</v>
      </c>
    </row>
    <row r="3658" spans="2:12" ht="13" x14ac:dyDescent="0.3">
      <c r="B3658" s="27" t="s">
        <v>3</v>
      </c>
      <c r="C3658" s="28">
        <v>2018</v>
      </c>
      <c r="E3658" s="27" t="s">
        <v>3</v>
      </c>
      <c r="F3658" s="28">
        <v>2018</v>
      </c>
      <c r="H3658" s="27" t="s">
        <v>3</v>
      </c>
      <c r="I3658" s="28">
        <v>2018</v>
      </c>
      <c r="K3658" s="27" t="s">
        <v>3</v>
      </c>
      <c r="L3658" s="28">
        <v>2018</v>
      </c>
    </row>
    <row r="3659" spans="2:12" ht="13" x14ac:dyDescent="0.3">
      <c r="B3659" s="29" t="str">
        <f>UnitName</f>
        <v>Plot</v>
      </c>
      <c r="C3659" s="30">
        <v>2</v>
      </c>
      <c r="E3659" s="29" t="str">
        <f>UnitName</f>
        <v>Plot</v>
      </c>
      <c r="F3659" s="30">
        <v>2</v>
      </c>
      <c r="H3659" s="29" t="str">
        <f>UnitName</f>
        <v>Plot</v>
      </c>
      <c r="I3659" s="30">
        <v>2</v>
      </c>
      <c r="K3659" s="29" t="str">
        <f>UnitName</f>
        <v>Plot</v>
      </c>
      <c r="L3659" s="30">
        <v>2</v>
      </c>
    </row>
    <row r="3660" spans="2:12" ht="13" x14ac:dyDescent="0.3">
      <c r="B3660" s="29" t="str">
        <f>BlockName</f>
        <v>Name</v>
      </c>
      <c r="C3660" s="30" t="s">
        <v>55</v>
      </c>
      <c r="E3660" s="29" t="str">
        <f>BlockName</f>
        <v>Name</v>
      </c>
      <c r="F3660" s="30" t="s">
        <v>55</v>
      </c>
      <c r="H3660" s="29" t="str">
        <f>BlockName</f>
        <v>Name</v>
      </c>
      <c r="I3660" s="30" t="s">
        <v>55</v>
      </c>
      <c r="K3660" s="29" t="str">
        <f>BlockName</f>
        <v>Name</v>
      </c>
      <c r="L3660" s="30" t="s">
        <v>55</v>
      </c>
    </row>
    <row r="3661" spans="2:12" ht="13" x14ac:dyDescent="0.3">
      <c r="B3661" s="29" t="str">
        <f>Factor2Name</f>
        <v>Variety</v>
      </c>
      <c r="C3661" s="30" t="s">
        <v>2</v>
      </c>
      <c r="E3661" s="29" t="str">
        <f>Factor2Name</f>
        <v>Variety</v>
      </c>
      <c r="F3661" s="30" t="s">
        <v>2</v>
      </c>
      <c r="H3661" s="29" t="str">
        <f>Factor2Name</f>
        <v>Variety</v>
      </c>
      <c r="I3661" s="30" t="s">
        <v>2</v>
      </c>
      <c r="K3661" s="29" t="str">
        <f>Factor2Name</f>
        <v>Variety</v>
      </c>
      <c r="L3661" s="30" t="s">
        <v>2</v>
      </c>
    </row>
    <row r="3662" spans="2:12" ht="13" x14ac:dyDescent="0.3">
      <c r="B3662" s="29" t="str">
        <f>Factor3Name</f>
        <v>Fertiliser</v>
      </c>
      <c r="C3662" s="30" t="s">
        <v>38</v>
      </c>
      <c r="E3662" s="29" t="str">
        <f>Factor3Name</f>
        <v>Fertiliser</v>
      </c>
      <c r="F3662" s="30" t="s">
        <v>38</v>
      </c>
      <c r="H3662" s="29" t="str">
        <f>Factor3Name</f>
        <v>Fertiliser</v>
      </c>
      <c r="I3662" s="30" t="s">
        <v>38</v>
      </c>
      <c r="K3662" s="29" t="str">
        <f>Factor3Name</f>
        <v>Fertiliser</v>
      </c>
      <c r="L3662" s="30" t="s">
        <v>38</v>
      </c>
    </row>
    <row r="3663" spans="2:12" ht="13" x14ac:dyDescent="0.3">
      <c r="B3663" s="29" t="str">
        <f>Factor1Name</f>
        <v>Weeding</v>
      </c>
      <c r="C3663" s="30" t="s">
        <v>51</v>
      </c>
      <c r="E3663" s="29" t="str">
        <f>Factor1Name</f>
        <v>Weeding</v>
      </c>
      <c r="F3663" s="30" t="s">
        <v>51</v>
      </c>
      <c r="H3663" s="29" t="str">
        <f>Factor1Name</f>
        <v>Weeding</v>
      </c>
      <c r="I3663" s="30" t="s">
        <v>51</v>
      </c>
      <c r="K3663" s="29" t="str">
        <f>Factor1Name</f>
        <v>Weeding</v>
      </c>
      <c r="L3663" s="30" t="s">
        <v>51</v>
      </c>
    </row>
    <row r="3664" spans="2:12" ht="13" x14ac:dyDescent="0.3">
      <c r="B3664" s="25" t="s">
        <v>14</v>
      </c>
      <c r="C3664" s="26">
        <v>994</v>
      </c>
      <c r="E3664" s="25" t="s">
        <v>14</v>
      </c>
      <c r="F3664" s="26">
        <v>938.2</v>
      </c>
      <c r="H3664" s="25" t="s">
        <v>14</v>
      </c>
      <c r="I3664" s="26">
        <v>928.6</v>
      </c>
      <c r="K3664" s="25" t="s">
        <v>14</v>
      </c>
      <c r="L3664" s="26">
        <v>1060.8</v>
      </c>
    </row>
    <row r="3666" spans="2:12" ht="13" x14ac:dyDescent="0.3">
      <c r="B3666" s="27" t="s">
        <v>3</v>
      </c>
      <c r="C3666" s="28">
        <v>2018</v>
      </c>
      <c r="E3666" s="27" t="s">
        <v>3</v>
      </c>
      <c r="F3666" s="28">
        <v>2018</v>
      </c>
      <c r="H3666" s="27" t="s">
        <v>3</v>
      </c>
      <c r="I3666" s="28">
        <v>2018</v>
      </c>
      <c r="K3666" s="27" t="s">
        <v>3</v>
      </c>
      <c r="L3666" s="28">
        <v>2018</v>
      </c>
    </row>
    <row r="3667" spans="2:12" ht="13" x14ac:dyDescent="0.3">
      <c r="B3667" s="29" t="str">
        <f>UnitName</f>
        <v>Plot</v>
      </c>
      <c r="C3667" s="30">
        <v>2</v>
      </c>
      <c r="E3667" s="29" t="str">
        <f>UnitName</f>
        <v>Plot</v>
      </c>
      <c r="F3667" s="30">
        <v>2</v>
      </c>
      <c r="H3667" s="29" t="str">
        <f>UnitName</f>
        <v>Plot</v>
      </c>
      <c r="I3667" s="30">
        <v>2</v>
      </c>
      <c r="K3667" s="29" t="str">
        <f>UnitName</f>
        <v>Plot</v>
      </c>
      <c r="L3667" s="30">
        <v>2</v>
      </c>
    </row>
    <row r="3668" spans="2:12" ht="13" x14ac:dyDescent="0.3">
      <c r="B3668" s="29" t="str">
        <f>BlockName</f>
        <v>Name</v>
      </c>
      <c r="C3668" s="30" t="s">
        <v>55</v>
      </c>
      <c r="E3668" s="29" t="str">
        <f>BlockName</f>
        <v>Name</v>
      </c>
      <c r="F3668" s="30" t="s">
        <v>55</v>
      </c>
      <c r="H3668" s="29" t="str">
        <f>BlockName</f>
        <v>Name</v>
      </c>
      <c r="I3668" s="30" t="s">
        <v>55</v>
      </c>
      <c r="K3668" s="29" t="str">
        <f>BlockName</f>
        <v>Name</v>
      </c>
      <c r="L3668" s="30" t="s">
        <v>55</v>
      </c>
    </row>
    <row r="3669" spans="2:12" ht="13" x14ac:dyDescent="0.3">
      <c r="B3669" s="29" t="str">
        <f>Factor2Name</f>
        <v>Variety</v>
      </c>
      <c r="C3669" s="30" t="s">
        <v>2</v>
      </c>
      <c r="E3669" s="29" t="str">
        <f>Factor2Name</f>
        <v>Variety</v>
      </c>
      <c r="F3669" s="30" t="s">
        <v>2</v>
      </c>
      <c r="H3669" s="29" t="str">
        <f>Factor2Name</f>
        <v>Variety</v>
      </c>
      <c r="I3669" s="30" t="s">
        <v>2</v>
      </c>
      <c r="K3669" s="29" t="str">
        <f>Factor2Name</f>
        <v>Variety</v>
      </c>
      <c r="L3669" s="30" t="s">
        <v>2</v>
      </c>
    </row>
    <row r="3670" spans="2:12" ht="13" x14ac:dyDescent="0.3">
      <c r="B3670" s="29" t="str">
        <f>Factor3Name</f>
        <v>Fertiliser</v>
      </c>
      <c r="C3670" s="30" t="s">
        <v>38</v>
      </c>
      <c r="E3670" s="29" t="str">
        <f>Factor3Name</f>
        <v>Fertiliser</v>
      </c>
      <c r="F3670" s="30" t="s">
        <v>38</v>
      </c>
      <c r="H3670" s="29" t="str">
        <f>Factor3Name</f>
        <v>Fertiliser</v>
      </c>
      <c r="I3670" s="30" t="s">
        <v>38</v>
      </c>
      <c r="K3670" s="29" t="str">
        <f>Factor3Name</f>
        <v>Fertiliser</v>
      </c>
      <c r="L3670" s="30" t="s">
        <v>38</v>
      </c>
    </row>
    <row r="3671" spans="2:12" ht="13" x14ac:dyDescent="0.3">
      <c r="B3671" s="29" t="str">
        <f>Factor1Name</f>
        <v>Weeding</v>
      </c>
      <c r="C3671" s="30" t="s">
        <v>51</v>
      </c>
      <c r="E3671" s="29" t="str">
        <f>Factor1Name</f>
        <v>Weeding</v>
      </c>
      <c r="F3671" s="30" t="s">
        <v>51</v>
      </c>
      <c r="H3671" s="29" t="str">
        <f>Factor1Name</f>
        <v>Weeding</v>
      </c>
      <c r="I3671" s="30" t="s">
        <v>51</v>
      </c>
      <c r="K3671" s="29" t="str">
        <f>Factor1Name</f>
        <v>Weeding</v>
      </c>
      <c r="L3671" s="30" t="s">
        <v>51</v>
      </c>
    </row>
    <row r="3672" spans="2:12" ht="13" x14ac:dyDescent="0.3">
      <c r="B3672" s="25" t="s">
        <v>14</v>
      </c>
      <c r="C3672" s="26">
        <v>1066.2</v>
      </c>
      <c r="E3672" s="25" t="s">
        <v>14</v>
      </c>
      <c r="F3672" s="26">
        <v>900.6</v>
      </c>
      <c r="H3672" s="25" t="s">
        <v>14</v>
      </c>
      <c r="I3672" s="26">
        <v>1053.8</v>
      </c>
      <c r="K3672" s="25" t="s">
        <v>14</v>
      </c>
      <c r="L3672" s="26">
        <v>895.9</v>
      </c>
    </row>
    <row r="3674" spans="2:12" ht="13" x14ac:dyDescent="0.3">
      <c r="B3674" s="27" t="s">
        <v>3</v>
      </c>
      <c r="C3674" s="28">
        <v>2018</v>
      </c>
      <c r="E3674" s="27" t="s">
        <v>3</v>
      </c>
      <c r="F3674" s="28">
        <v>2018</v>
      </c>
      <c r="H3674" s="27" t="s">
        <v>3</v>
      </c>
      <c r="I3674" s="28">
        <v>2018</v>
      </c>
      <c r="K3674" s="27" t="s">
        <v>3</v>
      </c>
      <c r="L3674" s="28">
        <v>2018</v>
      </c>
    </row>
    <row r="3675" spans="2:12" ht="13" x14ac:dyDescent="0.3">
      <c r="B3675" s="29" t="str">
        <f>UnitName</f>
        <v>Plot</v>
      </c>
      <c r="C3675" s="30">
        <v>2</v>
      </c>
      <c r="E3675" s="29" t="str">
        <f>UnitName</f>
        <v>Plot</v>
      </c>
      <c r="F3675" s="30">
        <v>2</v>
      </c>
      <c r="H3675" s="29" t="str">
        <f>UnitName</f>
        <v>Plot</v>
      </c>
      <c r="I3675" s="30">
        <v>2</v>
      </c>
      <c r="K3675" s="29" t="str">
        <f>UnitName</f>
        <v>Plot</v>
      </c>
      <c r="L3675" s="30">
        <v>2</v>
      </c>
    </row>
    <row r="3676" spans="2:12" ht="13" x14ac:dyDescent="0.3">
      <c r="B3676" s="29" t="str">
        <f>BlockName</f>
        <v>Name</v>
      </c>
      <c r="C3676" s="30" t="s">
        <v>55</v>
      </c>
      <c r="E3676" s="29" t="str">
        <f>BlockName</f>
        <v>Name</v>
      </c>
      <c r="F3676" s="30" t="s">
        <v>55</v>
      </c>
      <c r="H3676" s="29" t="str">
        <f>BlockName</f>
        <v>Name</v>
      </c>
      <c r="I3676" s="30" t="s">
        <v>55</v>
      </c>
      <c r="K3676" s="29" t="str">
        <f>BlockName</f>
        <v>Name</v>
      </c>
      <c r="L3676" s="30" t="s">
        <v>55</v>
      </c>
    </row>
    <row r="3677" spans="2:12" ht="13" x14ac:dyDescent="0.3">
      <c r="B3677" s="29" t="str">
        <f>Factor2Name</f>
        <v>Variety</v>
      </c>
      <c r="C3677" s="30" t="s">
        <v>2</v>
      </c>
      <c r="E3677" s="29" t="str">
        <f>Factor2Name</f>
        <v>Variety</v>
      </c>
      <c r="F3677" s="30" t="s">
        <v>2</v>
      </c>
      <c r="H3677" s="29" t="str">
        <f>Factor2Name</f>
        <v>Variety</v>
      </c>
      <c r="I3677" s="30" t="s">
        <v>2</v>
      </c>
      <c r="K3677" s="29" t="str">
        <f>Factor2Name</f>
        <v>Variety</v>
      </c>
      <c r="L3677" s="30" t="s">
        <v>2</v>
      </c>
    </row>
    <row r="3678" spans="2:12" ht="13" x14ac:dyDescent="0.3">
      <c r="B3678" s="29" t="str">
        <f>Factor3Name</f>
        <v>Fertiliser</v>
      </c>
      <c r="C3678" s="30" t="s">
        <v>38</v>
      </c>
      <c r="E3678" s="29" t="str">
        <f>Factor3Name</f>
        <v>Fertiliser</v>
      </c>
      <c r="F3678" s="30" t="s">
        <v>38</v>
      </c>
      <c r="H3678" s="29" t="str">
        <f>Factor3Name</f>
        <v>Fertiliser</v>
      </c>
      <c r="I3678" s="30" t="s">
        <v>38</v>
      </c>
      <c r="K3678" s="29" t="str">
        <f>Factor3Name</f>
        <v>Fertiliser</v>
      </c>
      <c r="L3678" s="30" t="s">
        <v>38</v>
      </c>
    </row>
    <row r="3679" spans="2:12" ht="13" x14ac:dyDescent="0.3">
      <c r="B3679" s="29" t="str">
        <f>Factor1Name</f>
        <v>Weeding</v>
      </c>
      <c r="C3679" s="30" t="s">
        <v>51</v>
      </c>
      <c r="E3679" s="29" t="str">
        <f>Factor1Name</f>
        <v>Weeding</v>
      </c>
      <c r="F3679" s="30" t="s">
        <v>51</v>
      </c>
      <c r="H3679" s="29" t="str">
        <f>Factor1Name</f>
        <v>Weeding</v>
      </c>
      <c r="I3679" s="30" t="s">
        <v>51</v>
      </c>
      <c r="K3679" s="29" t="str">
        <f>Factor1Name</f>
        <v>Weeding</v>
      </c>
      <c r="L3679" s="30" t="s">
        <v>51</v>
      </c>
    </row>
    <row r="3680" spans="2:12" ht="13" x14ac:dyDescent="0.3">
      <c r="B3680" s="25" t="s">
        <v>14</v>
      </c>
      <c r="C3680" s="26">
        <v>938.7</v>
      </c>
      <c r="E3680" s="25" t="s">
        <v>14</v>
      </c>
      <c r="F3680" s="26">
        <v>995.5</v>
      </c>
      <c r="H3680" s="25" t="s">
        <v>14</v>
      </c>
      <c r="I3680" s="26">
        <v>949.6</v>
      </c>
      <c r="K3680" s="25" t="s">
        <v>14</v>
      </c>
      <c r="L3680" s="26">
        <v>1120.0999999999999</v>
      </c>
    </row>
    <row r="3682" spans="2:12" ht="13" x14ac:dyDescent="0.3">
      <c r="B3682" s="27" t="s">
        <v>3</v>
      </c>
      <c r="C3682" s="28">
        <v>2018</v>
      </c>
      <c r="E3682" s="27" t="s">
        <v>3</v>
      </c>
      <c r="F3682" s="28">
        <v>2018</v>
      </c>
      <c r="H3682" s="27" t="s">
        <v>3</v>
      </c>
      <c r="I3682" s="28">
        <v>2018</v>
      </c>
      <c r="K3682" s="27" t="s">
        <v>3</v>
      </c>
      <c r="L3682" s="28">
        <v>2018</v>
      </c>
    </row>
    <row r="3683" spans="2:12" ht="13" x14ac:dyDescent="0.3">
      <c r="B3683" s="29" t="str">
        <f>UnitName</f>
        <v>Plot</v>
      </c>
      <c r="C3683" s="30">
        <v>3</v>
      </c>
      <c r="E3683" s="29" t="str">
        <f>UnitName</f>
        <v>Plot</v>
      </c>
      <c r="F3683" s="30">
        <v>3</v>
      </c>
      <c r="H3683" s="29" t="str">
        <f>UnitName</f>
        <v>Plot</v>
      </c>
      <c r="I3683" s="30">
        <v>3</v>
      </c>
      <c r="K3683" s="29" t="str">
        <f>UnitName</f>
        <v>Plot</v>
      </c>
      <c r="L3683" s="30">
        <v>3</v>
      </c>
    </row>
    <row r="3684" spans="2:12" ht="13" x14ac:dyDescent="0.3">
      <c r="B3684" s="29" t="str">
        <f>BlockName</f>
        <v>Name</v>
      </c>
      <c r="C3684" s="30" t="s">
        <v>55</v>
      </c>
      <c r="E3684" s="29" t="str">
        <f>BlockName</f>
        <v>Name</v>
      </c>
      <c r="F3684" s="30" t="s">
        <v>55</v>
      </c>
      <c r="H3684" s="29" t="str">
        <f>BlockName</f>
        <v>Name</v>
      </c>
      <c r="I3684" s="30" t="s">
        <v>55</v>
      </c>
      <c r="K3684" s="29" t="str">
        <f>BlockName</f>
        <v>Name</v>
      </c>
      <c r="L3684" s="30" t="s">
        <v>55</v>
      </c>
    </row>
    <row r="3685" spans="2:12" ht="13" x14ac:dyDescent="0.3">
      <c r="B3685" s="29" t="str">
        <f>Factor2Name</f>
        <v>Variety</v>
      </c>
      <c r="C3685" s="30" t="s">
        <v>2</v>
      </c>
      <c r="E3685" s="29" t="str">
        <f>Factor2Name</f>
        <v>Variety</v>
      </c>
      <c r="F3685" s="30" t="s">
        <v>2</v>
      </c>
      <c r="H3685" s="29" t="str">
        <f>Factor2Name</f>
        <v>Variety</v>
      </c>
      <c r="I3685" s="30" t="s">
        <v>2</v>
      </c>
      <c r="K3685" s="29" t="str">
        <f>Factor2Name</f>
        <v>Variety</v>
      </c>
      <c r="L3685" s="30" t="s">
        <v>2</v>
      </c>
    </row>
    <row r="3686" spans="2:12" ht="13" x14ac:dyDescent="0.3">
      <c r="B3686" s="29" t="str">
        <f>Factor3Name</f>
        <v>Fertiliser</v>
      </c>
      <c r="C3686" s="30" t="s">
        <v>38</v>
      </c>
      <c r="E3686" s="29" t="str">
        <f>Factor3Name</f>
        <v>Fertiliser</v>
      </c>
      <c r="F3686" s="30" t="s">
        <v>38</v>
      </c>
      <c r="H3686" s="29" t="str">
        <f>Factor3Name</f>
        <v>Fertiliser</v>
      </c>
      <c r="I3686" s="30" t="s">
        <v>38</v>
      </c>
      <c r="K3686" s="29" t="str">
        <f>Factor3Name</f>
        <v>Fertiliser</v>
      </c>
      <c r="L3686" s="30" t="s">
        <v>38</v>
      </c>
    </row>
    <row r="3687" spans="2:12" ht="13" x14ac:dyDescent="0.3">
      <c r="B3687" s="29" t="str">
        <f>Factor1Name</f>
        <v>Weeding</v>
      </c>
      <c r="C3687" s="30" t="s">
        <v>51</v>
      </c>
      <c r="E3687" s="29" t="str">
        <f>Factor1Name</f>
        <v>Weeding</v>
      </c>
      <c r="F3687" s="30" t="s">
        <v>51</v>
      </c>
      <c r="H3687" s="29" t="str">
        <f>Factor1Name</f>
        <v>Weeding</v>
      </c>
      <c r="I3687" s="30" t="s">
        <v>51</v>
      </c>
      <c r="K3687" s="29" t="str">
        <f>Factor1Name</f>
        <v>Weeding</v>
      </c>
      <c r="L3687" s="30" t="s">
        <v>51</v>
      </c>
    </row>
    <row r="3688" spans="2:12" ht="13" x14ac:dyDescent="0.3">
      <c r="B3688" s="25" t="s">
        <v>14</v>
      </c>
      <c r="C3688" s="26">
        <v>1046.5</v>
      </c>
      <c r="E3688" s="25" t="s">
        <v>14</v>
      </c>
      <c r="F3688" s="26">
        <v>1039.4000000000001</v>
      </c>
      <c r="H3688" s="25" t="s">
        <v>14</v>
      </c>
      <c r="I3688" s="26">
        <v>1104.0999999999999</v>
      </c>
      <c r="K3688" s="25" t="s">
        <v>14</v>
      </c>
      <c r="L3688" s="26">
        <v>956.8</v>
      </c>
    </row>
    <row r="3690" spans="2:12" ht="13" x14ac:dyDescent="0.3">
      <c r="B3690" s="27" t="s">
        <v>3</v>
      </c>
      <c r="C3690" s="28">
        <v>2018</v>
      </c>
      <c r="E3690" s="27" t="s">
        <v>3</v>
      </c>
      <c r="F3690" s="28">
        <v>2018</v>
      </c>
      <c r="H3690" s="27" t="s">
        <v>3</v>
      </c>
      <c r="I3690" s="28">
        <v>2018</v>
      </c>
      <c r="K3690" s="27" t="s">
        <v>3</v>
      </c>
      <c r="L3690" s="28">
        <v>2018</v>
      </c>
    </row>
    <row r="3691" spans="2:12" ht="13" x14ac:dyDescent="0.3">
      <c r="B3691" s="29" t="str">
        <f>UnitName</f>
        <v>Plot</v>
      </c>
      <c r="C3691" s="30">
        <v>3</v>
      </c>
      <c r="E3691" s="29" t="str">
        <f>UnitName</f>
        <v>Plot</v>
      </c>
      <c r="F3691" s="30">
        <v>3</v>
      </c>
      <c r="H3691" s="29" t="str">
        <f>UnitName</f>
        <v>Plot</v>
      </c>
      <c r="I3691" s="30">
        <v>3</v>
      </c>
      <c r="K3691" s="29" t="str">
        <f>UnitName</f>
        <v>Plot</v>
      </c>
      <c r="L3691" s="30">
        <v>3</v>
      </c>
    </row>
    <row r="3692" spans="2:12" ht="13" x14ac:dyDescent="0.3">
      <c r="B3692" s="29" t="str">
        <f>BlockName</f>
        <v>Name</v>
      </c>
      <c r="C3692" s="30" t="s">
        <v>55</v>
      </c>
      <c r="E3692" s="29" t="str">
        <f>BlockName</f>
        <v>Name</v>
      </c>
      <c r="F3692" s="30" t="s">
        <v>55</v>
      </c>
      <c r="H3692" s="29" t="str">
        <f>BlockName</f>
        <v>Name</v>
      </c>
      <c r="I3692" s="30" t="s">
        <v>55</v>
      </c>
      <c r="K3692" s="29" t="str">
        <f>BlockName</f>
        <v>Name</v>
      </c>
      <c r="L3692" s="30" t="s">
        <v>55</v>
      </c>
    </row>
    <row r="3693" spans="2:12" ht="13" x14ac:dyDescent="0.3">
      <c r="B3693" s="29" t="str">
        <f>Factor2Name</f>
        <v>Variety</v>
      </c>
      <c r="C3693" s="30" t="s">
        <v>2</v>
      </c>
      <c r="E3693" s="29" t="str">
        <f>Factor2Name</f>
        <v>Variety</v>
      </c>
      <c r="F3693" s="30" t="s">
        <v>2</v>
      </c>
      <c r="H3693" s="29" t="str">
        <f>Factor2Name</f>
        <v>Variety</v>
      </c>
      <c r="I3693" s="30" t="s">
        <v>2</v>
      </c>
      <c r="K3693" s="29" t="str">
        <f>Factor2Name</f>
        <v>Variety</v>
      </c>
      <c r="L3693" s="30" t="s">
        <v>2</v>
      </c>
    </row>
    <row r="3694" spans="2:12" ht="13" x14ac:dyDescent="0.3">
      <c r="B3694" s="29" t="str">
        <f>Factor3Name</f>
        <v>Fertiliser</v>
      </c>
      <c r="C3694" s="30" t="s">
        <v>38</v>
      </c>
      <c r="E3694" s="29" t="str">
        <f>Factor3Name</f>
        <v>Fertiliser</v>
      </c>
      <c r="F3694" s="30" t="s">
        <v>38</v>
      </c>
      <c r="H3694" s="29" t="str">
        <f>Factor3Name</f>
        <v>Fertiliser</v>
      </c>
      <c r="I3694" s="30" t="s">
        <v>38</v>
      </c>
      <c r="K3694" s="29" t="str">
        <f>Factor3Name</f>
        <v>Fertiliser</v>
      </c>
      <c r="L3694" s="30" t="s">
        <v>38</v>
      </c>
    </row>
    <row r="3695" spans="2:12" ht="13" x14ac:dyDescent="0.3">
      <c r="B3695" s="29" t="str">
        <f>Factor1Name</f>
        <v>Weeding</v>
      </c>
      <c r="C3695" s="30" t="s">
        <v>51</v>
      </c>
      <c r="E3695" s="29" t="str">
        <f>Factor1Name</f>
        <v>Weeding</v>
      </c>
      <c r="F3695" s="30" t="s">
        <v>51</v>
      </c>
      <c r="H3695" s="29" t="str">
        <f>Factor1Name</f>
        <v>Weeding</v>
      </c>
      <c r="I3695" s="30" t="s">
        <v>51</v>
      </c>
      <c r="K3695" s="29" t="str">
        <f>Factor1Name</f>
        <v>Weeding</v>
      </c>
      <c r="L3695" s="30" t="s">
        <v>51</v>
      </c>
    </row>
    <row r="3696" spans="2:12" ht="13" x14ac:dyDescent="0.3">
      <c r="B3696" s="25" t="s">
        <v>14</v>
      </c>
      <c r="C3696" s="26">
        <v>960.7</v>
      </c>
      <c r="E3696" s="25" t="s">
        <v>14</v>
      </c>
      <c r="F3696" s="26">
        <v>1109.3</v>
      </c>
      <c r="H3696" s="25" t="s">
        <v>14</v>
      </c>
      <c r="I3696" s="26">
        <v>1095.4000000000001</v>
      </c>
      <c r="K3696" s="25" t="s">
        <v>14</v>
      </c>
      <c r="L3696" s="26">
        <v>1092.8</v>
      </c>
    </row>
    <row r="3698" spans="2:12" ht="13" x14ac:dyDescent="0.3">
      <c r="B3698" s="27" t="s">
        <v>3</v>
      </c>
      <c r="C3698" s="28">
        <v>2018</v>
      </c>
      <c r="E3698" s="27" t="s">
        <v>3</v>
      </c>
      <c r="F3698" s="28">
        <v>2018</v>
      </c>
      <c r="H3698" s="27" t="s">
        <v>3</v>
      </c>
      <c r="I3698" s="28">
        <v>2018</v>
      </c>
      <c r="K3698" s="27" t="s">
        <v>3</v>
      </c>
      <c r="L3698" s="28">
        <v>2018</v>
      </c>
    </row>
    <row r="3699" spans="2:12" ht="13" x14ac:dyDescent="0.3">
      <c r="B3699" s="29" t="str">
        <f>UnitName</f>
        <v>Plot</v>
      </c>
      <c r="C3699" s="30">
        <v>3</v>
      </c>
      <c r="E3699" s="29" t="str">
        <f>UnitName</f>
        <v>Plot</v>
      </c>
      <c r="F3699" s="30">
        <v>3</v>
      </c>
      <c r="H3699" s="29" t="str">
        <f>UnitName</f>
        <v>Plot</v>
      </c>
      <c r="I3699" s="30">
        <v>3</v>
      </c>
      <c r="K3699" s="29" t="str">
        <f>UnitName</f>
        <v>Plot</v>
      </c>
      <c r="L3699" s="30">
        <v>3</v>
      </c>
    </row>
    <row r="3700" spans="2:12" ht="13" x14ac:dyDescent="0.3">
      <c r="B3700" s="29" t="str">
        <f>BlockName</f>
        <v>Name</v>
      </c>
      <c r="C3700" s="30" t="s">
        <v>55</v>
      </c>
      <c r="E3700" s="29" t="str">
        <f>BlockName</f>
        <v>Name</v>
      </c>
      <c r="F3700" s="30" t="s">
        <v>55</v>
      </c>
      <c r="H3700" s="29" t="str">
        <f>BlockName</f>
        <v>Name</v>
      </c>
      <c r="I3700" s="30" t="s">
        <v>55</v>
      </c>
      <c r="K3700" s="29" t="str">
        <f>BlockName</f>
        <v>Name</v>
      </c>
      <c r="L3700" s="30" t="s">
        <v>55</v>
      </c>
    </row>
    <row r="3701" spans="2:12" ht="13" x14ac:dyDescent="0.3">
      <c r="B3701" s="29" t="str">
        <f>Factor2Name</f>
        <v>Variety</v>
      </c>
      <c r="C3701" s="30" t="s">
        <v>2</v>
      </c>
      <c r="E3701" s="29" t="str">
        <f>Factor2Name</f>
        <v>Variety</v>
      </c>
      <c r="F3701" s="30" t="s">
        <v>2</v>
      </c>
      <c r="H3701" s="29" t="str">
        <f>Factor2Name</f>
        <v>Variety</v>
      </c>
      <c r="I3701" s="30" t="s">
        <v>2</v>
      </c>
      <c r="K3701" s="29" t="str">
        <f>Factor2Name</f>
        <v>Variety</v>
      </c>
      <c r="L3701" s="30" t="s">
        <v>2</v>
      </c>
    </row>
    <row r="3702" spans="2:12" ht="13" x14ac:dyDescent="0.3">
      <c r="B3702" s="29" t="str">
        <f>Factor3Name</f>
        <v>Fertiliser</v>
      </c>
      <c r="C3702" s="30" t="s">
        <v>38</v>
      </c>
      <c r="E3702" s="29" t="str">
        <f>Factor3Name</f>
        <v>Fertiliser</v>
      </c>
      <c r="F3702" s="30" t="s">
        <v>38</v>
      </c>
      <c r="H3702" s="29" t="str">
        <f>Factor3Name</f>
        <v>Fertiliser</v>
      </c>
      <c r="I3702" s="30" t="s">
        <v>38</v>
      </c>
      <c r="K3702" s="29" t="str">
        <f>Factor3Name</f>
        <v>Fertiliser</v>
      </c>
      <c r="L3702" s="30" t="s">
        <v>38</v>
      </c>
    </row>
    <row r="3703" spans="2:12" ht="13" x14ac:dyDescent="0.3">
      <c r="B3703" s="29" t="str">
        <f>Factor1Name</f>
        <v>Weeding</v>
      </c>
      <c r="C3703" s="30" t="s">
        <v>51</v>
      </c>
      <c r="E3703" s="29" t="str">
        <f>Factor1Name</f>
        <v>Weeding</v>
      </c>
      <c r="F3703" s="30" t="s">
        <v>51</v>
      </c>
      <c r="H3703" s="29" t="str">
        <f>Factor1Name</f>
        <v>Weeding</v>
      </c>
      <c r="I3703" s="30" t="s">
        <v>51</v>
      </c>
      <c r="K3703" s="29" t="str">
        <f>Factor1Name</f>
        <v>Weeding</v>
      </c>
      <c r="L3703" s="30" t="s">
        <v>51</v>
      </c>
    </row>
    <row r="3704" spans="2:12" ht="13" x14ac:dyDescent="0.3">
      <c r="B3704" s="25" t="s">
        <v>14</v>
      </c>
      <c r="C3704" s="26">
        <v>1101.5999999999999</v>
      </c>
      <c r="E3704" s="25" t="s">
        <v>14</v>
      </c>
      <c r="F3704" s="26">
        <v>1055.8</v>
      </c>
      <c r="H3704" s="25" t="s">
        <v>14</v>
      </c>
      <c r="I3704" s="26">
        <v>1001.1</v>
      </c>
      <c r="K3704" s="25" t="s">
        <v>14</v>
      </c>
      <c r="L3704" s="26">
        <v>971.2</v>
      </c>
    </row>
    <row r="3706" spans="2:12" ht="13" x14ac:dyDescent="0.3">
      <c r="B3706" s="27" t="s">
        <v>3</v>
      </c>
      <c r="C3706" s="28">
        <v>2018</v>
      </c>
      <c r="E3706" s="27" t="s">
        <v>3</v>
      </c>
      <c r="F3706" s="28">
        <v>2018</v>
      </c>
      <c r="H3706" s="27" t="s">
        <v>3</v>
      </c>
      <c r="I3706" s="28">
        <v>2018</v>
      </c>
      <c r="K3706" s="27" t="s">
        <v>3</v>
      </c>
      <c r="L3706" s="28">
        <v>2018</v>
      </c>
    </row>
    <row r="3707" spans="2:12" ht="13" x14ac:dyDescent="0.3">
      <c r="B3707" s="29" t="str">
        <f>UnitName</f>
        <v>Plot</v>
      </c>
      <c r="C3707" s="30">
        <v>3</v>
      </c>
      <c r="E3707" s="29" t="str">
        <f>UnitName</f>
        <v>Plot</v>
      </c>
      <c r="F3707" s="30">
        <v>3</v>
      </c>
      <c r="H3707" s="29" t="str">
        <f>UnitName</f>
        <v>Plot</v>
      </c>
      <c r="I3707" s="30">
        <v>3</v>
      </c>
      <c r="K3707" s="29" t="str">
        <f>UnitName</f>
        <v>Plot</v>
      </c>
      <c r="L3707" s="30">
        <v>3</v>
      </c>
    </row>
    <row r="3708" spans="2:12" ht="13" x14ac:dyDescent="0.3">
      <c r="B3708" s="29" t="str">
        <f>BlockName</f>
        <v>Name</v>
      </c>
      <c r="C3708" s="30" t="s">
        <v>55</v>
      </c>
      <c r="E3708" s="29" t="str">
        <f>BlockName</f>
        <v>Name</v>
      </c>
      <c r="F3708" s="30" t="s">
        <v>55</v>
      </c>
      <c r="H3708" s="29" t="str">
        <f>BlockName</f>
        <v>Name</v>
      </c>
      <c r="I3708" s="30" t="s">
        <v>55</v>
      </c>
      <c r="K3708" s="29" t="str">
        <f>BlockName</f>
        <v>Name</v>
      </c>
      <c r="L3708" s="30" t="s">
        <v>55</v>
      </c>
    </row>
    <row r="3709" spans="2:12" ht="13" x14ac:dyDescent="0.3">
      <c r="B3709" s="29" t="str">
        <f>Factor2Name</f>
        <v>Variety</v>
      </c>
      <c r="C3709" s="30" t="s">
        <v>2</v>
      </c>
      <c r="E3709" s="29" t="str">
        <f>Factor2Name</f>
        <v>Variety</v>
      </c>
      <c r="F3709" s="30" t="s">
        <v>2</v>
      </c>
      <c r="H3709" s="29" t="str">
        <f>Factor2Name</f>
        <v>Variety</v>
      </c>
      <c r="I3709" s="30" t="s">
        <v>2</v>
      </c>
      <c r="K3709" s="29" t="str">
        <f>Factor2Name</f>
        <v>Variety</v>
      </c>
      <c r="L3709" s="30" t="s">
        <v>2</v>
      </c>
    </row>
    <row r="3710" spans="2:12" ht="13" x14ac:dyDescent="0.3">
      <c r="B3710" s="29" t="str">
        <f>Factor3Name</f>
        <v>Fertiliser</v>
      </c>
      <c r="C3710" s="30" t="s">
        <v>38</v>
      </c>
      <c r="E3710" s="29" t="str">
        <f>Factor3Name</f>
        <v>Fertiliser</v>
      </c>
      <c r="F3710" s="30" t="s">
        <v>38</v>
      </c>
      <c r="H3710" s="29" t="str">
        <f>Factor3Name</f>
        <v>Fertiliser</v>
      </c>
      <c r="I3710" s="30" t="s">
        <v>38</v>
      </c>
      <c r="K3710" s="29" t="str">
        <f>Factor3Name</f>
        <v>Fertiliser</v>
      </c>
      <c r="L3710" s="30" t="s">
        <v>38</v>
      </c>
    </row>
    <row r="3711" spans="2:12" ht="13" x14ac:dyDescent="0.3">
      <c r="B3711" s="29" t="str">
        <f>Factor1Name</f>
        <v>Weeding</v>
      </c>
      <c r="C3711" s="30" t="s">
        <v>51</v>
      </c>
      <c r="E3711" s="29" t="str">
        <f>Factor1Name</f>
        <v>Weeding</v>
      </c>
      <c r="F3711" s="30" t="s">
        <v>51</v>
      </c>
      <c r="H3711" s="29" t="str">
        <f>Factor1Name</f>
        <v>Weeding</v>
      </c>
      <c r="I3711" s="30" t="s">
        <v>51</v>
      </c>
      <c r="K3711" s="29" t="str">
        <f>Factor1Name</f>
        <v>Weeding</v>
      </c>
      <c r="L3711" s="30" t="s">
        <v>51</v>
      </c>
    </row>
    <row r="3712" spans="2:12" ht="13" x14ac:dyDescent="0.3">
      <c r="B3712" s="25" t="s">
        <v>14</v>
      </c>
      <c r="C3712" s="26">
        <v>1036.7</v>
      </c>
      <c r="E3712" s="25" t="s">
        <v>14</v>
      </c>
      <c r="F3712" s="26">
        <v>872.9</v>
      </c>
      <c r="H3712" s="25" t="s">
        <v>14</v>
      </c>
      <c r="I3712" s="26">
        <v>926.1</v>
      </c>
      <c r="K3712" s="25" t="s">
        <v>14</v>
      </c>
      <c r="L3712" s="26">
        <v>1073.9000000000001</v>
      </c>
    </row>
    <row r="3714" spans="2:12" ht="13" x14ac:dyDescent="0.3">
      <c r="B3714" s="27" t="s">
        <v>3</v>
      </c>
      <c r="C3714" s="28">
        <v>2018</v>
      </c>
      <c r="E3714" s="27" t="s">
        <v>3</v>
      </c>
      <c r="F3714" s="28">
        <v>2018</v>
      </c>
      <c r="H3714" s="27" t="s">
        <v>3</v>
      </c>
      <c r="I3714" s="28">
        <v>2018</v>
      </c>
      <c r="K3714" s="27" t="s">
        <v>3</v>
      </c>
      <c r="L3714" s="28">
        <v>2018</v>
      </c>
    </row>
    <row r="3715" spans="2:12" ht="13" x14ac:dyDescent="0.3">
      <c r="B3715" s="29" t="str">
        <f>UnitName</f>
        <v>Plot</v>
      </c>
      <c r="C3715" s="30">
        <v>3</v>
      </c>
      <c r="E3715" s="29" t="str">
        <f>UnitName</f>
        <v>Plot</v>
      </c>
      <c r="F3715" s="30">
        <v>3</v>
      </c>
      <c r="H3715" s="29" t="str">
        <f>UnitName</f>
        <v>Plot</v>
      </c>
      <c r="I3715" s="30">
        <v>3</v>
      </c>
      <c r="K3715" s="29" t="str">
        <f>UnitName</f>
        <v>Plot</v>
      </c>
      <c r="L3715" s="30">
        <v>3</v>
      </c>
    </row>
    <row r="3716" spans="2:12" ht="13" x14ac:dyDescent="0.3">
      <c r="B3716" s="29" t="str">
        <f>BlockName</f>
        <v>Name</v>
      </c>
      <c r="C3716" s="30" t="s">
        <v>55</v>
      </c>
      <c r="E3716" s="29" t="str">
        <f>BlockName</f>
        <v>Name</v>
      </c>
      <c r="F3716" s="30" t="s">
        <v>55</v>
      </c>
      <c r="H3716" s="29" t="str">
        <f>BlockName</f>
        <v>Name</v>
      </c>
      <c r="I3716" s="30" t="s">
        <v>55</v>
      </c>
      <c r="K3716" s="29" t="str">
        <f>BlockName</f>
        <v>Name</v>
      </c>
      <c r="L3716" s="30" t="s">
        <v>55</v>
      </c>
    </row>
    <row r="3717" spans="2:12" ht="13" x14ac:dyDescent="0.3">
      <c r="B3717" s="29" t="str">
        <f>Factor2Name</f>
        <v>Variety</v>
      </c>
      <c r="C3717" s="30" t="s">
        <v>2</v>
      </c>
      <c r="E3717" s="29" t="str">
        <f>Factor2Name</f>
        <v>Variety</v>
      </c>
      <c r="F3717" s="30" t="s">
        <v>2</v>
      </c>
      <c r="H3717" s="29" t="str">
        <f>Factor2Name</f>
        <v>Variety</v>
      </c>
      <c r="I3717" s="30" t="s">
        <v>2</v>
      </c>
      <c r="K3717" s="29" t="str">
        <f>Factor2Name</f>
        <v>Variety</v>
      </c>
      <c r="L3717" s="30" t="s">
        <v>2</v>
      </c>
    </row>
    <row r="3718" spans="2:12" ht="13" x14ac:dyDescent="0.3">
      <c r="B3718" s="29" t="str">
        <f>Factor3Name</f>
        <v>Fertiliser</v>
      </c>
      <c r="C3718" s="30" t="s">
        <v>38</v>
      </c>
      <c r="E3718" s="29" t="str">
        <f>Factor3Name</f>
        <v>Fertiliser</v>
      </c>
      <c r="F3718" s="30" t="s">
        <v>38</v>
      </c>
      <c r="H3718" s="29" t="str">
        <f>Factor3Name</f>
        <v>Fertiliser</v>
      </c>
      <c r="I3718" s="30" t="s">
        <v>38</v>
      </c>
      <c r="K3718" s="29" t="str">
        <f>Factor3Name</f>
        <v>Fertiliser</v>
      </c>
      <c r="L3718" s="30" t="s">
        <v>38</v>
      </c>
    </row>
    <row r="3719" spans="2:12" ht="13" x14ac:dyDescent="0.3">
      <c r="B3719" s="29" t="str">
        <f>Factor1Name</f>
        <v>Weeding</v>
      </c>
      <c r="C3719" s="30" t="s">
        <v>51</v>
      </c>
      <c r="E3719" s="29" t="str">
        <f>Factor1Name</f>
        <v>Weeding</v>
      </c>
      <c r="F3719" s="30" t="s">
        <v>51</v>
      </c>
      <c r="H3719" s="29" t="str">
        <f>Factor1Name</f>
        <v>Weeding</v>
      </c>
      <c r="I3719" s="30" t="s">
        <v>51</v>
      </c>
      <c r="K3719" s="29" t="str">
        <f>Factor1Name</f>
        <v>Weeding</v>
      </c>
      <c r="L3719" s="30" t="s">
        <v>51</v>
      </c>
    </row>
    <row r="3720" spans="2:12" ht="13" x14ac:dyDescent="0.3">
      <c r="B3720" s="25" t="s">
        <v>14</v>
      </c>
      <c r="C3720" s="26">
        <v>847.5</v>
      </c>
      <c r="E3720" s="25" t="s">
        <v>14</v>
      </c>
      <c r="F3720" s="26">
        <v>969.1</v>
      </c>
      <c r="H3720" s="25" t="s">
        <v>14</v>
      </c>
      <c r="I3720" s="26">
        <v>818.3</v>
      </c>
      <c r="K3720" s="25" t="s">
        <v>14</v>
      </c>
      <c r="L3720" s="26">
        <v>1052.9000000000001</v>
      </c>
    </row>
    <row r="3722" spans="2:12" ht="13" x14ac:dyDescent="0.3">
      <c r="B3722" s="27" t="s">
        <v>3</v>
      </c>
      <c r="C3722" s="28">
        <v>2018</v>
      </c>
      <c r="E3722" s="27" t="s">
        <v>3</v>
      </c>
      <c r="F3722" s="28">
        <v>2018</v>
      </c>
      <c r="H3722" s="27" t="s">
        <v>3</v>
      </c>
      <c r="I3722" s="28">
        <v>2018</v>
      </c>
      <c r="K3722" s="27" t="s">
        <v>3</v>
      </c>
      <c r="L3722" s="28">
        <v>2018</v>
      </c>
    </row>
    <row r="3723" spans="2:12" ht="13" x14ac:dyDescent="0.3">
      <c r="B3723" s="29" t="str">
        <f>UnitName</f>
        <v>Plot</v>
      </c>
      <c r="C3723" s="30">
        <v>4</v>
      </c>
      <c r="E3723" s="29" t="str">
        <f>UnitName</f>
        <v>Plot</v>
      </c>
      <c r="F3723" s="30">
        <v>4</v>
      </c>
      <c r="H3723" s="29" t="str">
        <f>UnitName</f>
        <v>Plot</v>
      </c>
      <c r="I3723" s="30">
        <v>4</v>
      </c>
      <c r="K3723" s="29" t="str">
        <f>UnitName</f>
        <v>Plot</v>
      </c>
      <c r="L3723" s="30">
        <v>4</v>
      </c>
    </row>
    <row r="3724" spans="2:12" ht="13" x14ac:dyDescent="0.3">
      <c r="B3724" s="29" t="str">
        <f>BlockName</f>
        <v>Name</v>
      </c>
      <c r="C3724" s="30" t="s">
        <v>55</v>
      </c>
      <c r="E3724" s="29" t="str">
        <f>BlockName</f>
        <v>Name</v>
      </c>
      <c r="F3724" s="30" t="s">
        <v>55</v>
      </c>
      <c r="H3724" s="29" t="str">
        <f>BlockName</f>
        <v>Name</v>
      </c>
      <c r="I3724" s="30" t="s">
        <v>55</v>
      </c>
      <c r="K3724" s="29" t="str">
        <f>BlockName</f>
        <v>Name</v>
      </c>
      <c r="L3724" s="30" t="s">
        <v>55</v>
      </c>
    </row>
    <row r="3725" spans="2:12" ht="13" x14ac:dyDescent="0.3">
      <c r="B3725" s="29" t="str">
        <f>Factor2Name</f>
        <v>Variety</v>
      </c>
      <c r="C3725" s="30" t="s">
        <v>2</v>
      </c>
      <c r="E3725" s="29" t="str">
        <f>Factor2Name</f>
        <v>Variety</v>
      </c>
      <c r="F3725" s="30" t="s">
        <v>2</v>
      </c>
      <c r="H3725" s="29" t="str">
        <f>Factor2Name</f>
        <v>Variety</v>
      </c>
      <c r="I3725" s="30" t="s">
        <v>2</v>
      </c>
      <c r="K3725" s="29" t="str">
        <f>Factor2Name</f>
        <v>Variety</v>
      </c>
      <c r="L3725" s="30" t="s">
        <v>2</v>
      </c>
    </row>
    <row r="3726" spans="2:12" ht="13" x14ac:dyDescent="0.3">
      <c r="B3726" s="29" t="str">
        <f>Factor3Name</f>
        <v>Fertiliser</v>
      </c>
      <c r="C3726" s="30" t="s">
        <v>38</v>
      </c>
      <c r="E3726" s="29" t="str">
        <f>Factor3Name</f>
        <v>Fertiliser</v>
      </c>
      <c r="F3726" s="30" t="s">
        <v>38</v>
      </c>
      <c r="H3726" s="29" t="str">
        <f>Factor3Name</f>
        <v>Fertiliser</v>
      </c>
      <c r="I3726" s="30" t="s">
        <v>38</v>
      </c>
      <c r="K3726" s="29" t="str">
        <f>Factor3Name</f>
        <v>Fertiliser</v>
      </c>
      <c r="L3726" s="30" t="s">
        <v>38</v>
      </c>
    </row>
    <row r="3727" spans="2:12" ht="13" x14ac:dyDescent="0.3">
      <c r="B3727" s="29" t="str">
        <f>Factor1Name</f>
        <v>Weeding</v>
      </c>
      <c r="C3727" s="30" t="s">
        <v>51</v>
      </c>
      <c r="E3727" s="29" t="str">
        <f>Factor1Name</f>
        <v>Weeding</v>
      </c>
      <c r="F3727" s="30" t="s">
        <v>51</v>
      </c>
      <c r="H3727" s="29" t="str">
        <f>Factor1Name</f>
        <v>Weeding</v>
      </c>
      <c r="I3727" s="30" t="s">
        <v>51</v>
      </c>
      <c r="K3727" s="29" t="str">
        <f>Factor1Name</f>
        <v>Weeding</v>
      </c>
      <c r="L3727" s="30" t="s">
        <v>51</v>
      </c>
    </row>
    <row r="3728" spans="2:12" ht="13" x14ac:dyDescent="0.3">
      <c r="B3728" s="25" t="s">
        <v>14</v>
      </c>
      <c r="C3728" s="26">
        <v>996.2</v>
      </c>
      <c r="E3728" s="25" t="s">
        <v>14</v>
      </c>
      <c r="F3728" s="26">
        <v>1058.2</v>
      </c>
      <c r="H3728" s="25" t="s">
        <v>14</v>
      </c>
      <c r="I3728" s="26">
        <v>986.8</v>
      </c>
      <c r="K3728" s="25" t="s">
        <v>14</v>
      </c>
      <c r="L3728" s="26">
        <v>976.2</v>
      </c>
    </row>
    <row r="3730" spans="2:12" ht="13" x14ac:dyDescent="0.3">
      <c r="B3730" s="27" t="s">
        <v>3</v>
      </c>
      <c r="C3730" s="28">
        <v>2018</v>
      </c>
      <c r="E3730" s="27" t="s">
        <v>3</v>
      </c>
      <c r="F3730" s="28">
        <v>2018</v>
      </c>
      <c r="H3730" s="27" t="s">
        <v>3</v>
      </c>
      <c r="I3730" s="28">
        <v>2018</v>
      </c>
      <c r="K3730" s="27" t="s">
        <v>3</v>
      </c>
      <c r="L3730" s="28">
        <v>2018</v>
      </c>
    </row>
    <row r="3731" spans="2:12" ht="13" x14ac:dyDescent="0.3">
      <c r="B3731" s="29" t="str">
        <f>UnitName</f>
        <v>Plot</v>
      </c>
      <c r="C3731" s="30">
        <v>4</v>
      </c>
      <c r="E3731" s="29" t="str">
        <f>UnitName</f>
        <v>Plot</v>
      </c>
      <c r="F3731" s="30">
        <v>4</v>
      </c>
      <c r="H3731" s="29" t="str">
        <f>UnitName</f>
        <v>Plot</v>
      </c>
      <c r="I3731" s="30">
        <v>4</v>
      </c>
      <c r="K3731" s="29" t="str">
        <f>UnitName</f>
        <v>Plot</v>
      </c>
      <c r="L3731" s="30">
        <v>4</v>
      </c>
    </row>
    <row r="3732" spans="2:12" ht="13" x14ac:dyDescent="0.3">
      <c r="B3732" s="29" t="str">
        <f>BlockName</f>
        <v>Name</v>
      </c>
      <c r="C3732" s="30" t="s">
        <v>55</v>
      </c>
      <c r="E3732" s="29" t="str">
        <f>BlockName</f>
        <v>Name</v>
      </c>
      <c r="F3732" s="30" t="s">
        <v>55</v>
      </c>
      <c r="H3732" s="29" t="str">
        <f>BlockName</f>
        <v>Name</v>
      </c>
      <c r="I3732" s="30" t="s">
        <v>55</v>
      </c>
      <c r="K3732" s="29" t="str">
        <f>BlockName</f>
        <v>Name</v>
      </c>
      <c r="L3732" s="30" t="s">
        <v>55</v>
      </c>
    </row>
    <row r="3733" spans="2:12" ht="13" x14ac:dyDescent="0.3">
      <c r="B3733" s="29" t="str">
        <f>Factor2Name</f>
        <v>Variety</v>
      </c>
      <c r="C3733" s="30" t="s">
        <v>2</v>
      </c>
      <c r="E3733" s="29" t="str">
        <f>Factor2Name</f>
        <v>Variety</v>
      </c>
      <c r="F3733" s="30" t="s">
        <v>2</v>
      </c>
      <c r="H3733" s="29" t="str">
        <f>Factor2Name</f>
        <v>Variety</v>
      </c>
      <c r="I3733" s="30" t="s">
        <v>2</v>
      </c>
      <c r="K3733" s="29" t="str">
        <f>Factor2Name</f>
        <v>Variety</v>
      </c>
      <c r="L3733" s="30" t="s">
        <v>2</v>
      </c>
    </row>
    <row r="3734" spans="2:12" ht="13" x14ac:dyDescent="0.3">
      <c r="B3734" s="29" t="str">
        <f>Factor3Name</f>
        <v>Fertiliser</v>
      </c>
      <c r="C3734" s="30" t="s">
        <v>38</v>
      </c>
      <c r="E3734" s="29" t="str">
        <f>Factor3Name</f>
        <v>Fertiliser</v>
      </c>
      <c r="F3734" s="30" t="s">
        <v>38</v>
      </c>
      <c r="H3734" s="29" t="str">
        <f>Factor3Name</f>
        <v>Fertiliser</v>
      </c>
      <c r="I3734" s="30" t="s">
        <v>38</v>
      </c>
      <c r="K3734" s="29" t="str">
        <f>Factor3Name</f>
        <v>Fertiliser</v>
      </c>
      <c r="L3734" s="30" t="s">
        <v>38</v>
      </c>
    </row>
    <row r="3735" spans="2:12" ht="13" x14ac:dyDescent="0.3">
      <c r="B3735" s="29" t="str">
        <f>Factor1Name</f>
        <v>Weeding</v>
      </c>
      <c r="C3735" s="30" t="s">
        <v>51</v>
      </c>
      <c r="E3735" s="29" t="str">
        <f>Factor1Name</f>
        <v>Weeding</v>
      </c>
      <c r="F3735" s="30" t="s">
        <v>51</v>
      </c>
      <c r="H3735" s="29" t="str">
        <f>Factor1Name</f>
        <v>Weeding</v>
      </c>
      <c r="I3735" s="30" t="s">
        <v>51</v>
      </c>
      <c r="K3735" s="29" t="str">
        <f>Factor1Name</f>
        <v>Weeding</v>
      </c>
      <c r="L3735" s="30" t="s">
        <v>51</v>
      </c>
    </row>
    <row r="3736" spans="2:12" ht="13" x14ac:dyDescent="0.3">
      <c r="B3736" s="25" t="s">
        <v>14</v>
      </c>
      <c r="C3736" s="26">
        <v>1082</v>
      </c>
      <c r="E3736" s="25" t="s">
        <v>14</v>
      </c>
      <c r="F3736" s="26">
        <v>1076</v>
      </c>
      <c r="H3736" s="25" t="s">
        <v>14</v>
      </c>
      <c r="I3736" s="26">
        <v>1019.3</v>
      </c>
      <c r="K3736" s="25" t="s">
        <v>14</v>
      </c>
      <c r="L3736" s="26">
        <v>967.1</v>
      </c>
    </row>
    <row r="3738" spans="2:12" ht="13" x14ac:dyDescent="0.3">
      <c r="B3738" s="27" t="s">
        <v>3</v>
      </c>
      <c r="C3738" s="28">
        <v>2018</v>
      </c>
      <c r="E3738" s="27" t="s">
        <v>3</v>
      </c>
      <c r="F3738" s="28">
        <v>2018</v>
      </c>
      <c r="H3738" s="27" t="s">
        <v>3</v>
      </c>
      <c r="I3738" s="28">
        <v>2018</v>
      </c>
      <c r="K3738" s="27" t="s">
        <v>3</v>
      </c>
      <c r="L3738" s="28">
        <v>2018</v>
      </c>
    </row>
    <row r="3739" spans="2:12" ht="13" x14ac:dyDescent="0.3">
      <c r="B3739" s="29" t="str">
        <f>UnitName</f>
        <v>Plot</v>
      </c>
      <c r="C3739" s="30">
        <v>4</v>
      </c>
      <c r="E3739" s="29" t="str">
        <f>UnitName</f>
        <v>Plot</v>
      </c>
      <c r="F3739" s="30">
        <v>4</v>
      </c>
      <c r="H3739" s="29" t="str">
        <f>UnitName</f>
        <v>Plot</v>
      </c>
      <c r="I3739" s="30">
        <v>4</v>
      </c>
      <c r="K3739" s="29" t="str">
        <f>UnitName</f>
        <v>Plot</v>
      </c>
      <c r="L3739" s="30">
        <v>4</v>
      </c>
    </row>
    <row r="3740" spans="2:12" ht="13" x14ac:dyDescent="0.3">
      <c r="B3740" s="29" t="str">
        <f>BlockName</f>
        <v>Name</v>
      </c>
      <c r="C3740" s="30" t="s">
        <v>55</v>
      </c>
      <c r="E3740" s="29" t="str">
        <f>BlockName</f>
        <v>Name</v>
      </c>
      <c r="F3740" s="30" t="s">
        <v>55</v>
      </c>
      <c r="H3740" s="29" t="str">
        <f>BlockName</f>
        <v>Name</v>
      </c>
      <c r="I3740" s="30" t="s">
        <v>55</v>
      </c>
      <c r="K3740" s="29" t="str">
        <f>BlockName</f>
        <v>Name</v>
      </c>
      <c r="L3740" s="30" t="s">
        <v>55</v>
      </c>
    </row>
    <row r="3741" spans="2:12" ht="13" x14ac:dyDescent="0.3">
      <c r="B3741" s="29" t="str">
        <f>Factor2Name</f>
        <v>Variety</v>
      </c>
      <c r="C3741" s="30" t="s">
        <v>2</v>
      </c>
      <c r="E3741" s="29" t="str">
        <f>Factor2Name</f>
        <v>Variety</v>
      </c>
      <c r="F3741" s="30" t="s">
        <v>2</v>
      </c>
      <c r="H3741" s="29" t="str">
        <f>Factor2Name</f>
        <v>Variety</v>
      </c>
      <c r="I3741" s="30" t="s">
        <v>2</v>
      </c>
      <c r="K3741" s="29" t="str">
        <f>Factor2Name</f>
        <v>Variety</v>
      </c>
      <c r="L3741" s="30" t="s">
        <v>2</v>
      </c>
    </row>
    <row r="3742" spans="2:12" ht="13" x14ac:dyDescent="0.3">
      <c r="B3742" s="29" t="str">
        <f>Factor3Name</f>
        <v>Fertiliser</v>
      </c>
      <c r="C3742" s="30" t="s">
        <v>38</v>
      </c>
      <c r="E3742" s="29" t="str">
        <f>Factor3Name</f>
        <v>Fertiliser</v>
      </c>
      <c r="F3742" s="30" t="s">
        <v>38</v>
      </c>
      <c r="H3742" s="29" t="str">
        <f>Factor3Name</f>
        <v>Fertiliser</v>
      </c>
      <c r="I3742" s="30" t="s">
        <v>38</v>
      </c>
      <c r="K3742" s="29" t="str">
        <f>Factor3Name</f>
        <v>Fertiliser</v>
      </c>
      <c r="L3742" s="30" t="s">
        <v>38</v>
      </c>
    </row>
    <row r="3743" spans="2:12" ht="13" x14ac:dyDescent="0.3">
      <c r="B3743" s="29" t="str">
        <f>Factor1Name</f>
        <v>Weeding</v>
      </c>
      <c r="C3743" s="30" t="s">
        <v>51</v>
      </c>
      <c r="E3743" s="29" t="str">
        <f>Factor1Name</f>
        <v>Weeding</v>
      </c>
      <c r="F3743" s="30" t="s">
        <v>51</v>
      </c>
      <c r="H3743" s="29" t="str">
        <f>Factor1Name</f>
        <v>Weeding</v>
      </c>
      <c r="I3743" s="30" t="s">
        <v>51</v>
      </c>
      <c r="K3743" s="29" t="str">
        <f>Factor1Name</f>
        <v>Weeding</v>
      </c>
      <c r="L3743" s="30" t="s">
        <v>51</v>
      </c>
    </row>
    <row r="3744" spans="2:12" ht="13" x14ac:dyDescent="0.3">
      <c r="B3744" s="25" t="s">
        <v>14</v>
      </c>
      <c r="C3744" s="26">
        <v>865.7</v>
      </c>
      <c r="E3744" s="25" t="s">
        <v>14</v>
      </c>
      <c r="F3744" s="26">
        <v>1016.2</v>
      </c>
      <c r="H3744" s="25" t="s">
        <v>14</v>
      </c>
      <c r="I3744" s="26">
        <v>984.3</v>
      </c>
      <c r="K3744" s="25" t="s">
        <v>14</v>
      </c>
      <c r="L3744" s="26">
        <v>965.1</v>
      </c>
    </row>
    <row r="3746" spans="2:12" ht="13" x14ac:dyDescent="0.3">
      <c r="B3746" s="27" t="s">
        <v>3</v>
      </c>
      <c r="C3746" s="28">
        <v>2018</v>
      </c>
      <c r="E3746" s="27" t="s">
        <v>3</v>
      </c>
      <c r="F3746" s="28">
        <v>2018</v>
      </c>
      <c r="H3746" s="27" t="s">
        <v>3</v>
      </c>
      <c r="I3746" s="28">
        <v>2018</v>
      </c>
      <c r="K3746" s="27" t="s">
        <v>3</v>
      </c>
      <c r="L3746" s="28">
        <v>2018</v>
      </c>
    </row>
    <row r="3747" spans="2:12" ht="13" x14ac:dyDescent="0.3">
      <c r="B3747" s="29" t="str">
        <f>UnitName</f>
        <v>Plot</v>
      </c>
      <c r="C3747" s="30">
        <v>4</v>
      </c>
      <c r="E3747" s="29" t="str">
        <f>UnitName</f>
        <v>Plot</v>
      </c>
      <c r="F3747" s="30">
        <v>4</v>
      </c>
      <c r="H3747" s="29" t="str">
        <f>UnitName</f>
        <v>Plot</v>
      </c>
      <c r="I3747" s="30">
        <v>4</v>
      </c>
      <c r="K3747" s="29" t="str">
        <f>UnitName</f>
        <v>Plot</v>
      </c>
      <c r="L3747" s="30">
        <v>4</v>
      </c>
    </row>
    <row r="3748" spans="2:12" ht="13" x14ac:dyDescent="0.3">
      <c r="B3748" s="29" t="str">
        <f>BlockName</f>
        <v>Name</v>
      </c>
      <c r="C3748" s="30" t="s">
        <v>55</v>
      </c>
      <c r="E3748" s="29" t="str">
        <f>BlockName</f>
        <v>Name</v>
      </c>
      <c r="F3748" s="30" t="s">
        <v>55</v>
      </c>
      <c r="H3748" s="29" t="str">
        <f>BlockName</f>
        <v>Name</v>
      </c>
      <c r="I3748" s="30" t="s">
        <v>55</v>
      </c>
      <c r="K3748" s="29" t="str">
        <f>BlockName</f>
        <v>Name</v>
      </c>
      <c r="L3748" s="30" t="s">
        <v>55</v>
      </c>
    </row>
    <row r="3749" spans="2:12" ht="13" x14ac:dyDescent="0.3">
      <c r="B3749" s="29" t="str">
        <f>Factor2Name</f>
        <v>Variety</v>
      </c>
      <c r="C3749" s="30" t="s">
        <v>2</v>
      </c>
      <c r="E3749" s="29" t="str">
        <f>Factor2Name</f>
        <v>Variety</v>
      </c>
      <c r="F3749" s="30" t="s">
        <v>2</v>
      </c>
      <c r="H3749" s="29" t="str">
        <f>Factor2Name</f>
        <v>Variety</v>
      </c>
      <c r="I3749" s="30" t="s">
        <v>2</v>
      </c>
      <c r="K3749" s="29" t="str">
        <f>Factor2Name</f>
        <v>Variety</v>
      </c>
      <c r="L3749" s="30" t="s">
        <v>2</v>
      </c>
    </row>
    <row r="3750" spans="2:12" ht="13" x14ac:dyDescent="0.3">
      <c r="B3750" s="29" t="str">
        <f>Factor3Name</f>
        <v>Fertiliser</v>
      </c>
      <c r="C3750" s="30" t="s">
        <v>38</v>
      </c>
      <c r="E3750" s="29" t="str">
        <f>Factor3Name</f>
        <v>Fertiliser</v>
      </c>
      <c r="F3750" s="30" t="s">
        <v>38</v>
      </c>
      <c r="H3750" s="29" t="str">
        <f>Factor3Name</f>
        <v>Fertiliser</v>
      </c>
      <c r="I3750" s="30" t="s">
        <v>38</v>
      </c>
      <c r="K3750" s="29" t="str">
        <f>Factor3Name</f>
        <v>Fertiliser</v>
      </c>
      <c r="L3750" s="30" t="s">
        <v>38</v>
      </c>
    </row>
    <row r="3751" spans="2:12" ht="13" x14ac:dyDescent="0.3">
      <c r="B3751" s="29" t="str">
        <f>Factor1Name</f>
        <v>Weeding</v>
      </c>
      <c r="C3751" s="30" t="s">
        <v>51</v>
      </c>
      <c r="E3751" s="29" t="str">
        <f>Factor1Name</f>
        <v>Weeding</v>
      </c>
      <c r="F3751" s="30" t="s">
        <v>51</v>
      </c>
      <c r="H3751" s="29" t="str">
        <f>Factor1Name</f>
        <v>Weeding</v>
      </c>
      <c r="I3751" s="30" t="s">
        <v>51</v>
      </c>
      <c r="K3751" s="29" t="str">
        <f>Factor1Name</f>
        <v>Weeding</v>
      </c>
      <c r="L3751" s="30" t="s">
        <v>51</v>
      </c>
    </row>
    <row r="3752" spans="2:12" ht="13" x14ac:dyDescent="0.3">
      <c r="B3752" s="25" t="s">
        <v>14</v>
      </c>
      <c r="C3752" s="26">
        <v>1034.8</v>
      </c>
      <c r="E3752" s="25" t="s">
        <v>14</v>
      </c>
      <c r="F3752" s="26">
        <v>1026.4000000000001</v>
      </c>
      <c r="H3752" s="25" t="s">
        <v>14</v>
      </c>
      <c r="I3752" s="26">
        <v>1007.8</v>
      </c>
      <c r="K3752" s="25" t="s">
        <v>14</v>
      </c>
      <c r="L3752" s="26">
        <v>1050.5</v>
      </c>
    </row>
    <row r="3754" spans="2:12" ht="13" x14ac:dyDescent="0.3">
      <c r="B3754" s="27" t="s">
        <v>3</v>
      </c>
      <c r="C3754" s="28">
        <v>2018</v>
      </c>
      <c r="E3754" s="27" t="s">
        <v>3</v>
      </c>
      <c r="F3754" s="28">
        <v>2018</v>
      </c>
      <c r="H3754" s="27" t="s">
        <v>3</v>
      </c>
      <c r="I3754" s="28">
        <v>2018</v>
      </c>
      <c r="K3754" s="27" t="s">
        <v>3</v>
      </c>
      <c r="L3754" s="28">
        <v>2018</v>
      </c>
    </row>
    <row r="3755" spans="2:12" ht="13" x14ac:dyDescent="0.3">
      <c r="B3755" s="29" t="str">
        <f>UnitName</f>
        <v>Plot</v>
      </c>
      <c r="C3755" s="30">
        <v>4</v>
      </c>
      <c r="E3755" s="29" t="str">
        <f>UnitName</f>
        <v>Plot</v>
      </c>
      <c r="F3755" s="30">
        <v>4</v>
      </c>
      <c r="H3755" s="29" t="str">
        <f>UnitName</f>
        <v>Plot</v>
      </c>
      <c r="I3755" s="30">
        <v>4</v>
      </c>
      <c r="K3755" s="29" t="str">
        <f>UnitName</f>
        <v>Plot</v>
      </c>
      <c r="L3755" s="30">
        <v>4</v>
      </c>
    </row>
    <row r="3756" spans="2:12" ht="13" x14ac:dyDescent="0.3">
      <c r="B3756" s="29" t="str">
        <f>BlockName</f>
        <v>Name</v>
      </c>
      <c r="C3756" s="30" t="s">
        <v>55</v>
      </c>
      <c r="E3756" s="29" t="str">
        <f>BlockName</f>
        <v>Name</v>
      </c>
      <c r="F3756" s="30" t="s">
        <v>55</v>
      </c>
      <c r="H3756" s="29" t="str">
        <f>BlockName</f>
        <v>Name</v>
      </c>
      <c r="I3756" s="30" t="s">
        <v>55</v>
      </c>
      <c r="K3756" s="29" t="str">
        <f>BlockName</f>
        <v>Name</v>
      </c>
      <c r="L3756" s="30" t="s">
        <v>55</v>
      </c>
    </row>
    <row r="3757" spans="2:12" ht="13" x14ac:dyDescent="0.3">
      <c r="B3757" s="29" t="str">
        <f>Factor2Name</f>
        <v>Variety</v>
      </c>
      <c r="C3757" s="30" t="s">
        <v>2</v>
      </c>
      <c r="E3757" s="29" t="str">
        <f>Factor2Name</f>
        <v>Variety</v>
      </c>
      <c r="F3757" s="30" t="s">
        <v>2</v>
      </c>
      <c r="H3757" s="29" t="str">
        <f>Factor2Name</f>
        <v>Variety</v>
      </c>
      <c r="I3757" s="30" t="s">
        <v>2</v>
      </c>
      <c r="K3757" s="29" t="str">
        <f>Factor2Name</f>
        <v>Variety</v>
      </c>
      <c r="L3757" s="30" t="s">
        <v>2</v>
      </c>
    </row>
    <row r="3758" spans="2:12" ht="13" x14ac:dyDescent="0.3">
      <c r="B3758" s="29" t="str">
        <f>Factor3Name</f>
        <v>Fertiliser</v>
      </c>
      <c r="C3758" s="30" t="s">
        <v>38</v>
      </c>
      <c r="E3758" s="29" t="str">
        <f>Factor3Name</f>
        <v>Fertiliser</v>
      </c>
      <c r="F3758" s="30" t="s">
        <v>38</v>
      </c>
      <c r="H3758" s="29" t="str">
        <f>Factor3Name</f>
        <v>Fertiliser</v>
      </c>
      <c r="I3758" s="30" t="s">
        <v>38</v>
      </c>
      <c r="K3758" s="29" t="str">
        <f>Factor3Name</f>
        <v>Fertiliser</v>
      </c>
      <c r="L3758" s="30" t="s">
        <v>38</v>
      </c>
    </row>
    <row r="3759" spans="2:12" ht="13" x14ac:dyDescent="0.3">
      <c r="B3759" s="29" t="str">
        <f>Factor1Name</f>
        <v>Weeding</v>
      </c>
      <c r="C3759" s="30" t="s">
        <v>51</v>
      </c>
      <c r="E3759" s="29" t="str">
        <f>Factor1Name</f>
        <v>Weeding</v>
      </c>
      <c r="F3759" s="30" t="s">
        <v>51</v>
      </c>
      <c r="H3759" s="29" t="str">
        <f>Factor1Name</f>
        <v>Weeding</v>
      </c>
      <c r="I3759" s="30" t="s">
        <v>51</v>
      </c>
      <c r="K3759" s="29" t="str">
        <f>Factor1Name</f>
        <v>Weeding</v>
      </c>
      <c r="L3759" s="30" t="s">
        <v>51</v>
      </c>
    </row>
    <row r="3760" spans="2:12" ht="13" x14ac:dyDescent="0.3">
      <c r="B3760" s="25" t="s">
        <v>14</v>
      </c>
      <c r="C3760" s="26">
        <v>848.7</v>
      </c>
      <c r="E3760" s="25" t="s">
        <v>14</v>
      </c>
      <c r="F3760" s="26">
        <v>951</v>
      </c>
      <c r="H3760" s="25" t="s">
        <v>14</v>
      </c>
      <c r="I3760" s="26">
        <v>1044.5</v>
      </c>
      <c r="K3760" s="25" t="s">
        <v>14</v>
      </c>
      <c r="L3760" s="26">
        <v>1061.2</v>
      </c>
    </row>
    <row r="3762" spans="2:12" ht="13" x14ac:dyDescent="0.3">
      <c r="B3762" s="27" t="s">
        <v>3</v>
      </c>
      <c r="C3762" s="28">
        <v>2018</v>
      </c>
      <c r="E3762" s="27" t="s">
        <v>3</v>
      </c>
      <c r="F3762" s="28">
        <v>2018</v>
      </c>
      <c r="H3762" s="27" t="s">
        <v>3</v>
      </c>
      <c r="I3762" s="28">
        <v>2018</v>
      </c>
      <c r="K3762" s="27" t="s">
        <v>3</v>
      </c>
      <c r="L3762" s="28">
        <v>2018</v>
      </c>
    </row>
    <row r="3763" spans="2:12" ht="13" x14ac:dyDescent="0.3">
      <c r="B3763" s="29" t="str">
        <f>UnitName</f>
        <v>Plot</v>
      </c>
      <c r="C3763" s="30">
        <v>5</v>
      </c>
      <c r="E3763" s="29" t="str">
        <f>UnitName</f>
        <v>Plot</v>
      </c>
      <c r="F3763" s="30">
        <v>5</v>
      </c>
      <c r="H3763" s="29" t="str">
        <f>UnitName</f>
        <v>Plot</v>
      </c>
      <c r="I3763" s="30">
        <v>5</v>
      </c>
      <c r="K3763" s="29" t="str">
        <f>UnitName</f>
        <v>Plot</v>
      </c>
      <c r="L3763" s="30">
        <v>5</v>
      </c>
    </row>
    <row r="3764" spans="2:12" ht="13" x14ac:dyDescent="0.3">
      <c r="B3764" s="29" t="str">
        <f>BlockName</f>
        <v>Name</v>
      </c>
      <c r="C3764" s="30" t="s">
        <v>55</v>
      </c>
      <c r="E3764" s="29" t="str">
        <f>BlockName</f>
        <v>Name</v>
      </c>
      <c r="F3764" s="30" t="s">
        <v>55</v>
      </c>
      <c r="H3764" s="29" t="str">
        <f>BlockName</f>
        <v>Name</v>
      </c>
      <c r="I3764" s="30" t="s">
        <v>55</v>
      </c>
      <c r="K3764" s="29" t="str">
        <f>BlockName</f>
        <v>Name</v>
      </c>
      <c r="L3764" s="30" t="s">
        <v>55</v>
      </c>
    </row>
    <row r="3765" spans="2:12" ht="13" x14ac:dyDescent="0.3">
      <c r="B3765" s="29" t="str">
        <f>Factor2Name</f>
        <v>Variety</v>
      </c>
      <c r="C3765" s="30" t="s">
        <v>2</v>
      </c>
      <c r="E3765" s="29" t="str">
        <f>Factor2Name</f>
        <v>Variety</v>
      </c>
      <c r="F3765" s="30" t="s">
        <v>2</v>
      </c>
      <c r="H3765" s="29" t="str">
        <f>Factor2Name</f>
        <v>Variety</v>
      </c>
      <c r="I3765" s="30" t="s">
        <v>2</v>
      </c>
      <c r="K3765" s="29" t="str">
        <f>Factor2Name</f>
        <v>Variety</v>
      </c>
      <c r="L3765" s="30" t="s">
        <v>2</v>
      </c>
    </row>
    <row r="3766" spans="2:12" ht="13" x14ac:dyDescent="0.3">
      <c r="B3766" s="29" t="str">
        <f>Factor3Name</f>
        <v>Fertiliser</v>
      </c>
      <c r="C3766" s="30" t="s">
        <v>38</v>
      </c>
      <c r="E3766" s="29" t="str">
        <f>Factor3Name</f>
        <v>Fertiliser</v>
      </c>
      <c r="F3766" s="30" t="s">
        <v>38</v>
      </c>
      <c r="H3766" s="29" t="str">
        <f>Factor3Name</f>
        <v>Fertiliser</v>
      </c>
      <c r="I3766" s="30" t="s">
        <v>38</v>
      </c>
      <c r="K3766" s="29" t="str">
        <f>Factor3Name</f>
        <v>Fertiliser</v>
      </c>
      <c r="L3766" s="30" t="s">
        <v>38</v>
      </c>
    </row>
    <row r="3767" spans="2:12" ht="13" x14ac:dyDescent="0.3">
      <c r="B3767" s="29" t="str">
        <f>Factor1Name</f>
        <v>Weeding</v>
      </c>
      <c r="C3767" s="30" t="s">
        <v>51</v>
      </c>
      <c r="E3767" s="29" t="str">
        <f>Factor1Name</f>
        <v>Weeding</v>
      </c>
      <c r="F3767" s="30" t="s">
        <v>51</v>
      </c>
      <c r="H3767" s="29" t="str">
        <f>Factor1Name</f>
        <v>Weeding</v>
      </c>
      <c r="I3767" s="30" t="s">
        <v>51</v>
      </c>
      <c r="K3767" s="29" t="str">
        <f>Factor1Name</f>
        <v>Weeding</v>
      </c>
      <c r="L3767" s="30" t="s">
        <v>51</v>
      </c>
    </row>
    <row r="3768" spans="2:12" ht="13" x14ac:dyDescent="0.3">
      <c r="B3768" s="25" t="s">
        <v>14</v>
      </c>
      <c r="C3768" s="26">
        <v>1095.7</v>
      </c>
      <c r="E3768" s="25" t="s">
        <v>14</v>
      </c>
      <c r="F3768" s="26">
        <v>1035.8</v>
      </c>
      <c r="H3768" s="25" t="s">
        <v>14</v>
      </c>
      <c r="I3768" s="26">
        <v>848.6</v>
      </c>
      <c r="K3768" s="25" t="s">
        <v>14</v>
      </c>
      <c r="L3768" s="26">
        <v>1043.5</v>
      </c>
    </row>
    <row r="3770" spans="2:12" ht="13" x14ac:dyDescent="0.3">
      <c r="B3770" s="27" t="s">
        <v>3</v>
      </c>
      <c r="C3770" s="28">
        <v>2018</v>
      </c>
      <c r="E3770" s="27" t="s">
        <v>3</v>
      </c>
      <c r="F3770" s="28">
        <v>2018</v>
      </c>
      <c r="H3770" s="27" t="s">
        <v>3</v>
      </c>
      <c r="I3770" s="28">
        <v>2018</v>
      </c>
      <c r="K3770" s="27" t="s">
        <v>3</v>
      </c>
      <c r="L3770" s="28">
        <v>2018</v>
      </c>
    </row>
    <row r="3771" spans="2:12" ht="13" x14ac:dyDescent="0.3">
      <c r="B3771" s="29" t="str">
        <f>UnitName</f>
        <v>Plot</v>
      </c>
      <c r="C3771" s="30">
        <v>5</v>
      </c>
      <c r="E3771" s="29" t="str">
        <f>UnitName</f>
        <v>Plot</v>
      </c>
      <c r="F3771" s="30">
        <v>5</v>
      </c>
      <c r="H3771" s="29" t="str">
        <f>UnitName</f>
        <v>Plot</v>
      </c>
      <c r="I3771" s="30">
        <v>5</v>
      </c>
      <c r="K3771" s="29" t="str">
        <f>UnitName</f>
        <v>Plot</v>
      </c>
      <c r="L3771" s="30">
        <v>5</v>
      </c>
    </row>
    <row r="3772" spans="2:12" ht="13" x14ac:dyDescent="0.3">
      <c r="B3772" s="29" t="str">
        <f>BlockName</f>
        <v>Name</v>
      </c>
      <c r="C3772" s="30" t="s">
        <v>55</v>
      </c>
      <c r="E3772" s="29" t="str">
        <f>BlockName</f>
        <v>Name</v>
      </c>
      <c r="F3772" s="30" t="s">
        <v>55</v>
      </c>
      <c r="H3772" s="29" t="str">
        <f>BlockName</f>
        <v>Name</v>
      </c>
      <c r="I3772" s="30" t="s">
        <v>55</v>
      </c>
      <c r="K3772" s="29" t="str">
        <f>BlockName</f>
        <v>Name</v>
      </c>
      <c r="L3772" s="30" t="s">
        <v>55</v>
      </c>
    </row>
    <row r="3773" spans="2:12" ht="13" x14ac:dyDescent="0.3">
      <c r="B3773" s="29" t="str">
        <f>Factor2Name</f>
        <v>Variety</v>
      </c>
      <c r="C3773" s="30" t="s">
        <v>2</v>
      </c>
      <c r="E3773" s="29" t="str">
        <f>Factor2Name</f>
        <v>Variety</v>
      </c>
      <c r="F3773" s="30" t="s">
        <v>2</v>
      </c>
      <c r="H3773" s="29" t="str">
        <f>Factor2Name</f>
        <v>Variety</v>
      </c>
      <c r="I3773" s="30" t="s">
        <v>2</v>
      </c>
      <c r="K3773" s="29" t="str">
        <f>Factor2Name</f>
        <v>Variety</v>
      </c>
      <c r="L3773" s="30" t="s">
        <v>2</v>
      </c>
    </row>
    <row r="3774" spans="2:12" ht="13" x14ac:dyDescent="0.3">
      <c r="B3774" s="29" t="str">
        <f>Factor3Name</f>
        <v>Fertiliser</v>
      </c>
      <c r="C3774" s="30" t="s">
        <v>38</v>
      </c>
      <c r="E3774" s="29" t="str">
        <f>Factor3Name</f>
        <v>Fertiliser</v>
      </c>
      <c r="F3774" s="30" t="s">
        <v>38</v>
      </c>
      <c r="H3774" s="29" t="str">
        <f>Factor3Name</f>
        <v>Fertiliser</v>
      </c>
      <c r="I3774" s="30" t="s">
        <v>38</v>
      </c>
      <c r="K3774" s="29" t="str">
        <f>Factor3Name</f>
        <v>Fertiliser</v>
      </c>
      <c r="L3774" s="30" t="s">
        <v>38</v>
      </c>
    </row>
    <row r="3775" spans="2:12" ht="13" x14ac:dyDescent="0.3">
      <c r="B3775" s="29" t="str">
        <f>Factor1Name</f>
        <v>Weeding</v>
      </c>
      <c r="C3775" s="30" t="s">
        <v>51</v>
      </c>
      <c r="E3775" s="29" t="str">
        <f>Factor1Name</f>
        <v>Weeding</v>
      </c>
      <c r="F3775" s="30" t="s">
        <v>51</v>
      </c>
      <c r="H3775" s="29" t="str">
        <f>Factor1Name</f>
        <v>Weeding</v>
      </c>
      <c r="I3775" s="30" t="s">
        <v>51</v>
      </c>
      <c r="K3775" s="29" t="str">
        <f>Factor1Name</f>
        <v>Weeding</v>
      </c>
      <c r="L3775" s="30" t="s">
        <v>51</v>
      </c>
    </row>
    <row r="3776" spans="2:12" ht="13" x14ac:dyDescent="0.3">
      <c r="B3776" s="25" t="s">
        <v>14</v>
      </c>
      <c r="C3776" s="26">
        <v>1134.2</v>
      </c>
      <c r="E3776" s="25" t="s">
        <v>14</v>
      </c>
      <c r="F3776" s="26">
        <v>1183.8</v>
      </c>
      <c r="H3776" s="25" t="s">
        <v>14</v>
      </c>
      <c r="I3776" s="26">
        <v>1035</v>
      </c>
      <c r="K3776" s="25" t="s">
        <v>14</v>
      </c>
      <c r="L3776" s="26">
        <v>1011.1</v>
      </c>
    </row>
    <row r="3778" spans="2:12" ht="13" x14ac:dyDescent="0.3">
      <c r="B3778" s="27" t="s">
        <v>3</v>
      </c>
      <c r="C3778" s="28">
        <v>2018</v>
      </c>
      <c r="E3778" s="27" t="s">
        <v>3</v>
      </c>
      <c r="F3778" s="28">
        <v>2018</v>
      </c>
      <c r="H3778" s="27" t="s">
        <v>3</v>
      </c>
      <c r="I3778" s="28">
        <v>2018</v>
      </c>
      <c r="K3778" s="27" t="s">
        <v>3</v>
      </c>
      <c r="L3778" s="28">
        <v>2018</v>
      </c>
    </row>
    <row r="3779" spans="2:12" ht="13" x14ac:dyDescent="0.3">
      <c r="B3779" s="29" t="str">
        <f>UnitName</f>
        <v>Plot</v>
      </c>
      <c r="C3779" s="30">
        <v>5</v>
      </c>
      <c r="E3779" s="29" t="str">
        <f>UnitName</f>
        <v>Plot</v>
      </c>
      <c r="F3779" s="30">
        <v>5</v>
      </c>
      <c r="H3779" s="29" t="str">
        <f>UnitName</f>
        <v>Plot</v>
      </c>
      <c r="I3779" s="30">
        <v>5</v>
      </c>
      <c r="K3779" s="29" t="str">
        <f>UnitName</f>
        <v>Plot</v>
      </c>
      <c r="L3779" s="30">
        <v>5</v>
      </c>
    </row>
    <row r="3780" spans="2:12" ht="13" x14ac:dyDescent="0.3">
      <c r="B3780" s="29" t="str">
        <f>BlockName</f>
        <v>Name</v>
      </c>
      <c r="C3780" s="30" t="s">
        <v>55</v>
      </c>
      <c r="E3780" s="29" t="str">
        <f>BlockName</f>
        <v>Name</v>
      </c>
      <c r="F3780" s="30" t="s">
        <v>55</v>
      </c>
      <c r="H3780" s="29" t="str">
        <f>BlockName</f>
        <v>Name</v>
      </c>
      <c r="I3780" s="30" t="s">
        <v>55</v>
      </c>
      <c r="K3780" s="29" t="str">
        <f>BlockName</f>
        <v>Name</v>
      </c>
      <c r="L3780" s="30" t="s">
        <v>55</v>
      </c>
    </row>
    <row r="3781" spans="2:12" ht="13" x14ac:dyDescent="0.3">
      <c r="B3781" s="29" t="str">
        <f>Factor2Name</f>
        <v>Variety</v>
      </c>
      <c r="C3781" s="30" t="s">
        <v>2</v>
      </c>
      <c r="E3781" s="29" t="str">
        <f>Factor2Name</f>
        <v>Variety</v>
      </c>
      <c r="F3781" s="30" t="s">
        <v>2</v>
      </c>
      <c r="H3781" s="29" t="str">
        <f>Factor2Name</f>
        <v>Variety</v>
      </c>
      <c r="I3781" s="30" t="s">
        <v>2</v>
      </c>
      <c r="K3781" s="29" t="str">
        <f>Factor2Name</f>
        <v>Variety</v>
      </c>
      <c r="L3781" s="30" t="s">
        <v>2</v>
      </c>
    </row>
    <row r="3782" spans="2:12" ht="13" x14ac:dyDescent="0.3">
      <c r="B3782" s="29" t="str">
        <f>Factor3Name</f>
        <v>Fertiliser</v>
      </c>
      <c r="C3782" s="30" t="s">
        <v>38</v>
      </c>
      <c r="E3782" s="29" t="str">
        <f>Factor3Name</f>
        <v>Fertiliser</v>
      </c>
      <c r="F3782" s="30" t="s">
        <v>38</v>
      </c>
      <c r="H3782" s="29" t="str">
        <f>Factor3Name</f>
        <v>Fertiliser</v>
      </c>
      <c r="I3782" s="30" t="s">
        <v>38</v>
      </c>
      <c r="K3782" s="29" t="str">
        <f>Factor3Name</f>
        <v>Fertiliser</v>
      </c>
      <c r="L3782" s="30" t="s">
        <v>38</v>
      </c>
    </row>
    <row r="3783" spans="2:12" ht="13" x14ac:dyDescent="0.3">
      <c r="B3783" s="29" t="str">
        <f>Factor1Name</f>
        <v>Weeding</v>
      </c>
      <c r="C3783" s="30" t="s">
        <v>51</v>
      </c>
      <c r="E3783" s="29" t="str">
        <f>Factor1Name</f>
        <v>Weeding</v>
      </c>
      <c r="F3783" s="30" t="s">
        <v>51</v>
      </c>
      <c r="H3783" s="29" t="str">
        <f>Factor1Name</f>
        <v>Weeding</v>
      </c>
      <c r="I3783" s="30" t="s">
        <v>51</v>
      </c>
      <c r="K3783" s="29" t="str">
        <f>Factor1Name</f>
        <v>Weeding</v>
      </c>
      <c r="L3783" s="30" t="s">
        <v>51</v>
      </c>
    </row>
    <row r="3784" spans="2:12" ht="13" x14ac:dyDescent="0.3">
      <c r="B3784" s="25" t="s">
        <v>14</v>
      </c>
      <c r="C3784" s="26">
        <v>1070.4000000000001</v>
      </c>
      <c r="E3784" s="25" t="s">
        <v>14</v>
      </c>
      <c r="F3784" s="26">
        <v>929.2</v>
      </c>
      <c r="H3784" s="25" t="s">
        <v>14</v>
      </c>
      <c r="I3784" s="26">
        <v>1028</v>
      </c>
      <c r="K3784" s="25" t="s">
        <v>14</v>
      </c>
      <c r="L3784" s="26">
        <v>1000</v>
      </c>
    </row>
    <row r="3786" spans="2:12" ht="13" x14ac:dyDescent="0.3">
      <c r="B3786" s="27" t="s">
        <v>3</v>
      </c>
      <c r="C3786" s="28">
        <v>2018</v>
      </c>
      <c r="E3786" s="27" t="s">
        <v>3</v>
      </c>
      <c r="F3786" s="28">
        <v>2018</v>
      </c>
      <c r="H3786" s="27" t="s">
        <v>3</v>
      </c>
      <c r="I3786" s="28">
        <v>2018</v>
      </c>
      <c r="K3786" s="27" t="s">
        <v>3</v>
      </c>
      <c r="L3786" s="28">
        <v>2018</v>
      </c>
    </row>
    <row r="3787" spans="2:12" ht="13" x14ac:dyDescent="0.3">
      <c r="B3787" s="29" t="str">
        <f>UnitName</f>
        <v>Plot</v>
      </c>
      <c r="C3787" s="30">
        <v>5</v>
      </c>
      <c r="E3787" s="29" t="str">
        <f>UnitName</f>
        <v>Plot</v>
      </c>
      <c r="F3787" s="30">
        <v>5</v>
      </c>
      <c r="H3787" s="29" t="str">
        <f>UnitName</f>
        <v>Plot</v>
      </c>
      <c r="I3787" s="30">
        <v>5</v>
      </c>
      <c r="K3787" s="29" t="str">
        <f>UnitName</f>
        <v>Plot</v>
      </c>
      <c r="L3787" s="30">
        <v>5</v>
      </c>
    </row>
    <row r="3788" spans="2:12" ht="13" x14ac:dyDescent="0.3">
      <c r="B3788" s="29" t="str">
        <f>BlockName</f>
        <v>Name</v>
      </c>
      <c r="C3788" s="30" t="s">
        <v>55</v>
      </c>
      <c r="E3788" s="29" t="str">
        <f>BlockName</f>
        <v>Name</v>
      </c>
      <c r="F3788" s="30" t="s">
        <v>55</v>
      </c>
      <c r="H3788" s="29" t="str">
        <f>BlockName</f>
        <v>Name</v>
      </c>
      <c r="I3788" s="30" t="s">
        <v>55</v>
      </c>
      <c r="K3788" s="29" t="str">
        <f>BlockName</f>
        <v>Name</v>
      </c>
      <c r="L3788" s="30" t="s">
        <v>55</v>
      </c>
    </row>
    <row r="3789" spans="2:12" ht="13" x14ac:dyDescent="0.3">
      <c r="B3789" s="29" t="str">
        <f>Factor2Name</f>
        <v>Variety</v>
      </c>
      <c r="C3789" s="30" t="s">
        <v>2</v>
      </c>
      <c r="E3789" s="29" t="str">
        <f>Factor2Name</f>
        <v>Variety</v>
      </c>
      <c r="F3789" s="30" t="s">
        <v>2</v>
      </c>
      <c r="H3789" s="29" t="str">
        <f>Factor2Name</f>
        <v>Variety</v>
      </c>
      <c r="I3789" s="30" t="s">
        <v>2</v>
      </c>
      <c r="K3789" s="29" t="str">
        <f>Factor2Name</f>
        <v>Variety</v>
      </c>
      <c r="L3789" s="30" t="s">
        <v>2</v>
      </c>
    </row>
    <row r="3790" spans="2:12" ht="13" x14ac:dyDescent="0.3">
      <c r="B3790" s="29" t="str">
        <f>Factor3Name</f>
        <v>Fertiliser</v>
      </c>
      <c r="C3790" s="30" t="s">
        <v>38</v>
      </c>
      <c r="E3790" s="29" t="str">
        <f>Factor3Name</f>
        <v>Fertiliser</v>
      </c>
      <c r="F3790" s="30" t="s">
        <v>38</v>
      </c>
      <c r="H3790" s="29" t="str">
        <f>Factor3Name</f>
        <v>Fertiliser</v>
      </c>
      <c r="I3790" s="30" t="s">
        <v>38</v>
      </c>
      <c r="K3790" s="29" t="str">
        <f>Factor3Name</f>
        <v>Fertiliser</v>
      </c>
      <c r="L3790" s="30" t="s">
        <v>38</v>
      </c>
    </row>
    <row r="3791" spans="2:12" ht="13" x14ac:dyDescent="0.3">
      <c r="B3791" s="29" t="str">
        <f>Factor1Name</f>
        <v>Weeding</v>
      </c>
      <c r="C3791" s="30" t="s">
        <v>51</v>
      </c>
      <c r="E3791" s="29" t="str">
        <f>Factor1Name</f>
        <v>Weeding</v>
      </c>
      <c r="F3791" s="30" t="s">
        <v>51</v>
      </c>
      <c r="H3791" s="29" t="str">
        <f>Factor1Name</f>
        <v>Weeding</v>
      </c>
      <c r="I3791" s="30" t="s">
        <v>51</v>
      </c>
      <c r="K3791" s="29" t="str">
        <f>Factor1Name</f>
        <v>Weeding</v>
      </c>
      <c r="L3791" s="30" t="s">
        <v>51</v>
      </c>
    </row>
    <row r="3792" spans="2:12" ht="13" x14ac:dyDescent="0.3">
      <c r="B3792" s="25" t="s">
        <v>14</v>
      </c>
      <c r="C3792" s="26">
        <v>1003.4</v>
      </c>
      <c r="E3792" s="25" t="s">
        <v>14</v>
      </c>
      <c r="F3792" s="26">
        <v>964.7</v>
      </c>
      <c r="H3792" s="25" t="s">
        <v>14</v>
      </c>
      <c r="I3792" s="26">
        <v>957.4</v>
      </c>
      <c r="K3792" s="25" t="s">
        <v>14</v>
      </c>
      <c r="L3792" s="26">
        <v>947.4</v>
      </c>
    </row>
    <row r="3794" spans="2:12" ht="13" x14ac:dyDescent="0.3">
      <c r="B3794" s="27" t="s">
        <v>3</v>
      </c>
      <c r="C3794" s="28">
        <v>2018</v>
      </c>
      <c r="E3794" s="27" t="s">
        <v>3</v>
      </c>
      <c r="F3794" s="28">
        <v>2018</v>
      </c>
      <c r="H3794" s="27" t="s">
        <v>3</v>
      </c>
      <c r="I3794" s="28">
        <v>2018</v>
      </c>
      <c r="K3794" s="27" t="s">
        <v>3</v>
      </c>
      <c r="L3794" s="28">
        <v>2018</v>
      </c>
    </row>
    <row r="3795" spans="2:12" ht="13" x14ac:dyDescent="0.3">
      <c r="B3795" s="29" t="str">
        <f>UnitName</f>
        <v>Plot</v>
      </c>
      <c r="C3795" s="30">
        <v>5</v>
      </c>
      <c r="E3795" s="29" t="str">
        <f>UnitName</f>
        <v>Plot</v>
      </c>
      <c r="F3795" s="30">
        <v>5</v>
      </c>
      <c r="H3795" s="29" t="str">
        <f>UnitName</f>
        <v>Plot</v>
      </c>
      <c r="I3795" s="30">
        <v>5</v>
      </c>
      <c r="K3795" s="29" t="str">
        <f>UnitName</f>
        <v>Plot</v>
      </c>
      <c r="L3795" s="30">
        <v>5</v>
      </c>
    </row>
    <row r="3796" spans="2:12" ht="13" x14ac:dyDescent="0.3">
      <c r="B3796" s="29" t="str">
        <f>BlockName</f>
        <v>Name</v>
      </c>
      <c r="C3796" s="30" t="s">
        <v>55</v>
      </c>
      <c r="E3796" s="29" t="str">
        <f>BlockName</f>
        <v>Name</v>
      </c>
      <c r="F3796" s="30" t="s">
        <v>55</v>
      </c>
      <c r="H3796" s="29" t="str">
        <f>BlockName</f>
        <v>Name</v>
      </c>
      <c r="I3796" s="30" t="s">
        <v>55</v>
      </c>
      <c r="K3796" s="29" t="str">
        <f>BlockName</f>
        <v>Name</v>
      </c>
      <c r="L3796" s="30" t="s">
        <v>55</v>
      </c>
    </row>
    <row r="3797" spans="2:12" ht="13" x14ac:dyDescent="0.3">
      <c r="B3797" s="29" t="str">
        <f>Factor2Name</f>
        <v>Variety</v>
      </c>
      <c r="C3797" s="30" t="s">
        <v>2</v>
      </c>
      <c r="E3797" s="29" t="str">
        <f>Factor2Name</f>
        <v>Variety</v>
      </c>
      <c r="F3797" s="30" t="s">
        <v>2</v>
      </c>
      <c r="H3797" s="29" t="str">
        <f>Factor2Name</f>
        <v>Variety</v>
      </c>
      <c r="I3797" s="30" t="s">
        <v>2</v>
      </c>
      <c r="K3797" s="29" t="str">
        <f>Factor2Name</f>
        <v>Variety</v>
      </c>
      <c r="L3797" s="30" t="s">
        <v>2</v>
      </c>
    </row>
    <row r="3798" spans="2:12" ht="13" x14ac:dyDescent="0.3">
      <c r="B3798" s="29" t="str">
        <f>Factor3Name</f>
        <v>Fertiliser</v>
      </c>
      <c r="C3798" s="30" t="s">
        <v>38</v>
      </c>
      <c r="E3798" s="29" t="str">
        <f>Factor3Name</f>
        <v>Fertiliser</v>
      </c>
      <c r="F3798" s="30" t="s">
        <v>38</v>
      </c>
      <c r="H3798" s="29" t="str">
        <f>Factor3Name</f>
        <v>Fertiliser</v>
      </c>
      <c r="I3798" s="30" t="s">
        <v>38</v>
      </c>
      <c r="K3798" s="29" t="str">
        <f>Factor3Name</f>
        <v>Fertiliser</v>
      </c>
      <c r="L3798" s="30" t="s">
        <v>38</v>
      </c>
    </row>
    <row r="3799" spans="2:12" ht="13" x14ac:dyDescent="0.3">
      <c r="B3799" s="29" t="str">
        <f>Factor1Name</f>
        <v>Weeding</v>
      </c>
      <c r="C3799" s="30" t="s">
        <v>51</v>
      </c>
      <c r="E3799" s="29" t="str">
        <f>Factor1Name</f>
        <v>Weeding</v>
      </c>
      <c r="F3799" s="30" t="s">
        <v>51</v>
      </c>
      <c r="H3799" s="29" t="str">
        <f>Factor1Name</f>
        <v>Weeding</v>
      </c>
      <c r="I3799" s="30" t="s">
        <v>51</v>
      </c>
      <c r="K3799" s="29" t="str">
        <f>Factor1Name</f>
        <v>Weeding</v>
      </c>
      <c r="L3799" s="30" t="s">
        <v>51</v>
      </c>
    </row>
    <row r="3800" spans="2:12" ht="13" x14ac:dyDescent="0.3">
      <c r="B3800" s="25" t="s">
        <v>14</v>
      </c>
      <c r="C3800" s="26">
        <v>985.8</v>
      </c>
      <c r="E3800" s="25" t="s">
        <v>14</v>
      </c>
      <c r="F3800" s="26">
        <v>1098.3</v>
      </c>
      <c r="H3800" s="25" t="s">
        <v>14</v>
      </c>
      <c r="I3800" s="26">
        <v>965.4</v>
      </c>
      <c r="K3800" s="25" t="s">
        <v>14</v>
      </c>
      <c r="L3800" s="26">
        <v>868.7</v>
      </c>
    </row>
    <row r="3802" spans="2:12" ht="13" x14ac:dyDescent="0.3">
      <c r="B3802" s="27" t="s">
        <v>3</v>
      </c>
      <c r="C3802" s="28">
        <v>2018</v>
      </c>
      <c r="E3802" s="27" t="s">
        <v>3</v>
      </c>
      <c r="F3802" s="28">
        <v>2018</v>
      </c>
      <c r="H3802" s="27" t="s">
        <v>3</v>
      </c>
      <c r="I3802" s="28">
        <v>2018</v>
      </c>
      <c r="K3802" s="27" t="s">
        <v>3</v>
      </c>
      <c r="L3802" s="28">
        <v>2018</v>
      </c>
    </row>
    <row r="3803" spans="2:12" ht="13" x14ac:dyDescent="0.3">
      <c r="B3803" s="29" t="str">
        <f>UnitName</f>
        <v>Plot</v>
      </c>
      <c r="C3803" s="30">
        <v>6</v>
      </c>
      <c r="E3803" s="29" t="str">
        <f>UnitName</f>
        <v>Plot</v>
      </c>
      <c r="F3803" s="30">
        <v>6</v>
      </c>
      <c r="H3803" s="29" t="str">
        <f>UnitName</f>
        <v>Plot</v>
      </c>
      <c r="I3803" s="30">
        <v>6</v>
      </c>
      <c r="K3803" s="29" t="str">
        <f>UnitName</f>
        <v>Plot</v>
      </c>
      <c r="L3803" s="30">
        <v>6</v>
      </c>
    </row>
    <row r="3804" spans="2:12" ht="13" x14ac:dyDescent="0.3">
      <c r="B3804" s="29" t="str">
        <f>BlockName</f>
        <v>Name</v>
      </c>
      <c r="C3804" s="30" t="s">
        <v>55</v>
      </c>
      <c r="E3804" s="29" t="str">
        <f>BlockName</f>
        <v>Name</v>
      </c>
      <c r="F3804" s="30" t="s">
        <v>55</v>
      </c>
      <c r="H3804" s="29" t="str">
        <f>BlockName</f>
        <v>Name</v>
      </c>
      <c r="I3804" s="30" t="s">
        <v>55</v>
      </c>
      <c r="K3804" s="29" t="str">
        <f>BlockName</f>
        <v>Name</v>
      </c>
      <c r="L3804" s="30" t="s">
        <v>55</v>
      </c>
    </row>
    <row r="3805" spans="2:12" ht="13" x14ac:dyDescent="0.3">
      <c r="B3805" s="29" t="str">
        <f>Factor2Name</f>
        <v>Variety</v>
      </c>
      <c r="C3805" s="30" t="s">
        <v>2</v>
      </c>
      <c r="E3805" s="29" t="str">
        <f>Factor2Name</f>
        <v>Variety</v>
      </c>
      <c r="F3805" s="30" t="s">
        <v>2</v>
      </c>
      <c r="H3805" s="29" t="str">
        <f>Factor2Name</f>
        <v>Variety</v>
      </c>
      <c r="I3805" s="30" t="s">
        <v>2</v>
      </c>
      <c r="K3805" s="29" t="str">
        <f>Factor2Name</f>
        <v>Variety</v>
      </c>
      <c r="L3805" s="30" t="s">
        <v>2</v>
      </c>
    </row>
    <row r="3806" spans="2:12" ht="13" x14ac:dyDescent="0.3">
      <c r="B3806" s="29" t="str">
        <f>Factor3Name</f>
        <v>Fertiliser</v>
      </c>
      <c r="C3806" s="30" t="s">
        <v>38</v>
      </c>
      <c r="E3806" s="29" t="str">
        <f>Factor3Name</f>
        <v>Fertiliser</v>
      </c>
      <c r="F3806" s="30" t="s">
        <v>38</v>
      </c>
      <c r="H3806" s="29" t="str">
        <f>Factor3Name</f>
        <v>Fertiliser</v>
      </c>
      <c r="I3806" s="30" t="s">
        <v>38</v>
      </c>
      <c r="K3806" s="29" t="str">
        <f>Factor3Name</f>
        <v>Fertiliser</v>
      </c>
      <c r="L3806" s="30" t="s">
        <v>38</v>
      </c>
    </row>
    <row r="3807" spans="2:12" ht="13" x14ac:dyDescent="0.3">
      <c r="B3807" s="29" t="str">
        <f>Factor1Name</f>
        <v>Weeding</v>
      </c>
      <c r="C3807" s="30" t="s">
        <v>51</v>
      </c>
      <c r="E3807" s="29" t="str">
        <f>Factor1Name</f>
        <v>Weeding</v>
      </c>
      <c r="F3807" s="30" t="s">
        <v>51</v>
      </c>
      <c r="H3807" s="29" t="str">
        <f>Factor1Name</f>
        <v>Weeding</v>
      </c>
      <c r="I3807" s="30" t="s">
        <v>51</v>
      </c>
      <c r="K3807" s="29" t="str">
        <f>Factor1Name</f>
        <v>Weeding</v>
      </c>
      <c r="L3807" s="30" t="s">
        <v>51</v>
      </c>
    </row>
    <row r="3808" spans="2:12" ht="13" x14ac:dyDescent="0.3">
      <c r="B3808" s="25" t="s">
        <v>14</v>
      </c>
      <c r="C3808" s="26">
        <v>1040</v>
      </c>
      <c r="E3808" s="25" t="s">
        <v>14</v>
      </c>
      <c r="F3808" s="26">
        <v>1040.5999999999999</v>
      </c>
      <c r="H3808" s="25" t="s">
        <v>14</v>
      </c>
      <c r="I3808" s="26">
        <v>1078.8</v>
      </c>
      <c r="K3808" s="25" t="s">
        <v>14</v>
      </c>
      <c r="L3808" s="26">
        <v>985.2</v>
      </c>
    </row>
    <row r="3810" spans="2:12" ht="13" x14ac:dyDescent="0.3">
      <c r="B3810" s="27" t="s">
        <v>3</v>
      </c>
      <c r="C3810" s="28">
        <v>2018</v>
      </c>
      <c r="E3810" s="27" t="s">
        <v>3</v>
      </c>
      <c r="F3810" s="28">
        <v>2018</v>
      </c>
      <c r="H3810" s="27" t="s">
        <v>3</v>
      </c>
      <c r="I3810" s="28">
        <v>2018</v>
      </c>
      <c r="K3810" s="27" t="s">
        <v>3</v>
      </c>
      <c r="L3810" s="28">
        <v>2018</v>
      </c>
    </row>
    <row r="3811" spans="2:12" ht="13" x14ac:dyDescent="0.3">
      <c r="B3811" s="29" t="str">
        <f>UnitName</f>
        <v>Plot</v>
      </c>
      <c r="C3811" s="30">
        <v>6</v>
      </c>
      <c r="E3811" s="29" t="str">
        <f>UnitName</f>
        <v>Plot</v>
      </c>
      <c r="F3811" s="30">
        <v>6</v>
      </c>
      <c r="H3811" s="29" t="str">
        <f>UnitName</f>
        <v>Plot</v>
      </c>
      <c r="I3811" s="30">
        <v>6</v>
      </c>
      <c r="K3811" s="29" t="str">
        <f>UnitName</f>
        <v>Plot</v>
      </c>
      <c r="L3811" s="30">
        <v>6</v>
      </c>
    </row>
    <row r="3812" spans="2:12" ht="13" x14ac:dyDescent="0.3">
      <c r="B3812" s="29" t="str">
        <f>BlockName</f>
        <v>Name</v>
      </c>
      <c r="C3812" s="30" t="s">
        <v>55</v>
      </c>
      <c r="E3812" s="29" t="str">
        <f>BlockName</f>
        <v>Name</v>
      </c>
      <c r="F3812" s="30" t="s">
        <v>55</v>
      </c>
      <c r="H3812" s="29" t="str">
        <f>BlockName</f>
        <v>Name</v>
      </c>
      <c r="I3812" s="30" t="s">
        <v>55</v>
      </c>
      <c r="K3812" s="29" t="str">
        <f>BlockName</f>
        <v>Name</v>
      </c>
      <c r="L3812" s="30" t="s">
        <v>55</v>
      </c>
    </row>
    <row r="3813" spans="2:12" ht="13" x14ac:dyDescent="0.3">
      <c r="B3813" s="29" t="str">
        <f>Factor2Name</f>
        <v>Variety</v>
      </c>
      <c r="C3813" s="30" t="s">
        <v>2</v>
      </c>
      <c r="E3813" s="29" t="str">
        <f>Factor2Name</f>
        <v>Variety</v>
      </c>
      <c r="F3813" s="30" t="s">
        <v>2</v>
      </c>
      <c r="H3813" s="29" t="str">
        <f>Factor2Name</f>
        <v>Variety</v>
      </c>
      <c r="I3813" s="30" t="s">
        <v>2</v>
      </c>
      <c r="K3813" s="29" t="str">
        <f>Factor2Name</f>
        <v>Variety</v>
      </c>
      <c r="L3813" s="30" t="s">
        <v>2</v>
      </c>
    </row>
    <row r="3814" spans="2:12" ht="13" x14ac:dyDescent="0.3">
      <c r="B3814" s="29" t="str">
        <f>Factor3Name</f>
        <v>Fertiliser</v>
      </c>
      <c r="C3814" s="30" t="s">
        <v>38</v>
      </c>
      <c r="E3814" s="29" t="str">
        <f>Factor3Name</f>
        <v>Fertiliser</v>
      </c>
      <c r="F3814" s="30" t="s">
        <v>38</v>
      </c>
      <c r="H3814" s="29" t="str">
        <f>Factor3Name</f>
        <v>Fertiliser</v>
      </c>
      <c r="I3814" s="30" t="s">
        <v>38</v>
      </c>
      <c r="K3814" s="29" t="str">
        <f>Factor3Name</f>
        <v>Fertiliser</v>
      </c>
      <c r="L3814" s="30" t="s">
        <v>38</v>
      </c>
    </row>
    <row r="3815" spans="2:12" ht="13" x14ac:dyDescent="0.3">
      <c r="B3815" s="29" t="str">
        <f>Factor1Name</f>
        <v>Weeding</v>
      </c>
      <c r="C3815" s="30" t="s">
        <v>51</v>
      </c>
      <c r="E3815" s="29" t="str">
        <f>Factor1Name</f>
        <v>Weeding</v>
      </c>
      <c r="F3815" s="30" t="s">
        <v>51</v>
      </c>
      <c r="H3815" s="29" t="str">
        <f>Factor1Name</f>
        <v>Weeding</v>
      </c>
      <c r="I3815" s="30" t="s">
        <v>51</v>
      </c>
      <c r="K3815" s="29" t="str">
        <f>Factor1Name</f>
        <v>Weeding</v>
      </c>
      <c r="L3815" s="30" t="s">
        <v>51</v>
      </c>
    </row>
    <row r="3816" spans="2:12" ht="13" x14ac:dyDescent="0.3">
      <c r="B3816" s="25" t="s">
        <v>14</v>
      </c>
      <c r="C3816" s="26">
        <v>831.9</v>
      </c>
      <c r="E3816" s="25" t="s">
        <v>14</v>
      </c>
      <c r="F3816" s="26">
        <v>986.2</v>
      </c>
      <c r="H3816" s="25" t="s">
        <v>14</v>
      </c>
      <c r="I3816" s="26">
        <v>1081.2</v>
      </c>
      <c r="K3816" s="25" t="s">
        <v>14</v>
      </c>
      <c r="L3816" s="26">
        <v>1015.7</v>
      </c>
    </row>
    <row r="3818" spans="2:12" ht="13" x14ac:dyDescent="0.3">
      <c r="B3818" s="27" t="s">
        <v>3</v>
      </c>
      <c r="C3818" s="28">
        <v>2018</v>
      </c>
      <c r="E3818" s="27" t="s">
        <v>3</v>
      </c>
      <c r="F3818" s="28">
        <v>2018</v>
      </c>
      <c r="H3818" s="27" t="s">
        <v>3</v>
      </c>
      <c r="I3818" s="28">
        <v>2018</v>
      </c>
      <c r="K3818" s="27" t="s">
        <v>3</v>
      </c>
      <c r="L3818" s="28">
        <v>2018</v>
      </c>
    </row>
    <row r="3819" spans="2:12" ht="13" x14ac:dyDescent="0.3">
      <c r="B3819" s="29" t="str">
        <f>UnitName</f>
        <v>Plot</v>
      </c>
      <c r="C3819" s="30">
        <v>6</v>
      </c>
      <c r="E3819" s="29" t="str">
        <f>UnitName</f>
        <v>Plot</v>
      </c>
      <c r="F3819" s="30">
        <v>6</v>
      </c>
      <c r="H3819" s="29" t="str">
        <f>UnitName</f>
        <v>Plot</v>
      </c>
      <c r="I3819" s="30">
        <v>6</v>
      </c>
      <c r="K3819" s="29" t="str">
        <f>UnitName</f>
        <v>Plot</v>
      </c>
      <c r="L3819" s="30">
        <v>6</v>
      </c>
    </row>
    <row r="3820" spans="2:12" ht="13" x14ac:dyDescent="0.3">
      <c r="B3820" s="29" t="str">
        <f>BlockName</f>
        <v>Name</v>
      </c>
      <c r="C3820" s="30" t="s">
        <v>55</v>
      </c>
      <c r="E3820" s="29" t="str">
        <f>BlockName</f>
        <v>Name</v>
      </c>
      <c r="F3820" s="30" t="s">
        <v>55</v>
      </c>
      <c r="H3820" s="29" t="str">
        <f>BlockName</f>
        <v>Name</v>
      </c>
      <c r="I3820" s="30" t="s">
        <v>55</v>
      </c>
      <c r="K3820" s="29" t="str">
        <f>BlockName</f>
        <v>Name</v>
      </c>
      <c r="L3820" s="30" t="s">
        <v>55</v>
      </c>
    </row>
    <row r="3821" spans="2:12" ht="13" x14ac:dyDescent="0.3">
      <c r="B3821" s="29" t="str">
        <f>Factor2Name</f>
        <v>Variety</v>
      </c>
      <c r="C3821" s="30" t="s">
        <v>2</v>
      </c>
      <c r="E3821" s="29" t="str">
        <f>Factor2Name</f>
        <v>Variety</v>
      </c>
      <c r="F3821" s="30" t="s">
        <v>2</v>
      </c>
      <c r="H3821" s="29" t="str">
        <f>Factor2Name</f>
        <v>Variety</v>
      </c>
      <c r="I3821" s="30" t="s">
        <v>2</v>
      </c>
      <c r="K3821" s="29" t="str">
        <f>Factor2Name</f>
        <v>Variety</v>
      </c>
      <c r="L3821" s="30" t="s">
        <v>2</v>
      </c>
    </row>
    <row r="3822" spans="2:12" ht="13" x14ac:dyDescent="0.3">
      <c r="B3822" s="29" t="str">
        <f>Factor3Name</f>
        <v>Fertiliser</v>
      </c>
      <c r="C3822" s="30" t="s">
        <v>38</v>
      </c>
      <c r="E3822" s="29" t="str">
        <f>Factor3Name</f>
        <v>Fertiliser</v>
      </c>
      <c r="F3822" s="30" t="s">
        <v>38</v>
      </c>
      <c r="H3822" s="29" t="str">
        <f>Factor3Name</f>
        <v>Fertiliser</v>
      </c>
      <c r="I3822" s="30" t="s">
        <v>38</v>
      </c>
      <c r="K3822" s="29" t="str">
        <f>Factor3Name</f>
        <v>Fertiliser</v>
      </c>
      <c r="L3822" s="30" t="s">
        <v>38</v>
      </c>
    </row>
    <row r="3823" spans="2:12" ht="13" x14ac:dyDescent="0.3">
      <c r="B3823" s="29" t="str">
        <f>Factor1Name</f>
        <v>Weeding</v>
      </c>
      <c r="C3823" s="30" t="s">
        <v>51</v>
      </c>
      <c r="E3823" s="29" t="str">
        <f>Factor1Name</f>
        <v>Weeding</v>
      </c>
      <c r="F3823" s="30" t="s">
        <v>51</v>
      </c>
      <c r="H3823" s="29" t="str">
        <f>Factor1Name</f>
        <v>Weeding</v>
      </c>
      <c r="I3823" s="30" t="s">
        <v>51</v>
      </c>
      <c r="K3823" s="29" t="str">
        <f>Factor1Name</f>
        <v>Weeding</v>
      </c>
      <c r="L3823" s="30" t="s">
        <v>51</v>
      </c>
    </row>
    <row r="3824" spans="2:12" ht="13" x14ac:dyDescent="0.3">
      <c r="B3824" s="25" t="s">
        <v>14</v>
      </c>
      <c r="C3824" s="26">
        <v>1001.5</v>
      </c>
      <c r="E3824" s="25" t="s">
        <v>14</v>
      </c>
      <c r="F3824" s="26">
        <v>1100.5</v>
      </c>
      <c r="H3824" s="25" t="s">
        <v>14</v>
      </c>
      <c r="I3824" s="26">
        <v>1004.9</v>
      </c>
      <c r="K3824" s="25" t="s">
        <v>14</v>
      </c>
      <c r="L3824" s="26">
        <v>1111.7</v>
      </c>
    </row>
    <row r="3826" spans="2:12" ht="13" x14ac:dyDescent="0.3">
      <c r="B3826" s="27" t="s">
        <v>3</v>
      </c>
      <c r="C3826" s="28">
        <v>2018</v>
      </c>
      <c r="E3826" s="27" t="s">
        <v>3</v>
      </c>
      <c r="F3826" s="28">
        <v>2018</v>
      </c>
      <c r="H3826" s="27" t="s">
        <v>3</v>
      </c>
      <c r="I3826" s="28">
        <v>2018</v>
      </c>
      <c r="K3826" s="27" t="s">
        <v>3</v>
      </c>
      <c r="L3826" s="28">
        <v>2018</v>
      </c>
    </row>
    <row r="3827" spans="2:12" ht="13" x14ac:dyDescent="0.3">
      <c r="B3827" s="29" t="str">
        <f>UnitName</f>
        <v>Plot</v>
      </c>
      <c r="C3827" s="30">
        <v>6</v>
      </c>
      <c r="E3827" s="29" t="str">
        <f>UnitName</f>
        <v>Plot</v>
      </c>
      <c r="F3827" s="30">
        <v>6</v>
      </c>
      <c r="H3827" s="29" t="str">
        <f>UnitName</f>
        <v>Plot</v>
      </c>
      <c r="I3827" s="30">
        <v>6</v>
      </c>
      <c r="K3827" s="29" t="str">
        <f>UnitName</f>
        <v>Plot</v>
      </c>
      <c r="L3827" s="30">
        <v>6</v>
      </c>
    </row>
    <row r="3828" spans="2:12" ht="13" x14ac:dyDescent="0.3">
      <c r="B3828" s="29" t="str">
        <f>BlockName</f>
        <v>Name</v>
      </c>
      <c r="C3828" s="30" t="s">
        <v>55</v>
      </c>
      <c r="E3828" s="29" t="str">
        <f>BlockName</f>
        <v>Name</v>
      </c>
      <c r="F3828" s="30" t="s">
        <v>55</v>
      </c>
      <c r="H3828" s="29" t="str">
        <f>BlockName</f>
        <v>Name</v>
      </c>
      <c r="I3828" s="30" t="s">
        <v>55</v>
      </c>
      <c r="K3828" s="29" t="str">
        <f>BlockName</f>
        <v>Name</v>
      </c>
      <c r="L3828" s="30" t="s">
        <v>55</v>
      </c>
    </row>
    <row r="3829" spans="2:12" ht="13" x14ac:dyDescent="0.3">
      <c r="B3829" s="29" t="str">
        <f>Factor2Name</f>
        <v>Variety</v>
      </c>
      <c r="C3829" s="30" t="s">
        <v>2</v>
      </c>
      <c r="E3829" s="29" t="str">
        <f>Factor2Name</f>
        <v>Variety</v>
      </c>
      <c r="F3829" s="30" t="s">
        <v>2</v>
      </c>
      <c r="H3829" s="29" t="str">
        <f>Factor2Name</f>
        <v>Variety</v>
      </c>
      <c r="I3829" s="30" t="s">
        <v>2</v>
      </c>
      <c r="K3829" s="29" t="str">
        <f>Factor2Name</f>
        <v>Variety</v>
      </c>
      <c r="L3829" s="30" t="s">
        <v>2</v>
      </c>
    </row>
    <row r="3830" spans="2:12" ht="13" x14ac:dyDescent="0.3">
      <c r="B3830" s="29" t="str">
        <f>Factor3Name</f>
        <v>Fertiliser</v>
      </c>
      <c r="C3830" s="30" t="s">
        <v>38</v>
      </c>
      <c r="E3830" s="29" t="str">
        <f>Factor3Name</f>
        <v>Fertiliser</v>
      </c>
      <c r="F3830" s="30" t="s">
        <v>38</v>
      </c>
      <c r="H3830" s="29" t="str">
        <f>Factor3Name</f>
        <v>Fertiliser</v>
      </c>
      <c r="I3830" s="30" t="s">
        <v>38</v>
      </c>
      <c r="K3830" s="29" t="str">
        <f>Factor3Name</f>
        <v>Fertiliser</v>
      </c>
      <c r="L3830" s="30" t="s">
        <v>38</v>
      </c>
    </row>
    <row r="3831" spans="2:12" ht="13" x14ac:dyDescent="0.3">
      <c r="B3831" s="29" t="str">
        <f>Factor1Name</f>
        <v>Weeding</v>
      </c>
      <c r="C3831" s="30" t="s">
        <v>51</v>
      </c>
      <c r="E3831" s="29" t="str">
        <f>Factor1Name</f>
        <v>Weeding</v>
      </c>
      <c r="F3831" s="30" t="s">
        <v>51</v>
      </c>
      <c r="H3831" s="29" t="str">
        <f>Factor1Name</f>
        <v>Weeding</v>
      </c>
      <c r="I3831" s="30" t="s">
        <v>51</v>
      </c>
      <c r="K3831" s="29" t="str">
        <f>Factor1Name</f>
        <v>Weeding</v>
      </c>
      <c r="L3831" s="30" t="s">
        <v>51</v>
      </c>
    </row>
    <row r="3832" spans="2:12" ht="13" x14ac:dyDescent="0.3">
      <c r="B3832" s="25" t="s">
        <v>14</v>
      </c>
      <c r="C3832" s="26">
        <v>967.1</v>
      </c>
      <c r="E3832" s="25" t="s">
        <v>14</v>
      </c>
      <c r="F3832" s="26">
        <v>897.9</v>
      </c>
      <c r="H3832" s="25" t="s">
        <v>14</v>
      </c>
      <c r="I3832" s="26">
        <v>882.4</v>
      </c>
      <c r="K3832" s="25" t="s">
        <v>14</v>
      </c>
      <c r="L3832" s="26">
        <v>1057.3</v>
      </c>
    </row>
    <row r="3834" spans="2:12" ht="13" x14ac:dyDescent="0.3">
      <c r="B3834" s="27" t="s">
        <v>3</v>
      </c>
      <c r="C3834" s="28">
        <v>2018</v>
      </c>
      <c r="E3834" s="27" t="s">
        <v>3</v>
      </c>
      <c r="F3834" s="28">
        <v>2018</v>
      </c>
      <c r="H3834" s="27" t="s">
        <v>3</v>
      </c>
      <c r="I3834" s="28">
        <v>2018</v>
      </c>
      <c r="K3834" s="27" t="s">
        <v>3</v>
      </c>
      <c r="L3834" s="28">
        <v>2018</v>
      </c>
    </row>
    <row r="3835" spans="2:12" ht="13" x14ac:dyDescent="0.3">
      <c r="B3835" s="29" t="str">
        <f>UnitName</f>
        <v>Plot</v>
      </c>
      <c r="C3835" s="30">
        <v>6</v>
      </c>
      <c r="E3835" s="29" t="str">
        <f>UnitName</f>
        <v>Plot</v>
      </c>
      <c r="F3835" s="30">
        <v>6</v>
      </c>
      <c r="H3835" s="29" t="str">
        <f>UnitName</f>
        <v>Plot</v>
      </c>
      <c r="I3835" s="30">
        <v>6</v>
      </c>
      <c r="K3835" s="29" t="str">
        <f>UnitName</f>
        <v>Plot</v>
      </c>
      <c r="L3835" s="30">
        <v>6</v>
      </c>
    </row>
    <row r="3836" spans="2:12" ht="13" x14ac:dyDescent="0.3">
      <c r="B3836" s="29" t="str">
        <f>BlockName</f>
        <v>Name</v>
      </c>
      <c r="C3836" s="30" t="s">
        <v>55</v>
      </c>
      <c r="E3836" s="29" t="str">
        <f>BlockName</f>
        <v>Name</v>
      </c>
      <c r="F3836" s="30" t="s">
        <v>55</v>
      </c>
      <c r="H3836" s="29" t="str">
        <f>BlockName</f>
        <v>Name</v>
      </c>
      <c r="I3836" s="30" t="s">
        <v>55</v>
      </c>
      <c r="K3836" s="29" t="str">
        <f>BlockName</f>
        <v>Name</v>
      </c>
      <c r="L3836" s="30" t="s">
        <v>55</v>
      </c>
    </row>
    <row r="3837" spans="2:12" ht="13" x14ac:dyDescent="0.3">
      <c r="B3837" s="29" t="str">
        <f>Factor2Name</f>
        <v>Variety</v>
      </c>
      <c r="C3837" s="30" t="s">
        <v>2</v>
      </c>
      <c r="E3837" s="29" t="str">
        <f>Factor2Name</f>
        <v>Variety</v>
      </c>
      <c r="F3837" s="30" t="s">
        <v>2</v>
      </c>
      <c r="H3837" s="29" t="str">
        <f>Factor2Name</f>
        <v>Variety</v>
      </c>
      <c r="I3837" s="30" t="s">
        <v>2</v>
      </c>
      <c r="K3837" s="29" t="str">
        <f>Factor2Name</f>
        <v>Variety</v>
      </c>
      <c r="L3837" s="30" t="s">
        <v>2</v>
      </c>
    </row>
    <row r="3838" spans="2:12" ht="13" x14ac:dyDescent="0.3">
      <c r="B3838" s="29" t="str">
        <f>Factor3Name</f>
        <v>Fertiliser</v>
      </c>
      <c r="C3838" s="30" t="s">
        <v>38</v>
      </c>
      <c r="E3838" s="29" t="str">
        <f>Factor3Name</f>
        <v>Fertiliser</v>
      </c>
      <c r="F3838" s="30" t="s">
        <v>38</v>
      </c>
      <c r="H3838" s="29" t="str">
        <f>Factor3Name</f>
        <v>Fertiliser</v>
      </c>
      <c r="I3838" s="30" t="s">
        <v>38</v>
      </c>
      <c r="K3838" s="29" t="str">
        <f>Factor3Name</f>
        <v>Fertiliser</v>
      </c>
      <c r="L3838" s="30" t="s">
        <v>38</v>
      </c>
    </row>
    <row r="3839" spans="2:12" ht="13" x14ac:dyDescent="0.3">
      <c r="B3839" s="29" t="str">
        <f>Factor1Name</f>
        <v>Weeding</v>
      </c>
      <c r="C3839" s="30" t="s">
        <v>51</v>
      </c>
      <c r="E3839" s="29" t="str">
        <f>Factor1Name</f>
        <v>Weeding</v>
      </c>
      <c r="F3839" s="30" t="s">
        <v>51</v>
      </c>
      <c r="H3839" s="29" t="str">
        <f>Factor1Name</f>
        <v>Weeding</v>
      </c>
      <c r="I3839" s="30" t="s">
        <v>51</v>
      </c>
      <c r="K3839" s="29" t="str">
        <f>Factor1Name</f>
        <v>Weeding</v>
      </c>
      <c r="L3839" s="30" t="s">
        <v>51</v>
      </c>
    </row>
    <row r="3840" spans="2:12" ht="13" x14ac:dyDescent="0.3">
      <c r="B3840" s="25" t="s">
        <v>14</v>
      </c>
      <c r="C3840" s="26">
        <v>885.7</v>
      </c>
      <c r="E3840" s="25" t="s">
        <v>14</v>
      </c>
      <c r="F3840" s="26">
        <v>927.3</v>
      </c>
      <c r="H3840" s="25" t="s">
        <v>14</v>
      </c>
      <c r="I3840" s="26">
        <v>865.1</v>
      </c>
      <c r="K3840" s="25" t="s">
        <v>14</v>
      </c>
      <c r="L3840" s="26">
        <v>983.1</v>
      </c>
    </row>
    <row r="3842" spans="2:12" ht="13" x14ac:dyDescent="0.3">
      <c r="B3842" s="27" t="s">
        <v>3</v>
      </c>
      <c r="C3842" s="28">
        <v>2017</v>
      </c>
      <c r="E3842" s="27" t="s">
        <v>3</v>
      </c>
      <c r="F3842" s="28">
        <v>2017</v>
      </c>
      <c r="H3842" s="27" t="s">
        <v>3</v>
      </c>
      <c r="I3842" s="28">
        <v>2017</v>
      </c>
      <c r="K3842" s="27" t="s">
        <v>3</v>
      </c>
      <c r="L3842" s="28">
        <v>2017</v>
      </c>
    </row>
    <row r="3843" spans="2:12" ht="13" x14ac:dyDescent="0.3">
      <c r="B3843" s="29" t="str">
        <f>UnitName</f>
        <v>Plot</v>
      </c>
      <c r="C3843" s="30">
        <v>1</v>
      </c>
      <c r="E3843" s="29" t="str">
        <f>UnitName</f>
        <v>Plot</v>
      </c>
      <c r="F3843" s="30">
        <v>1</v>
      </c>
      <c r="H3843" s="29" t="str">
        <f>UnitName</f>
        <v>Plot</v>
      </c>
      <c r="I3843" s="30">
        <v>1</v>
      </c>
      <c r="K3843" s="29" t="str">
        <f>UnitName</f>
        <v>Plot</v>
      </c>
      <c r="L3843" s="30">
        <v>1</v>
      </c>
    </row>
    <row r="3844" spans="2:12" ht="13" x14ac:dyDescent="0.3">
      <c r="B3844" s="29" t="str">
        <f>BlockName</f>
        <v>Name</v>
      </c>
      <c r="C3844" s="30" t="s">
        <v>56</v>
      </c>
      <c r="E3844" s="29" t="str">
        <f>BlockName</f>
        <v>Name</v>
      </c>
      <c r="F3844" s="30" t="s">
        <v>56</v>
      </c>
      <c r="H3844" s="29" t="str">
        <f>BlockName</f>
        <v>Name</v>
      </c>
      <c r="I3844" s="30" t="s">
        <v>56</v>
      </c>
      <c r="K3844" s="29" t="str">
        <f>BlockName</f>
        <v>Name</v>
      </c>
      <c r="L3844" s="30" t="s">
        <v>56</v>
      </c>
    </row>
    <row r="3845" spans="2:12" ht="13" x14ac:dyDescent="0.3">
      <c r="B3845" s="29" t="str">
        <f>Factor2Name</f>
        <v>Variety</v>
      </c>
      <c r="C3845" s="30" t="s">
        <v>46</v>
      </c>
      <c r="E3845" s="29" t="str">
        <f>Factor2Name</f>
        <v>Variety</v>
      </c>
      <c r="F3845" s="30" t="s">
        <v>46</v>
      </c>
      <c r="H3845" s="29" t="str">
        <f>Factor2Name</f>
        <v>Variety</v>
      </c>
      <c r="I3845" s="30" t="s">
        <v>46</v>
      </c>
      <c r="K3845" s="29" t="str">
        <f>Factor2Name</f>
        <v>Variety</v>
      </c>
      <c r="L3845" s="30" t="s">
        <v>46</v>
      </c>
    </row>
    <row r="3846" spans="2:12" ht="13" x14ac:dyDescent="0.3">
      <c r="B3846" s="29" t="str">
        <f>Factor3Name</f>
        <v>Fertiliser</v>
      </c>
      <c r="C3846" s="30" t="s">
        <v>45</v>
      </c>
      <c r="E3846" s="29" t="str">
        <f>Factor3Name</f>
        <v>Fertiliser</v>
      </c>
      <c r="F3846" s="30" t="s">
        <v>45</v>
      </c>
      <c r="H3846" s="29" t="str">
        <f>Factor3Name</f>
        <v>Fertiliser</v>
      </c>
      <c r="I3846" s="30" t="s">
        <v>45</v>
      </c>
      <c r="K3846" s="29" t="str">
        <f>Factor3Name</f>
        <v>Fertiliser</v>
      </c>
      <c r="L3846" s="30" t="s">
        <v>45</v>
      </c>
    </row>
    <row r="3847" spans="2:12" ht="13" x14ac:dyDescent="0.3">
      <c r="B3847" s="29" t="str">
        <f>Factor1Name</f>
        <v>Weeding</v>
      </c>
      <c r="C3847" s="30" t="s">
        <v>37</v>
      </c>
      <c r="E3847" s="29" t="str">
        <f>Factor1Name</f>
        <v>Weeding</v>
      </c>
      <c r="F3847" s="30" t="s">
        <v>37</v>
      </c>
      <c r="H3847" s="29" t="str">
        <f>Factor1Name</f>
        <v>Weeding</v>
      </c>
      <c r="I3847" s="30" t="s">
        <v>37</v>
      </c>
      <c r="K3847" s="29" t="str">
        <f>Factor1Name</f>
        <v>Weeding</v>
      </c>
      <c r="L3847" s="30" t="s">
        <v>37</v>
      </c>
    </row>
    <row r="3848" spans="2:12" ht="13" x14ac:dyDescent="0.3">
      <c r="B3848" s="25" t="s">
        <v>14</v>
      </c>
      <c r="C3848" s="26">
        <v>764.5</v>
      </c>
      <c r="E3848" s="25" t="s">
        <v>14</v>
      </c>
      <c r="F3848" s="26">
        <v>833.4</v>
      </c>
      <c r="H3848" s="25" t="s">
        <v>14</v>
      </c>
      <c r="I3848" s="26">
        <v>901.3</v>
      </c>
      <c r="K3848" s="25" t="s">
        <v>14</v>
      </c>
      <c r="L3848" s="26">
        <v>818.4</v>
      </c>
    </row>
    <row r="3850" spans="2:12" ht="13" x14ac:dyDescent="0.3">
      <c r="B3850" s="27" t="s">
        <v>3</v>
      </c>
      <c r="C3850" s="28">
        <v>2017</v>
      </c>
      <c r="E3850" s="27" t="s">
        <v>3</v>
      </c>
      <c r="F3850" s="28">
        <v>2017</v>
      </c>
      <c r="H3850" s="27" t="s">
        <v>3</v>
      </c>
      <c r="I3850" s="28">
        <v>2017</v>
      </c>
      <c r="K3850" s="27" t="s">
        <v>3</v>
      </c>
      <c r="L3850" s="28">
        <v>2017</v>
      </c>
    </row>
    <row r="3851" spans="2:12" ht="13" x14ac:dyDescent="0.3">
      <c r="B3851" s="29" t="str">
        <f>UnitName</f>
        <v>Plot</v>
      </c>
      <c r="C3851" s="30">
        <v>1</v>
      </c>
      <c r="E3851" s="29" t="str">
        <f>UnitName</f>
        <v>Plot</v>
      </c>
      <c r="F3851" s="30">
        <v>1</v>
      </c>
      <c r="H3851" s="29" t="str">
        <f>UnitName</f>
        <v>Plot</v>
      </c>
      <c r="I3851" s="30">
        <v>1</v>
      </c>
      <c r="K3851" s="29" t="str">
        <f>UnitName</f>
        <v>Plot</v>
      </c>
      <c r="L3851" s="30">
        <v>1</v>
      </c>
    </row>
    <row r="3852" spans="2:12" ht="13" x14ac:dyDescent="0.3">
      <c r="B3852" s="29" t="str">
        <f>BlockName</f>
        <v>Name</v>
      </c>
      <c r="C3852" s="30" t="s">
        <v>56</v>
      </c>
      <c r="E3852" s="29" t="str">
        <f>BlockName</f>
        <v>Name</v>
      </c>
      <c r="F3852" s="30" t="s">
        <v>56</v>
      </c>
      <c r="H3852" s="29" t="str">
        <f>BlockName</f>
        <v>Name</v>
      </c>
      <c r="I3852" s="30" t="s">
        <v>56</v>
      </c>
      <c r="K3852" s="29" t="str">
        <f>BlockName</f>
        <v>Name</v>
      </c>
      <c r="L3852" s="30" t="s">
        <v>56</v>
      </c>
    </row>
    <row r="3853" spans="2:12" ht="13" x14ac:dyDescent="0.3">
      <c r="B3853" s="29" t="str">
        <f>Factor2Name</f>
        <v>Variety</v>
      </c>
      <c r="C3853" s="30" t="s">
        <v>46</v>
      </c>
      <c r="E3853" s="29" t="str">
        <f>Factor2Name</f>
        <v>Variety</v>
      </c>
      <c r="F3853" s="30" t="s">
        <v>46</v>
      </c>
      <c r="H3853" s="29" t="str">
        <f>Factor2Name</f>
        <v>Variety</v>
      </c>
      <c r="I3853" s="30" t="s">
        <v>46</v>
      </c>
      <c r="K3853" s="29" t="str">
        <f>Factor2Name</f>
        <v>Variety</v>
      </c>
      <c r="L3853" s="30" t="s">
        <v>46</v>
      </c>
    </row>
    <row r="3854" spans="2:12" ht="13" x14ac:dyDescent="0.3">
      <c r="B3854" s="29" t="str">
        <f>Factor3Name</f>
        <v>Fertiliser</v>
      </c>
      <c r="C3854" s="30" t="s">
        <v>45</v>
      </c>
      <c r="E3854" s="29" t="str">
        <f>Factor3Name</f>
        <v>Fertiliser</v>
      </c>
      <c r="F3854" s="30" t="s">
        <v>45</v>
      </c>
      <c r="H3854" s="29" t="str">
        <f>Factor3Name</f>
        <v>Fertiliser</v>
      </c>
      <c r="I3854" s="30" t="s">
        <v>45</v>
      </c>
      <c r="K3854" s="29" t="str">
        <f>Factor3Name</f>
        <v>Fertiliser</v>
      </c>
      <c r="L3854" s="30" t="s">
        <v>45</v>
      </c>
    </row>
    <row r="3855" spans="2:12" ht="13" x14ac:dyDescent="0.3">
      <c r="B3855" s="29" t="str">
        <f>Factor1Name</f>
        <v>Weeding</v>
      </c>
      <c r="C3855" s="30" t="s">
        <v>37</v>
      </c>
      <c r="E3855" s="29" t="str">
        <f>Factor1Name</f>
        <v>Weeding</v>
      </c>
      <c r="F3855" s="30" t="s">
        <v>37</v>
      </c>
      <c r="H3855" s="29" t="str">
        <f>Factor1Name</f>
        <v>Weeding</v>
      </c>
      <c r="I3855" s="30" t="s">
        <v>37</v>
      </c>
      <c r="K3855" s="29" t="str">
        <f>Factor1Name</f>
        <v>Weeding</v>
      </c>
      <c r="L3855" s="30" t="s">
        <v>37</v>
      </c>
    </row>
    <row r="3856" spans="2:12" ht="13" x14ac:dyDescent="0.3">
      <c r="B3856" s="25" t="s">
        <v>14</v>
      </c>
      <c r="C3856" s="26">
        <v>985.9</v>
      </c>
      <c r="E3856" s="25" t="s">
        <v>14</v>
      </c>
      <c r="F3856" s="26">
        <v>998</v>
      </c>
      <c r="H3856" s="25" t="s">
        <v>14</v>
      </c>
      <c r="I3856" s="26">
        <v>814.3</v>
      </c>
      <c r="K3856" s="25" t="s">
        <v>14</v>
      </c>
      <c r="L3856" s="26">
        <v>784.9</v>
      </c>
    </row>
    <row r="3858" spans="2:12" ht="13" x14ac:dyDescent="0.3">
      <c r="B3858" s="27" t="s">
        <v>3</v>
      </c>
      <c r="C3858" s="28">
        <v>2017</v>
      </c>
      <c r="E3858" s="27" t="s">
        <v>3</v>
      </c>
      <c r="F3858" s="28">
        <v>2017</v>
      </c>
      <c r="H3858" s="27" t="s">
        <v>3</v>
      </c>
      <c r="I3858" s="28">
        <v>2017</v>
      </c>
      <c r="K3858" s="27" t="s">
        <v>3</v>
      </c>
      <c r="L3858" s="28">
        <v>2017</v>
      </c>
    </row>
    <row r="3859" spans="2:12" ht="13" x14ac:dyDescent="0.3">
      <c r="B3859" s="29" t="str">
        <f>UnitName</f>
        <v>Plot</v>
      </c>
      <c r="C3859" s="30">
        <v>1</v>
      </c>
      <c r="E3859" s="29" t="str">
        <f>UnitName</f>
        <v>Plot</v>
      </c>
      <c r="F3859" s="30">
        <v>1</v>
      </c>
      <c r="H3859" s="29" t="str">
        <f>UnitName</f>
        <v>Plot</v>
      </c>
      <c r="I3859" s="30">
        <v>1</v>
      </c>
      <c r="K3859" s="29" t="str">
        <f>UnitName</f>
        <v>Plot</v>
      </c>
      <c r="L3859" s="30">
        <v>1</v>
      </c>
    </row>
    <row r="3860" spans="2:12" ht="13" x14ac:dyDescent="0.3">
      <c r="B3860" s="29" t="str">
        <f>BlockName</f>
        <v>Name</v>
      </c>
      <c r="C3860" s="30" t="s">
        <v>56</v>
      </c>
      <c r="E3860" s="29" t="str">
        <f>BlockName</f>
        <v>Name</v>
      </c>
      <c r="F3860" s="30" t="s">
        <v>56</v>
      </c>
      <c r="H3860" s="29" t="str">
        <f>BlockName</f>
        <v>Name</v>
      </c>
      <c r="I3860" s="30" t="s">
        <v>56</v>
      </c>
      <c r="K3860" s="29" t="str">
        <f>BlockName</f>
        <v>Name</v>
      </c>
      <c r="L3860" s="30" t="s">
        <v>56</v>
      </c>
    </row>
    <row r="3861" spans="2:12" ht="13" x14ac:dyDescent="0.3">
      <c r="B3861" s="29" t="str">
        <f>Factor2Name</f>
        <v>Variety</v>
      </c>
      <c r="C3861" s="30" t="s">
        <v>46</v>
      </c>
      <c r="E3861" s="29" t="str">
        <f>Factor2Name</f>
        <v>Variety</v>
      </c>
      <c r="F3861" s="30" t="s">
        <v>46</v>
      </c>
      <c r="H3861" s="29" t="str">
        <f>Factor2Name</f>
        <v>Variety</v>
      </c>
      <c r="I3861" s="30" t="s">
        <v>46</v>
      </c>
      <c r="K3861" s="29" t="str">
        <f>Factor2Name</f>
        <v>Variety</v>
      </c>
      <c r="L3861" s="30" t="s">
        <v>46</v>
      </c>
    </row>
    <row r="3862" spans="2:12" ht="13" x14ac:dyDescent="0.3">
      <c r="B3862" s="29" t="str">
        <f>Factor3Name</f>
        <v>Fertiliser</v>
      </c>
      <c r="C3862" s="30" t="s">
        <v>45</v>
      </c>
      <c r="E3862" s="29" t="str">
        <f>Factor3Name</f>
        <v>Fertiliser</v>
      </c>
      <c r="F3862" s="30" t="s">
        <v>45</v>
      </c>
      <c r="H3862" s="29" t="str">
        <f>Factor3Name</f>
        <v>Fertiliser</v>
      </c>
      <c r="I3862" s="30" t="s">
        <v>45</v>
      </c>
      <c r="K3862" s="29" t="str">
        <f>Factor3Name</f>
        <v>Fertiliser</v>
      </c>
      <c r="L3862" s="30" t="s">
        <v>45</v>
      </c>
    </row>
    <row r="3863" spans="2:12" ht="13" x14ac:dyDescent="0.3">
      <c r="B3863" s="29" t="str">
        <f>Factor1Name</f>
        <v>Weeding</v>
      </c>
      <c r="C3863" s="30" t="s">
        <v>37</v>
      </c>
      <c r="E3863" s="29" t="str">
        <f>Factor1Name</f>
        <v>Weeding</v>
      </c>
      <c r="F3863" s="30" t="s">
        <v>37</v>
      </c>
      <c r="H3863" s="29" t="str">
        <f>Factor1Name</f>
        <v>Weeding</v>
      </c>
      <c r="I3863" s="30" t="s">
        <v>37</v>
      </c>
      <c r="K3863" s="29" t="str">
        <f>Factor1Name</f>
        <v>Weeding</v>
      </c>
      <c r="L3863" s="30" t="s">
        <v>37</v>
      </c>
    </row>
    <row r="3864" spans="2:12" ht="13" x14ac:dyDescent="0.3">
      <c r="B3864" s="25" t="s">
        <v>14</v>
      </c>
      <c r="C3864" s="26">
        <v>825.7</v>
      </c>
      <c r="E3864" s="25" t="s">
        <v>14</v>
      </c>
      <c r="F3864" s="26">
        <v>831.6</v>
      </c>
      <c r="H3864" s="25" t="s">
        <v>14</v>
      </c>
      <c r="I3864" s="26">
        <v>724.6</v>
      </c>
      <c r="K3864" s="25" t="s">
        <v>14</v>
      </c>
      <c r="L3864" s="26">
        <v>903.9</v>
      </c>
    </row>
    <row r="3866" spans="2:12" ht="13" x14ac:dyDescent="0.3">
      <c r="B3866" s="27" t="s">
        <v>3</v>
      </c>
      <c r="C3866" s="28">
        <v>2017</v>
      </c>
      <c r="E3866" s="27" t="s">
        <v>3</v>
      </c>
      <c r="F3866" s="28">
        <v>2017</v>
      </c>
      <c r="H3866" s="27" t="s">
        <v>3</v>
      </c>
      <c r="I3866" s="28">
        <v>2017</v>
      </c>
      <c r="K3866" s="27" t="s">
        <v>3</v>
      </c>
      <c r="L3866" s="28">
        <v>2017</v>
      </c>
    </row>
    <row r="3867" spans="2:12" ht="13" x14ac:dyDescent="0.3">
      <c r="B3867" s="29" t="str">
        <f>UnitName</f>
        <v>Plot</v>
      </c>
      <c r="C3867" s="30">
        <v>1</v>
      </c>
      <c r="E3867" s="29" t="str">
        <f>UnitName</f>
        <v>Plot</v>
      </c>
      <c r="F3867" s="30">
        <v>1</v>
      </c>
      <c r="H3867" s="29" t="str">
        <f>UnitName</f>
        <v>Plot</v>
      </c>
      <c r="I3867" s="30">
        <v>1</v>
      </c>
      <c r="K3867" s="29" t="str">
        <f>UnitName</f>
        <v>Plot</v>
      </c>
      <c r="L3867" s="30">
        <v>1</v>
      </c>
    </row>
    <row r="3868" spans="2:12" ht="13" x14ac:dyDescent="0.3">
      <c r="B3868" s="29" t="str">
        <f>BlockName</f>
        <v>Name</v>
      </c>
      <c r="C3868" s="30" t="s">
        <v>56</v>
      </c>
      <c r="E3868" s="29" t="str">
        <f>BlockName</f>
        <v>Name</v>
      </c>
      <c r="F3868" s="30" t="s">
        <v>56</v>
      </c>
      <c r="H3868" s="29" t="str">
        <f>BlockName</f>
        <v>Name</v>
      </c>
      <c r="I3868" s="30" t="s">
        <v>56</v>
      </c>
      <c r="K3868" s="29" t="str">
        <f>BlockName</f>
        <v>Name</v>
      </c>
      <c r="L3868" s="30" t="s">
        <v>56</v>
      </c>
    </row>
    <row r="3869" spans="2:12" ht="13" x14ac:dyDescent="0.3">
      <c r="B3869" s="29" t="str">
        <f>Factor2Name</f>
        <v>Variety</v>
      </c>
      <c r="C3869" s="30" t="s">
        <v>46</v>
      </c>
      <c r="E3869" s="29" t="str">
        <f>Factor2Name</f>
        <v>Variety</v>
      </c>
      <c r="F3869" s="30" t="s">
        <v>46</v>
      </c>
      <c r="H3869" s="29" t="str">
        <f>Factor2Name</f>
        <v>Variety</v>
      </c>
      <c r="I3869" s="30" t="s">
        <v>46</v>
      </c>
      <c r="K3869" s="29" t="str">
        <f>Factor2Name</f>
        <v>Variety</v>
      </c>
      <c r="L3869" s="30" t="s">
        <v>46</v>
      </c>
    </row>
    <row r="3870" spans="2:12" ht="13" x14ac:dyDescent="0.3">
      <c r="B3870" s="29" t="str">
        <f>Factor3Name</f>
        <v>Fertiliser</v>
      </c>
      <c r="C3870" s="30" t="s">
        <v>45</v>
      </c>
      <c r="E3870" s="29" t="str">
        <f>Factor3Name</f>
        <v>Fertiliser</v>
      </c>
      <c r="F3870" s="30" t="s">
        <v>45</v>
      </c>
      <c r="H3870" s="29" t="str">
        <f>Factor3Name</f>
        <v>Fertiliser</v>
      </c>
      <c r="I3870" s="30" t="s">
        <v>45</v>
      </c>
      <c r="K3870" s="29" t="str">
        <f>Factor3Name</f>
        <v>Fertiliser</v>
      </c>
      <c r="L3870" s="30" t="s">
        <v>45</v>
      </c>
    </row>
    <row r="3871" spans="2:12" ht="13" x14ac:dyDescent="0.3">
      <c r="B3871" s="29" t="str">
        <f>Factor1Name</f>
        <v>Weeding</v>
      </c>
      <c r="C3871" s="30" t="s">
        <v>37</v>
      </c>
      <c r="E3871" s="29" t="str">
        <f>Factor1Name</f>
        <v>Weeding</v>
      </c>
      <c r="F3871" s="30" t="s">
        <v>37</v>
      </c>
      <c r="H3871" s="29" t="str">
        <f>Factor1Name</f>
        <v>Weeding</v>
      </c>
      <c r="I3871" s="30" t="s">
        <v>37</v>
      </c>
      <c r="K3871" s="29" t="str">
        <f>Factor1Name</f>
        <v>Weeding</v>
      </c>
      <c r="L3871" s="30" t="s">
        <v>37</v>
      </c>
    </row>
    <row r="3872" spans="2:12" ht="13" x14ac:dyDescent="0.3">
      <c r="B3872" s="25" t="s">
        <v>14</v>
      </c>
      <c r="C3872" s="26">
        <v>767.9</v>
      </c>
      <c r="E3872" s="25" t="s">
        <v>14</v>
      </c>
      <c r="F3872" s="26">
        <v>810.8</v>
      </c>
      <c r="H3872" s="25" t="s">
        <v>14</v>
      </c>
      <c r="I3872" s="26">
        <v>544.4</v>
      </c>
      <c r="K3872" s="25" t="s">
        <v>14</v>
      </c>
      <c r="L3872" s="26">
        <v>695.7</v>
      </c>
    </row>
    <row r="3874" spans="2:12" ht="13" x14ac:dyDescent="0.3">
      <c r="B3874" s="27" t="s">
        <v>3</v>
      </c>
      <c r="C3874" s="28">
        <v>2017</v>
      </c>
      <c r="E3874" s="27" t="s">
        <v>3</v>
      </c>
      <c r="F3874" s="28">
        <v>2017</v>
      </c>
      <c r="H3874" s="27" t="s">
        <v>3</v>
      </c>
      <c r="I3874" s="28">
        <v>2017</v>
      </c>
      <c r="K3874" s="27" t="s">
        <v>3</v>
      </c>
      <c r="L3874" s="28">
        <v>2017</v>
      </c>
    </row>
    <row r="3875" spans="2:12" ht="13" x14ac:dyDescent="0.3">
      <c r="B3875" s="29" t="str">
        <f>UnitName</f>
        <v>Plot</v>
      </c>
      <c r="C3875" s="30">
        <v>1</v>
      </c>
      <c r="E3875" s="29" t="str">
        <f>UnitName</f>
        <v>Plot</v>
      </c>
      <c r="F3875" s="30">
        <v>1</v>
      </c>
      <c r="H3875" s="29" t="str">
        <f>UnitName</f>
        <v>Plot</v>
      </c>
      <c r="I3875" s="30">
        <v>1</v>
      </c>
      <c r="K3875" s="29" t="str">
        <f>UnitName</f>
        <v>Plot</v>
      </c>
      <c r="L3875" s="30">
        <v>1</v>
      </c>
    </row>
    <row r="3876" spans="2:12" ht="13" x14ac:dyDescent="0.3">
      <c r="B3876" s="29" t="str">
        <f>BlockName</f>
        <v>Name</v>
      </c>
      <c r="C3876" s="30" t="s">
        <v>56</v>
      </c>
      <c r="E3876" s="29" t="str">
        <f>BlockName</f>
        <v>Name</v>
      </c>
      <c r="F3876" s="30" t="s">
        <v>56</v>
      </c>
      <c r="H3876" s="29" t="str">
        <f>BlockName</f>
        <v>Name</v>
      </c>
      <c r="I3876" s="30" t="s">
        <v>56</v>
      </c>
      <c r="K3876" s="29" t="str">
        <f>BlockName</f>
        <v>Name</v>
      </c>
      <c r="L3876" s="30" t="s">
        <v>56</v>
      </c>
    </row>
    <row r="3877" spans="2:12" ht="13" x14ac:dyDescent="0.3">
      <c r="B3877" s="29" t="str">
        <f>Factor2Name</f>
        <v>Variety</v>
      </c>
      <c r="C3877" s="30" t="s">
        <v>46</v>
      </c>
      <c r="E3877" s="29" t="str">
        <f>Factor2Name</f>
        <v>Variety</v>
      </c>
      <c r="F3877" s="30" t="s">
        <v>46</v>
      </c>
      <c r="H3877" s="29" t="str">
        <f>Factor2Name</f>
        <v>Variety</v>
      </c>
      <c r="I3877" s="30" t="s">
        <v>46</v>
      </c>
      <c r="K3877" s="29" t="str">
        <f>Factor2Name</f>
        <v>Variety</v>
      </c>
      <c r="L3877" s="30" t="s">
        <v>46</v>
      </c>
    </row>
    <row r="3878" spans="2:12" ht="13" x14ac:dyDescent="0.3">
      <c r="B3878" s="29" t="str">
        <f>Factor3Name</f>
        <v>Fertiliser</v>
      </c>
      <c r="C3878" s="30" t="s">
        <v>45</v>
      </c>
      <c r="E3878" s="29" t="str">
        <f>Factor3Name</f>
        <v>Fertiliser</v>
      </c>
      <c r="F3878" s="30" t="s">
        <v>45</v>
      </c>
      <c r="H3878" s="29" t="str">
        <f>Factor3Name</f>
        <v>Fertiliser</v>
      </c>
      <c r="I3878" s="30" t="s">
        <v>45</v>
      </c>
      <c r="K3878" s="29" t="str">
        <f>Factor3Name</f>
        <v>Fertiliser</v>
      </c>
      <c r="L3878" s="30" t="s">
        <v>45</v>
      </c>
    </row>
    <row r="3879" spans="2:12" ht="13" x14ac:dyDescent="0.3">
      <c r="B3879" s="29" t="str">
        <f>Factor1Name</f>
        <v>Weeding</v>
      </c>
      <c r="C3879" s="30" t="s">
        <v>37</v>
      </c>
      <c r="E3879" s="29" t="str">
        <f>Factor1Name</f>
        <v>Weeding</v>
      </c>
      <c r="F3879" s="30" t="s">
        <v>37</v>
      </c>
      <c r="H3879" s="29" t="str">
        <f>Factor1Name</f>
        <v>Weeding</v>
      </c>
      <c r="I3879" s="30" t="s">
        <v>37</v>
      </c>
      <c r="K3879" s="29" t="str">
        <f>Factor1Name</f>
        <v>Weeding</v>
      </c>
      <c r="L3879" s="30" t="s">
        <v>37</v>
      </c>
    </row>
    <row r="3880" spans="2:12" ht="13" x14ac:dyDescent="0.3">
      <c r="B3880" s="25" t="s">
        <v>14</v>
      </c>
      <c r="C3880" s="26">
        <v>890.2</v>
      </c>
      <c r="E3880" s="25" t="s">
        <v>14</v>
      </c>
      <c r="F3880" s="26">
        <v>789.2</v>
      </c>
      <c r="H3880" s="25" t="s">
        <v>14</v>
      </c>
      <c r="I3880" s="26">
        <v>880.1</v>
      </c>
      <c r="K3880" s="25" t="s">
        <v>14</v>
      </c>
      <c r="L3880" s="26">
        <v>793</v>
      </c>
    </row>
    <row r="3882" spans="2:12" ht="13" x14ac:dyDescent="0.3">
      <c r="B3882" s="27" t="s">
        <v>3</v>
      </c>
      <c r="C3882" s="28">
        <v>2017</v>
      </c>
      <c r="E3882" s="27" t="s">
        <v>3</v>
      </c>
      <c r="F3882" s="28">
        <v>2017</v>
      </c>
      <c r="H3882" s="27" t="s">
        <v>3</v>
      </c>
      <c r="I3882" s="28">
        <v>2017</v>
      </c>
      <c r="K3882" s="27" t="s">
        <v>3</v>
      </c>
      <c r="L3882" s="28">
        <v>2017</v>
      </c>
    </row>
    <row r="3883" spans="2:12" ht="13" x14ac:dyDescent="0.3">
      <c r="B3883" s="29" t="str">
        <f>UnitName</f>
        <v>Plot</v>
      </c>
      <c r="C3883" s="30">
        <v>2</v>
      </c>
      <c r="E3883" s="29" t="str">
        <f>UnitName</f>
        <v>Plot</v>
      </c>
      <c r="F3883" s="30">
        <v>2</v>
      </c>
      <c r="H3883" s="29" t="str">
        <f>UnitName</f>
        <v>Plot</v>
      </c>
      <c r="I3883" s="30">
        <v>2</v>
      </c>
      <c r="K3883" s="29" t="str">
        <f>UnitName</f>
        <v>Plot</v>
      </c>
      <c r="L3883" s="30">
        <v>2</v>
      </c>
    </row>
    <row r="3884" spans="2:12" ht="13" x14ac:dyDescent="0.3">
      <c r="B3884" s="29" t="str">
        <f>BlockName</f>
        <v>Name</v>
      </c>
      <c r="C3884" s="30" t="s">
        <v>56</v>
      </c>
      <c r="E3884" s="29" t="str">
        <f>BlockName</f>
        <v>Name</v>
      </c>
      <c r="F3884" s="30" t="s">
        <v>56</v>
      </c>
      <c r="H3884" s="29" t="str">
        <f>BlockName</f>
        <v>Name</v>
      </c>
      <c r="I3884" s="30" t="s">
        <v>56</v>
      </c>
      <c r="K3884" s="29" t="str">
        <f>BlockName</f>
        <v>Name</v>
      </c>
      <c r="L3884" s="30" t="s">
        <v>56</v>
      </c>
    </row>
    <row r="3885" spans="2:12" ht="13" x14ac:dyDescent="0.3">
      <c r="B3885" s="29" t="str">
        <f>Factor2Name</f>
        <v>Variety</v>
      </c>
      <c r="C3885" s="30" t="s">
        <v>46</v>
      </c>
      <c r="E3885" s="29" t="str">
        <f>Factor2Name</f>
        <v>Variety</v>
      </c>
      <c r="F3885" s="30" t="s">
        <v>46</v>
      </c>
      <c r="H3885" s="29" t="str">
        <f>Factor2Name</f>
        <v>Variety</v>
      </c>
      <c r="I3885" s="30" t="s">
        <v>46</v>
      </c>
      <c r="K3885" s="29" t="str">
        <f>Factor2Name</f>
        <v>Variety</v>
      </c>
      <c r="L3885" s="30" t="s">
        <v>46</v>
      </c>
    </row>
    <row r="3886" spans="2:12" ht="13" x14ac:dyDescent="0.3">
      <c r="B3886" s="29" t="str">
        <f>Factor3Name</f>
        <v>Fertiliser</v>
      </c>
      <c r="C3886" s="30" t="s">
        <v>45</v>
      </c>
      <c r="E3886" s="29" t="str">
        <f>Factor3Name</f>
        <v>Fertiliser</v>
      </c>
      <c r="F3886" s="30" t="s">
        <v>45</v>
      </c>
      <c r="H3886" s="29" t="str">
        <f>Factor3Name</f>
        <v>Fertiliser</v>
      </c>
      <c r="I3886" s="30" t="s">
        <v>45</v>
      </c>
      <c r="K3886" s="29" t="str">
        <f>Factor3Name</f>
        <v>Fertiliser</v>
      </c>
      <c r="L3886" s="30" t="s">
        <v>45</v>
      </c>
    </row>
    <row r="3887" spans="2:12" ht="13" x14ac:dyDescent="0.3">
      <c r="B3887" s="29" t="str">
        <f>Factor1Name</f>
        <v>Weeding</v>
      </c>
      <c r="C3887" s="30" t="s">
        <v>37</v>
      </c>
      <c r="E3887" s="29" t="str">
        <f>Factor1Name</f>
        <v>Weeding</v>
      </c>
      <c r="F3887" s="30" t="s">
        <v>37</v>
      </c>
      <c r="H3887" s="29" t="str">
        <f>Factor1Name</f>
        <v>Weeding</v>
      </c>
      <c r="I3887" s="30" t="s">
        <v>37</v>
      </c>
      <c r="K3887" s="29" t="str">
        <f>Factor1Name</f>
        <v>Weeding</v>
      </c>
      <c r="L3887" s="30" t="s">
        <v>37</v>
      </c>
    </row>
    <row r="3888" spans="2:12" ht="13" x14ac:dyDescent="0.3">
      <c r="B3888" s="25" t="s">
        <v>14</v>
      </c>
      <c r="C3888" s="26">
        <v>657</v>
      </c>
      <c r="E3888" s="25" t="s">
        <v>14</v>
      </c>
      <c r="F3888" s="26">
        <v>727.9</v>
      </c>
      <c r="H3888" s="25" t="s">
        <v>14</v>
      </c>
      <c r="I3888" s="26">
        <v>611.4</v>
      </c>
      <c r="K3888" s="25" t="s">
        <v>14</v>
      </c>
      <c r="L3888" s="26">
        <v>738.5</v>
      </c>
    </row>
    <row r="3890" spans="2:12" ht="13" x14ac:dyDescent="0.3">
      <c r="B3890" s="27" t="s">
        <v>3</v>
      </c>
      <c r="C3890" s="28">
        <v>2017</v>
      </c>
      <c r="E3890" s="27" t="s">
        <v>3</v>
      </c>
      <c r="F3890" s="28">
        <v>2017</v>
      </c>
      <c r="H3890" s="27" t="s">
        <v>3</v>
      </c>
      <c r="I3890" s="28">
        <v>2017</v>
      </c>
      <c r="K3890" s="27" t="s">
        <v>3</v>
      </c>
      <c r="L3890" s="28">
        <v>2017</v>
      </c>
    </row>
    <row r="3891" spans="2:12" ht="13" x14ac:dyDescent="0.3">
      <c r="B3891" s="29" t="str">
        <f>UnitName</f>
        <v>Plot</v>
      </c>
      <c r="C3891" s="30">
        <v>2</v>
      </c>
      <c r="E3891" s="29" t="str">
        <f>UnitName</f>
        <v>Plot</v>
      </c>
      <c r="F3891" s="30">
        <v>2</v>
      </c>
      <c r="H3891" s="29" t="str">
        <f>UnitName</f>
        <v>Plot</v>
      </c>
      <c r="I3891" s="30">
        <v>2</v>
      </c>
      <c r="K3891" s="29" t="str">
        <f>UnitName</f>
        <v>Plot</v>
      </c>
      <c r="L3891" s="30">
        <v>2</v>
      </c>
    </row>
    <row r="3892" spans="2:12" ht="13" x14ac:dyDescent="0.3">
      <c r="B3892" s="29" t="str">
        <f>BlockName</f>
        <v>Name</v>
      </c>
      <c r="C3892" s="30" t="s">
        <v>56</v>
      </c>
      <c r="E3892" s="29" t="str">
        <f>BlockName</f>
        <v>Name</v>
      </c>
      <c r="F3892" s="30" t="s">
        <v>56</v>
      </c>
      <c r="H3892" s="29" t="str">
        <f>BlockName</f>
        <v>Name</v>
      </c>
      <c r="I3892" s="30" t="s">
        <v>56</v>
      </c>
      <c r="K3892" s="29" t="str">
        <f>BlockName</f>
        <v>Name</v>
      </c>
      <c r="L3892" s="30" t="s">
        <v>56</v>
      </c>
    </row>
    <row r="3893" spans="2:12" ht="13" x14ac:dyDescent="0.3">
      <c r="B3893" s="29" t="str">
        <f>Factor2Name</f>
        <v>Variety</v>
      </c>
      <c r="C3893" s="30" t="s">
        <v>46</v>
      </c>
      <c r="E3893" s="29" t="str">
        <f>Factor2Name</f>
        <v>Variety</v>
      </c>
      <c r="F3893" s="30" t="s">
        <v>46</v>
      </c>
      <c r="H3893" s="29" t="str">
        <f>Factor2Name</f>
        <v>Variety</v>
      </c>
      <c r="I3893" s="30" t="s">
        <v>46</v>
      </c>
      <c r="K3893" s="29" t="str">
        <f>Factor2Name</f>
        <v>Variety</v>
      </c>
      <c r="L3893" s="30" t="s">
        <v>46</v>
      </c>
    </row>
    <row r="3894" spans="2:12" ht="13" x14ac:dyDescent="0.3">
      <c r="B3894" s="29" t="str">
        <f>Factor3Name</f>
        <v>Fertiliser</v>
      </c>
      <c r="C3894" s="30" t="s">
        <v>45</v>
      </c>
      <c r="E3894" s="29" t="str">
        <f>Factor3Name</f>
        <v>Fertiliser</v>
      </c>
      <c r="F3894" s="30" t="s">
        <v>45</v>
      </c>
      <c r="H3894" s="29" t="str">
        <f>Factor3Name</f>
        <v>Fertiliser</v>
      </c>
      <c r="I3894" s="30" t="s">
        <v>45</v>
      </c>
      <c r="K3894" s="29" t="str">
        <f>Factor3Name</f>
        <v>Fertiliser</v>
      </c>
      <c r="L3894" s="30" t="s">
        <v>45</v>
      </c>
    </row>
    <row r="3895" spans="2:12" ht="13" x14ac:dyDescent="0.3">
      <c r="B3895" s="29" t="str">
        <f>Factor1Name</f>
        <v>Weeding</v>
      </c>
      <c r="C3895" s="30" t="s">
        <v>37</v>
      </c>
      <c r="E3895" s="29" t="str">
        <f>Factor1Name</f>
        <v>Weeding</v>
      </c>
      <c r="F3895" s="30" t="s">
        <v>37</v>
      </c>
      <c r="H3895" s="29" t="str">
        <f>Factor1Name</f>
        <v>Weeding</v>
      </c>
      <c r="I3895" s="30" t="s">
        <v>37</v>
      </c>
      <c r="K3895" s="29" t="str">
        <f>Factor1Name</f>
        <v>Weeding</v>
      </c>
      <c r="L3895" s="30" t="s">
        <v>37</v>
      </c>
    </row>
    <row r="3896" spans="2:12" ht="13" x14ac:dyDescent="0.3">
      <c r="B3896" s="25" t="s">
        <v>14</v>
      </c>
      <c r="C3896" s="26">
        <v>767.5</v>
      </c>
      <c r="E3896" s="25" t="s">
        <v>14</v>
      </c>
      <c r="F3896" s="26">
        <v>808.4</v>
      </c>
      <c r="H3896" s="25" t="s">
        <v>14</v>
      </c>
      <c r="I3896" s="26">
        <v>893.6</v>
      </c>
      <c r="K3896" s="25" t="s">
        <v>14</v>
      </c>
      <c r="L3896" s="26">
        <v>647</v>
      </c>
    </row>
    <row r="3898" spans="2:12" ht="13" x14ac:dyDescent="0.3">
      <c r="B3898" s="27" t="s">
        <v>3</v>
      </c>
      <c r="C3898" s="28">
        <v>2017</v>
      </c>
      <c r="E3898" s="27" t="s">
        <v>3</v>
      </c>
      <c r="F3898" s="28">
        <v>2017</v>
      </c>
      <c r="H3898" s="27" t="s">
        <v>3</v>
      </c>
      <c r="I3898" s="28">
        <v>2017</v>
      </c>
      <c r="K3898" s="27" t="s">
        <v>3</v>
      </c>
      <c r="L3898" s="28">
        <v>2017</v>
      </c>
    </row>
    <row r="3899" spans="2:12" ht="13" x14ac:dyDescent="0.3">
      <c r="B3899" s="29" t="str">
        <f>UnitName</f>
        <v>Plot</v>
      </c>
      <c r="C3899" s="30">
        <v>2</v>
      </c>
      <c r="E3899" s="29" t="str">
        <f>UnitName</f>
        <v>Plot</v>
      </c>
      <c r="F3899" s="30">
        <v>2</v>
      </c>
      <c r="H3899" s="29" t="str">
        <f>UnitName</f>
        <v>Plot</v>
      </c>
      <c r="I3899" s="30">
        <v>2</v>
      </c>
      <c r="K3899" s="29" t="str">
        <f>UnitName</f>
        <v>Plot</v>
      </c>
      <c r="L3899" s="30">
        <v>2</v>
      </c>
    </row>
    <row r="3900" spans="2:12" ht="13" x14ac:dyDescent="0.3">
      <c r="B3900" s="29" t="str">
        <f>BlockName</f>
        <v>Name</v>
      </c>
      <c r="C3900" s="30" t="s">
        <v>56</v>
      </c>
      <c r="E3900" s="29" t="str">
        <f>BlockName</f>
        <v>Name</v>
      </c>
      <c r="F3900" s="30" t="s">
        <v>56</v>
      </c>
      <c r="H3900" s="29" t="str">
        <f>BlockName</f>
        <v>Name</v>
      </c>
      <c r="I3900" s="30" t="s">
        <v>56</v>
      </c>
      <c r="K3900" s="29" t="str">
        <f>BlockName</f>
        <v>Name</v>
      </c>
      <c r="L3900" s="30" t="s">
        <v>56</v>
      </c>
    </row>
    <row r="3901" spans="2:12" ht="13" x14ac:dyDescent="0.3">
      <c r="B3901" s="29" t="str">
        <f>Factor2Name</f>
        <v>Variety</v>
      </c>
      <c r="C3901" s="30" t="s">
        <v>46</v>
      </c>
      <c r="E3901" s="29" t="str">
        <f>Factor2Name</f>
        <v>Variety</v>
      </c>
      <c r="F3901" s="30" t="s">
        <v>46</v>
      </c>
      <c r="H3901" s="29" t="str">
        <f>Factor2Name</f>
        <v>Variety</v>
      </c>
      <c r="I3901" s="30" t="s">
        <v>46</v>
      </c>
      <c r="K3901" s="29" t="str">
        <f>Factor2Name</f>
        <v>Variety</v>
      </c>
      <c r="L3901" s="30" t="s">
        <v>46</v>
      </c>
    </row>
    <row r="3902" spans="2:12" ht="13" x14ac:dyDescent="0.3">
      <c r="B3902" s="29" t="str">
        <f>Factor3Name</f>
        <v>Fertiliser</v>
      </c>
      <c r="C3902" s="30" t="s">
        <v>45</v>
      </c>
      <c r="E3902" s="29" t="str">
        <f>Factor3Name</f>
        <v>Fertiliser</v>
      </c>
      <c r="F3902" s="30" t="s">
        <v>45</v>
      </c>
      <c r="H3902" s="29" t="str">
        <f>Factor3Name</f>
        <v>Fertiliser</v>
      </c>
      <c r="I3902" s="30" t="s">
        <v>45</v>
      </c>
      <c r="K3902" s="29" t="str">
        <f>Factor3Name</f>
        <v>Fertiliser</v>
      </c>
      <c r="L3902" s="30" t="s">
        <v>45</v>
      </c>
    </row>
    <row r="3903" spans="2:12" ht="13" x14ac:dyDescent="0.3">
      <c r="B3903" s="29" t="str">
        <f>Factor1Name</f>
        <v>Weeding</v>
      </c>
      <c r="C3903" s="30" t="s">
        <v>37</v>
      </c>
      <c r="E3903" s="29" t="str">
        <f>Factor1Name</f>
        <v>Weeding</v>
      </c>
      <c r="F3903" s="30" t="s">
        <v>37</v>
      </c>
      <c r="H3903" s="29" t="str">
        <f>Factor1Name</f>
        <v>Weeding</v>
      </c>
      <c r="I3903" s="30" t="s">
        <v>37</v>
      </c>
      <c r="K3903" s="29" t="str">
        <f>Factor1Name</f>
        <v>Weeding</v>
      </c>
      <c r="L3903" s="30" t="s">
        <v>37</v>
      </c>
    </row>
    <row r="3904" spans="2:12" ht="13" x14ac:dyDescent="0.3">
      <c r="B3904" s="25" t="s">
        <v>14</v>
      </c>
      <c r="C3904" s="26">
        <v>852.1</v>
      </c>
      <c r="E3904" s="25" t="s">
        <v>14</v>
      </c>
      <c r="F3904" s="26">
        <v>847.7</v>
      </c>
      <c r="H3904" s="25" t="s">
        <v>14</v>
      </c>
      <c r="I3904" s="26">
        <v>730</v>
      </c>
      <c r="K3904" s="25" t="s">
        <v>14</v>
      </c>
      <c r="L3904" s="26">
        <v>791.7</v>
      </c>
    </row>
    <row r="3906" spans="2:12" ht="13" x14ac:dyDescent="0.3">
      <c r="B3906" s="27" t="s">
        <v>3</v>
      </c>
      <c r="C3906" s="28">
        <v>2017</v>
      </c>
      <c r="E3906" s="27" t="s">
        <v>3</v>
      </c>
      <c r="F3906" s="28">
        <v>2017</v>
      </c>
      <c r="H3906" s="27" t="s">
        <v>3</v>
      </c>
      <c r="I3906" s="28">
        <v>2017</v>
      </c>
      <c r="K3906" s="27" t="s">
        <v>3</v>
      </c>
      <c r="L3906" s="28">
        <v>2017</v>
      </c>
    </row>
    <row r="3907" spans="2:12" ht="13" x14ac:dyDescent="0.3">
      <c r="B3907" s="29" t="str">
        <f>UnitName</f>
        <v>Plot</v>
      </c>
      <c r="C3907" s="30">
        <v>2</v>
      </c>
      <c r="E3907" s="29" t="str">
        <f>UnitName</f>
        <v>Plot</v>
      </c>
      <c r="F3907" s="30">
        <v>2</v>
      </c>
      <c r="H3907" s="29" t="str">
        <f>UnitName</f>
        <v>Plot</v>
      </c>
      <c r="I3907" s="30">
        <v>2</v>
      </c>
      <c r="K3907" s="29" t="str">
        <f>UnitName</f>
        <v>Plot</v>
      </c>
      <c r="L3907" s="30">
        <v>2</v>
      </c>
    </row>
    <row r="3908" spans="2:12" ht="13" x14ac:dyDescent="0.3">
      <c r="B3908" s="29" t="str">
        <f>BlockName</f>
        <v>Name</v>
      </c>
      <c r="C3908" s="30" t="s">
        <v>56</v>
      </c>
      <c r="E3908" s="29" t="str">
        <f>BlockName</f>
        <v>Name</v>
      </c>
      <c r="F3908" s="30" t="s">
        <v>56</v>
      </c>
      <c r="H3908" s="29" t="str">
        <f>BlockName</f>
        <v>Name</v>
      </c>
      <c r="I3908" s="30" t="s">
        <v>56</v>
      </c>
      <c r="K3908" s="29" t="str">
        <f>BlockName</f>
        <v>Name</v>
      </c>
      <c r="L3908" s="30" t="s">
        <v>56</v>
      </c>
    </row>
    <row r="3909" spans="2:12" ht="13" x14ac:dyDescent="0.3">
      <c r="B3909" s="29" t="str">
        <f>Factor2Name</f>
        <v>Variety</v>
      </c>
      <c r="C3909" s="30" t="s">
        <v>46</v>
      </c>
      <c r="E3909" s="29" t="str">
        <f>Factor2Name</f>
        <v>Variety</v>
      </c>
      <c r="F3909" s="30" t="s">
        <v>46</v>
      </c>
      <c r="H3909" s="29" t="str">
        <f>Factor2Name</f>
        <v>Variety</v>
      </c>
      <c r="I3909" s="30" t="s">
        <v>46</v>
      </c>
      <c r="K3909" s="29" t="str">
        <f>Factor2Name</f>
        <v>Variety</v>
      </c>
      <c r="L3909" s="30" t="s">
        <v>46</v>
      </c>
    </row>
    <row r="3910" spans="2:12" ht="13" x14ac:dyDescent="0.3">
      <c r="B3910" s="29" t="str">
        <f>Factor3Name</f>
        <v>Fertiliser</v>
      </c>
      <c r="C3910" s="30" t="s">
        <v>45</v>
      </c>
      <c r="E3910" s="29" t="str">
        <f>Factor3Name</f>
        <v>Fertiliser</v>
      </c>
      <c r="F3910" s="30" t="s">
        <v>45</v>
      </c>
      <c r="H3910" s="29" t="str">
        <f>Factor3Name</f>
        <v>Fertiliser</v>
      </c>
      <c r="I3910" s="30" t="s">
        <v>45</v>
      </c>
      <c r="K3910" s="29" t="str">
        <f>Factor3Name</f>
        <v>Fertiliser</v>
      </c>
      <c r="L3910" s="30" t="s">
        <v>45</v>
      </c>
    </row>
    <row r="3911" spans="2:12" ht="13" x14ac:dyDescent="0.3">
      <c r="B3911" s="29" t="str">
        <f>Factor1Name</f>
        <v>Weeding</v>
      </c>
      <c r="C3911" s="30" t="s">
        <v>37</v>
      </c>
      <c r="E3911" s="29" t="str">
        <f>Factor1Name</f>
        <v>Weeding</v>
      </c>
      <c r="F3911" s="30" t="s">
        <v>37</v>
      </c>
      <c r="H3911" s="29" t="str">
        <f>Factor1Name</f>
        <v>Weeding</v>
      </c>
      <c r="I3911" s="30" t="s">
        <v>37</v>
      </c>
      <c r="K3911" s="29" t="str">
        <f>Factor1Name</f>
        <v>Weeding</v>
      </c>
      <c r="L3911" s="30" t="s">
        <v>37</v>
      </c>
    </row>
    <row r="3912" spans="2:12" ht="13" x14ac:dyDescent="0.3">
      <c r="B3912" s="25" t="s">
        <v>14</v>
      </c>
      <c r="C3912" s="26">
        <v>875.8</v>
      </c>
      <c r="E3912" s="25" t="s">
        <v>14</v>
      </c>
      <c r="F3912" s="26">
        <v>897</v>
      </c>
      <c r="H3912" s="25" t="s">
        <v>14</v>
      </c>
      <c r="I3912" s="26">
        <v>924.4</v>
      </c>
      <c r="K3912" s="25" t="s">
        <v>14</v>
      </c>
      <c r="L3912" s="26">
        <v>787.9</v>
      </c>
    </row>
    <row r="3914" spans="2:12" ht="13" x14ac:dyDescent="0.3">
      <c r="B3914" s="27" t="s">
        <v>3</v>
      </c>
      <c r="C3914" s="28">
        <v>2017</v>
      </c>
      <c r="E3914" s="27" t="s">
        <v>3</v>
      </c>
      <c r="F3914" s="28">
        <v>2017</v>
      </c>
      <c r="H3914" s="27" t="s">
        <v>3</v>
      </c>
      <c r="I3914" s="28">
        <v>2017</v>
      </c>
      <c r="K3914" s="27" t="s">
        <v>3</v>
      </c>
      <c r="L3914" s="28">
        <v>2017</v>
      </c>
    </row>
    <row r="3915" spans="2:12" ht="13" x14ac:dyDescent="0.3">
      <c r="B3915" s="29" t="str">
        <f>UnitName</f>
        <v>Plot</v>
      </c>
      <c r="C3915" s="30">
        <v>2</v>
      </c>
      <c r="E3915" s="29" t="str">
        <f>UnitName</f>
        <v>Plot</v>
      </c>
      <c r="F3915" s="30">
        <v>2</v>
      </c>
      <c r="H3915" s="29" t="str">
        <f>UnitName</f>
        <v>Plot</v>
      </c>
      <c r="I3915" s="30">
        <v>2</v>
      </c>
      <c r="K3915" s="29" t="str">
        <f>UnitName</f>
        <v>Plot</v>
      </c>
      <c r="L3915" s="30">
        <v>2</v>
      </c>
    </row>
    <row r="3916" spans="2:12" ht="13" x14ac:dyDescent="0.3">
      <c r="B3916" s="29" t="str">
        <f>BlockName</f>
        <v>Name</v>
      </c>
      <c r="C3916" s="30" t="s">
        <v>56</v>
      </c>
      <c r="E3916" s="29" t="str">
        <f>BlockName</f>
        <v>Name</v>
      </c>
      <c r="F3916" s="30" t="s">
        <v>56</v>
      </c>
      <c r="H3916" s="29" t="str">
        <f>BlockName</f>
        <v>Name</v>
      </c>
      <c r="I3916" s="30" t="s">
        <v>56</v>
      </c>
      <c r="K3916" s="29" t="str">
        <f>BlockName</f>
        <v>Name</v>
      </c>
      <c r="L3916" s="30" t="s">
        <v>56</v>
      </c>
    </row>
    <row r="3917" spans="2:12" ht="13" x14ac:dyDescent="0.3">
      <c r="B3917" s="29" t="str">
        <f>Factor2Name</f>
        <v>Variety</v>
      </c>
      <c r="C3917" s="30" t="s">
        <v>46</v>
      </c>
      <c r="E3917" s="29" t="str">
        <f>Factor2Name</f>
        <v>Variety</v>
      </c>
      <c r="F3917" s="30" t="s">
        <v>46</v>
      </c>
      <c r="H3917" s="29" t="str">
        <f>Factor2Name</f>
        <v>Variety</v>
      </c>
      <c r="I3917" s="30" t="s">
        <v>46</v>
      </c>
      <c r="K3917" s="29" t="str">
        <f>Factor2Name</f>
        <v>Variety</v>
      </c>
      <c r="L3917" s="30" t="s">
        <v>46</v>
      </c>
    </row>
    <row r="3918" spans="2:12" ht="13" x14ac:dyDescent="0.3">
      <c r="B3918" s="29" t="str">
        <f>Factor3Name</f>
        <v>Fertiliser</v>
      </c>
      <c r="C3918" s="30" t="s">
        <v>45</v>
      </c>
      <c r="E3918" s="29" t="str">
        <f>Factor3Name</f>
        <v>Fertiliser</v>
      </c>
      <c r="F3918" s="30" t="s">
        <v>45</v>
      </c>
      <c r="H3918" s="29" t="str">
        <f>Factor3Name</f>
        <v>Fertiliser</v>
      </c>
      <c r="I3918" s="30" t="s">
        <v>45</v>
      </c>
      <c r="K3918" s="29" t="str">
        <f>Factor3Name</f>
        <v>Fertiliser</v>
      </c>
      <c r="L3918" s="30" t="s">
        <v>45</v>
      </c>
    </row>
    <row r="3919" spans="2:12" ht="13" x14ac:dyDescent="0.3">
      <c r="B3919" s="29" t="str">
        <f>Factor1Name</f>
        <v>Weeding</v>
      </c>
      <c r="C3919" s="30" t="s">
        <v>37</v>
      </c>
      <c r="E3919" s="29" t="str">
        <f>Factor1Name</f>
        <v>Weeding</v>
      </c>
      <c r="F3919" s="30" t="s">
        <v>37</v>
      </c>
      <c r="H3919" s="29" t="str">
        <f>Factor1Name</f>
        <v>Weeding</v>
      </c>
      <c r="I3919" s="30" t="s">
        <v>37</v>
      </c>
      <c r="K3919" s="29" t="str">
        <f>Factor1Name</f>
        <v>Weeding</v>
      </c>
      <c r="L3919" s="30" t="s">
        <v>37</v>
      </c>
    </row>
    <row r="3920" spans="2:12" ht="13" x14ac:dyDescent="0.3">
      <c r="B3920" s="25" t="s">
        <v>14</v>
      </c>
      <c r="C3920" s="26">
        <v>734.3</v>
      </c>
      <c r="E3920" s="25" t="s">
        <v>14</v>
      </c>
      <c r="F3920" s="26">
        <v>759.7</v>
      </c>
      <c r="H3920" s="25" t="s">
        <v>14</v>
      </c>
      <c r="I3920" s="26">
        <v>873.7</v>
      </c>
      <c r="K3920" s="25" t="s">
        <v>14</v>
      </c>
      <c r="L3920" s="26">
        <v>907.8</v>
      </c>
    </row>
    <row r="3922" spans="2:12" ht="13" x14ac:dyDescent="0.3">
      <c r="B3922" s="27" t="s">
        <v>3</v>
      </c>
      <c r="C3922" s="28">
        <v>2017</v>
      </c>
      <c r="E3922" s="27" t="s">
        <v>3</v>
      </c>
      <c r="F3922" s="28">
        <v>2017</v>
      </c>
      <c r="H3922" s="27" t="s">
        <v>3</v>
      </c>
      <c r="I3922" s="28">
        <v>2017</v>
      </c>
      <c r="K3922" s="27" t="s">
        <v>3</v>
      </c>
      <c r="L3922" s="28">
        <v>2017</v>
      </c>
    </row>
    <row r="3923" spans="2:12" ht="13" x14ac:dyDescent="0.3">
      <c r="B3923" s="29" t="str">
        <f>UnitName</f>
        <v>Plot</v>
      </c>
      <c r="C3923" s="30">
        <v>3</v>
      </c>
      <c r="E3923" s="29" t="str">
        <f>UnitName</f>
        <v>Plot</v>
      </c>
      <c r="F3923" s="30">
        <v>3</v>
      </c>
      <c r="H3923" s="29" t="str">
        <f>UnitName</f>
        <v>Plot</v>
      </c>
      <c r="I3923" s="30">
        <v>3</v>
      </c>
      <c r="K3923" s="29" t="str">
        <f>UnitName</f>
        <v>Plot</v>
      </c>
      <c r="L3923" s="30">
        <v>3</v>
      </c>
    </row>
    <row r="3924" spans="2:12" ht="13" x14ac:dyDescent="0.3">
      <c r="B3924" s="29" t="str">
        <f>BlockName</f>
        <v>Name</v>
      </c>
      <c r="C3924" s="30" t="s">
        <v>56</v>
      </c>
      <c r="E3924" s="29" t="str">
        <f>BlockName</f>
        <v>Name</v>
      </c>
      <c r="F3924" s="30" t="s">
        <v>56</v>
      </c>
      <c r="H3924" s="29" t="str">
        <f>BlockName</f>
        <v>Name</v>
      </c>
      <c r="I3924" s="30" t="s">
        <v>56</v>
      </c>
      <c r="K3924" s="29" t="str">
        <f>BlockName</f>
        <v>Name</v>
      </c>
      <c r="L3924" s="30" t="s">
        <v>56</v>
      </c>
    </row>
    <row r="3925" spans="2:12" ht="13" x14ac:dyDescent="0.3">
      <c r="B3925" s="29" t="str">
        <f>Factor2Name</f>
        <v>Variety</v>
      </c>
      <c r="C3925" s="30" t="s">
        <v>46</v>
      </c>
      <c r="E3925" s="29" t="str">
        <f>Factor2Name</f>
        <v>Variety</v>
      </c>
      <c r="F3925" s="30" t="s">
        <v>46</v>
      </c>
      <c r="H3925" s="29" t="str">
        <f>Factor2Name</f>
        <v>Variety</v>
      </c>
      <c r="I3925" s="30" t="s">
        <v>46</v>
      </c>
      <c r="K3925" s="29" t="str">
        <f>Factor2Name</f>
        <v>Variety</v>
      </c>
      <c r="L3925" s="30" t="s">
        <v>46</v>
      </c>
    </row>
    <row r="3926" spans="2:12" ht="13" x14ac:dyDescent="0.3">
      <c r="B3926" s="29" t="str">
        <f>Factor3Name</f>
        <v>Fertiliser</v>
      </c>
      <c r="C3926" s="30" t="s">
        <v>45</v>
      </c>
      <c r="E3926" s="29" t="str">
        <f>Factor3Name</f>
        <v>Fertiliser</v>
      </c>
      <c r="F3926" s="30" t="s">
        <v>45</v>
      </c>
      <c r="H3926" s="29" t="str">
        <f>Factor3Name</f>
        <v>Fertiliser</v>
      </c>
      <c r="I3926" s="30" t="s">
        <v>45</v>
      </c>
      <c r="K3926" s="29" t="str">
        <f>Factor3Name</f>
        <v>Fertiliser</v>
      </c>
      <c r="L3926" s="30" t="s">
        <v>45</v>
      </c>
    </row>
    <row r="3927" spans="2:12" ht="13" x14ac:dyDescent="0.3">
      <c r="B3927" s="29" t="str">
        <f>Factor1Name</f>
        <v>Weeding</v>
      </c>
      <c r="C3927" s="30" t="s">
        <v>37</v>
      </c>
      <c r="E3927" s="29" t="str">
        <f>Factor1Name</f>
        <v>Weeding</v>
      </c>
      <c r="F3927" s="30" t="s">
        <v>37</v>
      </c>
      <c r="H3927" s="29" t="str">
        <f>Factor1Name</f>
        <v>Weeding</v>
      </c>
      <c r="I3927" s="30" t="s">
        <v>37</v>
      </c>
      <c r="K3927" s="29" t="str">
        <f>Factor1Name</f>
        <v>Weeding</v>
      </c>
      <c r="L3927" s="30" t="s">
        <v>37</v>
      </c>
    </row>
    <row r="3928" spans="2:12" ht="13" x14ac:dyDescent="0.3">
      <c r="B3928" s="25" t="s">
        <v>14</v>
      </c>
      <c r="C3928" s="26">
        <v>705.9</v>
      </c>
      <c r="E3928" s="25" t="s">
        <v>14</v>
      </c>
      <c r="F3928" s="26">
        <v>779.2</v>
      </c>
      <c r="H3928" s="25" t="s">
        <v>14</v>
      </c>
      <c r="I3928" s="26">
        <v>751.7</v>
      </c>
      <c r="K3928" s="25" t="s">
        <v>14</v>
      </c>
      <c r="L3928" s="26">
        <v>704.7</v>
      </c>
    </row>
    <row r="3930" spans="2:12" ht="13" x14ac:dyDescent="0.3">
      <c r="B3930" s="27" t="s">
        <v>3</v>
      </c>
      <c r="C3930" s="28">
        <v>2017</v>
      </c>
      <c r="E3930" s="27" t="s">
        <v>3</v>
      </c>
      <c r="F3930" s="28">
        <v>2017</v>
      </c>
      <c r="H3930" s="27" t="s">
        <v>3</v>
      </c>
      <c r="I3930" s="28">
        <v>2017</v>
      </c>
      <c r="K3930" s="27" t="s">
        <v>3</v>
      </c>
      <c r="L3930" s="28">
        <v>2017</v>
      </c>
    </row>
    <row r="3931" spans="2:12" ht="13" x14ac:dyDescent="0.3">
      <c r="B3931" s="29" t="str">
        <f>UnitName</f>
        <v>Plot</v>
      </c>
      <c r="C3931" s="30">
        <v>3</v>
      </c>
      <c r="E3931" s="29" t="str">
        <f>UnitName</f>
        <v>Plot</v>
      </c>
      <c r="F3931" s="30">
        <v>3</v>
      </c>
      <c r="H3931" s="29" t="str">
        <f>UnitName</f>
        <v>Plot</v>
      </c>
      <c r="I3931" s="30">
        <v>3</v>
      </c>
      <c r="K3931" s="29" t="str">
        <f>UnitName</f>
        <v>Plot</v>
      </c>
      <c r="L3931" s="30">
        <v>3</v>
      </c>
    </row>
    <row r="3932" spans="2:12" ht="13" x14ac:dyDescent="0.3">
      <c r="B3932" s="29" t="str">
        <f>BlockName</f>
        <v>Name</v>
      </c>
      <c r="C3932" s="30" t="s">
        <v>56</v>
      </c>
      <c r="E3932" s="29" t="str">
        <f>BlockName</f>
        <v>Name</v>
      </c>
      <c r="F3932" s="30" t="s">
        <v>56</v>
      </c>
      <c r="H3932" s="29" t="str">
        <f>BlockName</f>
        <v>Name</v>
      </c>
      <c r="I3932" s="30" t="s">
        <v>56</v>
      </c>
      <c r="K3932" s="29" t="str">
        <f>BlockName</f>
        <v>Name</v>
      </c>
      <c r="L3932" s="30" t="s">
        <v>56</v>
      </c>
    </row>
    <row r="3933" spans="2:12" ht="13" x14ac:dyDescent="0.3">
      <c r="B3933" s="29" t="str">
        <f>Factor2Name</f>
        <v>Variety</v>
      </c>
      <c r="C3933" s="30" t="s">
        <v>46</v>
      </c>
      <c r="E3933" s="29" t="str">
        <f>Factor2Name</f>
        <v>Variety</v>
      </c>
      <c r="F3933" s="30" t="s">
        <v>46</v>
      </c>
      <c r="H3933" s="29" t="str">
        <f>Factor2Name</f>
        <v>Variety</v>
      </c>
      <c r="I3933" s="30" t="s">
        <v>46</v>
      </c>
      <c r="K3933" s="29" t="str">
        <f>Factor2Name</f>
        <v>Variety</v>
      </c>
      <c r="L3933" s="30" t="s">
        <v>46</v>
      </c>
    </row>
    <row r="3934" spans="2:12" ht="13" x14ac:dyDescent="0.3">
      <c r="B3934" s="29" t="str">
        <f>Factor3Name</f>
        <v>Fertiliser</v>
      </c>
      <c r="C3934" s="30" t="s">
        <v>45</v>
      </c>
      <c r="E3934" s="29" t="str">
        <f>Factor3Name</f>
        <v>Fertiliser</v>
      </c>
      <c r="F3934" s="30" t="s">
        <v>45</v>
      </c>
      <c r="H3934" s="29" t="str">
        <f>Factor3Name</f>
        <v>Fertiliser</v>
      </c>
      <c r="I3934" s="30" t="s">
        <v>45</v>
      </c>
      <c r="K3934" s="29" t="str">
        <f>Factor3Name</f>
        <v>Fertiliser</v>
      </c>
      <c r="L3934" s="30" t="s">
        <v>45</v>
      </c>
    </row>
    <row r="3935" spans="2:12" ht="13" x14ac:dyDescent="0.3">
      <c r="B3935" s="29" t="str">
        <f>Factor1Name</f>
        <v>Weeding</v>
      </c>
      <c r="C3935" s="30" t="s">
        <v>37</v>
      </c>
      <c r="E3935" s="29" t="str">
        <f>Factor1Name</f>
        <v>Weeding</v>
      </c>
      <c r="F3935" s="30" t="s">
        <v>37</v>
      </c>
      <c r="H3935" s="29" t="str">
        <f>Factor1Name</f>
        <v>Weeding</v>
      </c>
      <c r="I3935" s="30" t="s">
        <v>37</v>
      </c>
      <c r="K3935" s="29" t="str">
        <f>Factor1Name</f>
        <v>Weeding</v>
      </c>
      <c r="L3935" s="30" t="s">
        <v>37</v>
      </c>
    </row>
    <row r="3936" spans="2:12" ht="13" x14ac:dyDescent="0.3">
      <c r="B3936" s="25" t="s">
        <v>14</v>
      </c>
      <c r="C3936" s="26">
        <v>838.9</v>
      </c>
      <c r="E3936" s="25" t="s">
        <v>14</v>
      </c>
      <c r="F3936" s="26">
        <v>512</v>
      </c>
      <c r="H3936" s="25" t="s">
        <v>14</v>
      </c>
      <c r="I3936" s="26">
        <v>869.1</v>
      </c>
      <c r="K3936" s="25" t="s">
        <v>14</v>
      </c>
      <c r="L3936" s="26">
        <v>804.4</v>
      </c>
    </row>
    <row r="3938" spans="2:12" ht="13" x14ac:dyDescent="0.3">
      <c r="B3938" s="27" t="s">
        <v>3</v>
      </c>
      <c r="C3938" s="28">
        <v>2017</v>
      </c>
      <c r="E3938" s="27" t="s">
        <v>3</v>
      </c>
      <c r="F3938" s="28">
        <v>2017</v>
      </c>
      <c r="H3938" s="27" t="s">
        <v>3</v>
      </c>
      <c r="I3938" s="28">
        <v>2017</v>
      </c>
      <c r="K3938" s="27" t="s">
        <v>3</v>
      </c>
      <c r="L3938" s="28">
        <v>2017</v>
      </c>
    </row>
    <row r="3939" spans="2:12" ht="13" x14ac:dyDescent="0.3">
      <c r="B3939" s="29" t="str">
        <f>UnitName</f>
        <v>Plot</v>
      </c>
      <c r="C3939" s="30">
        <v>3</v>
      </c>
      <c r="E3939" s="29" t="str">
        <f>UnitName</f>
        <v>Plot</v>
      </c>
      <c r="F3939" s="30">
        <v>3</v>
      </c>
      <c r="H3939" s="29" t="str">
        <f>UnitName</f>
        <v>Plot</v>
      </c>
      <c r="I3939" s="30">
        <v>3</v>
      </c>
      <c r="K3939" s="29" t="str">
        <f>UnitName</f>
        <v>Plot</v>
      </c>
      <c r="L3939" s="30">
        <v>3</v>
      </c>
    </row>
    <row r="3940" spans="2:12" ht="13" x14ac:dyDescent="0.3">
      <c r="B3940" s="29" t="str">
        <f>BlockName</f>
        <v>Name</v>
      </c>
      <c r="C3940" s="30" t="s">
        <v>56</v>
      </c>
      <c r="E3940" s="29" t="str">
        <f>BlockName</f>
        <v>Name</v>
      </c>
      <c r="F3940" s="30" t="s">
        <v>56</v>
      </c>
      <c r="H3940" s="29" t="str">
        <f>BlockName</f>
        <v>Name</v>
      </c>
      <c r="I3940" s="30" t="s">
        <v>56</v>
      </c>
      <c r="K3940" s="29" t="str">
        <f>BlockName</f>
        <v>Name</v>
      </c>
      <c r="L3940" s="30" t="s">
        <v>56</v>
      </c>
    </row>
    <row r="3941" spans="2:12" ht="13" x14ac:dyDescent="0.3">
      <c r="B3941" s="29" t="str">
        <f>Factor2Name</f>
        <v>Variety</v>
      </c>
      <c r="C3941" s="30" t="s">
        <v>46</v>
      </c>
      <c r="E3941" s="29" t="str">
        <f>Factor2Name</f>
        <v>Variety</v>
      </c>
      <c r="F3941" s="30" t="s">
        <v>46</v>
      </c>
      <c r="H3941" s="29" t="str">
        <f>Factor2Name</f>
        <v>Variety</v>
      </c>
      <c r="I3941" s="30" t="s">
        <v>46</v>
      </c>
      <c r="K3941" s="29" t="str">
        <f>Factor2Name</f>
        <v>Variety</v>
      </c>
      <c r="L3941" s="30" t="s">
        <v>46</v>
      </c>
    </row>
    <row r="3942" spans="2:12" ht="13" x14ac:dyDescent="0.3">
      <c r="B3942" s="29" t="str">
        <f>Factor3Name</f>
        <v>Fertiliser</v>
      </c>
      <c r="C3942" s="30" t="s">
        <v>45</v>
      </c>
      <c r="E3942" s="29" t="str">
        <f>Factor3Name</f>
        <v>Fertiliser</v>
      </c>
      <c r="F3942" s="30" t="s">
        <v>45</v>
      </c>
      <c r="H3942" s="29" t="str">
        <f>Factor3Name</f>
        <v>Fertiliser</v>
      </c>
      <c r="I3942" s="30" t="s">
        <v>45</v>
      </c>
      <c r="K3942" s="29" t="str">
        <f>Factor3Name</f>
        <v>Fertiliser</v>
      </c>
      <c r="L3942" s="30" t="s">
        <v>45</v>
      </c>
    </row>
    <row r="3943" spans="2:12" ht="13" x14ac:dyDescent="0.3">
      <c r="B3943" s="29" t="str">
        <f>Factor1Name</f>
        <v>Weeding</v>
      </c>
      <c r="C3943" s="30" t="s">
        <v>37</v>
      </c>
      <c r="E3943" s="29" t="str">
        <f>Factor1Name</f>
        <v>Weeding</v>
      </c>
      <c r="F3943" s="30" t="s">
        <v>37</v>
      </c>
      <c r="H3943" s="29" t="str">
        <f>Factor1Name</f>
        <v>Weeding</v>
      </c>
      <c r="I3943" s="30" t="s">
        <v>37</v>
      </c>
      <c r="K3943" s="29" t="str">
        <f>Factor1Name</f>
        <v>Weeding</v>
      </c>
      <c r="L3943" s="30" t="s">
        <v>37</v>
      </c>
    </row>
    <row r="3944" spans="2:12" ht="13" x14ac:dyDescent="0.3">
      <c r="B3944" s="25" t="s">
        <v>14</v>
      </c>
      <c r="C3944" s="26">
        <v>904.7</v>
      </c>
      <c r="E3944" s="25" t="s">
        <v>14</v>
      </c>
      <c r="F3944" s="26">
        <v>941.6</v>
      </c>
      <c r="H3944" s="25" t="s">
        <v>14</v>
      </c>
      <c r="I3944" s="26">
        <v>846.3</v>
      </c>
      <c r="K3944" s="25" t="s">
        <v>14</v>
      </c>
      <c r="L3944" s="26">
        <v>967.7</v>
      </c>
    </row>
    <row r="3946" spans="2:12" ht="13" x14ac:dyDescent="0.3">
      <c r="B3946" s="27" t="s">
        <v>3</v>
      </c>
      <c r="C3946" s="28">
        <v>2017</v>
      </c>
      <c r="E3946" s="27" t="s">
        <v>3</v>
      </c>
      <c r="F3946" s="28">
        <v>2017</v>
      </c>
      <c r="H3946" s="27" t="s">
        <v>3</v>
      </c>
      <c r="I3946" s="28">
        <v>2017</v>
      </c>
      <c r="K3946" s="27" t="s">
        <v>3</v>
      </c>
      <c r="L3946" s="28">
        <v>2017</v>
      </c>
    </row>
    <row r="3947" spans="2:12" ht="13" x14ac:dyDescent="0.3">
      <c r="B3947" s="29" t="str">
        <f>UnitName</f>
        <v>Plot</v>
      </c>
      <c r="C3947" s="30">
        <v>3</v>
      </c>
      <c r="E3947" s="29" t="str">
        <f>UnitName</f>
        <v>Plot</v>
      </c>
      <c r="F3947" s="30">
        <v>3</v>
      </c>
      <c r="H3947" s="29" t="str">
        <f>UnitName</f>
        <v>Plot</v>
      </c>
      <c r="I3947" s="30">
        <v>3</v>
      </c>
      <c r="K3947" s="29" t="str">
        <f>UnitName</f>
        <v>Plot</v>
      </c>
      <c r="L3947" s="30">
        <v>3</v>
      </c>
    </row>
    <row r="3948" spans="2:12" ht="13" x14ac:dyDescent="0.3">
      <c r="B3948" s="29" t="str">
        <f>BlockName</f>
        <v>Name</v>
      </c>
      <c r="C3948" s="30" t="s">
        <v>56</v>
      </c>
      <c r="E3948" s="29" t="str">
        <f>BlockName</f>
        <v>Name</v>
      </c>
      <c r="F3948" s="30" t="s">
        <v>56</v>
      </c>
      <c r="H3948" s="29" t="str">
        <f>BlockName</f>
        <v>Name</v>
      </c>
      <c r="I3948" s="30" t="s">
        <v>56</v>
      </c>
      <c r="K3948" s="29" t="str">
        <f>BlockName</f>
        <v>Name</v>
      </c>
      <c r="L3948" s="30" t="s">
        <v>56</v>
      </c>
    </row>
    <row r="3949" spans="2:12" ht="13" x14ac:dyDescent="0.3">
      <c r="B3949" s="29" t="str">
        <f>Factor2Name</f>
        <v>Variety</v>
      </c>
      <c r="C3949" s="30" t="s">
        <v>46</v>
      </c>
      <c r="E3949" s="29" t="str">
        <f>Factor2Name</f>
        <v>Variety</v>
      </c>
      <c r="F3949" s="30" t="s">
        <v>46</v>
      </c>
      <c r="H3949" s="29" t="str">
        <f>Factor2Name</f>
        <v>Variety</v>
      </c>
      <c r="I3949" s="30" t="s">
        <v>46</v>
      </c>
      <c r="K3949" s="29" t="str">
        <f>Factor2Name</f>
        <v>Variety</v>
      </c>
      <c r="L3949" s="30" t="s">
        <v>46</v>
      </c>
    </row>
    <row r="3950" spans="2:12" ht="13" x14ac:dyDescent="0.3">
      <c r="B3950" s="29" t="str">
        <f>Factor3Name</f>
        <v>Fertiliser</v>
      </c>
      <c r="C3950" s="30" t="s">
        <v>45</v>
      </c>
      <c r="E3950" s="29" t="str">
        <f>Factor3Name</f>
        <v>Fertiliser</v>
      </c>
      <c r="F3950" s="30" t="s">
        <v>45</v>
      </c>
      <c r="H3950" s="29" t="str">
        <f>Factor3Name</f>
        <v>Fertiliser</v>
      </c>
      <c r="I3950" s="30" t="s">
        <v>45</v>
      </c>
      <c r="K3950" s="29" t="str">
        <f>Factor3Name</f>
        <v>Fertiliser</v>
      </c>
      <c r="L3950" s="30" t="s">
        <v>45</v>
      </c>
    </row>
    <row r="3951" spans="2:12" ht="13" x14ac:dyDescent="0.3">
      <c r="B3951" s="29" t="str">
        <f>Factor1Name</f>
        <v>Weeding</v>
      </c>
      <c r="C3951" s="30" t="s">
        <v>37</v>
      </c>
      <c r="E3951" s="29" t="str">
        <f>Factor1Name</f>
        <v>Weeding</v>
      </c>
      <c r="F3951" s="30" t="s">
        <v>37</v>
      </c>
      <c r="H3951" s="29" t="str">
        <f>Factor1Name</f>
        <v>Weeding</v>
      </c>
      <c r="I3951" s="30" t="s">
        <v>37</v>
      </c>
      <c r="K3951" s="29" t="str">
        <f>Factor1Name</f>
        <v>Weeding</v>
      </c>
      <c r="L3951" s="30" t="s">
        <v>37</v>
      </c>
    </row>
    <row r="3952" spans="2:12" ht="13" x14ac:dyDescent="0.3">
      <c r="B3952" s="25" t="s">
        <v>14</v>
      </c>
      <c r="C3952" s="26">
        <v>709.2</v>
      </c>
      <c r="E3952" s="25" t="s">
        <v>14</v>
      </c>
      <c r="F3952" s="26">
        <v>739.5</v>
      </c>
      <c r="H3952" s="25" t="s">
        <v>14</v>
      </c>
      <c r="I3952" s="26">
        <v>907.3</v>
      </c>
      <c r="K3952" s="25" t="s">
        <v>14</v>
      </c>
      <c r="L3952" s="26">
        <v>980.7</v>
      </c>
    </row>
    <row r="3954" spans="2:12" ht="13" x14ac:dyDescent="0.3">
      <c r="B3954" s="27" t="s">
        <v>3</v>
      </c>
      <c r="C3954" s="28">
        <v>2017</v>
      </c>
      <c r="E3954" s="27" t="s">
        <v>3</v>
      </c>
      <c r="F3954" s="28">
        <v>2017</v>
      </c>
      <c r="H3954" s="27" t="s">
        <v>3</v>
      </c>
      <c r="I3954" s="28">
        <v>2017</v>
      </c>
      <c r="K3954" s="27" t="s">
        <v>3</v>
      </c>
      <c r="L3954" s="28">
        <v>2017</v>
      </c>
    </row>
    <row r="3955" spans="2:12" ht="13" x14ac:dyDescent="0.3">
      <c r="B3955" s="29" t="str">
        <f>UnitName</f>
        <v>Plot</v>
      </c>
      <c r="C3955" s="30">
        <v>3</v>
      </c>
      <c r="E3955" s="29" t="str">
        <f>UnitName</f>
        <v>Plot</v>
      </c>
      <c r="F3955" s="30">
        <v>3</v>
      </c>
      <c r="H3955" s="29" t="str">
        <f>UnitName</f>
        <v>Plot</v>
      </c>
      <c r="I3955" s="30">
        <v>3</v>
      </c>
      <c r="K3955" s="29" t="str">
        <f>UnitName</f>
        <v>Plot</v>
      </c>
      <c r="L3955" s="30">
        <v>3</v>
      </c>
    </row>
    <row r="3956" spans="2:12" ht="13" x14ac:dyDescent="0.3">
      <c r="B3956" s="29" t="str">
        <f>BlockName</f>
        <v>Name</v>
      </c>
      <c r="C3956" s="30" t="s">
        <v>56</v>
      </c>
      <c r="E3956" s="29" t="str">
        <f>BlockName</f>
        <v>Name</v>
      </c>
      <c r="F3956" s="30" t="s">
        <v>56</v>
      </c>
      <c r="H3956" s="29" t="str">
        <f>BlockName</f>
        <v>Name</v>
      </c>
      <c r="I3956" s="30" t="s">
        <v>56</v>
      </c>
      <c r="K3956" s="29" t="str">
        <f>BlockName</f>
        <v>Name</v>
      </c>
      <c r="L3956" s="30" t="s">
        <v>56</v>
      </c>
    </row>
    <row r="3957" spans="2:12" ht="13" x14ac:dyDescent="0.3">
      <c r="B3957" s="29" t="str">
        <f>Factor2Name</f>
        <v>Variety</v>
      </c>
      <c r="C3957" s="30" t="s">
        <v>46</v>
      </c>
      <c r="E3957" s="29" t="str">
        <f>Factor2Name</f>
        <v>Variety</v>
      </c>
      <c r="F3957" s="30" t="s">
        <v>46</v>
      </c>
      <c r="H3957" s="29" t="str">
        <f>Factor2Name</f>
        <v>Variety</v>
      </c>
      <c r="I3957" s="30" t="s">
        <v>46</v>
      </c>
      <c r="K3957" s="29" t="str">
        <f>Factor2Name</f>
        <v>Variety</v>
      </c>
      <c r="L3957" s="30" t="s">
        <v>46</v>
      </c>
    </row>
    <row r="3958" spans="2:12" ht="13" x14ac:dyDescent="0.3">
      <c r="B3958" s="29" t="str">
        <f>Factor3Name</f>
        <v>Fertiliser</v>
      </c>
      <c r="C3958" s="30" t="s">
        <v>45</v>
      </c>
      <c r="E3958" s="29" t="str">
        <f>Factor3Name</f>
        <v>Fertiliser</v>
      </c>
      <c r="F3958" s="30" t="s">
        <v>45</v>
      </c>
      <c r="H3958" s="29" t="str">
        <f>Factor3Name</f>
        <v>Fertiliser</v>
      </c>
      <c r="I3958" s="30" t="s">
        <v>45</v>
      </c>
      <c r="K3958" s="29" t="str">
        <f>Factor3Name</f>
        <v>Fertiliser</v>
      </c>
      <c r="L3958" s="30" t="s">
        <v>45</v>
      </c>
    </row>
    <row r="3959" spans="2:12" ht="13" x14ac:dyDescent="0.3">
      <c r="B3959" s="29" t="str">
        <f>Factor1Name</f>
        <v>Weeding</v>
      </c>
      <c r="C3959" s="30" t="s">
        <v>37</v>
      </c>
      <c r="E3959" s="29" t="str">
        <f>Factor1Name</f>
        <v>Weeding</v>
      </c>
      <c r="F3959" s="30" t="s">
        <v>37</v>
      </c>
      <c r="H3959" s="29" t="str">
        <f>Factor1Name</f>
        <v>Weeding</v>
      </c>
      <c r="I3959" s="30" t="s">
        <v>37</v>
      </c>
      <c r="K3959" s="29" t="str">
        <f>Factor1Name</f>
        <v>Weeding</v>
      </c>
      <c r="L3959" s="30" t="s">
        <v>37</v>
      </c>
    </row>
    <row r="3960" spans="2:12" ht="13" x14ac:dyDescent="0.3">
      <c r="B3960" s="25" t="s">
        <v>14</v>
      </c>
      <c r="C3960" s="26">
        <v>864.8</v>
      </c>
      <c r="E3960" s="25" t="s">
        <v>14</v>
      </c>
      <c r="F3960" s="26">
        <v>645.70000000000005</v>
      </c>
      <c r="H3960" s="25" t="s">
        <v>14</v>
      </c>
      <c r="I3960" s="26">
        <v>758.1</v>
      </c>
      <c r="K3960" s="25" t="s">
        <v>14</v>
      </c>
      <c r="L3960" s="26">
        <v>729</v>
      </c>
    </row>
    <row r="3962" spans="2:12" ht="13" x14ac:dyDescent="0.3">
      <c r="B3962" s="27" t="s">
        <v>3</v>
      </c>
      <c r="C3962" s="28">
        <v>2017</v>
      </c>
      <c r="E3962" s="27" t="s">
        <v>3</v>
      </c>
      <c r="F3962" s="28">
        <v>2017</v>
      </c>
      <c r="H3962" s="27" t="s">
        <v>3</v>
      </c>
      <c r="I3962" s="28">
        <v>2017</v>
      </c>
      <c r="K3962" s="27" t="s">
        <v>3</v>
      </c>
      <c r="L3962" s="28">
        <v>2017</v>
      </c>
    </row>
    <row r="3963" spans="2:12" ht="13" x14ac:dyDescent="0.3">
      <c r="B3963" s="29" t="str">
        <f>UnitName</f>
        <v>Plot</v>
      </c>
      <c r="C3963" s="30">
        <v>4</v>
      </c>
      <c r="E3963" s="29" t="str">
        <f>UnitName</f>
        <v>Plot</v>
      </c>
      <c r="F3963" s="30">
        <v>4</v>
      </c>
      <c r="H3963" s="29" t="str">
        <f>UnitName</f>
        <v>Plot</v>
      </c>
      <c r="I3963" s="30">
        <v>4</v>
      </c>
      <c r="K3963" s="29" t="str">
        <f>UnitName</f>
        <v>Plot</v>
      </c>
      <c r="L3963" s="30">
        <v>4</v>
      </c>
    </row>
    <row r="3964" spans="2:12" ht="13" x14ac:dyDescent="0.3">
      <c r="B3964" s="29" t="str">
        <f>BlockName</f>
        <v>Name</v>
      </c>
      <c r="C3964" s="30" t="s">
        <v>56</v>
      </c>
      <c r="E3964" s="29" t="str">
        <f>BlockName</f>
        <v>Name</v>
      </c>
      <c r="F3964" s="30" t="s">
        <v>56</v>
      </c>
      <c r="H3964" s="29" t="str">
        <f>BlockName</f>
        <v>Name</v>
      </c>
      <c r="I3964" s="30" t="s">
        <v>56</v>
      </c>
      <c r="K3964" s="29" t="str">
        <f>BlockName</f>
        <v>Name</v>
      </c>
      <c r="L3964" s="30" t="s">
        <v>56</v>
      </c>
    </row>
    <row r="3965" spans="2:12" ht="13" x14ac:dyDescent="0.3">
      <c r="B3965" s="29" t="str">
        <f>Factor2Name</f>
        <v>Variety</v>
      </c>
      <c r="C3965" s="30" t="s">
        <v>46</v>
      </c>
      <c r="E3965" s="29" t="str">
        <f>Factor2Name</f>
        <v>Variety</v>
      </c>
      <c r="F3965" s="30" t="s">
        <v>46</v>
      </c>
      <c r="H3965" s="29" t="str">
        <f>Factor2Name</f>
        <v>Variety</v>
      </c>
      <c r="I3965" s="30" t="s">
        <v>46</v>
      </c>
      <c r="K3965" s="29" t="str">
        <f>Factor2Name</f>
        <v>Variety</v>
      </c>
      <c r="L3965" s="30" t="s">
        <v>46</v>
      </c>
    </row>
    <row r="3966" spans="2:12" ht="13" x14ac:dyDescent="0.3">
      <c r="B3966" s="29" t="str">
        <f>Factor3Name</f>
        <v>Fertiliser</v>
      </c>
      <c r="C3966" s="30" t="s">
        <v>45</v>
      </c>
      <c r="E3966" s="29" t="str">
        <f>Factor3Name</f>
        <v>Fertiliser</v>
      </c>
      <c r="F3966" s="30" t="s">
        <v>45</v>
      </c>
      <c r="H3966" s="29" t="str">
        <f>Factor3Name</f>
        <v>Fertiliser</v>
      </c>
      <c r="I3966" s="30" t="s">
        <v>45</v>
      </c>
      <c r="K3966" s="29" t="str">
        <f>Factor3Name</f>
        <v>Fertiliser</v>
      </c>
      <c r="L3966" s="30" t="s">
        <v>45</v>
      </c>
    </row>
    <row r="3967" spans="2:12" ht="13" x14ac:dyDescent="0.3">
      <c r="B3967" s="29" t="str">
        <f>Factor1Name</f>
        <v>Weeding</v>
      </c>
      <c r="C3967" s="30" t="s">
        <v>37</v>
      </c>
      <c r="E3967" s="29" t="str">
        <f>Factor1Name</f>
        <v>Weeding</v>
      </c>
      <c r="F3967" s="30" t="s">
        <v>37</v>
      </c>
      <c r="H3967" s="29" t="str">
        <f>Factor1Name</f>
        <v>Weeding</v>
      </c>
      <c r="I3967" s="30" t="s">
        <v>37</v>
      </c>
      <c r="K3967" s="29" t="str">
        <f>Factor1Name</f>
        <v>Weeding</v>
      </c>
      <c r="L3967" s="30" t="s">
        <v>37</v>
      </c>
    </row>
    <row r="3968" spans="2:12" ht="13" x14ac:dyDescent="0.3">
      <c r="B3968" s="25" t="s">
        <v>14</v>
      </c>
      <c r="C3968" s="26">
        <v>616</v>
      </c>
      <c r="E3968" s="25" t="s">
        <v>14</v>
      </c>
      <c r="F3968" s="26">
        <v>670.1</v>
      </c>
      <c r="H3968" s="25" t="s">
        <v>14</v>
      </c>
      <c r="I3968" s="26">
        <v>868.3</v>
      </c>
      <c r="K3968" s="25" t="s">
        <v>14</v>
      </c>
      <c r="L3968" s="26">
        <v>846.3</v>
      </c>
    </row>
    <row r="3970" spans="2:12" ht="13" x14ac:dyDescent="0.3">
      <c r="B3970" s="27" t="s">
        <v>3</v>
      </c>
      <c r="C3970" s="28">
        <v>2017</v>
      </c>
      <c r="E3970" s="27" t="s">
        <v>3</v>
      </c>
      <c r="F3970" s="28">
        <v>2017</v>
      </c>
      <c r="H3970" s="27" t="s">
        <v>3</v>
      </c>
      <c r="I3970" s="28">
        <v>2017</v>
      </c>
      <c r="K3970" s="27" t="s">
        <v>3</v>
      </c>
      <c r="L3970" s="28">
        <v>2017</v>
      </c>
    </row>
    <row r="3971" spans="2:12" ht="13" x14ac:dyDescent="0.3">
      <c r="B3971" s="29" t="str">
        <f>UnitName</f>
        <v>Plot</v>
      </c>
      <c r="C3971" s="30">
        <v>4</v>
      </c>
      <c r="E3971" s="29" t="str">
        <f>UnitName</f>
        <v>Plot</v>
      </c>
      <c r="F3971" s="30">
        <v>4</v>
      </c>
      <c r="H3971" s="29" t="str">
        <f>UnitName</f>
        <v>Plot</v>
      </c>
      <c r="I3971" s="30">
        <v>4</v>
      </c>
      <c r="K3971" s="29" t="str">
        <f>UnitName</f>
        <v>Plot</v>
      </c>
      <c r="L3971" s="30">
        <v>4</v>
      </c>
    </row>
    <row r="3972" spans="2:12" ht="13" x14ac:dyDescent="0.3">
      <c r="B3972" s="29" t="str">
        <f>BlockName</f>
        <v>Name</v>
      </c>
      <c r="C3972" s="30" t="s">
        <v>56</v>
      </c>
      <c r="E3972" s="29" t="str">
        <f>BlockName</f>
        <v>Name</v>
      </c>
      <c r="F3972" s="30" t="s">
        <v>56</v>
      </c>
      <c r="H3972" s="29" t="str">
        <f>BlockName</f>
        <v>Name</v>
      </c>
      <c r="I3972" s="30" t="s">
        <v>56</v>
      </c>
      <c r="K3972" s="29" t="str">
        <f>BlockName</f>
        <v>Name</v>
      </c>
      <c r="L3972" s="30" t="s">
        <v>56</v>
      </c>
    </row>
    <row r="3973" spans="2:12" ht="13" x14ac:dyDescent="0.3">
      <c r="B3973" s="29" t="str">
        <f>Factor2Name</f>
        <v>Variety</v>
      </c>
      <c r="C3973" s="30" t="s">
        <v>46</v>
      </c>
      <c r="E3973" s="29" t="str">
        <f>Factor2Name</f>
        <v>Variety</v>
      </c>
      <c r="F3973" s="30" t="s">
        <v>46</v>
      </c>
      <c r="H3973" s="29" t="str">
        <f>Factor2Name</f>
        <v>Variety</v>
      </c>
      <c r="I3973" s="30" t="s">
        <v>46</v>
      </c>
      <c r="K3973" s="29" t="str">
        <f>Factor2Name</f>
        <v>Variety</v>
      </c>
      <c r="L3973" s="30" t="s">
        <v>46</v>
      </c>
    </row>
    <row r="3974" spans="2:12" ht="13" x14ac:dyDescent="0.3">
      <c r="B3974" s="29" t="str">
        <f>Factor3Name</f>
        <v>Fertiliser</v>
      </c>
      <c r="C3974" s="30" t="s">
        <v>45</v>
      </c>
      <c r="E3974" s="29" t="str">
        <f>Factor3Name</f>
        <v>Fertiliser</v>
      </c>
      <c r="F3974" s="30" t="s">
        <v>45</v>
      </c>
      <c r="H3974" s="29" t="str">
        <f>Factor3Name</f>
        <v>Fertiliser</v>
      </c>
      <c r="I3974" s="30" t="s">
        <v>45</v>
      </c>
      <c r="K3974" s="29" t="str">
        <f>Factor3Name</f>
        <v>Fertiliser</v>
      </c>
      <c r="L3974" s="30" t="s">
        <v>45</v>
      </c>
    </row>
    <row r="3975" spans="2:12" ht="13" x14ac:dyDescent="0.3">
      <c r="B3975" s="29" t="str">
        <f>Factor1Name</f>
        <v>Weeding</v>
      </c>
      <c r="C3975" s="30" t="s">
        <v>37</v>
      </c>
      <c r="E3975" s="29" t="str">
        <f>Factor1Name</f>
        <v>Weeding</v>
      </c>
      <c r="F3975" s="30" t="s">
        <v>37</v>
      </c>
      <c r="H3975" s="29" t="str">
        <f>Factor1Name</f>
        <v>Weeding</v>
      </c>
      <c r="I3975" s="30" t="s">
        <v>37</v>
      </c>
      <c r="K3975" s="29" t="str">
        <f>Factor1Name</f>
        <v>Weeding</v>
      </c>
      <c r="L3975" s="30" t="s">
        <v>37</v>
      </c>
    </row>
    <row r="3976" spans="2:12" ht="13" x14ac:dyDescent="0.3">
      <c r="B3976" s="25" t="s">
        <v>14</v>
      </c>
      <c r="C3976" s="26">
        <v>933.8</v>
      </c>
      <c r="E3976" s="25" t="s">
        <v>14</v>
      </c>
      <c r="F3976" s="26">
        <v>687.5</v>
      </c>
      <c r="H3976" s="25" t="s">
        <v>14</v>
      </c>
      <c r="I3976" s="26">
        <v>935.9</v>
      </c>
      <c r="K3976" s="25" t="s">
        <v>14</v>
      </c>
      <c r="L3976" s="26">
        <v>843.4</v>
      </c>
    </row>
    <row r="3978" spans="2:12" ht="13" x14ac:dyDescent="0.3">
      <c r="B3978" s="27" t="s">
        <v>3</v>
      </c>
      <c r="C3978" s="28">
        <v>2017</v>
      </c>
      <c r="E3978" s="27" t="s">
        <v>3</v>
      </c>
      <c r="F3978" s="28">
        <v>2017</v>
      </c>
      <c r="H3978" s="27" t="s">
        <v>3</v>
      </c>
      <c r="I3978" s="28">
        <v>2017</v>
      </c>
      <c r="K3978" s="27" t="s">
        <v>3</v>
      </c>
      <c r="L3978" s="28">
        <v>2017</v>
      </c>
    </row>
    <row r="3979" spans="2:12" ht="13" x14ac:dyDescent="0.3">
      <c r="B3979" s="29" t="str">
        <f>UnitName</f>
        <v>Plot</v>
      </c>
      <c r="C3979" s="30">
        <v>4</v>
      </c>
      <c r="E3979" s="29" t="str">
        <f>UnitName</f>
        <v>Plot</v>
      </c>
      <c r="F3979" s="30">
        <v>4</v>
      </c>
      <c r="H3979" s="29" t="str">
        <f>UnitName</f>
        <v>Plot</v>
      </c>
      <c r="I3979" s="30">
        <v>4</v>
      </c>
      <c r="K3979" s="29" t="str">
        <f>UnitName</f>
        <v>Plot</v>
      </c>
      <c r="L3979" s="30">
        <v>4</v>
      </c>
    </row>
    <row r="3980" spans="2:12" ht="13" x14ac:dyDescent="0.3">
      <c r="B3980" s="29" t="str">
        <f>BlockName</f>
        <v>Name</v>
      </c>
      <c r="C3980" s="30" t="s">
        <v>56</v>
      </c>
      <c r="E3980" s="29" t="str">
        <f>BlockName</f>
        <v>Name</v>
      </c>
      <c r="F3980" s="30" t="s">
        <v>56</v>
      </c>
      <c r="H3980" s="29" t="str">
        <f>BlockName</f>
        <v>Name</v>
      </c>
      <c r="I3980" s="30" t="s">
        <v>56</v>
      </c>
      <c r="K3980" s="29" t="str">
        <f>BlockName</f>
        <v>Name</v>
      </c>
      <c r="L3980" s="30" t="s">
        <v>56</v>
      </c>
    </row>
    <row r="3981" spans="2:12" ht="13" x14ac:dyDescent="0.3">
      <c r="B3981" s="29" t="str">
        <f>Factor2Name</f>
        <v>Variety</v>
      </c>
      <c r="C3981" s="30" t="s">
        <v>46</v>
      </c>
      <c r="E3981" s="29" t="str">
        <f>Factor2Name</f>
        <v>Variety</v>
      </c>
      <c r="F3981" s="30" t="s">
        <v>46</v>
      </c>
      <c r="H3981" s="29" t="str">
        <f>Factor2Name</f>
        <v>Variety</v>
      </c>
      <c r="I3981" s="30" t="s">
        <v>46</v>
      </c>
      <c r="K3981" s="29" t="str">
        <f>Factor2Name</f>
        <v>Variety</v>
      </c>
      <c r="L3981" s="30" t="s">
        <v>46</v>
      </c>
    </row>
    <row r="3982" spans="2:12" ht="13" x14ac:dyDescent="0.3">
      <c r="B3982" s="29" t="str">
        <f>Factor3Name</f>
        <v>Fertiliser</v>
      </c>
      <c r="C3982" s="30" t="s">
        <v>45</v>
      </c>
      <c r="E3982" s="29" t="str">
        <f>Factor3Name</f>
        <v>Fertiliser</v>
      </c>
      <c r="F3982" s="30" t="s">
        <v>45</v>
      </c>
      <c r="H3982" s="29" t="str">
        <f>Factor3Name</f>
        <v>Fertiliser</v>
      </c>
      <c r="I3982" s="30" t="s">
        <v>45</v>
      </c>
      <c r="K3982" s="29" t="str">
        <f>Factor3Name</f>
        <v>Fertiliser</v>
      </c>
      <c r="L3982" s="30" t="s">
        <v>45</v>
      </c>
    </row>
    <row r="3983" spans="2:12" ht="13" x14ac:dyDescent="0.3">
      <c r="B3983" s="29" t="str">
        <f>Factor1Name</f>
        <v>Weeding</v>
      </c>
      <c r="C3983" s="30" t="s">
        <v>37</v>
      </c>
      <c r="E3983" s="29" t="str">
        <f>Factor1Name</f>
        <v>Weeding</v>
      </c>
      <c r="F3983" s="30" t="s">
        <v>37</v>
      </c>
      <c r="H3983" s="29" t="str">
        <f>Factor1Name</f>
        <v>Weeding</v>
      </c>
      <c r="I3983" s="30" t="s">
        <v>37</v>
      </c>
      <c r="K3983" s="29" t="str">
        <f>Factor1Name</f>
        <v>Weeding</v>
      </c>
      <c r="L3983" s="30" t="s">
        <v>37</v>
      </c>
    </row>
    <row r="3984" spans="2:12" ht="13" x14ac:dyDescent="0.3">
      <c r="B3984" s="25" t="s">
        <v>14</v>
      </c>
      <c r="C3984" s="26">
        <v>877.6</v>
      </c>
      <c r="E3984" s="25" t="s">
        <v>14</v>
      </c>
      <c r="F3984" s="26">
        <v>731.1</v>
      </c>
      <c r="H3984" s="25" t="s">
        <v>14</v>
      </c>
      <c r="I3984" s="26">
        <v>832.8</v>
      </c>
      <c r="K3984" s="25" t="s">
        <v>14</v>
      </c>
      <c r="L3984" s="26">
        <v>822.4</v>
      </c>
    </row>
    <row r="3986" spans="2:12" ht="13" x14ac:dyDescent="0.3">
      <c r="B3986" s="27" t="s">
        <v>3</v>
      </c>
      <c r="C3986" s="28">
        <v>2017</v>
      </c>
      <c r="E3986" s="27" t="s">
        <v>3</v>
      </c>
      <c r="F3986" s="28">
        <v>2017</v>
      </c>
      <c r="H3986" s="27" t="s">
        <v>3</v>
      </c>
      <c r="I3986" s="28">
        <v>2017</v>
      </c>
      <c r="K3986" s="27" t="s">
        <v>3</v>
      </c>
      <c r="L3986" s="28">
        <v>2017</v>
      </c>
    </row>
    <row r="3987" spans="2:12" ht="13" x14ac:dyDescent="0.3">
      <c r="B3987" s="29" t="str">
        <f>UnitName</f>
        <v>Plot</v>
      </c>
      <c r="C3987" s="30">
        <v>4</v>
      </c>
      <c r="E3987" s="29" t="str">
        <f>UnitName</f>
        <v>Plot</v>
      </c>
      <c r="F3987" s="30">
        <v>4</v>
      </c>
      <c r="H3987" s="29" t="str">
        <f>UnitName</f>
        <v>Plot</v>
      </c>
      <c r="I3987" s="30">
        <v>4</v>
      </c>
      <c r="K3987" s="29" t="str">
        <f>UnitName</f>
        <v>Plot</v>
      </c>
      <c r="L3987" s="30">
        <v>4</v>
      </c>
    </row>
    <row r="3988" spans="2:12" ht="13" x14ac:dyDescent="0.3">
      <c r="B3988" s="29" t="str">
        <f>BlockName</f>
        <v>Name</v>
      </c>
      <c r="C3988" s="30" t="s">
        <v>56</v>
      </c>
      <c r="E3988" s="29" t="str">
        <f>BlockName</f>
        <v>Name</v>
      </c>
      <c r="F3988" s="30" t="s">
        <v>56</v>
      </c>
      <c r="H3988" s="29" t="str">
        <f>BlockName</f>
        <v>Name</v>
      </c>
      <c r="I3988" s="30" t="s">
        <v>56</v>
      </c>
      <c r="K3988" s="29" t="str">
        <f>BlockName</f>
        <v>Name</v>
      </c>
      <c r="L3988" s="30" t="s">
        <v>56</v>
      </c>
    </row>
    <row r="3989" spans="2:12" ht="13" x14ac:dyDescent="0.3">
      <c r="B3989" s="29" t="str">
        <f>Factor2Name</f>
        <v>Variety</v>
      </c>
      <c r="C3989" s="30" t="s">
        <v>46</v>
      </c>
      <c r="E3989" s="29" t="str">
        <f>Factor2Name</f>
        <v>Variety</v>
      </c>
      <c r="F3989" s="30" t="s">
        <v>46</v>
      </c>
      <c r="H3989" s="29" t="str">
        <f>Factor2Name</f>
        <v>Variety</v>
      </c>
      <c r="I3989" s="30" t="s">
        <v>46</v>
      </c>
      <c r="K3989" s="29" t="str">
        <f>Factor2Name</f>
        <v>Variety</v>
      </c>
      <c r="L3989" s="30" t="s">
        <v>46</v>
      </c>
    </row>
    <row r="3990" spans="2:12" ht="13" x14ac:dyDescent="0.3">
      <c r="B3990" s="29" t="str">
        <f>Factor3Name</f>
        <v>Fertiliser</v>
      </c>
      <c r="C3990" s="30" t="s">
        <v>45</v>
      </c>
      <c r="E3990" s="29" t="str">
        <f>Factor3Name</f>
        <v>Fertiliser</v>
      </c>
      <c r="F3990" s="30" t="s">
        <v>45</v>
      </c>
      <c r="H3990" s="29" t="str">
        <f>Factor3Name</f>
        <v>Fertiliser</v>
      </c>
      <c r="I3990" s="30" t="s">
        <v>45</v>
      </c>
      <c r="K3990" s="29" t="str">
        <f>Factor3Name</f>
        <v>Fertiliser</v>
      </c>
      <c r="L3990" s="30" t="s">
        <v>45</v>
      </c>
    </row>
    <row r="3991" spans="2:12" ht="13" x14ac:dyDescent="0.3">
      <c r="B3991" s="29" t="str">
        <f>Factor1Name</f>
        <v>Weeding</v>
      </c>
      <c r="C3991" s="30" t="s">
        <v>37</v>
      </c>
      <c r="E3991" s="29" t="str">
        <f>Factor1Name</f>
        <v>Weeding</v>
      </c>
      <c r="F3991" s="30" t="s">
        <v>37</v>
      </c>
      <c r="H3991" s="29" t="str">
        <f>Factor1Name</f>
        <v>Weeding</v>
      </c>
      <c r="I3991" s="30" t="s">
        <v>37</v>
      </c>
      <c r="K3991" s="29" t="str">
        <f>Factor1Name</f>
        <v>Weeding</v>
      </c>
      <c r="L3991" s="30" t="s">
        <v>37</v>
      </c>
    </row>
    <row r="3992" spans="2:12" ht="13" x14ac:dyDescent="0.3">
      <c r="B3992" s="25" t="s">
        <v>14</v>
      </c>
      <c r="C3992" s="26">
        <v>649.20000000000005</v>
      </c>
      <c r="E3992" s="25" t="s">
        <v>14</v>
      </c>
      <c r="F3992" s="26">
        <v>799.9</v>
      </c>
      <c r="H3992" s="25" t="s">
        <v>14</v>
      </c>
      <c r="I3992" s="26">
        <v>880.3</v>
      </c>
      <c r="K3992" s="25" t="s">
        <v>14</v>
      </c>
      <c r="L3992" s="26">
        <v>821.4</v>
      </c>
    </row>
    <row r="3994" spans="2:12" ht="13" x14ac:dyDescent="0.3">
      <c r="B3994" s="27" t="s">
        <v>3</v>
      </c>
      <c r="C3994" s="28">
        <v>2017</v>
      </c>
      <c r="E3994" s="27" t="s">
        <v>3</v>
      </c>
      <c r="F3994" s="28">
        <v>2017</v>
      </c>
      <c r="H3994" s="27" t="s">
        <v>3</v>
      </c>
      <c r="I3994" s="28">
        <v>2017</v>
      </c>
      <c r="K3994" s="27" t="s">
        <v>3</v>
      </c>
      <c r="L3994" s="28">
        <v>2017</v>
      </c>
    </row>
    <row r="3995" spans="2:12" ht="13" x14ac:dyDescent="0.3">
      <c r="B3995" s="29" t="str">
        <f>UnitName</f>
        <v>Plot</v>
      </c>
      <c r="C3995" s="30">
        <v>4</v>
      </c>
      <c r="E3995" s="29" t="str">
        <f>UnitName</f>
        <v>Plot</v>
      </c>
      <c r="F3995" s="30">
        <v>4</v>
      </c>
      <c r="H3995" s="29" t="str">
        <f>UnitName</f>
        <v>Plot</v>
      </c>
      <c r="I3995" s="30">
        <v>4</v>
      </c>
      <c r="K3995" s="29" t="str">
        <f>UnitName</f>
        <v>Plot</v>
      </c>
      <c r="L3995" s="30">
        <v>4</v>
      </c>
    </row>
    <row r="3996" spans="2:12" ht="13" x14ac:dyDescent="0.3">
      <c r="B3996" s="29" t="str">
        <f>BlockName</f>
        <v>Name</v>
      </c>
      <c r="C3996" s="30" t="s">
        <v>56</v>
      </c>
      <c r="E3996" s="29" t="str">
        <f>BlockName</f>
        <v>Name</v>
      </c>
      <c r="F3996" s="30" t="s">
        <v>56</v>
      </c>
      <c r="H3996" s="29" t="str">
        <f>BlockName</f>
        <v>Name</v>
      </c>
      <c r="I3996" s="30" t="s">
        <v>56</v>
      </c>
      <c r="K3996" s="29" t="str">
        <f>BlockName</f>
        <v>Name</v>
      </c>
      <c r="L3996" s="30" t="s">
        <v>56</v>
      </c>
    </row>
    <row r="3997" spans="2:12" ht="13" x14ac:dyDescent="0.3">
      <c r="B3997" s="29" t="str">
        <f>Factor2Name</f>
        <v>Variety</v>
      </c>
      <c r="C3997" s="30" t="s">
        <v>46</v>
      </c>
      <c r="E3997" s="29" t="str">
        <f>Factor2Name</f>
        <v>Variety</v>
      </c>
      <c r="F3997" s="30" t="s">
        <v>46</v>
      </c>
      <c r="H3997" s="29" t="str">
        <f>Factor2Name</f>
        <v>Variety</v>
      </c>
      <c r="I3997" s="30" t="s">
        <v>46</v>
      </c>
      <c r="K3997" s="29" t="str">
        <f>Factor2Name</f>
        <v>Variety</v>
      </c>
      <c r="L3997" s="30" t="s">
        <v>46</v>
      </c>
    </row>
    <row r="3998" spans="2:12" ht="13" x14ac:dyDescent="0.3">
      <c r="B3998" s="29" t="str">
        <f>Factor3Name</f>
        <v>Fertiliser</v>
      </c>
      <c r="C3998" s="30" t="s">
        <v>45</v>
      </c>
      <c r="E3998" s="29" t="str">
        <f>Factor3Name</f>
        <v>Fertiliser</v>
      </c>
      <c r="F3998" s="30" t="s">
        <v>45</v>
      </c>
      <c r="H3998" s="29" t="str">
        <f>Factor3Name</f>
        <v>Fertiliser</v>
      </c>
      <c r="I3998" s="30" t="s">
        <v>45</v>
      </c>
      <c r="K3998" s="29" t="str">
        <f>Factor3Name</f>
        <v>Fertiliser</v>
      </c>
      <c r="L3998" s="30" t="s">
        <v>45</v>
      </c>
    </row>
    <row r="3999" spans="2:12" ht="13" x14ac:dyDescent="0.3">
      <c r="B3999" s="29" t="str">
        <f>Factor1Name</f>
        <v>Weeding</v>
      </c>
      <c r="C3999" s="30" t="s">
        <v>37</v>
      </c>
      <c r="E3999" s="29" t="str">
        <f>Factor1Name</f>
        <v>Weeding</v>
      </c>
      <c r="F3999" s="30" t="s">
        <v>37</v>
      </c>
      <c r="H3999" s="29" t="str">
        <f>Factor1Name</f>
        <v>Weeding</v>
      </c>
      <c r="I3999" s="30" t="s">
        <v>37</v>
      </c>
      <c r="K3999" s="29" t="str">
        <f>Factor1Name</f>
        <v>Weeding</v>
      </c>
      <c r="L3999" s="30" t="s">
        <v>37</v>
      </c>
    </row>
    <row r="4000" spans="2:12" ht="13" x14ac:dyDescent="0.3">
      <c r="B4000" s="25" t="s">
        <v>14</v>
      </c>
      <c r="C4000" s="26">
        <v>924.7</v>
      </c>
      <c r="E4000" s="25" t="s">
        <v>14</v>
      </c>
      <c r="F4000" s="26">
        <v>889.9</v>
      </c>
      <c r="H4000" s="25" t="s">
        <v>14</v>
      </c>
      <c r="I4000" s="26">
        <v>849.9</v>
      </c>
      <c r="K4000" s="25" t="s">
        <v>14</v>
      </c>
      <c r="L4000" s="26">
        <v>819.9</v>
      </c>
    </row>
    <row r="4002" spans="2:12" ht="13" x14ac:dyDescent="0.3">
      <c r="B4002" s="27" t="s">
        <v>3</v>
      </c>
      <c r="C4002" s="28">
        <v>2017</v>
      </c>
      <c r="E4002" s="27" t="s">
        <v>3</v>
      </c>
      <c r="F4002" s="28">
        <v>2017</v>
      </c>
      <c r="H4002" s="27" t="s">
        <v>3</v>
      </c>
      <c r="I4002" s="28">
        <v>2017</v>
      </c>
      <c r="K4002" s="27" t="s">
        <v>3</v>
      </c>
      <c r="L4002" s="28">
        <v>2017</v>
      </c>
    </row>
    <row r="4003" spans="2:12" ht="13" x14ac:dyDescent="0.3">
      <c r="B4003" s="29" t="str">
        <f>UnitName</f>
        <v>Plot</v>
      </c>
      <c r="C4003" s="30">
        <v>5</v>
      </c>
      <c r="E4003" s="29" t="str">
        <f>UnitName</f>
        <v>Plot</v>
      </c>
      <c r="F4003" s="30">
        <v>5</v>
      </c>
      <c r="H4003" s="29" t="str">
        <f>UnitName</f>
        <v>Plot</v>
      </c>
      <c r="I4003" s="30">
        <v>5</v>
      </c>
      <c r="K4003" s="29" t="str">
        <f>UnitName</f>
        <v>Plot</v>
      </c>
      <c r="L4003" s="30">
        <v>5</v>
      </c>
    </row>
    <row r="4004" spans="2:12" ht="13" x14ac:dyDescent="0.3">
      <c r="B4004" s="29" t="str">
        <f>BlockName</f>
        <v>Name</v>
      </c>
      <c r="C4004" s="30" t="s">
        <v>56</v>
      </c>
      <c r="E4004" s="29" t="str">
        <f>BlockName</f>
        <v>Name</v>
      </c>
      <c r="F4004" s="30" t="s">
        <v>56</v>
      </c>
      <c r="H4004" s="29" t="str">
        <f>BlockName</f>
        <v>Name</v>
      </c>
      <c r="I4004" s="30" t="s">
        <v>56</v>
      </c>
      <c r="K4004" s="29" t="str">
        <f>BlockName</f>
        <v>Name</v>
      </c>
      <c r="L4004" s="30" t="s">
        <v>56</v>
      </c>
    </row>
    <row r="4005" spans="2:12" ht="13" x14ac:dyDescent="0.3">
      <c r="B4005" s="29" t="str">
        <f>Factor2Name</f>
        <v>Variety</v>
      </c>
      <c r="C4005" s="30" t="s">
        <v>46</v>
      </c>
      <c r="E4005" s="29" t="str">
        <f>Factor2Name</f>
        <v>Variety</v>
      </c>
      <c r="F4005" s="30" t="s">
        <v>46</v>
      </c>
      <c r="H4005" s="29" t="str">
        <f>Factor2Name</f>
        <v>Variety</v>
      </c>
      <c r="I4005" s="30" t="s">
        <v>46</v>
      </c>
      <c r="K4005" s="29" t="str">
        <f>Factor2Name</f>
        <v>Variety</v>
      </c>
      <c r="L4005" s="30" t="s">
        <v>46</v>
      </c>
    </row>
    <row r="4006" spans="2:12" ht="13" x14ac:dyDescent="0.3">
      <c r="B4006" s="29" t="str">
        <f>Factor3Name</f>
        <v>Fertiliser</v>
      </c>
      <c r="C4006" s="30" t="s">
        <v>45</v>
      </c>
      <c r="E4006" s="29" t="str">
        <f>Factor3Name</f>
        <v>Fertiliser</v>
      </c>
      <c r="F4006" s="30" t="s">
        <v>45</v>
      </c>
      <c r="H4006" s="29" t="str">
        <f>Factor3Name</f>
        <v>Fertiliser</v>
      </c>
      <c r="I4006" s="30" t="s">
        <v>45</v>
      </c>
      <c r="K4006" s="29" t="str">
        <f>Factor3Name</f>
        <v>Fertiliser</v>
      </c>
      <c r="L4006" s="30" t="s">
        <v>45</v>
      </c>
    </row>
    <row r="4007" spans="2:12" ht="13" x14ac:dyDescent="0.3">
      <c r="B4007" s="29" t="str">
        <f>Factor1Name</f>
        <v>Weeding</v>
      </c>
      <c r="C4007" s="30" t="s">
        <v>37</v>
      </c>
      <c r="E4007" s="29" t="str">
        <f>Factor1Name</f>
        <v>Weeding</v>
      </c>
      <c r="F4007" s="30" t="s">
        <v>37</v>
      </c>
      <c r="H4007" s="29" t="str">
        <f>Factor1Name</f>
        <v>Weeding</v>
      </c>
      <c r="I4007" s="30" t="s">
        <v>37</v>
      </c>
      <c r="K4007" s="29" t="str">
        <f>Factor1Name</f>
        <v>Weeding</v>
      </c>
      <c r="L4007" s="30" t="s">
        <v>37</v>
      </c>
    </row>
    <row r="4008" spans="2:12" ht="13" x14ac:dyDescent="0.3">
      <c r="B4008" s="25" t="s">
        <v>14</v>
      </c>
      <c r="C4008" s="26">
        <v>644.9</v>
      </c>
      <c r="E4008" s="25" t="s">
        <v>14</v>
      </c>
      <c r="F4008" s="26">
        <v>682.4</v>
      </c>
      <c r="H4008" s="25" t="s">
        <v>14</v>
      </c>
      <c r="I4008" s="26">
        <v>829.8</v>
      </c>
      <c r="K4008" s="25" t="s">
        <v>14</v>
      </c>
      <c r="L4008" s="26">
        <v>809.3</v>
      </c>
    </row>
    <row r="4010" spans="2:12" ht="13" x14ac:dyDescent="0.3">
      <c r="B4010" s="27" t="s">
        <v>3</v>
      </c>
      <c r="C4010" s="28">
        <v>2017</v>
      </c>
      <c r="E4010" s="27" t="s">
        <v>3</v>
      </c>
      <c r="F4010" s="28">
        <v>2017</v>
      </c>
      <c r="H4010" s="27" t="s">
        <v>3</v>
      </c>
      <c r="I4010" s="28">
        <v>2017</v>
      </c>
      <c r="K4010" s="27" t="s">
        <v>3</v>
      </c>
      <c r="L4010" s="28">
        <v>2017</v>
      </c>
    </row>
    <row r="4011" spans="2:12" ht="13" x14ac:dyDescent="0.3">
      <c r="B4011" s="29" t="str">
        <f>UnitName</f>
        <v>Plot</v>
      </c>
      <c r="C4011" s="30">
        <v>5</v>
      </c>
      <c r="E4011" s="29" t="str">
        <f>UnitName</f>
        <v>Plot</v>
      </c>
      <c r="F4011" s="30">
        <v>5</v>
      </c>
      <c r="H4011" s="29" t="str">
        <f>UnitName</f>
        <v>Plot</v>
      </c>
      <c r="I4011" s="30">
        <v>5</v>
      </c>
      <c r="K4011" s="29" t="str">
        <f>UnitName</f>
        <v>Plot</v>
      </c>
      <c r="L4011" s="30">
        <v>5</v>
      </c>
    </row>
    <row r="4012" spans="2:12" ht="13" x14ac:dyDescent="0.3">
      <c r="B4012" s="29" t="str">
        <f>BlockName</f>
        <v>Name</v>
      </c>
      <c r="C4012" s="30" t="s">
        <v>56</v>
      </c>
      <c r="E4012" s="29" t="str">
        <f>BlockName</f>
        <v>Name</v>
      </c>
      <c r="F4012" s="30" t="s">
        <v>56</v>
      </c>
      <c r="H4012" s="29" t="str">
        <f>BlockName</f>
        <v>Name</v>
      </c>
      <c r="I4012" s="30" t="s">
        <v>56</v>
      </c>
      <c r="K4012" s="29" t="str">
        <f>BlockName</f>
        <v>Name</v>
      </c>
      <c r="L4012" s="30" t="s">
        <v>56</v>
      </c>
    </row>
    <row r="4013" spans="2:12" ht="13" x14ac:dyDescent="0.3">
      <c r="B4013" s="29" t="str">
        <f>Factor2Name</f>
        <v>Variety</v>
      </c>
      <c r="C4013" s="30" t="s">
        <v>46</v>
      </c>
      <c r="E4013" s="29" t="str">
        <f>Factor2Name</f>
        <v>Variety</v>
      </c>
      <c r="F4013" s="30" t="s">
        <v>46</v>
      </c>
      <c r="H4013" s="29" t="str">
        <f>Factor2Name</f>
        <v>Variety</v>
      </c>
      <c r="I4013" s="30" t="s">
        <v>46</v>
      </c>
      <c r="K4013" s="29" t="str">
        <f>Factor2Name</f>
        <v>Variety</v>
      </c>
      <c r="L4013" s="30" t="s">
        <v>46</v>
      </c>
    </row>
    <row r="4014" spans="2:12" ht="13" x14ac:dyDescent="0.3">
      <c r="B4014" s="29" t="str">
        <f>Factor3Name</f>
        <v>Fertiliser</v>
      </c>
      <c r="C4014" s="30" t="s">
        <v>45</v>
      </c>
      <c r="E4014" s="29" t="str">
        <f>Factor3Name</f>
        <v>Fertiliser</v>
      </c>
      <c r="F4014" s="30" t="s">
        <v>45</v>
      </c>
      <c r="H4014" s="29" t="str">
        <f>Factor3Name</f>
        <v>Fertiliser</v>
      </c>
      <c r="I4014" s="30" t="s">
        <v>45</v>
      </c>
      <c r="K4014" s="29" t="str">
        <f>Factor3Name</f>
        <v>Fertiliser</v>
      </c>
      <c r="L4014" s="30" t="s">
        <v>45</v>
      </c>
    </row>
    <row r="4015" spans="2:12" ht="13" x14ac:dyDescent="0.3">
      <c r="B4015" s="29" t="str">
        <f>Factor1Name</f>
        <v>Weeding</v>
      </c>
      <c r="C4015" s="30" t="s">
        <v>37</v>
      </c>
      <c r="E4015" s="29" t="str">
        <f>Factor1Name</f>
        <v>Weeding</v>
      </c>
      <c r="F4015" s="30" t="s">
        <v>37</v>
      </c>
      <c r="H4015" s="29" t="str">
        <f>Factor1Name</f>
        <v>Weeding</v>
      </c>
      <c r="I4015" s="30" t="s">
        <v>37</v>
      </c>
      <c r="K4015" s="29" t="str">
        <f>Factor1Name</f>
        <v>Weeding</v>
      </c>
      <c r="L4015" s="30" t="s">
        <v>37</v>
      </c>
    </row>
    <row r="4016" spans="2:12" ht="13" x14ac:dyDescent="0.3">
      <c r="B4016" s="25" t="s">
        <v>14</v>
      </c>
      <c r="C4016" s="26">
        <v>725.8</v>
      </c>
      <c r="E4016" s="25" t="s">
        <v>14</v>
      </c>
      <c r="F4016" s="26">
        <v>862.6</v>
      </c>
      <c r="H4016" s="25" t="s">
        <v>14</v>
      </c>
      <c r="I4016" s="26">
        <v>841.8</v>
      </c>
      <c r="K4016" s="25" t="s">
        <v>14</v>
      </c>
      <c r="L4016" s="26">
        <v>1018.2</v>
      </c>
    </row>
    <row r="4018" spans="2:12" ht="13" x14ac:dyDescent="0.3">
      <c r="B4018" s="27" t="s">
        <v>3</v>
      </c>
      <c r="C4018" s="28">
        <v>2017</v>
      </c>
      <c r="E4018" s="27" t="s">
        <v>3</v>
      </c>
      <c r="F4018" s="28">
        <v>2017</v>
      </c>
      <c r="H4018" s="27" t="s">
        <v>3</v>
      </c>
      <c r="I4018" s="28">
        <v>2017</v>
      </c>
      <c r="K4018" s="27" t="s">
        <v>3</v>
      </c>
      <c r="L4018" s="28">
        <v>2017</v>
      </c>
    </row>
    <row r="4019" spans="2:12" ht="13" x14ac:dyDescent="0.3">
      <c r="B4019" s="29" t="str">
        <f>UnitName</f>
        <v>Plot</v>
      </c>
      <c r="C4019" s="30">
        <v>5</v>
      </c>
      <c r="E4019" s="29" t="str">
        <f>UnitName</f>
        <v>Plot</v>
      </c>
      <c r="F4019" s="30">
        <v>5</v>
      </c>
      <c r="H4019" s="29" t="str">
        <f>UnitName</f>
        <v>Plot</v>
      </c>
      <c r="I4019" s="30">
        <v>5</v>
      </c>
      <c r="K4019" s="29" t="str">
        <f>UnitName</f>
        <v>Plot</v>
      </c>
      <c r="L4019" s="30">
        <v>5</v>
      </c>
    </row>
    <row r="4020" spans="2:12" ht="13" x14ac:dyDescent="0.3">
      <c r="B4020" s="29" t="str">
        <f>BlockName</f>
        <v>Name</v>
      </c>
      <c r="C4020" s="30" t="s">
        <v>56</v>
      </c>
      <c r="E4020" s="29" t="str">
        <f>BlockName</f>
        <v>Name</v>
      </c>
      <c r="F4020" s="30" t="s">
        <v>56</v>
      </c>
      <c r="H4020" s="29" t="str">
        <f>BlockName</f>
        <v>Name</v>
      </c>
      <c r="I4020" s="30" t="s">
        <v>56</v>
      </c>
      <c r="K4020" s="29" t="str">
        <f>BlockName</f>
        <v>Name</v>
      </c>
      <c r="L4020" s="30" t="s">
        <v>56</v>
      </c>
    </row>
    <row r="4021" spans="2:12" ht="13" x14ac:dyDescent="0.3">
      <c r="B4021" s="29" t="str">
        <f>Factor2Name</f>
        <v>Variety</v>
      </c>
      <c r="C4021" s="30" t="s">
        <v>46</v>
      </c>
      <c r="E4021" s="29" t="str">
        <f>Factor2Name</f>
        <v>Variety</v>
      </c>
      <c r="F4021" s="30" t="s">
        <v>46</v>
      </c>
      <c r="H4021" s="29" t="str">
        <f>Factor2Name</f>
        <v>Variety</v>
      </c>
      <c r="I4021" s="30" t="s">
        <v>46</v>
      </c>
      <c r="K4021" s="29" t="str">
        <f>Factor2Name</f>
        <v>Variety</v>
      </c>
      <c r="L4021" s="30" t="s">
        <v>46</v>
      </c>
    </row>
    <row r="4022" spans="2:12" ht="13" x14ac:dyDescent="0.3">
      <c r="B4022" s="29" t="str">
        <f>Factor3Name</f>
        <v>Fertiliser</v>
      </c>
      <c r="C4022" s="30" t="s">
        <v>45</v>
      </c>
      <c r="E4022" s="29" t="str">
        <f>Factor3Name</f>
        <v>Fertiliser</v>
      </c>
      <c r="F4022" s="30" t="s">
        <v>45</v>
      </c>
      <c r="H4022" s="29" t="str">
        <f>Factor3Name</f>
        <v>Fertiliser</v>
      </c>
      <c r="I4022" s="30" t="s">
        <v>45</v>
      </c>
      <c r="K4022" s="29" t="str">
        <f>Factor3Name</f>
        <v>Fertiliser</v>
      </c>
      <c r="L4022" s="30" t="s">
        <v>45</v>
      </c>
    </row>
    <row r="4023" spans="2:12" ht="13" x14ac:dyDescent="0.3">
      <c r="B4023" s="29" t="str">
        <f>Factor1Name</f>
        <v>Weeding</v>
      </c>
      <c r="C4023" s="30" t="s">
        <v>37</v>
      </c>
      <c r="E4023" s="29" t="str">
        <f>Factor1Name</f>
        <v>Weeding</v>
      </c>
      <c r="F4023" s="30" t="s">
        <v>37</v>
      </c>
      <c r="H4023" s="29" t="str">
        <f>Factor1Name</f>
        <v>Weeding</v>
      </c>
      <c r="I4023" s="30" t="s">
        <v>37</v>
      </c>
      <c r="K4023" s="29" t="str">
        <f>Factor1Name</f>
        <v>Weeding</v>
      </c>
      <c r="L4023" s="30" t="s">
        <v>37</v>
      </c>
    </row>
    <row r="4024" spans="2:12" ht="13" x14ac:dyDescent="0.3">
      <c r="B4024" s="25" t="s">
        <v>14</v>
      </c>
      <c r="C4024" s="26">
        <v>770.6</v>
      </c>
      <c r="E4024" s="25" t="s">
        <v>14</v>
      </c>
      <c r="F4024" s="26">
        <v>590.5</v>
      </c>
      <c r="H4024" s="25" t="s">
        <v>14</v>
      </c>
      <c r="I4024" s="26">
        <v>889</v>
      </c>
      <c r="K4024" s="25" t="s">
        <v>14</v>
      </c>
      <c r="L4024" s="26">
        <v>875.6</v>
      </c>
    </row>
    <row r="4026" spans="2:12" ht="13" x14ac:dyDescent="0.3">
      <c r="B4026" s="27" t="s">
        <v>3</v>
      </c>
      <c r="C4026" s="28">
        <v>2017</v>
      </c>
      <c r="E4026" s="27" t="s">
        <v>3</v>
      </c>
      <c r="F4026" s="28">
        <v>2017</v>
      </c>
      <c r="H4026" s="27" t="s">
        <v>3</v>
      </c>
      <c r="I4026" s="28">
        <v>2017</v>
      </c>
      <c r="K4026" s="27" t="s">
        <v>3</v>
      </c>
      <c r="L4026" s="28">
        <v>2017</v>
      </c>
    </row>
    <row r="4027" spans="2:12" ht="13" x14ac:dyDescent="0.3">
      <c r="B4027" s="29" t="str">
        <f>UnitName</f>
        <v>Plot</v>
      </c>
      <c r="C4027" s="30">
        <v>5</v>
      </c>
      <c r="E4027" s="29" t="str">
        <f>UnitName</f>
        <v>Plot</v>
      </c>
      <c r="F4027" s="30">
        <v>5</v>
      </c>
      <c r="H4027" s="29" t="str">
        <f>UnitName</f>
        <v>Plot</v>
      </c>
      <c r="I4027" s="30">
        <v>5</v>
      </c>
      <c r="K4027" s="29" t="str">
        <f>UnitName</f>
        <v>Plot</v>
      </c>
      <c r="L4027" s="30">
        <v>5</v>
      </c>
    </row>
    <row r="4028" spans="2:12" ht="13" x14ac:dyDescent="0.3">
      <c r="B4028" s="29" t="str">
        <f>BlockName</f>
        <v>Name</v>
      </c>
      <c r="C4028" s="30" t="s">
        <v>56</v>
      </c>
      <c r="E4028" s="29" t="str">
        <f>BlockName</f>
        <v>Name</v>
      </c>
      <c r="F4028" s="30" t="s">
        <v>56</v>
      </c>
      <c r="H4028" s="29" t="str">
        <f>BlockName</f>
        <v>Name</v>
      </c>
      <c r="I4028" s="30" t="s">
        <v>56</v>
      </c>
      <c r="K4028" s="29" t="str">
        <f>BlockName</f>
        <v>Name</v>
      </c>
      <c r="L4028" s="30" t="s">
        <v>56</v>
      </c>
    </row>
    <row r="4029" spans="2:12" ht="13" x14ac:dyDescent="0.3">
      <c r="B4029" s="29" t="str">
        <f>Factor2Name</f>
        <v>Variety</v>
      </c>
      <c r="C4029" s="30" t="s">
        <v>46</v>
      </c>
      <c r="E4029" s="29" t="str">
        <f>Factor2Name</f>
        <v>Variety</v>
      </c>
      <c r="F4029" s="30" t="s">
        <v>46</v>
      </c>
      <c r="H4029" s="29" t="str">
        <f>Factor2Name</f>
        <v>Variety</v>
      </c>
      <c r="I4029" s="30" t="s">
        <v>46</v>
      </c>
      <c r="K4029" s="29" t="str">
        <f>Factor2Name</f>
        <v>Variety</v>
      </c>
      <c r="L4029" s="30" t="s">
        <v>46</v>
      </c>
    </row>
    <row r="4030" spans="2:12" ht="13" x14ac:dyDescent="0.3">
      <c r="B4030" s="29" t="str">
        <f>Factor3Name</f>
        <v>Fertiliser</v>
      </c>
      <c r="C4030" s="30" t="s">
        <v>45</v>
      </c>
      <c r="E4030" s="29" t="str">
        <f>Factor3Name</f>
        <v>Fertiliser</v>
      </c>
      <c r="F4030" s="30" t="s">
        <v>45</v>
      </c>
      <c r="H4030" s="29" t="str">
        <f>Factor3Name</f>
        <v>Fertiliser</v>
      </c>
      <c r="I4030" s="30" t="s">
        <v>45</v>
      </c>
      <c r="K4030" s="29" t="str">
        <f>Factor3Name</f>
        <v>Fertiliser</v>
      </c>
      <c r="L4030" s="30" t="s">
        <v>45</v>
      </c>
    </row>
    <row r="4031" spans="2:12" ht="13" x14ac:dyDescent="0.3">
      <c r="B4031" s="29" t="str">
        <f>Factor1Name</f>
        <v>Weeding</v>
      </c>
      <c r="C4031" s="30" t="s">
        <v>37</v>
      </c>
      <c r="E4031" s="29" t="str">
        <f>Factor1Name</f>
        <v>Weeding</v>
      </c>
      <c r="F4031" s="30" t="s">
        <v>37</v>
      </c>
      <c r="H4031" s="29" t="str">
        <f>Factor1Name</f>
        <v>Weeding</v>
      </c>
      <c r="I4031" s="30" t="s">
        <v>37</v>
      </c>
      <c r="K4031" s="29" t="str">
        <f>Factor1Name</f>
        <v>Weeding</v>
      </c>
      <c r="L4031" s="30" t="s">
        <v>37</v>
      </c>
    </row>
    <row r="4032" spans="2:12" ht="13" x14ac:dyDescent="0.3">
      <c r="B4032" s="25" t="s">
        <v>14</v>
      </c>
      <c r="C4032" s="26">
        <v>808.8</v>
      </c>
      <c r="E4032" s="25" t="s">
        <v>14</v>
      </c>
      <c r="F4032" s="26">
        <v>734.4</v>
      </c>
      <c r="H4032" s="25" t="s">
        <v>14</v>
      </c>
      <c r="I4032" s="26">
        <v>741</v>
      </c>
      <c r="K4032" s="25" t="s">
        <v>14</v>
      </c>
      <c r="L4032" s="26">
        <v>670.6</v>
      </c>
    </row>
    <row r="4034" spans="2:12" ht="13" x14ac:dyDescent="0.3">
      <c r="B4034" s="27" t="s">
        <v>3</v>
      </c>
      <c r="C4034" s="28">
        <v>2017</v>
      </c>
      <c r="E4034" s="27" t="s">
        <v>3</v>
      </c>
      <c r="F4034" s="28">
        <v>2017</v>
      </c>
      <c r="H4034" s="27" t="s">
        <v>3</v>
      </c>
      <c r="I4034" s="28">
        <v>2017</v>
      </c>
      <c r="K4034" s="27" t="s">
        <v>3</v>
      </c>
      <c r="L4034" s="28">
        <v>2017</v>
      </c>
    </row>
    <row r="4035" spans="2:12" ht="13" x14ac:dyDescent="0.3">
      <c r="B4035" s="29" t="str">
        <f>UnitName</f>
        <v>Plot</v>
      </c>
      <c r="C4035" s="30">
        <v>5</v>
      </c>
      <c r="E4035" s="29" t="str">
        <f>UnitName</f>
        <v>Plot</v>
      </c>
      <c r="F4035" s="30">
        <v>5</v>
      </c>
      <c r="H4035" s="29" t="str">
        <f>UnitName</f>
        <v>Plot</v>
      </c>
      <c r="I4035" s="30">
        <v>5</v>
      </c>
      <c r="K4035" s="29" t="str">
        <f>UnitName</f>
        <v>Plot</v>
      </c>
      <c r="L4035" s="30">
        <v>5</v>
      </c>
    </row>
    <row r="4036" spans="2:12" ht="13" x14ac:dyDescent="0.3">
      <c r="B4036" s="29" t="str">
        <f>BlockName</f>
        <v>Name</v>
      </c>
      <c r="C4036" s="30" t="s">
        <v>56</v>
      </c>
      <c r="E4036" s="29" t="str">
        <f>BlockName</f>
        <v>Name</v>
      </c>
      <c r="F4036" s="30" t="s">
        <v>56</v>
      </c>
      <c r="H4036" s="29" t="str">
        <f>BlockName</f>
        <v>Name</v>
      </c>
      <c r="I4036" s="30" t="s">
        <v>56</v>
      </c>
      <c r="K4036" s="29" t="str">
        <f>BlockName</f>
        <v>Name</v>
      </c>
      <c r="L4036" s="30" t="s">
        <v>56</v>
      </c>
    </row>
    <row r="4037" spans="2:12" ht="13" x14ac:dyDescent="0.3">
      <c r="B4037" s="29" t="str">
        <f>Factor2Name</f>
        <v>Variety</v>
      </c>
      <c r="C4037" s="30" t="s">
        <v>46</v>
      </c>
      <c r="E4037" s="29" t="str">
        <f>Factor2Name</f>
        <v>Variety</v>
      </c>
      <c r="F4037" s="30" t="s">
        <v>46</v>
      </c>
      <c r="H4037" s="29" t="str">
        <f>Factor2Name</f>
        <v>Variety</v>
      </c>
      <c r="I4037" s="30" t="s">
        <v>46</v>
      </c>
      <c r="K4037" s="29" t="str">
        <f>Factor2Name</f>
        <v>Variety</v>
      </c>
      <c r="L4037" s="30" t="s">
        <v>46</v>
      </c>
    </row>
    <row r="4038" spans="2:12" ht="13" x14ac:dyDescent="0.3">
      <c r="B4038" s="29" t="str">
        <f>Factor3Name</f>
        <v>Fertiliser</v>
      </c>
      <c r="C4038" s="30" t="s">
        <v>45</v>
      </c>
      <c r="E4038" s="29" t="str">
        <f>Factor3Name</f>
        <v>Fertiliser</v>
      </c>
      <c r="F4038" s="30" t="s">
        <v>45</v>
      </c>
      <c r="H4038" s="29" t="str">
        <f>Factor3Name</f>
        <v>Fertiliser</v>
      </c>
      <c r="I4038" s="30" t="s">
        <v>45</v>
      </c>
      <c r="K4038" s="29" t="str">
        <f>Factor3Name</f>
        <v>Fertiliser</v>
      </c>
      <c r="L4038" s="30" t="s">
        <v>45</v>
      </c>
    </row>
    <row r="4039" spans="2:12" ht="13" x14ac:dyDescent="0.3">
      <c r="B4039" s="29" t="str">
        <f>Factor1Name</f>
        <v>Weeding</v>
      </c>
      <c r="C4039" s="30" t="s">
        <v>37</v>
      </c>
      <c r="E4039" s="29" t="str">
        <f>Factor1Name</f>
        <v>Weeding</v>
      </c>
      <c r="F4039" s="30" t="s">
        <v>37</v>
      </c>
      <c r="H4039" s="29" t="str">
        <f>Factor1Name</f>
        <v>Weeding</v>
      </c>
      <c r="I4039" s="30" t="s">
        <v>37</v>
      </c>
      <c r="K4039" s="29" t="str">
        <f>Factor1Name</f>
        <v>Weeding</v>
      </c>
      <c r="L4039" s="30" t="s">
        <v>37</v>
      </c>
    </row>
    <row r="4040" spans="2:12" ht="13" x14ac:dyDescent="0.3">
      <c r="B4040" s="25" t="s">
        <v>14</v>
      </c>
      <c r="C4040" s="26">
        <v>843.6</v>
      </c>
      <c r="E4040" s="25" t="s">
        <v>14</v>
      </c>
      <c r="F4040" s="26">
        <v>884.4</v>
      </c>
      <c r="H4040" s="25" t="s">
        <v>14</v>
      </c>
      <c r="I4040" s="26">
        <v>644.5</v>
      </c>
      <c r="K4040" s="25" t="s">
        <v>14</v>
      </c>
      <c r="L4040" s="26">
        <v>868.2</v>
      </c>
    </row>
    <row r="4042" spans="2:12" ht="13" x14ac:dyDescent="0.3">
      <c r="B4042" s="27" t="s">
        <v>3</v>
      </c>
      <c r="C4042" s="28">
        <v>2017</v>
      </c>
      <c r="E4042" s="27" t="s">
        <v>3</v>
      </c>
      <c r="F4042" s="28">
        <v>2017</v>
      </c>
      <c r="H4042" s="27" t="s">
        <v>3</v>
      </c>
      <c r="I4042" s="28">
        <v>2017</v>
      </c>
      <c r="K4042" s="27" t="s">
        <v>3</v>
      </c>
      <c r="L4042" s="28">
        <v>2017</v>
      </c>
    </row>
    <row r="4043" spans="2:12" ht="13" x14ac:dyDescent="0.3">
      <c r="B4043" s="29" t="str">
        <f>UnitName</f>
        <v>Plot</v>
      </c>
      <c r="C4043" s="30">
        <v>6</v>
      </c>
      <c r="E4043" s="29" t="str">
        <f>UnitName</f>
        <v>Plot</v>
      </c>
      <c r="F4043" s="30">
        <v>6</v>
      </c>
      <c r="H4043" s="29" t="str">
        <f>UnitName</f>
        <v>Plot</v>
      </c>
      <c r="I4043" s="30">
        <v>6</v>
      </c>
      <c r="K4043" s="29" t="str">
        <f>UnitName</f>
        <v>Plot</v>
      </c>
      <c r="L4043" s="30">
        <v>6</v>
      </c>
    </row>
    <row r="4044" spans="2:12" ht="13" x14ac:dyDescent="0.3">
      <c r="B4044" s="29" t="str">
        <f>BlockName</f>
        <v>Name</v>
      </c>
      <c r="C4044" s="30" t="s">
        <v>56</v>
      </c>
      <c r="E4044" s="29" t="str">
        <f>BlockName</f>
        <v>Name</v>
      </c>
      <c r="F4044" s="30" t="s">
        <v>56</v>
      </c>
      <c r="H4044" s="29" t="str">
        <f>BlockName</f>
        <v>Name</v>
      </c>
      <c r="I4044" s="30" t="s">
        <v>56</v>
      </c>
      <c r="K4044" s="29" t="str">
        <f>BlockName</f>
        <v>Name</v>
      </c>
      <c r="L4044" s="30" t="s">
        <v>56</v>
      </c>
    </row>
    <row r="4045" spans="2:12" ht="13" x14ac:dyDescent="0.3">
      <c r="B4045" s="29" t="str">
        <f>Factor2Name</f>
        <v>Variety</v>
      </c>
      <c r="C4045" s="30" t="s">
        <v>46</v>
      </c>
      <c r="E4045" s="29" t="str">
        <f>Factor2Name</f>
        <v>Variety</v>
      </c>
      <c r="F4045" s="30" t="s">
        <v>46</v>
      </c>
      <c r="H4045" s="29" t="str">
        <f>Factor2Name</f>
        <v>Variety</v>
      </c>
      <c r="I4045" s="30" t="s">
        <v>46</v>
      </c>
      <c r="K4045" s="29" t="str">
        <f>Factor2Name</f>
        <v>Variety</v>
      </c>
      <c r="L4045" s="30" t="s">
        <v>46</v>
      </c>
    </row>
    <row r="4046" spans="2:12" ht="13" x14ac:dyDescent="0.3">
      <c r="B4046" s="29" t="str">
        <f>Factor3Name</f>
        <v>Fertiliser</v>
      </c>
      <c r="C4046" s="30" t="s">
        <v>45</v>
      </c>
      <c r="E4046" s="29" t="str">
        <f>Factor3Name</f>
        <v>Fertiliser</v>
      </c>
      <c r="F4046" s="30" t="s">
        <v>45</v>
      </c>
      <c r="H4046" s="29" t="str">
        <f>Factor3Name</f>
        <v>Fertiliser</v>
      </c>
      <c r="I4046" s="30" t="s">
        <v>45</v>
      </c>
      <c r="K4046" s="29" t="str">
        <f>Factor3Name</f>
        <v>Fertiliser</v>
      </c>
      <c r="L4046" s="30" t="s">
        <v>45</v>
      </c>
    </row>
    <row r="4047" spans="2:12" ht="13" x14ac:dyDescent="0.3">
      <c r="B4047" s="29" t="str">
        <f>Factor1Name</f>
        <v>Weeding</v>
      </c>
      <c r="C4047" s="30" t="s">
        <v>37</v>
      </c>
      <c r="E4047" s="29" t="str">
        <f>Factor1Name</f>
        <v>Weeding</v>
      </c>
      <c r="F4047" s="30" t="s">
        <v>37</v>
      </c>
      <c r="H4047" s="29" t="str">
        <f>Factor1Name</f>
        <v>Weeding</v>
      </c>
      <c r="I4047" s="30" t="s">
        <v>37</v>
      </c>
      <c r="K4047" s="29" t="str">
        <f>Factor1Name</f>
        <v>Weeding</v>
      </c>
      <c r="L4047" s="30" t="s">
        <v>37</v>
      </c>
    </row>
    <row r="4048" spans="2:12" ht="13" x14ac:dyDescent="0.3">
      <c r="B4048" s="25" t="s">
        <v>14</v>
      </c>
      <c r="C4048" s="26">
        <v>965.9</v>
      </c>
      <c r="E4048" s="25" t="s">
        <v>14</v>
      </c>
      <c r="F4048" s="26">
        <v>790.6</v>
      </c>
      <c r="H4048" s="25" t="s">
        <v>14</v>
      </c>
      <c r="I4048" s="26">
        <v>880.9</v>
      </c>
      <c r="K4048" s="25" t="s">
        <v>14</v>
      </c>
      <c r="L4048" s="26">
        <v>840.9</v>
      </c>
    </row>
    <row r="4050" spans="2:12" ht="13" x14ac:dyDescent="0.3">
      <c r="B4050" s="27" t="s">
        <v>3</v>
      </c>
      <c r="C4050" s="28">
        <v>2017</v>
      </c>
      <c r="E4050" s="27" t="s">
        <v>3</v>
      </c>
      <c r="F4050" s="28">
        <v>2017</v>
      </c>
      <c r="H4050" s="27" t="s">
        <v>3</v>
      </c>
      <c r="I4050" s="28">
        <v>2017</v>
      </c>
      <c r="K4050" s="27" t="s">
        <v>3</v>
      </c>
      <c r="L4050" s="28">
        <v>2017</v>
      </c>
    </row>
    <row r="4051" spans="2:12" ht="13" x14ac:dyDescent="0.3">
      <c r="B4051" s="29" t="str">
        <f>UnitName</f>
        <v>Plot</v>
      </c>
      <c r="C4051" s="30">
        <v>6</v>
      </c>
      <c r="E4051" s="29" t="str">
        <f>UnitName</f>
        <v>Plot</v>
      </c>
      <c r="F4051" s="30">
        <v>6</v>
      </c>
      <c r="H4051" s="29" t="str">
        <f>UnitName</f>
        <v>Plot</v>
      </c>
      <c r="I4051" s="30">
        <v>6</v>
      </c>
      <c r="K4051" s="29" t="str">
        <f>UnitName</f>
        <v>Plot</v>
      </c>
      <c r="L4051" s="30">
        <v>6</v>
      </c>
    </row>
    <row r="4052" spans="2:12" ht="13" x14ac:dyDescent="0.3">
      <c r="B4052" s="29" t="str">
        <f>BlockName</f>
        <v>Name</v>
      </c>
      <c r="C4052" s="30" t="s">
        <v>56</v>
      </c>
      <c r="E4052" s="29" t="str">
        <f>BlockName</f>
        <v>Name</v>
      </c>
      <c r="F4052" s="30" t="s">
        <v>56</v>
      </c>
      <c r="H4052" s="29" t="str">
        <f>BlockName</f>
        <v>Name</v>
      </c>
      <c r="I4052" s="30" t="s">
        <v>56</v>
      </c>
      <c r="K4052" s="29" t="str">
        <f>BlockName</f>
        <v>Name</v>
      </c>
      <c r="L4052" s="30" t="s">
        <v>56</v>
      </c>
    </row>
    <row r="4053" spans="2:12" ht="13" x14ac:dyDescent="0.3">
      <c r="B4053" s="29" t="str">
        <f>Factor2Name</f>
        <v>Variety</v>
      </c>
      <c r="C4053" s="30" t="s">
        <v>46</v>
      </c>
      <c r="E4053" s="29" t="str">
        <f>Factor2Name</f>
        <v>Variety</v>
      </c>
      <c r="F4053" s="30" t="s">
        <v>46</v>
      </c>
      <c r="H4053" s="29" t="str">
        <f>Factor2Name</f>
        <v>Variety</v>
      </c>
      <c r="I4053" s="30" t="s">
        <v>46</v>
      </c>
      <c r="K4053" s="29" t="str">
        <f>Factor2Name</f>
        <v>Variety</v>
      </c>
      <c r="L4053" s="30" t="s">
        <v>46</v>
      </c>
    </row>
    <row r="4054" spans="2:12" ht="13" x14ac:dyDescent="0.3">
      <c r="B4054" s="29" t="str">
        <f>Factor3Name</f>
        <v>Fertiliser</v>
      </c>
      <c r="C4054" s="30" t="s">
        <v>45</v>
      </c>
      <c r="E4054" s="29" t="str">
        <f>Factor3Name</f>
        <v>Fertiliser</v>
      </c>
      <c r="F4054" s="30" t="s">
        <v>45</v>
      </c>
      <c r="H4054" s="29" t="str">
        <f>Factor3Name</f>
        <v>Fertiliser</v>
      </c>
      <c r="I4054" s="30" t="s">
        <v>45</v>
      </c>
      <c r="K4054" s="29" t="str">
        <f>Factor3Name</f>
        <v>Fertiliser</v>
      </c>
      <c r="L4054" s="30" t="s">
        <v>45</v>
      </c>
    </row>
    <row r="4055" spans="2:12" ht="13" x14ac:dyDescent="0.3">
      <c r="B4055" s="29" t="str">
        <f>Factor1Name</f>
        <v>Weeding</v>
      </c>
      <c r="C4055" s="30" t="s">
        <v>37</v>
      </c>
      <c r="E4055" s="29" t="str">
        <f>Factor1Name</f>
        <v>Weeding</v>
      </c>
      <c r="F4055" s="30" t="s">
        <v>37</v>
      </c>
      <c r="H4055" s="29" t="str">
        <f>Factor1Name</f>
        <v>Weeding</v>
      </c>
      <c r="I4055" s="30" t="s">
        <v>37</v>
      </c>
      <c r="K4055" s="29" t="str">
        <f>Factor1Name</f>
        <v>Weeding</v>
      </c>
      <c r="L4055" s="30" t="s">
        <v>37</v>
      </c>
    </row>
    <row r="4056" spans="2:12" ht="13" x14ac:dyDescent="0.3">
      <c r="B4056" s="25" t="s">
        <v>14</v>
      </c>
      <c r="C4056" s="26">
        <v>710.4</v>
      </c>
      <c r="E4056" s="25" t="s">
        <v>14</v>
      </c>
      <c r="F4056" s="26">
        <v>697</v>
      </c>
      <c r="H4056" s="25" t="s">
        <v>14</v>
      </c>
      <c r="I4056" s="26">
        <v>885.9</v>
      </c>
      <c r="K4056" s="25" t="s">
        <v>14</v>
      </c>
      <c r="L4056" s="26">
        <v>832</v>
      </c>
    </row>
    <row r="4058" spans="2:12" ht="13" x14ac:dyDescent="0.3">
      <c r="B4058" s="27" t="s">
        <v>3</v>
      </c>
      <c r="C4058" s="28">
        <v>2017</v>
      </c>
      <c r="E4058" s="27" t="s">
        <v>3</v>
      </c>
      <c r="F4058" s="28">
        <v>2017</v>
      </c>
      <c r="H4058" s="27" t="s">
        <v>3</v>
      </c>
      <c r="I4058" s="28">
        <v>2017</v>
      </c>
      <c r="K4058" s="27" t="s">
        <v>3</v>
      </c>
      <c r="L4058" s="28">
        <v>2017</v>
      </c>
    </row>
    <row r="4059" spans="2:12" ht="13" x14ac:dyDescent="0.3">
      <c r="B4059" s="29" t="str">
        <f>UnitName</f>
        <v>Plot</v>
      </c>
      <c r="C4059" s="30">
        <v>6</v>
      </c>
      <c r="E4059" s="29" t="str">
        <f>UnitName</f>
        <v>Plot</v>
      </c>
      <c r="F4059" s="30">
        <v>6</v>
      </c>
      <c r="H4059" s="29" t="str">
        <f>UnitName</f>
        <v>Plot</v>
      </c>
      <c r="I4059" s="30">
        <v>6</v>
      </c>
      <c r="K4059" s="29" t="str">
        <f>UnitName</f>
        <v>Plot</v>
      </c>
      <c r="L4059" s="30">
        <v>6</v>
      </c>
    </row>
    <row r="4060" spans="2:12" ht="13" x14ac:dyDescent="0.3">
      <c r="B4060" s="29" t="str">
        <f>BlockName</f>
        <v>Name</v>
      </c>
      <c r="C4060" s="30" t="s">
        <v>56</v>
      </c>
      <c r="E4060" s="29" t="str">
        <f>BlockName</f>
        <v>Name</v>
      </c>
      <c r="F4060" s="30" t="s">
        <v>56</v>
      </c>
      <c r="H4060" s="29" t="str">
        <f>BlockName</f>
        <v>Name</v>
      </c>
      <c r="I4060" s="30" t="s">
        <v>56</v>
      </c>
      <c r="K4060" s="29" t="str">
        <f>BlockName</f>
        <v>Name</v>
      </c>
      <c r="L4060" s="30" t="s">
        <v>56</v>
      </c>
    </row>
    <row r="4061" spans="2:12" ht="13" x14ac:dyDescent="0.3">
      <c r="B4061" s="29" t="str">
        <f>Factor2Name</f>
        <v>Variety</v>
      </c>
      <c r="C4061" s="30" t="s">
        <v>46</v>
      </c>
      <c r="E4061" s="29" t="str">
        <f>Factor2Name</f>
        <v>Variety</v>
      </c>
      <c r="F4061" s="30" t="s">
        <v>46</v>
      </c>
      <c r="H4061" s="29" t="str">
        <f>Factor2Name</f>
        <v>Variety</v>
      </c>
      <c r="I4061" s="30" t="s">
        <v>46</v>
      </c>
      <c r="K4061" s="29" t="str">
        <f>Factor2Name</f>
        <v>Variety</v>
      </c>
      <c r="L4061" s="30" t="s">
        <v>46</v>
      </c>
    </row>
    <row r="4062" spans="2:12" ht="13" x14ac:dyDescent="0.3">
      <c r="B4062" s="29" t="str">
        <f>Factor3Name</f>
        <v>Fertiliser</v>
      </c>
      <c r="C4062" s="30" t="s">
        <v>45</v>
      </c>
      <c r="E4062" s="29" t="str">
        <f>Factor3Name</f>
        <v>Fertiliser</v>
      </c>
      <c r="F4062" s="30" t="s">
        <v>45</v>
      </c>
      <c r="H4062" s="29" t="str">
        <f>Factor3Name</f>
        <v>Fertiliser</v>
      </c>
      <c r="I4062" s="30" t="s">
        <v>45</v>
      </c>
      <c r="K4062" s="29" t="str">
        <f>Factor3Name</f>
        <v>Fertiliser</v>
      </c>
      <c r="L4062" s="30" t="s">
        <v>45</v>
      </c>
    </row>
    <row r="4063" spans="2:12" ht="13" x14ac:dyDescent="0.3">
      <c r="B4063" s="29" t="str">
        <f>Factor1Name</f>
        <v>Weeding</v>
      </c>
      <c r="C4063" s="30" t="s">
        <v>37</v>
      </c>
      <c r="E4063" s="29" t="str">
        <f>Factor1Name</f>
        <v>Weeding</v>
      </c>
      <c r="F4063" s="30" t="s">
        <v>37</v>
      </c>
      <c r="H4063" s="29" t="str">
        <f>Factor1Name</f>
        <v>Weeding</v>
      </c>
      <c r="I4063" s="30" t="s">
        <v>37</v>
      </c>
      <c r="K4063" s="29" t="str">
        <f>Factor1Name</f>
        <v>Weeding</v>
      </c>
      <c r="L4063" s="30" t="s">
        <v>37</v>
      </c>
    </row>
    <row r="4064" spans="2:12" ht="13" x14ac:dyDescent="0.3">
      <c r="B4064" s="25" t="s">
        <v>14</v>
      </c>
      <c r="C4064" s="26">
        <v>801.9</v>
      </c>
      <c r="E4064" s="25" t="s">
        <v>14</v>
      </c>
      <c r="F4064" s="26">
        <v>872.4</v>
      </c>
      <c r="H4064" s="25" t="s">
        <v>14</v>
      </c>
      <c r="I4064" s="26">
        <v>792.3</v>
      </c>
      <c r="K4064" s="25" t="s">
        <v>14</v>
      </c>
      <c r="L4064" s="26">
        <v>765.3</v>
      </c>
    </row>
    <row r="4066" spans="2:12" ht="13" x14ac:dyDescent="0.3">
      <c r="B4066" s="27" t="s">
        <v>3</v>
      </c>
      <c r="C4066" s="28">
        <v>2017</v>
      </c>
      <c r="E4066" s="27" t="s">
        <v>3</v>
      </c>
      <c r="F4066" s="28">
        <v>2017</v>
      </c>
      <c r="H4066" s="27" t="s">
        <v>3</v>
      </c>
      <c r="I4066" s="28">
        <v>2017</v>
      </c>
      <c r="K4066" s="27" t="s">
        <v>3</v>
      </c>
      <c r="L4066" s="28">
        <v>2017</v>
      </c>
    </row>
    <row r="4067" spans="2:12" ht="13" x14ac:dyDescent="0.3">
      <c r="B4067" s="29" t="str">
        <f>UnitName</f>
        <v>Plot</v>
      </c>
      <c r="C4067" s="30">
        <v>6</v>
      </c>
      <c r="E4067" s="29" t="str">
        <f>UnitName</f>
        <v>Plot</v>
      </c>
      <c r="F4067" s="30">
        <v>6</v>
      </c>
      <c r="H4067" s="29" t="str">
        <f>UnitName</f>
        <v>Plot</v>
      </c>
      <c r="I4067" s="30">
        <v>6</v>
      </c>
      <c r="K4067" s="29" t="str">
        <f>UnitName</f>
        <v>Plot</v>
      </c>
      <c r="L4067" s="30">
        <v>6</v>
      </c>
    </row>
    <row r="4068" spans="2:12" ht="13" x14ac:dyDescent="0.3">
      <c r="B4068" s="29" t="str">
        <f>BlockName</f>
        <v>Name</v>
      </c>
      <c r="C4068" s="30" t="s">
        <v>56</v>
      </c>
      <c r="E4068" s="29" t="str">
        <f>BlockName</f>
        <v>Name</v>
      </c>
      <c r="F4068" s="30" t="s">
        <v>56</v>
      </c>
      <c r="H4068" s="29" t="str">
        <f>BlockName</f>
        <v>Name</v>
      </c>
      <c r="I4068" s="30" t="s">
        <v>56</v>
      </c>
      <c r="K4068" s="29" t="str">
        <f>BlockName</f>
        <v>Name</v>
      </c>
      <c r="L4068" s="30" t="s">
        <v>56</v>
      </c>
    </row>
    <row r="4069" spans="2:12" ht="13" x14ac:dyDescent="0.3">
      <c r="B4069" s="29" t="str">
        <f>Factor2Name</f>
        <v>Variety</v>
      </c>
      <c r="C4069" s="30" t="s">
        <v>46</v>
      </c>
      <c r="E4069" s="29" t="str">
        <f>Factor2Name</f>
        <v>Variety</v>
      </c>
      <c r="F4069" s="30" t="s">
        <v>46</v>
      </c>
      <c r="H4069" s="29" t="str">
        <f>Factor2Name</f>
        <v>Variety</v>
      </c>
      <c r="I4069" s="30" t="s">
        <v>46</v>
      </c>
      <c r="K4069" s="29" t="str">
        <f>Factor2Name</f>
        <v>Variety</v>
      </c>
      <c r="L4069" s="30" t="s">
        <v>46</v>
      </c>
    </row>
    <row r="4070" spans="2:12" ht="13" x14ac:dyDescent="0.3">
      <c r="B4070" s="29" t="str">
        <f>Factor3Name</f>
        <v>Fertiliser</v>
      </c>
      <c r="C4070" s="30" t="s">
        <v>45</v>
      </c>
      <c r="E4070" s="29" t="str">
        <f>Factor3Name</f>
        <v>Fertiliser</v>
      </c>
      <c r="F4070" s="30" t="s">
        <v>45</v>
      </c>
      <c r="H4070" s="29" t="str">
        <f>Factor3Name</f>
        <v>Fertiliser</v>
      </c>
      <c r="I4070" s="30" t="s">
        <v>45</v>
      </c>
      <c r="K4070" s="29" t="str">
        <f>Factor3Name</f>
        <v>Fertiliser</v>
      </c>
      <c r="L4070" s="30" t="s">
        <v>45</v>
      </c>
    </row>
    <row r="4071" spans="2:12" ht="13" x14ac:dyDescent="0.3">
      <c r="B4071" s="29" t="str">
        <f>Factor1Name</f>
        <v>Weeding</v>
      </c>
      <c r="C4071" s="30" t="s">
        <v>37</v>
      </c>
      <c r="E4071" s="29" t="str">
        <f>Factor1Name</f>
        <v>Weeding</v>
      </c>
      <c r="F4071" s="30" t="s">
        <v>37</v>
      </c>
      <c r="H4071" s="29" t="str">
        <f>Factor1Name</f>
        <v>Weeding</v>
      </c>
      <c r="I4071" s="30" t="s">
        <v>37</v>
      </c>
      <c r="K4071" s="29" t="str">
        <f>Factor1Name</f>
        <v>Weeding</v>
      </c>
      <c r="L4071" s="30" t="s">
        <v>37</v>
      </c>
    </row>
    <row r="4072" spans="2:12" ht="13" x14ac:dyDescent="0.3">
      <c r="B4072" s="25" t="s">
        <v>14</v>
      </c>
      <c r="C4072" s="26">
        <v>760.6</v>
      </c>
      <c r="E4072" s="25" t="s">
        <v>14</v>
      </c>
      <c r="F4072" s="26">
        <v>756.8</v>
      </c>
      <c r="H4072" s="25" t="s">
        <v>14</v>
      </c>
      <c r="I4072" s="26">
        <v>871</v>
      </c>
      <c r="K4072" s="25" t="s">
        <v>14</v>
      </c>
      <c r="L4072" s="26">
        <v>869</v>
      </c>
    </row>
    <row r="4074" spans="2:12" ht="13" x14ac:dyDescent="0.3">
      <c r="B4074" s="27" t="s">
        <v>3</v>
      </c>
      <c r="C4074" s="28">
        <v>2017</v>
      </c>
      <c r="E4074" s="27" t="s">
        <v>3</v>
      </c>
      <c r="F4074" s="28">
        <v>2017</v>
      </c>
      <c r="H4074" s="27" t="s">
        <v>3</v>
      </c>
      <c r="I4074" s="28">
        <v>2017</v>
      </c>
      <c r="K4074" s="27" t="s">
        <v>3</v>
      </c>
      <c r="L4074" s="28">
        <v>2017</v>
      </c>
    </row>
    <row r="4075" spans="2:12" ht="13" x14ac:dyDescent="0.3">
      <c r="B4075" s="29" t="str">
        <f>UnitName</f>
        <v>Plot</v>
      </c>
      <c r="C4075" s="30">
        <v>6</v>
      </c>
      <c r="E4075" s="29" t="str">
        <f>UnitName</f>
        <v>Plot</v>
      </c>
      <c r="F4075" s="30">
        <v>6</v>
      </c>
      <c r="H4075" s="29" t="str">
        <f>UnitName</f>
        <v>Plot</v>
      </c>
      <c r="I4075" s="30">
        <v>6</v>
      </c>
      <c r="K4075" s="29" t="str">
        <f>UnitName</f>
        <v>Plot</v>
      </c>
      <c r="L4075" s="30">
        <v>6</v>
      </c>
    </row>
    <row r="4076" spans="2:12" ht="13" x14ac:dyDescent="0.3">
      <c r="B4076" s="29" t="str">
        <f>BlockName</f>
        <v>Name</v>
      </c>
      <c r="C4076" s="30" t="s">
        <v>56</v>
      </c>
      <c r="E4076" s="29" t="str">
        <f>BlockName</f>
        <v>Name</v>
      </c>
      <c r="F4076" s="30" t="s">
        <v>56</v>
      </c>
      <c r="H4076" s="29" t="str">
        <f>BlockName</f>
        <v>Name</v>
      </c>
      <c r="I4076" s="30" t="s">
        <v>56</v>
      </c>
      <c r="K4076" s="29" t="str">
        <f>BlockName</f>
        <v>Name</v>
      </c>
      <c r="L4076" s="30" t="s">
        <v>56</v>
      </c>
    </row>
    <row r="4077" spans="2:12" ht="13" x14ac:dyDescent="0.3">
      <c r="B4077" s="29" t="str">
        <f>Factor2Name</f>
        <v>Variety</v>
      </c>
      <c r="C4077" s="30" t="s">
        <v>46</v>
      </c>
      <c r="E4077" s="29" t="str">
        <f>Factor2Name</f>
        <v>Variety</v>
      </c>
      <c r="F4077" s="30" t="s">
        <v>46</v>
      </c>
      <c r="H4077" s="29" t="str">
        <f>Factor2Name</f>
        <v>Variety</v>
      </c>
      <c r="I4077" s="30" t="s">
        <v>46</v>
      </c>
      <c r="K4077" s="29" t="str">
        <f>Factor2Name</f>
        <v>Variety</v>
      </c>
      <c r="L4077" s="30" t="s">
        <v>46</v>
      </c>
    </row>
    <row r="4078" spans="2:12" ht="13" x14ac:dyDescent="0.3">
      <c r="B4078" s="29" t="str">
        <f>Factor3Name</f>
        <v>Fertiliser</v>
      </c>
      <c r="C4078" s="30" t="s">
        <v>45</v>
      </c>
      <c r="E4078" s="29" t="str">
        <f>Factor3Name</f>
        <v>Fertiliser</v>
      </c>
      <c r="F4078" s="30" t="s">
        <v>45</v>
      </c>
      <c r="H4078" s="29" t="str">
        <f>Factor3Name</f>
        <v>Fertiliser</v>
      </c>
      <c r="I4078" s="30" t="s">
        <v>45</v>
      </c>
      <c r="K4078" s="29" t="str">
        <f>Factor3Name</f>
        <v>Fertiliser</v>
      </c>
      <c r="L4078" s="30" t="s">
        <v>45</v>
      </c>
    </row>
    <row r="4079" spans="2:12" ht="13" x14ac:dyDescent="0.3">
      <c r="B4079" s="29" t="str">
        <f>Factor1Name</f>
        <v>Weeding</v>
      </c>
      <c r="C4079" s="30" t="s">
        <v>37</v>
      </c>
      <c r="E4079" s="29" t="str">
        <f>Factor1Name</f>
        <v>Weeding</v>
      </c>
      <c r="F4079" s="30" t="s">
        <v>37</v>
      </c>
      <c r="H4079" s="29" t="str">
        <f>Factor1Name</f>
        <v>Weeding</v>
      </c>
      <c r="I4079" s="30" t="s">
        <v>37</v>
      </c>
      <c r="K4079" s="29" t="str">
        <f>Factor1Name</f>
        <v>Weeding</v>
      </c>
      <c r="L4079" s="30" t="s">
        <v>37</v>
      </c>
    </row>
    <row r="4080" spans="2:12" ht="13" x14ac:dyDescent="0.3">
      <c r="B4080" s="25" t="s">
        <v>14</v>
      </c>
      <c r="C4080" s="26">
        <v>831.6</v>
      </c>
      <c r="E4080" s="25" t="s">
        <v>14</v>
      </c>
      <c r="F4080" s="26">
        <v>775.4</v>
      </c>
      <c r="H4080" s="25" t="s">
        <v>14</v>
      </c>
      <c r="I4080" s="26">
        <v>670</v>
      </c>
      <c r="K4080" s="25" t="s">
        <v>14</v>
      </c>
      <c r="L4080" s="26">
        <v>764.9</v>
      </c>
    </row>
    <row r="4082" spans="2:12" ht="13" x14ac:dyDescent="0.3">
      <c r="B4082" s="27" t="s">
        <v>3</v>
      </c>
      <c r="C4082" s="28">
        <v>2017</v>
      </c>
      <c r="E4082" s="27" t="s">
        <v>3</v>
      </c>
      <c r="F4082" s="28">
        <v>2017</v>
      </c>
      <c r="H4082" s="27" t="s">
        <v>3</v>
      </c>
      <c r="I4082" s="28">
        <v>2017</v>
      </c>
      <c r="K4082" s="27" t="s">
        <v>3</v>
      </c>
      <c r="L4082" s="28">
        <v>2017</v>
      </c>
    </row>
    <row r="4083" spans="2:12" ht="13" x14ac:dyDescent="0.3">
      <c r="B4083" s="29" t="str">
        <f>UnitName</f>
        <v>Plot</v>
      </c>
      <c r="C4083" s="30">
        <v>1</v>
      </c>
      <c r="E4083" s="29" t="str">
        <f>UnitName</f>
        <v>Plot</v>
      </c>
      <c r="F4083" s="30">
        <v>1</v>
      </c>
      <c r="H4083" s="29" t="str">
        <f>UnitName</f>
        <v>Plot</v>
      </c>
      <c r="I4083" s="30">
        <v>1</v>
      </c>
      <c r="K4083" s="29" t="str">
        <f>UnitName</f>
        <v>Plot</v>
      </c>
      <c r="L4083" s="30">
        <v>1</v>
      </c>
    </row>
    <row r="4084" spans="2:12" ht="13" x14ac:dyDescent="0.3">
      <c r="B4084" s="29" t="str">
        <f>BlockName</f>
        <v>Name</v>
      </c>
      <c r="C4084" s="30" t="s">
        <v>56</v>
      </c>
      <c r="E4084" s="29" t="str">
        <f>BlockName</f>
        <v>Name</v>
      </c>
      <c r="F4084" s="30" t="s">
        <v>56</v>
      </c>
      <c r="H4084" s="29" t="str">
        <f>BlockName</f>
        <v>Name</v>
      </c>
      <c r="I4084" s="30" t="s">
        <v>56</v>
      </c>
      <c r="K4084" s="29" t="str">
        <f>BlockName</f>
        <v>Name</v>
      </c>
      <c r="L4084" s="30" t="s">
        <v>56</v>
      </c>
    </row>
    <row r="4085" spans="2:12" ht="13" x14ac:dyDescent="0.3">
      <c r="B4085" s="29" t="str">
        <f>Factor2Name</f>
        <v>Variety</v>
      </c>
      <c r="C4085" s="30" t="s">
        <v>46</v>
      </c>
      <c r="E4085" s="29" t="str">
        <f>Factor2Name</f>
        <v>Variety</v>
      </c>
      <c r="F4085" s="30" t="s">
        <v>46</v>
      </c>
      <c r="H4085" s="29" t="str">
        <f>Factor2Name</f>
        <v>Variety</v>
      </c>
      <c r="I4085" s="30" t="s">
        <v>46</v>
      </c>
      <c r="K4085" s="29" t="str">
        <f>Factor2Name</f>
        <v>Variety</v>
      </c>
      <c r="L4085" s="30" t="s">
        <v>46</v>
      </c>
    </row>
    <row r="4086" spans="2:12" ht="13" x14ac:dyDescent="0.3">
      <c r="B4086" s="29" t="str">
        <f>Factor3Name</f>
        <v>Fertiliser</v>
      </c>
      <c r="C4086" s="30" t="s">
        <v>38</v>
      </c>
      <c r="E4086" s="29" t="str">
        <f>Factor3Name</f>
        <v>Fertiliser</v>
      </c>
      <c r="F4086" s="30" t="s">
        <v>38</v>
      </c>
      <c r="H4086" s="29" t="str">
        <f>Factor3Name</f>
        <v>Fertiliser</v>
      </c>
      <c r="I4086" s="30" t="s">
        <v>38</v>
      </c>
      <c r="K4086" s="29" t="str">
        <f>Factor3Name</f>
        <v>Fertiliser</v>
      </c>
      <c r="L4086" s="30" t="s">
        <v>38</v>
      </c>
    </row>
    <row r="4087" spans="2:12" ht="13" x14ac:dyDescent="0.3">
      <c r="B4087" s="29" t="str">
        <f>Factor1Name</f>
        <v>Weeding</v>
      </c>
      <c r="C4087" s="30" t="s">
        <v>37</v>
      </c>
      <c r="E4087" s="29" t="str">
        <f>Factor1Name</f>
        <v>Weeding</v>
      </c>
      <c r="F4087" s="30" t="s">
        <v>37</v>
      </c>
      <c r="H4087" s="29" t="str">
        <f>Factor1Name</f>
        <v>Weeding</v>
      </c>
      <c r="I4087" s="30" t="s">
        <v>37</v>
      </c>
      <c r="K4087" s="29" t="str">
        <f>Factor1Name</f>
        <v>Weeding</v>
      </c>
      <c r="L4087" s="30" t="s">
        <v>37</v>
      </c>
    </row>
    <row r="4088" spans="2:12" ht="13" x14ac:dyDescent="0.3">
      <c r="B4088" s="25" t="s">
        <v>14</v>
      </c>
      <c r="C4088" s="26">
        <v>718.3</v>
      </c>
      <c r="E4088" s="25" t="s">
        <v>14</v>
      </c>
      <c r="F4088" s="26">
        <v>848.2</v>
      </c>
      <c r="H4088" s="25" t="s">
        <v>14</v>
      </c>
      <c r="I4088" s="26">
        <v>776.8</v>
      </c>
      <c r="K4088" s="25" t="s">
        <v>14</v>
      </c>
      <c r="L4088" s="26">
        <v>717</v>
      </c>
    </row>
    <row r="4090" spans="2:12" ht="13" x14ac:dyDescent="0.3">
      <c r="B4090" s="27" t="s">
        <v>3</v>
      </c>
      <c r="C4090" s="28">
        <v>2017</v>
      </c>
      <c r="E4090" s="27" t="s">
        <v>3</v>
      </c>
      <c r="F4090" s="28">
        <v>2017</v>
      </c>
      <c r="H4090" s="27" t="s">
        <v>3</v>
      </c>
      <c r="I4090" s="28">
        <v>2017</v>
      </c>
      <c r="K4090" s="27" t="s">
        <v>3</v>
      </c>
      <c r="L4090" s="28">
        <v>2017</v>
      </c>
    </row>
    <row r="4091" spans="2:12" ht="13" x14ac:dyDescent="0.3">
      <c r="B4091" s="29" t="str">
        <f>UnitName</f>
        <v>Plot</v>
      </c>
      <c r="C4091" s="30">
        <v>1</v>
      </c>
      <c r="E4091" s="29" t="str">
        <f>UnitName</f>
        <v>Plot</v>
      </c>
      <c r="F4091" s="30">
        <v>1</v>
      </c>
      <c r="H4091" s="29" t="str">
        <f>UnitName</f>
        <v>Plot</v>
      </c>
      <c r="I4091" s="30">
        <v>1</v>
      </c>
      <c r="K4091" s="29" t="str">
        <f>UnitName</f>
        <v>Plot</v>
      </c>
      <c r="L4091" s="30">
        <v>1</v>
      </c>
    </row>
    <row r="4092" spans="2:12" ht="13" x14ac:dyDescent="0.3">
      <c r="B4092" s="29" t="str">
        <f>BlockName</f>
        <v>Name</v>
      </c>
      <c r="C4092" s="30" t="s">
        <v>56</v>
      </c>
      <c r="E4092" s="29" t="str">
        <f>BlockName</f>
        <v>Name</v>
      </c>
      <c r="F4092" s="30" t="s">
        <v>56</v>
      </c>
      <c r="H4092" s="29" t="str">
        <f>BlockName</f>
        <v>Name</v>
      </c>
      <c r="I4092" s="30" t="s">
        <v>56</v>
      </c>
      <c r="K4092" s="29" t="str">
        <f>BlockName</f>
        <v>Name</v>
      </c>
      <c r="L4092" s="30" t="s">
        <v>56</v>
      </c>
    </row>
    <row r="4093" spans="2:12" ht="13" x14ac:dyDescent="0.3">
      <c r="B4093" s="29" t="str">
        <f>Factor2Name</f>
        <v>Variety</v>
      </c>
      <c r="C4093" s="30" t="s">
        <v>46</v>
      </c>
      <c r="E4093" s="29" t="str">
        <f>Factor2Name</f>
        <v>Variety</v>
      </c>
      <c r="F4093" s="30" t="s">
        <v>46</v>
      </c>
      <c r="H4093" s="29" t="str">
        <f>Factor2Name</f>
        <v>Variety</v>
      </c>
      <c r="I4093" s="30" t="s">
        <v>46</v>
      </c>
      <c r="K4093" s="29" t="str">
        <f>Factor2Name</f>
        <v>Variety</v>
      </c>
      <c r="L4093" s="30" t="s">
        <v>46</v>
      </c>
    </row>
    <row r="4094" spans="2:12" ht="13" x14ac:dyDescent="0.3">
      <c r="B4094" s="29" t="str">
        <f>Factor3Name</f>
        <v>Fertiliser</v>
      </c>
      <c r="C4094" s="30" t="s">
        <v>38</v>
      </c>
      <c r="E4094" s="29" t="str">
        <f>Factor3Name</f>
        <v>Fertiliser</v>
      </c>
      <c r="F4094" s="30" t="s">
        <v>38</v>
      </c>
      <c r="H4094" s="29" t="str">
        <f>Factor3Name</f>
        <v>Fertiliser</v>
      </c>
      <c r="I4094" s="30" t="s">
        <v>38</v>
      </c>
      <c r="K4094" s="29" t="str">
        <f>Factor3Name</f>
        <v>Fertiliser</v>
      </c>
      <c r="L4094" s="30" t="s">
        <v>38</v>
      </c>
    </row>
    <row r="4095" spans="2:12" ht="13" x14ac:dyDescent="0.3">
      <c r="B4095" s="29" t="str">
        <f>Factor1Name</f>
        <v>Weeding</v>
      </c>
      <c r="C4095" s="30" t="s">
        <v>37</v>
      </c>
      <c r="E4095" s="29" t="str">
        <f>Factor1Name</f>
        <v>Weeding</v>
      </c>
      <c r="F4095" s="30" t="s">
        <v>37</v>
      </c>
      <c r="H4095" s="29" t="str">
        <f>Factor1Name</f>
        <v>Weeding</v>
      </c>
      <c r="I4095" s="30" t="s">
        <v>37</v>
      </c>
      <c r="K4095" s="29" t="str">
        <f>Factor1Name</f>
        <v>Weeding</v>
      </c>
      <c r="L4095" s="30" t="s">
        <v>37</v>
      </c>
    </row>
    <row r="4096" spans="2:12" ht="13" x14ac:dyDescent="0.3">
      <c r="B4096" s="25" t="s">
        <v>14</v>
      </c>
      <c r="C4096" s="26">
        <v>828.4</v>
      </c>
      <c r="E4096" s="25" t="s">
        <v>14</v>
      </c>
      <c r="F4096" s="26">
        <v>956.8</v>
      </c>
      <c r="H4096" s="25" t="s">
        <v>14</v>
      </c>
      <c r="I4096" s="26">
        <v>793.2</v>
      </c>
      <c r="K4096" s="25" t="s">
        <v>14</v>
      </c>
      <c r="L4096" s="26">
        <v>869.6</v>
      </c>
    </row>
    <row r="4098" spans="2:12" ht="13" x14ac:dyDescent="0.3">
      <c r="B4098" s="27" t="s">
        <v>3</v>
      </c>
      <c r="C4098" s="28">
        <v>2017</v>
      </c>
      <c r="E4098" s="27" t="s">
        <v>3</v>
      </c>
      <c r="F4098" s="28">
        <v>2017</v>
      </c>
      <c r="H4098" s="27" t="s">
        <v>3</v>
      </c>
      <c r="I4098" s="28">
        <v>2017</v>
      </c>
      <c r="K4098" s="27" t="s">
        <v>3</v>
      </c>
      <c r="L4098" s="28">
        <v>2017</v>
      </c>
    </row>
    <row r="4099" spans="2:12" ht="13" x14ac:dyDescent="0.3">
      <c r="B4099" s="29" t="str">
        <f>UnitName</f>
        <v>Plot</v>
      </c>
      <c r="C4099" s="30">
        <v>1</v>
      </c>
      <c r="E4099" s="29" t="str">
        <f>UnitName</f>
        <v>Plot</v>
      </c>
      <c r="F4099" s="30">
        <v>1</v>
      </c>
      <c r="H4099" s="29" t="str">
        <f>UnitName</f>
        <v>Plot</v>
      </c>
      <c r="I4099" s="30">
        <v>1</v>
      </c>
      <c r="K4099" s="29" t="str">
        <f>UnitName</f>
        <v>Plot</v>
      </c>
      <c r="L4099" s="30">
        <v>1</v>
      </c>
    </row>
    <row r="4100" spans="2:12" ht="13" x14ac:dyDescent="0.3">
      <c r="B4100" s="29" t="str">
        <f>BlockName</f>
        <v>Name</v>
      </c>
      <c r="C4100" s="30" t="s">
        <v>56</v>
      </c>
      <c r="E4100" s="29" t="str">
        <f>BlockName</f>
        <v>Name</v>
      </c>
      <c r="F4100" s="30" t="s">
        <v>56</v>
      </c>
      <c r="H4100" s="29" t="str">
        <f>BlockName</f>
        <v>Name</v>
      </c>
      <c r="I4100" s="30" t="s">
        <v>56</v>
      </c>
      <c r="K4100" s="29" t="str">
        <f>BlockName</f>
        <v>Name</v>
      </c>
      <c r="L4100" s="30" t="s">
        <v>56</v>
      </c>
    </row>
    <row r="4101" spans="2:12" ht="13" x14ac:dyDescent="0.3">
      <c r="B4101" s="29" t="str">
        <f>Factor2Name</f>
        <v>Variety</v>
      </c>
      <c r="C4101" s="30" t="s">
        <v>46</v>
      </c>
      <c r="E4101" s="29" t="str">
        <f>Factor2Name</f>
        <v>Variety</v>
      </c>
      <c r="F4101" s="30" t="s">
        <v>46</v>
      </c>
      <c r="H4101" s="29" t="str">
        <f>Factor2Name</f>
        <v>Variety</v>
      </c>
      <c r="I4101" s="30" t="s">
        <v>46</v>
      </c>
      <c r="K4101" s="29" t="str">
        <f>Factor2Name</f>
        <v>Variety</v>
      </c>
      <c r="L4101" s="30" t="s">
        <v>46</v>
      </c>
    </row>
    <row r="4102" spans="2:12" ht="13" x14ac:dyDescent="0.3">
      <c r="B4102" s="29" t="str">
        <f>Factor3Name</f>
        <v>Fertiliser</v>
      </c>
      <c r="C4102" s="30" t="s">
        <v>38</v>
      </c>
      <c r="E4102" s="29" t="str">
        <f>Factor3Name</f>
        <v>Fertiliser</v>
      </c>
      <c r="F4102" s="30" t="s">
        <v>38</v>
      </c>
      <c r="H4102" s="29" t="str">
        <f>Factor3Name</f>
        <v>Fertiliser</v>
      </c>
      <c r="I4102" s="30" t="s">
        <v>38</v>
      </c>
      <c r="K4102" s="29" t="str">
        <f>Factor3Name</f>
        <v>Fertiliser</v>
      </c>
      <c r="L4102" s="30" t="s">
        <v>38</v>
      </c>
    </row>
    <row r="4103" spans="2:12" ht="13" x14ac:dyDescent="0.3">
      <c r="B4103" s="29" t="str">
        <f>Factor1Name</f>
        <v>Weeding</v>
      </c>
      <c r="C4103" s="30" t="s">
        <v>37</v>
      </c>
      <c r="E4103" s="29" t="str">
        <f>Factor1Name</f>
        <v>Weeding</v>
      </c>
      <c r="F4103" s="30" t="s">
        <v>37</v>
      </c>
      <c r="H4103" s="29" t="str">
        <f>Factor1Name</f>
        <v>Weeding</v>
      </c>
      <c r="I4103" s="30" t="s">
        <v>37</v>
      </c>
      <c r="K4103" s="29" t="str">
        <f>Factor1Name</f>
        <v>Weeding</v>
      </c>
      <c r="L4103" s="30" t="s">
        <v>37</v>
      </c>
    </row>
    <row r="4104" spans="2:12" ht="13" x14ac:dyDescent="0.3">
      <c r="B4104" s="25" t="s">
        <v>14</v>
      </c>
      <c r="C4104" s="26">
        <v>973.8</v>
      </c>
      <c r="E4104" s="25" t="s">
        <v>14</v>
      </c>
      <c r="F4104" s="26">
        <v>685.7</v>
      </c>
      <c r="H4104" s="25" t="s">
        <v>14</v>
      </c>
      <c r="I4104" s="26">
        <v>797.6</v>
      </c>
      <c r="K4104" s="25" t="s">
        <v>14</v>
      </c>
      <c r="L4104" s="26">
        <v>728.2</v>
      </c>
    </row>
    <row r="4106" spans="2:12" ht="13" x14ac:dyDescent="0.3">
      <c r="B4106" s="27" t="s">
        <v>3</v>
      </c>
      <c r="C4106" s="28">
        <v>2017</v>
      </c>
      <c r="E4106" s="27" t="s">
        <v>3</v>
      </c>
      <c r="F4106" s="28">
        <v>2017</v>
      </c>
      <c r="H4106" s="27" t="s">
        <v>3</v>
      </c>
      <c r="I4106" s="28">
        <v>2017</v>
      </c>
      <c r="K4106" s="27" t="s">
        <v>3</v>
      </c>
      <c r="L4106" s="28">
        <v>2017</v>
      </c>
    </row>
    <row r="4107" spans="2:12" ht="13" x14ac:dyDescent="0.3">
      <c r="B4107" s="29" t="str">
        <f>UnitName</f>
        <v>Plot</v>
      </c>
      <c r="C4107" s="30">
        <v>1</v>
      </c>
      <c r="E4107" s="29" t="str">
        <f>UnitName</f>
        <v>Plot</v>
      </c>
      <c r="F4107" s="30">
        <v>1</v>
      </c>
      <c r="H4107" s="29" t="str">
        <f>UnitName</f>
        <v>Plot</v>
      </c>
      <c r="I4107" s="30">
        <v>1</v>
      </c>
      <c r="K4107" s="29" t="str">
        <f>UnitName</f>
        <v>Plot</v>
      </c>
      <c r="L4107" s="30">
        <v>1</v>
      </c>
    </row>
    <row r="4108" spans="2:12" ht="13" x14ac:dyDescent="0.3">
      <c r="B4108" s="29" t="str">
        <f>BlockName</f>
        <v>Name</v>
      </c>
      <c r="C4108" s="30" t="s">
        <v>56</v>
      </c>
      <c r="E4108" s="29" t="str">
        <f>BlockName</f>
        <v>Name</v>
      </c>
      <c r="F4108" s="30" t="s">
        <v>56</v>
      </c>
      <c r="H4108" s="29" t="str">
        <f>BlockName</f>
        <v>Name</v>
      </c>
      <c r="I4108" s="30" t="s">
        <v>56</v>
      </c>
      <c r="K4108" s="29" t="str">
        <f>BlockName</f>
        <v>Name</v>
      </c>
      <c r="L4108" s="30" t="s">
        <v>56</v>
      </c>
    </row>
    <row r="4109" spans="2:12" ht="13" x14ac:dyDescent="0.3">
      <c r="B4109" s="29" t="str">
        <f>Factor2Name</f>
        <v>Variety</v>
      </c>
      <c r="C4109" s="30" t="s">
        <v>46</v>
      </c>
      <c r="E4109" s="29" t="str">
        <f>Factor2Name</f>
        <v>Variety</v>
      </c>
      <c r="F4109" s="30" t="s">
        <v>46</v>
      </c>
      <c r="H4109" s="29" t="str">
        <f>Factor2Name</f>
        <v>Variety</v>
      </c>
      <c r="I4109" s="30" t="s">
        <v>46</v>
      </c>
      <c r="K4109" s="29" t="str">
        <f>Factor2Name</f>
        <v>Variety</v>
      </c>
      <c r="L4109" s="30" t="s">
        <v>46</v>
      </c>
    </row>
    <row r="4110" spans="2:12" ht="13" x14ac:dyDescent="0.3">
      <c r="B4110" s="29" t="str">
        <f>Factor3Name</f>
        <v>Fertiliser</v>
      </c>
      <c r="C4110" s="30" t="s">
        <v>38</v>
      </c>
      <c r="E4110" s="29" t="str">
        <f>Factor3Name</f>
        <v>Fertiliser</v>
      </c>
      <c r="F4110" s="30" t="s">
        <v>38</v>
      </c>
      <c r="H4110" s="29" t="str">
        <f>Factor3Name</f>
        <v>Fertiliser</v>
      </c>
      <c r="I4110" s="30" t="s">
        <v>38</v>
      </c>
      <c r="K4110" s="29" t="str">
        <f>Factor3Name</f>
        <v>Fertiliser</v>
      </c>
      <c r="L4110" s="30" t="s">
        <v>38</v>
      </c>
    </row>
    <row r="4111" spans="2:12" ht="13" x14ac:dyDescent="0.3">
      <c r="B4111" s="29" t="str">
        <f>Factor1Name</f>
        <v>Weeding</v>
      </c>
      <c r="C4111" s="30" t="s">
        <v>37</v>
      </c>
      <c r="E4111" s="29" t="str">
        <f>Factor1Name</f>
        <v>Weeding</v>
      </c>
      <c r="F4111" s="30" t="s">
        <v>37</v>
      </c>
      <c r="H4111" s="29" t="str">
        <f>Factor1Name</f>
        <v>Weeding</v>
      </c>
      <c r="I4111" s="30" t="s">
        <v>37</v>
      </c>
      <c r="K4111" s="29" t="str">
        <f>Factor1Name</f>
        <v>Weeding</v>
      </c>
      <c r="L4111" s="30" t="s">
        <v>37</v>
      </c>
    </row>
    <row r="4112" spans="2:12" ht="13" x14ac:dyDescent="0.3">
      <c r="B4112" s="25" t="s">
        <v>14</v>
      </c>
      <c r="C4112" s="26">
        <v>705.7</v>
      </c>
      <c r="E4112" s="25" t="s">
        <v>14</v>
      </c>
      <c r="F4112" s="26">
        <v>876.2</v>
      </c>
      <c r="H4112" s="25" t="s">
        <v>14</v>
      </c>
      <c r="I4112" s="26">
        <v>935.4</v>
      </c>
      <c r="K4112" s="25" t="s">
        <v>14</v>
      </c>
      <c r="L4112" s="26">
        <v>672.7</v>
      </c>
    </row>
    <row r="4114" spans="2:12" ht="13" x14ac:dyDescent="0.3">
      <c r="B4114" s="27" t="s">
        <v>3</v>
      </c>
      <c r="C4114" s="28">
        <v>2017</v>
      </c>
      <c r="E4114" s="27" t="s">
        <v>3</v>
      </c>
      <c r="F4114" s="28">
        <v>2017</v>
      </c>
      <c r="H4114" s="27" t="s">
        <v>3</v>
      </c>
      <c r="I4114" s="28">
        <v>2017</v>
      </c>
      <c r="K4114" s="27" t="s">
        <v>3</v>
      </c>
      <c r="L4114" s="28">
        <v>2017</v>
      </c>
    </row>
    <row r="4115" spans="2:12" ht="13" x14ac:dyDescent="0.3">
      <c r="B4115" s="29" t="str">
        <f>UnitName</f>
        <v>Plot</v>
      </c>
      <c r="C4115" s="30">
        <v>1</v>
      </c>
      <c r="E4115" s="29" t="str">
        <f>UnitName</f>
        <v>Plot</v>
      </c>
      <c r="F4115" s="30">
        <v>1</v>
      </c>
      <c r="H4115" s="29" t="str">
        <f>UnitName</f>
        <v>Plot</v>
      </c>
      <c r="I4115" s="30">
        <v>1</v>
      </c>
      <c r="K4115" s="29" t="str">
        <f>UnitName</f>
        <v>Plot</v>
      </c>
      <c r="L4115" s="30">
        <v>1</v>
      </c>
    </row>
    <row r="4116" spans="2:12" ht="13" x14ac:dyDescent="0.3">
      <c r="B4116" s="29" t="str">
        <f>BlockName</f>
        <v>Name</v>
      </c>
      <c r="C4116" s="30" t="s">
        <v>56</v>
      </c>
      <c r="E4116" s="29" t="str">
        <f>BlockName</f>
        <v>Name</v>
      </c>
      <c r="F4116" s="30" t="s">
        <v>56</v>
      </c>
      <c r="H4116" s="29" t="str">
        <f>BlockName</f>
        <v>Name</v>
      </c>
      <c r="I4116" s="30" t="s">
        <v>56</v>
      </c>
      <c r="K4116" s="29" t="str">
        <f>BlockName</f>
        <v>Name</v>
      </c>
      <c r="L4116" s="30" t="s">
        <v>56</v>
      </c>
    </row>
    <row r="4117" spans="2:12" ht="13" x14ac:dyDescent="0.3">
      <c r="B4117" s="29" t="str">
        <f>Factor2Name</f>
        <v>Variety</v>
      </c>
      <c r="C4117" s="30" t="s">
        <v>46</v>
      </c>
      <c r="E4117" s="29" t="str">
        <f>Factor2Name</f>
        <v>Variety</v>
      </c>
      <c r="F4117" s="30" t="s">
        <v>46</v>
      </c>
      <c r="H4117" s="29" t="str">
        <f>Factor2Name</f>
        <v>Variety</v>
      </c>
      <c r="I4117" s="30" t="s">
        <v>46</v>
      </c>
      <c r="K4117" s="29" t="str">
        <f>Factor2Name</f>
        <v>Variety</v>
      </c>
      <c r="L4117" s="30" t="s">
        <v>46</v>
      </c>
    </row>
    <row r="4118" spans="2:12" ht="13" x14ac:dyDescent="0.3">
      <c r="B4118" s="29" t="str">
        <f>Factor3Name</f>
        <v>Fertiliser</v>
      </c>
      <c r="C4118" s="30" t="s">
        <v>38</v>
      </c>
      <c r="E4118" s="29" t="str">
        <f>Factor3Name</f>
        <v>Fertiliser</v>
      </c>
      <c r="F4118" s="30" t="s">
        <v>38</v>
      </c>
      <c r="H4118" s="29" t="str">
        <f>Factor3Name</f>
        <v>Fertiliser</v>
      </c>
      <c r="I4118" s="30" t="s">
        <v>38</v>
      </c>
      <c r="K4118" s="29" t="str">
        <f>Factor3Name</f>
        <v>Fertiliser</v>
      </c>
      <c r="L4118" s="30" t="s">
        <v>38</v>
      </c>
    </row>
    <row r="4119" spans="2:12" ht="13" x14ac:dyDescent="0.3">
      <c r="B4119" s="29" t="str">
        <f>Factor1Name</f>
        <v>Weeding</v>
      </c>
      <c r="C4119" s="30" t="s">
        <v>37</v>
      </c>
      <c r="E4119" s="29" t="str">
        <f>Factor1Name</f>
        <v>Weeding</v>
      </c>
      <c r="F4119" s="30" t="s">
        <v>37</v>
      </c>
      <c r="H4119" s="29" t="str">
        <f>Factor1Name</f>
        <v>Weeding</v>
      </c>
      <c r="I4119" s="30" t="s">
        <v>37</v>
      </c>
      <c r="K4119" s="29" t="str">
        <f>Factor1Name</f>
        <v>Weeding</v>
      </c>
      <c r="L4119" s="30" t="s">
        <v>37</v>
      </c>
    </row>
    <row r="4120" spans="2:12" ht="13" x14ac:dyDescent="0.3">
      <c r="B4120" s="25" t="s">
        <v>14</v>
      </c>
      <c r="C4120" s="26">
        <v>784.3</v>
      </c>
      <c r="E4120" s="25" t="s">
        <v>14</v>
      </c>
      <c r="F4120" s="26">
        <v>839.6</v>
      </c>
      <c r="H4120" s="25" t="s">
        <v>14</v>
      </c>
      <c r="I4120" s="26">
        <v>804.5</v>
      </c>
      <c r="K4120" s="25" t="s">
        <v>14</v>
      </c>
      <c r="L4120" s="26">
        <v>893.1</v>
      </c>
    </row>
    <row r="4122" spans="2:12" ht="13" x14ac:dyDescent="0.3">
      <c r="B4122" s="27" t="s">
        <v>3</v>
      </c>
      <c r="C4122" s="28">
        <v>2017</v>
      </c>
      <c r="E4122" s="27" t="s">
        <v>3</v>
      </c>
      <c r="F4122" s="28">
        <v>2017</v>
      </c>
      <c r="H4122" s="27" t="s">
        <v>3</v>
      </c>
      <c r="I4122" s="28">
        <v>2017</v>
      </c>
      <c r="K4122" s="27" t="s">
        <v>3</v>
      </c>
      <c r="L4122" s="28">
        <v>2017</v>
      </c>
    </row>
    <row r="4123" spans="2:12" ht="13" x14ac:dyDescent="0.3">
      <c r="B4123" s="29" t="str">
        <f>UnitName</f>
        <v>Plot</v>
      </c>
      <c r="C4123" s="30">
        <v>2</v>
      </c>
      <c r="E4123" s="29" t="str">
        <f>UnitName</f>
        <v>Plot</v>
      </c>
      <c r="F4123" s="30">
        <v>2</v>
      </c>
      <c r="H4123" s="29" t="str">
        <f>UnitName</f>
        <v>Plot</v>
      </c>
      <c r="I4123" s="30">
        <v>2</v>
      </c>
      <c r="K4123" s="29" t="str">
        <f>UnitName</f>
        <v>Plot</v>
      </c>
      <c r="L4123" s="30">
        <v>2</v>
      </c>
    </row>
    <row r="4124" spans="2:12" ht="13" x14ac:dyDescent="0.3">
      <c r="B4124" s="29" t="str">
        <f>BlockName</f>
        <v>Name</v>
      </c>
      <c r="C4124" s="30" t="s">
        <v>56</v>
      </c>
      <c r="E4124" s="29" t="str">
        <f>BlockName</f>
        <v>Name</v>
      </c>
      <c r="F4124" s="30" t="s">
        <v>56</v>
      </c>
      <c r="H4124" s="29" t="str">
        <f>BlockName</f>
        <v>Name</v>
      </c>
      <c r="I4124" s="30" t="s">
        <v>56</v>
      </c>
      <c r="K4124" s="29" t="str">
        <f>BlockName</f>
        <v>Name</v>
      </c>
      <c r="L4124" s="30" t="s">
        <v>56</v>
      </c>
    </row>
    <row r="4125" spans="2:12" ht="13" x14ac:dyDescent="0.3">
      <c r="B4125" s="29" t="str">
        <f>Factor2Name</f>
        <v>Variety</v>
      </c>
      <c r="C4125" s="30" t="s">
        <v>46</v>
      </c>
      <c r="E4125" s="29" t="str">
        <f>Factor2Name</f>
        <v>Variety</v>
      </c>
      <c r="F4125" s="30" t="s">
        <v>46</v>
      </c>
      <c r="H4125" s="29" t="str">
        <f>Factor2Name</f>
        <v>Variety</v>
      </c>
      <c r="I4125" s="30" t="s">
        <v>46</v>
      </c>
      <c r="K4125" s="29" t="str">
        <f>Factor2Name</f>
        <v>Variety</v>
      </c>
      <c r="L4125" s="30" t="s">
        <v>46</v>
      </c>
    </row>
    <row r="4126" spans="2:12" ht="13" x14ac:dyDescent="0.3">
      <c r="B4126" s="29" t="str">
        <f>Factor3Name</f>
        <v>Fertiliser</v>
      </c>
      <c r="C4126" s="30" t="s">
        <v>38</v>
      </c>
      <c r="E4126" s="29" t="str">
        <f>Factor3Name</f>
        <v>Fertiliser</v>
      </c>
      <c r="F4126" s="30" t="s">
        <v>38</v>
      </c>
      <c r="H4126" s="29" t="str">
        <f>Factor3Name</f>
        <v>Fertiliser</v>
      </c>
      <c r="I4126" s="30" t="s">
        <v>38</v>
      </c>
      <c r="K4126" s="29" t="str">
        <f>Factor3Name</f>
        <v>Fertiliser</v>
      </c>
      <c r="L4126" s="30" t="s">
        <v>38</v>
      </c>
    </row>
    <row r="4127" spans="2:12" ht="13" x14ac:dyDescent="0.3">
      <c r="B4127" s="29" t="str">
        <f>Factor1Name</f>
        <v>Weeding</v>
      </c>
      <c r="C4127" s="30" t="s">
        <v>37</v>
      </c>
      <c r="E4127" s="29" t="str">
        <f>Factor1Name</f>
        <v>Weeding</v>
      </c>
      <c r="F4127" s="30" t="s">
        <v>37</v>
      </c>
      <c r="H4127" s="29" t="str">
        <f>Factor1Name</f>
        <v>Weeding</v>
      </c>
      <c r="I4127" s="30" t="s">
        <v>37</v>
      </c>
      <c r="K4127" s="29" t="str">
        <f>Factor1Name</f>
        <v>Weeding</v>
      </c>
      <c r="L4127" s="30" t="s">
        <v>37</v>
      </c>
    </row>
    <row r="4128" spans="2:12" ht="13" x14ac:dyDescent="0.3">
      <c r="B4128" s="25" t="s">
        <v>14</v>
      </c>
      <c r="C4128" s="26">
        <v>927.6</v>
      </c>
      <c r="E4128" s="25" t="s">
        <v>14</v>
      </c>
      <c r="F4128" s="26">
        <v>833.8</v>
      </c>
      <c r="H4128" s="25" t="s">
        <v>14</v>
      </c>
      <c r="I4128" s="26">
        <v>866</v>
      </c>
      <c r="K4128" s="25" t="s">
        <v>14</v>
      </c>
      <c r="L4128" s="26">
        <v>930.9</v>
      </c>
    </row>
    <row r="4130" spans="2:12" ht="13" x14ac:dyDescent="0.3">
      <c r="B4130" s="27" t="s">
        <v>3</v>
      </c>
      <c r="C4130" s="28">
        <v>2017</v>
      </c>
      <c r="E4130" s="27" t="s">
        <v>3</v>
      </c>
      <c r="F4130" s="28">
        <v>2017</v>
      </c>
      <c r="H4130" s="27" t="s">
        <v>3</v>
      </c>
      <c r="I4130" s="28">
        <v>2017</v>
      </c>
      <c r="K4130" s="27" t="s">
        <v>3</v>
      </c>
      <c r="L4130" s="28">
        <v>2017</v>
      </c>
    </row>
    <row r="4131" spans="2:12" ht="13" x14ac:dyDescent="0.3">
      <c r="B4131" s="29" t="str">
        <f>UnitName</f>
        <v>Plot</v>
      </c>
      <c r="C4131" s="30">
        <v>2</v>
      </c>
      <c r="E4131" s="29" t="str">
        <f>UnitName</f>
        <v>Plot</v>
      </c>
      <c r="F4131" s="30">
        <v>2</v>
      </c>
      <c r="H4131" s="29" t="str">
        <f>UnitName</f>
        <v>Plot</v>
      </c>
      <c r="I4131" s="30">
        <v>2</v>
      </c>
      <c r="K4131" s="29" t="str">
        <f>UnitName</f>
        <v>Plot</v>
      </c>
      <c r="L4131" s="30">
        <v>2</v>
      </c>
    </row>
    <row r="4132" spans="2:12" ht="13" x14ac:dyDescent="0.3">
      <c r="B4132" s="29" t="str">
        <f>BlockName</f>
        <v>Name</v>
      </c>
      <c r="C4132" s="30" t="s">
        <v>56</v>
      </c>
      <c r="E4132" s="29" t="str">
        <f>BlockName</f>
        <v>Name</v>
      </c>
      <c r="F4132" s="30" t="s">
        <v>56</v>
      </c>
      <c r="H4132" s="29" t="str">
        <f>BlockName</f>
        <v>Name</v>
      </c>
      <c r="I4132" s="30" t="s">
        <v>56</v>
      </c>
      <c r="K4132" s="29" t="str">
        <f>BlockName</f>
        <v>Name</v>
      </c>
      <c r="L4132" s="30" t="s">
        <v>56</v>
      </c>
    </row>
    <row r="4133" spans="2:12" ht="13" x14ac:dyDescent="0.3">
      <c r="B4133" s="29" t="str">
        <f>Factor2Name</f>
        <v>Variety</v>
      </c>
      <c r="C4133" s="30" t="s">
        <v>46</v>
      </c>
      <c r="E4133" s="29" t="str">
        <f>Factor2Name</f>
        <v>Variety</v>
      </c>
      <c r="F4133" s="30" t="s">
        <v>46</v>
      </c>
      <c r="H4133" s="29" t="str">
        <f>Factor2Name</f>
        <v>Variety</v>
      </c>
      <c r="I4133" s="30" t="s">
        <v>46</v>
      </c>
      <c r="K4133" s="29" t="str">
        <f>Factor2Name</f>
        <v>Variety</v>
      </c>
      <c r="L4133" s="30" t="s">
        <v>46</v>
      </c>
    </row>
    <row r="4134" spans="2:12" ht="13" x14ac:dyDescent="0.3">
      <c r="B4134" s="29" t="str">
        <f>Factor3Name</f>
        <v>Fertiliser</v>
      </c>
      <c r="C4134" s="30" t="s">
        <v>38</v>
      </c>
      <c r="E4134" s="29" t="str">
        <f>Factor3Name</f>
        <v>Fertiliser</v>
      </c>
      <c r="F4134" s="30" t="s">
        <v>38</v>
      </c>
      <c r="H4134" s="29" t="str">
        <f>Factor3Name</f>
        <v>Fertiliser</v>
      </c>
      <c r="I4134" s="30" t="s">
        <v>38</v>
      </c>
      <c r="K4134" s="29" t="str">
        <f>Factor3Name</f>
        <v>Fertiliser</v>
      </c>
      <c r="L4134" s="30" t="s">
        <v>38</v>
      </c>
    </row>
    <row r="4135" spans="2:12" ht="13" x14ac:dyDescent="0.3">
      <c r="B4135" s="29" t="str">
        <f>Factor1Name</f>
        <v>Weeding</v>
      </c>
      <c r="C4135" s="30" t="s">
        <v>37</v>
      </c>
      <c r="E4135" s="29" t="str">
        <f>Factor1Name</f>
        <v>Weeding</v>
      </c>
      <c r="F4135" s="30" t="s">
        <v>37</v>
      </c>
      <c r="H4135" s="29" t="str">
        <f>Factor1Name</f>
        <v>Weeding</v>
      </c>
      <c r="I4135" s="30" t="s">
        <v>37</v>
      </c>
      <c r="K4135" s="29" t="str">
        <f>Factor1Name</f>
        <v>Weeding</v>
      </c>
      <c r="L4135" s="30" t="s">
        <v>37</v>
      </c>
    </row>
    <row r="4136" spans="2:12" ht="13" x14ac:dyDescent="0.3">
      <c r="B4136" s="25" t="s">
        <v>14</v>
      </c>
      <c r="C4136" s="26">
        <v>830</v>
      </c>
      <c r="E4136" s="25" t="s">
        <v>14</v>
      </c>
      <c r="F4136" s="26">
        <v>900.3</v>
      </c>
      <c r="H4136" s="25" t="s">
        <v>14</v>
      </c>
      <c r="I4136" s="26">
        <v>737.8</v>
      </c>
      <c r="K4136" s="25" t="s">
        <v>14</v>
      </c>
      <c r="L4136" s="26">
        <v>691.2</v>
      </c>
    </row>
    <row r="4138" spans="2:12" ht="13" x14ac:dyDescent="0.3">
      <c r="B4138" s="27" t="s">
        <v>3</v>
      </c>
      <c r="C4138" s="28">
        <v>2017</v>
      </c>
      <c r="E4138" s="27" t="s">
        <v>3</v>
      </c>
      <c r="F4138" s="28">
        <v>2017</v>
      </c>
      <c r="H4138" s="27" t="s">
        <v>3</v>
      </c>
      <c r="I4138" s="28">
        <v>2017</v>
      </c>
      <c r="K4138" s="27" t="s">
        <v>3</v>
      </c>
      <c r="L4138" s="28">
        <v>2017</v>
      </c>
    </row>
    <row r="4139" spans="2:12" ht="13" x14ac:dyDescent="0.3">
      <c r="B4139" s="29" t="str">
        <f>UnitName</f>
        <v>Plot</v>
      </c>
      <c r="C4139" s="30">
        <v>2</v>
      </c>
      <c r="E4139" s="29" t="str">
        <f>UnitName</f>
        <v>Plot</v>
      </c>
      <c r="F4139" s="30">
        <v>2</v>
      </c>
      <c r="H4139" s="29" t="str">
        <f>UnitName</f>
        <v>Plot</v>
      </c>
      <c r="I4139" s="30">
        <v>2</v>
      </c>
      <c r="K4139" s="29" t="str">
        <f>UnitName</f>
        <v>Plot</v>
      </c>
      <c r="L4139" s="30">
        <v>2</v>
      </c>
    </row>
    <row r="4140" spans="2:12" ht="13" x14ac:dyDescent="0.3">
      <c r="B4140" s="29" t="str">
        <f>BlockName</f>
        <v>Name</v>
      </c>
      <c r="C4140" s="30" t="s">
        <v>56</v>
      </c>
      <c r="E4140" s="29" t="str">
        <f>BlockName</f>
        <v>Name</v>
      </c>
      <c r="F4140" s="30" t="s">
        <v>56</v>
      </c>
      <c r="H4140" s="29" t="str">
        <f>BlockName</f>
        <v>Name</v>
      </c>
      <c r="I4140" s="30" t="s">
        <v>56</v>
      </c>
      <c r="K4140" s="29" t="str">
        <f>BlockName</f>
        <v>Name</v>
      </c>
      <c r="L4140" s="30" t="s">
        <v>56</v>
      </c>
    </row>
    <row r="4141" spans="2:12" ht="13" x14ac:dyDescent="0.3">
      <c r="B4141" s="29" t="str">
        <f>Factor2Name</f>
        <v>Variety</v>
      </c>
      <c r="C4141" s="30" t="s">
        <v>46</v>
      </c>
      <c r="E4141" s="29" t="str">
        <f>Factor2Name</f>
        <v>Variety</v>
      </c>
      <c r="F4141" s="30" t="s">
        <v>46</v>
      </c>
      <c r="H4141" s="29" t="str">
        <f>Factor2Name</f>
        <v>Variety</v>
      </c>
      <c r="I4141" s="30" t="s">
        <v>46</v>
      </c>
      <c r="K4141" s="29" t="str">
        <f>Factor2Name</f>
        <v>Variety</v>
      </c>
      <c r="L4141" s="30" t="s">
        <v>46</v>
      </c>
    </row>
    <row r="4142" spans="2:12" ht="13" x14ac:dyDescent="0.3">
      <c r="B4142" s="29" t="str">
        <f>Factor3Name</f>
        <v>Fertiliser</v>
      </c>
      <c r="C4142" s="30" t="s">
        <v>38</v>
      </c>
      <c r="E4142" s="29" t="str">
        <f>Factor3Name</f>
        <v>Fertiliser</v>
      </c>
      <c r="F4142" s="30" t="s">
        <v>38</v>
      </c>
      <c r="H4142" s="29" t="str">
        <f>Factor3Name</f>
        <v>Fertiliser</v>
      </c>
      <c r="I4142" s="30" t="s">
        <v>38</v>
      </c>
      <c r="K4142" s="29" t="str">
        <f>Factor3Name</f>
        <v>Fertiliser</v>
      </c>
      <c r="L4142" s="30" t="s">
        <v>38</v>
      </c>
    </row>
    <row r="4143" spans="2:12" ht="13" x14ac:dyDescent="0.3">
      <c r="B4143" s="29" t="str">
        <f>Factor1Name</f>
        <v>Weeding</v>
      </c>
      <c r="C4143" s="30" t="s">
        <v>37</v>
      </c>
      <c r="E4143" s="29" t="str">
        <f>Factor1Name</f>
        <v>Weeding</v>
      </c>
      <c r="F4143" s="30" t="s">
        <v>37</v>
      </c>
      <c r="H4143" s="29" t="str">
        <f>Factor1Name</f>
        <v>Weeding</v>
      </c>
      <c r="I4143" s="30" t="s">
        <v>37</v>
      </c>
      <c r="K4143" s="29" t="str">
        <f>Factor1Name</f>
        <v>Weeding</v>
      </c>
      <c r="L4143" s="30" t="s">
        <v>37</v>
      </c>
    </row>
    <row r="4144" spans="2:12" ht="13" x14ac:dyDescent="0.3">
      <c r="B4144" s="25" t="s">
        <v>14</v>
      </c>
      <c r="C4144" s="26">
        <v>875</v>
      </c>
      <c r="E4144" s="25" t="s">
        <v>14</v>
      </c>
      <c r="F4144" s="26">
        <v>643.20000000000005</v>
      </c>
      <c r="H4144" s="25" t="s">
        <v>14</v>
      </c>
      <c r="I4144" s="26">
        <v>891.1</v>
      </c>
      <c r="K4144" s="25" t="s">
        <v>14</v>
      </c>
      <c r="L4144" s="26">
        <v>686.6</v>
      </c>
    </row>
    <row r="4146" spans="2:12" ht="13" x14ac:dyDescent="0.3">
      <c r="B4146" s="27" t="s">
        <v>3</v>
      </c>
      <c r="C4146" s="28">
        <v>2017</v>
      </c>
      <c r="E4146" s="27" t="s">
        <v>3</v>
      </c>
      <c r="F4146" s="28">
        <v>2017</v>
      </c>
      <c r="H4146" s="27" t="s">
        <v>3</v>
      </c>
      <c r="I4146" s="28">
        <v>2017</v>
      </c>
      <c r="K4146" s="27" t="s">
        <v>3</v>
      </c>
      <c r="L4146" s="28">
        <v>2017</v>
      </c>
    </row>
    <row r="4147" spans="2:12" ht="13" x14ac:dyDescent="0.3">
      <c r="B4147" s="29" t="str">
        <f>UnitName</f>
        <v>Plot</v>
      </c>
      <c r="C4147" s="30">
        <v>2</v>
      </c>
      <c r="E4147" s="29" t="str">
        <f>UnitName</f>
        <v>Plot</v>
      </c>
      <c r="F4147" s="30">
        <v>2</v>
      </c>
      <c r="H4147" s="29" t="str">
        <f>UnitName</f>
        <v>Plot</v>
      </c>
      <c r="I4147" s="30">
        <v>2</v>
      </c>
      <c r="K4147" s="29" t="str">
        <f>UnitName</f>
        <v>Plot</v>
      </c>
      <c r="L4147" s="30">
        <v>2</v>
      </c>
    </row>
    <row r="4148" spans="2:12" ht="13" x14ac:dyDescent="0.3">
      <c r="B4148" s="29" t="str">
        <f>BlockName</f>
        <v>Name</v>
      </c>
      <c r="C4148" s="30" t="s">
        <v>56</v>
      </c>
      <c r="E4148" s="29" t="str">
        <f>BlockName</f>
        <v>Name</v>
      </c>
      <c r="F4148" s="30" t="s">
        <v>56</v>
      </c>
      <c r="H4148" s="29" t="str">
        <f>BlockName</f>
        <v>Name</v>
      </c>
      <c r="I4148" s="30" t="s">
        <v>56</v>
      </c>
      <c r="K4148" s="29" t="str">
        <f>BlockName</f>
        <v>Name</v>
      </c>
      <c r="L4148" s="30" t="s">
        <v>56</v>
      </c>
    </row>
    <row r="4149" spans="2:12" ht="13" x14ac:dyDescent="0.3">
      <c r="B4149" s="29" t="str">
        <f>Factor2Name</f>
        <v>Variety</v>
      </c>
      <c r="C4149" s="30" t="s">
        <v>46</v>
      </c>
      <c r="E4149" s="29" t="str">
        <f>Factor2Name</f>
        <v>Variety</v>
      </c>
      <c r="F4149" s="30" t="s">
        <v>46</v>
      </c>
      <c r="H4149" s="29" t="str">
        <f>Factor2Name</f>
        <v>Variety</v>
      </c>
      <c r="I4149" s="30" t="s">
        <v>46</v>
      </c>
      <c r="K4149" s="29" t="str">
        <f>Factor2Name</f>
        <v>Variety</v>
      </c>
      <c r="L4149" s="30" t="s">
        <v>46</v>
      </c>
    </row>
    <row r="4150" spans="2:12" ht="13" x14ac:dyDescent="0.3">
      <c r="B4150" s="29" t="str">
        <f>Factor3Name</f>
        <v>Fertiliser</v>
      </c>
      <c r="C4150" s="30" t="s">
        <v>38</v>
      </c>
      <c r="E4150" s="29" t="str">
        <f>Factor3Name</f>
        <v>Fertiliser</v>
      </c>
      <c r="F4150" s="30" t="s">
        <v>38</v>
      </c>
      <c r="H4150" s="29" t="str">
        <f>Factor3Name</f>
        <v>Fertiliser</v>
      </c>
      <c r="I4150" s="30" t="s">
        <v>38</v>
      </c>
      <c r="K4150" s="29" t="str">
        <f>Factor3Name</f>
        <v>Fertiliser</v>
      </c>
      <c r="L4150" s="30" t="s">
        <v>38</v>
      </c>
    </row>
    <row r="4151" spans="2:12" ht="13" x14ac:dyDescent="0.3">
      <c r="B4151" s="29" t="str">
        <f>Factor1Name</f>
        <v>Weeding</v>
      </c>
      <c r="C4151" s="30" t="s">
        <v>37</v>
      </c>
      <c r="E4151" s="29" t="str">
        <f>Factor1Name</f>
        <v>Weeding</v>
      </c>
      <c r="F4151" s="30" t="s">
        <v>37</v>
      </c>
      <c r="H4151" s="29" t="str">
        <f>Factor1Name</f>
        <v>Weeding</v>
      </c>
      <c r="I4151" s="30" t="s">
        <v>37</v>
      </c>
      <c r="K4151" s="29" t="str">
        <f>Factor1Name</f>
        <v>Weeding</v>
      </c>
      <c r="L4151" s="30" t="s">
        <v>37</v>
      </c>
    </row>
    <row r="4152" spans="2:12" ht="13" x14ac:dyDescent="0.3">
      <c r="B4152" s="25" t="s">
        <v>14</v>
      </c>
      <c r="C4152" s="26">
        <v>680.3</v>
      </c>
      <c r="E4152" s="25" t="s">
        <v>14</v>
      </c>
      <c r="F4152" s="26">
        <v>759.7</v>
      </c>
      <c r="H4152" s="25" t="s">
        <v>14</v>
      </c>
      <c r="I4152" s="26">
        <v>741.3</v>
      </c>
      <c r="K4152" s="25" t="s">
        <v>14</v>
      </c>
      <c r="L4152" s="26">
        <v>639.70000000000005</v>
      </c>
    </row>
    <row r="4154" spans="2:12" ht="13" x14ac:dyDescent="0.3">
      <c r="B4154" s="27" t="s">
        <v>3</v>
      </c>
      <c r="C4154" s="28">
        <v>2017</v>
      </c>
      <c r="E4154" s="27" t="s">
        <v>3</v>
      </c>
      <c r="F4154" s="28">
        <v>2017</v>
      </c>
      <c r="H4154" s="27" t="s">
        <v>3</v>
      </c>
      <c r="I4154" s="28">
        <v>2017</v>
      </c>
      <c r="K4154" s="27" t="s">
        <v>3</v>
      </c>
      <c r="L4154" s="28">
        <v>2017</v>
      </c>
    </row>
    <row r="4155" spans="2:12" ht="13" x14ac:dyDescent="0.3">
      <c r="B4155" s="29" t="str">
        <f>UnitName</f>
        <v>Plot</v>
      </c>
      <c r="C4155" s="30">
        <v>2</v>
      </c>
      <c r="E4155" s="29" t="str">
        <f>UnitName</f>
        <v>Plot</v>
      </c>
      <c r="F4155" s="30">
        <v>2</v>
      </c>
      <c r="H4155" s="29" t="str">
        <f>UnitName</f>
        <v>Plot</v>
      </c>
      <c r="I4155" s="30">
        <v>2</v>
      </c>
      <c r="K4155" s="29" t="str">
        <f>UnitName</f>
        <v>Plot</v>
      </c>
      <c r="L4155" s="30">
        <v>2</v>
      </c>
    </row>
    <row r="4156" spans="2:12" ht="13" x14ac:dyDescent="0.3">
      <c r="B4156" s="29" t="str">
        <f>BlockName</f>
        <v>Name</v>
      </c>
      <c r="C4156" s="30" t="s">
        <v>56</v>
      </c>
      <c r="E4156" s="29" t="str">
        <f>BlockName</f>
        <v>Name</v>
      </c>
      <c r="F4156" s="30" t="s">
        <v>56</v>
      </c>
      <c r="H4156" s="29" t="str">
        <f>BlockName</f>
        <v>Name</v>
      </c>
      <c r="I4156" s="30" t="s">
        <v>56</v>
      </c>
      <c r="K4156" s="29" t="str">
        <f>BlockName</f>
        <v>Name</v>
      </c>
      <c r="L4156" s="30" t="s">
        <v>56</v>
      </c>
    </row>
    <row r="4157" spans="2:12" ht="13" x14ac:dyDescent="0.3">
      <c r="B4157" s="29" t="str">
        <f>Factor2Name</f>
        <v>Variety</v>
      </c>
      <c r="C4157" s="30" t="s">
        <v>46</v>
      </c>
      <c r="E4157" s="29" t="str">
        <f>Factor2Name</f>
        <v>Variety</v>
      </c>
      <c r="F4157" s="30" t="s">
        <v>46</v>
      </c>
      <c r="H4157" s="29" t="str">
        <f>Factor2Name</f>
        <v>Variety</v>
      </c>
      <c r="I4157" s="30" t="s">
        <v>46</v>
      </c>
      <c r="K4157" s="29" t="str">
        <f>Factor2Name</f>
        <v>Variety</v>
      </c>
      <c r="L4157" s="30" t="s">
        <v>46</v>
      </c>
    </row>
    <row r="4158" spans="2:12" ht="13" x14ac:dyDescent="0.3">
      <c r="B4158" s="29" t="str">
        <f>Factor3Name</f>
        <v>Fertiliser</v>
      </c>
      <c r="C4158" s="30" t="s">
        <v>38</v>
      </c>
      <c r="E4158" s="29" t="str">
        <f>Factor3Name</f>
        <v>Fertiliser</v>
      </c>
      <c r="F4158" s="30" t="s">
        <v>38</v>
      </c>
      <c r="H4158" s="29" t="str">
        <f>Factor3Name</f>
        <v>Fertiliser</v>
      </c>
      <c r="I4158" s="30" t="s">
        <v>38</v>
      </c>
      <c r="K4158" s="29" t="str">
        <f>Factor3Name</f>
        <v>Fertiliser</v>
      </c>
      <c r="L4158" s="30" t="s">
        <v>38</v>
      </c>
    </row>
    <row r="4159" spans="2:12" ht="13" x14ac:dyDescent="0.3">
      <c r="B4159" s="29" t="str">
        <f>Factor1Name</f>
        <v>Weeding</v>
      </c>
      <c r="C4159" s="30" t="s">
        <v>37</v>
      </c>
      <c r="E4159" s="29" t="str">
        <f>Factor1Name</f>
        <v>Weeding</v>
      </c>
      <c r="F4159" s="30" t="s">
        <v>37</v>
      </c>
      <c r="H4159" s="29" t="str">
        <f>Factor1Name</f>
        <v>Weeding</v>
      </c>
      <c r="I4159" s="30" t="s">
        <v>37</v>
      </c>
      <c r="K4159" s="29" t="str">
        <f>Factor1Name</f>
        <v>Weeding</v>
      </c>
      <c r="L4159" s="30" t="s">
        <v>37</v>
      </c>
    </row>
    <row r="4160" spans="2:12" ht="13" x14ac:dyDescent="0.3">
      <c r="B4160" s="25" t="s">
        <v>14</v>
      </c>
      <c r="C4160" s="26">
        <v>843.8</v>
      </c>
      <c r="E4160" s="25" t="s">
        <v>14</v>
      </c>
      <c r="F4160" s="26">
        <v>951.5</v>
      </c>
      <c r="H4160" s="25" t="s">
        <v>14</v>
      </c>
      <c r="I4160" s="26">
        <v>1052.2</v>
      </c>
      <c r="K4160" s="25" t="s">
        <v>14</v>
      </c>
      <c r="L4160" s="26">
        <v>848.7</v>
      </c>
    </row>
    <row r="4162" spans="2:12" ht="13" x14ac:dyDescent="0.3">
      <c r="B4162" s="27" t="s">
        <v>3</v>
      </c>
      <c r="C4162" s="28">
        <v>2017</v>
      </c>
      <c r="E4162" s="27" t="s">
        <v>3</v>
      </c>
      <c r="F4162" s="28">
        <v>2017</v>
      </c>
      <c r="H4162" s="27" t="s">
        <v>3</v>
      </c>
      <c r="I4162" s="28">
        <v>2017</v>
      </c>
      <c r="K4162" s="27" t="s">
        <v>3</v>
      </c>
      <c r="L4162" s="28">
        <v>2017</v>
      </c>
    </row>
    <row r="4163" spans="2:12" ht="13" x14ac:dyDescent="0.3">
      <c r="B4163" s="29" t="str">
        <f>UnitName</f>
        <v>Plot</v>
      </c>
      <c r="C4163" s="30">
        <v>3</v>
      </c>
      <c r="E4163" s="29" t="str">
        <f>UnitName</f>
        <v>Plot</v>
      </c>
      <c r="F4163" s="30">
        <v>3</v>
      </c>
      <c r="H4163" s="29" t="str">
        <f>UnitName</f>
        <v>Plot</v>
      </c>
      <c r="I4163" s="30">
        <v>3</v>
      </c>
      <c r="K4163" s="29" t="str">
        <f>UnitName</f>
        <v>Plot</v>
      </c>
      <c r="L4163" s="30">
        <v>3</v>
      </c>
    </row>
    <row r="4164" spans="2:12" ht="13" x14ac:dyDescent="0.3">
      <c r="B4164" s="29" t="str">
        <f>BlockName</f>
        <v>Name</v>
      </c>
      <c r="C4164" s="30" t="s">
        <v>56</v>
      </c>
      <c r="E4164" s="29" t="str">
        <f>BlockName</f>
        <v>Name</v>
      </c>
      <c r="F4164" s="30" t="s">
        <v>56</v>
      </c>
      <c r="H4164" s="29" t="str">
        <f>BlockName</f>
        <v>Name</v>
      </c>
      <c r="I4164" s="30" t="s">
        <v>56</v>
      </c>
      <c r="K4164" s="29" t="str">
        <f>BlockName</f>
        <v>Name</v>
      </c>
      <c r="L4164" s="30" t="s">
        <v>56</v>
      </c>
    </row>
    <row r="4165" spans="2:12" ht="13" x14ac:dyDescent="0.3">
      <c r="B4165" s="29" t="str">
        <f>Factor2Name</f>
        <v>Variety</v>
      </c>
      <c r="C4165" s="30" t="s">
        <v>46</v>
      </c>
      <c r="E4165" s="29" t="str">
        <f>Factor2Name</f>
        <v>Variety</v>
      </c>
      <c r="F4165" s="30" t="s">
        <v>46</v>
      </c>
      <c r="H4165" s="29" t="str">
        <f>Factor2Name</f>
        <v>Variety</v>
      </c>
      <c r="I4165" s="30" t="s">
        <v>46</v>
      </c>
      <c r="K4165" s="29" t="str">
        <f>Factor2Name</f>
        <v>Variety</v>
      </c>
      <c r="L4165" s="30" t="s">
        <v>46</v>
      </c>
    </row>
    <row r="4166" spans="2:12" ht="13" x14ac:dyDescent="0.3">
      <c r="B4166" s="29" t="str">
        <f>Factor3Name</f>
        <v>Fertiliser</v>
      </c>
      <c r="C4166" s="30" t="s">
        <v>38</v>
      </c>
      <c r="E4166" s="29" t="str">
        <f>Factor3Name</f>
        <v>Fertiliser</v>
      </c>
      <c r="F4166" s="30" t="s">
        <v>38</v>
      </c>
      <c r="H4166" s="29" t="str">
        <f>Factor3Name</f>
        <v>Fertiliser</v>
      </c>
      <c r="I4166" s="30" t="s">
        <v>38</v>
      </c>
      <c r="K4166" s="29" t="str">
        <f>Factor3Name</f>
        <v>Fertiliser</v>
      </c>
      <c r="L4166" s="30" t="s">
        <v>38</v>
      </c>
    </row>
    <row r="4167" spans="2:12" ht="13" x14ac:dyDescent="0.3">
      <c r="B4167" s="29" t="str">
        <f>Factor1Name</f>
        <v>Weeding</v>
      </c>
      <c r="C4167" s="30" t="s">
        <v>37</v>
      </c>
      <c r="E4167" s="29" t="str">
        <f>Factor1Name</f>
        <v>Weeding</v>
      </c>
      <c r="F4167" s="30" t="s">
        <v>37</v>
      </c>
      <c r="H4167" s="29" t="str">
        <f>Factor1Name</f>
        <v>Weeding</v>
      </c>
      <c r="I4167" s="30" t="s">
        <v>37</v>
      </c>
      <c r="K4167" s="29" t="str">
        <f>Factor1Name</f>
        <v>Weeding</v>
      </c>
      <c r="L4167" s="30" t="s">
        <v>37</v>
      </c>
    </row>
    <row r="4168" spans="2:12" ht="13" x14ac:dyDescent="0.3">
      <c r="B4168" s="25" t="s">
        <v>14</v>
      </c>
      <c r="C4168" s="26">
        <v>848.8</v>
      </c>
      <c r="E4168" s="25" t="s">
        <v>14</v>
      </c>
      <c r="F4168" s="26">
        <v>771.9</v>
      </c>
      <c r="H4168" s="25" t="s">
        <v>14</v>
      </c>
      <c r="I4168" s="26">
        <v>764.3</v>
      </c>
      <c r="K4168" s="25" t="s">
        <v>14</v>
      </c>
      <c r="L4168" s="26">
        <v>838.9</v>
      </c>
    </row>
    <row r="4170" spans="2:12" ht="13" x14ac:dyDescent="0.3">
      <c r="B4170" s="27" t="s">
        <v>3</v>
      </c>
      <c r="C4170" s="28">
        <v>2017</v>
      </c>
      <c r="E4170" s="27" t="s">
        <v>3</v>
      </c>
      <c r="F4170" s="28">
        <v>2017</v>
      </c>
      <c r="H4170" s="27" t="s">
        <v>3</v>
      </c>
      <c r="I4170" s="28">
        <v>2017</v>
      </c>
      <c r="K4170" s="27" t="s">
        <v>3</v>
      </c>
      <c r="L4170" s="28">
        <v>2017</v>
      </c>
    </row>
    <row r="4171" spans="2:12" ht="13" x14ac:dyDescent="0.3">
      <c r="B4171" s="29" t="str">
        <f>UnitName</f>
        <v>Plot</v>
      </c>
      <c r="C4171" s="30">
        <v>3</v>
      </c>
      <c r="E4171" s="29" t="str">
        <f>UnitName</f>
        <v>Plot</v>
      </c>
      <c r="F4171" s="30">
        <v>3</v>
      </c>
      <c r="H4171" s="29" t="str">
        <f>UnitName</f>
        <v>Plot</v>
      </c>
      <c r="I4171" s="30">
        <v>3</v>
      </c>
      <c r="K4171" s="29" t="str">
        <f>UnitName</f>
        <v>Plot</v>
      </c>
      <c r="L4171" s="30">
        <v>3</v>
      </c>
    </row>
    <row r="4172" spans="2:12" ht="13" x14ac:dyDescent="0.3">
      <c r="B4172" s="29" t="str">
        <f>BlockName</f>
        <v>Name</v>
      </c>
      <c r="C4172" s="30" t="s">
        <v>56</v>
      </c>
      <c r="E4172" s="29" t="str">
        <f>BlockName</f>
        <v>Name</v>
      </c>
      <c r="F4172" s="30" t="s">
        <v>56</v>
      </c>
      <c r="H4172" s="29" t="str">
        <f>BlockName</f>
        <v>Name</v>
      </c>
      <c r="I4172" s="30" t="s">
        <v>56</v>
      </c>
      <c r="K4172" s="29" t="str">
        <f>BlockName</f>
        <v>Name</v>
      </c>
      <c r="L4172" s="30" t="s">
        <v>56</v>
      </c>
    </row>
    <row r="4173" spans="2:12" ht="13" x14ac:dyDescent="0.3">
      <c r="B4173" s="29" t="str">
        <f>Factor2Name</f>
        <v>Variety</v>
      </c>
      <c r="C4173" s="30" t="s">
        <v>46</v>
      </c>
      <c r="E4173" s="29" t="str">
        <f>Factor2Name</f>
        <v>Variety</v>
      </c>
      <c r="F4173" s="30" t="s">
        <v>46</v>
      </c>
      <c r="H4173" s="29" t="str">
        <f>Factor2Name</f>
        <v>Variety</v>
      </c>
      <c r="I4173" s="30" t="s">
        <v>46</v>
      </c>
      <c r="K4173" s="29" t="str">
        <f>Factor2Name</f>
        <v>Variety</v>
      </c>
      <c r="L4173" s="30" t="s">
        <v>46</v>
      </c>
    </row>
    <row r="4174" spans="2:12" ht="13" x14ac:dyDescent="0.3">
      <c r="B4174" s="29" t="str">
        <f>Factor3Name</f>
        <v>Fertiliser</v>
      </c>
      <c r="C4174" s="30" t="s">
        <v>38</v>
      </c>
      <c r="E4174" s="29" t="str">
        <f>Factor3Name</f>
        <v>Fertiliser</v>
      </c>
      <c r="F4174" s="30" t="s">
        <v>38</v>
      </c>
      <c r="H4174" s="29" t="str">
        <f>Factor3Name</f>
        <v>Fertiliser</v>
      </c>
      <c r="I4174" s="30" t="s">
        <v>38</v>
      </c>
      <c r="K4174" s="29" t="str">
        <f>Factor3Name</f>
        <v>Fertiliser</v>
      </c>
      <c r="L4174" s="30" t="s">
        <v>38</v>
      </c>
    </row>
    <row r="4175" spans="2:12" ht="13" x14ac:dyDescent="0.3">
      <c r="B4175" s="29" t="str">
        <f>Factor1Name</f>
        <v>Weeding</v>
      </c>
      <c r="C4175" s="30" t="s">
        <v>37</v>
      </c>
      <c r="E4175" s="29" t="str">
        <f>Factor1Name</f>
        <v>Weeding</v>
      </c>
      <c r="F4175" s="30" t="s">
        <v>37</v>
      </c>
      <c r="H4175" s="29" t="str">
        <f>Factor1Name</f>
        <v>Weeding</v>
      </c>
      <c r="I4175" s="30" t="s">
        <v>37</v>
      </c>
      <c r="K4175" s="29" t="str">
        <f>Factor1Name</f>
        <v>Weeding</v>
      </c>
      <c r="L4175" s="30" t="s">
        <v>37</v>
      </c>
    </row>
    <row r="4176" spans="2:12" ht="13" x14ac:dyDescent="0.3">
      <c r="B4176" s="25" t="s">
        <v>14</v>
      </c>
      <c r="C4176" s="26">
        <v>904.3</v>
      </c>
      <c r="E4176" s="25" t="s">
        <v>14</v>
      </c>
      <c r="F4176" s="26">
        <v>987.5</v>
      </c>
      <c r="H4176" s="25" t="s">
        <v>14</v>
      </c>
      <c r="I4176" s="26">
        <v>838.2</v>
      </c>
      <c r="K4176" s="25" t="s">
        <v>14</v>
      </c>
      <c r="L4176" s="26">
        <v>962.2</v>
      </c>
    </row>
    <row r="4178" spans="2:12" ht="13" x14ac:dyDescent="0.3">
      <c r="B4178" s="27" t="s">
        <v>3</v>
      </c>
      <c r="C4178" s="28">
        <v>2017</v>
      </c>
      <c r="E4178" s="27" t="s">
        <v>3</v>
      </c>
      <c r="F4178" s="28">
        <v>2017</v>
      </c>
      <c r="H4178" s="27" t="s">
        <v>3</v>
      </c>
      <c r="I4178" s="28">
        <v>2017</v>
      </c>
      <c r="K4178" s="27" t="s">
        <v>3</v>
      </c>
      <c r="L4178" s="28">
        <v>2017</v>
      </c>
    </row>
    <row r="4179" spans="2:12" ht="13" x14ac:dyDescent="0.3">
      <c r="B4179" s="29" t="str">
        <f>UnitName</f>
        <v>Plot</v>
      </c>
      <c r="C4179" s="30">
        <v>3</v>
      </c>
      <c r="E4179" s="29" t="str">
        <f>UnitName</f>
        <v>Plot</v>
      </c>
      <c r="F4179" s="30">
        <v>3</v>
      </c>
      <c r="H4179" s="29" t="str">
        <f>UnitName</f>
        <v>Plot</v>
      </c>
      <c r="I4179" s="30">
        <v>3</v>
      </c>
      <c r="K4179" s="29" t="str">
        <f>UnitName</f>
        <v>Plot</v>
      </c>
      <c r="L4179" s="30">
        <v>3</v>
      </c>
    </row>
    <row r="4180" spans="2:12" ht="13" x14ac:dyDescent="0.3">
      <c r="B4180" s="29" t="str">
        <f>BlockName</f>
        <v>Name</v>
      </c>
      <c r="C4180" s="30" t="s">
        <v>56</v>
      </c>
      <c r="E4180" s="29" t="str">
        <f>BlockName</f>
        <v>Name</v>
      </c>
      <c r="F4180" s="30" t="s">
        <v>56</v>
      </c>
      <c r="H4180" s="29" t="str">
        <f>BlockName</f>
        <v>Name</v>
      </c>
      <c r="I4180" s="30" t="s">
        <v>56</v>
      </c>
      <c r="K4180" s="29" t="str">
        <f>BlockName</f>
        <v>Name</v>
      </c>
      <c r="L4180" s="30" t="s">
        <v>56</v>
      </c>
    </row>
    <row r="4181" spans="2:12" ht="13" x14ac:dyDescent="0.3">
      <c r="B4181" s="29" t="str">
        <f>Factor2Name</f>
        <v>Variety</v>
      </c>
      <c r="C4181" s="30" t="s">
        <v>46</v>
      </c>
      <c r="E4181" s="29" t="str">
        <f>Factor2Name</f>
        <v>Variety</v>
      </c>
      <c r="F4181" s="30" t="s">
        <v>46</v>
      </c>
      <c r="H4181" s="29" t="str">
        <f>Factor2Name</f>
        <v>Variety</v>
      </c>
      <c r="I4181" s="30" t="s">
        <v>46</v>
      </c>
      <c r="K4181" s="29" t="str">
        <f>Factor2Name</f>
        <v>Variety</v>
      </c>
      <c r="L4181" s="30" t="s">
        <v>46</v>
      </c>
    </row>
    <row r="4182" spans="2:12" ht="13" x14ac:dyDescent="0.3">
      <c r="B4182" s="29" t="str">
        <f>Factor3Name</f>
        <v>Fertiliser</v>
      </c>
      <c r="C4182" s="30" t="s">
        <v>38</v>
      </c>
      <c r="E4182" s="29" t="str">
        <f>Factor3Name</f>
        <v>Fertiliser</v>
      </c>
      <c r="F4182" s="30" t="s">
        <v>38</v>
      </c>
      <c r="H4182" s="29" t="str">
        <f>Factor3Name</f>
        <v>Fertiliser</v>
      </c>
      <c r="I4182" s="30" t="s">
        <v>38</v>
      </c>
      <c r="K4182" s="29" t="str">
        <f>Factor3Name</f>
        <v>Fertiliser</v>
      </c>
      <c r="L4182" s="30" t="s">
        <v>38</v>
      </c>
    </row>
    <row r="4183" spans="2:12" ht="13" x14ac:dyDescent="0.3">
      <c r="B4183" s="29" t="str">
        <f>Factor1Name</f>
        <v>Weeding</v>
      </c>
      <c r="C4183" s="30" t="s">
        <v>37</v>
      </c>
      <c r="E4183" s="29" t="str">
        <f>Factor1Name</f>
        <v>Weeding</v>
      </c>
      <c r="F4183" s="30" t="s">
        <v>37</v>
      </c>
      <c r="H4183" s="29" t="str">
        <f>Factor1Name</f>
        <v>Weeding</v>
      </c>
      <c r="I4183" s="30" t="s">
        <v>37</v>
      </c>
      <c r="K4183" s="29" t="str">
        <f>Factor1Name</f>
        <v>Weeding</v>
      </c>
      <c r="L4183" s="30" t="s">
        <v>37</v>
      </c>
    </row>
    <row r="4184" spans="2:12" ht="13" x14ac:dyDescent="0.3">
      <c r="B4184" s="25" t="s">
        <v>14</v>
      </c>
      <c r="C4184" s="26">
        <v>861.1</v>
      </c>
      <c r="E4184" s="25" t="s">
        <v>14</v>
      </c>
      <c r="F4184" s="26">
        <v>744.2</v>
      </c>
      <c r="H4184" s="25" t="s">
        <v>14</v>
      </c>
      <c r="I4184" s="26">
        <v>662.7</v>
      </c>
      <c r="K4184" s="25" t="s">
        <v>14</v>
      </c>
      <c r="L4184" s="26">
        <v>855.7</v>
      </c>
    </row>
    <row r="4186" spans="2:12" ht="13" x14ac:dyDescent="0.3">
      <c r="B4186" s="27" t="s">
        <v>3</v>
      </c>
      <c r="C4186" s="28">
        <v>2017</v>
      </c>
      <c r="E4186" s="27" t="s">
        <v>3</v>
      </c>
      <c r="F4186" s="28">
        <v>2017</v>
      </c>
      <c r="H4186" s="27" t="s">
        <v>3</v>
      </c>
      <c r="I4186" s="28">
        <v>2017</v>
      </c>
      <c r="K4186" s="27" t="s">
        <v>3</v>
      </c>
      <c r="L4186" s="28">
        <v>2017</v>
      </c>
    </row>
    <row r="4187" spans="2:12" ht="13" x14ac:dyDescent="0.3">
      <c r="B4187" s="29" t="str">
        <f>UnitName</f>
        <v>Plot</v>
      </c>
      <c r="C4187" s="30">
        <v>3</v>
      </c>
      <c r="E4187" s="29" t="str">
        <f>UnitName</f>
        <v>Plot</v>
      </c>
      <c r="F4187" s="30">
        <v>3</v>
      </c>
      <c r="H4187" s="29" t="str">
        <f>UnitName</f>
        <v>Plot</v>
      </c>
      <c r="I4187" s="30">
        <v>3</v>
      </c>
      <c r="K4187" s="29" t="str">
        <f>UnitName</f>
        <v>Plot</v>
      </c>
      <c r="L4187" s="30">
        <v>3</v>
      </c>
    </row>
    <row r="4188" spans="2:12" ht="13" x14ac:dyDescent="0.3">
      <c r="B4188" s="29" t="str">
        <f>BlockName</f>
        <v>Name</v>
      </c>
      <c r="C4188" s="30" t="s">
        <v>56</v>
      </c>
      <c r="E4188" s="29" t="str">
        <f>BlockName</f>
        <v>Name</v>
      </c>
      <c r="F4188" s="30" t="s">
        <v>56</v>
      </c>
      <c r="H4188" s="29" t="str">
        <f>BlockName</f>
        <v>Name</v>
      </c>
      <c r="I4188" s="30" t="s">
        <v>56</v>
      </c>
      <c r="K4188" s="29" t="str">
        <f>BlockName</f>
        <v>Name</v>
      </c>
      <c r="L4188" s="30" t="s">
        <v>56</v>
      </c>
    </row>
    <row r="4189" spans="2:12" ht="13" x14ac:dyDescent="0.3">
      <c r="B4189" s="29" t="str">
        <f>Factor2Name</f>
        <v>Variety</v>
      </c>
      <c r="C4189" s="30" t="s">
        <v>46</v>
      </c>
      <c r="E4189" s="29" t="str">
        <f>Factor2Name</f>
        <v>Variety</v>
      </c>
      <c r="F4189" s="30" t="s">
        <v>46</v>
      </c>
      <c r="H4189" s="29" t="str">
        <f>Factor2Name</f>
        <v>Variety</v>
      </c>
      <c r="I4189" s="30" t="s">
        <v>46</v>
      </c>
      <c r="K4189" s="29" t="str">
        <f>Factor2Name</f>
        <v>Variety</v>
      </c>
      <c r="L4189" s="30" t="s">
        <v>46</v>
      </c>
    </row>
    <row r="4190" spans="2:12" ht="13" x14ac:dyDescent="0.3">
      <c r="B4190" s="29" t="str">
        <f>Factor3Name</f>
        <v>Fertiliser</v>
      </c>
      <c r="C4190" s="30" t="s">
        <v>38</v>
      </c>
      <c r="E4190" s="29" t="str">
        <f>Factor3Name</f>
        <v>Fertiliser</v>
      </c>
      <c r="F4190" s="30" t="s">
        <v>38</v>
      </c>
      <c r="H4190" s="29" t="str">
        <f>Factor3Name</f>
        <v>Fertiliser</v>
      </c>
      <c r="I4190" s="30" t="s">
        <v>38</v>
      </c>
      <c r="K4190" s="29" t="str">
        <f>Factor3Name</f>
        <v>Fertiliser</v>
      </c>
      <c r="L4190" s="30" t="s">
        <v>38</v>
      </c>
    </row>
    <row r="4191" spans="2:12" ht="13" x14ac:dyDescent="0.3">
      <c r="B4191" s="29" t="str">
        <f>Factor1Name</f>
        <v>Weeding</v>
      </c>
      <c r="C4191" s="30" t="s">
        <v>37</v>
      </c>
      <c r="E4191" s="29" t="str">
        <f>Factor1Name</f>
        <v>Weeding</v>
      </c>
      <c r="F4191" s="30" t="s">
        <v>37</v>
      </c>
      <c r="H4191" s="29" t="str">
        <f>Factor1Name</f>
        <v>Weeding</v>
      </c>
      <c r="I4191" s="30" t="s">
        <v>37</v>
      </c>
      <c r="K4191" s="29" t="str">
        <f>Factor1Name</f>
        <v>Weeding</v>
      </c>
      <c r="L4191" s="30" t="s">
        <v>37</v>
      </c>
    </row>
    <row r="4192" spans="2:12" ht="13" x14ac:dyDescent="0.3">
      <c r="B4192" s="25" t="s">
        <v>14</v>
      </c>
      <c r="C4192" s="26">
        <v>793.5</v>
      </c>
      <c r="E4192" s="25" t="s">
        <v>14</v>
      </c>
      <c r="F4192" s="26">
        <v>715</v>
      </c>
      <c r="H4192" s="25" t="s">
        <v>14</v>
      </c>
      <c r="I4192" s="26">
        <v>707</v>
      </c>
      <c r="K4192" s="25" t="s">
        <v>14</v>
      </c>
      <c r="L4192" s="26">
        <v>726.7</v>
      </c>
    </row>
    <row r="4194" spans="2:12" ht="13" x14ac:dyDescent="0.3">
      <c r="B4194" s="27" t="s">
        <v>3</v>
      </c>
      <c r="C4194" s="28">
        <v>2017</v>
      </c>
      <c r="E4194" s="27" t="s">
        <v>3</v>
      </c>
      <c r="F4194" s="28">
        <v>2017</v>
      </c>
      <c r="H4194" s="27" t="s">
        <v>3</v>
      </c>
      <c r="I4194" s="28">
        <v>2017</v>
      </c>
      <c r="K4194" s="27" t="s">
        <v>3</v>
      </c>
      <c r="L4194" s="28">
        <v>2017</v>
      </c>
    </row>
    <row r="4195" spans="2:12" ht="13" x14ac:dyDescent="0.3">
      <c r="B4195" s="29" t="str">
        <f>UnitName</f>
        <v>Plot</v>
      </c>
      <c r="C4195" s="30">
        <v>3</v>
      </c>
      <c r="E4195" s="29" t="str">
        <f>UnitName</f>
        <v>Plot</v>
      </c>
      <c r="F4195" s="30">
        <v>3</v>
      </c>
      <c r="H4195" s="29" t="str">
        <f>UnitName</f>
        <v>Plot</v>
      </c>
      <c r="I4195" s="30">
        <v>3</v>
      </c>
      <c r="K4195" s="29" t="str">
        <f>UnitName</f>
        <v>Plot</v>
      </c>
      <c r="L4195" s="30">
        <v>3</v>
      </c>
    </row>
    <row r="4196" spans="2:12" ht="13" x14ac:dyDescent="0.3">
      <c r="B4196" s="29" t="str">
        <f>BlockName</f>
        <v>Name</v>
      </c>
      <c r="C4196" s="30" t="s">
        <v>56</v>
      </c>
      <c r="E4196" s="29" t="str">
        <f>BlockName</f>
        <v>Name</v>
      </c>
      <c r="F4196" s="30" t="s">
        <v>56</v>
      </c>
      <c r="H4196" s="29" t="str">
        <f>BlockName</f>
        <v>Name</v>
      </c>
      <c r="I4196" s="30" t="s">
        <v>56</v>
      </c>
      <c r="K4196" s="29" t="str">
        <f>BlockName</f>
        <v>Name</v>
      </c>
      <c r="L4196" s="30" t="s">
        <v>56</v>
      </c>
    </row>
    <row r="4197" spans="2:12" ht="13" x14ac:dyDescent="0.3">
      <c r="B4197" s="29" t="str">
        <f>Factor2Name</f>
        <v>Variety</v>
      </c>
      <c r="C4197" s="30" t="s">
        <v>46</v>
      </c>
      <c r="E4197" s="29" t="str">
        <f>Factor2Name</f>
        <v>Variety</v>
      </c>
      <c r="F4197" s="30" t="s">
        <v>46</v>
      </c>
      <c r="H4197" s="29" t="str">
        <f>Factor2Name</f>
        <v>Variety</v>
      </c>
      <c r="I4197" s="30" t="s">
        <v>46</v>
      </c>
      <c r="K4197" s="29" t="str">
        <f>Factor2Name</f>
        <v>Variety</v>
      </c>
      <c r="L4197" s="30" t="s">
        <v>46</v>
      </c>
    </row>
    <row r="4198" spans="2:12" ht="13" x14ac:dyDescent="0.3">
      <c r="B4198" s="29" t="str">
        <f>Factor3Name</f>
        <v>Fertiliser</v>
      </c>
      <c r="C4198" s="30" t="s">
        <v>38</v>
      </c>
      <c r="E4198" s="29" t="str">
        <f>Factor3Name</f>
        <v>Fertiliser</v>
      </c>
      <c r="F4198" s="30" t="s">
        <v>38</v>
      </c>
      <c r="H4198" s="29" t="str">
        <f>Factor3Name</f>
        <v>Fertiliser</v>
      </c>
      <c r="I4198" s="30" t="s">
        <v>38</v>
      </c>
      <c r="K4198" s="29" t="str">
        <f>Factor3Name</f>
        <v>Fertiliser</v>
      </c>
      <c r="L4198" s="30" t="s">
        <v>38</v>
      </c>
    </row>
    <row r="4199" spans="2:12" ht="13" x14ac:dyDescent="0.3">
      <c r="B4199" s="29" t="str">
        <f>Factor1Name</f>
        <v>Weeding</v>
      </c>
      <c r="C4199" s="30" t="s">
        <v>37</v>
      </c>
      <c r="E4199" s="29" t="str">
        <f>Factor1Name</f>
        <v>Weeding</v>
      </c>
      <c r="F4199" s="30" t="s">
        <v>37</v>
      </c>
      <c r="H4199" s="29" t="str">
        <f>Factor1Name</f>
        <v>Weeding</v>
      </c>
      <c r="I4199" s="30" t="s">
        <v>37</v>
      </c>
      <c r="K4199" s="29" t="str">
        <f>Factor1Name</f>
        <v>Weeding</v>
      </c>
      <c r="L4199" s="30" t="s">
        <v>37</v>
      </c>
    </row>
    <row r="4200" spans="2:12" ht="13" x14ac:dyDescent="0.3">
      <c r="B4200" s="25" t="s">
        <v>14</v>
      </c>
      <c r="C4200" s="26">
        <v>877.2</v>
      </c>
      <c r="E4200" s="25" t="s">
        <v>14</v>
      </c>
      <c r="F4200" s="26">
        <v>946.5</v>
      </c>
      <c r="H4200" s="25" t="s">
        <v>14</v>
      </c>
      <c r="I4200" s="26">
        <v>744.8</v>
      </c>
      <c r="K4200" s="25" t="s">
        <v>14</v>
      </c>
      <c r="L4200" s="26">
        <v>722.1</v>
      </c>
    </row>
    <row r="4202" spans="2:12" ht="13" x14ac:dyDescent="0.3">
      <c r="B4202" s="27" t="s">
        <v>3</v>
      </c>
      <c r="C4202" s="28">
        <v>2017</v>
      </c>
      <c r="E4202" s="27" t="s">
        <v>3</v>
      </c>
      <c r="F4202" s="28">
        <v>2017</v>
      </c>
      <c r="H4202" s="27" t="s">
        <v>3</v>
      </c>
      <c r="I4202" s="28">
        <v>2017</v>
      </c>
      <c r="K4202" s="27" t="s">
        <v>3</v>
      </c>
      <c r="L4202" s="28">
        <v>2017</v>
      </c>
    </row>
    <row r="4203" spans="2:12" ht="13" x14ac:dyDescent="0.3">
      <c r="B4203" s="29" t="str">
        <f>UnitName</f>
        <v>Plot</v>
      </c>
      <c r="C4203" s="30">
        <v>4</v>
      </c>
      <c r="E4203" s="29" t="str">
        <f>UnitName</f>
        <v>Plot</v>
      </c>
      <c r="F4203" s="30">
        <v>4</v>
      </c>
      <c r="H4203" s="29" t="str">
        <f>UnitName</f>
        <v>Plot</v>
      </c>
      <c r="I4203" s="30">
        <v>4</v>
      </c>
      <c r="K4203" s="29" t="str">
        <f>UnitName</f>
        <v>Plot</v>
      </c>
      <c r="L4203" s="30">
        <v>4</v>
      </c>
    </row>
    <row r="4204" spans="2:12" ht="13" x14ac:dyDescent="0.3">
      <c r="B4204" s="29" t="str">
        <f>BlockName</f>
        <v>Name</v>
      </c>
      <c r="C4204" s="30" t="s">
        <v>56</v>
      </c>
      <c r="E4204" s="29" t="str">
        <f>BlockName</f>
        <v>Name</v>
      </c>
      <c r="F4204" s="30" t="s">
        <v>56</v>
      </c>
      <c r="H4204" s="29" t="str">
        <f>BlockName</f>
        <v>Name</v>
      </c>
      <c r="I4204" s="30" t="s">
        <v>56</v>
      </c>
      <c r="K4204" s="29" t="str">
        <f>BlockName</f>
        <v>Name</v>
      </c>
      <c r="L4204" s="30" t="s">
        <v>56</v>
      </c>
    </row>
    <row r="4205" spans="2:12" ht="13" x14ac:dyDescent="0.3">
      <c r="B4205" s="29" t="str">
        <f>Factor2Name</f>
        <v>Variety</v>
      </c>
      <c r="C4205" s="30" t="s">
        <v>46</v>
      </c>
      <c r="E4205" s="29" t="str">
        <f>Factor2Name</f>
        <v>Variety</v>
      </c>
      <c r="F4205" s="30" t="s">
        <v>46</v>
      </c>
      <c r="H4205" s="29" t="str">
        <f>Factor2Name</f>
        <v>Variety</v>
      </c>
      <c r="I4205" s="30" t="s">
        <v>46</v>
      </c>
      <c r="K4205" s="29" t="str">
        <f>Factor2Name</f>
        <v>Variety</v>
      </c>
      <c r="L4205" s="30" t="s">
        <v>46</v>
      </c>
    </row>
    <row r="4206" spans="2:12" ht="13" x14ac:dyDescent="0.3">
      <c r="B4206" s="29" t="str">
        <f>Factor3Name</f>
        <v>Fertiliser</v>
      </c>
      <c r="C4206" s="30" t="s">
        <v>38</v>
      </c>
      <c r="E4206" s="29" t="str">
        <f>Factor3Name</f>
        <v>Fertiliser</v>
      </c>
      <c r="F4206" s="30" t="s">
        <v>38</v>
      </c>
      <c r="H4206" s="29" t="str">
        <f>Factor3Name</f>
        <v>Fertiliser</v>
      </c>
      <c r="I4206" s="30" t="s">
        <v>38</v>
      </c>
      <c r="K4206" s="29" t="str">
        <f>Factor3Name</f>
        <v>Fertiliser</v>
      </c>
      <c r="L4206" s="30" t="s">
        <v>38</v>
      </c>
    </row>
    <row r="4207" spans="2:12" ht="13" x14ac:dyDescent="0.3">
      <c r="B4207" s="29" t="str">
        <f>Factor1Name</f>
        <v>Weeding</v>
      </c>
      <c r="C4207" s="30" t="s">
        <v>37</v>
      </c>
      <c r="E4207" s="29" t="str">
        <f>Factor1Name</f>
        <v>Weeding</v>
      </c>
      <c r="F4207" s="30" t="s">
        <v>37</v>
      </c>
      <c r="H4207" s="29" t="str">
        <f>Factor1Name</f>
        <v>Weeding</v>
      </c>
      <c r="I4207" s="30" t="s">
        <v>37</v>
      </c>
      <c r="K4207" s="29" t="str">
        <f>Factor1Name</f>
        <v>Weeding</v>
      </c>
      <c r="L4207" s="30" t="s">
        <v>37</v>
      </c>
    </row>
    <row r="4208" spans="2:12" ht="13" x14ac:dyDescent="0.3">
      <c r="B4208" s="25" t="s">
        <v>14</v>
      </c>
      <c r="C4208" s="26">
        <v>661.5</v>
      </c>
      <c r="E4208" s="25" t="s">
        <v>14</v>
      </c>
      <c r="F4208" s="26">
        <v>795.8</v>
      </c>
      <c r="H4208" s="25" t="s">
        <v>14</v>
      </c>
      <c r="I4208" s="26">
        <v>796.1</v>
      </c>
      <c r="K4208" s="25" t="s">
        <v>14</v>
      </c>
      <c r="L4208" s="26">
        <v>751.3</v>
      </c>
    </row>
    <row r="4210" spans="2:12" ht="13" x14ac:dyDescent="0.3">
      <c r="B4210" s="27" t="s">
        <v>3</v>
      </c>
      <c r="C4210" s="28">
        <v>2017</v>
      </c>
      <c r="E4210" s="27" t="s">
        <v>3</v>
      </c>
      <c r="F4210" s="28">
        <v>2017</v>
      </c>
      <c r="H4210" s="27" t="s">
        <v>3</v>
      </c>
      <c r="I4210" s="28">
        <v>2017</v>
      </c>
      <c r="K4210" s="27" t="s">
        <v>3</v>
      </c>
      <c r="L4210" s="28">
        <v>2017</v>
      </c>
    </row>
    <row r="4211" spans="2:12" ht="13" x14ac:dyDescent="0.3">
      <c r="B4211" s="29" t="str">
        <f>UnitName</f>
        <v>Plot</v>
      </c>
      <c r="C4211" s="30">
        <v>4</v>
      </c>
      <c r="E4211" s="29" t="str">
        <f>UnitName</f>
        <v>Plot</v>
      </c>
      <c r="F4211" s="30">
        <v>4</v>
      </c>
      <c r="H4211" s="29" t="str">
        <f>UnitName</f>
        <v>Plot</v>
      </c>
      <c r="I4211" s="30">
        <v>4</v>
      </c>
      <c r="K4211" s="29" t="str">
        <f>UnitName</f>
        <v>Plot</v>
      </c>
      <c r="L4211" s="30">
        <v>4</v>
      </c>
    </row>
    <row r="4212" spans="2:12" ht="13" x14ac:dyDescent="0.3">
      <c r="B4212" s="29" t="str">
        <f>BlockName</f>
        <v>Name</v>
      </c>
      <c r="C4212" s="30" t="s">
        <v>56</v>
      </c>
      <c r="E4212" s="29" t="str">
        <f>BlockName</f>
        <v>Name</v>
      </c>
      <c r="F4212" s="30" t="s">
        <v>56</v>
      </c>
      <c r="H4212" s="29" t="str">
        <f>BlockName</f>
        <v>Name</v>
      </c>
      <c r="I4212" s="30" t="s">
        <v>56</v>
      </c>
      <c r="K4212" s="29" t="str">
        <f>BlockName</f>
        <v>Name</v>
      </c>
      <c r="L4212" s="30" t="s">
        <v>56</v>
      </c>
    </row>
    <row r="4213" spans="2:12" ht="13" x14ac:dyDescent="0.3">
      <c r="B4213" s="29" t="str">
        <f>Factor2Name</f>
        <v>Variety</v>
      </c>
      <c r="C4213" s="30" t="s">
        <v>46</v>
      </c>
      <c r="E4213" s="29" t="str">
        <f>Factor2Name</f>
        <v>Variety</v>
      </c>
      <c r="F4213" s="30" t="s">
        <v>46</v>
      </c>
      <c r="H4213" s="29" t="str">
        <f>Factor2Name</f>
        <v>Variety</v>
      </c>
      <c r="I4213" s="30" t="s">
        <v>46</v>
      </c>
      <c r="K4213" s="29" t="str">
        <f>Factor2Name</f>
        <v>Variety</v>
      </c>
      <c r="L4213" s="30" t="s">
        <v>46</v>
      </c>
    </row>
    <row r="4214" spans="2:12" ht="13" x14ac:dyDescent="0.3">
      <c r="B4214" s="29" t="str">
        <f>Factor3Name</f>
        <v>Fertiliser</v>
      </c>
      <c r="C4214" s="30" t="s">
        <v>38</v>
      </c>
      <c r="E4214" s="29" t="str">
        <f>Factor3Name</f>
        <v>Fertiliser</v>
      </c>
      <c r="F4214" s="30" t="s">
        <v>38</v>
      </c>
      <c r="H4214" s="29" t="str">
        <f>Factor3Name</f>
        <v>Fertiliser</v>
      </c>
      <c r="I4214" s="30" t="s">
        <v>38</v>
      </c>
      <c r="K4214" s="29" t="str">
        <f>Factor3Name</f>
        <v>Fertiliser</v>
      </c>
      <c r="L4214" s="30" t="s">
        <v>38</v>
      </c>
    </row>
    <row r="4215" spans="2:12" ht="13" x14ac:dyDescent="0.3">
      <c r="B4215" s="29" t="str">
        <f>Factor1Name</f>
        <v>Weeding</v>
      </c>
      <c r="C4215" s="30" t="s">
        <v>37</v>
      </c>
      <c r="E4215" s="29" t="str">
        <f>Factor1Name</f>
        <v>Weeding</v>
      </c>
      <c r="F4215" s="30" t="s">
        <v>37</v>
      </c>
      <c r="H4215" s="29" t="str">
        <f>Factor1Name</f>
        <v>Weeding</v>
      </c>
      <c r="I4215" s="30" t="s">
        <v>37</v>
      </c>
      <c r="K4215" s="29" t="str">
        <f>Factor1Name</f>
        <v>Weeding</v>
      </c>
      <c r="L4215" s="30" t="s">
        <v>37</v>
      </c>
    </row>
    <row r="4216" spans="2:12" ht="13" x14ac:dyDescent="0.3">
      <c r="B4216" s="25" t="s">
        <v>14</v>
      </c>
      <c r="C4216" s="26">
        <v>587.70000000000005</v>
      </c>
      <c r="E4216" s="25" t="s">
        <v>14</v>
      </c>
      <c r="F4216" s="26">
        <v>740.1</v>
      </c>
      <c r="H4216" s="25" t="s">
        <v>14</v>
      </c>
      <c r="I4216" s="26">
        <v>820.5</v>
      </c>
      <c r="K4216" s="25" t="s">
        <v>14</v>
      </c>
      <c r="L4216" s="26">
        <v>908.1</v>
      </c>
    </row>
    <row r="4218" spans="2:12" ht="13" x14ac:dyDescent="0.3">
      <c r="B4218" s="27" t="s">
        <v>3</v>
      </c>
      <c r="C4218" s="28">
        <v>2017</v>
      </c>
      <c r="E4218" s="27" t="s">
        <v>3</v>
      </c>
      <c r="F4218" s="28">
        <v>2017</v>
      </c>
      <c r="H4218" s="27" t="s">
        <v>3</v>
      </c>
      <c r="I4218" s="28">
        <v>2017</v>
      </c>
      <c r="K4218" s="27" t="s">
        <v>3</v>
      </c>
      <c r="L4218" s="28">
        <v>2017</v>
      </c>
    </row>
    <row r="4219" spans="2:12" ht="13" x14ac:dyDescent="0.3">
      <c r="B4219" s="29" t="str">
        <f>UnitName</f>
        <v>Plot</v>
      </c>
      <c r="C4219" s="30">
        <v>4</v>
      </c>
      <c r="E4219" s="29" t="str">
        <f>UnitName</f>
        <v>Plot</v>
      </c>
      <c r="F4219" s="30">
        <v>4</v>
      </c>
      <c r="H4219" s="29" t="str">
        <f>UnitName</f>
        <v>Plot</v>
      </c>
      <c r="I4219" s="30">
        <v>4</v>
      </c>
      <c r="K4219" s="29" t="str">
        <f>UnitName</f>
        <v>Plot</v>
      </c>
      <c r="L4219" s="30">
        <v>4</v>
      </c>
    </row>
    <row r="4220" spans="2:12" ht="13" x14ac:dyDescent="0.3">
      <c r="B4220" s="29" t="str">
        <f>BlockName</f>
        <v>Name</v>
      </c>
      <c r="C4220" s="30" t="s">
        <v>56</v>
      </c>
      <c r="E4220" s="29" t="str">
        <f>BlockName</f>
        <v>Name</v>
      </c>
      <c r="F4220" s="30" t="s">
        <v>56</v>
      </c>
      <c r="H4220" s="29" t="str">
        <f>BlockName</f>
        <v>Name</v>
      </c>
      <c r="I4220" s="30" t="s">
        <v>56</v>
      </c>
      <c r="K4220" s="29" t="str">
        <f>BlockName</f>
        <v>Name</v>
      </c>
      <c r="L4220" s="30" t="s">
        <v>56</v>
      </c>
    </row>
    <row r="4221" spans="2:12" ht="13" x14ac:dyDescent="0.3">
      <c r="B4221" s="29" t="str">
        <f>Factor2Name</f>
        <v>Variety</v>
      </c>
      <c r="C4221" s="30" t="s">
        <v>46</v>
      </c>
      <c r="E4221" s="29" t="str">
        <f>Factor2Name</f>
        <v>Variety</v>
      </c>
      <c r="F4221" s="30" t="s">
        <v>46</v>
      </c>
      <c r="H4221" s="29" t="str">
        <f>Factor2Name</f>
        <v>Variety</v>
      </c>
      <c r="I4221" s="30" t="s">
        <v>46</v>
      </c>
      <c r="K4221" s="29" t="str">
        <f>Factor2Name</f>
        <v>Variety</v>
      </c>
      <c r="L4221" s="30" t="s">
        <v>46</v>
      </c>
    </row>
    <row r="4222" spans="2:12" ht="13" x14ac:dyDescent="0.3">
      <c r="B4222" s="29" t="str">
        <f>Factor3Name</f>
        <v>Fertiliser</v>
      </c>
      <c r="C4222" s="30" t="s">
        <v>38</v>
      </c>
      <c r="E4222" s="29" t="str">
        <f>Factor3Name</f>
        <v>Fertiliser</v>
      </c>
      <c r="F4222" s="30" t="s">
        <v>38</v>
      </c>
      <c r="H4222" s="29" t="str">
        <f>Factor3Name</f>
        <v>Fertiliser</v>
      </c>
      <c r="I4222" s="30" t="s">
        <v>38</v>
      </c>
      <c r="K4222" s="29" t="str">
        <f>Factor3Name</f>
        <v>Fertiliser</v>
      </c>
      <c r="L4222" s="30" t="s">
        <v>38</v>
      </c>
    </row>
    <row r="4223" spans="2:12" ht="13" x14ac:dyDescent="0.3">
      <c r="B4223" s="29" t="str">
        <f>Factor1Name</f>
        <v>Weeding</v>
      </c>
      <c r="C4223" s="30" t="s">
        <v>37</v>
      </c>
      <c r="E4223" s="29" t="str">
        <f>Factor1Name</f>
        <v>Weeding</v>
      </c>
      <c r="F4223" s="30" t="s">
        <v>37</v>
      </c>
      <c r="H4223" s="29" t="str">
        <f>Factor1Name</f>
        <v>Weeding</v>
      </c>
      <c r="I4223" s="30" t="s">
        <v>37</v>
      </c>
      <c r="K4223" s="29" t="str">
        <f>Factor1Name</f>
        <v>Weeding</v>
      </c>
      <c r="L4223" s="30" t="s">
        <v>37</v>
      </c>
    </row>
    <row r="4224" spans="2:12" ht="13" x14ac:dyDescent="0.3">
      <c r="B4224" s="25" t="s">
        <v>14</v>
      </c>
      <c r="C4224" s="26">
        <v>679.4</v>
      </c>
      <c r="E4224" s="25" t="s">
        <v>14</v>
      </c>
      <c r="F4224" s="26">
        <v>589.6</v>
      </c>
      <c r="H4224" s="25" t="s">
        <v>14</v>
      </c>
      <c r="I4224" s="26">
        <v>799.6</v>
      </c>
      <c r="K4224" s="25" t="s">
        <v>14</v>
      </c>
      <c r="L4224" s="26">
        <v>939.5</v>
      </c>
    </row>
    <row r="4226" spans="2:12" ht="13" x14ac:dyDescent="0.3">
      <c r="B4226" s="27" t="s">
        <v>3</v>
      </c>
      <c r="C4226" s="28">
        <v>2017</v>
      </c>
      <c r="E4226" s="27" t="s">
        <v>3</v>
      </c>
      <c r="F4226" s="28">
        <v>2017</v>
      </c>
      <c r="H4226" s="27" t="s">
        <v>3</v>
      </c>
      <c r="I4226" s="28">
        <v>2017</v>
      </c>
      <c r="K4226" s="27" t="s">
        <v>3</v>
      </c>
      <c r="L4226" s="28">
        <v>2017</v>
      </c>
    </row>
    <row r="4227" spans="2:12" ht="13" x14ac:dyDescent="0.3">
      <c r="B4227" s="29" t="str">
        <f>UnitName</f>
        <v>Plot</v>
      </c>
      <c r="C4227" s="30">
        <v>4</v>
      </c>
      <c r="E4227" s="29" t="str">
        <f>UnitName</f>
        <v>Plot</v>
      </c>
      <c r="F4227" s="30">
        <v>4</v>
      </c>
      <c r="H4227" s="29" t="str">
        <f>UnitName</f>
        <v>Plot</v>
      </c>
      <c r="I4227" s="30">
        <v>4</v>
      </c>
      <c r="K4227" s="29" t="str">
        <f>UnitName</f>
        <v>Plot</v>
      </c>
      <c r="L4227" s="30">
        <v>4</v>
      </c>
    </row>
    <row r="4228" spans="2:12" ht="13" x14ac:dyDescent="0.3">
      <c r="B4228" s="29" t="str">
        <f>BlockName</f>
        <v>Name</v>
      </c>
      <c r="C4228" s="30" t="s">
        <v>56</v>
      </c>
      <c r="E4228" s="29" t="str">
        <f>BlockName</f>
        <v>Name</v>
      </c>
      <c r="F4228" s="30" t="s">
        <v>56</v>
      </c>
      <c r="H4228" s="29" t="str">
        <f>BlockName</f>
        <v>Name</v>
      </c>
      <c r="I4228" s="30" t="s">
        <v>56</v>
      </c>
      <c r="K4228" s="29" t="str">
        <f>BlockName</f>
        <v>Name</v>
      </c>
      <c r="L4228" s="30" t="s">
        <v>56</v>
      </c>
    </row>
    <row r="4229" spans="2:12" ht="13" x14ac:dyDescent="0.3">
      <c r="B4229" s="29" t="str">
        <f>Factor2Name</f>
        <v>Variety</v>
      </c>
      <c r="C4229" s="30" t="s">
        <v>46</v>
      </c>
      <c r="E4229" s="29" t="str">
        <f>Factor2Name</f>
        <v>Variety</v>
      </c>
      <c r="F4229" s="30" t="s">
        <v>46</v>
      </c>
      <c r="H4229" s="29" t="str">
        <f>Factor2Name</f>
        <v>Variety</v>
      </c>
      <c r="I4229" s="30" t="s">
        <v>46</v>
      </c>
      <c r="K4229" s="29" t="str">
        <f>Factor2Name</f>
        <v>Variety</v>
      </c>
      <c r="L4229" s="30" t="s">
        <v>46</v>
      </c>
    </row>
    <row r="4230" spans="2:12" ht="13" x14ac:dyDescent="0.3">
      <c r="B4230" s="29" t="str">
        <f>Factor3Name</f>
        <v>Fertiliser</v>
      </c>
      <c r="C4230" s="30" t="s">
        <v>38</v>
      </c>
      <c r="E4230" s="29" t="str">
        <f>Factor3Name</f>
        <v>Fertiliser</v>
      </c>
      <c r="F4230" s="30" t="s">
        <v>38</v>
      </c>
      <c r="H4230" s="29" t="str">
        <f>Factor3Name</f>
        <v>Fertiliser</v>
      </c>
      <c r="I4230" s="30" t="s">
        <v>38</v>
      </c>
      <c r="K4230" s="29" t="str">
        <f>Factor3Name</f>
        <v>Fertiliser</v>
      </c>
      <c r="L4230" s="30" t="s">
        <v>38</v>
      </c>
    </row>
    <row r="4231" spans="2:12" ht="13" x14ac:dyDescent="0.3">
      <c r="B4231" s="29" t="str">
        <f>Factor1Name</f>
        <v>Weeding</v>
      </c>
      <c r="C4231" s="30" t="s">
        <v>37</v>
      </c>
      <c r="E4231" s="29" t="str">
        <f>Factor1Name</f>
        <v>Weeding</v>
      </c>
      <c r="F4231" s="30" t="s">
        <v>37</v>
      </c>
      <c r="H4231" s="29" t="str">
        <f>Factor1Name</f>
        <v>Weeding</v>
      </c>
      <c r="I4231" s="30" t="s">
        <v>37</v>
      </c>
      <c r="K4231" s="29" t="str">
        <f>Factor1Name</f>
        <v>Weeding</v>
      </c>
      <c r="L4231" s="30" t="s">
        <v>37</v>
      </c>
    </row>
    <row r="4232" spans="2:12" ht="13" x14ac:dyDescent="0.3">
      <c r="B4232" s="25" t="s">
        <v>14</v>
      </c>
      <c r="C4232" s="26">
        <v>870.4</v>
      </c>
      <c r="E4232" s="25" t="s">
        <v>14</v>
      </c>
      <c r="F4232" s="26">
        <v>912.6</v>
      </c>
      <c r="H4232" s="25" t="s">
        <v>14</v>
      </c>
      <c r="I4232" s="26">
        <v>894.1</v>
      </c>
      <c r="K4232" s="25" t="s">
        <v>14</v>
      </c>
      <c r="L4232" s="26">
        <v>807.2</v>
      </c>
    </row>
    <row r="4234" spans="2:12" ht="13" x14ac:dyDescent="0.3">
      <c r="B4234" s="27" t="s">
        <v>3</v>
      </c>
      <c r="C4234" s="28">
        <v>2017</v>
      </c>
      <c r="E4234" s="27" t="s">
        <v>3</v>
      </c>
      <c r="F4234" s="28">
        <v>2017</v>
      </c>
      <c r="H4234" s="27" t="s">
        <v>3</v>
      </c>
      <c r="I4234" s="28">
        <v>2017</v>
      </c>
      <c r="K4234" s="27" t="s">
        <v>3</v>
      </c>
      <c r="L4234" s="28">
        <v>2017</v>
      </c>
    </row>
    <row r="4235" spans="2:12" ht="13" x14ac:dyDescent="0.3">
      <c r="B4235" s="29" t="str">
        <f>UnitName</f>
        <v>Plot</v>
      </c>
      <c r="C4235" s="30">
        <v>4</v>
      </c>
      <c r="E4235" s="29" t="str">
        <f>UnitName</f>
        <v>Plot</v>
      </c>
      <c r="F4235" s="30">
        <v>4</v>
      </c>
      <c r="H4235" s="29" t="str">
        <f>UnitName</f>
        <v>Plot</v>
      </c>
      <c r="I4235" s="30">
        <v>4</v>
      </c>
      <c r="K4235" s="29" t="str">
        <f>UnitName</f>
        <v>Plot</v>
      </c>
      <c r="L4235" s="30">
        <v>4</v>
      </c>
    </row>
    <row r="4236" spans="2:12" ht="13" x14ac:dyDescent="0.3">
      <c r="B4236" s="29" t="str">
        <f>BlockName</f>
        <v>Name</v>
      </c>
      <c r="C4236" s="30" t="s">
        <v>56</v>
      </c>
      <c r="E4236" s="29" t="str">
        <f>BlockName</f>
        <v>Name</v>
      </c>
      <c r="F4236" s="30" t="s">
        <v>56</v>
      </c>
      <c r="H4236" s="29" t="str">
        <f>BlockName</f>
        <v>Name</v>
      </c>
      <c r="I4236" s="30" t="s">
        <v>56</v>
      </c>
      <c r="K4236" s="29" t="str">
        <f>BlockName</f>
        <v>Name</v>
      </c>
      <c r="L4236" s="30" t="s">
        <v>56</v>
      </c>
    </row>
    <row r="4237" spans="2:12" ht="13" x14ac:dyDescent="0.3">
      <c r="B4237" s="29" t="str">
        <f>Factor2Name</f>
        <v>Variety</v>
      </c>
      <c r="C4237" s="30" t="s">
        <v>46</v>
      </c>
      <c r="E4237" s="29" t="str">
        <f>Factor2Name</f>
        <v>Variety</v>
      </c>
      <c r="F4237" s="30" t="s">
        <v>46</v>
      </c>
      <c r="H4237" s="29" t="str">
        <f>Factor2Name</f>
        <v>Variety</v>
      </c>
      <c r="I4237" s="30" t="s">
        <v>46</v>
      </c>
      <c r="K4237" s="29" t="str">
        <f>Factor2Name</f>
        <v>Variety</v>
      </c>
      <c r="L4237" s="30" t="s">
        <v>46</v>
      </c>
    </row>
    <row r="4238" spans="2:12" ht="13" x14ac:dyDescent="0.3">
      <c r="B4238" s="29" t="str">
        <f>Factor3Name</f>
        <v>Fertiliser</v>
      </c>
      <c r="C4238" s="30" t="s">
        <v>38</v>
      </c>
      <c r="E4238" s="29" t="str">
        <f>Factor3Name</f>
        <v>Fertiliser</v>
      </c>
      <c r="F4238" s="30" t="s">
        <v>38</v>
      </c>
      <c r="H4238" s="29" t="str">
        <f>Factor3Name</f>
        <v>Fertiliser</v>
      </c>
      <c r="I4238" s="30" t="s">
        <v>38</v>
      </c>
      <c r="K4238" s="29" t="str">
        <f>Factor3Name</f>
        <v>Fertiliser</v>
      </c>
      <c r="L4238" s="30" t="s">
        <v>38</v>
      </c>
    </row>
    <row r="4239" spans="2:12" ht="13" x14ac:dyDescent="0.3">
      <c r="B4239" s="29" t="str">
        <f>Factor1Name</f>
        <v>Weeding</v>
      </c>
      <c r="C4239" s="30" t="s">
        <v>37</v>
      </c>
      <c r="E4239" s="29" t="str">
        <f>Factor1Name</f>
        <v>Weeding</v>
      </c>
      <c r="F4239" s="30" t="s">
        <v>37</v>
      </c>
      <c r="H4239" s="29" t="str">
        <f>Factor1Name</f>
        <v>Weeding</v>
      </c>
      <c r="I4239" s="30" t="s">
        <v>37</v>
      </c>
      <c r="K4239" s="29" t="str">
        <f>Factor1Name</f>
        <v>Weeding</v>
      </c>
      <c r="L4239" s="30" t="s">
        <v>37</v>
      </c>
    </row>
    <row r="4240" spans="2:12" ht="13" x14ac:dyDescent="0.3">
      <c r="B4240" s="25" t="s">
        <v>14</v>
      </c>
      <c r="C4240" s="26">
        <v>773</v>
      </c>
      <c r="E4240" s="25" t="s">
        <v>14</v>
      </c>
      <c r="F4240" s="26">
        <v>892.1</v>
      </c>
      <c r="H4240" s="25" t="s">
        <v>14</v>
      </c>
      <c r="I4240" s="26">
        <v>840.6</v>
      </c>
      <c r="K4240" s="25" t="s">
        <v>14</v>
      </c>
      <c r="L4240" s="26">
        <v>725.6</v>
      </c>
    </row>
    <row r="4242" spans="2:12" ht="13" x14ac:dyDescent="0.3">
      <c r="B4242" s="27" t="s">
        <v>3</v>
      </c>
      <c r="C4242" s="28">
        <v>2017</v>
      </c>
      <c r="E4242" s="27" t="s">
        <v>3</v>
      </c>
      <c r="F4242" s="28">
        <v>2017</v>
      </c>
      <c r="H4242" s="27" t="s">
        <v>3</v>
      </c>
      <c r="I4242" s="28">
        <v>2017</v>
      </c>
      <c r="K4242" s="27" t="s">
        <v>3</v>
      </c>
      <c r="L4242" s="28">
        <v>2017</v>
      </c>
    </row>
    <row r="4243" spans="2:12" ht="13" x14ac:dyDescent="0.3">
      <c r="B4243" s="29" t="str">
        <f>UnitName</f>
        <v>Plot</v>
      </c>
      <c r="C4243" s="30">
        <v>5</v>
      </c>
      <c r="E4243" s="29" t="str">
        <f>UnitName</f>
        <v>Plot</v>
      </c>
      <c r="F4243" s="30">
        <v>5</v>
      </c>
      <c r="H4243" s="29" t="str">
        <f>UnitName</f>
        <v>Plot</v>
      </c>
      <c r="I4243" s="30">
        <v>5</v>
      </c>
      <c r="K4243" s="29" t="str">
        <f>UnitName</f>
        <v>Plot</v>
      </c>
      <c r="L4243" s="30">
        <v>5</v>
      </c>
    </row>
    <row r="4244" spans="2:12" ht="13" x14ac:dyDescent="0.3">
      <c r="B4244" s="29" t="str">
        <f>BlockName</f>
        <v>Name</v>
      </c>
      <c r="C4244" s="30" t="s">
        <v>56</v>
      </c>
      <c r="E4244" s="29" t="str">
        <f>BlockName</f>
        <v>Name</v>
      </c>
      <c r="F4244" s="30" t="s">
        <v>56</v>
      </c>
      <c r="H4244" s="29" t="str">
        <f>BlockName</f>
        <v>Name</v>
      </c>
      <c r="I4244" s="30" t="s">
        <v>56</v>
      </c>
      <c r="K4244" s="29" t="str">
        <f>BlockName</f>
        <v>Name</v>
      </c>
      <c r="L4244" s="30" t="s">
        <v>56</v>
      </c>
    </row>
    <row r="4245" spans="2:12" ht="13" x14ac:dyDescent="0.3">
      <c r="B4245" s="29" t="str">
        <f>Factor2Name</f>
        <v>Variety</v>
      </c>
      <c r="C4245" s="30" t="s">
        <v>46</v>
      </c>
      <c r="E4245" s="29" t="str">
        <f>Factor2Name</f>
        <v>Variety</v>
      </c>
      <c r="F4245" s="30" t="s">
        <v>46</v>
      </c>
      <c r="H4245" s="29" t="str">
        <f>Factor2Name</f>
        <v>Variety</v>
      </c>
      <c r="I4245" s="30" t="s">
        <v>46</v>
      </c>
      <c r="K4245" s="29" t="str">
        <f>Factor2Name</f>
        <v>Variety</v>
      </c>
      <c r="L4245" s="30" t="s">
        <v>46</v>
      </c>
    </row>
    <row r="4246" spans="2:12" ht="13" x14ac:dyDescent="0.3">
      <c r="B4246" s="29" t="str">
        <f>Factor3Name</f>
        <v>Fertiliser</v>
      </c>
      <c r="C4246" s="30" t="s">
        <v>38</v>
      </c>
      <c r="E4246" s="29" t="str">
        <f>Factor3Name</f>
        <v>Fertiliser</v>
      </c>
      <c r="F4246" s="30" t="s">
        <v>38</v>
      </c>
      <c r="H4246" s="29" t="str">
        <f>Factor3Name</f>
        <v>Fertiliser</v>
      </c>
      <c r="I4246" s="30" t="s">
        <v>38</v>
      </c>
      <c r="K4246" s="29" t="str">
        <f>Factor3Name</f>
        <v>Fertiliser</v>
      </c>
      <c r="L4246" s="30" t="s">
        <v>38</v>
      </c>
    </row>
    <row r="4247" spans="2:12" ht="13" x14ac:dyDescent="0.3">
      <c r="B4247" s="29" t="str">
        <f>Factor1Name</f>
        <v>Weeding</v>
      </c>
      <c r="C4247" s="30" t="s">
        <v>37</v>
      </c>
      <c r="E4247" s="29" t="str">
        <f>Factor1Name</f>
        <v>Weeding</v>
      </c>
      <c r="F4247" s="30" t="s">
        <v>37</v>
      </c>
      <c r="H4247" s="29" t="str">
        <f>Factor1Name</f>
        <v>Weeding</v>
      </c>
      <c r="I4247" s="30" t="s">
        <v>37</v>
      </c>
      <c r="K4247" s="29" t="str">
        <f>Factor1Name</f>
        <v>Weeding</v>
      </c>
      <c r="L4247" s="30" t="s">
        <v>37</v>
      </c>
    </row>
    <row r="4248" spans="2:12" ht="13" x14ac:dyDescent="0.3">
      <c r="B4248" s="25" t="s">
        <v>14</v>
      </c>
      <c r="C4248" s="26">
        <v>983.3</v>
      </c>
      <c r="E4248" s="25" t="s">
        <v>14</v>
      </c>
      <c r="F4248" s="26">
        <v>757.8</v>
      </c>
      <c r="H4248" s="25" t="s">
        <v>14</v>
      </c>
      <c r="I4248" s="26">
        <v>841.8</v>
      </c>
      <c r="K4248" s="25" t="s">
        <v>14</v>
      </c>
      <c r="L4248" s="26">
        <v>890.8</v>
      </c>
    </row>
    <row r="4250" spans="2:12" ht="13" x14ac:dyDescent="0.3">
      <c r="B4250" s="27" t="s">
        <v>3</v>
      </c>
      <c r="C4250" s="28">
        <v>2017</v>
      </c>
      <c r="E4250" s="27" t="s">
        <v>3</v>
      </c>
      <c r="F4250" s="28">
        <v>2017</v>
      </c>
      <c r="H4250" s="27" t="s">
        <v>3</v>
      </c>
      <c r="I4250" s="28">
        <v>2017</v>
      </c>
      <c r="K4250" s="27" t="s">
        <v>3</v>
      </c>
      <c r="L4250" s="28">
        <v>2017</v>
      </c>
    </row>
    <row r="4251" spans="2:12" ht="13" x14ac:dyDescent="0.3">
      <c r="B4251" s="29" t="str">
        <f>UnitName</f>
        <v>Plot</v>
      </c>
      <c r="C4251" s="30">
        <v>5</v>
      </c>
      <c r="E4251" s="29" t="str">
        <f>UnitName</f>
        <v>Plot</v>
      </c>
      <c r="F4251" s="30">
        <v>5</v>
      </c>
      <c r="H4251" s="29" t="str">
        <f>UnitName</f>
        <v>Plot</v>
      </c>
      <c r="I4251" s="30">
        <v>5</v>
      </c>
      <c r="K4251" s="29" t="str">
        <f>UnitName</f>
        <v>Plot</v>
      </c>
      <c r="L4251" s="30">
        <v>5</v>
      </c>
    </row>
    <row r="4252" spans="2:12" ht="13" x14ac:dyDescent="0.3">
      <c r="B4252" s="29" t="str">
        <f>BlockName</f>
        <v>Name</v>
      </c>
      <c r="C4252" s="30" t="s">
        <v>56</v>
      </c>
      <c r="E4252" s="29" t="str">
        <f>BlockName</f>
        <v>Name</v>
      </c>
      <c r="F4252" s="30" t="s">
        <v>56</v>
      </c>
      <c r="H4252" s="29" t="str">
        <f>BlockName</f>
        <v>Name</v>
      </c>
      <c r="I4252" s="30" t="s">
        <v>56</v>
      </c>
      <c r="K4252" s="29" t="str">
        <f>BlockName</f>
        <v>Name</v>
      </c>
      <c r="L4252" s="30" t="s">
        <v>56</v>
      </c>
    </row>
    <row r="4253" spans="2:12" ht="13" x14ac:dyDescent="0.3">
      <c r="B4253" s="29" t="str">
        <f>Factor2Name</f>
        <v>Variety</v>
      </c>
      <c r="C4253" s="30" t="s">
        <v>46</v>
      </c>
      <c r="E4253" s="29" t="str">
        <f>Factor2Name</f>
        <v>Variety</v>
      </c>
      <c r="F4253" s="30" t="s">
        <v>46</v>
      </c>
      <c r="H4253" s="29" t="str">
        <f>Factor2Name</f>
        <v>Variety</v>
      </c>
      <c r="I4253" s="30" t="s">
        <v>46</v>
      </c>
      <c r="K4253" s="29" t="str">
        <f>Factor2Name</f>
        <v>Variety</v>
      </c>
      <c r="L4253" s="30" t="s">
        <v>46</v>
      </c>
    </row>
    <row r="4254" spans="2:12" ht="13" x14ac:dyDescent="0.3">
      <c r="B4254" s="29" t="str">
        <f>Factor3Name</f>
        <v>Fertiliser</v>
      </c>
      <c r="C4254" s="30" t="s">
        <v>38</v>
      </c>
      <c r="E4254" s="29" t="str">
        <f>Factor3Name</f>
        <v>Fertiliser</v>
      </c>
      <c r="F4254" s="30" t="s">
        <v>38</v>
      </c>
      <c r="H4254" s="29" t="str">
        <f>Factor3Name</f>
        <v>Fertiliser</v>
      </c>
      <c r="I4254" s="30" t="s">
        <v>38</v>
      </c>
      <c r="K4254" s="29" t="str">
        <f>Factor3Name</f>
        <v>Fertiliser</v>
      </c>
      <c r="L4254" s="30" t="s">
        <v>38</v>
      </c>
    </row>
    <row r="4255" spans="2:12" ht="13" x14ac:dyDescent="0.3">
      <c r="B4255" s="29" t="str">
        <f>Factor1Name</f>
        <v>Weeding</v>
      </c>
      <c r="C4255" s="30" t="s">
        <v>37</v>
      </c>
      <c r="E4255" s="29" t="str">
        <f>Factor1Name</f>
        <v>Weeding</v>
      </c>
      <c r="F4255" s="30" t="s">
        <v>37</v>
      </c>
      <c r="H4255" s="29" t="str">
        <f>Factor1Name</f>
        <v>Weeding</v>
      </c>
      <c r="I4255" s="30" t="s">
        <v>37</v>
      </c>
      <c r="K4255" s="29" t="str">
        <f>Factor1Name</f>
        <v>Weeding</v>
      </c>
      <c r="L4255" s="30" t="s">
        <v>37</v>
      </c>
    </row>
    <row r="4256" spans="2:12" ht="13" x14ac:dyDescent="0.3">
      <c r="B4256" s="25" t="s">
        <v>14</v>
      </c>
      <c r="C4256" s="26">
        <v>835.7</v>
      </c>
      <c r="E4256" s="25" t="s">
        <v>14</v>
      </c>
      <c r="F4256" s="26">
        <v>730.3</v>
      </c>
      <c r="H4256" s="25" t="s">
        <v>14</v>
      </c>
      <c r="I4256" s="26">
        <v>779.2</v>
      </c>
      <c r="K4256" s="25" t="s">
        <v>14</v>
      </c>
      <c r="L4256" s="26">
        <v>768.4</v>
      </c>
    </row>
    <row r="4258" spans="2:12" ht="13" x14ac:dyDescent="0.3">
      <c r="B4258" s="27" t="s">
        <v>3</v>
      </c>
      <c r="C4258" s="28">
        <v>2017</v>
      </c>
      <c r="E4258" s="27" t="s">
        <v>3</v>
      </c>
      <c r="F4258" s="28">
        <v>2017</v>
      </c>
      <c r="H4258" s="27" t="s">
        <v>3</v>
      </c>
      <c r="I4258" s="28">
        <v>2017</v>
      </c>
      <c r="K4258" s="27" t="s">
        <v>3</v>
      </c>
      <c r="L4258" s="28">
        <v>2017</v>
      </c>
    </row>
    <row r="4259" spans="2:12" ht="13" x14ac:dyDescent="0.3">
      <c r="B4259" s="29" t="str">
        <f>UnitName</f>
        <v>Plot</v>
      </c>
      <c r="C4259" s="30">
        <v>5</v>
      </c>
      <c r="E4259" s="29" t="str">
        <f>UnitName</f>
        <v>Plot</v>
      </c>
      <c r="F4259" s="30">
        <v>5</v>
      </c>
      <c r="H4259" s="29" t="str">
        <f>UnitName</f>
        <v>Plot</v>
      </c>
      <c r="I4259" s="30">
        <v>5</v>
      </c>
      <c r="K4259" s="29" t="str">
        <f>UnitName</f>
        <v>Plot</v>
      </c>
      <c r="L4259" s="30">
        <v>5</v>
      </c>
    </row>
    <row r="4260" spans="2:12" ht="13" x14ac:dyDescent="0.3">
      <c r="B4260" s="29" t="str">
        <f>BlockName</f>
        <v>Name</v>
      </c>
      <c r="C4260" s="30" t="s">
        <v>56</v>
      </c>
      <c r="E4260" s="29" t="str">
        <f>BlockName</f>
        <v>Name</v>
      </c>
      <c r="F4260" s="30" t="s">
        <v>56</v>
      </c>
      <c r="H4260" s="29" t="str">
        <f>BlockName</f>
        <v>Name</v>
      </c>
      <c r="I4260" s="30" t="s">
        <v>56</v>
      </c>
      <c r="K4260" s="29" t="str">
        <f>BlockName</f>
        <v>Name</v>
      </c>
      <c r="L4260" s="30" t="s">
        <v>56</v>
      </c>
    </row>
    <row r="4261" spans="2:12" ht="13" x14ac:dyDescent="0.3">
      <c r="B4261" s="29" t="str">
        <f>Factor2Name</f>
        <v>Variety</v>
      </c>
      <c r="C4261" s="30" t="s">
        <v>46</v>
      </c>
      <c r="E4261" s="29" t="str">
        <f>Factor2Name</f>
        <v>Variety</v>
      </c>
      <c r="F4261" s="30" t="s">
        <v>46</v>
      </c>
      <c r="H4261" s="29" t="str">
        <f>Factor2Name</f>
        <v>Variety</v>
      </c>
      <c r="I4261" s="30" t="s">
        <v>46</v>
      </c>
      <c r="K4261" s="29" t="str">
        <f>Factor2Name</f>
        <v>Variety</v>
      </c>
      <c r="L4261" s="30" t="s">
        <v>46</v>
      </c>
    </row>
    <row r="4262" spans="2:12" ht="13" x14ac:dyDescent="0.3">
      <c r="B4262" s="29" t="str">
        <f>Factor3Name</f>
        <v>Fertiliser</v>
      </c>
      <c r="C4262" s="30" t="s">
        <v>38</v>
      </c>
      <c r="E4262" s="29" t="str">
        <f>Factor3Name</f>
        <v>Fertiliser</v>
      </c>
      <c r="F4262" s="30" t="s">
        <v>38</v>
      </c>
      <c r="H4262" s="29" t="str">
        <f>Factor3Name</f>
        <v>Fertiliser</v>
      </c>
      <c r="I4262" s="30" t="s">
        <v>38</v>
      </c>
      <c r="K4262" s="29" t="str">
        <f>Factor3Name</f>
        <v>Fertiliser</v>
      </c>
      <c r="L4262" s="30" t="s">
        <v>38</v>
      </c>
    </row>
    <row r="4263" spans="2:12" ht="13" x14ac:dyDescent="0.3">
      <c r="B4263" s="29" t="str">
        <f>Factor1Name</f>
        <v>Weeding</v>
      </c>
      <c r="C4263" s="30" t="s">
        <v>37</v>
      </c>
      <c r="E4263" s="29" t="str">
        <f>Factor1Name</f>
        <v>Weeding</v>
      </c>
      <c r="F4263" s="30" t="s">
        <v>37</v>
      </c>
      <c r="H4263" s="29" t="str">
        <f>Factor1Name</f>
        <v>Weeding</v>
      </c>
      <c r="I4263" s="30" t="s">
        <v>37</v>
      </c>
      <c r="K4263" s="29" t="str">
        <f>Factor1Name</f>
        <v>Weeding</v>
      </c>
      <c r="L4263" s="30" t="s">
        <v>37</v>
      </c>
    </row>
    <row r="4264" spans="2:12" ht="13" x14ac:dyDescent="0.3">
      <c r="B4264" s="25" t="s">
        <v>14</v>
      </c>
      <c r="C4264" s="26">
        <v>864</v>
      </c>
      <c r="E4264" s="25" t="s">
        <v>14</v>
      </c>
      <c r="F4264" s="26">
        <v>914.4</v>
      </c>
      <c r="H4264" s="25" t="s">
        <v>14</v>
      </c>
      <c r="I4264" s="26">
        <v>1026.0999999999999</v>
      </c>
      <c r="K4264" s="25" t="s">
        <v>14</v>
      </c>
      <c r="L4264" s="26">
        <v>806.4</v>
      </c>
    </row>
    <row r="4266" spans="2:12" ht="13" x14ac:dyDescent="0.3">
      <c r="B4266" s="27" t="s">
        <v>3</v>
      </c>
      <c r="C4266" s="28">
        <v>2017</v>
      </c>
      <c r="E4266" s="27" t="s">
        <v>3</v>
      </c>
      <c r="F4266" s="28">
        <v>2017</v>
      </c>
      <c r="H4266" s="27" t="s">
        <v>3</v>
      </c>
      <c r="I4266" s="28">
        <v>2017</v>
      </c>
      <c r="K4266" s="27" t="s">
        <v>3</v>
      </c>
      <c r="L4266" s="28">
        <v>2017</v>
      </c>
    </row>
    <row r="4267" spans="2:12" ht="13" x14ac:dyDescent="0.3">
      <c r="B4267" s="29" t="str">
        <f>UnitName</f>
        <v>Plot</v>
      </c>
      <c r="C4267" s="30">
        <v>5</v>
      </c>
      <c r="E4267" s="29" t="str">
        <f>UnitName</f>
        <v>Plot</v>
      </c>
      <c r="F4267" s="30">
        <v>5</v>
      </c>
      <c r="H4267" s="29" t="str">
        <f>UnitName</f>
        <v>Plot</v>
      </c>
      <c r="I4267" s="30">
        <v>5</v>
      </c>
      <c r="K4267" s="29" t="str">
        <f>UnitName</f>
        <v>Plot</v>
      </c>
      <c r="L4267" s="30">
        <v>5</v>
      </c>
    </row>
    <row r="4268" spans="2:12" ht="13" x14ac:dyDescent="0.3">
      <c r="B4268" s="29" t="str">
        <f>BlockName</f>
        <v>Name</v>
      </c>
      <c r="C4268" s="30" t="s">
        <v>56</v>
      </c>
      <c r="E4268" s="29" t="str">
        <f>BlockName</f>
        <v>Name</v>
      </c>
      <c r="F4268" s="30" t="s">
        <v>56</v>
      </c>
      <c r="H4268" s="29" t="str">
        <f>BlockName</f>
        <v>Name</v>
      </c>
      <c r="I4268" s="30" t="s">
        <v>56</v>
      </c>
      <c r="K4268" s="29" t="str">
        <f>BlockName</f>
        <v>Name</v>
      </c>
      <c r="L4268" s="30" t="s">
        <v>56</v>
      </c>
    </row>
    <row r="4269" spans="2:12" ht="13" x14ac:dyDescent="0.3">
      <c r="B4269" s="29" t="str">
        <f>Factor2Name</f>
        <v>Variety</v>
      </c>
      <c r="C4269" s="30" t="s">
        <v>46</v>
      </c>
      <c r="E4269" s="29" t="str">
        <f>Factor2Name</f>
        <v>Variety</v>
      </c>
      <c r="F4269" s="30" t="s">
        <v>46</v>
      </c>
      <c r="H4269" s="29" t="str">
        <f>Factor2Name</f>
        <v>Variety</v>
      </c>
      <c r="I4269" s="30" t="s">
        <v>46</v>
      </c>
      <c r="K4269" s="29" t="str">
        <f>Factor2Name</f>
        <v>Variety</v>
      </c>
      <c r="L4269" s="30" t="s">
        <v>46</v>
      </c>
    </row>
    <row r="4270" spans="2:12" ht="13" x14ac:dyDescent="0.3">
      <c r="B4270" s="29" t="str">
        <f>Factor3Name</f>
        <v>Fertiliser</v>
      </c>
      <c r="C4270" s="30" t="s">
        <v>38</v>
      </c>
      <c r="E4270" s="29" t="str">
        <f>Factor3Name</f>
        <v>Fertiliser</v>
      </c>
      <c r="F4270" s="30" t="s">
        <v>38</v>
      </c>
      <c r="H4270" s="29" t="str">
        <f>Factor3Name</f>
        <v>Fertiliser</v>
      </c>
      <c r="I4270" s="30" t="s">
        <v>38</v>
      </c>
      <c r="K4270" s="29" t="str">
        <f>Factor3Name</f>
        <v>Fertiliser</v>
      </c>
      <c r="L4270" s="30" t="s">
        <v>38</v>
      </c>
    </row>
    <row r="4271" spans="2:12" ht="13" x14ac:dyDescent="0.3">
      <c r="B4271" s="29" t="str">
        <f>Factor1Name</f>
        <v>Weeding</v>
      </c>
      <c r="C4271" s="30" t="s">
        <v>37</v>
      </c>
      <c r="E4271" s="29" t="str">
        <f>Factor1Name</f>
        <v>Weeding</v>
      </c>
      <c r="F4271" s="30" t="s">
        <v>37</v>
      </c>
      <c r="H4271" s="29" t="str">
        <f>Factor1Name</f>
        <v>Weeding</v>
      </c>
      <c r="I4271" s="30" t="s">
        <v>37</v>
      </c>
      <c r="K4271" s="29" t="str">
        <f>Factor1Name</f>
        <v>Weeding</v>
      </c>
      <c r="L4271" s="30" t="s">
        <v>37</v>
      </c>
    </row>
    <row r="4272" spans="2:12" ht="13" x14ac:dyDescent="0.3">
      <c r="B4272" s="25" t="s">
        <v>14</v>
      </c>
      <c r="C4272" s="26">
        <v>974.3</v>
      </c>
      <c r="E4272" s="25" t="s">
        <v>14</v>
      </c>
      <c r="F4272" s="26">
        <v>789.4</v>
      </c>
      <c r="H4272" s="25" t="s">
        <v>14</v>
      </c>
      <c r="I4272" s="26">
        <v>867.4</v>
      </c>
      <c r="K4272" s="25" t="s">
        <v>14</v>
      </c>
      <c r="L4272" s="26">
        <v>962.6</v>
      </c>
    </row>
    <row r="4274" spans="2:12" ht="13" x14ac:dyDescent="0.3">
      <c r="B4274" s="27" t="s">
        <v>3</v>
      </c>
      <c r="C4274" s="28">
        <v>2017</v>
      </c>
      <c r="E4274" s="27" t="s">
        <v>3</v>
      </c>
      <c r="F4274" s="28">
        <v>2017</v>
      </c>
      <c r="H4274" s="27" t="s">
        <v>3</v>
      </c>
      <c r="I4274" s="28">
        <v>2017</v>
      </c>
      <c r="K4274" s="27" t="s">
        <v>3</v>
      </c>
      <c r="L4274" s="28">
        <v>2017</v>
      </c>
    </row>
    <row r="4275" spans="2:12" ht="13" x14ac:dyDescent="0.3">
      <c r="B4275" s="29" t="str">
        <f>UnitName</f>
        <v>Plot</v>
      </c>
      <c r="C4275" s="30">
        <v>5</v>
      </c>
      <c r="E4275" s="29" t="str">
        <f>UnitName</f>
        <v>Plot</v>
      </c>
      <c r="F4275" s="30">
        <v>5</v>
      </c>
      <c r="H4275" s="29" t="str">
        <f>UnitName</f>
        <v>Plot</v>
      </c>
      <c r="I4275" s="30">
        <v>5</v>
      </c>
      <c r="K4275" s="29" t="str">
        <f>UnitName</f>
        <v>Plot</v>
      </c>
      <c r="L4275" s="30">
        <v>5</v>
      </c>
    </row>
    <row r="4276" spans="2:12" ht="13" x14ac:dyDescent="0.3">
      <c r="B4276" s="29" t="str">
        <f>BlockName</f>
        <v>Name</v>
      </c>
      <c r="C4276" s="30" t="s">
        <v>56</v>
      </c>
      <c r="E4276" s="29" t="str">
        <f>BlockName</f>
        <v>Name</v>
      </c>
      <c r="F4276" s="30" t="s">
        <v>56</v>
      </c>
      <c r="H4276" s="29" t="str">
        <f>BlockName</f>
        <v>Name</v>
      </c>
      <c r="I4276" s="30" t="s">
        <v>56</v>
      </c>
      <c r="K4276" s="29" t="str">
        <f>BlockName</f>
        <v>Name</v>
      </c>
      <c r="L4276" s="30" t="s">
        <v>56</v>
      </c>
    </row>
    <row r="4277" spans="2:12" ht="13" x14ac:dyDescent="0.3">
      <c r="B4277" s="29" t="str">
        <f>Factor2Name</f>
        <v>Variety</v>
      </c>
      <c r="C4277" s="30" t="s">
        <v>46</v>
      </c>
      <c r="E4277" s="29" t="str">
        <f>Factor2Name</f>
        <v>Variety</v>
      </c>
      <c r="F4277" s="30" t="s">
        <v>46</v>
      </c>
      <c r="H4277" s="29" t="str">
        <f>Factor2Name</f>
        <v>Variety</v>
      </c>
      <c r="I4277" s="30" t="s">
        <v>46</v>
      </c>
      <c r="K4277" s="29" t="str">
        <f>Factor2Name</f>
        <v>Variety</v>
      </c>
      <c r="L4277" s="30" t="s">
        <v>46</v>
      </c>
    </row>
    <row r="4278" spans="2:12" ht="13" x14ac:dyDescent="0.3">
      <c r="B4278" s="29" t="str">
        <f>Factor3Name</f>
        <v>Fertiliser</v>
      </c>
      <c r="C4278" s="30" t="s">
        <v>38</v>
      </c>
      <c r="E4278" s="29" t="str">
        <f>Factor3Name</f>
        <v>Fertiliser</v>
      </c>
      <c r="F4278" s="30" t="s">
        <v>38</v>
      </c>
      <c r="H4278" s="29" t="str">
        <f>Factor3Name</f>
        <v>Fertiliser</v>
      </c>
      <c r="I4278" s="30" t="s">
        <v>38</v>
      </c>
      <c r="K4278" s="29" t="str">
        <f>Factor3Name</f>
        <v>Fertiliser</v>
      </c>
      <c r="L4278" s="30" t="s">
        <v>38</v>
      </c>
    </row>
    <row r="4279" spans="2:12" ht="13" x14ac:dyDescent="0.3">
      <c r="B4279" s="29" t="str">
        <f>Factor1Name</f>
        <v>Weeding</v>
      </c>
      <c r="C4279" s="30" t="s">
        <v>37</v>
      </c>
      <c r="E4279" s="29" t="str">
        <f>Factor1Name</f>
        <v>Weeding</v>
      </c>
      <c r="F4279" s="30" t="s">
        <v>37</v>
      </c>
      <c r="H4279" s="29" t="str">
        <f>Factor1Name</f>
        <v>Weeding</v>
      </c>
      <c r="I4279" s="30" t="s">
        <v>37</v>
      </c>
      <c r="K4279" s="29" t="str">
        <f>Factor1Name</f>
        <v>Weeding</v>
      </c>
      <c r="L4279" s="30" t="s">
        <v>37</v>
      </c>
    </row>
    <row r="4280" spans="2:12" ht="13" x14ac:dyDescent="0.3">
      <c r="B4280" s="25" t="s">
        <v>14</v>
      </c>
      <c r="C4280" s="26">
        <v>890.3</v>
      </c>
      <c r="E4280" s="25" t="s">
        <v>14</v>
      </c>
      <c r="F4280" s="26">
        <v>870.5</v>
      </c>
      <c r="H4280" s="25" t="s">
        <v>14</v>
      </c>
      <c r="I4280" s="26">
        <v>792.9</v>
      </c>
      <c r="K4280" s="25" t="s">
        <v>14</v>
      </c>
      <c r="L4280" s="26">
        <v>696.9</v>
      </c>
    </row>
    <row r="4282" spans="2:12" ht="13" x14ac:dyDescent="0.3">
      <c r="B4282" s="27" t="s">
        <v>3</v>
      </c>
      <c r="C4282" s="28">
        <v>2017</v>
      </c>
      <c r="E4282" s="27" t="s">
        <v>3</v>
      </c>
      <c r="F4282" s="28">
        <v>2017</v>
      </c>
      <c r="H4282" s="27" t="s">
        <v>3</v>
      </c>
      <c r="I4282" s="28">
        <v>2017</v>
      </c>
      <c r="K4282" s="27" t="s">
        <v>3</v>
      </c>
      <c r="L4282" s="28">
        <v>2017</v>
      </c>
    </row>
    <row r="4283" spans="2:12" ht="13" x14ac:dyDescent="0.3">
      <c r="B4283" s="29" t="str">
        <f>UnitName</f>
        <v>Plot</v>
      </c>
      <c r="C4283" s="30">
        <v>6</v>
      </c>
      <c r="E4283" s="29" t="str">
        <f>UnitName</f>
        <v>Plot</v>
      </c>
      <c r="F4283" s="30">
        <v>6</v>
      </c>
      <c r="H4283" s="29" t="str">
        <f>UnitName</f>
        <v>Plot</v>
      </c>
      <c r="I4283" s="30">
        <v>6</v>
      </c>
      <c r="K4283" s="29" t="str">
        <f>UnitName</f>
        <v>Plot</v>
      </c>
      <c r="L4283" s="30">
        <v>6</v>
      </c>
    </row>
    <row r="4284" spans="2:12" ht="13" x14ac:dyDescent="0.3">
      <c r="B4284" s="29" t="str">
        <f>BlockName</f>
        <v>Name</v>
      </c>
      <c r="C4284" s="30" t="s">
        <v>56</v>
      </c>
      <c r="E4284" s="29" t="str">
        <f>BlockName</f>
        <v>Name</v>
      </c>
      <c r="F4284" s="30" t="s">
        <v>56</v>
      </c>
      <c r="H4284" s="29" t="str">
        <f>BlockName</f>
        <v>Name</v>
      </c>
      <c r="I4284" s="30" t="s">
        <v>56</v>
      </c>
      <c r="K4284" s="29" t="str">
        <f>BlockName</f>
        <v>Name</v>
      </c>
      <c r="L4284" s="30" t="s">
        <v>56</v>
      </c>
    </row>
    <row r="4285" spans="2:12" ht="13" x14ac:dyDescent="0.3">
      <c r="B4285" s="29" t="str">
        <f>Factor2Name</f>
        <v>Variety</v>
      </c>
      <c r="C4285" s="30" t="s">
        <v>46</v>
      </c>
      <c r="E4285" s="29" t="str">
        <f>Factor2Name</f>
        <v>Variety</v>
      </c>
      <c r="F4285" s="30" t="s">
        <v>46</v>
      </c>
      <c r="H4285" s="29" t="str">
        <f>Factor2Name</f>
        <v>Variety</v>
      </c>
      <c r="I4285" s="30" t="s">
        <v>46</v>
      </c>
      <c r="K4285" s="29" t="str">
        <f>Factor2Name</f>
        <v>Variety</v>
      </c>
      <c r="L4285" s="30" t="s">
        <v>46</v>
      </c>
    </row>
    <row r="4286" spans="2:12" ht="13" x14ac:dyDescent="0.3">
      <c r="B4286" s="29" t="str">
        <f>Factor3Name</f>
        <v>Fertiliser</v>
      </c>
      <c r="C4286" s="30" t="s">
        <v>38</v>
      </c>
      <c r="E4286" s="29" t="str">
        <f>Factor3Name</f>
        <v>Fertiliser</v>
      </c>
      <c r="F4286" s="30" t="s">
        <v>38</v>
      </c>
      <c r="H4286" s="29" t="str">
        <f>Factor3Name</f>
        <v>Fertiliser</v>
      </c>
      <c r="I4286" s="30" t="s">
        <v>38</v>
      </c>
      <c r="K4286" s="29" t="str">
        <f>Factor3Name</f>
        <v>Fertiliser</v>
      </c>
      <c r="L4286" s="30" t="s">
        <v>38</v>
      </c>
    </row>
    <row r="4287" spans="2:12" ht="13" x14ac:dyDescent="0.3">
      <c r="B4287" s="29" t="str">
        <f>Factor1Name</f>
        <v>Weeding</v>
      </c>
      <c r="C4287" s="30" t="s">
        <v>37</v>
      </c>
      <c r="E4287" s="29" t="str">
        <f>Factor1Name</f>
        <v>Weeding</v>
      </c>
      <c r="F4287" s="30" t="s">
        <v>37</v>
      </c>
      <c r="H4287" s="29" t="str">
        <f>Factor1Name</f>
        <v>Weeding</v>
      </c>
      <c r="I4287" s="30" t="s">
        <v>37</v>
      </c>
      <c r="K4287" s="29" t="str">
        <f>Factor1Name</f>
        <v>Weeding</v>
      </c>
      <c r="L4287" s="30" t="s">
        <v>37</v>
      </c>
    </row>
    <row r="4288" spans="2:12" ht="13" x14ac:dyDescent="0.3">
      <c r="B4288" s="25" t="s">
        <v>14</v>
      </c>
      <c r="C4288" s="26">
        <v>761.9</v>
      </c>
      <c r="E4288" s="25" t="s">
        <v>14</v>
      </c>
      <c r="F4288" s="26">
        <v>989.1</v>
      </c>
      <c r="H4288" s="25" t="s">
        <v>14</v>
      </c>
      <c r="I4288" s="26">
        <v>836.2</v>
      </c>
      <c r="K4288" s="25" t="s">
        <v>14</v>
      </c>
      <c r="L4288" s="26">
        <v>795.9</v>
      </c>
    </row>
    <row r="4290" spans="2:12" ht="13" x14ac:dyDescent="0.3">
      <c r="B4290" s="27" t="s">
        <v>3</v>
      </c>
      <c r="C4290" s="28">
        <v>2017</v>
      </c>
      <c r="E4290" s="27" t="s">
        <v>3</v>
      </c>
      <c r="F4290" s="28">
        <v>2017</v>
      </c>
      <c r="H4290" s="27" t="s">
        <v>3</v>
      </c>
      <c r="I4290" s="28">
        <v>2017</v>
      </c>
      <c r="K4290" s="27" t="s">
        <v>3</v>
      </c>
      <c r="L4290" s="28">
        <v>2017</v>
      </c>
    </row>
    <row r="4291" spans="2:12" ht="13" x14ac:dyDescent="0.3">
      <c r="B4291" s="29" t="str">
        <f>UnitName</f>
        <v>Plot</v>
      </c>
      <c r="C4291" s="30">
        <v>6</v>
      </c>
      <c r="E4291" s="29" t="str">
        <f>UnitName</f>
        <v>Plot</v>
      </c>
      <c r="F4291" s="30">
        <v>6</v>
      </c>
      <c r="H4291" s="29" t="str">
        <f>UnitName</f>
        <v>Plot</v>
      </c>
      <c r="I4291" s="30">
        <v>6</v>
      </c>
      <c r="K4291" s="29" t="str">
        <f>UnitName</f>
        <v>Plot</v>
      </c>
      <c r="L4291" s="30">
        <v>6</v>
      </c>
    </row>
    <row r="4292" spans="2:12" ht="13" x14ac:dyDescent="0.3">
      <c r="B4292" s="29" t="str">
        <f>BlockName</f>
        <v>Name</v>
      </c>
      <c r="C4292" s="30" t="s">
        <v>56</v>
      </c>
      <c r="E4292" s="29" t="str">
        <f>BlockName</f>
        <v>Name</v>
      </c>
      <c r="F4292" s="30" t="s">
        <v>56</v>
      </c>
      <c r="H4292" s="29" t="str">
        <f>BlockName</f>
        <v>Name</v>
      </c>
      <c r="I4292" s="30" t="s">
        <v>56</v>
      </c>
      <c r="K4292" s="29" t="str">
        <f>BlockName</f>
        <v>Name</v>
      </c>
      <c r="L4292" s="30" t="s">
        <v>56</v>
      </c>
    </row>
    <row r="4293" spans="2:12" ht="13" x14ac:dyDescent="0.3">
      <c r="B4293" s="29" t="str">
        <f>Factor2Name</f>
        <v>Variety</v>
      </c>
      <c r="C4293" s="30" t="s">
        <v>46</v>
      </c>
      <c r="E4293" s="29" t="str">
        <f>Factor2Name</f>
        <v>Variety</v>
      </c>
      <c r="F4293" s="30" t="s">
        <v>46</v>
      </c>
      <c r="H4293" s="29" t="str">
        <f>Factor2Name</f>
        <v>Variety</v>
      </c>
      <c r="I4293" s="30" t="s">
        <v>46</v>
      </c>
      <c r="K4293" s="29" t="str">
        <f>Factor2Name</f>
        <v>Variety</v>
      </c>
      <c r="L4293" s="30" t="s">
        <v>46</v>
      </c>
    </row>
    <row r="4294" spans="2:12" ht="13" x14ac:dyDescent="0.3">
      <c r="B4294" s="29" t="str">
        <f>Factor3Name</f>
        <v>Fertiliser</v>
      </c>
      <c r="C4294" s="30" t="s">
        <v>38</v>
      </c>
      <c r="E4294" s="29" t="str">
        <f>Factor3Name</f>
        <v>Fertiliser</v>
      </c>
      <c r="F4294" s="30" t="s">
        <v>38</v>
      </c>
      <c r="H4294" s="29" t="str">
        <f>Factor3Name</f>
        <v>Fertiliser</v>
      </c>
      <c r="I4294" s="30" t="s">
        <v>38</v>
      </c>
      <c r="K4294" s="29" t="str">
        <f>Factor3Name</f>
        <v>Fertiliser</v>
      </c>
      <c r="L4294" s="30" t="s">
        <v>38</v>
      </c>
    </row>
    <row r="4295" spans="2:12" ht="13" x14ac:dyDescent="0.3">
      <c r="B4295" s="29" t="str">
        <f>Factor1Name</f>
        <v>Weeding</v>
      </c>
      <c r="C4295" s="30" t="s">
        <v>37</v>
      </c>
      <c r="E4295" s="29" t="str">
        <f>Factor1Name</f>
        <v>Weeding</v>
      </c>
      <c r="F4295" s="30" t="s">
        <v>37</v>
      </c>
      <c r="H4295" s="29" t="str">
        <f>Factor1Name</f>
        <v>Weeding</v>
      </c>
      <c r="I4295" s="30" t="s">
        <v>37</v>
      </c>
      <c r="K4295" s="29" t="str">
        <f>Factor1Name</f>
        <v>Weeding</v>
      </c>
      <c r="L4295" s="30" t="s">
        <v>37</v>
      </c>
    </row>
    <row r="4296" spans="2:12" ht="13" x14ac:dyDescent="0.3">
      <c r="B4296" s="25" t="s">
        <v>14</v>
      </c>
      <c r="C4296" s="26">
        <v>660.6</v>
      </c>
      <c r="E4296" s="25" t="s">
        <v>14</v>
      </c>
      <c r="F4296" s="26">
        <v>903.6</v>
      </c>
      <c r="H4296" s="25" t="s">
        <v>14</v>
      </c>
      <c r="I4296" s="26">
        <v>630.20000000000005</v>
      </c>
      <c r="K4296" s="25" t="s">
        <v>14</v>
      </c>
      <c r="L4296" s="26">
        <v>774.5</v>
      </c>
    </row>
    <row r="4298" spans="2:12" ht="13" x14ac:dyDescent="0.3">
      <c r="B4298" s="27" t="s">
        <v>3</v>
      </c>
      <c r="C4298" s="28">
        <v>2017</v>
      </c>
      <c r="E4298" s="27" t="s">
        <v>3</v>
      </c>
      <c r="F4298" s="28">
        <v>2017</v>
      </c>
      <c r="H4298" s="27" t="s">
        <v>3</v>
      </c>
      <c r="I4298" s="28">
        <v>2017</v>
      </c>
      <c r="K4298" s="27" t="s">
        <v>3</v>
      </c>
      <c r="L4298" s="28">
        <v>2017</v>
      </c>
    </row>
    <row r="4299" spans="2:12" ht="13" x14ac:dyDescent="0.3">
      <c r="B4299" s="29" t="str">
        <f>UnitName</f>
        <v>Plot</v>
      </c>
      <c r="C4299" s="30">
        <v>6</v>
      </c>
      <c r="E4299" s="29" t="str">
        <f>UnitName</f>
        <v>Plot</v>
      </c>
      <c r="F4299" s="30">
        <v>6</v>
      </c>
      <c r="H4299" s="29" t="str">
        <f>UnitName</f>
        <v>Plot</v>
      </c>
      <c r="I4299" s="30">
        <v>6</v>
      </c>
      <c r="K4299" s="29" t="str">
        <f>UnitName</f>
        <v>Plot</v>
      </c>
      <c r="L4299" s="30">
        <v>6</v>
      </c>
    </row>
    <row r="4300" spans="2:12" ht="13" x14ac:dyDescent="0.3">
      <c r="B4300" s="29" t="str">
        <f>BlockName</f>
        <v>Name</v>
      </c>
      <c r="C4300" s="30" t="s">
        <v>56</v>
      </c>
      <c r="E4300" s="29" t="str">
        <f>BlockName</f>
        <v>Name</v>
      </c>
      <c r="F4300" s="30" t="s">
        <v>56</v>
      </c>
      <c r="H4300" s="29" t="str">
        <f>BlockName</f>
        <v>Name</v>
      </c>
      <c r="I4300" s="30" t="s">
        <v>56</v>
      </c>
      <c r="K4300" s="29" t="str">
        <f>BlockName</f>
        <v>Name</v>
      </c>
      <c r="L4300" s="30" t="s">
        <v>56</v>
      </c>
    </row>
    <row r="4301" spans="2:12" ht="13" x14ac:dyDescent="0.3">
      <c r="B4301" s="29" t="str">
        <f>Factor2Name</f>
        <v>Variety</v>
      </c>
      <c r="C4301" s="30" t="s">
        <v>46</v>
      </c>
      <c r="E4301" s="29" t="str">
        <f>Factor2Name</f>
        <v>Variety</v>
      </c>
      <c r="F4301" s="30" t="s">
        <v>46</v>
      </c>
      <c r="H4301" s="29" t="str">
        <f>Factor2Name</f>
        <v>Variety</v>
      </c>
      <c r="I4301" s="30" t="s">
        <v>46</v>
      </c>
      <c r="K4301" s="29" t="str">
        <f>Factor2Name</f>
        <v>Variety</v>
      </c>
      <c r="L4301" s="30" t="s">
        <v>46</v>
      </c>
    </row>
    <row r="4302" spans="2:12" ht="13" x14ac:dyDescent="0.3">
      <c r="B4302" s="29" t="str">
        <f>Factor3Name</f>
        <v>Fertiliser</v>
      </c>
      <c r="C4302" s="30" t="s">
        <v>38</v>
      </c>
      <c r="E4302" s="29" t="str">
        <f>Factor3Name</f>
        <v>Fertiliser</v>
      </c>
      <c r="F4302" s="30" t="s">
        <v>38</v>
      </c>
      <c r="H4302" s="29" t="str">
        <f>Factor3Name</f>
        <v>Fertiliser</v>
      </c>
      <c r="I4302" s="30" t="s">
        <v>38</v>
      </c>
      <c r="K4302" s="29" t="str">
        <f>Factor3Name</f>
        <v>Fertiliser</v>
      </c>
      <c r="L4302" s="30" t="s">
        <v>38</v>
      </c>
    </row>
    <row r="4303" spans="2:12" ht="13" x14ac:dyDescent="0.3">
      <c r="B4303" s="29" t="str">
        <f>Factor1Name</f>
        <v>Weeding</v>
      </c>
      <c r="C4303" s="30" t="s">
        <v>37</v>
      </c>
      <c r="E4303" s="29" t="str">
        <f>Factor1Name</f>
        <v>Weeding</v>
      </c>
      <c r="F4303" s="30" t="s">
        <v>37</v>
      </c>
      <c r="H4303" s="29" t="str">
        <f>Factor1Name</f>
        <v>Weeding</v>
      </c>
      <c r="I4303" s="30" t="s">
        <v>37</v>
      </c>
      <c r="K4303" s="29" t="str">
        <f>Factor1Name</f>
        <v>Weeding</v>
      </c>
      <c r="L4303" s="30" t="s">
        <v>37</v>
      </c>
    </row>
    <row r="4304" spans="2:12" ht="13" x14ac:dyDescent="0.3">
      <c r="B4304" s="25" t="s">
        <v>14</v>
      </c>
      <c r="C4304" s="26">
        <v>717.8</v>
      </c>
      <c r="E4304" s="25" t="s">
        <v>14</v>
      </c>
      <c r="F4304" s="26">
        <v>679.5</v>
      </c>
      <c r="H4304" s="25" t="s">
        <v>14</v>
      </c>
      <c r="I4304" s="26">
        <v>823.8</v>
      </c>
      <c r="K4304" s="25" t="s">
        <v>14</v>
      </c>
      <c r="L4304" s="26">
        <v>996.8</v>
      </c>
    </row>
    <row r="4306" spans="2:12" ht="13" x14ac:dyDescent="0.3">
      <c r="B4306" s="27" t="s">
        <v>3</v>
      </c>
      <c r="C4306" s="28">
        <v>2017</v>
      </c>
      <c r="E4306" s="27" t="s">
        <v>3</v>
      </c>
      <c r="F4306" s="28">
        <v>2017</v>
      </c>
      <c r="H4306" s="27" t="s">
        <v>3</v>
      </c>
      <c r="I4306" s="28">
        <v>2017</v>
      </c>
      <c r="K4306" s="27" t="s">
        <v>3</v>
      </c>
      <c r="L4306" s="28">
        <v>2017</v>
      </c>
    </row>
    <row r="4307" spans="2:12" ht="13" x14ac:dyDescent="0.3">
      <c r="B4307" s="29" t="str">
        <f>UnitName</f>
        <v>Plot</v>
      </c>
      <c r="C4307" s="30">
        <v>6</v>
      </c>
      <c r="E4307" s="29" t="str">
        <f>UnitName</f>
        <v>Plot</v>
      </c>
      <c r="F4307" s="30">
        <v>6</v>
      </c>
      <c r="H4307" s="29" t="str">
        <f>UnitName</f>
        <v>Plot</v>
      </c>
      <c r="I4307" s="30">
        <v>6</v>
      </c>
      <c r="K4307" s="29" t="str">
        <f>UnitName</f>
        <v>Plot</v>
      </c>
      <c r="L4307" s="30">
        <v>6</v>
      </c>
    </row>
    <row r="4308" spans="2:12" ht="13" x14ac:dyDescent="0.3">
      <c r="B4308" s="29" t="str">
        <f>BlockName</f>
        <v>Name</v>
      </c>
      <c r="C4308" s="30" t="s">
        <v>56</v>
      </c>
      <c r="E4308" s="29" t="str">
        <f>BlockName</f>
        <v>Name</v>
      </c>
      <c r="F4308" s="30" t="s">
        <v>56</v>
      </c>
      <c r="H4308" s="29" t="str">
        <f>BlockName</f>
        <v>Name</v>
      </c>
      <c r="I4308" s="30" t="s">
        <v>56</v>
      </c>
      <c r="K4308" s="29" t="str">
        <f>BlockName</f>
        <v>Name</v>
      </c>
      <c r="L4308" s="30" t="s">
        <v>56</v>
      </c>
    </row>
    <row r="4309" spans="2:12" ht="13" x14ac:dyDescent="0.3">
      <c r="B4309" s="29" t="str">
        <f>Factor2Name</f>
        <v>Variety</v>
      </c>
      <c r="C4309" s="30" t="s">
        <v>46</v>
      </c>
      <c r="E4309" s="29" t="str">
        <f>Factor2Name</f>
        <v>Variety</v>
      </c>
      <c r="F4309" s="30" t="s">
        <v>46</v>
      </c>
      <c r="H4309" s="29" t="str">
        <f>Factor2Name</f>
        <v>Variety</v>
      </c>
      <c r="I4309" s="30" t="s">
        <v>46</v>
      </c>
      <c r="K4309" s="29" t="str">
        <f>Factor2Name</f>
        <v>Variety</v>
      </c>
      <c r="L4309" s="30" t="s">
        <v>46</v>
      </c>
    </row>
    <row r="4310" spans="2:12" ht="13" x14ac:dyDescent="0.3">
      <c r="B4310" s="29" t="str">
        <f>Factor3Name</f>
        <v>Fertiliser</v>
      </c>
      <c r="C4310" s="30" t="s">
        <v>38</v>
      </c>
      <c r="E4310" s="29" t="str">
        <f>Factor3Name</f>
        <v>Fertiliser</v>
      </c>
      <c r="F4310" s="30" t="s">
        <v>38</v>
      </c>
      <c r="H4310" s="29" t="str">
        <f>Factor3Name</f>
        <v>Fertiliser</v>
      </c>
      <c r="I4310" s="30" t="s">
        <v>38</v>
      </c>
      <c r="K4310" s="29" t="str">
        <f>Factor3Name</f>
        <v>Fertiliser</v>
      </c>
      <c r="L4310" s="30" t="s">
        <v>38</v>
      </c>
    </row>
    <row r="4311" spans="2:12" ht="13" x14ac:dyDescent="0.3">
      <c r="B4311" s="29" t="str">
        <f>Factor1Name</f>
        <v>Weeding</v>
      </c>
      <c r="C4311" s="30" t="s">
        <v>37</v>
      </c>
      <c r="E4311" s="29" t="str">
        <f>Factor1Name</f>
        <v>Weeding</v>
      </c>
      <c r="F4311" s="30" t="s">
        <v>37</v>
      </c>
      <c r="H4311" s="29" t="str">
        <f>Factor1Name</f>
        <v>Weeding</v>
      </c>
      <c r="I4311" s="30" t="s">
        <v>37</v>
      </c>
      <c r="K4311" s="29" t="str">
        <f>Factor1Name</f>
        <v>Weeding</v>
      </c>
      <c r="L4311" s="30" t="s">
        <v>37</v>
      </c>
    </row>
    <row r="4312" spans="2:12" ht="13" x14ac:dyDescent="0.3">
      <c r="B4312" s="25" t="s">
        <v>14</v>
      </c>
      <c r="C4312" s="26">
        <v>640.79999999999995</v>
      </c>
      <c r="E4312" s="25" t="s">
        <v>14</v>
      </c>
      <c r="F4312" s="26">
        <v>658.8</v>
      </c>
      <c r="H4312" s="25" t="s">
        <v>14</v>
      </c>
      <c r="I4312" s="26">
        <v>776</v>
      </c>
      <c r="K4312" s="25" t="s">
        <v>14</v>
      </c>
      <c r="L4312" s="26">
        <v>845.7</v>
      </c>
    </row>
    <row r="4314" spans="2:12" ht="13" x14ac:dyDescent="0.3">
      <c r="B4314" s="27" t="s">
        <v>3</v>
      </c>
      <c r="C4314" s="28">
        <v>2017</v>
      </c>
      <c r="E4314" s="27" t="s">
        <v>3</v>
      </c>
      <c r="F4314" s="28">
        <v>2017</v>
      </c>
      <c r="H4314" s="27" t="s">
        <v>3</v>
      </c>
      <c r="I4314" s="28">
        <v>2017</v>
      </c>
      <c r="K4314" s="27" t="s">
        <v>3</v>
      </c>
      <c r="L4314" s="28">
        <v>2017</v>
      </c>
    </row>
    <row r="4315" spans="2:12" ht="13" x14ac:dyDescent="0.3">
      <c r="B4315" s="29" t="str">
        <f>UnitName</f>
        <v>Plot</v>
      </c>
      <c r="C4315" s="30">
        <v>6</v>
      </c>
      <c r="E4315" s="29" t="str">
        <f>UnitName</f>
        <v>Plot</v>
      </c>
      <c r="F4315" s="30">
        <v>6</v>
      </c>
      <c r="H4315" s="29" t="str">
        <f>UnitName</f>
        <v>Plot</v>
      </c>
      <c r="I4315" s="30">
        <v>6</v>
      </c>
      <c r="K4315" s="29" t="str">
        <f>UnitName</f>
        <v>Plot</v>
      </c>
      <c r="L4315" s="30">
        <v>6</v>
      </c>
    </row>
    <row r="4316" spans="2:12" ht="13" x14ac:dyDescent="0.3">
      <c r="B4316" s="29" t="str">
        <f>BlockName</f>
        <v>Name</v>
      </c>
      <c r="C4316" s="30" t="s">
        <v>56</v>
      </c>
      <c r="E4316" s="29" t="str">
        <f>BlockName</f>
        <v>Name</v>
      </c>
      <c r="F4316" s="30" t="s">
        <v>56</v>
      </c>
      <c r="H4316" s="29" t="str">
        <f>BlockName</f>
        <v>Name</v>
      </c>
      <c r="I4316" s="30" t="s">
        <v>56</v>
      </c>
      <c r="K4316" s="29" t="str">
        <f>BlockName</f>
        <v>Name</v>
      </c>
      <c r="L4316" s="30" t="s">
        <v>56</v>
      </c>
    </row>
    <row r="4317" spans="2:12" ht="13" x14ac:dyDescent="0.3">
      <c r="B4317" s="29" t="str">
        <f>Factor2Name</f>
        <v>Variety</v>
      </c>
      <c r="C4317" s="30" t="s">
        <v>46</v>
      </c>
      <c r="E4317" s="29" t="str">
        <f>Factor2Name</f>
        <v>Variety</v>
      </c>
      <c r="F4317" s="30" t="s">
        <v>46</v>
      </c>
      <c r="H4317" s="29" t="str">
        <f>Factor2Name</f>
        <v>Variety</v>
      </c>
      <c r="I4317" s="30" t="s">
        <v>46</v>
      </c>
      <c r="K4317" s="29" t="str">
        <f>Factor2Name</f>
        <v>Variety</v>
      </c>
      <c r="L4317" s="30" t="s">
        <v>46</v>
      </c>
    </row>
    <row r="4318" spans="2:12" ht="13" x14ac:dyDescent="0.3">
      <c r="B4318" s="29" t="str">
        <f>Factor3Name</f>
        <v>Fertiliser</v>
      </c>
      <c r="C4318" s="30" t="s">
        <v>38</v>
      </c>
      <c r="E4318" s="29" t="str">
        <f>Factor3Name</f>
        <v>Fertiliser</v>
      </c>
      <c r="F4318" s="30" t="s">
        <v>38</v>
      </c>
      <c r="H4318" s="29" t="str">
        <f>Factor3Name</f>
        <v>Fertiliser</v>
      </c>
      <c r="I4318" s="30" t="s">
        <v>38</v>
      </c>
      <c r="K4318" s="29" t="str">
        <f>Factor3Name</f>
        <v>Fertiliser</v>
      </c>
      <c r="L4318" s="30" t="s">
        <v>38</v>
      </c>
    </row>
    <row r="4319" spans="2:12" ht="13" x14ac:dyDescent="0.3">
      <c r="B4319" s="29" t="str">
        <f>Factor1Name</f>
        <v>Weeding</v>
      </c>
      <c r="C4319" s="30" t="s">
        <v>37</v>
      </c>
      <c r="E4319" s="29" t="str">
        <f>Factor1Name</f>
        <v>Weeding</v>
      </c>
      <c r="F4319" s="30" t="s">
        <v>37</v>
      </c>
      <c r="H4319" s="29" t="str">
        <f>Factor1Name</f>
        <v>Weeding</v>
      </c>
      <c r="I4319" s="30" t="s">
        <v>37</v>
      </c>
      <c r="K4319" s="29" t="str">
        <f>Factor1Name</f>
        <v>Weeding</v>
      </c>
      <c r="L4319" s="30" t="s">
        <v>37</v>
      </c>
    </row>
    <row r="4320" spans="2:12" ht="13" x14ac:dyDescent="0.3">
      <c r="B4320" s="25" t="s">
        <v>14</v>
      </c>
      <c r="C4320" s="26">
        <v>884.6</v>
      </c>
      <c r="E4320" s="25" t="s">
        <v>14</v>
      </c>
      <c r="F4320" s="26">
        <v>812.3</v>
      </c>
      <c r="H4320" s="25" t="s">
        <v>14</v>
      </c>
      <c r="I4320" s="26">
        <v>685.6</v>
      </c>
      <c r="K4320" s="25" t="s">
        <v>14</v>
      </c>
      <c r="L4320" s="26">
        <v>766.7</v>
      </c>
    </row>
    <row r="4322" spans="2:12" ht="13" x14ac:dyDescent="0.3">
      <c r="B4322" s="27" t="s">
        <v>3</v>
      </c>
      <c r="C4322" s="28">
        <v>2017</v>
      </c>
      <c r="E4322" s="27" t="s">
        <v>3</v>
      </c>
      <c r="F4322" s="28">
        <v>2017</v>
      </c>
      <c r="H4322" s="27" t="s">
        <v>3</v>
      </c>
      <c r="I4322" s="28">
        <v>2017</v>
      </c>
      <c r="K4322" s="27" t="s">
        <v>3</v>
      </c>
      <c r="L4322" s="28">
        <v>2017</v>
      </c>
    </row>
    <row r="4323" spans="2:12" ht="13" x14ac:dyDescent="0.3">
      <c r="B4323" s="29" t="str">
        <f>UnitName</f>
        <v>Plot</v>
      </c>
      <c r="C4323" s="30">
        <v>1</v>
      </c>
      <c r="E4323" s="29" t="str">
        <f>UnitName</f>
        <v>Plot</v>
      </c>
      <c r="F4323" s="30">
        <v>1</v>
      </c>
      <c r="H4323" s="29" t="str">
        <f>UnitName</f>
        <v>Plot</v>
      </c>
      <c r="I4323" s="30">
        <v>1</v>
      </c>
      <c r="K4323" s="29" t="str">
        <f>UnitName</f>
        <v>Plot</v>
      </c>
      <c r="L4323" s="30">
        <v>1</v>
      </c>
    </row>
    <row r="4324" spans="2:12" ht="13" x14ac:dyDescent="0.3">
      <c r="B4324" s="29" t="str">
        <f>BlockName</f>
        <v>Name</v>
      </c>
      <c r="C4324" s="30" t="s">
        <v>56</v>
      </c>
      <c r="E4324" s="29" t="str">
        <f>BlockName</f>
        <v>Name</v>
      </c>
      <c r="F4324" s="30" t="s">
        <v>56</v>
      </c>
      <c r="H4324" s="29" t="str">
        <f>BlockName</f>
        <v>Name</v>
      </c>
      <c r="I4324" s="30" t="s">
        <v>56</v>
      </c>
      <c r="K4324" s="29" t="str">
        <f>BlockName</f>
        <v>Name</v>
      </c>
      <c r="L4324" s="30" t="s">
        <v>56</v>
      </c>
    </row>
    <row r="4325" spans="2:12" ht="13" x14ac:dyDescent="0.3">
      <c r="B4325" s="29" t="str">
        <f>Factor2Name</f>
        <v>Variety</v>
      </c>
      <c r="C4325" s="30" t="s">
        <v>2</v>
      </c>
      <c r="E4325" s="29" t="str">
        <f>Factor2Name</f>
        <v>Variety</v>
      </c>
      <c r="F4325" s="30" t="s">
        <v>2</v>
      </c>
      <c r="H4325" s="29" t="str">
        <f>Factor2Name</f>
        <v>Variety</v>
      </c>
      <c r="I4325" s="30" t="s">
        <v>2</v>
      </c>
      <c r="K4325" s="29" t="str">
        <f>Factor2Name</f>
        <v>Variety</v>
      </c>
      <c r="L4325" s="30" t="s">
        <v>2</v>
      </c>
    </row>
    <row r="4326" spans="2:12" ht="13" x14ac:dyDescent="0.3">
      <c r="B4326" s="29" t="str">
        <f>Factor3Name</f>
        <v>Fertiliser</v>
      </c>
      <c r="C4326" s="30" t="s">
        <v>45</v>
      </c>
      <c r="E4326" s="29" t="str">
        <f>Factor3Name</f>
        <v>Fertiliser</v>
      </c>
      <c r="F4326" s="30" t="s">
        <v>45</v>
      </c>
      <c r="H4326" s="29" t="str">
        <f>Factor3Name</f>
        <v>Fertiliser</v>
      </c>
      <c r="I4326" s="30" t="s">
        <v>45</v>
      </c>
      <c r="K4326" s="29" t="str">
        <f>Factor3Name</f>
        <v>Fertiliser</v>
      </c>
      <c r="L4326" s="30" t="s">
        <v>45</v>
      </c>
    </row>
    <row r="4327" spans="2:12" ht="13" x14ac:dyDescent="0.3">
      <c r="B4327" s="29" t="str">
        <f>Factor1Name</f>
        <v>Weeding</v>
      </c>
      <c r="C4327" s="30" t="s">
        <v>37</v>
      </c>
      <c r="E4327" s="29" t="str">
        <f>Factor1Name</f>
        <v>Weeding</v>
      </c>
      <c r="F4327" s="30" t="s">
        <v>37</v>
      </c>
      <c r="H4327" s="29" t="str">
        <f>Factor1Name</f>
        <v>Weeding</v>
      </c>
      <c r="I4327" s="30" t="s">
        <v>37</v>
      </c>
      <c r="K4327" s="29" t="str">
        <f>Factor1Name</f>
        <v>Weeding</v>
      </c>
      <c r="L4327" s="30" t="s">
        <v>37</v>
      </c>
    </row>
    <row r="4328" spans="2:12" ht="13" x14ac:dyDescent="0.3">
      <c r="B4328" s="25" t="s">
        <v>14</v>
      </c>
      <c r="C4328" s="26">
        <v>775</v>
      </c>
      <c r="E4328" s="25" t="s">
        <v>14</v>
      </c>
      <c r="F4328" s="26">
        <v>973.7</v>
      </c>
      <c r="H4328" s="25" t="s">
        <v>14</v>
      </c>
      <c r="I4328" s="26">
        <v>804</v>
      </c>
      <c r="K4328" s="25" t="s">
        <v>14</v>
      </c>
      <c r="L4328" s="26">
        <v>823.3</v>
      </c>
    </row>
    <row r="4330" spans="2:12" ht="13" x14ac:dyDescent="0.3">
      <c r="B4330" s="27" t="s">
        <v>3</v>
      </c>
      <c r="C4330" s="28">
        <v>2017</v>
      </c>
      <c r="E4330" s="27" t="s">
        <v>3</v>
      </c>
      <c r="F4330" s="28">
        <v>2017</v>
      </c>
      <c r="H4330" s="27" t="s">
        <v>3</v>
      </c>
      <c r="I4330" s="28">
        <v>2017</v>
      </c>
      <c r="K4330" s="27" t="s">
        <v>3</v>
      </c>
      <c r="L4330" s="28">
        <v>2017</v>
      </c>
    </row>
    <row r="4331" spans="2:12" ht="13" x14ac:dyDescent="0.3">
      <c r="B4331" s="29" t="str">
        <f>UnitName</f>
        <v>Plot</v>
      </c>
      <c r="C4331" s="30">
        <v>1</v>
      </c>
      <c r="E4331" s="29" t="str">
        <f>UnitName</f>
        <v>Plot</v>
      </c>
      <c r="F4331" s="30">
        <v>1</v>
      </c>
      <c r="H4331" s="29" t="str">
        <f>UnitName</f>
        <v>Plot</v>
      </c>
      <c r="I4331" s="30">
        <v>1</v>
      </c>
      <c r="K4331" s="29" t="str">
        <f>UnitName</f>
        <v>Plot</v>
      </c>
      <c r="L4331" s="30">
        <v>1</v>
      </c>
    </row>
    <row r="4332" spans="2:12" ht="13" x14ac:dyDescent="0.3">
      <c r="B4332" s="29" t="str">
        <f>BlockName</f>
        <v>Name</v>
      </c>
      <c r="C4332" s="30" t="s">
        <v>56</v>
      </c>
      <c r="E4332" s="29" t="str">
        <f>BlockName</f>
        <v>Name</v>
      </c>
      <c r="F4332" s="30" t="s">
        <v>56</v>
      </c>
      <c r="H4332" s="29" t="str">
        <f>BlockName</f>
        <v>Name</v>
      </c>
      <c r="I4332" s="30" t="s">
        <v>56</v>
      </c>
      <c r="K4332" s="29" t="str">
        <f>BlockName</f>
        <v>Name</v>
      </c>
      <c r="L4332" s="30" t="s">
        <v>56</v>
      </c>
    </row>
    <row r="4333" spans="2:12" ht="13" x14ac:dyDescent="0.3">
      <c r="B4333" s="29" t="str">
        <f>Factor2Name</f>
        <v>Variety</v>
      </c>
      <c r="C4333" s="30" t="s">
        <v>2</v>
      </c>
      <c r="E4333" s="29" t="str">
        <f>Factor2Name</f>
        <v>Variety</v>
      </c>
      <c r="F4333" s="30" t="s">
        <v>2</v>
      </c>
      <c r="H4333" s="29" t="str">
        <f>Factor2Name</f>
        <v>Variety</v>
      </c>
      <c r="I4333" s="30" t="s">
        <v>2</v>
      </c>
      <c r="K4333" s="29" t="str">
        <f>Factor2Name</f>
        <v>Variety</v>
      </c>
      <c r="L4333" s="30" t="s">
        <v>2</v>
      </c>
    </row>
    <row r="4334" spans="2:12" ht="13" x14ac:dyDescent="0.3">
      <c r="B4334" s="29" t="str">
        <f>Factor3Name</f>
        <v>Fertiliser</v>
      </c>
      <c r="C4334" s="30" t="s">
        <v>45</v>
      </c>
      <c r="E4334" s="29" t="str">
        <f>Factor3Name</f>
        <v>Fertiliser</v>
      </c>
      <c r="F4334" s="30" t="s">
        <v>45</v>
      </c>
      <c r="H4334" s="29" t="str">
        <f>Factor3Name</f>
        <v>Fertiliser</v>
      </c>
      <c r="I4334" s="30" t="s">
        <v>45</v>
      </c>
      <c r="K4334" s="29" t="str">
        <f>Factor3Name</f>
        <v>Fertiliser</v>
      </c>
      <c r="L4334" s="30" t="s">
        <v>45</v>
      </c>
    </row>
    <row r="4335" spans="2:12" ht="13" x14ac:dyDescent="0.3">
      <c r="B4335" s="29" t="str">
        <f>Factor1Name</f>
        <v>Weeding</v>
      </c>
      <c r="C4335" s="30" t="s">
        <v>37</v>
      </c>
      <c r="E4335" s="29" t="str">
        <f>Factor1Name</f>
        <v>Weeding</v>
      </c>
      <c r="F4335" s="30" t="s">
        <v>37</v>
      </c>
      <c r="H4335" s="29" t="str">
        <f>Factor1Name</f>
        <v>Weeding</v>
      </c>
      <c r="I4335" s="30" t="s">
        <v>37</v>
      </c>
      <c r="K4335" s="29" t="str">
        <f>Factor1Name</f>
        <v>Weeding</v>
      </c>
      <c r="L4335" s="30" t="s">
        <v>37</v>
      </c>
    </row>
    <row r="4336" spans="2:12" ht="13" x14ac:dyDescent="0.3">
      <c r="B4336" s="25" t="s">
        <v>14</v>
      </c>
      <c r="C4336" s="26">
        <v>887.2</v>
      </c>
      <c r="E4336" s="25" t="s">
        <v>14</v>
      </c>
      <c r="F4336" s="26">
        <v>871.8</v>
      </c>
      <c r="H4336" s="25" t="s">
        <v>14</v>
      </c>
      <c r="I4336" s="26">
        <v>739.2</v>
      </c>
      <c r="K4336" s="25" t="s">
        <v>14</v>
      </c>
      <c r="L4336" s="26">
        <v>648.4</v>
      </c>
    </row>
    <row r="4338" spans="2:12" ht="13" x14ac:dyDescent="0.3">
      <c r="B4338" s="27" t="s">
        <v>3</v>
      </c>
      <c r="C4338" s="28">
        <v>2017</v>
      </c>
      <c r="E4338" s="27" t="s">
        <v>3</v>
      </c>
      <c r="F4338" s="28">
        <v>2017</v>
      </c>
      <c r="H4338" s="27" t="s">
        <v>3</v>
      </c>
      <c r="I4338" s="28">
        <v>2017</v>
      </c>
      <c r="K4338" s="27" t="s">
        <v>3</v>
      </c>
      <c r="L4338" s="28">
        <v>2017</v>
      </c>
    </row>
    <row r="4339" spans="2:12" ht="13" x14ac:dyDescent="0.3">
      <c r="B4339" s="29" t="str">
        <f>UnitName</f>
        <v>Plot</v>
      </c>
      <c r="C4339" s="30">
        <v>1</v>
      </c>
      <c r="E4339" s="29" t="str">
        <f>UnitName</f>
        <v>Plot</v>
      </c>
      <c r="F4339" s="30">
        <v>1</v>
      </c>
      <c r="H4339" s="29" t="str">
        <f>UnitName</f>
        <v>Plot</v>
      </c>
      <c r="I4339" s="30">
        <v>1</v>
      </c>
      <c r="K4339" s="29" t="str">
        <f>UnitName</f>
        <v>Plot</v>
      </c>
      <c r="L4339" s="30">
        <v>1</v>
      </c>
    </row>
    <row r="4340" spans="2:12" ht="13" x14ac:dyDescent="0.3">
      <c r="B4340" s="29" t="str">
        <f>BlockName</f>
        <v>Name</v>
      </c>
      <c r="C4340" s="30" t="s">
        <v>56</v>
      </c>
      <c r="E4340" s="29" t="str">
        <f>BlockName</f>
        <v>Name</v>
      </c>
      <c r="F4340" s="30" t="s">
        <v>56</v>
      </c>
      <c r="H4340" s="29" t="str">
        <f>BlockName</f>
        <v>Name</v>
      </c>
      <c r="I4340" s="30" t="s">
        <v>56</v>
      </c>
      <c r="K4340" s="29" t="str">
        <f>BlockName</f>
        <v>Name</v>
      </c>
      <c r="L4340" s="30" t="s">
        <v>56</v>
      </c>
    </row>
    <row r="4341" spans="2:12" ht="13" x14ac:dyDescent="0.3">
      <c r="B4341" s="29" t="str">
        <f>Factor2Name</f>
        <v>Variety</v>
      </c>
      <c r="C4341" s="30" t="s">
        <v>2</v>
      </c>
      <c r="E4341" s="29" t="str">
        <f>Factor2Name</f>
        <v>Variety</v>
      </c>
      <c r="F4341" s="30" t="s">
        <v>2</v>
      </c>
      <c r="H4341" s="29" t="str">
        <f>Factor2Name</f>
        <v>Variety</v>
      </c>
      <c r="I4341" s="30" t="s">
        <v>2</v>
      </c>
      <c r="K4341" s="29" t="str">
        <f>Factor2Name</f>
        <v>Variety</v>
      </c>
      <c r="L4341" s="30" t="s">
        <v>2</v>
      </c>
    </row>
    <row r="4342" spans="2:12" ht="13" x14ac:dyDescent="0.3">
      <c r="B4342" s="29" t="str">
        <f>Factor3Name</f>
        <v>Fertiliser</v>
      </c>
      <c r="C4342" s="30" t="s">
        <v>45</v>
      </c>
      <c r="E4342" s="29" t="str">
        <f>Factor3Name</f>
        <v>Fertiliser</v>
      </c>
      <c r="F4342" s="30" t="s">
        <v>45</v>
      </c>
      <c r="H4342" s="29" t="str">
        <f>Factor3Name</f>
        <v>Fertiliser</v>
      </c>
      <c r="I4342" s="30" t="s">
        <v>45</v>
      </c>
      <c r="K4342" s="29" t="str">
        <f>Factor3Name</f>
        <v>Fertiliser</v>
      </c>
      <c r="L4342" s="30" t="s">
        <v>45</v>
      </c>
    </row>
    <row r="4343" spans="2:12" ht="13" x14ac:dyDescent="0.3">
      <c r="B4343" s="29" t="str">
        <f>Factor1Name</f>
        <v>Weeding</v>
      </c>
      <c r="C4343" s="30" t="s">
        <v>37</v>
      </c>
      <c r="E4343" s="29" t="str">
        <f>Factor1Name</f>
        <v>Weeding</v>
      </c>
      <c r="F4343" s="30" t="s">
        <v>37</v>
      </c>
      <c r="H4343" s="29" t="str">
        <f>Factor1Name</f>
        <v>Weeding</v>
      </c>
      <c r="I4343" s="30" t="s">
        <v>37</v>
      </c>
      <c r="K4343" s="29" t="str">
        <f>Factor1Name</f>
        <v>Weeding</v>
      </c>
      <c r="L4343" s="30" t="s">
        <v>37</v>
      </c>
    </row>
    <row r="4344" spans="2:12" ht="13" x14ac:dyDescent="0.3">
      <c r="B4344" s="25" t="s">
        <v>14</v>
      </c>
      <c r="C4344" s="26">
        <v>780.2</v>
      </c>
      <c r="E4344" s="25" t="s">
        <v>14</v>
      </c>
      <c r="F4344" s="26">
        <v>659.4</v>
      </c>
      <c r="H4344" s="25" t="s">
        <v>14</v>
      </c>
      <c r="I4344" s="26">
        <v>675.5</v>
      </c>
      <c r="K4344" s="25" t="s">
        <v>14</v>
      </c>
      <c r="L4344" s="26">
        <v>789.8</v>
      </c>
    </row>
    <row r="4346" spans="2:12" ht="13" x14ac:dyDescent="0.3">
      <c r="B4346" s="27" t="s">
        <v>3</v>
      </c>
      <c r="C4346" s="28">
        <v>2017</v>
      </c>
      <c r="E4346" s="27" t="s">
        <v>3</v>
      </c>
      <c r="F4346" s="28">
        <v>2017</v>
      </c>
      <c r="H4346" s="27" t="s">
        <v>3</v>
      </c>
      <c r="I4346" s="28">
        <v>2017</v>
      </c>
      <c r="K4346" s="27" t="s">
        <v>3</v>
      </c>
      <c r="L4346" s="28">
        <v>2017</v>
      </c>
    </row>
    <row r="4347" spans="2:12" ht="13" x14ac:dyDescent="0.3">
      <c r="B4347" s="29" t="str">
        <f>UnitName</f>
        <v>Plot</v>
      </c>
      <c r="C4347" s="30">
        <v>1</v>
      </c>
      <c r="E4347" s="29" t="str">
        <f>UnitName</f>
        <v>Plot</v>
      </c>
      <c r="F4347" s="30">
        <v>1</v>
      </c>
      <c r="H4347" s="29" t="str">
        <f>UnitName</f>
        <v>Plot</v>
      </c>
      <c r="I4347" s="30">
        <v>1</v>
      </c>
      <c r="K4347" s="29" t="str">
        <f>UnitName</f>
        <v>Plot</v>
      </c>
      <c r="L4347" s="30">
        <v>1</v>
      </c>
    </row>
    <row r="4348" spans="2:12" ht="13" x14ac:dyDescent="0.3">
      <c r="B4348" s="29" t="str">
        <f>BlockName</f>
        <v>Name</v>
      </c>
      <c r="C4348" s="30" t="s">
        <v>56</v>
      </c>
      <c r="E4348" s="29" t="str">
        <f>BlockName</f>
        <v>Name</v>
      </c>
      <c r="F4348" s="30" t="s">
        <v>56</v>
      </c>
      <c r="H4348" s="29" t="str">
        <f>BlockName</f>
        <v>Name</v>
      </c>
      <c r="I4348" s="30" t="s">
        <v>56</v>
      </c>
      <c r="K4348" s="29" t="str">
        <f>BlockName</f>
        <v>Name</v>
      </c>
      <c r="L4348" s="30" t="s">
        <v>56</v>
      </c>
    </row>
    <row r="4349" spans="2:12" ht="13" x14ac:dyDescent="0.3">
      <c r="B4349" s="29" t="str">
        <f>Factor2Name</f>
        <v>Variety</v>
      </c>
      <c r="C4349" s="30" t="s">
        <v>2</v>
      </c>
      <c r="E4349" s="29" t="str">
        <f>Factor2Name</f>
        <v>Variety</v>
      </c>
      <c r="F4349" s="30" t="s">
        <v>2</v>
      </c>
      <c r="H4349" s="29" t="str">
        <f>Factor2Name</f>
        <v>Variety</v>
      </c>
      <c r="I4349" s="30" t="s">
        <v>2</v>
      </c>
      <c r="K4349" s="29" t="str">
        <f>Factor2Name</f>
        <v>Variety</v>
      </c>
      <c r="L4349" s="30" t="s">
        <v>2</v>
      </c>
    </row>
    <row r="4350" spans="2:12" ht="13" x14ac:dyDescent="0.3">
      <c r="B4350" s="29" t="str">
        <f>Factor3Name</f>
        <v>Fertiliser</v>
      </c>
      <c r="C4350" s="30" t="s">
        <v>45</v>
      </c>
      <c r="E4350" s="29" t="str">
        <f>Factor3Name</f>
        <v>Fertiliser</v>
      </c>
      <c r="F4350" s="30" t="s">
        <v>45</v>
      </c>
      <c r="H4350" s="29" t="str">
        <f>Factor3Name</f>
        <v>Fertiliser</v>
      </c>
      <c r="I4350" s="30" t="s">
        <v>45</v>
      </c>
      <c r="K4350" s="29" t="str">
        <f>Factor3Name</f>
        <v>Fertiliser</v>
      </c>
      <c r="L4350" s="30" t="s">
        <v>45</v>
      </c>
    </row>
    <row r="4351" spans="2:12" ht="13" x14ac:dyDescent="0.3">
      <c r="B4351" s="29" t="str">
        <f>Factor1Name</f>
        <v>Weeding</v>
      </c>
      <c r="C4351" s="30" t="s">
        <v>37</v>
      </c>
      <c r="E4351" s="29" t="str">
        <f>Factor1Name</f>
        <v>Weeding</v>
      </c>
      <c r="F4351" s="30" t="s">
        <v>37</v>
      </c>
      <c r="H4351" s="29" t="str">
        <f>Factor1Name</f>
        <v>Weeding</v>
      </c>
      <c r="I4351" s="30" t="s">
        <v>37</v>
      </c>
      <c r="K4351" s="29" t="str">
        <f>Factor1Name</f>
        <v>Weeding</v>
      </c>
      <c r="L4351" s="30" t="s">
        <v>37</v>
      </c>
    </row>
    <row r="4352" spans="2:12" ht="13" x14ac:dyDescent="0.3">
      <c r="B4352" s="25" t="s">
        <v>14</v>
      </c>
      <c r="C4352" s="26">
        <v>880.2</v>
      </c>
      <c r="E4352" s="25" t="s">
        <v>14</v>
      </c>
      <c r="F4352" s="26">
        <v>819</v>
      </c>
      <c r="H4352" s="25" t="s">
        <v>14</v>
      </c>
      <c r="I4352" s="26">
        <v>659.2</v>
      </c>
      <c r="K4352" s="25" t="s">
        <v>14</v>
      </c>
      <c r="L4352" s="26">
        <v>778</v>
      </c>
    </row>
    <row r="4354" spans="2:12" ht="13" x14ac:dyDescent="0.3">
      <c r="B4354" s="27" t="s">
        <v>3</v>
      </c>
      <c r="C4354" s="28">
        <v>2017</v>
      </c>
      <c r="E4354" s="27" t="s">
        <v>3</v>
      </c>
      <c r="F4354" s="28">
        <v>2017</v>
      </c>
      <c r="H4354" s="27" t="s">
        <v>3</v>
      </c>
      <c r="I4354" s="28">
        <v>2017</v>
      </c>
      <c r="K4354" s="27" t="s">
        <v>3</v>
      </c>
      <c r="L4354" s="28">
        <v>2017</v>
      </c>
    </row>
    <row r="4355" spans="2:12" ht="13" x14ac:dyDescent="0.3">
      <c r="B4355" s="29" t="str">
        <f>UnitName</f>
        <v>Plot</v>
      </c>
      <c r="C4355" s="30">
        <v>1</v>
      </c>
      <c r="E4355" s="29" t="str">
        <f>UnitName</f>
        <v>Plot</v>
      </c>
      <c r="F4355" s="30">
        <v>1</v>
      </c>
      <c r="H4355" s="29" t="str">
        <f>UnitName</f>
        <v>Plot</v>
      </c>
      <c r="I4355" s="30">
        <v>1</v>
      </c>
      <c r="K4355" s="29" t="str">
        <f>UnitName</f>
        <v>Plot</v>
      </c>
      <c r="L4355" s="30">
        <v>1</v>
      </c>
    </row>
    <row r="4356" spans="2:12" ht="13" x14ac:dyDescent="0.3">
      <c r="B4356" s="29" t="str">
        <f>BlockName</f>
        <v>Name</v>
      </c>
      <c r="C4356" s="30" t="s">
        <v>56</v>
      </c>
      <c r="E4356" s="29" t="str">
        <f>BlockName</f>
        <v>Name</v>
      </c>
      <c r="F4356" s="30" t="s">
        <v>56</v>
      </c>
      <c r="H4356" s="29" t="str">
        <f>BlockName</f>
        <v>Name</v>
      </c>
      <c r="I4356" s="30" t="s">
        <v>56</v>
      </c>
      <c r="K4356" s="29" t="str">
        <f>BlockName</f>
        <v>Name</v>
      </c>
      <c r="L4356" s="30" t="s">
        <v>56</v>
      </c>
    </row>
    <row r="4357" spans="2:12" ht="13" x14ac:dyDescent="0.3">
      <c r="B4357" s="29" t="str">
        <f>Factor2Name</f>
        <v>Variety</v>
      </c>
      <c r="C4357" s="30" t="s">
        <v>2</v>
      </c>
      <c r="E4357" s="29" t="str">
        <f>Factor2Name</f>
        <v>Variety</v>
      </c>
      <c r="F4357" s="30" t="s">
        <v>2</v>
      </c>
      <c r="H4357" s="29" t="str">
        <f>Factor2Name</f>
        <v>Variety</v>
      </c>
      <c r="I4357" s="30" t="s">
        <v>2</v>
      </c>
      <c r="K4357" s="29" t="str">
        <f>Factor2Name</f>
        <v>Variety</v>
      </c>
      <c r="L4357" s="30" t="s">
        <v>2</v>
      </c>
    </row>
    <row r="4358" spans="2:12" ht="13" x14ac:dyDescent="0.3">
      <c r="B4358" s="29" t="str">
        <f>Factor3Name</f>
        <v>Fertiliser</v>
      </c>
      <c r="C4358" s="30" t="s">
        <v>45</v>
      </c>
      <c r="E4358" s="29" t="str">
        <f>Factor3Name</f>
        <v>Fertiliser</v>
      </c>
      <c r="F4358" s="30" t="s">
        <v>45</v>
      </c>
      <c r="H4358" s="29" t="str">
        <f>Factor3Name</f>
        <v>Fertiliser</v>
      </c>
      <c r="I4358" s="30" t="s">
        <v>45</v>
      </c>
      <c r="K4358" s="29" t="str">
        <f>Factor3Name</f>
        <v>Fertiliser</v>
      </c>
      <c r="L4358" s="30" t="s">
        <v>45</v>
      </c>
    </row>
    <row r="4359" spans="2:12" ht="13" x14ac:dyDescent="0.3">
      <c r="B4359" s="29" t="str">
        <f>Factor1Name</f>
        <v>Weeding</v>
      </c>
      <c r="C4359" s="30" t="s">
        <v>37</v>
      </c>
      <c r="E4359" s="29" t="str">
        <f>Factor1Name</f>
        <v>Weeding</v>
      </c>
      <c r="F4359" s="30" t="s">
        <v>37</v>
      </c>
      <c r="H4359" s="29" t="str">
        <f>Factor1Name</f>
        <v>Weeding</v>
      </c>
      <c r="I4359" s="30" t="s">
        <v>37</v>
      </c>
      <c r="K4359" s="29" t="str">
        <f>Factor1Name</f>
        <v>Weeding</v>
      </c>
      <c r="L4359" s="30" t="s">
        <v>37</v>
      </c>
    </row>
    <row r="4360" spans="2:12" ht="13" x14ac:dyDescent="0.3">
      <c r="B4360" s="25" t="s">
        <v>14</v>
      </c>
      <c r="C4360" s="26">
        <v>815.3</v>
      </c>
      <c r="E4360" s="25" t="s">
        <v>14</v>
      </c>
      <c r="F4360" s="26">
        <v>828</v>
      </c>
      <c r="H4360" s="25" t="s">
        <v>14</v>
      </c>
      <c r="I4360" s="26">
        <v>705.2</v>
      </c>
      <c r="K4360" s="25" t="s">
        <v>14</v>
      </c>
      <c r="L4360" s="26">
        <v>882.3</v>
      </c>
    </row>
    <row r="4362" spans="2:12" ht="13" x14ac:dyDescent="0.3">
      <c r="B4362" s="27" t="s">
        <v>3</v>
      </c>
      <c r="C4362" s="28">
        <v>2017</v>
      </c>
      <c r="E4362" s="27" t="s">
        <v>3</v>
      </c>
      <c r="F4362" s="28">
        <v>2017</v>
      </c>
      <c r="H4362" s="27" t="s">
        <v>3</v>
      </c>
      <c r="I4362" s="28">
        <v>2017</v>
      </c>
      <c r="K4362" s="27" t="s">
        <v>3</v>
      </c>
      <c r="L4362" s="28">
        <v>2017</v>
      </c>
    </row>
    <row r="4363" spans="2:12" ht="13" x14ac:dyDescent="0.3">
      <c r="B4363" s="29" t="str">
        <f>UnitName</f>
        <v>Plot</v>
      </c>
      <c r="C4363" s="30">
        <v>2</v>
      </c>
      <c r="E4363" s="29" t="str">
        <f>UnitName</f>
        <v>Plot</v>
      </c>
      <c r="F4363" s="30">
        <v>2</v>
      </c>
      <c r="H4363" s="29" t="str">
        <f>UnitName</f>
        <v>Plot</v>
      </c>
      <c r="I4363" s="30">
        <v>2</v>
      </c>
      <c r="K4363" s="29" t="str">
        <f>UnitName</f>
        <v>Plot</v>
      </c>
      <c r="L4363" s="30">
        <v>2</v>
      </c>
    </row>
    <row r="4364" spans="2:12" ht="13" x14ac:dyDescent="0.3">
      <c r="B4364" s="29" t="str">
        <f>BlockName</f>
        <v>Name</v>
      </c>
      <c r="C4364" s="30" t="s">
        <v>56</v>
      </c>
      <c r="E4364" s="29" t="str">
        <f>BlockName</f>
        <v>Name</v>
      </c>
      <c r="F4364" s="30" t="s">
        <v>56</v>
      </c>
      <c r="H4364" s="29" t="str">
        <f>BlockName</f>
        <v>Name</v>
      </c>
      <c r="I4364" s="30" t="s">
        <v>56</v>
      </c>
      <c r="K4364" s="29" t="str">
        <f>BlockName</f>
        <v>Name</v>
      </c>
      <c r="L4364" s="30" t="s">
        <v>56</v>
      </c>
    </row>
    <row r="4365" spans="2:12" ht="13" x14ac:dyDescent="0.3">
      <c r="B4365" s="29" t="str">
        <f>Factor2Name</f>
        <v>Variety</v>
      </c>
      <c r="C4365" s="30" t="s">
        <v>2</v>
      </c>
      <c r="E4365" s="29" t="str">
        <f>Factor2Name</f>
        <v>Variety</v>
      </c>
      <c r="F4365" s="30" t="s">
        <v>2</v>
      </c>
      <c r="H4365" s="29" t="str">
        <f>Factor2Name</f>
        <v>Variety</v>
      </c>
      <c r="I4365" s="30" t="s">
        <v>2</v>
      </c>
      <c r="K4365" s="29" t="str">
        <f>Factor2Name</f>
        <v>Variety</v>
      </c>
      <c r="L4365" s="30" t="s">
        <v>2</v>
      </c>
    </row>
    <row r="4366" spans="2:12" ht="13" x14ac:dyDescent="0.3">
      <c r="B4366" s="29" t="str">
        <f>Factor3Name</f>
        <v>Fertiliser</v>
      </c>
      <c r="C4366" s="30" t="s">
        <v>45</v>
      </c>
      <c r="E4366" s="29" t="str">
        <f>Factor3Name</f>
        <v>Fertiliser</v>
      </c>
      <c r="F4366" s="30" t="s">
        <v>45</v>
      </c>
      <c r="H4366" s="29" t="str">
        <f>Factor3Name</f>
        <v>Fertiliser</v>
      </c>
      <c r="I4366" s="30" t="s">
        <v>45</v>
      </c>
      <c r="K4366" s="29" t="str">
        <f>Factor3Name</f>
        <v>Fertiliser</v>
      </c>
      <c r="L4366" s="30" t="s">
        <v>45</v>
      </c>
    </row>
    <row r="4367" spans="2:12" ht="13" x14ac:dyDescent="0.3">
      <c r="B4367" s="29" t="str">
        <f>Factor1Name</f>
        <v>Weeding</v>
      </c>
      <c r="C4367" s="30" t="s">
        <v>37</v>
      </c>
      <c r="E4367" s="29" t="str">
        <f>Factor1Name</f>
        <v>Weeding</v>
      </c>
      <c r="F4367" s="30" t="s">
        <v>37</v>
      </c>
      <c r="H4367" s="29" t="str">
        <f>Factor1Name</f>
        <v>Weeding</v>
      </c>
      <c r="I4367" s="30" t="s">
        <v>37</v>
      </c>
      <c r="K4367" s="29" t="str">
        <f>Factor1Name</f>
        <v>Weeding</v>
      </c>
      <c r="L4367" s="30" t="s">
        <v>37</v>
      </c>
    </row>
    <row r="4368" spans="2:12" ht="13" x14ac:dyDescent="0.3">
      <c r="B4368" s="25" t="s">
        <v>14</v>
      </c>
      <c r="C4368" s="26">
        <v>850.6</v>
      </c>
      <c r="E4368" s="25" t="s">
        <v>14</v>
      </c>
      <c r="F4368" s="26">
        <v>832.9</v>
      </c>
      <c r="H4368" s="25" t="s">
        <v>14</v>
      </c>
      <c r="I4368" s="26">
        <v>679.9</v>
      </c>
      <c r="K4368" s="25" t="s">
        <v>14</v>
      </c>
      <c r="L4368" s="26">
        <v>722.7</v>
      </c>
    </row>
    <row r="4370" spans="2:12" ht="13" x14ac:dyDescent="0.3">
      <c r="B4370" s="27" t="s">
        <v>3</v>
      </c>
      <c r="C4370" s="28">
        <v>2017</v>
      </c>
      <c r="E4370" s="27" t="s">
        <v>3</v>
      </c>
      <c r="F4370" s="28">
        <v>2017</v>
      </c>
      <c r="H4370" s="27" t="s">
        <v>3</v>
      </c>
      <c r="I4370" s="28">
        <v>2017</v>
      </c>
      <c r="K4370" s="27" t="s">
        <v>3</v>
      </c>
      <c r="L4370" s="28">
        <v>2017</v>
      </c>
    </row>
    <row r="4371" spans="2:12" ht="13" x14ac:dyDescent="0.3">
      <c r="B4371" s="29" t="str">
        <f>UnitName</f>
        <v>Plot</v>
      </c>
      <c r="C4371" s="30">
        <v>2</v>
      </c>
      <c r="E4371" s="29" t="str">
        <f>UnitName</f>
        <v>Plot</v>
      </c>
      <c r="F4371" s="30">
        <v>2</v>
      </c>
      <c r="H4371" s="29" t="str">
        <f>UnitName</f>
        <v>Plot</v>
      </c>
      <c r="I4371" s="30">
        <v>2</v>
      </c>
      <c r="K4371" s="29" t="str">
        <f>UnitName</f>
        <v>Plot</v>
      </c>
      <c r="L4371" s="30">
        <v>2</v>
      </c>
    </row>
    <row r="4372" spans="2:12" ht="13" x14ac:dyDescent="0.3">
      <c r="B4372" s="29" t="str">
        <f>BlockName</f>
        <v>Name</v>
      </c>
      <c r="C4372" s="30" t="s">
        <v>56</v>
      </c>
      <c r="E4372" s="29" t="str">
        <f>BlockName</f>
        <v>Name</v>
      </c>
      <c r="F4372" s="30" t="s">
        <v>56</v>
      </c>
      <c r="H4372" s="29" t="str">
        <f>BlockName</f>
        <v>Name</v>
      </c>
      <c r="I4372" s="30" t="s">
        <v>56</v>
      </c>
      <c r="K4372" s="29" t="str">
        <f>BlockName</f>
        <v>Name</v>
      </c>
      <c r="L4372" s="30" t="s">
        <v>56</v>
      </c>
    </row>
    <row r="4373" spans="2:12" ht="13" x14ac:dyDescent="0.3">
      <c r="B4373" s="29" t="str">
        <f>Factor2Name</f>
        <v>Variety</v>
      </c>
      <c r="C4373" s="30" t="s">
        <v>2</v>
      </c>
      <c r="E4373" s="29" t="str">
        <f>Factor2Name</f>
        <v>Variety</v>
      </c>
      <c r="F4373" s="30" t="s">
        <v>2</v>
      </c>
      <c r="H4373" s="29" t="str">
        <f>Factor2Name</f>
        <v>Variety</v>
      </c>
      <c r="I4373" s="30" t="s">
        <v>2</v>
      </c>
      <c r="K4373" s="29" t="str">
        <f>Factor2Name</f>
        <v>Variety</v>
      </c>
      <c r="L4373" s="30" t="s">
        <v>2</v>
      </c>
    </row>
    <row r="4374" spans="2:12" ht="13" x14ac:dyDescent="0.3">
      <c r="B4374" s="29" t="str">
        <f>Factor3Name</f>
        <v>Fertiliser</v>
      </c>
      <c r="C4374" s="30" t="s">
        <v>45</v>
      </c>
      <c r="E4374" s="29" t="str">
        <f>Factor3Name</f>
        <v>Fertiliser</v>
      </c>
      <c r="F4374" s="30" t="s">
        <v>45</v>
      </c>
      <c r="H4374" s="29" t="str">
        <f>Factor3Name</f>
        <v>Fertiliser</v>
      </c>
      <c r="I4374" s="30" t="s">
        <v>45</v>
      </c>
      <c r="K4374" s="29" t="str">
        <f>Factor3Name</f>
        <v>Fertiliser</v>
      </c>
      <c r="L4374" s="30" t="s">
        <v>45</v>
      </c>
    </row>
    <row r="4375" spans="2:12" ht="13" x14ac:dyDescent="0.3">
      <c r="B4375" s="29" t="str">
        <f>Factor1Name</f>
        <v>Weeding</v>
      </c>
      <c r="C4375" s="30" t="s">
        <v>37</v>
      </c>
      <c r="E4375" s="29" t="str">
        <f>Factor1Name</f>
        <v>Weeding</v>
      </c>
      <c r="F4375" s="30" t="s">
        <v>37</v>
      </c>
      <c r="H4375" s="29" t="str">
        <f>Factor1Name</f>
        <v>Weeding</v>
      </c>
      <c r="I4375" s="30" t="s">
        <v>37</v>
      </c>
      <c r="K4375" s="29" t="str">
        <f>Factor1Name</f>
        <v>Weeding</v>
      </c>
      <c r="L4375" s="30" t="s">
        <v>37</v>
      </c>
    </row>
    <row r="4376" spans="2:12" ht="13" x14ac:dyDescent="0.3">
      <c r="B4376" s="25" t="s">
        <v>14</v>
      </c>
      <c r="C4376" s="26">
        <v>929.8</v>
      </c>
      <c r="E4376" s="25" t="s">
        <v>14</v>
      </c>
      <c r="F4376" s="26">
        <v>883.2</v>
      </c>
      <c r="H4376" s="25" t="s">
        <v>14</v>
      </c>
      <c r="I4376" s="26">
        <v>792.7</v>
      </c>
      <c r="K4376" s="25" t="s">
        <v>14</v>
      </c>
      <c r="L4376" s="26">
        <v>890.4</v>
      </c>
    </row>
    <row r="4378" spans="2:12" ht="13" x14ac:dyDescent="0.3">
      <c r="B4378" s="27" t="s">
        <v>3</v>
      </c>
      <c r="C4378" s="28">
        <v>2017</v>
      </c>
      <c r="E4378" s="27" t="s">
        <v>3</v>
      </c>
      <c r="F4378" s="28">
        <v>2017</v>
      </c>
      <c r="H4378" s="27" t="s">
        <v>3</v>
      </c>
      <c r="I4378" s="28">
        <v>2017</v>
      </c>
      <c r="K4378" s="27" t="s">
        <v>3</v>
      </c>
      <c r="L4378" s="28">
        <v>2017</v>
      </c>
    </row>
    <row r="4379" spans="2:12" ht="13" x14ac:dyDescent="0.3">
      <c r="B4379" s="29" t="str">
        <f>UnitName</f>
        <v>Plot</v>
      </c>
      <c r="C4379" s="30">
        <v>2</v>
      </c>
      <c r="E4379" s="29" t="str">
        <f>UnitName</f>
        <v>Plot</v>
      </c>
      <c r="F4379" s="30">
        <v>2</v>
      </c>
      <c r="H4379" s="29" t="str">
        <f>UnitName</f>
        <v>Plot</v>
      </c>
      <c r="I4379" s="30">
        <v>2</v>
      </c>
      <c r="K4379" s="29" t="str">
        <f>UnitName</f>
        <v>Plot</v>
      </c>
      <c r="L4379" s="30">
        <v>2</v>
      </c>
    </row>
    <row r="4380" spans="2:12" ht="13" x14ac:dyDescent="0.3">
      <c r="B4380" s="29" t="str">
        <f>BlockName</f>
        <v>Name</v>
      </c>
      <c r="C4380" s="30" t="s">
        <v>56</v>
      </c>
      <c r="E4380" s="29" t="str">
        <f>BlockName</f>
        <v>Name</v>
      </c>
      <c r="F4380" s="30" t="s">
        <v>56</v>
      </c>
      <c r="H4380" s="29" t="str">
        <f>BlockName</f>
        <v>Name</v>
      </c>
      <c r="I4380" s="30" t="s">
        <v>56</v>
      </c>
      <c r="K4380" s="29" t="str">
        <f>BlockName</f>
        <v>Name</v>
      </c>
      <c r="L4380" s="30" t="s">
        <v>56</v>
      </c>
    </row>
    <row r="4381" spans="2:12" ht="13" x14ac:dyDescent="0.3">
      <c r="B4381" s="29" t="str">
        <f>Factor2Name</f>
        <v>Variety</v>
      </c>
      <c r="C4381" s="30" t="s">
        <v>2</v>
      </c>
      <c r="E4381" s="29" t="str">
        <f>Factor2Name</f>
        <v>Variety</v>
      </c>
      <c r="F4381" s="30" t="s">
        <v>2</v>
      </c>
      <c r="H4381" s="29" t="str">
        <f>Factor2Name</f>
        <v>Variety</v>
      </c>
      <c r="I4381" s="30" t="s">
        <v>2</v>
      </c>
      <c r="K4381" s="29" t="str">
        <f>Factor2Name</f>
        <v>Variety</v>
      </c>
      <c r="L4381" s="30" t="s">
        <v>2</v>
      </c>
    </row>
    <row r="4382" spans="2:12" ht="13" x14ac:dyDescent="0.3">
      <c r="B4382" s="29" t="str">
        <f>Factor3Name</f>
        <v>Fertiliser</v>
      </c>
      <c r="C4382" s="30" t="s">
        <v>45</v>
      </c>
      <c r="E4382" s="29" t="str">
        <f>Factor3Name</f>
        <v>Fertiliser</v>
      </c>
      <c r="F4382" s="30" t="s">
        <v>45</v>
      </c>
      <c r="H4382" s="29" t="str">
        <f>Factor3Name</f>
        <v>Fertiliser</v>
      </c>
      <c r="I4382" s="30" t="s">
        <v>45</v>
      </c>
      <c r="K4382" s="29" t="str">
        <f>Factor3Name</f>
        <v>Fertiliser</v>
      </c>
      <c r="L4382" s="30" t="s">
        <v>45</v>
      </c>
    </row>
    <row r="4383" spans="2:12" ht="13" x14ac:dyDescent="0.3">
      <c r="B4383" s="29" t="str">
        <f>Factor1Name</f>
        <v>Weeding</v>
      </c>
      <c r="C4383" s="30" t="s">
        <v>37</v>
      </c>
      <c r="E4383" s="29" t="str">
        <f>Factor1Name</f>
        <v>Weeding</v>
      </c>
      <c r="F4383" s="30" t="s">
        <v>37</v>
      </c>
      <c r="H4383" s="29" t="str">
        <f>Factor1Name</f>
        <v>Weeding</v>
      </c>
      <c r="I4383" s="30" t="s">
        <v>37</v>
      </c>
      <c r="K4383" s="29" t="str">
        <f>Factor1Name</f>
        <v>Weeding</v>
      </c>
      <c r="L4383" s="30" t="s">
        <v>37</v>
      </c>
    </row>
    <row r="4384" spans="2:12" ht="13" x14ac:dyDescent="0.3">
      <c r="B4384" s="25" t="s">
        <v>14</v>
      </c>
      <c r="C4384" s="26">
        <v>765.6</v>
      </c>
      <c r="E4384" s="25" t="s">
        <v>14</v>
      </c>
      <c r="F4384" s="26">
        <v>926.6</v>
      </c>
      <c r="H4384" s="25" t="s">
        <v>14</v>
      </c>
      <c r="I4384" s="26">
        <v>972.9</v>
      </c>
      <c r="K4384" s="25" t="s">
        <v>14</v>
      </c>
      <c r="L4384" s="26">
        <v>730.4</v>
      </c>
    </row>
    <row r="4386" spans="2:12" ht="13" x14ac:dyDescent="0.3">
      <c r="B4386" s="27" t="s">
        <v>3</v>
      </c>
      <c r="C4386" s="28">
        <v>2017</v>
      </c>
      <c r="E4386" s="27" t="s">
        <v>3</v>
      </c>
      <c r="F4386" s="28">
        <v>2017</v>
      </c>
      <c r="H4386" s="27" t="s">
        <v>3</v>
      </c>
      <c r="I4386" s="28">
        <v>2017</v>
      </c>
      <c r="K4386" s="27" t="s">
        <v>3</v>
      </c>
      <c r="L4386" s="28">
        <v>2017</v>
      </c>
    </row>
    <row r="4387" spans="2:12" ht="13" x14ac:dyDescent="0.3">
      <c r="B4387" s="29" t="str">
        <f>UnitName</f>
        <v>Plot</v>
      </c>
      <c r="C4387" s="30">
        <v>2</v>
      </c>
      <c r="E4387" s="29" t="str">
        <f>UnitName</f>
        <v>Plot</v>
      </c>
      <c r="F4387" s="30">
        <v>2</v>
      </c>
      <c r="H4387" s="29" t="str">
        <f>UnitName</f>
        <v>Plot</v>
      </c>
      <c r="I4387" s="30">
        <v>2</v>
      </c>
      <c r="K4387" s="29" t="str">
        <f>UnitName</f>
        <v>Plot</v>
      </c>
      <c r="L4387" s="30">
        <v>2</v>
      </c>
    </row>
    <row r="4388" spans="2:12" ht="13" x14ac:dyDescent="0.3">
      <c r="B4388" s="29" t="str">
        <f>BlockName</f>
        <v>Name</v>
      </c>
      <c r="C4388" s="30" t="s">
        <v>56</v>
      </c>
      <c r="E4388" s="29" t="str">
        <f>BlockName</f>
        <v>Name</v>
      </c>
      <c r="F4388" s="30" t="s">
        <v>56</v>
      </c>
      <c r="H4388" s="29" t="str">
        <f>BlockName</f>
        <v>Name</v>
      </c>
      <c r="I4388" s="30" t="s">
        <v>56</v>
      </c>
      <c r="K4388" s="29" t="str">
        <f>BlockName</f>
        <v>Name</v>
      </c>
      <c r="L4388" s="30" t="s">
        <v>56</v>
      </c>
    </row>
    <row r="4389" spans="2:12" ht="13" x14ac:dyDescent="0.3">
      <c r="B4389" s="29" t="str">
        <f>Factor2Name</f>
        <v>Variety</v>
      </c>
      <c r="C4389" s="30" t="s">
        <v>2</v>
      </c>
      <c r="E4389" s="29" t="str">
        <f>Factor2Name</f>
        <v>Variety</v>
      </c>
      <c r="F4389" s="30" t="s">
        <v>2</v>
      </c>
      <c r="H4389" s="29" t="str">
        <f>Factor2Name</f>
        <v>Variety</v>
      </c>
      <c r="I4389" s="30" t="s">
        <v>2</v>
      </c>
      <c r="K4389" s="29" t="str">
        <f>Factor2Name</f>
        <v>Variety</v>
      </c>
      <c r="L4389" s="30" t="s">
        <v>2</v>
      </c>
    </row>
    <row r="4390" spans="2:12" ht="13" x14ac:dyDescent="0.3">
      <c r="B4390" s="29" t="str">
        <f>Factor3Name</f>
        <v>Fertiliser</v>
      </c>
      <c r="C4390" s="30" t="s">
        <v>45</v>
      </c>
      <c r="E4390" s="29" t="str">
        <f>Factor3Name</f>
        <v>Fertiliser</v>
      </c>
      <c r="F4390" s="30" t="s">
        <v>45</v>
      </c>
      <c r="H4390" s="29" t="str">
        <f>Factor3Name</f>
        <v>Fertiliser</v>
      </c>
      <c r="I4390" s="30" t="s">
        <v>45</v>
      </c>
      <c r="K4390" s="29" t="str">
        <f>Factor3Name</f>
        <v>Fertiliser</v>
      </c>
      <c r="L4390" s="30" t="s">
        <v>45</v>
      </c>
    </row>
    <row r="4391" spans="2:12" ht="13" x14ac:dyDescent="0.3">
      <c r="B4391" s="29" t="str">
        <f>Factor1Name</f>
        <v>Weeding</v>
      </c>
      <c r="C4391" s="30" t="s">
        <v>37</v>
      </c>
      <c r="E4391" s="29" t="str">
        <f>Factor1Name</f>
        <v>Weeding</v>
      </c>
      <c r="F4391" s="30" t="s">
        <v>37</v>
      </c>
      <c r="H4391" s="29" t="str">
        <f>Factor1Name</f>
        <v>Weeding</v>
      </c>
      <c r="I4391" s="30" t="s">
        <v>37</v>
      </c>
      <c r="K4391" s="29" t="str">
        <f>Factor1Name</f>
        <v>Weeding</v>
      </c>
      <c r="L4391" s="30" t="s">
        <v>37</v>
      </c>
    </row>
    <row r="4392" spans="2:12" ht="13" x14ac:dyDescent="0.3">
      <c r="B4392" s="25" t="s">
        <v>14</v>
      </c>
      <c r="C4392" s="26">
        <v>844.9</v>
      </c>
      <c r="E4392" s="25" t="s">
        <v>14</v>
      </c>
      <c r="F4392" s="26">
        <v>791.2</v>
      </c>
      <c r="H4392" s="25" t="s">
        <v>14</v>
      </c>
      <c r="I4392" s="26">
        <v>612.79999999999995</v>
      </c>
      <c r="K4392" s="25" t="s">
        <v>14</v>
      </c>
      <c r="L4392" s="26">
        <v>963.3</v>
      </c>
    </row>
    <row r="4394" spans="2:12" ht="13" x14ac:dyDescent="0.3">
      <c r="B4394" s="27" t="s">
        <v>3</v>
      </c>
      <c r="C4394" s="28">
        <v>2017</v>
      </c>
      <c r="E4394" s="27" t="s">
        <v>3</v>
      </c>
      <c r="F4394" s="28">
        <v>2017</v>
      </c>
      <c r="H4394" s="27" t="s">
        <v>3</v>
      </c>
      <c r="I4394" s="28">
        <v>2017</v>
      </c>
      <c r="K4394" s="27" t="s">
        <v>3</v>
      </c>
      <c r="L4394" s="28">
        <v>2017</v>
      </c>
    </row>
    <row r="4395" spans="2:12" ht="13" x14ac:dyDescent="0.3">
      <c r="B4395" s="29" t="str">
        <f>UnitName</f>
        <v>Plot</v>
      </c>
      <c r="C4395" s="30">
        <v>2</v>
      </c>
      <c r="E4395" s="29" t="str">
        <f>UnitName</f>
        <v>Plot</v>
      </c>
      <c r="F4395" s="30">
        <v>2</v>
      </c>
      <c r="H4395" s="29" t="str">
        <f>UnitName</f>
        <v>Plot</v>
      </c>
      <c r="I4395" s="30">
        <v>2</v>
      </c>
      <c r="K4395" s="29" t="str">
        <f>UnitName</f>
        <v>Plot</v>
      </c>
      <c r="L4395" s="30">
        <v>2</v>
      </c>
    </row>
    <row r="4396" spans="2:12" ht="13" x14ac:dyDescent="0.3">
      <c r="B4396" s="29" t="str">
        <f>BlockName</f>
        <v>Name</v>
      </c>
      <c r="C4396" s="30" t="s">
        <v>56</v>
      </c>
      <c r="E4396" s="29" t="str">
        <f>BlockName</f>
        <v>Name</v>
      </c>
      <c r="F4396" s="30" t="s">
        <v>56</v>
      </c>
      <c r="H4396" s="29" t="str">
        <f>BlockName</f>
        <v>Name</v>
      </c>
      <c r="I4396" s="30" t="s">
        <v>56</v>
      </c>
      <c r="K4396" s="29" t="str">
        <f>BlockName</f>
        <v>Name</v>
      </c>
      <c r="L4396" s="30" t="s">
        <v>56</v>
      </c>
    </row>
    <row r="4397" spans="2:12" ht="13" x14ac:dyDescent="0.3">
      <c r="B4397" s="29" t="str">
        <f>Factor2Name</f>
        <v>Variety</v>
      </c>
      <c r="C4397" s="30" t="s">
        <v>2</v>
      </c>
      <c r="E4397" s="29" t="str">
        <f>Factor2Name</f>
        <v>Variety</v>
      </c>
      <c r="F4397" s="30" t="s">
        <v>2</v>
      </c>
      <c r="H4397" s="29" t="str">
        <f>Factor2Name</f>
        <v>Variety</v>
      </c>
      <c r="I4397" s="30" t="s">
        <v>2</v>
      </c>
      <c r="K4397" s="29" t="str">
        <f>Factor2Name</f>
        <v>Variety</v>
      </c>
      <c r="L4397" s="30" t="s">
        <v>2</v>
      </c>
    </row>
    <row r="4398" spans="2:12" ht="13" x14ac:dyDescent="0.3">
      <c r="B4398" s="29" t="str">
        <f>Factor3Name</f>
        <v>Fertiliser</v>
      </c>
      <c r="C4398" s="30" t="s">
        <v>45</v>
      </c>
      <c r="E4398" s="29" t="str">
        <f>Factor3Name</f>
        <v>Fertiliser</v>
      </c>
      <c r="F4398" s="30" t="s">
        <v>45</v>
      </c>
      <c r="H4398" s="29" t="str">
        <f>Factor3Name</f>
        <v>Fertiliser</v>
      </c>
      <c r="I4398" s="30" t="s">
        <v>45</v>
      </c>
      <c r="K4398" s="29" t="str">
        <f>Factor3Name</f>
        <v>Fertiliser</v>
      </c>
      <c r="L4398" s="30" t="s">
        <v>45</v>
      </c>
    </row>
    <row r="4399" spans="2:12" ht="13" x14ac:dyDescent="0.3">
      <c r="B4399" s="29" t="str">
        <f>Factor1Name</f>
        <v>Weeding</v>
      </c>
      <c r="C4399" s="30" t="s">
        <v>37</v>
      </c>
      <c r="E4399" s="29" t="str">
        <f>Factor1Name</f>
        <v>Weeding</v>
      </c>
      <c r="F4399" s="30" t="s">
        <v>37</v>
      </c>
      <c r="H4399" s="29" t="str">
        <f>Factor1Name</f>
        <v>Weeding</v>
      </c>
      <c r="I4399" s="30" t="s">
        <v>37</v>
      </c>
      <c r="K4399" s="29" t="str">
        <f>Factor1Name</f>
        <v>Weeding</v>
      </c>
      <c r="L4399" s="30" t="s">
        <v>37</v>
      </c>
    </row>
    <row r="4400" spans="2:12" ht="13" x14ac:dyDescent="0.3">
      <c r="B4400" s="25" t="s">
        <v>14</v>
      </c>
      <c r="C4400" s="26">
        <v>621.1</v>
      </c>
      <c r="E4400" s="25" t="s">
        <v>14</v>
      </c>
      <c r="F4400" s="26">
        <v>709.3</v>
      </c>
      <c r="H4400" s="25" t="s">
        <v>14</v>
      </c>
      <c r="I4400" s="26">
        <v>854.1</v>
      </c>
      <c r="K4400" s="25" t="s">
        <v>14</v>
      </c>
      <c r="L4400" s="26">
        <v>850.9</v>
      </c>
    </row>
    <row r="4402" spans="2:12" ht="13" x14ac:dyDescent="0.3">
      <c r="B4402" s="27" t="s">
        <v>3</v>
      </c>
      <c r="C4402" s="28">
        <v>2017</v>
      </c>
      <c r="E4402" s="27" t="s">
        <v>3</v>
      </c>
      <c r="F4402" s="28">
        <v>2017</v>
      </c>
      <c r="H4402" s="27" t="s">
        <v>3</v>
      </c>
      <c r="I4402" s="28">
        <v>2017</v>
      </c>
      <c r="K4402" s="27" t="s">
        <v>3</v>
      </c>
      <c r="L4402" s="28">
        <v>2017</v>
      </c>
    </row>
    <row r="4403" spans="2:12" ht="13" x14ac:dyDescent="0.3">
      <c r="B4403" s="29" t="str">
        <f>UnitName</f>
        <v>Plot</v>
      </c>
      <c r="C4403" s="30">
        <v>3</v>
      </c>
      <c r="E4403" s="29" t="str">
        <f>UnitName</f>
        <v>Plot</v>
      </c>
      <c r="F4403" s="30">
        <v>3</v>
      </c>
      <c r="H4403" s="29" t="str">
        <f>UnitName</f>
        <v>Plot</v>
      </c>
      <c r="I4403" s="30">
        <v>3</v>
      </c>
      <c r="K4403" s="29" t="str">
        <f>UnitName</f>
        <v>Plot</v>
      </c>
      <c r="L4403" s="30">
        <v>3</v>
      </c>
    </row>
    <row r="4404" spans="2:12" ht="13" x14ac:dyDescent="0.3">
      <c r="B4404" s="29" t="str">
        <f>BlockName</f>
        <v>Name</v>
      </c>
      <c r="C4404" s="30" t="s">
        <v>56</v>
      </c>
      <c r="E4404" s="29" t="str">
        <f>BlockName</f>
        <v>Name</v>
      </c>
      <c r="F4404" s="30" t="s">
        <v>56</v>
      </c>
      <c r="H4404" s="29" t="str">
        <f>BlockName</f>
        <v>Name</v>
      </c>
      <c r="I4404" s="30" t="s">
        <v>56</v>
      </c>
      <c r="K4404" s="29" t="str">
        <f>BlockName</f>
        <v>Name</v>
      </c>
      <c r="L4404" s="30" t="s">
        <v>56</v>
      </c>
    </row>
    <row r="4405" spans="2:12" ht="13" x14ac:dyDescent="0.3">
      <c r="B4405" s="29" t="str">
        <f>Factor2Name</f>
        <v>Variety</v>
      </c>
      <c r="C4405" s="30" t="s">
        <v>2</v>
      </c>
      <c r="E4405" s="29" t="str">
        <f>Factor2Name</f>
        <v>Variety</v>
      </c>
      <c r="F4405" s="30" t="s">
        <v>2</v>
      </c>
      <c r="H4405" s="29" t="str">
        <f>Factor2Name</f>
        <v>Variety</v>
      </c>
      <c r="I4405" s="30" t="s">
        <v>2</v>
      </c>
      <c r="K4405" s="29" t="str">
        <f>Factor2Name</f>
        <v>Variety</v>
      </c>
      <c r="L4405" s="30" t="s">
        <v>2</v>
      </c>
    </row>
    <row r="4406" spans="2:12" ht="13" x14ac:dyDescent="0.3">
      <c r="B4406" s="29" t="str">
        <f>Factor3Name</f>
        <v>Fertiliser</v>
      </c>
      <c r="C4406" s="30" t="s">
        <v>45</v>
      </c>
      <c r="E4406" s="29" t="str">
        <f>Factor3Name</f>
        <v>Fertiliser</v>
      </c>
      <c r="F4406" s="30" t="s">
        <v>45</v>
      </c>
      <c r="H4406" s="29" t="str">
        <f>Factor3Name</f>
        <v>Fertiliser</v>
      </c>
      <c r="I4406" s="30" t="s">
        <v>45</v>
      </c>
      <c r="K4406" s="29" t="str">
        <f>Factor3Name</f>
        <v>Fertiliser</v>
      </c>
      <c r="L4406" s="30" t="s">
        <v>45</v>
      </c>
    </row>
    <row r="4407" spans="2:12" ht="13" x14ac:dyDescent="0.3">
      <c r="B4407" s="29" t="str">
        <f>Factor1Name</f>
        <v>Weeding</v>
      </c>
      <c r="C4407" s="30" t="s">
        <v>37</v>
      </c>
      <c r="E4407" s="29" t="str">
        <f>Factor1Name</f>
        <v>Weeding</v>
      </c>
      <c r="F4407" s="30" t="s">
        <v>37</v>
      </c>
      <c r="H4407" s="29" t="str">
        <f>Factor1Name</f>
        <v>Weeding</v>
      </c>
      <c r="I4407" s="30" t="s">
        <v>37</v>
      </c>
      <c r="K4407" s="29" t="str">
        <f>Factor1Name</f>
        <v>Weeding</v>
      </c>
      <c r="L4407" s="30" t="s">
        <v>37</v>
      </c>
    </row>
    <row r="4408" spans="2:12" ht="13" x14ac:dyDescent="0.3">
      <c r="B4408" s="25" t="s">
        <v>14</v>
      </c>
      <c r="C4408" s="26">
        <v>863.6</v>
      </c>
      <c r="E4408" s="25" t="s">
        <v>14</v>
      </c>
      <c r="F4408" s="26">
        <v>804.1</v>
      </c>
      <c r="H4408" s="25" t="s">
        <v>14</v>
      </c>
      <c r="I4408" s="26">
        <v>836.4</v>
      </c>
      <c r="K4408" s="25" t="s">
        <v>14</v>
      </c>
      <c r="L4408" s="26">
        <v>752</v>
      </c>
    </row>
    <row r="4410" spans="2:12" ht="13" x14ac:dyDescent="0.3">
      <c r="B4410" s="27" t="s">
        <v>3</v>
      </c>
      <c r="C4410" s="28">
        <v>2017</v>
      </c>
      <c r="E4410" s="27" t="s">
        <v>3</v>
      </c>
      <c r="F4410" s="28">
        <v>2017</v>
      </c>
      <c r="H4410" s="27" t="s">
        <v>3</v>
      </c>
      <c r="I4410" s="28">
        <v>2017</v>
      </c>
      <c r="K4410" s="27" t="s">
        <v>3</v>
      </c>
      <c r="L4410" s="28">
        <v>2017</v>
      </c>
    </row>
    <row r="4411" spans="2:12" ht="13" x14ac:dyDescent="0.3">
      <c r="B4411" s="29" t="str">
        <f>UnitName</f>
        <v>Plot</v>
      </c>
      <c r="C4411" s="30">
        <v>3</v>
      </c>
      <c r="E4411" s="29" t="str">
        <f>UnitName</f>
        <v>Plot</v>
      </c>
      <c r="F4411" s="30">
        <v>3</v>
      </c>
      <c r="H4411" s="29" t="str">
        <f>UnitName</f>
        <v>Plot</v>
      </c>
      <c r="I4411" s="30">
        <v>3</v>
      </c>
      <c r="K4411" s="29" t="str">
        <f>UnitName</f>
        <v>Plot</v>
      </c>
      <c r="L4411" s="30">
        <v>3</v>
      </c>
    </row>
    <row r="4412" spans="2:12" ht="13" x14ac:dyDescent="0.3">
      <c r="B4412" s="29" t="str">
        <f>BlockName</f>
        <v>Name</v>
      </c>
      <c r="C4412" s="30" t="s">
        <v>56</v>
      </c>
      <c r="E4412" s="29" t="str">
        <f>BlockName</f>
        <v>Name</v>
      </c>
      <c r="F4412" s="30" t="s">
        <v>56</v>
      </c>
      <c r="H4412" s="29" t="str">
        <f>BlockName</f>
        <v>Name</v>
      </c>
      <c r="I4412" s="30" t="s">
        <v>56</v>
      </c>
      <c r="K4412" s="29" t="str">
        <f>BlockName</f>
        <v>Name</v>
      </c>
      <c r="L4412" s="30" t="s">
        <v>56</v>
      </c>
    </row>
    <row r="4413" spans="2:12" ht="13" x14ac:dyDescent="0.3">
      <c r="B4413" s="29" t="str">
        <f>Factor2Name</f>
        <v>Variety</v>
      </c>
      <c r="C4413" s="30" t="s">
        <v>2</v>
      </c>
      <c r="E4413" s="29" t="str">
        <f>Factor2Name</f>
        <v>Variety</v>
      </c>
      <c r="F4413" s="30" t="s">
        <v>2</v>
      </c>
      <c r="H4413" s="29" t="str">
        <f>Factor2Name</f>
        <v>Variety</v>
      </c>
      <c r="I4413" s="30" t="s">
        <v>2</v>
      </c>
      <c r="K4413" s="29" t="str">
        <f>Factor2Name</f>
        <v>Variety</v>
      </c>
      <c r="L4413" s="30" t="s">
        <v>2</v>
      </c>
    </row>
    <row r="4414" spans="2:12" ht="13" x14ac:dyDescent="0.3">
      <c r="B4414" s="29" t="str">
        <f>Factor3Name</f>
        <v>Fertiliser</v>
      </c>
      <c r="C4414" s="30" t="s">
        <v>45</v>
      </c>
      <c r="E4414" s="29" t="str">
        <f>Factor3Name</f>
        <v>Fertiliser</v>
      </c>
      <c r="F4414" s="30" t="s">
        <v>45</v>
      </c>
      <c r="H4414" s="29" t="str">
        <f>Factor3Name</f>
        <v>Fertiliser</v>
      </c>
      <c r="I4414" s="30" t="s">
        <v>45</v>
      </c>
      <c r="K4414" s="29" t="str">
        <f>Factor3Name</f>
        <v>Fertiliser</v>
      </c>
      <c r="L4414" s="30" t="s">
        <v>45</v>
      </c>
    </row>
    <row r="4415" spans="2:12" ht="13" x14ac:dyDescent="0.3">
      <c r="B4415" s="29" t="str">
        <f>Factor1Name</f>
        <v>Weeding</v>
      </c>
      <c r="C4415" s="30" t="s">
        <v>37</v>
      </c>
      <c r="E4415" s="29" t="str">
        <f>Factor1Name</f>
        <v>Weeding</v>
      </c>
      <c r="F4415" s="30" t="s">
        <v>37</v>
      </c>
      <c r="H4415" s="29" t="str">
        <f>Factor1Name</f>
        <v>Weeding</v>
      </c>
      <c r="I4415" s="30" t="s">
        <v>37</v>
      </c>
      <c r="K4415" s="29" t="str">
        <f>Factor1Name</f>
        <v>Weeding</v>
      </c>
      <c r="L4415" s="30" t="s">
        <v>37</v>
      </c>
    </row>
    <row r="4416" spans="2:12" ht="13" x14ac:dyDescent="0.3">
      <c r="B4416" s="25" t="s">
        <v>14</v>
      </c>
      <c r="C4416" s="26">
        <v>896.1</v>
      </c>
      <c r="E4416" s="25" t="s">
        <v>14</v>
      </c>
      <c r="F4416" s="26">
        <v>828.6</v>
      </c>
      <c r="H4416" s="25" t="s">
        <v>14</v>
      </c>
      <c r="I4416" s="26">
        <v>792.3</v>
      </c>
      <c r="K4416" s="25" t="s">
        <v>14</v>
      </c>
      <c r="L4416" s="26">
        <v>863.9</v>
      </c>
    </row>
    <row r="4418" spans="2:12" ht="13" x14ac:dyDescent="0.3">
      <c r="B4418" s="27" t="s">
        <v>3</v>
      </c>
      <c r="C4418" s="28">
        <v>2017</v>
      </c>
      <c r="E4418" s="27" t="s">
        <v>3</v>
      </c>
      <c r="F4418" s="28">
        <v>2017</v>
      </c>
      <c r="H4418" s="27" t="s">
        <v>3</v>
      </c>
      <c r="I4418" s="28">
        <v>2017</v>
      </c>
      <c r="K4418" s="27" t="s">
        <v>3</v>
      </c>
      <c r="L4418" s="28">
        <v>2017</v>
      </c>
    </row>
    <row r="4419" spans="2:12" ht="13" x14ac:dyDescent="0.3">
      <c r="B4419" s="29" t="str">
        <f>UnitName</f>
        <v>Plot</v>
      </c>
      <c r="C4419" s="30">
        <v>3</v>
      </c>
      <c r="E4419" s="29" t="str">
        <f>UnitName</f>
        <v>Plot</v>
      </c>
      <c r="F4419" s="30">
        <v>3</v>
      </c>
      <c r="H4419" s="29" t="str">
        <f>UnitName</f>
        <v>Plot</v>
      </c>
      <c r="I4419" s="30">
        <v>3</v>
      </c>
      <c r="K4419" s="29" t="str">
        <f>UnitName</f>
        <v>Plot</v>
      </c>
      <c r="L4419" s="30">
        <v>3</v>
      </c>
    </row>
    <row r="4420" spans="2:12" ht="13" x14ac:dyDescent="0.3">
      <c r="B4420" s="29" t="str">
        <f>BlockName</f>
        <v>Name</v>
      </c>
      <c r="C4420" s="30" t="s">
        <v>56</v>
      </c>
      <c r="E4420" s="29" t="str">
        <f>BlockName</f>
        <v>Name</v>
      </c>
      <c r="F4420" s="30" t="s">
        <v>56</v>
      </c>
      <c r="H4420" s="29" t="str">
        <f>BlockName</f>
        <v>Name</v>
      </c>
      <c r="I4420" s="30" t="s">
        <v>56</v>
      </c>
      <c r="K4420" s="29" t="str">
        <f>BlockName</f>
        <v>Name</v>
      </c>
      <c r="L4420" s="30" t="s">
        <v>56</v>
      </c>
    </row>
    <row r="4421" spans="2:12" ht="13" x14ac:dyDescent="0.3">
      <c r="B4421" s="29" t="str">
        <f>Factor2Name</f>
        <v>Variety</v>
      </c>
      <c r="C4421" s="30" t="s">
        <v>2</v>
      </c>
      <c r="E4421" s="29" t="str">
        <f>Factor2Name</f>
        <v>Variety</v>
      </c>
      <c r="F4421" s="30" t="s">
        <v>2</v>
      </c>
      <c r="H4421" s="29" t="str">
        <f>Factor2Name</f>
        <v>Variety</v>
      </c>
      <c r="I4421" s="30" t="s">
        <v>2</v>
      </c>
      <c r="K4421" s="29" t="str">
        <f>Factor2Name</f>
        <v>Variety</v>
      </c>
      <c r="L4421" s="30" t="s">
        <v>2</v>
      </c>
    </row>
    <row r="4422" spans="2:12" ht="13" x14ac:dyDescent="0.3">
      <c r="B4422" s="29" t="str">
        <f>Factor3Name</f>
        <v>Fertiliser</v>
      </c>
      <c r="C4422" s="30" t="s">
        <v>45</v>
      </c>
      <c r="E4422" s="29" t="str">
        <f>Factor3Name</f>
        <v>Fertiliser</v>
      </c>
      <c r="F4422" s="30" t="s">
        <v>45</v>
      </c>
      <c r="H4422" s="29" t="str">
        <f>Factor3Name</f>
        <v>Fertiliser</v>
      </c>
      <c r="I4422" s="30" t="s">
        <v>45</v>
      </c>
      <c r="K4422" s="29" t="str">
        <f>Factor3Name</f>
        <v>Fertiliser</v>
      </c>
      <c r="L4422" s="30" t="s">
        <v>45</v>
      </c>
    </row>
    <row r="4423" spans="2:12" ht="13" x14ac:dyDescent="0.3">
      <c r="B4423" s="29" t="str">
        <f>Factor1Name</f>
        <v>Weeding</v>
      </c>
      <c r="C4423" s="30" t="s">
        <v>37</v>
      </c>
      <c r="E4423" s="29" t="str">
        <f>Factor1Name</f>
        <v>Weeding</v>
      </c>
      <c r="F4423" s="30" t="s">
        <v>37</v>
      </c>
      <c r="H4423" s="29" t="str">
        <f>Factor1Name</f>
        <v>Weeding</v>
      </c>
      <c r="I4423" s="30" t="s">
        <v>37</v>
      </c>
      <c r="K4423" s="29" t="str">
        <f>Factor1Name</f>
        <v>Weeding</v>
      </c>
      <c r="L4423" s="30" t="s">
        <v>37</v>
      </c>
    </row>
    <row r="4424" spans="2:12" ht="13" x14ac:dyDescent="0.3">
      <c r="B4424" s="25" t="s">
        <v>14</v>
      </c>
      <c r="C4424" s="26">
        <v>673.2</v>
      </c>
      <c r="E4424" s="25" t="s">
        <v>14</v>
      </c>
      <c r="F4424" s="26">
        <v>783</v>
      </c>
      <c r="H4424" s="25" t="s">
        <v>14</v>
      </c>
      <c r="I4424" s="26">
        <v>764.9</v>
      </c>
      <c r="K4424" s="25" t="s">
        <v>14</v>
      </c>
      <c r="L4424" s="26">
        <v>731.2</v>
      </c>
    </row>
    <row r="4426" spans="2:12" ht="13" x14ac:dyDescent="0.3">
      <c r="B4426" s="27" t="s">
        <v>3</v>
      </c>
      <c r="C4426" s="28">
        <v>2017</v>
      </c>
      <c r="E4426" s="27" t="s">
        <v>3</v>
      </c>
      <c r="F4426" s="28">
        <v>2017</v>
      </c>
      <c r="H4426" s="27" t="s">
        <v>3</v>
      </c>
      <c r="I4426" s="28">
        <v>2017</v>
      </c>
      <c r="K4426" s="27" t="s">
        <v>3</v>
      </c>
      <c r="L4426" s="28">
        <v>2017</v>
      </c>
    </row>
    <row r="4427" spans="2:12" ht="13" x14ac:dyDescent="0.3">
      <c r="B4427" s="29" t="str">
        <f>UnitName</f>
        <v>Plot</v>
      </c>
      <c r="C4427" s="30">
        <v>3</v>
      </c>
      <c r="E4427" s="29" t="str">
        <f>UnitName</f>
        <v>Plot</v>
      </c>
      <c r="F4427" s="30">
        <v>3</v>
      </c>
      <c r="H4427" s="29" t="str">
        <f>UnitName</f>
        <v>Plot</v>
      </c>
      <c r="I4427" s="30">
        <v>3</v>
      </c>
      <c r="K4427" s="29" t="str">
        <f>UnitName</f>
        <v>Plot</v>
      </c>
      <c r="L4427" s="30">
        <v>3</v>
      </c>
    </row>
    <row r="4428" spans="2:12" ht="13" x14ac:dyDescent="0.3">
      <c r="B4428" s="29" t="str">
        <f>BlockName</f>
        <v>Name</v>
      </c>
      <c r="C4428" s="30" t="s">
        <v>56</v>
      </c>
      <c r="E4428" s="29" t="str">
        <f>BlockName</f>
        <v>Name</v>
      </c>
      <c r="F4428" s="30" t="s">
        <v>56</v>
      </c>
      <c r="H4428" s="29" t="str">
        <f>BlockName</f>
        <v>Name</v>
      </c>
      <c r="I4428" s="30" t="s">
        <v>56</v>
      </c>
      <c r="K4428" s="29" t="str">
        <f>BlockName</f>
        <v>Name</v>
      </c>
      <c r="L4428" s="30" t="s">
        <v>56</v>
      </c>
    </row>
    <row r="4429" spans="2:12" ht="13" x14ac:dyDescent="0.3">
      <c r="B4429" s="29" t="str">
        <f>Factor2Name</f>
        <v>Variety</v>
      </c>
      <c r="C4429" s="30" t="s">
        <v>2</v>
      </c>
      <c r="E4429" s="29" t="str">
        <f>Factor2Name</f>
        <v>Variety</v>
      </c>
      <c r="F4429" s="30" t="s">
        <v>2</v>
      </c>
      <c r="H4429" s="29" t="str">
        <f>Factor2Name</f>
        <v>Variety</v>
      </c>
      <c r="I4429" s="30" t="s">
        <v>2</v>
      </c>
      <c r="K4429" s="29" t="str">
        <f>Factor2Name</f>
        <v>Variety</v>
      </c>
      <c r="L4429" s="30" t="s">
        <v>2</v>
      </c>
    </row>
    <row r="4430" spans="2:12" ht="13" x14ac:dyDescent="0.3">
      <c r="B4430" s="29" t="str">
        <f>Factor3Name</f>
        <v>Fertiliser</v>
      </c>
      <c r="C4430" s="30" t="s">
        <v>45</v>
      </c>
      <c r="E4430" s="29" t="str">
        <f>Factor3Name</f>
        <v>Fertiliser</v>
      </c>
      <c r="F4430" s="30" t="s">
        <v>45</v>
      </c>
      <c r="H4430" s="29" t="str">
        <f>Factor3Name</f>
        <v>Fertiliser</v>
      </c>
      <c r="I4430" s="30" t="s">
        <v>45</v>
      </c>
      <c r="K4430" s="29" t="str">
        <f>Factor3Name</f>
        <v>Fertiliser</v>
      </c>
      <c r="L4430" s="30" t="s">
        <v>45</v>
      </c>
    </row>
    <row r="4431" spans="2:12" ht="13" x14ac:dyDescent="0.3">
      <c r="B4431" s="29" t="str">
        <f>Factor1Name</f>
        <v>Weeding</v>
      </c>
      <c r="C4431" s="30" t="s">
        <v>37</v>
      </c>
      <c r="E4431" s="29" t="str">
        <f>Factor1Name</f>
        <v>Weeding</v>
      </c>
      <c r="F4431" s="30" t="s">
        <v>37</v>
      </c>
      <c r="H4431" s="29" t="str">
        <f>Factor1Name</f>
        <v>Weeding</v>
      </c>
      <c r="I4431" s="30" t="s">
        <v>37</v>
      </c>
      <c r="K4431" s="29" t="str">
        <f>Factor1Name</f>
        <v>Weeding</v>
      </c>
      <c r="L4431" s="30" t="s">
        <v>37</v>
      </c>
    </row>
    <row r="4432" spans="2:12" ht="13" x14ac:dyDescent="0.3">
      <c r="B4432" s="25" t="s">
        <v>14</v>
      </c>
      <c r="C4432" s="26">
        <v>736.9</v>
      </c>
      <c r="E4432" s="25" t="s">
        <v>14</v>
      </c>
      <c r="F4432" s="26">
        <v>694.8</v>
      </c>
      <c r="H4432" s="25" t="s">
        <v>14</v>
      </c>
      <c r="I4432" s="26">
        <v>915.6</v>
      </c>
      <c r="K4432" s="25" t="s">
        <v>14</v>
      </c>
      <c r="L4432" s="26">
        <v>1044.0999999999999</v>
      </c>
    </row>
    <row r="4434" spans="2:12" ht="13" x14ac:dyDescent="0.3">
      <c r="B4434" s="27" t="s">
        <v>3</v>
      </c>
      <c r="C4434" s="28">
        <v>2017</v>
      </c>
      <c r="E4434" s="27" t="s">
        <v>3</v>
      </c>
      <c r="F4434" s="28">
        <v>2017</v>
      </c>
      <c r="H4434" s="27" t="s">
        <v>3</v>
      </c>
      <c r="I4434" s="28">
        <v>2017</v>
      </c>
      <c r="K4434" s="27" t="s">
        <v>3</v>
      </c>
      <c r="L4434" s="28">
        <v>2017</v>
      </c>
    </row>
    <row r="4435" spans="2:12" ht="13" x14ac:dyDescent="0.3">
      <c r="B4435" s="29" t="str">
        <f>UnitName</f>
        <v>Plot</v>
      </c>
      <c r="C4435" s="30">
        <v>3</v>
      </c>
      <c r="E4435" s="29" t="str">
        <f>UnitName</f>
        <v>Plot</v>
      </c>
      <c r="F4435" s="30">
        <v>3</v>
      </c>
      <c r="H4435" s="29" t="str">
        <f>UnitName</f>
        <v>Plot</v>
      </c>
      <c r="I4435" s="30">
        <v>3</v>
      </c>
      <c r="K4435" s="29" t="str">
        <f>UnitName</f>
        <v>Plot</v>
      </c>
      <c r="L4435" s="30">
        <v>3</v>
      </c>
    </row>
    <row r="4436" spans="2:12" ht="13" x14ac:dyDescent="0.3">
      <c r="B4436" s="29" t="str">
        <f>BlockName</f>
        <v>Name</v>
      </c>
      <c r="C4436" s="30" t="s">
        <v>56</v>
      </c>
      <c r="E4436" s="29" t="str">
        <f>BlockName</f>
        <v>Name</v>
      </c>
      <c r="F4436" s="30" t="s">
        <v>56</v>
      </c>
      <c r="H4436" s="29" t="str">
        <f>BlockName</f>
        <v>Name</v>
      </c>
      <c r="I4436" s="30" t="s">
        <v>56</v>
      </c>
      <c r="K4436" s="29" t="str">
        <f>BlockName</f>
        <v>Name</v>
      </c>
      <c r="L4436" s="30" t="s">
        <v>56</v>
      </c>
    </row>
    <row r="4437" spans="2:12" ht="13" x14ac:dyDescent="0.3">
      <c r="B4437" s="29" t="str">
        <f>Factor2Name</f>
        <v>Variety</v>
      </c>
      <c r="C4437" s="30" t="s">
        <v>2</v>
      </c>
      <c r="E4437" s="29" t="str">
        <f>Factor2Name</f>
        <v>Variety</v>
      </c>
      <c r="F4437" s="30" t="s">
        <v>2</v>
      </c>
      <c r="H4437" s="29" t="str">
        <f>Factor2Name</f>
        <v>Variety</v>
      </c>
      <c r="I4437" s="30" t="s">
        <v>2</v>
      </c>
      <c r="K4437" s="29" t="str">
        <f>Factor2Name</f>
        <v>Variety</v>
      </c>
      <c r="L4437" s="30" t="s">
        <v>2</v>
      </c>
    </row>
    <row r="4438" spans="2:12" ht="13" x14ac:dyDescent="0.3">
      <c r="B4438" s="29" t="str">
        <f>Factor3Name</f>
        <v>Fertiliser</v>
      </c>
      <c r="C4438" s="30" t="s">
        <v>45</v>
      </c>
      <c r="E4438" s="29" t="str">
        <f>Factor3Name</f>
        <v>Fertiliser</v>
      </c>
      <c r="F4438" s="30" t="s">
        <v>45</v>
      </c>
      <c r="H4438" s="29" t="str">
        <f>Factor3Name</f>
        <v>Fertiliser</v>
      </c>
      <c r="I4438" s="30" t="s">
        <v>45</v>
      </c>
      <c r="K4438" s="29" t="str">
        <f>Factor3Name</f>
        <v>Fertiliser</v>
      </c>
      <c r="L4438" s="30" t="s">
        <v>45</v>
      </c>
    </row>
    <row r="4439" spans="2:12" ht="13" x14ac:dyDescent="0.3">
      <c r="B4439" s="29" t="str">
        <f>Factor1Name</f>
        <v>Weeding</v>
      </c>
      <c r="C4439" s="30" t="s">
        <v>37</v>
      </c>
      <c r="E4439" s="29" t="str">
        <f>Factor1Name</f>
        <v>Weeding</v>
      </c>
      <c r="F4439" s="30" t="s">
        <v>37</v>
      </c>
      <c r="H4439" s="29" t="str">
        <f>Factor1Name</f>
        <v>Weeding</v>
      </c>
      <c r="I4439" s="30" t="s">
        <v>37</v>
      </c>
      <c r="K4439" s="29" t="str">
        <f>Factor1Name</f>
        <v>Weeding</v>
      </c>
      <c r="L4439" s="30" t="s">
        <v>37</v>
      </c>
    </row>
    <row r="4440" spans="2:12" ht="13" x14ac:dyDescent="0.3">
      <c r="B4440" s="25" t="s">
        <v>14</v>
      </c>
      <c r="C4440" s="26">
        <v>778.3</v>
      </c>
      <c r="E4440" s="25" t="s">
        <v>14</v>
      </c>
      <c r="F4440" s="26">
        <v>874.8</v>
      </c>
      <c r="H4440" s="25" t="s">
        <v>14</v>
      </c>
      <c r="I4440" s="26">
        <v>583.9</v>
      </c>
      <c r="K4440" s="25" t="s">
        <v>14</v>
      </c>
      <c r="L4440" s="26">
        <v>874.4</v>
      </c>
    </row>
    <row r="4442" spans="2:12" ht="13" x14ac:dyDescent="0.3">
      <c r="B4442" s="27" t="s">
        <v>3</v>
      </c>
      <c r="C4442" s="28">
        <v>2017</v>
      </c>
      <c r="E4442" s="27" t="s">
        <v>3</v>
      </c>
      <c r="F4442" s="28">
        <v>2017</v>
      </c>
      <c r="H4442" s="27" t="s">
        <v>3</v>
      </c>
      <c r="I4442" s="28">
        <v>2017</v>
      </c>
      <c r="K4442" s="27" t="s">
        <v>3</v>
      </c>
      <c r="L4442" s="28">
        <v>2017</v>
      </c>
    </row>
    <row r="4443" spans="2:12" ht="13" x14ac:dyDescent="0.3">
      <c r="B4443" s="29" t="str">
        <f>UnitName</f>
        <v>Plot</v>
      </c>
      <c r="C4443" s="30">
        <v>4</v>
      </c>
      <c r="E4443" s="29" t="str">
        <f>UnitName</f>
        <v>Plot</v>
      </c>
      <c r="F4443" s="30">
        <v>4</v>
      </c>
      <c r="H4443" s="29" t="str">
        <f>UnitName</f>
        <v>Plot</v>
      </c>
      <c r="I4443" s="30">
        <v>4</v>
      </c>
      <c r="K4443" s="29" t="str">
        <f>UnitName</f>
        <v>Plot</v>
      </c>
      <c r="L4443" s="30">
        <v>4</v>
      </c>
    </row>
    <row r="4444" spans="2:12" ht="13" x14ac:dyDescent="0.3">
      <c r="B4444" s="29" t="str">
        <f>BlockName</f>
        <v>Name</v>
      </c>
      <c r="C4444" s="30" t="s">
        <v>56</v>
      </c>
      <c r="E4444" s="29" t="str">
        <f>BlockName</f>
        <v>Name</v>
      </c>
      <c r="F4444" s="30" t="s">
        <v>56</v>
      </c>
      <c r="H4444" s="29" t="str">
        <f>BlockName</f>
        <v>Name</v>
      </c>
      <c r="I4444" s="30" t="s">
        <v>56</v>
      </c>
      <c r="K4444" s="29" t="str">
        <f>BlockName</f>
        <v>Name</v>
      </c>
      <c r="L4444" s="30" t="s">
        <v>56</v>
      </c>
    </row>
    <row r="4445" spans="2:12" ht="13" x14ac:dyDescent="0.3">
      <c r="B4445" s="29" t="str">
        <f>Factor2Name</f>
        <v>Variety</v>
      </c>
      <c r="C4445" s="30" t="s">
        <v>2</v>
      </c>
      <c r="E4445" s="29" t="str">
        <f>Factor2Name</f>
        <v>Variety</v>
      </c>
      <c r="F4445" s="30" t="s">
        <v>2</v>
      </c>
      <c r="H4445" s="29" t="str">
        <f>Factor2Name</f>
        <v>Variety</v>
      </c>
      <c r="I4445" s="30" t="s">
        <v>2</v>
      </c>
      <c r="K4445" s="29" t="str">
        <f>Factor2Name</f>
        <v>Variety</v>
      </c>
      <c r="L4445" s="30" t="s">
        <v>2</v>
      </c>
    </row>
    <row r="4446" spans="2:12" ht="13" x14ac:dyDescent="0.3">
      <c r="B4446" s="29" t="str">
        <f>Factor3Name</f>
        <v>Fertiliser</v>
      </c>
      <c r="C4446" s="30" t="s">
        <v>45</v>
      </c>
      <c r="E4446" s="29" t="str">
        <f>Factor3Name</f>
        <v>Fertiliser</v>
      </c>
      <c r="F4446" s="30" t="s">
        <v>45</v>
      </c>
      <c r="H4446" s="29" t="str">
        <f>Factor3Name</f>
        <v>Fertiliser</v>
      </c>
      <c r="I4446" s="30" t="s">
        <v>45</v>
      </c>
      <c r="K4446" s="29" t="str">
        <f>Factor3Name</f>
        <v>Fertiliser</v>
      </c>
      <c r="L4446" s="30" t="s">
        <v>45</v>
      </c>
    </row>
    <row r="4447" spans="2:12" ht="13" x14ac:dyDescent="0.3">
      <c r="B4447" s="29" t="str">
        <f>Factor1Name</f>
        <v>Weeding</v>
      </c>
      <c r="C4447" s="30" t="s">
        <v>37</v>
      </c>
      <c r="E4447" s="29" t="str">
        <f>Factor1Name</f>
        <v>Weeding</v>
      </c>
      <c r="F4447" s="30" t="s">
        <v>37</v>
      </c>
      <c r="H4447" s="29" t="str">
        <f>Factor1Name</f>
        <v>Weeding</v>
      </c>
      <c r="I4447" s="30" t="s">
        <v>37</v>
      </c>
      <c r="K4447" s="29" t="str">
        <f>Factor1Name</f>
        <v>Weeding</v>
      </c>
      <c r="L4447" s="30" t="s">
        <v>37</v>
      </c>
    </row>
    <row r="4448" spans="2:12" ht="13" x14ac:dyDescent="0.3">
      <c r="B4448" s="25" t="s">
        <v>14</v>
      </c>
      <c r="C4448" s="26">
        <v>863.8</v>
      </c>
      <c r="E4448" s="25" t="s">
        <v>14</v>
      </c>
      <c r="F4448" s="26">
        <v>651.79999999999995</v>
      </c>
      <c r="H4448" s="25" t="s">
        <v>14</v>
      </c>
      <c r="I4448" s="26">
        <v>817.5</v>
      </c>
      <c r="K4448" s="25" t="s">
        <v>14</v>
      </c>
      <c r="L4448" s="26">
        <v>608.9</v>
      </c>
    </row>
    <row r="4450" spans="2:12" ht="13" x14ac:dyDescent="0.3">
      <c r="B4450" s="27" t="s">
        <v>3</v>
      </c>
      <c r="C4450" s="28">
        <v>2017</v>
      </c>
      <c r="E4450" s="27" t="s">
        <v>3</v>
      </c>
      <c r="F4450" s="28">
        <v>2017</v>
      </c>
      <c r="H4450" s="27" t="s">
        <v>3</v>
      </c>
      <c r="I4450" s="28">
        <v>2017</v>
      </c>
      <c r="K4450" s="27" t="s">
        <v>3</v>
      </c>
      <c r="L4450" s="28">
        <v>2017</v>
      </c>
    </row>
    <row r="4451" spans="2:12" ht="13" x14ac:dyDescent="0.3">
      <c r="B4451" s="29" t="str">
        <f>UnitName</f>
        <v>Plot</v>
      </c>
      <c r="C4451" s="30">
        <v>4</v>
      </c>
      <c r="E4451" s="29" t="str">
        <f>UnitName</f>
        <v>Plot</v>
      </c>
      <c r="F4451" s="30">
        <v>4</v>
      </c>
      <c r="H4451" s="29" t="str">
        <f>UnitName</f>
        <v>Plot</v>
      </c>
      <c r="I4451" s="30">
        <v>4</v>
      </c>
      <c r="K4451" s="29" t="str">
        <f>UnitName</f>
        <v>Plot</v>
      </c>
      <c r="L4451" s="30">
        <v>4</v>
      </c>
    </row>
    <row r="4452" spans="2:12" ht="13" x14ac:dyDescent="0.3">
      <c r="B4452" s="29" t="str">
        <f>BlockName</f>
        <v>Name</v>
      </c>
      <c r="C4452" s="30" t="s">
        <v>56</v>
      </c>
      <c r="E4452" s="29" t="str">
        <f>BlockName</f>
        <v>Name</v>
      </c>
      <c r="F4452" s="30" t="s">
        <v>56</v>
      </c>
      <c r="H4452" s="29" t="str">
        <f>BlockName</f>
        <v>Name</v>
      </c>
      <c r="I4452" s="30" t="s">
        <v>56</v>
      </c>
      <c r="K4452" s="29" t="str">
        <f>BlockName</f>
        <v>Name</v>
      </c>
      <c r="L4452" s="30" t="s">
        <v>56</v>
      </c>
    </row>
    <row r="4453" spans="2:12" ht="13" x14ac:dyDescent="0.3">
      <c r="B4453" s="29" t="str">
        <f>Factor2Name</f>
        <v>Variety</v>
      </c>
      <c r="C4453" s="30" t="s">
        <v>2</v>
      </c>
      <c r="E4453" s="29" t="str">
        <f>Factor2Name</f>
        <v>Variety</v>
      </c>
      <c r="F4453" s="30" t="s">
        <v>2</v>
      </c>
      <c r="H4453" s="29" t="str">
        <f>Factor2Name</f>
        <v>Variety</v>
      </c>
      <c r="I4453" s="30" t="s">
        <v>2</v>
      </c>
      <c r="K4453" s="29" t="str">
        <f>Factor2Name</f>
        <v>Variety</v>
      </c>
      <c r="L4453" s="30" t="s">
        <v>2</v>
      </c>
    </row>
    <row r="4454" spans="2:12" ht="13" x14ac:dyDescent="0.3">
      <c r="B4454" s="29" t="str">
        <f>Factor3Name</f>
        <v>Fertiliser</v>
      </c>
      <c r="C4454" s="30" t="s">
        <v>45</v>
      </c>
      <c r="E4454" s="29" t="str">
        <f>Factor3Name</f>
        <v>Fertiliser</v>
      </c>
      <c r="F4454" s="30" t="s">
        <v>45</v>
      </c>
      <c r="H4454" s="29" t="str">
        <f>Factor3Name</f>
        <v>Fertiliser</v>
      </c>
      <c r="I4454" s="30" t="s">
        <v>45</v>
      </c>
      <c r="K4454" s="29" t="str">
        <f>Factor3Name</f>
        <v>Fertiliser</v>
      </c>
      <c r="L4454" s="30" t="s">
        <v>45</v>
      </c>
    </row>
    <row r="4455" spans="2:12" ht="13" x14ac:dyDescent="0.3">
      <c r="B4455" s="29" t="str">
        <f>Factor1Name</f>
        <v>Weeding</v>
      </c>
      <c r="C4455" s="30" t="s">
        <v>37</v>
      </c>
      <c r="E4455" s="29" t="str">
        <f>Factor1Name</f>
        <v>Weeding</v>
      </c>
      <c r="F4455" s="30" t="s">
        <v>37</v>
      </c>
      <c r="H4455" s="29" t="str">
        <f>Factor1Name</f>
        <v>Weeding</v>
      </c>
      <c r="I4455" s="30" t="s">
        <v>37</v>
      </c>
      <c r="K4455" s="29" t="str">
        <f>Factor1Name</f>
        <v>Weeding</v>
      </c>
      <c r="L4455" s="30" t="s">
        <v>37</v>
      </c>
    </row>
    <row r="4456" spans="2:12" ht="13" x14ac:dyDescent="0.3">
      <c r="B4456" s="25" t="s">
        <v>14</v>
      </c>
      <c r="C4456" s="26">
        <v>790.2</v>
      </c>
      <c r="E4456" s="25" t="s">
        <v>14</v>
      </c>
      <c r="F4456" s="26">
        <v>845</v>
      </c>
      <c r="H4456" s="25" t="s">
        <v>14</v>
      </c>
      <c r="I4456" s="26">
        <v>849</v>
      </c>
      <c r="K4456" s="25" t="s">
        <v>14</v>
      </c>
      <c r="L4456" s="26">
        <v>686</v>
      </c>
    </row>
    <row r="4458" spans="2:12" ht="13" x14ac:dyDescent="0.3">
      <c r="B4458" s="27" t="s">
        <v>3</v>
      </c>
      <c r="C4458" s="28">
        <v>2017</v>
      </c>
      <c r="E4458" s="27" t="s">
        <v>3</v>
      </c>
      <c r="F4458" s="28">
        <v>2017</v>
      </c>
      <c r="H4458" s="27" t="s">
        <v>3</v>
      </c>
      <c r="I4458" s="28">
        <v>2017</v>
      </c>
      <c r="K4458" s="27" t="s">
        <v>3</v>
      </c>
      <c r="L4458" s="28">
        <v>2017</v>
      </c>
    </row>
    <row r="4459" spans="2:12" ht="13" x14ac:dyDescent="0.3">
      <c r="B4459" s="29" t="str">
        <f>UnitName</f>
        <v>Plot</v>
      </c>
      <c r="C4459" s="30">
        <v>4</v>
      </c>
      <c r="E4459" s="29" t="str">
        <f>UnitName</f>
        <v>Plot</v>
      </c>
      <c r="F4459" s="30">
        <v>4</v>
      </c>
      <c r="H4459" s="29" t="str">
        <f>UnitName</f>
        <v>Plot</v>
      </c>
      <c r="I4459" s="30">
        <v>4</v>
      </c>
      <c r="K4459" s="29" t="str">
        <f>UnitName</f>
        <v>Plot</v>
      </c>
      <c r="L4459" s="30">
        <v>4</v>
      </c>
    </row>
    <row r="4460" spans="2:12" ht="13" x14ac:dyDescent="0.3">
      <c r="B4460" s="29" t="str">
        <f>BlockName</f>
        <v>Name</v>
      </c>
      <c r="C4460" s="30" t="s">
        <v>56</v>
      </c>
      <c r="E4460" s="29" t="str">
        <f>BlockName</f>
        <v>Name</v>
      </c>
      <c r="F4460" s="30" t="s">
        <v>56</v>
      </c>
      <c r="H4460" s="29" t="str">
        <f>BlockName</f>
        <v>Name</v>
      </c>
      <c r="I4460" s="30" t="s">
        <v>56</v>
      </c>
      <c r="K4460" s="29" t="str">
        <f>BlockName</f>
        <v>Name</v>
      </c>
      <c r="L4460" s="30" t="s">
        <v>56</v>
      </c>
    </row>
    <row r="4461" spans="2:12" ht="13" x14ac:dyDescent="0.3">
      <c r="B4461" s="29" t="str">
        <f>Factor2Name</f>
        <v>Variety</v>
      </c>
      <c r="C4461" s="30" t="s">
        <v>2</v>
      </c>
      <c r="E4461" s="29" t="str">
        <f>Factor2Name</f>
        <v>Variety</v>
      </c>
      <c r="F4461" s="30" t="s">
        <v>2</v>
      </c>
      <c r="H4461" s="29" t="str">
        <f>Factor2Name</f>
        <v>Variety</v>
      </c>
      <c r="I4461" s="30" t="s">
        <v>2</v>
      </c>
      <c r="K4461" s="29" t="str">
        <f>Factor2Name</f>
        <v>Variety</v>
      </c>
      <c r="L4461" s="30" t="s">
        <v>2</v>
      </c>
    </row>
    <row r="4462" spans="2:12" ht="13" x14ac:dyDescent="0.3">
      <c r="B4462" s="29" t="str">
        <f>Factor3Name</f>
        <v>Fertiliser</v>
      </c>
      <c r="C4462" s="30" t="s">
        <v>45</v>
      </c>
      <c r="E4462" s="29" t="str">
        <f>Factor3Name</f>
        <v>Fertiliser</v>
      </c>
      <c r="F4462" s="30" t="s">
        <v>45</v>
      </c>
      <c r="H4462" s="29" t="str">
        <f>Factor3Name</f>
        <v>Fertiliser</v>
      </c>
      <c r="I4462" s="30" t="s">
        <v>45</v>
      </c>
      <c r="K4462" s="29" t="str">
        <f>Factor3Name</f>
        <v>Fertiliser</v>
      </c>
      <c r="L4462" s="30" t="s">
        <v>45</v>
      </c>
    </row>
    <row r="4463" spans="2:12" ht="13" x14ac:dyDescent="0.3">
      <c r="B4463" s="29" t="str">
        <f>Factor1Name</f>
        <v>Weeding</v>
      </c>
      <c r="C4463" s="30" t="s">
        <v>37</v>
      </c>
      <c r="E4463" s="29" t="str">
        <f>Factor1Name</f>
        <v>Weeding</v>
      </c>
      <c r="F4463" s="30" t="s">
        <v>37</v>
      </c>
      <c r="H4463" s="29" t="str">
        <f>Factor1Name</f>
        <v>Weeding</v>
      </c>
      <c r="I4463" s="30" t="s">
        <v>37</v>
      </c>
      <c r="K4463" s="29" t="str">
        <f>Factor1Name</f>
        <v>Weeding</v>
      </c>
      <c r="L4463" s="30" t="s">
        <v>37</v>
      </c>
    </row>
    <row r="4464" spans="2:12" ht="13" x14ac:dyDescent="0.3">
      <c r="B4464" s="25" t="s">
        <v>14</v>
      </c>
      <c r="C4464" s="26">
        <v>636.1</v>
      </c>
      <c r="E4464" s="25" t="s">
        <v>14</v>
      </c>
      <c r="F4464" s="26">
        <v>798.6</v>
      </c>
      <c r="H4464" s="25" t="s">
        <v>14</v>
      </c>
      <c r="I4464" s="26">
        <v>854.8</v>
      </c>
      <c r="K4464" s="25" t="s">
        <v>14</v>
      </c>
      <c r="L4464" s="26">
        <v>911.9</v>
      </c>
    </row>
    <row r="4466" spans="2:12" ht="13" x14ac:dyDescent="0.3">
      <c r="B4466" s="27" t="s">
        <v>3</v>
      </c>
      <c r="C4466" s="28">
        <v>2017</v>
      </c>
      <c r="E4466" s="27" t="s">
        <v>3</v>
      </c>
      <c r="F4466" s="28">
        <v>2017</v>
      </c>
      <c r="H4466" s="27" t="s">
        <v>3</v>
      </c>
      <c r="I4466" s="28">
        <v>2017</v>
      </c>
      <c r="K4466" s="27" t="s">
        <v>3</v>
      </c>
      <c r="L4466" s="28">
        <v>2017</v>
      </c>
    </row>
    <row r="4467" spans="2:12" ht="13" x14ac:dyDescent="0.3">
      <c r="B4467" s="29" t="str">
        <f>UnitName</f>
        <v>Plot</v>
      </c>
      <c r="C4467" s="30">
        <v>4</v>
      </c>
      <c r="E4467" s="29" t="str">
        <f>UnitName</f>
        <v>Plot</v>
      </c>
      <c r="F4467" s="30">
        <v>4</v>
      </c>
      <c r="H4467" s="29" t="str">
        <f>UnitName</f>
        <v>Plot</v>
      </c>
      <c r="I4467" s="30">
        <v>4</v>
      </c>
      <c r="K4467" s="29" t="str">
        <f>UnitName</f>
        <v>Plot</v>
      </c>
      <c r="L4467" s="30">
        <v>4</v>
      </c>
    </row>
    <row r="4468" spans="2:12" ht="13" x14ac:dyDescent="0.3">
      <c r="B4468" s="29" t="str">
        <f>BlockName</f>
        <v>Name</v>
      </c>
      <c r="C4468" s="30" t="s">
        <v>56</v>
      </c>
      <c r="E4468" s="29" t="str">
        <f>BlockName</f>
        <v>Name</v>
      </c>
      <c r="F4468" s="30" t="s">
        <v>56</v>
      </c>
      <c r="H4468" s="29" t="str">
        <f>BlockName</f>
        <v>Name</v>
      </c>
      <c r="I4468" s="30" t="s">
        <v>56</v>
      </c>
      <c r="K4468" s="29" t="str">
        <f>BlockName</f>
        <v>Name</v>
      </c>
      <c r="L4468" s="30" t="s">
        <v>56</v>
      </c>
    </row>
    <row r="4469" spans="2:12" ht="13" x14ac:dyDescent="0.3">
      <c r="B4469" s="29" t="str">
        <f>Factor2Name</f>
        <v>Variety</v>
      </c>
      <c r="C4469" s="30" t="s">
        <v>2</v>
      </c>
      <c r="E4469" s="29" t="str">
        <f>Factor2Name</f>
        <v>Variety</v>
      </c>
      <c r="F4469" s="30" t="s">
        <v>2</v>
      </c>
      <c r="H4469" s="29" t="str">
        <f>Factor2Name</f>
        <v>Variety</v>
      </c>
      <c r="I4469" s="30" t="s">
        <v>2</v>
      </c>
      <c r="K4469" s="29" t="str">
        <f>Factor2Name</f>
        <v>Variety</v>
      </c>
      <c r="L4469" s="30" t="s">
        <v>2</v>
      </c>
    </row>
    <row r="4470" spans="2:12" ht="13" x14ac:dyDescent="0.3">
      <c r="B4470" s="29" t="str">
        <f>Factor3Name</f>
        <v>Fertiliser</v>
      </c>
      <c r="C4470" s="30" t="s">
        <v>45</v>
      </c>
      <c r="E4470" s="29" t="str">
        <f>Factor3Name</f>
        <v>Fertiliser</v>
      </c>
      <c r="F4470" s="30" t="s">
        <v>45</v>
      </c>
      <c r="H4470" s="29" t="str">
        <f>Factor3Name</f>
        <v>Fertiliser</v>
      </c>
      <c r="I4470" s="30" t="s">
        <v>45</v>
      </c>
      <c r="K4470" s="29" t="str">
        <f>Factor3Name</f>
        <v>Fertiliser</v>
      </c>
      <c r="L4470" s="30" t="s">
        <v>45</v>
      </c>
    </row>
    <row r="4471" spans="2:12" ht="13" x14ac:dyDescent="0.3">
      <c r="B4471" s="29" t="str">
        <f>Factor1Name</f>
        <v>Weeding</v>
      </c>
      <c r="C4471" s="30" t="s">
        <v>37</v>
      </c>
      <c r="E4471" s="29" t="str">
        <f>Factor1Name</f>
        <v>Weeding</v>
      </c>
      <c r="F4471" s="30" t="s">
        <v>37</v>
      </c>
      <c r="H4471" s="29" t="str">
        <f>Factor1Name</f>
        <v>Weeding</v>
      </c>
      <c r="I4471" s="30" t="s">
        <v>37</v>
      </c>
      <c r="K4471" s="29" t="str">
        <f>Factor1Name</f>
        <v>Weeding</v>
      </c>
      <c r="L4471" s="30" t="s">
        <v>37</v>
      </c>
    </row>
    <row r="4472" spans="2:12" ht="13" x14ac:dyDescent="0.3">
      <c r="B4472" s="25" t="s">
        <v>14</v>
      </c>
      <c r="C4472" s="26">
        <v>844.3</v>
      </c>
      <c r="E4472" s="25" t="s">
        <v>14</v>
      </c>
      <c r="F4472" s="26">
        <v>761.7</v>
      </c>
      <c r="H4472" s="25" t="s">
        <v>14</v>
      </c>
      <c r="I4472" s="26">
        <v>727.7</v>
      </c>
      <c r="K4472" s="25" t="s">
        <v>14</v>
      </c>
      <c r="L4472" s="26">
        <v>732.9</v>
      </c>
    </row>
    <row r="4474" spans="2:12" ht="13" x14ac:dyDescent="0.3">
      <c r="B4474" s="27" t="s">
        <v>3</v>
      </c>
      <c r="C4474" s="28">
        <v>2017</v>
      </c>
      <c r="E4474" s="27" t="s">
        <v>3</v>
      </c>
      <c r="F4474" s="28">
        <v>2017</v>
      </c>
      <c r="H4474" s="27" t="s">
        <v>3</v>
      </c>
      <c r="I4474" s="28">
        <v>2017</v>
      </c>
      <c r="K4474" s="27" t="s">
        <v>3</v>
      </c>
      <c r="L4474" s="28">
        <v>2017</v>
      </c>
    </row>
    <row r="4475" spans="2:12" ht="13" x14ac:dyDescent="0.3">
      <c r="B4475" s="29" t="str">
        <f>UnitName</f>
        <v>Plot</v>
      </c>
      <c r="C4475" s="30">
        <v>4</v>
      </c>
      <c r="E4475" s="29" t="str">
        <f>UnitName</f>
        <v>Plot</v>
      </c>
      <c r="F4475" s="30">
        <v>4</v>
      </c>
      <c r="H4475" s="29" t="str">
        <f>UnitName</f>
        <v>Plot</v>
      </c>
      <c r="I4475" s="30">
        <v>4</v>
      </c>
      <c r="K4475" s="29" t="str">
        <f>UnitName</f>
        <v>Plot</v>
      </c>
      <c r="L4475" s="30">
        <v>4</v>
      </c>
    </row>
    <row r="4476" spans="2:12" ht="13" x14ac:dyDescent="0.3">
      <c r="B4476" s="29" t="str">
        <f>BlockName</f>
        <v>Name</v>
      </c>
      <c r="C4476" s="30" t="s">
        <v>56</v>
      </c>
      <c r="E4476" s="29" t="str">
        <f>BlockName</f>
        <v>Name</v>
      </c>
      <c r="F4476" s="30" t="s">
        <v>56</v>
      </c>
      <c r="H4476" s="29" t="str">
        <f>BlockName</f>
        <v>Name</v>
      </c>
      <c r="I4476" s="30" t="s">
        <v>56</v>
      </c>
      <c r="K4476" s="29" t="str">
        <f>BlockName</f>
        <v>Name</v>
      </c>
      <c r="L4476" s="30" t="s">
        <v>56</v>
      </c>
    </row>
    <row r="4477" spans="2:12" ht="13" x14ac:dyDescent="0.3">
      <c r="B4477" s="29" t="str">
        <f>Factor2Name</f>
        <v>Variety</v>
      </c>
      <c r="C4477" s="30" t="s">
        <v>2</v>
      </c>
      <c r="E4477" s="29" t="str">
        <f>Factor2Name</f>
        <v>Variety</v>
      </c>
      <c r="F4477" s="30" t="s">
        <v>2</v>
      </c>
      <c r="H4477" s="29" t="str">
        <f>Factor2Name</f>
        <v>Variety</v>
      </c>
      <c r="I4477" s="30" t="s">
        <v>2</v>
      </c>
      <c r="K4477" s="29" t="str">
        <f>Factor2Name</f>
        <v>Variety</v>
      </c>
      <c r="L4477" s="30" t="s">
        <v>2</v>
      </c>
    </row>
    <row r="4478" spans="2:12" ht="13" x14ac:dyDescent="0.3">
      <c r="B4478" s="29" t="str">
        <f>Factor3Name</f>
        <v>Fertiliser</v>
      </c>
      <c r="C4478" s="30" t="s">
        <v>45</v>
      </c>
      <c r="E4478" s="29" t="str">
        <f>Factor3Name</f>
        <v>Fertiliser</v>
      </c>
      <c r="F4478" s="30" t="s">
        <v>45</v>
      </c>
      <c r="H4478" s="29" t="str">
        <f>Factor3Name</f>
        <v>Fertiliser</v>
      </c>
      <c r="I4478" s="30" t="s">
        <v>45</v>
      </c>
      <c r="K4478" s="29" t="str">
        <f>Factor3Name</f>
        <v>Fertiliser</v>
      </c>
      <c r="L4478" s="30" t="s">
        <v>45</v>
      </c>
    </row>
    <row r="4479" spans="2:12" ht="13" x14ac:dyDescent="0.3">
      <c r="B4479" s="29" t="str">
        <f>Factor1Name</f>
        <v>Weeding</v>
      </c>
      <c r="C4479" s="30" t="s">
        <v>37</v>
      </c>
      <c r="E4479" s="29" t="str">
        <f>Factor1Name</f>
        <v>Weeding</v>
      </c>
      <c r="F4479" s="30" t="s">
        <v>37</v>
      </c>
      <c r="H4479" s="29" t="str">
        <f>Factor1Name</f>
        <v>Weeding</v>
      </c>
      <c r="I4479" s="30" t="s">
        <v>37</v>
      </c>
      <c r="K4479" s="29" t="str">
        <f>Factor1Name</f>
        <v>Weeding</v>
      </c>
      <c r="L4479" s="30" t="s">
        <v>37</v>
      </c>
    </row>
    <row r="4480" spans="2:12" ht="13" x14ac:dyDescent="0.3">
      <c r="B4480" s="25" t="s">
        <v>14</v>
      </c>
      <c r="C4480" s="26">
        <v>920.8</v>
      </c>
      <c r="E4480" s="25" t="s">
        <v>14</v>
      </c>
      <c r="F4480" s="26">
        <v>910</v>
      </c>
      <c r="H4480" s="25" t="s">
        <v>14</v>
      </c>
      <c r="I4480" s="26">
        <v>791.6</v>
      </c>
      <c r="K4480" s="25" t="s">
        <v>14</v>
      </c>
      <c r="L4480" s="26">
        <v>797.7</v>
      </c>
    </row>
    <row r="4482" spans="2:12" ht="13" x14ac:dyDescent="0.3">
      <c r="B4482" s="27" t="s">
        <v>3</v>
      </c>
      <c r="C4482" s="28">
        <v>2017</v>
      </c>
      <c r="E4482" s="27" t="s">
        <v>3</v>
      </c>
      <c r="F4482" s="28">
        <v>2017</v>
      </c>
      <c r="H4482" s="27" t="s">
        <v>3</v>
      </c>
      <c r="I4482" s="28">
        <v>2017</v>
      </c>
      <c r="K4482" s="27" t="s">
        <v>3</v>
      </c>
      <c r="L4482" s="28">
        <v>2017</v>
      </c>
    </row>
    <row r="4483" spans="2:12" ht="13" x14ac:dyDescent="0.3">
      <c r="B4483" s="29" t="str">
        <f>UnitName</f>
        <v>Plot</v>
      </c>
      <c r="C4483" s="30">
        <v>5</v>
      </c>
      <c r="E4483" s="29" t="str">
        <f>UnitName</f>
        <v>Plot</v>
      </c>
      <c r="F4483" s="30">
        <v>5</v>
      </c>
      <c r="H4483" s="29" t="str">
        <f>UnitName</f>
        <v>Plot</v>
      </c>
      <c r="I4483" s="30">
        <v>5</v>
      </c>
      <c r="K4483" s="29" t="str">
        <f>UnitName</f>
        <v>Plot</v>
      </c>
      <c r="L4483" s="30">
        <v>5</v>
      </c>
    </row>
    <row r="4484" spans="2:12" ht="13" x14ac:dyDescent="0.3">
      <c r="B4484" s="29" t="str">
        <f>BlockName</f>
        <v>Name</v>
      </c>
      <c r="C4484" s="30" t="s">
        <v>56</v>
      </c>
      <c r="E4484" s="29" t="str">
        <f>BlockName</f>
        <v>Name</v>
      </c>
      <c r="F4484" s="30" t="s">
        <v>56</v>
      </c>
      <c r="H4484" s="29" t="str">
        <f>BlockName</f>
        <v>Name</v>
      </c>
      <c r="I4484" s="30" t="s">
        <v>56</v>
      </c>
      <c r="K4484" s="29" t="str">
        <f>BlockName</f>
        <v>Name</v>
      </c>
      <c r="L4484" s="30" t="s">
        <v>56</v>
      </c>
    </row>
    <row r="4485" spans="2:12" ht="13" x14ac:dyDescent="0.3">
      <c r="B4485" s="29" t="str">
        <f>Factor2Name</f>
        <v>Variety</v>
      </c>
      <c r="C4485" s="30" t="s">
        <v>2</v>
      </c>
      <c r="E4485" s="29" t="str">
        <f>Factor2Name</f>
        <v>Variety</v>
      </c>
      <c r="F4485" s="30" t="s">
        <v>2</v>
      </c>
      <c r="H4485" s="29" t="str">
        <f>Factor2Name</f>
        <v>Variety</v>
      </c>
      <c r="I4485" s="30" t="s">
        <v>2</v>
      </c>
      <c r="K4485" s="29" t="str">
        <f>Factor2Name</f>
        <v>Variety</v>
      </c>
      <c r="L4485" s="30" t="s">
        <v>2</v>
      </c>
    </row>
    <row r="4486" spans="2:12" ht="13" x14ac:dyDescent="0.3">
      <c r="B4486" s="29" t="str">
        <f>Factor3Name</f>
        <v>Fertiliser</v>
      </c>
      <c r="C4486" s="30" t="s">
        <v>45</v>
      </c>
      <c r="E4486" s="29" t="str">
        <f>Factor3Name</f>
        <v>Fertiliser</v>
      </c>
      <c r="F4486" s="30" t="s">
        <v>45</v>
      </c>
      <c r="H4486" s="29" t="str">
        <f>Factor3Name</f>
        <v>Fertiliser</v>
      </c>
      <c r="I4486" s="30" t="s">
        <v>45</v>
      </c>
      <c r="K4486" s="29" t="str">
        <f>Factor3Name</f>
        <v>Fertiliser</v>
      </c>
      <c r="L4486" s="30" t="s">
        <v>45</v>
      </c>
    </row>
    <row r="4487" spans="2:12" ht="13" x14ac:dyDescent="0.3">
      <c r="B4487" s="29" t="str">
        <f>Factor1Name</f>
        <v>Weeding</v>
      </c>
      <c r="C4487" s="30" t="s">
        <v>37</v>
      </c>
      <c r="E4487" s="29" t="str">
        <f>Factor1Name</f>
        <v>Weeding</v>
      </c>
      <c r="F4487" s="30" t="s">
        <v>37</v>
      </c>
      <c r="H4487" s="29" t="str">
        <f>Factor1Name</f>
        <v>Weeding</v>
      </c>
      <c r="I4487" s="30" t="s">
        <v>37</v>
      </c>
      <c r="K4487" s="29" t="str">
        <f>Factor1Name</f>
        <v>Weeding</v>
      </c>
      <c r="L4487" s="30" t="s">
        <v>37</v>
      </c>
    </row>
    <row r="4488" spans="2:12" ht="13" x14ac:dyDescent="0.3">
      <c r="B4488" s="25" t="s">
        <v>14</v>
      </c>
      <c r="C4488" s="26">
        <v>828.7</v>
      </c>
      <c r="E4488" s="25" t="s">
        <v>14</v>
      </c>
      <c r="F4488" s="26">
        <v>824.8</v>
      </c>
      <c r="H4488" s="25" t="s">
        <v>14</v>
      </c>
      <c r="I4488" s="26">
        <v>875.6</v>
      </c>
      <c r="K4488" s="25" t="s">
        <v>14</v>
      </c>
      <c r="L4488" s="26">
        <v>743</v>
      </c>
    </row>
    <row r="4490" spans="2:12" ht="13" x14ac:dyDescent="0.3">
      <c r="B4490" s="27" t="s">
        <v>3</v>
      </c>
      <c r="C4490" s="28">
        <v>2017</v>
      </c>
      <c r="E4490" s="27" t="s">
        <v>3</v>
      </c>
      <c r="F4490" s="28">
        <v>2017</v>
      </c>
      <c r="H4490" s="27" t="s">
        <v>3</v>
      </c>
      <c r="I4490" s="28">
        <v>2017</v>
      </c>
      <c r="K4490" s="27" t="s">
        <v>3</v>
      </c>
      <c r="L4490" s="28">
        <v>2017</v>
      </c>
    </row>
    <row r="4491" spans="2:12" ht="13" x14ac:dyDescent="0.3">
      <c r="B4491" s="29" t="str">
        <f>UnitName</f>
        <v>Plot</v>
      </c>
      <c r="C4491" s="30">
        <v>5</v>
      </c>
      <c r="E4491" s="29" t="str">
        <f>UnitName</f>
        <v>Plot</v>
      </c>
      <c r="F4491" s="30">
        <v>5</v>
      </c>
      <c r="H4491" s="29" t="str">
        <f>UnitName</f>
        <v>Plot</v>
      </c>
      <c r="I4491" s="30">
        <v>5</v>
      </c>
      <c r="K4491" s="29" t="str">
        <f>UnitName</f>
        <v>Plot</v>
      </c>
      <c r="L4491" s="30">
        <v>5</v>
      </c>
    </row>
    <row r="4492" spans="2:12" ht="13" x14ac:dyDescent="0.3">
      <c r="B4492" s="29" t="str">
        <f>BlockName</f>
        <v>Name</v>
      </c>
      <c r="C4492" s="30" t="s">
        <v>56</v>
      </c>
      <c r="E4492" s="29" t="str">
        <f>BlockName</f>
        <v>Name</v>
      </c>
      <c r="F4492" s="30" t="s">
        <v>56</v>
      </c>
      <c r="H4492" s="29" t="str">
        <f>BlockName</f>
        <v>Name</v>
      </c>
      <c r="I4492" s="30" t="s">
        <v>56</v>
      </c>
      <c r="K4492" s="29" t="str">
        <f>BlockName</f>
        <v>Name</v>
      </c>
      <c r="L4492" s="30" t="s">
        <v>56</v>
      </c>
    </row>
    <row r="4493" spans="2:12" ht="13" x14ac:dyDescent="0.3">
      <c r="B4493" s="29" t="str">
        <f>Factor2Name</f>
        <v>Variety</v>
      </c>
      <c r="C4493" s="30" t="s">
        <v>2</v>
      </c>
      <c r="E4493" s="29" t="str">
        <f>Factor2Name</f>
        <v>Variety</v>
      </c>
      <c r="F4493" s="30" t="s">
        <v>2</v>
      </c>
      <c r="H4493" s="29" t="str">
        <f>Factor2Name</f>
        <v>Variety</v>
      </c>
      <c r="I4493" s="30" t="s">
        <v>2</v>
      </c>
      <c r="K4493" s="29" t="str">
        <f>Factor2Name</f>
        <v>Variety</v>
      </c>
      <c r="L4493" s="30" t="s">
        <v>2</v>
      </c>
    </row>
    <row r="4494" spans="2:12" ht="13" x14ac:dyDescent="0.3">
      <c r="B4494" s="29" t="str">
        <f>Factor3Name</f>
        <v>Fertiliser</v>
      </c>
      <c r="C4494" s="30" t="s">
        <v>45</v>
      </c>
      <c r="E4494" s="29" t="str">
        <f>Factor3Name</f>
        <v>Fertiliser</v>
      </c>
      <c r="F4494" s="30" t="s">
        <v>45</v>
      </c>
      <c r="H4494" s="29" t="str">
        <f>Factor3Name</f>
        <v>Fertiliser</v>
      </c>
      <c r="I4494" s="30" t="s">
        <v>45</v>
      </c>
      <c r="K4494" s="29" t="str">
        <f>Factor3Name</f>
        <v>Fertiliser</v>
      </c>
      <c r="L4494" s="30" t="s">
        <v>45</v>
      </c>
    </row>
    <row r="4495" spans="2:12" ht="13" x14ac:dyDescent="0.3">
      <c r="B4495" s="29" t="str">
        <f>Factor1Name</f>
        <v>Weeding</v>
      </c>
      <c r="C4495" s="30" t="s">
        <v>37</v>
      </c>
      <c r="E4495" s="29" t="str">
        <f>Factor1Name</f>
        <v>Weeding</v>
      </c>
      <c r="F4495" s="30" t="s">
        <v>37</v>
      </c>
      <c r="H4495" s="29" t="str">
        <f>Factor1Name</f>
        <v>Weeding</v>
      </c>
      <c r="I4495" s="30" t="s">
        <v>37</v>
      </c>
      <c r="K4495" s="29" t="str">
        <f>Factor1Name</f>
        <v>Weeding</v>
      </c>
      <c r="L4495" s="30" t="s">
        <v>37</v>
      </c>
    </row>
    <row r="4496" spans="2:12" ht="13" x14ac:dyDescent="0.3">
      <c r="B4496" s="25" t="s">
        <v>14</v>
      </c>
      <c r="C4496" s="26">
        <v>754</v>
      </c>
      <c r="E4496" s="25" t="s">
        <v>14</v>
      </c>
      <c r="F4496" s="26">
        <v>787.1</v>
      </c>
      <c r="H4496" s="25" t="s">
        <v>14</v>
      </c>
      <c r="I4496" s="26">
        <v>808.5</v>
      </c>
      <c r="K4496" s="25" t="s">
        <v>14</v>
      </c>
      <c r="L4496" s="26">
        <v>754.7</v>
      </c>
    </row>
    <row r="4498" spans="2:12" ht="13" x14ac:dyDescent="0.3">
      <c r="B4498" s="27" t="s">
        <v>3</v>
      </c>
      <c r="C4498" s="28">
        <v>2017</v>
      </c>
      <c r="E4498" s="27" t="s">
        <v>3</v>
      </c>
      <c r="F4498" s="28">
        <v>2017</v>
      </c>
      <c r="H4498" s="27" t="s">
        <v>3</v>
      </c>
      <c r="I4498" s="28">
        <v>2017</v>
      </c>
      <c r="K4498" s="27" t="s">
        <v>3</v>
      </c>
      <c r="L4498" s="28">
        <v>2017</v>
      </c>
    </row>
    <row r="4499" spans="2:12" ht="13" x14ac:dyDescent="0.3">
      <c r="B4499" s="29" t="str">
        <f>UnitName</f>
        <v>Plot</v>
      </c>
      <c r="C4499" s="30">
        <v>5</v>
      </c>
      <c r="E4499" s="29" t="str">
        <f>UnitName</f>
        <v>Plot</v>
      </c>
      <c r="F4499" s="30">
        <v>5</v>
      </c>
      <c r="H4499" s="29" t="str">
        <f>UnitName</f>
        <v>Plot</v>
      </c>
      <c r="I4499" s="30">
        <v>5</v>
      </c>
      <c r="K4499" s="29" t="str">
        <f>UnitName</f>
        <v>Plot</v>
      </c>
      <c r="L4499" s="30">
        <v>5</v>
      </c>
    </row>
    <row r="4500" spans="2:12" ht="13" x14ac:dyDescent="0.3">
      <c r="B4500" s="29" t="str">
        <f>BlockName</f>
        <v>Name</v>
      </c>
      <c r="C4500" s="30" t="s">
        <v>56</v>
      </c>
      <c r="E4500" s="29" t="str">
        <f>BlockName</f>
        <v>Name</v>
      </c>
      <c r="F4500" s="30" t="s">
        <v>56</v>
      </c>
      <c r="H4500" s="29" t="str">
        <f>BlockName</f>
        <v>Name</v>
      </c>
      <c r="I4500" s="30" t="s">
        <v>56</v>
      </c>
      <c r="K4500" s="29" t="str">
        <f>BlockName</f>
        <v>Name</v>
      </c>
      <c r="L4500" s="30" t="s">
        <v>56</v>
      </c>
    </row>
    <row r="4501" spans="2:12" ht="13" x14ac:dyDescent="0.3">
      <c r="B4501" s="29" t="str">
        <f>Factor2Name</f>
        <v>Variety</v>
      </c>
      <c r="C4501" s="30" t="s">
        <v>2</v>
      </c>
      <c r="E4501" s="29" t="str">
        <f>Factor2Name</f>
        <v>Variety</v>
      </c>
      <c r="F4501" s="30" t="s">
        <v>2</v>
      </c>
      <c r="H4501" s="29" t="str">
        <f>Factor2Name</f>
        <v>Variety</v>
      </c>
      <c r="I4501" s="30" t="s">
        <v>2</v>
      </c>
      <c r="K4501" s="29" t="str">
        <f>Factor2Name</f>
        <v>Variety</v>
      </c>
      <c r="L4501" s="30" t="s">
        <v>2</v>
      </c>
    </row>
    <row r="4502" spans="2:12" ht="13" x14ac:dyDescent="0.3">
      <c r="B4502" s="29" t="str">
        <f>Factor3Name</f>
        <v>Fertiliser</v>
      </c>
      <c r="C4502" s="30" t="s">
        <v>45</v>
      </c>
      <c r="E4502" s="29" t="str">
        <f>Factor3Name</f>
        <v>Fertiliser</v>
      </c>
      <c r="F4502" s="30" t="s">
        <v>45</v>
      </c>
      <c r="H4502" s="29" t="str">
        <f>Factor3Name</f>
        <v>Fertiliser</v>
      </c>
      <c r="I4502" s="30" t="s">
        <v>45</v>
      </c>
      <c r="K4502" s="29" t="str">
        <f>Factor3Name</f>
        <v>Fertiliser</v>
      </c>
      <c r="L4502" s="30" t="s">
        <v>45</v>
      </c>
    </row>
    <row r="4503" spans="2:12" ht="13" x14ac:dyDescent="0.3">
      <c r="B4503" s="29" t="str">
        <f>Factor1Name</f>
        <v>Weeding</v>
      </c>
      <c r="C4503" s="30" t="s">
        <v>37</v>
      </c>
      <c r="E4503" s="29" t="str">
        <f>Factor1Name</f>
        <v>Weeding</v>
      </c>
      <c r="F4503" s="30" t="s">
        <v>37</v>
      </c>
      <c r="H4503" s="29" t="str">
        <f>Factor1Name</f>
        <v>Weeding</v>
      </c>
      <c r="I4503" s="30" t="s">
        <v>37</v>
      </c>
      <c r="K4503" s="29" t="str">
        <f>Factor1Name</f>
        <v>Weeding</v>
      </c>
      <c r="L4503" s="30" t="s">
        <v>37</v>
      </c>
    </row>
    <row r="4504" spans="2:12" ht="13" x14ac:dyDescent="0.3">
      <c r="B4504" s="25" t="s">
        <v>14</v>
      </c>
      <c r="C4504" s="26">
        <v>799.1</v>
      </c>
      <c r="E4504" s="25" t="s">
        <v>14</v>
      </c>
      <c r="F4504" s="26">
        <v>743.6</v>
      </c>
      <c r="H4504" s="25" t="s">
        <v>14</v>
      </c>
      <c r="I4504" s="26">
        <v>714</v>
      </c>
      <c r="K4504" s="25" t="s">
        <v>14</v>
      </c>
      <c r="L4504" s="26">
        <v>653</v>
      </c>
    </row>
    <row r="4506" spans="2:12" ht="13" x14ac:dyDescent="0.3">
      <c r="B4506" s="27" t="s">
        <v>3</v>
      </c>
      <c r="C4506" s="28">
        <v>2017</v>
      </c>
      <c r="E4506" s="27" t="s">
        <v>3</v>
      </c>
      <c r="F4506" s="28">
        <v>2017</v>
      </c>
      <c r="H4506" s="27" t="s">
        <v>3</v>
      </c>
      <c r="I4506" s="28">
        <v>2017</v>
      </c>
      <c r="K4506" s="27" t="s">
        <v>3</v>
      </c>
      <c r="L4506" s="28">
        <v>2017</v>
      </c>
    </row>
    <row r="4507" spans="2:12" ht="13" x14ac:dyDescent="0.3">
      <c r="B4507" s="29" t="str">
        <f>UnitName</f>
        <v>Plot</v>
      </c>
      <c r="C4507" s="30">
        <v>5</v>
      </c>
      <c r="E4507" s="29" t="str">
        <f>UnitName</f>
        <v>Plot</v>
      </c>
      <c r="F4507" s="30">
        <v>5</v>
      </c>
      <c r="H4507" s="29" t="str">
        <f>UnitName</f>
        <v>Plot</v>
      </c>
      <c r="I4507" s="30">
        <v>5</v>
      </c>
      <c r="K4507" s="29" t="str">
        <f>UnitName</f>
        <v>Plot</v>
      </c>
      <c r="L4507" s="30">
        <v>5</v>
      </c>
    </row>
    <row r="4508" spans="2:12" ht="13" x14ac:dyDescent="0.3">
      <c r="B4508" s="29" t="str">
        <f>BlockName</f>
        <v>Name</v>
      </c>
      <c r="C4508" s="30" t="s">
        <v>56</v>
      </c>
      <c r="E4508" s="29" t="str">
        <f>BlockName</f>
        <v>Name</v>
      </c>
      <c r="F4508" s="30" t="s">
        <v>56</v>
      </c>
      <c r="H4508" s="29" t="str">
        <f>BlockName</f>
        <v>Name</v>
      </c>
      <c r="I4508" s="30" t="s">
        <v>56</v>
      </c>
      <c r="K4508" s="29" t="str">
        <f>BlockName</f>
        <v>Name</v>
      </c>
      <c r="L4508" s="30" t="s">
        <v>56</v>
      </c>
    </row>
    <row r="4509" spans="2:12" ht="13" x14ac:dyDescent="0.3">
      <c r="B4509" s="29" t="str">
        <f>Factor2Name</f>
        <v>Variety</v>
      </c>
      <c r="C4509" s="30" t="s">
        <v>2</v>
      </c>
      <c r="E4509" s="29" t="str">
        <f>Factor2Name</f>
        <v>Variety</v>
      </c>
      <c r="F4509" s="30" t="s">
        <v>2</v>
      </c>
      <c r="H4509" s="29" t="str">
        <f>Factor2Name</f>
        <v>Variety</v>
      </c>
      <c r="I4509" s="30" t="s">
        <v>2</v>
      </c>
      <c r="K4509" s="29" t="str">
        <f>Factor2Name</f>
        <v>Variety</v>
      </c>
      <c r="L4509" s="30" t="s">
        <v>2</v>
      </c>
    </row>
    <row r="4510" spans="2:12" ht="13" x14ac:dyDescent="0.3">
      <c r="B4510" s="29" t="str">
        <f>Factor3Name</f>
        <v>Fertiliser</v>
      </c>
      <c r="C4510" s="30" t="s">
        <v>45</v>
      </c>
      <c r="E4510" s="29" t="str">
        <f>Factor3Name</f>
        <v>Fertiliser</v>
      </c>
      <c r="F4510" s="30" t="s">
        <v>45</v>
      </c>
      <c r="H4510" s="29" t="str">
        <f>Factor3Name</f>
        <v>Fertiliser</v>
      </c>
      <c r="I4510" s="30" t="s">
        <v>45</v>
      </c>
      <c r="K4510" s="29" t="str">
        <f>Factor3Name</f>
        <v>Fertiliser</v>
      </c>
      <c r="L4510" s="30" t="s">
        <v>45</v>
      </c>
    </row>
    <row r="4511" spans="2:12" ht="13" x14ac:dyDescent="0.3">
      <c r="B4511" s="29" t="str">
        <f>Factor1Name</f>
        <v>Weeding</v>
      </c>
      <c r="C4511" s="30" t="s">
        <v>37</v>
      </c>
      <c r="E4511" s="29" t="str">
        <f>Factor1Name</f>
        <v>Weeding</v>
      </c>
      <c r="F4511" s="30" t="s">
        <v>37</v>
      </c>
      <c r="H4511" s="29" t="str">
        <f>Factor1Name</f>
        <v>Weeding</v>
      </c>
      <c r="I4511" s="30" t="s">
        <v>37</v>
      </c>
      <c r="K4511" s="29" t="str">
        <f>Factor1Name</f>
        <v>Weeding</v>
      </c>
      <c r="L4511" s="30" t="s">
        <v>37</v>
      </c>
    </row>
    <row r="4512" spans="2:12" ht="13" x14ac:dyDescent="0.3">
      <c r="B4512" s="25" t="s">
        <v>14</v>
      </c>
      <c r="C4512" s="26">
        <v>755.1</v>
      </c>
      <c r="E4512" s="25" t="s">
        <v>14</v>
      </c>
      <c r="F4512" s="26">
        <v>901.8</v>
      </c>
      <c r="H4512" s="25" t="s">
        <v>14</v>
      </c>
      <c r="I4512" s="26">
        <v>829.7</v>
      </c>
      <c r="K4512" s="25" t="s">
        <v>14</v>
      </c>
      <c r="L4512" s="26">
        <v>869.2</v>
      </c>
    </row>
    <row r="4514" spans="2:12" ht="13" x14ac:dyDescent="0.3">
      <c r="B4514" s="27" t="s">
        <v>3</v>
      </c>
      <c r="C4514" s="28">
        <v>2017</v>
      </c>
      <c r="E4514" s="27" t="s">
        <v>3</v>
      </c>
      <c r="F4514" s="28">
        <v>2017</v>
      </c>
      <c r="H4514" s="27" t="s">
        <v>3</v>
      </c>
      <c r="I4514" s="28">
        <v>2017</v>
      </c>
      <c r="K4514" s="27" t="s">
        <v>3</v>
      </c>
      <c r="L4514" s="28">
        <v>2017</v>
      </c>
    </row>
    <row r="4515" spans="2:12" ht="13" x14ac:dyDescent="0.3">
      <c r="B4515" s="29" t="str">
        <f>UnitName</f>
        <v>Plot</v>
      </c>
      <c r="C4515" s="30">
        <v>5</v>
      </c>
      <c r="E4515" s="29" t="str">
        <f>UnitName</f>
        <v>Plot</v>
      </c>
      <c r="F4515" s="30">
        <v>5</v>
      </c>
      <c r="H4515" s="29" t="str">
        <f>UnitName</f>
        <v>Plot</v>
      </c>
      <c r="I4515" s="30">
        <v>5</v>
      </c>
      <c r="K4515" s="29" t="str">
        <f>UnitName</f>
        <v>Plot</v>
      </c>
      <c r="L4515" s="30">
        <v>5</v>
      </c>
    </row>
    <row r="4516" spans="2:12" ht="13" x14ac:dyDescent="0.3">
      <c r="B4516" s="29" t="str">
        <f>BlockName</f>
        <v>Name</v>
      </c>
      <c r="C4516" s="30" t="s">
        <v>56</v>
      </c>
      <c r="E4516" s="29" t="str">
        <f>BlockName</f>
        <v>Name</v>
      </c>
      <c r="F4516" s="30" t="s">
        <v>56</v>
      </c>
      <c r="H4516" s="29" t="str">
        <f>BlockName</f>
        <v>Name</v>
      </c>
      <c r="I4516" s="30" t="s">
        <v>56</v>
      </c>
      <c r="K4516" s="29" t="str">
        <f>BlockName</f>
        <v>Name</v>
      </c>
      <c r="L4516" s="30" t="s">
        <v>56</v>
      </c>
    </row>
    <row r="4517" spans="2:12" ht="13" x14ac:dyDescent="0.3">
      <c r="B4517" s="29" t="str">
        <f>Factor2Name</f>
        <v>Variety</v>
      </c>
      <c r="C4517" s="30" t="s">
        <v>2</v>
      </c>
      <c r="E4517" s="29" t="str">
        <f>Factor2Name</f>
        <v>Variety</v>
      </c>
      <c r="F4517" s="30" t="s">
        <v>2</v>
      </c>
      <c r="H4517" s="29" t="str">
        <f>Factor2Name</f>
        <v>Variety</v>
      </c>
      <c r="I4517" s="30" t="s">
        <v>2</v>
      </c>
      <c r="K4517" s="29" t="str">
        <f>Factor2Name</f>
        <v>Variety</v>
      </c>
      <c r="L4517" s="30" t="s">
        <v>2</v>
      </c>
    </row>
    <row r="4518" spans="2:12" ht="13" x14ac:dyDescent="0.3">
      <c r="B4518" s="29" t="str">
        <f>Factor3Name</f>
        <v>Fertiliser</v>
      </c>
      <c r="C4518" s="30" t="s">
        <v>45</v>
      </c>
      <c r="E4518" s="29" t="str">
        <f>Factor3Name</f>
        <v>Fertiliser</v>
      </c>
      <c r="F4518" s="30" t="s">
        <v>45</v>
      </c>
      <c r="H4518" s="29" t="str">
        <f>Factor3Name</f>
        <v>Fertiliser</v>
      </c>
      <c r="I4518" s="30" t="s">
        <v>45</v>
      </c>
      <c r="K4518" s="29" t="str">
        <f>Factor3Name</f>
        <v>Fertiliser</v>
      </c>
      <c r="L4518" s="30" t="s">
        <v>45</v>
      </c>
    </row>
    <row r="4519" spans="2:12" ht="13" x14ac:dyDescent="0.3">
      <c r="B4519" s="29" t="str">
        <f>Factor1Name</f>
        <v>Weeding</v>
      </c>
      <c r="C4519" s="30" t="s">
        <v>37</v>
      </c>
      <c r="E4519" s="29" t="str">
        <f>Factor1Name</f>
        <v>Weeding</v>
      </c>
      <c r="F4519" s="30" t="s">
        <v>37</v>
      </c>
      <c r="H4519" s="29" t="str">
        <f>Factor1Name</f>
        <v>Weeding</v>
      </c>
      <c r="I4519" s="30" t="s">
        <v>37</v>
      </c>
      <c r="K4519" s="29" t="str">
        <f>Factor1Name</f>
        <v>Weeding</v>
      </c>
      <c r="L4519" s="30" t="s">
        <v>37</v>
      </c>
    </row>
    <row r="4520" spans="2:12" ht="13" x14ac:dyDescent="0.3">
      <c r="B4520" s="25" t="s">
        <v>14</v>
      </c>
      <c r="C4520" s="26">
        <v>844.3</v>
      </c>
      <c r="E4520" s="25" t="s">
        <v>14</v>
      </c>
      <c r="F4520" s="26">
        <v>910.7</v>
      </c>
      <c r="H4520" s="25" t="s">
        <v>14</v>
      </c>
      <c r="I4520" s="26">
        <v>837</v>
      </c>
      <c r="K4520" s="25" t="s">
        <v>14</v>
      </c>
      <c r="L4520" s="26">
        <v>840.8</v>
      </c>
    </row>
    <row r="4522" spans="2:12" ht="13" x14ac:dyDescent="0.3">
      <c r="B4522" s="27" t="s">
        <v>3</v>
      </c>
      <c r="C4522" s="28">
        <v>2017</v>
      </c>
      <c r="E4522" s="27" t="s">
        <v>3</v>
      </c>
      <c r="F4522" s="28">
        <v>2017</v>
      </c>
      <c r="H4522" s="27" t="s">
        <v>3</v>
      </c>
      <c r="I4522" s="28">
        <v>2017</v>
      </c>
      <c r="K4522" s="27" t="s">
        <v>3</v>
      </c>
      <c r="L4522" s="28">
        <v>2017</v>
      </c>
    </row>
    <row r="4523" spans="2:12" ht="13" x14ac:dyDescent="0.3">
      <c r="B4523" s="29" t="str">
        <f>UnitName</f>
        <v>Plot</v>
      </c>
      <c r="C4523" s="30">
        <v>6</v>
      </c>
      <c r="E4523" s="29" t="str">
        <f>UnitName</f>
        <v>Plot</v>
      </c>
      <c r="F4523" s="30">
        <v>6</v>
      </c>
      <c r="H4523" s="29" t="str">
        <f>UnitName</f>
        <v>Plot</v>
      </c>
      <c r="I4523" s="30">
        <v>6</v>
      </c>
      <c r="K4523" s="29" t="str">
        <f>UnitName</f>
        <v>Plot</v>
      </c>
      <c r="L4523" s="30">
        <v>6</v>
      </c>
    </row>
    <row r="4524" spans="2:12" ht="13" x14ac:dyDescent="0.3">
      <c r="B4524" s="29" t="str">
        <f>BlockName</f>
        <v>Name</v>
      </c>
      <c r="C4524" s="30" t="s">
        <v>56</v>
      </c>
      <c r="E4524" s="29" t="str">
        <f>BlockName</f>
        <v>Name</v>
      </c>
      <c r="F4524" s="30" t="s">
        <v>56</v>
      </c>
      <c r="H4524" s="29" t="str">
        <f>BlockName</f>
        <v>Name</v>
      </c>
      <c r="I4524" s="30" t="s">
        <v>56</v>
      </c>
      <c r="K4524" s="29" t="str">
        <f>BlockName</f>
        <v>Name</v>
      </c>
      <c r="L4524" s="30" t="s">
        <v>56</v>
      </c>
    </row>
    <row r="4525" spans="2:12" ht="13" x14ac:dyDescent="0.3">
      <c r="B4525" s="29" t="str">
        <f>Factor2Name</f>
        <v>Variety</v>
      </c>
      <c r="C4525" s="30" t="s">
        <v>2</v>
      </c>
      <c r="E4525" s="29" t="str">
        <f>Factor2Name</f>
        <v>Variety</v>
      </c>
      <c r="F4525" s="30" t="s">
        <v>2</v>
      </c>
      <c r="H4525" s="29" t="str">
        <f>Factor2Name</f>
        <v>Variety</v>
      </c>
      <c r="I4525" s="30" t="s">
        <v>2</v>
      </c>
      <c r="K4525" s="29" t="str">
        <f>Factor2Name</f>
        <v>Variety</v>
      </c>
      <c r="L4525" s="30" t="s">
        <v>2</v>
      </c>
    </row>
    <row r="4526" spans="2:12" ht="13" x14ac:dyDescent="0.3">
      <c r="B4526" s="29" t="str">
        <f>Factor3Name</f>
        <v>Fertiliser</v>
      </c>
      <c r="C4526" s="30" t="s">
        <v>45</v>
      </c>
      <c r="E4526" s="29" t="str">
        <f>Factor3Name</f>
        <v>Fertiliser</v>
      </c>
      <c r="F4526" s="30" t="s">
        <v>45</v>
      </c>
      <c r="H4526" s="29" t="str">
        <f>Factor3Name</f>
        <v>Fertiliser</v>
      </c>
      <c r="I4526" s="30" t="s">
        <v>45</v>
      </c>
      <c r="K4526" s="29" t="str">
        <f>Factor3Name</f>
        <v>Fertiliser</v>
      </c>
      <c r="L4526" s="30" t="s">
        <v>45</v>
      </c>
    </row>
    <row r="4527" spans="2:12" ht="13" x14ac:dyDescent="0.3">
      <c r="B4527" s="29" t="str">
        <f>Factor1Name</f>
        <v>Weeding</v>
      </c>
      <c r="C4527" s="30" t="s">
        <v>37</v>
      </c>
      <c r="E4527" s="29" t="str">
        <f>Factor1Name</f>
        <v>Weeding</v>
      </c>
      <c r="F4527" s="30" t="s">
        <v>37</v>
      </c>
      <c r="H4527" s="29" t="str">
        <f>Factor1Name</f>
        <v>Weeding</v>
      </c>
      <c r="I4527" s="30" t="s">
        <v>37</v>
      </c>
      <c r="K4527" s="29" t="str">
        <f>Factor1Name</f>
        <v>Weeding</v>
      </c>
      <c r="L4527" s="30" t="s">
        <v>37</v>
      </c>
    </row>
    <row r="4528" spans="2:12" ht="13" x14ac:dyDescent="0.3">
      <c r="B4528" s="25" t="s">
        <v>14</v>
      </c>
      <c r="C4528" s="26">
        <v>734.4</v>
      </c>
      <c r="E4528" s="25" t="s">
        <v>14</v>
      </c>
      <c r="F4528" s="26">
        <v>795.4</v>
      </c>
      <c r="H4528" s="25" t="s">
        <v>14</v>
      </c>
      <c r="I4528" s="26">
        <v>951.9</v>
      </c>
      <c r="K4528" s="25" t="s">
        <v>14</v>
      </c>
      <c r="L4528" s="26">
        <v>829.9</v>
      </c>
    </row>
    <row r="4530" spans="2:12" ht="13" x14ac:dyDescent="0.3">
      <c r="B4530" s="27" t="s">
        <v>3</v>
      </c>
      <c r="C4530" s="28">
        <v>2017</v>
      </c>
      <c r="E4530" s="27" t="s">
        <v>3</v>
      </c>
      <c r="F4530" s="28">
        <v>2017</v>
      </c>
      <c r="H4530" s="27" t="s">
        <v>3</v>
      </c>
      <c r="I4530" s="28">
        <v>2017</v>
      </c>
      <c r="K4530" s="27" t="s">
        <v>3</v>
      </c>
      <c r="L4530" s="28">
        <v>2017</v>
      </c>
    </row>
    <row r="4531" spans="2:12" ht="13" x14ac:dyDescent="0.3">
      <c r="B4531" s="29" t="str">
        <f>UnitName</f>
        <v>Plot</v>
      </c>
      <c r="C4531" s="30">
        <v>6</v>
      </c>
      <c r="E4531" s="29" t="str">
        <f>UnitName</f>
        <v>Plot</v>
      </c>
      <c r="F4531" s="30">
        <v>6</v>
      </c>
      <c r="H4531" s="29" t="str">
        <f>UnitName</f>
        <v>Plot</v>
      </c>
      <c r="I4531" s="30">
        <v>6</v>
      </c>
      <c r="K4531" s="29" t="str">
        <f>UnitName</f>
        <v>Plot</v>
      </c>
      <c r="L4531" s="30">
        <v>6</v>
      </c>
    </row>
    <row r="4532" spans="2:12" ht="13" x14ac:dyDescent="0.3">
      <c r="B4532" s="29" t="str">
        <f>BlockName</f>
        <v>Name</v>
      </c>
      <c r="C4532" s="30" t="s">
        <v>56</v>
      </c>
      <c r="E4532" s="29" t="str">
        <f>BlockName</f>
        <v>Name</v>
      </c>
      <c r="F4532" s="30" t="s">
        <v>56</v>
      </c>
      <c r="H4532" s="29" t="str">
        <f>BlockName</f>
        <v>Name</v>
      </c>
      <c r="I4532" s="30" t="s">
        <v>56</v>
      </c>
      <c r="K4532" s="29" t="str">
        <f>BlockName</f>
        <v>Name</v>
      </c>
      <c r="L4532" s="30" t="s">
        <v>56</v>
      </c>
    </row>
    <row r="4533" spans="2:12" ht="13" x14ac:dyDescent="0.3">
      <c r="B4533" s="29" t="str">
        <f>Factor2Name</f>
        <v>Variety</v>
      </c>
      <c r="C4533" s="30" t="s">
        <v>2</v>
      </c>
      <c r="E4533" s="29" t="str">
        <f>Factor2Name</f>
        <v>Variety</v>
      </c>
      <c r="F4533" s="30" t="s">
        <v>2</v>
      </c>
      <c r="H4533" s="29" t="str">
        <f>Factor2Name</f>
        <v>Variety</v>
      </c>
      <c r="I4533" s="30" t="s">
        <v>2</v>
      </c>
      <c r="K4533" s="29" t="str">
        <f>Factor2Name</f>
        <v>Variety</v>
      </c>
      <c r="L4533" s="30" t="s">
        <v>2</v>
      </c>
    </row>
    <row r="4534" spans="2:12" ht="13" x14ac:dyDescent="0.3">
      <c r="B4534" s="29" t="str">
        <f>Factor3Name</f>
        <v>Fertiliser</v>
      </c>
      <c r="C4534" s="30" t="s">
        <v>45</v>
      </c>
      <c r="E4534" s="29" t="str">
        <f>Factor3Name</f>
        <v>Fertiliser</v>
      </c>
      <c r="F4534" s="30" t="s">
        <v>45</v>
      </c>
      <c r="H4534" s="29" t="str">
        <f>Factor3Name</f>
        <v>Fertiliser</v>
      </c>
      <c r="I4534" s="30" t="s">
        <v>45</v>
      </c>
      <c r="K4534" s="29" t="str">
        <f>Factor3Name</f>
        <v>Fertiliser</v>
      </c>
      <c r="L4534" s="30" t="s">
        <v>45</v>
      </c>
    </row>
    <row r="4535" spans="2:12" ht="13" x14ac:dyDescent="0.3">
      <c r="B4535" s="29" t="str">
        <f>Factor1Name</f>
        <v>Weeding</v>
      </c>
      <c r="C4535" s="30" t="s">
        <v>37</v>
      </c>
      <c r="E4535" s="29" t="str">
        <f>Factor1Name</f>
        <v>Weeding</v>
      </c>
      <c r="F4535" s="30" t="s">
        <v>37</v>
      </c>
      <c r="H4535" s="29" t="str">
        <f>Factor1Name</f>
        <v>Weeding</v>
      </c>
      <c r="I4535" s="30" t="s">
        <v>37</v>
      </c>
      <c r="K4535" s="29" t="str">
        <f>Factor1Name</f>
        <v>Weeding</v>
      </c>
      <c r="L4535" s="30" t="s">
        <v>37</v>
      </c>
    </row>
    <row r="4536" spans="2:12" ht="13" x14ac:dyDescent="0.3">
      <c r="B4536" s="25" t="s">
        <v>14</v>
      </c>
      <c r="C4536" s="26">
        <v>686.5</v>
      </c>
      <c r="E4536" s="25" t="s">
        <v>14</v>
      </c>
      <c r="F4536" s="26">
        <v>910</v>
      </c>
      <c r="H4536" s="25" t="s">
        <v>14</v>
      </c>
      <c r="I4536" s="26">
        <v>625.29999999999995</v>
      </c>
      <c r="K4536" s="25" t="s">
        <v>14</v>
      </c>
      <c r="L4536" s="26">
        <v>883.2</v>
      </c>
    </row>
    <row r="4538" spans="2:12" ht="13" x14ac:dyDescent="0.3">
      <c r="B4538" s="27" t="s">
        <v>3</v>
      </c>
      <c r="C4538" s="28">
        <v>2017</v>
      </c>
      <c r="E4538" s="27" t="s">
        <v>3</v>
      </c>
      <c r="F4538" s="28">
        <v>2017</v>
      </c>
      <c r="H4538" s="27" t="s">
        <v>3</v>
      </c>
      <c r="I4538" s="28">
        <v>2017</v>
      </c>
      <c r="K4538" s="27" t="s">
        <v>3</v>
      </c>
      <c r="L4538" s="28">
        <v>2017</v>
      </c>
    </row>
    <row r="4539" spans="2:12" ht="13" x14ac:dyDescent="0.3">
      <c r="B4539" s="29" t="str">
        <f>UnitName</f>
        <v>Plot</v>
      </c>
      <c r="C4539" s="30">
        <v>6</v>
      </c>
      <c r="E4539" s="29" t="str">
        <f>UnitName</f>
        <v>Plot</v>
      </c>
      <c r="F4539" s="30">
        <v>6</v>
      </c>
      <c r="H4539" s="29" t="str">
        <f>UnitName</f>
        <v>Plot</v>
      </c>
      <c r="I4539" s="30">
        <v>6</v>
      </c>
      <c r="K4539" s="29" t="str">
        <f>UnitName</f>
        <v>Plot</v>
      </c>
      <c r="L4539" s="30">
        <v>6</v>
      </c>
    </row>
    <row r="4540" spans="2:12" ht="13" x14ac:dyDescent="0.3">
      <c r="B4540" s="29" t="str">
        <f>BlockName</f>
        <v>Name</v>
      </c>
      <c r="C4540" s="30" t="s">
        <v>56</v>
      </c>
      <c r="E4540" s="29" t="str">
        <f>BlockName</f>
        <v>Name</v>
      </c>
      <c r="F4540" s="30" t="s">
        <v>56</v>
      </c>
      <c r="H4540" s="29" t="str">
        <f>BlockName</f>
        <v>Name</v>
      </c>
      <c r="I4540" s="30" t="s">
        <v>56</v>
      </c>
      <c r="K4540" s="29" t="str">
        <f>BlockName</f>
        <v>Name</v>
      </c>
      <c r="L4540" s="30" t="s">
        <v>56</v>
      </c>
    </row>
    <row r="4541" spans="2:12" ht="13" x14ac:dyDescent="0.3">
      <c r="B4541" s="29" t="str">
        <f>Factor2Name</f>
        <v>Variety</v>
      </c>
      <c r="C4541" s="30" t="s">
        <v>2</v>
      </c>
      <c r="E4541" s="29" t="str">
        <f>Factor2Name</f>
        <v>Variety</v>
      </c>
      <c r="F4541" s="30" t="s">
        <v>2</v>
      </c>
      <c r="H4541" s="29" t="str">
        <f>Factor2Name</f>
        <v>Variety</v>
      </c>
      <c r="I4541" s="30" t="s">
        <v>2</v>
      </c>
      <c r="K4541" s="29" t="str">
        <f>Factor2Name</f>
        <v>Variety</v>
      </c>
      <c r="L4541" s="30" t="s">
        <v>2</v>
      </c>
    </row>
    <row r="4542" spans="2:12" ht="13" x14ac:dyDescent="0.3">
      <c r="B4542" s="29" t="str">
        <f>Factor3Name</f>
        <v>Fertiliser</v>
      </c>
      <c r="C4542" s="30" t="s">
        <v>45</v>
      </c>
      <c r="E4542" s="29" t="str">
        <f>Factor3Name</f>
        <v>Fertiliser</v>
      </c>
      <c r="F4542" s="30" t="s">
        <v>45</v>
      </c>
      <c r="H4542" s="29" t="str">
        <f>Factor3Name</f>
        <v>Fertiliser</v>
      </c>
      <c r="I4542" s="30" t="s">
        <v>45</v>
      </c>
      <c r="K4542" s="29" t="str">
        <f>Factor3Name</f>
        <v>Fertiliser</v>
      </c>
      <c r="L4542" s="30" t="s">
        <v>45</v>
      </c>
    </row>
    <row r="4543" spans="2:12" ht="13" x14ac:dyDescent="0.3">
      <c r="B4543" s="29" t="str">
        <f>Factor1Name</f>
        <v>Weeding</v>
      </c>
      <c r="C4543" s="30" t="s">
        <v>37</v>
      </c>
      <c r="E4543" s="29" t="str">
        <f>Factor1Name</f>
        <v>Weeding</v>
      </c>
      <c r="F4543" s="30" t="s">
        <v>37</v>
      </c>
      <c r="H4543" s="29" t="str">
        <f>Factor1Name</f>
        <v>Weeding</v>
      </c>
      <c r="I4543" s="30" t="s">
        <v>37</v>
      </c>
      <c r="K4543" s="29" t="str">
        <f>Factor1Name</f>
        <v>Weeding</v>
      </c>
      <c r="L4543" s="30" t="s">
        <v>37</v>
      </c>
    </row>
    <row r="4544" spans="2:12" ht="13" x14ac:dyDescent="0.3">
      <c r="B4544" s="25" t="s">
        <v>14</v>
      </c>
      <c r="C4544" s="26">
        <v>764</v>
      </c>
      <c r="E4544" s="25" t="s">
        <v>14</v>
      </c>
      <c r="F4544" s="26">
        <v>678</v>
      </c>
      <c r="H4544" s="25" t="s">
        <v>14</v>
      </c>
      <c r="I4544" s="26">
        <v>860.6</v>
      </c>
      <c r="K4544" s="25" t="s">
        <v>14</v>
      </c>
      <c r="L4544" s="26">
        <v>852.8</v>
      </c>
    </row>
    <row r="4546" spans="2:12" ht="13" x14ac:dyDescent="0.3">
      <c r="B4546" s="27" t="s">
        <v>3</v>
      </c>
      <c r="C4546" s="28">
        <v>2017</v>
      </c>
      <c r="E4546" s="27" t="s">
        <v>3</v>
      </c>
      <c r="F4546" s="28">
        <v>2017</v>
      </c>
      <c r="H4546" s="27" t="s">
        <v>3</v>
      </c>
      <c r="I4546" s="28">
        <v>2017</v>
      </c>
      <c r="K4546" s="27" t="s">
        <v>3</v>
      </c>
      <c r="L4546" s="28">
        <v>2017</v>
      </c>
    </row>
    <row r="4547" spans="2:12" ht="13" x14ac:dyDescent="0.3">
      <c r="B4547" s="29" t="str">
        <f>UnitName</f>
        <v>Plot</v>
      </c>
      <c r="C4547" s="30">
        <v>6</v>
      </c>
      <c r="E4547" s="29" t="str">
        <f>UnitName</f>
        <v>Plot</v>
      </c>
      <c r="F4547" s="30">
        <v>6</v>
      </c>
      <c r="H4547" s="29" t="str">
        <f>UnitName</f>
        <v>Plot</v>
      </c>
      <c r="I4547" s="30">
        <v>6</v>
      </c>
      <c r="K4547" s="29" t="str">
        <f>UnitName</f>
        <v>Plot</v>
      </c>
      <c r="L4547" s="30">
        <v>6</v>
      </c>
    </row>
    <row r="4548" spans="2:12" ht="13" x14ac:dyDescent="0.3">
      <c r="B4548" s="29" t="str">
        <f>BlockName</f>
        <v>Name</v>
      </c>
      <c r="C4548" s="30" t="s">
        <v>56</v>
      </c>
      <c r="E4548" s="29" t="str">
        <f>BlockName</f>
        <v>Name</v>
      </c>
      <c r="F4548" s="30" t="s">
        <v>56</v>
      </c>
      <c r="H4548" s="29" t="str">
        <f>BlockName</f>
        <v>Name</v>
      </c>
      <c r="I4548" s="30" t="s">
        <v>56</v>
      </c>
      <c r="K4548" s="29" t="str">
        <f>BlockName</f>
        <v>Name</v>
      </c>
      <c r="L4548" s="30" t="s">
        <v>56</v>
      </c>
    </row>
    <row r="4549" spans="2:12" ht="13" x14ac:dyDescent="0.3">
      <c r="B4549" s="29" t="str">
        <f>Factor2Name</f>
        <v>Variety</v>
      </c>
      <c r="C4549" s="30" t="s">
        <v>2</v>
      </c>
      <c r="E4549" s="29" t="str">
        <f>Factor2Name</f>
        <v>Variety</v>
      </c>
      <c r="F4549" s="30" t="s">
        <v>2</v>
      </c>
      <c r="H4549" s="29" t="str">
        <f>Factor2Name</f>
        <v>Variety</v>
      </c>
      <c r="I4549" s="30" t="s">
        <v>2</v>
      </c>
      <c r="K4549" s="29" t="str">
        <f>Factor2Name</f>
        <v>Variety</v>
      </c>
      <c r="L4549" s="30" t="s">
        <v>2</v>
      </c>
    </row>
    <row r="4550" spans="2:12" ht="13" x14ac:dyDescent="0.3">
      <c r="B4550" s="29" t="str">
        <f>Factor3Name</f>
        <v>Fertiliser</v>
      </c>
      <c r="C4550" s="30" t="s">
        <v>45</v>
      </c>
      <c r="E4550" s="29" t="str">
        <f>Factor3Name</f>
        <v>Fertiliser</v>
      </c>
      <c r="F4550" s="30" t="s">
        <v>45</v>
      </c>
      <c r="H4550" s="29" t="str">
        <f>Factor3Name</f>
        <v>Fertiliser</v>
      </c>
      <c r="I4550" s="30" t="s">
        <v>45</v>
      </c>
      <c r="K4550" s="29" t="str">
        <f>Factor3Name</f>
        <v>Fertiliser</v>
      </c>
      <c r="L4550" s="30" t="s">
        <v>45</v>
      </c>
    </row>
    <row r="4551" spans="2:12" ht="13" x14ac:dyDescent="0.3">
      <c r="B4551" s="29" t="str">
        <f>Factor1Name</f>
        <v>Weeding</v>
      </c>
      <c r="C4551" s="30" t="s">
        <v>37</v>
      </c>
      <c r="E4551" s="29" t="str">
        <f>Factor1Name</f>
        <v>Weeding</v>
      </c>
      <c r="F4551" s="30" t="s">
        <v>37</v>
      </c>
      <c r="H4551" s="29" t="str">
        <f>Factor1Name</f>
        <v>Weeding</v>
      </c>
      <c r="I4551" s="30" t="s">
        <v>37</v>
      </c>
      <c r="K4551" s="29" t="str">
        <f>Factor1Name</f>
        <v>Weeding</v>
      </c>
      <c r="L4551" s="30" t="s">
        <v>37</v>
      </c>
    </row>
    <row r="4552" spans="2:12" ht="13" x14ac:dyDescent="0.3">
      <c r="B4552" s="25" t="s">
        <v>14</v>
      </c>
      <c r="C4552" s="26">
        <v>1105.8</v>
      </c>
      <c r="E4552" s="25" t="s">
        <v>14</v>
      </c>
      <c r="F4552" s="26">
        <v>771.4</v>
      </c>
      <c r="H4552" s="25" t="s">
        <v>14</v>
      </c>
      <c r="I4552" s="26">
        <v>816.3</v>
      </c>
      <c r="K4552" s="25" t="s">
        <v>14</v>
      </c>
      <c r="L4552" s="26">
        <v>785.1</v>
      </c>
    </row>
    <row r="4554" spans="2:12" ht="13" x14ac:dyDescent="0.3">
      <c r="B4554" s="27" t="s">
        <v>3</v>
      </c>
      <c r="C4554" s="28">
        <v>2017</v>
      </c>
      <c r="E4554" s="27" t="s">
        <v>3</v>
      </c>
      <c r="F4554" s="28">
        <v>2017</v>
      </c>
      <c r="H4554" s="27" t="s">
        <v>3</v>
      </c>
      <c r="I4554" s="28">
        <v>2017</v>
      </c>
      <c r="K4554" s="27" t="s">
        <v>3</v>
      </c>
      <c r="L4554" s="28">
        <v>2017</v>
      </c>
    </row>
    <row r="4555" spans="2:12" ht="13" x14ac:dyDescent="0.3">
      <c r="B4555" s="29" t="str">
        <f>UnitName</f>
        <v>Plot</v>
      </c>
      <c r="C4555" s="30">
        <v>6</v>
      </c>
      <c r="E4555" s="29" t="str">
        <f>UnitName</f>
        <v>Plot</v>
      </c>
      <c r="F4555" s="30">
        <v>6</v>
      </c>
      <c r="H4555" s="29" t="str">
        <f>UnitName</f>
        <v>Plot</v>
      </c>
      <c r="I4555" s="30">
        <v>6</v>
      </c>
      <c r="K4555" s="29" t="str">
        <f>UnitName</f>
        <v>Plot</v>
      </c>
      <c r="L4555" s="30">
        <v>6</v>
      </c>
    </row>
    <row r="4556" spans="2:12" ht="13" x14ac:dyDescent="0.3">
      <c r="B4556" s="29" t="str">
        <f>BlockName</f>
        <v>Name</v>
      </c>
      <c r="C4556" s="30" t="s">
        <v>56</v>
      </c>
      <c r="E4556" s="29" t="str">
        <f>BlockName</f>
        <v>Name</v>
      </c>
      <c r="F4556" s="30" t="s">
        <v>56</v>
      </c>
      <c r="H4556" s="29" t="str">
        <f>BlockName</f>
        <v>Name</v>
      </c>
      <c r="I4556" s="30" t="s">
        <v>56</v>
      </c>
      <c r="K4556" s="29" t="str">
        <f>BlockName</f>
        <v>Name</v>
      </c>
      <c r="L4556" s="30" t="s">
        <v>56</v>
      </c>
    </row>
    <row r="4557" spans="2:12" ht="13" x14ac:dyDescent="0.3">
      <c r="B4557" s="29" t="str">
        <f>Factor2Name</f>
        <v>Variety</v>
      </c>
      <c r="C4557" s="30" t="s">
        <v>2</v>
      </c>
      <c r="E4557" s="29" t="str">
        <f>Factor2Name</f>
        <v>Variety</v>
      </c>
      <c r="F4557" s="30" t="s">
        <v>2</v>
      </c>
      <c r="H4557" s="29" t="str">
        <f>Factor2Name</f>
        <v>Variety</v>
      </c>
      <c r="I4557" s="30" t="s">
        <v>2</v>
      </c>
      <c r="K4557" s="29" t="str">
        <f>Factor2Name</f>
        <v>Variety</v>
      </c>
      <c r="L4557" s="30" t="s">
        <v>2</v>
      </c>
    </row>
    <row r="4558" spans="2:12" ht="13" x14ac:dyDescent="0.3">
      <c r="B4558" s="29" t="str">
        <f>Factor3Name</f>
        <v>Fertiliser</v>
      </c>
      <c r="C4558" s="30" t="s">
        <v>45</v>
      </c>
      <c r="E4558" s="29" t="str">
        <f>Factor3Name</f>
        <v>Fertiliser</v>
      </c>
      <c r="F4558" s="30" t="s">
        <v>45</v>
      </c>
      <c r="H4558" s="29" t="str">
        <f>Factor3Name</f>
        <v>Fertiliser</v>
      </c>
      <c r="I4558" s="30" t="s">
        <v>45</v>
      </c>
      <c r="K4558" s="29" t="str">
        <f>Factor3Name</f>
        <v>Fertiliser</v>
      </c>
      <c r="L4558" s="30" t="s">
        <v>45</v>
      </c>
    </row>
    <row r="4559" spans="2:12" ht="13" x14ac:dyDescent="0.3">
      <c r="B4559" s="29" t="str">
        <f>Factor1Name</f>
        <v>Weeding</v>
      </c>
      <c r="C4559" s="30" t="s">
        <v>37</v>
      </c>
      <c r="E4559" s="29" t="str">
        <f>Factor1Name</f>
        <v>Weeding</v>
      </c>
      <c r="F4559" s="30" t="s">
        <v>37</v>
      </c>
      <c r="H4559" s="29" t="str">
        <f>Factor1Name</f>
        <v>Weeding</v>
      </c>
      <c r="I4559" s="30" t="s">
        <v>37</v>
      </c>
      <c r="K4559" s="29" t="str">
        <f>Factor1Name</f>
        <v>Weeding</v>
      </c>
      <c r="L4559" s="30" t="s">
        <v>37</v>
      </c>
    </row>
    <row r="4560" spans="2:12" ht="13" x14ac:dyDescent="0.3">
      <c r="B4560" s="25" t="s">
        <v>14</v>
      </c>
      <c r="C4560" s="26">
        <v>740.6</v>
      </c>
      <c r="E4560" s="25" t="s">
        <v>14</v>
      </c>
      <c r="F4560" s="26">
        <v>752.2</v>
      </c>
      <c r="H4560" s="25" t="s">
        <v>14</v>
      </c>
      <c r="I4560" s="26">
        <v>865.9</v>
      </c>
      <c r="K4560" s="25" t="s">
        <v>14</v>
      </c>
      <c r="L4560" s="26">
        <v>732.3</v>
      </c>
    </row>
    <row r="4562" spans="2:12" ht="13" x14ac:dyDescent="0.3">
      <c r="B4562" s="27" t="s">
        <v>3</v>
      </c>
      <c r="C4562" s="28">
        <v>2017</v>
      </c>
      <c r="E4562" s="27" t="s">
        <v>3</v>
      </c>
      <c r="F4562" s="28">
        <v>2017</v>
      </c>
      <c r="H4562" s="27" t="s">
        <v>3</v>
      </c>
      <c r="I4562" s="28">
        <v>2017</v>
      </c>
      <c r="K4562" s="27" t="s">
        <v>3</v>
      </c>
      <c r="L4562" s="28">
        <v>2017</v>
      </c>
    </row>
    <row r="4563" spans="2:12" ht="13" x14ac:dyDescent="0.3">
      <c r="B4563" s="29" t="str">
        <f>UnitName</f>
        <v>Plot</v>
      </c>
      <c r="C4563" s="30">
        <v>1</v>
      </c>
      <c r="E4563" s="29" t="str">
        <f>UnitName</f>
        <v>Plot</v>
      </c>
      <c r="F4563" s="30">
        <v>1</v>
      </c>
      <c r="H4563" s="29" t="str">
        <f>UnitName</f>
        <v>Plot</v>
      </c>
      <c r="I4563" s="30">
        <v>1</v>
      </c>
      <c r="K4563" s="29" t="str">
        <f>UnitName</f>
        <v>Plot</v>
      </c>
      <c r="L4563" s="30">
        <v>1</v>
      </c>
    </row>
    <row r="4564" spans="2:12" ht="13" x14ac:dyDescent="0.3">
      <c r="B4564" s="29" t="str">
        <f>BlockName</f>
        <v>Name</v>
      </c>
      <c r="C4564" s="30" t="s">
        <v>56</v>
      </c>
      <c r="E4564" s="29" t="str">
        <f>BlockName</f>
        <v>Name</v>
      </c>
      <c r="F4564" s="30" t="s">
        <v>56</v>
      </c>
      <c r="H4564" s="29" t="str">
        <f>BlockName</f>
        <v>Name</v>
      </c>
      <c r="I4564" s="30" t="s">
        <v>56</v>
      </c>
      <c r="K4564" s="29" t="str">
        <f>BlockName</f>
        <v>Name</v>
      </c>
      <c r="L4564" s="30" t="s">
        <v>56</v>
      </c>
    </row>
    <row r="4565" spans="2:12" ht="13" x14ac:dyDescent="0.3">
      <c r="B4565" s="29" t="str">
        <f>Factor2Name</f>
        <v>Variety</v>
      </c>
      <c r="C4565" s="30" t="s">
        <v>2</v>
      </c>
      <c r="E4565" s="29" t="str">
        <f>Factor2Name</f>
        <v>Variety</v>
      </c>
      <c r="F4565" s="30" t="s">
        <v>2</v>
      </c>
      <c r="H4565" s="29" t="str">
        <f>Factor2Name</f>
        <v>Variety</v>
      </c>
      <c r="I4565" s="30" t="s">
        <v>2</v>
      </c>
      <c r="K4565" s="29" t="str">
        <f>Factor2Name</f>
        <v>Variety</v>
      </c>
      <c r="L4565" s="30" t="s">
        <v>2</v>
      </c>
    </row>
    <row r="4566" spans="2:12" ht="13" x14ac:dyDescent="0.3">
      <c r="B4566" s="29" t="str">
        <f>Factor3Name</f>
        <v>Fertiliser</v>
      </c>
      <c r="C4566" s="30" t="s">
        <v>38</v>
      </c>
      <c r="E4566" s="29" t="str">
        <f>Factor3Name</f>
        <v>Fertiliser</v>
      </c>
      <c r="F4566" s="30" t="s">
        <v>38</v>
      </c>
      <c r="H4566" s="29" t="str">
        <f>Factor3Name</f>
        <v>Fertiliser</v>
      </c>
      <c r="I4566" s="30" t="s">
        <v>38</v>
      </c>
      <c r="K4566" s="29" t="str">
        <f>Factor3Name</f>
        <v>Fertiliser</v>
      </c>
      <c r="L4566" s="30" t="s">
        <v>38</v>
      </c>
    </row>
    <row r="4567" spans="2:12" ht="13" x14ac:dyDescent="0.3">
      <c r="B4567" s="29" t="str">
        <f>Factor1Name</f>
        <v>Weeding</v>
      </c>
      <c r="C4567" s="30" t="s">
        <v>37</v>
      </c>
      <c r="E4567" s="29" t="str">
        <f>Factor1Name</f>
        <v>Weeding</v>
      </c>
      <c r="F4567" s="30" t="s">
        <v>37</v>
      </c>
      <c r="H4567" s="29" t="str">
        <f>Factor1Name</f>
        <v>Weeding</v>
      </c>
      <c r="I4567" s="30" t="s">
        <v>37</v>
      </c>
      <c r="K4567" s="29" t="str">
        <f>Factor1Name</f>
        <v>Weeding</v>
      </c>
      <c r="L4567" s="30" t="s">
        <v>37</v>
      </c>
    </row>
    <row r="4568" spans="2:12" ht="13" x14ac:dyDescent="0.3">
      <c r="B4568" s="25" t="s">
        <v>14</v>
      </c>
      <c r="C4568" s="26">
        <v>640.29999999999995</v>
      </c>
      <c r="E4568" s="25" t="s">
        <v>14</v>
      </c>
      <c r="F4568" s="26">
        <v>830.5</v>
      </c>
      <c r="H4568" s="25" t="s">
        <v>14</v>
      </c>
      <c r="I4568" s="26">
        <v>702.8</v>
      </c>
      <c r="K4568" s="25" t="s">
        <v>14</v>
      </c>
      <c r="L4568" s="26">
        <v>731.4</v>
      </c>
    </row>
    <row r="4570" spans="2:12" ht="13" x14ac:dyDescent="0.3">
      <c r="B4570" s="27" t="s">
        <v>3</v>
      </c>
      <c r="C4570" s="28">
        <v>2017</v>
      </c>
      <c r="E4570" s="27" t="s">
        <v>3</v>
      </c>
      <c r="F4570" s="28">
        <v>2017</v>
      </c>
      <c r="H4570" s="27" t="s">
        <v>3</v>
      </c>
      <c r="I4570" s="28">
        <v>2017</v>
      </c>
      <c r="K4570" s="27" t="s">
        <v>3</v>
      </c>
      <c r="L4570" s="28">
        <v>2017</v>
      </c>
    </row>
    <row r="4571" spans="2:12" ht="13" x14ac:dyDescent="0.3">
      <c r="B4571" s="29" t="str">
        <f>UnitName</f>
        <v>Plot</v>
      </c>
      <c r="C4571" s="30">
        <v>1</v>
      </c>
      <c r="E4571" s="29" t="str">
        <f>UnitName</f>
        <v>Plot</v>
      </c>
      <c r="F4571" s="30">
        <v>1</v>
      </c>
      <c r="H4571" s="29" t="str">
        <f>UnitName</f>
        <v>Plot</v>
      </c>
      <c r="I4571" s="30">
        <v>1</v>
      </c>
      <c r="K4571" s="29" t="str">
        <f>UnitName</f>
        <v>Plot</v>
      </c>
      <c r="L4571" s="30">
        <v>1</v>
      </c>
    </row>
    <row r="4572" spans="2:12" ht="13" x14ac:dyDescent="0.3">
      <c r="B4572" s="29" t="str">
        <f>BlockName</f>
        <v>Name</v>
      </c>
      <c r="C4572" s="30" t="s">
        <v>56</v>
      </c>
      <c r="E4572" s="29" t="str">
        <f>BlockName</f>
        <v>Name</v>
      </c>
      <c r="F4572" s="30" t="s">
        <v>56</v>
      </c>
      <c r="H4572" s="29" t="str">
        <f>BlockName</f>
        <v>Name</v>
      </c>
      <c r="I4572" s="30" t="s">
        <v>56</v>
      </c>
      <c r="K4572" s="29" t="str">
        <f>BlockName</f>
        <v>Name</v>
      </c>
      <c r="L4572" s="30" t="s">
        <v>56</v>
      </c>
    </row>
    <row r="4573" spans="2:12" ht="13" x14ac:dyDescent="0.3">
      <c r="B4573" s="29" t="str">
        <f>Factor2Name</f>
        <v>Variety</v>
      </c>
      <c r="C4573" s="30" t="s">
        <v>2</v>
      </c>
      <c r="E4573" s="29" t="str">
        <f>Factor2Name</f>
        <v>Variety</v>
      </c>
      <c r="F4573" s="30" t="s">
        <v>2</v>
      </c>
      <c r="H4573" s="29" t="str">
        <f>Factor2Name</f>
        <v>Variety</v>
      </c>
      <c r="I4573" s="30" t="s">
        <v>2</v>
      </c>
      <c r="K4573" s="29" t="str">
        <f>Factor2Name</f>
        <v>Variety</v>
      </c>
      <c r="L4573" s="30" t="s">
        <v>2</v>
      </c>
    </row>
    <row r="4574" spans="2:12" ht="13" x14ac:dyDescent="0.3">
      <c r="B4574" s="29" t="str">
        <f>Factor3Name</f>
        <v>Fertiliser</v>
      </c>
      <c r="C4574" s="30" t="s">
        <v>38</v>
      </c>
      <c r="E4574" s="29" t="str">
        <f>Factor3Name</f>
        <v>Fertiliser</v>
      </c>
      <c r="F4574" s="30" t="s">
        <v>38</v>
      </c>
      <c r="H4574" s="29" t="str">
        <f>Factor3Name</f>
        <v>Fertiliser</v>
      </c>
      <c r="I4574" s="30" t="s">
        <v>38</v>
      </c>
      <c r="K4574" s="29" t="str">
        <f>Factor3Name</f>
        <v>Fertiliser</v>
      </c>
      <c r="L4574" s="30" t="s">
        <v>38</v>
      </c>
    </row>
    <row r="4575" spans="2:12" ht="13" x14ac:dyDescent="0.3">
      <c r="B4575" s="29" t="str">
        <f>Factor1Name</f>
        <v>Weeding</v>
      </c>
      <c r="C4575" s="30" t="s">
        <v>37</v>
      </c>
      <c r="E4575" s="29" t="str">
        <f>Factor1Name</f>
        <v>Weeding</v>
      </c>
      <c r="F4575" s="30" t="s">
        <v>37</v>
      </c>
      <c r="H4575" s="29" t="str">
        <f>Factor1Name</f>
        <v>Weeding</v>
      </c>
      <c r="I4575" s="30" t="s">
        <v>37</v>
      </c>
      <c r="K4575" s="29" t="str">
        <f>Factor1Name</f>
        <v>Weeding</v>
      </c>
      <c r="L4575" s="30" t="s">
        <v>37</v>
      </c>
    </row>
    <row r="4576" spans="2:12" ht="13" x14ac:dyDescent="0.3">
      <c r="B4576" s="25" t="s">
        <v>14</v>
      </c>
      <c r="C4576" s="26">
        <v>809</v>
      </c>
      <c r="E4576" s="25" t="s">
        <v>14</v>
      </c>
      <c r="F4576" s="26">
        <v>560.4</v>
      </c>
      <c r="H4576" s="25" t="s">
        <v>14</v>
      </c>
      <c r="I4576" s="26">
        <v>869.3</v>
      </c>
      <c r="K4576" s="25" t="s">
        <v>14</v>
      </c>
      <c r="L4576" s="26">
        <v>789.2</v>
      </c>
    </row>
    <row r="4578" spans="2:12" ht="13" x14ac:dyDescent="0.3">
      <c r="B4578" s="27" t="s">
        <v>3</v>
      </c>
      <c r="C4578" s="28">
        <v>2017</v>
      </c>
      <c r="E4578" s="27" t="s">
        <v>3</v>
      </c>
      <c r="F4578" s="28">
        <v>2017</v>
      </c>
      <c r="H4578" s="27" t="s">
        <v>3</v>
      </c>
      <c r="I4578" s="28">
        <v>2017</v>
      </c>
      <c r="K4578" s="27" t="s">
        <v>3</v>
      </c>
      <c r="L4578" s="28">
        <v>2017</v>
      </c>
    </row>
    <row r="4579" spans="2:12" ht="13" x14ac:dyDescent="0.3">
      <c r="B4579" s="29" t="str">
        <f>UnitName</f>
        <v>Plot</v>
      </c>
      <c r="C4579" s="30">
        <v>1</v>
      </c>
      <c r="E4579" s="29" t="str">
        <f>UnitName</f>
        <v>Plot</v>
      </c>
      <c r="F4579" s="30">
        <v>1</v>
      </c>
      <c r="H4579" s="29" t="str">
        <f>UnitName</f>
        <v>Plot</v>
      </c>
      <c r="I4579" s="30">
        <v>1</v>
      </c>
      <c r="K4579" s="29" t="str">
        <f>UnitName</f>
        <v>Plot</v>
      </c>
      <c r="L4579" s="30">
        <v>1</v>
      </c>
    </row>
    <row r="4580" spans="2:12" ht="13" x14ac:dyDescent="0.3">
      <c r="B4580" s="29" t="str">
        <f>BlockName</f>
        <v>Name</v>
      </c>
      <c r="C4580" s="30" t="s">
        <v>56</v>
      </c>
      <c r="E4580" s="29" t="str">
        <f>BlockName</f>
        <v>Name</v>
      </c>
      <c r="F4580" s="30" t="s">
        <v>56</v>
      </c>
      <c r="H4580" s="29" t="str">
        <f>BlockName</f>
        <v>Name</v>
      </c>
      <c r="I4580" s="30" t="s">
        <v>56</v>
      </c>
      <c r="K4580" s="29" t="str">
        <f>BlockName</f>
        <v>Name</v>
      </c>
      <c r="L4580" s="30" t="s">
        <v>56</v>
      </c>
    </row>
    <row r="4581" spans="2:12" ht="13" x14ac:dyDescent="0.3">
      <c r="B4581" s="29" t="str">
        <f>Factor2Name</f>
        <v>Variety</v>
      </c>
      <c r="C4581" s="30" t="s">
        <v>2</v>
      </c>
      <c r="E4581" s="29" t="str">
        <f>Factor2Name</f>
        <v>Variety</v>
      </c>
      <c r="F4581" s="30" t="s">
        <v>2</v>
      </c>
      <c r="H4581" s="29" t="str">
        <f>Factor2Name</f>
        <v>Variety</v>
      </c>
      <c r="I4581" s="30" t="s">
        <v>2</v>
      </c>
      <c r="K4581" s="29" t="str">
        <f>Factor2Name</f>
        <v>Variety</v>
      </c>
      <c r="L4581" s="30" t="s">
        <v>2</v>
      </c>
    </row>
    <row r="4582" spans="2:12" ht="13" x14ac:dyDescent="0.3">
      <c r="B4582" s="29" t="str">
        <f>Factor3Name</f>
        <v>Fertiliser</v>
      </c>
      <c r="C4582" s="30" t="s">
        <v>38</v>
      </c>
      <c r="E4582" s="29" t="str">
        <f>Factor3Name</f>
        <v>Fertiliser</v>
      </c>
      <c r="F4582" s="30" t="s">
        <v>38</v>
      </c>
      <c r="H4582" s="29" t="str">
        <f>Factor3Name</f>
        <v>Fertiliser</v>
      </c>
      <c r="I4582" s="30" t="s">
        <v>38</v>
      </c>
      <c r="K4582" s="29" t="str">
        <f>Factor3Name</f>
        <v>Fertiliser</v>
      </c>
      <c r="L4582" s="30" t="s">
        <v>38</v>
      </c>
    </row>
    <row r="4583" spans="2:12" ht="13" x14ac:dyDescent="0.3">
      <c r="B4583" s="29" t="str">
        <f>Factor1Name</f>
        <v>Weeding</v>
      </c>
      <c r="C4583" s="30" t="s">
        <v>37</v>
      </c>
      <c r="E4583" s="29" t="str">
        <f>Factor1Name</f>
        <v>Weeding</v>
      </c>
      <c r="F4583" s="30" t="s">
        <v>37</v>
      </c>
      <c r="H4583" s="29" t="str">
        <f>Factor1Name</f>
        <v>Weeding</v>
      </c>
      <c r="I4583" s="30" t="s">
        <v>37</v>
      </c>
      <c r="K4583" s="29" t="str">
        <f>Factor1Name</f>
        <v>Weeding</v>
      </c>
      <c r="L4583" s="30" t="s">
        <v>37</v>
      </c>
    </row>
    <row r="4584" spans="2:12" ht="13" x14ac:dyDescent="0.3">
      <c r="B4584" s="25" t="s">
        <v>14</v>
      </c>
      <c r="C4584" s="26">
        <v>719.2</v>
      </c>
      <c r="E4584" s="25" t="s">
        <v>14</v>
      </c>
      <c r="F4584" s="26">
        <v>754.1</v>
      </c>
      <c r="H4584" s="25" t="s">
        <v>14</v>
      </c>
      <c r="I4584" s="26">
        <v>641.1</v>
      </c>
      <c r="K4584" s="25" t="s">
        <v>14</v>
      </c>
      <c r="L4584" s="26">
        <v>655</v>
      </c>
    </row>
    <row r="4586" spans="2:12" ht="13" x14ac:dyDescent="0.3">
      <c r="B4586" s="27" t="s">
        <v>3</v>
      </c>
      <c r="C4586" s="28">
        <v>2017</v>
      </c>
      <c r="E4586" s="27" t="s">
        <v>3</v>
      </c>
      <c r="F4586" s="28">
        <v>2017</v>
      </c>
      <c r="H4586" s="27" t="s">
        <v>3</v>
      </c>
      <c r="I4586" s="28">
        <v>2017</v>
      </c>
      <c r="K4586" s="27" t="s">
        <v>3</v>
      </c>
      <c r="L4586" s="28">
        <v>2017</v>
      </c>
    </row>
    <row r="4587" spans="2:12" ht="13" x14ac:dyDescent="0.3">
      <c r="B4587" s="29" t="str">
        <f>UnitName</f>
        <v>Plot</v>
      </c>
      <c r="C4587" s="30">
        <v>1</v>
      </c>
      <c r="E4587" s="29" t="str">
        <f>UnitName</f>
        <v>Plot</v>
      </c>
      <c r="F4587" s="30">
        <v>1</v>
      </c>
      <c r="H4587" s="29" t="str">
        <f>UnitName</f>
        <v>Plot</v>
      </c>
      <c r="I4587" s="30">
        <v>1</v>
      </c>
      <c r="K4587" s="29" t="str">
        <f>UnitName</f>
        <v>Plot</v>
      </c>
      <c r="L4587" s="30">
        <v>1</v>
      </c>
    </row>
    <row r="4588" spans="2:12" ht="13" x14ac:dyDescent="0.3">
      <c r="B4588" s="29" t="str">
        <f>BlockName</f>
        <v>Name</v>
      </c>
      <c r="C4588" s="30" t="s">
        <v>56</v>
      </c>
      <c r="E4588" s="29" t="str">
        <f>BlockName</f>
        <v>Name</v>
      </c>
      <c r="F4588" s="30" t="s">
        <v>56</v>
      </c>
      <c r="H4588" s="29" t="str">
        <f>BlockName</f>
        <v>Name</v>
      </c>
      <c r="I4588" s="30" t="s">
        <v>56</v>
      </c>
      <c r="K4588" s="29" t="str">
        <f>BlockName</f>
        <v>Name</v>
      </c>
      <c r="L4588" s="30" t="s">
        <v>56</v>
      </c>
    </row>
    <row r="4589" spans="2:12" ht="13" x14ac:dyDescent="0.3">
      <c r="B4589" s="29" t="str">
        <f>Factor2Name</f>
        <v>Variety</v>
      </c>
      <c r="C4589" s="30" t="s">
        <v>2</v>
      </c>
      <c r="E4589" s="29" t="str">
        <f>Factor2Name</f>
        <v>Variety</v>
      </c>
      <c r="F4589" s="30" t="s">
        <v>2</v>
      </c>
      <c r="H4589" s="29" t="str">
        <f>Factor2Name</f>
        <v>Variety</v>
      </c>
      <c r="I4589" s="30" t="s">
        <v>2</v>
      </c>
      <c r="K4589" s="29" t="str">
        <f>Factor2Name</f>
        <v>Variety</v>
      </c>
      <c r="L4589" s="30" t="s">
        <v>2</v>
      </c>
    </row>
    <row r="4590" spans="2:12" ht="13" x14ac:dyDescent="0.3">
      <c r="B4590" s="29" t="str">
        <f>Factor3Name</f>
        <v>Fertiliser</v>
      </c>
      <c r="C4590" s="30" t="s">
        <v>38</v>
      </c>
      <c r="E4590" s="29" t="str">
        <f>Factor3Name</f>
        <v>Fertiliser</v>
      </c>
      <c r="F4590" s="30" t="s">
        <v>38</v>
      </c>
      <c r="H4590" s="29" t="str">
        <f>Factor3Name</f>
        <v>Fertiliser</v>
      </c>
      <c r="I4590" s="30" t="s">
        <v>38</v>
      </c>
      <c r="K4590" s="29" t="str">
        <f>Factor3Name</f>
        <v>Fertiliser</v>
      </c>
      <c r="L4590" s="30" t="s">
        <v>38</v>
      </c>
    </row>
    <row r="4591" spans="2:12" ht="13" x14ac:dyDescent="0.3">
      <c r="B4591" s="29" t="str">
        <f>Factor1Name</f>
        <v>Weeding</v>
      </c>
      <c r="C4591" s="30" t="s">
        <v>37</v>
      </c>
      <c r="E4591" s="29" t="str">
        <f>Factor1Name</f>
        <v>Weeding</v>
      </c>
      <c r="F4591" s="30" t="s">
        <v>37</v>
      </c>
      <c r="H4591" s="29" t="str">
        <f>Factor1Name</f>
        <v>Weeding</v>
      </c>
      <c r="I4591" s="30" t="s">
        <v>37</v>
      </c>
      <c r="K4591" s="29" t="str">
        <f>Factor1Name</f>
        <v>Weeding</v>
      </c>
      <c r="L4591" s="30" t="s">
        <v>37</v>
      </c>
    </row>
    <row r="4592" spans="2:12" ht="13" x14ac:dyDescent="0.3">
      <c r="B4592" s="25" t="s">
        <v>14</v>
      </c>
      <c r="C4592" s="26">
        <v>643.9</v>
      </c>
      <c r="E4592" s="25" t="s">
        <v>14</v>
      </c>
      <c r="F4592" s="26">
        <v>944.2</v>
      </c>
      <c r="H4592" s="25" t="s">
        <v>14</v>
      </c>
      <c r="I4592" s="26">
        <v>629.6</v>
      </c>
      <c r="K4592" s="25" t="s">
        <v>14</v>
      </c>
      <c r="L4592" s="26">
        <v>993.8</v>
      </c>
    </row>
    <row r="4594" spans="2:12" ht="13" x14ac:dyDescent="0.3">
      <c r="B4594" s="27" t="s">
        <v>3</v>
      </c>
      <c r="C4594" s="28">
        <v>2017</v>
      </c>
      <c r="E4594" s="27" t="s">
        <v>3</v>
      </c>
      <c r="F4594" s="28">
        <v>2017</v>
      </c>
      <c r="H4594" s="27" t="s">
        <v>3</v>
      </c>
      <c r="I4594" s="28">
        <v>2017</v>
      </c>
      <c r="K4594" s="27" t="s">
        <v>3</v>
      </c>
      <c r="L4594" s="28">
        <v>2017</v>
      </c>
    </row>
    <row r="4595" spans="2:12" ht="13" x14ac:dyDescent="0.3">
      <c r="B4595" s="29" t="str">
        <f>UnitName</f>
        <v>Plot</v>
      </c>
      <c r="C4595" s="30">
        <v>1</v>
      </c>
      <c r="E4595" s="29" t="str">
        <f>UnitName</f>
        <v>Plot</v>
      </c>
      <c r="F4595" s="30">
        <v>1</v>
      </c>
      <c r="H4595" s="29" t="str">
        <f>UnitName</f>
        <v>Plot</v>
      </c>
      <c r="I4595" s="30">
        <v>1</v>
      </c>
      <c r="K4595" s="29" t="str">
        <f>UnitName</f>
        <v>Plot</v>
      </c>
      <c r="L4595" s="30">
        <v>1</v>
      </c>
    </row>
    <row r="4596" spans="2:12" ht="13" x14ac:dyDescent="0.3">
      <c r="B4596" s="29" t="str">
        <f>BlockName</f>
        <v>Name</v>
      </c>
      <c r="C4596" s="30" t="s">
        <v>56</v>
      </c>
      <c r="E4596" s="29" t="str">
        <f>BlockName</f>
        <v>Name</v>
      </c>
      <c r="F4596" s="30" t="s">
        <v>56</v>
      </c>
      <c r="H4596" s="29" t="str">
        <f>BlockName</f>
        <v>Name</v>
      </c>
      <c r="I4596" s="30" t="s">
        <v>56</v>
      </c>
      <c r="K4596" s="29" t="str">
        <f>BlockName</f>
        <v>Name</v>
      </c>
      <c r="L4596" s="30" t="s">
        <v>56</v>
      </c>
    </row>
    <row r="4597" spans="2:12" ht="13" x14ac:dyDescent="0.3">
      <c r="B4597" s="29" t="str">
        <f>Factor2Name</f>
        <v>Variety</v>
      </c>
      <c r="C4597" s="30" t="s">
        <v>2</v>
      </c>
      <c r="E4597" s="29" t="str">
        <f>Factor2Name</f>
        <v>Variety</v>
      </c>
      <c r="F4597" s="30" t="s">
        <v>2</v>
      </c>
      <c r="H4597" s="29" t="str">
        <f>Factor2Name</f>
        <v>Variety</v>
      </c>
      <c r="I4597" s="30" t="s">
        <v>2</v>
      </c>
      <c r="K4597" s="29" t="str">
        <f>Factor2Name</f>
        <v>Variety</v>
      </c>
      <c r="L4597" s="30" t="s">
        <v>2</v>
      </c>
    </row>
    <row r="4598" spans="2:12" ht="13" x14ac:dyDescent="0.3">
      <c r="B4598" s="29" t="str">
        <f>Factor3Name</f>
        <v>Fertiliser</v>
      </c>
      <c r="C4598" s="30" t="s">
        <v>38</v>
      </c>
      <c r="E4598" s="29" t="str">
        <f>Factor3Name</f>
        <v>Fertiliser</v>
      </c>
      <c r="F4598" s="30" t="s">
        <v>38</v>
      </c>
      <c r="H4598" s="29" t="str">
        <f>Factor3Name</f>
        <v>Fertiliser</v>
      </c>
      <c r="I4598" s="30" t="s">
        <v>38</v>
      </c>
      <c r="K4598" s="29" t="str">
        <f>Factor3Name</f>
        <v>Fertiliser</v>
      </c>
      <c r="L4598" s="30" t="s">
        <v>38</v>
      </c>
    </row>
    <row r="4599" spans="2:12" ht="13" x14ac:dyDescent="0.3">
      <c r="B4599" s="29" t="str">
        <f>Factor1Name</f>
        <v>Weeding</v>
      </c>
      <c r="C4599" s="30" t="s">
        <v>37</v>
      </c>
      <c r="E4599" s="29" t="str">
        <f>Factor1Name</f>
        <v>Weeding</v>
      </c>
      <c r="F4599" s="30" t="s">
        <v>37</v>
      </c>
      <c r="H4599" s="29" t="str">
        <f>Factor1Name</f>
        <v>Weeding</v>
      </c>
      <c r="I4599" s="30" t="s">
        <v>37</v>
      </c>
      <c r="K4599" s="29" t="str">
        <f>Factor1Name</f>
        <v>Weeding</v>
      </c>
      <c r="L4599" s="30" t="s">
        <v>37</v>
      </c>
    </row>
    <row r="4600" spans="2:12" ht="13" x14ac:dyDescent="0.3">
      <c r="B4600" s="25" t="s">
        <v>14</v>
      </c>
      <c r="C4600" s="26">
        <v>583.70000000000005</v>
      </c>
      <c r="E4600" s="25" t="s">
        <v>14</v>
      </c>
      <c r="F4600" s="26">
        <v>758.2</v>
      </c>
      <c r="H4600" s="25" t="s">
        <v>14</v>
      </c>
      <c r="I4600" s="26">
        <v>721.2</v>
      </c>
      <c r="K4600" s="25" t="s">
        <v>14</v>
      </c>
      <c r="L4600" s="26">
        <v>796.3</v>
      </c>
    </row>
    <row r="4602" spans="2:12" ht="13" x14ac:dyDescent="0.3">
      <c r="B4602" s="27" t="s">
        <v>3</v>
      </c>
      <c r="C4602" s="28">
        <v>2017</v>
      </c>
      <c r="E4602" s="27" t="s">
        <v>3</v>
      </c>
      <c r="F4602" s="28">
        <v>2017</v>
      </c>
      <c r="H4602" s="27" t="s">
        <v>3</v>
      </c>
      <c r="I4602" s="28">
        <v>2017</v>
      </c>
      <c r="K4602" s="27" t="s">
        <v>3</v>
      </c>
      <c r="L4602" s="28">
        <v>2017</v>
      </c>
    </row>
    <row r="4603" spans="2:12" ht="13" x14ac:dyDescent="0.3">
      <c r="B4603" s="29" t="str">
        <f>UnitName</f>
        <v>Plot</v>
      </c>
      <c r="C4603" s="30">
        <v>2</v>
      </c>
      <c r="E4603" s="29" t="str">
        <f>UnitName</f>
        <v>Plot</v>
      </c>
      <c r="F4603" s="30">
        <v>2</v>
      </c>
      <c r="H4603" s="29" t="str">
        <f>UnitName</f>
        <v>Plot</v>
      </c>
      <c r="I4603" s="30">
        <v>2</v>
      </c>
      <c r="K4603" s="29" t="str">
        <f>UnitName</f>
        <v>Plot</v>
      </c>
      <c r="L4603" s="30">
        <v>2</v>
      </c>
    </row>
    <row r="4604" spans="2:12" ht="13" x14ac:dyDescent="0.3">
      <c r="B4604" s="29" t="str">
        <f>BlockName</f>
        <v>Name</v>
      </c>
      <c r="C4604" s="30" t="s">
        <v>56</v>
      </c>
      <c r="E4604" s="29" t="str">
        <f>BlockName</f>
        <v>Name</v>
      </c>
      <c r="F4604" s="30" t="s">
        <v>56</v>
      </c>
      <c r="H4604" s="29" t="str">
        <f>BlockName</f>
        <v>Name</v>
      </c>
      <c r="I4604" s="30" t="s">
        <v>56</v>
      </c>
      <c r="K4604" s="29" t="str">
        <f>BlockName</f>
        <v>Name</v>
      </c>
      <c r="L4604" s="30" t="s">
        <v>56</v>
      </c>
    </row>
    <row r="4605" spans="2:12" ht="13" x14ac:dyDescent="0.3">
      <c r="B4605" s="29" t="str">
        <f>Factor2Name</f>
        <v>Variety</v>
      </c>
      <c r="C4605" s="30" t="s">
        <v>2</v>
      </c>
      <c r="E4605" s="29" t="str">
        <f>Factor2Name</f>
        <v>Variety</v>
      </c>
      <c r="F4605" s="30" t="s">
        <v>2</v>
      </c>
      <c r="H4605" s="29" t="str">
        <f>Factor2Name</f>
        <v>Variety</v>
      </c>
      <c r="I4605" s="30" t="s">
        <v>2</v>
      </c>
      <c r="K4605" s="29" t="str">
        <f>Factor2Name</f>
        <v>Variety</v>
      </c>
      <c r="L4605" s="30" t="s">
        <v>2</v>
      </c>
    </row>
    <row r="4606" spans="2:12" ht="13" x14ac:dyDescent="0.3">
      <c r="B4606" s="29" t="str">
        <f>Factor3Name</f>
        <v>Fertiliser</v>
      </c>
      <c r="C4606" s="30" t="s">
        <v>38</v>
      </c>
      <c r="E4606" s="29" t="str">
        <f>Factor3Name</f>
        <v>Fertiliser</v>
      </c>
      <c r="F4606" s="30" t="s">
        <v>38</v>
      </c>
      <c r="H4606" s="29" t="str">
        <f>Factor3Name</f>
        <v>Fertiliser</v>
      </c>
      <c r="I4606" s="30" t="s">
        <v>38</v>
      </c>
      <c r="K4606" s="29" t="str">
        <f>Factor3Name</f>
        <v>Fertiliser</v>
      </c>
      <c r="L4606" s="30" t="s">
        <v>38</v>
      </c>
    </row>
    <row r="4607" spans="2:12" ht="13" x14ac:dyDescent="0.3">
      <c r="B4607" s="29" t="str">
        <f>Factor1Name</f>
        <v>Weeding</v>
      </c>
      <c r="C4607" s="30" t="s">
        <v>37</v>
      </c>
      <c r="E4607" s="29" t="str">
        <f>Factor1Name</f>
        <v>Weeding</v>
      </c>
      <c r="F4607" s="30" t="s">
        <v>37</v>
      </c>
      <c r="H4607" s="29" t="str">
        <f>Factor1Name</f>
        <v>Weeding</v>
      </c>
      <c r="I4607" s="30" t="s">
        <v>37</v>
      </c>
      <c r="K4607" s="29" t="str">
        <f>Factor1Name</f>
        <v>Weeding</v>
      </c>
      <c r="L4607" s="30" t="s">
        <v>37</v>
      </c>
    </row>
    <row r="4608" spans="2:12" ht="13" x14ac:dyDescent="0.3">
      <c r="B4608" s="25" t="s">
        <v>14</v>
      </c>
      <c r="C4608" s="26">
        <v>840.4</v>
      </c>
      <c r="E4608" s="25" t="s">
        <v>14</v>
      </c>
      <c r="F4608" s="26">
        <v>689.6</v>
      </c>
      <c r="H4608" s="25" t="s">
        <v>14</v>
      </c>
      <c r="I4608" s="26">
        <v>933.4</v>
      </c>
      <c r="K4608" s="25" t="s">
        <v>14</v>
      </c>
      <c r="L4608" s="26">
        <v>775</v>
      </c>
    </row>
    <row r="4610" spans="2:12" ht="13" x14ac:dyDescent="0.3">
      <c r="B4610" s="27" t="s">
        <v>3</v>
      </c>
      <c r="C4610" s="28">
        <v>2017</v>
      </c>
      <c r="E4610" s="27" t="s">
        <v>3</v>
      </c>
      <c r="F4610" s="28">
        <v>2017</v>
      </c>
      <c r="H4610" s="27" t="s">
        <v>3</v>
      </c>
      <c r="I4610" s="28">
        <v>2017</v>
      </c>
      <c r="K4610" s="27" t="s">
        <v>3</v>
      </c>
      <c r="L4610" s="28">
        <v>2017</v>
      </c>
    </row>
    <row r="4611" spans="2:12" ht="13" x14ac:dyDescent="0.3">
      <c r="B4611" s="29" t="str">
        <f>UnitName</f>
        <v>Plot</v>
      </c>
      <c r="C4611" s="30">
        <v>2</v>
      </c>
      <c r="E4611" s="29" t="str">
        <f>UnitName</f>
        <v>Plot</v>
      </c>
      <c r="F4611" s="30">
        <v>2</v>
      </c>
      <c r="H4611" s="29" t="str">
        <f>UnitName</f>
        <v>Plot</v>
      </c>
      <c r="I4611" s="30">
        <v>2</v>
      </c>
      <c r="K4611" s="29" t="str">
        <f>UnitName</f>
        <v>Plot</v>
      </c>
      <c r="L4611" s="30">
        <v>2</v>
      </c>
    </row>
    <row r="4612" spans="2:12" ht="13" x14ac:dyDescent="0.3">
      <c r="B4612" s="29" t="str">
        <f>BlockName</f>
        <v>Name</v>
      </c>
      <c r="C4612" s="30" t="s">
        <v>56</v>
      </c>
      <c r="E4612" s="29" t="str">
        <f>BlockName</f>
        <v>Name</v>
      </c>
      <c r="F4612" s="30" t="s">
        <v>56</v>
      </c>
      <c r="H4612" s="29" t="str">
        <f>BlockName</f>
        <v>Name</v>
      </c>
      <c r="I4612" s="30" t="s">
        <v>56</v>
      </c>
      <c r="K4612" s="29" t="str">
        <f>BlockName</f>
        <v>Name</v>
      </c>
      <c r="L4612" s="30" t="s">
        <v>56</v>
      </c>
    </row>
    <row r="4613" spans="2:12" ht="13" x14ac:dyDescent="0.3">
      <c r="B4613" s="29" t="str">
        <f>Factor2Name</f>
        <v>Variety</v>
      </c>
      <c r="C4613" s="30" t="s">
        <v>2</v>
      </c>
      <c r="E4613" s="29" t="str">
        <f>Factor2Name</f>
        <v>Variety</v>
      </c>
      <c r="F4613" s="30" t="s">
        <v>2</v>
      </c>
      <c r="H4613" s="29" t="str">
        <f>Factor2Name</f>
        <v>Variety</v>
      </c>
      <c r="I4613" s="30" t="s">
        <v>2</v>
      </c>
      <c r="K4613" s="29" t="str">
        <f>Factor2Name</f>
        <v>Variety</v>
      </c>
      <c r="L4613" s="30" t="s">
        <v>2</v>
      </c>
    </row>
    <row r="4614" spans="2:12" ht="13" x14ac:dyDescent="0.3">
      <c r="B4614" s="29" t="str">
        <f>Factor3Name</f>
        <v>Fertiliser</v>
      </c>
      <c r="C4614" s="30" t="s">
        <v>38</v>
      </c>
      <c r="E4614" s="29" t="str">
        <f>Factor3Name</f>
        <v>Fertiliser</v>
      </c>
      <c r="F4614" s="30" t="s">
        <v>38</v>
      </c>
      <c r="H4614" s="29" t="str">
        <f>Factor3Name</f>
        <v>Fertiliser</v>
      </c>
      <c r="I4614" s="30" t="s">
        <v>38</v>
      </c>
      <c r="K4614" s="29" t="str">
        <f>Factor3Name</f>
        <v>Fertiliser</v>
      </c>
      <c r="L4614" s="30" t="s">
        <v>38</v>
      </c>
    </row>
    <row r="4615" spans="2:12" ht="13" x14ac:dyDescent="0.3">
      <c r="B4615" s="29" t="str">
        <f>Factor1Name</f>
        <v>Weeding</v>
      </c>
      <c r="C4615" s="30" t="s">
        <v>37</v>
      </c>
      <c r="E4615" s="29" t="str">
        <f>Factor1Name</f>
        <v>Weeding</v>
      </c>
      <c r="F4615" s="30" t="s">
        <v>37</v>
      </c>
      <c r="H4615" s="29" t="str">
        <f>Factor1Name</f>
        <v>Weeding</v>
      </c>
      <c r="I4615" s="30" t="s">
        <v>37</v>
      </c>
      <c r="K4615" s="29" t="str">
        <f>Factor1Name</f>
        <v>Weeding</v>
      </c>
      <c r="L4615" s="30" t="s">
        <v>37</v>
      </c>
    </row>
    <row r="4616" spans="2:12" ht="13" x14ac:dyDescent="0.3">
      <c r="B4616" s="25" t="s">
        <v>14</v>
      </c>
      <c r="C4616" s="26">
        <v>703.1</v>
      </c>
      <c r="E4616" s="25" t="s">
        <v>14</v>
      </c>
      <c r="F4616" s="26">
        <v>661.2</v>
      </c>
      <c r="H4616" s="25" t="s">
        <v>14</v>
      </c>
      <c r="I4616" s="26">
        <v>921.5</v>
      </c>
      <c r="K4616" s="25" t="s">
        <v>14</v>
      </c>
      <c r="L4616" s="26">
        <v>731.7</v>
      </c>
    </row>
    <row r="4618" spans="2:12" ht="13" x14ac:dyDescent="0.3">
      <c r="B4618" s="27" t="s">
        <v>3</v>
      </c>
      <c r="C4618" s="28">
        <v>2017</v>
      </c>
      <c r="E4618" s="27" t="s">
        <v>3</v>
      </c>
      <c r="F4618" s="28">
        <v>2017</v>
      </c>
      <c r="H4618" s="27" t="s">
        <v>3</v>
      </c>
      <c r="I4618" s="28">
        <v>2017</v>
      </c>
      <c r="K4618" s="27" t="s">
        <v>3</v>
      </c>
      <c r="L4618" s="28">
        <v>2017</v>
      </c>
    </row>
    <row r="4619" spans="2:12" ht="13" x14ac:dyDescent="0.3">
      <c r="B4619" s="29" t="str">
        <f>UnitName</f>
        <v>Plot</v>
      </c>
      <c r="C4619" s="30">
        <v>2</v>
      </c>
      <c r="E4619" s="29" t="str">
        <f>UnitName</f>
        <v>Plot</v>
      </c>
      <c r="F4619" s="30">
        <v>2</v>
      </c>
      <c r="H4619" s="29" t="str">
        <f>UnitName</f>
        <v>Plot</v>
      </c>
      <c r="I4619" s="30">
        <v>2</v>
      </c>
      <c r="K4619" s="29" t="str">
        <f>UnitName</f>
        <v>Plot</v>
      </c>
      <c r="L4619" s="30">
        <v>2</v>
      </c>
    </row>
    <row r="4620" spans="2:12" ht="13" x14ac:dyDescent="0.3">
      <c r="B4620" s="29" t="str">
        <f>BlockName</f>
        <v>Name</v>
      </c>
      <c r="C4620" s="30" t="s">
        <v>56</v>
      </c>
      <c r="E4620" s="29" t="str">
        <f>BlockName</f>
        <v>Name</v>
      </c>
      <c r="F4620" s="30" t="s">
        <v>56</v>
      </c>
      <c r="H4620" s="29" t="str">
        <f>BlockName</f>
        <v>Name</v>
      </c>
      <c r="I4620" s="30" t="s">
        <v>56</v>
      </c>
      <c r="K4620" s="29" t="str">
        <f>BlockName</f>
        <v>Name</v>
      </c>
      <c r="L4620" s="30" t="s">
        <v>56</v>
      </c>
    </row>
    <row r="4621" spans="2:12" ht="13" x14ac:dyDescent="0.3">
      <c r="B4621" s="29" t="str">
        <f>Factor2Name</f>
        <v>Variety</v>
      </c>
      <c r="C4621" s="30" t="s">
        <v>2</v>
      </c>
      <c r="E4621" s="29" t="str">
        <f>Factor2Name</f>
        <v>Variety</v>
      </c>
      <c r="F4621" s="30" t="s">
        <v>2</v>
      </c>
      <c r="H4621" s="29" t="str">
        <f>Factor2Name</f>
        <v>Variety</v>
      </c>
      <c r="I4621" s="30" t="s">
        <v>2</v>
      </c>
      <c r="K4621" s="29" t="str">
        <f>Factor2Name</f>
        <v>Variety</v>
      </c>
      <c r="L4621" s="30" t="s">
        <v>2</v>
      </c>
    </row>
    <row r="4622" spans="2:12" ht="13" x14ac:dyDescent="0.3">
      <c r="B4622" s="29" t="str">
        <f>Factor3Name</f>
        <v>Fertiliser</v>
      </c>
      <c r="C4622" s="30" t="s">
        <v>38</v>
      </c>
      <c r="E4622" s="29" t="str">
        <f>Factor3Name</f>
        <v>Fertiliser</v>
      </c>
      <c r="F4622" s="30" t="s">
        <v>38</v>
      </c>
      <c r="H4622" s="29" t="str">
        <f>Factor3Name</f>
        <v>Fertiliser</v>
      </c>
      <c r="I4622" s="30" t="s">
        <v>38</v>
      </c>
      <c r="K4622" s="29" t="str">
        <f>Factor3Name</f>
        <v>Fertiliser</v>
      </c>
      <c r="L4622" s="30" t="s">
        <v>38</v>
      </c>
    </row>
    <row r="4623" spans="2:12" ht="13" x14ac:dyDescent="0.3">
      <c r="B4623" s="29" t="str">
        <f>Factor1Name</f>
        <v>Weeding</v>
      </c>
      <c r="C4623" s="30" t="s">
        <v>37</v>
      </c>
      <c r="E4623" s="29" t="str">
        <f>Factor1Name</f>
        <v>Weeding</v>
      </c>
      <c r="F4623" s="30" t="s">
        <v>37</v>
      </c>
      <c r="H4623" s="29" t="str">
        <f>Factor1Name</f>
        <v>Weeding</v>
      </c>
      <c r="I4623" s="30" t="s">
        <v>37</v>
      </c>
      <c r="K4623" s="29" t="str">
        <f>Factor1Name</f>
        <v>Weeding</v>
      </c>
      <c r="L4623" s="30" t="s">
        <v>37</v>
      </c>
    </row>
    <row r="4624" spans="2:12" ht="13" x14ac:dyDescent="0.3">
      <c r="B4624" s="25" t="s">
        <v>14</v>
      </c>
      <c r="C4624" s="26">
        <v>807.7</v>
      </c>
      <c r="E4624" s="25" t="s">
        <v>14</v>
      </c>
      <c r="F4624" s="26">
        <v>807.8</v>
      </c>
      <c r="H4624" s="25" t="s">
        <v>14</v>
      </c>
      <c r="I4624" s="26">
        <v>702.7</v>
      </c>
      <c r="K4624" s="25" t="s">
        <v>14</v>
      </c>
      <c r="L4624" s="26">
        <v>882.5</v>
      </c>
    </row>
    <row r="4626" spans="2:12" ht="13" x14ac:dyDescent="0.3">
      <c r="B4626" s="27" t="s">
        <v>3</v>
      </c>
      <c r="C4626" s="28">
        <v>2017</v>
      </c>
      <c r="E4626" s="27" t="s">
        <v>3</v>
      </c>
      <c r="F4626" s="28">
        <v>2017</v>
      </c>
      <c r="H4626" s="27" t="s">
        <v>3</v>
      </c>
      <c r="I4626" s="28">
        <v>2017</v>
      </c>
      <c r="K4626" s="27" t="s">
        <v>3</v>
      </c>
      <c r="L4626" s="28">
        <v>2017</v>
      </c>
    </row>
    <row r="4627" spans="2:12" ht="13" x14ac:dyDescent="0.3">
      <c r="B4627" s="29" t="str">
        <f>UnitName</f>
        <v>Plot</v>
      </c>
      <c r="C4627" s="30">
        <v>2</v>
      </c>
      <c r="E4627" s="29" t="str">
        <f>UnitName</f>
        <v>Plot</v>
      </c>
      <c r="F4627" s="30">
        <v>2</v>
      </c>
      <c r="H4627" s="29" t="str">
        <f>UnitName</f>
        <v>Plot</v>
      </c>
      <c r="I4627" s="30">
        <v>2</v>
      </c>
      <c r="K4627" s="29" t="str">
        <f>UnitName</f>
        <v>Plot</v>
      </c>
      <c r="L4627" s="30">
        <v>2</v>
      </c>
    </row>
    <row r="4628" spans="2:12" ht="13" x14ac:dyDescent="0.3">
      <c r="B4628" s="29" t="str">
        <f>BlockName</f>
        <v>Name</v>
      </c>
      <c r="C4628" s="30" t="s">
        <v>56</v>
      </c>
      <c r="E4628" s="29" t="str">
        <f>BlockName</f>
        <v>Name</v>
      </c>
      <c r="F4628" s="30" t="s">
        <v>56</v>
      </c>
      <c r="H4628" s="29" t="str">
        <f>BlockName</f>
        <v>Name</v>
      </c>
      <c r="I4628" s="30" t="s">
        <v>56</v>
      </c>
      <c r="K4628" s="29" t="str">
        <f>BlockName</f>
        <v>Name</v>
      </c>
      <c r="L4628" s="30" t="s">
        <v>56</v>
      </c>
    </row>
    <row r="4629" spans="2:12" ht="13" x14ac:dyDescent="0.3">
      <c r="B4629" s="29" t="str">
        <f>Factor2Name</f>
        <v>Variety</v>
      </c>
      <c r="C4629" s="30" t="s">
        <v>2</v>
      </c>
      <c r="E4629" s="29" t="str">
        <f>Factor2Name</f>
        <v>Variety</v>
      </c>
      <c r="F4629" s="30" t="s">
        <v>2</v>
      </c>
      <c r="H4629" s="29" t="str">
        <f>Factor2Name</f>
        <v>Variety</v>
      </c>
      <c r="I4629" s="30" t="s">
        <v>2</v>
      </c>
      <c r="K4629" s="29" t="str">
        <f>Factor2Name</f>
        <v>Variety</v>
      </c>
      <c r="L4629" s="30" t="s">
        <v>2</v>
      </c>
    </row>
    <row r="4630" spans="2:12" ht="13" x14ac:dyDescent="0.3">
      <c r="B4630" s="29" t="str">
        <f>Factor3Name</f>
        <v>Fertiliser</v>
      </c>
      <c r="C4630" s="30" t="s">
        <v>38</v>
      </c>
      <c r="E4630" s="29" t="str">
        <f>Factor3Name</f>
        <v>Fertiliser</v>
      </c>
      <c r="F4630" s="30" t="s">
        <v>38</v>
      </c>
      <c r="H4630" s="29" t="str">
        <f>Factor3Name</f>
        <v>Fertiliser</v>
      </c>
      <c r="I4630" s="30" t="s">
        <v>38</v>
      </c>
      <c r="K4630" s="29" t="str">
        <f>Factor3Name</f>
        <v>Fertiliser</v>
      </c>
      <c r="L4630" s="30" t="s">
        <v>38</v>
      </c>
    </row>
    <row r="4631" spans="2:12" ht="13" x14ac:dyDescent="0.3">
      <c r="B4631" s="29" t="str">
        <f>Factor1Name</f>
        <v>Weeding</v>
      </c>
      <c r="C4631" s="30" t="s">
        <v>37</v>
      </c>
      <c r="E4631" s="29" t="str">
        <f>Factor1Name</f>
        <v>Weeding</v>
      </c>
      <c r="F4631" s="30" t="s">
        <v>37</v>
      </c>
      <c r="H4631" s="29" t="str">
        <f>Factor1Name</f>
        <v>Weeding</v>
      </c>
      <c r="I4631" s="30" t="s">
        <v>37</v>
      </c>
      <c r="K4631" s="29" t="str">
        <f>Factor1Name</f>
        <v>Weeding</v>
      </c>
      <c r="L4631" s="30" t="s">
        <v>37</v>
      </c>
    </row>
    <row r="4632" spans="2:12" ht="13" x14ac:dyDescent="0.3">
      <c r="B4632" s="25" t="s">
        <v>14</v>
      </c>
      <c r="C4632" s="26">
        <v>1074.7</v>
      </c>
      <c r="E4632" s="25" t="s">
        <v>14</v>
      </c>
      <c r="F4632" s="26">
        <v>639.20000000000005</v>
      </c>
      <c r="H4632" s="25" t="s">
        <v>14</v>
      </c>
      <c r="I4632" s="26">
        <v>662</v>
      </c>
      <c r="K4632" s="25" t="s">
        <v>14</v>
      </c>
      <c r="L4632" s="26">
        <v>895.2</v>
      </c>
    </row>
    <row r="4634" spans="2:12" ht="13" x14ac:dyDescent="0.3">
      <c r="B4634" s="27" t="s">
        <v>3</v>
      </c>
      <c r="C4634" s="28">
        <v>2017</v>
      </c>
      <c r="E4634" s="27" t="s">
        <v>3</v>
      </c>
      <c r="F4634" s="28">
        <v>2017</v>
      </c>
      <c r="H4634" s="27" t="s">
        <v>3</v>
      </c>
      <c r="I4634" s="28">
        <v>2017</v>
      </c>
      <c r="K4634" s="27" t="s">
        <v>3</v>
      </c>
      <c r="L4634" s="28">
        <v>2017</v>
      </c>
    </row>
    <row r="4635" spans="2:12" ht="13" x14ac:dyDescent="0.3">
      <c r="B4635" s="29" t="str">
        <f>UnitName</f>
        <v>Plot</v>
      </c>
      <c r="C4635" s="30">
        <v>2</v>
      </c>
      <c r="E4635" s="29" t="str">
        <f>UnitName</f>
        <v>Plot</v>
      </c>
      <c r="F4635" s="30">
        <v>2</v>
      </c>
      <c r="H4635" s="29" t="str">
        <f>UnitName</f>
        <v>Plot</v>
      </c>
      <c r="I4635" s="30">
        <v>2</v>
      </c>
      <c r="K4635" s="29" t="str">
        <f>UnitName</f>
        <v>Plot</v>
      </c>
      <c r="L4635" s="30">
        <v>2</v>
      </c>
    </row>
    <row r="4636" spans="2:12" ht="13" x14ac:dyDescent="0.3">
      <c r="B4636" s="29" t="str">
        <f>BlockName</f>
        <v>Name</v>
      </c>
      <c r="C4636" s="30" t="s">
        <v>56</v>
      </c>
      <c r="E4636" s="29" t="str">
        <f>BlockName</f>
        <v>Name</v>
      </c>
      <c r="F4636" s="30" t="s">
        <v>56</v>
      </c>
      <c r="H4636" s="29" t="str">
        <f>BlockName</f>
        <v>Name</v>
      </c>
      <c r="I4636" s="30" t="s">
        <v>56</v>
      </c>
      <c r="K4636" s="29" t="str">
        <f>BlockName</f>
        <v>Name</v>
      </c>
      <c r="L4636" s="30" t="s">
        <v>56</v>
      </c>
    </row>
    <row r="4637" spans="2:12" ht="13" x14ac:dyDescent="0.3">
      <c r="B4637" s="29" t="str">
        <f>Factor2Name</f>
        <v>Variety</v>
      </c>
      <c r="C4637" s="30" t="s">
        <v>2</v>
      </c>
      <c r="E4637" s="29" t="str">
        <f>Factor2Name</f>
        <v>Variety</v>
      </c>
      <c r="F4637" s="30" t="s">
        <v>2</v>
      </c>
      <c r="H4637" s="29" t="str">
        <f>Factor2Name</f>
        <v>Variety</v>
      </c>
      <c r="I4637" s="30" t="s">
        <v>2</v>
      </c>
      <c r="K4637" s="29" t="str">
        <f>Factor2Name</f>
        <v>Variety</v>
      </c>
      <c r="L4637" s="30" t="s">
        <v>2</v>
      </c>
    </row>
    <row r="4638" spans="2:12" ht="13" x14ac:dyDescent="0.3">
      <c r="B4638" s="29" t="str">
        <f>Factor3Name</f>
        <v>Fertiliser</v>
      </c>
      <c r="C4638" s="30" t="s">
        <v>38</v>
      </c>
      <c r="E4638" s="29" t="str">
        <f>Factor3Name</f>
        <v>Fertiliser</v>
      </c>
      <c r="F4638" s="30" t="s">
        <v>38</v>
      </c>
      <c r="H4638" s="29" t="str">
        <f>Factor3Name</f>
        <v>Fertiliser</v>
      </c>
      <c r="I4638" s="30" t="s">
        <v>38</v>
      </c>
      <c r="K4638" s="29" t="str">
        <f>Factor3Name</f>
        <v>Fertiliser</v>
      </c>
      <c r="L4638" s="30" t="s">
        <v>38</v>
      </c>
    </row>
    <row r="4639" spans="2:12" ht="13" x14ac:dyDescent="0.3">
      <c r="B4639" s="29" t="str">
        <f>Factor1Name</f>
        <v>Weeding</v>
      </c>
      <c r="C4639" s="30" t="s">
        <v>37</v>
      </c>
      <c r="E4639" s="29" t="str">
        <f>Factor1Name</f>
        <v>Weeding</v>
      </c>
      <c r="F4639" s="30" t="s">
        <v>37</v>
      </c>
      <c r="H4639" s="29" t="str">
        <f>Factor1Name</f>
        <v>Weeding</v>
      </c>
      <c r="I4639" s="30" t="s">
        <v>37</v>
      </c>
      <c r="K4639" s="29" t="str">
        <f>Factor1Name</f>
        <v>Weeding</v>
      </c>
      <c r="L4639" s="30" t="s">
        <v>37</v>
      </c>
    </row>
    <row r="4640" spans="2:12" ht="13" x14ac:dyDescent="0.3">
      <c r="B4640" s="25" t="s">
        <v>14</v>
      </c>
      <c r="C4640" s="26">
        <v>874.9</v>
      </c>
      <c r="E4640" s="25" t="s">
        <v>14</v>
      </c>
      <c r="F4640" s="26">
        <v>758.2</v>
      </c>
      <c r="H4640" s="25" t="s">
        <v>14</v>
      </c>
      <c r="I4640" s="26">
        <v>836.8</v>
      </c>
      <c r="K4640" s="25" t="s">
        <v>14</v>
      </c>
      <c r="L4640" s="26">
        <v>702</v>
      </c>
    </row>
    <row r="4642" spans="2:12" ht="13" x14ac:dyDescent="0.3">
      <c r="B4642" s="27" t="s">
        <v>3</v>
      </c>
      <c r="C4642" s="28">
        <v>2017</v>
      </c>
      <c r="E4642" s="27" t="s">
        <v>3</v>
      </c>
      <c r="F4642" s="28">
        <v>2017</v>
      </c>
      <c r="H4642" s="27" t="s">
        <v>3</v>
      </c>
      <c r="I4642" s="28">
        <v>2017</v>
      </c>
      <c r="K4642" s="27" t="s">
        <v>3</v>
      </c>
      <c r="L4642" s="28">
        <v>2017</v>
      </c>
    </row>
    <row r="4643" spans="2:12" ht="13" x14ac:dyDescent="0.3">
      <c r="B4643" s="29" t="str">
        <f>UnitName</f>
        <v>Plot</v>
      </c>
      <c r="C4643" s="30">
        <v>3</v>
      </c>
      <c r="E4643" s="29" t="str">
        <f>UnitName</f>
        <v>Plot</v>
      </c>
      <c r="F4643" s="30">
        <v>3</v>
      </c>
      <c r="H4643" s="29" t="str">
        <f>UnitName</f>
        <v>Plot</v>
      </c>
      <c r="I4643" s="30">
        <v>3</v>
      </c>
      <c r="K4643" s="29" t="str">
        <f>UnitName</f>
        <v>Plot</v>
      </c>
      <c r="L4643" s="30">
        <v>3</v>
      </c>
    </row>
    <row r="4644" spans="2:12" ht="13" x14ac:dyDescent="0.3">
      <c r="B4644" s="29" t="str">
        <f>BlockName</f>
        <v>Name</v>
      </c>
      <c r="C4644" s="30" t="s">
        <v>56</v>
      </c>
      <c r="E4644" s="29" t="str">
        <f>BlockName</f>
        <v>Name</v>
      </c>
      <c r="F4644" s="30" t="s">
        <v>56</v>
      </c>
      <c r="H4644" s="29" t="str">
        <f>BlockName</f>
        <v>Name</v>
      </c>
      <c r="I4644" s="30" t="s">
        <v>56</v>
      </c>
      <c r="K4644" s="29" t="str">
        <f>BlockName</f>
        <v>Name</v>
      </c>
      <c r="L4644" s="30" t="s">
        <v>56</v>
      </c>
    </row>
    <row r="4645" spans="2:12" ht="13" x14ac:dyDescent="0.3">
      <c r="B4645" s="29" t="str">
        <f>Factor2Name</f>
        <v>Variety</v>
      </c>
      <c r="C4645" s="30" t="s">
        <v>2</v>
      </c>
      <c r="E4645" s="29" t="str">
        <f>Factor2Name</f>
        <v>Variety</v>
      </c>
      <c r="F4645" s="30" t="s">
        <v>2</v>
      </c>
      <c r="H4645" s="29" t="str">
        <f>Factor2Name</f>
        <v>Variety</v>
      </c>
      <c r="I4645" s="30" t="s">
        <v>2</v>
      </c>
      <c r="K4645" s="29" t="str">
        <f>Factor2Name</f>
        <v>Variety</v>
      </c>
      <c r="L4645" s="30" t="s">
        <v>2</v>
      </c>
    </row>
    <row r="4646" spans="2:12" ht="13" x14ac:dyDescent="0.3">
      <c r="B4646" s="29" t="str">
        <f>Factor3Name</f>
        <v>Fertiliser</v>
      </c>
      <c r="C4646" s="30" t="s">
        <v>38</v>
      </c>
      <c r="E4646" s="29" t="str">
        <f>Factor3Name</f>
        <v>Fertiliser</v>
      </c>
      <c r="F4646" s="30" t="s">
        <v>38</v>
      </c>
      <c r="H4646" s="29" t="str">
        <f>Factor3Name</f>
        <v>Fertiliser</v>
      </c>
      <c r="I4646" s="30" t="s">
        <v>38</v>
      </c>
      <c r="K4646" s="29" t="str">
        <f>Factor3Name</f>
        <v>Fertiliser</v>
      </c>
      <c r="L4646" s="30" t="s">
        <v>38</v>
      </c>
    </row>
    <row r="4647" spans="2:12" ht="13" x14ac:dyDescent="0.3">
      <c r="B4647" s="29" t="str">
        <f>Factor1Name</f>
        <v>Weeding</v>
      </c>
      <c r="C4647" s="30" t="s">
        <v>37</v>
      </c>
      <c r="E4647" s="29" t="str">
        <f>Factor1Name</f>
        <v>Weeding</v>
      </c>
      <c r="F4647" s="30" t="s">
        <v>37</v>
      </c>
      <c r="H4647" s="29" t="str">
        <f>Factor1Name</f>
        <v>Weeding</v>
      </c>
      <c r="I4647" s="30" t="s">
        <v>37</v>
      </c>
      <c r="K4647" s="29" t="str">
        <f>Factor1Name</f>
        <v>Weeding</v>
      </c>
      <c r="L4647" s="30" t="s">
        <v>37</v>
      </c>
    </row>
    <row r="4648" spans="2:12" ht="13" x14ac:dyDescent="0.3">
      <c r="B4648" s="25" t="s">
        <v>14</v>
      </c>
      <c r="C4648" s="26">
        <v>1010.8</v>
      </c>
      <c r="E4648" s="25" t="s">
        <v>14</v>
      </c>
      <c r="F4648" s="26">
        <v>755</v>
      </c>
      <c r="H4648" s="25" t="s">
        <v>14</v>
      </c>
      <c r="I4648" s="26">
        <v>659.1</v>
      </c>
      <c r="K4648" s="25" t="s">
        <v>14</v>
      </c>
      <c r="L4648" s="26">
        <v>930.4</v>
      </c>
    </row>
    <row r="4650" spans="2:12" ht="13" x14ac:dyDescent="0.3">
      <c r="B4650" s="27" t="s">
        <v>3</v>
      </c>
      <c r="C4650" s="28">
        <v>2017</v>
      </c>
      <c r="E4650" s="27" t="s">
        <v>3</v>
      </c>
      <c r="F4650" s="28">
        <v>2017</v>
      </c>
      <c r="H4650" s="27" t="s">
        <v>3</v>
      </c>
      <c r="I4650" s="28">
        <v>2017</v>
      </c>
      <c r="K4650" s="27" t="s">
        <v>3</v>
      </c>
      <c r="L4650" s="28">
        <v>2017</v>
      </c>
    </row>
    <row r="4651" spans="2:12" ht="13" x14ac:dyDescent="0.3">
      <c r="B4651" s="29" t="str">
        <f>UnitName</f>
        <v>Plot</v>
      </c>
      <c r="C4651" s="30">
        <v>3</v>
      </c>
      <c r="E4651" s="29" t="str">
        <f>UnitName</f>
        <v>Plot</v>
      </c>
      <c r="F4651" s="30">
        <v>3</v>
      </c>
      <c r="H4651" s="29" t="str">
        <f>UnitName</f>
        <v>Plot</v>
      </c>
      <c r="I4651" s="30">
        <v>3</v>
      </c>
      <c r="K4651" s="29" t="str">
        <f>UnitName</f>
        <v>Plot</v>
      </c>
      <c r="L4651" s="30">
        <v>3</v>
      </c>
    </row>
    <row r="4652" spans="2:12" ht="13" x14ac:dyDescent="0.3">
      <c r="B4652" s="29" t="str">
        <f>BlockName</f>
        <v>Name</v>
      </c>
      <c r="C4652" s="30" t="s">
        <v>56</v>
      </c>
      <c r="E4652" s="29" t="str">
        <f>BlockName</f>
        <v>Name</v>
      </c>
      <c r="F4652" s="30" t="s">
        <v>56</v>
      </c>
      <c r="H4652" s="29" t="str">
        <f>BlockName</f>
        <v>Name</v>
      </c>
      <c r="I4652" s="30" t="s">
        <v>56</v>
      </c>
      <c r="K4652" s="29" t="str">
        <f>BlockName</f>
        <v>Name</v>
      </c>
      <c r="L4652" s="30" t="s">
        <v>56</v>
      </c>
    </row>
    <row r="4653" spans="2:12" ht="13" x14ac:dyDescent="0.3">
      <c r="B4653" s="29" t="str">
        <f>Factor2Name</f>
        <v>Variety</v>
      </c>
      <c r="C4653" s="30" t="s">
        <v>2</v>
      </c>
      <c r="E4653" s="29" t="str">
        <f>Factor2Name</f>
        <v>Variety</v>
      </c>
      <c r="F4653" s="30" t="s">
        <v>2</v>
      </c>
      <c r="H4653" s="29" t="str">
        <f>Factor2Name</f>
        <v>Variety</v>
      </c>
      <c r="I4653" s="30" t="s">
        <v>2</v>
      </c>
      <c r="K4653" s="29" t="str">
        <f>Factor2Name</f>
        <v>Variety</v>
      </c>
      <c r="L4653" s="30" t="s">
        <v>2</v>
      </c>
    </row>
    <row r="4654" spans="2:12" ht="13" x14ac:dyDescent="0.3">
      <c r="B4654" s="29" t="str">
        <f>Factor3Name</f>
        <v>Fertiliser</v>
      </c>
      <c r="C4654" s="30" t="s">
        <v>38</v>
      </c>
      <c r="E4654" s="29" t="str">
        <f>Factor3Name</f>
        <v>Fertiliser</v>
      </c>
      <c r="F4654" s="30" t="s">
        <v>38</v>
      </c>
      <c r="H4654" s="29" t="str">
        <f>Factor3Name</f>
        <v>Fertiliser</v>
      </c>
      <c r="I4654" s="30" t="s">
        <v>38</v>
      </c>
      <c r="K4654" s="29" t="str">
        <f>Factor3Name</f>
        <v>Fertiliser</v>
      </c>
      <c r="L4654" s="30" t="s">
        <v>38</v>
      </c>
    </row>
    <row r="4655" spans="2:12" ht="13" x14ac:dyDescent="0.3">
      <c r="B4655" s="29" t="str">
        <f>Factor1Name</f>
        <v>Weeding</v>
      </c>
      <c r="C4655" s="30" t="s">
        <v>37</v>
      </c>
      <c r="E4655" s="29" t="str">
        <f>Factor1Name</f>
        <v>Weeding</v>
      </c>
      <c r="F4655" s="30" t="s">
        <v>37</v>
      </c>
      <c r="H4655" s="29" t="str">
        <f>Factor1Name</f>
        <v>Weeding</v>
      </c>
      <c r="I4655" s="30" t="s">
        <v>37</v>
      </c>
      <c r="K4655" s="29" t="str">
        <f>Factor1Name</f>
        <v>Weeding</v>
      </c>
      <c r="L4655" s="30" t="s">
        <v>37</v>
      </c>
    </row>
    <row r="4656" spans="2:12" ht="13" x14ac:dyDescent="0.3">
      <c r="B4656" s="25" t="s">
        <v>14</v>
      </c>
      <c r="C4656" s="26">
        <v>911.1</v>
      </c>
      <c r="E4656" s="25" t="s">
        <v>14</v>
      </c>
      <c r="F4656" s="26">
        <v>827</v>
      </c>
      <c r="H4656" s="25" t="s">
        <v>14</v>
      </c>
      <c r="I4656" s="26">
        <v>849.6</v>
      </c>
      <c r="K4656" s="25" t="s">
        <v>14</v>
      </c>
      <c r="L4656" s="26">
        <v>984.7</v>
      </c>
    </row>
    <row r="4658" spans="2:12" ht="13" x14ac:dyDescent="0.3">
      <c r="B4658" s="27" t="s">
        <v>3</v>
      </c>
      <c r="C4658" s="28">
        <v>2017</v>
      </c>
      <c r="E4658" s="27" t="s">
        <v>3</v>
      </c>
      <c r="F4658" s="28">
        <v>2017</v>
      </c>
      <c r="H4658" s="27" t="s">
        <v>3</v>
      </c>
      <c r="I4658" s="28">
        <v>2017</v>
      </c>
      <c r="K4658" s="27" t="s">
        <v>3</v>
      </c>
      <c r="L4658" s="28">
        <v>2017</v>
      </c>
    </row>
    <row r="4659" spans="2:12" ht="13" x14ac:dyDescent="0.3">
      <c r="B4659" s="29" t="str">
        <f>UnitName</f>
        <v>Plot</v>
      </c>
      <c r="C4659" s="30">
        <v>3</v>
      </c>
      <c r="E4659" s="29" t="str">
        <f>UnitName</f>
        <v>Plot</v>
      </c>
      <c r="F4659" s="30">
        <v>3</v>
      </c>
      <c r="H4659" s="29" t="str">
        <f>UnitName</f>
        <v>Plot</v>
      </c>
      <c r="I4659" s="30">
        <v>3</v>
      </c>
      <c r="K4659" s="29" t="str">
        <f>UnitName</f>
        <v>Plot</v>
      </c>
      <c r="L4659" s="30">
        <v>3</v>
      </c>
    </row>
    <row r="4660" spans="2:12" ht="13" x14ac:dyDescent="0.3">
      <c r="B4660" s="29" t="str">
        <f>BlockName</f>
        <v>Name</v>
      </c>
      <c r="C4660" s="30" t="s">
        <v>56</v>
      </c>
      <c r="E4660" s="29" t="str">
        <f>BlockName</f>
        <v>Name</v>
      </c>
      <c r="F4660" s="30" t="s">
        <v>56</v>
      </c>
      <c r="H4660" s="29" t="str">
        <f>BlockName</f>
        <v>Name</v>
      </c>
      <c r="I4660" s="30" t="s">
        <v>56</v>
      </c>
      <c r="K4660" s="29" t="str">
        <f>BlockName</f>
        <v>Name</v>
      </c>
      <c r="L4660" s="30" t="s">
        <v>56</v>
      </c>
    </row>
    <row r="4661" spans="2:12" ht="13" x14ac:dyDescent="0.3">
      <c r="B4661" s="29" t="str">
        <f>Factor2Name</f>
        <v>Variety</v>
      </c>
      <c r="C4661" s="30" t="s">
        <v>2</v>
      </c>
      <c r="E4661" s="29" t="str">
        <f>Factor2Name</f>
        <v>Variety</v>
      </c>
      <c r="F4661" s="30" t="s">
        <v>2</v>
      </c>
      <c r="H4661" s="29" t="str">
        <f>Factor2Name</f>
        <v>Variety</v>
      </c>
      <c r="I4661" s="30" t="s">
        <v>2</v>
      </c>
      <c r="K4661" s="29" t="str">
        <f>Factor2Name</f>
        <v>Variety</v>
      </c>
      <c r="L4661" s="30" t="s">
        <v>2</v>
      </c>
    </row>
    <row r="4662" spans="2:12" ht="13" x14ac:dyDescent="0.3">
      <c r="B4662" s="29" t="str">
        <f>Factor3Name</f>
        <v>Fertiliser</v>
      </c>
      <c r="C4662" s="30" t="s">
        <v>38</v>
      </c>
      <c r="E4662" s="29" t="str">
        <f>Factor3Name</f>
        <v>Fertiliser</v>
      </c>
      <c r="F4662" s="30" t="s">
        <v>38</v>
      </c>
      <c r="H4662" s="29" t="str">
        <f>Factor3Name</f>
        <v>Fertiliser</v>
      </c>
      <c r="I4662" s="30" t="s">
        <v>38</v>
      </c>
      <c r="K4662" s="29" t="str">
        <f>Factor3Name</f>
        <v>Fertiliser</v>
      </c>
      <c r="L4662" s="30" t="s">
        <v>38</v>
      </c>
    </row>
    <row r="4663" spans="2:12" ht="13" x14ac:dyDescent="0.3">
      <c r="B4663" s="29" t="str">
        <f>Factor1Name</f>
        <v>Weeding</v>
      </c>
      <c r="C4663" s="30" t="s">
        <v>37</v>
      </c>
      <c r="E4663" s="29" t="str">
        <f>Factor1Name</f>
        <v>Weeding</v>
      </c>
      <c r="F4663" s="30" t="s">
        <v>37</v>
      </c>
      <c r="H4663" s="29" t="str">
        <f>Factor1Name</f>
        <v>Weeding</v>
      </c>
      <c r="I4663" s="30" t="s">
        <v>37</v>
      </c>
      <c r="K4663" s="29" t="str">
        <f>Factor1Name</f>
        <v>Weeding</v>
      </c>
      <c r="L4663" s="30" t="s">
        <v>37</v>
      </c>
    </row>
    <row r="4664" spans="2:12" ht="13" x14ac:dyDescent="0.3">
      <c r="B4664" s="25" t="s">
        <v>14</v>
      </c>
      <c r="C4664" s="26">
        <v>728.9</v>
      </c>
      <c r="E4664" s="25" t="s">
        <v>14</v>
      </c>
      <c r="F4664" s="26">
        <v>638.29999999999995</v>
      </c>
      <c r="H4664" s="25" t="s">
        <v>14</v>
      </c>
      <c r="I4664" s="26">
        <v>937.8</v>
      </c>
      <c r="K4664" s="25" t="s">
        <v>14</v>
      </c>
      <c r="L4664" s="26">
        <v>902</v>
      </c>
    </row>
    <row r="4666" spans="2:12" ht="13" x14ac:dyDescent="0.3">
      <c r="B4666" s="27" t="s">
        <v>3</v>
      </c>
      <c r="C4666" s="28">
        <v>2017</v>
      </c>
      <c r="E4666" s="27" t="s">
        <v>3</v>
      </c>
      <c r="F4666" s="28">
        <v>2017</v>
      </c>
      <c r="H4666" s="27" t="s">
        <v>3</v>
      </c>
      <c r="I4666" s="28">
        <v>2017</v>
      </c>
      <c r="K4666" s="27" t="s">
        <v>3</v>
      </c>
      <c r="L4666" s="28">
        <v>2017</v>
      </c>
    </row>
    <row r="4667" spans="2:12" ht="13" x14ac:dyDescent="0.3">
      <c r="B4667" s="29" t="str">
        <f>UnitName</f>
        <v>Plot</v>
      </c>
      <c r="C4667" s="30">
        <v>3</v>
      </c>
      <c r="E4667" s="29" t="str">
        <f>UnitName</f>
        <v>Plot</v>
      </c>
      <c r="F4667" s="30">
        <v>3</v>
      </c>
      <c r="H4667" s="29" t="str">
        <f>UnitName</f>
        <v>Plot</v>
      </c>
      <c r="I4667" s="30">
        <v>3</v>
      </c>
      <c r="K4667" s="29" t="str">
        <f>UnitName</f>
        <v>Plot</v>
      </c>
      <c r="L4667" s="30">
        <v>3</v>
      </c>
    </row>
    <row r="4668" spans="2:12" ht="13" x14ac:dyDescent="0.3">
      <c r="B4668" s="29" t="str">
        <f>BlockName</f>
        <v>Name</v>
      </c>
      <c r="C4668" s="30" t="s">
        <v>56</v>
      </c>
      <c r="E4668" s="29" t="str">
        <f>BlockName</f>
        <v>Name</v>
      </c>
      <c r="F4668" s="30" t="s">
        <v>56</v>
      </c>
      <c r="H4668" s="29" t="str">
        <f>BlockName</f>
        <v>Name</v>
      </c>
      <c r="I4668" s="30" t="s">
        <v>56</v>
      </c>
      <c r="K4668" s="29" t="str">
        <f>BlockName</f>
        <v>Name</v>
      </c>
      <c r="L4668" s="30" t="s">
        <v>56</v>
      </c>
    </row>
    <row r="4669" spans="2:12" ht="13" x14ac:dyDescent="0.3">
      <c r="B4669" s="29" t="str">
        <f>Factor2Name</f>
        <v>Variety</v>
      </c>
      <c r="C4669" s="30" t="s">
        <v>2</v>
      </c>
      <c r="E4669" s="29" t="str">
        <f>Factor2Name</f>
        <v>Variety</v>
      </c>
      <c r="F4669" s="30" t="s">
        <v>2</v>
      </c>
      <c r="H4669" s="29" t="str">
        <f>Factor2Name</f>
        <v>Variety</v>
      </c>
      <c r="I4669" s="30" t="s">
        <v>2</v>
      </c>
      <c r="K4669" s="29" t="str">
        <f>Factor2Name</f>
        <v>Variety</v>
      </c>
      <c r="L4669" s="30" t="s">
        <v>2</v>
      </c>
    </row>
    <row r="4670" spans="2:12" ht="13" x14ac:dyDescent="0.3">
      <c r="B4670" s="29" t="str">
        <f>Factor3Name</f>
        <v>Fertiliser</v>
      </c>
      <c r="C4670" s="30" t="s">
        <v>38</v>
      </c>
      <c r="E4670" s="29" t="str">
        <f>Factor3Name</f>
        <v>Fertiliser</v>
      </c>
      <c r="F4670" s="30" t="s">
        <v>38</v>
      </c>
      <c r="H4670" s="29" t="str">
        <f>Factor3Name</f>
        <v>Fertiliser</v>
      </c>
      <c r="I4670" s="30" t="s">
        <v>38</v>
      </c>
      <c r="K4670" s="29" t="str">
        <f>Factor3Name</f>
        <v>Fertiliser</v>
      </c>
      <c r="L4670" s="30" t="s">
        <v>38</v>
      </c>
    </row>
    <row r="4671" spans="2:12" ht="13" x14ac:dyDescent="0.3">
      <c r="B4671" s="29" t="str">
        <f>Factor1Name</f>
        <v>Weeding</v>
      </c>
      <c r="C4671" s="30" t="s">
        <v>37</v>
      </c>
      <c r="E4671" s="29" t="str">
        <f>Factor1Name</f>
        <v>Weeding</v>
      </c>
      <c r="F4671" s="30" t="s">
        <v>37</v>
      </c>
      <c r="H4671" s="29" t="str">
        <f>Factor1Name</f>
        <v>Weeding</v>
      </c>
      <c r="I4671" s="30" t="s">
        <v>37</v>
      </c>
      <c r="K4671" s="29" t="str">
        <f>Factor1Name</f>
        <v>Weeding</v>
      </c>
      <c r="L4671" s="30" t="s">
        <v>37</v>
      </c>
    </row>
    <row r="4672" spans="2:12" ht="13" x14ac:dyDescent="0.3">
      <c r="B4672" s="25" t="s">
        <v>14</v>
      </c>
      <c r="C4672" s="26">
        <v>710.4</v>
      </c>
      <c r="E4672" s="25" t="s">
        <v>14</v>
      </c>
      <c r="F4672" s="26">
        <v>857.1</v>
      </c>
      <c r="H4672" s="25" t="s">
        <v>14</v>
      </c>
      <c r="I4672" s="26">
        <v>843.1</v>
      </c>
      <c r="K4672" s="25" t="s">
        <v>14</v>
      </c>
      <c r="L4672" s="26">
        <v>831.1</v>
      </c>
    </row>
    <row r="4674" spans="2:12" ht="13" x14ac:dyDescent="0.3">
      <c r="B4674" s="27" t="s">
        <v>3</v>
      </c>
      <c r="C4674" s="28">
        <v>2017</v>
      </c>
      <c r="E4674" s="27" t="s">
        <v>3</v>
      </c>
      <c r="F4674" s="28">
        <v>2017</v>
      </c>
      <c r="H4674" s="27" t="s">
        <v>3</v>
      </c>
      <c r="I4674" s="28">
        <v>2017</v>
      </c>
      <c r="K4674" s="27" t="s">
        <v>3</v>
      </c>
      <c r="L4674" s="28">
        <v>2017</v>
      </c>
    </row>
    <row r="4675" spans="2:12" ht="13" x14ac:dyDescent="0.3">
      <c r="B4675" s="29" t="str">
        <f>UnitName</f>
        <v>Plot</v>
      </c>
      <c r="C4675" s="30">
        <v>3</v>
      </c>
      <c r="E4675" s="29" t="str">
        <f>UnitName</f>
        <v>Plot</v>
      </c>
      <c r="F4675" s="30">
        <v>3</v>
      </c>
      <c r="H4675" s="29" t="str">
        <f>UnitName</f>
        <v>Plot</v>
      </c>
      <c r="I4675" s="30">
        <v>3</v>
      </c>
      <c r="K4675" s="29" t="str">
        <f>UnitName</f>
        <v>Plot</v>
      </c>
      <c r="L4675" s="30">
        <v>3</v>
      </c>
    </row>
    <row r="4676" spans="2:12" ht="13" x14ac:dyDescent="0.3">
      <c r="B4676" s="29" t="str">
        <f>BlockName</f>
        <v>Name</v>
      </c>
      <c r="C4676" s="30" t="s">
        <v>56</v>
      </c>
      <c r="E4676" s="29" t="str">
        <f>BlockName</f>
        <v>Name</v>
      </c>
      <c r="F4676" s="30" t="s">
        <v>56</v>
      </c>
      <c r="H4676" s="29" t="str">
        <f>BlockName</f>
        <v>Name</v>
      </c>
      <c r="I4676" s="30" t="s">
        <v>56</v>
      </c>
      <c r="K4676" s="29" t="str">
        <f>BlockName</f>
        <v>Name</v>
      </c>
      <c r="L4676" s="30" t="s">
        <v>56</v>
      </c>
    </row>
    <row r="4677" spans="2:12" ht="13" x14ac:dyDescent="0.3">
      <c r="B4677" s="29" t="str">
        <f>Factor2Name</f>
        <v>Variety</v>
      </c>
      <c r="C4677" s="30" t="s">
        <v>2</v>
      </c>
      <c r="E4677" s="29" t="str">
        <f>Factor2Name</f>
        <v>Variety</v>
      </c>
      <c r="F4677" s="30" t="s">
        <v>2</v>
      </c>
      <c r="H4677" s="29" t="str">
        <f>Factor2Name</f>
        <v>Variety</v>
      </c>
      <c r="I4677" s="30" t="s">
        <v>2</v>
      </c>
      <c r="K4677" s="29" t="str">
        <f>Factor2Name</f>
        <v>Variety</v>
      </c>
      <c r="L4677" s="30" t="s">
        <v>2</v>
      </c>
    </row>
    <row r="4678" spans="2:12" ht="13" x14ac:dyDescent="0.3">
      <c r="B4678" s="29" t="str">
        <f>Factor3Name</f>
        <v>Fertiliser</v>
      </c>
      <c r="C4678" s="30" t="s">
        <v>38</v>
      </c>
      <c r="E4678" s="29" t="str">
        <f>Factor3Name</f>
        <v>Fertiliser</v>
      </c>
      <c r="F4678" s="30" t="s">
        <v>38</v>
      </c>
      <c r="H4678" s="29" t="str">
        <f>Factor3Name</f>
        <v>Fertiliser</v>
      </c>
      <c r="I4678" s="30" t="s">
        <v>38</v>
      </c>
      <c r="K4678" s="29" t="str">
        <f>Factor3Name</f>
        <v>Fertiliser</v>
      </c>
      <c r="L4678" s="30" t="s">
        <v>38</v>
      </c>
    </row>
    <row r="4679" spans="2:12" ht="13" x14ac:dyDescent="0.3">
      <c r="B4679" s="29" t="str">
        <f>Factor1Name</f>
        <v>Weeding</v>
      </c>
      <c r="C4679" s="30" t="s">
        <v>37</v>
      </c>
      <c r="E4679" s="29" t="str">
        <f>Factor1Name</f>
        <v>Weeding</v>
      </c>
      <c r="F4679" s="30" t="s">
        <v>37</v>
      </c>
      <c r="H4679" s="29" t="str">
        <f>Factor1Name</f>
        <v>Weeding</v>
      </c>
      <c r="I4679" s="30" t="s">
        <v>37</v>
      </c>
      <c r="K4679" s="29" t="str">
        <f>Factor1Name</f>
        <v>Weeding</v>
      </c>
      <c r="L4679" s="30" t="s">
        <v>37</v>
      </c>
    </row>
    <row r="4680" spans="2:12" ht="13" x14ac:dyDescent="0.3">
      <c r="B4680" s="25" t="s">
        <v>14</v>
      </c>
      <c r="C4680" s="26">
        <v>597.5</v>
      </c>
      <c r="E4680" s="25" t="s">
        <v>14</v>
      </c>
      <c r="F4680" s="26">
        <v>980.5</v>
      </c>
      <c r="H4680" s="25" t="s">
        <v>14</v>
      </c>
      <c r="I4680" s="26">
        <v>928.4</v>
      </c>
      <c r="K4680" s="25" t="s">
        <v>14</v>
      </c>
      <c r="L4680" s="26">
        <v>727.7</v>
      </c>
    </row>
    <row r="4682" spans="2:12" ht="13" x14ac:dyDescent="0.3">
      <c r="B4682" s="27" t="s">
        <v>3</v>
      </c>
      <c r="C4682" s="28">
        <v>2017</v>
      </c>
      <c r="E4682" s="27" t="s">
        <v>3</v>
      </c>
      <c r="F4682" s="28">
        <v>2017</v>
      </c>
      <c r="H4682" s="27" t="s">
        <v>3</v>
      </c>
      <c r="I4682" s="28">
        <v>2017</v>
      </c>
      <c r="K4682" s="27" t="s">
        <v>3</v>
      </c>
      <c r="L4682" s="28">
        <v>2017</v>
      </c>
    </row>
    <row r="4683" spans="2:12" ht="13" x14ac:dyDescent="0.3">
      <c r="B4683" s="29" t="str">
        <f>UnitName</f>
        <v>Plot</v>
      </c>
      <c r="C4683" s="30">
        <v>4</v>
      </c>
      <c r="E4683" s="29" t="str">
        <f>UnitName</f>
        <v>Plot</v>
      </c>
      <c r="F4683" s="30">
        <v>4</v>
      </c>
      <c r="H4683" s="29" t="str">
        <f>UnitName</f>
        <v>Plot</v>
      </c>
      <c r="I4683" s="30">
        <v>4</v>
      </c>
      <c r="K4683" s="29" t="str">
        <f>UnitName</f>
        <v>Plot</v>
      </c>
      <c r="L4683" s="30">
        <v>4</v>
      </c>
    </row>
    <row r="4684" spans="2:12" ht="13" x14ac:dyDescent="0.3">
      <c r="B4684" s="29" t="str">
        <f>BlockName</f>
        <v>Name</v>
      </c>
      <c r="C4684" s="30" t="s">
        <v>56</v>
      </c>
      <c r="E4684" s="29" t="str">
        <f>BlockName</f>
        <v>Name</v>
      </c>
      <c r="F4684" s="30" t="s">
        <v>56</v>
      </c>
      <c r="H4684" s="29" t="str">
        <f>BlockName</f>
        <v>Name</v>
      </c>
      <c r="I4684" s="30" t="s">
        <v>56</v>
      </c>
      <c r="K4684" s="29" t="str">
        <f>BlockName</f>
        <v>Name</v>
      </c>
      <c r="L4684" s="30" t="s">
        <v>56</v>
      </c>
    </row>
    <row r="4685" spans="2:12" ht="13" x14ac:dyDescent="0.3">
      <c r="B4685" s="29" t="str">
        <f>Factor2Name</f>
        <v>Variety</v>
      </c>
      <c r="C4685" s="30" t="s">
        <v>2</v>
      </c>
      <c r="E4685" s="29" t="str">
        <f>Factor2Name</f>
        <v>Variety</v>
      </c>
      <c r="F4685" s="30" t="s">
        <v>2</v>
      </c>
      <c r="H4685" s="29" t="str">
        <f>Factor2Name</f>
        <v>Variety</v>
      </c>
      <c r="I4685" s="30" t="s">
        <v>2</v>
      </c>
      <c r="K4685" s="29" t="str">
        <f>Factor2Name</f>
        <v>Variety</v>
      </c>
      <c r="L4685" s="30" t="s">
        <v>2</v>
      </c>
    </row>
    <row r="4686" spans="2:12" ht="13" x14ac:dyDescent="0.3">
      <c r="B4686" s="29" t="str">
        <f>Factor3Name</f>
        <v>Fertiliser</v>
      </c>
      <c r="C4686" s="30" t="s">
        <v>38</v>
      </c>
      <c r="E4686" s="29" t="str">
        <f>Factor3Name</f>
        <v>Fertiliser</v>
      </c>
      <c r="F4686" s="30" t="s">
        <v>38</v>
      </c>
      <c r="H4686" s="29" t="str">
        <f>Factor3Name</f>
        <v>Fertiliser</v>
      </c>
      <c r="I4686" s="30" t="s">
        <v>38</v>
      </c>
      <c r="K4686" s="29" t="str">
        <f>Factor3Name</f>
        <v>Fertiliser</v>
      </c>
      <c r="L4686" s="30" t="s">
        <v>38</v>
      </c>
    </row>
    <row r="4687" spans="2:12" ht="13" x14ac:dyDescent="0.3">
      <c r="B4687" s="29" t="str">
        <f>Factor1Name</f>
        <v>Weeding</v>
      </c>
      <c r="C4687" s="30" t="s">
        <v>37</v>
      </c>
      <c r="E4687" s="29" t="str">
        <f>Factor1Name</f>
        <v>Weeding</v>
      </c>
      <c r="F4687" s="30" t="s">
        <v>37</v>
      </c>
      <c r="H4687" s="29" t="str">
        <f>Factor1Name</f>
        <v>Weeding</v>
      </c>
      <c r="I4687" s="30" t="s">
        <v>37</v>
      </c>
      <c r="K4687" s="29" t="str">
        <f>Factor1Name</f>
        <v>Weeding</v>
      </c>
      <c r="L4687" s="30" t="s">
        <v>37</v>
      </c>
    </row>
    <row r="4688" spans="2:12" ht="13" x14ac:dyDescent="0.3">
      <c r="B4688" s="25" t="s">
        <v>14</v>
      </c>
      <c r="C4688" s="26">
        <v>798.2</v>
      </c>
      <c r="E4688" s="25" t="s">
        <v>14</v>
      </c>
      <c r="F4688" s="26">
        <v>914.6</v>
      </c>
      <c r="H4688" s="25" t="s">
        <v>14</v>
      </c>
      <c r="I4688" s="26">
        <v>787.7</v>
      </c>
      <c r="K4688" s="25" t="s">
        <v>14</v>
      </c>
      <c r="L4688" s="26">
        <v>1056.4000000000001</v>
      </c>
    </row>
    <row r="4690" spans="2:12" ht="13" x14ac:dyDescent="0.3">
      <c r="B4690" s="27" t="s">
        <v>3</v>
      </c>
      <c r="C4690" s="28">
        <v>2017</v>
      </c>
      <c r="E4690" s="27" t="s">
        <v>3</v>
      </c>
      <c r="F4690" s="28">
        <v>2017</v>
      </c>
      <c r="H4690" s="27" t="s">
        <v>3</v>
      </c>
      <c r="I4690" s="28">
        <v>2017</v>
      </c>
      <c r="K4690" s="27" t="s">
        <v>3</v>
      </c>
      <c r="L4690" s="28">
        <v>2017</v>
      </c>
    </row>
    <row r="4691" spans="2:12" ht="13" x14ac:dyDescent="0.3">
      <c r="B4691" s="29" t="str">
        <f>UnitName</f>
        <v>Plot</v>
      </c>
      <c r="C4691" s="30">
        <v>4</v>
      </c>
      <c r="E4691" s="29" t="str">
        <f>UnitName</f>
        <v>Plot</v>
      </c>
      <c r="F4691" s="30">
        <v>4</v>
      </c>
      <c r="H4691" s="29" t="str">
        <f>UnitName</f>
        <v>Plot</v>
      </c>
      <c r="I4691" s="30">
        <v>4</v>
      </c>
      <c r="K4691" s="29" t="str">
        <f>UnitName</f>
        <v>Plot</v>
      </c>
      <c r="L4691" s="30">
        <v>4</v>
      </c>
    </row>
    <row r="4692" spans="2:12" ht="13" x14ac:dyDescent="0.3">
      <c r="B4692" s="29" t="str">
        <f>BlockName</f>
        <v>Name</v>
      </c>
      <c r="C4692" s="30" t="s">
        <v>56</v>
      </c>
      <c r="E4692" s="29" t="str">
        <f>BlockName</f>
        <v>Name</v>
      </c>
      <c r="F4692" s="30" t="s">
        <v>56</v>
      </c>
      <c r="H4692" s="29" t="str">
        <f>BlockName</f>
        <v>Name</v>
      </c>
      <c r="I4692" s="30" t="s">
        <v>56</v>
      </c>
      <c r="K4692" s="29" t="str">
        <f>BlockName</f>
        <v>Name</v>
      </c>
      <c r="L4692" s="30" t="s">
        <v>56</v>
      </c>
    </row>
    <row r="4693" spans="2:12" ht="13" x14ac:dyDescent="0.3">
      <c r="B4693" s="29" t="str">
        <f>Factor2Name</f>
        <v>Variety</v>
      </c>
      <c r="C4693" s="30" t="s">
        <v>2</v>
      </c>
      <c r="E4693" s="29" t="str">
        <f>Factor2Name</f>
        <v>Variety</v>
      </c>
      <c r="F4693" s="30" t="s">
        <v>2</v>
      </c>
      <c r="H4693" s="29" t="str">
        <f>Factor2Name</f>
        <v>Variety</v>
      </c>
      <c r="I4693" s="30" t="s">
        <v>2</v>
      </c>
      <c r="K4693" s="29" t="str">
        <f>Factor2Name</f>
        <v>Variety</v>
      </c>
      <c r="L4693" s="30" t="s">
        <v>2</v>
      </c>
    </row>
    <row r="4694" spans="2:12" ht="13" x14ac:dyDescent="0.3">
      <c r="B4694" s="29" t="str">
        <f>Factor3Name</f>
        <v>Fertiliser</v>
      </c>
      <c r="C4694" s="30" t="s">
        <v>38</v>
      </c>
      <c r="E4694" s="29" t="str">
        <f>Factor3Name</f>
        <v>Fertiliser</v>
      </c>
      <c r="F4694" s="30" t="s">
        <v>38</v>
      </c>
      <c r="H4694" s="29" t="str">
        <f>Factor3Name</f>
        <v>Fertiliser</v>
      </c>
      <c r="I4694" s="30" t="s">
        <v>38</v>
      </c>
      <c r="K4694" s="29" t="str">
        <f>Factor3Name</f>
        <v>Fertiliser</v>
      </c>
      <c r="L4694" s="30" t="s">
        <v>38</v>
      </c>
    </row>
    <row r="4695" spans="2:12" ht="13" x14ac:dyDescent="0.3">
      <c r="B4695" s="29" t="str">
        <f>Factor1Name</f>
        <v>Weeding</v>
      </c>
      <c r="C4695" s="30" t="s">
        <v>37</v>
      </c>
      <c r="E4695" s="29" t="str">
        <f>Factor1Name</f>
        <v>Weeding</v>
      </c>
      <c r="F4695" s="30" t="s">
        <v>37</v>
      </c>
      <c r="H4695" s="29" t="str">
        <f>Factor1Name</f>
        <v>Weeding</v>
      </c>
      <c r="I4695" s="30" t="s">
        <v>37</v>
      </c>
      <c r="K4695" s="29" t="str">
        <f>Factor1Name</f>
        <v>Weeding</v>
      </c>
      <c r="L4695" s="30" t="s">
        <v>37</v>
      </c>
    </row>
    <row r="4696" spans="2:12" ht="13" x14ac:dyDescent="0.3">
      <c r="B4696" s="25" t="s">
        <v>14</v>
      </c>
      <c r="C4696" s="26">
        <v>725.5</v>
      </c>
      <c r="E4696" s="25" t="s">
        <v>14</v>
      </c>
      <c r="F4696" s="26">
        <v>912.7</v>
      </c>
      <c r="H4696" s="25" t="s">
        <v>14</v>
      </c>
      <c r="I4696" s="26">
        <v>675.1</v>
      </c>
      <c r="K4696" s="25" t="s">
        <v>14</v>
      </c>
      <c r="L4696" s="26">
        <v>761.8</v>
      </c>
    </row>
    <row r="4698" spans="2:12" ht="13" x14ac:dyDescent="0.3">
      <c r="B4698" s="27" t="s">
        <v>3</v>
      </c>
      <c r="C4698" s="28">
        <v>2017</v>
      </c>
      <c r="E4698" s="27" t="s">
        <v>3</v>
      </c>
      <c r="F4698" s="28">
        <v>2017</v>
      </c>
      <c r="H4698" s="27" t="s">
        <v>3</v>
      </c>
      <c r="I4698" s="28">
        <v>2017</v>
      </c>
      <c r="K4698" s="27" t="s">
        <v>3</v>
      </c>
      <c r="L4698" s="28">
        <v>2017</v>
      </c>
    </row>
    <row r="4699" spans="2:12" ht="13" x14ac:dyDescent="0.3">
      <c r="B4699" s="29" t="str">
        <f>UnitName</f>
        <v>Plot</v>
      </c>
      <c r="C4699" s="30">
        <v>4</v>
      </c>
      <c r="E4699" s="29" t="str">
        <f>UnitName</f>
        <v>Plot</v>
      </c>
      <c r="F4699" s="30">
        <v>4</v>
      </c>
      <c r="H4699" s="29" t="str">
        <f>UnitName</f>
        <v>Plot</v>
      </c>
      <c r="I4699" s="30">
        <v>4</v>
      </c>
      <c r="K4699" s="29" t="str">
        <f>UnitName</f>
        <v>Plot</v>
      </c>
      <c r="L4699" s="30">
        <v>4</v>
      </c>
    </row>
    <row r="4700" spans="2:12" ht="13" x14ac:dyDescent="0.3">
      <c r="B4700" s="29" t="str">
        <f>BlockName</f>
        <v>Name</v>
      </c>
      <c r="C4700" s="30" t="s">
        <v>56</v>
      </c>
      <c r="E4700" s="29" t="str">
        <f>BlockName</f>
        <v>Name</v>
      </c>
      <c r="F4700" s="30" t="s">
        <v>56</v>
      </c>
      <c r="H4700" s="29" t="str">
        <f>BlockName</f>
        <v>Name</v>
      </c>
      <c r="I4700" s="30" t="s">
        <v>56</v>
      </c>
      <c r="K4700" s="29" t="str">
        <f>BlockName</f>
        <v>Name</v>
      </c>
      <c r="L4700" s="30" t="s">
        <v>56</v>
      </c>
    </row>
    <row r="4701" spans="2:12" ht="13" x14ac:dyDescent="0.3">
      <c r="B4701" s="29" t="str">
        <f>Factor2Name</f>
        <v>Variety</v>
      </c>
      <c r="C4701" s="30" t="s">
        <v>2</v>
      </c>
      <c r="E4701" s="29" t="str">
        <f>Factor2Name</f>
        <v>Variety</v>
      </c>
      <c r="F4701" s="30" t="s">
        <v>2</v>
      </c>
      <c r="H4701" s="29" t="str">
        <f>Factor2Name</f>
        <v>Variety</v>
      </c>
      <c r="I4701" s="30" t="s">
        <v>2</v>
      </c>
      <c r="K4701" s="29" t="str">
        <f>Factor2Name</f>
        <v>Variety</v>
      </c>
      <c r="L4701" s="30" t="s">
        <v>2</v>
      </c>
    </row>
    <row r="4702" spans="2:12" ht="13" x14ac:dyDescent="0.3">
      <c r="B4702" s="29" t="str">
        <f>Factor3Name</f>
        <v>Fertiliser</v>
      </c>
      <c r="C4702" s="30" t="s">
        <v>38</v>
      </c>
      <c r="E4702" s="29" t="str">
        <f>Factor3Name</f>
        <v>Fertiliser</v>
      </c>
      <c r="F4702" s="30" t="s">
        <v>38</v>
      </c>
      <c r="H4702" s="29" t="str">
        <f>Factor3Name</f>
        <v>Fertiliser</v>
      </c>
      <c r="I4702" s="30" t="s">
        <v>38</v>
      </c>
      <c r="K4702" s="29" t="str">
        <f>Factor3Name</f>
        <v>Fertiliser</v>
      </c>
      <c r="L4702" s="30" t="s">
        <v>38</v>
      </c>
    </row>
    <row r="4703" spans="2:12" ht="13" x14ac:dyDescent="0.3">
      <c r="B4703" s="29" t="str">
        <f>Factor1Name</f>
        <v>Weeding</v>
      </c>
      <c r="C4703" s="30" t="s">
        <v>37</v>
      </c>
      <c r="E4703" s="29" t="str">
        <f>Factor1Name</f>
        <v>Weeding</v>
      </c>
      <c r="F4703" s="30" t="s">
        <v>37</v>
      </c>
      <c r="H4703" s="29" t="str">
        <f>Factor1Name</f>
        <v>Weeding</v>
      </c>
      <c r="I4703" s="30" t="s">
        <v>37</v>
      </c>
      <c r="K4703" s="29" t="str">
        <f>Factor1Name</f>
        <v>Weeding</v>
      </c>
      <c r="L4703" s="30" t="s">
        <v>37</v>
      </c>
    </row>
    <row r="4704" spans="2:12" ht="13" x14ac:dyDescent="0.3">
      <c r="B4704" s="25" t="s">
        <v>14</v>
      </c>
      <c r="C4704" s="26">
        <v>785.9</v>
      </c>
      <c r="E4704" s="25" t="s">
        <v>14</v>
      </c>
      <c r="F4704" s="26">
        <v>829.6</v>
      </c>
      <c r="H4704" s="25" t="s">
        <v>14</v>
      </c>
      <c r="I4704" s="26">
        <v>951.9</v>
      </c>
      <c r="K4704" s="25" t="s">
        <v>14</v>
      </c>
      <c r="L4704" s="26">
        <v>931.9</v>
      </c>
    </row>
    <row r="4706" spans="2:12" ht="13" x14ac:dyDescent="0.3">
      <c r="B4706" s="27" t="s">
        <v>3</v>
      </c>
      <c r="C4706" s="28">
        <v>2017</v>
      </c>
      <c r="E4706" s="27" t="s">
        <v>3</v>
      </c>
      <c r="F4706" s="28">
        <v>2017</v>
      </c>
      <c r="H4706" s="27" t="s">
        <v>3</v>
      </c>
      <c r="I4706" s="28">
        <v>2017</v>
      </c>
      <c r="K4706" s="27" t="s">
        <v>3</v>
      </c>
      <c r="L4706" s="28">
        <v>2017</v>
      </c>
    </row>
    <row r="4707" spans="2:12" ht="13" x14ac:dyDescent="0.3">
      <c r="B4707" s="29" t="str">
        <f>UnitName</f>
        <v>Plot</v>
      </c>
      <c r="C4707" s="30">
        <v>4</v>
      </c>
      <c r="E4707" s="29" t="str">
        <f>UnitName</f>
        <v>Plot</v>
      </c>
      <c r="F4707" s="30">
        <v>4</v>
      </c>
      <c r="H4707" s="29" t="str">
        <f>UnitName</f>
        <v>Plot</v>
      </c>
      <c r="I4707" s="30">
        <v>4</v>
      </c>
      <c r="K4707" s="29" t="str">
        <f>UnitName</f>
        <v>Plot</v>
      </c>
      <c r="L4707" s="30">
        <v>4</v>
      </c>
    </row>
    <row r="4708" spans="2:12" ht="13" x14ac:dyDescent="0.3">
      <c r="B4708" s="29" t="str">
        <f>BlockName</f>
        <v>Name</v>
      </c>
      <c r="C4708" s="30" t="s">
        <v>56</v>
      </c>
      <c r="E4708" s="29" t="str">
        <f>BlockName</f>
        <v>Name</v>
      </c>
      <c r="F4708" s="30" t="s">
        <v>56</v>
      </c>
      <c r="H4708" s="29" t="str">
        <f>BlockName</f>
        <v>Name</v>
      </c>
      <c r="I4708" s="30" t="s">
        <v>56</v>
      </c>
      <c r="K4708" s="29" t="str">
        <f>BlockName</f>
        <v>Name</v>
      </c>
      <c r="L4708" s="30" t="s">
        <v>56</v>
      </c>
    </row>
    <row r="4709" spans="2:12" ht="13" x14ac:dyDescent="0.3">
      <c r="B4709" s="29" t="str">
        <f>Factor2Name</f>
        <v>Variety</v>
      </c>
      <c r="C4709" s="30" t="s">
        <v>2</v>
      </c>
      <c r="E4709" s="29" t="str">
        <f>Factor2Name</f>
        <v>Variety</v>
      </c>
      <c r="F4709" s="30" t="s">
        <v>2</v>
      </c>
      <c r="H4709" s="29" t="str">
        <f>Factor2Name</f>
        <v>Variety</v>
      </c>
      <c r="I4709" s="30" t="s">
        <v>2</v>
      </c>
      <c r="K4709" s="29" t="str">
        <f>Factor2Name</f>
        <v>Variety</v>
      </c>
      <c r="L4709" s="30" t="s">
        <v>2</v>
      </c>
    </row>
    <row r="4710" spans="2:12" ht="13" x14ac:dyDescent="0.3">
      <c r="B4710" s="29" t="str">
        <f>Factor3Name</f>
        <v>Fertiliser</v>
      </c>
      <c r="C4710" s="30" t="s">
        <v>38</v>
      </c>
      <c r="E4710" s="29" t="str">
        <f>Factor3Name</f>
        <v>Fertiliser</v>
      </c>
      <c r="F4710" s="30" t="s">
        <v>38</v>
      </c>
      <c r="H4710" s="29" t="str">
        <f>Factor3Name</f>
        <v>Fertiliser</v>
      </c>
      <c r="I4710" s="30" t="s">
        <v>38</v>
      </c>
      <c r="K4710" s="29" t="str">
        <f>Factor3Name</f>
        <v>Fertiliser</v>
      </c>
      <c r="L4710" s="30" t="s">
        <v>38</v>
      </c>
    </row>
    <row r="4711" spans="2:12" ht="13" x14ac:dyDescent="0.3">
      <c r="B4711" s="29" t="str">
        <f>Factor1Name</f>
        <v>Weeding</v>
      </c>
      <c r="C4711" s="30" t="s">
        <v>37</v>
      </c>
      <c r="E4711" s="29" t="str">
        <f>Factor1Name</f>
        <v>Weeding</v>
      </c>
      <c r="F4711" s="30" t="s">
        <v>37</v>
      </c>
      <c r="H4711" s="29" t="str">
        <f>Factor1Name</f>
        <v>Weeding</v>
      </c>
      <c r="I4711" s="30" t="s">
        <v>37</v>
      </c>
      <c r="K4711" s="29" t="str">
        <f>Factor1Name</f>
        <v>Weeding</v>
      </c>
      <c r="L4711" s="30" t="s">
        <v>37</v>
      </c>
    </row>
    <row r="4712" spans="2:12" ht="13" x14ac:dyDescent="0.3">
      <c r="B4712" s="25" t="s">
        <v>14</v>
      </c>
      <c r="C4712" s="26">
        <v>926.1</v>
      </c>
      <c r="E4712" s="25" t="s">
        <v>14</v>
      </c>
      <c r="F4712" s="26">
        <v>699.3</v>
      </c>
      <c r="H4712" s="25" t="s">
        <v>14</v>
      </c>
      <c r="I4712" s="26">
        <v>912.9</v>
      </c>
      <c r="K4712" s="25" t="s">
        <v>14</v>
      </c>
      <c r="L4712" s="26">
        <v>847</v>
      </c>
    </row>
    <row r="4714" spans="2:12" ht="13" x14ac:dyDescent="0.3">
      <c r="B4714" s="27" t="s">
        <v>3</v>
      </c>
      <c r="C4714" s="28">
        <v>2017</v>
      </c>
      <c r="E4714" s="27" t="s">
        <v>3</v>
      </c>
      <c r="F4714" s="28">
        <v>2017</v>
      </c>
      <c r="H4714" s="27" t="s">
        <v>3</v>
      </c>
      <c r="I4714" s="28">
        <v>2017</v>
      </c>
      <c r="K4714" s="27" t="s">
        <v>3</v>
      </c>
      <c r="L4714" s="28">
        <v>2017</v>
      </c>
    </row>
    <row r="4715" spans="2:12" ht="13" x14ac:dyDescent="0.3">
      <c r="B4715" s="29" t="str">
        <f>UnitName</f>
        <v>Plot</v>
      </c>
      <c r="C4715" s="30">
        <v>4</v>
      </c>
      <c r="E4715" s="29" t="str">
        <f>UnitName</f>
        <v>Plot</v>
      </c>
      <c r="F4715" s="30">
        <v>4</v>
      </c>
      <c r="H4715" s="29" t="str">
        <f>UnitName</f>
        <v>Plot</v>
      </c>
      <c r="I4715" s="30">
        <v>4</v>
      </c>
      <c r="K4715" s="29" t="str">
        <f>UnitName</f>
        <v>Plot</v>
      </c>
      <c r="L4715" s="30">
        <v>4</v>
      </c>
    </row>
    <row r="4716" spans="2:12" ht="13" x14ac:dyDescent="0.3">
      <c r="B4716" s="29" t="str">
        <f>BlockName</f>
        <v>Name</v>
      </c>
      <c r="C4716" s="30" t="s">
        <v>56</v>
      </c>
      <c r="E4716" s="29" t="str">
        <f>BlockName</f>
        <v>Name</v>
      </c>
      <c r="F4716" s="30" t="s">
        <v>56</v>
      </c>
      <c r="H4716" s="29" t="str">
        <f>BlockName</f>
        <v>Name</v>
      </c>
      <c r="I4716" s="30" t="s">
        <v>56</v>
      </c>
      <c r="K4716" s="29" t="str">
        <f>BlockName</f>
        <v>Name</v>
      </c>
      <c r="L4716" s="30" t="s">
        <v>56</v>
      </c>
    </row>
    <row r="4717" spans="2:12" ht="13" x14ac:dyDescent="0.3">
      <c r="B4717" s="29" t="str">
        <f>Factor2Name</f>
        <v>Variety</v>
      </c>
      <c r="C4717" s="30" t="s">
        <v>2</v>
      </c>
      <c r="E4717" s="29" t="str">
        <f>Factor2Name</f>
        <v>Variety</v>
      </c>
      <c r="F4717" s="30" t="s">
        <v>2</v>
      </c>
      <c r="H4717" s="29" t="str">
        <f>Factor2Name</f>
        <v>Variety</v>
      </c>
      <c r="I4717" s="30" t="s">
        <v>2</v>
      </c>
      <c r="K4717" s="29" t="str">
        <f>Factor2Name</f>
        <v>Variety</v>
      </c>
      <c r="L4717" s="30" t="s">
        <v>2</v>
      </c>
    </row>
    <row r="4718" spans="2:12" ht="13" x14ac:dyDescent="0.3">
      <c r="B4718" s="29" t="str">
        <f>Factor3Name</f>
        <v>Fertiliser</v>
      </c>
      <c r="C4718" s="30" t="s">
        <v>38</v>
      </c>
      <c r="E4718" s="29" t="str">
        <f>Factor3Name</f>
        <v>Fertiliser</v>
      </c>
      <c r="F4718" s="30" t="s">
        <v>38</v>
      </c>
      <c r="H4718" s="29" t="str">
        <f>Factor3Name</f>
        <v>Fertiliser</v>
      </c>
      <c r="I4718" s="30" t="s">
        <v>38</v>
      </c>
      <c r="K4718" s="29" t="str">
        <f>Factor3Name</f>
        <v>Fertiliser</v>
      </c>
      <c r="L4718" s="30" t="s">
        <v>38</v>
      </c>
    </row>
    <row r="4719" spans="2:12" ht="13" x14ac:dyDescent="0.3">
      <c r="B4719" s="29" t="str">
        <f>Factor1Name</f>
        <v>Weeding</v>
      </c>
      <c r="C4719" s="30" t="s">
        <v>37</v>
      </c>
      <c r="E4719" s="29" t="str">
        <f>Factor1Name</f>
        <v>Weeding</v>
      </c>
      <c r="F4719" s="30" t="s">
        <v>37</v>
      </c>
      <c r="H4719" s="29" t="str">
        <f>Factor1Name</f>
        <v>Weeding</v>
      </c>
      <c r="I4719" s="30" t="s">
        <v>37</v>
      </c>
      <c r="K4719" s="29" t="str">
        <f>Factor1Name</f>
        <v>Weeding</v>
      </c>
      <c r="L4719" s="30" t="s">
        <v>37</v>
      </c>
    </row>
    <row r="4720" spans="2:12" ht="13" x14ac:dyDescent="0.3">
      <c r="B4720" s="25" t="s">
        <v>14</v>
      </c>
      <c r="C4720" s="26">
        <v>662.5</v>
      </c>
      <c r="E4720" s="25" t="s">
        <v>14</v>
      </c>
      <c r="F4720" s="26">
        <v>749.4</v>
      </c>
      <c r="H4720" s="25" t="s">
        <v>14</v>
      </c>
      <c r="I4720" s="26">
        <v>807.4</v>
      </c>
      <c r="K4720" s="25" t="s">
        <v>14</v>
      </c>
      <c r="L4720" s="26">
        <v>833.4</v>
      </c>
    </row>
    <row r="4722" spans="2:12" ht="13" x14ac:dyDescent="0.3">
      <c r="B4722" s="27" t="s">
        <v>3</v>
      </c>
      <c r="C4722" s="28">
        <v>2017</v>
      </c>
      <c r="E4722" s="27" t="s">
        <v>3</v>
      </c>
      <c r="F4722" s="28">
        <v>2017</v>
      </c>
      <c r="H4722" s="27" t="s">
        <v>3</v>
      </c>
      <c r="I4722" s="28">
        <v>2017</v>
      </c>
      <c r="K4722" s="27" t="s">
        <v>3</v>
      </c>
      <c r="L4722" s="28">
        <v>2017</v>
      </c>
    </row>
    <row r="4723" spans="2:12" ht="13" x14ac:dyDescent="0.3">
      <c r="B4723" s="29" t="str">
        <f>UnitName</f>
        <v>Plot</v>
      </c>
      <c r="C4723" s="30">
        <v>5</v>
      </c>
      <c r="E4723" s="29" t="str">
        <f>UnitName</f>
        <v>Plot</v>
      </c>
      <c r="F4723" s="30">
        <v>5</v>
      </c>
      <c r="H4723" s="29" t="str">
        <f>UnitName</f>
        <v>Plot</v>
      </c>
      <c r="I4723" s="30">
        <v>5</v>
      </c>
      <c r="K4723" s="29" t="str">
        <f>UnitName</f>
        <v>Plot</v>
      </c>
      <c r="L4723" s="30">
        <v>5</v>
      </c>
    </row>
    <row r="4724" spans="2:12" ht="13" x14ac:dyDescent="0.3">
      <c r="B4724" s="29" t="str">
        <f>BlockName</f>
        <v>Name</v>
      </c>
      <c r="C4724" s="30" t="s">
        <v>56</v>
      </c>
      <c r="E4724" s="29" t="str">
        <f>BlockName</f>
        <v>Name</v>
      </c>
      <c r="F4724" s="30" t="s">
        <v>56</v>
      </c>
      <c r="H4724" s="29" t="str">
        <f>BlockName</f>
        <v>Name</v>
      </c>
      <c r="I4724" s="30" t="s">
        <v>56</v>
      </c>
      <c r="K4724" s="29" t="str">
        <f>BlockName</f>
        <v>Name</v>
      </c>
      <c r="L4724" s="30" t="s">
        <v>56</v>
      </c>
    </row>
    <row r="4725" spans="2:12" ht="13" x14ac:dyDescent="0.3">
      <c r="B4725" s="29" t="str">
        <f>Factor2Name</f>
        <v>Variety</v>
      </c>
      <c r="C4725" s="30" t="s">
        <v>2</v>
      </c>
      <c r="E4725" s="29" t="str">
        <f>Factor2Name</f>
        <v>Variety</v>
      </c>
      <c r="F4725" s="30" t="s">
        <v>2</v>
      </c>
      <c r="H4725" s="29" t="str">
        <f>Factor2Name</f>
        <v>Variety</v>
      </c>
      <c r="I4725" s="30" t="s">
        <v>2</v>
      </c>
      <c r="K4725" s="29" t="str">
        <f>Factor2Name</f>
        <v>Variety</v>
      </c>
      <c r="L4725" s="30" t="s">
        <v>2</v>
      </c>
    </row>
    <row r="4726" spans="2:12" ht="13" x14ac:dyDescent="0.3">
      <c r="B4726" s="29" t="str">
        <f>Factor3Name</f>
        <v>Fertiliser</v>
      </c>
      <c r="C4726" s="30" t="s">
        <v>38</v>
      </c>
      <c r="E4726" s="29" t="str">
        <f>Factor3Name</f>
        <v>Fertiliser</v>
      </c>
      <c r="F4726" s="30" t="s">
        <v>38</v>
      </c>
      <c r="H4726" s="29" t="str">
        <f>Factor3Name</f>
        <v>Fertiliser</v>
      </c>
      <c r="I4726" s="30" t="s">
        <v>38</v>
      </c>
      <c r="K4726" s="29" t="str">
        <f>Factor3Name</f>
        <v>Fertiliser</v>
      </c>
      <c r="L4726" s="30" t="s">
        <v>38</v>
      </c>
    </row>
    <row r="4727" spans="2:12" ht="13" x14ac:dyDescent="0.3">
      <c r="B4727" s="29" t="str">
        <f>Factor1Name</f>
        <v>Weeding</v>
      </c>
      <c r="C4727" s="30" t="s">
        <v>37</v>
      </c>
      <c r="E4727" s="29" t="str">
        <f>Factor1Name</f>
        <v>Weeding</v>
      </c>
      <c r="F4727" s="30" t="s">
        <v>37</v>
      </c>
      <c r="H4727" s="29" t="str">
        <f>Factor1Name</f>
        <v>Weeding</v>
      </c>
      <c r="I4727" s="30" t="s">
        <v>37</v>
      </c>
      <c r="K4727" s="29" t="str">
        <f>Factor1Name</f>
        <v>Weeding</v>
      </c>
      <c r="L4727" s="30" t="s">
        <v>37</v>
      </c>
    </row>
    <row r="4728" spans="2:12" ht="13" x14ac:dyDescent="0.3">
      <c r="B4728" s="25" t="s">
        <v>14</v>
      </c>
      <c r="C4728" s="26">
        <v>853.7</v>
      </c>
      <c r="E4728" s="25" t="s">
        <v>14</v>
      </c>
      <c r="F4728" s="26">
        <v>744.8</v>
      </c>
      <c r="H4728" s="25" t="s">
        <v>14</v>
      </c>
      <c r="I4728" s="26">
        <v>747.1</v>
      </c>
      <c r="K4728" s="25" t="s">
        <v>14</v>
      </c>
      <c r="L4728" s="26">
        <v>777.6</v>
      </c>
    </row>
    <row r="4730" spans="2:12" ht="13" x14ac:dyDescent="0.3">
      <c r="B4730" s="27" t="s">
        <v>3</v>
      </c>
      <c r="C4730" s="28">
        <v>2017</v>
      </c>
      <c r="E4730" s="27" t="s">
        <v>3</v>
      </c>
      <c r="F4730" s="28">
        <v>2017</v>
      </c>
      <c r="H4730" s="27" t="s">
        <v>3</v>
      </c>
      <c r="I4730" s="28">
        <v>2017</v>
      </c>
      <c r="K4730" s="27" t="s">
        <v>3</v>
      </c>
      <c r="L4730" s="28">
        <v>2017</v>
      </c>
    </row>
    <row r="4731" spans="2:12" ht="13" x14ac:dyDescent="0.3">
      <c r="B4731" s="29" t="str">
        <f>UnitName</f>
        <v>Plot</v>
      </c>
      <c r="C4731" s="30">
        <v>5</v>
      </c>
      <c r="E4731" s="29" t="str">
        <f>UnitName</f>
        <v>Plot</v>
      </c>
      <c r="F4731" s="30">
        <v>5</v>
      </c>
      <c r="H4731" s="29" t="str">
        <f>UnitName</f>
        <v>Plot</v>
      </c>
      <c r="I4731" s="30">
        <v>5</v>
      </c>
      <c r="K4731" s="29" t="str">
        <f>UnitName</f>
        <v>Plot</v>
      </c>
      <c r="L4731" s="30">
        <v>5</v>
      </c>
    </row>
    <row r="4732" spans="2:12" ht="13" x14ac:dyDescent="0.3">
      <c r="B4732" s="29" t="str">
        <f>BlockName</f>
        <v>Name</v>
      </c>
      <c r="C4732" s="30" t="s">
        <v>56</v>
      </c>
      <c r="E4732" s="29" t="str">
        <f>BlockName</f>
        <v>Name</v>
      </c>
      <c r="F4732" s="30" t="s">
        <v>56</v>
      </c>
      <c r="H4732" s="29" t="str">
        <f>BlockName</f>
        <v>Name</v>
      </c>
      <c r="I4732" s="30" t="s">
        <v>56</v>
      </c>
      <c r="K4732" s="29" t="str">
        <f>BlockName</f>
        <v>Name</v>
      </c>
      <c r="L4732" s="30" t="s">
        <v>56</v>
      </c>
    </row>
    <row r="4733" spans="2:12" ht="13" x14ac:dyDescent="0.3">
      <c r="B4733" s="29" t="str">
        <f>Factor2Name</f>
        <v>Variety</v>
      </c>
      <c r="C4733" s="30" t="s">
        <v>2</v>
      </c>
      <c r="E4733" s="29" t="str">
        <f>Factor2Name</f>
        <v>Variety</v>
      </c>
      <c r="F4733" s="30" t="s">
        <v>2</v>
      </c>
      <c r="H4733" s="29" t="str">
        <f>Factor2Name</f>
        <v>Variety</v>
      </c>
      <c r="I4733" s="30" t="s">
        <v>2</v>
      </c>
      <c r="K4733" s="29" t="str">
        <f>Factor2Name</f>
        <v>Variety</v>
      </c>
      <c r="L4733" s="30" t="s">
        <v>2</v>
      </c>
    </row>
    <row r="4734" spans="2:12" ht="13" x14ac:dyDescent="0.3">
      <c r="B4734" s="29" t="str">
        <f>Factor3Name</f>
        <v>Fertiliser</v>
      </c>
      <c r="C4734" s="30" t="s">
        <v>38</v>
      </c>
      <c r="E4734" s="29" t="str">
        <f>Factor3Name</f>
        <v>Fertiliser</v>
      </c>
      <c r="F4734" s="30" t="s">
        <v>38</v>
      </c>
      <c r="H4734" s="29" t="str">
        <f>Factor3Name</f>
        <v>Fertiliser</v>
      </c>
      <c r="I4734" s="30" t="s">
        <v>38</v>
      </c>
      <c r="K4734" s="29" t="str">
        <f>Factor3Name</f>
        <v>Fertiliser</v>
      </c>
      <c r="L4734" s="30" t="s">
        <v>38</v>
      </c>
    </row>
    <row r="4735" spans="2:12" ht="13" x14ac:dyDescent="0.3">
      <c r="B4735" s="29" t="str">
        <f>Factor1Name</f>
        <v>Weeding</v>
      </c>
      <c r="C4735" s="30" t="s">
        <v>37</v>
      </c>
      <c r="E4735" s="29" t="str">
        <f>Factor1Name</f>
        <v>Weeding</v>
      </c>
      <c r="F4735" s="30" t="s">
        <v>37</v>
      </c>
      <c r="H4735" s="29" t="str">
        <f>Factor1Name</f>
        <v>Weeding</v>
      </c>
      <c r="I4735" s="30" t="s">
        <v>37</v>
      </c>
      <c r="K4735" s="29" t="str">
        <f>Factor1Name</f>
        <v>Weeding</v>
      </c>
      <c r="L4735" s="30" t="s">
        <v>37</v>
      </c>
    </row>
    <row r="4736" spans="2:12" ht="13" x14ac:dyDescent="0.3">
      <c r="B4736" s="25" t="s">
        <v>14</v>
      </c>
      <c r="C4736" s="26">
        <v>761.6</v>
      </c>
      <c r="E4736" s="25" t="s">
        <v>14</v>
      </c>
      <c r="F4736" s="26">
        <v>834.9</v>
      </c>
      <c r="H4736" s="25" t="s">
        <v>14</v>
      </c>
      <c r="I4736" s="26">
        <v>840.5</v>
      </c>
      <c r="K4736" s="25" t="s">
        <v>14</v>
      </c>
      <c r="L4736" s="26">
        <v>773.4</v>
      </c>
    </row>
    <row r="4738" spans="2:12" ht="13" x14ac:dyDescent="0.3">
      <c r="B4738" s="27" t="s">
        <v>3</v>
      </c>
      <c r="C4738" s="28">
        <v>2017</v>
      </c>
      <c r="E4738" s="27" t="s">
        <v>3</v>
      </c>
      <c r="F4738" s="28">
        <v>2017</v>
      </c>
      <c r="H4738" s="27" t="s">
        <v>3</v>
      </c>
      <c r="I4738" s="28">
        <v>2017</v>
      </c>
      <c r="K4738" s="27" t="s">
        <v>3</v>
      </c>
      <c r="L4738" s="28">
        <v>2017</v>
      </c>
    </row>
    <row r="4739" spans="2:12" ht="13" x14ac:dyDescent="0.3">
      <c r="B4739" s="29" t="str">
        <f>UnitName</f>
        <v>Plot</v>
      </c>
      <c r="C4739" s="30">
        <v>5</v>
      </c>
      <c r="E4739" s="29" t="str">
        <f>UnitName</f>
        <v>Plot</v>
      </c>
      <c r="F4739" s="30">
        <v>5</v>
      </c>
      <c r="H4739" s="29" t="str">
        <f>UnitName</f>
        <v>Plot</v>
      </c>
      <c r="I4739" s="30">
        <v>5</v>
      </c>
      <c r="K4739" s="29" t="str">
        <f>UnitName</f>
        <v>Plot</v>
      </c>
      <c r="L4739" s="30">
        <v>5</v>
      </c>
    </row>
    <row r="4740" spans="2:12" ht="13" x14ac:dyDescent="0.3">
      <c r="B4740" s="29" t="str">
        <f>BlockName</f>
        <v>Name</v>
      </c>
      <c r="C4740" s="30" t="s">
        <v>56</v>
      </c>
      <c r="E4740" s="29" t="str">
        <f>BlockName</f>
        <v>Name</v>
      </c>
      <c r="F4740" s="30" t="s">
        <v>56</v>
      </c>
      <c r="H4740" s="29" t="str">
        <f>BlockName</f>
        <v>Name</v>
      </c>
      <c r="I4740" s="30" t="s">
        <v>56</v>
      </c>
      <c r="K4740" s="29" t="str">
        <f>BlockName</f>
        <v>Name</v>
      </c>
      <c r="L4740" s="30" t="s">
        <v>56</v>
      </c>
    </row>
    <row r="4741" spans="2:12" ht="13" x14ac:dyDescent="0.3">
      <c r="B4741" s="29" t="str">
        <f>Factor2Name</f>
        <v>Variety</v>
      </c>
      <c r="C4741" s="30" t="s">
        <v>2</v>
      </c>
      <c r="E4741" s="29" t="str">
        <f>Factor2Name</f>
        <v>Variety</v>
      </c>
      <c r="F4741" s="30" t="s">
        <v>2</v>
      </c>
      <c r="H4741" s="29" t="str">
        <f>Factor2Name</f>
        <v>Variety</v>
      </c>
      <c r="I4741" s="30" t="s">
        <v>2</v>
      </c>
      <c r="K4741" s="29" t="str">
        <f>Factor2Name</f>
        <v>Variety</v>
      </c>
      <c r="L4741" s="30" t="s">
        <v>2</v>
      </c>
    </row>
    <row r="4742" spans="2:12" ht="13" x14ac:dyDescent="0.3">
      <c r="B4742" s="29" t="str">
        <f>Factor3Name</f>
        <v>Fertiliser</v>
      </c>
      <c r="C4742" s="30" t="s">
        <v>38</v>
      </c>
      <c r="E4742" s="29" t="str">
        <f>Factor3Name</f>
        <v>Fertiliser</v>
      </c>
      <c r="F4742" s="30" t="s">
        <v>38</v>
      </c>
      <c r="H4742" s="29" t="str">
        <f>Factor3Name</f>
        <v>Fertiliser</v>
      </c>
      <c r="I4742" s="30" t="s">
        <v>38</v>
      </c>
      <c r="K4742" s="29" t="str">
        <f>Factor3Name</f>
        <v>Fertiliser</v>
      </c>
      <c r="L4742" s="30" t="s">
        <v>38</v>
      </c>
    </row>
    <row r="4743" spans="2:12" ht="13" x14ac:dyDescent="0.3">
      <c r="B4743" s="29" t="str">
        <f>Factor1Name</f>
        <v>Weeding</v>
      </c>
      <c r="C4743" s="30" t="s">
        <v>37</v>
      </c>
      <c r="E4743" s="29" t="str">
        <f>Factor1Name</f>
        <v>Weeding</v>
      </c>
      <c r="F4743" s="30" t="s">
        <v>37</v>
      </c>
      <c r="H4743" s="29" t="str">
        <f>Factor1Name</f>
        <v>Weeding</v>
      </c>
      <c r="I4743" s="30" t="s">
        <v>37</v>
      </c>
      <c r="K4743" s="29" t="str">
        <f>Factor1Name</f>
        <v>Weeding</v>
      </c>
      <c r="L4743" s="30" t="s">
        <v>37</v>
      </c>
    </row>
    <row r="4744" spans="2:12" ht="13" x14ac:dyDescent="0.3">
      <c r="B4744" s="25" t="s">
        <v>14</v>
      </c>
      <c r="C4744" s="26">
        <v>792.6</v>
      </c>
      <c r="E4744" s="25" t="s">
        <v>14</v>
      </c>
      <c r="F4744" s="26">
        <v>751.6</v>
      </c>
      <c r="H4744" s="25" t="s">
        <v>14</v>
      </c>
      <c r="I4744" s="26">
        <v>870.3</v>
      </c>
      <c r="K4744" s="25" t="s">
        <v>14</v>
      </c>
      <c r="L4744" s="26">
        <v>950.8</v>
      </c>
    </row>
    <row r="4746" spans="2:12" ht="13" x14ac:dyDescent="0.3">
      <c r="B4746" s="27" t="s">
        <v>3</v>
      </c>
      <c r="C4746" s="28">
        <v>2017</v>
      </c>
      <c r="E4746" s="27" t="s">
        <v>3</v>
      </c>
      <c r="F4746" s="28">
        <v>2017</v>
      </c>
      <c r="H4746" s="27" t="s">
        <v>3</v>
      </c>
      <c r="I4746" s="28">
        <v>2017</v>
      </c>
      <c r="K4746" s="27" t="s">
        <v>3</v>
      </c>
      <c r="L4746" s="28">
        <v>2017</v>
      </c>
    </row>
    <row r="4747" spans="2:12" ht="13" x14ac:dyDescent="0.3">
      <c r="B4747" s="29" t="str">
        <f>UnitName</f>
        <v>Plot</v>
      </c>
      <c r="C4747" s="30">
        <v>5</v>
      </c>
      <c r="E4747" s="29" t="str">
        <f>UnitName</f>
        <v>Plot</v>
      </c>
      <c r="F4747" s="30">
        <v>5</v>
      </c>
      <c r="H4747" s="29" t="str">
        <f>UnitName</f>
        <v>Plot</v>
      </c>
      <c r="I4747" s="30">
        <v>5</v>
      </c>
      <c r="K4747" s="29" t="str">
        <f>UnitName</f>
        <v>Plot</v>
      </c>
      <c r="L4747" s="30">
        <v>5</v>
      </c>
    </row>
    <row r="4748" spans="2:12" ht="13" x14ac:dyDescent="0.3">
      <c r="B4748" s="29" t="str">
        <f>BlockName</f>
        <v>Name</v>
      </c>
      <c r="C4748" s="30" t="s">
        <v>56</v>
      </c>
      <c r="E4748" s="29" t="str">
        <f>BlockName</f>
        <v>Name</v>
      </c>
      <c r="F4748" s="30" t="s">
        <v>56</v>
      </c>
      <c r="H4748" s="29" t="str">
        <f>BlockName</f>
        <v>Name</v>
      </c>
      <c r="I4748" s="30" t="s">
        <v>56</v>
      </c>
      <c r="K4748" s="29" t="str">
        <f>BlockName</f>
        <v>Name</v>
      </c>
      <c r="L4748" s="30" t="s">
        <v>56</v>
      </c>
    </row>
    <row r="4749" spans="2:12" ht="13" x14ac:dyDescent="0.3">
      <c r="B4749" s="29" t="str">
        <f>Factor2Name</f>
        <v>Variety</v>
      </c>
      <c r="C4749" s="30" t="s">
        <v>2</v>
      </c>
      <c r="E4749" s="29" t="str">
        <f>Factor2Name</f>
        <v>Variety</v>
      </c>
      <c r="F4749" s="30" t="s">
        <v>2</v>
      </c>
      <c r="H4749" s="29" t="str">
        <f>Factor2Name</f>
        <v>Variety</v>
      </c>
      <c r="I4749" s="30" t="s">
        <v>2</v>
      </c>
      <c r="K4749" s="29" t="str">
        <f>Factor2Name</f>
        <v>Variety</v>
      </c>
      <c r="L4749" s="30" t="s">
        <v>2</v>
      </c>
    </row>
    <row r="4750" spans="2:12" ht="13" x14ac:dyDescent="0.3">
      <c r="B4750" s="29" t="str">
        <f>Factor3Name</f>
        <v>Fertiliser</v>
      </c>
      <c r="C4750" s="30" t="s">
        <v>38</v>
      </c>
      <c r="E4750" s="29" t="str">
        <f>Factor3Name</f>
        <v>Fertiliser</v>
      </c>
      <c r="F4750" s="30" t="s">
        <v>38</v>
      </c>
      <c r="H4750" s="29" t="str">
        <f>Factor3Name</f>
        <v>Fertiliser</v>
      </c>
      <c r="I4750" s="30" t="s">
        <v>38</v>
      </c>
      <c r="K4750" s="29" t="str">
        <f>Factor3Name</f>
        <v>Fertiliser</v>
      </c>
      <c r="L4750" s="30" t="s">
        <v>38</v>
      </c>
    </row>
    <row r="4751" spans="2:12" ht="13" x14ac:dyDescent="0.3">
      <c r="B4751" s="29" t="str">
        <f>Factor1Name</f>
        <v>Weeding</v>
      </c>
      <c r="C4751" s="30" t="s">
        <v>37</v>
      </c>
      <c r="E4751" s="29" t="str">
        <f>Factor1Name</f>
        <v>Weeding</v>
      </c>
      <c r="F4751" s="30" t="s">
        <v>37</v>
      </c>
      <c r="H4751" s="29" t="str">
        <f>Factor1Name</f>
        <v>Weeding</v>
      </c>
      <c r="I4751" s="30" t="s">
        <v>37</v>
      </c>
      <c r="K4751" s="29" t="str">
        <f>Factor1Name</f>
        <v>Weeding</v>
      </c>
      <c r="L4751" s="30" t="s">
        <v>37</v>
      </c>
    </row>
    <row r="4752" spans="2:12" ht="13" x14ac:dyDescent="0.3">
      <c r="B4752" s="25" t="s">
        <v>14</v>
      </c>
      <c r="C4752" s="26">
        <v>817.1</v>
      </c>
      <c r="E4752" s="25" t="s">
        <v>14</v>
      </c>
      <c r="F4752" s="26">
        <v>685.7</v>
      </c>
      <c r="H4752" s="25" t="s">
        <v>14</v>
      </c>
      <c r="I4752" s="26">
        <v>735.1</v>
      </c>
      <c r="K4752" s="25" t="s">
        <v>14</v>
      </c>
      <c r="L4752" s="26">
        <v>917.1</v>
      </c>
    </row>
    <row r="4754" spans="2:12" ht="13" x14ac:dyDescent="0.3">
      <c r="B4754" s="27" t="s">
        <v>3</v>
      </c>
      <c r="C4754" s="28">
        <v>2017</v>
      </c>
      <c r="E4754" s="27" t="s">
        <v>3</v>
      </c>
      <c r="F4754" s="28">
        <v>2017</v>
      </c>
      <c r="H4754" s="27" t="s">
        <v>3</v>
      </c>
      <c r="I4754" s="28">
        <v>2017</v>
      </c>
      <c r="K4754" s="27" t="s">
        <v>3</v>
      </c>
      <c r="L4754" s="28">
        <v>2017</v>
      </c>
    </row>
    <row r="4755" spans="2:12" ht="13" x14ac:dyDescent="0.3">
      <c r="B4755" s="29" t="str">
        <f>UnitName</f>
        <v>Plot</v>
      </c>
      <c r="C4755" s="30">
        <v>5</v>
      </c>
      <c r="E4755" s="29" t="str">
        <f>UnitName</f>
        <v>Plot</v>
      </c>
      <c r="F4755" s="30">
        <v>5</v>
      </c>
      <c r="H4755" s="29" t="str">
        <f>UnitName</f>
        <v>Plot</v>
      </c>
      <c r="I4755" s="30">
        <v>5</v>
      </c>
      <c r="K4755" s="29" t="str">
        <f>UnitName</f>
        <v>Plot</v>
      </c>
      <c r="L4755" s="30">
        <v>5</v>
      </c>
    </row>
    <row r="4756" spans="2:12" ht="13" x14ac:dyDescent="0.3">
      <c r="B4756" s="29" t="str">
        <f>BlockName</f>
        <v>Name</v>
      </c>
      <c r="C4756" s="30" t="s">
        <v>56</v>
      </c>
      <c r="E4756" s="29" t="str">
        <f>BlockName</f>
        <v>Name</v>
      </c>
      <c r="F4756" s="30" t="s">
        <v>56</v>
      </c>
      <c r="H4756" s="29" t="str">
        <f>BlockName</f>
        <v>Name</v>
      </c>
      <c r="I4756" s="30" t="s">
        <v>56</v>
      </c>
      <c r="K4756" s="29" t="str">
        <f>BlockName</f>
        <v>Name</v>
      </c>
      <c r="L4756" s="30" t="s">
        <v>56</v>
      </c>
    </row>
    <row r="4757" spans="2:12" ht="13" x14ac:dyDescent="0.3">
      <c r="B4757" s="29" t="str">
        <f>Factor2Name</f>
        <v>Variety</v>
      </c>
      <c r="C4757" s="30" t="s">
        <v>2</v>
      </c>
      <c r="E4757" s="29" t="str">
        <f>Factor2Name</f>
        <v>Variety</v>
      </c>
      <c r="F4757" s="30" t="s">
        <v>2</v>
      </c>
      <c r="H4757" s="29" t="str">
        <f>Factor2Name</f>
        <v>Variety</v>
      </c>
      <c r="I4757" s="30" t="s">
        <v>2</v>
      </c>
      <c r="K4757" s="29" t="str">
        <f>Factor2Name</f>
        <v>Variety</v>
      </c>
      <c r="L4757" s="30" t="s">
        <v>2</v>
      </c>
    </row>
    <row r="4758" spans="2:12" ht="13" x14ac:dyDescent="0.3">
      <c r="B4758" s="29" t="str">
        <f>Factor3Name</f>
        <v>Fertiliser</v>
      </c>
      <c r="C4758" s="30" t="s">
        <v>38</v>
      </c>
      <c r="E4758" s="29" t="str">
        <f>Factor3Name</f>
        <v>Fertiliser</v>
      </c>
      <c r="F4758" s="30" t="s">
        <v>38</v>
      </c>
      <c r="H4758" s="29" t="str">
        <f>Factor3Name</f>
        <v>Fertiliser</v>
      </c>
      <c r="I4758" s="30" t="s">
        <v>38</v>
      </c>
      <c r="K4758" s="29" t="str">
        <f>Factor3Name</f>
        <v>Fertiliser</v>
      </c>
      <c r="L4758" s="30" t="s">
        <v>38</v>
      </c>
    </row>
    <row r="4759" spans="2:12" ht="13" x14ac:dyDescent="0.3">
      <c r="B4759" s="29" t="str">
        <f>Factor1Name</f>
        <v>Weeding</v>
      </c>
      <c r="C4759" s="30" t="s">
        <v>37</v>
      </c>
      <c r="E4759" s="29" t="str">
        <f>Factor1Name</f>
        <v>Weeding</v>
      </c>
      <c r="F4759" s="30" t="s">
        <v>37</v>
      </c>
      <c r="H4759" s="29" t="str">
        <f>Factor1Name</f>
        <v>Weeding</v>
      </c>
      <c r="I4759" s="30" t="s">
        <v>37</v>
      </c>
      <c r="K4759" s="29" t="str">
        <f>Factor1Name</f>
        <v>Weeding</v>
      </c>
      <c r="L4759" s="30" t="s">
        <v>37</v>
      </c>
    </row>
    <row r="4760" spans="2:12" ht="13" x14ac:dyDescent="0.3">
      <c r="B4760" s="25" t="s">
        <v>14</v>
      </c>
      <c r="C4760" s="26">
        <v>839.9</v>
      </c>
      <c r="E4760" s="25" t="s">
        <v>14</v>
      </c>
      <c r="F4760" s="26">
        <v>761.4</v>
      </c>
      <c r="H4760" s="25" t="s">
        <v>14</v>
      </c>
      <c r="I4760" s="26">
        <v>771.5</v>
      </c>
      <c r="K4760" s="25" t="s">
        <v>14</v>
      </c>
      <c r="L4760" s="26">
        <v>759.6</v>
      </c>
    </row>
    <row r="4762" spans="2:12" ht="13" x14ac:dyDescent="0.3">
      <c r="B4762" s="27" t="s">
        <v>3</v>
      </c>
      <c r="C4762" s="28">
        <v>2017</v>
      </c>
      <c r="E4762" s="27" t="s">
        <v>3</v>
      </c>
      <c r="F4762" s="28">
        <v>2017</v>
      </c>
      <c r="H4762" s="27" t="s">
        <v>3</v>
      </c>
      <c r="I4762" s="28">
        <v>2017</v>
      </c>
      <c r="K4762" s="27" t="s">
        <v>3</v>
      </c>
      <c r="L4762" s="28">
        <v>2017</v>
      </c>
    </row>
    <row r="4763" spans="2:12" ht="13" x14ac:dyDescent="0.3">
      <c r="B4763" s="29" t="str">
        <f>UnitName</f>
        <v>Plot</v>
      </c>
      <c r="C4763" s="30">
        <v>6</v>
      </c>
      <c r="E4763" s="29" t="str">
        <f>UnitName</f>
        <v>Plot</v>
      </c>
      <c r="F4763" s="30">
        <v>6</v>
      </c>
      <c r="H4763" s="29" t="str">
        <f>UnitName</f>
        <v>Plot</v>
      </c>
      <c r="I4763" s="30">
        <v>6</v>
      </c>
      <c r="K4763" s="29" t="str">
        <f>UnitName</f>
        <v>Plot</v>
      </c>
      <c r="L4763" s="30">
        <v>6</v>
      </c>
    </row>
    <row r="4764" spans="2:12" ht="13" x14ac:dyDescent="0.3">
      <c r="B4764" s="29" t="str">
        <f>BlockName</f>
        <v>Name</v>
      </c>
      <c r="C4764" s="30" t="s">
        <v>56</v>
      </c>
      <c r="E4764" s="29" t="str">
        <f>BlockName</f>
        <v>Name</v>
      </c>
      <c r="F4764" s="30" t="s">
        <v>56</v>
      </c>
      <c r="H4764" s="29" t="str">
        <f>BlockName</f>
        <v>Name</v>
      </c>
      <c r="I4764" s="30" t="s">
        <v>56</v>
      </c>
      <c r="K4764" s="29" t="str">
        <f>BlockName</f>
        <v>Name</v>
      </c>
      <c r="L4764" s="30" t="s">
        <v>56</v>
      </c>
    </row>
    <row r="4765" spans="2:12" ht="13" x14ac:dyDescent="0.3">
      <c r="B4765" s="29" t="str">
        <f>Factor2Name</f>
        <v>Variety</v>
      </c>
      <c r="C4765" s="30" t="s">
        <v>2</v>
      </c>
      <c r="E4765" s="29" t="str">
        <f>Factor2Name</f>
        <v>Variety</v>
      </c>
      <c r="F4765" s="30" t="s">
        <v>2</v>
      </c>
      <c r="H4765" s="29" t="str">
        <f>Factor2Name</f>
        <v>Variety</v>
      </c>
      <c r="I4765" s="30" t="s">
        <v>2</v>
      </c>
      <c r="K4765" s="29" t="str">
        <f>Factor2Name</f>
        <v>Variety</v>
      </c>
      <c r="L4765" s="30" t="s">
        <v>2</v>
      </c>
    </row>
    <row r="4766" spans="2:12" ht="13" x14ac:dyDescent="0.3">
      <c r="B4766" s="29" t="str">
        <f>Factor3Name</f>
        <v>Fertiliser</v>
      </c>
      <c r="C4766" s="30" t="s">
        <v>38</v>
      </c>
      <c r="E4766" s="29" t="str">
        <f>Factor3Name</f>
        <v>Fertiliser</v>
      </c>
      <c r="F4766" s="30" t="s">
        <v>38</v>
      </c>
      <c r="H4766" s="29" t="str">
        <f>Factor3Name</f>
        <v>Fertiliser</v>
      </c>
      <c r="I4766" s="30" t="s">
        <v>38</v>
      </c>
      <c r="K4766" s="29" t="str">
        <f>Factor3Name</f>
        <v>Fertiliser</v>
      </c>
      <c r="L4766" s="30" t="s">
        <v>38</v>
      </c>
    </row>
    <row r="4767" spans="2:12" ht="13" x14ac:dyDescent="0.3">
      <c r="B4767" s="29" t="str">
        <f>Factor1Name</f>
        <v>Weeding</v>
      </c>
      <c r="C4767" s="30" t="s">
        <v>37</v>
      </c>
      <c r="E4767" s="29" t="str">
        <f>Factor1Name</f>
        <v>Weeding</v>
      </c>
      <c r="F4767" s="30" t="s">
        <v>37</v>
      </c>
      <c r="H4767" s="29" t="str">
        <f>Factor1Name</f>
        <v>Weeding</v>
      </c>
      <c r="I4767" s="30" t="s">
        <v>37</v>
      </c>
      <c r="K4767" s="29" t="str">
        <f>Factor1Name</f>
        <v>Weeding</v>
      </c>
      <c r="L4767" s="30" t="s">
        <v>37</v>
      </c>
    </row>
    <row r="4768" spans="2:12" ht="13" x14ac:dyDescent="0.3">
      <c r="B4768" s="25" t="s">
        <v>14</v>
      </c>
      <c r="C4768" s="26">
        <v>969.5</v>
      </c>
      <c r="E4768" s="25" t="s">
        <v>14</v>
      </c>
      <c r="F4768" s="26">
        <v>831.7</v>
      </c>
      <c r="H4768" s="25" t="s">
        <v>14</v>
      </c>
      <c r="I4768" s="26">
        <v>744.2</v>
      </c>
      <c r="K4768" s="25" t="s">
        <v>14</v>
      </c>
      <c r="L4768" s="26">
        <v>857.4</v>
      </c>
    </row>
    <row r="4770" spans="2:12" ht="13" x14ac:dyDescent="0.3">
      <c r="B4770" s="27" t="s">
        <v>3</v>
      </c>
      <c r="C4770" s="28">
        <v>2017</v>
      </c>
      <c r="E4770" s="27" t="s">
        <v>3</v>
      </c>
      <c r="F4770" s="28">
        <v>2017</v>
      </c>
      <c r="H4770" s="27" t="s">
        <v>3</v>
      </c>
      <c r="I4770" s="28">
        <v>2017</v>
      </c>
      <c r="K4770" s="27" t="s">
        <v>3</v>
      </c>
      <c r="L4770" s="28">
        <v>2017</v>
      </c>
    </row>
    <row r="4771" spans="2:12" ht="13" x14ac:dyDescent="0.3">
      <c r="B4771" s="29" t="str">
        <f>UnitName</f>
        <v>Plot</v>
      </c>
      <c r="C4771" s="30">
        <v>6</v>
      </c>
      <c r="E4771" s="29" t="str">
        <f>UnitName</f>
        <v>Plot</v>
      </c>
      <c r="F4771" s="30">
        <v>6</v>
      </c>
      <c r="H4771" s="29" t="str">
        <f>UnitName</f>
        <v>Plot</v>
      </c>
      <c r="I4771" s="30">
        <v>6</v>
      </c>
      <c r="K4771" s="29" t="str">
        <f>UnitName</f>
        <v>Plot</v>
      </c>
      <c r="L4771" s="30">
        <v>6</v>
      </c>
    </row>
    <row r="4772" spans="2:12" ht="13" x14ac:dyDescent="0.3">
      <c r="B4772" s="29" t="str">
        <f>BlockName</f>
        <v>Name</v>
      </c>
      <c r="C4772" s="30" t="s">
        <v>56</v>
      </c>
      <c r="E4772" s="29" t="str">
        <f>BlockName</f>
        <v>Name</v>
      </c>
      <c r="F4772" s="30" t="s">
        <v>56</v>
      </c>
      <c r="H4772" s="29" t="str">
        <f>BlockName</f>
        <v>Name</v>
      </c>
      <c r="I4772" s="30" t="s">
        <v>56</v>
      </c>
      <c r="K4772" s="29" t="str">
        <f>BlockName</f>
        <v>Name</v>
      </c>
      <c r="L4772" s="30" t="s">
        <v>56</v>
      </c>
    </row>
    <row r="4773" spans="2:12" ht="13" x14ac:dyDescent="0.3">
      <c r="B4773" s="29" t="str">
        <f>Factor2Name</f>
        <v>Variety</v>
      </c>
      <c r="C4773" s="30" t="s">
        <v>2</v>
      </c>
      <c r="E4773" s="29" t="str">
        <f>Factor2Name</f>
        <v>Variety</v>
      </c>
      <c r="F4773" s="30" t="s">
        <v>2</v>
      </c>
      <c r="H4773" s="29" t="str">
        <f>Factor2Name</f>
        <v>Variety</v>
      </c>
      <c r="I4773" s="30" t="s">
        <v>2</v>
      </c>
      <c r="K4773" s="29" t="str">
        <f>Factor2Name</f>
        <v>Variety</v>
      </c>
      <c r="L4773" s="30" t="s">
        <v>2</v>
      </c>
    </row>
    <row r="4774" spans="2:12" ht="13" x14ac:dyDescent="0.3">
      <c r="B4774" s="29" t="str">
        <f>Factor3Name</f>
        <v>Fertiliser</v>
      </c>
      <c r="C4774" s="30" t="s">
        <v>38</v>
      </c>
      <c r="E4774" s="29" t="str">
        <f>Factor3Name</f>
        <v>Fertiliser</v>
      </c>
      <c r="F4774" s="30" t="s">
        <v>38</v>
      </c>
      <c r="H4774" s="29" t="str">
        <f>Factor3Name</f>
        <v>Fertiliser</v>
      </c>
      <c r="I4774" s="30" t="s">
        <v>38</v>
      </c>
      <c r="K4774" s="29" t="str">
        <f>Factor3Name</f>
        <v>Fertiliser</v>
      </c>
      <c r="L4774" s="30" t="s">
        <v>38</v>
      </c>
    </row>
    <row r="4775" spans="2:12" ht="13" x14ac:dyDescent="0.3">
      <c r="B4775" s="29" t="str">
        <f>Factor1Name</f>
        <v>Weeding</v>
      </c>
      <c r="C4775" s="30" t="s">
        <v>37</v>
      </c>
      <c r="E4775" s="29" t="str">
        <f>Factor1Name</f>
        <v>Weeding</v>
      </c>
      <c r="F4775" s="30" t="s">
        <v>37</v>
      </c>
      <c r="H4775" s="29" t="str">
        <f>Factor1Name</f>
        <v>Weeding</v>
      </c>
      <c r="I4775" s="30" t="s">
        <v>37</v>
      </c>
      <c r="K4775" s="29" t="str">
        <f>Factor1Name</f>
        <v>Weeding</v>
      </c>
      <c r="L4775" s="30" t="s">
        <v>37</v>
      </c>
    </row>
    <row r="4776" spans="2:12" ht="13" x14ac:dyDescent="0.3">
      <c r="B4776" s="25" t="s">
        <v>14</v>
      </c>
      <c r="C4776" s="26">
        <v>906.8</v>
      </c>
      <c r="E4776" s="25" t="s">
        <v>14</v>
      </c>
      <c r="F4776" s="26">
        <v>669.8</v>
      </c>
      <c r="H4776" s="25" t="s">
        <v>14</v>
      </c>
      <c r="I4776" s="26">
        <v>821.7</v>
      </c>
      <c r="K4776" s="25" t="s">
        <v>14</v>
      </c>
      <c r="L4776" s="26">
        <v>952</v>
      </c>
    </row>
    <row r="4778" spans="2:12" ht="13" x14ac:dyDescent="0.3">
      <c r="B4778" s="27" t="s">
        <v>3</v>
      </c>
      <c r="C4778" s="28">
        <v>2017</v>
      </c>
      <c r="E4778" s="27" t="s">
        <v>3</v>
      </c>
      <c r="F4778" s="28">
        <v>2017</v>
      </c>
      <c r="H4778" s="27" t="s">
        <v>3</v>
      </c>
      <c r="I4778" s="28">
        <v>2017</v>
      </c>
      <c r="K4778" s="27" t="s">
        <v>3</v>
      </c>
      <c r="L4778" s="28">
        <v>2017</v>
      </c>
    </row>
    <row r="4779" spans="2:12" ht="13" x14ac:dyDescent="0.3">
      <c r="B4779" s="29" t="str">
        <f>UnitName</f>
        <v>Plot</v>
      </c>
      <c r="C4779" s="30">
        <v>6</v>
      </c>
      <c r="E4779" s="29" t="str">
        <f>UnitName</f>
        <v>Plot</v>
      </c>
      <c r="F4779" s="30">
        <v>6</v>
      </c>
      <c r="H4779" s="29" t="str">
        <f>UnitName</f>
        <v>Plot</v>
      </c>
      <c r="I4779" s="30">
        <v>6</v>
      </c>
      <c r="K4779" s="29" t="str">
        <f>UnitName</f>
        <v>Plot</v>
      </c>
      <c r="L4779" s="30">
        <v>6</v>
      </c>
    </row>
    <row r="4780" spans="2:12" ht="13" x14ac:dyDescent="0.3">
      <c r="B4780" s="29" t="str">
        <f>BlockName</f>
        <v>Name</v>
      </c>
      <c r="C4780" s="30" t="s">
        <v>56</v>
      </c>
      <c r="E4780" s="29" t="str">
        <f>BlockName</f>
        <v>Name</v>
      </c>
      <c r="F4780" s="30" t="s">
        <v>56</v>
      </c>
      <c r="H4780" s="29" t="str">
        <f>BlockName</f>
        <v>Name</v>
      </c>
      <c r="I4780" s="30" t="s">
        <v>56</v>
      </c>
      <c r="K4780" s="29" t="str">
        <f>BlockName</f>
        <v>Name</v>
      </c>
      <c r="L4780" s="30" t="s">
        <v>56</v>
      </c>
    </row>
    <row r="4781" spans="2:12" ht="13" x14ac:dyDescent="0.3">
      <c r="B4781" s="29" t="str">
        <f>Factor2Name</f>
        <v>Variety</v>
      </c>
      <c r="C4781" s="30" t="s">
        <v>2</v>
      </c>
      <c r="E4781" s="29" t="str">
        <f>Factor2Name</f>
        <v>Variety</v>
      </c>
      <c r="F4781" s="30" t="s">
        <v>2</v>
      </c>
      <c r="H4781" s="29" t="str">
        <f>Factor2Name</f>
        <v>Variety</v>
      </c>
      <c r="I4781" s="30" t="s">
        <v>2</v>
      </c>
      <c r="K4781" s="29" t="str">
        <f>Factor2Name</f>
        <v>Variety</v>
      </c>
      <c r="L4781" s="30" t="s">
        <v>2</v>
      </c>
    </row>
    <row r="4782" spans="2:12" ht="13" x14ac:dyDescent="0.3">
      <c r="B4782" s="29" t="str">
        <f>Factor3Name</f>
        <v>Fertiliser</v>
      </c>
      <c r="C4782" s="30" t="s">
        <v>38</v>
      </c>
      <c r="E4782" s="29" t="str">
        <f>Factor3Name</f>
        <v>Fertiliser</v>
      </c>
      <c r="F4782" s="30" t="s">
        <v>38</v>
      </c>
      <c r="H4782" s="29" t="str">
        <f>Factor3Name</f>
        <v>Fertiliser</v>
      </c>
      <c r="I4782" s="30" t="s">
        <v>38</v>
      </c>
      <c r="K4782" s="29" t="str">
        <f>Factor3Name</f>
        <v>Fertiliser</v>
      </c>
      <c r="L4782" s="30" t="s">
        <v>38</v>
      </c>
    </row>
    <row r="4783" spans="2:12" ht="13" x14ac:dyDescent="0.3">
      <c r="B4783" s="29" t="str">
        <f>Factor1Name</f>
        <v>Weeding</v>
      </c>
      <c r="C4783" s="30" t="s">
        <v>37</v>
      </c>
      <c r="E4783" s="29" t="str">
        <f>Factor1Name</f>
        <v>Weeding</v>
      </c>
      <c r="F4783" s="30" t="s">
        <v>37</v>
      </c>
      <c r="H4783" s="29" t="str">
        <f>Factor1Name</f>
        <v>Weeding</v>
      </c>
      <c r="I4783" s="30" t="s">
        <v>37</v>
      </c>
      <c r="K4783" s="29" t="str">
        <f>Factor1Name</f>
        <v>Weeding</v>
      </c>
      <c r="L4783" s="30" t="s">
        <v>37</v>
      </c>
    </row>
    <row r="4784" spans="2:12" ht="13" x14ac:dyDescent="0.3">
      <c r="B4784" s="25" t="s">
        <v>14</v>
      </c>
      <c r="C4784" s="26">
        <v>682</v>
      </c>
      <c r="E4784" s="25" t="s">
        <v>14</v>
      </c>
      <c r="F4784" s="26">
        <v>886.5</v>
      </c>
      <c r="H4784" s="25" t="s">
        <v>14</v>
      </c>
      <c r="I4784" s="26">
        <v>722.4</v>
      </c>
      <c r="K4784" s="25" t="s">
        <v>14</v>
      </c>
      <c r="L4784" s="26">
        <v>1053.0999999999999</v>
      </c>
    </row>
    <row r="4786" spans="2:12" ht="13" x14ac:dyDescent="0.3">
      <c r="B4786" s="27" t="s">
        <v>3</v>
      </c>
      <c r="C4786" s="28">
        <v>2017</v>
      </c>
      <c r="E4786" s="27" t="s">
        <v>3</v>
      </c>
      <c r="F4786" s="28">
        <v>2017</v>
      </c>
      <c r="H4786" s="27" t="s">
        <v>3</v>
      </c>
      <c r="I4786" s="28">
        <v>2017</v>
      </c>
      <c r="K4786" s="27" t="s">
        <v>3</v>
      </c>
      <c r="L4786" s="28">
        <v>2017</v>
      </c>
    </row>
    <row r="4787" spans="2:12" ht="13" x14ac:dyDescent="0.3">
      <c r="B4787" s="29" t="str">
        <f>UnitName</f>
        <v>Plot</v>
      </c>
      <c r="C4787" s="30">
        <v>6</v>
      </c>
      <c r="E4787" s="29" t="str">
        <f>UnitName</f>
        <v>Plot</v>
      </c>
      <c r="F4787" s="30">
        <v>6</v>
      </c>
      <c r="H4787" s="29" t="str">
        <f>UnitName</f>
        <v>Plot</v>
      </c>
      <c r="I4787" s="30">
        <v>6</v>
      </c>
      <c r="K4787" s="29" t="str">
        <f>UnitName</f>
        <v>Plot</v>
      </c>
      <c r="L4787" s="30">
        <v>6</v>
      </c>
    </row>
    <row r="4788" spans="2:12" ht="13" x14ac:dyDescent="0.3">
      <c r="B4788" s="29" t="str">
        <f>BlockName</f>
        <v>Name</v>
      </c>
      <c r="C4788" s="30" t="s">
        <v>56</v>
      </c>
      <c r="E4788" s="29" t="str">
        <f>BlockName</f>
        <v>Name</v>
      </c>
      <c r="F4788" s="30" t="s">
        <v>56</v>
      </c>
      <c r="H4788" s="29" t="str">
        <f>BlockName</f>
        <v>Name</v>
      </c>
      <c r="I4788" s="30" t="s">
        <v>56</v>
      </c>
      <c r="K4788" s="29" t="str">
        <f>BlockName</f>
        <v>Name</v>
      </c>
      <c r="L4788" s="30" t="s">
        <v>56</v>
      </c>
    </row>
    <row r="4789" spans="2:12" ht="13" x14ac:dyDescent="0.3">
      <c r="B4789" s="29" t="str">
        <f>Factor2Name</f>
        <v>Variety</v>
      </c>
      <c r="C4789" s="30" t="s">
        <v>2</v>
      </c>
      <c r="E4789" s="29" t="str">
        <f>Factor2Name</f>
        <v>Variety</v>
      </c>
      <c r="F4789" s="30" t="s">
        <v>2</v>
      </c>
      <c r="H4789" s="29" t="str">
        <f>Factor2Name</f>
        <v>Variety</v>
      </c>
      <c r="I4789" s="30" t="s">
        <v>2</v>
      </c>
      <c r="K4789" s="29" t="str">
        <f>Factor2Name</f>
        <v>Variety</v>
      </c>
      <c r="L4789" s="30" t="s">
        <v>2</v>
      </c>
    </row>
    <row r="4790" spans="2:12" ht="13" x14ac:dyDescent="0.3">
      <c r="B4790" s="29" t="str">
        <f>Factor3Name</f>
        <v>Fertiliser</v>
      </c>
      <c r="C4790" s="30" t="s">
        <v>38</v>
      </c>
      <c r="E4790" s="29" t="str">
        <f>Factor3Name</f>
        <v>Fertiliser</v>
      </c>
      <c r="F4790" s="30" t="s">
        <v>38</v>
      </c>
      <c r="H4790" s="29" t="str">
        <f>Factor3Name</f>
        <v>Fertiliser</v>
      </c>
      <c r="I4790" s="30" t="s">
        <v>38</v>
      </c>
      <c r="K4790" s="29" t="str">
        <f>Factor3Name</f>
        <v>Fertiliser</v>
      </c>
      <c r="L4790" s="30" t="s">
        <v>38</v>
      </c>
    </row>
    <row r="4791" spans="2:12" ht="13" x14ac:dyDescent="0.3">
      <c r="B4791" s="29" t="str">
        <f>Factor1Name</f>
        <v>Weeding</v>
      </c>
      <c r="C4791" s="30" t="s">
        <v>37</v>
      </c>
      <c r="E4791" s="29" t="str">
        <f>Factor1Name</f>
        <v>Weeding</v>
      </c>
      <c r="F4791" s="30" t="s">
        <v>37</v>
      </c>
      <c r="H4791" s="29" t="str">
        <f>Factor1Name</f>
        <v>Weeding</v>
      </c>
      <c r="I4791" s="30" t="s">
        <v>37</v>
      </c>
      <c r="K4791" s="29" t="str">
        <f>Factor1Name</f>
        <v>Weeding</v>
      </c>
      <c r="L4791" s="30" t="s">
        <v>37</v>
      </c>
    </row>
    <row r="4792" spans="2:12" ht="13" x14ac:dyDescent="0.3">
      <c r="B4792" s="25" t="s">
        <v>14</v>
      </c>
      <c r="C4792" s="26">
        <v>752.8</v>
      </c>
      <c r="E4792" s="25" t="s">
        <v>14</v>
      </c>
      <c r="F4792" s="26">
        <v>756.6</v>
      </c>
      <c r="H4792" s="25" t="s">
        <v>14</v>
      </c>
      <c r="I4792" s="26">
        <v>804.8</v>
      </c>
      <c r="K4792" s="25" t="s">
        <v>14</v>
      </c>
      <c r="L4792" s="26">
        <v>856.1</v>
      </c>
    </row>
    <row r="4794" spans="2:12" ht="13" x14ac:dyDescent="0.3">
      <c r="B4794" s="27" t="s">
        <v>3</v>
      </c>
      <c r="C4794" s="28">
        <v>2017</v>
      </c>
      <c r="E4794" s="27" t="s">
        <v>3</v>
      </c>
      <c r="F4794" s="28">
        <v>2017</v>
      </c>
      <c r="H4794" s="27" t="s">
        <v>3</v>
      </c>
      <c r="I4794" s="28">
        <v>2017</v>
      </c>
      <c r="K4794" s="27" t="s">
        <v>3</v>
      </c>
      <c r="L4794" s="28">
        <v>2017</v>
      </c>
    </row>
    <row r="4795" spans="2:12" ht="13" x14ac:dyDescent="0.3">
      <c r="B4795" s="29" t="str">
        <f>UnitName</f>
        <v>Plot</v>
      </c>
      <c r="C4795" s="30">
        <v>6</v>
      </c>
      <c r="E4795" s="29" t="str">
        <f>UnitName</f>
        <v>Plot</v>
      </c>
      <c r="F4795" s="30">
        <v>6</v>
      </c>
      <c r="H4795" s="29" t="str">
        <f>UnitName</f>
        <v>Plot</v>
      </c>
      <c r="I4795" s="30">
        <v>6</v>
      </c>
      <c r="K4795" s="29" t="str">
        <f>UnitName</f>
        <v>Plot</v>
      </c>
      <c r="L4795" s="30">
        <v>6</v>
      </c>
    </row>
    <row r="4796" spans="2:12" ht="13" x14ac:dyDescent="0.3">
      <c r="B4796" s="29" t="str">
        <f>BlockName</f>
        <v>Name</v>
      </c>
      <c r="C4796" s="30" t="s">
        <v>56</v>
      </c>
      <c r="E4796" s="29" t="str">
        <f>BlockName</f>
        <v>Name</v>
      </c>
      <c r="F4796" s="30" t="s">
        <v>56</v>
      </c>
      <c r="H4796" s="29" t="str">
        <f>BlockName</f>
        <v>Name</v>
      </c>
      <c r="I4796" s="30" t="s">
        <v>56</v>
      </c>
      <c r="K4796" s="29" t="str">
        <f>BlockName</f>
        <v>Name</v>
      </c>
      <c r="L4796" s="30" t="s">
        <v>56</v>
      </c>
    </row>
    <row r="4797" spans="2:12" ht="13" x14ac:dyDescent="0.3">
      <c r="B4797" s="29" t="str">
        <f>Factor2Name</f>
        <v>Variety</v>
      </c>
      <c r="C4797" s="30" t="s">
        <v>2</v>
      </c>
      <c r="E4797" s="29" t="str">
        <f>Factor2Name</f>
        <v>Variety</v>
      </c>
      <c r="F4797" s="30" t="s">
        <v>2</v>
      </c>
      <c r="H4797" s="29" t="str">
        <f>Factor2Name</f>
        <v>Variety</v>
      </c>
      <c r="I4797" s="30" t="s">
        <v>2</v>
      </c>
      <c r="K4797" s="29" t="str">
        <f>Factor2Name</f>
        <v>Variety</v>
      </c>
      <c r="L4797" s="30" t="s">
        <v>2</v>
      </c>
    </row>
    <row r="4798" spans="2:12" ht="13" x14ac:dyDescent="0.3">
      <c r="B4798" s="29" t="str">
        <f>Factor3Name</f>
        <v>Fertiliser</v>
      </c>
      <c r="C4798" s="30" t="s">
        <v>38</v>
      </c>
      <c r="E4798" s="29" t="str">
        <f>Factor3Name</f>
        <v>Fertiliser</v>
      </c>
      <c r="F4798" s="30" t="s">
        <v>38</v>
      </c>
      <c r="H4798" s="29" t="str">
        <f>Factor3Name</f>
        <v>Fertiliser</v>
      </c>
      <c r="I4798" s="30" t="s">
        <v>38</v>
      </c>
      <c r="K4798" s="29" t="str">
        <f>Factor3Name</f>
        <v>Fertiliser</v>
      </c>
      <c r="L4798" s="30" t="s">
        <v>38</v>
      </c>
    </row>
    <row r="4799" spans="2:12" ht="13" x14ac:dyDescent="0.3">
      <c r="B4799" s="29" t="str">
        <f>Factor1Name</f>
        <v>Weeding</v>
      </c>
      <c r="C4799" s="30" t="s">
        <v>37</v>
      </c>
      <c r="E4799" s="29" t="str">
        <f>Factor1Name</f>
        <v>Weeding</v>
      </c>
      <c r="F4799" s="30" t="s">
        <v>37</v>
      </c>
      <c r="H4799" s="29" t="str">
        <f>Factor1Name</f>
        <v>Weeding</v>
      </c>
      <c r="I4799" s="30" t="s">
        <v>37</v>
      </c>
      <c r="K4799" s="29" t="str">
        <f>Factor1Name</f>
        <v>Weeding</v>
      </c>
      <c r="L4799" s="30" t="s">
        <v>37</v>
      </c>
    </row>
    <row r="4800" spans="2:12" ht="13" x14ac:dyDescent="0.3">
      <c r="B4800" s="25" t="s">
        <v>14</v>
      </c>
      <c r="C4800" s="26">
        <v>814.8</v>
      </c>
      <c r="E4800" s="25" t="s">
        <v>14</v>
      </c>
      <c r="F4800" s="26">
        <v>846.1</v>
      </c>
      <c r="H4800" s="25" t="s">
        <v>14</v>
      </c>
      <c r="I4800" s="26">
        <v>809.2</v>
      </c>
      <c r="K4800" s="25" t="s">
        <v>14</v>
      </c>
      <c r="L4800" s="26">
        <v>867.8</v>
      </c>
    </row>
    <row r="4802" spans="2:12" ht="13" x14ac:dyDescent="0.3">
      <c r="B4802" s="27" t="s">
        <v>3</v>
      </c>
      <c r="C4802" s="28">
        <v>2017</v>
      </c>
      <c r="E4802" s="27" t="s">
        <v>3</v>
      </c>
      <c r="F4802" s="28">
        <v>2017</v>
      </c>
      <c r="H4802" s="27" t="s">
        <v>3</v>
      </c>
      <c r="I4802" s="28">
        <v>2017</v>
      </c>
      <c r="K4802" s="27" t="s">
        <v>3</v>
      </c>
      <c r="L4802" s="28">
        <v>2017</v>
      </c>
    </row>
    <row r="4803" spans="2:12" ht="13" x14ac:dyDescent="0.3">
      <c r="B4803" s="29" t="str">
        <f>UnitName</f>
        <v>Plot</v>
      </c>
      <c r="C4803" s="30">
        <v>1</v>
      </c>
      <c r="E4803" s="29" t="str">
        <f>UnitName</f>
        <v>Plot</v>
      </c>
      <c r="F4803" s="30">
        <v>1</v>
      </c>
      <c r="H4803" s="29" t="str">
        <f>UnitName</f>
        <v>Plot</v>
      </c>
      <c r="I4803" s="30">
        <v>1</v>
      </c>
      <c r="K4803" s="29" t="str">
        <f>UnitName</f>
        <v>Plot</v>
      </c>
      <c r="L4803" s="30">
        <v>1</v>
      </c>
    </row>
    <row r="4804" spans="2:12" ht="13" x14ac:dyDescent="0.3">
      <c r="B4804" s="29" t="str">
        <f>BlockName</f>
        <v>Name</v>
      </c>
      <c r="C4804" s="30" t="s">
        <v>56</v>
      </c>
      <c r="E4804" s="29" t="str">
        <f>BlockName</f>
        <v>Name</v>
      </c>
      <c r="F4804" s="30" t="s">
        <v>56</v>
      </c>
      <c r="H4804" s="29" t="str">
        <f>BlockName</f>
        <v>Name</v>
      </c>
      <c r="I4804" s="30" t="s">
        <v>56</v>
      </c>
      <c r="K4804" s="29" t="str">
        <f>BlockName</f>
        <v>Name</v>
      </c>
      <c r="L4804" s="30" t="s">
        <v>56</v>
      </c>
    </row>
    <row r="4805" spans="2:12" ht="13" x14ac:dyDescent="0.3">
      <c r="B4805" s="29" t="str">
        <f>Factor2Name</f>
        <v>Variety</v>
      </c>
      <c r="C4805" s="30" t="s">
        <v>46</v>
      </c>
      <c r="E4805" s="29" t="str">
        <f>Factor2Name</f>
        <v>Variety</v>
      </c>
      <c r="F4805" s="30" t="s">
        <v>46</v>
      </c>
      <c r="H4805" s="29" t="str">
        <f>Factor2Name</f>
        <v>Variety</v>
      </c>
      <c r="I4805" s="30" t="s">
        <v>46</v>
      </c>
      <c r="K4805" s="29" t="str">
        <f>Factor2Name</f>
        <v>Variety</v>
      </c>
      <c r="L4805" s="30" t="s">
        <v>46</v>
      </c>
    </row>
    <row r="4806" spans="2:12" ht="13" x14ac:dyDescent="0.3">
      <c r="B4806" s="29" t="str">
        <f>Factor3Name</f>
        <v>Fertiliser</v>
      </c>
      <c r="C4806" s="30" t="s">
        <v>45</v>
      </c>
      <c r="E4806" s="29" t="str">
        <f>Factor3Name</f>
        <v>Fertiliser</v>
      </c>
      <c r="F4806" s="30" t="s">
        <v>45</v>
      </c>
      <c r="H4806" s="29" t="str">
        <f>Factor3Name</f>
        <v>Fertiliser</v>
      </c>
      <c r="I4806" s="30" t="s">
        <v>45</v>
      </c>
      <c r="K4806" s="29" t="str">
        <f>Factor3Name</f>
        <v>Fertiliser</v>
      </c>
      <c r="L4806" s="30" t="s">
        <v>45</v>
      </c>
    </row>
    <row r="4807" spans="2:12" ht="13" x14ac:dyDescent="0.3">
      <c r="B4807" s="29" t="str">
        <f>Factor1Name</f>
        <v>Weeding</v>
      </c>
      <c r="C4807" s="30" t="s">
        <v>51</v>
      </c>
      <c r="E4807" s="29" t="str">
        <f>Factor1Name</f>
        <v>Weeding</v>
      </c>
      <c r="F4807" s="30" t="s">
        <v>51</v>
      </c>
      <c r="H4807" s="29" t="str">
        <f>Factor1Name</f>
        <v>Weeding</v>
      </c>
      <c r="I4807" s="30" t="s">
        <v>51</v>
      </c>
      <c r="K4807" s="29" t="str">
        <f>Factor1Name</f>
        <v>Weeding</v>
      </c>
      <c r="L4807" s="30" t="s">
        <v>51</v>
      </c>
    </row>
    <row r="4808" spans="2:12" ht="13" x14ac:dyDescent="0.3">
      <c r="B4808" s="25" t="s">
        <v>14</v>
      </c>
      <c r="C4808" s="26">
        <v>979.8</v>
      </c>
      <c r="E4808" s="25" t="s">
        <v>14</v>
      </c>
      <c r="F4808" s="26">
        <v>978.1</v>
      </c>
      <c r="H4808" s="25" t="s">
        <v>14</v>
      </c>
      <c r="I4808" s="26">
        <v>1030.5</v>
      </c>
      <c r="K4808" s="25" t="s">
        <v>14</v>
      </c>
      <c r="L4808" s="26">
        <v>1116</v>
      </c>
    </row>
    <row r="4810" spans="2:12" ht="13" x14ac:dyDescent="0.3">
      <c r="B4810" s="27" t="s">
        <v>3</v>
      </c>
      <c r="C4810" s="28">
        <v>2017</v>
      </c>
      <c r="E4810" s="27" t="s">
        <v>3</v>
      </c>
      <c r="F4810" s="28">
        <v>2017</v>
      </c>
      <c r="H4810" s="27" t="s">
        <v>3</v>
      </c>
      <c r="I4810" s="28">
        <v>2017</v>
      </c>
      <c r="K4810" s="27" t="s">
        <v>3</v>
      </c>
      <c r="L4810" s="28">
        <v>2017</v>
      </c>
    </row>
    <row r="4811" spans="2:12" ht="13" x14ac:dyDescent="0.3">
      <c r="B4811" s="29" t="str">
        <f>UnitName</f>
        <v>Plot</v>
      </c>
      <c r="C4811" s="30">
        <v>1</v>
      </c>
      <c r="E4811" s="29" t="str">
        <f>UnitName</f>
        <v>Plot</v>
      </c>
      <c r="F4811" s="30">
        <v>1</v>
      </c>
      <c r="H4811" s="29" t="str">
        <f>UnitName</f>
        <v>Plot</v>
      </c>
      <c r="I4811" s="30">
        <v>1</v>
      </c>
      <c r="K4811" s="29" t="str">
        <f>UnitName</f>
        <v>Plot</v>
      </c>
      <c r="L4811" s="30">
        <v>1</v>
      </c>
    </row>
    <row r="4812" spans="2:12" ht="13" x14ac:dyDescent="0.3">
      <c r="B4812" s="29" t="str">
        <f>BlockName</f>
        <v>Name</v>
      </c>
      <c r="C4812" s="30" t="s">
        <v>56</v>
      </c>
      <c r="E4812" s="29" t="str">
        <f>BlockName</f>
        <v>Name</v>
      </c>
      <c r="F4812" s="30" t="s">
        <v>56</v>
      </c>
      <c r="H4812" s="29" t="str">
        <f>BlockName</f>
        <v>Name</v>
      </c>
      <c r="I4812" s="30" t="s">
        <v>56</v>
      </c>
      <c r="K4812" s="29" t="str">
        <f>BlockName</f>
        <v>Name</v>
      </c>
      <c r="L4812" s="30" t="s">
        <v>56</v>
      </c>
    </row>
    <row r="4813" spans="2:12" ht="13" x14ac:dyDescent="0.3">
      <c r="B4813" s="29" t="str">
        <f>Factor2Name</f>
        <v>Variety</v>
      </c>
      <c r="C4813" s="30" t="s">
        <v>46</v>
      </c>
      <c r="E4813" s="29" t="str">
        <f>Factor2Name</f>
        <v>Variety</v>
      </c>
      <c r="F4813" s="30" t="s">
        <v>46</v>
      </c>
      <c r="H4813" s="29" t="str">
        <f>Factor2Name</f>
        <v>Variety</v>
      </c>
      <c r="I4813" s="30" t="s">
        <v>46</v>
      </c>
      <c r="K4813" s="29" t="str">
        <f>Factor2Name</f>
        <v>Variety</v>
      </c>
      <c r="L4813" s="30" t="s">
        <v>46</v>
      </c>
    </row>
    <row r="4814" spans="2:12" ht="13" x14ac:dyDescent="0.3">
      <c r="B4814" s="29" t="str">
        <f>Factor3Name</f>
        <v>Fertiliser</v>
      </c>
      <c r="C4814" s="30" t="s">
        <v>45</v>
      </c>
      <c r="E4814" s="29" t="str">
        <f>Factor3Name</f>
        <v>Fertiliser</v>
      </c>
      <c r="F4814" s="30" t="s">
        <v>45</v>
      </c>
      <c r="H4814" s="29" t="str">
        <f>Factor3Name</f>
        <v>Fertiliser</v>
      </c>
      <c r="I4814" s="30" t="s">
        <v>45</v>
      </c>
      <c r="K4814" s="29" t="str">
        <f>Factor3Name</f>
        <v>Fertiliser</v>
      </c>
      <c r="L4814" s="30" t="s">
        <v>45</v>
      </c>
    </row>
    <row r="4815" spans="2:12" ht="13" x14ac:dyDescent="0.3">
      <c r="B4815" s="29" t="str">
        <f>Factor1Name</f>
        <v>Weeding</v>
      </c>
      <c r="C4815" s="30" t="s">
        <v>51</v>
      </c>
      <c r="E4815" s="29" t="str">
        <f>Factor1Name</f>
        <v>Weeding</v>
      </c>
      <c r="F4815" s="30" t="s">
        <v>51</v>
      </c>
      <c r="H4815" s="29" t="str">
        <f>Factor1Name</f>
        <v>Weeding</v>
      </c>
      <c r="I4815" s="30" t="s">
        <v>51</v>
      </c>
      <c r="K4815" s="29" t="str">
        <f>Factor1Name</f>
        <v>Weeding</v>
      </c>
      <c r="L4815" s="30" t="s">
        <v>51</v>
      </c>
    </row>
    <row r="4816" spans="2:12" ht="13" x14ac:dyDescent="0.3">
      <c r="B4816" s="25" t="s">
        <v>14</v>
      </c>
      <c r="C4816" s="26">
        <v>901.9</v>
      </c>
      <c r="E4816" s="25" t="s">
        <v>14</v>
      </c>
      <c r="F4816" s="26">
        <v>852.1</v>
      </c>
      <c r="H4816" s="25" t="s">
        <v>14</v>
      </c>
      <c r="I4816" s="26">
        <v>930.5</v>
      </c>
      <c r="K4816" s="25" t="s">
        <v>14</v>
      </c>
      <c r="L4816" s="26">
        <v>994.9</v>
      </c>
    </row>
    <row r="4818" spans="2:12" ht="13" x14ac:dyDescent="0.3">
      <c r="B4818" s="27" t="s">
        <v>3</v>
      </c>
      <c r="C4818" s="28">
        <v>2017</v>
      </c>
      <c r="E4818" s="27" t="s">
        <v>3</v>
      </c>
      <c r="F4818" s="28">
        <v>2017</v>
      </c>
      <c r="H4818" s="27" t="s">
        <v>3</v>
      </c>
      <c r="I4818" s="28">
        <v>2017</v>
      </c>
      <c r="K4818" s="27" t="s">
        <v>3</v>
      </c>
      <c r="L4818" s="28">
        <v>2017</v>
      </c>
    </row>
    <row r="4819" spans="2:12" ht="13" x14ac:dyDescent="0.3">
      <c r="B4819" s="29" t="str">
        <f>UnitName</f>
        <v>Plot</v>
      </c>
      <c r="C4819" s="30">
        <v>1</v>
      </c>
      <c r="E4819" s="29" t="str">
        <f>UnitName</f>
        <v>Plot</v>
      </c>
      <c r="F4819" s="30">
        <v>1</v>
      </c>
      <c r="H4819" s="29" t="str">
        <f>UnitName</f>
        <v>Plot</v>
      </c>
      <c r="I4819" s="30">
        <v>1</v>
      </c>
      <c r="K4819" s="29" t="str">
        <f>UnitName</f>
        <v>Plot</v>
      </c>
      <c r="L4819" s="30">
        <v>1</v>
      </c>
    </row>
    <row r="4820" spans="2:12" ht="13" x14ac:dyDescent="0.3">
      <c r="B4820" s="29" t="str">
        <f>BlockName</f>
        <v>Name</v>
      </c>
      <c r="C4820" s="30" t="s">
        <v>56</v>
      </c>
      <c r="E4820" s="29" t="str">
        <f>BlockName</f>
        <v>Name</v>
      </c>
      <c r="F4820" s="30" t="s">
        <v>56</v>
      </c>
      <c r="H4820" s="29" t="str">
        <f>BlockName</f>
        <v>Name</v>
      </c>
      <c r="I4820" s="30" t="s">
        <v>56</v>
      </c>
      <c r="K4820" s="29" t="str">
        <f>BlockName</f>
        <v>Name</v>
      </c>
      <c r="L4820" s="30" t="s">
        <v>56</v>
      </c>
    </row>
    <row r="4821" spans="2:12" ht="13" x14ac:dyDescent="0.3">
      <c r="B4821" s="29" t="str">
        <f>Factor2Name</f>
        <v>Variety</v>
      </c>
      <c r="C4821" s="30" t="s">
        <v>46</v>
      </c>
      <c r="E4821" s="29" t="str">
        <f>Factor2Name</f>
        <v>Variety</v>
      </c>
      <c r="F4821" s="30" t="s">
        <v>46</v>
      </c>
      <c r="H4821" s="29" t="str">
        <f>Factor2Name</f>
        <v>Variety</v>
      </c>
      <c r="I4821" s="30" t="s">
        <v>46</v>
      </c>
      <c r="K4821" s="29" t="str">
        <f>Factor2Name</f>
        <v>Variety</v>
      </c>
      <c r="L4821" s="30" t="s">
        <v>46</v>
      </c>
    </row>
    <row r="4822" spans="2:12" ht="13" x14ac:dyDescent="0.3">
      <c r="B4822" s="29" t="str">
        <f>Factor3Name</f>
        <v>Fertiliser</v>
      </c>
      <c r="C4822" s="30" t="s">
        <v>45</v>
      </c>
      <c r="E4822" s="29" t="str">
        <f>Factor3Name</f>
        <v>Fertiliser</v>
      </c>
      <c r="F4822" s="30" t="s">
        <v>45</v>
      </c>
      <c r="H4822" s="29" t="str">
        <f>Factor3Name</f>
        <v>Fertiliser</v>
      </c>
      <c r="I4822" s="30" t="s">
        <v>45</v>
      </c>
      <c r="K4822" s="29" t="str">
        <f>Factor3Name</f>
        <v>Fertiliser</v>
      </c>
      <c r="L4822" s="30" t="s">
        <v>45</v>
      </c>
    </row>
    <row r="4823" spans="2:12" ht="13" x14ac:dyDescent="0.3">
      <c r="B4823" s="29" t="str">
        <f>Factor1Name</f>
        <v>Weeding</v>
      </c>
      <c r="C4823" s="30" t="s">
        <v>51</v>
      </c>
      <c r="E4823" s="29" t="str">
        <f>Factor1Name</f>
        <v>Weeding</v>
      </c>
      <c r="F4823" s="30" t="s">
        <v>51</v>
      </c>
      <c r="H4823" s="29" t="str">
        <f>Factor1Name</f>
        <v>Weeding</v>
      </c>
      <c r="I4823" s="30" t="s">
        <v>51</v>
      </c>
      <c r="K4823" s="29" t="str">
        <f>Factor1Name</f>
        <v>Weeding</v>
      </c>
      <c r="L4823" s="30" t="s">
        <v>51</v>
      </c>
    </row>
    <row r="4824" spans="2:12" ht="13" x14ac:dyDescent="0.3">
      <c r="B4824" s="25" t="s">
        <v>14</v>
      </c>
      <c r="C4824" s="26">
        <v>909.8</v>
      </c>
      <c r="E4824" s="25" t="s">
        <v>14</v>
      </c>
      <c r="F4824" s="26">
        <v>1075.0999999999999</v>
      </c>
      <c r="H4824" s="25" t="s">
        <v>14</v>
      </c>
      <c r="I4824" s="26">
        <v>863.6</v>
      </c>
      <c r="K4824" s="25" t="s">
        <v>14</v>
      </c>
      <c r="L4824" s="26">
        <v>957.7</v>
      </c>
    </row>
    <row r="4826" spans="2:12" ht="13" x14ac:dyDescent="0.3">
      <c r="B4826" s="27" t="s">
        <v>3</v>
      </c>
      <c r="C4826" s="28">
        <v>2017</v>
      </c>
      <c r="E4826" s="27" t="s">
        <v>3</v>
      </c>
      <c r="F4826" s="28">
        <v>2017</v>
      </c>
      <c r="H4826" s="27" t="s">
        <v>3</v>
      </c>
      <c r="I4826" s="28">
        <v>2017</v>
      </c>
      <c r="K4826" s="27" t="s">
        <v>3</v>
      </c>
      <c r="L4826" s="28">
        <v>2017</v>
      </c>
    </row>
    <row r="4827" spans="2:12" ht="13" x14ac:dyDescent="0.3">
      <c r="B4827" s="29" t="str">
        <f>UnitName</f>
        <v>Plot</v>
      </c>
      <c r="C4827" s="30">
        <v>1</v>
      </c>
      <c r="E4827" s="29" t="str">
        <f>UnitName</f>
        <v>Plot</v>
      </c>
      <c r="F4827" s="30">
        <v>1</v>
      </c>
      <c r="H4827" s="29" t="str">
        <f>UnitName</f>
        <v>Plot</v>
      </c>
      <c r="I4827" s="30">
        <v>1</v>
      </c>
      <c r="K4827" s="29" t="str">
        <f>UnitName</f>
        <v>Plot</v>
      </c>
      <c r="L4827" s="30">
        <v>1</v>
      </c>
    </row>
    <row r="4828" spans="2:12" ht="13" x14ac:dyDescent="0.3">
      <c r="B4828" s="29" t="str">
        <f>BlockName</f>
        <v>Name</v>
      </c>
      <c r="C4828" s="30" t="s">
        <v>56</v>
      </c>
      <c r="E4828" s="29" t="str">
        <f>BlockName</f>
        <v>Name</v>
      </c>
      <c r="F4828" s="30" t="s">
        <v>56</v>
      </c>
      <c r="H4828" s="29" t="str">
        <f>BlockName</f>
        <v>Name</v>
      </c>
      <c r="I4828" s="30" t="s">
        <v>56</v>
      </c>
      <c r="K4828" s="29" t="str">
        <f>BlockName</f>
        <v>Name</v>
      </c>
      <c r="L4828" s="30" t="s">
        <v>56</v>
      </c>
    </row>
    <row r="4829" spans="2:12" ht="13" x14ac:dyDescent="0.3">
      <c r="B4829" s="29" t="str">
        <f>Factor2Name</f>
        <v>Variety</v>
      </c>
      <c r="C4829" s="30" t="s">
        <v>46</v>
      </c>
      <c r="E4829" s="29" t="str">
        <f>Factor2Name</f>
        <v>Variety</v>
      </c>
      <c r="F4829" s="30" t="s">
        <v>46</v>
      </c>
      <c r="H4829" s="29" t="str">
        <f>Factor2Name</f>
        <v>Variety</v>
      </c>
      <c r="I4829" s="30" t="s">
        <v>46</v>
      </c>
      <c r="K4829" s="29" t="str">
        <f>Factor2Name</f>
        <v>Variety</v>
      </c>
      <c r="L4829" s="30" t="s">
        <v>46</v>
      </c>
    </row>
    <row r="4830" spans="2:12" ht="13" x14ac:dyDescent="0.3">
      <c r="B4830" s="29" t="str">
        <f>Factor3Name</f>
        <v>Fertiliser</v>
      </c>
      <c r="C4830" s="30" t="s">
        <v>45</v>
      </c>
      <c r="E4830" s="29" t="str">
        <f>Factor3Name</f>
        <v>Fertiliser</v>
      </c>
      <c r="F4830" s="30" t="s">
        <v>45</v>
      </c>
      <c r="H4830" s="29" t="str">
        <f>Factor3Name</f>
        <v>Fertiliser</v>
      </c>
      <c r="I4830" s="30" t="s">
        <v>45</v>
      </c>
      <c r="K4830" s="29" t="str">
        <f>Factor3Name</f>
        <v>Fertiliser</v>
      </c>
      <c r="L4830" s="30" t="s">
        <v>45</v>
      </c>
    </row>
    <row r="4831" spans="2:12" ht="13" x14ac:dyDescent="0.3">
      <c r="B4831" s="29" t="str">
        <f>Factor1Name</f>
        <v>Weeding</v>
      </c>
      <c r="C4831" s="30" t="s">
        <v>51</v>
      </c>
      <c r="E4831" s="29" t="str">
        <f>Factor1Name</f>
        <v>Weeding</v>
      </c>
      <c r="F4831" s="30" t="s">
        <v>51</v>
      </c>
      <c r="H4831" s="29" t="str">
        <f>Factor1Name</f>
        <v>Weeding</v>
      </c>
      <c r="I4831" s="30" t="s">
        <v>51</v>
      </c>
      <c r="K4831" s="29" t="str">
        <f>Factor1Name</f>
        <v>Weeding</v>
      </c>
      <c r="L4831" s="30" t="s">
        <v>51</v>
      </c>
    </row>
    <row r="4832" spans="2:12" ht="13" x14ac:dyDescent="0.3">
      <c r="B4832" s="25" t="s">
        <v>14</v>
      </c>
      <c r="C4832" s="26">
        <v>1056</v>
      </c>
      <c r="E4832" s="25" t="s">
        <v>14</v>
      </c>
      <c r="F4832" s="26">
        <v>893.5</v>
      </c>
      <c r="H4832" s="25" t="s">
        <v>14</v>
      </c>
      <c r="I4832" s="26">
        <v>963.7</v>
      </c>
      <c r="K4832" s="25" t="s">
        <v>14</v>
      </c>
      <c r="L4832" s="26">
        <v>1032.2</v>
      </c>
    </row>
    <row r="4834" spans="2:12" ht="13" x14ac:dyDescent="0.3">
      <c r="B4834" s="27" t="s">
        <v>3</v>
      </c>
      <c r="C4834" s="28">
        <v>2017</v>
      </c>
      <c r="E4834" s="27" t="s">
        <v>3</v>
      </c>
      <c r="F4834" s="28">
        <v>2017</v>
      </c>
      <c r="H4834" s="27" t="s">
        <v>3</v>
      </c>
      <c r="I4834" s="28">
        <v>2017</v>
      </c>
      <c r="K4834" s="27" t="s">
        <v>3</v>
      </c>
      <c r="L4834" s="28">
        <v>2017</v>
      </c>
    </row>
    <row r="4835" spans="2:12" ht="13" x14ac:dyDescent="0.3">
      <c r="B4835" s="29" t="str">
        <f>UnitName</f>
        <v>Plot</v>
      </c>
      <c r="C4835" s="30">
        <v>1</v>
      </c>
      <c r="E4835" s="29" t="str">
        <f>UnitName</f>
        <v>Plot</v>
      </c>
      <c r="F4835" s="30">
        <v>1</v>
      </c>
      <c r="H4835" s="29" t="str">
        <f>UnitName</f>
        <v>Plot</v>
      </c>
      <c r="I4835" s="30">
        <v>1</v>
      </c>
      <c r="K4835" s="29" t="str">
        <f>UnitName</f>
        <v>Plot</v>
      </c>
      <c r="L4835" s="30">
        <v>1</v>
      </c>
    </row>
    <row r="4836" spans="2:12" ht="13" x14ac:dyDescent="0.3">
      <c r="B4836" s="29" t="str">
        <f>BlockName</f>
        <v>Name</v>
      </c>
      <c r="C4836" s="30" t="s">
        <v>56</v>
      </c>
      <c r="E4836" s="29" t="str">
        <f>BlockName</f>
        <v>Name</v>
      </c>
      <c r="F4836" s="30" t="s">
        <v>56</v>
      </c>
      <c r="H4836" s="29" t="str">
        <f>BlockName</f>
        <v>Name</v>
      </c>
      <c r="I4836" s="30" t="s">
        <v>56</v>
      </c>
      <c r="K4836" s="29" t="str">
        <f>BlockName</f>
        <v>Name</v>
      </c>
      <c r="L4836" s="30" t="s">
        <v>56</v>
      </c>
    </row>
    <row r="4837" spans="2:12" ht="13" x14ac:dyDescent="0.3">
      <c r="B4837" s="29" t="str">
        <f>Factor2Name</f>
        <v>Variety</v>
      </c>
      <c r="C4837" s="30" t="s">
        <v>46</v>
      </c>
      <c r="E4837" s="29" t="str">
        <f>Factor2Name</f>
        <v>Variety</v>
      </c>
      <c r="F4837" s="30" t="s">
        <v>46</v>
      </c>
      <c r="H4837" s="29" t="str">
        <f>Factor2Name</f>
        <v>Variety</v>
      </c>
      <c r="I4837" s="30" t="s">
        <v>46</v>
      </c>
      <c r="K4837" s="29" t="str">
        <f>Factor2Name</f>
        <v>Variety</v>
      </c>
      <c r="L4837" s="30" t="s">
        <v>46</v>
      </c>
    </row>
    <row r="4838" spans="2:12" ht="13" x14ac:dyDescent="0.3">
      <c r="B4838" s="29" t="str">
        <f>Factor3Name</f>
        <v>Fertiliser</v>
      </c>
      <c r="C4838" s="30" t="s">
        <v>45</v>
      </c>
      <c r="E4838" s="29" t="str">
        <f>Factor3Name</f>
        <v>Fertiliser</v>
      </c>
      <c r="F4838" s="30" t="s">
        <v>45</v>
      </c>
      <c r="H4838" s="29" t="str">
        <f>Factor3Name</f>
        <v>Fertiliser</v>
      </c>
      <c r="I4838" s="30" t="s">
        <v>45</v>
      </c>
      <c r="K4838" s="29" t="str">
        <f>Factor3Name</f>
        <v>Fertiliser</v>
      </c>
      <c r="L4838" s="30" t="s">
        <v>45</v>
      </c>
    </row>
    <row r="4839" spans="2:12" ht="13" x14ac:dyDescent="0.3">
      <c r="B4839" s="29" t="str">
        <f>Factor1Name</f>
        <v>Weeding</v>
      </c>
      <c r="C4839" s="30" t="s">
        <v>51</v>
      </c>
      <c r="E4839" s="29" t="str">
        <f>Factor1Name</f>
        <v>Weeding</v>
      </c>
      <c r="F4839" s="30" t="s">
        <v>51</v>
      </c>
      <c r="H4839" s="29" t="str">
        <f>Factor1Name</f>
        <v>Weeding</v>
      </c>
      <c r="I4839" s="30" t="s">
        <v>51</v>
      </c>
      <c r="K4839" s="29" t="str">
        <f>Factor1Name</f>
        <v>Weeding</v>
      </c>
      <c r="L4839" s="30" t="s">
        <v>51</v>
      </c>
    </row>
    <row r="4840" spans="2:12" ht="13" x14ac:dyDescent="0.3">
      <c r="B4840" s="25" t="s">
        <v>14</v>
      </c>
      <c r="C4840" s="26">
        <v>1074.4000000000001</v>
      </c>
      <c r="E4840" s="25" t="s">
        <v>14</v>
      </c>
      <c r="F4840" s="26">
        <v>981.2</v>
      </c>
      <c r="H4840" s="25" t="s">
        <v>14</v>
      </c>
      <c r="I4840" s="26">
        <v>969.8</v>
      </c>
      <c r="K4840" s="25" t="s">
        <v>14</v>
      </c>
      <c r="L4840" s="26">
        <v>915.7</v>
      </c>
    </row>
    <row r="4842" spans="2:12" ht="13" x14ac:dyDescent="0.3">
      <c r="B4842" s="27" t="s">
        <v>3</v>
      </c>
      <c r="C4842" s="28">
        <v>2017</v>
      </c>
      <c r="E4842" s="27" t="s">
        <v>3</v>
      </c>
      <c r="F4842" s="28">
        <v>2017</v>
      </c>
      <c r="H4842" s="27" t="s">
        <v>3</v>
      </c>
      <c r="I4842" s="28">
        <v>2017</v>
      </c>
      <c r="K4842" s="27" t="s">
        <v>3</v>
      </c>
      <c r="L4842" s="28">
        <v>2017</v>
      </c>
    </row>
    <row r="4843" spans="2:12" ht="13" x14ac:dyDescent="0.3">
      <c r="B4843" s="29" t="str">
        <f>UnitName</f>
        <v>Plot</v>
      </c>
      <c r="C4843" s="30">
        <v>2</v>
      </c>
      <c r="E4843" s="29" t="str">
        <f>UnitName</f>
        <v>Plot</v>
      </c>
      <c r="F4843" s="30">
        <v>2</v>
      </c>
      <c r="H4843" s="29" t="str">
        <f>UnitName</f>
        <v>Plot</v>
      </c>
      <c r="I4843" s="30">
        <v>2</v>
      </c>
      <c r="K4843" s="29" t="str">
        <f>UnitName</f>
        <v>Plot</v>
      </c>
      <c r="L4843" s="30">
        <v>2</v>
      </c>
    </row>
    <row r="4844" spans="2:12" ht="13" x14ac:dyDescent="0.3">
      <c r="B4844" s="29" t="str">
        <f>BlockName</f>
        <v>Name</v>
      </c>
      <c r="C4844" s="30" t="s">
        <v>56</v>
      </c>
      <c r="E4844" s="29" t="str">
        <f>BlockName</f>
        <v>Name</v>
      </c>
      <c r="F4844" s="30" t="s">
        <v>56</v>
      </c>
      <c r="H4844" s="29" t="str">
        <f>BlockName</f>
        <v>Name</v>
      </c>
      <c r="I4844" s="30" t="s">
        <v>56</v>
      </c>
      <c r="K4844" s="29" t="str">
        <f>BlockName</f>
        <v>Name</v>
      </c>
      <c r="L4844" s="30" t="s">
        <v>56</v>
      </c>
    </row>
    <row r="4845" spans="2:12" ht="13" x14ac:dyDescent="0.3">
      <c r="B4845" s="29" t="str">
        <f>Factor2Name</f>
        <v>Variety</v>
      </c>
      <c r="C4845" s="30" t="s">
        <v>46</v>
      </c>
      <c r="E4845" s="29" t="str">
        <f>Factor2Name</f>
        <v>Variety</v>
      </c>
      <c r="F4845" s="30" t="s">
        <v>46</v>
      </c>
      <c r="H4845" s="29" t="str">
        <f>Factor2Name</f>
        <v>Variety</v>
      </c>
      <c r="I4845" s="30" t="s">
        <v>46</v>
      </c>
      <c r="K4845" s="29" t="str">
        <f>Factor2Name</f>
        <v>Variety</v>
      </c>
      <c r="L4845" s="30" t="s">
        <v>46</v>
      </c>
    </row>
    <row r="4846" spans="2:12" ht="13" x14ac:dyDescent="0.3">
      <c r="B4846" s="29" t="str">
        <f>Factor3Name</f>
        <v>Fertiliser</v>
      </c>
      <c r="C4846" s="30" t="s">
        <v>45</v>
      </c>
      <c r="E4846" s="29" t="str">
        <f>Factor3Name</f>
        <v>Fertiliser</v>
      </c>
      <c r="F4846" s="30" t="s">
        <v>45</v>
      </c>
      <c r="H4846" s="29" t="str">
        <f>Factor3Name</f>
        <v>Fertiliser</v>
      </c>
      <c r="I4846" s="30" t="s">
        <v>45</v>
      </c>
      <c r="K4846" s="29" t="str">
        <f>Factor3Name</f>
        <v>Fertiliser</v>
      </c>
      <c r="L4846" s="30" t="s">
        <v>45</v>
      </c>
    </row>
    <row r="4847" spans="2:12" ht="13" x14ac:dyDescent="0.3">
      <c r="B4847" s="29" t="str">
        <f>Factor1Name</f>
        <v>Weeding</v>
      </c>
      <c r="C4847" s="30" t="s">
        <v>51</v>
      </c>
      <c r="E4847" s="29" t="str">
        <f>Factor1Name</f>
        <v>Weeding</v>
      </c>
      <c r="F4847" s="30" t="s">
        <v>51</v>
      </c>
      <c r="H4847" s="29" t="str">
        <f>Factor1Name</f>
        <v>Weeding</v>
      </c>
      <c r="I4847" s="30" t="s">
        <v>51</v>
      </c>
      <c r="K4847" s="29" t="str">
        <f>Factor1Name</f>
        <v>Weeding</v>
      </c>
      <c r="L4847" s="30" t="s">
        <v>51</v>
      </c>
    </row>
    <row r="4848" spans="2:12" ht="13" x14ac:dyDescent="0.3">
      <c r="B4848" s="25" t="s">
        <v>14</v>
      </c>
      <c r="C4848" s="26">
        <v>968.5</v>
      </c>
      <c r="E4848" s="25" t="s">
        <v>14</v>
      </c>
      <c r="F4848" s="26">
        <v>1121.5999999999999</v>
      </c>
      <c r="H4848" s="25" t="s">
        <v>14</v>
      </c>
      <c r="I4848" s="26">
        <v>978.4</v>
      </c>
      <c r="K4848" s="25" t="s">
        <v>14</v>
      </c>
      <c r="L4848" s="26">
        <v>865.7</v>
      </c>
    </row>
    <row r="4850" spans="2:12" ht="13" x14ac:dyDescent="0.3">
      <c r="B4850" s="27" t="s">
        <v>3</v>
      </c>
      <c r="C4850" s="28">
        <v>2017</v>
      </c>
      <c r="E4850" s="27" t="s">
        <v>3</v>
      </c>
      <c r="F4850" s="28">
        <v>2017</v>
      </c>
      <c r="H4850" s="27" t="s">
        <v>3</v>
      </c>
      <c r="I4850" s="28">
        <v>2017</v>
      </c>
      <c r="K4850" s="27" t="s">
        <v>3</v>
      </c>
      <c r="L4850" s="28">
        <v>2017</v>
      </c>
    </row>
    <row r="4851" spans="2:12" ht="13" x14ac:dyDescent="0.3">
      <c r="B4851" s="29" t="str">
        <f>UnitName</f>
        <v>Plot</v>
      </c>
      <c r="C4851" s="30">
        <v>2</v>
      </c>
      <c r="E4851" s="29" t="str">
        <f>UnitName</f>
        <v>Plot</v>
      </c>
      <c r="F4851" s="30">
        <v>2</v>
      </c>
      <c r="H4851" s="29" t="str">
        <f>UnitName</f>
        <v>Plot</v>
      </c>
      <c r="I4851" s="30">
        <v>2</v>
      </c>
      <c r="K4851" s="29" t="str">
        <f>UnitName</f>
        <v>Plot</v>
      </c>
      <c r="L4851" s="30">
        <v>2</v>
      </c>
    </row>
    <row r="4852" spans="2:12" ht="13" x14ac:dyDescent="0.3">
      <c r="B4852" s="29" t="str">
        <f>BlockName</f>
        <v>Name</v>
      </c>
      <c r="C4852" s="30" t="s">
        <v>56</v>
      </c>
      <c r="E4852" s="29" t="str">
        <f>BlockName</f>
        <v>Name</v>
      </c>
      <c r="F4852" s="30" t="s">
        <v>56</v>
      </c>
      <c r="H4852" s="29" t="str">
        <f>BlockName</f>
        <v>Name</v>
      </c>
      <c r="I4852" s="30" t="s">
        <v>56</v>
      </c>
      <c r="K4852" s="29" t="str">
        <f>BlockName</f>
        <v>Name</v>
      </c>
      <c r="L4852" s="30" t="s">
        <v>56</v>
      </c>
    </row>
    <row r="4853" spans="2:12" ht="13" x14ac:dyDescent="0.3">
      <c r="B4853" s="29" t="str">
        <f>Factor2Name</f>
        <v>Variety</v>
      </c>
      <c r="C4853" s="30" t="s">
        <v>46</v>
      </c>
      <c r="E4853" s="29" t="str">
        <f>Factor2Name</f>
        <v>Variety</v>
      </c>
      <c r="F4853" s="30" t="s">
        <v>46</v>
      </c>
      <c r="H4853" s="29" t="str">
        <f>Factor2Name</f>
        <v>Variety</v>
      </c>
      <c r="I4853" s="30" t="s">
        <v>46</v>
      </c>
      <c r="K4853" s="29" t="str">
        <f>Factor2Name</f>
        <v>Variety</v>
      </c>
      <c r="L4853" s="30" t="s">
        <v>46</v>
      </c>
    </row>
    <row r="4854" spans="2:12" ht="13" x14ac:dyDescent="0.3">
      <c r="B4854" s="29" t="str">
        <f>Factor3Name</f>
        <v>Fertiliser</v>
      </c>
      <c r="C4854" s="30" t="s">
        <v>45</v>
      </c>
      <c r="E4854" s="29" t="str">
        <f>Factor3Name</f>
        <v>Fertiliser</v>
      </c>
      <c r="F4854" s="30" t="s">
        <v>45</v>
      </c>
      <c r="H4854" s="29" t="str">
        <f>Factor3Name</f>
        <v>Fertiliser</v>
      </c>
      <c r="I4854" s="30" t="s">
        <v>45</v>
      </c>
      <c r="K4854" s="29" t="str">
        <f>Factor3Name</f>
        <v>Fertiliser</v>
      </c>
      <c r="L4854" s="30" t="s">
        <v>45</v>
      </c>
    </row>
    <row r="4855" spans="2:12" ht="13" x14ac:dyDescent="0.3">
      <c r="B4855" s="29" t="str">
        <f>Factor1Name</f>
        <v>Weeding</v>
      </c>
      <c r="C4855" s="30" t="s">
        <v>51</v>
      </c>
      <c r="E4855" s="29" t="str">
        <f>Factor1Name</f>
        <v>Weeding</v>
      </c>
      <c r="F4855" s="30" t="s">
        <v>51</v>
      </c>
      <c r="H4855" s="29" t="str">
        <f>Factor1Name</f>
        <v>Weeding</v>
      </c>
      <c r="I4855" s="30" t="s">
        <v>51</v>
      </c>
      <c r="K4855" s="29" t="str">
        <f>Factor1Name</f>
        <v>Weeding</v>
      </c>
      <c r="L4855" s="30" t="s">
        <v>51</v>
      </c>
    </row>
    <row r="4856" spans="2:12" ht="13" x14ac:dyDescent="0.3">
      <c r="B4856" s="25" t="s">
        <v>14</v>
      </c>
      <c r="C4856" s="26">
        <v>1225.2</v>
      </c>
      <c r="E4856" s="25" t="s">
        <v>14</v>
      </c>
      <c r="F4856" s="26">
        <v>989.8</v>
      </c>
      <c r="H4856" s="25" t="s">
        <v>14</v>
      </c>
      <c r="I4856" s="26">
        <v>1062.5</v>
      </c>
      <c r="K4856" s="25" t="s">
        <v>14</v>
      </c>
      <c r="L4856" s="26">
        <v>941.8</v>
      </c>
    </row>
    <row r="4858" spans="2:12" ht="13" x14ac:dyDescent="0.3">
      <c r="B4858" s="27" t="s">
        <v>3</v>
      </c>
      <c r="C4858" s="28">
        <v>2017</v>
      </c>
      <c r="E4858" s="27" t="s">
        <v>3</v>
      </c>
      <c r="F4858" s="28">
        <v>2017</v>
      </c>
      <c r="H4858" s="27" t="s">
        <v>3</v>
      </c>
      <c r="I4858" s="28">
        <v>2017</v>
      </c>
      <c r="K4858" s="27" t="s">
        <v>3</v>
      </c>
      <c r="L4858" s="28">
        <v>2017</v>
      </c>
    </row>
    <row r="4859" spans="2:12" ht="13" x14ac:dyDescent="0.3">
      <c r="B4859" s="29" t="str">
        <f>UnitName</f>
        <v>Plot</v>
      </c>
      <c r="C4859" s="30">
        <v>2</v>
      </c>
      <c r="E4859" s="29" t="str">
        <f>UnitName</f>
        <v>Plot</v>
      </c>
      <c r="F4859" s="30">
        <v>2</v>
      </c>
      <c r="H4859" s="29" t="str">
        <f>UnitName</f>
        <v>Plot</v>
      </c>
      <c r="I4859" s="30">
        <v>2</v>
      </c>
      <c r="K4859" s="29" t="str">
        <f>UnitName</f>
        <v>Plot</v>
      </c>
      <c r="L4859" s="30">
        <v>2</v>
      </c>
    </row>
    <row r="4860" spans="2:12" ht="13" x14ac:dyDescent="0.3">
      <c r="B4860" s="29" t="str">
        <f>BlockName</f>
        <v>Name</v>
      </c>
      <c r="C4860" s="30" t="s">
        <v>56</v>
      </c>
      <c r="E4860" s="29" t="str">
        <f>BlockName</f>
        <v>Name</v>
      </c>
      <c r="F4860" s="30" t="s">
        <v>56</v>
      </c>
      <c r="H4860" s="29" t="str">
        <f>BlockName</f>
        <v>Name</v>
      </c>
      <c r="I4860" s="30" t="s">
        <v>56</v>
      </c>
      <c r="K4860" s="29" t="str">
        <f>BlockName</f>
        <v>Name</v>
      </c>
      <c r="L4860" s="30" t="s">
        <v>56</v>
      </c>
    </row>
    <row r="4861" spans="2:12" ht="13" x14ac:dyDescent="0.3">
      <c r="B4861" s="29" t="str">
        <f>Factor2Name</f>
        <v>Variety</v>
      </c>
      <c r="C4861" s="30" t="s">
        <v>46</v>
      </c>
      <c r="E4861" s="29" t="str">
        <f>Factor2Name</f>
        <v>Variety</v>
      </c>
      <c r="F4861" s="30" t="s">
        <v>46</v>
      </c>
      <c r="H4861" s="29" t="str">
        <f>Factor2Name</f>
        <v>Variety</v>
      </c>
      <c r="I4861" s="30" t="s">
        <v>46</v>
      </c>
      <c r="K4861" s="29" t="str">
        <f>Factor2Name</f>
        <v>Variety</v>
      </c>
      <c r="L4861" s="30" t="s">
        <v>46</v>
      </c>
    </row>
    <row r="4862" spans="2:12" ht="13" x14ac:dyDescent="0.3">
      <c r="B4862" s="29" t="str">
        <f>Factor3Name</f>
        <v>Fertiliser</v>
      </c>
      <c r="C4862" s="30" t="s">
        <v>45</v>
      </c>
      <c r="E4862" s="29" t="str">
        <f>Factor3Name</f>
        <v>Fertiliser</v>
      </c>
      <c r="F4862" s="30" t="s">
        <v>45</v>
      </c>
      <c r="H4862" s="29" t="str">
        <f>Factor3Name</f>
        <v>Fertiliser</v>
      </c>
      <c r="I4862" s="30" t="s">
        <v>45</v>
      </c>
      <c r="K4862" s="29" t="str">
        <f>Factor3Name</f>
        <v>Fertiliser</v>
      </c>
      <c r="L4862" s="30" t="s">
        <v>45</v>
      </c>
    </row>
    <row r="4863" spans="2:12" ht="13" x14ac:dyDescent="0.3">
      <c r="B4863" s="29" t="str">
        <f>Factor1Name</f>
        <v>Weeding</v>
      </c>
      <c r="C4863" s="30" t="s">
        <v>51</v>
      </c>
      <c r="E4863" s="29" t="str">
        <f>Factor1Name</f>
        <v>Weeding</v>
      </c>
      <c r="F4863" s="30" t="s">
        <v>51</v>
      </c>
      <c r="H4863" s="29" t="str">
        <f>Factor1Name</f>
        <v>Weeding</v>
      </c>
      <c r="I4863" s="30" t="s">
        <v>51</v>
      </c>
      <c r="K4863" s="29" t="str">
        <f>Factor1Name</f>
        <v>Weeding</v>
      </c>
      <c r="L4863" s="30" t="s">
        <v>51</v>
      </c>
    </row>
    <row r="4864" spans="2:12" ht="13" x14ac:dyDescent="0.3">
      <c r="B4864" s="25" t="s">
        <v>14</v>
      </c>
      <c r="C4864" s="26">
        <v>921.6</v>
      </c>
      <c r="E4864" s="25" t="s">
        <v>14</v>
      </c>
      <c r="F4864" s="26">
        <v>1030.5</v>
      </c>
      <c r="H4864" s="25" t="s">
        <v>14</v>
      </c>
      <c r="I4864" s="26">
        <v>1176.3</v>
      </c>
      <c r="K4864" s="25" t="s">
        <v>14</v>
      </c>
      <c r="L4864" s="26">
        <v>1058.8</v>
      </c>
    </row>
    <row r="4866" spans="2:12" ht="13" x14ac:dyDescent="0.3">
      <c r="B4866" s="27" t="s">
        <v>3</v>
      </c>
      <c r="C4866" s="28">
        <v>2017</v>
      </c>
      <c r="E4866" s="27" t="s">
        <v>3</v>
      </c>
      <c r="F4866" s="28">
        <v>2017</v>
      </c>
      <c r="H4866" s="27" t="s">
        <v>3</v>
      </c>
      <c r="I4866" s="28">
        <v>2017</v>
      </c>
      <c r="K4866" s="27" t="s">
        <v>3</v>
      </c>
      <c r="L4866" s="28">
        <v>2017</v>
      </c>
    </row>
    <row r="4867" spans="2:12" ht="13" x14ac:dyDescent="0.3">
      <c r="B4867" s="29" t="str">
        <f>UnitName</f>
        <v>Plot</v>
      </c>
      <c r="C4867" s="30">
        <v>2</v>
      </c>
      <c r="E4867" s="29" t="str">
        <f>UnitName</f>
        <v>Plot</v>
      </c>
      <c r="F4867" s="30">
        <v>2</v>
      </c>
      <c r="H4867" s="29" t="str">
        <f>UnitName</f>
        <v>Plot</v>
      </c>
      <c r="I4867" s="30">
        <v>2</v>
      </c>
      <c r="K4867" s="29" t="str">
        <f>UnitName</f>
        <v>Plot</v>
      </c>
      <c r="L4867" s="30">
        <v>2</v>
      </c>
    </row>
    <row r="4868" spans="2:12" ht="13" x14ac:dyDescent="0.3">
      <c r="B4868" s="29" t="str">
        <f>BlockName</f>
        <v>Name</v>
      </c>
      <c r="C4868" s="30" t="s">
        <v>56</v>
      </c>
      <c r="E4868" s="29" t="str">
        <f>BlockName</f>
        <v>Name</v>
      </c>
      <c r="F4868" s="30" t="s">
        <v>56</v>
      </c>
      <c r="H4868" s="29" t="str">
        <f>BlockName</f>
        <v>Name</v>
      </c>
      <c r="I4868" s="30" t="s">
        <v>56</v>
      </c>
      <c r="K4868" s="29" t="str">
        <f>BlockName</f>
        <v>Name</v>
      </c>
      <c r="L4868" s="30" t="s">
        <v>56</v>
      </c>
    </row>
    <row r="4869" spans="2:12" ht="13" x14ac:dyDescent="0.3">
      <c r="B4869" s="29" t="str">
        <f>Factor2Name</f>
        <v>Variety</v>
      </c>
      <c r="C4869" s="30" t="s">
        <v>46</v>
      </c>
      <c r="E4869" s="29" t="str">
        <f>Factor2Name</f>
        <v>Variety</v>
      </c>
      <c r="F4869" s="30" t="s">
        <v>46</v>
      </c>
      <c r="H4869" s="29" t="str">
        <f>Factor2Name</f>
        <v>Variety</v>
      </c>
      <c r="I4869" s="30" t="s">
        <v>46</v>
      </c>
      <c r="K4869" s="29" t="str">
        <f>Factor2Name</f>
        <v>Variety</v>
      </c>
      <c r="L4869" s="30" t="s">
        <v>46</v>
      </c>
    </row>
    <row r="4870" spans="2:12" ht="13" x14ac:dyDescent="0.3">
      <c r="B4870" s="29" t="str">
        <f>Factor3Name</f>
        <v>Fertiliser</v>
      </c>
      <c r="C4870" s="30" t="s">
        <v>45</v>
      </c>
      <c r="E4870" s="29" t="str">
        <f>Factor3Name</f>
        <v>Fertiliser</v>
      </c>
      <c r="F4870" s="30" t="s">
        <v>45</v>
      </c>
      <c r="H4870" s="29" t="str">
        <f>Factor3Name</f>
        <v>Fertiliser</v>
      </c>
      <c r="I4870" s="30" t="s">
        <v>45</v>
      </c>
      <c r="K4870" s="29" t="str">
        <f>Factor3Name</f>
        <v>Fertiliser</v>
      </c>
      <c r="L4870" s="30" t="s">
        <v>45</v>
      </c>
    </row>
    <row r="4871" spans="2:12" ht="13" x14ac:dyDescent="0.3">
      <c r="B4871" s="29" t="str">
        <f>Factor1Name</f>
        <v>Weeding</v>
      </c>
      <c r="C4871" s="30" t="s">
        <v>51</v>
      </c>
      <c r="E4871" s="29" t="str">
        <f>Factor1Name</f>
        <v>Weeding</v>
      </c>
      <c r="F4871" s="30" t="s">
        <v>51</v>
      </c>
      <c r="H4871" s="29" t="str">
        <f>Factor1Name</f>
        <v>Weeding</v>
      </c>
      <c r="I4871" s="30" t="s">
        <v>51</v>
      </c>
      <c r="K4871" s="29" t="str">
        <f>Factor1Name</f>
        <v>Weeding</v>
      </c>
      <c r="L4871" s="30" t="s">
        <v>51</v>
      </c>
    </row>
    <row r="4872" spans="2:12" ht="13" x14ac:dyDescent="0.3">
      <c r="B4872" s="25" t="s">
        <v>14</v>
      </c>
      <c r="C4872" s="26">
        <v>1075.8</v>
      </c>
      <c r="E4872" s="25" t="s">
        <v>14</v>
      </c>
      <c r="F4872" s="26">
        <v>1010.8</v>
      </c>
      <c r="H4872" s="25" t="s">
        <v>14</v>
      </c>
      <c r="I4872" s="26">
        <v>1035.5999999999999</v>
      </c>
      <c r="K4872" s="25" t="s">
        <v>14</v>
      </c>
      <c r="L4872" s="26">
        <v>1023.9</v>
      </c>
    </row>
    <row r="4874" spans="2:12" ht="13" x14ac:dyDescent="0.3">
      <c r="B4874" s="27" t="s">
        <v>3</v>
      </c>
      <c r="C4874" s="28">
        <v>2017</v>
      </c>
      <c r="E4874" s="27" t="s">
        <v>3</v>
      </c>
      <c r="F4874" s="28">
        <v>2017</v>
      </c>
      <c r="H4874" s="27" t="s">
        <v>3</v>
      </c>
      <c r="I4874" s="28">
        <v>2017</v>
      </c>
      <c r="K4874" s="27" t="s">
        <v>3</v>
      </c>
      <c r="L4874" s="28">
        <v>2017</v>
      </c>
    </row>
    <row r="4875" spans="2:12" ht="13" x14ac:dyDescent="0.3">
      <c r="B4875" s="29" t="str">
        <f>UnitName</f>
        <v>Plot</v>
      </c>
      <c r="C4875" s="30">
        <v>2</v>
      </c>
      <c r="E4875" s="29" t="str">
        <f>UnitName</f>
        <v>Plot</v>
      </c>
      <c r="F4875" s="30">
        <v>2</v>
      </c>
      <c r="H4875" s="29" t="str">
        <f>UnitName</f>
        <v>Plot</v>
      </c>
      <c r="I4875" s="30">
        <v>2</v>
      </c>
      <c r="K4875" s="29" t="str">
        <f>UnitName</f>
        <v>Plot</v>
      </c>
      <c r="L4875" s="30">
        <v>2</v>
      </c>
    </row>
    <row r="4876" spans="2:12" ht="13" x14ac:dyDescent="0.3">
      <c r="B4876" s="29" t="str">
        <f>BlockName</f>
        <v>Name</v>
      </c>
      <c r="C4876" s="30" t="s">
        <v>56</v>
      </c>
      <c r="E4876" s="29" t="str">
        <f>BlockName</f>
        <v>Name</v>
      </c>
      <c r="F4876" s="30" t="s">
        <v>56</v>
      </c>
      <c r="H4876" s="29" t="str">
        <f>BlockName</f>
        <v>Name</v>
      </c>
      <c r="I4876" s="30" t="s">
        <v>56</v>
      </c>
      <c r="K4876" s="29" t="str">
        <f>BlockName</f>
        <v>Name</v>
      </c>
      <c r="L4876" s="30" t="s">
        <v>56</v>
      </c>
    </row>
    <row r="4877" spans="2:12" ht="13" x14ac:dyDescent="0.3">
      <c r="B4877" s="29" t="str">
        <f>Factor2Name</f>
        <v>Variety</v>
      </c>
      <c r="C4877" s="30" t="s">
        <v>46</v>
      </c>
      <c r="E4877" s="29" t="str">
        <f>Factor2Name</f>
        <v>Variety</v>
      </c>
      <c r="F4877" s="30" t="s">
        <v>46</v>
      </c>
      <c r="H4877" s="29" t="str">
        <f>Factor2Name</f>
        <v>Variety</v>
      </c>
      <c r="I4877" s="30" t="s">
        <v>46</v>
      </c>
      <c r="K4877" s="29" t="str">
        <f>Factor2Name</f>
        <v>Variety</v>
      </c>
      <c r="L4877" s="30" t="s">
        <v>46</v>
      </c>
    </row>
    <row r="4878" spans="2:12" ht="13" x14ac:dyDescent="0.3">
      <c r="B4878" s="29" t="str">
        <f>Factor3Name</f>
        <v>Fertiliser</v>
      </c>
      <c r="C4878" s="30" t="s">
        <v>45</v>
      </c>
      <c r="E4878" s="29" t="str">
        <f>Factor3Name</f>
        <v>Fertiliser</v>
      </c>
      <c r="F4878" s="30" t="s">
        <v>45</v>
      </c>
      <c r="H4878" s="29" t="str">
        <f>Factor3Name</f>
        <v>Fertiliser</v>
      </c>
      <c r="I4878" s="30" t="s">
        <v>45</v>
      </c>
      <c r="K4878" s="29" t="str">
        <f>Factor3Name</f>
        <v>Fertiliser</v>
      </c>
      <c r="L4878" s="30" t="s">
        <v>45</v>
      </c>
    </row>
    <row r="4879" spans="2:12" ht="13" x14ac:dyDescent="0.3">
      <c r="B4879" s="29" t="str">
        <f>Factor1Name</f>
        <v>Weeding</v>
      </c>
      <c r="C4879" s="30" t="s">
        <v>51</v>
      </c>
      <c r="E4879" s="29" t="str">
        <f>Factor1Name</f>
        <v>Weeding</v>
      </c>
      <c r="F4879" s="30" t="s">
        <v>51</v>
      </c>
      <c r="H4879" s="29" t="str">
        <f>Factor1Name</f>
        <v>Weeding</v>
      </c>
      <c r="I4879" s="30" t="s">
        <v>51</v>
      </c>
      <c r="K4879" s="29" t="str">
        <f>Factor1Name</f>
        <v>Weeding</v>
      </c>
      <c r="L4879" s="30" t="s">
        <v>51</v>
      </c>
    </row>
    <row r="4880" spans="2:12" ht="13" x14ac:dyDescent="0.3">
      <c r="B4880" s="25" t="s">
        <v>14</v>
      </c>
      <c r="C4880" s="26">
        <v>1048</v>
      </c>
      <c r="E4880" s="25" t="s">
        <v>14</v>
      </c>
      <c r="F4880" s="26">
        <v>996.1</v>
      </c>
      <c r="H4880" s="25" t="s">
        <v>14</v>
      </c>
      <c r="I4880" s="26">
        <v>847.2</v>
      </c>
      <c r="K4880" s="25" t="s">
        <v>14</v>
      </c>
      <c r="L4880" s="26">
        <v>1094.5</v>
      </c>
    </row>
    <row r="4882" spans="2:12" ht="13" x14ac:dyDescent="0.3">
      <c r="B4882" s="27" t="s">
        <v>3</v>
      </c>
      <c r="C4882" s="28">
        <v>2017</v>
      </c>
      <c r="E4882" s="27" t="s">
        <v>3</v>
      </c>
      <c r="F4882" s="28">
        <v>2017</v>
      </c>
      <c r="H4882" s="27" t="s">
        <v>3</v>
      </c>
      <c r="I4882" s="28">
        <v>2017</v>
      </c>
      <c r="K4882" s="27" t="s">
        <v>3</v>
      </c>
      <c r="L4882" s="28">
        <v>2017</v>
      </c>
    </row>
    <row r="4883" spans="2:12" ht="13" x14ac:dyDescent="0.3">
      <c r="B4883" s="29" t="str">
        <f>UnitName</f>
        <v>Plot</v>
      </c>
      <c r="C4883" s="30">
        <v>3</v>
      </c>
      <c r="E4883" s="29" t="str">
        <f>UnitName</f>
        <v>Plot</v>
      </c>
      <c r="F4883" s="30">
        <v>3</v>
      </c>
      <c r="H4883" s="29" t="str">
        <f>UnitName</f>
        <v>Plot</v>
      </c>
      <c r="I4883" s="30">
        <v>3</v>
      </c>
      <c r="K4883" s="29" t="str">
        <f>UnitName</f>
        <v>Plot</v>
      </c>
      <c r="L4883" s="30">
        <v>3</v>
      </c>
    </row>
    <row r="4884" spans="2:12" ht="13" x14ac:dyDescent="0.3">
      <c r="B4884" s="29" t="str">
        <f>BlockName</f>
        <v>Name</v>
      </c>
      <c r="C4884" s="30" t="s">
        <v>56</v>
      </c>
      <c r="E4884" s="29" t="str">
        <f>BlockName</f>
        <v>Name</v>
      </c>
      <c r="F4884" s="30" t="s">
        <v>56</v>
      </c>
      <c r="H4884" s="29" t="str">
        <f>BlockName</f>
        <v>Name</v>
      </c>
      <c r="I4884" s="30" t="s">
        <v>56</v>
      </c>
      <c r="K4884" s="29" t="str">
        <f>BlockName</f>
        <v>Name</v>
      </c>
      <c r="L4884" s="30" t="s">
        <v>56</v>
      </c>
    </row>
    <row r="4885" spans="2:12" ht="13" x14ac:dyDescent="0.3">
      <c r="B4885" s="29" t="str">
        <f>Factor2Name</f>
        <v>Variety</v>
      </c>
      <c r="C4885" s="30" t="s">
        <v>46</v>
      </c>
      <c r="E4885" s="29" t="str">
        <f>Factor2Name</f>
        <v>Variety</v>
      </c>
      <c r="F4885" s="30" t="s">
        <v>46</v>
      </c>
      <c r="H4885" s="29" t="str">
        <f>Factor2Name</f>
        <v>Variety</v>
      </c>
      <c r="I4885" s="30" t="s">
        <v>46</v>
      </c>
      <c r="K4885" s="29" t="str">
        <f>Factor2Name</f>
        <v>Variety</v>
      </c>
      <c r="L4885" s="30" t="s">
        <v>46</v>
      </c>
    </row>
    <row r="4886" spans="2:12" ht="13" x14ac:dyDescent="0.3">
      <c r="B4886" s="29" t="str">
        <f>Factor3Name</f>
        <v>Fertiliser</v>
      </c>
      <c r="C4886" s="30" t="s">
        <v>45</v>
      </c>
      <c r="E4886" s="29" t="str">
        <f>Factor3Name</f>
        <v>Fertiliser</v>
      </c>
      <c r="F4886" s="30" t="s">
        <v>45</v>
      </c>
      <c r="H4886" s="29" t="str">
        <f>Factor3Name</f>
        <v>Fertiliser</v>
      </c>
      <c r="I4886" s="30" t="s">
        <v>45</v>
      </c>
      <c r="K4886" s="29" t="str">
        <f>Factor3Name</f>
        <v>Fertiliser</v>
      </c>
      <c r="L4886" s="30" t="s">
        <v>45</v>
      </c>
    </row>
    <row r="4887" spans="2:12" ht="13" x14ac:dyDescent="0.3">
      <c r="B4887" s="29" t="str">
        <f>Factor1Name</f>
        <v>Weeding</v>
      </c>
      <c r="C4887" s="30" t="s">
        <v>51</v>
      </c>
      <c r="E4887" s="29" t="str">
        <f>Factor1Name</f>
        <v>Weeding</v>
      </c>
      <c r="F4887" s="30" t="s">
        <v>51</v>
      </c>
      <c r="H4887" s="29" t="str">
        <f>Factor1Name</f>
        <v>Weeding</v>
      </c>
      <c r="I4887" s="30" t="s">
        <v>51</v>
      </c>
      <c r="K4887" s="29" t="str">
        <f>Factor1Name</f>
        <v>Weeding</v>
      </c>
      <c r="L4887" s="30" t="s">
        <v>51</v>
      </c>
    </row>
    <row r="4888" spans="2:12" ht="13" x14ac:dyDescent="0.3">
      <c r="B4888" s="25" t="s">
        <v>14</v>
      </c>
      <c r="C4888" s="26">
        <v>1058.3</v>
      </c>
      <c r="E4888" s="25" t="s">
        <v>14</v>
      </c>
      <c r="F4888" s="26">
        <v>980.8</v>
      </c>
      <c r="H4888" s="25" t="s">
        <v>14</v>
      </c>
      <c r="I4888" s="26">
        <v>963.4</v>
      </c>
      <c r="K4888" s="25" t="s">
        <v>14</v>
      </c>
      <c r="L4888" s="26">
        <v>1108.7</v>
      </c>
    </row>
    <row r="4890" spans="2:12" ht="13" x14ac:dyDescent="0.3">
      <c r="B4890" s="27" t="s">
        <v>3</v>
      </c>
      <c r="C4890" s="28">
        <v>2017</v>
      </c>
      <c r="E4890" s="27" t="s">
        <v>3</v>
      </c>
      <c r="F4890" s="28">
        <v>2017</v>
      </c>
      <c r="H4890" s="27" t="s">
        <v>3</v>
      </c>
      <c r="I4890" s="28">
        <v>2017</v>
      </c>
      <c r="K4890" s="27" t="s">
        <v>3</v>
      </c>
      <c r="L4890" s="28">
        <v>2017</v>
      </c>
    </row>
    <row r="4891" spans="2:12" ht="13" x14ac:dyDescent="0.3">
      <c r="B4891" s="29" t="str">
        <f>UnitName</f>
        <v>Plot</v>
      </c>
      <c r="C4891" s="30">
        <v>3</v>
      </c>
      <c r="E4891" s="29" t="str">
        <f>UnitName</f>
        <v>Plot</v>
      </c>
      <c r="F4891" s="30">
        <v>3</v>
      </c>
      <c r="H4891" s="29" t="str">
        <f>UnitName</f>
        <v>Plot</v>
      </c>
      <c r="I4891" s="30">
        <v>3</v>
      </c>
      <c r="K4891" s="29" t="str">
        <f>UnitName</f>
        <v>Plot</v>
      </c>
      <c r="L4891" s="30">
        <v>3</v>
      </c>
    </row>
    <row r="4892" spans="2:12" ht="13" x14ac:dyDescent="0.3">
      <c r="B4892" s="29" t="str">
        <f>BlockName</f>
        <v>Name</v>
      </c>
      <c r="C4892" s="30" t="s">
        <v>56</v>
      </c>
      <c r="E4892" s="29" t="str">
        <f>BlockName</f>
        <v>Name</v>
      </c>
      <c r="F4892" s="30" t="s">
        <v>56</v>
      </c>
      <c r="H4892" s="29" t="str">
        <f>BlockName</f>
        <v>Name</v>
      </c>
      <c r="I4892" s="30" t="s">
        <v>56</v>
      </c>
      <c r="K4892" s="29" t="str">
        <f>BlockName</f>
        <v>Name</v>
      </c>
      <c r="L4892" s="30" t="s">
        <v>56</v>
      </c>
    </row>
    <row r="4893" spans="2:12" ht="13" x14ac:dyDescent="0.3">
      <c r="B4893" s="29" t="str">
        <f>Factor2Name</f>
        <v>Variety</v>
      </c>
      <c r="C4893" s="30" t="s">
        <v>46</v>
      </c>
      <c r="E4893" s="29" t="str">
        <f>Factor2Name</f>
        <v>Variety</v>
      </c>
      <c r="F4893" s="30" t="s">
        <v>46</v>
      </c>
      <c r="H4893" s="29" t="str">
        <f>Factor2Name</f>
        <v>Variety</v>
      </c>
      <c r="I4893" s="30" t="s">
        <v>46</v>
      </c>
      <c r="K4893" s="29" t="str">
        <f>Factor2Name</f>
        <v>Variety</v>
      </c>
      <c r="L4893" s="30" t="s">
        <v>46</v>
      </c>
    </row>
    <row r="4894" spans="2:12" ht="13" x14ac:dyDescent="0.3">
      <c r="B4894" s="29" t="str">
        <f>Factor3Name</f>
        <v>Fertiliser</v>
      </c>
      <c r="C4894" s="30" t="s">
        <v>45</v>
      </c>
      <c r="E4894" s="29" t="str">
        <f>Factor3Name</f>
        <v>Fertiliser</v>
      </c>
      <c r="F4894" s="30" t="s">
        <v>45</v>
      </c>
      <c r="H4894" s="29" t="str">
        <f>Factor3Name</f>
        <v>Fertiliser</v>
      </c>
      <c r="I4894" s="30" t="s">
        <v>45</v>
      </c>
      <c r="K4894" s="29" t="str">
        <f>Factor3Name</f>
        <v>Fertiliser</v>
      </c>
      <c r="L4894" s="30" t="s">
        <v>45</v>
      </c>
    </row>
    <row r="4895" spans="2:12" ht="13" x14ac:dyDescent="0.3">
      <c r="B4895" s="29" t="str">
        <f>Factor1Name</f>
        <v>Weeding</v>
      </c>
      <c r="C4895" s="30" t="s">
        <v>51</v>
      </c>
      <c r="E4895" s="29" t="str">
        <f>Factor1Name</f>
        <v>Weeding</v>
      </c>
      <c r="F4895" s="30" t="s">
        <v>51</v>
      </c>
      <c r="H4895" s="29" t="str">
        <f>Factor1Name</f>
        <v>Weeding</v>
      </c>
      <c r="I4895" s="30" t="s">
        <v>51</v>
      </c>
      <c r="K4895" s="29" t="str">
        <f>Factor1Name</f>
        <v>Weeding</v>
      </c>
      <c r="L4895" s="30" t="s">
        <v>51</v>
      </c>
    </row>
    <row r="4896" spans="2:12" ht="13" x14ac:dyDescent="0.3">
      <c r="B4896" s="25" t="s">
        <v>14</v>
      </c>
      <c r="C4896" s="26">
        <v>883.6</v>
      </c>
      <c r="E4896" s="25" t="s">
        <v>14</v>
      </c>
      <c r="F4896" s="26">
        <v>1169.2</v>
      </c>
      <c r="H4896" s="25" t="s">
        <v>14</v>
      </c>
      <c r="I4896" s="26">
        <v>1084.7</v>
      </c>
      <c r="K4896" s="25" t="s">
        <v>14</v>
      </c>
      <c r="L4896" s="26">
        <v>1042.8</v>
      </c>
    </row>
    <row r="4898" spans="2:12" ht="13" x14ac:dyDescent="0.3">
      <c r="B4898" s="27" t="s">
        <v>3</v>
      </c>
      <c r="C4898" s="28">
        <v>2017</v>
      </c>
      <c r="E4898" s="27" t="s">
        <v>3</v>
      </c>
      <c r="F4898" s="28">
        <v>2017</v>
      </c>
      <c r="H4898" s="27" t="s">
        <v>3</v>
      </c>
      <c r="I4898" s="28">
        <v>2017</v>
      </c>
      <c r="K4898" s="27" t="s">
        <v>3</v>
      </c>
      <c r="L4898" s="28">
        <v>2017</v>
      </c>
    </row>
    <row r="4899" spans="2:12" ht="13" x14ac:dyDescent="0.3">
      <c r="B4899" s="29" t="str">
        <f>UnitName</f>
        <v>Plot</v>
      </c>
      <c r="C4899" s="30">
        <v>3</v>
      </c>
      <c r="E4899" s="29" t="str">
        <f>UnitName</f>
        <v>Plot</v>
      </c>
      <c r="F4899" s="30">
        <v>3</v>
      </c>
      <c r="H4899" s="29" t="str">
        <f>UnitName</f>
        <v>Plot</v>
      </c>
      <c r="I4899" s="30">
        <v>3</v>
      </c>
      <c r="K4899" s="29" t="str">
        <f>UnitName</f>
        <v>Plot</v>
      </c>
      <c r="L4899" s="30">
        <v>3</v>
      </c>
    </row>
    <row r="4900" spans="2:12" ht="13" x14ac:dyDescent="0.3">
      <c r="B4900" s="29" t="str">
        <f>BlockName</f>
        <v>Name</v>
      </c>
      <c r="C4900" s="30" t="s">
        <v>56</v>
      </c>
      <c r="E4900" s="29" t="str">
        <f>BlockName</f>
        <v>Name</v>
      </c>
      <c r="F4900" s="30" t="s">
        <v>56</v>
      </c>
      <c r="H4900" s="29" t="str">
        <f>BlockName</f>
        <v>Name</v>
      </c>
      <c r="I4900" s="30" t="s">
        <v>56</v>
      </c>
      <c r="K4900" s="29" t="str">
        <f>BlockName</f>
        <v>Name</v>
      </c>
      <c r="L4900" s="30" t="s">
        <v>56</v>
      </c>
    </row>
    <row r="4901" spans="2:12" ht="13" x14ac:dyDescent="0.3">
      <c r="B4901" s="29" t="str">
        <f>Factor2Name</f>
        <v>Variety</v>
      </c>
      <c r="C4901" s="30" t="s">
        <v>46</v>
      </c>
      <c r="E4901" s="29" t="str">
        <f>Factor2Name</f>
        <v>Variety</v>
      </c>
      <c r="F4901" s="30" t="s">
        <v>46</v>
      </c>
      <c r="H4901" s="29" t="str">
        <f>Factor2Name</f>
        <v>Variety</v>
      </c>
      <c r="I4901" s="30" t="s">
        <v>46</v>
      </c>
      <c r="K4901" s="29" t="str">
        <f>Factor2Name</f>
        <v>Variety</v>
      </c>
      <c r="L4901" s="30" t="s">
        <v>46</v>
      </c>
    </row>
    <row r="4902" spans="2:12" ht="13" x14ac:dyDescent="0.3">
      <c r="B4902" s="29" t="str">
        <f>Factor3Name</f>
        <v>Fertiliser</v>
      </c>
      <c r="C4902" s="30" t="s">
        <v>45</v>
      </c>
      <c r="E4902" s="29" t="str">
        <f>Factor3Name</f>
        <v>Fertiliser</v>
      </c>
      <c r="F4902" s="30" t="s">
        <v>45</v>
      </c>
      <c r="H4902" s="29" t="str">
        <f>Factor3Name</f>
        <v>Fertiliser</v>
      </c>
      <c r="I4902" s="30" t="s">
        <v>45</v>
      </c>
      <c r="K4902" s="29" t="str">
        <f>Factor3Name</f>
        <v>Fertiliser</v>
      </c>
      <c r="L4902" s="30" t="s">
        <v>45</v>
      </c>
    </row>
    <row r="4903" spans="2:12" ht="13" x14ac:dyDescent="0.3">
      <c r="B4903" s="29" t="str">
        <f>Factor1Name</f>
        <v>Weeding</v>
      </c>
      <c r="C4903" s="30" t="s">
        <v>51</v>
      </c>
      <c r="E4903" s="29" t="str">
        <f>Factor1Name</f>
        <v>Weeding</v>
      </c>
      <c r="F4903" s="30" t="s">
        <v>51</v>
      </c>
      <c r="H4903" s="29" t="str">
        <f>Factor1Name</f>
        <v>Weeding</v>
      </c>
      <c r="I4903" s="30" t="s">
        <v>51</v>
      </c>
      <c r="K4903" s="29" t="str">
        <f>Factor1Name</f>
        <v>Weeding</v>
      </c>
      <c r="L4903" s="30" t="s">
        <v>51</v>
      </c>
    </row>
    <row r="4904" spans="2:12" ht="13" x14ac:dyDescent="0.3">
      <c r="B4904" s="25" t="s">
        <v>14</v>
      </c>
      <c r="C4904" s="26">
        <v>1011.5</v>
      </c>
      <c r="E4904" s="25" t="s">
        <v>14</v>
      </c>
      <c r="F4904" s="26">
        <v>981.3</v>
      </c>
      <c r="H4904" s="25" t="s">
        <v>14</v>
      </c>
      <c r="I4904" s="26">
        <v>978.1</v>
      </c>
      <c r="K4904" s="25" t="s">
        <v>14</v>
      </c>
      <c r="L4904" s="26">
        <v>731.6</v>
      </c>
    </row>
    <row r="4906" spans="2:12" ht="13" x14ac:dyDescent="0.3">
      <c r="B4906" s="27" t="s">
        <v>3</v>
      </c>
      <c r="C4906" s="28">
        <v>2017</v>
      </c>
      <c r="E4906" s="27" t="s">
        <v>3</v>
      </c>
      <c r="F4906" s="28">
        <v>2017</v>
      </c>
      <c r="H4906" s="27" t="s">
        <v>3</v>
      </c>
      <c r="I4906" s="28">
        <v>2017</v>
      </c>
      <c r="K4906" s="27" t="s">
        <v>3</v>
      </c>
      <c r="L4906" s="28">
        <v>2017</v>
      </c>
    </row>
    <row r="4907" spans="2:12" ht="13" x14ac:dyDescent="0.3">
      <c r="B4907" s="29" t="str">
        <f>UnitName</f>
        <v>Plot</v>
      </c>
      <c r="C4907" s="30">
        <v>3</v>
      </c>
      <c r="E4907" s="29" t="str">
        <f>UnitName</f>
        <v>Plot</v>
      </c>
      <c r="F4907" s="30">
        <v>3</v>
      </c>
      <c r="H4907" s="29" t="str">
        <f>UnitName</f>
        <v>Plot</v>
      </c>
      <c r="I4907" s="30">
        <v>3</v>
      </c>
      <c r="K4907" s="29" t="str">
        <f>UnitName</f>
        <v>Plot</v>
      </c>
      <c r="L4907" s="30">
        <v>3</v>
      </c>
    </row>
    <row r="4908" spans="2:12" ht="13" x14ac:dyDescent="0.3">
      <c r="B4908" s="29" t="str">
        <f>BlockName</f>
        <v>Name</v>
      </c>
      <c r="C4908" s="30" t="s">
        <v>56</v>
      </c>
      <c r="E4908" s="29" t="str">
        <f>BlockName</f>
        <v>Name</v>
      </c>
      <c r="F4908" s="30" t="s">
        <v>56</v>
      </c>
      <c r="H4908" s="29" t="str">
        <f>BlockName</f>
        <v>Name</v>
      </c>
      <c r="I4908" s="30" t="s">
        <v>56</v>
      </c>
      <c r="K4908" s="29" t="str">
        <f>BlockName</f>
        <v>Name</v>
      </c>
      <c r="L4908" s="30" t="s">
        <v>56</v>
      </c>
    </row>
    <row r="4909" spans="2:12" ht="13" x14ac:dyDescent="0.3">
      <c r="B4909" s="29" t="str">
        <f>Factor2Name</f>
        <v>Variety</v>
      </c>
      <c r="C4909" s="30" t="s">
        <v>46</v>
      </c>
      <c r="E4909" s="29" t="str">
        <f>Factor2Name</f>
        <v>Variety</v>
      </c>
      <c r="F4909" s="30" t="s">
        <v>46</v>
      </c>
      <c r="H4909" s="29" t="str">
        <f>Factor2Name</f>
        <v>Variety</v>
      </c>
      <c r="I4909" s="30" t="s">
        <v>46</v>
      </c>
      <c r="K4909" s="29" t="str">
        <f>Factor2Name</f>
        <v>Variety</v>
      </c>
      <c r="L4909" s="30" t="s">
        <v>46</v>
      </c>
    </row>
    <row r="4910" spans="2:12" ht="13" x14ac:dyDescent="0.3">
      <c r="B4910" s="29" t="str">
        <f>Factor3Name</f>
        <v>Fertiliser</v>
      </c>
      <c r="C4910" s="30" t="s">
        <v>45</v>
      </c>
      <c r="E4910" s="29" t="str">
        <f>Factor3Name</f>
        <v>Fertiliser</v>
      </c>
      <c r="F4910" s="30" t="s">
        <v>45</v>
      </c>
      <c r="H4910" s="29" t="str">
        <f>Factor3Name</f>
        <v>Fertiliser</v>
      </c>
      <c r="I4910" s="30" t="s">
        <v>45</v>
      </c>
      <c r="K4910" s="29" t="str">
        <f>Factor3Name</f>
        <v>Fertiliser</v>
      </c>
      <c r="L4910" s="30" t="s">
        <v>45</v>
      </c>
    </row>
    <row r="4911" spans="2:12" ht="13" x14ac:dyDescent="0.3">
      <c r="B4911" s="29" t="str">
        <f>Factor1Name</f>
        <v>Weeding</v>
      </c>
      <c r="C4911" s="30" t="s">
        <v>51</v>
      </c>
      <c r="E4911" s="29" t="str">
        <f>Factor1Name</f>
        <v>Weeding</v>
      </c>
      <c r="F4911" s="30" t="s">
        <v>51</v>
      </c>
      <c r="H4911" s="29" t="str">
        <f>Factor1Name</f>
        <v>Weeding</v>
      </c>
      <c r="I4911" s="30" t="s">
        <v>51</v>
      </c>
      <c r="K4911" s="29" t="str">
        <f>Factor1Name</f>
        <v>Weeding</v>
      </c>
      <c r="L4911" s="30" t="s">
        <v>51</v>
      </c>
    </row>
    <row r="4912" spans="2:12" ht="13" x14ac:dyDescent="0.3">
      <c r="B4912" s="25" t="s">
        <v>14</v>
      </c>
      <c r="C4912" s="26">
        <v>936.6</v>
      </c>
      <c r="E4912" s="25" t="s">
        <v>14</v>
      </c>
      <c r="F4912" s="26">
        <v>956.5</v>
      </c>
      <c r="H4912" s="25" t="s">
        <v>14</v>
      </c>
      <c r="I4912" s="26">
        <v>1074.5999999999999</v>
      </c>
      <c r="K4912" s="25" t="s">
        <v>14</v>
      </c>
      <c r="L4912" s="26">
        <v>1162.4000000000001</v>
      </c>
    </row>
    <row r="4914" spans="2:12" ht="13" x14ac:dyDescent="0.3">
      <c r="B4914" s="27" t="s">
        <v>3</v>
      </c>
      <c r="C4914" s="28">
        <v>2017</v>
      </c>
      <c r="E4914" s="27" t="s">
        <v>3</v>
      </c>
      <c r="F4914" s="28">
        <v>2017</v>
      </c>
      <c r="H4914" s="27" t="s">
        <v>3</v>
      </c>
      <c r="I4914" s="28">
        <v>2017</v>
      </c>
      <c r="K4914" s="27" t="s">
        <v>3</v>
      </c>
      <c r="L4914" s="28">
        <v>2017</v>
      </c>
    </row>
    <row r="4915" spans="2:12" ht="13" x14ac:dyDescent="0.3">
      <c r="B4915" s="29" t="str">
        <f>UnitName</f>
        <v>Plot</v>
      </c>
      <c r="C4915" s="30">
        <v>3</v>
      </c>
      <c r="E4915" s="29" t="str">
        <f>UnitName</f>
        <v>Plot</v>
      </c>
      <c r="F4915" s="30">
        <v>3</v>
      </c>
      <c r="H4915" s="29" t="str">
        <f>UnitName</f>
        <v>Plot</v>
      </c>
      <c r="I4915" s="30">
        <v>3</v>
      </c>
      <c r="K4915" s="29" t="str">
        <f>UnitName</f>
        <v>Plot</v>
      </c>
      <c r="L4915" s="30">
        <v>3</v>
      </c>
    </row>
    <row r="4916" spans="2:12" ht="13" x14ac:dyDescent="0.3">
      <c r="B4916" s="29" t="str">
        <f>BlockName</f>
        <v>Name</v>
      </c>
      <c r="C4916" s="30" t="s">
        <v>56</v>
      </c>
      <c r="E4916" s="29" t="str">
        <f>BlockName</f>
        <v>Name</v>
      </c>
      <c r="F4916" s="30" t="s">
        <v>56</v>
      </c>
      <c r="H4916" s="29" t="str">
        <f>BlockName</f>
        <v>Name</v>
      </c>
      <c r="I4916" s="30" t="s">
        <v>56</v>
      </c>
      <c r="K4916" s="29" t="str">
        <f>BlockName</f>
        <v>Name</v>
      </c>
      <c r="L4916" s="30" t="s">
        <v>56</v>
      </c>
    </row>
    <row r="4917" spans="2:12" ht="13" x14ac:dyDescent="0.3">
      <c r="B4917" s="29" t="str">
        <f>Factor2Name</f>
        <v>Variety</v>
      </c>
      <c r="C4917" s="30" t="s">
        <v>46</v>
      </c>
      <c r="E4917" s="29" t="str">
        <f>Factor2Name</f>
        <v>Variety</v>
      </c>
      <c r="F4917" s="30" t="s">
        <v>46</v>
      </c>
      <c r="H4917" s="29" t="str">
        <f>Factor2Name</f>
        <v>Variety</v>
      </c>
      <c r="I4917" s="30" t="s">
        <v>46</v>
      </c>
      <c r="K4917" s="29" t="str">
        <f>Factor2Name</f>
        <v>Variety</v>
      </c>
      <c r="L4917" s="30" t="s">
        <v>46</v>
      </c>
    </row>
    <row r="4918" spans="2:12" ht="13" x14ac:dyDescent="0.3">
      <c r="B4918" s="29" t="str">
        <f>Factor3Name</f>
        <v>Fertiliser</v>
      </c>
      <c r="C4918" s="30" t="s">
        <v>45</v>
      </c>
      <c r="E4918" s="29" t="str">
        <f>Factor3Name</f>
        <v>Fertiliser</v>
      </c>
      <c r="F4918" s="30" t="s">
        <v>45</v>
      </c>
      <c r="H4918" s="29" t="str">
        <f>Factor3Name</f>
        <v>Fertiliser</v>
      </c>
      <c r="I4918" s="30" t="s">
        <v>45</v>
      </c>
      <c r="K4918" s="29" t="str">
        <f>Factor3Name</f>
        <v>Fertiliser</v>
      </c>
      <c r="L4918" s="30" t="s">
        <v>45</v>
      </c>
    </row>
    <row r="4919" spans="2:12" ht="13" x14ac:dyDescent="0.3">
      <c r="B4919" s="29" t="str">
        <f>Factor1Name</f>
        <v>Weeding</v>
      </c>
      <c r="C4919" s="30" t="s">
        <v>51</v>
      </c>
      <c r="E4919" s="29" t="str">
        <f>Factor1Name</f>
        <v>Weeding</v>
      </c>
      <c r="F4919" s="30" t="s">
        <v>51</v>
      </c>
      <c r="H4919" s="29" t="str">
        <f>Factor1Name</f>
        <v>Weeding</v>
      </c>
      <c r="I4919" s="30" t="s">
        <v>51</v>
      </c>
      <c r="K4919" s="29" t="str">
        <f>Factor1Name</f>
        <v>Weeding</v>
      </c>
      <c r="L4919" s="30" t="s">
        <v>51</v>
      </c>
    </row>
    <row r="4920" spans="2:12" ht="13" x14ac:dyDescent="0.3">
      <c r="B4920" s="25" t="s">
        <v>14</v>
      </c>
      <c r="C4920" s="26">
        <v>1030.0999999999999</v>
      </c>
      <c r="E4920" s="25" t="s">
        <v>14</v>
      </c>
      <c r="F4920" s="26">
        <v>1167</v>
      </c>
      <c r="H4920" s="25" t="s">
        <v>14</v>
      </c>
      <c r="I4920" s="26">
        <v>871.7</v>
      </c>
      <c r="K4920" s="25" t="s">
        <v>14</v>
      </c>
      <c r="L4920" s="26">
        <v>1037.5</v>
      </c>
    </row>
    <row r="4922" spans="2:12" ht="13" x14ac:dyDescent="0.3">
      <c r="B4922" s="27" t="s">
        <v>3</v>
      </c>
      <c r="C4922" s="28">
        <v>2017</v>
      </c>
      <c r="E4922" s="27" t="s">
        <v>3</v>
      </c>
      <c r="F4922" s="28">
        <v>2017</v>
      </c>
      <c r="H4922" s="27" t="s">
        <v>3</v>
      </c>
      <c r="I4922" s="28">
        <v>2017</v>
      </c>
      <c r="K4922" s="27" t="s">
        <v>3</v>
      </c>
      <c r="L4922" s="28">
        <v>2017</v>
      </c>
    </row>
    <row r="4923" spans="2:12" ht="13" x14ac:dyDescent="0.3">
      <c r="B4923" s="29" t="str">
        <f>UnitName</f>
        <v>Plot</v>
      </c>
      <c r="C4923" s="30">
        <v>4</v>
      </c>
      <c r="E4923" s="29" t="str">
        <f>UnitName</f>
        <v>Plot</v>
      </c>
      <c r="F4923" s="30">
        <v>4</v>
      </c>
      <c r="H4923" s="29" t="str">
        <f>UnitName</f>
        <v>Plot</v>
      </c>
      <c r="I4923" s="30">
        <v>4</v>
      </c>
      <c r="K4923" s="29" t="str">
        <f>UnitName</f>
        <v>Plot</v>
      </c>
      <c r="L4923" s="30">
        <v>4</v>
      </c>
    </row>
    <row r="4924" spans="2:12" ht="13" x14ac:dyDescent="0.3">
      <c r="B4924" s="29" t="str">
        <f>BlockName</f>
        <v>Name</v>
      </c>
      <c r="C4924" s="30" t="s">
        <v>56</v>
      </c>
      <c r="E4924" s="29" t="str">
        <f>BlockName</f>
        <v>Name</v>
      </c>
      <c r="F4924" s="30" t="s">
        <v>56</v>
      </c>
      <c r="H4924" s="29" t="str">
        <f>BlockName</f>
        <v>Name</v>
      </c>
      <c r="I4924" s="30" t="s">
        <v>56</v>
      </c>
      <c r="K4924" s="29" t="str">
        <f>BlockName</f>
        <v>Name</v>
      </c>
      <c r="L4924" s="30" t="s">
        <v>56</v>
      </c>
    </row>
    <row r="4925" spans="2:12" ht="13" x14ac:dyDescent="0.3">
      <c r="B4925" s="29" t="str">
        <f>Factor2Name</f>
        <v>Variety</v>
      </c>
      <c r="C4925" s="30" t="s">
        <v>46</v>
      </c>
      <c r="E4925" s="29" t="str">
        <f>Factor2Name</f>
        <v>Variety</v>
      </c>
      <c r="F4925" s="30" t="s">
        <v>46</v>
      </c>
      <c r="H4925" s="29" t="str">
        <f>Factor2Name</f>
        <v>Variety</v>
      </c>
      <c r="I4925" s="30" t="s">
        <v>46</v>
      </c>
      <c r="K4925" s="29" t="str">
        <f>Factor2Name</f>
        <v>Variety</v>
      </c>
      <c r="L4925" s="30" t="s">
        <v>46</v>
      </c>
    </row>
    <row r="4926" spans="2:12" ht="13" x14ac:dyDescent="0.3">
      <c r="B4926" s="29" t="str">
        <f>Factor3Name</f>
        <v>Fertiliser</v>
      </c>
      <c r="C4926" s="30" t="s">
        <v>45</v>
      </c>
      <c r="E4926" s="29" t="str">
        <f>Factor3Name</f>
        <v>Fertiliser</v>
      </c>
      <c r="F4926" s="30" t="s">
        <v>45</v>
      </c>
      <c r="H4926" s="29" t="str">
        <f>Factor3Name</f>
        <v>Fertiliser</v>
      </c>
      <c r="I4926" s="30" t="s">
        <v>45</v>
      </c>
      <c r="K4926" s="29" t="str">
        <f>Factor3Name</f>
        <v>Fertiliser</v>
      </c>
      <c r="L4926" s="30" t="s">
        <v>45</v>
      </c>
    </row>
    <row r="4927" spans="2:12" ht="13" x14ac:dyDescent="0.3">
      <c r="B4927" s="29" t="str">
        <f>Factor1Name</f>
        <v>Weeding</v>
      </c>
      <c r="C4927" s="30" t="s">
        <v>51</v>
      </c>
      <c r="E4927" s="29" t="str">
        <f>Factor1Name</f>
        <v>Weeding</v>
      </c>
      <c r="F4927" s="30" t="s">
        <v>51</v>
      </c>
      <c r="H4927" s="29" t="str">
        <f>Factor1Name</f>
        <v>Weeding</v>
      </c>
      <c r="I4927" s="30" t="s">
        <v>51</v>
      </c>
      <c r="K4927" s="29" t="str">
        <f>Factor1Name</f>
        <v>Weeding</v>
      </c>
      <c r="L4927" s="30" t="s">
        <v>51</v>
      </c>
    </row>
    <row r="4928" spans="2:12" ht="13" x14ac:dyDescent="0.3">
      <c r="B4928" s="25" t="s">
        <v>14</v>
      </c>
      <c r="C4928" s="26">
        <v>1061.3</v>
      </c>
      <c r="E4928" s="25" t="s">
        <v>14</v>
      </c>
      <c r="F4928" s="26">
        <v>931.1</v>
      </c>
      <c r="H4928" s="25" t="s">
        <v>14</v>
      </c>
      <c r="I4928" s="26">
        <v>1022</v>
      </c>
      <c r="K4928" s="25" t="s">
        <v>14</v>
      </c>
      <c r="L4928" s="26">
        <v>958.2</v>
      </c>
    </row>
    <row r="4930" spans="2:12" ht="13" x14ac:dyDescent="0.3">
      <c r="B4930" s="27" t="s">
        <v>3</v>
      </c>
      <c r="C4930" s="28">
        <v>2017</v>
      </c>
      <c r="E4930" s="27" t="s">
        <v>3</v>
      </c>
      <c r="F4930" s="28">
        <v>2017</v>
      </c>
      <c r="H4930" s="27" t="s">
        <v>3</v>
      </c>
      <c r="I4930" s="28">
        <v>2017</v>
      </c>
      <c r="K4930" s="27" t="s">
        <v>3</v>
      </c>
      <c r="L4930" s="28">
        <v>2017</v>
      </c>
    </row>
    <row r="4931" spans="2:12" ht="13" x14ac:dyDescent="0.3">
      <c r="B4931" s="29" t="str">
        <f>UnitName</f>
        <v>Plot</v>
      </c>
      <c r="C4931" s="30">
        <v>4</v>
      </c>
      <c r="E4931" s="29" t="str">
        <f>UnitName</f>
        <v>Plot</v>
      </c>
      <c r="F4931" s="30">
        <v>4</v>
      </c>
      <c r="H4931" s="29" t="str">
        <f>UnitName</f>
        <v>Plot</v>
      </c>
      <c r="I4931" s="30">
        <v>4</v>
      </c>
      <c r="K4931" s="29" t="str">
        <f>UnitName</f>
        <v>Plot</v>
      </c>
      <c r="L4931" s="30">
        <v>4</v>
      </c>
    </row>
    <row r="4932" spans="2:12" ht="13" x14ac:dyDescent="0.3">
      <c r="B4932" s="29" t="str">
        <f>BlockName</f>
        <v>Name</v>
      </c>
      <c r="C4932" s="30" t="s">
        <v>56</v>
      </c>
      <c r="E4932" s="29" t="str">
        <f>BlockName</f>
        <v>Name</v>
      </c>
      <c r="F4932" s="30" t="s">
        <v>56</v>
      </c>
      <c r="H4932" s="29" t="str">
        <f>BlockName</f>
        <v>Name</v>
      </c>
      <c r="I4932" s="30" t="s">
        <v>56</v>
      </c>
      <c r="K4932" s="29" t="str">
        <f>BlockName</f>
        <v>Name</v>
      </c>
      <c r="L4932" s="30" t="s">
        <v>56</v>
      </c>
    </row>
    <row r="4933" spans="2:12" ht="13" x14ac:dyDescent="0.3">
      <c r="B4933" s="29" t="str">
        <f>Factor2Name</f>
        <v>Variety</v>
      </c>
      <c r="C4933" s="30" t="s">
        <v>46</v>
      </c>
      <c r="E4933" s="29" t="str">
        <f>Factor2Name</f>
        <v>Variety</v>
      </c>
      <c r="F4933" s="30" t="s">
        <v>46</v>
      </c>
      <c r="H4933" s="29" t="str">
        <f>Factor2Name</f>
        <v>Variety</v>
      </c>
      <c r="I4933" s="30" t="s">
        <v>46</v>
      </c>
      <c r="K4933" s="29" t="str">
        <f>Factor2Name</f>
        <v>Variety</v>
      </c>
      <c r="L4933" s="30" t="s">
        <v>46</v>
      </c>
    </row>
    <row r="4934" spans="2:12" ht="13" x14ac:dyDescent="0.3">
      <c r="B4934" s="29" t="str">
        <f>Factor3Name</f>
        <v>Fertiliser</v>
      </c>
      <c r="C4934" s="30" t="s">
        <v>45</v>
      </c>
      <c r="E4934" s="29" t="str">
        <f>Factor3Name</f>
        <v>Fertiliser</v>
      </c>
      <c r="F4934" s="30" t="s">
        <v>45</v>
      </c>
      <c r="H4934" s="29" t="str">
        <f>Factor3Name</f>
        <v>Fertiliser</v>
      </c>
      <c r="I4934" s="30" t="s">
        <v>45</v>
      </c>
      <c r="K4934" s="29" t="str">
        <f>Factor3Name</f>
        <v>Fertiliser</v>
      </c>
      <c r="L4934" s="30" t="s">
        <v>45</v>
      </c>
    </row>
    <row r="4935" spans="2:12" ht="13" x14ac:dyDescent="0.3">
      <c r="B4935" s="29" t="str">
        <f>Factor1Name</f>
        <v>Weeding</v>
      </c>
      <c r="C4935" s="30" t="s">
        <v>51</v>
      </c>
      <c r="E4935" s="29" t="str">
        <f>Factor1Name</f>
        <v>Weeding</v>
      </c>
      <c r="F4935" s="30" t="s">
        <v>51</v>
      </c>
      <c r="H4935" s="29" t="str">
        <f>Factor1Name</f>
        <v>Weeding</v>
      </c>
      <c r="I4935" s="30" t="s">
        <v>51</v>
      </c>
      <c r="K4935" s="29" t="str">
        <f>Factor1Name</f>
        <v>Weeding</v>
      </c>
      <c r="L4935" s="30" t="s">
        <v>51</v>
      </c>
    </row>
    <row r="4936" spans="2:12" ht="13" x14ac:dyDescent="0.3">
      <c r="B4936" s="25" t="s">
        <v>14</v>
      </c>
      <c r="C4936" s="26">
        <v>986</v>
      </c>
      <c r="E4936" s="25" t="s">
        <v>14</v>
      </c>
      <c r="F4936" s="26">
        <v>1215.5999999999999</v>
      </c>
      <c r="H4936" s="25" t="s">
        <v>14</v>
      </c>
      <c r="I4936" s="26">
        <v>1193</v>
      </c>
      <c r="K4936" s="25" t="s">
        <v>14</v>
      </c>
      <c r="L4936" s="26">
        <v>1030</v>
      </c>
    </row>
    <row r="4938" spans="2:12" ht="13" x14ac:dyDescent="0.3">
      <c r="B4938" s="27" t="s">
        <v>3</v>
      </c>
      <c r="C4938" s="28">
        <v>2017</v>
      </c>
      <c r="E4938" s="27" t="s">
        <v>3</v>
      </c>
      <c r="F4938" s="28">
        <v>2017</v>
      </c>
      <c r="H4938" s="27" t="s">
        <v>3</v>
      </c>
      <c r="I4938" s="28">
        <v>2017</v>
      </c>
      <c r="K4938" s="27" t="s">
        <v>3</v>
      </c>
      <c r="L4938" s="28">
        <v>2017</v>
      </c>
    </row>
    <row r="4939" spans="2:12" ht="13" x14ac:dyDescent="0.3">
      <c r="B4939" s="29" t="str">
        <f>UnitName</f>
        <v>Plot</v>
      </c>
      <c r="C4939" s="30">
        <v>4</v>
      </c>
      <c r="E4939" s="29" t="str">
        <f>UnitName</f>
        <v>Plot</v>
      </c>
      <c r="F4939" s="30">
        <v>4</v>
      </c>
      <c r="H4939" s="29" t="str">
        <f>UnitName</f>
        <v>Plot</v>
      </c>
      <c r="I4939" s="30">
        <v>4</v>
      </c>
      <c r="K4939" s="29" t="str">
        <f>UnitName</f>
        <v>Plot</v>
      </c>
      <c r="L4939" s="30">
        <v>4</v>
      </c>
    </row>
    <row r="4940" spans="2:12" ht="13" x14ac:dyDescent="0.3">
      <c r="B4940" s="29" t="str">
        <f>BlockName</f>
        <v>Name</v>
      </c>
      <c r="C4940" s="30" t="s">
        <v>56</v>
      </c>
      <c r="E4940" s="29" t="str">
        <f>BlockName</f>
        <v>Name</v>
      </c>
      <c r="F4940" s="30" t="s">
        <v>56</v>
      </c>
      <c r="H4940" s="29" t="str">
        <f>BlockName</f>
        <v>Name</v>
      </c>
      <c r="I4940" s="30" t="s">
        <v>56</v>
      </c>
      <c r="K4940" s="29" t="str">
        <f>BlockName</f>
        <v>Name</v>
      </c>
      <c r="L4940" s="30" t="s">
        <v>56</v>
      </c>
    </row>
    <row r="4941" spans="2:12" ht="13" x14ac:dyDescent="0.3">
      <c r="B4941" s="29" t="str">
        <f>Factor2Name</f>
        <v>Variety</v>
      </c>
      <c r="C4941" s="30" t="s">
        <v>46</v>
      </c>
      <c r="E4941" s="29" t="str">
        <f>Factor2Name</f>
        <v>Variety</v>
      </c>
      <c r="F4941" s="30" t="s">
        <v>46</v>
      </c>
      <c r="H4941" s="29" t="str">
        <f>Factor2Name</f>
        <v>Variety</v>
      </c>
      <c r="I4941" s="30" t="s">
        <v>46</v>
      </c>
      <c r="K4941" s="29" t="str">
        <f>Factor2Name</f>
        <v>Variety</v>
      </c>
      <c r="L4941" s="30" t="s">
        <v>46</v>
      </c>
    </row>
    <row r="4942" spans="2:12" ht="13" x14ac:dyDescent="0.3">
      <c r="B4942" s="29" t="str">
        <f>Factor3Name</f>
        <v>Fertiliser</v>
      </c>
      <c r="C4942" s="30" t="s">
        <v>45</v>
      </c>
      <c r="E4942" s="29" t="str">
        <f>Factor3Name</f>
        <v>Fertiliser</v>
      </c>
      <c r="F4942" s="30" t="s">
        <v>45</v>
      </c>
      <c r="H4942" s="29" t="str">
        <f>Factor3Name</f>
        <v>Fertiliser</v>
      </c>
      <c r="I4942" s="30" t="s">
        <v>45</v>
      </c>
      <c r="K4942" s="29" t="str">
        <f>Factor3Name</f>
        <v>Fertiliser</v>
      </c>
      <c r="L4942" s="30" t="s">
        <v>45</v>
      </c>
    </row>
    <row r="4943" spans="2:12" ht="13" x14ac:dyDescent="0.3">
      <c r="B4943" s="29" t="str">
        <f>Factor1Name</f>
        <v>Weeding</v>
      </c>
      <c r="C4943" s="30" t="s">
        <v>51</v>
      </c>
      <c r="E4943" s="29" t="str">
        <f>Factor1Name</f>
        <v>Weeding</v>
      </c>
      <c r="F4943" s="30" t="s">
        <v>51</v>
      </c>
      <c r="H4943" s="29" t="str">
        <f>Factor1Name</f>
        <v>Weeding</v>
      </c>
      <c r="I4943" s="30" t="s">
        <v>51</v>
      </c>
      <c r="K4943" s="29" t="str">
        <f>Factor1Name</f>
        <v>Weeding</v>
      </c>
      <c r="L4943" s="30" t="s">
        <v>51</v>
      </c>
    </row>
    <row r="4944" spans="2:12" ht="13" x14ac:dyDescent="0.3">
      <c r="B4944" s="25" t="s">
        <v>14</v>
      </c>
      <c r="C4944" s="26">
        <v>1009.5</v>
      </c>
      <c r="E4944" s="25" t="s">
        <v>14</v>
      </c>
      <c r="F4944" s="26">
        <v>897.5</v>
      </c>
      <c r="H4944" s="25" t="s">
        <v>14</v>
      </c>
      <c r="I4944" s="26">
        <v>967.7</v>
      </c>
      <c r="K4944" s="25" t="s">
        <v>14</v>
      </c>
      <c r="L4944" s="26">
        <v>1168.5</v>
      </c>
    </row>
    <row r="4946" spans="2:12" ht="13" x14ac:dyDescent="0.3">
      <c r="B4946" s="27" t="s">
        <v>3</v>
      </c>
      <c r="C4946" s="28">
        <v>2017</v>
      </c>
      <c r="E4946" s="27" t="s">
        <v>3</v>
      </c>
      <c r="F4946" s="28">
        <v>2017</v>
      </c>
      <c r="H4946" s="27" t="s">
        <v>3</v>
      </c>
      <c r="I4946" s="28">
        <v>2017</v>
      </c>
      <c r="K4946" s="27" t="s">
        <v>3</v>
      </c>
      <c r="L4946" s="28">
        <v>2017</v>
      </c>
    </row>
    <row r="4947" spans="2:12" ht="13" x14ac:dyDescent="0.3">
      <c r="B4947" s="29" t="str">
        <f>UnitName</f>
        <v>Plot</v>
      </c>
      <c r="C4947" s="30">
        <v>4</v>
      </c>
      <c r="E4947" s="29" t="str">
        <f>UnitName</f>
        <v>Plot</v>
      </c>
      <c r="F4947" s="30">
        <v>4</v>
      </c>
      <c r="H4947" s="29" t="str">
        <f>UnitName</f>
        <v>Plot</v>
      </c>
      <c r="I4947" s="30">
        <v>4</v>
      </c>
      <c r="K4947" s="29" t="str">
        <f>UnitName</f>
        <v>Plot</v>
      </c>
      <c r="L4947" s="30">
        <v>4</v>
      </c>
    </row>
    <row r="4948" spans="2:12" ht="13" x14ac:dyDescent="0.3">
      <c r="B4948" s="29" t="str">
        <f>BlockName</f>
        <v>Name</v>
      </c>
      <c r="C4948" s="30" t="s">
        <v>56</v>
      </c>
      <c r="E4948" s="29" t="str">
        <f>BlockName</f>
        <v>Name</v>
      </c>
      <c r="F4948" s="30" t="s">
        <v>56</v>
      </c>
      <c r="H4948" s="29" t="str">
        <f>BlockName</f>
        <v>Name</v>
      </c>
      <c r="I4948" s="30" t="s">
        <v>56</v>
      </c>
      <c r="K4948" s="29" t="str">
        <f>BlockName</f>
        <v>Name</v>
      </c>
      <c r="L4948" s="30" t="s">
        <v>56</v>
      </c>
    </row>
    <row r="4949" spans="2:12" ht="13" x14ac:dyDescent="0.3">
      <c r="B4949" s="29" t="str">
        <f>Factor2Name</f>
        <v>Variety</v>
      </c>
      <c r="C4949" s="30" t="s">
        <v>46</v>
      </c>
      <c r="E4949" s="29" t="str">
        <f>Factor2Name</f>
        <v>Variety</v>
      </c>
      <c r="F4949" s="30" t="s">
        <v>46</v>
      </c>
      <c r="H4949" s="29" t="str">
        <f>Factor2Name</f>
        <v>Variety</v>
      </c>
      <c r="I4949" s="30" t="s">
        <v>46</v>
      </c>
      <c r="K4949" s="29" t="str">
        <f>Factor2Name</f>
        <v>Variety</v>
      </c>
      <c r="L4949" s="30" t="s">
        <v>46</v>
      </c>
    </row>
    <row r="4950" spans="2:12" ht="13" x14ac:dyDescent="0.3">
      <c r="B4950" s="29" t="str">
        <f>Factor3Name</f>
        <v>Fertiliser</v>
      </c>
      <c r="C4950" s="30" t="s">
        <v>45</v>
      </c>
      <c r="E4950" s="29" t="str">
        <f>Factor3Name</f>
        <v>Fertiliser</v>
      </c>
      <c r="F4950" s="30" t="s">
        <v>45</v>
      </c>
      <c r="H4950" s="29" t="str">
        <f>Factor3Name</f>
        <v>Fertiliser</v>
      </c>
      <c r="I4950" s="30" t="s">
        <v>45</v>
      </c>
      <c r="K4950" s="29" t="str">
        <f>Factor3Name</f>
        <v>Fertiliser</v>
      </c>
      <c r="L4950" s="30" t="s">
        <v>45</v>
      </c>
    </row>
    <row r="4951" spans="2:12" ht="13" x14ac:dyDescent="0.3">
      <c r="B4951" s="29" t="str">
        <f>Factor1Name</f>
        <v>Weeding</v>
      </c>
      <c r="C4951" s="30" t="s">
        <v>51</v>
      </c>
      <c r="E4951" s="29" t="str">
        <f>Factor1Name</f>
        <v>Weeding</v>
      </c>
      <c r="F4951" s="30" t="s">
        <v>51</v>
      </c>
      <c r="H4951" s="29" t="str">
        <f>Factor1Name</f>
        <v>Weeding</v>
      </c>
      <c r="I4951" s="30" t="s">
        <v>51</v>
      </c>
      <c r="K4951" s="29" t="str">
        <f>Factor1Name</f>
        <v>Weeding</v>
      </c>
      <c r="L4951" s="30" t="s">
        <v>51</v>
      </c>
    </row>
    <row r="4952" spans="2:12" ht="13" x14ac:dyDescent="0.3">
      <c r="B4952" s="25" t="s">
        <v>14</v>
      </c>
      <c r="C4952" s="26">
        <v>905</v>
      </c>
      <c r="E4952" s="25" t="s">
        <v>14</v>
      </c>
      <c r="F4952" s="26">
        <v>1020.4</v>
      </c>
      <c r="H4952" s="25" t="s">
        <v>14</v>
      </c>
      <c r="I4952" s="26">
        <v>963.2</v>
      </c>
      <c r="K4952" s="25" t="s">
        <v>14</v>
      </c>
      <c r="L4952" s="26">
        <v>987.6</v>
      </c>
    </row>
    <row r="4954" spans="2:12" ht="13" x14ac:dyDescent="0.3">
      <c r="B4954" s="27" t="s">
        <v>3</v>
      </c>
      <c r="C4954" s="28">
        <v>2017</v>
      </c>
      <c r="E4954" s="27" t="s">
        <v>3</v>
      </c>
      <c r="F4954" s="28">
        <v>2017</v>
      </c>
      <c r="H4954" s="27" t="s">
        <v>3</v>
      </c>
      <c r="I4954" s="28">
        <v>2017</v>
      </c>
      <c r="K4954" s="27" t="s">
        <v>3</v>
      </c>
      <c r="L4954" s="28">
        <v>2017</v>
      </c>
    </row>
    <row r="4955" spans="2:12" ht="13" x14ac:dyDescent="0.3">
      <c r="B4955" s="29" t="str">
        <f>UnitName</f>
        <v>Plot</v>
      </c>
      <c r="C4955" s="30">
        <v>4</v>
      </c>
      <c r="E4955" s="29" t="str">
        <f>UnitName</f>
        <v>Plot</v>
      </c>
      <c r="F4955" s="30">
        <v>4</v>
      </c>
      <c r="H4955" s="29" t="str">
        <f>UnitName</f>
        <v>Plot</v>
      </c>
      <c r="I4955" s="30">
        <v>4</v>
      </c>
      <c r="K4955" s="29" t="str">
        <f>UnitName</f>
        <v>Plot</v>
      </c>
      <c r="L4955" s="30">
        <v>4</v>
      </c>
    </row>
    <row r="4956" spans="2:12" ht="13" x14ac:dyDescent="0.3">
      <c r="B4956" s="29" t="str">
        <f>BlockName</f>
        <v>Name</v>
      </c>
      <c r="C4956" s="30" t="s">
        <v>56</v>
      </c>
      <c r="E4956" s="29" t="str">
        <f>BlockName</f>
        <v>Name</v>
      </c>
      <c r="F4956" s="30" t="s">
        <v>56</v>
      </c>
      <c r="H4956" s="29" t="str">
        <f>BlockName</f>
        <v>Name</v>
      </c>
      <c r="I4956" s="30" t="s">
        <v>56</v>
      </c>
      <c r="K4956" s="29" t="str">
        <f>BlockName</f>
        <v>Name</v>
      </c>
      <c r="L4956" s="30" t="s">
        <v>56</v>
      </c>
    </row>
    <row r="4957" spans="2:12" ht="13" x14ac:dyDescent="0.3">
      <c r="B4957" s="29" t="str">
        <f>Factor2Name</f>
        <v>Variety</v>
      </c>
      <c r="C4957" s="30" t="s">
        <v>46</v>
      </c>
      <c r="E4957" s="29" t="str">
        <f>Factor2Name</f>
        <v>Variety</v>
      </c>
      <c r="F4957" s="30" t="s">
        <v>46</v>
      </c>
      <c r="H4957" s="29" t="str">
        <f>Factor2Name</f>
        <v>Variety</v>
      </c>
      <c r="I4957" s="30" t="s">
        <v>46</v>
      </c>
      <c r="K4957" s="29" t="str">
        <f>Factor2Name</f>
        <v>Variety</v>
      </c>
      <c r="L4957" s="30" t="s">
        <v>46</v>
      </c>
    </row>
    <row r="4958" spans="2:12" ht="13" x14ac:dyDescent="0.3">
      <c r="B4958" s="29" t="str">
        <f>Factor3Name</f>
        <v>Fertiliser</v>
      </c>
      <c r="C4958" s="30" t="s">
        <v>45</v>
      </c>
      <c r="E4958" s="29" t="str">
        <f>Factor3Name</f>
        <v>Fertiliser</v>
      </c>
      <c r="F4958" s="30" t="s">
        <v>45</v>
      </c>
      <c r="H4958" s="29" t="str">
        <f>Factor3Name</f>
        <v>Fertiliser</v>
      </c>
      <c r="I4958" s="30" t="s">
        <v>45</v>
      </c>
      <c r="K4958" s="29" t="str">
        <f>Factor3Name</f>
        <v>Fertiliser</v>
      </c>
      <c r="L4958" s="30" t="s">
        <v>45</v>
      </c>
    </row>
    <row r="4959" spans="2:12" ht="13" x14ac:dyDescent="0.3">
      <c r="B4959" s="29" t="str">
        <f>Factor1Name</f>
        <v>Weeding</v>
      </c>
      <c r="C4959" s="30" t="s">
        <v>51</v>
      </c>
      <c r="E4959" s="29" t="str">
        <f>Factor1Name</f>
        <v>Weeding</v>
      </c>
      <c r="F4959" s="30" t="s">
        <v>51</v>
      </c>
      <c r="H4959" s="29" t="str">
        <f>Factor1Name</f>
        <v>Weeding</v>
      </c>
      <c r="I4959" s="30" t="s">
        <v>51</v>
      </c>
      <c r="K4959" s="29" t="str">
        <f>Factor1Name</f>
        <v>Weeding</v>
      </c>
      <c r="L4959" s="30" t="s">
        <v>51</v>
      </c>
    </row>
    <row r="4960" spans="2:12" ht="13" x14ac:dyDescent="0.3">
      <c r="B4960" s="25" t="s">
        <v>14</v>
      </c>
      <c r="C4960" s="26">
        <v>1023</v>
      </c>
      <c r="E4960" s="25" t="s">
        <v>14</v>
      </c>
      <c r="F4960" s="26">
        <v>1099.2</v>
      </c>
      <c r="H4960" s="25" t="s">
        <v>14</v>
      </c>
      <c r="I4960" s="26">
        <v>940</v>
      </c>
      <c r="K4960" s="25" t="s">
        <v>14</v>
      </c>
      <c r="L4960" s="26">
        <v>1111.0999999999999</v>
      </c>
    </row>
    <row r="4962" spans="2:12" ht="13" x14ac:dyDescent="0.3">
      <c r="B4962" s="27" t="s">
        <v>3</v>
      </c>
      <c r="C4962" s="28">
        <v>2017</v>
      </c>
      <c r="E4962" s="27" t="s">
        <v>3</v>
      </c>
      <c r="F4962" s="28">
        <v>2017</v>
      </c>
      <c r="H4962" s="27" t="s">
        <v>3</v>
      </c>
      <c r="I4962" s="28">
        <v>2017</v>
      </c>
      <c r="K4962" s="27" t="s">
        <v>3</v>
      </c>
      <c r="L4962" s="28">
        <v>2017</v>
      </c>
    </row>
    <row r="4963" spans="2:12" ht="13" x14ac:dyDescent="0.3">
      <c r="B4963" s="29" t="str">
        <f>UnitName</f>
        <v>Plot</v>
      </c>
      <c r="C4963" s="30">
        <v>5</v>
      </c>
      <c r="E4963" s="29" t="str">
        <f>UnitName</f>
        <v>Plot</v>
      </c>
      <c r="F4963" s="30">
        <v>5</v>
      </c>
      <c r="H4963" s="29" t="str">
        <f>UnitName</f>
        <v>Plot</v>
      </c>
      <c r="I4963" s="30">
        <v>5</v>
      </c>
      <c r="K4963" s="29" t="str">
        <f>UnitName</f>
        <v>Plot</v>
      </c>
      <c r="L4963" s="30">
        <v>5</v>
      </c>
    </row>
    <row r="4964" spans="2:12" ht="13" x14ac:dyDescent="0.3">
      <c r="B4964" s="29" t="str">
        <f>BlockName</f>
        <v>Name</v>
      </c>
      <c r="C4964" s="30" t="s">
        <v>56</v>
      </c>
      <c r="E4964" s="29" t="str">
        <f>BlockName</f>
        <v>Name</v>
      </c>
      <c r="F4964" s="30" t="s">
        <v>56</v>
      </c>
      <c r="H4964" s="29" t="str">
        <f>BlockName</f>
        <v>Name</v>
      </c>
      <c r="I4964" s="30" t="s">
        <v>56</v>
      </c>
      <c r="K4964" s="29" t="str">
        <f>BlockName</f>
        <v>Name</v>
      </c>
      <c r="L4964" s="30" t="s">
        <v>56</v>
      </c>
    </row>
    <row r="4965" spans="2:12" ht="13" x14ac:dyDescent="0.3">
      <c r="B4965" s="29" t="str">
        <f>Factor2Name</f>
        <v>Variety</v>
      </c>
      <c r="C4965" s="30" t="s">
        <v>46</v>
      </c>
      <c r="E4965" s="29" t="str">
        <f>Factor2Name</f>
        <v>Variety</v>
      </c>
      <c r="F4965" s="30" t="s">
        <v>46</v>
      </c>
      <c r="H4965" s="29" t="str">
        <f>Factor2Name</f>
        <v>Variety</v>
      </c>
      <c r="I4965" s="30" t="s">
        <v>46</v>
      </c>
      <c r="K4965" s="29" t="str">
        <f>Factor2Name</f>
        <v>Variety</v>
      </c>
      <c r="L4965" s="30" t="s">
        <v>46</v>
      </c>
    </row>
    <row r="4966" spans="2:12" ht="13" x14ac:dyDescent="0.3">
      <c r="B4966" s="29" t="str">
        <f>Factor3Name</f>
        <v>Fertiliser</v>
      </c>
      <c r="C4966" s="30" t="s">
        <v>45</v>
      </c>
      <c r="E4966" s="29" t="str">
        <f>Factor3Name</f>
        <v>Fertiliser</v>
      </c>
      <c r="F4966" s="30" t="s">
        <v>45</v>
      </c>
      <c r="H4966" s="29" t="str">
        <f>Factor3Name</f>
        <v>Fertiliser</v>
      </c>
      <c r="I4966" s="30" t="s">
        <v>45</v>
      </c>
      <c r="K4966" s="29" t="str">
        <f>Factor3Name</f>
        <v>Fertiliser</v>
      </c>
      <c r="L4966" s="30" t="s">
        <v>45</v>
      </c>
    </row>
    <row r="4967" spans="2:12" ht="13" x14ac:dyDescent="0.3">
      <c r="B4967" s="29" t="str">
        <f>Factor1Name</f>
        <v>Weeding</v>
      </c>
      <c r="C4967" s="30" t="s">
        <v>51</v>
      </c>
      <c r="E4967" s="29" t="str">
        <f>Factor1Name</f>
        <v>Weeding</v>
      </c>
      <c r="F4967" s="30" t="s">
        <v>51</v>
      </c>
      <c r="H4967" s="29" t="str">
        <f>Factor1Name</f>
        <v>Weeding</v>
      </c>
      <c r="I4967" s="30" t="s">
        <v>51</v>
      </c>
      <c r="K4967" s="29" t="str">
        <f>Factor1Name</f>
        <v>Weeding</v>
      </c>
      <c r="L4967" s="30" t="s">
        <v>51</v>
      </c>
    </row>
    <row r="4968" spans="2:12" ht="13" x14ac:dyDescent="0.3">
      <c r="B4968" s="25" t="s">
        <v>14</v>
      </c>
      <c r="C4968" s="26">
        <v>863.1</v>
      </c>
      <c r="E4968" s="25" t="s">
        <v>14</v>
      </c>
      <c r="F4968" s="26">
        <v>969.1</v>
      </c>
      <c r="H4968" s="25" t="s">
        <v>14</v>
      </c>
      <c r="I4968" s="26">
        <v>1098.7</v>
      </c>
      <c r="K4968" s="25" t="s">
        <v>14</v>
      </c>
      <c r="L4968" s="26">
        <v>1117.0999999999999</v>
      </c>
    </row>
    <row r="4970" spans="2:12" ht="13" x14ac:dyDescent="0.3">
      <c r="B4970" s="27" t="s">
        <v>3</v>
      </c>
      <c r="C4970" s="28">
        <v>2017</v>
      </c>
      <c r="E4970" s="27" t="s">
        <v>3</v>
      </c>
      <c r="F4970" s="28">
        <v>2017</v>
      </c>
      <c r="H4970" s="27" t="s">
        <v>3</v>
      </c>
      <c r="I4970" s="28">
        <v>2017</v>
      </c>
      <c r="K4970" s="27" t="s">
        <v>3</v>
      </c>
      <c r="L4970" s="28">
        <v>2017</v>
      </c>
    </row>
    <row r="4971" spans="2:12" ht="13" x14ac:dyDescent="0.3">
      <c r="B4971" s="29" t="str">
        <f>UnitName</f>
        <v>Plot</v>
      </c>
      <c r="C4971" s="30">
        <v>5</v>
      </c>
      <c r="E4971" s="29" t="str">
        <f>UnitName</f>
        <v>Plot</v>
      </c>
      <c r="F4971" s="30">
        <v>5</v>
      </c>
      <c r="H4971" s="29" t="str">
        <f>UnitName</f>
        <v>Plot</v>
      </c>
      <c r="I4971" s="30">
        <v>5</v>
      </c>
      <c r="K4971" s="29" t="str">
        <f>UnitName</f>
        <v>Plot</v>
      </c>
      <c r="L4971" s="30">
        <v>5</v>
      </c>
    </row>
    <row r="4972" spans="2:12" ht="13" x14ac:dyDescent="0.3">
      <c r="B4972" s="29" t="str">
        <f>BlockName</f>
        <v>Name</v>
      </c>
      <c r="C4972" s="30" t="s">
        <v>56</v>
      </c>
      <c r="E4972" s="29" t="str">
        <f>BlockName</f>
        <v>Name</v>
      </c>
      <c r="F4972" s="30" t="s">
        <v>56</v>
      </c>
      <c r="H4972" s="29" t="str">
        <f>BlockName</f>
        <v>Name</v>
      </c>
      <c r="I4972" s="30" t="s">
        <v>56</v>
      </c>
      <c r="K4972" s="29" t="str">
        <f>BlockName</f>
        <v>Name</v>
      </c>
      <c r="L4972" s="30" t="s">
        <v>56</v>
      </c>
    </row>
    <row r="4973" spans="2:12" ht="13" x14ac:dyDescent="0.3">
      <c r="B4973" s="29" t="str">
        <f>Factor2Name</f>
        <v>Variety</v>
      </c>
      <c r="C4973" s="30" t="s">
        <v>46</v>
      </c>
      <c r="E4973" s="29" t="str">
        <f>Factor2Name</f>
        <v>Variety</v>
      </c>
      <c r="F4973" s="30" t="s">
        <v>46</v>
      </c>
      <c r="H4973" s="29" t="str">
        <f>Factor2Name</f>
        <v>Variety</v>
      </c>
      <c r="I4973" s="30" t="s">
        <v>46</v>
      </c>
      <c r="K4973" s="29" t="str">
        <f>Factor2Name</f>
        <v>Variety</v>
      </c>
      <c r="L4973" s="30" t="s">
        <v>46</v>
      </c>
    </row>
    <row r="4974" spans="2:12" ht="13" x14ac:dyDescent="0.3">
      <c r="B4974" s="29" t="str">
        <f>Factor3Name</f>
        <v>Fertiliser</v>
      </c>
      <c r="C4974" s="30" t="s">
        <v>45</v>
      </c>
      <c r="E4974" s="29" t="str">
        <f>Factor3Name</f>
        <v>Fertiliser</v>
      </c>
      <c r="F4974" s="30" t="s">
        <v>45</v>
      </c>
      <c r="H4974" s="29" t="str">
        <f>Factor3Name</f>
        <v>Fertiliser</v>
      </c>
      <c r="I4974" s="30" t="s">
        <v>45</v>
      </c>
      <c r="K4974" s="29" t="str">
        <f>Factor3Name</f>
        <v>Fertiliser</v>
      </c>
      <c r="L4974" s="30" t="s">
        <v>45</v>
      </c>
    </row>
    <row r="4975" spans="2:12" ht="13" x14ac:dyDescent="0.3">
      <c r="B4975" s="29" t="str">
        <f>Factor1Name</f>
        <v>Weeding</v>
      </c>
      <c r="C4975" s="30" t="s">
        <v>51</v>
      </c>
      <c r="E4975" s="29" t="str">
        <f>Factor1Name</f>
        <v>Weeding</v>
      </c>
      <c r="F4975" s="30" t="s">
        <v>51</v>
      </c>
      <c r="H4975" s="29" t="str">
        <f>Factor1Name</f>
        <v>Weeding</v>
      </c>
      <c r="I4975" s="30" t="s">
        <v>51</v>
      </c>
      <c r="K4975" s="29" t="str">
        <f>Factor1Name</f>
        <v>Weeding</v>
      </c>
      <c r="L4975" s="30" t="s">
        <v>51</v>
      </c>
    </row>
    <row r="4976" spans="2:12" ht="13" x14ac:dyDescent="0.3">
      <c r="B4976" s="25" t="s">
        <v>14</v>
      </c>
      <c r="C4976" s="26">
        <v>910.3</v>
      </c>
      <c r="E4976" s="25" t="s">
        <v>14</v>
      </c>
      <c r="F4976" s="26">
        <v>1140.2</v>
      </c>
      <c r="H4976" s="25" t="s">
        <v>14</v>
      </c>
      <c r="I4976" s="26">
        <v>1163.2</v>
      </c>
      <c r="K4976" s="25" t="s">
        <v>14</v>
      </c>
      <c r="L4976" s="26">
        <v>1025.4000000000001</v>
      </c>
    </row>
    <row r="4978" spans="2:12" ht="13" x14ac:dyDescent="0.3">
      <c r="B4978" s="27" t="s">
        <v>3</v>
      </c>
      <c r="C4978" s="28">
        <v>2017</v>
      </c>
      <c r="E4978" s="27" t="s">
        <v>3</v>
      </c>
      <c r="F4978" s="28">
        <v>2017</v>
      </c>
      <c r="H4978" s="27" t="s">
        <v>3</v>
      </c>
      <c r="I4978" s="28">
        <v>2017</v>
      </c>
      <c r="K4978" s="27" t="s">
        <v>3</v>
      </c>
      <c r="L4978" s="28">
        <v>2017</v>
      </c>
    </row>
    <row r="4979" spans="2:12" ht="13" x14ac:dyDescent="0.3">
      <c r="B4979" s="29" t="str">
        <f>UnitName</f>
        <v>Plot</v>
      </c>
      <c r="C4979" s="30">
        <v>5</v>
      </c>
      <c r="E4979" s="29" t="str">
        <f>UnitName</f>
        <v>Plot</v>
      </c>
      <c r="F4979" s="30">
        <v>5</v>
      </c>
      <c r="H4979" s="29" t="str">
        <f>UnitName</f>
        <v>Plot</v>
      </c>
      <c r="I4979" s="30">
        <v>5</v>
      </c>
      <c r="K4979" s="29" t="str">
        <f>UnitName</f>
        <v>Plot</v>
      </c>
      <c r="L4979" s="30">
        <v>5</v>
      </c>
    </row>
    <row r="4980" spans="2:12" ht="13" x14ac:dyDescent="0.3">
      <c r="B4980" s="29" t="str">
        <f>BlockName</f>
        <v>Name</v>
      </c>
      <c r="C4980" s="30" t="s">
        <v>56</v>
      </c>
      <c r="E4980" s="29" t="str">
        <f>BlockName</f>
        <v>Name</v>
      </c>
      <c r="F4980" s="30" t="s">
        <v>56</v>
      </c>
      <c r="H4980" s="29" t="str">
        <f>BlockName</f>
        <v>Name</v>
      </c>
      <c r="I4980" s="30" t="s">
        <v>56</v>
      </c>
      <c r="K4980" s="29" t="str">
        <f>BlockName</f>
        <v>Name</v>
      </c>
      <c r="L4980" s="30" t="s">
        <v>56</v>
      </c>
    </row>
    <row r="4981" spans="2:12" ht="13" x14ac:dyDescent="0.3">
      <c r="B4981" s="29" t="str">
        <f>Factor2Name</f>
        <v>Variety</v>
      </c>
      <c r="C4981" s="30" t="s">
        <v>46</v>
      </c>
      <c r="E4981" s="29" t="str">
        <f>Factor2Name</f>
        <v>Variety</v>
      </c>
      <c r="F4981" s="30" t="s">
        <v>46</v>
      </c>
      <c r="H4981" s="29" t="str">
        <f>Factor2Name</f>
        <v>Variety</v>
      </c>
      <c r="I4981" s="30" t="s">
        <v>46</v>
      </c>
      <c r="K4981" s="29" t="str">
        <f>Factor2Name</f>
        <v>Variety</v>
      </c>
      <c r="L4981" s="30" t="s">
        <v>46</v>
      </c>
    </row>
    <row r="4982" spans="2:12" ht="13" x14ac:dyDescent="0.3">
      <c r="B4982" s="29" t="str">
        <f>Factor3Name</f>
        <v>Fertiliser</v>
      </c>
      <c r="C4982" s="30" t="s">
        <v>45</v>
      </c>
      <c r="E4982" s="29" t="str">
        <f>Factor3Name</f>
        <v>Fertiliser</v>
      </c>
      <c r="F4982" s="30" t="s">
        <v>45</v>
      </c>
      <c r="H4982" s="29" t="str">
        <f>Factor3Name</f>
        <v>Fertiliser</v>
      </c>
      <c r="I4982" s="30" t="s">
        <v>45</v>
      </c>
      <c r="K4982" s="29" t="str">
        <f>Factor3Name</f>
        <v>Fertiliser</v>
      </c>
      <c r="L4982" s="30" t="s">
        <v>45</v>
      </c>
    </row>
    <row r="4983" spans="2:12" ht="13" x14ac:dyDescent="0.3">
      <c r="B4983" s="29" t="str">
        <f>Factor1Name</f>
        <v>Weeding</v>
      </c>
      <c r="C4983" s="30" t="s">
        <v>51</v>
      </c>
      <c r="E4983" s="29" t="str">
        <f>Factor1Name</f>
        <v>Weeding</v>
      </c>
      <c r="F4983" s="30" t="s">
        <v>51</v>
      </c>
      <c r="H4983" s="29" t="str">
        <f>Factor1Name</f>
        <v>Weeding</v>
      </c>
      <c r="I4983" s="30" t="s">
        <v>51</v>
      </c>
      <c r="K4983" s="29" t="str">
        <f>Factor1Name</f>
        <v>Weeding</v>
      </c>
      <c r="L4983" s="30" t="s">
        <v>51</v>
      </c>
    </row>
    <row r="4984" spans="2:12" ht="13" x14ac:dyDescent="0.3">
      <c r="B4984" s="25" t="s">
        <v>14</v>
      </c>
      <c r="C4984" s="26">
        <v>880.6</v>
      </c>
      <c r="E4984" s="25" t="s">
        <v>14</v>
      </c>
      <c r="F4984" s="26">
        <v>868.1</v>
      </c>
      <c r="H4984" s="25" t="s">
        <v>14</v>
      </c>
      <c r="I4984" s="26">
        <v>1074.5999999999999</v>
      </c>
      <c r="K4984" s="25" t="s">
        <v>14</v>
      </c>
      <c r="L4984" s="26">
        <v>959.2</v>
      </c>
    </row>
    <row r="4986" spans="2:12" ht="13" x14ac:dyDescent="0.3">
      <c r="B4986" s="27" t="s">
        <v>3</v>
      </c>
      <c r="C4986" s="28">
        <v>2017</v>
      </c>
      <c r="E4986" s="27" t="s">
        <v>3</v>
      </c>
      <c r="F4986" s="28">
        <v>2017</v>
      </c>
      <c r="H4986" s="27" t="s">
        <v>3</v>
      </c>
      <c r="I4986" s="28">
        <v>2017</v>
      </c>
      <c r="K4986" s="27" t="s">
        <v>3</v>
      </c>
      <c r="L4986" s="28">
        <v>2017</v>
      </c>
    </row>
    <row r="4987" spans="2:12" ht="13" x14ac:dyDescent="0.3">
      <c r="B4987" s="29" t="str">
        <f>UnitName</f>
        <v>Plot</v>
      </c>
      <c r="C4987" s="30">
        <v>5</v>
      </c>
      <c r="E4987" s="29" t="str">
        <f>UnitName</f>
        <v>Plot</v>
      </c>
      <c r="F4987" s="30">
        <v>5</v>
      </c>
      <c r="H4987" s="29" t="str">
        <f>UnitName</f>
        <v>Plot</v>
      </c>
      <c r="I4987" s="30">
        <v>5</v>
      </c>
      <c r="K4987" s="29" t="str">
        <f>UnitName</f>
        <v>Plot</v>
      </c>
      <c r="L4987" s="30">
        <v>5</v>
      </c>
    </row>
    <row r="4988" spans="2:12" ht="13" x14ac:dyDescent="0.3">
      <c r="B4988" s="29" t="str">
        <f>BlockName</f>
        <v>Name</v>
      </c>
      <c r="C4988" s="30" t="s">
        <v>56</v>
      </c>
      <c r="E4988" s="29" t="str">
        <f>BlockName</f>
        <v>Name</v>
      </c>
      <c r="F4988" s="30" t="s">
        <v>56</v>
      </c>
      <c r="H4988" s="29" t="str">
        <f>BlockName</f>
        <v>Name</v>
      </c>
      <c r="I4988" s="30" t="s">
        <v>56</v>
      </c>
      <c r="K4988" s="29" t="str">
        <f>BlockName</f>
        <v>Name</v>
      </c>
      <c r="L4988" s="30" t="s">
        <v>56</v>
      </c>
    </row>
    <row r="4989" spans="2:12" ht="13" x14ac:dyDescent="0.3">
      <c r="B4989" s="29" t="str">
        <f>Factor2Name</f>
        <v>Variety</v>
      </c>
      <c r="C4989" s="30" t="s">
        <v>46</v>
      </c>
      <c r="E4989" s="29" t="str">
        <f>Factor2Name</f>
        <v>Variety</v>
      </c>
      <c r="F4989" s="30" t="s">
        <v>46</v>
      </c>
      <c r="H4989" s="29" t="str">
        <f>Factor2Name</f>
        <v>Variety</v>
      </c>
      <c r="I4989" s="30" t="s">
        <v>46</v>
      </c>
      <c r="K4989" s="29" t="str">
        <f>Factor2Name</f>
        <v>Variety</v>
      </c>
      <c r="L4989" s="30" t="s">
        <v>46</v>
      </c>
    </row>
    <row r="4990" spans="2:12" ht="13" x14ac:dyDescent="0.3">
      <c r="B4990" s="29" t="str">
        <f>Factor3Name</f>
        <v>Fertiliser</v>
      </c>
      <c r="C4990" s="30" t="s">
        <v>45</v>
      </c>
      <c r="E4990" s="29" t="str">
        <f>Factor3Name</f>
        <v>Fertiliser</v>
      </c>
      <c r="F4990" s="30" t="s">
        <v>45</v>
      </c>
      <c r="H4990" s="29" t="str">
        <f>Factor3Name</f>
        <v>Fertiliser</v>
      </c>
      <c r="I4990" s="30" t="s">
        <v>45</v>
      </c>
      <c r="K4990" s="29" t="str">
        <f>Factor3Name</f>
        <v>Fertiliser</v>
      </c>
      <c r="L4990" s="30" t="s">
        <v>45</v>
      </c>
    </row>
    <row r="4991" spans="2:12" ht="13" x14ac:dyDescent="0.3">
      <c r="B4991" s="29" t="str">
        <f>Factor1Name</f>
        <v>Weeding</v>
      </c>
      <c r="C4991" s="30" t="s">
        <v>51</v>
      </c>
      <c r="E4991" s="29" t="str">
        <f>Factor1Name</f>
        <v>Weeding</v>
      </c>
      <c r="F4991" s="30" t="s">
        <v>51</v>
      </c>
      <c r="H4991" s="29" t="str">
        <f>Factor1Name</f>
        <v>Weeding</v>
      </c>
      <c r="I4991" s="30" t="s">
        <v>51</v>
      </c>
      <c r="K4991" s="29" t="str">
        <f>Factor1Name</f>
        <v>Weeding</v>
      </c>
      <c r="L4991" s="30" t="s">
        <v>51</v>
      </c>
    </row>
    <row r="4992" spans="2:12" ht="13" x14ac:dyDescent="0.3">
      <c r="B4992" s="25" t="s">
        <v>14</v>
      </c>
      <c r="C4992" s="26">
        <v>1001.4</v>
      </c>
      <c r="E4992" s="25" t="s">
        <v>14</v>
      </c>
      <c r="F4992" s="26">
        <v>957.3</v>
      </c>
      <c r="H4992" s="25" t="s">
        <v>14</v>
      </c>
      <c r="I4992" s="26">
        <v>852.9</v>
      </c>
      <c r="K4992" s="25" t="s">
        <v>14</v>
      </c>
      <c r="L4992" s="26">
        <v>1033.5</v>
      </c>
    </row>
    <row r="4994" spans="2:12" ht="13" x14ac:dyDescent="0.3">
      <c r="B4994" s="27" t="s">
        <v>3</v>
      </c>
      <c r="C4994" s="28">
        <v>2017</v>
      </c>
      <c r="E4994" s="27" t="s">
        <v>3</v>
      </c>
      <c r="F4994" s="28">
        <v>2017</v>
      </c>
      <c r="H4994" s="27" t="s">
        <v>3</v>
      </c>
      <c r="I4994" s="28">
        <v>2017</v>
      </c>
      <c r="K4994" s="27" t="s">
        <v>3</v>
      </c>
      <c r="L4994" s="28">
        <v>2017</v>
      </c>
    </row>
    <row r="4995" spans="2:12" ht="13" x14ac:dyDescent="0.3">
      <c r="B4995" s="29" t="str">
        <f>UnitName</f>
        <v>Plot</v>
      </c>
      <c r="C4995" s="30">
        <v>5</v>
      </c>
      <c r="E4995" s="29" t="str">
        <f>UnitName</f>
        <v>Plot</v>
      </c>
      <c r="F4995" s="30">
        <v>5</v>
      </c>
      <c r="H4995" s="29" t="str">
        <f>UnitName</f>
        <v>Plot</v>
      </c>
      <c r="I4995" s="30">
        <v>5</v>
      </c>
      <c r="K4995" s="29" t="str">
        <f>UnitName</f>
        <v>Plot</v>
      </c>
      <c r="L4995" s="30">
        <v>5</v>
      </c>
    </row>
    <row r="4996" spans="2:12" ht="13" x14ac:dyDescent="0.3">
      <c r="B4996" s="29" t="str">
        <f>BlockName</f>
        <v>Name</v>
      </c>
      <c r="C4996" s="30" t="s">
        <v>56</v>
      </c>
      <c r="E4996" s="29" t="str">
        <f>BlockName</f>
        <v>Name</v>
      </c>
      <c r="F4996" s="30" t="s">
        <v>56</v>
      </c>
      <c r="H4996" s="29" t="str">
        <f>BlockName</f>
        <v>Name</v>
      </c>
      <c r="I4996" s="30" t="s">
        <v>56</v>
      </c>
      <c r="K4996" s="29" t="str">
        <f>BlockName</f>
        <v>Name</v>
      </c>
      <c r="L4996" s="30" t="s">
        <v>56</v>
      </c>
    </row>
    <row r="4997" spans="2:12" ht="13" x14ac:dyDescent="0.3">
      <c r="B4997" s="29" t="str">
        <f>Factor2Name</f>
        <v>Variety</v>
      </c>
      <c r="C4997" s="30" t="s">
        <v>46</v>
      </c>
      <c r="E4997" s="29" t="str">
        <f>Factor2Name</f>
        <v>Variety</v>
      </c>
      <c r="F4997" s="30" t="s">
        <v>46</v>
      </c>
      <c r="H4997" s="29" t="str">
        <f>Factor2Name</f>
        <v>Variety</v>
      </c>
      <c r="I4997" s="30" t="s">
        <v>46</v>
      </c>
      <c r="K4997" s="29" t="str">
        <f>Factor2Name</f>
        <v>Variety</v>
      </c>
      <c r="L4997" s="30" t="s">
        <v>46</v>
      </c>
    </row>
    <row r="4998" spans="2:12" ht="13" x14ac:dyDescent="0.3">
      <c r="B4998" s="29" t="str">
        <f>Factor3Name</f>
        <v>Fertiliser</v>
      </c>
      <c r="C4998" s="30" t="s">
        <v>45</v>
      </c>
      <c r="E4998" s="29" t="str">
        <f>Factor3Name</f>
        <v>Fertiliser</v>
      </c>
      <c r="F4998" s="30" t="s">
        <v>45</v>
      </c>
      <c r="H4998" s="29" t="str">
        <f>Factor3Name</f>
        <v>Fertiliser</v>
      </c>
      <c r="I4998" s="30" t="s">
        <v>45</v>
      </c>
      <c r="K4998" s="29" t="str">
        <f>Factor3Name</f>
        <v>Fertiliser</v>
      </c>
      <c r="L4998" s="30" t="s">
        <v>45</v>
      </c>
    </row>
    <row r="4999" spans="2:12" ht="13" x14ac:dyDescent="0.3">
      <c r="B4999" s="29" t="str">
        <f>Factor1Name</f>
        <v>Weeding</v>
      </c>
      <c r="C4999" s="30" t="s">
        <v>51</v>
      </c>
      <c r="E4999" s="29" t="str">
        <f>Factor1Name</f>
        <v>Weeding</v>
      </c>
      <c r="F4999" s="30" t="s">
        <v>51</v>
      </c>
      <c r="H4999" s="29" t="str">
        <f>Factor1Name</f>
        <v>Weeding</v>
      </c>
      <c r="I4999" s="30" t="s">
        <v>51</v>
      </c>
      <c r="K4999" s="29" t="str">
        <f>Factor1Name</f>
        <v>Weeding</v>
      </c>
      <c r="L4999" s="30" t="s">
        <v>51</v>
      </c>
    </row>
    <row r="5000" spans="2:12" ht="13" x14ac:dyDescent="0.3">
      <c r="B5000" s="25" t="s">
        <v>14</v>
      </c>
      <c r="C5000" s="26">
        <v>956.6</v>
      </c>
      <c r="E5000" s="25" t="s">
        <v>14</v>
      </c>
      <c r="F5000" s="26">
        <v>792.3</v>
      </c>
      <c r="H5000" s="25" t="s">
        <v>14</v>
      </c>
      <c r="I5000" s="26">
        <v>1076.5999999999999</v>
      </c>
      <c r="K5000" s="25" t="s">
        <v>14</v>
      </c>
      <c r="L5000" s="26">
        <v>994.7</v>
      </c>
    </row>
    <row r="5002" spans="2:12" ht="13" x14ac:dyDescent="0.3">
      <c r="B5002" s="27" t="s">
        <v>3</v>
      </c>
      <c r="C5002" s="28">
        <v>2017</v>
      </c>
      <c r="E5002" s="27" t="s">
        <v>3</v>
      </c>
      <c r="F5002" s="28">
        <v>2017</v>
      </c>
      <c r="H5002" s="27" t="s">
        <v>3</v>
      </c>
      <c r="I5002" s="28">
        <v>2017</v>
      </c>
      <c r="K5002" s="27" t="s">
        <v>3</v>
      </c>
      <c r="L5002" s="28">
        <v>2017</v>
      </c>
    </row>
    <row r="5003" spans="2:12" ht="13" x14ac:dyDescent="0.3">
      <c r="B5003" s="29" t="str">
        <f>UnitName</f>
        <v>Plot</v>
      </c>
      <c r="C5003" s="30">
        <v>6</v>
      </c>
      <c r="E5003" s="29" t="str">
        <f>UnitName</f>
        <v>Plot</v>
      </c>
      <c r="F5003" s="30">
        <v>6</v>
      </c>
      <c r="H5003" s="29" t="str">
        <f>UnitName</f>
        <v>Plot</v>
      </c>
      <c r="I5003" s="30">
        <v>6</v>
      </c>
      <c r="K5003" s="29" t="str">
        <f>UnitName</f>
        <v>Plot</v>
      </c>
      <c r="L5003" s="30">
        <v>6</v>
      </c>
    </row>
    <row r="5004" spans="2:12" ht="13" x14ac:dyDescent="0.3">
      <c r="B5004" s="29" t="str">
        <f>BlockName</f>
        <v>Name</v>
      </c>
      <c r="C5004" s="30" t="s">
        <v>56</v>
      </c>
      <c r="E5004" s="29" t="str">
        <f>BlockName</f>
        <v>Name</v>
      </c>
      <c r="F5004" s="30" t="s">
        <v>56</v>
      </c>
      <c r="H5004" s="29" t="str">
        <f>BlockName</f>
        <v>Name</v>
      </c>
      <c r="I5004" s="30" t="s">
        <v>56</v>
      </c>
      <c r="K5004" s="29" t="str">
        <f>BlockName</f>
        <v>Name</v>
      </c>
      <c r="L5004" s="30" t="s">
        <v>56</v>
      </c>
    </row>
    <row r="5005" spans="2:12" ht="13" x14ac:dyDescent="0.3">
      <c r="B5005" s="29" t="str">
        <f>Factor2Name</f>
        <v>Variety</v>
      </c>
      <c r="C5005" s="30" t="s">
        <v>46</v>
      </c>
      <c r="E5005" s="29" t="str">
        <f>Factor2Name</f>
        <v>Variety</v>
      </c>
      <c r="F5005" s="30" t="s">
        <v>46</v>
      </c>
      <c r="H5005" s="29" t="str">
        <f>Factor2Name</f>
        <v>Variety</v>
      </c>
      <c r="I5005" s="30" t="s">
        <v>46</v>
      </c>
      <c r="K5005" s="29" t="str">
        <f>Factor2Name</f>
        <v>Variety</v>
      </c>
      <c r="L5005" s="30" t="s">
        <v>46</v>
      </c>
    </row>
    <row r="5006" spans="2:12" ht="13" x14ac:dyDescent="0.3">
      <c r="B5006" s="29" t="str">
        <f>Factor3Name</f>
        <v>Fertiliser</v>
      </c>
      <c r="C5006" s="30" t="s">
        <v>45</v>
      </c>
      <c r="E5006" s="29" t="str">
        <f>Factor3Name</f>
        <v>Fertiliser</v>
      </c>
      <c r="F5006" s="30" t="s">
        <v>45</v>
      </c>
      <c r="H5006" s="29" t="str">
        <f>Factor3Name</f>
        <v>Fertiliser</v>
      </c>
      <c r="I5006" s="30" t="s">
        <v>45</v>
      </c>
      <c r="K5006" s="29" t="str">
        <f>Factor3Name</f>
        <v>Fertiliser</v>
      </c>
      <c r="L5006" s="30" t="s">
        <v>45</v>
      </c>
    </row>
    <row r="5007" spans="2:12" ht="13" x14ac:dyDescent="0.3">
      <c r="B5007" s="29" t="str">
        <f>Factor1Name</f>
        <v>Weeding</v>
      </c>
      <c r="C5007" s="30" t="s">
        <v>51</v>
      </c>
      <c r="E5007" s="29" t="str">
        <f>Factor1Name</f>
        <v>Weeding</v>
      </c>
      <c r="F5007" s="30" t="s">
        <v>51</v>
      </c>
      <c r="H5007" s="29" t="str">
        <f>Factor1Name</f>
        <v>Weeding</v>
      </c>
      <c r="I5007" s="30" t="s">
        <v>51</v>
      </c>
      <c r="K5007" s="29" t="str">
        <f>Factor1Name</f>
        <v>Weeding</v>
      </c>
      <c r="L5007" s="30" t="s">
        <v>51</v>
      </c>
    </row>
    <row r="5008" spans="2:12" ht="13" x14ac:dyDescent="0.3">
      <c r="B5008" s="25" t="s">
        <v>14</v>
      </c>
      <c r="C5008" s="26">
        <v>887.3</v>
      </c>
      <c r="E5008" s="25" t="s">
        <v>14</v>
      </c>
      <c r="F5008" s="26">
        <v>1105.9000000000001</v>
      </c>
      <c r="H5008" s="25" t="s">
        <v>14</v>
      </c>
      <c r="I5008" s="26">
        <v>1095.5</v>
      </c>
      <c r="K5008" s="25" t="s">
        <v>14</v>
      </c>
      <c r="L5008" s="26">
        <v>1122.8</v>
      </c>
    </row>
    <row r="5010" spans="2:12" ht="13" x14ac:dyDescent="0.3">
      <c r="B5010" s="27" t="s">
        <v>3</v>
      </c>
      <c r="C5010" s="28">
        <v>2017</v>
      </c>
      <c r="E5010" s="27" t="s">
        <v>3</v>
      </c>
      <c r="F5010" s="28">
        <v>2017</v>
      </c>
      <c r="H5010" s="27" t="s">
        <v>3</v>
      </c>
      <c r="I5010" s="28">
        <v>2017</v>
      </c>
      <c r="K5010" s="27" t="s">
        <v>3</v>
      </c>
      <c r="L5010" s="28">
        <v>2017</v>
      </c>
    </row>
    <row r="5011" spans="2:12" ht="13" x14ac:dyDescent="0.3">
      <c r="B5011" s="29" t="str">
        <f>UnitName</f>
        <v>Plot</v>
      </c>
      <c r="C5011" s="30">
        <v>6</v>
      </c>
      <c r="E5011" s="29" t="str">
        <f>UnitName</f>
        <v>Plot</v>
      </c>
      <c r="F5011" s="30">
        <v>6</v>
      </c>
      <c r="H5011" s="29" t="str">
        <f>UnitName</f>
        <v>Plot</v>
      </c>
      <c r="I5011" s="30">
        <v>6</v>
      </c>
      <c r="K5011" s="29" t="str">
        <f>UnitName</f>
        <v>Plot</v>
      </c>
      <c r="L5011" s="30">
        <v>6</v>
      </c>
    </row>
    <row r="5012" spans="2:12" ht="13" x14ac:dyDescent="0.3">
      <c r="B5012" s="29" t="str">
        <f>BlockName</f>
        <v>Name</v>
      </c>
      <c r="C5012" s="30" t="s">
        <v>56</v>
      </c>
      <c r="E5012" s="29" t="str">
        <f>BlockName</f>
        <v>Name</v>
      </c>
      <c r="F5012" s="30" t="s">
        <v>56</v>
      </c>
      <c r="H5012" s="29" t="str">
        <f>BlockName</f>
        <v>Name</v>
      </c>
      <c r="I5012" s="30" t="s">
        <v>56</v>
      </c>
      <c r="K5012" s="29" t="str">
        <f>BlockName</f>
        <v>Name</v>
      </c>
      <c r="L5012" s="30" t="s">
        <v>56</v>
      </c>
    </row>
    <row r="5013" spans="2:12" ht="13" x14ac:dyDescent="0.3">
      <c r="B5013" s="29" t="str">
        <f>Factor2Name</f>
        <v>Variety</v>
      </c>
      <c r="C5013" s="30" t="s">
        <v>46</v>
      </c>
      <c r="E5013" s="29" t="str">
        <f>Factor2Name</f>
        <v>Variety</v>
      </c>
      <c r="F5013" s="30" t="s">
        <v>46</v>
      </c>
      <c r="H5013" s="29" t="str">
        <f>Factor2Name</f>
        <v>Variety</v>
      </c>
      <c r="I5013" s="30" t="s">
        <v>46</v>
      </c>
      <c r="K5013" s="29" t="str">
        <f>Factor2Name</f>
        <v>Variety</v>
      </c>
      <c r="L5013" s="30" t="s">
        <v>46</v>
      </c>
    </row>
    <row r="5014" spans="2:12" ht="13" x14ac:dyDescent="0.3">
      <c r="B5014" s="29" t="str">
        <f>Factor3Name</f>
        <v>Fertiliser</v>
      </c>
      <c r="C5014" s="30" t="s">
        <v>45</v>
      </c>
      <c r="E5014" s="29" t="str">
        <f>Factor3Name</f>
        <v>Fertiliser</v>
      </c>
      <c r="F5014" s="30" t="s">
        <v>45</v>
      </c>
      <c r="H5014" s="29" t="str">
        <f>Factor3Name</f>
        <v>Fertiliser</v>
      </c>
      <c r="I5014" s="30" t="s">
        <v>45</v>
      </c>
      <c r="K5014" s="29" t="str">
        <f>Factor3Name</f>
        <v>Fertiliser</v>
      </c>
      <c r="L5014" s="30" t="s">
        <v>45</v>
      </c>
    </row>
    <row r="5015" spans="2:12" ht="13" x14ac:dyDescent="0.3">
      <c r="B5015" s="29" t="str">
        <f>Factor1Name</f>
        <v>Weeding</v>
      </c>
      <c r="C5015" s="30" t="s">
        <v>51</v>
      </c>
      <c r="E5015" s="29" t="str">
        <f>Factor1Name</f>
        <v>Weeding</v>
      </c>
      <c r="F5015" s="30" t="s">
        <v>51</v>
      </c>
      <c r="H5015" s="29" t="str">
        <f>Factor1Name</f>
        <v>Weeding</v>
      </c>
      <c r="I5015" s="30" t="s">
        <v>51</v>
      </c>
      <c r="K5015" s="29" t="str">
        <f>Factor1Name</f>
        <v>Weeding</v>
      </c>
      <c r="L5015" s="30" t="s">
        <v>51</v>
      </c>
    </row>
    <row r="5016" spans="2:12" ht="13" x14ac:dyDescent="0.3">
      <c r="B5016" s="25" t="s">
        <v>14</v>
      </c>
      <c r="C5016" s="26">
        <v>985.5</v>
      </c>
      <c r="E5016" s="25" t="s">
        <v>14</v>
      </c>
      <c r="F5016" s="26">
        <v>1006.6</v>
      </c>
      <c r="H5016" s="25" t="s">
        <v>14</v>
      </c>
      <c r="I5016" s="26">
        <v>929.7</v>
      </c>
      <c r="K5016" s="25" t="s">
        <v>14</v>
      </c>
      <c r="L5016" s="26">
        <v>1034.5</v>
      </c>
    </row>
    <row r="5018" spans="2:12" ht="13" x14ac:dyDescent="0.3">
      <c r="B5018" s="27" t="s">
        <v>3</v>
      </c>
      <c r="C5018" s="28">
        <v>2017</v>
      </c>
      <c r="E5018" s="27" t="s">
        <v>3</v>
      </c>
      <c r="F5018" s="28">
        <v>2017</v>
      </c>
      <c r="H5018" s="27" t="s">
        <v>3</v>
      </c>
      <c r="I5018" s="28">
        <v>2017</v>
      </c>
      <c r="K5018" s="27" t="s">
        <v>3</v>
      </c>
      <c r="L5018" s="28">
        <v>2017</v>
      </c>
    </row>
    <row r="5019" spans="2:12" ht="13" x14ac:dyDescent="0.3">
      <c r="B5019" s="29" t="str">
        <f>UnitName</f>
        <v>Plot</v>
      </c>
      <c r="C5019" s="30">
        <v>6</v>
      </c>
      <c r="E5019" s="29" t="str">
        <f>UnitName</f>
        <v>Plot</v>
      </c>
      <c r="F5019" s="30">
        <v>6</v>
      </c>
      <c r="H5019" s="29" t="str">
        <f>UnitName</f>
        <v>Plot</v>
      </c>
      <c r="I5019" s="30">
        <v>6</v>
      </c>
      <c r="K5019" s="29" t="str">
        <f>UnitName</f>
        <v>Plot</v>
      </c>
      <c r="L5019" s="30">
        <v>6</v>
      </c>
    </row>
    <row r="5020" spans="2:12" ht="13" x14ac:dyDescent="0.3">
      <c r="B5020" s="29" t="str">
        <f>BlockName</f>
        <v>Name</v>
      </c>
      <c r="C5020" s="30" t="s">
        <v>56</v>
      </c>
      <c r="E5020" s="29" t="str">
        <f>BlockName</f>
        <v>Name</v>
      </c>
      <c r="F5020" s="30" t="s">
        <v>56</v>
      </c>
      <c r="H5020" s="29" t="str">
        <f>BlockName</f>
        <v>Name</v>
      </c>
      <c r="I5020" s="30" t="s">
        <v>56</v>
      </c>
      <c r="K5020" s="29" t="str">
        <f>BlockName</f>
        <v>Name</v>
      </c>
      <c r="L5020" s="30" t="s">
        <v>56</v>
      </c>
    </row>
    <row r="5021" spans="2:12" ht="13" x14ac:dyDescent="0.3">
      <c r="B5021" s="29" t="str">
        <f>Factor2Name</f>
        <v>Variety</v>
      </c>
      <c r="C5021" s="30" t="s">
        <v>46</v>
      </c>
      <c r="E5021" s="29" t="str">
        <f>Factor2Name</f>
        <v>Variety</v>
      </c>
      <c r="F5021" s="30" t="s">
        <v>46</v>
      </c>
      <c r="H5021" s="29" t="str">
        <f>Factor2Name</f>
        <v>Variety</v>
      </c>
      <c r="I5021" s="30" t="s">
        <v>46</v>
      </c>
      <c r="K5021" s="29" t="str">
        <f>Factor2Name</f>
        <v>Variety</v>
      </c>
      <c r="L5021" s="30" t="s">
        <v>46</v>
      </c>
    </row>
    <row r="5022" spans="2:12" ht="13" x14ac:dyDescent="0.3">
      <c r="B5022" s="29" t="str">
        <f>Factor3Name</f>
        <v>Fertiliser</v>
      </c>
      <c r="C5022" s="30" t="s">
        <v>45</v>
      </c>
      <c r="E5022" s="29" t="str">
        <f>Factor3Name</f>
        <v>Fertiliser</v>
      </c>
      <c r="F5022" s="30" t="s">
        <v>45</v>
      </c>
      <c r="H5022" s="29" t="str">
        <f>Factor3Name</f>
        <v>Fertiliser</v>
      </c>
      <c r="I5022" s="30" t="s">
        <v>45</v>
      </c>
      <c r="K5022" s="29" t="str">
        <f>Factor3Name</f>
        <v>Fertiliser</v>
      </c>
      <c r="L5022" s="30" t="s">
        <v>45</v>
      </c>
    </row>
    <row r="5023" spans="2:12" ht="13" x14ac:dyDescent="0.3">
      <c r="B5023" s="29" t="str">
        <f>Factor1Name</f>
        <v>Weeding</v>
      </c>
      <c r="C5023" s="30" t="s">
        <v>51</v>
      </c>
      <c r="E5023" s="29" t="str">
        <f>Factor1Name</f>
        <v>Weeding</v>
      </c>
      <c r="F5023" s="30" t="s">
        <v>51</v>
      </c>
      <c r="H5023" s="29" t="str">
        <f>Factor1Name</f>
        <v>Weeding</v>
      </c>
      <c r="I5023" s="30" t="s">
        <v>51</v>
      </c>
      <c r="K5023" s="29" t="str">
        <f>Factor1Name</f>
        <v>Weeding</v>
      </c>
      <c r="L5023" s="30" t="s">
        <v>51</v>
      </c>
    </row>
    <row r="5024" spans="2:12" ht="13" x14ac:dyDescent="0.3">
      <c r="B5024" s="25" t="s">
        <v>14</v>
      </c>
      <c r="C5024" s="26">
        <v>1006.2</v>
      </c>
      <c r="E5024" s="25" t="s">
        <v>14</v>
      </c>
      <c r="F5024" s="26">
        <v>1019.9</v>
      </c>
      <c r="H5024" s="25" t="s">
        <v>14</v>
      </c>
      <c r="I5024" s="26">
        <v>983.1</v>
      </c>
      <c r="K5024" s="25" t="s">
        <v>14</v>
      </c>
      <c r="L5024" s="26">
        <v>935.8</v>
      </c>
    </row>
    <row r="5026" spans="2:12" ht="13" x14ac:dyDescent="0.3">
      <c r="B5026" s="27" t="s">
        <v>3</v>
      </c>
      <c r="C5026" s="28">
        <v>2017</v>
      </c>
      <c r="E5026" s="27" t="s">
        <v>3</v>
      </c>
      <c r="F5026" s="28">
        <v>2017</v>
      </c>
      <c r="H5026" s="27" t="s">
        <v>3</v>
      </c>
      <c r="I5026" s="28">
        <v>2017</v>
      </c>
      <c r="K5026" s="27" t="s">
        <v>3</v>
      </c>
      <c r="L5026" s="28">
        <v>2017</v>
      </c>
    </row>
    <row r="5027" spans="2:12" ht="13" x14ac:dyDescent="0.3">
      <c r="B5027" s="29" t="str">
        <f>UnitName</f>
        <v>Plot</v>
      </c>
      <c r="C5027" s="30">
        <v>6</v>
      </c>
      <c r="E5027" s="29" t="str">
        <f>UnitName</f>
        <v>Plot</v>
      </c>
      <c r="F5027" s="30">
        <v>6</v>
      </c>
      <c r="H5027" s="29" t="str">
        <f>UnitName</f>
        <v>Plot</v>
      </c>
      <c r="I5027" s="30">
        <v>6</v>
      </c>
      <c r="K5027" s="29" t="str">
        <f>UnitName</f>
        <v>Plot</v>
      </c>
      <c r="L5027" s="30">
        <v>6</v>
      </c>
    </row>
    <row r="5028" spans="2:12" ht="13" x14ac:dyDescent="0.3">
      <c r="B5028" s="29" t="str">
        <f>BlockName</f>
        <v>Name</v>
      </c>
      <c r="C5028" s="30" t="s">
        <v>56</v>
      </c>
      <c r="E5028" s="29" t="str">
        <f>BlockName</f>
        <v>Name</v>
      </c>
      <c r="F5028" s="30" t="s">
        <v>56</v>
      </c>
      <c r="H5028" s="29" t="str">
        <f>BlockName</f>
        <v>Name</v>
      </c>
      <c r="I5028" s="30" t="s">
        <v>56</v>
      </c>
      <c r="K5028" s="29" t="str">
        <f>BlockName</f>
        <v>Name</v>
      </c>
      <c r="L5028" s="30" t="s">
        <v>56</v>
      </c>
    </row>
    <row r="5029" spans="2:12" ht="13" x14ac:dyDescent="0.3">
      <c r="B5029" s="29" t="str">
        <f>Factor2Name</f>
        <v>Variety</v>
      </c>
      <c r="C5029" s="30" t="s">
        <v>46</v>
      </c>
      <c r="E5029" s="29" t="str">
        <f>Factor2Name</f>
        <v>Variety</v>
      </c>
      <c r="F5029" s="30" t="s">
        <v>46</v>
      </c>
      <c r="H5029" s="29" t="str">
        <f>Factor2Name</f>
        <v>Variety</v>
      </c>
      <c r="I5029" s="30" t="s">
        <v>46</v>
      </c>
      <c r="K5029" s="29" t="str">
        <f>Factor2Name</f>
        <v>Variety</v>
      </c>
      <c r="L5029" s="30" t="s">
        <v>46</v>
      </c>
    </row>
    <row r="5030" spans="2:12" ht="13" x14ac:dyDescent="0.3">
      <c r="B5030" s="29" t="str">
        <f>Factor3Name</f>
        <v>Fertiliser</v>
      </c>
      <c r="C5030" s="30" t="s">
        <v>45</v>
      </c>
      <c r="E5030" s="29" t="str">
        <f>Factor3Name</f>
        <v>Fertiliser</v>
      </c>
      <c r="F5030" s="30" t="s">
        <v>45</v>
      </c>
      <c r="H5030" s="29" t="str">
        <f>Factor3Name</f>
        <v>Fertiliser</v>
      </c>
      <c r="I5030" s="30" t="s">
        <v>45</v>
      </c>
      <c r="K5030" s="29" t="str">
        <f>Factor3Name</f>
        <v>Fertiliser</v>
      </c>
      <c r="L5030" s="30" t="s">
        <v>45</v>
      </c>
    </row>
    <row r="5031" spans="2:12" ht="13" x14ac:dyDescent="0.3">
      <c r="B5031" s="29" t="str">
        <f>Factor1Name</f>
        <v>Weeding</v>
      </c>
      <c r="C5031" s="30" t="s">
        <v>51</v>
      </c>
      <c r="E5031" s="29" t="str">
        <f>Factor1Name</f>
        <v>Weeding</v>
      </c>
      <c r="F5031" s="30" t="s">
        <v>51</v>
      </c>
      <c r="H5031" s="29" t="str">
        <f>Factor1Name</f>
        <v>Weeding</v>
      </c>
      <c r="I5031" s="30" t="s">
        <v>51</v>
      </c>
      <c r="K5031" s="29" t="str">
        <f>Factor1Name</f>
        <v>Weeding</v>
      </c>
      <c r="L5031" s="30" t="s">
        <v>51</v>
      </c>
    </row>
    <row r="5032" spans="2:12" ht="13" x14ac:dyDescent="0.3">
      <c r="B5032" s="25" t="s">
        <v>14</v>
      </c>
      <c r="C5032" s="26">
        <v>946.8</v>
      </c>
      <c r="E5032" s="25" t="s">
        <v>14</v>
      </c>
      <c r="F5032" s="26">
        <v>1016.4</v>
      </c>
      <c r="H5032" s="25" t="s">
        <v>14</v>
      </c>
      <c r="I5032" s="26">
        <v>1088.5999999999999</v>
      </c>
      <c r="K5032" s="25" t="s">
        <v>14</v>
      </c>
      <c r="L5032" s="26">
        <v>963.5</v>
      </c>
    </row>
    <row r="5034" spans="2:12" ht="13" x14ac:dyDescent="0.3">
      <c r="B5034" s="27" t="s">
        <v>3</v>
      </c>
      <c r="C5034" s="28">
        <v>2017</v>
      </c>
      <c r="E5034" s="27" t="s">
        <v>3</v>
      </c>
      <c r="F5034" s="28">
        <v>2017</v>
      </c>
      <c r="H5034" s="27" t="s">
        <v>3</v>
      </c>
      <c r="I5034" s="28">
        <v>2017</v>
      </c>
      <c r="K5034" s="27" t="s">
        <v>3</v>
      </c>
      <c r="L5034" s="28">
        <v>2017</v>
      </c>
    </row>
    <row r="5035" spans="2:12" ht="13" x14ac:dyDescent="0.3">
      <c r="B5035" s="29" t="str">
        <f>UnitName</f>
        <v>Plot</v>
      </c>
      <c r="C5035" s="30">
        <v>6</v>
      </c>
      <c r="E5035" s="29" t="str">
        <f>UnitName</f>
        <v>Plot</v>
      </c>
      <c r="F5035" s="30">
        <v>6</v>
      </c>
      <c r="H5035" s="29" t="str">
        <f>UnitName</f>
        <v>Plot</v>
      </c>
      <c r="I5035" s="30">
        <v>6</v>
      </c>
      <c r="K5035" s="29" t="str">
        <f>UnitName</f>
        <v>Plot</v>
      </c>
      <c r="L5035" s="30">
        <v>6</v>
      </c>
    </row>
    <row r="5036" spans="2:12" ht="13" x14ac:dyDescent="0.3">
      <c r="B5036" s="29" t="str">
        <f>BlockName</f>
        <v>Name</v>
      </c>
      <c r="C5036" s="30" t="s">
        <v>56</v>
      </c>
      <c r="E5036" s="29" t="str">
        <f>BlockName</f>
        <v>Name</v>
      </c>
      <c r="F5036" s="30" t="s">
        <v>56</v>
      </c>
      <c r="H5036" s="29" t="str">
        <f>BlockName</f>
        <v>Name</v>
      </c>
      <c r="I5036" s="30" t="s">
        <v>56</v>
      </c>
      <c r="K5036" s="29" t="str">
        <f>BlockName</f>
        <v>Name</v>
      </c>
      <c r="L5036" s="30" t="s">
        <v>56</v>
      </c>
    </row>
    <row r="5037" spans="2:12" ht="13" x14ac:dyDescent="0.3">
      <c r="B5037" s="29" t="str">
        <f>Factor2Name</f>
        <v>Variety</v>
      </c>
      <c r="C5037" s="30" t="s">
        <v>46</v>
      </c>
      <c r="E5037" s="29" t="str">
        <f>Factor2Name</f>
        <v>Variety</v>
      </c>
      <c r="F5037" s="30" t="s">
        <v>46</v>
      </c>
      <c r="H5037" s="29" t="str">
        <f>Factor2Name</f>
        <v>Variety</v>
      </c>
      <c r="I5037" s="30" t="s">
        <v>46</v>
      </c>
      <c r="K5037" s="29" t="str">
        <f>Factor2Name</f>
        <v>Variety</v>
      </c>
      <c r="L5037" s="30" t="s">
        <v>46</v>
      </c>
    </row>
    <row r="5038" spans="2:12" ht="13" x14ac:dyDescent="0.3">
      <c r="B5038" s="29" t="str">
        <f>Factor3Name</f>
        <v>Fertiliser</v>
      </c>
      <c r="C5038" s="30" t="s">
        <v>45</v>
      </c>
      <c r="E5038" s="29" t="str">
        <f>Factor3Name</f>
        <v>Fertiliser</v>
      </c>
      <c r="F5038" s="30" t="s">
        <v>45</v>
      </c>
      <c r="H5038" s="29" t="str">
        <f>Factor3Name</f>
        <v>Fertiliser</v>
      </c>
      <c r="I5038" s="30" t="s">
        <v>45</v>
      </c>
      <c r="K5038" s="29" t="str">
        <f>Factor3Name</f>
        <v>Fertiliser</v>
      </c>
      <c r="L5038" s="30" t="s">
        <v>45</v>
      </c>
    </row>
    <row r="5039" spans="2:12" ht="13" x14ac:dyDescent="0.3">
      <c r="B5039" s="29" t="str">
        <f>Factor1Name</f>
        <v>Weeding</v>
      </c>
      <c r="C5039" s="30" t="s">
        <v>51</v>
      </c>
      <c r="E5039" s="29" t="str">
        <f>Factor1Name</f>
        <v>Weeding</v>
      </c>
      <c r="F5039" s="30" t="s">
        <v>51</v>
      </c>
      <c r="H5039" s="29" t="str">
        <f>Factor1Name</f>
        <v>Weeding</v>
      </c>
      <c r="I5039" s="30" t="s">
        <v>51</v>
      </c>
      <c r="K5039" s="29" t="str">
        <f>Factor1Name</f>
        <v>Weeding</v>
      </c>
      <c r="L5039" s="30" t="s">
        <v>51</v>
      </c>
    </row>
    <row r="5040" spans="2:12" ht="13" x14ac:dyDescent="0.3">
      <c r="B5040" s="25" t="s">
        <v>14</v>
      </c>
      <c r="C5040" s="26">
        <v>1012.2</v>
      </c>
      <c r="E5040" s="25" t="s">
        <v>14</v>
      </c>
      <c r="F5040" s="26">
        <v>982.9</v>
      </c>
      <c r="H5040" s="25" t="s">
        <v>14</v>
      </c>
      <c r="I5040" s="26">
        <v>1025.3</v>
      </c>
      <c r="K5040" s="25" t="s">
        <v>14</v>
      </c>
      <c r="L5040" s="26">
        <v>858.1</v>
      </c>
    </row>
    <row r="5042" spans="2:12" ht="13" x14ac:dyDescent="0.3">
      <c r="B5042" s="27" t="s">
        <v>3</v>
      </c>
      <c r="C5042" s="28">
        <v>2017</v>
      </c>
      <c r="E5042" s="27" t="s">
        <v>3</v>
      </c>
      <c r="F5042" s="28">
        <v>2017</v>
      </c>
      <c r="H5042" s="27" t="s">
        <v>3</v>
      </c>
      <c r="I5042" s="28">
        <v>2017</v>
      </c>
      <c r="K5042" s="27" t="s">
        <v>3</v>
      </c>
      <c r="L5042" s="28">
        <v>2017</v>
      </c>
    </row>
    <row r="5043" spans="2:12" ht="13" x14ac:dyDescent="0.3">
      <c r="B5043" s="29" t="str">
        <f>UnitName</f>
        <v>Plot</v>
      </c>
      <c r="C5043" s="30">
        <v>1</v>
      </c>
      <c r="E5043" s="29" t="str">
        <f>UnitName</f>
        <v>Plot</v>
      </c>
      <c r="F5043" s="30">
        <v>1</v>
      </c>
      <c r="H5043" s="29" t="str">
        <f>UnitName</f>
        <v>Plot</v>
      </c>
      <c r="I5043" s="30">
        <v>1</v>
      </c>
      <c r="K5043" s="29" t="str">
        <f>UnitName</f>
        <v>Plot</v>
      </c>
      <c r="L5043" s="30">
        <v>1</v>
      </c>
    </row>
    <row r="5044" spans="2:12" ht="13" x14ac:dyDescent="0.3">
      <c r="B5044" s="29" t="str">
        <f>BlockName</f>
        <v>Name</v>
      </c>
      <c r="C5044" s="30" t="s">
        <v>56</v>
      </c>
      <c r="E5044" s="29" t="str">
        <f>BlockName</f>
        <v>Name</v>
      </c>
      <c r="F5044" s="30" t="s">
        <v>56</v>
      </c>
      <c r="H5044" s="29" t="str">
        <f>BlockName</f>
        <v>Name</v>
      </c>
      <c r="I5044" s="30" t="s">
        <v>56</v>
      </c>
      <c r="K5044" s="29" t="str">
        <f>BlockName</f>
        <v>Name</v>
      </c>
      <c r="L5044" s="30" t="s">
        <v>56</v>
      </c>
    </row>
    <row r="5045" spans="2:12" ht="13" x14ac:dyDescent="0.3">
      <c r="B5045" s="29" t="str">
        <f>Factor2Name</f>
        <v>Variety</v>
      </c>
      <c r="C5045" s="30" t="s">
        <v>46</v>
      </c>
      <c r="E5045" s="29" t="str">
        <f>Factor2Name</f>
        <v>Variety</v>
      </c>
      <c r="F5045" s="30" t="s">
        <v>46</v>
      </c>
      <c r="H5045" s="29" t="str">
        <f>Factor2Name</f>
        <v>Variety</v>
      </c>
      <c r="I5045" s="30" t="s">
        <v>46</v>
      </c>
      <c r="K5045" s="29" t="str">
        <f>Factor2Name</f>
        <v>Variety</v>
      </c>
      <c r="L5045" s="30" t="s">
        <v>46</v>
      </c>
    </row>
    <row r="5046" spans="2:12" ht="13" x14ac:dyDescent="0.3">
      <c r="B5046" s="29" t="str">
        <f>Factor3Name</f>
        <v>Fertiliser</v>
      </c>
      <c r="C5046" s="30" t="s">
        <v>38</v>
      </c>
      <c r="E5046" s="29" t="str">
        <f>Factor3Name</f>
        <v>Fertiliser</v>
      </c>
      <c r="F5046" s="30" t="s">
        <v>38</v>
      </c>
      <c r="H5046" s="29" t="str">
        <f>Factor3Name</f>
        <v>Fertiliser</v>
      </c>
      <c r="I5046" s="30" t="s">
        <v>38</v>
      </c>
      <c r="K5046" s="29" t="str">
        <f>Factor3Name</f>
        <v>Fertiliser</v>
      </c>
      <c r="L5046" s="30" t="s">
        <v>38</v>
      </c>
    </row>
    <row r="5047" spans="2:12" ht="13" x14ac:dyDescent="0.3">
      <c r="B5047" s="29" t="str">
        <f>Factor1Name</f>
        <v>Weeding</v>
      </c>
      <c r="C5047" s="30" t="s">
        <v>51</v>
      </c>
      <c r="E5047" s="29" t="str">
        <f>Factor1Name</f>
        <v>Weeding</v>
      </c>
      <c r="F5047" s="30" t="s">
        <v>51</v>
      </c>
      <c r="H5047" s="29" t="str">
        <f>Factor1Name</f>
        <v>Weeding</v>
      </c>
      <c r="I5047" s="30" t="s">
        <v>51</v>
      </c>
      <c r="K5047" s="29" t="str">
        <f>Factor1Name</f>
        <v>Weeding</v>
      </c>
      <c r="L5047" s="30" t="s">
        <v>51</v>
      </c>
    </row>
    <row r="5048" spans="2:12" ht="13" x14ac:dyDescent="0.3">
      <c r="B5048" s="25" t="s">
        <v>14</v>
      </c>
      <c r="C5048" s="26">
        <v>971.5</v>
      </c>
      <c r="E5048" s="25" t="s">
        <v>14</v>
      </c>
      <c r="F5048" s="26">
        <v>902</v>
      </c>
      <c r="H5048" s="25" t="s">
        <v>14</v>
      </c>
      <c r="I5048" s="26">
        <v>1132.8</v>
      </c>
      <c r="K5048" s="25" t="s">
        <v>14</v>
      </c>
      <c r="L5048" s="26">
        <v>1126.7</v>
      </c>
    </row>
    <row r="5050" spans="2:12" ht="13" x14ac:dyDescent="0.3">
      <c r="B5050" s="27" t="s">
        <v>3</v>
      </c>
      <c r="C5050" s="28">
        <v>2017</v>
      </c>
      <c r="E5050" s="27" t="s">
        <v>3</v>
      </c>
      <c r="F5050" s="28">
        <v>2017</v>
      </c>
      <c r="H5050" s="27" t="s">
        <v>3</v>
      </c>
      <c r="I5050" s="28">
        <v>2017</v>
      </c>
      <c r="K5050" s="27" t="s">
        <v>3</v>
      </c>
      <c r="L5050" s="28">
        <v>2017</v>
      </c>
    </row>
    <row r="5051" spans="2:12" ht="13" x14ac:dyDescent="0.3">
      <c r="B5051" s="29" t="str">
        <f>UnitName</f>
        <v>Plot</v>
      </c>
      <c r="C5051" s="30">
        <v>1</v>
      </c>
      <c r="E5051" s="29" t="str">
        <f>UnitName</f>
        <v>Plot</v>
      </c>
      <c r="F5051" s="30">
        <v>1</v>
      </c>
      <c r="H5051" s="29" t="str">
        <f>UnitName</f>
        <v>Plot</v>
      </c>
      <c r="I5051" s="30">
        <v>1</v>
      </c>
      <c r="K5051" s="29" t="str">
        <f>UnitName</f>
        <v>Plot</v>
      </c>
      <c r="L5051" s="30">
        <v>1</v>
      </c>
    </row>
    <row r="5052" spans="2:12" ht="13" x14ac:dyDescent="0.3">
      <c r="B5052" s="29" t="str">
        <f>BlockName</f>
        <v>Name</v>
      </c>
      <c r="C5052" s="30" t="s">
        <v>56</v>
      </c>
      <c r="E5052" s="29" t="str">
        <f>BlockName</f>
        <v>Name</v>
      </c>
      <c r="F5052" s="30" t="s">
        <v>56</v>
      </c>
      <c r="H5052" s="29" t="str">
        <f>BlockName</f>
        <v>Name</v>
      </c>
      <c r="I5052" s="30" t="s">
        <v>56</v>
      </c>
      <c r="K5052" s="29" t="str">
        <f>BlockName</f>
        <v>Name</v>
      </c>
      <c r="L5052" s="30" t="s">
        <v>56</v>
      </c>
    </row>
    <row r="5053" spans="2:12" ht="13" x14ac:dyDescent="0.3">
      <c r="B5053" s="29" t="str">
        <f>Factor2Name</f>
        <v>Variety</v>
      </c>
      <c r="C5053" s="30" t="s">
        <v>46</v>
      </c>
      <c r="E5053" s="29" t="str">
        <f>Factor2Name</f>
        <v>Variety</v>
      </c>
      <c r="F5053" s="30" t="s">
        <v>46</v>
      </c>
      <c r="H5053" s="29" t="str">
        <f>Factor2Name</f>
        <v>Variety</v>
      </c>
      <c r="I5053" s="30" t="s">
        <v>46</v>
      </c>
      <c r="K5053" s="29" t="str">
        <f>Factor2Name</f>
        <v>Variety</v>
      </c>
      <c r="L5053" s="30" t="s">
        <v>46</v>
      </c>
    </row>
    <row r="5054" spans="2:12" ht="13" x14ac:dyDescent="0.3">
      <c r="B5054" s="29" t="str">
        <f>Factor3Name</f>
        <v>Fertiliser</v>
      </c>
      <c r="C5054" s="30" t="s">
        <v>38</v>
      </c>
      <c r="E5054" s="29" t="str">
        <f>Factor3Name</f>
        <v>Fertiliser</v>
      </c>
      <c r="F5054" s="30" t="s">
        <v>38</v>
      </c>
      <c r="H5054" s="29" t="str">
        <f>Factor3Name</f>
        <v>Fertiliser</v>
      </c>
      <c r="I5054" s="30" t="s">
        <v>38</v>
      </c>
      <c r="K5054" s="29" t="str">
        <f>Factor3Name</f>
        <v>Fertiliser</v>
      </c>
      <c r="L5054" s="30" t="s">
        <v>38</v>
      </c>
    </row>
    <row r="5055" spans="2:12" ht="13" x14ac:dyDescent="0.3">
      <c r="B5055" s="29" t="str">
        <f>Factor1Name</f>
        <v>Weeding</v>
      </c>
      <c r="C5055" s="30" t="s">
        <v>51</v>
      </c>
      <c r="E5055" s="29" t="str">
        <f>Factor1Name</f>
        <v>Weeding</v>
      </c>
      <c r="F5055" s="30" t="s">
        <v>51</v>
      </c>
      <c r="H5055" s="29" t="str">
        <f>Factor1Name</f>
        <v>Weeding</v>
      </c>
      <c r="I5055" s="30" t="s">
        <v>51</v>
      </c>
      <c r="K5055" s="29" t="str">
        <f>Factor1Name</f>
        <v>Weeding</v>
      </c>
      <c r="L5055" s="30" t="s">
        <v>51</v>
      </c>
    </row>
    <row r="5056" spans="2:12" ht="13" x14ac:dyDescent="0.3">
      <c r="B5056" s="25" t="s">
        <v>14</v>
      </c>
      <c r="C5056" s="26">
        <v>1163.9000000000001</v>
      </c>
      <c r="E5056" s="25" t="s">
        <v>14</v>
      </c>
      <c r="F5056" s="26">
        <v>1043.9000000000001</v>
      </c>
      <c r="H5056" s="25" t="s">
        <v>14</v>
      </c>
      <c r="I5056" s="26">
        <v>851</v>
      </c>
      <c r="K5056" s="25" t="s">
        <v>14</v>
      </c>
      <c r="L5056" s="26">
        <v>1033.9000000000001</v>
      </c>
    </row>
    <row r="5058" spans="2:12" ht="13" x14ac:dyDescent="0.3">
      <c r="B5058" s="27" t="s">
        <v>3</v>
      </c>
      <c r="C5058" s="28">
        <v>2017</v>
      </c>
      <c r="E5058" s="27" t="s">
        <v>3</v>
      </c>
      <c r="F5058" s="28">
        <v>2017</v>
      </c>
      <c r="H5058" s="27" t="s">
        <v>3</v>
      </c>
      <c r="I5058" s="28">
        <v>2017</v>
      </c>
      <c r="K5058" s="27" t="s">
        <v>3</v>
      </c>
      <c r="L5058" s="28">
        <v>2017</v>
      </c>
    </row>
    <row r="5059" spans="2:12" ht="13" x14ac:dyDescent="0.3">
      <c r="B5059" s="29" t="str">
        <f>UnitName</f>
        <v>Plot</v>
      </c>
      <c r="C5059" s="30">
        <v>1</v>
      </c>
      <c r="E5059" s="29" t="str">
        <f>UnitName</f>
        <v>Plot</v>
      </c>
      <c r="F5059" s="30">
        <v>1</v>
      </c>
      <c r="H5059" s="29" t="str">
        <f>UnitName</f>
        <v>Plot</v>
      </c>
      <c r="I5059" s="30">
        <v>1</v>
      </c>
      <c r="K5059" s="29" t="str">
        <f>UnitName</f>
        <v>Plot</v>
      </c>
      <c r="L5059" s="30">
        <v>1</v>
      </c>
    </row>
    <row r="5060" spans="2:12" ht="13" x14ac:dyDescent="0.3">
      <c r="B5060" s="29" t="str">
        <f>BlockName</f>
        <v>Name</v>
      </c>
      <c r="C5060" s="30" t="s">
        <v>56</v>
      </c>
      <c r="E5060" s="29" t="str">
        <f>BlockName</f>
        <v>Name</v>
      </c>
      <c r="F5060" s="30" t="s">
        <v>56</v>
      </c>
      <c r="H5060" s="29" t="str">
        <f>BlockName</f>
        <v>Name</v>
      </c>
      <c r="I5060" s="30" t="s">
        <v>56</v>
      </c>
      <c r="K5060" s="29" t="str">
        <f>BlockName</f>
        <v>Name</v>
      </c>
      <c r="L5060" s="30" t="s">
        <v>56</v>
      </c>
    </row>
    <row r="5061" spans="2:12" ht="13" x14ac:dyDescent="0.3">
      <c r="B5061" s="29" t="str">
        <f>Factor2Name</f>
        <v>Variety</v>
      </c>
      <c r="C5061" s="30" t="s">
        <v>46</v>
      </c>
      <c r="E5061" s="29" t="str">
        <f>Factor2Name</f>
        <v>Variety</v>
      </c>
      <c r="F5061" s="30" t="s">
        <v>46</v>
      </c>
      <c r="H5061" s="29" t="str">
        <f>Factor2Name</f>
        <v>Variety</v>
      </c>
      <c r="I5061" s="30" t="s">
        <v>46</v>
      </c>
      <c r="K5061" s="29" t="str">
        <f>Factor2Name</f>
        <v>Variety</v>
      </c>
      <c r="L5061" s="30" t="s">
        <v>46</v>
      </c>
    </row>
    <row r="5062" spans="2:12" ht="13" x14ac:dyDescent="0.3">
      <c r="B5062" s="29" t="str">
        <f>Factor3Name</f>
        <v>Fertiliser</v>
      </c>
      <c r="C5062" s="30" t="s">
        <v>38</v>
      </c>
      <c r="E5062" s="29" t="str">
        <f>Factor3Name</f>
        <v>Fertiliser</v>
      </c>
      <c r="F5062" s="30" t="s">
        <v>38</v>
      </c>
      <c r="H5062" s="29" t="str">
        <f>Factor3Name</f>
        <v>Fertiliser</v>
      </c>
      <c r="I5062" s="30" t="s">
        <v>38</v>
      </c>
      <c r="K5062" s="29" t="str">
        <f>Factor3Name</f>
        <v>Fertiliser</v>
      </c>
      <c r="L5062" s="30" t="s">
        <v>38</v>
      </c>
    </row>
    <row r="5063" spans="2:12" ht="13" x14ac:dyDescent="0.3">
      <c r="B5063" s="29" t="str">
        <f>Factor1Name</f>
        <v>Weeding</v>
      </c>
      <c r="C5063" s="30" t="s">
        <v>51</v>
      </c>
      <c r="E5063" s="29" t="str">
        <f>Factor1Name</f>
        <v>Weeding</v>
      </c>
      <c r="F5063" s="30" t="s">
        <v>51</v>
      </c>
      <c r="H5063" s="29" t="str">
        <f>Factor1Name</f>
        <v>Weeding</v>
      </c>
      <c r="I5063" s="30" t="s">
        <v>51</v>
      </c>
      <c r="K5063" s="29" t="str">
        <f>Factor1Name</f>
        <v>Weeding</v>
      </c>
      <c r="L5063" s="30" t="s">
        <v>51</v>
      </c>
    </row>
    <row r="5064" spans="2:12" ht="13" x14ac:dyDescent="0.3">
      <c r="B5064" s="25" t="s">
        <v>14</v>
      </c>
      <c r="C5064" s="26">
        <v>960.1</v>
      </c>
      <c r="E5064" s="25" t="s">
        <v>14</v>
      </c>
      <c r="F5064" s="26">
        <v>1145.8</v>
      </c>
      <c r="H5064" s="25" t="s">
        <v>14</v>
      </c>
      <c r="I5064" s="26">
        <v>919.4</v>
      </c>
      <c r="K5064" s="25" t="s">
        <v>14</v>
      </c>
      <c r="L5064" s="26">
        <v>1054.7</v>
      </c>
    </row>
    <row r="5066" spans="2:12" ht="13" x14ac:dyDescent="0.3">
      <c r="B5066" s="27" t="s">
        <v>3</v>
      </c>
      <c r="C5066" s="28">
        <v>2017</v>
      </c>
      <c r="E5066" s="27" t="s">
        <v>3</v>
      </c>
      <c r="F5066" s="28">
        <v>2017</v>
      </c>
      <c r="H5066" s="27" t="s">
        <v>3</v>
      </c>
      <c r="I5066" s="28">
        <v>2017</v>
      </c>
      <c r="K5066" s="27" t="s">
        <v>3</v>
      </c>
      <c r="L5066" s="28">
        <v>2017</v>
      </c>
    </row>
    <row r="5067" spans="2:12" ht="13" x14ac:dyDescent="0.3">
      <c r="B5067" s="29" t="str">
        <f>UnitName</f>
        <v>Plot</v>
      </c>
      <c r="C5067" s="30">
        <v>1</v>
      </c>
      <c r="E5067" s="29" t="str">
        <f>UnitName</f>
        <v>Plot</v>
      </c>
      <c r="F5067" s="30">
        <v>1</v>
      </c>
      <c r="H5067" s="29" t="str">
        <f>UnitName</f>
        <v>Plot</v>
      </c>
      <c r="I5067" s="30">
        <v>1</v>
      </c>
      <c r="K5067" s="29" t="str">
        <f>UnitName</f>
        <v>Plot</v>
      </c>
      <c r="L5067" s="30">
        <v>1</v>
      </c>
    </row>
    <row r="5068" spans="2:12" ht="13" x14ac:dyDescent="0.3">
      <c r="B5068" s="29" t="str">
        <f>BlockName</f>
        <v>Name</v>
      </c>
      <c r="C5068" s="30" t="s">
        <v>56</v>
      </c>
      <c r="E5068" s="29" t="str">
        <f>BlockName</f>
        <v>Name</v>
      </c>
      <c r="F5068" s="30" t="s">
        <v>56</v>
      </c>
      <c r="H5068" s="29" t="str">
        <f>BlockName</f>
        <v>Name</v>
      </c>
      <c r="I5068" s="30" t="s">
        <v>56</v>
      </c>
      <c r="K5068" s="29" t="str">
        <f>BlockName</f>
        <v>Name</v>
      </c>
      <c r="L5068" s="30" t="s">
        <v>56</v>
      </c>
    </row>
    <row r="5069" spans="2:12" ht="13" x14ac:dyDescent="0.3">
      <c r="B5069" s="29" t="str">
        <f>Factor2Name</f>
        <v>Variety</v>
      </c>
      <c r="C5069" s="30" t="s">
        <v>46</v>
      </c>
      <c r="E5069" s="29" t="str">
        <f>Factor2Name</f>
        <v>Variety</v>
      </c>
      <c r="F5069" s="30" t="s">
        <v>46</v>
      </c>
      <c r="H5069" s="29" t="str">
        <f>Factor2Name</f>
        <v>Variety</v>
      </c>
      <c r="I5069" s="30" t="s">
        <v>46</v>
      </c>
      <c r="K5069" s="29" t="str">
        <f>Factor2Name</f>
        <v>Variety</v>
      </c>
      <c r="L5069" s="30" t="s">
        <v>46</v>
      </c>
    </row>
    <row r="5070" spans="2:12" ht="13" x14ac:dyDescent="0.3">
      <c r="B5070" s="29" t="str">
        <f>Factor3Name</f>
        <v>Fertiliser</v>
      </c>
      <c r="C5070" s="30" t="s">
        <v>38</v>
      </c>
      <c r="E5070" s="29" t="str">
        <f>Factor3Name</f>
        <v>Fertiliser</v>
      </c>
      <c r="F5070" s="30" t="s">
        <v>38</v>
      </c>
      <c r="H5070" s="29" t="str">
        <f>Factor3Name</f>
        <v>Fertiliser</v>
      </c>
      <c r="I5070" s="30" t="s">
        <v>38</v>
      </c>
      <c r="K5070" s="29" t="str">
        <f>Factor3Name</f>
        <v>Fertiliser</v>
      </c>
      <c r="L5070" s="30" t="s">
        <v>38</v>
      </c>
    </row>
    <row r="5071" spans="2:12" ht="13" x14ac:dyDescent="0.3">
      <c r="B5071" s="29" t="str">
        <f>Factor1Name</f>
        <v>Weeding</v>
      </c>
      <c r="C5071" s="30" t="s">
        <v>51</v>
      </c>
      <c r="E5071" s="29" t="str">
        <f>Factor1Name</f>
        <v>Weeding</v>
      </c>
      <c r="F5071" s="30" t="s">
        <v>51</v>
      </c>
      <c r="H5071" s="29" t="str">
        <f>Factor1Name</f>
        <v>Weeding</v>
      </c>
      <c r="I5071" s="30" t="s">
        <v>51</v>
      </c>
      <c r="K5071" s="29" t="str">
        <f>Factor1Name</f>
        <v>Weeding</v>
      </c>
      <c r="L5071" s="30" t="s">
        <v>51</v>
      </c>
    </row>
    <row r="5072" spans="2:12" ht="13" x14ac:dyDescent="0.3">
      <c r="B5072" s="25" t="s">
        <v>14</v>
      </c>
      <c r="C5072" s="26">
        <v>1111.0999999999999</v>
      </c>
      <c r="E5072" s="25" t="s">
        <v>14</v>
      </c>
      <c r="F5072" s="26">
        <v>967.7</v>
      </c>
      <c r="H5072" s="25" t="s">
        <v>14</v>
      </c>
      <c r="I5072" s="26">
        <v>865.9</v>
      </c>
      <c r="K5072" s="25" t="s">
        <v>14</v>
      </c>
      <c r="L5072" s="26">
        <v>1043.3</v>
      </c>
    </row>
    <row r="5074" spans="2:12" ht="13" x14ac:dyDescent="0.3">
      <c r="B5074" s="27" t="s">
        <v>3</v>
      </c>
      <c r="C5074" s="28">
        <v>2017</v>
      </c>
      <c r="E5074" s="27" t="s">
        <v>3</v>
      </c>
      <c r="F5074" s="28">
        <v>2017</v>
      </c>
      <c r="H5074" s="27" t="s">
        <v>3</v>
      </c>
      <c r="I5074" s="28">
        <v>2017</v>
      </c>
      <c r="K5074" s="27" t="s">
        <v>3</v>
      </c>
      <c r="L5074" s="28">
        <v>2017</v>
      </c>
    </row>
    <row r="5075" spans="2:12" ht="13" x14ac:dyDescent="0.3">
      <c r="B5075" s="29" t="str">
        <f>UnitName</f>
        <v>Plot</v>
      </c>
      <c r="C5075" s="30">
        <v>1</v>
      </c>
      <c r="E5075" s="29" t="str">
        <f>UnitName</f>
        <v>Plot</v>
      </c>
      <c r="F5075" s="30">
        <v>1</v>
      </c>
      <c r="H5075" s="29" t="str">
        <f>UnitName</f>
        <v>Plot</v>
      </c>
      <c r="I5075" s="30">
        <v>1</v>
      </c>
      <c r="K5075" s="29" t="str">
        <f>UnitName</f>
        <v>Plot</v>
      </c>
      <c r="L5075" s="30">
        <v>1</v>
      </c>
    </row>
    <row r="5076" spans="2:12" ht="13" x14ac:dyDescent="0.3">
      <c r="B5076" s="29" t="str">
        <f>BlockName</f>
        <v>Name</v>
      </c>
      <c r="C5076" s="30" t="s">
        <v>56</v>
      </c>
      <c r="E5076" s="29" t="str">
        <f>BlockName</f>
        <v>Name</v>
      </c>
      <c r="F5076" s="30" t="s">
        <v>56</v>
      </c>
      <c r="H5076" s="29" t="str">
        <f>BlockName</f>
        <v>Name</v>
      </c>
      <c r="I5076" s="30" t="s">
        <v>56</v>
      </c>
      <c r="K5076" s="29" t="str">
        <f>BlockName</f>
        <v>Name</v>
      </c>
      <c r="L5076" s="30" t="s">
        <v>56</v>
      </c>
    </row>
    <row r="5077" spans="2:12" ht="13" x14ac:dyDescent="0.3">
      <c r="B5077" s="29" t="str">
        <f>Factor2Name</f>
        <v>Variety</v>
      </c>
      <c r="C5077" s="30" t="s">
        <v>46</v>
      </c>
      <c r="E5077" s="29" t="str">
        <f>Factor2Name</f>
        <v>Variety</v>
      </c>
      <c r="F5077" s="30" t="s">
        <v>46</v>
      </c>
      <c r="H5077" s="29" t="str">
        <f>Factor2Name</f>
        <v>Variety</v>
      </c>
      <c r="I5077" s="30" t="s">
        <v>46</v>
      </c>
      <c r="K5077" s="29" t="str">
        <f>Factor2Name</f>
        <v>Variety</v>
      </c>
      <c r="L5077" s="30" t="s">
        <v>46</v>
      </c>
    </row>
    <row r="5078" spans="2:12" ht="13" x14ac:dyDescent="0.3">
      <c r="B5078" s="29" t="str">
        <f>Factor3Name</f>
        <v>Fertiliser</v>
      </c>
      <c r="C5078" s="30" t="s">
        <v>38</v>
      </c>
      <c r="E5078" s="29" t="str">
        <f>Factor3Name</f>
        <v>Fertiliser</v>
      </c>
      <c r="F5078" s="30" t="s">
        <v>38</v>
      </c>
      <c r="H5078" s="29" t="str">
        <f>Factor3Name</f>
        <v>Fertiliser</v>
      </c>
      <c r="I5078" s="30" t="s">
        <v>38</v>
      </c>
      <c r="K5078" s="29" t="str">
        <f>Factor3Name</f>
        <v>Fertiliser</v>
      </c>
      <c r="L5078" s="30" t="s">
        <v>38</v>
      </c>
    </row>
    <row r="5079" spans="2:12" ht="13" x14ac:dyDescent="0.3">
      <c r="B5079" s="29" t="str">
        <f>Factor1Name</f>
        <v>Weeding</v>
      </c>
      <c r="C5079" s="30" t="s">
        <v>51</v>
      </c>
      <c r="E5079" s="29" t="str">
        <f>Factor1Name</f>
        <v>Weeding</v>
      </c>
      <c r="F5079" s="30" t="s">
        <v>51</v>
      </c>
      <c r="H5079" s="29" t="str">
        <f>Factor1Name</f>
        <v>Weeding</v>
      </c>
      <c r="I5079" s="30" t="s">
        <v>51</v>
      </c>
      <c r="K5079" s="29" t="str">
        <f>Factor1Name</f>
        <v>Weeding</v>
      </c>
      <c r="L5079" s="30" t="s">
        <v>51</v>
      </c>
    </row>
    <row r="5080" spans="2:12" ht="13" x14ac:dyDescent="0.3">
      <c r="B5080" s="25" t="s">
        <v>14</v>
      </c>
      <c r="C5080" s="26">
        <v>985.1</v>
      </c>
      <c r="E5080" s="25" t="s">
        <v>14</v>
      </c>
      <c r="F5080" s="26">
        <v>1010.3</v>
      </c>
      <c r="H5080" s="25" t="s">
        <v>14</v>
      </c>
      <c r="I5080" s="26">
        <v>903.4</v>
      </c>
      <c r="K5080" s="25" t="s">
        <v>14</v>
      </c>
      <c r="L5080" s="26">
        <v>1160.0999999999999</v>
      </c>
    </row>
    <row r="5082" spans="2:12" ht="13" x14ac:dyDescent="0.3">
      <c r="B5082" s="27" t="s">
        <v>3</v>
      </c>
      <c r="C5082" s="28">
        <v>2017</v>
      </c>
      <c r="E5082" s="27" t="s">
        <v>3</v>
      </c>
      <c r="F5082" s="28">
        <v>2017</v>
      </c>
      <c r="H5082" s="27" t="s">
        <v>3</v>
      </c>
      <c r="I5082" s="28">
        <v>2017</v>
      </c>
      <c r="K5082" s="27" t="s">
        <v>3</v>
      </c>
      <c r="L5082" s="28">
        <v>2017</v>
      </c>
    </row>
    <row r="5083" spans="2:12" ht="13" x14ac:dyDescent="0.3">
      <c r="B5083" s="29" t="str">
        <f>UnitName</f>
        <v>Plot</v>
      </c>
      <c r="C5083" s="30">
        <v>2</v>
      </c>
      <c r="E5083" s="29" t="str">
        <f>UnitName</f>
        <v>Plot</v>
      </c>
      <c r="F5083" s="30">
        <v>2</v>
      </c>
      <c r="H5083" s="29" t="str">
        <f>UnitName</f>
        <v>Plot</v>
      </c>
      <c r="I5083" s="30">
        <v>2</v>
      </c>
      <c r="K5083" s="29" t="str">
        <f>UnitName</f>
        <v>Plot</v>
      </c>
      <c r="L5083" s="30">
        <v>2</v>
      </c>
    </row>
    <row r="5084" spans="2:12" ht="13" x14ac:dyDescent="0.3">
      <c r="B5084" s="29" t="str">
        <f>BlockName</f>
        <v>Name</v>
      </c>
      <c r="C5084" s="30" t="s">
        <v>56</v>
      </c>
      <c r="E5084" s="29" t="str">
        <f>BlockName</f>
        <v>Name</v>
      </c>
      <c r="F5084" s="30" t="s">
        <v>56</v>
      </c>
      <c r="H5084" s="29" t="str">
        <f>BlockName</f>
        <v>Name</v>
      </c>
      <c r="I5084" s="30" t="s">
        <v>56</v>
      </c>
      <c r="K5084" s="29" t="str">
        <f>BlockName</f>
        <v>Name</v>
      </c>
      <c r="L5084" s="30" t="s">
        <v>56</v>
      </c>
    </row>
    <row r="5085" spans="2:12" ht="13" x14ac:dyDescent="0.3">
      <c r="B5085" s="29" t="str">
        <f>Factor2Name</f>
        <v>Variety</v>
      </c>
      <c r="C5085" s="30" t="s">
        <v>46</v>
      </c>
      <c r="E5085" s="29" t="str">
        <f>Factor2Name</f>
        <v>Variety</v>
      </c>
      <c r="F5085" s="30" t="s">
        <v>46</v>
      </c>
      <c r="H5085" s="29" t="str">
        <f>Factor2Name</f>
        <v>Variety</v>
      </c>
      <c r="I5085" s="30" t="s">
        <v>46</v>
      </c>
      <c r="K5085" s="29" t="str">
        <f>Factor2Name</f>
        <v>Variety</v>
      </c>
      <c r="L5085" s="30" t="s">
        <v>46</v>
      </c>
    </row>
    <row r="5086" spans="2:12" ht="13" x14ac:dyDescent="0.3">
      <c r="B5086" s="29" t="str">
        <f>Factor3Name</f>
        <v>Fertiliser</v>
      </c>
      <c r="C5086" s="30" t="s">
        <v>38</v>
      </c>
      <c r="E5086" s="29" t="str">
        <f>Factor3Name</f>
        <v>Fertiliser</v>
      </c>
      <c r="F5086" s="30" t="s">
        <v>38</v>
      </c>
      <c r="H5086" s="29" t="str">
        <f>Factor3Name</f>
        <v>Fertiliser</v>
      </c>
      <c r="I5086" s="30" t="s">
        <v>38</v>
      </c>
      <c r="K5086" s="29" t="str">
        <f>Factor3Name</f>
        <v>Fertiliser</v>
      </c>
      <c r="L5086" s="30" t="s">
        <v>38</v>
      </c>
    </row>
    <row r="5087" spans="2:12" ht="13" x14ac:dyDescent="0.3">
      <c r="B5087" s="29" t="str">
        <f>Factor1Name</f>
        <v>Weeding</v>
      </c>
      <c r="C5087" s="30" t="s">
        <v>51</v>
      </c>
      <c r="E5087" s="29" t="str">
        <f>Factor1Name</f>
        <v>Weeding</v>
      </c>
      <c r="F5087" s="30" t="s">
        <v>51</v>
      </c>
      <c r="H5087" s="29" t="str">
        <f>Factor1Name</f>
        <v>Weeding</v>
      </c>
      <c r="I5087" s="30" t="s">
        <v>51</v>
      </c>
      <c r="K5087" s="29" t="str">
        <f>Factor1Name</f>
        <v>Weeding</v>
      </c>
      <c r="L5087" s="30" t="s">
        <v>51</v>
      </c>
    </row>
    <row r="5088" spans="2:12" ht="13" x14ac:dyDescent="0.3">
      <c r="B5088" s="25" t="s">
        <v>14</v>
      </c>
      <c r="C5088" s="26">
        <v>956</v>
      </c>
      <c r="E5088" s="25" t="s">
        <v>14</v>
      </c>
      <c r="F5088" s="26">
        <v>1168.9000000000001</v>
      </c>
      <c r="H5088" s="25" t="s">
        <v>14</v>
      </c>
      <c r="I5088" s="26">
        <v>1150.2</v>
      </c>
      <c r="K5088" s="25" t="s">
        <v>14</v>
      </c>
      <c r="L5088" s="26">
        <v>1116.4000000000001</v>
      </c>
    </row>
    <row r="5090" spans="2:12" ht="13" x14ac:dyDescent="0.3">
      <c r="B5090" s="27" t="s">
        <v>3</v>
      </c>
      <c r="C5090" s="28">
        <v>2017</v>
      </c>
      <c r="E5090" s="27" t="s">
        <v>3</v>
      </c>
      <c r="F5090" s="28">
        <v>2017</v>
      </c>
      <c r="H5090" s="27" t="s">
        <v>3</v>
      </c>
      <c r="I5090" s="28">
        <v>2017</v>
      </c>
      <c r="K5090" s="27" t="s">
        <v>3</v>
      </c>
      <c r="L5090" s="28">
        <v>2017</v>
      </c>
    </row>
    <row r="5091" spans="2:12" ht="13" x14ac:dyDescent="0.3">
      <c r="B5091" s="29" t="str">
        <f>UnitName</f>
        <v>Plot</v>
      </c>
      <c r="C5091" s="30">
        <v>2</v>
      </c>
      <c r="E5091" s="29" t="str">
        <f>UnitName</f>
        <v>Plot</v>
      </c>
      <c r="F5091" s="30">
        <v>2</v>
      </c>
      <c r="H5091" s="29" t="str">
        <f>UnitName</f>
        <v>Plot</v>
      </c>
      <c r="I5091" s="30">
        <v>2</v>
      </c>
      <c r="K5091" s="29" t="str">
        <f>UnitName</f>
        <v>Plot</v>
      </c>
      <c r="L5091" s="30">
        <v>2</v>
      </c>
    </row>
    <row r="5092" spans="2:12" ht="13" x14ac:dyDescent="0.3">
      <c r="B5092" s="29" t="str">
        <f>BlockName</f>
        <v>Name</v>
      </c>
      <c r="C5092" s="30" t="s">
        <v>56</v>
      </c>
      <c r="E5092" s="29" t="str">
        <f>BlockName</f>
        <v>Name</v>
      </c>
      <c r="F5092" s="30" t="s">
        <v>56</v>
      </c>
      <c r="H5092" s="29" t="str">
        <f>BlockName</f>
        <v>Name</v>
      </c>
      <c r="I5092" s="30" t="s">
        <v>56</v>
      </c>
      <c r="K5092" s="29" t="str">
        <f>BlockName</f>
        <v>Name</v>
      </c>
      <c r="L5092" s="30" t="s">
        <v>56</v>
      </c>
    </row>
    <row r="5093" spans="2:12" ht="13" x14ac:dyDescent="0.3">
      <c r="B5093" s="29" t="str">
        <f>Factor2Name</f>
        <v>Variety</v>
      </c>
      <c r="C5093" s="30" t="s">
        <v>46</v>
      </c>
      <c r="E5093" s="29" t="str">
        <f>Factor2Name</f>
        <v>Variety</v>
      </c>
      <c r="F5093" s="30" t="s">
        <v>46</v>
      </c>
      <c r="H5093" s="29" t="str">
        <f>Factor2Name</f>
        <v>Variety</v>
      </c>
      <c r="I5093" s="30" t="s">
        <v>46</v>
      </c>
      <c r="K5093" s="29" t="str">
        <f>Factor2Name</f>
        <v>Variety</v>
      </c>
      <c r="L5093" s="30" t="s">
        <v>46</v>
      </c>
    </row>
    <row r="5094" spans="2:12" ht="13" x14ac:dyDescent="0.3">
      <c r="B5094" s="29" t="str">
        <f>Factor3Name</f>
        <v>Fertiliser</v>
      </c>
      <c r="C5094" s="30" t="s">
        <v>38</v>
      </c>
      <c r="E5094" s="29" t="str">
        <f>Factor3Name</f>
        <v>Fertiliser</v>
      </c>
      <c r="F5094" s="30" t="s">
        <v>38</v>
      </c>
      <c r="H5094" s="29" t="str">
        <f>Factor3Name</f>
        <v>Fertiliser</v>
      </c>
      <c r="I5094" s="30" t="s">
        <v>38</v>
      </c>
      <c r="K5094" s="29" t="str">
        <f>Factor3Name</f>
        <v>Fertiliser</v>
      </c>
      <c r="L5094" s="30" t="s">
        <v>38</v>
      </c>
    </row>
    <row r="5095" spans="2:12" ht="13" x14ac:dyDescent="0.3">
      <c r="B5095" s="29" t="str">
        <f>Factor1Name</f>
        <v>Weeding</v>
      </c>
      <c r="C5095" s="30" t="s">
        <v>51</v>
      </c>
      <c r="E5095" s="29" t="str">
        <f>Factor1Name</f>
        <v>Weeding</v>
      </c>
      <c r="F5095" s="30" t="s">
        <v>51</v>
      </c>
      <c r="H5095" s="29" t="str">
        <f>Factor1Name</f>
        <v>Weeding</v>
      </c>
      <c r="I5095" s="30" t="s">
        <v>51</v>
      </c>
      <c r="K5095" s="29" t="str">
        <f>Factor1Name</f>
        <v>Weeding</v>
      </c>
      <c r="L5095" s="30" t="s">
        <v>51</v>
      </c>
    </row>
    <row r="5096" spans="2:12" ht="13" x14ac:dyDescent="0.3">
      <c r="B5096" s="25" t="s">
        <v>14</v>
      </c>
      <c r="C5096" s="26">
        <v>864.5</v>
      </c>
      <c r="E5096" s="25" t="s">
        <v>14</v>
      </c>
      <c r="F5096" s="26">
        <v>937.6</v>
      </c>
      <c r="H5096" s="25" t="s">
        <v>14</v>
      </c>
      <c r="I5096" s="26">
        <v>997.9</v>
      </c>
      <c r="K5096" s="25" t="s">
        <v>14</v>
      </c>
      <c r="L5096" s="26">
        <v>1188.3</v>
      </c>
    </row>
    <row r="5098" spans="2:12" ht="13" x14ac:dyDescent="0.3">
      <c r="B5098" s="27" t="s">
        <v>3</v>
      </c>
      <c r="C5098" s="28">
        <v>2017</v>
      </c>
      <c r="E5098" s="27" t="s">
        <v>3</v>
      </c>
      <c r="F5098" s="28">
        <v>2017</v>
      </c>
      <c r="H5098" s="27" t="s">
        <v>3</v>
      </c>
      <c r="I5098" s="28">
        <v>2017</v>
      </c>
      <c r="K5098" s="27" t="s">
        <v>3</v>
      </c>
      <c r="L5098" s="28">
        <v>2017</v>
      </c>
    </row>
    <row r="5099" spans="2:12" ht="13" x14ac:dyDescent="0.3">
      <c r="B5099" s="29" t="str">
        <f>UnitName</f>
        <v>Plot</v>
      </c>
      <c r="C5099" s="30">
        <v>2</v>
      </c>
      <c r="E5099" s="29" t="str">
        <f>UnitName</f>
        <v>Plot</v>
      </c>
      <c r="F5099" s="30">
        <v>2</v>
      </c>
      <c r="H5099" s="29" t="str">
        <f>UnitName</f>
        <v>Plot</v>
      </c>
      <c r="I5099" s="30">
        <v>2</v>
      </c>
      <c r="K5099" s="29" t="str">
        <f>UnitName</f>
        <v>Plot</v>
      </c>
      <c r="L5099" s="30">
        <v>2</v>
      </c>
    </row>
    <row r="5100" spans="2:12" ht="13" x14ac:dyDescent="0.3">
      <c r="B5100" s="29" t="str">
        <f>BlockName</f>
        <v>Name</v>
      </c>
      <c r="C5100" s="30" t="s">
        <v>56</v>
      </c>
      <c r="E5100" s="29" t="str">
        <f>BlockName</f>
        <v>Name</v>
      </c>
      <c r="F5100" s="30" t="s">
        <v>56</v>
      </c>
      <c r="H5100" s="29" t="str">
        <f>BlockName</f>
        <v>Name</v>
      </c>
      <c r="I5100" s="30" t="s">
        <v>56</v>
      </c>
      <c r="K5100" s="29" t="str">
        <f>BlockName</f>
        <v>Name</v>
      </c>
      <c r="L5100" s="30" t="s">
        <v>56</v>
      </c>
    </row>
    <row r="5101" spans="2:12" ht="13" x14ac:dyDescent="0.3">
      <c r="B5101" s="29" t="str">
        <f>Factor2Name</f>
        <v>Variety</v>
      </c>
      <c r="C5101" s="30" t="s">
        <v>46</v>
      </c>
      <c r="E5101" s="29" t="str">
        <f>Factor2Name</f>
        <v>Variety</v>
      </c>
      <c r="F5101" s="30" t="s">
        <v>46</v>
      </c>
      <c r="H5101" s="29" t="str">
        <f>Factor2Name</f>
        <v>Variety</v>
      </c>
      <c r="I5101" s="30" t="s">
        <v>46</v>
      </c>
      <c r="K5101" s="29" t="str">
        <f>Factor2Name</f>
        <v>Variety</v>
      </c>
      <c r="L5101" s="30" t="s">
        <v>46</v>
      </c>
    </row>
    <row r="5102" spans="2:12" ht="13" x14ac:dyDescent="0.3">
      <c r="B5102" s="29" t="str">
        <f>Factor3Name</f>
        <v>Fertiliser</v>
      </c>
      <c r="C5102" s="30" t="s">
        <v>38</v>
      </c>
      <c r="E5102" s="29" t="str">
        <f>Factor3Name</f>
        <v>Fertiliser</v>
      </c>
      <c r="F5102" s="30" t="s">
        <v>38</v>
      </c>
      <c r="H5102" s="29" t="str">
        <f>Factor3Name</f>
        <v>Fertiliser</v>
      </c>
      <c r="I5102" s="30" t="s">
        <v>38</v>
      </c>
      <c r="K5102" s="29" t="str">
        <f>Factor3Name</f>
        <v>Fertiliser</v>
      </c>
      <c r="L5102" s="30" t="s">
        <v>38</v>
      </c>
    </row>
    <row r="5103" spans="2:12" ht="13" x14ac:dyDescent="0.3">
      <c r="B5103" s="29" t="str">
        <f>Factor1Name</f>
        <v>Weeding</v>
      </c>
      <c r="C5103" s="30" t="s">
        <v>51</v>
      </c>
      <c r="E5103" s="29" t="str">
        <f>Factor1Name</f>
        <v>Weeding</v>
      </c>
      <c r="F5103" s="30" t="s">
        <v>51</v>
      </c>
      <c r="H5103" s="29" t="str">
        <f>Factor1Name</f>
        <v>Weeding</v>
      </c>
      <c r="I5103" s="30" t="s">
        <v>51</v>
      </c>
      <c r="K5103" s="29" t="str">
        <f>Factor1Name</f>
        <v>Weeding</v>
      </c>
      <c r="L5103" s="30" t="s">
        <v>51</v>
      </c>
    </row>
    <row r="5104" spans="2:12" ht="13" x14ac:dyDescent="0.3">
      <c r="B5104" s="25" t="s">
        <v>14</v>
      </c>
      <c r="C5104" s="26">
        <v>1070.5999999999999</v>
      </c>
      <c r="E5104" s="25" t="s">
        <v>14</v>
      </c>
      <c r="F5104" s="26">
        <v>1038.9000000000001</v>
      </c>
      <c r="H5104" s="25" t="s">
        <v>14</v>
      </c>
      <c r="I5104" s="26">
        <v>970.1</v>
      </c>
      <c r="K5104" s="25" t="s">
        <v>14</v>
      </c>
      <c r="L5104" s="26">
        <v>977.9</v>
      </c>
    </row>
    <row r="5106" spans="2:12" ht="13" x14ac:dyDescent="0.3">
      <c r="B5106" s="27" t="s">
        <v>3</v>
      </c>
      <c r="C5106" s="28">
        <v>2017</v>
      </c>
      <c r="E5106" s="27" t="s">
        <v>3</v>
      </c>
      <c r="F5106" s="28">
        <v>2017</v>
      </c>
      <c r="H5106" s="27" t="s">
        <v>3</v>
      </c>
      <c r="I5106" s="28">
        <v>2017</v>
      </c>
      <c r="K5106" s="27" t="s">
        <v>3</v>
      </c>
      <c r="L5106" s="28">
        <v>2017</v>
      </c>
    </row>
    <row r="5107" spans="2:12" ht="13" x14ac:dyDescent="0.3">
      <c r="B5107" s="29" t="str">
        <f>UnitName</f>
        <v>Plot</v>
      </c>
      <c r="C5107" s="30">
        <v>2</v>
      </c>
      <c r="E5107" s="29" t="str">
        <f>UnitName</f>
        <v>Plot</v>
      </c>
      <c r="F5107" s="30">
        <v>2</v>
      </c>
      <c r="H5107" s="29" t="str">
        <f>UnitName</f>
        <v>Plot</v>
      </c>
      <c r="I5107" s="30">
        <v>2</v>
      </c>
      <c r="K5107" s="29" t="str">
        <f>UnitName</f>
        <v>Plot</v>
      </c>
      <c r="L5107" s="30">
        <v>2</v>
      </c>
    </row>
    <row r="5108" spans="2:12" ht="13" x14ac:dyDescent="0.3">
      <c r="B5108" s="29" t="str">
        <f>BlockName</f>
        <v>Name</v>
      </c>
      <c r="C5108" s="30" t="s">
        <v>56</v>
      </c>
      <c r="E5108" s="29" t="str">
        <f>BlockName</f>
        <v>Name</v>
      </c>
      <c r="F5108" s="30" t="s">
        <v>56</v>
      </c>
      <c r="H5108" s="29" t="str">
        <f>BlockName</f>
        <v>Name</v>
      </c>
      <c r="I5108" s="30" t="s">
        <v>56</v>
      </c>
      <c r="K5108" s="29" t="str">
        <f>BlockName</f>
        <v>Name</v>
      </c>
      <c r="L5108" s="30" t="s">
        <v>56</v>
      </c>
    </row>
    <row r="5109" spans="2:12" ht="13" x14ac:dyDescent="0.3">
      <c r="B5109" s="29" t="str">
        <f>Factor2Name</f>
        <v>Variety</v>
      </c>
      <c r="C5109" s="30" t="s">
        <v>46</v>
      </c>
      <c r="E5109" s="29" t="str">
        <f>Factor2Name</f>
        <v>Variety</v>
      </c>
      <c r="F5109" s="30" t="s">
        <v>46</v>
      </c>
      <c r="H5109" s="29" t="str">
        <f>Factor2Name</f>
        <v>Variety</v>
      </c>
      <c r="I5109" s="30" t="s">
        <v>46</v>
      </c>
      <c r="K5109" s="29" t="str">
        <f>Factor2Name</f>
        <v>Variety</v>
      </c>
      <c r="L5109" s="30" t="s">
        <v>46</v>
      </c>
    </row>
    <row r="5110" spans="2:12" ht="13" x14ac:dyDescent="0.3">
      <c r="B5110" s="29" t="str">
        <f>Factor3Name</f>
        <v>Fertiliser</v>
      </c>
      <c r="C5110" s="30" t="s">
        <v>38</v>
      </c>
      <c r="E5110" s="29" t="str">
        <f>Factor3Name</f>
        <v>Fertiliser</v>
      </c>
      <c r="F5110" s="30" t="s">
        <v>38</v>
      </c>
      <c r="H5110" s="29" t="str">
        <f>Factor3Name</f>
        <v>Fertiliser</v>
      </c>
      <c r="I5110" s="30" t="s">
        <v>38</v>
      </c>
      <c r="K5110" s="29" t="str">
        <f>Factor3Name</f>
        <v>Fertiliser</v>
      </c>
      <c r="L5110" s="30" t="s">
        <v>38</v>
      </c>
    </row>
    <row r="5111" spans="2:12" ht="13" x14ac:dyDescent="0.3">
      <c r="B5111" s="29" t="str">
        <f>Factor1Name</f>
        <v>Weeding</v>
      </c>
      <c r="C5111" s="30" t="s">
        <v>51</v>
      </c>
      <c r="E5111" s="29" t="str">
        <f>Factor1Name</f>
        <v>Weeding</v>
      </c>
      <c r="F5111" s="30" t="s">
        <v>51</v>
      </c>
      <c r="H5111" s="29" t="str">
        <f>Factor1Name</f>
        <v>Weeding</v>
      </c>
      <c r="I5111" s="30" t="s">
        <v>51</v>
      </c>
      <c r="K5111" s="29" t="str">
        <f>Factor1Name</f>
        <v>Weeding</v>
      </c>
      <c r="L5111" s="30" t="s">
        <v>51</v>
      </c>
    </row>
    <row r="5112" spans="2:12" ht="13" x14ac:dyDescent="0.3">
      <c r="B5112" s="25" t="s">
        <v>14</v>
      </c>
      <c r="C5112" s="26">
        <v>958.6</v>
      </c>
      <c r="E5112" s="25" t="s">
        <v>14</v>
      </c>
      <c r="F5112" s="26">
        <v>985.9</v>
      </c>
      <c r="H5112" s="25" t="s">
        <v>14</v>
      </c>
      <c r="I5112" s="26">
        <v>1042.0999999999999</v>
      </c>
      <c r="K5112" s="25" t="s">
        <v>14</v>
      </c>
      <c r="L5112" s="26">
        <v>1101.5999999999999</v>
      </c>
    </row>
    <row r="5114" spans="2:12" ht="13" x14ac:dyDescent="0.3">
      <c r="B5114" s="27" t="s">
        <v>3</v>
      </c>
      <c r="C5114" s="28">
        <v>2017</v>
      </c>
      <c r="E5114" s="27" t="s">
        <v>3</v>
      </c>
      <c r="F5114" s="28">
        <v>2017</v>
      </c>
      <c r="H5114" s="27" t="s">
        <v>3</v>
      </c>
      <c r="I5114" s="28">
        <v>2017</v>
      </c>
      <c r="K5114" s="27" t="s">
        <v>3</v>
      </c>
      <c r="L5114" s="28">
        <v>2017</v>
      </c>
    </row>
    <row r="5115" spans="2:12" ht="13" x14ac:dyDescent="0.3">
      <c r="B5115" s="29" t="str">
        <f>UnitName</f>
        <v>Plot</v>
      </c>
      <c r="C5115" s="30">
        <v>2</v>
      </c>
      <c r="E5115" s="29" t="str">
        <f>UnitName</f>
        <v>Plot</v>
      </c>
      <c r="F5115" s="30">
        <v>2</v>
      </c>
      <c r="H5115" s="29" t="str">
        <f>UnitName</f>
        <v>Plot</v>
      </c>
      <c r="I5115" s="30">
        <v>2</v>
      </c>
      <c r="K5115" s="29" t="str">
        <f>UnitName</f>
        <v>Plot</v>
      </c>
      <c r="L5115" s="30">
        <v>2</v>
      </c>
    </row>
    <row r="5116" spans="2:12" ht="13" x14ac:dyDescent="0.3">
      <c r="B5116" s="29" t="str">
        <f>BlockName</f>
        <v>Name</v>
      </c>
      <c r="C5116" s="30" t="s">
        <v>56</v>
      </c>
      <c r="E5116" s="29" t="str">
        <f>BlockName</f>
        <v>Name</v>
      </c>
      <c r="F5116" s="30" t="s">
        <v>56</v>
      </c>
      <c r="H5116" s="29" t="str">
        <f>BlockName</f>
        <v>Name</v>
      </c>
      <c r="I5116" s="30" t="s">
        <v>56</v>
      </c>
      <c r="K5116" s="29" t="str">
        <f>BlockName</f>
        <v>Name</v>
      </c>
      <c r="L5116" s="30" t="s">
        <v>56</v>
      </c>
    </row>
    <row r="5117" spans="2:12" ht="13" x14ac:dyDescent="0.3">
      <c r="B5117" s="29" t="str">
        <f>Factor2Name</f>
        <v>Variety</v>
      </c>
      <c r="C5117" s="30" t="s">
        <v>46</v>
      </c>
      <c r="E5117" s="29" t="str">
        <f>Factor2Name</f>
        <v>Variety</v>
      </c>
      <c r="F5117" s="30" t="s">
        <v>46</v>
      </c>
      <c r="H5117" s="29" t="str">
        <f>Factor2Name</f>
        <v>Variety</v>
      </c>
      <c r="I5117" s="30" t="s">
        <v>46</v>
      </c>
      <c r="K5117" s="29" t="str">
        <f>Factor2Name</f>
        <v>Variety</v>
      </c>
      <c r="L5117" s="30" t="s">
        <v>46</v>
      </c>
    </row>
    <row r="5118" spans="2:12" ht="13" x14ac:dyDescent="0.3">
      <c r="B5118" s="29" t="str">
        <f>Factor3Name</f>
        <v>Fertiliser</v>
      </c>
      <c r="C5118" s="30" t="s">
        <v>38</v>
      </c>
      <c r="E5118" s="29" t="str">
        <f>Factor3Name</f>
        <v>Fertiliser</v>
      </c>
      <c r="F5118" s="30" t="s">
        <v>38</v>
      </c>
      <c r="H5118" s="29" t="str">
        <f>Factor3Name</f>
        <v>Fertiliser</v>
      </c>
      <c r="I5118" s="30" t="s">
        <v>38</v>
      </c>
      <c r="K5118" s="29" t="str">
        <f>Factor3Name</f>
        <v>Fertiliser</v>
      </c>
      <c r="L5118" s="30" t="s">
        <v>38</v>
      </c>
    </row>
    <row r="5119" spans="2:12" ht="13" x14ac:dyDescent="0.3">
      <c r="B5119" s="29" t="str">
        <f>Factor1Name</f>
        <v>Weeding</v>
      </c>
      <c r="C5119" s="30" t="s">
        <v>51</v>
      </c>
      <c r="E5119" s="29" t="str">
        <f>Factor1Name</f>
        <v>Weeding</v>
      </c>
      <c r="F5119" s="30" t="s">
        <v>51</v>
      </c>
      <c r="H5119" s="29" t="str">
        <f>Factor1Name</f>
        <v>Weeding</v>
      </c>
      <c r="I5119" s="30" t="s">
        <v>51</v>
      </c>
      <c r="K5119" s="29" t="str">
        <f>Factor1Name</f>
        <v>Weeding</v>
      </c>
      <c r="L5119" s="30" t="s">
        <v>51</v>
      </c>
    </row>
    <row r="5120" spans="2:12" ht="13" x14ac:dyDescent="0.3">
      <c r="B5120" s="25" t="s">
        <v>14</v>
      </c>
      <c r="C5120" s="26">
        <v>991.9</v>
      </c>
      <c r="E5120" s="25" t="s">
        <v>14</v>
      </c>
      <c r="F5120" s="26">
        <v>813.3</v>
      </c>
      <c r="H5120" s="25" t="s">
        <v>14</v>
      </c>
      <c r="I5120" s="26">
        <v>928</v>
      </c>
      <c r="K5120" s="25" t="s">
        <v>14</v>
      </c>
      <c r="L5120" s="26">
        <v>967.8</v>
      </c>
    </row>
    <row r="5122" spans="2:12" ht="13" x14ac:dyDescent="0.3">
      <c r="B5122" s="27" t="s">
        <v>3</v>
      </c>
      <c r="C5122" s="28">
        <v>2017</v>
      </c>
      <c r="E5122" s="27" t="s">
        <v>3</v>
      </c>
      <c r="F5122" s="28">
        <v>2017</v>
      </c>
      <c r="H5122" s="27" t="s">
        <v>3</v>
      </c>
      <c r="I5122" s="28">
        <v>2017</v>
      </c>
      <c r="K5122" s="27" t="s">
        <v>3</v>
      </c>
      <c r="L5122" s="28">
        <v>2017</v>
      </c>
    </row>
    <row r="5123" spans="2:12" ht="13" x14ac:dyDescent="0.3">
      <c r="B5123" s="29" t="str">
        <f>UnitName</f>
        <v>Plot</v>
      </c>
      <c r="C5123" s="30">
        <v>3</v>
      </c>
      <c r="E5123" s="29" t="str">
        <f>UnitName</f>
        <v>Plot</v>
      </c>
      <c r="F5123" s="30">
        <v>3</v>
      </c>
      <c r="H5123" s="29" t="str">
        <f>UnitName</f>
        <v>Plot</v>
      </c>
      <c r="I5123" s="30">
        <v>3</v>
      </c>
      <c r="K5123" s="29" t="str">
        <f>UnitName</f>
        <v>Plot</v>
      </c>
      <c r="L5123" s="30">
        <v>3</v>
      </c>
    </row>
    <row r="5124" spans="2:12" ht="13" x14ac:dyDescent="0.3">
      <c r="B5124" s="29" t="str">
        <f>BlockName</f>
        <v>Name</v>
      </c>
      <c r="C5124" s="30" t="s">
        <v>56</v>
      </c>
      <c r="E5124" s="29" t="str">
        <f>BlockName</f>
        <v>Name</v>
      </c>
      <c r="F5124" s="30" t="s">
        <v>56</v>
      </c>
      <c r="H5124" s="29" t="str">
        <f>BlockName</f>
        <v>Name</v>
      </c>
      <c r="I5124" s="30" t="s">
        <v>56</v>
      </c>
      <c r="K5124" s="29" t="str">
        <f>BlockName</f>
        <v>Name</v>
      </c>
      <c r="L5124" s="30" t="s">
        <v>56</v>
      </c>
    </row>
    <row r="5125" spans="2:12" ht="13" x14ac:dyDescent="0.3">
      <c r="B5125" s="29" t="str">
        <f>Factor2Name</f>
        <v>Variety</v>
      </c>
      <c r="C5125" s="30" t="s">
        <v>46</v>
      </c>
      <c r="E5125" s="29" t="str">
        <f>Factor2Name</f>
        <v>Variety</v>
      </c>
      <c r="F5125" s="30" t="s">
        <v>46</v>
      </c>
      <c r="H5125" s="29" t="str">
        <f>Factor2Name</f>
        <v>Variety</v>
      </c>
      <c r="I5125" s="30" t="s">
        <v>46</v>
      </c>
      <c r="K5125" s="29" t="str">
        <f>Factor2Name</f>
        <v>Variety</v>
      </c>
      <c r="L5125" s="30" t="s">
        <v>46</v>
      </c>
    </row>
    <row r="5126" spans="2:12" ht="13" x14ac:dyDescent="0.3">
      <c r="B5126" s="29" t="str">
        <f>Factor3Name</f>
        <v>Fertiliser</v>
      </c>
      <c r="C5126" s="30" t="s">
        <v>38</v>
      </c>
      <c r="E5126" s="29" t="str">
        <f>Factor3Name</f>
        <v>Fertiliser</v>
      </c>
      <c r="F5126" s="30" t="s">
        <v>38</v>
      </c>
      <c r="H5126" s="29" t="str">
        <f>Factor3Name</f>
        <v>Fertiliser</v>
      </c>
      <c r="I5126" s="30" t="s">
        <v>38</v>
      </c>
      <c r="K5126" s="29" t="str">
        <f>Factor3Name</f>
        <v>Fertiliser</v>
      </c>
      <c r="L5126" s="30" t="s">
        <v>38</v>
      </c>
    </row>
    <row r="5127" spans="2:12" ht="13" x14ac:dyDescent="0.3">
      <c r="B5127" s="29" t="str">
        <f>Factor1Name</f>
        <v>Weeding</v>
      </c>
      <c r="C5127" s="30" t="s">
        <v>51</v>
      </c>
      <c r="E5127" s="29" t="str">
        <f>Factor1Name</f>
        <v>Weeding</v>
      </c>
      <c r="F5127" s="30" t="s">
        <v>51</v>
      </c>
      <c r="H5127" s="29" t="str">
        <f>Factor1Name</f>
        <v>Weeding</v>
      </c>
      <c r="I5127" s="30" t="s">
        <v>51</v>
      </c>
      <c r="K5127" s="29" t="str">
        <f>Factor1Name</f>
        <v>Weeding</v>
      </c>
      <c r="L5127" s="30" t="s">
        <v>51</v>
      </c>
    </row>
    <row r="5128" spans="2:12" ht="13" x14ac:dyDescent="0.3">
      <c r="B5128" s="25" t="s">
        <v>14</v>
      </c>
      <c r="C5128" s="26">
        <v>971.9</v>
      </c>
      <c r="E5128" s="25" t="s">
        <v>14</v>
      </c>
      <c r="F5128" s="26">
        <v>1240</v>
      </c>
      <c r="H5128" s="25" t="s">
        <v>14</v>
      </c>
      <c r="I5128" s="26">
        <v>981.3</v>
      </c>
      <c r="K5128" s="25" t="s">
        <v>14</v>
      </c>
      <c r="L5128" s="26">
        <v>1098</v>
      </c>
    </row>
    <row r="5130" spans="2:12" ht="13" x14ac:dyDescent="0.3">
      <c r="B5130" s="27" t="s">
        <v>3</v>
      </c>
      <c r="C5130" s="28">
        <v>2017</v>
      </c>
      <c r="E5130" s="27" t="s">
        <v>3</v>
      </c>
      <c r="F5130" s="28">
        <v>2017</v>
      </c>
      <c r="H5130" s="27" t="s">
        <v>3</v>
      </c>
      <c r="I5130" s="28">
        <v>2017</v>
      </c>
      <c r="K5130" s="27" t="s">
        <v>3</v>
      </c>
      <c r="L5130" s="28">
        <v>2017</v>
      </c>
    </row>
    <row r="5131" spans="2:12" ht="13" x14ac:dyDescent="0.3">
      <c r="B5131" s="29" t="str">
        <f>UnitName</f>
        <v>Plot</v>
      </c>
      <c r="C5131" s="30">
        <v>3</v>
      </c>
      <c r="E5131" s="29" t="str">
        <f>UnitName</f>
        <v>Plot</v>
      </c>
      <c r="F5131" s="30">
        <v>3</v>
      </c>
      <c r="H5131" s="29" t="str">
        <f>UnitName</f>
        <v>Plot</v>
      </c>
      <c r="I5131" s="30">
        <v>3</v>
      </c>
      <c r="K5131" s="29" t="str">
        <f>UnitName</f>
        <v>Plot</v>
      </c>
      <c r="L5131" s="30">
        <v>3</v>
      </c>
    </row>
    <row r="5132" spans="2:12" ht="13" x14ac:dyDescent="0.3">
      <c r="B5132" s="29" t="str">
        <f>BlockName</f>
        <v>Name</v>
      </c>
      <c r="C5132" s="30" t="s">
        <v>56</v>
      </c>
      <c r="E5132" s="29" t="str">
        <f>BlockName</f>
        <v>Name</v>
      </c>
      <c r="F5132" s="30" t="s">
        <v>56</v>
      </c>
      <c r="H5132" s="29" t="str">
        <f>BlockName</f>
        <v>Name</v>
      </c>
      <c r="I5132" s="30" t="s">
        <v>56</v>
      </c>
      <c r="K5132" s="29" t="str">
        <f>BlockName</f>
        <v>Name</v>
      </c>
      <c r="L5132" s="30" t="s">
        <v>56</v>
      </c>
    </row>
    <row r="5133" spans="2:12" ht="13" x14ac:dyDescent="0.3">
      <c r="B5133" s="29" t="str">
        <f>Factor2Name</f>
        <v>Variety</v>
      </c>
      <c r="C5133" s="30" t="s">
        <v>46</v>
      </c>
      <c r="E5133" s="29" t="str">
        <f>Factor2Name</f>
        <v>Variety</v>
      </c>
      <c r="F5133" s="30" t="s">
        <v>46</v>
      </c>
      <c r="H5133" s="29" t="str">
        <f>Factor2Name</f>
        <v>Variety</v>
      </c>
      <c r="I5133" s="30" t="s">
        <v>46</v>
      </c>
      <c r="K5133" s="29" t="str">
        <f>Factor2Name</f>
        <v>Variety</v>
      </c>
      <c r="L5133" s="30" t="s">
        <v>46</v>
      </c>
    </row>
    <row r="5134" spans="2:12" ht="13" x14ac:dyDescent="0.3">
      <c r="B5134" s="29" t="str">
        <f>Factor3Name</f>
        <v>Fertiliser</v>
      </c>
      <c r="C5134" s="30" t="s">
        <v>38</v>
      </c>
      <c r="E5134" s="29" t="str">
        <f>Factor3Name</f>
        <v>Fertiliser</v>
      </c>
      <c r="F5134" s="30" t="s">
        <v>38</v>
      </c>
      <c r="H5134" s="29" t="str">
        <f>Factor3Name</f>
        <v>Fertiliser</v>
      </c>
      <c r="I5134" s="30" t="s">
        <v>38</v>
      </c>
      <c r="K5134" s="29" t="str">
        <f>Factor3Name</f>
        <v>Fertiliser</v>
      </c>
      <c r="L5134" s="30" t="s">
        <v>38</v>
      </c>
    </row>
    <row r="5135" spans="2:12" ht="13" x14ac:dyDescent="0.3">
      <c r="B5135" s="29" t="str">
        <f>Factor1Name</f>
        <v>Weeding</v>
      </c>
      <c r="C5135" s="30" t="s">
        <v>51</v>
      </c>
      <c r="E5135" s="29" t="str">
        <f>Factor1Name</f>
        <v>Weeding</v>
      </c>
      <c r="F5135" s="30" t="s">
        <v>51</v>
      </c>
      <c r="H5135" s="29" t="str">
        <f>Factor1Name</f>
        <v>Weeding</v>
      </c>
      <c r="I5135" s="30" t="s">
        <v>51</v>
      </c>
      <c r="K5135" s="29" t="str">
        <f>Factor1Name</f>
        <v>Weeding</v>
      </c>
      <c r="L5135" s="30" t="s">
        <v>51</v>
      </c>
    </row>
    <row r="5136" spans="2:12" ht="13" x14ac:dyDescent="0.3">
      <c r="B5136" s="25" t="s">
        <v>14</v>
      </c>
      <c r="C5136" s="26">
        <v>898.2</v>
      </c>
      <c r="E5136" s="25" t="s">
        <v>14</v>
      </c>
      <c r="F5136" s="26">
        <v>997.1</v>
      </c>
      <c r="H5136" s="25" t="s">
        <v>14</v>
      </c>
      <c r="I5136" s="26">
        <v>1087.4000000000001</v>
      </c>
      <c r="K5136" s="25" t="s">
        <v>14</v>
      </c>
      <c r="L5136" s="26">
        <v>952.4</v>
      </c>
    </row>
    <row r="5138" spans="2:12" ht="13" x14ac:dyDescent="0.3">
      <c r="B5138" s="27" t="s">
        <v>3</v>
      </c>
      <c r="C5138" s="28">
        <v>2017</v>
      </c>
      <c r="E5138" s="27" t="s">
        <v>3</v>
      </c>
      <c r="F5138" s="28">
        <v>2017</v>
      </c>
      <c r="H5138" s="27" t="s">
        <v>3</v>
      </c>
      <c r="I5138" s="28">
        <v>2017</v>
      </c>
      <c r="K5138" s="27" t="s">
        <v>3</v>
      </c>
      <c r="L5138" s="28">
        <v>2017</v>
      </c>
    </row>
    <row r="5139" spans="2:12" ht="13" x14ac:dyDescent="0.3">
      <c r="B5139" s="29" t="str">
        <f>UnitName</f>
        <v>Plot</v>
      </c>
      <c r="C5139" s="30">
        <v>3</v>
      </c>
      <c r="E5139" s="29" t="str">
        <f>UnitName</f>
        <v>Plot</v>
      </c>
      <c r="F5139" s="30">
        <v>3</v>
      </c>
      <c r="H5139" s="29" t="str">
        <f>UnitName</f>
        <v>Plot</v>
      </c>
      <c r="I5139" s="30">
        <v>3</v>
      </c>
      <c r="K5139" s="29" t="str">
        <f>UnitName</f>
        <v>Plot</v>
      </c>
      <c r="L5139" s="30">
        <v>3</v>
      </c>
    </row>
    <row r="5140" spans="2:12" ht="13" x14ac:dyDescent="0.3">
      <c r="B5140" s="29" t="str">
        <f>BlockName</f>
        <v>Name</v>
      </c>
      <c r="C5140" s="30" t="s">
        <v>56</v>
      </c>
      <c r="E5140" s="29" t="str">
        <f>BlockName</f>
        <v>Name</v>
      </c>
      <c r="F5140" s="30" t="s">
        <v>56</v>
      </c>
      <c r="H5140" s="29" t="str">
        <f>BlockName</f>
        <v>Name</v>
      </c>
      <c r="I5140" s="30" t="s">
        <v>56</v>
      </c>
      <c r="K5140" s="29" t="str">
        <f>BlockName</f>
        <v>Name</v>
      </c>
      <c r="L5140" s="30" t="s">
        <v>56</v>
      </c>
    </row>
    <row r="5141" spans="2:12" ht="13" x14ac:dyDescent="0.3">
      <c r="B5141" s="29" t="str">
        <f>Factor2Name</f>
        <v>Variety</v>
      </c>
      <c r="C5141" s="30" t="s">
        <v>46</v>
      </c>
      <c r="E5141" s="29" t="str">
        <f>Factor2Name</f>
        <v>Variety</v>
      </c>
      <c r="F5141" s="30" t="s">
        <v>46</v>
      </c>
      <c r="H5141" s="29" t="str">
        <f>Factor2Name</f>
        <v>Variety</v>
      </c>
      <c r="I5141" s="30" t="s">
        <v>46</v>
      </c>
      <c r="K5141" s="29" t="str">
        <f>Factor2Name</f>
        <v>Variety</v>
      </c>
      <c r="L5141" s="30" t="s">
        <v>46</v>
      </c>
    </row>
    <row r="5142" spans="2:12" ht="13" x14ac:dyDescent="0.3">
      <c r="B5142" s="29" t="str">
        <f>Factor3Name</f>
        <v>Fertiliser</v>
      </c>
      <c r="C5142" s="30" t="s">
        <v>38</v>
      </c>
      <c r="E5142" s="29" t="str">
        <f>Factor3Name</f>
        <v>Fertiliser</v>
      </c>
      <c r="F5142" s="30" t="s">
        <v>38</v>
      </c>
      <c r="H5142" s="29" t="str">
        <f>Factor3Name</f>
        <v>Fertiliser</v>
      </c>
      <c r="I5142" s="30" t="s">
        <v>38</v>
      </c>
      <c r="K5142" s="29" t="str">
        <f>Factor3Name</f>
        <v>Fertiliser</v>
      </c>
      <c r="L5142" s="30" t="s">
        <v>38</v>
      </c>
    </row>
    <row r="5143" spans="2:12" ht="13" x14ac:dyDescent="0.3">
      <c r="B5143" s="29" t="str">
        <f>Factor1Name</f>
        <v>Weeding</v>
      </c>
      <c r="C5143" s="30" t="s">
        <v>51</v>
      </c>
      <c r="E5143" s="29" t="str">
        <f>Factor1Name</f>
        <v>Weeding</v>
      </c>
      <c r="F5143" s="30" t="s">
        <v>51</v>
      </c>
      <c r="H5143" s="29" t="str">
        <f>Factor1Name</f>
        <v>Weeding</v>
      </c>
      <c r="I5143" s="30" t="s">
        <v>51</v>
      </c>
      <c r="K5143" s="29" t="str">
        <f>Factor1Name</f>
        <v>Weeding</v>
      </c>
      <c r="L5143" s="30" t="s">
        <v>51</v>
      </c>
    </row>
    <row r="5144" spans="2:12" ht="13" x14ac:dyDescent="0.3">
      <c r="B5144" s="25" t="s">
        <v>14</v>
      </c>
      <c r="C5144" s="26">
        <v>853.9</v>
      </c>
      <c r="E5144" s="25" t="s">
        <v>14</v>
      </c>
      <c r="F5144" s="26">
        <v>1132.2</v>
      </c>
      <c r="H5144" s="25" t="s">
        <v>14</v>
      </c>
      <c r="I5144" s="26">
        <v>944.8</v>
      </c>
      <c r="K5144" s="25" t="s">
        <v>14</v>
      </c>
      <c r="L5144" s="26">
        <v>1136.0999999999999</v>
      </c>
    </row>
    <row r="5146" spans="2:12" ht="13" x14ac:dyDescent="0.3">
      <c r="B5146" s="27" t="s">
        <v>3</v>
      </c>
      <c r="C5146" s="28">
        <v>2017</v>
      </c>
      <c r="E5146" s="27" t="s">
        <v>3</v>
      </c>
      <c r="F5146" s="28">
        <v>2017</v>
      </c>
      <c r="H5146" s="27" t="s">
        <v>3</v>
      </c>
      <c r="I5146" s="28">
        <v>2017</v>
      </c>
      <c r="K5146" s="27" t="s">
        <v>3</v>
      </c>
      <c r="L5146" s="28">
        <v>2017</v>
      </c>
    </row>
    <row r="5147" spans="2:12" ht="13" x14ac:dyDescent="0.3">
      <c r="B5147" s="29" t="str">
        <f>UnitName</f>
        <v>Plot</v>
      </c>
      <c r="C5147" s="30">
        <v>3</v>
      </c>
      <c r="E5147" s="29" t="str">
        <f>UnitName</f>
        <v>Plot</v>
      </c>
      <c r="F5147" s="30">
        <v>3</v>
      </c>
      <c r="H5147" s="29" t="str">
        <f>UnitName</f>
        <v>Plot</v>
      </c>
      <c r="I5147" s="30">
        <v>3</v>
      </c>
      <c r="K5147" s="29" t="str">
        <f>UnitName</f>
        <v>Plot</v>
      </c>
      <c r="L5147" s="30">
        <v>3</v>
      </c>
    </row>
    <row r="5148" spans="2:12" ht="13" x14ac:dyDescent="0.3">
      <c r="B5148" s="29" t="str">
        <f>BlockName</f>
        <v>Name</v>
      </c>
      <c r="C5148" s="30" t="s">
        <v>56</v>
      </c>
      <c r="E5148" s="29" t="str">
        <f>BlockName</f>
        <v>Name</v>
      </c>
      <c r="F5148" s="30" t="s">
        <v>56</v>
      </c>
      <c r="H5148" s="29" t="str">
        <f>BlockName</f>
        <v>Name</v>
      </c>
      <c r="I5148" s="30" t="s">
        <v>56</v>
      </c>
      <c r="K5148" s="29" t="str">
        <f>BlockName</f>
        <v>Name</v>
      </c>
      <c r="L5148" s="30" t="s">
        <v>56</v>
      </c>
    </row>
    <row r="5149" spans="2:12" ht="13" x14ac:dyDescent="0.3">
      <c r="B5149" s="29" t="str">
        <f>Factor2Name</f>
        <v>Variety</v>
      </c>
      <c r="C5149" s="30" t="s">
        <v>46</v>
      </c>
      <c r="E5149" s="29" t="str">
        <f>Factor2Name</f>
        <v>Variety</v>
      </c>
      <c r="F5149" s="30" t="s">
        <v>46</v>
      </c>
      <c r="H5149" s="29" t="str">
        <f>Factor2Name</f>
        <v>Variety</v>
      </c>
      <c r="I5149" s="30" t="s">
        <v>46</v>
      </c>
      <c r="K5149" s="29" t="str">
        <f>Factor2Name</f>
        <v>Variety</v>
      </c>
      <c r="L5149" s="30" t="s">
        <v>46</v>
      </c>
    </row>
    <row r="5150" spans="2:12" ht="13" x14ac:dyDescent="0.3">
      <c r="B5150" s="29" t="str">
        <f>Factor3Name</f>
        <v>Fertiliser</v>
      </c>
      <c r="C5150" s="30" t="s">
        <v>38</v>
      </c>
      <c r="E5150" s="29" t="str">
        <f>Factor3Name</f>
        <v>Fertiliser</v>
      </c>
      <c r="F5150" s="30" t="s">
        <v>38</v>
      </c>
      <c r="H5150" s="29" t="str">
        <f>Factor3Name</f>
        <v>Fertiliser</v>
      </c>
      <c r="I5150" s="30" t="s">
        <v>38</v>
      </c>
      <c r="K5150" s="29" t="str">
        <f>Factor3Name</f>
        <v>Fertiliser</v>
      </c>
      <c r="L5150" s="30" t="s">
        <v>38</v>
      </c>
    </row>
    <row r="5151" spans="2:12" ht="13" x14ac:dyDescent="0.3">
      <c r="B5151" s="29" t="str">
        <f>Factor1Name</f>
        <v>Weeding</v>
      </c>
      <c r="C5151" s="30" t="s">
        <v>51</v>
      </c>
      <c r="E5151" s="29" t="str">
        <f>Factor1Name</f>
        <v>Weeding</v>
      </c>
      <c r="F5151" s="30" t="s">
        <v>51</v>
      </c>
      <c r="H5151" s="29" t="str">
        <f>Factor1Name</f>
        <v>Weeding</v>
      </c>
      <c r="I5151" s="30" t="s">
        <v>51</v>
      </c>
      <c r="K5151" s="29" t="str">
        <f>Factor1Name</f>
        <v>Weeding</v>
      </c>
      <c r="L5151" s="30" t="s">
        <v>51</v>
      </c>
    </row>
    <row r="5152" spans="2:12" ht="13" x14ac:dyDescent="0.3">
      <c r="B5152" s="25" t="s">
        <v>14</v>
      </c>
      <c r="C5152" s="26">
        <v>978</v>
      </c>
      <c r="E5152" s="25" t="s">
        <v>14</v>
      </c>
      <c r="F5152" s="26">
        <v>1066.5</v>
      </c>
      <c r="H5152" s="25" t="s">
        <v>14</v>
      </c>
      <c r="I5152" s="26">
        <v>982.9</v>
      </c>
      <c r="K5152" s="25" t="s">
        <v>14</v>
      </c>
      <c r="L5152" s="26">
        <v>1067.5</v>
      </c>
    </row>
    <row r="5154" spans="2:12" ht="13" x14ac:dyDescent="0.3">
      <c r="B5154" s="27" t="s">
        <v>3</v>
      </c>
      <c r="C5154" s="28">
        <v>2017</v>
      </c>
      <c r="E5154" s="27" t="s">
        <v>3</v>
      </c>
      <c r="F5154" s="28">
        <v>2017</v>
      </c>
      <c r="H5154" s="27" t="s">
        <v>3</v>
      </c>
      <c r="I5154" s="28">
        <v>2017</v>
      </c>
      <c r="K5154" s="27" t="s">
        <v>3</v>
      </c>
      <c r="L5154" s="28">
        <v>2017</v>
      </c>
    </row>
    <row r="5155" spans="2:12" ht="13" x14ac:dyDescent="0.3">
      <c r="B5155" s="29" t="str">
        <f>UnitName</f>
        <v>Plot</v>
      </c>
      <c r="C5155" s="30">
        <v>3</v>
      </c>
      <c r="E5155" s="29" t="str">
        <f>UnitName</f>
        <v>Plot</v>
      </c>
      <c r="F5155" s="30">
        <v>3</v>
      </c>
      <c r="H5155" s="29" t="str">
        <f>UnitName</f>
        <v>Plot</v>
      </c>
      <c r="I5155" s="30">
        <v>3</v>
      </c>
      <c r="K5155" s="29" t="str">
        <f>UnitName</f>
        <v>Plot</v>
      </c>
      <c r="L5155" s="30">
        <v>3</v>
      </c>
    </row>
    <row r="5156" spans="2:12" ht="13" x14ac:dyDescent="0.3">
      <c r="B5156" s="29" t="str">
        <f>BlockName</f>
        <v>Name</v>
      </c>
      <c r="C5156" s="30" t="s">
        <v>56</v>
      </c>
      <c r="E5156" s="29" t="str">
        <f>BlockName</f>
        <v>Name</v>
      </c>
      <c r="F5156" s="30" t="s">
        <v>56</v>
      </c>
      <c r="H5156" s="29" t="str">
        <f>BlockName</f>
        <v>Name</v>
      </c>
      <c r="I5156" s="30" t="s">
        <v>56</v>
      </c>
      <c r="K5156" s="29" t="str">
        <f>BlockName</f>
        <v>Name</v>
      </c>
      <c r="L5156" s="30" t="s">
        <v>56</v>
      </c>
    </row>
    <row r="5157" spans="2:12" ht="13" x14ac:dyDescent="0.3">
      <c r="B5157" s="29" t="str">
        <f>Factor2Name</f>
        <v>Variety</v>
      </c>
      <c r="C5157" s="30" t="s">
        <v>46</v>
      </c>
      <c r="E5157" s="29" t="str">
        <f>Factor2Name</f>
        <v>Variety</v>
      </c>
      <c r="F5157" s="30" t="s">
        <v>46</v>
      </c>
      <c r="H5157" s="29" t="str">
        <f>Factor2Name</f>
        <v>Variety</v>
      </c>
      <c r="I5157" s="30" t="s">
        <v>46</v>
      </c>
      <c r="K5157" s="29" t="str">
        <f>Factor2Name</f>
        <v>Variety</v>
      </c>
      <c r="L5157" s="30" t="s">
        <v>46</v>
      </c>
    </row>
    <row r="5158" spans="2:12" ht="13" x14ac:dyDescent="0.3">
      <c r="B5158" s="29" t="str">
        <f>Factor3Name</f>
        <v>Fertiliser</v>
      </c>
      <c r="C5158" s="30" t="s">
        <v>38</v>
      </c>
      <c r="E5158" s="29" t="str">
        <f>Factor3Name</f>
        <v>Fertiliser</v>
      </c>
      <c r="F5158" s="30" t="s">
        <v>38</v>
      </c>
      <c r="H5158" s="29" t="str">
        <f>Factor3Name</f>
        <v>Fertiliser</v>
      </c>
      <c r="I5158" s="30" t="s">
        <v>38</v>
      </c>
      <c r="K5158" s="29" t="str">
        <f>Factor3Name</f>
        <v>Fertiliser</v>
      </c>
      <c r="L5158" s="30" t="s">
        <v>38</v>
      </c>
    </row>
    <row r="5159" spans="2:12" ht="13" x14ac:dyDescent="0.3">
      <c r="B5159" s="29" t="str">
        <f>Factor1Name</f>
        <v>Weeding</v>
      </c>
      <c r="C5159" s="30" t="s">
        <v>51</v>
      </c>
      <c r="E5159" s="29" t="str">
        <f>Factor1Name</f>
        <v>Weeding</v>
      </c>
      <c r="F5159" s="30" t="s">
        <v>51</v>
      </c>
      <c r="H5159" s="29" t="str">
        <f>Factor1Name</f>
        <v>Weeding</v>
      </c>
      <c r="I5159" s="30" t="s">
        <v>51</v>
      </c>
      <c r="K5159" s="29" t="str">
        <f>Factor1Name</f>
        <v>Weeding</v>
      </c>
      <c r="L5159" s="30" t="s">
        <v>51</v>
      </c>
    </row>
    <row r="5160" spans="2:12" ht="13" x14ac:dyDescent="0.3">
      <c r="B5160" s="25" t="s">
        <v>14</v>
      </c>
      <c r="C5160" s="26">
        <v>964.9</v>
      </c>
      <c r="E5160" s="25" t="s">
        <v>14</v>
      </c>
      <c r="F5160" s="26">
        <v>1071.9000000000001</v>
      </c>
      <c r="H5160" s="25" t="s">
        <v>14</v>
      </c>
      <c r="I5160" s="26">
        <v>815.4</v>
      </c>
      <c r="K5160" s="25" t="s">
        <v>14</v>
      </c>
      <c r="L5160" s="26">
        <v>931.9</v>
      </c>
    </row>
    <row r="5162" spans="2:12" ht="13" x14ac:dyDescent="0.3">
      <c r="B5162" s="27" t="s">
        <v>3</v>
      </c>
      <c r="C5162" s="28">
        <v>2017</v>
      </c>
      <c r="E5162" s="27" t="s">
        <v>3</v>
      </c>
      <c r="F5162" s="28">
        <v>2017</v>
      </c>
      <c r="H5162" s="27" t="s">
        <v>3</v>
      </c>
      <c r="I5162" s="28">
        <v>2017</v>
      </c>
      <c r="K5162" s="27" t="s">
        <v>3</v>
      </c>
      <c r="L5162" s="28">
        <v>2017</v>
      </c>
    </row>
    <row r="5163" spans="2:12" ht="13" x14ac:dyDescent="0.3">
      <c r="B5163" s="29" t="str">
        <f>UnitName</f>
        <v>Plot</v>
      </c>
      <c r="C5163" s="30">
        <v>4</v>
      </c>
      <c r="E5163" s="29" t="str">
        <f>UnitName</f>
        <v>Plot</v>
      </c>
      <c r="F5163" s="30">
        <v>4</v>
      </c>
      <c r="H5163" s="29" t="str">
        <f>UnitName</f>
        <v>Plot</v>
      </c>
      <c r="I5163" s="30">
        <v>4</v>
      </c>
      <c r="K5163" s="29" t="str">
        <f>UnitName</f>
        <v>Plot</v>
      </c>
      <c r="L5163" s="30">
        <v>4</v>
      </c>
    </row>
    <row r="5164" spans="2:12" ht="13" x14ac:dyDescent="0.3">
      <c r="B5164" s="29" t="str">
        <f>BlockName</f>
        <v>Name</v>
      </c>
      <c r="C5164" s="30" t="s">
        <v>56</v>
      </c>
      <c r="E5164" s="29" t="str">
        <f>BlockName</f>
        <v>Name</v>
      </c>
      <c r="F5164" s="30" t="s">
        <v>56</v>
      </c>
      <c r="H5164" s="29" t="str">
        <f>BlockName</f>
        <v>Name</v>
      </c>
      <c r="I5164" s="30" t="s">
        <v>56</v>
      </c>
      <c r="K5164" s="29" t="str">
        <f>BlockName</f>
        <v>Name</v>
      </c>
      <c r="L5164" s="30" t="s">
        <v>56</v>
      </c>
    </row>
    <row r="5165" spans="2:12" ht="13" x14ac:dyDescent="0.3">
      <c r="B5165" s="29" t="str">
        <f>Factor2Name</f>
        <v>Variety</v>
      </c>
      <c r="C5165" s="30" t="s">
        <v>46</v>
      </c>
      <c r="E5165" s="29" t="str">
        <f>Factor2Name</f>
        <v>Variety</v>
      </c>
      <c r="F5165" s="30" t="s">
        <v>46</v>
      </c>
      <c r="H5165" s="29" t="str">
        <f>Factor2Name</f>
        <v>Variety</v>
      </c>
      <c r="I5165" s="30" t="s">
        <v>46</v>
      </c>
      <c r="K5165" s="29" t="str">
        <f>Factor2Name</f>
        <v>Variety</v>
      </c>
      <c r="L5165" s="30" t="s">
        <v>46</v>
      </c>
    </row>
    <row r="5166" spans="2:12" ht="13" x14ac:dyDescent="0.3">
      <c r="B5166" s="29" t="str">
        <f>Factor3Name</f>
        <v>Fertiliser</v>
      </c>
      <c r="C5166" s="30" t="s">
        <v>38</v>
      </c>
      <c r="E5166" s="29" t="str">
        <f>Factor3Name</f>
        <v>Fertiliser</v>
      </c>
      <c r="F5166" s="30" t="s">
        <v>38</v>
      </c>
      <c r="H5166" s="29" t="str">
        <f>Factor3Name</f>
        <v>Fertiliser</v>
      </c>
      <c r="I5166" s="30" t="s">
        <v>38</v>
      </c>
      <c r="K5166" s="29" t="str">
        <f>Factor3Name</f>
        <v>Fertiliser</v>
      </c>
      <c r="L5166" s="30" t="s">
        <v>38</v>
      </c>
    </row>
    <row r="5167" spans="2:12" ht="13" x14ac:dyDescent="0.3">
      <c r="B5167" s="29" t="str">
        <f>Factor1Name</f>
        <v>Weeding</v>
      </c>
      <c r="C5167" s="30" t="s">
        <v>51</v>
      </c>
      <c r="E5167" s="29" t="str">
        <f>Factor1Name</f>
        <v>Weeding</v>
      </c>
      <c r="F5167" s="30" t="s">
        <v>51</v>
      </c>
      <c r="H5167" s="29" t="str">
        <f>Factor1Name</f>
        <v>Weeding</v>
      </c>
      <c r="I5167" s="30" t="s">
        <v>51</v>
      </c>
      <c r="K5167" s="29" t="str">
        <f>Factor1Name</f>
        <v>Weeding</v>
      </c>
      <c r="L5167" s="30" t="s">
        <v>51</v>
      </c>
    </row>
    <row r="5168" spans="2:12" ht="13" x14ac:dyDescent="0.3">
      <c r="B5168" s="25" t="s">
        <v>14</v>
      </c>
      <c r="C5168" s="26">
        <v>924.7</v>
      </c>
      <c r="E5168" s="25" t="s">
        <v>14</v>
      </c>
      <c r="F5168" s="26">
        <v>963.6</v>
      </c>
      <c r="H5168" s="25" t="s">
        <v>14</v>
      </c>
      <c r="I5168" s="26">
        <v>1166.5</v>
      </c>
      <c r="K5168" s="25" t="s">
        <v>14</v>
      </c>
      <c r="L5168" s="26">
        <v>1034.5</v>
      </c>
    </row>
    <row r="5170" spans="2:12" ht="13" x14ac:dyDescent="0.3">
      <c r="B5170" s="27" t="s">
        <v>3</v>
      </c>
      <c r="C5170" s="28">
        <v>2017</v>
      </c>
      <c r="E5170" s="27" t="s">
        <v>3</v>
      </c>
      <c r="F5170" s="28">
        <v>2017</v>
      </c>
      <c r="H5170" s="27" t="s">
        <v>3</v>
      </c>
      <c r="I5170" s="28">
        <v>2017</v>
      </c>
      <c r="K5170" s="27" t="s">
        <v>3</v>
      </c>
      <c r="L5170" s="28">
        <v>2017</v>
      </c>
    </row>
    <row r="5171" spans="2:12" ht="13" x14ac:dyDescent="0.3">
      <c r="B5171" s="29" t="str">
        <f>UnitName</f>
        <v>Plot</v>
      </c>
      <c r="C5171" s="30">
        <v>4</v>
      </c>
      <c r="E5171" s="29" t="str">
        <f>UnitName</f>
        <v>Plot</v>
      </c>
      <c r="F5171" s="30">
        <v>4</v>
      </c>
      <c r="H5171" s="29" t="str">
        <f>UnitName</f>
        <v>Plot</v>
      </c>
      <c r="I5171" s="30">
        <v>4</v>
      </c>
      <c r="K5171" s="29" t="str">
        <f>UnitName</f>
        <v>Plot</v>
      </c>
      <c r="L5171" s="30">
        <v>4</v>
      </c>
    </row>
    <row r="5172" spans="2:12" ht="13" x14ac:dyDescent="0.3">
      <c r="B5172" s="29" t="str">
        <f>BlockName</f>
        <v>Name</v>
      </c>
      <c r="C5172" s="30" t="s">
        <v>56</v>
      </c>
      <c r="E5172" s="29" t="str">
        <f>BlockName</f>
        <v>Name</v>
      </c>
      <c r="F5172" s="30" t="s">
        <v>56</v>
      </c>
      <c r="H5172" s="29" t="str">
        <f>BlockName</f>
        <v>Name</v>
      </c>
      <c r="I5172" s="30" t="s">
        <v>56</v>
      </c>
      <c r="K5172" s="29" t="str">
        <f>BlockName</f>
        <v>Name</v>
      </c>
      <c r="L5172" s="30" t="s">
        <v>56</v>
      </c>
    </row>
    <row r="5173" spans="2:12" ht="13" x14ac:dyDescent="0.3">
      <c r="B5173" s="29" t="str">
        <f>Factor2Name</f>
        <v>Variety</v>
      </c>
      <c r="C5173" s="30" t="s">
        <v>46</v>
      </c>
      <c r="E5173" s="29" t="str">
        <f>Factor2Name</f>
        <v>Variety</v>
      </c>
      <c r="F5173" s="30" t="s">
        <v>46</v>
      </c>
      <c r="H5173" s="29" t="str">
        <f>Factor2Name</f>
        <v>Variety</v>
      </c>
      <c r="I5173" s="30" t="s">
        <v>46</v>
      </c>
      <c r="K5173" s="29" t="str">
        <f>Factor2Name</f>
        <v>Variety</v>
      </c>
      <c r="L5173" s="30" t="s">
        <v>46</v>
      </c>
    </row>
    <row r="5174" spans="2:12" ht="13" x14ac:dyDescent="0.3">
      <c r="B5174" s="29" t="str">
        <f>Factor3Name</f>
        <v>Fertiliser</v>
      </c>
      <c r="C5174" s="30" t="s">
        <v>38</v>
      </c>
      <c r="E5174" s="29" t="str">
        <f>Factor3Name</f>
        <v>Fertiliser</v>
      </c>
      <c r="F5174" s="30" t="s">
        <v>38</v>
      </c>
      <c r="H5174" s="29" t="str">
        <f>Factor3Name</f>
        <v>Fertiliser</v>
      </c>
      <c r="I5174" s="30" t="s">
        <v>38</v>
      </c>
      <c r="K5174" s="29" t="str">
        <f>Factor3Name</f>
        <v>Fertiliser</v>
      </c>
      <c r="L5174" s="30" t="s">
        <v>38</v>
      </c>
    </row>
    <row r="5175" spans="2:12" ht="13" x14ac:dyDescent="0.3">
      <c r="B5175" s="29" t="str">
        <f>Factor1Name</f>
        <v>Weeding</v>
      </c>
      <c r="C5175" s="30" t="s">
        <v>51</v>
      </c>
      <c r="E5175" s="29" t="str">
        <f>Factor1Name</f>
        <v>Weeding</v>
      </c>
      <c r="F5175" s="30" t="s">
        <v>51</v>
      </c>
      <c r="H5175" s="29" t="str">
        <f>Factor1Name</f>
        <v>Weeding</v>
      </c>
      <c r="I5175" s="30" t="s">
        <v>51</v>
      </c>
      <c r="K5175" s="29" t="str">
        <f>Factor1Name</f>
        <v>Weeding</v>
      </c>
      <c r="L5175" s="30" t="s">
        <v>51</v>
      </c>
    </row>
    <row r="5176" spans="2:12" ht="13" x14ac:dyDescent="0.3">
      <c r="B5176" s="25" t="s">
        <v>14</v>
      </c>
      <c r="C5176" s="26">
        <v>1116</v>
      </c>
      <c r="E5176" s="25" t="s">
        <v>14</v>
      </c>
      <c r="F5176" s="26">
        <v>921.3</v>
      </c>
      <c r="H5176" s="25" t="s">
        <v>14</v>
      </c>
      <c r="I5176" s="26">
        <v>913.6</v>
      </c>
      <c r="K5176" s="25" t="s">
        <v>14</v>
      </c>
      <c r="L5176" s="26">
        <v>1057.0999999999999</v>
      </c>
    </row>
    <row r="5178" spans="2:12" ht="13" x14ac:dyDescent="0.3">
      <c r="B5178" s="27" t="s">
        <v>3</v>
      </c>
      <c r="C5178" s="28">
        <v>2017</v>
      </c>
      <c r="E5178" s="27" t="s">
        <v>3</v>
      </c>
      <c r="F5178" s="28">
        <v>2017</v>
      </c>
      <c r="H5178" s="27" t="s">
        <v>3</v>
      </c>
      <c r="I5178" s="28">
        <v>2017</v>
      </c>
      <c r="K5178" s="27" t="s">
        <v>3</v>
      </c>
      <c r="L5178" s="28">
        <v>2017</v>
      </c>
    </row>
    <row r="5179" spans="2:12" ht="13" x14ac:dyDescent="0.3">
      <c r="B5179" s="29" t="str">
        <f>UnitName</f>
        <v>Plot</v>
      </c>
      <c r="C5179" s="30">
        <v>4</v>
      </c>
      <c r="E5179" s="29" t="str">
        <f>UnitName</f>
        <v>Plot</v>
      </c>
      <c r="F5179" s="30">
        <v>4</v>
      </c>
      <c r="H5179" s="29" t="str">
        <f>UnitName</f>
        <v>Plot</v>
      </c>
      <c r="I5179" s="30">
        <v>4</v>
      </c>
      <c r="K5179" s="29" t="str">
        <f>UnitName</f>
        <v>Plot</v>
      </c>
      <c r="L5179" s="30">
        <v>4</v>
      </c>
    </row>
    <row r="5180" spans="2:12" ht="13" x14ac:dyDescent="0.3">
      <c r="B5180" s="29" t="str">
        <f>BlockName</f>
        <v>Name</v>
      </c>
      <c r="C5180" s="30" t="s">
        <v>56</v>
      </c>
      <c r="E5180" s="29" t="str">
        <f>BlockName</f>
        <v>Name</v>
      </c>
      <c r="F5180" s="30" t="s">
        <v>56</v>
      </c>
      <c r="H5180" s="29" t="str">
        <f>BlockName</f>
        <v>Name</v>
      </c>
      <c r="I5180" s="30" t="s">
        <v>56</v>
      </c>
      <c r="K5180" s="29" t="str">
        <f>BlockName</f>
        <v>Name</v>
      </c>
      <c r="L5180" s="30" t="s">
        <v>56</v>
      </c>
    </row>
    <row r="5181" spans="2:12" ht="13" x14ac:dyDescent="0.3">
      <c r="B5181" s="29" t="str">
        <f>Factor2Name</f>
        <v>Variety</v>
      </c>
      <c r="C5181" s="30" t="s">
        <v>46</v>
      </c>
      <c r="E5181" s="29" t="str">
        <f>Factor2Name</f>
        <v>Variety</v>
      </c>
      <c r="F5181" s="30" t="s">
        <v>46</v>
      </c>
      <c r="H5181" s="29" t="str">
        <f>Factor2Name</f>
        <v>Variety</v>
      </c>
      <c r="I5181" s="30" t="s">
        <v>46</v>
      </c>
      <c r="K5181" s="29" t="str">
        <f>Factor2Name</f>
        <v>Variety</v>
      </c>
      <c r="L5181" s="30" t="s">
        <v>46</v>
      </c>
    </row>
    <row r="5182" spans="2:12" ht="13" x14ac:dyDescent="0.3">
      <c r="B5182" s="29" t="str">
        <f>Factor3Name</f>
        <v>Fertiliser</v>
      </c>
      <c r="C5182" s="30" t="s">
        <v>38</v>
      </c>
      <c r="E5182" s="29" t="str">
        <f>Factor3Name</f>
        <v>Fertiliser</v>
      </c>
      <c r="F5182" s="30" t="s">
        <v>38</v>
      </c>
      <c r="H5182" s="29" t="str">
        <f>Factor3Name</f>
        <v>Fertiliser</v>
      </c>
      <c r="I5182" s="30" t="s">
        <v>38</v>
      </c>
      <c r="K5182" s="29" t="str">
        <f>Factor3Name</f>
        <v>Fertiliser</v>
      </c>
      <c r="L5182" s="30" t="s">
        <v>38</v>
      </c>
    </row>
    <row r="5183" spans="2:12" ht="13" x14ac:dyDescent="0.3">
      <c r="B5183" s="29" t="str">
        <f>Factor1Name</f>
        <v>Weeding</v>
      </c>
      <c r="C5183" s="30" t="s">
        <v>51</v>
      </c>
      <c r="E5183" s="29" t="str">
        <f>Factor1Name</f>
        <v>Weeding</v>
      </c>
      <c r="F5183" s="30" t="s">
        <v>51</v>
      </c>
      <c r="H5183" s="29" t="str">
        <f>Factor1Name</f>
        <v>Weeding</v>
      </c>
      <c r="I5183" s="30" t="s">
        <v>51</v>
      </c>
      <c r="K5183" s="29" t="str">
        <f>Factor1Name</f>
        <v>Weeding</v>
      </c>
      <c r="L5183" s="30" t="s">
        <v>51</v>
      </c>
    </row>
    <row r="5184" spans="2:12" ht="13" x14ac:dyDescent="0.3">
      <c r="B5184" s="25" t="s">
        <v>14</v>
      </c>
      <c r="C5184" s="26">
        <v>991.6</v>
      </c>
      <c r="E5184" s="25" t="s">
        <v>14</v>
      </c>
      <c r="F5184" s="26">
        <v>915.9</v>
      </c>
      <c r="H5184" s="25" t="s">
        <v>14</v>
      </c>
      <c r="I5184" s="26">
        <v>926.1</v>
      </c>
      <c r="K5184" s="25" t="s">
        <v>14</v>
      </c>
      <c r="L5184" s="26">
        <v>1120.4000000000001</v>
      </c>
    </row>
    <row r="5186" spans="2:12" ht="13" x14ac:dyDescent="0.3">
      <c r="B5186" s="27" t="s">
        <v>3</v>
      </c>
      <c r="C5186" s="28">
        <v>2017</v>
      </c>
      <c r="E5186" s="27" t="s">
        <v>3</v>
      </c>
      <c r="F5186" s="28">
        <v>2017</v>
      </c>
      <c r="H5186" s="27" t="s">
        <v>3</v>
      </c>
      <c r="I5186" s="28">
        <v>2017</v>
      </c>
      <c r="K5186" s="27" t="s">
        <v>3</v>
      </c>
      <c r="L5186" s="28">
        <v>2017</v>
      </c>
    </row>
    <row r="5187" spans="2:12" ht="13" x14ac:dyDescent="0.3">
      <c r="B5187" s="29" t="str">
        <f>UnitName</f>
        <v>Plot</v>
      </c>
      <c r="C5187" s="30">
        <v>4</v>
      </c>
      <c r="E5187" s="29" t="str">
        <f>UnitName</f>
        <v>Plot</v>
      </c>
      <c r="F5187" s="30">
        <v>4</v>
      </c>
      <c r="H5187" s="29" t="str">
        <f>UnitName</f>
        <v>Plot</v>
      </c>
      <c r="I5187" s="30">
        <v>4</v>
      </c>
      <c r="K5187" s="29" t="str">
        <f>UnitName</f>
        <v>Plot</v>
      </c>
      <c r="L5187" s="30">
        <v>4</v>
      </c>
    </row>
    <row r="5188" spans="2:12" ht="13" x14ac:dyDescent="0.3">
      <c r="B5188" s="29" t="str">
        <f>BlockName</f>
        <v>Name</v>
      </c>
      <c r="C5188" s="30" t="s">
        <v>56</v>
      </c>
      <c r="E5188" s="29" t="str">
        <f>BlockName</f>
        <v>Name</v>
      </c>
      <c r="F5188" s="30" t="s">
        <v>56</v>
      </c>
      <c r="H5188" s="29" t="str">
        <f>BlockName</f>
        <v>Name</v>
      </c>
      <c r="I5188" s="30" t="s">
        <v>56</v>
      </c>
      <c r="K5188" s="29" t="str">
        <f>BlockName</f>
        <v>Name</v>
      </c>
      <c r="L5188" s="30" t="s">
        <v>56</v>
      </c>
    </row>
    <row r="5189" spans="2:12" ht="13" x14ac:dyDescent="0.3">
      <c r="B5189" s="29" t="str">
        <f>Factor2Name</f>
        <v>Variety</v>
      </c>
      <c r="C5189" s="30" t="s">
        <v>46</v>
      </c>
      <c r="E5189" s="29" t="str">
        <f>Factor2Name</f>
        <v>Variety</v>
      </c>
      <c r="F5189" s="30" t="s">
        <v>46</v>
      </c>
      <c r="H5189" s="29" t="str">
        <f>Factor2Name</f>
        <v>Variety</v>
      </c>
      <c r="I5189" s="30" t="s">
        <v>46</v>
      </c>
      <c r="K5189" s="29" t="str">
        <f>Factor2Name</f>
        <v>Variety</v>
      </c>
      <c r="L5189" s="30" t="s">
        <v>46</v>
      </c>
    </row>
    <row r="5190" spans="2:12" ht="13" x14ac:dyDescent="0.3">
      <c r="B5190" s="29" t="str">
        <f>Factor3Name</f>
        <v>Fertiliser</v>
      </c>
      <c r="C5190" s="30" t="s">
        <v>38</v>
      </c>
      <c r="E5190" s="29" t="str">
        <f>Factor3Name</f>
        <v>Fertiliser</v>
      </c>
      <c r="F5190" s="30" t="s">
        <v>38</v>
      </c>
      <c r="H5190" s="29" t="str">
        <f>Factor3Name</f>
        <v>Fertiliser</v>
      </c>
      <c r="I5190" s="30" t="s">
        <v>38</v>
      </c>
      <c r="K5190" s="29" t="str">
        <f>Factor3Name</f>
        <v>Fertiliser</v>
      </c>
      <c r="L5190" s="30" t="s">
        <v>38</v>
      </c>
    </row>
    <row r="5191" spans="2:12" ht="13" x14ac:dyDescent="0.3">
      <c r="B5191" s="29" t="str">
        <f>Factor1Name</f>
        <v>Weeding</v>
      </c>
      <c r="C5191" s="30" t="s">
        <v>51</v>
      </c>
      <c r="E5191" s="29" t="str">
        <f>Factor1Name</f>
        <v>Weeding</v>
      </c>
      <c r="F5191" s="30" t="s">
        <v>51</v>
      </c>
      <c r="H5191" s="29" t="str">
        <f>Factor1Name</f>
        <v>Weeding</v>
      </c>
      <c r="I5191" s="30" t="s">
        <v>51</v>
      </c>
      <c r="K5191" s="29" t="str">
        <f>Factor1Name</f>
        <v>Weeding</v>
      </c>
      <c r="L5191" s="30" t="s">
        <v>51</v>
      </c>
    </row>
    <row r="5192" spans="2:12" ht="13" x14ac:dyDescent="0.3">
      <c r="B5192" s="25" t="s">
        <v>14</v>
      </c>
      <c r="C5192" s="26">
        <v>967.2</v>
      </c>
      <c r="E5192" s="25" t="s">
        <v>14</v>
      </c>
      <c r="F5192" s="26">
        <v>998.2</v>
      </c>
      <c r="H5192" s="25" t="s">
        <v>14</v>
      </c>
      <c r="I5192" s="26">
        <v>1020.5</v>
      </c>
      <c r="K5192" s="25" t="s">
        <v>14</v>
      </c>
      <c r="L5192" s="26">
        <v>973.6</v>
      </c>
    </row>
    <row r="5194" spans="2:12" ht="13" x14ac:dyDescent="0.3">
      <c r="B5194" s="27" t="s">
        <v>3</v>
      </c>
      <c r="C5194" s="28">
        <v>2017</v>
      </c>
      <c r="E5194" s="27" t="s">
        <v>3</v>
      </c>
      <c r="F5194" s="28">
        <v>2017</v>
      </c>
      <c r="H5194" s="27" t="s">
        <v>3</v>
      </c>
      <c r="I5194" s="28">
        <v>2017</v>
      </c>
      <c r="K5194" s="27" t="s">
        <v>3</v>
      </c>
      <c r="L5194" s="28">
        <v>2017</v>
      </c>
    </row>
    <row r="5195" spans="2:12" ht="13" x14ac:dyDescent="0.3">
      <c r="B5195" s="29" t="str">
        <f>UnitName</f>
        <v>Plot</v>
      </c>
      <c r="C5195" s="30">
        <v>4</v>
      </c>
      <c r="E5195" s="29" t="str">
        <f>UnitName</f>
        <v>Plot</v>
      </c>
      <c r="F5195" s="30">
        <v>4</v>
      </c>
      <c r="H5195" s="29" t="str">
        <f>UnitName</f>
        <v>Plot</v>
      </c>
      <c r="I5195" s="30">
        <v>4</v>
      </c>
      <c r="K5195" s="29" t="str">
        <f>UnitName</f>
        <v>Plot</v>
      </c>
      <c r="L5195" s="30">
        <v>4</v>
      </c>
    </row>
    <row r="5196" spans="2:12" ht="13" x14ac:dyDescent="0.3">
      <c r="B5196" s="29" t="str">
        <f>BlockName</f>
        <v>Name</v>
      </c>
      <c r="C5196" s="30" t="s">
        <v>56</v>
      </c>
      <c r="E5196" s="29" t="str">
        <f>BlockName</f>
        <v>Name</v>
      </c>
      <c r="F5196" s="30" t="s">
        <v>56</v>
      </c>
      <c r="H5196" s="29" t="str">
        <f>BlockName</f>
        <v>Name</v>
      </c>
      <c r="I5196" s="30" t="s">
        <v>56</v>
      </c>
      <c r="K5196" s="29" t="str">
        <f>BlockName</f>
        <v>Name</v>
      </c>
      <c r="L5196" s="30" t="s">
        <v>56</v>
      </c>
    </row>
    <row r="5197" spans="2:12" ht="13" x14ac:dyDescent="0.3">
      <c r="B5197" s="29" t="str">
        <f>Factor2Name</f>
        <v>Variety</v>
      </c>
      <c r="C5197" s="30" t="s">
        <v>46</v>
      </c>
      <c r="E5197" s="29" t="str">
        <f>Factor2Name</f>
        <v>Variety</v>
      </c>
      <c r="F5197" s="30" t="s">
        <v>46</v>
      </c>
      <c r="H5197" s="29" t="str">
        <f>Factor2Name</f>
        <v>Variety</v>
      </c>
      <c r="I5197" s="30" t="s">
        <v>46</v>
      </c>
      <c r="K5197" s="29" t="str">
        <f>Factor2Name</f>
        <v>Variety</v>
      </c>
      <c r="L5197" s="30" t="s">
        <v>46</v>
      </c>
    </row>
    <row r="5198" spans="2:12" ht="13" x14ac:dyDescent="0.3">
      <c r="B5198" s="29" t="str">
        <f>Factor3Name</f>
        <v>Fertiliser</v>
      </c>
      <c r="C5198" s="30" t="s">
        <v>38</v>
      </c>
      <c r="E5198" s="29" t="str">
        <f>Factor3Name</f>
        <v>Fertiliser</v>
      </c>
      <c r="F5198" s="30" t="s">
        <v>38</v>
      </c>
      <c r="H5198" s="29" t="str">
        <f>Factor3Name</f>
        <v>Fertiliser</v>
      </c>
      <c r="I5198" s="30" t="s">
        <v>38</v>
      </c>
      <c r="K5198" s="29" t="str">
        <f>Factor3Name</f>
        <v>Fertiliser</v>
      </c>
      <c r="L5198" s="30" t="s">
        <v>38</v>
      </c>
    </row>
    <row r="5199" spans="2:12" ht="13" x14ac:dyDescent="0.3">
      <c r="B5199" s="29" t="str">
        <f>Factor1Name</f>
        <v>Weeding</v>
      </c>
      <c r="C5199" s="30" t="s">
        <v>51</v>
      </c>
      <c r="E5199" s="29" t="str">
        <f>Factor1Name</f>
        <v>Weeding</v>
      </c>
      <c r="F5199" s="30" t="s">
        <v>51</v>
      </c>
      <c r="H5199" s="29" t="str">
        <f>Factor1Name</f>
        <v>Weeding</v>
      </c>
      <c r="I5199" s="30" t="s">
        <v>51</v>
      </c>
      <c r="K5199" s="29" t="str">
        <f>Factor1Name</f>
        <v>Weeding</v>
      </c>
      <c r="L5199" s="30" t="s">
        <v>51</v>
      </c>
    </row>
    <row r="5200" spans="2:12" ht="13" x14ac:dyDescent="0.3">
      <c r="B5200" s="25" t="s">
        <v>14</v>
      </c>
      <c r="C5200" s="26">
        <v>974.5</v>
      </c>
      <c r="E5200" s="25" t="s">
        <v>14</v>
      </c>
      <c r="F5200" s="26">
        <v>1209.3</v>
      </c>
      <c r="H5200" s="25" t="s">
        <v>14</v>
      </c>
      <c r="I5200" s="26">
        <v>1036.8</v>
      </c>
      <c r="K5200" s="25" t="s">
        <v>14</v>
      </c>
      <c r="L5200" s="26">
        <v>1112.7</v>
      </c>
    </row>
    <row r="5202" spans="2:12" ht="13" x14ac:dyDescent="0.3">
      <c r="B5202" s="27" t="s">
        <v>3</v>
      </c>
      <c r="C5202" s="28">
        <v>2017</v>
      </c>
      <c r="E5202" s="27" t="s">
        <v>3</v>
      </c>
      <c r="F5202" s="28">
        <v>2017</v>
      </c>
      <c r="H5202" s="27" t="s">
        <v>3</v>
      </c>
      <c r="I5202" s="28">
        <v>2017</v>
      </c>
      <c r="K5202" s="27" t="s">
        <v>3</v>
      </c>
      <c r="L5202" s="28">
        <v>2017</v>
      </c>
    </row>
    <row r="5203" spans="2:12" ht="13" x14ac:dyDescent="0.3">
      <c r="B5203" s="29" t="str">
        <f>UnitName</f>
        <v>Plot</v>
      </c>
      <c r="C5203" s="30">
        <v>5</v>
      </c>
      <c r="E5203" s="29" t="str">
        <f>UnitName</f>
        <v>Plot</v>
      </c>
      <c r="F5203" s="30">
        <v>5</v>
      </c>
      <c r="H5203" s="29" t="str">
        <f>UnitName</f>
        <v>Plot</v>
      </c>
      <c r="I5203" s="30">
        <v>5</v>
      </c>
      <c r="K5203" s="29" t="str">
        <f>UnitName</f>
        <v>Plot</v>
      </c>
      <c r="L5203" s="30">
        <v>5</v>
      </c>
    </row>
    <row r="5204" spans="2:12" ht="13" x14ac:dyDescent="0.3">
      <c r="B5204" s="29" t="str">
        <f>BlockName</f>
        <v>Name</v>
      </c>
      <c r="C5204" s="30" t="s">
        <v>56</v>
      </c>
      <c r="E5204" s="29" t="str">
        <f>BlockName</f>
        <v>Name</v>
      </c>
      <c r="F5204" s="30" t="s">
        <v>56</v>
      </c>
      <c r="H5204" s="29" t="str">
        <f>BlockName</f>
        <v>Name</v>
      </c>
      <c r="I5204" s="30" t="s">
        <v>56</v>
      </c>
      <c r="K5204" s="29" t="str">
        <f>BlockName</f>
        <v>Name</v>
      </c>
      <c r="L5204" s="30" t="s">
        <v>56</v>
      </c>
    </row>
    <row r="5205" spans="2:12" ht="13" x14ac:dyDescent="0.3">
      <c r="B5205" s="29" t="str">
        <f>Factor2Name</f>
        <v>Variety</v>
      </c>
      <c r="C5205" s="30" t="s">
        <v>46</v>
      </c>
      <c r="E5205" s="29" t="str">
        <f>Factor2Name</f>
        <v>Variety</v>
      </c>
      <c r="F5205" s="30" t="s">
        <v>46</v>
      </c>
      <c r="H5205" s="29" t="str">
        <f>Factor2Name</f>
        <v>Variety</v>
      </c>
      <c r="I5205" s="30" t="s">
        <v>46</v>
      </c>
      <c r="K5205" s="29" t="str">
        <f>Factor2Name</f>
        <v>Variety</v>
      </c>
      <c r="L5205" s="30" t="s">
        <v>46</v>
      </c>
    </row>
    <row r="5206" spans="2:12" ht="13" x14ac:dyDescent="0.3">
      <c r="B5206" s="29" t="str">
        <f>Factor3Name</f>
        <v>Fertiliser</v>
      </c>
      <c r="C5206" s="30" t="s">
        <v>38</v>
      </c>
      <c r="E5206" s="29" t="str">
        <f>Factor3Name</f>
        <v>Fertiliser</v>
      </c>
      <c r="F5206" s="30" t="s">
        <v>38</v>
      </c>
      <c r="H5206" s="29" t="str">
        <f>Factor3Name</f>
        <v>Fertiliser</v>
      </c>
      <c r="I5206" s="30" t="s">
        <v>38</v>
      </c>
      <c r="K5206" s="29" t="str">
        <f>Factor3Name</f>
        <v>Fertiliser</v>
      </c>
      <c r="L5206" s="30" t="s">
        <v>38</v>
      </c>
    </row>
    <row r="5207" spans="2:12" ht="13" x14ac:dyDescent="0.3">
      <c r="B5207" s="29" t="str">
        <f>Factor1Name</f>
        <v>Weeding</v>
      </c>
      <c r="C5207" s="30" t="s">
        <v>51</v>
      </c>
      <c r="E5207" s="29" t="str">
        <f>Factor1Name</f>
        <v>Weeding</v>
      </c>
      <c r="F5207" s="30" t="s">
        <v>51</v>
      </c>
      <c r="H5207" s="29" t="str">
        <f>Factor1Name</f>
        <v>Weeding</v>
      </c>
      <c r="I5207" s="30" t="s">
        <v>51</v>
      </c>
      <c r="K5207" s="29" t="str">
        <f>Factor1Name</f>
        <v>Weeding</v>
      </c>
      <c r="L5207" s="30" t="s">
        <v>51</v>
      </c>
    </row>
    <row r="5208" spans="2:12" ht="13" x14ac:dyDescent="0.3">
      <c r="B5208" s="25" t="s">
        <v>14</v>
      </c>
      <c r="C5208" s="26">
        <v>930.2</v>
      </c>
      <c r="E5208" s="25" t="s">
        <v>14</v>
      </c>
      <c r="F5208" s="26">
        <v>1130.9000000000001</v>
      </c>
      <c r="H5208" s="25" t="s">
        <v>14</v>
      </c>
      <c r="I5208" s="26">
        <v>1073</v>
      </c>
      <c r="K5208" s="25" t="s">
        <v>14</v>
      </c>
      <c r="L5208" s="26">
        <v>852.2</v>
      </c>
    </row>
    <row r="5210" spans="2:12" ht="13" x14ac:dyDescent="0.3">
      <c r="B5210" s="27" t="s">
        <v>3</v>
      </c>
      <c r="C5210" s="28">
        <v>2017</v>
      </c>
      <c r="E5210" s="27" t="s">
        <v>3</v>
      </c>
      <c r="F5210" s="28">
        <v>2017</v>
      </c>
      <c r="H5210" s="27" t="s">
        <v>3</v>
      </c>
      <c r="I5210" s="28">
        <v>2017</v>
      </c>
      <c r="K5210" s="27" t="s">
        <v>3</v>
      </c>
      <c r="L5210" s="28">
        <v>2017</v>
      </c>
    </row>
    <row r="5211" spans="2:12" ht="13" x14ac:dyDescent="0.3">
      <c r="B5211" s="29" t="str">
        <f>UnitName</f>
        <v>Plot</v>
      </c>
      <c r="C5211" s="30">
        <v>5</v>
      </c>
      <c r="E5211" s="29" t="str">
        <f>UnitName</f>
        <v>Plot</v>
      </c>
      <c r="F5211" s="30">
        <v>5</v>
      </c>
      <c r="H5211" s="29" t="str">
        <f>UnitName</f>
        <v>Plot</v>
      </c>
      <c r="I5211" s="30">
        <v>5</v>
      </c>
      <c r="K5211" s="29" t="str">
        <f>UnitName</f>
        <v>Plot</v>
      </c>
      <c r="L5211" s="30">
        <v>5</v>
      </c>
    </row>
    <row r="5212" spans="2:12" ht="13" x14ac:dyDescent="0.3">
      <c r="B5212" s="29" t="str">
        <f>BlockName</f>
        <v>Name</v>
      </c>
      <c r="C5212" s="30" t="s">
        <v>56</v>
      </c>
      <c r="E5212" s="29" t="str">
        <f>BlockName</f>
        <v>Name</v>
      </c>
      <c r="F5212" s="30" t="s">
        <v>56</v>
      </c>
      <c r="H5212" s="29" t="str">
        <f>BlockName</f>
        <v>Name</v>
      </c>
      <c r="I5212" s="30" t="s">
        <v>56</v>
      </c>
      <c r="K5212" s="29" t="str">
        <f>BlockName</f>
        <v>Name</v>
      </c>
      <c r="L5212" s="30" t="s">
        <v>56</v>
      </c>
    </row>
    <row r="5213" spans="2:12" ht="13" x14ac:dyDescent="0.3">
      <c r="B5213" s="29" t="str">
        <f>Factor2Name</f>
        <v>Variety</v>
      </c>
      <c r="C5213" s="30" t="s">
        <v>46</v>
      </c>
      <c r="E5213" s="29" t="str">
        <f>Factor2Name</f>
        <v>Variety</v>
      </c>
      <c r="F5213" s="30" t="s">
        <v>46</v>
      </c>
      <c r="H5213" s="29" t="str">
        <f>Factor2Name</f>
        <v>Variety</v>
      </c>
      <c r="I5213" s="30" t="s">
        <v>46</v>
      </c>
      <c r="K5213" s="29" t="str">
        <f>Factor2Name</f>
        <v>Variety</v>
      </c>
      <c r="L5213" s="30" t="s">
        <v>46</v>
      </c>
    </row>
    <row r="5214" spans="2:12" ht="13" x14ac:dyDescent="0.3">
      <c r="B5214" s="29" t="str">
        <f>Factor3Name</f>
        <v>Fertiliser</v>
      </c>
      <c r="C5214" s="30" t="s">
        <v>38</v>
      </c>
      <c r="E5214" s="29" t="str">
        <f>Factor3Name</f>
        <v>Fertiliser</v>
      </c>
      <c r="F5214" s="30" t="s">
        <v>38</v>
      </c>
      <c r="H5214" s="29" t="str">
        <f>Factor3Name</f>
        <v>Fertiliser</v>
      </c>
      <c r="I5214" s="30" t="s">
        <v>38</v>
      </c>
      <c r="K5214" s="29" t="str">
        <f>Factor3Name</f>
        <v>Fertiliser</v>
      </c>
      <c r="L5214" s="30" t="s">
        <v>38</v>
      </c>
    </row>
    <row r="5215" spans="2:12" ht="13" x14ac:dyDescent="0.3">
      <c r="B5215" s="29" t="str">
        <f>Factor1Name</f>
        <v>Weeding</v>
      </c>
      <c r="C5215" s="30" t="s">
        <v>51</v>
      </c>
      <c r="E5215" s="29" t="str">
        <f>Factor1Name</f>
        <v>Weeding</v>
      </c>
      <c r="F5215" s="30" t="s">
        <v>51</v>
      </c>
      <c r="H5215" s="29" t="str">
        <f>Factor1Name</f>
        <v>Weeding</v>
      </c>
      <c r="I5215" s="30" t="s">
        <v>51</v>
      </c>
      <c r="K5215" s="29" t="str">
        <f>Factor1Name</f>
        <v>Weeding</v>
      </c>
      <c r="L5215" s="30" t="s">
        <v>51</v>
      </c>
    </row>
    <row r="5216" spans="2:12" ht="13" x14ac:dyDescent="0.3">
      <c r="B5216" s="25" t="s">
        <v>14</v>
      </c>
      <c r="C5216" s="26">
        <v>908.2</v>
      </c>
      <c r="E5216" s="25" t="s">
        <v>14</v>
      </c>
      <c r="F5216" s="26">
        <v>1063.8</v>
      </c>
      <c r="H5216" s="25" t="s">
        <v>14</v>
      </c>
      <c r="I5216" s="26">
        <v>1021.7</v>
      </c>
      <c r="K5216" s="25" t="s">
        <v>14</v>
      </c>
      <c r="L5216" s="26">
        <v>1133.5999999999999</v>
      </c>
    </row>
    <row r="5218" spans="2:12" ht="13" x14ac:dyDescent="0.3">
      <c r="B5218" s="27" t="s">
        <v>3</v>
      </c>
      <c r="C5218" s="28">
        <v>2017</v>
      </c>
      <c r="E5218" s="27" t="s">
        <v>3</v>
      </c>
      <c r="F5218" s="28">
        <v>2017</v>
      </c>
      <c r="H5218" s="27" t="s">
        <v>3</v>
      </c>
      <c r="I5218" s="28">
        <v>2017</v>
      </c>
      <c r="K5218" s="27" t="s">
        <v>3</v>
      </c>
      <c r="L5218" s="28">
        <v>2017</v>
      </c>
    </row>
    <row r="5219" spans="2:12" ht="13" x14ac:dyDescent="0.3">
      <c r="B5219" s="29" t="str">
        <f>UnitName</f>
        <v>Plot</v>
      </c>
      <c r="C5219" s="30">
        <v>5</v>
      </c>
      <c r="E5219" s="29" t="str">
        <f>UnitName</f>
        <v>Plot</v>
      </c>
      <c r="F5219" s="30">
        <v>5</v>
      </c>
      <c r="H5219" s="29" t="str">
        <f>UnitName</f>
        <v>Plot</v>
      </c>
      <c r="I5219" s="30">
        <v>5</v>
      </c>
      <c r="K5219" s="29" t="str">
        <f>UnitName</f>
        <v>Plot</v>
      </c>
      <c r="L5219" s="30">
        <v>5</v>
      </c>
    </row>
    <row r="5220" spans="2:12" ht="13" x14ac:dyDescent="0.3">
      <c r="B5220" s="29" t="str">
        <f>BlockName</f>
        <v>Name</v>
      </c>
      <c r="C5220" s="30" t="s">
        <v>56</v>
      </c>
      <c r="E5220" s="29" t="str">
        <f>BlockName</f>
        <v>Name</v>
      </c>
      <c r="F5220" s="30" t="s">
        <v>56</v>
      </c>
      <c r="H5220" s="29" t="str">
        <f>BlockName</f>
        <v>Name</v>
      </c>
      <c r="I5220" s="30" t="s">
        <v>56</v>
      </c>
      <c r="K5220" s="29" t="str">
        <f>BlockName</f>
        <v>Name</v>
      </c>
      <c r="L5220" s="30" t="s">
        <v>56</v>
      </c>
    </row>
    <row r="5221" spans="2:12" ht="13" x14ac:dyDescent="0.3">
      <c r="B5221" s="29" t="str">
        <f>Factor2Name</f>
        <v>Variety</v>
      </c>
      <c r="C5221" s="30" t="s">
        <v>46</v>
      </c>
      <c r="E5221" s="29" t="str">
        <f>Factor2Name</f>
        <v>Variety</v>
      </c>
      <c r="F5221" s="30" t="s">
        <v>46</v>
      </c>
      <c r="H5221" s="29" t="str">
        <f>Factor2Name</f>
        <v>Variety</v>
      </c>
      <c r="I5221" s="30" t="s">
        <v>46</v>
      </c>
      <c r="K5221" s="29" t="str">
        <f>Factor2Name</f>
        <v>Variety</v>
      </c>
      <c r="L5221" s="30" t="s">
        <v>46</v>
      </c>
    </row>
    <row r="5222" spans="2:12" ht="13" x14ac:dyDescent="0.3">
      <c r="B5222" s="29" t="str">
        <f>Factor3Name</f>
        <v>Fertiliser</v>
      </c>
      <c r="C5222" s="30" t="s">
        <v>38</v>
      </c>
      <c r="E5222" s="29" t="str">
        <f>Factor3Name</f>
        <v>Fertiliser</v>
      </c>
      <c r="F5222" s="30" t="s">
        <v>38</v>
      </c>
      <c r="H5222" s="29" t="str">
        <f>Factor3Name</f>
        <v>Fertiliser</v>
      </c>
      <c r="I5222" s="30" t="s">
        <v>38</v>
      </c>
      <c r="K5222" s="29" t="str">
        <f>Factor3Name</f>
        <v>Fertiliser</v>
      </c>
      <c r="L5222" s="30" t="s">
        <v>38</v>
      </c>
    </row>
    <row r="5223" spans="2:12" ht="13" x14ac:dyDescent="0.3">
      <c r="B5223" s="29" t="str">
        <f>Factor1Name</f>
        <v>Weeding</v>
      </c>
      <c r="C5223" s="30" t="s">
        <v>51</v>
      </c>
      <c r="E5223" s="29" t="str">
        <f>Factor1Name</f>
        <v>Weeding</v>
      </c>
      <c r="F5223" s="30" t="s">
        <v>51</v>
      </c>
      <c r="H5223" s="29" t="str">
        <f>Factor1Name</f>
        <v>Weeding</v>
      </c>
      <c r="I5223" s="30" t="s">
        <v>51</v>
      </c>
      <c r="K5223" s="29" t="str">
        <f>Factor1Name</f>
        <v>Weeding</v>
      </c>
      <c r="L5223" s="30" t="s">
        <v>51</v>
      </c>
    </row>
    <row r="5224" spans="2:12" ht="13" x14ac:dyDescent="0.3">
      <c r="B5224" s="25" t="s">
        <v>14</v>
      </c>
      <c r="C5224" s="26">
        <v>809.7</v>
      </c>
      <c r="E5224" s="25" t="s">
        <v>14</v>
      </c>
      <c r="F5224" s="26">
        <v>958.4</v>
      </c>
      <c r="H5224" s="25" t="s">
        <v>14</v>
      </c>
      <c r="I5224" s="26">
        <v>1023.1</v>
      </c>
      <c r="K5224" s="25" t="s">
        <v>14</v>
      </c>
      <c r="L5224" s="26">
        <v>1058.9000000000001</v>
      </c>
    </row>
    <row r="5226" spans="2:12" ht="13" x14ac:dyDescent="0.3">
      <c r="B5226" s="27" t="s">
        <v>3</v>
      </c>
      <c r="C5226" s="28">
        <v>2017</v>
      </c>
      <c r="E5226" s="27" t="s">
        <v>3</v>
      </c>
      <c r="F5226" s="28">
        <v>2017</v>
      </c>
      <c r="H5226" s="27" t="s">
        <v>3</v>
      </c>
      <c r="I5226" s="28">
        <v>2017</v>
      </c>
      <c r="K5226" s="27" t="s">
        <v>3</v>
      </c>
      <c r="L5226" s="28">
        <v>2017</v>
      </c>
    </row>
    <row r="5227" spans="2:12" ht="13" x14ac:dyDescent="0.3">
      <c r="B5227" s="29" t="str">
        <f>UnitName</f>
        <v>Plot</v>
      </c>
      <c r="C5227" s="30">
        <v>5</v>
      </c>
      <c r="E5227" s="29" t="str">
        <f>UnitName</f>
        <v>Plot</v>
      </c>
      <c r="F5227" s="30">
        <v>5</v>
      </c>
      <c r="H5227" s="29" t="str">
        <f>UnitName</f>
        <v>Plot</v>
      </c>
      <c r="I5227" s="30">
        <v>5</v>
      </c>
      <c r="K5227" s="29" t="str">
        <f>UnitName</f>
        <v>Plot</v>
      </c>
      <c r="L5227" s="30">
        <v>5</v>
      </c>
    </row>
    <row r="5228" spans="2:12" ht="13" x14ac:dyDescent="0.3">
      <c r="B5228" s="29" t="str">
        <f>BlockName</f>
        <v>Name</v>
      </c>
      <c r="C5228" s="30" t="s">
        <v>56</v>
      </c>
      <c r="E5228" s="29" t="str">
        <f>BlockName</f>
        <v>Name</v>
      </c>
      <c r="F5228" s="30" t="s">
        <v>56</v>
      </c>
      <c r="H5228" s="29" t="str">
        <f>BlockName</f>
        <v>Name</v>
      </c>
      <c r="I5228" s="30" t="s">
        <v>56</v>
      </c>
      <c r="K5228" s="29" t="str">
        <f>BlockName</f>
        <v>Name</v>
      </c>
      <c r="L5228" s="30" t="s">
        <v>56</v>
      </c>
    </row>
    <row r="5229" spans="2:12" ht="13" x14ac:dyDescent="0.3">
      <c r="B5229" s="29" t="str">
        <f>Factor2Name</f>
        <v>Variety</v>
      </c>
      <c r="C5229" s="30" t="s">
        <v>46</v>
      </c>
      <c r="E5229" s="29" t="str">
        <f>Factor2Name</f>
        <v>Variety</v>
      </c>
      <c r="F5229" s="30" t="s">
        <v>46</v>
      </c>
      <c r="H5229" s="29" t="str">
        <f>Factor2Name</f>
        <v>Variety</v>
      </c>
      <c r="I5229" s="30" t="s">
        <v>46</v>
      </c>
      <c r="K5229" s="29" t="str">
        <f>Factor2Name</f>
        <v>Variety</v>
      </c>
      <c r="L5229" s="30" t="s">
        <v>46</v>
      </c>
    </row>
    <row r="5230" spans="2:12" ht="13" x14ac:dyDescent="0.3">
      <c r="B5230" s="29" t="str">
        <f>Factor3Name</f>
        <v>Fertiliser</v>
      </c>
      <c r="C5230" s="30" t="s">
        <v>38</v>
      </c>
      <c r="E5230" s="29" t="str">
        <f>Factor3Name</f>
        <v>Fertiliser</v>
      </c>
      <c r="F5230" s="30" t="s">
        <v>38</v>
      </c>
      <c r="H5230" s="29" t="str">
        <f>Factor3Name</f>
        <v>Fertiliser</v>
      </c>
      <c r="I5230" s="30" t="s">
        <v>38</v>
      </c>
      <c r="K5230" s="29" t="str">
        <f>Factor3Name</f>
        <v>Fertiliser</v>
      </c>
      <c r="L5230" s="30" t="s">
        <v>38</v>
      </c>
    </row>
    <row r="5231" spans="2:12" ht="13" x14ac:dyDescent="0.3">
      <c r="B5231" s="29" t="str">
        <f>Factor1Name</f>
        <v>Weeding</v>
      </c>
      <c r="C5231" s="30" t="s">
        <v>51</v>
      </c>
      <c r="E5231" s="29" t="str">
        <f>Factor1Name</f>
        <v>Weeding</v>
      </c>
      <c r="F5231" s="30" t="s">
        <v>51</v>
      </c>
      <c r="H5231" s="29" t="str">
        <f>Factor1Name</f>
        <v>Weeding</v>
      </c>
      <c r="I5231" s="30" t="s">
        <v>51</v>
      </c>
      <c r="K5231" s="29" t="str">
        <f>Factor1Name</f>
        <v>Weeding</v>
      </c>
      <c r="L5231" s="30" t="s">
        <v>51</v>
      </c>
    </row>
    <row r="5232" spans="2:12" ht="13" x14ac:dyDescent="0.3">
      <c r="B5232" s="25" t="s">
        <v>14</v>
      </c>
      <c r="C5232" s="26">
        <v>961.9</v>
      </c>
      <c r="E5232" s="25" t="s">
        <v>14</v>
      </c>
      <c r="F5232" s="26">
        <v>956.9</v>
      </c>
      <c r="H5232" s="25" t="s">
        <v>14</v>
      </c>
      <c r="I5232" s="26">
        <v>1181.5999999999999</v>
      </c>
      <c r="K5232" s="25" t="s">
        <v>14</v>
      </c>
      <c r="L5232" s="26">
        <v>1076.0999999999999</v>
      </c>
    </row>
    <row r="5234" spans="2:12" ht="13" x14ac:dyDescent="0.3">
      <c r="B5234" s="27" t="s">
        <v>3</v>
      </c>
      <c r="C5234" s="28">
        <v>2017</v>
      </c>
      <c r="E5234" s="27" t="s">
        <v>3</v>
      </c>
      <c r="F5234" s="28">
        <v>2017</v>
      </c>
      <c r="H5234" s="27" t="s">
        <v>3</v>
      </c>
      <c r="I5234" s="28">
        <v>2017</v>
      </c>
      <c r="K5234" s="27" t="s">
        <v>3</v>
      </c>
      <c r="L5234" s="28">
        <v>2017</v>
      </c>
    </row>
    <row r="5235" spans="2:12" ht="13" x14ac:dyDescent="0.3">
      <c r="B5235" s="29" t="str">
        <f>UnitName</f>
        <v>Plot</v>
      </c>
      <c r="C5235" s="30">
        <v>5</v>
      </c>
      <c r="E5235" s="29" t="str">
        <f>UnitName</f>
        <v>Plot</v>
      </c>
      <c r="F5235" s="30">
        <v>5</v>
      </c>
      <c r="H5235" s="29" t="str">
        <f>UnitName</f>
        <v>Plot</v>
      </c>
      <c r="I5235" s="30">
        <v>5</v>
      </c>
      <c r="K5235" s="29" t="str">
        <f>UnitName</f>
        <v>Plot</v>
      </c>
      <c r="L5235" s="30">
        <v>5</v>
      </c>
    </row>
    <row r="5236" spans="2:12" ht="13" x14ac:dyDescent="0.3">
      <c r="B5236" s="29" t="str">
        <f>BlockName</f>
        <v>Name</v>
      </c>
      <c r="C5236" s="30" t="s">
        <v>56</v>
      </c>
      <c r="E5236" s="29" t="str">
        <f>BlockName</f>
        <v>Name</v>
      </c>
      <c r="F5236" s="30" t="s">
        <v>56</v>
      </c>
      <c r="H5236" s="29" t="str">
        <f>BlockName</f>
        <v>Name</v>
      </c>
      <c r="I5236" s="30" t="s">
        <v>56</v>
      </c>
      <c r="K5236" s="29" t="str">
        <f>BlockName</f>
        <v>Name</v>
      </c>
      <c r="L5236" s="30" t="s">
        <v>56</v>
      </c>
    </row>
    <row r="5237" spans="2:12" ht="13" x14ac:dyDescent="0.3">
      <c r="B5237" s="29" t="str">
        <f>Factor2Name</f>
        <v>Variety</v>
      </c>
      <c r="C5237" s="30" t="s">
        <v>46</v>
      </c>
      <c r="E5237" s="29" t="str">
        <f>Factor2Name</f>
        <v>Variety</v>
      </c>
      <c r="F5237" s="30" t="s">
        <v>46</v>
      </c>
      <c r="H5237" s="29" t="str">
        <f>Factor2Name</f>
        <v>Variety</v>
      </c>
      <c r="I5237" s="30" t="s">
        <v>46</v>
      </c>
      <c r="K5237" s="29" t="str">
        <f>Factor2Name</f>
        <v>Variety</v>
      </c>
      <c r="L5237" s="30" t="s">
        <v>46</v>
      </c>
    </row>
    <row r="5238" spans="2:12" ht="13" x14ac:dyDescent="0.3">
      <c r="B5238" s="29" t="str">
        <f>Factor3Name</f>
        <v>Fertiliser</v>
      </c>
      <c r="C5238" s="30" t="s">
        <v>38</v>
      </c>
      <c r="E5238" s="29" t="str">
        <f>Factor3Name</f>
        <v>Fertiliser</v>
      </c>
      <c r="F5238" s="30" t="s">
        <v>38</v>
      </c>
      <c r="H5238" s="29" t="str">
        <f>Factor3Name</f>
        <v>Fertiliser</v>
      </c>
      <c r="I5238" s="30" t="s">
        <v>38</v>
      </c>
      <c r="K5238" s="29" t="str">
        <f>Factor3Name</f>
        <v>Fertiliser</v>
      </c>
      <c r="L5238" s="30" t="s">
        <v>38</v>
      </c>
    </row>
    <row r="5239" spans="2:12" ht="13" x14ac:dyDescent="0.3">
      <c r="B5239" s="29" t="str">
        <f>Factor1Name</f>
        <v>Weeding</v>
      </c>
      <c r="C5239" s="30" t="s">
        <v>51</v>
      </c>
      <c r="E5239" s="29" t="str">
        <f>Factor1Name</f>
        <v>Weeding</v>
      </c>
      <c r="F5239" s="30" t="s">
        <v>51</v>
      </c>
      <c r="H5239" s="29" t="str">
        <f>Factor1Name</f>
        <v>Weeding</v>
      </c>
      <c r="I5239" s="30" t="s">
        <v>51</v>
      </c>
      <c r="K5239" s="29" t="str">
        <f>Factor1Name</f>
        <v>Weeding</v>
      </c>
      <c r="L5239" s="30" t="s">
        <v>51</v>
      </c>
    </row>
    <row r="5240" spans="2:12" ht="13" x14ac:dyDescent="0.3">
      <c r="B5240" s="25" t="s">
        <v>14</v>
      </c>
      <c r="C5240" s="26">
        <v>1132.3</v>
      </c>
      <c r="E5240" s="25" t="s">
        <v>14</v>
      </c>
      <c r="F5240" s="26">
        <v>1070.5999999999999</v>
      </c>
      <c r="H5240" s="25" t="s">
        <v>14</v>
      </c>
      <c r="I5240" s="26">
        <v>1040.2</v>
      </c>
      <c r="K5240" s="25" t="s">
        <v>14</v>
      </c>
      <c r="L5240" s="26">
        <v>826.2</v>
      </c>
    </row>
    <row r="5242" spans="2:12" ht="13" x14ac:dyDescent="0.3">
      <c r="B5242" s="27" t="s">
        <v>3</v>
      </c>
      <c r="C5242" s="28">
        <v>2017</v>
      </c>
      <c r="E5242" s="27" t="s">
        <v>3</v>
      </c>
      <c r="F5242" s="28">
        <v>2017</v>
      </c>
      <c r="H5242" s="27" t="s">
        <v>3</v>
      </c>
      <c r="I5242" s="28">
        <v>2017</v>
      </c>
      <c r="K5242" s="27" t="s">
        <v>3</v>
      </c>
      <c r="L5242" s="28">
        <v>2017</v>
      </c>
    </row>
    <row r="5243" spans="2:12" ht="13" x14ac:dyDescent="0.3">
      <c r="B5243" s="29" t="str">
        <f>UnitName</f>
        <v>Plot</v>
      </c>
      <c r="C5243" s="30">
        <v>6</v>
      </c>
      <c r="E5243" s="29" t="str">
        <f>UnitName</f>
        <v>Plot</v>
      </c>
      <c r="F5243" s="30">
        <v>6</v>
      </c>
      <c r="H5243" s="29" t="str">
        <f>UnitName</f>
        <v>Plot</v>
      </c>
      <c r="I5243" s="30">
        <v>6</v>
      </c>
      <c r="K5243" s="29" t="str">
        <f>UnitName</f>
        <v>Plot</v>
      </c>
      <c r="L5243" s="30">
        <v>6</v>
      </c>
    </row>
    <row r="5244" spans="2:12" ht="13" x14ac:dyDescent="0.3">
      <c r="B5244" s="29" t="str">
        <f>BlockName</f>
        <v>Name</v>
      </c>
      <c r="C5244" s="30" t="s">
        <v>56</v>
      </c>
      <c r="E5244" s="29" t="str">
        <f>BlockName</f>
        <v>Name</v>
      </c>
      <c r="F5244" s="30" t="s">
        <v>56</v>
      </c>
      <c r="H5244" s="29" t="str">
        <f>BlockName</f>
        <v>Name</v>
      </c>
      <c r="I5244" s="30" t="s">
        <v>56</v>
      </c>
      <c r="K5244" s="29" t="str">
        <f>BlockName</f>
        <v>Name</v>
      </c>
      <c r="L5244" s="30" t="s">
        <v>56</v>
      </c>
    </row>
    <row r="5245" spans="2:12" ht="13" x14ac:dyDescent="0.3">
      <c r="B5245" s="29" t="str">
        <f>Factor2Name</f>
        <v>Variety</v>
      </c>
      <c r="C5245" s="30" t="s">
        <v>46</v>
      </c>
      <c r="E5245" s="29" t="str">
        <f>Factor2Name</f>
        <v>Variety</v>
      </c>
      <c r="F5245" s="30" t="s">
        <v>46</v>
      </c>
      <c r="H5245" s="29" t="str">
        <f>Factor2Name</f>
        <v>Variety</v>
      </c>
      <c r="I5245" s="30" t="s">
        <v>46</v>
      </c>
      <c r="K5245" s="29" t="str">
        <f>Factor2Name</f>
        <v>Variety</v>
      </c>
      <c r="L5245" s="30" t="s">
        <v>46</v>
      </c>
    </row>
    <row r="5246" spans="2:12" ht="13" x14ac:dyDescent="0.3">
      <c r="B5246" s="29" t="str">
        <f>Factor3Name</f>
        <v>Fertiliser</v>
      </c>
      <c r="C5246" s="30" t="s">
        <v>38</v>
      </c>
      <c r="E5246" s="29" t="str">
        <f>Factor3Name</f>
        <v>Fertiliser</v>
      </c>
      <c r="F5246" s="30" t="s">
        <v>38</v>
      </c>
      <c r="H5246" s="29" t="str">
        <f>Factor3Name</f>
        <v>Fertiliser</v>
      </c>
      <c r="I5246" s="30" t="s">
        <v>38</v>
      </c>
      <c r="K5246" s="29" t="str">
        <f>Factor3Name</f>
        <v>Fertiliser</v>
      </c>
      <c r="L5246" s="30" t="s">
        <v>38</v>
      </c>
    </row>
    <row r="5247" spans="2:12" ht="13" x14ac:dyDescent="0.3">
      <c r="B5247" s="29" t="str">
        <f>Factor1Name</f>
        <v>Weeding</v>
      </c>
      <c r="C5247" s="30" t="s">
        <v>51</v>
      </c>
      <c r="E5247" s="29" t="str">
        <f>Factor1Name</f>
        <v>Weeding</v>
      </c>
      <c r="F5247" s="30" t="s">
        <v>51</v>
      </c>
      <c r="H5247" s="29" t="str">
        <f>Factor1Name</f>
        <v>Weeding</v>
      </c>
      <c r="I5247" s="30" t="s">
        <v>51</v>
      </c>
      <c r="K5247" s="29" t="str">
        <f>Factor1Name</f>
        <v>Weeding</v>
      </c>
      <c r="L5247" s="30" t="s">
        <v>51</v>
      </c>
    </row>
    <row r="5248" spans="2:12" ht="13" x14ac:dyDescent="0.3">
      <c r="B5248" s="25" t="s">
        <v>14</v>
      </c>
      <c r="C5248" s="26">
        <v>962.1</v>
      </c>
      <c r="E5248" s="25" t="s">
        <v>14</v>
      </c>
      <c r="F5248" s="26">
        <v>1173.5</v>
      </c>
      <c r="H5248" s="25" t="s">
        <v>14</v>
      </c>
      <c r="I5248" s="26">
        <v>1054.4000000000001</v>
      </c>
      <c r="K5248" s="25" t="s">
        <v>14</v>
      </c>
      <c r="L5248" s="26">
        <v>915.7</v>
      </c>
    </row>
    <row r="5250" spans="2:12" ht="13" x14ac:dyDescent="0.3">
      <c r="B5250" s="27" t="s">
        <v>3</v>
      </c>
      <c r="C5250" s="28">
        <v>2017</v>
      </c>
      <c r="E5250" s="27" t="s">
        <v>3</v>
      </c>
      <c r="F5250" s="28">
        <v>2017</v>
      </c>
      <c r="H5250" s="27" t="s">
        <v>3</v>
      </c>
      <c r="I5250" s="28">
        <v>2017</v>
      </c>
      <c r="K5250" s="27" t="s">
        <v>3</v>
      </c>
      <c r="L5250" s="28">
        <v>2017</v>
      </c>
    </row>
    <row r="5251" spans="2:12" ht="13" x14ac:dyDescent="0.3">
      <c r="B5251" s="29" t="str">
        <f>UnitName</f>
        <v>Plot</v>
      </c>
      <c r="C5251" s="30">
        <v>6</v>
      </c>
      <c r="E5251" s="29" t="str">
        <f>UnitName</f>
        <v>Plot</v>
      </c>
      <c r="F5251" s="30">
        <v>6</v>
      </c>
      <c r="H5251" s="29" t="str">
        <f>UnitName</f>
        <v>Plot</v>
      </c>
      <c r="I5251" s="30">
        <v>6</v>
      </c>
      <c r="K5251" s="29" t="str">
        <f>UnitName</f>
        <v>Plot</v>
      </c>
      <c r="L5251" s="30">
        <v>6</v>
      </c>
    </row>
    <row r="5252" spans="2:12" ht="13" x14ac:dyDescent="0.3">
      <c r="B5252" s="29" t="str">
        <f>BlockName</f>
        <v>Name</v>
      </c>
      <c r="C5252" s="30" t="s">
        <v>56</v>
      </c>
      <c r="E5252" s="29" t="str">
        <f>BlockName</f>
        <v>Name</v>
      </c>
      <c r="F5252" s="30" t="s">
        <v>56</v>
      </c>
      <c r="H5252" s="29" t="str">
        <f>BlockName</f>
        <v>Name</v>
      </c>
      <c r="I5252" s="30" t="s">
        <v>56</v>
      </c>
      <c r="K5252" s="29" t="str">
        <f>BlockName</f>
        <v>Name</v>
      </c>
      <c r="L5252" s="30" t="s">
        <v>56</v>
      </c>
    </row>
    <row r="5253" spans="2:12" ht="13" x14ac:dyDescent="0.3">
      <c r="B5253" s="29" t="str">
        <f>Factor2Name</f>
        <v>Variety</v>
      </c>
      <c r="C5253" s="30" t="s">
        <v>46</v>
      </c>
      <c r="E5253" s="29" t="str">
        <f>Factor2Name</f>
        <v>Variety</v>
      </c>
      <c r="F5253" s="30" t="s">
        <v>46</v>
      </c>
      <c r="H5253" s="29" t="str">
        <f>Factor2Name</f>
        <v>Variety</v>
      </c>
      <c r="I5253" s="30" t="s">
        <v>46</v>
      </c>
      <c r="K5253" s="29" t="str">
        <f>Factor2Name</f>
        <v>Variety</v>
      </c>
      <c r="L5253" s="30" t="s">
        <v>46</v>
      </c>
    </row>
    <row r="5254" spans="2:12" ht="13" x14ac:dyDescent="0.3">
      <c r="B5254" s="29" t="str">
        <f>Factor3Name</f>
        <v>Fertiliser</v>
      </c>
      <c r="C5254" s="30" t="s">
        <v>38</v>
      </c>
      <c r="E5254" s="29" t="str">
        <f>Factor3Name</f>
        <v>Fertiliser</v>
      </c>
      <c r="F5254" s="30" t="s">
        <v>38</v>
      </c>
      <c r="H5254" s="29" t="str">
        <f>Factor3Name</f>
        <v>Fertiliser</v>
      </c>
      <c r="I5254" s="30" t="s">
        <v>38</v>
      </c>
      <c r="K5254" s="29" t="str">
        <f>Factor3Name</f>
        <v>Fertiliser</v>
      </c>
      <c r="L5254" s="30" t="s">
        <v>38</v>
      </c>
    </row>
    <row r="5255" spans="2:12" ht="13" x14ac:dyDescent="0.3">
      <c r="B5255" s="29" t="str">
        <f>Factor1Name</f>
        <v>Weeding</v>
      </c>
      <c r="C5255" s="30" t="s">
        <v>51</v>
      </c>
      <c r="E5255" s="29" t="str">
        <f>Factor1Name</f>
        <v>Weeding</v>
      </c>
      <c r="F5255" s="30" t="s">
        <v>51</v>
      </c>
      <c r="H5255" s="29" t="str">
        <f>Factor1Name</f>
        <v>Weeding</v>
      </c>
      <c r="I5255" s="30" t="s">
        <v>51</v>
      </c>
      <c r="K5255" s="29" t="str">
        <f>Factor1Name</f>
        <v>Weeding</v>
      </c>
      <c r="L5255" s="30" t="s">
        <v>51</v>
      </c>
    </row>
    <row r="5256" spans="2:12" ht="13" x14ac:dyDescent="0.3">
      <c r="B5256" s="25" t="s">
        <v>14</v>
      </c>
      <c r="C5256" s="26">
        <v>914.9</v>
      </c>
      <c r="E5256" s="25" t="s">
        <v>14</v>
      </c>
      <c r="F5256" s="26">
        <v>1055.9000000000001</v>
      </c>
      <c r="H5256" s="25" t="s">
        <v>14</v>
      </c>
      <c r="I5256" s="26">
        <v>1096.3</v>
      </c>
      <c r="K5256" s="25" t="s">
        <v>14</v>
      </c>
      <c r="L5256" s="26">
        <v>1139</v>
      </c>
    </row>
    <row r="5258" spans="2:12" ht="13" x14ac:dyDescent="0.3">
      <c r="B5258" s="27" t="s">
        <v>3</v>
      </c>
      <c r="C5258" s="28">
        <v>2017</v>
      </c>
      <c r="E5258" s="27" t="s">
        <v>3</v>
      </c>
      <c r="F5258" s="28">
        <v>2017</v>
      </c>
      <c r="H5258" s="27" t="s">
        <v>3</v>
      </c>
      <c r="I5258" s="28">
        <v>2017</v>
      </c>
      <c r="K5258" s="27" t="s">
        <v>3</v>
      </c>
      <c r="L5258" s="28">
        <v>2017</v>
      </c>
    </row>
    <row r="5259" spans="2:12" ht="13" x14ac:dyDescent="0.3">
      <c r="B5259" s="29" t="str">
        <f>UnitName</f>
        <v>Plot</v>
      </c>
      <c r="C5259" s="30">
        <v>6</v>
      </c>
      <c r="E5259" s="29" t="str">
        <f>UnitName</f>
        <v>Plot</v>
      </c>
      <c r="F5259" s="30">
        <v>6</v>
      </c>
      <c r="H5259" s="29" t="str">
        <f>UnitName</f>
        <v>Plot</v>
      </c>
      <c r="I5259" s="30">
        <v>6</v>
      </c>
      <c r="K5259" s="29" t="str">
        <f>UnitName</f>
        <v>Plot</v>
      </c>
      <c r="L5259" s="30">
        <v>6</v>
      </c>
    </row>
    <row r="5260" spans="2:12" ht="13" x14ac:dyDescent="0.3">
      <c r="B5260" s="29" t="str">
        <f>BlockName</f>
        <v>Name</v>
      </c>
      <c r="C5260" s="30" t="s">
        <v>56</v>
      </c>
      <c r="E5260" s="29" t="str">
        <f>BlockName</f>
        <v>Name</v>
      </c>
      <c r="F5260" s="30" t="s">
        <v>56</v>
      </c>
      <c r="H5260" s="29" t="str">
        <f>BlockName</f>
        <v>Name</v>
      </c>
      <c r="I5260" s="30" t="s">
        <v>56</v>
      </c>
      <c r="K5260" s="29" t="str">
        <f>BlockName</f>
        <v>Name</v>
      </c>
      <c r="L5260" s="30" t="s">
        <v>56</v>
      </c>
    </row>
    <row r="5261" spans="2:12" ht="13" x14ac:dyDescent="0.3">
      <c r="B5261" s="29" t="str">
        <f>Factor2Name</f>
        <v>Variety</v>
      </c>
      <c r="C5261" s="30" t="s">
        <v>46</v>
      </c>
      <c r="E5261" s="29" t="str">
        <f>Factor2Name</f>
        <v>Variety</v>
      </c>
      <c r="F5261" s="30" t="s">
        <v>46</v>
      </c>
      <c r="H5261" s="29" t="str">
        <f>Factor2Name</f>
        <v>Variety</v>
      </c>
      <c r="I5261" s="30" t="s">
        <v>46</v>
      </c>
      <c r="K5261" s="29" t="str">
        <f>Factor2Name</f>
        <v>Variety</v>
      </c>
      <c r="L5261" s="30" t="s">
        <v>46</v>
      </c>
    </row>
    <row r="5262" spans="2:12" ht="13" x14ac:dyDescent="0.3">
      <c r="B5262" s="29" t="str">
        <f>Factor3Name</f>
        <v>Fertiliser</v>
      </c>
      <c r="C5262" s="30" t="s">
        <v>38</v>
      </c>
      <c r="E5262" s="29" t="str">
        <f>Factor3Name</f>
        <v>Fertiliser</v>
      </c>
      <c r="F5262" s="30" t="s">
        <v>38</v>
      </c>
      <c r="H5262" s="29" t="str">
        <f>Factor3Name</f>
        <v>Fertiliser</v>
      </c>
      <c r="I5262" s="30" t="s">
        <v>38</v>
      </c>
      <c r="K5262" s="29" t="str">
        <f>Factor3Name</f>
        <v>Fertiliser</v>
      </c>
      <c r="L5262" s="30" t="s">
        <v>38</v>
      </c>
    </row>
    <row r="5263" spans="2:12" ht="13" x14ac:dyDescent="0.3">
      <c r="B5263" s="29" t="str">
        <f>Factor1Name</f>
        <v>Weeding</v>
      </c>
      <c r="C5263" s="30" t="s">
        <v>51</v>
      </c>
      <c r="E5263" s="29" t="str">
        <f>Factor1Name</f>
        <v>Weeding</v>
      </c>
      <c r="F5263" s="30" t="s">
        <v>51</v>
      </c>
      <c r="H5263" s="29" t="str">
        <f>Factor1Name</f>
        <v>Weeding</v>
      </c>
      <c r="I5263" s="30" t="s">
        <v>51</v>
      </c>
      <c r="K5263" s="29" t="str">
        <f>Factor1Name</f>
        <v>Weeding</v>
      </c>
      <c r="L5263" s="30" t="s">
        <v>51</v>
      </c>
    </row>
    <row r="5264" spans="2:12" ht="13" x14ac:dyDescent="0.3">
      <c r="B5264" s="25" t="s">
        <v>14</v>
      </c>
      <c r="C5264" s="26">
        <v>759.5</v>
      </c>
      <c r="E5264" s="25" t="s">
        <v>14</v>
      </c>
      <c r="F5264" s="26">
        <v>1034.4000000000001</v>
      </c>
      <c r="H5264" s="25" t="s">
        <v>14</v>
      </c>
      <c r="I5264" s="26">
        <v>932.5</v>
      </c>
      <c r="K5264" s="25" t="s">
        <v>14</v>
      </c>
      <c r="L5264" s="26">
        <v>963.7</v>
      </c>
    </row>
    <row r="5266" spans="2:12" ht="13" x14ac:dyDescent="0.3">
      <c r="B5266" s="27" t="s">
        <v>3</v>
      </c>
      <c r="C5266" s="28">
        <v>2017</v>
      </c>
      <c r="E5266" s="27" t="s">
        <v>3</v>
      </c>
      <c r="F5266" s="28">
        <v>2017</v>
      </c>
      <c r="H5266" s="27" t="s">
        <v>3</v>
      </c>
      <c r="I5266" s="28">
        <v>2017</v>
      </c>
      <c r="K5266" s="27" t="s">
        <v>3</v>
      </c>
      <c r="L5266" s="28">
        <v>2017</v>
      </c>
    </row>
    <row r="5267" spans="2:12" ht="13" x14ac:dyDescent="0.3">
      <c r="B5267" s="29" t="str">
        <f>UnitName</f>
        <v>Plot</v>
      </c>
      <c r="C5267" s="30">
        <v>6</v>
      </c>
      <c r="E5267" s="29" t="str">
        <f>UnitName</f>
        <v>Plot</v>
      </c>
      <c r="F5267" s="30">
        <v>6</v>
      </c>
      <c r="H5267" s="29" t="str">
        <f>UnitName</f>
        <v>Plot</v>
      </c>
      <c r="I5267" s="30">
        <v>6</v>
      </c>
      <c r="K5267" s="29" t="str">
        <f>UnitName</f>
        <v>Plot</v>
      </c>
      <c r="L5267" s="30">
        <v>6</v>
      </c>
    </row>
    <row r="5268" spans="2:12" ht="13" x14ac:dyDescent="0.3">
      <c r="B5268" s="29" t="str">
        <f>BlockName</f>
        <v>Name</v>
      </c>
      <c r="C5268" s="30" t="s">
        <v>56</v>
      </c>
      <c r="E5268" s="29" t="str">
        <f>BlockName</f>
        <v>Name</v>
      </c>
      <c r="F5268" s="30" t="s">
        <v>56</v>
      </c>
      <c r="H5268" s="29" t="str">
        <f>BlockName</f>
        <v>Name</v>
      </c>
      <c r="I5268" s="30" t="s">
        <v>56</v>
      </c>
      <c r="K5268" s="29" t="str">
        <f>BlockName</f>
        <v>Name</v>
      </c>
      <c r="L5268" s="30" t="s">
        <v>56</v>
      </c>
    </row>
    <row r="5269" spans="2:12" ht="13" x14ac:dyDescent="0.3">
      <c r="B5269" s="29" t="str">
        <f>Factor2Name</f>
        <v>Variety</v>
      </c>
      <c r="C5269" s="30" t="s">
        <v>46</v>
      </c>
      <c r="E5269" s="29" t="str">
        <f>Factor2Name</f>
        <v>Variety</v>
      </c>
      <c r="F5269" s="30" t="s">
        <v>46</v>
      </c>
      <c r="H5269" s="29" t="str">
        <f>Factor2Name</f>
        <v>Variety</v>
      </c>
      <c r="I5269" s="30" t="s">
        <v>46</v>
      </c>
      <c r="K5269" s="29" t="str">
        <f>Factor2Name</f>
        <v>Variety</v>
      </c>
      <c r="L5269" s="30" t="s">
        <v>46</v>
      </c>
    </row>
    <row r="5270" spans="2:12" ht="13" x14ac:dyDescent="0.3">
      <c r="B5270" s="29" t="str">
        <f>Factor3Name</f>
        <v>Fertiliser</v>
      </c>
      <c r="C5270" s="30" t="s">
        <v>38</v>
      </c>
      <c r="E5270" s="29" t="str">
        <f>Factor3Name</f>
        <v>Fertiliser</v>
      </c>
      <c r="F5270" s="30" t="s">
        <v>38</v>
      </c>
      <c r="H5270" s="29" t="str">
        <f>Factor3Name</f>
        <v>Fertiliser</v>
      </c>
      <c r="I5270" s="30" t="s">
        <v>38</v>
      </c>
      <c r="K5270" s="29" t="str">
        <f>Factor3Name</f>
        <v>Fertiliser</v>
      </c>
      <c r="L5270" s="30" t="s">
        <v>38</v>
      </c>
    </row>
    <row r="5271" spans="2:12" ht="13" x14ac:dyDescent="0.3">
      <c r="B5271" s="29" t="str">
        <f>Factor1Name</f>
        <v>Weeding</v>
      </c>
      <c r="C5271" s="30" t="s">
        <v>51</v>
      </c>
      <c r="E5271" s="29" t="str">
        <f>Factor1Name</f>
        <v>Weeding</v>
      </c>
      <c r="F5271" s="30" t="s">
        <v>51</v>
      </c>
      <c r="H5271" s="29" t="str">
        <f>Factor1Name</f>
        <v>Weeding</v>
      </c>
      <c r="I5271" s="30" t="s">
        <v>51</v>
      </c>
      <c r="K5271" s="29" t="str">
        <f>Factor1Name</f>
        <v>Weeding</v>
      </c>
      <c r="L5271" s="30" t="s">
        <v>51</v>
      </c>
    </row>
    <row r="5272" spans="2:12" ht="13" x14ac:dyDescent="0.3">
      <c r="B5272" s="25" t="s">
        <v>14</v>
      </c>
      <c r="C5272" s="26">
        <v>1107.5</v>
      </c>
      <c r="E5272" s="25" t="s">
        <v>14</v>
      </c>
      <c r="F5272" s="26">
        <v>1090</v>
      </c>
      <c r="H5272" s="25" t="s">
        <v>14</v>
      </c>
      <c r="I5272" s="26">
        <v>1068.9000000000001</v>
      </c>
      <c r="K5272" s="25" t="s">
        <v>14</v>
      </c>
      <c r="L5272" s="26">
        <v>1161</v>
      </c>
    </row>
    <row r="5274" spans="2:12" ht="13" x14ac:dyDescent="0.3">
      <c r="B5274" s="27" t="s">
        <v>3</v>
      </c>
      <c r="C5274" s="28">
        <v>2017</v>
      </c>
      <c r="E5274" s="27" t="s">
        <v>3</v>
      </c>
      <c r="F5274" s="28">
        <v>2017</v>
      </c>
      <c r="H5274" s="27" t="s">
        <v>3</v>
      </c>
      <c r="I5274" s="28">
        <v>2017</v>
      </c>
      <c r="K5274" s="27" t="s">
        <v>3</v>
      </c>
      <c r="L5274" s="28">
        <v>2017</v>
      </c>
    </row>
    <row r="5275" spans="2:12" ht="13" x14ac:dyDescent="0.3">
      <c r="B5275" s="29" t="str">
        <f>UnitName</f>
        <v>Plot</v>
      </c>
      <c r="C5275" s="30">
        <v>6</v>
      </c>
      <c r="E5275" s="29" t="str">
        <f>UnitName</f>
        <v>Plot</v>
      </c>
      <c r="F5275" s="30">
        <v>6</v>
      </c>
      <c r="H5275" s="29" t="str">
        <f>UnitName</f>
        <v>Plot</v>
      </c>
      <c r="I5275" s="30">
        <v>6</v>
      </c>
      <c r="K5275" s="29" t="str">
        <f>UnitName</f>
        <v>Plot</v>
      </c>
      <c r="L5275" s="30">
        <v>6</v>
      </c>
    </row>
    <row r="5276" spans="2:12" ht="13" x14ac:dyDescent="0.3">
      <c r="B5276" s="29" t="str">
        <f>BlockName</f>
        <v>Name</v>
      </c>
      <c r="C5276" s="30" t="s">
        <v>56</v>
      </c>
      <c r="E5276" s="29" t="str">
        <f>BlockName</f>
        <v>Name</v>
      </c>
      <c r="F5276" s="30" t="s">
        <v>56</v>
      </c>
      <c r="H5276" s="29" t="str">
        <f>BlockName</f>
        <v>Name</v>
      </c>
      <c r="I5276" s="30" t="s">
        <v>56</v>
      </c>
      <c r="K5276" s="29" t="str">
        <f>BlockName</f>
        <v>Name</v>
      </c>
      <c r="L5276" s="30" t="s">
        <v>56</v>
      </c>
    </row>
    <row r="5277" spans="2:12" ht="13" x14ac:dyDescent="0.3">
      <c r="B5277" s="29" t="str">
        <f>Factor2Name</f>
        <v>Variety</v>
      </c>
      <c r="C5277" s="30" t="s">
        <v>46</v>
      </c>
      <c r="E5277" s="29" t="str">
        <f>Factor2Name</f>
        <v>Variety</v>
      </c>
      <c r="F5277" s="30" t="s">
        <v>46</v>
      </c>
      <c r="H5277" s="29" t="str">
        <f>Factor2Name</f>
        <v>Variety</v>
      </c>
      <c r="I5277" s="30" t="s">
        <v>46</v>
      </c>
      <c r="K5277" s="29" t="str">
        <f>Factor2Name</f>
        <v>Variety</v>
      </c>
      <c r="L5277" s="30" t="s">
        <v>46</v>
      </c>
    </row>
    <row r="5278" spans="2:12" ht="13" x14ac:dyDescent="0.3">
      <c r="B5278" s="29" t="str">
        <f>Factor3Name</f>
        <v>Fertiliser</v>
      </c>
      <c r="C5278" s="30" t="s">
        <v>38</v>
      </c>
      <c r="E5278" s="29" t="str">
        <f>Factor3Name</f>
        <v>Fertiliser</v>
      </c>
      <c r="F5278" s="30" t="s">
        <v>38</v>
      </c>
      <c r="H5278" s="29" t="str">
        <f>Factor3Name</f>
        <v>Fertiliser</v>
      </c>
      <c r="I5278" s="30" t="s">
        <v>38</v>
      </c>
      <c r="K5278" s="29" t="str">
        <f>Factor3Name</f>
        <v>Fertiliser</v>
      </c>
      <c r="L5278" s="30" t="s">
        <v>38</v>
      </c>
    </row>
    <row r="5279" spans="2:12" ht="13" x14ac:dyDescent="0.3">
      <c r="B5279" s="29" t="str">
        <f>Factor1Name</f>
        <v>Weeding</v>
      </c>
      <c r="C5279" s="30" t="s">
        <v>51</v>
      </c>
      <c r="E5279" s="29" t="str">
        <f>Factor1Name</f>
        <v>Weeding</v>
      </c>
      <c r="F5279" s="30" t="s">
        <v>51</v>
      </c>
      <c r="H5279" s="29" t="str">
        <f>Factor1Name</f>
        <v>Weeding</v>
      </c>
      <c r="I5279" s="30" t="s">
        <v>51</v>
      </c>
      <c r="K5279" s="29" t="str">
        <f>Factor1Name</f>
        <v>Weeding</v>
      </c>
      <c r="L5279" s="30" t="s">
        <v>51</v>
      </c>
    </row>
    <row r="5280" spans="2:12" ht="13" x14ac:dyDescent="0.3">
      <c r="B5280" s="25" t="s">
        <v>14</v>
      </c>
      <c r="C5280" s="26">
        <v>820.3</v>
      </c>
      <c r="E5280" s="25" t="s">
        <v>14</v>
      </c>
      <c r="F5280" s="26">
        <v>1055.0999999999999</v>
      </c>
      <c r="H5280" s="25" t="s">
        <v>14</v>
      </c>
      <c r="I5280" s="26">
        <v>835.4</v>
      </c>
      <c r="K5280" s="25" t="s">
        <v>14</v>
      </c>
      <c r="L5280" s="26">
        <v>971</v>
      </c>
    </row>
    <row r="5282" spans="2:12" ht="13" x14ac:dyDescent="0.3">
      <c r="B5282" s="27" t="s">
        <v>3</v>
      </c>
      <c r="C5282" s="28">
        <v>2017</v>
      </c>
      <c r="E5282" s="27" t="s">
        <v>3</v>
      </c>
      <c r="F5282" s="28">
        <v>2017</v>
      </c>
      <c r="H5282" s="27" t="s">
        <v>3</v>
      </c>
      <c r="I5282" s="28">
        <v>2017</v>
      </c>
      <c r="K5282" s="27" t="s">
        <v>3</v>
      </c>
      <c r="L5282" s="28">
        <v>2017</v>
      </c>
    </row>
    <row r="5283" spans="2:12" ht="13" x14ac:dyDescent="0.3">
      <c r="B5283" s="29" t="str">
        <f>UnitName</f>
        <v>Plot</v>
      </c>
      <c r="C5283" s="30">
        <v>1</v>
      </c>
      <c r="E5283" s="29" t="str">
        <f>UnitName</f>
        <v>Plot</v>
      </c>
      <c r="F5283" s="30">
        <v>1</v>
      </c>
      <c r="H5283" s="29" t="str">
        <f>UnitName</f>
        <v>Plot</v>
      </c>
      <c r="I5283" s="30">
        <v>1</v>
      </c>
      <c r="K5283" s="29" t="str">
        <f>UnitName</f>
        <v>Plot</v>
      </c>
      <c r="L5283" s="30">
        <v>1</v>
      </c>
    </row>
    <row r="5284" spans="2:12" ht="13" x14ac:dyDescent="0.3">
      <c r="B5284" s="29" t="str">
        <f>BlockName</f>
        <v>Name</v>
      </c>
      <c r="C5284" s="30" t="s">
        <v>56</v>
      </c>
      <c r="E5284" s="29" t="str">
        <f>BlockName</f>
        <v>Name</v>
      </c>
      <c r="F5284" s="30" t="s">
        <v>56</v>
      </c>
      <c r="H5284" s="29" t="str">
        <f>BlockName</f>
        <v>Name</v>
      </c>
      <c r="I5284" s="30" t="s">
        <v>56</v>
      </c>
      <c r="K5284" s="29" t="str">
        <f>BlockName</f>
        <v>Name</v>
      </c>
      <c r="L5284" s="30" t="s">
        <v>56</v>
      </c>
    </row>
    <row r="5285" spans="2:12" ht="13" x14ac:dyDescent="0.3">
      <c r="B5285" s="29" t="str">
        <f>Factor2Name</f>
        <v>Variety</v>
      </c>
      <c r="C5285" s="30" t="s">
        <v>2</v>
      </c>
      <c r="E5285" s="29" t="str">
        <f>Factor2Name</f>
        <v>Variety</v>
      </c>
      <c r="F5285" s="30" t="s">
        <v>2</v>
      </c>
      <c r="H5285" s="29" t="str">
        <f>Factor2Name</f>
        <v>Variety</v>
      </c>
      <c r="I5285" s="30" t="s">
        <v>2</v>
      </c>
      <c r="K5285" s="29" t="str">
        <f>Factor2Name</f>
        <v>Variety</v>
      </c>
      <c r="L5285" s="30" t="s">
        <v>2</v>
      </c>
    </row>
    <row r="5286" spans="2:12" ht="13" x14ac:dyDescent="0.3">
      <c r="B5286" s="29" t="str">
        <f>Factor3Name</f>
        <v>Fertiliser</v>
      </c>
      <c r="C5286" s="30" t="s">
        <v>45</v>
      </c>
      <c r="E5286" s="29" t="str">
        <f>Factor3Name</f>
        <v>Fertiliser</v>
      </c>
      <c r="F5286" s="30" t="s">
        <v>45</v>
      </c>
      <c r="H5286" s="29" t="str">
        <f>Factor3Name</f>
        <v>Fertiliser</v>
      </c>
      <c r="I5286" s="30" t="s">
        <v>45</v>
      </c>
      <c r="K5286" s="29" t="str">
        <f>Factor3Name</f>
        <v>Fertiliser</v>
      </c>
      <c r="L5286" s="30" t="s">
        <v>45</v>
      </c>
    </row>
    <row r="5287" spans="2:12" ht="13" x14ac:dyDescent="0.3">
      <c r="B5287" s="29" t="str">
        <f>Factor1Name</f>
        <v>Weeding</v>
      </c>
      <c r="C5287" s="30" t="s">
        <v>51</v>
      </c>
      <c r="E5287" s="29" t="str">
        <f>Factor1Name</f>
        <v>Weeding</v>
      </c>
      <c r="F5287" s="30" t="s">
        <v>51</v>
      </c>
      <c r="H5287" s="29" t="str">
        <f>Factor1Name</f>
        <v>Weeding</v>
      </c>
      <c r="I5287" s="30" t="s">
        <v>51</v>
      </c>
      <c r="K5287" s="29" t="str">
        <f>Factor1Name</f>
        <v>Weeding</v>
      </c>
      <c r="L5287" s="30" t="s">
        <v>51</v>
      </c>
    </row>
    <row r="5288" spans="2:12" ht="13" x14ac:dyDescent="0.3">
      <c r="B5288" s="25" t="s">
        <v>14</v>
      </c>
      <c r="C5288" s="26">
        <v>1238.4000000000001</v>
      </c>
      <c r="E5288" s="25" t="s">
        <v>14</v>
      </c>
      <c r="F5288" s="26">
        <v>939.4</v>
      </c>
      <c r="H5288" s="25" t="s">
        <v>14</v>
      </c>
      <c r="I5288" s="26">
        <v>954.3</v>
      </c>
      <c r="K5288" s="25" t="s">
        <v>14</v>
      </c>
      <c r="L5288" s="26">
        <v>1143.4000000000001</v>
      </c>
    </row>
    <row r="5290" spans="2:12" ht="13" x14ac:dyDescent="0.3">
      <c r="B5290" s="27" t="s">
        <v>3</v>
      </c>
      <c r="C5290" s="28">
        <v>2017</v>
      </c>
      <c r="E5290" s="27" t="s">
        <v>3</v>
      </c>
      <c r="F5290" s="28">
        <v>2017</v>
      </c>
      <c r="H5290" s="27" t="s">
        <v>3</v>
      </c>
      <c r="I5290" s="28">
        <v>2017</v>
      </c>
      <c r="K5290" s="27" t="s">
        <v>3</v>
      </c>
      <c r="L5290" s="28">
        <v>2017</v>
      </c>
    </row>
    <row r="5291" spans="2:12" ht="13" x14ac:dyDescent="0.3">
      <c r="B5291" s="29" t="str">
        <f>UnitName</f>
        <v>Plot</v>
      </c>
      <c r="C5291" s="30">
        <v>1</v>
      </c>
      <c r="E5291" s="29" t="str">
        <f>UnitName</f>
        <v>Plot</v>
      </c>
      <c r="F5291" s="30">
        <v>1</v>
      </c>
      <c r="H5291" s="29" t="str">
        <f>UnitName</f>
        <v>Plot</v>
      </c>
      <c r="I5291" s="30">
        <v>1</v>
      </c>
      <c r="K5291" s="29" t="str">
        <f>UnitName</f>
        <v>Plot</v>
      </c>
      <c r="L5291" s="30">
        <v>1</v>
      </c>
    </row>
    <row r="5292" spans="2:12" ht="13" x14ac:dyDescent="0.3">
      <c r="B5292" s="29" t="str">
        <f>BlockName</f>
        <v>Name</v>
      </c>
      <c r="C5292" s="30" t="s">
        <v>56</v>
      </c>
      <c r="E5292" s="29" t="str">
        <f>BlockName</f>
        <v>Name</v>
      </c>
      <c r="F5292" s="30" t="s">
        <v>56</v>
      </c>
      <c r="H5292" s="29" t="str">
        <f>BlockName</f>
        <v>Name</v>
      </c>
      <c r="I5292" s="30" t="s">
        <v>56</v>
      </c>
      <c r="K5292" s="29" t="str">
        <f>BlockName</f>
        <v>Name</v>
      </c>
      <c r="L5292" s="30" t="s">
        <v>56</v>
      </c>
    </row>
    <row r="5293" spans="2:12" ht="13" x14ac:dyDescent="0.3">
      <c r="B5293" s="29" t="str">
        <f>Factor2Name</f>
        <v>Variety</v>
      </c>
      <c r="C5293" s="30" t="s">
        <v>2</v>
      </c>
      <c r="E5293" s="29" t="str">
        <f>Factor2Name</f>
        <v>Variety</v>
      </c>
      <c r="F5293" s="30" t="s">
        <v>2</v>
      </c>
      <c r="H5293" s="29" t="str">
        <f>Factor2Name</f>
        <v>Variety</v>
      </c>
      <c r="I5293" s="30" t="s">
        <v>2</v>
      </c>
      <c r="K5293" s="29" t="str">
        <f>Factor2Name</f>
        <v>Variety</v>
      </c>
      <c r="L5293" s="30" t="s">
        <v>2</v>
      </c>
    </row>
    <row r="5294" spans="2:12" ht="13" x14ac:dyDescent="0.3">
      <c r="B5294" s="29" t="str">
        <f>Factor3Name</f>
        <v>Fertiliser</v>
      </c>
      <c r="C5294" s="30" t="s">
        <v>45</v>
      </c>
      <c r="E5294" s="29" t="str">
        <f>Factor3Name</f>
        <v>Fertiliser</v>
      </c>
      <c r="F5294" s="30" t="s">
        <v>45</v>
      </c>
      <c r="H5294" s="29" t="str">
        <f>Factor3Name</f>
        <v>Fertiliser</v>
      </c>
      <c r="I5294" s="30" t="s">
        <v>45</v>
      </c>
      <c r="K5294" s="29" t="str">
        <f>Factor3Name</f>
        <v>Fertiliser</v>
      </c>
      <c r="L5294" s="30" t="s">
        <v>45</v>
      </c>
    </row>
    <row r="5295" spans="2:12" ht="13" x14ac:dyDescent="0.3">
      <c r="B5295" s="29" t="str">
        <f>Factor1Name</f>
        <v>Weeding</v>
      </c>
      <c r="C5295" s="30" t="s">
        <v>51</v>
      </c>
      <c r="E5295" s="29" t="str">
        <f>Factor1Name</f>
        <v>Weeding</v>
      </c>
      <c r="F5295" s="30" t="s">
        <v>51</v>
      </c>
      <c r="H5295" s="29" t="str">
        <f>Factor1Name</f>
        <v>Weeding</v>
      </c>
      <c r="I5295" s="30" t="s">
        <v>51</v>
      </c>
      <c r="K5295" s="29" t="str">
        <f>Factor1Name</f>
        <v>Weeding</v>
      </c>
      <c r="L5295" s="30" t="s">
        <v>51</v>
      </c>
    </row>
    <row r="5296" spans="2:12" ht="13" x14ac:dyDescent="0.3">
      <c r="B5296" s="25" t="s">
        <v>14</v>
      </c>
      <c r="C5296" s="26">
        <v>1011.2</v>
      </c>
      <c r="E5296" s="25" t="s">
        <v>14</v>
      </c>
      <c r="F5296" s="26">
        <v>963.8</v>
      </c>
      <c r="H5296" s="25" t="s">
        <v>14</v>
      </c>
      <c r="I5296" s="26">
        <v>858.5</v>
      </c>
      <c r="K5296" s="25" t="s">
        <v>14</v>
      </c>
      <c r="L5296" s="26">
        <v>1112</v>
      </c>
    </row>
    <row r="5298" spans="2:12" ht="13" x14ac:dyDescent="0.3">
      <c r="B5298" s="27" t="s">
        <v>3</v>
      </c>
      <c r="C5298" s="28">
        <v>2017</v>
      </c>
      <c r="E5298" s="27" t="s">
        <v>3</v>
      </c>
      <c r="F5298" s="28">
        <v>2017</v>
      </c>
      <c r="H5298" s="27" t="s">
        <v>3</v>
      </c>
      <c r="I5298" s="28">
        <v>2017</v>
      </c>
      <c r="K5298" s="27" t="s">
        <v>3</v>
      </c>
      <c r="L5298" s="28">
        <v>2017</v>
      </c>
    </row>
    <row r="5299" spans="2:12" ht="13" x14ac:dyDescent="0.3">
      <c r="B5299" s="29" t="str">
        <f>UnitName</f>
        <v>Plot</v>
      </c>
      <c r="C5299" s="30">
        <v>1</v>
      </c>
      <c r="E5299" s="29" t="str">
        <f>UnitName</f>
        <v>Plot</v>
      </c>
      <c r="F5299" s="30">
        <v>1</v>
      </c>
      <c r="H5299" s="29" t="str">
        <f>UnitName</f>
        <v>Plot</v>
      </c>
      <c r="I5299" s="30">
        <v>1</v>
      </c>
      <c r="K5299" s="29" t="str">
        <f>UnitName</f>
        <v>Plot</v>
      </c>
      <c r="L5299" s="30">
        <v>1</v>
      </c>
    </row>
    <row r="5300" spans="2:12" ht="13" x14ac:dyDescent="0.3">
      <c r="B5300" s="29" t="str">
        <f>BlockName</f>
        <v>Name</v>
      </c>
      <c r="C5300" s="30" t="s">
        <v>56</v>
      </c>
      <c r="E5300" s="29" t="str">
        <f>BlockName</f>
        <v>Name</v>
      </c>
      <c r="F5300" s="30" t="s">
        <v>56</v>
      </c>
      <c r="H5300" s="29" t="str">
        <f>BlockName</f>
        <v>Name</v>
      </c>
      <c r="I5300" s="30" t="s">
        <v>56</v>
      </c>
      <c r="K5300" s="29" t="str">
        <f>BlockName</f>
        <v>Name</v>
      </c>
      <c r="L5300" s="30" t="s">
        <v>56</v>
      </c>
    </row>
    <row r="5301" spans="2:12" ht="13" x14ac:dyDescent="0.3">
      <c r="B5301" s="29" t="str">
        <f>Factor2Name</f>
        <v>Variety</v>
      </c>
      <c r="C5301" s="30" t="s">
        <v>2</v>
      </c>
      <c r="E5301" s="29" t="str">
        <f>Factor2Name</f>
        <v>Variety</v>
      </c>
      <c r="F5301" s="30" t="s">
        <v>2</v>
      </c>
      <c r="H5301" s="29" t="str">
        <f>Factor2Name</f>
        <v>Variety</v>
      </c>
      <c r="I5301" s="30" t="s">
        <v>2</v>
      </c>
      <c r="K5301" s="29" t="str">
        <f>Factor2Name</f>
        <v>Variety</v>
      </c>
      <c r="L5301" s="30" t="s">
        <v>2</v>
      </c>
    </row>
    <row r="5302" spans="2:12" ht="13" x14ac:dyDescent="0.3">
      <c r="B5302" s="29" t="str">
        <f>Factor3Name</f>
        <v>Fertiliser</v>
      </c>
      <c r="C5302" s="30" t="s">
        <v>45</v>
      </c>
      <c r="E5302" s="29" t="str">
        <f>Factor3Name</f>
        <v>Fertiliser</v>
      </c>
      <c r="F5302" s="30" t="s">
        <v>45</v>
      </c>
      <c r="H5302" s="29" t="str">
        <f>Factor3Name</f>
        <v>Fertiliser</v>
      </c>
      <c r="I5302" s="30" t="s">
        <v>45</v>
      </c>
      <c r="K5302" s="29" t="str">
        <f>Factor3Name</f>
        <v>Fertiliser</v>
      </c>
      <c r="L5302" s="30" t="s">
        <v>45</v>
      </c>
    </row>
    <row r="5303" spans="2:12" ht="13" x14ac:dyDescent="0.3">
      <c r="B5303" s="29" t="str">
        <f>Factor1Name</f>
        <v>Weeding</v>
      </c>
      <c r="C5303" s="30" t="s">
        <v>51</v>
      </c>
      <c r="E5303" s="29" t="str">
        <f>Factor1Name</f>
        <v>Weeding</v>
      </c>
      <c r="F5303" s="30" t="s">
        <v>51</v>
      </c>
      <c r="H5303" s="29" t="str">
        <f>Factor1Name</f>
        <v>Weeding</v>
      </c>
      <c r="I5303" s="30" t="s">
        <v>51</v>
      </c>
      <c r="K5303" s="29" t="str">
        <f>Factor1Name</f>
        <v>Weeding</v>
      </c>
      <c r="L5303" s="30" t="s">
        <v>51</v>
      </c>
    </row>
    <row r="5304" spans="2:12" ht="13" x14ac:dyDescent="0.3">
      <c r="B5304" s="25" t="s">
        <v>14</v>
      </c>
      <c r="C5304" s="26">
        <v>957.7</v>
      </c>
      <c r="E5304" s="25" t="s">
        <v>14</v>
      </c>
      <c r="F5304" s="26">
        <v>963.7</v>
      </c>
      <c r="H5304" s="25" t="s">
        <v>14</v>
      </c>
      <c r="I5304" s="26">
        <v>918.3</v>
      </c>
      <c r="K5304" s="25" t="s">
        <v>14</v>
      </c>
      <c r="L5304" s="26">
        <v>962</v>
      </c>
    </row>
    <row r="5306" spans="2:12" ht="13" x14ac:dyDescent="0.3">
      <c r="B5306" s="27" t="s">
        <v>3</v>
      </c>
      <c r="C5306" s="28">
        <v>2017</v>
      </c>
      <c r="E5306" s="27" t="s">
        <v>3</v>
      </c>
      <c r="F5306" s="28">
        <v>2017</v>
      </c>
      <c r="H5306" s="27" t="s">
        <v>3</v>
      </c>
      <c r="I5306" s="28">
        <v>2017</v>
      </c>
      <c r="K5306" s="27" t="s">
        <v>3</v>
      </c>
      <c r="L5306" s="28">
        <v>2017</v>
      </c>
    </row>
    <row r="5307" spans="2:12" ht="13" x14ac:dyDescent="0.3">
      <c r="B5307" s="29" t="str">
        <f>UnitName</f>
        <v>Plot</v>
      </c>
      <c r="C5307" s="30">
        <v>1</v>
      </c>
      <c r="E5307" s="29" t="str">
        <f>UnitName</f>
        <v>Plot</v>
      </c>
      <c r="F5307" s="30">
        <v>1</v>
      </c>
      <c r="H5307" s="29" t="str">
        <f>UnitName</f>
        <v>Plot</v>
      </c>
      <c r="I5307" s="30">
        <v>1</v>
      </c>
      <c r="K5307" s="29" t="str">
        <f>UnitName</f>
        <v>Plot</v>
      </c>
      <c r="L5307" s="30">
        <v>1</v>
      </c>
    </row>
    <row r="5308" spans="2:12" ht="13" x14ac:dyDescent="0.3">
      <c r="B5308" s="29" t="str">
        <f>BlockName</f>
        <v>Name</v>
      </c>
      <c r="C5308" s="30" t="s">
        <v>56</v>
      </c>
      <c r="E5308" s="29" t="str">
        <f>BlockName</f>
        <v>Name</v>
      </c>
      <c r="F5308" s="30" t="s">
        <v>56</v>
      </c>
      <c r="H5308" s="29" t="str">
        <f>BlockName</f>
        <v>Name</v>
      </c>
      <c r="I5308" s="30" t="s">
        <v>56</v>
      </c>
      <c r="K5308" s="29" t="str">
        <f>BlockName</f>
        <v>Name</v>
      </c>
      <c r="L5308" s="30" t="s">
        <v>56</v>
      </c>
    </row>
    <row r="5309" spans="2:12" ht="13" x14ac:dyDescent="0.3">
      <c r="B5309" s="29" t="str">
        <f>Factor2Name</f>
        <v>Variety</v>
      </c>
      <c r="C5309" s="30" t="s">
        <v>2</v>
      </c>
      <c r="E5309" s="29" t="str">
        <f>Factor2Name</f>
        <v>Variety</v>
      </c>
      <c r="F5309" s="30" t="s">
        <v>2</v>
      </c>
      <c r="H5309" s="29" t="str">
        <f>Factor2Name</f>
        <v>Variety</v>
      </c>
      <c r="I5309" s="30" t="s">
        <v>2</v>
      </c>
      <c r="K5309" s="29" t="str">
        <f>Factor2Name</f>
        <v>Variety</v>
      </c>
      <c r="L5309" s="30" t="s">
        <v>2</v>
      </c>
    </row>
    <row r="5310" spans="2:12" ht="13" x14ac:dyDescent="0.3">
      <c r="B5310" s="29" t="str">
        <f>Factor3Name</f>
        <v>Fertiliser</v>
      </c>
      <c r="C5310" s="30" t="s">
        <v>45</v>
      </c>
      <c r="E5310" s="29" t="str">
        <f>Factor3Name</f>
        <v>Fertiliser</v>
      </c>
      <c r="F5310" s="30" t="s">
        <v>45</v>
      </c>
      <c r="H5310" s="29" t="str">
        <f>Factor3Name</f>
        <v>Fertiliser</v>
      </c>
      <c r="I5310" s="30" t="s">
        <v>45</v>
      </c>
      <c r="K5310" s="29" t="str">
        <f>Factor3Name</f>
        <v>Fertiliser</v>
      </c>
      <c r="L5310" s="30" t="s">
        <v>45</v>
      </c>
    </row>
    <row r="5311" spans="2:12" ht="13" x14ac:dyDescent="0.3">
      <c r="B5311" s="29" t="str">
        <f>Factor1Name</f>
        <v>Weeding</v>
      </c>
      <c r="C5311" s="30" t="s">
        <v>51</v>
      </c>
      <c r="E5311" s="29" t="str">
        <f>Factor1Name</f>
        <v>Weeding</v>
      </c>
      <c r="F5311" s="30" t="s">
        <v>51</v>
      </c>
      <c r="H5311" s="29" t="str">
        <f>Factor1Name</f>
        <v>Weeding</v>
      </c>
      <c r="I5311" s="30" t="s">
        <v>51</v>
      </c>
      <c r="K5311" s="29" t="str">
        <f>Factor1Name</f>
        <v>Weeding</v>
      </c>
      <c r="L5311" s="30" t="s">
        <v>51</v>
      </c>
    </row>
    <row r="5312" spans="2:12" ht="13" x14ac:dyDescent="0.3">
      <c r="B5312" s="25" t="s">
        <v>14</v>
      </c>
      <c r="C5312" s="26">
        <v>1007.9</v>
      </c>
      <c r="E5312" s="25" t="s">
        <v>14</v>
      </c>
      <c r="F5312" s="26">
        <v>864.3</v>
      </c>
      <c r="H5312" s="25" t="s">
        <v>14</v>
      </c>
      <c r="I5312" s="26">
        <v>953.9</v>
      </c>
      <c r="K5312" s="25" t="s">
        <v>14</v>
      </c>
      <c r="L5312" s="26">
        <v>960.6</v>
      </c>
    </row>
    <row r="5314" spans="2:12" ht="13" x14ac:dyDescent="0.3">
      <c r="B5314" s="27" t="s">
        <v>3</v>
      </c>
      <c r="C5314" s="28">
        <v>2017</v>
      </c>
      <c r="E5314" s="27" t="s">
        <v>3</v>
      </c>
      <c r="F5314" s="28">
        <v>2017</v>
      </c>
      <c r="H5314" s="27" t="s">
        <v>3</v>
      </c>
      <c r="I5314" s="28">
        <v>2017</v>
      </c>
      <c r="K5314" s="27" t="s">
        <v>3</v>
      </c>
      <c r="L5314" s="28">
        <v>2017</v>
      </c>
    </row>
    <row r="5315" spans="2:12" ht="13" x14ac:dyDescent="0.3">
      <c r="B5315" s="29" t="str">
        <f>UnitName</f>
        <v>Plot</v>
      </c>
      <c r="C5315" s="30">
        <v>1</v>
      </c>
      <c r="E5315" s="29" t="str">
        <f>UnitName</f>
        <v>Plot</v>
      </c>
      <c r="F5315" s="30">
        <v>1</v>
      </c>
      <c r="H5315" s="29" t="str">
        <f>UnitName</f>
        <v>Plot</v>
      </c>
      <c r="I5315" s="30">
        <v>1</v>
      </c>
      <c r="K5315" s="29" t="str">
        <f>UnitName</f>
        <v>Plot</v>
      </c>
      <c r="L5315" s="30">
        <v>1</v>
      </c>
    </row>
    <row r="5316" spans="2:12" ht="13" x14ac:dyDescent="0.3">
      <c r="B5316" s="29" t="str">
        <f>BlockName</f>
        <v>Name</v>
      </c>
      <c r="C5316" s="30" t="s">
        <v>56</v>
      </c>
      <c r="E5316" s="29" t="str">
        <f>BlockName</f>
        <v>Name</v>
      </c>
      <c r="F5316" s="30" t="s">
        <v>56</v>
      </c>
      <c r="H5316" s="29" t="str">
        <f>BlockName</f>
        <v>Name</v>
      </c>
      <c r="I5316" s="30" t="s">
        <v>56</v>
      </c>
      <c r="K5316" s="29" t="str">
        <f>BlockName</f>
        <v>Name</v>
      </c>
      <c r="L5316" s="30" t="s">
        <v>56</v>
      </c>
    </row>
    <row r="5317" spans="2:12" ht="13" x14ac:dyDescent="0.3">
      <c r="B5317" s="29" t="str">
        <f>Factor2Name</f>
        <v>Variety</v>
      </c>
      <c r="C5317" s="30" t="s">
        <v>2</v>
      </c>
      <c r="E5317" s="29" t="str">
        <f>Factor2Name</f>
        <v>Variety</v>
      </c>
      <c r="F5317" s="30" t="s">
        <v>2</v>
      </c>
      <c r="H5317" s="29" t="str">
        <f>Factor2Name</f>
        <v>Variety</v>
      </c>
      <c r="I5317" s="30" t="s">
        <v>2</v>
      </c>
      <c r="K5317" s="29" t="str">
        <f>Factor2Name</f>
        <v>Variety</v>
      </c>
      <c r="L5317" s="30" t="s">
        <v>2</v>
      </c>
    </row>
    <row r="5318" spans="2:12" ht="13" x14ac:dyDescent="0.3">
      <c r="B5318" s="29" t="str">
        <f>Factor3Name</f>
        <v>Fertiliser</v>
      </c>
      <c r="C5318" s="30" t="s">
        <v>45</v>
      </c>
      <c r="E5318" s="29" t="str">
        <f>Factor3Name</f>
        <v>Fertiliser</v>
      </c>
      <c r="F5318" s="30" t="s">
        <v>45</v>
      </c>
      <c r="H5318" s="29" t="str">
        <f>Factor3Name</f>
        <v>Fertiliser</v>
      </c>
      <c r="I5318" s="30" t="s">
        <v>45</v>
      </c>
      <c r="K5318" s="29" t="str">
        <f>Factor3Name</f>
        <v>Fertiliser</v>
      </c>
      <c r="L5318" s="30" t="s">
        <v>45</v>
      </c>
    </row>
    <row r="5319" spans="2:12" ht="13" x14ac:dyDescent="0.3">
      <c r="B5319" s="29" t="str">
        <f>Factor1Name</f>
        <v>Weeding</v>
      </c>
      <c r="C5319" s="30" t="s">
        <v>51</v>
      </c>
      <c r="E5319" s="29" t="str">
        <f>Factor1Name</f>
        <v>Weeding</v>
      </c>
      <c r="F5319" s="30" t="s">
        <v>51</v>
      </c>
      <c r="H5319" s="29" t="str">
        <f>Factor1Name</f>
        <v>Weeding</v>
      </c>
      <c r="I5319" s="30" t="s">
        <v>51</v>
      </c>
      <c r="K5319" s="29" t="str">
        <f>Factor1Name</f>
        <v>Weeding</v>
      </c>
      <c r="L5319" s="30" t="s">
        <v>51</v>
      </c>
    </row>
    <row r="5320" spans="2:12" ht="13" x14ac:dyDescent="0.3">
      <c r="B5320" s="25" t="s">
        <v>14</v>
      </c>
      <c r="C5320" s="26">
        <v>1075.0999999999999</v>
      </c>
      <c r="E5320" s="25" t="s">
        <v>14</v>
      </c>
      <c r="F5320" s="26">
        <v>1147.5999999999999</v>
      </c>
      <c r="H5320" s="25" t="s">
        <v>14</v>
      </c>
      <c r="I5320" s="26">
        <v>957.6</v>
      </c>
      <c r="K5320" s="25" t="s">
        <v>14</v>
      </c>
      <c r="L5320" s="26">
        <v>1149.7</v>
      </c>
    </row>
    <row r="5322" spans="2:12" ht="13" x14ac:dyDescent="0.3">
      <c r="B5322" s="27" t="s">
        <v>3</v>
      </c>
      <c r="C5322" s="28">
        <v>2017</v>
      </c>
      <c r="E5322" s="27" t="s">
        <v>3</v>
      </c>
      <c r="F5322" s="28">
        <v>2017</v>
      </c>
      <c r="H5322" s="27" t="s">
        <v>3</v>
      </c>
      <c r="I5322" s="28">
        <v>2017</v>
      </c>
      <c r="K5322" s="27" t="s">
        <v>3</v>
      </c>
      <c r="L5322" s="28">
        <v>2017</v>
      </c>
    </row>
    <row r="5323" spans="2:12" ht="13" x14ac:dyDescent="0.3">
      <c r="B5323" s="29" t="str">
        <f>UnitName</f>
        <v>Plot</v>
      </c>
      <c r="C5323" s="30">
        <v>2</v>
      </c>
      <c r="E5323" s="29" t="str">
        <f>UnitName</f>
        <v>Plot</v>
      </c>
      <c r="F5323" s="30">
        <v>2</v>
      </c>
      <c r="H5323" s="29" t="str">
        <f>UnitName</f>
        <v>Plot</v>
      </c>
      <c r="I5323" s="30">
        <v>2</v>
      </c>
      <c r="K5323" s="29" t="str">
        <f>UnitName</f>
        <v>Plot</v>
      </c>
      <c r="L5323" s="30">
        <v>2</v>
      </c>
    </row>
    <row r="5324" spans="2:12" ht="13" x14ac:dyDescent="0.3">
      <c r="B5324" s="29" t="str">
        <f>BlockName</f>
        <v>Name</v>
      </c>
      <c r="C5324" s="30" t="s">
        <v>56</v>
      </c>
      <c r="E5324" s="29" t="str">
        <f>BlockName</f>
        <v>Name</v>
      </c>
      <c r="F5324" s="30" t="s">
        <v>56</v>
      </c>
      <c r="H5324" s="29" t="str">
        <f>BlockName</f>
        <v>Name</v>
      </c>
      <c r="I5324" s="30" t="s">
        <v>56</v>
      </c>
      <c r="K5324" s="29" t="str">
        <f>BlockName</f>
        <v>Name</v>
      </c>
      <c r="L5324" s="30" t="s">
        <v>56</v>
      </c>
    </row>
    <row r="5325" spans="2:12" ht="13" x14ac:dyDescent="0.3">
      <c r="B5325" s="29" t="str">
        <f>Factor2Name</f>
        <v>Variety</v>
      </c>
      <c r="C5325" s="30" t="s">
        <v>2</v>
      </c>
      <c r="E5325" s="29" t="str">
        <f>Factor2Name</f>
        <v>Variety</v>
      </c>
      <c r="F5325" s="30" t="s">
        <v>2</v>
      </c>
      <c r="H5325" s="29" t="str">
        <f>Factor2Name</f>
        <v>Variety</v>
      </c>
      <c r="I5325" s="30" t="s">
        <v>2</v>
      </c>
      <c r="K5325" s="29" t="str">
        <f>Factor2Name</f>
        <v>Variety</v>
      </c>
      <c r="L5325" s="30" t="s">
        <v>2</v>
      </c>
    </row>
    <row r="5326" spans="2:12" ht="13" x14ac:dyDescent="0.3">
      <c r="B5326" s="29" t="str">
        <f>Factor3Name</f>
        <v>Fertiliser</v>
      </c>
      <c r="C5326" s="30" t="s">
        <v>45</v>
      </c>
      <c r="E5326" s="29" t="str">
        <f>Factor3Name</f>
        <v>Fertiliser</v>
      </c>
      <c r="F5326" s="30" t="s">
        <v>45</v>
      </c>
      <c r="H5326" s="29" t="str">
        <f>Factor3Name</f>
        <v>Fertiliser</v>
      </c>
      <c r="I5326" s="30" t="s">
        <v>45</v>
      </c>
      <c r="K5326" s="29" t="str">
        <f>Factor3Name</f>
        <v>Fertiliser</v>
      </c>
      <c r="L5326" s="30" t="s">
        <v>45</v>
      </c>
    </row>
    <row r="5327" spans="2:12" ht="13" x14ac:dyDescent="0.3">
      <c r="B5327" s="29" t="str">
        <f>Factor1Name</f>
        <v>Weeding</v>
      </c>
      <c r="C5327" s="30" t="s">
        <v>51</v>
      </c>
      <c r="E5327" s="29" t="str">
        <f>Factor1Name</f>
        <v>Weeding</v>
      </c>
      <c r="F5327" s="30" t="s">
        <v>51</v>
      </c>
      <c r="H5327" s="29" t="str">
        <f>Factor1Name</f>
        <v>Weeding</v>
      </c>
      <c r="I5327" s="30" t="s">
        <v>51</v>
      </c>
      <c r="K5327" s="29" t="str">
        <f>Factor1Name</f>
        <v>Weeding</v>
      </c>
      <c r="L5327" s="30" t="s">
        <v>51</v>
      </c>
    </row>
    <row r="5328" spans="2:12" ht="13" x14ac:dyDescent="0.3">
      <c r="B5328" s="25" t="s">
        <v>14</v>
      </c>
      <c r="C5328" s="26">
        <v>971.1</v>
      </c>
      <c r="E5328" s="25" t="s">
        <v>14</v>
      </c>
      <c r="F5328" s="26">
        <v>925.5</v>
      </c>
      <c r="H5328" s="25" t="s">
        <v>14</v>
      </c>
      <c r="I5328" s="26">
        <v>942.9</v>
      </c>
      <c r="K5328" s="25" t="s">
        <v>14</v>
      </c>
      <c r="L5328" s="26">
        <v>1088.5999999999999</v>
      </c>
    </row>
    <row r="5330" spans="2:12" ht="13" x14ac:dyDescent="0.3">
      <c r="B5330" s="27" t="s">
        <v>3</v>
      </c>
      <c r="C5330" s="28">
        <v>2017</v>
      </c>
      <c r="E5330" s="27" t="s">
        <v>3</v>
      </c>
      <c r="F5330" s="28">
        <v>2017</v>
      </c>
      <c r="H5330" s="27" t="s">
        <v>3</v>
      </c>
      <c r="I5330" s="28">
        <v>2017</v>
      </c>
      <c r="K5330" s="27" t="s">
        <v>3</v>
      </c>
      <c r="L5330" s="28">
        <v>2017</v>
      </c>
    </row>
    <row r="5331" spans="2:12" ht="13" x14ac:dyDescent="0.3">
      <c r="B5331" s="29" t="str">
        <f>UnitName</f>
        <v>Plot</v>
      </c>
      <c r="C5331" s="30">
        <v>2</v>
      </c>
      <c r="E5331" s="29" t="str">
        <f>UnitName</f>
        <v>Plot</v>
      </c>
      <c r="F5331" s="30">
        <v>2</v>
      </c>
      <c r="H5331" s="29" t="str">
        <f>UnitName</f>
        <v>Plot</v>
      </c>
      <c r="I5331" s="30">
        <v>2</v>
      </c>
      <c r="K5331" s="29" t="str">
        <f>UnitName</f>
        <v>Plot</v>
      </c>
      <c r="L5331" s="30">
        <v>2</v>
      </c>
    </row>
    <row r="5332" spans="2:12" ht="13" x14ac:dyDescent="0.3">
      <c r="B5332" s="29" t="str">
        <f>BlockName</f>
        <v>Name</v>
      </c>
      <c r="C5332" s="30" t="s">
        <v>56</v>
      </c>
      <c r="E5332" s="29" t="str">
        <f>BlockName</f>
        <v>Name</v>
      </c>
      <c r="F5332" s="30" t="s">
        <v>56</v>
      </c>
      <c r="H5332" s="29" t="str">
        <f>BlockName</f>
        <v>Name</v>
      </c>
      <c r="I5332" s="30" t="s">
        <v>56</v>
      </c>
      <c r="K5332" s="29" t="str">
        <f>BlockName</f>
        <v>Name</v>
      </c>
      <c r="L5332" s="30" t="s">
        <v>56</v>
      </c>
    </row>
    <row r="5333" spans="2:12" ht="13" x14ac:dyDescent="0.3">
      <c r="B5333" s="29" t="str">
        <f>Factor2Name</f>
        <v>Variety</v>
      </c>
      <c r="C5333" s="30" t="s">
        <v>2</v>
      </c>
      <c r="E5333" s="29" t="str">
        <f>Factor2Name</f>
        <v>Variety</v>
      </c>
      <c r="F5333" s="30" t="s">
        <v>2</v>
      </c>
      <c r="H5333" s="29" t="str">
        <f>Factor2Name</f>
        <v>Variety</v>
      </c>
      <c r="I5333" s="30" t="s">
        <v>2</v>
      </c>
      <c r="K5333" s="29" t="str">
        <f>Factor2Name</f>
        <v>Variety</v>
      </c>
      <c r="L5333" s="30" t="s">
        <v>2</v>
      </c>
    </row>
    <row r="5334" spans="2:12" ht="13" x14ac:dyDescent="0.3">
      <c r="B5334" s="29" t="str">
        <f>Factor3Name</f>
        <v>Fertiliser</v>
      </c>
      <c r="C5334" s="30" t="s">
        <v>45</v>
      </c>
      <c r="E5334" s="29" t="str">
        <f>Factor3Name</f>
        <v>Fertiliser</v>
      </c>
      <c r="F5334" s="30" t="s">
        <v>45</v>
      </c>
      <c r="H5334" s="29" t="str">
        <f>Factor3Name</f>
        <v>Fertiliser</v>
      </c>
      <c r="I5334" s="30" t="s">
        <v>45</v>
      </c>
      <c r="K5334" s="29" t="str">
        <f>Factor3Name</f>
        <v>Fertiliser</v>
      </c>
      <c r="L5334" s="30" t="s">
        <v>45</v>
      </c>
    </row>
    <row r="5335" spans="2:12" ht="13" x14ac:dyDescent="0.3">
      <c r="B5335" s="29" t="str">
        <f>Factor1Name</f>
        <v>Weeding</v>
      </c>
      <c r="C5335" s="30" t="s">
        <v>51</v>
      </c>
      <c r="E5335" s="29" t="str">
        <f>Factor1Name</f>
        <v>Weeding</v>
      </c>
      <c r="F5335" s="30" t="s">
        <v>51</v>
      </c>
      <c r="H5335" s="29" t="str">
        <f>Factor1Name</f>
        <v>Weeding</v>
      </c>
      <c r="I5335" s="30" t="s">
        <v>51</v>
      </c>
      <c r="K5335" s="29" t="str">
        <f>Factor1Name</f>
        <v>Weeding</v>
      </c>
      <c r="L5335" s="30" t="s">
        <v>51</v>
      </c>
    </row>
    <row r="5336" spans="2:12" ht="13" x14ac:dyDescent="0.3">
      <c r="B5336" s="25" t="s">
        <v>14</v>
      </c>
      <c r="C5336" s="26">
        <v>1094.2</v>
      </c>
      <c r="E5336" s="25" t="s">
        <v>14</v>
      </c>
      <c r="F5336" s="26">
        <v>1141.7</v>
      </c>
      <c r="H5336" s="25" t="s">
        <v>14</v>
      </c>
      <c r="I5336" s="26">
        <v>976.7</v>
      </c>
      <c r="K5336" s="25" t="s">
        <v>14</v>
      </c>
      <c r="L5336" s="26">
        <v>855.4</v>
      </c>
    </row>
    <row r="5338" spans="2:12" ht="13" x14ac:dyDescent="0.3">
      <c r="B5338" s="27" t="s">
        <v>3</v>
      </c>
      <c r="C5338" s="28">
        <v>2017</v>
      </c>
      <c r="E5338" s="27" t="s">
        <v>3</v>
      </c>
      <c r="F5338" s="28">
        <v>2017</v>
      </c>
      <c r="H5338" s="27" t="s">
        <v>3</v>
      </c>
      <c r="I5338" s="28">
        <v>2017</v>
      </c>
      <c r="K5338" s="27" t="s">
        <v>3</v>
      </c>
      <c r="L5338" s="28">
        <v>2017</v>
      </c>
    </row>
    <row r="5339" spans="2:12" ht="13" x14ac:dyDescent="0.3">
      <c r="B5339" s="29" t="str">
        <f>UnitName</f>
        <v>Plot</v>
      </c>
      <c r="C5339" s="30">
        <v>2</v>
      </c>
      <c r="E5339" s="29" t="str">
        <f>UnitName</f>
        <v>Plot</v>
      </c>
      <c r="F5339" s="30">
        <v>2</v>
      </c>
      <c r="H5339" s="29" t="str">
        <f>UnitName</f>
        <v>Plot</v>
      </c>
      <c r="I5339" s="30">
        <v>2</v>
      </c>
      <c r="K5339" s="29" t="str">
        <f>UnitName</f>
        <v>Plot</v>
      </c>
      <c r="L5339" s="30">
        <v>2</v>
      </c>
    </row>
    <row r="5340" spans="2:12" ht="13" x14ac:dyDescent="0.3">
      <c r="B5340" s="29" t="str">
        <f>BlockName</f>
        <v>Name</v>
      </c>
      <c r="C5340" s="30" t="s">
        <v>56</v>
      </c>
      <c r="E5340" s="29" t="str">
        <f>BlockName</f>
        <v>Name</v>
      </c>
      <c r="F5340" s="30" t="s">
        <v>56</v>
      </c>
      <c r="H5340" s="29" t="str">
        <f>BlockName</f>
        <v>Name</v>
      </c>
      <c r="I5340" s="30" t="s">
        <v>56</v>
      </c>
      <c r="K5340" s="29" t="str">
        <f>BlockName</f>
        <v>Name</v>
      </c>
      <c r="L5340" s="30" t="s">
        <v>56</v>
      </c>
    </row>
    <row r="5341" spans="2:12" ht="13" x14ac:dyDescent="0.3">
      <c r="B5341" s="29" t="str">
        <f>Factor2Name</f>
        <v>Variety</v>
      </c>
      <c r="C5341" s="30" t="s">
        <v>2</v>
      </c>
      <c r="E5341" s="29" t="str">
        <f>Factor2Name</f>
        <v>Variety</v>
      </c>
      <c r="F5341" s="30" t="s">
        <v>2</v>
      </c>
      <c r="H5341" s="29" t="str">
        <f>Factor2Name</f>
        <v>Variety</v>
      </c>
      <c r="I5341" s="30" t="s">
        <v>2</v>
      </c>
      <c r="K5341" s="29" t="str">
        <f>Factor2Name</f>
        <v>Variety</v>
      </c>
      <c r="L5341" s="30" t="s">
        <v>2</v>
      </c>
    </row>
    <row r="5342" spans="2:12" ht="13" x14ac:dyDescent="0.3">
      <c r="B5342" s="29" t="str">
        <f>Factor3Name</f>
        <v>Fertiliser</v>
      </c>
      <c r="C5342" s="30" t="s">
        <v>45</v>
      </c>
      <c r="E5342" s="29" t="str">
        <f>Factor3Name</f>
        <v>Fertiliser</v>
      </c>
      <c r="F5342" s="30" t="s">
        <v>45</v>
      </c>
      <c r="H5342" s="29" t="str">
        <f>Factor3Name</f>
        <v>Fertiliser</v>
      </c>
      <c r="I5342" s="30" t="s">
        <v>45</v>
      </c>
      <c r="K5342" s="29" t="str">
        <f>Factor3Name</f>
        <v>Fertiliser</v>
      </c>
      <c r="L5342" s="30" t="s">
        <v>45</v>
      </c>
    </row>
    <row r="5343" spans="2:12" ht="13" x14ac:dyDescent="0.3">
      <c r="B5343" s="29" t="str">
        <f>Factor1Name</f>
        <v>Weeding</v>
      </c>
      <c r="C5343" s="30" t="s">
        <v>51</v>
      </c>
      <c r="E5343" s="29" t="str">
        <f>Factor1Name</f>
        <v>Weeding</v>
      </c>
      <c r="F5343" s="30" t="s">
        <v>51</v>
      </c>
      <c r="H5343" s="29" t="str">
        <f>Factor1Name</f>
        <v>Weeding</v>
      </c>
      <c r="I5343" s="30" t="s">
        <v>51</v>
      </c>
      <c r="K5343" s="29" t="str">
        <f>Factor1Name</f>
        <v>Weeding</v>
      </c>
      <c r="L5343" s="30" t="s">
        <v>51</v>
      </c>
    </row>
    <row r="5344" spans="2:12" ht="13" x14ac:dyDescent="0.3">
      <c r="B5344" s="25" t="s">
        <v>14</v>
      </c>
      <c r="C5344" s="26">
        <v>971.9</v>
      </c>
      <c r="E5344" s="25" t="s">
        <v>14</v>
      </c>
      <c r="F5344" s="26">
        <v>985.2</v>
      </c>
      <c r="H5344" s="25" t="s">
        <v>14</v>
      </c>
      <c r="I5344" s="26">
        <v>995.3</v>
      </c>
      <c r="K5344" s="25" t="s">
        <v>14</v>
      </c>
      <c r="L5344" s="26">
        <v>919.8</v>
      </c>
    </row>
    <row r="5346" spans="2:12" ht="13" x14ac:dyDescent="0.3">
      <c r="B5346" s="27" t="s">
        <v>3</v>
      </c>
      <c r="C5346" s="28">
        <v>2017</v>
      </c>
      <c r="E5346" s="27" t="s">
        <v>3</v>
      </c>
      <c r="F5346" s="28">
        <v>2017</v>
      </c>
      <c r="H5346" s="27" t="s">
        <v>3</v>
      </c>
      <c r="I5346" s="28">
        <v>2017</v>
      </c>
      <c r="K5346" s="27" t="s">
        <v>3</v>
      </c>
      <c r="L5346" s="28">
        <v>2017</v>
      </c>
    </row>
    <row r="5347" spans="2:12" ht="13" x14ac:dyDescent="0.3">
      <c r="B5347" s="29" t="str">
        <f>UnitName</f>
        <v>Plot</v>
      </c>
      <c r="C5347" s="30">
        <v>2</v>
      </c>
      <c r="E5347" s="29" t="str">
        <f>UnitName</f>
        <v>Plot</v>
      </c>
      <c r="F5347" s="30">
        <v>2</v>
      </c>
      <c r="H5347" s="29" t="str">
        <f>UnitName</f>
        <v>Plot</v>
      </c>
      <c r="I5347" s="30">
        <v>2</v>
      </c>
      <c r="K5347" s="29" t="str">
        <f>UnitName</f>
        <v>Plot</v>
      </c>
      <c r="L5347" s="30">
        <v>2</v>
      </c>
    </row>
    <row r="5348" spans="2:12" ht="13" x14ac:dyDescent="0.3">
      <c r="B5348" s="29" t="str">
        <f>BlockName</f>
        <v>Name</v>
      </c>
      <c r="C5348" s="30" t="s">
        <v>56</v>
      </c>
      <c r="E5348" s="29" t="str">
        <f>BlockName</f>
        <v>Name</v>
      </c>
      <c r="F5348" s="30" t="s">
        <v>56</v>
      </c>
      <c r="H5348" s="29" t="str">
        <f>BlockName</f>
        <v>Name</v>
      </c>
      <c r="I5348" s="30" t="s">
        <v>56</v>
      </c>
      <c r="K5348" s="29" t="str">
        <f>BlockName</f>
        <v>Name</v>
      </c>
      <c r="L5348" s="30" t="s">
        <v>56</v>
      </c>
    </row>
    <row r="5349" spans="2:12" ht="13" x14ac:dyDescent="0.3">
      <c r="B5349" s="29" t="str">
        <f>Factor2Name</f>
        <v>Variety</v>
      </c>
      <c r="C5349" s="30" t="s">
        <v>2</v>
      </c>
      <c r="E5349" s="29" t="str">
        <f>Factor2Name</f>
        <v>Variety</v>
      </c>
      <c r="F5349" s="30" t="s">
        <v>2</v>
      </c>
      <c r="H5349" s="29" t="str">
        <f>Factor2Name</f>
        <v>Variety</v>
      </c>
      <c r="I5349" s="30" t="s">
        <v>2</v>
      </c>
      <c r="K5349" s="29" t="str">
        <f>Factor2Name</f>
        <v>Variety</v>
      </c>
      <c r="L5349" s="30" t="s">
        <v>2</v>
      </c>
    </row>
    <row r="5350" spans="2:12" ht="13" x14ac:dyDescent="0.3">
      <c r="B5350" s="29" t="str">
        <f>Factor3Name</f>
        <v>Fertiliser</v>
      </c>
      <c r="C5350" s="30" t="s">
        <v>45</v>
      </c>
      <c r="E5350" s="29" t="str">
        <f>Factor3Name</f>
        <v>Fertiliser</v>
      </c>
      <c r="F5350" s="30" t="s">
        <v>45</v>
      </c>
      <c r="H5350" s="29" t="str">
        <f>Factor3Name</f>
        <v>Fertiliser</v>
      </c>
      <c r="I5350" s="30" t="s">
        <v>45</v>
      </c>
      <c r="K5350" s="29" t="str">
        <f>Factor3Name</f>
        <v>Fertiliser</v>
      </c>
      <c r="L5350" s="30" t="s">
        <v>45</v>
      </c>
    </row>
    <row r="5351" spans="2:12" ht="13" x14ac:dyDescent="0.3">
      <c r="B5351" s="29" t="str">
        <f>Factor1Name</f>
        <v>Weeding</v>
      </c>
      <c r="C5351" s="30" t="s">
        <v>51</v>
      </c>
      <c r="E5351" s="29" t="str">
        <f>Factor1Name</f>
        <v>Weeding</v>
      </c>
      <c r="F5351" s="30" t="s">
        <v>51</v>
      </c>
      <c r="H5351" s="29" t="str">
        <f>Factor1Name</f>
        <v>Weeding</v>
      </c>
      <c r="I5351" s="30" t="s">
        <v>51</v>
      </c>
      <c r="K5351" s="29" t="str">
        <f>Factor1Name</f>
        <v>Weeding</v>
      </c>
      <c r="L5351" s="30" t="s">
        <v>51</v>
      </c>
    </row>
    <row r="5352" spans="2:12" ht="13" x14ac:dyDescent="0.3">
      <c r="B5352" s="25" t="s">
        <v>14</v>
      </c>
      <c r="C5352" s="26">
        <v>899.6</v>
      </c>
      <c r="E5352" s="25" t="s">
        <v>14</v>
      </c>
      <c r="F5352" s="26">
        <v>1101.7</v>
      </c>
      <c r="H5352" s="25" t="s">
        <v>14</v>
      </c>
      <c r="I5352" s="26">
        <v>971.3</v>
      </c>
      <c r="K5352" s="25" t="s">
        <v>14</v>
      </c>
      <c r="L5352" s="26">
        <v>970.8</v>
      </c>
    </row>
    <row r="5354" spans="2:12" ht="13" x14ac:dyDescent="0.3">
      <c r="B5354" s="27" t="s">
        <v>3</v>
      </c>
      <c r="C5354" s="28">
        <v>2017</v>
      </c>
      <c r="E5354" s="27" t="s">
        <v>3</v>
      </c>
      <c r="F5354" s="28">
        <v>2017</v>
      </c>
      <c r="H5354" s="27" t="s">
        <v>3</v>
      </c>
      <c r="I5354" s="28">
        <v>2017</v>
      </c>
      <c r="K5354" s="27" t="s">
        <v>3</v>
      </c>
      <c r="L5354" s="28">
        <v>2017</v>
      </c>
    </row>
    <row r="5355" spans="2:12" ht="13" x14ac:dyDescent="0.3">
      <c r="B5355" s="29" t="str">
        <f>UnitName</f>
        <v>Plot</v>
      </c>
      <c r="C5355" s="30">
        <v>2</v>
      </c>
      <c r="E5355" s="29" t="str">
        <f>UnitName</f>
        <v>Plot</v>
      </c>
      <c r="F5355" s="30">
        <v>2</v>
      </c>
      <c r="H5355" s="29" t="str">
        <f>UnitName</f>
        <v>Plot</v>
      </c>
      <c r="I5355" s="30">
        <v>2</v>
      </c>
      <c r="K5355" s="29" t="str">
        <f>UnitName</f>
        <v>Plot</v>
      </c>
      <c r="L5355" s="30">
        <v>2</v>
      </c>
    </row>
    <row r="5356" spans="2:12" ht="13" x14ac:dyDescent="0.3">
      <c r="B5356" s="29" t="str">
        <f>BlockName</f>
        <v>Name</v>
      </c>
      <c r="C5356" s="30" t="s">
        <v>56</v>
      </c>
      <c r="E5356" s="29" t="str">
        <f>BlockName</f>
        <v>Name</v>
      </c>
      <c r="F5356" s="30" t="s">
        <v>56</v>
      </c>
      <c r="H5356" s="29" t="str">
        <f>BlockName</f>
        <v>Name</v>
      </c>
      <c r="I5356" s="30" t="s">
        <v>56</v>
      </c>
      <c r="K5356" s="29" t="str">
        <f>BlockName</f>
        <v>Name</v>
      </c>
      <c r="L5356" s="30" t="s">
        <v>56</v>
      </c>
    </row>
    <row r="5357" spans="2:12" ht="13" x14ac:dyDescent="0.3">
      <c r="B5357" s="29" t="str">
        <f>Factor2Name</f>
        <v>Variety</v>
      </c>
      <c r="C5357" s="30" t="s">
        <v>2</v>
      </c>
      <c r="E5357" s="29" t="str">
        <f>Factor2Name</f>
        <v>Variety</v>
      </c>
      <c r="F5357" s="30" t="s">
        <v>2</v>
      </c>
      <c r="H5357" s="29" t="str">
        <f>Factor2Name</f>
        <v>Variety</v>
      </c>
      <c r="I5357" s="30" t="s">
        <v>2</v>
      </c>
      <c r="K5357" s="29" t="str">
        <f>Factor2Name</f>
        <v>Variety</v>
      </c>
      <c r="L5357" s="30" t="s">
        <v>2</v>
      </c>
    </row>
    <row r="5358" spans="2:12" ht="13" x14ac:dyDescent="0.3">
      <c r="B5358" s="29" t="str">
        <f>Factor3Name</f>
        <v>Fertiliser</v>
      </c>
      <c r="C5358" s="30" t="s">
        <v>45</v>
      </c>
      <c r="E5358" s="29" t="str">
        <f>Factor3Name</f>
        <v>Fertiliser</v>
      </c>
      <c r="F5358" s="30" t="s">
        <v>45</v>
      </c>
      <c r="H5358" s="29" t="str">
        <f>Factor3Name</f>
        <v>Fertiliser</v>
      </c>
      <c r="I5358" s="30" t="s">
        <v>45</v>
      </c>
      <c r="K5358" s="29" t="str">
        <f>Factor3Name</f>
        <v>Fertiliser</v>
      </c>
      <c r="L5358" s="30" t="s">
        <v>45</v>
      </c>
    </row>
    <row r="5359" spans="2:12" ht="13" x14ac:dyDescent="0.3">
      <c r="B5359" s="29" t="str">
        <f>Factor1Name</f>
        <v>Weeding</v>
      </c>
      <c r="C5359" s="30" t="s">
        <v>51</v>
      </c>
      <c r="E5359" s="29" t="str">
        <f>Factor1Name</f>
        <v>Weeding</v>
      </c>
      <c r="F5359" s="30" t="s">
        <v>51</v>
      </c>
      <c r="H5359" s="29" t="str">
        <f>Factor1Name</f>
        <v>Weeding</v>
      </c>
      <c r="I5359" s="30" t="s">
        <v>51</v>
      </c>
      <c r="K5359" s="29" t="str">
        <f>Factor1Name</f>
        <v>Weeding</v>
      </c>
      <c r="L5359" s="30" t="s">
        <v>51</v>
      </c>
    </row>
    <row r="5360" spans="2:12" ht="13" x14ac:dyDescent="0.3">
      <c r="B5360" s="25" t="s">
        <v>14</v>
      </c>
      <c r="C5360" s="26">
        <v>919.4</v>
      </c>
      <c r="E5360" s="25" t="s">
        <v>14</v>
      </c>
      <c r="F5360" s="26">
        <v>921.2</v>
      </c>
      <c r="H5360" s="25" t="s">
        <v>14</v>
      </c>
      <c r="I5360" s="26">
        <v>1162.4000000000001</v>
      </c>
      <c r="K5360" s="25" t="s">
        <v>14</v>
      </c>
      <c r="L5360" s="26">
        <v>1157.5999999999999</v>
      </c>
    </row>
    <row r="5362" spans="2:12" ht="13" x14ac:dyDescent="0.3">
      <c r="B5362" s="27" t="s">
        <v>3</v>
      </c>
      <c r="C5362" s="28">
        <v>2017</v>
      </c>
      <c r="E5362" s="27" t="s">
        <v>3</v>
      </c>
      <c r="F5362" s="28">
        <v>2017</v>
      </c>
      <c r="H5362" s="27" t="s">
        <v>3</v>
      </c>
      <c r="I5362" s="28">
        <v>2017</v>
      </c>
      <c r="K5362" s="27" t="s">
        <v>3</v>
      </c>
      <c r="L5362" s="28">
        <v>2017</v>
      </c>
    </row>
    <row r="5363" spans="2:12" ht="13" x14ac:dyDescent="0.3">
      <c r="B5363" s="29" t="str">
        <f>UnitName</f>
        <v>Plot</v>
      </c>
      <c r="C5363" s="30">
        <v>3</v>
      </c>
      <c r="E5363" s="29" t="str">
        <f>UnitName</f>
        <v>Plot</v>
      </c>
      <c r="F5363" s="30">
        <v>3</v>
      </c>
      <c r="H5363" s="29" t="str">
        <f>UnitName</f>
        <v>Plot</v>
      </c>
      <c r="I5363" s="30">
        <v>3</v>
      </c>
      <c r="K5363" s="29" t="str">
        <f>UnitName</f>
        <v>Plot</v>
      </c>
      <c r="L5363" s="30">
        <v>3</v>
      </c>
    </row>
    <row r="5364" spans="2:12" ht="13" x14ac:dyDescent="0.3">
      <c r="B5364" s="29" t="str">
        <f>BlockName</f>
        <v>Name</v>
      </c>
      <c r="C5364" s="30" t="s">
        <v>56</v>
      </c>
      <c r="E5364" s="29" t="str">
        <f>BlockName</f>
        <v>Name</v>
      </c>
      <c r="F5364" s="30" t="s">
        <v>56</v>
      </c>
      <c r="H5364" s="29" t="str">
        <f>BlockName</f>
        <v>Name</v>
      </c>
      <c r="I5364" s="30" t="s">
        <v>56</v>
      </c>
      <c r="K5364" s="29" t="str">
        <f>BlockName</f>
        <v>Name</v>
      </c>
      <c r="L5364" s="30" t="s">
        <v>56</v>
      </c>
    </row>
    <row r="5365" spans="2:12" ht="13" x14ac:dyDescent="0.3">
      <c r="B5365" s="29" t="str">
        <f>Factor2Name</f>
        <v>Variety</v>
      </c>
      <c r="C5365" s="30" t="s">
        <v>2</v>
      </c>
      <c r="E5365" s="29" t="str">
        <f>Factor2Name</f>
        <v>Variety</v>
      </c>
      <c r="F5365" s="30" t="s">
        <v>2</v>
      </c>
      <c r="H5365" s="29" t="str">
        <f>Factor2Name</f>
        <v>Variety</v>
      </c>
      <c r="I5365" s="30" t="s">
        <v>2</v>
      </c>
      <c r="K5365" s="29" t="str">
        <f>Factor2Name</f>
        <v>Variety</v>
      </c>
      <c r="L5365" s="30" t="s">
        <v>2</v>
      </c>
    </row>
    <row r="5366" spans="2:12" ht="13" x14ac:dyDescent="0.3">
      <c r="B5366" s="29" t="str">
        <f>Factor3Name</f>
        <v>Fertiliser</v>
      </c>
      <c r="C5366" s="30" t="s">
        <v>45</v>
      </c>
      <c r="E5366" s="29" t="str">
        <f>Factor3Name</f>
        <v>Fertiliser</v>
      </c>
      <c r="F5366" s="30" t="s">
        <v>45</v>
      </c>
      <c r="H5366" s="29" t="str">
        <f>Factor3Name</f>
        <v>Fertiliser</v>
      </c>
      <c r="I5366" s="30" t="s">
        <v>45</v>
      </c>
      <c r="K5366" s="29" t="str">
        <f>Factor3Name</f>
        <v>Fertiliser</v>
      </c>
      <c r="L5366" s="30" t="s">
        <v>45</v>
      </c>
    </row>
    <row r="5367" spans="2:12" ht="13" x14ac:dyDescent="0.3">
      <c r="B5367" s="29" t="str">
        <f>Factor1Name</f>
        <v>Weeding</v>
      </c>
      <c r="C5367" s="30" t="s">
        <v>51</v>
      </c>
      <c r="E5367" s="29" t="str">
        <f>Factor1Name</f>
        <v>Weeding</v>
      </c>
      <c r="F5367" s="30" t="s">
        <v>51</v>
      </c>
      <c r="H5367" s="29" t="str">
        <f>Factor1Name</f>
        <v>Weeding</v>
      </c>
      <c r="I5367" s="30" t="s">
        <v>51</v>
      </c>
      <c r="K5367" s="29" t="str">
        <f>Factor1Name</f>
        <v>Weeding</v>
      </c>
      <c r="L5367" s="30" t="s">
        <v>51</v>
      </c>
    </row>
    <row r="5368" spans="2:12" ht="13" x14ac:dyDescent="0.3">
      <c r="B5368" s="25" t="s">
        <v>14</v>
      </c>
      <c r="C5368" s="26">
        <v>852.2</v>
      </c>
      <c r="E5368" s="25" t="s">
        <v>14</v>
      </c>
      <c r="F5368" s="26">
        <v>945.2</v>
      </c>
      <c r="H5368" s="25" t="s">
        <v>14</v>
      </c>
      <c r="I5368" s="26">
        <v>713.2</v>
      </c>
      <c r="K5368" s="25" t="s">
        <v>14</v>
      </c>
      <c r="L5368" s="26">
        <v>908.2</v>
      </c>
    </row>
    <row r="5370" spans="2:12" ht="13" x14ac:dyDescent="0.3">
      <c r="B5370" s="27" t="s">
        <v>3</v>
      </c>
      <c r="C5370" s="28">
        <v>2017</v>
      </c>
      <c r="E5370" s="27" t="s">
        <v>3</v>
      </c>
      <c r="F5370" s="28">
        <v>2017</v>
      </c>
      <c r="H5370" s="27" t="s">
        <v>3</v>
      </c>
      <c r="I5370" s="28">
        <v>2017</v>
      </c>
      <c r="K5370" s="27" t="s">
        <v>3</v>
      </c>
      <c r="L5370" s="28">
        <v>2017</v>
      </c>
    </row>
    <row r="5371" spans="2:12" ht="13" x14ac:dyDescent="0.3">
      <c r="B5371" s="29" t="str">
        <f>UnitName</f>
        <v>Plot</v>
      </c>
      <c r="C5371" s="30">
        <v>3</v>
      </c>
      <c r="E5371" s="29" t="str">
        <f>UnitName</f>
        <v>Plot</v>
      </c>
      <c r="F5371" s="30">
        <v>3</v>
      </c>
      <c r="H5371" s="29" t="str">
        <f>UnitName</f>
        <v>Plot</v>
      </c>
      <c r="I5371" s="30">
        <v>3</v>
      </c>
      <c r="K5371" s="29" t="str">
        <f>UnitName</f>
        <v>Plot</v>
      </c>
      <c r="L5371" s="30">
        <v>3</v>
      </c>
    </row>
    <row r="5372" spans="2:12" ht="13" x14ac:dyDescent="0.3">
      <c r="B5372" s="29" t="str">
        <f>BlockName</f>
        <v>Name</v>
      </c>
      <c r="C5372" s="30" t="s">
        <v>56</v>
      </c>
      <c r="E5372" s="29" t="str">
        <f>BlockName</f>
        <v>Name</v>
      </c>
      <c r="F5372" s="30" t="s">
        <v>56</v>
      </c>
      <c r="H5372" s="29" t="str">
        <f>BlockName</f>
        <v>Name</v>
      </c>
      <c r="I5372" s="30" t="s">
        <v>56</v>
      </c>
      <c r="K5372" s="29" t="str">
        <f>BlockName</f>
        <v>Name</v>
      </c>
      <c r="L5372" s="30" t="s">
        <v>56</v>
      </c>
    </row>
    <row r="5373" spans="2:12" ht="13" x14ac:dyDescent="0.3">
      <c r="B5373" s="29" t="str">
        <f>Factor2Name</f>
        <v>Variety</v>
      </c>
      <c r="C5373" s="30" t="s">
        <v>2</v>
      </c>
      <c r="E5373" s="29" t="str">
        <f>Factor2Name</f>
        <v>Variety</v>
      </c>
      <c r="F5373" s="30" t="s">
        <v>2</v>
      </c>
      <c r="H5373" s="29" t="str">
        <f>Factor2Name</f>
        <v>Variety</v>
      </c>
      <c r="I5373" s="30" t="s">
        <v>2</v>
      </c>
      <c r="K5373" s="29" t="str">
        <f>Factor2Name</f>
        <v>Variety</v>
      </c>
      <c r="L5373" s="30" t="s">
        <v>2</v>
      </c>
    </row>
    <row r="5374" spans="2:12" ht="13" x14ac:dyDescent="0.3">
      <c r="B5374" s="29" t="str">
        <f>Factor3Name</f>
        <v>Fertiliser</v>
      </c>
      <c r="C5374" s="30" t="s">
        <v>45</v>
      </c>
      <c r="E5374" s="29" t="str">
        <f>Factor3Name</f>
        <v>Fertiliser</v>
      </c>
      <c r="F5374" s="30" t="s">
        <v>45</v>
      </c>
      <c r="H5374" s="29" t="str">
        <f>Factor3Name</f>
        <v>Fertiliser</v>
      </c>
      <c r="I5374" s="30" t="s">
        <v>45</v>
      </c>
      <c r="K5374" s="29" t="str">
        <f>Factor3Name</f>
        <v>Fertiliser</v>
      </c>
      <c r="L5374" s="30" t="s">
        <v>45</v>
      </c>
    </row>
    <row r="5375" spans="2:12" ht="13" x14ac:dyDescent="0.3">
      <c r="B5375" s="29" t="str">
        <f>Factor1Name</f>
        <v>Weeding</v>
      </c>
      <c r="C5375" s="30" t="s">
        <v>51</v>
      </c>
      <c r="E5375" s="29" t="str">
        <f>Factor1Name</f>
        <v>Weeding</v>
      </c>
      <c r="F5375" s="30" t="s">
        <v>51</v>
      </c>
      <c r="H5375" s="29" t="str">
        <f>Factor1Name</f>
        <v>Weeding</v>
      </c>
      <c r="I5375" s="30" t="s">
        <v>51</v>
      </c>
      <c r="K5375" s="29" t="str">
        <f>Factor1Name</f>
        <v>Weeding</v>
      </c>
      <c r="L5375" s="30" t="s">
        <v>51</v>
      </c>
    </row>
    <row r="5376" spans="2:12" ht="13" x14ac:dyDescent="0.3">
      <c r="B5376" s="25" t="s">
        <v>14</v>
      </c>
      <c r="C5376" s="26">
        <v>977.3</v>
      </c>
      <c r="E5376" s="25" t="s">
        <v>14</v>
      </c>
      <c r="F5376" s="26">
        <v>966.2</v>
      </c>
      <c r="H5376" s="25" t="s">
        <v>14</v>
      </c>
      <c r="I5376" s="26">
        <v>1062.3</v>
      </c>
      <c r="K5376" s="25" t="s">
        <v>14</v>
      </c>
      <c r="L5376" s="26">
        <v>963.7</v>
      </c>
    </row>
    <row r="5378" spans="2:12" ht="13" x14ac:dyDescent="0.3">
      <c r="B5378" s="27" t="s">
        <v>3</v>
      </c>
      <c r="C5378" s="28">
        <v>2017</v>
      </c>
      <c r="E5378" s="27" t="s">
        <v>3</v>
      </c>
      <c r="F5378" s="28">
        <v>2017</v>
      </c>
      <c r="H5378" s="27" t="s">
        <v>3</v>
      </c>
      <c r="I5378" s="28">
        <v>2017</v>
      </c>
      <c r="K5378" s="27" t="s">
        <v>3</v>
      </c>
      <c r="L5378" s="28">
        <v>2017</v>
      </c>
    </row>
    <row r="5379" spans="2:12" ht="13" x14ac:dyDescent="0.3">
      <c r="B5379" s="29" t="str">
        <f>UnitName</f>
        <v>Plot</v>
      </c>
      <c r="C5379" s="30">
        <v>3</v>
      </c>
      <c r="E5379" s="29" t="str">
        <f>UnitName</f>
        <v>Plot</v>
      </c>
      <c r="F5379" s="30">
        <v>3</v>
      </c>
      <c r="H5379" s="29" t="str">
        <f>UnitName</f>
        <v>Plot</v>
      </c>
      <c r="I5379" s="30">
        <v>3</v>
      </c>
      <c r="K5379" s="29" t="str">
        <f>UnitName</f>
        <v>Plot</v>
      </c>
      <c r="L5379" s="30">
        <v>3</v>
      </c>
    </row>
    <row r="5380" spans="2:12" ht="13" x14ac:dyDescent="0.3">
      <c r="B5380" s="29" t="str">
        <f>BlockName</f>
        <v>Name</v>
      </c>
      <c r="C5380" s="30" t="s">
        <v>56</v>
      </c>
      <c r="E5380" s="29" t="str">
        <f>BlockName</f>
        <v>Name</v>
      </c>
      <c r="F5380" s="30" t="s">
        <v>56</v>
      </c>
      <c r="H5380" s="29" t="str">
        <f>BlockName</f>
        <v>Name</v>
      </c>
      <c r="I5380" s="30" t="s">
        <v>56</v>
      </c>
      <c r="K5380" s="29" t="str">
        <f>BlockName</f>
        <v>Name</v>
      </c>
      <c r="L5380" s="30" t="s">
        <v>56</v>
      </c>
    </row>
    <row r="5381" spans="2:12" ht="13" x14ac:dyDescent="0.3">
      <c r="B5381" s="29" t="str">
        <f>Factor2Name</f>
        <v>Variety</v>
      </c>
      <c r="C5381" s="30" t="s">
        <v>2</v>
      </c>
      <c r="E5381" s="29" t="str">
        <f>Factor2Name</f>
        <v>Variety</v>
      </c>
      <c r="F5381" s="30" t="s">
        <v>2</v>
      </c>
      <c r="H5381" s="29" t="str">
        <f>Factor2Name</f>
        <v>Variety</v>
      </c>
      <c r="I5381" s="30" t="s">
        <v>2</v>
      </c>
      <c r="K5381" s="29" t="str">
        <f>Factor2Name</f>
        <v>Variety</v>
      </c>
      <c r="L5381" s="30" t="s">
        <v>2</v>
      </c>
    </row>
    <row r="5382" spans="2:12" ht="13" x14ac:dyDescent="0.3">
      <c r="B5382" s="29" t="str">
        <f>Factor3Name</f>
        <v>Fertiliser</v>
      </c>
      <c r="C5382" s="30" t="s">
        <v>45</v>
      </c>
      <c r="E5382" s="29" t="str">
        <f>Factor3Name</f>
        <v>Fertiliser</v>
      </c>
      <c r="F5382" s="30" t="s">
        <v>45</v>
      </c>
      <c r="H5382" s="29" t="str">
        <f>Factor3Name</f>
        <v>Fertiliser</v>
      </c>
      <c r="I5382" s="30" t="s">
        <v>45</v>
      </c>
      <c r="K5382" s="29" t="str">
        <f>Factor3Name</f>
        <v>Fertiliser</v>
      </c>
      <c r="L5382" s="30" t="s">
        <v>45</v>
      </c>
    </row>
    <row r="5383" spans="2:12" ht="13" x14ac:dyDescent="0.3">
      <c r="B5383" s="29" t="str">
        <f>Factor1Name</f>
        <v>Weeding</v>
      </c>
      <c r="C5383" s="30" t="s">
        <v>51</v>
      </c>
      <c r="E5383" s="29" t="str">
        <f>Factor1Name</f>
        <v>Weeding</v>
      </c>
      <c r="F5383" s="30" t="s">
        <v>51</v>
      </c>
      <c r="H5383" s="29" t="str">
        <f>Factor1Name</f>
        <v>Weeding</v>
      </c>
      <c r="I5383" s="30" t="s">
        <v>51</v>
      </c>
      <c r="K5383" s="29" t="str">
        <f>Factor1Name</f>
        <v>Weeding</v>
      </c>
      <c r="L5383" s="30" t="s">
        <v>51</v>
      </c>
    </row>
    <row r="5384" spans="2:12" ht="13" x14ac:dyDescent="0.3">
      <c r="B5384" s="25" t="s">
        <v>14</v>
      </c>
      <c r="C5384" s="26">
        <v>752.2</v>
      </c>
      <c r="E5384" s="25" t="s">
        <v>14</v>
      </c>
      <c r="F5384" s="26">
        <v>982.1</v>
      </c>
      <c r="H5384" s="25" t="s">
        <v>14</v>
      </c>
      <c r="I5384" s="26">
        <v>931.8</v>
      </c>
      <c r="K5384" s="25" t="s">
        <v>14</v>
      </c>
      <c r="L5384" s="26">
        <v>1192.2</v>
      </c>
    </row>
    <row r="5386" spans="2:12" ht="13" x14ac:dyDescent="0.3">
      <c r="B5386" s="27" t="s">
        <v>3</v>
      </c>
      <c r="C5386" s="28">
        <v>2017</v>
      </c>
      <c r="E5386" s="27" t="s">
        <v>3</v>
      </c>
      <c r="F5386" s="28">
        <v>2017</v>
      </c>
      <c r="H5386" s="27" t="s">
        <v>3</v>
      </c>
      <c r="I5386" s="28">
        <v>2017</v>
      </c>
      <c r="K5386" s="27" t="s">
        <v>3</v>
      </c>
      <c r="L5386" s="28">
        <v>2017</v>
      </c>
    </row>
    <row r="5387" spans="2:12" ht="13" x14ac:dyDescent="0.3">
      <c r="B5387" s="29" t="str">
        <f>UnitName</f>
        <v>Plot</v>
      </c>
      <c r="C5387" s="30">
        <v>3</v>
      </c>
      <c r="E5387" s="29" t="str">
        <f>UnitName</f>
        <v>Plot</v>
      </c>
      <c r="F5387" s="30">
        <v>3</v>
      </c>
      <c r="H5387" s="29" t="str">
        <f>UnitName</f>
        <v>Plot</v>
      </c>
      <c r="I5387" s="30">
        <v>3</v>
      </c>
      <c r="K5387" s="29" t="str">
        <f>UnitName</f>
        <v>Plot</v>
      </c>
      <c r="L5387" s="30">
        <v>3</v>
      </c>
    </row>
    <row r="5388" spans="2:12" ht="13" x14ac:dyDescent="0.3">
      <c r="B5388" s="29" t="str">
        <f>BlockName</f>
        <v>Name</v>
      </c>
      <c r="C5388" s="30" t="s">
        <v>56</v>
      </c>
      <c r="E5388" s="29" t="str">
        <f>BlockName</f>
        <v>Name</v>
      </c>
      <c r="F5388" s="30" t="s">
        <v>56</v>
      </c>
      <c r="H5388" s="29" t="str">
        <f>BlockName</f>
        <v>Name</v>
      </c>
      <c r="I5388" s="30" t="s">
        <v>56</v>
      </c>
      <c r="K5388" s="29" t="str">
        <f>BlockName</f>
        <v>Name</v>
      </c>
      <c r="L5388" s="30" t="s">
        <v>56</v>
      </c>
    </row>
    <row r="5389" spans="2:12" ht="13" x14ac:dyDescent="0.3">
      <c r="B5389" s="29" t="str">
        <f>Factor2Name</f>
        <v>Variety</v>
      </c>
      <c r="C5389" s="30" t="s">
        <v>2</v>
      </c>
      <c r="E5389" s="29" t="str">
        <f>Factor2Name</f>
        <v>Variety</v>
      </c>
      <c r="F5389" s="30" t="s">
        <v>2</v>
      </c>
      <c r="H5389" s="29" t="str">
        <f>Factor2Name</f>
        <v>Variety</v>
      </c>
      <c r="I5389" s="30" t="s">
        <v>2</v>
      </c>
      <c r="K5389" s="29" t="str">
        <f>Factor2Name</f>
        <v>Variety</v>
      </c>
      <c r="L5389" s="30" t="s">
        <v>2</v>
      </c>
    </row>
    <row r="5390" spans="2:12" ht="13" x14ac:dyDescent="0.3">
      <c r="B5390" s="29" t="str">
        <f>Factor3Name</f>
        <v>Fertiliser</v>
      </c>
      <c r="C5390" s="30" t="s">
        <v>45</v>
      </c>
      <c r="E5390" s="29" t="str">
        <f>Factor3Name</f>
        <v>Fertiliser</v>
      </c>
      <c r="F5390" s="30" t="s">
        <v>45</v>
      </c>
      <c r="H5390" s="29" t="str">
        <f>Factor3Name</f>
        <v>Fertiliser</v>
      </c>
      <c r="I5390" s="30" t="s">
        <v>45</v>
      </c>
      <c r="K5390" s="29" t="str">
        <f>Factor3Name</f>
        <v>Fertiliser</v>
      </c>
      <c r="L5390" s="30" t="s">
        <v>45</v>
      </c>
    </row>
    <row r="5391" spans="2:12" ht="13" x14ac:dyDescent="0.3">
      <c r="B5391" s="29" t="str">
        <f>Factor1Name</f>
        <v>Weeding</v>
      </c>
      <c r="C5391" s="30" t="s">
        <v>51</v>
      </c>
      <c r="E5391" s="29" t="str">
        <f>Factor1Name</f>
        <v>Weeding</v>
      </c>
      <c r="F5391" s="30" t="s">
        <v>51</v>
      </c>
      <c r="H5391" s="29" t="str">
        <f>Factor1Name</f>
        <v>Weeding</v>
      </c>
      <c r="I5391" s="30" t="s">
        <v>51</v>
      </c>
      <c r="K5391" s="29" t="str">
        <f>Factor1Name</f>
        <v>Weeding</v>
      </c>
      <c r="L5391" s="30" t="s">
        <v>51</v>
      </c>
    </row>
    <row r="5392" spans="2:12" ht="13" x14ac:dyDescent="0.3">
      <c r="B5392" s="25" t="s">
        <v>14</v>
      </c>
      <c r="C5392" s="26">
        <v>1156.2</v>
      </c>
      <c r="E5392" s="25" t="s">
        <v>14</v>
      </c>
      <c r="F5392" s="26">
        <v>1010.9</v>
      </c>
      <c r="H5392" s="25" t="s">
        <v>14</v>
      </c>
      <c r="I5392" s="26">
        <v>975.3</v>
      </c>
      <c r="K5392" s="25" t="s">
        <v>14</v>
      </c>
      <c r="L5392" s="26">
        <v>936.8</v>
      </c>
    </row>
    <row r="5394" spans="2:12" ht="13" x14ac:dyDescent="0.3">
      <c r="B5394" s="27" t="s">
        <v>3</v>
      </c>
      <c r="C5394" s="28">
        <v>2017</v>
      </c>
      <c r="E5394" s="27" t="s">
        <v>3</v>
      </c>
      <c r="F5394" s="28">
        <v>2017</v>
      </c>
      <c r="H5394" s="27" t="s">
        <v>3</v>
      </c>
      <c r="I5394" s="28">
        <v>2017</v>
      </c>
      <c r="K5394" s="27" t="s">
        <v>3</v>
      </c>
      <c r="L5394" s="28">
        <v>2017</v>
      </c>
    </row>
    <row r="5395" spans="2:12" ht="13" x14ac:dyDescent="0.3">
      <c r="B5395" s="29" t="str">
        <f>UnitName</f>
        <v>Plot</v>
      </c>
      <c r="C5395" s="30">
        <v>3</v>
      </c>
      <c r="E5395" s="29" t="str">
        <f>UnitName</f>
        <v>Plot</v>
      </c>
      <c r="F5395" s="30">
        <v>3</v>
      </c>
      <c r="H5395" s="29" t="str">
        <f>UnitName</f>
        <v>Plot</v>
      </c>
      <c r="I5395" s="30">
        <v>3</v>
      </c>
      <c r="K5395" s="29" t="str">
        <f>UnitName</f>
        <v>Plot</v>
      </c>
      <c r="L5395" s="30">
        <v>3</v>
      </c>
    </row>
    <row r="5396" spans="2:12" ht="13" x14ac:dyDescent="0.3">
      <c r="B5396" s="29" t="str">
        <f>BlockName</f>
        <v>Name</v>
      </c>
      <c r="C5396" s="30" t="s">
        <v>56</v>
      </c>
      <c r="E5396" s="29" t="str">
        <f>BlockName</f>
        <v>Name</v>
      </c>
      <c r="F5396" s="30" t="s">
        <v>56</v>
      </c>
      <c r="H5396" s="29" t="str">
        <f>BlockName</f>
        <v>Name</v>
      </c>
      <c r="I5396" s="30" t="s">
        <v>56</v>
      </c>
      <c r="K5396" s="29" t="str">
        <f>BlockName</f>
        <v>Name</v>
      </c>
      <c r="L5396" s="30" t="s">
        <v>56</v>
      </c>
    </row>
    <row r="5397" spans="2:12" ht="13" x14ac:dyDescent="0.3">
      <c r="B5397" s="29" t="str">
        <f>Factor2Name</f>
        <v>Variety</v>
      </c>
      <c r="C5397" s="30" t="s">
        <v>2</v>
      </c>
      <c r="E5397" s="29" t="str">
        <f>Factor2Name</f>
        <v>Variety</v>
      </c>
      <c r="F5397" s="30" t="s">
        <v>2</v>
      </c>
      <c r="H5397" s="29" t="str">
        <f>Factor2Name</f>
        <v>Variety</v>
      </c>
      <c r="I5397" s="30" t="s">
        <v>2</v>
      </c>
      <c r="K5397" s="29" t="str">
        <f>Factor2Name</f>
        <v>Variety</v>
      </c>
      <c r="L5397" s="30" t="s">
        <v>2</v>
      </c>
    </row>
    <row r="5398" spans="2:12" ht="13" x14ac:dyDescent="0.3">
      <c r="B5398" s="29" t="str">
        <f>Factor3Name</f>
        <v>Fertiliser</v>
      </c>
      <c r="C5398" s="30" t="s">
        <v>45</v>
      </c>
      <c r="E5398" s="29" t="str">
        <f>Factor3Name</f>
        <v>Fertiliser</v>
      </c>
      <c r="F5398" s="30" t="s">
        <v>45</v>
      </c>
      <c r="H5398" s="29" t="str">
        <f>Factor3Name</f>
        <v>Fertiliser</v>
      </c>
      <c r="I5398" s="30" t="s">
        <v>45</v>
      </c>
      <c r="K5398" s="29" t="str">
        <f>Factor3Name</f>
        <v>Fertiliser</v>
      </c>
      <c r="L5398" s="30" t="s">
        <v>45</v>
      </c>
    </row>
    <row r="5399" spans="2:12" ht="13" x14ac:dyDescent="0.3">
      <c r="B5399" s="29" t="str">
        <f>Factor1Name</f>
        <v>Weeding</v>
      </c>
      <c r="C5399" s="30" t="s">
        <v>51</v>
      </c>
      <c r="E5399" s="29" t="str">
        <f>Factor1Name</f>
        <v>Weeding</v>
      </c>
      <c r="F5399" s="30" t="s">
        <v>51</v>
      </c>
      <c r="H5399" s="29" t="str">
        <f>Factor1Name</f>
        <v>Weeding</v>
      </c>
      <c r="I5399" s="30" t="s">
        <v>51</v>
      </c>
      <c r="K5399" s="29" t="str">
        <f>Factor1Name</f>
        <v>Weeding</v>
      </c>
      <c r="L5399" s="30" t="s">
        <v>51</v>
      </c>
    </row>
    <row r="5400" spans="2:12" ht="13" x14ac:dyDescent="0.3">
      <c r="B5400" s="25" t="s">
        <v>14</v>
      </c>
      <c r="C5400" s="26">
        <v>838.3</v>
      </c>
      <c r="E5400" s="25" t="s">
        <v>14</v>
      </c>
      <c r="F5400" s="26">
        <v>1000.8</v>
      </c>
      <c r="H5400" s="25" t="s">
        <v>14</v>
      </c>
      <c r="I5400" s="26">
        <v>1119.4000000000001</v>
      </c>
      <c r="K5400" s="25" t="s">
        <v>14</v>
      </c>
      <c r="L5400" s="26">
        <v>1215.0999999999999</v>
      </c>
    </row>
    <row r="5402" spans="2:12" ht="13" x14ac:dyDescent="0.3">
      <c r="B5402" s="27" t="s">
        <v>3</v>
      </c>
      <c r="C5402" s="28">
        <v>2017</v>
      </c>
      <c r="E5402" s="27" t="s">
        <v>3</v>
      </c>
      <c r="F5402" s="28">
        <v>2017</v>
      </c>
      <c r="H5402" s="27" t="s">
        <v>3</v>
      </c>
      <c r="I5402" s="28">
        <v>2017</v>
      </c>
      <c r="K5402" s="27" t="s">
        <v>3</v>
      </c>
      <c r="L5402" s="28">
        <v>2017</v>
      </c>
    </row>
    <row r="5403" spans="2:12" ht="13" x14ac:dyDescent="0.3">
      <c r="B5403" s="29" t="str">
        <f>UnitName</f>
        <v>Plot</v>
      </c>
      <c r="C5403" s="30">
        <v>4</v>
      </c>
      <c r="E5403" s="29" t="str">
        <f>UnitName</f>
        <v>Plot</v>
      </c>
      <c r="F5403" s="30">
        <v>4</v>
      </c>
      <c r="H5403" s="29" t="str">
        <f>UnitName</f>
        <v>Plot</v>
      </c>
      <c r="I5403" s="30">
        <v>4</v>
      </c>
      <c r="K5403" s="29" t="str">
        <f>UnitName</f>
        <v>Plot</v>
      </c>
      <c r="L5403" s="30">
        <v>4</v>
      </c>
    </row>
    <row r="5404" spans="2:12" ht="13" x14ac:dyDescent="0.3">
      <c r="B5404" s="29" t="str">
        <f>BlockName</f>
        <v>Name</v>
      </c>
      <c r="C5404" s="30" t="s">
        <v>56</v>
      </c>
      <c r="E5404" s="29" t="str">
        <f>BlockName</f>
        <v>Name</v>
      </c>
      <c r="F5404" s="30" t="s">
        <v>56</v>
      </c>
      <c r="H5404" s="29" t="str">
        <f>BlockName</f>
        <v>Name</v>
      </c>
      <c r="I5404" s="30" t="s">
        <v>56</v>
      </c>
      <c r="K5404" s="29" t="str">
        <f>BlockName</f>
        <v>Name</v>
      </c>
      <c r="L5404" s="30" t="s">
        <v>56</v>
      </c>
    </row>
    <row r="5405" spans="2:12" ht="13" x14ac:dyDescent="0.3">
      <c r="B5405" s="29" t="str">
        <f>Factor2Name</f>
        <v>Variety</v>
      </c>
      <c r="C5405" s="30" t="s">
        <v>2</v>
      </c>
      <c r="E5405" s="29" t="str">
        <f>Factor2Name</f>
        <v>Variety</v>
      </c>
      <c r="F5405" s="30" t="s">
        <v>2</v>
      </c>
      <c r="H5405" s="29" t="str">
        <f>Factor2Name</f>
        <v>Variety</v>
      </c>
      <c r="I5405" s="30" t="s">
        <v>2</v>
      </c>
      <c r="K5405" s="29" t="str">
        <f>Factor2Name</f>
        <v>Variety</v>
      </c>
      <c r="L5405" s="30" t="s">
        <v>2</v>
      </c>
    </row>
    <row r="5406" spans="2:12" ht="13" x14ac:dyDescent="0.3">
      <c r="B5406" s="29" t="str">
        <f>Factor3Name</f>
        <v>Fertiliser</v>
      </c>
      <c r="C5406" s="30" t="s">
        <v>45</v>
      </c>
      <c r="E5406" s="29" t="str">
        <f>Factor3Name</f>
        <v>Fertiliser</v>
      </c>
      <c r="F5406" s="30" t="s">
        <v>45</v>
      </c>
      <c r="H5406" s="29" t="str">
        <f>Factor3Name</f>
        <v>Fertiliser</v>
      </c>
      <c r="I5406" s="30" t="s">
        <v>45</v>
      </c>
      <c r="K5406" s="29" t="str">
        <f>Factor3Name</f>
        <v>Fertiliser</v>
      </c>
      <c r="L5406" s="30" t="s">
        <v>45</v>
      </c>
    </row>
    <row r="5407" spans="2:12" ht="13" x14ac:dyDescent="0.3">
      <c r="B5407" s="29" t="str">
        <f>Factor1Name</f>
        <v>Weeding</v>
      </c>
      <c r="C5407" s="30" t="s">
        <v>51</v>
      </c>
      <c r="E5407" s="29" t="str">
        <f>Factor1Name</f>
        <v>Weeding</v>
      </c>
      <c r="F5407" s="30" t="s">
        <v>51</v>
      </c>
      <c r="H5407" s="29" t="str">
        <f>Factor1Name</f>
        <v>Weeding</v>
      </c>
      <c r="I5407" s="30" t="s">
        <v>51</v>
      </c>
      <c r="K5407" s="29" t="str">
        <f>Factor1Name</f>
        <v>Weeding</v>
      </c>
      <c r="L5407" s="30" t="s">
        <v>51</v>
      </c>
    </row>
    <row r="5408" spans="2:12" ht="13" x14ac:dyDescent="0.3">
      <c r="B5408" s="25" t="s">
        <v>14</v>
      </c>
      <c r="C5408" s="26">
        <v>1037.0999999999999</v>
      </c>
      <c r="E5408" s="25" t="s">
        <v>14</v>
      </c>
      <c r="F5408" s="26">
        <v>1056.9000000000001</v>
      </c>
      <c r="H5408" s="25" t="s">
        <v>14</v>
      </c>
      <c r="I5408" s="26">
        <v>1009</v>
      </c>
      <c r="K5408" s="25" t="s">
        <v>14</v>
      </c>
      <c r="L5408" s="26">
        <v>979</v>
      </c>
    </row>
    <row r="5410" spans="2:12" ht="13" x14ac:dyDescent="0.3">
      <c r="B5410" s="27" t="s">
        <v>3</v>
      </c>
      <c r="C5410" s="28">
        <v>2017</v>
      </c>
      <c r="E5410" s="27" t="s">
        <v>3</v>
      </c>
      <c r="F5410" s="28">
        <v>2017</v>
      </c>
      <c r="H5410" s="27" t="s">
        <v>3</v>
      </c>
      <c r="I5410" s="28">
        <v>2017</v>
      </c>
      <c r="K5410" s="27" t="s">
        <v>3</v>
      </c>
      <c r="L5410" s="28">
        <v>2017</v>
      </c>
    </row>
    <row r="5411" spans="2:12" ht="13" x14ac:dyDescent="0.3">
      <c r="B5411" s="29" t="str">
        <f>UnitName</f>
        <v>Plot</v>
      </c>
      <c r="C5411" s="30">
        <v>4</v>
      </c>
      <c r="E5411" s="29" t="str">
        <f>UnitName</f>
        <v>Plot</v>
      </c>
      <c r="F5411" s="30">
        <v>4</v>
      </c>
      <c r="H5411" s="29" t="str">
        <f>UnitName</f>
        <v>Plot</v>
      </c>
      <c r="I5411" s="30">
        <v>4</v>
      </c>
      <c r="K5411" s="29" t="str">
        <f>UnitName</f>
        <v>Plot</v>
      </c>
      <c r="L5411" s="30">
        <v>4</v>
      </c>
    </row>
    <row r="5412" spans="2:12" ht="13" x14ac:dyDescent="0.3">
      <c r="B5412" s="29" t="str">
        <f>BlockName</f>
        <v>Name</v>
      </c>
      <c r="C5412" s="30" t="s">
        <v>56</v>
      </c>
      <c r="E5412" s="29" t="str">
        <f>BlockName</f>
        <v>Name</v>
      </c>
      <c r="F5412" s="30" t="s">
        <v>56</v>
      </c>
      <c r="H5412" s="29" t="str">
        <f>BlockName</f>
        <v>Name</v>
      </c>
      <c r="I5412" s="30" t="s">
        <v>56</v>
      </c>
      <c r="K5412" s="29" t="str">
        <f>BlockName</f>
        <v>Name</v>
      </c>
      <c r="L5412" s="30" t="s">
        <v>56</v>
      </c>
    </row>
    <row r="5413" spans="2:12" ht="13" x14ac:dyDescent="0.3">
      <c r="B5413" s="29" t="str">
        <f>Factor2Name</f>
        <v>Variety</v>
      </c>
      <c r="C5413" s="30" t="s">
        <v>2</v>
      </c>
      <c r="E5413" s="29" t="str">
        <f>Factor2Name</f>
        <v>Variety</v>
      </c>
      <c r="F5413" s="30" t="s">
        <v>2</v>
      </c>
      <c r="H5413" s="29" t="str">
        <f>Factor2Name</f>
        <v>Variety</v>
      </c>
      <c r="I5413" s="30" t="s">
        <v>2</v>
      </c>
      <c r="K5413" s="29" t="str">
        <f>Factor2Name</f>
        <v>Variety</v>
      </c>
      <c r="L5413" s="30" t="s">
        <v>2</v>
      </c>
    </row>
    <row r="5414" spans="2:12" ht="13" x14ac:dyDescent="0.3">
      <c r="B5414" s="29" t="str">
        <f>Factor3Name</f>
        <v>Fertiliser</v>
      </c>
      <c r="C5414" s="30" t="s">
        <v>45</v>
      </c>
      <c r="E5414" s="29" t="str">
        <f>Factor3Name</f>
        <v>Fertiliser</v>
      </c>
      <c r="F5414" s="30" t="s">
        <v>45</v>
      </c>
      <c r="H5414" s="29" t="str">
        <f>Factor3Name</f>
        <v>Fertiliser</v>
      </c>
      <c r="I5414" s="30" t="s">
        <v>45</v>
      </c>
      <c r="K5414" s="29" t="str">
        <f>Factor3Name</f>
        <v>Fertiliser</v>
      </c>
      <c r="L5414" s="30" t="s">
        <v>45</v>
      </c>
    </row>
    <row r="5415" spans="2:12" ht="13" x14ac:dyDescent="0.3">
      <c r="B5415" s="29" t="str">
        <f>Factor1Name</f>
        <v>Weeding</v>
      </c>
      <c r="C5415" s="30" t="s">
        <v>51</v>
      </c>
      <c r="E5415" s="29" t="str">
        <f>Factor1Name</f>
        <v>Weeding</v>
      </c>
      <c r="F5415" s="30" t="s">
        <v>51</v>
      </c>
      <c r="H5415" s="29" t="str">
        <f>Factor1Name</f>
        <v>Weeding</v>
      </c>
      <c r="I5415" s="30" t="s">
        <v>51</v>
      </c>
      <c r="K5415" s="29" t="str">
        <f>Factor1Name</f>
        <v>Weeding</v>
      </c>
      <c r="L5415" s="30" t="s">
        <v>51</v>
      </c>
    </row>
    <row r="5416" spans="2:12" ht="13" x14ac:dyDescent="0.3">
      <c r="B5416" s="25" t="s">
        <v>14</v>
      </c>
      <c r="C5416" s="26">
        <v>983.3</v>
      </c>
      <c r="E5416" s="25" t="s">
        <v>14</v>
      </c>
      <c r="F5416" s="26">
        <v>958.8</v>
      </c>
      <c r="H5416" s="25" t="s">
        <v>14</v>
      </c>
      <c r="I5416" s="26">
        <v>1152.8</v>
      </c>
      <c r="K5416" s="25" t="s">
        <v>14</v>
      </c>
      <c r="L5416" s="26">
        <v>1034.9000000000001</v>
      </c>
    </row>
    <row r="5418" spans="2:12" ht="13" x14ac:dyDescent="0.3">
      <c r="B5418" s="27" t="s">
        <v>3</v>
      </c>
      <c r="C5418" s="28">
        <v>2017</v>
      </c>
      <c r="E5418" s="27" t="s">
        <v>3</v>
      </c>
      <c r="F5418" s="28">
        <v>2017</v>
      </c>
      <c r="H5418" s="27" t="s">
        <v>3</v>
      </c>
      <c r="I5418" s="28">
        <v>2017</v>
      </c>
      <c r="K5418" s="27" t="s">
        <v>3</v>
      </c>
      <c r="L5418" s="28">
        <v>2017</v>
      </c>
    </row>
    <row r="5419" spans="2:12" ht="13" x14ac:dyDescent="0.3">
      <c r="B5419" s="29" t="str">
        <f>UnitName</f>
        <v>Plot</v>
      </c>
      <c r="C5419" s="30">
        <v>4</v>
      </c>
      <c r="E5419" s="29" t="str">
        <f>UnitName</f>
        <v>Plot</v>
      </c>
      <c r="F5419" s="30">
        <v>4</v>
      </c>
      <c r="H5419" s="29" t="str">
        <f>UnitName</f>
        <v>Plot</v>
      </c>
      <c r="I5419" s="30">
        <v>4</v>
      </c>
      <c r="K5419" s="29" t="str">
        <f>UnitName</f>
        <v>Plot</v>
      </c>
      <c r="L5419" s="30">
        <v>4</v>
      </c>
    </row>
    <row r="5420" spans="2:12" ht="13" x14ac:dyDescent="0.3">
      <c r="B5420" s="29" t="str">
        <f>BlockName</f>
        <v>Name</v>
      </c>
      <c r="C5420" s="30" t="s">
        <v>56</v>
      </c>
      <c r="E5420" s="29" t="str">
        <f>BlockName</f>
        <v>Name</v>
      </c>
      <c r="F5420" s="30" t="s">
        <v>56</v>
      </c>
      <c r="H5420" s="29" t="str">
        <f>BlockName</f>
        <v>Name</v>
      </c>
      <c r="I5420" s="30" t="s">
        <v>56</v>
      </c>
      <c r="K5420" s="29" t="str">
        <f>BlockName</f>
        <v>Name</v>
      </c>
      <c r="L5420" s="30" t="s">
        <v>56</v>
      </c>
    </row>
    <row r="5421" spans="2:12" ht="13" x14ac:dyDescent="0.3">
      <c r="B5421" s="29" t="str">
        <f>Factor2Name</f>
        <v>Variety</v>
      </c>
      <c r="C5421" s="30" t="s">
        <v>2</v>
      </c>
      <c r="E5421" s="29" t="str">
        <f>Factor2Name</f>
        <v>Variety</v>
      </c>
      <c r="F5421" s="30" t="s">
        <v>2</v>
      </c>
      <c r="H5421" s="29" t="str">
        <f>Factor2Name</f>
        <v>Variety</v>
      </c>
      <c r="I5421" s="30" t="s">
        <v>2</v>
      </c>
      <c r="K5421" s="29" t="str">
        <f>Factor2Name</f>
        <v>Variety</v>
      </c>
      <c r="L5421" s="30" t="s">
        <v>2</v>
      </c>
    </row>
    <row r="5422" spans="2:12" ht="13" x14ac:dyDescent="0.3">
      <c r="B5422" s="29" t="str">
        <f>Factor3Name</f>
        <v>Fertiliser</v>
      </c>
      <c r="C5422" s="30" t="s">
        <v>45</v>
      </c>
      <c r="E5422" s="29" t="str">
        <f>Factor3Name</f>
        <v>Fertiliser</v>
      </c>
      <c r="F5422" s="30" t="s">
        <v>45</v>
      </c>
      <c r="H5422" s="29" t="str">
        <f>Factor3Name</f>
        <v>Fertiliser</v>
      </c>
      <c r="I5422" s="30" t="s">
        <v>45</v>
      </c>
      <c r="K5422" s="29" t="str">
        <f>Factor3Name</f>
        <v>Fertiliser</v>
      </c>
      <c r="L5422" s="30" t="s">
        <v>45</v>
      </c>
    </row>
    <row r="5423" spans="2:12" ht="13" x14ac:dyDescent="0.3">
      <c r="B5423" s="29" t="str">
        <f>Factor1Name</f>
        <v>Weeding</v>
      </c>
      <c r="C5423" s="30" t="s">
        <v>51</v>
      </c>
      <c r="E5423" s="29" t="str">
        <f>Factor1Name</f>
        <v>Weeding</v>
      </c>
      <c r="F5423" s="30" t="s">
        <v>51</v>
      </c>
      <c r="H5423" s="29" t="str">
        <f>Factor1Name</f>
        <v>Weeding</v>
      </c>
      <c r="I5423" s="30" t="s">
        <v>51</v>
      </c>
      <c r="K5423" s="29" t="str">
        <f>Factor1Name</f>
        <v>Weeding</v>
      </c>
      <c r="L5423" s="30" t="s">
        <v>51</v>
      </c>
    </row>
    <row r="5424" spans="2:12" ht="13" x14ac:dyDescent="0.3">
      <c r="B5424" s="25" t="s">
        <v>14</v>
      </c>
      <c r="C5424" s="26">
        <v>1069</v>
      </c>
      <c r="E5424" s="25" t="s">
        <v>14</v>
      </c>
      <c r="F5424" s="26">
        <v>1048.0999999999999</v>
      </c>
      <c r="H5424" s="25" t="s">
        <v>14</v>
      </c>
      <c r="I5424" s="26">
        <v>925.9</v>
      </c>
      <c r="K5424" s="25" t="s">
        <v>14</v>
      </c>
      <c r="L5424" s="26">
        <v>810.7</v>
      </c>
    </row>
    <row r="5426" spans="2:12" ht="13" x14ac:dyDescent="0.3">
      <c r="B5426" s="27" t="s">
        <v>3</v>
      </c>
      <c r="C5426" s="28">
        <v>2017</v>
      </c>
      <c r="E5426" s="27" t="s">
        <v>3</v>
      </c>
      <c r="F5426" s="28">
        <v>2017</v>
      </c>
      <c r="H5426" s="27" t="s">
        <v>3</v>
      </c>
      <c r="I5426" s="28">
        <v>2017</v>
      </c>
      <c r="K5426" s="27" t="s">
        <v>3</v>
      </c>
      <c r="L5426" s="28">
        <v>2017</v>
      </c>
    </row>
    <row r="5427" spans="2:12" ht="13" x14ac:dyDescent="0.3">
      <c r="B5427" s="29" t="str">
        <f>UnitName</f>
        <v>Plot</v>
      </c>
      <c r="C5427" s="30">
        <v>4</v>
      </c>
      <c r="E5427" s="29" t="str">
        <f>UnitName</f>
        <v>Plot</v>
      </c>
      <c r="F5427" s="30">
        <v>4</v>
      </c>
      <c r="H5427" s="29" t="str">
        <f>UnitName</f>
        <v>Plot</v>
      </c>
      <c r="I5427" s="30">
        <v>4</v>
      </c>
      <c r="K5427" s="29" t="str">
        <f>UnitName</f>
        <v>Plot</v>
      </c>
      <c r="L5427" s="30">
        <v>4</v>
      </c>
    </row>
    <row r="5428" spans="2:12" ht="13" x14ac:dyDescent="0.3">
      <c r="B5428" s="29" t="str">
        <f>BlockName</f>
        <v>Name</v>
      </c>
      <c r="C5428" s="30" t="s">
        <v>56</v>
      </c>
      <c r="E5428" s="29" t="str">
        <f>BlockName</f>
        <v>Name</v>
      </c>
      <c r="F5428" s="30" t="s">
        <v>56</v>
      </c>
      <c r="H5428" s="29" t="str">
        <f>BlockName</f>
        <v>Name</v>
      </c>
      <c r="I5428" s="30" t="s">
        <v>56</v>
      </c>
      <c r="K5428" s="29" t="str">
        <f>BlockName</f>
        <v>Name</v>
      </c>
      <c r="L5428" s="30" t="s">
        <v>56</v>
      </c>
    </row>
    <row r="5429" spans="2:12" ht="13" x14ac:dyDescent="0.3">
      <c r="B5429" s="29" t="str">
        <f>Factor2Name</f>
        <v>Variety</v>
      </c>
      <c r="C5429" s="30" t="s">
        <v>2</v>
      </c>
      <c r="E5429" s="29" t="str">
        <f>Factor2Name</f>
        <v>Variety</v>
      </c>
      <c r="F5429" s="30" t="s">
        <v>2</v>
      </c>
      <c r="H5429" s="29" t="str">
        <f>Factor2Name</f>
        <v>Variety</v>
      </c>
      <c r="I5429" s="30" t="s">
        <v>2</v>
      </c>
      <c r="K5429" s="29" t="str">
        <f>Factor2Name</f>
        <v>Variety</v>
      </c>
      <c r="L5429" s="30" t="s">
        <v>2</v>
      </c>
    </row>
    <row r="5430" spans="2:12" ht="13" x14ac:dyDescent="0.3">
      <c r="B5430" s="29" t="str">
        <f>Factor3Name</f>
        <v>Fertiliser</v>
      </c>
      <c r="C5430" s="30" t="s">
        <v>45</v>
      </c>
      <c r="E5430" s="29" t="str">
        <f>Factor3Name</f>
        <v>Fertiliser</v>
      </c>
      <c r="F5430" s="30" t="s">
        <v>45</v>
      </c>
      <c r="H5430" s="29" t="str">
        <f>Factor3Name</f>
        <v>Fertiliser</v>
      </c>
      <c r="I5430" s="30" t="s">
        <v>45</v>
      </c>
      <c r="K5430" s="29" t="str">
        <f>Factor3Name</f>
        <v>Fertiliser</v>
      </c>
      <c r="L5430" s="30" t="s">
        <v>45</v>
      </c>
    </row>
    <row r="5431" spans="2:12" ht="13" x14ac:dyDescent="0.3">
      <c r="B5431" s="29" t="str">
        <f>Factor1Name</f>
        <v>Weeding</v>
      </c>
      <c r="C5431" s="30" t="s">
        <v>51</v>
      </c>
      <c r="E5431" s="29" t="str">
        <f>Factor1Name</f>
        <v>Weeding</v>
      </c>
      <c r="F5431" s="30" t="s">
        <v>51</v>
      </c>
      <c r="H5431" s="29" t="str">
        <f>Factor1Name</f>
        <v>Weeding</v>
      </c>
      <c r="I5431" s="30" t="s">
        <v>51</v>
      </c>
      <c r="K5431" s="29" t="str">
        <f>Factor1Name</f>
        <v>Weeding</v>
      </c>
      <c r="L5431" s="30" t="s">
        <v>51</v>
      </c>
    </row>
    <row r="5432" spans="2:12" ht="13" x14ac:dyDescent="0.3">
      <c r="B5432" s="25" t="s">
        <v>14</v>
      </c>
      <c r="C5432" s="26">
        <v>782</v>
      </c>
      <c r="E5432" s="25" t="s">
        <v>14</v>
      </c>
      <c r="F5432" s="26">
        <v>1100.2</v>
      </c>
      <c r="H5432" s="25" t="s">
        <v>14</v>
      </c>
      <c r="I5432" s="26">
        <v>915</v>
      </c>
      <c r="K5432" s="25" t="s">
        <v>14</v>
      </c>
      <c r="L5432" s="26">
        <v>840.3</v>
      </c>
    </row>
    <row r="5434" spans="2:12" ht="13" x14ac:dyDescent="0.3">
      <c r="B5434" s="27" t="s">
        <v>3</v>
      </c>
      <c r="C5434" s="28">
        <v>2017</v>
      </c>
      <c r="E5434" s="27" t="s">
        <v>3</v>
      </c>
      <c r="F5434" s="28">
        <v>2017</v>
      </c>
      <c r="H5434" s="27" t="s">
        <v>3</v>
      </c>
      <c r="I5434" s="28">
        <v>2017</v>
      </c>
      <c r="K5434" s="27" t="s">
        <v>3</v>
      </c>
      <c r="L5434" s="28">
        <v>2017</v>
      </c>
    </row>
    <row r="5435" spans="2:12" ht="13" x14ac:dyDescent="0.3">
      <c r="B5435" s="29" t="str">
        <f>UnitName</f>
        <v>Plot</v>
      </c>
      <c r="C5435" s="30">
        <v>4</v>
      </c>
      <c r="E5435" s="29" t="str">
        <f>UnitName</f>
        <v>Plot</v>
      </c>
      <c r="F5435" s="30">
        <v>4</v>
      </c>
      <c r="H5435" s="29" t="str">
        <f>UnitName</f>
        <v>Plot</v>
      </c>
      <c r="I5435" s="30">
        <v>4</v>
      </c>
      <c r="K5435" s="29" t="str">
        <f>UnitName</f>
        <v>Plot</v>
      </c>
      <c r="L5435" s="30">
        <v>4</v>
      </c>
    </row>
    <row r="5436" spans="2:12" ht="13" x14ac:dyDescent="0.3">
      <c r="B5436" s="29" t="str">
        <f>BlockName</f>
        <v>Name</v>
      </c>
      <c r="C5436" s="30" t="s">
        <v>56</v>
      </c>
      <c r="E5436" s="29" t="str">
        <f>BlockName</f>
        <v>Name</v>
      </c>
      <c r="F5436" s="30" t="s">
        <v>56</v>
      </c>
      <c r="H5436" s="29" t="str">
        <f>BlockName</f>
        <v>Name</v>
      </c>
      <c r="I5436" s="30" t="s">
        <v>56</v>
      </c>
      <c r="K5436" s="29" t="str">
        <f>BlockName</f>
        <v>Name</v>
      </c>
      <c r="L5436" s="30" t="s">
        <v>56</v>
      </c>
    </row>
    <row r="5437" spans="2:12" ht="13" x14ac:dyDescent="0.3">
      <c r="B5437" s="29" t="str">
        <f>Factor2Name</f>
        <v>Variety</v>
      </c>
      <c r="C5437" s="30" t="s">
        <v>2</v>
      </c>
      <c r="E5437" s="29" t="str">
        <f>Factor2Name</f>
        <v>Variety</v>
      </c>
      <c r="F5437" s="30" t="s">
        <v>2</v>
      </c>
      <c r="H5437" s="29" t="str">
        <f>Factor2Name</f>
        <v>Variety</v>
      </c>
      <c r="I5437" s="30" t="s">
        <v>2</v>
      </c>
      <c r="K5437" s="29" t="str">
        <f>Factor2Name</f>
        <v>Variety</v>
      </c>
      <c r="L5437" s="30" t="s">
        <v>2</v>
      </c>
    </row>
    <row r="5438" spans="2:12" ht="13" x14ac:dyDescent="0.3">
      <c r="B5438" s="29" t="str">
        <f>Factor3Name</f>
        <v>Fertiliser</v>
      </c>
      <c r="C5438" s="30" t="s">
        <v>45</v>
      </c>
      <c r="E5438" s="29" t="str">
        <f>Factor3Name</f>
        <v>Fertiliser</v>
      </c>
      <c r="F5438" s="30" t="s">
        <v>45</v>
      </c>
      <c r="H5438" s="29" t="str">
        <f>Factor3Name</f>
        <v>Fertiliser</v>
      </c>
      <c r="I5438" s="30" t="s">
        <v>45</v>
      </c>
      <c r="K5438" s="29" t="str">
        <f>Factor3Name</f>
        <v>Fertiliser</v>
      </c>
      <c r="L5438" s="30" t="s">
        <v>45</v>
      </c>
    </row>
    <row r="5439" spans="2:12" ht="13" x14ac:dyDescent="0.3">
      <c r="B5439" s="29" t="str">
        <f>Factor1Name</f>
        <v>Weeding</v>
      </c>
      <c r="C5439" s="30" t="s">
        <v>51</v>
      </c>
      <c r="E5439" s="29" t="str">
        <f>Factor1Name</f>
        <v>Weeding</v>
      </c>
      <c r="F5439" s="30" t="s">
        <v>51</v>
      </c>
      <c r="H5439" s="29" t="str">
        <f>Factor1Name</f>
        <v>Weeding</v>
      </c>
      <c r="I5439" s="30" t="s">
        <v>51</v>
      </c>
      <c r="K5439" s="29" t="str">
        <f>Factor1Name</f>
        <v>Weeding</v>
      </c>
      <c r="L5439" s="30" t="s">
        <v>51</v>
      </c>
    </row>
    <row r="5440" spans="2:12" ht="13" x14ac:dyDescent="0.3">
      <c r="B5440" s="25" t="s">
        <v>14</v>
      </c>
      <c r="C5440" s="26">
        <v>973.2</v>
      </c>
      <c r="E5440" s="25" t="s">
        <v>14</v>
      </c>
      <c r="F5440" s="26">
        <v>1020.4</v>
      </c>
      <c r="H5440" s="25" t="s">
        <v>14</v>
      </c>
      <c r="I5440" s="26">
        <v>1024.2</v>
      </c>
      <c r="K5440" s="25" t="s">
        <v>14</v>
      </c>
      <c r="L5440" s="26">
        <v>937.4</v>
      </c>
    </row>
    <row r="5442" spans="2:12" ht="13" x14ac:dyDescent="0.3">
      <c r="B5442" s="27" t="s">
        <v>3</v>
      </c>
      <c r="C5442" s="28">
        <v>2017</v>
      </c>
      <c r="E5442" s="27" t="s">
        <v>3</v>
      </c>
      <c r="F5442" s="28">
        <v>2017</v>
      </c>
      <c r="H5442" s="27" t="s">
        <v>3</v>
      </c>
      <c r="I5442" s="28">
        <v>2017</v>
      </c>
      <c r="K5442" s="27" t="s">
        <v>3</v>
      </c>
      <c r="L5442" s="28">
        <v>2017</v>
      </c>
    </row>
    <row r="5443" spans="2:12" ht="13" x14ac:dyDescent="0.3">
      <c r="B5443" s="29" t="str">
        <f>UnitName</f>
        <v>Plot</v>
      </c>
      <c r="C5443" s="30">
        <v>5</v>
      </c>
      <c r="E5443" s="29" t="str">
        <f>UnitName</f>
        <v>Plot</v>
      </c>
      <c r="F5443" s="30">
        <v>5</v>
      </c>
      <c r="H5443" s="29" t="str">
        <f>UnitName</f>
        <v>Plot</v>
      </c>
      <c r="I5443" s="30">
        <v>5</v>
      </c>
      <c r="K5443" s="29" t="str">
        <f>UnitName</f>
        <v>Plot</v>
      </c>
      <c r="L5443" s="30">
        <v>5</v>
      </c>
    </row>
    <row r="5444" spans="2:12" ht="13" x14ac:dyDescent="0.3">
      <c r="B5444" s="29" t="str">
        <f>BlockName</f>
        <v>Name</v>
      </c>
      <c r="C5444" s="30" t="s">
        <v>56</v>
      </c>
      <c r="E5444" s="29" t="str">
        <f>BlockName</f>
        <v>Name</v>
      </c>
      <c r="F5444" s="30" t="s">
        <v>56</v>
      </c>
      <c r="H5444" s="29" t="str">
        <f>BlockName</f>
        <v>Name</v>
      </c>
      <c r="I5444" s="30" t="s">
        <v>56</v>
      </c>
      <c r="K5444" s="29" t="str">
        <f>BlockName</f>
        <v>Name</v>
      </c>
      <c r="L5444" s="30" t="s">
        <v>56</v>
      </c>
    </row>
    <row r="5445" spans="2:12" ht="13" x14ac:dyDescent="0.3">
      <c r="B5445" s="29" t="str">
        <f>Factor2Name</f>
        <v>Variety</v>
      </c>
      <c r="C5445" s="30" t="s">
        <v>2</v>
      </c>
      <c r="E5445" s="29" t="str">
        <f>Factor2Name</f>
        <v>Variety</v>
      </c>
      <c r="F5445" s="30" t="s">
        <v>2</v>
      </c>
      <c r="H5445" s="29" t="str">
        <f>Factor2Name</f>
        <v>Variety</v>
      </c>
      <c r="I5445" s="30" t="s">
        <v>2</v>
      </c>
      <c r="K5445" s="29" t="str">
        <f>Factor2Name</f>
        <v>Variety</v>
      </c>
      <c r="L5445" s="30" t="s">
        <v>2</v>
      </c>
    </row>
    <row r="5446" spans="2:12" ht="13" x14ac:dyDescent="0.3">
      <c r="B5446" s="29" t="str">
        <f>Factor3Name</f>
        <v>Fertiliser</v>
      </c>
      <c r="C5446" s="30" t="s">
        <v>45</v>
      </c>
      <c r="E5446" s="29" t="str">
        <f>Factor3Name</f>
        <v>Fertiliser</v>
      </c>
      <c r="F5446" s="30" t="s">
        <v>45</v>
      </c>
      <c r="H5446" s="29" t="str">
        <f>Factor3Name</f>
        <v>Fertiliser</v>
      </c>
      <c r="I5446" s="30" t="s">
        <v>45</v>
      </c>
      <c r="K5446" s="29" t="str">
        <f>Factor3Name</f>
        <v>Fertiliser</v>
      </c>
      <c r="L5446" s="30" t="s">
        <v>45</v>
      </c>
    </row>
    <row r="5447" spans="2:12" ht="13" x14ac:dyDescent="0.3">
      <c r="B5447" s="29" t="str">
        <f>Factor1Name</f>
        <v>Weeding</v>
      </c>
      <c r="C5447" s="30" t="s">
        <v>51</v>
      </c>
      <c r="E5447" s="29" t="str">
        <f>Factor1Name</f>
        <v>Weeding</v>
      </c>
      <c r="F5447" s="30" t="s">
        <v>51</v>
      </c>
      <c r="H5447" s="29" t="str">
        <f>Factor1Name</f>
        <v>Weeding</v>
      </c>
      <c r="I5447" s="30" t="s">
        <v>51</v>
      </c>
      <c r="K5447" s="29" t="str">
        <f>Factor1Name</f>
        <v>Weeding</v>
      </c>
      <c r="L5447" s="30" t="s">
        <v>51</v>
      </c>
    </row>
    <row r="5448" spans="2:12" ht="13" x14ac:dyDescent="0.3">
      <c r="B5448" s="25" t="s">
        <v>14</v>
      </c>
      <c r="C5448" s="26">
        <v>1084.9000000000001</v>
      </c>
      <c r="E5448" s="25" t="s">
        <v>14</v>
      </c>
      <c r="F5448" s="26">
        <v>997.3</v>
      </c>
      <c r="H5448" s="25" t="s">
        <v>14</v>
      </c>
      <c r="I5448" s="26">
        <v>1059.5</v>
      </c>
      <c r="K5448" s="25" t="s">
        <v>14</v>
      </c>
      <c r="L5448" s="26">
        <v>1017.2</v>
      </c>
    </row>
    <row r="5450" spans="2:12" ht="13" x14ac:dyDescent="0.3">
      <c r="B5450" s="27" t="s">
        <v>3</v>
      </c>
      <c r="C5450" s="28">
        <v>2017</v>
      </c>
      <c r="E5450" s="27" t="s">
        <v>3</v>
      </c>
      <c r="F5450" s="28">
        <v>2017</v>
      </c>
      <c r="H5450" s="27" t="s">
        <v>3</v>
      </c>
      <c r="I5450" s="28">
        <v>2017</v>
      </c>
      <c r="K5450" s="27" t="s">
        <v>3</v>
      </c>
      <c r="L5450" s="28">
        <v>2017</v>
      </c>
    </row>
    <row r="5451" spans="2:12" ht="13" x14ac:dyDescent="0.3">
      <c r="B5451" s="29" t="str">
        <f>UnitName</f>
        <v>Plot</v>
      </c>
      <c r="C5451" s="30">
        <v>5</v>
      </c>
      <c r="E5451" s="29" t="str">
        <f>UnitName</f>
        <v>Plot</v>
      </c>
      <c r="F5451" s="30">
        <v>5</v>
      </c>
      <c r="H5451" s="29" t="str">
        <f>UnitName</f>
        <v>Plot</v>
      </c>
      <c r="I5451" s="30">
        <v>5</v>
      </c>
      <c r="K5451" s="29" t="str">
        <f>UnitName</f>
        <v>Plot</v>
      </c>
      <c r="L5451" s="30">
        <v>5</v>
      </c>
    </row>
    <row r="5452" spans="2:12" ht="13" x14ac:dyDescent="0.3">
      <c r="B5452" s="29" t="str">
        <f>BlockName</f>
        <v>Name</v>
      </c>
      <c r="C5452" s="30" t="s">
        <v>56</v>
      </c>
      <c r="E5452" s="29" t="str">
        <f>BlockName</f>
        <v>Name</v>
      </c>
      <c r="F5452" s="30" t="s">
        <v>56</v>
      </c>
      <c r="H5452" s="29" t="str">
        <f>BlockName</f>
        <v>Name</v>
      </c>
      <c r="I5452" s="30" t="s">
        <v>56</v>
      </c>
      <c r="K5452" s="29" t="str">
        <f>BlockName</f>
        <v>Name</v>
      </c>
      <c r="L5452" s="30" t="s">
        <v>56</v>
      </c>
    </row>
    <row r="5453" spans="2:12" ht="13" x14ac:dyDescent="0.3">
      <c r="B5453" s="29" t="str">
        <f>Factor2Name</f>
        <v>Variety</v>
      </c>
      <c r="C5453" s="30" t="s">
        <v>2</v>
      </c>
      <c r="E5453" s="29" t="str">
        <f>Factor2Name</f>
        <v>Variety</v>
      </c>
      <c r="F5453" s="30" t="s">
        <v>2</v>
      </c>
      <c r="H5453" s="29" t="str">
        <f>Factor2Name</f>
        <v>Variety</v>
      </c>
      <c r="I5453" s="30" t="s">
        <v>2</v>
      </c>
      <c r="K5453" s="29" t="str">
        <f>Factor2Name</f>
        <v>Variety</v>
      </c>
      <c r="L5453" s="30" t="s">
        <v>2</v>
      </c>
    </row>
    <row r="5454" spans="2:12" ht="13" x14ac:dyDescent="0.3">
      <c r="B5454" s="29" t="str">
        <f>Factor3Name</f>
        <v>Fertiliser</v>
      </c>
      <c r="C5454" s="30" t="s">
        <v>45</v>
      </c>
      <c r="E5454" s="29" t="str">
        <f>Factor3Name</f>
        <v>Fertiliser</v>
      </c>
      <c r="F5454" s="30" t="s">
        <v>45</v>
      </c>
      <c r="H5454" s="29" t="str">
        <f>Factor3Name</f>
        <v>Fertiliser</v>
      </c>
      <c r="I5454" s="30" t="s">
        <v>45</v>
      </c>
      <c r="K5454" s="29" t="str">
        <f>Factor3Name</f>
        <v>Fertiliser</v>
      </c>
      <c r="L5454" s="30" t="s">
        <v>45</v>
      </c>
    </row>
    <row r="5455" spans="2:12" ht="13" x14ac:dyDescent="0.3">
      <c r="B5455" s="29" t="str">
        <f>Factor1Name</f>
        <v>Weeding</v>
      </c>
      <c r="C5455" s="30" t="s">
        <v>51</v>
      </c>
      <c r="E5455" s="29" t="str">
        <f>Factor1Name</f>
        <v>Weeding</v>
      </c>
      <c r="F5455" s="30" t="s">
        <v>51</v>
      </c>
      <c r="H5455" s="29" t="str">
        <f>Factor1Name</f>
        <v>Weeding</v>
      </c>
      <c r="I5455" s="30" t="s">
        <v>51</v>
      </c>
      <c r="K5455" s="29" t="str">
        <f>Factor1Name</f>
        <v>Weeding</v>
      </c>
      <c r="L5455" s="30" t="s">
        <v>51</v>
      </c>
    </row>
    <row r="5456" spans="2:12" ht="13" x14ac:dyDescent="0.3">
      <c r="B5456" s="25" t="s">
        <v>14</v>
      </c>
      <c r="C5456" s="26">
        <v>857.8</v>
      </c>
      <c r="E5456" s="25" t="s">
        <v>14</v>
      </c>
      <c r="F5456" s="26">
        <v>964.6</v>
      </c>
      <c r="H5456" s="25" t="s">
        <v>14</v>
      </c>
      <c r="I5456" s="26">
        <v>936</v>
      </c>
      <c r="K5456" s="25" t="s">
        <v>14</v>
      </c>
      <c r="L5456" s="26">
        <v>1065.4000000000001</v>
      </c>
    </row>
    <row r="5458" spans="2:12" ht="13" x14ac:dyDescent="0.3">
      <c r="B5458" s="27" t="s">
        <v>3</v>
      </c>
      <c r="C5458" s="28">
        <v>2017</v>
      </c>
      <c r="E5458" s="27" t="s">
        <v>3</v>
      </c>
      <c r="F5458" s="28">
        <v>2017</v>
      </c>
      <c r="H5458" s="27" t="s">
        <v>3</v>
      </c>
      <c r="I5458" s="28">
        <v>2017</v>
      </c>
      <c r="K5458" s="27" t="s">
        <v>3</v>
      </c>
      <c r="L5458" s="28">
        <v>2017</v>
      </c>
    </row>
    <row r="5459" spans="2:12" ht="13" x14ac:dyDescent="0.3">
      <c r="B5459" s="29" t="str">
        <f>UnitName</f>
        <v>Plot</v>
      </c>
      <c r="C5459" s="30">
        <v>5</v>
      </c>
      <c r="E5459" s="29" t="str">
        <f>UnitName</f>
        <v>Plot</v>
      </c>
      <c r="F5459" s="30">
        <v>5</v>
      </c>
      <c r="H5459" s="29" t="str">
        <f>UnitName</f>
        <v>Plot</v>
      </c>
      <c r="I5459" s="30">
        <v>5</v>
      </c>
      <c r="K5459" s="29" t="str">
        <f>UnitName</f>
        <v>Plot</v>
      </c>
      <c r="L5459" s="30">
        <v>5</v>
      </c>
    </row>
    <row r="5460" spans="2:12" ht="13" x14ac:dyDescent="0.3">
      <c r="B5460" s="29" t="str">
        <f>BlockName</f>
        <v>Name</v>
      </c>
      <c r="C5460" s="30" t="s">
        <v>56</v>
      </c>
      <c r="E5460" s="29" t="str">
        <f>BlockName</f>
        <v>Name</v>
      </c>
      <c r="F5460" s="30" t="s">
        <v>56</v>
      </c>
      <c r="H5460" s="29" t="str">
        <f>BlockName</f>
        <v>Name</v>
      </c>
      <c r="I5460" s="30" t="s">
        <v>56</v>
      </c>
      <c r="K5460" s="29" t="str">
        <f>BlockName</f>
        <v>Name</v>
      </c>
      <c r="L5460" s="30" t="s">
        <v>56</v>
      </c>
    </row>
    <row r="5461" spans="2:12" ht="13" x14ac:dyDescent="0.3">
      <c r="B5461" s="29" t="str">
        <f>Factor2Name</f>
        <v>Variety</v>
      </c>
      <c r="C5461" s="30" t="s">
        <v>2</v>
      </c>
      <c r="E5461" s="29" t="str">
        <f>Factor2Name</f>
        <v>Variety</v>
      </c>
      <c r="F5461" s="30" t="s">
        <v>2</v>
      </c>
      <c r="H5461" s="29" t="str">
        <f>Factor2Name</f>
        <v>Variety</v>
      </c>
      <c r="I5461" s="30" t="s">
        <v>2</v>
      </c>
      <c r="K5461" s="29" t="str">
        <f>Factor2Name</f>
        <v>Variety</v>
      </c>
      <c r="L5461" s="30" t="s">
        <v>2</v>
      </c>
    </row>
    <row r="5462" spans="2:12" ht="13" x14ac:dyDescent="0.3">
      <c r="B5462" s="29" t="str">
        <f>Factor3Name</f>
        <v>Fertiliser</v>
      </c>
      <c r="C5462" s="30" t="s">
        <v>45</v>
      </c>
      <c r="E5462" s="29" t="str">
        <f>Factor3Name</f>
        <v>Fertiliser</v>
      </c>
      <c r="F5462" s="30" t="s">
        <v>45</v>
      </c>
      <c r="H5462" s="29" t="str">
        <f>Factor3Name</f>
        <v>Fertiliser</v>
      </c>
      <c r="I5462" s="30" t="s">
        <v>45</v>
      </c>
      <c r="K5462" s="29" t="str">
        <f>Factor3Name</f>
        <v>Fertiliser</v>
      </c>
      <c r="L5462" s="30" t="s">
        <v>45</v>
      </c>
    </row>
    <row r="5463" spans="2:12" ht="13" x14ac:dyDescent="0.3">
      <c r="B5463" s="29" t="str">
        <f>Factor1Name</f>
        <v>Weeding</v>
      </c>
      <c r="C5463" s="30" t="s">
        <v>51</v>
      </c>
      <c r="E5463" s="29" t="str">
        <f>Factor1Name</f>
        <v>Weeding</v>
      </c>
      <c r="F5463" s="30" t="s">
        <v>51</v>
      </c>
      <c r="H5463" s="29" t="str">
        <f>Factor1Name</f>
        <v>Weeding</v>
      </c>
      <c r="I5463" s="30" t="s">
        <v>51</v>
      </c>
      <c r="K5463" s="29" t="str">
        <f>Factor1Name</f>
        <v>Weeding</v>
      </c>
      <c r="L5463" s="30" t="s">
        <v>51</v>
      </c>
    </row>
    <row r="5464" spans="2:12" ht="13" x14ac:dyDescent="0.3">
      <c r="B5464" s="25" t="s">
        <v>14</v>
      </c>
      <c r="C5464" s="26">
        <v>985.7</v>
      </c>
      <c r="E5464" s="25" t="s">
        <v>14</v>
      </c>
      <c r="F5464" s="26">
        <v>1100.3</v>
      </c>
      <c r="H5464" s="25" t="s">
        <v>14</v>
      </c>
      <c r="I5464" s="26">
        <v>958.3</v>
      </c>
      <c r="K5464" s="25" t="s">
        <v>14</v>
      </c>
      <c r="L5464" s="26">
        <v>918.7</v>
      </c>
    </row>
    <row r="5466" spans="2:12" ht="13" x14ac:dyDescent="0.3">
      <c r="B5466" s="27" t="s">
        <v>3</v>
      </c>
      <c r="C5466" s="28">
        <v>2017</v>
      </c>
      <c r="E5466" s="27" t="s">
        <v>3</v>
      </c>
      <c r="F5466" s="28">
        <v>2017</v>
      </c>
      <c r="H5466" s="27" t="s">
        <v>3</v>
      </c>
      <c r="I5466" s="28">
        <v>2017</v>
      </c>
      <c r="K5466" s="27" t="s">
        <v>3</v>
      </c>
      <c r="L5466" s="28">
        <v>2017</v>
      </c>
    </row>
    <row r="5467" spans="2:12" ht="13" x14ac:dyDescent="0.3">
      <c r="B5467" s="29" t="str">
        <f>UnitName</f>
        <v>Plot</v>
      </c>
      <c r="C5467" s="30">
        <v>5</v>
      </c>
      <c r="E5467" s="29" t="str">
        <f>UnitName</f>
        <v>Plot</v>
      </c>
      <c r="F5467" s="30">
        <v>5</v>
      </c>
      <c r="H5467" s="29" t="str">
        <f>UnitName</f>
        <v>Plot</v>
      </c>
      <c r="I5467" s="30">
        <v>5</v>
      </c>
      <c r="K5467" s="29" t="str">
        <f>UnitName</f>
        <v>Plot</v>
      </c>
      <c r="L5467" s="30">
        <v>5</v>
      </c>
    </row>
    <row r="5468" spans="2:12" ht="13" x14ac:dyDescent="0.3">
      <c r="B5468" s="29" t="str">
        <f>BlockName</f>
        <v>Name</v>
      </c>
      <c r="C5468" s="30" t="s">
        <v>56</v>
      </c>
      <c r="E5468" s="29" t="str">
        <f>BlockName</f>
        <v>Name</v>
      </c>
      <c r="F5468" s="30" t="s">
        <v>56</v>
      </c>
      <c r="H5468" s="29" t="str">
        <f>BlockName</f>
        <v>Name</v>
      </c>
      <c r="I5468" s="30" t="s">
        <v>56</v>
      </c>
      <c r="K5468" s="29" t="str">
        <f>BlockName</f>
        <v>Name</v>
      </c>
      <c r="L5468" s="30" t="s">
        <v>56</v>
      </c>
    </row>
    <row r="5469" spans="2:12" ht="13" x14ac:dyDescent="0.3">
      <c r="B5469" s="29" t="str">
        <f>Factor2Name</f>
        <v>Variety</v>
      </c>
      <c r="C5469" s="30" t="s">
        <v>2</v>
      </c>
      <c r="E5469" s="29" t="str">
        <f>Factor2Name</f>
        <v>Variety</v>
      </c>
      <c r="F5469" s="30" t="s">
        <v>2</v>
      </c>
      <c r="H5469" s="29" t="str">
        <f>Factor2Name</f>
        <v>Variety</v>
      </c>
      <c r="I5469" s="30" t="s">
        <v>2</v>
      </c>
      <c r="K5469" s="29" t="str">
        <f>Factor2Name</f>
        <v>Variety</v>
      </c>
      <c r="L5469" s="30" t="s">
        <v>2</v>
      </c>
    </row>
    <row r="5470" spans="2:12" ht="13" x14ac:dyDescent="0.3">
      <c r="B5470" s="29" t="str">
        <f>Factor3Name</f>
        <v>Fertiliser</v>
      </c>
      <c r="C5470" s="30" t="s">
        <v>45</v>
      </c>
      <c r="E5470" s="29" t="str">
        <f>Factor3Name</f>
        <v>Fertiliser</v>
      </c>
      <c r="F5470" s="30" t="s">
        <v>45</v>
      </c>
      <c r="H5470" s="29" t="str">
        <f>Factor3Name</f>
        <v>Fertiliser</v>
      </c>
      <c r="I5470" s="30" t="s">
        <v>45</v>
      </c>
      <c r="K5470" s="29" t="str">
        <f>Factor3Name</f>
        <v>Fertiliser</v>
      </c>
      <c r="L5470" s="30" t="s">
        <v>45</v>
      </c>
    </row>
    <row r="5471" spans="2:12" ht="13" x14ac:dyDescent="0.3">
      <c r="B5471" s="29" t="str">
        <f>Factor1Name</f>
        <v>Weeding</v>
      </c>
      <c r="C5471" s="30" t="s">
        <v>51</v>
      </c>
      <c r="E5471" s="29" t="str">
        <f>Factor1Name</f>
        <v>Weeding</v>
      </c>
      <c r="F5471" s="30" t="s">
        <v>51</v>
      </c>
      <c r="H5471" s="29" t="str">
        <f>Factor1Name</f>
        <v>Weeding</v>
      </c>
      <c r="I5471" s="30" t="s">
        <v>51</v>
      </c>
      <c r="K5471" s="29" t="str">
        <f>Factor1Name</f>
        <v>Weeding</v>
      </c>
      <c r="L5471" s="30" t="s">
        <v>51</v>
      </c>
    </row>
    <row r="5472" spans="2:12" ht="13" x14ac:dyDescent="0.3">
      <c r="B5472" s="25" t="s">
        <v>14</v>
      </c>
      <c r="C5472" s="26">
        <v>919.1</v>
      </c>
      <c r="E5472" s="25" t="s">
        <v>14</v>
      </c>
      <c r="F5472" s="26">
        <v>951.2</v>
      </c>
      <c r="H5472" s="25" t="s">
        <v>14</v>
      </c>
      <c r="I5472" s="26">
        <v>1112.5</v>
      </c>
      <c r="K5472" s="25" t="s">
        <v>14</v>
      </c>
      <c r="L5472" s="26">
        <v>817</v>
      </c>
    </row>
    <row r="5474" spans="2:12" ht="13" x14ac:dyDescent="0.3">
      <c r="B5474" s="27" t="s">
        <v>3</v>
      </c>
      <c r="C5474" s="28">
        <v>2017</v>
      </c>
      <c r="E5474" s="27" t="s">
        <v>3</v>
      </c>
      <c r="F5474" s="28">
        <v>2017</v>
      </c>
      <c r="H5474" s="27" t="s">
        <v>3</v>
      </c>
      <c r="I5474" s="28">
        <v>2017</v>
      </c>
      <c r="K5474" s="27" t="s">
        <v>3</v>
      </c>
      <c r="L5474" s="28">
        <v>2017</v>
      </c>
    </row>
    <row r="5475" spans="2:12" ht="13" x14ac:dyDescent="0.3">
      <c r="B5475" s="29" t="str">
        <f>UnitName</f>
        <v>Plot</v>
      </c>
      <c r="C5475" s="30">
        <v>5</v>
      </c>
      <c r="E5475" s="29" t="str">
        <f>UnitName</f>
        <v>Plot</v>
      </c>
      <c r="F5475" s="30">
        <v>5</v>
      </c>
      <c r="H5475" s="29" t="str">
        <f>UnitName</f>
        <v>Plot</v>
      </c>
      <c r="I5475" s="30">
        <v>5</v>
      </c>
      <c r="K5475" s="29" t="str">
        <f>UnitName</f>
        <v>Plot</v>
      </c>
      <c r="L5475" s="30">
        <v>5</v>
      </c>
    </row>
    <row r="5476" spans="2:12" ht="13" x14ac:dyDescent="0.3">
      <c r="B5476" s="29" t="str">
        <f>BlockName</f>
        <v>Name</v>
      </c>
      <c r="C5476" s="30" t="s">
        <v>56</v>
      </c>
      <c r="E5476" s="29" t="str">
        <f>BlockName</f>
        <v>Name</v>
      </c>
      <c r="F5476" s="30" t="s">
        <v>56</v>
      </c>
      <c r="H5476" s="29" t="str">
        <f>BlockName</f>
        <v>Name</v>
      </c>
      <c r="I5476" s="30" t="s">
        <v>56</v>
      </c>
      <c r="K5476" s="29" t="str">
        <f>BlockName</f>
        <v>Name</v>
      </c>
      <c r="L5476" s="30" t="s">
        <v>56</v>
      </c>
    </row>
    <row r="5477" spans="2:12" ht="13" x14ac:dyDescent="0.3">
      <c r="B5477" s="29" t="str">
        <f>Factor2Name</f>
        <v>Variety</v>
      </c>
      <c r="C5477" s="30" t="s">
        <v>2</v>
      </c>
      <c r="E5477" s="29" t="str">
        <f>Factor2Name</f>
        <v>Variety</v>
      </c>
      <c r="F5477" s="30" t="s">
        <v>2</v>
      </c>
      <c r="H5477" s="29" t="str">
        <f>Factor2Name</f>
        <v>Variety</v>
      </c>
      <c r="I5477" s="30" t="s">
        <v>2</v>
      </c>
      <c r="K5477" s="29" t="str">
        <f>Factor2Name</f>
        <v>Variety</v>
      </c>
      <c r="L5477" s="30" t="s">
        <v>2</v>
      </c>
    </row>
    <row r="5478" spans="2:12" ht="13" x14ac:dyDescent="0.3">
      <c r="B5478" s="29" t="str">
        <f>Factor3Name</f>
        <v>Fertiliser</v>
      </c>
      <c r="C5478" s="30" t="s">
        <v>45</v>
      </c>
      <c r="E5478" s="29" t="str">
        <f>Factor3Name</f>
        <v>Fertiliser</v>
      </c>
      <c r="F5478" s="30" t="s">
        <v>45</v>
      </c>
      <c r="H5478" s="29" t="str">
        <f>Factor3Name</f>
        <v>Fertiliser</v>
      </c>
      <c r="I5478" s="30" t="s">
        <v>45</v>
      </c>
      <c r="K5478" s="29" t="str">
        <f>Factor3Name</f>
        <v>Fertiliser</v>
      </c>
      <c r="L5478" s="30" t="s">
        <v>45</v>
      </c>
    </row>
    <row r="5479" spans="2:12" ht="13" x14ac:dyDescent="0.3">
      <c r="B5479" s="29" t="str">
        <f>Factor1Name</f>
        <v>Weeding</v>
      </c>
      <c r="C5479" s="30" t="s">
        <v>51</v>
      </c>
      <c r="E5479" s="29" t="str">
        <f>Factor1Name</f>
        <v>Weeding</v>
      </c>
      <c r="F5479" s="30" t="s">
        <v>51</v>
      </c>
      <c r="H5479" s="29" t="str">
        <f>Factor1Name</f>
        <v>Weeding</v>
      </c>
      <c r="I5479" s="30" t="s">
        <v>51</v>
      </c>
      <c r="K5479" s="29" t="str">
        <f>Factor1Name</f>
        <v>Weeding</v>
      </c>
      <c r="L5479" s="30" t="s">
        <v>51</v>
      </c>
    </row>
    <row r="5480" spans="2:12" ht="13" x14ac:dyDescent="0.3">
      <c r="B5480" s="25" t="s">
        <v>14</v>
      </c>
      <c r="C5480" s="26">
        <v>1059.9000000000001</v>
      </c>
      <c r="E5480" s="25" t="s">
        <v>14</v>
      </c>
      <c r="F5480" s="26">
        <v>821.3</v>
      </c>
      <c r="H5480" s="25" t="s">
        <v>14</v>
      </c>
      <c r="I5480" s="26">
        <v>887</v>
      </c>
      <c r="K5480" s="25" t="s">
        <v>14</v>
      </c>
      <c r="L5480" s="26">
        <v>919.2</v>
      </c>
    </row>
    <row r="5482" spans="2:12" ht="13" x14ac:dyDescent="0.3">
      <c r="B5482" s="27" t="s">
        <v>3</v>
      </c>
      <c r="C5482" s="28">
        <v>2017</v>
      </c>
      <c r="E5482" s="27" t="s">
        <v>3</v>
      </c>
      <c r="F5482" s="28">
        <v>2017</v>
      </c>
      <c r="H5482" s="27" t="s">
        <v>3</v>
      </c>
      <c r="I5482" s="28">
        <v>2017</v>
      </c>
      <c r="K5482" s="27" t="s">
        <v>3</v>
      </c>
      <c r="L5482" s="28">
        <v>2017</v>
      </c>
    </row>
    <row r="5483" spans="2:12" ht="13" x14ac:dyDescent="0.3">
      <c r="B5483" s="29" t="str">
        <f>UnitName</f>
        <v>Plot</v>
      </c>
      <c r="C5483" s="30">
        <v>6</v>
      </c>
      <c r="E5483" s="29" t="str">
        <f>UnitName</f>
        <v>Plot</v>
      </c>
      <c r="F5483" s="30">
        <v>6</v>
      </c>
      <c r="H5483" s="29" t="str">
        <f>UnitName</f>
        <v>Plot</v>
      </c>
      <c r="I5483" s="30">
        <v>6</v>
      </c>
      <c r="K5483" s="29" t="str">
        <f>UnitName</f>
        <v>Plot</v>
      </c>
      <c r="L5483" s="30">
        <v>6</v>
      </c>
    </row>
    <row r="5484" spans="2:12" ht="13" x14ac:dyDescent="0.3">
      <c r="B5484" s="29" t="str">
        <f>BlockName</f>
        <v>Name</v>
      </c>
      <c r="C5484" s="30" t="s">
        <v>56</v>
      </c>
      <c r="E5484" s="29" t="str">
        <f>BlockName</f>
        <v>Name</v>
      </c>
      <c r="F5484" s="30" t="s">
        <v>56</v>
      </c>
      <c r="H5484" s="29" t="str">
        <f>BlockName</f>
        <v>Name</v>
      </c>
      <c r="I5484" s="30" t="s">
        <v>56</v>
      </c>
      <c r="K5484" s="29" t="str">
        <f>BlockName</f>
        <v>Name</v>
      </c>
      <c r="L5484" s="30" t="s">
        <v>56</v>
      </c>
    </row>
    <row r="5485" spans="2:12" ht="13" x14ac:dyDescent="0.3">
      <c r="B5485" s="29" t="str">
        <f>Factor2Name</f>
        <v>Variety</v>
      </c>
      <c r="C5485" s="30" t="s">
        <v>2</v>
      </c>
      <c r="E5485" s="29" t="str">
        <f>Factor2Name</f>
        <v>Variety</v>
      </c>
      <c r="F5485" s="30" t="s">
        <v>2</v>
      </c>
      <c r="H5485" s="29" t="str">
        <f>Factor2Name</f>
        <v>Variety</v>
      </c>
      <c r="I5485" s="30" t="s">
        <v>2</v>
      </c>
      <c r="K5485" s="29" t="str">
        <f>Factor2Name</f>
        <v>Variety</v>
      </c>
      <c r="L5485" s="30" t="s">
        <v>2</v>
      </c>
    </row>
    <row r="5486" spans="2:12" ht="13" x14ac:dyDescent="0.3">
      <c r="B5486" s="29" t="str">
        <f>Factor3Name</f>
        <v>Fertiliser</v>
      </c>
      <c r="C5486" s="30" t="s">
        <v>45</v>
      </c>
      <c r="E5486" s="29" t="str">
        <f>Factor3Name</f>
        <v>Fertiliser</v>
      </c>
      <c r="F5486" s="30" t="s">
        <v>45</v>
      </c>
      <c r="H5486" s="29" t="str">
        <f>Factor3Name</f>
        <v>Fertiliser</v>
      </c>
      <c r="I5486" s="30" t="s">
        <v>45</v>
      </c>
      <c r="K5486" s="29" t="str">
        <f>Factor3Name</f>
        <v>Fertiliser</v>
      </c>
      <c r="L5486" s="30" t="s">
        <v>45</v>
      </c>
    </row>
    <row r="5487" spans="2:12" ht="13" x14ac:dyDescent="0.3">
      <c r="B5487" s="29" t="str">
        <f>Factor1Name</f>
        <v>Weeding</v>
      </c>
      <c r="C5487" s="30" t="s">
        <v>51</v>
      </c>
      <c r="E5487" s="29" t="str">
        <f>Factor1Name</f>
        <v>Weeding</v>
      </c>
      <c r="F5487" s="30" t="s">
        <v>51</v>
      </c>
      <c r="H5487" s="29" t="str">
        <f>Factor1Name</f>
        <v>Weeding</v>
      </c>
      <c r="I5487" s="30" t="s">
        <v>51</v>
      </c>
      <c r="K5487" s="29" t="str">
        <f>Factor1Name</f>
        <v>Weeding</v>
      </c>
      <c r="L5487" s="30" t="s">
        <v>51</v>
      </c>
    </row>
    <row r="5488" spans="2:12" ht="13" x14ac:dyDescent="0.3">
      <c r="B5488" s="25" t="s">
        <v>14</v>
      </c>
      <c r="C5488" s="26">
        <v>1021.4</v>
      </c>
      <c r="E5488" s="25" t="s">
        <v>14</v>
      </c>
      <c r="F5488" s="26">
        <v>1012</v>
      </c>
      <c r="H5488" s="25" t="s">
        <v>14</v>
      </c>
      <c r="I5488" s="26">
        <v>1020.1</v>
      </c>
      <c r="K5488" s="25" t="s">
        <v>14</v>
      </c>
      <c r="L5488" s="26">
        <v>900.6</v>
      </c>
    </row>
    <row r="5490" spans="2:12" ht="13" x14ac:dyDescent="0.3">
      <c r="B5490" s="27" t="s">
        <v>3</v>
      </c>
      <c r="C5490" s="28">
        <v>2017</v>
      </c>
      <c r="E5490" s="27" t="s">
        <v>3</v>
      </c>
      <c r="F5490" s="28">
        <v>2017</v>
      </c>
      <c r="H5490" s="27" t="s">
        <v>3</v>
      </c>
      <c r="I5490" s="28">
        <v>2017</v>
      </c>
      <c r="K5490" s="27" t="s">
        <v>3</v>
      </c>
      <c r="L5490" s="28">
        <v>2017</v>
      </c>
    </row>
    <row r="5491" spans="2:12" ht="13" x14ac:dyDescent="0.3">
      <c r="B5491" s="29" t="str">
        <f>UnitName</f>
        <v>Plot</v>
      </c>
      <c r="C5491" s="30">
        <v>6</v>
      </c>
      <c r="E5491" s="29" t="str">
        <f>UnitName</f>
        <v>Plot</v>
      </c>
      <c r="F5491" s="30">
        <v>6</v>
      </c>
      <c r="H5491" s="29" t="str">
        <f>UnitName</f>
        <v>Plot</v>
      </c>
      <c r="I5491" s="30">
        <v>6</v>
      </c>
      <c r="K5491" s="29" t="str">
        <f>UnitName</f>
        <v>Plot</v>
      </c>
      <c r="L5491" s="30">
        <v>6</v>
      </c>
    </row>
    <row r="5492" spans="2:12" ht="13" x14ac:dyDescent="0.3">
      <c r="B5492" s="29" t="str">
        <f>BlockName</f>
        <v>Name</v>
      </c>
      <c r="C5492" s="30" t="s">
        <v>56</v>
      </c>
      <c r="E5492" s="29" t="str">
        <f>BlockName</f>
        <v>Name</v>
      </c>
      <c r="F5492" s="30" t="s">
        <v>56</v>
      </c>
      <c r="H5492" s="29" t="str">
        <f>BlockName</f>
        <v>Name</v>
      </c>
      <c r="I5492" s="30" t="s">
        <v>56</v>
      </c>
      <c r="K5492" s="29" t="str">
        <f>BlockName</f>
        <v>Name</v>
      </c>
      <c r="L5492" s="30" t="s">
        <v>56</v>
      </c>
    </row>
    <row r="5493" spans="2:12" ht="13" x14ac:dyDescent="0.3">
      <c r="B5493" s="29" t="str">
        <f>Factor2Name</f>
        <v>Variety</v>
      </c>
      <c r="C5493" s="30" t="s">
        <v>2</v>
      </c>
      <c r="E5493" s="29" t="str">
        <f>Factor2Name</f>
        <v>Variety</v>
      </c>
      <c r="F5493" s="30" t="s">
        <v>2</v>
      </c>
      <c r="H5493" s="29" t="str">
        <f>Factor2Name</f>
        <v>Variety</v>
      </c>
      <c r="I5493" s="30" t="s">
        <v>2</v>
      </c>
      <c r="K5493" s="29" t="str">
        <f>Factor2Name</f>
        <v>Variety</v>
      </c>
      <c r="L5493" s="30" t="s">
        <v>2</v>
      </c>
    </row>
    <row r="5494" spans="2:12" ht="13" x14ac:dyDescent="0.3">
      <c r="B5494" s="29" t="str">
        <f>Factor3Name</f>
        <v>Fertiliser</v>
      </c>
      <c r="C5494" s="30" t="s">
        <v>45</v>
      </c>
      <c r="E5494" s="29" t="str">
        <f>Factor3Name</f>
        <v>Fertiliser</v>
      </c>
      <c r="F5494" s="30" t="s">
        <v>45</v>
      </c>
      <c r="H5494" s="29" t="str">
        <f>Factor3Name</f>
        <v>Fertiliser</v>
      </c>
      <c r="I5494" s="30" t="s">
        <v>45</v>
      </c>
      <c r="K5494" s="29" t="str">
        <f>Factor3Name</f>
        <v>Fertiliser</v>
      </c>
      <c r="L5494" s="30" t="s">
        <v>45</v>
      </c>
    </row>
    <row r="5495" spans="2:12" ht="13" x14ac:dyDescent="0.3">
      <c r="B5495" s="29" t="str">
        <f>Factor1Name</f>
        <v>Weeding</v>
      </c>
      <c r="C5495" s="30" t="s">
        <v>51</v>
      </c>
      <c r="E5495" s="29" t="str">
        <f>Factor1Name</f>
        <v>Weeding</v>
      </c>
      <c r="F5495" s="30" t="s">
        <v>51</v>
      </c>
      <c r="H5495" s="29" t="str">
        <f>Factor1Name</f>
        <v>Weeding</v>
      </c>
      <c r="I5495" s="30" t="s">
        <v>51</v>
      </c>
      <c r="K5495" s="29" t="str">
        <f>Factor1Name</f>
        <v>Weeding</v>
      </c>
      <c r="L5495" s="30" t="s">
        <v>51</v>
      </c>
    </row>
    <row r="5496" spans="2:12" ht="13" x14ac:dyDescent="0.3">
      <c r="B5496" s="25" t="s">
        <v>14</v>
      </c>
      <c r="C5496" s="26">
        <v>857.4</v>
      </c>
      <c r="E5496" s="25" t="s">
        <v>14</v>
      </c>
      <c r="F5496" s="26">
        <v>944.5</v>
      </c>
      <c r="H5496" s="25" t="s">
        <v>14</v>
      </c>
      <c r="I5496" s="26">
        <v>1164.9000000000001</v>
      </c>
      <c r="K5496" s="25" t="s">
        <v>14</v>
      </c>
      <c r="L5496" s="26">
        <v>1002.5</v>
      </c>
    </row>
    <row r="5498" spans="2:12" ht="13" x14ac:dyDescent="0.3">
      <c r="B5498" s="27" t="s">
        <v>3</v>
      </c>
      <c r="C5498" s="28">
        <v>2017</v>
      </c>
      <c r="E5498" s="27" t="s">
        <v>3</v>
      </c>
      <c r="F5498" s="28">
        <v>2017</v>
      </c>
      <c r="H5498" s="27" t="s">
        <v>3</v>
      </c>
      <c r="I5498" s="28">
        <v>2017</v>
      </c>
      <c r="K5498" s="27" t="s">
        <v>3</v>
      </c>
      <c r="L5498" s="28">
        <v>2017</v>
      </c>
    </row>
    <row r="5499" spans="2:12" ht="13" x14ac:dyDescent="0.3">
      <c r="B5499" s="29" t="str">
        <f>UnitName</f>
        <v>Plot</v>
      </c>
      <c r="C5499" s="30">
        <v>6</v>
      </c>
      <c r="E5499" s="29" t="str">
        <f>UnitName</f>
        <v>Plot</v>
      </c>
      <c r="F5499" s="30">
        <v>6</v>
      </c>
      <c r="H5499" s="29" t="str">
        <f>UnitName</f>
        <v>Plot</v>
      </c>
      <c r="I5499" s="30">
        <v>6</v>
      </c>
      <c r="K5499" s="29" t="str">
        <f>UnitName</f>
        <v>Plot</v>
      </c>
      <c r="L5499" s="30">
        <v>6</v>
      </c>
    </row>
    <row r="5500" spans="2:12" ht="13" x14ac:dyDescent="0.3">
      <c r="B5500" s="29" t="str">
        <f>BlockName</f>
        <v>Name</v>
      </c>
      <c r="C5500" s="30" t="s">
        <v>56</v>
      </c>
      <c r="E5500" s="29" t="str">
        <f>BlockName</f>
        <v>Name</v>
      </c>
      <c r="F5500" s="30" t="s">
        <v>56</v>
      </c>
      <c r="H5500" s="29" t="str">
        <f>BlockName</f>
        <v>Name</v>
      </c>
      <c r="I5500" s="30" t="s">
        <v>56</v>
      </c>
      <c r="K5500" s="29" t="str">
        <f>BlockName</f>
        <v>Name</v>
      </c>
      <c r="L5500" s="30" t="s">
        <v>56</v>
      </c>
    </row>
    <row r="5501" spans="2:12" ht="13" x14ac:dyDescent="0.3">
      <c r="B5501" s="29" t="str">
        <f>Factor2Name</f>
        <v>Variety</v>
      </c>
      <c r="C5501" s="30" t="s">
        <v>2</v>
      </c>
      <c r="E5501" s="29" t="str">
        <f>Factor2Name</f>
        <v>Variety</v>
      </c>
      <c r="F5501" s="30" t="s">
        <v>2</v>
      </c>
      <c r="H5501" s="29" t="str">
        <f>Factor2Name</f>
        <v>Variety</v>
      </c>
      <c r="I5501" s="30" t="s">
        <v>2</v>
      </c>
      <c r="K5501" s="29" t="str">
        <f>Factor2Name</f>
        <v>Variety</v>
      </c>
      <c r="L5501" s="30" t="s">
        <v>2</v>
      </c>
    </row>
    <row r="5502" spans="2:12" ht="13" x14ac:dyDescent="0.3">
      <c r="B5502" s="29" t="str">
        <f>Factor3Name</f>
        <v>Fertiliser</v>
      </c>
      <c r="C5502" s="30" t="s">
        <v>45</v>
      </c>
      <c r="E5502" s="29" t="str">
        <f>Factor3Name</f>
        <v>Fertiliser</v>
      </c>
      <c r="F5502" s="30" t="s">
        <v>45</v>
      </c>
      <c r="H5502" s="29" t="str">
        <f>Factor3Name</f>
        <v>Fertiliser</v>
      </c>
      <c r="I5502" s="30" t="s">
        <v>45</v>
      </c>
      <c r="K5502" s="29" t="str">
        <f>Factor3Name</f>
        <v>Fertiliser</v>
      </c>
      <c r="L5502" s="30" t="s">
        <v>45</v>
      </c>
    </row>
    <row r="5503" spans="2:12" ht="13" x14ac:dyDescent="0.3">
      <c r="B5503" s="29" t="str">
        <f>Factor1Name</f>
        <v>Weeding</v>
      </c>
      <c r="C5503" s="30" t="s">
        <v>51</v>
      </c>
      <c r="E5503" s="29" t="str">
        <f>Factor1Name</f>
        <v>Weeding</v>
      </c>
      <c r="F5503" s="30" t="s">
        <v>51</v>
      </c>
      <c r="H5503" s="29" t="str">
        <f>Factor1Name</f>
        <v>Weeding</v>
      </c>
      <c r="I5503" s="30" t="s">
        <v>51</v>
      </c>
      <c r="K5503" s="29" t="str">
        <f>Factor1Name</f>
        <v>Weeding</v>
      </c>
      <c r="L5503" s="30" t="s">
        <v>51</v>
      </c>
    </row>
    <row r="5504" spans="2:12" ht="13" x14ac:dyDescent="0.3">
      <c r="B5504" s="25" t="s">
        <v>14</v>
      </c>
      <c r="C5504" s="26">
        <v>1122.9000000000001</v>
      </c>
      <c r="E5504" s="25" t="s">
        <v>14</v>
      </c>
      <c r="F5504" s="26">
        <v>1002.1</v>
      </c>
      <c r="H5504" s="25" t="s">
        <v>14</v>
      </c>
      <c r="I5504" s="26">
        <v>1016.5</v>
      </c>
      <c r="K5504" s="25" t="s">
        <v>14</v>
      </c>
      <c r="L5504" s="26">
        <v>871.8</v>
      </c>
    </row>
    <row r="5506" spans="2:12" ht="13" x14ac:dyDescent="0.3">
      <c r="B5506" s="27" t="s">
        <v>3</v>
      </c>
      <c r="C5506" s="28">
        <v>2017</v>
      </c>
      <c r="E5506" s="27" t="s">
        <v>3</v>
      </c>
      <c r="F5506" s="28">
        <v>2017</v>
      </c>
      <c r="H5506" s="27" t="s">
        <v>3</v>
      </c>
      <c r="I5506" s="28">
        <v>2017</v>
      </c>
      <c r="K5506" s="27" t="s">
        <v>3</v>
      </c>
      <c r="L5506" s="28">
        <v>2017</v>
      </c>
    </row>
    <row r="5507" spans="2:12" ht="13" x14ac:dyDescent="0.3">
      <c r="B5507" s="29" t="str">
        <f>UnitName</f>
        <v>Plot</v>
      </c>
      <c r="C5507" s="30">
        <v>6</v>
      </c>
      <c r="E5507" s="29" t="str">
        <f>UnitName</f>
        <v>Plot</v>
      </c>
      <c r="F5507" s="30">
        <v>6</v>
      </c>
      <c r="H5507" s="29" t="str">
        <f>UnitName</f>
        <v>Plot</v>
      </c>
      <c r="I5507" s="30">
        <v>6</v>
      </c>
      <c r="K5507" s="29" t="str">
        <f>UnitName</f>
        <v>Plot</v>
      </c>
      <c r="L5507" s="30">
        <v>6</v>
      </c>
    </row>
    <row r="5508" spans="2:12" ht="13" x14ac:dyDescent="0.3">
      <c r="B5508" s="29" t="str">
        <f>BlockName</f>
        <v>Name</v>
      </c>
      <c r="C5508" s="30" t="s">
        <v>56</v>
      </c>
      <c r="E5508" s="29" t="str">
        <f>BlockName</f>
        <v>Name</v>
      </c>
      <c r="F5508" s="30" t="s">
        <v>56</v>
      </c>
      <c r="H5508" s="29" t="str">
        <f>BlockName</f>
        <v>Name</v>
      </c>
      <c r="I5508" s="30" t="s">
        <v>56</v>
      </c>
      <c r="K5508" s="29" t="str">
        <f>BlockName</f>
        <v>Name</v>
      </c>
      <c r="L5508" s="30" t="s">
        <v>56</v>
      </c>
    </row>
    <row r="5509" spans="2:12" ht="13" x14ac:dyDescent="0.3">
      <c r="B5509" s="29" t="str">
        <f>Factor2Name</f>
        <v>Variety</v>
      </c>
      <c r="C5509" s="30" t="s">
        <v>2</v>
      </c>
      <c r="E5509" s="29" t="str">
        <f>Factor2Name</f>
        <v>Variety</v>
      </c>
      <c r="F5509" s="30" t="s">
        <v>2</v>
      </c>
      <c r="H5509" s="29" t="str">
        <f>Factor2Name</f>
        <v>Variety</v>
      </c>
      <c r="I5509" s="30" t="s">
        <v>2</v>
      </c>
      <c r="K5509" s="29" t="str">
        <f>Factor2Name</f>
        <v>Variety</v>
      </c>
      <c r="L5509" s="30" t="s">
        <v>2</v>
      </c>
    </row>
    <row r="5510" spans="2:12" ht="13" x14ac:dyDescent="0.3">
      <c r="B5510" s="29" t="str">
        <f>Factor3Name</f>
        <v>Fertiliser</v>
      </c>
      <c r="C5510" s="30" t="s">
        <v>45</v>
      </c>
      <c r="E5510" s="29" t="str">
        <f>Factor3Name</f>
        <v>Fertiliser</v>
      </c>
      <c r="F5510" s="30" t="s">
        <v>45</v>
      </c>
      <c r="H5510" s="29" t="str">
        <f>Factor3Name</f>
        <v>Fertiliser</v>
      </c>
      <c r="I5510" s="30" t="s">
        <v>45</v>
      </c>
      <c r="K5510" s="29" t="str">
        <f>Factor3Name</f>
        <v>Fertiliser</v>
      </c>
      <c r="L5510" s="30" t="s">
        <v>45</v>
      </c>
    </row>
    <row r="5511" spans="2:12" ht="13" x14ac:dyDescent="0.3">
      <c r="B5511" s="29" t="str">
        <f>Factor1Name</f>
        <v>Weeding</v>
      </c>
      <c r="C5511" s="30" t="s">
        <v>51</v>
      </c>
      <c r="E5511" s="29" t="str">
        <f>Factor1Name</f>
        <v>Weeding</v>
      </c>
      <c r="F5511" s="30" t="s">
        <v>51</v>
      </c>
      <c r="H5511" s="29" t="str">
        <f>Factor1Name</f>
        <v>Weeding</v>
      </c>
      <c r="I5511" s="30" t="s">
        <v>51</v>
      </c>
      <c r="K5511" s="29" t="str">
        <f>Factor1Name</f>
        <v>Weeding</v>
      </c>
      <c r="L5511" s="30" t="s">
        <v>51</v>
      </c>
    </row>
    <row r="5512" spans="2:12" ht="13" x14ac:dyDescent="0.3">
      <c r="B5512" s="25" t="s">
        <v>14</v>
      </c>
      <c r="C5512" s="26">
        <v>850</v>
      </c>
      <c r="E5512" s="25" t="s">
        <v>14</v>
      </c>
      <c r="F5512" s="26">
        <v>972.8</v>
      </c>
      <c r="H5512" s="25" t="s">
        <v>14</v>
      </c>
      <c r="I5512" s="26">
        <v>1141.5999999999999</v>
      </c>
      <c r="K5512" s="25" t="s">
        <v>14</v>
      </c>
      <c r="L5512" s="26">
        <v>933</v>
      </c>
    </row>
    <row r="5514" spans="2:12" ht="13" x14ac:dyDescent="0.3">
      <c r="B5514" s="27" t="s">
        <v>3</v>
      </c>
      <c r="C5514" s="28">
        <v>2017</v>
      </c>
      <c r="E5514" s="27" t="s">
        <v>3</v>
      </c>
      <c r="F5514" s="28">
        <v>2017</v>
      </c>
      <c r="H5514" s="27" t="s">
        <v>3</v>
      </c>
      <c r="I5514" s="28">
        <v>2017</v>
      </c>
      <c r="K5514" s="27" t="s">
        <v>3</v>
      </c>
      <c r="L5514" s="28">
        <v>2017</v>
      </c>
    </row>
    <row r="5515" spans="2:12" ht="13" x14ac:dyDescent="0.3">
      <c r="B5515" s="29" t="str">
        <f>UnitName</f>
        <v>Plot</v>
      </c>
      <c r="C5515" s="30">
        <v>6</v>
      </c>
      <c r="E5515" s="29" t="str">
        <f>UnitName</f>
        <v>Plot</v>
      </c>
      <c r="F5515" s="30">
        <v>6</v>
      </c>
      <c r="H5515" s="29" t="str">
        <f>UnitName</f>
        <v>Plot</v>
      </c>
      <c r="I5515" s="30">
        <v>6</v>
      </c>
      <c r="K5515" s="29" t="str">
        <f>UnitName</f>
        <v>Plot</v>
      </c>
      <c r="L5515" s="30">
        <v>6</v>
      </c>
    </row>
    <row r="5516" spans="2:12" ht="13" x14ac:dyDescent="0.3">
      <c r="B5516" s="29" t="str">
        <f>BlockName</f>
        <v>Name</v>
      </c>
      <c r="C5516" s="30" t="s">
        <v>56</v>
      </c>
      <c r="E5516" s="29" t="str">
        <f>BlockName</f>
        <v>Name</v>
      </c>
      <c r="F5516" s="30" t="s">
        <v>56</v>
      </c>
      <c r="H5516" s="29" t="str">
        <f>BlockName</f>
        <v>Name</v>
      </c>
      <c r="I5516" s="30" t="s">
        <v>56</v>
      </c>
      <c r="K5516" s="29" t="str">
        <f>BlockName</f>
        <v>Name</v>
      </c>
      <c r="L5516" s="30" t="s">
        <v>56</v>
      </c>
    </row>
    <row r="5517" spans="2:12" ht="13" x14ac:dyDescent="0.3">
      <c r="B5517" s="29" t="str">
        <f>Factor2Name</f>
        <v>Variety</v>
      </c>
      <c r="C5517" s="30" t="s">
        <v>2</v>
      </c>
      <c r="E5517" s="29" t="str">
        <f>Factor2Name</f>
        <v>Variety</v>
      </c>
      <c r="F5517" s="30" t="s">
        <v>2</v>
      </c>
      <c r="H5517" s="29" t="str">
        <f>Factor2Name</f>
        <v>Variety</v>
      </c>
      <c r="I5517" s="30" t="s">
        <v>2</v>
      </c>
      <c r="K5517" s="29" t="str">
        <f>Factor2Name</f>
        <v>Variety</v>
      </c>
      <c r="L5517" s="30" t="s">
        <v>2</v>
      </c>
    </row>
    <row r="5518" spans="2:12" ht="13" x14ac:dyDescent="0.3">
      <c r="B5518" s="29" t="str">
        <f>Factor3Name</f>
        <v>Fertiliser</v>
      </c>
      <c r="C5518" s="30" t="s">
        <v>45</v>
      </c>
      <c r="E5518" s="29" t="str">
        <f>Factor3Name</f>
        <v>Fertiliser</v>
      </c>
      <c r="F5518" s="30" t="s">
        <v>45</v>
      </c>
      <c r="H5518" s="29" t="str">
        <f>Factor3Name</f>
        <v>Fertiliser</v>
      </c>
      <c r="I5518" s="30" t="s">
        <v>45</v>
      </c>
      <c r="K5518" s="29" t="str">
        <f>Factor3Name</f>
        <v>Fertiliser</v>
      </c>
      <c r="L5518" s="30" t="s">
        <v>45</v>
      </c>
    </row>
    <row r="5519" spans="2:12" ht="13" x14ac:dyDescent="0.3">
      <c r="B5519" s="29" t="str">
        <f>Factor1Name</f>
        <v>Weeding</v>
      </c>
      <c r="C5519" s="30" t="s">
        <v>51</v>
      </c>
      <c r="E5519" s="29" t="str">
        <f>Factor1Name</f>
        <v>Weeding</v>
      </c>
      <c r="F5519" s="30" t="s">
        <v>51</v>
      </c>
      <c r="H5519" s="29" t="str">
        <f>Factor1Name</f>
        <v>Weeding</v>
      </c>
      <c r="I5519" s="30" t="s">
        <v>51</v>
      </c>
      <c r="K5519" s="29" t="str">
        <f>Factor1Name</f>
        <v>Weeding</v>
      </c>
      <c r="L5519" s="30" t="s">
        <v>51</v>
      </c>
    </row>
    <row r="5520" spans="2:12" ht="13" x14ac:dyDescent="0.3">
      <c r="B5520" s="25" t="s">
        <v>14</v>
      </c>
      <c r="C5520" s="26">
        <v>916.8</v>
      </c>
      <c r="E5520" s="25" t="s">
        <v>14</v>
      </c>
      <c r="F5520" s="26">
        <v>991.2</v>
      </c>
      <c r="H5520" s="25" t="s">
        <v>14</v>
      </c>
      <c r="I5520" s="26">
        <v>1004.2</v>
      </c>
      <c r="K5520" s="25" t="s">
        <v>14</v>
      </c>
      <c r="L5520" s="26">
        <v>942.7</v>
      </c>
    </row>
    <row r="5522" spans="2:12" ht="13" x14ac:dyDescent="0.3">
      <c r="B5522" s="27" t="s">
        <v>3</v>
      </c>
      <c r="C5522" s="28">
        <v>2017</v>
      </c>
      <c r="E5522" s="27" t="s">
        <v>3</v>
      </c>
      <c r="F5522" s="28">
        <v>2017</v>
      </c>
      <c r="H5522" s="27" t="s">
        <v>3</v>
      </c>
      <c r="I5522" s="28">
        <v>2017</v>
      </c>
      <c r="K5522" s="27" t="s">
        <v>3</v>
      </c>
      <c r="L5522" s="28">
        <v>2017</v>
      </c>
    </row>
    <row r="5523" spans="2:12" ht="13" x14ac:dyDescent="0.3">
      <c r="B5523" s="29" t="str">
        <f>UnitName</f>
        <v>Plot</v>
      </c>
      <c r="C5523" s="30">
        <v>1</v>
      </c>
      <c r="E5523" s="29" t="str">
        <f>UnitName</f>
        <v>Plot</v>
      </c>
      <c r="F5523" s="30">
        <v>1</v>
      </c>
      <c r="H5523" s="29" t="str">
        <f>UnitName</f>
        <v>Plot</v>
      </c>
      <c r="I5523" s="30">
        <v>1</v>
      </c>
      <c r="K5523" s="29" t="str">
        <f>UnitName</f>
        <v>Plot</v>
      </c>
      <c r="L5523" s="30">
        <v>1</v>
      </c>
    </row>
    <row r="5524" spans="2:12" ht="13" x14ac:dyDescent="0.3">
      <c r="B5524" s="29" t="str">
        <f>BlockName</f>
        <v>Name</v>
      </c>
      <c r="C5524" s="30" t="s">
        <v>56</v>
      </c>
      <c r="E5524" s="29" t="str">
        <f>BlockName</f>
        <v>Name</v>
      </c>
      <c r="F5524" s="30" t="s">
        <v>56</v>
      </c>
      <c r="H5524" s="29" t="str">
        <f>BlockName</f>
        <v>Name</v>
      </c>
      <c r="I5524" s="30" t="s">
        <v>56</v>
      </c>
      <c r="K5524" s="29" t="str">
        <f>BlockName</f>
        <v>Name</v>
      </c>
      <c r="L5524" s="30" t="s">
        <v>56</v>
      </c>
    </row>
    <row r="5525" spans="2:12" ht="13" x14ac:dyDescent="0.3">
      <c r="B5525" s="29" t="str">
        <f>Factor2Name</f>
        <v>Variety</v>
      </c>
      <c r="C5525" s="30" t="s">
        <v>2</v>
      </c>
      <c r="E5525" s="29" t="str">
        <f>Factor2Name</f>
        <v>Variety</v>
      </c>
      <c r="F5525" s="30" t="s">
        <v>2</v>
      </c>
      <c r="H5525" s="29" t="str">
        <f>Factor2Name</f>
        <v>Variety</v>
      </c>
      <c r="I5525" s="30" t="s">
        <v>2</v>
      </c>
      <c r="K5525" s="29" t="str">
        <f>Factor2Name</f>
        <v>Variety</v>
      </c>
      <c r="L5525" s="30" t="s">
        <v>2</v>
      </c>
    </row>
    <row r="5526" spans="2:12" ht="13" x14ac:dyDescent="0.3">
      <c r="B5526" s="29" t="str">
        <f>Factor3Name</f>
        <v>Fertiliser</v>
      </c>
      <c r="C5526" s="30" t="s">
        <v>38</v>
      </c>
      <c r="E5526" s="29" t="str">
        <f>Factor3Name</f>
        <v>Fertiliser</v>
      </c>
      <c r="F5526" s="30" t="s">
        <v>38</v>
      </c>
      <c r="H5526" s="29" t="str">
        <f>Factor3Name</f>
        <v>Fertiliser</v>
      </c>
      <c r="I5526" s="30" t="s">
        <v>38</v>
      </c>
      <c r="K5526" s="29" t="str">
        <f>Factor3Name</f>
        <v>Fertiliser</v>
      </c>
      <c r="L5526" s="30" t="s">
        <v>38</v>
      </c>
    </row>
    <row r="5527" spans="2:12" ht="13" x14ac:dyDescent="0.3">
      <c r="B5527" s="29" t="str">
        <f>Factor1Name</f>
        <v>Weeding</v>
      </c>
      <c r="C5527" s="30" t="s">
        <v>51</v>
      </c>
      <c r="E5527" s="29" t="str">
        <f>Factor1Name</f>
        <v>Weeding</v>
      </c>
      <c r="F5527" s="30" t="s">
        <v>51</v>
      </c>
      <c r="H5527" s="29" t="str">
        <f>Factor1Name</f>
        <v>Weeding</v>
      </c>
      <c r="I5527" s="30" t="s">
        <v>51</v>
      </c>
      <c r="K5527" s="29" t="str">
        <f>Factor1Name</f>
        <v>Weeding</v>
      </c>
      <c r="L5527" s="30" t="s">
        <v>51</v>
      </c>
    </row>
    <row r="5528" spans="2:12" ht="13" x14ac:dyDescent="0.3">
      <c r="B5528" s="25" t="s">
        <v>14</v>
      </c>
      <c r="C5528" s="26">
        <v>1130.5999999999999</v>
      </c>
      <c r="E5528" s="25" t="s">
        <v>14</v>
      </c>
      <c r="F5528" s="26">
        <v>922.5</v>
      </c>
      <c r="H5528" s="25" t="s">
        <v>14</v>
      </c>
      <c r="I5528" s="26">
        <v>1146.2</v>
      </c>
      <c r="K5528" s="25" t="s">
        <v>14</v>
      </c>
      <c r="L5528" s="26">
        <v>940.9</v>
      </c>
    </row>
    <row r="5530" spans="2:12" ht="13" x14ac:dyDescent="0.3">
      <c r="B5530" s="27" t="s">
        <v>3</v>
      </c>
      <c r="C5530" s="28">
        <v>2017</v>
      </c>
      <c r="E5530" s="27" t="s">
        <v>3</v>
      </c>
      <c r="F5530" s="28">
        <v>2017</v>
      </c>
      <c r="H5530" s="27" t="s">
        <v>3</v>
      </c>
      <c r="I5530" s="28">
        <v>2017</v>
      </c>
      <c r="K5530" s="27" t="s">
        <v>3</v>
      </c>
      <c r="L5530" s="28">
        <v>2017</v>
      </c>
    </row>
    <row r="5531" spans="2:12" ht="13" x14ac:dyDescent="0.3">
      <c r="B5531" s="29" t="str">
        <f>UnitName</f>
        <v>Plot</v>
      </c>
      <c r="C5531" s="30">
        <v>1</v>
      </c>
      <c r="E5531" s="29" t="str">
        <f>UnitName</f>
        <v>Plot</v>
      </c>
      <c r="F5531" s="30">
        <v>1</v>
      </c>
      <c r="H5531" s="29" t="str">
        <f>UnitName</f>
        <v>Plot</v>
      </c>
      <c r="I5531" s="30">
        <v>1</v>
      </c>
      <c r="K5531" s="29" t="str">
        <f>UnitName</f>
        <v>Plot</v>
      </c>
      <c r="L5531" s="30">
        <v>1</v>
      </c>
    </row>
    <row r="5532" spans="2:12" ht="13" x14ac:dyDescent="0.3">
      <c r="B5532" s="29" t="str">
        <f>BlockName</f>
        <v>Name</v>
      </c>
      <c r="C5532" s="30" t="s">
        <v>56</v>
      </c>
      <c r="E5532" s="29" t="str">
        <f>BlockName</f>
        <v>Name</v>
      </c>
      <c r="F5532" s="30" t="s">
        <v>56</v>
      </c>
      <c r="H5532" s="29" t="str">
        <f>BlockName</f>
        <v>Name</v>
      </c>
      <c r="I5532" s="30" t="s">
        <v>56</v>
      </c>
      <c r="K5532" s="29" t="str">
        <f>BlockName</f>
        <v>Name</v>
      </c>
      <c r="L5532" s="30" t="s">
        <v>56</v>
      </c>
    </row>
    <row r="5533" spans="2:12" ht="13" x14ac:dyDescent="0.3">
      <c r="B5533" s="29" t="str">
        <f>Factor2Name</f>
        <v>Variety</v>
      </c>
      <c r="C5533" s="30" t="s">
        <v>2</v>
      </c>
      <c r="E5533" s="29" t="str">
        <f>Factor2Name</f>
        <v>Variety</v>
      </c>
      <c r="F5533" s="30" t="s">
        <v>2</v>
      </c>
      <c r="H5533" s="29" t="str">
        <f>Factor2Name</f>
        <v>Variety</v>
      </c>
      <c r="I5533" s="30" t="s">
        <v>2</v>
      </c>
      <c r="K5533" s="29" t="str">
        <f>Factor2Name</f>
        <v>Variety</v>
      </c>
      <c r="L5533" s="30" t="s">
        <v>2</v>
      </c>
    </row>
    <row r="5534" spans="2:12" ht="13" x14ac:dyDescent="0.3">
      <c r="B5534" s="29" t="str">
        <f>Factor3Name</f>
        <v>Fertiliser</v>
      </c>
      <c r="C5534" s="30" t="s">
        <v>38</v>
      </c>
      <c r="E5534" s="29" t="str">
        <f>Factor3Name</f>
        <v>Fertiliser</v>
      </c>
      <c r="F5534" s="30" t="s">
        <v>38</v>
      </c>
      <c r="H5534" s="29" t="str">
        <f>Factor3Name</f>
        <v>Fertiliser</v>
      </c>
      <c r="I5534" s="30" t="s">
        <v>38</v>
      </c>
      <c r="K5534" s="29" t="str">
        <f>Factor3Name</f>
        <v>Fertiliser</v>
      </c>
      <c r="L5534" s="30" t="s">
        <v>38</v>
      </c>
    </row>
    <row r="5535" spans="2:12" ht="13" x14ac:dyDescent="0.3">
      <c r="B5535" s="29" t="str">
        <f>Factor1Name</f>
        <v>Weeding</v>
      </c>
      <c r="C5535" s="30" t="s">
        <v>51</v>
      </c>
      <c r="E5535" s="29" t="str">
        <f>Factor1Name</f>
        <v>Weeding</v>
      </c>
      <c r="F5535" s="30" t="s">
        <v>51</v>
      </c>
      <c r="H5535" s="29" t="str">
        <f>Factor1Name</f>
        <v>Weeding</v>
      </c>
      <c r="I5535" s="30" t="s">
        <v>51</v>
      </c>
      <c r="K5535" s="29" t="str">
        <f>Factor1Name</f>
        <v>Weeding</v>
      </c>
      <c r="L5535" s="30" t="s">
        <v>51</v>
      </c>
    </row>
    <row r="5536" spans="2:12" ht="13" x14ac:dyDescent="0.3">
      <c r="B5536" s="25" t="s">
        <v>14</v>
      </c>
      <c r="C5536" s="26">
        <v>997.2</v>
      </c>
      <c r="E5536" s="25" t="s">
        <v>14</v>
      </c>
      <c r="F5536" s="26">
        <v>783.5</v>
      </c>
      <c r="H5536" s="25" t="s">
        <v>14</v>
      </c>
      <c r="I5536" s="26">
        <v>891.8</v>
      </c>
      <c r="K5536" s="25" t="s">
        <v>14</v>
      </c>
      <c r="L5536" s="26">
        <v>867.9</v>
      </c>
    </row>
    <row r="5538" spans="2:12" ht="13" x14ac:dyDescent="0.3">
      <c r="B5538" s="27" t="s">
        <v>3</v>
      </c>
      <c r="C5538" s="28">
        <v>2017</v>
      </c>
      <c r="E5538" s="27" t="s">
        <v>3</v>
      </c>
      <c r="F5538" s="28">
        <v>2017</v>
      </c>
      <c r="H5538" s="27" t="s">
        <v>3</v>
      </c>
      <c r="I5538" s="28">
        <v>2017</v>
      </c>
      <c r="K5538" s="27" t="s">
        <v>3</v>
      </c>
      <c r="L5538" s="28">
        <v>2017</v>
      </c>
    </row>
    <row r="5539" spans="2:12" ht="13" x14ac:dyDescent="0.3">
      <c r="B5539" s="29" t="str">
        <f>UnitName</f>
        <v>Plot</v>
      </c>
      <c r="C5539" s="30">
        <v>1</v>
      </c>
      <c r="E5539" s="29" t="str">
        <f>UnitName</f>
        <v>Plot</v>
      </c>
      <c r="F5539" s="30">
        <v>1</v>
      </c>
      <c r="H5539" s="29" t="str">
        <f>UnitName</f>
        <v>Plot</v>
      </c>
      <c r="I5539" s="30">
        <v>1</v>
      </c>
      <c r="K5539" s="29" t="str">
        <f>UnitName</f>
        <v>Plot</v>
      </c>
      <c r="L5539" s="30">
        <v>1</v>
      </c>
    </row>
    <row r="5540" spans="2:12" ht="13" x14ac:dyDescent="0.3">
      <c r="B5540" s="29" t="str">
        <f>BlockName</f>
        <v>Name</v>
      </c>
      <c r="C5540" s="30" t="s">
        <v>56</v>
      </c>
      <c r="E5540" s="29" t="str">
        <f>BlockName</f>
        <v>Name</v>
      </c>
      <c r="F5540" s="30" t="s">
        <v>56</v>
      </c>
      <c r="H5540" s="29" t="str">
        <f>BlockName</f>
        <v>Name</v>
      </c>
      <c r="I5540" s="30" t="s">
        <v>56</v>
      </c>
      <c r="K5540" s="29" t="str">
        <f>BlockName</f>
        <v>Name</v>
      </c>
      <c r="L5540" s="30" t="s">
        <v>56</v>
      </c>
    </row>
    <row r="5541" spans="2:12" ht="13" x14ac:dyDescent="0.3">
      <c r="B5541" s="29" t="str">
        <f>Factor2Name</f>
        <v>Variety</v>
      </c>
      <c r="C5541" s="30" t="s">
        <v>2</v>
      </c>
      <c r="E5541" s="29" t="str">
        <f>Factor2Name</f>
        <v>Variety</v>
      </c>
      <c r="F5541" s="30" t="s">
        <v>2</v>
      </c>
      <c r="H5541" s="29" t="str">
        <f>Factor2Name</f>
        <v>Variety</v>
      </c>
      <c r="I5541" s="30" t="s">
        <v>2</v>
      </c>
      <c r="K5541" s="29" t="str">
        <f>Factor2Name</f>
        <v>Variety</v>
      </c>
      <c r="L5541" s="30" t="s">
        <v>2</v>
      </c>
    </row>
    <row r="5542" spans="2:12" ht="13" x14ac:dyDescent="0.3">
      <c r="B5542" s="29" t="str">
        <f>Factor3Name</f>
        <v>Fertiliser</v>
      </c>
      <c r="C5542" s="30" t="s">
        <v>38</v>
      </c>
      <c r="E5542" s="29" t="str">
        <f>Factor3Name</f>
        <v>Fertiliser</v>
      </c>
      <c r="F5542" s="30" t="s">
        <v>38</v>
      </c>
      <c r="H5542" s="29" t="str">
        <f>Factor3Name</f>
        <v>Fertiliser</v>
      </c>
      <c r="I5542" s="30" t="s">
        <v>38</v>
      </c>
      <c r="K5542" s="29" t="str">
        <f>Factor3Name</f>
        <v>Fertiliser</v>
      </c>
      <c r="L5542" s="30" t="s">
        <v>38</v>
      </c>
    </row>
    <row r="5543" spans="2:12" ht="13" x14ac:dyDescent="0.3">
      <c r="B5543" s="29" t="str">
        <f>Factor1Name</f>
        <v>Weeding</v>
      </c>
      <c r="C5543" s="30" t="s">
        <v>51</v>
      </c>
      <c r="E5543" s="29" t="str">
        <f>Factor1Name</f>
        <v>Weeding</v>
      </c>
      <c r="F5543" s="30" t="s">
        <v>51</v>
      </c>
      <c r="H5543" s="29" t="str">
        <f>Factor1Name</f>
        <v>Weeding</v>
      </c>
      <c r="I5543" s="30" t="s">
        <v>51</v>
      </c>
      <c r="K5543" s="29" t="str">
        <f>Factor1Name</f>
        <v>Weeding</v>
      </c>
      <c r="L5543" s="30" t="s">
        <v>51</v>
      </c>
    </row>
    <row r="5544" spans="2:12" ht="13" x14ac:dyDescent="0.3">
      <c r="B5544" s="25" t="s">
        <v>14</v>
      </c>
      <c r="C5544" s="26">
        <v>1154.9000000000001</v>
      </c>
      <c r="E5544" s="25" t="s">
        <v>14</v>
      </c>
      <c r="F5544" s="26">
        <v>921.9</v>
      </c>
      <c r="H5544" s="25" t="s">
        <v>14</v>
      </c>
      <c r="I5544" s="26">
        <v>882.9</v>
      </c>
      <c r="K5544" s="25" t="s">
        <v>14</v>
      </c>
      <c r="L5544" s="26">
        <v>1034.5999999999999</v>
      </c>
    </row>
    <row r="5546" spans="2:12" ht="13" x14ac:dyDescent="0.3">
      <c r="B5546" s="27" t="s">
        <v>3</v>
      </c>
      <c r="C5546" s="28">
        <v>2017</v>
      </c>
      <c r="E5546" s="27" t="s">
        <v>3</v>
      </c>
      <c r="F5546" s="28">
        <v>2017</v>
      </c>
      <c r="H5546" s="27" t="s">
        <v>3</v>
      </c>
      <c r="I5546" s="28">
        <v>2017</v>
      </c>
      <c r="K5546" s="27" t="s">
        <v>3</v>
      </c>
      <c r="L5546" s="28">
        <v>2017</v>
      </c>
    </row>
    <row r="5547" spans="2:12" ht="13" x14ac:dyDescent="0.3">
      <c r="B5547" s="29" t="str">
        <f>UnitName</f>
        <v>Plot</v>
      </c>
      <c r="C5547" s="30">
        <v>1</v>
      </c>
      <c r="E5547" s="29" t="str">
        <f>UnitName</f>
        <v>Plot</v>
      </c>
      <c r="F5547" s="30">
        <v>1</v>
      </c>
      <c r="H5547" s="29" t="str">
        <f>UnitName</f>
        <v>Plot</v>
      </c>
      <c r="I5547" s="30">
        <v>1</v>
      </c>
      <c r="K5547" s="29" t="str">
        <f>UnitName</f>
        <v>Plot</v>
      </c>
      <c r="L5547" s="30">
        <v>1</v>
      </c>
    </row>
    <row r="5548" spans="2:12" ht="13" x14ac:dyDescent="0.3">
      <c r="B5548" s="29" t="str">
        <f>BlockName</f>
        <v>Name</v>
      </c>
      <c r="C5548" s="30" t="s">
        <v>56</v>
      </c>
      <c r="E5548" s="29" t="str">
        <f>BlockName</f>
        <v>Name</v>
      </c>
      <c r="F5548" s="30" t="s">
        <v>56</v>
      </c>
      <c r="H5548" s="29" t="str">
        <f>BlockName</f>
        <v>Name</v>
      </c>
      <c r="I5548" s="30" t="s">
        <v>56</v>
      </c>
      <c r="K5548" s="29" t="str">
        <f>BlockName</f>
        <v>Name</v>
      </c>
      <c r="L5548" s="30" t="s">
        <v>56</v>
      </c>
    </row>
    <row r="5549" spans="2:12" ht="13" x14ac:dyDescent="0.3">
      <c r="B5549" s="29" t="str">
        <f>Factor2Name</f>
        <v>Variety</v>
      </c>
      <c r="C5549" s="30" t="s">
        <v>2</v>
      </c>
      <c r="E5549" s="29" t="str">
        <f>Factor2Name</f>
        <v>Variety</v>
      </c>
      <c r="F5549" s="30" t="s">
        <v>2</v>
      </c>
      <c r="H5549" s="29" t="str">
        <f>Factor2Name</f>
        <v>Variety</v>
      </c>
      <c r="I5549" s="30" t="s">
        <v>2</v>
      </c>
      <c r="K5549" s="29" t="str">
        <f>Factor2Name</f>
        <v>Variety</v>
      </c>
      <c r="L5549" s="30" t="s">
        <v>2</v>
      </c>
    </row>
    <row r="5550" spans="2:12" ht="13" x14ac:dyDescent="0.3">
      <c r="B5550" s="29" t="str">
        <f>Factor3Name</f>
        <v>Fertiliser</v>
      </c>
      <c r="C5550" s="30" t="s">
        <v>38</v>
      </c>
      <c r="E5550" s="29" t="str">
        <f>Factor3Name</f>
        <v>Fertiliser</v>
      </c>
      <c r="F5550" s="30" t="s">
        <v>38</v>
      </c>
      <c r="H5550" s="29" t="str">
        <f>Factor3Name</f>
        <v>Fertiliser</v>
      </c>
      <c r="I5550" s="30" t="s">
        <v>38</v>
      </c>
      <c r="K5550" s="29" t="str">
        <f>Factor3Name</f>
        <v>Fertiliser</v>
      </c>
      <c r="L5550" s="30" t="s">
        <v>38</v>
      </c>
    </row>
    <row r="5551" spans="2:12" ht="13" x14ac:dyDescent="0.3">
      <c r="B5551" s="29" t="str">
        <f>Factor1Name</f>
        <v>Weeding</v>
      </c>
      <c r="C5551" s="30" t="s">
        <v>51</v>
      </c>
      <c r="E5551" s="29" t="str">
        <f>Factor1Name</f>
        <v>Weeding</v>
      </c>
      <c r="F5551" s="30" t="s">
        <v>51</v>
      </c>
      <c r="H5551" s="29" t="str">
        <f>Factor1Name</f>
        <v>Weeding</v>
      </c>
      <c r="I5551" s="30" t="s">
        <v>51</v>
      </c>
      <c r="K5551" s="29" t="str">
        <f>Factor1Name</f>
        <v>Weeding</v>
      </c>
      <c r="L5551" s="30" t="s">
        <v>51</v>
      </c>
    </row>
    <row r="5552" spans="2:12" ht="13" x14ac:dyDescent="0.3">
      <c r="B5552" s="25" t="s">
        <v>14</v>
      </c>
      <c r="C5552" s="26">
        <v>875.6</v>
      </c>
      <c r="E5552" s="25" t="s">
        <v>14</v>
      </c>
      <c r="F5552" s="26">
        <v>1021.7</v>
      </c>
      <c r="H5552" s="25" t="s">
        <v>14</v>
      </c>
      <c r="I5552" s="26">
        <v>1039.8</v>
      </c>
      <c r="K5552" s="25" t="s">
        <v>14</v>
      </c>
      <c r="L5552" s="26">
        <v>965.9</v>
      </c>
    </row>
    <row r="5554" spans="2:12" ht="13" x14ac:dyDescent="0.3">
      <c r="B5554" s="27" t="s">
        <v>3</v>
      </c>
      <c r="C5554" s="28">
        <v>2017</v>
      </c>
      <c r="E5554" s="27" t="s">
        <v>3</v>
      </c>
      <c r="F5554" s="28">
        <v>2017</v>
      </c>
      <c r="H5554" s="27" t="s">
        <v>3</v>
      </c>
      <c r="I5554" s="28">
        <v>2017</v>
      </c>
      <c r="K5554" s="27" t="s">
        <v>3</v>
      </c>
      <c r="L5554" s="28">
        <v>2017</v>
      </c>
    </row>
    <row r="5555" spans="2:12" ht="13" x14ac:dyDescent="0.3">
      <c r="B5555" s="29" t="str">
        <f>UnitName</f>
        <v>Plot</v>
      </c>
      <c r="C5555" s="30">
        <v>1</v>
      </c>
      <c r="E5555" s="29" t="str">
        <f>UnitName</f>
        <v>Plot</v>
      </c>
      <c r="F5555" s="30">
        <v>1</v>
      </c>
      <c r="H5555" s="29" t="str">
        <f>UnitName</f>
        <v>Plot</v>
      </c>
      <c r="I5555" s="30">
        <v>1</v>
      </c>
      <c r="K5555" s="29" t="str">
        <f>UnitName</f>
        <v>Plot</v>
      </c>
      <c r="L5555" s="30">
        <v>1</v>
      </c>
    </row>
    <row r="5556" spans="2:12" ht="13" x14ac:dyDescent="0.3">
      <c r="B5556" s="29" t="str">
        <f>BlockName</f>
        <v>Name</v>
      </c>
      <c r="C5556" s="30" t="s">
        <v>56</v>
      </c>
      <c r="E5556" s="29" t="str">
        <f>BlockName</f>
        <v>Name</v>
      </c>
      <c r="F5556" s="30" t="s">
        <v>56</v>
      </c>
      <c r="H5556" s="29" t="str">
        <f>BlockName</f>
        <v>Name</v>
      </c>
      <c r="I5556" s="30" t="s">
        <v>56</v>
      </c>
      <c r="K5556" s="29" t="str">
        <f>BlockName</f>
        <v>Name</v>
      </c>
      <c r="L5556" s="30" t="s">
        <v>56</v>
      </c>
    </row>
    <row r="5557" spans="2:12" ht="13" x14ac:dyDescent="0.3">
      <c r="B5557" s="29" t="str">
        <f>Factor2Name</f>
        <v>Variety</v>
      </c>
      <c r="C5557" s="30" t="s">
        <v>2</v>
      </c>
      <c r="E5557" s="29" t="str">
        <f>Factor2Name</f>
        <v>Variety</v>
      </c>
      <c r="F5557" s="30" t="s">
        <v>2</v>
      </c>
      <c r="H5557" s="29" t="str">
        <f>Factor2Name</f>
        <v>Variety</v>
      </c>
      <c r="I5557" s="30" t="s">
        <v>2</v>
      </c>
      <c r="K5557" s="29" t="str">
        <f>Factor2Name</f>
        <v>Variety</v>
      </c>
      <c r="L5557" s="30" t="s">
        <v>2</v>
      </c>
    </row>
    <row r="5558" spans="2:12" ht="13" x14ac:dyDescent="0.3">
      <c r="B5558" s="29" t="str">
        <f>Factor3Name</f>
        <v>Fertiliser</v>
      </c>
      <c r="C5558" s="30" t="s">
        <v>38</v>
      </c>
      <c r="E5558" s="29" t="str">
        <f>Factor3Name</f>
        <v>Fertiliser</v>
      </c>
      <c r="F5558" s="30" t="s">
        <v>38</v>
      </c>
      <c r="H5558" s="29" t="str">
        <f>Factor3Name</f>
        <v>Fertiliser</v>
      </c>
      <c r="I5558" s="30" t="s">
        <v>38</v>
      </c>
      <c r="K5558" s="29" t="str">
        <f>Factor3Name</f>
        <v>Fertiliser</v>
      </c>
      <c r="L5558" s="30" t="s">
        <v>38</v>
      </c>
    </row>
    <row r="5559" spans="2:12" ht="13" x14ac:dyDescent="0.3">
      <c r="B5559" s="29" t="str">
        <f>Factor1Name</f>
        <v>Weeding</v>
      </c>
      <c r="C5559" s="30" t="s">
        <v>51</v>
      </c>
      <c r="E5559" s="29" t="str">
        <f>Factor1Name</f>
        <v>Weeding</v>
      </c>
      <c r="F5559" s="30" t="s">
        <v>51</v>
      </c>
      <c r="H5559" s="29" t="str">
        <f>Factor1Name</f>
        <v>Weeding</v>
      </c>
      <c r="I5559" s="30" t="s">
        <v>51</v>
      </c>
      <c r="K5559" s="29" t="str">
        <f>Factor1Name</f>
        <v>Weeding</v>
      </c>
      <c r="L5559" s="30" t="s">
        <v>51</v>
      </c>
    </row>
    <row r="5560" spans="2:12" ht="13" x14ac:dyDescent="0.3">
      <c r="B5560" s="25" t="s">
        <v>14</v>
      </c>
      <c r="C5560" s="26">
        <v>901.8</v>
      </c>
      <c r="E5560" s="25" t="s">
        <v>14</v>
      </c>
      <c r="F5560" s="26">
        <v>1137.9000000000001</v>
      </c>
      <c r="H5560" s="25" t="s">
        <v>14</v>
      </c>
      <c r="I5560" s="26">
        <v>978.8</v>
      </c>
      <c r="K5560" s="25" t="s">
        <v>14</v>
      </c>
      <c r="L5560" s="26">
        <v>856.6</v>
      </c>
    </row>
    <row r="5562" spans="2:12" ht="13" x14ac:dyDescent="0.3">
      <c r="B5562" s="27" t="s">
        <v>3</v>
      </c>
      <c r="C5562" s="28">
        <v>2017</v>
      </c>
      <c r="E5562" s="27" t="s">
        <v>3</v>
      </c>
      <c r="F5562" s="28">
        <v>2017</v>
      </c>
      <c r="H5562" s="27" t="s">
        <v>3</v>
      </c>
      <c r="I5562" s="28">
        <v>2017</v>
      </c>
      <c r="K5562" s="27" t="s">
        <v>3</v>
      </c>
      <c r="L5562" s="28">
        <v>2017</v>
      </c>
    </row>
    <row r="5563" spans="2:12" ht="13" x14ac:dyDescent="0.3">
      <c r="B5563" s="29" t="str">
        <f>UnitName</f>
        <v>Plot</v>
      </c>
      <c r="C5563" s="30">
        <v>2</v>
      </c>
      <c r="E5563" s="29" t="str">
        <f>UnitName</f>
        <v>Plot</v>
      </c>
      <c r="F5563" s="30">
        <v>2</v>
      </c>
      <c r="H5563" s="29" t="str">
        <f>UnitName</f>
        <v>Plot</v>
      </c>
      <c r="I5563" s="30">
        <v>2</v>
      </c>
      <c r="K5563" s="29" t="str">
        <f>UnitName</f>
        <v>Plot</v>
      </c>
      <c r="L5563" s="30">
        <v>2</v>
      </c>
    </row>
    <row r="5564" spans="2:12" ht="13" x14ac:dyDescent="0.3">
      <c r="B5564" s="29" t="str">
        <f>BlockName</f>
        <v>Name</v>
      </c>
      <c r="C5564" s="30" t="s">
        <v>56</v>
      </c>
      <c r="E5564" s="29" t="str">
        <f>BlockName</f>
        <v>Name</v>
      </c>
      <c r="F5564" s="30" t="s">
        <v>56</v>
      </c>
      <c r="H5564" s="29" t="str">
        <f>BlockName</f>
        <v>Name</v>
      </c>
      <c r="I5564" s="30" t="s">
        <v>56</v>
      </c>
      <c r="K5564" s="29" t="str">
        <f>BlockName</f>
        <v>Name</v>
      </c>
      <c r="L5564" s="30" t="s">
        <v>56</v>
      </c>
    </row>
    <row r="5565" spans="2:12" ht="13" x14ac:dyDescent="0.3">
      <c r="B5565" s="29" t="str">
        <f>Factor2Name</f>
        <v>Variety</v>
      </c>
      <c r="C5565" s="30" t="s">
        <v>2</v>
      </c>
      <c r="E5565" s="29" t="str">
        <f>Factor2Name</f>
        <v>Variety</v>
      </c>
      <c r="F5565" s="30" t="s">
        <v>2</v>
      </c>
      <c r="H5565" s="29" t="str">
        <f>Factor2Name</f>
        <v>Variety</v>
      </c>
      <c r="I5565" s="30" t="s">
        <v>2</v>
      </c>
      <c r="K5565" s="29" t="str">
        <f>Factor2Name</f>
        <v>Variety</v>
      </c>
      <c r="L5565" s="30" t="s">
        <v>2</v>
      </c>
    </row>
    <row r="5566" spans="2:12" ht="13" x14ac:dyDescent="0.3">
      <c r="B5566" s="29" t="str">
        <f>Factor3Name</f>
        <v>Fertiliser</v>
      </c>
      <c r="C5566" s="30" t="s">
        <v>38</v>
      </c>
      <c r="E5566" s="29" t="str">
        <f>Factor3Name</f>
        <v>Fertiliser</v>
      </c>
      <c r="F5566" s="30" t="s">
        <v>38</v>
      </c>
      <c r="H5566" s="29" t="str">
        <f>Factor3Name</f>
        <v>Fertiliser</v>
      </c>
      <c r="I5566" s="30" t="s">
        <v>38</v>
      </c>
      <c r="K5566" s="29" t="str">
        <f>Factor3Name</f>
        <v>Fertiliser</v>
      </c>
      <c r="L5566" s="30" t="s">
        <v>38</v>
      </c>
    </row>
    <row r="5567" spans="2:12" ht="13" x14ac:dyDescent="0.3">
      <c r="B5567" s="29" t="str">
        <f>Factor1Name</f>
        <v>Weeding</v>
      </c>
      <c r="C5567" s="30" t="s">
        <v>51</v>
      </c>
      <c r="E5567" s="29" t="str">
        <f>Factor1Name</f>
        <v>Weeding</v>
      </c>
      <c r="F5567" s="30" t="s">
        <v>51</v>
      </c>
      <c r="H5567" s="29" t="str">
        <f>Factor1Name</f>
        <v>Weeding</v>
      </c>
      <c r="I5567" s="30" t="s">
        <v>51</v>
      </c>
      <c r="K5567" s="29" t="str">
        <f>Factor1Name</f>
        <v>Weeding</v>
      </c>
      <c r="L5567" s="30" t="s">
        <v>51</v>
      </c>
    </row>
    <row r="5568" spans="2:12" ht="13" x14ac:dyDescent="0.3">
      <c r="B5568" s="25" t="s">
        <v>14</v>
      </c>
      <c r="C5568" s="26">
        <v>949</v>
      </c>
      <c r="E5568" s="25" t="s">
        <v>14</v>
      </c>
      <c r="F5568" s="26">
        <v>1148.4000000000001</v>
      </c>
      <c r="H5568" s="25" t="s">
        <v>14</v>
      </c>
      <c r="I5568" s="26">
        <v>947.4</v>
      </c>
      <c r="K5568" s="25" t="s">
        <v>14</v>
      </c>
      <c r="L5568" s="26">
        <v>1124</v>
      </c>
    </row>
    <row r="5570" spans="2:12" ht="13" x14ac:dyDescent="0.3">
      <c r="B5570" s="27" t="s">
        <v>3</v>
      </c>
      <c r="C5570" s="28">
        <v>2017</v>
      </c>
      <c r="E5570" s="27" t="s">
        <v>3</v>
      </c>
      <c r="F5570" s="28">
        <v>2017</v>
      </c>
      <c r="H5570" s="27" t="s">
        <v>3</v>
      </c>
      <c r="I5570" s="28">
        <v>2017</v>
      </c>
      <c r="K5570" s="27" t="s">
        <v>3</v>
      </c>
      <c r="L5570" s="28">
        <v>2017</v>
      </c>
    </row>
    <row r="5571" spans="2:12" ht="13" x14ac:dyDescent="0.3">
      <c r="B5571" s="29" t="str">
        <f>UnitName</f>
        <v>Plot</v>
      </c>
      <c r="C5571" s="30">
        <v>2</v>
      </c>
      <c r="E5571" s="29" t="str">
        <f>UnitName</f>
        <v>Plot</v>
      </c>
      <c r="F5571" s="30">
        <v>2</v>
      </c>
      <c r="H5571" s="29" t="str">
        <f>UnitName</f>
        <v>Plot</v>
      </c>
      <c r="I5571" s="30">
        <v>2</v>
      </c>
      <c r="K5571" s="29" t="str">
        <f>UnitName</f>
        <v>Plot</v>
      </c>
      <c r="L5571" s="30">
        <v>2</v>
      </c>
    </row>
    <row r="5572" spans="2:12" ht="13" x14ac:dyDescent="0.3">
      <c r="B5572" s="29" t="str">
        <f>BlockName</f>
        <v>Name</v>
      </c>
      <c r="C5572" s="30" t="s">
        <v>56</v>
      </c>
      <c r="E5572" s="29" t="str">
        <f>BlockName</f>
        <v>Name</v>
      </c>
      <c r="F5572" s="30" t="s">
        <v>56</v>
      </c>
      <c r="H5572" s="29" t="str">
        <f>BlockName</f>
        <v>Name</v>
      </c>
      <c r="I5572" s="30" t="s">
        <v>56</v>
      </c>
      <c r="K5572" s="29" t="str">
        <f>BlockName</f>
        <v>Name</v>
      </c>
      <c r="L5572" s="30" t="s">
        <v>56</v>
      </c>
    </row>
    <row r="5573" spans="2:12" ht="13" x14ac:dyDescent="0.3">
      <c r="B5573" s="29" t="str">
        <f>Factor2Name</f>
        <v>Variety</v>
      </c>
      <c r="C5573" s="30" t="s">
        <v>2</v>
      </c>
      <c r="E5573" s="29" t="str">
        <f>Factor2Name</f>
        <v>Variety</v>
      </c>
      <c r="F5573" s="30" t="s">
        <v>2</v>
      </c>
      <c r="H5573" s="29" t="str">
        <f>Factor2Name</f>
        <v>Variety</v>
      </c>
      <c r="I5573" s="30" t="s">
        <v>2</v>
      </c>
      <c r="K5573" s="29" t="str">
        <f>Factor2Name</f>
        <v>Variety</v>
      </c>
      <c r="L5573" s="30" t="s">
        <v>2</v>
      </c>
    </row>
    <row r="5574" spans="2:12" ht="13" x14ac:dyDescent="0.3">
      <c r="B5574" s="29" t="str">
        <f>Factor3Name</f>
        <v>Fertiliser</v>
      </c>
      <c r="C5574" s="30" t="s">
        <v>38</v>
      </c>
      <c r="E5574" s="29" t="str">
        <f>Factor3Name</f>
        <v>Fertiliser</v>
      </c>
      <c r="F5574" s="30" t="s">
        <v>38</v>
      </c>
      <c r="H5574" s="29" t="str">
        <f>Factor3Name</f>
        <v>Fertiliser</v>
      </c>
      <c r="I5574" s="30" t="s">
        <v>38</v>
      </c>
      <c r="K5574" s="29" t="str">
        <f>Factor3Name</f>
        <v>Fertiliser</v>
      </c>
      <c r="L5574" s="30" t="s">
        <v>38</v>
      </c>
    </row>
    <row r="5575" spans="2:12" ht="13" x14ac:dyDescent="0.3">
      <c r="B5575" s="29" t="str">
        <f>Factor1Name</f>
        <v>Weeding</v>
      </c>
      <c r="C5575" s="30" t="s">
        <v>51</v>
      </c>
      <c r="E5575" s="29" t="str">
        <f>Factor1Name</f>
        <v>Weeding</v>
      </c>
      <c r="F5575" s="30" t="s">
        <v>51</v>
      </c>
      <c r="H5575" s="29" t="str">
        <f>Factor1Name</f>
        <v>Weeding</v>
      </c>
      <c r="I5575" s="30" t="s">
        <v>51</v>
      </c>
      <c r="K5575" s="29" t="str">
        <f>Factor1Name</f>
        <v>Weeding</v>
      </c>
      <c r="L5575" s="30" t="s">
        <v>51</v>
      </c>
    </row>
    <row r="5576" spans="2:12" ht="13" x14ac:dyDescent="0.3">
      <c r="B5576" s="25" t="s">
        <v>14</v>
      </c>
      <c r="C5576" s="26">
        <v>1054.3</v>
      </c>
      <c r="E5576" s="25" t="s">
        <v>14</v>
      </c>
      <c r="F5576" s="26">
        <v>980</v>
      </c>
      <c r="H5576" s="25" t="s">
        <v>14</v>
      </c>
      <c r="I5576" s="26">
        <v>1268.0999999999999</v>
      </c>
      <c r="K5576" s="25" t="s">
        <v>14</v>
      </c>
      <c r="L5576" s="26">
        <v>1013.2</v>
      </c>
    </row>
    <row r="5578" spans="2:12" ht="13" x14ac:dyDescent="0.3">
      <c r="B5578" s="27" t="s">
        <v>3</v>
      </c>
      <c r="C5578" s="28">
        <v>2017</v>
      </c>
      <c r="E5578" s="27" t="s">
        <v>3</v>
      </c>
      <c r="F5578" s="28">
        <v>2017</v>
      </c>
      <c r="H5578" s="27" t="s">
        <v>3</v>
      </c>
      <c r="I5578" s="28">
        <v>2017</v>
      </c>
      <c r="K5578" s="27" t="s">
        <v>3</v>
      </c>
      <c r="L5578" s="28">
        <v>2017</v>
      </c>
    </row>
    <row r="5579" spans="2:12" ht="13" x14ac:dyDescent="0.3">
      <c r="B5579" s="29" t="str">
        <f>UnitName</f>
        <v>Plot</v>
      </c>
      <c r="C5579" s="30">
        <v>2</v>
      </c>
      <c r="E5579" s="29" t="str">
        <f>UnitName</f>
        <v>Plot</v>
      </c>
      <c r="F5579" s="30">
        <v>2</v>
      </c>
      <c r="H5579" s="29" t="str">
        <f>UnitName</f>
        <v>Plot</v>
      </c>
      <c r="I5579" s="30">
        <v>2</v>
      </c>
      <c r="K5579" s="29" t="str">
        <f>UnitName</f>
        <v>Plot</v>
      </c>
      <c r="L5579" s="30">
        <v>2</v>
      </c>
    </row>
    <row r="5580" spans="2:12" ht="13" x14ac:dyDescent="0.3">
      <c r="B5580" s="29" t="str">
        <f>BlockName</f>
        <v>Name</v>
      </c>
      <c r="C5580" s="30" t="s">
        <v>56</v>
      </c>
      <c r="E5580" s="29" t="str">
        <f>BlockName</f>
        <v>Name</v>
      </c>
      <c r="F5580" s="30" t="s">
        <v>56</v>
      </c>
      <c r="H5580" s="29" t="str">
        <f>BlockName</f>
        <v>Name</v>
      </c>
      <c r="I5580" s="30" t="s">
        <v>56</v>
      </c>
      <c r="K5580" s="29" t="str">
        <f>BlockName</f>
        <v>Name</v>
      </c>
      <c r="L5580" s="30" t="s">
        <v>56</v>
      </c>
    </row>
    <row r="5581" spans="2:12" ht="13" x14ac:dyDescent="0.3">
      <c r="B5581" s="29" t="str">
        <f>Factor2Name</f>
        <v>Variety</v>
      </c>
      <c r="C5581" s="30" t="s">
        <v>2</v>
      </c>
      <c r="E5581" s="29" t="str">
        <f>Factor2Name</f>
        <v>Variety</v>
      </c>
      <c r="F5581" s="30" t="s">
        <v>2</v>
      </c>
      <c r="H5581" s="29" t="str">
        <f>Factor2Name</f>
        <v>Variety</v>
      </c>
      <c r="I5581" s="30" t="s">
        <v>2</v>
      </c>
      <c r="K5581" s="29" t="str">
        <f>Factor2Name</f>
        <v>Variety</v>
      </c>
      <c r="L5581" s="30" t="s">
        <v>2</v>
      </c>
    </row>
    <row r="5582" spans="2:12" ht="13" x14ac:dyDescent="0.3">
      <c r="B5582" s="29" t="str">
        <f>Factor3Name</f>
        <v>Fertiliser</v>
      </c>
      <c r="C5582" s="30" t="s">
        <v>38</v>
      </c>
      <c r="E5582" s="29" t="str">
        <f>Factor3Name</f>
        <v>Fertiliser</v>
      </c>
      <c r="F5582" s="30" t="s">
        <v>38</v>
      </c>
      <c r="H5582" s="29" t="str">
        <f>Factor3Name</f>
        <v>Fertiliser</v>
      </c>
      <c r="I5582" s="30" t="s">
        <v>38</v>
      </c>
      <c r="K5582" s="29" t="str">
        <f>Factor3Name</f>
        <v>Fertiliser</v>
      </c>
      <c r="L5582" s="30" t="s">
        <v>38</v>
      </c>
    </row>
    <row r="5583" spans="2:12" ht="13" x14ac:dyDescent="0.3">
      <c r="B5583" s="29" t="str">
        <f>Factor1Name</f>
        <v>Weeding</v>
      </c>
      <c r="C5583" s="30" t="s">
        <v>51</v>
      </c>
      <c r="E5583" s="29" t="str">
        <f>Factor1Name</f>
        <v>Weeding</v>
      </c>
      <c r="F5583" s="30" t="s">
        <v>51</v>
      </c>
      <c r="H5583" s="29" t="str">
        <f>Factor1Name</f>
        <v>Weeding</v>
      </c>
      <c r="I5583" s="30" t="s">
        <v>51</v>
      </c>
      <c r="K5583" s="29" t="str">
        <f>Factor1Name</f>
        <v>Weeding</v>
      </c>
      <c r="L5583" s="30" t="s">
        <v>51</v>
      </c>
    </row>
    <row r="5584" spans="2:12" ht="13" x14ac:dyDescent="0.3">
      <c r="B5584" s="25" t="s">
        <v>14</v>
      </c>
      <c r="C5584" s="26">
        <v>1059.0999999999999</v>
      </c>
      <c r="E5584" s="25" t="s">
        <v>14</v>
      </c>
      <c r="F5584" s="26">
        <v>1034.0999999999999</v>
      </c>
      <c r="H5584" s="25" t="s">
        <v>14</v>
      </c>
      <c r="I5584" s="26">
        <v>1093.7</v>
      </c>
      <c r="K5584" s="25" t="s">
        <v>14</v>
      </c>
      <c r="L5584" s="26">
        <v>1136.5</v>
      </c>
    </row>
    <row r="5586" spans="2:12" ht="13" x14ac:dyDescent="0.3">
      <c r="B5586" s="27" t="s">
        <v>3</v>
      </c>
      <c r="C5586" s="28">
        <v>2017</v>
      </c>
      <c r="E5586" s="27" t="s">
        <v>3</v>
      </c>
      <c r="F5586" s="28">
        <v>2017</v>
      </c>
      <c r="H5586" s="27" t="s">
        <v>3</v>
      </c>
      <c r="I5586" s="28">
        <v>2017</v>
      </c>
      <c r="K5586" s="27" t="s">
        <v>3</v>
      </c>
      <c r="L5586" s="28">
        <v>2017</v>
      </c>
    </row>
    <row r="5587" spans="2:12" ht="13" x14ac:dyDescent="0.3">
      <c r="B5587" s="29" t="str">
        <f>UnitName</f>
        <v>Plot</v>
      </c>
      <c r="C5587" s="30">
        <v>2</v>
      </c>
      <c r="E5587" s="29" t="str">
        <f>UnitName</f>
        <v>Plot</v>
      </c>
      <c r="F5587" s="30">
        <v>2</v>
      </c>
      <c r="H5587" s="29" t="str">
        <f>UnitName</f>
        <v>Plot</v>
      </c>
      <c r="I5587" s="30">
        <v>2</v>
      </c>
      <c r="K5587" s="29" t="str">
        <f>UnitName</f>
        <v>Plot</v>
      </c>
      <c r="L5587" s="30">
        <v>2</v>
      </c>
    </row>
    <row r="5588" spans="2:12" ht="13" x14ac:dyDescent="0.3">
      <c r="B5588" s="29" t="str">
        <f>BlockName</f>
        <v>Name</v>
      </c>
      <c r="C5588" s="30" t="s">
        <v>56</v>
      </c>
      <c r="E5588" s="29" t="str">
        <f>BlockName</f>
        <v>Name</v>
      </c>
      <c r="F5588" s="30" t="s">
        <v>56</v>
      </c>
      <c r="H5588" s="29" t="str">
        <f>BlockName</f>
        <v>Name</v>
      </c>
      <c r="I5588" s="30" t="s">
        <v>56</v>
      </c>
      <c r="K5588" s="29" t="str">
        <f>BlockName</f>
        <v>Name</v>
      </c>
      <c r="L5588" s="30" t="s">
        <v>56</v>
      </c>
    </row>
    <row r="5589" spans="2:12" ht="13" x14ac:dyDescent="0.3">
      <c r="B5589" s="29" t="str">
        <f>Factor2Name</f>
        <v>Variety</v>
      </c>
      <c r="C5589" s="30" t="s">
        <v>2</v>
      </c>
      <c r="E5589" s="29" t="str">
        <f>Factor2Name</f>
        <v>Variety</v>
      </c>
      <c r="F5589" s="30" t="s">
        <v>2</v>
      </c>
      <c r="H5589" s="29" t="str">
        <f>Factor2Name</f>
        <v>Variety</v>
      </c>
      <c r="I5589" s="30" t="s">
        <v>2</v>
      </c>
      <c r="K5589" s="29" t="str">
        <f>Factor2Name</f>
        <v>Variety</v>
      </c>
      <c r="L5589" s="30" t="s">
        <v>2</v>
      </c>
    </row>
    <row r="5590" spans="2:12" ht="13" x14ac:dyDescent="0.3">
      <c r="B5590" s="29" t="str">
        <f>Factor3Name</f>
        <v>Fertiliser</v>
      </c>
      <c r="C5590" s="30" t="s">
        <v>38</v>
      </c>
      <c r="E5590" s="29" t="str">
        <f>Factor3Name</f>
        <v>Fertiliser</v>
      </c>
      <c r="F5590" s="30" t="s">
        <v>38</v>
      </c>
      <c r="H5590" s="29" t="str">
        <f>Factor3Name</f>
        <v>Fertiliser</v>
      </c>
      <c r="I5590" s="30" t="s">
        <v>38</v>
      </c>
      <c r="K5590" s="29" t="str">
        <f>Factor3Name</f>
        <v>Fertiliser</v>
      </c>
      <c r="L5590" s="30" t="s">
        <v>38</v>
      </c>
    </row>
    <row r="5591" spans="2:12" ht="13" x14ac:dyDescent="0.3">
      <c r="B5591" s="29" t="str">
        <f>Factor1Name</f>
        <v>Weeding</v>
      </c>
      <c r="C5591" s="30" t="s">
        <v>51</v>
      </c>
      <c r="E5591" s="29" t="str">
        <f>Factor1Name</f>
        <v>Weeding</v>
      </c>
      <c r="F5591" s="30" t="s">
        <v>51</v>
      </c>
      <c r="H5591" s="29" t="str">
        <f>Factor1Name</f>
        <v>Weeding</v>
      </c>
      <c r="I5591" s="30" t="s">
        <v>51</v>
      </c>
      <c r="K5591" s="29" t="str">
        <f>Factor1Name</f>
        <v>Weeding</v>
      </c>
      <c r="L5591" s="30" t="s">
        <v>51</v>
      </c>
    </row>
    <row r="5592" spans="2:12" ht="13" x14ac:dyDescent="0.3">
      <c r="B5592" s="25" t="s">
        <v>14</v>
      </c>
      <c r="C5592" s="26">
        <v>959.3</v>
      </c>
      <c r="E5592" s="25" t="s">
        <v>14</v>
      </c>
      <c r="F5592" s="26">
        <v>1137.5999999999999</v>
      </c>
      <c r="H5592" s="25" t="s">
        <v>14</v>
      </c>
      <c r="I5592" s="26">
        <v>1087.4000000000001</v>
      </c>
      <c r="K5592" s="25" t="s">
        <v>14</v>
      </c>
      <c r="L5592" s="26">
        <v>1059</v>
      </c>
    </row>
    <row r="5594" spans="2:12" ht="13" x14ac:dyDescent="0.3">
      <c r="B5594" s="27" t="s">
        <v>3</v>
      </c>
      <c r="C5594" s="28">
        <v>2017</v>
      </c>
      <c r="E5594" s="27" t="s">
        <v>3</v>
      </c>
      <c r="F5594" s="28">
        <v>2017</v>
      </c>
      <c r="H5594" s="27" t="s">
        <v>3</v>
      </c>
      <c r="I5594" s="28">
        <v>2017</v>
      </c>
      <c r="K5594" s="27" t="s">
        <v>3</v>
      </c>
      <c r="L5594" s="28">
        <v>2017</v>
      </c>
    </row>
    <row r="5595" spans="2:12" ht="13" x14ac:dyDescent="0.3">
      <c r="B5595" s="29" t="str">
        <f>UnitName</f>
        <v>Plot</v>
      </c>
      <c r="C5595" s="30">
        <v>2</v>
      </c>
      <c r="E5595" s="29" t="str">
        <f>UnitName</f>
        <v>Plot</v>
      </c>
      <c r="F5595" s="30">
        <v>2</v>
      </c>
      <c r="H5595" s="29" t="str">
        <f>UnitName</f>
        <v>Plot</v>
      </c>
      <c r="I5595" s="30">
        <v>2</v>
      </c>
      <c r="K5595" s="29" t="str">
        <f>UnitName</f>
        <v>Plot</v>
      </c>
      <c r="L5595" s="30">
        <v>2</v>
      </c>
    </row>
    <row r="5596" spans="2:12" ht="13" x14ac:dyDescent="0.3">
      <c r="B5596" s="29" t="str">
        <f>BlockName</f>
        <v>Name</v>
      </c>
      <c r="C5596" s="30" t="s">
        <v>56</v>
      </c>
      <c r="E5596" s="29" t="str">
        <f>BlockName</f>
        <v>Name</v>
      </c>
      <c r="F5596" s="30" t="s">
        <v>56</v>
      </c>
      <c r="H5596" s="29" t="str">
        <f>BlockName</f>
        <v>Name</v>
      </c>
      <c r="I5596" s="30" t="s">
        <v>56</v>
      </c>
      <c r="K5596" s="29" t="str">
        <f>BlockName</f>
        <v>Name</v>
      </c>
      <c r="L5596" s="30" t="s">
        <v>56</v>
      </c>
    </row>
    <row r="5597" spans="2:12" ht="13" x14ac:dyDescent="0.3">
      <c r="B5597" s="29" t="str">
        <f>Factor2Name</f>
        <v>Variety</v>
      </c>
      <c r="C5597" s="30" t="s">
        <v>2</v>
      </c>
      <c r="E5597" s="29" t="str">
        <f>Factor2Name</f>
        <v>Variety</v>
      </c>
      <c r="F5597" s="30" t="s">
        <v>2</v>
      </c>
      <c r="H5597" s="29" t="str">
        <f>Factor2Name</f>
        <v>Variety</v>
      </c>
      <c r="I5597" s="30" t="s">
        <v>2</v>
      </c>
      <c r="K5597" s="29" t="str">
        <f>Factor2Name</f>
        <v>Variety</v>
      </c>
      <c r="L5597" s="30" t="s">
        <v>2</v>
      </c>
    </row>
    <row r="5598" spans="2:12" ht="13" x14ac:dyDescent="0.3">
      <c r="B5598" s="29" t="str">
        <f>Factor3Name</f>
        <v>Fertiliser</v>
      </c>
      <c r="C5598" s="30" t="s">
        <v>38</v>
      </c>
      <c r="E5598" s="29" t="str">
        <f>Factor3Name</f>
        <v>Fertiliser</v>
      </c>
      <c r="F5598" s="30" t="s">
        <v>38</v>
      </c>
      <c r="H5598" s="29" t="str">
        <f>Factor3Name</f>
        <v>Fertiliser</v>
      </c>
      <c r="I5598" s="30" t="s">
        <v>38</v>
      </c>
      <c r="K5598" s="29" t="str">
        <f>Factor3Name</f>
        <v>Fertiliser</v>
      </c>
      <c r="L5598" s="30" t="s">
        <v>38</v>
      </c>
    </row>
    <row r="5599" spans="2:12" ht="13" x14ac:dyDescent="0.3">
      <c r="B5599" s="29" t="str">
        <f>Factor1Name</f>
        <v>Weeding</v>
      </c>
      <c r="C5599" s="30" t="s">
        <v>51</v>
      </c>
      <c r="E5599" s="29" t="str">
        <f>Factor1Name</f>
        <v>Weeding</v>
      </c>
      <c r="F5599" s="30" t="s">
        <v>51</v>
      </c>
      <c r="H5599" s="29" t="str">
        <f>Factor1Name</f>
        <v>Weeding</v>
      </c>
      <c r="I5599" s="30" t="s">
        <v>51</v>
      </c>
      <c r="K5599" s="29" t="str">
        <f>Factor1Name</f>
        <v>Weeding</v>
      </c>
      <c r="L5599" s="30" t="s">
        <v>51</v>
      </c>
    </row>
    <row r="5600" spans="2:12" ht="13" x14ac:dyDescent="0.3">
      <c r="B5600" s="25" t="s">
        <v>14</v>
      </c>
      <c r="C5600" s="26">
        <v>1122.5</v>
      </c>
      <c r="E5600" s="25" t="s">
        <v>14</v>
      </c>
      <c r="F5600" s="26">
        <v>1026.3</v>
      </c>
      <c r="H5600" s="25" t="s">
        <v>14</v>
      </c>
      <c r="I5600" s="26">
        <v>703.3</v>
      </c>
      <c r="K5600" s="25" t="s">
        <v>14</v>
      </c>
      <c r="L5600" s="26">
        <v>1032.3</v>
      </c>
    </row>
    <row r="5602" spans="2:12" ht="13" x14ac:dyDescent="0.3">
      <c r="B5602" s="27" t="s">
        <v>3</v>
      </c>
      <c r="C5602" s="28">
        <v>2017</v>
      </c>
      <c r="E5602" s="27" t="s">
        <v>3</v>
      </c>
      <c r="F5602" s="28">
        <v>2017</v>
      </c>
      <c r="H5602" s="27" t="s">
        <v>3</v>
      </c>
      <c r="I5602" s="28">
        <v>2017</v>
      </c>
      <c r="K5602" s="27" t="s">
        <v>3</v>
      </c>
      <c r="L5602" s="28">
        <v>2017</v>
      </c>
    </row>
    <row r="5603" spans="2:12" ht="13" x14ac:dyDescent="0.3">
      <c r="B5603" s="29" t="str">
        <f>UnitName</f>
        <v>Plot</v>
      </c>
      <c r="C5603" s="30">
        <v>3</v>
      </c>
      <c r="E5603" s="29" t="str">
        <f>UnitName</f>
        <v>Plot</v>
      </c>
      <c r="F5603" s="30">
        <v>3</v>
      </c>
      <c r="H5603" s="29" t="str">
        <f>UnitName</f>
        <v>Plot</v>
      </c>
      <c r="I5603" s="30">
        <v>3</v>
      </c>
      <c r="K5603" s="29" t="str">
        <f>UnitName</f>
        <v>Plot</v>
      </c>
      <c r="L5603" s="30">
        <v>3</v>
      </c>
    </row>
    <row r="5604" spans="2:12" ht="13" x14ac:dyDescent="0.3">
      <c r="B5604" s="29" t="str">
        <f>BlockName</f>
        <v>Name</v>
      </c>
      <c r="C5604" s="30" t="s">
        <v>56</v>
      </c>
      <c r="E5604" s="29" t="str">
        <f>BlockName</f>
        <v>Name</v>
      </c>
      <c r="F5604" s="30" t="s">
        <v>56</v>
      </c>
      <c r="H5604" s="29" t="str">
        <f>BlockName</f>
        <v>Name</v>
      </c>
      <c r="I5604" s="30" t="s">
        <v>56</v>
      </c>
      <c r="K5604" s="29" t="str">
        <f>BlockName</f>
        <v>Name</v>
      </c>
      <c r="L5604" s="30" t="s">
        <v>56</v>
      </c>
    </row>
    <row r="5605" spans="2:12" ht="13" x14ac:dyDescent="0.3">
      <c r="B5605" s="29" t="str">
        <f>Factor2Name</f>
        <v>Variety</v>
      </c>
      <c r="C5605" s="30" t="s">
        <v>2</v>
      </c>
      <c r="E5605" s="29" t="str">
        <f>Factor2Name</f>
        <v>Variety</v>
      </c>
      <c r="F5605" s="30" t="s">
        <v>2</v>
      </c>
      <c r="H5605" s="29" t="str">
        <f>Factor2Name</f>
        <v>Variety</v>
      </c>
      <c r="I5605" s="30" t="s">
        <v>2</v>
      </c>
      <c r="K5605" s="29" t="str">
        <f>Factor2Name</f>
        <v>Variety</v>
      </c>
      <c r="L5605" s="30" t="s">
        <v>2</v>
      </c>
    </row>
    <row r="5606" spans="2:12" ht="13" x14ac:dyDescent="0.3">
      <c r="B5606" s="29" t="str">
        <f>Factor3Name</f>
        <v>Fertiliser</v>
      </c>
      <c r="C5606" s="30" t="s">
        <v>38</v>
      </c>
      <c r="E5606" s="29" t="str">
        <f>Factor3Name</f>
        <v>Fertiliser</v>
      </c>
      <c r="F5606" s="30" t="s">
        <v>38</v>
      </c>
      <c r="H5606" s="29" t="str">
        <f>Factor3Name</f>
        <v>Fertiliser</v>
      </c>
      <c r="I5606" s="30" t="s">
        <v>38</v>
      </c>
      <c r="K5606" s="29" t="str">
        <f>Factor3Name</f>
        <v>Fertiliser</v>
      </c>
      <c r="L5606" s="30" t="s">
        <v>38</v>
      </c>
    </row>
    <row r="5607" spans="2:12" ht="13" x14ac:dyDescent="0.3">
      <c r="B5607" s="29" t="str">
        <f>Factor1Name</f>
        <v>Weeding</v>
      </c>
      <c r="C5607" s="30" t="s">
        <v>51</v>
      </c>
      <c r="E5607" s="29" t="str">
        <f>Factor1Name</f>
        <v>Weeding</v>
      </c>
      <c r="F5607" s="30" t="s">
        <v>51</v>
      </c>
      <c r="H5607" s="29" t="str">
        <f>Factor1Name</f>
        <v>Weeding</v>
      </c>
      <c r="I5607" s="30" t="s">
        <v>51</v>
      </c>
      <c r="K5607" s="29" t="str">
        <f>Factor1Name</f>
        <v>Weeding</v>
      </c>
      <c r="L5607" s="30" t="s">
        <v>51</v>
      </c>
    </row>
    <row r="5608" spans="2:12" ht="13" x14ac:dyDescent="0.3">
      <c r="B5608" s="25" t="s">
        <v>14</v>
      </c>
      <c r="C5608" s="26">
        <v>1208.9000000000001</v>
      </c>
      <c r="E5608" s="25" t="s">
        <v>14</v>
      </c>
      <c r="F5608" s="26">
        <v>901.8</v>
      </c>
      <c r="H5608" s="25" t="s">
        <v>14</v>
      </c>
      <c r="I5608" s="26">
        <v>850.7</v>
      </c>
      <c r="K5608" s="25" t="s">
        <v>14</v>
      </c>
      <c r="L5608" s="26">
        <v>986.1</v>
      </c>
    </row>
    <row r="5610" spans="2:12" ht="13" x14ac:dyDescent="0.3">
      <c r="B5610" s="27" t="s">
        <v>3</v>
      </c>
      <c r="C5610" s="28">
        <v>2017</v>
      </c>
      <c r="E5610" s="27" t="s">
        <v>3</v>
      </c>
      <c r="F5610" s="28">
        <v>2017</v>
      </c>
      <c r="H5610" s="27" t="s">
        <v>3</v>
      </c>
      <c r="I5610" s="28">
        <v>2017</v>
      </c>
      <c r="K5610" s="27" t="s">
        <v>3</v>
      </c>
      <c r="L5610" s="28">
        <v>2017</v>
      </c>
    </row>
    <row r="5611" spans="2:12" ht="13" x14ac:dyDescent="0.3">
      <c r="B5611" s="29" t="str">
        <f>UnitName</f>
        <v>Plot</v>
      </c>
      <c r="C5611" s="30">
        <v>3</v>
      </c>
      <c r="E5611" s="29" t="str">
        <f>UnitName</f>
        <v>Plot</v>
      </c>
      <c r="F5611" s="30">
        <v>3</v>
      </c>
      <c r="H5611" s="29" t="str">
        <f>UnitName</f>
        <v>Plot</v>
      </c>
      <c r="I5611" s="30">
        <v>3</v>
      </c>
      <c r="K5611" s="29" t="str">
        <f>UnitName</f>
        <v>Plot</v>
      </c>
      <c r="L5611" s="30">
        <v>3</v>
      </c>
    </row>
    <row r="5612" spans="2:12" ht="13" x14ac:dyDescent="0.3">
      <c r="B5612" s="29" t="str">
        <f>BlockName</f>
        <v>Name</v>
      </c>
      <c r="C5612" s="30" t="s">
        <v>56</v>
      </c>
      <c r="E5612" s="29" t="str">
        <f>BlockName</f>
        <v>Name</v>
      </c>
      <c r="F5612" s="30" t="s">
        <v>56</v>
      </c>
      <c r="H5612" s="29" t="str">
        <f>BlockName</f>
        <v>Name</v>
      </c>
      <c r="I5612" s="30" t="s">
        <v>56</v>
      </c>
      <c r="K5612" s="29" t="str">
        <f>BlockName</f>
        <v>Name</v>
      </c>
      <c r="L5612" s="30" t="s">
        <v>56</v>
      </c>
    </row>
    <row r="5613" spans="2:12" ht="13" x14ac:dyDescent="0.3">
      <c r="B5613" s="29" t="str">
        <f>Factor2Name</f>
        <v>Variety</v>
      </c>
      <c r="C5613" s="30" t="s">
        <v>2</v>
      </c>
      <c r="E5613" s="29" t="str">
        <f>Factor2Name</f>
        <v>Variety</v>
      </c>
      <c r="F5613" s="30" t="s">
        <v>2</v>
      </c>
      <c r="H5613" s="29" t="str">
        <f>Factor2Name</f>
        <v>Variety</v>
      </c>
      <c r="I5613" s="30" t="s">
        <v>2</v>
      </c>
      <c r="K5613" s="29" t="str">
        <f>Factor2Name</f>
        <v>Variety</v>
      </c>
      <c r="L5613" s="30" t="s">
        <v>2</v>
      </c>
    </row>
    <row r="5614" spans="2:12" ht="13" x14ac:dyDescent="0.3">
      <c r="B5614" s="29" t="str">
        <f>Factor3Name</f>
        <v>Fertiliser</v>
      </c>
      <c r="C5614" s="30" t="s">
        <v>38</v>
      </c>
      <c r="E5614" s="29" t="str">
        <f>Factor3Name</f>
        <v>Fertiliser</v>
      </c>
      <c r="F5614" s="30" t="s">
        <v>38</v>
      </c>
      <c r="H5614" s="29" t="str">
        <f>Factor3Name</f>
        <v>Fertiliser</v>
      </c>
      <c r="I5614" s="30" t="s">
        <v>38</v>
      </c>
      <c r="K5614" s="29" t="str">
        <f>Factor3Name</f>
        <v>Fertiliser</v>
      </c>
      <c r="L5614" s="30" t="s">
        <v>38</v>
      </c>
    </row>
    <row r="5615" spans="2:12" ht="13" x14ac:dyDescent="0.3">
      <c r="B5615" s="29" t="str">
        <f>Factor1Name</f>
        <v>Weeding</v>
      </c>
      <c r="C5615" s="30" t="s">
        <v>51</v>
      </c>
      <c r="E5615" s="29" t="str">
        <f>Factor1Name</f>
        <v>Weeding</v>
      </c>
      <c r="F5615" s="30" t="s">
        <v>51</v>
      </c>
      <c r="H5615" s="29" t="str">
        <f>Factor1Name</f>
        <v>Weeding</v>
      </c>
      <c r="I5615" s="30" t="s">
        <v>51</v>
      </c>
      <c r="K5615" s="29" t="str">
        <f>Factor1Name</f>
        <v>Weeding</v>
      </c>
      <c r="L5615" s="30" t="s">
        <v>51</v>
      </c>
    </row>
    <row r="5616" spans="2:12" ht="13" x14ac:dyDescent="0.3">
      <c r="B5616" s="25" t="s">
        <v>14</v>
      </c>
      <c r="C5616" s="26">
        <v>1060.2</v>
      </c>
      <c r="E5616" s="25" t="s">
        <v>14</v>
      </c>
      <c r="F5616" s="26">
        <v>1020.2</v>
      </c>
      <c r="H5616" s="25" t="s">
        <v>14</v>
      </c>
      <c r="I5616" s="26">
        <v>877.9</v>
      </c>
      <c r="K5616" s="25" t="s">
        <v>14</v>
      </c>
      <c r="L5616" s="26">
        <v>1046.5999999999999</v>
      </c>
    </row>
    <row r="5618" spans="2:12" ht="13" x14ac:dyDescent="0.3">
      <c r="B5618" s="27" t="s">
        <v>3</v>
      </c>
      <c r="C5618" s="28">
        <v>2017</v>
      </c>
      <c r="E5618" s="27" t="s">
        <v>3</v>
      </c>
      <c r="F5618" s="28">
        <v>2017</v>
      </c>
      <c r="H5618" s="27" t="s">
        <v>3</v>
      </c>
      <c r="I5618" s="28">
        <v>2017</v>
      </c>
      <c r="K5618" s="27" t="s">
        <v>3</v>
      </c>
      <c r="L5618" s="28">
        <v>2017</v>
      </c>
    </row>
    <row r="5619" spans="2:12" ht="13" x14ac:dyDescent="0.3">
      <c r="B5619" s="29" t="str">
        <f>UnitName</f>
        <v>Plot</v>
      </c>
      <c r="C5619" s="30">
        <v>3</v>
      </c>
      <c r="E5619" s="29" t="str">
        <f>UnitName</f>
        <v>Plot</v>
      </c>
      <c r="F5619" s="30">
        <v>3</v>
      </c>
      <c r="H5619" s="29" t="str">
        <f>UnitName</f>
        <v>Plot</v>
      </c>
      <c r="I5619" s="30">
        <v>3</v>
      </c>
      <c r="K5619" s="29" t="str">
        <f>UnitName</f>
        <v>Plot</v>
      </c>
      <c r="L5619" s="30">
        <v>3</v>
      </c>
    </row>
    <row r="5620" spans="2:12" ht="13" x14ac:dyDescent="0.3">
      <c r="B5620" s="29" t="str">
        <f>BlockName</f>
        <v>Name</v>
      </c>
      <c r="C5620" s="30" t="s">
        <v>56</v>
      </c>
      <c r="E5620" s="29" t="str">
        <f>BlockName</f>
        <v>Name</v>
      </c>
      <c r="F5620" s="30" t="s">
        <v>56</v>
      </c>
      <c r="H5620" s="29" t="str">
        <f>BlockName</f>
        <v>Name</v>
      </c>
      <c r="I5620" s="30" t="s">
        <v>56</v>
      </c>
      <c r="K5620" s="29" t="str">
        <f>BlockName</f>
        <v>Name</v>
      </c>
      <c r="L5620" s="30" t="s">
        <v>56</v>
      </c>
    </row>
    <row r="5621" spans="2:12" ht="13" x14ac:dyDescent="0.3">
      <c r="B5621" s="29" t="str">
        <f>Factor2Name</f>
        <v>Variety</v>
      </c>
      <c r="C5621" s="30" t="s">
        <v>2</v>
      </c>
      <c r="E5621" s="29" t="str">
        <f>Factor2Name</f>
        <v>Variety</v>
      </c>
      <c r="F5621" s="30" t="s">
        <v>2</v>
      </c>
      <c r="H5621" s="29" t="str">
        <f>Factor2Name</f>
        <v>Variety</v>
      </c>
      <c r="I5621" s="30" t="s">
        <v>2</v>
      </c>
      <c r="K5621" s="29" t="str">
        <f>Factor2Name</f>
        <v>Variety</v>
      </c>
      <c r="L5621" s="30" t="s">
        <v>2</v>
      </c>
    </row>
    <row r="5622" spans="2:12" ht="13" x14ac:dyDescent="0.3">
      <c r="B5622" s="29" t="str">
        <f>Factor3Name</f>
        <v>Fertiliser</v>
      </c>
      <c r="C5622" s="30" t="s">
        <v>38</v>
      </c>
      <c r="E5622" s="29" t="str">
        <f>Factor3Name</f>
        <v>Fertiliser</v>
      </c>
      <c r="F5622" s="30" t="s">
        <v>38</v>
      </c>
      <c r="H5622" s="29" t="str">
        <f>Factor3Name</f>
        <v>Fertiliser</v>
      </c>
      <c r="I5622" s="30" t="s">
        <v>38</v>
      </c>
      <c r="K5622" s="29" t="str">
        <f>Factor3Name</f>
        <v>Fertiliser</v>
      </c>
      <c r="L5622" s="30" t="s">
        <v>38</v>
      </c>
    </row>
    <row r="5623" spans="2:12" ht="13" x14ac:dyDescent="0.3">
      <c r="B5623" s="29" t="str">
        <f>Factor1Name</f>
        <v>Weeding</v>
      </c>
      <c r="C5623" s="30" t="s">
        <v>51</v>
      </c>
      <c r="E5623" s="29" t="str">
        <f>Factor1Name</f>
        <v>Weeding</v>
      </c>
      <c r="F5623" s="30" t="s">
        <v>51</v>
      </c>
      <c r="H5623" s="29" t="str">
        <f>Factor1Name</f>
        <v>Weeding</v>
      </c>
      <c r="I5623" s="30" t="s">
        <v>51</v>
      </c>
      <c r="K5623" s="29" t="str">
        <f>Factor1Name</f>
        <v>Weeding</v>
      </c>
      <c r="L5623" s="30" t="s">
        <v>51</v>
      </c>
    </row>
    <row r="5624" spans="2:12" ht="13" x14ac:dyDescent="0.3">
      <c r="B5624" s="25" t="s">
        <v>14</v>
      </c>
      <c r="C5624" s="26">
        <v>908.1</v>
      </c>
      <c r="E5624" s="25" t="s">
        <v>14</v>
      </c>
      <c r="F5624" s="26">
        <v>724.5</v>
      </c>
      <c r="H5624" s="25" t="s">
        <v>14</v>
      </c>
      <c r="I5624" s="26">
        <v>1067.9000000000001</v>
      </c>
      <c r="K5624" s="25" t="s">
        <v>14</v>
      </c>
      <c r="L5624" s="26">
        <v>942.7</v>
      </c>
    </row>
    <row r="5626" spans="2:12" ht="13" x14ac:dyDescent="0.3">
      <c r="B5626" s="27" t="s">
        <v>3</v>
      </c>
      <c r="C5626" s="28">
        <v>2017</v>
      </c>
      <c r="E5626" s="27" t="s">
        <v>3</v>
      </c>
      <c r="F5626" s="28">
        <v>2017</v>
      </c>
      <c r="H5626" s="27" t="s">
        <v>3</v>
      </c>
      <c r="I5626" s="28">
        <v>2017</v>
      </c>
      <c r="K5626" s="27" t="s">
        <v>3</v>
      </c>
      <c r="L5626" s="28">
        <v>2017</v>
      </c>
    </row>
    <row r="5627" spans="2:12" ht="13" x14ac:dyDescent="0.3">
      <c r="B5627" s="29" t="str">
        <f>UnitName</f>
        <v>Plot</v>
      </c>
      <c r="C5627" s="30">
        <v>3</v>
      </c>
      <c r="E5627" s="29" t="str">
        <f>UnitName</f>
        <v>Plot</v>
      </c>
      <c r="F5627" s="30">
        <v>3</v>
      </c>
      <c r="H5627" s="29" t="str">
        <f>UnitName</f>
        <v>Plot</v>
      </c>
      <c r="I5627" s="30">
        <v>3</v>
      </c>
      <c r="K5627" s="29" t="str">
        <f>UnitName</f>
        <v>Plot</v>
      </c>
      <c r="L5627" s="30">
        <v>3</v>
      </c>
    </row>
    <row r="5628" spans="2:12" ht="13" x14ac:dyDescent="0.3">
      <c r="B5628" s="29" t="str">
        <f>BlockName</f>
        <v>Name</v>
      </c>
      <c r="C5628" s="30" t="s">
        <v>56</v>
      </c>
      <c r="E5628" s="29" t="str">
        <f>BlockName</f>
        <v>Name</v>
      </c>
      <c r="F5628" s="30" t="s">
        <v>56</v>
      </c>
      <c r="H5628" s="29" t="str">
        <f>BlockName</f>
        <v>Name</v>
      </c>
      <c r="I5628" s="30" t="s">
        <v>56</v>
      </c>
      <c r="K5628" s="29" t="str">
        <f>BlockName</f>
        <v>Name</v>
      </c>
      <c r="L5628" s="30" t="s">
        <v>56</v>
      </c>
    </row>
    <row r="5629" spans="2:12" ht="13" x14ac:dyDescent="0.3">
      <c r="B5629" s="29" t="str">
        <f>Factor2Name</f>
        <v>Variety</v>
      </c>
      <c r="C5629" s="30" t="s">
        <v>2</v>
      </c>
      <c r="E5629" s="29" t="str">
        <f>Factor2Name</f>
        <v>Variety</v>
      </c>
      <c r="F5629" s="30" t="s">
        <v>2</v>
      </c>
      <c r="H5629" s="29" t="str">
        <f>Factor2Name</f>
        <v>Variety</v>
      </c>
      <c r="I5629" s="30" t="s">
        <v>2</v>
      </c>
      <c r="K5629" s="29" t="str">
        <f>Factor2Name</f>
        <v>Variety</v>
      </c>
      <c r="L5629" s="30" t="s">
        <v>2</v>
      </c>
    </row>
    <row r="5630" spans="2:12" ht="13" x14ac:dyDescent="0.3">
      <c r="B5630" s="29" t="str">
        <f>Factor3Name</f>
        <v>Fertiliser</v>
      </c>
      <c r="C5630" s="30" t="s">
        <v>38</v>
      </c>
      <c r="E5630" s="29" t="str">
        <f>Factor3Name</f>
        <v>Fertiliser</v>
      </c>
      <c r="F5630" s="30" t="s">
        <v>38</v>
      </c>
      <c r="H5630" s="29" t="str">
        <f>Factor3Name</f>
        <v>Fertiliser</v>
      </c>
      <c r="I5630" s="30" t="s">
        <v>38</v>
      </c>
      <c r="K5630" s="29" t="str">
        <f>Factor3Name</f>
        <v>Fertiliser</v>
      </c>
      <c r="L5630" s="30" t="s">
        <v>38</v>
      </c>
    </row>
    <row r="5631" spans="2:12" ht="13" x14ac:dyDescent="0.3">
      <c r="B5631" s="29" t="str">
        <f>Factor1Name</f>
        <v>Weeding</v>
      </c>
      <c r="C5631" s="30" t="s">
        <v>51</v>
      </c>
      <c r="E5631" s="29" t="str">
        <f>Factor1Name</f>
        <v>Weeding</v>
      </c>
      <c r="F5631" s="30" t="s">
        <v>51</v>
      </c>
      <c r="H5631" s="29" t="str">
        <f>Factor1Name</f>
        <v>Weeding</v>
      </c>
      <c r="I5631" s="30" t="s">
        <v>51</v>
      </c>
      <c r="K5631" s="29" t="str">
        <f>Factor1Name</f>
        <v>Weeding</v>
      </c>
      <c r="L5631" s="30" t="s">
        <v>51</v>
      </c>
    </row>
    <row r="5632" spans="2:12" ht="13" x14ac:dyDescent="0.3">
      <c r="B5632" s="25" t="s">
        <v>14</v>
      </c>
      <c r="C5632" s="26">
        <v>829.2</v>
      </c>
      <c r="E5632" s="25" t="s">
        <v>14</v>
      </c>
      <c r="F5632" s="26">
        <v>1033.3</v>
      </c>
      <c r="H5632" s="25" t="s">
        <v>14</v>
      </c>
      <c r="I5632" s="26">
        <v>988.3</v>
      </c>
      <c r="K5632" s="25" t="s">
        <v>14</v>
      </c>
      <c r="L5632" s="26">
        <v>1045.3</v>
      </c>
    </row>
    <row r="5634" spans="2:12" ht="13" x14ac:dyDescent="0.3">
      <c r="B5634" s="27" t="s">
        <v>3</v>
      </c>
      <c r="C5634" s="28">
        <v>2017</v>
      </c>
      <c r="E5634" s="27" t="s">
        <v>3</v>
      </c>
      <c r="F5634" s="28">
        <v>2017</v>
      </c>
      <c r="H5634" s="27" t="s">
        <v>3</v>
      </c>
      <c r="I5634" s="28">
        <v>2017</v>
      </c>
      <c r="K5634" s="27" t="s">
        <v>3</v>
      </c>
      <c r="L5634" s="28">
        <v>2017</v>
      </c>
    </row>
    <row r="5635" spans="2:12" ht="13" x14ac:dyDescent="0.3">
      <c r="B5635" s="29" t="str">
        <f>UnitName</f>
        <v>Plot</v>
      </c>
      <c r="C5635" s="30">
        <v>3</v>
      </c>
      <c r="E5635" s="29" t="str">
        <f>UnitName</f>
        <v>Plot</v>
      </c>
      <c r="F5635" s="30">
        <v>3</v>
      </c>
      <c r="H5635" s="29" t="str">
        <f>UnitName</f>
        <v>Plot</v>
      </c>
      <c r="I5635" s="30">
        <v>3</v>
      </c>
      <c r="K5635" s="29" t="str">
        <f>UnitName</f>
        <v>Plot</v>
      </c>
      <c r="L5635" s="30">
        <v>3</v>
      </c>
    </row>
    <row r="5636" spans="2:12" ht="13" x14ac:dyDescent="0.3">
      <c r="B5636" s="29" t="str">
        <f>BlockName</f>
        <v>Name</v>
      </c>
      <c r="C5636" s="30" t="s">
        <v>56</v>
      </c>
      <c r="E5636" s="29" t="str">
        <f>BlockName</f>
        <v>Name</v>
      </c>
      <c r="F5636" s="30" t="s">
        <v>56</v>
      </c>
      <c r="H5636" s="29" t="str">
        <f>BlockName</f>
        <v>Name</v>
      </c>
      <c r="I5636" s="30" t="s">
        <v>56</v>
      </c>
      <c r="K5636" s="29" t="str">
        <f>BlockName</f>
        <v>Name</v>
      </c>
      <c r="L5636" s="30" t="s">
        <v>56</v>
      </c>
    </row>
    <row r="5637" spans="2:12" ht="13" x14ac:dyDescent="0.3">
      <c r="B5637" s="29" t="str">
        <f>Factor2Name</f>
        <v>Variety</v>
      </c>
      <c r="C5637" s="30" t="s">
        <v>2</v>
      </c>
      <c r="E5637" s="29" t="str">
        <f>Factor2Name</f>
        <v>Variety</v>
      </c>
      <c r="F5637" s="30" t="s">
        <v>2</v>
      </c>
      <c r="H5637" s="29" t="str">
        <f>Factor2Name</f>
        <v>Variety</v>
      </c>
      <c r="I5637" s="30" t="s">
        <v>2</v>
      </c>
      <c r="K5637" s="29" t="str">
        <f>Factor2Name</f>
        <v>Variety</v>
      </c>
      <c r="L5637" s="30" t="s">
        <v>2</v>
      </c>
    </row>
    <row r="5638" spans="2:12" ht="13" x14ac:dyDescent="0.3">
      <c r="B5638" s="29" t="str">
        <f>Factor3Name</f>
        <v>Fertiliser</v>
      </c>
      <c r="C5638" s="30" t="s">
        <v>38</v>
      </c>
      <c r="E5638" s="29" t="str">
        <f>Factor3Name</f>
        <v>Fertiliser</v>
      </c>
      <c r="F5638" s="30" t="s">
        <v>38</v>
      </c>
      <c r="H5638" s="29" t="str">
        <f>Factor3Name</f>
        <v>Fertiliser</v>
      </c>
      <c r="I5638" s="30" t="s">
        <v>38</v>
      </c>
      <c r="K5638" s="29" t="str">
        <f>Factor3Name</f>
        <v>Fertiliser</v>
      </c>
      <c r="L5638" s="30" t="s">
        <v>38</v>
      </c>
    </row>
    <row r="5639" spans="2:12" ht="13" x14ac:dyDescent="0.3">
      <c r="B5639" s="29" t="str">
        <f>Factor1Name</f>
        <v>Weeding</v>
      </c>
      <c r="C5639" s="30" t="s">
        <v>51</v>
      </c>
      <c r="E5639" s="29" t="str">
        <f>Factor1Name</f>
        <v>Weeding</v>
      </c>
      <c r="F5639" s="30" t="s">
        <v>51</v>
      </c>
      <c r="H5639" s="29" t="str">
        <f>Factor1Name</f>
        <v>Weeding</v>
      </c>
      <c r="I5639" s="30" t="s">
        <v>51</v>
      </c>
      <c r="K5639" s="29" t="str">
        <f>Factor1Name</f>
        <v>Weeding</v>
      </c>
      <c r="L5639" s="30" t="s">
        <v>51</v>
      </c>
    </row>
    <row r="5640" spans="2:12" ht="13" x14ac:dyDescent="0.3">
      <c r="B5640" s="25" t="s">
        <v>14</v>
      </c>
      <c r="C5640" s="26">
        <v>1032.5999999999999</v>
      </c>
      <c r="E5640" s="25" t="s">
        <v>14</v>
      </c>
      <c r="F5640" s="26">
        <v>1105.4000000000001</v>
      </c>
      <c r="H5640" s="25" t="s">
        <v>14</v>
      </c>
      <c r="I5640" s="26">
        <v>874.4</v>
      </c>
      <c r="K5640" s="25" t="s">
        <v>14</v>
      </c>
      <c r="L5640" s="26">
        <v>730.3</v>
      </c>
    </row>
    <row r="5642" spans="2:12" ht="13" x14ac:dyDescent="0.3">
      <c r="B5642" s="27" t="s">
        <v>3</v>
      </c>
      <c r="C5642" s="28">
        <v>2017</v>
      </c>
      <c r="E5642" s="27" t="s">
        <v>3</v>
      </c>
      <c r="F5642" s="28">
        <v>2017</v>
      </c>
      <c r="H5642" s="27" t="s">
        <v>3</v>
      </c>
      <c r="I5642" s="28">
        <v>2017</v>
      </c>
      <c r="K5642" s="27" t="s">
        <v>3</v>
      </c>
      <c r="L5642" s="28">
        <v>2017</v>
      </c>
    </row>
    <row r="5643" spans="2:12" ht="13" x14ac:dyDescent="0.3">
      <c r="B5643" s="29" t="str">
        <f>UnitName</f>
        <v>Plot</v>
      </c>
      <c r="C5643" s="30">
        <v>4</v>
      </c>
      <c r="E5643" s="29" t="str">
        <f>UnitName</f>
        <v>Plot</v>
      </c>
      <c r="F5643" s="30">
        <v>4</v>
      </c>
      <c r="H5643" s="29" t="str">
        <f>UnitName</f>
        <v>Plot</v>
      </c>
      <c r="I5643" s="30">
        <v>4</v>
      </c>
      <c r="K5643" s="29" t="str">
        <f>UnitName</f>
        <v>Plot</v>
      </c>
      <c r="L5643" s="30">
        <v>4</v>
      </c>
    </row>
    <row r="5644" spans="2:12" ht="13" x14ac:dyDescent="0.3">
      <c r="B5644" s="29" t="str">
        <f>BlockName</f>
        <v>Name</v>
      </c>
      <c r="C5644" s="30" t="s">
        <v>56</v>
      </c>
      <c r="E5644" s="29" t="str">
        <f>BlockName</f>
        <v>Name</v>
      </c>
      <c r="F5644" s="30" t="s">
        <v>56</v>
      </c>
      <c r="H5644" s="29" t="str">
        <f>BlockName</f>
        <v>Name</v>
      </c>
      <c r="I5644" s="30" t="s">
        <v>56</v>
      </c>
      <c r="K5644" s="29" t="str">
        <f>BlockName</f>
        <v>Name</v>
      </c>
      <c r="L5644" s="30" t="s">
        <v>56</v>
      </c>
    </row>
    <row r="5645" spans="2:12" ht="13" x14ac:dyDescent="0.3">
      <c r="B5645" s="29" t="str">
        <f>Factor2Name</f>
        <v>Variety</v>
      </c>
      <c r="C5645" s="30" t="s">
        <v>2</v>
      </c>
      <c r="E5645" s="29" t="str">
        <f>Factor2Name</f>
        <v>Variety</v>
      </c>
      <c r="F5645" s="30" t="s">
        <v>2</v>
      </c>
      <c r="H5645" s="29" t="str">
        <f>Factor2Name</f>
        <v>Variety</v>
      </c>
      <c r="I5645" s="30" t="s">
        <v>2</v>
      </c>
      <c r="K5645" s="29" t="str">
        <f>Factor2Name</f>
        <v>Variety</v>
      </c>
      <c r="L5645" s="30" t="s">
        <v>2</v>
      </c>
    </row>
    <row r="5646" spans="2:12" ht="13" x14ac:dyDescent="0.3">
      <c r="B5646" s="29" t="str">
        <f>Factor3Name</f>
        <v>Fertiliser</v>
      </c>
      <c r="C5646" s="30" t="s">
        <v>38</v>
      </c>
      <c r="E5646" s="29" t="str">
        <f>Factor3Name</f>
        <v>Fertiliser</v>
      </c>
      <c r="F5646" s="30" t="s">
        <v>38</v>
      </c>
      <c r="H5646" s="29" t="str">
        <f>Factor3Name</f>
        <v>Fertiliser</v>
      </c>
      <c r="I5646" s="30" t="s">
        <v>38</v>
      </c>
      <c r="K5646" s="29" t="str">
        <f>Factor3Name</f>
        <v>Fertiliser</v>
      </c>
      <c r="L5646" s="30" t="s">
        <v>38</v>
      </c>
    </row>
    <row r="5647" spans="2:12" ht="13" x14ac:dyDescent="0.3">
      <c r="B5647" s="29" t="str">
        <f>Factor1Name</f>
        <v>Weeding</v>
      </c>
      <c r="C5647" s="30" t="s">
        <v>51</v>
      </c>
      <c r="E5647" s="29" t="str">
        <f>Factor1Name</f>
        <v>Weeding</v>
      </c>
      <c r="F5647" s="30" t="s">
        <v>51</v>
      </c>
      <c r="H5647" s="29" t="str">
        <f>Factor1Name</f>
        <v>Weeding</v>
      </c>
      <c r="I5647" s="30" t="s">
        <v>51</v>
      </c>
      <c r="K5647" s="29" t="str">
        <f>Factor1Name</f>
        <v>Weeding</v>
      </c>
      <c r="L5647" s="30" t="s">
        <v>51</v>
      </c>
    </row>
    <row r="5648" spans="2:12" ht="13" x14ac:dyDescent="0.3">
      <c r="B5648" s="25" t="s">
        <v>14</v>
      </c>
      <c r="C5648" s="26">
        <v>829</v>
      </c>
      <c r="E5648" s="25" t="s">
        <v>14</v>
      </c>
      <c r="F5648" s="26">
        <v>1038.2</v>
      </c>
      <c r="H5648" s="25" t="s">
        <v>14</v>
      </c>
      <c r="I5648" s="26">
        <v>1100.8</v>
      </c>
      <c r="K5648" s="25" t="s">
        <v>14</v>
      </c>
      <c r="L5648" s="26">
        <v>1043.2</v>
      </c>
    </row>
    <row r="5650" spans="2:12" ht="13" x14ac:dyDescent="0.3">
      <c r="B5650" s="27" t="s">
        <v>3</v>
      </c>
      <c r="C5650" s="28">
        <v>2017</v>
      </c>
      <c r="E5650" s="27" t="s">
        <v>3</v>
      </c>
      <c r="F5650" s="28">
        <v>2017</v>
      </c>
      <c r="H5650" s="27" t="s">
        <v>3</v>
      </c>
      <c r="I5650" s="28">
        <v>2017</v>
      </c>
      <c r="K5650" s="27" t="s">
        <v>3</v>
      </c>
      <c r="L5650" s="28">
        <v>2017</v>
      </c>
    </row>
    <row r="5651" spans="2:12" ht="13" x14ac:dyDescent="0.3">
      <c r="B5651" s="29" t="str">
        <f>UnitName</f>
        <v>Plot</v>
      </c>
      <c r="C5651" s="30">
        <v>4</v>
      </c>
      <c r="E5651" s="29" t="str">
        <f>UnitName</f>
        <v>Plot</v>
      </c>
      <c r="F5651" s="30">
        <v>4</v>
      </c>
      <c r="H5651" s="29" t="str">
        <f>UnitName</f>
        <v>Plot</v>
      </c>
      <c r="I5651" s="30">
        <v>4</v>
      </c>
      <c r="K5651" s="29" t="str">
        <f>UnitName</f>
        <v>Plot</v>
      </c>
      <c r="L5651" s="30">
        <v>4</v>
      </c>
    </row>
    <row r="5652" spans="2:12" ht="13" x14ac:dyDescent="0.3">
      <c r="B5652" s="29" t="str">
        <f>BlockName</f>
        <v>Name</v>
      </c>
      <c r="C5652" s="30" t="s">
        <v>56</v>
      </c>
      <c r="E5652" s="29" t="str">
        <f>BlockName</f>
        <v>Name</v>
      </c>
      <c r="F5652" s="30" t="s">
        <v>56</v>
      </c>
      <c r="H5652" s="29" t="str">
        <f>BlockName</f>
        <v>Name</v>
      </c>
      <c r="I5652" s="30" t="s">
        <v>56</v>
      </c>
      <c r="K5652" s="29" t="str">
        <f>BlockName</f>
        <v>Name</v>
      </c>
      <c r="L5652" s="30" t="s">
        <v>56</v>
      </c>
    </row>
    <row r="5653" spans="2:12" ht="13" x14ac:dyDescent="0.3">
      <c r="B5653" s="29" t="str">
        <f>Factor2Name</f>
        <v>Variety</v>
      </c>
      <c r="C5653" s="30" t="s">
        <v>2</v>
      </c>
      <c r="E5653" s="29" t="str">
        <f>Factor2Name</f>
        <v>Variety</v>
      </c>
      <c r="F5653" s="30" t="s">
        <v>2</v>
      </c>
      <c r="H5653" s="29" t="str">
        <f>Factor2Name</f>
        <v>Variety</v>
      </c>
      <c r="I5653" s="30" t="s">
        <v>2</v>
      </c>
      <c r="K5653" s="29" t="str">
        <f>Factor2Name</f>
        <v>Variety</v>
      </c>
      <c r="L5653" s="30" t="s">
        <v>2</v>
      </c>
    </row>
    <row r="5654" spans="2:12" ht="13" x14ac:dyDescent="0.3">
      <c r="B5654" s="29" t="str">
        <f>Factor3Name</f>
        <v>Fertiliser</v>
      </c>
      <c r="C5654" s="30" t="s">
        <v>38</v>
      </c>
      <c r="E5654" s="29" t="str">
        <f>Factor3Name</f>
        <v>Fertiliser</v>
      </c>
      <c r="F5654" s="30" t="s">
        <v>38</v>
      </c>
      <c r="H5654" s="29" t="str">
        <f>Factor3Name</f>
        <v>Fertiliser</v>
      </c>
      <c r="I5654" s="30" t="s">
        <v>38</v>
      </c>
      <c r="K5654" s="29" t="str">
        <f>Factor3Name</f>
        <v>Fertiliser</v>
      </c>
      <c r="L5654" s="30" t="s">
        <v>38</v>
      </c>
    </row>
    <row r="5655" spans="2:12" ht="13" x14ac:dyDescent="0.3">
      <c r="B5655" s="29" t="str">
        <f>Factor1Name</f>
        <v>Weeding</v>
      </c>
      <c r="C5655" s="30" t="s">
        <v>51</v>
      </c>
      <c r="E5655" s="29" t="str">
        <f>Factor1Name</f>
        <v>Weeding</v>
      </c>
      <c r="F5655" s="30" t="s">
        <v>51</v>
      </c>
      <c r="H5655" s="29" t="str">
        <f>Factor1Name</f>
        <v>Weeding</v>
      </c>
      <c r="I5655" s="30" t="s">
        <v>51</v>
      </c>
      <c r="K5655" s="29" t="str">
        <f>Factor1Name</f>
        <v>Weeding</v>
      </c>
      <c r="L5655" s="30" t="s">
        <v>51</v>
      </c>
    </row>
    <row r="5656" spans="2:12" ht="13" x14ac:dyDescent="0.3">
      <c r="B5656" s="25" t="s">
        <v>14</v>
      </c>
      <c r="C5656" s="26">
        <v>1042</v>
      </c>
      <c r="E5656" s="25" t="s">
        <v>14</v>
      </c>
      <c r="F5656" s="26">
        <v>920.4</v>
      </c>
      <c r="H5656" s="25" t="s">
        <v>14</v>
      </c>
      <c r="I5656" s="26">
        <v>890.8</v>
      </c>
      <c r="K5656" s="25" t="s">
        <v>14</v>
      </c>
      <c r="L5656" s="26">
        <v>856</v>
      </c>
    </row>
    <row r="5658" spans="2:12" ht="13" x14ac:dyDescent="0.3">
      <c r="B5658" s="27" t="s">
        <v>3</v>
      </c>
      <c r="C5658" s="28">
        <v>2017</v>
      </c>
      <c r="E5658" s="27" t="s">
        <v>3</v>
      </c>
      <c r="F5658" s="28">
        <v>2017</v>
      </c>
      <c r="H5658" s="27" t="s">
        <v>3</v>
      </c>
      <c r="I5658" s="28">
        <v>2017</v>
      </c>
      <c r="K5658" s="27" t="s">
        <v>3</v>
      </c>
      <c r="L5658" s="28">
        <v>2017</v>
      </c>
    </row>
    <row r="5659" spans="2:12" ht="13" x14ac:dyDescent="0.3">
      <c r="B5659" s="29" t="str">
        <f>UnitName</f>
        <v>Plot</v>
      </c>
      <c r="C5659" s="30">
        <v>4</v>
      </c>
      <c r="E5659" s="29" t="str">
        <f>UnitName</f>
        <v>Plot</v>
      </c>
      <c r="F5659" s="30">
        <v>4</v>
      </c>
      <c r="H5659" s="29" t="str">
        <f>UnitName</f>
        <v>Plot</v>
      </c>
      <c r="I5659" s="30">
        <v>4</v>
      </c>
      <c r="K5659" s="29" t="str">
        <f>UnitName</f>
        <v>Plot</v>
      </c>
      <c r="L5659" s="30">
        <v>4</v>
      </c>
    </row>
    <row r="5660" spans="2:12" ht="13" x14ac:dyDescent="0.3">
      <c r="B5660" s="29" t="str">
        <f>BlockName</f>
        <v>Name</v>
      </c>
      <c r="C5660" s="30" t="s">
        <v>56</v>
      </c>
      <c r="E5660" s="29" t="str">
        <f>BlockName</f>
        <v>Name</v>
      </c>
      <c r="F5660" s="30" t="s">
        <v>56</v>
      </c>
      <c r="H5660" s="29" t="str">
        <f>BlockName</f>
        <v>Name</v>
      </c>
      <c r="I5660" s="30" t="s">
        <v>56</v>
      </c>
      <c r="K5660" s="29" t="str">
        <f>BlockName</f>
        <v>Name</v>
      </c>
      <c r="L5660" s="30" t="s">
        <v>56</v>
      </c>
    </row>
    <row r="5661" spans="2:12" ht="13" x14ac:dyDescent="0.3">
      <c r="B5661" s="29" t="str">
        <f>Factor2Name</f>
        <v>Variety</v>
      </c>
      <c r="C5661" s="30" t="s">
        <v>2</v>
      </c>
      <c r="E5661" s="29" t="str">
        <f>Factor2Name</f>
        <v>Variety</v>
      </c>
      <c r="F5661" s="30" t="s">
        <v>2</v>
      </c>
      <c r="H5661" s="29" t="str">
        <f>Factor2Name</f>
        <v>Variety</v>
      </c>
      <c r="I5661" s="30" t="s">
        <v>2</v>
      </c>
      <c r="K5661" s="29" t="str">
        <f>Factor2Name</f>
        <v>Variety</v>
      </c>
      <c r="L5661" s="30" t="s">
        <v>2</v>
      </c>
    </row>
    <row r="5662" spans="2:12" ht="13" x14ac:dyDescent="0.3">
      <c r="B5662" s="29" t="str">
        <f>Factor3Name</f>
        <v>Fertiliser</v>
      </c>
      <c r="C5662" s="30" t="s">
        <v>38</v>
      </c>
      <c r="E5662" s="29" t="str">
        <f>Factor3Name</f>
        <v>Fertiliser</v>
      </c>
      <c r="F5662" s="30" t="s">
        <v>38</v>
      </c>
      <c r="H5662" s="29" t="str">
        <f>Factor3Name</f>
        <v>Fertiliser</v>
      </c>
      <c r="I5662" s="30" t="s">
        <v>38</v>
      </c>
      <c r="K5662" s="29" t="str">
        <f>Factor3Name</f>
        <v>Fertiliser</v>
      </c>
      <c r="L5662" s="30" t="s">
        <v>38</v>
      </c>
    </row>
    <row r="5663" spans="2:12" ht="13" x14ac:dyDescent="0.3">
      <c r="B5663" s="29" t="str">
        <f>Factor1Name</f>
        <v>Weeding</v>
      </c>
      <c r="C5663" s="30" t="s">
        <v>51</v>
      </c>
      <c r="E5663" s="29" t="str">
        <f>Factor1Name</f>
        <v>Weeding</v>
      </c>
      <c r="F5663" s="30" t="s">
        <v>51</v>
      </c>
      <c r="H5663" s="29" t="str">
        <f>Factor1Name</f>
        <v>Weeding</v>
      </c>
      <c r="I5663" s="30" t="s">
        <v>51</v>
      </c>
      <c r="K5663" s="29" t="str">
        <f>Factor1Name</f>
        <v>Weeding</v>
      </c>
      <c r="L5663" s="30" t="s">
        <v>51</v>
      </c>
    </row>
    <row r="5664" spans="2:12" ht="13" x14ac:dyDescent="0.3">
      <c r="B5664" s="25" t="s">
        <v>14</v>
      </c>
      <c r="C5664" s="26">
        <v>1090.8</v>
      </c>
      <c r="E5664" s="25" t="s">
        <v>14</v>
      </c>
      <c r="F5664" s="26">
        <v>1107.5999999999999</v>
      </c>
      <c r="H5664" s="25" t="s">
        <v>14</v>
      </c>
      <c r="I5664" s="26">
        <v>878.2</v>
      </c>
      <c r="K5664" s="25" t="s">
        <v>14</v>
      </c>
      <c r="L5664" s="26">
        <v>1042.7</v>
      </c>
    </row>
    <row r="5666" spans="2:12" ht="13" x14ac:dyDescent="0.3">
      <c r="B5666" s="27" t="s">
        <v>3</v>
      </c>
      <c r="C5666" s="28">
        <v>2017</v>
      </c>
      <c r="E5666" s="27" t="s">
        <v>3</v>
      </c>
      <c r="F5666" s="28">
        <v>2017</v>
      </c>
      <c r="H5666" s="27" t="s">
        <v>3</v>
      </c>
      <c r="I5666" s="28">
        <v>2017</v>
      </c>
      <c r="K5666" s="27" t="s">
        <v>3</v>
      </c>
      <c r="L5666" s="28">
        <v>2017</v>
      </c>
    </row>
    <row r="5667" spans="2:12" ht="13" x14ac:dyDescent="0.3">
      <c r="B5667" s="29" t="str">
        <f>UnitName</f>
        <v>Plot</v>
      </c>
      <c r="C5667" s="30">
        <v>4</v>
      </c>
      <c r="E5667" s="29" t="str">
        <f>UnitName</f>
        <v>Plot</v>
      </c>
      <c r="F5667" s="30">
        <v>4</v>
      </c>
      <c r="H5667" s="29" t="str">
        <f>UnitName</f>
        <v>Plot</v>
      </c>
      <c r="I5667" s="30">
        <v>4</v>
      </c>
      <c r="K5667" s="29" t="str">
        <f>UnitName</f>
        <v>Plot</v>
      </c>
      <c r="L5667" s="30">
        <v>4</v>
      </c>
    </row>
    <row r="5668" spans="2:12" ht="13" x14ac:dyDescent="0.3">
      <c r="B5668" s="29" t="str">
        <f>BlockName</f>
        <v>Name</v>
      </c>
      <c r="C5668" s="30" t="s">
        <v>56</v>
      </c>
      <c r="E5668" s="29" t="str">
        <f>BlockName</f>
        <v>Name</v>
      </c>
      <c r="F5668" s="30" t="s">
        <v>56</v>
      </c>
      <c r="H5668" s="29" t="str">
        <f>BlockName</f>
        <v>Name</v>
      </c>
      <c r="I5668" s="30" t="s">
        <v>56</v>
      </c>
      <c r="K5668" s="29" t="str">
        <f>BlockName</f>
        <v>Name</v>
      </c>
      <c r="L5668" s="30" t="s">
        <v>56</v>
      </c>
    </row>
    <row r="5669" spans="2:12" ht="13" x14ac:dyDescent="0.3">
      <c r="B5669" s="29" t="str">
        <f>Factor2Name</f>
        <v>Variety</v>
      </c>
      <c r="C5669" s="30" t="s">
        <v>2</v>
      </c>
      <c r="E5669" s="29" t="str">
        <f>Factor2Name</f>
        <v>Variety</v>
      </c>
      <c r="F5669" s="30" t="s">
        <v>2</v>
      </c>
      <c r="H5669" s="29" t="str">
        <f>Factor2Name</f>
        <v>Variety</v>
      </c>
      <c r="I5669" s="30" t="s">
        <v>2</v>
      </c>
      <c r="K5669" s="29" t="str">
        <f>Factor2Name</f>
        <v>Variety</v>
      </c>
      <c r="L5669" s="30" t="s">
        <v>2</v>
      </c>
    </row>
    <row r="5670" spans="2:12" ht="13" x14ac:dyDescent="0.3">
      <c r="B5670" s="29" t="str">
        <f>Factor3Name</f>
        <v>Fertiliser</v>
      </c>
      <c r="C5670" s="30" t="s">
        <v>38</v>
      </c>
      <c r="E5670" s="29" t="str">
        <f>Factor3Name</f>
        <v>Fertiliser</v>
      </c>
      <c r="F5670" s="30" t="s">
        <v>38</v>
      </c>
      <c r="H5670" s="29" t="str">
        <f>Factor3Name</f>
        <v>Fertiliser</v>
      </c>
      <c r="I5670" s="30" t="s">
        <v>38</v>
      </c>
      <c r="K5670" s="29" t="str">
        <f>Factor3Name</f>
        <v>Fertiliser</v>
      </c>
      <c r="L5670" s="30" t="s">
        <v>38</v>
      </c>
    </row>
    <row r="5671" spans="2:12" ht="13" x14ac:dyDescent="0.3">
      <c r="B5671" s="29" t="str">
        <f>Factor1Name</f>
        <v>Weeding</v>
      </c>
      <c r="C5671" s="30" t="s">
        <v>51</v>
      </c>
      <c r="E5671" s="29" t="str">
        <f>Factor1Name</f>
        <v>Weeding</v>
      </c>
      <c r="F5671" s="30" t="s">
        <v>51</v>
      </c>
      <c r="H5671" s="29" t="str">
        <f>Factor1Name</f>
        <v>Weeding</v>
      </c>
      <c r="I5671" s="30" t="s">
        <v>51</v>
      </c>
      <c r="K5671" s="29" t="str">
        <f>Factor1Name</f>
        <v>Weeding</v>
      </c>
      <c r="L5671" s="30" t="s">
        <v>51</v>
      </c>
    </row>
    <row r="5672" spans="2:12" ht="13" x14ac:dyDescent="0.3">
      <c r="B5672" s="25" t="s">
        <v>14</v>
      </c>
      <c r="C5672" s="26">
        <v>1070.2</v>
      </c>
      <c r="E5672" s="25" t="s">
        <v>14</v>
      </c>
      <c r="F5672" s="26">
        <v>898.3</v>
      </c>
      <c r="H5672" s="25" t="s">
        <v>14</v>
      </c>
      <c r="I5672" s="26">
        <v>885.5</v>
      </c>
      <c r="K5672" s="25" t="s">
        <v>14</v>
      </c>
      <c r="L5672" s="26">
        <v>904.5</v>
      </c>
    </row>
    <row r="5674" spans="2:12" ht="13" x14ac:dyDescent="0.3">
      <c r="B5674" s="27" t="s">
        <v>3</v>
      </c>
      <c r="C5674" s="28">
        <v>2017</v>
      </c>
      <c r="E5674" s="27" t="s">
        <v>3</v>
      </c>
      <c r="F5674" s="28">
        <v>2017</v>
      </c>
      <c r="H5674" s="27" t="s">
        <v>3</v>
      </c>
      <c r="I5674" s="28">
        <v>2017</v>
      </c>
      <c r="K5674" s="27" t="s">
        <v>3</v>
      </c>
      <c r="L5674" s="28">
        <v>2017</v>
      </c>
    </row>
    <row r="5675" spans="2:12" ht="13" x14ac:dyDescent="0.3">
      <c r="B5675" s="29" t="str">
        <f>UnitName</f>
        <v>Plot</v>
      </c>
      <c r="C5675" s="30">
        <v>4</v>
      </c>
      <c r="E5675" s="29" t="str">
        <f>UnitName</f>
        <v>Plot</v>
      </c>
      <c r="F5675" s="30">
        <v>4</v>
      </c>
      <c r="H5675" s="29" t="str">
        <f>UnitName</f>
        <v>Plot</v>
      </c>
      <c r="I5675" s="30">
        <v>4</v>
      </c>
      <c r="K5675" s="29" t="str">
        <f>UnitName</f>
        <v>Plot</v>
      </c>
      <c r="L5675" s="30">
        <v>4</v>
      </c>
    </row>
    <row r="5676" spans="2:12" ht="13" x14ac:dyDescent="0.3">
      <c r="B5676" s="29" t="str">
        <f>BlockName</f>
        <v>Name</v>
      </c>
      <c r="C5676" s="30" t="s">
        <v>56</v>
      </c>
      <c r="E5676" s="29" t="str">
        <f>BlockName</f>
        <v>Name</v>
      </c>
      <c r="F5676" s="30" t="s">
        <v>56</v>
      </c>
      <c r="H5676" s="29" t="str">
        <f>BlockName</f>
        <v>Name</v>
      </c>
      <c r="I5676" s="30" t="s">
        <v>56</v>
      </c>
      <c r="K5676" s="29" t="str">
        <f>BlockName</f>
        <v>Name</v>
      </c>
      <c r="L5676" s="30" t="s">
        <v>56</v>
      </c>
    </row>
    <row r="5677" spans="2:12" ht="13" x14ac:dyDescent="0.3">
      <c r="B5677" s="29" t="str">
        <f>Factor2Name</f>
        <v>Variety</v>
      </c>
      <c r="C5677" s="30" t="s">
        <v>2</v>
      </c>
      <c r="E5677" s="29" t="str">
        <f>Factor2Name</f>
        <v>Variety</v>
      </c>
      <c r="F5677" s="30" t="s">
        <v>2</v>
      </c>
      <c r="H5677" s="29" t="str">
        <f>Factor2Name</f>
        <v>Variety</v>
      </c>
      <c r="I5677" s="30" t="s">
        <v>2</v>
      </c>
      <c r="K5677" s="29" t="str">
        <f>Factor2Name</f>
        <v>Variety</v>
      </c>
      <c r="L5677" s="30" t="s">
        <v>2</v>
      </c>
    </row>
    <row r="5678" spans="2:12" ht="13" x14ac:dyDescent="0.3">
      <c r="B5678" s="29" t="str">
        <f>Factor3Name</f>
        <v>Fertiliser</v>
      </c>
      <c r="C5678" s="30" t="s">
        <v>38</v>
      </c>
      <c r="E5678" s="29" t="str">
        <f>Factor3Name</f>
        <v>Fertiliser</v>
      </c>
      <c r="F5678" s="30" t="s">
        <v>38</v>
      </c>
      <c r="H5678" s="29" t="str">
        <f>Factor3Name</f>
        <v>Fertiliser</v>
      </c>
      <c r="I5678" s="30" t="s">
        <v>38</v>
      </c>
      <c r="K5678" s="29" t="str">
        <f>Factor3Name</f>
        <v>Fertiliser</v>
      </c>
      <c r="L5678" s="30" t="s">
        <v>38</v>
      </c>
    </row>
    <row r="5679" spans="2:12" ht="13" x14ac:dyDescent="0.3">
      <c r="B5679" s="29" t="str">
        <f>Factor1Name</f>
        <v>Weeding</v>
      </c>
      <c r="C5679" s="30" t="s">
        <v>51</v>
      </c>
      <c r="E5679" s="29" t="str">
        <f>Factor1Name</f>
        <v>Weeding</v>
      </c>
      <c r="F5679" s="30" t="s">
        <v>51</v>
      </c>
      <c r="H5679" s="29" t="str">
        <f>Factor1Name</f>
        <v>Weeding</v>
      </c>
      <c r="I5679" s="30" t="s">
        <v>51</v>
      </c>
      <c r="K5679" s="29" t="str">
        <f>Factor1Name</f>
        <v>Weeding</v>
      </c>
      <c r="L5679" s="30" t="s">
        <v>51</v>
      </c>
    </row>
    <row r="5680" spans="2:12" ht="13" x14ac:dyDescent="0.3">
      <c r="B5680" s="25" t="s">
        <v>14</v>
      </c>
      <c r="C5680" s="26">
        <v>1103.8</v>
      </c>
      <c r="E5680" s="25" t="s">
        <v>14</v>
      </c>
      <c r="F5680" s="26">
        <v>951</v>
      </c>
      <c r="H5680" s="25" t="s">
        <v>14</v>
      </c>
      <c r="I5680" s="26">
        <v>1026.5</v>
      </c>
      <c r="K5680" s="25" t="s">
        <v>14</v>
      </c>
      <c r="L5680" s="26">
        <v>887.6</v>
      </c>
    </row>
    <row r="5682" spans="2:12" ht="13" x14ac:dyDescent="0.3">
      <c r="B5682" s="27" t="s">
        <v>3</v>
      </c>
      <c r="C5682" s="28">
        <v>2017</v>
      </c>
      <c r="E5682" s="27" t="s">
        <v>3</v>
      </c>
      <c r="F5682" s="28">
        <v>2017</v>
      </c>
      <c r="H5682" s="27" t="s">
        <v>3</v>
      </c>
      <c r="I5682" s="28">
        <v>2017</v>
      </c>
      <c r="K5682" s="27" t="s">
        <v>3</v>
      </c>
      <c r="L5682" s="28">
        <v>2017</v>
      </c>
    </row>
    <row r="5683" spans="2:12" ht="13" x14ac:dyDescent="0.3">
      <c r="B5683" s="29" t="str">
        <f>UnitName</f>
        <v>Plot</v>
      </c>
      <c r="C5683" s="30">
        <v>5</v>
      </c>
      <c r="E5683" s="29" t="str">
        <f>UnitName</f>
        <v>Plot</v>
      </c>
      <c r="F5683" s="30">
        <v>5</v>
      </c>
      <c r="H5683" s="29" t="str">
        <f>UnitName</f>
        <v>Plot</v>
      </c>
      <c r="I5683" s="30">
        <v>5</v>
      </c>
      <c r="K5683" s="29" t="str">
        <f>UnitName</f>
        <v>Plot</v>
      </c>
      <c r="L5683" s="30">
        <v>5</v>
      </c>
    </row>
    <row r="5684" spans="2:12" ht="13" x14ac:dyDescent="0.3">
      <c r="B5684" s="29" t="str">
        <f>BlockName</f>
        <v>Name</v>
      </c>
      <c r="C5684" s="30" t="s">
        <v>56</v>
      </c>
      <c r="E5684" s="29" t="str">
        <f>BlockName</f>
        <v>Name</v>
      </c>
      <c r="F5684" s="30" t="s">
        <v>56</v>
      </c>
      <c r="H5684" s="29" t="str">
        <f>BlockName</f>
        <v>Name</v>
      </c>
      <c r="I5684" s="30" t="s">
        <v>56</v>
      </c>
      <c r="K5684" s="29" t="str">
        <f>BlockName</f>
        <v>Name</v>
      </c>
      <c r="L5684" s="30" t="s">
        <v>56</v>
      </c>
    </row>
    <row r="5685" spans="2:12" ht="13" x14ac:dyDescent="0.3">
      <c r="B5685" s="29" t="str">
        <f>Factor2Name</f>
        <v>Variety</v>
      </c>
      <c r="C5685" s="30" t="s">
        <v>2</v>
      </c>
      <c r="E5685" s="29" t="str">
        <f>Factor2Name</f>
        <v>Variety</v>
      </c>
      <c r="F5685" s="30" t="s">
        <v>2</v>
      </c>
      <c r="H5685" s="29" t="str">
        <f>Factor2Name</f>
        <v>Variety</v>
      </c>
      <c r="I5685" s="30" t="s">
        <v>2</v>
      </c>
      <c r="K5685" s="29" t="str">
        <f>Factor2Name</f>
        <v>Variety</v>
      </c>
      <c r="L5685" s="30" t="s">
        <v>2</v>
      </c>
    </row>
    <row r="5686" spans="2:12" ht="13" x14ac:dyDescent="0.3">
      <c r="B5686" s="29" t="str">
        <f>Factor3Name</f>
        <v>Fertiliser</v>
      </c>
      <c r="C5686" s="30" t="s">
        <v>38</v>
      </c>
      <c r="E5686" s="29" t="str">
        <f>Factor3Name</f>
        <v>Fertiliser</v>
      </c>
      <c r="F5686" s="30" t="s">
        <v>38</v>
      </c>
      <c r="H5686" s="29" t="str">
        <f>Factor3Name</f>
        <v>Fertiliser</v>
      </c>
      <c r="I5686" s="30" t="s">
        <v>38</v>
      </c>
      <c r="K5686" s="29" t="str">
        <f>Factor3Name</f>
        <v>Fertiliser</v>
      </c>
      <c r="L5686" s="30" t="s">
        <v>38</v>
      </c>
    </row>
    <row r="5687" spans="2:12" ht="13" x14ac:dyDescent="0.3">
      <c r="B5687" s="29" t="str">
        <f>Factor1Name</f>
        <v>Weeding</v>
      </c>
      <c r="C5687" s="30" t="s">
        <v>51</v>
      </c>
      <c r="E5687" s="29" t="str">
        <f>Factor1Name</f>
        <v>Weeding</v>
      </c>
      <c r="F5687" s="30" t="s">
        <v>51</v>
      </c>
      <c r="H5687" s="29" t="str">
        <f>Factor1Name</f>
        <v>Weeding</v>
      </c>
      <c r="I5687" s="30" t="s">
        <v>51</v>
      </c>
      <c r="K5687" s="29" t="str">
        <f>Factor1Name</f>
        <v>Weeding</v>
      </c>
      <c r="L5687" s="30" t="s">
        <v>51</v>
      </c>
    </row>
    <row r="5688" spans="2:12" ht="13" x14ac:dyDescent="0.3">
      <c r="B5688" s="25" t="s">
        <v>14</v>
      </c>
      <c r="C5688" s="26">
        <v>813.6</v>
      </c>
      <c r="E5688" s="25" t="s">
        <v>14</v>
      </c>
      <c r="F5688" s="26">
        <v>1095.9000000000001</v>
      </c>
      <c r="H5688" s="25" t="s">
        <v>14</v>
      </c>
      <c r="I5688" s="26">
        <v>878.4</v>
      </c>
      <c r="K5688" s="25" t="s">
        <v>14</v>
      </c>
      <c r="L5688" s="26">
        <v>1042.3</v>
      </c>
    </row>
    <row r="5690" spans="2:12" ht="13" x14ac:dyDescent="0.3">
      <c r="B5690" s="27" t="s">
        <v>3</v>
      </c>
      <c r="C5690" s="28">
        <v>2017</v>
      </c>
      <c r="E5690" s="27" t="s">
        <v>3</v>
      </c>
      <c r="F5690" s="28">
        <v>2017</v>
      </c>
      <c r="H5690" s="27" t="s">
        <v>3</v>
      </c>
      <c r="I5690" s="28">
        <v>2017</v>
      </c>
      <c r="K5690" s="27" t="s">
        <v>3</v>
      </c>
      <c r="L5690" s="28">
        <v>2017</v>
      </c>
    </row>
    <row r="5691" spans="2:12" ht="13" x14ac:dyDescent="0.3">
      <c r="B5691" s="29" t="str">
        <f>UnitName</f>
        <v>Plot</v>
      </c>
      <c r="C5691" s="30">
        <v>5</v>
      </c>
      <c r="E5691" s="29" t="str">
        <f>UnitName</f>
        <v>Plot</v>
      </c>
      <c r="F5691" s="30">
        <v>5</v>
      </c>
      <c r="H5691" s="29" t="str">
        <f>UnitName</f>
        <v>Plot</v>
      </c>
      <c r="I5691" s="30">
        <v>5</v>
      </c>
      <c r="K5691" s="29" t="str">
        <f>UnitName</f>
        <v>Plot</v>
      </c>
      <c r="L5691" s="30">
        <v>5</v>
      </c>
    </row>
    <row r="5692" spans="2:12" ht="13" x14ac:dyDescent="0.3">
      <c r="B5692" s="29" t="str">
        <f>BlockName</f>
        <v>Name</v>
      </c>
      <c r="C5692" s="30" t="s">
        <v>56</v>
      </c>
      <c r="E5692" s="29" t="str">
        <f>BlockName</f>
        <v>Name</v>
      </c>
      <c r="F5692" s="30" t="s">
        <v>56</v>
      </c>
      <c r="H5692" s="29" t="str">
        <f>BlockName</f>
        <v>Name</v>
      </c>
      <c r="I5692" s="30" t="s">
        <v>56</v>
      </c>
      <c r="K5692" s="29" t="str">
        <f>BlockName</f>
        <v>Name</v>
      </c>
      <c r="L5692" s="30" t="s">
        <v>56</v>
      </c>
    </row>
    <row r="5693" spans="2:12" ht="13" x14ac:dyDescent="0.3">
      <c r="B5693" s="29" t="str">
        <f>Factor2Name</f>
        <v>Variety</v>
      </c>
      <c r="C5693" s="30" t="s">
        <v>2</v>
      </c>
      <c r="E5693" s="29" t="str">
        <f>Factor2Name</f>
        <v>Variety</v>
      </c>
      <c r="F5693" s="30" t="s">
        <v>2</v>
      </c>
      <c r="H5693" s="29" t="str">
        <f>Factor2Name</f>
        <v>Variety</v>
      </c>
      <c r="I5693" s="30" t="s">
        <v>2</v>
      </c>
      <c r="K5693" s="29" t="str">
        <f>Factor2Name</f>
        <v>Variety</v>
      </c>
      <c r="L5693" s="30" t="s">
        <v>2</v>
      </c>
    </row>
    <row r="5694" spans="2:12" ht="13" x14ac:dyDescent="0.3">
      <c r="B5694" s="29" t="str">
        <f>Factor3Name</f>
        <v>Fertiliser</v>
      </c>
      <c r="C5694" s="30" t="s">
        <v>38</v>
      </c>
      <c r="E5694" s="29" t="str">
        <f>Factor3Name</f>
        <v>Fertiliser</v>
      </c>
      <c r="F5694" s="30" t="s">
        <v>38</v>
      </c>
      <c r="H5694" s="29" t="str">
        <f>Factor3Name</f>
        <v>Fertiliser</v>
      </c>
      <c r="I5694" s="30" t="s">
        <v>38</v>
      </c>
      <c r="K5694" s="29" t="str">
        <f>Factor3Name</f>
        <v>Fertiliser</v>
      </c>
      <c r="L5694" s="30" t="s">
        <v>38</v>
      </c>
    </row>
    <row r="5695" spans="2:12" ht="13" x14ac:dyDescent="0.3">
      <c r="B5695" s="29" t="str">
        <f>Factor1Name</f>
        <v>Weeding</v>
      </c>
      <c r="C5695" s="30" t="s">
        <v>51</v>
      </c>
      <c r="E5695" s="29" t="str">
        <f>Factor1Name</f>
        <v>Weeding</v>
      </c>
      <c r="F5695" s="30" t="s">
        <v>51</v>
      </c>
      <c r="H5695" s="29" t="str">
        <f>Factor1Name</f>
        <v>Weeding</v>
      </c>
      <c r="I5695" s="30" t="s">
        <v>51</v>
      </c>
      <c r="K5695" s="29" t="str">
        <f>Factor1Name</f>
        <v>Weeding</v>
      </c>
      <c r="L5695" s="30" t="s">
        <v>51</v>
      </c>
    </row>
    <row r="5696" spans="2:12" ht="13" x14ac:dyDescent="0.3">
      <c r="B5696" s="25" t="s">
        <v>14</v>
      </c>
      <c r="C5696" s="26">
        <v>1003.4</v>
      </c>
      <c r="E5696" s="25" t="s">
        <v>14</v>
      </c>
      <c r="F5696" s="26">
        <v>971.4</v>
      </c>
      <c r="H5696" s="25" t="s">
        <v>14</v>
      </c>
      <c r="I5696" s="26">
        <v>1047.8</v>
      </c>
      <c r="K5696" s="25" t="s">
        <v>14</v>
      </c>
      <c r="L5696" s="26">
        <v>994.3</v>
      </c>
    </row>
    <row r="5698" spans="2:12" ht="13" x14ac:dyDescent="0.3">
      <c r="B5698" s="27" t="s">
        <v>3</v>
      </c>
      <c r="C5698" s="28">
        <v>2017</v>
      </c>
      <c r="E5698" s="27" t="s">
        <v>3</v>
      </c>
      <c r="F5698" s="28">
        <v>2017</v>
      </c>
      <c r="H5698" s="27" t="s">
        <v>3</v>
      </c>
      <c r="I5698" s="28">
        <v>2017</v>
      </c>
      <c r="K5698" s="27" t="s">
        <v>3</v>
      </c>
      <c r="L5698" s="28">
        <v>2017</v>
      </c>
    </row>
    <row r="5699" spans="2:12" ht="13" x14ac:dyDescent="0.3">
      <c r="B5699" s="29" t="str">
        <f>UnitName</f>
        <v>Plot</v>
      </c>
      <c r="C5699" s="30">
        <v>5</v>
      </c>
      <c r="E5699" s="29" t="str">
        <f>UnitName</f>
        <v>Plot</v>
      </c>
      <c r="F5699" s="30">
        <v>5</v>
      </c>
      <c r="H5699" s="29" t="str">
        <f>UnitName</f>
        <v>Plot</v>
      </c>
      <c r="I5699" s="30">
        <v>5</v>
      </c>
      <c r="K5699" s="29" t="str">
        <f>UnitName</f>
        <v>Plot</v>
      </c>
      <c r="L5699" s="30">
        <v>5</v>
      </c>
    </row>
    <row r="5700" spans="2:12" ht="13" x14ac:dyDescent="0.3">
      <c r="B5700" s="29" t="str">
        <f>BlockName</f>
        <v>Name</v>
      </c>
      <c r="C5700" s="30" t="s">
        <v>56</v>
      </c>
      <c r="E5700" s="29" t="str">
        <f>BlockName</f>
        <v>Name</v>
      </c>
      <c r="F5700" s="30" t="s">
        <v>56</v>
      </c>
      <c r="H5700" s="29" t="str">
        <f>BlockName</f>
        <v>Name</v>
      </c>
      <c r="I5700" s="30" t="s">
        <v>56</v>
      </c>
      <c r="K5700" s="29" t="str">
        <f>BlockName</f>
        <v>Name</v>
      </c>
      <c r="L5700" s="30" t="s">
        <v>56</v>
      </c>
    </row>
    <row r="5701" spans="2:12" ht="13" x14ac:dyDescent="0.3">
      <c r="B5701" s="29" t="str">
        <f>Factor2Name</f>
        <v>Variety</v>
      </c>
      <c r="C5701" s="30" t="s">
        <v>2</v>
      </c>
      <c r="E5701" s="29" t="str">
        <f>Factor2Name</f>
        <v>Variety</v>
      </c>
      <c r="F5701" s="30" t="s">
        <v>2</v>
      </c>
      <c r="H5701" s="29" t="str">
        <f>Factor2Name</f>
        <v>Variety</v>
      </c>
      <c r="I5701" s="30" t="s">
        <v>2</v>
      </c>
      <c r="K5701" s="29" t="str">
        <f>Factor2Name</f>
        <v>Variety</v>
      </c>
      <c r="L5701" s="30" t="s">
        <v>2</v>
      </c>
    </row>
    <row r="5702" spans="2:12" ht="13" x14ac:dyDescent="0.3">
      <c r="B5702" s="29" t="str">
        <f>Factor3Name</f>
        <v>Fertiliser</v>
      </c>
      <c r="C5702" s="30" t="s">
        <v>38</v>
      </c>
      <c r="E5702" s="29" t="str">
        <f>Factor3Name</f>
        <v>Fertiliser</v>
      </c>
      <c r="F5702" s="30" t="s">
        <v>38</v>
      </c>
      <c r="H5702" s="29" t="str">
        <f>Factor3Name</f>
        <v>Fertiliser</v>
      </c>
      <c r="I5702" s="30" t="s">
        <v>38</v>
      </c>
      <c r="K5702" s="29" t="str">
        <f>Factor3Name</f>
        <v>Fertiliser</v>
      </c>
      <c r="L5702" s="30" t="s">
        <v>38</v>
      </c>
    </row>
    <row r="5703" spans="2:12" ht="13" x14ac:dyDescent="0.3">
      <c r="B5703" s="29" t="str">
        <f>Factor1Name</f>
        <v>Weeding</v>
      </c>
      <c r="C5703" s="30" t="s">
        <v>51</v>
      </c>
      <c r="E5703" s="29" t="str">
        <f>Factor1Name</f>
        <v>Weeding</v>
      </c>
      <c r="F5703" s="30" t="s">
        <v>51</v>
      </c>
      <c r="H5703" s="29" t="str">
        <f>Factor1Name</f>
        <v>Weeding</v>
      </c>
      <c r="I5703" s="30" t="s">
        <v>51</v>
      </c>
      <c r="K5703" s="29" t="str">
        <f>Factor1Name</f>
        <v>Weeding</v>
      </c>
      <c r="L5703" s="30" t="s">
        <v>51</v>
      </c>
    </row>
    <row r="5704" spans="2:12" ht="13" x14ac:dyDescent="0.3">
      <c r="B5704" s="25" t="s">
        <v>14</v>
      </c>
      <c r="C5704" s="26">
        <v>1063.4000000000001</v>
      </c>
      <c r="E5704" s="25" t="s">
        <v>14</v>
      </c>
      <c r="F5704" s="26">
        <v>1194.7</v>
      </c>
      <c r="H5704" s="25" t="s">
        <v>14</v>
      </c>
      <c r="I5704" s="26">
        <v>975.3</v>
      </c>
      <c r="K5704" s="25" t="s">
        <v>14</v>
      </c>
      <c r="L5704" s="26">
        <v>889.9</v>
      </c>
    </row>
    <row r="5706" spans="2:12" ht="13" x14ac:dyDescent="0.3">
      <c r="B5706" s="27" t="s">
        <v>3</v>
      </c>
      <c r="C5706" s="28">
        <v>2017</v>
      </c>
      <c r="E5706" s="27" t="s">
        <v>3</v>
      </c>
      <c r="F5706" s="28">
        <v>2017</v>
      </c>
      <c r="H5706" s="27" t="s">
        <v>3</v>
      </c>
      <c r="I5706" s="28">
        <v>2017</v>
      </c>
      <c r="K5706" s="27" t="s">
        <v>3</v>
      </c>
      <c r="L5706" s="28">
        <v>2017</v>
      </c>
    </row>
    <row r="5707" spans="2:12" ht="13" x14ac:dyDescent="0.3">
      <c r="B5707" s="29" t="str">
        <f>UnitName</f>
        <v>Plot</v>
      </c>
      <c r="C5707" s="30">
        <v>5</v>
      </c>
      <c r="E5707" s="29" t="str">
        <f>UnitName</f>
        <v>Plot</v>
      </c>
      <c r="F5707" s="30">
        <v>5</v>
      </c>
      <c r="H5707" s="29" t="str">
        <f>UnitName</f>
        <v>Plot</v>
      </c>
      <c r="I5707" s="30">
        <v>5</v>
      </c>
      <c r="K5707" s="29" t="str">
        <f>UnitName</f>
        <v>Plot</v>
      </c>
      <c r="L5707" s="30">
        <v>5</v>
      </c>
    </row>
    <row r="5708" spans="2:12" ht="13" x14ac:dyDescent="0.3">
      <c r="B5708" s="29" t="str">
        <f>BlockName</f>
        <v>Name</v>
      </c>
      <c r="C5708" s="30" t="s">
        <v>56</v>
      </c>
      <c r="E5708" s="29" t="str">
        <f>BlockName</f>
        <v>Name</v>
      </c>
      <c r="F5708" s="30" t="s">
        <v>56</v>
      </c>
      <c r="H5708" s="29" t="str">
        <f>BlockName</f>
        <v>Name</v>
      </c>
      <c r="I5708" s="30" t="s">
        <v>56</v>
      </c>
      <c r="K5708" s="29" t="str">
        <f>BlockName</f>
        <v>Name</v>
      </c>
      <c r="L5708" s="30" t="s">
        <v>56</v>
      </c>
    </row>
    <row r="5709" spans="2:12" ht="13" x14ac:dyDescent="0.3">
      <c r="B5709" s="29" t="str">
        <f>Factor2Name</f>
        <v>Variety</v>
      </c>
      <c r="C5709" s="30" t="s">
        <v>2</v>
      </c>
      <c r="E5709" s="29" t="str">
        <f>Factor2Name</f>
        <v>Variety</v>
      </c>
      <c r="F5709" s="30" t="s">
        <v>2</v>
      </c>
      <c r="H5709" s="29" t="str">
        <f>Factor2Name</f>
        <v>Variety</v>
      </c>
      <c r="I5709" s="30" t="s">
        <v>2</v>
      </c>
      <c r="K5709" s="29" t="str">
        <f>Factor2Name</f>
        <v>Variety</v>
      </c>
      <c r="L5709" s="30" t="s">
        <v>2</v>
      </c>
    </row>
    <row r="5710" spans="2:12" ht="13" x14ac:dyDescent="0.3">
      <c r="B5710" s="29" t="str">
        <f>Factor3Name</f>
        <v>Fertiliser</v>
      </c>
      <c r="C5710" s="30" t="s">
        <v>38</v>
      </c>
      <c r="E5710" s="29" t="str">
        <f>Factor3Name</f>
        <v>Fertiliser</v>
      </c>
      <c r="F5710" s="30" t="s">
        <v>38</v>
      </c>
      <c r="H5710" s="29" t="str">
        <f>Factor3Name</f>
        <v>Fertiliser</v>
      </c>
      <c r="I5710" s="30" t="s">
        <v>38</v>
      </c>
      <c r="K5710" s="29" t="str">
        <f>Factor3Name</f>
        <v>Fertiliser</v>
      </c>
      <c r="L5710" s="30" t="s">
        <v>38</v>
      </c>
    </row>
    <row r="5711" spans="2:12" ht="13" x14ac:dyDescent="0.3">
      <c r="B5711" s="29" t="str">
        <f>Factor1Name</f>
        <v>Weeding</v>
      </c>
      <c r="C5711" s="30" t="s">
        <v>51</v>
      </c>
      <c r="E5711" s="29" t="str">
        <f>Factor1Name</f>
        <v>Weeding</v>
      </c>
      <c r="F5711" s="30" t="s">
        <v>51</v>
      </c>
      <c r="H5711" s="29" t="str">
        <f>Factor1Name</f>
        <v>Weeding</v>
      </c>
      <c r="I5711" s="30" t="s">
        <v>51</v>
      </c>
      <c r="K5711" s="29" t="str">
        <f>Factor1Name</f>
        <v>Weeding</v>
      </c>
      <c r="L5711" s="30" t="s">
        <v>51</v>
      </c>
    </row>
    <row r="5712" spans="2:12" ht="13" x14ac:dyDescent="0.3">
      <c r="B5712" s="25" t="s">
        <v>14</v>
      </c>
      <c r="C5712" s="26">
        <v>1018.1</v>
      </c>
      <c r="E5712" s="25" t="s">
        <v>14</v>
      </c>
      <c r="F5712" s="26">
        <v>945.4</v>
      </c>
      <c r="H5712" s="25" t="s">
        <v>14</v>
      </c>
      <c r="I5712" s="26">
        <v>925</v>
      </c>
      <c r="K5712" s="25" t="s">
        <v>14</v>
      </c>
      <c r="L5712" s="26">
        <v>1018.6</v>
      </c>
    </row>
    <row r="5714" spans="2:12" ht="13" x14ac:dyDescent="0.3">
      <c r="B5714" s="27" t="s">
        <v>3</v>
      </c>
      <c r="C5714" s="28">
        <v>2017</v>
      </c>
      <c r="E5714" s="27" t="s">
        <v>3</v>
      </c>
      <c r="F5714" s="28">
        <v>2017</v>
      </c>
      <c r="H5714" s="27" t="s">
        <v>3</v>
      </c>
      <c r="I5714" s="28">
        <v>2017</v>
      </c>
      <c r="K5714" s="27" t="s">
        <v>3</v>
      </c>
      <c r="L5714" s="28">
        <v>2017</v>
      </c>
    </row>
    <row r="5715" spans="2:12" ht="13" x14ac:dyDescent="0.3">
      <c r="B5715" s="29" t="str">
        <f>UnitName</f>
        <v>Plot</v>
      </c>
      <c r="C5715" s="30">
        <v>5</v>
      </c>
      <c r="E5715" s="29" t="str">
        <f>UnitName</f>
        <v>Plot</v>
      </c>
      <c r="F5715" s="30">
        <v>5</v>
      </c>
      <c r="H5715" s="29" t="str">
        <f>UnitName</f>
        <v>Plot</v>
      </c>
      <c r="I5715" s="30">
        <v>5</v>
      </c>
      <c r="K5715" s="29" t="str">
        <f>UnitName</f>
        <v>Plot</v>
      </c>
      <c r="L5715" s="30">
        <v>5</v>
      </c>
    </row>
    <row r="5716" spans="2:12" ht="13" x14ac:dyDescent="0.3">
      <c r="B5716" s="29" t="str">
        <f>BlockName</f>
        <v>Name</v>
      </c>
      <c r="C5716" s="30" t="s">
        <v>56</v>
      </c>
      <c r="E5716" s="29" t="str">
        <f>BlockName</f>
        <v>Name</v>
      </c>
      <c r="F5716" s="30" t="s">
        <v>56</v>
      </c>
      <c r="H5716" s="29" t="str">
        <f>BlockName</f>
        <v>Name</v>
      </c>
      <c r="I5716" s="30" t="s">
        <v>56</v>
      </c>
      <c r="K5716" s="29" t="str">
        <f>BlockName</f>
        <v>Name</v>
      </c>
      <c r="L5716" s="30" t="s">
        <v>56</v>
      </c>
    </row>
    <row r="5717" spans="2:12" ht="13" x14ac:dyDescent="0.3">
      <c r="B5717" s="29" t="str">
        <f>Factor2Name</f>
        <v>Variety</v>
      </c>
      <c r="C5717" s="30" t="s">
        <v>2</v>
      </c>
      <c r="E5717" s="29" t="str">
        <f>Factor2Name</f>
        <v>Variety</v>
      </c>
      <c r="F5717" s="30" t="s">
        <v>2</v>
      </c>
      <c r="H5717" s="29" t="str">
        <f>Factor2Name</f>
        <v>Variety</v>
      </c>
      <c r="I5717" s="30" t="s">
        <v>2</v>
      </c>
      <c r="K5717" s="29" t="str">
        <f>Factor2Name</f>
        <v>Variety</v>
      </c>
      <c r="L5717" s="30" t="s">
        <v>2</v>
      </c>
    </row>
    <row r="5718" spans="2:12" ht="13" x14ac:dyDescent="0.3">
      <c r="B5718" s="29" t="str">
        <f>Factor3Name</f>
        <v>Fertiliser</v>
      </c>
      <c r="C5718" s="30" t="s">
        <v>38</v>
      </c>
      <c r="E5718" s="29" t="str">
        <f>Factor3Name</f>
        <v>Fertiliser</v>
      </c>
      <c r="F5718" s="30" t="s">
        <v>38</v>
      </c>
      <c r="H5718" s="29" t="str">
        <f>Factor3Name</f>
        <v>Fertiliser</v>
      </c>
      <c r="I5718" s="30" t="s">
        <v>38</v>
      </c>
      <c r="K5718" s="29" t="str">
        <f>Factor3Name</f>
        <v>Fertiliser</v>
      </c>
      <c r="L5718" s="30" t="s">
        <v>38</v>
      </c>
    </row>
    <row r="5719" spans="2:12" ht="13" x14ac:dyDescent="0.3">
      <c r="B5719" s="29" t="str">
        <f>Factor1Name</f>
        <v>Weeding</v>
      </c>
      <c r="C5719" s="30" t="s">
        <v>51</v>
      </c>
      <c r="E5719" s="29" t="str">
        <f>Factor1Name</f>
        <v>Weeding</v>
      </c>
      <c r="F5719" s="30" t="s">
        <v>51</v>
      </c>
      <c r="H5719" s="29" t="str">
        <f>Factor1Name</f>
        <v>Weeding</v>
      </c>
      <c r="I5719" s="30" t="s">
        <v>51</v>
      </c>
      <c r="K5719" s="29" t="str">
        <f>Factor1Name</f>
        <v>Weeding</v>
      </c>
      <c r="L5719" s="30" t="s">
        <v>51</v>
      </c>
    </row>
    <row r="5720" spans="2:12" ht="13" x14ac:dyDescent="0.3">
      <c r="B5720" s="25" t="s">
        <v>14</v>
      </c>
      <c r="C5720" s="26">
        <v>1074.8</v>
      </c>
      <c r="E5720" s="25" t="s">
        <v>14</v>
      </c>
      <c r="F5720" s="26">
        <v>972.7</v>
      </c>
      <c r="H5720" s="25" t="s">
        <v>14</v>
      </c>
      <c r="I5720" s="26">
        <v>852.2</v>
      </c>
      <c r="K5720" s="25" t="s">
        <v>14</v>
      </c>
      <c r="L5720" s="26">
        <v>1110.9000000000001</v>
      </c>
    </row>
    <row r="5722" spans="2:12" ht="13" x14ac:dyDescent="0.3">
      <c r="B5722" s="27" t="s">
        <v>3</v>
      </c>
      <c r="C5722" s="28">
        <v>2017</v>
      </c>
      <c r="E5722" s="27" t="s">
        <v>3</v>
      </c>
      <c r="F5722" s="28">
        <v>2017</v>
      </c>
      <c r="H5722" s="27" t="s">
        <v>3</v>
      </c>
      <c r="I5722" s="28">
        <v>2017</v>
      </c>
      <c r="K5722" s="27" t="s">
        <v>3</v>
      </c>
      <c r="L5722" s="28">
        <v>2017</v>
      </c>
    </row>
    <row r="5723" spans="2:12" ht="13" x14ac:dyDescent="0.3">
      <c r="B5723" s="29" t="str">
        <f>UnitName</f>
        <v>Plot</v>
      </c>
      <c r="C5723" s="30">
        <v>6</v>
      </c>
      <c r="E5723" s="29" t="str">
        <f>UnitName</f>
        <v>Plot</v>
      </c>
      <c r="F5723" s="30">
        <v>6</v>
      </c>
      <c r="H5723" s="29" t="str">
        <f>UnitName</f>
        <v>Plot</v>
      </c>
      <c r="I5723" s="30">
        <v>6</v>
      </c>
      <c r="K5723" s="29" t="str">
        <f>UnitName</f>
        <v>Plot</v>
      </c>
      <c r="L5723" s="30">
        <v>6</v>
      </c>
    </row>
    <row r="5724" spans="2:12" ht="13" x14ac:dyDescent="0.3">
      <c r="B5724" s="29" t="str">
        <f>BlockName</f>
        <v>Name</v>
      </c>
      <c r="C5724" s="30" t="s">
        <v>56</v>
      </c>
      <c r="E5724" s="29" t="str">
        <f>BlockName</f>
        <v>Name</v>
      </c>
      <c r="F5724" s="30" t="s">
        <v>56</v>
      </c>
      <c r="H5724" s="29" t="str">
        <f>BlockName</f>
        <v>Name</v>
      </c>
      <c r="I5724" s="30" t="s">
        <v>56</v>
      </c>
      <c r="K5724" s="29" t="str">
        <f>BlockName</f>
        <v>Name</v>
      </c>
      <c r="L5724" s="30" t="s">
        <v>56</v>
      </c>
    </row>
    <row r="5725" spans="2:12" ht="13" x14ac:dyDescent="0.3">
      <c r="B5725" s="29" t="str">
        <f>Factor2Name</f>
        <v>Variety</v>
      </c>
      <c r="C5725" s="30" t="s">
        <v>2</v>
      </c>
      <c r="E5725" s="29" t="str">
        <f>Factor2Name</f>
        <v>Variety</v>
      </c>
      <c r="F5725" s="30" t="s">
        <v>2</v>
      </c>
      <c r="H5725" s="29" t="str">
        <f>Factor2Name</f>
        <v>Variety</v>
      </c>
      <c r="I5725" s="30" t="s">
        <v>2</v>
      </c>
      <c r="K5725" s="29" t="str">
        <f>Factor2Name</f>
        <v>Variety</v>
      </c>
      <c r="L5725" s="30" t="s">
        <v>2</v>
      </c>
    </row>
    <row r="5726" spans="2:12" ht="13" x14ac:dyDescent="0.3">
      <c r="B5726" s="29" t="str">
        <f>Factor3Name</f>
        <v>Fertiliser</v>
      </c>
      <c r="C5726" s="30" t="s">
        <v>38</v>
      </c>
      <c r="E5726" s="29" t="str">
        <f>Factor3Name</f>
        <v>Fertiliser</v>
      </c>
      <c r="F5726" s="30" t="s">
        <v>38</v>
      </c>
      <c r="H5726" s="29" t="str">
        <f>Factor3Name</f>
        <v>Fertiliser</v>
      </c>
      <c r="I5726" s="30" t="s">
        <v>38</v>
      </c>
      <c r="K5726" s="29" t="str">
        <f>Factor3Name</f>
        <v>Fertiliser</v>
      </c>
      <c r="L5726" s="30" t="s">
        <v>38</v>
      </c>
    </row>
    <row r="5727" spans="2:12" ht="13" x14ac:dyDescent="0.3">
      <c r="B5727" s="29" t="str">
        <f>Factor1Name</f>
        <v>Weeding</v>
      </c>
      <c r="C5727" s="30" t="s">
        <v>51</v>
      </c>
      <c r="E5727" s="29" t="str">
        <f>Factor1Name</f>
        <v>Weeding</v>
      </c>
      <c r="F5727" s="30" t="s">
        <v>51</v>
      </c>
      <c r="H5727" s="29" t="str">
        <f>Factor1Name</f>
        <v>Weeding</v>
      </c>
      <c r="I5727" s="30" t="s">
        <v>51</v>
      </c>
      <c r="K5727" s="29" t="str">
        <f>Factor1Name</f>
        <v>Weeding</v>
      </c>
      <c r="L5727" s="30" t="s">
        <v>51</v>
      </c>
    </row>
    <row r="5728" spans="2:12" ht="13" x14ac:dyDescent="0.3">
      <c r="B5728" s="25" t="s">
        <v>14</v>
      </c>
      <c r="C5728" s="26">
        <v>1046.9000000000001</v>
      </c>
      <c r="E5728" s="25" t="s">
        <v>14</v>
      </c>
      <c r="F5728" s="26">
        <v>1015.9</v>
      </c>
      <c r="H5728" s="25" t="s">
        <v>14</v>
      </c>
      <c r="I5728" s="26">
        <v>885.7</v>
      </c>
      <c r="K5728" s="25" t="s">
        <v>14</v>
      </c>
      <c r="L5728" s="26">
        <v>929.4</v>
      </c>
    </row>
    <row r="5730" spans="2:12" ht="13" x14ac:dyDescent="0.3">
      <c r="B5730" s="27" t="s">
        <v>3</v>
      </c>
      <c r="C5730" s="28">
        <v>2017</v>
      </c>
      <c r="E5730" s="27" t="s">
        <v>3</v>
      </c>
      <c r="F5730" s="28">
        <v>2017</v>
      </c>
      <c r="H5730" s="27" t="s">
        <v>3</v>
      </c>
      <c r="I5730" s="28">
        <v>2017</v>
      </c>
      <c r="K5730" s="27" t="s">
        <v>3</v>
      </c>
      <c r="L5730" s="28">
        <v>2017</v>
      </c>
    </row>
    <row r="5731" spans="2:12" ht="13" x14ac:dyDescent="0.3">
      <c r="B5731" s="29" t="str">
        <f>UnitName</f>
        <v>Plot</v>
      </c>
      <c r="C5731" s="30">
        <v>6</v>
      </c>
      <c r="E5731" s="29" t="str">
        <f>UnitName</f>
        <v>Plot</v>
      </c>
      <c r="F5731" s="30">
        <v>6</v>
      </c>
      <c r="H5731" s="29" t="str">
        <f>UnitName</f>
        <v>Plot</v>
      </c>
      <c r="I5731" s="30">
        <v>6</v>
      </c>
      <c r="K5731" s="29" t="str">
        <f>UnitName</f>
        <v>Plot</v>
      </c>
      <c r="L5731" s="30">
        <v>6</v>
      </c>
    </row>
    <row r="5732" spans="2:12" ht="13" x14ac:dyDescent="0.3">
      <c r="B5732" s="29" t="str">
        <f>BlockName</f>
        <v>Name</v>
      </c>
      <c r="C5732" s="30" t="s">
        <v>56</v>
      </c>
      <c r="E5732" s="29" t="str">
        <f>BlockName</f>
        <v>Name</v>
      </c>
      <c r="F5732" s="30" t="s">
        <v>56</v>
      </c>
      <c r="H5732" s="29" t="str">
        <f>BlockName</f>
        <v>Name</v>
      </c>
      <c r="I5732" s="30" t="s">
        <v>56</v>
      </c>
      <c r="K5732" s="29" t="str">
        <f>BlockName</f>
        <v>Name</v>
      </c>
      <c r="L5732" s="30" t="s">
        <v>56</v>
      </c>
    </row>
    <row r="5733" spans="2:12" ht="13" x14ac:dyDescent="0.3">
      <c r="B5733" s="29" t="str">
        <f>Factor2Name</f>
        <v>Variety</v>
      </c>
      <c r="C5733" s="30" t="s">
        <v>2</v>
      </c>
      <c r="E5733" s="29" t="str">
        <f>Factor2Name</f>
        <v>Variety</v>
      </c>
      <c r="F5733" s="30" t="s">
        <v>2</v>
      </c>
      <c r="H5733" s="29" t="str">
        <f>Factor2Name</f>
        <v>Variety</v>
      </c>
      <c r="I5733" s="30" t="s">
        <v>2</v>
      </c>
      <c r="K5733" s="29" t="str">
        <f>Factor2Name</f>
        <v>Variety</v>
      </c>
      <c r="L5733" s="30" t="s">
        <v>2</v>
      </c>
    </row>
    <row r="5734" spans="2:12" ht="13" x14ac:dyDescent="0.3">
      <c r="B5734" s="29" t="str">
        <f>Factor3Name</f>
        <v>Fertiliser</v>
      </c>
      <c r="C5734" s="30" t="s">
        <v>38</v>
      </c>
      <c r="E5734" s="29" t="str">
        <f>Factor3Name</f>
        <v>Fertiliser</v>
      </c>
      <c r="F5734" s="30" t="s">
        <v>38</v>
      </c>
      <c r="H5734" s="29" t="str">
        <f>Factor3Name</f>
        <v>Fertiliser</v>
      </c>
      <c r="I5734" s="30" t="s">
        <v>38</v>
      </c>
      <c r="K5734" s="29" t="str">
        <f>Factor3Name</f>
        <v>Fertiliser</v>
      </c>
      <c r="L5734" s="30" t="s">
        <v>38</v>
      </c>
    </row>
    <row r="5735" spans="2:12" ht="13" x14ac:dyDescent="0.3">
      <c r="B5735" s="29" t="str">
        <f>Factor1Name</f>
        <v>Weeding</v>
      </c>
      <c r="C5735" s="30" t="s">
        <v>51</v>
      </c>
      <c r="E5735" s="29" t="str">
        <f>Factor1Name</f>
        <v>Weeding</v>
      </c>
      <c r="F5735" s="30" t="s">
        <v>51</v>
      </c>
      <c r="H5735" s="29" t="str">
        <f>Factor1Name</f>
        <v>Weeding</v>
      </c>
      <c r="I5735" s="30" t="s">
        <v>51</v>
      </c>
      <c r="K5735" s="29" t="str">
        <f>Factor1Name</f>
        <v>Weeding</v>
      </c>
      <c r="L5735" s="30" t="s">
        <v>51</v>
      </c>
    </row>
    <row r="5736" spans="2:12" ht="13" x14ac:dyDescent="0.3">
      <c r="B5736" s="25" t="s">
        <v>14</v>
      </c>
      <c r="C5736" s="26">
        <v>907</v>
      </c>
      <c r="E5736" s="25" t="s">
        <v>14</v>
      </c>
      <c r="F5736" s="26">
        <v>993.3</v>
      </c>
      <c r="H5736" s="25" t="s">
        <v>14</v>
      </c>
      <c r="I5736" s="26">
        <v>988.1</v>
      </c>
      <c r="K5736" s="25" t="s">
        <v>14</v>
      </c>
      <c r="L5736" s="26">
        <v>959.1</v>
      </c>
    </row>
    <row r="5738" spans="2:12" ht="13" x14ac:dyDescent="0.3">
      <c r="B5738" s="27" t="s">
        <v>3</v>
      </c>
      <c r="C5738" s="28">
        <v>2017</v>
      </c>
      <c r="E5738" s="27" t="s">
        <v>3</v>
      </c>
      <c r="F5738" s="28">
        <v>2017</v>
      </c>
      <c r="H5738" s="27" t="s">
        <v>3</v>
      </c>
      <c r="I5738" s="28">
        <v>2017</v>
      </c>
      <c r="K5738" s="27" t="s">
        <v>3</v>
      </c>
      <c r="L5738" s="28">
        <v>2017</v>
      </c>
    </row>
    <row r="5739" spans="2:12" ht="13" x14ac:dyDescent="0.3">
      <c r="B5739" s="29" t="str">
        <f>UnitName</f>
        <v>Plot</v>
      </c>
      <c r="C5739" s="30">
        <v>6</v>
      </c>
      <c r="E5739" s="29" t="str">
        <f>UnitName</f>
        <v>Plot</v>
      </c>
      <c r="F5739" s="30">
        <v>6</v>
      </c>
      <c r="H5739" s="29" t="str">
        <f>UnitName</f>
        <v>Plot</v>
      </c>
      <c r="I5739" s="30">
        <v>6</v>
      </c>
      <c r="K5739" s="29" t="str">
        <f>UnitName</f>
        <v>Plot</v>
      </c>
      <c r="L5739" s="30">
        <v>6</v>
      </c>
    </row>
    <row r="5740" spans="2:12" ht="13" x14ac:dyDescent="0.3">
      <c r="B5740" s="29" t="str">
        <f>BlockName</f>
        <v>Name</v>
      </c>
      <c r="C5740" s="30" t="s">
        <v>56</v>
      </c>
      <c r="E5740" s="29" t="str">
        <f>BlockName</f>
        <v>Name</v>
      </c>
      <c r="F5740" s="30" t="s">
        <v>56</v>
      </c>
      <c r="H5740" s="29" t="str">
        <f>BlockName</f>
        <v>Name</v>
      </c>
      <c r="I5740" s="30" t="s">
        <v>56</v>
      </c>
      <c r="K5740" s="29" t="str">
        <f>BlockName</f>
        <v>Name</v>
      </c>
      <c r="L5740" s="30" t="s">
        <v>56</v>
      </c>
    </row>
    <row r="5741" spans="2:12" ht="13" x14ac:dyDescent="0.3">
      <c r="B5741" s="29" t="str">
        <f>Factor2Name</f>
        <v>Variety</v>
      </c>
      <c r="C5741" s="30" t="s">
        <v>2</v>
      </c>
      <c r="E5741" s="29" t="str">
        <f>Factor2Name</f>
        <v>Variety</v>
      </c>
      <c r="F5741" s="30" t="s">
        <v>2</v>
      </c>
      <c r="H5741" s="29" t="str">
        <f>Factor2Name</f>
        <v>Variety</v>
      </c>
      <c r="I5741" s="30" t="s">
        <v>2</v>
      </c>
      <c r="K5741" s="29" t="str">
        <f>Factor2Name</f>
        <v>Variety</v>
      </c>
      <c r="L5741" s="30" t="s">
        <v>2</v>
      </c>
    </row>
    <row r="5742" spans="2:12" ht="13" x14ac:dyDescent="0.3">
      <c r="B5742" s="29" t="str">
        <f>Factor3Name</f>
        <v>Fertiliser</v>
      </c>
      <c r="C5742" s="30" t="s">
        <v>38</v>
      </c>
      <c r="E5742" s="29" t="str">
        <f>Factor3Name</f>
        <v>Fertiliser</v>
      </c>
      <c r="F5742" s="30" t="s">
        <v>38</v>
      </c>
      <c r="H5742" s="29" t="str">
        <f>Factor3Name</f>
        <v>Fertiliser</v>
      </c>
      <c r="I5742" s="30" t="s">
        <v>38</v>
      </c>
      <c r="K5742" s="29" t="str">
        <f>Factor3Name</f>
        <v>Fertiliser</v>
      </c>
      <c r="L5742" s="30" t="s">
        <v>38</v>
      </c>
    </row>
    <row r="5743" spans="2:12" ht="13" x14ac:dyDescent="0.3">
      <c r="B5743" s="29" t="str">
        <f>Factor1Name</f>
        <v>Weeding</v>
      </c>
      <c r="C5743" s="30" t="s">
        <v>51</v>
      </c>
      <c r="E5743" s="29" t="str">
        <f>Factor1Name</f>
        <v>Weeding</v>
      </c>
      <c r="F5743" s="30" t="s">
        <v>51</v>
      </c>
      <c r="H5743" s="29" t="str">
        <f>Factor1Name</f>
        <v>Weeding</v>
      </c>
      <c r="I5743" s="30" t="s">
        <v>51</v>
      </c>
      <c r="K5743" s="29" t="str">
        <f>Factor1Name</f>
        <v>Weeding</v>
      </c>
      <c r="L5743" s="30" t="s">
        <v>51</v>
      </c>
    </row>
    <row r="5744" spans="2:12" ht="13" x14ac:dyDescent="0.3">
      <c r="B5744" s="25" t="s">
        <v>14</v>
      </c>
      <c r="C5744" s="26">
        <v>1119.8</v>
      </c>
      <c r="E5744" s="25" t="s">
        <v>14</v>
      </c>
      <c r="F5744" s="26">
        <v>1015.8</v>
      </c>
      <c r="H5744" s="25" t="s">
        <v>14</v>
      </c>
      <c r="I5744" s="26">
        <v>1081.2</v>
      </c>
      <c r="K5744" s="25" t="s">
        <v>14</v>
      </c>
      <c r="L5744" s="26">
        <v>1067.7</v>
      </c>
    </row>
    <row r="5746" spans="2:12" ht="13" x14ac:dyDescent="0.3">
      <c r="B5746" s="27" t="s">
        <v>3</v>
      </c>
      <c r="C5746" s="28">
        <v>2017</v>
      </c>
      <c r="E5746" s="27" t="s">
        <v>3</v>
      </c>
      <c r="F5746" s="28">
        <v>2017</v>
      </c>
      <c r="H5746" s="27" t="s">
        <v>3</v>
      </c>
      <c r="I5746" s="28">
        <v>2017</v>
      </c>
      <c r="K5746" s="27" t="s">
        <v>3</v>
      </c>
      <c r="L5746" s="28">
        <v>2017</v>
      </c>
    </row>
    <row r="5747" spans="2:12" ht="13" x14ac:dyDescent="0.3">
      <c r="B5747" s="29" t="str">
        <f>UnitName</f>
        <v>Plot</v>
      </c>
      <c r="C5747" s="30">
        <v>6</v>
      </c>
      <c r="E5747" s="29" t="str">
        <f>UnitName</f>
        <v>Plot</v>
      </c>
      <c r="F5747" s="30">
        <v>6</v>
      </c>
      <c r="H5747" s="29" t="str">
        <f>UnitName</f>
        <v>Plot</v>
      </c>
      <c r="I5747" s="30">
        <v>6</v>
      </c>
      <c r="K5747" s="29" t="str">
        <f>UnitName</f>
        <v>Plot</v>
      </c>
      <c r="L5747" s="30">
        <v>6</v>
      </c>
    </row>
    <row r="5748" spans="2:12" ht="13" x14ac:dyDescent="0.3">
      <c r="B5748" s="29" t="str">
        <f>BlockName</f>
        <v>Name</v>
      </c>
      <c r="C5748" s="30" t="s">
        <v>56</v>
      </c>
      <c r="E5748" s="29" t="str">
        <f>BlockName</f>
        <v>Name</v>
      </c>
      <c r="F5748" s="30" t="s">
        <v>56</v>
      </c>
      <c r="H5748" s="29" t="str">
        <f>BlockName</f>
        <v>Name</v>
      </c>
      <c r="I5748" s="30" t="s">
        <v>56</v>
      </c>
      <c r="K5748" s="29" t="str">
        <f>BlockName</f>
        <v>Name</v>
      </c>
      <c r="L5748" s="30" t="s">
        <v>56</v>
      </c>
    </row>
    <row r="5749" spans="2:12" ht="13" x14ac:dyDescent="0.3">
      <c r="B5749" s="29" t="str">
        <f>Factor2Name</f>
        <v>Variety</v>
      </c>
      <c r="C5749" s="30" t="s">
        <v>2</v>
      </c>
      <c r="E5749" s="29" t="str">
        <f>Factor2Name</f>
        <v>Variety</v>
      </c>
      <c r="F5749" s="30" t="s">
        <v>2</v>
      </c>
      <c r="H5749" s="29" t="str">
        <f>Factor2Name</f>
        <v>Variety</v>
      </c>
      <c r="I5749" s="30" t="s">
        <v>2</v>
      </c>
      <c r="K5749" s="29" t="str">
        <f>Factor2Name</f>
        <v>Variety</v>
      </c>
      <c r="L5749" s="30" t="s">
        <v>2</v>
      </c>
    </row>
    <row r="5750" spans="2:12" ht="13" x14ac:dyDescent="0.3">
      <c r="B5750" s="29" t="str">
        <f>Factor3Name</f>
        <v>Fertiliser</v>
      </c>
      <c r="C5750" s="30" t="s">
        <v>38</v>
      </c>
      <c r="E5750" s="29" t="str">
        <f>Factor3Name</f>
        <v>Fertiliser</v>
      </c>
      <c r="F5750" s="30" t="s">
        <v>38</v>
      </c>
      <c r="H5750" s="29" t="str">
        <f>Factor3Name</f>
        <v>Fertiliser</v>
      </c>
      <c r="I5750" s="30" t="s">
        <v>38</v>
      </c>
      <c r="K5750" s="29" t="str">
        <f>Factor3Name</f>
        <v>Fertiliser</v>
      </c>
      <c r="L5750" s="30" t="s">
        <v>38</v>
      </c>
    </row>
    <row r="5751" spans="2:12" ht="13" x14ac:dyDescent="0.3">
      <c r="B5751" s="29" t="str">
        <f>Factor1Name</f>
        <v>Weeding</v>
      </c>
      <c r="C5751" s="30" t="s">
        <v>51</v>
      </c>
      <c r="E5751" s="29" t="str">
        <f>Factor1Name</f>
        <v>Weeding</v>
      </c>
      <c r="F5751" s="30" t="s">
        <v>51</v>
      </c>
      <c r="H5751" s="29" t="str">
        <f>Factor1Name</f>
        <v>Weeding</v>
      </c>
      <c r="I5751" s="30" t="s">
        <v>51</v>
      </c>
      <c r="K5751" s="29" t="str">
        <f>Factor1Name</f>
        <v>Weeding</v>
      </c>
      <c r="L5751" s="30" t="s">
        <v>51</v>
      </c>
    </row>
    <row r="5752" spans="2:12" ht="13" x14ac:dyDescent="0.3">
      <c r="B5752" s="25" t="s">
        <v>14</v>
      </c>
      <c r="C5752" s="26">
        <v>1032.0999999999999</v>
      </c>
      <c r="E5752" s="25" t="s">
        <v>14</v>
      </c>
      <c r="F5752" s="26">
        <v>1047.4000000000001</v>
      </c>
      <c r="H5752" s="25" t="s">
        <v>14</v>
      </c>
      <c r="I5752" s="26">
        <v>1039.8</v>
      </c>
      <c r="K5752" s="25" t="s">
        <v>14</v>
      </c>
      <c r="L5752" s="26">
        <v>1067</v>
      </c>
    </row>
    <row r="5754" spans="2:12" ht="13" x14ac:dyDescent="0.3">
      <c r="B5754" s="27" t="s">
        <v>3</v>
      </c>
      <c r="C5754" s="28">
        <v>2017</v>
      </c>
      <c r="E5754" s="27" t="s">
        <v>3</v>
      </c>
      <c r="F5754" s="28">
        <v>2017</v>
      </c>
      <c r="H5754" s="27" t="s">
        <v>3</v>
      </c>
      <c r="I5754" s="28">
        <v>2017</v>
      </c>
      <c r="K5754" s="27" t="s">
        <v>3</v>
      </c>
      <c r="L5754" s="28">
        <v>2017</v>
      </c>
    </row>
    <row r="5755" spans="2:12" ht="13" x14ac:dyDescent="0.3">
      <c r="B5755" s="29" t="str">
        <f>UnitName</f>
        <v>Plot</v>
      </c>
      <c r="C5755" s="30">
        <v>6</v>
      </c>
      <c r="E5755" s="29" t="str">
        <f>UnitName</f>
        <v>Plot</v>
      </c>
      <c r="F5755" s="30">
        <v>6</v>
      </c>
      <c r="H5755" s="29" t="str">
        <f>UnitName</f>
        <v>Plot</v>
      </c>
      <c r="I5755" s="30">
        <v>6</v>
      </c>
      <c r="K5755" s="29" t="str">
        <f>UnitName</f>
        <v>Plot</v>
      </c>
      <c r="L5755" s="30">
        <v>6</v>
      </c>
    </row>
    <row r="5756" spans="2:12" ht="13" x14ac:dyDescent="0.3">
      <c r="B5756" s="29" t="str">
        <f>BlockName</f>
        <v>Name</v>
      </c>
      <c r="C5756" s="30" t="s">
        <v>56</v>
      </c>
      <c r="E5756" s="29" t="str">
        <f>BlockName</f>
        <v>Name</v>
      </c>
      <c r="F5756" s="30" t="s">
        <v>56</v>
      </c>
      <c r="H5756" s="29" t="str">
        <f>BlockName</f>
        <v>Name</v>
      </c>
      <c r="I5756" s="30" t="s">
        <v>56</v>
      </c>
      <c r="K5756" s="29" t="str">
        <f>BlockName</f>
        <v>Name</v>
      </c>
      <c r="L5756" s="30" t="s">
        <v>56</v>
      </c>
    </row>
    <row r="5757" spans="2:12" ht="13" x14ac:dyDescent="0.3">
      <c r="B5757" s="29" t="str">
        <f>Factor2Name</f>
        <v>Variety</v>
      </c>
      <c r="C5757" s="30" t="s">
        <v>2</v>
      </c>
      <c r="E5757" s="29" t="str">
        <f>Factor2Name</f>
        <v>Variety</v>
      </c>
      <c r="F5757" s="30" t="s">
        <v>2</v>
      </c>
      <c r="H5757" s="29" t="str">
        <f>Factor2Name</f>
        <v>Variety</v>
      </c>
      <c r="I5757" s="30" t="s">
        <v>2</v>
      </c>
      <c r="K5757" s="29" t="str">
        <f>Factor2Name</f>
        <v>Variety</v>
      </c>
      <c r="L5757" s="30" t="s">
        <v>2</v>
      </c>
    </row>
    <row r="5758" spans="2:12" ht="13" x14ac:dyDescent="0.3">
      <c r="B5758" s="29" t="str">
        <f>Factor3Name</f>
        <v>Fertiliser</v>
      </c>
      <c r="C5758" s="30" t="s">
        <v>38</v>
      </c>
      <c r="E5758" s="29" t="str">
        <f>Factor3Name</f>
        <v>Fertiliser</v>
      </c>
      <c r="F5758" s="30" t="s">
        <v>38</v>
      </c>
      <c r="H5758" s="29" t="str">
        <f>Factor3Name</f>
        <v>Fertiliser</v>
      </c>
      <c r="I5758" s="30" t="s">
        <v>38</v>
      </c>
      <c r="K5758" s="29" t="str">
        <f>Factor3Name</f>
        <v>Fertiliser</v>
      </c>
      <c r="L5758" s="30" t="s">
        <v>38</v>
      </c>
    </row>
    <row r="5759" spans="2:12" ht="13" x14ac:dyDescent="0.3">
      <c r="B5759" s="29" t="str">
        <f>Factor1Name</f>
        <v>Weeding</v>
      </c>
      <c r="C5759" s="30" t="s">
        <v>51</v>
      </c>
      <c r="E5759" s="29" t="str">
        <f>Factor1Name</f>
        <v>Weeding</v>
      </c>
      <c r="F5759" s="30" t="s">
        <v>51</v>
      </c>
      <c r="H5759" s="29" t="str">
        <f>Factor1Name</f>
        <v>Weeding</v>
      </c>
      <c r="I5759" s="30" t="s">
        <v>51</v>
      </c>
      <c r="K5759" s="29" t="str">
        <f>Factor1Name</f>
        <v>Weeding</v>
      </c>
      <c r="L5759" s="30" t="s">
        <v>51</v>
      </c>
    </row>
    <row r="5760" spans="2:12" ht="13" x14ac:dyDescent="0.3">
      <c r="B5760" s="25" t="s">
        <v>14</v>
      </c>
      <c r="C5760" s="26">
        <v>882.5</v>
      </c>
      <c r="E5760" s="25" t="s">
        <v>14</v>
      </c>
      <c r="F5760" s="26">
        <v>1214</v>
      </c>
      <c r="H5760" s="25" t="s">
        <v>14</v>
      </c>
      <c r="I5760" s="26">
        <v>1037.7</v>
      </c>
      <c r="K5760" s="25" t="s">
        <v>14</v>
      </c>
      <c r="L5760" s="26">
        <v>956.6</v>
      </c>
    </row>
    <row r="5762" spans="2:12" ht="13" x14ac:dyDescent="0.3">
      <c r="B5762" s="27" t="s">
        <v>3</v>
      </c>
      <c r="C5762" s="28">
        <v>2018</v>
      </c>
      <c r="E5762" s="27" t="s">
        <v>3</v>
      </c>
      <c r="F5762" s="28">
        <v>2018</v>
      </c>
      <c r="H5762" s="27" t="s">
        <v>3</v>
      </c>
      <c r="I5762" s="28">
        <v>2018</v>
      </c>
      <c r="K5762" s="27" t="s">
        <v>3</v>
      </c>
      <c r="L5762" s="28">
        <v>2018</v>
      </c>
    </row>
    <row r="5763" spans="2:12" ht="13" x14ac:dyDescent="0.3">
      <c r="B5763" s="29" t="str">
        <f>UnitName</f>
        <v>Plot</v>
      </c>
      <c r="C5763" s="30">
        <v>1</v>
      </c>
      <c r="E5763" s="29" t="str">
        <f>UnitName</f>
        <v>Plot</v>
      </c>
      <c r="F5763" s="30">
        <v>1</v>
      </c>
      <c r="H5763" s="29" t="str">
        <f>UnitName</f>
        <v>Plot</v>
      </c>
      <c r="I5763" s="30">
        <v>1</v>
      </c>
      <c r="K5763" s="29" t="str">
        <f>UnitName</f>
        <v>Plot</v>
      </c>
      <c r="L5763" s="30">
        <v>1</v>
      </c>
    </row>
    <row r="5764" spans="2:12" ht="13" x14ac:dyDescent="0.3">
      <c r="B5764" s="29" t="str">
        <f>BlockName</f>
        <v>Name</v>
      </c>
      <c r="C5764" s="30" t="s">
        <v>56</v>
      </c>
      <c r="E5764" s="29" t="str">
        <f>BlockName</f>
        <v>Name</v>
      </c>
      <c r="F5764" s="30" t="s">
        <v>56</v>
      </c>
      <c r="H5764" s="29" t="str">
        <f>BlockName</f>
        <v>Name</v>
      </c>
      <c r="I5764" s="30" t="s">
        <v>56</v>
      </c>
      <c r="K5764" s="29" t="str">
        <f>BlockName</f>
        <v>Name</v>
      </c>
      <c r="L5764" s="30" t="s">
        <v>56</v>
      </c>
    </row>
    <row r="5765" spans="2:12" ht="13" x14ac:dyDescent="0.3">
      <c r="B5765" s="29" t="str">
        <f>Factor2Name</f>
        <v>Variety</v>
      </c>
      <c r="C5765" s="30" t="s">
        <v>46</v>
      </c>
      <c r="E5765" s="29" t="str">
        <f>Factor2Name</f>
        <v>Variety</v>
      </c>
      <c r="F5765" s="30" t="s">
        <v>46</v>
      </c>
      <c r="H5765" s="29" t="str">
        <f>Factor2Name</f>
        <v>Variety</v>
      </c>
      <c r="I5765" s="30" t="s">
        <v>46</v>
      </c>
      <c r="K5765" s="29" t="str">
        <f>Factor2Name</f>
        <v>Variety</v>
      </c>
      <c r="L5765" s="30" t="s">
        <v>46</v>
      </c>
    </row>
    <row r="5766" spans="2:12" ht="13" x14ac:dyDescent="0.3">
      <c r="B5766" s="29" t="str">
        <f>Factor3Name</f>
        <v>Fertiliser</v>
      </c>
      <c r="C5766" s="30" t="s">
        <v>45</v>
      </c>
      <c r="E5766" s="29" t="str">
        <f>Factor3Name</f>
        <v>Fertiliser</v>
      </c>
      <c r="F5766" s="30" t="s">
        <v>45</v>
      </c>
      <c r="H5766" s="29" t="str">
        <f>Factor3Name</f>
        <v>Fertiliser</v>
      </c>
      <c r="I5766" s="30" t="s">
        <v>45</v>
      </c>
      <c r="K5766" s="29" t="str">
        <f>Factor3Name</f>
        <v>Fertiliser</v>
      </c>
      <c r="L5766" s="30" t="s">
        <v>45</v>
      </c>
    </row>
    <row r="5767" spans="2:12" ht="13" x14ac:dyDescent="0.3">
      <c r="B5767" s="29" t="str">
        <f>Factor1Name</f>
        <v>Weeding</v>
      </c>
      <c r="C5767" s="30" t="s">
        <v>37</v>
      </c>
      <c r="E5767" s="29" t="str">
        <f>Factor1Name</f>
        <v>Weeding</v>
      </c>
      <c r="F5767" s="30" t="s">
        <v>37</v>
      </c>
      <c r="H5767" s="29" t="str">
        <f>Factor1Name</f>
        <v>Weeding</v>
      </c>
      <c r="I5767" s="30" t="s">
        <v>37</v>
      </c>
      <c r="K5767" s="29" t="str">
        <f>Factor1Name</f>
        <v>Weeding</v>
      </c>
      <c r="L5767" s="30" t="s">
        <v>37</v>
      </c>
    </row>
    <row r="5768" spans="2:12" ht="13" x14ac:dyDescent="0.3">
      <c r="B5768" s="25" t="s">
        <v>14</v>
      </c>
      <c r="C5768" s="26">
        <v>755.4</v>
      </c>
      <c r="E5768" s="25" t="s">
        <v>14</v>
      </c>
      <c r="F5768" s="26">
        <v>446.5</v>
      </c>
      <c r="H5768" s="25" t="s">
        <v>14</v>
      </c>
      <c r="I5768" s="26">
        <v>431.6</v>
      </c>
      <c r="K5768" s="25" t="s">
        <v>14</v>
      </c>
      <c r="L5768" s="26">
        <v>594.79999999999995</v>
      </c>
    </row>
    <row r="5770" spans="2:12" ht="13" x14ac:dyDescent="0.3">
      <c r="B5770" s="27" t="s">
        <v>3</v>
      </c>
      <c r="C5770" s="28">
        <v>2018</v>
      </c>
      <c r="E5770" s="27" t="s">
        <v>3</v>
      </c>
      <c r="F5770" s="28">
        <v>2018</v>
      </c>
      <c r="H5770" s="27" t="s">
        <v>3</v>
      </c>
      <c r="I5770" s="28">
        <v>2018</v>
      </c>
      <c r="K5770" s="27" t="s">
        <v>3</v>
      </c>
      <c r="L5770" s="28">
        <v>2018</v>
      </c>
    </row>
    <row r="5771" spans="2:12" ht="13" x14ac:dyDescent="0.3">
      <c r="B5771" s="29" t="str">
        <f>UnitName</f>
        <v>Plot</v>
      </c>
      <c r="C5771" s="30">
        <v>1</v>
      </c>
      <c r="E5771" s="29" t="str">
        <f>UnitName</f>
        <v>Plot</v>
      </c>
      <c r="F5771" s="30">
        <v>1</v>
      </c>
      <c r="H5771" s="29" t="str">
        <f>UnitName</f>
        <v>Plot</v>
      </c>
      <c r="I5771" s="30">
        <v>1</v>
      </c>
      <c r="K5771" s="29" t="str">
        <f>UnitName</f>
        <v>Plot</v>
      </c>
      <c r="L5771" s="30">
        <v>1</v>
      </c>
    </row>
    <row r="5772" spans="2:12" ht="13" x14ac:dyDescent="0.3">
      <c r="B5772" s="29" t="str">
        <f>BlockName</f>
        <v>Name</v>
      </c>
      <c r="C5772" s="30" t="s">
        <v>56</v>
      </c>
      <c r="E5772" s="29" t="str">
        <f>BlockName</f>
        <v>Name</v>
      </c>
      <c r="F5772" s="30" t="s">
        <v>56</v>
      </c>
      <c r="H5772" s="29" t="str">
        <f>BlockName</f>
        <v>Name</v>
      </c>
      <c r="I5772" s="30" t="s">
        <v>56</v>
      </c>
      <c r="K5772" s="29" t="str">
        <f>BlockName</f>
        <v>Name</v>
      </c>
      <c r="L5772" s="30" t="s">
        <v>56</v>
      </c>
    </row>
    <row r="5773" spans="2:12" ht="13" x14ac:dyDescent="0.3">
      <c r="B5773" s="29" t="str">
        <f>Factor2Name</f>
        <v>Variety</v>
      </c>
      <c r="C5773" s="30" t="s">
        <v>46</v>
      </c>
      <c r="E5773" s="29" t="str">
        <f>Factor2Name</f>
        <v>Variety</v>
      </c>
      <c r="F5773" s="30" t="s">
        <v>46</v>
      </c>
      <c r="H5773" s="29" t="str">
        <f>Factor2Name</f>
        <v>Variety</v>
      </c>
      <c r="I5773" s="30" t="s">
        <v>46</v>
      </c>
      <c r="K5773" s="29" t="str">
        <f>Factor2Name</f>
        <v>Variety</v>
      </c>
      <c r="L5773" s="30" t="s">
        <v>46</v>
      </c>
    </row>
    <row r="5774" spans="2:12" ht="13" x14ac:dyDescent="0.3">
      <c r="B5774" s="29" t="str">
        <f>Factor3Name</f>
        <v>Fertiliser</v>
      </c>
      <c r="C5774" s="30" t="s">
        <v>45</v>
      </c>
      <c r="E5774" s="29" t="str">
        <f>Factor3Name</f>
        <v>Fertiliser</v>
      </c>
      <c r="F5774" s="30" t="s">
        <v>45</v>
      </c>
      <c r="H5774" s="29" t="str">
        <f>Factor3Name</f>
        <v>Fertiliser</v>
      </c>
      <c r="I5774" s="30" t="s">
        <v>45</v>
      </c>
      <c r="K5774" s="29" t="str">
        <f>Factor3Name</f>
        <v>Fertiliser</v>
      </c>
      <c r="L5774" s="30" t="s">
        <v>45</v>
      </c>
    </row>
    <row r="5775" spans="2:12" ht="13" x14ac:dyDescent="0.3">
      <c r="B5775" s="29" t="str">
        <f>Factor1Name</f>
        <v>Weeding</v>
      </c>
      <c r="C5775" s="30" t="s">
        <v>37</v>
      </c>
      <c r="E5775" s="29" t="str">
        <f>Factor1Name</f>
        <v>Weeding</v>
      </c>
      <c r="F5775" s="30" t="s">
        <v>37</v>
      </c>
      <c r="H5775" s="29" t="str">
        <f>Factor1Name</f>
        <v>Weeding</v>
      </c>
      <c r="I5775" s="30" t="s">
        <v>37</v>
      </c>
      <c r="K5775" s="29" t="str">
        <f>Factor1Name</f>
        <v>Weeding</v>
      </c>
      <c r="L5775" s="30" t="s">
        <v>37</v>
      </c>
    </row>
    <row r="5776" spans="2:12" ht="13" x14ac:dyDescent="0.3">
      <c r="B5776" s="25" t="s">
        <v>14</v>
      </c>
      <c r="C5776" s="26">
        <v>656.4</v>
      </c>
      <c r="E5776" s="25" t="s">
        <v>14</v>
      </c>
      <c r="F5776" s="26">
        <v>560.29999999999995</v>
      </c>
      <c r="H5776" s="25" t="s">
        <v>14</v>
      </c>
      <c r="I5776" s="26">
        <v>633.6</v>
      </c>
      <c r="K5776" s="25" t="s">
        <v>14</v>
      </c>
      <c r="L5776" s="26">
        <v>642.70000000000005</v>
      </c>
    </row>
    <row r="5778" spans="2:12" ht="13" x14ac:dyDescent="0.3">
      <c r="B5778" s="27" t="s">
        <v>3</v>
      </c>
      <c r="C5778" s="28">
        <v>2018</v>
      </c>
      <c r="E5778" s="27" t="s">
        <v>3</v>
      </c>
      <c r="F5778" s="28">
        <v>2018</v>
      </c>
      <c r="H5778" s="27" t="s">
        <v>3</v>
      </c>
      <c r="I5778" s="28">
        <v>2018</v>
      </c>
      <c r="K5778" s="27" t="s">
        <v>3</v>
      </c>
      <c r="L5778" s="28">
        <v>2018</v>
      </c>
    </row>
    <row r="5779" spans="2:12" ht="13" x14ac:dyDescent="0.3">
      <c r="B5779" s="29" t="str">
        <f>UnitName</f>
        <v>Plot</v>
      </c>
      <c r="C5779" s="30">
        <v>1</v>
      </c>
      <c r="E5779" s="29" t="str">
        <f>UnitName</f>
        <v>Plot</v>
      </c>
      <c r="F5779" s="30">
        <v>1</v>
      </c>
      <c r="H5779" s="29" t="str">
        <f>UnitName</f>
        <v>Plot</v>
      </c>
      <c r="I5779" s="30">
        <v>1</v>
      </c>
      <c r="K5779" s="29" t="str">
        <f>UnitName</f>
        <v>Plot</v>
      </c>
      <c r="L5779" s="30">
        <v>1</v>
      </c>
    </row>
    <row r="5780" spans="2:12" ht="13" x14ac:dyDescent="0.3">
      <c r="B5780" s="29" t="str">
        <f>BlockName</f>
        <v>Name</v>
      </c>
      <c r="C5780" s="30" t="s">
        <v>56</v>
      </c>
      <c r="E5780" s="29" t="str">
        <f>BlockName</f>
        <v>Name</v>
      </c>
      <c r="F5780" s="30" t="s">
        <v>56</v>
      </c>
      <c r="H5780" s="29" t="str">
        <f>BlockName</f>
        <v>Name</v>
      </c>
      <c r="I5780" s="30" t="s">
        <v>56</v>
      </c>
      <c r="K5780" s="29" t="str">
        <f>BlockName</f>
        <v>Name</v>
      </c>
      <c r="L5780" s="30" t="s">
        <v>56</v>
      </c>
    </row>
    <row r="5781" spans="2:12" ht="13" x14ac:dyDescent="0.3">
      <c r="B5781" s="29" t="str">
        <f>Factor2Name</f>
        <v>Variety</v>
      </c>
      <c r="C5781" s="30" t="s">
        <v>46</v>
      </c>
      <c r="E5781" s="29" t="str">
        <f>Factor2Name</f>
        <v>Variety</v>
      </c>
      <c r="F5781" s="30" t="s">
        <v>46</v>
      </c>
      <c r="H5781" s="29" t="str">
        <f>Factor2Name</f>
        <v>Variety</v>
      </c>
      <c r="I5781" s="30" t="s">
        <v>46</v>
      </c>
      <c r="K5781" s="29" t="str">
        <f>Factor2Name</f>
        <v>Variety</v>
      </c>
      <c r="L5781" s="30" t="s">
        <v>46</v>
      </c>
    </row>
    <row r="5782" spans="2:12" ht="13" x14ac:dyDescent="0.3">
      <c r="B5782" s="29" t="str">
        <f>Factor3Name</f>
        <v>Fertiliser</v>
      </c>
      <c r="C5782" s="30" t="s">
        <v>45</v>
      </c>
      <c r="E5782" s="29" t="str">
        <f>Factor3Name</f>
        <v>Fertiliser</v>
      </c>
      <c r="F5782" s="30" t="s">
        <v>45</v>
      </c>
      <c r="H5782" s="29" t="str">
        <f>Factor3Name</f>
        <v>Fertiliser</v>
      </c>
      <c r="I5782" s="30" t="s">
        <v>45</v>
      </c>
      <c r="K5782" s="29" t="str">
        <f>Factor3Name</f>
        <v>Fertiliser</v>
      </c>
      <c r="L5782" s="30" t="s">
        <v>45</v>
      </c>
    </row>
    <row r="5783" spans="2:12" ht="13" x14ac:dyDescent="0.3">
      <c r="B5783" s="29" t="str">
        <f>Factor1Name</f>
        <v>Weeding</v>
      </c>
      <c r="C5783" s="30" t="s">
        <v>37</v>
      </c>
      <c r="E5783" s="29" t="str">
        <f>Factor1Name</f>
        <v>Weeding</v>
      </c>
      <c r="F5783" s="30" t="s">
        <v>37</v>
      </c>
      <c r="H5783" s="29" t="str">
        <f>Factor1Name</f>
        <v>Weeding</v>
      </c>
      <c r="I5783" s="30" t="s">
        <v>37</v>
      </c>
      <c r="K5783" s="29" t="str">
        <f>Factor1Name</f>
        <v>Weeding</v>
      </c>
      <c r="L5783" s="30" t="s">
        <v>37</v>
      </c>
    </row>
    <row r="5784" spans="2:12" ht="13" x14ac:dyDescent="0.3">
      <c r="B5784" s="25" t="s">
        <v>14</v>
      </c>
      <c r="C5784" s="26">
        <v>619.79999999999995</v>
      </c>
      <c r="E5784" s="25" t="s">
        <v>14</v>
      </c>
      <c r="F5784" s="26">
        <v>662.9</v>
      </c>
      <c r="H5784" s="25" t="s">
        <v>14</v>
      </c>
      <c r="I5784" s="26">
        <v>671.2</v>
      </c>
      <c r="K5784" s="25" t="s">
        <v>14</v>
      </c>
      <c r="L5784" s="26">
        <v>632.5</v>
      </c>
    </row>
    <row r="5786" spans="2:12" ht="13" x14ac:dyDescent="0.3">
      <c r="B5786" s="27" t="s">
        <v>3</v>
      </c>
      <c r="C5786" s="28">
        <v>2018</v>
      </c>
      <c r="E5786" s="27" t="s">
        <v>3</v>
      </c>
      <c r="F5786" s="28">
        <v>2018</v>
      </c>
      <c r="H5786" s="27" t="s">
        <v>3</v>
      </c>
      <c r="I5786" s="28">
        <v>2018</v>
      </c>
      <c r="K5786" s="27" t="s">
        <v>3</v>
      </c>
      <c r="L5786" s="28">
        <v>2018</v>
      </c>
    </row>
    <row r="5787" spans="2:12" ht="13" x14ac:dyDescent="0.3">
      <c r="B5787" s="29" t="str">
        <f>UnitName</f>
        <v>Plot</v>
      </c>
      <c r="C5787" s="30">
        <v>1</v>
      </c>
      <c r="E5787" s="29" t="str">
        <f>UnitName</f>
        <v>Plot</v>
      </c>
      <c r="F5787" s="30">
        <v>1</v>
      </c>
      <c r="H5787" s="29" t="str">
        <f>UnitName</f>
        <v>Plot</v>
      </c>
      <c r="I5787" s="30">
        <v>1</v>
      </c>
      <c r="K5787" s="29" t="str">
        <f>UnitName</f>
        <v>Plot</v>
      </c>
      <c r="L5787" s="30">
        <v>1</v>
      </c>
    </row>
    <row r="5788" spans="2:12" ht="13" x14ac:dyDescent="0.3">
      <c r="B5788" s="29" t="str">
        <f>BlockName</f>
        <v>Name</v>
      </c>
      <c r="C5788" s="30" t="s">
        <v>56</v>
      </c>
      <c r="E5788" s="29" t="str">
        <f>BlockName</f>
        <v>Name</v>
      </c>
      <c r="F5788" s="30" t="s">
        <v>56</v>
      </c>
      <c r="H5788" s="29" t="str">
        <f>BlockName</f>
        <v>Name</v>
      </c>
      <c r="I5788" s="30" t="s">
        <v>56</v>
      </c>
      <c r="K5788" s="29" t="str">
        <f>BlockName</f>
        <v>Name</v>
      </c>
      <c r="L5788" s="30" t="s">
        <v>56</v>
      </c>
    </row>
    <row r="5789" spans="2:12" ht="13" x14ac:dyDescent="0.3">
      <c r="B5789" s="29" t="str">
        <f>Factor2Name</f>
        <v>Variety</v>
      </c>
      <c r="C5789" s="30" t="s">
        <v>46</v>
      </c>
      <c r="E5789" s="29" t="str">
        <f>Factor2Name</f>
        <v>Variety</v>
      </c>
      <c r="F5789" s="30" t="s">
        <v>46</v>
      </c>
      <c r="H5789" s="29" t="str">
        <f>Factor2Name</f>
        <v>Variety</v>
      </c>
      <c r="I5789" s="30" t="s">
        <v>46</v>
      </c>
      <c r="K5789" s="29" t="str">
        <f>Factor2Name</f>
        <v>Variety</v>
      </c>
      <c r="L5789" s="30" t="s">
        <v>46</v>
      </c>
    </row>
    <row r="5790" spans="2:12" ht="13" x14ac:dyDescent="0.3">
      <c r="B5790" s="29" t="str">
        <f>Factor3Name</f>
        <v>Fertiliser</v>
      </c>
      <c r="C5790" s="30" t="s">
        <v>45</v>
      </c>
      <c r="E5790" s="29" t="str">
        <f>Factor3Name</f>
        <v>Fertiliser</v>
      </c>
      <c r="F5790" s="30" t="s">
        <v>45</v>
      </c>
      <c r="H5790" s="29" t="str">
        <f>Factor3Name</f>
        <v>Fertiliser</v>
      </c>
      <c r="I5790" s="30" t="s">
        <v>45</v>
      </c>
      <c r="K5790" s="29" t="str">
        <f>Factor3Name</f>
        <v>Fertiliser</v>
      </c>
      <c r="L5790" s="30" t="s">
        <v>45</v>
      </c>
    </row>
    <row r="5791" spans="2:12" ht="13" x14ac:dyDescent="0.3">
      <c r="B5791" s="29" t="str">
        <f>Factor1Name</f>
        <v>Weeding</v>
      </c>
      <c r="C5791" s="30" t="s">
        <v>37</v>
      </c>
      <c r="E5791" s="29" t="str">
        <f>Factor1Name</f>
        <v>Weeding</v>
      </c>
      <c r="F5791" s="30" t="s">
        <v>37</v>
      </c>
      <c r="H5791" s="29" t="str">
        <f>Factor1Name</f>
        <v>Weeding</v>
      </c>
      <c r="I5791" s="30" t="s">
        <v>37</v>
      </c>
      <c r="K5791" s="29" t="str">
        <f>Factor1Name</f>
        <v>Weeding</v>
      </c>
      <c r="L5791" s="30" t="s">
        <v>37</v>
      </c>
    </row>
    <row r="5792" spans="2:12" ht="13" x14ac:dyDescent="0.3">
      <c r="B5792" s="25" t="s">
        <v>14</v>
      </c>
      <c r="C5792" s="26">
        <v>719</v>
      </c>
      <c r="E5792" s="25" t="s">
        <v>14</v>
      </c>
      <c r="F5792" s="26">
        <v>599.20000000000005</v>
      </c>
      <c r="H5792" s="25" t="s">
        <v>14</v>
      </c>
      <c r="I5792" s="26">
        <v>653</v>
      </c>
      <c r="K5792" s="25" t="s">
        <v>14</v>
      </c>
      <c r="L5792" s="26">
        <v>570.20000000000005</v>
      </c>
    </row>
    <row r="5794" spans="2:12" ht="13" x14ac:dyDescent="0.3">
      <c r="B5794" s="27" t="s">
        <v>3</v>
      </c>
      <c r="C5794" s="28">
        <v>2018</v>
      </c>
      <c r="E5794" s="27" t="s">
        <v>3</v>
      </c>
      <c r="F5794" s="28">
        <v>2018</v>
      </c>
      <c r="H5794" s="27" t="s">
        <v>3</v>
      </c>
      <c r="I5794" s="28">
        <v>2018</v>
      </c>
      <c r="K5794" s="27" t="s">
        <v>3</v>
      </c>
      <c r="L5794" s="28">
        <v>2018</v>
      </c>
    </row>
    <row r="5795" spans="2:12" ht="13" x14ac:dyDescent="0.3">
      <c r="B5795" s="29" t="str">
        <f>UnitName</f>
        <v>Plot</v>
      </c>
      <c r="C5795" s="30">
        <v>1</v>
      </c>
      <c r="E5795" s="29" t="str">
        <f>UnitName</f>
        <v>Plot</v>
      </c>
      <c r="F5795" s="30">
        <v>1</v>
      </c>
      <c r="H5795" s="29" t="str">
        <f>UnitName</f>
        <v>Plot</v>
      </c>
      <c r="I5795" s="30">
        <v>1</v>
      </c>
      <c r="K5795" s="29" t="str">
        <f>UnitName</f>
        <v>Plot</v>
      </c>
      <c r="L5795" s="30">
        <v>1</v>
      </c>
    </row>
    <row r="5796" spans="2:12" ht="13" x14ac:dyDescent="0.3">
      <c r="B5796" s="29" t="str">
        <f>BlockName</f>
        <v>Name</v>
      </c>
      <c r="C5796" s="30" t="s">
        <v>56</v>
      </c>
      <c r="E5796" s="29" t="str">
        <f>BlockName</f>
        <v>Name</v>
      </c>
      <c r="F5796" s="30" t="s">
        <v>56</v>
      </c>
      <c r="H5796" s="29" t="str">
        <f>BlockName</f>
        <v>Name</v>
      </c>
      <c r="I5796" s="30" t="s">
        <v>56</v>
      </c>
      <c r="K5796" s="29" t="str">
        <f>BlockName</f>
        <v>Name</v>
      </c>
      <c r="L5796" s="30" t="s">
        <v>56</v>
      </c>
    </row>
    <row r="5797" spans="2:12" ht="13" x14ac:dyDescent="0.3">
      <c r="B5797" s="29" t="str">
        <f>Factor2Name</f>
        <v>Variety</v>
      </c>
      <c r="C5797" s="30" t="s">
        <v>46</v>
      </c>
      <c r="E5797" s="29" t="str">
        <f>Factor2Name</f>
        <v>Variety</v>
      </c>
      <c r="F5797" s="30" t="s">
        <v>46</v>
      </c>
      <c r="H5797" s="29" t="str">
        <f>Factor2Name</f>
        <v>Variety</v>
      </c>
      <c r="I5797" s="30" t="s">
        <v>46</v>
      </c>
      <c r="K5797" s="29" t="str">
        <f>Factor2Name</f>
        <v>Variety</v>
      </c>
      <c r="L5797" s="30" t="s">
        <v>46</v>
      </c>
    </row>
    <row r="5798" spans="2:12" ht="13" x14ac:dyDescent="0.3">
      <c r="B5798" s="29" t="str">
        <f>Factor3Name</f>
        <v>Fertiliser</v>
      </c>
      <c r="C5798" s="30" t="s">
        <v>45</v>
      </c>
      <c r="E5798" s="29" t="str">
        <f>Factor3Name</f>
        <v>Fertiliser</v>
      </c>
      <c r="F5798" s="30" t="s">
        <v>45</v>
      </c>
      <c r="H5798" s="29" t="str">
        <f>Factor3Name</f>
        <v>Fertiliser</v>
      </c>
      <c r="I5798" s="30" t="s">
        <v>45</v>
      </c>
      <c r="K5798" s="29" t="str">
        <f>Factor3Name</f>
        <v>Fertiliser</v>
      </c>
      <c r="L5798" s="30" t="s">
        <v>45</v>
      </c>
    </row>
    <row r="5799" spans="2:12" ht="13" x14ac:dyDescent="0.3">
      <c r="B5799" s="29" t="str">
        <f>Factor1Name</f>
        <v>Weeding</v>
      </c>
      <c r="C5799" s="30" t="s">
        <v>37</v>
      </c>
      <c r="E5799" s="29" t="str">
        <f>Factor1Name</f>
        <v>Weeding</v>
      </c>
      <c r="F5799" s="30" t="s">
        <v>37</v>
      </c>
      <c r="H5799" s="29" t="str">
        <f>Factor1Name</f>
        <v>Weeding</v>
      </c>
      <c r="I5799" s="30" t="s">
        <v>37</v>
      </c>
      <c r="K5799" s="29" t="str">
        <f>Factor1Name</f>
        <v>Weeding</v>
      </c>
      <c r="L5799" s="30" t="s">
        <v>37</v>
      </c>
    </row>
    <row r="5800" spans="2:12" ht="13" x14ac:dyDescent="0.3">
      <c r="B5800" s="25" t="s">
        <v>14</v>
      </c>
      <c r="C5800" s="26">
        <v>492.5</v>
      </c>
      <c r="E5800" s="25" t="s">
        <v>14</v>
      </c>
      <c r="F5800" s="26">
        <v>574.9</v>
      </c>
      <c r="H5800" s="25" t="s">
        <v>14</v>
      </c>
      <c r="I5800" s="26">
        <v>516.79999999999995</v>
      </c>
      <c r="K5800" s="25" t="s">
        <v>14</v>
      </c>
      <c r="L5800" s="26">
        <v>597.70000000000005</v>
      </c>
    </row>
    <row r="5802" spans="2:12" ht="13" x14ac:dyDescent="0.3">
      <c r="B5802" s="27" t="s">
        <v>3</v>
      </c>
      <c r="C5802" s="28">
        <v>2018</v>
      </c>
      <c r="E5802" s="27" t="s">
        <v>3</v>
      </c>
      <c r="F5802" s="28">
        <v>2018</v>
      </c>
      <c r="H5802" s="27" t="s">
        <v>3</v>
      </c>
      <c r="I5802" s="28">
        <v>2018</v>
      </c>
      <c r="K5802" s="27" t="s">
        <v>3</v>
      </c>
      <c r="L5802" s="28">
        <v>2018</v>
      </c>
    </row>
    <row r="5803" spans="2:12" ht="13" x14ac:dyDescent="0.3">
      <c r="B5803" s="29" t="str">
        <f>UnitName</f>
        <v>Plot</v>
      </c>
      <c r="C5803" s="30">
        <v>2</v>
      </c>
      <c r="E5803" s="29" t="str">
        <f>UnitName</f>
        <v>Plot</v>
      </c>
      <c r="F5803" s="30">
        <v>2</v>
      </c>
      <c r="H5803" s="29" t="str">
        <f>UnitName</f>
        <v>Plot</v>
      </c>
      <c r="I5803" s="30">
        <v>2</v>
      </c>
      <c r="K5803" s="29" t="str">
        <f>UnitName</f>
        <v>Plot</v>
      </c>
      <c r="L5803" s="30">
        <v>2</v>
      </c>
    </row>
    <row r="5804" spans="2:12" ht="13" x14ac:dyDescent="0.3">
      <c r="B5804" s="29" t="str">
        <f>BlockName</f>
        <v>Name</v>
      </c>
      <c r="C5804" s="30" t="s">
        <v>56</v>
      </c>
      <c r="E5804" s="29" t="str">
        <f>BlockName</f>
        <v>Name</v>
      </c>
      <c r="F5804" s="30" t="s">
        <v>56</v>
      </c>
      <c r="H5804" s="29" t="str">
        <f>BlockName</f>
        <v>Name</v>
      </c>
      <c r="I5804" s="30" t="s">
        <v>56</v>
      </c>
      <c r="K5804" s="29" t="str">
        <f>BlockName</f>
        <v>Name</v>
      </c>
      <c r="L5804" s="30" t="s">
        <v>56</v>
      </c>
    </row>
    <row r="5805" spans="2:12" ht="13" x14ac:dyDescent="0.3">
      <c r="B5805" s="29" t="str">
        <f>Factor2Name</f>
        <v>Variety</v>
      </c>
      <c r="C5805" s="30" t="s">
        <v>46</v>
      </c>
      <c r="E5805" s="29" t="str">
        <f>Factor2Name</f>
        <v>Variety</v>
      </c>
      <c r="F5805" s="30" t="s">
        <v>46</v>
      </c>
      <c r="H5805" s="29" t="str">
        <f>Factor2Name</f>
        <v>Variety</v>
      </c>
      <c r="I5805" s="30" t="s">
        <v>46</v>
      </c>
      <c r="K5805" s="29" t="str">
        <f>Factor2Name</f>
        <v>Variety</v>
      </c>
      <c r="L5805" s="30" t="s">
        <v>46</v>
      </c>
    </row>
    <row r="5806" spans="2:12" ht="13" x14ac:dyDescent="0.3">
      <c r="B5806" s="29" t="str">
        <f>Factor3Name</f>
        <v>Fertiliser</v>
      </c>
      <c r="C5806" s="30" t="s">
        <v>45</v>
      </c>
      <c r="E5806" s="29" t="str">
        <f>Factor3Name</f>
        <v>Fertiliser</v>
      </c>
      <c r="F5806" s="30" t="s">
        <v>45</v>
      </c>
      <c r="H5806" s="29" t="str">
        <f>Factor3Name</f>
        <v>Fertiliser</v>
      </c>
      <c r="I5806" s="30" t="s">
        <v>45</v>
      </c>
      <c r="K5806" s="29" t="str">
        <f>Factor3Name</f>
        <v>Fertiliser</v>
      </c>
      <c r="L5806" s="30" t="s">
        <v>45</v>
      </c>
    </row>
    <row r="5807" spans="2:12" ht="13" x14ac:dyDescent="0.3">
      <c r="B5807" s="29" t="str">
        <f>Factor1Name</f>
        <v>Weeding</v>
      </c>
      <c r="C5807" s="30" t="s">
        <v>37</v>
      </c>
      <c r="E5807" s="29" t="str">
        <f>Factor1Name</f>
        <v>Weeding</v>
      </c>
      <c r="F5807" s="30" t="s">
        <v>37</v>
      </c>
      <c r="H5807" s="29" t="str">
        <f>Factor1Name</f>
        <v>Weeding</v>
      </c>
      <c r="I5807" s="30" t="s">
        <v>37</v>
      </c>
      <c r="K5807" s="29" t="str">
        <f>Factor1Name</f>
        <v>Weeding</v>
      </c>
      <c r="L5807" s="30" t="s">
        <v>37</v>
      </c>
    </row>
    <row r="5808" spans="2:12" ht="13" x14ac:dyDescent="0.3">
      <c r="B5808" s="25" t="s">
        <v>14</v>
      </c>
      <c r="C5808" s="26">
        <v>527.9</v>
      </c>
      <c r="E5808" s="25" t="s">
        <v>14</v>
      </c>
      <c r="F5808" s="26">
        <v>479.3</v>
      </c>
      <c r="H5808" s="25" t="s">
        <v>14</v>
      </c>
      <c r="I5808" s="26">
        <v>555.70000000000005</v>
      </c>
      <c r="K5808" s="25" t="s">
        <v>14</v>
      </c>
      <c r="L5808" s="26">
        <v>618</v>
      </c>
    </row>
    <row r="5810" spans="2:12" ht="13" x14ac:dyDescent="0.3">
      <c r="B5810" s="27" t="s">
        <v>3</v>
      </c>
      <c r="C5810" s="28">
        <v>2018</v>
      </c>
      <c r="E5810" s="27" t="s">
        <v>3</v>
      </c>
      <c r="F5810" s="28">
        <v>2018</v>
      </c>
      <c r="H5810" s="27" t="s">
        <v>3</v>
      </c>
      <c r="I5810" s="28">
        <v>2018</v>
      </c>
      <c r="K5810" s="27" t="s">
        <v>3</v>
      </c>
      <c r="L5810" s="28">
        <v>2018</v>
      </c>
    </row>
    <row r="5811" spans="2:12" ht="13" x14ac:dyDescent="0.3">
      <c r="B5811" s="29" t="str">
        <f>UnitName</f>
        <v>Plot</v>
      </c>
      <c r="C5811" s="30">
        <v>2</v>
      </c>
      <c r="E5811" s="29" t="str">
        <f>UnitName</f>
        <v>Plot</v>
      </c>
      <c r="F5811" s="30">
        <v>2</v>
      </c>
      <c r="H5811" s="29" t="str">
        <f>UnitName</f>
        <v>Plot</v>
      </c>
      <c r="I5811" s="30">
        <v>2</v>
      </c>
      <c r="K5811" s="29" t="str">
        <f>UnitName</f>
        <v>Plot</v>
      </c>
      <c r="L5811" s="30">
        <v>2</v>
      </c>
    </row>
    <row r="5812" spans="2:12" ht="13" x14ac:dyDescent="0.3">
      <c r="B5812" s="29" t="str">
        <f>BlockName</f>
        <v>Name</v>
      </c>
      <c r="C5812" s="30" t="s">
        <v>56</v>
      </c>
      <c r="E5812" s="29" t="str">
        <f>BlockName</f>
        <v>Name</v>
      </c>
      <c r="F5812" s="30" t="s">
        <v>56</v>
      </c>
      <c r="H5812" s="29" t="str">
        <f>BlockName</f>
        <v>Name</v>
      </c>
      <c r="I5812" s="30" t="s">
        <v>56</v>
      </c>
      <c r="K5812" s="29" t="str">
        <f>BlockName</f>
        <v>Name</v>
      </c>
      <c r="L5812" s="30" t="s">
        <v>56</v>
      </c>
    </row>
    <row r="5813" spans="2:12" ht="13" x14ac:dyDescent="0.3">
      <c r="B5813" s="29" t="str">
        <f>Factor2Name</f>
        <v>Variety</v>
      </c>
      <c r="C5813" s="30" t="s">
        <v>46</v>
      </c>
      <c r="E5813" s="29" t="str">
        <f>Factor2Name</f>
        <v>Variety</v>
      </c>
      <c r="F5813" s="30" t="s">
        <v>46</v>
      </c>
      <c r="H5813" s="29" t="str">
        <f>Factor2Name</f>
        <v>Variety</v>
      </c>
      <c r="I5813" s="30" t="s">
        <v>46</v>
      </c>
      <c r="K5813" s="29" t="str">
        <f>Factor2Name</f>
        <v>Variety</v>
      </c>
      <c r="L5813" s="30" t="s">
        <v>46</v>
      </c>
    </row>
    <row r="5814" spans="2:12" ht="13" x14ac:dyDescent="0.3">
      <c r="B5814" s="29" t="str">
        <f>Factor3Name</f>
        <v>Fertiliser</v>
      </c>
      <c r="C5814" s="30" t="s">
        <v>45</v>
      </c>
      <c r="E5814" s="29" t="str">
        <f>Factor3Name</f>
        <v>Fertiliser</v>
      </c>
      <c r="F5814" s="30" t="s">
        <v>45</v>
      </c>
      <c r="H5814" s="29" t="str">
        <f>Factor3Name</f>
        <v>Fertiliser</v>
      </c>
      <c r="I5814" s="30" t="s">
        <v>45</v>
      </c>
      <c r="K5814" s="29" t="str">
        <f>Factor3Name</f>
        <v>Fertiliser</v>
      </c>
      <c r="L5814" s="30" t="s">
        <v>45</v>
      </c>
    </row>
    <row r="5815" spans="2:12" ht="13" x14ac:dyDescent="0.3">
      <c r="B5815" s="29" t="str">
        <f>Factor1Name</f>
        <v>Weeding</v>
      </c>
      <c r="C5815" s="30" t="s">
        <v>37</v>
      </c>
      <c r="E5815" s="29" t="str">
        <f>Factor1Name</f>
        <v>Weeding</v>
      </c>
      <c r="F5815" s="30" t="s">
        <v>37</v>
      </c>
      <c r="H5815" s="29" t="str">
        <f>Factor1Name</f>
        <v>Weeding</v>
      </c>
      <c r="I5815" s="30" t="s">
        <v>37</v>
      </c>
      <c r="K5815" s="29" t="str">
        <f>Factor1Name</f>
        <v>Weeding</v>
      </c>
      <c r="L5815" s="30" t="s">
        <v>37</v>
      </c>
    </row>
    <row r="5816" spans="2:12" ht="13" x14ac:dyDescent="0.3">
      <c r="B5816" s="25" t="s">
        <v>14</v>
      </c>
      <c r="C5816" s="26">
        <v>712.2</v>
      </c>
      <c r="E5816" s="25" t="s">
        <v>14</v>
      </c>
      <c r="F5816" s="26">
        <v>698.3</v>
      </c>
      <c r="H5816" s="25" t="s">
        <v>14</v>
      </c>
      <c r="I5816" s="26">
        <v>608.9</v>
      </c>
      <c r="K5816" s="25" t="s">
        <v>14</v>
      </c>
      <c r="L5816" s="26">
        <v>451.8</v>
      </c>
    </row>
    <row r="5818" spans="2:12" ht="13" x14ac:dyDescent="0.3">
      <c r="B5818" s="27" t="s">
        <v>3</v>
      </c>
      <c r="C5818" s="28">
        <v>2018</v>
      </c>
      <c r="E5818" s="27" t="s">
        <v>3</v>
      </c>
      <c r="F5818" s="28">
        <v>2018</v>
      </c>
      <c r="H5818" s="27" t="s">
        <v>3</v>
      </c>
      <c r="I5818" s="28">
        <v>2018</v>
      </c>
      <c r="K5818" s="27" t="s">
        <v>3</v>
      </c>
      <c r="L5818" s="28">
        <v>2018</v>
      </c>
    </row>
    <row r="5819" spans="2:12" ht="13" x14ac:dyDescent="0.3">
      <c r="B5819" s="29" t="str">
        <f>UnitName</f>
        <v>Plot</v>
      </c>
      <c r="C5819" s="30">
        <v>2</v>
      </c>
      <c r="E5819" s="29" t="str">
        <f>UnitName</f>
        <v>Plot</v>
      </c>
      <c r="F5819" s="30">
        <v>2</v>
      </c>
      <c r="H5819" s="29" t="str">
        <f>UnitName</f>
        <v>Plot</v>
      </c>
      <c r="I5819" s="30">
        <v>2</v>
      </c>
      <c r="K5819" s="29" t="str">
        <f>UnitName</f>
        <v>Plot</v>
      </c>
      <c r="L5819" s="30">
        <v>2</v>
      </c>
    </row>
    <row r="5820" spans="2:12" ht="13" x14ac:dyDescent="0.3">
      <c r="B5820" s="29" t="str">
        <f>BlockName</f>
        <v>Name</v>
      </c>
      <c r="C5820" s="30" t="s">
        <v>56</v>
      </c>
      <c r="E5820" s="29" t="str">
        <f>BlockName</f>
        <v>Name</v>
      </c>
      <c r="F5820" s="30" t="s">
        <v>56</v>
      </c>
      <c r="H5820" s="29" t="str">
        <f>BlockName</f>
        <v>Name</v>
      </c>
      <c r="I5820" s="30" t="s">
        <v>56</v>
      </c>
      <c r="K5820" s="29" t="str">
        <f>BlockName</f>
        <v>Name</v>
      </c>
      <c r="L5820" s="30" t="s">
        <v>56</v>
      </c>
    </row>
    <row r="5821" spans="2:12" ht="13" x14ac:dyDescent="0.3">
      <c r="B5821" s="29" t="str">
        <f>Factor2Name</f>
        <v>Variety</v>
      </c>
      <c r="C5821" s="30" t="s">
        <v>46</v>
      </c>
      <c r="E5821" s="29" t="str">
        <f>Factor2Name</f>
        <v>Variety</v>
      </c>
      <c r="F5821" s="30" t="s">
        <v>46</v>
      </c>
      <c r="H5821" s="29" t="str">
        <f>Factor2Name</f>
        <v>Variety</v>
      </c>
      <c r="I5821" s="30" t="s">
        <v>46</v>
      </c>
      <c r="K5821" s="29" t="str">
        <f>Factor2Name</f>
        <v>Variety</v>
      </c>
      <c r="L5821" s="30" t="s">
        <v>46</v>
      </c>
    </row>
    <row r="5822" spans="2:12" ht="13" x14ac:dyDescent="0.3">
      <c r="B5822" s="29" t="str">
        <f>Factor3Name</f>
        <v>Fertiliser</v>
      </c>
      <c r="C5822" s="30" t="s">
        <v>45</v>
      </c>
      <c r="E5822" s="29" t="str">
        <f>Factor3Name</f>
        <v>Fertiliser</v>
      </c>
      <c r="F5822" s="30" t="s">
        <v>45</v>
      </c>
      <c r="H5822" s="29" t="str">
        <f>Factor3Name</f>
        <v>Fertiliser</v>
      </c>
      <c r="I5822" s="30" t="s">
        <v>45</v>
      </c>
      <c r="K5822" s="29" t="str">
        <f>Factor3Name</f>
        <v>Fertiliser</v>
      </c>
      <c r="L5822" s="30" t="s">
        <v>45</v>
      </c>
    </row>
    <row r="5823" spans="2:12" ht="13" x14ac:dyDescent="0.3">
      <c r="B5823" s="29" t="str">
        <f>Factor1Name</f>
        <v>Weeding</v>
      </c>
      <c r="C5823" s="30" t="s">
        <v>37</v>
      </c>
      <c r="E5823" s="29" t="str">
        <f>Factor1Name</f>
        <v>Weeding</v>
      </c>
      <c r="F5823" s="30" t="s">
        <v>37</v>
      </c>
      <c r="H5823" s="29" t="str">
        <f>Factor1Name</f>
        <v>Weeding</v>
      </c>
      <c r="I5823" s="30" t="s">
        <v>37</v>
      </c>
      <c r="K5823" s="29" t="str">
        <f>Factor1Name</f>
        <v>Weeding</v>
      </c>
      <c r="L5823" s="30" t="s">
        <v>37</v>
      </c>
    </row>
    <row r="5824" spans="2:12" ht="13" x14ac:dyDescent="0.3">
      <c r="B5824" s="25" t="s">
        <v>14</v>
      </c>
      <c r="C5824" s="26">
        <v>538.70000000000005</v>
      </c>
      <c r="E5824" s="25" t="s">
        <v>14</v>
      </c>
      <c r="F5824" s="26">
        <v>516</v>
      </c>
      <c r="H5824" s="25" t="s">
        <v>14</v>
      </c>
      <c r="I5824" s="26">
        <v>904.6</v>
      </c>
      <c r="K5824" s="25" t="s">
        <v>14</v>
      </c>
      <c r="L5824" s="26">
        <v>538.79999999999995</v>
      </c>
    </row>
    <row r="5826" spans="2:12" ht="13" x14ac:dyDescent="0.3">
      <c r="B5826" s="27" t="s">
        <v>3</v>
      </c>
      <c r="C5826" s="28">
        <v>2018</v>
      </c>
      <c r="E5826" s="27" t="s">
        <v>3</v>
      </c>
      <c r="F5826" s="28">
        <v>2018</v>
      </c>
      <c r="H5826" s="27" t="s">
        <v>3</v>
      </c>
      <c r="I5826" s="28">
        <v>2018</v>
      </c>
      <c r="K5826" s="27" t="s">
        <v>3</v>
      </c>
      <c r="L5826" s="28">
        <v>2018</v>
      </c>
    </row>
    <row r="5827" spans="2:12" ht="13" x14ac:dyDescent="0.3">
      <c r="B5827" s="29" t="str">
        <f>UnitName</f>
        <v>Plot</v>
      </c>
      <c r="C5827" s="30">
        <v>2</v>
      </c>
      <c r="E5827" s="29" t="str">
        <f>UnitName</f>
        <v>Plot</v>
      </c>
      <c r="F5827" s="30">
        <v>2</v>
      </c>
      <c r="H5827" s="29" t="str">
        <f>UnitName</f>
        <v>Plot</v>
      </c>
      <c r="I5827" s="30">
        <v>2</v>
      </c>
      <c r="K5827" s="29" t="str">
        <f>UnitName</f>
        <v>Plot</v>
      </c>
      <c r="L5827" s="30">
        <v>2</v>
      </c>
    </row>
    <row r="5828" spans="2:12" ht="13" x14ac:dyDescent="0.3">
      <c r="B5828" s="29" t="str">
        <f>BlockName</f>
        <v>Name</v>
      </c>
      <c r="C5828" s="30" t="s">
        <v>56</v>
      </c>
      <c r="E5828" s="29" t="str">
        <f>BlockName</f>
        <v>Name</v>
      </c>
      <c r="F5828" s="30" t="s">
        <v>56</v>
      </c>
      <c r="H5828" s="29" t="str">
        <f>BlockName</f>
        <v>Name</v>
      </c>
      <c r="I5828" s="30" t="s">
        <v>56</v>
      </c>
      <c r="K5828" s="29" t="str">
        <f>BlockName</f>
        <v>Name</v>
      </c>
      <c r="L5828" s="30" t="s">
        <v>56</v>
      </c>
    </row>
    <row r="5829" spans="2:12" ht="13" x14ac:dyDescent="0.3">
      <c r="B5829" s="29" t="str">
        <f>Factor2Name</f>
        <v>Variety</v>
      </c>
      <c r="C5829" s="30" t="s">
        <v>46</v>
      </c>
      <c r="E5829" s="29" t="str">
        <f>Factor2Name</f>
        <v>Variety</v>
      </c>
      <c r="F5829" s="30" t="s">
        <v>46</v>
      </c>
      <c r="H5829" s="29" t="str">
        <f>Factor2Name</f>
        <v>Variety</v>
      </c>
      <c r="I5829" s="30" t="s">
        <v>46</v>
      </c>
      <c r="K5829" s="29" t="str">
        <f>Factor2Name</f>
        <v>Variety</v>
      </c>
      <c r="L5829" s="30" t="s">
        <v>46</v>
      </c>
    </row>
    <row r="5830" spans="2:12" ht="13" x14ac:dyDescent="0.3">
      <c r="B5830" s="29" t="str">
        <f>Factor3Name</f>
        <v>Fertiliser</v>
      </c>
      <c r="C5830" s="30" t="s">
        <v>45</v>
      </c>
      <c r="E5830" s="29" t="str">
        <f>Factor3Name</f>
        <v>Fertiliser</v>
      </c>
      <c r="F5830" s="30" t="s">
        <v>45</v>
      </c>
      <c r="H5830" s="29" t="str">
        <f>Factor3Name</f>
        <v>Fertiliser</v>
      </c>
      <c r="I5830" s="30" t="s">
        <v>45</v>
      </c>
      <c r="K5830" s="29" t="str">
        <f>Factor3Name</f>
        <v>Fertiliser</v>
      </c>
      <c r="L5830" s="30" t="s">
        <v>45</v>
      </c>
    </row>
    <row r="5831" spans="2:12" ht="13" x14ac:dyDescent="0.3">
      <c r="B5831" s="29" t="str">
        <f>Factor1Name</f>
        <v>Weeding</v>
      </c>
      <c r="C5831" s="30" t="s">
        <v>37</v>
      </c>
      <c r="E5831" s="29" t="str">
        <f>Factor1Name</f>
        <v>Weeding</v>
      </c>
      <c r="F5831" s="30" t="s">
        <v>37</v>
      </c>
      <c r="H5831" s="29" t="str">
        <f>Factor1Name</f>
        <v>Weeding</v>
      </c>
      <c r="I5831" s="30" t="s">
        <v>37</v>
      </c>
      <c r="K5831" s="29" t="str">
        <f>Factor1Name</f>
        <v>Weeding</v>
      </c>
      <c r="L5831" s="30" t="s">
        <v>37</v>
      </c>
    </row>
    <row r="5832" spans="2:12" ht="13" x14ac:dyDescent="0.3">
      <c r="B5832" s="25" t="s">
        <v>14</v>
      </c>
      <c r="C5832" s="26">
        <v>493.4</v>
      </c>
      <c r="E5832" s="25" t="s">
        <v>14</v>
      </c>
      <c r="F5832" s="26">
        <v>574.6</v>
      </c>
      <c r="H5832" s="25" t="s">
        <v>14</v>
      </c>
      <c r="I5832" s="26">
        <v>513</v>
      </c>
      <c r="K5832" s="25" t="s">
        <v>14</v>
      </c>
      <c r="L5832" s="26">
        <v>616.79999999999995</v>
      </c>
    </row>
    <row r="5834" spans="2:12" ht="13" x14ac:dyDescent="0.3">
      <c r="B5834" s="27" t="s">
        <v>3</v>
      </c>
      <c r="C5834" s="28">
        <v>2018</v>
      </c>
      <c r="E5834" s="27" t="s">
        <v>3</v>
      </c>
      <c r="F5834" s="28">
        <v>2018</v>
      </c>
      <c r="H5834" s="27" t="s">
        <v>3</v>
      </c>
      <c r="I5834" s="28">
        <v>2018</v>
      </c>
      <c r="K5834" s="27" t="s">
        <v>3</v>
      </c>
      <c r="L5834" s="28">
        <v>2018</v>
      </c>
    </row>
    <row r="5835" spans="2:12" ht="13" x14ac:dyDescent="0.3">
      <c r="B5835" s="29" t="str">
        <f>UnitName</f>
        <v>Plot</v>
      </c>
      <c r="C5835" s="30">
        <v>2</v>
      </c>
      <c r="E5835" s="29" t="str">
        <f>UnitName</f>
        <v>Plot</v>
      </c>
      <c r="F5835" s="30">
        <v>2</v>
      </c>
      <c r="H5835" s="29" t="str">
        <f>UnitName</f>
        <v>Plot</v>
      </c>
      <c r="I5835" s="30">
        <v>2</v>
      </c>
      <c r="K5835" s="29" t="str">
        <f>UnitName</f>
        <v>Plot</v>
      </c>
      <c r="L5835" s="30">
        <v>2</v>
      </c>
    </row>
    <row r="5836" spans="2:12" ht="13" x14ac:dyDescent="0.3">
      <c r="B5836" s="29" t="str">
        <f>BlockName</f>
        <v>Name</v>
      </c>
      <c r="C5836" s="30" t="s">
        <v>56</v>
      </c>
      <c r="E5836" s="29" t="str">
        <f>BlockName</f>
        <v>Name</v>
      </c>
      <c r="F5836" s="30" t="s">
        <v>56</v>
      </c>
      <c r="H5836" s="29" t="str">
        <f>BlockName</f>
        <v>Name</v>
      </c>
      <c r="I5836" s="30" t="s">
        <v>56</v>
      </c>
      <c r="K5836" s="29" t="str">
        <f>BlockName</f>
        <v>Name</v>
      </c>
      <c r="L5836" s="30" t="s">
        <v>56</v>
      </c>
    </row>
    <row r="5837" spans="2:12" ht="13" x14ac:dyDescent="0.3">
      <c r="B5837" s="29" t="str">
        <f>Factor2Name</f>
        <v>Variety</v>
      </c>
      <c r="C5837" s="30" t="s">
        <v>46</v>
      </c>
      <c r="E5837" s="29" t="str">
        <f>Factor2Name</f>
        <v>Variety</v>
      </c>
      <c r="F5837" s="30" t="s">
        <v>46</v>
      </c>
      <c r="H5837" s="29" t="str">
        <f>Factor2Name</f>
        <v>Variety</v>
      </c>
      <c r="I5837" s="30" t="s">
        <v>46</v>
      </c>
      <c r="K5837" s="29" t="str">
        <f>Factor2Name</f>
        <v>Variety</v>
      </c>
      <c r="L5837" s="30" t="s">
        <v>46</v>
      </c>
    </row>
    <row r="5838" spans="2:12" ht="13" x14ac:dyDescent="0.3">
      <c r="B5838" s="29" t="str">
        <f>Factor3Name</f>
        <v>Fertiliser</v>
      </c>
      <c r="C5838" s="30" t="s">
        <v>45</v>
      </c>
      <c r="E5838" s="29" t="str">
        <f>Factor3Name</f>
        <v>Fertiliser</v>
      </c>
      <c r="F5838" s="30" t="s">
        <v>45</v>
      </c>
      <c r="H5838" s="29" t="str">
        <f>Factor3Name</f>
        <v>Fertiliser</v>
      </c>
      <c r="I5838" s="30" t="s">
        <v>45</v>
      </c>
      <c r="K5838" s="29" t="str">
        <f>Factor3Name</f>
        <v>Fertiliser</v>
      </c>
      <c r="L5838" s="30" t="s">
        <v>45</v>
      </c>
    </row>
    <row r="5839" spans="2:12" ht="13" x14ac:dyDescent="0.3">
      <c r="B5839" s="29" t="str">
        <f>Factor1Name</f>
        <v>Weeding</v>
      </c>
      <c r="C5839" s="30" t="s">
        <v>37</v>
      </c>
      <c r="E5839" s="29" t="str">
        <f>Factor1Name</f>
        <v>Weeding</v>
      </c>
      <c r="F5839" s="30" t="s">
        <v>37</v>
      </c>
      <c r="H5839" s="29" t="str">
        <f>Factor1Name</f>
        <v>Weeding</v>
      </c>
      <c r="I5839" s="30" t="s">
        <v>37</v>
      </c>
      <c r="K5839" s="29" t="str">
        <f>Factor1Name</f>
        <v>Weeding</v>
      </c>
      <c r="L5839" s="30" t="s">
        <v>37</v>
      </c>
    </row>
    <row r="5840" spans="2:12" ht="13" x14ac:dyDescent="0.3">
      <c r="B5840" s="25" t="s">
        <v>14</v>
      </c>
      <c r="C5840" s="26">
        <v>715.2</v>
      </c>
      <c r="E5840" s="25" t="s">
        <v>14</v>
      </c>
      <c r="F5840" s="26">
        <v>622.6</v>
      </c>
      <c r="H5840" s="25" t="s">
        <v>14</v>
      </c>
      <c r="I5840" s="26">
        <v>656.7</v>
      </c>
      <c r="K5840" s="25" t="s">
        <v>14</v>
      </c>
      <c r="L5840" s="26">
        <v>792.2</v>
      </c>
    </row>
    <row r="5842" spans="2:12" ht="13" x14ac:dyDescent="0.3">
      <c r="B5842" s="27" t="s">
        <v>3</v>
      </c>
      <c r="C5842" s="28">
        <v>2018</v>
      </c>
      <c r="E5842" s="27" t="s">
        <v>3</v>
      </c>
      <c r="F5842" s="28">
        <v>2018</v>
      </c>
      <c r="H5842" s="27" t="s">
        <v>3</v>
      </c>
      <c r="I5842" s="28">
        <v>2018</v>
      </c>
      <c r="K5842" s="27" t="s">
        <v>3</v>
      </c>
      <c r="L5842" s="28">
        <v>2018</v>
      </c>
    </row>
    <row r="5843" spans="2:12" ht="13" x14ac:dyDescent="0.3">
      <c r="B5843" s="29" t="str">
        <f>UnitName</f>
        <v>Plot</v>
      </c>
      <c r="C5843" s="30">
        <v>3</v>
      </c>
      <c r="E5843" s="29" t="str">
        <f>UnitName</f>
        <v>Plot</v>
      </c>
      <c r="F5843" s="30">
        <v>3</v>
      </c>
      <c r="H5843" s="29" t="str">
        <f>UnitName</f>
        <v>Plot</v>
      </c>
      <c r="I5843" s="30">
        <v>3</v>
      </c>
      <c r="K5843" s="29" t="str">
        <f>UnitName</f>
        <v>Plot</v>
      </c>
      <c r="L5843" s="30">
        <v>3</v>
      </c>
    </row>
    <row r="5844" spans="2:12" ht="13" x14ac:dyDescent="0.3">
      <c r="B5844" s="29" t="str">
        <f>BlockName</f>
        <v>Name</v>
      </c>
      <c r="C5844" s="30" t="s">
        <v>56</v>
      </c>
      <c r="E5844" s="29" t="str">
        <f>BlockName</f>
        <v>Name</v>
      </c>
      <c r="F5844" s="30" t="s">
        <v>56</v>
      </c>
      <c r="H5844" s="29" t="str">
        <f>BlockName</f>
        <v>Name</v>
      </c>
      <c r="I5844" s="30" t="s">
        <v>56</v>
      </c>
      <c r="K5844" s="29" t="str">
        <f>BlockName</f>
        <v>Name</v>
      </c>
      <c r="L5844" s="30" t="s">
        <v>56</v>
      </c>
    </row>
    <row r="5845" spans="2:12" ht="13" x14ac:dyDescent="0.3">
      <c r="B5845" s="29" t="str">
        <f>Factor2Name</f>
        <v>Variety</v>
      </c>
      <c r="C5845" s="30" t="s">
        <v>46</v>
      </c>
      <c r="E5845" s="29" t="str">
        <f>Factor2Name</f>
        <v>Variety</v>
      </c>
      <c r="F5845" s="30" t="s">
        <v>46</v>
      </c>
      <c r="H5845" s="29" t="str">
        <f>Factor2Name</f>
        <v>Variety</v>
      </c>
      <c r="I5845" s="30" t="s">
        <v>46</v>
      </c>
      <c r="K5845" s="29" t="str">
        <f>Factor2Name</f>
        <v>Variety</v>
      </c>
      <c r="L5845" s="30" t="s">
        <v>46</v>
      </c>
    </row>
    <row r="5846" spans="2:12" ht="13" x14ac:dyDescent="0.3">
      <c r="B5846" s="29" t="str">
        <f>Factor3Name</f>
        <v>Fertiliser</v>
      </c>
      <c r="C5846" s="30" t="s">
        <v>45</v>
      </c>
      <c r="E5846" s="29" t="str">
        <f>Factor3Name</f>
        <v>Fertiliser</v>
      </c>
      <c r="F5846" s="30" t="s">
        <v>45</v>
      </c>
      <c r="H5846" s="29" t="str">
        <f>Factor3Name</f>
        <v>Fertiliser</v>
      </c>
      <c r="I5846" s="30" t="s">
        <v>45</v>
      </c>
      <c r="K5846" s="29" t="str">
        <f>Factor3Name</f>
        <v>Fertiliser</v>
      </c>
      <c r="L5846" s="30" t="s">
        <v>45</v>
      </c>
    </row>
    <row r="5847" spans="2:12" ht="13" x14ac:dyDescent="0.3">
      <c r="B5847" s="29" t="str">
        <f>Factor1Name</f>
        <v>Weeding</v>
      </c>
      <c r="C5847" s="30" t="s">
        <v>37</v>
      </c>
      <c r="E5847" s="29" t="str">
        <f>Factor1Name</f>
        <v>Weeding</v>
      </c>
      <c r="F5847" s="30" t="s">
        <v>37</v>
      </c>
      <c r="H5847" s="29" t="str">
        <f>Factor1Name</f>
        <v>Weeding</v>
      </c>
      <c r="I5847" s="30" t="s">
        <v>37</v>
      </c>
      <c r="K5847" s="29" t="str">
        <f>Factor1Name</f>
        <v>Weeding</v>
      </c>
      <c r="L5847" s="30" t="s">
        <v>37</v>
      </c>
    </row>
    <row r="5848" spans="2:12" ht="13" x14ac:dyDescent="0.3">
      <c r="B5848" s="25" t="s">
        <v>14</v>
      </c>
      <c r="C5848" s="26">
        <v>819.3</v>
      </c>
      <c r="E5848" s="25" t="s">
        <v>14</v>
      </c>
      <c r="F5848" s="26">
        <v>605.70000000000005</v>
      </c>
      <c r="H5848" s="25" t="s">
        <v>14</v>
      </c>
      <c r="I5848" s="26">
        <v>566.9</v>
      </c>
      <c r="K5848" s="25" t="s">
        <v>14</v>
      </c>
      <c r="L5848" s="26">
        <v>722.7</v>
      </c>
    </row>
    <row r="5850" spans="2:12" ht="13" x14ac:dyDescent="0.3">
      <c r="B5850" s="27" t="s">
        <v>3</v>
      </c>
      <c r="C5850" s="28">
        <v>2018</v>
      </c>
      <c r="E5850" s="27" t="s">
        <v>3</v>
      </c>
      <c r="F5850" s="28">
        <v>2018</v>
      </c>
      <c r="H5850" s="27" t="s">
        <v>3</v>
      </c>
      <c r="I5850" s="28">
        <v>2018</v>
      </c>
      <c r="K5850" s="27" t="s">
        <v>3</v>
      </c>
      <c r="L5850" s="28">
        <v>2018</v>
      </c>
    </row>
    <row r="5851" spans="2:12" ht="13" x14ac:dyDescent="0.3">
      <c r="B5851" s="29" t="str">
        <f>UnitName</f>
        <v>Plot</v>
      </c>
      <c r="C5851" s="30">
        <v>3</v>
      </c>
      <c r="E5851" s="29" t="str">
        <f>UnitName</f>
        <v>Plot</v>
      </c>
      <c r="F5851" s="30">
        <v>3</v>
      </c>
      <c r="H5851" s="29" t="str">
        <f>UnitName</f>
        <v>Plot</v>
      </c>
      <c r="I5851" s="30">
        <v>3</v>
      </c>
      <c r="K5851" s="29" t="str">
        <f>UnitName</f>
        <v>Plot</v>
      </c>
      <c r="L5851" s="30">
        <v>3</v>
      </c>
    </row>
    <row r="5852" spans="2:12" ht="13" x14ac:dyDescent="0.3">
      <c r="B5852" s="29" t="str">
        <f>BlockName</f>
        <v>Name</v>
      </c>
      <c r="C5852" s="30" t="s">
        <v>56</v>
      </c>
      <c r="E5852" s="29" t="str">
        <f>BlockName</f>
        <v>Name</v>
      </c>
      <c r="F5852" s="30" t="s">
        <v>56</v>
      </c>
      <c r="H5852" s="29" t="str">
        <f>BlockName</f>
        <v>Name</v>
      </c>
      <c r="I5852" s="30" t="s">
        <v>56</v>
      </c>
      <c r="K5852" s="29" t="str">
        <f>BlockName</f>
        <v>Name</v>
      </c>
      <c r="L5852" s="30" t="s">
        <v>56</v>
      </c>
    </row>
    <row r="5853" spans="2:12" ht="13" x14ac:dyDescent="0.3">
      <c r="B5853" s="29" t="str">
        <f>Factor2Name</f>
        <v>Variety</v>
      </c>
      <c r="C5853" s="30" t="s">
        <v>46</v>
      </c>
      <c r="E5853" s="29" t="str">
        <f>Factor2Name</f>
        <v>Variety</v>
      </c>
      <c r="F5853" s="30" t="s">
        <v>46</v>
      </c>
      <c r="H5853" s="29" t="str">
        <f>Factor2Name</f>
        <v>Variety</v>
      </c>
      <c r="I5853" s="30" t="s">
        <v>46</v>
      </c>
      <c r="K5853" s="29" t="str">
        <f>Factor2Name</f>
        <v>Variety</v>
      </c>
      <c r="L5853" s="30" t="s">
        <v>46</v>
      </c>
    </row>
    <row r="5854" spans="2:12" ht="13" x14ac:dyDescent="0.3">
      <c r="B5854" s="29" t="str">
        <f>Factor3Name</f>
        <v>Fertiliser</v>
      </c>
      <c r="C5854" s="30" t="s">
        <v>45</v>
      </c>
      <c r="E5854" s="29" t="str">
        <f>Factor3Name</f>
        <v>Fertiliser</v>
      </c>
      <c r="F5854" s="30" t="s">
        <v>45</v>
      </c>
      <c r="H5854" s="29" t="str">
        <f>Factor3Name</f>
        <v>Fertiliser</v>
      </c>
      <c r="I5854" s="30" t="s">
        <v>45</v>
      </c>
      <c r="K5854" s="29" t="str">
        <f>Factor3Name</f>
        <v>Fertiliser</v>
      </c>
      <c r="L5854" s="30" t="s">
        <v>45</v>
      </c>
    </row>
    <row r="5855" spans="2:12" ht="13" x14ac:dyDescent="0.3">
      <c r="B5855" s="29" t="str">
        <f>Factor1Name</f>
        <v>Weeding</v>
      </c>
      <c r="C5855" s="30" t="s">
        <v>37</v>
      </c>
      <c r="E5855" s="29" t="str">
        <f>Factor1Name</f>
        <v>Weeding</v>
      </c>
      <c r="F5855" s="30" t="s">
        <v>37</v>
      </c>
      <c r="H5855" s="29" t="str">
        <f>Factor1Name</f>
        <v>Weeding</v>
      </c>
      <c r="I5855" s="30" t="s">
        <v>37</v>
      </c>
      <c r="K5855" s="29" t="str">
        <f>Factor1Name</f>
        <v>Weeding</v>
      </c>
      <c r="L5855" s="30" t="s">
        <v>37</v>
      </c>
    </row>
    <row r="5856" spans="2:12" ht="13" x14ac:dyDescent="0.3">
      <c r="B5856" s="25" t="s">
        <v>14</v>
      </c>
      <c r="C5856" s="26">
        <v>696.1</v>
      </c>
      <c r="E5856" s="25" t="s">
        <v>14</v>
      </c>
      <c r="F5856" s="26">
        <v>585.4</v>
      </c>
      <c r="H5856" s="25" t="s">
        <v>14</v>
      </c>
      <c r="I5856" s="26">
        <v>598.6</v>
      </c>
      <c r="K5856" s="25" t="s">
        <v>14</v>
      </c>
      <c r="L5856" s="26">
        <v>484.5</v>
      </c>
    </row>
    <row r="5858" spans="2:12" ht="13" x14ac:dyDescent="0.3">
      <c r="B5858" s="27" t="s">
        <v>3</v>
      </c>
      <c r="C5858" s="28">
        <v>2018</v>
      </c>
      <c r="E5858" s="27" t="s">
        <v>3</v>
      </c>
      <c r="F5858" s="28">
        <v>2018</v>
      </c>
      <c r="H5858" s="27" t="s">
        <v>3</v>
      </c>
      <c r="I5858" s="28">
        <v>2018</v>
      </c>
      <c r="K5858" s="27" t="s">
        <v>3</v>
      </c>
      <c r="L5858" s="28">
        <v>2018</v>
      </c>
    </row>
    <row r="5859" spans="2:12" ht="13" x14ac:dyDescent="0.3">
      <c r="B5859" s="29" t="str">
        <f>UnitName</f>
        <v>Plot</v>
      </c>
      <c r="C5859" s="30">
        <v>3</v>
      </c>
      <c r="E5859" s="29" t="str">
        <f>UnitName</f>
        <v>Plot</v>
      </c>
      <c r="F5859" s="30">
        <v>3</v>
      </c>
      <c r="H5859" s="29" t="str">
        <f>UnitName</f>
        <v>Plot</v>
      </c>
      <c r="I5859" s="30">
        <v>3</v>
      </c>
      <c r="K5859" s="29" t="str">
        <f>UnitName</f>
        <v>Plot</v>
      </c>
      <c r="L5859" s="30">
        <v>3</v>
      </c>
    </row>
    <row r="5860" spans="2:12" ht="13" x14ac:dyDescent="0.3">
      <c r="B5860" s="29" t="str">
        <f>BlockName</f>
        <v>Name</v>
      </c>
      <c r="C5860" s="30" t="s">
        <v>56</v>
      </c>
      <c r="E5860" s="29" t="str">
        <f>BlockName</f>
        <v>Name</v>
      </c>
      <c r="F5860" s="30" t="s">
        <v>56</v>
      </c>
      <c r="H5860" s="29" t="str">
        <f>BlockName</f>
        <v>Name</v>
      </c>
      <c r="I5860" s="30" t="s">
        <v>56</v>
      </c>
      <c r="K5860" s="29" t="str">
        <f>BlockName</f>
        <v>Name</v>
      </c>
      <c r="L5860" s="30" t="s">
        <v>56</v>
      </c>
    </row>
    <row r="5861" spans="2:12" ht="13" x14ac:dyDescent="0.3">
      <c r="B5861" s="29" t="str">
        <f>Factor2Name</f>
        <v>Variety</v>
      </c>
      <c r="C5861" s="30" t="s">
        <v>46</v>
      </c>
      <c r="E5861" s="29" t="str">
        <f>Factor2Name</f>
        <v>Variety</v>
      </c>
      <c r="F5861" s="30" t="s">
        <v>46</v>
      </c>
      <c r="H5861" s="29" t="str">
        <f>Factor2Name</f>
        <v>Variety</v>
      </c>
      <c r="I5861" s="30" t="s">
        <v>46</v>
      </c>
      <c r="K5861" s="29" t="str">
        <f>Factor2Name</f>
        <v>Variety</v>
      </c>
      <c r="L5861" s="30" t="s">
        <v>46</v>
      </c>
    </row>
    <row r="5862" spans="2:12" ht="13" x14ac:dyDescent="0.3">
      <c r="B5862" s="29" t="str">
        <f>Factor3Name</f>
        <v>Fertiliser</v>
      </c>
      <c r="C5862" s="30" t="s">
        <v>45</v>
      </c>
      <c r="E5862" s="29" t="str">
        <f>Factor3Name</f>
        <v>Fertiliser</v>
      </c>
      <c r="F5862" s="30" t="s">
        <v>45</v>
      </c>
      <c r="H5862" s="29" t="str">
        <f>Factor3Name</f>
        <v>Fertiliser</v>
      </c>
      <c r="I5862" s="30" t="s">
        <v>45</v>
      </c>
      <c r="K5862" s="29" t="str">
        <f>Factor3Name</f>
        <v>Fertiliser</v>
      </c>
      <c r="L5862" s="30" t="s">
        <v>45</v>
      </c>
    </row>
    <row r="5863" spans="2:12" ht="13" x14ac:dyDescent="0.3">
      <c r="B5863" s="29" t="str">
        <f>Factor1Name</f>
        <v>Weeding</v>
      </c>
      <c r="C5863" s="30" t="s">
        <v>37</v>
      </c>
      <c r="E5863" s="29" t="str">
        <f>Factor1Name</f>
        <v>Weeding</v>
      </c>
      <c r="F5863" s="30" t="s">
        <v>37</v>
      </c>
      <c r="H5863" s="29" t="str">
        <f>Factor1Name</f>
        <v>Weeding</v>
      </c>
      <c r="I5863" s="30" t="s">
        <v>37</v>
      </c>
      <c r="K5863" s="29" t="str">
        <f>Factor1Name</f>
        <v>Weeding</v>
      </c>
      <c r="L5863" s="30" t="s">
        <v>37</v>
      </c>
    </row>
    <row r="5864" spans="2:12" ht="13" x14ac:dyDescent="0.3">
      <c r="B5864" s="25" t="s">
        <v>14</v>
      </c>
      <c r="C5864" s="26">
        <v>615</v>
      </c>
      <c r="E5864" s="25" t="s">
        <v>14</v>
      </c>
      <c r="F5864" s="26">
        <v>522.29999999999995</v>
      </c>
      <c r="H5864" s="25" t="s">
        <v>14</v>
      </c>
      <c r="I5864" s="26">
        <v>608.4</v>
      </c>
      <c r="K5864" s="25" t="s">
        <v>14</v>
      </c>
      <c r="L5864" s="26">
        <v>495.9</v>
      </c>
    </row>
    <row r="5866" spans="2:12" ht="13" x14ac:dyDescent="0.3">
      <c r="B5866" s="27" t="s">
        <v>3</v>
      </c>
      <c r="C5866" s="28">
        <v>2018</v>
      </c>
      <c r="E5866" s="27" t="s">
        <v>3</v>
      </c>
      <c r="F5866" s="28">
        <v>2018</v>
      </c>
      <c r="H5866" s="27" t="s">
        <v>3</v>
      </c>
      <c r="I5866" s="28">
        <v>2018</v>
      </c>
      <c r="K5866" s="27" t="s">
        <v>3</v>
      </c>
      <c r="L5866" s="28">
        <v>2018</v>
      </c>
    </row>
    <row r="5867" spans="2:12" ht="13" x14ac:dyDescent="0.3">
      <c r="B5867" s="29" t="str">
        <f>UnitName</f>
        <v>Plot</v>
      </c>
      <c r="C5867" s="30">
        <v>3</v>
      </c>
      <c r="E5867" s="29" t="str">
        <f>UnitName</f>
        <v>Plot</v>
      </c>
      <c r="F5867" s="30">
        <v>3</v>
      </c>
      <c r="H5867" s="29" t="str">
        <f>UnitName</f>
        <v>Plot</v>
      </c>
      <c r="I5867" s="30">
        <v>3</v>
      </c>
      <c r="K5867" s="29" t="str">
        <f>UnitName</f>
        <v>Plot</v>
      </c>
      <c r="L5867" s="30">
        <v>3</v>
      </c>
    </row>
    <row r="5868" spans="2:12" ht="13" x14ac:dyDescent="0.3">
      <c r="B5868" s="29" t="str">
        <f>BlockName</f>
        <v>Name</v>
      </c>
      <c r="C5868" s="30" t="s">
        <v>56</v>
      </c>
      <c r="E5868" s="29" t="str">
        <f>BlockName</f>
        <v>Name</v>
      </c>
      <c r="F5868" s="30" t="s">
        <v>56</v>
      </c>
      <c r="H5868" s="29" t="str">
        <f>BlockName</f>
        <v>Name</v>
      </c>
      <c r="I5868" s="30" t="s">
        <v>56</v>
      </c>
      <c r="K5868" s="29" t="str">
        <f>BlockName</f>
        <v>Name</v>
      </c>
      <c r="L5868" s="30" t="s">
        <v>56</v>
      </c>
    </row>
    <row r="5869" spans="2:12" ht="13" x14ac:dyDescent="0.3">
      <c r="B5869" s="29" t="str">
        <f>Factor2Name</f>
        <v>Variety</v>
      </c>
      <c r="C5869" s="30" t="s">
        <v>46</v>
      </c>
      <c r="E5869" s="29" t="str">
        <f>Factor2Name</f>
        <v>Variety</v>
      </c>
      <c r="F5869" s="30" t="s">
        <v>46</v>
      </c>
      <c r="H5869" s="29" t="str">
        <f>Factor2Name</f>
        <v>Variety</v>
      </c>
      <c r="I5869" s="30" t="s">
        <v>46</v>
      </c>
      <c r="K5869" s="29" t="str">
        <f>Factor2Name</f>
        <v>Variety</v>
      </c>
      <c r="L5869" s="30" t="s">
        <v>46</v>
      </c>
    </row>
    <row r="5870" spans="2:12" ht="13" x14ac:dyDescent="0.3">
      <c r="B5870" s="29" t="str">
        <f>Factor3Name</f>
        <v>Fertiliser</v>
      </c>
      <c r="C5870" s="30" t="s">
        <v>45</v>
      </c>
      <c r="E5870" s="29" t="str">
        <f>Factor3Name</f>
        <v>Fertiliser</v>
      </c>
      <c r="F5870" s="30" t="s">
        <v>45</v>
      </c>
      <c r="H5870" s="29" t="str">
        <f>Factor3Name</f>
        <v>Fertiliser</v>
      </c>
      <c r="I5870" s="30" t="s">
        <v>45</v>
      </c>
      <c r="K5870" s="29" t="str">
        <f>Factor3Name</f>
        <v>Fertiliser</v>
      </c>
      <c r="L5870" s="30" t="s">
        <v>45</v>
      </c>
    </row>
    <row r="5871" spans="2:12" ht="13" x14ac:dyDescent="0.3">
      <c r="B5871" s="29" t="str">
        <f>Factor1Name</f>
        <v>Weeding</v>
      </c>
      <c r="C5871" s="30" t="s">
        <v>37</v>
      </c>
      <c r="E5871" s="29" t="str">
        <f>Factor1Name</f>
        <v>Weeding</v>
      </c>
      <c r="F5871" s="30" t="s">
        <v>37</v>
      </c>
      <c r="H5871" s="29" t="str">
        <f>Factor1Name</f>
        <v>Weeding</v>
      </c>
      <c r="I5871" s="30" t="s">
        <v>37</v>
      </c>
      <c r="K5871" s="29" t="str">
        <f>Factor1Name</f>
        <v>Weeding</v>
      </c>
      <c r="L5871" s="30" t="s">
        <v>37</v>
      </c>
    </row>
    <row r="5872" spans="2:12" ht="13" x14ac:dyDescent="0.3">
      <c r="B5872" s="25" t="s">
        <v>14</v>
      </c>
      <c r="C5872" s="26">
        <v>550.20000000000005</v>
      </c>
      <c r="E5872" s="25" t="s">
        <v>14</v>
      </c>
      <c r="F5872" s="26">
        <v>666.2</v>
      </c>
      <c r="H5872" s="25" t="s">
        <v>14</v>
      </c>
      <c r="I5872" s="26">
        <v>713.5</v>
      </c>
      <c r="K5872" s="25" t="s">
        <v>14</v>
      </c>
      <c r="L5872" s="26">
        <v>631.5</v>
      </c>
    </row>
    <row r="5874" spans="2:12" ht="13" x14ac:dyDescent="0.3">
      <c r="B5874" s="27" t="s">
        <v>3</v>
      </c>
      <c r="C5874" s="28">
        <v>2018</v>
      </c>
      <c r="E5874" s="27" t="s">
        <v>3</v>
      </c>
      <c r="F5874" s="28">
        <v>2018</v>
      </c>
      <c r="H5874" s="27" t="s">
        <v>3</v>
      </c>
      <c r="I5874" s="28">
        <v>2018</v>
      </c>
      <c r="K5874" s="27" t="s">
        <v>3</v>
      </c>
      <c r="L5874" s="28">
        <v>2018</v>
      </c>
    </row>
    <row r="5875" spans="2:12" ht="13" x14ac:dyDescent="0.3">
      <c r="B5875" s="29" t="str">
        <f>UnitName</f>
        <v>Plot</v>
      </c>
      <c r="C5875" s="30">
        <v>3</v>
      </c>
      <c r="E5875" s="29" t="str">
        <f>UnitName</f>
        <v>Plot</v>
      </c>
      <c r="F5875" s="30">
        <v>3</v>
      </c>
      <c r="H5875" s="29" t="str">
        <f>UnitName</f>
        <v>Plot</v>
      </c>
      <c r="I5875" s="30">
        <v>3</v>
      </c>
      <c r="K5875" s="29" t="str">
        <f>UnitName</f>
        <v>Plot</v>
      </c>
      <c r="L5875" s="30">
        <v>3</v>
      </c>
    </row>
    <row r="5876" spans="2:12" ht="13" x14ac:dyDescent="0.3">
      <c r="B5876" s="29" t="str">
        <f>BlockName</f>
        <v>Name</v>
      </c>
      <c r="C5876" s="30" t="s">
        <v>56</v>
      </c>
      <c r="E5876" s="29" t="str">
        <f>BlockName</f>
        <v>Name</v>
      </c>
      <c r="F5876" s="30" t="s">
        <v>56</v>
      </c>
      <c r="H5876" s="29" t="str">
        <f>BlockName</f>
        <v>Name</v>
      </c>
      <c r="I5876" s="30" t="s">
        <v>56</v>
      </c>
      <c r="K5876" s="29" t="str">
        <f>BlockName</f>
        <v>Name</v>
      </c>
      <c r="L5876" s="30" t="s">
        <v>56</v>
      </c>
    </row>
    <row r="5877" spans="2:12" ht="13" x14ac:dyDescent="0.3">
      <c r="B5877" s="29" t="str">
        <f>Factor2Name</f>
        <v>Variety</v>
      </c>
      <c r="C5877" s="30" t="s">
        <v>46</v>
      </c>
      <c r="E5877" s="29" t="str">
        <f>Factor2Name</f>
        <v>Variety</v>
      </c>
      <c r="F5877" s="30" t="s">
        <v>46</v>
      </c>
      <c r="H5877" s="29" t="str">
        <f>Factor2Name</f>
        <v>Variety</v>
      </c>
      <c r="I5877" s="30" t="s">
        <v>46</v>
      </c>
      <c r="K5877" s="29" t="str">
        <f>Factor2Name</f>
        <v>Variety</v>
      </c>
      <c r="L5877" s="30" t="s">
        <v>46</v>
      </c>
    </row>
    <row r="5878" spans="2:12" ht="13" x14ac:dyDescent="0.3">
      <c r="B5878" s="29" t="str">
        <f>Factor3Name</f>
        <v>Fertiliser</v>
      </c>
      <c r="C5878" s="30" t="s">
        <v>45</v>
      </c>
      <c r="E5878" s="29" t="str">
        <f>Factor3Name</f>
        <v>Fertiliser</v>
      </c>
      <c r="F5878" s="30" t="s">
        <v>45</v>
      </c>
      <c r="H5878" s="29" t="str">
        <f>Factor3Name</f>
        <v>Fertiliser</v>
      </c>
      <c r="I5878" s="30" t="s">
        <v>45</v>
      </c>
      <c r="K5878" s="29" t="str">
        <f>Factor3Name</f>
        <v>Fertiliser</v>
      </c>
      <c r="L5878" s="30" t="s">
        <v>45</v>
      </c>
    </row>
    <row r="5879" spans="2:12" ht="13" x14ac:dyDescent="0.3">
      <c r="B5879" s="29" t="str">
        <f>Factor1Name</f>
        <v>Weeding</v>
      </c>
      <c r="C5879" s="30" t="s">
        <v>37</v>
      </c>
      <c r="E5879" s="29" t="str">
        <f>Factor1Name</f>
        <v>Weeding</v>
      </c>
      <c r="F5879" s="30" t="s">
        <v>37</v>
      </c>
      <c r="H5879" s="29" t="str">
        <f>Factor1Name</f>
        <v>Weeding</v>
      </c>
      <c r="I5879" s="30" t="s">
        <v>37</v>
      </c>
      <c r="K5879" s="29" t="str">
        <f>Factor1Name</f>
        <v>Weeding</v>
      </c>
      <c r="L5879" s="30" t="s">
        <v>37</v>
      </c>
    </row>
    <row r="5880" spans="2:12" ht="13" x14ac:dyDescent="0.3">
      <c r="B5880" s="25" t="s">
        <v>14</v>
      </c>
      <c r="C5880" s="26">
        <v>643.20000000000005</v>
      </c>
      <c r="E5880" s="25" t="s">
        <v>14</v>
      </c>
      <c r="F5880" s="26">
        <v>619.5</v>
      </c>
      <c r="H5880" s="25" t="s">
        <v>14</v>
      </c>
      <c r="I5880" s="26">
        <v>734.5</v>
      </c>
      <c r="K5880" s="25" t="s">
        <v>14</v>
      </c>
      <c r="L5880" s="26">
        <v>499.1</v>
      </c>
    </row>
    <row r="5882" spans="2:12" ht="13" x14ac:dyDescent="0.3">
      <c r="B5882" s="27" t="s">
        <v>3</v>
      </c>
      <c r="C5882" s="28">
        <v>2018</v>
      </c>
      <c r="E5882" s="27" t="s">
        <v>3</v>
      </c>
      <c r="F5882" s="28">
        <v>2018</v>
      </c>
      <c r="H5882" s="27" t="s">
        <v>3</v>
      </c>
      <c r="I5882" s="28">
        <v>2018</v>
      </c>
      <c r="K5882" s="27" t="s">
        <v>3</v>
      </c>
      <c r="L5882" s="28">
        <v>2018</v>
      </c>
    </row>
    <row r="5883" spans="2:12" ht="13" x14ac:dyDescent="0.3">
      <c r="B5883" s="29" t="str">
        <f>UnitName</f>
        <v>Plot</v>
      </c>
      <c r="C5883" s="30">
        <v>4</v>
      </c>
      <c r="E5883" s="29" t="str">
        <f>UnitName</f>
        <v>Plot</v>
      </c>
      <c r="F5883" s="30">
        <v>4</v>
      </c>
      <c r="H5883" s="29" t="str">
        <f>UnitName</f>
        <v>Plot</v>
      </c>
      <c r="I5883" s="30">
        <v>4</v>
      </c>
      <c r="K5883" s="29" t="str">
        <f>UnitName</f>
        <v>Plot</v>
      </c>
      <c r="L5883" s="30">
        <v>4</v>
      </c>
    </row>
    <row r="5884" spans="2:12" ht="13" x14ac:dyDescent="0.3">
      <c r="B5884" s="29" t="str">
        <f>BlockName</f>
        <v>Name</v>
      </c>
      <c r="C5884" s="30" t="s">
        <v>56</v>
      </c>
      <c r="E5884" s="29" t="str">
        <f>BlockName</f>
        <v>Name</v>
      </c>
      <c r="F5884" s="30" t="s">
        <v>56</v>
      </c>
      <c r="H5884" s="29" t="str">
        <f>BlockName</f>
        <v>Name</v>
      </c>
      <c r="I5884" s="30" t="s">
        <v>56</v>
      </c>
      <c r="K5884" s="29" t="str">
        <f>BlockName</f>
        <v>Name</v>
      </c>
      <c r="L5884" s="30" t="s">
        <v>56</v>
      </c>
    </row>
    <row r="5885" spans="2:12" ht="13" x14ac:dyDescent="0.3">
      <c r="B5885" s="29" t="str">
        <f>Factor2Name</f>
        <v>Variety</v>
      </c>
      <c r="C5885" s="30" t="s">
        <v>46</v>
      </c>
      <c r="E5885" s="29" t="str">
        <f>Factor2Name</f>
        <v>Variety</v>
      </c>
      <c r="F5885" s="30" t="s">
        <v>46</v>
      </c>
      <c r="H5885" s="29" t="str">
        <f>Factor2Name</f>
        <v>Variety</v>
      </c>
      <c r="I5885" s="30" t="s">
        <v>46</v>
      </c>
      <c r="K5885" s="29" t="str">
        <f>Factor2Name</f>
        <v>Variety</v>
      </c>
      <c r="L5885" s="30" t="s">
        <v>46</v>
      </c>
    </row>
    <row r="5886" spans="2:12" ht="13" x14ac:dyDescent="0.3">
      <c r="B5886" s="29" t="str">
        <f>Factor3Name</f>
        <v>Fertiliser</v>
      </c>
      <c r="C5886" s="30" t="s">
        <v>45</v>
      </c>
      <c r="E5886" s="29" t="str">
        <f>Factor3Name</f>
        <v>Fertiliser</v>
      </c>
      <c r="F5886" s="30" t="s">
        <v>45</v>
      </c>
      <c r="H5886" s="29" t="str">
        <f>Factor3Name</f>
        <v>Fertiliser</v>
      </c>
      <c r="I5886" s="30" t="s">
        <v>45</v>
      </c>
      <c r="K5886" s="29" t="str">
        <f>Factor3Name</f>
        <v>Fertiliser</v>
      </c>
      <c r="L5886" s="30" t="s">
        <v>45</v>
      </c>
    </row>
    <row r="5887" spans="2:12" ht="13" x14ac:dyDescent="0.3">
      <c r="B5887" s="29" t="str">
        <f>Factor1Name</f>
        <v>Weeding</v>
      </c>
      <c r="C5887" s="30" t="s">
        <v>37</v>
      </c>
      <c r="E5887" s="29" t="str">
        <f>Factor1Name</f>
        <v>Weeding</v>
      </c>
      <c r="F5887" s="30" t="s">
        <v>37</v>
      </c>
      <c r="H5887" s="29" t="str">
        <f>Factor1Name</f>
        <v>Weeding</v>
      </c>
      <c r="I5887" s="30" t="s">
        <v>37</v>
      </c>
      <c r="K5887" s="29" t="str">
        <f>Factor1Name</f>
        <v>Weeding</v>
      </c>
      <c r="L5887" s="30" t="s">
        <v>37</v>
      </c>
    </row>
    <row r="5888" spans="2:12" ht="13" x14ac:dyDescent="0.3">
      <c r="B5888" s="25" t="s">
        <v>14</v>
      </c>
      <c r="C5888" s="26">
        <v>566.6</v>
      </c>
      <c r="E5888" s="25" t="s">
        <v>14</v>
      </c>
      <c r="F5888" s="26">
        <v>691</v>
      </c>
      <c r="H5888" s="25" t="s">
        <v>14</v>
      </c>
      <c r="I5888" s="26">
        <v>573.6</v>
      </c>
      <c r="K5888" s="25" t="s">
        <v>14</v>
      </c>
      <c r="L5888" s="26">
        <v>554.1</v>
      </c>
    </row>
    <row r="5890" spans="2:12" ht="13" x14ac:dyDescent="0.3">
      <c r="B5890" s="27" t="s">
        <v>3</v>
      </c>
      <c r="C5890" s="28">
        <v>2018</v>
      </c>
      <c r="E5890" s="27" t="s">
        <v>3</v>
      </c>
      <c r="F5890" s="28">
        <v>2018</v>
      </c>
      <c r="H5890" s="27" t="s">
        <v>3</v>
      </c>
      <c r="I5890" s="28">
        <v>2018</v>
      </c>
      <c r="K5890" s="27" t="s">
        <v>3</v>
      </c>
      <c r="L5890" s="28">
        <v>2018</v>
      </c>
    </row>
    <row r="5891" spans="2:12" ht="13" x14ac:dyDescent="0.3">
      <c r="B5891" s="29" t="str">
        <f>UnitName</f>
        <v>Plot</v>
      </c>
      <c r="C5891" s="30">
        <v>4</v>
      </c>
      <c r="E5891" s="29" t="str">
        <f>UnitName</f>
        <v>Plot</v>
      </c>
      <c r="F5891" s="30">
        <v>4</v>
      </c>
      <c r="H5891" s="29" t="str">
        <f>UnitName</f>
        <v>Plot</v>
      </c>
      <c r="I5891" s="30">
        <v>4</v>
      </c>
      <c r="K5891" s="29" t="str">
        <f>UnitName</f>
        <v>Plot</v>
      </c>
      <c r="L5891" s="30">
        <v>4</v>
      </c>
    </row>
    <row r="5892" spans="2:12" ht="13" x14ac:dyDescent="0.3">
      <c r="B5892" s="29" t="str">
        <f>BlockName</f>
        <v>Name</v>
      </c>
      <c r="C5892" s="30" t="s">
        <v>56</v>
      </c>
      <c r="E5892" s="29" t="str">
        <f>BlockName</f>
        <v>Name</v>
      </c>
      <c r="F5892" s="30" t="s">
        <v>56</v>
      </c>
      <c r="H5892" s="29" t="str">
        <f>BlockName</f>
        <v>Name</v>
      </c>
      <c r="I5892" s="30" t="s">
        <v>56</v>
      </c>
      <c r="K5892" s="29" t="str">
        <f>BlockName</f>
        <v>Name</v>
      </c>
      <c r="L5892" s="30" t="s">
        <v>56</v>
      </c>
    </row>
    <row r="5893" spans="2:12" ht="13" x14ac:dyDescent="0.3">
      <c r="B5893" s="29" t="str">
        <f>Factor2Name</f>
        <v>Variety</v>
      </c>
      <c r="C5893" s="30" t="s">
        <v>46</v>
      </c>
      <c r="E5893" s="29" t="str">
        <f>Factor2Name</f>
        <v>Variety</v>
      </c>
      <c r="F5893" s="30" t="s">
        <v>46</v>
      </c>
      <c r="H5893" s="29" t="str">
        <f>Factor2Name</f>
        <v>Variety</v>
      </c>
      <c r="I5893" s="30" t="s">
        <v>46</v>
      </c>
      <c r="K5893" s="29" t="str">
        <f>Factor2Name</f>
        <v>Variety</v>
      </c>
      <c r="L5893" s="30" t="s">
        <v>46</v>
      </c>
    </row>
    <row r="5894" spans="2:12" ht="13" x14ac:dyDescent="0.3">
      <c r="B5894" s="29" t="str">
        <f>Factor3Name</f>
        <v>Fertiliser</v>
      </c>
      <c r="C5894" s="30" t="s">
        <v>45</v>
      </c>
      <c r="E5894" s="29" t="str">
        <f>Factor3Name</f>
        <v>Fertiliser</v>
      </c>
      <c r="F5894" s="30" t="s">
        <v>45</v>
      </c>
      <c r="H5894" s="29" t="str">
        <f>Factor3Name</f>
        <v>Fertiliser</v>
      </c>
      <c r="I5894" s="30" t="s">
        <v>45</v>
      </c>
      <c r="K5894" s="29" t="str">
        <f>Factor3Name</f>
        <v>Fertiliser</v>
      </c>
      <c r="L5894" s="30" t="s">
        <v>45</v>
      </c>
    </row>
    <row r="5895" spans="2:12" ht="13" x14ac:dyDescent="0.3">
      <c r="B5895" s="29" t="str">
        <f>Factor1Name</f>
        <v>Weeding</v>
      </c>
      <c r="C5895" s="30" t="s">
        <v>37</v>
      </c>
      <c r="E5895" s="29" t="str">
        <f>Factor1Name</f>
        <v>Weeding</v>
      </c>
      <c r="F5895" s="30" t="s">
        <v>37</v>
      </c>
      <c r="H5895" s="29" t="str">
        <f>Factor1Name</f>
        <v>Weeding</v>
      </c>
      <c r="I5895" s="30" t="s">
        <v>37</v>
      </c>
      <c r="K5895" s="29" t="str">
        <f>Factor1Name</f>
        <v>Weeding</v>
      </c>
      <c r="L5895" s="30" t="s">
        <v>37</v>
      </c>
    </row>
    <row r="5896" spans="2:12" ht="13" x14ac:dyDescent="0.3">
      <c r="B5896" s="25" t="s">
        <v>14</v>
      </c>
      <c r="C5896" s="26">
        <v>533.5</v>
      </c>
      <c r="E5896" s="25" t="s">
        <v>14</v>
      </c>
      <c r="F5896" s="26">
        <v>538</v>
      </c>
      <c r="H5896" s="25" t="s">
        <v>14</v>
      </c>
      <c r="I5896" s="26">
        <v>870.1</v>
      </c>
      <c r="K5896" s="25" t="s">
        <v>14</v>
      </c>
      <c r="L5896" s="26">
        <v>746.7</v>
      </c>
    </row>
    <row r="5898" spans="2:12" ht="13" x14ac:dyDescent="0.3">
      <c r="B5898" s="27" t="s">
        <v>3</v>
      </c>
      <c r="C5898" s="28">
        <v>2018</v>
      </c>
      <c r="E5898" s="27" t="s">
        <v>3</v>
      </c>
      <c r="F5898" s="28">
        <v>2018</v>
      </c>
      <c r="H5898" s="27" t="s">
        <v>3</v>
      </c>
      <c r="I5898" s="28">
        <v>2018</v>
      </c>
      <c r="K5898" s="27" t="s">
        <v>3</v>
      </c>
      <c r="L5898" s="28">
        <v>2018</v>
      </c>
    </row>
    <row r="5899" spans="2:12" ht="13" x14ac:dyDescent="0.3">
      <c r="B5899" s="29" t="str">
        <f>UnitName</f>
        <v>Plot</v>
      </c>
      <c r="C5899" s="30">
        <v>4</v>
      </c>
      <c r="E5899" s="29" t="str">
        <f>UnitName</f>
        <v>Plot</v>
      </c>
      <c r="F5899" s="30">
        <v>4</v>
      </c>
      <c r="H5899" s="29" t="str">
        <f>UnitName</f>
        <v>Plot</v>
      </c>
      <c r="I5899" s="30">
        <v>4</v>
      </c>
      <c r="K5899" s="29" t="str">
        <f>UnitName</f>
        <v>Plot</v>
      </c>
      <c r="L5899" s="30">
        <v>4</v>
      </c>
    </row>
    <row r="5900" spans="2:12" ht="13" x14ac:dyDescent="0.3">
      <c r="B5900" s="29" t="str">
        <f>BlockName</f>
        <v>Name</v>
      </c>
      <c r="C5900" s="30" t="s">
        <v>56</v>
      </c>
      <c r="E5900" s="29" t="str">
        <f>BlockName</f>
        <v>Name</v>
      </c>
      <c r="F5900" s="30" t="s">
        <v>56</v>
      </c>
      <c r="H5900" s="29" t="str">
        <f>BlockName</f>
        <v>Name</v>
      </c>
      <c r="I5900" s="30" t="s">
        <v>56</v>
      </c>
      <c r="K5900" s="29" t="str">
        <f>BlockName</f>
        <v>Name</v>
      </c>
      <c r="L5900" s="30" t="s">
        <v>56</v>
      </c>
    </row>
    <row r="5901" spans="2:12" ht="13" x14ac:dyDescent="0.3">
      <c r="B5901" s="29" t="str">
        <f>Factor2Name</f>
        <v>Variety</v>
      </c>
      <c r="C5901" s="30" t="s">
        <v>46</v>
      </c>
      <c r="E5901" s="29" t="str">
        <f>Factor2Name</f>
        <v>Variety</v>
      </c>
      <c r="F5901" s="30" t="s">
        <v>46</v>
      </c>
      <c r="H5901" s="29" t="str">
        <f>Factor2Name</f>
        <v>Variety</v>
      </c>
      <c r="I5901" s="30" t="s">
        <v>46</v>
      </c>
      <c r="K5901" s="29" t="str">
        <f>Factor2Name</f>
        <v>Variety</v>
      </c>
      <c r="L5901" s="30" t="s">
        <v>46</v>
      </c>
    </row>
    <row r="5902" spans="2:12" ht="13" x14ac:dyDescent="0.3">
      <c r="B5902" s="29" t="str">
        <f>Factor3Name</f>
        <v>Fertiliser</v>
      </c>
      <c r="C5902" s="30" t="s">
        <v>45</v>
      </c>
      <c r="E5902" s="29" t="str">
        <f>Factor3Name</f>
        <v>Fertiliser</v>
      </c>
      <c r="F5902" s="30" t="s">
        <v>45</v>
      </c>
      <c r="H5902" s="29" t="str">
        <f>Factor3Name</f>
        <v>Fertiliser</v>
      </c>
      <c r="I5902" s="30" t="s">
        <v>45</v>
      </c>
      <c r="K5902" s="29" t="str">
        <f>Factor3Name</f>
        <v>Fertiliser</v>
      </c>
      <c r="L5902" s="30" t="s">
        <v>45</v>
      </c>
    </row>
    <row r="5903" spans="2:12" ht="13" x14ac:dyDescent="0.3">
      <c r="B5903" s="29" t="str">
        <f>Factor1Name</f>
        <v>Weeding</v>
      </c>
      <c r="C5903" s="30" t="s">
        <v>37</v>
      </c>
      <c r="E5903" s="29" t="str">
        <f>Factor1Name</f>
        <v>Weeding</v>
      </c>
      <c r="F5903" s="30" t="s">
        <v>37</v>
      </c>
      <c r="H5903" s="29" t="str">
        <f>Factor1Name</f>
        <v>Weeding</v>
      </c>
      <c r="I5903" s="30" t="s">
        <v>37</v>
      </c>
      <c r="K5903" s="29" t="str">
        <f>Factor1Name</f>
        <v>Weeding</v>
      </c>
      <c r="L5903" s="30" t="s">
        <v>37</v>
      </c>
    </row>
    <row r="5904" spans="2:12" ht="13" x14ac:dyDescent="0.3">
      <c r="B5904" s="25" t="s">
        <v>14</v>
      </c>
      <c r="C5904" s="26">
        <v>590.70000000000005</v>
      </c>
      <c r="E5904" s="25" t="s">
        <v>14</v>
      </c>
      <c r="F5904" s="26">
        <v>686.1</v>
      </c>
      <c r="H5904" s="25" t="s">
        <v>14</v>
      </c>
      <c r="I5904" s="26">
        <v>488.3</v>
      </c>
      <c r="K5904" s="25" t="s">
        <v>14</v>
      </c>
      <c r="L5904" s="26">
        <v>606.9</v>
      </c>
    </row>
    <row r="5906" spans="2:12" ht="13" x14ac:dyDescent="0.3">
      <c r="B5906" s="27" t="s">
        <v>3</v>
      </c>
      <c r="C5906" s="28">
        <v>2018</v>
      </c>
      <c r="E5906" s="27" t="s">
        <v>3</v>
      </c>
      <c r="F5906" s="28">
        <v>2018</v>
      </c>
      <c r="H5906" s="27" t="s">
        <v>3</v>
      </c>
      <c r="I5906" s="28">
        <v>2018</v>
      </c>
      <c r="K5906" s="27" t="s">
        <v>3</v>
      </c>
      <c r="L5906" s="28">
        <v>2018</v>
      </c>
    </row>
    <row r="5907" spans="2:12" ht="13" x14ac:dyDescent="0.3">
      <c r="B5907" s="29" t="str">
        <f>UnitName</f>
        <v>Plot</v>
      </c>
      <c r="C5907" s="30">
        <v>4</v>
      </c>
      <c r="E5907" s="29" t="str">
        <f>UnitName</f>
        <v>Plot</v>
      </c>
      <c r="F5907" s="30">
        <v>4</v>
      </c>
      <c r="H5907" s="29" t="str">
        <f>UnitName</f>
        <v>Plot</v>
      </c>
      <c r="I5907" s="30">
        <v>4</v>
      </c>
      <c r="K5907" s="29" t="str">
        <f>UnitName</f>
        <v>Plot</v>
      </c>
      <c r="L5907" s="30">
        <v>4</v>
      </c>
    </row>
    <row r="5908" spans="2:12" ht="13" x14ac:dyDescent="0.3">
      <c r="B5908" s="29" t="str">
        <f>BlockName</f>
        <v>Name</v>
      </c>
      <c r="C5908" s="30" t="s">
        <v>56</v>
      </c>
      <c r="E5908" s="29" t="str">
        <f>BlockName</f>
        <v>Name</v>
      </c>
      <c r="F5908" s="30" t="s">
        <v>56</v>
      </c>
      <c r="H5908" s="29" t="str">
        <f>BlockName</f>
        <v>Name</v>
      </c>
      <c r="I5908" s="30" t="s">
        <v>56</v>
      </c>
      <c r="K5908" s="29" t="str">
        <f>BlockName</f>
        <v>Name</v>
      </c>
      <c r="L5908" s="30" t="s">
        <v>56</v>
      </c>
    </row>
    <row r="5909" spans="2:12" ht="13" x14ac:dyDescent="0.3">
      <c r="B5909" s="29" t="str">
        <f>Factor2Name</f>
        <v>Variety</v>
      </c>
      <c r="C5909" s="30" t="s">
        <v>46</v>
      </c>
      <c r="E5909" s="29" t="str">
        <f>Factor2Name</f>
        <v>Variety</v>
      </c>
      <c r="F5909" s="30" t="s">
        <v>46</v>
      </c>
      <c r="H5909" s="29" t="str">
        <f>Factor2Name</f>
        <v>Variety</v>
      </c>
      <c r="I5909" s="30" t="s">
        <v>46</v>
      </c>
      <c r="K5909" s="29" t="str">
        <f>Factor2Name</f>
        <v>Variety</v>
      </c>
      <c r="L5909" s="30" t="s">
        <v>46</v>
      </c>
    </row>
    <row r="5910" spans="2:12" ht="13" x14ac:dyDescent="0.3">
      <c r="B5910" s="29" t="str">
        <f>Factor3Name</f>
        <v>Fertiliser</v>
      </c>
      <c r="C5910" s="30" t="s">
        <v>45</v>
      </c>
      <c r="E5910" s="29" t="str">
        <f>Factor3Name</f>
        <v>Fertiliser</v>
      </c>
      <c r="F5910" s="30" t="s">
        <v>45</v>
      </c>
      <c r="H5910" s="29" t="str">
        <f>Factor3Name</f>
        <v>Fertiliser</v>
      </c>
      <c r="I5910" s="30" t="s">
        <v>45</v>
      </c>
      <c r="K5910" s="29" t="str">
        <f>Factor3Name</f>
        <v>Fertiliser</v>
      </c>
      <c r="L5910" s="30" t="s">
        <v>45</v>
      </c>
    </row>
    <row r="5911" spans="2:12" ht="13" x14ac:dyDescent="0.3">
      <c r="B5911" s="29" t="str">
        <f>Factor1Name</f>
        <v>Weeding</v>
      </c>
      <c r="C5911" s="30" t="s">
        <v>37</v>
      </c>
      <c r="E5911" s="29" t="str">
        <f>Factor1Name</f>
        <v>Weeding</v>
      </c>
      <c r="F5911" s="30" t="s">
        <v>37</v>
      </c>
      <c r="H5911" s="29" t="str">
        <f>Factor1Name</f>
        <v>Weeding</v>
      </c>
      <c r="I5911" s="30" t="s">
        <v>37</v>
      </c>
      <c r="K5911" s="29" t="str">
        <f>Factor1Name</f>
        <v>Weeding</v>
      </c>
      <c r="L5911" s="30" t="s">
        <v>37</v>
      </c>
    </row>
    <row r="5912" spans="2:12" ht="13" x14ac:dyDescent="0.3">
      <c r="B5912" s="25" t="s">
        <v>14</v>
      </c>
      <c r="C5912" s="26">
        <v>728.9</v>
      </c>
      <c r="E5912" s="25" t="s">
        <v>14</v>
      </c>
      <c r="F5912" s="26">
        <v>420.2</v>
      </c>
      <c r="H5912" s="25" t="s">
        <v>14</v>
      </c>
      <c r="I5912" s="26">
        <v>436.7</v>
      </c>
      <c r="K5912" s="25" t="s">
        <v>14</v>
      </c>
      <c r="L5912" s="26">
        <v>510.4</v>
      </c>
    </row>
    <row r="5914" spans="2:12" ht="13" x14ac:dyDescent="0.3">
      <c r="B5914" s="27" t="s">
        <v>3</v>
      </c>
      <c r="C5914" s="28">
        <v>2018</v>
      </c>
      <c r="E5914" s="27" t="s">
        <v>3</v>
      </c>
      <c r="F5914" s="28">
        <v>2018</v>
      </c>
      <c r="H5914" s="27" t="s">
        <v>3</v>
      </c>
      <c r="I5914" s="28">
        <v>2018</v>
      </c>
      <c r="K5914" s="27" t="s">
        <v>3</v>
      </c>
      <c r="L5914" s="28">
        <v>2018</v>
      </c>
    </row>
    <row r="5915" spans="2:12" ht="13" x14ac:dyDescent="0.3">
      <c r="B5915" s="29" t="str">
        <f>UnitName</f>
        <v>Plot</v>
      </c>
      <c r="C5915" s="30">
        <v>4</v>
      </c>
      <c r="E5915" s="29" t="str">
        <f>UnitName</f>
        <v>Plot</v>
      </c>
      <c r="F5915" s="30">
        <v>4</v>
      </c>
      <c r="H5915" s="29" t="str">
        <f>UnitName</f>
        <v>Plot</v>
      </c>
      <c r="I5915" s="30">
        <v>4</v>
      </c>
      <c r="K5915" s="29" t="str">
        <f>UnitName</f>
        <v>Plot</v>
      </c>
      <c r="L5915" s="30">
        <v>4</v>
      </c>
    </row>
    <row r="5916" spans="2:12" ht="13" x14ac:dyDescent="0.3">
      <c r="B5916" s="29" t="str">
        <f>BlockName</f>
        <v>Name</v>
      </c>
      <c r="C5916" s="30" t="s">
        <v>56</v>
      </c>
      <c r="E5916" s="29" t="str">
        <f>BlockName</f>
        <v>Name</v>
      </c>
      <c r="F5916" s="30" t="s">
        <v>56</v>
      </c>
      <c r="H5916" s="29" t="str">
        <f>BlockName</f>
        <v>Name</v>
      </c>
      <c r="I5916" s="30" t="s">
        <v>56</v>
      </c>
      <c r="K5916" s="29" t="str">
        <f>BlockName</f>
        <v>Name</v>
      </c>
      <c r="L5916" s="30" t="s">
        <v>56</v>
      </c>
    </row>
    <row r="5917" spans="2:12" ht="13" x14ac:dyDescent="0.3">
      <c r="B5917" s="29" t="str">
        <f>Factor2Name</f>
        <v>Variety</v>
      </c>
      <c r="C5917" s="30" t="s">
        <v>46</v>
      </c>
      <c r="E5917" s="29" t="str">
        <f>Factor2Name</f>
        <v>Variety</v>
      </c>
      <c r="F5917" s="30" t="s">
        <v>46</v>
      </c>
      <c r="H5917" s="29" t="str">
        <f>Factor2Name</f>
        <v>Variety</v>
      </c>
      <c r="I5917" s="30" t="s">
        <v>46</v>
      </c>
      <c r="K5917" s="29" t="str">
        <f>Factor2Name</f>
        <v>Variety</v>
      </c>
      <c r="L5917" s="30" t="s">
        <v>46</v>
      </c>
    </row>
    <row r="5918" spans="2:12" ht="13" x14ac:dyDescent="0.3">
      <c r="B5918" s="29" t="str">
        <f>Factor3Name</f>
        <v>Fertiliser</v>
      </c>
      <c r="C5918" s="30" t="s">
        <v>45</v>
      </c>
      <c r="E5918" s="29" t="str">
        <f>Factor3Name</f>
        <v>Fertiliser</v>
      </c>
      <c r="F5918" s="30" t="s">
        <v>45</v>
      </c>
      <c r="H5918" s="29" t="str">
        <f>Factor3Name</f>
        <v>Fertiliser</v>
      </c>
      <c r="I5918" s="30" t="s">
        <v>45</v>
      </c>
      <c r="K5918" s="29" t="str">
        <f>Factor3Name</f>
        <v>Fertiliser</v>
      </c>
      <c r="L5918" s="30" t="s">
        <v>45</v>
      </c>
    </row>
    <row r="5919" spans="2:12" ht="13" x14ac:dyDescent="0.3">
      <c r="B5919" s="29" t="str">
        <f>Factor1Name</f>
        <v>Weeding</v>
      </c>
      <c r="C5919" s="30" t="s">
        <v>37</v>
      </c>
      <c r="E5919" s="29" t="str">
        <f>Factor1Name</f>
        <v>Weeding</v>
      </c>
      <c r="F5919" s="30" t="s">
        <v>37</v>
      </c>
      <c r="H5919" s="29" t="str">
        <f>Factor1Name</f>
        <v>Weeding</v>
      </c>
      <c r="I5919" s="30" t="s">
        <v>37</v>
      </c>
      <c r="K5919" s="29" t="str">
        <f>Factor1Name</f>
        <v>Weeding</v>
      </c>
      <c r="L5919" s="30" t="s">
        <v>37</v>
      </c>
    </row>
    <row r="5920" spans="2:12" ht="13" x14ac:dyDescent="0.3">
      <c r="B5920" s="25" t="s">
        <v>14</v>
      </c>
      <c r="C5920" s="26">
        <v>749.8</v>
      </c>
      <c r="E5920" s="25" t="s">
        <v>14</v>
      </c>
      <c r="F5920" s="26">
        <v>508</v>
      </c>
      <c r="H5920" s="25" t="s">
        <v>14</v>
      </c>
      <c r="I5920" s="26">
        <v>500.7</v>
      </c>
      <c r="K5920" s="25" t="s">
        <v>14</v>
      </c>
      <c r="L5920" s="26">
        <v>598.9</v>
      </c>
    </row>
    <row r="5922" spans="2:12" ht="13" x14ac:dyDescent="0.3">
      <c r="B5922" s="27" t="s">
        <v>3</v>
      </c>
      <c r="C5922" s="28">
        <v>2018</v>
      </c>
      <c r="E5922" s="27" t="s">
        <v>3</v>
      </c>
      <c r="F5922" s="28">
        <v>2018</v>
      </c>
      <c r="H5922" s="27" t="s">
        <v>3</v>
      </c>
      <c r="I5922" s="28">
        <v>2018</v>
      </c>
      <c r="K5922" s="27" t="s">
        <v>3</v>
      </c>
      <c r="L5922" s="28">
        <v>2018</v>
      </c>
    </row>
    <row r="5923" spans="2:12" ht="13" x14ac:dyDescent="0.3">
      <c r="B5923" s="29" t="str">
        <f>UnitName</f>
        <v>Plot</v>
      </c>
      <c r="C5923" s="30">
        <v>5</v>
      </c>
      <c r="E5923" s="29" t="str">
        <f>UnitName</f>
        <v>Plot</v>
      </c>
      <c r="F5923" s="30">
        <v>5</v>
      </c>
      <c r="H5923" s="29" t="str">
        <f>UnitName</f>
        <v>Plot</v>
      </c>
      <c r="I5923" s="30">
        <v>5</v>
      </c>
      <c r="K5923" s="29" t="str">
        <f>UnitName</f>
        <v>Plot</v>
      </c>
      <c r="L5923" s="30">
        <v>5</v>
      </c>
    </row>
    <row r="5924" spans="2:12" ht="13" x14ac:dyDescent="0.3">
      <c r="B5924" s="29" t="str">
        <f>BlockName</f>
        <v>Name</v>
      </c>
      <c r="C5924" s="30" t="s">
        <v>56</v>
      </c>
      <c r="E5924" s="29" t="str">
        <f>BlockName</f>
        <v>Name</v>
      </c>
      <c r="F5924" s="30" t="s">
        <v>56</v>
      </c>
      <c r="H5924" s="29" t="str">
        <f>BlockName</f>
        <v>Name</v>
      </c>
      <c r="I5924" s="30" t="s">
        <v>56</v>
      </c>
      <c r="K5924" s="29" t="str">
        <f>BlockName</f>
        <v>Name</v>
      </c>
      <c r="L5924" s="30" t="s">
        <v>56</v>
      </c>
    </row>
    <row r="5925" spans="2:12" ht="13" x14ac:dyDescent="0.3">
      <c r="B5925" s="29" t="str">
        <f>Factor2Name</f>
        <v>Variety</v>
      </c>
      <c r="C5925" s="30" t="s">
        <v>46</v>
      </c>
      <c r="E5925" s="29" t="str">
        <f>Factor2Name</f>
        <v>Variety</v>
      </c>
      <c r="F5925" s="30" t="s">
        <v>46</v>
      </c>
      <c r="H5925" s="29" t="str">
        <f>Factor2Name</f>
        <v>Variety</v>
      </c>
      <c r="I5925" s="30" t="s">
        <v>46</v>
      </c>
      <c r="K5925" s="29" t="str">
        <f>Factor2Name</f>
        <v>Variety</v>
      </c>
      <c r="L5925" s="30" t="s">
        <v>46</v>
      </c>
    </row>
    <row r="5926" spans="2:12" ht="13" x14ac:dyDescent="0.3">
      <c r="B5926" s="29" t="str">
        <f>Factor3Name</f>
        <v>Fertiliser</v>
      </c>
      <c r="C5926" s="30" t="s">
        <v>45</v>
      </c>
      <c r="E5926" s="29" t="str">
        <f>Factor3Name</f>
        <v>Fertiliser</v>
      </c>
      <c r="F5926" s="30" t="s">
        <v>45</v>
      </c>
      <c r="H5926" s="29" t="str">
        <f>Factor3Name</f>
        <v>Fertiliser</v>
      </c>
      <c r="I5926" s="30" t="s">
        <v>45</v>
      </c>
      <c r="K5926" s="29" t="str">
        <f>Factor3Name</f>
        <v>Fertiliser</v>
      </c>
      <c r="L5926" s="30" t="s">
        <v>45</v>
      </c>
    </row>
    <row r="5927" spans="2:12" ht="13" x14ac:dyDescent="0.3">
      <c r="B5927" s="29" t="str">
        <f>Factor1Name</f>
        <v>Weeding</v>
      </c>
      <c r="C5927" s="30" t="s">
        <v>37</v>
      </c>
      <c r="E5927" s="29" t="str">
        <f>Factor1Name</f>
        <v>Weeding</v>
      </c>
      <c r="F5927" s="30" t="s">
        <v>37</v>
      </c>
      <c r="H5927" s="29" t="str">
        <f>Factor1Name</f>
        <v>Weeding</v>
      </c>
      <c r="I5927" s="30" t="s">
        <v>37</v>
      </c>
      <c r="K5927" s="29" t="str">
        <f>Factor1Name</f>
        <v>Weeding</v>
      </c>
      <c r="L5927" s="30" t="s">
        <v>37</v>
      </c>
    </row>
    <row r="5928" spans="2:12" ht="13" x14ac:dyDescent="0.3">
      <c r="B5928" s="25" t="s">
        <v>14</v>
      </c>
      <c r="C5928" s="26">
        <v>558</v>
      </c>
      <c r="E5928" s="25" t="s">
        <v>14</v>
      </c>
      <c r="F5928" s="26">
        <v>518.4</v>
      </c>
      <c r="H5928" s="25" t="s">
        <v>14</v>
      </c>
      <c r="I5928" s="26">
        <v>625.5</v>
      </c>
      <c r="K5928" s="25" t="s">
        <v>14</v>
      </c>
      <c r="L5928" s="26">
        <v>702.6</v>
      </c>
    </row>
    <row r="5930" spans="2:12" ht="13" x14ac:dyDescent="0.3">
      <c r="B5930" s="27" t="s">
        <v>3</v>
      </c>
      <c r="C5930" s="28">
        <v>2018</v>
      </c>
      <c r="E5930" s="27" t="s">
        <v>3</v>
      </c>
      <c r="F5930" s="28">
        <v>2018</v>
      </c>
      <c r="H5930" s="27" t="s">
        <v>3</v>
      </c>
      <c r="I5930" s="28">
        <v>2018</v>
      </c>
      <c r="K5930" s="27" t="s">
        <v>3</v>
      </c>
      <c r="L5930" s="28">
        <v>2018</v>
      </c>
    </row>
    <row r="5931" spans="2:12" ht="13" x14ac:dyDescent="0.3">
      <c r="B5931" s="29" t="str">
        <f>UnitName</f>
        <v>Plot</v>
      </c>
      <c r="C5931" s="30">
        <v>5</v>
      </c>
      <c r="E5931" s="29" t="str">
        <f>UnitName</f>
        <v>Plot</v>
      </c>
      <c r="F5931" s="30">
        <v>5</v>
      </c>
      <c r="H5931" s="29" t="str">
        <f>UnitName</f>
        <v>Plot</v>
      </c>
      <c r="I5931" s="30">
        <v>5</v>
      </c>
      <c r="K5931" s="29" t="str">
        <f>UnitName</f>
        <v>Plot</v>
      </c>
      <c r="L5931" s="30">
        <v>5</v>
      </c>
    </row>
    <row r="5932" spans="2:12" ht="13" x14ac:dyDescent="0.3">
      <c r="B5932" s="29" t="str">
        <f>BlockName</f>
        <v>Name</v>
      </c>
      <c r="C5932" s="30" t="s">
        <v>56</v>
      </c>
      <c r="E5932" s="29" t="str">
        <f>BlockName</f>
        <v>Name</v>
      </c>
      <c r="F5932" s="30" t="s">
        <v>56</v>
      </c>
      <c r="H5932" s="29" t="str">
        <f>BlockName</f>
        <v>Name</v>
      </c>
      <c r="I5932" s="30" t="s">
        <v>56</v>
      </c>
      <c r="K5932" s="29" t="str">
        <f>BlockName</f>
        <v>Name</v>
      </c>
      <c r="L5932" s="30" t="s">
        <v>56</v>
      </c>
    </row>
    <row r="5933" spans="2:12" ht="13" x14ac:dyDescent="0.3">
      <c r="B5933" s="29" t="str">
        <f>Factor2Name</f>
        <v>Variety</v>
      </c>
      <c r="C5933" s="30" t="s">
        <v>46</v>
      </c>
      <c r="E5933" s="29" t="str">
        <f>Factor2Name</f>
        <v>Variety</v>
      </c>
      <c r="F5933" s="30" t="s">
        <v>46</v>
      </c>
      <c r="H5933" s="29" t="str">
        <f>Factor2Name</f>
        <v>Variety</v>
      </c>
      <c r="I5933" s="30" t="s">
        <v>46</v>
      </c>
      <c r="K5933" s="29" t="str">
        <f>Factor2Name</f>
        <v>Variety</v>
      </c>
      <c r="L5933" s="30" t="s">
        <v>46</v>
      </c>
    </row>
    <row r="5934" spans="2:12" ht="13" x14ac:dyDescent="0.3">
      <c r="B5934" s="29" t="str">
        <f>Factor3Name</f>
        <v>Fertiliser</v>
      </c>
      <c r="C5934" s="30" t="s">
        <v>45</v>
      </c>
      <c r="E5934" s="29" t="str">
        <f>Factor3Name</f>
        <v>Fertiliser</v>
      </c>
      <c r="F5934" s="30" t="s">
        <v>45</v>
      </c>
      <c r="H5934" s="29" t="str">
        <f>Factor3Name</f>
        <v>Fertiliser</v>
      </c>
      <c r="I5934" s="30" t="s">
        <v>45</v>
      </c>
      <c r="K5934" s="29" t="str">
        <f>Factor3Name</f>
        <v>Fertiliser</v>
      </c>
      <c r="L5934" s="30" t="s">
        <v>45</v>
      </c>
    </row>
    <row r="5935" spans="2:12" ht="13" x14ac:dyDescent="0.3">
      <c r="B5935" s="29" t="str">
        <f>Factor1Name</f>
        <v>Weeding</v>
      </c>
      <c r="C5935" s="30" t="s">
        <v>37</v>
      </c>
      <c r="E5935" s="29" t="str">
        <f>Factor1Name</f>
        <v>Weeding</v>
      </c>
      <c r="F5935" s="30" t="s">
        <v>37</v>
      </c>
      <c r="H5935" s="29" t="str">
        <f>Factor1Name</f>
        <v>Weeding</v>
      </c>
      <c r="I5935" s="30" t="s">
        <v>37</v>
      </c>
      <c r="K5935" s="29" t="str">
        <f>Factor1Name</f>
        <v>Weeding</v>
      </c>
      <c r="L5935" s="30" t="s">
        <v>37</v>
      </c>
    </row>
    <row r="5936" spans="2:12" ht="13" x14ac:dyDescent="0.3">
      <c r="B5936" s="25" t="s">
        <v>14</v>
      </c>
      <c r="C5936" s="26">
        <v>603</v>
      </c>
      <c r="E5936" s="25" t="s">
        <v>14</v>
      </c>
      <c r="F5936" s="26">
        <v>529.5</v>
      </c>
      <c r="H5936" s="25" t="s">
        <v>14</v>
      </c>
      <c r="I5936" s="26">
        <v>457.7</v>
      </c>
      <c r="K5936" s="25" t="s">
        <v>14</v>
      </c>
      <c r="L5936" s="26">
        <v>754.5</v>
      </c>
    </row>
    <row r="5938" spans="2:12" ht="13" x14ac:dyDescent="0.3">
      <c r="B5938" s="27" t="s">
        <v>3</v>
      </c>
      <c r="C5938" s="28">
        <v>2018</v>
      </c>
      <c r="E5938" s="27" t="s">
        <v>3</v>
      </c>
      <c r="F5938" s="28">
        <v>2018</v>
      </c>
      <c r="H5938" s="27" t="s">
        <v>3</v>
      </c>
      <c r="I5938" s="28">
        <v>2018</v>
      </c>
      <c r="K5938" s="27" t="s">
        <v>3</v>
      </c>
      <c r="L5938" s="28">
        <v>2018</v>
      </c>
    </row>
    <row r="5939" spans="2:12" ht="13" x14ac:dyDescent="0.3">
      <c r="B5939" s="29" t="str">
        <f>UnitName</f>
        <v>Plot</v>
      </c>
      <c r="C5939" s="30">
        <v>5</v>
      </c>
      <c r="E5939" s="29" t="str">
        <f>UnitName</f>
        <v>Plot</v>
      </c>
      <c r="F5939" s="30">
        <v>5</v>
      </c>
      <c r="H5939" s="29" t="str">
        <f>UnitName</f>
        <v>Plot</v>
      </c>
      <c r="I5939" s="30">
        <v>5</v>
      </c>
      <c r="K5939" s="29" t="str">
        <f>UnitName</f>
        <v>Plot</v>
      </c>
      <c r="L5939" s="30">
        <v>5</v>
      </c>
    </row>
    <row r="5940" spans="2:12" ht="13" x14ac:dyDescent="0.3">
      <c r="B5940" s="29" t="str">
        <f>BlockName</f>
        <v>Name</v>
      </c>
      <c r="C5940" s="30" t="s">
        <v>56</v>
      </c>
      <c r="E5940" s="29" t="str">
        <f>BlockName</f>
        <v>Name</v>
      </c>
      <c r="F5940" s="30" t="s">
        <v>56</v>
      </c>
      <c r="H5940" s="29" t="str">
        <f>BlockName</f>
        <v>Name</v>
      </c>
      <c r="I5940" s="30" t="s">
        <v>56</v>
      </c>
      <c r="K5940" s="29" t="str">
        <f>BlockName</f>
        <v>Name</v>
      </c>
      <c r="L5940" s="30" t="s">
        <v>56</v>
      </c>
    </row>
    <row r="5941" spans="2:12" ht="13" x14ac:dyDescent="0.3">
      <c r="B5941" s="29" t="str">
        <f>Factor2Name</f>
        <v>Variety</v>
      </c>
      <c r="C5941" s="30" t="s">
        <v>46</v>
      </c>
      <c r="E5941" s="29" t="str">
        <f>Factor2Name</f>
        <v>Variety</v>
      </c>
      <c r="F5941" s="30" t="s">
        <v>46</v>
      </c>
      <c r="H5941" s="29" t="str">
        <f>Factor2Name</f>
        <v>Variety</v>
      </c>
      <c r="I5941" s="30" t="s">
        <v>46</v>
      </c>
      <c r="K5941" s="29" t="str">
        <f>Factor2Name</f>
        <v>Variety</v>
      </c>
      <c r="L5941" s="30" t="s">
        <v>46</v>
      </c>
    </row>
    <row r="5942" spans="2:12" ht="13" x14ac:dyDescent="0.3">
      <c r="B5942" s="29" t="str">
        <f>Factor3Name</f>
        <v>Fertiliser</v>
      </c>
      <c r="C5942" s="30" t="s">
        <v>45</v>
      </c>
      <c r="E5942" s="29" t="str">
        <f>Factor3Name</f>
        <v>Fertiliser</v>
      </c>
      <c r="F5942" s="30" t="s">
        <v>45</v>
      </c>
      <c r="H5942" s="29" t="str">
        <f>Factor3Name</f>
        <v>Fertiliser</v>
      </c>
      <c r="I5942" s="30" t="s">
        <v>45</v>
      </c>
      <c r="K5942" s="29" t="str">
        <f>Factor3Name</f>
        <v>Fertiliser</v>
      </c>
      <c r="L5942" s="30" t="s">
        <v>45</v>
      </c>
    </row>
    <row r="5943" spans="2:12" ht="13" x14ac:dyDescent="0.3">
      <c r="B5943" s="29" t="str">
        <f>Factor1Name</f>
        <v>Weeding</v>
      </c>
      <c r="C5943" s="30" t="s">
        <v>37</v>
      </c>
      <c r="E5943" s="29" t="str">
        <f>Factor1Name</f>
        <v>Weeding</v>
      </c>
      <c r="F5943" s="30" t="s">
        <v>37</v>
      </c>
      <c r="H5943" s="29" t="str">
        <f>Factor1Name</f>
        <v>Weeding</v>
      </c>
      <c r="I5943" s="30" t="s">
        <v>37</v>
      </c>
      <c r="K5943" s="29" t="str">
        <f>Factor1Name</f>
        <v>Weeding</v>
      </c>
      <c r="L5943" s="30" t="s">
        <v>37</v>
      </c>
    </row>
    <row r="5944" spans="2:12" ht="13" x14ac:dyDescent="0.3">
      <c r="B5944" s="25" t="s">
        <v>14</v>
      </c>
      <c r="C5944" s="26">
        <v>745.1</v>
      </c>
      <c r="E5944" s="25" t="s">
        <v>14</v>
      </c>
      <c r="F5944" s="26">
        <v>510</v>
      </c>
      <c r="H5944" s="25" t="s">
        <v>14</v>
      </c>
      <c r="I5944" s="26">
        <v>752.6</v>
      </c>
      <c r="K5944" s="25" t="s">
        <v>14</v>
      </c>
      <c r="L5944" s="26">
        <v>610.6</v>
      </c>
    </row>
    <row r="5946" spans="2:12" ht="13" x14ac:dyDescent="0.3">
      <c r="B5946" s="27" t="s">
        <v>3</v>
      </c>
      <c r="C5946" s="28">
        <v>2018</v>
      </c>
      <c r="E5946" s="27" t="s">
        <v>3</v>
      </c>
      <c r="F5946" s="28">
        <v>2018</v>
      </c>
      <c r="H5946" s="27" t="s">
        <v>3</v>
      </c>
      <c r="I5946" s="28">
        <v>2018</v>
      </c>
      <c r="K5946" s="27" t="s">
        <v>3</v>
      </c>
      <c r="L5946" s="28">
        <v>2018</v>
      </c>
    </row>
    <row r="5947" spans="2:12" ht="13" x14ac:dyDescent="0.3">
      <c r="B5947" s="29" t="str">
        <f>UnitName</f>
        <v>Plot</v>
      </c>
      <c r="C5947" s="30">
        <v>5</v>
      </c>
      <c r="E5947" s="29" t="str">
        <f>UnitName</f>
        <v>Plot</v>
      </c>
      <c r="F5947" s="30">
        <v>5</v>
      </c>
      <c r="H5947" s="29" t="str">
        <f>UnitName</f>
        <v>Plot</v>
      </c>
      <c r="I5947" s="30">
        <v>5</v>
      </c>
      <c r="K5947" s="29" t="str">
        <f>UnitName</f>
        <v>Plot</v>
      </c>
      <c r="L5947" s="30">
        <v>5</v>
      </c>
    </row>
    <row r="5948" spans="2:12" ht="13" x14ac:dyDescent="0.3">
      <c r="B5948" s="29" t="str">
        <f>BlockName</f>
        <v>Name</v>
      </c>
      <c r="C5948" s="30" t="s">
        <v>56</v>
      </c>
      <c r="E5948" s="29" t="str">
        <f>BlockName</f>
        <v>Name</v>
      </c>
      <c r="F5948" s="30" t="s">
        <v>56</v>
      </c>
      <c r="H5948" s="29" t="str">
        <f>BlockName</f>
        <v>Name</v>
      </c>
      <c r="I5948" s="30" t="s">
        <v>56</v>
      </c>
      <c r="K5948" s="29" t="str">
        <f>BlockName</f>
        <v>Name</v>
      </c>
      <c r="L5948" s="30" t="s">
        <v>56</v>
      </c>
    </row>
    <row r="5949" spans="2:12" ht="13" x14ac:dyDescent="0.3">
      <c r="B5949" s="29" t="str">
        <f>Factor2Name</f>
        <v>Variety</v>
      </c>
      <c r="C5949" s="30" t="s">
        <v>46</v>
      </c>
      <c r="E5949" s="29" t="str">
        <f>Factor2Name</f>
        <v>Variety</v>
      </c>
      <c r="F5949" s="30" t="s">
        <v>46</v>
      </c>
      <c r="H5949" s="29" t="str">
        <f>Factor2Name</f>
        <v>Variety</v>
      </c>
      <c r="I5949" s="30" t="s">
        <v>46</v>
      </c>
      <c r="K5949" s="29" t="str">
        <f>Factor2Name</f>
        <v>Variety</v>
      </c>
      <c r="L5949" s="30" t="s">
        <v>46</v>
      </c>
    </row>
    <row r="5950" spans="2:12" ht="13" x14ac:dyDescent="0.3">
      <c r="B5950" s="29" t="str">
        <f>Factor3Name</f>
        <v>Fertiliser</v>
      </c>
      <c r="C5950" s="30" t="s">
        <v>45</v>
      </c>
      <c r="E5950" s="29" t="str">
        <f>Factor3Name</f>
        <v>Fertiliser</v>
      </c>
      <c r="F5950" s="30" t="s">
        <v>45</v>
      </c>
      <c r="H5950" s="29" t="str">
        <f>Factor3Name</f>
        <v>Fertiliser</v>
      </c>
      <c r="I5950" s="30" t="s">
        <v>45</v>
      </c>
      <c r="K5950" s="29" t="str">
        <f>Factor3Name</f>
        <v>Fertiliser</v>
      </c>
      <c r="L5950" s="30" t="s">
        <v>45</v>
      </c>
    </row>
    <row r="5951" spans="2:12" ht="13" x14ac:dyDescent="0.3">
      <c r="B5951" s="29" t="str">
        <f>Factor1Name</f>
        <v>Weeding</v>
      </c>
      <c r="C5951" s="30" t="s">
        <v>37</v>
      </c>
      <c r="E5951" s="29" t="str">
        <f>Factor1Name</f>
        <v>Weeding</v>
      </c>
      <c r="F5951" s="30" t="s">
        <v>37</v>
      </c>
      <c r="H5951" s="29" t="str">
        <f>Factor1Name</f>
        <v>Weeding</v>
      </c>
      <c r="I5951" s="30" t="s">
        <v>37</v>
      </c>
      <c r="K5951" s="29" t="str">
        <f>Factor1Name</f>
        <v>Weeding</v>
      </c>
      <c r="L5951" s="30" t="s">
        <v>37</v>
      </c>
    </row>
    <row r="5952" spans="2:12" ht="13" x14ac:dyDescent="0.3">
      <c r="B5952" s="25" t="s">
        <v>14</v>
      </c>
      <c r="C5952" s="26">
        <v>693.1</v>
      </c>
      <c r="E5952" s="25" t="s">
        <v>14</v>
      </c>
      <c r="F5952" s="26">
        <v>630.5</v>
      </c>
      <c r="H5952" s="25" t="s">
        <v>14</v>
      </c>
      <c r="I5952" s="26">
        <v>598.70000000000005</v>
      </c>
      <c r="K5952" s="25" t="s">
        <v>14</v>
      </c>
      <c r="L5952" s="26">
        <v>605.29999999999995</v>
      </c>
    </row>
    <row r="5954" spans="2:12" ht="13" x14ac:dyDescent="0.3">
      <c r="B5954" s="27" t="s">
        <v>3</v>
      </c>
      <c r="C5954" s="28">
        <v>2018</v>
      </c>
      <c r="E5954" s="27" t="s">
        <v>3</v>
      </c>
      <c r="F5954" s="28">
        <v>2018</v>
      </c>
      <c r="H5954" s="27" t="s">
        <v>3</v>
      </c>
      <c r="I5954" s="28">
        <v>2018</v>
      </c>
      <c r="K5954" s="27" t="s">
        <v>3</v>
      </c>
      <c r="L5954" s="28">
        <v>2018</v>
      </c>
    </row>
    <row r="5955" spans="2:12" ht="13" x14ac:dyDescent="0.3">
      <c r="B5955" s="29" t="str">
        <f>UnitName</f>
        <v>Plot</v>
      </c>
      <c r="C5955" s="30">
        <v>5</v>
      </c>
      <c r="E5955" s="29" t="str">
        <f>UnitName</f>
        <v>Plot</v>
      </c>
      <c r="F5955" s="30">
        <v>5</v>
      </c>
      <c r="H5955" s="29" t="str">
        <f>UnitName</f>
        <v>Plot</v>
      </c>
      <c r="I5955" s="30">
        <v>5</v>
      </c>
      <c r="K5955" s="29" t="str">
        <f>UnitName</f>
        <v>Plot</v>
      </c>
      <c r="L5955" s="30">
        <v>5</v>
      </c>
    </row>
    <row r="5956" spans="2:12" ht="13" x14ac:dyDescent="0.3">
      <c r="B5956" s="29" t="str">
        <f>BlockName</f>
        <v>Name</v>
      </c>
      <c r="C5956" s="30" t="s">
        <v>56</v>
      </c>
      <c r="E5956" s="29" t="str">
        <f>BlockName</f>
        <v>Name</v>
      </c>
      <c r="F5956" s="30" t="s">
        <v>56</v>
      </c>
      <c r="H5956" s="29" t="str">
        <f>BlockName</f>
        <v>Name</v>
      </c>
      <c r="I5956" s="30" t="s">
        <v>56</v>
      </c>
      <c r="K5956" s="29" t="str">
        <f>BlockName</f>
        <v>Name</v>
      </c>
      <c r="L5956" s="30" t="s">
        <v>56</v>
      </c>
    </row>
    <row r="5957" spans="2:12" ht="13" x14ac:dyDescent="0.3">
      <c r="B5957" s="29" t="str">
        <f>Factor2Name</f>
        <v>Variety</v>
      </c>
      <c r="C5957" s="30" t="s">
        <v>46</v>
      </c>
      <c r="E5957" s="29" t="str">
        <f>Factor2Name</f>
        <v>Variety</v>
      </c>
      <c r="F5957" s="30" t="s">
        <v>46</v>
      </c>
      <c r="H5957" s="29" t="str">
        <f>Factor2Name</f>
        <v>Variety</v>
      </c>
      <c r="I5957" s="30" t="s">
        <v>46</v>
      </c>
      <c r="K5957" s="29" t="str">
        <f>Factor2Name</f>
        <v>Variety</v>
      </c>
      <c r="L5957" s="30" t="s">
        <v>46</v>
      </c>
    </row>
    <row r="5958" spans="2:12" ht="13" x14ac:dyDescent="0.3">
      <c r="B5958" s="29" t="str">
        <f>Factor3Name</f>
        <v>Fertiliser</v>
      </c>
      <c r="C5958" s="30" t="s">
        <v>45</v>
      </c>
      <c r="E5958" s="29" t="str">
        <f>Factor3Name</f>
        <v>Fertiliser</v>
      </c>
      <c r="F5958" s="30" t="s">
        <v>45</v>
      </c>
      <c r="H5958" s="29" t="str">
        <f>Factor3Name</f>
        <v>Fertiliser</v>
      </c>
      <c r="I5958" s="30" t="s">
        <v>45</v>
      </c>
      <c r="K5958" s="29" t="str">
        <f>Factor3Name</f>
        <v>Fertiliser</v>
      </c>
      <c r="L5958" s="30" t="s">
        <v>45</v>
      </c>
    </row>
    <row r="5959" spans="2:12" ht="13" x14ac:dyDescent="0.3">
      <c r="B5959" s="29" t="str">
        <f>Factor1Name</f>
        <v>Weeding</v>
      </c>
      <c r="C5959" s="30" t="s">
        <v>37</v>
      </c>
      <c r="E5959" s="29" t="str">
        <f>Factor1Name</f>
        <v>Weeding</v>
      </c>
      <c r="F5959" s="30" t="s">
        <v>37</v>
      </c>
      <c r="H5959" s="29" t="str">
        <f>Factor1Name</f>
        <v>Weeding</v>
      </c>
      <c r="I5959" s="30" t="s">
        <v>37</v>
      </c>
      <c r="K5959" s="29" t="str">
        <f>Factor1Name</f>
        <v>Weeding</v>
      </c>
      <c r="L5959" s="30" t="s">
        <v>37</v>
      </c>
    </row>
    <row r="5960" spans="2:12" ht="13" x14ac:dyDescent="0.3">
      <c r="B5960" s="25" t="s">
        <v>14</v>
      </c>
      <c r="C5960" s="26">
        <v>506.8</v>
      </c>
      <c r="E5960" s="25" t="s">
        <v>14</v>
      </c>
      <c r="F5960" s="26">
        <v>762</v>
      </c>
      <c r="H5960" s="25" t="s">
        <v>14</v>
      </c>
      <c r="I5960" s="26">
        <v>629.4</v>
      </c>
      <c r="K5960" s="25" t="s">
        <v>14</v>
      </c>
      <c r="L5960" s="26">
        <v>470</v>
      </c>
    </row>
    <row r="5962" spans="2:12" ht="13" x14ac:dyDescent="0.3">
      <c r="B5962" s="27" t="s">
        <v>3</v>
      </c>
      <c r="C5962" s="28">
        <v>2018</v>
      </c>
      <c r="E5962" s="27" t="s">
        <v>3</v>
      </c>
      <c r="F5962" s="28">
        <v>2018</v>
      </c>
      <c r="H5962" s="27" t="s">
        <v>3</v>
      </c>
      <c r="I5962" s="28">
        <v>2018</v>
      </c>
      <c r="K5962" s="27" t="s">
        <v>3</v>
      </c>
      <c r="L5962" s="28">
        <v>2018</v>
      </c>
    </row>
    <row r="5963" spans="2:12" ht="13" x14ac:dyDescent="0.3">
      <c r="B5963" s="29" t="str">
        <f>UnitName</f>
        <v>Plot</v>
      </c>
      <c r="C5963" s="30">
        <v>6</v>
      </c>
      <c r="E5963" s="29" t="str">
        <f>UnitName</f>
        <v>Plot</v>
      </c>
      <c r="F5963" s="30">
        <v>6</v>
      </c>
      <c r="H5963" s="29" t="str">
        <f>UnitName</f>
        <v>Plot</v>
      </c>
      <c r="I5963" s="30">
        <v>6</v>
      </c>
      <c r="K5963" s="29" t="str">
        <f>UnitName</f>
        <v>Plot</v>
      </c>
      <c r="L5963" s="30">
        <v>6</v>
      </c>
    </row>
    <row r="5964" spans="2:12" ht="13" x14ac:dyDescent="0.3">
      <c r="B5964" s="29" t="str">
        <f>BlockName</f>
        <v>Name</v>
      </c>
      <c r="C5964" s="30" t="s">
        <v>56</v>
      </c>
      <c r="E5964" s="29" t="str">
        <f>BlockName</f>
        <v>Name</v>
      </c>
      <c r="F5964" s="30" t="s">
        <v>56</v>
      </c>
      <c r="H5964" s="29" t="str">
        <f>BlockName</f>
        <v>Name</v>
      </c>
      <c r="I5964" s="30" t="s">
        <v>56</v>
      </c>
      <c r="K5964" s="29" t="str">
        <f>BlockName</f>
        <v>Name</v>
      </c>
      <c r="L5964" s="30" t="s">
        <v>56</v>
      </c>
    </row>
    <row r="5965" spans="2:12" ht="13" x14ac:dyDescent="0.3">
      <c r="B5965" s="29" t="str">
        <f>Factor2Name</f>
        <v>Variety</v>
      </c>
      <c r="C5965" s="30" t="s">
        <v>46</v>
      </c>
      <c r="E5965" s="29" t="str">
        <f>Factor2Name</f>
        <v>Variety</v>
      </c>
      <c r="F5965" s="30" t="s">
        <v>46</v>
      </c>
      <c r="H5965" s="29" t="str">
        <f>Factor2Name</f>
        <v>Variety</v>
      </c>
      <c r="I5965" s="30" t="s">
        <v>46</v>
      </c>
      <c r="K5965" s="29" t="str">
        <f>Factor2Name</f>
        <v>Variety</v>
      </c>
      <c r="L5965" s="30" t="s">
        <v>46</v>
      </c>
    </row>
    <row r="5966" spans="2:12" ht="13" x14ac:dyDescent="0.3">
      <c r="B5966" s="29" t="str">
        <f>Factor3Name</f>
        <v>Fertiliser</v>
      </c>
      <c r="C5966" s="30" t="s">
        <v>45</v>
      </c>
      <c r="E5966" s="29" t="str">
        <f>Factor3Name</f>
        <v>Fertiliser</v>
      </c>
      <c r="F5966" s="30" t="s">
        <v>45</v>
      </c>
      <c r="H5966" s="29" t="str">
        <f>Factor3Name</f>
        <v>Fertiliser</v>
      </c>
      <c r="I5966" s="30" t="s">
        <v>45</v>
      </c>
      <c r="K5966" s="29" t="str">
        <f>Factor3Name</f>
        <v>Fertiliser</v>
      </c>
      <c r="L5966" s="30" t="s">
        <v>45</v>
      </c>
    </row>
    <row r="5967" spans="2:12" ht="13" x14ac:dyDescent="0.3">
      <c r="B5967" s="29" t="str">
        <f>Factor1Name</f>
        <v>Weeding</v>
      </c>
      <c r="C5967" s="30" t="s">
        <v>37</v>
      </c>
      <c r="E5967" s="29" t="str">
        <f>Factor1Name</f>
        <v>Weeding</v>
      </c>
      <c r="F5967" s="30" t="s">
        <v>37</v>
      </c>
      <c r="H5967" s="29" t="str">
        <f>Factor1Name</f>
        <v>Weeding</v>
      </c>
      <c r="I5967" s="30" t="s">
        <v>37</v>
      </c>
      <c r="K5967" s="29" t="str">
        <f>Factor1Name</f>
        <v>Weeding</v>
      </c>
      <c r="L5967" s="30" t="s">
        <v>37</v>
      </c>
    </row>
    <row r="5968" spans="2:12" ht="13" x14ac:dyDescent="0.3">
      <c r="B5968" s="25" t="s">
        <v>14</v>
      </c>
      <c r="C5968" s="26">
        <v>718.9</v>
      </c>
      <c r="E5968" s="25" t="s">
        <v>14</v>
      </c>
      <c r="F5968" s="26">
        <v>675.3</v>
      </c>
      <c r="H5968" s="25" t="s">
        <v>14</v>
      </c>
      <c r="I5968" s="26">
        <v>610</v>
      </c>
      <c r="K5968" s="25" t="s">
        <v>14</v>
      </c>
      <c r="L5968" s="26">
        <v>564.4</v>
      </c>
    </row>
    <row r="5970" spans="2:12" ht="13" x14ac:dyDescent="0.3">
      <c r="B5970" s="27" t="s">
        <v>3</v>
      </c>
      <c r="C5970" s="28">
        <v>2018</v>
      </c>
      <c r="E5970" s="27" t="s">
        <v>3</v>
      </c>
      <c r="F5970" s="28">
        <v>2018</v>
      </c>
      <c r="H5970" s="27" t="s">
        <v>3</v>
      </c>
      <c r="I5970" s="28">
        <v>2018</v>
      </c>
      <c r="K5970" s="27" t="s">
        <v>3</v>
      </c>
      <c r="L5970" s="28">
        <v>2018</v>
      </c>
    </row>
    <row r="5971" spans="2:12" ht="13" x14ac:dyDescent="0.3">
      <c r="B5971" s="29" t="str">
        <f>UnitName</f>
        <v>Plot</v>
      </c>
      <c r="C5971" s="30">
        <v>6</v>
      </c>
      <c r="E5971" s="29" t="str">
        <f>UnitName</f>
        <v>Plot</v>
      </c>
      <c r="F5971" s="30">
        <v>6</v>
      </c>
      <c r="H5971" s="29" t="str">
        <f>UnitName</f>
        <v>Plot</v>
      </c>
      <c r="I5971" s="30">
        <v>6</v>
      </c>
      <c r="K5971" s="29" t="str">
        <f>UnitName</f>
        <v>Plot</v>
      </c>
      <c r="L5971" s="30">
        <v>6</v>
      </c>
    </row>
    <row r="5972" spans="2:12" ht="13" x14ac:dyDescent="0.3">
      <c r="B5972" s="29" t="str">
        <f>BlockName</f>
        <v>Name</v>
      </c>
      <c r="C5972" s="30" t="s">
        <v>56</v>
      </c>
      <c r="E5972" s="29" t="str">
        <f>BlockName</f>
        <v>Name</v>
      </c>
      <c r="F5972" s="30" t="s">
        <v>56</v>
      </c>
      <c r="H5972" s="29" t="str">
        <f>BlockName</f>
        <v>Name</v>
      </c>
      <c r="I5972" s="30" t="s">
        <v>56</v>
      </c>
      <c r="K5972" s="29" t="str">
        <f>BlockName</f>
        <v>Name</v>
      </c>
      <c r="L5972" s="30" t="s">
        <v>56</v>
      </c>
    </row>
    <row r="5973" spans="2:12" ht="13" x14ac:dyDescent="0.3">
      <c r="B5973" s="29" t="str">
        <f>Factor2Name</f>
        <v>Variety</v>
      </c>
      <c r="C5973" s="30" t="s">
        <v>46</v>
      </c>
      <c r="E5973" s="29" t="str">
        <f>Factor2Name</f>
        <v>Variety</v>
      </c>
      <c r="F5973" s="30" t="s">
        <v>46</v>
      </c>
      <c r="H5973" s="29" t="str">
        <f>Factor2Name</f>
        <v>Variety</v>
      </c>
      <c r="I5973" s="30" t="s">
        <v>46</v>
      </c>
      <c r="K5973" s="29" t="str">
        <f>Factor2Name</f>
        <v>Variety</v>
      </c>
      <c r="L5973" s="30" t="s">
        <v>46</v>
      </c>
    </row>
    <row r="5974" spans="2:12" ht="13" x14ac:dyDescent="0.3">
      <c r="B5974" s="29" t="str">
        <f>Factor3Name</f>
        <v>Fertiliser</v>
      </c>
      <c r="C5974" s="30" t="s">
        <v>45</v>
      </c>
      <c r="E5974" s="29" t="str">
        <f>Factor3Name</f>
        <v>Fertiliser</v>
      </c>
      <c r="F5974" s="30" t="s">
        <v>45</v>
      </c>
      <c r="H5974" s="29" t="str">
        <f>Factor3Name</f>
        <v>Fertiliser</v>
      </c>
      <c r="I5974" s="30" t="s">
        <v>45</v>
      </c>
      <c r="K5974" s="29" t="str">
        <f>Factor3Name</f>
        <v>Fertiliser</v>
      </c>
      <c r="L5974" s="30" t="s">
        <v>45</v>
      </c>
    </row>
    <row r="5975" spans="2:12" ht="13" x14ac:dyDescent="0.3">
      <c r="B5975" s="29" t="str">
        <f>Factor1Name</f>
        <v>Weeding</v>
      </c>
      <c r="C5975" s="30" t="s">
        <v>37</v>
      </c>
      <c r="E5975" s="29" t="str">
        <f>Factor1Name</f>
        <v>Weeding</v>
      </c>
      <c r="F5975" s="30" t="s">
        <v>37</v>
      </c>
      <c r="H5975" s="29" t="str">
        <f>Factor1Name</f>
        <v>Weeding</v>
      </c>
      <c r="I5975" s="30" t="s">
        <v>37</v>
      </c>
      <c r="K5975" s="29" t="str">
        <f>Factor1Name</f>
        <v>Weeding</v>
      </c>
      <c r="L5975" s="30" t="s">
        <v>37</v>
      </c>
    </row>
    <row r="5976" spans="2:12" ht="13" x14ac:dyDescent="0.3">
      <c r="B5976" s="25" t="s">
        <v>14</v>
      </c>
      <c r="C5976" s="26">
        <v>526.5</v>
      </c>
      <c r="E5976" s="25" t="s">
        <v>14</v>
      </c>
      <c r="F5976" s="26">
        <v>614.20000000000005</v>
      </c>
      <c r="H5976" s="25" t="s">
        <v>14</v>
      </c>
      <c r="I5976" s="26">
        <v>776.2</v>
      </c>
      <c r="K5976" s="25" t="s">
        <v>14</v>
      </c>
      <c r="L5976" s="26">
        <v>429.2</v>
      </c>
    </row>
    <row r="5978" spans="2:12" ht="13" x14ac:dyDescent="0.3">
      <c r="B5978" s="27" t="s">
        <v>3</v>
      </c>
      <c r="C5978" s="28">
        <v>2018</v>
      </c>
      <c r="E5978" s="27" t="s">
        <v>3</v>
      </c>
      <c r="F5978" s="28">
        <v>2018</v>
      </c>
      <c r="H5978" s="27" t="s">
        <v>3</v>
      </c>
      <c r="I5978" s="28">
        <v>2018</v>
      </c>
      <c r="K5978" s="27" t="s">
        <v>3</v>
      </c>
      <c r="L5978" s="28">
        <v>2018</v>
      </c>
    </row>
    <row r="5979" spans="2:12" ht="13" x14ac:dyDescent="0.3">
      <c r="B5979" s="29" t="str">
        <f>UnitName</f>
        <v>Plot</v>
      </c>
      <c r="C5979" s="30">
        <v>6</v>
      </c>
      <c r="E5979" s="29" t="str">
        <f>UnitName</f>
        <v>Plot</v>
      </c>
      <c r="F5979" s="30">
        <v>6</v>
      </c>
      <c r="H5979" s="29" t="str">
        <f>UnitName</f>
        <v>Plot</v>
      </c>
      <c r="I5979" s="30">
        <v>6</v>
      </c>
      <c r="K5979" s="29" t="str">
        <f>UnitName</f>
        <v>Plot</v>
      </c>
      <c r="L5979" s="30">
        <v>6</v>
      </c>
    </row>
    <row r="5980" spans="2:12" ht="13" x14ac:dyDescent="0.3">
      <c r="B5980" s="29" t="str">
        <f>BlockName</f>
        <v>Name</v>
      </c>
      <c r="C5980" s="30" t="s">
        <v>56</v>
      </c>
      <c r="E5980" s="29" t="str">
        <f>BlockName</f>
        <v>Name</v>
      </c>
      <c r="F5980" s="30" t="s">
        <v>56</v>
      </c>
      <c r="H5980" s="29" t="str">
        <f>BlockName</f>
        <v>Name</v>
      </c>
      <c r="I5980" s="30" t="s">
        <v>56</v>
      </c>
      <c r="K5980" s="29" t="str">
        <f>BlockName</f>
        <v>Name</v>
      </c>
      <c r="L5980" s="30" t="s">
        <v>56</v>
      </c>
    </row>
    <row r="5981" spans="2:12" ht="13" x14ac:dyDescent="0.3">
      <c r="B5981" s="29" t="str">
        <f>Factor2Name</f>
        <v>Variety</v>
      </c>
      <c r="C5981" s="30" t="s">
        <v>46</v>
      </c>
      <c r="E5981" s="29" t="str">
        <f>Factor2Name</f>
        <v>Variety</v>
      </c>
      <c r="F5981" s="30" t="s">
        <v>46</v>
      </c>
      <c r="H5981" s="29" t="str">
        <f>Factor2Name</f>
        <v>Variety</v>
      </c>
      <c r="I5981" s="30" t="s">
        <v>46</v>
      </c>
      <c r="K5981" s="29" t="str">
        <f>Factor2Name</f>
        <v>Variety</v>
      </c>
      <c r="L5981" s="30" t="s">
        <v>46</v>
      </c>
    </row>
    <row r="5982" spans="2:12" ht="13" x14ac:dyDescent="0.3">
      <c r="B5982" s="29" t="str">
        <f>Factor3Name</f>
        <v>Fertiliser</v>
      </c>
      <c r="C5982" s="30" t="s">
        <v>45</v>
      </c>
      <c r="E5982" s="29" t="str">
        <f>Factor3Name</f>
        <v>Fertiliser</v>
      </c>
      <c r="F5982" s="30" t="s">
        <v>45</v>
      </c>
      <c r="H5982" s="29" t="str">
        <f>Factor3Name</f>
        <v>Fertiliser</v>
      </c>
      <c r="I5982" s="30" t="s">
        <v>45</v>
      </c>
      <c r="K5982" s="29" t="str">
        <f>Factor3Name</f>
        <v>Fertiliser</v>
      </c>
      <c r="L5982" s="30" t="s">
        <v>45</v>
      </c>
    </row>
    <row r="5983" spans="2:12" ht="13" x14ac:dyDescent="0.3">
      <c r="B5983" s="29" t="str">
        <f>Factor1Name</f>
        <v>Weeding</v>
      </c>
      <c r="C5983" s="30" t="s">
        <v>37</v>
      </c>
      <c r="E5983" s="29" t="str">
        <f>Factor1Name</f>
        <v>Weeding</v>
      </c>
      <c r="F5983" s="30" t="s">
        <v>37</v>
      </c>
      <c r="H5983" s="29" t="str">
        <f>Factor1Name</f>
        <v>Weeding</v>
      </c>
      <c r="I5983" s="30" t="s">
        <v>37</v>
      </c>
      <c r="K5983" s="29" t="str">
        <f>Factor1Name</f>
        <v>Weeding</v>
      </c>
      <c r="L5983" s="30" t="s">
        <v>37</v>
      </c>
    </row>
    <row r="5984" spans="2:12" ht="13" x14ac:dyDescent="0.3">
      <c r="B5984" s="25" t="s">
        <v>14</v>
      </c>
      <c r="C5984" s="26">
        <v>623.6</v>
      </c>
      <c r="E5984" s="25" t="s">
        <v>14</v>
      </c>
      <c r="F5984" s="26">
        <v>597.29999999999995</v>
      </c>
      <c r="H5984" s="25" t="s">
        <v>14</v>
      </c>
      <c r="I5984" s="26">
        <v>563</v>
      </c>
      <c r="K5984" s="25" t="s">
        <v>14</v>
      </c>
      <c r="L5984" s="26">
        <v>607.20000000000005</v>
      </c>
    </row>
    <row r="5986" spans="2:12" ht="13" x14ac:dyDescent="0.3">
      <c r="B5986" s="27" t="s">
        <v>3</v>
      </c>
      <c r="C5986" s="28">
        <v>2018</v>
      </c>
      <c r="E5986" s="27" t="s">
        <v>3</v>
      </c>
      <c r="F5986" s="28">
        <v>2018</v>
      </c>
      <c r="H5986" s="27" t="s">
        <v>3</v>
      </c>
      <c r="I5986" s="28">
        <v>2018</v>
      </c>
      <c r="K5986" s="27" t="s">
        <v>3</v>
      </c>
      <c r="L5986" s="28">
        <v>2018</v>
      </c>
    </row>
    <row r="5987" spans="2:12" ht="13" x14ac:dyDescent="0.3">
      <c r="B5987" s="29" t="str">
        <f>UnitName</f>
        <v>Plot</v>
      </c>
      <c r="C5987" s="30">
        <v>6</v>
      </c>
      <c r="E5987" s="29" t="str">
        <f>UnitName</f>
        <v>Plot</v>
      </c>
      <c r="F5987" s="30">
        <v>6</v>
      </c>
      <c r="H5987" s="29" t="str">
        <f>UnitName</f>
        <v>Plot</v>
      </c>
      <c r="I5987" s="30">
        <v>6</v>
      </c>
      <c r="K5987" s="29" t="str">
        <f>UnitName</f>
        <v>Plot</v>
      </c>
      <c r="L5987" s="30">
        <v>6</v>
      </c>
    </row>
    <row r="5988" spans="2:12" ht="13" x14ac:dyDescent="0.3">
      <c r="B5988" s="29" t="str">
        <f>BlockName</f>
        <v>Name</v>
      </c>
      <c r="C5988" s="30" t="s">
        <v>56</v>
      </c>
      <c r="E5988" s="29" t="str">
        <f>BlockName</f>
        <v>Name</v>
      </c>
      <c r="F5988" s="30" t="s">
        <v>56</v>
      </c>
      <c r="H5988" s="29" t="str">
        <f>BlockName</f>
        <v>Name</v>
      </c>
      <c r="I5988" s="30" t="s">
        <v>56</v>
      </c>
      <c r="K5988" s="29" t="str">
        <f>BlockName</f>
        <v>Name</v>
      </c>
      <c r="L5988" s="30" t="s">
        <v>56</v>
      </c>
    </row>
    <row r="5989" spans="2:12" ht="13" x14ac:dyDescent="0.3">
      <c r="B5989" s="29" t="str">
        <f>Factor2Name</f>
        <v>Variety</v>
      </c>
      <c r="C5989" s="30" t="s">
        <v>46</v>
      </c>
      <c r="E5989" s="29" t="str">
        <f>Factor2Name</f>
        <v>Variety</v>
      </c>
      <c r="F5989" s="30" t="s">
        <v>46</v>
      </c>
      <c r="H5989" s="29" t="str">
        <f>Factor2Name</f>
        <v>Variety</v>
      </c>
      <c r="I5989" s="30" t="s">
        <v>46</v>
      </c>
      <c r="K5989" s="29" t="str">
        <f>Factor2Name</f>
        <v>Variety</v>
      </c>
      <c r="L5989" s="30" t="s">
        <v>46</v>
      </c>
    </row>
    <row r="5990" spans="2:12" ht="13" x14ac:dyDescent="0.3">
      <c r="B5990" s="29" t="str">
        <f>Factor3Name</f>
        <v>Fertiliser</v>
      </c>
      <c r="C5990" s="30" t="s">
        <v>45</v>
      </c>
      <c r="E5990" s="29" t="str">
        <f>Factor3Name</f>
        <v>Fertiliser</v>
      </c>
      <c r="F5990" s="30" t="s">
        <v>45</v>
      </c>
      <c r="H5990" s="29" t="str">
        <f>Factor3Name</f>
        <v>Fertiliser</v>
      </c>
      <c r="I5990" s="30" t="s">
        <v>45</v>
      </c>
      <c r="K5990" s="29" t="str">
        <f>Factor3Name</f>
        <v>Fertiliser</v>
      </c>
      <c r="L5990" s="30" t="s">
        <v>45</v>
      </c>
    </row>
    <row r="5991" spans="2:12" ht="13" x14ac:dyDescent="0.3">
      <c r="B5991" s="29" t="str">
        <f>Factor1Name</f>
        <v>Weeding</v>
      </c>
      <c r="C5991" s="30" t="s">
        <v>37</v>
      </c>
      <c r="E5991" s="29" t="str">
        <f>Factor1Name</f>
        <v>Weeding</v>
      </c>
      <c r="F5991" s="30" t="s">
        <v>37</v>
      </c>
      <c r="H5991" s="29" t="str">
        <f>Factor1Name</f>
        <v>Weeding</v>
      </c>
      <c r="I5991" s="30" t="s">
        <v>37</v>
      </c>
      <c r="K5991" s="29" t="str">
        <f>Factor1Name</f>
        <v>Weeding</v>
      </c>
      <c r="L5991" s="30" t="s">
        <v>37</v>
      </c>
    </row>
    <row r="5992" spans="2:12" ht="13" x14ac:dyDescent="0.3">
      <c r="B5992" s="25" t="s">
        <v>14</v>
      </c>
      <c r="C5992" s="26">
        <v>569.70000000000005</v>
      </c>
      <c r="E5992" s="25" t="s">
        <v>14</v>
      </c>
      <c r="F5992" s="26">
        <v>638.1</v>
      </c>
      <c r="H5992" s="25" t="s">
        <v>14</v>
      </c>
      <c r="I5992" s="26">
        <v>615.29999999999995</v>
      </c>
      <c r="K5992" s="25" t="s">
        <v>14</v>
      </c>
      <c r="L5992" s="26">
        <v>481.4</v>
      </c>
    </row>
    <row r="5994" spans="2:12" ht="13" x14ac:dyDescent="0.3">
      <c r="B5994" s="27" t="s">
        <v>3</v>
      </c>
      <c r="C5994" s="28">
        <v>2018</v>
      </c>
      <c r="E5994" s="27" t="s">
        <v>3</v>
      </c>
      <c r="F5994" s="28">
        <v>2018</v>
      </c>
      <c r="H5994" s="27" t="s">
        <v>3</v>
      </c>
      <c r="I5994" s="28">
        <v>2018</v>
      </c>
      <c r="K5994" s="27" t="s">
        <v>3</v>
      </c>
      <c r="L5994" s="28">
        <v>2018</v>
      </c>
    </row>
    <row r="5995" spans="2:12" ht="13" x14ac:dyDescent="0.3">
      <c r="B5995" s="29" t="str">
        <f>UnitName</f>
        <v>Plot</v>
      </c>
      <c r="C5995" s="30">
        <v>6</v>
      </c>
      <c r="E5995" s="29" t="str">
        <f>UnitName</f>
        <v>Plot</v>
      </c>
      <c r="F5995" s="30">
        <v>6</v>
      </c>
      <c r="H5995" s="29" t="str">
        <f>UnitName</f>
        <v>Plot</v>
      </c>
      <c r="I5995" s="30">
        <v>6</v>
      </c>
      <c r="K5995" s="29" t="str">
        <f>UnitName</f>
        <v>Plot</v>
      </c>
      <c r="L5995" s="30">
        <v>6</v>
      </c>
    </row>
    <row r="5996" spans="2:12" ht="13" x14ac:dyDescent="0.3">
      <c r="B5996" s="29" t="str">
        <f>BlockName</f>
        <v>Name</v>
      </c>
      <c r="C5996" s="30" t="s">
        <v>56</v>
      </c>
      <c r="E5996" s="29" t="str">
        <f>BlockName</f>
        <v>Name</v>
      </c>
      <c r="F5996" s="30" t="s">
        <v>56</v>
      </c>
      <c r="H5996" s="29" t="str">
        <f>BlockName</f>
        <v>Name</v>
      </c>
      <c r="I5996" s="30" t="s">
        <v>56</v>
      </c>
      <c r="K5996" s="29" t="str">
        <f>BlockName</f>
        <v>Name</v>
      </c>
      <c r="L5996" s="30" t="s">
        <v>56</v>
      </c>
    </row>
    <row r="5997" spans="2:12" ht="13" x14ac:dyDescent="0.3">
      <c r="B5997" s="29" t="str">
        <f>Factor2Name</f>
        <v>Variety</v>
      </c>
      <c r="C5997" s="30" t="s">
        <v>46</v>
      </c>
      <c r="E5997" s="29" t="str">
        <f>Factor2Name</f>
        <v>Variety</v>
      </c>
      <c r="F5997" s="30" t="s">
        <v>46</v>
      </c>
      <c r="H5997" s="29" t="str">
        <f>Factor2Name</f>
        <v>Variety</v>
      </c>
      <c r="I5997" s="30" t="s">
        <v>46</v>
      </c>
      <c r="K5997" s="29" t="str">
        <f>Factor2Name</f>
        <v>Variety</v>
      </c>
      <c r="L5997" s="30" t="s">
        <v>46</v>
      </c>
    </row>
    <row r="5998" spans="2:12" ht="13" x14ac:dyDescent="0.3">
      <c r="B5998" s="29" t="str">
        <f>Factor3Name</f>
        <v>Fertiliser</v>
      </c>
      <c r="C5998" s="30" t="s">
        <v>45</v>
      </c>
      <c r="E5998" s="29" t="str">
        <f>Factor3Name</f>
        <v>Fertiliser</v>
      </c>
      <c r="F5998" s="30" t="s">
        <v>45</v>
      </c>
      <c r="H5998" s="29" t="str">
        <f>Factor3Name</f>
        <v>Fertiliser</v>
      </c>
      <c r="I5998" s="30" t="s">
        <v>45</v>
      </c>
      <c r="K5998" s="29" t="str">
        <f>Factor3Name</f>
        <v>Fertiliser</v>
      </c>
      <c r="L5998" s="30" t="s">
        <v>45</v>
      </c>
    </row>
    <row r="5999" spans="2:12" ht="13" x14ac:dyDescent="0.3">
      <c r="B5999" s="29" t="str">
        <f>Factor1Name</f>
        <v>Weeding</v>
      </c>
      <c r="C5999" s="30" t="s">
        <v>37</v>
      </c>
      <c r="E5999" s="29" t="str">
        <f>Factor1Name</f>
        <v>Weeding</v>
      </c>
      <c r="F5999" s="30" t="s">
        <v>37</v>
      </c>
      <c r="H5999" s="29" t="str">
        <f>Factor1Name</f>
        <v>Weeding</v>
      </c>
      <c r="I5999" s="30" t="s">
        <v>37</v>
      </c>
      <c r="K5999" s="29" t="str">
        <f>Factor1Name</f>
        <v>Weeding</v>
      </c>
      <c r="L5999" s="30" t="s">
        <v>37</v>
      </c>
    </row>
    <row r="6000" spans="2:12" ht="13" x14ac:dyDescent="0.3">
      <c r="B6000" s="25" t="s">
        <v>14</v>
      </c>
      <c r="C6000" s="26">
        <v>532.70000000000005</v>
      </c>
      <c r="E6000" s="25" t="s">
        <v>14</v>
      </c>
      <c r="F6000" s="26">
        <v>569.20000000000005</v>
      </c>
      <c r="H6000" s="25" t="s">
        <v>14</v>
      </c>
      <c r="I6000" s="26">
        <v>625.70000000000005</v>
      </c>
      <c r="K6000" s="25" t="s">
        <v>14</v>
      </c>
      <c r="L6000" s="26">
        <v>612.1</v>
      </c>
    </row>
    <row r="6002" spans="2:12" ht="13" x14ac:dyDescent="0.3">
      <c r="B6002" s="27" t="s">
        <v>3</v>
      </c>
      <c r="C6002" s="28">
        <v>2018</v>
      </c>
      <c r="E6002" s="27" t="s">
        <v>3</v>
      </c>
      <c r="F6002" s="28">
        <v>2018</v>
      </c>
      <c r="H6002" s="27" t="s">
        <v>3</v>
      </c>
      <c r="I6002" s="28">
        <v>2018</v>
      </c>
      <c r="K6002" s="27" t="s">
        <v>3</v>
      </c>
      <c r="L6002" s="28">
        <v>2018</v>
      </c>
    </row>
    <row r="6003" spans="2:12" ht="13" x14ac:dyDescent="0.3">
      <c r="B6003" s="29" t="str">
        <f>UnitName</f>
        <v>Plot</v>
      </c>
      <c r="C6003" s="30">
        <v>1</v>
      </c>
      <c r="E6003" s="29" t="str">
        <f>UnitName</f>
        <v>Plot</v>
      </c>
      <c r="F6003" s="30">
        <v>1</v>
      </c>
      <c r="H6003" s="29" t="str">
        <f>UnitName</f>
        <v>Plot</v>
      </c>
      <c r="I6003" s="30">
        <v>1</v>
      </c>
      <c r="K6003" s="29" t="str">
        <f>UnitName</f>
        <v>Plot</v>
      </c>
      <c r="L6003" s="30">
        <v>1</v>
      </c>
    </row>
    <row r="6004" spans="2:12" ht="13" x14ac:dyDescent="0.3">
      <c r="B6004" s="29" t="str">
        <f>BlockName</f>
        <v>Name</v>
      </c>
      <c r="C6004" s="30" t="s">
        <v>56</v>
      </c>
      <c r="E6004" s="29" t="str">
        <f>BlockName</f>
        <v>Name</v>
      </c>
      <c r="F6004" s="30" t="s">
        <v>56</v>
      </c>
      <c r="H6004" s="29" t="str">
        <f>BlockName</f>
        <v>Name</v>
      </c>
      <c r="I6004" s="30" t="s">
        <v>56</v>
      </c>
      <c r="K6004" s="29" t="str">
        <f>BlockName</f>
        <v>Name</v>
      </c>
      <c r="L6004" s="30" t="s">
        <v>56</v>
      </c>
    </row>
    <row r="6005" spans="2:12" ht="13" x14ac:dyDescent="0.3">
      <c r="B6005" s="29" t="str">
        <f>Factor2Name</f>
        <v>Variety</v>
      </c>
      <c r="C6005" s="30" t="s">
        <v>46</v>
      </c>
      <c r="E6005" s="29" t="str">
        <f>Factor2Name</f>
        <v>Variety</v>
      </c>
      <c r="F6005" s="30" t="s">
        <v>46</v>
      </c>
      <c r="H6005" s="29" t="str">
        <f>Factor2Name</f>
        <v>Variety</v>
      </c>
      <c r="I6005" s="30" t="s">
        <v>46</v>
      </c>
      <c r="K6005" s="29" t="str">
        <f>Factor2Name</f>
        <v>Variety</v>
      </c>
      <c r="L6005" s="30" t="s">
        <v>46</v>
      </c>
    </row>
    <row r="6006" spans="2:12" ht="13" x14ac:dyDescent="0.3">
      <c r="B6006" s="29" t="str">
        <f>Factor3Name</f>
        <v>Fertiliser</v>
      </c>
      <c r="C6006" s="30" t="s">
        <v>38</v>
      </c>
      <c r="E6006" s="29" t="str">
        <f>Factor3Name</f>
        <v>Fertiliser</v>
      </c>
      <c r="F6006" s="30" t="s">
        <v>38</v>
      </c>
      <c r="H6006" s="29" t="str">
        <f>Factor3Name</f>
        <v>Fertiliser</v>
      </c>
      <c r="I6006" s="30" t="s">
        <v>38</v>
      </c>
      <c r="K6006" s="29" t="str">
        <f>Factor3Name</f>
        <v>Fertiliser</v>
      </c>
      <c r="L6006" s="30" t="s">
        <v>38</v>
      </c>
    </row>
    <row r="6007" spans="2:12" ht="13" x14ac:dyDescent="0.3">
      <c r="B6007" s="29" t="str">
        <f>Factor1Name</f>
        <v>Weeding</v>
      </c>
      <c r="C6007" s="30" t="s">
        <v>37</v>
      </c>
      <c r="E6007" s="29" t="str">
        <f>Factor1Name</f>
        <v>Weeding</v>
      </c>
      <c r="F6007" s="30" t="s">
        <v>37</v>
      </c>
      <c r="H6007" s="29" t="str">
        <f>Factor1Name</f>
        <v>Weeding</v>
      </c>
      <c r="I6007" s="30" t="s">
        <v>37</v>
      </c>
      <c r="K6007" s="29" t="str">
        <f>Factor1Name</f>
        <v>Weeding</v>
      </c>
      <c r="L6007" s="30" t="s">
        <v>37</v>
      </c>
    </row>
    <row r="6008" spans="2:12" ht="13" x14ac:dyDescent="0.3">
      <c r="B6008" s="25" t="s">
        <v>14</v>
      </c>
      <c r="C6008" s="26">
        <v>613.4</v>
      </c>
      <c r="E6008" s="25" t="s">
        <v>14</v>
      </c>
      <c r="F6008" s="26">
        <v>754.1</v>
      </c>
      <c r="H6008" s="25" t="s">
        <v>14</v>
      </c>
      <c r="I6008" s="26">
        <v>673.6</v>
      </c>
      <c r="K6008" s="25" t="s">
        <v>14</v>
      </c>
      <c r="L6008" s="26">
        <v>669.6</v>
      </c>
    </row>
    <row r="6010" spans="2:12" ht="13" x14ac:dyDescent="0.3">
      <c r="B6010" s="27" t="s">
        <v>3</v>
      </c>
      <c r="C6010" s="28">
        <v>2018</v>
      </c>
      <c r="E6010" s="27" t="s">
        <v>3</v>
      </c>
      <c r="F6010" s="28">
        <v>2018</v>
      </c>
      <c r="H6010" s="27" t="s">
        <v>3</v>
      </c>
      <c r="I6010" s="28">
        <v>2018</v>
      </c>
      <c r="K6010" s="27" t="s">
        <v>3</v>
      </c>
      <c r="L6010" s="28">
        <v>2018</v>
      </c>
    </row>
    <row r="6011" spans="2:12" ht="13" x14ac:dyDescent="0.3">
      <c r="B6011" s="29" t="str">
        <f>UnitName</f>
        <v>Plot</v>
      </c>
      <c r="C6011" s="30">
        <v>1</v>
      </c>
      <c r="E6011" s="29" t="str">
        <f>UnitName</f>
        <v>Plot</v>
      </c>
      <c r="F6011" s="30">
        <v>1</v>
      </c>
      <c r="H6011" s="29" t="str">
        <f>UnitName</f>
        <v>Plot</v>
      </c>
      <c r="I6011" s="30">
        <v>1</v>
      </c>
      <c r="K6011" s="29" t="str">
        <f>UnitName</f>
        <v>Plot</v>
      </c>
      <c r="L6011" s="30">
        <v>1</v>
      </c>
    </row>
    <row r="6012" spans="2:12" ht="13" x14ac:dyDescent="0.3">
      <c r="B6012" s="29" t="str">
        <f>BlockName</f>
        <v>Name</v>
      </c>
      <c r="C6012" s="30" t="s">
        <v>56</v>
      </c>
      <c r="E6012" s="29" t="str">
        <f>BlockName</f>
        <v>Name</v>
      </c>
      <c r="F6012" s="30" t="s">
        <v>56</v>
      </c>
      <c r="H6012" s="29" t="str">
        <f>BlockName</f>
        <v>Name</v>
      </c>
      <c r="I6012" s="30" t="s">
        <v>56</v>
      </c>
      <c r="K6012" s="29" t="str">
        <f>BlockName</f>
        <v>Name</v>
      </c>
      <c r="L6012" s="30" t="s">
        <v>56</v>
      </c>
    </row>
    <row r="6013" spans="2:12" ht="13" x14ac:dyDescent="0.3">
      <c r="B6013" s="29" t="str">
        <f>Factor2Name</f>
        <v>Variety</v>
      </c>
      <c r="C6013" s="30" t="s">
        <v>46</v>
      </c>
      <c r="E6013" s="29" t="str">
        <f>Factor2Name</f>
        <v>Variety</v>
      </c>
      <c r="F6013" s="30" t="s">
        <v>46</v>
      </c>
      <c r="H6013" s="29" t="str">
        <f>Factor2Name</f>
        <v>Variety</v>
      </c>
      <c r="I6013" s="30" t="s">
        <v>46</v>
      </c>
      <c r="K6013" s="29" t="str">
        <f>Factor2Name</f>
        <v>Variety</v>
      </c>
      <c r="L6013" s="30" t="s">
        <v>46</v>
      </c>
    </row>
    <row r="6014" spans="2:12" ht="13" x14ac:dyDescent="0.3">
      <c r="B6014" s="29" t="str">
        <f>Factor3Name</f>
        <v>Fertiliser</v>
      </c>
      <c r="C6014" s="30" t="s">
        <v>38</v>
      </c>
      <c r="E6014" s="29" t="str">
        <f>Factor3Name</f>
        <v>Fertiliser</v>
      </c>
      <c r="F6014" s="30" t="s">
        <v>38</v>
      </c>
      <c r="H6014" s="29" t="str">
        <f>Factor3Name</f>
        <v>Fertiliser</v>
      </c>
      <c r="I6014" s="30" t="s">
        <v>38</v>
      </c>
      <c r="K6014" s="29" t="str">
        <f>Factor3Name</f>
        <v>Fertiliser</v>
      </c>
      <c r="L6014" s="30" t="s">
        <v>38</v>
      </c>
    </row>
    <row r="6015" spans="2:12" ht="13" x14ac:dyDescent="0.3">
      <c r="B6015" s="29" t="str">
        <f>Factor1Name</f>
        <v>Weeding</v>
      </c>
      <c r="C6015" s="30" t="s">
        <v>37</v>
      </c>
      <c r="E6015" s="29" t="str">
        <f>Factor1Name</f>
        <v>Weeding</v>
      </c>
      <c r="F6015" s="30" t="s">
        <v>37</v>
      </c>
      <c r="H6015" s="29" t="str">
        <f>Factor1Name</f>
        <v>Weeding</v>
      </c>
      <c r="I6015" s="30" t="s">
        <v>37</v>
      </c>
      <c r="K6015" s="29" t="str">
        <f>Factor1Name</f>
        <v>Weeding</v>
      </c>
      <c r="L6015" s="30" t="s">
        <v>37</v>
      </c>
    </row>
    <row r="6016" spans="2:12" ht="13" x14ac:dyDescent="0.3">
      <c r="B6016" s="25" t="s">
        <v>14</v>
      </c>
      <c r="C6016" s="26">
        <v>426</v>
      </c>
      <c r="E6016" s="25" t="s">
        <v>14</v>
      </c>
      <c r="F6016" s="26">
        <v>570.79999999999995</v>
      </c>
      <c r="H6016" s="25" t="s">
        <v>14</v>
      </c>
      <c r="I6016" s="26">
        <v>765.3</v>
      </c>
      <c r="K6016" s="25" t="s">
        <v>14</v>
      </c>
      <c r="L6016" s="26">
        <v>726.3</v>
      </c>
    </row>
    <row r="6018" spans="2:12" ht="13" x14ac:dyDescent="0.3">
      <c r="B6018" s="27" t="s">
        <v>3</v>
      </c>
      <c r="C6018" s="28">
        <v>2018</v>
      </c>
      <c r="E6018" s="27" t="s">
        <v>3</v>
      </c>
      <c r="F6018" s="28">
        <v>2018</v>
      </c>
      <c r="H6018" s="27" t="s">
        <v>3</v>
      </c>
      <c r="I6018" s="28">
        <v>2018</v>
      </c>
      <c r="K6018" s="27" t="s">
        <v>3</v>
      </c>
      <c r="L6018" s="28">
        <v>2018</v>
      </c>
    </row>
    <row r="6019" spans="2:12" ht="13" x14ac:dyDescent="0.3">
      <c r="B6019" s="29" t="str">
        <f>UnitName</f>
        <v>Plot</v>
      </c>
      <c r="C6019" s="30">
        <v>1</v>
      </c>
      <c r="E6019" s="29" t="str">
        <f>UnitName</f>
        <v>Plot</v>
      </c>
      <c r="F6019" s="30">
        <v>1</v>
      </c>
      <c r="H6019" s="29" t="str">
        <f>UnitName</f>
        <v>Plot</v>
      </c>
      <c r="I6019" s="30">
        <v>1</v>
      </c>
      <c r="K6019" s="29" t="str">
        <f>UnitName</f>
        <v>Plot</v>
      </c>
      <c r="L6019" s="30">
        <v>1</v>
      </c>
    </row>
    <row r="6020" spans="2:12" ht="13" x14ac:dyDescent="0.3">
      <c r="B6020" s="29" t="str">
        <f>BlockName</f>
        <v>Name</v>
      </c>
      <c r="C6020" s="30" t="s">
        <v>56</v>
      </c>
      <c r="E6020" s="29" t="str">
        <f>BlockName</f>
        <v>Name</v>
      </c>
      <c r="F6020" s="30" t="s">
        <v>56</v>
      </c>
      <c r="H6020" s="29" t="str">
        <f>BlockName</f>
        <v>Name</v>
      </c>
      <c r="I6020" s="30" t="s">
        <v>56</v>
      </c>
      <c r="K6020" s="29" t="str">
        <f>BlockName</f>
        <v>Name</v>
      </c>
      <c r="L6020" s="30" t="s">
        <v>56</v>
      </c>
    </row>
    <row r="6021" spans="2:12" ht="13" x14ac:dyDescent="0.3">
      <c r="B6021" s="29" t="str">
        <f>Factor2Name</f>
        <v>Variety</v>
      </c>
      <c r="C6021" s="30" t="s">
        <v>46</v>
      </c>
      <c r="E6021" s="29" t="str">
        <f>Factor2Name</f>
        <v>Variety</v>
      </c>
      <c r="F6021" s="30" t="s">
        <v>46</v>
      </c>
      <c r="H6021" s="29" t="str">
        <f>Factor2Name</f>
        <v>Variety</v>
      </c>
      <c r="I6021" s="30" t="s">
        <v>46</v>
      </c>
      <c r="K6021" s="29" t="str">
        <f>Factor2Name</f>
        <v>Variety</v>
      </c>
      <c r="L6021" s="30" t="s">
        <v>46</v>
      </c>
    </row>
    <row r="6022" spans="2:12" ht="13" x14ac:dyDescent="0.3">
      <c r="B6022" s="29" t="str">
        <f>Factor3Name</f>
        <v>Fertiliser</v>
      </c>
      <c r="C6022" s="30" t="s">
        <v>38</v>
      </c>
      <c r="E6022" s="29" t="str">
        <f>Factor3Name</f>
        <v>Fertiliser</v>
      </c>
      <c r="F6022" s="30" t="s">
        <v>38</v>
      </c>
      <c r="H6022" s="29" t="str">
        <f>Factor3Name</f>
        <v>Fertiliser</v>
      </c>
      <c r="I6022" s="30" t="s">
        <v>38</v>
      </c>
      <c r="K6022" s="29" t="str">
        <f>Factor3Name</f>
        <v>Fertiliser</v>
      </c>
      <c r="L6022" s="30" t="s">
        <v>38</v>
      </c>
    </row>
    <row r="6023" spans="2:12" ht="13" x14ac:dyDescent="0.3">
      <c r="B6023" s="29" t="str">
        <f>Factor1Name</f>
        <v>Weeding</v>
      </c>
      <c r="C6023" s="30" t="s">
        <v>37</v>
      </c>
      <c r="E6023" s="29" t="str">
        <f>Factor1Name</f>
        <v>Weeding</v>
      </c>
      <c r="F6023" s="30" t="s">
        <v>37</v>
      </c>
      <c r="H6023" s="29" t="str">
        <f>Factor1Name</f>
        <v>Weeding</v>
      </c>
      <c r="I6023" s="30" t="s">
        <v>37</v>
      </c>
      <c r="K6023" s="29" t="str">
        <f>Factor1Name</f>
        <v>Weeding</v>
      </c>
      <c r="L6023" s="30" t="s">
        <v>37</v>
      </c>
    </row>
    <row r="6024" spans="2:12" ht="13" x14ac:dyDescent="0.3">
      <c r="B6024" s="25" t="s">
        <v>14</v>
      </c>
      <c r="C6024" s="26">
        <v>690.4</v>
      </c>
      <c r="E6024" s="25" t="s">
        <v>14</v>
      </c>
      <c r="F6024" s="26">
        <v>658.3</v>
      </c>
      <c r="H6024" s="25" t="s">
        <v>14</v>
      </c>
      <c r="I6024" s="26">
        <v>517.9</v>
      </c>
      <c r="K6024" s="25" t="s">
        <v>14</v>
      </c>
      <c r="L6024" s="26">
        <v>625.9</v>
      </c>
    </row>
    <row r="6026" spans="2:12" ht="13" x14ac:dyDescent="0.3">
      <c r="B6026" s="27" t="s">
        <v>3</v>
      </c>
      <c r="C6026" s="28">
        <v>2018</v>
      </c>
      <c r="E6026" s="27" t="s">
        <v>3</v>
      </c>
      <c r="F6026" s="28">
        <v>2018</v>
      </c>
      <c r="H6026" s="27" t="s">
        <v>3</v>
      </c>
      <c r="I6026" s="28">
        <v>2018</v>
      </c>
      <c r="K6026" s="27" t="s">
        <v>3</v>
      </c>
      <c r="L6026" s="28">
        <v>2018</v>
      </c>
    </row>
    <row r="6027" spans="2:12" ht="13" x14ac:dyDescent="0.3">
      <c r="B6027" s="29" t="str">
        <f>UnitName</f>
        <v>Plot</v>
      </c>
      <c r="C6027" s="30">
        <v>1</v>
      </c>
      <c r="E6027" s="29" t="str">
        <f>UnitName</f>
        <v>Plot</v>
      </c>
      <c r="F6027" s="30">
        <v>1</v>
      </c>
      <c r="H6027" s="29" t="str">
        <f>UnitName</f>
        <v>Plot</v>
      </c>
      <c r="I6027" s="30">
        <v>1</v>
      </c>
      <c r="K6027" s="29" t="str">
        <f>UnitName</f>
        <v>Plot</v>
      </c>
      <c r="L6027" s="30">
        <v>1</v>
      </c>
    </row>
    <row r="6028" spans="2:12" ht="13" x14ac:dyDescent="0.3">
      <c r="B6028" s="29" t="str">
        <f>BlockName</f>
        <v>Name</v>
      </c>
      <c r="C6028" s="30" t="s">
        <v>56</v>
      </c>
      <c r="E6028" s="29" t="str">
        <f>BlockName</f>
        <v>Name</v>
      </c>
      <c r="F6028" s="30" t="s">
        <v>56</v>
      </c>
      <c r="H6028" s="29" t="str">
        <f>BlockName</f>
        <v>Name</v>
      </c>
      <c r="I6028" s="30" t="s">
        <v>56</v>
      </c>
      <c r="K6028" s="29" t="str">
        <f>BlockName</f>
        <v>Name</v>
      </c>
      <c r="L6028" s="30" t="s">
        <v>56</v>
      </c>
    </row>
    <row r="6029" spans="2:12" ht="13" x14ac:dyDescent="0.3">
      <c r="B6029" s="29" t="str">
        <f>Factor2Name</f>
        <v>Variety</v>
      </c>
      <c r="C6029" s="30" t="s">
        <v>46</v>
      </c>
      <c r="E6029" s="29" t="str">
        <f>Factor2Name</f>
        <v>Variety</v>
      </c>
      <c r="F6029" s="30" t="s">
        <v>46</v>
      </c>
      <c r="H6029" s="29" t="str">
        <f>Factor2Name</f>
        <v>Variety</v>
      </c>
      <c r="I6029" s="30" t="s">
        <v>46</v>
      </c>
      <c r="K6029" s="29" t="str">
        <f>Factor2Name</f>
        <v>Variety</v>
      </c>
      <c r="L6029" s="30" t="s">
        <v>46</v>
      </c>
    </row>
    <row r="6030" spans="2:12" ht="13" x14ac:dyDescent="0.3">
      <c r="B6030" s="29" t="str">
        <f>Factor3Name</f>
        <v>Fertiliser</v>
      </c>
      <c r="C6030" s="30" t="s">
        <v>38</v>
      </c>
      <c r="E6030" s="29" t="str">
        <f>Factor3Name</f>
        <v>Fertiliser</v>
      </c>
      <c r="F6030" s="30" t="s">
        <v>38</v>
      </c>
      <c r="H6030" s="29" t="str">
        <f>Factor3Name</f>
        <v>Fertiliser</v>
      </c>
      <c r="I6030" s="30" t="s">
        <v>38</v>
      </c>
      <c r="K6030" s="29" t="str">
        <f>Factor3Name</f>
        <v>Fertiliser</v>
      </c>
      <c r="L6030" s="30" t="s">
        <v>38</v>
      </c>
    </row>
    <row r="6031" spans="2:12" ht="13" x14ac:dyDescent="0.3">
      <c r="B6031" s="29" t="str">
        <f>Factor1Name</f>
        <v>Weeding</v>
      </c>
      <c r="C6031" s="30" t="s">
        <v>37</v>
      </c>
      <c r="E6031" s="29" t="str">
        <f>Factor1Name</f>
        <v>Weeding</v>
      </c>
      <c r="F6031" s="30" t="s">
        <v>37</v>
      </c>
      <c r="H6031" s="29" t="str">
        <f>Factor1Name</f>
        <v>Weeding</v>
      </c>
      <c r="I6031" s="30" t="s">
        <v>37</v>
      </c>
      <c r="K6031" s="29" t="str">
        <f>Factor1Name</f>
        <v>Weeding</v>
      </c>
      <c r="L6031" s="30" t="s">
        <v>37</v>
      </c>
    </row>
    <row r="6032" spans="2:12" ht="13" x14ac:dyDescent="0.3">
      <c r="B6032" s="25" t="s">
        <v>14</v>
      </c>
      <c r="C6032" s="26">
        <v>610.29999999999995</v>
      </c>
      <c r="E6032" s="25" t="s">
        <v>14</v>
      </c>
      <c r="F6032" s="26">
        <v>541</v>
      </c>
      <c r="H6032" s="25" t="s">
        <v>14</v>
      </c>
      <c r="I6032" s="26">
        <v>623.79999999999995</v>
      </c>
      <c r="K6032" s="25" t="s">
        <v>14</v>
      </c>
      <c r="L6032" s="26">
        <v>601.1</v>
      </c>
    </row>
    <row r="6034" spans="2:12" ht="13" x14ac:dyDescent="0.3">
      <c r="B6034" s="27" t="s">
        <v>3</v>
      </c>
      <c r="C6034" s="28">
        <v>2018</v>
      </c>
      <c r="E6034" s="27" t="s">
        <v>3</v>
      </c>
      <c r="F6034" s="28">
        <v>2018</v>
      </c>
      <c r="H6034" s="27" t="s">
        <v>3</v>
      </c>
      <c r="I6034" s="28">
        <v>2018</v>
      </c>
      <c r="K6034" s="27" t="s">
        <v>3</v>
      </c>
      <c r="L6034" s="28">
        <v>2018</v>
      </c>
    </row>
    <row r="6035" spans="2:12" ht="13" x14ac:dyDescent="0.3">
      <c r="B6035" s="29" t="str">
        <f>UnitName</f>
        <v>Plot</v>
      </c>
      <c r="C6035" s="30">
        <v>1</v>
      </c>
      <c r="E6035" s="29" t="str">
        <f>UnitName</f>
        <v>Plot</v>
      </c>
      <c r="F6035" s="30">
        <v>1</v>
      </c>
      <c r="H6035" s="29" t="str">
        <f>UnitName</f>
        <v>Plot</v>
      </c>
      <c r="I6035" s="30">
        <v>1</v>
      </c>
      <c r="K6035" s="29" t="str">
        <f>UnitName</f>
        <v>Plot</v>
      </c>
      <c r="L6035" s="30">
        <v>1</v>
      </c>
    </row>
    <row r="6036" spans="2:12" ht="13" x14ac:dyDescent="0.3">
      <c r="B6036" s="29" t="str">
        <f>BlockName</f>
        <v>Name</v>
      </c>
      <c r="C6036" s="30" t="s">
        <v>56</v>
      </c>
      <c r="E6036" s="29" t="str">
        <f>BlockName</f>
        <v>Name</v>
      </c>
      <c r="F6036" s="30" t="s">
        <v>56</v>
      </c>
      <c r="H6036" s="29" t="str">
        <f>BlockName</f>
        <v>Name</v>
      </c>
      <c r="I6036" s="30" t="s">
        <v>56</v>
      </c>
      <c r="K6036" s="29" t="str">
        <f>BlockName</f>
        <v>Name</v>
      </c>
      <c r="L6036" s="30" t="s">
        <v>56</v>
      </c>
    </row>
    <row r="6037" spans="2:12" ht="13" x14ac:dyDescent="0.3">
      <c r="B6037" s="29" t="str">
        <f>Factor2Name</f>
        <v>Variety</v>
      </c>
      <c r="C6037" s="30" t="s">
        <v>46</v>
      </c>
      <c r="E6037" s="29" t="str">
        <f>Factor2Name</f>
        <v>Variety</v>
      </c>
      <c r="F6037" s="30" t="s">
        <v>46</v>
      </c>
      <c r="H6037" s="29" t="str">
        <f>Factor2Name</f>
        <v>Variety</v>
      </c>
      <c r="I6037" s="30" t="s">
        <v>46</v>
      </c>
      <c r="K6037" s="29" t="str">
        <f>Factor2Name</f>
        <v>Variety</v>
      </c>
      <c r="L6037" s="30" t="s">
        <v>46</v>
      </c>
    </row>
    <row r="6038" spans="2:12" ht="13" x14ac:dyDescent="0.3">
      <c r="B6038" s="29" t="str">
        <f>Factor3Name</f>
        <v>Fertiliser</v>
      </c>
      <c r="C6038" s="30" t="s">
        <v>38</v>
      </c>
      <c r="E6038" s="29" t="str">
        <f>Factor3Name</f>
        <v>Fertiliser</v>
      </c>
      <c r="F6038" s="30" t="s">
        <v>38</v>
      </c>
      <c r="H6038" s="29" t="str">
        <f>Factor3Name</f>
        <v>Fertiliser</v>
      </c>
      <c r="I6038" s="30" t="s">
        <v>38</v>
      </c>
      <c r="K6038" s="29" t="str">
        <f>Factor3Name</f>
        <v>Fertiliser</v>
      </c>
      <c r="L6038" s="30" t="s">
        <v>38</v>
      </c>
    </row>
    <row r="6039" spans="2:12" ht="13" x14ac:dyDescent="0.3">
      <c r="B6039" s="29" t="str">
        <f>Factor1Name</f>
        <v>Weeding</v>
      </c>
      <c r="C6039" s="30" t="s">
        <v>37</v>
      </c>
      <c r="E6039" s="29" t="str">
        <f>Factor1Name</f>
        <v>Weeding</v>
      </c>
      <c r="F6039" s="30" t="s">
        <v>37</v>
      </c>
      <c r="H6039" s="29" t="str">
        <f>Factor1Name</f>
        <v>Weeding</v>
      </c>
      <c r="I6039" s="30" t="s">
        <v>37</v>
      </c>
      <c r="K6039" s="29" t="str">
        <f>Factor1Name</f>
        <v>Weeding</v>
      </c>
      <c r="L6039" s="30" t="s">
        <v>37</v>
      </c>
    </row>
    <row r="6040" spans="2:12" ht="13" x14ac:dyDescent="0.3">
      <c r="B6040" s="25" t="s">
        <v>14</v>
      </c>
      <c r="C6040" s="26">
        <v>718.3</v>
      </c>
      <c r="E6040" s="25" t="s">
        <v>14</v>
      </c>
      <c r="F6040" s="26">
        <v>565.5</v>
      </c>
      <c r="H6040" s="25" t="s">
        <v>14</v>
      </c>
      <c r="I6040" s="26">
        <v>534.29999999999995</v>
      </c>
      <c r="K6040" s="25" t="s">
        <v>14</v>
      </c>
      <c r="L6040" s="26">
        <v>880.9</v>
      </c>
    </row>
    <row r="6042" spans="2:12" ht="13" x14ac:dyDescent="0.3">
      <c r="B6042" s="27" t="s">
        <v>3</v>
      </c>
      <c r="C6042" s="28">
        <v>2018</v>
      </c>
      <c r="E6042" s="27" t="s">
        <v>3</v>
      </c>
      <c r="F6042" s="28">
        <v>2018</v>
      </c>
      <c r="H6042" s="27" t="s">
        <v>3</v>
      </c>
      <c r="I6042" s="28">
        <v>2018</v>
      </c>
      <c r="K6042" s="27" t="s">
        <v>3</v>
      </c>
      <c r="L6042" s="28">
        <v>2018</v>
      </c>
    </row>
    <row r="6043" spans="2:12" ht="13" x14ac:dyDescent="0.3">
      <c r="B6043" s="29" t="str">
        <f>UnitName</f>
        <v>Plot</v>
      </c>
      <c r="C6043" s="30">
        <v>2</v>
      </c>
      <c r="E6043" s="29" t="str">
        <f>UnitName</f>
        <v>Plot</v>
      </c>
      <c r="F6043" s="30">
        <v>2</v>
      </c>
      <c r="H6043" s="29" t="str">
        <f>UnitName</f>
        <v>Plot</v>
      </c>
      <c r="I6043" s="30">
        <v>2</v>
      </c>
      <c r="K6043" s="29" t="str">
        <f>UnitName</f>
        <v>Plot</v>
      </c>
      <c r="L6043" s="30">
        <v>2</v>
      </c>
    </row>
    <row r="6044" spans="2:12" ht="13" x14ac:dyDescent="0.3">
      <c r="B6044" s="29" t="str">
        <f>BlockName</f>
        <v>Name</v>
      </c>
      <c r="C6044" s="30" t="s">
        <v>56</v>
      </c>
      <c r="E6044" s="29" t="str">
        <f>BlockName</f>
        <v>Name</v>
      </c>
      <c r="F6044" s="30" t="s">
        <v>56</v>
      </c>
      <c r="H6044" s="29" t="str">
        <f>BlockName</f>
        <v>Name</v>
      </c>
      <c r="I6044" s="30" t="s">
        <v>56</v>
      </c>
      <c r="K6044" s="29" t="str">
        <f>BlockName</f>
        <v>Name</v>
      </c>
      <c r="L6044" s="30" t="s">
        <v>56</v>
      </c>
    </row>
    <row r="6045" spans="2:12" ht="13" x14ac:dyDescent="0.3">
      <c r="B6045" s="29" t="str">
        <f>Factor2Name</f>
        <v>Variety</v>
      </c>
      <c r="C6045" s="30" t="s">
        <v>46</v>
      </c>
      <c r="E6045" s="29" t="str">
        <f>Factor2Name</f>
        <v>Variety</v>
      </c>
      <c r="F6045" s="30" t="s">
        <v>46</v>
      </c>
      <c r="H6045" s="29" t="str">
        <f>Factor2Name</f>
        <v>Variety</v>
      </c>
      <c r="I6045" s="30" t="s">
        <v>46</v>
      </c>
      <c r="K6045" s="29" t="str">
        <f>Factor2Name</f>
        <v>Variety</v>
      </c>
      <c r="L6045" s="30" t="s">
        <v>46</v>
      </c>
    </row>
    <row r="6046" spans="2:12" ht="13" x14ac:dyDescent="0.3">
      <c r="B6046" s="29" t="str">
        <f>Factor3Name</f>
        <v>Fertiliser</v>
      </c>
      <c r="C6046" s="30" t="s">
        <v>38</v>
      </c>
      <c r="E6046" s="29" t="str">
        <f>Factor3Name</f>
        <v>Fertiliser</v>
      </c>
      <c r="F6046" s="30" t="s">
        <v>38</v>
      </c>
      <c r="H6046" s="29" t="str">
        <f>Factor3Name</f>
        <v>Fertiliser</v>
      </c>
      <c r="I6046" s="30" t="s">
        <v>38</v>
      </c>
      <c r="K6046" s="29" t="str">
        <f>Factor3Name</f>
        <v>Fertiliser</v>
      </c>
      <c r="L6046" s="30" t="s">
        <v>38</v>
      </c>
    </row>
    <row r="6047" spans="2:12" ht="13" x14ac:dyDescent="0.3">
      <c r="B6047" s="29" t="str">
        <f>Factor1Name</f>
        <v>Weeding</v>
      </c>
      <c r="C6047" s="30" t="s">
        <v>37</v>
      </c>
      <c r="E6047" s="29" t="str">
        <f>Factor1Name</f>
        <v>Weeding</v>
      </c>
      <c r="F6047" s="30" t="s">
        <v>37</v>
      </c>
      <c r="H6047" s="29" t="str">
        <f>Factor1Name</f>
        <v>Weeding</v>
      </c>
      <c r="I6047" s="30" t="s">
        <v>37</v>
      </c>
      <c r="K6047" s="29" t="str">
        <f>Factor1Name</f>
        <v>Weeding</v>
      </c>
      <c r="L6047" s="30" t="s">
        <v>37</v>
      </c>
    </row>
    <row r="6048" spans="2:12" ht="13" x14ac:dyDescent="0.3">
      <c r="B6048" s="25" t="s">
        <v>14</v>
      </c>
      <c r="C6048" s="26">
        <v>522.20000000000005</v>
      </c>
      <c r="E6048" s="25" t="s">
        <v>14</v>
      </c>
      <c r="F6048" s="26">
        <v>498.3</v>
      </c>
      <c r="H6048" s="25" t="s">
        <v>14</v>
      </c>
      <c r="I6048" s="26">
        <v>663.4</v>
      </c>
      <c r="K6048" s="25" t="s">
        <v>14</v>
      </c>
      <c r="L6048" s="26">
        <v>533.9</v>
      </c>
    </row>
    <row r="6050" spans="2:12" ht="13" x14ac:dyDescent="0.3">
      <c r="B6050" s="27" t="s">
        <v>3</v>
      </c>
      <c r="C6050" s="28">
        <v>2018</v>
      </c>
      <c r="E6050" s="27" t="s">
        <v>3</v>
      </c>
      <c r="F6050" s="28">
        <v>2018</v>
      </c>
      <c r="H6050" s="27" t="s">
        <v>3</v>
      </c>
      <c r="I6050" s="28">
        <v>2018</v>
      </c>
      <c r="K6050" s="27" t="s">
        <v>3</v>
      </c>
      <c r="L6050" s="28">
        <v>2018</v>
      </c>
    </row>
    <row r="6051" spans="2:12" ht="13" x14ac:dyDescent="0.3">
      <c r="B6051" s="29" t="str">
        <f>UnitName</f>
        <v>Plot</v>
      </c>
      <c r="C6051" s="30">
        <v>2</v>
      </c>
      <c r="E6051" s="29" t="str">
        <f>UnitName</f>
        <v>Plot</v>
      </c>
      <c r="F6051" s="30">
        <v>2</v>
      </c>
      <c r="H6051" s="29" t="str">
        <f>UnitName</f>
        <v>Plot</v>
      </c>
      <c r="I6051" s="30">
        <v>2</v>
      </c>
      <c r="K6051" s="29" t="str">
        <f>UnitName</f>
        <v>Plot</v>
      </c>
      <c r="L6051" s="30">
        <v>2</v>
      </c>
    </row>
    <row r="6052" spans="2:12" ht="13" x14ac:dyDescent="0.3">
      <c r="B6052" s="29" t="str">
        <f>BlockName</f>
        <v>Name</v>
      </c>
      <c r="C6052" s="30" t="s">
        <v>56</v>
      </c>
      <c r="E6052" s="29" t="str">
        <f>BlockName</f>
        <v>Name</v>
      </c>
      <c r="F6052" s="30" t="s">
        <v>56</v>
      </c>
      <c r="H6052" s="29" t="str">
        <f>BlockName</f>
        <v>Name</v>
      </c>
      <c r="I6052" s="30" t="s">
        <v>56</v>
      </c>
      <c r="K6052" s="29" t="str">
        <f>BlockName</f>
        <v>Name</v>
      </c>
      <c r="L6052" s="30" t="s">
        <v>56</v>
      </c>
    </row>
    <row r="6053" spans="2:12" ht="13" x14ac:dyDescent="0.3">
      <c r="B6053" s="29" t="str">
        <f>Factor2Name</f>
        <v>Variety</v>
      </c>
      <c r="C6053" s="30" t="s">
        <v>46</v>
      </c>
      <c r="E6053" s="29" t="str">
        <f>Factor2Name</f>
        <v>Variety</v>
      </c>
      <c r="F6053" s="30" t="s">
        <v>46</v>
      </c>
      <c r="H6053" s="29" t="str">
        <f>Factor2Name</f>
        <v>Variety</v>
      </c>
      <c r="I6053" s="30" t="s">
        <v>46</v>
      </c>
      <c r="K6053" s="29" t="str">
        <f>Factor2Name</f>
        <v>Variety</v>
      </c>
      <c r="L6053" s="30" t="s">
        <v>46</v>
      </c>
    </row>
    <row r="6054" spans="2:12" ht="13" x14ac:dyDescent="0.3">
      <c r="B6054" s="29" t="str">
        <f>Factor3Name</f>
        <v>Fertiliser</v>
      </c>
      <c r="C6054" s="30" t="s">
        <v>38</v>
      </c>
      <c r="E6054" s="29" t="str">
        <f>Factor3Name</f>
        <v>Fertiliser</v>
      </c>
      <c r="F6054" s="30" t="s">
        <v>38</v>
      </c>
      <c r="H6054" s="29" t="str">
        <f>Factor3Name</f>
        <v>Fertiliser</v>
      </c>
      <c r="I6054" s="30" t="s">
        <v>38</v>
      </c>
      <c r="K6054" s="29" t="str">
        <f>Factor3Name</f>
        <v>Fertiliser</v>
      </c>
      <c r="L6054" s="30" t="s">
        <v>38</v>
      </c>
    </row>
    <row r="6055" spans="2:12" ht="13" x14ac:dyDescent="0.3">
      <c r="B6055" s="29" t="str">
        <f>Factor1Name</f>
        <v>Weeding</v>
      </c>
      <c r="C6055" s="30" t="s">
        <v>37</v>
      </c>
      <c r="E6055" s="29" t="str">
        <f>Factor1Name</f>
        <v>Weeding</v>
      </c>
      <c r="F6055" s="30" t="s">
        <v>37</v>
      </c>
      <c r="H6055" s="29" t="str">
        <f>Factor1Name</f>
        <v>Weeding</v>
      </c>
      <c r="I6055" s="30" t="s">
        <v>37</v>
      </c>
      <c r="K6055" s="29" t="str">
        <f>Factor1Name</f>
        <v>Weeding</v>
      </c>
      <c r="L6055" s="30" t="s">
        <v>37</v>
      </c>
    </row>
    <row r="6056" spans="2:12" ht="13" x14ac:dyDescent="0.3">
      <c r="B6056" s="25" t="s">
        <v>14</v>
      </c>
      <c r="C6056" s="26">
        <v>624.5</v>
      </c>
      <c r="E6056" s="25" t="s">
        <v>14</v>
      </c>
      <c r="F6056" s="26">
        <v>692.7</v>
      </c>
      <c r="H6056" s="25" t="s">
        <v>14</v>
      </c>
      <c r="I6056" s="26">
        <v>617.6</v>
      </c>
      <c r="K6056" s="25" t="s">
        <v>14</v>
      </c>
      <c r="L6056" s="26">
        <v>597.70000000000005</v>
      </c>
    </row>
    <row r="6058" spans="2:12" ht="13" x14ac:dyDescent="0.3">
      <c r="B6058" s="27" t="s">
        <v>3</v>
      </c>
      <c r="C6058" s="28">
        <v>2018</v>
      </c>
      <c r="E6058" s="27" t="s">
        <v>3</v>
      </c>
      <c r="F6058" s="28">
        <v>2018</v>
      </c>
      <c r="H6058" s="27" t="s">
        <v>3</v>
      </c>
      <c r="I6058" s="28">
        <v>2018</v>
      </c>
      <c r="K6058" s="27" t="s">
        <v>3</v>
      </c>
      <c r="L6058" s="28">
        <v>2018</v>
      </c>
    </row>
    <row r="6059" spans="2:12" ht="13" x14ac:dyDescent="0.3">
      <c r="B6059" s="29" t="str">
        <f>UnitName</f>
        <v>Plot</v>
      </c>
      <c r="C6059" s="30">
        <v>2</v>
      </c>
      <c r="E6059" s="29" t="str">
        <f>UnitName</f>
        <v>Plot</v>
      </c>
      <c r="F6059" s="30">
        <v>2</v>
      </c>
      <c r="H6059" s="29" t="str">
        <f>UnitName</f>
        <v>Plot</v>
      </c>
      <c r="I6059" s="30">
        <v>2</v>
      </c>
      <c r="K6059" s="29" t="str">
        <f>UnitName</f>
        <v>Plot</v>
      </c>
      <c r="L6059" s="30">
        <v>2</v>
      </c>
    </row>
    <row r="6060" spans="2:12" ht="13" x14ac:dyDescent="0.3">
      <c r="B6060" s="29" t="str">
        <f>BlockName</f>
        <v>Name</v>
      </c>
      <c r="C6060" s="30" t="s">
        <v>56</v>
      </c>
      <c r="E6060" s="29" t="str">
        <f>BlockName</f>
        <v>Name</v>
      </c>
      <c r="F6060" s="30" t="s">
        <v>56</v>
      </c>
      <c r="H6060" s="29" t="str">
        <f>BlockName</f>
        <v>Name</v>
      </c>
      <c r="I6060" s="30" t="s">
        <v>56</v>
      </c>
      <c r="K6060" s="29" t="str">
        <f>BlockName</f>
        <v>Name</v>
      </c>
      <c r="L6060" s="30" t="s">
        <v>56</v>
      </c>
    </row>
    <row r="6061" spans="2:12" ht="13" x14ac:dyDescent="0.3">
      <c r="B6061" s="29" t="str">
        <f>Factor2Name</f>
        <v>Variety</v>
      </c>
      <c r="C6061" s="30" t="s">
        <v>46</v>
      </c>
      <c r="E6061" s="29" t="str">
        <f>Factor2Name</f>
        <v>Variety</v>
      </c>
      <c r="F6061" s="30" t="s">
        <v>46</v>
      </c>
      <c r="H6061" s="29" t="str">
        <f>Factor2Name</f>
        <v>Variety</v>
      </c>
      <c r="I6061" s="30" t="s">
        <v>46</v>
      </c>
      <c r="K6061" s="29" t="str">
        <f>Factor2Name</f>
        <v>Variety</v>
      </c>
      <c r="L6061" s="30" t="s">
        <v>46</v>
      </c>
    </row>
    <row r="6062" spans="2:12" ht="13" x14ac:dyDescent="0.3">
      <c r="B6062" s="29" t="str">
        <f>Factor3Name</f>
        <v>Fertiliser</v>
      </c>
      <c r="C6062" s="30" t="s">
        <v>38</v>
      </c>
      <c r="E6062" s="29" t="str">
        <f>Factor3Name</f>
        <v>Fertiliser</v>
      </c>
      <c r="F6062" s="30" t="s">
        <v>38</v>
      </c>
      <c r="H6062" s="29" t="str">
        <f>Factor3Name</f>
        <v>Fertiliser</v>
      </c>
      <c r="I6062" s="30" t="s">
        <v>38</v>
      </c>
      <c r="K6062" s="29" t="str">
        <f>Factor3Name</f>
        <v>Fertiliser</v>
      </c>
      <c r="L6062" s="30" t="s">
        <v>38</v>
      </c>
    </row>
    <row r="6063" spans="2:12" ht="13" x14ac:dyDescent="0.3">
      <c r="B6063" s="29" t="str">
        <f>Factor1Name</f>
        <v>Weeding</v>
      </c>
      <c r="C6063" s="30" t="s">
        <v>37</v>
      </c>
      <c r="E6063" s="29" t="str">
        <f>Factor1Name</f>
        <v>Weeding</v>
      </c>
      <c r="F6063" s="30" t="s">
        <v>37</v>
      </c>
      <c r="H6063" s="29" t="str">
        <f>Factor1Name</f>
        <v>Weeding</v>
      </c>
      <c r="I6063" s="30" t="s">
        <v>37</v>
      </c>
      <c r="K6063" s="29" t="str">
        <f>Factor1Name</f>
        <v>Weeding</v>
      </c>
      <c r="L6063" s="30" t="s">
        <v>37</v>
      </c>
    </row>
    <row r="6064" spans="2:12" ht="13" x14ac:dyDescent="0.3">
      <c r="B6064" s="25" t="s">
        <v>14</v>
      </c>
      <c r="C6064" s="26">
        <v>748</v>
      </c>
      <c r="E6064" s="25" t="s">
        <v>14</v>
      </c>
      <c r="F6064" s="26">
        <v>757.6</v>
      </c>
      <c r="H6064" s="25" t="s">
        <v>14</v>
      </c>
      <c r="I6064" s="26">
        <v>472</v>
      </c>
      <c r="K6064" s="25" t="s">
        <v>14</v>
      </c>
      <c r="L6064" s="26">
        <v>595.79999999999995</v>
      </c>
    </row>
    <row r="6066" spans="2:12" ht="13" x14ac:dyDescent="0.3">
      <c r="B6066" s="27" t="s">
        <v>3</v>
      </c>
      <c r="C6066" s="28">
        <v>2018</v>
      </c>
      <c r="E6066" s="27" t="s">
        <v>3</v>
      </c>
      <c r="F6066" s="28">
        <v>2018</v>
      </c>
      <c r="H6066" s="27" t="s">
        <v>3</v>
      </c>
      <c r="I6066" s="28">
        <v>2018</v>
      </c>
      <c r="K6066" s="27" t="s">
        <v>3</v>
      </c>
      <c r="L6066" s="28">
        <v>2018</v>
      </c>
    </row>
    <row r="6067" spans="2:12" ht="13" x14ac:dyDescent="0.3">
      <c r="B6067" s="29" t="str">
        <f>UnitName</f>
        <v>Plot</v>
      </c>
      <c r="C6067" s="30">
        <v>2</v>
      </c>
      <c r="E6067" s="29" t="str">
        <f>UnitName</f>
        <v>Plot</v>
      </c>
      <c r="F6067" s="30">
        <v>2</v>
      </c>
      <c r="H6067" s="29" t="str">
        <f>UnitName</f>
        <v>Plot</v>
      </c>
      <c r="I6067" s="30">
        <v>2</v>
      </c>
      <c r="K6067" s="29" t="str">
        <f>UnitName</f>
        <v>Plot</v>
      </c>
      <c r="L6067" s="30">
        <v>2</v>
      </c>
    </row>
    <row r="6068" spans="2:12" ht="13" x14ac:dyDescent="0.3">
      <c r="B6068" s="29" t="str">
        <f>BlockName</f>
        <v>Name</v>
      </c>
      <c r="C6068" s="30" t="s">
        <v>56</v>
      </c>
      <c r="E6068" s="29" t="str">
        <f>BlockName</f>
        <v>Name</v>
      </c>
      <c r="F6068" s="30" t="s">
        <v>56</v>
      </c>
      <c r="H6068" s="29" t="str">
        <f>BlockName</f>
        <v>Name</v>
      </c>
      <c r="I6068" s="30" t="s">
        <v>56</v>
      </c>
      <c r="K6068" s="29" t="str">
        <f>BlockName</f>
        <v>Name</v>
      </c>
      <c r="L6068" s="30" t="s">
        <v>56</v>
      </c>
    </row>
    <row r="6069" spans="2:12" ht="13" x14ac:dyDescent="0.3">
      <c r="B6069" s="29" t="str">
        <f>Factor2Name</f>
        <v>Variety</v>
      </c>
      <c r="C6069" s="30" t="s">
        <v>46</v>
      </c>
      <c r="E6069" s="29" t="str">
        <f>Factor2Name</f>
        <v>Variety</v>
      </c>
      <c r="F6069" s="30" t="s">
        <v>46</v>
      </c>
      <c r="H6069" s="29" t="str">
        <f>Factor2Name</f>
        <v>Variety</v>
      </c>
      <c r="I6069" s="30" t="s">
        <v>46</v>
      </c>
      <c r="K6069" s="29" t="str">
        <f>Factor2Name</f>
        <v>Variety</v>
      </c>
      <c r="L6069" s="30" t="s">
        <v>46</v>
      </c>
    </row>
    <row r="6070" spans="2:12" ht="13" x14ac:dyDescent="0.3">
      <c r="B6070" s="29" t="str">
        <f>Factor3Name</f>
        <v>Fertiliser</v>
      </c>
      <c r="C6070" s="30" t="s">
        <v>38</v>
      </c>
      <c r="E6070" s="29" t="str">
        <f>Factor3Name</f>
        <v>Fertiliser</v>
      </c>
      <c r="F6070" s="30" t="s">
        <v>38</v>
      </c>
      <c r="H6070" s="29" t="str">
        <f>Factor3Name</f>
        <v>Fertiliser</v>
      </c>
      <c r="I6070" s="30" t="s">
        <v>38</v>
      </c>
      <c r="K6070" s="29" t="str">
        <f>Factor3Name</f>
        <v>Fertiliser</v>
      </c>
      <c r="L6070" s="30" t="s">
        <v>38</v>
      </c>
    </row>
    <row r="6071" spans="2:12" ht="13" x14ac:dyDescent="0.3">
      <c r="B6071" s="29" t="str">
        <f>Factor1Name</f>
        <v>Weeding</v>
      </c>
      <c r="C6071" s="30" t="s">
        <v>37</v>
      </c>
      <c r="E6071" s="29" t="str">
        <f>Factor1Name</f>
        <v>Weeding</v>
      </c>
      <c r="F6071" s="30" t="s">
        <v>37</v>
      </c>
      <c r="H6071" s="29" t="str">
        <f>Factor1Name</f>
        <v>Weeding</v>
      </c>
      <c r="I6071" s="30" t="s">
        <v>37</v>
      </c>
      <c r="K6071" s="29" t="str">
        <f>Factor1Name</f>
        <v>Weeding</v>
      </c>
      <c r="L6071" s="30" t="s">
        <v>37</v>
      </c>
    </row>
    <row r="6072" spans="2:12" ht="13" x14ac:dyDescent="0.3">
      <c r="B6072" s="25" t="s">
        <v>14</v>
      </c>
      <c r="C6072" s="26">
        <v>588.4</v>
      </c>
      <c r="E6072" s="25" t="s">
        <v>14</v>
      </c>
      <c r="F6072" s="26">
        <v>483.3</v>
      </c>
      <c r="H6072" s="25" t="s">
        <v>14</v>
      </c>
      <c r="I6072" s="26">
        <v>616.4</v>
      </c>
      <c r="K6072" s="25" t="s">
        <v>14</v>
      </c>
      <c r="L6072" s="26">
        <v>556.6</v>
      </c>
    </row>
    <row r="6074" spans="2:12" ht="13" x14ac:dyDescent="0.3">
      <c r="B6074" s="27" t="s">
        <v>3</v>
      </c>
      <c r="C6074" s="28">
        <v>2018</v>
      </c>
      <c r="E6074" s="27" t="s">
        <v>3</v>
      </c>
      <c r="F6074" s="28">
        <v>2018</v>
      </c>
      <c r="H6074" s="27" t="s">
        <v>3</v>
      </c>
      <c r="I6074" s="28">
        <v>2018</v>
      </c>
      <c r="K6074" s="27" t="s">
        <v>3</v>
      </c>
      <c r="L6074" s="28">
        <v>2018</v>
      </c>
    </row>
    <row r="6075" spans="2:12" ht="13" x14ac:dyDescent="0.3">
      <c r="B6075" s="29" t="str">
        <f>UnitName</f>
        <v>Plot</v>
      </c>
      <c r="C6075" s="30">
        <v>2</v>
      </c>
      <c r="E6075" s="29" t="str">
        <f>UnitName</f>
        <v>Plot</v>
      </c>
      <c r="F6075" s="30">
        <v>2</v>
      </c>
      <c r="H6075" s="29" t="str">
        <f>UnitName</f>
        <v>Plot</v>
      </c>
      <c r="I6075" s="30">
        <v>2</v>
      </c>
      <c r="K6075" s="29" t="str">
        <f>UnitName</f>
        <v>Plot</v>
      </c>
      <c r="L6075" s="30">
        <v>2</v>
      </c>
    </row>
    <row r="6076" spans="2:12" ht="13" x14ac:dyDescent="0.3">
      <c r="B6076" s="29" t="str">
        <f>BlockName</f>
        <v>Name</v>
      </c>
      <c r="C6076" s="30" t="s">
        <v>56</v>
      </c>
      <c r="E6076" s="29" t="str">
        <f>BlockName</f>
        <v>Name</v>
      </c>
      <c r="F6076" s="30" t="s">
        <v>56</v>
      </c>
      <c r="H6076" s="29" t="str">
        <f>BlockName</f>
        <v>Name</v>
      </c>
      <c r="I6076" s="30" t="s">
        <v>56</v>
      </c>
      <c r="K6076" s="29" t="str">
        <f>BlockName</f>
        <v>Name</v>
      </c>
      <c r="L6076" s="30" t="s">
        <v>56</v>
      </c>
    </row>
    <row r="6077" spans="2:12" ht="13" x14ac:dyDescent="0.3">
      <c r="B6077" s="29" t="str">
        <f>Factor2Name</f>
        <v>Variety</v>
      </c>
      <c r="C6077" s="30" t="s">
        <v>46</v>
      </c>
      <c r="E6077" s="29" t="str">
        <f>Factor2Name</f>
        <v>Variety</v>
      </c>
      <c r="F6077" s="30" t="s">
        <v>46</v>
      </c>
      <c r="H6077" s="29" t="str">
        <f>Factor2Name</f>
        <v>Variety</v>
      </c>
      <c r="I6077" s="30" t="s">
        <v>46</v>
      </c>
      <c r="K6077" s="29" t="str">
        <f>Factor2Name</f>
        <v>Variety</v>
      </c>
      <c r="L6077" s="30" t="s">
        <v>46</v>
      </c>
    </row>
    <row r="6078" spans="2:12" ht="13" x14ac:dyDescent="0.3">
      <c r="B6078" s="29" t="str">
        <f>Factor3Name</f>
        <v>Fertiliser</v>
      </c>
      <c r="C6078" s="30" t="s">
        <v>38</v>
      </c>
      <c r="E6078" s="29" t="str">
        <f>Factor3Name</f>
        <v>Fertiliser</v>
      </c>
      <c r="F6078" s="30" t="s">
        <v>38</v>
      </c>
      <c r="H6078" s="29" t="str">
        <f>Factor3Name</f>
        <v>Fertiliser</v>
      </c>
      <c r="I6078" s="30" t="s">
        <v>38</v>
      </c>
      <c r="K6078" s="29" t="str">
        <f>Factor3Name</f>
        <v>Fertiliser</v>
      </c>
      <c r="L6078" s="30" t="s">
        <v>38</v>
      </c>
    </row>
    <row r="6079" spans="2:12" ht="13" x14ac:dyDescent="0.3">
      <c r="B6079" s="29" t="str">
        <f>Factor1Name</f>
        <v>Weeding</v>
      </c>
      <c r="C6079" s="30" t="s">
        <v>37</v>
      </c>
      <c r="E6079" s="29" t="str">
        <f>Factor1Name</f>
        <v>Weeding</v>
      </c>
      <c r="F6079" s="30" t="s">
        <v>37</v>
      </c>
      <c r="H6079" s="29" t="str">
        <f>Factor1Name</f>
        <v>Weeding</v>
      </c>
      <c r="I6079" s="30" t="s">
        <v>37</v>
      </c>
      <c r="K6079" s="29" t="str">
        <f>Factor1Name</f>
        <v>Weeding</v>
      </c>
      <c r="L6079" s="30" t="s">
        <v>37</v>
      </c>
    </row>
    <row r="6080" spans="2:12" ht="13" x14ac:dyDescent="0.3">
      <c r="B6080" s="25" t="s">
        <v>14</v>
      </c>
      <c r="C6080" s="26">
        <v>581.4</v>
      </c>
      <c r="E6080" s="25" t="s">
        <v>14</v>
      </c>
      <c r="F6080" s="26">
        <v>725.7</v>
      </c>
      <c r="H6080" s="25" t="s">
        <v>14</v>
      </c>
      <c r="I6080" s="26">
        <v>580.1</v>
      </c>
      <c r="K6080" s="25" t="s">
        <v>14</v>
      </c>
      <c r="L6080" s="26">
        <v>595.1</v>
      </c>
    </row>
    <row r="6082" spans="2:12" ht="13" x14ac:dyDescent="0.3">
      <c r="B6082" s="27" t="s">
        <v>3</v>
      </c>
      <c r="C6082" s="28">
        <v>2018</v>
      </c>
      <c r="E6082" s="27" t="s">
        <v>3</v>
      </c>
      <c r="F6082" s="28">
        <v>2018</v>
      </c>
      <c r="H6082" s="27" t="s">
        <v>3</v>
      </c>
      <c r="I6082" s="28">
        <v>2018</v>
      </c>
      <c r="K6082" s="27" t="s">
        <v>3</v>
      </c>
      <c r="L6082" s="28">
        <v>2018</v>
      </c>
    </row>
    <row r="6083" spans="2:12" ht="13" x14ac:dyDescent="0.3">
      <c r="B6083" s="29" t="str">
        <f>UnitName</f>
        <v>Plot</v>
      </c>
      <c r="C6083" s="30">
        <v>3</v>
      </c>
      <c r="E6083" s="29" t="str">
        <f>UnitName</f>
        <v>Plot</v>
      </c>
      <c r="F6083" s="30">
        <v>3</v>
      </c>
      <c r="H6083" s="29" t="str">
        <f>UnitName</f>
        <v>Plot</v>
      </c>
      <c r="I6083" s="30">
        <v>3</v>
      </c>
      <c r="K6083" s="29" t="str">
        <f>UnitName</f>
        <v>Plot</v>
      </c>
      <c r="L6083" s="30">
        <v>3</v>
      </c>
    </row>
    <row r="6084" spans="2:12" ht="13" x14ac:dyDescent="0.3">
      <c r="B6084" s="29" t="str">
        <f>BlockName</f>
        <v>Name</v>
      </c>
      <c r="C6084" s="30" t="s">
        <v>56</v>
      </c>
      <c r="E6084" s="29" t="str">
        <f>BlockName</f>
        <v>Name</v>
      </c>
      <c r="F6084" s="30" t="s">
        <v>56</v>
      </c>
      <c r="H6084" s="29" t="str">
        <f>BlockName</f>
        <v>Name</v>
      </c>
      <c r="I6084" s="30" t="s">
        <v>56</v>
      </c>
      <c r="K6084" s="29" t="str">
        <f>BlockName</f>
        <v>Name</v>
      </c>
      <c r="L6084" s="30" t="s">
        <v>56</v>
      </c>
    </row>
    <row r="6085" spans="2:12" ht="13" x14ac:dyDescent="0.3">
      <c r="B6085" s="29" t="str">
        <f>Factor2Name</f>
        <v>Variety</v>
      </c>
      <c r="C6085" s="30" t="s">
        <v>46</v>
      </c>
      <c r="E6085" s="29" t="str">
        <f>Factor2Name</f>
        <v>Variety</v>
      </c>
      <c r="F6085" s="30" t="s">
        <v>46</v>
      </c>
      <c r="H6085" s="29" t="str">
        <f>Factor2Name</f>
        <v>Variety</v>
      </c>
      <c r="I6085" s="30" t="s">
        <v>46</v>
      </c>
      <c r="K6085" s="29" t="str">
        <f>Factor2Name</f>
        <v>Variety</v>
      </c>
      <c r="L6085" s="30" t="s">
        <v>46</v>
      </c>
    </row>
    <row r="6086" spans="2:12" ht="13" x14ac:dyDescent="0.3">
      <c r="B6086" s="29" t="str">
        <f>Factor3Name</f>
        <v>Fertiliser</v>
      </c>
      <c r="C6086" s="30" t="s">
        <v>38</v>
      </c>
      <c r="E6086" s="29" t="str">
        <f>Factor3Name</f>
        <v>Fertiliser</v>
      </c>
      <c r="F6086" s="30" t="s">
        <v>38</v>
      </c>
      <c r="H6086" s="29" t="str">
        <f>Factor3Name</f>
        <v>Fertiliser</v>
      </c>
      <c r="I6086" s="30" t="s">
        <v>38</v>
      </c>
      <c r="K6086" s="29" t="str">
        <f>Factor3Name</f>
        <v>Fertiliser</v>
      </c>
      <c r="L6086" s="30" t="s">
        <v>38</v>
      </c>
    </row>
    <row r="6087" spans="2:12" ht="13" x14ac:dyDescent="0.3">
      <c r="B6087" s="29" t="str">
        <f>Factor1Name</f>
        <v>Weeding</v>
      </c>
      <c r="C6087" s="30" t="s">
        <v>37</v>
      </c>
      <c r="E6087" s="29" t="str">
        <f>Factor1Name</f>
        <v>Weeding</v>
      </c>
      <c r="F6087" s="30" t="s">
        <v>37</v>
      </c>
      <c r="H6087" s="29" t="str">
        <f>Factor1Name</f>
        <v>Weeding</v>
      </c>
      <c r="I6087" s="30" t="s">
        <v>37</v>
      </c>
      <c r="K6087" s="29" t="str">
        <f>Factor1Name</f>
        <v>Weeding</v>
      </c>
      <c r="L6087" s="30" t="s">
        <v>37</v>
      </c>
    </row>
    <row r="6088" spans="2:12" ht="13" x14ac:dyDescent="0.3">
      <c r="B6088" s="25" t="s">
        <v>14</v>
      </c>
      <c r="C6088" s="26">
        <v>462</v>
      </c>
      <c r="E6088" s="25" t="s">
        <v>14</v>
      </c>
      <c r="F6088" s="26">
        <v>711.3</v>
      </c>
      <c r="H6088" s="25" t="s">
        <v>14</v>
      </c>
      <c r="I6088" s="26">
        <v>742.6</v>
      </c>
      <c r="K6088" s="25" t="s">
        <v>14</v>
      </c>
      <c r="L6088" s="26">
        <v>796.9</v>
      </c>
    </row>
    <row r="6090" spans="2:12" ht="13" x14ac:dyDescent="0.3">
      <c r="B6090" s="27" t="s">
        <v>3</v>
      </c>
      <c r="C6090" s="28">
        <v>2018</v>
      </c>
      <c r="E6090" s="27" t="s">
        <v>3</v>
      </c>
      <c r="F6090" s="28">
        <v>2018</v>
      </c>
      <c r="H6090" s="27" t="s">
        <v>3</v>
      </c>
      <c r="I6090" s="28">
        <v>2018</v>
      </c>
      <c r="K6090" s="27" t="s">
        <v>3</v>
      </c>
      <c r="L6090" s="28">
        <v>2018</v>
      </c>
    </row>
    <row r="6091" spans="2:12" ht="13" x14ac:dyDescent="0.3">
      <c r="B6091" s="29" t="str">
        <f>UnitName</f>
        <v>Plot</v>
      </c>
      <c r="C6091" s="30">
        <v>3</v>
      </c>
      <c r="E6091" s="29" t="str">
        <f>UnitName</f>
        <v>Plot</v>
      </c>
      <c r="F6091" s="30">
        <v>3</v>
      </c>
      <c r="H6091" s="29" t="str">
        <f>UnitName</f>
        <v>Plot</v>
      </c>
      <c r="I6091" s="30">
        <v>3</v>
      </c>
      <c r="K6091" s="29" t="str">
        <f>UnitName</f>
        <v>Plot</v>
      </c>
      <c r="L6091" s="30">
        <v>3</v>
      </c>
    </row>
    <row r="6092" spans="2:12" ht="13" x14ac:dyDescent="0.3">
      <c r="B6092" s="29" t="str">
        <f>BlockName</f>
        <v>Name</v>
      </c>
      <c r="C6092" s="30" t="s">
        <v>56</v>
      </c>
      <c r="E6092" s="29" t="str">
        <f>BlockName</f>
        <v>Name</v>
      </c>
      <c r="F6092" s="30" t="s">
        <v>56</v>
      </c>
      <c r="H6092" s="29" t="str">
        <f>BlockName</f>
        <v>Name</v>
      </c>
      <c r="I6092" s="30" t="s">
        <v>56</v>
      </c>
      <c r="K6092" s="29" t="str">
        <f>BlockName</f>
        <v>Name</v>
      </c>
      <c r="L6092" s="30" t="s">
        <v>56</v>
      </c>
    </row>
    <row r="6093" spans="2:12" ht="13" x14ac:dyDescent="0.3">
      <c r="B6093" s="29" t="str">
        <f>Factor2Name</f>
        <v>Variety</v>
      </c>
      <c r="C6093" s="30" t="s">
        <v>46</v>
      </c>
      <c r="E6093" s="29" t="str">
        <f>Factor2Name</f>
        <v>Variety</v>
      </c>
      <c r="F6093" s="30" t="s">
        <v>46</v>
      </c>
      <c r="H6093" s="29" t="str">
        <f>Factor2Name</f>
        <v>Variety</v>
      </c>
      <c r="I6093" s="30" t="s">
        <v>46</v>
      </c>
      <c r="K6093" s="29" t="str">
        <f>Factor2Name</f>
        <v>Variety</v>
      </c>
      <c r="L6093" s="30" t="s">
        <v>46</v>
      </c>
    </row>
    <row r="6094" spans="2:12" ht="13" x14ac:dyDescent="0.3">
      <c r="B6094" s="29" t="str">
        <f>Factor3Name</f>
        <v>Fertiliser</v>
      </c>
      <c r="C6094" s="30" t="s">
        <v>38</v>
      </c>
      <c r="E6094" s="29" t="str">
        <f>Factor3Name</f>
        <v>Fertiliser</v>
      </c>
      <c r="F6094" s="30" t="s">
        <v>38</v>
      </c>
      <c r="H6094" s="29" t="str">
        <f>Factor3Name</f>
        <v>Fertiliser</v>
      </c>
      <c r="I6094" s="30" t="s">
        <v>38</v>
      </c>
      <c r="K6094" s="29" t="str">
        <f>Factor3Name</f>
        <v>Fertiliser</v>
      </c>
      <c r="L6094" s="30" t="s">
        <v>38</v>
      </c>
    </row>
    <row r="6095" spans="2:12" ht="13" x14ac:dyDescent="0.3">
      <c r="B6095" s="29" t="str">
        <f>Factor1Name</f>
        <v>Weeding</v>
      </c>
      <c r="C6095" s="30" t="s">
        <v>37</v>
      </c>
      <c r="E6095" s="29" t="str">
        <f>Factor1Name</f>
        <v>Weeding</v>
      </c>
      <c r="F6095" s="30" t="s">
        <v>37</v>
      </c>
      <c r="H6095" s="29" t="str">
        <f>Factor1Name</f>
        <v>Weeding</v>
      </c>
      <c r="I6095" s="30" t="s">
        <v>37</v>
      </c>
      <c r="K6095" s="29" t="str">
        <f>Factor1Name</f>
        <v>Weeding</v>
      </c>
      <c r="L6095" s="30" t="s">
        <v>37</v>
      </c>
    </row>
    <row r="6096" spans="2:12" ht="13" x14ac:dyDescent="0.3">
      <c r="B6096" s="25" t="s">
        <v>14</v>
      </c>
      <c r="C6096" s="26">
        <v>701.2</v>
      </c>
      <c r="E6096" s="25" t="s">
        <v>14</v>
      </c>
      <c r="F6096" s="26">
        <v>469.9</v>
      </c>
      <c r="H6096" s="25" t="s">
        <v>14</v>
      </c>
      <c r="I6096" s="26">
        <v>766.1</v>
      </c>
      <c r="K6096" s="25" t="s">
        <v>14</v>
      </c>
      <c r="L6096" s="26">
        <v>827.5</v>
      </c>
    </row>
    <row r="6098" spans="2:12" ht="13" x14ac:dyDescent="0.3">
      <c r="B6098" s="27" t="s">
        <v>3</v>
      </c>
      <c r="C6098" s="28">
        <v>2018</v>
      </c>
      <c r="E6098" s="27" t="s">
        <v>3</v>
      </c>
      <c r="F6098" s="28">
        <v>2018</v>
      </c>
      <c r="H6098" s="27" t="s">
        <v>3</v>
      </c>
      <c r="I6098" s="28">
        <v>2018</v>
      </c>
      <c r="K6098" s="27" t="s">
        <v>3</v>
      </c>
      <c r="L6098" s="28">
        <v>2018</v>
      </c>
    </row>
    <row r="6099" spans="2:12" ht="13" x14ac:dyDescent="0.3">
      <c r="B6099" s="29" t="str">
        <f>UnitName</f>
        <v>Plot</v>
      </c>
      <c r="C6099" s="30">
        <v>3</v>
      </c>
      <c r="E6099" s="29" t="str">
        <f>UnitName</f>
        <v>Plot</v>
      </c>
      <c r="F6099" s="30">
        <v>3</v>
      </c>
      <c r="H6099" s="29" t="str">
        <f>UnitName</f>
        <v>Plot</v>
      </c>
      <c r="I6099" s="30">
        <v>3</v>
      </c>
      <c r="K6099" s="29" t="str">
        <f>UnitName</f>
        <v>Plot</v>
      </c>
      <c r="L6099" s="30">
        <v>3</v>
      </c>
    </row>
    <row r="6100" spans="2:12" ht="13" x14ac:dyDescent="0.3">
      <c r="B6100" s="29" t="str">
        <f>BlockName</f>
        <v>Name</v>
      </c>
      <c r="C6100" s="30" t="s">
        <v>56</v>
      </c>
      <c r="E6100" s="29" t="str">
        <f>BlockName</f>
        <v>Name</v>
      </c>
      <c r="F6100" s="30" t="s">
        <v>56</v>
      </c>
      <c r="H6100" s="29" t="str">
        <f>BlockName</f>
        <v>Name</v>
      </c>
      <c r="I6100" s="30" t="s">
        <v>56</v>
      </c>
      <c r="K6100" s="29" t="str">
        <f>BlockName</f>
        <v>Name</v>
      </c>
      <c r="L6100" s="30" t="s">
        <v>56</v>
      </c>
    </row>
    <row r="6101" spans="2:12" ht="13" x14ac:dyDescent="0.3">
      <c r="B6101" s="29" t="str">
        <f>Factor2Name</f>
        <v>Variety</v>
      </c>
      <c r="C6101" s="30" t="s">
        <v>46</v>
      </c>
      <c r="E6101" s="29" t="str">
        <f>Factor2Name</f>
        <v>Variety</v>
      </c>
      <c r="F6101" s="30" t="s">
        <v>46</v>
      </c>
      <c r="H6101" s="29" t="str">
        <f>Factor2Name</f>
        <v>Variety</v>
      </c>
      <c r="I6101" s="30" t="s">
        <v>46</v>
      </c>
      <c r="K6101" s="29" t="str">
        <f>Factor2Name</f>
        <v>Variety</v>
      </c>
      <c r="L6101" s="30" t="s">
        <v>46</v>
      </c>
    </row>
    <row r="6102" spans="2:12" ht="13" x14ac:dyDescent="0.3">
      <c r="B6102" s="29" t="str">
        <f>Factor3Name</f>
        <v>Fertiliser</v>
      </c>
      <c r="C6102" s="30" t="s">
        <v>38</v>
      </c>
      <c r="E6102" s="29" t="str">
        <f>Factor3Name</f>
        <v>Fertiliser</v>
      </c>
      <c r="F6102" s="30" t="s">
        <v>38</v>
      </c>
      <c r="H6102" s="29" t="str">
        <f>Factor3Name</f>
        <v>Fertiliser</v>
      </c>
      <c r="I6102" s="30" t="s">
        <v>38</v>
      </c>
      <c r="K6102" s="29" t="str">
        <f>Factor3Name</f>
        <v>Fertiliser</v>
      </c>
      <c r="L6102" s="30" t="s">
        <v>38</v>
      </c>
    </row>
    <row r="6103" spans="2:12" ht="13" x14ac:dyDescent="0.3">
      <c r="B6103" s="29" t="str">
        <f>Factor1Name</f>
        <v>Weeding</v>
      </c>
      <c r="C6103" s="30" t="s">
        <v>37</v>
      </c>
      <c r="E6103" s="29" t="str">
        <f>Factor1Name</f>
        <v>Weeding</v>
      </c>
      <c r="F6103" s="30" t="s">
        <v>37</v>
      </c>
      <c r="H6103" s="29" t="str">
        <f>Factor1Name</f>
        <v>Weeding</v>
      </c>
      <c r="I6103" s="30" t="s">
        <v>37</v>
      </c>
      <c r="K6103" s="29" t="str">
        <f>Factor1Name</f>
        <v>Weeding</v>
      </c>
      <c r="L6103" s="30" t="s">
        <v>37</v>
      </c>
    </row>
    <row r="6104" spans="2:12" ht="13" x14ac:dyDescent="0.3">
      <c r="B6104" s="25" t="s">
        <v>14</v>
      </c>
      <c r="C6104" s="26">
        <v>670.2</v>
      </c>
      <c r="E6104" s="25" t="s">
        <v>14</v>
      </c>
      <c r="F6104" s="26">
        <v>665.4</v>
      </c>
      <c r="H6104" s="25" t="s">
        <v>14</v>
      </c>
      <c r="I6104" s="26">
        <v>467</v>
      </c>
      <c r="K6104" s="25" t="s">
        <v>14</v>
      </c>
      <c r="L6104" s="26">
        <v>619.5</v>
      </c>
    </row>
    <row r="6106" spans="2:12" ht="13" x14ac:dyDescent="0.3">
      <c r="B6106" s="27" t="s">
        <v>3</v>
      </c>
      <c r="C6106" s="28">
        <v>2018</v>
      </c>
      <c r="E6106" s="27" t="s">
        <v>3</v>
      </c>
      <c r="F6106" s="28">
        <v>2018</v>
      </c>
      <c r="H6106" s="27" t="s">
        <v>3</v>
      </c>
      <c r="I6106" s="28">
        <v>2018</v>
      </c>
      <c r="K6106" s="27" t="s">
        <v>3</v>
      </c>
      <c r="L6106" s="28">
        <v>2018</v>
      </c>
    </row>
    <row r="6107" spans="2:12" ht="13" x14ac:dyDescent="0.3">
      <c r="B6107" s="29" t="str">
        <f>UnitName</f>
        <v>Plot</v>
      </c>
      <c r="C6107" s="30">
        <v>3</v>
      </c>
      <c r="E6107" s="29" t="str">
        <f>UnitName</f>
        <v>Plot</v>
      </c>
      <c r="F6107" s="30">
        <v>3</v>
      </c>
      <c r="H6107" s="29" t="str">
        <f>UnitName</f>
        <v>Plot</v>
      </c>
      <c r="I6107" s="30">
        <v>3</v>
      </c>
      <c r="K6107" s="29" t="str">
        <f>UnitName</f>
        <v>Plot</v>
      </c>
      <c r="L6107" s="30">
        <v>3</v>
      </c>
    </row>
    <row r="6108" spans="2:12" ht="13" x14ac:dyDescent="0.3">
      <c r="B6108" s="29" t="str">
        <f>BlockName</f>
        <v>Name</v>
      </c>
      <c r="C6108" s="30" t="s">
        <v>56</v>
      </c>
      <c r="E6108" s="29" t="str">
        <f>BlockName</f>
        <v>Name</v>
      </c>
      <c r="F6108" s="30" t="s">
        <v>56</v>
      </c>
      <c r="H6108" s="29" t="str">
        <f>BlockName</f>
        <v>Name</v>
      </c>
      <c r="I6108" s="30" t="s">
        <v>56</v>
      </c>
      <c r="K6108" s="29" t="str">
        <f>BlockName</f>
        <v>Name</v>
      </c>
      <c r="L6108" s="30" t="s">
        <v>56</v>
      </c>
    </row>
    <row r="6109" spans="2:12" ht="13" x14ac:dyDescent="0.3">
      <c r="B6109" s="29" t="str">
        <f>Factor2Name</f>
        <v>Variety</v>
      </c>
      <c r="C6109" s="30" t="s">
        <v>46</v>
      </c>
      <c r="E6109" s="29" t="str">
        <f>Factor2Name</f>
        <v>Variety</v>
      </c>
      <c r="F6109" s="30" t="s">
        <v>46</v>
      </c>
      <c r="H6109" s="29" t="str">
        <f>Factor2Name</f>
        <v>Variety</v>
      </c>
      <c r="I6109" s="30" t="s">
        <v>46</v>
      </c>
      <c r="K6109" s="29" t="str">
        <f>Factor2Name</f>
        <v>Variety</v>
      </c>
      <c r="L6109" s="30" t="s">
        <v>46</v>
      </c>
    </row>
    <row r="6110" spans="2:12" ht="13" x14ac:dyDescent="0.3">
      <c r="B6110" s="29" t="str">
        <f>Factor3Name</f>
        <v>Fertiliser</v>
      </c>
      <c r="C6110" s="30" t="s">
        <v>38</v>
      </c>
      <c r="E6110" s="29" t="str">
        <f>Factor3Name</f>
        <v>Fertiliser</v>
      </c>
      <c r="F6110" s="30" t="s">
        <v>38</v>
      </c>
      <c r="H6110" s="29" t="str">
        <f>Factor3Name</f>
        <v>Fertiliser</v>
      </c>
      <c r="I6110" s="30" t="s">
        <v>38</v>
      </c>
      <c r="K6110" s="29" t="str">
        <f>Factor3Name</f>
        <v>Fertiliser</v>
      </c>
      <c r="L6110" s="30" t="s">
        <v>38</v>
      </c>
    </row>
    <row r="6111" spans="2:12" ht="13" x14ac:dyDescent="0.3">
      <c r="B6111" s="29" t="str">
        <f>Factor1Name</f>
        <v>Weeding</v>
      </c>
      <c r="C6111" s="30" t="s">
        <v>37</v>
      </c>
      <c r="E6111" s="29" t="str">
        <f>Factor1Name</f>
        <v>Weeding</v>
      </c>
      <c r="F6111" s="30" t="s">
        <v>37</v>
      </c>
      <c r="H6111" s="29" t="str">
        <f>Factor1Name</f>
        <v>Weeding</v>
      </c>
      <c r="I6111" s="30" t="s">
        <v>37</v>
      </c>
      <c r="K6111" s="29" t="str">
        <f>Factor1Name</f>
        <v>Weeding</v>
      </c>
      <c r="L6111" s="30" t="s">
        <v>37</v>
      </c>
    </row>
    <row r="6112" spans="2:12" ht="13" x14ac:dyDescent="0.3">
      <c r="B6112" s="25" t="s">
        <v>14</v>
      </c>
      <c r="C6112" s="26">
        <v>521.1</v>
      </c>
      <c r="E6112" s="25" t="s">
        <v>14</v>
      </c>
      <c r="F6112" s="26">
        <v>770.4</v>
      </c>
      <c r="H6112" s="25" t="s">
        <v>14</v>
      </c>
      <c r="I6112" s="26">
        <v>775.3</v>
      </c>
      <c r="K6112" s="25" t="s">
        <v>14</v>
      </c>
      <c r="L6112" s="26">
        <v>653.5</v>
      </c>
    </row>
    <row r="6114" spans="2:12" ht="13" x14ac:dyDescent="0.3">
      <c r="B6114" s="27" t="s">
        <v>3</v>
      </c>
      <c r="C6114" s="28">
        <v>2018</v>
      </c>
      <c r="E6114" s="27" t="s">
        <v>3</v>
      </c>
      <c r="F6114" s="28">
        <v>2018</v>
      </c>
      <c r="H6114" s="27" t="s">
        <v>3</v>
      </c>
      <c r="I6114" s="28">
        <v>2018</v>
      </c>
      <c r="K6114" s="27" t="s">
        <v>3</v>
      </c>
      <c r="L6114" s="28">
        <v>2018</v>
      </c>
    </row>
    <row r="6115" spans="2:12" ht="13" x14ac:dyDescent="0.3">
      <c r="B6115" s="29" t="str">
        <f>UnitName</f>
        <v>Plot</v>
      </c>
      <c r="C6115" s="30">
        <v>3</v>
      </c>
      <c r="E6115" s="29" t="str">
        <f>UnitName</f>
        <v>Plot</v>
      </c>
      <c r="F6115" s="30">
        <v>3</v>
      </c>
      <c r="H6115" s="29" t="str">
        <f>UnitName</f>
        <v>Plot</v>
      </c>
      <c r="I6115" s="30">
        <v>3</v>
      </c>
      <c r="K6115" s="29" t="str">
        <f>UnitName</f>
        <v>Plot</v>
      </c>
      <c r="L6115" s="30">
        <v>3</v>
      </c>
    </row>
    <row r="6116" spans="2:12" ht="13" x14ac:dyDescent="0.3">
      <c r="B6116" s="29" t="str">
        <f>BlockName</f>
        <v>Name</v>
      </c>
      <c r="C6116" s="30" t="s">
        <v>56</v>
      </c>
      <c r="E6116" s="29" t="str">
        <f>BlockName</f>
        <v>Name</v>
      </c>
      <c r="F6116" s="30" t="s">
        <v>56</v>
      </c>
      <c r="H6116" s="29" t="str">
        <f>BlockName</f>
        <v>Name</v>
      </c>
      <c r="I6116" s="30" t="s">
        <v>56</v>
      </c>
      <c r="K6116" s="29" t="str">
        <f>BlockName</f>
        <v>Name</v>
      </c>
      <c r="L6116" s="30" t="s">
        <v>56</v>
      </c>
    </row>
    <row r="6117" spans="2:12" ht="13" x14ac:dyDescent="0.3">
      <c r="B6117" s="29" t="str">
        <f>Factor2Name</f>
        <v>Variety</v>
      </c>
      <c r="C6117" s="30" t="s">
        <v>46</v>
      </c>
      <c r="E6117" s="29" t="str">
        <f>Factor2Name</f>
        <v>Variety</v>
      </c>
      <c r="F6117" s="30" t="s">
        <v>46</v>
      </c>
      <c r="H6117" s="29" t="str">
        <f>Factor2Name</f>
        <v>Variety</v>
      </c>
      <c r="I6117" s="30" t="s">
        <v>46</v>
      </c>
      <c r="K6117" s="29" t="str">
        <f>Factor2Name</f>
        <v>Variety</v>
      </c>
      <c r="L6117" s="30" t="s">
        <v>46</v>
      </c>
    </row>
    <row r="6118" spans="2:12" ht="13" x14ac:dyDescent="0.3">
      <c r="B6118" s="29" t="str">
        <f>Factor3Name</f>
        <v>Fertiliser</v>
      </c>
      <c r="C6118" s="30" t="s">
        <v>38</v>
      </c>
      <c r="E6118" s="29" t="str">
        <f>Factor3Name</f>
        <v>Fertiliser</v>
      </c>
      <c r="F6118" s="30" t="s">
        <v>38</v>
      </c>
      <c r="H6118" s="29" t="str">
        <f>Factor3Name</f>
        <v>Fertiliser</v>
      </c>
      <c r="I6118" s="30" t="s">
        <v>38</v>
      </c>
      <c r="K6118" s="29" t="str">
        <f>Factor3Name</f>
        <v>Fertiliser</v>
      </c>
      <c r="L6118" s="30" t="s">
        <v>38</v>
      </c>
    </row>
    <row r="6119" spans="2:12" ht="13" x14ac:dyDescent="0.3">
      <c r="B6119" s="29" t="str">
        <f>Factor1Name</f>
        <v>Weeding</v>
      </c>
      <c r="C6119" s="30" t="s">
        <v>37</v>
      </c>
      <c r="E6119" s="29" t="str">
        <f>Factor1Name</f>
        <v>Weeding</v>
      </c>
      <c r="F6119" s="30" t="s">
        <v>37</v>
      </c>
      <c r="H6119" s="29" t="str">
        <f>Factor1Name</f>
        <v>Weeding</v>
      </c>
      <c r="I6119" s="30" t="s">
        <v>37</v>
      </c>
      <c r="K6119" s="29" t="str">
        <f>Factor1Name</f>
        <v>Weeding</v>
      </c>
      <c r="L6119" s="30" t="s">
        <v>37</v>
      </c>
    </row>
    <row r="6120" spans="2:12" ht="13" x14ac:dyDescent="0.3">
      <c r="B6120" s="25" t="s">
        <v>14</v>
      </c>
      <c r="C6120" s="26">
        <v>723.3</v>
      </c>
      <c r="E6120" s="25" t="s">
        <v>14</v>
      </c>
      <c r="F6120" s="26">
        <v>376</v>
      </c>
      <c r="H6120" s="25" t="s">
        <v>14</v>
      </c>
      <c r="I6120" s="26">
        <v>678.7</v>
      </c>
      <c r="K6120" s="25" t="s">
        <v>14</v>
      </c>
      <c r="L6120" s="26">
        <v>599.4</v>
      </c>
    </row>
    <row r="6122" spans="2:12" ht="13" x14ac:dyDescent="0.3">
      <c r="B6122" s="27" t="s">
        <v>3</v>
      </c>
      <c r="C6122" s="28">
        <v>2018</v>
      </c>
      <c r="E6122" s="27" t="s">
        <v>3</v>
      </c>
      <c r="F6122" s="28">
        <v>2018</v>
      </c>
      <c r="H6122" s="27" t="s">
        <v>3</v>
      </c>
      <c r="I6122" s="28">
        <v>2018</v>
      </c>
      <c r="K6122" s="27" t="s">
        <v>3</v>
      </c>
      <c r="L6122" s="28">
        <v>2018</v>
      </c>
    </row>
    <row r="6123" spans="2:12" ht="13" x14ac:dyDescent="0.3">
      <c r="B6123" s="29" t="str">
        <f>UnitName</f>
        <v>Plot</v>
      </c>
      <c r="C6123" s="30">
        <v>4</v>
      </c>
      <c r="E6123" s="29" t="str">
        <f>UnitName</f>
        <v>Plot</v>
      </c>
      <c r="F6123" s="30">
        <v>4</v>
      </c>
      <c r="H6123" s="29" t="str">
        <f>UnitName</f>
        <v>Plot</v>
      </c>
      <c r="I6123" s="30">
        <v>4</v>
      </c>
      <c r="K6123" s="29" t="str">
        <f>UnitName</f>
        <v>Plot</v>
      </c>
      <c r="L6123" s="30">
        <v>4</v>
      </c>
    </row>
    <row r="6124" spans="2:12" ht="13" x14ac:dyDescent="0.3">
      <c r="B6124" s="29" t="str">
        <f>BlockName</f>
        <v>Name</v>
      </c>
      <c r="C6124" s="30" t="s">
        <v>56</v>
      </c>
      <c r="E6124" s="29" t="str">
        <f>BlockName</f>
        <v>Name</v>
      </c>
      <c r="F6124" s="30" t="s">
        <v>56</v>
      </c>
      <c r="H6124" s="29" t="str">
        <f>BlockName</f>
        <v>Name</v>
      </c>
      <c r="I6124" s="30" t="s">
        <v>56</v>
      </c>
      <c r="K6124" s="29" t="str">
        <f>BlockName</f>
        <v>Name</v>
      </c>
      <c r="L6124" s="30" t="s">
        <v>56</v>
      </c>
    </row>
    <row r="6125" spans="2:12" ht="13" x14ac:dyDescent="0.3">
      <c r="B6125" s="29" t="str">
        <f>Factor2Name</f>
        <v>Variety</v>
      </c>
      <c r="C6125" s="30" t="s">
        <v>46</v>
      </c>
      <c r="E6125" s="29" t="str">
        <f>Factor2Name</f>
        <v>Variety</v>
      </c>
      <c r="F6125" s="30" t="s">
        <v>46</v>
      </c>
      <c r="H6125" s="29" t="str">
        <f>Factor2Name</f>
        <v>Variety</v>
      </c>
      <c r="I6125" s="30" t="s">
        <v>46</v>
      </c>
      <c r="K6125" s="29" t="str">
        <f>Factor2Name</f>
        <v>Variety</v>
      </c>
      <c r="L6125" s="30" t="s">
        <v>46</v>
      </c>
    </row>
    <row r="6126" spans="2:12" ht="13" x14ac:dyDescent="0.3">
      <c r="B6126" s="29" t="str">
        <f>Factor3Name</f>
        <v>Fertiliser</v>
      </c>
      <c r="C6126" s="30" t="s">
        <v>38</v>
      </c>
      <c r="E6126" s="29" t="str">
        <f>Factor3Name</f>
        <v>Fertiliser</v>
      </c>
      <c r="F6126" s="30" t="s">
        <v>38</v>
      </c>
      <c r="H6126" s="29" t="str">
        <f>Factor3Name</f>
        <v>Fertiliser</v>
      </c>
      <c r="I6126" s="30" t="s">
        <v>38</v>
      </c>
      <c r="K6126" s="29" t="str">
        <f>Factor3Name</f>
        <v>Fertiliser</v>
      </c>
      <c r="L6126" s="30" t="s">
        <v>38</v>
      </c>
    </row>
    <row r="6127" spans="2:12" ht="13" x14ac:dyDescent="0.3">
      <c r="B6127" s="29" t="str">
        <f>Factor1Name</f>
        <v>Weeding</v>
      </c>
      <c r="C6127" s="30" t="s">
        <v>37</v>
      </c>
      <c r="E6127" s="29" t="str">
        <f>Factor1Name</f>
        <v>Weeding</v>
      </c>
      <c r="F6127" s="30" t="s">
        <v>37</v>
      </c>
      <c r="H6127" s="29" t="str">
        <f>Factor1Name</f>
        <v>Weeding</v>
      </c>
      <c r="I6127" s="30" t="s">
        <v>37</v>
      </c>
      <c r="K6127" s="29" t="str">
        <f>Factor1Name</f>
        <v>Weeding</v>
      </c>
      <c r="L6127" s="30" t="s">
        <v>37</v>
      </c>
    </row>
    <row r="6128" spans="2:12" ht="13" x14ac:dyDescent="0.3">
      <c r="B6128" s="25" t="s">
        <v>14</v>
      </c>
      <c r="C6128" s="26">
        <v>773.3</v>
      </c>
      <c r="E6128" s="25" t="s">
        <v>14</v>
      </c>
      <c r="F6128" s="26">
        <v>656</v>
      </c>
      <c r="H6128" s="25" t="s">
        <v>14</v>
      </c>
      <c r="I6128" s="26">
        <v>526.20000000000005</v>
      </c>
      <c r="K6128" s="25" t="s">
        <v>14</v>
      </c>
      <c r="L6128" s="26">
        <v>675.4</v>
      </c>
    </row>
    <row r="6130" spans="2:12" ht="13" x14ac:dyDescent="0.3">
      <c r="B6130" s="27" t="s">
        <v>3</v>
      </c>
      <c r="C6130" s="28">
        <v>2018</v>
      </c>
      <c r="E6130" s="27" t="s">
        <v>3</v>
      </c>
      <c r="F6130" s="28">
        <v>2018</v>
      </c>
      <c r="H6130" s="27" t="s">
        <v>3</v>
      </c>
      <c r="I6130" s="28">
        <v>2018</v>
      </c>
      <c r="K6130" s="27" t="s">
        <v>3</v>
      </c>
      <c r="L6130" s="28">
        <v>2018</v>
      </c>
    </row>
    <row r="6131" spans="2:12" ht="13" x14ac:dyDescent="0.3">
      <c r="B6131" s="29" t="str">
        <f>UnitName</f>
        <v>Plot</v>
      </c>
      <c r="C6131" s="30">
        <v>4</v>
      </c>
      <c r="E6131" s="29" t="str">
        <f>UnitName</f>
        <v>Plot</v>
      </c>
      <c r="F6131" s="30">
        <v>4</v>
      </c>
      <c r="H6131" s="29" t="str">
        <f>UnitName</f>
        <v>Plot</v>
      </c>
      <c r="I6131" s="30">
        <v>4</v>
      </c>
      <c r="K6131" s="29" t="str">
        <f>UnitName</f>
        <v>Plot</v>
      </c>
      <c r="L6131" s="30">
        <v>4</v>
      </c>
    </row>
    <row r="6132" spans="2:12" ht="13" x14ac:dyDescent="0.3">
      <c r="B6132" s="29" t="str">
        <f>BlockName</f>
        <v>Name</v>
      </c>
      <c r="C6132" s="30" t="s">
        <v>56</v>
      </c>
      <c r="E6132" s="29" t="str">
        <f>BlockName</f>
        <v>Name</v>
      </c>
      <c r="F6132" s="30" t="s">
        <v>56</v>
      </c>
      <c r="H6132" s="29" t="str">
        <f>BlockName</f>
        <v>Name</v>
      </c>
      <c r="I6132" s="30" t="s">
        <v>56</v>
      </c>
      <c r="K6132" s="29" t="str">
        <f>BlockName</f>
        <v>Name</v>
      </c>
      <c r="L6132" s="30" t="s">
        <v>56</v>
      </c>
    </row>
    <row r="6133" spans="2:12" ht="13" x14ac:dyDescent="0.3">
      <c r="B6133" s="29" t="str">
        <f>Factor2Name</f>
        <v>Variety</v>
      </c>
      <c r="C6133" s="30" t="s">
        <v>46</v>
      </c>
      <c r="E6133" s="29" t="str">
        <f>Factor2Name</f>
        <v>Variety</v>
      </c>
      <c r="F6133" s="30" t="s">
        <v>46</v>
      </c>
      <c r="H6133" s="29" t="str">
        <f>Factor2Name</f>
        <v>Variety</v>
      </c>
      <c r="I6133" s="30" t="s">
        <v>46</v>
      </c>
      <c r="K6133" s="29" t="str">
        <f>Factor2Name</f>
        <v>Variety</v>
      </c>
      <c r="L6133" s="30" t="s">
        <v>46</v>
      </c>
    </row>
    <row r="6134" spans="2:12" ht="13" x14ac:dyDescent="0.3">
      <c r="B6134" s="29" t="str">
        <f>Factor3Name</f>
        <v>Fertiliser</v>
      </c>
      <c r="C6134" s="30" t="s">
        <v>38</v>
      </c>
      <c r="E6134" s="29" t="str">
        <f>Factor3Name</f>
        <v>Fertiliser</v>
      </c>
      <c r="F6134" s="30" t="s">
        <v>38</v>
      </c>
      <c r="H6134" s="29" t="str">
        <f>Factor3Name</f>
        <v>Fertiliser</v>
      </c>
      <c r="I6134" s="30" t="s">
        <v>38</v>
      </c>
      <c r="K6134" s="29" t="str">
        <f>Factor3Name</f>
        <v>Fertiliser</v>
      </c>
      <c r="L6134" s="30" t="s">
        <v>38</v>
      </c>
    </row>
    <row r="6135" spans="2:12" ht="13" x14ac:dyDescent="0.3">
      <c r="B6135" s="29" t="str">
        <f>Factor1Name</f>
        <v>Weeding</v>
      </c>
      <c r="C6135" s="30" t="s">
        <v>37</v>
      </c>
      <c r="E6135" s="29" t="str">
        <f>Factor1Name</f>
        <v>Weeding</v>
      </c>
      <c r="F6135" s="30" t="s">
        <v>37</v>
      </c>
      <c r="H6135" s="29" t="str">
        <f>Factor1Name</f>
        <v>Weeding</v>
      </c>
      <c r="I6135" s="30" t="s">
        <v>37</v>
      </c>
      <c r="K6135" s="29" t="str">
        <f>Factor1Name</f>
        <v>Weeding</v>
      </c>
      <c r="L6135" s="30" t="s">
        <v>37</v>
      </c>
    </row>
    <row r="6136" spans="2:12" ht="13" x14ac:dyDescent="0.3">
      <c r="B6136" s="25" t="s">
        <v>14</v>
      </c>
      <c r="C6136" s="26">
        <v>608.6</v>
      </c>
      <c r="E6136" s="25" t="s">
        <v>14</v>
      </c>
      <c r="F6136" s="26">
        <v>383.4</v>
      </c>
      <c r="H6136" s="25" t="s">
        <v>14</v>
      </c>
      <c r="I6136" s="26">
        <v>595.1</v>
      </c>
      <c r="K6136" s="25" t="s">
        <v>14</v>
      </c>
      <c r="L6136" s="26">
        <v>684</v>
      </c>
    </row>
    <row r="6138" spans="2:12" ht="13" x14ac:dyDescent="0.3">
      <c r="B6138" s="27" t="s">
        <v>3</v>
      </c>
      <c r="C6138" s="28">
        <v>2018</v>
      </c>
      <c r="E6138" s="27" t="s">
        <v>3</v>
      </c>
      <c r="F6138" s="28">
        <v>2018</v>
      </c>
      <c r="H6138" s="27" t="s">
        <v>3</v>
      </c>
      <c r="I6138" s="28">
        <v>2018</v>
      </c>
      <c r="K6138" s="27" t="s">
        <v>3</v>
      </c>
      <c r="L6138" s="28">
        <v>2018</v>
      </c>
    </row>
    <row r="6139" spans="2:12" ht="13" x14ac:dyDescent="0.3">
      <c r="B6139" s="29" t="str">
        <f>UnitName</f>
        <v>Plot</v>
      </c>
      <c r="C6139" s="30">
        <v>4</v>
      </c>
      <c r="E6139" s="29" t="str">
        <f>UnitName</f>
        <v>Plot</v>
      </c>
      <c r="F6139" s="30">
        <v>4</v>
      </c>
      <c r="H6139" s="29" t="str">
        <f>UnitName</f>
        <v>Plot</v>
      </c>
      <c r="I6139" s="30">
        <v>4</v>
      </c>
      <c r="K6139" s="29" t="str">
        <f>UnitName</f>
        <v>Plot</v>
      </c>
      <c r="L6139" s="30">
        <v>4</v>
      </c>
    </row>
    <row r="6140" spans="2:12" ht="13" x14ac:dyDescent="0.3">
      <c r="B6140" s="29" t="str">
        <f>BlockName</f>
        <v>Name</v>
      </c>
      <c r="C6140" s="30" t="s">
        <v>56</v>
      </c>
      <c r="E6140" s="29" t="str">
        <f>BlockName</f>
        <v>Name</v>
      </c>
      <c r="F6140" s="30" t="s">
        <v>56</v>
      </c>
      <c r="H6140" s="29" t="str">
        <f>BlockName</f>
        <v>Name</v>
      </c>
      <c r="I6140" s="30" t="s">
        <v>56</v>
      </c>
      <c r="K6140" s="29" t="str">
        <f>BlockName</f>
        <v>Name</v>
      </c>
      <c r="L6140" s="30" t="s">
        <v>56</v>
      </c>
    </row>
    <row r="6141" spans="2:12" ht="13" x14ac:dyDescent="0.3">
      <c r="B6141" s="29" t="str">
        <f>Factor2Name</f>
        <v>Variety</v>
      </c>
      <c r="C6141" s="30" t="s">
        <v>46</v>
      </c>
      <c r="E6141" s="29" t="str">
        <f>Factor2Name</f>
        <v>Variety</v>
      </c>
      <c r="F6141" s="30" t="s">
        <v>46</v>
      </c>
      <c r="H6141" s="29" t="str">
        <f>Factor2Name</f>
        <v>Variety</v>
      </c>
      <c r="I6141" s="30" t="s">
        <v>46</v>
      </c>
      <c r="K6141" s="29" t="str">
        <f>Factor2Name</f>
        <v>Variety</v>
      </c>
      <c r="L6141" s="30" t="s">
        <v>46</v>
      </c>
    </row>
    <row r="6142" spans="2:12" ht="13" x14ac:dyDescent="0.3">
      <c r="B6142" s="29" t="str">
        <f>Factor3Name</f>
        <v>Fertiliser</v>
      </c>
      <c r="C6142" s="30" t="s">
        <v>38</v>
      </c>
      <c r="E6142" s="29" t="str">
        <f>Factor3Name</f>
        <v>Fertiliser</v>
      </c>
      <c r="F6142" s="30" t="s">
        <v>38</v>
      </c>
      <c r="H6142" s="29" t="str">
        <f>Factor3Name</f>
        <v>Fertiliser</v>
      </c>
      <c r="I6142" s="30" t="s">
        <v>38</v>
      </c>
      <c r="K6142" s="29" t="str">
        <f>Factor3Name</f>
        <v>Fertiliser</v>
      </c>
      <c r="L6142" s="30" t="s">
        <v>38</v>
      </c>
    </row>
    <row r="6143" spans="2:12" ht="13" x14ac:dyDescent="0.3">
      <c r="B6143" s="29" t="str">
        <f>Factor1Name</f>
        <v>Weeding</v>
      </c>
      <c r="C6143" s="30" t="s">
        <v>37</v>
      </c>
      <c r="E6143" s="29" t="str">
        <f>Factor1Name</f>
        <v>Weeding</v>
      </c>
      <c r="F6143" s="30" t="s">
        <v>37</v>
      </c>
      <c r="H6143" s="29" t="str">
        <f>Factor1Name</f>
        <v>Weeding</v>
      </c>
      <c r="I6143" s="30" t="s">
        <v>37</v>
      </c>
      <c r="K6143" s="29" t="str">
        <f>Factor1Name</f>
        <v>Weeding</v>
      </c>
      <c r="L6143" s="30" t="s">
        <v>37</v>
      </c>
    </row>
    <row r="6144" spans="2:12" ht="13" x14ac:dyDescent="0.3">
      <c r="B6144" s="25" t="s">
        <v>14</v>
      </c>
      <c r="C6144" s="26">
        <v>571</v>
      </c>
      <c r="E6144" s="25" t="s">
        <v>14</v>
      </c>
      <c r="F6144" s="26">
        <v>749.7</v>
      </c>
      <c r="H6144" s="25" t="s">
        <v>14</v>
      </c>
      <c r="I6144" s="26">
        <v>615.5</v>
      </c>
      <c r="K6144" s="25" t="s">
        <v>14</v>
      </c>
      <c r="L6144" s="26">
        <v>548.5</v>
      </c>
    </row>
    <row r="6146" spans="2:12" ht="13" x14ac:dyDescent="0.3">
      <c r="B6146" s="27" t="s">
        <v>3</v>
      </c>
      <c r="C6146" s="28">
        <v>2018</v>
      </c>
      <c r="E6146" s="27" t="s">
        <v>3</v>
      </c>
      <c r="F6146" s="28">
        <v>2018</v>
      </c>
      <c r="H6146" s="27" t="s">
        <v>3</v>
      </c>
      <c r="I6146" s="28">
        <v>2018</v>
      </c>
      <c r="K6146" s="27" t="s">
        <v>3</v>
      </c>
      <c r="L6146" s="28">
        <v>2018</v>
      </c>
    </row>
    <row r="6147" spans="2:12" ht="13" x14ac:dyDescent="0.3">
      <c r="B6147" s="29" t="str">
        <f>UnitName</f>
        <v>Plot</v>
      </c>
      <c r="C6147" s="30">
        <v>4</v>
      </c>
      <c r="E6147" s="29" t="str">
        <f>UnitName</f>
        <v>Plot</v>
      </c>
      <c r="F6147" s="30">
        <v>4</v>
      </c>
      <c r="H6147" s="29" t="str">
        <f>UnitName</f>
        <v>Plot</v>
      </c>
      <c r="I6147" s="30">
        <v>4</v>
      </c>
      <c r="K6147" s="29" t="str">
        <f>UnitName</f>
        <v>Plot</v>
      </c>
      <c r="L6147" s="30">
        <v>4</v>
      </c>
    </row>
    <row r="6148" spans="2:12" ht="13" x14ac:dyDescent="0.3">
      <c r="B6148" s="29" t="str">
        <f>BlockName</f>
        <v>Name</v>
      </c>
      <c r="C6148" s="30" t="s">
        <v>56</v>
      </c>
      <c r="E6148" s="29" t="str">
        <f>BlockName</f>
        <v>Name</v>
      </c>
      <c r="F6148" s="30" t="s">
        <v>56</v>
      </c>
      <c r="H6148" s="29" t="str">
        <f>BlockName</f>
        <v>Name</v>
      </c>
      <c r="I6148" s="30" t="s">
        <v>56</v>
      </c>
      <c r="K6148" s="29" t="str">
        <f>BlockName</f>
        <v>Name</v>
      </c>
      <c r="L6148" s="30" t="s">
        <v>56</v>
      </c>
    </row>
    <row r="6149" spans="2:12" ht="13" x14ac:dyDescent="0.3">
      <c r="B6149" s="29" t="str">
        <f>Factor2Name</f>
        <v>Variety</v>
      </c>
      <c r="C6149" s="30" t="s">
        <v>46</v>
      </c>
      <c r="E6149" s="29" t="str">
        <f>Factor2Name</f>
        <v>Variety</v>
      </c>
      <c r="F6149" s="30" t="s">
        <v>46</v>
      </c>
      <c r="H6149" s="29" t="str">
        <f>Factor2Name</f>
        <v>Variety</v>
      </c>
      <c r="I6149" s="30" t="s">
        <v>46</v>
      </c>
      <c r="K6149" s="29" t="str">
        <f>Factor2Name</f>
        <v>Variety</v>
      </c>
      <c r="L6149" s="30" t="s">
        <v>46</v>
      </c>
    </row>
    <row r="6150" spans="2:12" ht="13" x14ac:dyDescent="0.3">
      <c r="B6150" s="29" t="str">
        <f>Factor3Name</f>
        <v>Fertiliser</v>
      </c>
      <c r="C6150" s="30" t="s">
        <v>38</v>
      </c>
      <c r="E6150" s="29" t="str">
        <f>Factor3Name</f>
        <v>Fertiliser</v>
      </c>
      <c r="F6150" s="30" t="s">
        <v>38</v>
      </c>
      <c r="H6150" s="29" t="str">
        <f>Factor3Name</f>
        <v>Fertiliser</v>
      </c>
      <c r="I6150" s="30" t="s">
        <v>38</v>
      </c>
      <c r="K6150" s="29" t="str">
        <f>Factor3Name</f>
        <v>Fertiliser</v>
      </c>
      <c r="L6150" s="30" t="s">
        <v>38</v>
      </c>
    </row>
    <row r="6151" spans="2:12" ht="13" x14ac:dyDescent="0.3">
      <c r="B6151" s="29" t="str">
        <f>Factor1Name</f>
        <v>Weeding</v>
      </c>
      <c r="C6151" s="30" t="s">
        <v>37</v>
      </c>
      <c r="E6151" s="29" t="str">
        <f>Factor1Name</f>
        <v>Weeding</v>
      </c>
      <c r="F6151" s="30" t="s">
        <v>37</v>
      </c>
      <c r="H6151" s="29" t="str">
        <f>Factor1Name</f>
        <v>Weeding</v>
      </c>
      <c r="I6151" s="30" t="s">
        <v>37</v>
      </c>
      <c r="K6151" s="29" t="str">
        <f>Factor1Name</f>
        <v>Weeding</v>
      </c>
      <c r="L6151" s="30" t="s">
        <v>37</v>
      </c>
    </row>
    <row r="6152" spans="2:12" ht="13" x14ac:dyDescent="0.3">
      <c r="B6152" s="25" t="s">
        <v>14</v>
      </c>
      <c r="C6152" s="26">
        <v>718.5</v>
      </c>
      <c r="E6152" s="25" t="s">
        <v>14</v>
      </c>
      <c r="F6152" s="26">
        <v>643.9</v>
      </c>
      <c r="H6152" s="25" t="s">
        <v>14</v>
      </c>
      <c r="I6152" s="26">
        <v>743.1</v>
      </c>
      <c r="K6152" s="25" t="s">
        <v>14</v>
      </c>
      <c r="L6152" s="26">
        <v>667.1</v>
      </c>
    </row>
    <row r="6154" spans="2:12" ht="13" x14ac:dyDescent="0.3">
      <c r="B6154" s="27" t="s">
        <v>3</v>
      </c>
      <c r="C6154" s="28">
        <v>2018</v>
      </c>
      <c r="E6154" s="27" t="s">
        <v>3</v>
      </c>
      <c r="F6154" s="28">
        <v>2018</v>
      </c>
      <c r="H6154" s="27" t="s">
        <v>3</v>
      </c>
      <c r="I6154" s="28">
        <v>2018</v>
      </c>
      <c r="K6154" s="27" t="s">
        <v>3</v>
      </c>
      <c r="L6154" s="28">
        <v>2018</v>
      </c>
    </row>
    <row r="6155" spans="2:12" ht="13" x14ac:dyDescent="0.3">
      <c r="B6155" s="29" t="str">
        <f>UnitName</f>
        <v>Plot</v>
      </c>
      <c r="C6155" s="30">
        <v>4</v>
      </c>
      <c r="E6155" s="29" t="str">
        <f>UnitName</f>
        <v>Plot</v>
      </c>
      <c r="F6155" s="30">
        <v>4</v>
      </c>
      <c r="H6155" s="29" t="str">
        <f>UnitName</f>
        <v>Plot</v>
      </c>
      <c r="I6155" s="30">
        <v>4</v>
      </c>
      <c r="K6155" s="29" t="str">
        <f>UnitName</f>
        <v>Plot</v>
      </c>
      <c r="L6155" s="30">
        <v>4</v>
      </c>
    </row>
    <row r="6156" spans="2:12" ht="13" x14ac:dyDescent="0.3">
      <c r="B6156" s="29" t="str">
        <f>BlockName</f>
        <v>Name</v>
      </c>
      <c r="C6156" s="30" t="s">
        <v>56</v>
      </c>
      <c r="E6156" s="29" t="str">
        <f>BlockName</f>
        <v>Name</v>
      </c>
      <c r="F6156" s="30" t="s">
        <v>56</v>
      </c>
      <c r="H6156" s="29" t="str">
        <f>BlockName</f>
        <v>Name</v>
      </c>
      <c r="I6156" s="30" t="s">
        <v>56</v>
      </c>
      <c r="K6156" s="29" t="str">
        <f>BlockName</f>
        <v>Name</v>
      </c>
      <c r="L6156" s="30" t="s">
        <v>56</v>
      </c>
    </row>
    <row r="6157" spans="2:12" ht="13" x14ac:dyDescent="0.3">
      <c r="B6157" s="29" t="str">
        <f>Factor2Name</f>
        <v>Variety</v>
      </c>
      <c r="C6157" s="30" t="s">
        <v>46</v>
      </c>
      <c r="E6157" s="29" t="str">
        <f>Factor2Name</f>
        <v>Variety</v>
      </c>
      <c r="F6157" s="30" t="s">
        <v>46</v>
      </c>
      <c r="H6157" s="29" t="str">
        <f>Factor2Name</f>
        <v>Variety</v>
      </c>
      <c r="I6157" s="30" t="s">
        <v>46</v>
      </c>
      <c r="K6157" s="29" t="str">
        <f>Factor2Name</f>
        <v>Variety</v>
      </c>
      <c r="L6157" s="30" t="s">
        <v>46</v>
      </c>
    </row>
    <row r="6158" spans="2:12" ht="13" x14ac:dyDescent="0.3">
      <c r="B6158" s="29" t="str">
        <f>Factor3Name</f>
        <v>Fertiliser</v>
      </c>
      <c r="C6158" s="30" t="s">
        <v>38</v>
      </c>
      <c r="E6158" s="29" t="str">
        <f>Factor3Name</f>
        <v>Fertiliser</v>
      </c>
      <c r="F6158" s="30" t="s">
        <v>38</v>
      </c>
      <c r="H6158" s="29" t="str">
        <f>Factor3Name</f>
        <v>Fertiliser</v>
      </c>
      <c r="I6158" s="30" t="s">
        <v>38</v>
      </c>
      <c r="K6158" s="29" t="str">
        <f>Factor3Name</f>
        <v>Fertiliser</v>
      </c>
      <c r="L6158" s="30" t="s">
        <v>38</v>
      </c>
    </row>
    <row r="6159" spans="2:12" ht="13" x14ac:dyDescent="0.3">
      <c r="B6159" s="29" t="str">
        <f>Factor1Name</f>
        <v>Weeding</v>
      </c>
      <c r="C6159" s="30" t="s">
        <v>37</v>
      </c>
      <c r="E6159" s="29" t="str">
        <f>Factor1Name</f>
        <v>Weeding</v>
      </c>
      <c r="F6159" s="30" t="s">
        <v>37</v>
      </c>
      <c r="H6159" s="29" t="str">
        <f>Factor1Name</f>
        <v>Weeding</v>
      </c>
      <c r="I6159" s="30" t="s">
        <v>37</v>
      </c>
      <c r="K6159" s="29" t="str">
        <f>Factor1Name</f>
        <v>Weeding</v>
      </c>
      <c r="L6159" s="30" t="s">
        <v>37</v>
      </c>
    </row>
    <row r="6160" spans="2:12" ht="13" x14ac:dyDescent="0.3">
      <c r="B6160" s="25" t="s">
        <v>14</v>
      </c>
      <c r="C6160" s="26">
        <v>515.29999999999995</v>
      </c>
      <c r="E6160" s="25" t="s">
        <v>14</v>
      </c>
      <c r="F6160" s="26">
        <v>375.8</v>
      </c>
      <c r="H6160" s="25" t="s">
        <v>14</v>
      </c>
      <c r="I6160" s="26">
        <v>538.20000000000005</v>
      </c>
      <c r="K6160" s="25" t="s">
        <v>14</v>
      </c>
      <c r="L6160" s="26">
        <v>701.6</v>
      </c>
    </row>
    <row r="6162" spans="2:12" ht="13" x14ac:dyDescent="0.3">
      <c r="B6162" s="27" t="s">
        <v>3</v>
      </c>
      <c r="C6162" s="28">
        <v>2018</v>
      </c>
      <c r="E6162" s="27" t="s">
        <v>3</v>
      </c>
      <c r="F6162" s="28">
        <v>2018</v>
      </c>
      <c r="H6162" s="27" t="s">
        <v>3</v>
      </c>
      <c r="I6162" s="28">
        <v>2018</v>
      </c>
      <c r="K6162" s="27" t="s">
        <v>3</v>
      </c>
      <c r="L6162" s="28">
        <v>2018</v>
      </c>
    </row>
    <row r="6163" spans="2:12" ht="13" x14ac:dyDescent="0.3">
      <c r="B6163" s="29" t="str">
        <f>UnitName</f>
        <v>Plot</v>
      </c>
      <c r="C6163" s="30">
        <v>5</v>
      </c>
      <c r="E6163" s="29" t="str">
        <f>UnitName</f>
        <v>Plot</v>
      </c>
      <c r="F6163" s="30">
        <v>5</v>
      </c>
      <c r="H6163" s="29" t="str">
        <f>UnitName</f>
        <v>Plot</v>
      </c>
      <c r="I6163" s="30">
        <v>5</v>
      </c>
      <c r="K6163" s="29" t="str">
        <f>UnitName</f>
        <v>Plot</v>
      </c>
      <c r="L6163" s="30">
        <v>5</v>
      </c>
    </row>
    <row r="6164" spans="2:12" ht="13" x14ac:dyDescent="0.3">
      <c r="B6164" s="29" t="str">
        <f>BlockName</f>
        <v>Name</v>
      </c>
      <c r="C6164" s="30" t="s">
        <v>56</v>
      </c>
      <c r="E6164" s="29" t="str">
        <f>BlockName</f>
        <v>Name</v>
      </c>
      <c r="F6164" s="30" t="s">
        <v>56</v>
      </c>
      <c r="H6164" s="29" t="str">
        <f>BlockName</f>
        <v>Name</v>
      </c>
      <c r="I6164" s="30" t="s">
        <v>56</v>
      </c>
      <c r="K6164" s="29" t="str">
        <f>BlockName</f>
        <v>Name</v>
      </c>
      <c r="L6164" s="30" t="s">
        <v>56</v>
      </c>
    </row>
    <row r="6165" spans="2:12" ht="13" x14ac:dyDescent="0.3">
      <c r="B6165" s="29" t="str">
        <f>Factor2Name</f>
        <v>Variety</v>
      </c>
      <c r="C6165" s="30" t="s">
        <v>46</v>
      </c>
      <c r="E6165" s="29" t="str">
        <f>Factor2Name</f>
        <v>Variety</v>
      </c>
      <c r="F6165" s="30" t="s">
        <v>46</v>
      </c>
      <c r="H6165" s="29" t="str">
        <f>Factor2Name</f>
        <v>Variety</v>
      </c>
      <c r="I6165" s="30" t="s">
        <v>46</v>
      </c>
      <c r="K6165" s="29" t="str">
        <f>Factor2Name</f>
        <v>Variety</v>
      </c>
      <c r="L6165" s="30" t="s">
        <v>46</v>
      </c>
    </row>
    <row r="6166" spans="2:12" ht="13" x14ac:dyDescent="0.3">
      <c r="B6166" s="29" t="str">
        <f>Factor3Name</f>
        <v>Fertiliser</v>
      </c>
      <c r="C6166" s="30" t="s">
        <v>38</v>
      </c>
      <c r="E6166" s="29" t="str">
        <f>Factor3Name</f>
        <v>Fertiliser</v>
      </c>
      <c r="F6166" s="30" t="s">
        <v>38</v>
      </c>
      <c r="H6166" s="29" t="str">
        <f>Factor3Name</f>
        <v>Fertiliser</v>
      </c>
      <c r="I6166" s="30" t="s">
        <v>38</v>
      </c>
      <c r="K6166" s="29" t="str">
        <f>Factor3Name</f>
        <v>Fertiliser</v>
      </c>
      <c r="L6166" s="30" t="s">
        <v>38</v>
      </c>
    </row>
    <row r="6167" spans="2:12" ht="13" x14ac:dyDescent="0.3">
      <c r="B6167" s="29" t="str">
        <f>Factor1Name</f>
        <v>Weeding</v>
      </c>
      <c r="C6167" s="30" t="s">
        <v>37</v>
      </c>
      <c r="E6167" s="29" t="str">
        <f>Factor1Name</f>
        <v>Weeding</v>
      </c>
      <c r="F6167" s="30" t="s">
        <v>37</v>
      </c>
      <c r="H6167" s="29" t="str">
        <f>Factor1Name</f>
        <v>Weeding</v>
      </c>
      <c r="I6167" s="30" t="s">
        <v>37</v>
      </c>
      <c r="K6167" s="29" t="str">
        <f>Factor1Name</f>
        <v>Weeding</v>
      </c>
      <c r="L6167" s="30" t="s">
        <v>37</v>
      </c>
    </row>
    <row r="6168" spans="2:12" ht="13" x14ac:dyDescent="0.3">
      <c r="B6168" s="25" t="s">
        <v>14</v>
      </c>
      <c r="C6168" s="26">
        <v>673.5</v>
      </c>
      <c r="E6168" s="25" t="s">
        <v>14</v>
      </c>
      <c r="F6168" s="26">
        <v>791.7</v>
      </c>
      <c r="H6168" s="25" t="s">
        <v>14</v>
      </c>
      <c r="I6168" s="26">
        <v>631.9</v>
      </c>
      <c r="K6168" s="25" t="s">
        <v>14</v>
      </c>
      <c r="L6168" s="26">
        <v>551.79999999999995</v>
      </c>
    </row>
    <row r="6170" spans="2:12" ht="13" x14ac:dyDescent="0.3">
      <c r="B6170" s="27" t="s">
        <v>3</v>
      </c>
      <c r="C6170" s="28">
        <v>2018</v>
      </c>
      <c r="E6170" s="27" t="s">
        <v>3</v>
      </c>
      <c r="F6170" s="28">
        <v>2018</v>
      </c>
      <c r="H6170" s="27" t="s">
        <v>3</v>
      </c>
      <c r="I6170" s="28">
        <v>2018</v>
      </c>
      <c r="K6170" s="27" t="s">
        <v>3</v>
      </c>
      <c r="L6170" s="28">
        <v>2018</v>
      </c>
    </row>
    <row r="6171" spans="2:12" ht="13" x14ac:dyDescent="0.3">
      <c r="B6171" s="29" t="str">
        <f>UnitName</f>
        <v>Plot</v>
      </c>
      <c r="C6171" s="30">
        <v>5</v>
      </c>
      <c r="E6171" s="29" t="str">
        <f>UnitName</f>
        <v>Plot</v>
      </c>
      <c r="F6171" s="30">
        <v>5</v>
      </c>
      <c r="H6171" s="29" t="str">
        <f>UnitName</f>
        <v>Plot</v>
      </c>
      <c r="I6171" s="30">
        <v>5</v>
      </c>
      <c r="K6171" s="29" t="str">
        <f>UnitName</f>
        <v>Plot</v>
      </c>
      <c r="L6171" s="30">
        <v>5</v>
      </c>
    </row>
    <row r="6172" spans="2:12" ht="13" x14ac:dyDescent="0.3">
      <c r="B6172" s="29" t="str">
        <f>BlockName</f>
        <v>Name</v>
      </c>
      <c r="C6172" s="30" t="s">
        <v>56</v>
      </c>
      <c r="E6172" s="29" t="str">
        <f>BlockName</f>
        <v>Name</v>
      </c>
      <c r="F6172" s="30" t="s">
        <v>56</v>
      </c>
      <c r="H6172" s="29" t="str">
        <f>BlockName</f>
        <v>Name</v>
      </c>
      <c r="I6172" s="30" t="s">
        <v>56</v>
      </c>
      <c r="K6172" s="29" t="str">
        <f>BlockName</f>
        <v>Name</v>
      </c>
      <c r="L6172" s="30" t="s">
        <v>56</v>
      </c>
    </row>
    <row r="6173" spans="2:12" ht="13" x14ac:dyDescent="0.3">
      <c r="B6173" s="29" t="str">
        <f>Factor2Name</f>
        <v>Variety</v>
      </c>
      <c r="C6173" s="30" t="s">
        <v>46</v>
      </c>
      <c r="E6173" s="29" t="str">
        <f>Factor2Name</f>
        <v>Variety</v>
      </c>
      <c r="F6173" s="30" t="s">
        <v>46</v>
      </c>
      <c r="H6173" s="29" t="str">
        <f>Factor2Name</f>
        <v>Variety</v>
      </c>
      <c r="I6173" s="30" t="s">
        <v>46</v>
      </c>
      <c r="K6173" s="29" t="str">
        <f>Factor2Name</f>
        <v>Variety</v>
      </c>
      <c r="L6173" s="30" t="s">
        <v>46</v>
      </c>
    </row>
    <row r="6174" spans="2:12" ht="13" x14ac:dyDescent="0.3">
      <c r="B6174" s="29" t="str">
        <f>Factor3Name</f>
        <v>Fertiliser</v>
      </c>
      <c r="C6174" s="30" t="s">
        <v>38</v>
      </c>
      <c r="E6174" s="29" t="str">
        <f>Factor3Name</f>
        <v>Fertiliser</v>
      </c>
      <c r="F6174" s="30" t="s">
        <v>38</v>
      </c>
      <c r="H6174" s="29" t="str">
        <f>Factor3Name</f>
        <v>Fertiliser</v>
      </c>
      <c r="I6174" s="30" t="s">
        <v>38</v>
      </c>
      <c r="K6174" s="29" t="str">
        <f>Factor3Name</f>
        <v>Fertiliser</v>
      </c>
      <c r="L6174" s="30" t="s">
        <v>38</v>
      </c>
    </row>
    <row r="6175" spans="2:12" ht="13" x14ac:dyDescent="0.3">
      <c r="B6175" s="29" t="str">
        <f>Factor1Name</f>
        <v>Weeding</v>
      </c>
      <c r="C6175" s="30" t="s">
        <v>37</v>
      </c>
      <c r="E6175" s="29" t="str">
        <f>Factor1Name</f>
        <v>Weeding</v>
      </c>
      <c r="F6175" s="30" t="s">
        <v>37</v>
      </c>
      <c r="H6175" s="29" t="str">
        <f>Factor1Name</f>
        <v>Weeding</v>
      </c>
      <c r="I6175" s="30" t="s">
        <v>37</v>
      </c>
      <c r="K6175" s="29" t="str">
        <f>Factor1Name</f>
        <v>Weeding</v>
      </c>
      <c r="L6175" s="30" t="s">
        <v>37</v>
      </c>
    </row>
    <row r="6176" spans="2:12" ht="13" x14ac:dyDescent="0.3">
      <c r="B6176" s="25" t="s">
        <v>14</v>
      </c>
      <c r="C6176" s="26">
        <v>829.5</v>
      </c>
      <c r="E6176" s="25" t="s">
        <v>14</v>
      </c>
      <c r="F6176" s="26">
        <v>645.20000000000005</v>
      </c>
      <c r="H6176" s="25" t="s">
        <v>14</v>
      </c>
      <c r="I6176" s="26">
        <v>647.29999999999995</v>
      </c>
      <c r="K6176" s="25" t="s">
        <v>14</v>
      </c>
      <c r="L6176" s="26">
        <v>733</v>
      </c>
    </row>
    <row r="6178" spans="2:12" ht="13" x14ac:dyDescent="0.3">
      <c r="B6178" s="27" t="s">
        <v>3</v>
      </c>
      <c r="C6178" s="28">
        <v>2018</v>
      </c>
      <c r="E6178" s="27" t="s">
        <v>3</v>
      </c>
      <c r="F6178" s="28">
        <v>2018</v>
      </c>
      <c r="H6178" s="27" t="s">
        <v>3</v>
      </c>
      <c r="I6178" s="28">
        <v>2018</v>
      </c>
      <c r="K6178" s="27" t="s">
        <v>3</v>
      </c>
      <c r="L6178" s="28">
        <v>2018</v>
      </c>
    </row>
    <row r="6179" spans="2:12" ht="13" x14ac:dyDescent="0.3">
      <c r="B6179" s="29" t="str">
        <f>UnitName</f>
        <v>Plot</v>
      </c>
      <c r="C6179" s="30">
        <v>5</v>
      </c>
      <c r="E6179" s="29" t="str">
        <f>UnitName</f>
        <v>Plot</v>
      </c>
      <c r="F6179" s="30">
        <v>5</v>
      </c>
      <c r="H6179" s="29" t="str">
        <f>UnitName</f>
        <v>Plot</v>
      </c>
      <c r="I6179" s="30">
        <v>5</v>
      </c>
      <c r="K6179" s="29" t="str">
        <f>UnitName</f>
        <v>Plot</v>
      </c>
      <c r="L6179" s="30">
        <v>5</v>
      </c>
    </row>
    <row r="6180" spans="2:12" ht="13" x14ac:dyDescent="0.3">
      <c r="B6180" s="29" t="str">
        <f>BlockName</f>
        <v>Name</v>
      </c>
      <c r="C6180" s="30" t="s">
        <v>56</v>
      </c>
      <c r="E6180" s="29" t="str">
        <f>BlockName</f>
        <v>Name</v>
      </c>
      <c r="F6180" s="30" t="s">
        <v>56</v>
      </c>
      <c r="H6180" s="29" t="str">
        <f>BlockName</f>
        <v>Name</v>
      </c>
      <c r="I6180" s="30" t="s">
        <v>56</v>
      </c>
      <c r="K6180" s="29" t="str">
        <f>BlockName</f>
        <v>Name</v>
      </c>
      <c r="L6180" s="30" t="s">
        <v>56</v>
      </c>
    </row>
    <row r="6181" spans="2:12" ht="13" x14ac:dyDescent="0.3">
      <c r="B6181" s="29" t="str">
        <f>Factor2Name</f>
        <v>Variety</v>
      </c>
      <c r="C6181" s="30" t="s">
        <v>46</v>
      </c>
      <c r="E6181" s="29" t="str">
        <f>Factor2Name</f>
        <v>Variety</v>
      </c>
      <c r="F6181" s="30" t="s">
        <v>46</v>
      </c>
      <c r="H6181" s="29" t="str">
        <f>Factor2Name</f>
        <v>Variety</v>
      </c>
      <c r="I6181" s="30" t="s">
        <v>46</v>
      </c>
      <c r="K6181" s="29" t="str">
        <f>Factor2Name</f>
        <v>Variety</v>
      </c>
      <c r="L6181" s="30" t="s">
        <v>46</v>
      </c>
    </row>
    <row r="6182" spans="2:12" ht="13" x14ac:dyDescent="0.3">
      <c r="B6182" s="29" t="str">
        <f>Factor3Name</f>
        <v>Fertiliser</v>
      </c>
      <c r="C6182" s="30" t="s">
        <v>38</v>
      </c>
      <c r="E6182" s="29" t="str">
        <f>Factor3Name</f>
        <v>Fertiliser</v>
      </c>
      <c r="F6182" s="30" t="s">
        <v>38</v>
      </c>
      <c r="H6182" s="29" t="str">
        <f>Factor3Name</f>
        <v>Fertiliser</v>
      </c>
      <c r="I6182" s="30" t="s">
        <v>38</v>
      </c>
      <c r="K6182" s="29" t="str">
        <f>Factor3Name</f>
        <v>Fertiliser</v>
      </c>
      <c r="L6182" s="30" t="s">
        <v>38</v>
      </c>
    </row>
    <row r="6183" spans="2:12" ht="13" x14ac:dyDescent="0.3">
      <c r="B6183" s="29" t="str">
        <f>Factor1Name</f>
        <v>Weeding</v>
      </c>
      <c r="C6183" s="30" t="s">
        <v>37</v>
      </c>
      <c r="E6183" s="29" t="str">
        <f>Factor1Name</f>
        <v>Weeding</v>
      </c>
      <c r="F6183" s="30" t="s">
        <v>37</v>
      </c>
      <c r="H6183" s="29" t="str">
        <f>Factor1Name</f>
        <v>Weeding</v>
      </c>
      <c r="I6183" s="30" t="s">
        <v>37</v>
      </c>
      <c r="K6183" s="29" t="str">
        <f>Factor1Name</f>
        <v>Weeding</v>
      </c>
      <c r="L6183" s="30" t="s">
        <v>37</v>
      </c>
    </row>
    <row r="6184" spans="2:12" ht="13" x14ac:dyDescent="0.3">
      <c r="B6184" s="25" t="s">
        <v>14</v>
      </c>
      <c r="C6184" s="26">
        <v>504.6</v>
      </c>
      <c r="E6184" s="25" t="s">
        <v>14</v>
      </c>
      <c r="F6184" s="26">
        <v>599.6</v>
      </c>
      <c r="H6184" s="25" t="s">
        <v>14</v>
      </c>
      <c r="I6184" s="26">
        <v>564.29999999999995</v>
      </c>
      <c r="K6184" s="25" t="s">
        <v>14</v>
      </c>
      <c r="L6184" s="26">
        <v>644</v>
      </c>
    </row>
    <row r="6186" spans="2:12" ht="13" x14ac:dyDescent="0.3">
      <c r="B6186" s="27" t="s">
        <v>3</v>
      </c>
      <c r="C6186" s="28">
        <v>2018</v>
      </c>
      <c r="E6186" s="27" t="s">
        <v>3</v>
      </c>
      <c r="F6186" s="28">
        <v>2018</v>
      </c>
      <c r="H6186" s="27" t="s">
        <v>3</v>
      </c>
      <c r="I6186" s="28">
        <v>2018</v>
      </c>
      <c r="K6186" s="27" t="s">
        <v>3</v>
      </c>
      <c r="L6186" s="28">
        <v>2018</v>
      </c>
    </row>
    <row r="6187" spans="2:12" ht="13" x14ac:dyDescent="0.3">
      <c r="B6187" s="29" t="str">
        <f>UnitName</f>
        <v>Plot</v>
      </c>
      <c r="C6187" s="30">
        <v>5</v>
      </c>
      <c r="E6187" s="29" t="str">
        <f>UnitName</f>
        <v>Plot</v>
      </c>
      <c r="F6187" s="30">
        <v>5</v>
      </c>
      <c r="H6187" s="29" t="str">
        <f>UnitName</f>
        <v>Plot</v>
      </c>
      <c r="I6187" s="30">
        <v>5</v>
      </c>
      <c r="K6187" s="29" t="str">
        <f>UnitName</f>
        <v>Plot</v>
      </c>
      <c r="L6187" s="30">
        <v>5</v>
      </c>
    </row>
    <row r="6188" spans="2:12" ht="13" x14ac:dyDescent="0.3">
      <c r="B6188" s="29" t="str">
        <f>BlockName</f>
        <v>Name</v>
      </c>
      <c r="C6188" s="30" t="s">
        <v>56</v>
      </c>
      <c r="E6188" s="29" t="str">
        <f>BlockName</f>
        <v>Name</v>
      </c>
      <c r="F6188" s="30" t="s">
        <v>56</v>
      </c>
      <c r="H6188" s="29" t="str">
        <f>BlockName</f>
        <v>Name</v>
      </c>
      <c r="I6188" s="30" t="s">
        <v>56</v>
      </c>
      <c r="K6188" s="29" t="str">
        <f>BlockName</f>
        <v>Name</v>
      </c>
      <c r="L6188" s="30" t="s">
        <v>56</v>
      </c>
    </row>
    <row r="6189" spans="2:12" ht="13" x14ac:dyDescent="0.3">
      <c r="B6189" s="29" t="str">
        <f>Factor2Name</f>
        <v>Variety</v>
      </c>
      <c r="C6189" s="30" t="s">
        <v>46</v>
      </c>
      <c r="E6189" s="29" t="str">
        <f>Factor2Name</f>
        <v>Variety</v>
      </c>
      <c r="F6189" s="30" t="s">
        <v>46</v>
      </c>
      <c r="H6189" s="29" t="str">
        <f>Factor2Name</f>
        <v>Variety</v>
      </c>
      <c r="I6189" s="30" t="s">
        <v>46</v>
      </c>
      <c r="K6189" s="29" t="str">
        <f>Factor2Name</f>
        <v>Variety</v>
      </c>
      <c r="L6189" s="30" t="s">
        <v>46</v>
      </c>
    </row>
    <row r="6190" spans="2:12" ht="13" x14ac:dyDescent="0.3">
      <c r="B6190" s="29" t="str">
        <f>Factor3Name</f>
        <v>Fertiliser</v>
      </c>
      <c r="C6190" s="30" t="s">
        <v>38</v>
      </c>
      <c r="E6190" s="29" t="str">
        <f>Factor3Name</f>
        <v>Fertiliser</v>
      </c>
      <c r="F6190" s="30" t="s">
        <v>38</v>
      </c>
      <c r="H6190" s="29" t="str">
        <f>Factor3Name</f>
        <v>Fertiliser</v>
      </c>
      <c r="I6190" s="30" t="s">
        <v>38</v>
      </c>
      <c r="K6190" s="29" t="str">
        <f>Factor3Name</f>
        <v>Fertiliser</v>
      </c>
      <c r="L6190" s="30" t="s">
        <v>38</v>
      </c>
    </row>
    <row r="6191" spans="2:12" ht="13" x14ac:dyDescent="0.3">
      <c r="B6191" s="29" t="str">
        <f>Factor1Name</f>
        <v>Weeding</v>
      </c>
      <c r="C6191" s="30" t="s">
        <v>37</v>
      </c>
      <c r="E6191" s="29" t="str">
        <f>Factor1Name</f>
        <v>Weeding</v>
      </c>
      <c r="F6191" s="30" t="s">
        <v>37</v>
      </c>
      <c r="H6191" s="29" t="str">
        <f>Factor1Name</f>
        <v>Weeding</v>
      </c>
      <c r="I6191" s="30" t="s">
        <v>37</v>
      </c>
      <c r="K6191" s="29" t="str">
        <f>Factor1Name</f>
        <v>Weeding</v>
      </c>
      <c r="L6191" s="30" t="s">
        <v>37</v>
      </c>
    </row>
    <row r="6192" spans="2:12" ht="13" x14ac:dyDescent="0.3">
      <c r="B6192" s="25" t="s">
        <v>14</v>
      </c>
      <c r="C6192" s="26">
        <v>664.5</v>
      </c>
      <c r="E6192" s="25" t="s">
        <v>14</v>
      </c>
      <c r="F6192" s="26">
        <v>592.4</v>
      </c>
      <c r="H6192" s="25" t="s">
        <v>14</v>
      </c>
      <c r="I6192" s="26">
        <v>637.9</v>
      </c>
      <c r="K6192" s="25" t="s">
        <v>14</v>
      </c>
      <c r="L6192" s="26">
        <v>588.5</v>
      </c>
    </row>
    <row r="6194" spans="2:12" ht="13" x14ac:dyDescent="0.3">
      <c r="B6194" s="27" t="s">
        <v>3</v>
      </c>
      <c r="C6194" s="28">
        <v>2018</v>
      </c>
      <c r="E6194" s="27" t="s">
        <v>3</v>
      </c>
      <c r="F6194" s="28">
        <v>2018</v>
      </c>
      <c r="H6194" s="27" t="s">
        <v>3</v>
      </c>
      <c r="I6194" s="28">
        <v>2018</v>
      </c>
      <c r="K6194" s="27" t="s">
        <v>3</v>
      </c>
      <c r="L6194" s="28">
        <v>2018</v>
      </c>
    </row>
    <row r="6195" spans="2:12" ht="13" x14ac:dyDescent="0.3">
      <c r="B6195" s="29" t="str">
        <f>UnitName</f>
        <v>Plot</v>
      </c>
      <c r="C6195" s="30">
        <v>5</v>
      </c>
      <c r="E6195" s="29" t="str">
        <f>UnitName</f>
        <v>Plot</v>
      </c>
      <c r="F6195" s="30">
        <v>5</v>
      </c>
      <c r="H6195" s="29" t="str">
        <f>UnitName</f>
        <v>Plot</v>
      </c>
      <c r="I6195" s="30">
        <v>5</v>
      </c>
      <c r="K6195" s="29" t="str">
        <f>UnitName</f>
        <v>Plot</v>
      </c>
      <c r="L6195" s="30">
        <v>5</v>
      </c>
    </row>
    <row r="6196" spans="2:12" ht="13" x14ac:dyDescent="0.3">
      <c r="B6196" s="29" t="str">
        <f>BlockName</f>
        <v>Name</v>
      </c>
      <c r="C6196" s="30" t="s">
        <v>56</v>
      </c>
      <c r="E6196" s="29" t="str">
        <f>BlockName</f>
        <v>Name</v>
      </c>
      <c r="F6196" s="30" t="s">
        <v>56</v>
      </c>
      <c r="H6196" s="29" t="str">
        <f>BlockName</f>
        <v>Name</v>
      </c>
      <c r="I6196" s="30" t="s">
        <v>56</v>
      </c>
      <c r="K6196" s="29" t="str">
        <f>BlockName</f>
        <v>Name</v>
      </c>
      <c r="L6196" s="30" t="s">
        <v>56</v>
      </c>
    </row>
    <row r="6197" spans="2:12" ht="13" x14ac:dyDescent="0.3">
      <c r="B6197" s="29" t="str">
        <f>Factor2Name</f>
        <v>Variety</v>
      </c>
      <c r="C6197" s="30" t="s">
        <v>46</v>
      </c>
      <c r="E6197" s="29" t="str">
        <f>Factor2Name</f>
        <v>Variety</v>
      </c>
      <c r="F6197" s="30" t="s">
        <v>46</v>
      </c>
      <c r="H6197" s="29" t="str">
        <f>Factor2Name</f>
        <v>Variety</v>
      </c>
      <c r="I6197" s="30" t="s">
        <v>46</v>
      </c>
      <c r="K6197" s="29" t="str">
        <f>Factor2Name</f>
        <v>Variety</v>
      </c>
      <c r="L6197" s="30" t="s">
        <v>46</v>
      </c>
    </row>
    <row r="6198" spans="2:12" ht="13" x14ac:dyDescent="0.3">
      <c r="B6198" s="29" t="str">
        <f>Factor3Name</f>
        <v>Fertiliser</v>
      </c>
      <c r="C6198" s="30" t="s">
        <v>38</v>
      </c>
      <c r="E6198" s="29" t="str">
        <f>Factor3Name</f>
        <v>Fertiliser</v>
      </c>
      <c r="F6198" s="30" t="s">
        <v>38</v>
      </c>
      <c r="H6198" s="29" t="str">
        <f>Factor3Name</f>
        <v>Fertiliser</v>
      </c>
      <c r="I6198" s="30" t="s">
        <v>38</v>
      </c>
      <c r="K6198" s="29" t="str">
        <f>Factor3Name</f>
        <v>Fertiliser</v>
      </c>
      <c r="L6198" s="30" t="s">
        <v>38</v>
      </c>
    </row>
    <row r="6199" spans="2:12" ht="13" x14ac:dyDescent="0.3">
      <c r="B6199" s="29" t="str">
        <f>Factor1Name</f>
        <v>Weeding</v>
      </c>
      <c r="C6199" s="30" t="s">
        <v>37</v>
      </c>
      <c r="E6199" s="29" t="str">
        <f>Factor1Name</f>
        <v>Weeding</v>
      </c>
      <c r="F6199" s="30" t="s">
        <v>37</v>
      </c>
      <c r="H6199" s="29" t="str">
        <f>Factor1Name</f>
        <v>Weeding</v>
      </c>
      <c r="I6199" s="30" t="s">
        <v>37</v>
      </c>
      <c r="K6199" s="29" t="str">
        <f>Factor1Name</f>
        <v>Weeding</v>
      </c>
      <c r="L6199" s="30" t="s">
        <v>37</v>
      </c>
    </row>
    <row r="6200" spans="2:12" ht="13" x14ac:dyDescent="0.3">
      <c r="B6200" s="25" t="s">
        <v>14</v>
      </c>
      <c r="C6200" s="26">
        <v>652.70000000000005</v>
      </c>
      <c r="E6200" s="25" t="s">
        <v>14</v>
      </c>
      <c r="F6200" s="26">
        <v>728.2</v>
      </c>
      <c r="H6200" s="25" t="s">
        <v>14</v>
      </c>
      <c r="I6200" s="26">
        <v>644.29999999999995</v>
      </c>
      <c r="K6200" s="25" t="s">
        <v>14</v>
      </c>
      <c r="L6200" s="26">
        <v>649.5</v>
      </c>
    </row>
    <row r="6202" spans="2:12" ht="13" x14ac:dyDescent="0.3">
      <c r="B6202" s="27" t="s">
        <v>3</v>
      </c>
      <c r="C6202" s="28">
        <v>2018</v>
      </c>
      <c r="E6202" s="27" t="s">
        <v>3</v>
      </c>
      <c r="F6202" s="28">
        <v>2018</v>
      </c>
      <c r="H6202" s="27" t="s">
        <v>3</v>
      </c>
      <c r="I6202" s="28">
        <v>2018</v>
      </c>
      <c r="K6202" s="27" t="s">
        <v>3</v>
      </c>
      <c r="L6202" s="28">
        <v>2018</v>
      </c>
    </row>
    <row r="6203" spans="2:12" ht="13" x14ac:dyDescent="0.3">
      <c r="B6203" s="29" t="str">
        <f>UnitName</f>
        <v>Plot</v>
      </c>
      <c r="C6203" s="30">
        <v>6</v>
      </c>
      <c r="E6203" s="29" t="str">
        <f>UnitName</f>
        <v>Plot</v>
      </c>
      <c r="F6203" s="30">
        <v>6</v>
      </c>
      <c r="H6203" s="29" t="str">
        <f>UnitName</f>
        <v>Plot</v>
      </c>
      <c r="I6203" s="30">
        <v>6</v>
      </c>
      <c r="K6203" s="29" t="str">
        <f>UnitName</f>
        <v>Plot</v>
      </c>
      <c r="L6203" s="30">
        <v>6</v>
      </c>
    </row>
    <row r="6204" spans="2:12" ht="13" x14ac:dyDescent="0.3">
      <c r="B6204" s="29" t="str">
        <f>BlockName</f>
        <v>Name</v>
      </c>
      <c r="C6204" s="30" t="s">
        <v>56</v>
      </c>
      <c r="E6204" s="29" t="str">
        <f>BlockName</f>
        <v>Name</v>
      </c>
      <c r="F6204" s="30" t="s">
        <v>56</v>
      </c>
      <c r="H6204" s="29" t="str">
        <f>BlockName</f>
        <v>Name</v>
      </c>
      <c r="I6204" s="30" t="s">
        <v>56</v>
      </c>
      <c r="K6204" s="29" t="str">
        <f>BlockName</f>
        <v>Name</v>
      </c>
      <c r="L6204" s="30" t="s">
        <v>56</v>
      </c>
    </row>
    <row r="6205" spans="2:12" ht="13" x14ac:dyDescent="0.3">
      <c r="B6205" s="29" t="str">
        <f>Factor2Name</f>
        <v>Variety</v>
      </c>
      <c r="C6205" s="30" t="s">
        <v>46</v>
      </c>
      <c r="E6205" s="29" t="str">
        <f>Factor2Name</f>
        <v>Variety</v>
      </c>
      <c r="F6205" s="30" t="s">
        <v>46</v>
      </c>
      <c r="H6205" s="29" t="str">
        <f>Factor2Name</f>
        <v>Variety</v>
      </c>
      <c r="I6205" s="30" t="s">
        <v>46</v>
      </c>
      <c r="K6205" s="29" t="str">
        <f>Factor2Name</f>
        <v>Variety</v>
      </c>
      <c r="L6205" s="30" t="s">
        <v>46</v>
      </c>
    </row>
    <row r="6206" spans="2:12" ht="13" x14ac:dyDescent="0.3">
      <c r="B6206" s="29" t="str">
        <f>Factor3Name</f>
        <v>Fertiliser</v>
      </c>
      <c r="C6206" s="30" t="s">
        <v>38</v>
      </c>
      <c r="E6206" s="29" t="str">
        <f>Factor3Name</f>
        <v>Fertiliser</v>
      </c>
      <c r="F6206" s="30" t="s">
        <v>38</v>
      </c>
      <c r="H6206" s="29" t="str">
        <f>Factor3Name</f>
        <v>Fertiliser</v>
      </c>
      <c r="I6206" s="30" t="s">
        <v>38</v>
      </c>
      <c r="K6206" s="29" t="str">
        <f>Factor3Name</f>
        <v>Fertiliser</v>
      </c>
      <c r="L6206" s="30" t="s">
        <v>38</v>
      </c>
    </row>
    <row r="6207" spans="2:12" ht="13" x14ac:dyDescent="0.3">
      <c r="B6207" s="29" t="str">
        <f>Factor1Name</f>
        <v>Weeding</v>
      </c>
      <c r="C6207" s="30" t="s">
        <v>37</v>
      </c>
      <c r="E6207" s="29" t="str">
        <f>Factor1Name</f>
        <v>Weeding</v>
      </c>
      <c r="F6207" s="30" t="s">
        <v>37</v>
      </c>
      <c r="H6207" s="29" t="str">
        <f>Factor1Name</f>
        <v>Weeding</v>
      </c>
      <c r="I6207" s="30" t="s">
        <v>37</v>
      </c>
      <c r="K6207" s="29" t="str">
        <f>Factor1Name</f>
        <v>Weeding</v>
      </c>
      <c r="L6207" s="30" t="s">
        <v>37</v>
      </c>
    </row>
    <row r="6208" spans="2:12" ht="13" x14ac:dyDescent="0.3">
      <c r="B6208" s="25" t="s">
        <v>14</v>
      </c>
      <c r="C6208" s="26">
        <v>554.9</v>
      </c>
      <c r="E6208" s="25" t="s">
        <v>14</v>
      </c>
      <c r="F6208" s="26">
        <v>541.1</v>
      </c>
      <c r="H6208" s="25" t="s">
        <v>14</v>
      </c>
      <c r="I6208" s="26">
        <v>409.2</v>
      </c>
      <c r="K6208" s="25" t="s">
        <v>14</v>
      </c>
      <c r="L6208" s="26">
        <v>573.9</v>
      </c>
    </row>
    <row r="6210" spans="2:12" ht="13" x14ac:dyDescent="0.3">
      <c r="B6210" s="27" t="s">
        <v>3</v>
      </c>
      <c r="C6210" s="28">
        <v>2018</v>
      </c>
      <c r="E6210" s="27" t="s">
        <v>3</v>
      </c>
      <c r="F6210" s="28">
        <v>2018</v>
      </c>
      <c r="H6210" s="27" t="s">
        <v>3</v>
      </c>
      <c r="I6210" s="28">
        <v>2018</v>
      </c>
      <c r="K6210" s="27" t="s">
        <v>3</v>
      </c>
      <c r="L6210" s="28">
        <v>2018</v>
      </c>
    </row>
    <row r="6211" spans="2:12" ht="13" x14ac:dyDescent="0.3">
      <c r="B6211" s="29" t="str">
        <f>UnitName</f>
        <v>Plot</v>
      </c>
      <c r="C6211" s="30">
        <v>6</v>
      </c>
      <c r="E6211" s="29" t="str">
        <f>UnitName</f>
        <v>Plot</v>
      </c>
      <c r="F6211" s="30">
        <v>6</v>
      </c>
      <c r="H6211" s="29" t="str">
        <f>UnitName</f>
        <v>Plot</v>
      </c>
      <c r="I6211" s="30">
        <v>6</v>
      </c>
      <c r="K6211" s="29" t="str">
        <f>UnitName</f>
        <v>Plot</v>
      </c>
      <c r="L6211" s="30">
        <v>6</v>
      </c>
    </row>
    <row r="6212" spans="2:12" ht="13" x14ac:dyDescent="0.3">
      <c r="B6212" s="29" t="str">
        <f>BlockName</f>
        <v>Name</v>
      </c>
      <c r="C6212" s="30" t="s">
        <v>56</v>
      </c>
      <c r="E6212" s="29" t="str">
        <f>BlockName</f>
        <v>Name</v>
      </c>
      <c r="F6212" s="30" t="s">
        <v>56</v>
      </c>
      <c r="H6212" s="29" t="str">
        <f>BlockName</f>
        <v>Name</v>
      </c>
      <c r="I6212" s="30" t="s">
        <v>56</v>
      </c>
      <c r="K6212" s="29" t="str">
        <f>BlockName</f>
        <v>Name</v>
      </c>
      <c r="L6212" s="30" t="s">
        <v>56</v>
      </c>
    </row>
    <row r="6213" spans="2:12" ht="13" x14ac:dyDescent="0.3">
      <c r="B6213" s="29" t="str">
        <f>Factor2Name</f>
        <v>Variety</v>
      </c>
      <c r="C6213" s="30" t="s">
        <v>46</v>
      </c>
      <c r="E6213" s="29" t="str">
        <f>Factor2Name</f>
        <v>Variety</v>
      </c>
      <c r="F6213" s="30" t="s">
        <v>46</v>
      </c>
      <c r="H6213" s="29" t="str">
        <f>Factor2Name</f>
        <v>Variety</v>
      </c>
      <c r="I6213" s="30" t="s">
        <v>46</v>
      </c>
      <c r="K6213" s="29" t="str">
        <f>Factor2Name</f>
        <v>Variety</v>
      </c>
      <c r="L6213" s="30" t="s">
        <v>46</v>
      </c>
    </row>
    <row r="6214" spans="2:12" ht="13" x14ac:dyDescent="0.3">
      <c r="B6214" s="29" t="str">
        <f>Factor3Name</f>
        <v>Fertiliser</v>
      </c>
      <c r="C6214" s="30" t="s">
        <v>38</v>
      </c>
      <c r="E6214" s="29" t="str">
        <f>Factor3Name</f>
        <v>Fertiliser</v>
      </c>
      <c r="F6214" s="30" t="s">
        <v>38</v>
      </c>
      <c r="H6214" s="29" t="str">
        <f>Factor3Name</f>
        <v>Fertiliser</v>
      </c>
      <c r="I6214" s="30" t="s">
        <v>38</v>
      </c>
      <c r="K6214" s="29" t="str">
        <f>Factor3Name</f>
        <v>Fertiliser</v>
      </c>
      <c r="L6214" s="30" t="s">
        <v>38</v>
      </c>
    </row>
    <row r="6215" spans="2:12" ht="13" x14ac:dyDescent="0.3">
      <c r="B6215" s="29" t="str">
        <f>Factor1Name</f>
        <v>Weeding</v>
      </c>
      <c r="C6215" s="30" t="s">
        <v>37</v>
      </c>
      <c r="E6215" s="29" t="str">
        <f>Factor1Name</f>
        <v>Weeding</v>
      </c>
      <c r="F6215" s="30" t="s">
        <v>37</v>
      </c>
      <c r="H6215" s="29" t="str">
        <f>Factor1Name</f>
        <v>Weeding</v>
      </c>
      <c r="I6215" s="30" t="s">
        <v>37</v>
      </c>
      <c r="K6215" s="29" t="str">
        <f>Factor1Name</f>
        <v>Weeding</v>
      </c>
      <c r="L6215" s="30" t="s">
        <v>37</v>
      </c>
    </row>
    <row r="6216" spans="2:12" ht="13" x14ac:dyDescent="0.3">
      <c r="B6216" s="25" t="s">
        <v>14</v>
      </c>
      <c r="C6216" s="26">
        <v>481.5</v>
      </c>
      <c r="E6216" s="25" t="s">
        <v>14</v>
      </c>
      <c r="F6216" s="26">
        <v>576.9</v>
      </c>
      <c r="H6216" s="25" t="s">
        <v>14</v>
      </c>
      <c r="I6216" s="26">
        <v>565.29999999999995</v>
      </c>
      <c r="K6216" s="25" t="s">
        <v>14</v>
      </c>
      <c r="L6216" s="26">
        <v>588.20000000000005</v>
      </c>
    </row>
    <row r="6218" spans="2:12" ht="13" x14ac:dyDescent="0.3">
      <c r="B6218" s="27" t="s">
        <v>3</v>
      </c>
      <c r="C6218" s="28">
        <v>2018</v>
      </c>
      <c r="E6218" s="27" t="s">
        <v>3</v>
      </c>
      <c r="F6218" s="28">
        <v>2018</v>
      </c>
      <c r="H6218" s="27" t="s">
        <v>3</v>
      </c>
      <c r="I6218" s="28">
        <v>2018</v>
      </c>
      <c r="K6218" s="27" t="s">
        <v>3</v>
      </c>
      <c r="L6218" s="28">
        <v>2018</v>
      </c>
    </row>
    <row r="6219" spans="2:12" ht="13" x14ac:dyDescent="0.3">
      <c r="B6219" s="29" t="str">
        <f>UnitName</f>
        <v>Plot</v>
      </c>
      <c r="C6219" s="30">
        <v>6</v>
      </c>
      <c r="E6219" s="29" t="str">
        <f>UnitName</f>
        <v>Plot</v>
      </c>
      <c r="F6219" s="30">
        <v>6</v>
      </c>
      <c r="H6219" s="29" t="str">
        <f>UnitName</f>
        <v>Plot</v>
      </c>
      <c r="I6219" s="30">
        <v>6</v>
      </c>
      <c r="K6219" s="29" t="str">
        <f>UnitName</f>
        <v>Plot</v>
      </c>
      <c r="L6219" s="30">
        <v>6</v>
      </c>
    </row>
    <row r="6220" spans="2:12" ht="13" x14ac:dyDescent="0.3">
      <c r="B6220" s="29" t="str">
        <f>BlockName</f>
        <v>Name</v>
      </c>
      <c r="C6220" s="30" t="s">
        <v>56</v>
      </c>
      <c r="E6220" s="29" t="str">
        <f>BlockName</f>
        <v>Name</v>
      </c>
      <c r="F6220" s="30" t="s">
        <v>56</v>
      </c>
      <c r="H6220" s="29" t="str">
        <f>BlockName</f>
        <v>Name</v>
      </c>
      <c r="I6220" s="30" t="s">
        <v>56</v>
      </c>
      <c r="K6220" s="29" t="str">
        <f>BlockName</f>
        <v>Name</v>
      </c>
      <c r="L6220" s="30" t="s">
        <v>56</v>
      </c>
    </row>
    <row r="6221" spans="2:12" ht="13" x14ac:dyDescent="0.3">
      <c r="B6221" s="29" t="str">
        <f>Factor2Name</f>
        <v>Variety</v>
      </c>
      <c r="C6221" s="30" t="s">
        <v>46</v>
      </c>
      <c r="E6221" s="29" t="str">
        <f>Factor2Name</f>
        <v>Variety</v>
      </c>
      <c r="F6221" s="30" t="s">
        <v>46</v>
      </c>
      <c r="H6221" s="29" t="str">
        <f>Factor2Name</f>
        <v>Variety</v>
      </c>
      <c r="I6221" s="30" t="s">
        <v>46</v>
      </c>
      <c r="K6221" s="29" t="str">
        <f>Factor2Name</f>
        <v>Variety</v>
      </c>
      <c r="L6221" s="30" t="s">
        <v>46</v>
      </c>
    </row>
    <row r="6222" spans="2:12" ht="13" x14ac:dyDescent="0.3">
      <c r="B6222" s="29" t="str">
        <f>Factor3Name</f>
        <v>Fertiliser</v>
      </c>
      <c r="C6222" s="30" t="s">
        <v>38</v>
      </c>
      <c r="E6222" s="29" t="str">
        <f>Factor3Name</f>
        <v>Fertiliser</v>
      </c>
      <c r="F6222" s="30" t="s">
        <v>38</v>
      </c>
      <c r="H6222" s="29" t="str">
        <f>Factor3Name</f>
        <v>Fertiliser</v>
      </c>
      <c r="I6222" s="30" t="s">
        <v>38</v>
      </c>
      <c r="K6222" s="29" t="str">
        <f>Factor3Name</f>
        <v>Fertiliser</v>
      </c>
      <c r="L6222" s="30" t="s">
        <v>38</v>
      </c>
    </row>
    <row r="6223" spans="2:12" ht="13" x14ac:dyDescent="0.3">
      <c r="B6223" s="29" t="str">
        <f>Factor1Name</f>
        <v>Weeding</v>
      </c>
      <c r="C6223" s="30" t="s">
        <v>37</v>
      </c>
      <c r="E6223" s="29" t="str">
        <f>Factor1Name</f>
        <v>Weeding</v>
      </c>
      <c r="F6223" s="30" t="s">
        <v>37</v>
      </c>
      <c r="H6223" s="29" t="str">
        <f>Factor1Name</f>
        <v>Weeding</v>
      </c>
      <c r="I6223" s="30" t="s">
        <v>37</v>
      </c>
      <c r="K6223" s="29" t="str">
        <f>Factor1Name</f>
        <v>Weeding</v>
      </c>
      <c r="L6223" s="30" t="s">
        <v>37</v>
      </c>
    </row>
    <row r="6224" spans="2:12" ht="13" x14ac:dyDescent="0.3">
      <c r="B6224" s="25" t="s">
        <v>14</v>
      </c>
      <c r="C6224" s="26">
        <v>367.4</v>
      </c>
      <c r="E6224" s="25" t="s">
        <v>14</v>
      </c>
      <c r="F6224" s="26">
        <v>686.5</v>
      </c>
      <c r="H6224" s="25" t="s">
        <v>14</v>
      </c>
      <c r="I6224" s="26">
        <v>516</v>
      </c>
      <c r="K6224" s="25" t="s">
        <v>14</v>
      </c>
      <c r="L6224" s="26">
        <v>474.8</v>
      </c>
    </row>
    <row r="6226" spans="2:12" ht="13" x14ac:dyDescent="0.3">
      <c r="B6226" s="27" t="s">
        <v>3</v>
      </c>
      <c r="C6226" s="28">
        <v>2018</v>
      </c>
      <c r="E6226" s="27" t="s">
        <v>3</v>
      </c>
      <c r="F6226" s="28">
        <v>2018</v>
      </c>
      <c r="H6226" s="27" t="s">
        <v>3</v>
      </c>
      <c r="I6226" s="28">
        <v>2018</v>
      </c>
      <c r="K6226" s="27" t="s">
        <v>3</v>
      </c>
      <c r="L6226" s="28">
        <v>2018</v>
      </c>
    </row>
    <row r="6227" spans="2:12" ht="13" x14ac:dyDescent="0.3">
      <c r="B6227" s="29" t="str">
        <f>UnitName</f>
        <v>Plot</v>
      </c>
      <c r="C6227" s="30">
        <v>6</v>
      </c>
      <c r="E6227" s="29" t="str">
        <f>UnitName</f>
        <v>Plot</v>
      </c>
      <c r="F6227" s="30">
        <v>6</v>
      </c>
      <c r="H6227" s="29" t="str">
        <f>UnitName</f>
        <v>Plot</v>
      </c>
      <c r="I6227" s="30">
        <v>6</v>
      </c>
      <c r="K6227" s="29" t="str">
        <f>UnitName</f>
        <v>Plot</v>
      </c>
      <c r="L6227" s="30">
        <v>6</v>
      </c>
    </row>
    <row r="6228" spans="2:12" ht="13" x14ac:dyDescent="0.3">
      <c r="B6228" s="29" t="str">
        <f>BlockName</f>
        <v>Name</v>
      </c>
      <c r="C6228" s="30" t="s">
        <v>56</v>
      </c>
      <c r="E6228" s="29" t="str">
        <f>BlockName</f>
        <v>Name</v>
      </c>
      <c r="F6228" s="30" t="s">
        <v>56</v>
      </c>
      <c r="H6228" s="29" t="str">
        <f>BlockName</f>
        <v>Name</v>
      </c>
      <c r="I6228" s="30" t="s">
        <v>56</v>
      </c>
      <c r="K6228" s="29" t="str">
        <f>BlockName</f>
        <v>Name</v>
      </c>
      <c r="L6228" s="30" t="s">
        <v>56</v>
      </c>
    </row>
    <row r="6229" spans="2:12" ht="13" x14ac:dyDescent="0.3">
      <c r="B6229" s="29" t="str">
        <f>Factor2Name</f>
        <v>Variety</v>
      </c>
      <c r="C6229" s="30" t="s">
        <v>46</v>
      </c>
      <c r="E6229" s="29" t="str">
        <f>Factor2Name</f>
        <v>Variety</v>
      </c>
      <c r="F6229" s="30" t="s">
        <v>46</v>
      </c>
      <c r="H6229" s="29" t="str">
        <f>Factor2Name</f>
        <v>Variety</v>
      </c>
      <c r="I6229" s="30" t="s">
        <v>46</v>
      </c>
      <c r="K6229" s="29" t="str">
        <f>Factor2Name</f>
        <v>Variety</v>
      </c>
      <c r="L6229" s="30" t="s">
        <v>46</v>
      </c>
    </row>
    <row r="6230" spans="2:12" ht="13" x14ac:dyDescent="0.3">
      <c r="B6230" s="29" t="str">
        <f>Factor3Name</f>
        <v>Fertiliser</v>
      </c>
      <c r="C6230" s="30" t="s">
        <v>38</v>
      </c>
      <c r="E6230" s="29" t="str">
        <f>Factor3Name</f>
        <v>Fertiliser</v>
      </c>
      <c r="F6230" s="30" t="s">
        <v>38</v>
      </c>
      <c r="H6230" s="29" t="str">
        <f>Factor3Name</f>
        <v>Fertiliser</v>
      </c>
      <c r="I6230" s="30" t="s">
        <v>38</v>
      </c>
      <c r="K6230" s="29" t="str">
        <f>Factor3Name</f>
        <v>Fertiliser</v>
      </c>
      <c r="L6230" s="30" t="s">
        <v>38</v>
      </c>
    </row>
    <row r="6231" spans="2:12" ht="13" x14ac:dyDescent="0.3">
      <c r="B6231" s="29" t="str">
        <f>Factor1Name</f>
        <v>Weeding</v>
      </c>
      <c r="C6231" s="30" t="s">
        <v>37</v>
      </c>
      <c r="E6231" s="29" t="str">
        <f>Factor1Name</f>
        <v>Weeding</v>
      </c>
      <c r="F6231" s="30" t="s">
        <v>37</v>
      </c>
      <c r="H6231" s="29" t="str">
        <f>Factor1Name</f>
        <v>Weeding</v>
      </c>
      <c r="I6231" s="30" t="s">
        <v>37</v>
      </c>
      <c r="K6231" s="29" t="str">
        <f>Factor1Name</f>
        <v>Weeding</v>
      </c>
      <c r="L6231" s="30" t="s">
        <v>37</v>
      </c>
    </row>
    <row r="6232" spans="2:12" ht="13" x14ac:dyDescent="0.3">
      <c r="B6232" s="25" t="s">
        <v>14</v>
      </c>
      <c r="C6232" s="26">
        <v>691</v>
      </c>
      <c r="E6232" s="25" t="s">
        <v>14</v>
      </c>
      <c r="F6232" s="26">
        <v>557</v>
      </c>
      <c r="H6232" s="25" t="s">
        <v>14</v>
      </c>
      <c r="I6232" s="26">
        <v>375.8</v>
      </c>
      <c r="K6232" s="25" t="s">
        <v>14</v>
      </c>
      <c r="L6232" s="26">
        <v>664.6</v>
      </c>
    </row>
    <row r="6234" spans="2:12" ht="13" x14ac:dyDescent="0.3">
      <c r="B6234" s="27" t="s">
        <v>3</v>
      </c>
      <c r="C6234" s="28">
        <v>2018</v>
      </c>
      <c r="E6234" s="27" t="s">
        <v>3</v>
      </c>
      <c r="F6234" s="28">
        <v>2018</v>
      </c>
      <c r="H6234" s="27" t="s">
        <v>3</v>
      </c>
      <c r="I6234" s="28">
        <v>2018</v>
      </c>
      <c r="K6234" s="27" t="s">
        <v>3</v>
      </c>
      <c r="L6234" s="28">
        <v>2018</v>
      </c>
    </row>
    <row r="6235" spans="2:12" ht="13" x14ac:dyDescent="0.3">
      <c r="B6235" s="29" t="str">
        <f>UnitName</f>
        <v>Plot</v>
      </c>
      <c r="C6235" s="30">
        <v>6</v>
      </c>
      <c r="E6235" s="29" t="str">
        <f>UnitName</f>
        <v>Plot</v>
      </c>
      <c r="F6235" s="30">
        <v>6</v>
      </c>
      <c r="H6235" s="29" t="str">
        <f>UnitName</f>
        <v>Plot</v>
      </c>
      <c r="I6235" s="30">
        <v>6</v>
      </c>
      <c r="K6235" s="29" t="str">
        <f>UnitName</f>
        <v>Plot</v>
      </c>
      <c r="L6235" s="30">
        <v>6</v>
      </c>
    </row>
    <row r="6236" spans="2:12" ht="13" x14ac:dyDescent="0.3">
      <c r="B6236" s="29" t="str">
        <f>BlockName</f>
        <v>Name</v>
      </c>
      <c r="C6236" s="30" t="s">
        <v>56</v>
      </c>
      <c r="E6236" s="29" t="str">
        <f>BlockName</f>
        <v>Name</v>
      </c>
      <c r="F6236" s="30" t="s">
        <v>56</v>
      </c>
      <c r="H6236" s="29" t="str">
        <f>BlockName</f>
        <v>Name</v>
      </c>
      <c r="I6236" s="30" t="s">
        <v>56</v>
      </c>
      <c r="K6236" s="29" t="str">
        <f>BlockName</f>
        <v>Name</v>
      </c>
      <c r="L6236" s="30" t="s">
        <v>56</v>
      </c>
    </row>
    <row r="6237" spans="2:12" ht="13" x14ac:dyDescent="0.3">
      <c r="B6237" s="29" t="str">
        <f>Factor2Name</f>
        <v>Variety</v>
      </c>
      <c r="C6237" s="30" t="s">
        <v>46</v>
      </c>
      <c r="E6237" s="29" t="str">
        <f>Factor2Name</f>
        <v>Variety</v>
      </c>
      <c r="F6237" s="30" t="s">
        <v>46</v>
      </c>
      <c r="H6237" s="29" t="str">
        <f>Factor2Name</f>
        <v>Variety</v>
      </c>
      <c r="I6237" s="30" t="s">
        <v>46</v>
      </c>
      <c r="K6237" s="29" t="str">
        <f>Factor2Name</f>
        <v>Variety</v>
      </c>
      <c r="L6237" s="30" t="s">
        <v>46</v>
      </c>
    </row>
    <row r="6238" spans="2:12" ht="13" x14ac:dyDescent="0.3">
      <c r="B6238" s="29" t="str">
        <f>Factor3Name</f>
        <v>Fertiliser</v>
      </c>
      <c r="C6238" s="30" t="s">
        <v>38</v>
      </c>
      <c r="E6238" s="29" t="str">
        <f>Factor3Name</f>
        <v>Fertiliser</v>
      </c>
      <c r="F6238" s="30" t="s">
        <v>38</v>
      </c>
      <c r="H6238" s="29" t="str">
        <f>Factor3Name</f>
        <v>Fertiliser</v>
      </c>
      <c r="I6238" s="30" t="s">
        <v>38</v>
      </c>
      <c r="K6238" s="29" t="str">
        <f>Factor3Name</f>
        <v>Fertiliser</v>
      </c>
      <c r="L6238" s="30" t="s">
        <v>38</v>
      </c>
    </row>
    <row r="6239" spans="2:12" ht="13" x14ac:dyDescent="0.3">
      <c r="B6239" s="29" t="str">
        <f>Factor1Name</f>
        <v>Weeding</v>
      </c>
      <c r="C6239" s="30" t="s">
        <v>37</v>
      </c>
      <c r="E6239" s="29" t="str">
        <f>Factor1Name</f>
        <v>Weeding</v>
      </c>
      <c r="F6239" s="30" t="s">
        <v>37</v>
      </c>
      <c r="H6239" s="29" t="str">
        <f>Factor1Name</f>
        <v>Weeding</v>
      </c>
      <c r="I6239" s="30" t="s">
        <v>37</v>
      </c>
      <c r="K6239" s="29" t="str">
        <f>Factor1Name</f>
        <v>Weeding</v>
      </c>
      <c r="L6239" s="30" t="s">
        <v>37</v>
      </c>
    </row>
    <row r="6240" spans="2:12" ht="13" x14ac:dyDescent="0.3">
      <c r="B6240" s="25" t="s">
        <v>14</v>
      </c>
      <c r="C6240" s="26">
        <v>761.8</v>
      </c>
      <c r="E6240" s="25" t="s">
        <v>14</v>
      </c>
      <c r="F6240" s="26">
        <v>466.7</v>
      </c>
      <c r="H6240" s="25" t="s">
        <v>14</v>
      </c>
      <c r="I6240" s="26">
        <v>614.5</v>
      </c>
      <c r="K6240" s="25" t="s">
        <v>14</v>
      </c>
      <c r="L6240" s="26">
        <v>727.7</v>
      </c>
    </row>
    <row r="6242" spans="2:12" ht="13" x14ac:dyDescent="0.3">
      <c r="B6242" s="27" t="s">
        <v>3</v>
      </c>
      <c r="C6242" s="28">
        <v>2018</v>
      </c>
      <c r="E6242" s="27" t="s">
        <v>3</v>
      </c>
      <c r="F6242" s="28">
        <v>2018</v>
      </c>
      <c r="H6242" s="27" t="s">
        <v>3</v>
      </c>
      <c r="I6242" s="28">
        <v>2018</v>
      </c>
      <c r="K6242" s="27" t="s">
        <v>3</v>
      </c>
      <c r="L6242" s="28">
        <v>2018</v>
      </c>
    </row>
    <row r="6243" spans="2:12" ht="13" x14ac:dyDescent="0.3">
      <c r="B6243" s="29" t="str">
        <f>UnitName</f>
        <v>Plot</v>
      </c>
      <c r="C6243" s="30">
        <v>1</v>
      </c>
      <c r="E6243" s="29" t="str">
        <f>UnitName</f>
        <v>Plot</v>
      </c>
      <c r="F6243" s="30">
        <v>1</v>
      </c>
      <c r="H6243" s="29" t="str">
        <f>UnitName</f>
        <v>Plot</v>
      </c>
      <c r="I6243" s="30">
        <v>1</v>
      </c>
      <c r="K6243" s="29" t="str">
        <f>UnitName</f>
        <v>Plot</v>
      </c>
      <c r="L6243" s="30">
        <v>1</v>
      </c>
    </row>
    <row r="6244" spans="2:12" ht="13" x14ac:dyDescent="0.3">
      <c r="B6244" s="29" t="str">
        <f>BlockName</f>
        <v>Name</v>
      </c>
      <c r="C6244" s="30" t="s">
        <v>56</v>
      </c>
      <c r="E6244" s="29" t="str">
        <f>BlockName</f>
        <v>Name</v>
      </c>
      <c r="F6244" s="30" t="s">
        <v>56</v>
      </c>
      <c r="H6244" s="29" t="str">
        <f>BlockName</f>
        <v>Name</v>
      </c>
      <c r="I6244" s="30" t="s">
        <v>56</v>
      </c>
      <c r="K6244" s="29" t="str">
        <f>BlockName</f>
        <v>Name</v>
      </c>
      <c r="L6244" s="30" t="s">
        <v>56</v>
      </c>
    </row>
    <row r="6245" spans="2:12" ht="13" x14ac:dyDescent="0.3">
      <c r="B6245" s="29" t="str">
        <f>Factor2Name</f>
        <v>Variety</v>
      </c>
      <c r="C6245" s="30" t="s">
        <v>2</v>
      </c>
      <c r="E6245" s="29" t="str">
        <f>Factor2Name</f>
        <v>Variety</v>
      </c>
      <c r="F6245" s="30" t="s">
        <v>2</v>
      </c>
      <c r="H6245" s="29" t="str">
        <f>Factor2Name</f>
        <v>Variety</v>
      </c>
      <c r="I6245" s="30" t="s">
        <v>2</v>
      </c>
      <c r="K6245" s="29" t="str">
        <f>Factor2Name</f>
        <v>Variety</v>
      </c>
      <c r="L6245" s="30" t="s">
        <v>2</v>
      </c>
    </row>
    <row r="6246" spans="2:12" ht="13" x14ac:dyDescent="0.3">
      <c r="B6246" s="29" t="str">
        <f>Factor3Name</f>
        <v>Fertiliser</v>
      </c>
      <c r="C6246" s="30" t="s">
        <v>45</v>
      </c>
      <c r="E6246" s="29" t="str">
        <f>Factor3Name</f>
        <v>Fertiliser</v>
      </c>
      <c r="F6246" s="30" t="s">
        <v>45</v>
      </c>
      <c r="H6246" s="29" t="str">
        <f>Factor3Name</f>
        <v>Fertiliser</v>
      </c>
      <c r="I6246" s="30" t="s">
        <v>45</v>
      </c>
      <c r="K6246" s="29" t="str">
        <f>Factor3Name</f>
        <v>Fertiliser</v>
      </c>
      <c r="L6246" s="30" t="s">
        <v>45</v>
      </c>
    </row>
    <row r="6247" spans="2:12" ht="13" x14ac:dyDescent="0.3">
      <c r="B6247" s="29" t="str">
        <f>Factor1Name</f>
        <v>Weeding</v>
      </c>
      <c r="C6247" s="30" t="s">
        <v>37</v>
      </c>
      <c r="E6247" s="29" t="str">
        <f>Factor1Name</f>
        <v>Weeding</v>
      </c>
      <c r="F6247" s="30" t="s">
        <v>37</v>
      </c>
      <c r="H6247" s="29" t="str">
        <f>Factor1Name</f>
        <v>Weeding</v>
      </c>
      <c r="I6247" s="30" t="s">
        <v>37</v>
      </c>
      <c r="K6247" s="29" t="str">
        <f>Factor1Name</f>
        <v>Weeding</v>
      </c>
      <c r="L6247" s="30" t="s">
        <v>37</v>
      </c>
    </row>
    <row r="6248" spans="2:12" ht="13" x14ac:dyDescent="0.3">
      <c r="B6248" s="25" t="s">
        <v>14</v>
      </c>
      <c r="C6248" s="26">
        <v>558.70000000000005</v>
      </c>
      <c r="E6248" s="25" t="s">
        <v>14</v>
      </c>
      <c r="F6248" s="26">
        <v>615.4</v>
      </c>
      <c r="H6248" s="25" t="s">
        <v>14</v>
      </c>
      <c r="I6248" s="26">
        <v>588.5</v>
      </c>
      <c r="K6248" s="25" t="s">
        <v>14</v>
      </c>
      <c r="L6248" s="26">
        <v>609.70000000000005</v>
      </c>
    </row>
    <row r="6250" spans="2:12" ht="13" x14ac:dyDescent="0.3">
      <c r="B6250" s="27" t="s">
        <v>3</v>
      </c>
      <c r="C6250" s="28">
        <v>2018</v>
      </c>
      <c r="E6250" s="27" t="s">
        <v>3</v>
      </c>
      <c r="F6250" s="28">
        <v>2018</v>
      </c>
      <c r="H6250" s="27" t="s">
        <v>3</v>
      </c>
      <c r="I6250" s="28">
        <v>2018</v>
      </c>
      <c r="K6250" s="27" t="s">
        <v>3</v>
      </c>
      <c r="L6250" s="28">
        <v>2018</v>
      </c>
    </row>
    <row r="6251" spans="2:12" ht="13" x14ac:dyDescent="0.3">
      <c r="B6251" s="29" t="str">
        <f>UnitName</f>
        <v>Plot</v>
      </c>
      <c r="C6251" s="30">
        <v>1</v>
      </c>
      <c r="E6251" s="29" t="str">
        <f>UnitName</f>
        <v>Plot</v>
      </c>
      <c r="F6251" s="30">
        <v>1</v>
      </c>
      <c r="H6251" s="29" t="str">
        <f>UnitName</f>
        <v>Plot</v>
      </c>
      <c r="I6251" s="30">
        <v>1</v>
      </c>
      <c r="K6251" s="29" t="str">
        <f>UnitName</f>
        <v>Plot</v>
      </c>
      <c r="L6251" s="30">
        <v>1</v>
      </c>
    </row>
    <row r="6252" spans="2:12" ht="13" x14ac:dyDescent="0.3">
      <c r="B6252" s="29" t="str">
        <f>BlockName</f>
        <v>Name</v>
      </c>
      <c r="C6252" s="30" t="s">
        <v>56</v>
      </c>
      <c r="E6252" s="29" t="str">
        <f>BlockName</f>
        <v>Name</v>
      </c>
      <c r="F6252" s="30" t="s">
        <v>56</v>
      </c>
      <c r="H6252" s="29" t="str">
        <f>BlockName</f>
        <v>Name</v>
      </c>
      <c r="I6252" s="30" t="s">
        <v>56</v>
      </c>
      <c r="K6252" s="29" t="str">
        <f>BlockName</f>
        <v>Name</v>
      </c>
      <c r="L6252" s="30" t="s">
        <v>56</v>
      </c>
    </row>
    <row r="6253" spans="2:12" ht="13" x14ac:dyDescent="0.3">
      <c r="B6253" s="29" t="str">
        <f>Factor2Name</f>
        <v>Variety</v>
      </c>
      <c r="C6253" s="30" t="s">
        <v>2</v>
      </c>
      <c r="E6253" s="29" t="str">
        <f>Factor2Name</f>
        <v>Variety</v>
      </c>
      <c r="F6253" s="30" t="s">
        <v>2</v>
      </c>
      <c r="H6253" s="29" t="str">
        <f>Factor2Name</f>
        <v>Variety</v>
      </c>
      <c r="I6253" s="30" t="s">
        <v>2</v>
      </c>
      <c r="K6253" s="29" t="str">
        <f>Factor2Name</f>
        <v>Variety</v>
      </c>
      <c r="L6253" s="30" t="s">
        <v>2</v>
      </c>
    </row>
    <row r="6254" spans="2:12" ht="13" x14ac:dyDescent="0.3">
      <c r="B6254" s="29" t="str">
        <f>Factor3Name</f>
        <v>Fertiliser</v>
      </c>
      <c r="C6254" s="30" t="s">
        <v>45</v>
      </c>
      <c r="E6254" s="29" t="str">
        <f>Factor3Name</f>
        <v>Fertiliser</v>
      </c>
      <c r="F6254" s="30" t="s">
        <v>45</v>
      </c>
      <c r="H6254" s="29" t="str">
        <f>Factor3Name</f>
        <v>Fertiliser</v>
      </c>
      <c r="I6254" s="30" t="s">
        <v>45</v>
      </c>
      <c r="K6254" s="29" t="str">
        <f>Factor3Name</f>
        <v>Fertiliser</v>
      </c>
      <c r="L6254" s="30" t="s">
        <v>45</v>
      </c>
    </row>
    <row r="6255" spans="2:12" ht="13" x14ac:dyDescent="0.3">
      <c r="B6255" s="29" t="str">
        <f>Factor1Name</f>
        <v>Weeding</v>
      </c>
      <c r="C6255" s="30" t="s">
        <v>37</v>
      </c>
      <c r="E6255" s="29" t="str">
        <f>Factor1Name</f>
        <v>Weeding</v>
      </c>
      <c r="F6255" s="30" t="s">
        <v>37</v>
      </c>
      <c r="H6255" s="29" t="str">
        <f>Factor1Name</f>
        <v>Weeding</v>
      </c>
      <c r="I6255" s="30" t="s">
        <v>37</v>
      </c>
      <c r="K6255" s="29" t="str">
        <f>Factor1Name</f>
        <v>Weeding</v>
      </c>
      <c r="L6255" s="30" t="s">
        <v>37</v>
      </c>
    </row>
    <row r="6256" spans="2:12" ht="13" x14ac:dyDescent="0.3">
      <c r="B6256" s="25" t="s">
        <v>14</v>
      </c>
      <c r="C6256" s="26">
        <v>647.6</v>
      </c>
      <c r="E6256" s="25" t="s">
        <v>14</v>
      </c>
      <c r="F6256" s="26">
        <v>863.8</v>
      </c>
      <c r="H6256" s="25" t="s">
        <v>14</v>
      </c>
      <c r="I6256" s="26">
        <v>362.2</v>
      </c>
      <c r="K6256" s="25" t="s">
        <v>14</v>
      </c>
      <c r="L6256" s="26">
        <v>613.29999999999995</v>
      </c>
    </row>
    <row r="6258" spans="2:12" ht="13" x14ac:dyDescent="0.3">
      <c r="B6258" s="27" t="s">
        <v>3</v>
      </c>
      <c r="C6258" s="28">
        <v>2018</v>
      </c>
      <c r="E6258" s="27" t="s">
        <v>3</v>
      </c>
      <c r="F6258" s="28">
        <v>2018</v>
      </c>
      <c r="H6258" s="27" t="s">
        <v>3</v>
      </c>
      <c r="I6258" s="28">
        <v>2018</v>
      </c>
      <c r="K6258" s="27" t="s">
        <v>3</v>
      </c>
      <c r="L6258" s="28">
        <v>2018</v>
      </c>
    </row>
    <row r="6259" spans="2:12" ht="13" x14ac:dyDescent="0.3">
      <c r="B6259" s="29" t="str">
        <f>UnitName</f>
        <v>Plot</v>
      </c>
      <c r="C6259" s="30">
        <v>1</v>
      </c>
      <c r="E6259" s="29" t="str">
        <f>UnitName</f>
        <v>Plot</v>
      </c>
      <c r="F6259" s="30">
        <v>1</v>
      </c>
      <c r="H6259" s="29" t="str">
        <f>UnitName</f>
        <v>Plot</v>
      </c>
      <c r="I6259" s="30">
        <v>1</v>
      </c>
      <c r="K6259" s="29" t="str">
        <f>UnitName</f>
        <v>Plot</v>
      </c>
      <c r="L6259" s="30">
        <v>1</v>
      </c>
    </row>
    <row r="6260" spans="2:12" ht="13" x14ac:dyDescent="0.3">
      <c r="B6260" s="29" t="str">
        <f>BlockName</f>
        <v>Name</v>
      </c>
      <c r="C6260" s="30" t="s">
        <v>56</v>
      </c>
      <c r="E6260" s="29" t="str">
        <f>BlockName</f>
        <v>Name</v>
      </c>
      <c r="F6260" s="30" t="s">
        <v>56</v>
      </c>
      <c r="H6260" s="29" t="str">
        <f>BlockName</f>
        <v>Name</v>
      </c>
      <c r="I6260" s="30" t="s">
        <v>56</v>
      </c>
      <c r="K6260" s="29" t="str">
        <f>BlockName</f>
        <v>Name</v>
      </c>
      <c r="L6260" s="30" t="s">
        <v>56</v>
      </c>
    </row>
    <row r="6261" spans="2:12" ht="13" x14ac:dyDescent="0.3">
      <c r="B6261" s="29" t="str">
        <f>Factor2Name</f>
        <v>Variety</v>
      </c>
      <c r="C6261" s="30" t="s">
        <v>2</v>
      </c>
      <c r="E6261" s="29" t="str">
        <f>Factor2Name</f>
        <v>Variety</v>
      </c>
      <c r="F6261" s="30" t="s">
        <v>2</v>
      </c>
      <c r="H6261" s="29" t="str">
        <f>Factor2Name</f>
        <v>Variety</v>
      </c>
      <c r="I6261" s="30" t="s">
        <v>2</v>
      </c>
      <c r="K6261" s="29" t="str">
        <f>Factor2Name</f>
        <v>Variety</v>
      </c>
      <c r="L6261" s="30" t="s">
        <v>2</v>
      </c>
    </row>
    <row r="6262" spans="2:12" ht="13" x14ac:dyDescent="0.3">
      <c r="B6262" s="29" t="str">
        <f>Factor3Name</f>
        <v>Fertiliser</v>
      </c>
      <c r="C6262" s="30" t="s">
        <v>45</v>
      </c>
      <c r="E6262" s="29" t="str">
        <f>Factor3Name</f>
        <v>Fertiliser</v>
      </c>
      <c r="F6262" s="30" t="s">
        <v>45</v>
      </c>
      <c r="H6262" s="29" t="str">
        <f>Factor3Name</f>
        <v>Fertiliser</v>
      </c>
      <c r="I6262" s="30" t="s">
        <v>45</v>
      </c>
      <c r="K6262" s="29" t="str">
        <f>Factor3Name</f>
        <v>Fertiliser</v>
      </c>
      <c r="L6262" s="30" t="s">
        <v>45</v>
      </c>
    </row>
    <row r="6263" spans="2:12" ht="13" x14ac:dyDescent="0.3">
      <c r="B6263" s="29" t="str">
        <f>Factor1Name</f>
        <v>Weeding</v>
      </c>
      <c r="C6263" s="30" t="s">
        <v>37</v>
      </c>
      <c r="E6263" s="29" t="str">
        <f>Factor1Name</f>
        <v>Weeding</v>
      </c>
      <c r="F6263" s="30" t="s">
        <v>37</v>
      </c>
      <c r="H6263" s="29" t="str">
        <f>Factor1Name</f>
        <v>Weeding</v>
      </c>
      <c r="I6263" s="30" t="s">
        <v>37</v>
      </c>
      <c r="K6263" s="29" t="str">
        <f>Factor1Name</f>
        <v>Weeding</v>
      </c>
      <c r="L6263" s="30" t="s">
        <v>37</v>
      </c>
    </row>
    <row r="6264" spans="2:12" ht="13" x14ac:dyDescent="0.3">
      <c r="B6264" s="25" t="s">
        <v>14</v>
      </c>
      <c r="C6264" s="26">
        <v>708</v>
      </c>
      <c r="E6264" s="25" t="s">
        <v>14</v>
      </c>
      <c r="F6264" s="26">
        <v>442.6</v>
      </c>
      <c r="H6264" s="25" t="s">
        <v>14</v>
      </c>
      <c r="I6264" s="26">
        <v>545.79999999999995</v>
      </c>
      <c r="K6264" s="25" t="s">
        <v>14</v>
      </c>
      <c r="L6264" s="26">
        <v>608.70000000000005</v>
      </c>
    </row>
    <row r="6266" spans="2:12" ht="13" x14ac:dyDescent="0.3">
      <c r="B6266" s="27" t="s">
        <v>3</v>
      </c>
      <c r="C6266" s="28">
        <v>2018</v>
      </c>
      <c r="E6266" s="27" t="s">
        <v>3</v>
      </c>
      <c r="F6266" s="28">
        <v>2018</v>
      </c>
      <c r="H6266" s="27" t="s">
        <v>3</v>
      </c>
      <c r="I6266" s="28">
        <v>2018</v>
      </c>
      <c r="K6266" s="27" t="s">
        <v>3</v>
      </c>
      <c r="L6266" s="28">
        <v>2018</v>
      </c>
    </row>
    <row r="6267" spans="2:12" ht="13" x14ac:dyDescent="0.3">
      <c r="B6267" s="29" t="str">
        <f>UnitName</f>
        <v>Plot</v>
      </c>
      <c r="C6267" s="30">
        <v>1</v>
      </c>
      <c r="E6267" s="29" t="str">
        <f>UnitName</f>
        <v>Plot</v>
      </c>
      <c r="F6267" s="30">
        <v>1</v>
      </c>
      <c r="H6267" s="29" t="str">
        <f>UnitName</f>
        <v>Plot</v>
      </c>
      <c r="I6267" s="30">
        <v>1</v>
      </c>
      <c r="K6267" s="29" t="str">
        <f>UnitName</f>
        <v>Plot</v>
      </c>
      <c r="L6267" s="30">
        <v>1</v>
      </c>
    </row>
    <row r="6268" spans="2:12" ht="13" x14ac:dyDescent="0.3">
      <c r="B6268" s="29" t="str">
        <f>BlockName</f>
        <v>Name</v>
      </c>
      <c r="C6268" s="30" t="s">
        <v>56</v>
      </c>
      <c r="E6268" s="29" t="str">
        <f>BlockName</f>
        <v>Name</v>
      </c>
      <c r="F6268" s="30" t="s">
        <v>56</v>
      </c>
      <c r="H6268" s="29" t="str">
        <f>BlockName</f>
        <v>Name</v>
      </c>
      <c r="I6268" s="30" t="s">
        <v>56</v>
      </c>
      <c r="K6268" s="29" t="str">
        <f>BlockName</f>
        <v>Name</v>
      </c>
      <c r="L6268" s="30" t="s">
        <v>56</v>
      </c>
    </row>
    <row r="6269" spans="2:12" ht="13" x14ac:dyDescent="0.3">
      <c r="B6269" s="29" t="str">
        <f>Factor2Name</f>
        <v>Variety</v>
      </c>
      <c r="C6269" s="30" t="s">
        <v>2</v>
      </c>
      <c r="E6269" s="29" t="str">
        <f>Factor2Name</f>
        <v>Variety</v>
      </c>
      <c r="F6269" s="30" t="s">
        <v>2</v>
      </c>
      <c r="H6269" s="29" t="str">
        <f>Factor2Name</f>
        <v>Variety</v>
      </c>
      <c r="I6269" s="30" t="s">
        <v>2</v>
      </c>
      <c r="K6269" s="29" t="str">
        <f>Factor2Name</f>
        <v>Variety</v>
      </c>
      <c r="L6269" s="30" t="s">
        <v>2</v>
      </c>
    </row>
    <row r="6270" spans="2:12" ht="13" x14ac:dyDescent="0.3">
      <c r="B6270" s="29" t="str">
        <f>Factor3Name</f>
        <v>Fertiliser</v>
      </c>
      <c r="C6270" s="30" t="s">
        <v>45</v>
      </c>
      <c r="E6270" s="29" t="str">
        <f>Factor3Name</f>
        <v>Fertiliser</v>
      </c>
      <c r="F6270" s="30" t="s">
        <v>45</v>
      </c>
      <c r="H6270" s="29" t="str">
        <f>Factor3Name</f>
        <v>Fertiliser</v>
      </c>
      <c r="I6270" s="30" t="s">
        <v>45</v>
      </c>
      <c r="K6270" s="29" t="str">
        <f>Factor3Name</f>
        <v>Fertiliser</v>
      </c>
      <c r="L6270" s="30" t="s">
        <v>45</v>
      </c>
    </row>
    <row r="6271" spans="2:12" ht="13" x14ac:dyDescent="0.3">
      <c r="B6271" s="29" t="str">
        <f>Factor1Name</f>
        <v>Weeding</v>
      </c>
      <c r="C6271" s="30" t="s">
        <v>37</v>
      </c>
      <c r="E6271" s="29" t="str">
        <f>Factor1Name</f>
        <v>Weeding</v>
      </c>
      <c r="F6271" s="30" t="s">
        <v>37</v>
      </c>
      <c r="H6271" s="29" t="str">
        <f>Factor1Name</f>
        <v>Weeding</v>
      </c>
      <c r="I6271" s="30" t="s">
        <v>37</v>
      </c>
      <c r="K6271" s="29" t="str">
        <f>Factor1Name</f>
        <v>Weeding</v>
      </c>
      <c r="L6271" s="30" t="s">
        <v>37</v>
      </c>
    </row>
    <row r="6272" spans="2:12" ht="13" x14ac:dyDescent="0.3">
      <c r="B6272" s="25" t="s">
        <v>14</v>
      </c>
      <c r="C6272" s="26">
        <v>639.4</v>
      </c>
      <c r="E6272" s="25" t="s">
        <v>14</v>
      </c>
      <c r="F6272" s="26">
        <v>656</v>
      </c>
      <c r="H6272" s="25" t="s">
        <v>14</v>
      </c>
      <c r="I6272" s="26">
        <v>594.4</v>
      </c>
      <c r="K6272" s="25" t="s">
        <v>14</v>
      </c>
      <c r="L6272" s="26">
        <v>681.7</v>
      </c>
    </row>
    <row r="6274" spans="2:12" ht="13" x14ac:dyDescent="0.3">
      <c r="B6274" s="27" t="s">
        <v>3</v>
      </c>
      <c r="C6274" s="28">
        <v>2018</v>
      </c>
      <c r="E6274" s="27" t="s">
        <v>3</v>
      </c>
      <c r="F6274" s="28">
        <v>2018</v>
      </c>
      <c r="H6274" s="27" t="s">
        <v>3</v>
      </c>
      <c r="I6274" s="28">
        <v>2018</v>
      </c>
      <c r="K6274" s="27" t="s">
        <v>3</v>
      </c>
      <c r="L6274" s="28">
        <v>2018</v>
      </c>
    </row>
    <row r="6275" spans="2:12" ht="13" x14ac:dyDescent="0.3">
      <c r="B6275" s="29" t="str">
        <f>UnitName</f>
        <v>Plot</v>
      </c>
      <c r="C6275" s="30">
        <v>1</v>
      </c>
      <c r="E6275" s="29" t="str">
        <f>UnitName</f>
        <v>Plot</v>
      </c>
      <c r="F6275" s="30">
        <v>1</v>
      </c>
      <c r="H6275" s="29" t="str">
        <f>UnitName</f>
        <v>Plot</v>
      </c>
      <c r="I6275" s="30">
        <v>1</v>
      </c>
      <c r="K6275" s="29" t="str">
        <f>UnitName</f>
        <v>Plot</v>
      </c>
      <c r="L6275" s="30">
        <v>1</v>
      </c>
    </row>
    <row r="6276" spans="2:12" ht="13" x14ac:dyDescent="0.3">
      <c r="B6276" s="29" t="str">
        <f>BlockName</f>
        <v>Name</v>
      </c>
      <c r="C6276" s="30" t="s">
        <v>56</v>
      </c>
      <c r="E6276" s="29" t="str">
        <f>BlockName</f>
        <v>Name</v>
      </c>
      <c r="F6276" s="30" t="s">
        <v>56</v>
      </c>
      <c r="H6276" s="29" t="str">
        <f>BlockName</f>
        <v>Name</v>
      </c>
      <c r="I6276" s="30" t="s">
        <v>56</v>
      </c>
      <c r="K6276" s="29" t="str">
        <f>BlockName</f>
        <v>Name</v>
      </c>
      <c r="L6276" s="30" t="s">
        <v>56</v>
      </c>
    </row>
    <row r="6277" spans="2:12" ht="13" x14ac:dyDescent="0.3">
      <c r="B6277" s="29" t="str">
        <f>Factor2Name</f>
        <v>Variety</v>
      </c>
      <c r="C6277" s="30" t="s">
        <v>2</v>
      </c>
      <c r="E6277" s="29" t="str">
        <f>Factor2Name</f>
        <v>Variety</v>
      </c>
      <c r="F6277" s="30" t="s">
        <v>2</v>
      </c>
      <c r="H6277" s="29" t="str">
        <f>Factor2Name</f>
        <v>Variety</v>
      </c>
      <c r="I6277" s="30" t="s">
        <v>2</v>
      </c>
      <c r="K6277" s="29" t="str">
        <f>Factor2Name</f>
        <v>Variety</v>
      </c>
      <c r="L6277" s="30" t="s">
        <v>2</v>
      </c>
    </row>
    <row r="6278" spans="2:12" ht="13" x14ac:dyDescent="0.3">
      <c r="B6278" s="29" t="str">
        <f>Factor3Name</f>
        <v>Fertiliser</v>
      </c>
      <c r="C6278" s="30" t="s">
        <v>45</v>
      </c>
      <c r="E6278" s="29" t="str">
        <f>Factor3Name</f>
        <v>Fertiliser</v>
      </c>
      <c r="F6278" s="30" t="s">
        <v>45</v>
      </c>
      <c r="H6278" s="29" t="str">
        <f>Factor3Name</f>
        <v>Fertiliser</v>
      </c>
      <c r="I6278" s="30" t="s">
        <v>45</v>
      </c>
      <c r="K6278" s="29" t="str">
        <f>Factor3Name</f>
        <v>Fertiliser</v>
      </c>
      <c r="L6278" s="30" t="s">
        <v>45</v>
      </c>
    </row>
    <row r="6279" spans="2:12" ht="13" x14ac:dyDescent="0.3">
      <c r="B6279" s="29" t="str">
        <f>Factor1Name</f>
        <v>Weeding</v>
      </c>
      <c r="C6279" s="30" t="s">
        <v>37</v>
      </c>
      <c r="E6279" s="29" t="str">
        <f>Factor1Name</f>
        <v>Weeding</v>
      </c>
      <c r="F6279" s="30" t="s">
        <v>37</v>
      </c>
      <c r="H6279" s="29" t="str">
        <f>Factor1Name</f>
        <v>Weeding</v>
      </c>
      <c r="I6279" s="30" t="s">
        <v>37</v>
      </c>
      <c r="K6279" s="29" t="str">
        <f>Factor1Name</f>
        <v>Weeding</v>
      </c>
      <c r="L6279" s="30" t="s">
        <v>37</v>
      </c>
    </row>
    <row r="6280" spans="2:12" ht="13" x14ac:dyDescent="0.3">
      <c r="B6280" s="25" t="s">
        <v>14</v>
      </c>
      <c r="C6280" s="26">
        <v>651.9</v>
      </c>
      <c r="E6280" s="25" t="s">
        <v>14</v>
      </c>
      <c r="F6280" s="26">
        <v>565.79999999999995</v>
      </c>
      <c r="H6280" s="25" t="s">
        <v>14</v>
      </c>
      <c r="I6280" s="26">
        <v>574.79999999999995</v>
      </c>
      <c r="K6280" s="25" t="s">
        <v>14</v>
      </c>
      <c r="L6280" s="26">
        <v>630.29999999999995</v>
      </c>
    </row>
    <row r="6282" spans="2:12" ht="13" x14ac:dyDescent="0.3">
      <c r="B6282" s="27" t="s">
        <v>3</v>
      </c>
      <c r="C6282" s="28">
        <v>2018</v>
      </c>
      <c r="E6282" s="27" t="s">
        <v>3</v>
      </c>
      <c r="F6282" s="28">
        <v>2018</v>
      </c>
      <c r="H6282" s="27" t="s">
        <v>3</v>
      </c>
      <c r="I6282" s="28">
        <v>2018</v>
      </c>
      <c r="K6282" s="27" t="s">
        <v>3</v>
      </c>
      <c r="L6282" s="28">
        <v>2018</v>
      </c>
    </row>
    <row r="6283" spans="2:12" ht="13" x14ac:dyDescent="0.3">
      <c r="B6283" s="29" t="str">
        <f>UnitName</f>
        <v>Plot</v>
      </c>
      <c r="C6283" s="30">
        <v>2</v>
      </c>
      <c r="E6283" s="29" t="str">
        <f>UnitName</f>
        <v>Plot</v>
      </c>
      <c r="F6283" s="30">
        <v>2</v>
      </c>
      <c r="H6283" s="29" t="str">
        <f>UnitName</f>
        <v>Plot</v>
      </c>
      <c r="I6283" s="30">
        <v>2</v>
      </c>
      <c r="K6283" s="29" t="str">
        <f>UnitName</f>
        <v>Plot</v>
      </c>
      <c r="L6283" s="30">
        <v>2</v>
      </c>
    </row>
    <row r="6284" spans="2:12" ht="13" x14ac:dyDescent="0.3">
      <c r="B6284" s="29" t="str">
        <f>BlockName</f>
        <v>Name</v>
      </c>
      <c r="C6284" s="30" t="s">
        <v>56</v>
      </c>
      <c r="E6284" s="29" t="str">
        <f>BlockName</f>
        <v>Name</v>
      </c>
      <c r="F6284" s="30" t="s">
        <v>56</v>
      </c>
      <c r="H6284" s="29" t="str">
        <f>BlockName</f>
        <v>Name</v>
      </c>
      <c r="I6284" s="30" t="s">
        <v>56</v>
      </c>
      <c r="K6284" s="29" t="str">
        <f>BlockName</f>
        <v>Name</v>
      </c>
      <c r="L6284" s="30" t="s">
        <v>56</v>
      </c>
    </row>
    <row r="6285" spans="2:12" ht="13" x14ac:dyDescent="0.3">
      <c r="B6285" s="29" t="str">
        <f>Factor2Name</f>
        <v>Variety</v>
      </c>
      <c r="C6285" s="30" t="s">
        <v>2</v>
      </c>
      <c r="E6285" s="29" t="str">
        <f>Factor2Name</f>
        <v>Variety</v>
      </c>
      <c r="F6285" s="30" t="s">
        <v>2</v>
      </c>
      <c r="H6285" s="29" t="str">
        <f>Factor2Name</f>
        <v>Variety</v>
      </c>
      <c r="I6285" s="30" t="s">
        <v>2</v>
      </c>
      <c r="K6285" s="29" t="str">
        <f>Factor2Name</f>
        <v>Variety</v>
      </c>
      <c r="L6285" s="30" t="s">
        <v>2</v>
      </c>
    </row>
    <row r="6286" spans="2:12" ht="13" x14ac:dyDescent="0.3">
      <c r="B6286" s="29" t="str">
        <f>Factor3Name</f>
        <v>Fertiliser</v>
      </c>
      <c r="C6286" s="30" t="s">
        <v>45</v>
      </c>
      <c r="E6286" s="29" t="str">
        <f>Factor3Name</f>
        <v>Fertiliser</v>
      </c>
      <c r="F6286" s="30" t="s">
        <v>45</v>
      </c>
      <c r="H6286" s="29" t="str">
        <f>Factor3Name</f>
        <v>Fertiliser</v>
      </c>
      <c r="I6286" s="30" t="s">
        <v>45</v>
      </c>
      <c r="K6286" s="29" t="str">
        <f>Factor3Name</f>
        <v>Fertiliser</v>
      </c>
      <c r="L6286" s="30" t="s">
        <v>45</v>
      </c>
    </row>
    <row r="6287" spans="2:12" ht="13" x14ac:dyDescent="0.3">
      <c r="B6287" s="29" t="str">
        <f>Factor1Name</f>
        <v>Weeding</v>
      </c>
      <c r="C6287" s="30" t="s">
        <v>37</v>
      </c>
      <c r="E6287" s="29" t="str">
        <f>Factor1Name</f>
        <v>Weeding</v>
      </c>
      <c r="F6287" s="30" t="s">
        <v>37</v>
      </c>
      <c r="H6287" s="29" t="str">
        <f>Factor1Name</f>
        <v>Weeding</v>
      </c>
      <c r="I6287" s="30" t="s">
        <v>37</v>
      </c>
      <c r="K6287" s="29" t="str">
        <f>Factor1Name</f>
        <v>Weeding</v>
      </c>
      <c r="L6287" s="30" t="s">
        <v>37</v>
      </c>
    </row>
    <row r="6288" spans="2:12" ht="13" x14ac:dyDescent="0.3">
      <c r="B6288" s="25" t="s">
        <v>14</v>
      </c>
      <c r="C6288" s="26">
        <v>648.20000000000005</v>
      </c>
      <c r="E6288" s="25" t="s">
        <v>14</v>
      </c>
      <c r="F6288" s="26">
        <v>535.70000000000005</v>
      </c>
      <c r="H6288" s="25" t="s">
        <v>14</v>
      </c>
      <c r="I6288" s="26">
        <v>575.79999999999995</v>
      </c>
      <c r="K6288" s="25" t="s">
        <v>14</v>
      </c>
      <c r="L6288" s="26">
        <v>684.3</v>
      </c>
    </row>
    <row r="6290" spans="2:12" ht="13" x14ac:dyDescent="0.3">
      <c r="B6290" s="27" t="s">
        <v>3</v>
      </c>
      <c r="C6290" s="28">
        <v>2018</v>
      </c>
      <c r="E6290" s="27" t="s">
        <v>3</v>
      </c>
      <c r="F6290" s="28">
        <v>2018</v>
      </c>
      <c r="H6290" s="27" t="s">
        <v>3</v>
      </c>
      <c r="I6290" s="28">
        <v>2018</v>
      </c>
      <c r="K6290" s="27" t="s">
        <v>3</v>
      </c>
      <c r="L6290" s="28">
        <v>2018</v>
      </c>
    </row>
    <row r="6291" spans="2:12" ht="13" x14ac:dyDescent="0.3">
      <c r="B6291" s="29" t="str">
        <f>UnitName</f>
        <v>Plot</v>
      </c>
      <c r="C6291" s="30">
        <v>2</v>
      </c>
      <c r="E6291" s="29" t="str">
        <f>UnitName</f>
        <v>Plot</v>
      </c>
      <c r="F6291" s="30">
        <v>2</v>
      </c>
      <c r="H6291" s="29" t="str">
        <f>UnitName</f>
        <v>Plot</v>
      </c>
      <c r="I6291" s="30">
        <v>2</v>
      </c>
      <c r="K6291" s="29" t="str">
        <f>UnitName</f>
        <v>Plot</v>
      </c>
      <c r="L6291" s="30">
        <v>2</v>
      </c>
    </row>
    <row r="6292" spans="2:12" ht="13" x14ac:dyDescent="0.3">
      <c r="B6292" s="29" t="str">
        <f>BlockName</f>
        <v>Name</v>
      </c>
      <c r="C6292" s="30" t="s">
        <v>56</v>
      </c>
      <c r="E6292" s="29" t="str">
        <f>BlockName</f>
        <v>Name</v>
      </c>
      <c r="F6292" s="30" t="s">
        <v>56</v>
      </c>
      <c r="H6292" s="29" t="str">
        <f>BlockName</f>
        <v>Name</v>
      </c>
      <c r="I6292" s="30" t="s">
        <v>56</v>
      </c>
      <c r="K6292" s="29" t="str">
        <f>BlockName</f>
        <v>Name</v>
      </c>
      <c r="L6292" s="30" t="s">
        <v>56</v>
      </c>
    </row>
    <row r="6293" spans="2:12" ht="13" x14ac:dyDescent="0.3">
      <c r="B6293" s="29" t="str">
        <f>Factor2Name</f>
        <v>Variety</v>
      </c>
      <c r="C6293" s="30" t="s">
        <v>2</v>
      </c>
      <c r="E6293" s="29" t="str">
        <f>Factor2Name</f>
        <v>Variety</v>
      </c>
      <c r="F6293" s="30" t="s">
        <v>2</v>
      </c>
      <c r="H6293" s="29" t="str">
        <f>Factor2Name</f>
        <v>Variety</v>
      </c>
      <c r="I6293" s="30" t="s">
        <v>2</v>
      </c>
      <c r="K6293" s="29" t="str">
        <f>Factor2Name</f>
        <v>Variety</v>
      </c>
      <c r="L6293" s="30" t="s">
        <v>2</v>
      </c>
    </row>
    <row r="6294" spans="2:12" ht="13" x14ac:dyDescent="0.3">
      <c r="B6294" s="29" t="str">
        <f>Factor3Name</f>
        <v>Fertiliser</v>
      </c>
      <c r="C6294" s="30" t="s">
        <v>45</v>
      </c>
      <c r="E6294" s="29" t="str">
        <f>Factor3Name</f>
        <v>Fertiliser</v>
      </c>
      <c r="F6294" s="30" t="s">
        <v>45</v>
      </c>
      <c r="H6294" s="29" t="str">
        <f>Factor3Name</f>
        <v>Fertiliser</v>
      </c>
      <c r="I6294" s="30" t="s">
        <v>45</v>
      </c>
      <c r="K6294" s="29" t="str">
        <f>Factor3Name</f>
        <v>Fertiliser</v>
      </c>
      <c r="L6294" s="30" t="s">
        <v>45</v>
      </c>
    </row>
    <row r="6295" spans="2:12" ht="13" x14ac:dyDescent="0.3">
      <c r="B6295" s="29" t="str">
        <f>Factor1Name</f>
        <v>Weeding</v>
      </c>
      <c r="C6295" s="30" t="s">
        <v>37</v>
      </c>
      <c r="E6295" s="29" t="str">
        <f>Factor1Name</f>
        <v>Weeding</v>
      </c>
      <c r="F6295" s="30" t="s">
        <v>37</v>
      </c>
      <c r="H6295" s="29" t="str">
        <f>Factor1Name</f>
        <v>Weeding</v>
      </c>
      <c r="I6295" s="30" t="s">
        <v>37</v>
      </c>
      <c r="K6295" s="29" t="str">
        <f>Factor1Name</f>
        <v>Weeding</v>
      </c>
      <c r="L6295" s="30" t="s">
        <v>37</v>
      </c>
    </row>
    <row r="6296" spans="2:12" ht="13" x14ac:dyDescent="0.3">
      <c r="B6296" s="25" t="s">
        <v>14</v>
      </c>
      <c r="C6296" s="26">
        <v>689.1</v>
      </c>
      <c r="E6296" s="25" t="s">
        <v>14</v>
      </c>
      <c r="F6296" s="26">
        <v>476.3</v>
      </c>
      <c r="H6296" s="25" t="s">
        <v>14</v>
      </c>
      <c r="I6296" s="26">
        <v>577.20000000000005</v>
      </c>
      <c r="K6296" s="25" t="s">
        <v>14</v>
      </c>
      <c r="L6296" s="26">
        <v>571.29999999999995</v>
      </c>
    </row>
    <row r="6298" spans="2:12" ht="13" x14ac:dyDescent="0.3">
      <c r="B6298" s="27" t="s">
        <v>3</v>
      </c>
      <c r="C6298" s="28">
        <v>2018</v>
      </c>
      <c r="E6298" s="27" t="s">
        <v>3</v>
      </c>
      <c r="F6298" s="28">
        <v>2018</v>
      </c>
      <c r="H6298" s="27" t="s">
        <v>3</v>
      </c>
      <c r="I6298" s="28">
        <v>2018</v>
      </c>
      <c r="K6298" s="27" t="s">
        <v>3</v>
      </c>
      <c r="L6298" s="28">
        <v>2018</v>
      </c>
    </row>
    <row r="6299" spans="2:12" ht="13" x14ac:dyDescent="0.3">
      <c r="B6299" s="29" t="str">
        <f>UnitName</f>
        <v>Plot</v>
      </c>
      <c r="C6299" s="30">
        <v>2</v>
      </c>
      <c r="E6299" s="29" t="str">
        <f>UnitName</f>
        <v>Plot</v>
      </c>
      <c r="F6299" s="30">
        <v>2</v>
      </c>
      <c r="H6299" s="29" t="str">
        <f>UnitName</f>
        <v>Plot</v>
      </c>
      <c r="I6299" s="30">
        <v>2</v>
      </c>
      <c r="K6299" s="29" t="str">
        <f>UnitName</f>
        <v>Plot</v>
      </c>
      <c r="L6299" s="30">
        <v>2</v>
      </c>
    </row>
    <row r="6300" spans="2:12" ht="13" x14ac:dyDescent="0.3">
      <c r="B6300" s="29" t="str">
        <f>BlockName</f>
        <v>Name</v>
      </c>
      <c r="C6300" s="30" t="s">
        <v>56</v>
      </c>
      <c r="E6300" s="29" t="str">
        <f>BlockName</f>
        <v>Name</v>
      </c>
      <c r="F6300" s="30" t="s">
        <v>56</v>
      </c>
      <c r="H6300" s="29" t="str">
        <f>BlockName</f>
        <v>Name</v>
      </c>
      <c r="I6300" s="30" t="s">
        <v>56</v>
      </c>
      <c r="K6300" s="29" t="str">
        <f>BlockName</f>
        <v>Name</v>
      </c>
      <c r="L6300" s="30" t="s">
        <v>56</v>
      </c>
    </row>
    <row r="6301" spans="2:12" ht="13" x14ac:dyDescent="0.3">
      <c r="B6301" s="29" t="str">
        <f>Factor2Name</f>
        <v>Variety</v>
      </c>
      <c r="C6301" s="30" t="s">
        <v>2</v>
      </c>
      <c r="E6301" s="29" t="str">
        <f>Factor2Name</f>
        <v>Variety</v>
      </c>
      <c r="F6301" s="30" t="s">
        <v>2</v>
      </c>
      <c r="H6301" s="29" t="str">
        <f>Factor2Name</f>
        <v>Variety</v>
      </c>
      <c r="I6301" s="30" t="s">
        <v>2</v>
      </c>
      <c r="K6301" s="29" t="str">
        <f>Factor2Name</f>
        <v>Variety</v>
      </c>
      <c r="L6301" s="30" t="s">
        <v>2</v>
      </c>
    </row>
    <row r="6302" spans="2:12" ht="13" x14ac:dyDescent="0.3">
      <c r="B6302" s="29" t="str">
        <f>Factor3Name</f>
        <v>Fertiliser</v>
      </c>
      <c r="C6302" s="30" t="s">
        <v>45</v>
      </c>
      <c r="E6302" s="29" t="str">
        <f>Factor3Name</f>
        <v>Fertiliser</v>
      </c>
      <c r="F6302" s="30" t="s">
        <v>45</v>
      </c>
      <c r="H6302" s="29" t="str">
        <f>Factor3Name</f>
        <v>Fertiliser</v>
      </c>
      <c r="I6302" s="30" t="s">
        <v>45</v>
      </c>
      <c r="K6302" s="29" t="str">
        <f>Factor3Name</f>
        <v>Fertiliser</v>
      </c>
      <c r="L6302" s="30" t="s">
        <v>45</v>
      </c>
    </row>
    <row r="6303" spans="2:12" ht="13" x14ac:dyDescent="0.3">
      <c r="B6303" s="29" t="str">
        <f>Factor1Name</f>
        <v>Weeding</v>
      </c>
      <c r="C6303" s="30" t="s">
        <v>37</v>
      </c>
      <c r="E6303" s="29" t="str">
        <f>Factor1Name</f>
        <v>Weeding</v>
      </c>
      <c r="F6303" s="30" t="s">
        <v>37</v>
      </c>
      <c r="H6303" s="29" t="str">
        <f>Factor1Name</f>
        <v>Weeding</v>
      </c>
      <c r="I6303" s="30" t="s">
        <v>37</v>
      </c>
      <c r="K6303" s="29" t="str">
        <f>Factor1Name</f>
        <v>Weeding</v>
      </c>
      <c r="L6303" s="30" t="s">
        <v>37</v>
      </c>
    </row>
    <row r="6304" spans="2:12" ht="13" x14ac:dyDescent="0.3">
      <c r="B6304" s="25" t="s">
        <v>14</v>
      </c>
      <c r="C6304" s="26">
        <v>598.79999999999995</v>
      </c>
      <c r="E6304" s="25" t="s">
        <v>14</v>
      </c>
      <c r="F6304" s="26">
        <v>825.7</v>
      </c>
      <c r="H6304" s="25" t="s">
        <v>14</v>
      </c>
      <c r="I6304" s="26">
        <v>530.9</v>
      </c>
      <c r="K6304" s="25" t="s">
        <v>14</v>
      </c>
      <c r="L6304" s="26">
        <v>654.70000000000005</v>
      </c>
    </row>
    <row r="6306" spans="2:12" ht="13" x14ac:dyDescent="0.3">
      <c r="B6306" s="27" t="s">
        <v>3</v>
      </c>
      <c r="C6306" s="28">
        <v>2018</v>
      </c>
      <c r="E6306" s="27" t="s">
        <v>3</v>
      </c>
      <c r="F6306" s="28">
        <v>2018</v>
      </c>
      <c r="H6306" s="27" t="s">
        <v>3</v>
      </c>
      <c r="I6306" s="28">
        <v>2018</v>
      </c>
      <c r="K6306" s="27" t="s">
        <v>3</v>
      </c>
      <c r="L6306" s="28">
        <v>2018</v>
      </c>
    </row>
    <row r="6307" spans="2:12" ht="13" x14ac:dyDescent="0.3">
      <c r="B6307" s="29" t="str">
        <f>UnitName</f>
        <v>Plot</v>
      </c>
      <c r="C6307" s="30">
        <v>2</v>
      </c>
      <c r="E6307" s="29" t="str">
        <f>UnitName</f>
        <v>Plot</v>
      </c>
      <c r="F6307" s="30">
        <v>2</v>
      </c>
      <c r="H6307" s="29" t="str">
        <f>UnitName</f>
        <v>Plot</v>
      </c>
      <c r="I6307" s="30">
        <v>2</v>
      </c>
      <c r="K6307" s="29" t="str">
        <f>UnitName</f>
        <v>Plot</v>
      </c>
      <c r="L6307" s="30">
        <v>2</v>
      </c>
    </row>
    <row r="6308" spans="2:12" ht="13" x14ac:dyDescent="0.3">
      <c r="B6308" s="29" t="str">
        <f>BlockName</f>
        <v>Name</v>
      </c>
      <c r="C6308" s="30" t="s">
        <v>56</v>
      </c>
      <c r="E6308" s="29" t="str">
        <f>BlockName</f>
        <v>Name</v>
      </c>
      <c r="F6308" s="30" t="s">
        <v>56</v>
      </c>
      <c r="H6308" s="29" t="str">
        <f>BlockName</f>
        <v>Name</v>
      </c>
      <c r="I6308" s="30" t="s">
        <v>56</v>
      </c>
      <c r="K6308" s="29" t="str">
        <f>BlockName</f>
        <v>Name</v>
      </c>
      <c r="L6308" s="30" t="s">
        <v>56</v>
      </c>
    </row>
    <row r="6309" spans="2:12" ht="13" x14ac:dyDescent="0.3">
      <c r="B6309" s="29" t="str">
        <f>Factor2Name</f>
        <v>Variety</v>
      </c>
      <c r="C6309" s="30" t="s">
        <v>2</v>
      </c>
      <c r="E6309" s="29" t="str">
        <f>Factor2Name</f>
        <v>Variety</v>
      </c>
      <c r="F6309" s="30" t="s">
        <v>2</v>
      </c>
      <c r="H6309" s="29" t="str">
        <f>Factor2Name</f>
        <v>Variety</v>
      </c>
      <c r="I6309" s="30" t="s">
        <v>2</v>
      </c>
      <c r="K6309" s="29" t="str">
        <f>Factor2Name</f>
        <v>Variety</v>
      </c>
      <c r="L6309" s="30" t="s">
        <v>2</v>
      </c>
    </row>
    <row r="6310" spans="2:12" ht="13" x14ac:dyDescent="0.3">
      <c r="B6310" s="29" t="str">
        <f>Factor3Name</f>
        <v>Fertiliser</v>
      </c>
      <c r="C6310" s="30" t="s">
        <v>45</v>
      </c>
      <c r="E6310" s="29" t="str">
        <f>Factor3Name</f>
        <v>Fertiliser</v>
      </c>
      <c r="F6310" s="30" t="s">
        <v>45</v>
      </c>
      <c r="H6310" s="29" t="str">
        <f>Factor3Name</f>
        <v>Fertiliser</v>
      </c>
      <c r="I6310" s="30" t="s">
        <v>45</v>
      </c>
      <c r="K6310" s="29" t="str">
        <f>Factor3Name</f>
        <v>Fertiliser</v>
      </c>
      <c r="L6310" s="30" t="s">
        <v>45</v>
      </c>
    </row>
    <row r="6311" spans="2:12" ht="13" x14ac:dyDescent="0.3">
      <c r="B6311" s="29" t="str">
        <f>Factor1Name</f>
        <v>Weeding</v>
      </c>
      <c r="C6311" s="30" t="s">
        <v>37</v>
      </c>
      <c r="E6311" s="29" t="str">
        <f>Factor1Name</f>
        <v>Weeding</v>
      </c>
      <c r="F6311" s="30" t="s">
        <v>37</v>
      </c>
      <c r="H6311" s="29" t="str">
        <f>Factor1Name</f>
        <v>Weeding</v>
      </c>
      <c r="I6311" s="30" t="s">
        <v>37</v>
      </c>
      <c r="K6311" s="29" t="str">
        <f>Factor1Name</f>
        <v>Weeding</v>
      </c>
      <c r="L6311" s="30" t="s">
        <v>37</v>
      </c>
    </row>
    <row r="6312" spans="2:12" ht="13" x14ac:dyDescent="0.3">
      <c r="B6312" s="25" t="s">
        <v>14</v>
      </c>
      <c r="C6312" s="26">
        <v>549.4</v>
      </c>
      <c r="E6312" s="25" t="s">
        <v>14</v>
      </c>
      <c r="F6312" s="26">
        <v>595.79999999999995</v>
      </c>
      <c r="H6312" s="25" t="s">
        <v>14</v>
      </c>
      <c r="I6312" s="26">
        <v>523.6</v>
      </c>
      <c r="K6312" s="25" t="s">
        <v>14</v>
      </c>
      <c r="L6312" s="26">
        <v>634.6</v>
      </c>
    </row>
    <row r="6314" spans="2:12" ht="13" x14ac:dyDescent="0.3">
      <c r="B6314" s="27" t="s">
        <v>3</v>
      </c>
      <c r="C6314" s="28">
        <v>2018</v>
      </c>
      <c r="E6314" s="27" t="s">
        <v>3</v>
      </c>
      <c r="F6314" s="28">
        <v>2018</v>
      </c>
      <c r="H6314" s="27" t="s">
        <v>3</v>
      </c>
      <c r="I6314" s="28">
        <v>2018</v>
      </c>
      <c r="K6314" s="27" t="s">
        <v>3</v>
      </c>
      <c r="L6314" s="28">
        <v>2018</v>
      </c>
    </row>
    <row r="6315" spans="2:12" ht="13" x14ac:dyDescent="0.3">
      <c r="B6315" s="29" t="str">
        <f>UnitName</f>
        <v>Plot</v>
      </c>
      <c r="C6315" s="30">
        <v>2</v>
      </c>
      <c r="E6315" s="29" t="str">
        <f>UnitName</f>
        <v>Plot</v>
      </c>
      <c r="F6315" s="30">
        <v>2</v>
      </c>
      <c r="H6315" s="29" t="str">
        <f>UnitName</f>
        <v>Plot</v>
      </c>
      <c r="I6315" s="30">
        <v>2</v>
      </c>
      <c r="K6315" s="29" t="str">
        <f>UnitName</f>
        <v>Plot</v>
      </c>
      <c r="L6315" s="30">
        <v>2</v>
      </c>
    </row>
    <row r="6316" spans="2:12" ht="13" x14ac:dyDescent="0.3">
      <c r="B6316" s="29" t="str">
        <f>BlockName</f>
        <v>Name</v>
      </c>
      <c r="C6316" s="30" t="s">
        <v>56</v>
      </c>
      <c r="E6316" s="29" t="str">
        <f>BlockName</f>
        <v>Name</v>
      </c>
      <c r="F6316" s="30" t="s">
        <v>56</v>
      </c>
      <c r="H6316" s="29" t="str">
        <f>BlockName</f>
        <v>Name</v>
      </c>
      <c r="I6316" s="30" t="s">
        <v>56</v>
      </c>
      <c r="K6316" s="29" t="str">
        <f>BlockName</f>
        <v>Name</v>
      </c>
      <c r="L6316" s="30" t="s">
        <v>56</v>
      </c>
    </row>
    <row r="6317" spans="2:12" ht="13" x14ac:dyDescent="0.3">
      <c r="B6317" s="29" t="str">
        <f>Factor2Name</f>
        <v>Variety</v>
      </c>
      <c r="C6317" s="30" t="s">
        <v>2</v>
      </c>
      <c r="E6317" s="29" t="str">
        <f>Factor2Name</f>
        <v>Variety</v>
      </c>
      <c r="F6317" s="30" t="s">
        <v>2</v>
      </c>
      <c r="H6317" s="29" t="str">
        <f>Factor2Name</f>
        <v>Variety</v>
      </c>
      <c r="I6317" s="30" t="s">
        <v>2</v>
      </c>
      <c r="K6317" s="29" t="str">
        <f>Factor2Name</f>
        <v>Variety</v>
      </c>
      <c r="L6317" s="30" t="s">
        <v>2</v>
      </c>
    </row>
    <row r="6318" spans="2:12" ht="13" x14ac:dyDescent="0.3">
      <c r="B6318" s="29" t="str">
        <f>Factor3Name</f>
        <v>Fertiliser</v>
      </c>
      <c r="C6318" s="30" t="s">
        <v>45</v>
      </c>
      <c r="E6318" s="29" t="str">
        <f>Factor3Name</f>
        <v>Fertiliser</v>
      </c>
      <c r="F6318" s="30" t="s">
        <v>45</v>
      </c>
      <c r="H6318" s="29" t="str">
        <f>Factor3Name</f>
        <v>Fertiliser</v>
      </c>
      <c r="I6318" s="30" t="s">
        <v>45</v>
      </c>
      <c r="K6318" s="29" t="str">
        <f>Factor3Name</f>
        <v>Fertiliser</v>
      </c>
      <c r="L6318" s="30" t="s">
        <v>45</v>
      </c>
    </row>
    <row r="6319" spans="2:12" ht="13" x14ac:dyDescent="0.3">
      <c r="B6319" s="29" t="str">
        <f>Factor1Name</f>
        <v>Weeding</v>
      </c>
      <c r="C6319" s="30" t="s">
        <v>37</v>
      </c>
      <c r="E6319" s="29" t="str">
        <f>Factor1Name</f>
        <v>Weeding</v>
      </c>
      <c r="F6319" s="30" t="s">
        <v>37</v>
      </c>
      <c r="H6319" s="29" t="str">
        <f>Factor1Name</f>
        <v>Weeding</v>
      </c>
      <c r="I6319" s="30" t="s">
        <v>37</v>
      </c>
      <c r="K6319" s="29" t="str">
        <f>Factor1Name</f>
        <v>Weeding</v>
      </c>
      <c r="L6319" s="30" t="s">
        <v>37</v>
      </c>
    </row>
    <row r="6320" spans="2:12" ht="13" x14ac:dyDescent="0.3">
      <c r="B6320" s="25" t="s">
        <v>14</v>
      </c>
      <c r="C6320" s="26">
        <v>513</v>
      </c>
      <c r="E6320" s="25" t="s">
        <v>14</v>
      </c>
      <c r="F6320" s="26">
        <v>453.9</v>
      </c>
      <c r="H6320" s="25" t="s">
        <v>14</v>
      </c>
      <c r="I6320" s="26">
        <v>787.4</v>
      </c>
      <c r="K6320" s="25" t="s">
        <v>14</v>
      </c>
      <c r="L6320" s="26">
        <v>472.9</v>
      </c>
    </row>
    <row r="6322" spans="2:12" ht="13" x14ac:dyDescent="0.3">
      <c r="B6322" s="27" t="s">
        <v>3</v>
      </c>
      <c r="C6322" s="28">
        <v>2018</v>
      </c>
      <c r="E6322" s="27" t="s">
        <v>3</v>
      </c>
      <c r="F6322" s="28">
        <v>2018</v>
      </c>
      <c r="H6322" s="27" t="s">
        <v>3</v>
      </c>
      <c r="I6322" s="28">
        <v>2018</v>
      </c>
      <c r="K6322" s="27" t="s">
        <v>3</v>
      </c>
      <c r="L6322" s="28">
        <v>2018</v>
      </c>
    </row>
    <row r="6323" spans="2:12" ht="13" x14ac:dyDescent="0.3">
      <c r="B6323" s="29" t="str">
        <f>UnitName</f>
        <v>Plot</v>
      </c>
      <c r="C6323" s="30">
        <v>3</v>
      </c>
      <c r="E6323" s="29" t="str">
        <f>UnitName</f>
        <v>Plot</v>
      </c>
      <c r="F6323" s="30">
        <v>3</v>
      </c>
      <c r="H6323" s="29" t="str">
        <f>UnitName</f>
        <v>Plot</v>
      </c>
      <c r="I6323" s="30">
        <v>3</v>
      </c>
      <c r="K6323" s="29" t="str">
        <f>UnitName</f>
        <v>Plot</v>
      </c>
      <c r="L6323" s="30">
        <v>3</v>
      </c>
    </row>
    <row r="6324" spans="2:12" ht="13" x14ac:dyDescent="0.3">
      <c r="B6324" s="29" t="str">
        <f>BlockName</f>
        <v>Name</v>
      </c>
      <c r="C6324" s="30" t="s">
        <v>56</v>
      </c>
      <c r="E6324" s="29" t="str">
        <f>BlockName</f>
        <v>Name</v>
      </c>
      <c r="F6324" s="30" t="s">
        <v>56</v>
      </c>
      <c r="H6324" s="29" t="str">
        <f>BlockName</f>
        <v>Name</v>
      </c>
      <c r="I6324" s="30" t="s">
        <v>56</v>
      </c>
      <c r="K6324" s="29" t="str">
        <f>BlockName</f>
        <v>Name</v>
      </c>
      <c r="L6324" s="30" t="s">
        <v>56</v>
      </c>
    </row>
    <row r="6325" spans="2:12" ht="13" x14ac:dyDescent="0.3">
      <c r="B6325" s="29" t="str">
        <f>Factor2Name</f>
        <v>Variety</v>
      </c>
      <c r="C6325" s="30" t="s">
        <v>2</v>
      </c>
      <c r="E6325" s="29" t="str">
        <f>Factor2Name</f>
        <v>Variety</v>
      </c>
      <c r="F6325" s="30" t="s">
        <v>2</v>
      </c>
      <c r="H6325" s="29" t="str">
        <f>Factor2Name</f>
        <v>Variety</v>
      </c>
      <c r="I6325" s="30" t="s">
        <v>2</v>
      </c>
      <c r="K6325" s="29" t="str">
        <f>Factor2Name</f>
        <v>Variety</v>
      </c>
      <c r="L6325" s="30" t="s">
        <v>2</v>
      </c>
    </row>
    <row r="6326" spans="2:12" ht="13" x14ac:dyDescent="0.3">
      <c r="B6326" s="29" t="str">
        <f>Factor3Name</f>
        <v>Fertiliser</v>
      </c>
      <c r="C6326" s="30" t="s">
        <v>45</v>
      </c>
      <c r="E6326" s="29" t="str">
        <f>Factor3Name</f>
        <v>Fertiliser</v>
      </c>
      <c r="F6326" s="30" t="s">
        <v>45</v>
      </c>
      <c r="H6326" s="29" t="str">
        <f>Factor3Name</f>
        <v>Fertiliser</v>
      </c>
      <c r="I6326" s="30" t="s">
        <v>45</v>
      </c>
      <c r="K6326" s="29" t="str">
        <f>Factor3Name</f>
        <v>Fertiliser</v>
      </c>
      <c r="L6326" s="30" t="s">
        <v>45</v>
      </c>
    </row>
    <row r="6327" spans="2:12" ht="13" x14ac:dyDescent="0.3">
      <c r="B6327" s="29" t="str">
        <f>Factor1Name</f>
        <v>Weeding</v>
      </c>
      <c r="C6327" s="30" t="s">
        <v>37</v>
      </c>
      <c r="E6327" s="29" t="str">
        <f>Factor1Name</f>
        <v>Weeding</v>
      </c>
      <c r="F6327" s="30" t="s">
        <v>37</v>
      </c>
      <c r="H6327" s="29" t="str">
        <f>Factor1Name</f>
        <v>Weeding</v>
      </c>
      <c r="I6327" s="30" t="s">
        <v>37</v>
      </c>
      <c r="K6327" s="29" t="str">
        <f>Factor1Name</f>
        <v>Weeding</v>
      </c>
      <c r="L6327" s="30" t="s">
        <v>37</v>
      </c>
    </row>
    <row r="6328" spans="2:12" ht="13" x14ac:dyDescent="0.3">
      <c r="B6328" s="25" t="s">
        <v>14</v>
      </c>
      <c r="C6328" s="26">
        <v>739</v>
      </c>
      <c r="E6328" s="25" t="s">
        <v>14</v>
      </c>
      <c r="F6328" s="26">
        <v>673.7</v>
      </c>
      <c r="H6328" s="25" t="s">
        <v>14</v>
      </c>
      <c r="I6328" s="26">
        <v>601.20000000000005</v>
      </c>
      <c r="K6328" s="25" t="s">
        <v>14</v>
      </c>
      <c r="L6328" s="26">
        <v>710.2</v>
      </c>
    </row>
    <row r="6330" spans="2:12" ht="13" x14ac:dyDescent="0.3">
      <c r="B6330" s="27" t="s">
        <v>3</v>
      </c>
      <c r="C6330" s="28">
        <v>2018</v>
      </c>
      <c r="E6330" s="27" t="s">
        <v>3</v>
      </c>
      <c r="F6330" s="28">
        <v>2018</v>
      </c>
      <c r="H6330" s="27" t="s">
        <v>3</v>
      </c>
      <c r="I6330" s="28">
        <v>2018</v>
      </c>
      <c r="K6330" s="27" t="s">
        <v>3</v>
      </c>
      <c r="L6330" s="28">
        <v>2018</v>
      </c>
    </row>
    <row r="6331" spans="2:12" ht="13" x14ac:dyDescent="0.3">
      <c r="B6331" s="29" t="str">
        <f>UnitName</f>
        <v>Plot</v>
      </c>
      <c r="C6331" s="30">
        <v>3</v>
      </c>
      <c r="E6331" s="29" t="str">
        <f>UnitName</f>
        <v>Plot</v>
      </c>
      <c r="F6331" s="30">
        <v>3</v>
      </c>
      <c r="H6331" s="29" t="str">
        <f>UnitName</f>
        <v>Plot</v>
      </c>
      <c r="I6331" s="30">
        <v>3</v>
      </c>
      <c r="K6331" s="29" t="str">
        <f>UnitName</f>
        <v>Plot</v>
      </c>
      <c r="L6331" s="30">
        <v>3</v>
      </c>
    </row>
    <row r="6332" spans="2:12" ht="13" x14ac:dyDescent="0.3">
      <c r="B6332" s="29" t="str">
        <f>BlockName</f>
        <v>Name</v>
      </c>
      <c r="C6332" s="30" t="s">
        <v>56</v>
      </c>
      <c r="E6332" s="29" t="str">
        <f>BlockName</f>
        <v>Name</v>
      </c>
      <c r="F6332" s="30" t="s">
        <v>56</v>
      </c>
      <c r="H6332" s="29" t="str">
        <f>BlockName</f>
        <v>Name</v>
      </c>
      <c r="I6332" s="30" t="s">
        <v>56</v>
      </c>
      <c r="K6332" s="29" t="str">
        <f>BlockName</f>
        <v>Name</v>
      </c>
      <c r="L6332" s="30" t="s">
        <v>56</v>
      </c>
    </row>
    <row r="6333" spans="2:12" ht="13" x14ac:dyDescent="0.3">
      <c r="B6333" s="29" t="str">
        <f>Factor2Name</f>
        <v>Variety</v>
      </c>
      <c r="C6333" s="30" t="s">
        <v>2</v>
      </c>
      <c r="E6333" s="29" t="str">
        <f>Factor2Name</f>
        <v>Variety</v>
      </c>
      <c r="F6333" s="30" t="s">
        <v>2</v>
      </c>
      <c r="H6333" s="29" t="str">
        <f>Factor2Name</f>
        <v>Variety</v>
      </c>
      <c r="I6333" s="30" t="s">
        <v>2</v>
      </c>
      <c r="K6333" s="29" t="str">
        <f>Factor2Name</f>
        <v>Variety</v>
      </c>
      <c r="L6333" s="30" t="s">
        <v>2</v>
      </c>
    </row>
    <row r="6334" spans="2:12" ht="13" x14ac:dyDescent="0.3">
      <c r="B6334" s="29" t="str">
        <f>Factor3Name</f>
        <v>Fertiliser</v>
      </c>
      <c r="C6334" s="30" t="s">
        <v>45</v>
      </c>
      <c r="E6334" s="29" t="str">
        <f>Factor3Name</f>
        <v>Fertiliser</v>
      </c>
      <c r="F6334" s="30" t="s">
        <v>45</v>
      </c>
      <c r="H6334" s="29" t="str">
        <f>Factor3Name</f>
        <v>Fertiliser</v>
      </c>
      <c r="I6334" s="30" t="s">
        <v>45</v>
      </c>
      <c r="K6334" s="29" t="str">
        <f>Factor3Name</f>
        <v>Fertiliser</v>
      </c>
      <c r="L6334" s="30" t="s">
        <v>45</v>
      </c>
    </row>
    <row r="6335" spans="2:12" ht="13" x14ac:dyDescent="0.3">
      <c r="B6335" s="29" t="str">
        <f>Factor1Name</f>
        <v>Weeding</v>
      </c>
      <c r="C6335" s="30" t="s">
        <v>37</v>
      </c>
      <c r="E6335" s="29" t="str">
        <f>Factor1Name</f>
        <v>Weeding</v>
      </c>
      <c r="F6335" s="30" t="s">
        <v>37</v>
      </c>
      <c r="H6335" s="29" t="str">
        <f>Factor1Name</f>
        <v>Weeding</v>
      </c>
      <c r="I6335" s="30" t="s">
        <v>37</v>
      </c>
      <c r="K6335" s="29" t="str">
        <f>Factor1Name</f>
        <v>Weeding</v>
      </c>
      <c r="L6335" s="30" t="s">
        <v>37</v>
      </c>
    </row>
    <row r="6336" spans="2:12" ht="13" x14ac:dyDescent="0.3">
      <c r="B6336" s="25" t="s">
        <v>14</v>
      </c>
      <c r="C6336" s="26">
        <v>675.1</v>
      </c>
      <c r="E6336" s="25" t="s">
        <v>14</v>
      </c>
      <c r="F6336" s="26">
        <v>387.1</v>
      </c>
      <c r="H6336" s="25" t="s">
        <v>14</v>
      </c>
      <c r="I6336" s="26">
        <v>616.6</v>
      </c>
      <c r="K6336" s="25" t="s">
        <v>14</v>
      </c>
      <c r="L6336" s="26">
        <v>605.6</v>
      </c>
    </row>
    <row r="6338" spans="2:12" ht="13" x14ac:dyDescent="0.3">
      <c r="B6338" s="27" t="s">
        <v>3</v>
      </c>
      <c r="C6338" s="28">
        <v>2018</v>
      </c>
      <c r="E6338" s="27" t="s">
        <v>3</v>
      </c>
      <c r="F6338" s="28">
        <v>2018</v>
      </c>
      <c r="H6338" s="27" t="s">
        <v>3</v>
      </c>
      <c r="I6338" s="28">
        <v>2018</v>
      </c>
      <c r="K6338" s="27" t="s">
        <v>3</v>
      </c>
      <c r="L6338" s="28">
        <v>2018</v>
      </c>
    </row>
    <row r="6339" spans="2:12" ht="13" x14ac:dyDescent="0.3">
      <c r="B6339" s="29" t="str">
        <f>UnitName</f>
        <v>Plot</v>
      </c>
      <c r="C6339" s="30">
        <v>3</v>
      </c>
      <c r="E6339" s="29" t="str">
        <f>UnitName</f>
        <v>Plot</v>
      </c>
      <c r="F6339" s="30">
        <v>3</v>
      </c>
      <c r="H6339" s="29" t="str">
        <f>UnitName</f>
        <v>Plot</v>
      </c>
      <c r="I6339" s="30">
        <v>3</v>
      </c>
      <c r="K6339" s="29" t="str">
        <f>UnitName</f>
        <v>Plot</v>
      </c>
      <c r="L6339" s="30">
        <v>3</v>
      </c>
    </row>
    <row r="6340" spans="2:12" ht="13" x14ac:dyDescent="0.3">
      <c r="B6340" s="29" t="str">
        <f>BlockName</f>
        <v>Name</v>
      </c>
      <c r="C6340" s="30" t="s">
        <v>56</v>
      </c>
      <c r="E6340" s="29" t="str">
        <f>BlockName</f>
        <v>Name</v>
      </c>
      <c r="F6340" s="30" t="s">
        <v>56</v>
      </c>
      <c r="H6340" s="29" t="str">
        <f>BlockName</f>
        <v>Name</v>
      </c>
      <c r="I6340" s="30" t="s">
        <v>56</v>
      </c>
      <c r="K6340" s="29" t="str">
        <f>BlockName</f>
        <v>Name</v>
      </c>
      <c r="L6340" s="30" t="s">
        <v>56</v>
      </c>
    </row>
    <row r="6341" spans="2:12" ht="13" x14ac:dyDescent="0.3">
      <c r="B6341" s="29" t="str">
        <f>Factor2Name</f>
        <v>Variety</v>
      </c>
      <c r="C6341" s="30" t="s">
        <v>2</v>
      </c>
      <c r="E6341" s="29" t="str">
        <f>Factor2Name</f>
        <v>Variety</v>
      </c>
      <c r="F6341" s="30" t="s">
        <v>2</v>
      </c>
      <c r="H6341" s="29" t="str">
        <f>Factor2Name</f>
        <v>Variety</v>
      </c>
      <c r="I6341" s="30" t="s">
        <v>2</v>
      </c>
      <c r="K6341" s="29" t="str">
        <f>Factor2Name</f>
        <v>Variety</v>
      </c>
      <c r="L6341" s="30" t="s">
        <v>2</v>
      </c>
    </row>
    <row r="6342" spans="2:12" ht="13" x14ac:dyDescent="0.3">
      <c r="B6342" s="29" t="str">
        <f>Factor3Name</f>
        <v>Fertiliser</v>
      </c>
      <c r="C6342" s="30" t="s">
        <v>45</v>
      </c>
      <c r="E6342" s="29" t="str">
        <f>Factor3Name</f>
        <v>Fertiliser</v>
      </c>
      <c r="F6342" s="30" t="s">
        <v>45</v>
      </c>
      <c r="H6342" s="29" t="str">
        <f>Factor3Name</f>
        <v>Fertiliser</v>
      </c>
      <c r="I6342" s="30" t="s">
        <v>45</v>
      </c>
      <c r="K6342" s="29" t="str">
        <f>Factor3Name</f>
        <v>Fertiliser</v>
      </c>
      <c r="L6342" s="30" t="s">
        <v>45</v>
      </c>
    </row>
    <row r="6343" spans="2:12" ht="13" x14ac:dyDescent="0.3">
      <c r="B6343" s="29" t="str">
        <f>Factor1Name</f>
        <v>Weeding</v>
      </c>
      <c r="C6343" s="30" t="s">
        <v>37</v>
      </c>
      <c r="E6343" s="29" t="str">
        <f>Factor1Name</f>
        <v>Weeding</v>
      </c>
      <c r="F6343" s="30" t="s">
        <v>37</v>
      </c>
      <c r="H6343" s="29" t="str">
        <f>Factor1Name</f>
        <v>Weeding</v>
      </c>
      <c r="I6343" s="30" t="s">
        <v>37</v>
      </c>
      <c r="K6343" s="29" t="str">
        <f>Factor1Name</f>
        <v>Weeding</v>
      </c>
      <c r="L6343" s="30" t="s">
        <v>37</v>
      </c>
    </row>
    <row r="6344" spans="2:12" ht="13" x14ac:dyDescent="0.3">
      <c r="B6344" s="25" t="s">
        <v>14</v>
      </c>
      <c r="C6344" s="26">
        <v>607.1</v>
      </c>
      <c r="E6344" s="25" t="s">
        <v>14</v>
      </c>
      <c r="F6344" s="26">
        <v>692.6</v>
      </c>
      <c r="H6344" s="25" t="s">
        <v>14</v>
      </c>
      <c r="I6344" s="26">
        <v>511.9</v>
      </c>
      <c r="K6344" s="25" t="s">
        <v>14</v>
      </c>
      <c r="L6344" s="26">
        <v>676.8</v>
      </c>
    </row>
    <row r="6346" spans="2:12" ht="13" x14ac:dyDescent="0.3">
      <c r="B6346" s="27" t="s">
        <v>3</v>
      </c>
      <c r="C6346" s="28">
        <v>2018</v>
      </c>
      <c r="E6346" s="27" t="s">
        <v>3</v>
      </c>
      <c r="F6346" s="28">
        <v>2018</v>
      </c>
      <c r="H6346" s="27" t="s">
        <v>3</v>
      </c>
      <c r="I6346" s="28">
        <v>2018</v>
      </c>
      <c r="K6346" s="27" t="s">
        <v>3</v>
      </c>
      <c r="L6346" s="28">
        <v>2018</v>
      </c>
    </row>
    <row r="6347" spans="2:12" ht="13" x14ac:dyDescent="0.3">
      <c r="B6347" s="29" t="str">
        <f>UnitName</f>
        <v>Plot</v>
      </c>
      <c r="C6347" s="30">
        <v>3</v>
      </c>
      <c r="E6347" s="29" t="str">
        <f>UnitName</f>
        <v>Plot</v>
      </c>
      <c r="F6347" s="30">
        <v>3</v>
      </c>
      <c r="H6347" s="29" t="str">
        <f>UnitName</f>
        <v>Plot</v>
      </c>
      <c r="I6347" s="30">
        <v>3</v>
      </c>
      <c r="K6347" s="29" t="str">
        <f>UnitName</f>
        <v>Plot</v>
      </c>
      <c r="L6347" s="30">
        <v>3</v>
      </c>
    </row>
    <row r="6348" spans="2:12" ht="13" x14ac:dyDescent="0.3">
      <c r="B6348" s="29" t="str">
        <f>BlockName</f>
        <v>Name</v>
      </c>
      <c r="C6348" s="30" t="s">
        <v>56</v>
      </c>
      <c r="E6348" s="29" t="str">
        <f>BlockName</f>
        <v>Name</v>
      </c>
      <c r="F6348" s="30" t="s">
        <v>56</v>
      </c>
      <c r="H6348" s="29" t="str">
        <f>BlockName</f>
        <v>Name</v>
      </c>
      <c r="I6348" s="30" t="s">
        <v>56</v>
      </c>
      <c r="K6348" s="29" t="str">
        <f>BlockName</f>
        <v>Name</v>
      </c>
      <c r="L6348" s="30" t="s">
        <v>56</v>
      </c>
    </row>
    <row r="6349" spans="2:12" ht="13" x14ac:dyDescent="0.3">
      <c r="B6349" s="29" t="str">
        <f>Factor2Name</f>
        <v>Variety</v>
      </c>
      <c r="C6349" s="30" t="s">
        <v>2</v>
      </c>
      <c r="E6349" s="29" t="str">
        <f>Factor2Name</f>
        <v>Variety</v>
      </c>
      <c r="F6349" s="30" t="s">
        <v>2</v>
      </c>
      <c r="H6349" s="29" t="str">
        <f>Factor2Name</f>
        <v>Variety</v>
      </c>
      <c r="I6349" s="30" t="s">
        <v>2</v>
      </c>
      <c r="K6349" s="29" t="str">
        <f>Factor2Name</f>
        <v>Variety</v>
      </c>
      <c r="L6349" s="30" t="s">
        <v>2</v>
      </c>
    </row>
    <row r="6350" spans="2:12" ht="13" x14ac:dyDescent="0.3">
      <c r="B6350" s="29" t="str">
        <f>Factor3Name</f>
        <v>Fertiliser</v>
      </c>
      <c r="C6350" s="30" t="s">
        <v>45</v>
      </c>
      <c r="E6350" s="29" t="str">
        <f>Factor3Name</f>
        <v>Fertiliser</v>
      </c>
      <c r="F6350" s="30" t="s">
        <v>45</v>
      </c>
      <c r="H6350" s="29" t="str">
        <f>Factor3Name</f>
        <v>Fertiliser</v>
      </c>
      <c r="I6350" s="30" t="s">
        <v>45</v>
      </c>
      <c r="K6350" s="29" t="str">
        <f>Factor3Name</f>
        <v>Fertiliser</v>
      </c>
      <c r="L6350" s="30" t="s">
        <v>45</v>
      </c>
    </row>
    <row r="6351" spans="2:12" ht="13" x14ac:dyDescent="0.3">
      <c r="B6351" s="29" t="str">
        <f>Factor1Name</f>
        <v>Weeding</v>
      </c>
      <c r="C6351" s="30" t="s">
        <v>37</v>
      </c>
      <c r="E6351" s="29" t="str">
        <f>Factor1Name</f>
        <v>Weeding</v>
      </c>
      <c r="F6351" s="30" t="s">
        <v>37</v>
      </c>
      <c r="H6351" s="29" t="str">
        <f>Factor1Name</f>
        <v>Weeding</v>
      </c>
      <c r="I6351" s="30" t="s">
        <v>37</v>
      </c>
      <c r="K6351" s="29" t="str">
        <f>Factor1Name</f>
        <v>Weeding</v>
      </c>
      <c r="L6351" s="30" t="s">
        <v>37</v>
      </c>
    </row>
    <row r="6352" spans="2:12" ht="13" x14ac:dyDescent="0.3">
      <c r="B6352" s="25" t="s">
        <v>14</v>
      </c>
      <c r="C6352" s="26">
        <v>633.1</v>
      </c>
      <c r="E6352" s="25" t="s">
        <v>14</v>
      </c>
      <c r="F6352" s="26">
        <v>498.2</v>
      </c>
      <c r="H6352" s="25" t="s">
        <v>14</v>
      </c>
      <c r="I6352" s="26">
        <v>609.1</v>
      </c>
      <c r="K6352" s="25" t="s">
        <v>14</v>
      </c>
      <c r="L6352" s="26">
        <v>776.7</v>
      </c>
    </row>
    <row r="6354" spans="2:12" ht="13" x14ac:dyDescent="0.3">
      <c r="B6354" s="27" t="s">
        <v>3</v>
      </c>
      <c r="C6354" s="28">
        <v>2018</v>
      </c>
      <c r="E6354" s="27" t="s">
        <v>3</v>
      </c>
      <c r="F6354" s="28">
        <v>2018</v>
      </c>
      <c r="H6354" s="27" t="s">
        <v>3</v>
      </c>
      <c r="I6354" s="28">
        <v>2018</v>
      </c>
      <c r="K6354" s="27" t="s">
        <v>3</v>
      </c>
      <c r="L6354" s="28">
        <v>2018</v>
      </c>
    </row>
    <row r="6355" spans="2:12" ht="13" x14ac:dyDescent="0.3">
      <c r="B6355" s="29" t="str">
        <f>UnitName</f>
        <v>Plot</v>
      </c>
      <c r="C6355" s="30">
        <v>3</v>
      </c>
      <c r="E6355" s="29" t="str">
        <f>UnitName</f>
        <v>Plot</v>
      </c>
      <c r="F6355" s="30">
        <v>3</v>
      </c>
      <c r="H6355" s="29" t="str">
        <f>UnitName</f>
        <v>Plot</v>
      </c>
      <c r="I6355" s="30">
        <v>3</v>
      </c>
      <c r="K6355" s="29" t="str">
        <f>UnitName</f>
        <v>Plot</v>
      </c>
      <c r="L6355" s="30">
        <v>3</v>
      </c>
    </row>
    <row r="6356" spans="2:12" ht="13" x14ac:dyDescent="0.3">
      <c r="B6356" s="29" t="str">
        <f>BlockName</f>
        <v>Name</v>
      </c>
      <c r="C6356" s="30" t="s">
        <v>56</v>
      </c>
      <c r="E6356" s="29" t="str">
        <f>BlockName</f>
        <v>Name</v>
      </c>
      <c r="F6356" s="30" t="s">
        <v>56</v>
      </c>
      <c r="H6356" s="29" t="str">
        <f>BlockName</f>
        <v>Name</v>
      </c>
      <c r="I6356" s="30" t="s">
        <v>56</v>
      </c>
      <c r="K6356" s="29" t="str">
        <f>BlockName</f>
        <v>Name</v>
      </c>
      <c r="L6356" s="30" t="s">
        <v>56</v>
      </c>
    </row>
    <row r="6357" spans="2:12" ht="13" x14ac:dyDescent="0.3">
      <c r="B6357" s="29" t="str">
        <f>Factor2Name</f>
        <v>Variety</v>
      </c>
      <c r="C6357" s="30" t="s">
        <v>2</v>
      </c>
      <c r="E6357" s="29" t="str">
        <f>Factor2Name</f>
        <v>Variety</v>
      </c>
      <c r="F6357" s="30" t="s">
        <v>2</v>
      </c>
      <c r="H6357" s="29" t="str">
        <f>Factor2Name</f>
        <v>Variety</v>
      </c>
      <c r="I6357" s="30" t="s">
        <v>2</v>
      </c>
      <c r="K6357" s="29" t="str">
        <f>Factor2Name</f>
        <v>Variety</v>
      </c>
      <c r="L6357" s="30" t="s">
        <v>2</v>
      </c>
    </row>
    <row r="6358" spans="2:12" ht="13" x14ac:dyDescent="0.3">
      <c r="B6358" s="29" t="str">
        <f>Factor3Name</f>
        <v>Fertiliser</v>
      </c>
      <c r="C6358" s="30" t="s">
        <v>45</v>
      </c>
      <c r="E6358" s="29" t="str">
        <f>Factor3Name</f>
        <v>Fertiliser</v>
      </c>
      <c r="F6358" s="30" t="s">
        <v>45</v>
      </c>
      <c r="H6358" s="29" t="str">
        <f>Factor3Name</f>
        <v>Fertiliser</v>
      </c>
      <c r="I6358" s="30" t="s">
        <v>45</v>
      </c>
      <c r="K6358" s="29" t="str">
        <f>Factor3Name</f>
        <v>Fertiliser</v>
      </c>
      <c r="L6358" s="30" t="s">
        <v>45</v>
      </c>
    </row>
    <row r="6359" spans="2:12" ht="13" x14ac:dyDescent="0.3">
      <c r="B6359" s="29" t="str">
        <f>Factor1Name</f>
        <v>Weeding</v>
      </c>
      <c r="C6359" s="30" t="s">
        <v>37</v>
      </c>
      <c r="E6359" s="29" t="str">
        <f>Factor1Name</f>
        <v>Weeding</v>
      </c>
      <c r="F6359" s="30" t="s">
        <v>37</v>
      </c>
      <c r="H6359" s="29" t="str">
        <f>Factor1Name</f>
        <v>Weeding</v>
      </c>
      <c r="I6359" s="30" t="s">
        <v>37</v>
      </c>
      <c r="K6359" s="29" t="str">
        <f>Factor1Name</f>
        <v>Weeding</v>
      </c>
      <c r="L6359" s="30" t="s">
        <v>37</v>
      </c>
    </row>
    <row r="6360" spans="2:12" ht="13" x14ac:dyDescent="0.3">
      <c r="B6360" s="25" t="s">
        <v>14</v>
      </c>
      <c r="C6360" s="26">
        <v>641.4</v>
      </c>
      <c r="E6360" s="25" t="s">
        <v>14</v>
      </c>
      <c r="F6360" s="26">
        <v>619.4</v>
      </c>
      <c r="H6360" s="25" t="s">
        <v>14</v>
      </c>
      <c r="I6360" s="26">
        <v>793.1</v>
      </c>
      <c r="K6360" s="25" t="s">
        <v>14</v>
      </c>
      <c r="L6360" s="26">
        <v>678.7</v>
      </c>
    </row>
    <row r="6362" spans="2:12" ht="13" x14ac:dyDescent="0.3">
      <c r="B6362" s="27" t="s">
        <v>3</v>
      </c>
      <c r="C6362" s="28">
        <v>2018</v>
      </c>
      <c r="E6362" s="27" t="s">
        <v>3</v>
      </c>
      <c r="F6362" s="28">
        <v>2018</v>
      </c>
      <c r="H6362" s="27" t="s">
        <v>3</v>
      </c>
      <c r="I6362" s="28">
        <v>2018</v>
      </c>
      <c r="K6362" s="27" t="s">
        <v>3</v>
      </c>
      <c r="L6362" s="28">
        <v>2018</v>
      </c>
    </row>
    <row r="6363" spans="2:12" ht="13" x14ac:dyDescent="0.3">
      <c r="B6363" s="29" t="str">
        <f>UnitName</f>
        <v>Plot</v>
      </c>
      <c r="C6363" s="30">
        <v>4</v>
      </c>
      <c r="E6363" s="29" t="str">
        <f>UnitName</f>
        <v>Plot</v>
      </c>
      <c r="F6363" s="30">
        <v>4</v>
      </c>
      <c r="H6363" s="29" t="str">
        <f>UnitName</f>
        <v>Plot</v>
      </c>
      <c r="I6363" s="30">
        <v>4</v>
      </c>
      <c r="K6363" s="29" t="str">
        <f>UnitName</f>
        <v>Plot</v>
      </c>
      <c r="L6363" s="30">
        <v>4</v>
      </c>
    </row>
    <row r="6364" spans="2:12" ht="13" x14ac:dyDescent="0.3">
      <c r="B6364" s="29" t="str">
        <f>BlockName</f>
        <v>Name</v>
      </c>
      <c r="C6364" s="30" t="s">
        <v>56</v>
      </c>
      <c r="E6364" s="29" t="str">
        <f>BlockName</f>
        <v>Name</v>
      </c>
      <c r="F6364" s="30" t="s">
        <v>56</v>
      </c>
      <c r="H6364" s="29" t="str">
        <f>BlockName</f>
        <v>Name</v>
      </c>
      <c r="I6364" s="30" t="s">
        <v>56</v>
      </c>
      <c r="K6364" s="29" t="str">
        <f>BlockName</f>
        <v>Name</v>
      </c>
      <c r="L6364" s="30" t="s">
        <v>56</v>
      </c>
    </row>
    <row r="6365" spans="2:12" ht="13" x14ac:dyDescent="0.3">
      <c r="B6365" s="29" t="str">
        <f>Factor2Name</f>
        <v>Variety</v>
      </c>
      <c r="C6365" s="30" t="s">
        <v>2</v>
      </c>
      <c r="E6365" s="29" t="str">
        <f>Factor2Name</f>
        <v>Variety</v>
      </c>
      <c r="F6365" s="30" t="s">
        <v>2</v>
      </c>
      <c r="H6365" s="29" t="str">
        <f>Factor2Name</f>
        <v>Variety</v>
      </c>
      <c r="I6365" s="30" t="s">
        <v>2</v>
      </c>
      <c r="K6365" s="29" t="str">
        <f>Factor2Name</f>
        <v>Variety</v>
      </c>
      <c r="L6365" s="30" t="s">
        <v>2</v>
      </c>
    </row>
    <row r="6366" spans="2:12" ht="13" x14ac:dyDescent="0.3">
      <c r="B6366" s="29" t="str">
        <f>Factor3Name</f>
        <v>Fertiliser</v>
      </c>
      <c r="C6366" s="30" t="s">
        <v>45</v>
      </c>
      <c r="E6366" s="29" t="str">
        <f>Factor3Name</f>
        <v>Fertiliser</v>
      </c>
      <c r="F6366" s="30" t="s">
        <v>45</v>
      </c>
      <c r="H6366" s="29" t="str">
        <f>Factor3Name</f>
        <v>Fertiliser</v>
      </c>
      <c r="I6366" s="30" t="s">
        <v>45</v>
      </c>
      <c r="K6366" s="29" t="str">
        <f>Factor3Name</f>
        <v>Fertiliser</v>
      </c>
      <c r="L6366" s="30" t="s">
        <v>45</v>
      </c>
    </row>
    <row r="6367" spans="2:12" ht="13" x14ac:dyDescent="0.3">
      <c r="B6367" s="29" t="str">
        <f>Factor1Name</f>
        <v>Weeding</v>
      </c>
      <c r="C6367" s="30" t="s">
        <v>37</v>
      </c>
      <c r="E6367" s="29" t="str">
        <f>Factor1Name</f>
        <v>Weeding</v>
      </c>
      <c r="F6367" s="30" t="s">
        <v>37</v>
      </c>
      <c r="H6367" s="29" t="str">
        <f>Factor1Name</f>
        <v>Weeding</v>
      </c>
      <c r="I6367" s="30" t="s">
        <v>37</v>
      </c>
      <c r="K6367" s="29" t="str">
        <f>Factor1Name</f>
        <v>Weeding</v>
      </c>
      <c r="L6367" s="30" t="s">
        <v>37</v>
      </c>
    </row>
    <row r="6368" spans="2:12" ht="13" x14ac:dyDescent="0.3">
      <c r="B6368" s="25" t="s">
        <v>14</v>
      </c>
      <c r="C6368" s="26">
        <v>424.6</v>
      </c>
      <c r="E6368" s="25" t="s">
        <v>14</v>
      </c>
      <c r="F6368" s="26">
        <v>494.5</v>
      </c>
      <c r="H6368" s="25" t="s">
        <v>14</v>
      </c>
      <c r="I6368" s="26">
        <v>574.29999999999995</v>
      </c>
      <c r="K6368" s="25" t="s">
        <v>14</v>
      </c>
      <c r="L6368" s="26">
        <v>565.6</v>
      </c>
    </row>
    <row r="6370" spans="2:12" ht="13" x14ac:dyDescent="0.3">
      <c r="B6370" s="27" t="s">
        <v>3</v>
      </c>
      <c r="C6370" s="28">
        <v>2018</v>
      </c>
      <c r="E6370" s="27" t="s">
        <v>3</v>
      </c>
      <c r="F6370" s="28">
        <v>2018</v>
      </c>
      <c r="H6370" s="27" t="s">
        <v>3</v>
      </c>
      <c r="I6370" s="28">
        <v>2018</v>
      </c>
      <c r="K6370" s="27" t="s">
        <v>3</v>
      </c>
      <c r="L6370" s="28">
        <v>2018</v>
      </c>
    </row>
    <row r="6371" spans="2:12" ht="13" x14ac:dyDescent="0.3">
      <c r="B6371" s="29" t="str">
        <f>UnitName</f>
        <v>Plot</v>
      </c>
      <c r="C6371" s="30">
        <v>4</v>
      </c>
      <c r="E6371" s="29" t="str">
        <f>UnitName</f>
        <v>Plot</v>
      </c>
      <c r="F6371" s="30">
        <v>4</v>
      </c>
      <c r="H6371" s="29" t="str">
        <f>UnitName</f>
        <v>Plot</v>
      </c>
      <c r="I6371" s="30">
        <v>4</v>
      </c>
      <c r="K6371" s="29" t="str">
        <f>UnitName</f>
        <v>Plot</v>
      </c>
      <c r="L6371" s="30">
        <v>4</v>
      </c>
    </row>
    <row r="6372" spans="2:12" ht="13" x14ac:dyDescent="0.3">
      <c r="B6372" s="29" t="str">
        <f>BlockName</f>
        <v>Name</v>
      </c>
      <c r="C6372" s="30" t="s">
        <v>56</v>
      </c>
      <c r="E6372" s="29" t="str">
        <f>BlockName</f>
        <v>Name</v>
      </c>
      <c r="F6372" s="30" t="s">
        <v>56</v>
      </c>
      <c r="H6372" s="29" t="str">
        <f>BlockName</f>
        <v>Name</v>
      </c>
      <c r="I6372" s="30" t="s">
        <v>56</v>
      </c>
      <c r="K6372" s="29" t="str">
        <f>BlockName</f>
        <v>Name</v>
      </c>
      <c r="L6372" s="30" t="s">
        <v>56</v>
      </c>
    </row>
    <row r="6373" spans="2:12" ht="13" x14ac:dyDescent="0.3">
      <c r="B6373" s="29" t="str">
        <f>Factor2Name</f>
        <v>Variety</v>
      </c>
      <c r="C6373" s="30" t="s">
        <v>2</v>
      </c>
      <c r="E6373" s="29" t="str">
        <f>Factor2Name</f>
        <v>Variety</v>
      </c>
      <c r="F6373" s="30" t="s">
        <v>2</v>
      </c>
      <c r="H6373" s="29" t="str">
        <f>Factor2Name</f>
        <v>Variety</v>
      </c>
      <c r="I6373" s="30" t="s">
        <v>2</v>
      </c>
      <c r="K6373" s="29" t="str">
        <f>Factor2Name</f>
        <v>Variety</v>
      </c>
      <c r="L6373" s="30" t="s">
        <v>2</v>
      </c>
    </row>
    <row r="6374" spans="2:12" ht="13" x14ac:dyDescent="0.3">
      <c r="B6374" s="29" t="str">
        <f>Factor3Name</f>
        <v>Fertiliser</v>
      </c>
      <c r="C6374" s="30" t="s">
        <v>45</v>
      </c>
      <c r="E6374" s="29" t="str">
        <f>Factor3Name</f>
        <v>Fertiliser</v>
      </c>
      <c r="F6374" s="30" t="s">
        <v>45</v>
      </c>
      <c r="H6374" s="29" t="str">
        <f>Factor3Name</f>
        <v>Fertiliser</v>
      </c>
      <c r="I6374" s="30" t="s">
        <v>45</v>
      </c>
      <c r="K6374" s="29" t="str">
        <f>Factor3Name</f>
        <v>Fertiliser</v>
      </c>
      <c r="L6374" s="30" t="s">
        <v>45</v>
      </c>
    </row>
    <row r="6375" spans="2:12" ht="13" x14ac:dyDescent="0.3">
      <c r="B6375" s="29" t="str">
        <f>Factor1Name</f>
        <v>Weeding</v>
      </c>
      <c r="C6375" s="30" t="s">
        <v>37</v>
      </c>
      <c r="E6375" s="29" t="str">
        <f>Factor1Name</f>
        <v>Weeding</v>
      </c>
      <c r="F6375" s="30" t="s">
        <v>37</v>
      </c>
      <c r="H6375" s="29" t="str">
        <f>Factor1Name</f>
        <v>Weeding</v>
      </c>
      <c r="I6375" s="30" t="s">
        <v>37</v>
      </c>
      <c r="K6375" s="29" t="str">
        <f>Factor1Name</f>
        <v>Weeding</v>
      </c>
      <c r="L6375" s="30" t="s">
        <v>37</v>
      </c>
    </row>
    <row r="6376" spans="2:12" ht="13" x14ac:dyDescent="0.3">
      <c r="B6376" s="25" t="s">
        <v>14</v>
      </c>
      <c r="C6376" s="26">
        <v>799.1</v>
      </c>
      <c r="E6376" s="25" t="s">
        <v>14</v>
      </c>
      <c r="F6376" s="26">
        <v>611.29999999999995</v>
      </c>
      <c r="H6376" s="25" t="s">
        <v>14</v>
      </c>
      <c r="I6376" s="26">
        <v>691.8</v>
      </c>
      <c r="K6376" s="25" t="s">
        <v>14</v>
      </c>
      <c r="L6376" s="26">
        <v>597.70000000000005</v>
      </c>
    </row>
    <row r="6378" spans="2:12" ht="13" x14ac:dyDescent="0.3">
      <c r="B6378" s="27" t="s">
        <v>3</v>
      </c>
      <c r="C6378" s="28">
        <v>2018</v>
      </c>
      <c r="E6378" s="27" t="s">
        <v>3</v>
      </c>
      <c r="F6378" s="28">
        <v>2018</v>
      </c>
      <c r="H6378" s="27" t="s">
        <v>3</v>
      </c>
      <c r="I6378" s="28">
        <v>2018</v>
      </c>
      <c r="K6378" s="27" t="s">
        <v>3</v>
      </c>
      <c r="L6378" s="28">
        <v>2018</v>
      </c>
    </row>
    <row r="6379" spans="2:12" ht="13" x14ac:dyDescent="0.3">
      <c r="B6379" s="29" t="str">
        <f>UnitName</f>
        <v>Plot</v>
      </c>
      <c r="C6379" s="30">
        <v>4</v>
      </c>
      <c r="E6379" s="29" t="str">
        <f>UnitName</f>
        <v>Plot</v>
      </c>
      <c r="F6379" s="30">
        <v>4</v>
      </c>
      <c r="H6379" s="29" t="str">
        <f>UnitName</f>
        <v>Plot</v>
      </c>
      <c r="I6379" s="30">
        <v>4</v>
      </c>
      <c r="K6379" s="29" t="str">
        <f>UnitName</f>
        <v>Plot</v>
      </c>
      <c r="L6379" s="30">
        <v>4</v>
      </c>
    </row>
    <row r="6380" spans="2:12" ht="13" x14ac:dyDescent="0.3">
      <c r="B6380" s="29" t="str">
        <f>BlockName</f>
        <v>Name</v>
      </c>
      <c r="C6380" s="30" t="s">
        <v>56</v>
      </c>
      <c r="E6380" s="29" t="str">
        <f>BlockName</f>
        <v>Name</v>
      </c>
      <c r="F6380" s="30" t="s">
        <v>56</v>
      </c>
      <c r="H6380" s="29" t="str">
        <f>BlockName</f>
        <v>Name</v>
      </c>
      <c r="I6380" s="30" t="s">
        <v>56</v>
      </c>
      <c r="K6380" s="29" t="str">
        <f>BlockName</f>
        <v>Name</v>
      </c>
      <c r="L6380" s="30" t="s">
        <v>56</v>
      </c>
    </row>
    <row r="6381" spans="2:12" ht="13" x14ac:dyDescent="0.3">
      <c r="B6381" s="29" t="str">
        <f>Factor2Name</f>
        <v>Variety</v>
      </c>
      <c r="C6381" s="30" t="s">
        <v>2</v>
      </c>
      <c r="E6381" s="29" t="str">
        <f>Factor2Name</f>
        <v>Variety</v>
      </c>
      <c r="F6381" s="30" t="s">
        <v>2</v>
      </c>
      <c r="H6381" s="29" t="str">
        <f>Factor2Name</f>
        <v>Variety</v>
      </c>
      <c r="I6381" s="30" t="s">
        <v>2</v>
      </c>
      <c r="K6381" s="29" t="str">
        <f>Factor2Name</f>
        <v>Variety</v>
      </c>
      <c r="L6381" s="30" t="s">
        <v>2</v>
      </c>
    </row>
    <row r="6382" spans="2:12" ht="13" x14ac:dyDescent="0.3">
      <c r="B6382" s="29" t="str">
        <f>Factor3Name</f>
        <v>Fertiliser</v>
      </c>
      <c r="C6382" s="30" t="s">
        <v>45</v>
      </c>
      <c r="E6382" s="29" t="str">
        <f>Factor3Name</f>
        <v>Fertiliser</v>
      </c>
      <c r="F6382" s="30" t="s">
        <v>45</v>
      </c>
      <c r="H6382" s="29" t="str">
        <f>Factor3Name</f>
        <v>Fertiliser</v>
      </c>
      <c r="I6382" s="30" t="s">
        <v>45</v>
      </c>
      <c r="K6382" s="29" t="str">
        <f>Factor3Name</f>
        <v>Fertiliser</v>
      </c>
      <c r="L6382" s="30" t="s">
        <v>45</v>
      </c>
    </row>
    <row r="6383" spans="2:12" ht="13" x14ac:dyDescent="0.3">
      <c r="B6383" s="29" t="str">
        <f>Factor1Name</f>
        <v>Weeding</v>
      </c>
      <c r="C6383" s="30" t="s">
        <v>37</v>
      </c>
      <c r="E6383" s="29" t="str">
        <f>Factor1Name</f>
        <v>Weeding</v>
      </c>
      <c r="F6383" s="30" t="s">
        <v>37</v>
      </c>
      <c r="H6383" s="29" t="str">
        <f>Factor1Name</f>
        <v>Weeding</v>
      </c>
      <c r="I6383" s="30" t="s">
        <v>37</v>
      </c>
      <c r="K6383" s="29" t="str">
        <f>Factor1Name</f>
        <v>Weeding</v>
      </c>
      <c r="L6383" s="30" t="s">
        <v>37</v>
      </c>
    </row>
    <row r="6384" spans="2:12" ht="13" x14ac:dyDescent="0.3">
      <c r="B6384" s="25" t="s">
        <v>14</v>
      </c>
      <c r="C6384" s="26">
        <v>645.1</v>
      </c>
      <c r="E6384" s="25" t="s">
        <v>14</v>
      </c>
      <c r="F6384" s="26">
        <v>594.9</v>
      </c>
      <c r="H6384" s="25" t="s">
        <v>14</v>
      </c>
      <c r="I6384" s="26">
        <v>510.9</v>
      </c>
      <c r="K6384" s="25" t="s">
        <v>14</v>
      </c>
      <c r="L6384" s="26">
        <v>488.6</v>
      </c>
    </row>
    <row r="6386" spans="2:12" ht="13" x14ac:dyDescent="0.3">
      <c r="B6386" s="27" t="s">
        <v>3</v>
      </c>
      <c r="C6386" s="28">
        <v>2018</v>
      </c>
      <c r="E6386" s="27" t="s">
        <v>3</v>
      </c>
      <c r="F6386" s="28">
        <v>2018</v>
      </c>
      <c r="H6386" s="27" t="s">
        <v>3</v>
      </c>
      <c r="I6386" s="28">
        <v>2018</v>
      </c>
      <c r="K6386" s="27" t="s">
        <v>3</v>
      </c>
      <c r="L6386" s="28">
        <v>2018</v>
      </c>
    </row>
    <row r="6387" spans="2:12" ht="13" x14ac:dyDescent="0.3">
      <c r="B6387" s="29" t="str">
        <f>UnitName</f>
        <v>Plot</v>
      </c>
      <c r="C6387" s="30">
        <v>4</v>
      </c>
      <c r="E6387" s="29" t="str">
        <f>UnitName</f>
        <v>Plot</v>
      </c>
      <c r="F6387" s="30">
        <v>4</v>
      </c>
      <c r="H6387" s="29" t="str">
        <f>UnitName</f>
        <v>Plot</v>
      </c>
      <c r="I6387" s="30">
        <v>4</v>
      </c>
      <c r="K6387" s="29" t="str">
        <f>UnitName</f>
        <v>Plot</v>
      </c>
      <c r="L6387" s="30">
        <v>4</v>
      </c>
    </row>
    <row r="6388" spans="2:12" ht="13" x14ac:dyDescent="0.3">
      <c r="B6388" s="29" t="str">
        <f>BlockName</f>
        <v>Name</v>
      </c>
      <c r="C6388" s="30" t="s">
        <v>56</v>
      </c>
      <c r="E6388" s="29" t="str">
        <f>BlockName</f>
        <v>Name</v>
      </c>
      <c r="F6388" s="30" t="s">
        <v>56</v>
      </c>
      <c r="H6388" s="29" t="str">
        <f>BlockName</f>
        <v>Name</v>
      </c>
      <c r="I6388" s="30" t="s">
        <v>56</v>
      </c>
      <c r="K6388" s="29" t="str">
        <f>BlockName</f>
        <v>Name</v>
      </c>
      <c r="L6388" s="30" t="s">
        <v>56</v>
      </c>
    </row>
    <row r="6389" spans="2:12" ht="13" x14ac:dyDescent="0.3">
      <c r="B6389" s="29" t="str">
        <f>Factor2Name</f>
        <v>Variety</v>
      </c>
      <c r="C6389" s="30" t="s">
        <v>2</v>
      </c>
      <c r="E6389" s="29" t="str">
        <f>Factor2Name</f>
        <v>Variety</v>
      </c>
      <c r="F6389" s="30" t="s">
        <v>2</v>
      </c>
      <c r="H6389" s="29" t="str">
        <f>Factor2Name</f>
        <v>Variety</v>
      </c>
      <c r="I6389" s="30" t="s">
        <v>2</v>
      </c>
      <c r="K6389" s="29" t="str">
        <f>Factor2Name</f>
        <v>Variety</v>
      </c>
      <c r="L6389" s="30" t="s">
        <v>2</v>
      </c>
    </row>
    <row r="6390" spans="2:12" ht="13" x14ac:dyDescent="0.3">
      <c r="B6390" s="29" t="str">
        <f>Factor3Name</f>
        <v>Fertiliser</v>
      </c>
      <c r="C6390" s="30" t="s">
        <v>45</v>
      </c>
      <c r="E6390" s="29" t="str">
        <f>Factor3Name</f>
        <v>Fertiliser</v>
      </c>
      <c r="F6390" s="30" t="s">
        <v>45</v>
      </c>
      <c r="H6390" s="29" t="str">
        <f>Factor3Name</f>
        <v>Fertiliser</v>
      </c>
      <c r="I6390" s="30" t="s">
        <v>45</v>
      </c>
      <c r="K6390" s="29" t="str">
        <f>Factor3Name</f>
        <v>Fertiliser</v>
      </c>
      <c r="L6390" s="30" t="s">
        <v>45</v>
      </c>
    </row>
    <row r="6391" spans="2:12" ht="13" x14ac:dyDescent="0.3">
      <c r="B6391" s="29" t="str">
        <f>Factor1Name</f>
        <v>Weeding</v>
      </c>
      <c r="C6391" s="30" t="s">
        <v>37</v>
      </c>
      <c r="E6391" s="29" t="str">
        <f>Factor1Name</f>
        <v>Weeding</v>
      </c>
      <c r="F6391" s="30" t="s">
        <v>37</v>
      </c>
      <c r="H6391" s="29" t="str">
        <f>Factor1Name</f>
        <v>Weeding</v>
      </c>
      <c r="I6391" s="30" t="s">
        <v>37</v>
      </c>
      <c r="K6391" s="29" t="str">
        <f>Factor1Name</f>
        <v>Weeding</v>
      </c>
      <c r="L6391" s="30" t="s">
        <v>37</v>
      </c>
    </row>
    <row r="6392" spans="2:12" ht="13" x14ac:dyDescent="0.3">
      <c r="B6392" s="25" t="s">
        <v>14</v>
      </c>
      <c r="C6392" s="26">
        <v>677.3</v>
      </c>
      <c r="E6392" s="25" t="s">
        <v>14</v>
      </c>
      <c r="F6392" s="26">
        <v>552.20000000000005</v>
      </c>
      <c r="H6392" s="25" t="s">
        <v>14</v>
      </c>
      <c r="I6392" s="26">
        <v>590</v>
      </c>
      <c r="K6392" s="25" t="s">
        <v>14</v>
      </c>
      <c r="L6392" s="26">
        <v>520</v>
      </c>
    </row>
    <row r="6394" spans="2:12" ht="13" x14ac:dyDescent="0.3">
      <c r="B6394" s="27" t="s">
        <v>3</v>
      </c>
      <c r="C6394" s="28">
        <v>2018</v>
      </c>
      <c r="E6394" s="27" t="s">
        <v>3</v>
      </c>
      <c r="F6394" s="28">
        <v>2018</v>
      </c>
      <c r="H6394" s="27" t="s">
        <v>3</v>
      </c>
      <c r="I6394" s="28">
        <v>2018</v>
      </c>
      <c r="K6394" s="27" t="s">
        <v>3</v>
      </c>
      <c r="L6394" s="28">
        <v>2018</v>
      </c>
    </row>
    <row r="6395" spans="2:12" ht="13" x14ac:dyDescent="0.3">
      <c r="B6395" s="29" t="str">
        <f>UnitName</f>
        <v>Plot</v>
      </c>
      <c r="C6395" s="30">
        <v>4</v>
      </c>
      <c r="E6395" s="29" t="str">
        <f>UnitName</f>
        <v>Plot</v>
      </c>
      <c r="F6395" s="30">
        <v>4</v>
      </c>
      <c r="H6395" s="29" t="str">
        <f>UnitName</f>
        <v>Plot</v>
      </c>
      <c r="I6395" s="30">
        <v>4</v>
      </c>
      <c r="K6395" s="29" t="str">
        <f>UnitName</f>
        <v>Plot</v>
      </c>
      <c r="L6395" s="30">
        <v>4</v>
      </c>
    </row>
    <row r="6396" spans="2:12" ht="13" x14ac:dyDescent="0.3">
      <c r="B6396" s="29" t="str">
        <f>BlockName</f>
        <v>Name</v>
      </c>
      <c r="C6396" s="30" t="s">
        <v>56</v>
      </c>
      <c r="E6396" s="29" t="str">
        <f>BlockName</f>
        <v>Name</v>
      </c>
      <c r="F6396" s="30" t="s">
        <v>56</v>
      </c>
      <c r="H6396" s="29" t="str">
        <f>BlockName</f>
        <v>Name</v>
      </c>
      <c r="I6396" s="30" t="s">
        <v>56</v>
      </c>
      <c r="K6396" s="29" t="str">
        <f>BlockName</f>
        <v>Name</v>
      </c>
      <c r="L6396" s="30" t="s">
        <v>56</v>
      </c>
    </row>
    <row r="6397" spans="2:12" ht="13" x14ac:dyDescent="0.3">
      <c r="B6397" s="29" t="str">
        <f>Factor2Name</f>
        <v>Variety</v>
      </c>
      <c r="C6397" s="30" t="s">
        <v>2</v>
      </c>
      <c r="E6397" s="29" t="str">
        <f>Factor2Name</f>
        <v>Variety</v>
      </c>
      <c r="F6397" s="30" t="s">
        <v>2</v>
      </c>
      <c r="H6397" s="29" t="str">
        <f>Factor2Name</f>
        <v>Variety</v>
      </c>
      <c r="I6397" s="30" t="s">
        <v>2</v>
      </c>
      <c r="K6397" s="29" t="str">
        <f>Factor2Name</f>
        <v>Variety</v>
      </c>
      <c r="L6397" s="30" t="s">
        <v>2</v>
      </c>
    </row>
    <row r="6398" spans="2:12" ht="13" x14ac:dyDescent="0.3">
      <c r="B6398" s="29" t="str">
        <f>Factor3Name</f>
        <v>Fertiliser</v>
      </c>
      <c r="C6398" s="30" t="s">
        <v>45</v>
      </c>
      <c r="E6398" s="29" t="str">
        <f>Factor3Name</f>
        <v>Fertiliser</v>
      </c>
      <c r="F6398" s="30" t="s">
        <v>45</v>
      </c>
      <c r="H6398" s="29" t="str">
        <f>Factor3Name</f>
        <v>Fertiliser</v>
      </c>
      <c r="I6398" s="30" t="s">
        <v>45</v>
      </c>
      <c r="K6398" s="29" t="str">
        <f>Factor3Name</f>
        <v>Fertiliser</v>
      </c>
      <c r="L6398" s="30" t="s">
        <v>45</v>
      </c>
    </row>
    <row r="6399" spans="2:12" ht="13" x14ac:dyDescent="0.3">
      <c r="B6399" s="29" t="str">
        <f>Factor1Name</f>
        <v>Weeding</v>
      </c>
      <c r="C6399" s="30" t="s">
        <v>37</v>
      </c>
      <c r="E6399" s="29" t="str">
        <f>Factor1Name</f>
        <v>Weeding</v>
      </c>
      <c r="F6399" s="30" t="s">
        <v>37</v>
      </c>
      <c r="H6399" s="29" t="str">
        <f>Factor1Name</f>
        <v>Weeding</v>
      </c>
      <c r="I6399" s="30" t="s">
        <v>37</v>
      </c>
      <c r="K6399" s="29" t="str">
        <f>Factor1Name</f>
        <v>Weeding</v>
      </c>
      <c r="L6399" s="30" t="s">
        <v>37</v>
      </c>
    </row>
    <row r="6400" spans="2:12" ht="13" x14ac:dyDescent="0.3">
      <c r="B6400" s="25" t="s">
        <v>14</v>
      </c>
      <c r="C6400" s="26">
        <v>468.2</v>
      </c>
      <c r="E6400" s="25" t="s">
        <v>14</v>
      </c>
      <c r="F6400" s="26">
        <v>792.3</v>
      </c>
      <c r="H6400" s="25" t="s">
        <v>14</v>
      </c>
      <c r="I6400" s="26">
        <v>763.9</v>
      </c>
      <c r="K6400" s="25" t="s">
        <v>14</v>
      </c>
      <c r="L6400" s="26">
        <v>629.5</v>
      </c>
    </row>
    <row r="6402" spans="2:12" ht="13" x14ac:dyDescent="0.3">
      <c r="B6402" s="27" t="s">
        <v>3</v>
      </c>
      <c r="C6402" s="28">
        <v>2018</v>
      </c>
      <c r="E6402" s="27" t="s">
        <v>3</v>
      </c>
      <c r="F6402" s="28">
        <v>2018</v>
      </c>
      <c r="H6402" s="27" t="s">
        <v>3</v>
      </c>
      <c r="I6402" s="28">
        <v>2018</v>
      </c>
      <c r="K6402" s="27" t="s">
        <v>3</v>
      </c>
      <c r="L6402" s="28">
        <v>2018</v>
      </c>
    </row>
    <row r="6403" spans="2:12" ht="13" x14ac:dyDescent="0.3">
      <c r="B6403" s="29" t="str">
        <f>UnitName</f>
        <v>Plot</v>
      </c>
      <c r="C6403" s="30">
        <v>5</v>
      </c>
      <c r="E6403" s="29" t="str">
        <f>UnitName</f>
        <v>Plot</v>
      </c>
      <c r="F6403" s="30">
        <v>5</v>
      </c>
      <c r="H6403" s="29" t="str">
        <f>UnitName</f>
        <v>Plot</v>
      </c>
      <c r="I6403" s="30">
        <v>5</v>
      </c>
      <c r="K6403" s="29" t="str">
        <f>UnitName</f>
        <v>Plot</v>
      </c>
      <c r="L6403" s="30">
        <v>5</v>
      </c>
    </row>
    <row r="6404" spans="2:12" ht="13" x14ac:dyDescent="0.3">
      <c r="B6404" s="29" t="str">
        <f>BlockName</f>
        <v>Name</v>
      </c>
      <c r="C6404" s="30" t="s">
        <v>56</v>
      </c>
      <c r="E6404" s="29" t="str">
        <f>BlockName</f>
        <v>Name</v>
      </c>
      <c r="F6404" s="30" t="s">
        <v>56</v>
      </c>
      <c r="H6404" s="29" t="str">
        <f>BlockName</f>
        <v>Name</v>
      </c>
      <c r="I6404" s="30" t="s">
        <v>56</v>
      </c>
      <c r="K6404" s="29" t="str">
        <f>BlockName</f>
        <v>Name</v>
      </c>
      <c r="L6404" s="30" t="s">
        <v>56</v>
      </c>
    </row>
    <row r="6405" spans="2:12" ht="13" x14ac:dyDescent="0.3">
      <c r="B6405" s="29" t="str">
        <f>Factor2Name</f>
        <v>Variety</v>
      </c>
      <c r="C6405" s="30" t="s">
        <v>2</v>
      </c>
      <c r="E6405" s="29" t="str">
        <f>Factor2Name</f>
        <v>Variety</v>
      </c>
      <c r="F6405" s="30" t="s">
        <v>2</v>
      </c>
      <c r="H6405" s="29" t="str">
        <f>Factor2Name</f>
        <v>Variety</v>
      </c>
      <c r="I6405" s="30" t="s">
        <v>2</v>
      </c>
      <c r="K6405" s="29" t="str">
        <f>Factor2Name</f>
        <v>Variety</v>
      </c>
      <c r="L6405" s="30" t="s">
        <v>2</v>
      </c>
    </row>
    <row r="6406" spans="2:12" ht="13" x14ac:dyDescent="0.3">
      <c r="B6406" s="29" t="str">
        <f>Factor3Name</f>
        <v>Fertiliser</v>
      </c>
      <c r="C6406" s="30" t="s">
        <v>45</v>
      </c>
      <c r="E6406" s="29" t="str">
        <f>Factor3Name</f>
        <v>Fertiliser</v>
      </c>
      <c r="F6406" s="30" t="s">
        <v>45</v>
      </c>
      <c r="H6406" s="29" t="str">
        <f>Factor3Name</f>
        <v>Fertiliser</v>
      </c>
      <c r="I6406" s="30" t="s">
        <v>45</v>
      </c>
      <c r="K6406" s="29" t="str">
        <f>Factor3Name</f>
        <v>Fertiliser</v>
      </c>
      <c r="L6406" s="30" t="s">
        <v>45</v>
      </c>
    </row>
    <row r="6407" spans="2:12" ht="13" x14ac:dyDescent="0.3">
      <c r="B6407" s="29" t="str">
        <f>Factor1Name</f>
        <v>Weeding</v>
      </c>
      <c r="C6407" s="30" t="s">
        <v>37</v>
      </c>
      <c r="E6407" s="29" t="str">
        <f>Factor1Name</f>
        <v>Weeding</v>
      </c>
      <c r="F6407" s="30" t="s">
        <v>37</v>
      </c>
      <c r="H6407" s="29" t="str">
        <f>Factor1Name</f>
        <v>Weeding</v>
      </c>
      <c r="I6407" s="30" t="s">
        <v>37</v>
      </c>
      <c r="K6407" s="29" t="str">
        <f>Factor1Name</f>
        <v>Weeding</v>
      </c>
      <c r="L6407" s="30" t="s">
        <v>37</v>
      </c>
    </row>
    <row r="6408" spans="2:12" ht="13" x14ac:dyDescent="0.3">
      <c r="B6408" s="25" t="s">
        <v>14</v>
      </c>
      <c r="C6408" s="26">
        <v>603.79999999999995</v>
      </c>
      <c r="E6408" s="25" t="s">
        <v>14</v>
      </c>
      <c r="F6408" s="26">
        <v>444.3</v>
      </c>
      <c r="H6408" s="25" t="s">
        <v>14</v>
      </c>
      <c r="I6408" s="26">
        <v>720.6</v>
      </c>
      <c r="K6408" s="25" t="s">
        <v>14</v>
      </c>
      <c r="L6408" s="26">
        <v>590.79999999999995</v>
      </c>
    </row>
    <row r="6410" spans="2:12" ht="13" x14ac:dyDescent="0.3">
      <c r="B6410" s="27" t="s">
        <v>3</v>
      </c>
      <c r="C6410" s="28">
        <v>2018</v>
      </c>
      <c r="E6410" s="27" t="s">
        <v>3</v>
      </c>
      <c r="F6410" s="28">
        <v>2018</v>
      </c>
      <c r="H6410" s="27" t="s">
        <v>3</v>
      </c>
      <c r="I6410" s="28">
        <v>2018</v>
      </c>
      <c r="K6410" s="27" t="s">
        <v>3</v>
      </c>
      <c r="L6410" s="28">
        <v>2018</v>
      </c>
    </row>
    <row r="6411" spans="2:12" ht="13" x14ac:dyDescent="0.3">
      <c r="B6411" s="29" t="str">
        <f>UnitName</f>
        <v>Plot</v>
      </c>
      <c r="C6411" s="30">
        <v>5</v>
      </c>
      <c r="E6411" s="29" t="str">
        <f>UnitName</f>
        <v>Plot</v>
      </c>
      <c r="F6411" s="30">
        <v>5</v>
      </c>
      <c r="H6411" s="29" t="str">
        <f>UnitName</f>
        <v>Plot</v>
      </c>
      <c r="I6411" s="30">
        <v>5</v>
      </c>
      <c r="K6411" s="29" t="str">
        <f>UnitName</f>
        <v>Plot</v>
      </c>
      <c r="L6411" s="30">
        <v>5</v>
      </c>
    </row>
    <row r="6412" spans="2:12" ht="13" x14ac:dyDescent="0.3">
      <c r="B6412" s="29" t="str">
        <f>BlockName</f>
        <v>Name</v>
      </c>
      <c r="C6412" s="30" t="s">
        <v>56</v>
      </c>
      <c r="E6412" s="29" t="str">
        <f>BlockName</f>
        <v>Name</v>
      </c>
      <c r="F6412" s="30" t="s">
        <v>56</v>
      </c>
      <c r="H6412" s="29" t="str">
        <f>BlockName</f>
        <v>Name</v>
      </c>
      <c r="I6412" s="30" t="s">
        <v>56</v>
      </c>
      <c r="K6412" s="29" t="str">
        <f>BlockName</f>
        <v>Name</v>
      </c>
      <c r="L6412" s="30" t="s">
        <v>56</v>
      </c>
    </row>
    <row r="6413" spans="2:12" ht="13" x14ac:dyDescent="0.3">
      <c r="B6413" s="29" t="str">
        <f>Factor2Name</f>
        <v>Variety</v>
      </c>
      <c r="C6413" s="30" t="s">
        <v>2</v>
      </c>
      <c r="E6413" s="29" t="str">
        <f>Factor2Name</f>
        <v>Variety</v>
      </c>
      <c r="F6413" s="30" t="s">
        <v>2</v>
      </c>
      <c r="H6413" s="29" t="str">
        <f>Factor2Name</f>
        <v>Variety</v>
      </c>
      <c r="I6413" s="30" t="s">
        <v>2</v>
      </c>
      <c r="K6413" s="29" t="str">
        <f>Factor2Name</f>
        <v>Variety</v>
      </c>
      <c r="L6413" s="30" t="s">
        <v>2</v>
      </c>
    </row>
    <row r="6414" spans="2:12" ht="13" x14ac:dyDescent="0.3">
      <c r="B6414" s="29" t="str">
        <f>Factor3Name</f>
        <v>Fertiliser</v>
      </c>
      <c r="C6414" s="30" t="s">
        <v>45</v>
      </c>
      <c r="E6414" s="29" t="str">
        <f>Factor3Name</f>
        <v>Fertiliser</v>
      </c>
      <c r="F6414" s="30" t="s">
        <v>45</v>
      </c>
      <c r="H6414" s="29" t="str">
        <f>Factor3Name</f>
        <v>Fertiliser</v>
      </c>
      <c r="I6414" s="30" t="s">
        <v>45</v>
      </c>
      <c r="K6414" s="29" t="str">
        <f>Factor3Name</f>
        <v>Fertiliser</v>
      </c>
      <c r="L6414" s="30" t="s">
        <v>45</v>
      </c>
    </row>
    <row r="6415" spans="2:12" ht="13" x14ac:dyDescent="0.3">
      <c r="B6415" s="29" t="str">
        <f>Factor1Name</f>
        <v>Weeding</v>
      </c>
      <c r="C6415" s="30" t="s">
        <v>37</v>
      </c>
      <c r="E6415" s="29" t="str">
        <f>Factor1Name</f>
        <v>Weeding</v>
      </c>
      <c r="F6415" s="30" t="s">
        <v>37</v>
      </c>
      <c r="H6415" s="29" t="str">
        <f>Factor1Name</f>
        <v>Weeding</v>
      </c>
      <c r="I6415" s="30" t="s">
        <v>37</v>
      </c>
      <c r="K6415" s="29" t="str">
        <f>Factor1Name</f>
        <v>Weeding</v>
      </c>
      <c r="L6415" s="30" t="s">
        <v>37</v>
      </c>
    </row>
    <row r="6416" spans="2:12" ht="13" x14ac:dyDescent="0.3">
      <c r="B6416" s="25" t="s">
        <v>14</v>
      </c>
      <c r="C6416" s="26">
        <v>532.70000000000005</v>
      </c>
      <c r="E6416" s="25" t="s">
        <v>14</v>
      </c>
      <c r="F6416" s="26">
        <v>538.79999999999995</v>
      </c>
      <c r="H6416" s="25" t="s">
        <v>14</v>
      </c>
      <c r="I6416" s="26">
        <v>533.29999999999995</v>
      </c>
      <c r="K6416" s="25" t="s">
        <v>14</v>
      </c>
      <c r="L6416" s="26">
        <v>630.5</v>
      </c>
    </row>
    <row r="6418" spans="2:12" ht="13" x14ac:dyDescent="0.3">
      <c r="B6418" s="27" t="s">
        <v>3</v>
      </c>
      <c r="C6418" s="28">
        <v>2018</v>
      </c>
      <c r="E6418" s="27" t="s">
        <v>3</v>
      </c>
      <c r="F6418" s="28">
        <v>2018</v>
      </c>
      <c r="H6418" s="27" t="s">
        <v>3</v>
      </c>
      <c r="I6418" s="28">
        <v>2018</v>
      </c>
      <c r="K6418" s="27" t="s">
        <v>3</v>
      </c>
      <c r="L6418" s="28">
        <v>2018</v>
      </c>
    </row>
    <row r="6419" spans="2:12" ht="13" x14ac:dyDescent="0.3">
      <c r="B6419" s="29" t="str">
        <f>UnitName</f>
        <v>Plot</v>
      </c>
      <c r="C6419" s="30">
        <v>5</v>
      </c>
      <c r="E6419" s="29" t="str">
        <f>UnitName</f>
        <v>Plot</v>
      </c>
      <c r="F6419" s="30">
        <v>5</v>
      </c>
      <c r="H6419" s="29" t="str">
        <f>UnitName</f>
        <v>Plot</v>
      </c>
      <c r="I6419" s="30">
        <v>5</v>
      </c>
      <c r="K6419" s="29" t="str">
        <f>UnitName</f>
        <v>Plot</v>
      </c>
      <c r="L6419" s="30">
        <v>5</v>
      </c>
    </row>
    <row r="6420" spans="2:12" ht="13" x14ac:dyDescent="0.3">
      <c r="B6420" s="29" t="str">
        <f>BlockName</f>
        <v>Name</v>
      </c>
      <c r="C6420" s="30" t="s">
        <v>56</v>
      </c>
      <c r="E6420" s="29" t="str">
        <f>BlockName</f>
        <v>Name</v>
      </c>
      <c r="F6420" s="30" t="s">
        <v>56</v>
      </c>
      <c r="H6420" s="29" t="str">
        <f>BlockName</f>
        <v>Name</v>
      </c>
      <c r="I6420" s="30" t="s">
        <v>56</v>
      </c>
      <c r="K6420" s="29" t="str">
        <f>BlockName</f>
        <v>Name</v>
      </c>
      <c r="L6420" s="30" t="s">
        <v>56</v>
      </c>
    </row>
    <row r="6421" spans="2:12" ht="13" x14ac:dyDescent="0.3">
      <c r="B6421" s="29" t="str">
        <f>Factor2Name</f>
        <v>Variety</v>
      </c>
      <c r="C6421" s="30" t="s">
        <v>2</v>
      </c>
      <c r="E6421" s="29" t="str">
        <f>Factor2Name</f>
        <v>Variety</v>
      </c>
      <c r="F6421" s="30" t="s">
        <v>2</v>
      </c>
      <c r="H6421" s="29" t="str">
        <f>Factor2Name</f>
        <v>Variety</v>
      </c>
      <c r="I6421" s="30" t="s">
        <v>2</v>
      </c>
      <c r="K6421" s="29" t="str">
        <f>Factor2Name</f>
        <v>Variety</v>
      </c>
      <c r="L6421" s="30" t="s">
        <v>2</v>
      </c>
    </row>
    <row r="6422" spans="2:12" ht="13" x14ac:dyDescent="0.3">
      <c r="B6422" s="29" t="str">
        <f>Factor3Name</f>
        <v>Fertiliser</v>
      </c>
      <c r="C6422" s="30" t="s">
        <v>45</v>
      </c>
      <c r="E6422" s="29" t="str">
        <f>Factor3Name</f>
        <v>Fertiliser</v>
      </c>
      <c r="F6422" s="30" t="s">
        <v>45</v>
      </c>
      <c r="H6422" s="29" t="str">
        <f>Factor3Name</f>
        <v>Fertiliser</v>
      </c>
      <c r="I6422" s="30" t="s">
        <v>45</v>
      </c>
      <c r="K6422" s="29" t="str">
        <f>Factor3Name</f>
        <v>Fertiliser</v>
      </c>
      <c r="L6422" s="30" t="s">
        <v>45</v>
      </c>
    </row>
    <row r="6423" spans="2:12" ht="13" x14ac:dyDescent="0.3">
      <c r="B6423" s="29" t="str">
        <f>Factor1Name</f>
        <v>Weeding</v>
      </c>
      <c r="C6423" s="30" t="s">
        <v>37</v>
      </c>
      <c r="E6423" s="29" t="str">
        <f>Factor1Name</f>
        <v>Weeding</v>
      </c>
      <c r="F6423" s="30" t="s">
        <v>37</v>
      </c>
      <c r="H6423" s="29" t="str">
        <f>Factor1Name</f>
        <v>Weeding</v>
      </c>
      <c r="I6423" s="30" t="s">
        <v>37</v>
      </c>
      <c r="K6423" s="29" t="str">
        <f>Factor1Name</f>
        <v>Weeding</v>
      </c>
      <c r="L6423" s="30" t="s">
        <v>37</v>
      </c>
    </row>
    <row r="6424" spans="2:12" ht="13" x14ac:dyDescent="0.3">
      <c r="B6424" s="25" t="s">
        <v>14</v>
      </c>
      <c r="C6424" s="26">
        <v>537.29999999999995</v>
      </c>
      <c r="E6424" s="25" t="s">
        <v>14</v>
      </c>
      <c r="F6424" s="26">
        <v>398.5</v>
      </c>
      <c r="H6424" s="25" t="s">
        <v>14</v>
      </c>
      <c r="I6424" s="26">
        <v>707.7</v>
      </c>
      <c r="K6424" s="25" t="s">
        <v>14</v>
      </c>
      <c r="L6424" s="26">
        <v>591</v>
      </c>
    </row>
    <row r="6426" spans="2:12" ht="13" x14ac:dyDescent="0.3">
      <c r="B6426" s="27" t="s">
        <v>3</v>
      </c>
      <c r="C6426" s="28">
        <v>2018</v>
      </c>
      <c r="E6426" s="27" t="s">
        <v>3</v>
      </c>
      <c r="F6426" s="28">
        <v>2018</v>
      </c>
      <c r="H6426" s="27" t="s">
        <v>3</v>
      </c>
      <c r="I6426" s="28">
        <v>2018</v>
      </c>
      <c r="K6426" s="27" t="s">
        <v>3</v>
      </c>
      <c r="L6426" s="28">
        <v>2018</v>
      </c>
    </row>
    <row r="6427" spans="2:12" ht="13" x14ac:dyDescent="0.3">
      <c r="B6427" s="29" t="str">
        <f>UnitName</f>
        <v>Plot</v>
      </c>
      <c r="C6427" s="30">
        <v>5</v>
      </c>
      <c r="E6427" s="29" t="str">
        <f>UnitName</f>
        <v>Plot</v>
      </c>
      <c r="F6427" s="30">
        <v>5</v>
      </c>
      <c r="H6427" s="29" t="str">
        <f>UnitName</f>
        <v>Plot</v>
      </c>
      <c r="I6427" s="30">
        <v>5</v>
      </c>
      <c r="K6427" s="29" t="str">
        <f>UnitName</f>
        <v>Plot</v>
      </c>
      <c r="L6427" s="30">
        <v>5</v>
      </c>
    </row>
    <row r="6428" spans="2:12" ht="13" x14ac:dyDescent="0.3">
      <c r="B6428" s="29" t="str">
        <f>BlockName</f>
        <v>Name</v>
      </c>
      <c r="C6428" s="30" t="s">
        <v>56</v>
      </c>
      <c r="E6428" s="29" t="str">
        <f>BlockName</f>
        <v>Name</v>
      </c>
      <c r="F6428" s="30" t="s">
        <v>56</v>
      </c>
      <c r="H6428" s="29" t="str">
        <f>BlockName</f>
        <v>Name</v>
      </c>
      <c r="I6428" s="30" t="s">
        <v>56</v>
      </c>
      <c r="K6428" s="29" t="str">
        <f>BlockName</f>
        <v>Name</v>
      </c>
      <c r="L6428" s="30" t="s">
        <v>56</v>
      </c>
    </row>
    <row r="6429" spans="2:12" ht="13" x14ac:dyDescent="0.3">
      <c r="B6429" s="29" t="str">
        <f>Factor2Name</f>
        <v>Variety</v>
      </c>
      <c r="C6429" s="30" t="s">
        <v>2</v>
      </c>
      <c r="E6429" s="29" t="str">
        <f>Factor2Name</f>
        <v>Variety</v>
      </c>
      <c r="F6429" s="30" t="s">
        <v>2</v>
      </c>
      <c r="H6429" s="29" t="str">
        <f>Factor2Name</f>
        <v>Variety</v>
      </c>
      <c r="I6429" s="30" t="s">
        <v>2</v>
      </c>
      <c r="K6429" s="29" t="str">
        <f>Factor2Name</f>
        <v>Variety</v>
      </c>
      <c r="L6429" s="30" t="s">
        <v>2</v>
      </c>
    </row>
    <row r="6430" spans="2:12" ht="13" x14ac:dyDescent="0.3">
      <c r="B6430" s="29" t="str">
        <f>Factor3Name</f>
        <v>Fertiliser</v>
      </c>
      <c r="C6430" s="30" t="s">
        <v>45</v>
      </c>
      <c r="E6430" s="29" t="str">
        <f>Factor3Name</f>
        <v>Fertiliser</v>
      </c>
      <c r="F6430" s="30" t="s">
        <v>45</v>
      </c>
      <c r="H6430" s="29" t="str">
        <f>Factor3Name</f>
        <v>Fertiliser</v>
      </c>
      <c r="I6430" s="30" t="s">
        <v>45</v>
      </c>
      <c r="K6430" s="29" t="str">
        <f>Factor3Name</f>
        <v>Fertiliser</v>
      </c>
      <c r="L6430" s="30" t="s">
        <v>45</v>
      </c>
    </row>
    <row r="6431" spans="2:12" ht="13" x14ac:dyDescent="0.3">
      <c r="B6431" s="29" t="str">
        <f>Factor1Name</f>
        <v>Weeding</v>
      </c>
      <c r="C6431" s="30" t="s">
        <v>37</v>
      </c>
      <c r="E6431" s="29" t="str">
        <f>Factor1Name</f>
        <v>Weeding</v>
      </c>
      <c r="F6431" s="30" t="s">
        <v>37</v>
      </c>
      <c r="H6431" s="29" t="str">
        <f>Factor1Name</f>
        <v>Weeding</v>
      </c>
      <c r="I6431" s="30" t="s">
        <v>37</v>
      </c>
      <c r="K6431" s="29" t="str">
        <f>Factor1Name</f>
        <v>Weeding</v>
      </c>
      <c r="L6431" s="30" t="s">
        <v>37</v>
      </c>
    </row>
    <row r="6432" spans="2:12" ht="13" x14ac:dyDescent="0.3">
      <c r="B6432" s="25" t="s">
        <v>14</v>
      </c>
      <c r="C6432" s="26">
        <v>821.9</v>
      </c>
      <c r="E6432" s="25" t="s">
        <v>14</v>
      </c>
      <c r="F6432" s="26">
        <v>560.29999999999995</v>
      </c>
      <c r="H6432" s="25" t="s">
        <v>14</v>
      </c>
      <c r="I6432" s="26">
        <v>645.6</v>
      </c>
      <c r="K6432" s="25" t="s">
        <v>14</v>
      </c>
      <c r="L6432" s="26">
        <v>729.8</v>
      </c>
    </row>
    <row r="6434" spans="2:12" ht="13" x14ac:dyDescent="0.3">
      <c r="B6434" s="27" t="s">
        <v>3</v>
      </c>
      <c r="C6434" s="28">
        <v>2018</v>
      </c>
      <c r="E6434" s="27" t="s">
        <v>3</v>
      </c>
      <c r="F6434" s="28">
        <v>2018</v>
      </c>
      <c r="H6434" s="27" t="s">
        <v>3</v>
      </c>
      <c r="I6434" s="28">
        <v>2018</v>
      </c>
      <c r="K6434" s="27" t="s">
        <v>3</v>
      </c>
      <c r="L6434" s="28">
        <v>2018</v>
      </c>
    </row>
    <row r="6435" spans="2:12" ht="13" x14ac:dyDescent="0.3">
      <c r="B6435" s="29" t="str">
        <f>UnitName</f>
        <v>Plot</v>
      </c>
      <c r="C6435" s="30">
        <v>5</v>
      </c>
      <c r="E6435" s="29" t="str">
        <f>UnitName</f>
        <v>Plot</v>
      </c>
      <c r="F6435" s="30">
        <v>5</v>
      </c>
      <c r="H6435" s="29" t="str">
        <f>UnitName</f>
        <v>Plot</v>
      </c>
      <c r="I6435" s="30">
        <v>5</v>
      </c>
      <c r="K6435" s="29" t="str">
        <f>UnitName</f>
        <v>Plot</v>
      </c>
      <c r="L6435" s="30">
        <v>5</v>
      </c>
    </row>
    <row r="6436" spans="2:12" ht="13" x14ac:dyDescent="0.3">
      <c r="B6436" s="29" t="str">
        <f>BlockName</f>
        <v>Name</v>
      </c>
      <c r="C6436" s="30" t="s">
        <v>56</v>
      </c>
      <c r="E6436" s="29" t="str">
        <f>BlockName</f>
        <v>Name</v>
      </c>
      <c r="F6436" s="30" t="s">
        <v>56</v>
      </c>
      <c r="H6436" s="29" t="str">
        <f>BlockName</f>
        <v>Name</v>
      </c>
      <c r="I6436" s="30" t="s">
        <v>56</v>
      </c>
      <c r="K6436" s="29" t="str">
        <f>BlockName</f>
        <v>Name</v>
      </c>
      <c r="L6436" s="30" t="s">
        <v>56</v>
      </c>
    </row>
    <row r="6437" spans="2:12" ht="13" x14ac:dyDescent="0.3">
      <c r="B6437" s="29" t="str">
        <f>Factor2Name</f>
        <v>Variety</v>
      </c>
      <c r="C6437" s="30" t="s">
        <v>2</v>
      </c>
      <c r="E6437" s="29" t="str">
        <f>Factor2Name</f>
        <v>Variety</v>
      </c>
      <c r="F6437" s="30" t="s">
        <v>2</v>
      </c>
      <c r="H6437" s="29" t="str">
        <f>Factor2Name</f>
        <v>Variety</v>
      </c>
      <c r="I6437" s="30" t="s">
        <v>2</v>
      </c>
      <c r="K6437" s="29" t="str">
        <f>Factor2Name</f>
        <v>Variety</v>
      </c>
      <c r="L6437" s="30" t="s">
        <v>2</v>
      </c>
    </row>
    <row r="6438" spans="2:12" ht="13" x14ac:dyDescent="0.3">
      <c r="B6438" s="29" t="str">
        <f>Factor3Name</f>
        <v>Fertiliser</v>
      </c>
      <c r="C6438" s="30" t="s">
        <v>45</v>
      </c>
      <c r="E6438" s="29" t="str">
        <f>Factor3Name</f>
        <v>Fertiliser</v>
      </c>
      <c r="F6438" s="30" t="s">
        <v>45</v>
      </c>
      <c r="H6438" s="29" t="str">
        <f>Factor3Name</f>
        <v>Fertiliser</v>
      </c>
      <c r="I6438" s="30" t="s">
        <v>45</v>
      </c>
      <c r="K6438" s="29" t="str">
        <f>Factor3Name</f>
        <v>Fertiliser</v>
      </c>
      <c r="L6438" s="30" t="s">
        <v>45</v>
      </c>
    </row>
    <row r="6439" spans="2:12" ht="13" x14ac:dyDescent="0.3">
      <c r="B6439" s="29" t="str">
        <f>Factor1Name</f>
        <v>Weeding</v>
      </c>
      <c r="C6439" s="30" t="s">
        <v>37</v>
      </c>
      <c r="E6439" s="29" t="str">
        <f>Factor1Name</f>
        <v>Weeding</v>
      </c>
      <c r="F6439" s="30" t="s">
        <v>37</v>
      </c>
      <c r="H6439" s="29" t="str">
        <f>Factor1Name</f>
        <v>Weeding</v>
      </c>
      <c r="I6439" s="30" t="s">
        <v>37</v>
      </c>
      <c r="K6439" s="29" t="str">
        <f>Factor1Name</f>
        <v>Weeding</v>
      </c>
      <c r="L6439" s="30" t="s">
        <v>37</v>
      </c>
    </row>
    <row r="6440" spans="2:12" ht="13" x14ac:dyDescent="0.3">
      <c r="B6440" s="25" t="s">
        <v>14</v>
      </c>
      <c r="C6440" s="26">
        <v>534.6</v>
      </c>
      <c r="E6440" s="25" t="s">
        <v>14</v>
      </c>
      <c r="F6440" s="26">
        <v>408.2</v>
      </c>
      <c r="H6440" s="25" t="s">
        <v>14</v>
      </c>
      <c r="I6440" s="26">
        <v>576.1</v>
      </c>
      <c r="K6440" s="25" t="s">
        <v>14</v>
      </c>
      <c r="L6440" s="26">
        <v>635</v>
      </c>
    </row>
    <row r="6442" spans="2:12" ht="13" x14ac:dyDescent="0.3">
      <c r="B6442" s="27" t="s">
        <v>3</v>
      </c>
      <c r="C6442" s="28">
        <v>2018</v>
      </c>
      <c r="E6442" s="27" t="s">
        <v>3</v>
      </c>
      <c r="F6442" s="28">
        <v>2018</v>
      </c>
      <c r="H6442" s="27" t="s">
        <v>3</v>
      </c>
      <c r="I6442" s="28">
        <v>2018</v>
      </c>
      <c r="K6442" s="27" t="s">
        <v>3</v>
      </c>
      <c r="L6442" s="28">
        <v>2018</v>
      </c>
    </row>
    <row r="6443" spans="2:12" ht="13" x14ac:dyDescent="0.3">
      <c r="B6443" s="29" t="str">
        <f>UnitName</f>
        <v>Plot</v>
      </c>
      <c r="C6443" s="30">
        <v>6</v>
      </c>
      <c r="E6443" s="29" t="str">
        <f>UnitName</f>
        <v>Plot</v>
      </c>
      <c r="F6443" s="30">
        <v>6</v>
      </c>
      <c r="H6443" s="29" t="str">
        <f>UnitName</f>
        <v>Plot</v>
      </c>
      <c r="I6443" s="30">
        <v>6</v>
      </c>
      <c r="K6443" s="29" t="str">
        <f>UnitName</f>
        <v>Plot</v>
      </c>
      <c r="L6443" s="30">
        <v>6</v>
      </c>
    </row>
    <row r="6444" spans="2:12" ht="13" x14ac:dyDescent="0.3">
      <c r="B6444" s="29" t="str">
        <f>BlockName</f>
        <v>Name</v>
      </c>
      <c r="C6444" s="30" t="s">
        <v>56</v>
      </c>
      <c r="E6444" s="29" t="str">
        <f>BlockName</f>
        <v>Name</v>
      </c>
      <c r="F6444" s="30" t="s">
        <v>56</v>
      </c>
      <c r="H6444" s="29" t="str">
        <f>BlockName</f>
        <v>Name</v>
      </c>
      <c r="I6444" s="30" t="s">
        <v>56</v>
      </c>
      <c r="K6444" s="29" t="str">
        <f>BlockName</f>
        <v>Name</v>
      </c>
      <c r="L6444" s="30" t="s">
        <v>56</v>
      </c>
    </row>
    <row r="6445" spans="2:12" ht="13" x14ac:dyDescent="0.3">
      <c r="B6445" s="29" t="str">
        <f>Factor2Name</f>
        <v>Variety</v>
      </c>
      <c r="C6445" s="30" t="s">
        <v>2</v>
      </c>
      <c r="E6445" s="29" t="str">
        <f>Factor2Name</f>
        <v>Variety</v>
      </c>
      <c r="F6445" s="30" t="s">
        <v>2</v>
      </c>
      <c r="H6445" s="29" t="str">
        <f>Factor2Name</f>
        <v>Variety</v>
      </c>
      <c r="I6445" s="30" t="s">
        <v>2</v>
      </c>
      <c r="K6445" s="29" t="str">
        <f>Factor2Name</f>
        <v>Variety</v>
      </c>
      <c r="L6445" s="30" t="s">
        <v>2</v>
      </c>
    </row>
    <row r="6446" spans="2:12" ht="13" x14ac:dyDescent="0.3">
      <c r="B6446" s="29" t="str">
        <f>Factor3Name</f>
        <v>Fertiliser</v>
      </c>
      <c r="C6446" s="30" t="s">
        <v>45</v>
      </c>
      <c r="E6446" s="29" t="str">
        <f>Factor3Name</f>
        <v>Fertiliser</v>
      </c>
      <c r="F6446" s="30" t="s">
        <v>45</v>
      </c>
      <c r="H6446" s="29" t="str">
        <f>Factor3Name</f>
        <v>Fertiliser</v>
      </c>
      <c r="I6446" s="30" t="s">
        <v>45</v>
      </c>
      <c r="K6446" s="29" t="str">
        <f>Factor3Name</f>
        <v>Fertiliser</v>
      </c>
      <c r="L6446" s="30" t="s">
        <v>45</v>
      </c>
    </row>
    <row r="6447" spans="2:12" ht="13" x14ac:dyDescent="0.3">
      <c r="B6447" s="29" t="str">
        <f>Factor1Name</f>
        <v>Weeding</v>
      </c>
      <c r="C6447" s="30" t="s">
        <v>37</v>
      </c>
      <c r="E6447" s="29" t="str">
        <f>Factor1Name</f>
        <v>Weeding</v>
      </c>
      <c r="F6447" s="30" t="s">
        <v>37</v>
      </c>
      <c r="H6447" s="29" t="str">
        <f>Factor1Name</f>
        <v>Weeding</v>
      </c>
      <c r="I6447" s="30" t="s">
        <v>37</v>
      </c>
      <c r="K6447" s="29" t="str">
        <f>Factor1Name</f>
        <v>Weeding</v>
      </c>
      <c r="L6447" s="30" t="s">
        <v>37</v>
      </c>
    </row>
    <row r="6448" spans="2:12" ht="13" x14ac:dyDescent="0.3">
      <c r="B6448" s="25" t="s">
        <v>14</v>
      </c>
      <c r="C6448" s="26">
        <v>608.79999999999995</v>
      </c>
      <c r="E6448" s="25" t="s">
        <v>14</v>
      </c>
      <c r="F6448" s="26">
        <v>934.6</v>
      </c>
      <c r="H6448" s="25" t="s">
        <v>14</v>
      </c>
      <c r="I6448" s="26">
        <v>552</v>
      </c>
      <c r="K6448" s="25" t="s">
        <v>14</v>
      </c>
      <c r="L6448" s="26">
        <v>645.79999999999995</v>
      </c>
    </row>
    <row r="6450" spans="2:12" ht="13" x14ac:dyDescent="0.3">
      <c r="B6450" s="27" t="s">
        <v>3</v>
      </c>
      <c r="C6450" s="28">
        <v>2018</v>
      </c>
      <c r="E6450" s="27" t="s">
        <v>3</v>
      </c>
      <c r="F6450" s="28">
        <v>2018</v>
      </c>
      <c r="H6450" s="27" t="s">
        <v>3</v>
      </c>
      <c r="I6450" s="28">
        <v>2018</v>
      </c>
      <c r="K6450" s="27" t="s">
        <v>3</v>
      </c>
      <c r="L6450" s="28">
        <v>2018</v>
      </c>
    </row>
    <row r="6451" spans="2:12" ht="13" x14ac:dyDescent="0.3">
      <c r="B6451" s="29" t="str">
        <f>UnitName</f>
        <v>Plot</v>
      </c>
      <c r="C6451" s="30">
        <v>6</v>
      </c>
      <c r="E6451" s="29" t="str">
        <f>UnitName</f>
        <v>Plot</v>
      </c>
      <c r="F6451" s="30">
        <v>6</v>
      </c>
      <c r="H6451" s="29" t="str">
        <f>UnitName</f>
        <v>Plot</v>
      </c>
      <c r="I6451" s="30">
        <v>6</v>
      </c>
      <c r="K6451" s="29" t="str">
        <f>UnitName</f>
        <v>Plot</v>
      </c>
      <c r="L6451" s="30">
        <v>6</v>
      </c>
    </row>
    <row r="6452" spans="2:12" ht="13" x14ac:dyDescent="0.3">
      <c r="B6452" s="29" t="str">
        <f>BlockName</f>
        <v>Name</v>
      </c>
      <c r="C6452" s="30" t="s">
        <v>56</v>
      </c>
      <c r="E6452" s="29" t="str">
        <f>BlockName</f>
        <v>Name</v>
      </c>
      <c r="F6452" s="30" t="s">
        <v>56</v>
      </c>
      <c r="H6452" s="29" t="str">
        <f>BlockName</f>
        <v>Name</v>
      </c>
      <c r="I6452" s="30" t="s">
        <v>56</v>
      </c>
      <c r="K6452" s="29" t="str">
        <f>BlockName</f>
        <v>Name</v>
      </c>
      <c r="L6452" s="30" t="s">
        <v>56</v>
      </c>
    </row>
    <row r="6453" spans="2:12" ht="13" x14ac:dyDescent="0.3">
      <c r="B6453" s="29" t="str">
        <f>Factor2Name</f>
        <v>Variety</v>
      </c>
      <c r="C6453" s="30" t="s">
        <v>2</v>
      </c>
      <c r="E6453" s="29" t="str">
        <f>Factor2Name</f>
        <v>Variety</v>
      </c>
      <c r="F6453" s="30" t="s">
        <v>2</v>
      </c>
      <c r="H6453" s="29" t="str">
        <f>Factor2Name</f>
        <v>Variety</v>
      </c>
      <c r="I6453" s="30" t="s">
        <v>2</v>
      </c>
      <c r="K6453" s="29" t="str">
        <f>Factor2Name</f>
        <v>Variety</v>
      </c>
      <c r="L6453" s="30" t="s">
        <v>2</v>
      </c>
    </row>
    <row r="6454" spans="2:12" ht="13" x14ac:dyDescent="0.3">
      <c r="B6454" s="29" t="str">
        <f>Factor3Name</f>
        <v>Fertiliser</v>
      </c>
      <c r="C6454" s="30" t="s">
        <v>45</v>
      </c>
      <c r="E6454" s="29" t="str">
        <f>Factor3Name</f>
        <v>Fertiliser</v>
      </c>
      <c r="F6454" s="30" t="s">
        <v>45</v>
      </c>
      <c r="H6454" s="29" t="str">
        <f>Factor3Name</f>
        <v>Fertiliser</v>
      </c>
      <c r="I6454" s="30" t="s">
        <v>45</v>
      </c>
      <c r="K6454" s="29" t="str">
        <f>Factor3Name</f>
        <v>Fertiliser</v>
      </c>
      <c r="L6454" s="30" t="s">
        <v>45</v>
      </c>
    </row>
    <row r="6455" spans="2:12" ht="13" x14ac:dyDescent="0.3">
      <c r="B6455" s="29" t="str">
        <f>Factor1Name</f>
        <v>Weeding</v>
      </c>
      <c r="C6455" s="30" t="s">
        <v>37</v>
      </c>
      <c r="E6455" s="29" t="str">
        <f>Factor1Name</f>
        <v>Weeding</v>
      </c>
      <c r="F6455" s="30" t="s">
        <v>37</v>
      </c>
      <c r="H6455" s="29" t="str">
        <f>Factor1Name</f>
        <v>Weeding</v>
      </c>
      <c r="I6455" s="30" t="s">
        <v>37</v>
      </c>
      <c r="K6455" s="29" t="str">
        <f>Factor1Name</f>
        <v>Weeding</v>
      </c>
      <c r="L6455" s="30" t="s">
        <v>37</v>
      </c>
    </row>
    <row r="6456" spans="2:12" ht="13" x14ac:dyDescent="0.3">
      <c r="B6456" s="25" t="s">
        <v>14</v>
      </c>
      <c r="C6456" s="26">
        <v>562.6</v>
      </c>
      <c r="E6456" s="25" t="s">
        <v>14</v>
      </c>
      <c r="F6456" s="26">
        <v>804.3</v>
      </c>
      <c r="H6456" s="25" t="s">
        <v>14</v>
      </c>
      <c r="I6456" s="26">
        <v>552.1</v>
      </c>
      <c r="K6456" s="25" t="s">
        <v>14</v>
      </c>
      <c r="L6456" s="26">
        <v>475.8</v>
      </c>
    </row>
    <row r="6458" spans="2:12" ht="13" x14ac:dyDescent="0.3">
      <c r="B6458" s="27" t="s">
        <v>3</v>
      </c>
      <c r="C6458" s="28">
        <v>2018</v>
      </c>
      <c r="E6458" s="27" t="s">
        <v>3</v>
      </c>
      <c r="F6458" s="28">
        <v>2018</v>
      </c>
      <c r="H6458" s="27" t="s">
        <v>3</v>
      </c>
      <c r="I6458" s="28">
        <v>2018</v>
      </c>
      <c r="K6458" s="27" t="s">
        <v>3</v>
      </c>
      <c r="L6458" s="28">
        <v>2018</v>
      </c>
    </row>
    <row r="6459" spans="2:12" ht="13" x14ac:dyDescent="0.3">
      <c r="B6459" s="29" t="str">
        <f>UnitName</f>
        <v>Plot</v>
      </c>
      <c r="C6459" s="30">
        <v>6</v>
      </c>
      <c r="E6459" s="29" t="str">
        <f>UnitName</f>
        <v>Plot</v>
      </c>
      <c r="F6459" s="30">
        <v>6</v>
      </c>
      <c r="H6459" s="29" t="str">
        <f>UnitName</f>
        <v>Plot</v>
      </c>
      <c r="I6459" s="30">
        <v>6</v>
      </c>
      <c r="K6459" s="29" t="str">
        <f>UnitName</f>
        <v>Plot</v>
      </c>
      <c r="L6459" s="30">
        <v>6</v>
      </c>
    </row>
    <row r="6460" spans="2:12" ht="13" x14ac:dyDescent="0.3">
      <c r="B6460" s="29" t="str">
        <f>BlockName</f>
        <v>Name</v>
      </c>
      <c r="C6460" s="30" t="s">
        <v>56</v>
      </c>
      <c r="E6460" s="29" t="str">
        <f>BlockName</f>
        <v>Name</v>
      </c>
      <c r="F6460" s="30" t="s">
        <v>56</v>
      </c>
      <c r="H6460" s="29" t="str">
        <f>BlockName</f>
        <v>Name</v>
      </c>
      <c r="I6460" s="30" t="s">
        <v>56</v>
      </c>
      <c r="K6460" s="29" t="str">
        <f>BlockName</f>
        <v>Name</v>
      </c>
      <c r="L6460" s="30" t="s">
        <v>56</v>
      </c>
    </row>
    <row r="6461" spans="2:12" ht="13" x14ac:dyDescent="0.3">
      <c r="B6461" s="29" t="str">
        <f>Factor2Name</f>
        <v>Variety</v>
      </c>
      <c r="C6461" s="30" t="s">
        <v>2</v>
      </c>
      <c r="E6461" s="29" t="str">
        <f>Factor2Name</f>
        <v>Variety</v>
      </c>
      <c r="F6461" s="30" t="s">
        <v>2</v>
      </c>
      <c r="H6461" s="29" t="str">
        <f>Factor2Name</f>
        <v>Variety</v>
      </c>
      <c r="I6461" s="30" t="s">
        <v>2</v>
      </c>
      <c r="K6461" s="29" t="str">
        <f>Factor2Name</f>
        <v>Variety</v>
      </c>
      <c r="L6461" s="30" t="s">
        <v>2</v>
      </c>
    </row>
    <row r="6462" spans="2:12" ht="13" x14ac:dyDescent="0.3">
      <c r="B6462" s="29" t="str">
        <f>Factor3Name</f>
        <v>Fertiliser</v>
      </c>
      <c r="C6462" s="30" t="s">
        <v>45</v>
      </c>
      <c r="E6462" s="29" t="str">
        <f>Factor3Name</f>
        <v>Fertiliser</v>
      </c>
      <c r="F6462" s="30" t="s">
        <v>45</v>
      </c>
      <c r="H6462" s="29" t="str">
        <f>Factor3Name</f>
        <v>Fertiliser</v>
      </c>
      <c r="I6462" s="30" t="s">
        <v>45</v>
      </c>
      <c r="K6462" s="29" t="str">
        <f>Factor3Name</f>
        <v>Fertiliser</v>
      </c>
      <c r="L6462" s="30" t="s">
        <v>45</v>
      </c>
    </row>
    <row r="6463" spans="2:12" ht="13" x14ac:dyDescent="0.3">
      <c r="B6463" s="29" t="str">
        <f>Factor1Name</f>
        <v>Weeding</v>
      </c>
      <c r="C6463" s="30" t="s">
        <v>37</v>
      </c>
      <c r="E6463" s="29" t="str">
        <f>Factor1Name</f>
        <v>Weeding</v>
      </c>
      <c r="F6463" s="30" t="s">
        <v>37</v>
      </c>
      <c r="H6463" s="29" t="str">
        <f>Factor1Name</f>
        <v>Weeding</v>
      </c>
      <c r="I6463" s="30" t="s">
        <v>37</v>
      </c>
      <c r="K6463" s="29" t="str">
        <f>Factor1Name</f>
        <v>Weeding</v>
      </c>
      <c r="L6463" s="30" t="s">
        <v>37</v>
      </c>
    </row>
    <row r="6464" spans="2:12" ht="13" x14ac:dyDescent="0.3">
      <c r="B6464" s="25" t="s">
        <v>14</v>
      </c>
      <c r="C6464" s="26">
        <v>393.4</v>
      </c>
      <c r="E6464" s="25" t="s">
        <v>14</v>
      </c>
      <c r="F6464" s="26">
        <v>564.6</v>
      </c>
      <c r="H6464" s="25" t="s">
        <v>14</v>
      </c>
      <c r="I6464" s="26">
        <v>543</v>
      </c>
      <c r="K6464" s="25" t="s">
        <v>14</v>
      </c>
      <c r="L6464" s="26">
        <v>474.7</v>
      </c>
    </row>
    <row r="6466" spans="2:12" ht="13" x14ac:dyDescent="0.3">
      <c r="B6466" s="27" t="s">
        <v>3</v>
      </c>
      <c r="C6466" s="28">
        <v>2018</v>
      </c>
      <c r="E6466" s="27" t="s">
        <v>3</v>
      </c>
      <c r="F6466" s="28">
        <v>2018</v>
      </c>
      <c r="H6466" s="27" t="s">
        <v>3</v>
      </c>
      <c r="I6466" s="28">
        <v>2018</v>
      </c>
      <c r="K6466" s="27" t="s">
        <v>3</v>
      </c>
      <c r="L6466" s="28">
        <v>2018</v>
      </c>
    </row>
    <row r="6467" spans="2:12" ht="13" x14ac:dyDescent="0.3">
      <c r="B6467" s="29" t="str">
        <f>UnitName</f>
        <v>Plot</v>
      </c>
      <c r="C6467" s="30">
        <v>6</v>
      </c>
      <c r="E6467" s="29" t="str">
        <f>UnitName</f>
        <v>Plot</v>
      </c>
      <c r="F6467" s="30">
        <v>6</v>
      </c>
      <c r="H6467" s="29" t="str">
        <f>UnitName</f>
        <v>Plot</v>
      </c>
      <c r="I6467" s="30">
        <v>6</v>
      </c>
      <c r="K6467" s="29" t="str">
        <f>UnitName</f>
        <v>Plot</v>
      </c>
      <c r="L6467" s="30">
        <v>6</v>
      </c>
    </row>
    <row r="6468" spans="2:12" ht="13" x14ac:dyDescent="0.3">
      <c r="B6468" s="29" t="str">
        <f>BlockName</f>
        <v>Name</v>
      </c>
      <c r="C6468" s="30" t="s">
        <v>56</v>
      </c>
      <c r="E6468" s="29" t="str">
        <f>BlockName</f>
        <v>Name</v>
      </c>
      <c r="F6468" s="30" t="s">
        <v>56</v>
      </c>
      <c r="H6468" s="29" t="str">
        <f>BlockName</f>
        <v>Name</v>
      </c>
      <c r="I6468" s="30" t="s">
        <v>56</v>
      </c>
      <c r="K6468" s="29" t="str">
        <f>BlockName</f>
        <v>Name</v>
      </c>
      <c r="L6468" s="30" t="s">
        <v>56</v>
      </c>
    </row>
    <row r="6469" spans="2:12" ht="13" x14ac:dyDescent="0.3">
      <c r="B6469" s="29" t="str">
        <f>Factor2Name</f>
        <v>Variety</v>
      </c>
      <c r="C6469" s="30" t="s">
        <v>2</v>
      </c>
      <c r="E6469" s="29" t="str">
        <f>Factor2Name</f>
        <v>Variety</v>
      </c>
      <c r="F6469" s="30" t="s">
        <v>2</v>
      </c>
      <c r="H6469" s="29" t="str">
        <f>Factor2Name</f>
        <v>Variety</v>
      </c>
      <c r="I6469" s="30" t="s">
        <v>2</v>
      </c>
      <c r="K6469" s="29" t="str">
        <f>Factor2Name</f>
        <v>Variety</v>
      </c>
      <c r="L6469" s="30" t="s">
        <v>2</v>
      </c>
    </row>
    <row r="6470" spans="2:12" ht="13" x14ac:dyDescent="0.3">
      <c r="B6470" s="29" t="str">
        <f>Factor3Name</f>
        <v>Fertiliser</v>
      </c>
      <c r="C6470" s="30" t="s">
        <v>45</v>
      </c>
      <c r="E6470" s="29" t="str">
        <f>Factor3Name</f>
        <v>Fertiliser</v>
      </c>
      <c r="F6470" s="30" t="s">
        <v>45</v>
      </c>
      <c r="H6470" s="29" t="str">
        <f>Factor3Name</f>
        <v>Fertiliser</v>
      </c>
      <c r="I6470" s="30" t="s">
        <v>45</v>
      </c>
      <c r="K6470" s="29" t="str">
        <f>Factor3Name</f>
        <v>Fertiliser</v>
      </c>
      <c r="L6470" s="30" t="s">
        <v>45</v>
      </c>
    </row>
    <row r="6471" spans="2:12" ht="13" x14ac:dyDescent="0.3">
      <c r="B6471" s="29" t="str">
        <f>Factor1Name</f>
        <v>Weeding</v>
      </c>
      <c r="C6471" s="30" t="s">
        <v>37</v>
      </c>
      <c r="E6471" s="29" t="str">
        <f>Factor1Name</f>
        <v>Weeding</v>
      </c>
      <c r="F6471" s="30" t="s">
        <v>37</v>
      </c>
      <c r="H6471" s="29" t="str">
        <f>Factor1Name</f>
        <v>Weeding</v>
      </c>
      <c r="I6471" s="30" t="s">
        <v>37</v>
      </c>
      <c r="K6471" s="29" t="str">
        <f>Factor1Name</f>
        <v>Weeding</v>
      </c>
      <c r="L6471" s="30" t="s">
        <v>37</v>
      </c>
    </row>
    <row r="6472" spans="2:12" ht="13" x14ac:dyDescent="0.3">
      <c r="B6472" s="25" t="s">
        <v>14</v>
      </c>
      <c r="C6472" s="26">
        <v>616.20000000000005</v>
      </c>
      <c r="E6472" s="25" t="s">
        <v>14</v>
      </c>
      <c r="F6472" s="26">
        <v>563.79999999999995</v>
      </c>
      <c r="H6472" s="25" t="s">
        <v>14</v>
      </c>
      <c r="I6472" s="26">
        <v>638</v>
      </c>
      <c r="K6472" s="25" t="s">
        <v>14</v>
      </c>
      <c r="L6472" s="26">
        <v>517.1</v>
      </c>
    </row>
    <row r="6474" spans="2:12" ht="13" x14ac:dyDescent="0.3">
      <c r="B6474" s="27" t="s">
        <v>3</v>
      </c>
      <c r="C6474" s="28">
        <v>2018</v>
      </c>
      <c r="E6474" s="27" t="s">
        <v>3</v>
      </c>
      <c r="F6474" s="28">
        <v>2018</v>
      </c>
      <c r="H6474" s="27" t="s">
        <v>3</v>
      </c>
      <c r="I6474" s="28">
        <v>2018</v>
      </c>
      <c r="K6474" s="27" t="s">
        <v>3</v>
      </c>
      <c r="L6474" s="28">
        <v>2018</v>
      </c>
    </row>
    <row r="6475" spans="2:12" ht="13" x14ac:dyDescent="0.3">
      <c r="B6475" s="29" t="str">
        <f>UnitName</f>
        <v>Plot</v>
      </c>
      <c r="C6475" s="30">
        <v>6</v>
      </c>
      <c r="E6475" s="29" t="str">
        <f>UnitName</f>
        <v>Plot</v>
      </c>
      <c r="F6475" s="30">
        <v>6</v>
      </c>
      <c r="H6475" s="29" t="str">
        <f>UnitName</f>
        <v>Plot</v>
      </c>
      <c r="I6475" s="30">
        <v>6</v>
      </c>
      <c r="K6475" s="29" t="str">
        <f>UnitName</f>
        <v>Plot</v>
      </c>
      <c r="L6475" s="30">
        <v>6</v>
      </c>
    </row>
    <row r="6476" spans="2:12" ht="13" x14ac:dyDescent="0.3">
      <c r="B6476" s="29" t="str">
        <f>BlockName</f>
        <v>Name</v>
      </c>
      <c r="C6476" s="30" t="s">
        <v>56</v>
      </c>
      <c r="E6476" s="29" t="str">
        <f>BlockName</f>
        <v>Name</v>
      </c>
      <c r="F6476" s="30" t="s">
        <v>56</v>
      </c>
      <c r="H6476" s="29" t="str">
        <f>BlockName</f>
        <v>Name</v>
      </c>
      <c r="I6476" s="30" t="s">
        <v>56</v>
      </c>
      <c r="K6476" s="29" t="str">
        <f>BlockName</f>
        <v>Name</v>
      </c>
      <c r="L6476" s="30" t="s">
        <v>56</v>
      </c>
    </row>
    <row r="6477" spans="2:12" ht="13" x14ac:dyDescent="0.3">
      <c r="B6477" s="29" t="str">
        <f>Factor2Name</f>
        <v>Variety</v>
      </c>
      <c r="C6477" s="30" t="s">
        <v>2</v>
      </c>
      <c r="E6477" s="29" t="str">
        <f>Factor2Name</f>
        <v>Variety</v>
      </c>
      <c r="F6477" s="30" t="s">
        <v>2</v>
      </c>
      <c r="H6477" s="29" t="str">
        <f>Factor2Name</f>
        <v>Variety</v>
      </c>
      <c r="I6477" s="30" t="s">
        <v>2</v>
      </c>
      <c r="K6477" s="29" t="str">
        <f>Factor2Name</f>
        <v>Variety</v>
      </c>
      <c r="L6477" s="30" t="s">
        <v>2</v>
      </c>
    </row>
    <row r="6478" spans="2:12" ht="13" x14ac:dyDescent="0.3">
      <c r="B6478" s="29" t="str">
        <f>Factor3Name</f>
        <v>Fertiliser</v>
      </c>
      <c r="C6478" s="30" t="s">
        <v>45</v>
      </c>
      <c r="E6478" s="29" t="str">
        <f>Factor3Name</f>
        <v>Fertiliser</v>
      </c>
      <c r="F6478" s="30" t="s">
        <v>45</v>
      </c>
      <c r="H6478" s="29" t="str">
        <f>Factor3Name</f>
        <v>Fertiliser</v>
      </c>
      <c r="I6478" s="30" t="s">
        <v>45</v>
      </c>
      <c r="K6478" s="29" t="str">
        <f>Factor3Name</f>
        <v>Fertiliser</v>
      </c>
      <c r="L6478" s="30" t="s">
        <v>45</v>
      </c>
    </row>
    <row r="6479" spans="2:12" ht="13" x14ac:dyDescent="0.3">
      <c r="B6479" s="29" t="str">
        <f>Factor1Name</f>
        <v>Weeding</v>
      </c>
      <c r="C6479" s="30" t="s">
        <v>37</v>
      </c>
      <c r="E6479" s="29" t="str">
        <f>Factor1Name</f>
        <v>Weeding</v>
      </c>
      <c r="F6479" s="30" t="s">
        <v>37</v>
      </c>
      <c r="H6479" s="29" t="str">
        <f>Factor1Name</f>
        <v>Weeding</v>
      </c>
      <c r="I6479" s="30" t="s">
        <v>37</v>
      </c>
      <c r="K6479" s="29" t="str">
        <f>Factor1Name</f>
        <v>Weeding</v>
      </c>
      <c r="L6479" s="30" t="s">
        <v>37</v>
      </c>
    </row>
    <row r="6480" spans="2:12" ht="13" x14ac:dyDescent="0.3">
      <c r="B6480" s="25" t="s">
        <v>14</v>
      </c>
      <c r="C6480" s="26">
        <v>768.1</v>
      </c>
      <c r="E6480" s="25" t="s">
        <v>14</v>
      </c>
      <c r="F6480" s="26">
        <v>572</v>
      </c>
      <c r="H6480" s="25" t="s">
        <v>14</v>
      </c>
      <c r="I6480" s="26">
        <v>519</v>
      </c>
      <c r="K6480" s="25" t="s">
        <v>14</v>
      </c>
      <c r="L6480" s="26">
        <v>686.6</v>
      </c>
    </row>
    <row r="6482" spans="2:12" ht="13" x14ac:dyDescent="0.3">
      <c r="B6482" s="27" t="s">
        <v>3</v>
      </c>
      <c r="C6482" s="28">
        <v>2018</v>
      </c>
      <c r="E6482" s="27" t="s">
        <v>3</v>
      </c>
      <c r="F6482" s="28">
        <v>2018</v>
      </c>
      <c r="H6482" s="27" t="s">
        <v>3</v>
      </c>
      <c r="I6482" s="28">
        <v>2018</v>
      </c>
      <c r="K6482" s="27" t="s">
        <v>3</v>
      </c>
      <c r="L6482" s="28">
        <v>2018</v>
      </c>
    </row>
    <row r="6483" spans="2:12" ht="13" x14ac:dyDescent="0.3">
      <c r="B6483" s="29" t="str">
        <f>UnitName</f>
        <v>Plot</v>
      </c>
      <c r="C6483" s="30">
        <v>1</v>
      </c>
      <c r="E6483" s="29" t="str">
        <f>UnitName</f>
        <v>Plot</v>
      </c>
      <c r="F6483" s="30">
        <v>1</v>
      </c>
      <c r="H6483" s="29" t="str">
        <f>UnitName</f>
        <v>Plot</v>
      </c>
      <c r="I6483" s="30">
        <v>1</v>
      </c>
      <c r="K6483" s="29" t="str">
        <f>UnitName</f>
        <v>Plot</v>
      </c>
      <c r="L6483" s="30">
        <v>1</v>
      </c>
    </row>
    <row r="6484" spans="2:12" ht="13" x14ac:dyDescent="0.3">
      <c r="B6484" s="29" t="str">
        <f>BlockName</f>
        <v>Name</v>
      </c>
      <c r="C6484" s="30" t="s">
        <v>56</v>
      </c>
      <c r="E6484" s="29" t="str">
        <f>BlockName</f>
        <v>Name</v>
      </c>
      <c r="F6484" s="30" t="s">
        <v>56</v>
      </c>
      <c r="H6484" s="29" t="str">
        <f>BlockName</f>
        <v>Name</v>
      </c>
      <c r="I6484" s="30" t="s">
        <v>56</v>
      </c>
      <c r="K6484" s="29" t="str">
        <f>BlockName</f>
        <v>Name</v>
      </c>
      <c r="L6484" s="30" t="s">
        <v>56</v>
      </c>
    </row>
    <row r="6485" spans="2:12" ht="13" x14ac:dyDescent="0.3">
      <c r="B6485" s="29" t="str">
        <f>Factor2Name</f>
        <v>Variety</v>
      </c>
      <c r="C6485" s="30" t="s">
        <v>2</v>
      </c>
      <c r="E6485" s="29" t="str">
        <f>Factor2Name</f>
        <v>Variety</v>
      </c>
      <c r="F6485" s="30" t="s">
        <v>2</v>
      </c>
      <c r="H6485" s="29" t="str">
        <f>Factor2Name</f>
        <v>Variety</v>
      </c>
      <c r="I6485" s="30" t="s">
        <v>2</v>
      </c>
      <c r="K6485" s="29" t="str">
        <f>Factor2Name</f>
        <v>Variety</v>
      </c>
      <c r="L6485" s="30" t="s">
        <v>2</v>
      </c>
    </row>
    <row r="6486" spans="2:12" ht="13" x14ac:dyDescent="0.3">
      <c r="B6486" s="29" t="str">
        <f>Factor3Name</f>
        <v>Fertiliser</v>
      </c>
      <c r="C6486" s="30" t="s">
        <v>38</v>
      </c>
      <c r="E6486" s="29" t="str">
        <f>Factor3Name</f>
        <v>Fertiliser</v>
      </c>
      <c r="F6486" s="30" t="s">
        <v>38</v>
      </c>
      <c r="H6486" s="29" t="str">
        <f>Factor3Name</f>
        <v>Fertiliser</v>
      </c>
      <c r="I6486" s="30" t="s">
        <v>38</v>
      </c>
      <c r="K6486" s="29" t="str">
        <f>Factor3Name</f>
        <v>Fertiliser</v>
      </c>
      <c r="L6486" s="30" t="s">
        <v>38</v>
      </c>
    </row>
    <row r="6487" spans="2:12" ht="13" x14ac:dyDescent="0.3">
      <c r="B6487" s="29" t="str">
        <f>Factor1Name</f>
        <v>Weeding</v>
      </c>
      <c r="C6487" s="30" t="s">
        <v>37</v>
      </c>
      <c r="E6487" s="29" t="str">
        <f>Factor1Name</f>
        <v>Weeding</v>
      </c>
      <c r="F6487" s="30" t="s">
        <v>37</v>
      </c>
      <c r="H6487" s="29" t="str">
        <f>Factor1Name</f>
        <v>Weeding</v>
      </c>
      <c r="I6487" s="30" t="s">
        <v>37</v>
      </c>
      <c r="K6487" s="29" t="str">
        <f>Factor1Name</f>
        <v>Weeding</v>
      </c>
      <c r="L6487" s="30" t="s">
        <v>37</v>
      </c>
    </row>
    <row r="6488" spans="2:12" ht="13" x14ac:dyDescent="0.3">
      <c r="B6488" s="25" t="s">
        <v>14</v>
      </c>
      <c r="C6488" s="26">
        <v>608.70000000000005</v>
      </c>
      <c r="E6488" s="25" t="s">
        <v>14</v>
      </c>
      <c r="F6488" s="26">
        <v>659.4</v>
      </c>
      <c r="H6488" s="25" t="s">
        <v>14</v>
      </c>
      <c r="I6488" s="26">
        <v>524.20000000000005</v>
      </c>
      <c r="K6488" s="25" t="s">
        <v>14</v>
      </c>
      <c r="L6488" s="26">
        <v>772.3</v>
      </c>
    </row>
    <row r="6490" spans="2:12" ht="13" x14ac:dyDescent="0.3">
      <c r="B6490" s="27" t="s">
        <v>3</v>
      </c>
      <c r="C6490" s="28">
        <v>2018</v>
      </c>
      <c r="E6490" s="27" t="s">
        <v>3</v>
      </c>
      <c r="F6490" s="28">
        <v>2018</v>
      </c>
      <c r="H6490" s="27" t="s">
        <v>3</v>
      </c>
      <c r="I6490" s="28">
        <v>2018</v>
      </c>
      <c r="K6490" s="27" t="s">
        <v>3</v>
      </c>
      <c r="L6490" s="28">
        <v>2018</v>
      </c>
    </row>
    <row r="6491" spans="2:12" ht="13" x14ac:dyDescent="0.3">
      <c r="B6491" s="29" t="str">
        <f>UnitName</f>
        <v>Plot</v>
      </c>
      <c r="C6491" s="30">
        <v>1</v>
      </c>
      <c r="E6491" s="29" t="str">
        <f>UnitName</f>
        <v>Plot</v>
      </c>
      <c r="F6491" s="30">
        <v>1</v>
      </c>
      <c r="H6491" s="29" t="str">
        <f>UnitName</f>
        <v>Plot</v>
      </c>
      <c r="I6491" s="30">
        <v>1</v>
      </c>
      <c r="K6491" s="29" t="str">
        <f>UnitName</f>
        <v>Plot</v>
      </c>
      <c r="L6491" s="30">
        <v>1</v>
      </c>
    </row>
    <row r="6492" spans="2:12" ht="13" x14ac:dyDescent="0.3">
      <c r="B6492" s="29" t="str">
        <f>BlockName</f>
        <v>Name</v>
      </c>
      <c r="C6492" s="30" t="s">
        <v>56</v>
      </c>
      <c r="E6492" s="29" t="str">
        <f>BlockName</f>
        <v>Name</v>
      </c>
      <c r="F6492" s="30" t="s">
        <v>56</v>
      </c>
      <c r="H6492" s="29" t="str">
        <f>BlockName</f>
        <v>Name</v>
      </c>
      <c r="I6492" s="30" t="s">
        <v>56</v>
      </c>
      <c r="K6492" s="29" t="str">
        <f>BlockName</f>
        <v>Name</v>
      </c>
      <c r="L6492" s="30" t="s">
        <v>56</v>
      </c>
    </row>
    <row r="6493" spans="2:12" ht="13" x14ac:dyDescent="0.3">
      <c r="B6493" s="29" t="str">
        <f>Factor2Name</f>
        <v>Variety</v>
      </c>
      <c r="C6493" s="30" t="s">
        <v>2</v>
      </c>
      <c r="E6493" s="29" t="str">
        <f>Factor2Name</f>
        <v>Variety</v>
      </c>
      <c r="F6493" s="30" t="s">
        <v>2</v>
      </c>
      <c r="H6493" s="29" t="str">
        <f>Factor2Name</f>
        <v>Variety</v>
      </c>
      <c r="I6493" s="30" t="s">
        <v>2</v>
      </c>
      <c r="K6493" s="29" t="str">
        <f>Factor2Name</f>
        <v>Variety</v>
      </c>
      <c r="L6493" s="30" t="s">
        <v>2</v>
      </c>
    </row>
    <row r="6494" spans="2:12" ht="13" x14ac:dyDescent="0.3">
      <c r="B6494" s="29" t="str">
        <f>Factor3Name</f>
        <v>Fertiliser</v>
      </c>
      <c r="C6494" s="30" t="s">
        <v>38</v>
      </c>
      <c r="E6494" s="29" t="str">
        <f>Factor3Name</f>
        <v>Fertiliser</v>
      </c>
      <c r="F6494" s="30" t="s">
        <v>38</v>
      </c>
      <c r="H6494" s="29" t="str">
        <f>Factor3Name</f>
        <v>Fertiliser</v>
      </c>
      <c r="I6494" s="30" t="s">
        <v>38</v>
      </c>
      <c r="K6494" s="29" t="str">
        <f>Factor3Name</f>
        <v>Fertiliser</v>
      </c>
      <c r="L6494" s="30" t="s">
        <v>38</v>
      </c>
    </row>
    <row r="6495" spans="2:12" ht="13" x14ac:dyDescent="0.3">
      <c r="B6495" s="29" t="str">
        <f>Factor1Name</f>
        <v>Weeding</v>
      </c>
      <c r="C6495" s="30" t="s">
        <v>37</v>
      </c>
      <c r="E6495" s="29" t="str">
        <f>Factor1Name</f>
        <v>Weeding</v>
      </c>
      <c r="F6495" s="30" t="s">
        <v>37</v>
      </c>
      <c r="H6495" s="29" t="str">
        <f>Factor1Name</f>
        <v>Weeding</v>
      </c>
      <c r="I6495" s="30" t="s">
        <v>37</v>
      </c>
      <c r="K6495" s="29" t="str">
        <f>Factor1Name</f>
        <v>Weeding</v>
      </c>
      <c r="L6495" s="30" t="s">
        <v>37</v>
      </c>
    </row>
    <row r="6496" spans="2:12" ht="13" x14ac:dyDescent="0.3">
      <c r="B6496" s="25" t="s">
        <v>14</v>
      </c>
      <c r="C6496" s="26">
        <v>665.1</v>
      </c>
      <c r="E6496" s="25" t="s">
        <v>14</v>
      </c>
      <c r="F6496" s="26">
        <v>566.6</v>
      </c>
      <c r="H6496" s="25" t="s">
        <v>14</v>
      </c>
      <c r="I6496" s="26">
        <v>662</v>
      </c>
      <c r="K6496" s="25" t="s">
        <v>14</v>
      </c>
      <c r="L6496" s="26">
        <v>562</v>
      </c>
    </row>
    <row r="6498" spans="2:12" ht="13" x14ac:dyDescent="0.3">
      <c r="B6498" s="27" t="s">
        <v>3</v>
      </c>
      <c r="C6498" s="28">
        <v>2018</v>
      </c>
      <c r="E6498" s="27" t="s">
        <v>3</v>
      </c>
      <c r="F6498" s="28">
        <v>2018</v>
      </c>
      <c r="H6498" s="27" t="s">
        <v>3</v>
      </c>
      <c r="I6498" s="28">
        <v>2018</v>
      </c>
      <c r="K6498" s="27" t="s">
        <v>3</v>
      </c>
      <c r="L6498" s="28">
        <v>2018</v>
      </c>
    </row>
    <row r="6499" spans="2:12" ht="13" x14ac:dyDescent="0.3">
      <c r="B6499" s="29" t="str">
        <f>UnitName</f>
        <v>Plot</v>
      </c>
      <c r="C6499" s="30">
        <v>1</v>
      </c>
      <c r="E6499" s="29" t="str">
        <f>UnitName</f>
        <v>Plot</v>
      </c>
      <c r="F6499" s="30">
        <v>1</v>
      </c>
      <c r="H6499" s="29" t="str">
        <f>UnitName</f>
        <v>Plot</v>
      </c>
      <c r="I6499" s="30">
        <v>1</v>
      </c>
      <c r="K6499" s="29" t="str">
        <f>UnitName</f>
        <v>Plot</v>
      </c>
      <c r="L6499" s="30">
        <v>1</v>
      </c>
    </row>
    <row r="6500" spans="2:12" ht="13" x14ac:dyDescent="0.3">
      <c r="B6500" s="29" t="str">
        <f>BlockName</f>
        <v>Name</v>
      </c>
      <c r="C6500" s="30" t="s">
        <v>56</v>
      </c>
      <c r="E6500" s="29" t="str">
        <f>BlockName</f>
        <v>Name</v>
      </c>
      <c r="F6500" s="30" t="s">
        <v>56</v>
      </c>
      <c r="H6500" s="29" t="str">
        <f>BlockName</f>
        <v>Name</v>
      </c>
      <c r="I6500" s="30" t="s">
        <v>56</v>
      </c>
      <c r="K6500" s="29" t="str">
        <f>BlockName</f>
        <v>Name</v>
      </c>
      <c r="L6500" s="30" t="s">
        <v>56</v>
      </c>
    </row>
    <row r="6501" spans="2:12" ht="13" x14ac:dyDescent="0.3">
      <c r="B6501" s="29" t="str">
        <f>Factor2Name</f>
        <v>Variety</v>
      </c>
      <c r="C6501" s="30" t="s">
        <v>2</v>
      </c>
      <c r="E6501" s="29" t="str">
        <f>Factor2Name</f>
        <v>Variety</v>
      </c>
      <c r="F6501" s="30" t="s">
        <v>2</v>
      </c>
      <c r="H6501" s="29" t="str">
        <f>Factor2Name</f>
        <v>Variety</v>
      </c>
      <c r="I6501" s="30" t="s">
        <v>2</v>
      </c>
      <c r="K6501" s="29" t="str">
        <f>Factor2Name</f>
        <v>Variety</v>
      </c>
      <c r="L6501" s="30" t="s">
        <v>2</v>
      </c>
    </row>
    <row r="6502" spans="2:12" ht="13" x14ac:dyDescent="0.3">
      <c r="B6502" s="29" t="str">
        <f>Factor3Name</f>
        <v>Fertiliser</v>
      </c>
      <c r="C6502" s="30" t="s">
        <v>38</v>
      </c>
      <c r="E6502" s="29" t="str">
        <f>Factor3Name</f>
        <v>Fertiliser</v>
      </c>
      <c r="F6502" s="30" t="s">
        <v>38</v>
      </c>
      <c r="H6502" s="29" t="str">
        <f>Factor3Name</f>
        <v>Fertiliser</v>
      </c>
      <c r="I6502" s="30" t="s">
        <v>38</v>
      </c>
      <c r="K6502" s="29" t="str">
        <f>Factor3Name</f>
        <v>Fertiliser</v>
      </c>
      <c r="L6502" s="30" t="s">
        <v>38</v>
      </c>
    </row>
    <row r="6503" spans="2:12" ht="13" x14ac:dyDescent="0.3">
      <c r="B6503" s="29" t="str">
        <f>Factor1Name</f>
        <v>Weeding</v>
      </c>
      <c r="C6503" s="30" t="s">
        <v>37</v>
      </c>
      <c r="E6503" s="29" t="str">
        <f>Factor1Name</f>
        <v>Weeding</v>
      </c>
      <c r="F6503" s="30" t="s">
        <v>37</v>
      </c>
      <c r="H6503" s="29" t="str">
        <f>Factor1Name</f>
        <v>Weeding</v>
      </c>
      <c r="I6503" s="30" t="s">
        <v>37</v>
      </c>
      <c r="K6503" s="29" t="str">
        <f>Factor1Name</f>
        <v>Weeding</v>
      </c>
      <c r="L6503" s="30" t="s">
        <v>37</v>
      </c>
    </row>
    <row r="6504" spans="2:12" ht="13" x14ac:dyDescent="0.3">
      <c r="B6504" s="25" t="s">
        <v>14</v>
      </c>
      <c r="C6504" s="26">
        <v>437.7</v>
      </c>
      <c r="E6504" s="25" t="s">
        <v>14</v>
      </c>
      <c r="F6504" s="26">
        <v>520.29999999999995</v>
      </c>
      <c r="H6504" s="25" t="s">
        <v>14</v>
      </c>
      <c r="I6504" s="26">
        <v>488.8</v>
      </c>
      <c r="K6504" s="25" t="s">
        <v>14</v>
      </c>
      <c r="L6504" s="26">
        <v>626.4</v>
      </c>
    </row>
    <row r="6506" spans="2:12" ht="13" x14ac:dyDescent="0.3">
      <c r="B6506" s="27" t="s">
        <v>3</v>
      </c>
      <c r="C6506" s="28">
        <v>2018</v>
      </c>
      <c r="E6506" s="27" t="s">
        <v>3</v>
      </c>
      <c r="F6506" s="28">
        <v>2018</v>
      </c>
      <c r="H6506" s="27" t="s">
        <v>3</v>
      </c>
      <c r="I6506" s="28">
        <v>2018</v>
      </c>
      <c r="K6506" s="27" t="s">
        <v>3</v>
      </c>
      <c r="L6506" s="28">
        <v>2018</v>
      </c>
    </row>
    <row r="6507" spans="2:12" ht="13" x14ac:dyDescent="0.3">
      <c r="B6507" s="29" t="str">
        <f>UnitName</f>
        <v>Plot</v>
      </c>
      <c r="C6507" s="30">
        <v>1</v>
      </c>
      <c r="E6507" s="29" t="str">
        <f>UnitName</f>
        <v>Plot</v>
      </c>
      <c r="F6507" s="30">
        <v>1</v>
      </c>
      <c r="H6507" s="29" t="str">
        <f>UnitName</f>
        <v>Plot</v>
      </c>
      <c r="I6507" s="30">
        <v>1</v>
      </c>
      <c r="K6507" s="29" t="str">
        <f>UnitName</f>
        <v>Plot</v>
      </c>
      <c r="L6507" s="30">
        <v>1</v>
      </c>
    </row>
    <row r="6508" spans="2:12" ht="13" x14ac:dyDescent="0.3">
      <c r="B6508" s="29" t="str">
        <f>BlockName</f>
        <v>Name</v>
      </c>
      <c r="C6508" s="30" t="s">
        <v>56</v>
      </c>
      <c r="E6508" s="29" t="str">
        <f>BlockName</f>
        <v>Name</v>
      </c>
      <c r="F6508" s="30" t="s">
        <v>56</v>
      </c>
      <c r="H6508" s="29" t="str">
        <f>BlockName</f>
        <v>Name</v>
      </c>
      <c r="I6508" s="30" t="s">
        <v>56</v>
      </c>
      <c r="K6508" s="29" t="str">
        <f>BlockName</f>
        <v>Name</v>
      </c>
      <c r="L6508" s="30" t="s">
        <v>56</v>
      </c>
    </row>
    <row r="6509" spans="2:12" ht="13" x14ac:dyDescent="0.3">
      <c r="B6509" s="29" t="str">
        <f>Factor2Name</f>
        <v>Variety</v>
      </c>
      <c r="C6509" s="30" t="s">
        <v>2</v>
      </c>
      <c r="E6509" s="29" t="str">
        <f>Factor2Name</f>
        <v>Variety</v>
      </c>
      <c r="F6509" s="30" t="s">
        <v>2</v>
      </c>
      <c r="H6509" s="29" t="str">
        <f>Factor2Name</f>
        <v>Variety</v>
      </c>
      <c r="I6509" s="30" t="s">
        <v>2</v>
      </c>
      <c r="K6509" s="29" t="str">
        <f>Factor2Name</f>
        <v>Variety</v>
      </c>
      <c r="L6509" s="30" t="s">
        <v>2</v>
      </c>
    </row>
    <row r="6510" spans="2:12" ht="13" x14ac:dyDescent="0.3">
      <c r="B6510" s="29" t="str">
        <f>Factor3Name</f>
        <v>Fertiliser</v>
      </c>
      <c r="C6510" s="30" t="s">
        <v>38</v>
      </c>
      <c r="E6510" s="29" t="str">
        <f>Factor3Name</f>
        <v>Fertiliser</v>
      </c>
      <c r="F6510" s="30" t="s">
        <v>38</v>
      </c>
      <c r="H6510" s="29" t="str">
        <f>Factor3Name</f>
        <v>Fertiliser</v>
      </c>
      <c r="I6510" s="30" t="s">
        <v>38</v>
      </c>
      <c r="K6510" s="29" t="str">
        <f>Factor3Name</f>
        <v>Fertiliser</v>
      </c>
      <c r="L6510" s="30" t="s">
        <v>38</v>
      </c>
    </row>
    <row r="6511" spans="2:12" ht="13" x14ac:dyDescent="0.3">
      <c r="B6511" s="29" t="str">
        <f>Factor1Name</f>
        <v>Weeding</v>
      </c>
      <c r="C6511" s="30" t="s">
        <v>37</v>
      </c>
      <c r="E6511" s="29" t="str">
        <f>Factor1Name</f>
        <v>Weeding</v>
      </c>
      <c r="F6511" s="30" t="s">
        <v>37</v>
      </c>
      <c r="H6511" s="29" t="str">
        <f>Factor1Name</f>
        <v>Weeding</v>
      </c>
      <c r="I6511" s="30" t="s">
        <v>37</v>
      </c>
      <c r="K6511" s="29" t="str">
        <f>Factor1Name</f>
        <v>Weeding</v>
      </c>
      <c r="L6511" s="30" t="s">
        <v>37</v>
      </c>
    </row>
    <row r="6512" spans="2:12" ht="13" x14ac:dyDescent="0.3">
      <c r="B6512" s="25" t="s">
        <v>14</v>
      </c>
      <c r="C6512" s="26">
        <v>509.1</v>
      </c>
      <c r="E6512" s="25" t="s">
        <v>14</v>
      </c>
      <c r="F6512" s="26">
        <v>578.1</v>
      </c>
      <c r="H6512" s="25" t="s">
        <v>14</v>
      </c>
      <c r="I6512" s="26">
        <v>379.4</v>
      </c>
      <c r="K6512" s="25" t="s">
        <v>14</v>
      </c>
      <c r="L6512" s="26">
        <v>672.1</v>
      </c>
    </row>
    <row r="6514" spans="2:12" ht="13" x14ac:dyDescent="0.3">
      <c r="B6514" s="27" t="s">
        <v>3</v>
      </c>
      <c r="C6514" s="28">
        <v>2018</v>
      </c>
      <c r="E6514" s="27" t="s">
        <v>3</v>
      </c>
      <c r="F6514" s="28">
        <v>2018</v>
      </c>
      <c r="H6514" s="27" t="s">
        <v>3</v>
      </c>
      <c r="I6514" s="28">
        <v>2018</v>
      </c>
      <c r="K6514" s="27" t="s">
        <v>3</v>
      </c>
      <c r="L6514" s="28">
        <v>2018</v>
      </c>
    </row>
    <row r="6515" spans="2:12" ht="13" x14ac:dyDescent="0.3">
      <c r="B6515" s="29" t="str">
        <f>UnitName</f>
        <v>Plot</v>
      </c>
      <c r="C6515" s="30">
        <v>1</v>
      </c>
      <c r="E6515" s="29" t="str">
        <f>UnitName</f>
        <v>Plot</v>
      </c>
      <c r="F6515" s="30">
        <v>1</v>
      </c>
      <c r="H6515" s="29" t="str">
        <f>UnitName</f>
        <v>Plot</v>
      </c>
      <c r="I6515" s="30">
        <v>1</v>
      </c>
      <c r="K6515" s="29" t="str">
        <f>UnitName</f>
        <v>Plot</v>
      </c>
      <c r="L6515" s="30">
        <v>1</v>
      </c>
    </row>
    <row r="6516" spans="2:12" ht="13" x14ac:dyDescent="0.3">
      <c r="B6516" s="29" t="str">
        <f>BlockName</f>
        <v>Name</v>
      </c>
      <c r="C6516" s="30" t="s">
        <v>56</v>
      </c>
      <c r="E6516" s="29" t="str">
        <f>BlockName</f>
        <v>Name</v>
      </c>
      <c r="F6516" s="30" t="s">
        <v>56</v>
      </c>
      <c r="H6516" s="29" t="str">
        <f>BlockName</f>
        <v>Name</v>
      </c>
      <c r="I6516" s="30" t="s">
        <v>56</v>
      </c>
      <c r="K6516" s="29" t="str">
        <f>BlockName</f>
        <v>Name</v>
      </c>
      <c r="L6516" s="30" t="s">
        <v>56</v>
      </c>
    </row>
    <row r="6517" spans="2:12" ht="13" x14ac:dyDescent="0.3">
      <c r="B6517" s="29" t="str">
        <f>Factor2Name</f>
        <v>Variety</v>
      </c>
      <c r="C6517" s="30" t="s">
        <v>2</v>
      </c>
      <c r="E6517" s="29" t="str">
        <f>Factor2Name</f>
        <v>Variety</v>
      </c>
      <c r="F6517" s="30" t="s">
        <v>2</v>
      </c>
      <c r="H6517" s="29" t="str">
        <f>Factor2Name</f>
        <v>Variety</v>
      </c>
      <c r="I6517" s="30" t="s">
        <v>2</v>
      </c>
      <c r="K6517" s="29" t="str">
        <f>Factor2Name</f>
        <v>Variety</v>
      </c>
      <c r="L6517" s="30" t="s">
        <v>2</v>
      </c>
    </row>
    <row r="6518" spans="2:12" ht="13" x14ac:dyDescent="0.3">
      <c r="B6518" s="29" t="str">
        <f>Factor3Name</f>
        <v>Fertiliser</v>
      </c>
      <c r="C6518" s="30" t="s">
        <v>38</v>
      </c>
      <c r="E6518" s="29" t="str">
        <f>Factor3Name</f>
        <v>Fertiliser</v>
      </c>
      <c r="F6518" s="30" t="s">
        <v>38</v>
      </c>
      <c r="H6518" s="29" t="str">
        <f>Factor3Name</f>
        <v>Fertiliser</v>
      </c>
      <c r="I6518" s="30" t="s">
        <v>38</v>
      </c>
      <c r="K6518" s="29" t="str">
        <f>Factor3Name</f>
        <v>Fertiliser</v>
      </c>
      <c r="L6518" s="30" t="s">
        <v>38</v>
      </c>
    </row>
    <row r="6519" spans="2:12" ht="13" x14ac:dyDescent="0.3">
      <c r="B6519" s="29" t="str">
        <f>Factor1Name</f>
        <v>Weeding</v>
      </c>
      <c r="C6519" s="30" t="s">
        <v>37</v>
      </c>
      <c r="E6519" s="29" t="str">
        <f>Factor1Name</f>
        <v>Weeding</v>
      </c>
      <c r="F6519" s="30" t="s">
        <v>37</v>
      </c>
      <c r="H6519" s="29" t="str">
        <f>Factor1Name</f>
        <v>Weeding</v>
      </c>
      <c r="I6519" s="30" t="s">
        <v>37</v>
      </c>
      <c r="K6519" s="29" t="str">
        <f>Factor1Name</f>
        <v>Weeding</v>
      </c>
      <c r="L6519" s="30" t="s">
        <v>37</v>
      </c>
    </row>
    <row r="6520" spans="2:12" ht="13" x14ac:dyDescent="0.3">
      <c r="B6520" s="25" t="s">
        <v>14</v>
      </c>
      <c r="C6520" s="26">
        <v>611.4</v>
      </c>
      <c r="E6520" s="25" t="s">
        <v>14</v>
      </c>
      <c r="F6520" s="26">
        <v>425.4</v>
      </c>
      <c r="H6520" s="25" t="s">
        <v>14</v>
      </c>
      <c r="I6520" s="26">
        <v>525.70000000000005</v>
      </c>
      <c r="K6520" s="25" t="s">
        <v>14</v>
      </c>
      <c r="L6520" s="26">
        <v>460.6</v>
      </c>
    </row>
    <row r="6522" spans="2:12" ht="13" x14ac:dyDescent="0.3">
      <c r="B6522" s="27" t="s">
        <v>3</v>
      </c>
      <c r="C6522" s="28">
        <v>2018</v>
      </c>
      <c r="E6522" s="27" t="s">
        <v>3</v>
      </c>
      <c r="F6522" s="28">
        <v>2018</v>
      </c>
      <c r="H6522" s="27" t="s">
        <v>3</v>
      </c>
      <c r="I6522" s="28">
        <v>2018</v>
      </c>
      <c r="K6522" s="27" t="s">
        <v>3</v>
      </c>
      <c r="L6522" s="28">
        <v>2018</v>
      </c>
    </row>
    <row r="6523" spans="2:12" ht="13" x14ac:dyDescent="0.3">
      <c r="B6523" s="29" t="str">
        <f>UnitName</f>
        <v>Plot</v>
      </c>
      <c r="C6523" s="30">
        <v>2</v>
      </c>
      <c r="E6523" s="29" t="str">
        <f>UnitName</f>
        <v>Plot</v>
      </c>
      <c r="F6523" s="30">
        <v>2</v>
      </c>
      <c r="H6523" s="29" t="str">
        <f>UnitName</f>
        <v>Plot</v>
      </c>
      <c r="I6523" s="30">
        <v>2</v>
      </c>
      <c r="K6523" s="29" t="str">
        <f>UnitName</f>
        <v>Plot</v>
      </c>
      <c r="L6523" s="30">
        <v>2</v>
      </c>
    </row>
    <row r="6524" spans="2:12" ht="13" x14ac:dyDescent="0.3">
      <c r="B6524" s="29" t="str">
        <f>BlockName</f>
        <v>Name</v>
      </c>
      <c r="C6524" s="30" t="s">
        <v>56</v>
      </c>
      <c r="E6524" s="29" t="str">
        <f>BlockName</f>
        <v>Name</v>
      </c>
      <c r="F6524" s="30" t="s">
        <v>56</v>
      </c>
      <c r="H6524" s="29" t="str">
        <f>BlockName</f>
        <v>Name</v>
      </c>
      <c r="I6524" s="30" t="s">
        <v>56</v>
      </c>
      <c r="K6524" s="29" t="str">
        <f>BlockName</f>
        <v>Name</v>
      </c>
      <c r="L6524" s="30" t="s">
        <v>56</v>
      </c>
    </row>
    <row r="6525" spans="2:12" ht="13" x14ac:dyDescent="0.3">
      <c r="B6525" s="29" t="str">
        <f>Factor2Name</f>
        <v>Variety</v>
      </c>
      <c r="C6525" s="30" t="s">
        <v>2</v>
      </c>
      <c r="E6525" s="29" t="str">
        <f>Factor2Name</f>
        <v>Variety</v>
      </c>
      <c r="F6525" s="30" t="s">
        <v>2</v>
      </c>
      <c r="H6525" s="29" t="str">
        <f>Factor2Name</f>
        <v>Variety</v>
      </c>
      <c r="I6525" s="30" t="s">
        <v>2</v>
      </c>
      <c r="K6525" s="29" t="str">
        <f>Factor2Name</f>
        <v>Variety</v>
      </c>
      <c r="L6525" s="30" t="s">
        <v>2</v>
      </c>
    </row>
    <row r="6526" spans="2:12" ht="13" x14ac:dyDescent="0.3">
      <c r="B6526" s="29" t="str">
        <f>Factor3Name</f>
        <v>Fertiliser</v>
      </c>
      <c r="C6526" s="30" t="s">
        <v>38</v>
      </c>
      <c r="E6526" s="29" t="str">
        <f>Factor3Name</f>
        <v>Fertiliser</v>
      </c>
      <c r="F6526" s="30" t="s">
        <v>38</v>
      </c>
      <c r="H6526" s="29" t="str">
        <f>Factor3Name</f>
        <v>Fertiliser</v>
      </c>
      <c r="I6526" s="30" t="s">
        <v>38</v>
      </c>
      <c r="K6526" s="29" t="str">
        <f>Factor3Name</f>
        <v>Fertiliser</v>
      </c>
      <c r="L6526" s="30" t="s">
        <v>38</v>
      </c>
    </row>
    <row r="6527" spans="2:12" ht="13" x14ac:dyDescent="0.3">
      <c r="B6527" s="29" t="str">
        <f>Factor1Name</f>
        <v>Weeding</v>
      </c>
      <c r="C6527" s="30" t="s">
        <v>37</v>
      </c>
      <c r="E6527" s="29" t="str">
        <f>Factor1Name</f>
        <v>Weeding</v>
      </c>
      <c r="F6527" s="30" t="s">
        <v>37</v>
      </c>
      <c r="H6527" s="29" t="str">
        <f>Factor1Name</f>
        <v>Weeding</v>
      </c>
      <c r="I6527" s="30" t="s">
        <v>37</v>
      </c>
      <c r="K6527" s="29" t="str">
        <f>Factor1Name</f>
        <v>Weeding</v>
      </c>
      <c r="L6527" s="30" t="s">
        <v>37</v>
      </c>
    </row>
    <row r="6528" spans="2:12" ht="13" x14ac:dyDescent="0.3">
      <c r="B6528" s="25" t="s">
        <v>14</v>
      </c>
      <c r="C6528" s="26">
        <v>771.8</v>
      </c>
      <c r="E6528" s="25" t="s">
        <v>14</v>
      </c>
      <c r="F6528" s="26">
        <v>781.1</v>
      </c>
      <c r="H6528" s="25" t="s">
        <v>14</v>
      </c>
      <c r="I6528" s="26">
        <v>525.1</v>
      </c>
      <c r="K6528" s="25" t="s">
        <v>14</v>
      </c>
      <c r="L6528" s="26">
        <v>397.7</v>
      </c>
    </row>
    <row r="6530" spans="2:12" ht="13" x14ac:dyDescent="0.3">
      <c r="B6530" s="27" t="s">
        <v>3</v>
      </c>
      <c r="C6530" s="28">
        <v>2018</v>
      </c>
      <c r="E6530" s="27" t="s">
        <v>3</v>
      </c>
      <c r="F6530" s="28">
        <v>2018</v>
      </c>
      <c r="H6530" s="27" t="s">
        <v>3</v>
      </c>
      <c r="I6530" s="28">
        <v>2018</v>
      </c>
      <c r="K6530" s="27" t="s">
        <v>3</v>
      </c>
      <c r="L6530" s="28">
        <v>2018</v>
      </c>
    </row>
    <row r="6531" spans="2:12" ht="13" x14ac:dyDescent="0.3">
      <c r="B6531" s="29" t="str">
        <f>UnitName</f>
        <v>Plot</v>
      </c>
      <c r="C6531" s="30">
        <v>2</v>
      </c>
      <c r="E6531" s="29" t="str">
        <f>UnitName</f>
        <v>Plot</v>
      </c>
      <c r="F6531" s="30">
        <v>2</v>
      </c>
      <c r="H6531" s="29" t="str">
        <f>UnitName</f>
        <v>Plot</v>
      </c>
      <c r="I6531" s="30">
        <v>2</v>
      </c>
      <c r="K6531" s="29" t="str">
        <f>UnitName</f>
        <v>Plot</v>
      </c>
      <c r="L6531" s="30">
        <v>2</v>
      </c>
    </row>
    <row r="6532" spans="2:12" ht="13" x14ac:dyDescent="0.3">
      <c r="B6532" s="29" t="str">
        <f>BlockName</f>
        <v>Name</v>
      </c>
      <c r="C6532" s="30" t="s">
        <v>56</v>
      </c>
      <c r="E6532" s="29" t="str">
        <f>BlockName</f>
        <v>Name</v>
      </c>
      <c r="F6532" s="30" t="s">
        <v>56</v>
      </c>
      <c r="H6532" s="29" t="str">
        <f>BlockName</f>
        <v>Name</v>
      </c>
      <c r="I6532" s="30" t="s">
        <v>56</v>
      </c>
      <c r="K6532" s="29" t="str">
        <f>BlockName</f>
        <v>Name</v>
      </c>
      <c r="L6532" s="30" t="s">
        <v>56</v>
      </c>
    </row>
    <row r="6533" spans="2:12" ht="13" x14ac:dyDescent="0.3">
      <c r="B6533" s="29" t="str">
        <f>Factor2Name</f>
        <v>Variety</v>
      </c>
      <c r="C6533" s="30" t="s">
        <v>2</v>
      </c>
      <c r="E6533" s="29" t="str">
        <f>Factor2Name</f>
        <v>Variety</v>
      </c>
      <c r="F6533" s="30" t="s">
        <v>2</v>
      </c>
      <c r="H6533" s="29" t="str">
        <f>Factor2Name</f>
        <v>Variety</v>
      </c>
      <c r="I6533" s="30" t="s">
        <v>2</v>
      </c>
      <c r="K6533" s="29" t="str">
        <f>Factor2Name</f>
        <v>Variety</v>
      </c>
      <c r="L6533" s="30" t="s">
        <v>2</v>
      </c>
    </row>
    <row r="6534" spans="2:12" ht="13" x14ac:dyDescent="0.3">
      <c r="B6534" s="29" t="str">
        <f>Factor3Name</f>
        <v>Fertiliser</v>
      </c>
      <c r="C6534" s="30" t="s">
        <v>38</v>
      </c>
      <c r="E6534" s="29" t="str">
        <f>Factor3Name</f>
        <v>Fertiliser</v>
      </c>
      <c r="F6534" s="30" t="s">
        <v>38</v>
      </c>
      <c r="H6534" s="29" t="str">
        <f>Factor3Name</f>
        <v>Fertiliser</v>
      </c>
      <c r="I6534" s="30" t="s">
        <v>38</v>
      </c>
      <c r="K6534" s="29" t="str">
        <f>Factor3Name</f>
        <v>Fertiliser</v>
      </c>
      <c r="L6534" s="30" t="s">
        <v>38</v>
      </c>
    </row>
    <row r="6535" spans="2:12" ht="13" x14ac:dyDescent="0.3">
      <c r="B6535" s="29" t="str">
        <f>Factor1Name</f>
        <v>Weeding</v>
      </c>
      <c r="C6535" s="30" t="s">
        <v>37</v>
      </c>
      <c r="E6535" s="29" t="str">
        <f>Factor1Name</f>
        <v>Weeding</v>
      </c>
      <c r="F6535" s="30" t="s">
        <v>37</v>
      </c>
      <c r="H6535" s="29" t="str">
        <f>Factor1Name</f>
        <v>Weeding</v>
      </c>
      <c r="I6535" s="30" t="s">
        <v>37</v>
      </c>
      <c r="K6535" s="29" t="str">
        <f>Factor1Name</f>
        <v>Weeding</v>
      </c>
      <c r="L6535" s="30" t="s">
        <v>37</v>
      </c>
    </row>
    <row r="6536" spans="2:12" ht="13" x14ac:dyDescent="0.3">
      <c r="B6536" s="25" t="s">
        <v>14</v>
      </c>
      <c r="C6536" s="26">
        <v>621</v>
      </c>
      <c r="E6536" s="25" t="s">
        <v>14</v>
      </c>
      <c r="F6536" s="26">
        <v>264.10000000000002</v>
      </c>
      <c r="H6536" s="25" t="s">
        <v>14</v>
      </c>
      <c r="I6536" s="26">
        <v>633.29999999999995</v>
      </c>
      <c r="K6536" s="25" t="s">
        <v>14</v>
      </c>
      <c r="L6536" s="26">
        <v>607.70000000000005</v>
      </c>
    </row>
    <row r="6538" spans="2:12" ht="13" x14ac:dyDescent="0.3">
      <c r="B6538" s="27" t="s">
        <v>3</v>
      </c>
      <c r="C6538" s="28">
        <v>2018</v>
      </c>
      <c r="E6538" s="27" t="s">
        <v>3</v>
      </c>
      <c r="F6538" s="28">
        <v>2018</v>
      </c>
      <c r="H6538" s="27" t="s">
        <v>3</v>
      </c>
      <c r="I6538" s="28">
        <v>2018</v>
      </c>
      <c r="K6538" s="27" t="s">
        <v>3</v>
      </c>
      <c r="L6538" s="28">
        <v>2018</v>
      </c>
    </row>
    <row r="6539" spans="2:12" ht="13" x14ac:dyDescent="0.3">
      <c r="B6539" s="29" t="str">
        <f>UnitName</f>
        <v>Plot</v>
      </c>
      <c r="C6539" s="30">
        <v>2</v>
      </c>
      <c r="E6539" s="29" t="str">
        <f>UnitName</f>
        <v>Plot</v>
      </c>
      <c r="F6539" s="30">
        <v>2</v>
      </c>
      <c r="H6539" s="29" t="str">
        <f>UnitName</f>
        <v>Plot</v>
      </c>
      <c r="I6539" s="30">
        <v>2</v>
      </c>
      <c r="K6539" s="29" t="str">
        <f>UnitName</f>
        <v>Plot</v>
      </c>
      <c r="L6539" s="30">
        <v>2</v>
      </c>
    </row>
    <row r="6540" spans="2:12" ht="13" x14ac:dyDescent="0.3">
      <c r="B6540" s="29" t="str">
        <f>BlockName</f>
        <v>Name</v>
      </c>
      <c r="C6540" s="30" t="s">
        <v>56</v>
      </c>
      <c r="E6540" s="29" t="str">
        <f>BlockName</f>
        <v>Name</v>
      </c>
      <c r="F6540" s="30" t="s">
        <v>56</v>
      </c>
      <c r="H6540" s="29" t="str">
        <f>BlockName</f>
        <v>Name</v>
      </c>
      <c r="I6540" s="30" t="s">
        <v>56</v>
      </c>
      <c r="K6540" s="29" t="str">
        <f>BlockName</f>
        <v>Name</v>
      </c>
      <c r="L6540" s="30" t="s">
        <v>56</v>
      </c>
    </row>
    <row r="6541" spans="2:12" ht="13" x14ac:dyDescent="0.3">
      <c r="B6541" s="29" t="str">
        <f>Factor2Name</f>
        <v>Variety</v>
      </c>
      <c r="C6541" s="30" t="s">
        <v>2</v>
      </c>
      <c r="E6541" s="29" t="str">
        <f>Factor2Name</f>
        <v>Variety</v>
      </c>
      <c r="F6541" s="30" t="s">
        <v>2</v>
      </c>
      <c r="H6541" s="29" t="str">
        <f>Factor2Name</f>
        <v>Variety</v>
      </c>
      <c r="I6541" s="30" t="s">
        <v>2</v>
      </c>
      <c r="K6541" s="29" t="str">
        <f>Factor2Name</f>
        <v>Variety</v>
      </c>
      <c r="L6541" s="30" t="s">
        <v>2</v>
      </c>
    </row>
    <row r="6542" spans="2:12" ht="13" x14ac:dyDescent="0.3">
      <c r="B6542" s="29" t="str">
        <f>Factor3Name</f>
        <v>Fertiliser</v>
      </c>
      <c r="C6542" s="30" t="s">
        <v>38</v>
      </c>
      <c r="E6542" s="29" t="str">
        <f>Factor3Name</f>
        <v>Fertiliser</v>
      </c>
      <c r="F6542" s="30" t="s">
        <v>38</v>
      </c>
      <c r="H6542" s="29" t="str">
        <f>Factor3Name</f>
        <v>Fertiliser</v>
      </c>
      <c r="I6542" s="30" t="s">
        <v>38</v>
      </c>
      <c r="K6542" s="29" t="str">
        <f>Factor3Name</f>
        <v>Fertiliser</v>
      </c>
      <c r="L6542" s="30" t="s">
        <v>38</v>
      </c>
    </row>
    <row r="6543" spans="2:12" ht="13" x14ac:dyDescent="0.3">
      <c r="B6543" s="29" t="str">
        <f>Factor1Name</f>
        <v>Weeding</v>
      </c>
      <c r="C6543" s="30" t="s">
        <v>37</v>
      </c>
      <c r="E6543" s="29" t="str">
        <f>Factor1Name</f>
        <v>Weeding</v>
      </c>
      <c r="F6543" s="30" t="s">
        <v>37</v>
      </c>
      <c r="H6543" s="29" t="str">
        <f>Factor1Name</f>
        <v>Weeding</v>
      </c>
      <c r="I6543" s="30" t="s">
        <v>37</v>
      </c>
      <c r="K6543" s="29" t="str">
        <f>Factor1Name</f>
        <v>Weeding</v>
      </c>
      <c r="L6543" s="30" t="s">
        <v>37</v>
      </c>
    </row>
    <row r="6544" spans="2:12" ht="13" x14ac:dyDescent="0.3">
      <c r="B6544" s="25" t="s">
        <v>14</v>
      </c>
      <c r="C6544" s="26">
        <v>494.3</v>
      </c>
      <c r="E6544" s="25" t="s">
        <v>14</v>
      </c>
      <c r="F6544" s="26">
        <v>545.70000000000005</v>
      </c>
      <c r="H6544" s="25" t="s">
        <v>14</v>
      </c>
      <c r="I6544" s="26">
        <v>446.3</v>
      </c>
      <c r="K6544" s="25" t="s">
        <v>14</v>
      </c>
      <c r="L6544" s="26">
        <v>613.4</v>
      </c>
    </row>
    <row r="6546" spans="2:12" ht="13" x14ac:dyDescent="0.3">
      <c r="B6546" s="27" t="s">
        <v>3</v>
      </c>
      <c r="C6546" s="28">
        <v>2018</v>
      </c>
      <c r="E6546" s="27" t="s">
        <v>3</v>
      </c>
      <c r="F6546" s="28">
        <v>2018</v>
      </c>
      <c r="H6546" s="27" t="s">
        <v>3</v>
      </c>
      <c r="I6546" s="28">
        <v>2018</v>
      </c>
      <c r="K6546" s="27" t="s">
        <v>3</v>
      </c>
      <c r="L6546" s="28">
        <v>2018</v>
      </c>
    </row>
    <row r="6547" spans="2:12" ht="13" x14ac:dyDescent="0.3">
      <c r="B6547" s="29" t="str">
        <f>UnitName</f>
        <v>Plot</v>
      </c>
      <c r="C6547" s="30">
        <v>2</v>
      </c>
      <c r="E6547" s="29" t="str">
        <f>UnitName</f>
        <v>Plot</v>
      </c>
      <c r="F6547" s="30">
        <v>2</v>
      </c>
      <c r="H6547" s="29" t="str">
        <f>UnitName</f>
        <v>Plot</v>
      </c>
      <c r="I6547" s="30">
        <v>2</v>
      </c>
      <c r="K6547" s="29" t="str">
        <f>UnitName</f>
        <v>Plot</v>
      </c>
      <c r="L6547" s="30">
        <v>2</v>
      </c>
    </row>
    <row r="6548" spans="2:12" ht="13" x14ac:dyDescent="0.3">
      <c r="B6548" s="29" t="str">
        <f>BlockName</f>
        <v>Name</v>
      </c>
      <c r="C6548" s="30" t="s">
        <v>56</v>
      </c>
      <c r="E6548" s="29" t="str">
        <f>BlockName</f>
        <v>Name</v>
      </c>
      <c r="F6548" s="30" t="s">
        <v>56</v>
      </c>
      <c r="H6548" s="29" t="str">
        <f>BlockName</f>
        <v>Name</v>
      </c>
      <c r="I6548" s="30" t="s">
        <v>56</v>
      </c>
      <c r="K6548" s="29" t="str">
        <f>BlockName</f>
        <v>Name</v>
      </c>
      <c r="L6548" s="30" t="s">
        <v>56</v>
      </c>
    </row>
    <row r="6549" spans="2:12" ht="13" x14ac:dyDescent="0.3">
      <c r="B6549" s="29" t="str">
        <f>Factor2Name</f>
        <v>Variety</v>
      </c>
      <c r="C6549" s="30" t="s">
        <v>2</v>
      </c>
      <c r="E6549" s="29" t="str">
        <f>Factor2Name</f>
        <v>Variety</v>
      </c>
      <c r="F6549" s="30" t="s">
        <v>2</v>
      </c>
      <c r="H6549" s="29" t="str">
        <f>Factor2Name</f>
        <v>Variety</v>
      </c>
      <c r="I6549" s="30" t="s">
        <v>2</v>
      </c>
      <c r="K6549" s="29" t="str">
        <f>Factor2Name</f>
        <v>Variety</v>
      </c>
      <c r="L6549" s="30" t="s">
        <v>2</v>
      </c>
    </row>
    <row r="6550" spans="2:12" ht="13" x14ac:dyDescent="0.3">
      <c r="B6550" s="29" t="str">
        <f>Factor3Name</f>
        <v>Fertiliser</v>
      </c>
      <c r="C6550" s="30" t="s">
        <v>38</v>
      </c>
      <c r="E6550" s="29" t="str">
        <f>Factor3Name</f>
        <v>Fertiliser</v>
      </c>
      <c r="F6550" s="30" t="s">
        <v>38</v>
      </c>
      <c r="H6550" s="29" t="str">
        <f>Factor3Name</f>
        <v>Fertiliser</v>
      </c>
      <c r="I6550" s="30" t="s">
        <v>38</v>
      </c>
      <c r="K6550" s="29" t="str">
        <f>Factor3Name</f>
        <v>Fertiliser</v>
      </c>
      <c r="L6550" s="30" t="s">
        <v>38</v>
      </c>
    </row>
    <row r="6551" spans="2:12" ht="13" x14ac:dyDescent="0.3">
      <c r="B6551" s="29" t="str">
        <f>Factor1Name</f>
        <v>Weeding</v>
      </c>
      <c r="C6551" s="30" t="s">
        <v>37</v>
      </c>
      <c r="E6551" s="29" t="str">
        <f>Factor1Name</f>
        <v>Weeding</v>
      </c>
      <c r="F6551" s="30" t="s">
        <v>37</v>
      </c>
      <c r="H6551" s="29" t="str">
        <f>Factor1Name</f>
        <v>Weeding</v>
      </c>
      <c r="I6551" s="30" t="s">
        <v>37</v>
      </c>
      <c r="K6551" s="29" t="str">
        <f>Factor1Name</f>
        <v>Weeding</v>
      </c>
      <c r="L6551" s="30" t="s">
        <v>37</v>
      </c>
    </row>
    <row r="6552" spans="2:12" ht="13" x14ac:dyDescent="0.3">
      <c r="B6552" s="25" t="s">
        <v>14</v>
      </c>
      <c r="C6552" s="26">
        <v>568</v>
      </c>
      <c r="E6552" s="25" t="s">
        <v>14</v>
      </c>
      <c r="F6552" s="26">
        <v>780.2</v>
      </c>
      <c r="H6552" s="25" t="s">
        <v>14</v>
      </c>
      <c r="I6552" s="26">
        <v>524.1</v>
      </c>
      <c r="K6552" s="25" t="s">
        <v>14</v>
      </c>
      <c r="L6552" s="26">
        <v>682.7</v>
      </c>
    </row>
    <row r="6554" spans="2:12" ht="13" x14ac:dyDescent="0.3">
      <c r="B6554" s="27" t="s">
        <v>3</v>
      </c>
      <c r="C6554" s="28">
        <v>2018</v>
      </c>
      <c r="E6554" s="27" t="s">
        <v>3</v>
      </c>
      <c r="F6554" s="28">
        <v>2018</v>
      </c>
      <c r="H6554" s="27" t="s">
        <v>3</v>
      </c>
      <c r="I6554" s="28">
        <v>2018</v>
      </c>
      <c r="K6554" s="27" t="s">
        <v>3</v>
      </c>
      <c r="L6554" s="28">
        <v>2018</v>
      </c>
    </row>
    <row r="6555" spans="2:12" ht="13" x14ac:dyDescent="0.3">
      <c r="B6555" s="29" t="str">
        <f>UnitName</f>
        <v>Plot</v>
      </c>
      <c r="C6555" s="30">
        <v>2</v>
      </c>
      <c r="E6555" s="29" t="str">
        <f>UnitName</f>
        <v>Plot</v>
      </c>
      <c r="F6555" s="30">
        <v>2</v>
      </c>
      <c r="H6555" s="29" t="str">
        <f>UnitName</f>
        <v>Plot</v>
      </c>
      <c r="I6555" s="30">
        <v>2</v>
      </c>
      <c r="K6555" s="29" t="str">
        <f>UnitName</f>
        <v>Plot</v>
      </c>
      <c r="L6555" s="30">
        <v>2</v>
      </c>
    </row>
    <row r="6556" spans="2:12" ht="13" x14ac:dyDescent="0.3">
      <c r="B6556" s="29" t="str">
        <f>BlockName</f>
        <v>Name</v>
      </c>
      <c r="C6556" s="30" t="s">
        <v>56</v>
      </c>
      <c r="E6556" s="29" t="str">
        <f>BlockName</f>
        <v>Name</v>
      </c>
      <c r="F6556" s="30" t="s">
        <v>56</v>
      </c>
      <c r="H6556" s="29" t="str">
        <f>BlockName</f>
        <v>Name</v>
      </c>
      <c r="I6556" s="30" t="s">
        <v>56</v>
      </c>
      <c r="K6556" s="29" t="str">
        <f>BlockName</f>
        <v>Name</v>
      </c>
      <c r="L6556" s="30" t="s">
        <v>56</v>
      </c>
    </row>
    <row r="6557" spans="2:12" ht="13" x14ac:dyDescent="0.3">
      <c r="B6557" s="29" t="str">
        <f>Factor2Name</f>
        <v>Variety</v>
      </c>
      <c r="C6557" s="30" t="s">
        <v>2</v>
      </c>
      <c r="E6557" s="29" t="str">
        <f>Factor2Name</f>
        <v>Variety</v>
      </c>
      <c r="F6557" s="30" t="s">
        <v>2</v>
      </c>
      <c r="H6557" s="29" t="str">
        <f>Factor2Name</f>
        <v>Variety</v>
      </c>
      <c r="I6557" s="30" t="s">
        <v>2</v>
      </c>
      <c r="K6557" s="29" t="str">
        <f>Factor2Name</f>
        <v>Variety</v>
      </c>
      <c r="L6557" s="30" t="s">
        <v>2</v>
      </c>
    </row>
    <row r="6558" spans="2:12" ht="13" x14ac:dyDescent="0.3">
      <c r="B6558" s="29" t="str">
        <f>Factor3Name</f>
        <v>Fertiliser</v>
      </c>
      <c r="C6558" s="30" t="s">
        <v>38</v>
      </c>
      <c r="E6558" s="29" t="str">
        <f>Factor3Name</f>
        <v>Fertiliser</v>
      </c>
      <c r="F6558" s="30" t="s">
        <v>38</v>
      </c>
      <c r="H6558" s="29" t="str">
        <f>Factor3Name</f>
        <v>Fertiliser</v>
      </c>
      <c r="I6558" s="30" t="s">
        <v>38</v>
      </c>
      <c r="K6558" s="29" t="str">
        <f>Factor3Name</f>
        <v>Fertiliser</v>
      </c>
      <c r="L6558" s="30" t="s">
        <v>38</v>
      </c>
    </row>
    <row r="6559" spans="2:12" ht="13" x14ac:dyDescent="0.3">
      <c r="B6559" s="29" t="str">
        <f>Factor1Name</f>
        <v>Weeding</v>
      </c>
      <c r="C6559" s="30" t="s">
        <v>37</v>
      </c>
      <c r="E6559" s="29" t="str">
        <f>Factor1Name</f>
        <v>Weeding</v>
      </c>
      <c r="F6559" s="30" t="s">
        <v>37</v>
      </c>
      <c r="H6559" s="29" t="str">
        <f>Factor1Name</f>
        <v>Weeding</v>
      </c>
      <c r="I6559" s="30" t="s">
        <v>37</v>
      </c>
      <c r="K6559" s="29" t="str">
        <f>Factor1Name</f>
        <v>Weeding</v>
      </c>
      <c r="L6559" s="30" t="s">
        <v>37</v>
      </c>
    </row>
    <row r="6560" spans="2:12" ht="13" x14ac:dyDescent="0.3">
      <c r="B6560" s="25" t="s">
        <v>14</v>
      </c>
      <c r="C6560" s="26">
        <v>656.4</v>
      </c>
      <c r="E6560" s="25" t="s">
        <v>14</v>
      </c>
      <c r="F6560" s="26">
        <v>876.5</v>
      </c>
      <c r="H6560" s="25" t="s">
        <v>14</v>
      </c>
      <c r="I6560" s="26">
        <v>524.4</v>
      </c>
      <c r="K6560" s="25" t="s">
        <v>14</v>
      </c>
      <c r="L6560" s="26">
        <v>665.4</v>
      </c>
    </row>
    <row r="6562" spans="2:12" ht="13" x14ac:dyDescent="0.3">
      <c r="B6562" s="27" t="s">
        <v>3</v>
      </c>
      <c r="C6562" s="28">
        <v>2018</v>
      </c>
      <c r="E6562" s="27" t="s">
        <v>3</v>
      </c>
      <c r="F6562" s="28">
        <v>2018</v>
      </c>
      <c r="H6562" s="27" t="s">
        <v>3</v>
      </c>
      <c r="I6562" s="28">
        <v>2018</v>
      </c>
      <c r="K6562" s="27" t="s">
        <v>3</v>
      </c>
      <c r="L6562" s="28">
        <v>2018</v>
      </c>
    </row>
    <row r="6563" spans="2:12" ht="13" x14ac:dyDescent="0.3">
      <c r="B6563" s="29" t="str">
        <f>UnitName</f>
        <v>Plot</v>
      </c>
      <c r="C6563" s="30">
        <v>3</v>
      </c>
      <c r="E6563" s="29" t="str">
        <f>UnitName</f>
        <v>Plot</v>
      </c>
      <c r="F6563" s="30">
        <v>3</v>
      </c>
      <c r="H6563" s="29" t="str">
        <f>UnitName</f>
        <v>Plot</v>
      </c>
      <c r="I6563" s="30">
        <v>3</v>
      </c>
      <c r="K6563" s="29" t="str">
        <f>UnitName</f>
        <v>Plot</v>
      </c>
      <c r="L6563" s="30">
        <v>3</v>
      </c>
    </row>
    <row r="6564" spans="2:12" ht="13" x14ac:dyDescent="0.3">
      <c r="B6564" s="29" t="str">
        <f>BlockName</f>
        <v>Name</v>
      </c>
      <c r="C6564" s="30" t="s">
        <v>56</v>
      </c>
      <c r="E6564" s="29" t="str">
        <f>BlockName</f>
        <v>Name</v>
      </c>
      <c r="F6564" s="30" t="s">
        <v>56</v>
      </c>
      <c r="H6564" s="29" t="str">
        <f>BlockName</f>
        <v>Name</v>
      </c>
      <c r="I6564" s="30" t="s">
        <v>56</v>
      </c>
      <c r="K6564" s="29" t="str">
        <f>BlockName</f>
        <v>Name</v>
      </c>
      <c r="L6564" s="30" t="s">
        <v>56</v>
      </c>
    </row>
    <row r="6565" spans="2:12" ht="13" x14ac:dyDescent="0.3">
      <c r="B6565" s="29" t="str">
        <f>Factor2Name</f>
        <v>Variety</v>
      </c>
      <c r="C6565" s="30" t="s">
        <v>2</v>
      </c>
      <c r="E6565" s="29" t="str">
        <f>Factor2Name</f>
        <v>Variety</v>
      </c>
      <c r="F6565" s="30" t="s">
        <v>2</v>
      </c>
      <c r="H6565" s="29" t="str">
        <f>Factor2Name</f>
        <v>Variety</v>
      </c>
      <c r="I6565" s="30" t="s">
        <v>2</v>
      </c>
      <c r="K6565" s="29" t="str">
        <f>Factor2Name</f>
        <v>Variety</v>
      </c>
      <c r="L6565" s="30" t="s">
        <v>2</v>
      </c>
    </row>
    <row r="6566" spans="2:12" ht="13" x14ac:dyDescent="0.3">
      <c r="B6566" s="29" t="str">
        <f>Factor3Name</f>
        <v>Fertiliser</v>
      </c>
      <c r="C6566" s="30" t="s">
        <v>38</v>
      </c>
      <c r="E6566" s="29" t="str">
        <f>Factor3Name</f>
        <v>Fertiliser</v>
      </c>
      <c r="F6566" s="30" t="s">
        <v>38</v>
      </c>
      <c r="H6566" s="29" t="str">
        <f>Factor3Name</f>
        <v>Fertiliser</v>
      </c>
      <c r="I6566" s="30" t="s">
        <v>38</v>
      </c>
      <c r="K6566" s="29" t="str">
        <f>Factor3Name</f>
        <v>Fertiliser</v>
      </c>
      <c r="L6566" s="30" t="s">
        <v>38</v>
      </c>
    </row>
    <row r="6567" spans="2:12" ht="13" x14ac:dyDescent="0.3">
      <c r="B6567" s="29" t="str">
        <f>Factor1Name</f>
        <v>Weeding</v>
      </c>
      <c r="C6567" s="30" t="s">
        <v>37</v>
      </c>
      <c r="E6567" s="29" t="str">
        <f>Factor1Name</f>
        <v>Weeding</v>
      </c>
      <c r="F6567" s="30" t="s">
        <v>37</v>
      </c>
      <c r="H6567" s="29" t="str">
        <f>Factor1Name</f>
        <v>Weeding</v>
      </c>
      <c r="I6567" s="30" t="s">
        <v>37</v>
      </c>
      <c r="K6567" s="29" t="str">
        <f>Factor1Name</f>
        <v>Weeding</v>
      </c>
      <c r="L6567" s="30" t="s">
        <v>37</v>
      </c>
    </row>
    <row r="6568" spans="2:12" ht="13" x14ac:dyDescent="0.3">
      <c r="B6568" s="25" t="s">
        <v>14</v>
      </c>
      <c r="C6568" s="26">
        <v>538.70000000000005</v>
      </c>
      <c r="E6568" s="25" t="s">
        <v>14</v>
      </c>
      <c r="F6568" s="26">
        <v>569.9</v>
      </c>
      <c r="H6568" s="25" t="s">
        <v>14</v>
      </c>
      <c r="I6568" s="26">
        <v>500.5</v>
      </c>
      <c r="K6568" s="25" t="s">
        <v>14</v>
      </c>
      <c r="L6568" s="26">
        <v>743.6</v>
      </c>
    </row>
    <row r="6570" spans="2:12" ht="13" x14ac:dyDescent="0.3">
      <c r="B6570" s="27" t="s">
        <v>3</v>
      </c>
      <c r="C6570" s="28">
        <v>2018</v>
      </c>
      <c r="E6570" s="27" t="s">
        <v>3</v>
      </c>
      <c r="F6570" s="28">
        <v>2018</v>
      </c>
      <c r="H6570" s="27" t="s">
        <v>3</v>
      </c>
      <c r="I6570" s="28">
        <v>2018</v>
      </c>
      <c r="K6570" s="27" t="s">
        <v>3</v>
      </c>
      <c r="L6570" s="28">
        <v>2018</v>
      </c>
    </row>
    <row r="6571" spans="2:12" ht="13" x14ac:dyDescent="0.3">
      <c r="B6571" s="29" t="str">
        <f>UnitName</f>
        <v>Plot</v>
      </c>
      <c r="C6571" s="30">
        <v>3</v>
      </c>
      <c r="E6571" s="29" t="str">
        <f>UnitName</f>
        <v>Plot</v>
      </c>
      <c r="F6571" s="30">
        <v>3</v>
      </c>
      <c r="H6571" s="29" t="str">
        <f>UnitName</f>
        <v>Plot</v>
      </c>
      <c r="I6571" s="30">
        <v>3</v>
      </c>
      <c r="K6571" s="29" t="str">
        <f>UnitName</f>
        <v>Plot</v>
      </c>
      <c r="L6571" s="30">
        <v>3</v>
      </c>
    </row>
    <row r="6572" spans="2:12" ht="13" x14ac:dyDescent="0.3">
      <c r="B6572" s="29" t="str">
        <f>BlockName</f>
        <v>Name</v>
      </c>
      <c r="C6572" s="30" t="s">
        <v>56</v>
      </c>
      <c r="E6572" s="29" t="str">
        <f>BlockName</f>
        <v>Name</v>
      </c>
      <c r="F6572" s="30" t="s">
        <v>56</v>
      </c>
      <c r="H6572" s="29" t="str">
        <f>BlockName</f>
        <v>Name</v>
      </c>
      <c r="I6572" s="30" t="s">
        <v>56</v>
      </c>
      <c r="K6572" s="29" t="str">
        <f>BlockName</f>
        <v>Name</v>
      </c>
      <c r="L6572" s="30" t="s">
        <v>56</v>
      </c>
    </row>
    <row r="6573" spans="2:12" ht="13" x14ac:dyDescent="0.3">
      <c r="B6573" s="29" t="str">
        <f>Factor2Name</f>
        <v>Variety</v>
      </c>
      <c r="C6573" s="30" t="s">
        <v>2</v>
      </c>
      <c r="E6573" s="29" t="str">
        <f>Factor2Name</f>
        <v>Variety</v>
      </c>
      <c r="F6573" s="30" t="s">
        <v>2</v>
      </c>
      <c r="H6573" s="29" t="str">
        <f>Factor2Name</f>
        <v>Variety</v>
      </c>
      <c r="I6573" s="30" t="s">
        <v>2</v>
      </c>
      <c r="K6573" s="29" t="str">
        <f>Factor2Name</f>
        <v>Variety</v>
      </c>
      <c r="L6573" s="30" t="s">
        <v>2</v>
      </c>
    </row>
    <row r="6574" spans="2:12" ht="13" x14ac:dyDescent="0.3">
      <c r="B6574" s="29" t="str">
        <f>Factor3Name</f>
        <v>Fertiliser</v>
      </c>
      <c r="C6574" s="30" t="s">
        <v>38</v>
      </c>
      <c r="E6574" s="29" t="str">
        <f>Factor3Name</f>
        <v>Fertiliser</v>
      </c>
      <c r="F6574" s="30" t="s">
        <v>38</v>
      </c>
      <c r="H6574" s="29" t="str">
        <f>Factor3Name</f>
        <v>Fertiliser</v>
      </c>
      <c r="I6574" s="30" t="s">
        <v>38</v>
      </c>
      <c r="K6574" s="29" t="str">
        <f>Factor3Name</f>
        <v>Fertiliser</v>
      </c>
      <c r="L6574" s="30" t="s">
        <v>38</v>
      </c>
    </row>
    <row r="6575" spans="2:12" ht="13" x14ac:dyDescent="0.3">
      <c r="B6575" s="29" t="str">
        <f>Factor1Name</f>
        <v>Weeding</v>
      </c>
      <c r="C6575" s="30" t="s">
        <v>37</v>
      </c>
      <c r="E6575" s="29" t="str">
        <f>Factor1Name</f>
        <v>Weeding</v>
      </c>
      <c r="F6575" s="30" t="s">
        <v>37</v>
      </c>
      <c r="H6575" s="29" t="str">
        <f>Factor1Name</f>
        <v>Weeding</v>
      </c>
      <c r="I6575" s="30" t="s">
        <v>37</v>
      </c>
      <c r="K6575" s="29" t="str">
        <f>Factor1Name</f>
        <v>Weeding</v>
      </c>
      <c r="L6575" s="30" t="s">
        <v>37</v>
      </c>
    </row>
    <row r="6576" spans="2:12" ht="13" x14ac:dyDescent="0.3">
      <c r="B6576" s="25" t="s">
        <v>14</v>
      </c>
      <c r="C6576" s="26">
        <v>394.5</v>
      </c>
      <c r="E6576" s="25" t="s">
        <v>14</v>
      </c>
      <c r="F6576" s="26">
        <v>600.6</v>
      </c>
      <c r="H6576" s="25" t="s">
        <v>14</v>
      </c>
      <c r="I6576" s="26">
        <v>752.6</v>
      </c>
      <c r="K6576" s="25" t="s">
        <v>14</v>
      </c>
      <c r="L6576" s="26">
        <v>581.79999999999995</v>
      </c>
    </row>
    <row r="6578" spans="2:12" ht="13" x14ac:dyDescent="0.3">
      <c r="B6578" s="27" t="s">
        <v>3</v>
      </c>
      <c r="C6578" s="28">
        <v>2018</v>
      </c>
      <c r="E6578" s="27" t="s">
        <v>3</v>
      </c>
      <c r="F6578" s="28">
        <v>2018</v>
      </c>
      <c r="H6578" s="27" t="s">
        <v>3</v>
      </c>
      <c r="I6578" s="28">
        <v>2018</v>
      </c>
      <c r="K6578" s="27" t="s">
        <v>3</v>
      </c>
      <c r="L6578" s="28">
        <v>2018</v>
      </c>
    </row>
    <row r="6579" spans="2:12" ht="13" x14ac:dyDescent="0.3">
      <c r="B6579" s="29" t="str">
        <f>UnitName</f>
        <v>Plot</v>
      </c>
      <c r="C6579" s="30">
        <v>3</v>
      </c>
      <c r="E6579" s="29" t="str">
        <f>UnitName</f>
        <v>Plot</v>
      </c>
      <c r="F6579" s="30">
        <v>3</v>
      </c>
      <c r="H6579" s="29" t="str">
        <f>UnitName</f>
        <v>Plot</v>
      </c>
      <c r="I6579" s="30">
        <v>3</v>
      </c>
      <c r="K6579" s="29" t="str">
        <f>UnitName</f>
        <v>Plot</v>
      </c>
      <c r="L6579" s="30">
        <v>3</v>
      </c>
    </row>
    <row r="6580" spans="2:12" ht="13" x14ac:dyDescent="0.3">
      <c r="B6580" s="29" t="str">
        <f>BlockName</f>
        <v>Name</v>
      </c>
      <c r="C6580" s="30" t="s">
        <v>56</v>
      </c>
      <c r="E6580" s="29" t="str">
        <f>BlockName</f>
        <v>Name</v>
      </c>
      <c r="F6580" s="30" t="s">
        <v>56</v>
      </c>
      <c r="H6580" s="29" t="str">
        <f>BlockName</f>
        <v>Name</v>
      </c>
      <c r="I6580" s="30" t="s">
        <v>56</v>
      </c>
      <c r="K6580" s="29" t="str">
        <f>BlockName</f>
        <v>Name</v>
      </c>
      <c r="L6580" s="30" t="s">
        <v>56</v>
      </c>
    </row>
    <row r="6581" spans="2:12" ht="13" x14ac:dyDescent="0.3">
      <c r="B6581" s="29" t="str">
        <f>Factor2Name</f>
        <v>Variety</v>
      </c>
      <c r="C6581" s="30" t="s">
        <v>2</v>
      </c>
      <c r="E6581" s="29" t="str">
        <f>Factor2Name</f>
        <v>Variety</v>
      </c>
      <c r="F6581" s="30" t="s">
        <v>2</v>
      </c>
      <c r="H6581" s="29" t="str">
        <f>Factor2Name</f>
        <v>Variety</v>
      </c>
      <c r="I6581" s="30" t="s">
        <v>2</v>
      </c>
      <c r="K6581" s="29" t="str">
        <f>Factor2Name</f>
        <v>Variety</v>
      </c>
      <c r="L6581" s="30" t="s">
        <v>2</v>
      </c>
    </row>
    <row r="6582" spans="2:12" ht="13" x14ac:dyDescent="0.3">
      <c r="B6582" s="29" t="str">
        <f>Factor3Name</f>
        <v>Fertiliser</v>
      </c>
      <c r="C6582" s="30" t="s">
        <v>38</v>
      </c>
      <c r="E6582" s="29" t="str">
        <f>Factor3Name</f>
        <v>Fertiliser</v>
      </c>
      <c r="F6582" s="30" t="s">
        <v>38</v>
      </c>
      <c r="H6582" s="29" t="str">
        <f>Factor3Name</f>
        <v>Fertiliser</v>
      </c>
      <c r="I6582" s="30" t="s">
        <v>38</v>
      </c>
      <c r="K6582" s="29" t="str">
        <f>Factor3Name</f>
        <v>Fertiliser</v>
      </c>
      <c r="L6582" s="30" t="s">
        <v>38</v>
      </c>
    </row>
    <row r="6583" spans="2:12" ht="13" x14ac:dyDescent="0.3">
      <c r="B6583" s="29" t="str">
        <f>Factor1Name</f>
        <v>Weeding</v>
      </c>
      <c r="C6583" s="30" t="s">
        <v>37</v>
      </c>
      <c r="E6583" s="29" t="str">
        <f>Factor1Name</f>
        <v>Weeding</v>
      </c>
      <c r="F6583" s="30" t="s">
        <v>37</v>
      </c>
      <c r="H6583" s="29" t="str">
        <f>Factor1Name</f>
        <v>Weeding</v>
      </c>
      <c r="I6583" s="30" t="s">
        <v>37</v>
      </c>
      <c r="K6583" s="29" t="str">
        <f>Factor1Name</f>
        <v>Weeding</v>
      </c>
      <c r="L6583" s="30" t="s">
        <v>37</v>
      </c>
    </row>
    <row r="6584" spans="2:12" ht="13" x14ac:dyDescent="0.3">
      <c r="B6584" s="25" t="s">
        <v>14</v>
      </c>
      <c r="C6584" s="26">
        <v>535.79999999999995</v>
      </c>
      <c r="E6584" s="25" t="s">
        <v>14</v>
      </c>
      <c r="F6584" s="26">
        <v>677.3</v>
      </c>
      <c r="H6584" s="25" t="s">
        <v>14</v>
      </c>
      <c r="I6584" s="26">
        <v>562.70000000000005</v>
      </c>
      <c r="K6584" s="25" t="s">
        <v>14</v>
      </c>
      <c r="L6584" s="26">
        <v>643.1</v>
      </c>
    </row>
    <row r="6586" spans="2:12" ht="13" x14ac:dyDescent="0.3">
      <c r="B6586" s="27" t="s">
        <v>3</v>
      </c>
      <c r="C6586" s="28">
        <v>2018</v>
      </c>
      <c r="E6586" s="27" t="s">
        <v>3</v>
      </c>
      <c r="F6586" s="28">
        <v>2018</v>
      </c>
      <c r="H6586" s="27" t="s">
        <v>3</v>
      </c>
      <c r="I6586" s="28">
        <v>2018</v>
      </c>
      <c r="K6586" s="27" t="s">
        <v>3</v>
      </c>
      <c r="L6586" s="28">
        <v>2018</v>
      </c>
    </row>
    <row r="6587" spans="2:12" ht="13" x14ac:dyDescent="0.3">
      <c r="B6587" s="29" t="str">
        <f>UnitName</f>
        <v>Plot</v>
      </c>
      <c r="C6587" s="30">
        <v>3</v>
      </c>
      <c r="E6587" s="29" t="str">
        <f>UnitName</f>
        <v>Plot</v>
      </c>
      <c r="F6587" s="30">
        <v>3</v>
      </c>
      <c r="H6587" s="29" t="str">
        <f>UnitName</f>
        <v>Plot</v>
      </c>
      <c r="I6587" s="30">
        <v>3</v>
      </c>
      <c r="K6587" s="29" t="str">
        <f>UnitName</f>
        <v>Plot</v>
      </c>
      <c r="L6587" s="30">
        <v>3</v>
      </c>
    </row>
    <row r="6588" spans="2:12" ht="13" x14ac:dyDescent="0.3">
      <c r="B6588" s="29" t="str">
        <f>BlockName</f>
        <v>Name</v>
      </c>
      <c r="C6588" s="30" t="s">
        <v>56</v>
      </c>
      <c r="E6588" s="29" t="str">
        <f>BlockName</f>
        <v>Name</v>
      </c>
      <c r="F6588" s="30" t="s">
        <v>56</v>
      </c>
      <c r="H6588" s="29" t="str">
        <f>BlockName</f>
        <v>Name</v>
      </c>
      <c r="I6588" s="30" t="s">
        <v>56</v>
      </c>
      <c r="K6588" s="29" t="str">
        <f>BlockName</f>
        <v>Name</v>
      </c>
      <c r="L6588" s="30" t="s">
        <v>56</v>
      </c>
    </row>
    <row r="6589" spans="2:12" ht="13" x14ac:dyDescent="0.3">
      <c r="B6589" s="29" t="str">
        <f>Factor2Name</f>
        <v>Variety</v>
      </c>
      <c r="C6589" s="30" t="s">
        <v>2</v>
      </c>
      <c r="E6589" s="29" t="str">
        <f>Factor2Name</f>
        <v>Variety</v>
      </c>
      <c r="F6589" s="30" t="s">
        <v>2</v>
      </c>
      <c r="H6589" s="29" t="str">
        <f>Factor2Name</f>
        <v>Variety</v>
      </c>
      <c r="I6589" s="30" t="s">
        <v>2</v>
      </c>
      <c r="K6589" s="29" t="str">
        <f>Factor2Name</f>
        <v>Variety</v>
      </c>
      <c r="L6589" s="30" t="s">
        <v>2</v>
      </c>
    </row>
    <row r="6590" spans="2:12" ht="13" x14ac:dyDescent="0.3">
      <c r="B6590" s="29" t="str">
        <f>Factor3Name</f>
        <v>Fertiliser</v>
      </c>
      <c r="C6590" s="30" t="s">
        <v>38</v>
      </c>
      <c r="E6590" s="29" t="str">
        <f>Factor3Name</f>
        <v>Fertiliser</v>
      </c>
      <c r="F6590" s="30" t="s">
        <v>38</v>
      </c>
      <c r="H6590" s="29" t="str">
        <f>Factor3Name</f>
        <v>Fertiliser</v>
      </c>
      <c r="I6590" s="30" t="s">
        <v>38</v>
      </c>
      <c r="K6590" s="29" t="str">
        <f>Factor3Name</f>
        <v>Fertiliser</v>
      </c>
      <c r="L6590" s="30" t="s">
        <v>38</v>
      </c>
    </row>
    <row r="6591" spans="2:12" ht="13" x14ac:dyDescent="0.3">
      <c r="B6591" s="29" t="str">
        <f>Factor1Name</f>
        <v>Weeding</v>
      </c>
      <c r="C6591" s="30" t="s">
        <v>37</v>
      </c>
      <c r="E6591" s="29" t="str">
        <f>Factor1Name</f>
        <v>Weeding</v>
      </c>
      <c r="F6591" s="30" t="s">
        <v>37</v>
      </c>
      <c r="H6591" s="29" t="str">
        <f>Factor1Name</f>
        <v>Weeding</v>
      </c>
      <c r="I6591" s="30" t="s">
        <v>37</v>
      </c>
      <c r="K6591" s="29" t="str">
        <f>Factor1Name</f>
        <v>Weeding</v>
      </c>
      <c r="L6591" s="30" t="s">
        <v>37</v>
      </c>
    </row>
    <row r="6592" spans="2:12" ht="13" x14ac:dyDescent="0.3">
      <c r="B6592" s="25" t="s">
        <v>14</v>
      </c>
      <c r="C6592" s="26">
        <v>551.20000000000005</v>
      </c>
      <c r="E6592" s="25" t="s">
        <v>14</v>
      </c>
      <c r="F6592" s="26">
        <v>616</v>
      </c>
      <c r="H6592" s="25" t="s">
        <v>14</v>
      </c>
      <c r="I6592" s="26">
        <v>583.20000000000005</v>
      </c>
      <c r="K6592" s="25" t="s">
        <v>14</v>
      </c>
      <c r="L6592" s="26">
        <v>573.70000000000005</v>
      </c>
    </row>
    <row r="6594" spans="2:12" ht="13" x14ac:dyDescent="0.3">
      <c r="B6594" s="27" t="s">
        <v>3</v>
      </c>
      <c r="C6594" s="28">
        <v>2018</v>
      </c>
      <c r="E6594" s="27" t="s">
        <v>3</v>
      </c>
      <c r="F6594" s="28">
        <v>2018</v>
      </c>
      <c r="H6594" s="27" t="s">
        <v>3</v>
      </c>
      <c r="I6594" s="28">
        <v>2018</v>
      </c>
      <c r="K6594" s="27" t="s">
        <v>3</v>
      </c>
      <c r="L6594" s="28">
        <v>2018</v>
      </c>
    </row>
    <row r="6595" spans="2:12" ht="13" x14ac:dyDescent="0.3">
      <c r="B6595" s="29" t="str">
        <f>UnitName</f>
        <v>Plot</v>
      </c>
      <c r="C6595" s="30">
        <v>3</v>
      </c>
      <c r="E6595" s="29" t="str">
        <f>UnitName</f>
        <v>Plot</v>
      </c>
      <c r="F6595" s="30">
        <v>3</v>
      </c>
      <c r="H6595" s="29" t="str">
        <f>UnitName</f>
        <v>Plot</v>
      </c>
      <c r="I6595" s="30">
        <v>3</v>
      </c>
      <c r="K6595" s="29" t="str">
        <f>UnitName</f>
        <v>Plot</v>
      </c>
      <c r="L6595" s="30">
        <v>3</v>
      </c>
    </row>
    <row r="6596" spans="2:12" ht="13" x14ac:dyDescent="0.3">
      <c r="B6596" s="29" t="str">
        <f>BlockName</f>
        <v>Name</v>
      </c>
      <c r="C6596" s="30" t="s">
        <v>56</v>
      </c>
      <c r="E6596" s="29" t="str">
        <f>BlockName</f>
        <v>Name</v>
      </c>
      <c r="F6596" s="30" t="s">
        <v>56</v>
      </c>
      <c r="H6596" s="29" t="str">
        <f>BlockName</f>
        <v>Name</v>
      </c>
      <c r="I6596" s="30" t="s">
        <v>56</v>
      </c>
      <c r="K6596" s="29" t="str">
        <f>BlockName</f>
        <v>Name</v>
      </c>
      <c r="L6596" s="30" t="s">
        <v>56</v>
      </c>
    </row>
    <row r="6597" spans="2:12" ht="13" x14ac:dyDescent="0.3">
      <c r="B6597" s="29" t="str">
        <f>Factor2Name</f>
        <v>Variety</v>
      </c>
      <c r="C6597" s="30" t="s">
        <v>2</v>
      </c>
      <c r="E6597" s="29" t="str">
        <f>Factor2Name</f>
        <v>Variety</v>
      </c>
      <c r="F6597" s="30" t="s">
        <v>2</v>
      </c>
      <c r="H6597" s="29" t="str">
        <f>Factor2Name</f>
        <v>Variety</v>
      </c>
      <c r="I6597" s="30" t="s">
        <v>2</v>
      </c>
      <c r="K6597" s="29" t="str">
        <f>Factor2Name</f>
        <v>Variety</v>
      </c>
      <c r="L6597" s="30" t="s">
        <v>2</v>
      </c>
    </row>
    <row r="6598" spans="2:12" ht="13" x14ac:dyDescent="0.3">
      <c r="B6598" s="29" t="str">
        <f>Factor3Name</f>
        <v>Fertiliser</v>
      </c>
      <c r="C6598" s="30" t="s">
        <v>38</v>
      </c>
      <c r="E6598" s="29" t="str">
        <f>Factor3Name</f>
        <v>Fertiliser</v>
      </c>
      <c r="F6598" s="30" t="s">
        <v>38</v>
      </c>
      <c r="H6598" s="29" t="str">
        <f>Factor3Name</f>
        <v>Fertiliser</v>
      </c>
      <c r="I6598" s="30" t="s">
        <v>38</v>
      </c>
      <c r="K6598" s="29" t="str">
        <f>Factor3Name</f>
        <v>Fertiliser</v>
      </c>
      <c r="L6598" s="30" t="s">
        <v>38</v>
      </c>
    </row>
    <row r="6599" spans="2:12" ht="13" x14ac:dyDescent="0.3">
      <c r="B6599" s="29" t="str">
        <f>Factor1Name</f>
        <v>Weeding</v>
      </c>
      <c r="C6599" s="30" t="s">
        <v>37</v>
      </c>
      <c r="E6599" s="29" t="str">
        <f>Factor1Name</f>
        <v>Weeding</v>
      </c>
      <c r="F6599" s="30" t="s">
        <v>37</v>
      </c>
      <c r="H6599" s="29" t="str">
        <f>Factor1Name</f>
        <v>Weeding</v>
      </c>
      <c r="I6599" s="30" t="s">
        <v>37</v>
      </c>
      <c r="K6599" s="29" t="str">
        <f>Factor1Name</f>
        <v>Weeding</v>
      </c>
      <c r="L6599" s="30" t="s">
        <v>37</v>
      </c>
    </row>
    <row r="6600" spans="2:12" ht="13" x14ac:dyDescent="0.3">
      <c r="B6600" s="25" t="s">
        <v>14</v>
      </c>
      <c r="C6600" s="26">
        <v>594.20000000000005</v>
      </c>
      <c r="E6600" s="25" t="s">
        <v>14</v>
      </c>
      <c r="F6600" s="26">
        <v>537.70000000000005</v>
      </c>
      <c r="H6600" s="25" t="s">
        <v>14</v>
      </c>
      <c r="I6600" s="26">
        <v>834.1</v>
      </c>
      <c r="K6600" s="25" t="s">
        <v>14</v>
      </c>
      <c r="L6600" s="26">
        <v>798.9</v>
      </c>
    </row>
    <row r="6602" spans="2:12" ht="13" x14ac:dyDescent="0.3">
      <c r="B6602" s="27" t="s">
        <v>3</v>
      </c>
      <c r="C6602" s="28">
        <v>2018</v>
      </c>
      <c r="E6602" s="27" t="s">
        <v>3</v>
      </c>
      <c r="F6602" s="28">
        <v>2018</v>
      </c>
      <c r="H6602" s="27" t="s">
        <v>3</v>
      </c>
      <c r="I6602" s="28">
        <v>2018</v>
      </c>
      <c r="K6602" s="27" t="s">
        <v>3</v>
      </c>
      <c r="L6602" s="28">
        <v>2018</v>
      </c>
    </row>
    <row r="6603" spans="2:12" ht="13" x14ac:dyDescent="0.3">
      <c r="B6603" s="29" t="str">
        <f>UnitName</f>
        <v>Plot</v>
      </c>
      <c r="C6603" s="30">
        <v>4</v>
      </c>
      <c r="E6603" s="29" t="str">
        <f>UnitName</f>
        <v>Plot</v>
      </c>
      <c r="F6603" s="30">
        <v>4</v>
      </c>
      <c r="H6603" s="29" t="str">
        <f>UnitName</f>
        <v>Plot</v>
      </c>
      <c r="I6603" s="30">
        <v>4</v>
      </c>
      <c r="K6603" s="29" t="str">
        <f>UnitName</f>
        <v>Plot</v>
      </c>
      <c r="L6603" s="30">
        <v>4</v>
      </c>
    </row>
    <row r="6604" spans="2:12" ht="13" x14ac:dyDescent="0.3">
      <c r="B6604" s="29" t="str">
        <f>BlockName</f>
        <v>Name</v>
      </c>
      <c r="C6604" s="30" t="s">
        <v>56</v>
      </c>
      <c r="E6604" s="29" t="str">
        <f>BlockName</f>
        <v>Name</v>
      </c>
      <c r="F6604" s="30" t="s">
        <v>56</v>
      </c>
      <c r="H6604" s="29" t="str">
        <f>BlockName</f>
        <v>Name</v>
      </c>
      <c r="I6604" s="30" t="s">
        <v>56</v>
      </c>
      <c r="K6604" s="29" t="str">
        <f>BlockName</f>
        <v>Name</v>
      </c>
      <c r="L6604" s="30" t="s">
        <v>56</v>
      </c>
    </row>
    <row r="6605" spans="2:12" ht="13" x14ac:dyDescent="0.3">
      <c r="B6605" s="29" t="str">
        <f>Factor2Name</f>
        <v>Variety</v>
      </c>
      <c r="C6605" s="30" t="s">
        <v>2</v>
      </c>
      <c r="E6605" s="29" t="str">
        <f>Factor2Name</f>
        <v>Variety</v>
      </c>
      <c r="F6605" s="30" t="s">
        <v>2</v>
      </c>
      <c r="H6605" s="29" t="str">
        <f>Factor2Name</f>
        <v>Variety</v>
      </c>
      <c r="I6605" s="30" t="s">
        <v>2</v>
      </c>
      <c r="K6605" s="29" t="str">
        <f>Factor2Name</f>
        <v>Variety</v>
      </c>
      <c r="L6605" s="30" t="s">
        <v>2</v>
      </c>
    </row>
    <row r="6606" spans="2:12" ht="13" x14ac:dyDescent="0.3">
      <c r="B6606" s="29" t="str">
        <f>Factor3Name</f>
        <v>Fertiliser</v>
      </c>
      <c r="C6606" s="30" t="s">
        <v>38</v>
      </c>
      <c r="E6606" s="29" t="str">
        <f>Factor3Name</f>
        <v>Fertiliser</v>
      </c>
      <c r="F6606" s="30" t="s">
        <v>38</v>
      </c>
      <c r="H6606" s="29" t="str">
        <f>Factor3Name</f>
        <v>Fertiliser</v>
      </c>
      <c r="I6606" s="30" t="s">
        <v>38</v>
      </c>
      <c r="K6606" s="29" t="str">
        <f>Factor3Name</f>
        <v>Fertiliser</v>
      </c>
      <c r="L6606" s="30" t="s">
        <v>38</v>
      </c>
    </row>
    <row r="6607" spans="2:12" ht="13" x14ac:dyDescent="0.3">
      <c r="B6607" s="29" t="str">
        <f>Factor1Name</f>
        <v>Weeding</v>
      </c>
      <c r="C6607" s="30" t="s">
        <v>37</v>
      </c>
      <c r="E6607" s="29" t="str">
        <f>Factor1Name</f>
        <v>Weeding</v>
      </c>
      <c r="F6607" s="30" t="s">
        <v>37</v>
      </c>
      <c r="H6607" s="29" t="str">
        <f>Factor1Name</f>
        <v>Weeding</v>
      </c>
      <c r="I6607" s="30" t="s">
        <v>37</v>
      </c>
      <c r="K6607" s="29" t="str">
        <f>Factor1Name</f>
        <v>Weeding</v>
      </c>
      <c r="L6607" s="30" t="s">
        <v>37</v>
      </c>
    </row>
    <row r="6608" spans="2:12" ht="13" x14ac:dyDescent="0.3">
      <c r="B6608" s="25" t="s">
        <v>14</v>
      </c>
      <c r="C6608" s="26">
        <v>526.6</v>
      </c>
      <c r="E6608" s="25" t="s">
        <v>14</v>
      </c>
      <c r="F6608" s="26">
        <v>671.5</v>
      </c>
      <c r="H6608" s="25" t="s">
        <v>14</v>
      </c>
      <c r="I6608" s="26">
        <v>592.1</v>
      </c>
      <c r="K6608" s="25" t="s">
        <v>14</v>
      </c>
      <c r="L6608" s="26">
        <v>723.3</v>
      </c>
    </row>
    <row r="6610" spans="2:12" ht="13" x14ac:dyDescent="0.3">
      <c r="B6610" s="27" t="s">
        <v>3</v>
      </c>
      <c r="C6610" s="28">
        <v>2018</v>
      </c>
      <c r="E6610" s="27" t="s">
        <v>3</v>
      </c>
      <c r="F6610" s="28">
        <v>2018</v>
      </c>
      <c r="H6610" s="27" t="s">
        <v>3</v>
      </c>
      <c r="I6610" s="28">
        <v>2018</v>
      </c>
      <c r="K6610" s="27" t="s">
        <v>3</v>
      </c>
      <c r="L6610" s="28">
        <v>2018</v>
      </c>
    </row>
    <row r="6611" spans="2:12" ht="13" x14ac:dyDescent="0.3">
      <c r="B6611" s="29" t="str">
        <f>UnitName</f>
        <v>Plot</v>
      </c>
      <c r="C6611" s="30">
        <v>4</v>
      </c>
      <c r="E6611" s="29" t="str">
        <f>UnitName</f>
        <v>Plot</v>
      </c>
      <c r="F6611" s="30">
        <v>4</v>
      </c>
      <c r="H6611" s="29" t="str">
        <f>UnitName</f>
        <v>Plot</v>
      </c>
      <c r="I6611" s="30">
        <v>4</v>
      </c>
      <c r="K6611" s="29" t="str">
        <f>UnitName</f>
        <v>Plot</v>
      </c>
      <c r="L6611" s="30">
        <v>4</v>
      </c>
    </row>
    <row r="6612" spans="2:12" ht="13" x14ac:dyDescent="0.3">
      <c r="B6612" s="29" t="str">
        <f>BlockName</f>
        <v>Name</v>
      </c>
      <c r="C6612" s="30" t="s">
        <v>56</v>
      </c>
      <c r="E6612" s="29" t="str">
        <f>BlockName</f>
        <v>Name</v>
      </c>
      <c r="F6612" s="30" t="s">
        <v>56</v>
      </c>
      <c r="H6612" s="29" t="str">
        <f>BlockName</f>
        <v>Name</v>
      </c>
      <c r="I6612" s="30" t="s">
        <v>56</v>
      </c>
      <c r="K6612" s="29" t="str">
        <f>BlockName</f>
        <v>Name</v>
      </c>
      <c r="L6612" s="30" t="s">
        <v>56</v>
      </c>
    </row>
    <row r="6613" spans="2:12" ht="13" x14ac:dyDescent="0.3">
      <c r="B6613" s="29" t="str">
        <f>Factor2Name</f>
        <v>Variety</v>
      </c>
      <c r="C6613" s="30" t="s">
        <v>2</v>
      </c>
      <c r="E6613" s="29" t="str">
        <f>Factor2Name</f>
        <v>Variety</v>
      </c>
      <c r="F6613" s="30" t="s">
        <v>2</v>
      </c>
      <c r="H6613" s="29" t="str">
        <f>Factor2Name</f>
        <v>Variety</v>
      </c>
      <c r="I6613" s="30" t="s">
        <v>2</v>
      </c>
      <c r="K6613" s="29" t="str">
        <f>Factor2Name</f>
        <v>Variety</v>
      </c>
      <c r="L6613" s="30" t="s">
        <v>2</v>
      </c>
    </row>
    <row r="6614" spans="2:12" ht="13" x14ac:dyDescent="0.3">
      <c r="B6614" s="29" t="str">
        <f>Factor3Name</f>
        <v>Fertiliser</v>
      </c>
      <c r="C6614" s="30" t="s">
        <v>38</v>
      </c>
      <c r="E6614" s="29" t="str">
        <f>Factor3Name</f>
        <v>Fertiliser</v>
      </c>
      <c r="F6614" s="30" t="s">
        <v>38</v>
      </c>
      <c r="H6614" s="29" t="str">
        <f>Factor3Name</f>
        <v>Fertiliser</v>
      </c>
      <c r="I6614" s="30" t="s">
        <v>38</v>
      </c>
      <c r="K6614" s="29" t="str">
        <f>Factor3Name</f>
        <v>Fertiliser</v>
      </c>
      <c r="L6614" s="30" t="s">
        <v>38</v>
      </c>
    </row>
    <row r="6615" spans="2:12" ht="13" x14ac:dyDescent="0.3">
      <c r="B6615" s="29" t="str">
        <f>Factor1Name</f>
        <v>Weeding</v>
      </c>
      <c r="C6615" s="30" t="s">
        <v>37</v>
      </c>
      <c r="E6615" s="29" t="str">
        <f>Factor1Name</f>
        <v>Weeding</v>
      </c>
      <c r="F6615" s="30" t="s">
        <v>37</v>
      </c>
      <c r="H6615" s="29" t="str">
        <f>Factor1Name</f>
        <v>Weeding</v>
      </c>
      <c r="I6615" s="30" t="s">
        <v>37</v>
      </c>
      <c r="K6615" s="29" t="str">
        <f>Factor1Name</f>
        <v>Weeding</v>
      </c>
      <c r="L6615" s="30" t="s">
        <v>37</v>
      </c>
    </row>
    <row r="6616" spans="2:12" ht="13" x14ac:dyDescent="0.3">
      <c r="B6616" s="25" t="s">
        <v>14</v>
      </c>
      <c r="C6616" s="26">
        <v>649.9</v>
      </c>
      <c r="E6616" s="25" t="s">
        <v>14</v>
      </c>
      <c r="F6616" s="26">
        <v>402.4</v>
      </c>
      <c r="H6616" s="25" t="s">
        <v>14</v>
      </c>
      <c r="I6616" s="26">
        <v>383</v>
      </c>
      <c r="K6616" s="25" t="s">
        <v>14</v>
      </c>
      <c r="L6616" s="26">
        <v>602.70000000000005</v>
      </c>
    </row>
    <row r="6618" spans="2:12" ht="13" x14ac:dyDescent="0.3">
      <c r="B6618" s="27" t="s">
        <v>3</v>
      </c>
      <c r="C6618" s="28">
        <v>2018</v>
      </c>
      <c r="E6618" s="27" t="s">
        <v>3</v>
      </c>
      <c r="F6618" s="28">
        <v>2018</v>
      </c>
      <c r="H6618" s="27" t="s">
        <v>3</v>
      </c>
      <c r="I6618" s="28">
        <v>2018</v>
      </c>
      <c r="K6618" s="27" t="s">
        <v>3</v>
      </c>
      <c r="L6618" s="28">
        <v>2018</v>
      </c>
    </row>
    <row r="6619" spans="2:12" ht="13" x14ac:dyDescent="0.3">
      <c r="B6619" s="29" t="str">
        <f>UnitName</f>
        <v>Plot</v>
      </c>
      <c r="C6619" s="30">
        <v>4</v>
      </c>
      <c r="E6619" s="29" t="str">
        <f>UnitName</f>
        <v>Plot</v>
      </c>
      <c r="F6619" s="30">
        <v>4</v>
      </c>
      <c r="H6619" s="29" t="str">
        <f>UnitName</f>
        <v>Plot</v>
      </c>
      <c r="I6619" s="30">
        <v>4</v>
      </c>
      <c r="K6619" s="29" t="str">
        <f>UnitName</f>
        <v>Plot</v>
      </c>
      <c r="L6619" s="30">
        <v>4</v>
      </c>
    </row>
    <row r="6620" spans="2:12" ht="13" x14ac:dyDescent="0.3">
      <c r="B6620" s="29" t="str">
        <f>BlockName</f>
        <v>Name</v>
      </c>
      <c r="C6620" s="30" t="s">
        <v>56</v>
      </c>
      <c r="E6620" s="29" t="str">
        <f>BlockName</f>
        <v>Name</v>
      </c>
      <c r="F6620" s="30" t="s">
        <v>56</v>
      </c>
      <c r="H6620" s="29" t="str">
        <f>BlockName</f>
        <v>Name</v>
      </c>
      <c r="I6620" s="30" t="s">
        <v>56</v>
      </c>
      <c r="K6620" s="29" t="str">
        <f>BlockName</f>
        <v>Name</v>
      </c>
      <c r="L6620" s="30" t="s">
        <v>56</v>
      </c>
    </row>
    <row r="6621" spans="2:12" ht="13" x14ac:dyDescent="0.3">
      <c r="B6621" s="29" t="str">
        <f>Factor2Name</f>
        <v>Variety</v>
      </c>
      <c r="C6621" s="30" t="s">
        <v>2</v>
      </c>
      <c r="E6621" s="29" t="str">
        <f>Factor2Name</f>
        <v>Variety</v>
      </c>
      <c r="F6621" s="30" t="s">
        <v>2</v>
      </c>
      <c r="H6621" s="29" t="str">
        <f>Factor2Name</f>
        <v>Variety</v>
      </c>
      <c r="I6621" s="30" t="s">
        <v>2</v>
      </c>
      <c r="K6621" s="29" t="str">
        <f>Factor2Name</f>
        <v>Variety</v>
      </c>
      <c r="L6621" s="30" t="s">
        <v>2</v>
      </c>
    </row>
    <row r="6622" spans="2:12" ht="13" x14ac:dyDescent="0.3">
      <c r="B6622" s="29" t="str">
        <f>Factor3Name</f>
        <v>Fertiliser</v>
      </c>
      <c r="C6622" s="30" t="s">
        <v>38</v>
      </c>
      <c r="E6622" s="29" t="str">
        <f>Factor3Name</f>
        <v>Fertiliser</v>
      </c>
      <c r="F6622" s="30" t="s">
        <v>38</v>
      </c>
      <c r="H6622" s="29" t="str">
        <f>Factor3Name</f>
        <v>Fertiliser</v>
      </c>
      <c r="I6622" s="30" t="s">
        <v>38</v>
      </c>
      <c r="K6622" s="29" t="str">
        <f>Factor3Name</f>
        <v>Fertiliser</v>
      </c>
      <c r="L6622" s="30" t="s">
        <v>38</v>
      </c>
    </row>
    <row r="6623" spans="2:12" ht="13" x14ac:dyDescent="0.3">
      <c r="B6623" s="29" t="str">
        <f>Factor1Name</f>
        <v>Weeding</v>
      </c>
      <c r="C6623" s="30" t="s">
        <v>37</v>
      </c>
      <c r="E6623" s="29" t="str">
        <f>Factor1Name</f>
        <v>Weeding</v>
      </c>
      <c r="F6623" s="30" t="s">
        <v>37</v>
      </c>
      <c r="H6623" s="29" t="str">
        <f>Factor1Name</f>
        <v>Weeding</v>
      </c>
      <c r="I6623" s="30" t="s">
        <v>37</v>
      </c>
      <c r="K6623" s="29" t="str">
        <f>Factor1Name</f>
        <v>Weeding</v>
      </c>
      <c r="L6623" s="30" t="s">
        <v>37</v>
      </c>
    </row>
    <row r="6624" spans="2:12" ht="13" x14ac:dyDescent="0.3">
      <c r="B6624" s="25" t="s">
        <v>14</v>
      </c>
      <c r="C6624" s="26">
        <v>549.20000000000005</v>
      </c>
      <c r="E6624" s="25" t="s">
        <v>14</v>
      </c>
      <c r="F6624" s="26">
        <v>371.9</v>
      </c>
      <c r="H6624" s="25" t="s">
        <v>14</v>
      </c>
      <c r="I6624" s="26">
        <v>687.6</v>
      </c>
      <c r="K6624" s="25" t="s">
        <v>14</v>
      </c>
      <c r="L6624" s="26">
        <v>476.7</v>
      </c>
    </row>
    <row r="6626" spans="2:12" ht="13" x14ac:dyDescent="0.3">
      <c r="B6626" s="27" t="s">
        <v>3</v>
      </c>
      <c r="C6626" s="28">
        <v>2018</v>
      </c>
      <c r="E6626" s="27" t="s">
        <v>3</v>
      </c>
      <c r="F6626" s="28">
        <v>2018</v>
      </c>
      <c r="H6626" s="27" t="s">
        <v>3</v>
      </c>
      <c r="I6626" s="28">
        <v>2018</v>
      </c>
      <c r="K6626" s="27" t="s">
        <v>3</v>
      </c>
      <c r="L6626" s="28">
        <v>2018</v>
      </c>
    </row>
    <row r="6627" spans="2:12" ht="13" x14ac:dyDescent="0.3">
      <c r="B6627" s="29" t="str">
        <f>UnitName</f>
        <v>Plot</v>
      </c>
      <c r="C6627" s="30">
        <v>4</v>
      </c>
      <c r="E6627" s="29" t="str">
        <f>UnitName</f>
        <v>Plot</v>
      </c>
      <c r="F6627" s="30">
        <v>4</v>
      </c>
      <c r="H6627" s="29" t="str">
        <f>UnitName</f>
        <v>Plot</v>
      </c>
      <c r="I6627" s="30">
        <v>4</v>
      </c>
      <c r="K6627" s="29" t="str">
        <f>UnitName</f>
        <v>Plot</v>
      </c>
      <c r="L6627" s="30">
        <v>4</v>
      </c>
    </row>
    <row r="6628" spans="2:12" ht="13" x14ac:dyDescent="0.3">
      <c r="B6628" s="29" t="str">
        <f>BlockName</f>
        <v>Name</v>
      </c>
      <c r="C6628" s="30" t="s">
        <v>56</v>
      </c>
      <c r="E6628" s="29" t="str">
        <f>BlockName</f>
        <v>Name</v>
      </c>
      <c r="F6628" s="30" t="s">
        <v>56</v>
      </c>
      <c r="H6628" s="29" t="str">
        <f>BlockName</f>
        <v>Name</v>
      </c>
      <c r="I6628" s="30" t="s">
        <v>56</v>
      </c>
      <c r="K6628" s="29" t="str">
        <f>BlockName</f>
        <v>Name</v>
      </c>
      <c r="L6628" s="30" t="s">
        <v>56</v>
      </c>
    </row>
    <row r="6629" spans="2:12" ht="13" x14ac:dyDescent="0.3">
      <c r="B6629" s="29" t="str">
        <f>Factor2Name</f>
        <v>Variety</v>
      </c>
      <c r="C6629" s="30" t="s">
        <v>2</v>
      </c>
      <c r="E6629" s="29" t="str">
        <f>Factor2Name</f>
        <v>Variety</v>
      </c>
      <c r="F6629" s="30" t="s">
        <v>2</v>
      </c>
      <c r="H6629" s="29" t="str">
        <f>Factor2Name</f>
        <v>Variety</v>
      </c>
      <c r="I6629" s="30" t="s">
        <v>2</v>
      </c>
      <c r="K6629" s="29" t="str">
        <f>Factor2Name</f>
        <v>Variety</v>
      </c>
      <c r="L6629" s="30" t="s">
        <v>2</v>
      </c>
    </row>
    <row r="6630" spans="2:12" ht="13" x14ac:dyDescent="0.3">
      <c r="B6630" s="29" t="str">
        <f>Factor3Name</f>
        <v>Fertiliser</v>
      </c>
      <c r="C6630" s="30" t="s">
        <v>38</v>
      </c>
      <c r="E6630" s="29" t="str">
        <f>Factor3Name</f>
        <v>Fertiliser</v>
      </c>
      <c r="F6630" s="30" t="s">
        <v>38</v>
      </c>
      <c r="H6630" s="29" t="str">
        <f>Factor3Name</f>
        <v>Fertiliser</v>
      </c>
      <c r="I6630" s="30" t="s">
        <v>38</v>
      </c>
      <c r="K6630" s="29" t="str">
        <f>Factor3Name</f>
        <v>Fertiliser</v>
      </c>
      <c r="L6630" s="30" t="s">
        <v>38</v>
      </c>
    </row>
    <row r="6631" spans="2:12" ht="13" x14ac:dyDescent="0.3">
      <c r="B6631" s="29" t="str">
        <f>Factor1Name</f>
        <v>Weeding</v>
      </c>
      <c r="C6631" s="30" t="s">
        <v>37</v>
      </c>
      <c r="E6631" s="29" t="str">
        <f>Factor1Name</f>
        <v>Weeding</v>
      </c>
      <c r="F6631" s="30" t="s">
        <v>37</v>
      </c>
      <c r="H6631" s="29" t="str">
        <f>Factor1Name</f>
        <v>Weeding</v>
      </c>
      <c r="I6631" s="30" t="s">
        <v>37</v>
      </c>
      <c r="K6631" s="29" t="str">
        <f>Factor1Name</f>
        <v>Weeding</v>
      </c>
      <c r="L6631" s="30" t="s">
        <v>37</v>
      </c>
    </row>
    <row r="6632" spans="2:12" ht="13" x14ac:dyDescent="0.3">
      <c r="B6632" s="25" t="s">
        <v>14</v>
      </c>
      <c r="C6632" s="26">
        <v>690.1</v>
      </c>
      <c r="E6632" s="25" t="s">
        <v>14</v>
      </c>
      <c r="F6632" s="26">
        <v>689.8</v>
      </c>
      <c r="H6632" s="25" t="s">
        <v>14</v>
      </c>
      <c r="I6632" s="26">
        <v>636.29999999999995</v>
      </c>
      <c r="K6632" s="25" t="s">
        <v>14</v>
      </c>
      <c r="L6632" s="26">
        <v>486.8</v>
      </c>
    </row>
    <row r="6634" spans="2:12" ht="13" x14ac:dyDescent="0.3">
      <c r="B6634" s="27" t="s">
        <v>3</v>
      </c>
      <c r="C6634" s="28">
        <v>2018</v>
      </c>
      <c r="E6634" s="27" t="s">
        <v>3</v>
      </c>
      <c r="F6634" s="28">
        <v>2018</v>
      </c>
      <c r="H6634" s="27" t="s">
        <v>3</v>
      </c>
      <c r="I6634" s="28">
        <v>2018</v>
      </c>
      <c r="K6634" s="27" t="s">
        <v>3</v>
      </c>
      <c r="L6634" s="28">
        <v>2018</v>
      </c>
    </row>
    <row r="6635" spans="2:12" ht="13" x14ac:dyDescent="0.3">
      <c r="B6635" s="29" t="str">
        <f>UnitName</f>
        <v>Plot</v>
      </c>
      <c r="C6635" s="30">
        <v>4</v>
      </c>
      <c r="E6635" s="29" t="str">
        <f>UnitName</f>
        <v>Plot</v>
      </c>
      <c r="F6635" s="30">
        <v>4</v>
      </c>
      <c r="H6635" s="29" t="str">
        <f>UnitName</f>
        <v>Plot</v>
      </c>
      <c r="I6635" s="30">
        <v>4</v>
      </c>
      <c r="K6635" s="29" t="str">
        <f>UnitName</f>
        <v>Plot</v>
      </c>
      <c r="L6635" s="30">
        <v>4</v>
      </c>
    </row>
    <row r="6636" spans="2:12" ht="13" x14ac:dyDescent="0.3">
      <c r="B6636" s="29" t="str">
        <f>BlockName</f>
        <v>Name</v>
      </c>
      <c r="C6636" s="30" t="s">
        <v>56</v>
      </c>
      <c r="E6636" s="29" t="str">
        <f>BlockName</f>
        <v>Name</v>
      </c>
      <c r="F6636" s="30" t="s">
        <v>56</v>
      </c>
      <c r="H6636" s="29" t="str">
        <f>BlockName</f>
        <v>Name</v>
      </c>
      <c r="I6636" s="30" t="s">
        <v>56</v>
      </c>
      <c r="K6636" s="29" t="str">
        <f>BlockName</f>
        <v>Name</v>
      </c>
      <c r="L6636" s="30" t="s">
        <v>56</v>
      </c>
    </row>
    <row r="6637" spans="2:12" ht="13" x14ac:dyDescent="0.3">
      <c r="B6637" s="29" t="str">
        <f>Factor2Name</f>
        <v>Variety</v>
      </c>
      <c r="C6637" s="30" t="s">
        <v>2</v>
      </c>
      <c r="E6637" s="29" t="str">
        <f>Factor2Name</f>
        <v>Variety</v>
      </c>
      <c r="F6637" s="30" t="s">
        <v>2</v>
      </c>
      <c r="H6637" s="29" t="str">
        <f>Factor2Name</f>
        <v>Variety</v>
      </c>
      <c r="I6637" s="30" t="s">
        <v>2</v>
      </c>
      <c r="K6637" s="29" t="str">
        <f>Factor2Name</f>
        <v>Variety</v>
      </c>
      <c r="L6637" s="30" t="s">
        <v>2</v>
      </c>
    </row>
    <row r="6638" spans="2:12" ht="13" x14ac:dyDescent="0.3">
      <c r="B6638" s="29" t="str">
        <f>Factor3Name</f>
        <v>Fertiliser</v>
      </c>
      <c r="C6638" s="30" t="s">
        <v>38</v>
      </c>
      <c r="E6638" s="29" t="str">
        <f>Factor3Name</f>
        <v>Fertiliser</v>
      </c>
      <c r="F6638" s="30" t="s">
        <v>38</v>
      </c>
      <c r="H6638" s="29" t="str">
        <f>Factor3Name</f>
        <v>Fertiliser</v>
      </c>
      <c r="I6638" s="30" t="s">
        <v>38</v>
      </c>
      <c r="K6638" s="29" t="str">
        <f>Factor3Name</f>
        <v>Fertiliser</v>
      </c>
      <c r="L6638" s="30" t="s">
        <v>38</v>
      </c>
    </row>
    <row r="6639" spans="2:12" ht="13" x14ac:dyDescent="0.3">
      <c r="B6639" s="29" t="str">
        <f>Factor1Name</f>
        <v>Weeding</v>
      </c>
      <c r="C6639" s="30" t="s">
        <v>37</v>
      </c>
      <c r="E6639" s="29" t="str">
        <f>Factor1Name</f>
        <v>Weeding</v>
      </c>
      <c r="F6639" s="30" t="s">
        <v>37</v>
      </c>
      <c r="H6639" s="29" t="str">
        <f>Factor1Name</f>
        <v>Weeding</v>
      </c>
      <c r="I6639" s="30" t="s">
        <v>37</v>
      </c>
      <c r="K6639" s="29" t="str">
        <f>Factor1Name</f>
        <v>Weeding</v>
      </c>
      <c r="L6639" s="30" t="s">
        <v>37</v>
      </c>
    </row>
    <row r="6640" spans="2:12" ht="13" x14ac:dyDescent="0.3">
      <c r="B6640" s="25" t="s">
        <v>14</v>
      </c>
      <c r="C6640" s="26">
        <v>589</v>
      </c>
      <c r="E6640" s="25" t="s">
        <v>14</v>
      </c>
      <c r="F6640" s="26">
        <v>433.1</v>
      </c>
      <c r="H6640" s="25" t="s">
        <v>14</v>
      </c>
      <c r="I6640" s="26">
        <v>664.4</v>
      </c>
      <c r="K6640" s="25" t="s">
        <v>14</v>
      </c>
      <c r="L6640" s="26">
        <v>651.79999999999995</v>
      </c>
    </row>
    <row r="6642" spans="2:12" ht="13" x14ac:dyDescent="0.3">
      <c r="B6642" s="27" t="s">
        <v>3</v>
      </c>
      <c r="C6642" s="28">
        <v>2018</v>
      </c>
      <c r="E6642" s="27" t="s">
        <v>3</v>
      </c>
      <c r="F6642" s="28">
        <v>2018</v>
      </c>
      <c r="H6642" s="27" t="s">
        <v>3</v>
      </c>
      <c r="I6642" s="28">
        <v>2018</v>
      </c>
      <c r="K6642" s="27" t="s">
        <v>3</v>
      </c>
      <c r="L6642" s="28">
        <v>2018</v>
      </c>
    </row>
    <row r="6643" spans="2:12" ht="13" x14ac:dyDescent="0.3">
      <c r="B6643" s="29" t="str">
        <f>UnitName</f>
        <v>Plot</v>
      </c>
      <c r="C6643" s="30">
        <v>5</v>
      </c>
      <c r="E6643" s="29" t="str">
        <f>UnitName</f>
        <v>Plot</v>
      </c>
      <c r="F6643" s="30">
        <v>5</v>
      </c>
      <c r="H6643" s="29" t="str">
        <f>UnitName</f>
        <v>Plot</v>
      </c>
      <c r="I6643" s="30">
        <v>5</v>
      </c>
      <c r="K6643" s="29" t="str">
        <f>UnitName</f>
        <v>Plot</v>
      </c>
      <c r="L6643" s="30">
        <v>5</v>
      </c>
    </row>
    <row r="6644" spans="2:12" ht="13" x14ac:dyDescent="0.3">
      <c r="B6644" s="29" t="str">
        <f>BlockName</f>
        <v>Name</v>
      </c>
      <c r="C6644" s="30" t="s">
        <v>56</v>
      </c>
      <c r="E6644" s="29" t="str">
        <f>BlockName</f>
        <v>Name</v>
      </c>
      <c r="F6644" s="30" t="s">
        <v>56</v>
      </c>
      <c r="H6644" s="29" t="str">
        <f>BlockName</f>
        <v>Name</v>
      </c>
      <c r="I6644" s="30" t="s">
        <v>56</v>
      </c>
      <c r="K6644" s="29" t="str">
        <f>BlockName</f>
        <v>Name</v>
      </c>
      <c r="L6644" s="30" t="s">
        <v>56</v>
      </c>
    </row>
    <row r="6645" spans="2:12" ht="13" x14ac:dyDescent="0.3">
      <c r="B6645" s="29" t="str">
        <f>Factor2Name</f>
        <v>Variety</v>
      </c>
      <c r="C6645" s="30" t="s">
        <v>2</v>
      </c>
      <c r="E6645" s="29" t="str">
        <f>Factor2Name</f>
        <v>Variety</v>
      </c>
      <c r="F6645" s="30" t="s">
        <v>2</v>
      </c>
      <c r="H6645" s="29" t="str">
        <f>Factor2Name</f>
        <v>Variety</v>
      </c>
      <c r="I6645" s="30" t="s">
        <v>2</v>
      </c>
      <c r="K6645" s="29" t="str">
        <f>Factor2Name</f>
        <v>Variety</v>
      </c>
      <c r="L6645" s="30" t="s">
        <v>2</v>
      </c>
    </row>
    <row r="6646" spans="2:12" ht="13" x14ac:dyDescent="0.3">
      <c r="B6646" s="29" t="str">
        <f>Factor3Name</f>
        <v>Fertiliser</v>
      </c>
      <c r="C6646" s="30" t="s">
        <v>38</v>
      </c>
      <c r="E6646" s="29" t="str">
        <f>Factor3Name</f>
        <v>Fertiliser</v>
      </c>
      <c r="F6646" s="30" t="s">
        <v>38</v>
      </c>
      <c r="H6646" s="29" t="str">
        <f>Factor3Name</f>
        <v>Fertiliser</v>
      </c>
      <c r="I6646" s="30" t="s">
        <v>38</v>
      </c>
      <c r="K6646" s="29" t="str">
        <f>Factor3Name</f>
        <v>Fertiliser</v>
      </c>
      <c r="L6646" s="30" t="s">
        <v>38</v>
      </c>
    </row>
    <row r="6647" spans="2:12" ht="13" x14ac:dyDescent="0.3">
      <c r="B6647" s="29" t="str">
        <f>Factor1Name</f>
        <v>Weeding</v>
      </c>
      <c r="C6647" s="30" t="s">
        <v>37</v>
      </c>
      <c r="E6647" s="29" t="str">
        <f>Factor1Name</f>
        <v>Weeding</v>
      </c>
      <c r="F6647" s="30" t="s">
        <v>37</v>
      </c>
      <c r="H6647" s="29" t="str">
        <f>Factor1Name</f>
        <v>Weeding</v>
      </c>
      <c r="I6647" s="30" t="s">
        <v>37</v>
      </c>
      <c r="K6647" s="29" t="str">
        <f>Factor1Name</f>
        <v>Weeding</v>
      </c>
      <c r="L6647" s="30" t="s">
        <v>37</v>
      </c>
    </row>
    <row r="6648" spans="2:12" ht="13" x14ac:dyDescent="0.3">
      <c r="B6648" s="25" t="s">
        <v>14</v>
      </c>
      <c r="C6648" s="26">
        <v>576</v>
      </c>
      <c r="E6648" s="25" t="s">
        <v>14</v>
      </c>
      <c r="F6648" s="26">
        <v>595.1</v>
      </c>
      <c r="H6648" s="25" t="s">
        <v>14</v>
      </c>
      <c r="I6648" s="26">
        <v>703.6</v>
      </c>
      <c r="K6648" s="25" t="s">
        <v>14</v>
      </c>
      <c r="L6648" s="26">
        <v>573.1</v>
      </c>
    </row>
    <row r="6650" spans="2:12" ht="13" x14ac:dyDescent="0.3">
      <c r="B6650" s="27" t="s">
        <v>3</v>
      </c>
      <c r="C6650" s="28">
        <v>2018</v>
      </c>
      <c r="E6650" s="27" t="s">
        <v>3</v>
      </c>
      <c r="F6650" s="28">
        <v>2018</v>
      </c>
      <c r="H6650" s="27" t="s">
        <v>3</v>
      </c>
      <c r="I6650" s="28">
        <v>2018</v>
      </c>
      <c r="K6650" s="27" t="s">
        <v>3</v>
      </c>
      <c r="L6650" s="28">
        <v>2018</v>
      </c>
    </row>
    <row r="6651" spans="2:12" ht="13" x14ac:dyDescent="0.3">
      <c r="B6651" s="29" t="str">
        <f>UnitName</f>
        <v>Plot</v>
      </c>
      <c r="C6651" s="30">
        <v>5</v>
      </c>
      <c r="E6651" s="29" t="str">
        <f>UnitName</f>
        <v>Plot</v>
      </c>
      <c r="F6651" s="30">
        <v>5</v>
      </c>
      <c r="H6651" s="29" t="str">
        <f>UnitName</f>
        <v>Plot</v>
      </c>
      <c r="I6651" s="30">
        <v>5</v>
      </c>
      <c r="K6651" s="29" t="str">
        <f>UnitName</f>
        <v>Plot</v>
      </c>
      <c r="L6651" s="30">
        <v>5</v>
      </c>
    </row>
    <row r="6652" spans="2:12" ht="13" x14ac:dyDescent="0.3">
      <c r="B6652" s="29" t="str">
        <f>BlockName</f>
        <v>Name</v>
      </c>
      <c r="C6652" s="30" t="s">
        <v>56</v>
      </c>
      <c r="E6652" s="29" t="str">
        <f>BlockName</f>
        <v>Name</v>
      </c>
      <c r="F6652" s="30" t="s">
        <v>56</v>
      </c>
      <c r="H6652" s="29" t="str">
        <f>BlockName</f>
        <v>Name</v>
      </c>
      <c r="I6652" s="30" t="s">
        <v>56</v>
      </c>
      <c r="K6652" s="29" t="str">
        <f>BlockName</f>
        <v>Name</v>
      </c>
      <c r="L6652" s="30" t="s">
        <v>56</v>
      </c>
    </row>
    <row r="6653" spans="2:12" ht="13" x14ac:dyDescent="0.3">
      <c r="B6653" s="29" t="str">
        <f>Factor2Name</f>
        <v>Variety</v>
      </c>
      <c r="C6653" s="30" t="s">
        <v>2</v>
      </c>
      <c r="E6653" s="29" t="str">
        <f>Factor2Name</f>
        <v>Variety</v>
      </c>
      <c r="F6653" s="30" t="s">
        <v>2</v>
      </c>
      <c r="H6653" s="29" t="str">
        <f>Factor2Name</f>
        <v>Variety</v>
      </c>
      <c r="I6653" s="30" t="s">
        <v>2</v>
      </c>
      <c r="K6653" s="29" t="str">
        <f>Factor2Name</f>
        <v>Variety</v>
      </c>
      <c r="L6653" s="30" t="s">
        <v>2</v>
      </c>
    </row>
    <row r="6654" spans="2:12" ht="13" x14ac:dyDescent="0.3">
      <c r="B6654" s="29" t="str">
        <f>Factor3Name</f>
        <v>Fertiliser</v>
      </c>
      <c r="C6654" s="30" t="s">
        <v>38</v>
      </c>
      <c r="E6654" s="29" t="str">
        <f>Factor3Name</f>
        <v>Fertiliser</v>
      </c>
      <c r="F6654" s="30" t="s">
        <v>38</v>
      </c>
      <c r="H6654" s="29" t="str">
        <f>Factor3Name</f>
        <v>Fertiliser</v>
      </c>
      <c r="I6654" s="30" t="s">
        <v>38</v>
      </c>
      <c r="K6654" s="29" t="str">
        <f>Factor3Name</f>
        <v>Fertiliser</v>
      </c>
      <c r="L6654" s="30" t="s">
        <v>38</v>
      </c>
    </row>
    <row r="6655" spans="2:12" ht="13" x14ac:dyDescent="0.3">
      <c r="B6655" s="29" t="str">
        <f>Factor1Name</f>
        <v>Weeding</v>
      </c>
      <c r="C6655" s="30" t="s">
        <v>37</v>
      </c>
      <c r="E6655" s="29" t="str">
        <f>Factor1Name</f>
        <v>Weeding</v>
      </c>
      <c r="F6655" s="30" t="s">
        <v>37</v>
      </c>
      <c r="H6655" s="29" t="str">
        <f>Factor1Name</f>
        <v>Weeding</v>
      </c>
      <c r="I6655" s="30" t="s">
        <v>37</v>
      </c>
      <c r="K6655" s="29" t="str">
        <f>Factor1Name</f>
        <v>Weeding</v>
      </c>
      <c r="L6655" s="30" t="s">
        <v>37</v>
      </c>
    </row>
    <row r="6656" spans="2:12" ht="13" x14ac:dyDescent="0.3">
      <c r="B6656" s="25" t="s">
        <v>14</v>
      </c>
      <c r="C6656" s="26">
        <v>598.29999999999995</v>
      </c>
      <c r="E6656" s="25" t="s">
        <v>14</v>
      </c>
      <c r="F6656" s="26">
        <v>754.2</v>
      </c>
      <c r="H6656" s="25" t="s">
        <v>14</v>
      </c>
      <c r="I6656" s="26">
        <v>615.1</v>
      </c>
      <c r="K6656" s="25" t="s">
        <v>14</v>
      </c>
      <c r="L6656" s="26">
        <v>535.79999999999995</v>
      </c>
    </row>
    <row r="6658" spans="2:12" ht="13" x14ac:dyDescent="0.3">
      <c r="B6658" s="27" t="s">
        <v>3</v>
      </c>
      <c r="C6658" s="28">
        <v>2018</v>
      </c>
      <c r="E6658" s="27" t="s">
        <v>3</v>
      </c>
      <c r="F6658" s="28">
        <v>2018</v>
      </c>
      <c r="H6658" s="27" t="s">
        <v>3</v>
      </c>
      <c r="I6658" s="28">
        <v>2018</v>
      </c>
      <c r="K6658" s="27" t="s">
        <v>3</v>
      </c>
      <c r="L6658" s="28">
        <v>2018</v>
      </c>
    </row>
    <row r="6659" spans="2:12" ht="13" x14ac:dyDescent="0.3">
      <c r="B6659" s="29" t="str">
        <f>UnitName</f>
        <v>Plot</v>
      </c>
      <c r="C6659" s="30">
        <v>5</v>
      </c>
      <c r="E6659" s="29" t="str">
        <f>UnitName</f>
        <v>Plot</v>
      </c>
      <c r="F6659" s="30">
        <v>5</v>
      </c>
      <c r="H6659" s="29" t="str">
        <f>UnitName</f>
        <v>Plot</v>
      </c>
      <c r="I6659" s="30">
        <v>5</v>
      </c>
      <c r="K6659" s="29" t="str">
        <f>UnitName</f>
        <v>Plot</v>
      </c>
      <c r="L6659" s="30">
        <v>5</v>
      </c>
    </row>
    <row r="6660" spans="2:12" ht="13" x14ac:dyDescent="0.3">
      <c r="B6660" s="29" t="str">
        <f>BlockName</f>
        <v>Name</v>
      </c>
      <c r="C6660" s="30" t="s">
        <v>56</v>
      </c>
      <c r="E6660" s="29" t="str">
        <f>BlockName</f>
        <v>Name</v>
      </c>
      <c r="F6660" s="30" t="s">
        <v>56</v>
      </c>
      <c r="H6660" s="29" t="str">
        <f>BlockName</f>
        <v>Name</v>
      </c>
      <c r="I6660" s="30" t="s">
        <v>56</v>
      </c>
      <c r="K6660" s="29" t="str">
        <f>BlockName</f>
        <v>Name</v>
      </c>
      <c r="L6660" s="30" t="s">
        <v>56</v>
      </c>
    </row>
    <row r="6661" spans="2:12" ht="13" x14ac:dyDescent="0.3">
      <c r="B6661" s="29" t="str">
        <f>Factor2Name</f>
        <v>Variety</v>
      </c>
      <c r="C6661" s="30" t="s">
        <v>2</v>
      </c>
      <c r="E6661" s="29" t="str">
        <f>Factor2Name</f>
        <v>Variety</v>
      </c>
      <c r="F6661" s="30" t="s">
        <v>2</v>
      </c>
      <c r="H6661" s="29" t="str">
        <f>Factor2Name</f>
        <v>Variety</v>
      </c>
      <c r="I6661" s="30" t="s">
        <v>2</v>
      </c>
      <c r="K6661" s="29" t="str">
        <f>Factor2Name</f>
        <v>Variety</v>
      </c>
      <c r="L6661" s="30" t="s">
        <v>2</v>
      </c>
    </row>
    <row r="6662" spans="2:12" ht="13" x14ac:dyDescent="0.3">
      <c r="B6662" s="29" t="str">
        <f>Factor3Name</f>
        <v>Fertiliser</v>
      </c>
      <c r="C6662" s="30" t="s">
        <v>38</v>
      </c>
      <c r="E6662" s="29" t="str">
        <f>Factor3Name</f>
        <v>Fertiliser</v>
      </c>
      <c r="F6662" s="30" t="s">
        <v>38</v>
      </c>
      <c r="H6662" s="29" t="str">
        <f>Factor3Name</f>
        <v>Fertiliser</v>
      </c>
      <c r="I6662" s="30" t="s">
        <v>38</v>
      </c>
      <c r="K6662" s="29" t="str">
        <f>Factor3Name</f>
        <v>Fertiliser</v>
      </c>
      <c r="L6662" s="30" t="s">
        <v>38</v>
      </c>
    </row>
    <row r="6663" spans="2:12" ht="13" x14ac:dyDescent="0.3">
      <c r="B6663" s="29" t="str">
        <f>Factor1Name</f>
        <v>Weeding</v>
      </c>
      <c r="C6663" s="30" t="s">
        <v>37</v>
      </c>
      <c r="E6663" s="29" t="str">
        <f>Factor1Name</f>
        <v>Weeding</v>
      </c>
      <c r="F6663" s="30" t="s">
        <v>37</v>
      </c>
      <c r="H6663" s="29" t="str">
        <f>Factor1Name</f>
        <v>Weeding</v>
      </c>
      <c r="I6663" s="30" t="s">
        <v>37</v>
      </c>
      <c r="K6663" s="29" t="str">
        <f>Factor1Name</f>
        <v>Weeding</v>
      </c>
      <c r="L6663" s="30" t="s">
        <v>37</v>
      </c>
    </row>
    <row r="6664" spans="2:12" ht="13" x14ac:dyDescent="0.3">
      <c r="B6664" s="25" t="s">
        <v>14</v>
      </c>
      <c r="C6664" s="26">
        <v>497.2</v>
      </c>
      <c r="E6664" s="25" t="s">
        <v>14</v>
      </c>
      <c r="F6664" s="26">
        <v>584.4</v>
      </c>
      <c r="H6664" s="25" t="s">
        <v>14</v>
      </c>
      <c r="I6664" s="26">
        <v>719.4</v>
      </c>
      <c r="K6664" s="25" t="s">
        <v>14</v>
      </c>
      <c r="L6664" s="26">
        <v>454</v>
      </c>
    </row>
    <row r="6666" spans="2:12" ht="13" x14ac:dyDescent="0.3">
      <c r="B6666" s="27" t="s">
        <v>3</v>
      </c>
      <c r="C6666" s="28">
        <v>2018</v>
      </c>
      <c r="E6666" s="27" t="s">
        <v>3</v>
      </c>
      <c r="F6666" s="28">
        <v>2018</v>
      </c>
      <c r="H6666" s="27" t="s">
        <v>3</v>
      </c>
      <c r="I6666" s="28">
        <v>2018</v>
      </c>
      <c r="K6666" s="27" t="s">
        <v>3</v>
      </c>
      <c r="L6666" s="28">
        <v>2018</v>
      </c>
    </row>
    <row r="6667" spans="2:12" ht="13" x14ac:dyDescent="0.3">
      <c r="B6667" s="29" t="str">
        <f>UnitName</f>
        <v>Plot</v>
      </c>
      <c r="C6667" s="30">
        <v>5</v>
      </c>
      <c r="E6667" s="29" t="str">
        <f>UnitName</f>
        <v>Plot</v>
      </c>
      <c r="F6667" s="30">
        <v>5</v>
      </c>
      <c r="H6667" s="29" t="str">
        <f>UnitName</f>
        <v>Plot</v>
      </c>
      <c r="I6667" s="30">
        <v>5</v>
      </c>
      <c r="K6667" s="29" t="str">
        <f>UnitName</f>
        <v>Plot</v>
      </c>
      <c r="L6667" s="30">
        <v>5</v>
      </c>
    </row>
    <row r="6668" spans="2:12" ht="13" x14ac:dyDescent="0.3">
      <c r="B6668" s="29" t="str">
        <f>BlockName</f>
        <v>Name</v>
      </c>
      <c r="C6668" s="30" t="s">
        <v>56</v>
      </c>
      <c r="E6668" s="29" t="str">
        <f>BlockName</f>
        <v>Name</v>
      </c>
      <c r="F6668" s="30" t="s">
        <v>56</v>
      </c>
      <c r="H6668" s="29" t="str">
        <f>BlockName</f>
        <v>Name</v>
      </c>
      <c r="I6668" s="30" t="s">
        <v>56</v>
      </c>
      <c r="K6668" s="29" t="str">
        <f>BlockName</f>
        <v>Name</v>
      </c>
      <c r="L6668" s="30" t="s">
        <v>56</v>
      </c>
    </row>
    <row r="6669" spans="2:12" ht="13" x14ac:dyDescent="0.3">
      <c r="B6669" s="29" t="str">
        <f>Factor2Name</f>
        <v>Variety</v>
      </c>
      <c r="C6669" s="30" t="s">
        <v>2</v>
      </c>
      <c r="E6669" s="29" t="str">
        <f>Factor2Name</f>
        <v>Variety</v>
      </c>
      <c r="F6669" s="30" t="s">
        <v>2</v>
      </c>
      <c r="H6669" s="29" t="str">
        <f>Factor2Name</f>
        <v>Variety</v>
      </c>
      <c r="I6669" s="30" t="s">
        <v>2</v>
      </c>
      <c r="K6669" s="29" t="str">
        <f>Factor2Name</f>
        <v>Variety</v>
      </c>
      <c r="L6669" s="30" t="s">
        <v>2</v>
      </c>
    </row>
    <row r="6670" spans="2:12" ht="13" x14ac:dyDescent="0.3">
      <c r="B6670" s="29" t="str">
        <f>Factor3Name</f>
        <v>Fertiliser</v>
      </c>
      <c r="C6670" s="30" t="s">
        <v>38</v>
      </c>
      <c r="E6670" s="29" t="str">
        <f>Factor3Name</f>
        <v>Fertiliser</v>
      </c>
      <c r="F6670" s="30" t="s">
        <v>38</v>
      </c>
      <c r="H6670" s="29" t="str">
        <f>Factor3Name</f>
        <v>Fertiliser</v>
      </c>
      <c r="I6670" s="30" t="s">
        <v>38</v>
      </c>
      <c r="K6670" s="29" t="str">
        <f>Factor3Name</f>
        <v>Fertiliser</v>
      </c>
      <c r="L6670" s="30" t="s">
        <v>38</v>
      </c>
    </row>
    <row r="6671" spans="2:12" ht="13" x14ac:dyDescent="0.3">
      <c r="B6671" s="29" t="str">
        <f>Factor1Name</f>
        <v>Weeding</v>
      </c>
      <c r="C6671" s="30" t="s">
        <v>37</v>
      </c>
      <c r="E6671" s="29" t="str">
        <f>Factor1Name</f>
        <v>Weeding</v>
      </c>
      <c r="F6671" s="30" t="s">
        <v>37</v>
      </c>
      <c r="H6671" s="29" t="str">
        <f>Factor1Name</f>
        <v>Weeding</v>
      </c>
      <c r="I6671" s="30" t="s">
        <v>37</v>
      </c>
      <c r="K6671" s="29" t="str">
        <f>Factor1Name</f>
        <v>Weeding</v>
      </c>
      <c r="L6671" s="30" t="s">
        <v>37</v>
      </c>
    </row>
    <row r="6672" spans="2:12" ht="13" x14ac:dyDescent="0.3">
      <c r="B6672" s="25" t="s">
        <v>14</v>
      </c>
      <c r="C6672" s="26">
        <v>630.29999999999995</v>
      </c>
      <c r="E6672" s="25" t="s">
        <v>14</v>
      </c>
      <c r="F6672" s="26">
        <v>620</v>
      </c>
      <c r="H6672" s="25" t="s">
        <v>14</v>
      </c>
      <c r="I6672" s="26">
        <v>462.1</v>
      </c>
      <c r="K6672" s="25" t="s">
        <v>14</v>
      </c>
      <c r="L6672" s="26">
        <v>704.2</v>
      </c>
    </row>
    <row r="6674" spans="2:12" ht="13" x14ac:dyDescent="0.3">
      <c r="B6674" s="27" t="s">
        <v>3</v>
      </c>
      <c r="C6674" s="28">
        <v>2018</v>
      </c>
      <c r="E6674" s="27" t="s">
        <v>3</v>
      </c>
      <c r="F6674" s="28">
        <v>2018</v>
      </c>
      <c r="H6674" s="27" t="s">
        <v>3</v>
      </c>
      <c r="I6674" s="28">
        <v>2018</v>
      </c>
      <c r="K6674" s="27" t="s">
        <v>3</v>
      </c>
      <c r="L6674" s="28">
        <v>2018</v>
      </c>
    </row>
    <row r="6675" spans="2:12" ht="13" x14ac:dyDescent="0.3">
      <c r="B6675" s="29" t="str">
        <f>UnitName</f>
        <v>Plot</v>
      </c>
      <c r="C6675" s="30">
        <v>5</v>
      </c>
      <c r="E6675" s="29" t="str">
        <f>UnitName</f>
        <v>Plot</v>
      </c>
      <c r="F6675" s="30">
        <v>5</v>
      </c>
      <c r="H6675" s="29" t="str">
        <f>UnitName</f>
        <v>Plot</v>
      </c>
      <c r="I6675" s="30">
        <v>5</v>
      </c>
      <c r="K6675" s="29" t="str">
        <f>UnitName</f>
        <v>Plot</v>
      </c>
      <c r="L6675" s="30">
        <v>5</v>
      </c>
    </row>
    <row r="6676" spans="2:12" ht="13" x14ac:dyDescent="0.3">
      <c r="B6676" s="29" t="str">
        <f>BlockName</f>
        <v>Name</v>
      </c>
      <c r="C6676" s="30" t="s">
        <v>56</v>
      </c>
      <c r="E6676" s="29" t="str">
        <f>BlockName</f>
        <v>Name</v>
      </c>
      <c r="F6676" s="30" t="s">
        <v>56</v>
      </c>
      <c r="H6676" s="29" t="str">
        <f>BlockName</f>
        <v>Name</v>
      </c>
      <c r="I6676" s="30" t="s">
        <v>56</v>
      </c>
      <c r="K6676" s="29" t="str">
        <f>BlockName</f>
        <v>Name</v>
      </c>
      <c r="L6676" s="30" t="s">
        <v>56</v>
      </c>
    </row>
    <row r="6677" spans="2:12" ht="13" x14ac:dyDescent="0.3">
      <c r="B6677" s="29" t="str">
        <f>Factor2Name</f>
        <v>Variety</v>
      </c>
      <c r="C6677" s="30" t="s">
        <v>2</v>
      </c>
      <c r="E6677" s="29" t="str">
        <f>Factor2Name</f>
        <v>Variety</v>
      </c>
      <c r="F6677" s="30" t="s">
        <v>2</v>
      </c>
      <c r="H6677" s="29" t="str">
        <f>Factor2Name</f>
        <v>Variety</v>
      </c>
      <c r="I6677" s="30" t="s">
        <v>2</v>
      </c>
      <c r="K6677" s="29" t="str">
        <f>Factor2Name</f>
        <v>Variety</v>
      </c>
      <c r="L6677" s="30" t="s">
        <v>2</v>
      </c>
    </row>
    <row r="6678" spans="2:12" ht="13" x14ac:dyDescent="0.3">
      <c r="B6678" s="29" t="str">
        <f>Factor3Name</f>
        <v>Fertiliser</v>
      </c>
      <c r="C6678" s="30" t="s">
        <v>38</v>
      </c>
      <c r="E6678" s="29" t="str">
        <f>Factor3Name</f>
        <v>Fertiliser</v>
      </c>
      <c r="F6678" s="30" t="s">
        <v>38</v>
      </c>
      <c r="H6678" s="29" t="str">
        <f>Factor3Name</f>
        <v>Fertiliser</v>
      </c>
      <c r="I6678" s="30" t="s">
        <v>38</v>
      </c>
      <c r="K6678" s="29" t="str">
        <f>Factor3Name</f>
        <v>Fertiliser</v>
      </c>
      <c r="L6678" s="30" t="s">
        <v>38</v>
      </c>
    </row>
    <row r="6679" spans="2:12" ht="13" x14ac:dyDescent="0.3">
      <c r="B6679" s="29" t="str">
        <f>Factor1Name</f>
        <v>Weeding</v>
      </c>
      <c r="C6679" s="30" t="s">
        <v>37</v>
      </c>
      <c r="E6679" s="29" t="str">
        <f>Factor1Name</f>
        <v>Weeding</v>
      </c>
      <c r="F6679" s="30" t="s">
        <v>37</v>
      </c>
      <c r="H6679" s="29" t="str">
        <f>Factor1Name</f>
        <v>Weeding</v>
      </c>
      <c r="I6679" s="30" t="s">
        <v>37</v>
      </c>
      <c r="K6679" s="29" t="str">
        <f>Factor1Name</f>
        <v>Weeding</v>
      </c>
      <c r="L6679" s="30" t="s">
        <v>37</v>
      </c>
    </row>
    <row r="6680" spans="2:12" ht="13" x14ac:dyDescent="0.3">
      <c r="B6680" s="25" t="s">
        <v>14</v>
      </c>
      <c r="C6680" s="26">
        <v>572.29999999999995</v>
      </c>
      <c r="E6680" s="25" t="s">
        <v>14</v>
      </c>
      <c r="F6680" s="26">
        <v>510.3</v>
      </c>
      <c r="H6680" s="25" t="s">
        <v>14</v>
      </c>
      <c r="I6680" s="26">
        <v>668.6</v>
      </c>
      <c r="K6680" s="25" t="s">
        <v>14</v>
      </c>
      <c r="L6680" s="26">
        <v>633.9</v>
      </c>
    </row>
    <row r="6682" spans="2:12" ht="13" x14ac:dyDescent="0.3">
      <c r="B6682" s="27" t="s">
        <v>3</v>
      </c>
      <c r="C6682" s="28">
        <v>2018</v>
      </c>
      <c r="E6682" s="27" t="s">
        <v>3</v>
      </c>
      <c r="F6682" s="28">
        <v>2018</v>
      </c>
      <c r="H6682" s="27" t="s">
        <v>3</v>
      </c>
      <c r="I6682" s="28">
        <v>2018</v>
      </c>
      <c r="K6682" s="27" t="s">
        <v>3</v>
      </c>
      <c r="L6682" s="28">
        <v>2018</v>
      </c>
    </row>
    <row r="6683" spans="2:12" ht="13" x14ac:dyDescent="0.3">
      <c r="B6683" s="29" t="str">
        <f>UnitName</f>
        <v>Plot</v>
      </c>
      <c r="C6683" s="30">
        <v>6</v>
      </c>
      <c r="E6683" s="29" t="str">
        <f>UnitName</f>
        <v>Plot</v>
      </c>
      <c r="F6683" s="30">
        <v>6</v>
      </c>
      <c r="H6683" s="29" t="str">
        <f>UnitName</f>
        <v>Plot</v>
      </c>
      <c r="I6683" s="30">
        <v>6</v>
      </c>
      <c r="K6683" s="29" t="str">
        <f>UnitName</f>
        <v>Plot</v>
      </c>
      <c r="L6683" s="30">
        <v>6</v>
      </c>
    </row>
    <row r="6684" spans="2:12" ht="13" x14ac:dyDescent="0.3">
      <c r="B6684" s="29" t="str">
        <f>BlockName</f>
        <v>Name</v>
      </c>
      <c r="C6684" s="30" t="s">
        <v>56</v>
      </c>
      <c r="E6684" s="29" t="str">
        <f>BlockName</f>
        <v>Name</v>
      </c>
      <c r="F6684" s="30" t="s">
        <v>56</v>
      </c>
      <c r="H6684" s="29" t="str">
        <f>BlockName</f>
        <v>Name</v>
      </c>
      <c r="I6684" s="30" t="s">
        <v>56</v>
      </c>
      <c r="K6684" s="29" t="str">
        <f>BlockName</f>
        <v>Name</v>
      </c>
      <c r="L6684" s="30" t="s">
        <v>56</v>
      </c>
    </row>
    <row r="6685" spans="2:12" ht="13" x14ac:dyDescent="0.3">
      <c r="B6685" s="29" t="str">
        <f>Factor2Name</f>
        <v>Variety</v>
      </c>
      <c r="C6685" s="30" t="s">
        <v>2</v>
      </c>
      <c r="E6685" s="29" t="str">
        <f>Factor2Name</f>
        <v>Variety</v>
      </c>
      <c r="F6685" s="30" t="s">
        <v>2</v>
      </c>
      <c r="H6685" s="29" t="str">
        <f>Factor2Name</f>
        <v>Variety</v>
      </c>
      <c r="I6685" s="30" t="s">
        <v>2</v>
      </c>
      <c r="K6685" s="29" t="str">
        <f>Factor2Name</f>
        <v>Variety</v>
      </c>
      <c r="L6685" s="30" t="s">
        <v>2</v>
      </c>
    </row>
    <row r="6686" spans="2:12" ht="13" x14ac:dyDescent="0.3">
      <c r="B6686" s="29" t="str">
        <f>Factor3Name</f>
        <v>Fertiliser</v>
      </c>
      <c r="C6686" s="30" t="s">
        <v>38</v>
      </c>
      <c r="E6686" s="29" t="str">
        <f>Factor3Name</f>
        <v>Fertiliser</v>
      </c>
      <c r="F6686" s="30" t="s">
        <v>38</v>
      </c>
      <c r="H6686" s="29" t="str">
        <f>Factor3Name</f>
        <v>Fertiliser</v>
      </c>
      <c r="I6686" s="30" t="s">
        <v>38</v>
      </c>
      <c r="K6686" s="29" t="str">
        <f>Factor3Name</f>
        <v>Fertiliser</v>
      </c>
      <c r="L6686" s="30" t="s">
        <v>38</v>
      </c>
    </row>
    <row r="6687" spans="2:12" ht="13" x14ac:dyDescent="0.3">
      <c r="B6687" s="29" t="str">
        <f>Factor1Name</f>
        <v>Weeding</v>
      </c>
      <c r="C6687" s="30" t="s">
        <v>37</v>
      </c>
      <c r="E6687" s="29" t="str">
        <f>Factor1Name</f>
        <v>Weeding</v>
      </c>
      <c r="F6687" s="30" t="s">
        <v>37</v>
      </c>
      <c r="H6687" s="29" t="str">
        <f>Factor1Name</f>
        <v>Weeding</v>
      </c>
      <c r="I6687" s="30" t="s">
        <v>37</v>
      </c>
      <c r="K6687" s="29" t="str">
        <f>Factor1Name</f>
        <v>Weeding</v>
      </c>
      <c r="L6687" s="30" t="s">
        <v>37</v>
      </c>
    </row>
    <row r="6688" spans="2:12" ht="13" x14ac:dyDescent="0.3">
      <c r="B6688" s="25" t="s">
        <v>14</v>
      </c>
      <c r="C6688" s="26">
        <v>744.5</v>
      </c>
      <c r="E6688" s="25" t="s">
        <v>14</v>
      </c>
      <c r="F6688" s="26">
        <v>513.20000000000005</v>
      </c>
      <c r="H6688" s="25" t="s">
        <v>14</v>
      </c>
      <c r="I6688" s="26">
        <v>493</v>
      </c>
      <c r="K6688" s="25" t="s">
        <v>14</v>
      </c>
      <c r="L6688" s="26">
        <v>594.79999999999995</v>
      </c>
    </row>
    <row r="6690" spans="2:12" ht="13" x14ac:dyDescent="0.3">
      <c r="B6690" s="27" t="s">
        <v>3</v>
      </c>
      <c r="C6690" s="28">
        <v>2018</v>
      </c>
      <c r="E6690" s="27" t="s">
        <v>3</v>
      </c>
      <c r="F6690" s="28">
        <v>2018</v>
      </c>
      <c r="H6690" s="27" t="s">
        <v>3</v>
      </c>
      <c r="I6690" s="28">
        <v>2018</v>
      </c>
      <c r="K6690" s="27" t="s">
        <v>3</v>
      </c>
      <c r="L6690" s="28">
        <v>2018</v>
      </c>
    </row>
    <row r="6691" spans="2:12" ht="13" x14ac:dyDescent="0.3">
      <c r="B6691" s="29" t="str">
        <f>UnitName</f>
        <v>Plot</v>
      </c>
      <c r="C6691" s="30">
        <v>6</v>
      </c>
      <c r="E6691" s="29" t="str">
        <f>UnitName</f>
        <v>Plot</v>
      </c>
      <c r="F6691" s="30">
        <v>6</v>
      </c>
      <c r="H6691" s="29" t="str">
        <f>UnitName</f>
        <v>Plot</v>
      </c>
      <c r="I6691" s="30">
        <v>6</v>
      </c>
      <c r="K6691" s="29" t="str">
        <f>UnitName</f>
        <v>Plot</v>
      </c>
      <c r="L6691" s="30">
        <v>6</v>
      </c>
    </row>
    <row r="6692" spans="2:12" ht="13" x14ac:dyDescent="0.3">
      <c r="B6692" s="29" t="str">
        <f>BlockName</f>
        <v>Name</v>
      </c>
      <c r="C6692" s="30" t="s">
        <v>56</v>
      </c>
      <c r="E6692" s="29" t="str">
        <f>BlockName</f>
        <v>Name</v>
      </c>
      <c r="F6692" s="30" t="s">
        <v>56</v>
      </c>
      <c r="H6692" s="29" t="str">
        <f>BlockName</f>
        <v>Name</v>
      </c>
      <c r="I6692" s="30" t="s">
        <v>56</v>
      </c>
      <c r="K6692" s="29" t="str">
        <f>BlockName</f>
        <v>Name</v>
      </c>
      <c r="L6692" s="30" t="s">
        <v>56</v>
      </c>
    </row>
    <row r="6693" spans="2:12" ht="13" x14ac:dyDescent="0.3">
      <c r="B6693" s="29" t="str">
        <f>Factor2Name</f>
        <v>Variety</v>
      </c>
      <c r="C6693" s="30" t="s">
        <v>2</v>
      </c>
      <c r="E6693" s="29" t="str">
        <f>Factor2Name</f>
        <v>Variety</v>
      </c>
      <c r="F6693" s="30" t="s">
        <v>2</v>
      </c>
      <c r="H6693" s="29" t="str">
        <f>Factor2Name</f>
        <v>Variety</v>
      </c>
      <c r="I6693" s="30" t="s">
        <v>2</v>
      </c>
      <c r="K6693" s="29" t="str">
        <f>Factor2Name</f>
        <v>Variety</v>
      </c>
      <c r="L6693" s="30" t="s">
        <v>2</v>
      </c>
    </row>
    <row r="6694" spans="2:12" ht="13" x14ac:dyDescent="0.3">
      <c r="B6694" s="29" t="str">
        <f>Factor3Name</f>
        <v>Fertiliser</v>
      </c>
      <c r="C6694" s="30" t="s">
        <v>38</v>
      </c>
      <c r="E6694" s="29" t="str">
        <f>Factor3Name</f>
        <v>Fertiliser</v>
      </c>
      <c r="F6694" s="30" t="s">
        <v>38</v>
      </c>
      <c r="H6694" s="29" t="str">
        <f>Factor3Name</f>
        <v>Fertiliser</v>
      </c>
      <c r="I6694" s="30" t="s">
        <v>38</v>
      </c>
      <c r="K6694" s="29" t="str">
        <f>Factor3Name</f>
        <v>Fertiliser</v>
      </c>
      <c r="L6694" s="30" t="s">
        <v>38</v>
      </c>
    </row>
    <row r="6695" spans="2:12" ht="13" x14ac:dyDescent="0.3">
      <c r="B6695" s="29" t="str">
        <f>Factor1Name</f>
        <v>Weeding</v>
      </c>
      <c r="C6695" s="30" t="s">
        <v>37</v>
      </c>
      <c r="E6695" s="29" t="str">
        <f>Factor1Name</f>
        <v>Weeding</v>
      </c>
      <c r="F6695" s="30" t="s">
        <v>37</v>
      </c>
      <c r="H6695" s="29" t="str">
        <f>Factor1Name</f>
        <v>Weeding</v>
      </c>
      <c r="I6695" s="30" t="s">
        <v>37</v>
      </c>
      <c r="K6695" s="29" t="str">
        <f>Factor1Name</f>
        <v>Weeding</v>
      </c>
      <c r="L6695" s="30" t="s">
        <v>37</v>
      </c>
    </row>
    <row r="6696" spans="2:12" ht="13" x14ac:dyDescent="0.3">
      <c r="B6696" s="25" t="s">
        <v>14</v>
      </c>
      <c r="C6696" s="26">
        <v>624.6</v>
      </c>
      <c r="E6696" s="25" t="s">
        <v>14</v>
      </c>
      <c r="F6696" s="26">
        <v>682.4</v>
      </c>
      <c r="H6696" s="25" t="s">
        <v>14</v>
      </c>
      <c r="I6696" s="26">
        <v>662.9</v>
      </c>
      <c r="K6696" s="25" t="s">
        <v>14</v>
      </c>
      <c r="L6696" s="26">
        <v>666.9</v>
      </c>
    </row>
    <row r="6698" spans="2:12" ht="13" x14ac:dyDescent="0.3">
      <c r="B6698" s="27" t="s">
        <v>3</v>
      </c>
      <c r="C6698" s="28">
        <v>2018</v>
      </c>
      <c r="E6698" s="27" t="s">
        <v>3</v>
      </c>
      <c r="F6698" s="28">
        <v>2018</v>
      </c>
      <c r="H6698" s="27" t="s">
        <v>3</v>
      </c>
      <c r="I6698" s="28">
        <v>2018</v>
      </c>
      <c r="K6698" s="27" t="s">
        <v>3</v>
      </c>
      <c r="L6698" s="28">
        <v>2018</v>
      </c>
    </row>
    <row r="6699" spans="2:12" ht="13" x14ac:dyDescent="0.3">
      <c r="B6699" s="29" t="str">
        <f>UnitName</f>
        <v>Plot</v>
      </c>
      <c r="C6699" s="30">
        <v>6</v>
      </c>
      <c r="E6699" s="29" t="str">
        <f>UnitName</f>
        <v>Plot</v>
      </c>
      <c r="F6699" s="30">
        <v>6</v>
      </c>
      <c r="H6699" s="29" t="str">
        <f>UnitName</f>
        <v>Plot</v>
      </c>
      <c r="I6699" s="30">
        <v>6</v>
      </c>
      <c r="K6699" s="29" t="str">
        <f>UnitName</f>
        <v>Plot</v>
      </c>
      <c r="L6699" s="30">
        <v>6</v>
      </c>
    </row>
    <row r="6700" spans="2:12" ht="13" x14ac:dyDescent="0.3">
      <c r="B6700" s="29" t="str">
        <f>BlockName</f>
        <v>Name</v>
      </c>
      <c r="C6700" s="30" t="s">
        <v>56</v>
      </c>
      <c r="E6700" s="29" t="str">
        <f>BlockName</f>
        <v>Name</v>
      </c>
      <c r="F6700" s="30" t="s">
        <v>56</v>
      </c>
      <c r="H6700" s="29" t="str">
        <f>BlockName</f>
        <v>Name</v>
      </c>
      <c r="I6700" s="30" t="s">
        <v>56</v>
      </c>
      <c r="K6700" s="29" t="str">
        <f>BlockName</f>
        <v>Name</v>
      </c>
      <c r="L6700" s="30" t="s">
        <v>56</v>
      </c>
    </row>
    <row r="6701" spans="2:12" ht="13" x14ac:dyDescent="0.3">
      <c r="B6701" s="29" t="str">
        <f>Factor2Name</f>
        <v>Variety</v>
      </c>
      <c r="C6701" s="30" t="s">
        <v>2</v>
      </c>
      <c r="E6701" s="29" t="str">
        <f>Factor2Name</f>
        <v>Variety</v>
      </c>
      <c r="F6701" s="30" t="s">
        <v>2</v>
      </c>
      <c r="H6701" s="29" t="str">
        <f>Factor2Name</f>
        <v>Variety</v>
      </c>
      <c r="I6701" s="30" t="s">
        <v>2</v>
      </c>
      <c r="K6701" s="29" t="str">
        <f>Factor2Name</f>
        <v>Variety</v>
      </c>
      <c r="L6701" s="30" t="s">
        <v>2</v>
      </c>
    </row>
    <row r="6702" spans="2:12" ht="13" x14ac:dyDescent="0.3">
      <c r="B6702" s="29" t="str">
        <f>Factor3Name</f>
        <v>Fertiliser</v>
      </c>
      <c r="C6702" s="30" t="s">
        <v>38</v>
      </c>
      <c r="E6702" s="29" t="str">
        <f>Factor3Name</f>
        <v>Fertiliser</v>
      </c>
      <c r="F6702" s="30" t="s">
        <v>38</v>
      </c>
      <c r="H6702" s="29" t="str">
        <f>Factor3Name</f>
        <v>Fertiliser</v>
      </c>
      <c r="I6702" s="30" t="s">
        <v>38</v>
      </c>
      <c r="K6702" s="29" t="str">
        <f>Factor3Name</f>
        <v>Fertiliser</v>
      </c>
      <c r="L6702" s="30" t="s">
        <v>38</v>
      </c>
    </row>
    <row r="6703" spans="2:12" ht="13" x14ac:dyDescent="0.3">
      <c r="B6703" s="29" t="str">
        <f>Factor1Name</f>
        <v>Weeding</v>
      </c>
      <c r="C6703" s="30" t="s">
        <v>37</v>
      </c>
      <c r="E6703" s="29" t="str">
        <f>Factor1Name</f>
        <v>Weeding</v>
      </c>
      <c r="F6703" s="30" t="s">
        <v>37</v>
      </c>
      <c r="H6703" s="29" t="str">
        <f>Factor1Name</f>
        <v>Weeding</v>
      </c>
      <c r="I6703" s="30" t="s">
        <v>37</v>
      </c>
      <c r="K6703" s="29" t="str">
        <f>Factor1Name</f>
        <v>Weeding</v>
      </c>
      <c r="L6703" s="30" t="s">
        <v>37</v>
      </c>
    </row>
    <row r="6704" spans="2:12" ht="13" x14ac:dyDescent="0.3">
      <c r="B6704" s="25" t="s">
        <v>14</v>
      </c>
      <c r="C6704" s="26">
        <v>726.1</v>
      </c>
      <c r="E6704" s="25" t="s">
        <v>14</v>
      </c>
      <c r="F6704" s="26">
        <v>695.5</v>
      </c>
      <c r="H6704" s="25" t="s">
        <v>14</v>
      </c>
      <c r="I6704" s="26">
        <v>460.5</v>
      </c>
      <c r="K6704" s="25" t="s">
        <v>14</v>
      </c>
      <c r="L6704" s="26">
        <v>626.9</v>
      </c>
    </row>
    <row r="6706" spans="2:12" ht="13" x14ac:dyDescent="0.3">
      <c r="B6706" s="27" t="s">
        <v>3</v>
      </c>
      <c r="C6706" s="28">
        <v>2018</v>
      </c>
      <c r="E6706" s="27" t="s">
        <v>3</v>
      </c>
      <c r="F6706" s="28">
        <v>2018</v>
      </c>
      <c r="H6706" s="27" t="s">
        <v>3</v>
      </c>
      <c r="I6706" s="28">
        <v>2018</v>
      </c>
      <c r="K6706" s="27" t="s">
        <v>3</v>
      </c>
      <c r="L6706" s="28">
        <v>2018</v>
      </c>
    </row>
    <row r="6707" spans="2:12" ht="13" x14ac:dyDescent="0.3">
      <c r="B6707" s="29" t="str">
        <f>UnitName</f>
        <v>Plot</v>
      </c>
      <c r="C6707" s="30">
        <v>6</v>
      </c>
      <c r="E6707" s="29" t="str">
        <f>UnitName</f>
        <v>Plot</v>
      </c>
      <c r="F6707" s="30">
        <v>6</v>
      </c>
      <c r="H6707" s="29" t="str">
        <f>UnitName</f>
        <v>Plot</v>
      </c>
      <c r="I6707" s="30">
        <v>6</v>
      </c>
      <c r="K6707" s="29" t="str">
        <f>UnitName</f>
        <v>Plot</v>
      </c>
      <c r="L6707" s="30">
        <v>6</v>
      </c>
    </row>
    <row r="6708" spans="2:12" ht="13" x14ac:dyDescent="0.3">
      <c r="B6708" s="29" t="str">
        <f>BlockName</f>
        <v>Name</v>
      </c>
      <c r="C6708" s="30" t="s">
        <v>56</v>
      </c>
      <c r="E6708" s="29" t="str">
        <f>BlockName</f>
        <v>Name</v>
      </c>
      <c r="F6708" s="30" t="s">
        <v>56</v>
      </c>
      <c r="H6708" s="29" t="str">
        <f>BlockName</f>
        <v>Name</v>
      </c>
      <c r="I6708" s="30" t="s">
        <v>56</v>
      </c>
      <c r="K6708" s="29" t="str">
        <f>BlockName</f>
        <v>Name</v>
      </c>
      <c r="L6708" s="30" t="s">
        <v>56</v>
      </c>
    </row>
    <row r="6709" spans="2:12" ht="13" x14ac:dyDescent="0.3">
      <c r="B6709" s="29" t="str">
        <f>Factor2Name</f>
        <v>Variety</v>
      </c>
      <c r="C6709" s="30" t="s">
        <v>2</v>
      </c>
      <c r="E6709" s="29" t="str">
        <f>Factor2Name</f>
        <v>Variety</v>
      </c>
      <c r="F6709" s="30" t="s">
        <v>2</v>
      </c>
      <c r="H6709" s="29" t="str">
        <f>Factor2Name</f>
        <v>Variety</v>
      </c>
      <c r="I6709" s="30" t="s">
        <v>2</v>
      </c>
      <c r="K6709" s="29" t="str">
        <f>Factor2Name</f>
        <v>Variety</v>
      </c>
      <c r="L6709" s="30" t="s">
        <v>2</v>
      </c>
    </row>
    <row r="6710" spans="2:12" ht="13" x14ac:dyDescent="0.3">
      <c r="B6710" s="29" t="str">
        <f>Factor3Name</f>
        <v>Fertiliser</v>
      </c>
      <c r="C6710" s="30" t="s">
        <v>38</v>
      </c>
      <c r="E6710" s="29" t="str">
        <f>Factor3Name</f>
        <v>Fertiliser</v>
      </c>
      <c r="F6710" s="30" t="s">
        <v>38</v>
      </c>
      <c r="H6710" s="29" t="str">
        <f>Factor3Name</f>
        <v>Fertiliser</v>
      </c>
      <c r="I6710" s="30" t="s">
        <v>38</v>
      </c>
      <c r="K6710" s="29" t="str">
        <f>Factor3Name</f>
        <v>Fertiliser</v>
      </c>
      <c r="L6710" s="30" t="s">
        <v>38</v>
      </c>
    </row>
    <row r="6711" spans="2:12" ht="13" x14ac:dyDescent="0.3">
      <c r="B6711" s="29" t="str">
        <f>Factor1Name</f>
        <v>Weeding</v>
      </c>
      <c r="C6711" s="30" t="s">
        <v>37</v>
      </c>
      <c r="E6711" s="29" t="str">
        <f>Factor1Name</f>
        <v>Weeding</v>
      </c>
      <c r="F6711" s="30" t="s">
        <v>37</v>
      </c>
      <c r="H6711" s="29" t="str">
        <f>Factor1Name</f>
        <v>Weeding</v>
      </c>
      <c r="I6711" s="30" t="s">
        <v>37</v>
      </c>
      <c r="K6711" s="29" t="str">
        <f>Factor1Name</f>
        <v>Weeding</v>
      </c>
      <c r="L6711" s="30" t="s">
        <v>37</v>
      </c>
    </row>
    <row r="6712" spans="2:12" ht="13" x14ac:dyDescent="0.3">
      <c r="B6712" s="25" t="s">
        <v>14</v>
      </c>
      <c r="C6712" s="26">
        <v>720.7</v>
      </c>
      <c r="E6712" s="25" t="s">
        <v>14</v>
      </c>
      <c r="F6712" s="26">
        <v>580.29999999999995</v>
      </c>
      <c r="H6712" s="25" t="s">
        <v>14</v>
      </c>
      <c r="I6712" s="26">
        <v>713</v>
      </c>
      <c r="K6712" s="25" t="s">
        <v>14</v>
      </c>
      <c r="L6712" s="26">
        <v>682</v>
      </c>
    </row>
    <row r="6714" spans="2:12" ht="13" x14ac:dyDescent="0.3">
      <c r="B6714" s="27" t="s">
        <v>3</v>
      </c>
      <c r="C6714" s="28">
        <v>2018</v>
      </c>
      <c r="E6714" s="27" t="s">
        <v>3</v>
      </c>
      <c r="F6714" s="28">
        <v>2018</v>
      </c>
      <c r="H6714" s="27" t="s">
        <v>3</v>
      </c>
      <c r="I6714" s="28">
        <v>2018</v>
      </c>
      <c r="K6714" s="27" t="s">
        <v>3</v>
      </c>
      <c r="L6714" s="28">
        <v>2018</v>
      </c>
    </row>
    <row r="6715" spans="2:12" ht="13" x14ac:dyDescent="0.3">
      <c r="B6715" s="29" t="str">
        <f>UnitName</f>
        <v>Plot</v>
      </c>
      <c r="C6715" s="30">
        <v>6</v>
      </c>
      <c r="E6715" s="29" t="str">
        <f>UnitName</f>
        <v>Plot</v>
      </c>
      <c r="F6715" s="30">
        <v>6</v>
      </c>
      <c r="H6715" s="29" t="str">
        <f>UnitName</f>
        <v>Plot</v>
      </c>
      <c r="I6715" s="30">
        <v>6</v>
      </c>
      <c r="K6715" s="29" t="str">
        <f>UnitName</f>
        <v>Plot</v>
      </c>
      <c r="L6715" s="30">
        <v>6</v>
      </c>
    </row>
    <row r="6716" spans="2:12" ht="13" x14ac:dyDescent="0.3">
      <c r="B6716" s="29" t="str">
        <f>BlockName</f>
        <v>Name</v>
      </c>
      <c r="C6716" s="30" t="s">
        <v>56</v>
      </c>
      <c r="E6716" s="29" t="str">
        <f>BlockName</f>
        <v>Name</v>
      </c>
      <c r="F6716" s="30" t="s">
        <v>56</v>
      </c>
      <c r="H6716" s="29" t="str">
        <f>BlockName</f>
        <v>Name</v>
      </c>
      <c r="I6716" s="30" t="s">
        <v>56</v>
      </c>
      <c r="K6716" s="29" t="str">
        <f>BlockName</f>
        <v>Name</v>
      </c>
      <c r="L6716" s="30" t="s">
        <v>56</v>
      </c>
    </row>
    <row r="6717" spans="2:12" ht="13" x14ac:dyDescent="0.3">
      <c r="B6717" s="29" t="str">
        <f>Factor2Name</f>
        <v>Variety</v>
      </c>
      <c r="C6717" s="30" t="s">
        <v>2</v>
      </c>
      <c r="E6717" s="29" t="str">
        <f>Factor2Name</f>
        <v>Variety</v>
      </c>
      <c r="F6717" s="30" t="s">
        <v>2</v>
      </c>
      <c r="H6717" s="29" t="str">
        <f>Factor2Name</f>
        <v>Variety</v>
      </c>
      <c r="I6717" s="30" t="s">
        <v>2</v>
      </c>
      <c r="K6717" s="29" t="str">
        <f>Factor2Name</f>
        <v>Variety</v>
      </c>
      <c r="L6717" s="30" t="s">
        <v>2</v>
      </c>
    </row>
    <row r="6718" spans="2:12" ht="13" x14ac:dyDescent="0.3">
      <c r="B6718" s="29" t="str">
        <f>Factor3Name</f>
        <v>Fertiliser</v>
      </c>
      <c r="C6718" s="30" t="s">
        <v>38</v>
      </c>
      <c r="E6718" s="29" t="str">
        <f>Factor3Name</f>
        <v>Fertiliser</v>
      </c>
      <c r="F6718" s="30" t="s">
        <v>38</v>
      </c>
      <c r="H6718" s="29" t="str">
        <f>Factor3Name</f>
        <v>Fertiliser</v>
      </c>
      <c r="I6718" s="30" t="s">
        <v>38</v>
      </c>
      <c r="K6718" s="29" t="str">
        <f>Factor3Name</f>
        <v>Fertiliser</v>
      </c>
      <c r="L6718" s="30" t="s">
        <v>38</v>
      </c>
    </row>
    <row r="6719" spans="2:12" ht="13" x14ac:dyDescent="0.3">
      <c r="B6719" s="29" t="str">
        <f>Factor1Name</f>
        <v>Weeding</v>
      </c>
      <c r="C6719" s="30" t="s">
        <v>37</v>
      </c>
      <c r="E6719" s="29" t="str">
        <f>Factor1Name</f>
        <v>Weeding</v>
      </c>
      <c r="F6719" s="30" t="s">
        <v>37</v>
      </c>
      <c r="H6719" s="29" t="str">
        <f>Factor1Name</f>
        <v>Weeding</v>
      </c>
      <c r="I6719" s="30" t="s">
        <v>37</v>
      </c>
      <c r="K6719" s="29" t="str">
        <f>Factor1Name</f>
        <v>Weeding</v>
      </c>
      <c r="L6719" s="30" t="s">
        <v>37</v>
      </c>
    </row>
    <row r="6720" spans="2:12" ht="13" x14ac:dyDescent="0.3">
      <c r="B6720" s="25" t="s">
        <v>14</v>
      </c>
      <c r="C6720" s="26">
        <v>730.6</v>
      </c>
      <c r="E6720" s="25" t="s">
        <v>14</v>
      </c>
      <c r="F6720" s="26">
        <v>713.3</v>
      </c>
      <c r="H6720" s="25" t="s">
        <v>14</v>
      </c>
      <c r="I6720" s="26">
        <v>536.70000000000005</v>
      </c>
      <c r="K6720" s="25" t="s">
        <v>14</v>
      </c>
      <c r="L6720" s="26">
        <v>637.20000000000005</v>
      </c>
    </row>
    <row r="6722" spans="2:12" ht="13" x14ac:dyDescent="0.3">
      <c r="B6722" s="27" t="s">
        <v>3</v>
      </c>
      <c r="C6722" s="28">
        <v>2018</v>
      </c>
      <c r="E6722" s="27" t="s">
        <v>3</v>
      </c>
      <c r="F6722" s="28">
        <v>2018</v>
      </c>
      <c r="H6722" s="27" t="s">
        <v>3</v>
      </c>
      <c r="I6722" s="28">
        <v>2018</v>
      </c>
      <c r="K6722" s="27" t="s">
        <v>3</v>
      </c>
      <c r="L6722" s="28">
        <v>2018</v>
      </c>
    </row>
    <row r="6723" spans="2:12" ht="13" x14ac:dyDescent="0.3">
      <c r="B6723" s="29" t="str">
        <f>UnitName</f>
        <v>Plot</v>
      </c>
      <c r="C6723" s="30">
        <v>1</v>
      </c>
      <c r="E6723" s="29" t="str">
        <f>UnitName</f>
        <v>Plot</v>
      </c>
      <c r="F6723" s="30">
        <v>1</v>
      </c>
      <c r="H6723" s="29" t="str">
        <f>UnitName</f>
        <v>Plot</v>
      </c>
      <c r="I6723" s="30">
        <v>1</v>
      </c>
      <c r="K6723" s="29" t="str">
        <f>UnitName</f>
        <v>Plot</v>
      </c>
      <c r="L6723" s="30">
        <v>1</v>
      </c>
    </row>
    <row r="6724" spans="2:12" ht="13" x14ac:dyDescent="0.3">
      <c r="B6724" s="29" t="str">
        <f>BlockName</f>
        <v>Name</v>
      </c>
      <c r="C6724" s="30" t="s">
        <v>56</v>
      </c>
      <c r="E6724" s="29" t="str">
        <f>BlockName</f>
        <v>Name</v>
      </c>
      <c r="F6724" s="30" t="s">
        <v>56</v>
      </c>
      <c r="H6724" s="29" t="str">
        <f>BlockName</f>
        <v>Name</v>
      </c>
      <c r="I6724" s="30" t="s">
        <v>56</v>
      </c>
      <c r="K6724" s="29" t="str">
        <f>BlockName</f>
        <v>Name</v>
      </c>
      <c r="L6724" s="30" t="s">
        <v>56</v>
      </c>
    </row>
    <row r="6725" spans="2:12" ht="13" x14ac:dyDescent="0.3">
      <c r="B6725" s="29" t="str">
        <f>Factor2Name</f>
        <v>Variety</v>
      </c>
      <c r="C6725" s="30" t="s">
        <v>46</v>
      </c>
      <c r="E6725" s="29" t="str">
        <f>Factor2Name</f>
        <v>Variety</v>
      </c>
      <c r="F6725" s="30" t="s">
        <v>46</v>
      </c>
      <c r="H6725" s="29" t="str">
        <f>Factor2Name</f>
        <v>Variety</v>
      </c>
      <c r="I6725" s="30" t="s">
        <v>46</v>
      </c>
      <c r="K6725" s="29" t="str">
        <f>Factor2Name</f>
        <v>Variety</v>
      </c>
      <c r="L6725" s="30" t="s">
        <v>46</v>
      </c>
    </row>
    <row r="6726" spans="2:12" ht="13" x14ac:dyDescent="0.3">
      <c r="B6726" s="29" t="str">
        <f>Factor3Name</f>
        <v>Fertiliser</v>
      </c>
      <c r="C6726" s="30" t="s">
        <v>45</v>
      </c>
      <c r="E6726" s="29" t="str">
        <f>Factor3Name</f>
        <v>Fertiliser</v>
      </c>
      <c r="F6726" s="30" t="s">
        <v>45</v>
      </c>
      <c r="H6726" s="29" t="str">
        <f>Factor3Name</f>
        <v>Fertiliser</v>
      </c>
      <c r="I6726" s="30" t="s">
        <v>45</v>
      </c>
      <c r="K6726" s="29" t="str">
        <f>Factor3Name</f>
        <v>Fertiliser</v>
      </c>
      <c r="L6726" s="30" t="s">
        <v>45</v>
      </c>
    </row>
    <row r="6727" spans="2:12" ht="13" x14ac:dyDescent="0.3">
      <c r="B6727" s="29" t="str">
        <f>Factor1Name</f>
        <v>Weeding</v>
      </c>
      <c r="C6727" s="30" t="s">
        <v>51</v>
      </c>
      <c r="E6727" s="29" t="str">
        <f>Factor1Name</f>
        <v>Weeding</v>
      </c>
      <c r="F6727" s="30" t="s">
        <v>51</v>
      </c>
      <c r="H6727" s="29" t="str">
        <f>Factor1Name</f>
        <v>Weeding</v>
      </c>
      <c r="I6727" s="30" t="s">
        <v>51</v>
      </c>
      <c r="K6727" s="29" t="str">
        <f>Factor1Name</f>
        <v>Weeding</v>
      </c>
      <c r="L6727" s="30" t="s">
        <v>51</v>
      </c>
    </row>
    <row r="6728" spans="2:12" ht="13" x14ac:dyDescent="0.3">
      <c r="B6728" s="25" t="s">
        <v>14</v>
      </c>
      <c r="C6728" s="26">
        <v>803.7</v>
      </c>
      <c r="E6728" s="25" t="s">
        <v>14</v>
      </c>
      <c r="F6728" s="26">
        <v>882.9</v>
      </c>
      <c r="H6728" s="25" t="s">
        <v>14</v>
      </c>
      <c r="I6728" s="26">
        <v>791.6</v>
      </c>
      <c r="K6728" s="25" t="s">
        <v>14</v>
      </c>
      <c r="L6728" s="26">
        <v>761.1</v>
      </c>
    </row>
    <row r="6730" spans="2:12" ht="13" x14ac:dyDescent="0.3">
      <c r="B6730" s="27" t="s">
        <v>3</v>
      </c>
      <c r="C6730" s="28">
        <v>2018</v>
      </c>
      <c r="E6730" s="27" t="s">
        <v>3</v>
      </c>
      <c r="F6730" s="28">
        <v>2018</v>
      </c>
      <c r="H6730" s="27" t="s">
        <v>3</v>
      </c>
      <c r="I6730" s="28">
        <v>2018</v>
      </c>
      <c r="K6730" s="27" t="s">
        <v>3</v>
      </c>
      <c r="L6730" s="28">
        <v>2018</v>
      </c>
    </row>
    <row r="6731" spans="2:12" ht="13" x14ac:dyDescent="0.3">
      <c r="B6731" s="29" t="str">
        <f>UnitName</f>
        <v>Plot</v>
      </c>
      <c r="C6731" s="30">
        <v>1</v>
      </c>
      <c r="E6731" s="29" t="str">
        <f>UnitName</f>
        <v>Plot</v>
      </c>
      <c r="F6731" s="30">
        <v>1</v>
      </c>
      <c r="H6731" s="29" t="str">
        <f>UnitName</f>
        <v>Plot</v>
      </c>
      <c r="I6731" s="30">
        <v>1</v>
      </c>
      <c r="K6731" s="29" t="str">
        <f>UnitName</f>
        <v>Plot</v>
      </c>
      <c r="L6731" s="30">
        <v>1</v>
      </c>
    </row>
    <row r="6732" spans="2:12" ht="13" x14ac:dyDescent="0.3">
      <c r="B6732" s="29" t="str">
        <f>BlockName</f>
        <v>Name</v>
      </c>
      <c r="C6732" s="30" t="s">
        <v>56</v>
      </c>
      <c r="E6732" s="29" t="str">
        <f>BlockName</f>
        <v>Name</v>
      </c>
      <c r="F6732" s="30" t="s">
        <v>56</v>
      </c>
      <c r="H6732" s="29" t="str">
        <f>BlockName</f>
        <v>Name</v>
      </c>
      <c r="I6732" s="30" t="s">
        <v>56</v>
      </c>
      <c r="K6732" s="29" t="str">
        <f>BlockName</f>
        <v>Name</v>
      </c>
      <c r="L6732" s="30" t="s">
        <v>56</v>
      </c>
    </row>
    <row r="6733" spans="2:12" ht="13" x14ac:dyDescent="0.3">
      <c r="B6733" s="29" t="str">
        <f>Factor2Name</f>
        <v>Variety</v>
      </c>
      <c r="C6733" s="30" t="s">
        <v>46</v>
      </c>
      <c r="E6733" s="29" t="str">
        <f>Factor2Name</f>
        <v>Variety</v>
      </c>
      <c r="F6733" s="30" t="s">
        <v>46</v>
      </c>
      <c r="H6733" s="29" t="str">
        <f>Factor2Name</f>
        <v>Variety</v>
      </c>
      <c r="I6733" s="30" t="s">
        <v>46</v>
      </c>
      <c r="K6733" s="29" t="str">
        <f>Factor2Name</f>
        <v>Variety</v>
      </c>
      <c r="L6733" s="30" t="s">
        <v>46</v>
      </c>
    </row>
    <row r="6734" spans="2:12" ht="13" x14ac:dyDescent="0.3">
      <c r="B6734" s="29" t="str">
        <f>Factor3Name</f>
        <v>Fertiliser</v>
      </c>
      <c r="C6734" s="30" t="s">
        <v>45</v>
      </c>
      <c r="E6734" s="29" t="str">
        <f>Factor3Name</f>
        <v>Fertiliser</v>
      </c>
      <c r="F6734" s="30" t="s">
        <v>45</v>
      </c>
      <c r="H6734" s="29" t="str">
        <f>Factor3Name</f>
        <v>Fertiliser</v>
      </c>
      <c r="I6734" s="30" t="s">
        <v>45</v>
      </c>
      <c r="K6734" s="29" t="str">
        <f>Factor3Name</f>
        <v>Fertiliser</v>
      </c>
      <c r="L6734" s="30" t="s">
        <v>45</v>
      </c>
    </row>
    <row r="6735" spans="2:12" ht="13" x14ac:dyDescent="0.3">
      <c r="B6735" s="29" t="str">
        <f>Factor1Name</f>
        <v>Weeding</v>
      </c>
      <c r="C6735" s="30" t="s">
        <v>51</v>
      </c>
      <c r="E6735" s="29" t="str">
        <f>Factor1Name</f>
        <v>Weeding</v>
      </c>
      <c r="F6735" s="30" t="s">
        <v>51</v>
      </c>
      <c r="H6735" s="29" t="str">
        <f>Factor1Name</f>
        <v>Weeding</v>
      </c>
      <c r="I6735" s="30" t="s">
        <v>51</v>
      </c>
      <c r="K6735" s="29" t="str">
        <f>Factor1Name</f>
        <v>Weeding</v>
      </c>
      <c r="L6735" s="30" t="s">
        <v>51</v>
      </c>
    </row>
    <row r="6736" spans="2:12" ht="13" x14ac:dyDescent="0.3">
      <c r="B6736" s="25" t="s">
        <v>14</v>
      </c>
      <c r="C6736" s="26">
        <v>856.4</v>
      </c>
      <c r="E6736" s="25" t="s">
        <v>14</v>
      </c>
      <c r="F6736" s="26">
        <v>805.9</v>
      </c>
      <c r="H6736" s="25" t="s">
        <v>14</v>
      </c>
      <c r="I6736" s="26">
        <v>816.4</v>
      </c>
      <c r="K6736" s="25" t="s">
        <v>14</v>
      </c>
      <c r="L6736" s="26">
        <v>791.2</v>
      </c>
    </row>
    <row r="6738" spans="2:12" ht="13" x14ac:dyDescent="0.3">
      <c r="B6738" s="27" t="s">
        <v>3</v>
      </c>
      <c r="C6738" s="28">
        <v>2018</v>
      </c>
      <c r="E6738" s="27" t="s">
        <v>3</v>
      </c>
      <c r="F6738" s="28">
        <v>2018</v>
      </c>
      <c r="H6738" s="27" t="s">
        <v>3</v>
      </c>
      <c r="I6738" s="28">
        <v>2018</v>
      </c>
      <c r="K6738" s="27" t="s">
        <v>3</v>
      </c>
      <c r="L6738" s="28">
        <v>2018</v>
      </c>
    </row>
    <row r="6739" spans="2:12" ht="13" x14ac:dyDescent="0.3">
      <c r="B6739" s="29" t="str">
        <f>UnitName</f>
        <v>Plot</v>
      </c>
      <c r="C6739" s="30">
        <v>1</v>
      </c>
      <c r="E6739" s="29" t="str">
        <f>UnitName</f>
        <v>Plot</v>
      </c>
      <c r="F6739" s="30">
        <v>1</v>
      </c>
      <c r="H6739" s="29" t="str">
        <f>UnitName</f>
        <v>Plot</v>
      </c>
      <c r="I6739" s="30">
        <v>1</v>
      </c>
      <c r="K6739" s="29" t="str">
        <f>UnitName</f>
        <v>Plot</v>
      </c>
      <c r="L6739" s="30">
        <v>1</v>
      </c>
    </row>
    <row r="6740" spans="2:12" ht="13" x14ac:dyDescent="0.3">
      <c r="B6740" s="29" t="str">
        <f>BlockName</f>
        <v>Name</v>
      </c>
      <c r="C6740" s="30" t="s">
        <v>56</v>
      </c>
      <c r="E6740" s="29" t="str">
        <f>BlockName</f>
        <v>Name</v>
      </c>
      <c r="F6740" s="30" t="s">
        <v>56</v>
      </c>
      <c r="H6740" s="29" t="str">
        <f>BlockName</f>
        <v>Name</v>
      </c>
      <c r="I6740" s="30" t="s">
        <v>56</v>
      </c>
      <c r="K6740" s="29" t="str">
        <f>BlockName</f>
        <v>Name</v>
      </c>
      <c r="L6740" s="30" t="s">
        <v>56</v>
      </c>
    </row>
    <row r="6741" spans="2:12" ht="13" x14ac:dyDescent="0.3">
      <c r="B6741" s="29" t="str">
        <f>Factor2Name</f>
        <v>Variety</v>
      </c>
      <c r="C6741" s="30" t="s">
        <v>46</v>
      </c>
      <c r="E6741" s="29" t="str">
        <f>Factor2Name</f>
        <v>Variety</v>
      </c>
      <c r="F6741" s="30" t="s">
        <v>46</v>
      </c>
      <c r="H6741" s="29" t="str">
        <f>Factor2Name</f>
        <v>Variety</v>
      </c>
      <c r="I6741" s="30" t="s">
        <v>46</v>
      </c>
      <c r="K6741" s="29" t="str">
        <f>Factor2Name</f>
        <v>Variety</v>
      </c>
      <c r="L6741" s="30" t="s">
        <v>46</v>
      </c>
    </row>
    <row r="6742" spans="2:12" ht="13" x14ac:dyDescent="0.3">
      <c r="B6742" s="29" t="str">
        <f>Factor3Name</f>
        <v>Fertiliser</v>
      </c>
      <c r="C6742" s="30" t="s">
        <v>45</v>
      </c>
      <c r="E6742" s="29" t="str">
        <f>Factor3Name</f>
        <v>Fertiliser</v>
      </c>
      <c r="F6742" s="30" t="s">
        <v>45</v>
      </c>
      <c r="H6742" s="29" t="str">
        <f>Factor3Name</f>
        <v>Fertiliser</v>
      </c>
      <c r="I6742" s="30" t="s">
        <v>45</v>
      </c>
      <c r="K6742" s="29" t="str">
        <f>Factor3Name</f>
        <v>Fertiliser</v>
      </c>
      <c r="L6742" s="30" t="s">
        <v>45</v>
      </c>
    </row>
    <row r="6743" spans="2:12" ht="13" x14ac:dyDescent="0.3">
      <c r="B6743" s="29" t="str">
        <f>Factor1Name</f>
        <v>Weeding</v>
      </c>
      <c r="C6743" s="30" t="s">
        <v>51</v>
      </c>
      <c r="E6743" s="29" t="str">
        <f>Factor1Name</f>
        <v>Weeding</v>
      </c>
      <c r="F6743" s="30" t="s">
        <v>51</v>
      </c>
      <c r="H6743" s="29" t="str">
        <f>Factor1Name</f>
        <v>Weeding</v>
      </c>
      <c r="I6743" s="30" t="s">
        <v>51</v>
      </c>
      <c r="K6743" s="29" t="str">
        <f>Factor1Name</f>
        <v>Weeding</v>
      </c>
      <c r="L6743" s="30" t="s">
        <v>51</v>
      </c>
    </row>
    <row r="6744" spans="2:12" ht="13" x14ac:dyDescent="0.3">
      <c r="B6744" s="25" t="s">
        <v>14</v>
      </c>
      <c r="C6744" s="26">
        <v>769.4</v>
      </c>
      <c r="E6744" s="25" t="s">
        <v>14</v>
      </c>
      <c r="F6744" s="26">
        <v>860.6</v>
      </c>
      <c r="H6744" s="25" t="s">
        <v>14</v>
      </c>
      <c r="I6744" s="26">
        <v>824.3</v>
      </c>
      <c r="K6744" s="25" t="s">
        <v>14</v>
      </c>
      <c r="L6744" s="26">
        <v>850.6</v>
      </c>
    </row>
    <row r="6746" spans="2:12" ht="13" x14ac:dyDescent="0.3">
      <c r="B6746" s="27" t="s">
        <v>3</v>
      </c>
      <c r="C6746" s="28">
        <v>2018</v>
      </c>
      <c r="E6746" s="27" t="s">
        <v>3</v>
      </c>
      <c r="F6746" s="28">
        <v>2018</v>
      </c>
      <c r="H6746" s="27" t="s">
        <v>3</v>
      </c>
      <c r="I6746" s="28">
        <v>2018</v>
      </c>
      <c r="K6746" s="27" t="s">
        <v>3</v>
      </c>
      <c r="L6746" s="28">
        <v>2018</v>
      </c>
    </row>
    <row r="6747" spans="2:12" ht="13" x14ac:dyDescent="0.3">
      <c r="B6747" s="29" t="str">
        <f>UnitName</f>
        <v>Plot</v>
      </c>
      <c r="C6747" s="30">
        <v>1</v>
      </c>
      <c r="E6747" s="29" t="str">
        <f>UnitName</f>
        <v>Plot</v>
      </c>
      <c r="F6747" s="30">
        <v>1</v>
      </c>
      <c r="H6747" s="29" t="str">
        <f>UnitName</f>
        <v>Plot</v>
      </c>
      <c r="I6747" s="30">
        <v>1</v>
      </c>
      <c r="K6747" s="29" t="str">
        <f>UnitName</f>
        <v>Plot</v>
      </c>
      <c r="L6747" s="30">
        <v>1</v>
      </c>
    </row>
    <row r="6748" spans="2:12" ht="13" x14ac:dyDescent="0.3">
      <c r="B6748" s="29" t="str">
        <f>BlockName</f>
        <v>Name</v>
      </c>
      <c r="C6748" s="30" t="s">
        <v>56</v>
      </c>
      <c r="E6748" s="29" t="str">
        <f>BlockName</f>
        <v>Name</v>
      </c>
      <c r="F6748" s="30" t="s">
        <v>56</v>
      </c>
      <c r="H6748" s="29" t="str">
        <f>BlockName</f>
        <v>Name</v>
      </c>
      <c r="I6748" s="30" t="s">
        <v>56</v>
      </c>
      <c r="K6748" s="29" t="str">
        <f>BlockName</f>
        <v>Name</v>
      </c>
      <c r="L6748" s="30" t="s">
        <v>56</v>
      </c>
    </row>
    <row r="6749" spans="2:12" ht="13" x14ac:dyDescent="0.3">
      <c r="B6749" s="29" t="str">
        <f>Factor2Name</f>
        <v>Variety</v>
      </c>
      <c r="C6749" s="30" t="s">
        <v>46</v>
      </c>
      <c r="E6749" s="29" t="str">
        <f>Factor2Name</f>
        <v>Variety</v>
      </c>
      <c r="F6749" s="30" t="s">
        <v>46</v>
      </c>
      <c r="H6749" s="29" t="str">
        <f>Factor2Name</f>
        <v>Variety</v>
      </c>
      <c r="I6749" s="30" t="s">
        <v>46</v>
      </c>
      <c r="K6749" s="29" t="str">
        <f>Factor2Name</f>
        <v>Variety</v>
      </c>
      <c r="L6749" s="30" t="s">
        <v>46</v>
      </c>
    </row>
    <row r="6750" spans="2:12" ht="13" x14ac:dyDescent="0.3">
      <c r="B6750" s="29" t="str">
        <f>Factor3Name</f>
        <v>Fertiliser</v>
      </c>
      <c r="C6750" s="30" t="s">
        <v>45</v>
      </c>
      <c r="E6750" s="29" t="str">
        <f>Factor3Name</f>
        <v>Fertiliser</v>
      </c>
      <c r="F6750" s="30" t="s">
        <v>45</v>
      </c>
      <c r="H6750" s="29" t="str">
        <f>Factor3Name</f>
        <v>Fertiliser</v>
      </c>
      <c r="I6750" s="30" t="s">
        <v>45</v>
      </c>
      <c r="K6750" s="29" t="str">
        <f>Factor3Name</f>
        <v>Fertiliser</v>
      </c>
      <c r="L6750" s="30" t="s">
        <v>45</v>
      </c>
    </row>
    <row r="6751" spans="2:12" ht="13" x14ac:dyDescent="0.3">
      <c r="B6751" s="29" t="str">
        <f>Factor1Name</f>
        <v>Weeding</v>
      </c>
      <c r="C6751" s="30" t="s">
        <v>51</v>
      </c>
      <c r="E6751" s="29" t="str">
        <f>Factor1Name</f>
        <v>Weeding</v>
      </c>
      <c r="F6751" s="30" t="s">
        <v>51</v>
      </c>
      <c r="H6751" s="29" t="str">
        <f>Factor1Name</f>
        <v>Weeding</v>
      </c>
      <c r="I6751" s="30" t="s">
        <v>51</v>
      </c>
      <c r="K6751" s="29" t="str">
        <f>Factor1Name</f>
        <v>Weeding</v>
      </c>
      <c r="L6751" s="30" t="s">
        <v>51</v>
      </c>
    </row>
    <row r="6752" spans="2:12" ht="13" x14ac:dyDescent="0.3">
      <c r="B6752" s="25" t="s">
        <v>14</v>
      </c>
      <c r="C6752" s="26">
        <v>1004.3</v>
      </c>
      <c r="E6752" s="25" t="s">
        <v>14</v>
      </c>
      <c r="F6752" s="26">
        <v>753.9</v>
      </c>
      <c r="H6752" s="25" t="s">
        <v>14</v>
      </c>
      <c r="I6752" s="26">
        <v>917.4</v>
      </c>
      <c r="K6752" s="25" t="s">
        <v>14</v>
      </c>
      <c r="L6752" s="26">
        <v>920.8</v>
      </c>
    </row>
    <row r="6754" spans="2:12" ht="13" x14ac:dyDescent="0.3">
      <c r="B6754" s="27" t="s">
        <v>3</v>
      </c>
      <c r="C6754" s="28">
        <v>2018</v>
      </c>
      <c r="E6754" s="27" t="s">
        <v>3</v>
      </c>
      <c r="F6754" s="28">
        <v>2018</v>
      </c>
      <c r="H6754" s="27" t="s">
        <v>3</v>
      </c>
      <c r="I6754" s="28">
        <v>2018</v>
      </c>
      <c r="K6754" s="27" t="s">
        <v>3</v>
      </c>
      <c r="L6754" s="28">
        <v>2018</v>
      </c>
    </row>
    <row r="6755" spans="2:12" ht="13" x14ac:dyDescent="0.3">
      <c r="B6755" s="29" t="str">
        <f>UnitName</f>
        <v>Plot</v>
      </c>
      <c r="C6755" s="30">
        <v>1</v>
      </c>
      <c r="E6755" s="29" t="str">
        <f>UnitName</f>
        <v>Plot</v>
      </c>
      <c r="F6755" s="30">
        <v>1</v>
      </c>
      <c r="H6755" s="29" t="str">
        <f>UnitName</f>
        <v>Plot</v>
      </c>
      <c r="I6755" s="30">
        <v>1</v>
      </c>
      <c r="K6755" s="29" t="str">
        <f>UnitName</f>
        <v>Plot</v>
      </c>
      <c r="L6755" s="30">
        <v>1</v>
      </c>
    </row>
    <row r="6756" spans="2:12" ht="13" x14ac:dyDescent="0.3">
      <c r="B6756" s="29" t="str">
        <f>BlockName</f>
        <v>Name</v>
      </c>
      <c r="C6756" s="30" t="s">
        <v>56</v>
      </c>
      <c r="E6756" s="29" t="str">
        <f>BlockName</f>
        <v>Name</v>
      </c>
      <c r="F6756" s="30" t="s">
        <v>56</v>
      </c>
      <c r="H6756" s="29" t="str">
        <f>BlockName</f>
        <v>Name</v>
      </c>
      <c r="I6756" s="30" t="s">
        <v>56</v>
      </c>
      <c r="K6756" s="29" t="str">
        <f>BlockName</f>
        <v>Name</v>
      </c>
      <c r="L6756" s="30" t="s">
        <v>56</v>
      </c>
    </row>
    <row r="6757" spans="2:12" ht="13" x14ac:dyDescent="0.3">
      <c r="B6757" s="29" t="str">
        <f>Factor2Name</f>
        <v>Variety</v>
      </c>
      <c r="C6757" s="30" t="s">
        <v>46</v>
      </c>
      <c r="E6757" s="29" t="str">
        <f>Factor2Name</f>
        <v>Variety</v>
      </c>
      <c r="F6757" s="30" t="s">
        <v>46</v>
      </c>
      <c r="H6757" s="29" t="str">
        <f>Factor2Name</f>
        <v>Variety</v>
      </c>
      <c r="I6757" s="30" t="s">
        <v>46</v>
      </c>
      <c r="K6757" s="29" t="str">
        <f>Factor2Name</f>
        <v>Variety</v>
      </c>
      <c r="L6757" s="30" t="s">
        <v>46</v>
      </c>
    </row>
    <row r="6758" spans="2:12" ht="13" x14ac:dyDescent="0.3">
      <c r="B6758" s="29" t="str">
        <f>Factor3Name</f>
        <v>Fertiliser</v>
      </c>
      <c r="C6758" s="30" t="s">
        <v>45</v>
      </c>
      <c r="E6758" s="29" t="str">
        <f>Factor3Name</f>
        <v>Fertiliser</v>
      </c>
      <c r="F6758" s="30" t="s">
        <v>45</v>
      </c>
      <c r="H6758" s="29" t="str">
        <f>Factor3Name</f>
        <v>Fertiliser</v>
      </c>
      <c r="I6758" s="30" t="s">
        <v>45</v>
      </c>
      <c r="K6758" s="29" t="str">
        <f>Factor3Name</f>
        <v>Fertiliser</v>
      </c>
      <c r="L6758" s="30" t="s">
        <v>45</v>
      </c>
    </row>
    <row r="6759" spans="2:12" ht="13" x14ac:dyDescent="0.3">
      <c r="B6759" s="29" t="str">
        <f>Factor1Name</f>
        <v>Weeding</v>
      </c>
      <c r="C6759" s="30" t="s">
        <v>51</v>
      </c>
      <c r="E6759" s="29" t="str">
        <f>Factor1Name</f>
        <v>Weeding</v>
      </c>
      <c r="F6759" s="30" t="s">
        <v>51</v>
      </c>
      <c r="H6759" s="29" t="str">
        <f>Factor1Name</f>
        <v>Weeding</v>
      </c>
      <c r="I6759" s="30" t="s">
        <v>51</v>
      </c>
      <c r="K6759" s="29" t="str">
        <f>Factor1Name</f>
        <v>Weeding</v>
      </c>
      <c r="L6759" s="30" t="s">
        <v>51</v>
      </c>
    </row>
    <row r="6760" spans="2:12" ht="13" x14ac:dyDescent="0.3">
      <c r="B6760" s="25" t="s">
        <v>14</v>
      </c>
      <c r="C6760" s="26">
        <v>804.7</v>
      </c>
      <c r="E6760" s="25" t="s">
        <v>14</v>
      </c>
      <c r="F6760" s="26">
        <v>826</v>
      </c>
      <c r="H6760" s="25" t="s">
        <v>14</v>
      </c>
      <c r="I6760" s="26">
        <v>824.5</v>
      </c>
      <c r="K6760" s="25" t="s">
        <v>14</v>
      </c>
      <c r="L6760" s="26">
        <v>751.6</v>
      </c>
    </row>
    <row r="6762" spans="2:12" ht="13" x14ac:dyDescent="0.3">
      <c r="B6762" s="27" t="s">
        <v>3</v>
      </c>
      <c r="C6762" s="28">
        <v>2018</v>
      </c>
      <c r="E6762" s="27" t="s">
        <v>3</v>
      </c>
      <c r="F6762" s="28">
        <v>2018</v>
      </c>
      <c r="H6762" s="27" t="s">
        <v>3</v>
      </c>
      <c r="I6762" s="28">
        <v>2018</v>
      </c>
      <c r="K6762" s="27" t="s">
        <v>3</v>
      </c>
      <c r="L6762" s="28">
        <v>2018</v>
      </c>
    </row>
    <row r="6763" spans="2:12" ht="13" x14ac:dyDescent="0.3">
      <c r="B6763" s="29" t="str">
        <f>UnitName</f>
        <v>Plot</v>
      </c>
      <c r="C6763" s="30">
        <v>2</v>
      </c>
      <c r="E6763" s="29" t="str">
        <f>UnitName</f>
        <v>Plot</v>
      </c>
      <c r="F6763" s="30">
        <v>2</v>
      </c>
      <c r="H6763" s="29" t="str">
        <f>UnitName</f>
        <v>Plot</v>
      </c>
      <c r="I6763" s="30">
        <v>2</v>
      </c>
      <c r="K6763" s="29" t="str">
        <f>UnitName</f>
        <v>Plot</v>
      </c>
      <c r="L6763" s="30">
        <v>2</v>
      </c>
    </row>
    <row r="6764" spans="2:12" ht="13" x14ac:dyDescent="0.3">
      <c r="B6764" s="29" t="str">
        <f>BlockName</f>
        <v>Name</v>
      </c>
      <c r="C6764" s="30" t="s">
        <v>56</v>
      </c>
      <c r="E6764" s="29" t="str">
        <f>BlockName</f>
        <v>Name</v>
      </c>
      <c r="F6764" s="30" t="s">
        <v>56</v>
      </c>
      <c r="H6764" s="29" t="str">
        <f>BlockName</f>
        <v>Name</v>
      </c>
      <c r="I6764" s="30" t="s">
        <v>56</v>
      </c>
      <c r="K6764" s="29" t="str">
        <f>BlockName</f>
        <v>Name</v>
      </c>
      <c r="L6764" s="30" t="s">
        <v>56</v>
      </c>
    </row>
    <row r="6765" spans="2:12" ht="13" x14ac:dyDescent="0.3">
      <c r="B6765" s="29" t="str">
        <f>Factor2Name</f>
        <v>Variety</v>
      </c>
      <c r="C6765" s="30" t="s">
        <v>46</v>
      </c>
      <c r="E6765" s="29" t="str">
        <f>Factor2Name</f>
        <v>Variety</v>
      </c>
      <c r="F6765" s="30" t="s">
        <v>46</v>
      </c>
      <c r="H6765" s="29" t="str">
        <f>Factor2Name</f>
        <v>Variety</v>
      </c>
      <c r="I6765" s="30" t="s">
        <v>46</v>
      </c>
      <c r="K6765" s="29" t="str">
        <f>Factor2Name</f>
        <v>Variety</v>
      </c>
      <c r="L6765" s="30" t="s">
        <v>46</v>
      </c>
    </row>
    <row r="6766" spans="2:12" ht="13" x14ac:dyDescent="0.3">
      <c r="B6766" s="29" t="str">
        <f>Factor3Name</f>
        <v>Fertiliser</v>
      </c>
      <c r="C6766" s="30" t="s">
        <v>45</v>
      </c>
      <c r="E6766" s="29" t="str">
        <f>Factor3Name</f>
        <v>Fertiliser</v>
      </c>
      <c r="F6766" s="30" t="s">
        <v>45</v>
      </c>
      <c r="H6766" s="29" t="str">
        <f>Factor3Name</f>
        <v>Fertiliser</v>
      </c>
      <c r="I6766" s="30" t="s">
        <v>45</v>
      </c>
      <c r="K6766" s="29" t="str">
        <f>Factor3Name</f>
        <v>Fertiliser</v>
      </c>
      <c r="L6766" s="30" t="s">
        <v>45</v>
      </c>
    </row>
    <row r="6767" spans="2:12" ht="13" x14ac:dyDescent="0.3">
      <c r="B6767" s="29" t="str">
        <f>Factor1Name</f>
        <v>Weeding</v>
      </c>
      <c r="C6767" s="30" t="s">
        <v>51</v>
      </c>
      <c r="E6767" s="29" t="str">
        <f>Factor1Name</f>
        <v>Weeding</v>
      </c>
      <c r="F6767" s="30" t="s">
        <v>51</v>
      </c>
      <c r="H6767" s="29" t="str">
        <f>Factor1Name</f>
        <v>Weeding</v>
      </c>
      <c r="I6767" s="30" t="s">
        <v>51</v>
      </c>
      <c r="K6767" s="29" t="str">
        <f>Factor1Name</f>
        <v>Weeding</v>
      </c>
      <c r="L6767" s="30" t="s">
        <v>51</v>
      </c>
    </row>
    <row r="6768" spans="2:12" ht="13" x14ac:dyDescent="0.3">
      <c r="B6768" s="25" t="s">
        <v>14</v>
      </c>
      <c r="C6768" s="26">
        <v>866.5</v>
      </c>
      <c r="E6768" s="25" t="s">
        <v>14</v>
      </c>
      <c r="F6768" s="26">
        <v>833.7</v>
      </c>
      <c r="H6768" s="25" t="s">
        <v>14</v>
      </c>
      <c r="I6768" s="26">
        <v>829.6</v>
      </c>
      <c r="K6768" s="25" t="s">
        <v>14</v>
      </c>
      <c r="L6768" s="26">
        <v>709.6</v>
      </c>
    </row>
    <row r="6770" spans="2:12" ht="13" x14ac:dyDescent="0.3">
      <c r="B6770" s="27" t="s">
        <v>3</v>
      </c>
      <c r="C6770" s="28">
        <v>2018</v>
      </c>
      <c r="E6770" s="27" t="s">
        <v>3</v>
      </c>
      <c r="F6770" s="28">
        <v>2018</v>
      </c>
      <c r="H6770" s="27" t="s">
        <v>3</v>
      </c>
      <c r="I6770" s="28">
        <v>2018</v>
      </c>
      <c r="K6770" s="27" t="s">
        <v>3</v>
      </c>
      <c r="L6770" s="28">
        <v>2018</v>
      </c>
    </row>
    <row r="6771" spans="2:12" ht="13" x14ac:dyDescent="0.3">
      <c r="B6771" s="29" t="str">
        <f>UnitName</f>
        <v>Plot</v>
      </c>
      <c r="C6771" s="30">
        <v>2</v>
      </c>
      <c r="E6771" s="29" t="str">
        <f>UnitName</f>
        <v>Plot</v>
      </c>
      <c r="F6771" s="30">
        <v>2</v>
      </c>
      <c r="H6771" s="29" t="str">
        <f>UnitName</f>
        <v>Plot</v>
      </c>
      <c r="I6771" s="30">
        <v>2</v>
      </c>
      <c r="K6771" s="29" t="str">
        <f>UnitName</f>
        <v>Plot</v>
      </c>
      <c r="L6771" s="30">
        <v>2</v>
      </c>
    </row>
    <row r="6772" spans="2:12" ht="13" x14ac:dyDescent="0.3">
      <c r="B6772" s="29" t="str">
        <f>BlockName</f>
        <v>Name</v>
      </c>
      <c r="C6772" s="30" t="s">
        <v>56</v>
      </c>
      <c r="E6772" s="29" t="str">
        <f>BlockName</f>
        <v>Name</v>
      </c>
      <c r="F6772" s="30" t="s">
        <v>56</v>
      </c>
      <c r="H6772" s="29" t="str">
        <f>BlockName</f>
        <v>Name</v>
      </c>
      <c r="I6772" s="30" t="s">
        <v>56</v>
      </c>
      <c r="K6772" s="29" t="str">
        <f>BlockName</f>
        <v>Name</v>
      </c>
      <c r="L6772" s="30" t="s">
        <v>56</v>
      </c>
    </row>
    <row r="6773" spans="2:12" ht="13" x14ac:dyDescent="0.3">
      <c r="B6773" s="29" t="str">
        <f>Factor2Name</f>
        <v>Variety</v>
      </c>
      <c r="C6773" s="30" t="s">
        <v>46</v>
      </c>
      <c r="E6773" s="29" t="str">
        <f>Factor2Name</f>
        <v>Variety</v>
      </c>
      <c r="F6773" s="30" t="s">
        <v>46</v>
      </c>
      <c r="H6773" s="29" t="str">
        <f>Factor2Name</f>
        <v>Variety</v>
      </c>
      <c r="I6773" s="30" t="s">
        <v>46</v>
      </c>
      <c r="K6773" s="29" t="str">
        <f>Factor2Name</f>
        <v>Variety</v>
      </c>
      <c r="L6773" s="30" t="s">
        <v>46</v>
      </c>
    </row>
    <row r="6774" spans="2:12" ht="13" x14ac:dyDescent="0.3">
      <c r="B6774" s="29" t="str">
        <f>Factor3Name</f>
        <v>Fertiliser</v>
      </c>
      <c r="C6774" s="30" t="s">
        <v>45</v>
      </c>
      <c r="E6774" s="29" t="str">
        <f>Factor3Name</f>
        <v>Fertiliser</v>
      </c>
      <c r="F6774" s="30" t="s">
        <v>45</v>
      </c>
      <c r="H6774" s="29" t="str">
        <f>Factor3Name</f>
        <v>Fertiliser</v>
      </c>
      <c r="I6774" s="30" t="s">
        <v>45</v>
      </c>
      <c r="K6774" s="29" t="str">
        <f>Factor3Name</f>
        <v>Fertiliser</v>
      </c>
      <c r="L6774" s="30" t="s">
        <v>45</v>
      </c>
    </row>
    <row r="6775" spans="2:12" ht="13" x14ac:dyDescent="0.3">
      <c r="B6775" s="29" t="str">
        <f>Factor1Name</f>
        <v>Weeding</v>
      </c>
      <c r="C6775" s="30" t="s">
        <v>51</v>
      </c>
      <c r="E6775" s="29" t="str">
        <f>Factor1Name</f>
        <v>Weeding</v>
      </c>
      <c r="F6775" s="30" t="s">
        <v>51</v>
      </c>
      <c r="H6775" s="29" t="str">
        <f>Factor1Name</f>
        <v>Weeding</v>
      </c>
      <c r="I6775" s="30" t="s">
        <v>51</v>
      </c>
      <c r="K6775" s="29" t="str">
        <f>Factor1Name</f>
        <v>Weeding</v>
      </c>
      <c r="L6775" s="30" t="s">
        <v>51</v>
      </c>
    </row>
    <row r="6776" spans="2:12" ht="13" x14ac:dyDescent="0.3">
      <c r="B6776" s="25" t="s">
        <v>14</v>
      </c>
      <c r="C6776" s="26">
        <v>827.9</v>
      </c>
      <c r="E6776" s="25" t="s">
        <v>14</v>
      </c>
      <c r="F6776" s="26">
        <v>920.8</v>
      </c>
      <c r="H6776" s="25" t="s">
        <v>14</v>
      </c>
      <c r="I6776" s="26">
        <v>818.6</v>
      </c>
      <c r="K6776" s="25" t="s">
        <v>14</v>
      </c>
      <c r="L6776" s="26">
        <v>774.3</v>
      </c>
    </row>
    <row r="6778" spans="2:12" ht="13" x14ac:dyDescent="0.3">
      <c r="B6778" s="27" t="s">
        <v>3</v>
      </c>
      <c r="C6778" s="28">
        <v>2018</v>
      </c>
      <c r="E6778" s="27" t="s">
        <v>3</v>
      </c>
      <c r="F6778" s="28">
        <v>2018</v>
      </c>
      <c r="H6778" s="27" t="s">
        <v>3</v>
      </c>
      <c r="I6778" s="28">
        <v>2018</v>
      </c>
      <c r="K6778" s="27" t="s">
        <v>3</v>
      </c>
      <c r="L6778" s="28">
        <v>2018</v>
      </c>
    </row>
    <row r="6779" spans="2:12" ht="13" x14ac:dyDescent="0.3">
      <c r="B6779" s="29" t="str">
        <f>UnitName</f>
        <v>Plot</v>
      </c>
      <c r="C6779" s="30">
        <v>2</v>
      </c>
      <c r="E6779" s="29" t="str">
        <f>UnitName</f>
        <v>Plot</v>
      </c>
      <c r="F6779" s="30">
        <v>2</v>
      </c>
      <c r="H6779" s="29" t="str">
        <f>UnitName</f>
        <v>Plot</v>
      </c>
      <c r="I6779" s="30">
        <v>2</v>
      </c>
      <c r="K6779" s="29" t="str">
        <f>UnitName</f>
        <v>Plot</v>
      </c>
      <c r="L6779" s="30">
        <v>2</v>
      </c>
    </row>
    <row r="6780" spans="2:12" ht="13" x14ac:dyDescent="0.3">
      <c r="B6780" s="29" t="str">
        <f>BlockName</f>
        <v>Name</v>
      </c>
      <c r="C6780" s="30" t="s">
        <v>56</v>
      </c>
      <c r="E6780" s="29" t="str">
        <f>BlockName</f>
        <v>Name</v>
      </c>
      <c r="F6780" s="30" t="s">
        <v>56</v>
      </c>
      <c r="H6780" s="29" t="str">
        <f>BlockName</f>
        <v>Name</v>
      </c>
      <c r="I6780" s="30" t="s">
        <v>56</v>
      </c>
      <c r="K6780" s="29" t="str">
        <f>BlockName</f>
        <v>Name</v>
      </c>
      <c r="L6780" s="30" t="s">
        <v>56</v>
      </c>
    </row>
    <row r="6781" spans="2:12" ht="13" x14ac:dyDescent="0.3">
      <c r="B6781" s="29" t="str">
        <f>Factor2Name</f>
        <v>Variety</v>
      </c>
      <c r="C6781" s="30" t="s">
        <v>46</v>
      </c>
      <c r="E6781" s="29" t="str">
        <f>Factor2Name</f>
        <v>Variety</v>
      </c>
      <c r="F6781" s="30" t="s">
        <v>46</v>
      </c>
      <c r="H6781" s="29" t="str">
        <f>Factor2Name</f>
        <v>Variety</v>
      </c>
      <c r="I6781" s="30" t="s">
        <v>46</v>
      </c>
      <c r="K6781" s="29" t="str">
        <f>Factor2Name</f>
        <v>Variety</v>
      </c>
      <c r="L6781" s="30" t="s">
        <v>46</v>
      </c>
    </row>
    <row r="6782" spans="2:12" ht="13" x14ac:dyDescent="0.3">
      <c r="B6782" s="29" t="str">
        <f>Factor3Name</f>
        <v>Fertiliser</v>
      </c>
      <c r="C6782" s="30" t="s">
        <v>45</v>
      </c>
      <c r="E6782" s="29" t="str">
        <f>Factor3Name</f>
        <v>Fertiliser</v>
      </c>
      <c r="F6782" s="30" t="s">
        <v>45</v>
      </c>
      <c r="H6782" s="29" t="str">
        <f>Factor3Name</f>
        <v>Fertiliser</v>
      </c>
      <c r="I6782" s="30" t="s">
        <v>45</v>
      </c>
      <c r="K6782" s="29" t="str">
        <f>Factor3Name</f>
        <v>Fertiliser</v>
      </c>
      <c r="L6782" s="30" t="s">
        <v>45</v>
      </c>
    </row>
    <row r="6783" spans="2:12" ht="13" x14ac:dyDescent="0.3">
      <c r="B6783" s="29" t="str">
        <f>Factor1Name</f>
        <v>Weeding</v>
      </c>
      <c r="C6783" s="30" t="s">
        <v>51</v>
      </c>
      <c r="E6783" s="29" t="str">
        <f>Factor1Name</f>
        <v>Weeding</v>
      </c>
      <c r="F6783" s="30" t="s">
        <v>51</v>
      </c>
      <c r="H6783" s="29" t="str">
        <f>Factor1Name</f>
        <v>Weeding</v>
      </c>
      <c r="I6783" s="30" t="s">
        <v>51</v>
      </c>
      <c r="K6783" s="29" t="str">
        <f>Factor1Name</f>
        <v>Weeding</v>
      </c>
      <c r="L6783" s="30" t="s">
        <v>51</v>
      </c>
    </row>
    <row r="6784" spans="2:12" ht="13" x14ac:dyDescent="0.3">
      <c r="B6784" s="25" t="s">
        <v>14</v>
      </c>
      <c r="C6784" s="26">
        <v>966.7</v>
      </c>
      <c r="E6784" s="25" t="s">
        <v>14</v>
      </c>
      <c r="F6784" s="26">
        <v>693.5</v>
      </c>
      <c r="H6784" s="25" t="s">
        <v>14</v>
      </c>
      <c r="I6784" s="26">
        <v>715.5</v>
      </c>
      <c r="K6784" s="25" t="s">
        <v>14</v>
      </c>
      <c r="L6784" s="26">
        <v>820.7</v>
      </c>
    </row>
    <row r="6786" spans="2:12" ht="13" x14ac:dyDescent="0.3">
      <c r="B6786" s="27" t="s">
        <v>3</v>
      </c>
      <c r="C6786" s="28">
        <v>2018</v>
      </c>
      <c r="E6786" s="27" t="s">
        <v>3</v>
      </c>
      <c r="F6786" s="28">
        <v>2018</v>
      </c>
      <c r="H6786" s="27" t="s">
        <v>3</v>
      </c>
      <c r="I6786" s="28">
        <v>2018</v>
      </c>
      <c r="K6786" s="27" t="s">
        <v>3</v>
      </c>
      <c r="L6786" s="28">
        <v>2018</v>
      </c>
    </row>
    <row r="6787" spans="2:12" ht="13" x14ac:dyDescent="0.3">
      <c r="B6787" s="29" t="str">
        <f>UnitName</f>
        <v>Plot</v>
      </c>
      <c r="C6787" s="30">
        <v>2</v>
      </c>
      <c r="E6787" s="29" t="str">
        <f>UnitName</f>
        <v>Plot</v>
      </c>
      <c r="F6787" s="30">
        <v>2</v>
      </c>
      <c r="H6787" s="29" t="str">
        <f>UnitName</f>
        <v>Plot</v>
      </c>
      <c r="I6787" s="30">
        <v>2</v>
      </c>
      <c r="K6787" s="29" t="str">
        <f>UnitName</f>
        <v>Plot</v>
      </c>
      <c r="L6787" s="30">
        <v>2</v>
      </c>
    </row>
    <row r="6788" spans="2:12" ht="13" x14ac:dyDescent="0.3">
      <c r="B6788" s="29" t="str">
        <f>BlockName</f>
        <v>Name</v>
      </c>
      <c r="C6788" s="30" t="s">
        <v>56</v>
      </c>
      <c r="E6788" s="29" t="str">
        <f>BlockName</f>
        <v>Name</v>
      </c>
      <c r="F6788" s="30" t="s">
        <v>56</v>
      </c>
      <c r="H6788" s="29" t="str">
        <f>BlockName</f>
        <v>Name</v>
      </c>
      <c r="I6788" s="30" t="s">
        <v>56</v>
      </c>
      <c r="K6788" s="29" t="str">
        <f>BlockName</f>
        <v>Name</v>
      </c>
      <c r="L6788" s="30" t="s">
        <v>56</v>
      </c>
    </row>
    <row r="6789" spans="2:12" ht="13" x14ac:dyDescent="0.3">
      <c r="B6789" s="29" t="str">
        <f>Factor2Name</f>
        <v>Variety</v>
      </c>
      <c r="C6789" s="30" t="s">
        <v>46</v>
      </c>
      <c r="E6789" s="29" t="str">
        <f>Factor2Name</f>
        <v>Variety</v>
      </c>
      <c r="F6789" s="30" t="s">
        <v>46</v>
      </c>
      <c r="H6789" s="29" t="str">
        <f>Factor2Name</f>
        <v>Variety</v>
      </c>
      <c r="I6789" s="30" t="s">
        <v>46</v>
      </c>
      <c r="K6789" s="29" t="str">
        <f>Factor2Name</f>
        <v>Variety</v>
      </c>
      <c r="L6789" s="30" t="s">
        <v>46</v>
      </c>
    </row>
    <row r="6790" spans="2:12" ht="13" x14ac:dyDescent="0.3">
      <c r="B6790" s="29" t="str">
        <f>Factor3Name</f>
        <v>Fertiliser</v>
      </c>
      <c r="C6790" s="30" t="s">
        <v>45</v>
      </c>
      <c r="E6790" s="29" t="str">
        <f>Factor3Name</f>
        <v>Fertiliser</v>
      </c>
      <c r="F6790" s="30" t="s">
        <v>45</v>
      </c>
      <c r="H6790" s="29" t="str">
        <f>Factor3Name</f>
        <v>Fertiliser</v>
      </c>
      <c r="I6790" s="30" t="s">
        <v>45</v>
      </c>
      <c r="K6790" s="29" t="str">
        <f>Factor3Name</f>
        <v>Fertiliser</v>
      </c>
      <c r="L6790" s="30" t="s">
        <v>45</v>
      </c>
    </row>
    <row r="6791" spans="2:12" ht="13" x14ac:dyDescent="0.3">
      <c r="B6791" s="29" t="str">
        <f>Factor1Name</f>
        <v>Weeding</v>
      </c>
      <c r="C6791" s="30" t="s">
        <v>51</v>
      </c>
      <c r="E6791" s="29" t="str">
        <f>Factor1Name</f>
        <v>Weeding</v>
      </c>
      <c r="F6791" s="30" t="s">
        <v>51</v>
      </c>
      <c r="H6791" s="29" t="str">
        <f>Factor1Name</f>
        <v>Weeding</v>
      </c>
      <c r="I6791" s="30" t="s">
        <v>51</v>
      </c>
      <c r="K6791" s="29" t="str">
        <f>Factor1Name</f>
        <v>Weeding</v>
      </c>
      <c r="L6791" s="30" t="s">
        <v>51</v>
      </c>
    </row>
    <row r="6792" spans="2:12" ht="13" x14ac:dyDescent="0.3">
      <c r="B6792" s="25" t="s">
        <v>14</v>
      </c>
      <c r="C6792" s="26">
        <v>792.9</v>
      </c>
      <c r="E6792" s="25" t="s">
        <v>14</v>
      </c>
      <c r="F6792" s="26">
        <v>831.3</v>
      </c>
      <c r="H6792" s="25" t="s">
        <v>14</v>
      </c>
      <c r="I6792" s="26">
        <v>925.7</v>
      </c>
      <c r="K6792" s="25" t="s">
        <v>14</v>
      </c>
      <c r="L6792" s="26">
        <v>758</v>
      </c>
    </row>
    <row r="6794" spans="2:12" ht="13" x14ac:dyDescent="0.3">
      <c r="B6794" s="27" t="s">
        <v>3</v>
      </c>
      <c r="C6794" s="28">
        <v>2018</v>
      </c>
      <c r="E6794" s="27" t="s">
        <v>3</v>
      </c>
      <c r="F6794" s="28">
        <v>2018</v>
      </c>
      <c r="H6794" s="27" t="s">
        <v>3</v>
      </c>
      <c r="I6794" s="28">
        <v>2018</v>
      </c>
      <c r="K6794" s="27" t="s">
        <v>3</v>
      </c>
      <c r="L6794" s="28">
        <v>2018</v>
      </c>
    </row>
    <row r="6795" spans="2:12" ht="13" x14ac:dyDescent="0.3">
      <c r="B6795" s="29" t="str">
        <f>UnitName</f>
        <v>Plot</v>
      </c>
      <c r="C6795" s="30">
        <v>2</v>
      </c>
      <c r="E6795" s="29" t="str">
        <f>UnitName</f>
        <v>Plot</v>
      </c>
      <c r="F6795" s="30">
        <v>2</v>
      </c>
      <c r="H6795" s="29" t="str">
        <f>UnitName</f>
        <v>Plot</v>
      </c>
      <c r="I6795" s="30">
        <v>2</v>
      </c>
      <c r="K6795" s="29" t="str">
        <f>UnitName</f>
        <v>Plot</v>
      </c>
      <c r="L6795" s="30">
        <v>2</v>
      </c>
    </row>
    <row r="6796" spans="2:12" ht="13" x14ac:dyDescent="0.3">
      <c r="B6796" s="29" t="str">
        <f>BlockName</f>
        <v>Name</v>
      </c>
      <c r="C6796" s="30" t="s">
        <v>56</v>
      </c>
      <c r="E6796" s="29" t="str">
        <f>BlockName</f>
        <v>Name</v>
      </c>
      <c r="F6796" s="30" t="s">
        <v>56</v>
      </c>
      <c r="H6796" s="29" t="str">
        <f>BlockName</f>
        <v>Name</v>
      </c>
      <c r="I6796" s="30" t="s">
        <v>56</v>
      </c>
      <c r="K6796" s="29" t="str">
        <f>BlockName</f>
        <v>Name</v>
      </c>
      <c r="L6796" s="30" t="s">
        <v>56</v>
      </c>
    </row>
    <row r="6797" spans="2:12" ht="13" x14ac:dyDescent="0.3">
      <c r="B6797" s="29" t="str">
        <f>Factor2Name</f>
        <v>Variety</v>
      </c>
      <c r="C6797" s="30" t="s">
        <v>46</v>
      </c>
      <c r="E6797" s="29" t="str">
        <f>Factor2Name</f>
        <v>Variety</v>
      </c>
      <c r="F6797" s="30" t="s">
        <v>46</v>
      </c>
      <c r="H6797" s="29" t="str">
        <f>Factor2Name</f>
        <v>Variety</v>
      </c>
      <c r="I6797" s="30" t="s">
        <v>46</v>
      </c>
      <c r="K6797" s="29" t="str">
        <f>Factor2Name</f>
        <v>Variety</v>
      </c>
      <c r="L6797" s="30" t="s">
        <v>46</v>
      </c>
    </row>
    <row r="6798" spans="2:12" ht="13" x14ac:dyDescent="0.3">
      <c r="B6798" s="29" t="str">
        <f>Factor3Name</f>
        <v>Fertiliser</v>
      </c>
      <c r="C6798" s="30" t="s">
        <v>45</v>
      </c>
      <c r="E6798" s="29" t="str">
        <f>Factor3Name</f>
        <v>Fertiliser</v>
      </c>
      <c r="F6798" s="30" t="s">
        <v>45</v>
      </c>
      <c r="H6798" s="29" t="str">
        <f>Factor3Name</f>
        <v>Fertiliser</v>
      </c>
      <c r="I6798" s="30" t="s">
        <v>45</v>
      </c>
      <c r="K6798" s="29" t="str">
        <f>Factor3Name</f>
        <v>Fertiliser</v>
      </c>
      <c r="L6798" s="30" t="s">
        <v>45</v>
      </c>
    </row>
    <row r="6799" spans="2:12" ht="13" x14ac:dyDescent="0.3">
      <c r="B6799" s="29" t="str">
        <f>Factor1Name</f>
        <v>Weeding</v>
      </c>
      <c r="C6799" s="30" t="s">
        <v>51</v>
      </c>
      <c r="E6799" s="29" t="str">
        <f>Factor1Name</f>
        <v>Weeding</v>
      </c>
      <c r="F6799" s="30" t="s">
        <v>51</v>
      </c>
      <c r="H6799" s="29" t="str">
        <f>Factor1Name</f>
        <v>Weeding</v>
      </c>
      <c r="I6799" s="30" t="s">
        <v>51</v>
      </c>
      <c r="K6799" s="29" t="str">
        <f>Factor1Name</f>
        <v>Weeding</v>
      </c>
      <c r="L6799" s="30" t="s">
        <v>51</v>
      </c>
    </row>
    <row r="6800" spans="2:12" ht="13" x14ac:dyDescent="0.3">
      <c r="B6800" s="25" t="s">
        <v>14</v>
      </c>
      <c r="C6800" s="26">
        <v>941.8</v>
      </c>
      <c r="E6800" s="25" t="s">
        <v>14</v>
      </c>
      <c r="F6800" s="26">
        <v>768.8</v>
      </c>
      <c r="H6800" s="25" t="s">
        <v>14</v>
      </c>
      <c r="I6800" s="26">
        <v>817</v>
      </c>
      <c r="K6800" s="25" t="s">
        <v>14</v>
      </c>
      <c r="L6800" s="26">
        <v>871.8</v>
      </c>
    </row>
    <row r="6802" spans="2:12" ht="13" x14ac:dyDescent="0.3">
      <c r="B6802" s="27" t="s">
        <v>3</v>
      </c>
      <c r="C6802" s="28">
        <v>2018</v>
      </c>
      <c r="E6802" s="27" t="s">
        <v>3</v>
      </c>
      <c r="F6802" s="28">
        <v>2018</v>
      </c>
      <c r="H6802" s="27" t="s">
        <v>3</v>
      </c>
      <c r="I6802" s="28">
        <v>2018</v>
      </c>
      <c r="K6802" s="27" t="s">
        <v>3</v>
      </c>
      <c r="L6802" s="28">
        <v>2018</v>
      </c>
    </row>
    <row r="6803" spans="2:12" ht="13" x14ac:dyDescent="0.3">
      <c r="B6803" s="29" t="str">
        <f>UnitName</f>
        <v>Plot</v>
      </c>
      <c r="C6803" s="30">
        <v>3</v>
      </c>
      <c r="E6803" s="29" t="str">
        <f>UnitName</f>
        <v>Plot</v>
      </c>
      <c r="F6803" s="30">
        <v>3</v>
      </c>
      <c r="H6803" s="29" t="str">
        <f>UnitName</f>
        <v>Plot</v>
      </c>
      <c r="I6803" s="30">
        <v>3</v>
      </c>
      <c r="K6803" s="29" t="str">
        <f>UnitName</f>
        <v>Plot</v>
      </c>
      <c r="L6803" s="30">
        <v>3</v>
      </c>
    </row>
    <row r="6804" spans="2:12" ht="13" x14ac:dyDescent="0.3">
      <c r="B6804" s="29" t="str">
        <f>BlockName</f>
        <v>Name</v>
      </c>
      <c r="C6804" s="30" t="s">
        <v>56</v>
      </c>
      <c r="E6804" s="29" t="str">
        <f>BlockName</f>
        <v>Name</v>
      </c>
      <c r="F6804" s="30" t="s">
        <v>56</v>
      </c>
      <c r="H6804" s="29" t="str">
        <f>BlockName</f>
        <v>Name</v>
      </c>
      <c r="I6804" s="30" t="s">
        <v>56</v>
      </c>
      <c r="K6804" s="29" t="str">
        <f>BlockName</f>
        <v>Name</v>
      </c>
      <c r="L6804" s="30" t="s">
        <v>56</v>
      </c>
    </row>
    <row r="6805" spans="2:12" ht="13" x14ac:dyDescent="0.3">
      <c r="B6805" s="29" t="str">
        <f>Factor2Name</f>
        <v>Variety</v>
      </c>
      <c r="C6805" s="30" t="s">
        <v>46</v>
      </c>
      <c r="E6805" s="29" t="str">
        <f>Factor2Name</f>
        <v>Variety</v>
      </c>
      <c r="F6805" s="30" t="s">
        <v>46</v>
      </c>
      <c r="H6805" s="29" t="str">
        <f>Factor2Name</f>
        <v>Variety</v>
      </c>
      <c r="I6805" s="30" t="s">
        <v>46</v>
      </c>
      <c r="K6805" s="29" t="str">
        <f>Factor2Name</f>
        <v>Variety</v>
      </c>
      <c r="L6805" s="30" t="s">
        <v>46</v>
      </c>
    </row>
    <row r="6806" spans="2:12" ht="13" x14ac:dyDescent="0.3">
      <c r="B6806" s="29" t="str">
        <f>Factor3Name</f>
        <v>Fertiliser</v>
      </c>
      <c r="C6806" s="30" t="s">
        <v>45</v>
      </c>
      <c r="E6806" s="29" t="str">
        <f>Factor3Name</f>
        <v>Fertiliser</v>
      </c>
      <c r="F6806" s="30" t="s">
        <v>45</v>
      </c>
      <c r="H6806" s="29" t="str">
        <f>Factor3Name</f>
        <v>Fertiliser</v>
      </c>
      <c r="I6806" s="30" t="s">
        <v>45</v>
      </c>
      <c r="K6806" s="29" t="str">
        <f>Factor3Name</f>
        <v>Fertiliser</v>
      </c>
      <c r="L6806" s="30" t="s">
        <v>45</v>
      </c>
    </row>
    <row r="6807" spans="2:12" ht="13" x14ac:dyDescent="0.3">
      <c r="B6807" s="29" t="str">
        <f>Factor1Name</f>
        <v>Weeding</v>
      </c>
      <c r="C6807" s="30" t="s">
        <v>51</v>
      </c>
      <c r="E6807" s="29" t="str">
        <f>Factor1Name</f>
        <v>Weeding</v>
      </c>
      <c r="F6807" s="30" t="s">
        <v>51</v>
      </c>
      <c r="H6807" s="29" t="str">
        <f>Factor1Name</f>
        <v>Weeding</v>
      </c>
      <c r="I6807" s="30" t="s">
        <v>51</v>
      </c>
      <c r="K6807" s="29" t="str">
        <f>Factor1Name</f>
        <v>Weeding</v>
      </c>
      <c r="L6807" s="30" t="s">
        <v>51</v>
      </c>
    </row>
    <row r="6808" spans="2:12" ht="13" x14ac:dyDescent="0.3">
      <c r="B6808" s="25" t="s">
        <v>14</v>
      </c>
      <c r="C6808" s="26">
        <v>816.2</v>
      </c>
      <c r="E6808" s="25" t="s">
        <v>14</v>
      </c>
      <c r="F6808" s="26">
        <v>950.4</v>
      </c>
      <c r="H6808" s="25" t="s">
        <v>14</v>
      </c>
      <c r="I6808" s="26">
        <v>851.9</v>
      </c>
      <c r="K6808" s="25" t="s">
        <v>14</v>
      </c>
      <c r="L6808" s="26">
        <v>724.3</v>
      </c>
    </row>
    <row r="6810" spans="2:12" ht="13" x14ac:dyDescent="0.3">
      <c r="B6810" s="27" t="s">
        <v>3</v>
      </c>
      <c r="C6810" s="28">
        <v>2018</v>
      </c>
      <c r="E6810" s="27" t="s">
        <v>3</v>
      </c>
      <c r="F6810" s="28">
        <v>2018</v>
      </c>
      <c r="H6810" s="27" t="s">
        <v>3</v>
      </c>
      <c r="I6810" s="28">
        <v>2018</v>
      </c>
      <c r="K6810" s="27" t="s">
        <v>3</v>
      </c>
      <c r="L6810" s="28">
        <v>2018</v>
      </c>
    </row>
    <row r="6811" spans="2:12" ht="13" x14ac:dyDescent="0.3">
      <c r="B6811" s="29" t="str">
        <f>UnitName</f>
        <v>Plot</v>
      </c>
      <c r="C6811" s="30">
        <v>3</v>
      </c>
      <c r="E6811" s="29" t="str">
        <f>UnitName</f>
        <v>Plot</v>
      </c>
      <c r="F6811" s="30">
        <v>3</v>
      </c>
      <c r="H6811" s="29" t="str">
        <f>UnitName</f>
        <v>Plot</v>
      </c>
      <c r="I6811" s="30">
        <v>3</v>
      </c>
      <c r="K6811" s="29" t="str">
        <f>UnitName</f>
        <v>Plot</v>
      </c>
      <c r="L6811" s="30">
        <v>3</v>
      </c>
    </row>
    <row r="6812" spans="2:12" ht="13" x14ac:dyDescent="0.3">
      <c r="B6812" s="29" t="str">
        <f>BlockName</f>
        <v>Name</v>
      </c>
      <c r="C6812" s="30" t="s">
        <v>56</v>
      </c>
      <c r="E6812" s="29" t="str">
        <f>BlockName</f>
        <v>Name</v>
      </c>
      <c r="F6812" s="30" t="s">
        <v>56</v>
      </c>
      <c r="H6812" s="29" t="str">
        <f>BlockName</f>
        <v>Name</v>
      </c>
      <c r="I6812" s="30" t="s">
        <v>56</v>
      </c>
      <c r="K6812" s="29" t="str">
        <f>BlockName</f>
        <v>Name</v>
      </c>
      <c r="L6812" s="30" t="s">
        <v>56</v>
      </c>
    </row>
    <row r="6813" spans="2:12" ht="13" x14ac:dyDescent="0.3">
      <c r="B6813" s="29" t="str">
        <f>Factor2Name</f>
        <v>Variety</v>
      </c>
      <c r="C6813" s="30" t="s">
        <v>46</v>
      </c>
      <c r="E6813" s="29" t="str">
        <f>Factor2Name</f>
        <v>Variety</v>
      </c>
      <c r="F6813" s="30" t="s">
        <v>46</v>
      </c>
      <c r="H6813" s="29" t="str">
        <f>Factor2Name</f>
        <v>Variety</v>
      </c>
      <c r="I6813" s="30" t="s">
        <v>46</v>
      </c>
      <c r="K6813" s="29" t="str">
        <f>Factor2Name</f>
        <v>Variety</v>
      </c>
      <c r="L6813" s="30" t="s">
        <v>46</v>
      </c>
    </row>
    <row r="6814" spans="2:12" ht="13" x14ac:dyDescent="0.3">
      <c r="B6814" s="29" t="str">
        <f>Factor3Name</f>
        <v>Fertiliser</v>
      </c>
      <c r="C6814" s="30" t="s">
        <v>45</v>
      </c>
      <c r="E6814" s="29" t="str">
        <f>Factor3Name</f>
        <v>Fertiliser</v>
      </c>
      <c r="F6814" s="30" t="s">
        <v>45</v>
      </c>
      <c r="H6814" s="29" t="str">
        <f>Factor3Name</f>
        <v>Fertiliser</v>
      </c>
      <c r="I6814" s="30" t="s">
        <v>45</v>
      </c>
      <c r="K6814" s="29" t="str">
        <f>Factor3Name</f>
        <v>Fertiliser</v>
      </c>
      <c r="L6814" s="30" t="s">
        <v>45</v>
      </c>
    </row>
    <row r="6815" spans="2:12" ht="13" x14ac:dyDescent="0.3">
      <c r="B6815" s="29" t="str">
        <f>Factor1Name</f>
        <v>Weeding</v>
      </c>
      <c r="C6815" s="30" t="s">
        <v>51</v>
      </c>
      <c r="E6815" s="29" t="str">
        <f>Factor1Name</f>
        <v>Weeding</v>
      </c>
      <c r="F6815" s="30" t="s">
        <v>51</v>
      </c>
      <c r="H6815" s="29" t="str">
        <f>Factor1Name</f>
        <v>Weeding</v>
      </c>
      <c r="I6815" s="30" t="s">
        <v>51</v>
      </c>
      <c r="K6815" s="29" t="str">
        <f>Factor1Name</f>
        <v>Weeding</v>
      </c>
      <c r="L6815" s="30" t="s">
        <v>51</v>
      </c>
    </row>
    <row r="6816" spans="2:12" ht="13" x14ac:dyDescent="0.3">
      <c r="B6816" s="25" t="s">
        <v>14</v>
      </c>
      <c r="C6816" s="26">
        <v>914.2</v>
      </c>
      <c r="E6816" s="25" t="s">
        <v>14</v>
      </c>
      <c r="F6816" s="26">
        <v>709.3</v>
      </c>
      <c r="H6816" s="25" t="s">
        <v>14</v>
      </c>
      <c r="I6816" s="26">
        <v>846.2</v>
      </c>
      <c r="K6816" s="25" t="s">
        <v>14</v>
      </c>
      <c r="L6816" s="26">
        <v>764.4</v>
      </c>
    </row>
    <row r="6818" spans="2:12" ht="13" x14ac:dyDescent="0.3">
      <c r="B6818" s="27" t="s">
        <v>3</v>
      </c>
      <c r="C6818" s="28">
        <v>2018</v>
      </c>
      <c r="E6818" s="27" t="s">
        <v>3</v>
      </c>
      <c r="F6818" s="28">
        <v>2018</v>
      </c>
      <c r="H6818" s="27" t="s">
        <v>3</v>
      </c>
      <c r="I6818" s="28">
        <v>2018</v>
      </c>
      <c r="K6818" s="27" t="s">
        <v>3</v>
      </c>
      <c r="L6818" s="28">
        <v>2018</v>
      </c>
    </row>
    <row r="6819" spans="2:12" ht="13" x14ac:dyDescent="0.3">
      <c r="B6819" s="29" t="str">
        <f>UnitName</f>
        <v>Plot</v>
      </c>
      <c r="C6819" s="30">
        <v>3</v>
      </c>
      <c r="E6819" s="29" t="str">
        <f>UnitName</f>
        <v>Plot</v>
      </c>
      <c r="F6819" s="30">
        <v>3</v>
      </c>
      <c r="H6819" s="29" t="str">
        <f>UnitName</f>
        <v>Plot</v>
      </c>
      <c r="I6819" s="30">
        <v>3</v>
      </c>
      <c r="K6819" s="29" t="str">
        <f>UnitName</f>
        <v>Plot</v>
      </c>
      <c r="L6819" s="30">
        <v>3</v>
      </c>
    </row>
    <row r="6820" spans="2:12" ht="13" x14ac:dyDescent="0.3">
      <c r="B6820" s="29" t="str">
        <f>BlockName</f>
        <v>Name</v>
      </c>
      <c r="C6820" s="30" t="s">
        <v>56</v>
      </c>
      <c r="E6820" s="29" t="str">
        <f>BlockName</f>
        <v>Name</v>
      </c>
      <c r="F6820" s="30" t="s">
        <v>56</v>
      </c>
      <c r="H6820" s="29" t="str">
        <f>BlockName</f>
        <v>Name</v>
      </c>
      <c r="I6820" s="30" t="s">
        <v>56</v>
      </c>
      <c r="K6820" s="29" t="str">
        <f>BlockName</f>
        <v>Name</v>
      </c>
      <c r="L6820" s="30" t="s">
        <v>56</v>
      </c>
    </row>
    <row r="6821" spans="2:12" ht="13" x14ac:dyDescent="0.3">
      <c r="B6821" s="29" t="str">
        <f>Factor2Name</f>
        <v>Variety</v>
      </c>
      <c r="C6821" s="30" t="s">
        <v>46</v>
      </c>
      <c r="E6821" s="29" t="str">
        <f>Factor2Name</f>
        <v>Variety</v>
      </c>
      <c r="F6821" s="30" t="s">
        <v>46</v>
      </c>
      <c r="H6821" s="29" t="str">
        <f>Factor2Name</f>
        <v>Variety</v>
      </c>
      <c r="I6821" s="30" t="s">
        <v>46</v>
      </c>
      <c r="K6821" s="29" t="str">
        <f>Factor2Name</f>
        <v>Variety</v>
      </c>
      <c r="L6821" s="30" t="s">
        <v>46</v>
      </c>
    </row>
    <row r="6822" spans="2:12" ht="13" x14ac:dyDescent="0.3">
      <c r="B6822" s="29" t="str">
        <f>Factor3Name</f>
        <v>Fertiliser</v>
      </c>
      <c r="C6822" s="30" t="s">
        <v>45</v>
      </c>
      <c r="E6822" s="29" t="str">
        <f>Factor3Name</f>
        <v>Fertiliser</v>
      </c>
      <c r="F6822" s="30" t="s">
        <v>45</v>
      </c>
      <c r="H6822" s="29" t="str">
        <f>Factor3Name</f>
        <v>Fertiliser</v>
      </c>
      <c r="I6822" s="30" t="s">
        <v>45</v>
      </c>
      <c r="K6822" s="29" t="str">
        <f>Factor3Name</f>
        <v>Fertiliser</v>
      </c>
      <c r="L6822" s="30" t="s">
        <v>45</v>
      </c>
    </row>
    <row r="6823" spans="2:12" ht="13" x14ac:dyDescent="0.3">
      <c r="B6823" s="29" t="str">
        <f>Factor1Name</f>
        <v>Weeding</v>
      </c>
      <c r="C6823" s="30" t="s">
        <v>51</v>
      </c>
      <c r="E6823" s="29" t="str">
        <f>Factor1Name</f>
        <v>Weeding</v>
      </c>
      <c r="F6823" s="30" t="s">
        <v>51</v>
      </c>
      <c r="H6823" s="29" t="str">
        <f>Factor1Name</f>
        <v>Weeding</v>
      </c>
      <c r="I6823" s="30" t="s">
        <v>51</v>
      </c>
      <c r="K6823" s="29" t="str">
        <f>Factor1Name</f>
        <v>Weeding</v>
      </c>
      <c r="L6823" s="30" t="s">
        <v>51</v>
      </c>
    </row>
    <row r="6824" spans="2:12" ht="13" x14ac:dyDescent="0.3">
      <c r="B6824" s="25" t="s">
        <v>14</v>
      </c>
      <c r="C6824" s="26">
        <v>796.9</v>
      </c>
      <c r="E6824" s="25" t="s">
        <v>14</v>
      </c>
      <c r="F6824" s="26">
        <v>804.6</v>
      </c>
      <c r="H6824" s="25" t="s">
        <v>14</v>
      </c>
      <c r="I6824" s="26">
        <v>770.1</v>
      </c>
      <c r="K6824" s="25" t="s">
        <v>14</v>
      </c>
      <c r="L6824" s="26">
        <v>763.7</v>
      </c>
    </row>
    <row r="6826" spans="2:12" ht="13" x14ac:dyDescent="0.3">
      <c r="B6826" s="27" t="s">
        <v>3</v>
      </c>
      <c r="C6826" s="28">
        <v>2018</v>
      </c>
      <c r="E6826" s="27" t="s">
        <v>3</v>
      </c>
      <c r="F6826" s="28">
        <v>2018</v>
      </c>
      <c r="H6826" s="27" t="s">
        <v>3</v>
      </c>
      <c r="I6826" s="28">
        <v>2018</v>
      </c>
      <c r="K6826" s="27" t="s">
        <v>3</v>
      </c>
      <c r="L6826" s="28">
        <v>2018</v>
      </c>
    </row>
    <row r="6827" spans="2:12" ht="13" x14ac:dyDescent="0.3">
      <c r="B6827" s="29" t="str">
        <f>UnitName</f>
        <v>Plot</v>
      </c>
      <c r="C6827" s="30">
        <v>3</v>
      </c>
      <c r="E6827" s="29" t="str">
        <f>UnitName</f>
        <v>Plot</v>
      </c>
      <c r="F6827" s="30">
        <v>3</v>
      </c>
      <c r="H6827" s="29" t="str">
        <f>UnitName</f>
        <v>Plot</v>
      </c>
      <c r="I6827" s="30">
        <v>3</v>
      </c>
      <c r="K6827" s="29" t="str">
        <f>UnitName</f>
        <v>Plot</v>
      </c>
      <c r="L6827" s="30">
        <v>3</v>
      </c>
    </row>
    <row r="6828" spans="2:12" ht="13" x14ac:dyDescent="0.3">
      <c r="B6828" s="29" t="str">
        <f>BlockName</f>
        <v>Name</v>
      </c>
      <c r="C6828" s="30" t="s">
        <v>56</v>
      </c>
      <c r="E6828" s="29" t="str">
        <f>BlockName</f>
        <v>Name</v>
      </c>
      <c r="F6828" s="30" t="s">
        <v>56</v>
      </c>
      <c r="H6828" s="29" t="str">
        <f>BlockName</f>
        <v>Name</v>
      </c>
      <c r="I6828" s="30" t="s">
        <v>56</v>
      </c>
      <c r="K6828" s="29" t="str">
        <f>BlockName</f>
        <v>Name</v>
      </c>
      <c r="L6828" s="30" t="s">
        <v>56</v>
      </c>
    </row>
    <row r="6829" spans="2:12" ht="13" x14ac:dyDescent="0.3">
      <c r="B6829" s="29" t="str">
        <f>Factor2Name</f>
        <v>Variety</v>
      </c>
      <c r="C6829" s="30" t="s">
        <v>46</v>
      </c>
      <c r="E6829" s="29" t="str">
        <f>Factor2Name</f>
        <v>Variety</v>
      </c>
      <c r="F6829" s="30" t="s">
        <v>46</v>
      </c>
      <c r="H6829" s="29" t="str">
        <f>Factor2Name</f>
        <v>Variety</v>
      </c>
      <c r="I6829" s="30" t="s">
        <v>46</v>
      </c>
      <c r="K6829" s="29" t="str">
        <f>Factor2Name</f>
        <v>Variety</v>
      </c>
      <c r="L6829" s="30" t="s">
        <v>46</v>
      </c>
    </row>
    <row r="6830" spans="2:12" ht="13" x14ac:dyDescent="0.3">
      <c r="B6830" s="29" t="str">
        <f>Factor3Name</f>
        <v>Fertiliser</v>
      </c>
      <c r="C6830" s="30" t="s">
        <v>45</v>
      </c>
      <c r="E6830" s="29" t="str">
        <f>Factor3Name</f>
        <v>Fertiliser</v>
      </c>
      <c r="F6830" s="30" t="s">
        <v>45</v>
      </c>
      <c r="H6830" s="29" t="str">
        <f>Factor3Name</f>
        <v>Fertiliser</v>
      </c>
      <c r="I6830" s="30" t="s">
        <v>45</v>
      </c>
      <c r="K6830" s="29" t="str">
        <f>Factor3Name</f>
        <v>Fertiliser</v>
      </c>
      <c r="L6830" s="30" t="s">
        <v>45</v>
      </c>
    </row>
    <row r="6831" spans="2:12" ht="13" x14ac:dyDescent="0.3">
      <c r="B6831" s="29" t="str">
        <f>Factor1Name</f>
        <v>Weeding</v>
      </c>
      <c r="C6831" s="30" t="s">
        <v>51</v>
      </c>
      <c r="E6831" s="29" t="str">
        <f>Factor1Name</f>
        <v>Weeding</v>
      </c>
      <c r="F6831" s="30" t="s">
        <v>51</v>
      </c>
      <c r="H6831" s="29" t="str">
        <f>Factor1Name</f>
        <v>Weeding</v>
      </c>
      <c r="I6831" s="30" t="s">
        <v>51</v>
      </c>
      <c r="K6831" s="29" t="str">
        <f>Factor1Name</f>
        <v>Weeding</v>
      </c>
      <c r="L6831" s="30" t="s">
        <v>51</v>
      </c>
    </row>
    <row r="6832" spans="2:12" ht="13" x14ac:dyDescent="0.3">
      <c r="B6832" s="25" t="s">
        <v>14</v>
      </c>
      <c r="C6832" s="26">
        <v>778.3</v>
      </c>
      <c r="E6832" s="25" t="s">
        <v>14</v>
      </c>
      <c r="F6832" s="26">
        <v>727.2</v>
      </c>
      <c r="H6832" s="25" t="s">
        <v>14</v>
      </c>
      <c r="I6832" s="26">
        <v>490.8</v>
      </c>
      <c r="K6832" s="25" t="s">
        <v>14</v>
      </c>
      <c r="L6832" s="26">
        <v>790.1</v>
      </c>
    </row>
    <row r="6834" spans="2:12" ht="13" x14ac:dyDescent="0.3">
      <c r="B6834" s="27" t="s">
        <v>3</v>
      </c>
      <c r="C6834" s="28">
        <v>2018</v>
      </c>
      <c r="E6834" s="27" t="s">
        <v>3</v>
      </c>
      <c r="F6834" s="28">
        <v>2018</v>
      </c>
      <c r="H6834" s="27" t="s">
        <v>3</v>
      </c>
      <c r="I6834" s="28">
        <v>2018</v>
      </c>
      <c r="K6834" s="27" t="s">
        <v>3</v>
      </c>
      <c r="L6834" s="28">
        <v>2018</v>
      </c>
    </row>
    <row r="6835" spans="2:12" ht="13" x14ac:dyDescent="0.3">
      <c r="B6835" s="29" t="str">
        <f>UnitName</f>
        <v>Plot</v>
      </c>
      <c r="C6835" s="30">
        <v>3</v>
      </c>
      <c r="E6835" s="29" t="str">
        <f>UnitName</f>
        <v>Plot</v>
      </c>
      <c r="F6835" s="30">
        <v>3</v>
      </c>
      <c r="H6835" s="29" t="str">
        <f>UnitName</f>
        <v>Plot</v>
      </c>
      <c r="I6835" s="30">
        <v>3</v>
      </c>
      <c r="K6835" s="29" t="str">
        <f>UnitName</f>
        <v>Plot</v>
      </c>
      <c r="L6835" s="30">
        <v>3</v>
      </c>
    </row>
    <row r="6836" spans="2:12" ht="13" x14ac:dyDescent="0.3">
      <c r="B6836" s="29" t="str">
        <f>BlockName</f>
        <v>Name</v>
      </c>
      <c r="C6836" s="30" t="s">
        <v>56</v>
      </c>
      <c r="E6836" s="29" t="str">
        <f>BlockName</f>
        <v>Name</v>
      </c>
      <c r="F6836" s="30" t="s">
        <v>56</v>
      </c>
      <c r="H6836" s="29" t="str">
        <f>BlockName</f>
        <v>Name</v>
      </c>
      <c r="I6836" s="30" t="s">
        <v>56</v>
      </c>
      <c r="K6836" s="29" t="str">
        <f>BlockName</f>
        <v>Name</v>
      </c>
      <c r="L6836" s="30" t="s">
        <v>56</v>
      </c>
    </row>
    <row r="6837" spans="2:12" ht="13" x14ac:dyDescent="0.3">
      <c r="B6837" s="29" t="str">
        <f>Factor2Name</f>
        <v>Variety</v>
      </c>
      <c r="C6837" s="30" t="s">
        <v>46</v>
      </c>
      <c r="E6837" s="29" t="str">
        <f>Factor2Name</f>
        <v>Variety</v>
      </c>
      <c r="F6837" s="30" t="s">
        <v>46</v>
      </c>
      <c r="H6837" s="29" t="str">
        <f>Factor2Name</f>
        <v>Variety</v>
      </c>
      <c r="I6837" s="30" t="s">
        <v>46</v>
      </c>
      <c r="K6837" s="29" t="str">
        <f>Factor2Name</f>
        <v>Variety</v>
      </c>
      <c r="L6837" s="30" t="s">
        <v>46</v>
      </c>
    </row>
    <row r="6838" spans="2:12" ht="13" x14ac:dyDescent="0.3">
      <c r="B6838" s="29" t="str">
        <f>Factor3Name</f>
        <v>Fertiliser</v>
      </c>
      <c r="C6838" s="30" t="s">
        <v>45</v>
      </c>
      <c r="E6838" s="29" t="str">
        <f>Factor3Name</f>
        <v>Fertiliser</v>
      </c>
      <c r="F6838" s="30" t="s">
        <v>45</v>
      </c>
      <c r="H6838" s="29" t="str">
        <f>Factor3Name</f>
        <v>Fertiliser</v>
      </c>
      <c r="I6838" s="30" t="s">
        <v>45</v>
      </c>
      <c r="K6838" s="29" t="str">
        <f>Factor3Name</f>
        <v>Fertiliser</v>
      </c>
      <c r="L6838" s="30" t="s">
        <v>45</v>
      </c>
    </row>
    <row r="6839" spans="2:12" ht="13" x14ac:dyDescent="0.3">
      <c r="B6839" s="29" t="str">
        <f>Factor1Name</f>
        <v>Weeding</v>
      </c>
      <c r="C6839" s="30" t="s">
        <v>51</v>
      </c>
      <c r="E6839" s="29" t="str">
        <f>Factor1Name</f>
        <v>Weeding</v>
      </c>
      <c r="F6839" s="30" t="s">
        <v>51</v>
      </c>
      <c r="H6839" s="29" t="str">
        <f>Factor1Name</f>
        <v>Weeding</v>
      </c>
      <c r="I6839" s="30" t="s">
        <v>51</v>
      </c>
      <c r="K6839" s="29" t="str">
        <f>Factor1Name</f>
        <v>Weeding</v>
      </c>
      <c r="L6839" s="30" t="s">
        <v>51</v>
      </c>
    </row>
    <row r="6840" spans="2:12" ht="13" x14ac:dyDescent="0.3">
      <c r="B6840" s="25" t="s">
        <v>14</v>
      </c>
      <c r="C6840" s="26">
        <v>795.5</v>
      </c>
      <c r="E6840" s="25" t="s">
        <v>14</v>
      </c>
      <c r="F6840" s="26">
        <v>698.3</v>
      </c>
      <c r="H6840" s="25" t="s">
        <v>14</v>
      </c>
      <c r="I6840" s="26">
        <v>679.7</v>
      </c>
      <c r="K6840" s="25" t="s">
        <v>14</v>
      </c>
      <c r="L6840" s="26">
        <v>863.9</v>
      </c>
    </row>
    <row r="6842" spans="2:12" ht="13" x14ac:dyDescent="0.3">
      <c r="B6842" s="27" t="s">
        <v>3</v>
      </c>
      <c r="C6842" s="28">
        <v>2018</v>
      </c>
      <c r="E6842" s="27" t="s">
        <v>3</v>
      </c>
      <c r="F6842" s="28">
        <v>2018</v>
      </c>
      <c r="H6842" s="27" t="s">
        <v>3</v>
      </c>
      <c r="I6842" s="28">
        <v>2018</v>
      </c>
      <c r="K6842" s="27" t="s">
        <v>3</v>
      </c>
      <c r="L6842" s="28">
        <v>2018</v>
      </c>
    </row>
    <row r="6843" spans="2:12" ht="13" x14ac:dyDescent="0.3">
      <c r="B6843" s="29" t="str">
        <f>UnitName</f>
        <v>Plot</v>
      </c>
      <c r="C6843" s="30">
        <v>4</v>
      </c>
      <c r="E6843" s="29" t="str">
        <f>UnitName</f>
        <v>Plot</v>
      </c>
      <c r="F6843" s="30">
        <v>4</v>
      </c>
      <c r="H6843" s="29" t="str">
        <f>UnitName</f>
        <v>Plot</v>
      </c>
      <c r="I6843" s="30">
        <v>4</v>
      </c>
      <c r="K6843" s="29" t="str">
        <f>UnitName</f>
        <v>Plot</v>
      </c>
      <c r="L6843" s="30">
        <v>4</v>
      </c>
    </row>
    <row r="6844" spans="2:12" ht="13" x14ac:dyDescent="0.3">
      <c r="B6844" s="29" t="str">
        <f>BlockName</f>
        <v>Name</v>
      </c>
      <c r="C6844" s="30" t="s">
        <v>56</v>
      </c>
      <c r="E6844" s="29" t="str">
        <f>BlockName</f>
        <v>Name</v>
      </c>
      <c r="F6844" s="30" t="s">
        <v>56</v>
      </c>
      <c r="H6844" s="29" t="str">
        <f>BlockName</f>
        <v>Name</v>
      </c>
      <c r="I6844" s="30" t="s">
        <v>56</v>
      </c>
      <c r="K6844" s="29" t="str">
        <f>BlockName</f>
        <v>Name</v>
      </c>
      <c r="L6844" s="30" t="s">
        <v>56</v>
      </c>
    </row>
    <row r="6845" spans="2:12" ht="13" x14ac:dyDescent="0.3">
      <c r="B6845" s="29" t="str">
        <f>Factor2Name</f>
        <v>Variety</v>
      </c>
      <c r="C6845" s="30" t="s">
        <v>46</v>
      </c>
      <c r="E6845" s="29" t="str">
        <f>Factor2Name</f>
        <v>Variety</v>
      </c>
      <c r="F6845" s="30" t="s">
        <v>46</v>
      </c>
      <c r="H6845" s="29" t="str">
        <f>Factor2Name</f>
        <v>Variety</v>
      </c>
      <c r="I6845" s="30" t="s">
        <v>46</v>
      </c>
      <c r="K6845" s="29" t="str">
        <f>Factor2Name</f>
        <v>Variety</v>
      </c>
      <c r="L6845" s="30" t="s">
        <v>46</v>
      </c>
    </row>
    <row r="6846" spans="2:12" ht="13" x14ac:dyDescent="0.3">
      <c r="B6846" s="29" t="str">
        <f>Factor3Name</f>
        <v>Fertiliser</v>
      </c>
      <c r="C6846" s="30" t="s">
        <v>45</v>
      </c>
      <c r="E6846" s="29" t="str">
        <f>Factor3Name</f>
        <v>Fertiliser</v>
      </c>
      <c r="F6846" s="30" t="s">
        <v>45</v>
      </c>
      <c r="H6846" s="29" t="str">
        <f>Factor3Name</f>
        <v>Fertiliser</v>
      </c>
      <c r="I6846" s="30" t="s">
        <v>45</v>
      </c>
      <c r="K6846" s="29" t="str">
        <f>Factor3Name</f>
        <v>Fertiliser</v>
      </c>
      <c r="L6846" s="30" t="s">
        <v>45</v>
      </c>
    </row>
    <row r="6847" spans="2:12" ht="13" x14ac:dyDescent="0.3">
      <c r="B6847" s="29" t="str">
        <f>Factor1Name</f>
        <v>Weeding</v>
      </c>
      <c r="C6847" s="30" t="s">
        <v>51</v>
      </c>
      <c r="E6847" s="29" t="str">
        <f>Factor1Name</f>
        <v>Weeding</v>
      </c>
      <c r="F6847" s="30" t="s">
        <v>51</v>
      </c>
      <c r="H6847" s="29" t="str">
        <f>Factor1Name</f>
        <v>Weeding</v>
      </c>
      <c r="I6847" s="30" t="s">
        <v>51</v>
      </c>
      <c r="K6847" s="29" t="str">
        <f>Factor1Name</f>
        <v>Weeding</v>
      </c>
      <c r="L6847" s="30" t="s">
        <v>51</v>
      </c>
    </row>
    <row r="6848" spans="2:12" ht="13" x14ac:dyDescent="0.3">
      <c r="B6848" s="25" t="s">
        <v>14</v>
      </c>
      <c r="C6848" s="26">
        <v>628.79999999999995</v>
      </c>
      <c r="E6848" s="25" t="s">
        <v>14</v>
      </c>
      <c r="F6848" s="26">
        <v>809</v>
      </c>
      <c r="H6848" s="25" t="s">
        <v>14</v>
      </c>
      <c r="I6848" s="26">
        <v>601.6</v>
      </c>
      <c r="K6848" s="25" t="s">
        <v>14</v>
      </c>
      <c r="L6848" s="26">
        <v>673.1</v>
      </c>
    </row>
    <row r="6850" spans="2:12" ht="13" x14ac:dyDescent="0.3">
      <c r="B6850" s="27" t="s">
        <v>3</v>
      </c>
      <c r="C6850" s="28">
        <v>2018</v>
      </c>
      <c r="E6850" s="27" t="s">
        <v>3</v>
      </c>
      <c r="F6850" s="28">
        <v>2018</v>
      </c>
      <c r="H6850" s="27" t="s">
        <v>3</v>
      </c>
      <c r="I6850" s="28">
        <v>2018</v>
      </c>
      <c r="K6850" s="27" t="s">
        <v>3</v>
      </c>
      <c r="L6850" s="28">
        <v>2018</v>
      </c>
    </row>
    <row r="6851" spans="2:12" ht="13" x14ac:dyDescent="0.3">
      <c r="B6851" s="29" t="str">
        <f>UnitName</f>
        <v>Plot</v>
      </c>
      <c r="C6851" s="30">
        <v>4</v>
      </c>
      <c r="E6851" s="29" t="str">
        <f>UnitName</f>
        <v>Plot</v>
      </c>
      <c r="F6851" s="30">
        <v>4</v>
      </c>
      <c r="H6851" s="29" t="str">
        <f>UnitName</f>
        <v>Plot</v>
      </c>
      <c r="I6851" s="30">
        <v>4</v>
      </c>
      <c r="K6851" s="29" t="str">
        <f>UnitName</f>
        <v>Plot</v>
      </c>
      <c r="L6851" s="30">
        <v>4</v>
      </c>
    </row>
    <row r="6852" spans="2:12" ht="13" x14ac:dyDescent="0.3">
      <c r="B6852" s="29" t="str">
        <f>BlockName</f>
        <v>Name</v>
      </c>
      <c r="C6852" s="30" t="s">
        <v>56</v>
      </c>
      <c r="E6852" s="29" t="str">
        <f>BlockName</f>
        <v>Name</v>
      </c>
      <c r="F6852" s="30" t="s">
        <v>56</v>
      </c>
      <c r="H6852" s="29" t="str">
        <f>BlockName</f>
        <v>Name</v>
      </c>
      <c r="I6852" s="30" t="s">
        <v>56</v>
      </c>
      <c r="K6852" s="29" t="str">
        <f>BlockName</f>
        <v>Name</v>
      </c>
      <c r="L6852" s="30" t="s">
        <v>56</v>
      </c>
    </row>
    <row r="6853" spans="2:12" ht="13" x14ac:dyDescent="0.3">
      <c r="B6853" s="29" t="str">
        <f>Factor2Name</f>
        <v>Variety</v>
      </c>
      <c r="C6853" s="30" t="s">
        <v>46</v>
      </c>
      <c r="E6853" s="29" t="str">
        <f>Factor2Name</f>
        <v>Variety</v>
      </c>
      <c r="F6853" s="30" t="s">
        <v>46</v>
      </c>
      <c r="H6853" s="29" t="str">
        <f>Factor2Name</f>
        <v>Variety</v>
      </c>
      <c r="I6853" s="30" t="s">
        <v>46</v>
      </c>
      <c r="K6853" s="29" t="str">
        <f>Factor2Name</f>
        <v>Variety</v>
      </c>
      <c r="L6853" s="30" t="s">
        <v>46</v>
      </c>
    </row>
    <row r="6854" spans="2:12" ht="13" x14ac:dyDescent="0.3">
      <c r="B6854" s="29" t="str">
        <f>Factor3Name</f>
        <v>Fertiliser</v>
      </c>
      <c r="C6854" s="30" t="s">
        <v>45</v>
      </c>
      <c r="E6854" s="29" t="str">
        <f>Factor3Name</f>
        <v>Fertiliser</v>
      </c>
      <c r="F6854" s="30" t="s">
        <v>45</v>
      </c>
      <c r="H6854" s="29" t="str">
        <f>Factor3Name</f>
        <v>Fertiliser</v>
      </c>
      <c r="I6854" s="30" t="s">
        <v>45</v>
      </c>
      <c r="K6854" s="29" t="str">
        <f>Factor3Name</f>
        <v>Fertiliser</v>
      </c>
      <c r="L6854" s="30" t="s">
        <v>45</v>
      </c>
    </row>
    <row r="6855" spans="2:12" ht="13" x14ac:dyDescent="0.3">
      <c r="B6855" s="29" t="str">
        <f>Factor1Name</f>
        <v>Weeding</v>
      </c>
      <c r="C6855" s="30" t="s">
        <v>51</v>
      </c>
      <c r="E6855" s="29" t="str">
        <f>Factor1Name</f>
        <v>Weeding</v>
      </c>
      <c r="F6855" s="30" t="s">
        <v>51</v>
      </c>
      <c r="H6855" s="29" t="str">
        <f>Factor1Name</f>
        <v>Weeding</v>
      </c>
      <c r="I6855" s="30" t="s">
        <v>51</v>
      </c>
      <c r="K6855" s="29" t="str">
        <f>Factor1Name</f>
        <v>Weeding</v>
      </c>
      <c r="L6855" s="30" t="s">
        <v>51</v>
      </c>
    </row>
    <row r="6856" spans="2:12" ht="13" x14ac:dyDescent="0.3">
      <c r="B6856" s="25" t="s">
        <v>14</v>
      </c>
      <c r="C6856" s="26">
        <v>946.9</v>
      </c>
      <c r="E6856" s="25" t="s">
        <v>14</v>
      </c>
      <c r="F6856" s="26">
        <v>715.4</v>
      </c>
      <c r="H6856" s="25" t="s">
        <v>14</v>
      </c>
      <c r="I6856" s="26">
        <v>755.1</v>
      </c>
      <c r="K6856" s="25" t="s">
        <v>14</v>
      </c>
      <c r="L6856" s="26">
        <v>817.4</v>
      </c>
    </row>
    <row r="6858" spans="2:12" ht="13" x14ac:dyDescent="0.3">
      <c r="B6858" s="27" t="s">
        <v>3</v>
      </c>
      <c r="C6858" s="28">
        <v>2018</v>
      </c>
      <c r="E6858" s="27" t="s">
        <v>3</v>
      </c>
      <c r="F6858" s="28">
        <v>2018</v>
      </c>
      <c r="H6858" s="27" t="s">
        <v>3</v>
      </c>
      <c r="I6858" s="28">
        <v>2018</v>
      </c>
      <c r="K6858" s="27" t="s">
        <v>3</v>
      </c>
      <c r="L6858" s="28">
        <v>2018</v>
      </c>
    </row>
    <row r="6859" spans="2:12" ht="13" x14ac:dyDescent="0.3">
      <c r="B6859" s="29" t="str">
        <f>UnitName</f>
        <v>Plot</v>
      </c>
      <c r="C6859" s="30">
        <v>4</v>
      </c>
      <c r="E6859" s="29" t="str">
        <f>UnitName</f>
        <v>Plot</v>
      </c>
      <c r="F6859" s="30">
        <v>4</v>
      </c>
      <c r="H6859" s="29" t="str">
        <f>UnitName</f>
        <v>Plot</v>
      </c>
      <c r="I6859" s="30">
        <v>4</v>
      </c>
      <c r="K6859" s="29" t="str">
        <f>UnitName</f>
        <v>Plot</v>
      </c>
      <c r="L6859" s="30">
        <v>4</v>
      </c>
    </row>
    <row r="6860" spans="2:12" ht="13" x14ac:dyDescent="0.3">
      <c r="B6860" s="29" t="str">
        <f>BlockName</f>
        <v>Name</v>
      </c>
      <c r="C6860" s="30" t="s">
        <v>56</v>
      </c>
      <c r="E6860" s="29" t="str">
        <f>BlockName</f>
        <v>Name</v>
      </c>
      <c r="F6860" s="30" t="s">
        <v>56</v>
      </c>
      <c r="H6860" s="29" t="str">
        <f>BlockName</f>
        <v>Name</v>
      </c>
      <c r="I6860" s="30" t="s">
        <v>56</v>
      </c>
      <c r="K6860" s="29" t="str">
        <f>BlockName</f>
        <v>Name</v>
      </c>
      <c r="L6860" s="30" t="s">
        <v>56</v>
      </c>
    </row>
    <row r="6861" spans="2:12" ht="13" x14ac:dyDescent="0.3">
      <c r="B6861" s="29" t="str">
        <f>Factor2Name</f>
        <v>Variety</v>
      </c>
      <c r="C6861" s="30" t="s">
        <v>46</v>
      </c>
      <c r="E6861" s="29" t="str">
        <f>Factor2Name</f>
        <v>Variety</v>
      </c>
      <c r="F6861" s="30" t="s">
        <v>46</v>
      </c>
      <c r="H6861" s="29" t="str">
        <f>Factor2Name</f>
        <v>Variety</v>
      </c>
      <c r="I6861" s="30" t="s">
        <v>46</v>
      </c>
      <c r="K6861" s="29" t="str">
        <f>Factor2Name</f>
        <v>Variety</v>
      </c>
      <c r="L6861" s="30" t="s">
        <v>46</v>
      </c>
    </row>
    <row r="6862" spans="2:12" ht="13" x14ac:dyDescent="0.3">
      <c r="B6862" s="29" t="str">
        <f>Factor3Name</f>
        <v>Fertiliser</v>
      </c>
      <c r="C6862" s="30" t="s">
        <v>45</v>
      </c>
      <c r="E6862" s="29" t="str">
        <f>Factor3Name</f>
        <v>Fertiliser</v>
      </c>
      <c r="F6862" s="30" t="s">
        <v>45</v>
      </c>
      <c r="H6862" s="29" t="str">
        <f>Factor3Name</f>
        <v>Fertiliser</v>
      </c>
      <c r="I6862" s="30" t="s">
        <v>45</v>
      </c>
      <c r="K6862" s="29" t="str">
        <f>Factor3Name</f>
        <v>Fertiliser</v>
      </c>
      <c r="L6862" s="30" t="s">
        <v>45</v>
      </c>
    </row>
    <row r="6863" spans="2:12" ht="13" x14ac:dyDescent="0.3">
      <c r="B6863" s="29" t="str">
        <f>Factor1Name</f>
        <v>Weeding</v>
      </c>
      <c r="C6863" s="30" t="s">
        <v>51</v>
      </c>
      <c r="E6863" s="29" t="str">
        <f>Factor1Name</f>
        <v>Weeding</v>
      </c>
      <c r="F6863" s="30" t="s">
        <v>51</v>
      </c>
      <c r="H6863" s="29" t="str">
        <f>Factor1Name</f>
        <v>Weeding</v>
      </c>
      <c r="I6863" s="30" t="s">
        <v>51</v>
      </c>
      <c r="K6863" s="29" t="str">
        <f>Factor1Name</f>
        <v>Weeding</v>
      </c>
      <c r="L6863" s="30" t="s">
        <v>51</v>
      </c>
    </row>
    <row r="6864" spans="2:12" ht="13" x14ac:dyDescent="0.3">
      <c r="B6864" s="25" t="s">
        <v>14</v>
      </c>
      <c r="C6864" s="26">
        <v>838.5</v>
      </c>
      <c r="E6864" s="25" t="s">
        <v>14</v>
      </c>
      <c r="F6864" s="26">
        <v>942</v>
      </c>
      <c r="H6864" s="25" t="s">
        <v>14</v>
      </c>
      <c r="I6864" s="26">
        <v>866.9</v>
      </c>
      <c r="K6864" s="25" t="s">
        <v>14</v>
      </c>
      <c r="L6864" s="26">
        <v>876.6</v>
      </c>
    </row>
    <row r="6866" spans="2:12" ht="13" x14ac:dyDescent="0.3">
      <c r="B6866" s="27" t="s">
        <v>3</v>
      </c>
      <c r="C6866" s="28">
        <v>2018</v>
      </c>
      <c r="E6866" s="27" t="s">
        <v>3</v>
      </c>
      <c r="F6866" s="28">
        <v>2018</v>
      </c>
      <c r="H6866" s="27" t="s">
        <v>3</v>
      </c>
      <c r="I6866" s="28">
        <v>2018</v>
      </c>
      <c r="K6866" s="27" t="s">
        <v>3</v>
      </c>
      <c r="L6866" s="28">
        <v>2018</v>
      </c>
    </row>
    <row r="6867" spans="2:12" ht="13" x14ac:dyDescent="0.3">
      <c r="B6867" s="29" t="str">
        <f>UnitName</f>
        <v>Plot</v>
      </c>
      <c r="C6867" s="30">
        <v>4</v>
      </c>
      <c r="E6867" s="29" t="str">
        <f>UnitName</f>
        <v>Plot</v>
      </c>
      <c r="F6867" s="30">
        <v>4</v>
      </c>
      <c r="H6867" s="29" t="str">
        <f>UnitName</f>
        <v>Plot</v>
      </c>
      <c r="I6867" s="30">
        <v>4</v>
      </c>
      <c r="K6867" s="29" t="str">
        <f>UnitName</f>
        <v>Plot</v>
      </c>
      <c r="L6867" s="30">
        <v>4</v>
      </c>
    </row>
    <row r="6868" spans="2:12" ht="13" x14ac:dyDescent="0.3">
      <c r="B6868" s="29" t="str">
        <f>BlockName</f>
        <v>Name</v>
      </c>
      <c r="C6868" s="30" t="s">
        <v>56</v>
      </c>
      <c r="E6868" s="29" t="str">
        <f>BlockName</f>
        <v>Name</v>
      </c>
      <c r="F6868" s="30" t="s">
        <v>56</v>
      </c>
      <c r="H6868" s="29" t="str">
        <f>BlockName</f>
        <v>Name</v>
      </c>
      <c r="I6868" s="30" t="s">
        <v>56</v>
      </c>
      <c r="K6868" s="29" t="str">
        <f>BlockName</f>
        <v>Name</v>
      </c>
      <c r="L6868" s="30" t="s">
        <v>56</v>
      </c>
    </row>
    <row r="6869" spans="2:12" ht="13" x14ac:dyDescent="0.3">
      <c r="B6869" s="29" t="str">
        <f>Factor2Name</f>
        <v>Variety</v>
      </c>
      <c r="C6869" s="30" t="s">
        <v>46</v>
      </c>
      <c r="E6869" s="29" t="str">
        <f>Factor2Name</f>
        <v>Variety</v>
      </c>
      <c r="F6869" s="30" t="s">
        <v>46</v>
      </c>
      <c r="H6869" s="29" t="str">
        <f>Factor2Name</f>
        <v>Variety</v>
      </c>
      <c r="I6869" s="30" t="s">
        <v>46</v>
      </c>
      <c r="K6869" s="29" t="str">
        <f>Factor2Name</f>
        <v>Variety</v>
      </c>
      <c r="L6869" s="30" t="s">
        <v>46</v>
      </c>
    </row>
    <row r="6870" spans="2:12" ht="13" x14ac:dyDescent="0.3">
      <c r="B6870" s="29" t="str">
        <f>Factor3Name</f>
        <v>Fertiliser</v>
      </c>
      <c r="C6870" s="30" t="s">
        <v>45</v>
      </c>
      <c r="E6870" s="29" t="str">
        <f>Factor3Name</f>
        <v>Fertiliser</v>
      </c>
      <c r="F6870" s="30" t="s">
        <v>45</v>
      </c>
      <c r="H6870" s="29" t="str">
        <f>Factor3Name</f>
        <v>Fertiliser</v>
      </c>
      <c r="I6870" s="30" t="s">
        <v>45</v>
      </c>
      <c r="K6870" s="29" t="str">
        <f>Factor3Name</f>
        <v>Fertiliser</v>
      </c>
      <c r="L6870" s="30" t="s">
        <v>45</v>
      </c>
    </row>
    <row r="6871" spans="2:12" ht="13" x14ac:dyDescent="0.3">
      <c r="B6871" s="29" t="str">
        <f>Factor1Name</f>
        <v>Weeding</v>
      </c>
      <c r="C6871" s="30" t="s">
        <v>51</v>
      </c>
      <c r="E6871" s="29" t="str">
        <f>Factor1Name</f>
        <v>Weeding</v>
      </c>
      <c r="F6871" s="30" t="s">
        <v>51</v>
      </c>
      <c r="H6871" s="29" t="str">
        <f>Factor1Name</f>
        <v>Weeding</v>
      </c>
      <c r="I6871" s="30" t="s">
        <v>51</v>
      </c>
      <c r="K6871" s="29" t="str">
        <f>Factor1Name</f>
        <v>Weeding</v>
      </c>
      <c r="L6871" s="30" t="s">
        <v>51</v>
      </c>
    </row>
    <row r="6872" spans="2:12" ht="13" x14ac:dyDescent="0.3">
      <c r="B6872" s="25" t="s">
        <v>14</v>
      </c>
      <c r="C6872" s="26">
        <v>904</v>
      </c>
      <c r="E6872" s="25" t="s">
        <v>14</v>
      </c>
      <c r="F6872" s="26">
        <v>662.4</v>
      </c>
      <c r="H6872" s="25" t="s">
        <v>14</v>
      </c>
      <c r="I6872" s="26">
        <v>721.7</v>
      </c>
      <c r="K6872" s="25" t="s">
        <v>14</v>
      </c>
      <c r="L6872" s="26">
        <v>869.5</v>
      </c>
    </row>
    <row r="6874" spans="2:12" ht="13" x14ac:dyDescent="0.3">
      <c r="B6874" s="27" t="s">
        <v>3</v>
      </c>
      <c r="C6874" s="28">
        <v>2018</v>
      </c>
      <c r="E6874" s="27" t="s">
        <v>3</v>
      </c>
      <c r="F6874" s="28">
        <v>2018</v>
      </c>
      <c r="H6874" s="27" t="s">
        <v>3</v>
      </c>
      <c r="I6874" s="28">
        <v>2018</v>
      </c>
      <c r="K6874" s="27" t="s">
        <v>3</v>
      </c>
      <c r="L6874" s="28">
        <v>2018</v>
      </c>
    </row>
    <row r="6875" spans="2:12" ht="13" x14ac:dyDescent="0.3">
      <c r="B6875" s="29" t="str">
        <f>UnitName</f>
        <v>Plot</v>
      </c>
      <c r="C6875" s="30">
        <v>4</v>
      </c>
      <c r="E6875" s="29" t="str">
        <f>UnitName</f>
        <v>Plot</v>
      </c>
      <c r="F6875" s="30">
        <v>4</v>
      </c>
      <c r="H6875" s="29" t="str">
        <f>UnitName</f>
        <v>Plot</v>
      </c>
      <c r="I6875" s="30">
        <v>4</v>
      </c>
      <c r="K6875" s="29" t="str">
        <f>UnitName</f>
        <v>Plot</v>
      </c>
      <c r="L6875" s="30">
        <v>4</v>
      </c>
    </row>
    <row r="6876" spans="2:12" ht="13" x14ac:dyDescent="0.3">
      <c r="B6876" s="29" t="str">
        <f>BlockName</f>
        <v>Name</v>
      </c>
      <c r="C6876" s="30" t="s">
        <v>56</v>
      </c>
      <c r="E6876" s="29" t="str">
        <f>BlockName</f>
        <v>Name</v>
      </c>
      <c r="F6876" s="30" t="s">
        <v>56</v>
      </c>
      <c r="H6876" s="29" t="str">
        <f>BlockName</f>
        <v>Name</v>
      </c>
      <c r="I6876" s="30" t="s">
        <v>56</v>
      </c>
      <c r="K6876" s="29" t="str">
        <f>BlockName</f>
        <v>Name</v>
      </c>
      <c r="L6876" s="30" t="s">
        <v>56</v>
      </c>
    </row>
    <row r="6877" spans="2:12" ht="13" x14ac:dyDescent="0.3">
      <c r="B6877" s="29" t="str">
        <f>Factor2Name</f>
        <v>Variety</v>
      </c>
      <c r="C6877" s="30" t="s">
        <v>46</v>
      </c>
      <c r="E6877" s="29" t="str">
        <f>Factor2Name</f>
        <v>Variety</v>
      </c>
      <c r="F6877" s="30" t="s">
        <v>46</v>
      </c>
      <c r="H6877" s="29" t="str">
        <f>Factor2Name</f>
        <v>Variety</v>
      </c>
      <c r="I6877" s="30" t="s">
        <v>46</v>
      </c>
      <c r="K6877" s="29" t="str">
        <f>Factor2Name</f>
        <v>Variety</v>
      </c>
      <c r="L6877" s="30" t="s">
        <v>46</v>
      </c>
    </row>
    <row r="6878" spans="2:12" ht="13" x14ac:dyDescent="0.3">
      <c r="B6878" s="29" t="str">
        <f>Factor3Name</f>
        <v>Fertiliser</v>
      </c>
      <c r="C6878" s="30" t="s">
        <v>45</v>
      </c>
      <c r="E6878" s="29" t="str">
        <f>Factor3Name</f>
        <v>Fertiliser</v>
      </c>
      <c r="F6878" s="30" t="s">
        <v>45</v>
      </c>
      <c r="H6878" s="29" t="str">
        <f>Factor3Name</f>
        <v>Fertiliser</v>
      </c>
      <c r="I6878" s="30" t="s">
        <v>45</v>
      </c>
      <c r="K6878" s="29" t="str">
        <f>Factor3Name</f>
        <v>Fertiliser</v>
      </c>
      <c r="L6878" s="30" t="s">
        <v>45</v>
      </c>
    </row>
    <row r="6879" spans="2:12" ht="13" x14ac:dyDescent="0.3">
      <c r="B6879" s="29" t="str">
        <f>Factor1Name</f>
        <v>Weeding</v>
      </c>
      <c r="C6879" s="30" t="s">
        <v>51</v>
      </c>
      <c r="E6879" s="29" t="str">
        <f>Factor1Name</f>
        <v>Weeding</v>
      </c>
      <c r="F6879" s="30" t="s">
        <v>51</v>
      </c>
      <c r="H6879" s="29" t="str">
        <f>Factor1Name</f>
        <v>Weeding</v>
      </c>
      <c r="I6879" s="30" t="s">
        <v>51</v>
      </c>
      <c r="K6879" s="29" t="str">
        <f>Factor1Name</f>
        <v>Weeding</v>
      </c>
      <c r="L6879" s="30" t="s">
        <v>51</v>
      </c>
    </row>
    <row r="6880" spans="2:12" ht="13" x14ac:dyDescent="0.3">
      <c r="B6880" s="25" t="s">
        <v>14</v>
      </c>
      <c r="C6880" s="26">
        <v>578.6</v>
      </c>
      <c r="E6880" s="25" t="s">
        <v>14</v>
      </c>
      <c r="F6880" s="26">
        <v>813.2</v>
      </c>
      <c r="H6880" s="25" t="s">
        <v>14</v>
      </c>
      <c r="I6880" s="26">
        <v>713.4</v>
      </c>
      <c r="K6880" s="25" t="s">
        <v>14</v>
      </c>
      <c r="L6880" s="26">
        <v>951</v>
      </c>
    </row>
    <row r="6882" spans="2:12" ht="13" x14ac:dyDescent="0.3">
      <c r="B6882" s="27" t="s">
        <v>3</v>
      </c>
      <c r="C6882" s="28">
        <v>2018</v>
      </c>
      <c r="E6882" s="27" t="s">
        <v>3</v>
      </c>
      <c r="F6882" s="28">
        <v>2018</v>
      </c>
      <c r="H6882" s="27" t="s">
        <v>3</v>
      </c>
      <c r="I6882" s="28">
        <v>2018</v>
      </c>
      <c r="K6882" s="27" t="s">
        <v>3</v>
      </c>
      <c r="L6882" s="28">
        <v>2018</v>
      </c>
    </row>
    <row r="6883" spans="2:12" ht="13" x14ac:dyDescent="0.3">
      <c r="B6883" s="29" t="str">
        <f>UnitName</f>
        <v>Plot</v>
      </c>
      <c r="C6883" s="30">
        <v>5</v>
      </c>
      <c r="E6883" s="29" t="str">
        <f>UnitName</f>
        <v>Plot</v>
      </c>
      <c r="F6883" s="30">
        <v>5</v>
      </c>
      <c r="H6883" s="29" t="str">
        <f>UnitName</f>
        <v>Plot</v>
      </c>
      <c r="I6883" s="30">
        <v>5</v>
      </c>
      <c r="K6883" s="29" t="str">
        <f>UnitName</f>
        <v>Plot</v>
      </c>
      <c r="L6883" s="30">
        <v>5</v>
      </c>
    </row>
    <row r="6884" spans="2:12" ht="13" x14ac:dyDescent="0.3">
      <c r="B6884" s="29" t="str">
        <f>BlockName</f>
        <v>Name</v>
      </c>
      <c r="C6884" s="30" t="s">
        <v>56</v>
      </c>
      <c r="E6884" s="29" t="str">
        <f>BlockName</f>
        <v>Name</v>
      </c>
      <c r="F6884" s="30" t="s">
        <v>56</v>
      </c>
      <c r="H6884" s="29" t="str">
        <f>BlockName</f>
        <v>Name</v>
      </c>
      <c r="I6884" s="30" t="s">
        <v>56</v>
      </c>
      <c r="K6884" s="29" t="str">
        <f>BlockName</f>
        <v>Name</v>
      </c>
      <c r="L6884" s="30" t="s">
        <v>56</v>
      </c>
    </row>
    <row r="6885" spans="2:12" ht="13" x14ac:dyDescent="0.3">
      <c r="B6885" s="29" t="str">
        <f>Factor2Name</f>
        <v>Variety</v>
      </c>
      <c r="C6885" s="30" t="s">
        <v>46</v>
      </c>
      <c r="E6885" s="29" t="str">
        <f>Factor2Name</f>
        <v>Variety</v>
      </c>
      <c r="F6885" s="30" t="s">
        <v>46</v>
      </c>
      <c r="H6885" s="29" t="str">
        <f>Factor2Name</f>
        <v>Variety</v>
      </c>
      <c r="I6885" s="30" t="s">
        <v>46</v>
      </c>
      <c r="K6885" s="29" t="str">
        <f>Factor2Name</f>
        <v>Variety</v>
      </c>
      <c r="L6885" s="30" t="s">
        <v>46</v>
      </c>
    </row>
    <row r="6886" spans="2:12" ht="13" x14ac:dyDescent="0.3">
      <c r="B6886" s="29" t="str">
        <f>Factor3Name</f>
        <v>Fertiliser</v>
      </c>
      <c r="C6886" s="30" t="s">
        <v>45</v>
      </c>
      <c r="E6886" s="29" t="str">
        <f>Factor3Name</f>
        <v>Fertiliser</v>
      </c>
      <c r="F6886" s="30" t="s">
        <v>45</v>
      </c>
      <c r="H6886" s="29" t="str">
        <f>Factor3Name</f>
        <v>Fertiliser</v>
      </c>
      <c r="I6886" s="30" t="s">
        <v>45</v>
      </c>
      <c r="K6886" s="29" t="str">
        <f>Factor3Name</f>
        <v>Fertiliser</v>
      </c>
      <c r="L6886" s="30" t="s">
        <v>45</v>
      </c>
    </row>
    <row r="6887" spans="2:12" ht="13" x14ac:dyDescent="0.3">
      <c r="B6887" s="29" t="str">
        <f>Factor1Name</f>
        <v>Weeding</v>
      </c>
      <c r="C6887" s="30" t="s">
        <v>51</v>
      </c>
      <c r="E6887" s="29" t="str">
        <f>Factor1Name</f>
        <v>Weeding</v>
      </c>
      <c r="F6887" s="30" t="s">
        <v>51</v>
      </c>
      <c r="H6887" s="29" t="str">
        <f>Factor1Name</f>
        <v>Weeding</v>
      </c>
      <c r="I6887" s="30" t="s">
        <v>51</v>
      </c>
      <c r="K6887" s="29" t="str">
        <f>Factor1Name</f>
        <v>Weeding</v>
      </c>
      <c r="L6887" s="30" t="s">
        <v>51</v>
      </c>
    </row>
    <row r="6888" spans="2:12" ht="13" x14ac:dyDescent="0.3">
      <c r="B6888" s="25" t="s">
        <v>14</v>
      </c>
      <c r="C6888" s="26">
        <v>777.2</v>
      </c>
      <c r="E6888" s="25" t="s">
        <v>14</v>
      </c>
      <c r="F6888" s="26">
        <v>893.1</v>
      </c>
      <c r="H6888" s="25" t="s">
        <v>14</v>
      </c>
      <c r="I6888" s="26">
        <v>732</v>
      </c>
      <c r="K6888" s="25" t="s">
        <v>14</v>
      </c>
      <c r="L6888" s="26">
        <v>777.5</v>
      </c>
    </row>
    <row r="6890" spans="2:12" ht="13" x14ac:dyDescent="0.3">
      <c r="B6890" s="27" t="s">
        <v>3</v>
      </c>
      <c r="C6890" s="28">
        <v>2018</v>
      </c>
      <c r="E6890" s="27" t="s">
        <v>3</v>
      </c>
      <c r="F6890" s="28">
        <v>2018</v>
      </c>
      <c r="H6890" s="27" t="s">
        <v>3</v>
      </c>
      <c r="I6890" s="28">
        <v>2018</v>
      </c>
      <c r="K6890" s="27" t="s">
        <v>3</v>
      </c>
      <c r="L6890" s="28">
        <v>2018</v>
      </c>
    </row>
    <row r="6891" spans="2:12" ht="13" x14ac:dyDescent="0.3">
      <c r="B6891" s="29" t="str">
        <f>UnitName</f>
        <v>Plot</v>
      </c>
      <c r="C6891" s="30">
        <v>5</v>
      </c>
      <c r="E6891" s="29" t="str">
        <f>UnitName</f>
        <v>Plot</v>
      </c>
      <c r="F6891" s="30">
        <v>5</v>
      </c>
      <c r="H6891" s="29" t="str">
        <f>UnitName</f>
        <v>Plot</v>
      </c>
      <c r="I6891" s="30">
        <v>5</v>
      </c>
      <c r="K6891" s="29" t="str">
        <f>UnitName</f>
        <v>Plot</v>
      </c>
      <c r="L6891" s="30">
        <v>5</v>
      </c>
    </row>
    <row r="6892" spans="2:12" ht="13" x14ac:dyDescent="0.3">
      <c r="B6892" s="29" t="str">
        <f>BlockName</f>
        <v>Name</v>
      </c>
      <c r="C6892" s="30" t="s">
        <v>56</v>
      </c>
      <c r="E6892" s="29" t="str">
        <f>BlockName</f>
        <v>Name</v>
      </c>
      <c r="F6892" s="30" t="s">
        <v>56</v>
      </c>
      <c r="H6892" s="29" t="str">
        <f>BlockName</f>
        <v>Name</v>
      </c>
      <c r="I6892" s="30" t="s">
        <v>56</v>
      </c>
      <c r="K6892" s="29" t="str">
        <f>BlockName</f>
        <v>Name</v>
      </c>
      <c r="L6892" s="30" t="s">
        <v>56</v>
      </c>
    </row>
    <row r="6893" spans="2:12" ht="13" x14ac:dyDescent="0.3">
      <c r="B6893" s="29" t="str">
        <f>Factor2Name</f>
        <v>Variety</v>
      </c>
      <c r="C6893" s="30" t="s">
        <v>46</v>
      </c>
      <c r="E6893" s="29" t="str">
        <f>Factor2Name</f>
        <v>Variety</v>
      </c>
      <c r="F6893" s="30" t="s">
        <v>46</v>
      </c>
      <c r="H6893" s="29" t="str">
        <f>Factor2Name</f>
        <v>Variety</v>
      </c>
      <c r="I6893" s="30" t="s">
        <v>46</v>
      </c>
      <c r="K6893" s="29" t="str">
        <f>Factor2Name</f>
        <v>Variety</v>
      </c>
      <c r="L6893" s="30" t="s">
        <v>46</v>
      </c>
    </row>
    <row r="6894" spans="2:12" ht="13" x14ac:dyDescent="0.3">
      <c r="B6894" s="29" t="str">
        <f>Factor3Name</f>
        <v>Fertiliser</v>
      </c>
      <c r="C6894" s="30" t="s">
        <v>45</v>
      </c>
      <c r="E6894" s="29" t="str">
        <f>Factor3Name</f>
        <v>Fertiliser</v>
      </c>
      <c r="F6894" s="30" t="s">
        <v>45</v>
      </c>
      <c r="H6894" s="29" t="str">
        <f>Factor3Name</f>
        <v>Fertiliser</v>
      </c>
      <c r="I6894" s="30" t="s">
        <v>45</v>
      </c>
      <c r="K6894" s="29" t="str">
        <f>Factor3Name</f>
        <v>Fertiliser</v>
      </c>
      <c r="L6894" s="30" t="s">
        <v>45</v>
      </c>
    </row>
    <row r="6895" spans="2:12" ht="13" x14ac:dyDescent="0.3">
      <c r="B6895" s="29" t="str">
        <f>Factor1Name</f>
        <v>Weeding</v>
      </c>
      <c r="C6895" s="30" t="s">
        <v>51</v>
      </c>
      <c r="E6895" s="29" t="str">
        <f>Factor1Name</f>
        <v>Weeding</v>
      </c>
      <c r="F6895" s="30" t="s">
        <v>51</v>
      </c>
      <c r="H6895" s="29" t="str">
        <f>Factor1Name</f>
        <v>Weeding</v>
      </c>
      <c r="I6895" s="30" t="s">
        <v>51</v>
      </c>
      <c r="K6895" s="29" t="str">
        <f>Factor1Name</f>
        <v>Weeding</v>
      </c>
      <c r="L6895" s="30" t="s">
        <v>51</v>
      </c>
    </row>
    <row r="6896" spans="2:12" ht="13" x14ac:dyDescent="0.3">
      <c r="B6896" s="25" t="s">
        <v>14</v>
      </c>
      <c r="C6896" s="26">
        <v>748.8</v>
      </c>
      <c r="E6896" s="25" t="s">
        <v>14</v>
      </c>
      <c r="F6896" s="26">
        <v>778.9</v>
      </c>
      <c r="H6896" s="25" t="s">
        <v>14</v>
      </c>
      <c r="I6896" s="26">
        <v>923.6</v>
      </c>
      <c r="K6896" s="25" t="s">
        <v>14</v>
      </c>
      <c r="L6896" s="26">
        <v>792.5</v>
      </c>
    </row>
    <row r="6898" spans="2:12" ht="13" x14ac:dyDescent="0.3">
      <c r="B6898" s="27" t="s">
        <v>3</v>
      </c>
      <c r="C6898" s="28">
        <v>2018</v>
      </c>
      <c r="E6898" s="27" t="s">
        <v>3</v>
      </c>
      <c r="F6898" s="28">
        <v>2018</v>
      </c>
      <c r="H6898" s="27" t="s">
        <v>3</v>
      </c>
      <c r="I6898" s="28">
        <v>2018</v>
      </c>
      <c r="K6898" s="27" t="s">
        <v>3</v>
      </c>
      <c r="L6898" s="28">
        <v>2018</v>
      </c>
    </row>
    <row r="6899" spans="2:12" ht="13" x14ac:dyDescent="0.3">
      <c r="B6899" s="29" t="str">
        <f>UnitName</f>
        <v>Plot</v>
      </c>
      <c r="C6899" s="30">
        <v>5</v>
      </c>
      <c r="E6899" s="29" t="str">
        <f>UnitName</f>
        <v>Plot</v>
      </c>
      <c r="F6899" s="30">
        <v>5</v>
      </c>
      <c r="H6899" s="29" t="str">
        <f>UnitName</f>
        <v>Plot</v>
      </c>
      <c r="I6899" s="30">
        <v>5</v>
      </c>
      <c r="K6899" s="29" t="str">
        <f>UnitName</f>
        <v>Plot</v>
      </c>
      <c r="L6899" s="30">
        <v>5</v>
      </c>
    </row>
    <row r="6900" spans="2:12" ht="13" x14ac:dyDescent="0.3">
      <c r="B6900" s="29" t="str">
        <f>BlockName</f>
        <v>Name</v>
      </c>
      <c r="C6900" s="30" t="s">
        <v>56</v>
      </c>
      <c r="E6900" s="29" t="str">
        <f>BlockName</f>
        <v>Name</v>
      </c>
      <c r="F6900" s="30" t="s">
        <v>56</v>
      </c>
      <c r="H6900" s="29" t="str">
        <f>BlockName</f>
        <v>Name</v>
      </c>
      <c r="I6900" s="30" t="s">
        <v>56</v>
      </c>
      <c r="K6900" s="29" t="str">
        <f>BlockName</f>
        <v>Name</v>
      </c>
      <c r="L6900" s="30" t="s">
        <v>56</v>
      </c>
    </row>
    <row r="6901" spans="2:12" ht="13" x14ac:dyDescent="0.3">
      <c r="B6901" s="29" t="str">
        <f>Factor2Name</f>
        <v>Variety</v>
      </c>
      <c r="C6901" s="30" t="s">
        <v>46</v>
      </c>
      <c r="E6901" s="29" t="str">
        <f>Factor2Name</f>
        <v>Variety</v>
      </c>
      <c r="F6901" s="30" t="s">
        <v>46</v>
      </c>
      <c r="H6901" s="29" t="str">
        <f>Factor2Name</f>
        <v>Variety</v>
      </c>
      <c r="I6901" s="30" t="s">
        <v>46</v>
      </c>
      <c r="K6901" s="29" t="str">
        <f>Factor2Name</f>
        <v>Variety</v>
      </c>
      <c r="L6901" s="30" t="s">
        <v>46</v>
      </c>
    </row>
    <row r="6902" spans="2:12" ht="13" x14ac:dyDescent="0.3">
      <c r="B6902" s="29" t="str">
        <f>Factor3Name</f>
        <v>Fertiliser</v>
      </c>
      <c r="C6902" s="30" t="s">
        <v>45</v>
      </c>
      <c r="E6902" s="29" t="str">
        <f>Factor3Name</f>
        <v>Fertiliser</v>
      </c>
      <c r="F6902" s="30" t="s">
        <v>45</v>
      </c>
      <c r="H6902" s="29" t="str">
        <f>Factor3Name</f>
        <v>Fertiliser</v>
      </c>
      <c r="I6902" s="30" t="s">
        <v>45</v>
      </c>
      <c r="K6902" s="29" t="str">
        <f>Factor3Name</f>
        <v>Fertiliser</v>
      </c>
      <c r="L6902" s="30" t="s">
        <v>45</v>
      </c>
    </row>
    <row r="6903" spans="2:12" ht="13" x14ac:dyDescent="0.3">
      <c r="B6903" s="29" t="str">
        <f>Factor1Name</f>
        <v>Weeding</v>
      </c>
      <c r="C6903" s="30" t="s">
        <v>51</v>
      </c>
      <c r="E6903" s="29" t="str">
        <f>Factor1Name</f>
        <v>Weeding</v>
      </c>
      <c r="F6903" s="30" t="s">
        <v>51</v>
      </c>
      <c r="H6903" s="29" t="str">
        <f>Factor1Name</f>
        <v>Weeding</v>
      </c>
      <c r="I6903" s="30" t="s">
        <v>51</v>
      </c>
      <c r="K6903" s="29" t="str">
        <f>Factor1Name</f>
        <v>Weeding</v>
      </c>
      <c r="L6903" s="30" t="s">
        <v>51</v>
      </c>
    </row>
    <row r="6904" spans="2:12" ht="13" x14ac:dyDescent="0.3">
      <c r="B6904" s="25" t="s">
        <v>14</v>
      </c>
      <c r="C6904" s="26">
        <v>777</v>
      </c>
      <c r="E6904" s="25" t="s">
        <v>14</v>
      </c>
      <c r="F6904" s="26">
        <v>802</v>
      </c>
      <c r="H6904" s="25" t="s">
        <v>14</v>
      </c>
      <c r="I6904" s="26">
        <v>838.5</v>
      </c>
      <c r="K6904" s="25" t="s">
        <v>14</v>
      </c>
      <c r="L6904" s="26">
        <v>760.2</v>
      </c>
    </row>
    <row r="6906" spans="2:12" ht="13" x14ac:dyDescent="0.3">
      <c r="B6906" s="27" t="s">
        <v>3</v>
      </c>
      <c r="C6906" s="28">
        <v>2018</v>
      </c>
      <c r="E6906" s="27" t="s">
        <v>3</v>
      </c>
      <c r="F6906" s="28">
        <v>2018</v>
      </c>
      <c r="H6906" s="27" t="s">
        <v>3</v>
      </c>
      <c r="I6906" s="28">
        <v>2018</v>
      </c>
      <c r="K6906" s="27" t="s">
        <v>3</v>
      </c>
      <c r="L6906" s="28">
        <v>2018</v>
      </c>
    </row>
    <row r="6907" spans="2:12" ht="13" x14ac:dyDescent="0.3">
      <c r="B6907" s="29" t="str">
        <f>UnitName</f>
        <v>Plot</v>
      </c>
      <c r="C6907" s="30">
        <v>5</v>
      </c>
      <c r="E6907" s="29" t="str">
        <f>UnitName</f>
        <v>Plot</v>
      </c>
      <c r="F6907" s="30">
        <v>5</v>
      </c>
      <c r="H6907" s="29" t="str">
        <f>UnitName</f>
        <v>Plot</v>
      </c>
      <c r="I6907" s="30">
        <v>5</v>
      </c>
      <c r="K6907" s="29" t="str">
        <f>UnitName</f>
        <v>Plot</v>
      </c>
      <c r="L6907" s="30">
        <v>5</v>
      </c>
    </row>
    <row r="6908" spans="2:12" ht="13" x14ac:dyDescent="0.3">
      <c r="B6908" s="29" t="str">
        <f>BlockName</f>
        <v>Name</v>
      </c>
      <c r="C6908" s="30" t="s">
        <v>56</v>
      </c>
      <c r="E6908" s="29" t="str">
        <f>BlockName</f>
        <v>Name</v>
      </c>
      <c r="F6908" s="30" t="s">
        <v>56</v>
      </c>
      <c r="H6908" s="29" t="str">
        <f>BlockName</f>
        <v>Name</v>
      </c>
      <c r="I6908" s="30" t="s">
        <v>56</v>
      </c>
      <c r="K6908" s="29" t="str">
        <f>BlockName</f>
        <v>Name</v>
      </c>
      <c r="L6908" s="30" t="s">
        <v>56</v>
      </c>
    </row>
    <row r="6909" spans="2:12" ht="13" x14ac:dyDescent="0.3">
      <c r="B6909" s="29" t="str">
        <f>Factor2Name</f>
        <v>Variety</v>
      </c>
      <c r="C6909" s="30" t="s">
        <v>46</v>
      </c>
      <c r="E6909" s="29" t="str">
        <f>Factor2Name</f>
        <v>Variety</v>
      </c>
      <c r="F6909" s="30" t="s">
        <v>46</v>
      </c>
      <c r="H6909" s="29" t="str">
        <f>Factor2Name</f>
        <v>Variety</v>
      </c>
      <c r="I6909" s="30" t="s">
        <v>46</v>
      </c>
      <c r="K6909" s="29" t="str">
        <f>Factor2Name</f>
        <v>Variety</v>
      </c>
      <c r="L6909" s="30" t="s">
        <v>46</v>
      </c>
    </row>
    <row r="6910" spans="2:12" ht="13" x14ac:dyDescent="0.3">
      <c r="B6910" s="29" t="str">
        <f>Factor3Name</f>
        <v>Fertiliser</v>
      </c>
      <c r="C6910" s="30" t="s">
        <v>45</v>
      </c>
      <c r="E6910" s="29" t="str">
        <f>Factor3Name</f>
        <v>Fertiliser</v>
      </c>
      <c r="F6910" s="30" t="s">
        <v>45</v>
      </c>
      <c r="H6910" s="29" t="str">
        <f>Factor3Name</f>
        <v>Fertiliser</v>
      </c>
      <c r="I6910" s="30" t="s">
        <v>45</v>
      </c>
      <c r="K6910" s="29" t="str">
        <f>Factor3Name</f>
        <v>Fertiliser</v>
      </c>
      <c r="L6910" s="30" t="s">
        <v>45</v>
      </c>
    </row>
    <row r="6911" spans="2:12" ht="13" x14ac:dyDescent="0.3">
      <c r="B6911" s="29" t="str">
        <f>Factor1Name</f>
        <v>Weeding</v>
      </c>
      <c r="C6911" s="30" t="s">
        <v>51</v>
      </c>
      <c r="E6911" s="29" t="str">
        <f>Factor1Name</f>
        <v>Weeding</v>
      </c>
      <c r="F6911" s="30" t="s">
        <v>51</v>
      </c>
      <c r="H6911" s="29" t="str">
        <f>Factor1Name</f>
        <v>Weeding</v>
      </c>
      <c r="I6911" s="30" t="s">
        <v>51</v>
      </c>
      <c r="K6911" s="29" t="str">
        <f>Factor1Name</f>
        <v>Weeding</v>
      </c>
      <c r="L6911" s="30" t="s">
        <v>51</v>
      </c>
    </row>
    <row r="6912" spans="2:12" ht="13" x14ac:dyDescent="0.3">
      <c r="B6912" s="25" t="s">
        <v>14</v>
      </c>
      <c r="C6912" s="26">
        <v>821.2</v>
      </c>
      <c r="E6912" s="25" t="s">
        <v>14</v>
      </c>
      <c r="F6912" s="26">
        <v>895.4</v>
      </c>
      <c r="H6912" s="25" t="s">
        <v>14</v>
      </c>
      <c r="I6912" s="26">
        <v>773</v>
      </c>
      <c r="K6912" s="25" t="s">
        <v>14</v>
      </c>
      <c r="L6912" s="26">
        <v>728.3</v>
      </c>
    </row>
    <row r="6914" spans="2:12" ht="13" x14ac:dyDescent="0.3">
      <c r="B6914" s="27" t="s">
        <v>3</v>
      </c>
      <c r="C6914" s="28">
        <v>2018</v>
      </c>
      <c r="E6914" s="27" t="s">
        <v>3</v>
      </c>
      <c r="F6914" s="28">
        <v>2018</v>
      </c>
      <c r="H6914" s="27" t="s">
        <v>3</v>
      </c>
      <c r="I6914" s="28">
        <v>2018</v>
      </c>
      <c r="K6914" s="27" t="s">
        <v>3</v>
      </c>
      <c r="L6914" s="28">
        <v>2018</v>
      </c>
    </row>
    <row r="6915" spans="2:12" ht="13" x14ac:dyDescent="0.3">
      <c r="B6915" s="29" t="str">
        <f>UnitName</f>
        <v>Plot</v>
      </c>
      <c r="C6915" s="30">
        <v>5</v>
      </c>
      <c r="E6915" s="29" t="str">
        <f>UnitName</f>
        <v>Plot</v>
      </c>
      <c r="F6915" s="30">
        <v>5</v>
      </c>
      <c r="H6915" s="29" t="str">
        <f>UnitName</f>
        <v>Plot</v>
      </c>
      <c r="I6915" s="30">
        <v>5</v>
      </c>
      <c r="K6915" s="29" t="str">
        <f>UnitName</f>
        <v>Plot</v>
      </c>
      <c r="L6915" s="30">
        <v>5</v>
      </c>
    </row>
    <row r="6916" spans="2:12" ht="13" x14ac:dyDescent="0.3">
      <c r="B6916" s="29" t="str">
        <f>BlockName</f>
        <v>Name</v>
      </c>
      <c r="C6916" s="30" t="s">
        <v>56</v>
      </c>
      <c r="E6916" s="29" t="str">
        <f>BlockName</f>
        <v>Name</v>
      </c>
      <c r="F6916" s="30" t="s">
        <v>56</v>
      </c>
      <c r="H6916" s="29" t="str">
        <f>BlockName</f>
        <v>Name</v>
      </c>
      <c r="I6916" s="30" t="s">
        <v>56</v>
      </c>
      <c r="K6916" s="29" t="str">
        <f>BlockName</f>
        <v>Name</v>
      </c>
      <c r="L6916" s="30" t="s">
        <v>56</v>
      </c>
    </row>
    <row r="6917" spans="2:12" ht="13" x14ac:dyDescent="0.3">
      <c r="B6917" s="29" t="str">
        <f>Factor2Name</f>
        <v>Variety</v>
      </c>
      <c r="C6917" s="30" t="s">
        <v>46</v>
      </c>
      <c r="E6917" s="29" t="str">
        <f>Factor2Name</f>
        <v>Variety</v>
      </c>
      <c r="F6917" s="30" t="s">
        <v>46</v>
      </c>
      <c r="H6917" s="29" t="str">
        <f>Factor2Name</f>
        <v>Variety</v>
      </c>
      <c r="I6917" s="30" t="s">
        <v>46</v>
      </c>
      <c r="K6917" s="29" t="str">
        <f>Factor2Name</f>
        <v>Variety</v>
      </c>
      <c r="L6917" s="30" t="s">
        <v>46</v>
      </c>
    </row>
    <row r="6918" spans="2:12" ht="13" x14ac:dyDescent="0.3">
      <c r="B6918" s="29" t="str">
        <f>Factor3Name</f>
        <v>Fertiliser</v>
      </c>
      <c r="C6918" s="30" t="s">
        <v>45</v>
      </c>
      <c r="E6918" s="29" t="str">
        <f>Factor3Name</f>
        <v>Fertiliser</v>
      </c>
      <c r="F6918" s="30" t="s">
        <v>45</v>
      </c>
      <c r="H6918" s="29" t="str">
        <f>Factor3Name</f>
        <v>Fertiliser</v>
      </c>
      <c r="I6918" s="30" t="s">
        <v>45</v>
      </c>
      <c r="K6918" s="29" t="str">
        <f>Factor3Name</f>
        <v>Fertiliser</v>
      </c>
      <c r="L6918" s="30" t="s">
        <v>45</v>
      </c>
    </row>
    <row r="6919" spans="2:12" ht="13" x14ac:dyDescent="0.3">
      <c r="B6919" s="29" t="str">
        <f>Factor1Name</f>
        <v>Weeding</v>
      </c>
      <c r="C6919" s="30" t="s">
        <v>51</v>
      </c>
      <c r="E6919" s="29" t="str">
        <f>Factor1Name</f>
        <v>Weeding</v>
      </c>
      <c r="F6919" s="30" t="s">
        <v>51</v>
      </c>
      <c r="H6919" s="29" t="str">
        <f>Factor1Name</f>
        <v>Weeding</v>
      </c>
      <c r="I6919" s="30" t="s">
        <v>51</v>
      </c>
      <c r="K6919" s="29" t="str">
        <f>Factor1Name</f>
        <v>Weeding</v>
      </c>
      <c r="L6919" s="30" t="s">
        <v>51</v>
      </c>
    </row>
    <row r="6920" spans="2:12" ht="13" x14ac:dyDescent="0.3">
      <c r="B6920" s="25" t="s">
        <v>14</v>
      </c>
      <c r="C6920" s="26">
        <v>881.6</v>
      </c>
      <c r="E6920" s="25" t="s">
        <v>14</v>
      </c>
      <c r="F6920" s="26">
        <v>885.9</v>
      </c>
      <c r="H6920" s="25" t="s">
        <v>14</v>
      </c>
      <c r="I6920" s="26">
        <v>938.1</v>
      </c>
      <c r="K6920" s="25" t="s">
        <v>14</v>
      </c>
      <c r="L6920" s="26">
        <v>819.1</v>
      </c>
    </row>
    <row r="6922" spans="2:12" ht="13" x14ac:dyDescent="0.3">
      <c r="B6922" s="27" t="s">
        <v>3</v>
      </c>
      <c r="C6922" s="28">
        <v>2018</v>
      </c>
      <c r="E6922" s="27" t="s">
        <v>3</v>
      </c>
      <c r="F6922" s="28">
        <v>2018</v>
      </c>
      <c r="H6922" s="27" t="s">
        <v>3</v>
      </c>
      <c r="I6922" s="28">
        <v>2018</v>
      </c>
      <c r="K6922" s="27" t="s">
        <v>3</v>
      </c>
      <c r="L6922" s="28">
        <v>2018</v>
      </c>
    </row>
    <row r="6923" spans="2:12" ht="13" x14ac:dyDescent="0.3">
      <c r="B6923" s="29" t="str">
        <f>UnitName</f>
        <v>Plot</v>
      </c>
      <c r="C6923" s="30">
        <v>6</v>
      </c>
      <c r="E6923" s="29" t="str">
        <f>UnitName</f>
        <v>Plot</v>
      </c>
      <c r="F6923" s="30">
        <v>6</v>
      </c>
      <c r="H6923" s="29" t="str">
        <f>UnitName</f>
        <v>Plot</v>
      </c>
      <c r="I6923" s="30">
        <v>6</v>
      </c>
      <c r="K6923" s="29" t="str">
        <f>UnitName</f>
        <v>Plot</v>
      </c>
      <c r="L6923" s="30">
        <v>6</v>
      </c>
    </row>
    <row r="6924" spans="2:12" ht="13" x14ac:dyDescent="0.3">
      <c r="B6924" s="29" t="str">
        <f>BlockName</f>
        <v>Name</v>
      </c>
      <c r="C6924" s="30" t="s">
        <v>56</v>
      </c>
      <c r="E6924" s="29" t="str">
        <f>BlockName</f>
        <v>Name</v>
      </c>
      <c r="F6924" s="30" t="s">
        <v>56</v>
      </c>
      <c r="H6924" s="29" t="str">
        <f>BlockName</f>
        <v>Name</v>
      </c>
      <c r="I6924" s="30" t="s">
        <v>56</v>
      </c>
      <c r="K6924" s="29" t="str">
        <f>BlockName</f>
        <v>Name</v>
      </c>
      <c r="L6924" s="30" t="s">
        <v>56</v>
      </c>
    </row>
    <row r="6925" spans="2:12" ht="13" x14ac:dyDescent="0.3">
      <c r="B6925" s="29" t="str">
        <f>Factor2Name</f>
        <v>Variety</v>
      </c>
      <c r="C6925" s="30" t="s">
        <v>46</v>
      </c>
      <c r="E6925" s="29" t="str">
        <f>Factor2Name</f>
        <v>Variety</v>
      </c>
      <c r="F6925" s="30" t="s">
        <v>46</v>
      </c>
      <c r="H6925" s="29" t="str">
        <f>Factor2Name</f>
        <v>Variety</v>
      </c>
      <c r="I6925" s="30" t="s">
        <v>46</v>
      </c>
      <c r="K6925" s="29" t="str">
        <f>Factor2Name</f>
        <v>Variety</v>
      </c>
      <c r="L6925" s="30" t="s">
        <v>46</v>
      </c>
    </row>
    <row r="6926" spans="2:12" ht="13" x14ac:dyDescent="0.3">
      <c r="B6926" s="29" t="str">
        <f>Factor3Name</f>
        <v>Fertiliser</v>
      </c>
      <c r="C6926" s="30" t="s">
        <v>45</v>
      </c>
      <c r="E6926" s="29" t="str">
        <f>Factor3Name</f>
        <v>Fertiliser</v>
      </c>
      <c r="F6926" s="30" t="s">
        <v>45</v>
      </c>
      <c r="H6926" s="29" t="str">
        <f>Factor3Name</f>
        <v>Fertiliser</v>
      </c>
      <c r="I6926" s="30" t="s">
        <v>45</v>
      </c>
      <c r="K6926" s="29" t="str">
        <f>Factor3Name</f>
        <v>Fertiliser</v>
      </c>
      <c r="L6926" s="30" t="s">
        <v>45</v>
      </c>
    </row>
    <row r="6927" spans="2:12" ht="13" x14ac:dyDescent="0.3">
      <c r="B6927" s="29" t="str">
        <f>Factor1Name</f>
        <v>Weeding</v>
      </c>
      <c r="C6927" s="30" t="s">
        <v>51</v>
      </c>
      <c r="E6927" s="29" t="str">
        <f>Factor1Name</f>
        <v>Weeding</v>
      </c>
      <c r="F6927" s="30" t="s">
        <v>51</v>
      </c>
      <c r="H6927" s="29" t="str">
        <f>Factor1Name</f>
        <v>Weeding</v>
      </c>
      <c r="I6927" s="30" t="s">
        <v>51</v>
      </c>
      <c r="K6927" s="29" t="str">
        <f>Factor1Name</f>
        <v>Weeding</v>
      </c>
      <c r="L6927" s="30" t="s">
        <v>51</v>
      </c>
    </row>
    <row r="6928" spans="2:12" ht="13" x14ac:dyDescent="0.3">
      <c r="B6928" s="25" t="s">
        <v>14</v>
      </c>
      <c r="C6928" s="26">
        <v>748.7</v>
      </c>
      <c r="E6928" s="25" t="s">
        <v>14</v>
      </c>
      <c r="F6928" s="26">
        <v>954.3</v>
      </c>
      <c r="H6928" s="25" t="s">
        <v>14</v>
      </c>
      <c r="I6928" s="26">
        <v>871.7</v>
      </c>
      <c r="K6928" s="25" t="s">
        <v>14</v>
      </c>
      <c r="L6928" s="26">
        <v>810.1</v>
      </c>
    </row>
    <row r="6930" spans="2:12" ht="13" x14ac:dyDescent="0.3">
      <c r="B6930" s="27" t="s">
        <v>3</v>
      </c>
      <c r="C6930" s="28">
        <v>2018</v>
      </c>
      <c r="E6930" s="27" t="s">
        <v>3</v>
      </c>
      <c r="F6930" s="28">
        <v>2018</v>
      </c>
      <c r="H6930" s="27" t="s">
        <v>3</v>
      </c>
      <c r="I6930" s="28">
        <v>2018</v>
      </c>
      <c r="K6930" s="27" t="s">
        <v>3</v>
      </c>
      <c r="L6930" s="28">
        <v>2018</v>
      </c>
    </row>
    <row r="6931" spans="2:12" ht="13" x14ac:dyDescent="0.3">
      <c r="B6931" s="29" t="str">
        <f>UnitName</f>
        <v>Plot</v>
      </c>
      <c r="C6931" s="30">
        <v>6</v>
      </c>
      <c r="E6931" s="29" t="str">
        <f>UnitName</f>
        <v>Plot</v>
      </c>
      <c r="F6931" s="30">
        <v>6</v>
      </c>
      <c r="H6931" s="29" t="str">
        <f>UnitName</f>
        <v>Plot</v>
      </c>
      <c r="I6931" s="30">
        <v>6</v>
      </c>
      <c r="K6931" s="29" t="str">
        <f>UnitName</f>
        <v>Plot</v>
      </c>
      <c r="L6931" s="30">
        <v>6</v>
      </c>
    </row>
    <row r="6932" spans="2:12" ht="13" x14ac:dyDescent="0.3">
      <c r="B6932" s="29" t="str">
        <f>BlockName</f>
        <v>Name</v>
      </c>
      <c r="C6932" s="30" t="s">
        <v>56</v>
      </c>
      <c r="E6932" s="29" t="str">
        <f>BlockName</f>
        <v>Name</v>
      </c>
      <c r="F6932" s="30" t="s">
        <v>56</v>
      </c>
      <c r="H6932" s="29" t="str">
        <f>BlockName</f>
        <v>Name</v>
      </c>
      <c r="I6932" s="30" t="s">
        <v>56</v>
      </c>
      <c r="K6932" s="29" t="str">
        <f>BlockName</f>
        <v>Name</v>
      </c>
      <c r="L6932" s="30" t="s">
        <v>56</v>
      </c>
    </row>
    <row r="6933" spans="2:12" ht="13" x14ac:dyDescent="0.3">
      <c r="B6933" s="29" t="str">
        <f>Factor2Name</f>
        <v>Variety</v>
      </c>
      <c r="C6933" s="30" t="s">
        <v>46</v>
      </c>
      <c r="E6933" s="29" t="str">
        <f>Factor2Name</f>
        <v>Variety</v>
      </c>
      <c r="F6933" s="30" t="s">
        <v>46</v>
      </c>
      <c r="H6933" s="29" t="str">
        <f>Factor2Name</f>
        <v>Variety</v>
      </c>
      <c r="I6933" s="30" t="s">
        <v>46</v>
      </c>
      <c r="K6933" s="29" t="str">
        <f>Factor2Name</f>
        <v>Variety</v>
      </c>
      <c r="L6933" s="30" t="s">
        <v>46</v>
      </c>
    </row>
    <row r="6934" spans="2:12" ht="13" x14ac:dyDescent="0.3">
      <c r="B6934" s="29" t="str">
        <f>Factor3Name</f>
        <v>Fertiliser</v>
      </c>
      <c r="C6934" s="30" t="s">
        <v>45</v>
      </c>
      <c r="E6934" s="29" t="str">
        <f>Factor3Name</f>
        <v>Fertiliser</v>
      </c>
      <c r="F6934" s="30" t="s">
        <v>45</v>
      </c>
      <c r="H6934" s="29" t="str">
        <f>Factor3Name</f>
        <v>Fertiliser</v>
      </c>
      <c r="I6934" s="30" t="s">
        <v>45</v>
      </c>
      <c r="K6934" s="29" t="str">
        <f>Factor3Name</f>
        <v>Fertiliser</v>
      </c>
      <c r="L6934" s="30" t="s">
        <v>45</v>
      </c>
    </row>
    <row r="6935" spans="2:12" ht="13" x14ac:dyDescent="0.3">
      <c r="B6935" s="29" t="str">
        <f>Factor1Name</f>
        <v>Weeding</v>
      </c>
      <c r="C6935" s="30" t="s">
        <v>51</v>
      </c>
      <c r="E6935" s="29" t="str">
        <f>Factor1Name</f>
        <v>Weeding</v>
      </c>
      <c r="F6935" s="30" t="s">
        <v>51</v>
      </c>
      <c r="H6935" s="29" t="str">
        <f>Factor1Name</f>
        <v>Weeding</v>
      </c>
      <c r="I6935" s="30" t="s">
        <v>51</v>
      </c>
      <c r="K6935" s="29" t="str">
        <f>Factor1Name</f>
        <v>Weeding</v>
      </c>
      <c r="L6935" s="30" t="s">
        <v>51</v>
      </c>
    </row>
    <row r="6936" spans="2:12" ht="13" x14ac:dyDescent="0.3">
      <c r="B6936" s="25" t="s">
        <v>14</v>
      </c>
      <c r="C6936" s="26">
        <v>694.3</v>
      </c>
      <c r="E6936" s="25" t="s">
        <v>14</v>
      </c>
      <c r="F6936" s="26">
        <v>790.2</v>
      </c>
      <c r="H6936" s="25" t="s">
        <v>14</v>
      </c>
      <c r="I6936" s="26">
        <v>749.9</v>
      </c>
      <c r="K6936" s="25" t="s">
        <v>14</v>
      </c>
      <c r="L6936" s="26">
        <v>892</v>
      </c>
    </row>
    <row r="6938" spans="2:12" ht="13" x14ac:dyDescent="0.3">
      <c r="B6938" s="27" t="s">
        <v>3</v>
      </c>
      <c r="C6938" s="28">
        <v>2018</v>
      </c>
      <c r="E6938" s="27" t="s">
        <v>3</v>
      </c>
      <c r="F6938" s="28">
        <v>2018</v>
      </c>
      <c r="H6938" s="27" t="s">
        <v>3</v>
      </c>
      <c r="I6938" s="28">
        <v>2018</v>
      </c>
      <c r="K6938" s="27" t="s">
        <v>3</v>
      </c>
      <c r="L6938" s="28">
        <v>2018</v>
      </c>
    </row>
    <row r="6939" spans="2:12" ht="13" x14ac:dyDescent="0.3">
      <c r="B6939" s="29" t="str">
        <f>UnitName</f>
        <v>Plot</v>
      </c>
      <c r="C6939" s="30">
        <v>6</v>
      </c>
      <c r="E6939" s="29" t="str">
        <f>UnitName</f>
        <v>Plot</v>
      </c>
      <c r="F6939" s="30">
        <v>6</v>
      </c>
      <c r="H6939" s="29" t="str">
        <f>UnitName</f>
        <v>Plot</v>
      </c>
      <c r="I6939" s="30">
        <v>6</v>
      </c>
      <c r="K6939" s="29" t="str">
        <f>UnitName</f>
        <v>Plot</v>
      </c>
      <c r="L6939" s="30">
        <v>6</v>
      </c>
    </row>
    <row r="6940" spans="2:12" ht="13" x14ac:dyDescent="0.3">
      <c r="B6940" s="29" t="str">
        <f>BlockName</f>
        <v>Name</v>
      </c>
      <c r="C6940" s="30" t="s">
        <v>56</v>
      </c>
      <c r="E6940" s="29" t="str">
        <f>BlockName</f>
        <v>Name</v>
      </c>
      <c r="F6940" s="30" t="s">
        <v>56</v>
      </c>
      <c r="H6940" s="29" t="str">
        <f>BlockName</f>
        <v>Name</v>
      </c>
      <c r="I6940" s="30" t="s">
        <v>56</v>
      </c>
      <c r="K6940" s="29" t="str">
        <f>BlockName</f>
        <v>Name</v>
      </c>
      <c r="L6940" s="30" t="s">
        <v>56</v>
      </c>
    </row>
    <row r="6941" spans="2:12" ht="13" x14ac:dyDescent="0.3">
      <c r="B6941" s="29" t="str">
        <f>Factor2Name</f>
        <v>Variety</v>
      </c>
      <c r="C6941" s="30" t="s">
        <v>46</v>
      </c>
      <c r="E6941" s="29" t="str">
        <f>Factor2Name</f>
        <v>Variety</v>
      </c>
      <c r="F6941" s="30" t="s">
        <v>46</v>
      </c>
      <c r="H6941" s="29" t="str">
        <f>Factor2Name</f>
        <v>Variety</v>
      </c>
      <c r="I6941" s="30" t="s">
        <v>46</v>
      </c>
      <c r="K6941" s="29" t="str">
        <f>Factor2Name</f>
        <v>Variety</v>
      </c>
      <c r="L6941" s="30" t="s">
        <v>46</v>
      </c>
    </row>
    <row r="6942" spans="2:12" ht="13" x14ac:dyDescent="0.3">
      <c r="B6942" s="29" t="str">
        <f>Factor3Name</f>
        <v>Fertiliser</v>
      </c>
      <c r="C6942" s="30" t="s">
        <v>45</v>
      </c>
      <c r="E6942" s="29" t="str">
        <f>Factor3Name</f>
        <v>Fertiliser</v>
      </c>
      <c r="F6942" s="30" t="s">
        <v>45</v>
      </c>
      <c r="H6942" s="29" t="str">
        <f>Factor3Name</f>
        <v>Fertiliser</v>
      </c>
      <c r="I6942" s="30" t="s">
        <v>45</v>
      </c>
      <c r="K6942" s="29" t="str">
        <f>Factor3Name</f>
        <v>Fertiliser</v>
      </c>
      <c r="L6942" s="30" t="s">
        <v>45</v>
      </c>
    </row>
    <row r="6943" spans="2:12" ht="13" x14ac:dyDescent="0.3">
      <c r="B6943" s="29" t="str">
        <f>Factor1Name</f>
        <v>Weeding</v>
      </c>
      <c r="C6943" s="30" t="s">
        <v>51</v>
      </c>
      <c r="E6943" s="29" t="str">
        <f>Factor1Name</f>
        <v>Weeding</v>
      </c>
      <c r="F6943" s="30" t="s">
        <v>51</v>
      </c>
      <c r="H6943" s="29" t="str">
        <f>Factor1Name</f>
        <v>Weeding</v>
      </c>
      <c r="I6943" s="30" t="s">
        <v>51</v>
      </c>
      <c r="K6943" s="29" t="str">
        <f>Factor1Name</f>
        <v>Weeding</v>
      </c>
      <c r="L6943" s="30" t="s">
        <v>51</v>
      </c>
    </row>
    <row r="6944" spans="2:12" ht="13" x14ac:dyDescent="0.3">
      <c r="B6944" s="25" t="s">
        <v>14</v>
      </c>
      <c r="C6944" s="26">
        <v>886.4</v>
      </c>
      <c r="E6944" s="25" t="s">
        <v>14</v>
      </c>
      <c r="F6944" s="26">
        <v>721.2</v>
      </c>
      <c r="H6944" s="25" t="s">
        <v>14</v>
      </c>
      <c r="I6944" s="26">
        <v>660.6</v>
      </c>
      <c r="K6944" s="25" t="s">
        <v>14</v>
      </c>
      <c r="L6944" s="26">
        <v>835.3</v>
      </c>
    </row>
    <row r="6946" spans="2:12" ht="13" x14ac:dyDescent="0.3">
      <c r="B6946" s="27" t="s">
        <v>3</v>
      </c>
      <c r="C6946" s="28">
        <v>2018</v>
      </c>
      <c r="E6946" s="27" t="s">
        <v>3</v>
      </c>
      <c r="F6946" s="28">
        <v>2018</v>
      </c>
      <c r="H6946" s="27" t="s">
        <v>3</v>
      </c>
      <c r="I6946" s="28">
        <v>2018</v>
      </c>
      <c r="K6946" s="27" t="s">
        <v>3</v>
      </c>
      <c r="L6946" s="28">
        <v>2018</v>
      </c>
    </row>
    <row r="6947" spans="2:12" ht="13" x14ac:dyDescent="0.3">
      <c r="B6947" s="29" t="str">
        <f>UnitName</f>
        <v>Plot</v>
      </c>
      <c r="C6947" s="30">
        <v>6</v>
      </c>
      <c r="E6947" s="29" t="str">
        <f>UnitName</f>
        <v>Plot</v>
      </c>
      <c r="F6947" s="30">
        <v>6</v>
      </c>
      <c r="H6947" s="29" t="str">
        <f>UnitName</f>
        <v>Plot</v>
      </c>
      <c r="I6947" s="30">
        <v>6</v>
      </c>
      <c r="K6947" s="29" t="str">
        <f>UnitName</f>
        <v>Plot</v>
      </c>
      <c r="L6947" s="30">
        <v>6</v>
      </c>
    </row>
    <row r="6948" spans="2:12" ht="13" x14ac:dyDescent="0.3">
      <c r="B6948" s="29" t="str">
        <f>BlockName</f>
        <v>Name</v>
      </c>
      <c r="C6948" s="30" t="s">
        <v>56</v>
      </c>
      <c r="E6948" s="29" t="str">
        <f>BlockName</f>
        <v>Name</v>
      </c>
      <c r="F6948" s="30" t="s">
        <v>56</v>
      </c>
      <c r="H6948" s="29" t="str">
        <f>BlockName</f>
        <v>Name</v>
      </c>
      <c r="I6948" s="30" t="s">
        <v>56</v>
      </c>
      <c r="K6948" s="29" t="str">
        <f>BlockName</f>
        <v>Name</v>
      </c>
      <c r="L6948" s="30" t="s">
        <v>56</v>
      </c>
    </row>
    <row r="6949" spans="2:12" ht="13" x14ac:dyDescent="0.3">
      <c r="B6949" s="29" t="str">
        <f>Factor2Name</f>
        <v>Variety</v>
      </c>
      <c r="C6949" s="30" t="s">
        <v>46</v>
      </c>
      <c r="E6949" s="29" t="str">
        <f>Factor2Name</f>
        <v>Variety</v>
      </c>
      <c r="F6949" s="30" t="s">
        <v>46</v>
      </c>
      <c r="H6949" s="29" t="str">
        <f>Factor2Name</f>
        <v>Variety</v>
      </c>
      <c r="I6949" s="30" t="s">
        <v>46</v>
      </c>
      <c r="K6949" s="29" t="str">
        <f>Factor2Name</f>
        <v>Variety</v>
      </c>
      <c r="L6949" s="30" t="s">
        <v>46</v>
      </c>
    </row>
    <row r="6950" spans="2:12" ht="13" x14ac:dyDescent="0.3">
      <c r="B6950" s="29" t="str">
        <f>Factor3Name</f>
        <v>Fertiliser</v>
      </c>
      <c r="C6950" s="30" t="s">
        <v>45</v>
      </c>
      <c r="E6950" s="29" t="str">
        <f>Factor3Name</f>
        <v>Fertiliser</v>
      </c>
      <c r="F6950" s="30" t="s">
        <v>45</v>
      </c>
      <c r="H6950" s="29" t="str">
        <f>Factor3Name</f>
        <v>Fertiliser</v>
      </c>
      <c r="I6950" s="30" t="s">
        <v>45</v>
      </c>
      <c r="K6950" s="29" t="str">
        <f>Factor3Name</f>
        <v>Fertiliser</v>
      </c>
      <c r="L6950" s="30" t="s">
        <v>45</v>
      </c>
    </row>
    <row r="6951" spans="2:12" ht="13" x14ac:dyDescent="0.3">
      <c r="B6951" s="29" t="str">
        <f>Factor1Name</f>
        <v>Weeding</v>
      </c>
      <c r="C6951" s="30" t="s">
        <v>51</v>
      </c>
      <c r="E6951" s="29" t="str">
        <f>Factor1Name</f>
        <v>Weeding</v>
      </c>
      <c r="F6951" s="30" t="s">
        <v>51</v>
      </c>
      <c r="H6951" s="29" t="str">
        <f>Factor1Name</f>
        <v>Weeding</v>
      </c>
      <c r="I6951" s="30" t="s">
        <v>51</v>
      </c>
      <c r="K6951" s="29" t="str">
        <f>Factor1Name</f>
        <v>Weeding</v>
      </c>
      <c r="L6951" s="30" t="s">
        <v>51</v>
      </c>
    </row>
    <row r="6952" spans="2:12" ht="13" x14ac:dyDescent="0.3">
      <c r="B6952" s="25" t="s">
        <v>14</v>
      </c>
      <c r="C6952" s="26">
        <v>712.7</v>
      </c>
      <c r="E6952" s="25" t="s">
        <v>14</v>
      </c>
      <c r="F6952" s="26">
        <v>884.5</v>
      </c>
      <c r="H6952" s="25" t="s">
        <v>14</v>
      </c>
      <c r="I6952" s="26">
        <v>761.6</v>
      </c>
      <c r="K6952" s="25" t="s">
        <v>14</v>
      </c>
      <c r="L6952" s="26">
        <v>536.4</v>
      </c>
    </row>
    <row r="6954" spans="2:12" ht="13" x14ac:dyDescent="0.3">
      <c r="B6954" s="27" t="s">
        <v>3</v>
      </c>
      <c r="C6954" s="28">
        <v>2018</v>
      </c>
      <c r="E6954" s="27" t="s">
        <v>3</v>
      </c>
      <c r="F6954" s="28">
        <v>2018</v>
      </c>
      <c r="H6954" s="27" t="s">
        <v>3</v>
      </c>
      <c r="I6954" s="28">
        <v>2018</v>
      </c>
      <c r="K6954" s="27" t="s">
        <v>3</v>
      </c>
      <c r="L6954" s="28">
        <v>2018</v>
      </c>
    </row>
    <row r="6955" spans="2:12" ht="13" x14ac:dyDescent="0.3">
      <c r="B6955" s="29" t="str">
        <f>UnitName</f>
        <v>Plot</v>
      </c>
      <c r="C6955" s="30">
        <v>6</v>
      </c>
      <c r="E6955" s="29" t="str">
        <f>UnitName</f>
        <v>Plot</v>
      </c>
      <c r="F6955" s="30">
        <v>6</v>
      </c>
      <c r="H6955" s="29" t="str">
        <f>UnitName</f>
        <v>Plot</v>
      </c>
      <c r="I6955" s="30">
        <v>6</v>
      </c>
      <c r="K6955" s="29" t="str">
        <f>UnitName</f>
        <v>Plot</v>
      </c>
      <c r="L6955" s="30">
        <v>6</v>
      </c>
    </row>
    <row r="6956" spans="2:12" ht="13" x14ac:dyDescent="0.3">
      <c r="B6956" s="29" t="str">
        <f>BlockName</f>
        <v>Name</v>
      </c>
      <c r="C6956" s="30" t="s">
        <v>56</v>
      </c>
      <c r="E6956" s="29" t="str">
        <f>BlockName</f>
        <v>Name</v>
      </c>
      <c r="F6956" s="30" t="s">
        <v>56</v>
      </c>
      <c r="H6956" s="29" t="str">
        <f>BlockName</f>
        <v>Name</v>
      </c>
      <c r="I6956" s="30" t="s">
        <v>56</v>
      </c>
      <c r="K6956" s="29" t="str">
        <f>BlockName</f>
        <v>Name</v>
      </c>
      <c r="L6956" s="30" t="s">
        <v>56</v>
      </c>
    </row>
    <row r="6957" spans="2:12" ht="13" x14ac:dyDescent="0.3">
      <c r="B6957" s="29" t="str">
        <f>Factor2Name</f>
        <v>Variety</v>
      </c>
      <c r="C6957" s="30" t="s">
        <v>46</v>
      </c>
      <c r="E6957" s="29" t="str">
        <f>Factor2Name</f>
        <v>Variety</v>
      </c>
      <c r="F6957" s="30" t="s">
        <v>46</v>
      </c>
      <c r="H6957" s="29" t="str">
        <f>Factor2Name</f>
        <v>Variety</v>
      </c>
      <c r="I6957" s="30" t="s">
        <v>46</v>
      </c>
      <c r="K6957" s="29" t="str">
        <f>Factor2Name</f>
        <v>Variety</v>
      </c>
      <c r="L6957" s="30" t="s">
        <v>46</v>
      </c>
    </row>
    <row r="6958" spans="2:12" ht="13" x14ac:dyDescent="0.3">
      <c r="B6958" s="29" t="str">
        <f>Factor3Name</f>
        <v>Fertiliser</v>
      </c>
      <c r="C6958" s="30" t="s">
        <v>45</v>
      </c>
      <c r="E6958" s="29" t="str">
        <f>Factor3Name</f>
        <v>Fertiliser</v>
      </c>
      <c r="F6958" s="30" t="s">
        <v>45</v>
      </c>
      <c r="H6958" s="29" t="str">
        <f>Factor3Name</f>
        <v>Fertiliser</v>
      </c>
      <c r="I6958" s="30" t="s">
        <v>45</v>
      </c>
      <c r="K6958" s="29" t="str">
        <f>Factor3Name</f>
        <v>Fertiliser</v>
      </c>
      <c r="L6958" s="30" t="s">
        <v>45</v>
      </c>
    </row>
    <row r="6959" spans="2:12" ht="13" x14ac:dyDescent="0.3">
      <c r="B6959" s="29" t="str">
        <f>Factor1Name</f>
        <v>Weeding</v>
      </c>
      <c r="C6959" s="30" t="s">
        <v>51</v>
      </c>
      <c r="E6959" s="29" t="str">
        <f>Factor1Name</f>
        <v>Weeding</v>
      </c>
      <c r="F6959" s="30" t="s">
        <v>51</v>
      </c>
      <c r="H6959" s="29" t="str">
        <f>Factor1Name</f>
        <v>Weeding</v>
      </c>
      <c r="I6959" s="30" t="s">
        <v>51</v>
      </c>
      <c r="K6959" s="29" t="str">
        <f>Factor1Name</f>
        <v>Weeding</v>
      </c>
      <c r="L6959" s="30" t="s">
        <v>51</v>
      </c>
    </row>
    <row r="6960" spans="2:12" ht="13" x14ac:dyDescent="0.3">
      <c r="B6960" s="25" t="s">
        <v>14</v>
      </c>
      <c r="C6960" s="26">
        <v>893</v>
      </c>
      <c r="E6960" s="25" t="s">
        <v>14</v>
      </c>
      <c r="F6960" s="26">
        <v>977.2</v>
      </c>
      <c r="H6960" s="25" t="s">
        <v>14</v>
      </c>
      <c r="I6960" s="26">
        <v>959.7</v>
      </c>
      <c r="K6960" s="25" t="s">
        <v>14</v>
      </c>
      <c r="L6960" s="26">
        <v>730.1</v>
      </c>
    </row>
    <row r="6962" spans="2:12" ht="13" x14ac:dyDescent="0.3">
      <c r="B6962" s="27" t="s">
        <v>3</v>
      </c>
      <c r="C6962" s="28">
        <v>2018</v>
      </c>
      <c r="E6962" s="27" t="s">
        <v>3</v>
      </c>
      <c r="F6962" s="28">
        <v>2018</v>
      </c>
      <c r="H6962" s="27" t="s">
        <v>3</v>
      </c>
      <c r="I6962" s="28">
        <v>2018</v>
      </c>
      <c r="K6962" s="27" t="s">
        <v>3</v>
      </c>
      <c r="L6962" s="28">
        <v>2018</v>
      </c>
    </row>
    <row r="6963" spans="2:12" ht="13" x14ac:dyDescent="0.3">
      <c r="B6963" s="29" t="str">
        <f>UnitName</f>
        <v>Plot</v>
      </c>
      <c r="C6963" s="30">
        <v>1</v>
      </c>
      <c r="E6963" s="29" t="str">
        <f>UnitName</f>
        <v>Plot</v>
      </c>
      <c r="F6963" s="30">
        <v>1</v>
      </c>
      <c r="H6963" s="29" t="str">
        <f>UnitName</f>
        <v>Plot</v>
      </c>
      <c r="I6963" s="30">
        <v>1</v>
      </c>
      <c r="K6963" s="29" t="str">
        <f>UnitName</f>
        <v>Plot</v>
      </c>
      <c r="L6963" s="30">
        <v>1</v>
      </c>
    </row>
    <row r="6964" spans="2:12" ht="13" x14ac:dyDescent="0.3">
      <c r="B6964" s="29" t="str">
        <f>BlockName</f>
        <v>Name</v>
      </c>
      <c r="C6964" s="30" t="s">
        <v>56</v>
      </c>
      <c r="E6964" s="29" t="str">
        <f>BlockName</f>
        <v>Name</v>
      </c>
      <c r="F6964" s="30" t="s">
        <v>56</v>
      </c>
      <c r="H6964" s="29" t="str">
        <f>BlockName</f>
        <v>Name</v>
      </c>
      <c r="I6964" s="30" t="s">
        <v>56</v>
      </c>
      <c r="K6964" s="29" t="str">
        <f>BlockName</f>
        <v>Name</v>
      </c>
      <c r="L6964" s="30" t="s">
        <v>56</v>
      </c>
    </row>
    <row r="6965" spans="2:12" ht="13" x14ac:dyDescent="0.3">
      <c r="B6965" s="29" t="str">
        <f>Factor2Name</f>
        <v>Variety</v>
      </c>
      <c r="C6965" s="30" t="s">
        <v>46</v>
      </c>
      <c r="E6965" s="29" t="str">
        <f>Factor2Name</f>
        <v>Variety</v>
      </c>
      <c r="F6965" s="30" t="s">
        <v>46</v>
      </c>
      <c r="H6965" s="29" t="str">
        <f>Factor2Name</f>
        <v>Variety</v>
      </c>
      <c r="I6965" s="30" t="s">
        <v>46</v>
      </c>
      <c r="K6965" s="29" t="str">
        <f>Factor2Name</f>
        <v>Variety</v>
      </c>
      <c r="L6965" s="30" t="s">
        <v>46</v>
      </c>
    </row>
    <row r="6966" spans="2:12" ht="13" x14ac:dyDescent="0.3">
      <c r="B6966" s="29" t="str">
        <f>Factor3Name</f>
        <v>Fertiliser</v>
      </c>
      <c r="C6966" s="30" t="s">
        <v>38</v>
      </c>
      <c r="E6966" s="29" t="str">
        <f>Factor3Name</f>
        <v>Fertiliser</v>
      </c>
      <c r="F6966" s="30" t="s">
        <v>38</v>
      </c>
      <c r="H6966" s="29" t="str">
        <f>Factor3Name</f>
        <v>Fertiliser</v>
      </c>
      <c r="I6966" s="30" t="s">
        <v>38</v>
      </c>
      <c r="K6966" s="29" t="str">
        <f>Factor3Name</f>
        <v>Fertiliser</v>
      </c>
      <c r="L6966" s="30" t="s">
        <v>38</v>
      </c>
    </row>
    <row r="6967" spans="2:12" ht="13" x14ac:dyDescent="0.3">
      <c r="B6967" s="29" t="str">
        <f>Factor1Name</f>
        <v>Weeding</v>
      </c>
      <c r="C6967" s="30" t="s">
        <v>51</v>
      </c>
      <c r="E6967" s="29" t="str">
        <f>Factor1Name</f>
        <v>Weeding</v>
      </c>
      <c r="F6967" s="30" t="s">
        <v>51</v>
      </c>
      <c r="H6967" s="29" t="str">
        <f>Factor1Name</f>
        <v>Weeding</v>
      </c>
      <c r="I6967" s="30" t="s">
        <v>51</v>
      </c>
      <c r="K6967" s="29" t="str">
        <f>Factor1Name</f>
        <v>Weeding</v>
      </c>
      <c r="L6967" s="30" t="s">
        <v>51</v>
      </c>
    </row>
    <row r="6968" spans="2:12" ht="13" x14ac:dyDescent="0.3">
      <c r="B6968" s="25" t="s">
        <v>14</v>
      </c>
      <c r="C6968" s="26">
        <v>746.8</v>
      </c>
      <c r="E6968" s="25" t="s">
        <v>14</v>
      </c>
      <c r="F6968" s="26">
        <v>725.5</v>
      </c>
      <c r="H6968" s="25" t="s">
        <v>14</v>
      </c>
      <c r="I6968" s="26">
        <v>757.6</v>
      </c>
      <c r="K6968" s="25" t="s">
        <v>14</v>
      </c>
      <c r="L6968" s="26">
        <v>867.6</v>
      </c>
    </row>
    <row r="6970" spans="2:12" ht="13" x14ac:dyDescent="0.3">
      <c r="B6970" s="27" t="s">
        <v>3</v>
      </c>
      <c r="C6970" s="28">
        <v>2018</v>
      </c>
      <c r="E6970" s="27" t="s">
        <v>3</v>
      </c>
      <c r="F6970" s="28">
        <v>2018</v>
      </c>
      <c r="H6970" s="27" t="s">
        <v>3</v>
      </c>
      <c r="I6970" s="28">
        <v>2018</v>
      </c>
      <c r="K6970" s="27" t="s">
        <v>3</v>
      </c>
      <c r="L6970" s="28">
        <v>2018</v>
      </c>
    </row>
    <row r="6971" spans="2:12" ht="13" x14ac:dyDescent="0.3">
      <c r="B6971" s="29" t="str">
        <f>UnitName</f>
        <v>Plot</v>
      </c>
      <c r="C6971" s="30">
        <v>1</v>
      </c>
      <c r="E6971" s="29" t="str">
        <f>UnitName</f>
        <v>Plot</v>
      </c>
      <c r="F6971" s="30">
        <v>1</v>
      </c>
      <c r="H6971" s="29" t="str">
        <f>UnitName</f>
        <v>Plot</v>
      </c>
      <c r="I6971" s="30">
        <v>1</v>
      </c>
      <c r="K6971" s="29" t="str">
        <f>UnitName</f>
        <v>Plot</v>
      </c>
      <c r="L6971" s="30">
        <v>1</v>
      </c>
    </row>
    <row r="6972" spans="2:12" ht="13" x14ac:dyDescent="0.3">
      <c r="B6972" s="29" t="str">
        <f>BlockName</f>
        <v>Name</v>
      </c>
      <c r="C6972" s="30" t="s">
        <v>56</v>
      </c>
      <c r="E6972" s="29" t="str">
        <f>BlockName</f>
        <v>Name</v>
      </c>
      <c r="F6972" s="30" t="s">
        <v>56</v>
      </c>
      <c r="H6972" s="29" t="str">
        <f>BlockName</f>
        <v>Name</v>
      </c>
      <c r="I6972" s="30" t="s">
        <v>56</v>
      </c>
      <c r="K6972" s="29" t="str">
        <f>BlockName</f>
        <v>Name</v>
      </c>
      <c r="L6972" s="30" t="s">
        <v>56</v>
      </c>
    </row>
    <row r="6973" spans="2:12" ht="13" x14ac:dyDescent="0.3">
      <c r="B6973" s="29" t="str">
        <f>Factor2Name</f>
        <v>Variety</v>
      </c>
      <c r="C6973" s="30" t="s">
        <v>46</v>
      </c>
      <c r="E6973" s="29" t="str">
        <f>Factor2Name</f>
        <v>Variety</v>
      </c>
      <c r="F6973" s="30" t="s">
        <v>46</v>
      </c>
      <c r="H6973" s="29" t="str">
        <f>Factor2Name</f>
        <v>Variety</v>
      </c>
      <c r="I6973" s="30" t="s">
        <v>46</v>
      </c>
      <c r="K6973" s="29" t="str">
        <f>Factor2Name</f>
        <v>Variety</v>
      </c>
      <c r="L6973" s="30" t="s">
        <v>46</v>
      </c>
    </row>
    <row r="6974" spans="2:12" ht="13" x14ac:dyDescent="0.3">
      <c r="B6974" s="29" t="str">
        <f>Factor3Name</f>
        <v>Fertiliser</v>
      </c>
      <c r="C6974" s="30" t="s">
        <v>38</v>
      </c>
      <c r="E6974" s="29" t="str">
        <f>Factor3Name</f>
        <v>Fertiliser</v>
      </c>
      <c r="F6974" s="30" t="s">
        <v>38</v>
      </c>
      <c r="H6974" s="29" t="str">
        <f>Factor3Name</f>
        <v>Fertiliser</v>
      </c>
      <c r="I6974" s="30" t="s">
        <v>38</v>
      </c>
      <c r="K6974" s="29" t="str">
        <f>Factor3Name</f>
        <v>Fertiliser</v>
      </c>
      <c r="L6974" s="30" t="s">
        <v>38</v>
      </c>
    </row>
    <row r="6975" spans="2:12" ht="13" x14ac:dyDescent="0.3">
      <c r="B6975" s="29" t="str">
        <f>Factor1Name</f>
        <v>Weeding</v>
      </c>
      <c r="C6975" s="30" t="s">
        <v>51</v>
      </c>
      <c r="E6975" s="29" t="str">
        <f>Factor1Name</f>
        <v>Weeding</v>
      </c>
      <c r="F6975" s="30" t="s">
        <v>51</v>
      </c>
      <c r="H6975" s="29" t="str">
        <f>Factor1Name</f>
        <v>Weeding</v>
      </c>
      <c r="I6975" s="30" t="s">
        <v>51</v>
      </c>
      <c r="K6975" s="29" t="str">
        <f>Factor1Name</f>
        <v>Weeding</v>
      </c>
      <c r="L6975" s="30" t="s">
        <v>51</v>
      </c>
    </row>
    <row r="6976" spans="2:12" ht="13" x14ac:dyDescent="0.3">
      <c r="B6976" s="25" t="s">
        <v>14</v>
      </c>
      <c r="C6976" s="26">
        <v>1006.3</v>
      </c>
      <c r="E6976" s="25" t="s">
        <v>14</v>
      </c>
      <c r="F6976" s="26">
        <v>886.6</v>
      </c>
      <c r="H6976" s="25" t="s">
        <v>14</v>
      </c>
      <c r="I6976" s="26">
        <v>980.9</v>
      </c>
      <c r="K6976" s="25" t="s">
        <v>14</v>
      </c>
      <c r="L6976" s="26">
        <v>588.4</v>
      </c>
    </row>
    <row r="6978" spans="2:12" ht="13" x14ac:dyDescent="0.3">
      <c r="B6978" s="27" t="s">
        <v>3</v>
      </c>
      <c r="C6978" s="28">
        <v>2018</v>
      </c>
      <c r="E6978" s="27" t="s">
        <v>3</v>
      </c>
      <c r="F6978" s="28">
        <v>2018</v>
      </c>
      <c r="H6978" s="27" t="s">
        <v>3</v>
      </c>
      <c r="I6978" s="28">
        <v>2018</v>
      </c>
      <c r="K6978" s="27" t="s">
        <v>3</v>
      </c>
      <c r="L6978" s="28">
        <v>2018</v>
      </c>
    </row>
    <row r="6979" spans="2:12" ht="13" x14ac:dyDescent="0.3">
      <c r="B6979" s="29" t="str">
        <f>UnitName</f>
        <v>Plot</v>
      </c>
      <c r="C6979" s="30">
        <v>1</v>
      </c>
      <c r="E6979" s="29" t="str">
        <f>UnitName</f>
        <v>Plot</v>
      </c>
      <c r="F6979" s="30">
        <v>1</v>
      </c>
      <c r="H6979" s="29" t="str">
        <f>UnitName</f>
        <v>Plot</v>
      </c>
      <c r="I6979" s="30">
        <v>1</v>
      </c>
      <c r="K6979" s="29" t="str">
        <f>UnitName</f>
        <v>Plot</v>
      </c>
      <c r="L6979" s="30">
        <v>1</v>
      </c>
    </row>
    <row r="6980" spans="2:12" ht="13" x14ac:dyDescent="0.3">
      <c r="B6980" s="29" t="str">
        <f>BlockName</f>
        <v>Name</v>
      </c>
      <c r="C6980" s="30" t="s">
        <v>56</v>
      </c>
      <c r="E6980" s="29" t="str">
        <f>BlockName</f>
        <v>Name</v>
      </c>
      <c r="F6980" s="30" t="s">
        <v>56</v>
      </c>
      <c r="H6980" s="29" t="str">
        <f>BlockName</f>
        <v>Name</v>
      </c>
      <c r="I6980" s="30" t="s">
        <v>56</v>
      </c>
      <c r="K6980" s="29" t="str">
        <f>BlockName</f>
        <v>Name</v>
      </c>
      <c r="L6980" s="30" t="s">
        <v>56</v>
      </c>
    </row>
    <row r="6981" spans="2:12" ht="13" x14ac:dyDescent="0.3">
      <c r="B6981" s="29" t="str">
        <f>Factor2Name</f>
        <v>Variety</v>
      </c>
      <c r="C6981" s="30" t="s">
        <v>46</v>
      </c>
      <c r="E6981" s="29" t="str">
        <f>Factor2Name</f>
        <v>Variety</v>
      </c>
      <c r="F6981" s="30" t="s">
        <v>46</v>
      </c>
      <c r="H6981" s="29" t="str">
        <f>Factor2Name</f>
        <v>Variety</v>
      </c>
      <c r="I6981" s="30" t="s">
        <v>46</v>
      </c>
      <c r="K6981" s="29" t="str">
        <f>Factor2Name</f>
        <v>Variety</v>
      </c>
      <c r="L6981" s="30" t="s">
        <v>46</v>
      </c>
    </row>
    <row r="6982" spans="2:12" ht="13" x14ac:dyDescent="0.3">
      <c r="B6982" s="29" t="str">
        <f>Factor3Name</f>
        <v>Fertiliser</v>
      </c>
      <c r="C6982" s="30" t="s">
        <v>38</v>
      </c>
      <c r="E6982" s="29" t="str">
        <f>Factor3Name</f>
        <v>Fertiliser</v>
      </c>
      <c r="F6982" s="30" t="s">
        <v>38</v>
      </c>
      <c r="H6982" s="29" t="str">
        <f>Factor3Name</f>
        <v>Fertiliser</v>
      </c>
      <c r="I6982" s="30" t="s">
        <v>38</v>
      </c>
      <c r="K6982" s="29" t="str">
        <f>Factor3Name</f>
        <v>Fertiliser</v>
      </c>
      <c r="L6982" s="30" t="s">
        <v>38</v>
      </c>
    </row>
    <row r="6983" spans="2:12" ht="13" x14ac:dyDescent="0.3">
      <c r="B6983" s="29" t="str">
        <f>Factor1Name</f>
        <v>Weeding</v>
      </c>
      <c r="C6983" s="30" t="s">
        <v>51</v>
      </c>
      <c r="E6983" s="29" t="str">
        <f>Factor1Name</f>
        <v>Weeding</v>
      </c>
      <c r="F6983" s="30" t="s">
        <v>51</v>
      </c>
      <c r="H6983" s="29" t="str">
        <f>Factor1Name</f>
        <v>Weeding</v>
      </c>
      <c r="I6983" s="30" t="s">
        <v>51</v>
      </c>
      <c r="K6983" s="29" t="str">
        <f>Factor1Name</f>
        <v>Weeding</v>
      </c>
      <c r="L6983" s="30" t="s">
        <v>51</v>
      </c>
    </row>
    <row r="6984" spans="2:12" ht="13" x14ac:dyDescent="0.3">
      <c r="B6984" s="25" t="s">
        <v>14</v>
      </c>
      <c r="C6984" s="26">
        <v>986.9</v>
      </c>
      <c r="E6984" s="25" t="s">
        <v>14</v>
      </c>
      <c r="F6984" s="26">
        <v>859.1</v>
      </c>
      <c r="H6984" s="25" t="s">
        <v>14</v>
      </c>
      <c r="I6984" s="26">
        <v>891.8</v>
      </c>
      <c r="K6984" s="25" t="s">
        <v>14</v>
      </c>
      <c r="L6984" s="26">
        <v>921.7</v>
      </c>
    </row>
    <row r="6986" spans="2:12" ht="13" x14ac:dyDescent="0.3">
      <c r="B6986" s="27" t="s">
        <v>3</v>
      </c>
      <c r="C6986" s="28">
        <v>2018</v>
      </c>
      <c r="E6986" s="27" t="s">
        <v>3</v>
      </c>
      <c r="F6986" s="28">
        <v>2018</v>
      </c>
      <c r="H6986" s="27" t="s">
        <v>3</v>
      </c>
      <c r="I6986" s="28">
        <v>2018</v>
      </c>
      <c r="K6986" s="27" t="s">
        <v>3</v>
      </c>
      <c r="L6986" s="28">
        <v>2018</v>
      </c>
    </row>
    <row r="6987" spans="2:12" ht="13" x14ac:dyDescent="0.3">
      <c r="B6987" s="29" t="str">
        <f>UnitName</f>
        <v>Plot</v>
      </c>
      <c r="C6987" s="30">
        <v>1</v>
      </c>
      <c r="E6987" s="29" t="str">
        <f>UnitName</f>
        <v>Plot</v>
      </c>
      <c r="F6987" s="30">
        <v>1</v>
      </c>
      <c r="H6987" s="29" t="str">
        <f>UnitName</f>
        <v>Plot</v>
      </c>
      <c r="I6987" s="30">
        <v>1</v>
      </c>
      <c r="K6987" s="29" t="str">
        <f>UnitName</f>
        <v>Plot</v>
      </c>
      <c r="L6987" s="30">
        <v>1</v>
      </c>
    </row>
    <row r="6988" spans="2:12" ht="13" x14ac:dyDescent="0.3">
      <c r="B6988" s="29" t="str">
        <f>BlockName</f>
        <v>Name</v>
      </c>
      <c r="C6988" s="30" t="s">
        <v>56</v>
      </c>
      <c r="E6988" s="29" t="str">
        <f>BlockName</f>
        <v>Name</v>
      </c>
      <c r="F6988" s="30" t="s">
        <v>56</v>
      </c>
      <c r="H6988" s="29" t="str">
        <f>BlockName</f>
        <v>Name</v>
      </c>
      <c r="I6988" s="30" t="s">
        <v>56</v>
      </c>
      <c r="K6988" s="29" t="str">
        <f>BlockName</f>
        <v>Name</v>
      </c>
      <c r="L6988" s="30" t="s">
        <v>56</v>
      </c>
    </row>
    <row r="6989" spans="2:12" ht="13" x14ac:dyDescent="0.3">
      <c r="B6989" s="29" t="str">
        <f>Factor2Name</f>
        <v>Variety</v>
      </c>
      <c r="C6989" s="30" t="s">
        <v>46</v>
      </c>
      <c r="E6989" s="29" t="str">
        <f>Factor2Name</f>
        <v>Variety</v>
      </c>
      <c r="F6989" s="30" t="s">
        <v>46</v>
      </c>
      <c r="H6989" s="29" t="str">
        <f>Factor2Name</f>
        <v>Variety</v>
      </c>
      <c r="I6989" s="30" t="s">
        <v>46</v>
      </c>
      <c r="K6989" s="29" t="str">
        <f>Factor2Name</f>
        <v>Variety</v>
      </c>
      <c r="L6989" s="30" t="s">
        <v>46</v>
      </c>
    </row>
    <row r="6990" spans="2:12" ht="13" x14ac:dyDescent="0.3">
      <c r="B6990" s="29" t="str">
        <f>Factor3Name</f>
        <v>Fertiliser</v>
      </c>
      <c r="C6990" s="30" t="s">
        <v>38</v>
      </c>
      <c r="E6990" s="29" t="str">
        <f>Factor3Name</f>
        <v>Fertiliser</v>
      </c>
      <c r="F6990" s="30" t="s">
        <v>38</v>
      </c>
      <c r="H6990" s="29" t="str">
        <f>Factor3Name</f>
        <v>Fertiliser</v>
      </c>
      <c r="I6990" s="30" t="s">
        <v>38</v>
      </c>
      <c r="K6990" s="29" t="str">
        <f>Factor3Name</f>
        <v>Fertiliser</v>
      </c>
      <c r="L6990" s="30" t="s">
        <v>38</v>
      </c>
    </row>
    <row r="6991" spans="2:12" ht="13" x14ac:dyDescent="0.3">
      <c r="B6991" s="29" t="str">
        <f>Factor1Name</f>
        <v>Weeding</v>
      </c>
      <c r="C6991" s="30" t="s">
        <v>51</v>
      </c>
      <c r="E6991" s="29" t="str">
        <f>Factor1Name</f>
        <v>Weeding</v>
      </c>
      <c r="F6991" s="30" t="s">
        <v>51</v>
      </c>
      <c r="H6991" s="29" t="str">
        <f>Factor1Name</f>
        <v>Weeding</v>
      </c>
      <c r="I6991" s="30" t="s">
        <v>51</v>
      </c>
      <c r="K6991" s="29" t="str">
        <f>Factor1Name</f>
        <v>Weeding</v>
      </c>
      <c r="L6991" s="30" t="s">
        <v>51</v>
      </c>
    </row>
    <row r="6992" spans="2:12" ht="13" x14ac:dyDescent="0.3">
      <c r="B6992" s="25" t="s">
        <v>14</v>
      </c>
      <c r="C6992" s="26">
        <v>744.7</v>
      </c>
      <c r="E6992" s="25" t="s">
        <v>14</v>
      </c>
      <c r="F6992" s="26">
        <v>718.8</v>
      </c>
      <c r="H6992" s="25" t="s">
        <v>14</v>
      </c>
      <c r="I6992" s="26">
        <v>738.3</v>
      </c>
      <c r="K6992" s="25" t="s">
        <v>14</v>
      </c>
      <c r="L6992" s="26">
        <v>659.8</v>
      </c>
    </row>
    <row r="6994" spans="2:12" ht="13" x14ac:dyDescent="0.3">
      <c r="B6994" s="27" t="s">
        <v>3</v>
      </c>
      <c r="C6994" s="28">
        <v>2018</v>
      </c>
      <c r="E6994" s="27" t="s">
        <v>3</v>
      </c>
      <c r="F6994" s="28">
        <v>2018</v>
      </c>
      <c r="H6994" s="27" t="s">
        <v>3</v>
      </c>
      <c r="I6994" s="28">
        <v>2018</v>
      </c>
      <c r="K6994" s="27" t="s">
        <v>3</v>
      </c>
      <c r="L6994" s="28">
        <v>2018</v>
      </c>
    </row>
    <row r="6995" spans="2:12" ht="13" x14ac:dyDescent="0.3">
      <c r="B6995" s="29" t="str">
        <f>UnitName</f>
        <v>Plot</v>
      </c>
      <c r="C6995" s="30">
        <v>1</v>
      </c>
      <c r="E6995" s="29" t="str">
        <f>UnitName</f>
        <v>Plot</v>
      </c>
      <c r="F6995" s="30">
        <v>1</v>
      </c>
      <c r="H6995" s="29" t="str">
        <f>UnitName</f>
        <v>Plot</v>
      </c>
      <c r="I6995" s="30">
        <v>1</v>
      </c>
      <c r="K6995" s="29" t="str">
        <f>UnitName</f>
        <v>Plot</v>
      </c>
      <c r="L6995" s="30">
        <v>1</v>
      </c>
    </row>
    <row r="6996" spans="2:12" ht="13" x14ac:dyDescent="0.3">
      <c r="B6996" s="29" t="str">
        <f>BlockName</f>
        <v>Name</v>
      </c>
      <c r="C6996" s="30" t="s">
        <v>56</v>
      </c>
      <c r="E6996" s="29" t="str">
        <f>BlockName</f>
        <v>Name</v>
      </c>
      <c r="F6996" s="30" t="s">
        <v>56</v>
      </c>
      <c r="H6996" s="29" t="str">
        <f>BlockName</f>
        <v>Name</v>
      </c>
      <c r="I6996" s="30" t="s">
        <v>56</v>
      </c>
      <c r="K6996" s="29" t="str">
        <f>BlockName</f>
        <v>Name</v>
      </c>
      <c r="L6996" s="30" t="s">
        <v>56</v>
      </c>
    </row>
    <row r="6997" spans="2:12" ht="13" x14ac:dyDescent="0.3">
      <c r="B6997" s="29" t="str">
        <f>Factor2Name</f>
        <v>Variety</v>
      </c>
      <c r="C6997" s="30" t="s">
        <v>46</v>
      </c>
      <c r="E6997" s="29" t="str">
        <f>Factor2Name</f>
        <v>Variety</v>
      </c>
      <c r="F6997" s="30" t="s">
        <v>46</v>
      </c>
      <c r="H6997" s="29" t="str">
        <f>Factor2Name</f>
        <v>Variety</v>
      </c>
      <c r="I6997" s="30" t="s">
        <v>46</v>
      </c>
      <c r="K6997" s="29" t="str">
        <f>Factor2Name</f>
        <v>Variety</v>
      </c>
      <c r="L6997" s="30" t="s">
        <v>46</v>
      </c>
    </row>
    <row r="6998" spans="2:12" ht="13" x14ac:dyDescent="0.3">
      <c r="B6998" s="29" t="str">
        <f>Factor3Name</f>
        <v>Fertiliser</v>
      </c>
      <c r="C6998" s="30" t="s">
        <v>38</v>
      </c>
      <c r="E6998" s="29" t="str">
        <f>Factor3Name</f>
        <v>Fertiliser</v>
      </c>
      <c r="F6998" s="30" t="s">
        <v>38</v>
      </c>
      <c r="H6998" s="29" t="str">
        <f>Factor3Name</f>
        <v>Fertiliser</v>
      </c>
      <c r="I6998" s="30" t="s">
        <v>38</v>
      </c>
      <c r="K6998" s="29" t="str">
        <f>Factor3Name</f>
        <v>Fertiliser</v>
      </c>
      <c r="L6998" s="30" t="s">
        <v>38</v>
      </c>
    </row>
    <row r="6999" spans="2:12" ht="13" x14ac:dyDescent="0.3">
      <c r="B6999" s="29" t="str">
        <f>Factor1Name</f>
        <v>Weeding</v>
      </c>
      <c r="C6999" s="30" t="s">
        <v>51</v>
      </c>
      <c r="E6999" s="29" t="str">
        <f>Factor1Name</f>
        <v>Weeding</v>
      </c>
      <c r="F6999" s="30" t="s">
        <v>51</v>
      </c>
      <c r="H6999" s="29" t="str">
        <f>Factor1Name</f>
        <v>Weeding</v>
      </c>
      <c r="I6999" s="30" t="s">
        <v>51</v>
      </c>
      <c r="K6999" s="29" t="str">
        <f>Factor1Name</f>
        <v>Weeding</v>
      </c>
      <c r="L6999" s="30" t="s">
        <v>51</v>
      </c>
    </row>
    <row r="7000" spans="2:12" ht="13" x14ac:dyDescent="0.3">
      <c r="B7000" s="25" t="s">
        <v>14</v>
      </c>
      <c r="C7000" s="26">
        <v>762.5</v>
      </c>
      <c r="E7000" s="25" t="s">
        <v>14</v>
      </c>
      <c r="F7000" s="26">
        <v>760</v>
      </c>
      <c r="H7000" s="25" t="s">
        <v>14</v>
      </c>
      <c r="I7000" s="26">
        <v>686.4</v>
      </c>
      <c r="K7000" s="25" t="s">
        <v>14</v>
      </c>
      <c r="L7000" s="26">
        <v>963.9</v>
      </c>
    </row>
    <row r="7002" spans="2:12" ht="13" x14ac:dyDescent="0.3">
      <c r="B7002" s="27" t="s">
        <v>3</v>
      </c>
      <c r="C7002" s="28">
        <v>2018</v>
      </c>
      <c r="E7002" s="27" t="s">
        <v>3</v>
      </c>
      <c r="F7002" s="28">
        <v>2018</v>
      </c>
      <c r="H7002" s="27" t="s">
        <v>3</v>
      </c>
      <c r="I7002" s="28">
        <v>2018</v>
      </c>
      <c r="K7002" s="27" t="s">
        <v>3</v>
      </c>
      <c r="L7002" s="28">
        <v>2018</v>
      </c>
    </row>
    <row r="7003" spans="2:12" ht="13" x14ac:dyDescent="0.3">
      <c r="B7003" s="29" t="str">
        <f>UnitName</f>
        <v>Plot</v>
      </c>
      <c r="C7003" s="30">
        <v>2</v>
      </c>
      <c r="E7003" s="29" t="str">
        <f>UnitName</f>
        <v>Plot</v>
      </c>
      <c r="F7003" s="30">
        <v>2</v>
      </c>
      <c r="H7003" s="29" t="str">
        <f>UnitName</f>
        <v>Plot</v>
      </c>
      <c r="I7003" s="30">
        <v>2</v>
      </c>
      <c r="K7003" s="29" t="str">
        <f>UnitName</f>
        <v>Plot</v>
      </c>
      <c r="L7003" s="30">
        <v>2</v>
      </c>
    </row>
    <row r="7004" spans="2:12" ht="13" x14ac:dyDescent="0.3">
      <c r="B7004" s="29" t="str">
        <f>BlockName</f>
        <v>Name</v>
      </c>
      <c r="C7004" s="30" t="s">
        <v>56</v>
      </c>
      <c r="E7004" s="29" t="str">
        <f>BlockName</f>
        <v>Name</v>
      </c>
      <c r="F7004" s="30" t="s">
        <v>56</v>
      </c>
      <c r="H7004" s="29" t="str">
        <f>BlockName</f>
        <v>Name</v>
      </c>
      <c r="I7004" s="30" t="s">
        <v>56</v>
      </c>
      <c r="K7004" s="29" t="str">
        <f>BlockName</f>
        <v>Name</v>
      </c>
      <c r="L7004" s="30" t="s">
        <v>56</v>
      </c>
    </row>
    <row r="7005" spans="2:12" ht="13" x14ac:dyDescent="0.3">
      <c r="B7005" s="29" t="str">
        <f>Factor2Name</f>
        <v>Variety</v>
      </c>
      <c r="C7005" s="30" t="s">
        <v>46</v>
      </c>
      <c r="E7005" s="29" t="str">
        <f>Factor2Name</f>
        <v>Variety</v>
      </c>
      <c r="F7005" s="30" t="s">
        <v>46</v>
      </c>
      <c r="H7005" s="29" t="str">
        <f>Factor2Name</f>
        <v>Variety</v>
      </c>
      <c r="I7005" s="30" t="s">
        <v>46</v>
      </c>
      <c r="K7005" s="29" t="str">
        <f>Factor2Name</f>
        <v>Variety</v>
      </c>
      <c r="L7005" s="30" t="s">
        <v>46</v>
      </c>
    </row>
    <row r="7006" spans="2:12" ht="13" x14ac:dyDescent="0.3">
      <c r="B7006" s="29" t="str">
        <f>Factor3Name</f>
        <v>Fertiliser</v>
      </c>
      <c r="C7006" s="30" t="s">
        <v>38</v>
      </c>
      <c r="E7006" s="29" t="str">
        <f>Factor3Name</f>
        <v>Fertiliser</v>
      </c>
      <c r="F7006" s="30" t="s">
        <v>38</v>
      </c>
      <c r="H7006" s="29" t="str">
        <f>Factor3Name</f>
        <v>Fertiliser</v>
      </c>
      <c r="I7006" s="30" t="s">
        <v>38</v>
      </c>
      <c r="K7006" s="29" t="str">
        <f>Factor3Name</f>
        <v>Fertiliser</v>
      </c>
      <c r="L7006" s="30" t="s">
        <v>38</v>
      </c>
    </row>
    <row r="7007" spans="2:12" ht="13" x14ac:dyDescent="0.3">
      <c r="B7007" s="29" t="str">
        <f>Factor1Name</f>
        <v>Weeding</v>
      </c>
      <c r="C7007" s="30" t="s">
        <v>51</v>
      </c>
      <c r="E7007" s="29" t="str">
        <f>Factor1Name</f>
        <v>Weeding</v>
      </c>
      <c r="F7007" s="30" t="s">
        <v>51</v>
      </c>
      <c r="H7007" s="29" t="str">
        <f>Factor1Name</f>
        <v>Weeding</v>
      </c>
      <c r="I7007" s="30" t="s">
        <v>51</v>
      </c>
      <c r="K7007" s="29" t="str">
        <f>Factor1Name</f>
        <v>Weeding</v>
      </c>
      <c r="L7007" s="30" t="s">
        <v>51</v>
      </c>
    </row>
    <row r="7008" spans="2:12" ht="13" x14ac:dyDescent="0.3">
      <c r="B7008" s="25" t="s">
        <v>14</v>
      </c>
      <c r="C7008" s="26">
        <v>840.6</v>
      </c>
      <c r="E7008" s="25" t="s">
        <v>14</v>
      </c>
      <c r="F7008" s="26">
        <v>966.2</v>
      </c>
      <c r="H7008" s="25" t="s">
        <v>14</v>
      </c>
      <c r="I7008" s="26">
        <v>1145.8</v>
      </c>
      <c r="K7008" s="25" t="s">
        <v>14</v>
      </c>
      <c r="L7008" s="26">
        <v>800.8</v>
      </c>
    </row>
    <row r="7010" spans="2:12" ht="13" x14ac:dyDescent="0.3">
      <c r="B7010" s="27" t="s">
        <v>3</v>
      </c>
      <c r="C7010" s="28">
        <v>2018</v>
      </c>
      <c r="E7010" s="27" t="s">
        <v>3</v>
      </c>
      <c r="F7010" s="28">
        <v>2018</v>
      </c>
      <c r="H7010" s="27" t="s">
        <v>3</v>
      </c>
      <c r="I7010" s="28">
        <v>2018</v>
      </c>
      <c r="K7010" s="27" t="s">
        <v>3</v>
      </c>
      <c r="L7010" s="28">
        <v>2018</v>
      </c>
    </row>
    <row r="7011" spans="2:12" ht="13" x14ac:dyDescent="0.3">
      <c r="B7011" s="29" t="str">
        <f>UnitName</f>
        <v>Plot</v>
      </c>
      <c r="C7011" s="30">
        <v>2</v>
      </c>
      <c r="E7011" s="29" t="str">
        <f>UnitName</f>
        <v>Plot</v>
      </c>
      <c r="F7011" s="30">
        <v>2</v>
      </c>
      <c r="H7011" s="29" t="str">
        <f>UnitName</f>
        <v>Plot</v>
      </c>
      <c r="I7011" s="30">
        <v>2</v>
      </c>
      <c r="K7011" s="29" t="str">
        <f>UnitName</f>
        <v>Plot</v>
      </c>
      <c r="L7011" s="30">
        <v>2</v>
      </c>
    </row>
    <row r="7012" spans="2:12" ht="13" x14ac:dyDescent="0.3">
      <c r="B7012" s="29" t="str">
        <f>BlockName</f>
        <v>Name</v>
      </c>
      <c r="C7012" s="30" t="s">
        <v>56</v>
      </c>
      <c r="E7012" s="29" t="str">
        <f>BlockName</f>
        <v>Name</v>
      </c>
      <c r="F7012" s="30" t="s">
        <v>56</v>
      </c>
      <c r="H7012" s="29" t="str">
        <f>BlockName</f>
        <v>Name</v>
      </c>
      <c r="I7012" s="30" t="s">
        <v>56</v>
      </c>
      <c r="K7012" s="29" t="str">
        <f>BlockName</f>
        <v>Name</v>
      </c>
      <c r="L7012" s="30" t="s">
        <v>56</v>
      </c>
    </row>
    <row r="7013" spans="2:12" ht="13" x14ac:dyDescent="0.3">
      <c r="B7013" s="29" t="str">
        <f>Factor2Name</f>
        <v>Variety</v>
      </c>
      <c r="C7013" s="30" t="s">
        <v>46</v>
      </c>
      <c r="E7013" s="29" t="str">
        <f>Factor2Name</f>
        <v>Variety</v>
      </c>
      <c r="F7013" s="30" t="s">
        <v>46</v>
      </c>
      <c r="H7013" s="29" t="str">
        <f>Factor2Name</f>
        <v>Variety</v>
      </c>
      <c r="I7013" s="30" t="s">
        <v>46</v>
      </c>
      <c r="K7013" s="29" t="str">
        <f>Factor2Name</f>
        <v>Variety</v>
      </c>
      <c r="L7013" s="30" t="s">
        <v>46</v>
      </c>
    </row>
    <row r="7014" spans="2:12" ht="13" x14ac:dyDescent="0.3">
      <c r="B7014" s="29" t="str">
        <f>Factor3Name</f>
        <v>Fertiliser</v>
      </c>
      <c r="C7014" s="30" t="s">
        <v>38</v>
      </c>
      <c r="E7014" s="29" t="str">
        <f>Factor3Name</f>
        <v>Fertiliser</v>
      </c>
      <c r="F7014" s="30" t="s">
        <v>38</v>
      </c>
      <c r="H7014" s="29" t="str">
        <f>Factor3Name</f>
        <v>Fertiliser</v>
      </c>
      <c r="I7014" s="30" t="s">
        <v>38</v>
      </c>
      <c r="K7014" s="29" t="str">
        <f>Factor3Name</f>
        <v>Fertiliser</v>
      </c>
      <c r="L7014" s="30" t="s">
        <v>38</v>
      </c>
    </row>
    <row r="7015" spans="2:12" ht="13" x14ac:dyDescent="0.3">
      <c r="B7015" s="29" t="str">
        <f>Factor1Name</f>
        <v>Weeding</v>
      </c>
      <c r="C7015" s="30" t="s">
        <v>51</v>
      </c>
      <c r="E7015" s="29" t="str">
        <f>Factor1Name</f>
        <v>Weeding</v>
      </c>
      <c r="F7015" s="30" t="s">
        <v>51</v>
      </c>
      <c r="H7015" s="29" t="str">
        <f>Factor1Name</f>
        <v>Weeding</v>
      </c>
      <c r="I7015" s="30" t="s">
        <v>51</v>
      </c>
      <c r="K7015" s="29" t="str">
        <f>Factor1Name</f>
        <v>Weeding</v>
      </c>
      <c r="L7015" s="30" t="s">
        <v>51</v>
      </c>
    </row>
    <row r="7016" spans="2:12" ht="13" x14ac:dyDescent="0.3">
      <c r="B7016" s="25" t="s">
        <v>14</v>
      </c>
      <c r="C7016" s="26">
        <v>864.1</v>
      </c>
      <c r="E7016" s="25" t="s">
        <v>14</v>
      </c>
      <c r="F7016" s="26">
        <v>861.4</v>
      </c>
      <c r="H7016" s="25" t="s">
        <v>14</v>
      </c>
      <c r="I7016" s="26">
        <v>901.9</v>
      </c>
      <c r="K7016" s="25" t="s">
        <v>14</v>
      </c>
      <c r="L7016" s="26">
        <v>843.7</v>
      </c>
    </row>
    <row r="7018" spans="2:12" ht="13" x14ac:dyDescent="0.3">
      <c r="B7018" s="27" t="s">
        <v>3</v>
      </c>
      <c r="C7018" s="28">
        <v>2018</v>
      </c>
      <c r="E7018" s="27" t="s">
        <v>3</v>
      </c>
      <c r="F7018" s="28">
        <v>2018</v>
      </c>
      <c r="H7018" s="27" t="s">
        <v>3</v>
      </c>
      <c r="I7018" s="28">
        <v>2018</v>
      </c>
      <c r="K7018" s="27" t="s">
        <v>3</v>
      </c>
      <c r="L7018" s="28">
        <v>2018</v>
      </c>
    </row>
    <row r="7019" spans="2:12" ht="13" x14ac:dyDescent="0.3">
      <c r="B7019" s="29" t="str">
        <f>UnitName</f>
        <v>Plot</v>
      </c>
      <c r="C7019" s="30">
        <v>2</v>
      </c>
      <c r="E7019" s="29" t="str">
        <f>UnitName</f>
        <v>Plot</v>
      </c>
      <c r="F7019" s="30">
        <v>2</v>
      </c>
      <c r="H7019" s="29" t="str">
        <f>UnitName</f>
        <v>Plot</v>
      </c>
      <c r="I7019" s="30">
        <v>2</v>
      </c>
      <c r="K7019" s="29" t="str">
        <f>UnitName</f>
        <v>Plot</v>
      </c>
      <c r="L7019" s="30">
        <v>2</v>
      </c>
    </row>
    <row r="7020" spans="2:12" ht="13" x14ac:dyDescent="0.3">
      <c r="B7020" s="29" t="str">
        <f>BlockName</f>
        <v>Name</v>
      </c>
      <c r="C7020" s="30" t="s">
        <v>56</v>
      </c>
      <c r="E7020" s="29" t="str">
        <f>BlockName</f>
        <v>Name</v>
      </c>
      <c r="F7020" s="30" t="s">
        <v>56</v>
      </c>
      <c r="H7020" s="29" t="str">
        <f>BlockName</f>
        <v>Name</v>
      </c>
      <c r="I7020" s="30" t="s">
        <v>56</v>
      </c>
      <c r="K7020" s="29" t="str">
        <f>BlockName</f>
        <v>Name</v>
      </c>
      <c r="L7020" s="30" t="s">
        <v>56</v>
      </c>
    </row>
    <row r="7021" spans="2:12" ht="13" x14ac:dyDescent="0.3">
      <c r="B7021" s="29" t="str">
        <f>Factor2Name</f>
        <v>Variety</v>
      </c>
      <c r="C7021" s="30" t="s">
        <v>46</v>
      </c>
      <c r="E7021" s="29" t="str">
        <f>Factor2Name</f>
        <v>Variety</v>
      </c>
      <c r="F7021" s="30" t="s">
        <v>46</v>
      </c>
      <c r="H7021" s="29" t="str">
        <f>Factor2Name</f>
        <v>Variety</v>
      </c>
      <c r="I7021" s="30" t="s">
        <v>46</v>
      </c>
      <c r="K7021" s="29" t="str">
        <f>Factor2Name</f>
        <v>Variety</v>
      </c>
      <c r="L7021" s="30" t="s">
        <v>46</v>
      </c>
    </row>
    <row r="7022" spans="2:12" ht="13" x14ac:dyDescent="0.3">
      <c r="B7022" s="29" t="str">
        <f>Factor3Name</f>
        <v>Fertiliser</v>
      </c>
      <c r="C7022" s="30" t="s">
        <v>38</v>
      </c>
      <c r="E7022" s="29" t="str">
        <f>Factor3Name</f>
        <v>Fertiliser</v>
      </c>
      <c r="F7022" s="30" t="s">
        <v>38</v>
      </c>
      <c r="H7022" s="29" t="str">
        <f>Factor3Name</f>
        <v>Fertiliser</v>
      </c>
      <c r="I7022" s="30" t="s">
        <v>38</v>
      </c>
      <c r="K7022" s="29" t="str">
        <f>Factor3Name</f>
        <v>Fertiliser</v>
      </c>
      <c r="L7022" s="30" t="s">
        <v>38</v>
      </c>
    </row>
    <row r="7023" spans="2:12" ht="13" x14ac:dyDescent="0.3">
      <c r="B7023" s="29" t="str">
        <f>Factor1Name</f>
        <v>Weeding</v>
      </c>
      <c r="C7023" s="30" t="s">
        <v>51</v>
      </c>
      <c r="E7023" s="29" t="str">
        <f>Factor1Name</f>
        <v>Weeding</v>
      </c>
      <c r="F7023" s="30" t="s">
        <v>51</v>
      </c>
      <c r="H7023" s="29" t="str">
        <f>Factor1Name</f>
        <v>Weeding</v>
      </c>
      <c r="I7023" s="30" t="s">
        <v>51</v>
      </c>
      <c r="K7023" s="29" t="str">
        <f>Factor1Name</f>
        <v>Weeding</v>
      </c>
      <c r="L7023" s="30" t="s">
        <v>51</v>
      </c>
    </row>
    <row r="7024" spans="2:12" ht="13" x14ac:dyDescent="0.3">
      <c r="B7024" s="25" t="s">
        <v>14</v>
      </c>
      <c r="C7024" s="26">
        <v>769.1</v>
      </c>
      <c r="E7024" s="25" t="s">
        <v>14</v>
      </c>
      <c r="F7024" s="26">
        <v>838.8</v>
      </c>
      <c r="H7024" s="25" t="s">
        <v>14</v>
      </c>
      <c r="I7024" s="26">
        <v>890.3</v>
      </c>
      <c r="K7024" s="25" t="s">
        <v>14</v>
      </c>
      <c r="L7024" s="26">
        <v>887.3</v>
      </c>
    </row>
    <row r="7026" spans="2:12" ht="13" x14ac:dyDescent="0.3">
      <c r="B7026" s="27" t="s">
        <v>3</v>
      </c>
      <c r="C7026" s="28">
        <v>2018</v>
      </c>
      <c r="E7026" s="27" t="s">
        <v>3</v>
      </c>
      <c r="F7026" s="28">
        <v>2018</v>
      </c>
      <c r="H7026" s="27" t="s">
        <v>3</v>
      </c>
      <c r="I7026" s="28">
        <v>2018</v>
      </c>
      <c r="K7026" s="27" t="s">
        <v>3</v>
      </c>
      <c r="L7026" s="28">
        <v>2018</v>
      </c>
    </row>
    <row r="7027" spans="2:12" ht="13" x14ac:dyDescent="0.3">
      <c r="B7027" s="29" t="str">
        <f>UnitName</f>
        <v>Plot</v>
      </c>
      <c r="C7027" s="30">
        <v>2</v>
      </c>
      <c r="E7027" s="29" t="str">
        <f>UnitName</f>
        <v>Plot</v>
      </c>
      <c r="F7027" s="30">
        <v>2</v>
      </c>
      <c r="H7027" s="29" t="str">
        <f>UnitName</f>
        <v>Plot</v>
      </c>
      <c r="I7027" s="30">
        <v>2</v>
      </c>
      <c r="K7027" s="29" t="str">
        <f>UnitName</f>
        <v>Plot</v>
      </c>
      <c r="L7027" s="30">
        <v>2</v>
      </c>
    </row>
    <row r="7028" spans="2:12" ht="13" x14ac:dyDescent="0.3">
      <c r="B7028" s="29" t="str">
        <f>BlockName</f>
        <v>Name</v>
      </c>
      <c r="C7028" s="30" t="s">
        <v>56</v>
      </c>
      <c r="E7028" s="29" t="str">
        <f>BlockName</f>
        <v>Name</v>
      </c>
      <c r="F7028" s="30" t="s">
        <v>56</v>
      </c>
      <c r="H7028" s="29" t="str">
        <f>BlockName</f>
        <v>Name</v>
      </c>
      <c r="I7028" s="30" t="s">
        <v>56</v>
      </c>
      <c r="K7028" s="29" t="str">
        <f>BlockName</f>
        <v>Name</v>
      </c>
      <c r="L7028" s="30" t="s">
        <v>56</v>
      </c>
    </row>
    <row r="7029" spans="2:12" ht="13" x14ac:dyDescent="0.3">
      <c r="B7029" s="29" t="str">
        <f>Factor2Name</f>
        <v>Variety</v>
      </c>
      <c r="C7029" s="30" t="s">
        <v>46</v>
      </c>
      <c r="E7029" s="29" t="str">
        <f>Factor2Name</f>
        <v>Variety</v>
      </c>
      <c r="F7029" s="30" t="s">
        <v>46</v>
      </c>
      <c r="H7029" s="29" t="str">
        <f>Factor2Name</f>
        <v>Variety</v>
      </c>
      <c r="I7029" s="30" t="s">
        <v>46</v>
      </c>
      <c r="K7029" s="29" t="str">
        <f>Factor2Name</f>
        <v>Variety</v>
      </c>
      <c r="L7029" s="30" t="s">
        <v>46</v>
      </c>
    </row>
    <row r="7030" spans="2:12" ht="13" x14ac:dyDescent="0.3">
      <c r="B7030" s="29" t="str">
        <f>Factor3Name</f>
        <v>Fertiliser</v>
      </c>
      <c r="C7030" s="30" t="s">
        <v>38</v>
      </c>
      <c r="E7030" s="29" t="str">
        <f>Factor3Name</f>
        <v>Fertiliser</v>
      </c>
      <c r="F7030" s="30" t="s">
        <v>38</v>
      </c>
      <c r="H7030" s="29" t="str">
        <f>Factor3Name</f>
        <v>Fertiliser</v>
      </c>
      <c r="I7030" s="30" t="s">
        <v>38</v>
      </c>
      <c r="K7030" s="29" t="str">
        <f>Factor3Name</f>
        <v>Fertiliser</v>
      </c>
      <c r="L7030" s="30" t="s">
        <v>38</v>
      </c>
    </row>
    <row r="7031" spans="2:12" ht="13" x14ac:dyDescent="0.3">
      <c r="B7031" s="29" t="str">
        <f>Factor1Name</f>
        <v>Weeding</v>
      </c>
      <c r="C7031" s="30" t="s">
        <v>51</v>
      </c>
      <c r="E7031" s="29" t="str">
        <f>Factor1Name</f>
        <v>Weeding</v>
      </c>
      <c r="F7031" s="30" t="s">
        <v>51</v>
      </c>
      <c r="H7031" s="29" t="str">
        <f>Factor1Name</f>
        <v>Weeding</v>
      </c>
      <c r="I7031" s="30" t="s">
        <v>51</v>
      </c>
      <c r="K7031" s="29" t="str">
        <f>Factor1Name</f>
        <v>Weeding</v>
      </c>
      <c r="L7031" s="30" t="s">
        <v>51</v>
      </c>
    </row>
    <row r="7032" spans="2:12" ht="13" x14ac:dyDescent="0.3">
      <c r="B7032" s="25" t="s">
        <v>14</v>
      </c>
      <c r="C7032" s="26">
        <v>638.4</v>
      </c>
      <c r="E7032" s="25" t="s">
        <v>14</v>
      </c>
      <c r="F7032" s="26">
        <v>824.2</v>
      </c>
      <c r="H7032" s="25" t="s">
        <v>14</v>
      </c>
      <c r="I7032" s="26">
        <v>755.6</v>
      </c>
      <c r="K7032" s="25" t="s">
        <v>14</v>
      </c>
      <c r="L7032" s="26">
        <v>796.2</v>
      </c>
    </row>
    <row r="7034" spans="2:12" ht="13" x14ac:dyDescent="0.3">
      <c r="B7034" s="27" t="s">
        <v>3</v>
      </c>
      <c r="C7034" s="28">
        <v>2018</v>
      </c>
      <c r="E7034" s="27" t="s">
        <v>3</v>
      </c>
      <c r="F7034" s="28">
        <v>2018</v>
      </c>
      <c r="H7034" s="27" t="s">
        <v>3</v>
      </c>
      <c r="I7034" s="28">
        <v>2018</v>
      </c>
      <c r="K7034" s="27" t="s">
        <v>3</v>
      </c>
      <c r="L7034" s="28">
        <v>2018</v>
      </c>
    </row>
    <row r="7035" spans="2:12" ht="13" x14ac:dyDescent="0.3">
      <c r="B7035" s="29" t="str">
        <f>UnitName</f>
        <v>Plot</v>
      </c>
      <c r="C7035" s="30">
        <v>2</v>
      </c>
      <c r="E7035" s="29" t="str">
        <f>UnitName</f>
        <v>Plot</v>
      </c>
      <c r="F7035" s="30">
        <v>2</v>
      </c>
      <c r="H7035" s="29" t="str">
        <f>UnitName</f>
        <v>Plot</v>
      </c>
      <c r="I7035" s="30">
        <v>2</v>
      </c>
      <c r="K7035" s="29" t="str">
        <f>UnitName</f>
        <v>Plot</v>
      </c>
      <c r="L7035" s="30">
        <v>2</v>
      </c>
    </row>
    <row r="7036" spans="2:12" ht="13" x14ac:dyDescent="0.3">
      <c r="B7036" s="29" t="str">
        <f>BlockName</f>
        <v>Name</v>
      </c>
      <c r="C7036" s="30" t="s">
        <v>56</v>
      </c>
      <c r="E7036" s="29" t="str">
        <f>BlockName</f>
        <v>Name</v>
      </c>
      <c r="F7036" s="30" t="s">
        <v>56</v>
      </c>
      <c r="H7036" s="29" t="str">
        <f>BlockName</f>
        <v>Name</v>
      </c>
      <c r="I7036" s="30" t="s">
        <v>56</v>
      </c>
      <c r="K7036" s="29" t="str">
        <f>BlockName</f>
        <v>Name</v>
      </c>
      <c r="L7036" s="30" t="s">
        <v>56</v>
      </c>
    </row>
    <row r="7037" spans="2:12" ht="13" x14ac:dyDescent="0.3">
      <c r="B7037" s="29" t="str">
        <f>Factor2Name</f>
        <v>Variety</v>
      </c>
      <c r="C7037" s="30" t="s">
        <v>46</v>
      </c>
      <c r="E7037" s="29" t="str">
        <f>Factor2Name</f>
        <v>Variety</v>
      </c>
      <c r="F7037" s="30" t="s">
        <v>46</v>
      </c>
      <c r="H7037" s="29" t="str">
        <f>Factor2Name</f>
        <v>Variety</v>
      </c>
      <c r="I7037" s="30" t="s">
        <v>46</v>
      </c>
      <c r="K7037" s="29" t="str">
        <f>Factor2Name</f>
        <v>Variety</v>
      </c>
      <c r="L7037" s="30" t="s">
        <v>46</v>
      </c>
    </row>
    <row r="7038" spans="2:12" ht="13" x14ac:dyDescent="0.3">
      <c r="B7038" s="29" t="str">
        <f>Factor3Name</f>
        <v>Fertiliser</v>
      </c>
      <c r="C7038" s="30" t="s">
        <v>38</v>
      </c>
      <c r="E7038" s="29" t="str">
        <f>Factor3Name</f>
        <v>Fertiliser</v>
      </c>
      <c r="F7038" s="30" t="s">
        <v>38</v>
      </c>
      <c r="H7038" s="29" t="str">
        <f>Factor3Name</f>
        <v>Fertiliser</v>
      </c>
      <c r="I7038" s="30" t="s">
        <v>38</v>
      </c>
      <c r="K7038" s="29" t="str">
        <f>Factor3Name</f>
        <v>Fertiliser</v>
      </c>
      <c r="L7038" s="30" t="s">
        <v>38</v>
      </c>
    </row>
    <row r="7039" spans="2:12" ht="13" x14ac:dyDescent="0.3">
      <c r="B7039" s="29" t="str">
        <f>Factor1Name</f>
        <v>Weeding</v>
      </c>
      <c r="C7039" s="30" t="s">
        <v>51</v>
      </c>
      <c r="E7039" s="29" t="str">
        <f>Factor1Name</f>
        <v>Weeding</v>
      </c>
      <c r="F7039" s="30" t="s">
        <v>51</v>
      </c>
      <c r="H7039" s="29" t="str">
        <f>Factor1Name</f>
        <v>Weeding</v>
      </c>
      <c r="I7039" s="30" t="s">
        <v>51</v>
      </c>
      <c r="K7039" s="29" t="str">
        <f>Factor1Name</f>
        <v>Weeding</v>
      </c>
      <c r="L7039" s="30" t="s">
        <v>51</v>
      </c>
    </row>
    <row r="7040" spans="2:12" ht="13" x14ac:dyDescent="0.3">
      <c r="B7040" s="25" t="s">
        <v>14</v>
      </c>
      <c r="C7040" s="26">
        <v>835.5</v>
      </c>
      <c r="E7040" s="25" t="s">
        <v>14</v>
      </c>
      <c r="F7040" s="26">
        <v>731.9</v>
      </c>
      <c r="H7040" s="25" t="s">
        <v>14</v>
      </c>
      <c r="I7040" s="26">
        <v>773</v>
      </c>
      <c r="K7040" s="25" t="s">
        <v>14</v>
      </c>
      <c r="L7040" s="26">
        <v>793.6</v>
      </c>
    </row>
    <row r="7042" spans="2:12" ht="13" x14ac:dyDescent="0.3">
      <c r="B7042" s="27" t="s">
        <v>3</v>
      </c>
      <c r="C7042" s="28">
        <v>2018</v>
      </c>
      <c r="E7042" s="27" t="s">
        <v>3</v>
      </c>
      <c r="F7042" s="28">
        <v>2018</v>
      </c>
      <c r="H7042" s="27" t="s">
        <v>3</v>
      </c>
      <c r="I7042" s="28">
        <v>2018</v>
      </c>
      <c r="K7042" s="27" t="s">
        <v>3</v>
      </c>
      <c r="L7042" s="28">
        <v>2018</v>
      </c>
    </row>
    <row r="7043" spans="2:12" ht="13" x14ac:dyDescent="0.3">
      <c r="B7043" s="29" t="str">
        <f>UnitName</f>
        <v>Plot</v>
      </c>
      <c r="C7043" s="30">
        <v>3</v>
      </c>
      <c r="E7043" s="29" t="str">
        <f>UnitName</f>
        <v>Plot</v>
      </c>
      <c r="F7043" s="30">
        <v>3</v>
      </c>
      <c r="H7043" s="29" t="str">
        <f>UnitName</f>
        <v>Plot</v>
      </c>
      <c r="I7043" s="30">
        <v>3</v>
      </c>
      <c r="K7043" s="29" t="str">
        <f>UnitName</f>
        <v>Plot</v>
      </c>
      <c r="L7043" s="30">
        <v>3</v>
      </c>
    </row>
    <row r="7044" spans="2:12" ht="13" x14ac:dyDescent="0.3">
      <c r="B7044" s="29" t="str">
        <f>BlockName</f>
        <v>Name</v>
      </c>
      <c r="C7044" s="30" t="s">
        <v>56</v>
      </c>
      <c r="E7044" s="29" t="str">
        <f>BlockName</f>
        <v>Name</v>
      </c>
      <c r="F7044" s="30" t="s">
        <v>56</v>
      </c>
      <c r="H7044" s="29" t="str">
        <f>BlockName</f>
        <v>Name</v>
      </c>
      <c r="I7044" s="30" t="s">
        <v>56</v>
      </c>
      <c r="K7044" s="29" t="str">
        <f>BlockName</f>
        <v>Name</v>
      </c>
      <c r="L7044" s="30" t="s">
        <v>56</v>
      </c>
    </row>
    <row r="7045" spans="2:12" ht="13" x14ac:dyDescent="0.3">
      <c r="B7045" s="29" t="str">
        <f>Factor2Name</f>
        <v>Variety</v>
      </c>
      <c r="C7045" s="30" t="s">
        <v>46</v>
      </c>
      <c r="E7045" s="29" t="str">
        <f>Factor2Name</f>
        <v>Variety</v>
      </c>
      <c r="F7045" s="30" t="s">
        <v>46</v>
      </c>
      <c r="H7045" s="29" t="str">
        <f>Factor2Name</f>
        <v>Variety</v>
      </c>
      <c r="I7045" s="30" t="s">
        <v>46</v>
      </c>
      <c r="K7045" s="29" t="str">
        <f>Factor2Name</f>
        <v>Variety</v>
      </c>
      <c r="L7045" s="30" t="s">
        <v>46</v>
      </c>
    </row>
    <row r="7046" spans="2:12" ht="13" x14ac:dyDescent="0.3">
      <c r="B7046" s="29" t="str">
        <f>Factor3Name</f>
        <v>Fertiliser</v>
      </c>
      <c r="C7046" s="30" t="s">
        <v>38</v>
      </c>
      <c r="E7046" s="29" t="str">
        <f>Factor3Name</f>
        <v>Fertiliser</v>
      </c>
      <c r="F7046" s="30" t="s">
        <v>38</v>
      </c>
      <c r="H7046" s="29" t="str">
        <f>Factor3Name</f>
        <v>Fertiliser</v>
      </c>
      <c r="I7046" s="30" t="s">
        <v>38</v>
      </c>
      <c r="K7046" s="29" t="str">
        <f>Factor3Name</f>
        <v>Fertiliser</v>
      </c>
      <c r="L7046" s="30" t="s">
        <v>38</v>
      </c>
    </row>
    <row r="7047" spans="2:12" ht="13" x14ac:dyDescent="0.3">
      <c r="B7047" s="29" t="str">
        <f>Factor1Name</f>
        <v>Weeding</v>
      </c>
      <c r="C7047" s="30" t="s">
        <v>51</v>
      </c>
      <c r="E7047" s="29" t="str">
        <f>Factor1Name</f>
        <v>Weeding</v>
      </c>
      <c r="F7047" s="30" t="s">
        <v>51</v>
      </c>
      <c r="H7047" s="29" t="str">
        <f>Factor1Name</f>
        <v>Weeding</v>
      </c>
      <c r="I7047" s="30" t="s">
        <v>51</v>
      </c>
      <c r="K7047" s="29" t="str">
        <f>Factor1Name</f>
        <v>Weeding</v>
      </c>
      <c r="L7047" s="30" t="s">
        <v>51</v>
      </c>
    </row>
    <row r="7048" spans="2:12" ht="13" x14ac:dyDescent="0.3">
      <c r="B7048" s="25" t="s">
        <v>14</v>
      </c>
      <c r="C7048" s="26">
        <v>765.4</v>
      </c>
      <c r="E7048" s="25" t="s">
        <v>14</v>
      </c>
      <c r="F7048" s="26">
        <v>727.4</v>
      </c>
      <c r="H7048" s="25" t="s">
        <v>14</v>
      </c>
      <c r="I7048" s="26">
        <v>714.4</v>
      </c>
      <c r="K7048" s="25" t="s">
        <v>14</v>
      </c>
      <c r="L7048" s="26">
        <v>622.29999999999995</v>
      </c>
    </row>
    <row r="7050" spans="2:12" ht="13" x14ac:dyDescent="0.3">
      <c r="B7050" s="27" t="s">
        <v>3</v>
      </c>
      <c r="C7050" s="28">
        <v>2018</v>
      </c>
      <c r="E7050" s="27" t="s">
        <v>3</v>
      </c>
      <c r="F7050" s="28">
        <v>2018</v>
      </c>
      <c r="H7050" s="27" t="s">
        <v>3</v>
      </c>
      <c r="I7050" s="28">
        <v>2018</v>
      </c>
      <c r="K7050" s="27" t="s">
        <v>3</v>
      </c>
      <c r="L7050" s="28">
        <v>2018</v>
      </c>
    </row>
    <row r="7051" spans="2:12" ht="13" x14ac:dyDescent="0.3">
      <c r="B7051" s="29" t="str">
        <f>UnitName</f>
        <v>Plot</v>
      </c>
      <c r="C7051" s="30">
        <v>3</v>
      </c>
      <c r="E7051" s="29" t="str">
        <f>UnitName</f>
        <v>Plot</v>
      </c>
      <c r="F7051" s="30">
        <v>3</v>
      </c>
      <c r="H7051" s="29" t="str">
        <f>UnitName</f>
        <v>Plot</v>
      </c>
      <c r="I7051" s="30">
        <v>3</v>
      </c>
      <c r="K7051" s="29" t="str">
        <f>UnitName</f>
        <v>Plot</v>
      </c>
      <c r="L7051" s="30">
        <v>3</v>
      </c>
    </row>
    <row r="7052" spans="2:12" ht="13" x14ac:dyDescent="0.3">
      <c r="B7052" s="29" t="str">
        <f>BlockName</f>
        <v>Name</v>
      </c>
      <c r="C7052" s="30" t="s">
        <v>56</v>
      </c>
      <c r="E7052" s="29" t="str">
        <f>BlockName</f>
        <v>Name</v>
      </c>
      <c r="F7052" s="30" t="s">
        <v>56</v>
      </c>
      <c r="H7052" s="29" t="str">
        <f>BlockName</f>
        <v>Name</v>
      </c>
      <c r="I7052" s="30" t="s">
        <v>56</v>
      </c>
      <c r="K7052" s="29" t="str">
        <f>BlockName</f>
        <v>Name</v>
      </c>
      <c r="L7052" s="30" t="s">
        <v>56</v>
      </c>
    </row>
    <row r="7053" spans="2:12" ht="13" x14ac:dyDescent="0.3">
      <c r="B7053" s="29" t="str">
        <f>Factor2Name</f>
        <v>Variety</v>
      </c>
      <c r="C7053" s="30" t="s">
        <v>46</v>
      </c>
      <c r="E7053" s="29" t="str">
        <f>Factor2Name</f>
        <v>Variety</v>
      </c>
      <c r="F7053" s="30" t="s">
        <v>46</v>
      </c>
      <c r="H7053" s="29" t="str">
        <f>Factor2Name</f>
        <v>Variety</v>
      </c>
      <c r="I7053" s="30" t="s">
        <v>46</v>
      </c>
      <c r="K7053" s="29" t="str">
        <f>Factor2Name</f>
        <v>Variety</v>
      </c>
      <c r="L7053" s="30" t="s">
        <v>46</v>
      </c>
    </row>
    <row r="7054" spans="2:12" ht="13" x14ac:dyDescent="0.3">
      <c r="B7054" s="29" t="str">
        <f>Factor3Name</f>
        <v>Fertiliser</v>
      </c>
      <c r="C7054" s="30" t="s">
        <v>38</v>
      </c>
      <c r="E7054" s="29" t="str">
        <f>Factor3Name</f>
        <v>Fertiliser</v>
      </c>
      <c r="F7054" s="30" t="s">
        <v>38</v>
      </c>
      <c r="H7054" s="29" t="str">
        <f>Factor3Name</f>
        <v>Fertiliser</v>
      </c>
      <c r="I7054" s="30" t="s">
        <v>38</v>
      </c>
      <c r="K7054" s="29" t="str">
        <f>Factor3Name</f>
        <v>Fertiliser</v>
      </c>
      <c r="L7054" s="30" t="s">
        <v>38</v>
      </c>
    </row>
    <row r="7055" spans="2:12" ht="13" x14ac:dyDescent="0.3">
      <c r="B7055" s="29" t="str">
        <f>Factor1Name</f>
        <v>Weeding</v>
      </c>
      <c r="C7055" s="30" t="s">
        <v>51</v>
      </c>
      <c r="E7055" s="29" t="str">
        <f>Factor1Name</f>
        <v>Weeding</v>
      </c>
      <c r="F7055" s="30" t="s">
        <v>51</v>
      </c>
      <c r="H7055" s="29" t="str">
        <f>Factor1Name</f>
        <v>Weeding</v>
      </c>
      <c r="I7055" s="30" t="s">
        <v>51</v>
      </c>
      <c r="K7055" s="29" t="str">
        <f>Factor1Name</f>
        <v>Weeding</v>
      </c>
      <c r="L7055" s="30" t="s">
        <v>51</v>
      </c>
    </row>
    <row r="7056" spans="2:12" ht="13" x14ac:dyDescent="0.3">
      <c r="B7056" s="25" t="s">
        <v>14</v>
      </c>
      <c r="C7056" s="26">
        <v>582.9</v>
      </c>
      <c r="E7056" s="25" t="s">
        <v>14</v>
      </c>
      <c r="F7056" s="26">
        <v>803.1</v>
      </c>
      <c r="H7056" s="25" t="s">
        <v>14</v>
      </c>
      <c r="I7056" s="26">
        <v>941</v>
      </c>
      <c r="K7056" s="25" t="s">
        <v>14</v>
      </c>
      <c r="L7056" s="26">
        <v>782.6</v>
      </c>
    </row>
    <row r="7058" spans="2:12" ht="13" x14ac:dyDescent="0.3">
      <c r="B7058" s="27" t="s">
        <v>3</v>
      </c>
      <c r="C7058" s="28">
        <v>2018</v>
      </c>
      <c r="E7058" s="27" t="s">
        <v>3</v>
      </c>
      <c r="F7058" s="28">
        <v>2018</v>
      </c>
      <c r="H7058" s="27" t="s">
        <v>3</v>
      </c>
      <c r="I7058" s="28">
        <v>2018</v>
      </c>
      <c r="K7058" s="27" t="s">
        <v>3</v>
      </c>
      <c r="L7058" s="28">
        <v>2018</v>
      </c>
    </row>
    <row r="7059" spans="2:12" ht="13" x14ac:dyDescent="0.3">
      <c r="B7059" s="29" t="str">
        <f>UnitName</f>
        <v>Plot</v>
      </c>
      <c r="C7059" s="30">
        <v>3</v>
      </c>
      <c r="E7059" s="29" t="str">
        <f>UnitName</f>
        <v>Plot</v>
      </c>
      <c r="F7059" s="30">
        <v>3</v>
      </c>
      <c r="H7059" s="29" t="str">
        <f>UnitName</f>
        <v>Plot</v>
      </c>
      <c r="I7059" s="30">
        <v>3</v>
      </c>
      <c r="K7059" s="29" t="str">
        <f>UnitName</f>
        <v>Plot</v>
      </c>
      <c r="L7059" s="30">
        <v>3</v>
      </c>
    </row>
    <row r="7060" spans="2:12" ht="13" x14ac:dyDescent="0.3">
      <c r="B7060" s="29" t="str">
        <f>BlockName</f>
        <v>Name</v>
      </c>
      <c r="C7060" s="30" t="s">
        <v>56</v>
      </c>
      <c r="E7060" s="29" t="str">
        <f>BlockName</f>
        <v>Name</v>
      </c>
      <c r="F7060" s="30" t="s">
        <v>56</v>
      </c>
      <c r="H7060" s="29" t="str">
        <f>BlockName</f>
        <v>Name</v>
      </c>
      <c r="I7060" s="30" t="s">
        <v>56</v>
      </c>
      <c r="K7060" s="29" t="str">
        <f>BlockName</f>
        <v>Name</v>
      </c>
      <c r="L7060" s="30" t="s">
        <v>56</v>
      </c>
    </row>
    <row r="7061" spans="2:12" ht="13" x14ac:dyDescent="0.3">
      <c r="B7061" s="29" t="str">
        <f>Factor2Name</f>
        <v>Variety</v>
      </c>
      <c r="C7061" s="30" t="s">
        <v>46</v>
      </c>
      <c r="E7061" s="29" t="str">
        <f>Factor2Name</f>
        <v>Variety</v>
      </c>
      <c r="F7061" s="30" t="s">
        <v>46</v>
      </c>
      <c r="H7061" s="29" t="str">
        <f>Factor2Name</f>
        <v>Variety</v>
      </c>
      <c r="I7061" s="30" t="s">
        <v>46</v>
      </c>
      <c r="K7061" s="29" t="str">
        <f>Factor2Name</f>
        <v>Variety</v>
      </c>
      <c r="L7061" s="30" t="s">
        <v>46</v>
      </c>
    </row>
    <row r="7062" spans="2:12" ht="13" x14ac:dyDescent="0.3">
      <c r="B7062" s="29" t="str">
        <f>Factor3Name</f>
        <v>Fertiliser</v>
      </c>
      <c r="C7062" s="30" t="s">
        <v>38</v>
      </c>
      <c r="E7062" s="29" t="str">
        <f>Factor3Name</f>
        <v>Fertiliser</v>
      </c>
      <c r="F7062" s="30" t="s">
        <v>38</v>
      </c>
      <c r="H7062" s="29" t="str">
        <f>Factor3Name</f>
        <v>Fertiliser</v>
      </c>
      <c r="I7062" s="30" t="s">
        <v>38</v>
      </c>
      <c r="K7062" s="29" t="str">
        <f>Factor3Name</f>
        <v>Fertiliser</v>
      </c>
      <c r="L7062" s="30" t="s">
        <v>38</v>
      </c>
    </row>
    <row r="7063" spans="2:12" ht="13" x14ac:dyDescent="0.3">
      <c r="B7063" s="29" t="str">
        <f>Factor1Name</f>
        <v>Weeding</v>
      </c>
      <c r="C7063" s="30" t="s">
        <v>51</v>
      </c>
      <c r="E7063" s="29" t="str">
        <f>Factor1Name</f>
        <v>Weeding</v>
      </c>
      <c r="F7063" s="30" t="s">
        <v>51</v>
      </c>
      <c r="H7063" s="29" t="str">
        <f>Factor1Name</f>
        <v>Weeding</v>
      </c>
      <c r="I7063" s="30" t="s">
        <v>51</v>
      </c>
      <c r="K7063" s="29" t="str">
        <f>Factor1Name</f>
        <v>Weeding</v>
      </c>
      <c r="L7063" s="30" t="s">
        <v>51</v>
      </c>
    </row>
    <row r="7064" spans="2:12" ht="13" x14ac:dyDescent="0.3">
      <c r="B7064" s="25" t="s">
        <v>14</v>
      </c>
      <c r="C7064" s="26">
        <v>770.3</v>
      </c>
      <c r="E7064" s="25" t="s">
        <v>14</v>
      </c>
      <c r="F7064" s="26">
        <v>586.70000000000005</v>
      </c>
      <c r="H7064" s="25" t="s">
        <v>14</v>
      </c>
      <c r="I7064" s="26">
        <v>896.5</v>
      </c>
      <c r="K7064" s="25" t="s">
        <v>14</v>
      </c>
      <c r="L7064" s="26">
        <v>844.7</v>
      </c>
    </row>
    <row r="7066" spans="2:12" ht="13" x14ac:dyDescent="0.3">
      <c r="B7066" s="27" t="s">
        <v>3</v>
      </c>
      <c r="C7066" s="28">
        <v>2018</v>
      </c>
      <c r="E7066" s="27" t="s">
        <v>3</v>
      </c>
      <c r="F7066" s="28">
        <v>2018</v>
      </c>
      <c r="H7066" s="27" t="s">
        <v>3</v>
      </c>
      <c r="I7066" s="28">
        <v>2018</v>
      </c>
      <c r="K7066" s="27" t="s">
        <v>3</v>
      </c>
      <c r="L7066" s="28">
        <v>2018</v>
      </c>
    </row>
    <row r="7067" spans="2:12" ht="13" x14ac:dyDescent="0.3">
      <c r="B7067" s="29" t="str">
        <f>UnitName</f>
        <v>Plot</v>
      </c>
      <c r="C7067" s="30">
        <v>3</v>
      </c>
      <c r="E7067" s="29" t="str">
        <f>UnitName</f>
        <v>Plot</v>
      </c>
      <c r="F7067" s="30">
        <v>3</v>
      </c>
      <c r="H7067" s="29" t="str">
        <f>UnitName</f>
        <v>Plot</v>
      </c>
      <c r="I7067" s="30">
        <v>3</v>
      </c>
      <c r="K7067" s="29" t="str">
        <f>UnitName</f>
        <v>Plot</v>
      </c>
      <c r="L7067" s="30">
        <v>3</v>
      </c>
    </row>
    <row r="7068" spans="2:12" ht="13" x14ac:dyDescent="0.3">
      <c r="B7068" s="29" t="str">
        <f>BlockName</f>
        <v>Name</v>
      </c>
      <c r="C7068" s="30" t="s">
        <v>56</v>
      </c>
      <c r="E7068" s="29" t="str">
        <f>BlockName</f>
        <v>Name</v>
      </c>
      <c r="F7068" s="30" t="s">
        <v>56</v>
      </c>
      <c r="H7068" s="29" t="str">
        <f>BlockName</f>
        <v>Name</v>
      </c>
      <c r="I7068" s="30" t="s">
        <v>56</v>
      </c>
      <c r="K7068" s="29" t="str">
        <f>BlockName</f>
        <v>Name</v>
      </c>
      <c r="L7068" s="30" t="s">
        <v>56</v>
      </c>
    </row>
    <row r="7069" spans="2:12" ht="13" x14ac:dyDescent="0.3">
      <c r="B7069" s="29" t="str">
        <f>Factor2Name</f>
        <v>Variety</v>
      </c>
      <c r="C7069" s="30" t="s">
        <v>46</v>
      </c>
      <c r="E7069" s="29" t="str">
        <f>Factor2Name</f>
        <v>Variety</v>
      </c>
      <c r="F7069" s="30" t="s">
        <v>46</v>
      </c>
      <c r="H7069" s="29" t="str">
        <f>Factor2Name</f>
        <v>Variety</v>
      </c>
      <c r="I7069" s="30" t="s">
        <v>46</v>
      </c>
      <c r="K7069" s="29" t="str">
        <f>Factor2Name</f>
        <v>Variety</v>
      </c>
      <c r="L7069" s="30" t="s">
        <v>46</v>
      </c>
    </row>
    <row r="7070" spans="2:12" ht="13" x14ac:dyDescent="0.3">
      <c r="B7070" s="29" t="str">
        <f>Factor3Name</f>
        <v>Fertiliser</v>
      </c>
      <c r="C7070" s="30" t="s">
        <v>38</v>
      </c>
      <c r="E7070" s="29" t="str">
        <f>Factor3Name</f>
        <v>Fertiliser</v>
      </c>
      <c r="F7070" s="30" t="s">
        <v>38</v>
      </c>
      <c r="H7070" s="29" t="str">
        <f>Factor3Name</f>
        <v>Fertiliser</v>
      </c>
      <c r="I7070" s="30" t="s">
        <v>38</v>
      </c>
      <c r="K7070" s="29" t="str">
        <f>Factor3Name</f>
        <v>Fertiliser</v>
      </c>
      <c r="L7070" s="30" t="s">
        <v>38</v>
      </c>
    </row>
    <row r="7071" spans="2:12" ht="13" x14ac:dyDescent="0.3">
      <c r="B7071" s="29" t="str">
        <f>Factor1Name</f>
        <v>Weeding</v>
      </c>
      <c r="C7071" s="30" t="s">
        <v>51</v>
      </c>
      <c r="E7071" s="29" t="str">
        <f>Factor1Name</f>
        <v>Weeding</v>
      </c>
      <c r="F7071" s="30" t="s">
        <v>51</v>
      </c>
      <c r="H7071" s="29" t="str">
        <f>Factor1Name</f>
        <v>Weeding</v>
      </c>
      <c r="I7071" s="30" t="s">
        <v>51</v>
      </c>
      <c r="K7071" s="29" t="str">
        <f>Factor1Name</f>
        <v>Weeding</v>
      </c>
      <c r="L7071" s="30" t="s">
        <v>51</v>
      </c>
    </row>
    <row r="7072" spans="2:12" ht="13" x14ac:dyDescent="0.3">
      <c r="B7072" s="25" t="s">
        <v>14</v>
      </c>
      <c r="C7072" s="26">
        <v>995</v>
      </c>
      <c r="E7072" s="25" t="s">
        <v>14</v>
      </c>
      <c r="F7072" s="26">
        <v>810.8</v>
      </c>
      <c r="H7072" s="25" t="s">
        <v>14</v>
      </c>
      <c r="I7072" s="26">
        <v>826.3</v>
      </c>
      <c r="K7072" s="25" t="s">
        <v>14</v>
      </c>
      <c r="L7072" s="26">
        <v>815.3</v>
      </c>
    </row>
    <row r="7074" spans="2:12" ht="13" x14ac:dyDescent="0.3">
      <c r="B7074" s="27" t="s">
        <v>3</v>
      </c>
      <c r="C7074" s="28">
        <v>2018</v>
      </c>
      <c r="E7074" s="27" t="s">
        <v>3</v>
      </c>
      <c r="F7074" s="28">
        <v>2018</v>
      </c>
      <c r="H7074" s="27" t="s">
        <v>3</v>
      </c>
      <c r="I7074" s="28">
        <v>2018</v>
      </c>
      <c r="K7074" s="27" t="s">
        <v>3</v>
      </c>
      <c r="L7074" s="28">
        <v>2018</v>
      </c>
    </row>
    <row r="7075" spans="2:12" ht="13" x14ac:dyDescent="0.3">
      <c r="B7075" s="29" t="str">
        <f>UnitName</f>
        <v>Plot</v>
      </c>
      <c r="C7075" s="30">
        <v>3</v>
      </c>
      <c r="E7075" s="29" t="str">
        <f>UnitName</f>
        <v>Plot</v>
      </c>
      <c r="F7075" s="30">
        <v>3</v>
      </c>
      <c r="H7075" s="29" t="str">
        <f>UnitName</f>
        <v>Plot</v>
      </c>
      <c r="I7075" s="30">
        <v>3</v>
      </c>
      <c r="K7075" s="29" t="str">
        <f>UnitName</f>
        <v>Plot</v>
      </c>
      <c r="L7075" s="30">
        <v>3</v>
      </c>
    </row>
    <row r="7076" spans="2:12" ht="13" x14ac:dyDescent="0.3">
      <c r="B7076" s="29" t="str">
        <f>BlockName</f>
        <v>Name</v>
      </c>
      <c r="C7076" s="30" t="s">
        <v>56</v>
      </c>
      <c r="E7076" s="29" t="str">
        <f>BlockName</f>
        <v>Name</v>
      </c>
      <c r="F7076" s="30" t="s">
        <v>56</v>
      </c>
      <c r="H7076" s="29" t="str">
        <f>BlockName</f>
        <v>Name</v>
      </c>
      <c r="I7076" s="30" t="s">
        <v>56</v>
      </c>
      <c r="K7076" s="29" t="str">
        <f>BlockName</f>
        <v>Name</v>
      </c>
      <c r="L7076" s="30" t="s">
        <v>56</v>
      </c>
    </row>
    <row r="7077" spans="2:12" ht="13" x14ac:dyDescent="0.3">
      <c r="B7077" s="29" t="str">
        <f>Factor2Name</f>
        <v>Variety</v>
      </c>
      <c r="C7077" s="30" t="s">
        <v>46</v>
      </c>
      <c r="E7077" s="29" t="str">
        <f>Factor2Name</f>
        <v>Variety</v>
      </c>
      <c r="F7077" s="30" t="s">
        <v>46</v>
      </c>
      <c r="H7077" s="29" t="str">
        <f>Factor2Name</f>
        <v>Variety</v>
      </c>
      <c r="I7077" s="30" t="s">
        <v>46</v>
      </c>
      <c r="K7077" s="29" t="str">
        <f>Factor2Name</f>
        <v>Variety</v>
      </c>
      <c r="L7077" s="30" t="s">
        <v>46</v>
      </c>
    </row>
    <row r="7078" spans="2:12" ht="13" x14ac:dyDescent="0.3">
      <c r="B7078" s="29" t="str">
        <f>Factor3Name</f>
        <v>Fertiliser</v>
      </c>
      <c r="C7078" s="30" t="s">
        <v>38</v>
      </c>
      <c r="E7078" s="29" t="str">
        <f>Factor3Name</f>
        <v>Fertiliser</v>
      </c>
      <c r="F7078" s="30" t="s">
        <v>38</v>
      </c>
      <c r="H7078" s="29" t="str">
        <f>Factor3Name</f>
        <v>Fertiliser</v>
      </c>
      <c r="I7078" s="30" t="s">
        <v>38</v>
      </c>
      <c r="K7078" s="29" t="str">
        <f>Factor3Name</f>
        <v>Fertiliser</v>
      </c>
      <c r="L7078" s="30" t="s">
        <v>38</v>
      </c>
    </row>
    <row r="7079" spans="2:12" ht="13" x14ac:dyDescent="0.3">
      <c r="B7079" s="29" t="str">
        <f>Factor1Name</f>
        <v>Weeding</v>
      </c>
      <c r="C7079" s="30" t="s">
        <v>51</v>
      </c>
      <c r="E7079" s="29" t="str">
        <f>Factor1Name</f>
        <v>Weeding</v>
      </c>
      <c r="F7079" s="30" t="s">
        <v>51</v>
      </c>
      <c r="H7079" s="29" t="str">
        <f>Factor1Name</f>
        <v>Weeding</v>
      </c>
      <c r="I7079" s="30" t="s">
        <v>51</v>
      </c>
      <c r="K7079" s="29" t="str">
        <f>Factor1Name</f>
        <v>Weeding</v>
      </c>
      <c r="L7079" s="30" t="s">
        <v>51</v>
      </c>
    </row>
    <row r="7080" spans="2:12" ht="13" x14ac:dyDescent="0.3">
      <c r="B7080" s="25" t="s">
        <v>14</v>
      </c>
      <c r="C7080" s="26">
        <v>973.8</v>
      </c>
      <c r="E7080" s="25" t="s">
        <v>14</v>
      </c>
      <c r="F7080" s="26">
        <v>924.4</v>
      </c>
      <c r="H7080" s="25" t="s">
        <v>14</v>
      </c>
      <c r="I7080" s="26">
        <v>922.8</v>
      </c>
      <c r="K7080" s="25" t="s">
        <v>14</v>
      </c>
      <c r="L7080" s="26">
        <v>952.5</v>
      </c>
    </row>
    <row r="7082" spans="2:12" ht="13" x14ac:dyDescent="0.3">
      <c r="B7082" s="27" t="s">
        <v>3</v>
      </c>
      <c r="C7082" s="28">
        <v>2018</v>
      </c>
      <c r="E7082" s="27" t="s">
        <v>3</v>
      </c>
      <c r="F7082" s="28">
        <v>2018</v>
      </c>
      <c r="H7082" s="27" t="s">
        <v>3</v>
      </c>
      <c r="I7082" s="28">
        <v>2018</v>
      </c>
      <c r="K7082" s="27" t="s">
        <v>3</v>
      </c>
      <c r="L7082" s="28">
        <v>2018</v>
      </c>
    </row>
    <row r="7083" spans="2:12" ht="13" x14ac:dyDescent="0.3">
      <c r="B7083" s="29" t="str">
        <f>UnitName</f>
        <v>Plot</v>
      </c>
      <c r="C7083" s="30">
        <v>4</v>
      </c>
      <c r="E7083" s="29" t="str">
        <f>UnitName</f>
        <v>Plot</v>
      </c>
      <c r="F7083" s="30">
        <v>4</v>
      </c>
      <c r="H7083" s="29" t="str">
        <f>UnitName</f>
        <v>Plot</v>
      </c>
      <c r="I7083" s="30">
        <v>4</v>
      </c>
      <c r="K7083" s="29" t="str">
        <f>UnitName</f>
        <v>Plot</v>
      </c>
      <c r="L7083" s="30">
        <v>4</v>
      </c>
    </row>
    <row r="7084" spans="2:12" ht="13" x14ac:dyDescent="0.3">
      <c r="B7084" s="29" t="str">
        <f>BlockName</f>
        <v>Name</v>
      </c>
      <c r="C7084" s="30" t="s">
        <v>56</v>
      </c>
      <c r="E7084" s="29" t="str">
        <f>BlockName</f>
        <v>Name</v>
      </c>
      <c r="F7084" s="30" t="s">
        <v>56</v>
      </c>
      <c r="H7084" s="29" t="str">
        <f>BlockName</f>
        <v>Name</v>
      </c>
      <c r="I7084" s="30" t="s">
        <v>56</v>
      </c>
      <c r="K7084" s="29" t="str">
        <f>BlockName</f>
        <v>Name</v>
      </c>
      <c r="L7084" s="30" t="s">
        <v>56</v>
      </c>
    </row>
    <row r="7085" spans="2:12" ht="13" x14ac:dyDescent="0.3">
      <c r="B7085" s="29" t="str">
        <f>Factor2Name</f>
        <v>Variety</v>
      </c>
      <c r="C7085" s="30" t="s">
        <v>46</v>
      </c>
      <c r="E7085" s="29" t="str">
        <f>Factor2Name</f>
        <v>Variety</v>
      </c>
      <c r="F7085" s="30" t="s">
        <v>46</v>
      </c>
      <c r="H7085" s="29" t="str">
        <f>Factor2Name</f>
        <v>Variety</v>
      </c>
      <c r="I7085" s="30" t="s">
        <v>46</v>
      </c>
      <c r="K7085" s="29" t="str">
        <f>Factor2Name</f>
        <v>Variety</v>
      </c>
      <c r="L7085" s="30" t="s">
        <v>46</v>
      </c>
    </row>
    <row r="7086" spans="2:12" ht="13" x14ac:dyDescent="0.3">
      <c r="B7086" s="29" t="str">
        <f>Factor3Name</f>
        <v>Fertiliser</v>
      </c>
      <c r="C7086" s="30" t="s">
        <v>38</v>
      </c>
      <c r="E7086" s="29" t="str">
        <f>Factor3Name</f>
        <v>Fertiliser</v>
      </c>
      <c r="F7086" s="30" t="s">
        <v>38</v>
      </c>
      <c r="H7086" s="29" t="str">
        <f>Factor3Name</f>
        <v>Fertiliser</v>
      </c>
      <c r="I7086" s="30" t="s">
        <v>38</v>
      </c>
      <c r="K7086" s="29" t="str">
        <f>Factor3Name</f>
        <v>Fertiliser</v>
      </c>
      <c r="L7086" s="30" t="s">
        <v>38</v>
      </c>
    </row>
    <row r="7087" spans="2:12" ht="13" x14ac:dyDescent="0.3">
      <c r="B7087" s="29" t="str">
        <f>Factor1Name</f>
        <v>Weeding</v>
      </c>
      <c r="C7087" s="30" t="s">
        <v>51</v>
      </c>
      <c r="E7087" s="29" t="str">
        <f>Factor1Name</f>
        <v>Weeding</v>
      </c>
      <c r="F7087" s="30" t="s">
        <v>51</v>
      </c>
      <c r="H7087" s="29" t="str">
        <f>Factor1Name</f>
        <v>Weeding</v>
      </c>
      <c r="I7087" s="30" t="s">
        <v>51</v>
      </c>
      <c r="K7087" s="29" t="str">
        <f>Factor1Name</f>
        <v>Weeding</v>
      </c>
      <c r="L7087" s="30" t="s">
        <v>51</v>
      </c>
    </row>
    <row r="7088" spans="2:12" ht="13" x14ac:dyDescent="0.3">
      <c r="B7088" s="25" t="s">
        <v>14</v>
      </c>
      <c r="C7088" s="26">
        <v>768.1</v>
      </c>
      <c r="E7088" s="25" t="s">
        <v>14</v>
      </c>
      <c r="F7088" s="26">
        <v>737.3</v>
      </c>
      <c r="H7088" s="25" t="s">
        <v>14</v>
      </c>
      <c r="I7088" s="26">
        <v>701.9</v>
      </c>
      <c r="K7088" s="25" t="s">
        <v>14</v>
      </c>
      <c r="L7088" s="26">
        <v>716.1</v>
      </c>
    </row>
    <row r="7090" spans="2:12" ht="13" x14ac:dyDescent="0.3">
      <c r="B7090" s="27" t="s">
        <v>3</v>
      </c>
      <c r="C7090" s="28">
        <v>2018</v>
      </c>
      <c r="E7090" s="27" t="s">
        <v>3</v>
      </c>
      <c r="F7090" s="28">
        <v>2018</v>
      </c>
      <c r="H7090" s="27" t="s">
        <v>3</v>
      </c>
      <c r="I7090" s="28">
        <v>2018</v>
      </c>
      <c r="K7090" s="27" t="s">
        <v>3</v>
      </c>
      <c r="L7090" s="28">
        <v>2018</v>
      </c>
    </row>
    <row r="7091" spans="2:12" ht="13" x14ac:dyDescent="0.3">
      <c r="B7091" s="29" t="str">
        <f>UnitName</f>
        <v>Plot</v>
      </c>
      <c r="C7091" s="30">
        <v>4</v>
      </c>
      <c r="E7091" s="29" t="str">
        <f>UnitName</f>
        <v>Plot</v>
      </c>
      <c r="F7091" s="30">
        <v>4</v>
      </c>
      <c r="H7091" s="29" t="str">
        <f>UnitName</f>
        <v>Plot</v>
      </c>
      <c r="I7091" s="30">
        <v>4</v>
      </c>
      <c r="K7091" s="29" t="str">
        <f>UnitName</f>
        <v>Plot</v>
      </c>
      <c r="L7091" s="30">
        <v>4</v>
      </c>
    </row>
    <row r="7092" spans="2:12" ht="13" x14ac:dyDescent="0.3">
      <c r="B7092" s="29" t="str">
        <f>BlockName</f>
        <v>Name</v>
      </c>
      <c r="C7092" s="30" t="s">
        <v>56</v>
      </c>
      <c r="E7092" s="29" t="str">
        <f>BlockName</f>
        <v>Name</v>
      </c>
      <c r="F7092" s="30" t="s">
        <v>56</v>
      </c>
      <c r="H7092" s="29" t="str">
        <f>BlockName</f>
        <v>Name</v>
      </c>
      <c r="I7092" s="30" t="s">
        <v>56</v>
      </c>
      <c r="K7092" s="29" t="str">
        <f>BlockName</f>
        <v>Name</v>
      </c>
      <c r="L7092" s="30" t="s">
        <v>56</v>
      </c>
    </row>
    <row r="7093" spans="2:12" ht="13" x14ac:dyDescent="0.3">
      <c r="B7093" s="29" t="str">
        <f>Factor2Name</f>
        <v>Variety</v>
      </c>
      <c r="C7093" s="30" t="s">
        <v>46</v>
      </c>
      <c r="E7093" s="29" t="str">
        <f>Factor2Name</f>
        <v>Variety</v>
      </c>
      <c r="F7093" s="30" t="s">
        <v>46</v>
      </c>
      <c r="H7093" s="29" t="str">
        <f>Factor2Name</f>
        <v>Variety</v>
      </c>
      <c r="I7093" s="30" t="s">
        <v>46</v>
      </c>
      <c r="K7093" s="29" t="str">
        <f>Factor2Name</f>
        <v>Variety</v>
      </c>
      <c r="L7093" s="30" t="s">
        <v>46</v>
      </c>
    </row>
    <row r="7094" spans="2:12" ht="13" x14ac:dyDescent="0.3">
      <c r="B7094" s="29" t="str">
        <f>Factor3Name</f>
        <v>Fertiliser</v>
      </c>
      <c r="C7094" s="30" t="s">
        <v>38</v>
      </c>
      <c r="E7094" s="29" t="str">
        <f>Factor3Name</f>
        <v>Fertiliser</v>
      </c>
      <c r="F7094" s="30" t="s">
        <v>38</v>
      </c>
      <c r="H7094" s="29" t="str">
        <f>Factor3Name</f>
        <v>Fertiliser</v>
      </c>
      <c r="I7094" s="30" t="s">
        <v>38</v>
      </c>
      <c r="K7094" s="29" t="str">
        <f>Factor3Name</f>
        <v>Fertiliser</v>
      </c>
      <c r="L7094" s="30" t="s">
        <v>38</v>
      </c>
    </row>
    <row r="7095" spans="2:12" ht="13" x14ac:dyDescent="0.3">
      <c r="B7095" s="29" t="str">
        <f>Factor1Name</f>
        <v>Weeding</v>
      </c>
      <c r="C7095" s="30" t="s">
        <v>51</v>
      </c>
      <c r="E7095" s="29" t="str">
        <f>Factor1Name</f>
        <v>Weeding</v>
      </c>
      <c r="F7095" s="30" t="s">
        <v>51</v>
      </c>
      <c r="H7095" s="29" t="str">
        <f>Factor1Name</f>
        <v>Weeding</v>
      </c>
      <c r="I7095" s="30" t="s">
        <v>51</v>
      </c>
      <c r="K7095" s="29" t="str">
        <f>Factor1Name</f>
        <v>Weeding</v>
      </c>
      <c r="L7095" s="30" t="s">
        <v>51</v>
      </c>
    </row>
    <row r="7096" spans="2:12" ht="13" x14ac:dyDescent="0.3">
      <c r="B7096" s="25" t="s">
        <v>14</v>
      </c>
      <c r="C7096" s="26">
        <v>820.8</v>
      </c>
      <c r="E7096" s="25" t="s">
        <v>14</v>
      </c>
      <c r="F7096" s="26">
        <v>923.8</v>
      </c>
      <c r="H7096" s="25" t="s">
        <v>14</v>
      </c>
      <c r="I7096" s="26">
        <v>878.8</v>
      </c>
      <c r="K7096" s="25" t="s">
        <v>14</v>
      </c>
      <c r="L7096" s="26">
        <v>659.2</v>
      </c>
    </row>
    <row r="7098" spans="2:12" ht="13" x14ac:dyDescent="0.3">
      <c r="B7098" s="27" t="s">
        <v>3</v>
      </c>
      <c r="C7098" s="28">
        <v>2018</v>
      </c>
      <c r="E7098" s="27" t="s">
        <v>3</v>
      </c>
      <c r="F7098" s="28">
        <v>2018</v>
      </c>
      <c r="H7098" s="27" t="s">
        <v>3</v>
      </c>
      <c r="I7098" s="28">
        <v>2018</v>
      </c>
      <c r="K7098" s="27" t="s">
        <v>3</v>
      </c>
      <c r="L7098" s="28">
        <v>2018</v>
      </c>
    </row>
    <row r="7099" spans="2:12" ht="13" x14ac:dyDescent="0.3">
      <c r="B7099" s="29" t="str">
        <f>UnitName</f>
        <v>Plot</v>
      </c>
      <c r="C7099" s="30">
        <v>4</v>
      </c>
      <c r="E7099" s="29" t="str">
        <f>UnitName</f>
        <v>Plot</v>
      </c>
      <c r="F7099" s="30">
        <v>4</v>
      </c>
      <c r="H7099" s="29" t="str">
        <f>UnitName</f>
        <v>Plot</v>
      </c>
      <c r="I7099" s="30">
        <v>4</v>
      </c>
      <c r="K7099" s="29" t="str">
        <f>UnitName</f>
        <v>Plot</v>
      </c>
      <c r="L7099" s="30">
        <v>4</v>
      </c>
    </row>
    <row r="7100" spans="2:12" ht="13" x14ac:dyDescent="0.3">
      <c r="B7100" s="29" t="str">
        <f>BlockName</f>
        <v>Name</v>
      </c>
      <c r="C7100" s="30" t="s">
        <v>56</v>
      </c>
      <c r="E7100" s="29" t="str">
        <f>BlockName</f>
        <v>Name</v>
      </c>
      <c r="F7100" s="30" t="s">
        <v>56</v>
      </c>
      <c r="H7100" s="29" t="str">
        <f>BlockName</f>
        <v>Name</v>
      </c>
      <c r="I7100" s="30" t="s">
        <v>56</v>
      </c>
      <c r="K7100" s="29" t="str">
        <f>BlockName</f>
        <v>Name</v>
      </c>
      <c r="L7100" s="30" t="s">
        <v>56</v>
      </c>
    </row>
    <row r="7101" spans="2:12" ht="13" x14ac:dyDescent="0.3">
      <c r="B7101" s="29" t="str">
        <f>Factor2Name</f>
        <v>Variety</v>
      </c>
      <c r="C7101" s="30" t="s">
        <v>46</v>
      </c>
      <c r="E7101" s="29" t="str">
        <f>Factor2Name</f>
        <v>Variety</v>
      </c>
      <c r="F7101" s="30" t="s">
        <v>46</v>
      </c>
      <c r="H7101" s="29" t="str">
        <f>Factor2Name</f>
        <v>Variety</v>
      </c>
      <c r="I7101" s="30" t="s">
        <v>46</v>
      </c>
      <c r="K7101" s="29" t="str">
        <f>Factor2Name</f>
        <v>Variety</v>
      </c>
      <c r="L7101" s="30" t="s">
        <v>46</v>
      </c>
    </row>
    <row r="7102" spans="2:12" ht="13" x14ac:dyDescent="0.3">
      <c r="B7102" s="29" t="str">
        <f>Factor3Name</f>
        <v>Fertiliser</v>
      </c>
      <c r="C7102" s="30" t="s">
        <v>38</v>
      </c>
      <c r="E7102" s="29" t="str">
        <f>Factor3Name</f>
        <v>Fertiliser</v>
      </c>
      <c r="F7102" s="30" t="s">
        <v>38</v>
      </c>
      <c r="H7102" s="29" t="str">
        <f>Factor3Name</f>
        <v>Fertiliser</v>
      </c>
      <c r="I7102" s="30" t="s">
        <v>38</v>
      </c>
      <c r="K7102" s="29" t="str">
        <f>Factor3Name</f>
        <v>Fertiliser</v>
      </c>
      <c r="L7102" s="30" t="s">
        <v>38</v>
      </c>
    </row>
    <row r="7103" spans="2:12" ht="13" x14ac:dyDescent="0.3">
      <c r="B7103" s="29" t="str">
        <f>Factor1Name</f>
        <v>Weeding</v>
      </c>
      <c r="C7103" s="30" t="s">
        <v>51</v>
      </c>
      <c r="E7103" s="29" t="str">
        <f>Factor1Name</f>
        <v>Weeding</v>
      </c>
      <c r="F7103" s="30" t="s">
        <v>51</v>
      </c>
      <c r="H7103" s="29" t="str">
        <f>Factor1Name</f>
        <v>Weeding</v>
      </c>
      <c r="I7103" s="30" t="s">
        <v>51</v>
      </c>
      <c r="K7103" s="29" t="str">
        <f>Factor1Name</f>
        <v>Weeding</v>
      </c>
      <c r="L7103" s="30" t="s">
        <v>51</v>
      </c>
    </row>
    <row r="7104" spans="2:12" ht="13" x14ac:dyDescent="0.3">
      <c r="B7104" s="25" t="s">
        <v>14</v>
      </c>
      <c r="C7104" s="26">
        <v>981.6</v>
      </c>
      <c r="E7104" s="25" t="s">
        <v>14</v>
      </c>
      <c r="F7104" s="26">
        <v>950.8</v>
      </c>
      <c r="H7104" s="25" t="s">
        <v>14</v>
      </c>
      <c r="I7104" s="26">
        <v>757.8</v>
      </c>
      <c r="K7104" s="25" t="s">
        <v>14</v>
      </c>
      <c r="L7104" s="26">
        <v>835.9</v>
      </c>
    </row>
    <row r="7106" spans="2:12" ht="13" x14ac:dyDescent="0.3">
      <c r="B7106" s="27" t="s">
        <v>3</v>
      </c>
      <c r="C7106" s="28">
        <v>2018</v>
      </c>
      <c r="E7106" s="27" t="s">
        <v>3</v>
      </c>
      <c r="F7106" s="28">
        <v>2018</v>
      </c>
      <c r="H7106" s="27" t="s">
        <v>3</v>
      </c>
      <c r="I7106" s="28">
        <v>2018</v>
      </c>
      <c r="K7106" s="27" t="s">
        <v>3</v>
      </c>
      <c r="L7106" s="28">
        <v>2018</v>
      </c>
    </row>
    <row r="7107" spans="2:12" ht="13" x14ac:dyDescent="0.3">
      <c r="B7107" s="29" t="str">
        <f>UnitName</f>
        <v>Plot</v>
      </c>
      <c r="C7107" s="30">
        <v>4</v>
      </c>
      <c r="E7107" s="29" t="str">
        <f>UnitName</f>
        <v>Plot</v>
      </c>
      <c r="F7107" s="30">
        <v>4</v>
      </c>
      <c r="H7107" s="29" t="str">
        <f>UnitName</f>
        <v>Plot</v>
      </c>
      <c r="I7107" s="30">
        <v>4</v>
      </c>
      <c r="K7107" s="29" t="str">
        <f>UnitName</f>
        <v>Plot</v>
      </c>
      <c r="L7107" s="30">
        <v>4</v>
      </c>
    </row>
    <row r="7108" spans="2:12" ht="13" x14ac:dyDescent="0.3">
      <c r="B7108" s="29" t="str">
        <f>BlockName</f>
        <v>Name</v>
      </c>
      <c r="C7108" s="30" t="s">
        <v>56</v>
      </c>
      <c r="E7108" s="29" t="str">
        <f>BlockName</f>
        <v>Name</v>
      </c>
      <c r="F7108" s="30" t="s">
        <v>56</v>
      </c>
      <c r="H7108" s="29" t="str">
        <f>BlockName</f>
        <v>Name</v>
      </c>
      <c r="I7108" s="30" t="s">
        <v>56</v>
      </c>
      <c r="K7108" s="29" t="str">
        <f>BlockName</f>
        <v>Name</v>
      </c>
      <c r="L7108" s="30" t="s">
        <v>56</v>
      </c>
    </row>
    <row r="7109" spans="2:12" ht="13" x14ac:dyDescent="0.3">
      <c r="B7109" s="29" t="str">
        <f>Factor2Name</f>
        <v>Variety</v>
      </c>
      <c r="C7109" s="30" t="s">
        <v>46</v>
      </c>
      <c r="E7109" s="29" t="str">
        <f>Factor2Name</f>
        <v>Variety</v>
      </c>
      <c r="F7109" s="30" t="s">
        <v>46</v>
      </c>
      <c r="H7109" s="29" t="str">
        <f>Factor2Name</f>
        <v>Variety</v>
      </c>
      <c r="I7109" s="30" t="s">
        <v>46</v>
      </c>
      <c r="K7109" s="29" t="str">
        <f>Factor2Name</f>
        <v>Variety</v>
      </c>
      <c r="L7109" s="30" t="s">
        <v>46</v>
      </c>
    </row>
    <row r="7110" spans="2:12" ht="13" x14ac:dyDescent="0.3">
      <c r="B7110" s="29" t="str">
        <f>Factor3Name</f>
        <v>Fertiliser</v>
      </c>
      <c r="C7110" s="30" t="s">
        <v>38</v>
      </c>
      <c r="E7110" s="29" t="str">
        <f>Factor3Name</f>
        <v>Fertiliser</v>
      </c>
      <c r="F7110" s="30" t="s">
        <v>38</v>
      </c>
      <c r="H7110" s="29" t="str">
        <f>Factor3Name</f>
        <v>Fertiliser</v>
      </c>
      <c r="I7110" s="30" t="s">
        <v>38</v>
      </c>
      <c r="K7110" s="29" t="str">
        <f>Factor3Name</f>
        <v>Fertiliser</v>
      </c>
      <c r="L7110" s="30" t="s">
        <v>38</v>
      </c>
    </row>
    <row r="7111" spans="2:12" ht="13" x14ac:dyDescent="0.3">
      <c r="B7111" s="29" t="str">
        <f>Factor1Name</f>
        <v>Weeding</v>
      </c>
      <c r="C7111" s="30" t="s">
        <v>51</v>
      </c>
      <c r="E7111" s="29" t="str">
        <f>Factor1Name</f>
        <v>Weeding</v>
      </c>
      <c r="F7111" s="30" t="s">
        <v>51</v>
      </c>
      <c r="H7111" s="29" t="str">
        <f>Factor1Name</f>
        <v>Weeding</v>
      </c>
      <c r="I7111" s="30" t="s">
        <v>51</v>
      </c>
      <c r="K7111" s="29" t="str">
        <f>Factor1Name</f>
        <v>Weeding</v>
      </c>
      <c r="L7111" s="30" t="s">
        <v>51</v>
      </c>
    </row>
    <row r="7112" spans="2:12" ht="13" x14ac:dyDescent="0.3">
      <c r="B7112" s="25" t="s">
        <v>14</v>
      </c>
      <c r="C7112" s="26">
        <v>920.2</v>
      </c>
      <c r="E7112" s="25" t="s">
        <v>14</v>
      </c>
      <c r="F7112" s="26">
        <v>830.3</v>
      </c>
      <c r="H7112" s="25" t="s">
        <v>14</v>
      </c>
      <c r="I7112" s="26">
        <v>715.2</v>
      </c>
      <c r="K7112" s="25" t="s">
        <v>14</v>
      </c>
      <c r="L7112" s="26">
        <v>814.1</v>
      </c>
    </row>
    <row r="7114" spans="2:12" ht="13" x14ac:dyDescent="0.3">
      <c r="B7114" s="27" t="s">
        <v>3</v>
      </c>
      <c r="C7114" s="28">
        <v>2018</v>
      </c>
      <c r="E7114" s="27" t="s">
        <v>3</v>
      </c>
      <c r="F7114" s="28">
        <v>2018</v>
      </c>
      <c r="H7114" s="27" t="s">
        <v>3</v>
      </c>
      <c r="I7114" s="28">
        <v>2018</v>
      </c>
      <c r="K7114" s="27" t="s">
        <v>3</v>
      </c>
      <c r="L7114" s="28">
        <v>2018</v>
      </c>
    </row>
    <row r="7115" spans="2:12" ht="13" x14ac:dyDescent="0.3">
      <c r="B7115" s="29" t="str">
        <f>UnitName</f>
        <v>Plot</v>
      </c>
      <c r="C7115" s="30">
        <v>4</v>
      </c>
      <c r="E7115" s="29" t="str">
        <f>UnitName</f>
        <v>Plot</v>
      </c>
      <c r="F7115" s="30">
        <v>4</v>
      </c>
      <c r="H7115" s="29" t="str">
        <f>UnitName</f>
        <v>Plot</v>
      </c>
      <c r="I7115" s="30">
        <v>4</v>
      </c>
      <c r="K7115" s="29" t="str">
        <f>UnitName</f>
        <v>Plot</v>
      </c>
      <c r="L7115" s="30">
        <v>4</v>
      </c>
    </row>
    <row r="7116" spans="2:12" ht="13" x14ac:dyDescent="0.3">
      <c r="B7116" s="29" t="str">
        <f>BlockName</f>
        <v>Name</v>
      </c>
      <c r="C7116" s="30" t="s">
        <v>56</v>
      </c>
      <c r="E7116" s="29" t="str">
        <f>BlockName</f>
        <v>Name</v>
      </c>
      <c r="F7116" s="30" t="s">
        <v>56</v>
      </c>
      <c r="H7116" s="29" t="str">
        <f>BlockName</f>
        <v>Name</v>
      </c>
      <c r="I7116" s="30" t="s">
        <v>56</v>
      </c>
      <c r="K7116" s="29" t="str">
        <f>BlockName</f>
        <v>Name</v>
      </c>
      <c r="L7116" s="30" t="s">
        <v>56</v>
      </c>
    </row>
    <row r="7117" spans="2:12" ht="13" x14ac:dyDescent="0.3">
      <c r="B7117" s="29" t="str">
        <f>Factor2Name</f>
        <v>Variety</v>
      </c>
      <c r="C7117" s="30" t="s">
        <v>46</v>
      </c>
      <c r="E7117" s="29" t="str">
        <f>Factor2Name</f>
        <v>Variety</v>
      </c>
      <c r="F7117" s="30" t="s">
        <v>46</v>
      </c>
      <c r="H7117" s="29" t="str">
        <f>Factor2Name</f>
        <v>Variety</v>
      </c>
      <c r="I7117" s="30" t="s">
        <v>46</v>
      </c>
      <c r="K7117" s="29" t="str">
        <f>Factor2Name</f>
        <v>Variety</v>
      </c>
      <c r="L7117" s="30" t="s">
        <v>46</v>
      </c>
    </row>
    <row r="7118" spans="2:12" ht="13" x14ac:dyDescent="0.3">
      <c r="B7118" s="29" t="str">
        <f>Factor3Name</f>
        <v>Fertiliser</v>
      </c>
      <c r="C7118" s="30" t="s">
        <v>38</v>
      </c>
      <c r="E7118" s="29" t="str">
        <f>Factor3Name</f>
        <v>Fertiliser</v>
      </c>
      <c r="F7118" s="30" t="s">
        <v>38</v>
      </c>
      <c r="H7118" s="29" t="str">
        <f>Factor3Name</f>
        <v>Fertiliser</v>
      </c>
      <c r="I7118" s="30" t="s">
        <v>38</v>
      </c>
      <c r="K7118" s="29" t="str">
        <f>Factor3Name</f>
        <v>Fertiliser</v>
      </c>
      <c r="L7118" s="30" t="s">
        <v>38</v>
      </c>
    </row>
    <row r="7119" spans="2:12" ht="13" x14ac:dyDescent="0.3">
      <c r="B7119" s="29" t="str">
        <f>Factor1Name</f>
        <v>Weeding</v>
      </c>
      <c r="C7119" s="30" t="s">
        <v>51</v>
      </c>
      <c r="E7119" s="29" t="str">
        <f>Factor1Name</f>
        <v>Weeding</v>
      </c>
      <c r="F7119" s="30" t="s">
        <v>51</v>
      </c>
      <c r="H7119" s="29" t="str">
        <f>Factor1Name</f>
        <v>Weeding</v>
      </c>
      <c r="I7119" s="30" t="s">
        <v>51</v>
      </c>
      <c r="K7119" s="29" t="str">
        <f>Factor1Name</f>
        <v>Weeding</v>
      </c>
      <c r="L7119" s="30" t="s">
        <v>51</v>
      </c>
    </row>
    <row r="7120" spans="2:12" ht="13" x14ac:dyDescent="0.3">
      <c r="B7120" s="25" t="s">
        <v>14</v>
      </c>
      <c r="C7120" s="26">
        <v>919.8</v>
      </c>
      <c r="E7120" s="25" t="s">
        <v>14</v>
      </c>
      <c r="F7120" s="26">
        <v>833.8</v>
      </c>
      <c r="H7120" s="25" t="s">
        <v>14</v>
      </c>
      <c r="I7120" s="26">
        <v>768.4</v>
      </c>
      <c r="K7120" s="25" t="s">
        <v>14</v>
      </c>
      <c r="L7120" s="26">
        <v>831.1</v>
      </c>
    </row>
    <row r="7122" spans="2:12" ht="13" x14ac:dyDescent="0.3">
      <c r="B7122" s="27" t="s">
        <v>3</v>
      </c>
      <c r="C7122" s="28">
        <v>2018</v>
      </c>
      <c r="E7122" s="27" t="s">
        <v>3</v>
      </c>
      <c r="F7122" s="28">
        <v>2018</v>
      </c>
      <c r="H7122" s="27" t="s">
        <v>3</v>
      </c>
      <c r="I7122" s="28">
        <v>2018</v>
      </c>
      <c r="K7122" s="27" t="s">
        <v>3</v>
      </c>
      <c r="L7122" s="28">
        <v>2018</v>
      </c>
    </row>
    <row r="7123" spans="2:12" ht="13" x14ac:dyDescent="0.3">
      <c r="B7123" s="29" t="str">
        <f>UnitName</f>
        <v>Plot</v>
      </c>
      <c r="C7123" s="30">
        <v>5</v>
      </c>
      <c r="E7123" s="29" t="str">
        <f>UnitName</f>
        <v>Plot</v>
      </c>
      <c r="F7123" s="30">
        <v>5</v>
      </c>
      <c r="H7123" s="29" t="str">
        <f>UnitName</f>
        <v>Plot</v>
      </c>
      <c r="I7123" s="30">
        <v>5</v>
      </c>
      <c r="K7123" s="29" t="str">
        <f>UnitName</f>
        <v>Plot</v>
      </c>
      <c r="L7123" s="30">
        <v>5</v>
      </c>
    </row>
    <row r="7124" spans="2:12" ht="13" x14ac:dyDescent="0.3">
      <c r="B7124" s="29" t="str">
        <f>BlockName</f>
        <v>Name</v>
      </c>
      <c r="C7124" s="30" t="s">
        <v>56</v>
      </c>
      <c r="E7124" s="29" t="str">
        <f>BlockName</f>
        <v>Name</v>
      </c>
      <c r="F7124" s="30" t="s">
        <v>56</v>
      </c>
      <c r="H7124" s="29" t="str">
        <f>BlockName</f>
        <v>Name</v>
      </c>
      <c r="I7124" s="30" t="s">
        <v>56</v>
      </c>
      <c r="K7124" s="29" t="str">
        <f>BlockName</f>
        <v>Name</v>
      </c>
      <c r="L7124" s="30" t="s">
        <v>56</v>
      </c>
    </row>
    <row r="7125" spans="2:12" ht="13" x14ac:dyDescent="0.3">
      <c r="B7125" s="29" t="str">
        <f>Factor2Name</f>
        <v>Variety</v>
      </c>
      <c r="C7125" s="30" t="s">
        <v>46</v>
      </c>
      <c r="E7125" s="29" t="str">
        <f>Factor2Name</f>
        <v>Variety</v>
      </c>
      <c r="F7125" s="30" t="s">
        <v>46</v>
      </c>
      <c r="H7125" s="29" t="str">
        <f>Factor2Name</f>
        <v>Variety</v>
      </c>
      <c r="I7125" s="30" t="s">
        <v>46</v>
      </c>
      <c r="K7125" s="29" t="str">
        <f>Factor2Name</f>
        <v>Variety</v>
      </c>
      <c r="L7125" s="30" t="s">
        <v>46</v>
      </c>
    </row>
    <row r="7126" spans="2:12" ht="13" x14ac:dyDescent="0.3">
      <c r="B7126" s="29" t="str">
        <f>Factor3Name</f>
        <v>Fertiliser</v>
      </c>
      <c r="C7126" s="30" t="s">
        <v>38</v>
      </c>
      <c r="E7126" s="29" t="str">
        <f>Factor3Name</f>
        <v>Fertiliser</v>
      </c>
      <c r="F7126" s="30" t="s">
        <v>38</v>
      </c>
      <c r="H7126" s="29" t="str">
        <f>Factor3Name</f>
        <v>Fertiliser</v>
      </c>
      <c r="I7126" s="30" t="s">
        <v>38</v>
      </c>
      <c r="K7126" s="29" t="str">
        <f>Factor3Name</f>
        <v>Fertiliser</v>
      </c>
      <c r="L7126" s="30" t="s">
        <v>38</v>
      </c>
    </row>
    <row r="7127" spans="2:12" ht="13" x14ac:dyDescent="0.3">
      <c r="B7127" s="29" t="str">
        <f>Factor1Name</f>
        <v>Weeding</v>
      </c>
      <c r="C7127" s="30" t="s">
        <v>51</v>
      </c>
      <c r="E7127" s="29" t="str">
        <f>Factor1Name</f>
        <v>Weeding</v>
      </c>
      <c r="F7127" s="30" t="s">
        <v>51</v>
      </c>
      <c r="H7127" s="29" t="str">
        <f>Factor1Name</f>
        <v>Weeding</v>
      </c>
      <c r="I7127" s="30" t="s">
        <v>51</v>
      </c>
      <c r="K7127" s="29" t="str">
        <f>Factor1Name</f>
        <v>Weeding</v>
      </c>
      <c r="L7127" s="30" t="s">
        <v>51</v>
      </c>
    </row>
    <row r="7128" spans="2:12" ht="13" x14ac:dyDescent="0.3">
      <c r="B7128" s="25" t="s">
        <v>14</v>
      </c>
      <c r="C7128" s="26">
        <v>691.6</v>
      </c>
      <c r="E7128" s="25" t="s">
        <v>14</v>
      </c>
      <c r="F7128" s="26">
        <v>870</v>
      </c>
      <c r="H7128" s="25" t="s">
        <v>14</v>
      </c>
      <c r="I7128" s="26">
        <v>819.9</v>
      </c>
      <c r="K7128" s="25" t="s">
        <v>14</v>
      </c>
      <c r="L7128" s="26">
        <v>805.5</v>
      </c>
    </row>
    <row r="7130" spans="2:12" ht="13" x14ac:dyDescent="0.3">
      <c r="B7130" s="27" t="s">
        <v>3</v>
      </c>
      <c r="C7130" s="28">
        <v>2018</v>
      </c>
      <c r="E7130" s="27" t="s">
        <v>3</v>
      </c>
      <c r="F7130" s="28">
        <v>2018</v>
      </c>
      <c r="H7130" s="27" t="s">
        <v>3</v>
      </c>
      <c r="I7130" s="28">
        <v>2018</v>
      </c>
      <c r="K7130" s="27" t="s">
        <v>3</v>
      </c>
      <c r="L7130" s="28">
        <v>2018</v>
      </c>
    </row>
    <row r="7131" spans="2:12" ht="13" x14ac:dyDescent="0.3">
      <c r="B7131" s="29" t="str">
        <f>UnitName</f>
        <v>Plot</v>
      </c>
      <c r="C7131" s="30">
        <v>5</v>
      </c>
      <c r="E7131" s="29" t="str">
        <f>UnitName</f>
        <v>Plot</v>
      </c>
      <c r="F7131" s="30">
        <v>5</v>
      </c>
      <c r="H7131" s="29" t="str">
        <f>UnitName</f>
        <v>Plot</v>
      </c>
      <c r="I7131" s="30">
        <v>5</v>
      </c>
      <c r="K7131" s="29" t="str">
        <f>UnitName</f>
        <v>Plot</v>
      </c>
      <c r="L7131" s="30">
        <v>5</v>
      </c>
    </row>
    <row r="7132" spans="2:12" ht="13" x14ac:dyDescent="0.3">
      <c r="B7132" s="29" t="str">
        <f>BlockName</f>
        <v>Name</v>
      </c>
      <c r="C7132" s="30" t="s">
        <v>56</v>
      </c>
      <c r="E7132" s="29" t="str">
        <f>BlockName</f>
        <v>Name</v>
      </c>
      <c r="F7132" s="30" t="s">
        <v>56</v>
      </c>
      <c r="H7132" s="29" t="str">
        <f>BlockName</f>
        <v>Name</v>
      </c>
      <c r="I7132" s="30" t="s">
        <v>56</v>
      </c>
      <c r="K7132" s="29" t="str">
        <f>BlockName</f>
        <v>Name</v>
      </c>
      <c r="L7132" s="30" t="s">
        <v>56</v>
      </c>
    </row>
    <row r="7133" spans="2:12" ht="13" x14ac:dyDescent="0.3">
      <c r="B7133" s="29" t="str">
        <f>Factor2Name</f>
        <v>Variety</v>
      </c>
      <c r="C7133" s="30" t="s">
        <v>46</v>
      </c>
      <c r="E7133" s="29" t="str">
        <f>Factor2Name</f>
        <v>Variety</v>
      </c>
      <c r="F7133" s="30" t="s">
        <v>46</v>
      </c>
      <c r="H7133" s="29" t="str">
        <f>Factor2Name</f>
        <v>Variety</v>
      </c>
      <c r="I7133" s="30" t="s">
        <v>46</v>
      </c>
      <c r="K7133" s="29" t="str">
        <f>Factor2Name</f>
        <v>Variety</v>
      </c>
      <c r="L7133" s="30" t="s">
        <v>46</v>
      </c>
    </row>
    <row r="7134" spans="2:12" ht="13" x14ac:dyDescent="0.3">
      <c r="B7134" s="29" t="str">
        <f>Factor3Name</f>
        <v>Fertiliser</v>
      </c>
      <c r="C7134" s="30" t="s">
        <v>38</v>
      </c>
      <c r="E7134" s="29" t="str">
        <f>Factor3Name</f>
        <v>Fertiliser</v>
      </c>
      <c r="F7134" s="30" t="s">
        <v>38</v>
      </c>
      <c r="H7134" s="29" t="str">
        <f>Factor3Name</f>
        <v>Fertiliser</v>
      </c>
      <c r="I7134" s="30" t="s">
        <v>38</v>
      </c>
      <c r="K7134" s="29" t="str">
        <f>Factor3Name</f>
        <v>Fertiliser</v>
      </c>
      <c r="L7134" s="30" t="s">
        <v>38</v>
      </c>
    </row>
    <row r="7135" spans="2:12" ht="13" x14ac:dyDescent="0.3">
      <c r="B7135" s="29" t="str">
        <f>Factor1Name</f>
        <v>Weeding</v>
      </c>
      <c r="C7135" s="30" t="s">
        <v>51</v>
      </c>
      <c r="E7135" s="29" t="str">
        <f>Factor1Name</f>
        <v>Weeding</v>
      </c>
      <c r="F7135" s="30" t="s">
        <v>51</v>
      </c>
      <c r="H7135" s="29" t="str">
        <f>Factor1Name</f>
        <v>Weeding</v>
      </c>
      <c r="I7135" s="30" t="s">
        <v>51</v>
      </c>
      <c r="K7135" s="29" t="str">
        <f>Factor1Name</f>
        <v>Weeding</v>
      </c>
      <c r="L7135" s="30" t="s">
        <v>51</v>
      </c>
    </row>
    <row r="7136" spans="2:12" ht="13" x14ac:dyDescent="0.3">
      <c r="B7136" s="25" t="s">
        <v>14</v>
      </c>
      <c r="C7136" s="26">
        <v>701.5</v>
      </c>
      <c r="E7136" s="25" t="s">
        <v>14</v>
      </c>
      <c r="F7136" s="26">
        <v>873.8</v>
      </c>
      <c r="H7136" s="25" t="s">
        <v>14</v>
      </c>
      <c r="I7136" s="26">
        <v>812.4</v>
      </c>
      <c r="K7136" s="25" t="s">
        <v>14</v>
      </c>
      <c r="L7136" s="26">
        <v>900.3</v>
      </c>
    </row>
    <row r="7138" spans="2:12" ht="13" x14ac:dyDescent="0.3">
      <c r="B7138" s="27" t="s">
        <v>3</v>
      </c>
      <c r="C7138" s="28">
        <v>2018</v>
      </c>
      <c r="E7138" s="27" t="s">
        <v>3</v>
      </c>
      <c r="F7138" s="28">
        <v>2018</v>
      </c>
      <c r="H7138" s="27" t="s">
        <v>3</v>
      </c>
      <c r="I7138" s="28">
        <v>2018</v>
      </c>
      <c r="K7138" s="27" t="s">
        <v>3</v>
      </c>
      <c r="L7138" s="28">
        <v>2018</v>
      </c>
    </row>
    <row r="7139" spans="2:12" ht="13" x14ac:dyDescent="0.3">
      <c r="B7139" s="29" t="str">
        <f>UnitName</f>
        <v>Plot</v>
      </c>
      <c r="C7139" s="30">
        <v>5</v>
      </c>
      <c r="E7139" s="29" t="str">
        <f>UnitName</f>
        <v>Plot</v>
      </c>
      <c r="F7139" s="30">
        <v>5</v>
      </c>
      <c r="H7139" s="29" t="str">
        <f>UnitName</f>
        <v>Plot</v>
      </c>
      <c r="I7139" s="30">
        <v>5</v>
      </c>
      <c r="K7139" s="29" t="str">
        <f>UnitName</f>
        <v>Plot</v>
      </c>
      <c r="L7139" s="30">
        <v>5</v>
      </c>
    </row>
    <row r="7140" spans="2:12" ht="13" x14ac:dyDescent="0.3">
      <c r="B7140" s="29" t="str">
        <f>BlockName</f>
        <v>Name</v>
      </c>
      <c r="C7140" s="30" t="s">
        <v>56</v>
      </c>
      <c r="E7140" s="29" t="str">
        <f>BlockName</f>
        <v>Name</v>
      </c>
      <c r="F7140" s="30" t="s">
        <v>56</v>
      </c>
      <c r="H7140" s="29" t="str">
        <f>BlockName</f>
        <v>Name</v>
      </c>
      <c r="I7140" s="30" t="s">
        <v>56</v>
      </c>
      <c r="K7140" s="29" t="str">
        <f>BlockName</f>
        <v>Name</v>
      </c>
      <c r="L7140" s="30" t="s">
        <v>56</v>
      </c>
    </row>
    <row r="7141" spans="2:12" ht="13" x14ac:dyDescent="0.3">
      <c r="B7141" s="29" t="str">
        <f>Factor2Name</f>
        <v>Variety</v>
      </c>
      <c r="C7141" s="30" t="s">
        <v>46</v>
      </c>
      <c r="E7141" s="29" t="str">
        <f>Factor2Name</f>
        <v>Variety</v>
      </c>
      <c r="F7141" s="30" t="s">
        <v>46</v>
      </c>
      <c r="H7141" s="29" t="str">
        <f>Factor2Name</f>
        <v>Variety</v>
      </c>
      <c r="I7141" s="30" t="s">
        <v>46</v>
      </c>
      <c r="K7141" s="29" t="str">
        <f>Factor2Name</f>
        <v>Variety</v>
      </c>
      <c r="L7141" s="30" t="s">
        <v>46</v>
      </c>
    </row>
    <row r="7142" spans="2:12" ht="13" x14ac:dyDescent="0.3">
      <c r="B7142" s="29" t="str">
        <f>Factor3Name</f>
        <v>Fertiliser</v>
      </c>
      <c r="C7142" s="30" t="s">
        <v>38</v>
      </c>
      <c r="E7142" s="29" t="str">
        <f>Factor3Name</f>
        <v>Fertiliser</v>
      </c>
      <c r="F7142" s="30" t="s">
        <v>38</v>
      </c>
      <c r="H7142" s="29" t="str">
        <f>Factor3Name</f>
        <v>Fertiliser</v>
      </c>
      <c r="I7142" s="30" t="s">
        <v>38</v>
      </c>
      <c r="K7142" s="29" t="str">
        <f>Factor3Name</f>
        <v>Fertiliser</v>
      </c>
      <c r="L7142" s="30" t="s">
        <v>38</v>
      </c>
    </row>
    <row r="7143" spans="2:12" ht="13" x14ac:dyDescent="0.3">
      <c r="B7143" s="29" t="str">
        <f>Factor1Name</f>
        <v>Weeding</v>
      </c>
      <c r="C7143" s="30" t="s">
        <v>51</v>
      </c>
      <c r="E7143" s="29" t="str">
        <f>Factor1Name</f>
        <v>Weeding</v>
      </c>
      <c r="F7143" s="30" t="s">
        <v>51</v>
      </c>
      <c r="H7143" s="29" t="str">
        <f>Factor1Name</f>
        <v>Weeding</v>
      </c>
      <c r="I7143" s="30" t="s">
        <v>51</v>
      </c>
      <c r="K7143" s="29" t="str">
        <f>Factor1Name</f>
        <v>Weeding</v>
      </c>
      <c r="L7143" s="30" t="s">
        <v>51</v>
      </c>
    </row>
    <row r="7144" spans="2:12" ht="13" x14ac:dyDescent="0.3">
      <c r="B7144" s="25" t="s">
        <v>14</v>
      </c>
      <c r="C7144" s="26">
        <v>869.7</v>
      </c>
      <c r="E7144" s="25" t="s">
        <v>14</v>
      </c>
      <c r="F7144" s="26">
        <v>817.9</v>
      </c>
      <c r="H7144" s="25" t="s">
        <v>14</v>
      </c>
      <c r="I7144" s="26">
        <v>835.8</v>
      </c>
      <c r="K7144" s="25" t="s">
        <v>14</v>
      </c>
      <c r="L7144" s="26">
        <v>758.2</v>
      </c>
    </row>
    <row r="7146" spans="2:12" ht="13" x14ac:dyDescent="0.3">
      <c r="B7146" s="27" t="s">
        <v>3</v>
      </c>
      <c r="C7146" s="28">
        <v>2018</v>
      </c>
      <c r="E7146" s="27" t="s">
        <v>3</v>
      </c>
      <c r="F7146" s="28">
        <v>2018</v>
      </c>
      <c r="H7146" s="27" t="s">
        <v>3</v>
      </c>
      <c r="I7146" s="28">
        <v>2018</v>
      </c>
      <c r="K7146" s="27" t="s">
        <v>3</v>
      </c>
      <c r="L7146" s="28">
        <v>2018</v>
      </c>
    </row>
    <row r="7147" spans="2:12" ht="13" x14ac:dyDescent="0.3">
      <c r="B7147" s="29" t="str">
        <f>UnitName</f>
        <v>Plot</v>
      </c>
      <c r="C7147" s="30">
        <v>5</v>
      </c>
      <c r="E7147" s="29" t="str">
        <f>UnitName</f>
        <v>Plot</v>
      </c>
      <c r="F7147" s="30">
        <v>5</v>
      </c>
      <c r="H7147" s="29" t="str">
        <f>UnitName</f>
        <v>Plot</v>
      </c>
      <c r="I7147" s="30">
        <v>5</v>
      </c>
      <c r="K7147" s="29" t="str">
        <f>UnitName</f>
        <v>Plot</v>
      </c>
      <c r="L7147" s="30">
        <v>5</v>
      </c>
    </row>
    <row r="7148" spans="2:12" ht="13" x14ac:dyDescent="0.3">
      <c r="B7148" s="29" t="str">
        <f>BlockName</f>
        <v>Name</v>
      </c>
      <c r="C7148" s="30" t="s">
        <v>56</v>
      </c>
      <c r="E7148" s="29" t="str">
        <f>BlockName</f>
        <v>Name</v>
      </c>
      <c r="F7148" s="30" t="s">
        <v>56</v>
      </c>
      <c r="H7148" s="29" t="str">
        <f>BlockName</f>
        <v>Name</v>
      </c>
      <c r="I7148" s="30" t="s">
        <v>56</v>
      </c>
      <c r="K7148" s="29" t="str">
        <f>BlockName</f>
        <v>Name</v>
      </c>
      <c r="L7148" s="30" t="s">
        <v>56</v>
      </c>
    </row>
    <row r="7149" spans="2:12" ht="13" x14ac:dyDescent="0.3">
      <c r="B7149" s="29" t="str">
        <f>Factor2Name</f>
        <v>Variety</v>
      </c>
      <c r="C7149" s="30" t="s">
        <v>46</v>
      </c>
      <c r="E7149" s="29" t="str">
        <f>Factor2Name</f>
        <v>Variety</v>
      </c>
      <c r="F7149" s="30" t="s">
        <v>46</v>
      </c>
      <c r="H7149" s="29" t="str">
        <f>Factor2Name</f>
        <v>Variety</v>
      </c>
      <c r="I7149" s="30" t="s">
        <v>46</v>
      </c>
      <c r="K7149" s="29" t="str">
        <f>Factor2Name</f>
        <v>Variety</v>
      </c>
      <c r="L7149" s="30" t="s">
        <v>46</v>
      </c>
    </row>
    <row r="7150" spans="2:12" ht="13" x14ac:dyDescent="0.3">
      <c r="B7150" s="29" t="str">
        <f>Factor3Name</f>
        <v>Fertiliser</v>
      </c>
      <c r="C7150" s="30" t="s">
        <v>38</v>
      </c>
      <c r="E7150" s="29" t="str">
        <f>Factor3Name</f>
        <v>Fertiliser</v>
      </c>
      <c r="F7150" s="30" t="s">
        <v>38</v>
      </c>
      <c r="H7150" s="29" t="str">
        <f>Factor3Name</f>
        <v>Fertiliser</v>
      </c>
      <c r="I7150" s="30" t="s">
        <v>38</v>
      </c>
      <c r="K7150" s="29" t="str">
        <f>Factor3Name</f>
        <v>Fertiliser</v>
      </c>
      <c r="L7150" s="30" t="s">
        <v>38</v>
      </c>
    </row>
    <row r="7151" spans="2:12" ht="13" x14ac:dyDescent="0.3">
      <c r="B7151" s="29" t="str">
        <f>Factor1Name</f>
        <v>Weeding</v>
      </c>
      <c r="C7151" s="30" t="s">
        <v>51</v>
      </c>
      <c r="E7151" s="29" t="str">
        <f>Factor1Name</f>
        <v>Weeding</v>
      </c>
      <c r="F7151" s="30" t="s">
        <v>51</v>
      </c>
      <c r="H7151" s="29" t="str">
        <f>Factor1Name</f>
        <v>Weeding</v>
      </c>
      <c r="I7151" s="30" t="s">
        <v>51</v>
      </c>
      <c r="K7151" s="29" t="str">
        <f>Factor1Name</f>
        <v>Weeding</v>
      </c>
      <c r="L7151" s="30" t="s">
        <v>51</v>
      </c>
    </row>
    <row r="7152" spans="2:12" ht="13" x14ac:dyDescent="0.3">
      <c r="B7152" s="25" t="s">
        <v>14</v>
      </c>
      <c r="C7152" s="26">
        <v>722.5</v>
      </c>
      <c r="E7152" s="25" t="s">
        <v>14</v>
      </c>
      <c r="F7152" s="26">
        <v>821.7</v>
      </c>
      <c r="H7152" s="25" t="s">
        <v>14</v>
      </c>
      <c r="I7152" s="26">
        <v>836.1</v>
      </c>
      <c r="K7152" s="25" t="s">
        <v>14</v>
      </c>
      <c r="L7152" s="26">
        <v>787.2</v>
      </c>
    </row>
    <row r="7154" spans="2:12" ht="13" x14ac:dyDescent="0.3">
      <c r="B7154" s="27" t="s">
        <v>3</v>
      </c>
      <c r="C7154" s="28">
        <v>2018</v>
      </c>
      <c r="E7154" s="27" t="s">
        <v>3</v>
      </c>
      <c r="F7154" s="28">
        <v>2018</v>
      </c>
      <c r="H7154" s="27" t="s">
        <v>3</v>
      </c>
      <c r="I7154" s="28">
        <v>2018</v>
      </c>
      <c r="K7154" s="27" t="s">
        <v>3</v>
      </c>
      <c r="L7154" s="28">
        <v>2018</v>
      </c>
    </row>
    <row r="7155" spans="2:12" ht="13" x14ac:dyDescent="0.3">
      <c r="B7155" s="29" t="str">
        <f>UnitName</f>
        <v>Plot</v>
      </c>
      <c r="C7155" s="30">
        <v>5</v>
      </c>
      <c r="E7155" s="29" t="str">
        <f>UnitName</f>
        <v>Plot</v>
      </c>
      <c r="F7155" s="30">
        <v>5</v>
      </c>
      <c r="H7155" s="29" t="str">
        <f>UnitName</f>
        <v>Plot</v>
      </c>
      <c r="I7155" s="30">
        <v>5</v>
      </c>
      <c r="K7155" s="29" t="str">
        <f>UnitName</f>
        <v>Plot</v>
      </c>
      <c r="L7155" s="30">
        <v>5</v>
      </c>
    </row>
    <row r="7156" spans="2:12" ht="13" x14ac:dyDescent="0.3">
      <c r="B7156" s="29" t="str">
        <f>BlockName</f>
        <v>Name</v>
      </c>
      <c r="C7156" s="30" t="s">
        <v>56</v>
      </c>
      <c r="E7156" s="29" t="str">
        <f>BlockName</f>
        <v>Name</v>
      </c>
      <c r="F7156" s="30" t="s">
        <v>56</v>
      </c>
      <c r="H7156" s="29" t="str">
        <f>BlockName</f>
        <v>Name</v>
      </c>
      <c r="I7156" s="30" t="s">
        <v>56</v>
      </c>
      <c r="K7156" s="29" t="str">
        <f>BlockName</f>
        <v>Name</v>
      </c>
      <c r="L7156" s="30" t="s">
        <v>56</v>
      </c>
    </row>
    <row r="7157" spans="2:12" ht="13" x14ac:dyDescent="0.3">
      <c r="B7157" s="29" t="str">
        <f>Factor2Name</f>
        <v>Variety</v>
      </c>
      <c r="C7157" s="30" t="s">
        <v>46</v>
      </c>
      <c r="E7157" s="29" t="str">
        <f>Factor2Name</f>
        <v>Variety</v>
      </c>
      <c r="F7157" s="30" t="s">
        <v>46</v>
      </c>
      <c r="H7157" s="29" t="str">
        <f>Factor2Name</f>
        <v>Variety</v>
      </c>
      <c r="I7157" s="30" t="s">
        <v>46</v>
      </c>
      <c r="K7157" s="29" t="str">
        <f>Factor2Name</f>
        <v>Variety</v>
      </c>
      <c r="L7157" s="30" t="s">
        <v>46</v>
      </c>
    </row>
    <row r="7158" spans="2:12" ht="13" x14ac:dyDescent="0.3">
      <c r="B7158" s="29" t="str">
        <f>Factor3Name</f>
        <v>Fertiliser</v>
      </c>
      <c r="C7158" s="30" t="s">
        <v>38</v>
      </c>
      <c r="E7158" s="29" t="str">
        <f>Factor3Name</f>
        <v>Fertiliser</v>
      </c>
      <c r="F7158" s="30" t="s">
        <v>38</v>
      </c>
      <c r="H7158" s="29" t="str">
        <f>Factor3Name</f>
        <v>Fertiliser</v>
      </c>
      <c r="I7158" s="30" t="s">
        <v>38</v>
      </c>
      <c r="K7158" s="29" t="str">
        <f>Factor3Name</f>
        <v>Fertiliser</v>
      </c>
      <c r="L7158" s="30" t="s">
        <v>38</v>
      </c>
    </row>
    <row r="7159" spans="2:12" ht="13" x14ac:dyDescent="0.3">
      <c r="B7159" s="29" t="str">
        <f>Factor1Name</f>
        <v>Weeding</v>
      </c>
      <c r="C7159" s="30" t="s">
        <v>51</v>
      </c>
      <c r="E7159" s="29" t="str">
        <f>Factor1Name</f>
        <v>Weeding</v>
      </c>
      <c r="F7159" s="30" t="s">
        <v>51</v>
      </c>
      <c r="H7159" s="29" t="str">
        <f>Factor1Name</f>
        <v>Weeding</v>
      </c>
      <c r="I7159" s="30" t="s">
        <v>51</v>
      </c>
      <c r="K7159" s="29" t="str">
        <f>Factor1Name</f>
        <v>Weeding</v>
      </c>
      <c r="L7159" s="30" t="s">
        <v>51</v>
      </c>
    </row>
    <row r="7160" spans="2:12" ht="13" x14ac:dyDescent="0.3">
      <c r="B7160" s="25" t="s">
        <v>14</v>
      </c>
      <c r="C7160" s="26">
        <v>881.3</v>
      </c>
      <c r="E7160" s="25" t="s">
        <v>14</v>
      </c>
      <c r="F7160" s="26">
        <v>774.4</v>
      </c>
      <c r="H7160" s="25" t="s">
        <v>14</v>
      </c>
      <c r="I7160" s="26">
        <v>908.1</v>
      </c>
      <c r="K7160" s="25" t="s">
        <v>14</v>
      </c>
      <c r="L7160" s="26">
        <v>649.70000000000005</v>
      </c>
    </row>
    <row r="7162" spans="2:12" ht="13" x14ac:dyDescent="0.3">
      <c r="B7162" s="27" t="s">
        <v>3</v>
      </c>
      <c r="C7162" s="28">
        <v>2018</v>
      </c>
      <c r="E7162" s="27" t="s">
        <v>3</v>
      </c>
      <c r="F7162" s="28">
        <v>2018</v>
      </c>
      <c r="H7162" s="27" t="s">
        <v>3</v>
      </c>
      <c r="I7162" s="28">
        <v>2018</v>
      </c>
      <c r="K7162" s="27" t="s">
        <v>3</v>
      </c>
      <c r="L7162" s="28">
        <v>2018</v>
      </c>
    </row>
    <row r="7163" spans="2:12" ht="13" x14ac:dyDescent="0.3">
      <c r="B7163" s="29" t="str">
        <f>UnitName</f>
        <v>Plot</v>
      </c>
      <c r="C7163" s="30">
        <v>6</v>
      </c>
      <c r="E7163" s="29" t="str">
        <f>UnitName</f>
        <v>Plot</v>
      </c>
      <c r="F7163" s="30">
        <v>6</v>
      </c>
      <c r="H7163" s="29" t="str">
        <f>UnitName</f>
        <v>Plot</v>
      </c>
      <c r="I7163" s="30">
        <v>6</v>
      </c>
      <c r="K7163" s="29" t="str">
        <f>UnitName</f>
        <v>Plot</v>
      </c>
      <c r="L7163" s="30">
        <v>6</v>
      </c>
    </row>
    <row r="7164" spans="2:12" ht="13" x14ac:dyDescent="0.3">
      <c r="B7164" s="29" t="str">
        <f>BlockName</f>
        <v>Name</v>
      </c>
      <c r="C7164" s="30" t="s">
        <v>56</v>
      </c>
      <c r="E7164" s="29" t="str">
        <f>BlockName</f>
        <v>Name</v>
      </c>
      <c r="F7164" s="30" t="s">
        <v>56</v>
      </c>
      <c r="H7164" s="29" t="str">
        <f>BlockName</f>
        <v>Name</v>
      </c>
      <c r="I7164" s="30" t="s">
        <v>56</v>
      </c>
      <c r="K7164" s="29" t="str">
        <f>BlockName</f>
        <v>Name</v>
      </c>
      <c r="L7164" s="30" t="s">
        <v>56</v>
      </c>
    </row>
    <row r="7165" spans="2:12" ht="13" x14ac:dyDescent="0.3">
      <c r="B7165" s="29" t="str">
        <f>Factor2Name</f>
        <v>Variety</v>
      </c>
      <c r="C7165" s="30" t="s">
        <v>46</v>
      </c>
      <c r="E7165" s="29" t="str">
        <f>Factor2Name</f>
        <v>Variety</v>
      </c>
      <c r="F7165" s="30" t="s">
        <v>46</v>
      </c>
      <c r="H7165" s="29" t="str">
        <f>Factor2Name</f>
        <v>Variety</v>
      </c>
      <c r="I7165" s="30" t="s">
        <v>46</v>
      </c>
      <c r="K7165" s="29" t="str">
        <f>Factor2Name</f>
        <v>Variety</v>
      </c>
      <c r="L7165" s="30" t="s">
        <v>46</v>
      </c>
    </row>
    <row r="7166" spans="2:12" ht="13" x14ac:dyDescent="0.3">
      <c r="B7166" s="29" t="str">
        <f>Factor3Name</f>
        <v>Fertiliser</v>
      </c>
      <c r="C7166" s="30" t="s">
        <v>38</v>
      </c>
      <c r="E7166" s="29" t="str">
        <f>Factor3Name</f>
        <v>Fertiliser</v>
      </c>
      <c r="F7166" s="30" t="s">
        <v>38</v>
      </c>
      <c r="H7166" s="29" t="str">
        <f>Factor3Name</f>
        <v>Fertiliser</v>
      </c>
      <c r="I7166" s="30" t="s">
        <v>38</v>
      </c>
      <c r="K7166" s="29" t="str">
        <f>Factor3Name</f>
        <v>Fertiliser</v>
      </c>
      <c r="L7166" s="30" t="s">
        <v>38</v>
      </c>
    </row>
    <row r="7167" spans="2:12" ht="13" x14ac:dyDescent="0.3">
      <c r="B7167" s="29" t="str">
        <f>Factor1Name</f>
        <v>Weeding</v>
      </c>
      <c r="C7167" s="30" t="s">
        <v>51</v>
      </c>
      <c r="E7167" s="29" t="str">
        <f>Factor1Name</f>
        <v>Weeding</v>
      </c>
      <c r="F7167" s="30" t="s">
        <v>51</v>
      </c>
      <c r="H7167" s="29" t="str">
        <f>Factor1Name</f>
        <v>Weeding</v>
      </c>
      <c r="I7167" s="30" t="s">
        <v>51</v>
      </c>
      <c r="K7167" s="29" t="str">
        <f>Factor1Name</f>
        <v>Weeding</v>
      </c>
      <c r="L7167" s="30" t="s">
        <v>51</v>
      </c>
    </row>
    <row r="7168" spans="2:12" ht="13" x14ac:dyDescent="0.3">
      <c r="B7168" s="25" t="s">
        <v>14</v>
      </c>
      <c r="C7168" s="26">
        <v>765.8</v>
      </c>
      <c r="E7168" s="25" t="s">
        <v>14</v>
      </c>
      <c r="F7168" s="26">
        <v>837.8</v>
      </c>
      <c r="H7168" s="25" t="s">
        <v>14</v>
      </c>
      <c r="I7168" s="26">
        <v>787.3</v>
      </c>
      <c r="K7168" s="25" t="s">
        <v>14</v>
      </c>
      <c r="L7168" s="26">
        <v>811.4</v>
      </c>
    </row>
    <row r="7170" spans="2:12" ht="13" x14ac:dyDescent="0.3">
      <c r="B7170" s="27" t="s">
        <v>3</v>
      </c>
      <c r="C7170" s="28">
        <v>2018</v>
      </c>
      <c r="E7170" s="27" t="s">
        <v>3</v>
      </c>
      <c r="F7170" s="28">
        <v>2018</v>
      </c>
      <c r="H7170" s="27" t="s">
        <v>3</v>
      </c>
      <c r="I7170" s="28">
        <v>2018</v>
      </c>
      <c r="K7170" s="27" t="s">
        <v>3</v>
      </c>
      <c r="L7170" s="28">
        <v>2018</v>
      </c>
    </row>
    <row r="7171" spans="2:12" ht="13" x14ac:dyDescent="0.3">
      <c r="B7171" s="29" t="str">
        <f>UnitName</f>
        <v>Plot</v>
      </c>
      <c r="C7171" s="30">
        <v>6</v>
      </c>
      <c r="E7171" s="29" t="str">
        <f>UnitName</f>
        <v>Plot</v>
      </c>
      <c r="F7171" s="30">
        <v>6</v>
      </c>
      <c r="H7171" s="29" t="str">
        <f>UnitName</f>
        <v>Plot</v>
      </c>
      <c r="I7171" s="30">
        <v>6</v>
      </c>
      <c r="K7171" s="29" t="str">
        <f>UnitName</f>
        <v>Plot</v>
      </c>
      <c r="L7171" s="30">
        <v>6</v>
      </c>
    </row>
    <row r="7172" spans="2:12" ht="13" x14ac:dyDescent="0.3">
      <c r="B7172" s="29" t="str">
        <f>BlockName</f>
        <v>Name</v>
      </c>
      <c r="C7172" s="30" t="s">
        <v>56</v>
      </c>
      <c r="E7172" s="29" t="str">
        <f>BlockName</f>
        <v>Name</v>
      </c>
      <c r="F7172" s="30" t="s">
        <v>56</v>
      </c>
      <c r="H7172" s="29" t="str">
        <f>BlockName</f>
        <v>Name</v>
      </c>
      <c r="I7172" s="30" t="s">
        <v>56</v>
      </c>
      <c r="K7172" s="29" t="str">
        <f>BlockName</f>
        <v>Name</v>
      </c>
      <c r="L7172" s="30" t="s">
        <v>56</v>
      </c>
    </row>
    <row r="7173" spans="2:12" ht="13" x14ac:dyDescent="0.3">
      <c r="B7173" s="29" t="str">
        <f>Factor2Name</f>
        <v>Variety</v>
      </c>
      <c r="C7173" s="30" t="s">
        <v>46</v>
      </c>
      <c r="E7173" s="29" t="str">
        <f>Factor2Name</f>
        <v>Variety</v>
      </c>
      <c r="F7173" s="30" t="s">
        <v>46</v>
      </c>
      <c r="H7173" s="29" t="str">
        <f>Factor2Name</f>
        <v>Variety</v>
      </c>
      <c r="I7173" s="30" t="s">
        <v>46</v>
      </c>
      <c r="K7173" s="29" t="str">
        <f>Factor2Name</f>
        <v>Variety</v>
      </c>
      <c r="L7173" s="30" t="s">
        <v>46</v>
      </c>
    </row>
    <row r="7174" spans="2:12" ht="13" x14ac:dyDescent="0.3">
      <c r="B7174" s="29" t="str">
        <f>Factor3Name</f>
        <v>Fertiliser</v>
      </c>
      <c r="C7174" s="30" t="s">
        <v>38</v>
      </c>
      <c r="E7174" s="29" t="str">
        <f>Factor3Name</f>
        <v>Fertiliser</v>
      </c>
      <c r="F7174" s="30" t="s">
        <v>38</v>
      </c>
      <c r="H7174" s="29" t="str">
        <f>Factor3Name</f>
        <v>Fertiliser</v>
      </c>
      <c r="I7174" s="30" t="s">
        <v>38</v>
      </c>
      <c r="K7174" s="29" t="str">
        <f>Factor3Name</f>
        <v>Fertiliser</v>
      </c>
      <c r="L7174" s="30" t="s">
        <v>38</v>
      </c>
    </row>
    <row r="7175" spans="2:12" ht="13" x14ac:dyDescent="0.3">
      <c r="B7175" s="29" t="str">
        <f>Factor1Name</f>
        <v>Weeding</v>
      </c>
      <c r="C7175" s="30" t="s">
        <v>51</v>
      </c>
      <c r="E7175" s="29" t="str">
        <f>Factor1Name</f>
        <v>Weeding</v>
      </c>
      <c r="F7175" s="30" t="s">
        <v>51</v>
      </c>
      <c r="H7175" s="29" t="str">
        <f>Factor1Name</f>
        <v>Weeding</v>
      </c>
      <c r="I7175" s="30" t="s">
        <v>51</v>
      </c>
      <c r="K7175" s="29" t="str">
        <f>Factor1Name</f>
        <v>Weeding</v>
      </c>
      <c r="L7175" s="30" t="s">
        <v>51</v>
      </c>
    </row>
    <row r="7176" spans="2:12" ht="13" x14ac:dyDescent="0.3">
      <c r="B7176" s="25" t="s">
        <v>14</v>
      </c>
      <c r="C7176" s="26">
        <v>784.2</v>
      </c>
      <c r="E7176" s="25" t="s">
        <v>14</v>
      </c>
      <c r="F7176" s="26">
        <v>700.5</v>
      </c>
      <c r="H7176" s="25" t="s">
        <v>14</v>
      </c>
      <c r="I7176" s="26">
        <v>1015</v>
      </c>
      <c r="K7176" s="25" t="s">
        <v>14</v>
      </c>
      <c r="L7176" s="26">
        <v>993.7</v>
      </c>
    </row>
    <row r="7178" spans="2:12" ht="13" x14ac:dyDescent="0.3">
      <c r="B7178" s="27" t="s">
        <v>3</v>
      </c>
      <c r="C7178" s="28">
        <v>2018</v>
      </c>
      <c r="E7178" s="27" t="s">
        <v>3</v>
      </c>
      <c r="F7178" s="28">
        <v>2018</v>
      </c>
      <c r="H7178" s="27" t="s">
        <v>3</v>
      </c>
      <c r="I7178" s="28">
        <v>2018</v>
      </c>
      <c r="K7178" s="27" t="s">
        <v>3</v>
      </c>
      <c r="L7178" s="28">
        <v>2018</v>
      </c>
    </row>
    <row r="7179" spans="2:12" ht="13" x14ac:dyDescent="0.3">
      <c r="B7179" s="29" t="str">
        <f>UnitName</f>
        <v>Plot</v>
      </c>
      <c r="C7179" s="30">
        <v>6</v>
      </c>
      <c r="E7179" s="29" t="str">
        <f>UnitName</f>
        <v>Plot</v>
      </c>
      <c r="F7179" s="30">
        <v>6</v>
      </c>
      <c r="H7179" s="29" t="str">
        <f>UnitName</f>
        <v>Plot</v>
      </c>
      <c r="I7179" s="30">
        <v>6</v>
      </c>
      <c r="K7179" s="29" t="str">
        <f>UnitName</f>
        <v>Plot</v>
      </c>
      <c r="L7179" s="30">
        <v>6</v>
      </c>
    </row>
    <row r="7180" spans="2:12" ht="13" x14ac:dyDescent="0.3">
      <c r="B7180" s="29" t="str">
        <f>BlockName</f>
        <v>Name</v>
      </c>
      <c r="C7180" s="30" t="s">
        <v>56</v>
      </c>
      <c r="E7180" s="29" t="str">
        <f>BlockName</f>
        <v>Name</v>
      </c>
      <c r="F7180" s="30" t="s">
        <v>56</v>
      </c>
      <c r="H7180" s="29" t="str">
        <f>BlockName</f>
        <v>Name</v>
      </c>
      <c r="I7180" s="30" t="s">
        <v>56</v>
      </c>
      <c r="K7180" s="29" t="str">
        <f>BlockName</f>
        <v>Name</v>
      </c>
      <c r="L7180" s="30" t="s">
        <v>56</v>
      </c>
    </row>
    <row r="7181" spans="2:12" ht="13" x14ac:dyDescent="0.3">
      <c r="B7181" s="29" t="str">
        <f>Factor2Name</f>
        <v>Variety</v>
      </c>
      <c r="C7181" s="30" t="s">
        <v>46</v>
      </c>
      <c r="E7181" s="29" t="str">
        <f>Factor2Name</f>
        <v>Variety</v>
      </c>
      <c r="F7181" s="30" t="s">
        <v>46</v>
      </c>
      <c r="H7181" s="29" t="str">
        <f>Factor2Name</f>
        <v>Variety</v>
      </c>
      <c r="I7181" s="30" t="s">
        <v>46</v>
      </c>
      <c r="K7181" s="29" t="str">
        <f>Factor2Name</f>
        <v>Variety</v>
      </c>
      <c r="L7181" s="30" t="s">
        <v>46</v>
      </c>
    </row>
    <row r="7182" spans="2:12" ht="13" x14ac:dyDescent="0.3">
      <c r="B7182" s="29" t="str">
        <f>Factor3Name</f>
        <v>Fertiliser</v>
      </c>
      <c r="C7182" s="30" t="s">
        <v>38</v>
      </c>
      <c r="E7182" s="29" t="str">
        <f>Factor3Name</f>
        <v>Fertiliser</v>
      </c>
      <c r="F7182" s="30" t="s">
        <v>38</v>
      </c>
      <c r="H7182" s="29" t="str">
        <f>Factor3Name</f>
        <v>Fertiliser</v>
      </c>
      <c r="I7182" s="30" t="s">
        <v>38</v>
      </c>
      <c r="K7182" s="29" t="str">
        <f>Factor3Name</f>
        <v>Fertiliser</v>
      </c>
      <c r="L7182" s="30" t="s">
        <v>38</v>
      </c>
    </row>
    <row r="7183" spans="2:12" ht="13" x14ac:dyDescent="0.3">
      <c r="B7183" s="29" t="str">
        <f>Factor1Name</f>
        <v>Weeding</v>
      </c>
      <c r="C7183" s="30" t="s">
        <v>51</v>
      </c>
      <c r="E7183" s="29" t="str">
        <f>Factor1Name</f>
        <v>Weeding</v>
      </c>
      <c r="F7183" s="30" t="s">
        <v>51</v>
      </c>
      <c r="H7183" s="29" t="str">
        <f>Factor1Name</f>
        <v>Weeding</v>
      </c>
      <c r="I7183" s="30" t="s">
        <v>51</v>
      </c>
      <c r="K7183" s="29" t="str">
        <f>Factor1Name</f>
        <v>Weeding</v>
      </c>
      <c r="L7183" s="30" t="s">
        <v>51</v>
      </c>
    </row>
    <row r="7184" spans="2:12" ht="13" x14ac:dyDescent="0.3">
      <c r="B7184" s="25" t="s">
        <v>14</v>
      </c>
      <c r="C7184" s="26">
        <v>749</v>
      </c>
      <c r="E7184" s="25" t="s">
        <v>14</v>
      </c>
      <c r="F7184" s="26">
        <v>761.2</v>
      </c>
      <c r="H7184" s="25" t="s">
        <v>14</v>
      </c>
      <c r="I7184" s="26">
        <v>744.7</v>
      </c>
      <c r="K7184" s="25" t="s">
        <v>14</v>
      </c>
      <c r="L7184" s="26">
        <v>848.4</v>
      </c>
    </row>
    <row r="7186" spans="2:12" ht="13" x14ac:dyDescent="0.3">
      <c r="B7186" s="27" t="s">
        <v>3</v>
      </c>
      <c r="C7186" s="28">
        <v>2018</v>
      </c>
      <c r="E7186" s="27" t="s">
        <v>3</v>
      </c>
      <c r="F7186" s="28">
        <v>2018</v>
      </c>
      <c r="H7186" s="27" t="s">
        <v>3</v>
      </c>
      <c r="I7186" s="28">
        <v>2018</v>
      </c>
      <c r="K7186" s="27" t="s">
        <v>3</v>
      </c>
      <c r="L7186" s="28">
        <v>2018</v>
      </c>
    </row>
    <row r="7187" spans="2:12" ht="13" x14ac:dyDescent="0.3">
      <c r="B7187" s="29" t="str">
        <f>UnitName</f>
        <v>Plot</v>
      </c>
      <c r="C7187" s="30">
        <v>6</v>
      </c>
      <c r="E7187" s="29" t="str">
        <f>UnitName</f>
        <v>Plot</v>
      </c>
      <c r="F7187" s="30">
        <v>6</v>
      </c>
      <c r="H7187" s="29" t="str">
        <f>UnitName</f>
        <v>Plot</v>
      </c>
      <c r="I7187" s="30">
        <v>6</v>
      </c>
      <c r="K7187" s="29" t="str">
        <f>UnitName</f>
        <v>Plot</v>
      </c>
      <c r="L7187" s="30">
        <v>6</v>
      </c>
    </row>
    <row r="7188" spans="2:12" ht="13" x14ac:dyDescent="0.3">
      <c r="B7188" s="29" t="str">
        <f>BlockName</f>
        <v>Name</v>
      </c>
      <c r="C7188" s="30" t="s">
        <v>56</v>
      </c>
      <c r="E7188" s="29" t="str">
        <f>BlockName</f>
        <v>Name</v>
      </c>
      <c r="F7188" s="30" t="s">
        <v>56</v>
      </c>
      <c r="H7188" s="29" t="str">
        <f>BlockName</f>
        <v>Name</v>
      </c>
      <c r="I7188" s="30" t="s">
        <v>56</v>
      </c>
      <c r="K7188" s="29" t="str">
        <f>BlockName</f>
        <v>Name</v>
      </c>
      <c r="L7188" s="30" t="s">
        <v>56</v>
      </c>
    </row>
    <row r="7189" spans="2:12" ht="13" x14ac:dyDescent="0.3">
      <c r="B7189" s="29" t="str">
        <f>Factor2Name</f>
        <v>Variety</v>
      </c>
      <c r="C7189" s="30" t="s">
        <v>46</v>
      </c>
      <c r="E7189" s="29" t="str">
        <f>Factor2Name</f>
        <v>Variety</v>
      </c>
      <c r="F7189" s="30" t="s">
        <v>46</v>
      </c>
      <c r="H7189" s="29" t="str">
        <f>Factor2Name</f>
        <v>Variety</v>
      </c>
      <c r="I7189" s="30" t="s">
        <v>46</v>
      </c>
      <c r="K7189" s="29" t="str">
        <f>Factor2Name</f>
        <v>Variety</v>
      </c>
      <c r="L7189" s="30" t="s">
        <v>46</v>
      </c>
    </row>
    <row r="7190" spans="2:12" ht="13" x14ac:dyDescent="0.3">
      <c r="B7190" s="29" t="str">
        <f>Factor3Name</f>
        <v>Fertiliser</v>
      </c>
      <c r="C7190" s="30" t="s">
        <v>38</v>
      </c>
      <c r="E7190" s="29" t="str">
        <f>Factor3Name</f>
        <v>Fertiliser</v>
      </c>
      <c r="F7190" s="30" t="s">
        <v>38</v>
      </c>
      <c r="H7190" s="29" t="str">
        <f>Factor3Name</f>
        <v>Fertiliser</v>
      </c>
      <c r="I7190" s="30" t="s">
        <v>38</v>
      </c>
      <c r="K7190" s="29" t="str">
        <f>Factor3Name</f>
        <v>Fertiliser</v>
      </c>
      <c r="L7190" s="30" t="s">
        <v>38</v>
      </c>
    </row>
    <row r="7191" spans="2:12" ht="13" x14ac:dyDescent="0.3">
      <c r="B7191" s="29" t="str">
        <f>Factor1Name</f>
        <v>Weeding</v>
      </c>
      <c r="C7191" s="30" t="s">
        <v>51</v>
      </c>
      <c r="E7191" s="29" t="str">
        <f>Factor1Name</f>
        <v>Weeding</v>
      </c>
      <c r="F7191" s="30" t="s">
        <v>51</v>
      </c>
      <c r="H7191" s="29" t="str">
        <f>Factor1Name</f>
        <v>Weeding</v>
      </c>
      <c r="I7191" s="30" t="s">
        <v>51</v>
      </c>
      <c r="K7191" s="29" t="str">
        <f>Factor1Name</f>
        <v>Weeding</v>
      </c>
      <c r="L7191" s="30" t="s">
        <v>51</v>
      </c>
    </row>
    <row r="7192" spans="2:12" ht="13" x14ac:dyDescent="0.3">
      <c r="B7192" s="25" t="s">
        <v>14</v>
      </c>
      <c r="C7192" s="26">
        <v>807.1</v>
      </c>
      <c r="E7192" s="25" t="s">
        <v>14</v>
      </c>
      <c r="F7192" s="26">
        <v>903.8</v>
      </c>
      <c r="H7192" s="25" t="s">
        <v>14</v>
      </c>
      <c r="I7192" s="26">
        <v>805.7</v>
      </c>
      <c r="K7192" s="25" t="s">
        <v>14</v>
      </c>
      <c r="L7192" s="26">
        <v>610.4</v>
      </c>
    </row>
    <row r="7194" spans="2:12" ht="13" x14ac:dyDescent="0.3">
      <c r="B7194" s="27" t="s">
        <v>3</v>
      </c>
      <c r="C7194" s="28">
        <v>2018</v>
      </c>
      <c r="E7194" s="27" t="s">
        <v>3</v>
      </c>
      <c r="F7194" s="28">
        <v>2018</v>
      </c>
      <c r="H7194" s="27" t="s">
        <v>3</v>
      </c>
      <c r="I7194" s="28">
        <v>2018</v>
      </c>
      <c r="K7194" s="27" t="s">
        <v>3</v>
      </c>
      <c r="L7194" s="28">
        <v>2018</v>
      </c>
    </row>
    <row r="7195" spans="2:12" ht="13" x14ac:dyDescent="0.3">
      <c r="B7195" s="29" t="str">
        <f>UnitName</f>
        <v>Plot</v>
      </c>
      <c r="C7195" s="30">
        <v>6</v>
      </c>
      <c r="E7195" s="29" t="str">
        <f>UnitName</f>
        <v>Plot</v>
      </c>
      <c r="F7195" s="30">
        <v>6</v>
      </c>
      <c r="H7195" s="29" t="str">
        <f>UnitName</f>
        <v>Plot</v>
      </c>
      <c r="I7195" s="30">
        <v>6</v>
      </c>
      <c r="K7195" s="29" t="str">
        <f>UnitName</f>
        <v>Plot</v>
      </c>
      <c r="L7195" s="30">
        <v>6</v>
      </c>
    </row>
    <row r="7196" spans="2:12" ht="13" x14ac:dyDescent="0.3">
      <c r="B7196" s="29" t="str">
        <f>BlockName</f>
        <v>Name</v>
      </c>
      <c r="C7196" s="30" t="s">
        <v>56</v>
      </c>
      <c r="E7196" s="29" t="str">
        <f>BlockName</f>
        <v>Name</v>
      </c>
      <c r="F7196" s="30" t="s">
        <v>56</v>
      </c>
      <c r="H7196" s="29" t="str">
        <f>BlockName</f>
        <v>Name</v>
      </c>
      <c r="I7196" s="30" t="s">
        <v>56</v>
      </c>
      <c r="K7196" s="29" t="str">
        <f>BlockName</f>
        <v>Name</v>
      </c>
      <c r="L7196" s="30" t="s">
        <v>56</v>
      </c>
    </row>
    <row r="7197" spans="2:12" ht="13" x14ac:dyDescent="0.3">
      <c r="B7197" s="29" t="str">
        <f>Factor2Name</f>
        <v>Variety</v>
      </c>
      <c r="C7197" s="30" t="s">
        <v>46</v>
      </c>
      <c r="E7197" s="29" t="str">
        <f>Factor2Name</f>
        <v>Variety</v>
      </c>
      <c r="F7197" s="30" t="s">
        <v>46</v>
      </c>
      <c r="H7197" s="29" t="str">
        <f>Factor2Name</f>
        <v>Variety</v>
      </c>
      <c r="I7197" s="30" t="s">
        <v>46</v>
      </c>
      <c r="K7197" s="29" t="str">
        <f>Factor2Name</f>
        <v>Variety</v>
      </c>
      <c r="L7197" s="30" t="s">
        <v>46</v>
      </c>
    </row>
    <row r="7198" spans="2:12" ht="13" x14ac:dyDescent="0.3">
      <c r="B7198" s="29" t="str">
        <f>Factor3Name</f>
        <v>Fertiliser</v>
      </c>
      <c r="C7198" s="30" t="s">
        <v>38</v>
      </c>
      <c r="E7198" s="29" t="str">
        <f>Factor3Name</f>
        <v>Fertiliser</v>
      </c>
      <c r="F7198" s="30" t="s">
        <v>38</v>
      </c>
      <c r="H7198" s="29" t="str">
        <f>Factor3Name</f>
        <v>Fertiliser</v>
      </c>
      <c r="I7198" s="30" t="s">
        <v>38</v>
      </c>
      <c r="K7198" s="29" t="str">
        <f>Factor3Name</f>
        <v>Fertiliser</v>
      </c>
      <c r="L7198" s="30" t="s">
        <v>38</v>
      </c>
    </row>
    <row r="7199" spans="2:12" ht="13" x14ac:dyDescent="0.3">
      <c r="B7199" s="29" t="str">
        <f>Factor1Name</f>
        <v>Weeding</v>
      </c>
      <c r="C7199" s="30" t="s">
        <v>51</v>
      </c>
      <c r="E7199" s="29" t="str">
        <f>Factor1Name</f>
        <v>Weeding</v>
      </c>
      <c r="F7199" s="30" t="s">
        <v>51</v>
      </c>
      <c r="H7199" s="29" t="str">
        <f>Factor1Name</f>
        <v>Weeding</v>
      </c>
      <c r="I7199" s="30" t="s">
        <v>51</v>
      </c>
      <c r="K7199" s="29" t="str">
        <f>Factor1Name</f>
        <v>Weeding</v>
      </c>
      <c r="L7199" s="30" t="s">
        <v>51</v>
      </c>
    </row>
    <row r="7200" spans="2:12" ht="13" x14ac:dyDescent="0.3">
      <c r="B7200" s="25" t="s">
        <v>14</v>
      </c>
      <c r="C7200" s="26">
        <v>832.6</v>
      </c>
      <c r="E7200" s="25" t="s">
        <v>14</v>
      </c>
      <c r="F7200" s="26">
        <v>778.3</v>
      </c>
      <c r="H7200" s="25" t="s">
        <v>14</v>
      </c>
      <c r="I7200" s="26">
        <v>798.4</v>
      </c>
      <c r="K7200" s="25" t="s">
        <v>14</v>
      </c>
      <c r="L7200" s="26">
        <v>769.1</v>
      </c>
    </row>
    <row r="7202" spans="2:12" ht="13" x14ac:dyDescent="0.3">
      <c r="B7202" s="27" t="s">
        <v>3</v>
      </c>
      <c r="C7202" s="28">
        <v>2018</v>
      </c>
      <c r="E7202" s="27" t="s">
        <v>3</v>
      </c>
      <c r="F7202" s="28">
        <v>2018</v>
      </c>
      <c r="H7202" s="27" t="s">
        <v>3</v>
      </c>
      <c r="I7202" s="28">
        <v>2018</v>
      </c>
      <c r="K7202" s="27" t="s">
        <v>3</v>
      </c>
      <c r="L7202" s="28">
        <v>2018</v>
      </c>
    </row>
    <row r="7203" spans="2:12" ht="13" x14ac:dyDescent="0.3">
      <c r="B7203" s="29" t="str">
        <f>UnitName</f>
        <v>Plot</v>
      </c>
      <c r="C7203" s="30">
        <v>1</v>
      </c>
      <c r="E7203" s="29" t="str">
        <f>UnitName</f>
        <v>Plot</v>
      </c>
      <c r="F7203" s="30">
        <v>1</v>
      </c>
      <c r="H7203" s="29" t="str">
        <f>UnitName</f>
        <v>Plot</v>
      </c>
      <c r="I7203" s="30">
        <v>1</v>
      </c>
      <c r="K7203" s="29" t="str">
        <f>UnitName</f>
        <v>Plot</v>
      </c>
      <c r="L7203" s="30">
        <v>1</v>
      </c>
    </row>
    <row r="7204" spans="2:12" ht="13" x14ac:dyDescent="0.3">
      <c r="B7204" s="29" t="str">
        <f>BlockName</f>
        <v>Name</v>
      </c>
      <c r="C7204" s="30" t="s">
        <v>56</v>
      </c>
      <c r="E7204" s="29" t="str">
        <f>BlockName</f>
        <v>Name</v>
      </c>
      <c r="F7204" s="30" t="s">
        <v>56</v>
      </c>
      <c r="H7204" s="29" t="str">
        <f>BlockName</f>
        <v>Name</v>
      </c>
      <c r="I7204" s="30" t="s">
        <v>56</v>
      </c>
      <c r="K7204" s="29" t="str">
        <f>BlockName</f>
        <v>Name</v>
      </c>
      <c r="L7204" s="30" t="s">
        <v>56</v>
      </c>
    </row>
    <row r="7205" spans="2:12" ht="13" x14ac:dyDescent="0.3">
      <c r="B7205" s="29" t="str">
        <f>Factor2Name</f>
        <v>Variety</v>
      </c>
      <c r="C7205" s="30" t="s">
        <v>2</v>
      </c>
      <c r="E7205" s="29" t="str">
        <f>Factor2Name</f>
        <v>Variety</v>
      </c>
      <c r="F7205" s="30" t="s">
        <v>2</v>
      </c>
      <c r="H7205" s="29" t="str">
        <f>Factor2Name</f>
        <v>Variety</v>
      </c>
      <c r="I7205" s="30" t="s">
        <v>2</v>
      </c>
      <c r="K7205" s="29" t="str">
        <f>Factor2Name</f>
        <v>Variety</v>
      </c>
      <c r="L7205" s="30" t="s">
        <v>2</v>
      </c>
    </row>
    <row r="7206" spans="2:12" ht="13" x14ac:dyDescent="0.3">
      <c r="B7206" s="29" t="str">
        <f>Factor3Name</f>
        <v>Fertiliser</v>
      </c>
      <c r="C7206" s="30" t="s">
        <v>45</v>
      </c>
      <c r="E7206" s="29" t="str">
        <f>Factor3Name</f>
        <v>Fertiliser</v>
      </c>
      <c r="F7206" s="30" t="s">
        <v>45</v>
      </c>
      <c r="H7206" s="29" t="str">
        <f>Factor3Name</f>
        <v>Fertiliser</v>
      </c>
      <c r="I7206" s="30" t="s">
        <v>45</v>
      </c>
      <c r="K7206" s="29" t="str">
        <f>Factor3Name</f>
        <v>Fertiliser</v>
      </c>
      <c r="L7206" s="30" t="s">
        <v>45</v>
      </c>
    </row>
    <row r="7207" spans="2:12" ht="13" x14ac:dyDescent="0.3">
      <c r="B7207" s="29" t="str">
        <f>Factor1Name</f>
        <v>Weeding</v>
      </c>
      <c r="C7207" s="30" t="s">
        <v>51</v>
      </c>
      <c r="E7207" s="29" t="str">
        <f>Factor1Name</f>
        <v>Weeding</v>
      </c>
      <c r="F7207" s="30" t="s">
        <v>51</v>
      </c>
      <c r="H7207" s="29" t="str">
        <f>Factor1Name</f>
        <v>Weeding</v>
      </c>
      <c r="I7207" s="30" t="s">
        <v>51</v>
      </c>
      <c r="K7207" s="29" t="str">
        <f>Factor1Name</f>
        <v>Weeding</v>
      </c>
      <c r="L7207" s="30" t="s">
        <v>51</v>
      </c>
    </row>
    <row r="7208" spans="2:12" ht="13" x14ac:dyDescent="0.3">
      <c r="B7208" s="25" t="s">
        <v>14</v>
      </c>
      <c r="C7208" s="26">
        <v>624.70000000000005</v>
      </c>
      <c r="E7208" s="25" t="s">
        <v>14</v>
      </c>
      <c r="F7208" s="26">
        <v>630.70000000000005</v>
      </c>
      <c r="H7208" s="25" t="s">
        <v>14</v>
      </c>
      <c r="I7208" s="26">
        <v>732.9</v>
      </c>
      <c r="K7208" s="25" t="s">
        <v>14</v>
      </c>
      <c r="L7208" s="26">
        <v>775.9</v>
      </c>
    </row>
    <row r="7210" spans="2:12" ht="13" x14ac:dyDescent="0.3">
      <c r="B7210" s="27" t="s">
        <v>3</v>
      </c>
      <c r="C7210" s="28">
        <v>2018</v>
      </c>
      <c r="E7210" s="27" t="s">
        <v>3</v>
      </c>
      <c r="F7210" s="28">
        <v>2018</v>
      </c>
      <c r="H7210" s="27" t="s">
        <v>3</v>
      </c>
      <c r="I7210" s="28">
        <v>2018</v>
      </c>
      <c r="K7210" s="27" t="s">
        <v>3</v>
      </c>
      <c r="L7210" s="28">
        <v>2018</v>
      </c>
    </row>
    <row r="7211" spans="2:12" ht="13" x14ac:dyDescent="0.3">
      <c r="B7211" s="29" t="str">
        <f>UnitName</f>
        <v>Plot</v>
      </c>
      <c r="C7211" s="30">
        <v>1</v>
      </c>
      <c r="E7211" s="29" t="str">
        <f>UnitName</f>
        <v>Plot</v>
      </c>
      <c r="F7211" s="30">
        <v>1</v>
      </c>
      <c r="H7211" s="29" t="str">
        <f>UnitName</f>
        <v>Plot</v>
      </c>
      <c r="I7211" s="30">
        <v>1</v>
      </c>
      <c r="K7211" s="29" t="str">
        <f>UnitName</f>
        <v>Plot</v>
      </c>
      <c r="L7211" s="30">
        <v>1</v>
      </c>
    </row>
    <row r="7212" spans="2:12" ht="13" x14ac:dyDescent="0.3">
      <c r="B7212" s="29" t="str">
        <f>BlockName</f>
        <v>Name</v>
      </c>
      <c r="C7212" s="30" t="s">
        <v>56</v>
      </c>
      <c r="E7212" s="29" t="str">
        <f>BlockName</f>
        <v>Name</v>
      </c>
      <c r="F7212" s="30" t="s">
        <v>56</v>
      </c>
      <c r="H7212" s="29" t="str">
        <f>BlockName</f>
        <v>Name</v>
      </c>
      <c r="I7212" s="30" t="s">
        <v>56</v>
      </c>
      <c r="K7212" s="29" t="str">
        <f>BlockName</f>
        <v>Name</v>
      </c>
      <c r="L7212" s="30" t="s">
        <v>56</v>
      </c>
    </row>
    <row r="7213" spans="2:12" ht="13" x14ac:dyDescent="0.3">
      <c r="B7213" s="29" t="str">
        <f>Factor2Name</f>
        <v>Variety</v>
      </c>
      <c r="C7213" s="30" t="s">
        <v>2</v>
      </c>
      <c r="E7213" s="29" t="str">
        <f>Factor2Name</f>
        <v>Variety</v>
      </c>
      <c r="F7213" s="30" t="s">
        <v>2</v>
      </c>
      <c r="H7213" s="29" t="str">
        <f>Factor2Name</f>
        <v>Variety</v>
      </c>
      <c r="I7213" s="30" t="s">
        <v>2</v>
      </c>
      <c r="K7213" s="29" t="str">
        <f>Factor2Name</f>
        <v>Variety</v>
      </c>
      <c r="L7213" s="30" t="s">
        <v>2</v>
      </c>
    </row>
    <row r="7214" spans="2:12" ht="13" x14ac:dyDescent="0.3">
      <c r="B7214" s="29" t="str">
        <f>Factor3Name</f>
        <v>Fertiliser</v>
      </c>
      <c r="C7214" s="30" t="s">
        <v>45</v>
      </c>
      <c r="E7214" s="29" t="str">
        <f>Factor3Name</f>
        <v>Fertiliser</v>
      </c>
      <c r="F7214" s="30" t="s">
        <v>45</v>
      </c>
      <c r="H7214" s="29" t="str">
        <f>Factor3Name</f>
        <v>Fertiliser</v>
      </c>
      <c r="I7214" s="30" t="s">
        <v>45</v>
      </c>
      <c r="K7214" s="29" t="str">
        <f>Factor3Name</f>
        <v>Fertiliser</v>
      </c>
      <c r="L7214" s="30" t="s">
        <v>45</v>
      </c>
    </row>
    <row r="7215" spans="2:12" ht="13" x14ac:dyDescent="0.3">
      <c r="B7215" s="29" t="str">
        <f>Factor1Name</f>
        <v>Weeding</v>
      </c>
      <c r="C7215" s="30" t="s">
        <v>51</v>
      </c>
      <c r="E7215" s="29" t="str">
        <f>Factor1Name</f>
        <v>Weeding</v>
      </c>
      <c r="F7215" s="30" t="s">
        <v>51</v>
      </c>
      <c r="H7215" s="29" t="str">
        <f>Factor1Name</f>
        <v>Weeding</v>
      </c>
      <c r="I7215" s="30" t="s">
        <v>51</v>
      </c>
      <c r="K7215" s="29" t="str">
        <f>Factor1Name</f>
        <v>Weeding</v>
      </c>
      <c r="L7215" s="30" t="s">
        <v>51</v>
      </c>
    </row>
    <row r="7216" spans="2:12" ht="13" x14ac:dyDescent="0.3">
      <c r="B7216" s="25" t="s">
        <v>14</v>
      </c>
      <c r="C7216" s="26">
        <v>752.6</v>
      </c>
      <c r="E7216" s="25" t="s">
        <v>14</v>
      </c>
      <c r="F7216" s="26">
        <v>773.1</v>
      </c>
      <c r="H7216" s="25" t="s">
        <v>14</v>
      </c>
      <c r="I7216" s="26">
        <v>931.6</v>
      </c>
      <c r="K7216" s="25" t="s">
        <v>14</v>
      </c>
      <c r="L7216" s="26">
        <v>821.7</v>
      </c>
    </row>
    <row r="7218" spans="2:12" ht="13" x14ac:dyDescent="0.3">
      <c r="B7218" s="27" t="s">
        <v>3</v>
      </c>
      <c r="C7218" s="28">
        <v>2018</v>
      </c>
      <c r="E7218" s="27" t="s">
        <v>3</v>
      </c>
      <c r="F7218" s="28">
        <v>2018</v>
      </c>
      <c r="H7218" s="27" t="s">
        <v>3</v>
      </c>
      <c r="I7218" s="28">
        <v>2018</v>
      </c>
      <c r="K7218" s="27" t="s">
        <v>3</v>
      </c>
      <c r="L7218" s="28">
        <v>2018</v>
      </c>
    </row>
    <row r="7219" spans="2:12" ht="13" x14ac:dyDescent="0.3">
      <c r="B7219" s="29" t="str">
        <f>UnitName</f>
        <v>Plot</v>
      </c>
      <c r="C7219" s="30">
        <v>1</v>
      </c>
      <c r="E7219" s="29" t="str">
        <f>UnitName</f>
        <v>Plot</v>
      </c>
      <c r="F7219" s="30">
        <v>1</v>
      </c>
      <c r="H7219" s="29" t="str">
        <f>UnitName</f>
        <v>Plot</v>
      </c>
      <c r="I7219" s="30">
        <v>1</v>
      </c>
      <c r="K7219" s="29" t="str">
        <f>UnitName</f>
        <v>Plot</v>
      </c>
      <c r="L7219" s="30">
        <v>1</v>
      </c>
    </row>
    <row r="7220" spans="2:12" ht="13" x14ac:dyDescent="0.3">
      <c r="B7220" s="29" t="str">
        <f>BlockName</f>
        <v>Name</v>
      </c>
      <c r="C7220" s="30" t="s">
        <v>56</v>
      </c>
      <c r="E7220" s="29" t="str">
        <f>BlockName</f>
        <v>Name</v>
      </c>
      <c r="F7220" s="30" t="s">
        <v>56</v>
      </c>
      <c r="H7220" s="29" t="str">
        <f>BlockName</f>
        <v>Name</v>
      </c>
      <c r="I7220" s="30" t="s">
        <v>56</v>
      </c>
      <c r="K7220" s="29" t="str">
        <f>BlockName</f>
        <v>Name</v>
      </c>
      <c r="L7220" s="30" t="s">
        <v>56</v>
      </c>
    </row>
    <row r="7221" spans="2:12" ht="13" x14ac:dyDescent="0.3">
      <c r="B7221" s="29" t="str">
        <f>Factor2Name</f>
        <v>Variety</v>
      </c>
      <c r="C7221" s="30" t="s">
        <v>2</v>
      </c>
      <c r="E7221" s="29" t="str">
        <f>Factor2Name</f>
        <v>Variety</v>
      </c>
      <c r="F7221" s="30" t="s">
        <v>2</v>
      </c>
      <c r="H7221" s="29" t="str">
        <f>Factor2Name</f>
        <v>Variety</v>
      </c>
      <c r="I7221" s="30" t="s">
        <v>2</v>
      </c>
      <c r="K7221" s="29" t="str">
        <f>Factor2Name</f>
        <v>Variety</v>
      </c>
      <c r="L7221" s="30" t="s">
        <v>2</v>
      </c>
    </row>
    <row r="7222" spans="2:12" ht="13" x14ac:dyDescent="0.3">
      <c r="B7222" s="29" t="str">
        <f>Factor3Name</f>
        <v>Fertiliser</v>
      </c>
      <c r="C7222" s="30" t="s">
        <v>45</v>
      </c>
      <c r="E7222" s="29" t="str">
        <f>Factor3Name</f>
        <v>Fertiliser</v>
      </c>
      <c r="F7222" s="30" t="s">
        <v>45</v>
      </c>
      <c r="H7222" s="29" t="str">
        <f>Factor3Name</f>
        <v>Fertiliser</v>
      </c>
      <c r="I7222" s="30" t="s">
        <v>45</v>
      </c>
      <c r="K7222" s="29" t="str">
        <f>Factor3Name</f>
        <v>Fertiliser</v>
      </c>
      <c r="L7222" s="30" t="s">
        <v>45</v>
      </c>
    </row>
    <row r="7223" spans="2:12" ht="13" x14ac:dyDescent="0.3">
      <c r="B7223" s="29" t="str">
        <f>Factor1Name</f>
        <v>Weeding</v>
      </c>
      <c r="C7223" s="30" t="s">
        <v>51</v>
      </c>
      <c r="E7223" s="29" t="str">
        <f>Factor1Name</f>
        <v>Weeding</v>
      </c>
      <c r="F7223" s="30" t="s">
        <v>51</v>
      </c>
      <c r="H7223" s="29" t="str">
        <f>Factor1Name</f>
        <v>Weeding</v>
      </c>
      <c r="I7223" s="30" t="s">
        <v>51</v>
      </c>
      <c r="K7223" s="29" t="str">
        <f>Factor1Name</f>
        <v>Weeding</v>
      </c>
      <c r="L7223" s="30" t="s">
        <v>51</v>
      </c>
    </row>
    <row r="7224" spans="2:12" ht="13" x14ac:dyDescent="0.3">
      <c r="B7224" s="25" t="s">
        <v>14</v>
      </c>
      <c r="C7224" s="26">
        <v>822.1</v>
      </c>
      <c r="E7224" s="25" t="s">
        <v>14</v>
      </c>
      <c r="F7224" s="26">
        <v>773.9</v>
      </c>
      <c r="H7224" s="25" t="s">
        <v>14</v>
      </c>
      <c r="I7224" s="26">
        <v>855.6</v>
      </c>
      <c r="K7224" s="25" t="s">
        <v>14</v>
      </c>
      <c r="L7224" s="26">
        <v>998.1</v>
      </c>
    </row>
    <row r="7226" spans="2:12" ht="13" x14ac:dyDescent="0.3">
      <c r="B7226" s="27" t="s">
        <v>3</v>
      </c>
      <c r="C7226" s="28">
        <v>2018</v>
      </c>
      <c r="E7226" s="27" t="s">
        <v>3</v>
      </c>
      <c r="F7226" s="28">
        <v>2018</v>
      </c>
      <c r="H7226" s="27" t="s">
        <v>3</v>
      </c>
      <c r="I7226" s="28">
        <v>2018</v>
      </c>
      <c r="K7226" s="27" t="s">
        <v>3</v>
      </c>
      <c r="L7226" s="28">
        <v>2018</v>
      </c>
    </row>
    <row r="7227" spans="2:12" ht="13" x14ac:dyDescent="0.3">
      <c r="B7227" s="29" t="str">
        <f>UnitName</f>
        <v>Plot</v>
      </c>
      <c r="C7227" s="30">
        <v>1</v>
      </c>
      <c r="E7227" s="29" t="str">
        <f>UnitName</f>
        <v>Plot</v>
      </c>
      <c r="F7227" s="30">
        <v>1</v>
      </c>
      <c r="H7227" s="29" t="str">
        <f>UnitName</f>
        <v>Plot</v>
      </c>
      <c r="I7227" s="30">
        <v>1</v>
      </c>
      <c r="K7227" s="29" t="str">
        <f>UnitName</f>
        <v>Plot</v>
      </c>
      <c r="L7227" s="30">
        <v>1</v>
      </c>
    </row>
    <row r="7228" spans="2:12" ht="13" x14ac:dyDescent="0.3">
      <c r="B7228" s="29" t="str">
        <f>BlockName</f>
        <v>Name</v>
      </c>
      <c r="C7228" s="30" t="s">
        <v>56</v>
      </c>
      <c r="E7228" s="29" t="str">
        <f>BlockName</f>
        <v>Name</v>
      </c>
      <c r="F7228" s="30" t="s">
        <v>56</v>
      </c>
      <c r="H7228" s="29" t="str">
        <f>BlockName</f>
        <v>Name</v>
      </c>
      <c r="I7228" s="30" t="s">
        <v>56</v>
      </c>
      <c r="K7228" s="29" t="str">
        <f>BlockName</f>
        <v>Name</v>
      </c>
      <c r="L7228" s="30" t="s">
        <v>56</v>
      </c>
    </row>
    <row r="7229" spans="2:12" ht="13" x14ac:dyDescent="0.3">
      <c r="B7229" s="29" t="str">
        <f>Factor2Name</f>
        <v>Variety</v>
      </c>
      <c r="C7229" s="30" t="s">
        <v>2</v>
      </c>
      <c r="E7229" s="29" t="str">
        <f>Factor2Name</f>
        <v>Variety</v>
      </c>
      <c r="F7229" s="30" t="s">
        <v>2</v>
      </c>
      <c r="H7229" s="29" t="str">
        <f>Factor2Name</f>
        <v>Variety</v>
      </c>
      <c r="I7229" s="30" t="s">
        <v>2</v>
      </c>
      <c r="K7229" s="29" t="str">
        <f>Factor2Name</f>
        <v>Variety</v>
      </c>
      <c r="L7229" s="30" t="s">
        <v>2</v>
      </c>
    </row>
    <row r="7230" spans="2:12" ht="13" x14ac:dyDescent="0.3">
      <c r="B7230" s="29" t="str">
        <f>Factor3Name</f>
        <v>Fertiliser</v>
      </c>
      <c r="C7230" s="30" t="s">
        <v>45</v>
      </c>
      <c r="E7230" s="29" t="str">
        <f>Factor3Name</f>
        <v>Fertiliser</v>
      </c>
      <c r="F7230" s="30" t="s">
        <v>45</v>
      </c>
      <c r="H7230" s="29" t="str">
        <f>Factor3Name</f>
        <v>Fertiliser</v>
      </c>
      <c r="I7230" s="30" t="s">
        <v>45</v>
      </c>
      <c r="K7230" s="29" t="str">
        <f>Factor3Name</f>
        <v>Fertiliser</v>
      </c>
      <c r="L7230" s="30" t="s">
        <v>45</v>
      </c>
    </row>
    <row r="7231" spans="2:12" ht="13" x14ac:dyDescent="0.3">
      <c r="B7231" s="29" t="str">
        <f>Factor1Name</f>
        <v>Weeding</v>
      </c>
      <c r="C7231" s="30" t="s">
        <v>51</v>
      </c>
      <c r="E7231" s="29" t="str">
        <f>Factor1Name</f>
        <v>Weeding</v>
      </c>
      <c r="F7231" s="30" t="s">
        <v>51</v>
      </c>
      <c r="H7231" s="29" t="str">
        <f>Factor1Name</f>
        <v>Weeding</v>
      </c>
      <c r="I7231" s="30" t="s">
        <v>51</v>
      </c>
      <c r="K7231" s="29" t="str">
        <f>Factor1Name</f>
        <v>Weeding</v>
      </c>
      <c r="L7231" s="30" t="s">
        <v>51</v>
      </c>
    </row>
    <row r="7232" spans="2:12" ht="13" x14ac:dyDescent="0.3">
      <c r="B7232" s="25" t="s">
        <v>14</v>
      </c>
      <c r="C7232" s="26">
        <v>731.9</v>
      </c>
      <c r="E7232" s="25" t="s">
        <v>14</v>
      </c>
      <c r="F7232" s="26">
        <v>703.8</v>
      </c>
      <c r="H7232" s="25" t="s">
        <v>14</v>
      </c>
      <c r="I7232" s="26">
        <v>771.8</v>
      </c>
      <c r="K7232" s="25" t="s">
        <v>14</v>
      </c>
      <c r="L7232" s="26">
        <v>723.2</v>
      </c>
    </row>
    <row r="7234" spans="2:12" ht="13" x14ac:dyDescent="0.3">
      <c r="B7234" s="27" t="s">
        <v>3</v>
      </c>
      <c r="C7234" s="28">
        <v>2018</v>
      </c>
      <c r="E7234" s="27" t="s">
        <v>3</v>
      </c>
      <c r="F7234" s="28">
        <v>2018</v>
      </c>
      <c r="H7234" s="27" t="s">
        <v>3</v>
      </c>
      <c r="I7234" s="28">
        <v>2018</v>
      </c>
      <c r="K7234" s="27" t="s">
        <v>3</v>
      </c>
      <c r="L7234" s="28">
        <v>2018</v>
      </c>
    </row>
    <row r="7235" spans="2:12" ht="13" x14ac:dyDescent="0.3">
      <c r="B7235" s="29" t="str">
        <f>UnitName</f>
        <v>Plot</v>
      </c>
      <c r="C7235" s="30">
        <v>1</v>
      </c>
      <c r="E7235" s="29" t="str">
        <f>UnitName</f>
        <v>Plot</v>
      </c>
      <c r="F7235" s="30">
        <v>1</v>
      </c>
      <c r="H7235" s="29" t="str">
        <f>UnitName</f>
        <v>Plot</v>
      </c>
      <c r="I7235" s="30">
        <v>1</v>
      </c>
      <c r="K7235" s="29" t="str">
        <f>UnitName</f>
        <v>Plot</v>
      </c>
      <c r="L7235" s="30">
        <v>1</v>
      </c>
    </row>
    <row r="7236" spans="2:12" ht="13" x14ac:dyDescent="0.3">
      <c r="B7236" s="29" t="str">
        <f>BlockName</f>
        <v>Name</v>
      </c>
      <c r="C7236" s="30" t="s">
        <v>56</v>
      </c>
      <c r="E7236" s="29" t="str">
        <f>BlockName</f>
        <v>Name</v>
      </c>
      <c r="F7236" s="30" t="s">
        <v>56</v>
      </c>
      <c r="H7236" s="29" t="str">
        <f>BlockName</f>
        <v>Name</v>
      </c>
      <c r="I7236" s="30" t="s">
        <v>56</v>
      </c>
      <c r="K7236" s="29" t="str">
        <f>BlockName</f>
        <v>Name</v>
      </c>
      <c r="L7236" s="30" t="s">
        <v>56</v>
      </c>
    </row>
    <row r="7237" spans="2:12" ht="13" x14ac:dyDescent="0.3">
      <c r="B7237" s="29" t="str">
        <f>Factor2Name</f>
        <v>Variety</v>
      </c>
      <c r="C7237" s="30" t="s">
        <v>2</v>
      </c>
      <c r="E7237" s="29" t="str">
        <f>Factor2Name</f>
        <v>Variety</v>
      </c>
      <c r="F7237" s="30" t="s">
        <v>2</v>
      </c>
      <c r="H7237" s="29" t="str">
        <f>Factor2Name</f>
        <v>Variety</v>
      </c>
      <c r="I7237" s="30" t="s">
        <v>2</v>
      </c>
      <c r="K7237" s="29" t="str">
        <f>Factor2Name</f>
        <v>Variety</v>
      </c>
      <c r="L7237" s="30" t="s">
        <v>2</v>
      </c>
    </row>
    <row r="7238" spans="2:12" ht="13" x14ac:dyDescent="0.3">
      <c r="B7238" s="29" t="str">
        <f>Factor3Name</f>
        <v>Fertiliser</v>
      </c>
      <c r="C7238" s="30" t="s">
        <v>45</v>
      </c>
      <c r="E7238" s="29" t="str">
        <f>Factor3Name</f>
        <v>Fertiliser</v>
      </c>
      <c r="F7238" s="30" t="s">
        <v>45</v>
      </c>
      <c r="H7238" s="29" t="str">
        <f>Factor3Name</f>
        <v>Fertiliser</v>
      </c>
      <c r="I7238" s="30" t="s">
        <v>45</v>
      </c>
      <c r="K7238" s="29" t="str">
        <f>Factor3Name</f>
        <v>Fertiliser</v>
      </c>
      <c r="L7238" s="30" t="s">
        <v>45</v>
      </c>
    </row>
    <row r="7239" spans="2:12" ht="13" x14ac:dyDescent="0.3">
      <c r="B7239" s="29" t="str">
        <f>Factor1Name</f>
        <v>Weeding</v>
      </c>
      <c r="C7239" s="30" t="s">
        <v>51</v>
      </c>
      <c r="E7239" s="29" t="str">
        <f>Factor1Name</f>
        <v>Weeding</v>
      </c>
      <c r="F7239" s="30" t="s">
        <v>51</v>
      </c>
      <c r="H7239" s="29" t="str">
        <f>Factor1Name</f>
        <v>Weeding</v>
      </c>
      <c r="I7239" s="30" t="s">
        <v>51</v>
      </c>
      <c r="K7239" s="29" t="str">
        <f>Factor1Name</f>
        <v>Weeding</v>
      </c>
      <c r="L7239" s="30" t="s">
        <v>51</v>
      </c>
    </row>
    <row r="7240" spans="2:12" ht="13" x14ac:dyDescent="0.3">
      <c r="B7240" s="25" t="s">
        <v>14</v>
      </c>
      <c r="C7240" s="26">
        <v>945.6</v>
      </c>
      <c r="E7240" s="25" t="s">
        <v>14</v>
      </c>
      <c r="F7240" s="26">
        <v>690.8</v>
      </c>
      <c r="H7240" s="25" t="s">
        <v>14</v>
      </c>
      <c r="I7240" s="26">
        <v>855.3</v>
      </c>
      <c r="K7240" s="25" t="s">
        <v>14</v>
      </c>
      <c r="L7240" s="26">
        <v>892.4</v>
      </c>
    </row>
    <row r="7242" spans="2:12" ht="13" x14ac:dyDescent="0.3">
      <c r="B7242" s="27" t="s">
        <v>3</v>
      </c>
      <c r="C7242" s="28">
        <v>2018</v>
      </c>
      <c r="E7242" s="27" t="s">
        <v>3</v>
      </c>
      <c r="F7242" s="28">
        <v>2018</v>
      </c>
      <c r="H7242" s="27" t="s">
        <v>3</v>
      </c>
      <c r="I7242" s="28">
        <v>2018</v>
      </c>
      <c r="K7242" s="27" t="s">
        <v>3</v>
      </c>
      <c r="L7242" s="28">
        <v>2018</v>
      </c>
    </row>
    <row r="7243" spans="2:12" ht="13" x14ac:dyDescent="0.3">
      <c r="B7243" s="29" t="str">
        <f>UnitName</f>
        <v>Plot</v>
      </c>
      <c r="C7243" s="30">
        <v>2</v>
      </c>
      <c r="E7243" s="29" t="str">
        <f>UnitName</f>
        <v>Plot</v>
      </c>
      <c r="F7243" s="30">
        <v>2</v>
      </c>
      <c r="H7243" s="29" t="str">
        <f>UnitName</f>
        <v>Plot</v>
      </c>
      <c r="I7243" s="30">
        <v>2</v>
      </c>
      <c r="K7243" s="29" t="str">
        <f>UnitName</f>
        <v>Plot</v>
      </c>
      <c r="L7243" s="30">
        <v>2</v>
      </c>
    </row>
    <row r="7244" spans="2:12" ht="13" x14ac:dyDescent="0.3">
      <c r="B7244" s="29" t="str">
        <f>BlockName</f>
        <v>Name</v>
      </c>
      <c r="C7244" s="30" t="s">
        <v>56</v>
      </c>
      <c r="E7244" s="29" t="str">
        <f>BlockName</f>
        <v>Name</v>
      </c>
      <c r="F7244" s="30" t="s">
        <v>56</v>
      </c>
      <c r="H7244" s="29" t="str">
        <f>BlockName</f>
        <v>Name</v>
      </c>
      <c r="I7244" s="30" t="s">
        <v>56</v>
      </c>
      <c r="K7244" s="29" t="str">
        <f>BlockName</f>
        <v>Name</v>
      </c>
      <c r="L7244" s="30" t="s">
        <v>56</v>
      </c>
    </row>
    <row r="7245" spans="2:12" ht="13" x14ac:dyDescent="0.3">
      <c r="B7245" s="29" t="str">
        <f>Factor2Name</f>
        <v>Variety</v>
      </c>
      <c r="C7245" s="30" t="s">
        <v>2</v>
      </c>
      <c r="E7245" s="29" t="str">
        <f>Factor2Name</f>
        <v>Variety</v>
      </c>
      <c r="F7245" s="30" t="s">
        <v>2</v>
      </c>
      <c r="H7245" s="29" t="str">
        <f>Factor2Name</f>
        <v>Variety</v>
      </c>
      <c r="I7245" s="30" t="s">
        <v>2</v>
      </c>
      <c r="K7245" s="29" t="str">
        <f>Factor2Name</f>
        <v>Variety</v>
      </c>
      <c r="L7245" s="30" t="s">
        <v>2</v>
      </c>
    </row>
    <row r="7246" spans="2:12" ht="13" x14ac:dyDescent="0.3">
      <c r="B7246" s="29" t="str">
        <f>Factor3Name</f>
        <v>Fertiliser</v>
      </c>
      <c r="C7246" s="30" t="s">
        <v>45</v>
      </c>
      <c r="E7246" s="29" t="str">
        <f>Factor3Name</f>
        <v>Fertiliser</v>
      </c>
      <c r="F7246" s="30" t="s">
        <v>45</v>
      </c>
      <c r="H7246" s="29" t="str">
        <f>Factor3Name</f>
        <v>Fertiliser</v>
      </c>
      <c r="I7246" s="30" t="s">
        <v>45</v>
      </c>
      <c r="K7246" s="29" t="str">
        <f>Factor3Name</f>
        <v>Fertiliser</v>
      </c>
      <c r="L7246" s="30" t="s">
        <v>45</v>
      </c>
    </row>
    <row r="7247" spans="2:12" ht="13" x14ac:dyDescent="0.3">
      <c r="B7247" s="29" t="str">
        <f>Factor1Name</f>
        <v>Weeding</v>
      </c>
      <c r="C7247" s="30" t="s">
        <v>51</v>
      </c>
      <c r="E7247" s="29" t="str">
        <f>Factor1Name</f>
        <v>Weeding</v>
      </c>
      <c r="F7247" s="30" t="s">
        <v>51</v>
      </c>
      <c r="H7247" s="29" t="str">
        <f>Factor1Name</f>
        <v>Weeding</v>
      </c>
      <c r="I7247" s="30" t="s">
        <v>51</v>
      </c>
      <c r="K7247" s="29" t="str">
        <f>Factor1Name</f>
        <v>Weeding</v>
      </c>
      <c r="L7247" s="30" t="s">
        <v>51</v>
      </c>
    </row>
    <row r="7248" spans="2:12" ht="13" x14ac:dyDescent="0.3">
      <c r="B7248" s="25" t="s">
        <v>14</v>
      </c>
      <c r="C7248" s="26">
        <v>847.6</v>
      </c>
      <c r="E7248" s="25" t="s">
        <v>14</v>
      </c>
      <c r="F7248" s="26">
        <v>785.9</v>
      </c>
      <c r="H7248" s="25" t="s">
        <v>14</v>
      </c>
      <c r="I7248" s="26">
        <v>753.2</v>
      </c>
      <c r="K7248" s="25" t="s">
        <v>14</v>
      </c>
      <c r="L7248" s="26">
        <v>839.3</v>
      </c>
    </row>
    <row r="7250" spans="2:12" ht="13" x14ac:dyDescent="0.3">
      <c r="B7250" s="27" t="s">
        <v>3</v>
      </c>
      <c r="C7250" s="28">
        <v>2018</v>
      </c>
      <c r="E7250" s="27" t="s">
        <v>3</v>
      </c>
      <c r="F7250" s="28">
        <v>2018</v>
      </c>
      <c r="H7250" s="27" t="s">
        <v>3</v>
      </c>
      <c r="I7250" s="28">
        <v>2018</v>
      </c>
      <c r="K7250" s="27" t="s">
        <v>3</v>
      </c>
      <c r="L7250" s="28">
        <v>2018</v>
      </c>
    </row>
    <row r="7251" spans="2:12" ht="13" x14ac:dyDescent="0.3">
      <c r="B7251" s="29" t="str">
        <f>UnitName</f>
        <v>Plot</v>
      </c>
      <c r="C7251" s="30">
        <v>2</v>
      </c>
      <c r="E7251" s="29" t="str">
        <f>UnitName</f>
        <v>Plot</v>
      </c>
      <c r="F7251" s="30">
        <v>2</v>
      </c>
      <c r="H7251" s="29" t="str">
        <f>UnitName</f>
        <v>Plot</v>
      </c>
      <c r="I7251" s="30">
        <v>2</v>
      </c>
      <c r="K7251" s="29" t="str">
        <f>UnitName</f>
        <v>Plot</v>
      </c>
      <c r="L7251" s="30">
        <v>2</v>
      </c>
    </row>
    <row r="7252" spans="2:12" ht="13" x14ac:dyDescent="0.3">
      <c r="B7252" s="29" t="str">
        <f>BlockName</f>
        <v>Name</v>
      </c>
      <c r="C7252" s="30" t="s">
        <v>56</v>
      </c>
      <c r="E7252" s="29" t="str">
        <f>BlockName</f>
        <v>Name</v>
      </c>
      <c r="F7252" s="30" t="s">
        <v>56</v>
      </c>
      <c r="H7252" s="29" t="str">
        <f>BlockName</f>
        <v>Name</v>
      </c>
      <c r="I7252" s="30" t="s">
        <v>56</v>
      </c>
      <c r="K7252" s="29" t="str">
        <f>BlockName</f>
        <v>Name</v>
      </c>
      <c r="L7252" s="30" t="s">
        <v>56</v>
      </c>
    </row>
    <row r="7253" spans="2:12" ht="13" x14ac:dyDescent="0.3">
      <c r="B7253" s="29" t="str">
        <f>Factor2Name</f>
        <v>Variety</v>
      </c>
      <c r="C7253" s="30" t="s">
        <v>2</v>
      </c>
      <c r="E7253" s="29" t="str">
        <f>Factor2Name</f>
        <v>Variety</v>
      </c>
      <c r="F7253" s="30" t="s">
        <v>2</v>
      </c>
      <c r="H7253" s="29" t="str">
        <f>Factor2Name</f>
        <v>Variety</v>
      </c>
      <c r="I7253" s="30" t="s">
        <v>2</v>
      </c>
      <c r="K7253" s="29" t="str">
        <f>Factor2Name</f>
        <v>Variety</v>
      </c>
      <c r="L7253" s="30" t="s">
        <v>2</v>
      </c>
    </row>
    <row r="7254" spans="2:12" ht="13" x14ac:dyDescent="0.3">
      <c r="B7254" s="29" t="str">
        <f>Factor3Name</f>
        <v>Fertiliser</v>
      </c>
      <c r="C7254" s="30" t="s">
        <v>45</v>
      </c>
      <c r="E7254" s="29" t="str">
        <f>Factor3Name</f>
        <v>Fertiliser</v>
      </c>
      <c r="F7254" s="30" t="s">
        <v>45</v>
      </c>
      <c r="H7254" s="29" t="str">
        <f>Factor3Name</f>
        <v>Fertiliser</v>
      </c>
      <c r="I7254" s="30" t="s">
        <v>45</v>
      </c>
      <c r="K7254" s="29" t="str">
        <f>Factor3Name</f>
        <v>Fertiliser</v>
      </c>
      <c r="L7254" s="30" t="s">
        <v>45</v>
      </c>
    </row>
    <row r="7255" spans="2:12" ht="13" x14ac:dyDescent="0.3">
      <c r="B7255" s="29" t="str">
        <f>Factor1Name</f>
        <v>Weeding</v>
      </c>
      <c r="C7255" s="30" t="s">
        <v>51</v>
      </c>
      <c r="E7255" s="29" t="str">
        <f>Factor1Name</f>
        <v>Weeding</v>
      </c>
      <c r="F7255" s="30" t="s">
        <v>51</v>
      </c>
      <c r="H7255" s="29" t="str">
        <f>Factor1Name</f>
        <v>Weeding</v>
      </c>
      <c r="I7255" s="30" t="s">
        <v>51</v>
      </c>
      <c r="K7255" s="29" t="str">
        <f>Factor1Name</f>
        <v>Weeding</v>
      </c>
      <c r="L7255" s="30" t="s">
        <v>51</v>
      </c>
    </row>
    <row r="7256" spans="2:12" ht="13" x14ac:dyDescent="0.3">
      <c r="B7256" s="25" t="s">
        <v>14</v>
      </c>
      <c r="C7256" s="26">
        <v>789.2</v>
      </c>
      <c r="E7256" s="25" t="s">
        <v>14</v>
      </c>
      <c r="F7256" s="26">
        <v>818.9</v>
      </c>
      <c r="H7256" s="25" t="s">
        <v>14</v>
      </c>
      <c r="I7256" s="26">
        <v>891.5</v>
      </c>
      <c r="K7256" s="25" t="s">
        <v>14</v>
      </c>
      <c r="L7256" s="26">
        <v>859.7</v>
      </c>
    </row>
    <row r="7258" spans="2:12" ht="13" x14ac:dyDescent="0.3">
      <c r="B7258" s="27" t="s">
        <v>3</v>
      </c>
      <c r="C7258" s="28">
        <v>2018</v>
      </c>
      <c r="E7258" s="27" t="s">
        <v>3</v>
      </c>
      <c r="F7258" s="28">
        <v>2018</v>
      </c>
      <c r="H7258" s="27" t="s">
        <v>3</v>
      </c>
      <c r="I7258" s="28">
        <v>2018</v>
      </c>
      <c r="K7258" s="27" t="s">
        <v>3</v>
      </c>
      <c r="L7258" s="28">
        <v>2018</v>
      </c>
    </row>
    <row r="7259" spans="2:12" ht="13" x14ac:dyDescent="0.3">
      <c r="B7259" s="29" t="str">
        <f>UnitName</f>
        <v>Plot</v>
      </c>
      <c r="C7259" s="30">
        <v>2</v>
      </c>
      <c r="E7259" s="29" t="str">
        <f>UnitName</f>
        <v>Plot</v>
      </c>
      <c r="F7259" s="30">
        <v>2</v>
      </c>
      <c r="H7259" s="29" t="str">
        <f>UnitName</f>
        <v>Plot</v>
      </c>
      <c r="I7259" s="30">
        <v>2</v>
      </c>
      <c r="K7259" s="29" t="str">
        <f>UnitName</f>
        <v>Plot</v>
      </c>
      <c r="L7259" s="30">
        <v>2</v>
      </c>
    </row>
    <row r="7260" spans="2:12" ht="13" x14ac:dyDescent="0.3">
      <c r="B7260" s="29" t="str">
        <f>BlockName</f>
        <v>Name</v>
      </c>
      <c r="C7260" s="30" t="s">
        <v>56</v>
      </c>
      <c r="E7260" s="29" t="str">
        <f>BlockName</f>
        <v>Name</v>
      </c>
      <c r="F7260" s="30" t="s">
        <v>56</v>
      </c>
      <c r="H7260" s="29" t="str">
        <f>BlockName</f>
        <v>Name</v>
      </c>
      <c r="I7260" s="30" t="s">
        <v>56</v>
      </c>
      <c r="K7260" s="29" t="str">
        <f>BlockName</f>
        <v>Name</v>
      </c>
      <c r="L7260" s="30" t="s">
        <v>56</v>
      </c>
    </row>
    <row r="7261" spans="2:12" ht="13" x14ac:dyDescent="0.3">
      <c r="B7261" s="29" t="str">
        <f>Factor2Name</f>
        <v>Variety</v>
      </c>
      <c r="C7261" s="30" t="s">
        <v>2</v>
      </c>
      <c r="E7261" s="29" t="str">
        <f>Factor2Name</f>
        <v>Variety</v>
      </c>
      <c r="F7261" s="30" t="s">
        <v>2</v>
      </c>
      <c r="H7261" s="29" t="str">
        <f>Factor2Name</f>
        <v>Variety</v>
      </c>
      <c r="I7261" s="30" t="s">
        <v>2</v>
      </c>
      <c r="K7261" s="29" t="str">
        <f>Factor2Name</f>
        <v>Variety</v>
      </c>
      <c r="L7261" s="30" t="s">
        <v>2</v>
      </c>
    </row>
    <row r="7262" spans="2:12" ht="13" x14ac:dyDescent="0.3">
      <c r="B7262" s="29" t="str">
        <f>Factor3Name</f>
        <v>Fertiliser</v>
      </c>
      <c r="C7262" s="30" t="s">
        <v>45</v>
      </c>
      <c r="E7262" s="29" t="str">
        <f>Factor3Name</f>
        <v>Fertiliser</v>
      </c>
      <c r="F7262" s="30" t="s">
        <v>45</v>
      </c>
      <c r="H7262" s="29" t="str">
        <f>Factor3Name</f>
        <v>Fertiliser</v>
      </c>
      <c r="I7262" s="30" t="s">
        <v>45</v>
      </c>
      <c r="K7262" s="29" t="str">
        <f>Factor3Name</f>
        <v>Fertiliser</v>
      </c>
      <c r="L7262" s="30" t="s">
        <v>45</v>
      </c>
    </row>
    <row r="7263" spans="2:12" ht="13" x14ac:dyDescent="0.3">
      <c r="B7263" s="29" t="str">
        <f>Factor1Name</f>
        <v>Weeding</v>
      </c>
      <c r="C7263" s="30" t="s">
        <v>51</v>
      </c>
      <c r="E7263" s="29" t="str">
        <f>Factor1Name</f>
        <v>Weeding</v>
      </c>
      <c r="F7263" s="30" t="s">
        <v>51</v>
      </c>
      <c r="H7263" s="29" t="str">
        <f>Factor1Name</f>
        <v>Weeding</v>
      </c>
      <c r="I7263" s="30" t="s">
        <v>51</v>
      </c>
      <c r="K7263" s="29" t="str">
        <f>Factor1Name</f>
        <v>Weeding</v>
      </c>
      <c r="L7263" s="30" t="s">
        <v>51</v>
      </c>
    </row>
    <row r="7264" spans="2:12" ht="13" x14ac:dyDescent="0.3">
      <c r="B7264" s="25" t="s">
        <v>14</v>
      </c>
      <c r="C7264" s="26">
        <v>876.3</v>
      </c>
      <c r="E7264" s="25" t="s">
        <v>14</v>
      </c>
      <c r="F7264" s="26">
        <v>734.7</v>
      </c>
      <c r="H7264" s="25" t="s">
        <v>14</v>
      </c>
      <c r="I7264" s="26">
        <v>667.4</v>
      </c>
      <c r="K7264" s="25" t="s">
        <v>14</v>
      </c>
      <c r="L7264" s="26">
        <v>716.5</v>
      </c>
    </row>
    <row r="7266" spans="2:12" ht="13" x14ac:dyDescent="0.3">
      <c r="B7266" s="27" t="s">
        <v>3</v>
      </c>
      <c r="C7266" s="28">
        <v>2018</v>
      </c>
      <c r="E7266" s="27" t="s">
        <v>3</v>
      </c>
      <c r="F7266" s="28">
        <v>2018</v>
      </c>
      <c r="H7266" s="27" t="s">
        <v>3</v>
      </c>
      <c r="I7266" s="28">
        <v>2018</v>
      </c>
      <c r="K7266" s="27" t="s">
        <v>3</v>
      </c>
      <c r="L7266" s="28">
        <v>2018</v>
      </c>
    </row>
    <row r="7267" spans="2:12" ht="13" x14ac:dyDescent="0.3">
      <c r="B7267" s="29" t="str">
        <f>UnitName</f>
        <v>Plot</v>
      </c>
      <c r="C7267" s="30">
        <v>2</v>
      </c>
      <c r="E7267" s="29" t="str">
        <f>UnitName</f>
        <v>Plot</v>
      </c>
      <c r="F7267" s="30">
        <v>2</v>
      </c>
      <c r="H7267" s="29" t="str">
        <f>UnitName</f>
        <v>Plot</v>
      </c>
      <c r="I7267" s="30">
        <v>2</v>
      </c>
      <c r="K7267" s="29" t="str">
        <f>UnitName</f>
        <v>Plot</v>
      </c>
      <c r="L7267" s="30">
        <v>2</v>
      </c>
    </row>
    <row r="7268" spans="2:12" ht="13" x14ac:dyDescent="0.3">
      <c r="B7268" s="29" t="str">
        <f>BlockName</f>
        <v>Name</v>
      </c>
      <c r="C7268" s="30" t="s">
        <v>56</v>
      </c>
      <c r="E7268" s="29" t="str">
        <f>BlockName</f>
        <v>Name</v>
      </c>
      <c r="F7268" s="30" t="s">
        <v>56</v>
      </c>
      <c r="H7268" s="29" t="str">
        <f>BlockName</f>
        <v>Name</v>
      </c>
      <c r="I7268" s="30" t="s">
        <v>56</v>
      </c>
      <c r="K7268" s="29" t="str">
        <f>BlockName</f>
        <v>Name</v>
      </c>
      <c r="L7268" s="30" t="s">
        <v>56</v>
      </c>
    </row>
    <row r="7269" spans="2:12" ht="13" x14ac:dyDescent="0.3">
      <c r="B7269" s="29" t="str">
        <f>Factor2Name</f>
        <v>Variety</v>
      </c>
      <c r="C7269" s="30" t="s">
        <v>2</v>
      </c>
      <c r="E7269" s="29" t="str">
        <f>Factor2Name</f>
        <v>Variety</v>
      </c>
      <c r="F7269" s="30" t="s">
        <v>2</v>
      </c>
      <c r="H7269" s="29" t="str">
        <f>Factor2Name</f>
        <v>Variety</v>
      </c>
      <c r="I7269" s="30" t="s">
        <v>2</v>
      </c>
      <c r="K7269" s="29" t="str">
        <f>Factor2Name</f>
        <v>Variety</v>
      </c>
      <c r="L7269" s="30" t="s">
        <v>2</v>
      </c>
    </row>
    <row r="7270" spans="2:12" ht="13" x14ac:dyDescent="0.3">
      <c r="B7270" s="29" t="str">
        <f>Factor3Name</f>
        <v>Fertiliser</v>
      </c>
      <c r="C7270" s="30" t="s">
        <v>45</v>
      </c>
      <c r="E7270" s="29" t="str">
        <f>Factor3Name</f>
        <v>Fertiliser</v>
      </c>
      <c r="F7270" s="30" t="s">
        <v>45</v>
      </c>
      <c r="H7270" s="29" t="str">
        <f>Factor3Name</f>
        <v>Fertiliser</v>
      </c>
      <c r="I7270" s="30" t="s">
        <v>45</v>
      </c>
      <c r="K7270" s="29" t="str">
        <f>Factor3Name</f>
        <v>Fertiliser</v>
      </c>
      <c r="L7270" s="30" t="s">
        <v>45</v>
      </c>
    </row>
    <row r="7271" spans="2:12" ht="13" x14ac:dyDescent="0.3">
      <c r="B7271" s="29" t="str">
        <f>Factor1Name</f>
        <v>Weeding</v>
      </c>
      <c r="C7271" s="30" t="s">
        <v>51</v>
      </c>
      <c r="E7271" s="29" t="str">
        <f>Factor1Name</f>
        <v>Weeding</v>
      </c>
      <c r="F7271" s="30" t="s">
        <v>51</v>
      </c>
      <c r="H7271" s="29" t="str">
        <f>Factor1Name</f>
        <v>Weeding</v>
      </c>
      <c r="I7271" s="30" t="s">
        <v>51</v>
      </c>
      <c r="K7271" s="29" t="str">
        <f>Factor1Name</f>
        <v>Weeding</v>
      </c>
      <c r="L7271" s="30" t="s">
        <v>51</v>
      </c>
    </row>
    <row r="7272" spans="2:12" ht="13" x14ac:dyDescent="0.3">
      <c r="B7272" s="25" t="s">
        <v>14</v>
      </c>
      <c r="C7272" s="26">
        <v>856.3</v>
      </c>
      <c r="E7272" s="25" t="s">
        <v>14</v>
      </c>
      <c r="F7272" s="26">
        <v>824.4</v>
      </c>
      <c r="H7272" s="25" t="s">
        <v>14</v>
      </c>
      <c r="I7272" s="26">
        <v>917.5</v>
      </c>
      <c r="K7272" s="25" t="s">
        <v>14</v>
      </c>
      <c r="L7272" s="26">
        <v>843.4</v>
      </c>
    </row>
    <row r="7274" spans="2:12" ht="13" x14ac:dyDescent="0.3">
      <c r="B7274" s="27" t="s">
        <v>3</v>
      </c>
      <c r="C7274" s="28">
        <v>2018</v>
      </c>
      <c r="E7274" s="27" t="s">
        <v>3</v>
      </c>
      <c r="F7274" s="28">
        <v>2018</v>
      </c>
      <c r="H7274" s="27" t="s">
        <v>3</v>
      </c>
      <c r="I7274" s="28">
        <v>2018</v>
      </c>
      <c r="K7274" s="27" t="s">
        <v>3</v>
      </c>
      <c r="L7274" s="28">
        <v>2018</v>
      </c>
    </row>
    <row r="7275" spans="2:12" ht="13" x14ac:dyDescent="0.3">
      <c r="B7275" s="29" t="str">
        <f>UnitName</f>
        <v>Plot</v>
      </c>
      <c r="C7275" s="30">
        <v>2</v>
      </c>
      <c r="E7275" s="29" t="str">
        <f>UnitName</f>
        <v>Plot</v>
      </c>
      <c r="F7275" s="30">
        <v>2</v>
      </c>
      <c r="H7275" s="29" t="str">
        <f>UnitName</f>
        <v>Plot</v>
      </c>
      <c r="I7275" s="30">
        <v>2</v>
      </c>
      <c r="K7275" s="29" t="str">
        <f>UnitName</f>
        <v>Plot</v>
      </c>
      <c r="L7275" s="30">
        <v>2</v>
      </c>
    </row>
    <row r="7276" spans="2:12" ht="13" x14ac:dyDescent="0.3">
      <c r="B7276" s="29" t="str">
        <f>BlockName</f>
        <v>Name</v>
      </c>
      <c r="C7276" s="30" t="s">
        <v>56</v>
      </c>
      <c r="E7276" s="29" t="str">
        <f>BlockName</f>
        <v>Name</v>
      </c>
      <c r="F7276" s="30" t="s">
        <v>56</v>
      </c>
      <c r="H7276" s="29" t="str">
        <f>BlockName</f>
        <v>Name</v>
      </c>
      <c r="I7276" s="30" t="s">
        <v>56</v>
      </c>
      <c r="K7276" s="29" t="str">
        <f>BlockName</f>
        <v>Name</v>
      </c>
      <c r="L7276" s="30" t="s">
        <v>56</v>
      </c>
    </row>
    <row r="7277" spans="2:12" ht="13" x14ac:dyDescent="0.3">
      <c r="B7277" s="29" t="str">
        <f>Factor2Name</f>
        <v>Variety</v>
      </c>
      <c r="C7277" s="30" t="s">
        <v>2</v>
      </c>
      <c r="E7277" s="29" t="str">
        <f>Factor2Name</f>
        <v>Variety</v>
      </c>
      <c r="F7277" s="30" t="s">
        <v>2</v>
      </c>
      <c r="H7277" s="29" t="str">
        <f>Factor2Name</f>
        <v>Variety</v>
      </c>
      <c r="I7277" s="30" t="s">
        <v>2</v>
      </c>
      <c r="K7277" s="29" t="str">
        <f>Factor2Name</f>
        <v>Variety</v>
      </c>
      <c r="L7277" s="30" t="s">
        <v>2</v>
      </c>
    </row>
    <row r="7278" spans="2:12" ht="13" x14ac:dyDescent="0.3">
      <c r="B7278" s="29" t="str">
        <f>Factor3Name</f>
        <v>Fertiliser</v>
      </c>
      <c r="C7278" s="30" t="s">
        <v>45</v>
      </c>
      <c r="E7278" s="29" t="str">
        <f>Factor3Name</f>
        <v>Fertiliser</v>
      </c>
      <c r="F7278" s="30" t="s">
        <v>45</v>
      </c>
      <c r="H7278" s="29" t="str">
        <f>Factor3Name</f>
        <v>Fertiliser</v>
      </c>
      <c r="I7278" s="30" t="s">
        <v>45</v>
      </c>
      <c r="K7278" s="29" t="str">
        <f>Factor3Name</f>
        <v>Fertiliser</v>
      </c>
      <c r="L7278" s="30" t="s">
        <v>45</v>
      </c>
    </row>
    <row r="7279" spans="2:12" ht="13" x14ac:dyDescent="0.3">
      <c r="B7279" s="29" t="str">
        <f>Factor1Name</f>
        <v>Weeding</v>
      </c>
      <c r="C7279" s="30" t="s">
        <v>51</v>
      </c>
      <c r="E7279" s="29" t="str">
        <f>Factor1Name</f>
        <v>Weeding</v>
      </c>
      <c r="F7279" s="30" t="s">
        <v>51</v>
      </c>
      <c r="H7279" s="29" t="str">
        <f>Factor1Name</f>
        <v>Weeding</v>
      </c>
      <c r="I7279" s="30" t="s">
        <v>51</v>
      </c>
      <c r="K7279" s="29" t="str">
        <f>Factor1Name</f>
        <v>Weeding</v>
      </c>
      <c r="L7279" s="30" t="s">
        <v>51</v>
      </c>
    </row>
    <row r="7280" spans="2:12" ht="13" x14ac:dyDescent="0.3">
      <c r="B7280" s="25" t="s">
        <v>14</v>
      </c>
      <c r="C7280" s="26">
        <v>657.2</v>
      </c>
      <c r="E7280" s="25" t="s">
        <v>14</v>
      </c>
      <c r="F7280" s="26">
        <v>792.7</v>
      </c>
      <c r="H7280" s="25" t="s">
        <v>14</v>
      </c>
      <c r="I7280" s="26">
        <v>829.1</v>
      </c>
      <c r="K7280" s="25" t="s">
        <v>14</v>
      </c>
      <c r="L7280" s="26">
        <v>836.2</v>
      </c>
    </row>
    <row r="7282" spans="2:12" ht="13" x14ac:dyDescent="0.3">
      <c r="B7282" s="27" t="s">
        <v>3</v>
      </c>
      <c r="C7282" s="28">
        <v>2018</v>
      </c>
      <c r="E7282" s="27" t="s">
        <v>3</v>
      </c>
      <c r="F7282" s="28">
        <v>2018</v>
      </c>
      <c r="H7282" s="27" t="s">
        <v>3</v>
      </c>
      <c r="I7282" s="28">
        <v>2018</v>
      </c>
      <c r="K7282" s="27" t="s">
        <v>3</v>
      </c>
      <c r="L7282" s="28">
        <v>2018</v>
      </c>
    </row>
    <row r="7283" spans="2:12" ht="13" x14ac:dyDescent="0.3">
      <c r="B7283" s="29" t="str">
        <f>UnitName</f>
        <v>Plot</v>
      </c>
      <c r="C7283" s="30">
        <v>3</v>
      </c>
      <c r="E7283" s="29" t="str">
        <f>UnitName</f>
        <v>Plot</v>
      </c>
      <c r="F7283" s="30">
        <v>3</v>
      </c>
      <c r="H7283" s="29" t="str">
        <f>UnitName</f>
        <v>Plot</v>
      </c>
      <c r="I7283" s="30">
        <v>3</v>
      </c>
      <c r="K7283" s="29" t="str">
        <f>UnitName</f>
        <v>Plot</v>
      </c>
      <c r="L7283" s="30">
        <v>3</v>
      </c>
    </row>
    <row r="7284" spans="2:12" ht="13" x14ac:dyDescent="0.3">
      <c r="B7284" s="29" t="str">
        <f>BlockName</f>
        <v>Name</v>
      </c>
      <c r="C7284" s="30" t="s">
        <v>56</v>
      </c>
      <c r="E7284" s="29" t="str">
        <f>BlockName</f>
        <v>Name</v>
      </c>
      <c r="F7284" s="30" t="s">
        <v>56</v>
      </c>
      <c r="H7284" s="29" t="str">
        <f>BlockName</f>
        <v>Name</v>
      </c>
      <c r="I7284" s="30" t="s">
        <v>56</v>
      </c>
      <c r="K7284" s="29" t="str">
        <f>BlockName</f>
        <v>Name</v>
      </c>
      <c r="L7284" s="30" t="s">
        <v>56</v>
      </c>
    </row>
    <row r="7285" spans="2:12" ht="13" x14ac:dyDescent="0.3">
      <c r="B7285" s="29" t="str">
        <f>Factor2Name</f>
        <v>Variety</v>
      </c>
      <c r="C7285" s="30" t="s">
        <v>2</v>
      </c>
      <c r="E7285" s="29" t="str">
        <f>Factor2Name</f>
        <v>Variety</v>
      </c>
      <c r="F7285" s="30" t="s">
        <v>2</v>
      </c>
      <c r="H7285" s="29" t="str">
        <f>Factor2Name</f>
        <v>Variety</v>
      </c>
      <c r="I7285" s="30" t="s">
        <v>2</v>
      </c>
      <c r="K7285" s="29" t="str">
        <f>Factor2Name</f>
        <v>Variety</v>
      </c>
      <c r="L7285" s="30" t="s">
        <v>2</v>
      </c>
    </row>
    <row r="7286" spans="2:12" ht="13" x14ac:dyDescent="0.3">
      <c r="B7286" s="29" t="str">
        <f>Factor3Name</f>
        <v>Fertiliser</v>
      </c>
      <c r="C7286" s="30" t="s">
        <v>45</v>
      </c>
      <c r="E7286" s="29" t="str">
        <f>Factor3Name</f>
        <v>Fertiliser</v>
      </c>
      <c r="F7286" s="30" t="s">
        <v>45</v>
      </c>
      <c r="H7286" s="29" t="str">
        <f>Factor3Name</f>
        <v>Fertiliser</v>
      </c>
      <c r="I7286" s="30" t="s">
        <v>45</v>
      </c>
      <c r="K7286" s="29" t="str">
        <f>Factor3Name</f>
        <v>Fertiliser</v>
      </c>
      <c r="L7286" s="30" t="s">
        <v>45</v>
      </c>
    </row>
    <row r="7287" spans="2:12" ht="13" x14ac:dyDescent="0.3">
      <c r="B7287" s="29" t="str">
        <f>Factor1Name</f>
        <v>Weeding</v>
      </c>
      <c r="C7287" s="30" t="s">
        <v>51</v>
      </c>
      <c r="E7287" s="29" t="str">
        <f>Factor1Name</f>
        <v>Weeding</v>
      </c>
      <c r="F7287" s="30" t="s">
        <v>51</v>
      </c>
      <c r="H7287" s="29" t="str">
        <f>Factor1Name</f>
        <v>Weeding</v>
      </c>
      <c r="I7287" s="30" t="s">
        <v>51</v>
      </c>
      <c r="K7287" s="29" t="str">
        <f>Factor1Name</f>
        <v>Weeding</v>
      </c>
      <c r="L7287" s="30" t="s">
        <v>51</v>
      </c>
    </row>
    <row r="7288" spans="2:12" ht="13" x14ac:dyDescent="0.3">
      <c r="B7288" s="25" t="s">
        <v>14</v>
      </c>
      <c r="C7288" s="26">
        <v>915.2</v>
      </c>
      <c r="E7288" s="25" t="s">
        <v>14</v>
      </c>
      <c r="F7288" s="26">
        <v>703.8</v>
      </c>
      <c r="H7288" s="25" t="s">
        <v>14</v>
      </c>
      <c r="I7288" s="26">
        <v>798.5</v>
      </c>
      <c r="K7288" s="25" t="s">
        <v>14</v>
      </c>
      <c r="L7288" s="26">
        <v>758.9</v>
      </c>
    </row>
    <row r="7290" spans="2:12" ht="13" x14ac:dyDescent="0.3">
      <c r="B7290" s="27" t="s">
        <v>3</v>
      </c>
      <c r="C7290" s="28">
        <v>2018</v>
      </c>
      <c r="E7290" s="27" t="s">
        <v>3</v>
      </c>
      <c r="F7290" s="28">
        <v>2018</v>
      </c>
      <c r="H7290" s="27" t="s">
        <v>3</v>
      </c>
      <c r="I7290" s="28">
        <v>2018</v>
      </c>
      <c r="K7290" s="27" t="s">
        <v>3</v>
      </c>
      <c r="L7290" s="28">
        <v>2018</v>
      </c>
    </row>
    <row r="7291" spans="2:12" ht="13" x14ac:dyDescent="0.3">
      <c r="B7291" s="29" t="str">
        <f>UnitName</f>
        <v>Plot</v>
      </c>
      <c r="C7291" s="30">
        <v>3</v>
      </c>
      <c r="E7291" s="29" t="str">
        <f>UnitName</f>
        <v>Plot</v>
      </c>
      <c r="F7291" s="30">
        <v>3</v>
      </c>
      <c r="H7291" s="29" t="str">
        <f>UnitName</f>
        <v>Plot</v>
      </c>
      <c r="I7291" s="30">
        <v>3</v>
      </c>
      <c r="K7291" s="29" t="str">
        <f>UnitName</f>
        <v>Plot</v>
      </c>
      <c r="L7291" s="30">
        <v>3</v>
      </c>
    </row>
    <row r="7292" spans="2:12" ht="13" x14ac:dyDescent="0.3">
      <c r="B7292" s="29" t="str">
        <f>BlockName</f>
        <v>Name</v>
      </c>
      <c r="C7292" s="30" t="s">
        <v>56</v>
      </c>
      <c r="E7292" s="29" t="str">
        <f>BlockName</f>
        <v>Name</v>
      </c>
      <c r="F7292" s="30" t="s">
        <v>56</v>
      </c>
      <c r="H7292" s="29" t="str">
        <f>BlockName</f>
        <v>Name</v>
      </c>
      <c r="I7292" s="30" t="s">
        <v>56</v>
      </c>
      <c r="K7292" s="29" t="str">
        <f>BlockName</f>
        <v>Name</v>
      </c>
      <c r="L7292" s="30" t="s">
        <v>56</v>
      </c>
    </row>
    <row r="7293" spans="2:12" ht="13" x14ac:dyDescent="0.3">
      <c r="B7293" s="29" t="str">
        <f>Factor2Name</f>
        <v>Variety</v>
      </c>
      <c r="C7293" s="30" t="s">
        <v>2</v>
      </c>
      <c r="E7293" s="29" t="str">
        <f>Factor2Name</f>
        <v>Variety</v>
      </c>
      <c r="F7293" s="30" t="s">
        <v>2</v>
      </c>
      <c r="H7293" s="29" t="str">
        <f>Factor2Name</f>
        <v>Variety</v>
      </c>
      <c r="I7293" s="30" t="s">
        <v>2</v>
      </c>
      <c r="K7293" s="29" t="str">
        <f>Factor2Name</f>
        <v>Variety</v>
      </c>
      <c r="L7293" s="30" t="s">
        <v>2</v>
      </c>
    </row>
    <row r="7294" spans="2:12" ht="13" x14ac:dyDescent="0.3">
      <c r="B7294" s="29" t="str">
        <f>Factor3Name</f>
        <v>Fertiliser</v>
      </c>
      <c r="C7294" s="30" t="s">
        <v>45</v>
      </c>
      <c r="E7294" s="29" t="str">
        <f>Factor3Name</f>
        <v>Fertiliser</v>
      </c>
      <c r="F7294" s="30" t="s">
        <v>45</v>
      </c>
      <c r="H7294" s="29" t="str">
        <f>Factor3Name</f>
        <v>Fertiliser</v>
      </c>
      <c r="I7294" s="30" t="s">
        <v>45</v>
      </c>
      <c r="K7294" s="29" t="str">
        <f>Factor3Name</f>
        <v>Fertiliser</v>
      </c>
      <c r="L7294" s="30" t="s">
        <v>45</v>
      </c>
    </row>
    <row r="7295" spans="2:12" ht="13" x14ac:dyDescent="0.3">
      <c r="B7295" s="29" t="str">
        <f>Factor1Name</f>
        <v>Weeding</v>
      </c>
      <c r="C7295" s="30" t="s">
        <v>51</v>
      </c>
      <c r="E7295" s="29" t="str">
        <f>Factor1Name</f>
        <v>Weeding</v>
      </c>
      <c r="F7295" s="30" t="s">
        <v>51</v>
      </c>
      <c r="H7295" s="29" t="str">
        <f>Factor1Name</f>
        <v>Weeding</v>
      </c>
      <c r="I7295" s="30" t="s">
        <v>51</v>
      </c>
      <c r="K7295" s="29" t="str">
        <f>Factor1Name</f>
        <v>Weeding</v>
      </c>
      <c r="L7295" s="30" t="s">
        <v>51</v>
      </c>
    </row>
    <row r="7296" spans="2:12" ht="13" x14ac:dyDescent="0.3">
      <c r="B7296" s="25" t="s">
        <v>14</v>
      </c>
      <c r="C7296" s="26">
        <v>587.4</v>
      </c>
      <c r="E7296" s="25" t="s">
        <v>14</v>
      </c>
      <c r="F7296" s="26">
        <v>741.1</v>
      </c>
      <c r="H7296" s="25" t="s">
        <v>14</v>
      </c>
      <c r="I7296" s="26">
        <v>888.2</v>
      </c>
      <c r="K7296" s="25" t="s">
        <v>14</v>
      </c>
      <c r="L7296" s="26">
        <v>852.2</v>
      </c>
    </row>
    <row r="7298" spans="2:12" ht="13" x14ac:dyDescent="0.3">
      <c r="B7298" s="27" t="s">
        <v>3</v>
      </c>
      <c r="C7298" s="28">
        <v>2018</v>
      </c>
      <c r="E7298" s="27" t="s">
        <v>3</v>
      </c>
      <c r="F7298" s="28">
        <v>2018</v>
      </c>
      <c r="H7298" s="27" t="s">
        <v>3</v>
      </c>
      <c r="I7298" s="28">
        <v>2018</v>
      </c>
      <c r="K7298" s="27" t="s">
        <v>3</v>
      </c>
      <c r="L7298" s="28">
        <v>2018</v>
      </c>
    </row>
    <row r="7299" spans="2:12" ht="13" x14ac:dyDescent="0.3">
      <c r="B7299" s="29" t="str">
        <f>UnitName</f>
        <v>Plot</v>
      </c>
      <c r="C7299" s="30">
        <v>3</v>
      </c>
      <c r="E7299" s="29" t="str">
        <f>UnitName</f>
        <v>Plot</v>
      </c>
      <c r="F7299" s="30">
        <v>3</v>
      </c>
      <c r="H7299" s="29" t="str">
        <f>UnitName</f>
        <v>Plot</v>
      </c>
      <c r="I7299" s="30">
        <v>3</v>
      </c>
      <c r="K7299" s="29" t="str">
        <f>UnitName</f>
        <v>Plot</v>
      </c>
      <c r="L7299" s="30">
        <v>3</v>
      </c>
    </row>
    <row r="7300" spans="2:12" ht="13" x14ac:dyDescent="0.3">
      <c r="B7300" s="29" t="str">
        <f>BlockName</f>
        <v>Name</v>
      </c>
      <c r="C7300" s="30" t="s">
        <v>56</v>
      </c>
      <c r="E7300" s="29" t="str">
        <f>BlockName</f>
        <v>Name</v>
      </c>
      <c r="F7300" s="30" t="s">
        <v>56</v>
      </c>
      <c r="H7300" s="29" t="str">
        <f>BlockName</f>
        <v>Name</v>
      </c>
      <c r="I7300" s="30" t="s">
        <v>56</v>
      </c>
      <c r="K7300" s="29" t="str">
        <f>BlockName</f>
        <v>Name</v>
      </c>
      <c r="L7300" s="30" t="s">
        <v>56</v>
      </c>
    </row>
    <row r="7301" spans="2:12" ht="13" x14ac:dyDescent="0.3">
      <c r="B7301" s="29" t="str">
        <f>Factor2Name</f>
        <v>Variety</v>
      </c>
      <c r="C7301" s="30" t="s">
        <v>2</v>
      </c>
      <c r="E7301" s="29" t="str">
        <f>Factor2Name</f>
        <v>Variety</v>
      </c>
      <c r="F7301" s="30" t="s">
        <v>2</v>
      </c>
      <c r="H7301" s="29" t="str">
        <f>Factor2Name</f>
        <v>Variety</v>
      </c>
      <c r="I7301" s="30" t="s">
        <v>2</v>
      </c>
      <c r="K7301" s="29" t="str">
        <f>Factor2Name</f>
        <v>Variety</v>
      </c>
      <c r="L7301" s="30" t="s">
        <v>2</v>
      </c>
    </row>
    <row r="7302" spans="2:12" ht="13" x14ac:dyDescent="0.3">
      <c r="B7302" s="29" t="str">
        <f>Factor3Name</f>
        <v>Fertiliser</v>
      </c>
      <c r="C7302" s="30" t="s">
        <v>45</v>
      </c>
      <c r="E7302" s="29" t="str">
        <f>Factor3Name</f>
        <v>Fertiliser</v>
      </c>
      <c r="F7302" s="30" t="s">
        <v>45</v>
      </c>
      <c r="H7302" s="29" t="str">
        <f>Factor3Name</f>
        <v>Fertiliser</v>
      </c>
      <c r="I7302" s="30" t="s">
        <v>45</v>
      </c>
      <c r="K7302" s="29" t="str">
        <f>Factor3Name</f>
        <v>Fertiliser</v>
      </c>
      <c r="L7302" s="30" t="s">
        <v>45</v>
      </c>
    </row>
    <row r="7303" spans="2:12" ht="13" x14ac:dyDescent="0.3">
      <c r="B7303" s="29" t="str">
        <f>Factor1Name</f>
        <v>Weeding</v>
      </c>
      <c r="C7303" s="30" t="s">
        <v>51</v>
      </c>
      <c r="E7303" s="29" t="str">
        <f>Factor1Name</f>
        <v>Weeding</v>
      </c>
      <c r="F7303" s="30" t="s">
        <v>51</v>
      </c>
      <c r="H7303" s="29" t="str">
        <f>Factor1Name</f>
        <v>Weeding</v>
      </c>
      <c r="I7303" s="30" t="s">
        <v>51</v>
      </c>
      <c r="K7303" s="29" t="str">
        <f>Factor1Name</f>
        <v>Weeding</v>
      </c>
      <c r="L7303" s="30" t="s">
        <v>51</v>
      </c>
    </row>
    <row r="7304" spans="2:12" ht="13" x14ac:dyDescent="0.3">
      <c r="B7304" s="25" t="s">
        <v>14</v>
      </c>
      <c r="C7304" s="26">
        <v>736</v>
      </c>
      <c r="E7304" s="25" t="s">
        <v>14</v>
      </c>
      <c r="F7304" s="26">
        <v>896.6</v>
      </c>
      <c r="H7304" s="25" t="s">
        <v>14</v>
      </c>
      <c r="I7304" s="26">
        <v>807.9</v>
      </c>
      <c r="K7304" s="25" t="s">
        <v>14</v>
      </c>
      <c r="L7304" s="26">
        <v>834</v>
      </c>
    </row>
    <row r="7306" spans="2:12" ht="13" x14ac:dyDescent="0.3">
      <c r="B7306" s="27" t="s">
        <v>3</v>
      </c>
      <c r="C7306" s="28">
        <v>2018</v>
      </c>
      <c r="E7306" s="27" t="s">
        <v>3</v>
      </c>
      <c r="F7306" s="28">
        <v>2018</v>
      </c>
      <c r="H7306" s="27" t="s">
        <v>3</v>
      </c>
      <c r="I7306" s="28">
        <v>2018</v>
      </c>
      <c r="K7306" s="27" t="s">
        <v>3</v>
      </c>
      <c r="L7306" s="28">
        <v>2018</v>
      </c>
    </row>
    <row r="7307" spans="2:12" ht="13" x14ac:dyDescent="0.3">
      <c r="B7307" s="29" t="str">
        <f>UnitName</f>
        <v>Plot</v>
      </c>
      <c r="C7307" s="30">
        <v>3</v>
      </c>
      <c r="E7307" s="29" t="str">
        <f>UnitName</f>
        <v>Plot</v>
      </c>
      <c r="F7307" s="30">
        <v>3</v>
      </c>
      <c r="H7307" s="29" t="str">
        <f>UnitName</f>
        <v>Plot</v>
      </c>
      <c r="I7307" s="30">
        <v>3</v>
      </c>
      <c r="K7307" s="29" t="str">
        <f>UnitName</f>
        <v>Plot</v>
      </c>
      <c r="L7307" s="30">
        <v>3</v>
      </c>
    </row>
    <row r="7308" spans="2:12" ht="13" x14ac:dyDescent="0.3">
      <c r="B7308" s="29" t="str">
        <f>BlockName</f>
        <v>Name</v>
      </c>
      <c r="C7308" s="30" t="s">
        <v>56</v>
      </c>
      <c r="E7308" s="29" t="str">
        <f>BlockName</f>
        <v>Name</v>
      </c>
      <c r="F7308" s="30" t="s">
        <v>56</v>
      </c>
      <c r="H7308" s="29" t="str">
        <f>BlockName</f>
        <v>Name</v>
      </c>
      <c r="I7308" s="30" t="s">
        <v>56</v>
      </c>
      <c r="K7308" s="29" t="str">
        <f>BlockName</f>
        <v>Name</v>
      </c>
      <c r="L7308" s="30" t="s">
        <v>56</v>
      </c>
    </row>
    <row r="7309" spans="2:12" ht="13" x14ac:dyDescent="0.3">
      <c r="B7309" s="29" t="str">
        <f>Factor2Name</f>
        <v>Variety</v>
      </c>
      <c r="C7309" s="30" t="s">
        <v>2</v>
      </c>
      <c r="E7309" s="29" t="str">
        <f>Factor2Name</f>
        <v>Variety</v>
      </c>
      <c r="F7309" s="30" t="s">
        <v>2</v>
      </c>
      <c r="H7309" s="29" t="str">
        <f>Factor2Name</f>
        <v>Variety</v>
      </c>
      <c r="I7309" s="30" t="s">
        <v>2</v>
      </c>
      <c r="K7309" s="29" t="str">
        <f>Factor2Name</f>
        <v>Variety</v>
      </c>
      <c r="L7309" s="30" t="s">
        <v>2</v>
      </c>
    </row>
    <row r="7310" spans="2:12" ht="13" x14ac:dyDescent="0.3">
      <c r="B7310" s="29" t="str">
        <f>Factor3Name</f>
        <v>Fertiliser</v>
      </c>
      <c r="C7310" s="30" t="s">
        <v>45</v>
      </c>
      <c r="E7310" s="29" t="str">
        <f>Factor3Name</f>
        <v>Fertiliser</v>
      </c>
      <c r="F7310" s="30" t="s">
        <v>45</v>
      </c>
      <c r="H7310" s="29" t="str">
        <f>Factor3Name</f>
        <v>Fertiliser</v>
      </c>
      <c r="I7310" s="30" t="s">
        <v>45</v>
      </c>
      <c r="K7310" s="29" t="str">
        <f>Factor3Name</f>
        <v>Fertiliser</v>
      </c>
      <c r="L7310" s="30" t="s">
        <v>45</v>
      </c>
    </row>
    <row r="7311" spans="2:12" ht="13" x14ac:dyDescent="0.3">
      <c r="B7311" s="29" t="str">
        <f>Factor1Name</f>
        <v>Weeding</v>
      </c>
      <c r="C7311" s="30" t="s">
        <v>51</v>
      </c>
      <c r="E7311" s="29" t="str">
        <f>Factor1Name</f>
        <v>Weeding</v>
      </c>
      <c r="F7311" s="30" t="s">
        <v>51</v>
      </c>
      <c r="H7311" s="29" t="str">
        <f>Factor1Name</f>
        <v>Weeding</v>
      </c>
      <c r="I7311" s="30" t="s">
        <v>51</v>
      </c>
      <c r="K7311" s="29" t="str">
        <f>Factor1Name</f>
        <v>Weeding</v>
      </c>
      <c r="L7311" s="30" t="s">
        <v>51</v>
      </c>
    </row>
    <row r="7312" spans="2:12" ht="13" x14ac:dyDescent="0.3">
      <c r="B7312" s="25" t="s">
        <v>14</v>
      </c>
      <c r="C7312" s="26">
        <v>780.9</v>
      </c>
      <c r="E7312" s="25" t="s">
        <v>14</v>
      </c>
      <c r="F7312" s="26">
        <v>851.9</v>
      </c>
      <c r="H7312" s="25" t="s">
        <v>14</v>
      </c>
      <c r="I7312" s="26">
        <v>683.3</v>
      </c>
      <c r="K7312" s="25" t="s">
        <v>14</v>
      </c>
      <c r="L7312" s="26">
        <v>813.8</v>
      </c>
    </row>
    <row r="7314" spans="2:12" ht="13" x14ac:dyDescent="0.3">
      <c r="B7314" s="27" t="s">
        <v>3</v>
      </c>
      <c r="C7314" s="28">
        <v>2018</v>
      </c>
      <c r="E7314" s="27" t="s">
        <v>3</v>
      </c>
      <c r="F7314" s="28">
        <v>2018</v>
      </c>
      <c r="H7314" s="27" t="s">
        <v>3</v>
      </c>
      <c r="I7314" s="28">
        <v>2018</v>
      </c>
      <c r="K7314" s="27" t="s">
        <v>3</v>
      </c>
      <c r="L7314" s="28">
        <v>2018</v>
      </c>
    </row>
    <row r="7315" spans="2:12" ht="13" x14ac:dyDescent="0.3">
      <c r="B7315" s="29" t="str">
        <f>UnitName</f>
        <v>Plot</v>
      </c>
      <c r="C7315" s="30">
        <v>3</v>
      </c>
      <c r="E7315" s="29" t="str">
        <f>UnitName</f>
        <v>Plot</v>
      </c>
      <c r="F7315" s="30">
        <v>3</v>
      </c>
      <c r="H7315" s="29" t="str">
        <f>UnitName</f>
        <v>Plot</v>
      </c>
      <c r="I7315" s="30">
        <v>3</v>
      </c>
      <c r="K7315" s="29" t="str">
        <f>UnitName</f>
        <v>Plot</v>
      </c>
      <c r="L7315" s="30">
        <v>3</v>
      </c>
    </row>
    <row r="7316" spans="2:12" ht="13" x14ac:dyDescent="0.3">
      <c r="B7316" s="29" t="str">
        <f>BlockName</f>
        <v>Name</v>
      </c>
      <c r="C7316" s="30" t="s">
        <v>56</v>
      </c>
      <c r="E7316" s="29" t="str">
        <f>BlockName</f>
        <v>Name</v>
      </c>
      <c r="F7316" s="30" t="s">
        <v>56</v>
      </c>
      <c r="H7316" s="29" t="str">
        <f>BlockName</f>
        <v>Name</v>
      </c>
      <c r="I7316" s="30" t="s">
        <v>56</v>
      </c>
      <c r="K7316" s="29" t="str">
        <f>BlockName</f>
        <v>Name</v>
      </c>
      <c r="L7316" s="30" t="s">
        <v>56</v>
      </c>
    </row>
    <row r="7317" spans="2:12" ht="13" x14ac:dyDescent="0.3">
      <c r="B7317" s="29" t="str">
        <f>Factor2Name</f>
        <v>Variety</v>
      </c>
      <c r="C7317" s="30" t="s">
        <v>2</v>
      </c>
      <c r="E7317" s="29" t="str">
        <f>Factor2Name</f>
        <v>Variety</v>
      </c>
      <c r="F7317" s="30" t="s">
        <v>2</v>
      </c>
      <c r="H7317" s="29" t="str">
        <f>Factor2Name</f>
        <v>Variety</v>
      </c>
      <c r="I7317" s="30" t="s">
        <v>2</v>
      </c>
      <c r="K7317" s="29" t="str">
        <f>Factor2Name</f>
        <v>Variety</v>
      </c>
      <c r="L7317" s="30" t="s">
        <v>2</v>
      </c>
    </row>
    <row r="7318" spans="2:12" ht="13" x14ac:dyDescent="0.3">
      <c r="B7318" s="29" t="str">
        <f>Factor3Name</f>
        <v>Fertiliser</v>
      </c>
      <c r="C7318" s="30" t="s">
        <v>45</v>
      </c>
      <c r="E7318" s="29" t="str">
        <f>Factor3Name</f>
        <v>Fertiliser</v>
      </c>
      <c r="F7318" s="30" t="s">
        <v>45</v>
      </c>
      <c r="H7318" s="29" t="str">
        <f>Factor3Name</f>
        <v>Fertiliser</v>
      </c>
      <c r="I7318" s="30" t="s">
        <v>45</v>
      </c>
      <c r="K7318" s="29" t="str">
        <f>Factor3Name</f>
        <v>Fertiliser</v>
      </c>
      <c r="L7318" s="30" t="s">
        <v>45</v>
      </c>
    </row>
    <row r="7319" spans="2:12" ht="13" x14ac:dyDescent="0.3">
      <c r="B7319" s="29" t="str">
        <f>Factor1Name</f>
        <v>Weeding</v>
      </c>
      <c r="C7319" s="30" t="s">
        <v>51</v>
      </c>
      <c r="E7319" s="29" t="str">
        <f>Factor1Name</f>
        <v>Weeding</v>
      </c>
      <c r="F7319" s="30" t="s">
        <v>51</v>
      </c>
      <c r="H7319" s="29" t="str">
        <f>Factor1Name</f>
        <v>Weeding</v>
      </c>
      <c r="I7319" s="30" t="s">
        <v>51</v>
      </c>
      <c r="K7319" s="29" t="str">
        <f>Factor1Name</f>
        <v>Weeding</v>
      </c>
      <c r="L7319" s="30" t="s">
        <v>51</v>
      </c>
    </row>
    <row r="7320" spans="2:12" ht="13" x14ac:dyDescent="0.3">
      <c r="B7320" s="25" t="s">
        <v>14</v>
      </c>
      <c r="C7320" s="26">
        <v>895.7</v>
      </c>
      <c r="E7320" s="25" t="s">
        <v>14</v>
      </c>
      <c r="F7320" s="26">
        <v>720.2</v>
      </c>
      <c r="H7320" s="25" t="s">
        <v>14</v>
      </c>
      <c r="I7320" s="26">
        <v>832.5</v>
      </c>
      <c r="K7320" s="25" t="s">
        <v>14</v>
      </c>
      <c r="L7320" s="26">
        <v>692.1</v>
      </c>
    </row>
    <row r="7322" spans="2:12" ht="13" x14ac:dyDescent="0.3">
      <c r="B7322" s="27" t="s">
        <v>3</v>
      </c>
      <c r="C7322" s="28">
        <v>2018</v>
      </c>
      <c r="E7322" s="27" t="s">
        <v>3</v>
      </c>
      <c r="F7322" s="28">
        <v>2018</v>
      </c>
      <c r="H7322" s="27" t="s">
        <v>3</v>
      </c>
      <c r="I7322" s="28">
        <v>2018</v>
      </c>
      <c r="K7322" s="27" t="s">
        <v>3</v>
      </c>
      <c r="L7322" s="28">
        <v>2018</v>
      </c>
    </row>
    <row r="7323" spans="2:12" ht="13" x14ac:dyDescent="0.3">
      <c r="B7323" s="29" t="str">
        <f>UnitName</f>
        <v>Plot</v>
      </c>
      <c r="C7323" s="30">
        <v>4</v>
      </c>
      <c r="E7323" s="29" t="str">
        <f>UnitName</f>
        <v>Plot</v>
      </c>
      <c r="F7323" s="30">
        <v>4</v>
      </c>
      <c r="H7323" s="29" t="str">
        <f>UnitName</f>
        <v>Plot</v>
      </c>
      <c r="I7323" s="30">
        <v>4</v>
      </c>
      <c r="K7323" s="29" t="str">
        <f>UnitName</f>
        <v>Plot</v>
      </c>
      <c r="L7323" s="30">
        <v>4</v>
      </c>
    </row>
    <row r="7324" spans="2:12" ht="13" x14ac:dyDescent="0.3">
      <c r="B7324" s="29" t="str">
        <f>BlockName</f>
        <v>Name</v>
      </c>
      <c r="C7324" s="30" t="s">
        <v>56</v>
      </c>
      <c r="E7324" s="29" t="str">
        <f>BlockName</f>
        <v>Name</v>
      </c>
      <c r="F7324" s="30" t="s">
        <v>56</v>
      </c>
      <c r="H7324" s="29" t="str">
        <f>BlockName</f>
        <v>Name</v>
      </c>
      <c r="I7324" s="30" t="s">
        <v>56</v>
      </c>
      <c r="K7324" s="29" t="str">
        <f>BlockName</f>
        <v>Name</v>
      </c>
      <c r="L7324" s="30" t="s">
        <v>56</v>
      </c>
    </row>
    <row r="7325" spans="2:12" ht="13" x14ac:dyDescent="0.3">
      <c r="B7325" s="29" t="str">
        <f>Factor2Name</f>
        <v>Variety</v>
      </c>
      <c r="C7325" s="30" t="s">
        <v>2</v>
      </c>
      <c r="E7325" s="29" t="str">
        <f>Factor2Name</f>
        <v>Variety</v>
      </c>
      <c r="F7325" s="30" t="s">
        <v>2</v>
      </c>
      <c r="H7325" s="29" t="str">
        <f>Factor2Name</f>
        <v>Variety</v>
      </c>
      <c r="I7325" s="30" t="s">
        <v>2</v>
      </c>
      <c r="K7325" s="29" t="str">
        <f>Factor2Name</f>
        <v>Variety</v>
      </c>
      <c r="L7325" s="30" t="s">
        <v>2</v>
      </c>
    </row>
    <row r="7326" spans="2:12" ht="13" x14ac:dyDescent="0.3">
      <c r="B7326" s="29" t="str">
        <f>Factor3Name</f>
        <v>Fertiliser</v>
      </c>
      <c r="C7326" s="30" t="s">
        <v>45</v>
      </c>
      <c r="E7326" s="29" t="str">
        <f>Factor3Name</f>
        <v>Fertiliser</v>
      </c>
      <c r="F7326" s="30" t="s">
        <v>45</v>
      </c>
      <c r="H7326" s="29" t="str">
        <f>Factor3Name</f>
        <v>Fertiliser</v>
      </c>
      <c r="I7326" s="30" t="s">
        <v>45</v>
      </c>
      <c r="K7326" s="29" t="str">
        <f>Factor3Name</f>
        <v>Fertiliser</v>
      </c>
      <c r="L7326" s="30" t="s">
        <v>45</v>
      </c>
    </row>
    <row r="7327" spans="2:12" ht="13" x14ac:dyDescent="0.3">
      <c r="B7327" s="29" t="str">
        <f>Factor1Name</f>
        <v>Weeding</v>
      </c>
      <c r="C7327" s="30" t="s">
        <v>51</v>
      </c>
      <c r="E7327" s="29" t="str">
        <f>Factor1Name</f>
        <v>Weeding</v>
      </c>
      <c r="F7327" s="30" t="s">
        <v>51</v>
      </c>
      <c r="H7327" s="29" t="str">
        <f>Factor1Name</f>
        <v>Weeding</v>
      </c>
      <c r="I7327" s="30" t="s">
        <v>51</v>
      </c>
      <c r="K7327" s="29" t="str">
        <f>Factor1Name</f>
        <v>Weeding</v>
      </c>
      <c r="L7327" s="30" t="s">
        <v>51</v>
      </c>
    </row>
    <row r="7328" spans="2:12" ht="13" x14ac:dyDescent="0.3">
      <c r="B7328" s="25" t="s">
        <v>14</v>
      </c>
      <c r="C7328" s="26">
        <v>587.79999999999995</v>
      </c>
      <c r="E7328" s="25" t="s">
        <v>14</v>
      </c>
      <c r="F7328" s="26">
        <v>659</v>
      </c>
      <c r="H7328" s="25" t="s">
        <v>14</v>
      </c>
      <c r="I7328" s="26">
        <v>510</v>
      </c>
      <c r="K7328" s="25" t="s">
        <v>14</v>
      </c>
      <c r="L7328" s="26">
        <v>759.4</v>
      </c>
    </row>
    <row r="7330" spans="2:12" ht="13" x14ac:dyDescent="0.3">
      <c r="B7330" s="27" t="s">
        <v>3</v>
      </c>
      <c r="C7330" s="28">
        <v>2018</v>
      </c>
      <c r="E7330" s="27" t="s">
        <v>3</v>
      </c>
      <c r="F7330" s="28">
        <v>2018</v>
      </c>
      <c r="H7330" s="27" t="s">
        <v>3</v>
      </c>
      <c r="I7330" s="28">
        <v>2018</v>
      </c>
      <c r="K7330" s="27" t="s">
        <v>3</v>
      </c>
      <c r="L7330" s="28">
        <v>2018</v>
      </c>
    </row>
    <row r="7331" spans="2:12" ht="13" x14ac:dyDescent="0.3">
      <c r="B7331" s="29" t="str">
        <f>UnitName</f>
        <v>Plot</v>
      </c>
      <c r="C7331" s="30">
        <v>4</v>
      </c>
      <c r="E7331" s="29" t="str">
        <f>UnitName</f>
        <v>Plot</v>
      </c>
      <c r="F7331" s="30">
        <v>4</v>
      </c>
      <c r="H7331" s="29" t="str">
        <f>UnitName</f>
        <v>Plot</v>
      </c>
      <c r="I7331" s="30">
        <v>4</v>
      </c>
      <c r="K7331" s="29" t="str">
        <f>UnitName</f>
        <v>Plot</v>
      </c>
      <c r="L7331" s="30">
        <v>4</v>
      </c>
    </row>
    <row r="7332" spans="2:12" ht="13" x14ac:dyDescent="0.3">
      <c r="B7332" s="29" t="str">
        <f>BlockName</f>
        <v>Name</v>
      </c>
      <c r="C7332" s="30" t="s">
        <v>56</v>
      </c>
      <c r="E7332" s="29" t="str">
        <f>BlockName</f>
        <v>Name</v>
      </c>
      <c r="F7332" s="30" t="s">
        <v>56</v>
      </c>
      <c r="H7332" s="29" t="str">
        <f>BlockName</f>
        <v>Name</v>
      </c>
      <c r="I7332" s="30" t="s">
        <v>56</v>
      </c>
      <c r="K7332" s="29" t="str">
        <f>BlockName</f>
        <v>Name</v>
      </c>
      <c r="L7332" s="30" t="s">
        <v>56</v>
      </c>
    </row>
    <row r="7333" spans="2:12" ht="13" x14ac:dyDescent="0.3">
      <c r="B7333" s="29" t="str">
        <f>Factor2Name</f>
        <v>Variety</v>
      </c>
      <c r="C7333" s="30" t="s">
        <v>2</v>
      </c>
      <c r="E7333" s="29" t="str">
        <f>Factor2Name</f>
        <v>Variety</v>
      </c>
      <c r="F7333" s="30" t="s">
        <v>2</v>
      </c>
      <c r="H7333" s="29" t="str">
        <f>Factor2Name</f>
        <v>Variety</v>
      </c>
      <c r="I7333" s="30" t="s">
        <v>2</v>
      </c>
      <c r="K7333" s="29" t="str">
        <f>Factor2Name</f>
        <v>Variety</v>
      </c>
      <c r="L7333" s="30" t="s">
        <v>2</v>
      </c>
    </row>
    <row r="7334" spans="2:12" ht="13" x14ac:dyDescent="0.3">
      <c r="B7334" s="29" t="str">
        <f>Factor3Name</f>
        <v>Fertiliser</v>
      </c>
      <c r="C7334" s="30" t="s">
        <v>45</v>
      </c>
      <c r="E7334" s="29" t="str">
        <f>Factor3Name</f>
        <v>Fertiliser</v>
      </c>
      <c r="F7334" s="30" t="s">
        <v>45</v>
      </c>
      <c r="H7334" s="29" t="str">
        <f>Factor3Name</f>
        <v>Fertiliser</v>
      </c>
      <c r="I7334" s="30" t="s">
        <v>45</v>
      </c>
      <c r="K7334" s="29" t="str">
        <f>Factor3Name</f>
        <v>Fertiliser</v>
      </c>
      <c r="L7334" s="30" t="s">
        <v>45</v>
      </c>
    </row>
    <row r="7335" spans="2:12" ht="13" x14ac:dyDescent="0.3">
      <c r="B7335" s="29" t="str">
        <f>Factor1Name</f>
        <v>Weeding</v>
      </c>
      <c r="C7335" s="30" t="s">
        <v>51</v>
      </c>
      <c r="E7335" s="29" t="str">
        <f>Factor1Name</f>
        <v>Weeding</v>
      </c>
      <c r="F7335" s="30" t="s">
        <v>51</v>
      </c>
      <c r="H7335" s="29" t="str">
        <f>Factor1Name</f>
        <v>Weeding</v>
      </c>
      <c r="I7335" s="30" t="s">
        <v>51</v>
      </c>
      <c r="K7335" s="29" t="str">
        <f>Factor1Name</f>
        <v>Weeding</v>
      </c>
      <c r="L7335" s="30" t="s">
        <v>51</v>
      </c>
    </row>
    <row r="7336" spans="2:12" ht="13" x14ac:dyDescent="0.3">
      <c r="B7336" s="25" t="s">
        <v>14</v>
      </c>
      <c r="C7336" s="26">
        <v>847.9</v>
      </c>
      <c r="E7336" s="25" t="s">
        <v>14</v>
      </c>
      <c r="F7336" s="26">
        <v>801.7</v>
      </c>
      <c r="H7336" s="25" t="s">
        <v>14</v>
      </c>
      <c r="I7336" s="26">
        <v>847.7</v>
      </c>
      <c r="K7336" s="25" t="s">
        <v>14</v>
      </c>
      <c r="L7336" s="26">
        <v>841</v>
      </c>
    </row>
    <row r="7338" spans="2:12" ht="13" x14ac:dyDescent="0.3">
      <c r="B7338" s="27" t="s">
        <v>3</v>
      </c>
      <c r="C7338" s="28">
        <v>2018</v>
      </c>
      <c r="E7338" s="27" t="s">
        <v>3</v>
      </c>
      <c r="F7338" s="28">
        <v>2018</v>
      </c>
      <c r="H7338" s="27" t="s">
        <v>3</v>
      </c>
      <c r="I7338" s="28">
        <v>2018</v>
      </c>
      <c r="K7338" s="27" t="s">
        <v>3</v>
      </c>
      <c r="L7338" s="28">
        <v>2018</v>
      </c>
    </row>
    <row r="7339" spans="2:12" ht="13" x14ac:dyDescent="0.3">
      <c r="B7339" s="29" t="str">
        <f>UnitName</f>
        <v>Plot</v>
      </c>
      <c r="C7339" s="30">
        <v>4</v>
      </c>
      <c r="E7339" s="29" t="str">
        <f>UnitName</f>
        <v>Plot</v>
      </c>
      <c r="F7339" s="30">
        <v>4</v>
      </c>
      <c r="H7339" s="29" t="str">
        <f>UnitName</f>
        <v>Plot</v>
      </c>
      <c r="I7339" s="30">
        <v>4</v>
      </c>
      <c r="K7339" s="29" t="str">
        <f>UnitName</f>
        <v>Plot</v>
      </c>
      <c r="L7339" s="30">
        <v>4</v>
      </c>
    </row>
    <row r="7340" spans="2:12" ht="13" x14ac:dyDescent="0.3">
      <c r="B7340" s="29" t="str">
        <f>BlockName</f>
        <v>Name</v>
      </c>
      <c r="C7340" s="30" t="s">
        <v>56</v>
      </c>
      <c r="E7340" s="29" t="str">
        <f>BlockName</f>
        <v>Name</v>
      </c>
      <c r="F7340" s="30" t="s">
        <v>56</v>
      </c>
      <c r="H7340" s="29" t="str">
        <f>BlockName</f>
        <v>Name</v>
      </c>
      <c r="I7340" s="30" t="s">
        <v>56</v>
      </c>
      <c r="K7340" s="29" t="str">
        <f>BlockName</f>
        <v>Name</v>
      </c>
      <c r="L7340" s="30" t="s">
        <v>56</v>
      </c>
    </row>
    <row r="7341" spans="2:12" ht="13" x14ac:dyDescent="0.3">
      <c r="B7341" s="29" t="str">
        <f>Factor2Name</f>
        <v>Variety</v>
      </c>
      <c r="C7341" s="30" t="s">
        <v>2</v>
      </c>
      <c r="E7341" s="29" t="str">
        <f>Factor2Name</f>
        <v>Variety</v>
      </c>
      <c r="F7341" s="30" t="s">
        <v>2</v>
      </c>
      <c r="H7341" s="29" t="str">
        <f>Factor2Name</f>
        <v>Variety</v>
      </c>
      <c r="I7341" s="30" t="s">
        <v>2</v>
      </c>
      <c r="K7341" s="29" t="str">
        <f>Factor2Name</f>
        <v>Variety</v>
      </c>
      <c r="L7341" s="30" t="s">
        <v>2</v>
      </c>
    </row>
    <row r="7342" spans="2:12" ht="13" x14ac:dyDescent="0.3">
      <c r="B7342" s="29" t="str">
        <f>Factor3Name</f>
        <v>Fertiliser</v>
      </c>
      <c r="C7342" s="30" t="s">
        <v>45</v>
      </c>
      <c r="E7342" s="29" t="str">
        <f>Factor3Name</f>
        <v>Fertiliser</v>
      </c>
      <c r="F7342" s="30" t="s">
        <v>45</v>
      </c>
      <c r="H7342" s="29" t="str">
        <f>Factor3Name</f>
        <v>Fertiliser</v>
      </c>
      <c r="I7342" s="30" t="s">
        <v>45</v>
      </c>
      <c r="K7342" s="29" t="str">
        <f>Factor3Name</f>
        <v>Fertiliser</v>
      </c>
      <c r="L7342" s="30" t="s">
        <v>45</v>
      </c>
    </row>
    <row r="7343" spans="2:12" ht="13" x14ac:dyDescent="0.3">
      <c r="B7343" s="29" t="str">
        <f>Factor1Name</f>
        <v>Weeding</v>
      </c>
      <c r="C7343" s="30" t="s">
        <v>51</v>
      </c>
      <c r="E7343" s="29" t="str">
        <f>Factor1Name</f>
        <v>Weeding</v>
      </c>
      <c r="F7343" s="30" t="s">
        <v>51</v>
      </c>
      <c r="H7343" s="29" t="str">
        <f>Factor1Name</f>
        <v>Weeding</v>
      </c>
      <c r="I7343" s="30" t="s">
        <v>51</v>
      </c>
      <c r="K7343" s="29" t="str">
        <f>Factor1Name</f>
        <v>Weeding</v>
      </c>
      <c r="L7343" s="30" t="s">
        <v>51</v>
      </c>
    </row>
    <row r="7344" spans="2:12" ht="13" x14ac:dyDescent="0.3">
      <c r="B7344" s="25" t="s">
        <v>14</v>
      </c>
      <c r="C7344" s="26">
        <v>929.4</v>
      </c>
      <c r="E7344" s="25" t="s">
        <v>14</v>
      </c>
      <c r="F7344" s="26">
        <v>824.8</v>
      </c>
      <c r="H7344" s="25" t="s">
        <v>14</v>
      </c>
      <c r="I7344" s="26">
        <v>780.6</v>
      </c>
      <c r="K7344" s="25" t="s">
        <v>14</v>
      </c>
      <c r="L7344" s="26">
        <v>837.9</v>
      </c>
    </row>
    <row r="7346" spans="2:12" ht="13" x14ac:dyDescent="0.3">
      <c r="B7346" s="27" t="s">
        <v>3</v>
      </c>
      <c r="C7346" s="28">
        <v>2018</v>
      </c>
      <c r="E7346" s="27" t="s">
        <v>3</v>
      </c>
      <c r="F7346" s="28">
        <v>2018</v>
      </c>
      <c r="H7346" s="27" t="s">
        <v>3</v>
      </c>
      <c r="I7346" s="28">
        <v>2018</v>
      </c>
      <c r="K7346" s="27" t="s">
        <v>3</v>
      </c>
      <c r="L7346" s="28">
        <v>2018</v>
      </c>
    </row>
    <row r="7347" spans="2:12" ht="13" x14ac:dyDescent="0.3">
      <c r="B7347" s="29" t="str">
        <f>UnitName</f>
        <v>Plot</v>
      </c>
      <c r="C7347" s="30">
        <v>4</v>
      </c>
      <c r="E7347" s="29" t="str">
        <f>UnitName</f>
        <v>Plot</v>
      </c>
      <c r="F7347" s="30">
        <v>4</v>
      </c>
      <c r="H7347" s="29" t="str">
        <f>UnitName</f>
        <v>Plot</v>
      </c>
      <c r="I7347" s="30">
        <v>4</v>
      </c>
      <c r="K7347" s="29" t="str">
        <f>UnitName</f>
        <v>Plot</v>
      </c>
      <c r="L7347" s="30">
        <v>4</v>
      </c>
    </row>
    <row r="7348" spans="2:12" ht="13" x14ac:dyDescent="0.3">
      <c r="B7348" s="29" t="str">
        <f>BlockName</f>
        <v>Name</v>
      </c>
      <c r="C7348" s="30" t="s">
        <v>56</v>
      </c>
      <c r="E7348" s="29" t="str">
        <f>BlockName</f>
        <v>Name</v>
      </c>
      <c r="F7348" s="30" t="s">
        <v>56</v>
      </c>
      <c r="H7348" s="29" t="str">
        <f>BlockName</f>
        <v>Name</v>
      </c>
      <c r="I7348" s="30" t="s">
        <v>56</v>
      </c>
      <c r="K7348" s="29" t="str">
        <f>BlockName</f>
        <v>Name</v>
      </c>
      <c r="L7348" s="30" t="s">
        <v>56</v>
      </c>
    </row>
    <row r="7349" spans="2:12" ht="13" x14ac:dyDescent="0.3">
      <c r="B7349" s="29" t="str">
        <f>Factor2Name</f>
        <v>Variety</v>
      </c>
      <c r="C7349" s="30" t="s">
        <v>2</v>
      </c>
      <c r="E7349" s="29" t="str">
        <f>Factor2Name</f>
        <v>Variety</v>
      </c>
      <c r="F7349" s="30" t="s">
        <v>2</v>
      </c>
      <c r="H7349" s="29" t="str">
        <f>Factor2Name</f>
        <v>Variety</v>
      </c>
      <c r="I7349" s="30" t="s">
        <v>2</v>
      </c>
      <c r="K7349" s="29" t="str">
        <f>Factor2Name</f>
        <v>Variety</v>
      </c>
      <c r="L7349" s="30" t="s">
        <v>2</v>
      </c>
    </row>
    <row r="7350" spans="2:12" ht="13" x14ac:dyDescent="0.3">
      <c r="B7350" s="29" t="str">
        <f>Factor3Name</f>
        <v>Fertiliser</v>
      </c>
      <c r="C7350" s="30" t="s">
        <v>45</v>
      </c>
      <c r="E7350" s="29" t="str">
        <f>Factor3Name</f>
        <v>Fertiliser</v>
      </c>
      <c r="F7350" s="30" t="s">
        <v>45</v>
      </c>
      <c r="H7350" s="29" t="str">
        <f>Factor3Name</f>
        <v>Fertiliser</v>
      </c>
      <c r="I7350" s="30" t="s">
        <v>45</v>
      </c>
      <c r="K7350" s="29" t="str">
        <f>Factor3Name</f>
        <v>Fertiliser</v>
      </c>
      <c r="L7350" s="30" t="s">
        <v>45</v>
      </c>
    </row>
    <row r="7351" spans="2:12" ht="13" x14ac:dyDescent="0.3">
      <c r="B7351" s="29" t="str">
        <f>Factor1Name</f>
        <v>Weeding</v>
      </c>
      <c r="C7351" s="30" t="s">
        <v>51</v>
      </c>
      <c r="E7351" s="29" t="str">
        <f>Factor1Name</f>
        <v>Weeding</v>
      </c>
      <c r="F7351" s="30" t="s">
        <v>51</v>
      </c>
      <c r="H7351" s="29" t="str">
        <f>Factor1Name</f>
        <v>Weeding</v>
      </c>
      <c r="I7351" s="30" t="s">
        <v>51</v>
      </c>
      <c r="K7351" s="29" t="str">
        <f>Factor1Name</f>
        <v>Weeding</v>
      </c>
      <c r="L7351" s="30" t="s">
        <v>51</v>
      </c>
    </row>
    <row r="7352" spans="2:12" ht="13" x14ac:dyDescent="0.3">
      <c r="B7352" s="25" t="s">
        <v>14</v>
      </c>
      <c r="C7352" s="26">
        <v>815.6</v>
      </c>
      <c r="E7352" s="25" t="s">
        <v>14</v>
      </c>
      <c r="F7352" s="26">
        <v>1045.9000000000001</v>
      </c>
      <c r="H7352" s="25" t="s">
        <v>14</v>
      </c>
      <c r="I7352" s="26">
        <v>765.5</v>
      </c>
      <c r="K7352" s="25" t="s">
        <v>14</v>
      </c>
      <c r="L7352" s="26">
        <v>849.7</v>
      </c>
    </row>
    <row r="7354" spans="2:12" ht="13" x14ac:dyDescent="0.3">
      <c r="B7354" s="27" t="s">
        <v>3</v>
      </c>
      <c r="C7354" s="28">
        <v>2018</v>
      </c>
      <c r="E7354" s="27" t="s">
        <v>3</v>
      </c>
      <c r="F7354" s="28">
        <v>2018</v>
      </c>
      <c r="H7354" s="27" t="s">
        <v>3</v>
      </c>
      <c r="I7354" s="28">
        <v>2018</v>
      </c>
      <c r="K7354" s="27" t="s">
        <v>3</v>
      </c>
      <c r="L7354" s="28">
        <v>2018</v>
      </c>
    </row>
    <row r="7355" spans="2:12" ht="13" x14ac:dyDescent="0.3">
      <c r="B7355" s="29" t="str">
        <f>UnitName</f>
        <v>Plot</v>
      </c>
      <c r="C7355" s="30">
        <v>4</v>
      </c>
      <c r="E7355" s="29" t="str">
        <f>UnitName</f>
        <v>Plot</v>
      </c>
      <c r="F7355" s="30">
        <v>4</v>
      </c>
      <c r="H7355" s="29" t="str">
        <f>UnitName</f>
        <v>Plot</v>
      </c>
      <c r="I7355" s="30">
        <v>4</v>
      </c>
      <c r="K7355" s="29" t="str">
        <f>UnitName</f>
        <v>Plot</v>
      </c>
      <c r="L7355" s="30">
        <v>4</v>
      </c>
    </row>
    <row r="7356" spans="2:12" ht="13" x14ac:dyDescent="0.3">
      <c r="B7356" s="29" t="str">
        <f>BlockName</f>
        <v>Name</v>
      </c>
      <c r="C7356" s="30" t="s">
        <v>56</v>
      </c>
      <c r="E7356" s="29" t="str">
        <f>BlockName</f>
        <v>Name</v>
      </c>
      <c r="F7356" s="30" t="s">
        <v>56</v>
      </c>
      <c r="H7356" s="29" t="str">
        <f>BlockName</f>
        <v>Name</v>
      </c>
      <c r="I7356" s="30" t="s">
        <v>56</v>
      </c>
      <c r="K7356" s="29" t="str">
        <f>BlockName</f>
        <v>Name</v>
      </c>
      <c r="L7356" s="30" t="s">
        <v>56</v>
      </c>
    </row>
    <row r="7357" spans="2:12" ht="13" x14ac:dyDescent="0.3">
      <c r="B7357" s="29" t="str">
        <f>Factor2Name</f>
        <v>Variety</v>
      </c>
      <c r="C7357" s="30" t="s">
        <v>2</v>
      </c>
      <c r="E7357" s="29" t="str">
        <f>Factor2Name</f>
        <v>Variety</v>
      </c>
      <c r="F7357" s="30" t="s">
        <v>2</v>
      </c>
      <c r="H7357" s="29" t="str">
        <f>Factor2Name</f>
        <v>Variety</v>
      </c>
      <c r="I7357" s="30" t="s">
        <v>2</v>
      </c>
      <c r="K7357" s="29" t="str">
        <f>Factor2Name</f>
        <v>Variety</v>
      </c>
      <c r="L7357" s="30" t="s">
        <v>2</v>
      </c>
    </row>
    <row r="7358" spans="2:12" ht="13" x14ac:dyDescent="0.3">
      <c r="B7358" s="29" t="str">
        <f>Factor3Name</f>
        <v>Fertiliser</v>
      </c>
      <c r="C7358" s="30" t="s">
        <v>45</v>
      </c>
      <c r="E7358" s="29" t="str">
        <f>Factor3Name</f>
        <v>Fertiliser</v>
      </c>
      <c r="F7358" s="30" t="s">
        <v>45</v>
      </c>
      <c r="H7358" s="29" t="str">
        <f>Factor3Name</f>
        <v>Fertiliser</v>
      </c>
      <c r="I7358" s="30" t="s">
        <v>45</v>
      </c>
      <c r="K7358" s="29" t="str">
        <f>Factor3Name</f>
        <v>Fertiliser</v>
      </c>
      <c r="L7358" s="30" t="s">
        <v>45</v>
      </c>
    </row>
    <row r="7359" spans="2:12" ht="13" x14ac:dyDescent="0.3">
      <c r="B7359" s="29" t="str">
        <f>Factor1Name</f>
        <v>Weeding</v>
      </c>
      <c r="C7359" s="30" t="s">
        <v>51</v>
      </c>
      <c r="E7359" s="29" t="str">
        <f>Factor1Name</f>
        <v>Weeding</v>
      </c>
      <c r="F7359" s="30" t="s">
        <v>51</v>
      </c>
      <c r="H7359" s="29" t="str">
        <f>Factor1Name</f>
        <v>Weeding</v>
      </c>
      <c r="I7359" s="30" t="s">
        <v>51</v>
      </c>
      <c r="K7359" s="29" t="str">
        <f>Factor1Name</f>
        <v>Weeding</v>
      </c>
      <c r="L7359" s="30" t="s">
        <v>51</v>
      </c>
    </row>
    <row r="7360" spans="2:12" ht="13" x14ac:dyDescent="0.3">
      <c r="B7360" s="25" t="s">
        <v>14</v>
      </c>
      <c r="C7360" s="26">
        <v>658.6</v>
      </c>
      <c r="E7360" s="25" t="s">
        <v>14</v>
      </c>
      <c r="F7360" s="26">
        <v>870.1</v>
      </c>
      <c r="H7360" s="25" t="s">
        <v>14</v>
      </c>
      <c r="I7360" s="26">
        <v>767.3</v>
      </c>
      <c r="K7360" s="25" t="s">
        <v>14</v>
      </c>
      <c r="L7360" s="26">
        <v>568.4</v>
      </c>
    </row>
    <row r="7362" spans="2:12" ht="13" x14ac:dyDescent="0.3">
      <c r="B7362" s="27" t="s">
        <v>3</v>
      </c>
      <c r="C7362" s="28">
        <v>2018</v>
      </c>
      <c r="E7362" s="27" t="s">
        <v>3</v>
      </c>
      <c r="F7362" s="28">
        <v>2018</v>
      </c>
      <c r="H7362" s="27" t="s">
        <v>3</v>
      </c>
      <c r="I7362" s="28">
        <v>2018</v>
      </c>
      <c r="K7362" s="27" t="s">
        <v>3</v>
      </c>
      <c r="L7362" s="28">
        <v>2018</v>
      </c>
    </row>
    <row r="7363" spans="2:12" ht="13" x14ac:dyDescent="0.3">
      <c r="B7363" s="29" t="str">
        <f>UnitName</f>
        <v>Plot</v>
      </c>
      <c r="C7363" s="30">
        <v>5</v>
      </c>
      <c r="E7363" s="29" t="str">
        <f>UnitName</f>
        <v>Plot</v>
      </c>
      <c r="F7363" s="30">
        <v>5</v>
      </c>
      <c r="H7363" s="29" t="str">
        <f>UnitName</f>
        <v>Plot</v>
      </c>
      <c r="I7363" s="30">
        <v>5</v>
      </c>
      <c r="K7363" s="29" t="str">
        <f>UnitName</f>
        <v>Plot</v>
      </c>
      <c r="L7363" s="30">
        <v>5</v>
      </c>
    </row>
    <row r="7364" spans="2:12" ht="13" x14ac:dyDescent="0.3">
      <c r="B7364" s="29" t="str">
        <f>BlockName</f>
        <v>Name</v>
      </c>
      <c r="C7364" s="30" t="s">
        <v>56</v>
      </c>
      <c r="E7364" s="29" t="str">
        <f>BlockName</f>
        <v>Name</v>
      </c>
      <c r="F7364" s="30" t="s">
        <v>56</v>
      </c>
      <c r="H7364" s="29" t="str">
        <f>BlockName</f>
        <v>Name</v>
      </c>
      <c r="I7364" s="30" t="s">
        <v>56</v>
      </c>
      <c r="K7364" s="29" t="str">
        <f>BlockName</f>
        <v>Name</v>
      </c>
      <c r="L7364" s="30" t="s">
        <v>56</v>
      </c>
    </row>
    <row r="7365" spans="2:12" ht="13" x14ac:dyDescent="0.3">
      <c r="B7365" s="29" t="str">
        <f>Factor2Name</f>
        <v>Variety</v>
      </c>
      <c r="C7365" s="30" t="s">
        <v>2</v>
      </c>
      <c r="E7365" s="29" t="str">
        <f>Factor2Name</f>
        <v>Variety</v>
      </c>
      <c r="F7365" s="30" t="s">
        <v>2</v>
      </c>
      <c r="H7365" s="29" t="str">
        <f>Factor2Name</f>
        <v>Variety</v>
      </c>
      <c r="I7365" s="30" t="s">
        <v>2</v>
      </c>
      <c r="K7365" s="29" t="str">
        <f>Factor2Name</f>
        <v>Variety</v>
      </c>
      <c r="L7365" s="30" t="s">
        <v>2</v>
      </c>
    </row>
    <row r="7366" spans="2:12" ht="13" x14ac:dyDescent="0.3">
      <c r="B7366" s="29" t="str">
        <f>Factor3Name</f>
        <v>Fertiliser</v>
      </c>
      <c r="C7366" s="30" t="s">
        <v>45</v>
      </c>
      <c r="E7366" s="29" t="str">
        <f>Factor3Name</f>
        <v>Fertiliser</v>
      </c>
      <c r="F7366" s="30" t="s">
        <v>45</v>
      </c>
      <c r="H7366" s="29" t="str">
        <f>Factor3Name</f>
        <v>Fertiliser</v>
      </c>
      <c r="I7366" s="30" t="s">
        <v>45</v>
      </c>
      <c r="K7366" s="29" t="str">
        <f>Factor3Name</f>
        <v>Fertiliser</v>
      </c>
      <c r="L7366" s="30" t="s">
        <v>45</v>
      </c>
    </row>
    <row r="7367" spans="2:12" ht="13" x14ac:dyDescent="0.3">
      <c r="B7367" s="29" t="str">
        <f>Factor1Name</f>
        <v>Weeding</v>
      </c>
      <c r="C7367" s="30" t="s">
        <v>51</v>
      </c>
      <c r="E7367" s="29" t="str">
        <f>Factor1Name</f>
        <v>Weeding</v>
      </c>
      <c r="F7367" s="30" t="s">
        <v>51</v>
      </c>
      <c r="H7367" s="29" t="str">
        <f>Factor1Name</f>
        <v>Weeding</v>
      </c>
      <c r="I7367" s="30" t="s">
        <v>51</v>
      </c>
      <c r="K7367" s="29" t="str">
        <f>Factor1Name</f>
        <v>Weeding</v>
      </c>
      <c r="L7367" s="30" t="s">
        <v>51</v>
      </c>
    </row>
    <row r="7368" spans="2:12" ht="13" x14ac:dyDescent="0.3">
      <c r="B7368" s="25" t="s">
        <v>14</v>
      </c>
      <c r="C7368" s="26">
        <v>760.2</v>
      </c>
      <c r="E7368" s="25" t="s">
        <v>14</v>
      </c>
      <c r="F7368" s="26">
        <v>807</v>
      </c>
      <c r="H7368" s="25" t="s">
        <v>14</v>
      </c>
      <c r="I7368" s="26">
        <v>826.6</v>
      </c>
      <c r="K7368" s="25" t="s">
        <v>14</v>
      </c>
      <c r="L7368" s="26">
        <v>953.3</v>
      </c>
    </row>
    <row r="7370" spans="2:12" ht="13" x14ac:dyDescent="0.3">
      <c r="B7370" s="27" t="s">
        <v>3</v>
      </c>
      <c r="C7370" s="28">
        <v>2018</v>
      </c>
      <c r="E7370" s="27" t="s">
        <v>3</v>
      </c>
      <c r="F7370" s="28">
        <v>2018</v>
      </c>
      <c r="H7370" s="27" t="s">
        <v>3</v>
      </c>
      <c r="I7370" s="28">
        <v>2018</v>
      </c>
      <c r="K7370" s="27" t="s">
        <v>3</v>
      </c>
      <c r="L7370" s="28">
        <v>2018</v>
      </c>
    </row>
    <row r="7371" spans="2:12" ht="13" x14ac:dyDescent="0.3">
      <c r="B7371" s="29" t="str">
        <f>UnitName</f>
        <v>Plot</v>
      </c>
      <c r="C7371" s="30">
        <v>5</v>
      </c>
      <c r="E7371" s="29" t="str">
        <f>UnitName</f>
        <v>Plot</v>
      </c>
      <c r="F7371" s="30">
        <v>5</v>
      </c>
      <c r="H7371" s="29" t="str">
        <f>UnitName</f>
        <v>Plot</v>
      </c>
      <c r="I7371" s="30">
        <v>5</v>
      </c>
      <c r="K7371" s="29" t="str">
        <f>UnitName</f>
        <v>Plot</v>
      </c>
      <c r="L7371" s="30">
        <v>5</v>
      </c>
    </row>
    <row r="7372" spans="2:12" ht="13" x14ac:dyDescent="0.3">
      <c r="B7372" s="29" t="str">
        <f>BlockName</f>
        <v>Name</v>
      </c>
      <c r="C7372" s="30" t="s">
        <v>56</v>
      </c>
      <c r="E7372" s="29" t="str">
        <f>BlockName</f>
        <v>Name</v>
      </c>
      <c r="F7372" s="30" t="s">
        <v>56</v>
      </c>
      <c r="H7372" s="29" t="str">
        <f>BlockName</f>
        <v>Name</v>
      </c>
      <c r="I7372" s="30" t="s">
        <v>56</v>
      </c>
      <c r="K7372" s="29" t="str">
        <f>BlockName</f>
        <v>Name</v>
      </c>
      <c r="L7372" s="30" t="s">
        <v>56</v>
      </c>
    </row>
    <row r="7373" spans="2:12" ht="13" x14ac:dyDescent="0.3">
      <c r="B7373" s="29" t="str">
        <f>Factor2Name</f>
        <v>Variety</v>
      </c>
      <c r="C7373" s="30" t="s">
        <v>2</v>
      </c>
      <c r="E7373" s="29" t="str">
        <f>Factor2Name</f>
        <v>Variety</v>
      </c>
      <c r="F7373" s="30" t="s">
        <v>2</v>
      </c>
      <c r="H7373" s="29" t="str">
        <f>Factor2Name</f>
        <v>Variety</v>
      </c>
      <c r="I7373" s="30" t="s">
        <v>2</v>
      </c>
      <c r="K7373" s="29" t="str">
        <f>Factor2Name</f>
        <v>Variety</v>
      </c>
      <c r="L7373" s="30" t="s">
        <v>2</v>
      </c>
    </row>
    <row r="7374" spans="2:12" ht="13" x14ac:dyDescent="0.3">
      <c r="B7374" s="29" t="str">
        <f>Factor3Name</f>
        <v>Fertiliser</v>
      </c>
      <c r="C7374" s="30" t="s">
        <v>45</v>
      </c>
      <c r="E7374" s="29" t="str">
        <f>Factor3Name</f>
        <v>Fertiliser</v>
      </c>
      <c r="F7374" s="30" t="s">
        <v>45</v>
      </c>
      <c r="H7374" s="29" t="str">
        <f>Factor3Name</f>
        <v>Fertiliser</v>
      </c>
      <c r="I7374" s="30" t="s">
        <v>45</v>
      </c>
      <c r="K7374" s="29" t="str">
        <f>Factor3Name</f>
        <v>Fertiliser</v>
      </c>
      <c r="L7374" s="30" t="s">
        <v>45</v>
      </c>
    </row>
    <row r="7375" spans="2:12" ht="13" x14ac:dyDescent="0.3">
      <c r="B7375" s="29" t="str">
        <f>Factor1Name</f>
        <v>Weeding</v>
      </c>
      <c r="C7375" s="30" t="s">
        <v>51</v>
      </c>
      <c r="E7375" s="29" t="str">
        <f>Factor1Name</f>
        <v>Weeding</v>
      </c>
      <c r="F7375" s="30" t="s">
        <v>51</v>
      </c>
      <c r="H7375" s="29" t="str">
        <f>Factor1Name</f>
        <v>Weeding</v>
      </c>
      <c r="I7375" s="30" t="s">
        <v>51</v>
      </c>
      <c r="K7375" s="29" t="str">
        <f>Factor1Name</f>
        <v>Weeding</v>
      </c>
      <c r="L7375" s="30" t="s">
        <v>51</v>
      </c>
    </row>
    <row r="7376" spans="2:12" ht="13" x14ac:dyDescent="0.3">
      <c r="B7376" s="25" t="s">
        <v>14</v>
      </c>
      <c r="C7376" s="26">
        <v>951.9</v>
      </c>
      <c r="E7376" s="25" t="s">
        <v>14</v>
      </c>
      <c r="F7376" s="26">
        <v>924.3</v>
      </c>
      <c r="H7376" s="25" t="s">
        <v>14</v>
      </c>
      <c r="I7376" s="26">
        <v>761.8</v>
      </c>
      <c r="K7376" s="25" t="s">
        <v>14</v>
      </c>
      <c r="L7376" s="26">
        <v>780.6</v>
      </c>
    </row>
    <row r="7378" spans="2:12" ht="13" x14ac:dyDescent="0.3">
      <c r="B7378" s="27" t="s">
        <v>3</v>
      </c>
      <c r="C7378" s="28">
        <v>2018</v>
      </c>
      <c r="E7378" s="27" t="s">
        <v>3</v>
      </c>
      <c r="F7378" s="28">
        <v>2018</v>
      </c>
      <c r="H7378" s="27" t="s">
        <v>3</v>
      </c>
      <c r="I7378" s="28">
        <v>2018</v>
      </c>
      <c r="K7378" s="27" t="s">
        <v>3</v>
      </c>
      <c r="L7378" s="28">
        <v>2018</v>
      </c>
    </row>
    <row r="7379" spans="2:12" ht="13" x14ac:dyDescent="0.3">
      <c r="B7379" s="29" t="str">
        <f>UnitName</f>
        <v>Plot</v>
      </c>
      <c r="C7379" s="30">
        <v>5</v>
      </c>
      <c r="E7379" s="29" t="str">
        <f>UnitName</f>
        <v>Plot</v>
      </c>
      <c r="F7379" s="30">
        <v>5</v>
      </c>
      <c r="H7379" s="29" t="str">
        <f>UnitName</f>
        <v>Plot</v>
      </c>
      <c r="I7379" s="30">
        <v>5</v>
      </c>
      <c r="K7379" s="29" t="str">
        <f>UnitName</f>
        <v>Plot</v>
      </c>
      <c r="L7379" s="30">
        <v>5</v>
      </c>
    </row>
    <row r="7380" spans="2:12" ht="13" x14ac:dyDescent="0.3">
      <c r="B7380" s="29" t="str">
        <f>BlockName</f>
        <v>Name</v>
      </c>
      <c r="C7380" s="30" t="s">
        <v>56</v>
      </c>
      <c r="E7380" s="29" t="str">
        <f>BlockName</f>
        <v>Name</v>
      </c>
      <c r="F7380" s="30" t="s">
        <v>56</v>
      </c>
      <c r="H7380" s="29" t="str">
        <f>BlockName</f>
        <v>Name</v>
      </c>
      <c r="I7380" s="30" t="s">
        <v>56</v>
      </c>
      <c r="K7380" s="29" t="str">
        <f>BlockName</f>
        <v>Name</v>
      </c>
      <c r="L7380" s="30" t="s">
        <v>56</v>
      </c>
    </row>
    <row r="7381" spans="2:12" ht="13" x14ac:dyDescent="0.3">
      <c r="B7381" s="29" t="str">
        <f>Factor2Name</f>
        <v>Variety</v>
      </c>
      <c r="C7381" s="30" t="s">
        <v>2</v>
      </c>
      <c r="E7381" s="29" t="str">
        <f>Factor2Name</f>
        <v>Variety</v>
      </c>
      <c r="F7381" s="30" t="s">
        <v>2</v>
      </c>
      <c r="H7381" s="29" t="str">
        <f>Factor2Name</f>
        <v>Variety</v>
      </c>
      <c r="I7381" s="30" t="s">
        <v>2</v>
      </c>
      <c r="K7381" s="29" t="str">
        <f>Factor2Name</f>
        <v>Variety</v>
      </c>
      <c r="L7381" s="30" t="s">
        <v>2</v>
      </c>
    </row>
    <row r="7382" spans="2:12" ht="13" x14ac:dyDescent="0.3">
      <c r="B7382" s="29" t="str">
        <f>Factor3Name</f>
        <v>Fertiliser</v>
      </c>
      <c r="C7382" s="30" t="s">
        <v>45</v>
      </c>
      <c r="E7382" s="29" t="str">
        <f>Factor3Name</f>
        <v>Fertiliser</v>
      </c>
      <c r="F7382" s="30" t="s">
        <v>45</v>
      </c>
      <c r="H7382" s="29" t="str">
        <f>Factor3Name</f>
        <v>Fertiliser</v>
      </c>
      <c r="I7382" s="30" t="s">
        <v>45</v>
      </c>
      <c r="K7382" s="29" t="str">
        <f>Factor3Name</f>
        <v>Fertiliser</v>
      </c>
      <c r="L7382" s="30" t="s">
        <v>45</v>
      </c>
    </row>
    <row r="7383" spans="2:12" ht="13" x14ac:dyDescent="0.3">
      <c r="B7383" s="29" t="str">
        <f>Factor1Name</f>
        <v>Weeding</v>
      </c>
      <c r="C7383" s="30" t="s">
        <v>51</v>
      </c>
      <c r="E7383" s="29" t="str">
        <f>Factor1Name</f>
        <v>Weeding</v>
      </c>
      <c r="F7383" s="30" t="s">
        <v>51</v>
      </c>
      <c r="H7383" s="29" t="str">
        <f>Factor1Name</f>
        <v>Weeding</v>
      </c>
      <c r="I7383" s="30" t="s">
        <v>51</v>
      </c>
      <c r="K7383" s="29" t="str">
        <f>Factor1Name</f>
        <v>Weeding</v>
      </c>
      <c r="L7383" s="30" t="s">
        <v>51</v>
      </c>
    </row>
    <row r="7384" spans="2:12" ht="13" x14ac:dyDescent="0.3">
      <c r="B7384" s="25" t="s">
        <v>14</v>
      </c>
      <c r="C7384" s="26">
        <v>814.2</v>
      </c>
      <c r="E7384" s="25" t="s">
        <v>14</v>
      </c>
      <c r="F7384" s="26">
        <v>630.29999999999995</v>
      </c>
      <c r="H7384" s="25" t="s">
        <v>14</v>
      </c>
      <c r="I7384" s="26">
        <v>672.5</v>
      </c>
      <c r="K7384" s="25" t="s">
        <v>14</v>
      </c>
      <c r="L7384" s="26">
        <v>886.7</v>
      </c>
    </row>
    <row r="7386" spans="2:12" ht="13" x14ac:dyDescent="0.3">
      <c r="B7386" s="27" t="s">
        <v>3</v>
      </c>
      <c r="C7386" s="28">
        <v>2018</v>
      </c>
      <c r="E7386" s="27" t="s">
        <v>3</v>
      </c>
      <c r="F7386" s="28">
        <v>2018</v>
      </c>
      <c r="H7386" s="27" t="s">
        <v>3</v>
      </c>
      <c r="I7386" s="28">
        <v>2018</v>
      </c>
      <c r="K7386" s="27" t="s">
        <v>3</v>
      </c>
      <c r="L7386" s="28">
        <v>2018</v>
      </c>
    </row>
    <row r="7387" spans="2:12" ht="13" x14ac:dyDescent="0.3">
      <c r="B7387" s="29" t="str">
        <f>UnitName</f>
        <v>Plot</v>
      </c>
      <c r="C7387" s="30">
        <v>5</v>
      </c>
      <c r="E7387" s="29" t="str">
        <f>UnitName</f>
        <v>Plot</v>
      </c>
      <c r="F7387" s="30">
        <v>5</v>
      </c>
      <c r="H7387" s="29" t="str">
        <f>UnitName</f>
        <v>Plot</v>
      </c>
      <c r="I7387" s="30">
        <v>5</v>
      </c>
      <c r="K7387" s="29" t="str">
        <f>UnitName</f>
        <v>Plot</v>
      </c>
      <c r="L7387" s="30">
        <v>5</v>
      </c>
    </row>
    <row r="7388" spans="2:12" ht="13" x14ac:dyDescent="0.3">
      <c r="B7388" s="29" t="str">
        <f>BlockName</f>
        <v>Name</v>
      </c>
      <c r="C7388" s="30" t="s">
        <v>56</v>
      </c>
      <c r="E7388" s="29" t="str">
        <f>BlockName</f>
        <v>Name</v>
      </c>
      <c r="F7388" s="30" t="s">
        <v>56</v>
      </c>
      <c r="H7388" s="29" t="str">
        <f>BlockName</f>
        <v>Name</v>
      </c>
      <c r="I7388" s="30" t="s">
        <v>56</v>
      </c>
      <c r="K7388" s="29" t="str">
        <f>BlockName</f>
        <v>Name</v>
      </c>
      <c r="L7388" s="30" t="s">
        <v>56</v>
      </c>
    </row>
    <row r="7389" spans="2:12" ht="13" x14ac:dyDescent="0.3">
      <c r="B7389" s="29" t="str">
        <f>Factor2Name</f>
        <v>Variety</v>
      </c>
      <c r="C7389" s="30" t="s">
        <v>2</v>
      </c>
      <c r="E7389" s="29" t="str">
        <f>Factor2Name</f>
        <v>Variety</v>
      </c>
      <c r="F7389" s="30" t="s">
        <v>2</v>
      </c>
      <c r="H7389" s="29" t="str">
        <f>Factor2Name</f>
        <v>Variety</v>
      </c>
      <c r="I7389" s="30" t="s">
        <v>2</v>
      </c>
      <c r="K7389" s="29" t="str">
        <f>Factor2Name</f>
        <v>Variety</v>
      </c>
      <c r="L7389" s="30" t="s">
        <v>2</v>
      </c>
    </row>
    <row r="7390" spans="2:12" ht="13" x14ac:dyDescent="0.3">
      <c r="B7390" s="29" t="str">
        <f>Factor3Name</f>
        <v>Fertiliser</v>
      </c>
      <c r="C7390" s="30" t="s">
        <v>45</v>
      </c>
      <c r="E7390" s="29" t="str">
        <f>Factor3Name</f>
        <v>Fertiliser</v>
      </c>
      <c r="F7390" s="30" t="s">
        <v>45</v>
      </c>
      <c r="H7390" s="29" t="str">
        <f>Factor3Name</f>
        <v>Fertiliser</v>
      </c>
      <c r="I7390" s="30" t="s">
        <v>45</v>
      </c>
      <c r="K7390" s="29" t="str">
        <f>Factor3Name</f>
        <v>Fertiliser</v>
      </c>
      <c r="L7390" s="30" t="s">
        <v>45</v>
      </c>
    </row>
    <row r="7391" spans="2:12" ht="13" x14ac:dyDescent="0.3">
      <c r="B7391" s="29" t="str">
        <f>Factor1Name</f>
        <v>Weeding</v>
      </c>
      <c r="C7391" s="30" t="s">
        <v>51</v>
      </c>
      <c r="E7391" s="29" t="str">
        <f>Factor1Name</f>
        <v>Weeding</v>
      </c>
      <c r="F7391" s="30" t="s">
        <v>51</v>
      </c>
      <c r="H7391" s="29" t="str">
        <f>Factor1Name</f>
        <v>Weeding</v>
      </c>
      <c r="I7391" s="30" t="s">
        <v>51</v>
      </c>
      <c r="K7391" s="29" t="str">
        <f>Factor1Name</f>
        <v>Weeding</v>
      </c>
      <c r="L7391" s="30" t="s">
        <v>51</v>
      </c>
    </row>
    <row r="7392" spans="2:12" ht="13" x14ac:dyDescent="0.3">
      <c r="B7392" s="25" t="s">
        <v>14</v>
      </c>
      <c r="C7392" s="26">
        <v>868.3</v>
      </c>
      <c r="E7392" s="25" t="s">
        <v>14</v>
      </c>
      <c r="F7392" s="26">
        <v>842</v>
      </c>
      <c r="H7392" s="25" t="s">
        <v>14</v>
      </c>
      <c r="I7392" s="26">
        <v>916.7</v>
      </c>
      <c r="K7392" s="25" t="s">
        <v>14</v>
      </c>
      <c r="L7392" s="26">
        <v>896.1</v>
      </c>
    </row>
    <row r="7394" spans="2:12" ht="13" x14ac:dyDescent="0.3">
      <c r="B7394" s="27" t="s">
        <v>3</v>
      </c>
      <c r="C7394" s="28">
        <v>2018</v>
      </c>
      <c r="E7394" s="27" t="s">
        <v>3</v>
      </c>
      <c r="F7394" s="28">
        <v>2018</v>
      </c>
      <c r="H7394" s="27" t="s">
        <v>3</v>
      </c>
      <c r="I7394" s="28">
        <v>2018</v>
      </c>
      <c r="K7394" s="27" t="s">
        <v>3</v>
      </c>
      <c r="L7394" s="28">
        <v>2018</v>
      </c>
    </row>
    <row r="7395" spans="2:12" ht="13" x14ac:dyDescent="0.3">
      <c r="B7395" s="29" t="str">
        <f>UnitName</f>
        <v>Plot</v>
      </c>
      <c r="C7395" s="30">
        <v>5</v>
      </c>
      <c r="E7395" s="29" t="str">
        <f>UnitName</f>
        <v>Plot</v>
      </c>
      <c r="F7395" s="30">
        <v>5</v>
      </c>
      <c r="H7395" s="29" t="str">
        <f>UnitName</f>
        <v>Plot</v>
      </c>
      <c r="I7395" s="30">
        <v>5</v>
      </c>
      <c r="K7395" s="29" t="str">
        <f>UnitName</f>
        <v>Plot</v>
      </c>
      <c r="L7395" s="30">
        <v>5</v>
      </c>
    </row>
    <row r="7396" spans="2:12" ht="13" x14ac:dyDescent="0.3">
      <c r="B7396" s="29" t="str">
        <f>BlockName</f>
        <v>Name</v>
      </c>
      <c r="C7396" s="30" t="s">
        <v>56</v>
      </c>
      <c r="E7396" s="29" t="str">
        <f>BlockName</f>
        <v>Name</v>
      </c>
      <c r="F7396" s="30" t="s">
        <v>56</v>
      </c>
      <c r="H7396" s="29" t="str">
        <f>BlockName</f>
        <v>Name</v>
      </c>
      <c r="I7396" s="30" t="s">
        <v>56</v>
      </c>
      <c r="K7396" s="29" t="str">
        <f>BlockName</f>
        <v>Name</v>
      </c>
      <c r="L7396" s="30" t="s">
        <v>56</v>
      </c>
    </row>
    <row r="7397" spans="2:12" ht="13" x14ac:dyDescent="0.3">
      <c r="B7397" s="29" t="str">
        <f>Factor2Name</f>
        <v>Variety</v>
      </c>
      <c r="C7397" s="30" t="s">
        <v>2</v>
      </c>
      <c r="E7397" s="29" t="str">
        <f>Factor2Name</f>
        <v>Variety</v>
      </c>
      <c r="F7397" s="30" t="s">
        <v>2</v>
      </c>
      <c r="H7397" s="29" t="str">
        <f>Factor2Name</f>
        <v>Variety</v>
      </c>
      <c r="I7397" s="30" t="s">
        <v>2</v>
      </c>
      <c r="K7397" s="29" t="str">
        <f>Factor2Name</f>
        <v>Variety</v>
      </c>
      <c r="L7397" s="30" t="s">
        <v>2</v>
      </c>
    </row>
    <row r="7398" spans="2:12" ht="13" x14ac:dyDescent="0.3">
      <c r="B7398" s="29" t="str">
        <f>Factor3Name</f>
        <v>Fertiliser</v>
      </c>
      <c r="C7398" s="30" t="s">
        <v>45</v>
      </c>
      <c r="E7398" s="29" t="str">
        <f>Factor3Name</f>
        <v>Fertiliser</v>
      </c>
      <c r="F7398" s="30" t="s">
        <v>45</v>
      </c>
      <c r="H7398" s="29" t="str">
        <f>Factor3Name</f>
        <v>Fertiliser</v>
      </c>
      <c r="I7398" s="30" t="s">
        <v>45</v>
      </c>
      <c r="K7398" s="29" t="str">
        <f>Factor3Name</f>
        <v>Fertiliser</v>
      </c>
      <c r="L7398" s="30" t="s">
        <v>45</v>
      </c>
    </row>
    <row r="7399" spans="2:12" ht="13" x14ac:dyDescent="0.3">
      <c r="B7399" s="29" t="str">
        <f>Factor1Name</f>
        <v>Weeding</v>
      </c>
      <c r="C7399" s="30" t="s">
        <v>51</v>
      </c>
      <c r="E7399" s="29" t="str">
        <f>Factor1Name</f>
        <v>Weeding</v>
      </c>
      <c r="F7399" s="30" t="s">
        <v>51</v>
      </c>
      <c r="H7399" s="29" t="str">
        <f>Factor1Name</f>
        <v>Weeding</v>
      </c>
      <c r="I7399" s="30" t="s">
        <v>51</v>
      </c>
      <c r="K7399" s="29" t="str">
        <f>Factor1Name</f>
        <v>Weeding</v>
      </c>
      <c r="L7399" s="30" t="s">
        <v>51</v>
      </c>
    </row>
    <row r="7400" spans="2:12" ht="13" x14ac:dyDescent="0.3">
      <c r="B7400" s="25" t="s">
        <v>14</v>
      </c>
      <c r="C7400" s="26">
        <v>907.2</v>
      </c>
      <c r="E7400" s="25" t="s">
        <v>14</v>
      </c>
      <c r="F7400" s="26">
        <v>641.5</v>
      </c>
      <c r="H7400" s="25" t="s">
        <v>14</v>
      </c>
      <c r="I7400" s="26">
        <v>890.2</v>
      </c>
      <c r="K7400" s="25" t="s">
        <v>14</v>
      </c>
      <c r="L7400" s="26">
        <v>933.6</v>
      </c>
    </row>
    <row r="7402" spans="2:12" ht="13" x14ac:dyDescent="0.3">
      <c r="B7402" s="27" t="s">
        <v>3</v>
      </c>
      <c r="C7402" s="28">
        <v>2018</v>
      </c>
      <c r="E7402" s="27" t="s">
        <v>3</v>
      </c>
      <c r="F7402" s="28">
        <v>2018</v>
      </c>
      <c r="H7402" s="27" t="s">
        <v>3</v>
      </c>
      <c r="I7402" s="28">
        <v>2018</v>
      </c>
      <c r="K7402" s="27" t="s">
        <v>3</v>
      </c>
      <c r="L7402" s="28">
        <v>2018</v>
      </c>
    </row>
    <row r="7403" spans="2:12" ht="13" x14ac:dyDescent="0.3">
      <c r="B7403" s="29" t="str">
        <f>UnitName</f>
        <v>Plot</v>
      </c>
      <c r="C7403" s="30">
        <v>6</v>
      </c>
      <c r="E7403" s="29" t="str">
        <f>UnitName</f>
        <v>Plot</v>
      </c>
      <c r="F7403" s="30">
        <v>6</v>
      </c>
      <c r="H7403" s="29" t="str">
        <f>UnitName</f>
        <v>Plot</v>
      </c>
      <c r="I7403" s="30">
        <v>6</v>
      </c>
      <c r="K7403" s="29" t="str">
        <f>UnitName</f>
        <v>Plot</v>
      </c>
      <c r="L7403" s="30">
        <v>6</v>
      </c>
    </row>
    <row r="7404" spans="2:12" ht="13" x14ac:dyDescent="0.3">
      <c r="B7404" s="29" t="str">
        <f>BlockName</f>
        <v>Name</v>
      </c>
      <c r="C7404" s="30" t="s">
        <v>56</v>
      </c>
      <c r="E7404" s="29" t="str">
        <f>BlockName</f>
        <v>Name</v>
      </c>
      <c r="F7404" s="30" t="s">
        <v>56</v>
      </c>
      <c r="H7404" s="29" t="str">
        <f>BlockName</f>
        <v>Name</v>
      </c>
      <c r="I7404" s="30" t="s">
        <v>56</v>
      </c>
      <c r="K7404" s="29" t="str">
        <f>BlockName</f>
        <v>Name</v>
      </c>
      <c r="L7404" s="30" t="s">
        <v>56</v>
      </c>
    </row>
    <row r="7405" spans="2:12" ht="13" x14ac:dyDescent="0.3">
      <c r="B7405" s="29" t="str">
        <f>Factor2Name</f>
        <v>Variety</v>
      </c>
      <c r="C7405" s="30" t="s">
        <v>2</v>
      </c>
      <c r="E7405" s="29" t="str">
        <f>Factor2Name</f>
        <v>Variety</v>
      </c>
      <c r="F7405" s="30" t="s">
        <v>2</v>
      </c>
      <c r="H7405" s="29" t="str">
        <f>Factor2Name</f>
        <v>Variety</v>
      </c>
      <c r="I7405" s="30" t="s">
        <v>2</v>
      </c>
      <c r="K7405" s="29" t="str">
        <f>Factor2Name</f>
        <v>Variety</v>
      </c>
      <c r="L7405" s="30" t="s">
        <v>2</v>
      </c>
    </row>
    <row r="7406" spans="2:12" ht="13" x14ac:dyDescent="0.3">
      <c r="B7406" s="29" t="str">
        <f>Factor3Name</f>
        <v>Fertiliser</v>
      </c>
      <c r="C7406" s="30" t="s">
        <v>45</v>
      </c>
      <c r="E7406" s="29" t="str">
        <f>Factor3Name</f>
        <v>Fertiliser</v>
      </c>
      <c r="F7406" s="30" t="s">
        <v>45</v>
      </c>
      <c r="H7406" s="29" t="str">
        <f>Factor3Name</f>
        <v>Fertiliser</v>
      </c>
      <c r="I7406" s="30" t="s">
        <v>45</v>
      </c>
      <c r="K7406" s="29" t="str">
        <f>Factor3Name</f>
        <v>Fertiliser</v>
      </c>
      <c r="L7406" s="30" t="s">
        <v>45</v>
      </c>
    </row>
    <row r="7407" spans="2:12" ht="13" x14ac:dyDescent="0.3">
      <c r="B7407" s="29" t="str">
        <f>Factor1Name</f>
        <v>Weeding</v>
      </c>
      <c r="C7407" s="30" t="s">
        <v>51</v>
      </c>
      <c r="E7407" s="29" t="str">
        <f>Factor1Name</f>
        <v>Weeding</v>
      </c>
      <c r="F7407" s="30" t="s">
        <v>51</v>
      </c>
      <c r="H7407" s="29" t="str">
        <f>Factor1Name</f>
        <v>Weeding</v>
      </c>
      <c r="I7407" s="30" t="s">
        <v>51</v>
      </c>
      <c r="K7407" s="29" t="str">
        <f>Factor1Name</f>
        <v>Weeding</v>
      </c>
      <c r="L7407" s="30" t="s">
        <v>51</v>
      </c>
    </row>
    <row r="7408" spans="2:12" ht="13" x14ac:dyDescent="0.3">
      <c r="B7408" s="25" t="s">
        <v>14</v>
      </c>
      <c r="C7408" s="26">
        <v>716</v>
      </c>
      <c r="E7408" s="25" t="s">
        <v>14</v>
      </c>
      <c r="F7408" s="26">
        <v>814.1</v>
      </c>
      <c r="H7408" s="25" t="s">
        <v>14</v>
      </c>
      <c r="I7408" s="26">
        <v>1024.7</v>
      </c>
      <c r="K7408" s="25" t="s">
        <v>14</v>
      </c>
      <c r="L7408" s="26">
        <v>834.6</v>
      </c>
    </row>
    <row r="7410" spans="2:12" ht="13" x14ac:dyDescent="0.3">
      <c r="B7410" s="27" t="s">
        <v>3</v>
      </c>
      <c r="C7410" s="28">
        <v>2018</v>
      </c>
      <c r="E7410" s="27" t="s">
        <v>3</v>
      </c>
      <c r="F7410" s="28">
        <v>2018</v>
      </c>
      <c r="H7410" s="27" t="s">
        <v>3</v>
      </c>
      <c r="I7410" s="28">
        <v>2018</v>
      </c>
      <c r="K7410" s="27" t="s">
        <v>3</v>
      </c>
      <c r="L7410" s="28">
        <v>2018</v>
      </c>
    </row>
    <row r="7411" spans="2:12" ht="13" x14ac:dyDescent="0.3">
      <c r="B7411" s="29" t="str">
        <f>UnitName</f>
        <v>Plot</v>
      </c>
      <c r="C7411" s="30">
        <v>6</v>
      </c>
      <c r="E7411" s="29" t="str">
        <f>UnitName</f>
        <v>Plot</v>
      </c>
      <c r="F7411" s="30">
        <v>6</v>
      </c>
      <c r="H7411" s="29" t="str">
        <f>UnitName</f>
        <v>Plot</v>
      </c>
      <c r="I7411" s="30">
        <v>6</v>
      </c>
      <c r="K7411" s="29" t="str">
        <f>UnitName</f>
        <v>Plot</v>
      </c>
      <c r="L7411" s="30">
        <v>6</v>
      </c>
    </row>
    <row r="7412" spans="2:12" ht="13" x14ac:dyDescent="0.3">
      <c r="B7412" s="29" t="str">
        <f>BlockName</f>
        <v>Name</v>
      </c>
      <c r="C7412" s="30" t="s">
        <v>56</v>
      </c>
      <c r="E7412" s="29" t="str">
        <f>BlockName</f>
        <v>Name</v>
      </c>
      <c r="F7412" s="30" t="s">
        <v>56</v>
      </c>
      <c r="H7412" s="29" t="str">
        <f>BlockName</f>
        <v>Name</v>
      </c>
      <c r="I7412" s="30" t="s">
        <v>56</v>
      </c>
      <c r="K7412" s="29" t="str">
        <f>BlockName</f>
        <v>Name</v>
      </c>
      <c r="L7412" s="30" t="s">
        <v>56</v>
      </c>
    </row>
    <row r="7413" spans="2:12" ht="13" x14ac:dyDescent="0.3">
      <c r="B7413" s="29" t="str">
        <f>Factor2Name</f>
        <v>Variety</v>
      </c>
      <c r="C7413" s="30" t="s">
        <v>2</v>
      </c>
      <c r="E7413" s="29" t="str">
        <f>Factor2Name</f>
        <v>Variety</v>
      </c>
      <c r="F7413" s="30" t="s">
        <v>2</v>
      </c>
      <c r="H7413" s="29" t="str">
        <f>Factor2Name</f>
        <v>Variety</v>
      </c>
      <c r="I7413" s="30" t="s">
        <v>2</v>
      </c>
      <c r="K7413" s="29" t="str">
        <f>Factor2Name</f>
        <v>Variety</v>
      </c>
      <c r="L7413" s="30" t="s">
        <v>2</v>
      </c>
    </row>
    <row r="7414" spans="2:12" ht="13" x14ac:dyDescent="0.3">
      <c r="B7414" s="29" t="str">
        <f>Factor3Name</f>
        <v>Fertiliser</v>
      </c>
      <c r="C7414" s="30" t="s">
        <v>45</v>
      </c>
      <c r="E7414" s="29" t="str">
        <f>Factor3Name</f>
        <v>Fertiliser</v>
      </c>
      <c r="F7414" s="30" t="s">
        <v>45</v>
      </c>
      <c r="H7414" s="29" t="str">
        <f>Factor3Name</f>
        <v>Fertiliser</v>
      </c>
      <c r="I7414" s="30" t="s">
        <v>45</v>
      </c>
      <c r="K7414" s="29" t="str">
        <f>Factor3Name</f>
        <v>Fertiliser</v>
      </c>
      <c r="L7414" s="30" t="s">
        <v>45</v>
      </c>
    </row>
    <row r="7415" spans="2:12" ht="13" x14ac:dyDescent="0.3">
      <c r="B7415" s="29" t="str">
        <f>Factor1Name</f>
        <v>Weeding</v>
      </c>
      <c r="C7415" s="30" t="s">
        <v>51</v>
      </c>
      <c r="E7415" s="29" t="str">
        <f>Factor1Name</f>
        <v>Weeding</v>
      </c>
      <c r="F7415" s="30" t="s">
        <v>51</v>
      </c>
      <c r="H7415" s="29" t="str">
        <f>Factor1Name</f>
        <v>Weeding</v>
      </c>
      <c r="I7415" s="30" t="s">
        <v>51</v>
      </c>
      <c r="K7415" s="29" t="str">
        <f>Factor1Name</f>
        <v>Weeding</v>
      </c>
      <c r="L7415" s="30" t="s">
        <v>51</v>
      </c>
    </row>
    <row r="7416" spans="2:12" ht="13" x14ac:dyDescent="0.3">
      <c r="B7416" s="25" t="s">
        <v>14</v>
      </c>
      <c r="C7416" s="26">
        <v>813.4</v>
      </c>
      <c r="E7416" s="25" t="s">
        <v>14</v>
      </c>
      <c r="F7416" s="26">
        <v>697.7</v>
      </c>
      <c r="H7416" s="25" t="s">
        <v>14</v>
      </c>
      <c r="I7416" s="26">
        <v>795.1</v>
      </c>
      <c r="K7416" s="25" t="s">
        <v>14</v>
      </c>
      <c r="L7416" s="26">
        <v>814.3</v>
      </c>
    </row>
    <row r="7418" spans="2:12" ht="13" x14ac:dyDescent="0.3">
      <c r="B7418" s="27" t="s">
        <v>3</v>
      </c>
      <c r="C7418" s="28">
        <v>2018</v>
      </c>
      <c r="E7418" s="27" t="s">
        <v>3</v>
      </c>
      <c r="F7418" s="28">
        <v>2018</v>
      </c>
      <c r="H7418" s="27" t="s">
        <v>3</v>
      </c>
      <c r="I7418" s="28">
        <v>2018</v>
      </c>
      <c r="K7418" s="27" t="s">
        <v>3</v>
      </c>
      <c r="L7418" s="28">
        <v>2018</v>
      </c>
    </row>
    <row r="7419" spans="2:12" ht="13" x14ac:dyDescent="0.3">
      <c r="B7419" s="29" t="str">
        <f>UnitName</f>
        <v>Plot</v>
      </c>
      <c r="C7419" s="30">
        <v>6</v>
      </c>
      <c r="E7419" s="29" t="str">
        <f>UnitName</f>
        <v>Plot</v>
      </c>
      <c r="F7419" s="30">
        <v>6</v>
      </c>
      <c r="H7419" s="29" t="str">
        <f>UnitName</f>
        <v>Plot</v>
      </c>
      <c r="I7419" s="30">
        <v>6</v>
      </c>
      <c r="K7419" s="29" t="str">
        <f>UnitName</f>
        <v>Plot</v>
      </c>
      <c r="L7419" s="30">
        <v>6</v>
      </c>
    </row>
    <row r="7420" spans="2:12" ht="13" x14ac:dyDescent="0.3">
      <c r="B7420" s="29" t="str">
        <f>BlockName</f>
        <v>Name</v>
      </c>
      <c r="C7420" s="30" t="s">
        <v>56</v>
      </c>
      <c r="E7420" s="29" t="str">
        <f>BlockName</f>
        <v>Name</v>
      </c>
      <c r="F7420" s="30" t="s">
        <v>56</v>
      </c>
      <c r="H7420" s="29" t="str">
        <f>BlockName</f>
        <v>Name</v>
      </c>
      <c r="I7420" s="30" t="s">
        <v>56</v>
      </c>
      <c r="K7420" s="29" t="str">
        <f>BlockName</f>
        <v>Name</v>
      </c>
      <c r="L7420" s="30" t="s">
        <v>56</v>
      </c>
    </row>
    <row r="7421" spans="2:12" ht="13" x14ac:dyDescent="0.3">
      <c r="B7421" s="29" t="str">
        <f>Factor2Name</f>
        <v>Variety</v>
      </c>
      <c r="C7421" s="30" t="s">
        <v>2</v>
      </c>
      <c r="E7421" s="29" t="str">
        <f>Factor2Name</f>
        <v>Variety</v>
      </c>
      <c r="F7421" s="30" t="s">
        <v>2</v>
      </c>
      <c r="H7421" s="29" t="str">
        <f>Factor2Name</f>
        <v>Variety</v>
      </c>
      <c r="I7421" s="30" t="s">
        <v>2</v>
      </c>
      <c r="K7421" s="29" t="str">
        <f>Factor2Name</f>
        <v>Variety</v>
      </c>
      <c r="L7421" s="30" t="s">
        <v>2</v>
      </c>
    </row>
    <row r="7422" spans="2:12" ht="13" x14ac:dyDescent="0.3">
      <c r="B7422" s="29" t="str">
        <f>Factor3Name</f>
        <v>Fertiliser</v>
      </c>
      <c r="C7422" s="30" t="s">
        <v>45</v>
      </c>
      <c r="E7422" s="29" t="str">
        <f>Factor3Name</f>
        <v>Fertiliser</v>
      </c>
      <c r="F7422" s="30" t="s">
        <v>45</v>
      </c>
      <c r="H7422" s="29" t="str">
        <f>Factor3Name</f>
        <v>Fertiliser</v>
      </c>
      <c r="I7422" s="30" t="s">
        <v>45</v>
      </c>
      <c r="K7422" s="29" t="str">
        <f>Factor3Name</f>
        <v>Fertiliser</v>
      </c>
      <c r="L7422" s="30" t="s">
        <v>45</v>
      </c>
    </row>
    <row r="7423" spans="2:12" ht="13" x14ac:dyDescent="0.3">
      <c r="B7423" s="29" t="str">
        <f>Factor1Name</f>
        <v>Weeding</v>
      </c>
      <c r="C7423" s="30" t="s">
        <v>51</v>
      </c>
      <c r="E7423" s="29" t="str">
        <f>Factor1Name</f>
        <v>Weeding</v>
      </c>
      <c r="F7423" s="30" t="s">
        <v>51</v>
      </c>
      <c r="H7423" s="29" t="str">
        <f>Factor1Name</f>
        <v>Weeding</v>
      </c>
      <c r="I7423" s="30" t="s">
        <v>51</v>
      </c>
      <c r="K7423" s="29" t="str">
        <f>Factor1Name</f>
        <v>Weeding</v>
      </c>
      <c r="L7423" s="30" t="s">
        <v>51</v>
      </c>
    </row>
    <row r="7424" spans="2:12" ht="13" x14ac:dyDescent="0.3">
      <c r="B7424" s="25" t="s">
        <v>14</v>
      </c>
      <c r="C7424" s="26">
        <v>899.5</v>
      </c>
      <c r="E7424" s="25" t="s">
        <v>14</v>
      </c>
      <c r="F7424" s="26">
        <v>772.1</v>
      </c>
      <c r="H7424" s="25" t="s">
        <v>14</v>
      </c>
      <c r="I7424" s="26">
        <v>860.7</v>
      </c>
      <c r="K7424" s="25" t="s">
        <v>14</v>
      </c>
      <c r="L7424" s="26">
        <v>710.7</v>
      </c>
    </row>
    <row r="7426" spans="2:12" ht="13" x14ac:dyDescent="0.3">
      <c r="B7426" s="27" t="s">
        <v>3</v>
      </c>
      <c r="C7426" s="28">
        <v>2018</v>
      </c>
      <c r="E7426" s="27" t="s">
        <v>3</v>
      </c>
      <c r="F7426" s="28">
        <v>2018</v>
      </c>
      <c r="H7426" s="27" t="s">
        <v>3</v>
      </c>
      <c r="I7426" s="28">
        <v>2018</v>
      </c>
      <c r="K7426" s="27" t="s">
        <v>3</v>
      </c>
      <c r="L7426" s="28">
        <v>2018</v>
      </c>
    </row>
    <row r="7427" spans="2:12" ht="13" x14ac:dyDescent="0.3">
      <c r="B7427" s="29" t="str">
        <f>UnitName</f>
        <v>Plot</v>
      </c>
      <c r="C7427" s="30">
        <v>6</v>
      </c>
      <c r="E7427" s="29" t="str">
        <f>UnitName</f>
        <v>Plot</v>
      </c>
      <c r="F7427" s="30">
        <v>6</v>
      </c>
      <c r="H7427" s="29" t="str">
        <f>UnitName</f>
        <v>Plot</v>
      </c>
      <c r="I7427" s="30">
        <v>6</v>
      </c>
      <c r="K7427" s="29" t="str">
        <f>UnitName</f>
        <v>Plot</v>
      </c>
      <c r="L7427" s="30">
        <v>6</v>
      </c>
    </row>
    <row r="7428" spans="2:12" ht="13" x14ac:dyDescent="0.3">
      <c r="B7428" s="29" t="str">
        <f>BlockName</f>
        <v>Name</v>
      </c>
      <c r="C7428" s="30" t="s">
        <v>56</v>
      </c>
      <c r="E7428" s="29" t="str">
        <f>BlockName</f>
        <v>Name</v>
      </c>
      <c r="F7428" s="30" t="s">
        <v>56</v>
      </c>
      <c r="H7428" s="29" t="str">
        <f>BlockName</f>
        <v>Name</v>
      </c>
      <c r="I7428" s="30" t="s">
        <v>56</v>
      </c>
      <c r="K7428" s="29" t="str">
        <f>BlockName</f>
        <v>Name</v>
      </c>
      <c r="L7428" s="30" t="s">
        <v>56</v>
      </c>
    </row>
    <row r="7429" spans="2:12" ht="13" x14ac:dyDescent="0.3">
      <c r="B7429" s="29" t="str">
        <f>Factor2Name</f>
        <v>Variety</v>
      </c>
      <c r="C7429" s="30" t="s">
        <v>2</v>
      </c>
      <c r="E7429" s="29" t="str">
        <f>Factor2Name</f>
        <v>Variety</v>
      </c>
      <c r="F7429" s="30" t="s">
        <v>2</v>
      </c>
      <c r="H7429" s="29" t="str">
        <f>Factor2Name</f>
        <v>Variety</v>
      </c>
      <c r="I7429" s="30" t="s">
        <v>2</v>
      </c>
      <c r="K7429" s="29" t="str">
        <f>Factor2Name</f>
        <v>Variety</v>
      </c>
      <c r="L7429" s="30" t="s">
        <v>2</v>
      </c>
    </row>
    <row r="7430" spans="2:12" ht="13" x14ac:dyDescent="0.3">
      <c r="B7430" s="29" t="str">
        <f>Factor3Name</f>
        <v>Fertiliser</v>
      </c>
      <c r="C7430" s="30" t="s">
        <v>45</v>
      </c>
      <c r="E7430" s="29" t="str">
        <f>Factor3Name</f>
        <v>Fertiliser</v>
      </c>
      <c r="F7430" s="30" t="s">
        <v>45</v>
      </c>
      <c r="H7430" s="29" t="str">
        <f>Factor3Name</f>
        <v>Fertiliser</v>
      </c>
      <c r="I7430" s="30" t="s">
        <v>45</v>
      </c>
      <c r="K7430" s="29" t="str">
        <f>Factor3Name</f>
        <v>Fertiliser</v>
      </c>
      <c r="L7430" s="30" t="s">
        <v>45</v>
      </c>
    </row>
    <row r="7431" spans="2:12" ht="13" x14ac:dyDescent="0.3">
      <c r="B7431" s="29" t="str">
        <f>Factor1Name</f>
        <v>Weeding</v>
      </c>
      <c r="C7431" s="30" t="s">
        <v>51</v>
      </c>
      <c r="E7431" s="29" t="str">
        <f>Factor1Name</f>
        <v>Weeding</v>
      </c>
      <c r="F7431" s="30" t="s">
        <v>51</v>
      </c>
      <c r="H7431" s="29" t="str">
        <f>Factor1Name</f>
        <v>Weeding</v>
      </c>
      <c r="I7431" s="30" t="s">
        <v>51</v>
      </c>
      <c r="K7431" s="29" t="str">
        <f>Factor1Name</f>
        <v>Weeding</v>
      </c>
      <c r="L7431" s="30" t="s">
        <v>51</v>
      </c>
    </row>
    <row r="7432" spans="2:12" ht="13" x14ac:dyDescent="0.3">
      <c r="B7432" s="25" t="s">
        <v>14</v>
      </c>
      <c r="C7432" s="26">
        <v>663.4</v>
      </c>
      <c r="E7432" s="25" t="s">
        <v>14</v>
      </c>
      <c r="F7432" s="26">
        <v>800.8</v>
      </c>
      <c r="H7432" s="25" t="s">
        <v>14</v>
      </c>
      <c r="I7432" s="26">
        <v>664.2</v>
      </c>
      <c r="K7432" s="25" t="s">
        <v>14</v>
      </c>
      <c r="L7432" s="26">
        <v>737.6</v>
      </c>
    </row>
    <row r="7434" spans="2:12" ht="13" x14ac:dyDescent="0.3">
      <c r="B7434" s="27" t="s">
        <v>3</v>
      </c>
      <c r="C7434" s="28">
        <v>2018</v>
      </c>
      <c r="E7434" s="27" t="s">
        <v>3</v>
      </c>
      <c r="F7434" s="28">
        <v>2018</v>
      </c>
      <c r="H7434" s="27" t="s">
        <v>3</v>
      </c>
      <c r="I7434" s="28">
        <v>2018</v>
      </c>
      <c r="K7434" s="27" t="s">
        <v>3</v>
      </c>
      <c r="L7434" s="28">
        <v>2018</v>
      </c>
    </row>
    <row r="7435" spans="2:12" ht="13" x14ac:dyDescent="0.3">
      <c r="B7435" s="29" t="str">
        <f>UnitName</f>
        <v>Plot</v>
      </c>
      <c r="C7435" s="30">
        <v>6</v>
      </c>
      <c r="E7435" s="29" t="str">
        <f>UnitName</f>
        <v>Plot</v>
      </c>
      <c r="F7435" s="30">
        <v>6</v>
      </c>
      <c r="H7435" s="29" t="str">
        <f>UnitName</f>
        <v>Plot</v>
      </c>
      <c r="I7435" s="30">
        <v>6</v>
      </c>
      <c r="K7435" s="29" t="str">
        <f>UnitName</f>
        <v>Plot</v>
      </c>
      <c r="L7435" s="30">
        <v>6</v>
      </c>
    </row>
    <row r="7436" spans="2:12" ht="13" x14ac:dyDescent="0.3">
      <c r="B7436" s="29" t="str">
        <f>BlockName</f>
        <v>Name</v>
      </c>
      <c r="C7436" s="30" t="s">
        <v>56</v>
      </c>
      <c r="E7436" s="29" t="str">
        <f>BlockName</f>
        <v>Name</v>
      </c>
      <c r="F7436" s="30" t="s">
        <v>56</v>
      </c>
      <c r="H7436" s="29" t="str">
        <f>BlockName</f>
        <v>Name</v>
      </c>
      <c r="I7436" s="30" t="s">
        <v>56</v>
      </c>
      <c r="K7436" s="29" t="str">
        <f>BlockName</f>
        <v>Name</v>
      </c>
      <c r="L7436" s="30" t="s">
        <v>56</v>
      </c>
    </row>
    <row r="7437" spans="2:12" ht="13" x14ac:dyDescent="0.3">
      <c r="B7437" s="29" t="str">
        <f>Factor2Name</f>
        <v>Variety</v>
      </c>
      <c r="C7437" s="30" t="s">
        <v>2</v>
      </c>
      <c r="E7437" s="29" t="str">
        <f>Factor2Name</f>
        <v>Variety</v>
      </c>
      <c r="F7437" s="30" t="s">
        <v>2</v>
      </c>
      <c r="H7437" s="29" t="str">
        <f>Factor2Name</f>
        <v>Variety</v>
      </c>
      <c r="I7437" s="30" t="s">
        <v>2</v>
      </c>
      <c r="K7437" s="29" t="str">
        <f>Factor2Name</f>
        <v>Variety</v>
      </c>
      <c r="L7437" s="30" t="s">
        <v>2</v>
      </c>
    </row>
    <row r="7438" spans="2:12" ht="13" x14ac:dyDescent="0.3">
      <c r="B7438" s="29" t="str">
        <f>Factor3Name</f>
        <v>Fertiliser</v>
      </c>
      <c r="C7438" s="30" t="s">
        <v>45</v>
      </c>
      <c r="E7438" s="29" t="str">
        <f>Factor3Name</f>
        <v>Fertiliser</v>
      </c>
      <c r="F7438" s="30" t="s">
        <v>45</v>
      </c>
      <c r="H7438" s="29" t="str">
        <f>Factor3Name</f>
        <v>Fertiliser</v>
      </c>
      <c r="I7438" s="30" t="s">
        <v>45</v>
      </c>
      <c r="K7438" s="29" t="str">
        <f>Factor3Name</f>
        <v>Fertiliser</v>
      </c>
      <c r="L7438" s="30" t="s">
        <v>45</v>
      </c>
    </row>
    <row r="7439" spans="2:12" ht="13" x14ac:dyDescent="0.3">
      <c r="B7439" s="29" t="str">
        <f>Factor1Name</f>
        <v>Weeding</v>
      </c>
      <c r="C7439" s="30" t="s">
        <v>51</v>
      </c>
      <c r="E7439" s="29" t="str">
        <f>Factor1Name</f>
        <v>Weeding</v>
      </c>
      <c r="F7439" s="30" t="s">
        <v>51</v>
      </c>
      <c r="H7439" s="29" t="str">
        <f>Factor1Name</f>
        <v>Weeding</v>
      </c>
      <c r="I7439" s="30" t="s">
        <v>51</v>
      </c>
      <c r="K7439" s="29" t="str">
        <f>Factor1Name</f>
        <v>Weeding</v>
      </c>
      <c r="L7439" s="30" t="s">
        <v>51</v>
      </c>
    </row>
    <row r="7440" spans="2:12" ht="13" x14ac:dyDescent="0.3">
      <c r="B7440" s="25" t="s">
        <v>14</v>
      </c>
      <c r="C7440" s="26">
        <v>831.3</v>
      </c>
      <c r="E7440" s="25" t="s">
        <v>14</v>
      </c>
      <c r="F7440" s="26">
        <v>887.8</v>
      </c>
      <c r="H7440" s="25" t="s">
        <v>14</v>
      </c>
      <c r="I7440" s="26">
        <v>842.6</v>
      </c>
      <c r="K7440" s="25" t="s">
        <v>14</v>
      </c>
      <c r="L7440" s="26">
        <v>744.2</v>
      </c>
    </row>
    <row r="7442" spans="2:12" ht="13" x14ac:dyDescent="0.3">
      <c r="B7442" s="27" t="s">
        <v>3</v>
      </c>
      <c r="C7442" s="28">
        <v>2018</v>
      </c>
      <c r="E7442" s="27" t="s">
        <v>3</v>
      </c>
      <c r="F7442" s="28">
        <v>2018</v>
      </c>
      <c r="H7442" s="27" t="s">
        <v>3</v>
      </c>
      <c r="I7442" s="28">
        <v>2018</v>
      </c>
      <c r="K7442" s="27" t="s">
        <v>3</v>
      </c>
      <c r="L7442" s="28">
        <v>2018</v>
      </c>
    </row>
    <row r="7443" spans="2:12" ht="13" x14ac:dyDescent="0.3">
      <c r="B7443" s="29" t="str">
        <f>UnitName</f>
        <v>Plot</v>
      </c>
      <c r="C7443" s="30">
        <v>1</v>
      </c>
      <c r="E7443" s="29" t="str">
        <f>UnitName</f>
        <v>Plot</v>
      </c>
      <c r="F7443" s="30">
        <v>1</v>
      </c>
      <c r="H7443" s="29" t="str">
        <f>UnitName</f>
        <v>Plot</v>
      </c>
      <c r="I7443" s="30">
        <v>1</v>
      </c>
      <c r="K7443" s="29" t="str">
        <f>UnitName</f>
        <v>Plot</v>
      </c>
      <c r="L7443" s="30">
        <v>1</v>
      </c>
    </row>
    <row r="7444" spans="2:12" ht="13" x14ac:dyDescent="0.3">
      <c r="B7444" s="29" t="str">
        <f>BlockName</f>
        <v>Name</v>
      </c>
      <c r="C7444" s="30" t="s">
        <v>56</v>
      </c>
      <c r="E7444" s="29" t="str">
        <f>BlockName</f>
        <v>Name</v>
      </c>
      <c r="F7444" s="30" t="s">
        <v>56</v>
      </c>
      <c r="H7444" s="29" t="str">
        <f>BlockName</f>
        <v>Name</v>
      </c>
      <c r="I7444" s="30" t="s">
        <v>56</v>
      </c>
      <c r="K7444" s="29" t="str">
        <f>BlockName</f>
        <v>Name</v>
      </c>
      <c r="L7444" s="30" t="s">
        <v>56</v>
      </c>
    </row>
    <row r="7445" spans="2:12" ht="13" x14ac:dyDescent="0.3">
      <c r="B7445" s="29" t="str">
        <f>Factor2Name</f>
        <v>Variety</v>
      </c>
      <c r="C7445" s="30" t="s">
        <v>2</v>
      </c>
      <c r="E7445" s="29" t="str">
        <f>Factor2Name</f>
        <v>Variety</v>
      </c>
      <c r="F7445" s="30" t="s">
        <v>2</v>
      </c>
      <c r="H7445" s="29" t="str">
        <f>Factor2Name</f>
        <v>Variety</v>
      </c>
      <c r="I7445" s="30" t="s">
        <v>2</v>
      </c>
      <c r="K7445" s="29" t="str">
        <f>Factor2Name</f>
        <v>Variety</v>
      </c>
      <c r="L7445" s="30" t="s">
        <v>2</v>
      </c>
    </row>
    <row r="7446" spans="2:12" ht="13" x14ac:dyDescent="0.3">
      <c r="B7446" s="29" t="str">
        <f>Factor3Name</f>
        <v>Fertiliser</v>
      </c>
      <c r="C7446" s="30" t="s">
        <v>38</v>
      </c>
      <c r="E7446" s="29" t="str">
        <f>Factor3Name</f>
        <v>Fertiliser</v>
      </c>
      <c r="F7446" s="30" t="s">
        <v>38</v>
      </c>
      <c r="H7446" s="29" t="str">
        <f>Factor3Name</f>
        <v>Fertiliser</v>
      </c>
      <c r="I7446" s="30" t="s">
        <v>38</v>
      </c>
      <c r="K7446" s="29" t="str">
        <f>Factor3Name</f>
        <v>Fertiliser</v>
      </c>
      <c r="L7446" s="30" t="s">
        <v>38</v>
      </c>
    </row>
    <row r="7447" spans="2:12" ht="13" x14ac:dyDescent="0.3">
      <c r="B7447" s="29" t="str">
        <f>Factor1Name</f>
        <v>Weeding</v>
      </c>
      <c r="C7447" s="30" t="s">
        <v>51</v>
      </c>
      <c r="E7447" s="29" t="str">
        <f>Factor1Name</f>
        <v>Weeding</v>
      </c>
      <c r="F7447" s="30" t="s">
        <v>51</v>
      </c>
      <c r="H7447" s="29" t="str">
        <f>Factor1Name</f>
        <v>Weeding</v>
      </c>
      <c r="I7447" s="30" t="s">
        <v>51</v>
      </c>
      <c r="K7447" s="29" t="str">
        <f>Factor1Name</f>
        <v>Weeding</v>
      </c>
      <c r="L7447" s="30" t="s">
        <v>51</v>
      </c>
    </row>
    <row r="7448" spans="2:12" ht="13" x14ac:dyDescent="0.3">
      <c r="B7448" s="25" t="s">
        <v>14</v>
      </c>
      <c r="C7448" s="26">
        <v>810.2</v>
      </c>
      <c r="E7448" s="25" t="s">
        <v>14</v>
      </c>
      <c r="F7448" s="26">
        <v>762.3</v>
      </c>
      <c r="H7448" s="25" t="s">
        <v>14</v>
      </c>
      <c r="I7448" s="26">
        <v>774</v>
      </c>
      <c r="K7448" s="25" t="s">
        <v>14</v>
      </c>
      <c r="L7448" s="26">
        <v>734.5</v>
      </c>
    </row>
    <row r="7450" spans="2:12" ht="13" x14ac:dyDescent="0.3">
      <c r="B7450" s="27" t="s">
        <v>3</v>
      </c>
      <c r="C7450" s="28">
        <v>2018</v>
      </c>
      <c r="E7450" s="27" t="s">
        <v>3</v>
      </c>
      <c r="F7450" s="28">
        <v>2018</v>
      </c>
      <c r="H7450" s="27" t="s">
        <v>3</v>
      </c>
      <c r="I7450" s="28">
        <v>2018</v>
      </c>
      <c r="K7450" s="27" t="s">
        <v>3</v>
      </c>
      <c r="L7450" s="28">
        <v>2018</v>
      </c>
    </row>
    <row r="7451" spans="2:12" ht="13" x14ac:dyDescent="0.3">
      <c r="B7451" s="29" t="str">
        <f>UnitName</f>
        <v>Plot</v>
      </c>
      <c r="C7451" s="30">
        <v>1</v>
      </c>
      <c r="E7451" s="29" t="str">
        <f>UnitName</f>
        <v>Plot</v>
      </c>
      <c r="F7451" s="30">
        <v>1</v>
      </c>
      <c r="H7451" s="29" t="str">
        <f>UnitName</f>
        <v>Plot</v>
      </c>
      <c r="I7451" s="30">
        <v>1</v>
      </c>
      <c r="K7451" s="29" t="str">
        <f>UnitName</f>
        <v>Plot</v>
      </c>
      <c r="L7451" s="30">
        <v>1</v>
      </c>
    </row>
    <row r="7452" spans="2:12" ht="13" x14ac:dyDescent="0.3">
      <c r="B7452" s="29" t="str">
        <f>BlockName</f>
        <v>Name</v>
      </c>
      <c r="C7452" s="30" t="s">
        <v>56</v>
      </c>
      <c r="E7452" s="29" t="str">
        <f>BlockName</f>
        <v>Name</v>
      </c>
      <c r="F7452" s="30" t="s">
        <v>56</v>
      </c>
      <c r="H7452" s="29" t="str">
        <f>BlockName</f>
        <v>Name</v>
      </c>
      <c r="I7452" s="30" t="s">
        <v>56</v>
      </c>
      <c r="K7452" s="29" t="str">
        <f>BlockName</f>
        <v>Name</v>
      </c>
      <c r="L7452" s="30" t="s">
        <v>56</v>
      </c>
    </row>
    <row r="7453" spans="2:12" ht="13" x14ac:dyDescent="0.3">
      <c r="B7453" s="29" t="str">
        <f>Factor2Name</f>
        <v>Variety</v>
      </c>
      <c r="C7453" s="30" t="s">
        <v>2</v>
      </c>
      <c r="E7453" s="29" t="str">
        <f>Factor2Name</f>
        <v>Variety</v>
      </c>
      <c r="F7453" s="30" t="s">
        <v>2</v>
      </c>
      <c r="H7453" s="29" t="str">
        <f>Factor2Name</f>
        <v>Variety</v>
      </c>
      <c r="I7453" s="30" t="s">
        <v>2</v>
      </c>
      <c r="K7453" s="29" t="str">
        <f>Factor2Name</f>
        <v>Variety</v>
      </c>
      <c r="L7453" s="30" t="s">
        <v>2</v>
      </c>
    </row>
    <row r="7454" spans="2:12" ht="13" x14ac:dyDescent="0.3">
      <c r="B7454" s="29" t="str">
        <f>Factor3Name</f>
        <v>Fertiliser</v>
      </c>
      <c r="C7454" s="30" t="s">
        <v>38</v>
      </c>
      <c r="E7454" s="29" t="str">
        <f>Factor3Name</f>
        <v>Fertiliser</v>
      </c>
      <c r="F7454" s="30" t="s">
        <v>38</v>
      </c>
      <c r="H7454" s="29" t="str">
        <f>Factor3Name</f>
        <v>Fertiliser</v>
      </c>
      <c r="I7454" s="30" t="s">
        <v>38</v>
      </c>
      <c r="K7454" s="29" t="str">
        <f>Factor3Name</f>
        <v>Fertiliser</v>
      </c>
      <c r="L7454" s="30" t="s">
        <v>38</v>
      </c>
    </row>
    <row r="7455" spans="2:12" ht="13" x14ac:dyDescent="0.3">
      <c r="B7455" s="29" t="str">
        <f>Factor1Name</f>
        <v>Weeding</v>
      </c>
      <c r="C7455" s="30" t="s">
        <v>51</v>
      </c>
      <c r="E7455" s="29" t="str">
        <f>Factor1Name</f>
        <v>Weeding</v>
      </c>
      <c r="F7455" s="30" t="s">
        <v>51</v>
      </c>
      <c r="H7455" s="29" t="str">
        <f>Factor1Name</f>
        <v>Weeding</v>
      </c>
      <c r="I7455" s="30" t="s">
        <v>51</v>
      </c>
      <c r="K7455" s="29" t="str">
        <f>Factor1Name</f>
        <v>Weeding</v>
      </c>
      <c r="L7455" s="30" t="s">
        <v>51</v>
      </c>
    </row>
    <row r="7456" spans="2:12" ht="13" x14ac:dyDescent="0.3">
      <c r="B7456" s="25" t="s">
        <v>14</v>
      </c>
      <c r="C7456" s="26">
        <v>772.4</v>
      </c>
      <c r="E7456" s="25" t="s">
        <v>14</v>
      </c>
      <c r="F7456" s="26">
        <v>880.1</v>
      </c>
      <c r="H7456" s="25" t="s">
        <v>14</v>
      </c>
      <c r="I7456" s="26">
        <v>769</v>
      </c>
      <c r="K7456" s="25" t="s">
        <v>14</v>
      </c>
      <c r="L7456" s="26">
        <v>852.9</v>
      </c>
    </row>
    <row r="7458" spans="2:12" ht="13" x14ac:dyDescent="0.3">
      <c r="B7458" s="27" t="s">
        <v>3</v>
      </c>
      <c r="C7458" s="28">
        <v>2018</v>
      </c>
      <c r="E7458" s="27" t="s">
        <v>3</v>
      </c>
      <c r="F7458" s="28">
        <v>2018</v>
      </c>
      <c r="H7458" s="27" t="s">
        <v>3</v>
      </c>
      <c r="I7458" s="28">
        <v>2018</v>
      </c>
      <c r="K7458" s="27" t="s">
        <v>3</v>
      </c>
      <c r="L7458" s="28">
        <v>2018</v>
      </c>
    </row>
    <row r="7459" spans="2:12" ht="13" x14ac:dyDescent="0.3">
      <c r="B7459" s="29" t="str">
        <f>UnitName</f>
        <v>Plot</v>
      </c>
      <c r="C7459" s="30">
        <v>1</v>
      </c>
      <c r="E7459" s="29" t="str">
        <f>UnitName</f>
        <v>Plot</v>
      </c>
      <c r="F7459" s="30">
        <v>1</v>
      </c>
      <c r="H7459" s="29" t="str">
        <f>UnitName</f>
        <v>Plot</v>
      </c>
      <c r="I7459" s="30">
        <v>1</v>
      </c>
      <c r="K7459" s="29" t="str">
        <f>UnitName</f>
        <v>Plot</v>
      </c>
      <c r="L7459" s="30">
        <v>1</v>
      </c>
    </row>
    <row r="7460" spans="2:12" ht="13" x14ac:dyDescent="0.3">
      <c r="B7460" s="29" t="str">
        <f>BlockName</f>
        <v>Name</v>
      </c>
      <c r="C7460" s="30" t="s">
        <v>56</v>
      </c>
      <c r="E7460" s="29" t="str">
        <f>BlockName</f>
        <v>Name</v>
      </c>
      <c r="F7460" s="30" t="s">
        <v>56</v>
      </c>
      <c r="H7460" s="29" t="str">
        <f>BlockName</f>
        <v>Name</v>
      </c>
      <c r="I7460" s="30" t="s">
        <v>56</v>
      </c>
      <c r="K7460" s="29" t="str">
        <f>BlockName</f>
        <v>Name</v>
      </c>
      <c r="L7460" s="30" t="s">
        <v>56</v>
      </c>
    </row>
    <row r="7461" spans="2:12" ht="13" x14ac:dyDescent="0.3">
      <c r="B7461" s="29" t="str">
        <f>Factor2Name</f>
        <v>Variety</v>
      </c>
      <c r="C7461" s="30" t="s">
        <v>2</v>
      </c>
      <c r="E7461" s="29" t="str">
        <f>Factor2Name</f>
        <v>Variety</v>
      </c>
      <c r="F7461" s="30" t="s">
        <v>2</v>
      </c>
      <c r="H7461" s="29" t="str">
        <f>Factor2Name</f>
        <v>Variety</v>
      </c>
      <c r="I7461" s="30" t="s">
        <v>2</v>
      </c>
      <c r="K7461" s="29" t="str">
        <f>Factor2Name</f>
        <v>Variety</v>
      </c>
      <c r="L7461" s="30" t="s">
        <v>2</v>
      </c>
    </row>
    <row r="7462" spans="2:12" ht="13" x14ac:dyDescent="0.3">
      <c r="B7462" s="29" t="str">
        <f>Factor3Name</f>
        <v>Fertiliser</v>
      </c>
      <c r="C7462" s="30" t="s">
        <v>38</v>
      </c>
      <c r="E7462" s="29" t="str">
        <f>Factor3Name</f>
        <v>Fertiliser</v>
      </c>
      <c r="F7462" s="30" t="s">
        <v>38</v>
      </c>
      <c r="H7462" s="29" t="str">
        <f>Factor3Name</f>
        <v>Fertiliser</v>
      </c>
      <c r="I7462" s="30" t="s">
        <v>38</v>
      </c>
      <c r="K7462" s="29" t="str">
        <f>Factor3Name</f>
        <v>Fertiliser</v>
      </c>
      <c r="L7462" s="30" t="s">
        <v>38</v>
      </c>
    </row>
    <row r="7463" spans="2:12" ht="13" x14ac:dyDescent="0.3">
      <c r="B7463" s="29" t="str">
        <f>Factor1Name</f>
        <v>Weeding</v>
      </c>
      <c r="C7463" s="30" t="s">
        <v>51</v>
      </c>
      <c r="E7463" s="29" t="str">
        <f>Factor1Name</f>
        <v>Weeding</v>
      </c>
      <c r="F7463" s="30" t="s">
        <v>51</v>
      </c>
      <c r="H7463" s="29" t="str">
        <f>Factor1Name</f>
        <v>Weeding</v>
      </c>
      <c r="I7463" s="30" t="s">
        <v>51</v>
      </c>
      <c r="K7463" s="29" t="str">
        <f>Factor1Name</f>
        <v>Weeding</v>
      </c>
      <c r="L7463" s="30" t="s">
        <v>51</v>
      </c>
    </row>
    <row r="7464" spans="2:12" ht="13" x14ac:dyDescent="0.3">
      <c r="B7464" s="25" t="s">
        <v>14</v>
      </c>
      <c r="C7464" s="26">
        <v>692.9</v>
      </c>
      <c r="E7464" s="25" t="s">
        <v>14</v>
      </c>
      <c r="F7464" s="26">
        <v>806.9</v>
      </c>
      <c r="H7464" s="25" t="s">
        <v>14</v>
      </c>
      <c r="I7464" s="26">
        <v>784</v>
      </c>
      <c r="K7464" s="25" t="s">
        <v>14</v>
      </c>
      <c r="L7464" s="26">
        <v>964.1</v>
      </c>
    </row>
    <row r="7466" spans="2:12" ht="13" x14ac:dyDescent="0.3">
      <c r="B7466" s="27" t="s">
        <v>3</v>
      </c>
      <c r="C7466" s="28">
        <v>2018</v>
      </c>
      <c r="E7466" s="27" t="s">
        <v>3</v>
      </c>
      <c r="F7466" s="28">
        <v>2018</v>
      </c>
      <c r="H7466" s="27" t="s">
        <v>3</v>
      </c>
      <c r="I7466" s="28">
        <v>2018</v>
      </c>
      <c r="K7466" s="27" t="s">
        <v>3</v>
      </c>
      <c r="L7466" s="28">
        <v>2018</v>
      </c>
    </row>
    <row r="7467" spans="2:12" ht="13" x14ac:dyDescent="0.3">
      <c r="B7467" s="29" t="str">
        <f>UnitName</f>
        <v>Plot</v>
      </c>
      <c r="C7467" s="30">
        <v>1</v>
      </c>
      <c r="E7467" s="29" t="str">
        <f>UnitName</f>
        <v>Plot</v>
      </c>
      <c r="F7467" s="30">
        <v>1</v>
      </c>
      <c r="H7467" s="29" t="str">
        <f>UnitName</f>
        <v>Plot</v>
      </c>
      <c r="I7467" s="30">
        <v>1</v>
      </c>
      <c r="K7467" s="29" t="str">
        <f>UnitName</f>
        <v>Plot</v>
      </c>
      <c r="L7467" s="30">
        <v>1</v>
      </c>
    </row>
    <row r="7468" spans="2:12" ht="13" x14ac:dyDescent="0.3">
      <c r="B7468" s="29" t="str">
        <f>BlockName</f>
        <v>Name</v>
      </c>
      <c r="C7468" s="30" t="s">
        <v>56</v>
      </c>
      <c r="E7468" s="29" t="str">
        <f>BlockName</f>
        <v>Name</v>
      </c>
      <c r="F7468" s="30" t="s">
        <v>56</v>
      </c>
      <c r="H7468" s="29" t="str">
        <f>BlockName</f>
        <v>Name</v>
      </c>
      <c r="I7468" s="30" t="s">
        <v>56</v>
      </c>
      <c r="K7468" s="29" t="str">
        <f>BlockName</f>
        <v>Name</v>
      </c>
      <c r="L7468" s="30" t="s">
        <v>56</v>
      </c>
    </row>
    <row r="7469" spans="2:12" ht="13" x14ac:dyDescent="0.3">
      <c r="B7469" s="29" t="str">
        <f>Factor2Name</f>
        <v>Variety</v>
      </c>
      <c r="C7469" s="30" t="s">
        <v>2</v>
      </c>
      <c r="E7469" s="29" t="str">
        <f>Factor2Name</f>
        <v>Variety</v>
      </c>
      <c r="F7469" s="30" t="s">
        <v>2</v>
      </c>
      <c r="H7469" s="29" t="str">
        <f>Factor2Name</f>
        <v>Variety</v>
      </c>
      <c r="I7469" s="30" t="s">
        <v>2</v>
      </c>
      <c r="K7469" s="29" t="str">
        <f>Factor2Name</f>
        <v>Variety</v>
      </c>
      <c r="L7469" s="30" t="s">
        <v>2</v>
      </c>
    </row>
    <row r="7470" spans="2:12" ht="13" x14ac:dyDescent="0.3">
      <c r="B7470" s="29" t="str">
        <f>Factor3Name</f>
        <v>Fertiliser</v>
      </c>
      <c r="C7470" s="30" t="s">
        <v>38</v>
      </c>
      <c r="E7470" s="29" t="str">
        <f>Factor3Name</f>
        <v>Fertiliser</v>
      </c>
      <c r="F7470" s="30" t="s">
        <v>38</v>
      </c>
      <c r="H7470" s="29" t="str">
        <f>Factor3Name</f>
        <v>Fertiliser</v>
      </c>
      <c r="I7470" s="30" t="s">
        <v>38</v>
      </c>
      <c r="K7470" s="29" t="str">
        <f>Factor3Name</f>
        <v>Fertiliser</v>
      </c>
      <c r="L7470" s="30" t="s">
        <v>38</v>
      </c>
    </row>
    <row r="7471" spans="2:12" ht="13" x14ac:dyDescent="0.3">
      <c r="B7471" s="29" t="str">
        <f>Factor1Name</f>
        <v>Weeding</v>
      </c>
      <c r="C7471" s="30" t="s">
        <v>51</v>
      </c>
      <c r="E7471" s="29" t="str">
        <f>Factor1Name</f>
        <v>Weeding</v>
      </c>
      <c r="F7471" s="30" t="s">
        <v>51</v>
      </c>
      <c r="H7471" s="29" t="str">
        <f>Factor1Name</f>
        <v>Weeding</v>
      </c>
      <c r="I7471" s="30" t="s">
        <v>51</v>
      </c>
      <c r="K7471" s="29" t="str">
        <f>Factor1Name</f>
        <v>Weeding</v>
      </c>
      <c r="L7471" s="30" t="s">
        <v>51</v>
      </c>
    </row>
    <row r="7472" spans="2:12" ht="13" x14ac:dyDescent="0.3">
      <c r="B7472" s="25" t="s">
        <v>14</v>
      </c>
      <c r="C7472" s="26">
        <v>769</v>
      </c>
      <c r="E7472" s="25" t="s">
        <v>14</v>
      </c>
      <c r="F7472" s="26">
        <v>686</v>
      </c>
      <c r="H7472" s="25" t="s">
        <v>14</v>
      </c>
      <c r="I7472" s="26">
        <v>980.7</v>
      </c>
      <c r="K7472" s="25" t="s">
        <v>14</v>
      </c>
      <c r="L7472" s="26">
        <v>834.8</v>
      </c>
    </row>
    <row r="7474" spans="2:12" ht="13" x14ac:dyDescent="0.3">
      <c r="B7474" s="27" t="s">
        <v>3</v>
      </c>
      <c r="C7474" s="28">
        <v>2018</v>
      </c>
      <c r="E7474" s="27" t="s">
        <v>3</v>
      </c>
      <c r="F7474" s="28">
        <v>2018</v>
      </c>
      <c r="H7474" s="27" t="s">
        <v>3</v>
      </c>
      <c r="I7474" s="28">
        <v>2018</v>
      </c>
      <c r="K7474" s="27" t="s">
        <v>3</v>
      </c>
      <c r="L7474" s="28">
        <v>2018</v>
      </c>
    </row>
    <row r="7475" spans="2:12" ht="13" x14ac:dyDescent="0.3">
      <c r="B7475" s="29" t="str">
        <f>UnitName</f>
        <v>Plot</v>
      </c>
      <c r="C7475" s="30">
        <v>1</v>
      </c>
      <c r="E7475" s="29" t="str">
        <f>UnitName</f>
        <v>Plot</v>
      </c>
      <c r="F7475" s="30">
        <v>1</v>
      </c>
      <c r="H7475" s="29" t="str">
        <f>UnitName</f>
        <v>Plot</v>
      </c>
      <c r="I7475" s="30">
        <v>1</v>
      </c>
      <c r="K7475" s="29" t="str">
        <f>UnitName</f>
        <v>Plot</v>
      </c>
      <c r="L7475" s="30">
        <v>1</v>
      </c>
    </row>
    <row r="7476" spans="2:12" ht="13" x14ac:dyDescent="0.3">
      <c r="B7476" s="29" t="str">
        <f>BlockName</f>
        <v>Name</v>
      </c>
      <c r="C7476" s="30" t="s">
        <v>56</v>
      </c>
      <c r="E7476" s="29" t="str">
        <f>BlockName</f>
        <v>Name</v>
      </c>
      <c r="F7476" s="30" t="s">
        <v>56</v>
      </c>
      <c r="H7476" s="29" t="str">
        <f>BlockName</f>
        <v>Name</v>
      </c>
      <c r="I7476" s="30" t="s">
        <v>56</v>
      </c>
      <c r="K7476" s="29" t="str">
        <f>BlockName</f>
        <v>Name</v>
      </c>
      <c r="L7476" s="30" t="s">
        <v>56</v>
      </c>
    </row>
    <row r="7477" spans="2:12" ht="13" x14ac:dyDescent="0.3">
      <c r="B7477" s="29" t="str">
        <f>Factor2Name</f>
        <v>Variety</v>
      </c>
      <c r="C7477" s="30" t="s">
        <v>2</v>
      </c>
      <c r="E7477" s="29" t="str">
        <f>Factor2Name</f>
        <v>Variety</v>
      </c>
      <c r="F7477" s="30" t="s">
        <v>2</v>
      </c>
      <c r="H7477" s="29" t="str">
        <f>Factor2Name</f>
        <v>Variety</v>
      </c>
      <c r="I7477" s="30" t="s">
        <v>2</v>
      </c>
      <c r="K7477" s="29" t="str">
        <f>Factor2Name</f>
        <v>Variety</v>
      </c>
      <c r="L7477" s="30" t="s">
        <v>2</v>
      </c>
    </row>
    <row r="7478" spans="2:12" ht="13" x14ac:dyDescent="0.3">
      <c r="B7478" s="29" t="str">
        <f>Factor3Name</f>
        <v>Fertiliser</v>
      </c>
      <c r="C7478" s="30" t="s">
        <v>38</v>
      </c>
      <c r="E7478" s="29" t="str">
        <f>Factor3Name</f>
        <v>Fertiliser</v>
      </c>
      <c r="F7478" s="30" t="s">
        <v>38</v>
      </c>
      <c r="H7478" s="29" t="str">
        <f>Factor3Name</f>
        <v>Fertiliser</v>
      </c>
      <c r="I7478" s="30" t="s">
        <v>38</v>
      </c>
      <c r="K7478" s="29" t="str">
        <f>Factor3Name</f>
        <v>Fertiliser</v>
      </c>
      <c r="L7478" s="30" t="s">
        <v>38</v>
      </c>
    </row>
    <row r="7479" spans="2:12" ht="13" x14ac:dyDescent="0.3">
      <c r="B7479" s="29" t="str">
        <f>Factor1Name</f>
        <v>Weeding</v>
      </c>
      <c r="C7479" s="30" t="s">
        <v>51</v>
      </c>
      <c r="E7479" s="29" t="str">
        <f>Factor1Name</f>
        <v>Weeding</v>
      </c>
      <c r="F7479" s="30" t="s">
        <v>51</v>
      </c>
      <c r="H7479" s="29" t="str">
        <f>Factor1Name</f>
        <v>Weeding</v>
      </c>
      <c r="I7479" s="30" t="s">
        <v>51</v>
      </c>
      <c r="K7479" s="29" t="str">
        <f>Factor1Name</f>
        <v>Weeding</v>
      </c>
      <c r="L7479" s="30" t="s">
        <v>51</v>
      </c>
    </row>
    <row r="7480" spans="2:12" ht="13" x14ac:dyDescent="0.3">
      <c r="B7480" s="25" t="s">
        <v>14</v>
      </c>
      <c r="C7480" s="26">
        <v>869.4</v>
      </c>
      <c r="E7480" s="25" t="s">
        <v>14</v>
      </c>
      <c r="F7480" s="26">
        <v>947.3</v>
      </c>
      <c r="H7480" s="25" t="s">
        <v>14</v>
      </c>
      <c r="I7480" s="26">
        <v>1069.0999999999999</v>
      </c>
      <c r="K7480" s="25" t="s">
        <v>14</v>
      </c>
      <c r="L7480" s="26">
        <v>792.9</v>
      </c>
    </row>
    <row r="7482" spans="2:12" ht="13" x14ac:dyDescent="0.3">
      <c r="B7482" s="27" t="s">
        <v>3</v>
      </c>
      <c r="C7482" s="28">
        <v>2018</v>
      </c>
      <c r="E7482" s="27" t="s">
        <v>3</v>
      </c>
      <c r="F7482" s="28">
        <v>2018</v>
      </c>
      <c r="H7482" s="27" t="s">
        <v>3</v>
      </c>
      <c r="I7482" s="28">
        <v>2018</v>
      </c>
      <c r="K7482" s="27" t="s">
        <v>3</v>
      </c>
      <c r="L7482" s="28">
        <v>2018</v>
      </c>
    </row>
    <row r="7483" spans="2:12" ht="13" x14ac:dyDescent="0.3">
      <c r="B7483" s="29" t="str">
        <f>UnitName</f>
        <v>Plot</v>
      </c>
      <c r="C7483" s="30">
        <v>2</v>
      </c>
      <c r="E7483" s="29" t="str">
        <f>UnitName</f>
        <v>Plot</v>
      </c>
      <c r="F7483" s="30">
        <v>2</v>
      </c>
      <c r="H7483" s="29" t="str">
        <f>UnitName</f>
        <v>Plot</v>
      </c>
      <c r="I7483" s="30">
        <v>2</v>
      </c>
      <c r="K7483" s="29" t="str">
        <f>UnitName</f>
        <v>Plot</v>
      </c>
      <c r="L7483" s="30">
        <v>2</v>
      </c>
    </row>
    <row r="7484" spans="2:12" ht="13" x14ac:dyDescent="0.3">
      <c r="B7484" s="29" t="str">
        <f>BlockName</f>
        <v>Name</v>
      </c>
      <c r="C7484" s="30" t="s">
        <v>56</v>
      </c>
      <c r="E7484" s="29" t="str">
        <f>BlockName</f>
        <v>Name</v>
      </c>
      <c r="F7484" s="30" t="s">
        <v>56</v>
      </c>
      <c r="H7484" s="29" t="str">
        <f>BlockName</f>
        <v>Name</v>
      </c>
      <c r="I7484" s="30" t="s">
        <v>56</v>
      </c>
      <c r="K7484" s="29" t="str">
        <f>BlockName</f>
        <v>Name</v>
      </c>
      <c r="L7484" s="30" t="s">
        <v>56</v>
      </c>
    </row>
    <row r="7485" spans="2:12" ht="13" x14ac:dyDescent="0.3">
      <c r="B7485" s="29" t="str">
        <f>Factor2Name</f>
        <v>Variety</v>
      </c>
      <c r="C7485" s="30" t="s">
        <v>2</v>
      </c>
      <c r="E7485" s="29" t="str">
        <f>Factor2Name</f>
        <v>Variety</v>
      </c>
      <c r="F7485" s="30" t="s">
        <v>2</v>
      </c>
      <c r="H7485" s="29" t="str">
        <f>Factor2Name</f>
        <v>Variety</v>
      </c>
      <c r="I7485" s="30" t="s">
        <v>2</v>
      </c>
      <c r="K7485" s="29" t="str">
        <f>Factor2Name</f>
        <v>Variety</v>
      </c>
      <c r="L7485" s="30" t="s">
        <v>2</v>
      </c>
    </row>
    <row r="7486" spans="2:12" ht="13" x14ac:dyDescent="0.3">
      <c r="B7486" s="29" t="str">
        <f>Factor3Name</f>
        <v>Fertiliser</v>
      </c>
      <c r="C7486" s="30" t="s">
        <v>38</v>
      </c>
      <c r="E7486" s="29" t="str">
        <f>Factor3Name</f>
        <v>Fertiliser</v>
      </c>
      <c r="F7486" s="30" t="s">
        <v>38</v>
      </c>
      <c r="H7486" s="29" t="str">
        <f>Factor3Name</f>
        <v>Fertiliser</v>
      </c>
      <c r="I7486" s="30" t="s">
        <v>38</v>
      </c>
      <c r="K7486" s="29" t="str">
        <f>Factor3Name</f>
        <v>Fertiliser</v>
      </c>
      <c r="L7486" s="30" t="s">
        <v>38</v>
      </c>
    </row>
    <row r="7487" spans="2:12" ht="13" x14ac:dyDescent="0.3">
      <c r="B7487" s="29" t="str">
        <f>Factor1Name</f>
        <v>Weeding</v>
      </c>
      <c r="C7487" s="30" t="s">
        <v>51</v>
      </c>
      <c r="E7487" s="29" t="str">
        <f>Factor1Name</f>
        <v>Weeding</v>
      </c>
      <c r="F7487" s="30" t="s">
        <v>51</v>
      </c>
      <c r="H7487" s="29" t="str">
        <f>Factor1Name</f>
        <v>Weeding</v>
      </c>
      <c r="I7487" s="30" t="s">
        <v>51</v>
      </c>
      <c r="K7487" s="29" t="str">
        <f>Factor1Name</f>
        <v>Weeding</v>
      </c>
      <c r="L7487" s="30" t="s">
        <v>51</v>
      </c>
    </row>
    <row r="7488" spans="2:12" ht="13" x14ac:dyDescent="0.3">
      <c r="B7488" s="25" t="s">
        <v>14</v>
      </c>
      <c r="C7488" s="26">
        <v>854.5</v>
      </c>
      <c r="E7488" s="25" t="s">
        <v>14</v>
      </c>
      <c r="F7488" s="26">
        <v>969.6</v>
      </c>
      <c r="H7488" s="25" t="s">
        <v>14</v>
      </c>
      <c r="I7488" s="26">
        <v>809</v>
      </c>
      <c r="K7488" s="25" t="s">
        <v>14</v>
      </c>
      <c r="L7488" s="26">
        <v>734.8</v>
      </c>
    </row>
    <row r="7490" spans="2:12" ht="13" x14ac:dyDescent="0.3">
      <c r="B7490" s="27" t="s">
        <v>3</v>
      </c>
      <c r="C7490" s="28">
        <v>2018</v>
      </c>
      <c r="E7490" s="27" t="s">
        <v>3</v>
      </c>
      <c r="F7490" s="28">
        <v>2018</v>
      </c>
      <c r="H7490" s="27" t="s">
        <v>3</v>
      </c>
      <c r="I7490" s="28">
        <v>2018</v>
      </c>
      <c r="K7490" s="27" t="s">
        <v>3</v>
      </c>
      <c r="L7490" s="28">
        <v>2018</v>
      </c>
    </row>
    <row r="7491" spans="2:12" ht="13" x14ac:dyDescent="0.3">
      <c r="B7491" s="29" t="str">
        <f>UnitName</f>
        <v>Plot</v>
      </c>
      <c r="C7491" s="30">
        <v>2</v>
      </c>
      <c r="E7491" s="29" t="str">
        <f>UnitName</f>
        <v>Plot</v>
      </c>
      <c r="F7491" s="30">
        <v>2</v>
      </c>
      <c r="H7491" s="29" t="str">
        <f>UnitName</f>
        <v>Plot</v>
      </c>
      <c r="I7491" s="30">
        <v>2</v>
      </c>
      <c r="K7491" s="29" t="str">
        <f>UnitName</f>
        <v>Plot</v>
      </c>
      <c r="L7491" s="30">
        <v>2</v>
      </c>
    </row>
    <row r="7492" spans="2:12" ht="13" x14ac:dyDescent="0.3">
      <c r="B7492" s="29" t="str">
        <f>BlockName</f>
        <v>Name</v>
      </c>
      <c r="C7492" s="30" t="s">
        <v>56</v>
      </c>
      <c r="E7492" s="29" t="str">
        <f>BlockName</f>
        <v>Name</v>
      </c>
      <c r="F7492" s="30" t="s">
        <v>56</v>
      </c>
      <c r="H7492" s="29" t="str">
        <f>BlockName</f>
        <v>Name</v>
      </c>
      <c r="I7492" s="30" t="s">
        <v>56</v>
      </c>
      <c r="K7492" s="29" t="str">
        <f>BlockName</f>
        <v>Name</v>
      </c>
      <c r="L7492" s="30" t="s">
        <v>56</v>
      </c>
    </row>
    <row r="7493" spans="2:12" ht="13" x14ac:dyDescent="0.3">
      <c r="B7493" s="29" t="str">
        <f>Factor2Name</f>
        <v>Variety</v>
      </c>
      <c r="C7493" s="30" t="s">
        <v>2</v>
      </c>
      <c r="E7493" s="29" t="str">
        <f>Factor2Name</f>
        <v>Variety</v>
      </c>
      <c r="F7493" s="30" t="s">
        <v>2</v>
      </c>
      <c r="H7493" s="29" t="str">
        <f>Factor2Name</f>
        <v>Variety</v>
      </c>
      <c r="I7493" s="30" t="s">
        <v>2</v>
      </c>
      <c r="K7493" s="29" t="str">
        <f>Factor2Name</f>
        <v>Variety</v>
      </c>
      <c r="L7493" s="30" t="s">
        <v>2</v>
      </c>
    </row>
    <row r="7494" spans="2:12" ht="13" x14ac:dyDescent="0.3">
      <c r="B7494" s="29" t="str">
        <f>Factor3Name</f>
        <v>Fertiliser</v>
      </c>
      <c r="C7494" s="30" t="s">
        <v>38</v>
      </c>
      <c r="E7494" s="29" t="str">
        <f>Factor3Name</f>
        <v>Fertiliser</v>
      </c>
      <c r="F7494" s="30" t="s">
        <v>38</v>
      </c>
      <c r="H7494" s="29" t="str">
        <f>Factor3Name</f>
        <v>Fertiliser</v>
      </c>
      <c r="I7494" s="30" t="s">
        <v>38</v>
      </c>
      <c r="K7494" s="29" t="str">
        <f>Factor3Name</f>
        <v>Fertiliser</v>
      </c>
      <c r="L7494" s="30" t="s">
        <v>38</v>
      </c>
    </row>
    <row r="7495" spans="2:12" ht="13" x14ac:dyDescent="0.3">
      <c r="B7495" s="29" t="str">
        <f>Factor1Name</f>
        <v>Weeding</v>
      </c>
      <c r="C7495" s="30" t="s">
        <v>51</v>
      </c>
      <c r="E7495" s="29" t="str">
        <f>Factor1Name</f>
        <v>Weeding</v>
      </c>
      <c r="F7495" s="30" t="s">
        <v>51</v>
      </c>
      <c r="H7495" s="29" t="str">
        <f>Factor1Name</f>
        <v>Weeding</v>
      </c>
      <c r="I7495" s="30" t="s">
        <v>51</v>
      </c>
      <c r="K7495" s="29" t="str">
        <f>Factor1Name</f>
        <v>Weeding</v>
      </c>
      <c r="L7495" s="30" t="s">
        <v>51</v>
      </c>
    </row>
    <row r="7496" spans="2:12" ht="13" x14ac:dyDescent="0.3">
      <c r="B7496" s="25" t="s">
        <v>14</v>
      </c>
      <c r="C7496" s="26">
        <v>771.9</v>
      </c>
      <c r="E7496" s="25" t="s">
        <v>14</v>
      </c>
      <c r="F7496" s="26">
        <v>625.20000000000005</v>
      </c>
      <c r="H7496" s="25" t="s">
        <v>14</v>
      </c>
      <c r="I7496" s="26">
        <v>689.3</v>
      </c>
      <c r="K7496" s="25" t="s">
        <v>14</v>
      </c>
      <c r="L7496" s="26">
        <v>696.8</v>
      </c>
    </row>
    <row r="7498" spans="2:12" ht="13" x14ac:dyDescent="0.3">
      <c r="B7498" s="27" t="s">
        <v>3</v>
      </c>
      <c r="C7498" s="28">
        <v>2018</v>
      </c>
      <c r="E7498" s="27" t="s">
        <v>3</v>
      </c>
      <c r="F7498" s="28">
        <v>2018</v>
      </c>
      <c r="H7498" s="27" t="s">
        <v>3</v>
      </c>
      <c r="I7498" s="28">
        <v>2018</v>
      </c>
      <c r="K7498" s="27" t="s">
        <v>3</v>
      </c>
      <c r="L7498" s="28">
        <v>2018</v>
      </c>
    </row>
    <row r="7499" spans="2:12" ht="13" x14ac:dyDescent="0.3">
      <c r="B7499" s="29" t="str">
        <f>UnitName</f>
        <v>Plot</v>
      </c>
      <c r="C7499" s="30">
        <v>2</v>
      </c>
      <c r="E7499" s="29" t="str">
        <f>UnitName</f>
        <v>Plot</v>
      </c>
      <c r="F7499" s="30">
        <v>2</v>
      </c>
      <c r="H7499" s="29" t="str">
        <f>UnitName</f>
        <v>Plot</v>
      </c>
      <c r="I7499" s="30">
        <v>2</v>
      </c>
      <c r="K7499" s="29" t="str">
        <f>UnitName</f>
        <v>Plot</v>
      </c>
      <c r="L7499" s="30">
        <v>2</v>
      </c>
    </row>
    <row r="7500" spans="2:12" ht="13" x14ac:dyDescent="0.3">
      <c r="B7500" s="29" t="str">
        <f>BlockName</f>
        <v>Name</v>
      </c>
      <c r="C7500" s="30" t="s">
        <v>56</v>
      </c>
      <c r="E7500" s="29" t="str">
        <f>BlockName</f>
        <v>Name</v>
      </c>
      <c r="F7500" s="30" t="s">
        <v>56</v>
      </c>
      <c r="H7500" s="29" t="str">
        <f>BlockName</f>
        <v>Name</v>
      </c>
      <c r="I7500" s="30" t="s">
        <v>56</v>
      </c>
      <c r="K7500" s="29" t="str">
        <f>BlockName</f>
        <v>Name</v>
      </c>
      <c r="L7500" s="30" t="s">
        <v>56</v>
      </c>
    </row>
    <row r="7501" spans="2:12" ht="13" x14ac:dyDescent="0.3">
      <c r="B7501" s="29" t="str">
        <f>Factor2Name</f>
        <v>Variety</v>
      </c>
      <c r="C7501" s="30" t="s">
        <v>2</v>
      </c>
      <c r="E7501" s="29" t="str">
        <f>Factor2Name</f>
        <v>Variety</v>
      </c>
      <c r="F7501" s="30" t="s">
        <v>2</v>
      </c>
      <c r="H7501" s="29" t="str">
        <f>Factor2Name</f>
        <v>Variety</v>
      </c>
      <c r="I7501" s="30" t="s">
        <v>2</v>
      </c>
      <c r="K7501" s="29" t="str">
        <f>Factor2Name</f>
        <v>Variety</v>
      </c>
      <c r="L7501" s="30" t="s">
        <v>2</v>
      </c>
    </row>
    <row r="7502" spans="2:12" ht="13" x14ac:dyDescent="0.3">
      <c r="B7502" s="29" t="str">
        <f>Factor3Name</f>
        <v>Fertiliser</v>
      </c>
      <c r="C7502" s="30" t="s">
        <v>38</v>
      </c>
      <c r="E7502" s="29" t="str">
        <f>Factor3Name</f>
        <v>Fertiliser</v>
      </c>
      <c r="F7502" s="30" t="s">
        <v>38</v>
      </c>
      <c r="H7502" s="29" t="str">
        <f>Factor3Name</f>
        <v>Fertiliser</v>
      </c>
      <c r="I7502" s="30" t="s">
        <v>38</v>
      </c>
      <c r="K7502" s="29" t="str">
        <f>Factor3Name</f>
        <v>Fertiliser</v>
      </c>
      <c r="L7502" s="30" t="s">
        <v>38</v>
      </c>
    </row>
    <row r="7503" spans="2:12" ht="13" x14ac:dyDescent="0.3">
      <c r="B7503" s="29" t="str">
        <f>Factor1Name</f>
        <v>Weeding</v>
      </c>
      <c r="C7503" s="30" t="s">
        <v>51</v>
      </c>
      <c r="E7503" s="29" t="str">
        <f>Factor1Name</f>
        <v>Weeding</v>
      </c>
      <c r="F7503" s="30" t="s">
        <v>51</v>
      </c>
      <c r="H7503" s="29" t="str">
        <f>Factor1Name</f>
        <v>Weeding</v>
      </c>
      <c r="I7503" s="30" t="s">
        <v>51</v>
      </c>
      <c r="K7503" s="29" t="str">
        <f>Factor1Name</f>
        <v>Weeding</v>
      </c>
      <c r="L7503" s="30" t="s">
        <v>51</v>
      </c>
    </row>
    <row r="7504" spans="2:12" ht="13" x14ac:dyDescent="0.3">
      <c r="B7504" s="25" t="s">
        <v>14</v>
      </c>
      <c r="C7504" s="26">
        <v>923.9</v>
      </c>
      <c r="E7504" s="25" t="s">
        <v>14</v>
      </c>
      <c r="F7504" s="26">
        <v>726.1</v>
      </c>
      <c r="H7504" s="25" t="s">
        <v>14</v>
      </c>
      <c r="I7504" s="26">
        <v>858</v>
      </c>
      <c r="K7504" s="25" t="s">
        <v>14</v>
      </c>
      <c r="L7504" s="26">
        <v>709.4</v>
      </c>
    </row>
    <row r="7506" spans="2:12" ht="13" x14ac:dyDescent="0.3">
      <c r="B7506" s="27" t="s">
        <v>3</v>
      </c>
      <c r="C7506" s="28">
        <v>2018</v>
      </c>
      <c r="E7506" s="27" t="s">
        <v>3</v>
      </c>
      <c r="F7506" s="28">
        <v>2018</v>
      </c>
      <c r="H7506" s="27" t="s">
        <v>3</v>
      </c>
      <c r="I7506" s="28">
        <v>2018</v>
      </c>
      <c r="K7506" s="27" t="s">
        <v>3</v>
      </c>
      <c r="L7506" s="28">
        <v>2018</v>
      </c>
    </row>
    <row r="7507" spans="2:12" ht="13" x14ac:dyDescent="0.3">
      <c r="B7507" s="29" t="str">
        <f>UnitName</f>
        <v>Plot</v>
      </c>
      <c r="C7507" s="30">
        <v>2</v>
      </c>
      <c r="E7507" s="29" t="str">
        <f>UnitName</f>
        <v>Plot</v>
      </c>
      <c r="F7507" s="30">
        <v>2</v>
      </c>
      <c r="H7507" s="29" t="str">
        <f>UnitName</f>
        <v>Plot</v>
      </c>
      <c r="I7507" s="30">
        <v>2</v>
      </c>
      <c r="K7507" s="29" t="str">
        <f>UnitName</f>
        <v>Plot</v>
      </c>
      <c r="L7507" s="30">
        <v>2</v>
      </c>
    </row>
    <row r="7508" spans="2:12" ht="13" x14ac:dyDescent="0.3">
      <c r="B7508" s="29" t="str">
        <f>BlockName</f>
        <v>Name</v>
      </c>
      <c r="C7508" s="30" t="s">
        <v>56</v>
      </c>
      <c r="E7508" s="29" t="str">
        <f>BlockName</f>
        <v>Name</v>
      </c>
      <c r="F7508" s="30" t="s">
        <v>56</v>
      </c>
      <c r="H7508" s="29" t="str">
        <f>BlockName</f>
        <v>Name</v>
      </c>
      <c r="I7508" s="30" t="s">
        <v>56</v>
      </c>
      <c r="K7508" s="29" t="str">
        <f>BlockName</f>
        <v>Name</v>
      </c>
      <c r="L7508" s="30" t="s">
        <v>56</v>
      </c>
    </row>
    <row r="7509" spans="2:12" ht="13" x14ac:dyDescent="0.3">
      <c r="B7509" s="29" t="str">
        <f>Factor2Name</f>
        <v>Variety</v>
      </c>
      <c r="C7509" s="30" t="s">
        <v>2</v>
      </c>
      <c r="E7509" s="29" t="str">
        <f>Factor2Name</f>
        <v>Variety</v>
      </c>
      <c r="F7509" s="30" t="s">
        <v>2</v>
      </c>
      <c r="H7509" s="29" t="str">
        <f>Factor2Name</f>
        <v>Variety</v>
      </c>
      <c r="I7509" s="30" t="s">
        <v>2</v>
      </c>
      <c r="K7509" s="29" t="str">
        <f>Factor2Name</f>
        <v>Variety</v>
      </c>
      <c r="L7509" s="30" t="s">
        <v>2</v>
      </c>
    </row>
    <row r="7510" spans="2:12" ht="13" x14ac:dyDescent="0.3">
      <c r="B7510" s="29" t="str">
        <f>Factor3Name</f>
        <v>Fertiliser</v>
      </c>
      <c r="C7510" s="30" t="s">
        <v>38</v>
      </c>
      <c r="E7510" s="29" t="str">
        <f>Factor3Name</f>
        <v>Fertiliser</v>
      </c>
      <c r="F7510" s="30" t="s">
        <v>38</v>
      </c>
      <c r="H7510" s="29" t="str">
        <f>Factor3Name</f>
        <v>Fertiliser</v>
      </c>
      <c r="I7510" s="30" t="s">
        <v>38</v>
      </c>
      <c r="K7510" s="29" t="str">
        <f>Factor3Name</f>
        <v>Fertiliser</v>
      </c>
      <c r="L7510" s="30" t="s">
        <v>38</v>
      </c>
    </row>
    <row r="7511" spans="2:12" ht="13" x14ac:dyDescent="0.3">
      <c r="B7511" s="29" t="str">
        <f>Factor1Name</f>
        <v>Weeding</v>
      </c>
      <c r="C7511" s="30" t="s">
        <v>51</v>
      </c>
      <c r="E7511" s="29" t="str">
        <f>Factor1Name</f>
        <v>Weeding</v>
      </c>
      <c r="F7511" s="30" t="s">
        <v>51</v>
      </c>
      <c r="H7511" s="29" t="str">
        <f>Factor1Name</f>
        <v>Weeding</v>
      </c>
      <c r="I7511" s="30" t="s">
        <v>51</v>
      </c>
      <c r="K7511" s="29" t="str">
        <f>Factor1Name</f>
        <v>Weeding</v>
      </c>
      <c r="L7511" s="30" t="s">
        <v>51</v>
      </c>
    </row>
    <row r="7512" spans="2:12" ht="13" x14ac:dyDescent="0.3">
      <c r="B7512" s="25" t="s">
        <v>14</v>
      </c>
      <c r="C7512" s="26">
        <v>849.2</v>
      </c>
      <c r="E7512" s="25" t="s">
        <v>14</v>
      </c>
      <c r="F7512" s="26">
        <v>779.4</v>
      </c>
      <c r="H7512" s="25" t="s">
        <v>14</v>
      </c>
      <c r="I7512" s="26">
        <v>844.6</v>
      </c>
      <c r="K7512" s="25" t="s">
        <v>14</v>
      </c>
      <c r="L7512" s="26">
        <v>593.20000000000005</v>
      </c>
    </row>
    <row r="7514" spans="2:12" ht="13" x14ac:dyDescent="0.3">
      <c r="B7514" s="27" t="s">
        <v>3</v>
      </c>
      <c r="C7514" s="28">
        <v>2018</v>
      </c>
      <c r="E7514" s="27" t="s">
        <v>3</v>
      </c>
      <c r="F7514" s="28">
        <v>2018</v>
      </c>
      <c r="H7514" s="27" t="s">
        <v>3</v>
      </c>
      <c r="I7514" s="28">
        <v>2018</v>
      </c>
      <c r="K7514" s="27" t="s">
        <v>3</v>
      </c>
      <c r="L7514" s="28">
        <v>2018</v>
      </c>
    </row>
    <row r="7515" spans="2:12" ht="13" x14ac:dyDescent="0.3">
      <c r="B7515" s="29" t="str">
        <f>UnitName</f>
        <v>Plot</v>
      </c>
      <c r="C7515" s="30">
        <v>2</v>
      </c>
      <c r="E7515" s="29" t="str">
        <f>UnitName</f>
        <v>Plot</v>
      </c>
      <c r="F7515" s="30">
        <v>2</v>
      </c>
      <c r="H7515" s="29" t="str">
        <f>UnitName</f>
        <v>Plot</v>
      </c>
      <c r="I7515" s="30">
        <v>2</v>
      </c>
      <c r="K7515" s="29" t="str">
        <f>UnitName</f>
        <v>Plot</v>
      </c>
      <c r="L7515" s="30">
        <v>2</v>
      </c>
    </row>
    <row r="7516" spans="2:12" ht="13" x14ac:dyDescent="0.3">
      <c r="B7516" s="29" t="str">
        <f>BlockName</f>
        <v>Name</v>
      </c>
      <c r="C7516" s="30" t="s">
        <v>56</v>
      </c>
      <c r="E7516" s="29" t="str">
        <f>BlockName</f>
        <v>Name</v>
      </c>
      <c r="F7516" s="30" t="s">
        <v>56</v>
      </c>
      <c r="H7516" s="29" t="str">
        <f>BlockName</f>
        <v>Name</v>
      </c>
      <c r="I7516" s="30" t="s">
        <v>56</v>
      </c>
      <c r="K7516" s="29" t="str">
        <f>BlockName</f>
        <v>Name</v>
      </c>
      <c r="L7516" s="30" t="s">
        <v>56</v>
      </c>
    </row>
    <row r="7517" spans="2:12" ht="13" x14ac:dyDescent="0.3">
      <c r="B7517" s="29" t="str">
        <f>Factor2Name</f>
        <v>Variety</v>
      </c>
      <c r="C7517" s="30" t="s">
        <v>2</v>
      </c>
      <c r="E7517" s="29" t="str">
        <f>Factor2Name</f>
        <v>Variety</v>
      </c>
      <c r="F7517" s="30" t="s">
        <v>2</v>
      </c>
      <c r="H7517" s="29" t="str">
        <f>Factor2Name</f>
        <v>Variety</v>
      </c>
      <c r="I7517" s="30" t="s">
        <v>2</v>
      </c>
      <c r="K7517" s="29" t="str">
        <f>Factor2Name</f>
        <v>Variety</v>
      </c>
      <c r="L7517" s="30" t="s">
        <v>2</v>
      </c>
    </row>
    <row r="7518" spans="2:12" ht="13" x14ac:dyDescent="0.3">
      <c r="B7518" s="29" t="str">
        <f>Factor3Name</f>
        <v>Fertiliser</v>
      </c>
      <c r="C7518" s="30" t="s">
        <v>38</v>
      </c>
      <c r="E7518" s="29" t="str">
        <f>Factor3Name</f>
        <v>Fertiliser</v>
      </c>
      <c r="F7518" s="30" t="s">
        <v>38</v>
      </c>
      <c r="H7518" s="29" t="str">
        <f>Factor3Name</f>
        <v>Fertiliser</v>
      </c>
      <c r="I7518" s="30" t="s">
        <v>38</v>
      </c>
      <c r="K7518" s="29" t="str">
        <f>Factor3Name</f>
        <v>Fertiliser</v>
      </c>
      <c r="L7518" s="30" t="s">
        <v>38</v>
      </c>
    </row>
    <row r="7519" spans="2:12" ht="13" x14ac:dyDescent="0.3">
      <c r="B7519" s="29" t="str">
        <f>Factor1Name</f>
        <v>Weeding</v>
      </c>
      <c r="C7519" s="30" t="s">
        <v>51</v>
      </c>
      <c r="E7519" s="29" t="str">
        <f>Factor1Name</f>
        <v>Weeding</v>
      </c>
      <c r="F7519" s="30" t="s">
        <v>51</v>
      </c>
      <c r="H7519" s="29" t="str">
        <f>Factor1Name</f>
        <v>Weeding</v>
      </c>
      <c r="I7519" s="30" t="s">
        <v>51</v>
      </c>
      <c r="K7519" s="29" t="str">
        <f>Factor1Name</f>
        <v>Weeding</v>
      </c>
      <c r="L7519" s="30" t="s">
        <v>51</v>
      </c>
    </row>
    <row r="7520" spans="2:12" ht="13" x14ac:dyDescent="0.3">
      <c r="B7520" s="25" t="s">
        <v>14</v>
      </c>
      <c r="C7520" s="26">
        <v>758.3</v>
      </c>
      <c r="E7520" s="25" t="s">
        <v>14</v>
      </c>
      <c r="F7520" s="26">
        <v>728.6</v>
      </c>
      <c r="H7520" s="25" t="s">
        <v>14</v>
      </c>
      <c r="I7520" s="26">
        <v>699.6</v>
      </c>
      <c r="K7520" s="25" t="s">
        <v>14</v>
      </c>
      <c r="L7520" s="26">
        <v>1010.7</v>
      </c>
    </row>
    <row r="7522" spans="2:12" ht="13" x14ac:dyDescent="0.3">
      <c r="B7522" s="27" t="s">
        <v>3</v>
      </c>
      <c r="C7522" s="28">
        <v>2018</v>
      </c>
      <c r="E7522" s="27" t="s">
        <v>3</v>
      </c>
      <c r="F7522" s="28">
        <v>2018</v>
      </c>
      <c r="H7522" s="27" t="s">
        <v>3</v>
      </c>
      <c r="I7522" s="28">
        <v>2018</v>
      </c>
      <c r="K7522" s="27" t="s">
        <v>3</v>
      </c>
      <c r="L7522" s="28">
        <v>2018</v>
      </c>
    </row>
    <row r="7523" spans="2:12" ht="13" x14ac:dyDescent="0.3">
      <c r="B7523" s="29" t="str">
        <f>UnitName</f>
        <v>Plot</v>
      </c>
      <c r="C7523" s="30">
        <v>3</v>
      </c>
      <c r="E7523" s="29" t="str">
        <f>UnitName</f>
        <v>Plot</v>
      </c>
      <c r="F7523" s="30">
        <v>3</v>
      </c>
      <c r="H7523" s="29" t="str">
        <f>UnitName</f>
        <v>Plot</v>
      </c>
      <c r="I7523" s="30">
        <v>3</v>
      </c>
      <c r="K7523" s="29" t="str">
        <f>UnitName</f>
        <v>Plot</v>
      </c>
      <c r="L7523" s="30">
        <v>3</v>
      </c>
    </row>
    <row r="7524" spans="2:12" ht="13" x14ac:dyDescent="0.3">
      <c r="B7524" s="29" t="str">
        <f>BlockName</f>
        <v>Name</v>
      </c>
      <c r="C7524" s="30" t="s">
        <v>56</v>
      </c>
      <c r="E7524" s="29" t="str">
        <f>BlockName</f>
        <v>Name</v>
      </c>
      <c r="F7524" s="30" t="s">
        <v>56</v>
      </c>
      <c r="H7524" s="29" t="str">
        <f>BlockName</f>
        <v>Name</v>
      </c>
      <c r="I7524" s="30" t="s">
        <v>56</v>
      </c>
      <c r="K7524" s="29" t="str">
        <f>BlockName</f>
        <v>Name</v>
      </c>
      <c r="L7524" s="30" t="s">
        <v>56</v>
      </c>
    </row>
    <row r="7525" spans="2:12" ht="13" x14ac:dyDescent="0.3">
      <c r="B7525" s="29" t="str">
        <f>Factor2Name</f>
        <v>Variety</v>
      </c>
      <c r="C7525" s="30" t="s">
        <v>2</v>
      </c>
      <c r="E7525" s="29" t="str">
        <f>Factor2Name</f>
        <v>Variety</v>
      </c>
      <c r="F7525" s="30" t="s">
        <v>2</v>
      </c>
      <c r="H7525" s="29" t="str">
        <f>Factor2Name</f>
        <v>Variety</v>
      </c>
      <c r="I7525" s="30" t="s">
        <v>2</v>
      </c>
      <c r="K7525" s="29" t="str">
        <f>Factor2Name</f>
        <v>Variety</v>
      </c>
      <c r="L7525" s="30" t="s">
        <v>2</v>
      </c>
    </row>
    <row r="7526" spans="2:12" ht="13" x14ac:dyDescent="0.3">
      <c r="B7526" s="29" t="str">
        <f>Factor3Name</f>
        <v>Fertiliser</v>
      </c>
      <c r="C7526" s="30" t="s">
        <v>38</v>
      </c>
      <c r="E7526" s="29" t="str">
        <f>Factor3Name</f>
        <v>Fertiliser</v>
      </c>
      <c r="F7526" s="30" t="s">
        <v>38</v>
      </c>
      <c r="H7526" s="29" t="str">
        <f>Factor3Name</f>
        <v>Fertiliser</v>
      </c>
      <c r="I7526" s="30" t="s">
        <v>38</v>
      </c>
      <c r="K7526" s="29" t="str">
        <f>Factor3Name</f>
        <v>Fertiliser</v>
      </c>
      <c r="L7526" s="30" t="s">
        <v>38</v>
      </c>
    </row>
    <row r="7527" spans="2:12" ht="13" x14ac:dyDescent="0.3">
      <c r="B7527" s="29" t="str">
        <f>Factor1Name</f>
        <v>Weeding</v>
      </c>
      <c r="C7527" s="30" t="s">
        <v>51</v>
      </c>
      <c r="E7527" s="29" t="str">
        <f>Factor1Name</f>
        <v>Weeding</v>
      </c>
      <c r="F7527" s="30" t="s">
        <v>51</v>
      </c>
      <c r="H7527" s="29" t="str">
        <f>Factor1Name</f>
        <v>Weeding</v>
      </c>
      <c r="I7527" s="30" t="s">
        <v>51</v>
      </c>
      <c r="K7527" s="29" t="str">
        <f>Factor1Name</f>
        <v>Weeding</v>
      </c>
      <c r="L7527" s="30" t="s">
        <v>51</v>
      </c>
    </row>
    <row r="7528" spans="2:12" ht="13" x14ac:dyDescent="0.3">
      <c r="B7528" s="25" t="s">
        <v>14</v>
      </c>
      <c r="C7528" s="26">
        <v>785.3</v>
      </c>
      <c r="E7528" s="25" t="s">
        <v>14</v>
      </c>
      <c r="F7528" s="26">
        <v>716.2</v>
      </c>
      <c r="H7528" s="25" t="s">
        <v>14</v>
      </c>
      <c r="I7528" s="26">
        <v>852.3</v>
      </c>
      <c r="K7528" s="25" t="s">
        <v>14</v>
      </c>
      <c r="L7528" s="26">
        <v>750.9</v>
      </c>
    </row>
    <row r="7530" spans="2:12" ht="13" x14ac:dyDescent="0.3">
      <c r="B7530" s="27" t="s">
        <v>3</v>
      </c>
      <c r="C7530" s="28">
        <v>2018</v>
      </c>
      <c r="E7530" s="27" t="s">
        <v>3</v>
      </c>
      <c r="F7530" s="28">
        <v>2018</v>
      </c>
      <c r="H7530" s="27" t="s">
        <v>3</v>
      </c>
      <c r="I7530" s="28">
        <v>2018</v>
      </c>
      <c r="K7530" s="27" t="s">
        <v>3</v>
      </c>
      <c r="L7530" s="28">
        <v>2018</v>
      </c>
    </row>
    <row r="7531" spans="2:12" ht="13" x14ac:dyDescent="0.3">
      <c r="B7531" s="29" t="str">
        <f>UnitName</f>
        <v>Plot</v>
      </c>
      <c r="C7531" s="30">
        <v>3</v>
      </c>
      <c r="E7531" s="29" t="str">
        <f>UnitName</f>
        <v>Plot</v>
      </c>
      <c r="F7531" s="30">
        <v>3</v>
      </c>
      <c r="H7531" s="29" t="str">
        <f>UnitName</f>
        <v>Plot</v>
      </c>
      <c r="I7531" s="30">
        <v>3</v>
      </c>
      <c r="K7531" s="29" t="str">
        <f>UnitName</f>
        <v>Plot</v>
      </c>
      <c r="L7531" s="30">
        <v>3</v>
      </c>
    </row>
    <row r="7532" spans="2:12" ht="13" x14ac:dyDescent="0.3">
      <c r="B7532" s="29" t="str">
        <f>BlockName</f>
        <v>Name</v>
      </c>
      <c r="C7532" s="30" t="s">
        <v>56</v>
      </c>
      <c r="E7532" s="29" t="str">
        <f>BlockName</f>
        <v>Name</v>
      </c>
      <c r="F7532" s="30" t="s">
        <v>56</v>
      </c>
      <c r="H7532" s="29" t="str">
        <f>BlockName</f>
        <v>Name</v>
      </c>
      <c r="I7532" s="30" t="s">
        <v>56</v>
      </c>
      <c r="K7532" s="29" t="str">
        <f>BlockName</f>
        <v>Name</v>
      </c>
      <c r="L7532" s="30" t="s">
        <v>56</v>
      </c>
    </row>
    <row r="7533" spans="2:12" ht="13" x14ac:dyDescent="0.3">
      <c r="B7533" s="29" t="str">
        <f>Factor2Name</f>
        <v>Variety</v>
      </c>
      <c r="C7533" s="30" t="s">
        <v>2</v>
      </c>
      <c r="E7533" s="29" t="str">
        <f>Factor2Name</f>
        <v>Variety</v>
      </c>
      <c r="F7533" s="30" t="s">
        <v>2</v>
      </c>
      <c r="H7533" s="29" t="str">
        <f>Factor2Name</f>
        <v>Variety</v>
      </c>
      <c r="I7533" s="30" t="s">
        <v>2</v>
      </c>
      <c r="K7533" s="29" t="str">
        <f>Factor2Name</f>
        <v>Variety</v>
      </c>
      <c r="L7533" s="30" t="s">
        <v>2</v>
      </c>
    </row>
    <row r="7534" spans="2:12" ht="13" x14ac:dyDescent="0.3">
      <c r="B7534" s="29" t="str">
        <f>Factor3Name</f>
        <v>Fertiliser</v>
      </c>
      <c r="C7534" s="30" t="s">
        <v>38</v>
      </c>
      <c r="E7534" s="29" t="str">
        <f>Factor3Name</f>
        <v>Fertiliser</v>
      </c>
      <c r="F7534" s="30" t="s">
        <v>38</v>
      </c>
      <c r="H7534" s="29" t="str">
        <f>Factor3Name</f>
        <v>Fertiliser</v>
      </c>
      <c r="I7534" s="30" t="s">
        <v>38</v>
      </c>
      <c r="K7534" s="29" t="str">
        <f>Factor3Name</f>
        <v>Fertiliser</v>
      </c>
      <c r="L7534" s="30" t="s">
        <v>38</v>
      </c>
    </row>
    <row r="7535" spans="2:12" ht="13" x14ac:dyDescent="0.3">
      <c r="B7535" s="29" t="str">
        <f>Factor1Name</f>
        <v>Weeding</v>
      </c>
      <c r="C7535" s="30" t="s">
        <v>51</v>
      </c>
      <c r="E7535" s="29" t="str">
        <f>Factor1Name</f>
        <v>Weeding</v>
      </c>
      <c r="F7535" s="30" t="s">
        <v>51</v>
      </c>
      <c r="H7535" s="29" t="str">
        <f>Factor1Name</f>
        <v>Weeding</v>
      </c>
      <c r="I7535" s="30" t="s">
        <v>51</v>
      </c>
      <c r="K7535" s="29" t="str">
        <f>Factor1Name</f>
        <v>Weeding</v>
      </c>
      <c r="L7535" s="30" t="s">
        <v>51</v>
      </c>
    </row>
    <row r="7536" spans="2:12" ht="13" x14ac:dyDescent="0.3">
      <c r="B7536" s="25" t="s">
        <v>14</v>
      </c>
      <c r="C7536" s="26">
        <v>899.9</v>
      </c>
      <c r="E7536" s="25" t="s">
        <v>14</v>
      </c>
      <c r="F7536" s="26">
        <v>667</v>
      </c>
      <c r="H7536" s="25" t="s">
        <v>14</v>
      </c>
      <c r="I7536" s="26">
        <v>568</v>
      </c>
      <c r="K7536" s="25" t="s">
        <v>14</v>
      </c>
      <c r="L7536" s="26">
        <v>847.1</v>
      </c>
    </row>
    <row r="7538" spans="2:12" ht="13" x14ac:dyDescent="0.3">
      <c r="B7538" s="27" t="s">
        <v>3</v>
      </c>
      <c r="C7538" s="28">
        <v>2018</v>
      </c>
      <c r="E7538" s="27" t="s">
        <v>3</v>
      </c>
      <c r="F7538" s="28">
        <v>2018</v>
      </c>
      <c r="H7538" s="27" t="s">
        <v>3</v>
      </c>
      <c r="I7538" s="28">
        <v>2018</v>
      </c>
      <c r="K7538" s="27" t="s">
        <v>3</v>
      </c>
      <c r="L7538" s="28">
        <v>2018</v>
      </c>
    </row>
    <row r="7539" spans="2:12" ht="13" x14ac:dyDescent="0.3">
      <c r="B7539" s="29" t="str">
        <f>UnitName</f>
        <v>Plot</v>
      </c>
      <c r="C7539" s="30">
        <v>3</v>
      </c>
      <c r="E7539" s="29" t="str">
        <f>UnitName</f>
        <v>Plot</v>
      </c>
      <c r="F7539" s="30">
        <v>3</v>
      </c>
      <c r="H7539" s="29" t="str">
        <f>UnitName</f>
        <v>Plot</v>
      </c>
      <c r="I7539" s="30">
        <v>3</v>
      </c>
      <c r="K7539" s="29" t="str">
        <f>UnitName</f>
        <v>Plot</v>
      </c>
      <c r="L7539" s="30">
        <v>3</v>
      </c>
    </row>
    <row r="7540" spans="2:12" ht="13" x14ac:dyDescent="0.3">
      <c r="B7540" s="29" t="str">
        <f>BlockName</f>
        <v>Name</v>
      </c>
      <c r="C7540" s="30" t="s">
        <v>56</v>
      </c>
      <c r="E7540" s="29" t="str">
        <f>BlockName</f>
        <v>Name</v>
      </c>
      <c r="F7540" s="30" t="s">
        <v>56</v>
      </c>
      <c r="H7540" s="29" t="str">
        <f>BlockName</f>
        <v>Name</v>
      </c>
      <c r="I7540" s="30" t="s">
        <v>56</v>
      </c>
      <c r="K7540" s="29" t="str">
        <f>BlockName</f>
        <v>Name</v>
      </c>
      <c r="L7540" s="30" t="s">
        <v>56</v>
      </c>
    </row>
    <row r="7541" spans="2:12" ht="13" x14ac:dyDescent="0.3">
      <c r="B7541" s="29" t="str">
        <f>Factor2Name</f>
        <v>Variety</v>
      </c>
      <c r="C7541" s="30" t="s">
        <v>2</v>
      </c>
      <c r="E7541" s="29" t="str">
        <f>Factor2Name</f>
        <v>Variety</v>
      </c>
      <c r="F7541" s="30" t="s">
        <v>2</v>
      </c>
      <c r="H7541" s="29" t="str">
        <f>Factor2Name</f>
        <v>Variety</v>
      </c>
      <c r="I7541" s="30" t="s">
        <v>2</v>
      </c>
      <c r="K7541" s="29" t="str">
        <f>Factor2Name</f>
        <v>Variety</v>
      </c>
      <c r="L7541" s="30" t="s">
        <v>2</v>
      </c>
    </row>
    <row r="7542" spans="2:12" ht="13" x14ac:dyDescent="0.3">
      <c r="B7542" s="29" t="str">
        <f>Factor3Name</f>
        <v>Fertiliser</v>
      </c>
      <c r="C7542" s="30" t="s">
        <v>38</v>
      </c>
      <c r="E7542" s="29" t="str">
        <f>Factor3Name</f>
        <v>Fertiliser</v>
      </c>
      <c r="F7542" s="30" t="s">
        <v>38</v>
      </c>
      <c r="H7542" s="29" t="str">
        <f>Factor3Name</f>
        <v>Fertiliser</v>
      </c>
      <c r="I7542" s="30" t="s">
        <v>38</v>
      </c>
      <c r="K7542" s="29" t="str">
        <f>Factor3Name</f>
        <v>Fertiliser</v>
      </c>
      <c r="L7542" s="30" t="s">
        <v>38</v>
      </c>
    </row>
    <row r="7543" spans="2:12" ht="13" x14ac:dyDescent="0.3">
      <c r="B7543" s="29" t="str">
        <f>Factor1Name</f>
        <v>Weeding</v>
      </c>
      <c r="C7543" s="30" t="s">
        <v>51</v>
      </c>
      <c r="E7543" s="29" t="str">
        <f>Factor1Name</f>
        <v>Weeding</v>
      </c>
      <c r="F7543" s="30" t="s">
        <v>51</v>
      </c>
      <c r="H7543" s="29" t="str">
        <f>Factor1Name</f>
        <v>Weeding</v>
      </c>
      <c r="I7543" s="30" t="s">
        <v>51</v>
      </c>
      <c r="K7543" s="29" t="str">
        <f>Factor1Name</f>
        <v>Weeding</v>
      </c>
      <c r="L7543" s="30" t="s">
        <v>51</v>
      </c>
    </row>
    <row r="7544" spans="2:12" ht="13" x14ac:dyDescent="0.3">
      <c r="B7544" s="25" t="s">
        <v>14</v>
      </c>
      <c r="C7544" s="26">
        <v>657</v>
      </c>
      <c r="E7544" s="25" t="s">
        <v>14</v>
      </c>
      <c r="F7544" s="26">
        <v>826.4</v>
      </c>
      <c r="H7544" s="25" t="s">
        <v>14</v>
      </c>
      <c r="I7544" s="26">
        <v>652</v>
      </c>
      <c r="K7544" s="25" t="s">
        <v>14</v>
      </c>
      <c r="L7544" s="26">
        <v>982.2</v>
      </c>
    </row>
    <row r="7546" spans="2:12" ht="13" x14ac:dyDescent="0.3">
      <c r="B7546" s="27" t="s">
        <v>3</v>
      </c>
      <c r="C7546" s="28">
        <v>2018</v>
      </c>
      <c r="E7546" s="27" t="s">
        <v>3</v>
      </c>
      <c r="F7546" s="28">
        <v>2018</v>
      </c>
      <c r="H7546" s="27" t="s">
        <v>3</v>
      </c>
      <c r="I7546" s="28">
        <v>2018</v>
      </c>
      <c r="K7546" s="27" t="s">
        <v>3</v>
      </c>
      <c r="L7546" s="28">
        <v>2018</v>
      </c>
    </row>
    <row r="7547" spans="2:12" ht="13" x14ac:dyDescent="0.3">
      <c r="B7547" s="29" t="str">
        <f>UnitName</f>
        <v>Plot</v>
      </c>
      <c r="C7547" s="30">
        <v>3</v>
      </c>
      <c r="E7547" s="29" t="str">
        <f>UnitName</f>
        <v>Plot</v>
      </c>
      <c r="F7547" s="30">
        <v>3</v>
      </c>
      <c r="H7547" s="29" t="str">
        <f>UnitName</f>
        <v>Plot</v>
      </c>
      <c r="I7547" s="30">
        <v>3</v>
      </c>
      <c r="K7547" s="29" t="str">
        <f>UnitName</f>
        <v>Plot</v>
      </c>
      <c r="L7547" s="30">
        <v>3</v>
      </c>
    </row>
    <row r="7548" spans="2:12" ht="13" x14ac:dyDescent="0.3">
      <c r="B7548" s="29" t="str">
        <f>BlockName</f>
        <v>Name</v>
      </c>
      <c r="C7548" s="30" t="s">
        <v>56</v>
      </c>
      <c r="E7548" s="29" t="str">
        <f>BlockName</f>
        <v>Name</v>
      </c>
      <c r="F7548" s="30" t="s">
        <v>56</v>
      </c>
      <c r="H7548" s="29" t="str">
        <f>BlockName</f>
        <v>Name</v>
      </c>
      <c r="I7548" s="30" t="s">
        <v>56</v>
      </c>
      <c r="K7548" s="29" t="str">
        <f>BlockName</f>
        <v>Name</v>
      </c>
      <c r="L7548" s="30" t="s">
        <v>56</v>
      </c>
    </row>
    <row r="7549" spans="2:12" ht="13" x14ac:dyDescent="0.3">
      <c r="B7549" s="29" t="str">
        <f>Factor2Name</f>
        <v>Variety</v>
      </c>
      <c r="C7549" s="30" t="s">
        <v>2</v>
      </c>
      <c r="E7549" s="29" t="str">
        <f>Factor2Name</f>
        <v>Variety</v>
      </c>
      <c r="F7549" s="30" t="s">
        <v>2</v>
      </c>
      <c r="H7549" s="29" t="str">
        <f>Factor2Name</f>
        <v>Variety</v>
      </c>
      <c r="I7549" s="30" t="s">
        <v>2</v>
      </c>
      <c r="K7549" s="29" t="str">
        <f>Factor2Name</f>
        <v>Variety</v>
      </c>
      <c r="L7549" s="30" t="s">
        <v>2</v>
      </c>
    </row>
    <row r="7550" spans="2:12" ht="13" x14ac:dyDescent="0.3">
      <c r="B7550" s="29" t="str">
        <f>Factor3Name</f>
        <v>Fertiliser</v>
      </c>
      <c r="C7550" s="30" t="s">
        <v>38</v>
      </c>
      <c r="E7550" s="29" t="str">
        <f>Factor3Name</f>
        <v>Fertiliser</v>
      </c>
      <c r="F7550" s="30" t="s">
        <v>38</v>
      </c>
      <c r="H7550" s="29" t="str">
        <f>Factor3Name</f>
        <v>Fertiliser</v>
      </c>
      <c r="I7550" s="30" t="s">
        <v>38</v>
      </c>
      <c r="K7550" s="29" t="str">
        <f>Factor3Name</f>
        <v>Fertiliser</v>
      </c>
      <c r="L7550" s="30" t="s">
        <v>38</v>
      </c>
    </row>
    <row r="7551" spans="2:12" ht="13" x14ac:dyDescent="0.3">
      <c r="B7551" s="29" t="str">
        <f>Factor1Name</f>
        <v>Weeding</v>
      </c>
      <c r="C7551" s="30" t="s">
        <v>51</v>
      </c>
      <c r="E7551" s="29" t="str">
        <f>Factor1Name</f>
        <v>Weeding</v>
      </c>
      <c r="F7551" s="30" t="s">
        <v>51</v>
      </c>
      <c r="H7551" s="29" t="str">
        <f>Factor1Name</f>
        <v>Weeding</v>
      </c>
      <c r="I7551" s="30" t="s">
        <v>51</v>
      </c>
      <c r="K7551" s="29" t="str">
        <f>Factor1Name</f>
        <v>Weeding</v>
      </c>
      <c r="L7551" s="30" t="s">
        <v>51</v>
      </c>
    </row>
    <row r="7552" spans="2:12" ht="13" x14ac:dyDescent="0.3">
      <c r="B7552" s="25" t="s">
        <v>14</v>
      </c>
      <c r="C7552" s="26">
        <v>663.5</v>
      </c>
      <c r="E7552" s="25" t="s">
        <v>14</v>
      </c>
      <c r="F7552" s="26">
        <v>727.4</v>
      </c>
      <c r="H7552" s="25" t="s">
        <v>14</v>
      </c>
      <c r="I7552" s="26">
        <v>787.7</v>
      </c>
      <c r="K7552" s="25" t="s">
        <v>14</v>
      </c>
      <c r="L7552" s="26">
        <v>734.3</v>
      </c>
    </row>
    <row r="7554" spans="2:12" ht="13" x14ac:dyDescent="0.3">
      <c r="B7554" s="27" t="s">
        <v>3</v>
      </c>
      <c r="C7554" s="28">
        <v>2018</v>
      </c>
      <c r="E7554" s="27" t="s">
        <v>3</v>
      </c>
      <c r="F7554" s="28">
        <v>2018</v>
      </c>
      <c r="H7554" s="27" t="s">
        <v>3</v>
      </c>
      <c r="I7554" s="28">
        <v>2018</v>
      </c>
      <c r="K7554" s="27" t="s">
        <v>3</v>
      </c>
      <c r="L7554" s="28">
        <v>2018</v>
      </c>
    </row>
    <row r="7555" spans="2:12" ht="13" x14ac:dyDescent="0.3">
      <c r="B7555" s="29" t="str">
        <f>UnitName</f>
        <v>Plot</v>
      </c>
      <c r="C7555" s="30">
        <v>3</v>
      </c>
      <c r="E7555" s="29" t="str">
        <f>UnitName</f>
        <v>Plot</v>
      </c>
      <c r="F7555" s="30">
        <v>3</v>
      </c>
      <c r="H7555" s="29" t="str">
        <f>UnitName</f>
        <v>Plot</v>
      </c>
      <c r="I7555" s="30">
        <v>3</v>
      </c>
      <c r="K7555" s="29" t="str">
        <f>UnitName</f>
        <v>Plot</v>
      </c>
      <c r="L7555" s="30">
        <v>3</v>
      </c>
    </row>
    <row r="7556" spans="2:12" ht="13" x14ac:dyDescent="0.3">
      <c r="B7556" s="29" t="str">
        <f>BlockName</f>
        <v>Name</v>
      </c>
      <c r="C7556" s="30" t="s">
        <v>56</v>
      </c>
      <c r="E7556" s="29" t="str">
        <f>BlockName</f>
        <v>Name</v>
      </c>
      <c r="F7556" s="30" t="s">
        <v>56</v>
      </c>
      <c r="H7556" s="29" t="str">
        <f>BlockName</f>
        <v>Name</v>
      </c>
      <c r="I7556" s="30" t="s">
        <v>56</v>
      </c>
      <c r="K7556" s="29" t="str">
        <f>BlockName</f>
        <v>Name</v>
      </c>
      <c r="L7556" s="30" t="s">
        <v>56</v>
      </c>
    </row>
    <row r="7557" spans="2:12" ht="13" x14ac:dyDescent="0.3">
      <c r="B7557" s="29" t="str">
        <f>Factor2Name</f>
        <v>Variety</v>
      </c>
      <c r="C7557" s="30" t="s">
        <v>2</v>
      </c>
      <c r="E7557" s="29" t="str">
        <f>Factor2Name</f>
        <v>Variety</v>
      </c>
      <c r="F7557" s="30" t="s">
        <v>2</v>
      </c>
      <c r="H7557" s="29" t="str">
        <f>Factor2Name</f>
        <v>Variety</v>
      </c>
      <c r="I7557" s="30" t="s">
        <v>2</v>
      </c>
      <c r="K7557" s="29" t="str">
        <f>Factor2Name</f>
        <v>Variety</v>
      </c>
      <c r="L7557" s="30" t="s">
        <v>2</v>
      </c>
    </row>
    <row r="7558" spans="2:12" ht="13" x14ac:dyDescent="0.3">
      <c r="B7558" s="29" t="str">
        <f>Factor3Name</f>
        <v>Fertiliser</v>
      </c>
      <c r="C7558" s="30" t="s">
        <v>38</v>
      </c>
      <c r="E7558" s="29" t="str">
        <f>Factor3Name</f>
        <v>Fertiliser</v>
      </c>
      <c r="F7558" s="30" t="s">
        <v>38</v>
      </c>
      <c r="H7558" s="29" t="str">
        <f>Factor3Name</f>
        <v>Fertiliser</v>
      </c>
      <c r="I7558" s="30" t="s">
        <v>38</v>
      </c>
      <c r="K7558" s="29" t="str">
        <f>Factor3Name</f>
        <v>Fertiliser</v>
      </c>
      <c r="L7558" s="30" t="s">
        <v>38</v>
      </c>
    </row>
    <row r="7559" spans="2:12" ht="13" x14ac:dyDescent="0.3">
      <c r="B7559" s="29" t="str">
        <f>Factor1Name</f>
        <v>Weeding</v>
      </c>
      <c r="C7559" s="30" t="s">
        <v>51</v>
      </c>
      <c r="E7559" s="29" t="str">
        <f>Factor1Name</f>
        <v>Weeding</v>
      </c>
      <c r="F7559" s="30" t="s">
        <v>51</v>
      </c>
      <c r="H7559" s="29" t="str">
        <f>Factor1Name</f>
        <v>Weeding</v>
      </c>
      <c r="I7559" s="30" t="s">
        <v>51</v>
      </c>
      <c r="K7559" s="29" t="str">
        <f>Factor1Name</f>
        <v>Weeding</v>
      </c>
      <c r="L7559" s="30" t="s">
        <v>51</v>
      </c>
    </row>
    <row r="7560" spans="2:12" ht="13" x14ac:dyDescent="0.3">
      <c r="B7560" s="25" t="s">
        <v>14</v>
      </c>
      <c r="C7560" s="26">
        <v>701.3</v>
      </c>
      <c r="E7560" s="25" t="s">
        <v>14</v>
      </c>
      <c r="F7560" s="26">
        <v>779.9</v>
      </c>
      <c r="H7560" s="25" t="s">
        <v>14</v>
      </c>
      <c r="I7560" s="26">
        <v>929.3</v>
      </c>
      <c r="K7560" s="25" t="s">
        <v>14</v>
      </c>
      <c r="L7560" s="26">
        <v>683.9</v>
      </c>
    </row>
    <row r="7562" spans="2:12" ht="13" x14ac:dyDescent="0.3">
      <c r="B7562" s="27" t="s">
        <v>3</v>
      </c>
      <c r="C7562" s="28">
        <v>2018</v>
      </c>
      <c r="E7562" s="27" t="s">
        <v>3</v>
      </c>
      <c r="F7562" s="28">
        <v>2018</v>
      </c>
      <c r="H7562" s="27" t="s">
        <v>3</v>
      </c>
      <c r="I7562" s="28">
        <v>2018</v>
      </c>
      <c r="K7562" s="27" t="s">
        <v>3</v>
      </c>
      <c r="L7562" s="28">
        <v>2018</v>
      </c>
    </row>
    <row r="7563" spans="2:12" ht="13" x14ac:dyDescent="0.3">
      <c r="B7563" s="29" t="str">
        <f>UnitName</f>
        <v>Plot</v>
      </c>
      <c r="C7563" s="30">
        <v>4</v>
      </c>
      <c r="E7563" s="29" t="str">
        <f>UnitName</f>
        <v>Plot</v>
      </c>
      <c r="F7563" s="30">
        <v>4</v>
      </c>
      <c r="H7563" s="29" t="str">
        <f>UnitName</f>
        <v>Plot</v>
      </c>
      <c r="I7563" s="30">
        <v>4</v>
      </c>
      <c r="K7563" s="29" t="str">
        <f>UnitName</f>
        <v>Plot</v>
      </c>
      <c r="L7563" s="30">
        <v>4</v>
      </c>
    </row>
    <row r="7564" spans="2:12" ht="13" x14ac:dyDescent="0.3">
      <c r="B7564" s="29" t="str">
        <f>BlockName</f>
        <v>Name</v>
      </c>
      <c r="C7564" s="30" t="s">
        <v>56</v>
      </c>
      <c r="E7564" s="29" t="str">
        <f>BlockName</f>
        <v>Name</v>
      </c>
      <c r="F7564" s="30" t="s">
        <v>56</v>
      </c>
      <c r="H7564" s="29" t="str">
        <f>BlockName</f>
        <v>Name</v>
      </c>
      <c r="I7564" s="30" t="s">
        <v>56</v>
      </c>
      <c r="K7564" s="29" t="str">
        <f>BlockName</f>
        <v>Name</v>
      </c>
      <c r="L7564" s="30" t="s">
        <v>56</v>
      </c>
    </row>
    <row r="7565" spans="2:12" ht="13" x14ac:dyDescent="0.3">
      <c r="B7565" s="29" t="str">
        <f>Factor2Name</f>
        <v>Variety</v>
      </c>
      <c r="C7565" s="30" t="s">
        <v>2</v>
      </c>
      <c r="E7565" s="29" t="str">
        <f>Factor2Name</f>
        <v>Variety</v>
      </c>
      <c r="F7565" s="30" t="s">
        <v>2</v>
      </c>
      <c r="H7565" s="29" t="str">
        <f>Factor2Name</f>
        <v>Variety</v>
      </c>
      <c r="I7565" s="30" t="s">
        <v>2</v>
      </c>
      <c r="K7565" s="29" t="str">
        <f>Factor2Name</f>
        <v>Variety</v>
      </c>
      <c r="L7565" s="30" t="s">
        <v>2</v>
      </c>
    </row>
    <row r="7566" spans="2:12" ht="13" x14ac:dyDescent="0.3">
      <c r="B7566" s="29" t="str">
        <f>Factor3Name</f>
        <v>Fertiliser</v>
      </c>
      <c r="C7566" s="30" t="s">
        <v>38</v>
      </c>
      <c r="E7566" s="29" t="str">
        <f>Factor3Name</f>
        <v>Fertiliser</v>
      </c>
      <c r="F7566" s="30" t="s">
        <v>38</v>
      </c>
      <c r="H7566" s="29" t="str">
        <f>Factor3Name</f>
        <v>Fertiliser</v>
      </c>
      <c r="I7566" s="30" t="s">
        <v>38</v>
      </c>
      <c r="K7566" s="29" t="str">
        <f>Factor3Name</f>
        <v>Fertiliser</v>
      </c>
      <c r="L7566" s="30" t="s">
        <v>38</v>
      </c>
    </row>
    <row r="7567" spans="2:12" ht="13" x14ac:dyDescent="0.3">
      <c r="B7567" s="29" t="str">
        <f>Factor1Name</f>
        <v>Weeding</v>
      </c>
      <c r="C7567" s="30" t="s">
        <v>51</v>
      </c>
      <c r="E7567" s="29" t="str">
        <f>Factor1Name</f>
        <v>Weeding</v>
      </c>
      <c r="F7567" s="30" t="s">
        <v>51</v>
      </c>
      <c r="H7567" s="29" t="str">
        <f>Factor1Name</f>
        <v>Weeding</v>
      </c>
      <c r="I7567" s="30" t="s">
        <v>51</v>
      </c>
      <c r="K7567" s="29" t="str">
        <f>Factor1Name</f>
        <v>Weeding</v>
      </c>
      <c r="L7567" s="30" t="s">
        <v>51</v>
      </c>
    </row>
    <row r="7568" spans="2:12" ht="13" x14ac:dyDescent="0.3">
      <c r="B7568" s="25" t="s">
        <v>14</v>
      </c>
      <c r="C7568" s="26">
        <v>696.5</v>
      </c>
      <c r="E7568" s="25" t="s">
        <v>14</v>
      </c>
      <c r="F7568" s="26">
        <v>951.1</v>
      </c>
      <c r="H7568" s="25" t="s">
        <v>14</v>
      </c>
      <c r="I7568" s="26">
        <v>704.6</v>
      </c>
      <c r="K7568" s="25" t="s">
        <v>14</v>
      </c>
      <c r="L7568" s="26">
        <v>690.3</v>
      </c>
    </row>
    <row r="7570" spans="2:12" ht="13" x14ac:dyDescent="0.3">
      <c r="B7570" s="27" t="s">
        <v>3</v>
      </c>
      <c r="C7570" s="28">
        <v>2018</v>
      </c>
      <c r="E7570" s="27" t="s">
        <v>3</v>
      </c>
      <c r="F7570" s="28">
        <v>2018</v>
      </c>
      <c r="H7570" s="27" t="s">
        <v>3</v>
      </c>
      <c r="I7570" s="28">
        <v>2018</v>
      </c>
      <c r="K7570" s="27" t="s">
        <v>3</v>
      </c>
      <c r="L7570" s="28">
        <v>2018</v>
      </c>
    </row>
    <row r="7571" spans="2:12" ht="13" x14ac:dyDescent="0.3">
      <c r="B7571" s="29" t="str">
        <f>UnitName</f>
        <v>Plot</v>
      </c>
      <c r="C7571" s="30">
        <v>4</v>
      </c>
      <c r="E7571" s="29" t="str">
        <f>UnitName</f>
        <v>Plot</v>
      </c>
      <c r="F7571" s="30">
        <v>4</v>
      </c>
      <c r="H7571" s="29" t="str">
        <f>UnitName</f>
        <v>Plot</v>
      </c>
      <c r="I7571" s="30">
        <v>4</v>
      </c>
      <c r="K7571" s="29" t="str">
        <f>UnitName</f>
        <v>Plot</v>
      </c>
      <c r="L7571" s="30">
        <v>4</v>
      </c>
    </row>
    <row r="7572" spans="2:12" ht="13" x14ac:dyDescent="0.3">
      <c r="B7572" s="29" t="str">
        <f>BlockName</f>
        <v>Name</v>
      </c>
      <c r="C7572" s="30" t="s">
        <v>56</v>
      </c>
      <c r="E7572" s="29" t="str">
        <f>BlockName</f>
        <v>Name</v>
      </c>
      <c r="F7572" s="30" t="s">
        <v>56</v>
      </c>
      <c r="H7572" s="29" t="str">
        <f>BlockName</f>
        <v>Name</v>
      </c>
      <c r="I7572" s="30" t="s">
        <v>56</v>
      </c>
      <c r="K7572" s="29" t="str">
        <f>BlockName</f>
        <v>Name</v>
      </c>
      <c r="L7572" s="30" t="s">
        <v>56</v>
      </c>
    </row>
    <row r="7573" spans="2:12" ht="13" x14ac:dyDescent="0.3">
      <c r="B7573" s="29" t="str">
        <f>Factor2Name</f>
        <v>Variety</v>
      </c>
      <c r="C7573" s="30" t="s">
        <v>2</v>
      </c>
      <c r="E7573" s="29" t="str">
        <f>Factor2Name</f>
        <v>Variety</v>
      </c>
      <c r="F7573" s="30" t="s">
        <v>2</v>
      </c>
      <c r="H7573" s="29" t="str">
        <f>Factor2Name</f>
        <v>Variety</v>
      </c>
      <c r="I7573" s="30" t="s">
        <v>2</v>
      </c>
      <c r="K7573" s="29" t="str">
        <f>Factor2Name</f>
        <v>Variety</v>
      </c>
      <c r="L7573" s="30" t="s">
        <v>2</v>
      </c>
    </row>
    <row r="7574" spans="2:12" ht="13" x14ac:dyDescent="0.3">
      <c r="B7574" s="29" t="str">
        <f>Factor3Name</f>
        <v>Fertiliser</v>
      </c>
      <c r="C7574" s="30" t="s">
        <v>38</v>
      </c>
      <c r="E7574" s="29" t="str">
        <f>Factor3Name</f>
        <v>Fertiliser</v>
      </c>
      <c r="F7574" s="30" t="s">
        <v>38</v>
      </c>
      <c r="H7574" s="29" t="str">
        <f>Factor3Name</f>
        <v>Fertiliser</v>
      </c>
      <c r="I7574" s="30" t="s">
        <v>38</v>
      </c>
      <c r="K7574" s="29" t="str">
        <f>Factor3Name</f>
        <v>Fertiliser</v>
      </c>
      <c r="L7574" s="30" t="s">
        <v>38</v>
      </c>
    </row>
    <row r="7575" spans="2:12" ht="13" x14ac:dyDescent="0.3">
      <c r="B7575" s="29" t="str">
        <f>Factor1Name</f>
        <v>Weeding</v>
      </c>
      <c r="C7575" s="30" t="s">
        <v>51</v>
      </c>
      <c r="E7575" s="29" t="str">
        <f>Factor1Name</f>
        <v>Weeding</v>
      </c>
      <c r="F7575" s="30" t="s">
        <v>51</v>
      </c>
      <c r="H7575" s="29" t="str">
        <f>Factor1Name</f>
        <v>Weeding</v>
      </c>
      <c r="I7575" s="30" t="s">
        <v>51</v>
      </c>
      <c r="K7575" s="29" t="str">
        <f>Factor1Name</f>
        <v>Weeding</v>
      </c>
      <c r="L7575" s="30" t="s">
        <v>51</v>
      </c>
    </row>
    <row r="7576" spans="2:12" ht="13" x14ac:dyDescent="0.3">
      <c r="B7576" s="25" t="s">
        <v>14</v>
      </c>
      <c r="C7576" s="26">
        <v>932.5</v>
      </c>
      <c r="E7576" s="25" t="s">
        <v>14</v>
      </c>
      <c r="F7576" s="26">
        <v>805.5</v>
      </c>
      <c r="H7576" s="25" t="s">
        <v>14</v>
      </c>
      <c r="I7576" s="26">
        <v>661</v>
      </c>
      <c r="K7576" s="25" t="s">
        <v>14</v>
      </c>
      <c r="L7576" s="26">
        <v>832.5</v>
      </c>
    </row>
    <row r="7578" spans="2:12" ht="13" x14ac:dyDescent="0.3">
      <c r="B7578" s="27" t="s">
        <v>3</v>
      </c>
      <c r="C7578" s="28">
        <v>2018</v>
      </c>
      <c r="E7578" s="27" t="s">
        <v>3</v>
      </c>
      <c r="F7578" s="28">
        <v>2018</v>
      </c>
      <c r="H7578" s="27" t="s">
        <v>3</v>
      </c>
      <c r="I7578" s="28">
        <v>2018</v>
      </c>
      <c r="K7578" s="27" t="s">
        <v>3</v>
      </c>
      <c r="L7578" s="28">
        <v>2018</v>
      </c>
    </row>
    <row r="7579" spans="2:12" ht="13" x14ac:dyDescent="0.3">
      <c r="B7579" s="29" t="str">
        <f>UnitName</f>
        <v>Plot</v>
      </c>
      <c r="C7579" s="30">
        <v>4</v>
      </c>
      <c r="E7579" s="29" t="str">
        <f>UnitName</f>
        <v>Plot</v>
      </c>
      <c r="F7579" s="30">
        <v>4</v>
      </c>
      <c r="H7579" s="29" t="str">
        <f>UnitName</f>
        <v>Plot</v>
      </c>
      <c r="I7579" s="30">
        <v>4</v>
      </c>
      <c r="K7579" s="29" t="str">
        <f>UnitName</f>
        <v>Plot</v>
      </c>
      <c r="L7579" s="30">
        <v>4</v>
      </c>
    </row>
    <row r="7580" spans="2:12" ht="13" x14ac:dyDescent="0.3">
      <c r="B7580" s="29" t="str">
        <f>BlockName</f>
        <v>Name</v>
      </c>
      <c r="C7580" s="30" t="s">
        <v>56</v>
      </c>
      <c r="E7580" s="29" t="str">
        <f>BlockName</f>
        <v>Name</v>
      </c>
      <c r="F7580" s="30" t="s">
        <v>56</v>
      </c>
      <c r="H7580" s="29" t="str">
        <f>BlockName</f>
        <v>Name</v>
      </c>
      <c r="I7580" s="30" t="s">
        <v>56</v>
      </c>
      <c r="K7580" s="29" t="str">
        <f>BlockName</f>
        <v>Name</v>
      </c>
      <c r="L7580" s="30" t="s">
        <v>56</v>
      </c>
    </row>
    <row r="7581" spans="2:12" ht="13" x14ac:dyDescent="0.3">
      <c r="B7581" s="29" t="str">
        <f>Factor2Name</f>
        <v>Variety</v>
      </c>
      <c r="C7581" s="30" t="s">
        <v>2</v>
      </c>
      <c r="E7581" s="29" t="str">
        <f>Factor2Name</f>
        <v>Variety</v>
      </c>
      <c r="F7581" s="30" t="s">
        <v>2</v>
      </c>
      <c r="H7581" s="29" t="str">
        <f>Factor2Name</f>
        <v>Variety</v>
      </c>
      <c r="I7581" s="30" t="s">
        <v>2</v>
      </c>
      <c r="K7581" s="29" t="str">
        <f>Factor2Name</f>
        <v>Variety</v>
      </c>
      <c r="L7581" s="30" t="s">
        <v>2</v>
      </c>
    </row>
    <row r="7582" spans="2:12" ht="13" x14ac:dyDescent="0.3">
      <c r="B7582" s="29" t="str">
        <f>Factor3Name</f>
        <v>Fertiliser</v>
      </c>
      <c r="C7582" s="30" t="s">
        <v>38</v>
      </c>
      <c r="E7582" s="29" t="str">
        <f>Factor3Name</f>
        <v>Fertiliser</v>
      </c>
      <c r="F7582" s="30" t="s">
        <v>38</v>
      </c>
      <c r="H7582" s="29" t="str">
        <f>Factor3Name</f>
        <v>Fertiliser</v>
      </c>
      <c r="I7582" s="30" t="s">
        <v>38</v>
      </c>
      <c r="K7582" s="29" t="str">
        <f>Factor3Name</f>
        <v>Fertiliser</v>
      </c>
      <c r="L7582" s="30" t="s">
        <v>38</v>
      </c>
    </row>
    <row r="7583" spans="2:12" ht="13" x14ac:dyDescent="0.3">
      <c r="B7583" s="29" t="str">
        <f>Factor1Name</f>
        <v>Weeding</v>
      </c>
      <c r="C7583" s="30" t="s">
        <v>51</v>
      </c>
      <c r="E7583" s="29" t="str">
        <f>Factor1Name</f>
        <v>Weeding</v>
      </c>
      <c r="F7583" s="30" t="s">
        <v>51</v>
      </c>
      <c r="H7583" s="29" t="str">
        <f>Factor1Name</f>
        <v>Weeding</v>
      </c>
      <c r="I7583" s="30" t="s">
        <v>51</v>
      </c>
      <c r="K7583" s="29" t="str">
        <f>Factor1Name</f>
        <v>Weeding</v>
      </c>
      <c r="L7583" s="30" t="s">
        <v>51</v>
      </c>
    </row>
    <row r="7584" spans="2:12" ht="13" x14ac:dyDescent="0.3">
      <c r="B7584" s="25" t="s">
        <v>14</v>
      </c>
      <c r="C7584" s="26">
        <v>485.5</v>
      </c>
      <c r="E7584" s="25" t="s">
        <v>14</v>
      </c>
      <c r="F7584" s="26">
        <v>881.2</v>
      </c>
      <c r="H7584" s="25" t="s">
        <v>14</v>
      </c>
      <c r="I7584" s="26">
        <v>914</v>
      </c>
      <c r="K7584" s="25" t="s">
        <v>14</v>
      </c>
      <c r="L7584" s="26">
        <v>854.2</v>
      </c>
    </row>
    <row r="7586" spans="2:12" ht="13" x14ac:dyDescent="0.3">
      <c r="B7586" s="27" t="s">
        <v>3</v>
      </c>
      <c r="C7586" s="28">
        <v>2018</v>
      </c>
      <c r="E7586" s="27" t="s">
        <v>3</v>
      </c>
      <c r="F7586" s="28">
        <v>2018</v>
      </c>
      <c r="H7586" s="27" t="s">
        <v>3</v>
      </c>
      <c r="I7586" s="28">
        <v>2018</v>
      </c>
      <c r="K7586" s="27" t="s">
        <v>3</v>
      </c>
      <c r="L7586" s="28">
        <v>2018</v>
      </c>
    </row>
    <row r="7587" spans="2:12" ht="13" x14ac:dyDescent="0.3">
      <c r="B7587" s="29" t="str">
        <f>UnitName</f>
        <v>Plot</v>
      </c>
      <c r="C7587" s="30">
        <v>4</v>
      </c>
      <c r="E7587" s="29" t="str">
        <f>UnitName</f>
        <v>Plot</v>
      </c>
      <c r="F7587" s="30">
        <v>4</v>
      </c>
      <c r="H7587" s="29" t="str">
        <f>UnitName</f>
        <v>Plot</v>
      </c>
      <c r="I7587" s="30">
        <v>4</v>
      </c>
      <c r="K7587" s="29" t="str">
        <f>UnitName</f>
        <v>Plot</v>
      </c>
      <c r="L7587" s="30">
        <v>4</v>
      </c>
    </row>
    <row r="7588" spans="2:12" ht="13" x14ac:dyDescent="0.3">
      <c r="B7588" s="29" t="str">
        <f>BlockName</f>
        <v>Name</v>
      </c>
      <c r="C7588" s="30" t="s">
        <v>56</v>
      </c>
      <c r="E7588" s="29" t="str">
        <f>BlockName</f>
        <v>Name</v>
      </c>
      <c r="F7588" s="30" t="s">
        <v>56</v>
      </c>
      <c r="H7588" s="29" t="str">
        <f>BlockName</f>
        <v>Name</v>
      </c>
      <c r="I7588" s="30" t="s">
        <v>56</v>
      </c>
      <c r="K7588" s="29" t="str">
        <f>BlockName</f>
        <v>Name</v>
      </c>
      <c r="L7588" s="30" t="s">
        <v>56</v>
      </c>
    </row>
    <row r="7589" spans="2:12" ht="13" x14ac:dyDescent="0.3">
      <c r="B7589" s="29" t="str">
        <f>Factor2Name</f>
        <v>Variety</v>
      </c>
      <c r="C7589" s="30" t="s">
        <v>2</v>
      </c>
      <c r="E7589" s="29" t="str">
        <f>Factor2Name</f>
        <v>Variety</v>
      </c>
      <c r="F7589" s="30" t="s">
        <v>2</v>
      </c>
      <c r="H7589" s="29" t="str">
        <f>Factor2Name</f>
        <v>Variety</v>
      </c>
      <c r="I7589" s="30" t="s">
        <v>2</v>
      </c>
      <c r="K7589" s="29" t="str">
        <f>Factor2Name</f>
        <v>Variety</v>
      </c>
      <c r="L7589" s="30" t="s">
        <v>2</v>
      </c>
    </row>
    <row r="7590" spans="2:12" ht="13" x14ac:dyDescent="0.3">
      <c r="B7590" s="29" t="str">
        <f>Factor3Name</f>
        <v>Fertiliser</v>
      </c>
      <c r="C7590" s="30" t="s">
        <v>38</v>
      </c>
      <c r="E7590" s="29" t="str">
        <f>Factor3Name</f>
        <v>Fertiliser</v>
      </c>
      <c r="F7590" s="30" t="s">
        <v>38</v>
      </c>
      <c r="H7590" s="29" t="str">
        <f>Factor3Name</f>
        <v>Fertiliser</v>
      </c>
      <c r="I7590" s="30" t="s">
        <v>38</v>
      </c>
      <c r="K7590" s="29" t="str">
        <f>Factor3Name</f>
        <v>Fertiliser</v>
      </c>
      <c r="L7590" s="30" t="s">
        <v>38</v>
      </c>
    </row>
    <row r="7591" spans="2:12" ht="13" x14ac:dyDescent="0.3">
      <c r="B7591" s="29" t="str">
        <f>Factor1Name</f>
        <v>Weeding</v>
      </c>
      <c r="C7591" s="30" t="s">
        <v>51</v>
      </c>
      <c r="E7591" s="29" t="str">
        <f>Factor1Name</f>
        <v>Weeding</v>
      </c>
      <c r="F7591" s="30" t="s">
        <v>51</v>
      </c>
      <c r="H7591" s="29" t="str">
        <f>Factor1Name</f>
        <v>Weeding</v>
      </c>
      <c r="I7591" s="30" t="s">
        <v>51</v>
      </c>
      <c r="K7591" s="29" t="str">
        <f>Factor1Name</f>
        <v>Weeding</v>
      </c>
      <c r="L7591" s="30" t="s">
        <v>51</v>
      </c>
    </row>
    <row r="7592" spans="2:12" ht="13" x14ac:dyDescent="0.3">
      <c r="B7592" s="25" t="s">
        <v>14</v>
      </c>
      <c r="C7592" s="26">
        <v>842.1</v>
      </c>
      <c r="E7592" s="25" t="s">
        <v>14</v>
      </c>
      <c r="F7592" s="26">
        <v>763.7</v>
      </c>
      <c r="H7592" s="25" t="s">
        <v>14</v>
      </c>
      <c r="I7592" s="26">
        <v>871</v>
      </c>
      <c r="K7592" s="25" t="s">
        <v>14</v>
      </c>
      <c r="L7592" s="26">
        <v>806.6</v>
      </c>
    </row>
    <row r="7594" spans="2:12" ht="13" x14ac:dyDescent="0.3">
      <c r="B7594" s="27" t="s">
        <v>3</v>
      </c>
      <c r="C7594" s="28">
        <v>2018</v>
      </c>
      <c r="E7594" s="27" t="s">
        <v>3</v>
      </c>
      <c r="F7594" s="28">
        <v>2018</v>
      </c>
      <c r="H7594" s="27" t="s">
        <v>3</v>
      </c>
      <c r="I7594" s="28">
        <v>2018</v>
      </c>
      <c r="K7594" s="27" t="s">
        <v>3</v>
      </c>
      <c r="L7594" s="28">
        <v>2018</v>
      </c>
    </row>
    <row r="7595" spans="2:12" ht="13" x14ac:dyDescent="0.3">
      <c r="B7595" s="29" t="str">
        <f>UnitName</f>
        <v>Plot</v>
      </c>
      <c r="C7595" s="30">
        <v>4</v>
      </c>
      <c r="E7595" s="29" t="str">
        <f>UnitName</f>
        <v>Plot</v>
      </c>
      <c r="F7595" s="30">
        <v>4</v>
      </c>
      <c r="H7595" s="29" t="str">
        <f>UnitName</f>
        <v>Plot</v>
      </c>
      <c r="I7595" s="30">
        <v>4</v>
      </c>
      <c r="K7595" s="29" t="str">
        <f>UnitName</f>
        <v>Plot</v>
      </c>
      <c r="L7595" s="30">
        <v>4</v>
      </c>
    </row>
    <row r="7596" spans="2:12" ht="13" x14ac:dyDescent="0.3">
      <c r="B7596" s="29" t="str">
        <f>BlockName</f>
        <v>Name</v>
      </c>
      <c r="C7596" s="30" t="s">
        <v>56</v>
      </c>
      <c r="E7596" s="29" t="str">
        <f>BlockName</f>
        <v>Name</v>
      </c>
      <c r="F7596" s="30" t="s">
        <v>56</v>
      </c>
      <c r="H7596" s="29" t="str">
        <f>BlockName</f>
        <v>Name</v>
      </c>
      <c r="I7596" s="30" t="s">
        <v>56</v>
      </c>
      <c r="K7596" s="29" t="str">
        <f>BlockName</f>
        <v>Name</v>
      </c>
      <c r="L7596" s="30" t="s">
        <v>56</v>
      </c>
    </row>
    <row r="7597" spans="2:12" ht="13" x14ac:dyDescent="0.3">
      <c r="B7597" s="29" t="str">
        <f>Factor2Name</f>
        <v>Variety</v>
      </c>
      <c r="C7597" s="30" t="s">
        <v>2</v>
      </c>
      <c r="E7597" s="29" t="str">
        <f>Factor2Name</f>
        <v>Variety</v>
      </c>
      <c r="F7597" s="30" t="s">
        <v>2</v>
      </c>
      <c r="H7597" s="29" t="str">
        <f>Factor2Name</f>
        <v>Variety</v>
      </c>
      <c r="I7597" s="30" t="s">
        <v>2</v>
      </c>
      <c r="K7597" s="29" t="str">
        <f>Factor2Name</f>
        <v>Variety</v>
      </c>
      <c r="L7597" s="30" t="s">
        <v>2</v>
      </c>
    </row>
    <row r="7598" spans="2:12" ht="13" x14ac:dyDescent="0.3">
      <c r="B7598" s="29" t="str">
        <f>Factor3Name</f>
        <v>Fertiliser</v>
      </c>
      <c r="C7598" s="30" t="s">
        <v>38</v>
      </c>
      <c r="E7598" s="29" t="str">
        <f>Factor3Name</f>
        <v>Fertiliser</v>
      </c>
      <c r="F7598" s="30" t="s">
        <v>38</v>
      </c>
      <c r="H7598" s="29" t="str">
        <f>Factor3Name</f>
        <v>Fertiliser</v>
      </c>
      <c r="I7598" s="30" t="s">
        <v>38</v>
      </c>
      <c r="K7598" s="29" t="str">
        <f>Factor3Name</f>
        <v>Fertiliser</v>
      </c>
      <c r="L7598" s="30" t="s">
        <v>38</v>
      </c>
    </row>
    <row r="7599" spans="2:12" ht="13" x14ac:dyDescent="0.3">
      <c r="B7599" s="29" t="str">
        <f>Factor1Name</f>
        <v>Weeding</v>
      </c>
      <c r="C7599" s="30" t="s">
        <v>51</v>
      </c>
      <c r="E7599" s="29" t="str">
        <f>Factor1Name</f>
        <v>Weeding</v>
      </c>
      <c r="F7599" s="30" t="s">
        <v>51</v>
      </c>
      <c r="H7599" s="29" t="str">
        <f>Factor1Name</f>
        <v>Weeding</v>
      </c>
      <c r="I7599" s="30" t="s">
        <v>51</v>
      </c>
      <c r="K7599" s="29" t="str">
        <f>Factor1Name</f>
        <v>Weeding</v>
      </c>
      <c r="L7599" s="30" t="s">
        <v>51</v>
      </c>
    </row>
    <row r="7600" spans="2:12" ht="13" x14ac:dyDescent="0.3">
      <c r="B7600" s="25" t="s">
        <v>14</v>
      </c>
      <c r="C7600" s="26">
        <v>1062.5999999999999</v>
      </c>
      <c r="E7600" s="25" t="s">
        <v>14</v>
      </c>
      <c r="F7600" s="26">
        <v>726.6</v>
      </c>
      <c r="H7600" s="25" t="s">
        <v>14</v>
      </c>
      <c r="I7600" s="26">
        <v>877.4</v>
      </c>
      <c r="K7600" s="25" t="s">
        <v>14</v>
      </c>
      <c r="L7600" s="26">
        <v>884.7</v>
      </c>
    </row>
    <row r="7602" spans="2:12" ht="13" x14ac:dyDescent="0.3">
      <c r="B7602" s="27" t="s">
        <v>3</v>
      </c>
      <c r="C7602" s="28">
        <v>2018</v>
      </c>
      <c r="E7602" s="27" t="s">
        <v>3</v>
      </c>
      <c r="F7602" s="28">
        <v>2018</v>
      </c>
      <c r="H7602" s="27" t="s">
        <v>3</v>
      </c>
      <c r="I7602" s="28">
        <v>2018</v>
      </c>
      <c r="K7602" s="27" t="s">
        <v>3</v>
      </c>
      <c r="L7602" s="28">
        <v>2018</v>
      </c>
    </row>
    <row r="7603" spans="2:12" ht="13" x14ac:dyDescent="0.3">
      <c r="B7603" s="29" t="str">
        <f>UnitName</f>
        <v>Plot</v>
      </c>
      <c r="C7603" s="30">
        <v>5</v>
      </c>
      <c r="E7603" s="29" t="str">
        <f>UnitName</f>
        <v>Plot</v>
      </c>
      <c r="F7603" s="30">
        <v>5</v>
      </c>
      <c r="H7603" s="29" t="str">
        <f>UnitName</f>
        <v>Plot</v>
      </c>
      <c r="I7603" s="30">
        <v>5</v>
      </c>
      <c r="K7603" s="29" t="str">
        <f>UnitName</f>
        <v>Plot</v>
      </c>
      <c r="L7603" s="30">
        <v>5</v>
      </c>
    </row>
    <row r="7604" spans="2:12" ht="13" x14ac:dyDescent="0.3">
      <c r="B7604" s="29" t="str">
        <f>BlockName</f>
        <v>Name</v>
      </c>
      <c r="C7604" s="30" t="s">
        <v>56</v>
      </c>
      <c r="E7604" s="29" t="str">
        <f>BlockName</f>
        <v>Name</v>
      </c>
      <c r="F7604" s="30" t="s">
        <v>56</v>
      </c>
      <c r="H7604" s="29" t="str">
        <f>BlockName</f>
        <v>Name</v>
      </c>
      <c r="I7604" s="30" t="s">
        <v>56</v>
      </c>
      <c r="K7604" s="29" t="str">
        <f>BlockName</f>
        <v>Name</v>
      </c>
      <c r="L7604" s="30" t="s">
        <v>56</v>
      </c>
    </row>
    <row r="7605" spans="2:12" ht="13" x14ac:dyDescent="0.3">
      <c r="B7605" s="29" t="str">
        <f>Factor2Name</f>
        <v>Variety</v>
      </c>
      <c r="C7605" s="30" t="s">
        <v>2</v>
      </c>
      <c r="E7605" s="29" t="str">
        <f>Factor2Name</f>
        <v>Variety</v>
      </c>
      <c r="F7605" s="30" t="s">
        <v>2</v>
      </c>
      <c r="H7605" s="29" t="str">
        <f>Factor2Name</f>
        <v>Variety</v>
      </c>
      <c r="I7605" s="30" t="s">
        <v>2</v>
      </c>
      <c r="K7605" s="29" t="str">
        <f>Factor2Name</f>
        <v>Variety</v>
      </c>
      <c r="L7605" s="30" t="s">
        <v>2</v>
      </c>
    </row>
    <row r="7606" spans="2:12" ht="13" x14ac:dyDescent="0.3">
      <c r="B7606" s="29" t="str">
        <f>Factor3Name</f>
        <v>Fertiliser</v>
      </c>
      <c r="C7606" s="30" t="s">
        <v>38</v>
      </c>
      <c r="E7606" s="29" t="str">
        <f>Factor3Name</f>
        <v>Fertiliser</v>
      </c>
      <c r="F7606" s="30" t="s">
        <v>38</v>
      </c>
      <c r="H7606" s="29" t="str">
        <f>Factor3Name</f>
        <v>Fertiliser</v>
      </c>
      <c r="I7606" s="30" t="s">
        <v>38</v>
      </c>
      <c r="K7606" s="29" t="str">
        <f>Factor3Name</f>
        <v>Fertiliser</v>
      </c>
      <c r="L7606" s="30" t="s">
        <v>38</v>
      </c>
    </row>
    <row r="7607" spans="2:12" ht="13" x14ac:dyDescent="0.3">
      <c r="B7607" s="29" t="str">
        <f>Factor1Name</f>
        <v>Weeding</v>
      </c>
      <c r="C7607" s="30" t="s">
        <v>51</v>
      </c>
      <c r="E7607" s="29" t="str">
        <f>Factor1Name</f>
        <v>Weeding</v>
      </c>
      <c r="F7607" s="30" t="s">
        <v>51</v>
      </c>
      <c r="H7607" s="29" t="str">
        <f>Factor1Name</f>
        <v>Weeding</v>
      </c>
      <c r="I7607" s="30" t="s">
        <v>51</v>
      </c>
      <c r="K7607" s="29" t="str">
        <f>Factor1Name</f>
        <v>Weeding</v>
      </c>
      <c r="L7607" s="30" t="s">
        <v>51</v>
      </c>
    </row>
    <row r="7608" spans="2:12" ht="13" x14ac:dyDescent="0.3">
      <c r="B7608" s="25" t="s">
        <v>14</v>
      </c>
      <c r="C7608" s="26">
        <v>779.9</v>
      </c>
      <c r="E7608" s="25" t="s">
        <v>14</v>
      </c>
      <c r="F7608" s="26">
        <v>789.2</v>
      </c>
      <c r="H7608" s="25" t="s">
        <v>14</v>
      </c>
      <c r="I7608" s="26">
        <v>906</v>
      </c>
      <c r="K7608" s="25" t="s">
        <v>14</v>
      </c>
      <c r="L7608" s="26">
        <v>817.8</v>
      </c>
    </row>
    <row r="7610" spans="2:12" ht="13" x14ac:dyDescent="0.3">
      <c r="B7610" s="27" t="s">
        <v>3</v>
      </c>
      <c r="C7610" s="28">
        <v>2018</v>
      </c>
      <c r="E7610" s="27" t="s">
        <v>3</v>
      </c>
      <c r="F7610" s="28">
        <v>2018</v>
      </c>
      <c r="H7610" s="27" t="s">
        <v>3</v>
      </c>
      <c r="I7610" s="28">
        <v>2018</v>
      </c>
      <c r="K7610" s="27" t="s">
        <v>3</v>
      </c>
      <c r="L7610" s="28">
        <v>2018</v>
      </c>
    </row>
    <row r="7611" spans="2:12" ht="13" x14ac:dyDescent="0.3">
      <c r="B7611" s="29" t="str">
        <f>UnitName</f>
        <v>Plot</v>
      </c>
      <c r="C7611" s="30">
        <v>5</v>
      </c>
      <c r="E7611" s="29" t="str">
        <f>UnitName</f>
        <v>Plot</v>
      </c>
      <c r="F7611" s="30">
        <v>5</v>
      </c>
      <c r="H7611" s="29" t="str">
        <f>UnitName</f>
        <v>Plot</v>
      </c>
      <c r="I7611" s="30">
        <v>5</v>
      </c>
      <c r="K7611" s="29" t="str">
        <f>UnitName</f>
        <v>Plot</v>
      </c>
      <c r="L7611" s="30">
        <v>5</v>
      </c>
    </row>
    <row r="7612" spans="2:12" ht="13" x14ac:dyDescent="0.3">
      <c r="B7612" s="29" t="str">
        <f>BlockName</f>
        <v>Name</v>
      </c>
      <c r="C7612" s="30" t="s">
        <v>56</v>
      </c>
      <c r="E7612" s="29" t="str">
        <f>BlockName</f>
        <v>Name</v>
      </c>
      <c r="F7612" s="30" t="s">
        <v>56</v>
      </c>
      <c r="H7612" s="29" t="str">
        <f>BlockName</f>
        <v>Name</v>
      </c>
      <c r="I7612" s="30" t="s">
        <v>56</v>
      </c>
      <c r="K7612" s="29" t="str">
        <f>BlockName</f>
        <v>Name</v>
      </c>
      <c r="L7612" s="30" t="s">
        <v>56</v>
      </c>
    </row>
    <row r="7613" spans="2:12" ht="13" x14ac:dyDescent="0.3">
      <c r="B7613" s="29" t="str">
        <f>Factor2Name</f>
        <v>Variety</v>
      </c>
      <c r="C7613" s="30" t="s">
        <v>2</v>
      </c>
      <c r="E7613" s="29" t="str">
        <f>Factor2Name</f>
        <v>Variety</v>
      </c>
      <c r="F7613" s="30" t="s">
        <v>2</v>
      </c>
      <c r="H7613" s="29" t="str">
        <f>Factor2Name</f>
        <v>Variety</v>
      </c>
      <c r="I7613" s="30" t="s">
        <v>2</v>
      </c>
      <c r="K7613" s="29" t="str">
        <f>Factor2Name</f>
        <v>Variety</v>
      </c>
      <c r="L7613" s="30" t="s">
        <v>2</v>
      </c>
    </row>
    <row r="7614" spans="2:12" ht="13" x14ac:dyDescent="0.3">
      <c r="B7614" s="29" t="str">
        <f>Factor3Name</f>
        <v>Fertiliser</v>
      </c>
      <c r="C7614" s="30" t="s">
        <v>38</v>
      </c>
      <c r="E7614" s="29" t="str">
        <f>Factor3Name</f>
        <v>Fertiliser</v>
      </c>
      <c r="F7614" s="30" t="s">
        <v>38</v>
      </c>
      <c r="H7614" s="29" t="str">
        <f>Factor3Name</f>
        <v>Fertiliser</v>
      </c>
      <c r="I7614" s="30" t="s">
        <v>38</v>
      </c>
      <c r="K7614" s="29" t="str">
        <f>Factor3Name</f>
        <v>Fertiliser</v>
      </c>
      <c r="L7614" s="30" t="s">
        <v>38</v>
      </c>
    </row>
    <row r="7615" spans="2:12" ht="13" x14ac:dyDescent="0.3">
      <c r="B7615" s="29" t="str">
        <f>Factor1Name</f>
        <v>Weeding</v>
      </c>
      <c r="C7615" s="30" t="s">
        <v>51</v>
      </c>
      <c r="E7615" s="29" t="str">
        <f>Factor1Name</f>
        <v>Weeding</v>
      </c>
      <c r="F7615" s="30" t="s">
        <v>51</v>
      </c>
      <c r="H7615" s="29" t="str">
        <f>Factor1Name</f>
        <v>Weeding</v>
      </c>
      <c r="I7615" s="30" t="s">
        <v>51</v>
      </c>
      <c r="K7615" s="29" t="str">
        <f>Factor1Name</f>
        <v>Weeding</v>
      </c>
      <c r="L7615" s="30" t="s">
        <v>51</v>
      </c>
    </row>
    <row r="7616" spans="2:12" ht="13" x14ac:dyDescent="0.3">
      <c r="B7616" s="25" t="s">
        <v>14</v>
      </c>
      <c r="C7616" s="26">
        <v>770.3</v>
      </c>
      <c r="E7616" s="25" t="s">
        <v>14</v>
      </c>
      <c r="F7616" s="26">
        <v>560.20000000000005</v>
      </c>
      <c r="H7616" s="25" t="s">
        <v>14</v>
      </c>
      <c r="I7616" s="26">
        <v>687.4</v>
      </c>
      <c r="K7616" s="25" t="s">
        <v>14</v>
      </c>
      <c r="L7616" s="26">
        <v>720.2</v>
      </c>
    </row>
    <row r="7618" spans="2:12" ht="13" x14ac:dyDescent="0.3">
      <c r="B7618" s="27" t="s">
        <v>3</v>
      </c>
      <c r="C7618" s="28">
        <v>2018</v>
      </c>
      <c r="E7618" s="27" t="s">
        <v>3</v>
      </c>
      <c r="F7618" s="28">
        <v>2018</v>
      </c>
      <c r="H7618" s="27" t="s">
        <v>3</v>
      </c>
      <c r="I7618" s="28">
        <v>2018</v>
      </c>
      <c r="K7618" s="27" t="s">
        <v>3</v>
      </c>
      <c r="L7618" s="28">
        <v>2018</v>
      </c>
    </row>
    <row r="7619" spans="2:12" ht="13" x14ac:dyDescent="0.3">
      <c r="B7619" s="29" t="str">
        <f>UnitName</f>
        <v>Plot</v>
      </c>
      <c r="C7619" s="30">
        <v>5</v>
      </c>
      <c r="E7619" s="29" t="str">
        <f>UnitName</f>
        <v>Plot</v>
      </c>
      <c r="F7619" s="30">
        <v>5</v>
      </c>
      <c r="H7619" s="29" t="str">
        <f>UnitName</f>
        <v>Plot</v>
      </c>
      <c r="I7619" s="30">
        <v>5</v>
      </c>
      <c r="K7619" s="29" t="str">
        <f>UnitName</f>
        <v>Plot</v>
      </c>
      <c r="L7619" s="30">
        <v>5</v>
      </c>
    </row>
    <row r="7620" spans="2:12" ht="13" x14ac:dyDescent="0.3">
      <c r="B7620" s="29" t="str">
        <f>BlockName</f>
        <v>Name</v>
      </c>
      <c r="C7620" s="30" t="s">
        <v>56</v>
      </c>
      <c r="E7620" s="29" t="str">
        <f>BlockName</f>
        <v>Name</v>
      </c>
      <c r="F7620" s="30" t="s">
        <v>56</v>
      </c>
      <c r="H7620" s="29" t="str">
        <f>BlockName</f>
        <v>Name</v>
      </c>
      <c r="I7620" s="30" t="s">
        <v>56</v>
      </c>
      <c r="K7620" s="29" t="str">
        <f>BlockName</f>
        <v>Name</v>
      </c>
      <c r="L7620" s="30" t="s">
        <v>56</v>
      </c>
    </row>
    <row r="7621" spans="2:12" ht="13" x14ac:dyDescent="0.3">
      <c r="B7621" s="29" t="str">
        <f>Factor2Name</f>
        <v>Variety</v>
      </c>
      <c r="C7621" s="30" t="s">
        <v>2</v>
      </c>
      <c r="E7621" s="29" t="str">
        <f>Factor2Name</f>
        <v>Variety</v>
      </c>
      <c r="F7621" s="30" t="s">
        <v>2</v>
      </c>
      <c r="H7621" s="29" t="str">
        <f>Factor2Name</f>
        <v>Variety</v>
      </c>
      <c r="I7621" s="30" t="s">
        <v>2</v>
      </c>
      <c r="K7621" s="29" t="str">
        <f>Factor2Name</f>
        <v>Variety</v>
      </c>
      <c r="L7621" s="30" t="s">
        <v>2</v>
      </c>
    </row>
    <row r="7622" spans="2:12" ht="13" x14ac:dyDescent="0.3">
      <c r="B7622" s="29" t="str">
        <f>Factor3Name</f>
        <v>Fertiliser</v>
      </c>
      <c r="C7622" s="30" t="s">
        <v>38</v>
      </c>
      <c r="E7622" s="29" t="str">
        <f>Factor3Name</f>
        <v>Fertiliser</v>
      </c>
      <c r="F7622" s="30" t="s">
        <v>38</v>
      </c>
      <c r="H7622" s="29" t="str">
        <f>Factor3Name</f>
        <v>Fertiliser</v>
      </c>
      <c r="I7622" s="30" t="s">
        <v>38</v>
      </c>
      <c r="K7622" s="29" t="str">
        <f>Factor3Name</f>
        <v>Fertiliser</v>
      </c>
      <c r="L7622" s="30" t="s">
        <v>38</v>
      </c>
    </row>
    <row r="7623" spans="2:12" ht="13" x14ac:dyDescent="0.3">
      <c r="B7623" s="29" t="str">
        <f>Factor1Name</f>
        <v>Weeding</v>
      </c>
      <c r="C7623" s="30" t="s">
        <v>51</v>
      </c>
      <c r="E7623" s="29" t="str">
        <f>Factor1Name</f>
        <v>Weeding</v>
      </c>
      <c r="F7623" s="30" t="s">
        <v>51</v>
      </c>
      <c r="H7623" s="29" t="str">
        <f>Factor1Name</f>
        <v>Weeding</v>
      </c>
      <c r="I7623" s="30" t="s">
        <v>51</v>
      </c>
      <c r="K7623" s="29" t="str">
        <f>Factor1Name</f>
        <v>Weeding</v>
      </c>
      <c r="L7623" s="30" t="s">
        <v>51</v>
      </c>
    </row>
    <row r="7624" spans="2:12" ht="13" x14ac:dyDescent="0.3">
      <c r="B7624" s="25" t="s">
        <v>14</v>
      </c>
      <c r="C7624" s="26">
        <v>750.2</v>
      </c>
      <c r="E7624" s="25" t="s">
        <v>14</v>
      </c>
      <c r="F7624" s="26">
        <v>943.8</v>
      </c>
      <c r="H7624" s="25" t="s">
        <v>14</v>
      </c>
      <c r="I7624" s="26">
        <v>811.8</v>
      </c>
      <c r="K7624" s="25" t="s">
        <v>14</v>
      </c>
      <c r="L7624" s="26">
        <v>856.3</v>
      </c>
    </row>
    <row r="7626" spans="2:12" ht="13" x14ac:dyDescent="0.3">
      <c r="B7626" s="27" t="s">
        <v>3</v>
      </c>
      <c r="C7626" s="28">
        <v>2018</v>
      </c>
      <c r="E7626" s="27" t="s">
        <v>3</v>
      </c>
      <c r="F7626" s="28">
        <v>2018</v>
      </c>
      <c r="H7626" s="27" t="s">
        <v>3</v>
      </c>
      <c r="I7626" s="28">
        <v>2018</v>
      </c>
      <c r="K7626" s="27" t="s">
        <v>3</v>
      </c>
      <c r="L7626" s="28">
        <v>2018</v>
      </c>
    </row>
    <row r="7627" spans="2:12" ht="13" x14ac:dyDescent="0.3">
      <c r="B7627" s="29" t="str">
        <f>UnitName</f>
        <v>Plot</v>
      </c>
      <c r="C7627" s="30">
        <v>5</v>
      </c>
      <c r="E7627" s="29" t="str">
        <f>UnitName</f>
        <v>Plot</v>
      </c>
      <c r="F7627" s="30">
        <v>5</v>
      </c>
      <c r="H7627" s="29" t="str">
        <f>UnitName</f>
        <v>Plot</v>
      </c>
      <c r="I7627" s="30">
        <v>5</v>
      </c>
      <c r="K7627" s="29" t="str">
        <f>UnitName</f>
        <v>Plot</v>
      </c>
      <c r="L7627" s="30">
        <v>5</v>
      </c>
    </row>
    <row r="7628" spans="2:12" ht="13" x14ac:dyDescent="0.3">
      <c r="B7628" s="29" t="str">
        <f>BlockName</f>
        <v>Name</v>
      </c>
      <c r="C7628" s="30" t="s">
        <v>56</v>
      </c>
      <c r="E7628" s="29" t="str">
        <f>BlockName</f>
        <v>Name</v>
      </c>
      <c r="F7628" s="30" t="s">
        <v>56</v>
      </c>
      <c r="H7628" s="29" t="str">
        <f>BlockName</f>
        <v>Name</v>
      </c>
      <c r="I7628" s="30" t="s">
        <v>56</v>
      </c>
      <c r="K7628" s="29" t="str">
        <f>BlockName</f>
        <v>Name</v>
      </c>
      <c r="L7628" s="30" t="s">
        <v>56</v>
      </c>
    </row>
    <row r="7629" spans="2:12" ht="13" x14ac:dyDescent="0.3">
      <c r="B7629" s="29" t="str">
        <f>Factor2Name</f>
        <v>Variety</v>
      </c>
      <c r="C7629" s="30" t="s">
        <v>2</v>
      </c>
      <c r="E7629" s="29" t="str">
        <f>Factor2Name</f>
        <v>Variety</v>
      </c>
      <c r="F7629" s="30" t="s">
        <v>2</v>
      </c>
      <c r="H7629" s="29" t="str">
        <f>Factor2Name</f>
        <v>Variety</v>
      </c>
      <c r="I7629" s="30" t="s">
        <v>2</v>
      </c>
      <c r="K7629" s="29" t="str">
        <f>Factor2Name</f>
        <v>Variety</v>
      </c>
      <c r="L7629" s="30" t="s">
        <v>2</v>
      </c>
    </row>
    <row r="7630" spans="2:12" ht="13" x14ac:dyDescent="0.3">
      <c r="B7630" s="29" t="str">
        <f>Factor3Name</f>
        <v>Fertiliser</v>
      </c>
      <c r="C7630" s="30" t="s">
        <v>38</v>
      </c>
      <c r="E7630" s="29" t="str">
        <f>Factor3Name</f>
        <v>Fertiliser</v>
      </c>
      <c r="F7630" s="30" t="s">
        <v>38</v>
      </c>
      <c r="H7630" s="29" t="str">
        <f>Factor3Name</f>
        <v>Fertiliser</v>
      </c>
      <c r="I7630" s="30" t="s">
        <v>38</v>
      </c>
      <c r="K7630" s="29" t="str">
        <f>Factor3Name</f>
        <v>Fertiliser</v>
      </c>
      <c r="L7630" s="30" t="s">
        <v>38</v>
      </c>
    </row>
    <row r="7631" spans="2:12" ht="13" x14ac:dyDescent="0.3">
      <c r="B7631" s="29" t="str">
        <f>Factor1Name</f>
        <v>Weeding</v>
      </c>
      <c r="C7631" s="30" t="s">
        <v>51</v>
      </c>
      <c r="E7631" s="29" t="str">
        <f>Factor1Name</f>
        <v>Weeding</v>
      </c>
      <c r="F7631" s="30" t="s">
        <v>51</v>
      </c>
      <c r="H7631" s="29" t="str">
        <f>Factor1Name</f>
        <v>Weeding</v>
      </c>
      <c r="I7631" s="30" t="s">
        <v>51</v>
      </c>
      <c r="K7631" s="29" t="str">
        <f>Factor1Name</f>
        <v>Weeding</v>
      </c>
      <c r="L7631" s="30" t="s">
        <v>51</v>
      </c>
    </row>
    <row r="7632" spans="2:12" ht="13" x14ac:dyDescent="0.3">
      <c r="B7632" s="25" t="s">
        <v>14</v>
      </c>
      <c r="C7632" s="26">
        <v>885.3</v>
      </c>
      <c r="E7632" s="25" t="s">
        <v>14</v>
      </c>
      <c r="F7632" s="26">
        <v>853.8</v>
      </c>
      <c r="H7632" s="25" t="s">
        <v>14</v>
      </c>
      <c r="I7632" s="26">
        <v>845.1</v>
      </c>
      <c r="K7632" s="25" t="s">
        <v>14</v>
      </c>
      <c r="L7632" s="26">
        <v>708.9</v>
      </c>
    </row>
    <row r="7634" spans="2:12" ht="13" x14ac:dyDescent="0.3">
      <c r="B7634" s="27" t="s">
        <v>3</v>
      </c>
      <c r="C7634" s="28">
        <v>2018</v>
      </c>
      <c r="E7634" s="27" t="s">
        <v>3</v>
      </c>
      <c r="F7634" s="28">
        <v>2018</v>
      </c>
      <c r="H7634" s="27" t="s">
        <v>3</v>
      </c>
      <c r="I7634" s="28">
        <v>2018</v>
      </c>
      <c r="K7634" s="27" t="s">
        <v>3</v>
      </c>
      <c r="L7634" s="28">
        <v>2018</v>
      </c>
    </row>
    <row r="7635" spans="2:12" ht="13" x14ac:dyDescent="0.3">
      <c r="B7635" s="29" t="str">
        <f>UnitName</f>
        <v>Plot</v>
      </c>
      <c r="C7635" s="30">
        <v>5</v>
      </c>
      <c r="E7635" s="29" t="str">
        <f>UnitName</f>
        <v>Plot</v>
      </c>
      <c r="F7635" s="30">
        <v>5</v>
      </c>
      <c r="H7635" s="29" t="str">
        <f>UnitName</f>
        <v>Plot</v>
      </c>
      <c r="I7635" s="30">
        <v>5</v>
      </c>
      <c r="K7635" s="29" t="str">
        <f>UnitName</f>
        <v>Plot</v>
      </c>
      <c r="L7635" s="30">
        <v>5</v>
      </c>
    </row>
    <row r="7636" spans="2:12" ht="13" x14ac:dyDescent="0.3">
      <c r="B7636" s="29" t="str">
        <f>BlockName</f>
        <v>Name</v>
      </c>
      <c r="C7636" s="30" t="s">
        <v>56</v>
      </c>
      <c r="E7636" s="29" t="str">
        <f>BlockName</f>
        <v>Name</v>
      </c>
      <c r="F7636" s="30" t="s">
        <v>56</v>
      </c>
      <c r="H7636" s="29" t="str">
        <f>BlockName</f>
        <v>Name</v>
      </c>
      <c r="I7636" s="30" t="s">
        <v>56</v>
      </c>
      <c r="K7636" s="29" t="str">
        <f>BlockName</f>
        <v>Name</v>
      </c>
      <c r="L7636" s="30" t="s">
        <v>56</v>
      </c>
    </row>
    <row r="7637" spans="2:12" ht="13" x14ac:dyDescent="0.3">
      <c r="B7637" s="29" t="str">
        <f>Factor2Name</f>
        <v>Variety</v>
      </c>
      <c r="C7637" s="30" t="s">
        <v>2</v>
      </c>
      <c r="E7637" s="29" t="str">
        <f>Factor2Name</f>
        <v>Variety</v>
      </c>
      <c r="F7637" s="30" t="s">
        <v>2</v>
      </c>
      <c r="H7637" s="29" t="str">
        <f>Factor2Name</f>
        <v>Variety</v>
      </c>
      <c r="I7637" s="30" t="s">
        <v>2</v>
      </c>
      <c r="K7637" s="29" t="str">
        <f>Factor2Name</f>
        <v>Variety</v>
      </c>
      <c r="L7637" s="30" t="s">
        <v>2</v>
      </c>
    </row>
    <row r="7638" spans="2:12" ht="13" x14ac:dyDescent="0.3">
      <c r="B7638" s="29" t="str">
        <f>Factor3Name</f>
        <v>Fertiliser</v>
      </c>
      <c r="C7638" s="30" t="s">
        <v>38</v>
      </c>
      <c r="E7638" s="29" t="str">
        <f>Factor3Name</f>
        <v>Fertiliser</v>
      </c>
      <c r="F7638" s="30" t="s">
        <v>38</v>
      </c>
      <c r="H7638" s="29" t="str">
        <f>Factor3Name</f>
        <v>Fertiliser</v>
      </c>
      <c r="I7638" s="30" t="s">
        <v>38</v>
      </c>
      <c r="K7638" s="29" t="str">
        <f>Factor3Name</f>
        <v>Fertiliser</v>
      </c>
      <c r="L7638" s="30" t="s">
        <v>38</v>
      </c>
    </row>
    <row r="7639" spans="2:12" ht="13" x14ac:dyDescent="0.3">
      <c r="B7639" s="29" t="str">
        <f>Factor1Name</f>
        <v>Weeding</v>
      </c>
      <c r="C7639" s="30" t="s">
        <v>51</v>
      </c>
      <c r="E7639" s="29" t="str">
        <f>Factor1Name</f>
        <v>Weeding</v>
      </c>
      <c r="F7639" s="30" t="s">
        <v>51</v>
      </c>
      <c r="H7639" s="29" t="str">
        <f>Factor1Name</f>
        <v>Weeding</v>
      </c>
      <c r="I7639" s="30" t="s">
        <v>51</v>
      </c>
      <c r="K7639" s="29" t="str">
        <f>Factor1Name</f>
        <v>Weeding</v>
      </c>
      <c r="L7639" s="30" t="s">
        <v>51</v>
      </c>
    </row>
    <row r="7640" spans="2:12" ht="13" x14ac:dyDescent="0.3">
      <c r="B7640" s="25" t="s">
        <v>14</v>
      </c>
      <c r="C7640" s="26">
        <v>673.5</v>
      </c>
      <c r="E7640" s="25" t="s">
        <v>14</v>
      </c>
      <c r="F7640" s="26">
        <v>959.8</v>
      </c>
      <c r="H7640" s="25" t="s">
        <v>14</v>
      </c>
      <c r="I7640" s="26">
        <v>878.4</v>
      </c>
      <c r="K7640" s="25" t="s">
        <v>14</v>
      </c>
      <c r="L7640" s="26">
        <v>828.3</v>
      </c>
    </row>
    <row r="7642" spans="2:12" ht="13" x14ac:dyDescent="0.3">
      <c r="B7642" s="27" t="s">
        <v>3</v>
      </c>
      <c r="C7642" s="28">
        <v>2018</v>
      </c>
      <c r="E7642" s="27" t="s">
        <v>3</v>
      </c>
      <c r="F7642" s="28">
        <v>2018</v>
      </c>
      <c r="H7642" s="27" t="s">
        <v>3</v>
      </c>
      <c r="I7642" s="28">
        <v>2018</v>
      </c>
      <c r="K7642" s="27" t="s">
        <v>3</v>
      </c>
      <c r="L7642" s="28">
        <v>2018</v>
      </c>
    </row>
    <row r="7643" spans="2:12" ht="13" x14ac:dyDescent="0.3">
      <c r="B7643" s="29" t="str">
        <f>UnitName</f>
        <v>Plot</v>
      </c>
      <c r="C7643" s="30">
        <v>6</v>
      </c>
      <c r="E7643" s="29" t="str">
        <f>UnitName</f>
        <v>Plot</v>
      </c>
      <c r="F7643" s="30">
        <v>6</v>
      </c>
      <c r="H7643" s="29" t="str">
        <f>UnitName</f>
        <v>Plot</v>
      </c>
      <c r="I7643" s="30">
        <v>6</v>
      </c>
      <c r="K7643" s="29" t="str">
        <f>UnitName</f>
        <v>Plot</v>
      </c>
      <c r="L7643" s="30">
        <v>6</v>
      </c>
    </row>
    <row r="7644" spans="2:12" ht="13" x14ac:dyDescent="0.3">
      <c r="B7644" s="29" t="str">
        <f>BlockName</f>
        <v>Name</v>
      </c>
      <c r="C7644" s="30" t="s">
        <v>56</v>
      </c>
      <c r="E7644" s="29" t="str">
        <f>BlockName</f>
        <v>Name</v>
      </c>
      <c r="F7644" s="30" t="s">
        <v>56</v>
      </c>
      <c r="H7644" s="29" t="str">
        <f>BlockName</f>
        <v>Name</v>
      </c>
      <c r="I7644" s="30" t="s">
        <v>56</v>
      </c>
      <c r="K7644" s="29" t="str">
        <f>BlockName</f>
        <v>Name</v>
      </c>
      <c r="L7644" s="30" t="s">
        <v>56</v>
      </c>
    </row>
    <row r="7645" spans="2:12" ht="13" x14ac:dyDescent="0.3">
      <c r="B7645" s="29" t="str">
        <f>Factor2Name</f>
        <v>Variety</v>
      </c>
      <c r="C7645" s="30" t="s">
        <v>2</v>
      </c>
      <c r="E7645" s="29" t="str">
        <f>Factor2Name</f>
        <v>Variety</v>
      </c>
      <c r="F7645" s="30" t="s">
        <v>2</v>
      </c>
      <c r="H7645" s="29" t="str">
        <f>Factor2Name</f>
        <v>Variety</v>
      </c>
      <c r="I7645" s="30" t="s">
        <v>2</v>
      </c>
      <c r="K7645" s="29" t="str">
        <f>Factor2Name</f>
        <v>Variety</v>
      </c>
      <c r="L7645" s="30" t="s">
        <v>2</v>
      </c>
    </row>
    <row r="7646" spans="2:12" ht="13" x14ac:dyDescent="0.3">
      <c r="B7646" s="29" t="str">
        <f>Factor3Name</f>
        <v>Fertiliser</v>
      </c>
      <c r="C7646" s="30" t="s">
        <v>38</v>
      </c>
      <c r="E7646" s="29" t="str">
        <f>Factor3Name</f>
        <v>Fertiliser</v>
      </c>
      <c r="F7646" s="30" t="s">
        <v>38</v>
      </c>
      <c r="H7646" s="29" t="str">
        <f>Factor3Name</f>
        <v>Fertiliser</v>
      </c>
      <c r="I7646" s="30" t="s">
        <v>38</v>
      </c>
      <c r="K7646" s="29" t="str">
        <f>Factor3Name</f>
        <v>Fertiliser</v>
      </c>
      <c r="L7646" s="30" t="s">
        <v>38</v>
      </c>
    </row>
    <row r="7647" spans="2:12" ht="13" x14ac:dyDescent="0.3">
      <c r="B7647" s="29" t="str">
        <f>Factor1Name</f>
        <v>Weeding</v>
      </c>
      <c r="C7647" s="30" t="s">
        <v>51</v>
      </c>
      <c r="E7647" s="29" t="str">
        <f>Factor1Name</f>
        <v>Weeding</v>
      </c>
      <c r="F7647" s="30" t="s">
        <v>51</v>
      </c>
      <c r="H7647" s="29" t="str">
        <f>Factor1Name</f>
        <v>Weeding</v>
      </c>
      <c r="I7647" s="30" t="s">
        <v>51</v>
      </c>
      <c r="K7647" s="29" t="str">
        <f>Factor1Name</f>
        <v>Weeding</v>
      </c>
      <c r="L7647" s="30" t="s">
        <v>51</v>
      </c>
    </row>
    <row r="7648" spans="2:12" ht="13" x14ac:dyDescent="0.3">
      <c r="B7648" s="25" t="s">
        <v>14</v>
      </c>
      <c r="C7648" s="26">
        <v>878.8</v>
      </c>
      <c r="E7648" s="25" t="s">
        <v>14</v>
      </c>
      <c r="F7648" s="26">
        <v>726.6</v>
      </c>
      <c r="H7648" s="25" t="s">
        <v>14</v>
      </c>
      <c r="I7648" s="26">
        <v>708.5</v>
      </c>
      <c r="K7648" s="25" t="s">
        <v>14</v>
      </c>
      <c r="L7648" s="26">
        <v>930.2</v>
      </c>
    </row>
    <row r="7650" spans="2:12" ht="13" x14ac:dyDescent="0.3">
      <c r="B7650" s="27" t="s">
        <v>3</v>
      </c>
      <c r="C7650" s="28">
        <v>2018</v>
      </c>
      <c r="E7650" s="27" t="s">
        <v>3</v>
      </c>
      <c r="F7650" s="28">
        <v>2018</v>
      </c>
      <c r="H7650" s="27" t="s">
        <v>3</v>
      </c>
      <c r="I7650" s="28">
        <v>2018</v>
      </c>
      <c r="K7650" s="27" t="s">
        <v>3</v>
      </c>
      <c r="L7650" s="28">
        <v>2018</v>
      </c>
    </row>
    <row r="7651" spans="2:12" ht="13" x14ac:dyDescent="0.3">
      <c r="B7651" s="29" t="str">
        <f>UnitName</f>
        <v>Plot</v>
      </c>
      <c r="C7651" s="30">
        <v>6</v>
      </c>
      <c r="E7651" s="29" t="str">
        <f>UnitName</f>
        <v>Plot</v>
      </c>
      <c r="F7651" s="30">
        <v>6</v>
      </c>
      <c r="H7651" s="29" t="str">
        <f>UnitName</f>
        <v>Plot</v>
      </c>
      <c r="I7651" s="30">
        <v>6</v>
      </c>
      <c r="K7651" s="29" t="str">
        <f>UnitName</f>
        <v>Plot</v>
      </c>
      <c r="L7651" s="30">
        <v>6</v>
      </c>
    </row>
    <row r="7652" spans="2:12" ht="13" x14ac:dyDescent="0.3">
      <c r="B7652" s="29" t="str">
        <f>BlockName</f>
        <v>Name</v>
      </c>
      <c r="C7652" s="30" t="s">
        <v>56</v>
      </c>
      <c r="E7652" s="29" t="str">
        <f>BlockName</f>
        <v>Name</v>
      </c>
      <c r="F7652" s="30" t="s">
        <v>56</v>
      </c>
      <c r="H7652" s="29" t="str">
        <f>BlockName</f>
        <v>Name</v>
      </c>
      <c r="I7652" s="30" t="s">
        <v>56</v>
      </c>
      <c r="K7652" s="29" t="str">
        <f>BlockName</f>
        <v>Name</v>
      </c>
      <c r="L7652" s="30" t="s">
        <v>56</v>
      </c>
    </row>
    <row r="7653" spans="2:12" ht="13" x14ac:dyDescent="0.3">
      <c r="B7653" s="29" t="str">
        <f>Factor2Name</f>
        <v>Variety</v>
      </c>
      <c r="C7653" s="30" t="s">
        <v>2</v>
      </c>
      <c r="E7653" s="29" t="str">
        <f>Factor2Name</f>
        <v>Variety</v>
      </c>
      <c r="F7653" s="30" t="s">
        <v>2</v>
      </c>
      <c r="H7653" s="29" t="str">
        <f>Factor2Name</f>
        <v>Variety</v>
      </c>
      <c r="I7653" s="30" t="s">
        <v>2</v>
      </c>
      <c r="K7653" s="29" t="str">
        <f>Factor2Name</f>
        <v>Variety</v>
      </c>
      <c r="L7653" s="30" t="s">
        <v>2</v>
      </c>
    </row>
    <row r="7654" spans="2:12" ht="13" x14ac:dyDescent="0.3">
      <c r="B7654" s="29" t="str">
        <f>Factor3Name</f>
        <v>Fertiliser</v>
      </c>
      <c r="C7654" s="30" t="s">
        <v>38</v>
      </c>
      <c r="E7654" s="29" t="str">
        <f>Factor3Name</f>
        <v>Fertiliser</v>
      </c>
      <c r="F7654" s="30" t="s">
        <v>38</v>
      </c>
      <c r="H7654" s="29" t="str">
        <f>Factor3Name</f>
        <v>Fertiliser</v>
      </c>
      <c r="I7654" s="30" t="s">
        <v>38</v>
      </c>
      <c r="K7654" s="29" t="str">
        <f>Factor3Name</f>
        <v>Fertiliser</v>
      </c>
      <c r="L7654" s="30" t="s">
        <v>38</v>
      </c>
    </row>
    <row r="7655" spans="2:12" ht="13" x14ac:dyDescent="0.3">
      <c r="B7655" s="29" t="str">
        <f>Factor1Name</f>
        <v>Weeding</v>
      </c>
      <c r="C7655" s="30" t="s">
        <v>51</v>
      </c>
      <c r="E7655" s="29" t="str">
        <f>Factor1Name</f>
        <v>Weeding</v>
      </c>
      <c r="F7655" s="30" t="s">
        <v>51</v>
      </c>
      <c r="H7655" s="29" t="str">
        <f>Factor1Name</f>
        <v>Weeding</v>
      </c>
      <c r="I7655" s="30" t="s">
        <v>51</v>
      </c>
      <c r="K7655" s="29" t="str">
        <f>Factor1Name</f>
        <v>Weeding</v>
      </c>
      <c r="L7655" s="30" t="s">
        <v>51</v>
      </c>
    </row>
    <row r="7656" spans="2:12" ht="13" x14ac:dyDescent="0.3">
      <c r="B7656" s="25" t="s">
        <v>14</v>
      </c>
      <c r="C7656" s="26">
        <v>856.3</v>
      </c>
      <c r="E7656" s="25" t="s">
        <v>14</v>
      </c>
      <c r="F7656" s="26">
        <v>741.8</v>
      </c>
      <c r="H7656" s="25" t="s">
        <v>14</v>
      </c>
      <c r="I7656" s="26">
        <v>876.7</v>
      </c>
      <c r="K7656" s="25" t="s">
        <v>14</v>
      </c>
      <c r="L7656" s="26">
        <v>685</v>
      </c>
    </row>
    <row r="7658" spans="2:12" ht="13" x14ac:dyDescent="0.3">
      <c r="B7658" s="27" t="s">
        <v>3</v>
      </c>
      <c r="C7658" s="28">
        <v>2018</v>
      </c>
      <c r="E7658" s="27" t="s">
        <v>3</v>
      </c>
      <c r="F7658" s="28">
        <v>2018</v>
      </c>
      <c r="H7658" s="27" t="s">
        <v>3</v>
      </c>
      <c r="I7658" s="28">
        <v>2018</v>
      </c>
      <c r="K7658" s="27" t="s">
        <v>3</v>
      </c>
      <c r="L7658" s="28">
        <v>2018</v>
      </c>
    </row>
    <row r="7659" spans="2:12" ht="13" x14ac:dyDescent="0.3">
      <c r="B7659" s="29" t="str">
        <f>UnitName</f>
        <v>Plot</v>
      </c>
      <c r="C7659" s="30">
        <v>6</v>
      </c>
      <c r="E7659" s="29" t="str">
        <f>UnitName</f>
        <v>Plot</v>
      </c>
      <c r="F7659" s="30">
        <v>6</v>
      </c>
      <c r="H7659" s="29" t="str">
        <f>UnitName</f>
        <v>Plot</v>
      </c>
      <c r="I7659" s="30">
        <v>6</v>
      </c>
      <c r="K7659" s="29" t="str">
        <f>UnitName</f>
        <v>Plot</v>
      </c>
      <c r="L7659" s="30">
        <v>6</v>
      </c>
    </row>
    <row r="7660" spans="2:12" ht="13" x14ac:dyDescent="0.3">
      <c r="B7660" s="29" t="str">
        <f>BlockName</f>
        <v>Name</v>
      </c>
      <c r="C7660" s="30" t="s">
        <v>56</v>
      </c>
      <c r="E7660" s="29" t="str">
        <f>BlockName</f>
        <v>Name</v>
      </c>
      <c r="F7660" s="30" t="s">
        <v>56</v>
      </c>
      <c r="H7660" s="29" t="str">
        <f>BlockName</f>
        <v>Name</v>
      </c>
      <c r="I7660" s="30" t="s">
        <v>56</v>
      </c>
      <c r="K7660" s="29" t="str">
        <f>BlockName</f>
        <v>Name</v>
      </c>
      <c r="L7660" s="30" t="s">
        <v>56</v>
      </c>
    </row>
    <row r="7661" spans="2:12" ht="13" x14ac:dyDescent="0.3">
      <c r="B7661" s="29" t="str">
        <f>Factor2Name</f>
        <v>Variety</v>
      </c>
      <c r="C7661" s="30" t="s">
        <v>2</v>
      </c>
      <c r="E7661" s="29" t="str">
        <f>Factor2Name</f>
        <v>Variety</v>
      </c>
      <c r="F7661" s="30" t="s">
        <v>2</v>
      </c>
      <c r="H7661" s="29" t="str">
        <f>Factor2Name</f>
        <v>Variety</v>
      </c>
      <c r="I7661" s="30" t="s">
        <v>2</v>
      </c>
      <c r="K7661" s="29" t="str">
        <f>Factor2Name</f>
        <v>Variety</v>
      </c>
      <c r="L7661" s="30" t="s">
        <v>2</v>
      </c>
    </row>
    <row r="7662" spans="2:12" ht="13" x14ac:dyDescent="0.3">
      <c r="B7662" s="29" t="str">
        <f>Factor3Name</f>
        <v>Fertiliser</v>
      </c>
      <c r="C7662" s="30" t="s">
        <v>38</v>
      </c>
      <c r="E7662" s="29" t="str">
        <f>Factor3Name</f>
        <v>Fertiliser</v>
      </c>
      <c r="F7662" s="30" t="s">
        <v>38</v>
      </c>
      <c r="H7662" s="29" t="str">
        <f>Factor3Name</f>
        <v>Fertiliser</v>
      </c>
      <c r="I7662" s="30" t="s">
        <v>38</v>
      </c>
      <c r="K7662" s="29" t="str">
        <f>Factor3Name</f>
        <v>Fertiliser</v>
      </c>
      <c r="L7662" s="30" t="s">
        <v>38</v>
      </c>
    </row>
    <row r="7663" spans="2:12" ht="13" x14ac:dyDescent="0.3">
      <c r="B7663" s="29" t="str">
        <f>Factor1Name</f>
        <v>Weeding</v>
      </c>
      <c r="C7663" s="30" t="s">
        <v>51</v>
      </c>
      <c r="E7663" s="29" t="str">
        <f>Factor1Name</f>
        <v>Weeding</v>
      </c>
      <c r="F7663" s="30" t="s">
        <v>51</v>
      </c>
      <c r="H7663" s="29" t="str">
        <f>Factor1Name</f>
        <v>Weeding</v>
      </c>
      <c r="I7663" s="30" t="s">
        <v>51</v>
      </c>
      <c r="K7663" s="29" t="str">
        <f>Factor1Name</f>
        <v>Weeding</v>
      </c>
      <c r="L7663" s="30" t="s">
        <v>51</v>
      </c>
    </row>
    <row r="7664" spans="2:12" ht="13" x14ac:dyDescent="0.3">
      <c r="B7664" s="25" t="s">
        <v>14</v>
      </c>
      <c r="C7664" s="26">
        <v>732</v>
      </c>
      <c r="E7664" s="25" t="s">
        <v>14</v>
      </c>
      <c r="F7664" s="26">
        <v>755.3</v>
      </c>
      <c r="H7664" s="25" t="s">
        <v>14</v>
      </c>
      <c r="I7664" s="26">
        <v>949.2</v>
      </c>
      <c r="K7664" s="25" t="s">
        <v>14</v>
      </c>
      <c r="L7664" s="26">
        <v>609.9</v>
      </c>
    </row>
    <row r="7666" spans="2:12" ht="13" x14ac:dyDescent="0.3">
      <c r="B7666" s="27" t="s">
        <v>3</v>
      </c>
      <c r="C7666" s="28">
        <v>2018</v>
      </c>
      <c r="E7666" s="27" t="s">
        <v>3</v>
      </c>
      <c r="F7666" s="28">
        <v>2018</v>
      </c>
      <c r="H7666" s="27" t="s">
        <v>3</v>
      </c>
      <c r="I7666" s="28">
        <v>2018</v>
      </c>
      <c r="K7666" s="27" t="s">
        <v>3</v>
      </c>
      <c r="L7666" s="28">
        <v>2018</v>
      </c>
    </row>
    <row r="7667" spans="2:12" ht="13" x14ac:dyDescent="0.3">
      <c r="B7667" s="29" t="str">
        <f>UnitName</f>
        <v>Plot</v>
      </c>
      <c r="C7667" s="30">
        <v>6</v>
      </c>
      <c r="E7667" s="29" t="str">
        <f>UnitName</f>
        <v>Plot</v>
      </c>
      <c r="F7667" s="30">
        <v>6</v>
      </c>
      <c r="H7667" s="29" t="str">
        <f>UnitName</f>
        <v>Plot</v>
      </c>
      <c r="I7667" s="30">
        <v>6</v>
      </c>
      <c r="K7667" s="29" t="str">
        <f>UnitName</f>
        <v>Plot</v>
      </c>
      <c r="L7667" s="30">
        <v>6</v>
      </c>
    </row>
    <row r="7668" spans="2:12" ht="13" x14ac:dyDescent="0.3">
      <c r="B7668" s="29" t="str">
        <f>BlockName</f>
        <v>Name</v>
      </c>
      <c r="C7668" s="30" t="s">
        <v>56</v>
      </c>
      <c r="E7668" s="29" t="str">
        <f>BlockName</f>
        <v>Name</v>
      </c>
      <c r="F7668" s="30" t="s">
        <v>56</v>
      </c>
      <c r="H7668" s="29" t="str">
        <f>BlockName</f>
        <v>Name</v>
      </c>
      <c r="I7668" s="30" t="s">
        <v>56</v>
      </c>
      <c r="K7668" s="29" t="str">
        <f>BlockName</f>
        <v>Name</v>
      </c>
      <c r="L7668" s="30" t="s">
        <v>56</v>
      </c>
    </row>
    <row r="7669" spans="2:12" ht="13" x14ac:dyDescent="0.3">
      <c r="B7669" s="29" t="str">
        <f>Factor2Name</f>
        <v>Variety</v>
      </c>
      <c r="C7669" s="30" t="s">
        <v>2</v>
      </c>
      <c r="E7669" s="29" t="str">
        <f>Factor2Name</f>
        <v>Variety</v>
      </c>
      <c r="F7669" s="30" t="s">
        <v>2</v>
      </c>
      <c r="H7669" s="29" t="str">
        <f>Factor2Name</f>
        <v>Variety</v>
      </c>
      <c r="I7669" s="30" t="s">
        <v>2</v>
      </c>
      <c r="K7669" s="29" t="str">
        <f>Factor2Name</f>
        <v>Variety</v>
      </c>
      <c r="L7669" s="30" t="s">
        <v>2</v>
      </c>
    </row>
    <row r="7670" spans="2:12" ht="13" x14ac:dyDescent="0.3">
      <c r="B7670" s="29" t="str">
        <f>Factor3Name</f>
        <v>Fertiliser</v>
      </c>
      <c r="C7670" s="30" t="s">
        <v>38</v>
      </c>
      <c r="E7670" s="29" t="str">
        <f>Factor3Name</f>
        <v>Fertiliser</v>
      </c>
      <c r="F7670" s="30" t="s">
        <v>38</v>
      </c>
      <c r="H7670" s="29" t="str">
        <f>Factor3Name</f>
        <v>Fertiliser</v>
      </c>
      <c r="I7670" s="30" t="s">
        <v>38</v>
      </c>
      <c r="K7670" s="29" t="str">
        <f>Factor3Name</f>
        <v>Fertiliser</v>
      </c>
      <c r="L7670" s="30" t="s">
        <v>38</v>
      </c>
    </row>
    <row r="7671" spans="2:12" ht="13" x14ac:dyDescent="0.3">
      <c r="B7671" s="29" t="str">
        <f>Factor1Name</f>
        <v>Weeding</v>
      </c>
      <c r="C7671" s="30" t="s">
        <v>51</v>
      </c>
      <c r="E7671" s="29" t="str">
        <f>Factor1Name</f>
        <v>Weeding</v>
      </c>
      <c r="F7671" s="30" t="s">
        <v>51</v>
      </c>
      <c r="H7671" s="29" t="str">
        <f>Factor1Name</f>
        <v>Weeding</v>
      </c>
      <c r="I7671" s="30" t="s">
        <v>51</v>
      </c>
      <c r="K7671" s="29" t="str">
        <f>Factor1Name</f>
        <v>Weeding</v>
      </c>
      <c r="L7671" s="30" t="s">
        <v>51</v>
      </c>
    </row>
    <row r="7672" spans="2:12" ht="13" x14ac:dyDescent="0.3">
      <c r="B7672" s="25" t="s">
        <v>14</v>
      </c>
      <c r="C7672" s="26">
        <v>850.7</v>
      </c>
      <c r="E7672" s="25" t="s">
        <v>14</v>
      </c>
      <c r="F7672" s="26">
        <v>874.1</v>
      </c>
      <c r="H7672" s="25" t="s">
        <v>14</v>
      </c>
      <c r="I7672" s="26">
        <v>802.7</v>
      </c>
      <c r="K7672" s="25" t="s">
        <v>14</v>
      </c>
      <c r="L7672" s="26">
        <v>890.4</v>
      </c>
    </row>
    <row r="7674" spans="2:12" ht="13" x14ac:dyDescent="0.3">
      <c r="B7674" s="27" t="s">
        <v>3</v>
      </c>
      <c r="C7674" s="28">
        <v>2018</v>
      </c>
      <c r="E7674" s="27" t="s">
        <v>3</v>
      </c>
      <c r="F7674" s="28">
        <v>2018</v>
      </c>
      <c r="H7674" s="27" t="s">
        <v>3</v>
      </c>
      <c r="I7674" s="28">
        <v>2018</v>
      </c>
      <c r="K7674" s="27" t="s">
        <v>3</v>
      </c>
      <c r="L7674" s="28">
        <v>2018</v>
      </c>
    </row>
    <row r="7675" spans="2:12" ht="13" x14ac:dyDescent="0.3">
      <c r="B7675" s="29" t="str">
        <f>UnitName</f>
        <v>Plot</v>
      </c>
      <c r="C7675" s="30">
        <v>6</v>
      </c>
      <c r="E7675" s="29" t="str">
        <f>UnitName</f>
        <v>Plot</v>
      </c>
      <c r="F7675" s="30">
        <v>6</v>
      </c>
      <c r="H7675" s="29" t="str">
        <f>UnitName</f>
        <v>Plot</v>
      </c>
      <c r="I7675" s="30">
        <v>6</v>
      </c>
      <c r="K7675" s="29" t="str">
        <f>UnitName</f>
        <v>Plot</v>
      </c>
      <c r="L7675" s="30">
        <v>6</v>
      </c>
    </row>
    <row r="7676" spans="2:12" ht="13" x14ac:dyDescent="0.3">
      <c r="B7676" s="29" t="str">
        <f>BlockName</f>
        <v>Name</v>
      </c>
      <c r="C7676" s="30" t="s">
        <v>56</v>
      </c>
      <c r="E7676" s="29" t="str">
        <f>BlockName</f>
        <v>Name</v>
      </c>
      <c r="F7676" s="30" t="s">
        <v>56</v>
      </c>
      <c r="H7676" s="29" t="str">
        <f>BlockName</f>
        <v>Name</v>
      </c>
      <c r="I7676" s="30" t="s">
        <v>56</v>
      </c>
      <c r="K7676" s="29" t="str">
        <f>BlockName</f>
        <v>Name</v>
      </c>
      <c r="L7676" s="30" t="s">
        <v>56</v>
      </c>
    </row>
    <row r="7677" spans="2:12" ht="13" x14ac:dyDescent="0.3">
      <c r="B7677" s="29" t="str">
        <f>Factor2Name</f>
        <v>Variety</v>
      </c>
      <c r="C7677" s="30" t="s">
        <v>2</v>
      </c>
      <c r="E7677" s="29" t="str">
        <f>Factor2Name</f>
        <v>Variety</v>
      </c>
      <c r="F7677" s="30" t="s">
        <v>2</v>
      </c>
      <c r="H7677" s="29" t="str">
        <f>Factor2Name</f>
        <v>Variety</v>
      </c>
      <c r="I7677" s="30" t="s">
        <v>2</v>
      </c>
      <c r="K7677" s="29" t="str">
        <f>Factor2Name</f>
        <v>Variety</v>
      </c>
      <c r="L7677" s="30" t="s">
        <v>2</v>
      </c>
    </row>
    <row r="7678" spans="2:12" ht="13" x14ac:dyDescent="0.3">
      <c r="B7678" s="29" t="str">
        <f>Factor3Name</f>
        <v>Fertiliser</v>
      </c>
      <c r="C7678" s="30" t="s">
        <v>38</v>
      </c>
      <c r="E7678" s="29" t="str">
        <f>Factor3Name</f>
        <v>Fertiliser</v>
      </c>
      <c r="F7678" s="30" t="s">
        <v>38</v>
      </c>
      <c r="H7678" s="29" t="str">
        <f>Factor3Name</f>
        <v>Fertiliser</v>
      </c>
      <c r="I7678" s="30" t="s">
        <v>38</v>
      </c>
      <c r="K7678" s="29" t="str">
        <f>Factor3Name</f>
        <v>Fertiliser</v>
      </c>
      <c r="L7678" s="30" t="s">
        <v>38</v>
      </c>
    </row>
    <row r="7679" spans="2:12" ht="13" x14ac:dyDescent="0.3">
      <c r="B7679" s="29" t="str">
        <f>Factor1Name</f>
        <v>Weeding</v>
      </c>
      <c r="C7679" s="30" t="s">
        <v>51</v>
      </c>
      <c r="E7679" s="29" t="str">
        <f>Factor1Name</f>
        <v>Weeding</v>
      </c>
      <c r="F7679" s="30" t="s">
        <v>51</v>
      </c>
      <c r="H7679" s="29" t="str">
        <f>Factor1Name</f>
        <v>Weeding</v>
      </c>
      <c r="I7679" s="30" t="s">
        <v>51</v>
      </c>
      <c r="K7679" s="29" t="str">
        <f>Factor1Name</f>
        <v>Weeding</v>
      </c>
      <c r="L7679" s="30" t="s">
        <v>51</v>
      </c>
    </row>
    <row r="7680" spans="2:12" ht="13" x14ac:dyDescent="0.3">
      <c r="B7680" s="25" t="s">
        <v>14</v>
      </c>
      <c r="C7680" s="26">
        <v>543</v>
      </c>
      <c r="E7680" s="25" t="s">
        <v>14</v>
      </c>
      <c r="F7680" s="26">
        <v>643.79999999999995</v>
      </c>
      <c r="H7680" s="25" t="s">
        <v>14</v>
      </c>
      <c r="I7680" s="26">
        <v>725.9</v>
      </c>
      <c r="K7680" s="25" t="s">
        <v>14</v>
      </c>
      <c r="L7680" s="26">
        <v>699.9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9B626-EEAE-409D-9BF8-6301BC860BE9}">
  <sheetPr codeName="Sheet19"/>
  <dimension ref="B2:J480"/>
  <sheetViews>
    <sheetView workbookViewId="0"/>
  </sheetViews>
  <sheetFormatPr defaultRowHeight="12.5" x14ac:dyDescent="0.25"/>
  <cols>
    <col min="1" max="1" width="3.7265625" customWidth="1"/>
    <col min="2" max="3" width="10.7265625" customWidth="1"/>
    <col min="6" max="6" width="3.7265625" customWidth="1"/>
    <col min="7" max="8" width="10.7265625" customWidth="1"/>
  </cols>
  <sheetData>
    <row r="2" spans="2:10" ht="15.5" x14ac:dyDescent="0.35">
      <c r="B2" s="31" t="s">
        <v>3</v>
      </c>
      <c r="C2" s="32">
        <v>2017</v>
      </c>
      <c r="D2" s="41"/>
      <c r="E2" s="42"/>
      <c r="G2" s="31" t="s">
        <v>3</v>
      </c>
      <c r="H2" s="32">
        <v>2017</v>
      </c>
      <c r="I2" s="41"/>
      <c r="J2" s="42"/>
    </row>
    <row r="3" spans="2:10" ht="15.5" x14ac:dyDescent="0.35">
      <c r="B3" s="33" t="str">
        <f>BlockName</f>
        <v>Name</v>
      </c>
      <c r="C3" s="34" t="s">
        <v>55</v>
      </c>
      <c r="D3" s="35" t="s">
        <v>12</v>
      </c>
      <c r="E3" s="36">
        <v>1</v>
      </c>
      <c r="G3" s="33" t="str">
        <f>BlockName</f>
        <v>Name</v>
      </c>
      <c r="H3" s="34" t="s">
        <v>55</v>
      </c>
      <c r="I3" s="35" t="s">
        <v>12</v>
      </c>
      <c r="J3" s="36">
        <v>2</v>
      </c>
    </row>
    <row r="4" spans="2:10" ht="15.5" x14ac:dyDescent="0.35">
      <c r="B4" s="33" t="str">
        <f>Factor2Name</f>
        <v>Variety</v>
      </c>
      <c r="C4" s="34" t="s">
        <v>46</v>
      </c>
      <c r="D4" s="35" t="str">
        <f>Factor3Name</f>
        <v>Fertiliser</v>
      </c>
      <c r="E4" s="36" t="s">
        <v>45</v>
      </c>
      <c r="G4" s="33" t="str">
        <f>Factor2Name</f>
        <v>Variety</v>
      </c>
      <c r="H4" s="34" t="s">
        <v>46</v>
      </c>
      <c r="I4" s="35" t="str">
        <f>Factor3Name</f>
        <v>Fertiliser</v>
      </c>
      <c r="J4" s="36" t="s">
        <v>45</v>
      </c>
    </row>
    <row r="5" spans="2:10" ht="15.5" x14ac:dyDescent="0.35">
      <c r="B5" s="37" t="str">
        <f>Factor1Name</f>
        <v>Weeding</v>
      </c>
      <c r="C5" s="38" t="s">
        <v>37</v>
      </c>
      <c r="D5" s="39"/>
      <c r="E5" s="40"/>
      <c r="G5" s="37" t="str">
        <f>Factor1Name</f>
        <v>Weeding</v>
      </c>
      <c r="H5" s="38" t="s">
        <v>37</v>
      </c>
      <c r="I5" s="39"/>
      <c r="J5" s="40"/>
    </row>
    <row r="7" spans="2:10" ht="15.5" x14ac:dyDescent="0.35">
      <c r="B7" s="31" t="s">
        <v>3</v>
      </c>
      <c r="C7" s="32">
        <v>2017</v>
      </c>
      <c r="D7" s="41"/>
      <c r="E7" s="42"/>
      <c r="G7" s="31" t="s">
        <v>3</v>
      </c>
      <c r="H7" s="32">
        <v>2017</v>
      </c>
      <c r="I7" s="41"/>
      <c r="J7" s="42"/>
    </row>
    <row r="8" spans="2:10" ht="15.5" x14ac:dyDescent="0.35">
      <c r="B8" s="33" t="str">
        <f>BlockName</f>
        <v>Name</v>
      </c>
      <c r="C8" s="34" t="s">
        <v>55</v>
      </c>
      <c r="D8" s="35" t="s">
        <v>12</v>
      </c>
      <c r="E8" s="36">
        <v>3</v>
      </c>
      <c r="G8" s="33" t="str">
        <f>BlockName</f>
        <v>Name</v>
      </c>
      <c r="H8" s="34" t="s">
        <v>55</v>
      </c>
      <c r="I8" s="35" t="s">
        <v>12</v>
      </c>
      <c r="J8" s="36">
        <v>4</v>
      </c>
    </row>
    <row r="9" spans="2:10" ht="15.5" x14ac:dyDescent="0.35">
      <c r="B9" s="33" t="str">
        <f>Factor2Name</f>
        <v>Variety</v>
      </c>
      <c r="C9" s="34" t="s">
        <v>46</v>
      </c>
      <c r="D9" s="35" t="str">
        <f>Factor3Name</f>
        <v>Fertiliser</v>
      </c>
      <c r="E9" s="36" t="s">
        <v>45</v>
      </c>
      <c r="G9" s="33" t="str">
        <f>Factor2Name</f>
        <v>Variety</v>
      </c>
      <c r="H9" s="34" t="s">
        <v>46</v>
      </c>
      <c r="I9" s="35" t="str">
        <f>Factor3Name</f>
        <v>Fertiliser</v>
      </c>
      <c r="J9" s="36" t="s">
        <v>45</v>
      </c>
    </row>
    <row r="10" spans="2:10" ht="15.5" x14ac:dyDescent="0.35">
      <c r="B10" s="37" t="str">
        <f>Factor1Name</f>
        <v>Weeding</v>
      </c>
      <c r="C10" s="38" t="s">
        <v>37</v>
      </c>
      <c r="D10" s="39"/>
      <c r="E10" s="40"/>
      <c r="G10" s="37" t="str">
        <f>Factor1Name</f>
        <v>Weeding</v>
      </c>
      <c r="H10" s="38" t="s">
        <v>37</v>
      </c>
      <c r="I10" s="39"/>
      <c r="J10" s="40"/>
    </row>
    <row r="12" spans="2:10" ht="15.5" x14ac:dyDescent="0.35">
      <c r="B12" s="31" t="s">
        <v>3</v>
      </c>
      <c r="C12" s="32">
        <v>2017</v>
      </c>
      <c r="D12" s="41"/>
      <c r="E12" s="42"/>
      <c r="G12" s="31" t="s">
        <v>3</v>
      </c>
      <c r="H12" s="32">
        <v>2017</v>
      </c>
      <c r="I12" s="41"/>
      <c r="J12" s="42"/>
    </row>
    <row r="13" spans="2:10" ht="15.5" x14ac:dyDescent="0.35">
      <c r="B13" s="33" t="str">
        <f>BlockName</f>
        <v>Name</v>
      </c>
      <c r="C13" s="34" t="s">
        <v>55</v>
      </c>
      <c r="D13" s="35" t="s">
        <v>12</v>
      </c>
      <c r="E13" s="36">
        <v>5</v>
      </c>
      <c r="G13" s="33" t="str">
        <f>BlockName</f>
        <v>Name</v>
      </c>
      <c r="H13" s="34" t="s">
        <v>55</v>
      </c>
      <c r="I13" s="35" t="s">
        <v>12</v>
      </c>
      <c r="J13" s="36">
        <v>6</v>
      </c>
    </row>
    <row r="14" spans="2:10" ht="15.5" x14ac:dyDescent="0.35">
      <c r="B14" s="33" t="str">
        <f>Factor2Name</f>
        <v>Variety</v>
      </c>
      <c r="C14" s="34" t="s">
        <v>46</v>
      </c>
      <c r="D14" s="35" t="str">
        <f>Factor3Name</f>
        <v>Fertiliser</v>
      </c>
      <c r="E14" s="36" t="s">
        <v>45</v>
      </c>
      <c r="G14" s="33" t="str">
        <f>Factor2Name</f>
        <v>Variety</v>
      </c>
      <c r="H14" s="34" t="s">
        <v>46</v>
      </c>
      <c r="I14" s="35" t="str">
        <f>Factor3Name</f>
        <v>Fertiliser</v>
      </c>
      <c r="J14" s="36" t="s">
        <v>45</v>
      </c>
    </row>
    <row r="15" spans="2:10" ht="15.5" x14ac:dyDescent="0.35">
      <c r="B15" s="37" t="str">
        <f>Factor1Name</f>
        <v>Weeding</v>
      </c>
      <c r="C15" s="38" t="s">
        <v>37</v>
      </c>
      <c r="D15" s="39"/>
      <c r="E15" s="40"/>
      <c r="G15" s="37" t="str">
        <f>Factor1Name</f>
        <v>Weeding</v>
      </c>
      <c r="H15" s="38" t="s">
        <v>37</v>
      </c>
      <c r="I15" s="39"/>
      <c r="J15" s="40"/>
    </row>
    <row r="17" spans="2:10" ht="15.5" x14ac:dyDescent="0.35">
      <c r="B17" s="31" t="s">
        <v>3</v>
      </c>
      <c r="C17" s="32">
        <v>2017</v>
      </c>
      <c r="D17" s="41"/>
      <c r="E17" s="42"/>
      <c r="G17" s="31" t="s">
        <v>3</v>
      </c>
      <c r="H17" s="32">
        <v>2017</v>
      </c>
      <c r="I17" s="41"/>
      <c r="J17" s="42"/>
    </row>
    <row r="18" spans="2:10" ht="15.5" x14ac:dyDescent="0.35">
      <c r="B18" s="33" t="str">
        <f>BlockName</f>
        <v>Name</v>
      </c>
      <c r="C18" s="34" t="s">
        <v>55</v>
      </c>
      <c r="D18" s="35" t="s">
        <v>12</v>
      </c>
      <c r="E18" s="36">
        <v>1</v>
      </c>
      <c r="G18" s="33" t="str">
        <f>BlockName</f>
        <v>Name</v>
      </c>
      <c r="H18" s="34" t="s">
        <v>55</v>
      </c>
      <c r="I18" s="35" t="s">
        <v>12</v>
      </c>
      <c r="J18" s="36">
        <v>2</v>
      </c>
    </row>
    <row r="19" spans="2:10" ht="15.5" x14ac:dyDescent="0.35">
      <c r="B19" s="33" t="str">
        <f>Factor2Name</f>
        <v>Variety</v>
      </c>
      <c r="C19" s="34" t="s">
        <v>46</v>
      </c>
      <c r="D19" s="35" t="str">
        <f>Factor3Name</f>
        <v>Fertiliser</v>
      </c>
      <c r="E19" s="36" t="s">
        <v>38</v>
      </c>
      <c r="G19" s="33" t="str">
        <f>Factor2Name</f>
        <v>Variety</v>
      </c>
      <c r="H19" s="34" t="s">
        <v>46</v>
      </c>
      <c r="I19" s="35" t="str">
        <f>Factor3Name</f>
        <v>Fertiliser</v>
      </c>
      <c r="J19" s="36" t="s">
        <v>38</v>
      </c>
    </row>
    <row r="20" spans="2:10" ht="15.5" x14ac:dyDescent="0.35">
      <c r="B20" s="37" t="str">
        <f>Factor1Name</f>
        <v>Weeding</v>
      </c>
      <c r="C20" s="38" t="s">
        <v>37</v>
      </c>
      <c r="D20" s="39"/>
      <c r="E20" s="40"/>
      <c r="G20" s="37" t="str">
        <f>Factor1Name</f>
        <v>Weeding</v>
      </c>
      <c r="H20" s="38" t="s">
        <v>37</v>
      </c>
      <c r="I20" s="39"/>
      <c r="J20" s="40"/>
    </row>
    <row r="22" spans="2:10" ht="15.5" x14ac:dyDescent="0.35">
      <c r="B22" s="31" t="s">
        <v>3</v>
      </c>
      <c r="C22" s="32">
        <v>2017</v>
      </c>
      <c r="D22" s="41"/>
      <c r="E22" s="42"/>
      <c r="G22" s="31" t="s">
        <v>3</v>
      </c>
      <c r="H22" s="32">
        <v>2017</v>
      </c>
      <c r="I22" s="41"/>
      <c r="J22" s="42"/>
    </row>
    <row r="23" spans="2:10" ht="15.5" x14ac:dyDescent="0.35">
      <c r="B23" s="33" t="str">
        <f>BlockName</f>
        <v>Name</v>
      </c>
      <c r="C23" s="34" t="s">
        <v>55</v>
      </c>
      <c r="D23" s="35" t="s">
        <v>12</v>
      </c>
      <c r="E23" s="36">
        <v>3</v>
      </c>
      <c r="G23" s="33" t="str">
        <f>BlockName</f>
        <v>Name</v>
      </c>
      <c r="H23" s="34" t="s">
        <v>55</v>
      </c>
      <c r="I23" s="35" t="s">
        <v>12</v>
      </c>
      <c r="J23" s="36">
        <v>4</v>
      </c>
    </row>
    <row r="24" spans="2:10" ht="15.5" x14ac:dyDescent="0.35">
      <c r="B24" s="33" t="str">
        <f>Factor2Name</f>
        <v>Variety</v>
      </c>
      <c r="C24" s="34" t="s">
        <v>46</v>
      </c>
      <c r="D24" s="35" t="str">
        <f>Factor3Name</f>
        <v>Fertiliser</v>
      </c>
      <c r="E24" s="36" t="s">
        <v>38</v>
      </c>
      <c r="G24" s="33" t="str">
        <f>Factor2Name</f>
        <v>Variety</v>
      </c>
      <c r="H24" s="34" t="s">
        <v>46</v>
      </c>
      <c r="I24" s="35" t="str">
        <f>Factor3Name</f>
        <v>Fertiliser</v>
      </c>
      <c r="J24" s="36" t="s">
        <v>38</v>
      </c>
    </row>
    <row r="25" spans="2:10" ht="15.5" x14ac:dyDescent="0.35">
      <c r="B25" s="37" t="str">
        <f>Factor1Name</f>
        <v>Weeding</v>
      </c>
      <c r="C25" s="38" t="s">
        <v>37</v>
      </c>
      <c r="D25" s="39"/>
      <c r="E25" s="40"/>
      <c r="G25" s="37" t="str">
        <f>Factor1Name</f>
        <v>Weeding</v>
      </c>
      <c r="H25" s="38" t="s">
        <v>37</v>
      </c>
      <c r="I25" s="39"/>
      <c r="J25" s="40"/>
    </row>
    <row r="27" spans="2:10" ht="15.5" x14ac:dyDescent="0.35">
      <c r="B27" s="31" t="s">
        <v>3</v>
      </c>
      <c r="C27" s="32">
        <v>2017</v>
      </c>
      <c r="D27" s="41"/>
      <c r="E27" s="42"/>
      <c r="G27" s="31" t="s">
        <v>3</v>
      </c>
      <c r="H27" s="32">
        <v>2017</v>
      </c>
      <c r="I27" s="41"/>
      <c r="J27" s="42"/>
    </row>
    <row r="28" spans="2:10" ht="15.5" x14ac:dyDescent="0.35">
      <c r="B28" s="33" t="str">
        <f>BlockName</f>
        <v>Name</v>
      </c>
      <c r="C28" s="34" t="s">
        <v>55</v>
      </c>
      <c r="D28" s="35" t="s">
        <v>12</v>
      </c>
      <c r="E28" s="36">
        <v>5</v>
      </c>
      <c r="G28" s="33" t="str">
        <f>BlockName</f>
        <v>Name</v>
      </c>
      <c r="H28" s="34" t="s">
        <v>55</v>
      </c>
      <c r="I28" s="35" t="s">
        <v>12</v>
      </c>
      <c r="J28" s="36">
        <v>6</v>
      </c>
    </row>
    <row r="29" spans="2:10" ht="15.5" x14ac:dyDescent="0.35">
      <c r="B29" s="33" t="str">
        <f>Factor2Name</f>
        <v>Variety</v>
      </c>
      <c r="C29" s="34" t="s">
        <v>46</v>
      </c>
      <c r="D29" s="35" t="str">
        <f>Factor3Name</f>
        <v>Fertiliser</v>
      </c>
      <c r="E29" s="36" t="s">
        <v>38</v>
      </c>
      <c r="G29" s="33" t="str">
        <f>Factor2Name</f>
        <v>Variety</v>
      </c>
      <c r="H29" s="34" t="s">
        <v>46</v>
      </c>
      <c r="I29" s="35" t="str">
        <f>Factor3Name</f>
        <v>Fertiliser</v>
      </c>
      <c r="J29" s="36" t="s">
        <v>38</v>
      </c>
    </row>
    <row r="30" spans="2:10" ht="15.5" x14ac:dyDescent="0.35">
      <c r="B30" s="37" t="str">
        <f>Factor1Name</f>
        <v>Weeding</v>
      </c>
      <c r="C30" s="38" t="s">
        <v>37</v>
      </c>
      <c r="D30" s="39"/>
      <c r="E30" s="40"/>
      <c r="G30" s="37" t="str">
        <f>Factor1Name</f>
        <v>Weeding</v>
      </c>
      <c r="H30" s="38" t="s">
        <v>37</v>
      </c>
      <c r="I30" s="39"/>
      <c r="J30" s="40"/>
    </row>
    <row r="32" spans="2:10" ht="15.5" x14ac:dyDescent="0.35">
      <c r="B32" s="31" t="s">
        <v>3</v>
      </c>
      <c r="C32" s="32">
        <v>2017</v>
      </c>
      <c r="D32" s="41"/>
      <c r="E32" s="42"/>
      <c r="G32" s="31" t="s">
        <v>3</v>
      </c>
      <c r="H32" s="32">
        <v>2017</v>
      </c>
      <c r="I32" s="41"/>
      <c r="J32" s="42"/>
    </row>
    <row r="33" spans="2:10" ht="15.5" x14ac:dyDescent="0.35">
      <c r="B33" s="33" t="str">
        <f>BlockName</f>
        <v>Name</v>
      </c>
      <c r="C33" s="34" t="s">
        <v>55</v>
      </c>
      <c r="D33" s="35" t="s">
        <v>12</v>
      </c>
      <c r="E33" s="36">
        <v>1</v>
      </c>
      <c r="G33" s="33" t="str">
        <f>BlockName</f>
        <v>Name</v>
      </c>
      <c r="H33" s="34" t="s">
        <v>55</v>
      </c>
      <c r="I33" s="35" t="s">
        <v>12</v>
      </c>
      <c r="J33" s="36">
        <v>2</v>
      </c>
    </row>
    <row r="34" spans="2:10" ht="15.5" x14ac:dyDescent="0.35">
      <c r="B34" s="33" t="str">
        <f>Factor2Name</f>
        <v>Variety</v>
      </c>
      <c r="C34" s="34" t="s">
        <v>2</v>
      </c>
      <c r="D34" s="35" t="str">
        <f>Factor3Name</f>
        <v>Fertiliser</v>
      </c>
      <c r="E34" s="36" t="s">
        <v>45</v>
      </c>
      <c r="G34" s="33" t="str">
        <f>Factor2Name</f>
        <v>Variety</v>
      </c>
      <c r="H34" s="34" t="s">
        <v>2</v>
      </c>
      <c r="I34" s="35" t="str">
        <f>Factor3Name</f>
        <v>Fertiliser</v>
      </c>
      <c r="J34" s="36" t="s">
        <v>45</v>
      </c>
    </row>
    <row r="35" spans="2:10" ht="15.5" x14ac:dyDescent="0.35">
      <c r="B35" s="37" t="str">
        <f>Factor1Name</f>
        <v>Weeding</v>
      </c>
      <c r="C35" s="38" t="s">
        <v>37</v>
      </c>
      <c r="D35" s="39"/>
      <c r="E35" s="40"/>
      <c r="G35" s="37" t="str">
        <f>Factor1Name</f>
        <v>Weeding</v>
      </c>
      <c r="H35" s="38" t="s">
        <v>37</v>
      </c>
      <c r="I35" s="39"/>
      <c r="J35" s="40"/>
    </row>
    <row r="37" spans="2:10" ht="15.5" x14ac:dyDescent="0.35">
      <c r="B37" s="31" t="s">
        <v>3</v>
      </c>
      <c r="C37" s="32">
        <v>2017</v>
      </c>
      <c r="D37" s="41"/>
      <c r="E37" s="42"/>
      <c r="G37" s="31" t="s">
        <v>3</v>
      </c>
      <c r="H37" s="32">
        <v>2017</v>
      </c>
      <c r="I37" s="41"/>
      <c r="J37" s="42"/>
    </row>
    <row r="38" spans="2:10" ht="15.5" x14ac:dyDescent="0.35">
      <c r="B38" s="33" t="str">
        <f>BlockName</f>
        <v>Name</v>
      </c>
      <c r="C38" s="34" t="s">
        <v>55</v>
      </c>
      <c r="D38" s="35" t="s">
        <v>12</v>
      </c>
      <c r="E38" s="36">
        <v>3</v>
      </c>
      <c r="G38" s="33" t="str">
        <f>BlockName</f>
        <v>Name</v>
      </c>
      <c r="H38" s="34" t="s">
        <v>55</v>
      </c>
      <c r="I38" s="35" t="s">
        <v>12</v>
      </c>
      <c r="J38" s="36">
        <v>4</v>
      </c>
    </row>
    <row r="39" spans="2:10" ht="15.5" x14ac:dyDescent="0.35">
      <c r="B39" s="33" t="str">
        <f>Factor2Name</f>
        <v>Variety</v>
      </c>
      <c r="C39" s="34" t="s">
        <v>2</v>
      </c>
      <c r="D39" s="35" t="str">
        <f>Factor3Name</f>
        <v>Fertiliser</v>
      </c>
      <c r="E39" s="36" t="s">
        <v>45</v>
      </c>
      <c r="G39" s="33" t="str">
        <f>Factor2Name</f>
        <v>Variety</v>
      </c>
      <c r="H39" s="34" t="s">
        <v>2</v>
      </c>
      <c r="I39" s="35" t="str">
        <f>Factor3Name</f>
        <v>Fertiliser</v>
      </c>
      <c r="J39" s="36" t="s">
        <v>45</v>
      </c>
    </row>
    <row r="40" spans="2:10" ht="15.5" x14ac:dyDescent="0.35">
      <c r="B40" s="37" t="str">
        <f>Factor1Name</f>
        <v>Weeding</v>
      </c>
      <c r="C40" s="38" t="s">
        <v>37</v>
      </c>
      <c r="D40" s="39"/>
      <c r="E40" s="40"/>
      <c r="G40" s="37" t="str">
        <f>Factor1Name</f>
        <v>Weeding</v>
      </c>
      <c r="H40" s="38" t="s">
        <v>37</v>
      </c>
      <c r="I40" s="39"/>
      <c r="J40" s="40"/>
    </row>
    <row r="42" spans="2:10" ht="15.5" x14ac:dyDescent="0.35">
      <c r="B42" s="31" t="s">
        <v>3</v>
      </c>
      <c r="C42" s="32">
        <v>2017</v>
      </c>
      <c r="D42" s="41"/>
      <c r="E42" s="42"/>
      <c r="G42" s="31" t="s">
        <v>3</v>
      </c>
      <c r="H42" s="32">
        <v>2017</v>
      </c>
      <c r="I42" s="41"/>
      <c r="J42" s="42"/>
    </row>
    <row r="43" spans="2:10" ht="15.5" x14ac:dyDescent="0.35">
      <c r="B43" s="33" t="str">
        <f>BlockName</f>
        <v>Name</v>
      </c>
      <c r="C43" s="34" t="s">
        <v>55</v>
      </c>
      <c r="D43" s="35" t="s">
        <v>12</v>
      </c>
      <c r="E43" s="36">
        <v>5</v>
      </c>
      <c r="G43" s="33" t="str">
        <f>BlockName</f>
        <v>Name</v>
      </c>
      <c r="H43" s="34" t="s">
        <v>55</v>
      </c>
      <c r="I43" s="35" t="s">
        <v>12</v>
      </c>
      <c r="J43" s="36">
        <v>6</v>
      </c>
    </row>
    <row r="44" spans="2:10" ht="15.5" x14ac:dyDescent="0.35">
      <c r="B44" s="33" t="str">
        <f>Factor2Name</f>
        <v>Variety</v>
      </c>
      <c r="C44" s="34" t="s">
        <v>2</v>
      </c>
      <c r="D44" s="35" t="str">
        <f>Factor3Name</f>
        <v>Fertiliser</v>
      </c>
      <c r="E44" s="36" t="s">
        <v>45</v>
      </c>
      <c r="G44" s="33" t="str">
        <f>Factor2Name</f>
        <v>Variety</v>
      </c>
      <c r="H44" s="34" t="s">
        <v>2</v>
      </c>
      <c r="I44" s="35" t="str">
        <f>Factor3Name</f>
        <v>Fertiliser</v>
      </c>
      <c r="J44" s="36" t="s">
        <v>45</v>
      </c>
    </row>
    <row r="45" spans="2:10" ht="15.5" x14ac:dyDescent="0.35">
      <c r="B45" s="37" t="str">
        <f>Factor1Name</f>
        <v>Weeding</v>
      </c>
      <c r="C45" s="38" t="s">
        <v>37</v>
      </c>
      <c r="D45" s="39"/>
      <c r="E45" s="40"/>
      <c r="G45" s="37" t="str">
        <f>Factor1Name</f>
        <v>Weeding</v>
      </c>
      <c r="H45" s="38" t="s">
        <v>37</v>
      </c>
      <c r="I45" s="39"/>
      <c r="J45" s="40"/>
    </row>
    <row r="47" spans="2:10" ht="15.5" x14ac:dyDescent="0.35">
      <c r="B47" s="31" t="s">
        <v>3</v>
      </c>
      <c r="C47" s="32">
        <v>2017</v>
      </c>
      <c r="D47" s="41"/>
      <c r="E47" s="42"/>
      <c r="G47" s="31" t="s">
        <v>3</v>
      </c>
      <c r="H47" s="32">
        <v>2017</v>
      </c>
      <c r="I47" s="41"/>
      <c r="J47" s="42"/>
    </row>
    <row r="48" spans="2:10" ht="15.5" x14ac:dyDescent="0.35">
      <c r="B48" s="33" t="str">
        <f>BlockName</f>
        <v>Name</v>
      </c>
      <c r="C48" s="34" t="s">
        <v>55</v>
      </c>
      <c r="D48" s="35" t="s">
        <v>12</v>
      </c>
      <c r="E48" s="36">
        <v>1</v>
      </c>
      <c r="G48" s="33" t="str">
        <f>BlockName</f>
        <v>Name</v>
      </c>
      <c r="H48" s="34" t="s">
        <v>55</v>
      </c>
      <c r="I48" s="35" t="s">
        <v>12</v>
      </c>
      <c r="J48" s="36">
        <v>2</v>
      </c>
    </row>
    <row r="49" spans="2:10" ht="15.5" x14ac:dyDescent="0.35">
      <c r="B49" s="33" t="str">
        <f>Factor2Name</f>
        <v>Variety</v>
      </c>
      <c r="C49" s="34" t="s">
        <v>2</v>
      </c>
      <c r="D49" s="35" t="str">
        <f>Factor3Name</f>
        <v>Fertiliser</v>
      </c>
      <c r="E49" s="36" t="s">
        <v>38</v>
      </c>
      <c r="G49" s="33" t="str">
        <f>Factor2Name</f>
        <v>Variety</v>
      </c>
      <c r="H49" s="34" t="s">
        <v>2</v>
      </c>
      <c r="I49" s="35" t="str">
        <f>Factor3Name</f>
        <v>Fertiliser</v>
      </c>
      <c r="J49" s="36" t="s">
        <v>38</v>
      </c>
    </row>
    <row r="50" spans="2:10" ht="15.5" x14ac:dyDescent="0.35">
      <c r="B50" s="37" t="str">
        <f>Factor1Name</f>
        <v>Weeding</v>
      </c>
      <c r="C50" s="38" t="s">
        <v>37</v>
      </c>
      <c r="D50" s="39"/>
      <c r="E50" s="40"/>
      <c r="G50" s="37" t="str">
        <f>Factor1Name</f>
        <v>Weeding</v>
      </c>
      <c r="H50" s="38" t="s">
        <v>37</v>
      </c>
      <c r="I50" s="39"/>
      <c r="J50" s="40"/>
    </row>
    <row r="52" spans="2:10" ht="15.5" x14ac:dyDescent="0.35">
      <c r="B52" s="31" t="s">
        <v>3</v>
      </c>
      <c r="C52" s="32">
        <v>2017</v>
      </c>
      <c r="D52" s="41"/>
      <c r="E52" s="42"/>
      <c r="G52" s="31" t="s">
        <v>3</v>
      </c>
      <c r="H52" s="32">
        <v>2017</v>
      </c>
      <c r="I52" s="41"/>
      <c r="J52" s="42"/>
    </row>
    <row r="53" spans="2:10" ht="15.5" x14ac:dyDescent="0.35">
      <c r="B53" s="33" t="str">
        <f>BlockName</f>
        <v>Name</v>
      </c>
      <c r="C53" s="34" t="s">
        <v>55</v>
      </c>
      <c r="D53" s="35" t="s">
        <v>12</v>
      </c>
      <c r="E53" s="36">
        <v>3</v>
      </c>
      <c r="G53" s="33" t="str">
        <f>BlockName</f>
        <v>Name</v>
      </c>
      <c r="H53" s="34" t="s">
        <v>55</v>
      </c>
      <c r="I53" s="35" t="s">
        <v>12</v>
      </c>
      <c r="J53" s="36">
        <v>4</v>
      </c>
    </row>
    <row r="54" spans="2:10" ht="15.5" x14ac:dyDescent="0.35">
      <c r="B54" s="33" t="str">
        <f>Factor2Name</f>
        <v>Variety</v>
      </c>
      <c r="C54" s="34" t="s">
        <v>2</v>
      </c>
      <c r="D54" s="35" t="str">
        <f>Factor3Name</f>
        <v>Fertiliser</v>
      </c>
      <c r="E54" s="36" t="s">
        <v>38</v>
      </c>
      <c r="G54" s="33" t="str">
        <f>Factor2Name</f>
        <v>Variety</v>
      </c>
      <c r="H54" s="34" t="s">
        <v>2</v>
      </c>
      <c r="I54" s="35" t="str">
        <f>Factor3Name</f>
        <v>Fertiliser</v>
      </c>
      <c r="J54" s="36" t="s">
        <v>38</v>
      </c>
    </row>
    <row r="55" spans="2:10" ht="15.5" x14ac:dyDescent="0.35">
      <c r="B55" s="37" t="str">
        <f>Factor1Name</f>
        <v>Weeding</v>
      </c>
      <c r="C55" s="38" t="s">
        <v>37</v>
      </c>
      <c r="D55" s="39"/>
      <c r="E55" s="40"/>
      <c r="G55" s="37" t="str">
        <f>Factor1Name</f>
        <v>Weeding</v>
      </c>
      <c r="H55" s="38" t="s">
        <v>37</v>
      </c>
      <c r="I55" s="39"/>
      <c r="J55" s="40"/>
    </row>
    <row r="57" spans="2:10" ht="15.5" x14ac:dyDescent="0.35">
      <c r="B57" s="31" t="s">
        <v>3</v>
      </c>
      <c r="C57" s="32">
        <v>2017</v>
      </c>
      <c r="D57" s="41"/>
      <c r="E57" s="42"/>
      <c r="G57" s="31" t="s">
        <v>3</v>
      </c>
      <c r="H57" s="32">
        <v>2017</v>
      </c>
      <c r="I57" s="41"/>
      <c r="J57" s="42"/>
    </row>
    <row r="58" spans="2:10" ht="15.5" x14ac:dyDescent="0.35">
      <c r="B58" s="33" t="str">
        <f>BlockName</f>
        <v>Name</v>
      </c>
      <c r="C58" s="34" t="s">
        <v>55</v>
      </c>
      <c r="D58" s="35" t="s">
        <v>12</v>
      </c>
      <c r="E58" s="36">
        <v>5</v>
      </c>
      <c r="G58" s="33" t="str">
        <f>BlockName</f>
        <v>Name</v>
      </c>
      <c r="H58" s="34" t="s">
        <v>55</v>
      </c>
      <c r="I58" s="35" t="s">
        <v>12</v>
      </c>
      <c r="J58" s="36">
        <v>6</v>
      </c>
    </row>
    <row r="59" spans="2:10" ht="15.5" x14ac:dyDescent="0.35">
      <c r="B59" s="33" t="str">
        <f>Factor2Name</f>
        <v>Variety</v>
      </c>
      <c r="C59" s="34" t="s">
        <v>2</v>
      </c>
      <c r="D59" s="35" t="str">
        <f>Factor3Name</f>
        <v>Fertiliser</v>
      </c>
      <c r="E59" s="36" t="s">
        <v>38</v>
      </c>
      <c r="G59" s="33" t="str">
        <f>Factor2Name</f>
        <v>Variety</v>
      </c>
      <c r="H59" s="34" t="s">
        <v>2</v>
      </c>
      <c r="I59" s="35" t="str">
        <f>Factor3Name</f>
        <v>Fertiliser</v>
      </c>
      <c r="J59" s="36" t="s">
        <v>38</v>
      </c>
    </row>
    <row r="60" spans="2:10" ht="15.5" x14ac:dyDescent="0.35">
      <c r="B60" s="37" t="str">
        <f>Factor1Name</f>
        <v>Weeding</v>
      </c>
      <c r="C60" s="38" t="s">
        <v>37</v>
      </c>
      <c r="D60" s="39"/>
      <c r="E60" s="40"/>
      <c r="G60" s="37" t="str">
        <f>Factor1Name</f>
        <v>Weeding</v>
      </c>
      <c r="H60" s="38" t="s">
        <v>37</v>
      </c>
      <c r="I60" s="39"/>
      <c r="J60" s="40"/>
    </row>
    <row r="62" spans="2:10" ht="15.5" x14ac:dyDescent="0.35">
      <c r="B62" s="31" t="s">
        <v>3</v>
      </c>
      <c r="C62" s="32">
        <v>2017</v>
      </c>
      <c r="D62" s="41"/>
      <c r="E62" s="42"/>
      <c r="G62" s="31" t="s">
        <v>3</v>
      </c>
      <c r="H62" s="32">
        <v>2017</v>
      </c>
      <c r="I62" s="41"/>
      <c r="J62" s="42"/>
    </row>
    <row r="63" spans="2:10" ht="15.5" x14ac:dyDescent="0.35">
      <c r="B63" s="33" t="str">
        <f>BlockName</f>
        <v>Name</v>
      </c>
      <c r="C63" s="34" t="s">
        <v>55</v>
      </c>
      <c r="D63" s="35" t="s">
        <v>12</v>
      </c>
      <c r="E63" s="36">
        <v>1</v>
      </c>
      <c r="G63" s="33" t="str">
        <f>BlockName</f>
        <v>Name</v>
      </c>
      <c r="H63" s="34" t="s">
        <v>55</v>
      </c>
      <c r="I63" s="35" t="s">
        <v>12</v>
      </c>
      <c r="J63" s="36">
        <v>2</v>
      </c>
    </row>
    <row r="64" spans="2:10" ht="15.5" x14ac:dyDescent="0.35">
      <c r="B64" s="33" t="str">
        <f>Factor2Name</f>
        <v>Variety</v>
      </c>
      <c r="C64" s="34" t="s">
        <v>46</v>
      </c>
      <c r="D64" s="35" t="str">
        <f>Factor3Name</f>
        <v>Fertiliser</v>
      </c>
      <c r="E64" s="36" t="s">
        <v>45</v>
      </c>
      <c r="G64" s="33" t="str">
        <f>Factor2Name</f>
        <v>Variety</v>
      </c>
      <c r="H64" s="34" t="s">
        <v>46</v>
      </c>
      <c r="I64" s="35" t="str">
        <f>Factor3Name</f>
        <v>Fertiliser</v>
      </c>
      <c r="J64" s="36" t="s">
        <v>45</v>
      </c>
    </row>
    <row r="65" spans="2:10" ht="15.5" x14ac:dyDescent="0.35">
      <c r="B65" s="37" t="str">
        <f>Factor1Name</f>
        <v>Weeding</v>
      </c>
      <c r="C65" s="38" t="s">
        <v>51</v>
      </c>
      <c r="D65" s="39"/>
      <c r="E65" s="40"/>
      <c r="G65" s="37" t="str">
        <f>Factor1Name</f>
        <v>Weeding</v>
      </c>
      <c r="H65" s="38" t="s">
        <v>51</v>
      </c>
      <c r="I65" s="39"/>
      <c r="J65" s="40"/>
    </row>
    <row r="67" spans="2:10" ht="15.5" x14ac:dyDescent="0.35">
      <c r="B67" s="31" t="s">
        <v>3</v>
      </c>
      <c r="C67" s="32">
        <v>2017</v>
      </c>
      <c r="D67" s="41"/>
      <c r="E67" s="42"/>
      <c r="G67" s="31" t="s">
        <v>3</v>
      </c>
      <c r="H67" s="32">
        <v>2017</v>
      </c>
      <c r="I67" s="41"/>
      <c r="J67" s="42"/>
    </row>
    <row r="68" spans="2:10" ht="15.5" x14ac:dyDescent="0.35">
      <c r="B68" s="33" t="str">
        <f>BlockName</f>
        <v>Name</v>
      </c>
      <c r="C68" s="34" t="s">
        <v>55</v>
      </c>
      <c r="D68" s="35" t="s">
        <v>12</v>
      </c>
      <c r="E68" s="36">
        <v>3</v>
      </c>
      <c r="G68" s="33" t="str">
        <f>BlockName</f>
        <v>Name</v>
      </c>
      <c r="H68" s="34" t="s">
        <v>55</v>
      </c>
      <c r="I68" s="35" t="s">
        <v>12</v>
      </c>
      <c r="J68" s="36">
        <v>4</v>
      </c>
    </row>
    <row r="69" spans="2:10" ht="15.5" x14ac:dyDescent="0.35">
      <c r="B69" s="33" t="str">
        <f>Factor2Name</f>
        <v>Variety</v>
      </c>
      <c r="C69" s="34" t="s">
        <v>46</v>
      </c>
      <c r="D69" s="35" t="str">
        <f>Factor3Name</f>
        <v>Fertiliser</v>
      </c>
      <c r="E69" s="36" t="s">
        <v>45</v>
      </c>
      <c r="G69" s="33" t="str">
        <f>Factor2Name</f>
        <v>Variety</v>
      </c>
      <c r="H69" s="34" t="s">
        <v>46</v>
      </c>
      <c r="I69" s="35" t="str">
        <f>Factor3Name</f>
        <v>Fertiliser</v>
      </c>
      <c r="J69" s="36" t="s">
        <v>45</v>
      </c>
    </row>
    <row r="70" spans="2:10" ht="15.5" x14ac:dyDescent="0.35">
      <c r="B70" s="37" t="str">
        <f>Factor1Name</f>
        <v>Weeding</v>
      </c>
      <c r="C70" s="38" t="s">
        <v>51</v>
      </c>
      <c r="D70" s="39"/>
      <c r="E70" s="40"/>
      <c r="G70" s="37" t="str">
        <f>Factor1Name</f>
        <v>Weeding</v>
      </c>
      <c r="H70" s="38" t="s">
        <v>51</v>
      </c>
      <c r="I70" s="39"/>
      <c r="J70" s="40"/>
    </row>
    <row r="72" spans="2:10" ht="15.5" x14ac:dyDescent="0.35">
      <c r="B72" s="31" t="s">
        <v>3</v>
      </c>
      <c r="C72" s="32">
        <v>2017</v>
      </c>
      <c r="D72" s="41"/>
      <c r="E72" s="42"/>
      <c r="G72" s="31" t="s">
        <v>3</v>
      </c>
      <c r="H72" s="32">
        <v>2017</v>
      </c>
      <c r="I72" s="41"/>
      <c r="J72" s="42"/>
    </row>
    <row r="73" spans="2:10" ht="15.5" x14ac:dyDescent="0.35">
      <c r="B73" s="33" t="str">
        <f>BlockName</f>
        <v>Name</v>
      </c>
      <c r="C73" s="34" t="s">
        <v>55</v>
      </c>
      <c r="D73" s="35" t="s">
        <v>12</v>
      </c>
      <c r="E73" s="36">
        <v>5</v>
      </c>
      <c r="G73" s="33" t="str">
        <f>BlockName</f>
        <v>Name</v>
      </c>
      <c r="H73" s="34" t="s">
        <v>55</v>
      </c>
      <c r="I73" s="35" t="s">
        <v>12</v>
      </c>
      <c r="J73" s="36">
        <v>6</v>
      </c>
    </row>
    <row r="74" spans="2:10" ht="15.5" x14ac:dyDescent="0.35">
      <c r="B74" s="33" t="str">
        <f>Factor2Name</f>
        <v>Variety</v>
      </c>
      <c r="C74" s="34" t="s">
        <v>46</v>
      </c>
      <c r="D74" s="35" t="str">
        <f>Factor3Name</f>
        <v>Fertiliser</v>
      </c>
      <c r="E74" s="36" t="s">
        <v>45</v>
      </c>
      <c r="G74" s="33" t="str">
        <f>Factor2Name</f>
        <v>Variety</v>
      </c>
      <c r="H74" s="34" t="s">
        <v>46</v>
      </c>
      <c r="I74" s="35" t="str">
        <f>Factor3Name</f>
        <v>Fertiliser</v>
      </c>
      <c r="J74" s="36" t="s">
        <v>45</v>
      </c>
    </row>
    <row r="75" spans="2:10" ht="15.5" x14ac:dyDescent="0.35">
      <c r="B75" s="37" t="str">
        <f>Factor1Name</f>
        <v>Weeding</v>
      </c>
      <c r="C75" s="38" t="s">
        <v>51</v>
      </c>
      <c r="D75" s="39"/>
      <c r="E75" s="40"/>
      <c r="G75" s="37" t="str">
        <f>Factor1Name</f>
        <v>Weeding</v>
      </c>
      <c r="H75" s="38" t="s">
        <v>51</v>
      </c>
      <c r="I75" s="39"/>
      <c r="J75" s="40"/>
    </row>
    <row r="77" spans="2:10" ht="15.5" x14ac:dyDescent="0.35">
      <c r="B77" s="31" t="s">
        <v>3</v>
      </c>
      <c r="C77" s="32">
        <v>2017</v>
      </c>
      <c r="D77" s="41"/>
      <c r="E77" s="42"/>
      <c r="G77" s="31" t="s">
        <v>3</v>
      </c>
      <c r="H77" s="32">
        <v>2017</v>
      </c>
      <c r="I77" s="41"/>
      <c r="J77" s="42"/>
    </row>
    <row r="78" spans="2:10" ht="15.5" x14ac:dyDescent="0.35">
      <c r="B78" s="33" t="str">
        <f>BlockName</f>
        <v>Name</v>
      </c>
      <c r="C78" s="34" t="s">
        <v>55</v>
      </c>
      <c r="D78" s="35" t="s">
        <v>12</v>
      </c>
      <c r="E78" s="36">
        <v>1</v>
      </c>
      <c r="G78" s="33" t="str">
        <f>BlockName</f>
        <v>Name</v>
      </c>
      <c r="H78" s="34" t="s">
        <v>55</v>
      </c>
      <c r="I78" s="35" t="s">
        <v>12</v>
      </c>
      <c r="J78" s="36">
        <v>2</v>
      </c>
    </row>
    <row r="79" spans="2:10" ht="15.5" x14ac:dyDescent="0.35">
      <c r="B79" s="33" t="str">
        <f>Factor2Name</f>
        <v>Variety</v>
      </c>
      <c r="C79" s="34" t="s">
        <v>46</v>
      </c>
      <c r="D79" s="35" t="str">
        <f>Factor3Name</f>
        <v>Fertiliser</v>
      </c>
      <c r="E79" s="36" t="s">
        <v>38</v>
      </c>
      <c r="G79" s="33" t="str">
        <f>Factor2Name</f>
        <v>Variety</v>
      </c>
      <c r="H79" s="34" t="s">
        <v>46</v>
      </c>
      <c r="I79" s="35" t="str">
        <f>Factor3Name</f>
        <v>Fertiliser</v>
      </c>
      <c r="J79" s="36" t="s">
        <v>38</v>
      </c>
    </row>
    <row r="80" spans="2:10" ht="15.5" x14ac:dyDescent="0.35">
      <c r="B80" s="37" t="str">
        <f>Factor1Name</f>
        <v>Weeding</v>
      </c>
      <c r="C80" s="38" t="s">
        <v>51</v>
      </c>
      <c r="D80" s="39"/>
      <c r="E80" s="40"/>
      <c r="G80" s="37" t="str">
        <f>Factor1Name</f>
        <v>Weeding</v>
      </c>
      <c r="H80" s="38" t="s">
        <v>51</v>
      </c>
      <c r="I80" s="39"/>
      <c r="J80" s="40"/>
    </row>
    <row r="82" spans="2:10" ht="15.5" x14ac:dyDescent="0.35">
      <c r="B82" s="31" t="s">
        <v>3</v>
      </c>
      <c r="C82" s="32">
        <v>2017</v>
      </c>
      <c r="D82" s="41"/>
      <c r="E82" s="42"/>
      <c r="G82" s="31" t="s">
        <v>3</v>
      </c>
      <c r="H82" s="32">
        <v>2017</v>
      </c>
      <c r="I82" s="41"/>
      <c r="J82" s="42"/>
    </row>
    <row r="83" spans="2:10" ht="15.5" x14ac:dyDescent="0.35">
      <c r="B83" s="33" t="str">
        <f>BlockName</f>
        <v>Name</v>
      </c>
      <c r="C83" s="34" t="s">
        <v>55</v>
      </c>
      <c r="D83" s="35" t="s">
        <v>12</v>
      </c>
      <c r="E83" s="36">
        <v>3</v>
      </c>
      <c r="G83" s="33" t="str">
        <f>BlockName</f>
        <v>Name</v>
      </c>
      <c r="H83" s="34" t="s">
        <v>55</v>
      </c>
      <c r="I83" s="35" t="s">
        <v>12</v>
      </c>
      <c r="J83" s="36">
        <v>4</v>
      </c>
    </row>
    <row r="84" spans="2:10" ht="15.5" x14ac:dyDescent="0.35">
      <c r="B84" s="33" t="str">
        <f>Factor2Name</f>
        <v>Variety</v>
      </c>
      <c r="C84" s="34" t="s">
        <v>46</v>
      </c>
      <c r="D84" s="35" t="str">
        <f>Factor3Name</f>
        <v>Fertiliser</v>
      </c>
      <c r="E84" s="36" t="s">
        <v>38</v>
      </c>
      <c r="G84" s="33" t="str">
        <f>Factor2Name</f>
        <v>Variety</v>
      </c>
      <c r="H84" s="34" t="s">
        <v>46</v>
      </c>
      <c r="I84" s="35" t="str">
        <f>Factor3Name</f>
        <v>Fertiliser</v>
      </c>
      <c r="J84" s="36" t="s">
        <v>38</v>
      </c>
    </row>
    <row r="85" spans="2:10" ht="15.5" x14ac:dyDescent="0.35">
      <c r="B85" s="37" t="str">
        <f>Factor1Name</f>
        <v>Weeding</v>
      </c>
      <c r="C85" s="38" t="s">
        <v>51</v>
      </c>
      <c r="D85" s="39"/>
      <c r="E85" s="40"/>
      <c r="G85" s="37" t="str">
        <f>Factor1Name</f>
        <v>Weeding</v>
      </c>
      <c r="H85" s="38" t="s">
        <v>51</v>
      </c>
      <c r="I85" s="39"/>
      <c r="J85" s="40"/>
    </row>
    <row r="87" spans="2:10" ht="15.5" x14ac:dyDescent="0.35">
      <c r="B87" s="31" t="s">
        <v>3</v>
      </c>
      <c r="C87" s="32">
        <v>2017</v>
      </c>
      <c r="D87" s="41"/>
      <c r="E87" s="42"/>
      <c r="G87" s="31" t="s">
        <v>3</v>
      </c>
      <c r="H87" s="32">
        <v>2017</v>
      </c>
      <c r="I87" s="41"/>
      <c r="J87" s="42"/>
    </row>
    <row r="88" spans="2:10" ht="15.5" x14ac:dyDescent="0.35">
      <c r="B88" s="33" t="str">
        <f>BlockName</f>
        <v>Name</v>
      </c>
      <c r="C88" s="34" t="s">
        <v>55</v>
      </c>
      <c r="D88" s="35" t="s">
        <v>12</v>
      </c>
      <c r="E88" s="36">
        <v>5</v>
      </c>
      <c r="G88" s="33" t="str">
        <f>BlockName</f>
        <v>Name</v>
      </c>
      <c r="H88" s="34" t="s">
        <v>55</v>
      </c>
      <c r="I88" s="35" t="s">
        <v>12</v>
      </c>
      <c r="J88" s="36">
        <v>6</v>
      </c>
    </row>
    <row r="89" spans="2:10" ht="15.5" x14ac:dyDescent="0.35">
      <c r="B89" s="33" t="str">
        <f>Factor2Name</f>
        <v>Variety</v>
      </c>
      <c r="C89" s="34" t="s">
        <v>46</v>
      </c>
      <c r="D89" s="35" t="str">
        <f>Factor3Name</f>
        <v>Fertiliser</v>
      </c>
      <c r="E89" s="36" t="s">
        <v>38</v>
      </c>
      <c r="G89" s="33" t="str">
        <f>Factor2Name</f>
        <v>Variety</v>
      </c>
      <c r="H89" s="34" t="s">
        <v>46</v>
      </c>
      <c r="I89" s="35" t="str">
        <f>Factor3Name</f>
        <v>Fertiliser</v>
      </c>
      <c r="J89" s="36" t="s">
        <v>38</v>
      </c>
    </row>
    <row r="90" spans="2:10" ht="15.5" x14ac:dyDescent="0.35">
      <c r="B90" s="37" t="str">
        <f>Factor1Name</f>
        <v>Weeding</v>
      </c>
      <c r="C90" s="38" t="s">
        <v>51</v>
      </c>
      <c r="D90" s="39"/>
      <c r="E90" s="40"/>
      <c r="G90" s="37" t="str">
        <f>Factor1Name</f>
        <v>Weeding</v>
      </c>
      <c r="H90" s="38" t="s">
        <v>51</v>
      </c>
      <c r="I90" s="39"/>
      <c r="J90" s="40"/>
    </row>
    <row r="92" spans="2:10" ht="15.5" x14ac:dyDescent="0.35">
      <c r="B92" s="31" t="s">
        <v>3</v>
      </c>
      <c r="C92" s="32">
        <v>2017</v>
      </c>
      <c r="D92" s="41"/>
      <c r="E92" s="42"/>
      <c r="G92" s="31" t="s">
        <v>3</v>
      </c>
      <c r="H92" s="32">
        <v>2017</v>
      </c>
      <c r="I92" s="41"/>
      <c r="J92" s="42"/>
    </row>
    <row r="93" spans="2:10" ht="15.5" x14ac:dyDescent="0.35">
      <c r="B93" s="33" t="str">
        <f>BlockName</f>
        <v>Name</v>
      </c>
      <c r="C93" s="34" t="s">
        <v>55</v>
      </c>
      <c r="D93" s="35" t="s">
        <v>12</v>
      </c>
      <c r="E93" s="36">
        <v>1</v>
      </c>
      <c r="G93" s="33" t="str">
        <f>BlockName</f>
        <v>Name</v>
      </c>
      <c r="H93" s="34" t="s">
        <v>55</v>
      </c>
      <c r="I93" s="35" t="s">
        <v>12</v>
      </c>
      <c r="J93" s="36">
        <v>2</v>
      </c>
    </row>
    <row r="94" spans="2:10" ht="15.5" x14ac:dyDescent="0.35">
      <c r="B94" s="33" t="str">
        <f>Factor2Name</f>
        <v>Variety</v>
      </c>
      <c r="C94" s="34" t="s">
        <v>2</v>
      </c>
      <c r="D94" s="35" t="str">
        <f>Factor3Name</f>
        <v>Fertiliser</v>
      </c>
      <c r="E94" s="36" t="s">
        <v>45</v>
      </c>
      <c r="G94" s="33" t="str">
        <f>Factor2Name</f>
        <v>Variety</v>
      </c>
      <c r="H94" s="34" t="s">
        <v>2</v>
      </c>
      <c r="I94" s="35" t="str">
        <f>Factor3Name</f>
        <v>Fertiliser</v>
      </c>
      <c r="J94" s="36" t="s">
        <v>45</v>
      </c>
    </row>
    <row r="95" spans="2:10" ht="15.5" x14ac:dyDescent="0.35">
      <c r="B95" s="37" t="str">
        <f>Factor1Name</f>
        <v>Weeding</v>
      </c>
      <c r="C95" s="38" t="s">
        <v>51</v>
      </c>
      <c r="D95" s="39"/>
      <c r="E95" s="40"/>
      <c r="G95" s="37" t="str">
        <f>Factor1Name</f>
        <v>Weeding</v>
      </c>
      <c r="H95" s="38" t="s">
        <v>51</v>
      </c>
      <c r="I95" s="39"/>
      <c r="J95" s="40"/>
    </row>
    <row r="97" spans="2:10" ht="15.5" x14ac:dyDescent="0.35">
      <c r="B97" s="31" t="s">
        <v>3</v>
      </c>
      <c r="C97" s="32">
        <v>2017</v>
      </c>
      <c r="D97" s="41"/>
      <c r="E97" s="42"/>
      <c r="G97" s="31" t="s">
        <v>3</v>
      </c>
      <c r="H97" s="32">
        <v>2017</v>
      </c>
      <c r="I97" s="41"/>
      <c r="J97" s="42"/>
    </row>
    <row r="98" spans="2:10" ht="15.5" x14ac:dyDescent="0.35">
      <c r="B98" s="33" t="str">
        <f>BlockName</f>
        <v>Name</v>
      </c>
      <c r="C98" s="34" t="s">
        <v>55</v>
      </c>
      <c r="D98" s="35" t="s">
        <v>12</v>
      </c>
      <c r="E98" s="36">
        <v>3</v>
      </c>
      <c r="G98" s="33" t="str">
        <f>BlockName</f>
        <v>Name</v>
      </c>
      <c r="H98" s="34" t="s">
        <v>55</v>
      </c>
      <c r="I98" s="35" t="s">
        <v>12</v>
      </c>
      <c r="J98" s="36">
        <v>4</v>
      </c>
    </row>
    <row r="99" spans="2:10" ht="15.5" x14ac:dyDescent="0.35">
      <c r="B99" s="33" t="str">
        <f>Factor2Name</f>
        <v>Variety</v>
      </c>
      <c r="C99" s="34" t="s">
        <v>2</v>
      </c>
      <c r="D99" s="35" t="str">
        <f>Factor3Name</f>
        <v>Fertiliser</v>
      </c>
      <c r="E99" s="36" t="s">
        <v>45</v>
      </c>
      <c r="G99" s="33" t="str">
        <f>Factor2Name</f>
        <v>Variety</v>
      </c>
      <c r="H99" s="34" t="s">
        <v>2</v>
      </c>
      <c r="I99" s="35" t="str">
        <f>Factor3Name</f>
        <v>Fertiliser</v>
      </c>
      <c r="J99" s="36" t="s">
        <v>45</v>
      </c>
    </row>
    <row r="100" spans="2:10" ht="15.5" x14ac:dyDescent="0.35">
      <c r="B100" s="37" t="str">
        <f>Factor1Name</f>
        <v>Weeding</v>
      </c>
      <c r="C100" s="38" t="s">
        <v>51</v>
      </c>
      <c r="D100" s="39"/>
      <c r="E100" s="40"/>
      <c r="G100" s="37" t="str">
        <f>Factor1Name</f>
        <v>Weeding</v>
      </c>
      <c r="H100" s="38" t="s">
        <v>51</v>
      </c>
      <c r="I100" s="39"/>
      <c r="J100" s="40"/>
    </row>
    <row r="102" spans="2:10" ht="15.5" x14ac:dyDescent="0.35">
      <c r="B102" s="31" t="s">
        <v>3</v>
      </c>
      <c r="C102" s="32">
        <v>2017</v>
      </c>
      <c r="D102" s="41"/>
      <c r="E102" s="42"/>
      <c r="G102" s="31" t="s">
        <v>3</v>
      </c>
      <c r="H102" s="32">
        <v>2017</v>
      </c>
      <c r="I102" s="41"/>
      <c r="J102" s="42"/>
    </row>
    <row r="103" spans="2:10" ht="15.5" x14ac:dyDescent="0.35">
      <c r="B103" s="33" t="str">
        <f>BlockName</f>
        <v>Name</v>
      </c>
      <c r="C103" s="34" t="s">
        <v>55</v>
      </c>
      <c r="D103" s="35" t="s">
        <v>12</v>
      </c>
      <c r="E103" s="36">
        <v>5</v>
      </c>
      <c r="G103" s="33" t="str">
        <f>BlockName</f>
        <v>Name</v>
      </c>
      <c r="H103" s="34" t="s">
        <v>55</v>
      </c>
      <c r="I103" s="35" t="s">
        <v>12</v>
      </c>
      <c r="J103" s="36">
        <v>6</v>
      </c>
    </row>
    <row r="104" spans="2:10" ht="15.5" x14ac:dyDescent="0.35">
      <c r="B104" s="33" t="str">
        <f>Factor2Name</f>
        <v>Variety</v>
      </c>
      <c r="C104" s="34" t="s">
        <v>2</v>
      </c>
      <c r="D104" s="35" t="str">
        <f>Factor3Name</f>
        <v>Fertiliser</v>
      </c>
      <c r="E104" s="36" t="s">
        <v>45</v>
      </c>
      <c r="G104" s="33" t="str">
        <f>Factor2Name</f>
        <v>Variety</v>
      </c>
      <c r="H104" s="34" t="s">
        <v>2</v>
      </c>
      <c r="I104" s="35" t="str">
        <f>Factor3Name</f>
        <v>Fertiliser</v>
      </c>
      <c r="J104" s="36" t="s">
        <v>45</v>
      </c>
    </row>
    <row r="105" spans="2:10" ht="15.5" x14ac:dyDescent="0.35">
      <c r="B105" s="37" t="str">
        <f>Factor1Name</f>
        <v>Weeding</v>
      </c>
      <c r="C105" s="38" t="s">
        <v>51</v>
      </c>
      <c r="D105" s="39"/>
      <c r="E105" s="40"/>
      <c r="G105" s="37" t="str">
        <f>Factor1Name</f>
        <v>Weeding</v>
      </c>
      <c r="H105" s="38" t="s">
        <v>51</v>
      </c>
      <c r="I105" s="39"/>
      <c r="J105" s="40"/>
    </row>
    <row r="107" spans="2:10" ht="15.5" x14ac:dyDescent="0.35">
      <c r="B107" s="31" t="s">
        <v>3</v>
      </c>
      <c r="C107" s="32">
        <v>2017</v>
      </c>
      <c r="D107" s="41"/>
      <c r="E107" s="42"/>
      <c r="G107" s="31" t="s">
        <v>3</v>
      </c>
      <c r="H107" s="32">
        <v>2017</v>
      </c>
      <c r="I107" s="41"/>
      <c r="J107" s="42"/>
    </row>
    <row r="108" spans="2:10" ht="15.5" x14ac:dyDescent="0.35">
      <c r="B108" s="33" t="str">
        <f>BlockName</f>
        <v>Name</v>
      </c>
      <c r="C108" s="34" t="s">
        <v>55</v>
      </c>
      <c r="D108" s="35" t="s">
        <v>12</v>
      </c>
      <c r="E108" s="36">
        <v>1</v>
      </c>
      <c r="G108" s="33" t="str">
        <f>BlockName</f>
        <v>Name</v>
      </c>
      <c r="H108" s="34" t="s">
        <v>55</v>
      </c>
      <c r="I108" s="35" t="s">
        <v>12</v>
      </c>
      <c r="J108" s="36">
        <v>2</v>
      </c>
    </row>
    <row r="109" spans="2:10" ht="15.5" x14ac:dyDescent="0.35">
      <c r="B109" s="33" t="str">
        <f>Factor2Name</f>
        <v>Variety</v>
      </c>
      <c r="C109" s="34" t="s">
        <v>2</v>
      </c>
      <c r="D109" s="35" t="str">
        <f>Factor3Name</f>
        <v>Fertiliser</v>
      </c>
      <c r="E109" s="36" t="s">
        <v>38</v>
      </c>
      <c r="G109" s="33" t="str">
        <f>Factor2Name</f>
        <v>Variety</v>
      </c>
      <c r="H109" s="34" t="s">
        <v>2</v>
      </c>
      <c r="I109" s="35" t="str">
        <f>Factor3Name</f>
        <v>Fertiliser</v>
      </c>
      <c r="J109" s="36" t="s">
        <v>38</v>
      </c>
    </row>
    <row r="110" spans="2:10" ht="15.5" x14ac:dyDescent="0.35">
      <c r="B110" s="37" t="str">
        <f>Factor1Name</f>
        <v>Weeding</v>
      </c>
      <c r="C110" s="38" t="s">
        <v>51</v>
      </c>
      <c r="D110" s="39"/>
      <c r="E110" s="40"/>
      <c r="G110" s="37" t="str">
        <f>Factor1Name</f>
        <v>Weeding</v>
      </c>
      <c r="H110" s="38" t="s">
        <v>51</v>
      </c>
      <c r="I110" s="39"/>
      <c r="J110" s="40"/>
    </row>
    <row r="112" spans="2:10" ht="15.5" x14ac:dyDescent="0.35">
      <c r="B112" s="31" t="s">
        <v>3</v>
      </c>
      <c r="C112" s="32">
        <v>2017</v>
      </c>
      <c r="D112" s="41"/>
      <c r="E112" s="42"/>
      <c r="G112" s="31" t="s">
        <v>3</v>
      </c>
      <c r="H112" s="32">
        <v>2017</v>
      </c>
      <c r="I112" s="41"/>
      <c r="J112" s="42"/>
    </row>
    <row r="113" spans="2:10" ht="15.5" x14ac:dyDescent="0.35">
      <c r="B113" s="33" t="str">
        <f>BlockName</f>
        <v>Name</v>
      </c>
      <c r="C113" s="34" t="s">
        <v>55</v>
      </c>
      <c r="D113" s="35" t="s">
        <v>12</v>
      </c>
      <c r="E113" s="36">
        <v>3</v>
      </c>
      <c r="G113" s="33" t="str">
        <f>BlockName</f>
        <v>Name</v>
      </c>
      <c r="H113" s="34" t="s">
        <v>55</v>
      </c>
      <c r="I113" s="35" t="s">
        <v>12</v>
      </c>
      <c r="J113" s="36">
        <v>4</v>
      </c>
    </row>
    <row r="114" spans="2:10" ht="15.5" x14ac:dyDescent="0.35">
      <c r="B114" s="33" t="str">
        <f>Factor2Name</f>
        <v>Variety</v>
      </c>
      <c r="C114" s="34" t="s">
        <v>2</v>
      </c>
      <c r="D114" s="35" t="str">
        <f>Factor3Name</f>
        <v>Fertiliser</v>
      </c>
      <c r="E114" s="36" t="s">
        <v>38</v>
      </c>
      <c r="G114" s="33" t="str">
        <f>Factor2Name</f>
        <v>Variety</v>
      </c>
      <c r="H114" s="34" t="s">
        <v>2</v>
      </c>
      <c r="I114" s="35" t="str">
        <f>Factor3Name</f>
        <v>Fertiliser</v>
      </c>
      <c r="J114" s="36" t="s">
        <v>38</v>
      </c>
    </row>
    <row r="115" spans="2:10" ht="15.5" x14ac:dyDescent="0.35">
      <c r="B115" s="37" t="str">
        <f>Factor1Name</f>
        <v>Weeding</v>
      </c>
      <c r="C115" s="38" t="s">
        <v>51</v>
      </c>
      <c r="D115" s="39"/>
      <c r="E115" s="40"/>
      <c r="G115" s="37" t="str">
        <f>Factor1Name</f>
        <v>Weeding</v>
      </c>
      <c r="H115" s="38" t="s">
        <v>51</v>
      </c>
      <c r="I115" s="39"/>
      <c r="J115" s="40"/>
    </row>
    <row r="117" spans="2:10" ht="15.5" x14ac:dyDescent="0.35">
      <c r="B117" s="31" t="s">
        <v>3</v>
      </c>
      <c r="C117" s="32">
        <v>2017</v>
      </c>
      <c r="D117" s="41"/>
      <c r="E117" s="42"/>
      <c r="G117" s="31" t="s">
        <v>3</v>
      </c>
      <c r="H117" s="32">
        <v>2017</v>
      </c>
      <c r="I117" s="41"/>
      <c r="J117" s="42"/>
    </row>
    <row r="118" spans="2:10" ht="15.5" x14ac:dyDescent="0.35">
      <c r="B118" s="33" t="str">
        <f>BlockName</f>
        <v>Name</v>
      </c>
      <c r="C118" s="34" t="s">
        <v>55</v>
      </c>
      <c r="D118" s="35" t="s">
        <v>12</v>
      </c>
      <c r="E118" s="36">
        <v>5</v>
      </c>
      <c r="G118" s="33" t="str">
        <f>BlockName</f>
        <v>Name</v>
      </c>
      <c r="H118" s="34" t="s">
        <v>55</v>
      </c>
      <c r="I118" s="35" t="s">
        <v>12</v>
      </c>
      <c r="J118" s="36">
        <v>6</v>
      </c>
    </row>
    <row r="119" spans="2:10" ht="15.5" x14ac:dyDescent="0.35">
      <c r="B119" s="33" t="str">
        <f>Factor2Name</f>
        <v>Variety</v>
      </c>
      <c r="C119" s="34" t="s">
        <v>2</v>
      </c>
      <c r="D119" s="35" t="str">
        <f>Factor3Name</f>
        <v>Fertiliser</v>
      </c>
      <c r="E119" s="36" t="s">
        <v>38</v>
      </c>
      <c r="G119" s="33" t="str">
        <f>Factor2Name</f>
        <v>Variety</v>
      </c>
      <c r="H119" s="34" t="s">
        <v>2</v>
      </c>
      <c r="I119" s="35" t="str">
        <f>Factor3Name</f>
        <v>Fertiliser</v>
      </c>
      <c r="J119" s="36" t="s">
        <v>38</v>
      </c>
    </row>
    <row r="120" spans="2:10" ht="15.5" x14ac:dyDescent="0.35">
      <c r="B120" s="37" t="str">
        <f>Factor1Name</f>
        <v>Weeding</v>
      </c>
      <c r="C120" s="38" t="s">
        <v>51</v>
      </c>
      <c r="D120" s="39"/>
      <c r="E120" s="40"/>
      <c r="G120" s="37" t="str">
        <f>Factor1Name</f>
        <v>Weeding</v>
      </c>
      <c r="H120" s="38" t="s">
        <v>51</v>
      </c>
      <c r="I120" s="39"/>
      <c r="J120" s="40"/>
    </row>
    <row r="122" spans="2:10" ht="15.5" x14ac:dyDescent="0.35">
      <c r="B122" s="31" t="s">
        <v>3</v>
      </c>
      <c r="C122" s="32">
        <v>2018</v>
      </c>
      <c r="D122" s="41"/>
      <c r="E122" s="42"/>
      <c r="G122" s="31" t="s">
        <v>3</v>
      </c>
      <c r="H122" s="32">
        <v>2018</v>
      </c>
      <c r="I122" s="41"/>
      <c r="J122" s="42"/>
    </row>
    <row r="123" spans="2:10" ht="15.5" x14ac:dyDescent="0.35">
      <c r="B123" s="33" t="str">
        <f>BlockName</f>
        <v>Name</v>
      </c>
      <c r="C123" s="34" t="s">
        <v>55</v>
      </c>
      <c r="D123" s="35" t="s">
        <v>12</v>
      </c>
      <c r="E123" s="36">
        <v>1</v>
      </c>
      <c r="G123" s="33" t="str">
        <f>BlockName</f>
        <v>Name</v>
      </c>
      <c r="H123" s="34" t="s">
        <v>55</v>
      </c>
      <c r="I123" s="35" t="s">
        <v>12</v>
      </c>
      <c r="J123" s="36">
        <v>2</v>
      </c>
    </row>
    <row r="124" spans="2:10" ht="15.5" x14ac:dyDescent="0.35">
      <c r="B124" s="33" t="str">
        <f>Factor2Name</f>
        <v>Variety</v>
      </c>
      <c r="C124" s="34" t="s">
        <v>46</v>
      </c>
      <c r="D124" s="35" t="str">
        <f>Factor3Name</f>
        <v>Fertiliser</v>
      </c>
      <c r="E124" s="36" t="s">
        <v>45</v>
      </c>
      <c r="G124" s="33" t="str">
        <f>Factor2Name</f>
        <v>Variety</v>
      </c>
      <c r="H124" s="34" t="s">
        <v>46</v>
      </c>
      <c r="I124" s="35" t="str">
        <f>Factor3Name</f>
        <v>Fertiliser</v>
      </c>
      <c r="J124" s="36" t="s">
        <v>45</v>
      </c>
    </row>
    <row r="125" spans="2:10" ht="15.5" x14ac:dyDescent="0.35">
      <c r="B125" s="37" t="str">
        <f>Factor1Name</f>
        <v>Weeding</v>
      </c>
      <c r="C125" s="38" t="s">
        <v>37</v>
      </c>
      <c r="D125" s="39"/>
      <c r="E125" s="40"/>
      <c r="G125" s="37" t="str">
        <f>Factor1Name</f>
        <v>Weeding</v>
      </c>
      <c r="H125" s="38" t="s">
        <v>37</v>
      </c>
      <c r="I125" s="39"/>
      <c r="J125" s="40"/>
    </row>
    <row r="127" spans="2:10" ht="15.5" x14ac:dyDescent="0.35">
      <c r="B127" s="31" t="s">
        <v>3</v>
      </c>
      <c r="C127" s="32">
        <v>2018</v>
      </c>
      <c r="D127" s="41"/>
      <c r="E127" s="42"/>
      <c r="G127" s="31" t="s">
        <v>3</v>
      </c>
      <c r="H127" s="32">
        <v>2018</v>
      </c>
      <c r="I127" s="41"/>
      <c r="J127" s="42"/>
    </row>
    <row r="128" spans="2:10" ht="15.5" x14ac:dyDescent="0.35">
      <c r="B128" s="33" t="str">
        <f>BlockName</f>
        <v>Name</v>
      </c>
      <c r="C128" s="34" t="s">
        <v>55</v>
      </c>
      <c r="D128" s="35" t="s">
        <v>12</v>
      </c>
      <c r="E128" s="36">
        <v>3</v>
      </c>
      <c r="G128" s="33" t="str">
        <f>BlockName</f>
        <v>Name</v>
      </c>
      <c r="H128" s="34" t="s">
        <v>55</v>
      </c>
      <c r="I128" s="35" t="s">
        <v>12</v>
      </c>
      <c r="J128" s="36">
        <v>4</v>
      </c>
    </row>
    <row r="129" spans="2:10" ht="15.5" x14ac:dyDescent="0.35">
      <c r="B129" s="33" t="str">
        <f>Factor2Name</f>
        <v>Variety</v>
      </c>
      <c r="C129" s="34" t="s">
        <v>46</v>
      </c>
      <c r="D129" s="35" t="str">
        <f>Factor3Name</f>
        <v>Fertiliser</v>
      </c>
      <c r="E129" s="36" t="s">
        <v>45</v>
      </c>
      <c r="G129" s="33" t="str">
        <f>Factor2Name</f>
        <v>Variety</v>
      </c>
      <c r="H129" s="34" t="s">
        <v>46</v>
      </c>
      <c r="I129" s="35" t="str">
        <f>Factor3Name</f>
        <v>Fertiliser</v>
      </c>
      <c r="J129" s="36" t="s">
        <v>45</v>
      </c>
    </row>
    <row r="130" spans="2:10" ht="15.5" x14ac:dyDescent="0.35">
      <c r="B130" s="37" t="str">
        <f>Factor1Name</f>
        <v>Weeding</v>
      </c>
      <c r="C130" s="38" t="s">
        <v>37</v>
      </c>
      <c r="D130" s="39"/>
      <c r="E130" s="40"/>
      <c r="G130" s="37" t="str">
        <f>Factor1Name</f>
        <v>Weeding</v>
      </c>
      <c r="H130" s="38" t="s">
        <v>37</v>
      </c>
      <c r="I130" s="39"/>
      <c r="J130" s="40"/>
    </row>
    <row r="132" spans="2:10" ht="15.5" x14ac:dyDescent="0.35">
      <c r="B132" s="31" t="s">
        <v>3</v>
      </c>
      <c r="C132" s="32">
        <v>2018</v>
      </c>
      <c r="D132" s="41"/>
      <c r="E132" s="42"/>
      <c r="G132" s="31" t="s">
        <v>3</v>
      </c>
      <c r="H132" s="32">
        <v>2018</v>
      </c>
      <c r="I132" s="41"/>
      <c r="J132" s="42"/>
    </row>
    <row r="133" spans="2:10" ht="15.5" x14ac:dyDescent="0.35">
      <c r="B133" s="33" t="str">
        <f>BlockName</f>
        <v>Name</v>
      </c>
      <c r="C133" s="34" t="s">
        <v>55</v>
      </c>
      <c r="D133" s="35" t="s">
        <v>12</v>
      </c>
      <c r="E133" s="36">
        <v>5</v>
      </c>
      <c r="G133" s="33" t="str">
        <f>BlockName</f>
        <v>Name</v>
      </c>
      <c r="H133" s="34" t="s">
        <v>55</v>
      </c>
      <c r="I133" s="35" t="s">
        <v>12</v>
      </c>
      <c r="J133" s="36">
        <v>6</v>
      </c>
    </row>
    <row r="134" spans="2:10" ht="15.5" x14ac:dyDescent="0.35">
      <c r="B134" s="33" t="str">
        <f>Factor2Name</f>
        <v>Variety</v>
      </c>
      <c r="C134" s="34" t="s">
        <v>46</v>
      </c>
      <c r="D134" s="35" t="str">
        <f>Factor3Name</f>
        <v>Fertiliser</v>
      </c>
      <c r="E134" s="36" t="s">
        <v>45</v>
      </c>
      <c r="G134" s="33" t="str">
        <f>Factor2Name</f>
        <v>Variety</v>
      </c>
      <c r="H134" s="34" t="s">
        <v>46</v>
      </c>
      <c r="I134" s="35" t="str">
        <f>Factor3Name</f>
        <v>Fertiliser</v>
      </c>
      <c r="J134" s="36" t="s">
        <v>45</v>
      </c>
    </row>
    <row r="135" spans="2:10" ht="15.5" x14ac:dyDescent="0.35">
      <c r="B135" s="37" t="str">
        <f>Factor1Name</f>
        <v>Weeding</v>
      </c>
      <c r="C135" s="38" t="s">
        <v>37</v>
      </c>
      <c r="D135" s="39"/>
      <c r="E135" s="40"/>
      <c r="G135" s="37" t="str">
        <f>Factor1Name</f>
        <v>Weeding</v>
      </c>
      <c r="H135" s="38" t="s">
        <v>37</v>
      </c>
      <c r="I135" s="39"/>
      <c r="J135" s="40"/>
    </row>
    <row r="137" spans="2:10" ht="15.5" x14ac:dyDescent="0.35">
      <c r="B137" s="31" t="s">
        <v>3</v>
      </c>
      <c r="C137" s="32">
        <v>2018</v>
      </c>
      <c r="D137" s="41"/>
      <c r="E137" s="42"/>
      <c r="G137" s="31" t="s">
        <v>3</v>
      </c>
      <c r="H137" s="32">
        <v>2018</v>
      </c>
      <c r="I137" s="41"/>
      <c r="J137" s="42"/>
    </row>
    <row r="138" spans="2:10" ht="15.5" x14ac:dyDescent="0.35">
      <c r="B138" s="33" t="str">
        <f>BlockName</f>
        <v>Name</v>
      </c>
      <c r="C138" s="34" t="s">
        <v>55</v>
      </c>
      <c r="D138" s="35" t="s">
        <v>12</v>
      </c>
      <c r="E138" s="36">
        <v>1</v>
      </c>
      <c r="G138" s="33" t="str">
        <f>BlockName</f>
        <v>Name</v>
      </c>
      <c r="H138" s="34" t="s">
        <v>55</v>
      </c>
      <c r="I138" s="35" t="s">
        <v>12</v>
      </c>
      <c r="J138" s="36">
        <v>2</v>
      </c>
    </row>
    <row r="139" spans="2:10" ht="15.5" x14ac:dyDescent="0.35">
      <c r="B139" s="33" t="str">
        <f>Factor2Name</f>
        <v>Variety</v>
      </c>
      <c r="C139" s="34" t="s">
        <v>46</v>
      </c>
      <c r="D139" s="35" t="str">
        <f>Factor3Name</f>
        <v>Fertiliser</v>
      </c>
      <c r="E139" s="36" t="s">
        <v>38</v>
      </c>
      <c r="G139" s="33" t="str">
        <f>Factor2Name</f>
        <v>Variety</v>
      </c>
      <c r="H139" s="34" t="s">
        <v>46</v>
      </c>
      <c r="I139" s="35" t="str">
        <f>Factor3Name</f>
        <v>Fertiliser</v>
      </c>
      <c r="J139" s="36" t="s">
        <v>38</v>
      </c>
    </row>
    <row r="140" spans="2:10" ht="15.5" x14ac:dyDescent="0.35">
      <c r="B140" s="37" t="str">
        <f>Factor1Name</f>
        <v>Weeding</v>
      </c>
      <c r="C140" s="38" t="s">
        <v>37</v>
      </c>
      <c r="D140" s="39"/>
      <c r="E140" s="40"/>
      <c r="G140" s="37" t="str">
        <f>Factor1Name</f>
        <v>Weeding</v>
      </c>
      <c r="H140" s="38" t="s">
        <v>37</v>
      </c>
      <c r="I140" s="39"/>
      <c r="J140" s="40"/>
    </row>
    <row r="142" spans="2:10" ht="15.5" x14ac:dyDescent="0.35">
      <c r="B142" s="31" t="s">
        <v>3</v>
      </c>
      <c r="C142" s="32">
        <v>2018</v>
      </c>
      <c r="D142" s="41"/>
      <c r="E142" s="42"/>
      <c r="G142" s="31" t="s">
        <v>3</v>
      </c>
      <c r="H142" s="32">
        <v>2018</v>
      </c>
      <c r="I142" s="41"/>
      <c r="J142" s="42"/>
    </row>
    <row r="143" spans="2:10" ht="15.5" x14ac:dyDescent="0.35">
      <c r="B143" s="33" t="str">
        <f>BlockName</f>
        <v>Name</v>
      </c>
      <c r="C143" s="34" t="s">
        <v>55</v>
      </c>
      <c r="D143" s="35" t="s">
        <v>12</v>
      </c>
      <c r="E143" s="36">
        <v>3</v>
      </c>
      <c r="G143" s="33" t="str">
        <f>BlockName</f>
        <v>Name</v>
      </c>
      <c r="H143" s="34" t="s">
        <v>55</v>
      </c>
      <c r="I143" s="35" t="s">
        <v>12</v>
      </c>
      <c r="J143" s="36">
        <v>4</v>
      </c>
    </row>
    <row r="144" spans="2:10" ht="15.5" x14ac:dyDescent="0.35">
      <c r="B144" s="33" t="str">
        <f>Factor2Name</f>
        <v>Variety</v>
      </c>
      <c r="C144" s="34" t="s">
        <v>46</v>
      </c>
      <c r="D144" s="35" t="str">
        <f>Factor3Name</f>
        <v>Fertiliser</v>
      </c>
      <c r="E144" s="36" t="s">
        <v>38</v>
      </c>
      <c r="G144" s="33" t="str">
        <f>Factor2Name</f>
        <v>Variety</v>
      </c>
      <c r="H144" s="34" t="s">
        <v>46</v>
      </c>
      <c r="I144" s="35" t="str">
        <f>Factor3Name</f>
        <v>Fertiliser</v>
      </c>
      <c r="J144" s="36" t="s">
        <v>38</v>
      </c>
    </row>
    <row r="145" spans="2:10" ht="15.5" x14ac:dyDescent="0.35">
      <c r="B145" s="37" t="str">
        <f>Factor1Name</f>
        <v>Weeding</v>
      </c>
      <c r="C145" s="38" t="s">
        <v>37</v>
      </c>
      <c r="D145" s="39"/>
      <c r="E145" s="40"/>
      <c r="G145" s="37" t="str">
        <f>Factor1Name</f>
        <v>Weeding</v>
      </c>
      <c r="H145" s="38" t="s">
        <v>37</v>
      </c>
      <c r="I145" s="39"/>
      <c r="J145" s="40"/>
    </row>
    <row r="147" spans="2:10" ht="15.5" x14ac:dyDescent="0.35">
      <c r="B147" s="31" t="s">
        <v>3</v>
      </c>
      <c r="C147" s="32">
        <v>2018</v>
      </c>
      <c r="D147" s="41"/>
      <c r="E147" s="42"/>
      <c r="G147" s="31" t="s">
        <v>3</v>
      </c>
      <c r="H147" s="32">
        <v>2018</v>
      </c>
      <c r="I147" s="41"/>
      <c r="J147" s="42"/>
    </row>
    <row r="148" spans="2:10" ht="15.5" x14ac:dyDescent="0.35">
      <c r="B148" s="33" t="str">
        <f>BlockName</f>
        <v>Name</v>
      </c>
      <c r="C148" s="34" t="s">
        <v>55</v>
      </c>
      <c r="D148" s="35" t="s">
        <v>12</v>
      </c>
      <c r="E148" s="36">
        <v>5</v>
      </c>
      <c r="G148" s="33" t="str">
        <f>BlockName</f>
        <v>Name</v>
      </c>
      <c r="H148" s="34" t="s">
        <v>55</v>
      </c>
      <c r="I148" s="35" t="s">
        <v>12</v>
      </c>
      <c r="J148" s="36">
        <v>6</v>
      </c>
    </row>
    <row r="149" spans="2:10" ht="15.5" x14ac:dyDescent="0.35">
      <c r="B149" s="33" t="str">
        <f>Factor2Name</f>
        <v>Variety</v>
      </c>
      <c r="C149" s="34" t="s">
        <v>46</v>
      </c>
      <c r="D149" s="35" t="str">
        <f>Factor3Name</f>
        <v>Fertiliser</v>
      </c>
      <c r="E149" s="36" t="s">
        <v>38</v>
      </c>
      <c r="G149" s="33" t="str">
        <f>Factor2Name</f>
        <v>Variety</v>
      </c>
      <c r="H149" s="34" t="s">
        <v>46</v>
      </c>
      <c r="I149" s="35" t="str">
        <f>Factor3Name</f>
        <v>Fertiliser</v>
      </c>
      <c r="J149" s="36" t="s">
        <v>38</v>
      </c>
    </row>
    <row r="150" spans="2:10" ht="15.5" x14ac:dyDescent="0.35">
      <c r="B150" s="37" t="str">
        <f>Factor1Name</f>
        <v>Weeding</v>
      </c>
      <c r="C150" s="38" t="s">
        <v>37</v>
      </c>
      <c r="D150" s="39"/>
      <c r="E150" s="40"/>
      <c r="G150" s="37" t="str">
        <f>Factor1Name</f>
        <v>Weeding</v>
      </c>
      <c r="H150" s="38" t="s">
        <v>37</v>
      </c>
      <c r="I150" s="39"/>
      <c r="J150" s="40"/>
    </row>
    <row r="152" spans="2:10" ht="15.5" x14ac:dyDescent="0.35">
      <c r="B152" s="31" t="s">
        <v>3</v>
      </c>
      <c r="C152" s="32">
        <v>2018</v>
      </c>
      <c r="D152" s="41"/>
      <c r="E152" s="42"/>
      <c r="G152" s="31" t="s">
        <v>3</v>
      </c>
      <c r="H152" s="32">
        <v>2018</v>
      </c>
      <c r="I152" s="41"/>
      <c r="J152" s="42"/>
    </row>
    <row r="153" spans="2:10" ht="15.5" x14ac:dyDescent="0.35">
      <c r="B153" s="33" t="str">
        <f>BlockName</f>
        <v>Name</v>
      </c>
      <c r="C153" s="34" t="s">
        <v>55</v>
      </c>
      <c r="D153" s="35" t="s">
        <v>12</v>
      </c>
      <c r="E153" s="36">
        <v>1</v>
      </c>
      <c r="G153" s="33" t="str">
        <f>BlockName</f>
        <v>Name</v>
      </c>
      <c r="H153" s="34" t="s">
        <v>55</v>
      </c>
      <c r="I153" s="35" t="s">
        <v>12</v>
      </c>
      <c r="J153" s="36">
        <v>2</v>
      </c>
    </row>
    <row r="154" spans="2:10" ht="15.5" x14ac:dyDescent="0.35">
      <c r="B154" s="33" t="str">
        <f>Factor2Name</f>
        <v>Variety</v>
      </c>
      <c r="C154" s="34" t="s">
        <v>2</v>
      </c>
      <c r="D154" s="35" t="str">
        <f>Factor3Name</f>
        <v>Fertiliser</v>
      </c>
      <c r="E154" s="36" t="s">
        <v>45</v>
      </c>
      <c r="G154" s="33" t="str">
        <f>Factor2Name</f>
        <v>Variety</v>
      </c>
      <c r="H154" s="34" t="s">
        <v>2</v>
      </c>
      <c r="I154" s="35" t="str">
        <f>Factor3Name</f>
        <v>Fertiliser</v>
      </c>
      <c r="J154" s="36" t="s">
        <v>45</v>
      </c>
    </row>
    <row r="155" spans="2:10" ht="15.5" x14ac:dyDescent="0.35">
      <c r="B155" s="37" t="str">
        <f>Factor1Name</f>
        <v>Weeding</v>
      </c>
      <c r="C155" s="38" t="s">
        <v>37</v>
      </c>
      <c r="D155" s="39"/>
      <c r="E155" s="40"/>
      <c r="G155" s="37" t="str">
        <f>Factor1Name</f>
        <v>Weeding</v>
      </c>
      <c r="H155" s="38" t="s">
        <v>37</v>
      </c>
      <c r="I155" s="39"/>
      <c r="J155" s="40"/>
    </row>
    <row r="157" spans="2:10" ht="15.5" x14ac:dyDescent="0.35">
      <c r="B157" s="31" t="s">
        <v>3</v>
      </c>
      <c r="C157" s="32">
        <v>2018</v>
      </c>
      <c r="D157" s="41"/>
      <c r="E157" s="42"/>
      <c r="G157" s="31" t="s">
        <v>3</v>
      </c>
      <c r="H157" s="32">
        <v>2018</v>
      </c>
      <c r="I157" s="41"/>
      <c r="J157" s="42"/>
    </row>
    <row r="158" spans="2:10" ht="15.5" x14ac:dyDescent="0.35">
      <c r="B158" s="33" t="str">
        <f>BlockName</f>
        <v>Name</v>
      </c>
      <c r="C158" s="34" t="s">
        <v>55</v>
      </c>
      <c r="D158" s="35" t="s">
        <v>12</v>
      </c>
      <c r="E158" s="36">
        <v>3</v>
      </c>
      <c r="G158" s="33" t="str">
        <f>BlockName</f>
        <v>Name</v>
      </c>
      <c r="H158" s="34" t="s">
        <v>55</v>
      </c>
      <c r="I158" s="35" t="s">
        <v>12</v>
      </c>
      <c r="J158" s="36">
        <v>4</v>
      </c>
    </row>
    <row r="159" spans="2:10" ht="15.5" x14ac:dyDescent="0.35">
      <c r="B159" s="33" t="str">
        <f>Factor2Name</f>
        <v>Variety</v>
      </c>
      <c r="C159" s="34" t="s">
        <v>2</v>
      </c>
      <c r="D159" s="35" t="str">
        <f>Factor3Name</f>
        <v>Fertiliser</v>
      </c>
      <c r="E159" s="36" t="s">
        <v>45</v>
      </c>
      <c r="G159" s="33" t="str">
        <f>Factor2Name</f>
        <v>Variety</v>
      </c>
      <c r="H159" s="34" t="s">
        <v>2</v>
      </c>
      <c r="I159" s="35" t="str">
        <f>Factor3Name</f>
        <v>Fertiliser</v>
      </c>
      <c r="J159" s="36" t="s">
        <v>45</v>
      </c>
    </row>
    <row r="160" spans="2:10" ht="15.5" x14ac:dyDescent="0.35">
      <c r="B160" s="37" t="str">
        <f>Factor1Name</f>
        <v>Weeding</v>
      </c>
      <c r="C160" s="38" t="s">
        <v>37</v>
      </c>
      <c r="D160" s="39"/>
      <c r="E160" s="40"/>
      <c r="G160" s="37" t="str">
        <f>Factor1Name</f>
        <v>Weeding</v>
      </c>
      <c r="H160" s="38" t="s">
        <v>37</v>
      </c>
      <c r="I160" s="39"/>
      <c r="J160" s="40"/>
    </row>
    <row r="162" spans="2:10" ht="15.5" x14ac:dyDescent="0.35">
      <c r="B162" s="31" t="s">
        <v>3</v>
      </c>
      <c r="C162" s="32">
        <v>2018</v>
      </c>
      <c r="D162" s="41"/>
      <c r="E162" s="42"/>
      <c r="G162" s="31" t="s">
        <v>3</v>
      </c>
      <c r="H162" s="32">
        <v>2018</v>
      </c>
      <c r="I162" s="41"/>
      <c r="J162" s="42"/>
    </row>
    <row r="163" spans="2:10" ht="15.5" x14ac:dyDescent="0.35">
      <c r="B163" s="33" t="str">
        <f>BlockName</f>
        <v>Name</v>
      </c>
      <c r="C163" s="34" t="s">
        <v>55</v>
      </c>
      <c r="D163" s="35" t="s">
        <v>12</v>
      </c>
      <c r="E163" s="36">
        <v>5</v>
      </c>
      <c r="G163" s="33" t="str">
        <f>BlockName</f>
        <v>Name</v>
      </c>
      <c r="H163" s="34" t="s">
        <v>55</v>
      </c>
      <c r="I163" s="35" t="s">
        <v>12</v>
      </c>
      <c r="J163" s="36">
        <v>6</v>
      </c>
    </row>
    <row r="164" spans="2:10" ht="15.5" x14ac:dyDescent="0.35">
      <c r="B164" s="33" t="str">
        <f>Factor2Name</f>
        <v>Variety</v>
      </c>
      <c r="C164" s="34" t="s">
        <v>2</v>
      </c>
      <c r="D164" s="35" t="str">
        <f>Factor3Name</f>
        <v>Fertiliser</v>
      </c>
      <c r="E164" s="36" t="s">
        <v>45</v>
      </c>
      <c r="G164" s="33" t="str">
        <f>Factor2Name</f>
        <v>Variety</v>
      </c>
      <c r="H164" s="34" t="s">
        <v>2</v>
      </c>
      <c r="I164" s="35" t="str">
        <f>Factor3Name</f>
        <v>Fertiliser</v>
      </c>
      <c r="J164" s="36" t="s">
        <v>45</v>
      </c>
    </row>
    <row r="165" spans="2:10" ht="15.5" x14ac:dyDescent="0.35">
      <c r="B165" s="37" t="str">
        <f>Factor1Name</f>
        <v>Weeding</v>
      </c>
      <c r="C165" s="38" t="s">
        <v>37</v>
      </c>
      <c r="D165" s="39"/>
      <c r="E165" s="40"/>
      <c r="G165" s="37" t="str">
        <f>Factor1Name</f>
        <v>Weeding</v>
      </c>
      <c r="H165" s="38" t="s">
        <v>37</v>
      </c>
      <c r="I165" s="39"/>
      <c r="J165" s="40"/>
    </row>
    <row r="167" spans="2:10" ht="15.5" x14ac:dyDescent="0.35">
      <c r="B167" s="31" t="s">
        <v>3</v>
      </c>
      <c r="C167" s="32">
        <v>2018</v>
      </c>
      <c r="D167" s="41"/>
      <c r="E167" s="42"/>
      <c r="G167" s="31" t="s">
        <v>3</v>
      </c>
      <c r="H167" s="32">
        <v>2018</v>
      </c>
      <c r="I167" s="41"/>
      <c r="J167" s="42"/>
    </row>
    <row r="168" spans="2:10" ht="15.5" x14ac:dyDescent="0.35">
      <c r="B168" s="33" t="str">
        <f>BlockName</f>
        <v>Name</v>
      </c>
      <c r="C168" s="34" t="s">
        <v>55</v>
      </c>
      <c r="D168" s="35" t="s">
        <v>12</v>
      </c>
      <c r="E168" s="36">
        <v>1</v>
      </c>
      <c r="G168" s="33" t="str">
        <f>BlockName</f>
        <v>Name</v>
      </c>
      <c r="H168" s="34" t="s">
        <v>55</v>
      </c>
      <c r="I168" s="35" t="s">
        <v>12</v>
      </c>
      <c r="J168" s="36">
        <v>2</v>
      </c>
    </row>
    <row r="169" spans="2:10" ht="15.5" x14ac:dyDescent="0.35">
      <c r="B169" s="33" t="str">
        <f>Factor2Name</f>
        <v>Variety</v>
      </c>
      <c r="C169" s="34" t="s">
        <v>2</v>
      </c>
      <c r="D169" s="35" t="str">
        <f>Factor3Name</f>
        <v>Fertiliser</v>
      </c>
      <c r="E169" s="36" t="s">
        <v>38</v>
      </c>
      <c r="G169" s="33" t="str">
        <f>Factor2Name</f>
        <v>Variety</v>
      </c>
      <c r="H169" s="34" t="s">
        <v>2</v>
      </c>
      <c r="I169" s="35" t="str">
        <f>Factor3Name</f>
        <v>Fertiliser</v>
      </c>
      <c r="J169" s="36" t="s">
        <v>38</v>
      </c>
    </row>
    <row r="170" spans="2:10" ht="15.5" x14ac:dyDescent="0.35">
      <c r="B170" s="37" t="str">
        <f>Factor1Name</f>
        <v>Weeding</v>
      </c>
      <c r="C170" s="38" t="s">
        <v>37</v>
      </c>
      <c r="D170" s="39"/>
      <c r="E170" s="40"/>
      <c r="G170" s="37" t="str">
        <f>Factor1Name</f>
        <v>Weeding</v>
      </c>
      <c r="H170" s="38" t="s">
        <v>37</v>
      </c>
      <c r="I170" s="39"/>
      <c r="J170" s="40"/>
    </row>
    <row r="172" spans="2:10" ht="15.5" x14ac:dyDescent="0.35">
      <c r="B172" s="31" t="s">
        <v>3</v>
      </c>
      <c r="C172" s="32">
        <v>2018</v>
      </c>
      <c r="D172" s="41"/>
      <c r="E172" s="42"/>
      <c r="G172" s="31" t="s">
        <v>3</v>
      </c>
      <c r="H172" s="32">
        <v>2018</v>
      </c>
      <c r="I172" s="41"/>
      <c r="J172" s="42"/>
    </row>
    <row r="173" spans="2:10" ht="15.5" x14ac:dyDescent="0.35">
      <c r="B173" s="33" t="str">
        <f>BlockName</f>
        <v>Name</v>
      </c>
      <c r="C173" s="34" t="s">
        <v>55</v>
      </c>
      <c r="D173" s="35" t="s">
        <v>12</v>
      </c>
      <c r="E173" s="36">
        <v>3</v>
      </c>
      <c r="G173" s="33" t="str">
        <f>BlockName</f>
        <v>Name</v>
      </c>
      <c r="H173" s="34" t="s">
        <v>55</v>
      </c>
      <c r="I173" s="35" t="s">
        <v>12</v>
      </c>
      <c r="J173" s="36">
        <v>4</v>
      </c>
    </row>
    <row r="174" spans="2:10" ht="15.5" x14ac:dyDescent="0.35">
      <c r="B174" s="33" t="str">
        <f>Factor2Name</f>
        <v>Variety</v>
      </c>
      <c r="C174" s="34" t="s">
        <v>2</v>
      </c>
      <c r="D174" s="35" t="str">
        <f>Factor3Name</f>
        <v>Fertiliser</v>
      </c>
      <c r="E174" s="36" t="s">
        <v>38</v>
      </c>
      <c r="G174" s="33" t="str">
        <f>Factor2Name</f>
        <v>Variety</v>
      </c>
      <c r="H174" s="34" t="s">
        <v>2</v>
      </c>
      <c r="I174" s="35" t="str">
        <f>Factor3Name</f>
        <v>Fertiliser</v>
      </c>
      <c r="J174" s="36" t="s">
        <v>38</v>
      </c>
    </row>
    <row r="175" spans="2:10" ht="15.5" x14ac:dyDescent="0.35">
      <c r="B175" s="37" t="str">
        <f>Factor1Name</f>
        <v>Weeding</v>
      </c>
      <c r="C175" s="38" t="s">
        <v>37</v>
      </c>
      <c r="D175" s="39"/>
      <c r="E175" s="40"/>
      <c r="G175" s="37" t="str">
        <f>Factor1Name</f>
        <v>Weeding</v>
      </c>
      <c r="H175" s="38" t="s">
        <v>37</v>
      </c>
      <c r="I175" s="39"/>
      <c r="J175" s="40"/>
    </row>
    <row r="177" spans="2:10" ht="15.5" x14ac:dyDescent="0.35">
      <c r="B177" s="31" t="s">
        <v>3</v>
      </c>
      <c r="C177" s="32">
        <v>2018</v>
      </c>
      <c r="D177" s="41"/>
      <c r="E177" s="42"/>
      <c r="G177" s="31" t="s">
        <v>3</v>
      </c>
      <c r="H177" s="32">
        <v>2018</v>
      </c>
      <c r="I177" s="41"/>
      <c r="J177" s="42"/>
    </row>
    <row r="178" spans="2:10" ht="15.5" x14ac:dyDescent="0.35">
      <c r="B178" s="33" t="str">
        <f>BlockName</f>
        <v>Name</v>
      </c>
      <c r="C178" s="34" t="s">
        <v>55</v>
      </c>
      <c r="D178" s="35" t="s">
        <v>12</v>
      </c>
      <c r="E178" s="36">
        <v>5</v>
      </c>
      <c r="G178" s="33" t="str">
        <f>BlockName</f>
        <v>Name</v>
      </c>
      <c r="H178" s="34" t="s">
        <v>55</v>
      </c>
      <c r="I178" s="35" t="s">
        <v>12</v>
      </c>
      <c r="J178" s="36">
        <v>6</v>
      </c>
    </row>
    <row r="179" spans="2:10" ht="15.5" x14ac:dyDescent="0.35">
      <c r="B179" s="33" t="str">
        <f>Factor2Name</f>
        <v>Variety</v>
      </c>
      <c r="C179" s="34" t="s">
        <v>2</v>
      </c>
      <c r="D179" s="35" t="str">
        <f>Factor3Name</f>
        <v>Fertiliser</v>
      </c>
      <c r="E179" s="36" t="s">
        <v>38</v>
      </c>
      <c r="G179" s="33" t="str">
        <f>Factor2Name</f>
        <v>Variety</v>
      </c>
      <c r="H179" s="34" t="s">
        <v>2</v>
      </c>
      <c r="I179" s="35" t="str">
        <f>Factor3Name</f>
        <v>Fertiliser</v>
      </c>
      <c r="J179" s="36" t="s">
        <v>38</v>
      </c>
    </row>
    <row r="180" spans="2:10" ht="15.5" x14ac:dyDescent="0.35">
      <c r="B180" s="37" t="str">
        <f>Factor1Name</f>
        <v>Weeding</v>
      </c>
      <c r="C180" s="38" t="s">
        <v>37</v>
      </c>
      <c r="D180" s="39"/>
      <c r="E180" s="40"/>
      <c r="G180" s="37" t="str">
        <f>Factor1Name</f>
        <v>Weeding</v>
      </c>
      <c r="H180" s="38" t="s">
        <v>37</v>
      </c>
      <c r="I180" s="39"/>
      <c r="J180" s="40"/>
    </row>
    <row r="182" spans="2:10" ht="15.5" x14ac:dyDescent="0.35">
      <c r="B182" s="31" t="s">
        <v>3</v>
      </c>
      <c r="C182" s="32">
        <v>2018</v>
      </c>
      <c r="D182" s="41"/>
      <c r="E182" s="42"/>
      <c r="G182" s="31" t="s">
        <v>3</v>
      </c>
      <c r="H182" s="32">
        <v>2018</v>
      </c>
      <c r="I182" s="41"/>
      <c r="J182" s="42"/>
    </row>
    <row r="183" spans="2:10" ht="15.5" x14ac:dyDescent="0.35">
      <c r="B183" s="33" t="str">
        <f>BlockName</f>
        <v>Name</v>
      </c>
      <c r="C183" s="34" t="s">
        <v>55</v>
      </c>
      <c r="D183" s="35" t="s">
        <v>12</v>
      </c>
      <c r="E183" s="36">
        <v>1</v>
      </c>
      <c r="G183" s="33" t="str">
        <f>BlockName</f>
        <v>Name</v>
      </c>
      <c r="H183" s="34" t="s">
        <v>55</v>
      </c>
      <c r="I183" s="35" t="s">
        <v>12</v>
      </c>
      <c r="J183" s="36">
        <v>2</v>
      </c>
    </row>
    <row r="184" spans="2:10" ht="15.5" x14ac:dyDescent="0.35">
      <c r="B184" s="33" t="str">
        <f>Factor2Name</f>
        <v>Variety</v>
      </c>
      <c r="C184" s="34" t="s">
        <v>46</v>
      </c>
      <c r="D184" s="35" t="str">
        <f>Factor3Name</f>
        <v>Fertiliser</v>
      </c>
      <c r="E184" s="36" t="s">
        <v>45</v>
      </c>
      <c r="G184" s="33" t="str">
        <f>Factor2Name</f>
        <v>Variety</v>
      </c>
      <c r="H184" s="34" t="s">
        <v>46</v>
      </c>
      <c r="I184" s="35" t="str">
        <f>Factor3Name</f>
        <v>Fertiliser</v>
      </c>
      <c r="J184" s="36" t="s">
        <v>45</v>
      </c>
    </row>
    <row r="185" spans="2:10" ht="15.5" x14ac:dyDescent="0.35">
      <c r="B185" s="37" t="str">
        <f>Factor1Name</f>
        <v>Weeding</v>
      </c>
      <c r="C185" s="38" t="s">
        <v>51</v>
      </c>
      <c r="D185" s="39"/>
      <c r="E185" s="40"/>
      <c r="G185" s="37" t="str">
        <f>Factor1Name</f>
        <v>Weeding</v>
      </c>
      <c r="H185" s="38" t="s">
        <v>51</v>
      </c>
      <c r="I185" s="39"/>
      <c r="J185" s="40"/>
    </row>
    <row r="187" spans="2:10" ht="15.5" x14ac:dyDescent="0.35">
      <c r="B187" s="31" t="s">
        <v>3</v>
      </c>
      <c r="C187" s="32">
        <v>2018</v>
      </c>
      <c r="D187" s="41"/>
      <c r="E187" s="42"/>
      <c r="G187" s="31" t="s">
        <v>3</v>
      </c>
      <c r="H187" s="32">
        <v>2018</v>
      </c>
      <c r="I187" s="41"/>
      <c r="J187" s="42"/>
    </row>
    <row r="188" spans="2:10" ht="15.5" x14ac:dyDescent="0.35">
      <c r="B188" s="33" t="str">
        <f>BlockName</f>
        <v>Name</v>
      </c>
      <c r="C188" s="34" t="s">
        <v>55</v>
      </c>
      <c r="D188" s="35" t="s">
        <v>12</v>
      </c>
      <c r="E188" s="36">
        <v>3</v>
      </c>
      <c r="G188" s="33" t="str">
        <f>BlockName</f>
        <v>Name</v>
      </c>
      <c r="H188" s="34" t="s">
        <v>55</v>
      </c>
      <c r="I188" s="35" t="s">
        <v>12</v>
      </c>
      <c r="J188" s="36">
        <v>4</v>
      </c>
    </row>
    <row r="189" spans="2:10" ht="15.5" x14ac:dyDescent="0.35">
      <c r="B189" s="33" t="str">
        <f>Factor2Name</f>
        <v>Variety</v>
      </c>
      <c r="C189" s="34" t="s">
        <v>46</v>
      </c>
      <c r="D189" s="35" t="str">
        <f>Factor3Name</f>
        <v>Fertiliser</v>
      </c>
      <c r="E189" s="36" t="s">
        <v>45</v>
      </c>
      <c r="G189" s="33" t="str">
        <f>Factor2Name</f>
        <v>Variety</v>
      </c>
      <c r="H189" s="34" t="s">
        <v>46</v>
      </c>
      <c r="I189" s="35" t="str">
        <f>Factor3Name</f>
        <v>Fertiliser</v>
      </c>
      <c r="J189" s="36" t="s">
        <v>45</v>
      </c>
    </row>
    <row r="190" spans="2:10" ht="15.5" x14ac:dyDescent="0.35">
      <c r="B190" s="37" t="str">
        <f>Factor1Name</f>
        <v>Weeding</v>
      </c>
      <c r="C190" s="38" t="s">
        <v>51</v>
      </c>
      <c r="D190" s="39"/>
      <c r="E190" s="40"/>
      <c r="G190" s="37" t="str">
        <f>Factor1Name</f>
        <v>Weeding</v>
      </c>
      <c r="H190" s="38" t="s">
        <v>51</v>
      </c>
      <c r="I190" s="39"/>
      <c r="J190" s="40"/>
    </row>
    <row r="192" spans="2:10" ht="15.5" x14ac:dyDescent="0.35">
      <c r="B192" s="31" t="s">
        <v>3</v>
      </c>
      <c r="C192" s="32">
        <v>2018</v>
      </c>
      <c r="D192" s="41"/>
      <c r="E192" s="42"/>
      <c r="G192" s="31" t="s">
        <v>3</v>
      </c>
      <c r="H192" s="32">
        <v>2018</v>
      </c>
      <c r="I192" s="41"/>
      <c r="J192" s="42"/>
    </row>
    <row r="193" spans="2:10" ht="15.5" x14ac:dyDescent="0.35">
      <c r="B193" s="33" t="str">
        <f>BlockName</f>
        <v>Name</v>
      </c>
      <c r="C193" s="34" t="s">
        <v>55</v>
      </c>
      <c r="D193" s="35" t="s">
        <v>12</v>
      </c>
      <c r="E193" s="36">
        <v>5</v>
      </c>
      <c r="G193" s="33" t="str">
        <f>BlockName</f>
        <v>Name</v>
      </c>
      <c r="H193" s="34" t="s">
        <v>55</v>
      </c>
      <c r="I193" s="35" t="s">
        <v>12</v>
      </c>
      <c r="J193" s="36">
        <v>6</v>
      </c>
    </row>
    <row r="194" spans="2:10" ht="15.5" x14ac:dyDescent="0.35">
      <c r="B194" s="33" t="str">
        <f>Factor2Name</f>
        <v>Variety</v>
      </c>
      <c r="C194" s="34" t="s">
        <v>46</v>
      </c>
      <c r="D194" s="35" t="str">
        <f>Factor3Name</f>
        <v>Fertiliser</v>
      </c>
      <c r="E194" s="36" t="s">
        <v>45</v>
      </c>
      <c r="G194" s="33" t="str">
        <f>Factor2Name</f>
        <v>Variety</v>
      </c>
      <c r="H194" s="34" t="s">
        <v>46</v>
      </c>
      <c r="I194" s="35" t="str">
        <f>Factor3Name</f>
        <v>Fertiliser</v>
      </c>
      <c r="J194" s="36" t="s">
        <v>45</v>
      </c>
    </row>
    <row r="195" spans="2:10" ht="15.5" x14ac:dyDescent="0.35">
      <c r="B195" s="37" t="str">
        <f>Factor1Name</f>
        <v>Weeding</v>
      </c>
      <c r="C195" s="38" t="s">
        <v>51</v>
      </c>
      <c r="D195" s="39"/>
      <c r="E195" s="40"/>
      <c r="G195" s="37" t="str">
        <f>Factor1Name</f>
        <v>Weeding</v>
      </c>
      <c r="H195" s="38" t="s">
        <v>51</v>
      </c>
      <c r="I195" s="39"/>
      <c r="J195" s="40"/>
    </row>
    <row r="197" spans="2:10" ht="15.5" x14ac:dyDescent="0.35">
      <c r="B197" s="31" t="s">
        <v>3</v>
      </c>
      <c r="C197" s="32">
        <v>2018</v>
      </c>
      <c r="D197" s="41"/>
      <c r="E197" s="42"/>
      <c r="G197" s="31" t="s">
        <v>3</v>
      </c>
      <c r="H197" s="32">
        <v>2018</v>
      </c>
      <c r="I197" s="41"/>
      <c r="J197" s="42"/>
    </row>
    <row r="198" spans="2:10" ht="15.5" x14ac:dyDescent="0.35">
      <c r="B198" s="33" t="str">
        <f>BlockName</f>
        <v>Name</v>
      </c>
      <c r="C198" s="34" t="s">
        <v>55</v>
      </c>
      <c r="D198" s="35" t="s">
        <v>12</v>
      </c>
      <c r="E198" s="36">
        <v>1</v>
      </c>
      <c r="G198" s="33" t="str">
        <f>BlockName</f>
        <v>Name</v>
      </c>
      <c r="H198" s="34" t="s">
        <v>55</v>
      </c>
      <c r="I198" s="35" t="s">
        <v>12</v>
      </c>
      <c r="J198" s="36">
        <v>2</v>
      </c>
    </row>
    <row r="199" spans="2:10" ht="15.5" x14ac:dyDescent="0.35">
      <c r="B199" s="33" t="str">
        <f>Factor2Name</f>
        <v>Variety</v>
      </c>
      <c r="C199" s="34" t="s">
        <v>46</v>
      </c>
      <c r="D199" s="35" t="str">
        <f>Factor3Name</f>
        <v>Fertiliser</v>
      </c>
      <c r="E199" s="36" t="s">
        <v>38</v>
      </c>
      <c r="G199" s="33" t="str">
        <f>Factor2Name</f>
        <v>Variety</v>
      </c>
      <c r="H199" s="34" t="s">
        <v>46</v>
      </c>
      <c r="I199" s="35" t="str">
        <f>Factor3Name</f>
        <v>Fertiliser</v>
      </c>
      <c r="J199" s="36" t="s">
        <v>38</v>
      </c>
    </row>
    <row r="200" spans="2:10" ht="15.5" x14ac:dyDescent="0.35">
      <c r="B200" s="37" t="str">
        <f>Factor1Name</f>
        <v>Weeding</v>
      </c>
      <c r="C200" s="38" t="s">
        <v>51</v>
      </c>
      <c r="D200" s="39"/>
      <c r="E200" s="40"/>
      <c r="G200" s="37" t="str">
        <f>Factor1Name</f>
        <v>Weeding</v>
      </c>
      <c r="H200" s="38" t="s">
        <v>51</v>
      </c>
      <c r="I200" s="39"/>
      <c r="J200" s="40"/>
    </row>
    <row r="202" spans="2:10" ht="15.5" x14ac:dyDescent="0.35">
      <c r="B202" s="31" t="s">
        <v>3</v>
      </c>
      <c r="C202" s="32">
        <v>2018</v>
      </c>
      <c r="D202" s="41"/>
      <c r="E202" s="42"/>
      <c r="G202" s="31" t="s">
        <v>3</v>
      </c>
      <c r="H202" s="32">
        <v>2018</v>
      </c>
      <c r="I202" s="41"/>
      <c r="J202" s="42"/>
    </row>
    <row r="203" spans="2:10" ht="15.5" x14ac:dyDescent="0.35">
      <c r="B203" s="33" t="str">
        <f>BlockName</f>
        <v>Name</v>
      </c>
      <c r="C203" s="34" t="s">
        <v>55</v>
      </c>
      <c r="D203" s="35" t="s">
        <v>12</v>
      </c>
      <c r="E203" s="36">
        <v>3</v>
      </c>
      <c r="G203" s="33" t="str">
        <f>BlockName</f>
        <v>Name</v>
      </c>
      <c r="H203" s="34" t="s">
        <v>55</v>
      </c>
      <c r="I203" s="35" t="s">
        <v>12</v>
      </c>
      <c r="J203" s="36">
        <v>4</v>
      </c>
    </row>
    <row r="204" spans="2:10" ht="15.5" x14ac:dyDescent="0.35">
      <c r="B204" s="33" t="str">
        <f>Factor2Name</f>
        <v>Variety</v>
      </c>
      <c r="C204" s="34" t="s">
        <v>46</v>
      </c>
      <c r="D204" s="35" t="str">
        <f>Factor3Name</f>
        <v>Fertiliser</v>
      </c>
      <c r="E204" s="36" t="s">
        <v>38</v>
      </c>
      <c r="G204" s="33" t="str">
        <f>Factor2Name</f>
        <v>Variety</v>
      </c>
      <c r="H204" s="34" t="s">
        <v>46</v>
      </c>
      <c r="I204" s="35" t="str">
        <f>Factor3Name</f>
        <v>Fertiliser</v>
      </c>
      <c r="J204" s="36" t="s">
        <v>38</v>
      </c>
    </row>
    <row r="205" spans="2:10" ht="15.5" x14ac:dyDescent="0.35">
      <c r="B205" s="37" t="str">
        <f>Factor1Name</f>
        <v>Weeding</v>
      </c>
      <c r="C205" s="38" t="s">
        <v>51</v>
      </c>
      <c r="D205" s="39"/>
      <c r="E205" s="40"/>
      <c r="G205" s="37" t="str">
        <f>Factor1Name</f>
        <v>Weeding</v>
      </c>
      <c r="H205" s="38" t="s">
        <v>51</v>
      </c>
      <c r="I205" s="39"/>
      <c r="J205" s="40"/>
    </row>
    <row r="207" spans="2:10" ht="15.5" x14ac:dyDescent="0.35">
      <c r="B207" s="31" t="s">
        <v>3</v>
      </c>
      <c r="C207" s="32">
        <v>2018</v>
      </c>
      <c r="D207" s="41"/>
      <c r="E207" s="42"/>
      <c r="G207" s="31" t="s">
        <v>3</v>
      </c>
      <c r="H207" s="32">
        <v>2018</v>
      </c>
      <c r="I207" s="41"/>
      <c r="J207" s="42"/>
    </row>
    <row r="208" spans="2:10" ht="15.5" x14ac:dyDescent="0.35">
      <c r="B208" s="33" t="str">
        <f>BlockName</f>
        <v>Name</v>
      </c>
      <c r="C208" s="34" t="s">
        <v>55</v>
      </c>
      <c r="D208" s="35" t="s">
        <v>12</v>
      </c>
      <c r="E208" s="36">
        <v>5</v>
      </c>
      <c r="G208" s="33" t="str">
        <f>BlockName</f>
        <v>Name</v>
      </c>
      <c r="H208" s="34" t="s">
        <v>55</v>
      </c>
      <c r="I208" s="35" t="s">
        <v>12</v>
      </c>
      <c r="J208" s="36">
        <v>6</v>
      </c>
    </row>
    <row r="209" spans="2:10" ht="15.5" x14ac:dyDescent="0.35">
      <c r="B209" s="33" t="str">
        <f>Factor2Name</f>
        <v>Variety</v>
      </c>
      <c r="C209" s="34" t="s">
        <v>46</v>
      </c>
      <c r="D209" s="35" t="str">
        <f>Factor3Name</f>
        <v>Fertiliser</v>
      </c>
      <c r="E209" s="36" t="s">
        <v>38</v>
      </c>
      <c r="G209" s="33" t="str">
        <f>Factor2Name</f>
        <v>Variety</v>
      </c>
      <c r="H209" s="34" t="s">
        <v>46</v>
      </c>
      <c r="I209" s="35" t="str">
        <f>Factor3Name</f>
        <v>Fertiliser</v>
      </c>
      <c r="J209" s="36" t="s">
        <v>38</v>
      </c>
    </row>
    <row r="210" spans="2:10" ht="15.5" x14ac:dyDescent="0.35">
      <c r="B210" s="37" t="str">
        <f>Factor1Name</f>
        <v>Weeding</v>
      </c>
      <c r="C210" s="38" t="s">
        <v>51</v>
      </c>
      <c r="D210" s="39"/>
      <c r="E210" s="40"/>
      <c r="G210" s="37" t="str">
        <f>Factor1Name</f>
        <v>Weeding</v>
      </c>
      <c r="H210" s="38" t="s">
        <v>51</v>
      </c>
      <c r="I210" s="39"/>
      <c r="J210" s="40"/>
    </row>
    <row r="212" spans="2:10" ht="15.5" x14ac:dyDescent="0.35">
      <c r="B212" s="31" t="s">
        <v>3</v>
      </c>
      <c r="C212" s="32">
        <v>2018</v>
      </c>
      <c r="D212" s="41"/>
      <c r="E212" s="42"/>
      <c r="G212" s="31" t="s">
        <v>3</v>
      </c>
      <c r="H212" s="32">
        <v>2018</v>
      </c>
      <c r="I212" s="41"/>
      <c r="J212" s="42"/>
    </row>
    <row r="213" spans="2:10" ht="15.5" x14ac:dyDescent="0.35">
      <c r="B213" s="33" t="str">
        <f>BlockName</f>
        <v>Name</v>
      </c>
      <c r="C213" s="34" t="s">
        <v>55</v>
      </c>
      <c r="D213" s="35" t="s">
        <v>12</v>
      </c>
      <c r="E213" s="36">
        <v>1</v>
      </c>
      <c r="G213" s="33" t="str">
        <f>BlockName</f>
        <v>Name</v>
      </c>
      <c r="H213" s="34" t="s">
        <v>55</v>
      </c>
      <c r="I213" s="35" t="s">
        <v>12</v>
      </c>
      <c r="J213" s="36">
        <v>2</v>
      </c>
    </row>
    <row r="214" spans="2:10" ht="15.5" x14ac:dyDescent="0.35">
      <c r="B214" s="33" t="str">
        <f>Factor2Name</f>
        <v>Variety</v>
      </c>
      <c r="C214" s="34" t="s">
        <v>2</v>
      </c>
      <c r="D214" s="35" t="str">
        <f>Factor3Name</f>
        <v>Fertiliser</v>
      </c>
      <c r="E214" s="36" t="s">
        <v>45</v>
      </c>
      <c r="G214" s="33" t="str">
        <f>Factor2Name</f>
        <v>Variety</v>
      </c>
      <c r="H214" s="34" t="s">
        <v>2</v>
      </c>
      <c r="I214" s="35" t="str">
        <f>Factor3Name</f>
        <v>Fertiliser</v>
      </c>
      <c r="J214" s="36" t="s">
        <v>45</v>
      </c>
    </row>
    <row r="215" spans="2:10" ht="15.5" x14ac:dyDescent="0.35">
      <c r="B215" s="37" t="str">
        <f>Factor1Name</f>
        <v>Weeding</v>
      </c>
      <c r="C215" s="38" t="s">
        <v>51</v>
      </c>
      <c r="D215" s="39"/>
      <c r="E215" s="40"/>
      <c r="G215" s="37" t="str">
        <f>Factor1Name</f>
        <v>Weeding</v>
      </c>
      <c r="H215" s="38" t="s">
        <v>51</v>
      </c>
      <c r="I215" s="39"/>
      <c r="J215" s="40"/>
    </row>
    <row r="217" spans="2:10" ht="15.5" x14ac:dyDescent="0.35">
      <c r="B217" s="31" t="s">
        <v>3</v>
      </c>
      <c r="C217" s="32">
        <v>2018</v>
      </c>
      <c r="D217" s="41"/>
      <c r="E217" s="42"/>
      <c r="G217" s="31" t="s">
        <v>3</v>
      </c>
      <c r="H217" s="32">
        <v>2018</v>
      </c>
      <c r="I217" s="41"/>
      <c r="J217" s="42"/>
    </row>
    <row r="218" spans="2:10" ht="15.5" x14ac:dyDescent="0.35">
      <c r="B218" s="33" t="str">
        <f>BlockName</f>
        <v>Name</v>
      </c>
      <c r="C218" s="34" t="s">
        <v>55</v>
      </c>
      <c r="D218" s="35" t="s">
        <v>12</v>
      </c>
      <c r="E218" s="36">
        <v>3</v>
      </c>
      <c r="G218" s="33" t="str">
        <f>BlockName</f>
        <v>Name</v>
      </c>
      <c r="H218" s="34" t="s">
        <v>55</v>
      </c>
      <c r="I218" s="35" t="s">
        <v>12</v>
      </c>
      <c r="J218" s="36">
        <v>4</v>
      </c>
    </row>
    <row r="219" spans="2:10" ht="15.5" x14ac:dyDescent="0.35">
      <c r="B219" s="33" t="str">
        <f>Factor2Name</f>
        <v>Variety</v>
      </c>
      <c r="C219" s="34" t="s">
        <v>2</v>
      </c>
      <c r="D219" s="35" t="str">
        <f>Factor3Name</f>
        <v>Fertiliser</v>
      </c>
      <c r="E219" s="36" t="s">
        <v>45</v>
      </c>
      <c r="G219" s="33" t="str">
        <f>Factor2Name</f>
        <v>Variety</v>
      </c>
      <c r="H219" s="34" t="s">
        <v>2</v>
      </c>
      <c r="I219" s="35" t="str">
        <f>Factor3Name</f>
        <v>Fertiliser</v>
      </c>
      <c r="J219" s="36" t="s">
        <v>45</v>
      </c>
    </row>
    <row r="220" spans="2:10" ht="15.5" x14ac:dyDescent="0.35">
      <c r="B220" s="37" t="str">
        <f>Factor1Name</f>
        <v>Weeding</v>
      </c>
      <c r="C220" s="38" t="s">
        <v>51</v>
      </c>
      <c r="D220" s="39"/>
      <c r="E220" s="40"/>
      <c r="G220" s="37" t="str">
        <f>Factor1Name</f>
        <v>Weeding</v>
      </c>
      <c r="H220" s="38" t="s">
        <v>51</v>
      </c>
      <c r="I220" s="39"/>
      <c r="J220" s="40"/>
    </row>
    <row r="222" spans="2:10" ht="15.5" x14ac:dyDescent="0.35">
      <c r="B222" s="31" t="s">
        <v>3</v>
      </c>
      <c r="C222" s="32">
        <v>2018</v>
      </c>
      <c r="D222" s="41"/>
      <c r="E222" s="42"/>
      <c r="G222" s="31" t="s">
        <v>3</v>
      </c>
      <c r="H222" s="32">
        <v>2018</v>
      </c>
      <c r="I222" s="41"/>
      <c r="J222" s="42"/>
    </row>
    <row r="223" spans="2:10" ht="15.5" x14ac:dyDescent="0.35">
      <c r="B223" s="33" t="str">
        <f>BlockName</f>
        <v>Name</v>
      </c>
      <c r="C223" s="34" t="s">
        <v>55</v>
      </c>
      <c r="D223" s="35" t="s">
        <v>12</v>
      </c>
      <c r="E223" s="36">
        <v>5</v>
      </c>
      <c r="G223" s="33" t="str">
        <f>BlockName</f>
        <v>Name</v>
      </c>
      <c r="H223" s="34" t="s">
        <v>55</v>
      </c>
      <c r="I223" s="35" t="s">
        <v>12</v>
      </c>
      <c r="J223" s="36">
        <v>6</v>
      </c>
    </row>
    <row r="224" spans="2:10" ht="15.5" x14ac:dyDescent="0.35">
      <c r="B224" s="33" t="str">
        <f>Factor2Name</f>
        <v>Variety</v>
      </c>
      <c r="C224" s="34" t="s">
        <v>2</v>
      </c>
      <c r="D224" s="35" t="str">
        <f>Factor3Name</f>
        <v>Fertiliser</v>
      </c>
      <c r="E224" s="36" t="s">
        <v>45</v>
      </c>
      <c r="G224" s="33" t="str">
        <f>Factor2Name</f>
        <v>Variety</v>
      </c>
      <c r="H224" s="34" t="s">
        <v>2</v>
      </c>
      <c r="I224" s="35" t="str">
        <f>Factor3Name</f>
        <v>Fertiliser</v>
      </c>
      <c r="J224" s="36" t="s">
        <v>45</v>
      </c>
    </row>
    <row r="225" spans="2:10" ht="15.5" x14ac:dyDescent="0.35">
      <c r="B225" s="37" t="str">
        <f>Factor1Name</f>
        <v>Weeding</v>
      </c>
      <c r="C225" s="38" t="s">
        <v>51</v>
      </c>
      <c r="D225" s="39"/>
      <c r="E225" s="40"/>
      <c r="G225" s="37" t="str">
        <f>Factor1Name</f>
        <v>Weeding</v>
      </c>
      <c r="H225" s="38" t="s">
        <v>51</v>
      </c>
      <c r="I225" s="39"/>
      <c r="J225" s="40"/>
    </row>
    <row r="227" spans="2:10" ht="15.5" x14ac:dyDescent="0.35">
      <c r="B227" s="31" t="s">
        <v>3</v>
      </c>
      <c r="C227" s="32">
        <v>2018</v>
      </c>
      <c r="D227" s="41"/>
      <c r="E227" s="42"/>
      <c r="G227" s="31" t="s">
        <v>3</v>
      </c>
      <c r="H227" s="32">
        <v>2018</v>
      </c>
      <c r="I227" s="41"/>
      <c r="J227" s="42"/>
    </row>
    <row r="228" spans="2:10" ht="15.5" x14ac:dyDescent="0.35">
      <c r="B228" s="33" t="str">
        <f>BlockName</f>
        <v>Name</v>
      </c>
      <c r="C228" s="34" t="s">
        <v>55</v>
      </c>
      <c r="D228" s="35" t="s">
        <v>12</v>
      </c>
      <c r="E228" s="36">
        <v>1</v>
      </c>
      <c r="G228" s="33" t="str">
        <f>BlockName</f>
        <v>Name</v>
      </c>
      <c r="H228" s="34" t="s">
        <v>55</v>
      </c>
      <c r="I228" s="35" t="s">
        <v>12</v>
      </c>
      <c r="J228" s="36">
        <v>2</v>
      </c>
    </row>
    <row r="229" spans="2:10" ht="15.5" x14ac:dyDescent="0.35">
      <c r="B229" s="33" t="str">
        <f>Factor2Name</f>
        <v>Variety</v>
      </c>
      <c r="C229" s="34" t="s">
        <v>2</v>
      </c>
      <c r="D229" s="35" t="str">
        <f>Factor3Name</f>
        <v>Fertiliser</v>
      </c>
      <c r="E229" s="36" t="s">
        <v>38</v>
      </c>
      <c r="G229" s="33" t="str">
        <f>Factor2Name</f>
        <v>Variety</v>
      </c>
      <c r="H229" s="34" t="s">
        <v>2</v>
      </c>
      <c r="I229" s="35" t="str">
        <f>Factor3Name</f>
        <v>Fertiliser</v>
      </c>
      <c r="J229" s="36" t="s">
        <v>38</v>
      </c>
    </row>
    <row r="230" spans="2:10" ht="15.5" x14ac:dyDescent="0.35">
      <c r="B230" s="37" t="str">
        <f>Factor1Name</f>
        <v>Weeding</v>
      </c>
      <c r="C230" s="38" t="s">
        <v>51</v>
      </c>
      <c r="D230" s="39"/>
      <c r="E230" s="40"/>
      <c r="G230" s="37" t="str">
        <f>Factor1Name</f>
        <v>Weeding</v>
      </c>
      <c r="H230" s="38" t="s">
        <v>51</v>
      </c>
      <c r="I230" s="39"/>
      <c r="J230" s="40"/>
    </row>
    <row r="232" spans="2:10" ht="15.5" x14ac:dyDescent="0.35">
      <c r="B232" s="31" t="s">
        <v>3</v>
      </c>
      <c r="C232" s="32">
        <v>2018</v>
      </c>
      <c r="D232" s="41"/>
      <c r="E232" s="42"/>
      <c r="G232" s="31" t="s">
        <v>3</v>
      </c>
      <c r="H232" s="32">
        <v>2018</v>
      </c>
      <c r="I232" s="41"/>
      <c r="J232" s="42"/>
    </row>
    <row r="233" spans="2:10" ht="15.5" x14ac:dyDescent="0.35">
      <c r="B233" s="33" t="str">
        <f>BlockName</f>
        <v>Name</v>
      </c>
      <c r="C233" s="34" t="s">
        <v>55</v>
      </c>
      <c r="D233" s="35" t="s">
        <v>12</v>
      </c>
      <c r="E233" s="36">
        <v>3</v>
      </c>
      <c r="G233" s="33" t="str">
        <f>BlockName</f>
        <v>Name</v>
      </c>
      <c r="H233" s="34" t="s">
        <v>55</v>
      </c>
      <c r="I233" s="35" t="s">
        <v>12</v>
      </c>
      <c r="J233" s="36">
        <v>4</v>
      </c>
    </row>
    <row r="234" spans="2:10" ht="15.5" x14ac:dyDescent="0.35">
      <c r="B234" s="33" t="str">
        <f>Factor2Name</f>
        <v>Variety</v>
      </c>
      <c r="C234" s="34" t="s">
        <v>2</v>
      </c>
      <c r="D234" s="35" t="str">
        <f>Factor3Name</f>
        <v>Fertiliser</v>
      </c>
      <c r="E234" s="36" t="s">
        <v>38</v>
      </c>
      <c r="G234" s="33" t="str">
        <f>Factor2Name</f>
        <v>Variety</v>
      </c>
      <c r="H234" s="34" t="s">
        <v>2</v>
      </c>
      <c r="I234" s="35" t="str">
        <f>Factor3Name</f>
        <v>Fertiliser</v>
      </c>
      <c r="J234" s="36" t="s">
        <v>38</v>
      </c>
    </row>
    <row r="235" spans="2:10" ht="15.5" x14ac:dyDescent="0.35">
      <c r="B235" s="37" t="str">
        <f>Factor1Name</f>
        <v>Weeding</v>
      </c>
      <c r="C235" s="38" t="s">
        <v>51</v>
      </c>
      <c r="D235" s="39"/>
      <c r="E235" s="40"/>
      <c r="G235" s="37" t="str">
        <f>Factor1Name</f>
        <v>Weeding</v>
      </c>
      <c r="H235" s="38" t="s">
        <v>51</v>
      </c>
      <c r="I235" s="39"/>
      <c r="J235" s="40"/>
    </row>
    <row r="237" spans="2:10" ht="15.5" x14ac:dyDescent="0.35">
      <c r="B237" s="31" t="s">
        <v>3</v>
      </c>
      <c r="C237" s="32">
        <v>2018</v>
      </c>
      <c r="D237" s="41"/>
      <c r="E237" s="42"/>
      <c r="G237" s="31" t="s">
        <v>3</v>
      </c>
      <c r="H237" s="32">
        <v>2018</v>
      </c>
      <c r="I237" s="41"/>
      <c r="J237" s="42"/>
    </row>
    <row r="238" spans="2:10" ht="15.5" x14ac:dyDescent="0.35">
      <c r="B238" s="33" t="str">
        <f>BlockName</f>
        <v>Name</v>
      </c>
      <c r="C238" s="34" t="s">
        <v>55</v>
      </c>
      <c r="D238" s="35" t="s">
        <v>12</v>
      </c>
      <c r="E238" s="36">
        <v>5</v>
      </c>
      <c r="G238" s="33" t="str">
        <f>BlockName</f>
        <v>Name</v>
      </c>
      <c r="H238" s="34" t="s">
        <v>55</v>
      </c>
      <c r="I238" s="35" t="s">
        <v>12</v>
      </c>
      <c r="J238" s="36">
        <v>6</v>
      </c>
    </row>
    <row r="239" spans="2:10" ht="15.5" x14ac:dyDescent="0.35">
      <c r="B239" s="33" t="str">
        <f>Factor2Name</f>
        <v>Variety</v>
      </c>
      <c r="C239" s="34" t="s">
        <v>2</v>
      </c>
      <c r="D239" s="35" t="str">
        <f>Factor3Name</f>
        <v>Fertiliser</v>
      </c>
      <c r="E239" s="36" t="s">
        <v>38</v>
      </c>
      <c r="G239" s="33" t="str">
        <f>Factor2Name</f>
        <v>Variety</v>
      </c>
      <c r="H239" s="34" t="s">
        <v>2</v>
      </c>
      <c r="I239" s="35" t="str">
        <f>Factor3Name</f>
        <v>Fertiliser</v>
      </c>
      <c r="J239" s="36" t="s">
        <v>38</v>
      </c>
    </row>
    <row r="240" spans="2:10" ht="15.5" x14ac:dyDescent="0.35">
      <c r="B240" s="37" t="str">
        <f>Factor1Name</f>
        <v>Weeding</v>
      </c>
      <c r="C240" s="38" t="s">
        <v>51</v>
      </c>
      <c r="D240" s="39"/>
      <c r="E240" s="40"/>
      <c r="G240" s="37" t="str">
        <f>Factor1Name</f>
        <v>Weeding</v>
      </c>
      <c r="H240" s="38" t="s">
        <v>51</v>
      </c>
      <c r="I240" s="39"/>
      <c r="J240" s="40"/>
    </row>
    <row r="242" spans="2:10" ht="15.5" x14ac:dyDescent="0.35">
      <c r="B242" s="31" t="s">
        <v>3</v>
      </c>
      <c r="C242" s="32">
        <v>2017</v>
      </c>
      <c r="D242" s="41"/>
      <c r="E242" s="42"/>
      <c r="G242" s="31" t="s">
        <v>3</v>
      </c>
      <c r="H242" s="32">
        <v>2017</v>
      </c>
      <c r="I242" s="41"/>
      <c r="J242" s="42"/>
    </row>
    <row r="243" spans="2:10" ht="15.5" x14ac:dyDescent="0.35">
      <c r="B243" s="33" t="str">
        <f>BlockName</f>
        <v>Name</v>
      </c>
      <c r="C243" s="34" t="s">
        <v>56</v>
      </c>
      <c r="D243" s="35" t="s">
        <v>12</v>
      </c>
      <c r="E243" s="36">
        <v>1</v>
      </c>
      <c r="G243" s="33" t="str">
        <f>BlockName</f>
        <v>Name</v>
      </c>
      <c r="H243" s="34" t="s">
        <v>56</v>
      </c>
      <c r="I243" s="35" t="s">
        <v>12</v>
      </c>
      <c r="J243" s="36">
        <v>2</v>
      </c>
    </row>
    <row r="244" spans="2:10" ht="15.5" x14ac:dyDescent="0.35">
      <c r="B244" s="33" t="str">
        <f>Factor2Name</f>
        <v>Variety</v>
      </c>
      <c r="C244" s="34" t="s">
        <v>46</v>
      </c>
      <c r="D244" s="35" t="str">
        <f>Factor3Name</f>
        <v>Fertiliser</v>
      </c>
      <c r="E244" s="36" t="s">
        <v>45</v>
      </c>
      <c r="G244" s="33" t="str">
        <f>Factor2Name</f>
        <v>Variety</v>
      </c>
      <c r="H244" s="34" t="s">
        <v>46</v>
      </c>
      <c r="I244" s="35" t="str">
        <f>Factor3Name</f>
        <v>Fertiliser</v>
      </c>
      <c r="J244" s="36" t="s">
        <v>45</v>
      </c>
    </row>
    <row r="245" spans="2:10" ht="15.5" x14ac:dyDescent="0.35">
      <c r="B245" s="37" t="str">
        <f>Factor1Name</f>
        <v>Weeding</v>
      </c>
      <c r="C245" s="38" t="s">
        <v>37</v>
      </c>
      <c r="D245" s="39"/>
      <c r="E245" s="40"/>
      <c r="G245" s="37" t="str">
        <f>Factor1Name</f>
        <v>Weeding</v>
      </c>
      <c r="H245" s="38" t="s">
        <v>37</v>
      </c>
      <c r="I245" s="39"/>
      <c r="J245" s="40"/>
    </row>
    <row r="247" spans="2:10" ht="15.5" x14ac:dyDescent="0.35">
      <c r="B247" s="31" t="s">
        <v>3</v>
      </c>
      <c r="C247" s="32">
        <v>2017</v>
      </c>
      <c r="D247" s="41"/>
      <c r="E247" s="42"/>
      <c r="G247" s="31" t="s">
        <v>3</v>
      </c>
      <c r="H247" s="32">
        <v>2017</v>
      </c>
      <c r="I247" s="41"/>
      <c r="J247" s="42"/>
    </row>
    <row r="248" spans="2:10" ht="15.5" x14ac:dyDescent="0.35">
      <c r="B248" s="33" t="str">
        <f>BlockName</f>
        <v>Name</v>
      </c>
      <c r="C248" s="34" t="s">
        <v>56</v>
      </c>
      <c r="D248" s="35" t="s">
        <v>12</v>
      </c>
      <c r="E248" s="36">
        <v>3</v>
      </c>
      <c r="G248" s="33" t="str">
        <f>BlockName</f>
        <v>Name</v>
      </c>
      <c r="H248" s="34" t="s">
        <v>56</v>
      </c>
      <c r="I248" s="35" t="s">
        <v>12</v>
      </c>
      <c r="J248" s="36">
        <v>4</v>
      </c>
    </row>
    <row r="249" spans="2:10" ht="15.5" x14ac:dyDescent="0.35">
      <c r="B249" s="33" t="str">
        <f>Factor2Name</f>
        <v>Variety</v>
      </c>
      <c r="C249" s="34" t="s">
        <v>46</v>
      </c>
      <c r="D249" s="35" t="str">
        <f>Factor3Name</f>
        <v>Fertiliser</v>
      </c>
      <c r="E249" s="36" t="s">
        <v>45</v>
      </c>
      <c r="G249" s="33" t="str">
        <f>Factor2Name</f>
        <v>Variety</v>
      </c>
      <c r="H249" s="34" t="s">
        <v>46</v>
      </c>
      <c r="I249" s="35" t="str">
        <f>Factor3Name</f>
        <v>Fertiliser</v>
      </c>
      <c r="J249" s="36" t="s">
        <v>45</v>
      </c>
    </row>
    <row r="250" spans="2:10" ht="15.5" x14ac:dyDescent="0.35">
      <c r="B250" s="37" t="str">
        <f>Factor1Name</f>
        <v>Weeding</v>
      </c>
      <c r="C250" s="38" t="s">
        <v>37</v>
      </c>
      <c r="D250" s="39"/>
      <c r="E250" s="40"/>
      <c r="G250" s="37" t="str">
        <f>Factor1Name</f>
        <v>Weeding</v>
      </c>
      <c r="H250" s="38" t="s">
        <v>37</v>
      </c>
      <c r="I250" s="39"/>
      <c r="J250" s="40"/>
    </row>
    <row r="252" spans="2:10" ht="15.5" x14ac:dyDescent="0.35">
      <c r="B252" s="31" t="s">
        <v>3</v>
      </c>
      <c r="C252" s="32">
        <v>2017</v>
      </c>
      <c r="D252" s="41"/>
      <c r="E252" s="42"/>
      <c r="G252" s="31" t="s">
        <v>3</v>
      </c>
      <c r="H252" s="32">
        <v>2017</v>
      </c>
      <c r="I252" s="41"/>
      <c r="J252" s="42"/>
    </row>
    <row r="253" spans="2:10" ht="15.5" x14ac:dyDescent="0.35">
      <c r="B253" s="33" t="str">
        <f>BlockName</f>
        <v>Name</v>
      </c>
      <c r="C253" s="34" t="s">
        <v>56</v>
      </c>
      <c r="D253" s="35" t="s">
        <v>12</v>
      </c>
      <c r="E253" s="36">
        <v>5</v>
      </c>
      <c r="G253" s="33" t="str">
        <f>BlockName</f>
        <v>Name</v>
      </c>
      <c r="H253" s="34" t="s">
        <v>56</v>
      </c>
      <c r="I253" s="35" t="s">
        <v>12</v>
      </c>
      <c r="J253" s="36">
        <v>6</v>
      </c>
    </row>
    <row r="254" spans="2:10" ht="15.5" x14ac:dyDescent="0.35">
      <c r="B254" s="33" t="str">
        <f>Factor2Name</f>
        <v>Variety</v>
      </c>
      <c r="C254" s="34" t="s">
        <v>46</v>
      </c>
      <c r="D254" s="35" t="str">
        <f>Factor3Name</f>
        <v>Fertiliser</v>
      </c>
      <c r="E254" s="36" t="s">
        <v>45</v>
      </c>
      <c r="G254" s="33" t="str">
        <f>Factor2Name</f>
        <v>Variety</v>
      </c>
      <c r="H254" s="34" t="s">
        <v>46</v>
      </c>
      <c r="I254" s="35" t="str">
        <f>Factor3Name</f>
        <v>Fertiliser</v>
      </c>
      <c r="J254" s="36" t="s">
        <v>45</v>
      </c>
    </row>
    <row r="255" spans="2:10" ht="15.5" x14ac:dyDescent="0.35">
      <c r="B255" s="37" t="str">
        <f>Factor1Name</f>
        <v>Weeding</v>
      </c>
      <c r="C255" s="38" t="s">
        <v>37</v>
      </c>
      <c r="D255" s="39"/>
      <c r="E255" s="40"/>
      <c r="G255" s="37" t="str">
        <f>Factor1Name</f>
        <v>Weeding</v>
      </c>
      <c r="H255" s="38" t="s">
        <v>37</v>
      </c>
      <c r="I255" s="39"/>
      <c r="J255" s="40"/>
    </row>
    <row r="257" spans="2:10" ht="15.5" x14ac:dyDescent="0.35">
      <c r="B257" s="31" t="s">
        <v>3</v>
      </c>
      <c r="C257" s="32">
        <v>2017</v>
      </c>
      <c r="D257" s="41"/>
      <c r="E257" s="42"/>
      <c r="G257" s="31" t="s">
        <v>3</v>
      </c>
      <c r="H257" s="32">
        <v>2017</v>
      </c>
      <c r="I257" s="41"/>
      <c r="J257" s="42"/>
    </row>
    <row r="258" spans="2:10" ht="15.5" x14ac:dyDescent="0.35">
      <c r="B258" s="33" t="str">
        <f>BlockName</f>
        <v>Name</v>
      </c>
      <c r="C258" s="34" t="s">
        <v>56</v>
      </c>
      <c r="D258" s="35" t="s">
        <v>12</v>
      </c>
      <c r="E258" s="36">
        <v>1</v>
      </c>
      <c r="G258" s="33" t="str">
        <f>BlockName</f>
        <v>Name</v>
      </c>
      <c r="H258" s="34" t="s">
        <v>56</v>
      </c>
      <c r="I258" s="35" t="s">
        <v>12</v>
      </c>
      <c r="J258" s="36">
        <v>2</v>
      </c>
    </row>
    <row r="259" spans="2:10" ht="15.5" x14ac:dyDescent="0.35">
      <c r="B259" s="33" t="str">
        <f>Factor2Name</f>
        <v>Variety</v>
      </c>
      <c r="C259" s="34" t="s">
        <v>46</v>
      </c>
      <c r="D259" s="35" t="str">
        <f>Factor3Name</f>
        <v>Fertiliser</v>
      </c>
      <c r="E259" s="36" t="s">
        <v>38</v>
      </c>
      <c r="G259" s="33" t="str">
        <f>Factor2Name</f>
        <v>Variety</v>
      </c>
      <c r="H259" s="34" t="s">
        <v>46</v>
      </c>
      <c r="I259" s="35" t="str">
        <f>Factor3Name</f>
        <v>Fertiliser</v>
      </c>
      <c r="J259" s="36" t="s">
        <v>38</v>
      </c>
    </row>
    <row r="260" spans="2:10" ht="15.5" x14ac:dyDescent="0.35">
      <c r="B260" s="37" t="str">
        <f>Factor1Name</f>
        <v>Weeding</v>
      </c>
      <c r="C260" s="38" t="s">
        <v>37</v>
      </c>
      <c r="D260" s="39"/>
      <c r="E260" s="40"/>
      <c r="G260" s="37" t="str">
        <f>Factor1Name</f>
        <v>Weeding</v>
      </c>
      <c r="H260" s="38" t="s">
        <v>37</v>
      </c>
      <c r="I260" s="39"/>
      <c r="J260" s="40"/>
    </row>
    <row r="262" spans="2:10" ht="15.5" x14ac:dyDescent="0.35">
      <c r="B262" s="31" t="s">
        <v>3</v>
      </c>
      <c r="C262" s="32">
        <v>2017</v>
      </c>
      <c r="D262" s="41"/>
      <c r="E262" s="42"/>
      <c r="G262" s="31" t="s">
        <v>3</v>
      </c>
      <c r="H262" s="32">
        <v>2017</v>
      </c>
      <c r="I262" s="41"/>
      <c r="J262" s="42"/>
    </row>
    <row r="263" spans="2:10" ht="15.5" x14ac:dyDescent="0.35">
      <c r="B263" s="33" t="str">
        <f>BlockName</f>
        <v>Name</v>
      </c>
      <c r="C263" s="34" t="s">
        <v>56</v>
      </c>
      <c r="D263" s="35" t="s">
        <v>12</v>
      </c>
      <c r="E263" s="36">
        <v>3</v>
      </c>
      <c r="G263" s="33" t="str">
        <f>BlockName</f>
        <v>Name</v>
      </c>
      <c r="H263" s="34" t="s">
        <v>56</v>
      </c>
      <c r="I263" s="35" t="s">
        <v>12</v>
      </c>
      <c r="J263" s="36">
        <v>4</v>
      </c>
    </row>
    <row r="264" spans="2:10" ht="15.5" x14ac:dyDescent="0.35">
      <c r="B264" s="33" t="str">
        <f>Factor2Name</f>
        <v>Variety</v>
      </c>
      <c r="C264" s="34" t="s">
        <v>46</v>
      </c>
      <c r="D264" s="35" t="str">
        <f>Factor3Name</f>
        <v>Fertiliser</v>
      </c>
      <c r="E264" s="36" t="s">
        <v>38</v>
      </c>
      <c r="G264" s="33" t="str">
        <f>Factor2Name</f>
        <v>Variety</v>
      </c>
      <c r="H264" s="34" t="s">
        <v>46</v>
      </c>
      <c r="I264" s="35" t="str">
        <f>Factor3Name</f>
        <v>Fertiliser</v>
      </c>
      <c r="J264" s="36" t="s">
        <v>38</v>
      </c>
    </row>
    <row r="265" spans="2:10" ht="15.5" x14ac:dyDescent="0.35">
      <c r="B265" s="37" t="str">
        <f>Factor1Name</f>
        <v>Weeding</v>
      </c>
      <c r="C265" s="38" t="s">
        <v>37</v>
      </c>
      <c r="D265" s="39"/>
      <c r="E265" s="40"/>
      <c r="G265" s="37" t="str">
        <f>Factor1Name</f>
        <v>Weeding</v>
      </c>
      <c r="H265" s="38" t="s">
        <v>37</v>
      </c>
      <c r="I265" s="39"/>
      <c r="J265" s="40"/>
    </row>
    <row r="267" spans="2:10" ht="15.5" x14ac:dyDescent="0.35">
      <c r="B267" s="31" t="s">
        <v>3</v>
      </c>
      <c r="C267" s="32">
        <v>2017</v>
      </c>
      <c r="D267" s="41"/>
      <c r="E267" s="42"/>
      <c r="G267" s="31" t="s">
        <v>3</v>
      </c>
      <c r="H267" s="32">
        <v>2017</v>
      </c>
      <c r="I267" s="41"/>
      <c r="J267" s="42"/>
    </row>
    <row r="268" spans="2:10" ht="15.5" x14ac:dyDescent="0.35">
      <c r="B268" s="33" t="str">
        <f>BlockName</f>
        <v>Name</v>
      </c>
      <c r="C268" s="34" t="s">
        <v>56</v>
      </c>
      <c r="D268" s="35" t="s">
        <v>12</v>
      </c>
      <c r="E268" s="36">
        <v>5</v>
      </c>
      <c r="G268" s="33" t="str">
        <f>BlockName</f>
        <v>Name</v>
      </c>
      <c r="H268" s="34" t="s">
        <v>56</v>
      </c>
      <c r="I268" s="35" t="s">
        <v>12</v>
      </c>
      <c r="J268" s="36">
        <v>6</v>
      </c>
    </row>
    <row r="269" spans="2:10" ht="15.5" x14ac:dyDescent="0.35">
      <c r="B269" s="33" t="str">
        <f>Factor2Name</f>
        <v>Variety</v>
      </c>
      <c r="C269" s="34" t="s">
        <v>46</v>
      </c>
      <c r="D269" s="35" t="str">
        <f>Factor3Name</f>
        <v>Fertiliser</v>
      </c>
      <c r="E269" s="36" t="s">
        <v>38</v>
      </c>
      <c r="G269" s="33" t="str">
        <f>Factor2Name</f>
        <v>Variety</v>
      </c>
      <c r="H269" s="34" t="s">
        <v>46</v>
      </c>
      <c r="I269" s="35" t="str">
        <f>Factor3Name</f>
        <v>Fertiliser</v>
      </c>
      <c r="J269" s="36" t="s">
        <v>38</v>
      </c>
    </row>
    <row r="270" spans="2:10" ht="15.5" x14ac:dyDescent="0.35">
      <c r="B270" s="37" t="str">
        <f>Factor1Name</f>
        <v>Weeding</v>
      </c>
      <c r="C270" s="38" t="s">
        <v>37</v>
      </c>
      <c r="D270" s="39"/>
      <c r="E270" s="40"/>
      <c r="G270" s="37" t="str">
        <f>Factor1Name</f>
        <v>Weeding</v>
      </c>
      <c r="H270" s="38" t="s">
        <v>37</v>
      </c>
      <c r="I270" s="39"/>
      <c r="J270" s="40"/>
    </row>
    <row r="272" spans="2:10" ht="15.5" x14ac:dyDescent="0.35">
      <c r="B272" s="31" t="s">
        <v>3</v>
      </c>
      <c r="C272" s="32">
        <v>2017</v>
      </c>
      <c r="D272" s="41"/>
      <c r="E272" s="42"/>
      <c r="G272" s="31" t="s">
        <v>3</v>
      </c>
      <c r="H272" s="32">
        <v>2017</v>
      </c>
      <c r="I272" s="41"/>
      <c r="J272" s="42"/>
    </row>
    <row r="273" spans="2:10" ht="15.5" x14ac:dyDescent="0.35">
      <c r="B273" s="33" t="str">
        <f>BlockName</f>
        <v>Name</v>
      </c>
      <c r="C273" s="34" t="s">
        <v>56</v>
      </c>
      <c r="D273" s="35" t="s">
        <v>12</v>
      </c>
      <c r="E273" s="36">
        <v>1</v>
      </c>
      <c r="G273" s="33" t="str">
        <f>BlockName</f>
        <v>Name</v>
      </c>
      <c r="H273" s="34" t="s">
        <v>56</v>
      </c>
      <c r="I273" s="35" t="s">
        <v>12</v>
      </c>
      <c r="J273" s="36">
        <v>2</v>
      </c>
    </row>
    <row r="274" spans="2:10" ht="15.5" x14ac:dyDescent="0.35">
      <c r="B274" s="33" t="str">
        <f>Factor2Name</f>
        <v>Variety</v>
      </c>
      <c r="C274" s="34" t="s">
        <v>2</v>
      </c>
      <c r="D274" s="35" t="str">
        <f>Factor3Name</f>
        <v>Fertiliser</v>
      </c>
      <c r="E274" s="36" t="s">
        <v>45</v>
      </c>
      <c r="G274" s="33" t="str">
        <f>Factor2Name</f>
        <v>Variety</v>
      </c>
      <c r="H274" s="34" t="s">
        <v>2</v>
      </c>
      <c r="I274" s="35" t="str">
        <f>Factor3Name</f>
        <v>Fertiliser</v>
      </c>
      <c r="J274" s="36" t="s">
        <v>45</v>
      </c>
    </row>
    <row r="275" spans="2:10" ht="15.5" x14ac:dyDescent="0.35">
      <c r="B275" s="37" t="str">
        <f>Factor1Name</f>
        <v>Weeding</v>
      </c>
      <c r="C275" s="38" t="s">
        <v>37</v>
      </c>
      <c r="D275" s="39"/>
      <c r="E275" s="40"/>
      <c r="G275" s="37" t="str">
        <f>Factor1Name</f>
        <v>Weeding</v>
      </c>
      <c r="H275" s="38" t="s">
        <v>37</v>
      </c>
      <c r="I275" s="39"/>
      <c r="J275" s="40"/>
    </row>
    <row r="277" spans="2:10" ht="15.5" x14ac:dyDescent="0.35">
      <c r="B277" s="31" t="s">
        <v>3</v>
      </c>
      <c r="C277" s="32">
        <v>2017</v>
      </c>
      <c r="D277" s="41"/>
      <c r="E277" s="42"/>
      <c r="G277" s="31" t="s">
        <v>3</v>
      </c>
      <c r="H277" s="32">
        <v>2017</v>
      </c>
      <c r="I277" s="41"/>
      <c r="J277" s="42"/>
    </row>
    <row r="278" spans="2:10" ht="15.5" x14ac:dyDescent="0.35">
      <c r="B278" s="33" t="str">
        <f>BlockName</f>
        <v>Name</v>
      </c>
      <c r="C278" s="34" t="s">
        <v>56</v>
      </c>
      <c r="D278" s="35" t="s">
        <v>12</v>
      </c>
      <c r="E278" s="36">
        <v>3</v>
      </c>
      <c r="G278" s="33" t="str">
        <f>BlockName</f>
        <v>Name</v>
      </c>
      <c r="H278" s="34" t="s">
        <v>56</v>
      </c>
      <c r="I278" s="35" t="s">
        <v>12</v>
      </c>
      <c r="J278" s="36">
        <v>4</v>
      </c>
    </row>
    <row r="279" spans="2:10" ht="15.5" x14ac:dyDescent="0.35">
      <c r="B279" s="33" t="str">
        <f>Factor2Name</f>
        <v>Variety</v>
      </c>
      <c r="C279" s="34" t="s">
        <v>2</v>
      </c>
      <c r="D279" s="35" t="str">
        <f>Factor3Name</f>
        <v>Fertiliser</v>
      </c>
      <c r="E279" s="36" t="s">
        <v>45</v>
      </c>
      <c r="G279" s="33" t="str">
        <f>Factor2Name</f>
        <v>Variety</v>
      </c>
      <c r="H279" s="34" t="s">
        <v>2</v>
      </c>
      <c r="I279" s="35" t="str">
        <f>Factor3Name</f>
        <v>Fertiliser</v>
      </c>
      <c r="J279" s="36" t="s">
        <v>45</v>
      </c>
    </row>
    <row r="280" spans="2:10" ht="15.5" x14ac:dyDescent="0.35">
      <c r="B280" s="37" t="str">
        <f>Factor1Name</f>
        <v>Weeding</v>
      </c>
      <c r="C280" s="38" t="s">
        <v>37</v>
      </c>
      <c r="D280" s="39"/>
      <c r="E280" s="40"/>
      <c r="G280" s="37" t="str">
        <f>Factor1Name</f>
        <v>Weeding</v>
      </c>
      <c r="H280" s="38" t="s">
        <v>37</v>
      </c>
      <c r="I280" s="39"/>
      <c r="J280" s="40"/>
    </row>
    <row r="282" spans="2:10" ht="15.5" x14ac:dyDescent="0.35">
      <c r="B282" s="31" t="s">
        <v>3</v>
      </c>
      <c r="C282" s="32">
        <v>2017</v>
      </c>
      <c r="D282" s="41"/>
      <c r="E282" s="42"/>
      <c r="G282" s="31" t="s">
        <v>3</v>
      </c>
      <c r="H282" s="32">
        <v>2017</v>
      </c>
      <c r="I282" s="41"/>
      <c r="J282" s="42"/>
    </row>
    <row r="283" spans="2:10" ht="15.5" x14ac:dyDescent="0.35">
      <c r="B283" s="33" t="str">
        <f>BlockName</f>
        <v>Name</v>
      </c>
      <c r="C283" s="34" t="s">
        <v>56</v>
      </c>
      <c r="D283" s="35" t="s">
        <v>12</v>
      </c>
      <c r="E283" s="36">
        <v>5</v>
      </c>
      <c r="G283" s="33" t="str">
        <f>BlockName</f>
        <v>Name</v>
      </c>
      <c r="H283" s="34" t="s">
        <v>56</v>
      </c>
      <c r="I283" s="35" t="s">
        <v>12</v>
      </c>
      <c r="J283" s="36">
        <v>6</v>
      </c>
    </row>
    <row r="284" spans="2:10" ht="15.5" x14ac:dyDescent="0.35">
      <c r="B284" s="33" t="str">
        <f>Factor2Name</f>
        <v>Variety</v>
      </c>
      <c r="C284" s="34" t="s">
        <v>2</v>
      </c>
      <c r="D284" s="35" t="str">
        <f>Factor3Name</f>
        <v>Fertiliser</v>
      </c>
      <c r="E284" s="36" t="s">
        <v>45</v>
      </c>
      <c r="G284" s="33" t="str">
        <f>Factor2Name</f>
        <v>Variety</v>
      </c>
      <c r="H284" s="34" t="s">
        <v>2</v>
      </c>
      <c r="I284" s="35" t="str">
        <f>Factor3Name</f>
        <v>Fertiliser</v>
      </c>
      <c r="J284" s="36" t="s">
        <v>45</v>
      </c>
    </row>
    <row r="285" spans="2:10" ht="15.5" x14ac:dyDescent="0.35">
      <c r="B285" s="37" t="str">
        <f>Factor1Name</f>
        <v>Weeding</v>
      </c>
      <c r="C285" s="38" t="s">
        <v>37</v>
      </c>
      <c r="D285" s="39"/>
      <c r="E285" s="40"/>
      <c r="G285" s="37" t="str">
        <f>Factor1Name</f>
        <v>Weeding</v>
      </c>
      <c r="H285" s="38" t="s">
        <v>37</v>
      </c>
      <c r="I285" s="39"/>
      <c r="J285" s="40"/>
    </row>
    <row r="287" spans="2:10" ht="15.5" x14ac:dyDescent="0.35">
      <c r="B287" s="31" t="s">
        <v>3</v>
      </c>
      <c r="C287" s="32">
        <v>2017</v>
      </c>
      <c r="D287" s="41"/>
      <c r="E287" s="42"/>
      <c r="G287" s="31" t="s">
        <v>3</v>
      </c>
      <c r="H287" s="32">
        <v>2017</v>
      </c>
      <c r="I287" s="41"/>
      <c r="J287" s="42"/>
    </row>
    <row r="288" spans="2:10" ht="15.5" x14ac:dyDescent="0.35">
      <c r="B288" s="33" t="str">
        <f>BlockName</f>
        <v>Name</v>
      </c>
      <c r="C288" s="34" t="s">
        <v>56</v>
      </c>
      <c r="D288" s="35" t="s">
        <v>12</v>
      </c>
      <c r="E288" s="36">
        <v>1</v>
      </c>
      <c r="G288" s="33" t="str">
        <f>BlockName</f>
        <v>Name</v>
      </c>
      <c r="H288" s="34" t="s">
        <v>56</v>
      </c>
      <c r="I288" s="35" t="s">
        <v>12</v>
      </c>
      <c r="J288" s="36">
        <v>2</v>
      </c>
    </row>
    <row r="289" spans="2:10" ht="15.5" x14ac:dyDescent="0.35">
      <c r="B289" s="33" t="str">
        <f>Factor2Name</f>
        <v>Variety</v>
      </c>
      <c r="C289" s="34" t="s">
        <v>2</v>
      </c>
      <c r="D289" s="35" t="str">
        <f>Factor3Name</f>
        <v>Fertiliser</v>
      </c>
      <c r="E289" s="36" t="s">
        <v>38</v>
      </c>
      <c r="G289" s="33" t="str">
        <f>Factor2Name</f>
        <v>Variety</v>
      </c>
      <c r="H289" s="34" t="s">
        <v>2</v>
      </c>
      <c r="I289" s="35" t="str">
        <f>Factor3Name</f>
        <v>Fertiliser</v>
      </c>
      <c r="J289" s="36" t="s">
        <v>38</v>
      </c>
    </row>
    <row r="290" spans="2:10" ht="15.5" x14ac:dyDescent="0.35">
      <c r="B290" s="37" t="str">
        <f>Factor1Name</f>
        <v>Weeding</v>
      </c>
      <c r="C290" s="38" t="s">
        <v>37</v>
      </c>
      <c r="D290" s="39"/>
      <c r="E290" s="40"/>
      <c r="G290" s="37" t="str">
        <f>Factor1Name</f>
        <v>Weeding</v>
      </c>
      <c r="H290" s="38" t="s">
        <v>37</v>
      </c>
      <c r="I290" s="39"/>
      <c r="J290" s="40"/>
    </row>
    <row r="292" spans="2:10" ht="15.5" x14ac:dyDescent="0.35">
      <c r="B292" s="31" t="s">
        <v>3</v>
      </c>
      <c r="C292" s="32">
        <v>2017</v>
      </c>
      <c r="D292" s="41"/>
      <c r="E292" s="42"/>
      <c r="G292" s="31" t="s">
        <v>3</v>
      </c>
      <c r="H292" s="32">
        <v>2017</v>
      </c>
      <c r="I292" s="41"/>
      <c r="J292" s="42"/>
    </row>
    <row r="293" spans="2:10" ht="15.5" x14ac:dyDescent="0.35">
      <c r="B293" s="33" t="str">
        <f>BlockName</f>
        <v>Name</v>
      </c>
      <c r="C293" s="34" t="s">
        <v>56</v>
      </c>
      <c r="D293" s="35" t="s">
        <v>12</v>
      </c>
      <c r="E293" s="36">
        <v>3</v>
      </c>
      <c r="G293" s="33" t="str">
        <f>BlockName</f>
        <v>Name</v>
      </c>
      <c r="H293" s="34" t="s">
        <v>56</v>
      </c>
      <c r="I293" s="35" t="s">
        <v>12</v>
      </c>
      <c r="J293" s="36">
        <v>4</v>
      </c>
    </row>
    <row r="294" spans="2:10" ht="15.5" x14ac:dyDescent="0.35">
      <c r="B294" s="33" t="str">
        <f>Factor2Name</f>
        <v>Variety</v>
      </c>
      <c r="C294" s="34" t="s">
        <v>2</v>
      </c>
      <c r="D294" s="35" t="str">
        <f>Factor3Name</f>
        <v>Fertiliser</v>
      </c>
      <c r="E294" s="36" t="s">
        <v>38</v>
      </c>
      <c r="G294" s="33" t="str">
        <f>Factor2Name</f>
        <v>Variety</v>
      </c>
      <c r="H294" s="34" t="s">
        <v>2</v>
      </c>
      <c r="I294" s="35" t="str">
        <f>Factor3Name</f>
        <v>Fertiliser</v>
      </c>
      <c r="J294" s="36" t="s">
        <v>38</v>
      </c>
    </row>
    <row r="295" spans="2:10" ht="15.5" x14ac:dyDescent="0.35">
      <c r="B295" s="37" t="str">
        <f>Factor1Name</f>
        <v>Weeding</v>
      </c>
      <c r="C295" s="38" t="s">
        <v>37</v>
      </c>
      <c r="D295" s="39"/>
      <c r="E295" s="40"/>
      <c r="G295" s="37" t="str">
        <f>Factor1Name</f>
        <v>Weeding</v>
      </c>
      <c r="H295" s="38" t="s">
        <v>37</v>
      </c>
      <c r="I295" s="39"/>
      <c r="J295" s="40"/>
    </row>
    <row r="297" spans="2:10" ht="15.5" x14ac:dyDescent="0.35">
      <c r="B297" s="31" t="s">
        <v>3</v>
      </c>
      <c r="C297" s="32">
        <v>2017</v>
      </c>
      <c r="D297" s="41"/>
      <c r="E297" s="42"/>
      <c r="G297" s="31" t="s">
        <v>3</v>
      </c>
      <c r="H297" s="32">
        <v>2017</v>
      </c>
      <c r="I297" s="41"/>
      <c r="J297" s="42"/>
    </row>
    <row r="298" spans="2:10" ht="15.5" x14ac:dyDescent="0.35">
      <c r="B298" s="33" t="str">
        <f>BlockName</f>
        <v>Name</v>
      </c>
      <c r="C298" s="34" t="s">
        <v>56</v>
      </c>
      <c r="D298" s="35" t="s">
        <v>12</v>
      </c>
      <c r="E298" s="36">
        <v>5</v>
      </c>
      <c r="G298" s="33" t="str">
        <f>BlockName</f>
        <v>Name</v>
      </c>
      <c r="H298" s="34" t="s">
        <v>56</v>
      </c>
      <c r="I298" s="35" t="s">
        <v>12</v>
      </c>
      <c r="J298" s="36">
        <v>6</v>
      </c>
    </row>
    <row r="299" spans="2:10" ht="15.5" x14ac:dyDescent="0.35">
      <c r="B299" s="33" t="str">
        <f>Factor2Name</f>
        <v>Variety</v>
      </c>
      <c r="C299" s="34" t="s">
        <v>2</v>
      </c>
      <c r="D299" s="35" t="str">
        <f>Factor3Name</f>
        <v>Fertiliser</v>
      </c>
      <c r="E299" s="36" t="s">
        <v>38</v>
      </c>
      <c r="G299" s="33" t="str">
        <f>Factor2Name</f>
        <v>Variety</v>
      </c>
      <c r="H299" s="34" t="s">
        <v>2</v>
      </c>
      <c r="I299" s="35" t="str">
        <f>Factor3Name</f>
        <v>Fertiliser</v>
      </c>
      <c r="J299" s="36" t="s">
        <v>38</v>
      </c>
    </row>
    <row r="300" spans="2:10" ht="15.5" x14ac:dyDescent="0.35">
      <c r="B300" s="37" t="str">
        <f>Factor1Name</f>
        <v>Weeding</v>
      </c>
      <c r="C300" s="38" t="s">
        <v>37</v>
      </c>
      <c r="D300" s="39"/>
      <c r="E300" s="40"/>
      <c r="G300" s="37" t="str">
        <f>Factor1Name</f>
        <v>Weeding</v>
      </c>
      <c r="H300" s="38" t="s">
        <v>37</v>
      </c>
      <c r="I300" s="39"/>
      <c r="J300" s="40"/>
    </row>
    <row r="302" spans="2:10" ht="15.5" x14ac:dyDescent="0.35">
      <c r="B302" s="31" t="s">
        <v>3</v>
      </c>
      <c r="C302" s="32">
        <v>2017</v>
      </c>
      <c r="D302" s="41"/>
      <c r="E302" s="42"/>
      <c r="G302" s="31" t="s">
        <v>3</v>
      </c>
      <c r="H302" s="32">
        <v>2017</v>
      </c>
      <c r="I302" s="41"/>
      <c r="J302" s="42"/>
    </row>
    <row r="303" spans="2:10" ht="15.5" x14ac:dyDescent="0.35">
      <c r="B303" s="33" t="str">
        <f>BlockName</f>
        <v>Name</v>
      </c>
      <c r="C303" s="34" t="s">
        <v>56</v>
      </c>
      <c r="D303" s="35" t="s">
        <v>12</v>
      </c>
      <c r="E303" s="36">
        <v>1</v>
      </c>
      <c r="G303" s="33" t="str">
        <f>BlockName</f>
        <v>Name</v>
      </c>
      <c r="H303" s="34" t="s">
        <v>56</v>
      </c>
      <c r="I303" s="35" t="s">
        <v>12</v>
      </c>
      <c r="J303" s="36">
        <v>2</v>
      </c>
    </row>
    <row r="304" spans="2:10" ht="15.5" x14ac:dyDescent="0.35">
      <c r="B304" s="33" t="str">
        <f>Factor2Name</f>
        <v>Variety</v>
      </c>
      <c r="C304" s="34" t="s">
        <v>46</v>
      </c>
      <c r="D304" s="35" t="str">
        <f>Factor3Name</f>
        <v>Fertiliser</v>
      </c>
      <c r="E304" s="36" t="s">
        <v>45</v>
      </c>
      <c r="G304" s="33" t="str">
        <f>Factor2Name</f>
        <v>Variety</v>
      </c>
      <c r="H304" s="34" t="s">
        <v>46</v>
      </c>
      <c r="I304" s="35" t="str">
        <f>Factor3Name</f>
        <v>Fertiliser</v>
      </c>
      <c r="J304" s="36" t="s">
        <v>45</v>
      </c>
    </row>
    <row r="305" spans="2:10" ht="15.5" x14ac:dyDescent="0.35">
      <c r="B305" s="37" t="str">
        <f>Factor1Name</f>
        <v>Weeding</v>
      </c>
      <c r="C305" s="38" t="s">
        <v>51</v>
      </c>
      <c r="D305" s="39"/>
      <c r="E305" s="40"/>
      <c r="G305" s="37" t="str">
        <f>Factor1Name</f>
        <v>Weeding</v>
      </c>
      <c r="H305" s="38" t="s">
        <v>51</v>
      </c>
      <c r="I305" s="39"/>
      <c r="J305" s="40"/>
    </row>
    <row r="307" spans="2:10" ht="15.5" x14ac:dyDescent="0.35">
      <c r="B307" s="31" t="s">
        <v>3</v>
      </c>
      <c r="C307" s="32">
        <v>2017</v>
      </c>
      <c r="D307" s="41"/>
      <c r="E307" s="42"/>
      <c r="G307" s="31" t="s">
        <v>3</v>
      </c>
      <c r="H307" s="32">
        <v>2017</v>
      </c>
      <c r="I307" s="41"/>
      <c r="J307" s="42"/>
    </row>
    <row r="308" spans="2:10" ht="15.5" x14ac:dyDescent="0.35">
      <c r="B308" s="33" t="str">
        <f>BlockName</f>
        <v>Name</v>
      </c>
      <c r="C308" s="34" t="s">
        <v>56</v>
      </c>
      <c r="D308" s="35" t="s">
        <v>12</v>
      </c>
      <c r="E308" s="36">
        <v>3</v>
      </c>
      <c r="G308" s="33" t="str">
        <f>BlockName</f>
        <v>Name</v>
      </c>
      <c r="H308" s="34" t="s">
        <v>56</v>
      </c>
      <c r="I308" s="35" t="s">
        <v>12</v>
      </c>
      <c r="J308" s="36">
        <v>4</v>
      </c>
    </row>
    <row r="309" spans="2:10" ht="15.5" x14ac:dyDescent="0.35">
      <c r="B309" s="33" t="str">
        <f>Factor2Name</f>
        <v>Variety</v>
      </c>
      <c r="C309" s="34" t="s">
        <v>46</v>
      </c>
      <c r="D309" s="35" t="str">
        <f>Factor3Name</f>
        <v>Fertiliser</v>
      </c>
      <c r="E309" s="36" t="s">
        <v>45</v>
      </c>
      <c r="G309" s="33" t="str">
        <f>Factor2Name</f>
        <v>Variety</v>
      </c>
      <c r="H309" s="34" t="s">
        <v>46</v>
      </c>
      <c r="I309" s="35" t="str">
        <f>Factor3Name</f>
        <v>Fertiliser</v>
      </c>
      <c r="J309" s="36" t="s">
        <v>45</v>
      </c>
    </row>
    <row r="310" spans="2:10" ht="15.5" x14ac:dyDescent="0.35">
      <c r="B310" s="37" t="str">
        <f>Factor1Name</f>
        <v>Weeding</v>
      </c>
      <c r="C310" s="38" t="s">
        <v>51</v>
      </c>
      <c r="D310" s="39"/>
      <c r="E310" s="40"/>
      <c r="G310" s="37" t="str">
        <f>Factor1Name</f>
        <v>Weeding</v>
      </c>
      <c r="H310" s="38" t="s">
        <v>51</v>
      </c>
      <c r="I310" s="39"/>
      <c r="J310" s="40"/>
    </row>
    <row r="312" spans="2:10" ht="15.5" x14ac:dyDescent="0.35">
      <c r="B312" s="31" t="s">
        <v>3</v>
      </c>
      <c r="C312" s="32">
        <v>2017</v>
      </c>
      <c r="D312" s="41"/>
      <c r="E312" s="42"/>
      <c r="G312" s="31" t="s">
        <v>3</v>
      </c>
      <c r="H312" s="32">
        <v>2017</v>
      </c>
      <c r="I312" s="41"/>
      <c r="J312" s="42"/>
    </row>
    <row r="313" spans="2:10" ht="15.5" x14ac:dyDescent="0.35">
      <c r="B313" s="33" t="str">
        <f>BlockName</f>
        <v>Name</v>
      </c>
      <c r="C313" s="34" t="s">
        <v>56</v>
      </c>
      <c r="D313" s="35" t="s">
        <v>12</v>
      </c>
      <c r="E313" s="36">
        <v>5</v>
      </c>
      <c r="G313" s="33" t="str">
        <f>BlockName</f>
        <v>Name</v>
      </c>
      <c r="H313" s="34" t="s">
        <v>56</v>
      </c>
      <c r="I313" s="35" t="s">
        <v>12</v>
      </c>
      <c r="J313" s="36">
        <v>6</v>
      </c>
    </row>
    <row r="314" spans="2:10" ht="15.5" x14ac:dyDescent="0.35">
      <c r="B314" s="33" t="str">
        <f>Factor2Name</f>
        <v>Variety</v>
      </c>
      <c r="C314" s="34" t="s">
        <v>46</v>
      </c>
      <c r="D314" s="35" t="str">
        <f>Factor3Name</f>
        <v>Fertiliser</v>
      </c>
      <c r="E314" s="36" t="s">
        <v>45</v>
      </c>
      <c r="G314" s="33" t="str">
        <f>Factor2Name</f>
        <v>Variety</v>
      </c>
      <c r="H314" s="34" t="s">
        <v>46</v>
      </c>
      <c r="I314" s="35" t="str">
        <f>Factor3Name</f>
        <v>Fertiliser</v>
      </c>
      <c r="J314" s="36" t="s">
        <v>45</v>
      </c>
    </row>
    <row r="315" spans="2:10" ht="15.5" x14ac:dyDescent="0.35">
      <c r="B315" s="37" t="str">
        <f>Factor1Name</f>
        <v>Weeding</v>
      </c>
      <c r="C315" s="38" t="s">
        <v>51</v>
      </c>
      <c r="D315" s="39"/>
      <c r="E315" s="40"/>
      <c r="G315" s="37" t="str">
        <f>Factor1Name</f>
        <v>Weeding</v>
      </c>
      <c r="H315" s="38" t="s">
        <v>51</v>
      </c>
      <c r="I315" s="39"/>
      <c r="J315" s="40"/>
    </row>
    <row r="317" spans="2:10" ht="15.5" x14ac:dyDescent="0.35">
      <c r="B317" s="31" t="s">
        <v>3</v>
      </c>
      <c r="C317" s="32">
        <v>2017</v>
      </c>
      <c r="D317" s="41"/>
      <c r="E317" s="42"/>
      <c r="G317" s="31" t="s">
        <v>3</v>
      </c>
      <c r="H317" s="32">
        <v>2017</v>
      </c>
      <c r="I317" s="41"/>
      <c r="J317" s="42"/>
    </row>
    <row r="318" spans="2:10" ht="15.5" x14ac:dyDescent="0.35">
      <c r="B318" s="33" t="str">
        <f>BlockName</f>
        <v>Name</v>
      </c>
      <c r="C318" s="34" t="s">
        <v>56</v>
      </c>
      <c r="D318" s="35" t="s">
        <v>12</v>
      </c>
      <c r="E318" s="36">
        <v>1</v>
      </c>
      <c r="G318" s="33" t="str">
        <f>BlockName</f>
        <v>Name</v>
      </c>
      <c r="H318" s="34" t="s">
        <v>56</v>
      </c>
      <c r="I318" s="35" t="s">
        <v>12</v>
      </c>
      <c r="J318" s="36">
        <v>2</v>
      </c>
    </row>
    <row r="319" spans="2:10" ht="15.5" x14ac:dyDescent="0.35">
      <c r="B319" s="33" t="str">
        <f>Factor2Name</f>
        <v>Variety</v>
      </c>
      <c r="C319" s="34" t="s">
        <v>46</v>
      </c>
      <c r="D319" s="35" t="str">
        <f>Factor3Name</f>
        <v>Fertiliser</v>
      </c>
      <c r="E319" s="36" t="s">
        <v>38</v>
      </c>
      <c r="G319" s="33" t="str">
        <f>Factor2Name</f>
        <v>Variety</v>
      </c>
      <c r="H319" s="34" t="s">
        <v>46</v>
      </c>
      <c r="I319" s="35" t="str">
        <f>Factor3Name</f>
        <v>Fertiliser</v>
      </c>
      <c r="J319" s="36" t="s">
        <v>38</v>
      </c>
    </row>
    <row r="320" spans="2:10" ht="15.5" x14ac:dyDescent="0.35">
      <c r="B320" s="37" t="str">
        <f>Factor1Name</f>
        <v>Weeding</v>
      </c>
      <c r="C320" s="38" t="s">
        <v>51</v>
      </c>
      <c r="D320" s="39"/>
      <c r="E320" s="40"/>
      <c r="G320" s="37" t="str">
        <f>Factor1Name</f>
        <v>Weeding</v>
      </c>
      <c r="H320" s="38" t="s">
        <v>51</v>
      </c>
      <c r="I320" s="39"/>
      <c r="J320" s="40"/>
    </row>
    <row r="322" spans="2:10" ht="15.5" x14ac:dyDescent="0.35">
      <c r="B322" s="31" t="s">
        <v>3</v>
      </c>
      <c r="C322" s="32">
        <v>2017</v>
      </c>
      <c r="D322" s="41"/>
      <c r="E322" s="42"/>
      <c r="G322" s="31" t="s">
        <v>3</v>
      </c>
      <c r="H322" s="32">
        <v>2017</v>
      </c>
      <c r="I322" s="41"/>
      <c r="J322" s="42"/>
    </row>
    <row r="323" spans="2:10" ht="15.5" x14ac:dyDescent="0.35">
      <c r="B323" s="33" t="str">
        <f>BlockName</f>
        <v>Name</v>
      </c>
      <c r="C323" s="34" t="s">
        <v>56</v>
      </c>
      <c r="D323" s="35" t="s">
        <v>12</v>
      </c>
      <c r="E323" s="36">
        <v>3</v>
      </c>
      <c r="G323" s="33" t="str">
        <f>BlockName</f>
        <v>Name</v>
      </c>
      <c r="H323" s="34" t="s">
        <v>56</v>
      </c>
      <c r="I323" s="35" t="s">
        <v>12</v>
      </c>
      <c r="J323" s="36">
        <v>4</v>
      </c>
    </row>
    <row r="324" spans="2:10" ht="15.5" x14ac:dyDescent="0.35">
      <c r="B324" s="33" t="str">
        <f>Factor2Name</f>
        <v>Variety</v>
      </c>
      <c r="C324" s="34" t="s">
        <v>46</v>
      </c>
      <c r="D324" s="35" t="str">
        <f>Factor3Name</f>
        <v>Fertiliser</v>
      </c>
      <c r="E324" s="36" t="s">
        <v>38</v>
      </c>
      <c r="G324" s="33" t="str">
        <f>Factor2Name</f>
        <v>Variety</v>
      </c>
      <c r="H324" s="34" t="s">
        <v>46</v>
      </c>
      <c r="I324" s="35" t="str">
        <f>Factor3Name</f>
        <v>Fertiliser</v>
      </c>
      <c r="J324" s="36" t="s">
        <v>38</v>
      </c>
    </row>
    <row r="325" spans="2:10" ht="15.5" x14ac:dyDescent="0.35">
      <c r="B325" s="37" t="str">
        <f>Factor1Name</f>
        <v>Weeding</v>
      </c>
      <c r="C325" s="38" t="s">
        <v>51</v>
      </c>
      <c r="D325" s="39"/>
      <c r="E325" s="40"/>
      <c r="G325" s="37" t="str">
        <f>Factor1Name</f>
        <v>Weeding</v>
      </c>
      <c r="H325" s="38" t="s">
        <v>51</v>
      </c>
      <c r="I325" s="39"/>
      <c r="J325" s="40"/>
    </row>
    <row r="327" spans="2:10" ht="15.5" x14ac:dyDescent="0.35">
      <c r="B327" s="31" t="s">
        <v>3</v>
      </c>
      <c r="C327" s="32">
        <v>2017</v>
      </c>
      <c r="D327" s="41"/>
      <c r="E327" s="42"/>
      <c r="G327" s="31" t="s">
        <v>3</v>
      </c>
      <c r="H327" s="32">
        <v>2017</v>
      </c>
      <c r="I327" s="41"/>
      <c r="J327" s="42"/>
    </row>
    <row r="328" spans="2:10" ht="15.5" x14ac:dyDescent="0.35">
      <c r="B328" s="33" t="str">
        <f>BlockName</f>
        <v>Name</v>
      </c>
      <c r="C328" s="34" t="s">
        <v>56</v>
      </c>
      <c r="D328" s="35" t="s">
        <v>12</v>
      </c>
      <c r="E328" s="36">
        <v>5</v>
      </c>
      <c r="G328" s="33" t="str">
        <f>BlockName</f>
        <v>Name</v>
      </c>
      <c r="H328" s="34" t="s">
        <v>56</v>
      </c>
      <c r="I328" s="35" t="s">
        <v>12</v>
      </c>
      <c r="J328" s="36">
        <v>6</v>
      </c>
    </row>
    <row r="329" spans="2:10" ht="15.5" x14ac:dyDescent="0.35">
      <c r="B329" s="33" t="str">
        <f>Factor2Name</f>
        <v>Variety</v>
      </c>
      <c r="C329" s="34" t="s">
        <v>46</v>
      </c>
      <c r="D329" s="35" t="str">
        <f>Factor3Name</f>
        <v>Fertiliser</v>
      </c>
      <c r="E329" s="36" t="s">
        <v>38</v>
      </c>
      <c r="G329" s="33" t="str">
        <f>Factor2Name</f>
        <v>Variety</v>
      </c>
      <c r="H329" s="34" t="s">
        <v>46</v>
      </c>
      <c r="I329" s="35" t="str">
        <f>Factor3Name</f>
        <v>Fertiliser</v>
      </c>
      <c r="J329" s="36" t="s">
        <v>38</v>
      </c>
    </row>
    <row r="330" spans="2:10" ht="15.5" x14ac:dyDescent="0.35">
      <c r="B330" s="37" t="str">
        <f>Factor1Name</f>
        <v>Weeding</v>
      </c>
      <c r="C330" s="38" t="s">
        <v>51</v>
      </c>
      <c r="D330" s="39"/>
      <c r="E330" s="40"/>
      <c r="G330" s="37" t="str">
        <f>Factor1Name</f>
        <v>Weeding</v>
      </c>
      <c r="H330" s="38" t="s">
        <v>51</v>
      </c>
      <c r="I330" s="39"/>
      <c r="J330" s="40"/>
    </row>
    <row r="332" spans="2:10" ht="15.5" x14ac:dyDescent="0.35">
      <c r="B332" s="31" t="s">
        <v>3</v>
      </c>
      <c r="C332" s="32">
        <v>2017</v>
      </c>
      <c r="D332" s="41"/>
      <c r="E332" s="42"/>
      <c r="G332" s="31" t="s">
        <v>3</v>
      </c>
      <c r="H332" s="32">
        <v>2017</v>
      </c>
      <c r="I332" s="41"/>
      <c r="J332" s="42"/>
    </row>
    <row r="333" spans="2:10" ht="15.5" x14ac:dyDescent="0.35">
      <c r="B333" s="33" t="str">
        <f>BlockName</f>
        <v>Name</v>
      </c>
      <c r="C333" s="34" t="s">
        <v>56</v>
      </c>
      <c r="D333" s="35" t="s">
        <v>12</v>
      </c>
      <c r="E333" s="36">
        <v>1</v>
      </c>
      <c r="G333" s="33" t="str">
        <f>BlockName</f>
        <v>Name</v>
      </c>
      <c r="H333" s="34" t="s">
        <v>56</v>
      </c>
      <c r="I333" s="35" t="s">
        <v>12</v>
      </c>
      <c r="J333" s="36">
        <v>2</v>
      </c>
    </row>
    <row r="334" spans="2:10" ht="15.5" x14ac:dyDescent="0.35">
      <c r="B334" s="33" t="str">
        <f>Factor2Name</f>
        <v>Variety</v>
      </c>
      <c r="C334" s="34" t="s">
        <v>2</v>
      </c>
      <c r="D334" s="35" t="str">
        <f>Factor3Name</f>
        <v>Fertiliser</v>
      </c>
      <c r="E334" s="36" t="s">
        <v>45</v>
      </c>
      <c r="G334" s="33" t="str">
        <f>Factor2Name</f>
        <v>Variety</v>
      </c>
      <c r="H334" s="34" t="s">
        <v>2</v>
      </c>
      <c r="I334" s="35" t="str">
        <f>Factor3Name</f>
        <v>Fertiliser</v>
      </c>
      <c r="J334" s="36" t="s">
        <v>45</v>
      </c>
    </row>
    <row r="335" spans="2:10" ht="15.5" x14ac:dyDescent="0.35">
      <c r="B335" s="37" t="str">
        <f>Factor1Name</f>
        <v>Weeding</v>
      </c>
      <c r="C335" s="38" t="s">
        <v>51</v>
      </c>
      <c r="D335" s="39"/>
      <c r="E335" s="40"/>
      <c r="G335" s="37" t="str">
        <f>Factor1Name</f>
        <v>Weeding</v>
      </c>
      <c r="H335" s="38" t="s">
        <v>51</v>
      </c>
      <c r="I335" s="39"/>
      <c r="J335" s="40"/>
    </row>
    <row r="337" spans="2:10" ht="15.5" x14ac:dyDescent="0.35">
      <c r="B337" s="31" t="s">
        <v>3</v>
      </c>
      <c r="C337" s="32">
        <v>2017</v>
      </c>
      <c r="D337" s="41"/>
      <c r="E337" s="42"/>
      <c r="G337" s="31" t="s">
        <v>3</v>
      </c>
      <c r="H337" s="32">
        <v>2017</v>
      </c>
      <c r="I337" s="41"/>
      <c r="J337" s="42"/>
    </row>
    <row r="338" spans="2:10" ht="15.5" x14ac:dyDescent="0.35">
      <c r="B338" s="33" t="str">
        <f>BlockName</f>
        <v>Name</v>
      </c>
      <c r="C338" s="34" t="s">
        <v>56</v>
      </c>
      <c r="D338" s="35" t="s">
        <v>12</v>
      </c>
      <c r="E338" s="36">
        <v>3</v>
      </c>
      <c r="G338" s="33" t="str">
        <f>BlockName</f>
        <v>Name</v>
      </c>
      <c r="H338" s="34" t="s">
        <v>56</v>
      </c>
      <c r="I338" s="35" t="s">
        <v>12</v>
      </c>
      <c r="J338" s="36">
        <v>4</v>
      </c>
    </row>
    <row r="339" spans="2:10" ht="15.5" x14ac:dyDescent="0.35">
      <c r="B339" s="33" t="str">
        <f>Factor2Name</f>
        <v>Variety</v>
      </c>
      <c r="C339" s="34" t="s">
        <v>2</v>
      </c>
      <c r="D339" s="35" t="str">
        <f>Factor3Name</f>
        <v>Fertiliser</v>
      </c>
      <c r="E339" s="36" t="s">
        <v>45</v>
      </c>
      <c r="G339" s="33" t="str">
        <f>Factor2Name</f>
        <v>Variety</v>
      </c>
      <c r="H339" s="34" t="s">
        <v>2</v>
      </c>
      <c r="I339" s="35" t="str">
        <f>Factor3Name</f>
        <v>Fertiliser</v>
      </c>
      <c r="J339" s="36" t="s">
        <v>45</v>
      </c>
    </row>
    <row r="340" spans="2:10" ht="15.5" x14ac:dyDescent="0.35">
      <c r="B340" s="37" t="str">
        <f>Factor1Name</f>
        <v>Weeding</v>
      </c>
      <c r="C340" s="38" t="s">
        <v>51</v>
      </c>
      <c r="D340" s="39"/>
      <c r="E340" s="40"/>
      <c r="G340" s="37" t="str">
        <f>Factor1Name</f>
        <v>Weeding</v>
      </c>
      <c r="H340" s="38" t="s">
        <v>51</v>
      </c>
      <c r="I340" s="39"/>
      <c r="J340" s="40"/>
    </row>
    <row r="342" spans="2:10" ht="15.5" x14ac:dyDescent="0.35">
      <c r="B342" s="31" t="s">
        <v>3</v>
      </c>
      <c r="C342" s="32">
        <v>2017</v>
      </c>
      <c r="D342" s="41"/>
      <c r="E342" s="42"/>
      <c r="G342" s="31" t="s">
        <v>3</v>
      </c>
      <c r="H342" s="32">
        <v>2017</v>
      </c>
      <c r="I342" s="41"/>
      <c r="J342" s="42"/>
    </row>
    <row r="343" spans="2:10" ht="15.5" x14ac:dyDescent="0.35">
      <c r="B343" s="33" t="str">
        <f>BlockName</f>
        <v>Name</v>
      </c>
      <c r="C343" s="34" t="s">
        <v>56</v>
      </c>
      <c r="D343" s="35" t="s">
        <v>12</v>
      </c>
      <c r="E343" s="36">
        <v>5</v>
      </c>
      <c r="G343" s="33" t="str">
        <f>BlockName</f>
        <v>Name</v>
      </c>
      <c r="H343" s="34" t="s">
        <v>56</v>
      </c>
      <c r="I343" s="35" t="s">
        <v>12</v>
      </c>
      <c r="J343" s="36">
        <v>6</v>
      </c>
    </row>
    <row r="344" spans="2:10" ht="15.5" x14ac:dyDescent="0.35">
      <c r="B344" s="33" t="str">
        <f>Factor2Name</f>
        <v>Variety</v>
      </c>
      <c r="C344" s="34" t="s">
        <v>2</v>
      </c>
      <c r="D344" s="35" t="str">
        <f>Factor3Name</f>
        <v>Fertiliser</v>
      </c>
      <c r="E344" s="36" t="s">
        <v>45</v>
      </c>
      <c r="G344" s="33" t="str">
        <f>Factor2Name</f>
        <v>Variety</v>
      </c>
      <c r="H344" s="34" t="s">
        <v>2</v>
      </c>
      <c r="I344" s="35" t="str">
        <f>Factor3Name</f>
        <v>Fertiliser</v>
      </c>
      <c r="J344" s="36" t="s">
        <v>45</v>
      </c>
    </row>
    <row r="345" spans="2:10" ht="15.5" x14ac:dyDescent="0.35">
      <c r="B345" s="37" t="str">
        <f>Factor1Name</f>
        <v>Weeding</v>
      </c>
      <c r="C345" s="38" t="s">
        <v>51</v>
      </c>
      <c r="D345" s="39"/>
      <c r="E345" s="40"/>
      <c r="G345" s="37" t="str">
        <f>Factor1Name</f>
        <v>Weeding</v>
      </c>
      <c r="H345" s="38" t="s">
        <v>51</v>
      </c>
      <c r="I345" s="39"/>
      <c r="J345" s="40"/>
    </row>
    <row r="347" spans="2:10" ht="15.5" x14ac:dyDescent="0.35">
      <c r="B347" s="31" t="s">
        <v>3</v>
      </c>
      <c r="C347" s="32">
        <v>2017</v>
      </c>
      <c r="D347" s="41"/>
      <c r="E347" s="42"/>
      <c r="G347" s="31" t="s">
        <v>3</v>
      </c>
      <c r="H347" s="32">
        <v>2017</v>
      </c>
      <c r="I347" s="41"/>
      <c r="J347" s="42"/>
    </row>
    <row r="348" spans="2:10" ht="15.5" x14ac:dyDescent="0.35">
      <c r="B348" s="33" t="str">
        <f>BlockName</f>
        <v>Name</v>
      </c>
      <c r="C348" s="34" t="s">
        <v>56</v>
      </c>
      <c r="D348" s="35" t="s">
        <v>12</v>
      </c>
      <c r="E348" s="36">
        <v>1</v>
      </c>
      <c r="G348" s="33" t="str">
        <f>BlockName</f>
        <v>Name</v>
      </c>
      <c r="H348" s="34" t="s">
        <v>56</v>
      </c>
      <c r="I348" s="35" t="s">
        <v>12</v>
      </c>
      <c r="J348" s="36">
        <v>2</v>
      </c>
    </row>
    <row r="349" spans="2:10" ht="15.5" x14ac:dyDescent="0.35">
      <c r="B349" s="33" t="str">
        <f>Factor2Name</f>
        <v>Variety</v>
      </c>
      <c r="C349" s="34" t="s">
        <v>2</v>
      </c>
      <c r="D349" s="35" t="str">
        <f>Factor3Name</f>
        <v>Fertiliser</v>
      </c>
      <c r="E349" s="36" t="s">
        <v>38</v>
      </c>
      <c r="G349" s="33" t="str">
        <f>Factor2Name</f>
        <v>Variety</v>
      </c>
      <c r="H349" s="34" t="s">
        <v>2</v>
      </c>
      <c r="I349" s="35" t="str">
        <f>Factor3Name</f>
        <v>Fertiliser</v>
      </c>
      <c r="J349" s="36" t="s">
        <v>38</v>
      </c>
    </row>
    <row r="350" spans="2:10" ht="15.5" x14ac:dyDescent="0.35">
      <c r="B350" s="37" t="str">
        <f>Factor1Name</f>
        <v>Weeding</v>
      </c>
      <c r="C350" s="38" t="s">
        <v>51</v>
      </c>
      <c r="D350" s="39"/>
      <c r="E350" s="40"/>
      <c r="G350" s="37" t="str">
        <f>Factor1Name</f>
        <v>Weeding</v>
      </c>
      <c r="H350" s="38" t="s">
        <v>51</v>
      </c>
      <c r="I350" s="39"/>
      <c r="J350" s="40"/>
    </row>
    <row r="352" spans="2:10" ht="15.5" x14ac:dyDescent="0.35">
      <c r="B352" s="31" t="s">
        <v>3</v>
      </c>
      <c r="C352" s="32">
        <v>2017</v>
      </c>
      <c r="D352" s="41"/>
      <c r="E352" s="42"/>
      <c r="G352" s="31" t="s">
        <v>3</v>
      </c>
      <c r="H352" s="32">
        <v>2017</v>
      </c>
      <c r="I352" s="41"/>
      <c r="J352" s="42"/>
    </row>
    <row r="353" spans="2:10" ht="15.5" x14ac:dyDescent="0.35">
      <c r="B353" s="33" t="str">
        <f>BlockName</f>
        <v>Name</v>
      </c>
      <c r="C353" s="34" t="s">
        <v>56</v>
      </c>
      <c r="D353" s="35" t="s">
        <v>12</v>
      </c>
      <c r="E353" s="36">
        <v>3</v>
      </c>
      <c r="G353" s="33" t="str">
        <f>BlockName</f>
        <v>Name</v>
      </c>
      <c r="H353" s="34" t="s">
        <v>56</v>
      </c>
      <c r="I353" s="35" t="s">
        <v>12</v>
      </c>
      <c r="J353" s="36">
        <v>4</v>
      </c>
    </row>
    <row r="354" spans="2:10" ht="15.5" x14ac:dyDescent="0.35">
      <c r="B354" s="33" t="str">
        <f>Factor2Name</f>
        <v>Variety</v>
      </c>
      <c r="C354" s="34" t="s">
        <v>2</v>
      </c>
      <c r="D354" s="35" t="str">
        <f>Factor3Name</f>
        <v>Fertiliser</v>
      </c>
      <c r="E354" s="36" t="s">
        <v>38</v>
      </c>
      <c r="G354" s="33" t="str">
        <f>Factor2Name</f>
        <v>Variety</v>
      </c>
      <c r="H354" s="34" t="s">
        <v>2</v>
      </c>
      <c r="I354" s="35" t="str">
        <f>Factor3Name</f>
        <v>Fertiliser</v>
      </c>
      <c r="J354" s="36" t="s">
        <v>38</v>
      </c>
    </row>
    <row r="355" spans="2:10" ht="15.5" x14ac:dyDescent="0.35">
      <c r="B355" s="37" t="str">
        <f>Factor1Name</f>
        <v>Weeding</v>
      </c>
      <c r="C355" s="38" t="s">
        <v>51</v>
      </c>
      <c r="D355" s="39"/>
      <c r="E355" s="40"/>
      <c r="G355" s="37" t="str">
        <f>Factor1Name</f>
        <v>Weeding</v>
      </c>
      <c r="H355" s="38" t="s">
        <v>51</v>
      </c>
      <c r="I355" s="39"/>
      <c r="J355" s="40"/>
    </row>
    <row r="357" spans="2:10" ht="15.5" x14ac:dyDescent="0.35">
      <c r="B357" s="31" t="s">
        <v>3</v>
      </c>
      <c r="C357" s="32">
        <v>2017</v>
      </c>
      <c r="D357" s="41"/>
      <c r="E357" s="42"/>
      <c r="G357" s="31" t="s">
        <v>3</v>
      </c>
      <c r="H357" s="32">
        <v>2017</v>
      </c>
      <c r="I357" s="41"/>
      <c r="J357" s="42"/>
    </row>
    <row r="358" spans="2:10" ht="15.5" x14ac:dyDescent="0.35">
      <c r="B358" s="33" t="str">
        <f>BlockName</f>
        <v>Name</v>
      </c>
      <c r="C358" s="34" t="s">
        <v>56</v>
      </c>
      <c r="D358" s="35" t="s">
        <v>12</v>
      </c>
      <c r="E358" s="36">
        <v>5</v>
      </c>
      <c r="G358" s="33" t="str">
        <f>BlockName</f>
        <v>Name</v>
      </c>
      <c r="H358" s="34" t="s">
        <v>56</v>
      </c>
      <c r="I358" s="35" t="s">
        <v>12</v>
      </c>
      <c r="J358" s="36">
        <v>6</v>
      </c>
    </row>
    <row r="359" spans="2:10" ht="15.5" x14ac:dyDescent="0.35">
      <c r="B359" s="33" t="str">
        <f>Factor2Name</f>
        <v>Variety</v>
      </c>
      <c r="C359" s="34" t="s">
        <v>2</v>
      </c>
      <c r="D359" s="35" t="str">
        <f>Factor3Name</f>
        <v>Fertiliser</v>
      </c>
      <c r="E359" s="36" t="s">
        <v>38</v>
      </c>
      <c r="G359" s="33" t="str">
        <f>Factor2Name</f>
        <v>Variety</v>
      </c>
      <c r="H359" s="34" t="s">
        <v>2</v>
      </c>
      <c r="I359" s="35" t="str">
        <f>Factor3Name</f>
        <v>Fertiliser</v>
      </c>
      <c r="J359" s="36" t="s">
        <v>38</v>
      </c>
    </row>
    <row r="360" spans="2:10" ht="15.5" x14ac:dyDescent="0.35">
      <c r="B360" s="37" t="str">
        <f>Factor1Name</f>
        <v>Weeding</v>
      </c>
      <c r="C360" s="38" t="s">
        <v>51</v>
      </c>
      <c r="D360" s="39"/>
      <c r="E360" s="40"/>
      <c r="G360" s="37" t="str">
        <f>Factor1Name</f>
        <v>Weeding</v>
      </c>
      <c r="H360" s="38" t="s">
        <v>51</v>
      </c>
      <c r="I360" s="39"/>
      <c r="J360" s="40"/>
    </row>
    <row r="362" spans="2:10" ht="15.5" x14ac:dyDescent="0.35">
      <c r="B362" s="31" t="s">
        <v>3</v>
      </c>
      <c r="C362" s="32">
        <v>2018</v>
      </c>
      <c r="D362" s="41"/>
      <c r="E362" s="42"/>
      <c r="G362" s="31" t="s">
        <v>3</v>
      </c>
      <c r="H362" s="32">
        <v>2018</v>
      </c>
      <c r="I362" s="41"/>
      <c r="J362" s="42"/>
    </row>
    <row r="363" spans="2:10" ht="15.5" x14ac:dyDescent="0.35">
      <c r="B363" s="33" t="str">
        <f>BlockName</f>
        <v>Name</v>
      </c>
      <c r="C363" s="34" t="s">
        <v>56</v>
      </c>
      <c r="D363" s="35" t="s">
        <v>12</v>
      </c>
      <c r="E363" s="36">
        <v>1</v>
      </c>
      <c r="G363" s="33" t="str">
        <f>BlockName</f>
        <v>Name</v>
      </c>
      <c r="H363" s="34" t="s">
        <v>56</v>
      </c>
      <c r="I363" s="35" t="s">
        <v>12</v>
      </c>
      <c r="J363" s="36">
        <v>2</v>
      </c>
    </row>
    <row r="364" spans="2:10" ht="15.5" x14ac:dyDescent="0.35">
      <c r="B364" s="33" t="str">
        <f>Factor2Name</f>
        <v>Variety</v>
      </c>
      <c r="C364" s="34" t="s">
        <v>46</v>
      </c>
      <c r="D364" s="35" t="str">
        <f>Factor3Name</f>
        <v>Fertiliser</v>
      </c>
      <c r="E364" s="36" t="s">
        <v>45</v>
      </c>
      <c r="G364" s="33" t="str">
        <f>Factor2Name</f>
        <v>Variety</v>
      </c>
      <c r="H364" s="34" t="s">
        <v>46</v>
      </c>
      <c r="I364" s="35" t="str">
        <f>Factor3Name</f>
        <v>Fertiliser</v>
      </c>
      <c r="J364" s="36" t="s">
        <v>45</v>
      </c>
    </row>
    <row r="365" spans="2:10" ht="15.5" x14ac:dyDescent="0.35">
      <c r="B365" s="37" t="str">
        <f>Factor1Name</f>
        <v>Weeding</v>
      </c>
      <c r="C365" s="38" t="s">
        <v>37</v>
      </c>
      <c r="D365" s="39"/>
      <c r="E365" s="40"/>
      <c r="G365" s="37" t="str">
        <f>Factor1Name</f>
        <v>Weeding</v>
      </c>
      <c r="H365" s="38" t="s">
        <v>37</v>
      </c>
      <c r="I365" s="39"/>
      <c r="J365" s="40"/>
    </row>
    <row r="367" spans="2:10" ht="15.5" x14ac:dyDescent="0.35">
      <c r="B367" s="31" t="s">
        <v>3</v>
      </c>
      <c r="C367" s="32">
        <v>2018</v>
      </c>
      <c r="D367" s="41"/>
      <c r="E367" s="42"/>
      <c r="G367" s="31" t="s">
        <v>3</v>
      </c>
      <c r="H367" s="32">
        <v>2018</v>
      </c>
      <c r="I367" s="41"/>
      <c r="J367" s="42"/>
    </row>
    <row r="368" spans="2:10" ht="15.5" x14ac:dyDescent="0.35">
      <c r="B368" s="33" t="str">
        <f>BlockName</f>
        <v>Name</v>
      </c>
      <c r="C368" s="34" t="s">
        <v>56</v>
      </c>
      <c r="D368" s="35" t="s">
        <v>12</v>
      </c>
      <c r="E368" s="36">
        <v>3</v>
      </c>
      <c r="G368" s="33" t="str">
        <f>BlockName</f>
        <v>Name</v>
      </c>
      <c r="H368" s="34" t="s">
        <v>56</v>
      </c>
      <c r="I368" s="35" t="s">
        <v>12</v>
      </c>
      <c r="J368" s="36">
        <v>4</v>
      </c>
    </row>
    <row r="369" spans="2:10" ht="15.5" x14ac:dyDescent="0.35">
      <c r="B369" s="33" t="str">
        <f>Factor2Name</f>
        <v>Variety</v>
      </c>
      <c r="C369" s="34" t="s">
        <v>46</v>
      </c>
      <c r="D369" s="35" t="str">
        <f>Factor3Name</f>
        <v>Fertiliser</v>
      </c>
      <c r="E369" s="36" t="s">
        <v>45</v>
      </c>
      <c r="G369" s="33" t="str">
        <f>Factor2Name</f>
        <v>Variety</v>
      </c>
      <c r="H369" s="34" t="s">
        <v>46</v>
      </c>
      <c r="I369" s="35" t="str">
        <f>Factor3Name</f>
        <v>Fertiliser</v>
      </c>
      <c r="J369" s="36" t="s">
        <v>45</v>
      </c>
    </row>
    <row r="370" spans="2:10" ht="15.5" x14ac:dyDescent="0.35">
      <c r="B370" s="37" t="str">
        <f>Factor1Name</f>
        <v>Weeding</v>
      </c>
      <c r="C370" s="38" t="s">
        <v>37</v>
      </c>
      <c r="D370" s="39"/>
      <c r="E370" s="40"/>
      <c r="G370" s="37" t="str">
        <f>Factor1Name</f>
        <v>Weeding</v>
      </c>
      <c r="H370" s="38" t="s">
        <v>37</v>
      </c>
      <c r="I370" s="39"/>
      <c r="J370" s="40"/>
    </row>
    <row r="372" spans="2:10" ht="15.5" x14ac:dyDescent="0.35">
      <c r="B372" s="31" t="s">
        <v>3</v>
      </c>
      <c r="C372" s="32">
        <v>2018</v>
      </c>
      <c r="D372" s="41"/>
      <c r="E372" s="42"/>
      <c r="G372" s="31" t="s">
        <v>3</v>
      </c>
      <c r="H372" s="32">
        <v>2018</v>
      </c>
      <c r="I372" s="41"/>
      <c r="J372" s="42"/>
    </row>
    <row r="373" spans="2:10" ht="15.5" x14ac:dyDescent="0.35">
      <c r="B373" s="33" t="str">
        <f>BlockName</f>
        <v>Name</v>
      </c>
      <c r="C373" s="34" t="s">
        <v>56</v>
      </c>
      <c r="D373" s="35" t="s">
        <v>12</v>
      </c>
      <c r="E373" s="36">
        <v>5</v>
      </c>
      <c r="G373" s="33" t="str">
        <f>BlockName</f>
        <v>Name</v>
      </c>
      <c r="H373" s="34" t="s">
        <v>56</v>
      </c>
      <c r="I373" s="35" t="s">
        <v>12</v>
      </c>
      <c r="J373" s="36">
        <v>6</v>
      </c>
    </row>
    <row r="374" spans="2:10" ht="15.5" x14ac:dyDescent="0.35">
      <c r="B374" s="33" t="str">
        <f>Factor2Name</f>
        <v>Variety</v>
      </c>
      <c r="C374" s="34" t="s">
        <v>46</v>
      </c>
      <c r="D374" s="35" t="str">
        <f>Factor3Name</f>
        <v>Fertiliser</v>
      </c>
      <c r="E374" s="36" t="s">
        <v>45</v>
      </c>
      <c r="G374" s="33" t="str">
        <f>Factor2Name</f>
        <v>Variety</v>
      </c>
      <c r="H374" s="34" t="s">
        <v>46</v>
      </c>
      <c r="I374" s="35" t="str">
        <f>Factor3Name</f>
        <v>Fertiliser</v>
      </c>
      <c r="J374" s="36" t="s">
        <v>45</v>
      </c>
    </row>
    <row r="375" spans="2:10" ht="15.5" x14ac:dyDescent="0.35">
      <c r="B375" s="37" t="str">
        <f>Factor1Name</f>
        <v>Weeding</v>
      </c>
      <c r="C375" s="38" t="s">
        <v>37</v>
      </c>
      <c r="D375" s="39"/>
      <c r="E375" s="40"/>
      <c r="G375" s="37" t="str">
        <f>Factor1Name</f>
        <v>Weeding</v>
      </c>
      <c r="H375" s="38" t="s">
        <v>37</v>
      </c>
      <c r="I375" s="39"/>
      <c r="J375" s="40"/>
    </row>
    <row r="377" spans="2:10" ht="15.5" x14ac:dyDescent="0.35">
      <c r="B377" s="31" t="s">
        <v>3</v>
      </c>
      <c r="C377" s="32">
        <v>2018</v>
      </c>
      <c r="D377" s="41"/>
      <c r="E377" s="42"/>
      <c r="G377" s="31" t="s">
        <v>3</v>
      </c>
      <c r="H377" s="32">
        <v>2018</v>
      </c>
      <c r="I377" s="41"/>
      <c r="J377" s="42"/>
    </row>
    <row r="378" spans="2:10" ht="15.5" x14ac:dyDescent="0.35">
      <c r="B378" s="33" t="str">
        <f>BlockName</f>
        <v>Name</v>
      </c>
      <c r="C378" s="34" t="s">
        <v>56</v>
      </c>
      <c r="D378" s="35" t="s">
        <v>12</v>
      </c>
      <c r="E378" s="36">
        <v>1</v>
      </c>
      <c r="G378" s="33" t="str">
        <f>BlockName</f>
        <v>Name</v>
      </c>
      <c r="H378" s="34" t="s">
        <v>56</v>
      </c>
      <c r="I378" s="35" t="s">
        <v>12</v>
      </c>
      <c r="J378" s="36">
        <v>2</v>
      </c>
    </row>
    <row r="379" spans="2:10" ht="15.5" x14ac:dyDescent="0.35">
      <c r="B379" s="33" t="str">
        <f>Factor2Name</f>
        <v>Variety</v>
      </c>
      <c r="C379" s="34" t="s">
        <v>46</v>
      </c>
      <c r="D379" s="35" t="str">
        <f>Factor3Name</f>
        <v>Fertiliser</v>
      </c>
      <c r="E379" s="36" t="s">
        <v>38</v>
      </c>
      <c r="G379" s="33" t="str">
        <f>Factor2Name</f>
        <v>Variety</v>
      </c>
      <c r="H379" s="34" t="s">
        <v>46</v>
      </c>
      <c r="I379" s="35" t="str">
        <f>Factor3Name</f>
        <v>Fertiliser</v>
      </c>
      <c r="J379" s="36" t="s">
        <v>38</v>
      </c>
    </row>
    <row r="380" spans="2:10" ht="15.5" x14ac:dyDescent="0.35">
      <c r="B380" s="37" t="str">
        <f>Factor1Name</f>
        <v>Weeding</v>
      </c>
      <c r="C380" s="38" t="s">
        <v>37</v>
      </c>
      <c r="D380" s="39"/>
      <c r="E380" s="40"/>
      <c r="G380" s="37" t="str">
        <f>Factor1Name</f>
        <v>Weeding</v>
      </c>
      <c r="H380" s="38" t="s">
        <v>37</v>
      </c>
      <c r="I380" s="39"/>
      <c r="J380" s="40"/>
    </row>
    <row r="382" spans="2:10" ht="15.5" x14ac:dyDescent="0.35">
      <c r="B382" s="31" t="s">
        <v>3</v>
      </c>
      <c r="C382" s="32">
        <v>2018</v>
      </c>
      <c r="D382" s="41"/>
      <c r="E382" s="42"/>
      <c r="G382" s="31" t="s">
        <v>3</v>
      </c>
      <c r="H382" s="32">
        <v>2018</v>
      </c>
      <c r="I382" s="41"/>
      <c r="J382" s="42"/>
    </row>
    <row r="383" spans="2:10" ht="15.5" x14ac:dyDescent="0.35">
      <c r="B383" s="33" t="str">
        <f>BlockName</f>
        <v>Name</v>
      </c>
      <c r="C383" s="34" t="s">
        <v>56</v>
      </c>
      <c r="D383" s="35" t="s">
        <v>12</v>
      </c>
      <c r="E383" s="36">
        <v>3</v>
      </c>
      <c r="G383" s="33" t="str">
        <f>BlockName</f>
        <v>Name</v>
      </c>
      <c r="H383" s="34" t="s">
        <v>56</v>
      </c>
      <c r="I383" s="35" t="s">
        <v>12</v>
      </c>
      <c r="J383" s="36">
        <v>4</v>
      </c>
    </row>
    <row r="384" spans="2:10" ht="15.5" x14ac:dyDescent="0.35">
      <c r="B384" s="33" t="str">
        <f>Factor2Name</f>
        <v>Variety</v>
      </c>
      <c r="C384" s="34" t="s">
        <v>46</v>
      </c>
      <c r="D384" s="35" t="str">
        <f>Factor3Name</f>
        <v>Fertiliser</v>
      </c>
      <c r="E384" s="36" t="s">
        <v>38</v>
      </c>
      <c r="G384" s="33" t="str">
        <f>Factor2Name</f>
        <v>Variety</v>
      </c>
      <c r="H384" s="34" t="s">
        <v>46</v>
      </c>
      <c r="I384" s="35" t="str">
        <f>Factor3Name</f>
        <v>Fertiliser</v>
      </c>
      <c r="J384" s="36" t="s">
        <v>38</v>
      </c>
    </row>
    <row r="385" spans="2:10" ht="15.5" x14ac:dyDescent="0.35">
      <c r="B385" s="37" t="str">
        <f>Factor1Name</f>
        <v>Weeding</v>
      </c>
      <c r="C385" s="38" t="s">
        <v>37</v>
      </c>
      <c r="D385" s="39"/>
      <c r="E385" s="40"/>
      <c r="G385" s="37" t="str">
        <f>Factor1Name</f>
        <v>Weeding</v>
      </c>
      <c r="H385" s="38" t="s">
        <v>37</v>
      </c>
      <c r="I385" s="39"/>
      <c r="J385" s="40"/>
    </row>
    <row r="387" spans="2:10" ht="15.5" x14ac:dyDescent="0.35">
      <c r="B387" s="31" t="s">
        <v>3</v>
      </c>
      <c r="C387" s="32">
        <v>2018</v>
      </c>
      <c r="D387" s="41"/>
      <c r="E387" s="42"/>
      <c r="G387" s="31" t="s">
        <v>3</v>
      </c>
      <c r="H387" s="32">
        <v>2018</v>
      </c>
      <c r="I387" s="41"/>
      <c r="J387" s="42"/>
    </row>
    <row r="388" spans="2:10" ht="15.5" x14ac:dyDescent="0.35">
      <c r="B388" s="33" t="str">
        <f>BlockName</f>
        <v>Name</v>
      </c>
      <c r="C388" s="34" t="s">
        <v>56</v>
      </c>
      <c r="D388" s="35" t="s">
        <v>12</v>
      </c>
      <c r="E388" s="36">
        <v>5</v>
      </c>
      <c r="G388" s="33" t="str">
        <f>BlockName</f>
        <v>Name</v>
      </c>
      <c r="H388" s="34" t="s">
        <v>56</v>
      </c>
      <c r="I388" s="35" t="s">
        <v>12</v>
      </c>
      <c r="J388" s="36">
        <v>6</v>
      </c>
    </row>
    <row r="389" spans="2:10" ht="15.5" x14ac:dyDescent="0.35">
      <c r="B389" s="33" t="str">
        <f>Factor2Name</f>
        <v>Variety</v>
      </c>
      <c r="C389" s="34" t="s">
        <v>46</v>
      </c>
      <c r="D389" s="35" t="str">
        <f>Factor3Name</f>
        <v>Fertiliser</v>
      </c>
      <c r="E389" s="36" t="s">
        <v>38</v>
      </c>
      <c r="G389" s="33" t="str">
        <f>Factor2Name</f>
        <v>Variety</v>
      </c>
      <c r="H389" s="34" t="s">
        <v>46</v>
      </c>
      <c r="I389" s="35" t="str">
        <f>Factor3Name</f>
        <v>Fertiliser</v>
      </c>
      <c r="J389" s="36" t="s">
        <v>38</v>
      </c>
    </row>
    <row r="390" spans="2:10" ht="15.5" x14ac:dyDescent="0.35">
      <c r="B390" s="37" t="str">
        <f>Factor1Name</f>
        <v>Weeding</v>
      </c>
      <c r="C390" s="38" t="s">
        <v>37</v>
      </c>
      <c r="D390" s="39"/>
      <c r="E390" s="40"/>
      <c r="G390" s="37" t="str">
        <f>Factor1Name</f>
        <v>Weeding</v>
      </c>
      <c r="H390" s="38" t="s">
        <v>37</v>
      </c>
      <c r="I390" s="39"/>
      <c r="J390" s="40"/>
    </row>
    <row r="392" spans="2:10" ht="15.5" x14ac:dyDescent="0.35">
      <c r="B392" s="31" t="s">
        <v>3</v>
      </c>
      <c r="C392" s="32">
        <v>2018</v>
      </c>
      <c r="D392" s="41"/>
      <c r="E392" s="42"/>
      <c r="G392" s="31" t="s">
        <v>3</v>
      </c>
      <c r="H392" s="32">
        <v>2018</v>
      </c>
      <c r="I392" s="41"/>
      <c r="J392" s="42"/>
    </row>
    <row r="393" spans="2:10" ht="15.5" x14ac:dyDescent="0.35">
      <c r="B393" s="33" t="str">
        <f>BlockName</f>
        <v>Name</v>
      </c>
      <c r="C393" s="34" t="s">
        <v>56</v>
      </c>
      <c r="D393" s="35" t="s">
        <v>12</v>
      </c>
      <c r="E393" s="36">
        <v>1</v>
      </c>
      <c r="G393" s="33" t="str">
        <f>BlockName</f>
        <v>Name</v>
      </c>
      <c r="H393" s="34" t="s">
        <v>56</v>
      </c>
      <c r="I393" s="35" t="s">
        <v>12</v>
      </c>
      <c r="J393" s="36">
        <v>2</v>
      </c>
    </row>
    <row r="394" spans="2:10" ht="15.5" x14ac:dyDescent="0.35">
      <c r="B394" s="33" t="str">
        <f>Factor2Name</f>
        <v>Variety</v>
      </c>
      <c r="C394" s="34" t="s">
        <v>2</v>
      </c>
      <c r="D394" s="35" t="str">
        <f>Factor3Name</f>
        <v>Fertiliser</v>
      </c>
      <c r="E394" s="36" t="s">
        <v>45</v>
      </c>
      <c r="G394" s="33" t="str">
        <f>Factor2Name</f>
        <v>Variety</v>
      </c>
      <c r="H394" s="34" t="s">
        <v>2</v>
      </c>
      <c r="I394" s="35" t="str">
        <f>Factor3Name</f>
        <v>Fertiliser</v>
      </c>
      <c r="J394" s="36" t="s">
        <v>45</v>
      </c>
    </row>
    <row r="395" spans="2:10" ht="15.5" x14ac:dyDescent="0.35">
      <c r="B395" s="37" t="str">
        <f>Factor1Name</f>
        <v>Weeding</v>
      </c>
      <c r="C395" s="38" t="s">
        <v>37</v>
      </c>
      <c r="D395" s="39"/>
      <c r="E395" s="40"/>
      <c r="G395" s="37" t="str">
        <f>Factor1Name</f>
        <v>Weeding</v>
      </c>
      <c r="H395" s="38" t="s">
        <v>37</v>
      </c>
      <c r="I395" s="39"/>
      <c r="J395" s="40"/>
    </row>
    <row r="397" spans="2:10" ht="15.5" x14ac:dyDescent="0.35">
      <c r="B397" s="31" t="s">
        <v>3</v>
      </c>
      <c r="C397" s="32">
        <v>2018</v>
      </c>
      <c r="D397" s="41"/>
      <c r="E397" s="42"/>
      <c r="G397" s="31" t="s">
        <v>3</v>
      </c>
      <c r="H397" s="32">
        <v>2018</v>
      </c>
      <c r="I397" s="41"/>
      <c r="J397" s="42"/>
    </row>
    <row r="398" spans="2:10" ht="15.5" x14ac:dyDescent="0.35">
      <c r="B398" s="33" t="str">
        <f>BlockName</f>
        <v>Name</v>
      </c>
      <c r="C398" s="34" t="s">
        <v>56</v>
      </c>
      <c r="D398" s="35" t="s">
        <v>12</v>
      </c>
      <c r="E398" s="36">
        <v>3</v>
      </c>
      <c r="G398" s="33" t="str">
        <f>BlockName</f>
        <v>Name</v>
      </c>
      <c r="H398" s="34" t="s">
        <v>56</v>
      </c>
      <c r="I398" s="35" t="s">
        <v>12</v>
      </c>
      <c r="J398" s="36">
        <v>4</v>
      </c>
    </row>
    <row r="399" spans="2:10" ht="15.5" x14ac:dyDescent="0.35">
      <c r="B399" s="33" t="str">
        <f>Factor2Name</f>
        <v>Variety</v>
      </c>
      <c r="C399" s="34" t="s">
        <v>2</v>
      </c>
      <c r="D399" s="35" t="str">
        <f>Factor3Name</f>
        <v>Fertiliser</v>
      </c>
      <c r="E399" s="36" t="s">
        <v>45</v>
      </c>
      <c r="G399" s="33" t="str">
        <f>Factor2Name</f>
        <v>Variety</v>
      </c>
      <c r="H399" s="34" t="s">
        <v>2</v>
      </c>
      <c r="I399" s="35" t="str">
        <f>Factor3Name</f>
        <v>Fertiliser</v>
      </c>
      <c r="J399" s="36" t="s">
        <v>45</v>
      </c>
    </row>
    <row r="400" spans="2:10" ht="15.5" x14ac:dyDescent="0.35">
      <c r="B400" s="37" t="str">
        <f>Factor1Name</f>
        <v>Weeding</v>
      </c>
      <c r="C400" s="38" t="s">
        <v>37</v>
      </c>
      <c r="D400" s="39"/>
      <c r="E400" s="40"/>
      <c r="G400" s="37" t="str">
        <f>Factor1Name</f>
        <v>Weeding</v>
      </c>
      <c r="H400" s="38" t="s">
        <v>37</v>
      </c>
      <c r="I400" s="39"/>
      <c r="J400" s="40"/>
    </row>
    <row r="402" spans="2:10" ht="15.5" x14ac:dyDescent="0.35">
      <c r="B402" s="31" t="s">
        <v>3</v>
      </c>
      <c r="C402" s="32">
        <v>2018</v>
      </c>
      <c r="D402" s="41"/>
      <c r="E402" s="42"/>
      <c r="G402" s="31" t="s">
        <v>3</v>
      </c>
      <c r="H402" s="32">
        <v>2018</v>
      </c>
      <c r="I402" s="41"/>
      <c r="J402" s="42"/>
    </row>
    <row r="403" spans="2:10" ht="15.5" x14ac:dyDescent="0.35">
      <c r="B403" s="33" t="str">
        <f>BlockName</f>
        <v>Name</v>
      </c>
      <c r="C403" s="34" t="s">
        <v>56</v>
      </c>
      <c r="D403" s="35" t="s">
        <v>12</v>
      </c>
      <c r="E403" s="36">
        <v>5</v>
      </c>
      <c r="G403" s="33" t="str">
        <f>BlockName</f>
        <v>Name</v>
      </c>
      <c r="H403" s="34" t="s">
        <v>56</v>
      </c>
      <c r="I403" s="35" t="s">
        <v>12</v>
      </c>
      <c r="J403" s="36">
        <v>6</v>
      </c>
    </row>
    <row r="404" spans="2:10" ht="15.5" x14ac:dyDescent="0.35">
      <c r="B404" s="33" t="str">
        <f>Factor2Name</f>
        <v>Variety</v>
      </c>
      <c r="C404" s="34" t="s">
        <v>2</v>
      </c>
      <c r="D404" s="35" t="str">
        <f>Factor3Name</f>
        <v>Fertiliser</v>
      </c>
      <c r="E404" s="36" t="s">
        <v>45</v>
      </c>
      <c r="G404" s="33" t="str">
        <f>Factor2Name</f>
        <v>Variety</v>
      </c>
      <c r="H404" s="34" t="s">
        <v>2</v>
      </c>
      <c r="I404" s="35" t="str">
        <f>Factor3Name</f>
        <v>Fertiliser</v>
      </c>
      <c r="J404" s="36" t="s">
        <v>45</v>
      </c>
    </row>
    <row r="405" spans="2:10" ht="15.5" x14ac:dyDescent="0.35">
      <c r="B405" s="37" t="str">
        <f>Factor1Name</f>
        <v>Weeding</v>
      </c>
      <c r="C405" s="38" t="s">
        <v>37</v>
      </c>
      <c r="D405" s="39"/>
      <c r="E405" s="40"/>
      <c r="G405" s="37" t="str">
        <f>Factor1Name</f>
        <v>Weeding</v>
      </c>
      <c r="H405" s="38" t="s">
        <v>37</v>
      </c>
      <c r="I405" s="39"/>
      <c r="J405" s="40"/>
    </row>
    <row r="407" spans="2:10" ht="15.5" x14ac:dyDescent="0.35">
      <c r="B407" s="31" t="s">
        <v>3</v>
      </c>
      <c r="C407" s="32">
        <v>2018</v>
      </c>
      <c r="D407" s="41"/>
      <c r="E407" s="42"/>
      <c r="G407" s="31" t="s">
        <v>3</v>
      </c>
      <c r="H407" s="32">
        <v>2018</v>
      </c>
      <c r="I407" s="41"/>
      <c r="J407" s="42"/>
    </row>
    <row r="408" spans="2:10" ht="15.5" x14ac:dyDescent="0.35">
      <c r="B408" s="33" t="str">
        <f>BlockName</f>
        <v>Name</v>
      </c>
      <c r="C408" s="34" t="s">
        <v>56</v>
      </c>
      <c r="D408" s="35" t="s">
        <v>12</v>
      </c>
      <c r="E408" s="36">
        <v>1</v>
      </c>
      <c r="G408" s="33" t="str">
        <f>BlockName</f>
        <v>Name</v>
      </c>
      <c r="H408" s="34" t="s">
        <v>56</v>
      </c>
      <c r="I408" s="35" t="s">
        <v>12</v>
      </c>
      <c r="J408" s="36">
        <v>2</v>
      </c>
    </row>
    <row r="409" spans="2:10" ht="15.5" x14ac:dyDescent="0.35">
      <c r="B409" s="33" t="str">
        <f>Factor2Name</f>
        <v>Variety</v>
      </c>
      <c r="C409" s="34" t="s">
        <v>2</v>
      </c>
      <c r="D409" s="35" t="str">
        <f>Factor3Name</f>
        <v>Fertiliser</v>
      </c>
      <c r="E409" s="36" t="s">
        <v>38</v>
      </c>
      <c r="G409" s="33" t="str">
        <f>Factor2Name</f>
        <v>Variety</v>
      </c>
      <c r="H409" s="34" t="s">
        <v>2</v>
      </c>
      <c r="I409" s="35" t="str">
        <f>Factor3Name</f>
        <v>Fertiliser</v>
      </c>
      <c r="J409" s="36" t="s">
        <v>38</v>
      </c>
    </row>
    <row r="410" spans="2:10" ht="15.5" x14ac:dyDescent="0.35">
      <c r="B410" s="37" t="str">
        <f>Factor1Name</f>
        <v>Weeding</v>
      </c>
      <c r="C410" s="38" t="s">
        <v>37</v>
      </c>
      <c r="D410" s="39"/>
      <c r="E410" s="40"/>
      <c r="G410" s="37" t="str">
        <f>Factor1Name</f>
        <v>Weeding</v>
      </c>
      <c r="H410" s="38" t="s">
        <v>37</v>
      </c>
      <c r="I410" s="39"/>
      <c r="J410" s="40"/>
    </row>
    <row r="412" spans="2:10" ht="15.5" x14ac:dyDescent="0.35">
      <c r="B412" s="31" t="s">
        <v>3</v>
      </c>
      <c r="C412" s="32">
        <v>2018</v>
      </c>
      <c r="D412" s="41"/>
      <c r="E412" s="42"/>
      <c r="G412" s="31" t="s">
        <v>3</v>
      </c>
      <c r="H412" s="32">
        <v>2018</v>
      </c>
      <c r="I412" s="41"/>
      <c r="J412" s="42"/>
    </row>
    <row r="413" spans="2:10" ht="15.5" x14ac:dyDescent="0.35">
      <c r="B413" s="33" t="str">
        <f>BlockName</f>
        <v>Name</v>
      </c>
      <c r="C413" s="34" t="s">
        <v>56</v>
      </c>
      <c r="D413" s="35" t="s">
        <v>12</v>
      </c>
      <c r="E413" s="36">
        <v>3</v>
      </c>
      <c r="G413" s="33" t="str">
        <f>BlockName</f>
        <v>Name</v>
      </c>
      <c r="H413" s="34" t="s">
        <v>56</v>
      </c>
      <c r="I413" s="35" t="s">
        <v>12</v>
      </c>
      <c r="J413" s="36">
        <v>4</v>
      </c>
    </row>
    <row r="414" spans="2:10" ht="15.5" x14ac:dyDescent="0.35">
      <c r="B414" s="33" t="str">
        <f>Factor2Name</f>
        <v>Variety</v>
      </c>
      <c r="C414" s="34" t="s">
        <v>2</v>
      </c>
      <c r="D414" s="35" t="str">
        <f>Factor3Name</f>
        <v>Fertiliser</v>
      </c>
      <c r="E414" s="36" t="s">
        <v>38</v>
      </c>
      <c r="G414" s="33" t="str">
        <f>Factor2Name</f>
        <v>Variety</v>
      </c>
      <c r="H414" s="34" t="s">
        <v>2</v>
      </c>
      <c r="I414" s="35" t="str">
        <f>Factor3Name</f>
        <v>Fertiliser</v>
      </c>
      <c r="J414" s="36" t="s">
        <v>38</v>
      </c>
    </row>
    <row r="415" spans="2:10" ht="15.5" x14ac:dyDescent="0.35">
      <c r="B415" s="37" t="str">
        <f>Factor1Name</f>
        <v>Weeding</v>
      </c>
      <c r="C415" s="38" t="s">
        <v>37</v>
      </c>
      <c r="D415" s="39"/>
      <c r="E415" s="40"/>
      <c r="G415" s="37" t="str">
        <f>Factor1Name</f>
        <v>Weeding</v>
      </c>
      <c r="H415" s="38" t="s">
        <v>37</v>
      </c>
      <c r="I415" s="39"/>
      <c r="J415" s="40"/>
    </row>
    <row r="417" spans="2:10" ht="15.5" x14ac:dyDescent="0.35">
      <c r="B417" s="31" t="s">
        <v>3</v>
      </c>
      <c r="C417" s="32">
        <v>2018</v>
      </c>
      <c r="D417" s="41"/>
      <c r="E417" s="42"/>
      <c r="G417" s="31" t="s">
        <v>3</v>
      </c>
      <c r="H417" s="32">
        <v>2018</v>
      </c>
      <c r="I417" s="41"/>
      <c r="J417" s="42"/>
    </row>
    <row r="418" spans="2:10" ht="15.5" x14ac:dyDescent="0.35">
      <c r="B418" s="33" t="str">
        <f>BlockName</f>
        <v>Name</v>
      </c>
      <c r="C418" s="34" t="s">
        <v>56</v>
      </c>
      <c r="D418" s="35" t="s">
        <v>12</v>
      </c>
      <c r="E418" s="36">
        <v>5</v>
      </c>
      <c r="G418" s="33" t="str">
        <f>BlockName</f>
        <v>Name</v>
      </c>
      <c r="H418" s="34" t="s">
        <v>56</v>
      </c>
      <c r="I418" s="35" t="s">
        <v>12</v>
      </c>
      <c r="J418" s="36">
        <v>6</v>
      </c>
    </row>
    <row r="419" spans="2:10" ht="15.5" x14ac:dyDescent="0.35">
      <c r="B419" s="33" t="str">
        <f>Factor2Name</f>
        <v>Variety</v>
      </c>
      <c r="C419" s="34" t="s">
        <v>2</v>
      </c>
      <c r="D419" s="35" t="str">
        <f>Factor3Name</f>
        <v>Fertiliser</v>
      </c>
      <c r="E419" s="36" t="s">
        <v>38</v>
      </c>
      <c r="G419" s="33" t="str">
        <f>Factor2Name</f>
        <v>Variety</v>
      </c>
      <c r="H419" s="34" t="s">
        <v>2</v>
      </c>
      <c r="I419" s="35" t="str">
        <f>Factor3Name</f>
        <v>Fertiliser</v>
      </c>
      <c r="J419" s="36" t="s">
        <v>38</v>
      </c>
    </row>
    <row r="420" spans="2:10" ht="15.5" x14ac:dyDescent="0.35">
      <c r="B420" s="37" t="str">
        <f>Factor1Name</f>
        <v>Weeding</v>
      </c>
      <c r="C420" s="38" t="s">
        <v>37</v>
      </c>
      <c r="D420" s="39"/>
      <c r="E420" s="40"/>
      <c r="G420" s="37" t="str">
        <f>Factor1Name</f>
        <v>Weeding</v>
      </c>
      <c r="H420" s="38" t="s">
        <v>37</v>
      </c>
      <c r="I420" s="39"/>
      <c r="J420" s="40"/>
    </row>
    <row r="422" spans="2:10" ht="15.5" x14ac:dyDescent="0.35">
      <c r="B422" s="31" t="s">
        <v>3</v>
      </c>
      <c r="C422" s="32">
        <v>2018</v>
      </c>
      <c r="D422" s="41"/>
      <c r="E422" s="42"/>
      <c r="G422" s="31" t="s">
        <v>3</v>
      </c>
      <c r="H422" s="32">
        <v>2018</v>
      </c>
      <c r="I422" s="41"/>
      <c r="J422" s="42"/>
    </row>
    <row r="423" spans="2:10" ht="15.5" x14ac:dyDescent="0.35">
      <c r="B423" s="33" t="str">
        <f>BlockName</f>
        <v>Name</v>
      </c>
      <c r="C423" s="34" t="s">
        <v>56</v>
      </c>
      <c r="D423" s="35" t="s">
        <v>12</v>
      </c>
      <c r="E423" s="36">
        <v>1</v>
      </c>
      <c r="G423" s="33" t="str">
        <f>BlockName</f>
        <v>Name</v>
      </c>
      <c r="H423" s="34" t="s">
        <v>56</v>
      </c>
      <c r="I423" s="35" t="s">
        <v>12</v>
      </c>
      <c r="J423" s="36">
        <v>2</v>
      </c>
    </row>
    <row r="424" spans="2:10" ht="15.5" x14ac:dyDescent="0.35">
      <c r="B424" s="33" t="str">
        <f>Factor2Name</f>
        <v>Variety</v>
      </c>
      <c r="C424" s="34" t="s">
        <v>46</v>
      </c>
      <c r="D424" s="35" t="str">
        <f>Factor3Name</f>
        <v>Fertiliser</v>
      </c>
      <c r="E424" s="36" t="s">
        <v>45</v>
      </c>
      <c r="G424" s="33" t="str">
        <f>Factor2Name</f>
        <v>Variety</v>
      </c>
      <c r="H424" s="34" t="s">
        <v>46</v>
      </c>
      <c r="I424" s="35" t="str">
        <f>Factor3Name</f>
        <v>Fertiliser</v>
      </c>
      <c r="J424" s="36" t="s">
        <v>45</v>
      </c>
    </row>
    <row r="425" spans="2:10" ht="15.5" x14ac:dyDescent="0.35">
      <c r="B425" s="37" t="str">
        <f>Factor1Name</f>
        <v>Weeding</v>
      </c>
      <c r="C425" s="38" t="s">
        <v>51</v>
      </c>
      <c r="D425" s="39"/>
      <c r="E425" s="40"/>
      <c r="G425" s="37" t="str">
        <f>Factor1Name</f>
        <v>Weeding</v>
      </c>
      <c r="H425" s="38" t="s">
        <v>51</v>
      </c>
      <c r="I425" s="39"/>
      <c r="J425" s="40"/>
    </row>
    <row r="427" spans="2:10" ht="15.5" x14ac:dyDescent="0.35">
      <c r="B427" s="31" t="s">
        <v>3</v>
      </c>
      <c r="C427" s="32">
        <v>2018</v>
      </c>
      <c r="D427" s="41"/>
      <c r="E427" s="42"/>
      <c r="G427" s="31" t="s">
        <v>3</v>
      </c>
      <c r="H427" s="32">
        <v>2018</v>
      </c>
      <c r="I427" s="41"/>
      <c r="J427" s="42"/>
    </row>
    <row r="428" spans="2:10" ht="15.5" x14ac:dyDescent="0.35">
      <c r="B428" s="33" t="str">
        <f>BlockName</f>
        <v>Name</v>
      </c>
      <c r="C428" s="34" t="s">
        <v>56</v>
      </c>
      <c r="D428" s="35" t="s">
        <v>12</v>
      </c>
      <c r="E428" s="36">
        <v>3</v>
      </c>
      <c r="G428" s="33" t="str">
        <f>BlockName</f>
        <v>Name</v>
      </c>
      <c r="H428" s="34" t="s">
        <v>56</v>
      </c>
      <c r="I428" s="35" t="s">
        <v>12</v>
      </c>
      <c r="J428" s="36">
        <v>4</v>
      </c>
    </row>
    <row r="429" spans="2:10" ht="15.5" x14ac:dyDescent="0.35">
      <c r="B429" s="33" t="str">
        <f>Factor2Name</f>
        <v>Variety</v>
      </c>
      <c r="C429" s="34" t="s">
        <v>46</v>
      </c>
      <c r="D429" s="35" t="str">
        <f>Factor3Name</f>
        <v>Fertiliser</v>
      </c>
      <c r="E429" s="36" t="s">
        <v>45</v>
      </c>
      <c r="G429" s="33" t="str">
        <f>Factor2Name</f>
        <v>Variety</v>
      </c>
      <c r="H429" s="34" t="s">
        <v>46</v>
      </c>
      <c r="I429" s="35" t="str">
        <f>Factor3Name</f>
        <v>Fertiliser</v>
      </c>
      <c r="J429" s="36" t="s">
        <v>45</v>
      </c>
    </row>
    <row r="430" spans="2:10" ht="15.5" x14ac:dyDescent="0.35">
      <c r="B430" s="37" t="str">
        <f>Factor1Name</f>
        <v>Weeding</v>
      </c>
      <c r="C430" s="38" t="s">
        <v>51</v>
      </c>
      <c r="D430" s="39"/>
      <c r="E430" s="40"/>
      <c r="G430" s="37" t="str">
        <f>Factor1Name</f>
        <v>Weeding</v>
      </c>
      <c r="H430" s="38" t="s">
        <v>51</v>
      </c>
      <c r="I430" s="39"/>
      <c r="J430" s="40"/>
    </row>
    <row r="432" spans="2:10" ht="15.5" x14ac:dyDescent="0.35">
      <c r="B432" s="31" t="s">
        <v>3</v>
      </c>
      <c r="C432" s="32">
        <v>2018</v>
      </c>
      <c r="D432" s="41"/>
      <c r="E432" s="42"/>
      <c r="G432" s="31" t="s">
        <v>3</v>
      </c>
      <c r="H432" s="32">
        <v>2018</v>
      </c>
      <c r="I432" s="41"/>
      <c r="J432" s="42"/>
    </row>
    <row r="433" spans="2:10" ht="15.5" x14ac:dyDescent="0.35">
      <c r="B433" s="33" t="str">
        <f>BlockName</f>
        <v>Name</v>
      </c>
      <c r="C433" s="34" t="s">
        <v>56</v>
      </c>
      <c r="D433" s="35" t="s">
        <v>12</v>
      </c>
      <c r="E433" s="36">
        <v>5</v>
      </c>
      <c r="G433" s="33" t="str">
        <f>BlockName</f>
        <v>Name</v>
      </c>
      <c r="H433" s="34" t="s">
        <v>56</v>
      </c>
      <c r="I433" s="35" t="s">
        <v>12</v>
      </c>
      <c r="J433" s="36">
        <v>6</v>
      </c>
    </row>
    <row r="434" spans="2:10" ht="15.5" x14ac:dyDescent="0.35">
      <c r="B434" s="33" t="str">
        <f>Factor2Name</f>
        <v>Variety</v>
      </c>
      <c r="C434" s="34" t="s">
        <v>46</v>
      </c>
      <c r="D434" s="35" t="str">
        <f>Factor3Name</f>
        <v>Fertiliser</v>
      </c>
      <c r="E434" s="36" t="s">
        <v>45</v>
      </c>
      <c r="G434" s="33" t="str">
        <f>Factor2Name</f>
        <v>Variety</v>
      </c>
      <c r="H434" s="34" t="s">
        <v>46</v>
      </c>
      <c r="I434" s="35" t="str">
        <f>Factor3Name</f>
        <v>Fertiliser</v>
      </c>
      <c r="J434" s="36" t="s">
        <v>45</v>
      </c>
    </row>
    <row r="435" spans="2:10" ht="15.5" x14ac:dyDescent="0.35">
      <c r="B435" s="37" t="str">
        <f>Factor1Name</f>
        <v>Weeding</v>
      </c>
      <c r="C435" s="38" t="s">
        <v>51</v>
      </c>
      <c r="D435" s="39"/>
      <c r="E435" s="40"/>
      <c r="G435" s="37" t="str">
        <f>Factor1Name</f>
        <v>Weeding</v>
      </c>
      <c r="H435" s="38" t="s">
        <v>51</v>
      </c>
      <c r="I435" s="39"/>
      <c r="J435" s="40"/>
    </row>
    <row r="437" spans="2:10" ht="15.5" x14ac:dyDescent="0.35">
      <c r="B437" s="31" t="s">
        <v>3</v>
      </c>
      <c r="C437" s="32">
        <v>2018</v>
      </c>
      <c r="D437" s="41"/>
      <c r="E437" s="42"/>
      <c r="G437" s="31" t="s">
        <v>3</v>
      </c>
      <c r="H437" s="32">
        <v>2018</v>
      </c>
      <c r="I437" s="41"/>
      <c r="J437" s="42"/>
    </row>
    <row r="438" spans="2:10" ht="15.5" x14ac:dyDescent="0.35">
      <c r="B438" s="33" t="str">
        <f>BlockName</f>
        <v>Name</v>
      </c>
      <c r="C438" s="34" t="s">
        <v>56</v>
      </c>
      <c r="D438" s="35" t="s">
        <v>12</v>
      </c>
      <c r="E438" s="36">
        <v>1</v>
      </c>
      <c r="G438" s="33" t="str">
        <f>BlockName</f>
        <v>Name</v>
      </c>
      <c r="H438" s="34" t="s">
        <v>56</v>
      </c>
      <c r="I438" s="35" t="s">
        <v>12</v>
      </c>
      <c r="J438" s="36">
        <v>2</v>
      </c>
    </row>
    <row r="439" spans="2:10" ht="15.5" x14ac:dyDescent="0.35">
      <c r="B439" s="33" t="str">
        <f>Factor2Name</f>
        <v>Variety</v>
      </c>
      <c r="C439" s="34" t="s">
        <v>46</v>
      </c>
      <c r="D439" s="35" t="str">
        <f>Factor3Name</f>
        <v>Fertiliser</v>
      </c>
      <c r="E439" s="36" t="s">
        <v>38</v>
      </c>
      <c r="G439" s="33" t="str">
        <f>Factor2Name</f>
        <v>Variety</v>
      </c>
      <c r="H439" s="34" t="s">
        <v>46</v>
      </c>
      <c r="I439" s="35" t="str">
        <f>Factor3Name</f>
        <v>Fertiliser</v>
      </c>
      <c r="J439" s="36" t="s">
        <v>38</v>
      </c>
    </row>
    <row r="440" spans="2:10" ht="15.5" x14ac:dyDescent="0.35">
      <c r="B440" s="37" t="str">
        <f>Factor1Name</f>
        <v>Weeding</v>
      </c>
      <c r="C440" s="38" t="s">
        <v>51</v>
      </c>
      <c r="D440" s="39"/>
      <c r="E440" s="40"/>
      <c r="G440" s="37" t="str">
        <f>Factor1Name</f>
        <v>Weeding</v>
      </c>
      <c r="H440" s="38" t="s">
        <v>51</v>
      </c>
      <c r="I440" s="39"/>
      <c r="J440" s="40"/>
    </row>
    <row r="442" spans="2:10" ht="15.5" x14ac:dyDescent="0.35">
      <c r="B442" s="31" t="s">
        <v>3</v>
      </c>
      <c r="C442" s="32">
        <v>2018</v>
      </c>
      <c r="D442" s="41"/>
      <c r="E442" s="42"/>
      <c r="G442" s="31" t="s">
        <v>3</v>
      </c>
      <c r="H442" s="32">
        <v>2018</v>
      </c>
      <c r="I442" s="41"/>
      <c r="J442" s="42"/>
    </row>
    <row r="443" spans="2:10" ht="15.5" x14ac:dyDescent="0.35">
      <c r="B443" s="33" t="str">
        <f>BlockName</f>
        <v>Name</v>
      </c>
      <c r="C443" s="34" t="s">
        <v>56</v>
      </c>
      <c r="D443" s="35" t="s">
        <v>12</v>
      </c>
      <c r="E443" s="36">
        <v>3</v>
      </c>
      <c r="G443" s="33" t="str">
        <f>BlockName</f>
        <v>Name</v>
      </c>
      <c r="H443" s="34" t="s">
        <v>56</v>
      </c>
      <c r="I443" s="35" t="s">
        <v>12</v>
      </c>
      <c r="J443" s="36">
        <v>4</v>
      </c>
    </row>
    <row r="444" spans="2:10" ht="15.5" x14ac:dyDescent="0.35">
      <c r="B444" s="33" t="str">
        <f>Factor2Name</f>
        <v>Variety</v>
      </c>
      <c r="C444" s="34" t="s">
        <v>46</v>
      </c>
      <c r="D444" s="35" t="str">
        <f>Factor3Name</f>
        <v>Fertiliser</v>
      </c>
      <c r="E444" s="36" t="s">
        <v>38</v>
      </c>
      <c r="G444" s="33" t="str">
        <f>Factor2Name</f>
        <v>Variety</v>
      </c>
      <c r="H444" s="34" t="s">
        <v>46</v>
      </c>
      <c r="I444" s="35" t="str">
        <f>Factor3Name</f>
        <v>Fertiliser</v>
      </c>
      <c r="J444" s="36" t="s">
        <v>38</v>
      </c>
    </row>
    <row r="445" spans="2:10" ht="15.5" x14ac:dyDescent="0.35">
      <c r="B445" s="37" t="str">
        <f>Factor1Name</f>
        <v>Weeding</v>
      </c>
      <c r="C445" s="38" t="s">
        <v>51</v>
      </c>
      <c r="D445" s="39"/>
      <c r="E445" s="40"/>
      <c r="G445" s="37" t="str">
        <f>Factor1Name</f>
        <v>Weeding</v>
      </c>
      <c r="H445" s="38" t="s">
        <v>51</v>
      </c>
      <c r="I445" s="39"/>
      <c r="J445" s="40"/>
    </row>
    <row r="447" spans="2:10" ht="15.5" x14ac:dyDescent="0.35">
      <c r="B447" s="31" t="s">
        <v>3</v>
      </c>
      <c r="C447" s="32">
        <v>2018</v>
      </c>
      <c r="D447" s="41"/>
      <c r="E447" s="42"/>
      <c r="G447" s="31" t="s">
        <v>3</v>
      </c>
      <c r="H447" s="32">
        <v>2018</v>
      </c>
      <c r="I447" s="41"/>
      <c r="J447" s="42"/>
    </row>
    <row r="448" spans="2:10" ht="15.5" x14ac:dyDescent="0.35">
      <c r="B448" s="33" t="str">
        <f>BlockName</f>
        <v>Name</v>
      </c>
      <c r="C448" s="34" t="s">
        <v>56</v>
      </c>
      <c r="D448" s="35" t="s">
        <v>12</v>
      </c>
      <c r="E448" s="36">
        <v>5</v>
      </c>
      <c r="G448" s="33" t="str">
        <f>BlockName</f>
        <v>Name</v>
      </c>
      <c r="H448" s="34" t="s">
        <v>56</v>
      </c>
      <c r="I448" s="35" t="s">
        <v>12</v>
      </c>
      <c r="J448" s="36">
        <v>6</v>
      </c>
    </row>
    <row r="449" spans="2:10" ht="15.5" x14ac:dyDescent="0.35">
      <c r="B449" s="33" t="str">
        <f>Factor2Name</f>
        <v>Variety</v>
      </c>
      <c r="C449" s="34" t="s">
        <v>46</v>
      </c>
      <c r="D449" s="35" t="str">
        <f>Factor3Name</f>
        <v>Fertiliser</v>
      </c>
      <c r="E449" s="36" t="s">
        <v>38</v>
      </c>
      <c r="G449" s="33" t="str">
        <f>Factor2Name</f>
        <v>Variety</v>
      </c>
      <c r="H449" s="34" t="s">
        <v>46</v>
      </c>
      <c r="I449" s="35" t="str">
        <f>Factor3Name</f>
        <v>Fertiliser</v>
      </c>
      <c r="J449" s="36" t="s">
        <v>38</v>
      </c>
    </row>
    <row r="450" spans="2:10" ht="15.5" x14ac:dyDescent="0.35">
      <c r="B450" s="37" t="str">
        <f>Factor1Name</f>
        <v>Weeding</v>
      </c>
      <c r="C450" s="38" t="s">
        <v>51</v>
      </c>
      <c r="D450" s="39"/>
      <c r="E450" s="40"/>
      <c r="G450" s="37" t="str">
        <f>Factor1Name</f>
        <v>Weeding</v>
      </c>
      <c r="H450" s="38" t="s">
        <v>51</v>
      </c>
      <c r="I450" s="39"/>
      <c r="J450" s="40"/>
    </row>
    <row r="452" spans="2:10" ht="15.5" x14ac:dyDescent="0.35">
      <c r="B452" s="31" t="s">
        <v>3</v>
      </c>
      <c r="C452" s="32">
        <v>2018</v>
      </c>
      <c r="D452" s="41"/>
      <c r="E452" s="42"/>
      <c r="G452" s="31" t="s">
        <v>3</v>
      </c>
      <c r="H452" s="32">
        <v>2018</v>
      </c>
      <c r="I452" s="41"/>
      <c r="J452" s="42"/>
    </row>
    <row r="453" spans="2:10" ht="15.5" x14ac:dyDescent="0.35">
      <c r="B453" s="33" t="str">
        <f>BlockName</f>
        <v>Name</v>
      </c>
      <c r="C453" s="34" t="s">
        <v>56</v>
      </c>
      <c r="D453" s="35" t="s">
        <v>12</v>
      </c>
      <c r="E453" s="36">
        <v>1</v>
      </c>
      <c r="G453" s="33" t="str">
        <f>BlockName</f>
        <v>Name</v>
      </c>
      <c r="H453" s="34" t="s">
        <v>56</v>
      </c>
      <c r="I453" s="35" t="s">
        <v>12</v>
      </c>
      <c r="J453" s="36">
        <v>2</v>
      </c>
    </row>
    <row r="454" spans="2:10" ht="15.5" x14ac:dyDescent="0.35">
      <c r="B454" s="33" t="str">
        <f>Factor2Name</f>
        <v>Variety</v>
      </c>
      <c r="C454" s="34" t="s">
        <v>2</v>
      </c>
      <c r="D454" s="35" t="str">
        <f>Factor3Name</f>
        <v>Fertiliser</v>
      </c>
      <c r="E454" s="36" t="s">
        <v>45</v>
      </c>
      <c r="G454" s="33" t="str">
        <f>Factor2Name</f>
        <v>Variety</v>
      </c>
      <c r="H454" s="34" t="s">
        <v>2</v>
      </c>
      <c r="I454" s="35" t="str">
        <f>Factor3Name</f>
        <v>Fertiliser</v>
      </c>
      <c r="J454" s="36" t="s">
        <v>45</v>
      </c>
    </row>
    <row r="455" spans="2:10" ht="15.5" x14ac:dyDescent="0.35">
      <c r="B455" s="37" t="str">
        <f>Factor1Name</f>
        <v>Weeding</v>
      </c>
      <c r="C455" s="38" t="s">
        <v>51</v>
      </c>
      <c r="D455" s="39"/>
      <c r="E455" s="40"/>
      <c r="G455" s="37" t="str">
        <f>Factor1Name</f>
        <v>Weeding</v>
      </c>
      <c r="H455" s="38" t="s">
        <v>51</v>
      </c>
      <c r="I455" s="39"/>
      <c r="J455" s="40"/>
    </row>
    <row r="457" spans="2:10" ht="15.5" x14ac:dyDescent="0.35">
      <c r="B457" s="31" t="s">
        <v>3</v>
      </c>
      <c r="C457" s="32">
        <v>2018</v>
      </c>
      <c r="D457" s="41"/>
      <c r="E457" s="42"/>
      <c r="G457" s="31" t="s">
        <v>3</v>
      </c>
      <c r="H457" s="32">
        <v>2018</v>
      </c>
      <c r="I457" s="41"/>
      <c r="J457" s="42"/>
    </row>
    <row r="458" spans="2:10" ht="15.5" x14ac:dyDescent="0.35">
      <c r="B458" s="33" t="str">
        <f>BlockName</f>
        <v>Name</v>
      </c>
      <c r="C458" s="34" t="s">
        <v>56</v>
      </c>
      <c r="D458" s="35" t="s">
        <v>12</v>
      </c>
      <c r="E458" s="36">
        <v>3</v>
      </c>
      <c r="G458" s="33" t="str">
        <f>BlockName</f>
        <v>Name</v>
      </c>
      <c r="H458" s="34" t="s">
        <v>56</v>
      </c>
      <c r="I458" s="35" t="s">
        <v>12</v>
      </c>
      <c r="J458" s="36">
        <v>4</v>
      </c>
    </row>
    <row r="459" spans="2:10" ht="15.5" x14ac:dyDescent="0.35">
      <c r="B459" s="33" t="str">
        <f>Factor2Name</f>
        <v>Variety</v>
      </c>
      <c r="C459" s="34" t="s">
        <v>2</v>
      </c>
      <c r="D459" s="35" t="str">
        <f>Factor3Name</f>
        <v>Fertiliser</v>
      </c>
      <c r="E459" s="36" t="s">
        <v>45</v>
      </c>
      <c r="G459" s="33" t="str">
        <f>Factor2Name</f>
        <v>Variety</v>
      </c>
      <c r="H459" s="34" t="s">
        <v>2</v>
      </c>
      <c r="I459" s="35" t="str">
        <f>Factor3Name</f>
        <v>Fertiliser</v>
      </c>
      <c r="J459" s="36" t="s">
        <v>45</v>
      </c>
    </row>
    <row r="460" spans="2:10" ht="15.5" x14ac:dyDescent="0.35">
      <c r="B460" s="37" t="str">
        <f>Factor1Name</f>
        <v>Weeding</v>
      </c>
      <c r="C460" s="38" t="s">
        <v>51</v>
      </c>
      <c r="D460" s="39"/>
      <c r="E460" s="40"/>
      <c r="G460" s="37" t="str">
        <f>Factor1Name</f>
        <v>Weeding</v>
      </c>
      <c r="H460" s="38" t="s">
        <v>51</v>
      </c>
      <c r="I460" s="39"/>
      <c r="J460" s="40"/>
    </row>
    <row r="462" spans="2:10" ht="15.5" x14ac:dyDescent="0.35">
      <c r="B462" s="31" t="s">
        <v>3</v>
      </c>
      <c r="C462" s="32">
        <v>2018</v>
      </c>
      <c r="D462" s="41"/>
      <c r="E462" s="42"/>
      <c r="G462" s="31" t="s">
        <v>3</v>
      </c>
      <c r="H462" s="32">
        <v>2018</v>
      </c>
      <c r="I462" s="41"/>
      <c r="J462" s="42"/>
    </row>
    <row r="463" spans="2:10" ht="15.5" x14ac:dyDescent="0.35">
      <c r="B463" s="33" t="str">
        <f>BlockName</f>
        <v>Name</v>
      </c>
      <c r="C463" s="34" t="s">
        <v>56</v>
      </c>
      <c r="D463" s="35" t="s">
        <v>12</v>
      </c>
      <c r="E463" s="36">
        <v>5</v>
      </c>
      <c r="G463" s="33" t="str">
        <f>BlockName</f>
        <v>Name</v>
      </c>
      <c r="H463" s="34" t="s">
        <v>56</v>
      </c>
      <c r="I463" s="35" t="s">
        <v>12</v>
      </c>
      <c r="J463" s="36">
        <v>6</v>
      </c>
    </row>
    <row r="464" spans="2:10" ht="15.5" x14ac:dyDescent="0.35">
      <c r="B464" s="33" t="str">
        <f>Factor2Name</f>
        <v>Variety</v>
      </c>
      <c r="C464" s="34" t="s">
        <v>2</v>
      </c>
      <c r="D464" s="35" t="str">
        <f>Factor3Name</f>
        <v>Fertiliser</v>
      </c>
      <c r="E464" s="36" t="s">
        <v>45</v>
      </c>
      <c r="G464" s="33" t="str">
        <f>Factor2Name</f>
        <v>Variety</v>
      </c>
      <c r="H464" s="34" t="s">
        <v>2</v>
      </c>
      <c r="I464" s="35" t="str">
        <f>Factor3Name</f>
        <v>Fertiliser</v>
      </c>
      <c r="J464" s="36" t="s">
        <v>45</v>
      </c>
    </row>
    <row r="465" spans="2:10" ht="15.5" x14ac:dyDescent="0.35">
      <c r="B465" s="37" t="str">
        <f>Factor1Name</f>
        <v>Weeding</v>
      </c>
      <c r="C465" s="38" t="s">
        <v>51</v>
      </c>
      <c r="D465" s="39"/>
      <c r="E465" s="40"/>
      <c r="G465" s="37" t="str">
        <f>Factor1Name</f>
        <v>Weeding</v>
      </c>
      <c r="H465" s="38" t="s">
        <v>51</v>
      </c>
      <c r="I465" s="39"/>
      <c r="J465" s="40"/>
    </row>
    <row r="467" spans="2:10" ht="15.5" x14ac:dyDescent="0.35">
      <c r="B467" s="31" t="s">
        <v>3</v>
      </c>
      <c r="C467" s="32">
        <v>2018</v>
      </c>
      <c r="D467" s="41"/>
      <c r="E467" s="42"/>
      <c r="G467" s="31" t="s">
        <v>3</v>
      </c>
      <c r="H467" s="32">
        <v>2018</v>
      </c>
      <c r="I467" s="41"/>
      <c r="J467" s="42"/>
    </row>
    <row r="468" spans="2:10" ht="15.5" x14ac:dyDescent="0.35">
      <c r="B468" s="33" t="str">
        <f>BlockName</f>
        <v>Name</v>
      </c>
      <c r="C468" s="34" t="s">
        <v>56</v>
      </c>
      <c r="D468" s="35" t="s">
        <v>12</v>
      </c>
      <c r="E468" s="36">
        <v>1</v>
      </c>
      <c r="G468" s="33" t="str">
        <f>BlockName</f>
        <v>Name</v>
      </c>
      <c r="H468" s="34" t="s">
        <v>56</v>
      </c>
      <c r="I468" s="35" t="s">
        <v>12</v>
      </c>
      <c r="J468" s="36">
        <v>2</v>
      </c>
    </row>
    <row r="469" spans="2:10" ht="15.5" x14ac:dyDescent="0.35">
      <c r="B469" s="33" t="str">
        <f>Factor2Name</f>
        <v>Variety</v>
      </c>
      <c r="C469" s="34" t="s">
        <v>2</v>
      </c>
      <c r="D469" s="35" t="str">
        <f>Factor3Name</f>
        <v>Fertiliser</v>
      </c>
      <c r="E469" s="36" t="s">
        <v>38</v>
      </c>
      <c r="G469" s="33" t="str">
        <f>Factor2Name</f>
        <v>Variety</v>
      </c>
      <c r="H469" s="34" t="s">
        <v>2</v>
      </c>
      <c r="I469" s="35" t="str">
        <f>Factor3Name</f>
        <v>Fertiliser</v>
      </c>
      <c r="J469" s="36" t="s">
        <v>38</v>
      </c>
    </row>
    <row r="470" spans="2:10" ht="15.5" x14ac:dyDescent="0.35">
      <c r="B470" s="37" t="str">
        <f>Factor1Name</f>
        <v>Weeding</v>
      </c>
      <c r="C470" s="38" t="s">
        <v>51</v>
      </c>
      <c r="D470" s="39"/>
      <c r="E470" s="40"/>
      <c r="G470" s="37" t="str">
        <f>Factor1Name</f>
        <v>Weeding</v>
      </c>
      <c r="H470" s="38" t="s">
        <v>51</v>
      </c>
      <c r="I470" s="39"/>
      <c r="J470" s="40"/>
    </row>
    <row r="472" spans="2:10" ht="15.5" x14ac:dyDescent="0.35">
      <c r="B472" s="31" t="s">
        <v>3</v>
      </c>
      <c r="C472" s="32">
        <v>2018</v>
      </c>
      <c r="D472" s="41"/>
      <c r="E472" s="42"/>
      <c r="G472" s="31" t="s">
        <v>3</v>
      </c>
      <c r="H472" s="32">
        <v>2018</v>
      </c>
      <c r="I472" s="41"/>
      <c r="J472" s="42"/>
    </row>
    <row r="473" spans="2:10" ht="15.5" x14ac:dyDescent="0.35">
      <c r="B473" s="33" t="str">
        <f>BlockName</f>
        <v>Name</v>
      </c>
      <c r="C473" s="34" t="s">
        <v>56</v>
      </c>
      <c r="D473" s="35" t="s">
        <v>12</v>
      </c>
      <c r="E473" s="36">
        <v>3</v>
      </c>
      <c r="G473" s="33" t="str">
        <f>BlockName</f>
        <v>Name</v>
      </c>
      <c r="H473" s="34" t="s">
        <v>56</v>
      </c>
      <c r="I473" s="35" t="s">
        <v>12</v>
      </c>
      <c r="J473" s="36">
        <v>4</v>
      </c>
    </row>
    <row r="474" spans="2:10" ht="15.5" x14ac:dyDescent="0.35">
      <c r="B474" s="33" t="str">
        <f>Factor2Name</f>
        <v>Variety</v>
      </c>
      <c r="C474" s="34" t="s">
        <v>2</v>
      </c>
      <c r="D474" s="35" t="str">
        <f>Factor3Name</f>
        <v>Fertiliser</v>
      </c>
      <c r="E474" s="36" t="s">
        <v>38</v>
      </c>
      <c r="G474" s="33" t="str">
        <f>Factor2Name</f>
        <v>Variety</v>
      </c>
      <c r="H474" s="34" t="s">
        <v>2</v>
      </c>
      <c r="I474" s="35" t="str">
        <f>Factor3Name</f>
        <v>Fertiliser</v>
      </c>
      <c r="J474" s="36" t="s">
        <v>38</v>
      </c>
    </row>
    <row r="475" spans="2:10" ht="15.5" x14ac:dyDescent="0.35">
      <c r="B475" s="37" t="str">
        <f>Factor1Name</f>
        <v>Weeding</v>
      </c>
      <c r="C475" s="38" t="s">
        <v>51</v>
      </c>
      <c r="D475" s="39"/>
      <c r="E475" s="40"/>
      <c r="G475" s="37" t="str">
        <f>Factor1Name</f>
        <v>Weeding</v>
      </c>
      <c r="H475" s="38" t="s">
        <v>51</v>
      </c>
      <c r="I475" s="39"/>
      <c r="J475" s="40"/>
    </row>
    <row r="477" spans="2:10" ht="15.5" x14ac:dyDescent="0.35">
      <c r="B477" s="31" t="s">
        <v>3</v>
      </c>
      <c r="C477" s="32">
        <v>2018</v>
      </c>
      <c r="D477" s="41"/>
      <c r="E477" s="42"/>
      <c r="G477" s="31" t="s">
        <v>3</v>
      </c>
      <c r="H477" s="32">
        <v>2018</v>
      </c>
      <c r="I477" s="41"/>
      <c r="J477" s="42"/>
    </row>
    <row r="478" spans="2:10" ht="15.5" x14ac:dyDescent="0.35">
      <c r="B478" s="33" t="str">
        <f>BlockName</f>
        <v>Name</v>
      </c>
      <c r="C478" s="34" t="s">
        <v>56</v>
      </c>
      <c r="D478" s="35" t="s">
        <v>12</v>
      </c>
      <c r="E478" s="36">
        <v>5</v>
      </c>
      <c r="G478" s="33" t="str">
        <f>BlockName</f>
        <v>Name</v>
      </c>
      <c r="H478" s="34" t="s">
        <v>56</v>
      </c>
      <c r="I478" s="35" t="s">
        <v>12</v>
      </c>
      <c r="J478" s="36">
        <v>6</v>
      </c>
    </row>
    <row r="479" spans="2:10" ht="15.5" x14ac:dyDescent="0.35">
      <c r="B479" s="33" t="str">
        <f>Factor2Name</f>
        <v>Variety</v>
      </c>
      <c r="C479" s="34" t="s">
        <v>2</v>
      </c>
      <c r="D479" s="35" t="str">
        <f>Factor3Name</f>
        <v>Fertiliser</v>
      </c>
      <c r="E479" s="36" t="s">
        <v>38</v>
      </c>
      <c r="G479" s="33" t="str">
        <f>Factor2Name</f>
        <v>Variety</v>
      </c>
      <c r="H479" s="34" t="s">
        <v>2</v>
      </c>
      <c r="I479" s="35" t="str">
        <f>Factor3Name</f>
        <v>Fertiliser</v>
      </c>
      <c r="J479" s="36" t="s">
        <v>38</v>
      </c>
    </row>
    <row r="480" spans="2:10" ht="15.5" x14ac:dyDescent="0.35">
      <c r="B480" s="37" t="str">
        <f>Factor1Name</f>
        <v>Weeding</v>
      </c>
      <c r="C480" s="38" t="s">
        <v>51</v>
      </c>
      <c r="D480" s="39"/>
      <c r="E480" s="40"/>
      <c r="G480" s="37" t="str">
        <f>Factor1Name</f>
        <v>Weeding</v>
      </c>
      <c r="H480" s="38" t="s">
        <v>51</v>
      </c>
      <c r="I480" s="39"/>
      <c r="J48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44CA6-E39A-48AB-ABAF-0B71D694415A}">
  <sheetPr codeName="Sheet20"/>
  <dimension ref="A1:G182"/>
  <sheetViews>
    <sheetView workbookViewId="0">
      <selection activeCell="F8" sqref="F8"/>
    </sheetView>
  </sheetViews>
  <sheetFormatPr defaultRowHeight="18.5" x14ac:dyDescent="0.45"/>
  <cols>
    <col min="1" max="1" width="11.7265625" customWidth="1"/>
    <col min="2" max="2" width="9.54296875" customWidth="1"/>
    <col min="5" max="5" width="33.81640625" style="49" hidden="1" customWidth="1"/>
    <col min="6" max="6" width="33.81640625" style="76" bestFit="1" customWidth="1"/>
    <col min="7" max="7" width="18.453125" style="76" customWidth="1"/>
  </cols>
  <sheetData>
    <row r="1" spans="1:7" x14ac:dyDescent="0.45">
      <c r="A1" s="3" t="s">
        <v>65</v>
      </c>
      <c r="B1" s="3" t="s">
        <v>64</v>
      </c>
      <c r="D1" s="48"/>
      <c r="E1" s="50" t="s">
        <v>76</v>
      </c>
      <c r="F1" s="75" t="s">
        <v>62</v>
      </c>
      <c r="G1" s="75" t="s">
        <v>63</v>
      </c>
    </row>
    <row r="2" spans="1:7" x14ac:dyDescent="0.45">
      <c r="A2" s="3" t="s">
        <v>66</v>
      </c>
      <c r="B2">
        <v>1</v>
      </c>
      <c r="E2" s="49" t="str">
        <f ca="1">OFFSET($E2,0,VLOOKUP(varLanguage,translateKey[#All],2,FALSE))</f>
        <v>Open Instructions Document</v>
      </c>
      <c r="F2" s="76" t="s">
        <v>61</v>
      </c>
      <c r="G2" s="76" t="s">
        <v>78</v>
      </c>
    </row>
    <row r="3" spans="1:7" x14ac:dyDescent="0.45">
      <c r="A3" s="3" t="s">
        <v>90</v>
      </c>
      <c r="B3">
        <v>2</v>
      </c>
      <c r="E3" s="49" t="str">
        <f ca="1">OFFSET(E3,0,VLOOKUP(varLanguage,translateKey[#All],2,FALSE))</f>
        <v>Configure Model Parameters</v>
      </c>
      <c r="F3" s="76" t="s">
        <v>67</v>
      </c>
      <c r="G3" s="76" t="s">
        <v>79</v>
      </c>
    </row>
    <row r="4" spans="1:7" x14ac:dyDescent="0.45">
      <c r="B4">
        <v>3</v>
      </c>
      <c r="E4" s="49" t="str">
        <f ca="1">OFFSET(E4,0,VLOOKUP(varLanguage,translateKey[#All],2,FALSE))</f>
        <v>Start WA workshop game</v>
      </c>
      <c r="F4" s="76" t="s">
        <v>68</v>
      </c>
      <c r="G4" s="76" t="s">
        <v>80</v>
      </c>
    </row>
    <row r="5" spans="1:7" x14ac:dyDescent="0.45">
      <c r="E5" s="49" t="str">
        <f ca="1">OFFSET(E5,0,VLOOKUP(varLanguage,translateKey[#All],2,FALSE))</f>
        <v>Random trials</v>
      </c>
      <c r="F5" s="76" t="s">
        <v>74</v>
      </c>
      <c r="G5" s="76" t="s">
        <v>81</v>
      </c>
    </row>
    <row r="6" spans="1:7" x14ac:dyDescent="0.45">
      <c r="E6" s="49" t="str">
        <f ca="1">OFFSET(E6,0,VLOOKUP(varLanguage,translateKey[#All],2,FALSE))</f>
        <v>Run Trials</v>
      </c>
      <c r="F6" s="76" t="s">
        <v>77</v>
      </c>
      <c r="G6" s="76" t="s">
        <v>82</v>
      </c>
    </row>
    <row r="7" spans="1:7" x14ac:dyDescent="0.45">
      <c r="E7" s="49" t="str">
        <f ca="1">OFFSET(E7,0,VLOOKUP(varLanguage,translateKey[#All],2,FALSE))</f>
        <v>Administrators</v>
      </c>
      <c r="F7" s="76" t="s">
        <v>69</v>
      </c>
      <c r="G7" s="76" t="s">
        <v>83</v>
      </c>
    </row>
    <row r="8" spans="1:7" x14ac:dyDescent="0.45">
      <c r="E8" s="49" t="str">
        <f ca="1">OFFSET(E8,0,VLOOKUP(varLanguage,translateKey[#All],2,FALSE))</f>
        <v>Language</v>
      </c>
      <c r="F8" s="76" t="s">
        <v>89</v>
      </c>
      <c r="G8" s="76" t="s">
        <v>84</v>
      </c>
    </row>
    <row r="9" spans="1:7" x14ac:dyDescent="0.45">
      <c r="E9" s="49">
        <f ca="1">OFFSET(E9,0,VLOOKUP(varLanguage,translateKey[#All],2,FALSE))</f>
        <v>0</v>
      </c>
      <c r="G9" s="76" t="s">
        <v>85</v>
      </c>
    </row>
    <row r="10" spans="1:7" x14ac:dyDescent="0.45">
      <c r="E10" s="49">
        <f ca="1">OFFSET(E10,0,VLOOKUP(varLanguage,translateKey[#All],2,FALSE))</f>
        <v>0</v>
      </c>
      <c r="G10" s="76" t="s">
        <v>86</v>
      </c>
    </row>
    <row r="11" spans="1:7" x14ac:dyDescent="0.45">
      <c r="E11" s="49">
        <f ca="1">OFFSET(E11,0,VLOOKUP(varLanguage,translateKey[#All],2,FALSE))</f>
        <v>0</v>
      </c>
      <c r="G11" s="76" t="s">
        <v>87</v>
      </c>
    </row>
    <row r="12" spans="1:7" x14ac:dyDescent="0.45">
      <c r="E12" s="49">
        <f ca="1">OFFSET(E12,0,VLOOKUP(varLanguage,translateKey[#All],2,FALSE))</f>
        <v>0</v>
      </c>
      <c r="G12" s="76" t="s">
        <v>88</v>
      </c>
    </row>
    <row r="13" spans="1:7" x14ac:dyDescent="0.45">
      <c r="E13" s="49">
        <f ca="1">OFFSET(E13,0,VLOOKUP(varLanguage,translateKey[#All],2,FALSE))</f>
        <v>0</v>
      </c>
    </row>
    <row r="14" spans="1:7" x14ac:dyDescent="0.45">
      <c r="E14" s="49">
        <f ca="1">OFFSET(E14,0,VLOOKUP(varLanguage,translateKey[#All],2,FALSE))</f>
        <v>0</v>
      </c>
    </row>
    <row r="15" spans="1:7" x14ac:dyDescent="0.45">
      <c r="E15" s="49">
        <f ca="1">OFFSET(E15,0,VLOOKUP(varLanguage,translateKey[#All],2,FALSE))</f>
        <v>0</v>
      </c>
    </row>
    <row r="16" spans="1:7" x14ac:dyDescent="0.45">
      <c r="E16" s="49">
        <f ca="1">OFFSET(E16,0,VLOOKUP(varLanguage,translateKey[#All],2,FALSE))</f>
        <v>0</v>
      </c>
    </row>
    <row r="17" spans="5:5" x14ac:dyDescent="0.45">
      <c r="E17" s="49">
        <f ca="1">OFFSET(E17,0,VLOOKUP(varLanguage,translateKey[#All],2,FALSE))</f>
        <v>0</v>
      </c>
    </row>
    <row r="18" spans="5:5" x14ac:dyDescent="0.45">
      <c r="E18" s="49">
        <f ca="1">OFFSET(E18,0,VLOOKUP(varLanguage,translateKey[#All],2,FALSE))</f>
        <v>0</v>
      </c>
    </row>
    <row r="19" spans="5:5" x14ac:dyDescent="0.45">
      <c r="E19" s="49">
        <f ca="1">OFFSET(E19,0,VLOOKUP(varLanguage,translateKey[#All],2,FALSE))</f>
        <v>0</v>
      </c>
    </row>
    <row r="20" spans="5:5" x14ac:dyDescent="0.45">
      <c r="E20" s="49">
        <f ca="1">OFFSET(E20,0,VLOOKUP(varLanguage,translateKey[#All],2,FALSE))</f>
        <v>0</v>
      </c>
    </row>
    <row r="21" spans="5:5" x14ac:dyDescent="0.45">
      <c r="E21" s="49">
        <f ca="1">OFFSET(E21,0,VLOOKUP(varLanguage,translateKey[#All],2,FALSE))</f>
        <v>0</v>
      </c>
    </row>
    <row r="22" spans="5:5" x14ac:dyDescent="0.45">
      <c r="E22" s="49">
        <f ca="1">OFFSET(E22,0,VLOOKUP(varLanguage,translateKey[#All],2,FALSE))</f>
        <v>0</v>
      </c>
    </row>
    <row r="23" spans="5:5" x14ac:dyDescent="0.45">
      <c r="E23" s="49">
        <f ca="1">OFFSET(E23,0,VLOOKUP(varLanguage,translateKey[#All],2,FALSE))</f>
        <v>0</v>
      </c>
    </row>
    <row r="24" spans="5:5" x14ac:dyDescent="0.45">
      <c r="E24" s="49">
        <f ca="1">OFFSET(E24,0,VLOOKUP(varLanguage,translateKey[#All],2,FALSE))</f>
        <v>0</v>
      </c>
    </row>
    <row r="25" spans="5:5" x14ac:dyDescent="0.45">
      <c r="E25" s="49">
        <f ca="1">OFFSET(E25,0,VLOOKUP(varLanguage,translateKey[#All],2,FALSE))</f>
        <v>0</v>
      </c>
    </row>
    <row r="26" spans="5:5" x14ac:dyDescent="0.45">
      <c r="E26" s="49">
        <f ca="1">OFFSET(E26,0,VLOOKUP(varLanguage,translateKey[#All],2,FALSE))</f>
        <v>0</v>
      </c>
    </row>
    <row r="27" spans="5:5" x14ac:dyDescent="0.45">
      <c r="E27" s="49">
        <f ca="1">OFFSET(E27,0,VLOOKUP(varLanguage,translateKey[#All],2,FALSE))</f>
        <v>0</v>
      </c>
    </row>
    <row r="28" spans="5:5" x14ac:dyDescent="0.45">
      <c r="E28" s="49">
        <f ca="1">OFFSET(E28,0,VLOOKUP(varLanguage,translateKey[#All],2,FALSE))</f>
        <v>0</v>
      </c>
    </row>
    <row r="29" spans="5:5" x14ac:dyDescent="0.45">
      <c r="E29" s="49">
        <f ca="1">OFFSET(E29,0,VLOOKUP(varLanguage,translateKey[#All],2,FALSE))</f>
        <v>0</v>
      </c>
    </row>
    <row r="30" spans="5:5" x14ac:dyDescent="0.45">
      <c r="E30" s="49">
        <f ca="1">OFFSET(E30,0,VLOOKUP(varLanguage,translateKey[#All],2,FALSE))</f>
        <v>0</v>
      </c>
    </row>
    <row r="31" spans="5:5" x14ac:dyDescent="0.45">
      <c r="E31" s="49">
        <f ca="1">OFFSET(E31,0,VLOOKUP(varLanguage,translateKey[#All],2,FALSE))</f>
        <v>0</v>
      </c>
    </row>
    <row r="32" spans="5:5" x14ac:dyDescent="0.45">
      <c r="E32" s="49">
        <f ca="1">OFFSET(E32,0,VLOOKUP(varLanguage,translateKey[#All],2,FALSE))</f>
        <v>0</v>
      </c>
    </row>
    <row r="33" spans="5:5" x14ac:dyDescent="0.45">
      <c r="E33" s="49">
        <f ca="1">OFFSET(E33,0,VLOOKUP(varLanguage,translateKey[#All],2,FALSE))</f>
        <v>0</v>
      </c>
    </row>
    <row r="34" spans="5:5" x14ac:dyDescent="0.45">
      <c r="E34" s="49">
        <f ca="1">OFFSET(E34,0,VLOOKUP(varLanguage,translateKey[#All],2,FALSE))</f>
        <v>0</v>
      </c>
    </row>
    <row r="35" spans="5:5" x14ac:dyDescent="0.45">
      <c r="E35" s="49">
        <f ca="1">OFFSET(E35,0,VLOOKUP(varLanguage,translateKey[#All],2,FALSE))</f>
        <v>0</v>
      </c>
    </row>
    <row r="36" spans="5:5" x14ac:dyDescent="0.45">
      <c r="E36" s="49">
        <f ca="1">OFFSET(E36,0,VLOOKUP(varLanguage,translateKey[#All],2,FALSE))</f>
        <v>0</v>
      </c>
    </row>
    <row r="37" spans="5:5" x14ac:dyDescent="0.45">
      <c r="E37" s="49">
        <f ca="1">OFFSET(E37,0,VLOOKUP(varLanguage,translateKey[#All],2,FALSE))</f>
        <v>0</v>
      </c>
    </row>
    <row r="38" spans="5:5" x14ac:dyDescent="0.45">
      <c r="E38" s="49">
        <f ca="1">OFFSET(E38,0,VLOOKUP(varLanguage,translateKey[#All],2,FALSE))</f>
        <v>0</v>
      </c>
    </row>
    <row r="39" spans="5:5" x14ac:dyDescent="0.45">
      <c r="E39" s="49">
        <f ca="1">OFFSET(E39,0,VLOOKUP(varLanguage,translateKey[#All],2,FALSE))</f>
        <v>0</v>
      </c>
    </row>
    <row r="40" spans="5:5" x14ac:dyDescent="0.45">
      <c r="E40" s="49">
        <f ca="1">OFFSET(E40,0,VLOOKUP(varLanguage,translateKey[#All],2,FALSE))</f>
        <v>0</v>
      </c>
    </row>
    <row r="41" spans="5:5" x14ac:dyDescent="0.45">
      <c r="E41" s="49">
        <f ca="1">OFFSET(E41,0,VLOOKUP(varLanguage,translateKey[#All],2,FALSE))</f>
        <v>0</v>
      </c>
    </row>
    <row r="42" spans="5:5" x14ac:dyDescent="0.45">
      <c r="E42" s="49">
        <f ca="1">OFFSET(E42,0,VLOOKUP(varLanguage,translateKey[#All],2,FALSE))</f>
        <v>0</v>
      </c>
    </row>
    <row r="43" spans="5:5" x14ac:dyDescent="0.45">
      <c r="E43" s="49">
        <f ca="1">OFFSET(E43,0,VLOOKUP(varLanguage,translateKey[#All],2,FALSE))</f>
        <v>0</v>
      </c>
    </row>
    <row r="44" spans="5:5" x14ac:dyDescent="0.45">
      <c r="E44" s="49">
        <f ca="1">OFFSET(E44,0,VLOOKUP(varLanguage,translateKey[#All],2,FALSE))</f>
        <v>0</v>
      </c>
    </row>
    <row r="45" spans="5:5" x14ac:dyDescent="0.45">
      <c r="E45" s="49">
        <f ca="1">OFFSET(E45,0,VLOOKUP(varLanguage,translateKey[#All],2,FALSE))</f>
        <v>0</v>
      </c>
    </row>
    <row r="46" spans="5:5" x14ac:dyDescent="0.45">
      <c r="E46" s="49">
        <f ca="1">OFFSET(E46,0,VLOOKUP(varLanguage,translateKey[#All],2,FALSE))</f>
        <v>0</v>
      </c>
    </row>
    <row r="47" spans="5:5" x14ac:dyDescent="0.45">
      <c r="E47" s="49">
        <f ca="1">OFFSET(E47,0,VLOOKUP(varLanguage,translateKey[#All],2,FALSE))</f>
        <v>0</v>
      </c>
    </row>
    <row r="48" spans="5:5" x14ac:dyDescent="0.45">
      <c r="E48" s="49">
        <f ca="1">OFFSET(E48,0,VLOOKUP(varLanguage,translateKey[#All],2,FALSE))</f>
        <v>0</v>
      </c>
    </row>
    <row r="49" spans="5:5" x14ac:dyDescent="0.45">
      <c r="E49" s="49">
        <f ca="1">OFFSET(E49,0,VLOOKUP(varLanguage,translateKey[#All],2,FALSE))</f>
        <v>0</v>
      </c>
    </row>
    <row r="50" spans="5:5" x14ac:dyDescent="0.45">
      <c r="E50" s="49">
        <f ca="1">OFFSET(E50,0,VLOOKUP(varLanguage,translateKey[#All],2,FALSE))</f>
        <v>0</v>
      </c>
    </row>
    <row r="51" spans="5:5" x14ac:dyDescent="0.45">
      <c r="E51" s="49">
        <f ca="1">OFFSET(E51,0,VLOOKUP(varLanguage,translateKey[#All],2,FALSE))</f>
        <v>0</v>
      </c>
    </row>
    <row r="52" spans="5:5" x14ac:dyDescent="0.45">
      <c r="E52" s="49">
        <f ca="1">OFFSET(E52,0,VLOOKUP(varLanguage,translateKey[#All],2,FALSE))</f>
        <v>0</v>
      </c>
    </row>
    <row r="53" spans="5:5" x14ac:dyDescent="0.45">
      <c r="E53" s="49">
        <f ca="1">OFFSET(E53,0,VLOOKUP(varLanguage,translateKey[#All],2,FALSE))</f>
        <v>0</v>
      </c>
    </row>
    <row r="54" spans="5:5" x14ac:dyDescent="0.45">
      <c r="E54" s="49">
        <f ca="1">OFFSET(E54,0,VLOOKUP(varLanguage,translateKey[#All],2,FALSE))</f>
        <v>0</v>
      </c>
    </row>
    <row r="55" spans="5:5" x14ac:dyDescent="0.45">
      <c r="E55" s="49">
        <f ca="1">OFFSET(E55,0,VLOOKUP(varLanguage,translateKey[#All],2,FALSE))</f>
        <v>0</v>
      </c>
    </row>
    <row r="56" spans="5:5" x14ac:dyDescent="0.45">
      <c r="E56" s="49">
        <f ca="1">OFFSET(E56,0,VLOOKUP(varLanguage,translateKey[#All],2,FALSE))</f>
        <v>0</v>
      </c>
    </row>
    <row r="57" spans="5:5" x14ac:dyDescent="0.45">
      <c r="E57" s="49">
        <f ca="1">OFFSET(E57,0,VLOOKUP(varLanguage,translateKey[#All],2,FALSE))</f>
        <v>0</v>
      </c>
    </row>
    <row r="58" spans="5:5" x14ac:dyDescent="0.45">
      <c r="E58" s="49">
        <f ca="1">OFFSET(E58,0,VLOOKUP(varLanguage,translateKey[#All],2,FALSE))</f>
        <v>0</v>
      </c>
    </row>
    <row r="59" spans="5:5" x14ac:dyDescent="0.45">
      <c r="E59" s="49">
        <f ca="1">OFFSET(E59,0,VLOOKUP(varLanguage,translateKey[#All],2,FALSE))</f>
        <v>0</v>
      </c>
    </row>
    <row r="60" spans="5:5" x14ac:dyDescent="0.45">
      <c r="E60" s="49">
        <f ca="1">OFFSET(E60,0,VLOOKUP(varLanguage,translateKey[#All],2,FALSE))</f>
        <v>0</v>
      </c>
    </row>
    <row r="61" spans="5:5" x14ac:dyDescent="0.45">
      <c r="E61" s="49">
        <f ca="1">OFFSET(E61,0,VLOOKUP(varLanguage,translateKey[#All],2,FALSE))</f>
        <v>0</v>
      </c>
    </row>
    <row r="62" spans="5:5" x14ac:dyDescent="0.45">
      <c r="E62" s="49">
        <f ca="1">OFFSET(E62,0,VLOOKUP(varLanguage,translateKey[#All],2,FALSE))</f>
        <v>0</v>
      </c>
    </row>
    <row r="63" spans="5:5" x14ac:dyDescent="0.45">
      <c r="E63" s="49">
        <f ca="1">OFFSET(E63,0,VLOOKUP(varLanguage,translateKey[#All],2,FALSE))</f>
        <v>0</v>
      </c>
    </row>
    <row r="64" spans="5:5" x14ac:dyDescent="0.45">
      <c r="E64" s="49">
        <f ca="1">OFFSET(E64,0,VLOOKUP(varLanguage,translateKey[#All],2,FALSE))</f>
        <v>0</v>
      </c>
    </row>
    <row r="65" spans="5:5" x14ac:dyDescent="0.45">
      <c r="E65" s="49">
        <f ca="1">OFFSET(E65,0,VLOOKUP(varLanguage,translateKey[#All],2,FALSE))</f>
        <v>0</v>
      </c>
    </row>
    <row r="66" spans="5:5" x14ac:dyDescent="0.45">
      <c r="E66" s="49">
        <f ca="1">OFFSET(E66,0,VLOOKUP(varLanguage,translateKey[#All],2,FALSE))</f>
        <v>0</v>
      </c>
    </row>
    <row r="67" spans="5:5" x14ac:dyDescent="0.45">
      <c r="E67" s="49">
        <f ca="1">OFFSET(E67,0,VLOOKUP(varLanguage,translateKey[#All],2,FALSE))</f>
        <v>0</v>
      </c>
    </row>
    <row r="68" spans="5:5" x14ac:dyDescent="0.45">
      <c r="E68" s="49">
        <f ca="1">OFFSET(E68,0,VLOOKUP(varLanguage,translateKey[#All],2,FALSE))</f>
        <v>0</v>
      </c>
    </row>
    <row r="69" spans="5:5" x14ac:dyDescent="0.45">
      <c r="E69" s="49">
        <f ca="1">OFFSET(E69,0,VLOOKUP(varLanguage,translateKey[#All],2,FALSE))</f>
        <v>0</v>
      </c>
    </row>
    <row r="70" spans="5:5" x14ac:dyDescent="0.45">
      <c r="E70" s="49">
        <f ca="1">OFFSET(E70,0,VLOOKUP(varLanguage,translateKey[#All],2,FALSE))</f>
        <v>0</v>
      </c>
    </row>
    <row r="71" spans="5:5" x14ac:dyDescent="0.45">
      <c r="E71" s="49">
        <f ca="1">OFFSET(E71,0,VLOOKUP(varLanguage,translateKey[#All],2,FALSE))</f>
        <v>0</v>
      </c>
    </row>
    <row r="72" spans="5:5" x14ac:dyDescent="0.45">
      <c r="E72" s="49">
        <f ca="1">OFFSET(E72,0,VLOOKUP(varLanguage,translateKey[#All],2,FALSE))</f>
        <v>0</v>
      </c>
    </row>
    <row r="73" spans="5:5" x14ac:dyDescent="0.45">
      <c r="E73" s="49">
        <f ca="1">OFFSET(E73,0,VLOOKUP(varLanguage,translateKey[#All],2,FALSE))</f>
        <v>0</v>
      </c>
    </row>
    <row r="74" spans="5:5" x14ac:dyDescent="0.45">
      <c r="E74" s="49">
        <f ca="1">OFFSET(E74,0,VLOOKUP(varLanguage,translateKey[#All],2,FALSE))</f>
        <v>0</v>
      </c>
    </row>
    <row r="75" spans="5:5" x14ac:dyDescent="0.45">
      <c r="E75" s="49">
        <f ca="1">OFFSET(E75,0,VLOOKUP(varLanguage,translateKey[#All],2,FALSE))</f>
        <v>0</v>
      </c>
    </row>
    <row r="76" spans="5:5" x14ac:dyDescent="0.45">
      <c r="E76" s="49">
        <f ca="1">OFFSET(E76,0,VLOOKUP(varLanguage,translateKey[#All],2,FALSE))</f>
        <v>0</v>
      </c>
    </row>
    <row r="77" spans="5:5" x14ac:dyDescent="0.45">
      <c r="E77" s="49">
        <f ca="1">OFFSET(E77,0,VLOOKUP(varLanguage,translateKey[#All],2,FALSE))</f>
        <v>0</v>
      </c>
    </row>
    <row r="78" spans="5:5" x14ac:dyDescent="0.45">
      <c r="E78" s="49">
        <f ca="1">OFFSET(E78,0,VLOOKUP(varLanguage,translateKey[#All],2,FALSE))</f>
        <v>0</v>
      </c>
    </row>
    <row r="79" spans="5:5" x14ac:dyDescent="0.45">
      <c r="E79" s="49">
        <f ca="1">OFFSET(E79,0,VLOOKUP(varLanguage,translateKey[#All],2,FALSE))</f>
        <v>0</v>
      </c>
    </row>
    <row r="80" spans="5:5" x14ac:dyDescent="0.45">
      <c r="E80" s="49">
        <f ca="1">OFFSET(E80,0,VLOOKUP(varLanguage,translateKey[#All],2,FALSE))</f>
        <v>0</v>
      </c>
    </row>
    <row r="81" spans="5:5" x14ac:dyDescent="0.45">
      <c r="E81" s="49">
        <f ca="1">OFFSET(E81,0,VLOOKUP(varLanguage,translateKey[#All],2,FALSE))</f>
        <v>0</v>
      </c>
    </row>
    <row r="82" spans="5:5" x14ac:dyDescent="0.45">
      <c r="E82" s="49">
        <f ca="1">OFFSET(E82,0,VLOOKUP(varLanguage,translateKey[#All],2,FALSE))</f>
        <v>0</v>
      </c>
    </row>
    <row r="83" spans="5:5" x14ac:dyDescent="0.45">
      <c r="E83" s="49">
        <f ca="1">OFFSET(E83,0,VLOOKUP(varLanguage,translateKey[#All],2,FALSE))</f>
        <v>0</v>
      </c>
    </row>
    <row r="84" spans="5:5" x14ac:dyDescent="0.45">
      <c r="E84" s="49">
        <f ca="1">OFFSET(E84,0,VLOOKUP(varLanguage,translateKey[#All],2,FALSE))</f>
        <v>0</v>
      </c>
    </row>
    <row r="85" spans="5:5" x14ac:dyDescent="0.45">
      <c r="E85" s="49">
        <f ca="1">OFFSET(E85,0,VLOOKUP(varLanguage,translateKey[#All],2,FALSE))</f>
        <v>0</v>
      </c>
    </row>
    <row r="86" spans="5:5" x14ac:dyDescent="0.45">
      <c r="E86" s="49">
        <f ca="1">OFFSET(E86,0,VLOOKUP(varLanguage,translateKey[#All],2,FALSE))</f>
        <v>0</v>
      </c>
    </row>
    <row r="87" spans="5:5" x14ac:dyDescent="0.45">
      <c r="E87" s="49">
        <f ca="1">OFFSET(E87,0,VLOOKUP(varLanguage,translateKey[#All],2,FALSE))</f>
        <v>0</v>
      </c>
    </row>
    <row r="88" spans="5:5" x14ac:dyDescent="0.45">
      <c r="E88" s="49">
        <f ca="1">OFFSET(E88,0,VLOOKUP(varLanguage,translateKey[#All],2,FALSE))</f>
        <v>0</v>
      </c>
    </row>
    <row r="89" spans="5:5" x14ac:dyDescent="0.45">
      <c r="E89" s="49">
        <f ca="1">OFFSET(E89,0,VLOOKUP(varLanguage,translateKey[#All],2,FALSE))</f>
        <v>0</v>
      </c>
    </row>
    <row r="90" spans="5:5" x14ac:dyDescent="0.45">
      <c r="E90" s="49">
        <f ca="1">OFFSET(E90,0,VLOOKUP(varLanguage,translateKey[#All],2,FALSE))</f>
        <v>0</v>
      </c>
    </row>
    <row r="91" spans="5:5" x14ac:dyDescent="0.45">
      <c r="E91" s="49">
        <f ca="1">OFFSET(E91,0,VLOOKUP(varLanguage,translateKey[#All],2,FALSE))</f>
        <v>0</v>
      </c>
    </row>
    <row r="92" spans="5:5" x14ac:dyDescent="0.45">
      <c r="E92" s="49">
        <f ca="1">OFFSET(E92,0,VLOOKUP(varLanguage,translateKey[#All],2,FALSE))</f>
        <v>0</v>
      </c>
    </row>
    <row r="93" spans="5:5" x14ac:dyDescent="0.45">
      <c r="E93" s="49">
        <f ca="1">OFFSET(E93,0,VLOOKUP(varLanguage,translateKey[#All],2,FALSE))</f>
        <v>0</v>
      </c>
    </row>
    <row r="94" spans="5:5" x14ac:dyDescent="0.45">
      <c r="E94" s="49">
        <f ca="1">OFFSET(E94,0,VLOOKUP(varLanguage,translateKey[#All],2,FALSE))</f>
        <v>0</v>
      </c>
    </row>
    <row r="95" spans="5:5" x14ac:dyDescent="0.45">
      <c r="E95" s="49">
        <f ca="1">OFFSET(E95,0,VLOOKUP(varLanguage,translateKey[#All],2,FALSE))</f>
        <v>0</v>
      </c>
    </row>
    <row r="96" spans="5:5" x14ac:dyDescent="0.45">
      <c r="E96" s="49">
        <f ca="1">OFFSET(E96,0,VLOOKUP(varLanguage,translateKey[#All],2,FALSE))</f>
        <v>0</v>
      </c>
    </row>
    <row r="97" spans="5:5" x14ac:dyDescent="0.45">
      <c r="E97" s="49">
        <f ca="1">OFFSET(E97,0,VLOOKUP(varLanguage,translateKey[#All],2,FALSE))</f>
        <v>0</v>
      </c>
    </row>
    <row r="98" spans="5:5" x14ac:dyDescent="0.45">
      <c r="E98" s="49">
        <f ca="1">OFFSET(E98,0,VLOOKUP(varLanguage,translateKey[#All],2,FALSE))</f>
        <v>0</v>
      </c>
    </row>
    <row r="99" spans="5:5" x14ac:dyDescent="0.45">
      <c r="E99" s="49">
        <f ca="1">OFFSET(E99,0,VLOOKUP(varLanguage,translateKey[#All],2,FALSE))</f>
        <v>0</v>
      </c>
    </row>
    <row r="100" spans="5:5" x14ac:dyDescent="0.45">
      <c r="E100" s="49">
        <f ca="1">OFFSET(E100,0,VLOOKUP(varLanguage,translateKey[#All],2,FALSE))</f>
        <v>0</v>
      </c>
    </row>
    <row r="101" spans="5:5" x14ac:dyDescent="0.45">
      <c r="E101" s="49">
        <f ca="1">OFFSET(E101,0,VLOOKUP(varLanguage,translateKey[#All],2,FALSE))</f>
        <v>0</v>
      </c>
    </row>
    <row r="102" spans="5:5" x14ac:dyDescent="0.45">
      <c r="E102" s="49">
        <f ca="1">OFFSET(E102,0,VLOOKUP(varLanguage,translateKey[#All],2,FALSE))</f>
        <v>0</v>
      </c>
    </row>
    <row r="103" spans="5:5" x14ac:dyDescent="0.45">
      <c r="E103" s="49">
        <f ca="1">OFFSET(E103,0,VLOOKUP(varLanguage,translateKey[#All],2,FALSE))</f>
        <v>0</v>
      </c>
    </row>
    <row r="104" spans="5:5" x14ac:dyDescent="0.45">
      <c r="E104" s="49">
        <f ca="1">OFFSET(E104,0,VLOOKUP(varLanguage,translateKey[#All],2,FALSE))</f>
        <v>0</v>
      </c>
    </row>
    <row r="105" spans="5:5" x14ac:dyDescent="0.45">
      <c r="E105" s="49">
        <f ca="1">OFFSET(E105,0,VLOOKUP(varLanguage,translateKey[#All],2,FALSE))</f>
        <v>0</v>
      </c>
    </row>
    <row r="106" spans="5:5" x14ac:dyDescent="0.45">
      <c r="E106" s="49">
        <f ca="1">OFFSET(E106,0,VLOOKUP(varLanguage,translateKey[#All],2,FALSE))</f>
        <v>0</v>
      </c>
    </row>
    <row r="107" spans="5:5" x14ac:dyDescent="0.45">
      <c r="E107" s="49">
        <f ca="1">OFFSET(E107,0,VLOOKUP(varLanguage,translateKey[#All],2,FALSE))</f>
        <v>0</v>
      </c>
    </row>
    <row r="108" spans="5:5" x14ac:dyDescent="0.45">
      <c r="E108" s="49">
        <f ca="1">OFFSET(E108,0,VLOOKUP(varLanguage,translateKey[#All],2,FALSE))</f>
        <v>0</v>
      </c>
    </row>
    <row r="109" spans="5:5" x14ac:dyDescent="0.45">
      <c r="E109" s="49">
        <f ca="1">OFFSET(E109,0,VLOOKUP(varLanguage,translateKey[#All],2,FALSE))</f>
        <v>0</v>
      </c>
    </row>
    <row r="110" spans="5:5" x14ac:dyDescent="0.45">
      <c r="E110" s="49">
        <f ca="1">OFFSET(E110,0,VLOOKUP(varLanguage,translateKey[#All],2,FALSE))</f>
        <v>0</v>
      </c>
    </row>
    <row r="111" spans="5:5" x14ac:dyDescent="0.45">
      <c r="E111" s="49">
        <f ca="1">OFFSET(E111,0,VLOOKUP(varLanguage,translateKey[#All],2,FALSE))</f>
        <v>0</v>
      </c>
    </row>
    <row r="112" spans="5:5" x14ac:dyDescent="0.45">
      <c r="E112" s="49">
        <f ca="1">OFFSET(E112,0,VLOOKUP(varLanguage,translateKey[#All],2,FALSE))</f>
        <v>0</v>
      </c>
    </row>
    <row r="113" spans="5:5" x14ac:dyDescent="0.45">
      <c r="E113" s="49">
        <f ca="1">OFFSET(E113,0,VLOOKUP(varLanguage,translateKey[#All],2,FALSE))</f>
        <v>0</v>
      </c>
    </row>
    <row r="114" spans="5:5" x14ac:dyDescent="0.45">
      <c r="E114" s="49">
        <f ca="1">OFFSET(E114,0,VLOOKUP(varLanguage,translateKey[#All],2,FALSE))</f>
        <v>0</v>
      </c>
    </row>
    <row r="115" spans="5:5" x14ac:dyDescent="0.45">
      <c r="E115" s="49">
        <f ca="1">OFFSET(E115,0,VLOOKUP(varLanguage,translateKey[#All],2,FALSE))</f>
        <v>0</v>
      </c>
    </row>
    <row r="116" spans="5:5" x14ac:dyDescent="0.45">
      <c r="E116" s="49">
        <f ca="1">OFFSET(E116,0,VLOOKUP(varLanguage,translateKey[#All],2,FALSE))</f>
        <v>0</v>
      </c>
    </row>
    <row r="117" spans="5:5" x14ac:dyDescent="0.45">
      <c r="E117" s="49">
        <f ca="1">OFFSET(E117,0,VLOOKUP(varLanguage,translateKey[#All],2,FALSE))</f>
        <v>0</v>
      </c>
    </row>
    <row r="118" spans="5:5" x14ac:dyDescent="0.45">
      <c r="E118" s="49">
        <f ca="1">OFFSET(E118,0,VLOOKUP(varLanguage,translateKey[#All],2,FALSE))</f>
        <v>0</v>
      </c>
    </row>
    <row r="119" spans="5:5" x14ac:dyDescent="0.45">
      <c r="E119" s="49">
        <f ca="1">OFFSET(E119,0,VLOOKUP(varLanguage,translateKey[#All],2,FALSE))</f>
        <v>0</v>
      </c>
    </row>
    <row r="120" spans="5:5" x14ac:dyDescent="0.45">
      <c r="E120" s="49">
        <f ca="1">OFFSET(E120,0,VLOOKUP(varLanguage,translateKey[#All],2,FALSE))</f>
        <v>0</v>
      </c>
    </row>
    <row r="121" spans="5:5" x14ac:dyDescent="0.45">
      <c r="E121" s="49">
        <f ca="1">OFFSET(E121,0,VLOOKUP(varLanguage,translateKey[#All],2,FALSE))</f>
        <v>0</v>
      </c>
    </row>
    <row r="122" spans="5:5" x14ac:dyDescent="0.45">
      <c r="E122" s="49">
        <f ca="1">OFFSET(E122,0,VLOOKUP(varLanguage,translateKey[#All],2,FALSE))</f>
        <v>0</v>
      </c>
    </row>
    <row r="123" spans="5:5" x14ac:dyDescent="0.45">
      <c r="E123" s="49">
        <f ca="1">OFFSET(E123,0,VLOOKUP(varLanguage,translateKey[#All],2,FALSE))</f>
        <v>0</v>
      </c>
    </row>
    <row r="124" spans="5:5" x14ac:dyDescent="0.45">
      <c r="E124" s="49">
        <f ca="1">OFFSET(E124,0,VLOOKUP(varLanguage,translateKey[#All],2,FALSE))</f>
        <v>0</v>
      </c>
    </row>
    <row r="125" spans="5:5" x14ac:dyDescent="0.45">
      <c r="E125" s="49">
        <f ca="1">OFFSET(E125,0,VLOOKUP(varLanguage,translateKey[#All],2,FALSE))</f>
        <v>0</v>
      </c>
    </row>
    <row r="126" spans="5:5" x14ac:dyDescent="0.45">
      <c r="E126" s="49">
        <f ca="1">OFFSET(E126,0,VLOOKUP(varLanguage,translateKey[#All],2,FALSE))</f>
        <v>0</v>
      </c>
    </row>
    <row r="127" spans="5:5" x14ac:dyDescent="0.45">
      <c r="E127" s="49">
        <f ca="1">OFFSET(E127,0,VLOOKUP(varLanguage,translateKey[#All],2,FALSE))</f>
        <v>0</v>
      </c>
    </row>
    <row r="128" spans="5:5" x14ac:dyDescent="0.45">
      <c r="E128" s="49">
        <f ca="1">OFFSET(E128,0,VLOOKUP(varLanguage,translateKey[#All],2,FALSE))</f>
        <v>0</v>
      </c>
    </row>
    <row r="129" spans="5:5" x14ac:dyDescent="0.45">
      <c r="E129" s="49">
        <f ca="1">OFFSET(E129,0,VLOOKUP(varLanguage,translateKey[#All],2,FALSE))</f>
        <v>0</v>
      </c>
    </row>
    <row r="130" spans="5:5" x14ac:dyDescent="0.45">
      <c r="E130" s="49">
        <f ca="1">OFFSET(E130,0,VLOOKUP(varLanguage,translateKey[#All],2,FALSE))</f>
        <v>0</v>
      </c>
    </row>
    <row r="131" spans="5:5" x14ac:dyDescent="0.45">
      <c r="E131" s="49">
        <f ca="1">OFFSET(E131,0,VLOOKUP(varLanguage,translateKey[#All],2,FALSE))</f>
        <v>0</v>
      </c>
    </row>
    <row r="132" spans="5:5" x14ac:dyDescent="0.45">
      <c r="E132" s="49">
        <f ca="1">OFFSET(E132,0,VLOOKUP(varLanguage,translateKey[#All],2,FALSE))</f>
        <v>0</v>
      </c>
    </row>
    <row r="133" spans="5:5" x14ac:dyDescent="0.45">
      <c r="E133" s="49">
        <f ca="1">OFFSET(E133,0,VLOOKUP(varLanguage,translateKey[#All],2,FALSE))</f>
        <v>0</v>
      </c>
    </row>
    <row r="134" spans="5:5" x14ac:dyDescent="0.45">
      <c r="E134" s="49">
        <f ca="1">OFFSET(E134,0,VLOOKUP(varLanguage,translateKey[#All],2,FALSE))</f>
        <v>0</v>
      </c>
    </row>
    <row r="135" spans="5:5" x14ac:dyDescent="0.45">
      <c r="E135" s="49">
        <f ca="1">OFFSET(E135,0,VLOOKUP(varLanguage,translateKey[#All],2,FALSE))</f>
        <v>0</v>
      </c>
    </row>
    <row r="136" spans="5:5" x14ac:dyDescent="0.45">
      <c r="E136" s="49">
        <f ca="1">OFFSET(E136,0,VLOOKUP(varLanguage,translateKey[#All],2,FALSE))</f>
        <v>0</v>
      </c>
    </row>
    <row r="137" spans="5:5" x14ac:dyDescent="0.45">
      <c r="E137" s="49">
        <f ca="1">OFFSET(E137,0,VLOOKUP(varLanguage,translateKey[#All],2,FALSE))</f>
        <v>0</v>
      </c>
    </row>
    <row r="138" spans="5:5" x14ac:dyDescent="0.45">
      <c r="E138" s="49">
        <f ca="1">OFFSET(E138,0,VLOOKUP(varLanguage,translateKey[#All],2,FALSE))</f>
        <v>0</v>
      </c>
    </row>
    <row r="139" spans="5:5" x14ac:dyDescent="0.45">
      <c r="E139" s="49">
        <f ca="1">OFFSET(E139,0,VLOOKUP(varLanguage,translateKey[#All],2,FALSE))</f>
        <v>0</v>
      </c>
    </row>
    <row r="140" spans="5:5" x14ac:dyDescent="0.45">
      <c r="E140" s="49">
        <f ca="1">OFFSET(E140,0,VLOOKUP(varLanguage,translateKey[#All],2,FALSE))</f>
        <v>0</v>
      </c>
    </row>
    <row r="141" spans="5:5" x14ac:dyDescent="0.45">
      <c r="E141" s="49">
        <f ca="1">OFFSET(E141,0,VLOOKUP(varLanguage,translateKey[#All],2,FALSE))</f>
        <v>0</v>
      </c>
    </row>
    <row r="142" spans="5:5" x14ac:dyDescent="0.45">
      <c r="E142" s="49">
        <f ca="1">OFFSET(E142,0,VLOOKUP(varLanguage,translateKey[#All],2,FALSE))</f>
        <v>0</v>
      </c>
    </row>
    <row r="143" spans="5:5" x14ac:dyDescent="0.45">
      <c r="E143" s="49">
        <f ca="1">OFFSET(E143,0,VLOOKUP(varLanguage,translateKey[#All],2,FALSE))</f>
        <v>0</v>
      </c>
    </row>
    <row r="144" spans="5:5" x14ac:dyDescent="0.45">
      <c r="E144" s="49">
        <f ca="1">OFFSET(E144,0,VLOOKUP(varLanguage,translateKey[#All],2,FALSE))</f>
        <v>0</v>
      </c>
    </row>
    <row r="145" spans="5:5" x14ac:dyDescent="0.45">
      <c r="E145" s="49">
        <f ca="1">OFFSET(E145,0,VLOOKUP(varLanguage,translateKey[#All],2,FALSE))</f>
        <v>0</v>
      </c>
    </row>
    <row r="146" spans="5:5" x14ac:dyDescent="0.45">
      <c r="E146" s="49">
        <f ca="1">OFFSET(E146,0,VLOOKUP(varLanguage,translateKey[#All],2,FALSE))</f>
        <v>0</v>
      </c>
    </row>
    <row r="147" spans="5:5" x14ac:dyDescent="0.45">
      <c r="E147" s="49">
        <f ca="1">OFFSET(E147,0,VLOOKUP(varLanguage,translateKey[#All],2,FALSE))</f>
        <v>0</v>
      </c>
    </row>
    <row r="148" spans="5:5" x14ac:dyDescent="0.45">
      <c r="E148" s="49">
        <f ca="1">OFFSET(E148,0,VLOOKUP(varLanguage,translateKey[#All],2,FALSE))</f>
        <v>0</v>
      </c>
    </row>
    <row r="149" spans="5:5" x14ac:dyDescent="0.45">
      <c r="E149" s="49">
        <f ca="1">OFFSET(E149,0,VLOOKUP(varLanguage,translateKey[#All],2,FALSE))</f>
        <v>0</v>
      </c>
    </row>
    <row r="150" spans="5:5" x14ac:dyDescent="0.45">
      <c r="E150" s="49">
        <f ca="1">OFFSET(E150,0,VLOOKUP(varLanguage,translateKey[#All],2,FALSE))</f>
        <v>0</v>
      </c>
    </row>
    <row r="151" spans="5:5" x14ac:dyDescent="0.45">
      <c r="E151" s="49">
        <f ca="1">OFFSET(E151,0,VLOOKUP(varLanguage,translateKey[#All],2,FALSE))</f>
        <v>0</v>
      </c>
    </row>
    <row r="152" spans="5:5" x14ac:dyDescent="0.45">
      <c r="E152" s="49">
        <f ca="1">OFFSET(E152,0,VLOOKUP(varLanguage,translateKey[#All],2,FALSE))</f>
        <v>0</v>
      </c>
    </row>
    <row r="153" spans="5:5" x14ac:dyDescent="0.45">
      <c r="E153" s="49">
        <f ca="1">OFFSET(E153,0,VLOOKUP(varLanguage,translateKey[#All],2,FALSE))</f>
        <v>0</v>
      </c>
    </row>
    <row r="154" spans="5:5" x14ac:dyDescent="0.45">
      <c r="E154" s="49">
        <f ca="1">OFFSET(E154,0,VLOOKUP(varLanguage,translateKey[#All],2,FALSE))</f>
        <v>0</v>
      </c>
    </row>
    <row r="155" spans="5:5" x14ac:dyDescent="0.45">
      <c r="E155" s="49">
        <f ca="1">OFFSET(E155,0,VLOOKUP(varLanguage,translateKey[#All],2,FALSE))</f>
        <v>0</v>
      </c>
    </row>
    <row r="156" spans="5:5" x14ac:dyDescent="0.45">
      <c r="E156" s="49">
        <f ca="1">OFFSET(E156,0,VLOOKUP(varLanguage,translateKey[#All],2,FALSE))</f>
        <v>0</v>
      </c>
    </row>
    <row r="157" spans="5:5" x14ac:dyDescent="0.45">
      <c r="E157" s="49">
        <f ca="1">OFFSET(E157,0,VLOOKUP(varLanguage,translateKey[#All],2,FALSE))</f>
        <v>0</v>
      </c>
    </row>
    <row r="158" spans="5:5" x14ac:dyDescent="0.45">
      <c r="E158" s="49">
        <f ca="1">OFFSET(E158,0,VLOOKUP(varLanguage,translateKey[#All],2,FALSE))</f>
        <v>0</v>
      </c>
    </row>
    <row r="159" spans="5:5" x14ac:dyDescent="0.45">
      <c r="E159" s="49">
        <f ca="1">OFFSET(E159,0,VLOOKUP(varLanguage,translateKey[#All],2,FALSE))</f>
        <v>0</v>
      </c>
    </row>
    <row r="160" spans="5:5" x14ac:dyDescent="0.45">
      <c r="E160" s="49">
        <f ca="1">OFFSET(E160,0,VLOOKUP(varLanguage,translateKey[#All],2,FALSE))</f>
        <v>0</v>
      </c>
    </row>
    <row r="161" spans="5:5" x14ac:dyDescent="0.45">
      <c r="E161" s="49">
        <f ca="1">OFFSET(E161,0,VLOOKUP(varLanguage,translateKey[#All],2,FALSE))</f>
        <v>0</v>
      </c>
    </row>
    <row r="162" spans="5:5" x14ac:dyDescent="0.45">
      <c r="E162" s="49">
        <f ca="1">OFFSET(E162,0,VLOOKUP(varLanguage,translateKey[#All],2,FALSE))</f>
        <v>0</v>
      </c>
    </row>
    <row r="163" spans="5:5" x14ac:dyDescent="0.45">
      <c r="E163" s="49">
        <f ca="1">OFFSET(E163,0,VLOOKUP(varLanguage,translateKey[#All],2,FALSE))</f>
        <v>0</v>
      </c>
    </row>
    <row r="164" spans="5:5" x14ac:dyDescent="0.45">
      <c r="E164" s="49">
        <f ca="1">OFFSET(E164,0,VLOOKUP(varLanguage,translateKey[#All],2,FALSE))</f>
        <v>0</v>
      </c>
    </row>
    <row r="165" spans="5:5" x14ac:dyDescent="0.45">
      <c r="E165" s="49">
        <f ca="1">OFFSET(E165,0,VLOOKUP(varLanguage,translateKey[#All],2,FALSE))</f>
        <v>0</v>
      </c>
    </row>
    <row r="166" spans="5:5" x14ac:dyDescent="0.45">
      <c r="E166" s="49">
        <f ca="1">OFFSET(E166,0,VLOOKUP(varLanguage,translateKey[#All],2,FALSE))</f>
        <v>0</v>
      </c>
    </row>
    <row r="167" spans="5:5" x14ac:dyDescent="0.45">
      <c r="E167" s="49">
        <f ca="1">OFFSET(E167,0,VLOOKUP(varLanguage,translateKey[#All],2,FALSE))</f>
        <v>0</v>
      </c>
    </row>
    <row r="168" spans="5:5" x14ac:dyDescent="0.45">
      <c r="E168" s="49">
        <f ca="1">OFFSET(E168,0,VLOOKUP(varLanguage,translateKey[#All],2,FALSE))</f>
        <v>0</v>
      </c>
    </row>
    <row r="169" spans="5:5" x14ac:dyDescent="0.45">
      <c r="E169" s="49">
        <f ca="1">OFFSET(E169,0,VLOOKUP(varLanguage,translateKey[#All],2,FALSE))</f>
        <v>0</v>
      </c>
    </row>
    <row r="170" spans="5:5" x14ac:dyDescent="0.45">
      <c r="E170" s="49">
        <f ca="1">OFFSET(E170,0,VLOOKUP(varLanguage,translateKey[#All],2,FALSE))</f>
        <v>0</v>
      </c>
    </row>
    <row r="171" spans="5:5" x14ac:dyDescent="0.45">
      <c r="E171" s="49">
        <f ca="1">OFFSET(E171,0,VLOOKUP(varLanguage,translateKey[#All],2,FALSE))</f>
        <v>0</v>
      </c>
    </row>
    <row r="172" spans="5:5" x14ac:dyDescent="0.45">
      <c r="E172" s="49">
        <f ca="1">OFFSET(E172,0,VLOOKUP(varLanguage,translateKey[#All],2,FALSE))</f>
        <v>0</v>
      </c>
    </row>
    <row r="173" spans="5:5" x14ac:dyDescent="0.45">
      <c r="E173" s="49">
        <f ca="1">OFFSET(E173,0,VLOOKUP(varLanguage,translateKey[#All],2,FALSE))</f>
        <v>0</v>
      </c>
    </row>
    <row r="174" spans="5:5" x14ac:dyDescent="0.45">
      <c r="E174" s="49">
        <f ca="1">OFFSET(E174,0,VLOOKUP(varLanguage,translateKey[#All],2,FALSE))</f>
        <v>0</v>
      </c>
    </row>
    <row r="175" spans="5:5" x14ac:dyDescent="0.45">
      <c r="E175" s="49">
        <f ca="1">OFFSET(E175,0,VLOOKUP(varLanguage,translateKey[#All],2,FALSE))</f>
        <v>0</v>
      </c>
    </row>
    <row r="176" spans="5:5" x14ac:dyDescent="0.45">
      <c r="E176" s="49">
        <f ca="1">OFFSET(E176,0,VLOOKUP(varLanguage,translateKey[#All],2,FALSE))</f>
        <v>0</v>
      </c>
    </row>
    <row r="177" spans="5:5" x14ac:dyDescent="0.45">
      <c r="E177" s="49">
        <f ca="1">OFFSET(E177,0,VLOOKUP(varLanguage,translateKey[#All],2,FALSE))</f>
        <v>0</v>
      </c>
    </row>
    <row r="178" spans="5:5" x14ac:dyDescent="0.45">
      <c r="E178" s="49">
        <f ca="1">OFFSET(E178,0,VLOOKUP(varLanguage,translateKey[#All],2,FALSE))</f>
        <v>0</v>
      </c>
    </row>
    <row r="179" spans="5:5" x14ac:dyDescent="0.45">
      <c r="E179" s="49">
        <f ca="1">OFFSET(E179,0,VLOOKUP(varLanguage,translateKey[#All],2,FALSE))</f>
        <v>0</v>
      </c>
    </row>
    <row r="180" spans="5:5" x14ac:dyDescent="0.45">
      <c r="E180" s="49">
        <f ca="1">OFFSET(E180,0,VLOOKUP(varLanguage,translateKey[#All],2,FALSE))</f>
        <v>0</v>
      </c>
    </row>
    <row r="181" spans="5:5" x14ac:dyDescent="0.45">
      <c r="E181" s="49">
        <f ca="1">OFFSET(E181,0,VLOOKUP(varLanguage,translateKey[#All],2,FALSE))</f>
        <v>0</v>
      </c>
    </row>
    <row r="182" spans="5:5" x14ac:dyDescent="0.45">
      <c r="E182" s="49">
        <f ca="1">OFFSET(E182,0,VLOOKUP(varLanguage,translateKey[#All],2,FALSE))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L1441"/>
  <sheetViews>
    <sheetView showGridLines="0" tabSelected="1" showOutlineSymbols="0" zoomScale="70" zoomScaleNormal="70" workbookViewId="0">
      <selection activeCell="K12" sqref="K12"/>
    </sheetView>
  </sheetViews>
  <sheetFormatPr defaultColWidth="11.81640625" defaultRowHeight="18.5" x14ac:dyDescent="0.45"/>
  <cols>
    <col min="1" max="1" width="11.81640625" style="47"/>
    <col min="2" max="2" width="12.81640625" style="47" bestFit="1" customWidth="1"/>
    <col min="3" max="3" width="14" style="47" customWidth="1"/>
    <col min="4" max="8" width="11.81640625" style="47"/>
    <col min="9" max="9" width="17.453125" style="47" bestFit="1" customWidth="1"/>
    <col min="10" max="10" width="8.36328125" style="47" customWidth="1"/>
    <col min="11" max="11" width="4.81640625" style="47" customWidth="1"/>
    <col min="12" max="12" width="11.81640625" style="47" customWidth="1"/>
    <col min="13" max="16384" width="11.81640625" style="47"/>
  </cols>
  <sheetData>
    <row r="1" spans="2:12" ht="28" customHeight="1" x14ac:dyDescent="0.45">
      <c r="B1" s="47" t="str">
        <f ca="1">Translations!E8</f>
        <v>Language</v>
      </c>
      <c r="C1" s="72" t="s">
        <v>66</v>
      </c>
      <c r="I1" s="51" t="str">
        <f ca="1">Translations!E7</f>
        <v>Administrators</v>
      </c>
    </row>
    <row r="3" spans="2:12" x14ac:dyDescent="0.45">
      <c r="K3" s="73" t="str">
        <f ca="1">Translations!E5</f>
        <v>Random trials</v>
      </c>
    </row>
    <row r="4" spans="2:12" ht="23.5" x14ac:dyDescent="0.55000000000000004">
      <c r="K4" s="72" t="s">
        <v>75</v>
      </c>
      <c r="L4" s="74">
        <v>100</v>
      </c>
    </row>
    <row r="1394" spans="1:10" x14ac:dyDescent="0.45">
      <c r="A1394" s="47">
        <v>9</v>
      </c>
      <c r="B1394" s="47">
        <v>2017</v>
      </c>
      <c r="C1394" s="47" t="s">
        <v>41</v>
      </c>
      <c r="D1394" s="47" t="s">
        <v>58</v>
      </c>
      <c r="E1394" s="47" t="s">
        <v>35</v>
      </c>
      <c r="F1394" s="47">
        <v>1</v>
      </c>
      <c r="G1394" s="47" t="s">
        <v>38</v>
      </c>
      <c r="H1394" s="47" t="s">
        <v>46</v>
      </c>
      <c r="I1394" s="47" t="s">
        <v>51</v>
      </c>
      <c r="J1394" s="47">
        <v>2592.6999999999998</v>
      </c>
    </row>
    <row r="1395" spans="1:10" x14ac:dyDescent="0.45">
      <c r="A1395" s="47">
        <v>9</v>
      </c>
      <c r="B1395" s="47">
        <v>2017</v>
      </c>
      <c r="C1395" s="47" t="s">
        <v>41</v>
      </c>
      <c r="D1395" s="47" t="s">
        <v>58</v>
      </c>
      <c r="E1395" s="47" t="s">
        <v>35</v>
      </c>
      <c r="F1395" s="47">
        <v>2</v>
      </c>
      <c r="G1395" s="47" t="s">
        <v>38</v>
      </c>
      <c r="H1395" s="47" t="s">
        <v>2</v>
      </c>
      <c r="I1395" s="47" t="s">
        <v>37</v>
      </c>
      <c r="J1395" s="47">
        <v>1682.6</v>
      </c>
    </row>
    <row r="1396" spans="1:10" x14ac:dyDescent="0.45">
      <c r="A1396" s="47">
        <v>9</v>
      </c>
      <c r="B1396" s="47">
        <v>2017</v>
      </c>
      <c r="C1396" s="47" t="s">
        <v>41</v>
      </c>
      <c r="D1396" s="47" t="s">
        <v>58</v>
      </c>
      <c r="E1396" s="47" t="s">
        <v>35</v>
      </c>
      <c r="F1396" s="47">
        <v>3</v>
      </c>
      <c r="G1396" s="47" t="s">
        <v>45</v>
      </c>
      <c r="H1396" s="47" t="s">
        <v>46</v>
      </c>
      <c r="I1396" s="47" t="s">
        <v>37</v>
      </c>
      <c r="J1396" s="47">
        <v>2284.6999999999998</v>
      </c>
    </row>
    <row r="1397" spans="1:10" x14ac:dyDescent="0.45">
      <c r="A1397" s="47">
        <v>9</v>
      </c>
      <c r="B1397" s="47">
        <v>2017</v>
      </c>
      <c r="C1397" s="47" t="s">
        <v>41</v>
      </c>
      <c r="D1397" s="47" t="s">
        <v>58</v>
      </c>
      <c r="E1397" s="47" t="s">
        <v>35</v>
      </c>
      <c r="F1397" s="47">
        <v>4</v>
      </c>
      <c r="G1397" s="47" t="s">
        <v>38</v>
      </c>
      <c r="H1397" s="47" t="s">
        <v>2</v>
      </c>
      <c r="I1397" s="47" t="s">
        <v>37</v>
      </c>
      <c r="J1397" s="47">
        <v>1942.1</v>
      </c>
    </row>
    <row r="1398" spans="1:10" x14ac:dyDescent="0.45">
      <c r="A1398" s="47">
        <v>9</v>
      </c>
      <c r="B1398" s="47">
        <v>2017</v>
      </c>
      <c r="C1398" s="47" t="s">
        <v>41</v>
      </c>
      <c r="D1398" s="47" t="s">
        <v>58</v>
      </c>
      <c r="E1398" s="47" t="s">
        <v>35</v>
      </c>
      <c r="F1398" s="47">
        <v>5</v>
      </c>
      <c r="G1398" s="47" t="s">
        <v>38</v>
      </c>
      <c r="H1398" s="47" t="s">
        <v>2</v>
      </c>
      <c r="I1398" s="47" t="s">
        <v>51</v>
      </c>
      <c r="J1398" s="47">
        <v>2318.3000000000002</v>
      </c>
    </row>
    <row r="1399" spans="1:10" x14ac:dyDescent="0.45">
      <c r="A1399" s="47">
        <v>9</v>
      </c>
      <c r="B1399" s="47">
        <v>2017</v>
      </c>
      <c r="C1399" s="47" t="s">
        <v>41</v>
      </c>
      <c r="D1399" s="47" t="s">
        <v>58</v>
      </c>
      <c r="E1399" s="47" t="s">
        <v>35</v>
      </c>
      <c r="F1399" s="47">
        <v>6</v>
      </c>
      <c r="G1399" s="47" t="s">
        <v>38</v>
      </c>
      <c r="H1399" s="47" t="s">
        <v>2</v>
      </c>
      <c r="I1399" s="47" t="s">
        <v>51</v>
      </c>
      <c r="J1399" s="47">
        <v>2015.4</v>
      </c>
    </row>
    <row r="1400" spans="1:10" x14ac:dyDescent="0.45">
      <c r="A1400" s="47">
        <v>9</v>
      </c>
      <c r="B1400" s="47">
        <v>2017</v>
      </c>
      <c r="C1400" s="47" t="s">
        <v>41</v>
      </c>
      <c r="D1400" s="47" t="s">
        <v>59</v>
      </c>
      <c r="E1400" s="47" t="s">
        <v>35</v>
      </c>
      <c r="F1400" s="47">
        <v>1</v>
      </c>
      <c r="G1400" s="47" t="s">
        <v>38</v>
      </c>
      <c r="H1400" s="47" t="s">
        <v>46</v>
      </c>
      <c r="I1400" s="47" t="s">
        <v>51</v>
      </c>
      <c r="J1400" s="47">
        <v>2126.1</v>
      </c>
    </row>
    <row r="1401" spans="1:10" x14ac:dyDescent="0.45">
      <c r="A1401" s="47">
        <v>9</v>
      </c>
      <c r="B1401" s="47">
        <v>2017</v>
      </c>
      <c r="C1401" s="47" t="s">
        <v>41</v>
      </c>
      <c r="D1401" s="47" t="s">
        <v>59</v>
      </c>
      <c r="E1401" s="47" t="s">
        <v>35</v>
      </c>
      <c r="F1401" s="47">
        <v>2</v>
      </c>
      <c r="G1401" s="47" t="s">
        <v>45</v>
      </c>
      <c r="H1401" s="47" t="s">
        <v>2</v>
      </c>
      <c r="I1401" s="47" t="s">
        <v>37</v>
      </c>
      <c r="J1401" s="47">
        <v>1706.9</v>
      </c>
    </row>
    <row r="1402" spans="1:10" x14ac:dyDescent="0.45">
      <c r="A1402" s="47">
        <v>9</v>
      </c>
      <c r="B1402" s="47">
        <v>2017</v>
      </c>
      <c r="C1402" s="47" t="s">
        <v>41</v>
      </c>
      <c r="D1402" s="47" t="s">
        <v>59</v>
      </c>
      <c r="E1402" s="47" t="s">
        <v>35</v>
      </c>
      <c r="F1402" s="47">
        <v>3</v>
      </c>
      <c r="G1402" s="47" t="s">
        <v>38</v>
      </c>
      <c r="H1402" s="47" t="s">
        <v>46</v>
      </c>
      <c r="I1402" s="47" t="s">
        <v>51</v>
      </c>
      <c r="J1402" s="47">
        <v>2014.5</v>
      </c>
    </row>
    <row r="1403" spans="1:10" x14ac:dyDescent="0.45">
      <c r="A1403" s="47">
        <v>9</v>
      </c>
      <c r="B1403" s="47">
        <v>2017</v>
      </c>
      <c r="C1403" s="47" t="s">
        <v>41</v>
      </c>
      <c r="D1403" s="47" t="s">
        <v>59</v>
      </c>
      <c r="E1403" s="47" t="s">
        <v>35</v>
      </c>
      <c r="F1403" s="47">
        <v>4</v>
      </c>
      <c r="G1403" s="47" t="s">
        <v>45</v>
      </c>
      <c r="H1403" s="47" t="s">
        <v>46</v>
      </c>
      <c r="I1403" s="47" t="s">
        <v>37</v>
      </c>
      <c r="J1403" s="47">
        <v>2393.6999999999998</v>
      </c>
    </row>
    <row r="1404" spans="1:10" x14ac:dyDescent="0.45">
      <c r="A1404" s="47">
        <v>9</v>
      </c>
      <c r="B1404" s="47">
        <v>2017</v>
      </c>
      <c r="C1404" s="47" t="s">
        <v>41</v>
      </c>
      <c r="D1404" s="47" t="s">
        <v>59</v>
      </c>
      <c r="E1404" s="47" t="s">
        <v>35</v>
      </c>
      <c r="F1404" s="47">
        <v>5</v>
      </c>
      <c r="G1404" s="47" t="s">
        <v>38</v>
      </c>
      <c r="H1404" s="47" t="s">
        <v>2</v>
      </c>
      <c r="I1404" s="47" t="s">
        <v>51</v>
      </c>
      <c r="J1404" s="47">
        <v>1642.8</v>
      </c>
    </row>
    <row r="1405" spans="1:10" x14ac:dyDescent="0.45">
      <c r="A1405" s="47">
        <v>9</v>
      </c>
      <c r="B1405" s="47">
        <v>2017</v>
      </c>
      <c r="C1405" s="47" t="s">
        <v>41</v>
      </c>
      <c r="D1405" s="47" t="s">
        <v>59</v>
      </c>
      <c r="E1405" s="47" t="s">
        <v>35</v>
      </c>
      <c r="F1405" s="47">
        <v>6</v>
      </c>
      <c r="G1405" s="47" t="s">
        <v>38</v>
      </c>
      <c r="H1405" s="47" t="s">
        <v>2</v>
      </c>
      <c r="I1405" s="47" t="s">
        <v>37</v>
      </c>
      <c r="J1405" s="47">
        <v>1943.7</v>
      </c>
    </row>
    <row r="1406" spans="1:10" x14ac:dyDescent="0.45">
      <c r="A1406" s="47">
        <v>9</v>
      </c>
      <c r="B1406" s="47">
        <v>2018</v>
      </c>
      <c r="C1406" s="47" t="s">
        <v>41</v>
      </c>
      <c r="D1406" s="47" t="s">
        <v>58</v>
      </c>
      <c r="E1406" s="47" t="s">
        <v>35</v>
      </c>
      <c r="F1406" s="47">
        <v>1</v>
      </c>
      <c r="G1406" s="47" t="s">
        <v>45</v>
      </c>
      <c r="H1406" s="47" t="s">
        <v>46</v>
      </c>
      <c r="I1406" s="47" t="s">
        <v>51</v>
      </c>
      <c r="J1406" s="47">
        <v>2571</v>
      </c>
    </row>
    <row r="1407" spans="1:10" x14ac:dyDescent="0.45">
      <c r="A1407" s="47">
        <v>9</v>
      </c>
      <c r="B1407" s="47">
        <v>2018</v>
      </c>
      <c r="C1407" s="47" t="s">
        <v>41</v>
      </c>
      <c r="D1407" s="47" t="s">
        <v>58</v>
      </c>
      <c r="E1407" s="47" t="s">
        <v>35</v>
      </c>
      <c r="F1407" s="47">
        <v>2</v>
      </c>
      <c r="G1407" s="47" t="s">
        <v>45</v>
      </c>
      <c r="H1407" s="47" t="s">
        <v>46</v>
      </c>
      <c r="I1407" s="47" t="s">
        <v>37</v>
      </c>
      <c r="J1407" s="47">
        <v>2853.3</v>
      </c>
    </row>
    <row r="1408" spans="1:10" x14ac:dyDescent="0.45">
      <c r="A1408" s="47">
        <v>9</v>
      </c>
      <c r="B1408" s="47">
        <v>2018</v>
      </c>
      <c r="C1408" s="47" t="s">
        <v>41</v>
      </c>
      <c r="D1408" s="47" t="s">
        <v>58</v>
      </c>
      <c r="E1408" s="47" t="s">
        <v>35</v>
      </c>
      <c r="F1408" s="47">
        <v>3</v>
      </c>
      <c r="G1408" s="47" t="s">
        <v>38</v>
      </c>
      <c r="H1408" s="47" t="s">
        <v>46</v>
      </c>
      <c r="I1408" s="47" t="s">
        <v>51</v>
      </c>
      <c r="J1408" s="47">
        <v>2486.6999999999998</v>
      </c>
    </row>
    <row r="1409" spans="1:10" x14ac:dyDescent="0.45">
      <c r="A1409" s="47">
        <v>9</v>
      </c>
      <c r="B1409" s="47">
        <v>2018</v>
      </c>
      <c r="C1409" s="47" t="s">
        <v>41</v>
      </c>
      <c r="D1409" s="47" t="s">
        <v>58</v>
      </c>
      <c r="E1409" s="47" t="s">
        <v>35</v>
      </c>
      <c r="F1409" s="47">
        <v>4</v>
      </c>
      <c r="G1409" s="47" t="s">
        <v>45</v>
      </c>
      <c r="H1409" s="47" t="s">
        <v>46</v>
      </c>
      <c r="I1409" s="47" t="s">
        <v>37</v>
      </c>
      <c r="J1409" s="47">
        <v>2727</v>
      </c>
    </row>
    <row r="1410" spans="1:10" x14ac:dyDescent="0.45">
      <c r="A1410" s="47">
        <v>9</v>
      </c>
      <c r="B1410" s="47">
        <v>2018</v>
      </c>
      <c r="C1410" s="47" t="s">
        <v>41</v>
      </c>
      <c r="D1410" s="47" t="s">
        <v>58</v>
      </c>
      <c r="E1410" s="47" t="s">
        <v>35</v>
      </c>
      <c r="F1410" s="47">
        <v>5</v>
      </c>
      <c r="G1410" s="47" t="s">
        <v>45</v>
      </c>
      <c r="H1410" s="47" t="s">
        <v>46</v>
      </c>
      <c r="I1410" s="47" t="s">
        <v>51</v>
      </c>
      <c r="J1410" s="47">
        <v>2521.3000000000002</v>
      </c>
    </row>
    <row r="1411" spans="1:10" x14ac:dyDescent="0.45">
      <c r="A1411" s="47">
        <v>9</v>
      </c>
      <c r="B1411" s="47">
        <v>2018</v>
      </c>
      <c r="C1411" s="47" t="s">
        <v>41</v>
      </c>
      <c r="D1411" s="47" t="s">
        <v>58</v>
      </c>
      <c r="E1411" s="47" t="s">
        <v>35</v>
      </c>
      <c r="F1411" s="47">
        <v>6</v>
      </c>
      <c r="G1411" s="47" t="s">
        <v>38</v>
      </c>
      <c r="H1411" s="47" t="s">
        <v>46</v>
      </c>
      <c r="I1411" s="47" t="s">
        <v>51</v>
      </c>
      <c r="J1411" s="47">
        <v>2277.6</v>
      </c>
    </row>
    <row r="1412" spans="1:10" x14ac:dyDescent="0.45">
      <c r="A1412" s="47">
        <v>9</v>
      </c>
      <c r="B1412" s="47">
        <v>2018</v>
      </c>
      <c r="C1412" s="47" t="s">
        <v>41</v>
      </c>
      <c r="D1412" s="47" t="s">
        <v>59</v>
      </c>
      <c r="E1412" s="47" t="s">
        <v>35</v>
      </c>
      <c r="F1412" s="47">
        <v>1</v>
      </c>
      <c r="G1412" s="47" t="s">
        <v>45</v>
      </c>
      <c r="H1412" s="47" t="s">
        <v>2</v>
      </c>
      <c r="I1412" s="47" t="s">
        <v>51</v>
      </c>
      <c r="J1412" s="47">
        <v>2227</v>
      </c>
    </row>
    <row r="1413" spans="1:10" x14ac:dyDescent="0.45">
      <c r="A1413" s="47">
        <v>9</v>
      </c>
      <c r="B1413" s="47">
        <v>2018</v>
      </c>
      <c r="C1413" s="47" t="s">
        <v>41</v>
      </c>
      <c r="D1413" s="47" t="s">
        <v>59</v>
      </c>
      <c r="E1413" s="47" t="s">
        <v>35</v>
      </c>
      <c r="F1413" s="47">
        <v>2</v>
      </c>
      <c r="G1413" s="47" t="s">
        <v>38</v>
      </c>
      <c r="H1413" s="47" t="s">
        <v>46</v>
      </c>
      <c r="I1413" s="47" t="s">
        <v>51</v>
      </c>
      <c r="J1413" s="47">
        <v>2497.1</v>
      </c>
    </row>
    <row r="1414" spans="1:10" x14ac:dyDescent="0.45">
      <c r="A1414" s="47">
        <v>9</v>
      </c>
      <c r="B1414" s="47">
        <v>2018</v>
      </c>
      <c r="C1414" s="47" t="s">
        <v>41</v>
      </c>
      <c r="D1414" s="47" t="s">
        <v>59</v>
      </c>
      <c r="E1414" s="47" t="s">
        <v>35</v>
      </c>
      <c r="F1414" s="47">
        <v>3</v>
      </c>
      <c r="G1414" s="47" t="s">
        <v>45</v>
      </c>
      <c r="H1414" s="47" t="s">
        <v>46</v>
      </c>
      <c r="I1414" s="47" t="s">
        <v>51</v>
      </c>
      <c r="J1414" s="47">
        <v>2365.8000000000002</v>
      </c>
    </row>
    <row r="1415" spans="1:10" x14ac:dyDescent="0.45">
      <c r="A1415" s="47">
        <v>9</v>
      </c>
      <c r="B1415" s="47">
        <v>2018</v>
      </c>
      <c r="C1415" s="47" t="s">
        <v>41</v>
      </c>
      <c r="D1415" s="47" t="s">
        <v>59</v>
      </c>
      <c r="E1415" s="47" t="s">
        <v>35</v>
      </c>
      <c r="F1415" s="47">
        <v>4</v>
      </c>
      <c r="G1415" s="47" t="s">
        <v>45</v>
      </c>
      <c r="H1415" s="47" t="s">
        <v>2</v>
      </c>
      <c r="I1415" s="47" t="s">
        <v>37</v>
      </c>
      <c r="J1415" s="47">
        <v>2397.3000000000002</v>
      </c>
    </row>
    <row r="1416" spans="1:10" x14ac:dyDescent="0.45">
      <c r="A1416" s="47">
        <v>9</v>
      </c>
      <c r="B1416" s="47">
        <v>2018</v>
      </c>
      <c r="C1416" s="47" t="s">
        <v>41</v>
      </c>
      <c r="D1416" s="47" t="s">
        <v>59</v>
      </c>
      <c r="E1416" s="47" t="s">
        <v>35</v>
      </c>
      <c r="F1416" s="47">
        <v>5</v>
      </c>
      <c r="G1416" s="47" t="s">
        <v>38</v>
      </c>
      <c r="H1416" s="47" t="s">
        <v>2</v>
      </c>
      <c r="I1416" s="47" t="s">
        <v>37</v>
      </c>
      <c r="J1416" s="47">
        <v>1907.2</v>
      </c>
    </row>
    <row r="1417" spans="1:10" x14ac:dyDescent="0.45">
      <c r="A1417" s="47">
        <v>9</v>
      </c>
      <c r="B1417" s="47">
        <v>2018</v>
      </c>
      <c r="C1417" s="47" t="s">
        <v>41</v>
      </c>
      <c r="D1417" s="47" t="s">
        <v>59</v>
      </c>
      <c r="E1417" s="47" t="s">
        <v>35</v>
      </c>
      <c r="F1417" s="47">
        <v>6</v>
      </c>
      <c r="G1417" s="47" t="s">
        <v>38</v>
      </c>
      <c r="H1417" s="47" t="s">
        <v>2</v>
      </c>
      <c r="I1417" s="47" t="s">
        <v>37</v>
      </c>
      <c r="J1417" s="47">
        <v>2135.4</v>
      </c>
    </row>
    <row r="1418" spans="1:10" x14ac:dyDescent="0.45">
      <c r="A1418" s="47">
        <v>10</v>
      </c>
      <c r="B1418" s="47">
        <v>2017</v>
      </c>
      <c r="C1418" s="47" t="s">
        <v>41</v>
      </c>
      <c r="D1418" s="47" t="s">
        <v>58</v>
      </c>
      <c r="E1418" s="47" t="s">
        <v>35</v>
      </c>
      <c r="F1418" s="47">
        <v>1</v>
      </c>
      <c r="G1418" s="47" t="s">
        <v>38</v>
      </c>
      <c r="H1418" s="47" t="s">
        <v>2</v>
      </c>
      <c r="I1418" s="47" t="s">
        <v>37</v>
      </c>
      <c r="J1418" s="47">
        <v>2034.3</v>
      </c>
    </row>
    <row r="1419" spans="1:10" x14ac:dyDescent="0.45">
      <c r="A1419" s="47">
        <v>10</v>
      </c>
      <c r="B1419" s="47">
        <v>2017</v>
      </c>
      <c r="C1419" s="47" t="s">
        <v>41</v>
      </c>
      <c r="D1419" s="47" t="s">
        <v>58</v>
      </c>
      <c r="E1419" s="47" t="s">
        <v>35</v>
      </c>
      <c r="F1419" s="47">
        <v>2</v>
      </c>
      <c r="G1419" s="47" t="s">
        <v>38</v>
      </c>
      <c r="H1419" s="47" t="s">
        <v>46</v>
      </c>
      <c r="I1419" s="47" t="s">
        <v>51</v>
      </c>
      <c r="J1419" s="47">
        <v>2716.3</v>
      </c>
    </row>
    <row r="1420" spans="1:10" x14ac:dyDescent="0.45">
      <c r="A1420" s="47">
        <v>10</v>
      </c>
      <c r="B1420" s="47">
        <v>2017</v>
      </c>
      <c r="C1420" s="47" t="s">
        <v>41</v>
      </c>
      <c r="D1420" s="47" t="s">
        <v>58</v>
      </c>
      <c r="E1420" s="47" t="s">
        <v>35</v>
      </c>
      <c r="F1420" s="47">
        <v>3</v>
      </c>
      <c r="G1420" s="47" t="s">
        <v>45</v>
      </c>
      <c r="H1420" s="47" t="s">
        <v>2</v>
      </c>
      <c r="I1420" s="47" t="s">
        <v>51</v>
      </c>
      <c r="J1420" s="47">
        <v>1577</v>
      </c>
    </row>
    <row r="1421" spans="1:10" x14ac:dyDescent="0.45">
      <c r="A1421" s="47">
        <v>10</v>
      </c>
      <c r="B1421" s="47">
        <v>2017</v>
      </c>
      <c r="C1421" s="47" t="s">
        <v>41</v>
      </c>
      <c r="D1421" s="47" t="s">
        <v>58</v>
      </c>
      <c r="E1421" s="47" t="s">
        <v>35</v>
      </c>
      <c r="F1421" s="47">
        <v>4</v>
      </c>
      <c r="G1421" s="47" t="s">
        <v>38</v>
      </c>
      <c r="H1421" s="47" t="s">
        <v>46</v>
      </c>
      <c r="I1421" s="47" t="s">
        <v>37</v>
      </c>
      <c r="J1421" s="47">
        <v>2311.4</v>
      </c>
    </row>
    <row r="1422" spans="1:10" x14ac:dyDescent="0.45">
      <c r="A1422" s="47">
        <v>10</v>
      </c>
      <c r="B1422" s="47">
        <v>2017</v>
      </c>
      <c r="C1422" s="47" t="s">
        <v>41</v>
      </c>
      <c r="D1422" s="47" t="s">
        <v>58</v>
      </c>
      <c r="E1422" s="47" t="s">
        <v>35</v>
      </c>
      <c r="F1422" s="47">
        <v>5</v>
      </c>
      <c r="G1422" s="47" t="s">
        <v>38</v>
      </c>
      <c r="H1422" s="47" t="s">
        <v>2</v>
      </c>
      <c r="I1422" s="47" t="s">
        <v>37</v>
      </c>
      <c r="J1422" s="47">
        <v>2488.6999999999998</v>
      </c>
    </row>
    <row r="1423" spans="1:10" x14ac:dyDescent="0.45">
      <c r="A1423" s="47">
        <v>10</v>
      </c>
      <c r="B1423" s="47">
        <v>2017</v>
      </c>
      <c r="C1423" s="47" t="s">
        <v>41</v>
      </c>
      <c r="D1423" s="47" t="s">
        <v>58</v>
      </c>
      <c r="E1423" s="47" t="s">
        <v>35</v>
      </c>
      <c r="F1423" s="47">
        <v>6</v>
      </c>
      <c r="G1423" s="47" t="s">
        <v>45</v>
      </c>
      <c r="H1423" s="47" t="s">
        <v>46</v>
      </c>
      <c r="I1423" s="47" t="s">
        <v>51</v>
      </c>
      <c r="J1423" s="47">
        <v>2723.6</v>
      </c>
    </row>
    <row r="1424" spans="1:10" x14ac:dyDescent="0.45">
      <c r="A1424" s="47">
        <v>10</v>
      </c>
      <c r="B1424" s="47">
        <v>2017</v>
      </c>
      <c r="C1424" s="47" t="s">
        <v>41</v>
      </c>
      <c r="D1424" s="47" t="s">
        <v>59</v>
      </c>
      <c r="E1424" s="47" t="s">
        <v>35</v>
      </c>
      <c r="F1424" s="47">
        <v>1</v>
      </c>
      <c r="G1424" s="47" t="s">
        <v>45</v>
      </c>
      <c r="H1424" s="47" t="s">
        <v>46</v>
      </c>
      <c r="I1424" s="47" t="s">
        <v>37</v>
      </c>
      <c r="J1424" s="47">
        <v>1510.6</v>
      </c>
    </row>
    <row r="1425" spans="1:10" x14ac:dyDescent="0.45">
      <c r="A1425" s="47">
        <v>10</v>
      </c>
      <c r="B1425" s="47">
        <v>2017</v>
      </c>
      <c r="C1425" s="47" t="s">
        <v>41</v>
      </c>
      <c r="D1425" s="47" t="s">
        <v>59</v>
      </c>
      <c r="E1425" s="47" t="s">
        <v>35</v>
      </c>
      <c r="F1425" s="47">
        <v>2</v>
      </c>
      <c r="G1425" s="47" t="s">
        <v>38</v>
      </c>
      <c r="H1425" s="47" t="s">
        <v>46</v>
      </c>
      <c r="I1425" s="47" t="s">
        <v>51</v>
      </c>
      <c r="J1425" s="47">
        <v>1879.3</v>
      </c>
    </row>
    <row r="1426" spans="1:10" x14ac:dyDescent="0.45">
      <c r="A1426" s="47">
        <v>10</v>
      </c>
      <c r="B1426" s="47">
        <v>2017</v>
      </c>
      <c r="C1426" s="47" t="s">
        <v>41</v>
      </c>
      <c r="D1426" s="47" t="s">
        <v>59</v>
      </c>
      <c r="E1426" s="47" t="s">
        <v>35</v>
      </c>
      <c r="F1426" s="47">
        <v>3</v>
      </c>
      <c r="G1426" s="47" t="s">
        <v>45</v>
      </c>
      <c r="H1426" s="47" t="s">
        <v>46</v>
      </c>
      <c r="I1426" s="47" t="s">
        <v>37</v>
      </c>
      <c r="J1426" s="47">
        <v>1846.3</v>
      </c>
    </row>
    <row r="1427" spans="1:10" x14ac:dyDescent="0.45">
      <c r="A1427" s="47">
        <v>10</v>
      </c>
      <c r="B1427" s="47">
        <v>2017</v>
      </c>
      <c r="C1427" s="47" t="s">
        <v>41</v>
      </c>
      <c r="D1427" s="47" t="s">
        <v>59</v>
      </c>
      <c r="E1427" s="47" t="s">
        <v>35</v>
      </c>
      <c r="F1427" s="47">
        <v>4</v>
      </c>
      <c r="G1427" s="47" t="s">
        <v>38</v>
      </c>
      <c r="H1427" s="47" t="s">
        <v>2</v>
      </c>
      <c r="I1427" s="47" t="s">
        <v>51</v>
      </c>
      <c r="J1427" s="47">
        <v>1943</v>
      </c>
    </row>
    <row r="1428" spans="1:10" x14ac:dyDescent="0.45">
      <c r="A1428" s="47">
        <v>10</v>
      </c>
      <c r="B1428" s="47">
        <v>2017</v>
      </c>
      <c r="C1428" s="47" t="s">
        <v>41</v>
      </c>
      <c r="D1428" s="47" t="s">
        <v>59</v>
      </c>
      <c r="E1428" s="47" t="s">
        <v>35</v>
      </c>
      <c r="F1428" s="47">
        <v>5</v>
      </c>
      <c r="G1428" s="47" t="s">
        <v>38</v>
      </c>
      <c r="H1428" s="47" t="s">
        <v>46</v>
      </c>
      <c r="I1428" s="47" t="s">
        <v>37</v>
      </c>
      <c r="J1428" s="47">
        <v>2086.5</v>
      </c>
    </row>
    <row r="1429" spans="1:10" x14ac:dyDescent="0.45">
      <c r="A1429" s="47">
        <v>10</v>
      </c>
      <c r="B1429" s="47">
        <v>2017</v>
      </c>
      <c r="C1429" s="47" t="s">
        <v>41</v>
      </c>
      <c r="D1429" s="47" t="s">
        <v>59</v>
      </c>
      <c r="E1429" s="47" t="s">
        <v>35</v>
      </c>
      <c r="F1429" s="47">
        <v>6</v>
      </c>
      <c r="G1429" s="47" t="s">
        <v>45</v>
      </c>
      <c r="H1429" s="47" t="s">
        <v>2</v>
      </c>
      <c r="I1429" s="47" t="s">
        <v>51</v>
      </c>
      <c r="J1429" s="47">
        <v>1919.9</v>
      </c>
    </row>
    <row r="1430" spans="1:10" x14ac:dyDescent="0.45">
      <c r="A1430" s="47">
        <v>10</v>
      </c>
      <c r="B1430" s="47">
        <v>2018</v>
      </c>
      <c r="C1430" s="47" t="s">
        <v>41</v>
      </c>
      <c r="D1430" s="47" t="s">
        <v>58</v>
      </c>
      <c r="E1430" s="47" t="s">
        <v>35</v>
      </c>
      <c r="F1430" s="47">
        <v>1</v>
      </c>
      <c r="G1430" s="47" t="s">
        <v>45</v>
      </c>
      <c r="H1430" s="47" t="s">
        <v>46</v>
      </c>
      <c r="I1430" s="47" t="s">
        <v>37</v>
      </c>
      <c r="J1430" s="47">
        <v>2654.7</v>
      </c>
    </row>
    <row r="1431" spans="1:10" x14ac:dyDescent="0.45">
      <c r="A1431" s="47">
        <v>10</v>
      </c>
      <c r="B1431" s="47">
        <v>2018</v>
      </c>
      <c r="C1431" s="47" t="s">
        <v>41</v>
      </c>
      <c r="D1431" s="47" t="s">
        <v>58</v>
      </c>
      <c r="E1431" s="47" t="s">
        <v>35</v>
      </c>
      <c r="F1431" s="47">
        <v>2</v>
      </c>
      <c r="G1431" s="47" t="s">
        <v>38</v>
      </c>
      <c r="H1431" s="47" t="s">
        <v>2</v>
      </c>
      <c r="I1431" s="47" t="s">
        <v>51</v>
      </c>
      <c r="J1431" s="47">
        <v>2534.1</v>
      </c>
    </row>
    <row r="1432" spans="1:10" x14ac:dyDescent="0.45">
      <c r="A1432" s="47">
        <v>10</v>
      </c>
      <c r="B1432" s="47">
        <v>2018</v>
      </c>
      <c r="C1432" s="47" t="s">
        <v>41</v>
      </c>
      <c r="D1432" s="47" t="s">
        <v>58</v>
      </c>
      <c r="E1432" s="47" t="s">
        <v>35</v>
      </c>
      <c r="F1432" s="47">
        <v>3</v>
      </c>
      <c r="G1432" s="47" t="s">
        <v>45</v>
      </c>
      <c r="H1432" s="47" t="s">
        <v>2</v>
      </c>
      <c r="I1432" s="47" t="s">
        <v>37</v>
      </c>
      <c r="J1432" s="47">
        <v>2747.4</v>
      </c>
    </row>
    <row r="1433" spans="1:10" x14ac:dyDescent="0.45">
      <c r="A1433" s="47">
        <v>10</v>
      </c>
      <c r="B1433" s="47">
        <v>2018</v>
      </c>
      <c r="C1433" s="47" t="s">
        <v>41</v>
      </c>
      <c r="D1433" s="47" t="s">
        <v>58</v>
      </c>
      <c r="E1433" s="47" t="s">
        <v>35</v>
      </c>
      <c r="F1433" s="47">
        <v>4</v>
      </c>
      <c r="G1433" s="47" t="s">
        <v>45</v>
      </c>
      <c r="H1433" s="47" t="s">
        <v>2</v>
      </c>
      <c r="I1433" s="47" t="s">
        <v>37</v>
      </c>
      <c r="J1433" s="47">
        <v>2287.6999999999998</v>
      </c>
    </row>
    <row r="1434" spans="1:10" x14ac:dyDescent="0.45">
      <c r="A1434" s="47">
        <v>10</v>
      </c>
      <c r="B1434" s="47">
        <v>2018</v>
      </c>
      <c r="C1434" s="47" t="s">
        <v>41</v>
      </c>
      <c r="D1434" s="47" t="s">
        <v>58</v>
      </c>
      <c r="E1434" s="47" t="s">
        <v>35</v>
      </c>
      <c r="F1434" s="47">
        <v>5</v>
      </c>
      <c r="G1434" s="47" t="s">
        <v>38</v>
      </c>
      <c r="H1434" s="47" t="s">
        <v>46</v>
      </c>
      <c r="I1434" s="47" t="s">
        <v>51</v>
      </c>
      <c r="J1434" s="47">
        <v>1979.4</v>
      </c>
    </row>
    <row r="1435" spans="1:10" x14ac:dyDescent="0.45">
      <c r="A1435" s="47">
        <v>10</v>
      </c>
      <c r="B1435" s="47">
        <v>2018</v>
      </c>
      <c r="C1435" s="47" t="s">
        <v>41</v>
      </c>
      <c r="D1435" s="47" t="s">
        <v>58</v>
      </c>
      <c r="E1435" s="47" t="s">
        <v>35</v>
      </c>
      <c r="F1435" s="47">
        <v>6</v>
      </c>
      <c r="G1435" s="47" t="s">
        <v>45</v>
      </c>
      <c r="H1435" s="47" t="s">
        <v>46</v>
      </c>
      <c r="I1435" s="47" t="s">
        <v>51</v>
      </c>
      <c r="J1435" s="47">
        <v>2757.1</v>
      </c>
    </row>
    <row r="1436" spans="1:10" x14ac:dyDescent="0.45">
      <c r="A1436" s="47">
        <v>10</v>
      </c>
      <c r="B1436" s="47">
        <v>2018</v>
      </c>
      <c r="C1436" s="47" t="s">
        <v>41</v>
      </c>
      <c r="D1436" s="47" t="s">
        <v>59</v>
      </c>
      <c r="E1436" s="47" t="s">
        <v>35</v>
      </c>
      <c r="F1436" s="47">
        <v>1</v>
      </c>
      <c r="G1436" s="47" t="s">
        <v>38</v>
      </c>
      <c r="H1436" s="47" t="s">
        <v>46</v>
      </c>
      <c r="I1436" s="47" t="s">
        <v>37</v>
      </c>
      <c r="J1436" s="47">
        <v>1981.7</v>
      </c>
    </row>
    <row r="1437" spans="1:10" x14ac:dyDescent="0.45">
      <c r="A1437" s="47">
        <v>10</v>
      </c>
      <c r="B1437" s="47">
        <v>2018</v>
      </c>
      <c r="C1437" s="47" t="s">
        <v>41</v>
      </c>
      <c r="D1437" s="47" t="s">
        <v>59</v>
      </c>
      <c r="E1437" s="47" t="s">
        <v>35</v>
      </c>
      <c r="F1437" s="47">
        <v>2</v>
      </c>
      <c r="G1437" s="47" t="s">
        <v>38</v>
      </c>
      <c r="H1437" s="47" t="s">
        <v>46</v>
      </c>
      <c r="I1437" s="47" t="s">
        <v>37</v>
      </c>
      <c r="J1437" s="47">
        <v>2250.5</v>
      </c>
    </row>
    <row r="1438" spans="1:10" x14ac:dyDescent="0.45">
      <c r="A1438" s="47">
        <v>10</v>
      </c>
      <c r="B1438" s="47">
        <v>2018</v>
      </c>
      <c r="C1438" s="47" t="s">
        <v>41</v>
      </c>
      <c r="D1438" s="47" t="s">
        <v>59</v>
      </c>
      <c r="E1438" s="47" t="s">
        <v>35</v>
      </c>
      <c r="F1438" s="47">
        <v>3</v>
      </c>
      <c r="G1438" s="47" t="s">
        <v>38</v>
      </c>
      <c r="H1438" s="47" t="s">
        <v>2</v>
      </c>
      <c r="I1438" s="47" t="s">
        <v>51</v>
      </c>
      <c r="J1438" s="47">
        <v>1757</v>
      </c>
    </row>
    <row r="1439" spans="1:10" x14ac:dyDescent="0.45">
      <c r="A1439" s="47">
        <v>10</v>
      </c>
      <c r="B1439" s="47">
        <v>2018</v>
      </c>
      <c r="C1439" s="47" t="s">
        <v>41</v>
      </c>
      <c r="D1439" s="47" t="s">
        <v>59</v>
      </c>
      <c r="E1439" s="47" t="s">
        <v>35</v>
      </c>
      <c r="F1439" s="47">
        <v>4</v>
      </c>
      <c r="G1439" s="47" t="s">
        <v>38</v>
      </c>
      <c r="H1439" s="47" t="s">
        <v>2</v>
      </c>
      <c r="I1439" s="47" t="s">
        <v>37</v>
      </c>
      <c r="J1439" s="47">
        <v>1677.7</v>
      </c>
    </row>
    <row r="1440" spans="1:10" x14ac:dyDescent="0.45">
      <c r="A1440" s="47">
        <v>10</v>
      </c>
      <c r="B1440" s="47">
        <v>2018</v>
      </c>
      <c r="C1440" s="47" t="s">
        <v>41</v>
      </c>
      <c r="D1440" s="47" t="s">
        <v>59</v>
      </c>
      <c r="E1440" s="47" t="s">
        <v>35</v>
      </c>
      <c r="F1440" s="47">
        <v>5</v>
      </c>
      <c r="G1440" s="47" t="s">
        <v>38</v>
      </c>
      <c r="H1440" s="47" t="s">
        <v>46</v>
      </c>
      <c r="I1440" s="47" t="s">
        <v>37</v>
      </c>
      <c r="J1440" s="47">
        <v>1973.9</v>
      </c>
    </row>
    <row r="1441" spans="1:10" x14ac:dyDescent="0.45">
      <c r="A1441" s="47">
        <v>10</v>
      </c>
      <c r="B1441" s="47">
        <v>2018</v>
      </c>
      <c r="C1441" s="47" t="s">
        <v>41</v>
      </c>
      <c r="D1441" s="47" t="s">
        <v>59</v>
      </c>
      <c r="E1441" s="47" t="s">
        <v>35</v>
      </c>
      <c r="F1441" s="47">
        <v>6</v>
      </c>
      <c r="G1441" s="47" t="s">
        <v>38</v>
      </c>
      <c r="H1441" s="47" t="s">
        <v>46</v>
      </c>
      <c r="I1441" s="47" t="s">
        <v>37</v>
      </c>
      <c r="J1441" s="47">
        <v>2828.9</v>
      </c>
    </row>
  </sheetData>
  <phoneticPr fontId="0" type="noConversion"/>
  <pageMargins left="0.75" right="0.75" top="1" bottom="1" header="0.5" footer="0.5"/>
  <pageSetup paperSize="9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Document" dvAspect="DVASPECT_ICON" shapeId="4107" r:id="rId4">
          <objectPr defaultSize="0" autoPict="0" r:id="rId5">
            <anchor moveWithCells="1">
              <from>
                <xdr:col>1</xdr:col>
                <xdr:colOff>165100</xdr:colOff>
                <xdr:row>2</xdr:row>
                <xdr:rowOff>209550</xdr:rowOff>
              </from>
              <to>
                <xdr:col>2</xdr:col>
                <xdr:colOff>38100</xdr:colOff>
                <xdr:row>5</xdr:row>
                <xdr:rowOff>44450</xdr:rowOff>
              </to>
            </anchor>
          </objectPr>
        </oleObject>
      </mc:Choice>
      <mc:Fallback>
        <oleObject progId="Document" dvAspect="DVASPECT_ICON" shapeId="410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ExcelBuildWrittenVersion">
                <anchor moveWithCells="1" sizeWithCells="1">
                  <from>
                    <xdr:col>0</xdr:col>
                    <xdr:colOff>317500</xdr:colOff>
                    <xdr:row>24</xdr:row>
                    <xdr:rowOff>190500</xdr:rowOff>
                  </from>
                  <to>
                    <xdr:col>2</xdr:col>
                    <xdr:colOff>139700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7" name="Button 20">
              <controlPr defaultSize="0" print="0" autoFill="0" autoPict="0" macro="[0]!cmdNewGame_Click">
                <anchor moveWithCells="1" sizeWithCells="1">
                  <from>
                    <xdr:col>2</xdr:col>
                    <xdr:colOff>400050</xdr:colOff>
                    <xdr:row>24</xdr:row>
                    <xdr:rowOff>184150</xdr:rowOff>
                  </from>
                  <to>
                    <xdr:col>3</xdr:col>
                    <xdr:colOff>590550</xdr:colOff>
                    <xdr:row>27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C46F5F-8C8B-4A80-B044-695EF8F96DAD}">
          <x14:formula1>
            <xm:f>Translations!$A$2:$A$3</xm:f>
          </x14:formula1>
          <xm:sqref>C1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19293"/>
  <sheetViews>
    <sheetView showGridLines="0" showRowColHeaders="0" showOutlineSymbols="0" workbookViewId="0">
      <selection activeCell="C13" sqref="C13"/>
    </sheetView>
  </sheetViews>
  <sheetFormatPr defaultRowHeight="12.5" x14ac:dyDescent="0.25"/>
  <cols>
    <col min="1" max="1" width="8.81640625" customWidth="1"/>
    <col min="2" max="2" width="6.54296875" customWidth="1"/>
    <col min="3" max="3" width="50.54296875" customWidth="1"/>
    <col min="4" max="4" width="1" style="2" customWidth="1"/>
    <col min="5" max="5" width="50.54296875" customWidth="1"/>
    <col min="6" max="6" width="0.81640625" style="2" customWidth="1"/>
    <col min="7" max="7" width="7.26953125" customWidth="1"/>
    <col min="8" max="8" width="1.7265625" style="7" customWidth="1"/>
    <col min="9" max="9" width="10.54296875" style="11" customWidth="1"/>
    <col min="10" max="10" width="7.54296875" style="11" hidden="1" customWidth="1"/>
    <col min="11" max="11" width="10.54296875" style="11" customWidth="1"/>
    <col min="12" max="12" width="9.1796875" style="2" hidden="1" customWidth="1"/>
    <col min="13" max="13" width="0.7265625" style="2" customWidth="1"/>
    <col min="14" max="17" width="9.1796875" style="2"/>
    <col min="18" max="18" width="5.453125" style="2" customWidth="1"/>
    <col min="19" max="19" width="24.1796875" style="2" customWidth="1"/>
    <col min="20" max="37" width="9.1796875" style="2"/>
  </cols>
  <sheetData>
    <row r="1" spans="1:12" ht="14.25" customHeight="1" x14ac:dyDescent="0.3">
      <c r="A1" s="19" t="str">
        <f>YearName</f>
        <v>Annee</v>
      </c>
      <c r="B1" s="19">
        <f>YearLevel1</f>
        <v>2017</v>
      </c>
      <c r="C1" s="20" t="str">
        <f>BlockLevel1</f>
        <v>Michi</v>
      </c>
      <c r="D1" s="20"/>
      <c r="E1" s="20" t="str">
        <f>BlockLevel2</f>
        <v>Giovi</v>
      </c>
      <c r="G1" s="1"/>
      <c r="H1" s="5"/>
      <c r="I1" s="9" t="str">
        <f>BlockLevel1</f>
        <v>Michi</v>
      </c>
      <c r="J1" s="8"/>
      <c r="K1" s="43" t="str">
        <f>BlockLevel2</f>
        <v>Giovi</v>
      </c>
    </row>
    <row r="2" spans="1:12" ht="7.15" customHeight="1" x14ac:dyDescent="0.25">
      <c r="A2" s="1"/>
      <c r="B2" s="1"/>
      <c r="C2" s="1"/>
      <c r="D2" s="1"/>
      <c r="E2" s="1"/>
      <c r="F2" s="1"/>
      <c r="G2" s="2"/>
      <c r="H2" s="6"/>
      <c r="I2" s="2"/>
      <c r="J2" s="2">
        <v>0</v>
      </c>
      <c r="K2" s="2"/>
      <c r="L2" s="2">
        <v>1</v>
      </c>
    </row>
    <row r="3" spans="1:12" ht="20.25" customHeight="1" thickBot="1" x14ac:dyDescent="0.3">
      <c r="A3" s="2"/>
      <c r="B3" s="2"/>
      <c r="C3" s="17"/>
      <c r="E3" s="17"/>
      <c r="G3" s="2" t="str">
        <f>UnitName</f>
        <v>Plot</v>
      </c>
      <c r="H3" s="6">
        <v>1</v>
      </c>
      <c r="I3" s="10">
        <f ca="1">IF(GetIndexNumber(C3,$A$17:$A$24)=0,,OFFSET(Calculations!$AE$1,(GetIndexNumber(C3,$A$17:$A$24)+(J$2)*8+IF($B$1=YearLevel1,0,16)),$H3))</f>
        <v>0</v>
      </c>
      <c r="J3" s="10"/>
      <c r="K3" s="10">
        <f ca="1">IF(GetIndexNumber(E3,$A$17:$A$24)=0,,OFFSET(Calculations!$AE$1,(GetIndexNumber(E3,$A$17:$A$24)+(L$2)*8+IF($B$1=YearLevel1,0,16)),$H3))</f>
        <v>0</v>
      </c>
    </row>
    <row r="4" spans="1:12" ht="3" customHeight="1" thickTop="1" x14ac:dyDescent="0.25">
      <c r="A4" s="2"/>
      <c r="B4" s="2"/>
      <c r="C4" s="2"/>
      <c r="E4" s="2"/>
      <c r="G4" s="2"/>
      <c r="H4" s="6"/>
      <c r="I4" s="9"/>
      <c r="J4" s="9"/>
      <c r="K4" s="9"/>
    </row>
    <row r="5" spans="1:12" ht="20.25" customHeight="1" thickBot="1" x14ac:dyDescent="0.3">
      <c r="A5" s="2"/>
      <c r="B5" s="2"/>
      <c r="C5" s="17"/>
      <c r="E5" s="17"/>
      <c r="G5" s="2" t="str">
        <f>UnitName</f>
        <v>Plot</v>
      </c>
      <c r="H5" s="6">
        <v>2</v>
      </c>
      <c r="I5" s="10">
        <f ca="1">IF(GetIndexNumber(C5,$A$17:$A$24)=0,,OFFSET(Calculations!$AE$1,(GetIndexNumber(C5,$A$17:$A$24)+(J$2)*8+IF($B$1=YearLevel1,0,16)),$H5))</f>
        <v>0</v>
      </c>
      <c r="J5" s="10"/>
      <c r="K5" s="10">
        <f ca="1">IF(GetIndexNumber(E5,$A$17:$A$24)=0,,OFFSET(Calculations!$AE$1,(GetIndexNumber(E5,$A$17:$A$24)+(L$2)*8+IF($B$1=YearLevel1,0,16)),$H5))</f>
        <v>0</v>
      </c>
    </row>
    <row r="6" spans="1:12" ht="3" customHeight="1" thickTop="1" x14ac:dyDescent="0.25">
      <c r="A6" s="2"/>
      <c r="B6" s="2"/>
      <c r="C6" s="2"/>
      <c r="E6" s="2"/>
      <c r="G6" s="2"/>
      <c r="H6" s="6"/>
      <c r="I6" s="9"/>
      <c r="J6" s="9"/>
      <c r="K6" s="9"/>
    </row>
    <row r="7" spans="1:12" ht="20.25" customHeight="1" thickBot="1" x14ac:dyDescent="0.3">
      <c r="A7" s="2"/>
      <c r="B7" s="2"/>
      <c r="C7" s="17"/>
      <c r="E7" s="17"/>
      <c r="G7" s="2" t="str">
        <f>UnitName</f>
        <v>Plot</v>
      </c>
      <c r="H7" s="6">
        <v>3</v>
      </c>
      <c r="I7" s="10">
        <f ca="1">IF(GetIndexNumber(C7,$A$17:$A$24)=0,,OFFSET(Calculations!$AE$1,(GetIndexNumber(C7,$A$17:$A$24)+(J$2)*8+IF($B$1=YearLevel1,0,16)),$H7))</f>
        <v>0</v>
      </c>
      <c r="J7" s="10"/>
      <c r="K7" s="10">
        <f ca="1">IF(GetIndexNumber(E7,$A$17:$A$24)=0,,OFFSET(Calculations!$AE$1,(GetIndexNumber(E7,$A$17:$A$24)+(L$2)*8+IF($B$1=YearLevel1,0,16)),$H7))</f>
        <v>0</v>
      </c>
    </row>
    <row r="8" spans="1:12" ht="3" customHeight="1" thickTop="1" x14ac:dyDescent="0.25">
      <c r="A8" s="2"/>
      <c r="B8" s="2"/>
      <c r="C8" s="2"/>
      <c r="E8" s="2"/>
      <c r="G8" s="2"/>
      <c r="H8" s="6"/>
      <c r="I8" s="9"/>
      <c r="J8" s="9"/>
      <c r="K8" s="9"/>
    </row>
    <row r="9" spans="1:12" ht="20.25" customHeight="1" thickBot="1" x14ac:dyDescent="0.3">
      <c r="A9" s="2"/>
      <c r="B9" s="2"/>
      <c r="C9" s="17"/>
      <c r="E9" s="17"/>
      <c r="G9" s="2" t="str">
        <f>UnitName</f>
        <v>Plot</v>
      </c>
      <c r="H9" s="6">
        <v>4</v>
      </c>
      <c r="I9" s="10">
        <f ca="1">IF(GetIndexNumber(C9,$A$17:$A$24)=0,,OFFSET(Calculations!$AE$1,(GetIndexNumber(C9,$A$17:$A$24)+(J$2)*8+IF($B$1=YearLevel1,0,16)),$H9))</f>
        <v>0</v>
      </c>
      <c r="J9" s="10"/>
      <c r="K9" s="10">
        <f ca="1">IF(GetIndexNumber(E9,$A$17:$A$24)=0,,OFFSET(Calculations!$AE$1,(GetIndexNumber(E9,$A$17:$A$24)+(L$2)*8+IF($B$1=YearLevel1,0,16)),$H9))</f>
        <v>0</v>
      </c>
    </row>
    <row r="10" spans="1:12" ht="3" customHeight="1" thickTop="1" x14ac:dyDescent="0.25">
      <c r="A10" s="2"/>
      <c r="B10" s="2"/>
      <c r="C10" s="2"/>
      <c r="E10" s="2"/>
      <c r="G10" s="2"/>
      <c r="H10" s="6"/>
      <c r="I10" s="9"/>
      <c r="J10" s="9"/>
      <c r="K10" s="9"/>
    </row>
    <row r="11" spans="1:12" ht="20.25" customHeight="1" thickBot="1" x14ac:dyDescent="0.3">
      <c r="A11" s="2"/>
      <c r="B11" s="2"/>
      <c r="C11" s="17"/>
      <c r="E11" s="17"/>
      <c r="G11" s="2" t="str">
        <f>UnitName</f>
        <v>Plot</v>
      </c>
      <c r="H11" s="6">
        <v>5</v>
      </c>
      <c r="I11" s="10">
        <f ca="1">IF(GetIndexNumber(C11,$A$17:$A$24)=0,,OFFSET(Calculations!$AE$1,(GetIndexNumber(C11,$A$17:$A$24)+(J$2)*8+IF($B$1=YearLevel1,0,16)),$H11))</f>
        <v>0</v>
      </c>
      <c r="J11" s="10"/>
      <c r="K11" s="10">
        <f ca="1">IF(GetIndexNumber(E11,$A$17:$A$24)=0,,OFFSET(Calculations!$AE$1,(GetIndexNumber(E11,$A$17:$A$24)+(L$2)*8+IF($B$1=YearLevel1,0,16)),$H11))</f>
        <v>0</v>
      </c>
    </row>
    <row r="12" spans="1:12" ht="3" customHeight="1" thickTop="1" x14ac:dyDescent="0.25">
      <c r="A12" s="2"/>
      <c r="B12" s="2"/>
      <c r="C12" s="2"/>
      <c r="E12" s="2"/>
      <c r="G12" s="2"/>
      <c r="H12" s="6"/>
      <c r="I12" s="9"/>
      <c r="J12" s="9"/>
      <c r="K12" s="9"/>
    </row>
    <row r="13" spans="1:12" ht="20.25" customHeight="1" thickBot="1" x14ac:dyDescent="0.3">
      <c r="A13" s="2"/>
      <c r="B13" s="2"/>
      <c r="C13" s="17"/>
      <c r="E13" s="17"/>
      <c r="G13" s="2" t="str">
        <f>UnitName</f>
        <v>Plot</v>
      </c>
      <c r="H13" s="6">
        <v>6</v>
      </c>
      <c r="I13" s="10">
        <f ca="1">IF(GetIndexNumber(C13,$A$17:$A$24)=0,,OFFSET(Calculations!$AE$1,(GetIndexNumber(C13,$A$17:$A$24)+(J$2)*8+IF($B$1=YearLevel1,0,16)),$H13))</f>
        <v>0</v>
      </c>
      <c r="J13" s="10"/>
      <c r="K13" s="10">
        <f ca="1">IF(GetIndexNumber(E13,$A$17:$A$24)=0,,OFFSET(Calculations!$AE$1,(GetIndexNumber(E13,$A$17:$A$24)+(L$2)*8+IF($B$1=YearLevel1,0,16)),$H13))</f>
        <v>0</v>
      </c>
    </row>
    <row r="14" spans="1:12" ht="13" thickTop="1" x14ac:dyDescent="0.25">
      <c r="A14" s="2"/>
      <c r="B14" s="2"/>
      <c r="C14" s="2"/>
      <c r="E14" s="2"/>
      <c r="G14" s="2"/>
      <c r="H14" s="6"/>
      <c r="I14" s="9"/>
      <c r="J14" s="9"/>
      <c r="K14" s="9"/>
    </row>
    <row r="15" spans="1:12" x14ac:dyDescent="0.25">
      <c r="A15" s="2"/>
      <c r="B15" s="2"/>
      <c r="C15" s="2"/>
      <c r="E15" s="2"/>
      <c r="G15" s="2"/>
      <c r="H15" s="6"/>
      <c r="I15" s="9"/>
      <c r="J15" s="9"/>
      <c r="K15" s="9"/>
    </row>
    <row r="16" spans="1:12" x14ac:dyDescent="0.25">
      <c r="A16" s="2"/>
      <c r="B16" s="2"/>
      <c r="C16" s="2"/>
      <c r="E16" s="2"/>
      <c r="G16" s="2"/>
      <c r="H16" s="6"/>
      <c r="I16" s="9"/>
      <c r="J16" s="9"/>
      <c r="K16" s="9"/>
    </row>
    <row r="17" spans="1:11" hidden="1" x14ac:dyDescent="0.25">
      <c r="A17" s="2" t="str">
        <f>Calculations!A2</f>
        <v>T1: Weeding Normal, Variety Local, Fertiliser Yes</v>
      </c>
      <c r="B17" s="2"/>
      <c r="C17" s="2"/>
      <c r="E17" s="2"/>
      <c r="G17" s="2"/>
      <c r="H17" s="6"/>
      <c r="I17" s="9"/>
      <c r="J17" s="9"/>
      <c r="K17" s="9"/>
    </row>
    <row r="18" spans="1:11" hidden="1" x14ac:dyDescent="0.25">
      <c r="A18" s="2" t="str">
        <f>Calculations!A3</f>
        <v>T2: Weeding Normal, Variety ICRI, Fertiliser Yes</v>
      </c>
      <c r="B18" s="2"/>
      <c r="C18" s="2"/>
      <c r="E18" s="2"/>
      <c r="G18" s="2"/>
      <c r="H18" s="6"/>
      <c r="I18" s="9"/>
      <c r="J18" s="9"/>
      <c r="K18" s="9"/>
    </row>
    <row r="19" spans="1:11" hidden="1" x14ac:dyDescent="0.25">
      <c r="A19" s="2" t="str">
        <f>Calculations!A4</f>
        <v>T3: Weeding Normal, Variety Local, Fertiliser No</v>
      </c>
      <c r="B19" s="2"/>
      <c r="C19" s="2"/>
      <c r="E19" s="2"/>
      <c r="G19" s="2"/>
      <c r="H19" s="6"/>
      <c r="I19" s="9"/>
      <c r="J19" s="9"/>
      <c r="K19" s="9"/>
    </row>
    <row r="20" spans="1:11" hidden="1" x14ac:dyDescent="0.25">
      <c r="A20" s="2" t="str">
        <f>Calculations!A5</f>
        <v>T4: Weeding Normal, Variety ICRI, Fertiliser No</v>
      </c>
      <c r="B20" s="2"/>
      <c r="C20" s="2"/>
      <c r="E20" s="2"/>
      <c r="G20" s="2"/>
      <c r="H20" s="6"/>
      <c r="I20" s="9"/>
      <c r="J20" s="9"/>
      <c r="K20" s="9"/>
    </row>
    <row r="21" spans="1:11" hidden="1" x14ac:dyDescent="0.25">
      <c r="A21" s="2" t="str">
        <f>Calculations!A6</f>
        <v>T5: Weeding Improved, Variety Local, Fertiliser Yes</v>
      </c>
      <c r="B21" s="2"/>
      <c r="C21" s="2"/>
      <c r="E21" s="2"/>
      <c r="G21" s="2"/>
      <c r="H21" s="6"/>
      <c r="I21" s="9"/>
      <c r="J21" s="9"/>
      <c r="K21" s="9"/>
    </row>
    <row r="22" spans="1:11" hidden="1" x14ac:dyDescent="0.25">
      <c r="A22" s="2" t="str">
        <f>Calculations!A7</f>
        <v>T6: Weeding Improved, Variety ICRI, Fertiliser Yes</v>
      </c>
      <c r="B22" s="2"/>
      <c r="C22" s="2"/>
      <c r="E22" s="2"/>
      <c r="G22" s="2"/>
      <c r="H22" s="6"/>
      <c r="I22" s="9"/>
      <c r="J22" s="9"/>
      <c r="K22" s="9"/>
    </row>
    <row r="23" spans="1:11" hidden="1" x14ac:dyDescent="0.25">
      <c r="A23" s="2" t="str">
        <f>Calculations!A8</f>
        <v>T7: Weeding Improved, Variety Local, Fertiliser No</v>
      </c>
      <c r="B23" s="2"/>
      <c r="C23" s="2"/>
      <c r="E23" s="2"/>
      <c r="G23" s="2"/>
      <c r="H23" s="6"/>
      <c r="I23" s="9"/>
      <c r="J23" s="9"/>
      <c r="K23" s="9"/>
    </row>
    <row r="24" spans="1:11" hidden="1" x14ac:dyDescent="0.25">
      <c r="A24" s="2" t="str">
        <f>Calculations!A9</f>
        <v>T8: Weeding Improved, Variety ICRI, Fertiliser No</v>
      </c>
      <c r="B24" s="2"/>
      <c r="C24" s="2"/>
      <c r="E24" s="2"/>
      <c r="G24" s="2"/>
      <c r="H24" s="6"/>
      <c r="I24" s="9"/>
      <c r="J24" s="9"/>
      <c r="K24" s="9"/>
    </row>
    <row r="25" spans="1:11" hidden="1" x14ac:dyDescent="0.25">
      <c r="A25" s="2"/>
      <c r="B25" s="2"/>
      <c r="C25" s="2"/>
      <c r="E25" s="2"/>
      <c r="G25" s="2"/>
      <c r="H25" s="6"/>
      <c r="I25" s="9"/>
      <c r="J25" s="9"/>
      <c r="K25" s="9"/>
    </row>
    <row r="26" spans="1:11" x14ac:dyDescent="0.25">
      <c r="A26" s="2"/>
      <c r="B26" s="2"/>
      <c r="C26" s="2"/>
      <c r="E26" s="2"/>
      <c r="G26" s="2"/>
      <c r="H26" s="6"/>
      <c r="I26" s="9"/>
      <c r="J26" s="9"/>
      <c r="K26" s="9"/>
    </row>
    <row r="27" spans="1:11" x14ac:dyDescent="0.25">
      <c r="A27" s="2"/>
      <c r="B27" s="2"/>
      <c r="C27" s="2"/>
      <c r="E27" s="2"/>
      <c r="G27" s="2"/>
      <c r="H27" s="6"/>
      <c r="I27" s="9"/>
      <c r="J27" s="9"/>
      <c r="K27" s="9"/>
    </row>
    <row r="28" spans="1:11" x14ac:dyDescent="0.25">
      <c r="A28" s="2"/>
      <c r="B28" s="2"/>
      <c r="C28" s="2"/>
      <c r="E28" s="2"/>
      <c r="G28" s="2"/>
      <c r="H28" s="6"/>
      <c r="I28" s="9"/>
      <c r="J28" s="9"/>
      <c r="K28" s="9"/>
    </row>
    <row r="29" spans="1:11" x14ac:dyDescent="0.25">
      <c r="A29" s="2"/>
      <c r="B29" s="2"/>
      <c r="C29" s="2"/>
      <c r="E29" s="2"/>
      <c r="G29" s="2"/>
      <c r="H29" s="6"/>
      <c r="I29" s="9"/>
      <c r="J29" s="9"/>
      <c r="K29" s="9"/>
    </row>
    <row r="30" spans="1:11" x14ac:dyDescent="0.25">
      <c r="A30" s="2"/>
      <c r="B30" s="2"/>
      <c r="C30" s="2"/>
      <c r="E30" s="2"/>
      <c r="G30" s="2"/>
      <c r="H30" s="6"/>
      <c r="I30" s="9"/>
      <c r="J30" s="9"/>
      <c r="K30" s="9"/>
    </row>
    <row r="31" spans="1:11" x14ac:dyDescent="0.25">
      <c r="A31" s="2"/>
      <c r="B31" s="2"/>
      <c r="C31" s="2"/>
      <c r="E31" s="2"/>
      <c r="G31" s="2"/>
      <c r="H31" s="6"/>
      <c r="I31" s="9"/>
      <c r="J31" s="9"/>
      <c r="K31" s="9"/>
    </row>
    <row r="32" spans="1:11" x14ac:dyDescent="0.25">
      <c r="A32" s="2"/>
      <c r="B32" s="2"/>
      <c r="C32" s="2"/>
      <c r="E32" s="2"/>
      <c r="G32" s="2"/>
      <c r="H32" s="6"/>
      <c r="I32" s="9"/>
      <c r="J32" s="9"/>
      <c r="K32" s="9"/>
    </row>
    <row r="33" spans="1:11" x14ac:dyDescent="0.25">
      <c r="A33" s="2"/>
      <c r="B33" s="2"/>
      <c r="C33" s="2"/>
      <c r="E33" s="2"/>
      <c r="G33" s="2"/>
      <c r="H33" s="6"/>
      <c r="I33" s="9"/>
      <c r="J33" s="9"/>
      <c r="K33" s="9"/>
    </row>
    <row r="34" spans="1:11" x14ac:dyDescent="0.25">
      <c r="A34" s="2"/>
      <c r="B34" s="2"/>
      <c r="C34" s="2"/>
      <c r="E34" s="2"/>
      <c r="G34" s="2"/>
      <c r="H34" s="6"/>
      <c r="I34" s="9"/>
      <c r="J34" s="9"/>
      <c r="K34" s="9"/>
    </row>
    <row r="35" spans="1:11" x14ac:dyDescent="0.25">
      <c r="A35" s="2"/>
      <c r="B35" s="2"/>
      <c r="C35" s="2"/>
      <c r="E35" s="2"/>
      <c r="G35" s="2"/>
      <c r="H35" s="6"/>
      <c r="I35" s="9"/>
      <c r="J35" s="9"/>
      <c r="K35" s="9"/>
    </row>
    <row r="36" spans="1:11" x14ac:dyDescent="0.25">
      <c r="A36" s="2"/>
      <c r="B36" s="2"/>
      <c r="C36" s="2"/>
      <c r="E36" s="2"/>
      <c r="G36" s="2"/>
      <c r="H36" s="6"/>
      <c r="I36" s="9"/>
      <c r="J36" s="9"/>
      <c r="K36" s="9"/>
    </row>
    <row r="37" spans="1:11" x14ac:dyDescent="0.25">
      <c r="A37" s="2"/>
      <c r="B37" s="2"/>
      <c r="C37" s="2"/>
      <c r="E37" s="2"/>
      <c r="G37" s="2"/>
      <c r="H37" s="6"/>
      <c r="I37" s="9"/>
      <c r="J37" s="9"/>
      <c r="K37" s="9"/>
    </row>
    <row r="38" spans="1:11" x14ac:dyDescent="0.25">
      <c r="A38" s="2"/>
      <c r="B38" s="2"/>
      <c r="C38" s="2"/>
      <c r="E38" s="2"/>
      <c r="G38" s="2"/>
      <c r="H38" s="6"/>
      <c r="I38" s="9"/>
      <c r="J38" s="9"/>
      <c r="K38" s="9"/>
    </row>
    <row r="39" spans="1:11" x14ac:dyDescent="0.25">
      <c r="A39" s="2"/>
      <c r="B39" s="2"/>
      <c r="C39" s="2"/>
      <c r="E39" s="2"/>
      <c r="G39" s="2"/>
      <c r="H39" s="6"/>
      <c r="I39" s="9"/>
      <c r="J39" s="9"/>
      <c r="K39" s="9"/>
    </row>
    <row r="40" spans="1:11" x14ac:dyDescent="0.25">
      <c r="A40" s="2"/>
      <c r="B40" s="2"/>
      <c r="C40" s="2"/>
      <c r="E40" s="2"/>
      <c r="G40" s="2"/>
      <c r="H40" s="6"/>
      <c r="I40" s="9"/>
      <c r="J40" s="9"/>
      <c r="K40" s="9"/>
    </row>
    <row r="41" spans="1:11" x14ac:dyDescent="0.25">
      <c r="A41" s="2"/>
      <c r="B41" s="2"/>
      <c r="C41" s="2"/>
      <c r="E41" s="2"/>
      <c r="G41" s="2"/>
      <c r="H41" s="6"/>
      <c r="I41" s="9"/>
      <c r="J41" s="9"/>
      <c r="K41" s="9"/>
    </row>
    <row r="42" spans="1:11" x14ac:dyDescent="0.25">
      <c r="A42" s="2"/>
      <c r="B42" s="2"/>
      <c r="C42" s="2"/>
      <c r="E42" s="2"/>
      <c r="G42" s="2"/>
      <c r="H42" s="6"/>
      <c r="I42" s="9"/>
      <c r="J42" s="9"/>
      <c r="K42" s="9"/>
    </row>
    <row r="43" spans="1:11" x14ac:dyDescent="0.25">
      <c r="A43" s="2"/>
      <c r="B43" s="2"/>
      <c r="C43" s="2"/>
      <c r="E43" s="2"/>
      <c r="G43" s="2"/>
      <c r="H43" s="6"/>
      <c r="I43" s="9"/>
      <c r="J43" s="9"/>
      <c r="K43" s="9"/>
    </row>
    <row r="44" spans="1:11" x14ac:dyDescent="0.25">
      <c r="A44" s="2"/>
      <c r="B44" s="2"/>
      <c r="C44" s="2"/>
      <c r="E44" s="2"/>
      <c r="G44" s="2"/>
      <c r="H44" s="6"/>
      <c r="I44" s="9"/>
      <c r="J44" s="9"/>
      <c r="K44" s="9"/>
    </row>
    <row r="45" spans="1:11" x14ac:dyDescent="0.25">
      <c r="A45" s="2"/>
      <c r="B45" s="2"/>
      <c r="C45" s="2"/>
      <c r="E45" s="2"/>
      <c r="G45" s="2"/>
      <c r="H45" s="6"/>
      <c r="I45" s="9"/>
      <c r="J45" s="9"/>
      <c r="K45" s="9"/>
    </row>
    <row r="46" spans="1:11" x14ac:dyDescent="0.25">
      <c r="A46" s="2"/>
      <c r="B46" s="2"/>
      <c r="C46" s="2"/>
      <c r="E46" s="2"/>
      <c r="G46" s="2"/>
      <c r="H46" s="6"/>
      <c r="I46" s="9"/>
      <c r="J46" s="9"/>
      <c r="K46" s="9"/>
    </row>
    <row r="47" spans="1:11" ht="71.25" customHeight="1" x14ac:dyDescent="0.25">
      <c r="A47" s="2"/>
      <c r="B47" s="2"/>
      <c r="C47" s="2"/>
      <c r="E47" s="2"/>
      <c r="G47" s="2"/>
      <c r="H47" s="6"/>
      <c r="I47" s="9"/>
      <c r="J47" s="9"/>
      <c r="K47" s="9"/>
    </row>
    <row r="48" spans="1:11" ht="68.25" customHeight="1" x14ac:dyDescent="0.25">
      <c r="A48" s="2"/>
      <c r="B48" s="2"/>
      <c r="C48" s="2"/>
      <c r="E48" s="2"/>
      <c r="G48" s="2"/>
      <c r="H48" s="6"/>
      <c r="I48" s="9"/>
      <c r="J48" s="9"/>
      <c r="K48" s="9"/>
    </row>
    <row r="49" spans="1:11" x14ac:dyDescent="0.25">
      <c r="A49" s="2"/>
      <c r="B49" s="2"/>
      <c r="C49" s="2"/>
      <c r="E49" s="2"/>
      <c r="G49" s="2"/>
      <c r="H49" s="6"/>
      <c r="I49" s="9"/>
      <c r="J49" s="9"/>
      <c r="K49" s="9"/>
    </row>
    <row r="50" spans="1:11" x14ac:dyDescent="0.25">
      <c r="A50" s="2"/>
      <c r="B50" s="2"/>
      <c r="C50" s="2"/>
      <c r="E50" s="2"/>
      <c r="G50" s="2"/>
      <c r="H50" s="6"/>
      <c r="I50" s="9"/>
      <c r="J50" s="9"/>
      <c r="K50" s="9"/>
    </row>
    <row r="51" spans="1:11" x14ac:dyDescent="0.25">
      <c r="A51" s="2"/>
      <c r="B51" s="2"/>
      <c r="C51" s="2"/>
      <c r="E51" s="2"/>
      <c r="G51" s="2"/>
      <c r="H51" s="6"/>
      <c r="I51" s="9"/>
      <c r="J51" s="9"/>
      <c r="K51" s="9"/>
    </row>
    <row r="52" spans="1:11" x14ac:dyDescent="0.25">
      <c r="A52" s="2"/>
      <c r="B52" s="2"/>
      <c r="C52" s="2"/>
      <c r="E52" s="2"/>
      <c r="G52" s="2"/>
      <c r="H52" s="6"/>
      <c r="I52" s="9"/>
      <c r="J52" s="9"/>
      <c r="K52" s="9"/>
    </row>
    <row r="53" spans="1:11" x14ac:dyDescent="0.25">
      <c r="A53" s="2"/>
      <c r="B53" s="2"/>
      <c r="C53" s="2"/>
      <c r="E53" s="2"/>
      <c r="G53" s="2"/>
      <c r="H53" s="6"/>
      <c r="I53" s="9"/>
      <c r="J53" s="9"/>
      <c r="K53" s="9"/>
    </row>
    <row r="54" spans="1:11" x14ac:dyDescent="0.25">
      <c r="A54" s="2"/>
      <c r="B54" s="2"/>
      <c r="C54" s="2"/>
      <c r="E54" s="2"/>
      <c r="G54" s="2"/>
      <c r="H54" s="6"/>
      <c r="I54" s="9"/>
      <c r="J54" s="9"/>
      <c r="K54" s="9"/>
    </row>
    <row r="55" spans="1:11" x14ac:dyDescent="0.25">
      <c r="A55" s="2"/>
      <c r="B55" s="2"/>
      <c r="C55" s="2"/>
      <c r="E55" s="2"/>
      <c r="G55" s="2"/>
      <c r="H55" s="6"/>
      <c r="I55" s="9"/>
      <c r="J55" s="9"/>
      <c r="K55" s="9"/>
    </row>
    <row r="56" spans="1:11" x14ac:dyDescent="0.25">
      <c r="A56" s="2"/>
      <c r="B56" s="2"/>
      <c r="C56" s="2"/>
      <c r="E56" s="2"/>
      <c r="G56" s="2"/>
      <c r="H56" s="6"/>
      <c r="I56" s="9"/>
      <c r="J56" s="9"/>
      <c r="K56" s="9"/>
    </row>
    <row r="57" spans="1:11" x14ac:dyDescent="0.25">
      <c r="A57" s="2"/>
      <c r="B57" s="2"/>
      <c r="C57" s="2"/>
      <c r="E57" s="2"/>
      <c r="G57" s="2"/>
      <c r="H57" s="6"/>
      <c r="I57" s="9"/>
      <c r="J57" s="9"/>
      <c r="K57" s="9"/>
    </row>
    <row r="58" spans="1:11" x14ac:dyDescent="0.25">
      <c r="A58" s="2"/>
      <c r="B58" s="2"/>
      <c r="C58" s="2"/>
      <c r="E58" s="2"/>
      <c r="G58" s="2"/>
      <c r="H58" s="6"/>
      <c r="I58" s="9"/>
      <c r="J58" s="9"/>
      <c r="K58" s="9"/>
    </row>
    <row r="59" spans="1:11" x14ac:dyDescent="0.25">
      <c r="A59" s="2"/>
      <c r="B59" s="2"/>
      <c r="C59" s="2"/>
      <c r="E59" s="2"/>
      <c r="G59" s="2"/>
      <c r="H59" s="6"/>
      <c r="I59" s="9"/>
      <c r="J59" s="9"/>
      <c r="K59" s="9"/>
    </row>
    <row r="60" spans="1:11" x14ac:dyDescent="0.25">
      <c r="A60" s="2"/>
      <c r="B60" s="2"/>
      <c r="C60" s="2"/>
      <c r="E60" s="2"/>
      <c r="G60" s="2"/>
      <c r="H60" s="6"/>
      <c r="I60" s="9"/>
      <c r="J60" s="9"/>
      <c r="K60" s="9"/>
    </row>
    <row r="61" spans="1:11" x14ac:dyDescent="0.25">
      <c r="A61" s="2"/>
      <c r="B61" s="2"/>
      <c r="C61" s="2"/>
      <c r="E61" s="2"/>
      <c r="G61" s="2"/>
      <c r="H61" s="6"/>
      <c r="I61" s="9"/>
      <c r="J61" s="9"/>
      <c r="K61" s="9"/>
    </row>
    <row r="62" spans="1:11" x14ac:dyDescent="0.25">
      <c r="A62" s="2"/>
      <c r="B62" s="2"/>
      <c r="C62" s="2"/>
      <c r="E62" s="2"/>
      <c r="G62" s="2"/>
      <c r="H62" s="6"/>
      <c r="I62" s="9"/>
      <c r="J62" s="9"/>
      <c r="K62" s="9"/>
    </row>
    <row r="63" spans="1:11" x14ac:dyDescent="0.25">
      <c r="A63" s="2"/>
      <c r="B63" s="2"/>
      <c r="C63" s="2"/>
      <c r="E63" s="2"/>
      <c r="G63" s="2"/>
      <c r="H63" s="6"/>
      <c r="I63" s="9"/>
      <c r="J63" s="9"/>
      <c r="K63" s="9"/>
    </row>
    <row r="64" spans="1:11" x14ac:dyDescent="0.25">
      <c r="A64" s="2"/>
      <c r="B64" s="2"/>
      <c r="C64" s="2"/>
      <c r="E64" s="2"/>
      <c r="G64" s="2"/>
      <c r="H64" s="6"/>
      <c r="I64" s="9"/>
      <c r="J64" s="9"/>
      <c r="K64" s="9"/>
    </row>
    <row r="65" spans="1:11" x14ac:dyDescent="0.25">
      <c r="A65" s="2"/>
      <c r="B65" s="2"/>
      <c r="C65" s="2"/>
      <c r="E65" s="2"/>
      <c r="G65" s="2"/>
      <c r="H65" s="6"/>
      <c r="I65" s="9"/>
      <c r="J65" s="9"/>
      <c r="K65" s="9"/>
    </row>
    <row r="66" spans="1:11" x14ac:dyDescent="0.25">
      <c r="A66" s="2"/>
      <c r="B66" s="2"/>
      <c r="C66" s="2"/>
      <c r="E66" s="2"/>
      <c r="G66" s="2"/>
      <c r="H66" s="6"/>
      <c r="I66" s="9"/>
      <c r="J66" s="9"/>
      <c r="K66" s="9"/>
    </row>
    <row r="67" spans="1:11" x14ac:dyDescent="0.25">
      <c r="A67" s="2"/>
      <c r="B67" s="2"/>
      <c r="C67" s="2"/>
      <c r="E67" s="2"/>
      <c r="G67" s="2"/>
      <c r="H67" s="6"/>
      <c r="I67" s="9"/>
      <c r="J67" s="9"/>
      <c r="K67" s="9"/>
    </row>
    <row r="68" spans="1:11" x14ac:dyDescent="0.25">
      <c r="A68" s="2"/>
      <c r="B68" s="2"/>
      <c r="C68" s="2"/>
      <c r="E68" s="2"/>
      <c r="G68" s="2"/>
      <c r="H68" s="6"/>
      <c r="I68" s="9"/>
      <c r="J68" s="9"/>
      <c r="K68" s="9"/>
    </row>
    <row r="69" spans="1:11" x14ac:dyDescent="0.25">
      <c r="A69" s="2"/>
      <c r="B69" s="2"/>
      <c r="C69" s="2"/>
      <c r="E69" s="2"/>
      <c r="G69" s="2"/>
      <c r="H69" s="6"/>
      <c r="I69" s="9"/>
      <c r="J69" s="9"/>
      <c r="K69" s="9"/>
    </row>
    <row r="70" spans="1:11" x14ac:dyDescent="0.25">
      <c r="A70" s="2"/>
      <c r="B70" s="2"/>
      <c r="C70" s="2"/>
      <c r="E70" s="2"/>
      <c r="G70" s="2"/>
      <c r="H70" s="6"/>
      <c r="I70" s="9"/>
      <c r="J70" s="9"/>
      <c r="K70" s="9"/>
    </row>
    <row r="71" spans="1:11" x14ac:dyDescent="0.25">
      <c r="A71" s="2"/>
      <c r="B71" s="2"/>
      <c r="C71" s="2"/>
      <c r="E71" s="2"/>
      <c r="G71" s="2"/>
      <c r="H71" s="6"/>
      <c r="I71" s="9"/>
      <c r="J71" s="9"/>
      <c r="K71" s="9"/>
    </row>
    <row r="72" spans="1:11" x14ac:dyDescent="0.25">
      <c r="A72" s="2"/>
      <c r="B72" s="2"/>
      <c r="C72" s="2"/>
      <c r="E72" s="2"/>
      <c r="G72" s="2"/>
      <c r="H72" s="6"/>
      <c r="I72" s="9"/>
      <c r="J72" s="9"/>
      <c r="K72" s="9"/>
    </row>
    <row r="73" spans="1:11" x14ac:dyDescent="0.25">
      <c r="A73" s="2"/>
      <c r="B73" s="2"/>
      <c r="C73" s="2"/>
      <c r="E73" s="2"/>
      <c r="G73" s="2"/>
      <c r="H73" s="6"/>
      <c r="I73" s="9"/>
      <c r="J73" s="9"/>
      <c r="K73" s="9"/>
    </row>
    <row r="74" spans="1:11" x14ac:dyDescent="0.25">
      <c r="A74" s="2"/>
      <c r="B74" s="2"/>
      <c r="C74" s="2"/>
      <c r="E74" s="2"/>
      <c r="G74" s="2"/>
      <c r="H74" s="6"/>
      <c r="I74" s="9"/>
      <c r="J74" s="9"/>
      <c r="K74" s="9"/>
    </row>
    <row r="75" spans="1:11" x14ac:dyDescent="0.25">
      <c r="A75" s="2"/>
      <c r="B75" s="2"/>
      <c r="C75" s="2"/>
      <c r="E75" s="2"/>
      <c r="G75" s="2"/>
      <c r="H75" s="6"/>
      <c r="I75" s="9"/>
      <c r="J75" s="9"/>
      <c r="K75" s="9"/>
    </row>
    <row r="76" spans="1:11" x14ac:dyDescent="0.25">
      <c r="A76" s="2"/>
      <c r="B76" s="2"/>
      <c r="C76" s="2"/>
      <c r="E76" s="2"/>
      <c r="G76" s="2"/>
      <c r="H76" s="6"/>
      <c r="I76" s="9"/>
      <c r="J76" s="9"/>
      <c r="K76" s="9"/>
    </row>
    <row r="77" spans="1:11" x14ac:dyDescent="0.25">
      <c r="A77" s="2"/>
      <c r="B77" s="2"/>
      <c r="C77" s="2"/>
      <c r="E77" s="2"/>
      <c r="G77" s="2"/>
      <c r="H77" s="6"/>
      <c r="I77" s="9"/>
      <c r="J77" s="9"/>
      <c r="K77" s="9"/>
    </row>
    <row r="78" spans="1:11" x14ac:dyDescent="0.25">
      <c r="A78" s="2"/>
      <c r="B78" s="2"/>
      <c r="C78" s="2"/>
      <c r="E78" s="2"/>
      <c r="G78" s="2"/>
      <c r="H78" s="6"/>
      <c r="I78" s="9"/>
      <c r="J78" s="9"/>
      <c r="K78" s="9"/>
    </row>
    <row r="79" spans="1:11" x14ac:dyDescent="0.25">
      <c r="A79" s="2"/>
      <c r="B79" s="2"/>
      <c r="C79" s="2"/>
      <c r="E79" s="2"/>
      <c r="G79" s="2"/>
      <c r="H79" s="6"/>
      <c r="I79" s="9"/>
      <c r="J79" s="9"/>
      <c r="K79" s="9"/>
    </row>
    <row r="80" spans="1:11" x14ac:dyDescent="0.25">
      <c r="A80" s="2"/>
      <c r="B80" s="2"/>
      <c r="C80" s="2"/>
      <c r="E80" s="2"/>
      <c r="G80" s="2"/>
      <c r="H80" s="6"/>
      <c r="I80" s="9"/>
      <c r="J80" s="9"/>
      <c r="K80" s="9"/>
    </row>
    <row r="81" spans="1:11" x14ac:dyDescent="0.25">
      <c r="A81" s="2"/>
      <c r="B81" s="2"/>
      <c r="C81" s="2"/>
      <c r="E81" s="2"/>
      <c r="G81" s="2"/>
      <c r="H81" s="6"/>
      <c r="I81" s="9"/>
      <c r="J81" s="9"/>
      <c r="K81" s="9"/>
    </row>
    <row r="82" spans="1:11" x14ac:dyDescent="0.25">
      <c r="A82" s="2"/>
      <c r="B82" s="2"/>
      <c r="C82" s="2"/>
      <c r="E82" s="2"/>
      <c r="G82" s="2"/>
      <c r="H82" s="6"/>
      <c r="I82" s="9"/>
      <c r="J82" s="9"/>
      <c r="K82" s="9"/>
    </row>
    <row r="83" spans="1:11" x14ac:dyDescent="0.25">
      <c r="A83" s="2"/>
      <c r="B83" s="2"/>
      <c r="C83" s="2"/>
      <c r="E83" s="2"/>
      <c r="G83" s="2"/>
      <c r="H83" s="6"/>
      <c r="I83" s="9"/>
      <c r="J83" s="9"/>
      <c r="K83" s="9"/>
    </row>
    <row r="84" spans="1:11" x14ac:dyDescent="0.25">
      <c r="A84" s="2"/>
      <c r="B84" s="2"/>
      <c r="C84" s="2"/>
      <c r="E84" s="2"/>
      <c r="G84" s="2"/>
      <c r="H84" s="6"/>
      <c r="I84" s="9"/>
      <c r="J84" s="9"/>
      <c r="K84" s="9"/>
    </row>
    <row r="85" spans="1:11" x14ac:dyDescent="0.25">
      <c r="A85" s="2"/>
      <c r="B85" s="2"/>
      <c r="C85" s="2"/>
      <c r="E85" s="2"/>
      <c r="G85" s="2"/>
      <c r="H85" s="6"/>
      <c r="I85" s="9"/>
      <c r="J85" s="9"/>
      <c r="K85" s="9"/>
    </row>
    <row r="86" spans="1:11" x14ac:dyDescent="0.25">
      <c r="A86" s="2"/>
      <c r="B86" s="2"/>
      <c r="C86" s="2"/>
      <c r="E86" s="2"/>
      <c r="G86" s="2"/>
      <c r="H86" s="6"/>
      <c r="I86" s="9"/>
      <c r="J86" s="9"/>
      <c r="K86" s="9"/>
    </row>
    <row r="87" spans="1:11" x14ac:dyDescent="0.25">
      <c r="A87" s="2"/>
      <c r="B87" s="2"/>
      <c r="C87" s="2"/>
      <c r="E87" s="2"/>
      <c r="G87" s="2"/>
      <c r="H87" s="6"/>
      <c r="I87" s="9"/>
      <c r="J87" s="9"/>
      <c r="K87" s="9"/>
    </row>
    <row r="88" spans="1:11" x14ac:dyDescent="0.25">
      <c r="A88" s="2"/>
      <c r="B88" s="2"/>
      <c r="C88" s="2"/>
      <c r="E88" s="2"/>
      <c r="G88" s="2"/>
      <c r="H88" s="6"/>
      <c r="I88" s="9"/>
      <c r="J88" s="9"/>
      <c r="K88" s="9"/>
    </row>
    <row r="89" spans="1:11" x14ac:dyDescent="0.25">
      <c r="A89" s="2"/>
      <c r="B89" s="2"/>
      <c r="C89" s="2"/>
      <c r="E89" s="2"/>
      <c r="G89" s="2"/>
      <c r="H89" s="6"/>
      <c r="I89" s="9"/>
      <c r="J89" s="9"/>
      <c r="K89" s="9"/>
    </row>
    <row r="90" spans="1:11" x14ac:dyDescent="0.25">
      <c r="A90" s="2"/>
      <c r="B90" s="2"/>
      <c r="C90" s="2"/>
      <c r="E90" s="2"/>
      <c r="G90" s="2"/>
      <c r="H90" s="6"/>
      <c r="I90" s="9"/>
      <c r="J90" s="9"/>
      <c r="K90" s="9"/>
    </row>
    <row r="91" spans="1:11" x14ac:dyDescent="0.25">
      <c r="A91" s="2"/>
      <c r="B91" s="2"/>
      <c r="C91" s="2"/>
      <c r="E91" s="2"/>
      <c r="G91" s="2"/>
      <c r="H91" s="6"/>
      <c r="I91" s="9"/>
      <c r="J91" s="9"/>
      <c r="K91" s="9"/>
    </row>
    <row r="92" spans="1:11" x14ac:dyDescent="0.25">
      <c r="A92" s="2"/>
      <c r="B92" s="2"/>
      <c r="C92" s="2"/>
      <c r="E92" s="2"/>
      <c r="G92" s="2"/>
      <c r="H92" s="6"/>
      <c r="I92" s="9"/>
      <c r="J92" s="9"/>
      <c r="K92" s="9"/>
    </row>
    <row r="93" spans="1:11" x14ac:dyDescent="0.25">
      <c r="A93" s="2"/>
      <c r="B93" s="2"/>
      <c r="C93" s="2"/>
      <c r="E93" s="2"/>
      <c r="G93" s="2"/>
      <c r="H93" s="6"/>
      <c r="I93" s="9"/>
      <c r="J93" s="9"/>
      <c r="K93" s="9"/>
    </row>
    <row r="94" spans="1:11" x14ac:dyDescent="0.25">
      <c r="A94" s="2"/>
      <c r="B94" s="2"/>
      <c r="C94" s="2"/>
      <c r="E94" s="2"/>
      <c r="G94" s="2"/>
      <c r="H94" s="6"/>
      <c r="I94" s="9"/>
      <c r="J94" s="9"/>
      <c r="K94" s="9"/>
    </row>
    <row r="95" spans="1:11" x14ac:dyDescent="0.25">
      <c r="A95" s="2"/>
      <c r="B95" s="2"/>
      <c r="C95" s="2"/>
      <c r="E95" s="2"/>
      <c r="G95" s="2"/>
      <c r="H95" s="6"/>
      <c r="I95" s="9"/>
      <c r="J95" s="9"/>
      <c r="K95" s="9"/>
    </row>
    <row r="96" spans="1:11" x14ac:dyDescent="0.25">
      <c r="A96" s="2"/>
      <c r="B96" s="2"/>
      <c r="C96" s="2"/>
      <c r="E96" s="2"/>
      <c r="G96" s="2"/>
      <c r="H96" s="6"/>
      <c r="I96" s="9"/>
      <c r="J96" s="9"/>
      <c r="K96" s="9"/>
    </row>
    <row r="97" spans="1:11" x14ac:dyDescent="0.25">
      <c r="A97" s="2"/>
      <c r="B97" s="2"/>
      <c r="C97" s="2"/>
      <c r="E97" s="2"/>
      <c r="G97" s="2"/>
      <c r="H97" s="6"/>
      <c r="I97" s="9"/>
      <c r="J97" s="9"/>
      <c r="K97" s="9"/>
    </row>
    <row r="98" spans="1:11" x14ac:dyDescent="0.25">
      <c r="A98" s="2"/>
      <c r="B98" s="2"/>
      <c r="C98" s="2"/>
      <c r="E98" s="2"/>
      <c r="G98" s="2"/>
      <c r="H98" s="6"/>
      <c r="I98" s="9"/>
      <c r="J98" s="9"/>
      <c r="K98" s="9"/>
    </row>
    <row r="99" spans="1:11" x14ac:dyDescent="0.25">
      <c r="A99" s="2"/>
      <c r="B99" s="2"/>
      <c r="C99" s="2"/>
      <c r="E99" s="2"/>
      <c r="G99" s="2"/>
      <c r="H99" s="6"/>
      <c r="I99" s="9"/>
      <c r="J99" s="9"/>
      <c r="K99" s="9"/>
    </row>
    <row r="100" spans="1:11" x14ac:dyDescent="0.25">
      <c r="A100" s="2"/>
      <c r="B100" s="2"/>
      <c r="C100" s="2"/>
      <c r="E100" s="2"/>
      <c r="G100" s="2"/>
      <c r="H100" s="6"/>
      <c r="I100" s="9"/>
      <c r="J100" s="9"/>
      <c r="K100" s="9"/>
    </row>
    <row r="101" spans="1:11" x14ac:dyDescent="0.25">
      <c r="A101" s="2"/>
      <c r="B101" s="2"/>
      <c r="C101" s="2"/>
      <c r="E101" s="2"/>
      <c r="G101" s="2"/>
      <c r="H101" s="6"/>
      <c r="I101" s="9"/>
      <c r="J101" s="9"/>
      <c r="K101" s="9"/>
    </row>
    <row r="102" spans="1:11" x14ac:dyDescent="0.25">
      <c r="A102" s="2"/>
      <c r="B102" s="2"/>
      <c r="C102" s="2"/>
      <c r="E102" s="2"/>
      <c r="G102" s="2"/>
      <c r="H102" s="6"/>
      <c r="I102" s="9"/>
      <c r="J102" s="9"/>
      <c r="K102" s="9"/>
    </row>
    <row r="103" spans="1:11" x14ac:dyDescent="0.25">
      <c r="A103" s="2"/>
      <c r="B103" s="2"/>
      <c r="C103" s="2"/>
      <c r="E103" s="2"/>
      <c r="G103" s="2"/>
      <c r="H103" s="6"/>
      <c r="I103" s="9"/>
      <c r="J103" s="9"/>
      <c r="K103" s="9"/>
    </row>
    <row r="104" spans="1:11" x14ac:dyDescent="0.25">
      <c r="A104" s="2"/>
      <c r="B104" s="2"/>
      <c r="C104" s="2"/>
      <c r="E104" s="2"/>
      <c r="G104" s="2"/>
      <c r="H104" s="6"/>
      <c r="I104" s="9"/>
      <c r="J104" s="9"/>
      <c r="K104" s="9"/>
    </row>
    <row r="105" spans="1:11" x14ac:dyDescent="0.25">
      <c r="A105" s="2"/>
      <c r="B105" s="2"/>
      <c r="C105" s="2"/>
      <c r="E105" s="2"/>
      <c r="G105" s="2"/>
      <c r="H105" s="6"/>
      <c r="I105" s="9"/>
      <c r="J105" s="9"/>
      <c r="K105" s="9"/>
    </row>
    <row r="106" spans="1:11" x14ac:dyDescent="0.25">
      <c r="A106" s="2"/>
      <c r="B106" s="2"/>
      <c r="C106" s="2"/>
      <c r="E106" s="2"/>
      <c r="G106" s="2"/>
      <c r="H106" s="6"/>
      <c r="I106" s="9"/>
      <c r="J106" s="9"/>
      <c r="K106" s="9"/>
    </row>
    <row r="107" spans="1:11" x14ac:dyDescent="0.25">
      <c r="A107" s="2"/>
      <c r="B107" s="2"/>
      <c r="C107" s="2"/>
      <c r="E107" s="2"/>
      <c r="G107" s="2"/>
      <c r="H107" s="6"/>
      <c r="I107" s="9"/>
      <c r="J107" s="9"/>
      <c r="K107" s="9"/>
    </row>
    <row r="108" spans="1:11" x14ac:dyDescent="0.25">
      <c r="A108" s="2"/>
      <c r="B108" s="2"/>
      <c r="C108" s="2"/>
      <c r="E108" s="2"/>
      <c r="G108" s="2"/>
      <c r="H108" s="6"/>
      <c r="I108" s="9"/>
      <c r="J108" s="9"/>
      <c r="K108" s="9"/>
    </row>
    <row r="109" spans="1:11" x14ac:dyDescent="0.25">
      <c r="A109" s="2"/>
      <c r="B109" s="2"/>
      <c r="C109" s="2"/>
      <c r="E109" s="2"/>
      <c r="G109" s="2"/>
      <c r="H109" s="6"/>
      <c r="I109" s="9"/>
      <c r="J109" s="9"/>
      <c r="K109" s="9"/>
    </row>
    <row r="110" spans="1:11" x14ac:dyDescent="0.25">
      <c r="A110" s="2"/>
      <c r="B110" s="2"/>
      <c r="C110" s="2"/>
      <c r="E110" s="2"/>
      <c r="G110" s="2"/>
      <c r="H110" s="6"/>
      <c r="I110" s="9"/>
      <c r="J110" s="9"/>
      <c r="K110" s="9"/>
    </row>
    <row r="111" spans="1:11" x14ac:dyDescent="0.25">
      <c r="A111" s="2"/>
      <c r="B111" s="2"/>
      <c r="C111" s="2"/>
      <c r="E111" s="2"/>
      <c r="G111" s="2"/>
      <c r="H111" s="6"/>
      <c r="I111" s="9"/>
      <c r="J111" s="9"/>
      <c r="K111" s="9"/>
    </row>
    <row r="112" spans="1:11" x14ac:dyDescent="0.25">
      <c r="A112" s="2"/>
      <c r="B112" s="2"/>
      <c r="C112" s="2"/>
      <c r="E112" s="2"/>
      <c r="G112" s="2"/>
      <c r="H112" s="6"/>
      <c r="I112" s="9"/>
      <c r="J112" s="9"/>
      <c r="K112" s="9"/>
    </row>
    <row r="113" spans="1:11" x14ac:dyDescent="0.25">
      <c r="A113" s="2"/>
      <c r="B113" s="2"/>
      <c r="C113" s="2"/>
      <c r="E113" s="2"/>
      <c r="G113" s="2"/>
      <c r="H113" s="6"/>
      <c r="I113" s="9"/>
      <c r="J113" s="9"/>
      <c r="K113" s="9"/>
    </row>
    <row r="114" spans="1:11" x14ac:dyDescent="0.25">
      <c r="A114" s="2"/>
      <c r="B114" s="2"/>
      <c r="C114" s="2"/>
      <c r="E114" s="2"/>
      <c r="G114" s="2"/>
      <c r="H114" s="6"/>
      <c r="I114" s="9"/>
      <c r="J114" s="9"/>
      <c r="K114" s="9"/>
    </row>
    <row r="115" spans="1:11" x14ac:dyDescent="0.25">
      <c r="A115" s="2"/>
      <c r="B115" s="2"/>
      <c r="C115" s="2"/>
      <c r="E115" s="2"/>
      <c r="G115" s="2"/>
      <c r="H115" s="6"/>
      <c r="I115" s="9"/>
      <c r="J115" s="9"/>
      <c r="K115" s="9"/>
    </row>
    <row r="116" spans="1:11" x14ac:dyDescent="0.25">
      <c r="A116" s="2"/>
      <c r="B116" s="2"/>
      <c r="C116" s="2"/>
      <c r="E116" s="2"/>
      <c r="G116" s="2"/>
      <c r="H116" s="6"/>
      <c r="I116" s="9"/>
      <c r="J116" s="9"/>
      <c r="K116" s="9"/>
    </row>
    <row r="117" spans="1:11" x14ac:dyDescent="0.25">
      <c r="A117" s="2"/>
      <c r="B117" s="2"/>
      <c r="C117" s="2"/>
      <c r="E117" s="2"/>
      <c r="G117" s="2"/>
      <c r="H117" s="6"/>
      <c r="I117" s="9"/>
      <c r="J117" s="9"/>
      <c r="K117" s="9"/>
    </row>
    <row r="118" spans="1:11" x14ac:dyDescent="0.25">
      <c r="A118" s="2"/>
      <c r="B118" s="2"/>
      <c r="C118" s="2"/>
      <c r="E118" s="2"/>
      <c r="G118" s="2"/>
      <c r="H118" s="6"/>
      <c r="I118" s="9"/>
      <c r="J118" s="9"/>
      <c r="K118" s="9"/>
    </row>
    <row r="119" spans="1:11" x14ac:dyDescent="0.25">
      <c r="A119" s="2"/>
      <c r="B119" s="2"/>
      <c r="C119" s="2"/>
      <c r="E119" s="2"/>
      <c r="G119" s="2"/>
      <c r="H119" s="6"/>
      <c r="I119" s="9"/>
      <c r="J119" s="9"/>
      <c r="K119" s="9"/>
    </row>
    <row r="120" spans="1:11" x14ac:dyDescent="0.25">
      <c r="A120" s="2"/>
      <c r="B120" s="2"/>
      <c r="C120" s="2"/>
      <c r="E120" s="2"/>
      <c r="G120" s="2"/>
      <c r="H120" s="6"/>
      <c r="I120" s="9"/>
      <c r="J120" s="9"/>
      <c r="K120" s="9"/>
    </row>
    <row r="121" spans="1:11" x14ac:dyDescent="0.25">
      <c r="A121" s="2"/>
      <c r="B121" s="2"/>
      <c r="C121" s="2"/>
      <c r="E121" s="2"/>
      <c r="G121" s="2"/>
      <c r="H121" s="6"/>
      <c r="I121" s="9"/>
      <c r="J121" s="9"/>
      <c r="K121" s="9"/>
    </row>
    <row r="122" spans="1:11" x14ac:dyDescent="0.25">
      <c r="A122" s="2"/>
      <c r="B122" s="2"/>
      <c r="C122" s="2"/>
      <c r="E122" s="2"/>
      <c r="G122" s="2"/>
      <c r="H122" s="6"/>
      <c r="I122" s="9"/>
      <c r="J122" s="9"/>
      <c r="K122" s="9"/>
    </row>
    <row r="123" spans="1:11" x14ac:dyDescent="0.25">
      <c r="A123" s="2"/>
      <c r="B123" s="2"/>
      <c r="C123" s="2"/>
      <c r="E123" s="2"/>
      <c r="G123" s="2"/>
      <c r="H123" s="6"/>
      <c r="I123" s="9"/>
      <c r="J123" s="9"/>
      <c r="K123" s="9"/>
    </row>
    <row r="124" spans="1:11" x14ac:dyDescent="0.25">
      <c r="A124" s="2"/>
      <c r="B124" s="2"/>
      <c r="C124" s="2"/>
      <c r="E124" s="2"/>
      <c r="G124" s="2"/>
      <c r="H124" s="6"/>
      <c r="I124" s="9"/>
      <c r="J124" s="9"/>
      <c r="K124" s="9"/>
    </row>
    <row r="125" spans="1:11" x14ac:dyDescent="0.25">
      <c r="A125" s="2"/>
      <c r="B125" s="2"/>
      <c r="C125" s="2"/>
      <c r="E125" s="2"/>
      <c r="G125" s="2"/>
      <c r="H125" s="6"/>
      <c r="I125" s="9"/>
      <c r="J125" s="9"/>
      <c r="K125" s="9"/>
    </row>
    <row r="126" spans="1:11" x14ac:dyDescent="0.25">
      <c r="A126" s="2"/>
      <c r="B126" s="2"/>
      <c r="C126" s="2"/>
      <c r="E126" s="2"/>
      <c r="G126" s="2"/>
      <c r="H126" s="6"/>
      <c r="I126" s="9"/>
      <c r="J126" s="9"/>
      <c r="K126" s="9"/>
    </row>
    <row r="127" spans="1:11" x14ac:dyDescent="0.25">
      <c r="A127" s="2"/>
      <c r="B127" s="2"/>
      <c r="C127" s="2"/>
      <c r="E127" s="2"/>
      <c r="G127" s="2"/>
      <c r="H127" s="6"/>
      <c r="I127" s="9"/>
      <c r="J127" s="9"/>
      <c r="K127" s="9"/>
    </row>
    <row r="128" spans="1:11" x14ac:dyDescent="0.25">
      <c r="A128" s="2"/>
      <c r="B128" s="2"/>
      <c r="C128" s="2"/>
      <c r="E128" s="2"/>
      <c r="G128" s="2"/>
      <c r="H128" s="6"/>
      <c r="I128" s="9"/>
      <c r="J128" s="9"/>
      <c r="K128" s="9"/>
    </row>
    <row r="129" spans="1:11" x14ac:dyDescent="0.25">
      <c r="A129" s="2"/>
      <c r="B129" s="2"/>
      <c r="C129" s="2"/>
      <c r="E129" s="2"/>
      <c r="G129" s="2"/>
      <c r="H129" s="6"/>
      <c r="I129" s="9"/>
      <c r="J129" s="9"/>
      <c r="K129" s="9"/>
    </row>
    <row r="130" spans="1:11" x14ac:dyDescent="0.25">
      <c r="A130" s="2"/>
      <c r="B130" s="2"/>
      <c r="C130" s="2"/>
      <c r="E130" s="2"/>
      <c r="G130" s="2"/>
      <c r="H130" s="6"/>
      <c r="I130" s="9"/>
      <c r="J130" s="9"/>
      <c r="K130" s="9"/>
    </row>
    <row r="131" spans="1:11" x14ac:dyDescent="0.25">
      <c r="A131" s="2"/>
      <c r="B131" s="2"/>
      <c r="C131" s="2"/>
      <c r="E131" s="2"/>
      <c r="G131" s="2"/>
      <c r="H131" s="6"/>
      <c r="I131" s="9"/>
      <c r="J131" s="9"/>
      <c r="K131" s="9"/>
    </row>
    <row r="132" spans="1:11" x14ac:dyDescent="0.25">
      <c r="A132" s="2"/>
      <c r="B132" s="2"/>
      <c r="C132" s="2"/>
      <c r="E132" s="2"/>
      <c r="G132" s="2"/>
      <c r="H132" s="6"/>
      <c r="I132" s="9"/>
      <c r="J132" s="9"/>
      <c r="K132" s="9"/>
    </row>
    <row r="133" spans="1:11" x14ac:dyDescent="0.25">
      <c r="A133" s="2"/>
      <c r="B133" s="2"/>
      <c r="C133" s="2"/>
      <c r="E133" s="2"/>
      <c r="G133" s="2"/>
      <c r="H133" s="6"/>
      <c r="I133" s="9"/>
      <c r="J133" s="9"/>
      <c r="K133" s="9"/>
    </row>
    <row r="134" spans="1:11" x14ac:dyDescent="0.25">
      <c r="A134" s="2"/>
      <c r="B134" s="2"/>
      <c r="C134" s="2"/>
      <c r="E134" s="2"/>
      <c r="G134" s="2"/>
      <c r="H134" s="6"/>
      <c r="I134" s="9"/>
      <c r="J134" s="9"/>
      <c r="K134" s="9"/>
    </row>
    <row r="135" spans="1:11" x14ac:dyDescent="0.25">
      <c r="A135" s="2"/>
      <c r="B135" s="2"/>
      <c r="C135" s="2"/>
      <c r="E135" s="2"/>
      <c r="G135" s="2"/>
      <c r="H135" s="6"/>
      <c r="I135" s="9"/>
      <c r="J135" s="9"/>
      <c r="K135" s="9"/>
    </row>
    <row r="136" spans="1:11" x14ac:dyDescent="0.25">
      <c r="A136" s="2"/>
      <c r="B136" s="2"/>
      <c r="C136" s="2"/>
      <c r="E136" s="2"/>
      <c r="G136" s="2"/>
      <c r="H136" s="6"/>
      <c r="I136" s="9"/>
      <c r="J136" s="9"/>
      <c r="K136" s="9"/>
    </row>
    <row r="137" spans="1:11" x14ac:dyDescent="0.25">
      <c r="A137" s="2"/>
      <c r="B137" s="2"/>
      <c r="C137" s="2"/>
      <c r="E137" s="2"/>
      <c r="G137" s="2"/>
      <c r="H137" s="6"/>
      <c r="I137" s="9"/>
      <c r="J137" s="9"/>
      <c r="K137" s="9"/>
    </row>
    <row r="138" spans="1:11" x14ac:dyDescent="0.25">
      <c r="A138" s="2"/>
      <c r="B138" s="2"/>
      <c r="C138" s="2"/>
      <c r="E138" s="2"/>
      <c r="G138" s="2"/>
      <c r="H138" s="6"/>
      <c r="I138" s="9"/>
      <c r="J138" s="9"/>
      <c r="K138" s="9"/>
    </row>
    <row r="139" spans="1:11" x14ac:dyDescent="0.25">
      <c r="A139" s="2"/>
      <c r="B139" s="2"/>
      <c r="C139" s="2"/>
      <c r="E139" s="2"/>
      <c r="G139" s="2"/>
      <c r="H139" s="6"/>
      <c r="I139" s="9"/>
      <c r="J139" s="9"/>
      <c r="K139" s="9"/>
    </row>
    <row r="140" spans="1:11" x14ac:dyDescent="0.25">
      <c r="A140" s="2"/>
      <c r="B140" s="2"/>
      <c r="C140" s="2"/>
      <c r="E140" s="2"/>
      <c r="G140" s="2"/>
      <c r="H140" s="6"/>
      <c r="I140" s="9"/>
      <c r="J140" s="9"/>
      <c r="K140" s="9"/>
    </row>
    <row r="141" spans="1:11" x14ac:dyDescent="0.25">
      <c r="A141" s="2"/>
      <c r="B141" s="2"/>
      <c r="C141" s="2"/>
      <c r="E141" s="2"/>
      <c r="G141" s="2"/>
      <c r="H141" s="6"/>
      <c r="I141" s="9"/>
      <c r="J141" s="9"/>
      <c r="K141" s="9"/>
    </row>
    <row r="142" spans="1:11" x14ac:dyDescent="0.25">
      <c r="A142" s="2"/>
      <c r="B142" s="2"/>
      <c r="C142" s="2"/>
      <c r="E142" s="2"/>
      <c r="G142" s="2"/>
      <c r="H142" s="6"/>
      <c r="I142" s="9"/>
      <c r="J142" s="9"/>
      <c r="K142" s="9"/>
    </row>
    <row r="143" spans="1:11" x14ac:dyDescent="0.25">
      <c r="A143" s="2"/>
      <c r="B143" s="2"/>
      <c r="C143" s="2"/>
      <c r="E143" s="2"/>
      <c r="G143" s="2"/>
      <c r="H143" s="6"/>
      <c r="I143" s="9"/>
      <c r="J143" s="9"/>
      <c r="K143" s="9"/>
    </row>
    <row r="144" spans="1:11" x14ac:dyDescent="0.25">
      <c r="A144" s="2"/>
      <c r="B144" s="2"/>
      <c r="C144" s="2"/>
      <c r="E144" s="2"/>
      <c r="G144" s="2"/>
      <c r="H144" s="6"/>
      <c r="I144" s="9"/>
      <c r="J144" s="9"/>
      <c r="K144" s="9"/>
    </row>
    <row r="145" spans="1:11" x14ac:dyDescent="0.25">
      <c r="A145" s="2"/>
      <c r="B145" s="2"/>
      <c r="C145" s="2"/>
      <c r="E145" s="2"/>
      <c r="G145" s="2"/>
      <c r="H145" s="6"/>
      <c r="I145" s="9"/>
      <c r="J145" s="9"/>
      <c r="K145" s="9"/>
    </row>
    <row r="146" spans="1:11" x14ac:dyDescent="0.25">
      <c r="A146" s="2"/>
      <c r="B146" s="2"/>
      <c r="C146" s="2"/>
      <c r="E146" s="2"/>
      <c r="G146" s="2"/>
      <c r="H146" s="6"/>
      <c r="I146" s="9"/>
      <c r="J146" s="9"/>
      <c r="K146" s="9"/>
    </row>
    <row r="147" spans="1:11" x14ac:dyDescent="0.25">
      <c r="A147" s="2"/>
      <c r="B147" s="2"/>
      <c r="C147" s="2"/>
      <c r="E147" s="2"/>
      <c r="G147" s="2"/>
      <c r="H147" s="6"/>
      <c r="I147" s="9"/>
      <c r="J147" s="9"/>
      <c r="K147" s="9"/>
    </row>
    <row r="148" spans="1:11" x14ac:dyDescent="0.25">
      <c r="A148" s="2"/>
      <c r="B148" s="2"/>
      <c r="C148" s="2"/>
      <c r="E148" s="2"/>
      <c r="G148" s="2"/>
      <c r="H148" s="6"/>
      <c r="I148" s="9"/>
      <c r="J148" s="9"/>
      <c r="K148" s="9"/>
    </row>
    <row r="149" spans="1:11" x14ac:dyDescent="0.25">
      <c r="A149" s="2"/>
      <c r="B149" s="2"/>
      <c r="C149" s="2"/>
      <c r="E149" s="2"/>
      <c r="G149" s="2"/>
      <c r="H149" s="6"/>
      <c r="I149" s="9"/>
      <c r="J149" s="9"/>
      <c r="K149" s="9"/>
    </row>
    <row r="150" spans="1:11" x14ac:dyDescent="0.25">
      <c r="A150" s="2"/>
      <c r="B150" s="2"/>
      <c r="C150" s="2"/>
      <c r="E150" s="2"/>
      <c r="G150" s="2"/>
      <c r="H150" s="6"/>
      <c r="I150" s="9"/>
      <c r="J150" s="9"/>
      <c r="K150" s="9"/>
    </row>
    <row r="151" spans="1:11" x14ac:dyDescent="0.25">
      <c r="A151" s="2"/>
      <c r="B151" s="2"/>
      <c r="C151" s="2"/>
      <c r="E151" s="2"/>
      <c r="G151" s="2"/>
      <c r="H151" s="6"/>
      <c r="I151" s="9"/>
      <c r="J151" s="9"/>
      <c r="K151" s="9"/>
    </row>
    <row r="152" spans="1:11" x14ac:dyDescent="0.25">
      <c r="A152" s="2"/>
      <c r="B152" s="2"/>
      <c r="C152" s="2"/>
      <c r="E152" s="2"/>
      <c r="G152" s="2"/>
      <c r="H152" s="6"/>
      <c r="I152" s="9"/>
      <c r="J152" s="9"/>
      <c r="K152" s="9"/>
    </row>
    <row r="153" spans="1:11" x14ac:dyDescent="0.25">
      <c r="A153" s="2"/>
      <c r="B153" s="2"/>
      <c r="C153" s="2"/>
      <c r="E153" s="2"/>
      <c r="G153" s="2"/>
      <c r="H153" s="6"/>
      <c r="I153" s="9"/>
      <c r="J153" s="9"/>
      <c r="K153" s="9"/>
    </row>
    <row r="154" spans="1:11" x14ac:dyDescent="0.25">
      <c r="A154" s="2"/>
      <c r="B154" s="2"/>
      <c r="C154" s="2"/>
      <c r="E154" s="2"/>
      <c r="G154" s="2"/>
      <c r="H154" s="6"/>
      <c r="I154" s="9"/>
      <c r="J154" s="9"/>
      <c r="K154" s="9"/>
    </row>
    <row r="155" spans="1:11" x14ac:dyDescent="0.25">
      <c r="A155" s="2"/>
      <c r="B155" s="2"/>
      <c r="C155" s="2"/>
      <c r="E155" s="2"/>
      <c r="G155" s="2"/>
      <c r="H155" s="6"/>
      <c r="I155" s="9"/>
      <c r="J155" s="9"/>
      <c r="K155" s="9"/>
    </row>
    <row r="156" spans="1:11" x14ac:dyDescent="0.25">
      <c r="A156" s="2"/>
      <c r="B156" s="2"/>
      <c r="C156" s="2"/>
      <c r="E156" s="2"/>
      <c r="G156" s="2"/>
      <c r="H156" s="6"/>
      <c r="I156" s="9"/>
      <c r="J156" s="9"/>
      <c r="K156" s="9"/>
    </row>
    <row r="157" spans="1:11" x14ac:dyDescent="0.25">
      <c r="A157" s="2"/>
      <c r="B157" s="2"/>
      <c r="C157" s="2"/>
      <c r="E157" s="2"/>
      <c r="G157" s="2"/>
      <c r="H157" s="6"/>
      <c r="I157" s="9"/>
      <c r="J157" s="9"/>
      <c r="K157" s="9"/>
    </row>
    <row r="158" spans="1:11" x14ac:dyDescent="0.25">
      <c r="A158" s="2"/>
      <c r="B158" s="2"/>
      <c r="C158" s="2"/>
      <c r="E158" s="2"/>
      <c r="G158" s="2"/>
      <c r="H158" s="6"/>
      <c r="I158" s="9"/>
      <c r="J158" s="9"/>
      <c r="K158" s="9"/>
    </row>
    <row r="159" spans="1:11" x14ac:dyDescent="0.25">
      <c r="A159" s="2"/>
      <c r="B159" s="2"/>
      <c r="C159" s="2"/>
      <c r="E159" s="2"/>
      <c r="G159" s="2"/>
      <c r="H159" s="6"/>
      <c r="I159" s="9"/>
      <c r="J159" s="9"/>
      <c r="K159" s="9"/>
    </row>
    <row r="160" spans="1:11" x14ac:dyDescent="0.25">
      <c r="A160" s="2"/>
      <c r="B160" s="2"/>
      <c r="C160" s="2"/>
      <c r="E160" s="2"/>
      <c r="G160" s="2"/>
      <c r="H160" s="6"/>
      <c r="I160" s="9"/>
      <c r="J160" s="9"/>
      <c r="K160" s="9"/>
    </row>
    <row r="161" spans="1:11" x14ac:dyDescent="0.25">
      <c r="A161" s="2"/>
      <c r="B161" s="2"/>
      <c r="C161" s="2"/>
      <c r="E161" s="2"/>
      <c r="G161" s="2"/>
      <c r="H161" s="6"/>
      <c r="I161" s="9"/>
      <c r="J161" s="9"/>
      <c r="K161" s="9"/>
    </row>
    <row r="162" spans="1:11" x14ac:dyDescent="0.25">
      <c r="A162" s="2"/>
      <c r="B162" s="2"/>
      <c r="C162" s="2"/>
      <c r="E162" s="2"/>
      <c r="G162" s="2"/>
      <c r="H162" s="6"/>
      <c r="I162" s="9"/>
      <c r="J162" s="9"/>
      <c r="K162" s="9"/>
    </row>
    <row r="163" spans="1:11" x14ac:dyDescent="0.25">
      <c r="A163" s="2"/>
      <c r="B163" s="2"/>
      <c r="C163" s="2"/>
      <c r="E163" s="2"/>
      <c r="G163" s="2"/>
      <c r="H163" s="6"/>
      <c r="I163" s="9"/>
      <c r="J163" s="9"/>
      <c r="K163" s="9"/>
    </row>
    <row r="164" spans="1:11" x14ac:dyDescent="0.25">
      <c r="A164" s="2"/>
      <c r="B164" s="2"/>
      <c r="C164" s="2"/>
      <c r="E164" s="2"/>
      <c r="G164" s="2"/>
      <c r="H164" s="6"/>
      <c r="I164" s="9"/>
      <c r="J164" s="9"/>
      <c r="K164" s="9"/>
    </row>
    <row r="165" spans="1:11" x14ac:dyDescent="0.25">
      <c r="A165" s="2"/>
      <c r="B165" s="2"/>
      <c r="C165" s="2"/>
      <c r="E165" s="2"/>
      <c r="G165" s="2"/>
      <c r="H165" s="6"/>
      <c r="I165" s="9"/>
      <c r="J165" s="9"/>
      <c r="K165" s="9"/>
    </row>
    <row r="166" spans="1:11" x14ac:dyDescent="0.25">
      <c r="A166" s="2"/>
      <c r="B166" s="2"/>
      <c r="C166" s="2"/>
      <c r="E166" s="2"/>
      <c r="G166" s="2"/>
      <c r="H166" s="6"/>
      <c r="I166" s="9"/>
      <c r="J166" s="9"/>
      <c r="K166" s="9"/>
    </row>
    <row r="167" spans="1:11" x14ac:dyDescent="0.25">
      <c r="A167" s="2"/>
      <c r="B167" s="2"/>
      <c r="C167" s="2"/>
      <c r="E167" s="2"/>
      <c r="G167" s="2"/>
      <c r="H167" s="6"/>
      <c r="I167" s="9"/>
      <c r="J167" s="9"/>
      <c r="K167" s="9"/>
    </row>
    <row r="168" spans="1:11" x14ac:dyDescent="0.25">
      <c r="A168" s="2"/>
      <c r="B168" s="2"/>
      <c r="C168" s="2"/>
      <c r="E168" s="2"/>
      <c r="G168" s="2"/>
      <c r="H168" s="6"/>
      <c r="I168" s="9"/>
      <c r="J168" s="9"/>
      <c r="K168" s="9"/>
    </row>
    <row r="169" spans="1:11" x14ac:dyDescent="0.25">
      <c r="A169" s="2"/>
      <c r="B169" s="2"/>
      <c r="C169" s="2"/>
      <c r="E169" s="2"/>
      <c r="G169" s="2"/>
      <c r="H169" s="6"/>
      <c r="I169" s="9"/>
      <c r="J169" s="9"/>
      <c r="K169" s="9"/>
    </row>
    <row r="170" spans="1:11" x14ac:dyDescent="0.25">
      <c r="A170" s="2"/>
      <c r="B170" s="2"/>
      <c r="C170" s="2"/>
      <c r="E170" s="2"/>
      <c r="G170" s="2"/>
      <c r="H170" s="6"/>
      <c r="I170" s="9"/>
      <c r="J170" s="9"/>
      <c r="K170" s="9"/>
    </row>
    <row r="171" spans="1:11" x14ac:dyDescent="0.25">
      <c r="A171" s="2"/>
      <c r="B171" s="2"/>
      <c r="C171" s="2"/>
      <c r="E171" s="2"/>
      <c r="G171" s="2"/>
      <c r="H171" s="6"/>
      <c r="I171" s="9"/>
      <c r="J171" s="9"/>
      <c r="K171" s="9"/>
    </row>
    <row r="172" spans="1:11" x14ac:dyDescent="0.25">
      <c r="A172" s="2"/>
      <c r="B172" s="2"/>
      <c r="C172" s="2"/>
      <c r="E172" s="2"/>
      <c r="G172" s="2"/>
      <c r="H172" s="6"/>
      <c r="I172" s="9"/>
      <c r="J172" s="9"/>
      <c r="K172" s="9"/>
    </row>
    <row r="173" spans="1:11" x14ac:dyDescent="0.25">
      <c r="A173" s="2"/>
      <c r="B173" s="2"/>
      <c r="C173" s="2"/>
      <c r="E173" s="2"/>
      <c r="G173" s="2"/>
      <c r="H173" s="6"/>
      <c r="I173" s="9"/>
      <c r="J173" s="9"/>
      <c r="K173" s="9"/>
    </row>
    <row r="174" spans="1:11" x14ac:dyDescent="0.25">
      <c r="A174" s="2"/>
      <c r="B174" s="2"/>
      <c r="C174" s="2"/>
      <c r="E174" s="2"/>
      <c r="G174" s="2"/>
      <c r="H174" s="6"/>
      <c r="I174" s="9"/>
      <c r="J174" s="9"/>
      <c r="K174" s="9"/>
    </row>
    <row r="175" spans="1:11" x14ac:dyDescent="0.25">
      <c r="A175" s="2"/>
      <c r="B175" s="2"/>
      <c r="C175" s="2"/>
      <c r="E175" s="2"/>
      <c r="G175" s="2"/>
      <c r="H175" s="6"/>
      <c r="I175" s="9"/>
      <c r="J175" s="9"/>
      <c r="K175" s="9"/>
    </row>
    <row r="176" spans="1:11" x14ac:dyDescent="0.25">
      <c r="A176" s="2"/>
      <c r="B176" s="2"/>
      <c r="C176" s="2"/>
      <c r="E176" s="2"/>
      <c r="G176" s="2"/>
      <c r="H176" s="6"/>
      <c r="I176" s="9"/>
      <c r="J176" s="9"/>
      <c r="K176" s="9"/>
    </row>
    <row r="177" spans="1:11" x14ac:dyDescent="0.25">
      <c r="A177" s="2"/>
      <c r="B177" s="2"/>
      <c r="C177" s="2"/>
      <c r="E177" s="2"/>
      <c r="G177" s="2"/>
      <c r="H177" s="6"/>
      <c r="I177" s="9"/>
      <c r="J177" s="9"/>
      <c r="K177" s="9"/>
    </row>
    <row r="178" spans="1:11" x14ac:dyDescent="0.25">
      <c r="A178" s="2"/>
      <c r="B178" s="2"/>
      <c r="C178" s="2"/>
      <c r="E178" s="2"/>
      <c r="G178" s="2"/>
      <c r="H178" s="6"/>
      <c r="I178" s="9"/>
      <c r="J178" s="9"/>
      <c r="K178" s="9"/>
    </row>
    <row r="179" spans="1:11" x14ac:dyDescent="0.25">
      <c r="A179" s="2"/>
      <c r="B179" s="2"/>
      <c r="C179" s="2"/>
      <c r="E179" s="2"/>
      <c r="G179" s="2"/>
      <c r="H179" s="6"/>
      <c r="I179" s="9"/>
      <c r="J179" s="9"/>
      <c r="K179" s="9"/>
    </row>
    <row r="180" spans="1:11" x14ac:dyDescent="0.25">
      <c r="A180" s="2"/>
      <c r="B180" s="2"/>
      <c r="C180" s="2"/>
      <c r="E180" s="2"/>
      <c r="G180" s="2"/>
      <c r="H180" s="6"/>
      <c r="I180" s="9"/>
      <c r="J180" s="9"/>
      <c r="K180" s="9"/>
    </row>
    <row r="181" spans="1:11" x14ac:dyDescent="0.25">
      <c r="A181" s="2"/>
      <c r="B181" s="2"/>
      <c r="C181" s="2"/>
      <c r="E181" s="2"/>
      <c r="G181" s="2"/>
      <c r="H181" s="6"/>
      <c r="I181" s="9"/>
      <c r="J181" s="9"/>
      <c r="K181" s="9"/>
    </row>
    <row r="182" spans="1:11" x14ac:dyDescent="0.25">
      <c r="A182" s="2"/>
      <c r="B182" s="2"/>
      <c r="C182" s="2"/>
      <c r="E182" s="2"/>
      <c r="G182" s="2"/>
      <c r="H182" s="6"/>
      <c r="I182" s="9"/>
      <c r="J182" s="9"/>
      <c r="K182" s="9"/>
    </row>
    <row r="183" spans="1:11" x14ac:dyDescent="0.25">
      <c r="A183" s="2"/>
      <c r="B183" s="2"/>
      <c r="C183" s="2"/>
      <c r="E183" s="2"/>
      <c r="G183" s="2"/>
      <c r="H183" s="6"/>
      <c r="I183" s="9"/>
      <c r="J183" s="9"/>
      <c r="K183" s="9"/>
    </row>
    <row r="184" spans="1:11" x14ac:dyDescent="0.25">
      <c r="A184" s="2"/>
      <c r="B184" s="2"/>
      <c r="C184" s="2"/>
      <c r="E184" s="2"/>
      <c r="G184" s="2"/>
      <c r="H184" s="6"/>
      <c r="I184" s="9"/>
      <c r="J184" s="9"/>
      <c r="K184" s="9"/>
    </row>
    <row r="185" spans="1:11" x14ac:dyDescent="0.25">
      <c r="A185" s="2"/>
      <c r="B185" s="2"/>
      <c r="C185" s="2"/>
      <c r="E185" s="2"/>
      <c r="G185" s="2"/>
      <c r="H185" s="6"/>
      <c r="I185" s="9"/>
      <c r="J185" s="9"/>
      <c r="K185" s="9"/>
    </row>
    <row r="186" spans="1:11" x14ac:dyDescent="0.25">
      <c r="A186" s="2"/>
      <c r="B186" s="2"/>
      <c r="C186" s="2"/>
      <c r="E186" s="2"/>
      <c r="G186" s="2"/>
      <c r="H186" s="6"/>
      <c r="I186" s="9"/>
      <c r="J186" s="9"/>
      <c r="K186" s="9"/>
    </row>
    <row r="187" spans="1:11" x14ac:dyDescent="0.25">
      <c r="A187" s="2"/>
      <c r="B187" s="2"/>
      <c r="C187" s="2"/>
      <c r="E187" s="2"/>
      <c r="G187" s="2"/>
      <c r="H187" s="6"/>
      <c r="I187" s="9"/>
      <c r="J187" s="9"/>
      <c r="K187" s="9"/>
    </row>
    <row r="188" spans="1:11" x14ac:dyDescent="0.25">
      <c r="A188" s="2"/>
      <c r="B188" s="2"/>
      <c r="C188" s="2"/>
      <c r="E188" s="2"/>
      <c r="G188" s="2"/>
      <c r="H188" s="6"/>
      <c r="I188" s="9"/>
      <c r="J188" s="9"/>
      <c r="K188" s="9"/>
    </row>
    <row r="189" spans="1:11" x14ac:dyDescent="0.25">
      <c r="A189" s="2"/>
      <c r="B189" s="2"/>
      <c r="C189" s="2"/>
      <c r="E189" s="2"/>
      <c r="G189" s="2"/>
      <c r="H189" s="6"/>
      <c r="I189" s="9"/>
      <c r="J189" s="9"/>
      <c r="K189" s="9"/>
    </row>
    <row r="190" spans="1:11" x14ac:dyDescent="0.25">
      <c r="A190" s="2"/>
      <c r="B190" s="2"/>
      <c r="C190" s="2"/>
      <c r="E190" s="2"/>
      <c r="G190" s="2"/>
      <c r="H190" s="6"/>
      <c r="I190" s="9"/>
      <c r="J190" s="9"/>
      <c r="K190" s="9"/>
    </row>
    <row r="191" spans="1:11" x14ac:dyDescent="0.25">
      <c r="A191" s="2"/>
      <c r="B191" s="2"/>
      <c r="C191" s="2"/>
      <c r="E191" s="2"/>
      <c r="G191" s="2"/>
      <c r="H191" s="6"/>
      <c r="I191" s="9"/>
      <c r="J191" s="9"/>
      <c r="K191" s="9"/>
    </row>
    <row r="192" spans="1:11" x14ac:dyDescent="0.25">
      <c r="A192" s="2"/>
      <c r="B192" s="2"/>
      <c r="C192" s="2"/>
      <c r="E192" s="2"/>
      <c r="G192" s="2"/>
      <c r="H192" s="6"/>
      <c r="I192" s="9"/>
      <c r="J192" s="9"/>
      <c r="K192" s="9"/>
    </row>
    <row r="193" spans="1:11" x14ac:dyDescent="0.25">
      <c r="A193" s="2"/>
      <c r="B193" s="2"/>
      <c r="C193" s="2"/>
      <c r="E193" s="2"/>
      <c r="G193" s="2"/>
      <c r="H193" s="6"/>
      <c r="I193" s="9"/>
      <c r="J193" s="9"/>
      <c r="K193" s="9"/>
    </row>
    <row r="194" spans="1:11" x14ac:dyDescent="0.25">
      <c r="A194" s="2"/>
      <c r="B194" s="2"/>
      <c r="C194" s="2"/>
      <c r="E194" s="2"/>
      <c r="G194" s="2"/>
      <c r="H194" s="6"/>
      <c r="I194" s="9"/>
      <c r="J194" s="9"/>
      <c r="K194" s="9"/>
    </row>
    <row r="195" spans="1:11" x14ac:dyDescent="0.25">
      <c r="A195" s="2"/>
      <c r="B195" s="2"/>
      <c r="C195" s="2"/>
      <c r="E195" s="2"/>
      <c r="G195" s="2"/>
      <c r="H195" s="6"/>
      <c r="I195" s="9"/>
      <c r="J195" s="9"/>
      <c r="K195" s="9"/>
    </row>
    <row r="196" spans="1:11" x14ac:dyDescent="0.25">
      <c r="A196" s="2"/>
      <c r="B196" s="2"/>
      <c r="C196" s="2"/>
      <c r="E196" s="2"/>
      <c r="G196" s="2"/>
      <c r="H196" s="6"/>
      <c r="I196" s="9"/>
      <c r="J196" s="9"/>
      <c r="K196" s="9"/>
    </row>
    <row r="197" spans="1:11" x14ac:dyDescent="0.25">
      <c r="A197" s="2"/>
      <c r="B197" s="2"/>
      <c r="C197" s="2"/>
      <c r="E197" s="2"/>
      <c r="G197" s="2"/>
      <c r="H197" s="6"/>
      <c r="I197" s="9"/>
      <c r="J197" s="9"/>
      <c r="K197" s="9"/>
    </row>
    <row r="198" spans="1:11" x14ac:dyDescent="0.25">
      <c r="A198" s="2"/>
      <c r="B198" s="2"/>
      <c r="C198" s="2"/>
      <c r="E198" s="2"/>
      <c r="G198" s="2"/>
      <c r="H198" s="6"/>
      <c r="I198" s="9"/>
      <c r="J198" s="9"/>
      <c r="K198" s="9"/>
    </row>
    <row r="199" spans="1:11" x14ac:dyDescent="0.25">
      <c r="A199" s="2"/>
      <c r="B199" s="2"/>
      <c r="C199" s="2"/>
      <c r="E199" s="2"/>
      <c r="G199" s="2"/>
      <c r="H199" s="6"/>
      <c r="I199" s="9"/>
      <c r="J199" s="9"/>
      <c r="K199" s="9"/>
    </row>
    <row r="200" spans="1:11" x14ac:dyDescent="0.25">
      <c r="A200" s="2"/>
      <c r="B200" s="2"/>
      <c r="C200" s="2"/>
      <c r="E200" s="2"/>
      <c r="G200" s="2"/>
      <c r="H200" s="6"/>
      <c r="I200" s="9"/>
      <c r="J200" s="9"/>
      <c r="K200" s="9"/>
    </row>
    <row r="201" spans="1:11" x14ac:dyDescent="0.25">
      <c r="A201" s="2"/>
      <c r="B201" s="2"/>
      <c r="C201" s="2"/>
      <c r="E201" s="2"/>
      <c r="G201" s="2"/>
      <c r="H201" s="6"/>
      <c r="I201" s="9"/>
      <c r="J201" s="9"/>
      <c r="K201" s="9"/>
    </row>
    <row r="202" spans="1:11" x14ac:dyDescent="0.25">
      <c r="A202" s="2"/>
      <c r="B202" s="2"/>
      <c r="C202" s="2"/>
      <c r="E202" s="2"/>
      <c r="G202" s="2"/>
      <c r="H202" s="6"/>
      <c r="I202" s="9"/>
      <c r="J202" s="9"/>
      <c r="K202" s="9"/>
    </row>
    <row r="203" spans="1:11" x14ac:dyDescent="0.25">
      <c r="A203" s="2"/>
      <c r="B203" s="2"/>
      <c r="C203" s="2"/>
      <c r="E203" s="2"/>
      <c r="G203" s="2"/>
      <c r="H203" s="6"/>
      <c r="I203" s="9"/>
      <c r="J203" s="9"/>
      <c r="K203" s="9"/>
    </row>
    <row r="204" spans="1:11" x14ac:dyDescent="0.25">
      <c r="A204" s="2"/>
      <c r="B204" s="2"/>
      <c r="C204" s="2"/>
      <c r="E204" s="2"/>
      <c r="G204" s="2"/>
      <c r="H204" s="6"/>
      <c r="I204" s="9"/>
      <c r="J204" s="9"/>
      <c r="K204" s="9"/>
    </row>
    <row r="205" spans="1:11" x14ac:dyDescent="0.25">
      <c r="A205" s="2"/>
      <c r="B205" s="2"/>
      <c r="C205" s="2"/>
      <c r="E205" s="2"/>
      <c r="G205" s="2"/>
      <c r="H205" s="6"/>
      <c r="I205" s="9"/>
      <c r="J205" s="9"/>
      <c r="K205" s="9"/>
    </row>
    <row r="206" spans="1:11" x14ac:dyDescent="0.25">
      <c r="A206" s="2"/>
      <c r="B206" s="2"/>
      <c r="C206" s="2"/>
      <c r="E206" s="2"/>
      <c r="G206" s="2"/>
      <c r="H206" s="6"/>
      <c r="I206" s="9"/>
      <c r="J206" s="9"/>
      <c r="K206" s="9"/>
    </row>
    <row r="207" spans="1:11" x14ac:dyDescent="0.25">
      <c r="A207" s="2"/>
      <c r="B207" s="2"/>
      <c r="C207" s="2"/>
      <c r="E207" s="2"/>
      <c r="G207" s="2"/>
      <c r="H207" s="6"/>
      <c r="I207" s="9"/>
      <c r="J207" s="9"/>
      <c r="K207" s="9"/>
    </row>
    <row r="208" spans="1:11" x14ac:dyDescent="0.25">
      <c r="A208" s="2"/>
      <c r="B208" s="2"/>
      <c r="C208" s="2"/>
      <c r="E208" s="2"/>
      <c r="G208" s="2"/>
      <c r="H208" s="6"/>
      <c r="I208" s="9"/>
      <c r="J208" s="9"/>
      <c r="K208" s="9"/>
    </row>
    <row r="209" spans="1:11" x14ac:dyDescent="0.25">
      <c r="A209" s="2"/>
      <c r="B209" s="2"/>
      <c r="C209" s="2"/>
      <c r="E209" s="2"/>
      <c r="G209" s="2"/>
      <c r="H209" s="6"/>
      <c r="I209" s="9"/>
      <c r="J209" s="9"/>
      <c r="K209" s="9"/>
    </row>
    <row r="210" spans="1:11" x14ac:dyDescent="0.25">
      <c r="A210" s="2"/>
      <c r="B210" s="2"/>
      <c r="C210" s="2"/>
      <c r="E210" s="2"/>
      <c r="G210" s="2"/>
      <c r="H210" s="6"/>
      <c r="I210" s="9"/>
      <c r="J210" s="9"/>
      <c r="K210" s="9"/>
    </row>
    <row r="211" spans="1:11" x14ac:dyDescent="0.25">
      <c r="A211" s="2"/>
      <c r="B211" s="2"/>
      <c r="C211" s="2"/>
      <c r="E211" s="2"/>
      <c r="G211" s="2"/>
      <c r="H211" s="6"/>
      <c r="I211" s="9"/>
      <c r="J211" s="9"/>
      <c r="K211" s="9"/>
    </row>
    <row r="212" spans="1:11" x14ac:dyDescent="0.25">
      <c r="A212" s="2"/>
      <c r="B212" s="2"/>
      <c r="C212" s="2"/>
      <c r="E212" s="2"/>
      <c r="G212" s="2"/>
      <c r="H212" s="6"/>
      <c r="I212" s="9"/>
      <c r="J212" s="9"/>
      <c r="K212" s="9"/>
    </row>
    <row r="213" spans="1:11" x14ac:dyDescent="0.25">
      <c r="A213" s="2"/>
      <c r="B213" s="2"/>
      <c r="C213" s="2"/>
      <c r="E213" s="2"/>
      <c r="G213" s="2"/>
      <c r="H213" s="6"/>
      <c r="I213" s="9"/>
      <c r="J213" s="9"/>
      <c r="K213" s="9"/>
    </row>
    <row r="214" spans="1:11" x14ac:dyDescent="0.25">
      <c r="A214" s="2"/>
      <c r="B214" s="2"/>
      <c r="C214" s="2"/>
      <c r="E214" s="2"/>
      <c r="G214" s="2"/>
      <c r="H214" s="6"/>
      <c r="I214" s="9"/>
      <c r="J214" s="9"/>
      <c r="K214" s="9"/>
    </row>
    <row r="215" spans="1:11" x14ac:dyDescent="0.25">
      <c r="A215" s="2"/>
      <c r="B215" s="2"/>
      <c r="C215" s="2"/>
      <c r="E215" s="2"/>
      <c r="G215" s="2"/>
      <c r="H215" s="6"/>
      <c r="I215" s="9"/>
      <c r="J215" s="9"/>
      <c r="K215" s="9"/>
    </row>
    <row r="216" spans="1:11" x14ac:dyDescent="0.25">
      <c r="A216" s="2"/>
      <c r="B216" s="2"/>
      <c r="C216" s="2"/>
      <c r="E216" s="2"/>
      <c r="G216" s="2"/>
      <c r="H216" s="6"/>
      <c r="I216" s="9"/>
      <c r="J216" s="9"/>
      <c r="K216" s="9"/>
    </row>
    <row r="217" spans="1:11" x14ac:dyDescent="0.25">
      <c r="A217" s="2"/>
      <c r="B217" s="2"/>
      <c r="C217" s="2"/>
      <c r="E217" s="2"/>
      <c r="G217" s="2"/>
      <c r="H217" s="6"/>
      <c r="I217" s="9"/>
      <c r="J217" s="9"/>
      <c r="K217" s="9"/>
    </row>
    <row r="218" spans="1:11" x14ac:dyDescent="0.25">
      <c r="A218" s="2"/>
      <c r="B218" s="2"/>
      <c r="C218" s="2"/>
      <c r="E218" s="2"/>
      <c r="G218" s="2"/>
      <c r="H218" s="6"/>
      <c r="I218" s="9"/>
      <c r="J218" s="9"/>
      <c r="K218" s="9"/>
    </row>
    <row r="219" spans="1:11" x14ac:dyDescent="0.25">
      <c r="A219" s="2"/>
      <c r="B219" s="2"/>
      <c r="C219" s="2"/>
      <c r="E219" s="2"/>
      <c r="G219" s="2"/>
      <c r="H219" s="6"/>
      <c r="I219" s="9"/>
      <c r="J219" s="9"/>
      <c r="K219" s="9"/>
    </row>
    <row r="220" spans="1:11" x14ac:dyDescent="0.25">
      <c r="A220" s="2"/>
      <c r="B220" s="2"/>
      <c r="C220" s="2"/>
      <c r="E220" s="2"/>
      <c r="G220" s="2"/>
      <c r="H220" s="6"/>
      <c r="I220" s="9"/>
      <c r="J220" s="9"/>
      <c r="K220" s="9"/>
    </row>
    <row r="221" spans="1:11" x14ac:dyDescent="0.25">
      <c r="A221" s="2"/>
      <c r="B221" s="2"/>
      <c r="C221" s="2"/>
      <c r="E221" s="2"/>
      <c r="G221" s="2"/>
      <c r="H221" s="6"/>
      <c r="I221" s="9"/>
      <c r="J221" s="9"/>
      <c r="K221" s="9"/>
    </row>
    <row r="222" spans="1:11" x14ac:dyDescent="0.25">
      <c r="A222" s="2"/>
      <c r="B222" s="2"/>
      <c r="C222" s="2"/>
      <c r="E222" s="2"/>
      <c r="G222" s="2"/>
      <c r="H222" s="6"/>
      <c r="I222" s="9"/>
      <c r="J222" s="9"/>
      <c r="K222" s="9"/>
    </row>
    <row r="223" spans="1:11" x14ac:dyDescent="0.25">
      <c r="A223" s="2"/>
      <c r="B223" s="2"/>
      <c r="C223" s="2"/>
      <c r="E223" s="2"/>
      <c r="G223" s="2"/>
      <c r="H223" s="6"/>
      <c r="I223" s="9"/>
      <c r="J223" s="9"/>
      <c r="K223" s="9"/>
    </row>
    <row r="224" spans="1:11" x14ac:dyDescent="0.25">
      <c r="A224" s="2"/>
      <c r="B224" s="2"/>
      <c r="C224" s="2"/>
      <c r="E224" s="2"/>
      <c r="G224" s="2"/>
      <c r="H224" s="6"/>
      <c r="I224" s="9"/>
      <c r="J224" s="9"/>
      <c r="K224" s="9"/>
    </row>
    <row r="225" spans="1:11" x14ac:dyDescent="0.25">
      <c r="A225" s="2"/>
      <c r="B225" s="2"/>
      <c r="C225" s="2"/>
      <c r="E225" s="2"/>
      <c r="G225" s="2"/>
      <c r="H225" s="6"/>
      <c r="I225" s="9"/>
      <c r="J225" s="9"/>
      <c r="K225" s="9"/>
    </row>
    <row r="226" spans="1:11" x14ac:dyDescent="0.25">
      <c r="A226" s="2"/>
      <c r="B226" s="2"/>
      <c r="C226" s="2"/>
      <c r="E226" s="2"/>
      <c r="G226" s="2"/>
      <c r="H226" s="6"/>
      <c r="I226" s="9"/>
      <c r="J226" s="9"/>
      <c r="K226" s="9"/>
    </row>
    <row r="227" spans="1:11" x14ac:dyDescent="0.25">
      <c r="A227" s="2"/>
      <c r="B227" s="2"/>
      <c r="C227" s="2"/>
      <c r="E227" s="2"/>
      <c r="G227" s="2"/>
      <c r="H227" s="6"/>
      <c r="I227" s="9"/>
      <c r="J227" s="9"/>
      <c r="K227" s="9"/>
    </row>
    <row r="228" spans="1:11" x14ac:dyDescent="0.25">
      <c r="A228" s="2"/>
      <c r="B228" s="2"/>
      <c r="C228" s="2"/>
      <c r="E228" s="2"/>
      <c r="G228" s="2"/>
      <c r="H228" s="6"/>
      <c r="I228" s="9"/>
      <c r="J228" s="9"/>
      <c r="K228" s="9"/>
    </row>
    <row r="229" spans="1:11" x14ac:dyDescent="0.25">
      <c r="A229" s="2"/>
      <c r="B229" s="2"/>
      <c r="C229" s="2"/>
      <c r="E229" s="2"/>
      <c r="G229" s="2"/>
      <c r="H229" s="6"/>
      <c r="I229" s="9"/>
      <c r="J229" s="9"/>
      <c r="K229" s="9"/>
    </row>
    <row r="230" spans="1:11" x14ac:dyDescent="0.25">
      <c r="A230" s="2"/>
      <c r="B230" s="2"/>
      <c r="C230" s="2"/>
      <c r="E230" s="2"/>
      <c r="G230" s="2"/>
      <c r="H230" s="6"/>
      <c r="I230" s="9"/>
      <c r="J230" s="9"/>
      <c r="K230" s="9"/>
    </row>
    <row r="231" spans="1:11" x14ac:dyDescent="0.25">
      <c r="A231" s="2"/>
      <c r="B231" s="2"/>
      <c r="C231" s="2"/>
      <c r="E231" s="2"/>
      <c r="G231" s="2"/>
      <c r="H231" s="6"/>
      <c r="I231" s="9"/>
      <c r="J231" s="9"/>
      <c r="K231" s="9"/>
    </row>
    <row r="232" spans="1:11" x14ac:dyDescent="0.25">
      <c r="A232" s="2"/>
      <c r="B232" s="2"/>
      <c r="C232" s="2"/>
      <c r="E232" s="2"/>
      <c r="G232" s="2"/>
      <c r="H232" s="6"/>
      <c r="I232" s="9"/>
      <c r="J232" s="9"/>
      <c r="K232" s="9"/>
    </row>
    <row r="233" spans="1:11" x14ac:dyDescent="0.25">
      <c r="A233" s="2"/>
      <c r="B233" s="2"/>
      <c r="C233" s="2"/>
      <c r="E233" s="2"/>
      <c r="G233" s="2"/>
      <c r="H233" s="6"/>
      <c r="I233" s="9"/>
      <c r="J233" s="9"/>
      <c r="K233" s="9"/>
    </row>
    <row r="234" spans="1:11" x14ac:dyDescent="0.25">
      <c r="A234" s="2"/>
      <c r="B234" s="2"/>
      <c r="C234" s="2"/>
      <c r="E234" s="2"/>
      <c r="G234" s="2"/>
      <c r="H234" s="6"/>
      <c r="I234" s="9"/>
      <c r="J234" s="9"/>
      <c r="K234" s="9"/>
    </row>
    <row r="235" spans="1:11" x14ac:dyDescent="0.25">
      <c r="A235" s="2"/>
      <c r="B235" s="2"/>
      <c r="C235" s="2"/>
      <c r="E235" s="2"/>
      <c r="G235" s="2"/>
      <c r="H235" s="6"/>
      <c r="I235" s="9"/>
      <c r="J235" s="9"/>
      <c r="K235" s="9"/>
    </row>
    <row r="236" spans="1:11" x14ac:dyDescent="0.25">
      <c r="A236" s="2"/>
      <c r="B236" s="2"/>
      <c r="C236" s="2"/>
      <c r="E236" s="2"/>
      <c r="G236" s="2"/>
      <c r="H236" s="6"/>
      <c r="I236" s="9"/>
      <c r="J236" s="9"/>
      <c r="K236" s="9"/>
    </row>
    <row r="237" spans="1:11" x14ac:dyDescent="0.25">
      <c r="A237" s="2"/>
      <c r="B237" s="2"/>
      <c r="C237" s="2"/>
      <c r="E237" s="2"/>
      <c r="G237" s="2"/>
      <c r="H237" s="6"/>
      <c r="I237" s="9"/>
      <c r="J237" s="9"/>
      <c r="K237" s="9"/>
    </row>
    <row r="238" spans="1:11" x14ac:dyDescent="0.25">
      <c r="A238" s="2"/>
      <c r="B238" s="2"/>
      <c r="C238" s="2"/>
      <c r="E238" s="2"/>
      <c r="G238" s="2"/>
      <c r="H238" s="6"/>
      <c r="I238" s="9"/>
      <c r="J238" s="9"/>
      <c r="K238" s="9"/>
    </row>
    <row r="239" spans="1:11" x14ac:dyDescent="0.25">
      <c r="A239" s="2"/>
      <c r="B239" s="2"/>
      <c r="C239" s="2"/>
      <c r="E239" s="2"/>
      <c r="G239" s="2"/>
      <c r="H239" s="6"/>
      <c r="I239" s="9"/>
      <c r="J239" s="9"/>
      <c r="K239" s="9"/>
    </row>
    <row r="240" spans="1:11" x14ac:dyDescent="0.25">
      <c r="A240" s="2"/>
      <c r="B240" s="2"/>
      <c r="C240" s="2"/>
      <c r="E240" s="2"/>
      <c r="G240" s="2"/>
      <c r="H240" s="6"/>
      <c r="I240" s="9"/>
      <c r="J240" s="9"/>
      <c r="K240" s="9"/>
    </row>
    <row r="241" spans="1:11" x14ac:dyDescent="0.25">
      <c r="A241" s="2"/>
      <c r="B241" s="2"/>
      <c r="C241" s="2"/>
      <c r="E241" s="2"/>
      <c r="G241" s="2"/>
      <c r="H241" s="6"/>
      <c r="I241" s="9"/>
      <c r="J241" s="9"/>
      <c r="K241" s="9"/>
    </row>
    <row r="242" spans="1:11" x14ac:dyDescent="0.25">
      <c r="A242" s="2"/>
      <c r="B242" s="2"/>
      <c r="C242" s="2"/>
      <c r="E242" s="2"/>
      <c r="G242" s="2"/>
      <c r="H242" s="6"/>
      <c r="I242" s="9"/>
      <c r="J242" s="9"/>
      <c r="K242" s="9"/>
    </row>
    <row r="243" spans="1:11" x14ac:dyDescent="0.25">
      <c r="A243" s="2"/>
      <c r="B243" s="2"/>
      <c r="C243" s="2"/>
      <c r="E243" s="2"/>
      <c r="G243" s="2"/>
      <c r="H243" s="6"/>
      <c r="I243" s="9"/>
      <c r="J243" s="9"/>
      <c r="K243" s="9"/>
    </row>
    <row r="244" spans="1:11" x14ac:dyDescent="0.25">
      <c r="A244" s="2"/>
      <c r="B244" s="2"/>
      <c r="C244" s="2"/>
      <c r="E244" s="2"/>
      <c r="G244" s="2"/>
      <c r="H244" s="6"/>
      <c r="I244" s="9"/>
      <c r="J244" s="9"/>
      <c r="K244" s="9"/>
    </row>
    <row r="245" spans="1:11" x14ac:dyDescent="0.25">
      <c r="A245" s="2"/>
      <c r="B245" s="2"/>
      <c r="C245" s="2"/>
      <c r="E245" s="2"/>
      <c r="G245" s="2"/>
      <c r="H245" s="6"/>
      <c r="I245" s="9"/>
      <c r="J245" s="9"/>
      <c r="K245" s="9"/>
    </row>
    <row r="246" spans="1:11" x14ac:dyDescent="0.25">
      <c r="A246" s="2"/>
      <c r="B246" s="2"/>
      <c r="C246" s="2"/>
      <c r="E246" s="2"/>
      <c r="G246" s="2"/>
      <c r="H246" s="6"/>
      <c r="I246" s="9"/>
      <c r="J246" s="9"/>
      <c r="K246" s="9"/>
    </row>
    <row r="247" spans="1:11" x14ac:dyDescent="0.25">
      <c r="A247" s="2"/>
      <c r="B247" s="2"/>
      <c r="C247" s="2"/>
      <c r="E247" s="2"/>
      <c r="G247" s="2"/>
      <c r="H247" s="6"/>
      <c r="I247" s="9"/>
      <c r="J247" s="9"/>
      <c r="K247" s="9"/>
    </row>
    <row r="248" spans="1:11" x14ac:dyDescent="0.25">
      <c r="A248" s="2"/>
      <c r="B248" s="2"/>
      <c r="C248" s="2"/>
      <c r="E248" s="2"/>
      <c r="G248" s="2"/>
      <c r="H248" s="6"/>
      <c r="I248" s="9"/>
      <c r="J248" s="9"/>
      <c r="K248" s="9"/>
    </row>
    <row r="249" spans="1:11" x14ac:dyDescent="0.25">
      <c r="A249" s="2"/>
      <c r="B249" s="2"/>
      <c r="C249" s="2"/>
      <c r="E249" s="2"/>
      <c r="G249" s="2"/>
      <c r="H249" s="6"/>
      <c r="I249" s="9"/>
      <c r="J249" s="9"/>
      <c r="K249" s="9"/>
    </row>
    <row r="250" spans="1:11" x14ac:dyDescent="0.25">
      <c r="A250" s="2"/>
      <c r="B250" s="2"/>
      <c r="C250" s="2"/>
      <c r="E250" s="2"/>
      <c r="G250" s="2"/>
      <c r="H250" s="6"/>
      <c r="I250" s="9"/>
      <c r="J250" s="9"/>
      <c r="K250" s="9"/>
    </row>
    <row r="251" spans="1:11" x14ac:dyDescent="0.25">
      <c r="A251" s="2"/>
      <c r="B251" s="2"/>
      <c r="C251" s="2"/>
      <c r="E251" s="2"/>
      <c r="G251" s="2"/>
      <c r="H251" s="6"/>
      <c r="I251" s="9"/>
      <c r="J251" s="9"/>
      <c r="K251" s="9"/>
    </row>
    <row r="252" spans="1:11" x14ac:dyDescent="0.25">
      <c r="A252" s="2"/>
      <c r="B252" s="2"/>
      <c r="C252" s="2"/>
      <c r="E252" s="2"/>
      <c r="G252" s="2"/>
      <c r="H252" s="6"/>
      <c r="I252" s="9"/>
      <c r="J252" s="9"/>
      <c r="K252" s="9"/>
    </row>
    <row r="253" spans="1:11" x14ac:dyDescent="0.25">
      <c r="A253" s="2"/>
      <c r="B253" s="2"/>
      <c r="C253" s="2"/>
      <c r="E253" s="2"/>
      <c r="G253" s="2"/>
      <c r="H253" s="6"/>
      <c r="I253" s="9"/>
      <c r="J253" s="9"/>
      <c r="K253" s="9"/>
    </row>
    <row r="254" spans="1:11" x14ac:dyDescent="0.25">
      <c r="A254" s="2"/>
      <c r="B254" s="2"/>
      <c r="C254" s="2"/>
      <c r="E254" s="2"/>
      <c r="G254" s="2"/>
      <c r="H254" s="6"/>
      <c r="I254" s="9"/>
      <c r="J254" s="9"/>
      <c r="K254" s="9"/>
    </row>
    <row r="255" spans="1:11" x14ac:dyDescent="0.25">
      <c r="A255" s="2"/>
      <c r="B255" s="2"/>
      <c r="C255" s="2"/>
      <c r="E255" s="2"/>
      <c r="G255" s="2"/>
      <c r="H255" s="6"/>
      <c r="I255" s="9"/>
      <c r="J255" s="9"/>
      <c r="K255" s="9"/>
    </row>
    <row r="256" spans="1:11" x14ac:dyDescent="0.25">
      <c r="A256" s="2"/>
      <c r="B256" s="2"/>
      <c r="C256" s="2"/>
      <c r="E256" s="2"/>
      <c r="G256" s="2"/>
      <c r="H256" s="6"/>
      <c r="I256" s="9"/>
      <c r="J256" s="9"/>
      <c r="K256" s="9"/>
    </row>
    <row r="257" spans="1:11" x14ac:dyDescent="0.25">
      <c r="A257" s="2"/>
      <c r="B257" s="2"/>
      <c r="C257" s="2"/>
      <c r="E257" s="2"/>
      <c r="G257" s="2"/>
      <c r="H257" s="6"/>
      <c r="I257" s="9"/>
      <c r="J257" s="9"/>
      <c r="K257" s="9"/>
    </row>
    <row r="258" spans="1:11" x14ac:dyDescent="0.25">
      <c r="A258" s="2"/>
      <c r="B258" s="2"/>
      <c r="C258" s="2"/>
      <c r="E258" s="2"/>
      <c r="G258" s="2"/>
      <c r="H258" s="6"/>
      <c r="I258" s="9"/>
      <c r="J258" s="9"/>
      <c r="K258" s="9"/>
    </row>
    <row r="259" spans="1:11" x14ac:dyDescent="0.25">
      <c r="A259" s="2"/>
      <c r="B259" s="2"/>
      <c r="C259" s="2"/>
      <c r="E259" s="2"/>
      <c r="G259" s="2"/>
      <c r="H259" s="6"/>
      <c r="I259" s="9"/>
      <c r="J259" s="9"/>
      <c r="K259" s="9"/>
    </row>
    <row r="260" spans="1:11" x14ac:dyDescent="0.25">
      <c r="A260" s="2"/>
      <c r="B260" s="2"/>
      <c r="C260" s="2"/>
      <c r="E260" s="2"/>
      <c r="G260" s="2"/>
      <c r="H260" s="6"/>
      <c r="I260" s="9"/>
      <c r="J260" s="9"/>
      <c r="K260" s="9"/>
    </row>
    <row r="261" spans="1:11" x14ac:dyDescent="0.25">
      <c r="A261" s="2"/>
      <c r="B261" s="2"/>
      <c r="C261" s="2"/>
      <c r="E261" s="2"/>
      <c r="G261" s="2"/>
      <c r="H261" s="6"/>
      <c r="I261" s="9"/>
      <c r="J261" s="9"/>
      <c r="K261" s="9"/>
    </row>
    <row r="262" spans="1:11" x14ac:dyDescent="0.25">
      <c r="A262" s="2"/>
      <c r="B262" s="2"/>
      <c r="C262" s="2"/>
      <c r="E262" s="2"/>
      <c r="G262" s="2"/>
      <c r="H262" s="6"/>
      <c r="I262" s="9"/>
      <c r="J262" s="9"/>
      <c r="K262" s="9"/>
    </row>
    <row r="263" spans="1:11" x14ac:dyDescent="0.25">
      <c r="A263" s="2"/>
      <c r="B263" s="2"/>
      <c r="C263" s="2"/>
      <c r="E263" s="2"/>
      <c r="G263" s="2"/>
      <c r="H263" s="6"/>
      <c r="I263" s="9"/>
      <c r="J263" s="9"/>
      <c r="K263" s="9"/>
    </row>
    <row r="264" spans="1:11" x14ac:dyDescent="0.25">
      <c r="A264" s="2"/>
      <c r="B264" s="2"/>
      <c r="C264" s="2"/>
      <c r="E264" s="2"/>
      <c r="G264" s="2"/>
      <c r="H264" s="6"/>
      <c r="I264" s="9"/>
      <c r="J264" s="9"/>
      <c r="K264" s="9"/>
    </row>
    <row r="265" spans="1:11" x14ac:dyDescent="0.25">
      <c r="A265" s="2"/>
      <c r="B265" s="2"/>
      <c r="C265" s="2"/>
      <c r="E265" s="2"/>
      <c r="G265" s="2"/>
      <c r="H265" s="6"/>
      <c r="I265" s="9"/>
      <c r="J265" s="9"/>
      <c r="K265" s="9"/>
    </row>
    <row r="266" spans="1:11" x14ac:dyDescent="0.25">
      <c r="A266" s="2"/>
      <c r="B266" s="2"/>
      <c r="C266" s="2"/>
      <c r="E266" s="2"/>
      <c r="G266" s="2"/>
      <c r="H266" s="6"/>
      <c r="I266" s="9"/>
      <c r="J266" s="9"/>
      <c r="K266" s="9"/>
    </row>
    <row r="267" spans="1:11" x14ac:dyDescent="0.25">
      <c r="A267" s="2"/>
      <c r="B267" s="2"/>
      <c r="C267" s="2"/>
      <c r="E267" s="2"/>
      <c r="G267" s="2"/>
      <c r="H267" s="6"/>
      <c r="I267" s="9"/>
      <c r="J267" s="9"/>
      <c r="K267" s="9"/>
    </row>
    <row r="268" spans="1:11" x14ac:dyDescent="0.25">
      <c r="A268" s="2"/>
      <c r="B268" s="2"/>
      <c r="C268" s="2"/>
      <c r="E268" s="2"/>
      <c r="G268" s="2"/>
      <c r="H268" s="6"/>
      <c r="I268" s="9"/>
      <c r="J268" s="9"/>
      <c r="K268" s="9"/>
    </row>
    <row r="269" spans="1:11" x14ac:dyDescent="0.25">
      <c r="A269" s="2"/>
      <c r="B269" s="2"/>
      <c r="C269" s="2"/>
      <c r="E269" s="2"/>
      <c r="G269" s="2"/>
      <c r="H269" s="6"/>
      <c r="I269" s="9"/>
      <c r="J269" s="9"/>
      <c r="K269" s="9"/>
    </row>
    <row r="270" spans="1:11" x14ac:dyDescent="0.25">
      <c r="A270" s="2"/>
      <c r="B270" s="2"/>
      <c r="C270" s="2"/>
      <c r="E270" s="2"/>
      <c r="G270" s="2"/>
      <c r="H270" s="6"/>
      <c r="I270" s="9"/>
      <c r="J270" s="9"/>
      <c r="K270" s="9"/>
    </row>
    <row r="271" spans="1:11" x14ac:dyDescent="0.25">
      <c r="A271" s="2"/>
      <c r="B271" s="2"/>
      <c r="C271" s="2"/>
      <c r="E271" s="2"/>
      <c r="G271" s="2"/>
      <c r="H271" s="6"/>
      <c r="I271" s="9"/>
      <c r="J271" s="9"/>
      <c r="K271" s="9"/>
    </row>
    <row r="272" spans="1:11" x14ac:dyDescent="0.25">
      <c r="A272" s="2"/>
      <c r="B272" s="2"/>
      <c r="C272" s="2"/>
      <c r="E272" s="2"/>
      <c r="G272" s="2"/>
      <c r="H272" s="6"/>
      <c r="I272" s="9"/>
      <c r="J272" s="9"/>
      <c r="K272" s="9"/>
    </row>
    <row r="273" spans="1:11" x14ac:dyDescent="0.25">
      <c r="A273" s="2"/>
      <c r="B273" s="2"/>
      <c r="C273" s="2"/>
      <c r="E273" s="2"/>
      <c r="G273" s="2"/>
      <c r="H273" s="6"/>
      <c r="I273" s="9"/>
      <c r="J273" s="9"/>
      <c r="K273" s="9"/>
    </row>
    <row r="274" spans="1:11" x14ac:dyDescent="0.25">
      <c r="A274" s="2"/>
      <c r="B274" s="2"/>
      <c r="C274" s="2"/>
      <c r="E274" s="2"/>
      <c r="G274" s="2"/>
      <c r="H274" s="6"/>
      <c r="I274" s="9"/>
      <c r="J274" s="9"/>
      <c r="K274" s="9"/>
    </row>
    <row r="275" spans="1:11" x14ac:dyDescent="0.25">
      <c r="A275" s="2"/>
      <c r="B275" s="2"/>
      <c r="C275" s="2"/>
      <c r="E275" s="2"/>
      <c r="G275" s="2"/>
      <c r="H275" s="6"/>
      <c r="I275" s="9"/>
      <c r="J275" s="9"/>
      <c r="K275" s="9"/>
    </row>
    <row r="276" spans="1:11" x14ac:dyDescent="0.25">
      <c r="A276" s="2"/>
      <c r="B276" s="2"/>
      <c r="C276" s="2"/>
      <c r="E276" s="2"/>
      <c r="G276" s="2"/>
      <c r="H276" s="6"/>
      <c r="I276" s="9"/>
      <c r="J276" s="9"/>
      <c r="K276" s="9"/>
    </row>
    <row r="277" spans="1:11" x14ac:dyDescent="0.25">
      <c r="A277" s="2"/>
      <c r="B277" s="2"/>
      <c r="C277" s="2"/>
      <c r="E277" s="2"/>
      <c r="G277" s="2"/>
      <c r="H277" s="6"/>
      <c r="I277" s="9"/>
      <c r="J277" s="9"/>
      <c r="K277" s="9"/>
    </row>
    <row r="278" spans="1:11" x14ac:dyDescent="0.25">
      <c r="A278" s="2"/>
      <c r="B278" s="2"/>
      <c r="C278" s="2"/>
      <c r="E278" s="2"/>
      <c r="G278" s="2"/>
      <c r="H278" s="6"/>
      <c r="I278" s="9"/>
      <c r="J278" s="9"/>
      <c r="K278" s="9"/>
    </row>
    <row r="279" spans="1:11" x14ac:dyDescent="0.25">
      <c r="A279" s="2"/>
      <c r="B279" s="2"/>
      <c r="C279" s="2"/>
      <c r="E279" s="2"/>
      <c r="G279" s="2"/>
      <c r="H279" s="6"/>
      <c r="I279" s="9"/>
      <c r="J279" s="9"/>
      <c r="K279" s="9"/>
    </row>
    <row r="280" spans="1:11" x14ac:dyDescent="0.25">
      <c r="A280" s="2"/>
      <c r="B280" s="2"/>
      <c r="C280" s="2"/>
      <c r="E280" s="2"/>
      <c r="G280" s="2"/>
      <c r="H280" s="6"/>
      <c r="I280" s="9"/>
      <c r="J280" s="9"/>
      <c r="K280" s="9"/>
    </row>
    <row r="281" spans="1:11" x14ac:dyDescent="0.25">
      <c r="A281" s="2"/>
      <c r="B281" s="2"/>
      <c r="C281" s="2"/>
      <c r="E281" s="2"/>
      <c r="G281" s="2"/>
      <c r="H281" s="6"/>
      <c r="I281" s="9"/>
      <c r="J281" s="9"/>
      <c r="K281" s="9"/>
    </row>
    <row r="282" spans="1:11" x14ac:dyDescent="0.25">
      <c r="A282" s="2"/>
      <c r="B282" s="2"/>
      <c r="C282" s="2"/>
      <c r="E282" s="2"/>
      <c r="G282" s="2"/>
      <c r="H282" s="6"/>
      <c r="I282" s="9"/>
      <c r="J282" s="9"/>
      <c r="K282" s="9"/>
    </row>
    <row r="283" spans="1:11" x14ac:dyDescent="0.25">
      <c r="A283" s="2"/>
      <c r="B283" s="2"/>
      <c r="C283" s="2"/>
      <c r="E283" s="2"/>
      <c r="G283" s="2"/>
      <c r="H283" s="6"/>
      <c r="I283" s="9"/>
      <c r="J283" s="9"/>
      <c r="K283" s="9"/>
    </row>
    <row r="284" spans="1:11" x14ac:dyDescent="0.25">
      <c r="A284" s="2"/>
      <c r="B284" s="2"/>
      <c r="C284" s="2"/>
      <c r="E284" s="2"/>
      <c r="G284" s="2"/>
      <c r="H284" s="6"/>
      <c r="I284" s="9"/>
      <c r="J284" s="9"/>
      <c r="K284" s="9"/>
    </row>
    <row r="285" spans="1:11" x14ac:dyDescent="0.25">
      <c r="A285" s="2"/>
      <c r="B285" s="2"/>
      <c r="C285" s="2"/>
      <c r="E285" s="2"/>
      <c r="G285" s="2"/>
      <c r="H285" s="6"/>
      <c r="I285" s="9"/>
      <c r="J285" s="9"/>
      <c r="K285" s="9"/>
    </row>
    <row r="286" spans="1:11" x14ac:dyDescent="0.25">
      <c r="A286" s="2"/>
      <c r="B286" s="2"/>
      <c r="C286" s="2"/>
      <c r="E286" s="2"/>
      <c r="G286" s="2"/>
      <c r="H286" s="6"/>
      <c r="I286" s="9"/>
      <c r="J286" s="9"/>
      <c r="K286" s="9"/>
    </row>
    <row r="287" spans="1:11" x14ac:dyDescent="0.25">
      <c r="A287" s="2"/>
      <c r="B287" s="2"/>
      <c r="C287" s="2"/>
      <c r="E287" s="2"/>
      <c r="G287" s="2"/>
      <c r="H287" s="6"/>
      <c r="I287" s="9"/>
      <c r="J287" s="9"/>
      <c r="K287" s="9"/>
    </row>
    <row r="288" spans="1:11" x14ac:dyDescent="0.25">
      <c r="A288" s="2"/>
      <c r="B288" s="2"/>
      <c r="C288" s="2"/>
      <c r="E288" s="2"/>
      <c r="G288" s="2"/>
      <c r="H288" s="6"/>
      <c r="I288" s="9"/>
      <c r="J288" s="9"/>
      <c r="K288" s="9"/>
    </row>
    <row r="289" spans="1:11" x14ac:dyDescent="0.25">
      <c r="A289" s="2"/>
      <c r="B289" s="2"/>
      <c r="C289" s="2"/>
      <c r="E289" s="2"/>
      <c r="G289" s="2"/>
      <c r="H289" s="6"/>
      <c r="I289" s="9"/>
      <c r="J289" s="9"/>
      <c r="K289" s="9"/>
    </row>
    <row r="290" spans="1:11" x14ac:dyDescent="0.25">
      <c r="A290" s="2"/>
      <c r="B290" s="2"/>
      <c r="C290" s="2"/>
      <c r="E290" s="2"/>
      <c r="G290" s="2"/>
      <c r="H290" s="6"/>
      <c r="I290" s="9"/>
      <c r="J290" s="9"/>
      <c r="K290" s="9"/>
    </row>
    <row r="291" spans="1:11" x14ac:dyDescent="0.25">
      <c r="A291" s="2"/>
      <c r="B291" s="2"/>
      <c r="C291" s="2"/>
      <c r="E291" s="2"/>
      <c r="G291" s="2"/>
      <c r="H291" s="6"/>
      <c r="I291" s="9"/>
      <c r="J291" s="9"/>
      <c r="K291" s="9"/>
    </row>
    <row r="292" spans="1:11" x14ac:dyDescent="0.25">
      <c r="A292" s="2"/>
      <c r="B292" s="2"/>
      <c r="C292" s="2"/>
      <c r="E292" s="2"/>
      <c r="G292" s="2"/>
      <c r="H292" s="6"/>
      <c r="I292" s="9"/>
      <c r="J292" s="9"/>
      <c r="K292" s="9"/>
    </row>
    <row r="293" spans="1:11" x14ac:dyDescent="0.25">
      <c r="A293" s="2"/>
      <c r="B293" s="2"/>
      <c r="C293" s="2"/>
      <c r="E293" s="2"/>
      <c r="G293" s="2"/>
      <c r="H293" s="6"/>
      <c r="I293" s="9"/>
      <c r="J293" s="9"/>
      <c r="K293" s="9"/>
    </row>
    <row r="294" spans="1:11" x14ac:dyDescent="0.25">
      <c r="A294" s="2"/>
      <c r="B294" s="2"/>
      <c r="C294" s="2"/>
      <c r="E294" s="2"/>
      <c r="G294" s="2"/>
      <c r="H294" s="6"/>
      <c r="I294" s="9"/>
      <c r="J294" s="9"/>
      <c r="K294" s="9"/>
    </row>
    <row r="295" spans="1:11" x14ac:dyDescent="0.25">
      <c r="A295" s="2"/>
      <c r="B295" s="2"/>
      <c r="C295" s="2"/>
      <c r="E295" s="2"/>
      <c r="G295" s="2"/>
      <c r="H295" s="6"/>
      <c r="I295" s="9"/>
      <c r="J295" s="9"/>
      <c r="K295" s="9"/>
    </row>
    <row r="296" spans="1:11" x14ac:dyDescent="0.25">
      <c r="A296" s="2"/>
      <c r="B296" s="2"/>
      <c r="C296" s="2"/>
      <c r="E296" s="2"/>
      <c r="G296" s="2"/>
      <c r="H296" s="6"/>
      <c r="I296" s="9"/>
      <c r="J296" s="9"/>
      <c r="K296" s="9"/>
    </row>
    <row r="297" spans="1:11" x14ac:dyDescent="0.25">
      <c r="A297" s="2"/>
      <c r="B297" s="2"/>
      <c r="C297" s="2"/>
      <c r="E297" s="2"/>
      <c r="G297" s="2"/>
      <c r="H297" s="6"/>
      <c r="I297" s="9"/>
      <c r="J297" s="9"/>
      <c r="K297" s="9"/>
    </row>
    <row r="298" spans="1:11" x14ac:dyDescent="0.25">
      <c r="A298" s="2"/>
      <c r="B298" s="2"/>
      <c r="C298" s="2"/>
      <c r="E298" s="2"/>
      <c r="G298" s="2"/>
      <c r="H298" s="6"/>
      <c r="I298" s="9"/>
      <c r="J298" s="9"/>
      <c r="K298" s="9"/>
    </row>
    <row r="299" spans="1:11" x14ac:dyDescent="0.25">
      <c r="A299" s="2"/>
      <c r="B299" s="2"/>
      <c r="C299" s="2"/>
      <c r="E299" s="2"/>
      <c r="G299" s="2"/>
      <c r="H299" s="6"/>
      <c r="I299" s="9"/>
      <c r="J299" s="9"/>
      <c r="K299" s="9"/>
    </row>
    <row r="300" spans="1:11" x14ac:dyDescent="0.25">
      <c r="A300" s="2"/>
      <c r="B300" s="2"/>
      <c r="C300" s="2"/>
      <c r="E300" s="2"/>
      <c r="G300" s="2"/>
      <c r="H300" s="6"/>
      <c r="I300" s="9"/>
      <c r="J300" s="9"/>
      <c r="K300" s="9"/>
    </row>
    <row r="301" spans="1:11" x14ac:dyDescent="0.25">
      <c r="A301" s="2"/>
      <c r="B301" s="2"/>
      <c r="C301" s="2"/>
      <c r="E301" s="2"/>
      <c r="G301" s="2"/>
      <c r="H301" s="6"/>
      <c r="I301" s="9"/>
      <c r="J301" s="9"/>
      <c r="K301" s="9"/>
    </row>
    <row r="302" spans="1:11" x14ac:dyDescent="0.25">
      <c r="A302" s="2"/>
      <c r="B302" s="2"/>
      <c r="C302" s="2"/>
      <c r="E302" s="2"/>
      <c r="G302" s="2"/>
      <c r="H302" s="6"/>
      <c r="I302" s="9"/>
      <c r="J302" s="9"/>
      <c r="K302" s="9"/>
    </row>
    <row r="303" spans="1:11" x14ac:dyDescent="0.25">
      <c r="A303" s="2"/>
      <c r="B303" s="2"/>
      <c r="C303" s="2"/>
      <c r="E303" s="2"/>
      <c r="G303" s="2"/>
      <c r="H303" s="6"/>
      <c r="I303" s="9"/>
      <c r="J303" s="9"/>
      <c r="K303" s="9"/>
    </row>
    <row r="304" spans="1:11" x14ac:dyDescent="0.25">
      <c r="A304" s="2"/>
      <c r="B304" s="2"/>
      <c r="C304" s="2"/>
      <c r="E304" s="2"/>
      <c r="G304" s="2"/>
      <c r="H304" s="6"/>
      <c r="I304" s="9"/>
      <c r="J304" s="9"/>
      <c r="K304" s="9"/>
    </row>
    <row r="305" spans="1:11" x14ac:dyDescent="0.25">
      <c r="A305" s="2"/>
      <c r="B305" s="2"/>
      <c r="C305" s="2"/>
      <c r="E305" s="2"/>
      <c r="G305" s="2"/>
      <c r="H305" s="6"/>
      <c r="I305" s="9"/>
      <c r="J305" s="9"/>
      <c r="K305" s="9"/>
    </row>
    <row r="306" spans="1:11" x14ac:dyDescent="0.25">
      <c r="A306" s="2"/>
      <c r="B306" s="2"/>
      <c r="C306" s="2"/>
      <c r="E306" s="2"/>
      <c r="G306" s="2"/>
      <c r="H306" s="6"/>
      <c r="I306" s="9"/>
      <c r="J306" s="9"/>
      <c r="K306" s="9"/>
    </row>
    <row r="307" spans="1:11" x14ac:dyDescent="0.25">
      <c r="A307" s="2"/>
      <c r="B307" s="2"/>
      <c r="C307" s="2"/>
      <c r="E307" s="2"/>
      <c r="G307" s="2"/>
      <c r="H307" s="6"/>
      <c r="I307" s="9"/>
      <c r="J307" s="9"/>
      <c r="K307" s="9"/>
    </row>
    <row r="308" spans="1:11" x14ac:dyDescent="0.25">
      <c r="A308" s="2"/>
      <c r="B308" s="2"/>
      <c r="C308" s="2"/>
      <c r="E308" s="2"/>
      <c r="G308" s="2"/>
      <c r="H308" s="6"/>
      <c r="I308" s="9"/>
      <c r="J308" s="9"/>
      <c r="K308" s="9"/>
    </row>
    <row r="309" spans="1:11" x14ac:dyDescent="0.25">
      <c r="A309" s="2"/>
      <c r="B309" s="2"/>
      <c r="C309" s="2"/>
      <c r="E309" s="2"/>
      <c r="G309" s="2"/>
      <c r="H309" s="6"/>
      <c r="I309" s="9"/>
      <c r="J309" s="9"/>
      <c r="K309" s="9"/>
    </row>
    <row r="310" spans="1:11" x14ac:dyDescent="0.25">
      <c r="A310" s="2"/>
      <c r="B310" s="2"/>
      <c r="C310" s="2"/>
      <c r="E310" s="2"/>
      <c r="G310" s="2"/>
      <c r="H310" s="6"/>
      <c r="I310" s="9"/>
      <c r="J310" s="9"/>
      <c r="K310" s="9"/>
    </row>
    <row r="311" spans="1:11" x14ac:dyDescent="0.25">
      <c r="A311" s="2"/>
      <c r="B311" s="2"/>
      <c r="C311" s="2"/>
      <c r="E311" s="2"/>
      <c r="G311" s="2"/>
      <c r="H311" s="6"/>
      <c r="I311" s="9"/>
      <c r="J311" s="9"/>
      <c r="K311" s="9"/>
    </row>
    <row r="312" spans="1:11" x14ac:dyDescent="0.25">
      <c r="A312" s="2"/>
      <c r="B312" s="2"/>
      <c r="C312" s="2"/>
      <c r="E312" s="2"/>
      <c r="G312" s="2"/>
      <c r="H312" s="6"/>
      <c r="I312" s="9"/>
      <c r="J312" s="9"/>
      <c r="K312" s="9"/>
    </row>
    <row r="313" spans="1:11" x14ac:dyDescent="0.25">
      <c r="A313" s="2"/>
      <c r="B313" s="2"/>
      <c r="C313" s="2"/>
      <c r="E313" s="2"/>
      <c r="G313" s="2"/>
      <c r="H313" s="6"/>
      <c r="I313" s="9"/>
      <c r="J313" s="9"/>
      <c r="K313" s="9"/>
    </row>
    <row r="314" spans="1:11" x14ac:dyDescent="0.25">
      <c r="A314" s="2"/>
      <c r="B314" s="2"/>
      <c r="C314" s="2"/>
      <c r="E314" s="2"/>
      <c r="G314" s="2"/>
      <c r="H314" s="6"/>
      <c r="I314" s="9"/>
      <c r="J314" s="9"/>
      <c r="K314" s="9"/>
    </row>
    <row r="315" spans="1:11" x14ac:dyDescent="0.25">
      <c r="A315" s="2"/>
      <c r="B315" s="2"/>
      <c r="C315" s="2"/>
      <c r="E315" s="2"/>
      <c r="G315" s="2"/>
      <c r="H315" s="6"/>
      <c r="I315" s="9"/>
      <c r="J315" s="9"/>
      <c r="K315" s="9"/>
    </row>
    <row r="316" spans="1:11" x14ac:dyDescent="0.25">
      <c r="A316" s="2"/>
      <c r="B316" s="2"/>
      <c r="C316" s="2"/>
      <c r="E316" s="2"/>
      <c r="G316" s="2"/>
      <c r="H316" s="6"/>
      <c r="I316" s="9"/>
      <c r="J316" s="9"/>
      <c r="K316" s="9"/>
    </row>
    <row r="317" spans="1:11" x14ac:dyDescent="0.25">
      <c r="A317" s="2"/>
      <c r="B317" s="2"/>
      <c r="C317" s="2"/>
      <c r="E317" s="2"/>
      <c r="G317" s="2"/>
      <c r="H317" s="6"/>
      <c r="I317" s="9"/>
      <c r="J317" s="9"/>
      <c r="K317" s="9"/>
    </row>
    <row r="318" spans="1:11" x14ac:dyDescent="0.25">
      <c r="A318" s="2"/>
      <c r="B318" s="2"/>
      <c r="C318" s="2"/>
      <c r="E318" s="2"/>
      <c r="G318" s="2"/>
      <c r="H318" s="6"/>
      <c r="I318" s="9"/>
      <c r="J318" s="9"/>
      <c r="K318" s="9"/>
    </row>
    <row r="319" spans="1:11" x14ac:dyDescent="0.25">
      <c r="A319" s="2"/>
      <c r="B319" s="2"/>
      <c r="C319" s="2"/>
      <c r="E319" s="2"/>
      <c r="G319" s="2"/>
      <c r="H319" s="6"/>
      <c r="I319" s="9"/>
      <c r="J319" s="9"/>
      <c r="K319" s="9"/>
    </row>
    <row r="320" spans="1:11" x14ac:dyDescent="0.25">
      <c r="A320" s="2"/>
      <c r="B320" s="2"/>
      <c r="C320" s="2"/>
      <c r="E320" s="2"/>
      <c r="G320" s="2"/>
      <c r="H320" s="6"/>
      <c r="I320" s="9"/>
      <c r="J320" s="9"/>
      <c r="K320" s="9"/>
    </row>
    <row r="321" spans="1:11" x14ac:dyDescent="0.25">
      <c r="A321" s="2"/>
      <c r="B321" s="2"/>
      <c r="C321" s="2"/>
      <c r="E321" s="2"/>
      <c r="G321" s="2"/>
      <c r="H321" s="6"/>
      <c r="I321" s="9"/>
      <c r="J321" s="9"/>
      <c r="K321" s="9"/>
    </row>
    <row r="322" spans="1:11" x14ac:dyDescent="0.25">
      <c r="A322" s="2"/>
      <c r="B322" s="2"/>
      <c r="C322" s="2"/>
      <c r="E322" s="2"/>
      <c r="G322" s="2"/>
      <c r="H322" s="6"/>
      <c r="I322" s="9"/>
      <c r="J322" s="9"/>
      <c r="K322" s="9"/>
    </row>
    <row r="323" spans="1:11" x14ac:dyDescent="0.25">
      <c r="A323" s="2"/>
      <c r="B323" s="2"/>
      <c r="C323" s="2"/>
      <c r="E323" s="2"/>
      <c r="G323" s="2"/>
      <c r="H323" s="6"/>
      <c r="I323" s="9"/>
      <c r="J323" s="9"/>
      <c r="K323" s="9"/>
    </row>
    <row r="324" spans="1:11" x14ac:dyDescent="0.25">
      <c r="A324" s="2"/>
      <c r="B324" s="2"/>
      <c r="C324" s="2"/>
      <c r="E324" s="2"/>
      <c r="G324" s="2"/>
      <c r="H324" s="6"/>
      <c r="I324" s="9"/>
      <c r="J324" s="9"/>
      <c r="K324" s="9"/>
    </row>
    <row r="325" spans="1:11" x14ac:dyDescent="0.25">
      <c r="A325" s="2"/>
      <c r="B325" s="2"/>
      <c r="C325" s="2"/>
      <c r="E325" s="2"/>
      <c r="G325" s="2"/>
      <c r="H325" s="6"/>
      <c r="I325" s="9"/>
      <c r="J325" s="9"/>
      <c r="K325" s="9"/>
    </row>
    <row r="326" spans="1:11" x14ac:dyDescent="0.25">
      <c r="A326" s="2"/>
      <c r="B326" s="2"/>
      <c r="C326" s="2"/>
      <c r="E326" s="2"/>
      <c r="G326" s="2"/>
      <c r="H326" s="6"/>
      <c r="I326" s="9"/>
      <c r="J326" s="9"/>
      <c r="K326" s="9"/>
    </row>
    <row r="327" spans="1:11" x14ac:dyDescent="0.25">
      <c r="A327" s="2"/>
      <c r="B327" s="2"/>
      <c r="C327" s="2"/>
      <c r="E327" s="2"/>
      <c r="G327" s="2"/>
      <c r="H327" s="6"/>
      <c r="I327" s="9"/>
      <c r="J327" s="9"/>
      <c r="K327" s="9"/>
    </row>
    <row r="328" spans="1:11" x14ac:dyDescent="0.25">
      <c r="A328" s="2"/>
      <c r="B328" s="2"/>
      <c r="C328" s="2"/>
      <c r="E328" s="2"/>
      <c r="G328" s="2"/>
      <c r="H328" s="6"/>
      <c r="I328" s="9"/>
      <c r="J328" s="9"/>
      <c r="K328" s="9"/>
    </row>
    <row r="329" spans="1:11" x14ac:dyDescent="0.25">
      <c r="A329" s="2"/>
      <c r="B329" s="2"/>
      <c r="C329" s="2"/>
      <c r="E329" s="2"/>
      <c r="G329" s="2"/>
      <c r="H329" s="6"/>
      <c r="I329" s="9"/>
      <c r="J329" s="9"/>
      <c r="K329" s="9"/>
    </row>
    <row r="330" spans="1:11" x14ac:dyDescent="0.25">
      <c r="A330" s="2"/>
      <c r="B330" s="2"/>
      <c r="C330" s="2"/>
      <c r="E330" s="2"/>
      <c r="G330" s="2"/>
      <c r="H330" s="6"/>
      <c r="I330" s="9"/>
      <c r="J330" s="9"/>
      <c r="K330" s="9"/>
    </row>
    <row r="331" spans="1:11" x14ac:dyDescent="0.25">
      <c r="A331" s="2"/>
      <c r="B331" s="2"/>
      <c r="C331" s="2"/>
      <c r="E331" s="2"/>
      <c r="G331" s="2"/>
      <c r="H331" s="6"/>
      <c r="I331" s="9"/>
      <c r="J331" s="9"/>
      <c r="K331" s="9"/>
    </row>
    <row r="332" spans="1:11" x14ac:dyDescent="0.25">
      <c r="A332" s="2"/>
      <c r="B332" s="2"/>
      <c r="C332" s="2"/>
      <c r="E332" s="2"/>
      <c r="G332" s="2"/>
      <c r="H332" s="6"/>
      <c r="I332" s="9"/>
      <c r="J332" s="9"/>
      <c r="K332" s="9"/>
    </row>
    <row r="333" spans="1:11" x14ac:dyDescent="0.25">
      <c r="A333" s="2"/>
      <c r="B333" s="2"/>
      <c r="C333" s="2"/>
      <c r="E333" s="2"/>
      <c r="G333" s="2"/>
      <c r="H333" s="6"/>
      <c r="I333" s="9"/>
      <c r="J333" s="9"/>
      <c r="K333" s="9"/>
    </row>
    <row r="334" spans="1:11" x14ac:dyDescent="0.25">
      <c r="A334" s="2"/>
      <c r="B334" s="2"/>
      <c r="C334" s="2"/>
      <c r="E334" s="2"/>
      <c r="G334" s="2"/>
      <c r="H334" s="6"/>
      <c r="I334" s="9"/>
      <c r="J334" s="9"/>
      <c r="K334" s="9"/>
    </row>
    <row r="335" spans="1:11" x14ac:dyDescent="0.25">
      <c r="A335" s="2"/>
      <c r="B335" s="2"/>
      <c r="C335" s="2"/>
      <c r="E335" s="2"/>
      <c r="G335" s="2"/>
      <c r="H335" s="6"/>
      <c r="I335" s="9"/>
      <c r="J335" s="9"/>
      <c r="K335" s="9"/>
    </row>
    <row r="336" spans="1:11" x14ac:dyDescent="0.25">
      <c r="A336" s="2"/>
      <c r="B336" s="2"/>
      <c r="C336" s="2"/>
      <c r="E336" s="2"/>
      <c r="G336" s="2"/>
      <c r="H336" s="6"/>
      <c r="I336" s="9"/>
      <c r="J336" s="9"/>
      <c r="K336" s="9"/>
    </row>
    <row r="337" spans="1:11" x14ac:dyDescent="0.25">
      <c r="A337" s="2"/>
      <c r="B337" s="2"/>
      <c r="C337" s="2"/>
      <c r="E337" s="2"/>
      <c r="G337" s="2"/>
      <c r="H337" s="6"/>
      <c r="I337" s="9"/>
      <c r="J337" s="9"/>
      <c r="K337" s="9"/>
    </row>
    <row r="338" spans="1:11" x14ac:dyDescent="0.25">
      <c r="A338" s="2"/>
      <c r="B338" s="2"/>
      <c r="C338" s="2"/>
      <c r="E338" s="2"/>
      <c r="G338" s="2"/>
      <c r="H338" s="6"/>
      <c r="I338" s="9"/>
      <c r="J338" s="9"/>
      <c r="K338" s="9"/>
    </row>
    <row r="339" spans="1:11" x14ac:dyDescent="0.25">
      <c r="A339" s="2"/>
      <c r="B339" s="2"/>
      <c r="C339" s="2"/>
      <c r="E339" s="2"/>
      <c r="G339" s="2"/>
      <c r="H339" s="6"/>
      <c r="I339" s="9"/>
      <c r="J339" s="9"/>
      <c r="K339" s="9"/>
    </row>
    <row r="340" spans="1:11" x14ac:dyDescent="0.25">
      <c r="A340" s="2"/>
      <c r="B340" s="2"/>
      <c r="C340" s="2"/>
      <c r="E340" s="2"/>
      <c r="G340" s="2"/>
      <c r="H340" s="6"/>
      <c r="I340" s="9"/>
      <c r="J340" s="9"/>
      <c r="K340" s="9"/>
    </row>
    <row r="341" spans="1:11" x14ac:dyDescent="0.25">
      <c r="A341" s="2"/>
      <c r="B341" s="2"/>
      <c r="C341" s="2"/>
      <c r="E341" s="2"/>
      <c r="G341" s="2"/>
      <c r="H341" s="6"/>
      <c r="I341" s="9"/>
      <c r="J341" s="9"/>
      <c r="K341" s="9"/>
    </row>
    <row r="342" spans="1:11" x14ac:dyDescent="0.25">
      <c r="A342" s="2"/>
      <c r="B342" s="2"/>
      <c r="C342" s="2"/>
      <c r="E342" s="2"/>
      <c r="G342" s="2"/>
      <c r="H342" s="6"/>
      <c r="I342" s="9"/>
      <c r="J342" s="9"/>
      <c r="K342" s="9"/>
    </row>
    <row r="343" spans="1:11" x14ac:dyDescent="0.25">
      <c r="A343" s="2"/>
      <c r="B343" s="2"/>
      <c r="C343" s="2"/>
      <c r="E343" s="2"/>
      <c r="G343" s="2"/>
      <c r="H343" s="6"/>
      <c r="I343" s="9"/>
      <c r="J343" s="9"/>
      <c r="K343" s="9"/>
    </row>
    <row r="344" spans="1:11" x14ac:dyDescent="0.25">
      <c r="A344" s="2"/>
      <c r="B344" s="2"/>
      <c r="C344" s="2"/>
      <c r="E344" s="2"/>
      <c r="G344" s="2"/>
      <c r="H344" s="6"/>
      <c r="I344" s="9"/>
      <c r="J344" s="9"/>
      <c r="K344" s="9"/>
    </row>
    <row r="345" spans="1:11" x14ac:dyDescent="0.25">
      <c r="A345" s="2"/>
      <c r="B345" s="2"/>
      <c r="C345" s="2"/>
      <c r="E345" s="2"/>
      <c r="G345" s="2"/>
      <c r="H345" s="6"/>
      <c r="I345" s="9"/>
      <c r="J345" s="9"/>
      <c r="K345" s="9"/>
    </row>
    <row r="346" spans="1:11" x14ac:dyDescent="0.25">
      <c r="A346" s="2"/>
      <c r="B346" s="2"/>
      <c r="C346" s="2"/>
      <c r="E346" s="2"/>
      <c r="G346" s="2"/>
      <c r="H346" s="6"/>
      <c r="I346" s="9"/>
      <c r="J346" s="9"/>
      <c r="K346" s="9"/>
    </row>
    <row r="347" spans="1:11" x14ac:dyDescent="0.25">
      <c r="A347" s="2"/>
      <c r="B347" s="2"/>
      <c r="C347" s="2"/>
      <c r="E347" s="2"/>
      <c r="G347" s="2"/>
      <c r="H347" s="6"/>
      <c r="I347" s="9"/>
      <c r="J347" s="9"/>
      <c r="K347" s="9"/>
    </row>
    <row r="348" spans="1:11" x14ac:dyDescent="0.25">
      <c r="A348" s="2"/>
      <c r="B348" s="2"/>
      <c r="C348" s="2"/>
      <c r="E348" s="2"/>
      <c r="G348" s="2"/>
      <c r="H348" s="6"/>
      <c r="I348" s="9"/>
      <c r="J348" s="9"/>
      <c r="K348" s="9"/>
    </row>
    <row r="349" spans="1:11" x14ac:dyDescent="0.25">
      <c r="A349" s="2"/>
      <c r="B349" s="2"/>
      <c r="C349" s="2"/>
      <c r="E349" s="2"/>
      <c r="G349" s="2"/>
      <c r="H349" s="6"/>
      <c r="I349" s="9"/>
      <c r="J349" s="9"/>
      <c r="K349" s="9"/>
    </row>
    <row r="350" spans="1:11" x14ac:dyDescent="0.25">
      <c r="A350" s="2"/>
      <c r="B350" s="2"/>
      <c r="C350" s="2"/>
      <c r="E350" s="2"/>
      <c r="G350" s="2"/>
      <c r="H350" s="6"/>
      <c r="I350" s="9"/>
      <c r="J350" s="9"/>
      <c r="K350" s="9"/>
    </row>
    <row r="351" spans="1:11" x14ac:dyDescent="0.25">
      <c r="A351" s="2"/>
      <c r="B351" s="2"/>
      <c r="C351" s="2"/>
      <c r="E351" s="2"/>
      <c r="G351" s="2"/>
      <c r="H351" s="6"/>
      <c r="I351" s="9"/>
      <c r="J351" s="9"/>
      <c r="K351" s="9"/>
    </row>
    <row r="352" spans="1:11" x14ac:dyDescent="0.25">
      <c r="A352" s="2"/>
      <c r="B352" s="2"/>
      <c r="C352" s="2"/>
      <c r="E352" s="2"/>
      <c r="G352" s="2"/>
      <c r="H352" s="6"/>
      <c r="I352" s="9"/>
      <c r="J352" s="9"/>
      <c r="K352" s="9"/>
    </row>
    <row r="353" spans="1:11" x14ac:dyDescent="0.25">
      <c r="A353" s="2"/>
      <c r="B353" s="2"/>
      <c r="C353" s="2"/>
      <c r="E353" s="2"/>
      <c r="G353" s="2"/>
      <c r="H353" s="6"/>
      <c r="I353" s="9"/>
      <c r="J353" s="9"/>
      <c r="K353" s="9"/>
    </row>
    <row r="354" spans="1:11" x14ac:dyDescent="0.25">
      <c r="A354" s="2"/>
      <c r="B354" s="2"/>
      <c r="C354" s="2"/>
      <c r="E354" s="2"/>
      <c r="G354" s="2"/>
      <c r="H354" s="6"/>
      <c r="I354" s="9"/>
      <c r="J354" s="9"/>
      <c r="K354" s="9"/>
    </row>
    <row r="355" spans="1:11" x14ac:dyDescent="0.25">
      <c r="A355" s="2"/>
      <c r="B355" s="2"/>
      <c r="C355" s="2"/>
      <c r="E355" s="2"/>
      <c r="G355" s="2"/>
      <c r="H355" s="6"/>
      <c r="I355" s="9"/>
      <c r="J355" s="9"/>
      <c r="K355" s="9"/>
    </row>
    <row r="356" spans="1:11" x14ac:dyDescent="0.25">
      <c r="A356" s="2"/>
      <c r="B356" s="2"/>
      <c r="C356" s="2"/>
      <c r="E356" s="2"/>
      <c r="G356" s="2"/>
      <c r="H356" s="6"/>
      <c r="I356" s="9"/>
      <c r="J356" s="9"/>
      <c r="K356" s="9"/>
    </row>
    <row r="357" spans="1:11" x14ac:dyDescent="0.25">
      <c r="A357" s="2"/>
      <c r="B357" s="2"/>
      <c r="C357" s="2"/>
      <c r="E357" s="2"/>
      <c r="G357" s="2"/>
      <c r="H357" s="6"/>
      <c r="I357" s="9"/>
      <c r="J357" s="9"/>
      <c r="K357" s="9"/>
    </row>
    <row r="358" spans="1:11" x14ac:dyDescent="0.25">
      <c r="A358" s="2"/>
      <c r="B358" s="2"/>
      <c r="C358" s="2"/>
      <c r="E358" s="2"/>
      <c r="G358" s="2"/>
      <c r="H358" s="6"/>
      <c r="I358" s="9"/>
      <c r="J358" s="9"/>
      <c r="K358" s="9"/>
    </row>
    <row r="359" spans="1:11" x14ac:dyDescent="0.25">
      <c r="A359" s="2"/>
      <c r="B359" s="2"/>
      <c r="C359" s="2"/>
      <c r="E359" s="2"/>
      <c r="G359" s="2"/>
      <c r="H359" s="6"/>
      <c r="I359" s="9"/>
      <c r="J359" s="9"/>
      <c r="K359" s="9"/>
    </row>
    <row r="360" spans="1:11" x14ac:dyDescent="0.25">
      <c r="A360" s="2"/>
      <c r="B360" s="2"/>
      <c r="C360" s="2"/>
      <c r="E360" s="2"/>
      <c r="G360" s="2"/>
      <c r="H360" s="6"/>
      <c r="I360" s="9"/>
      <c r="J360" s="9"/>
      <c r="K360" s="9"/>
    </row>
    <row r="361" spans="1:11" x14ac:dyDescent="0.25">
      <c r="A361" s="2"/>
      <c r="B361" s="2"/>
      <c r="C361" s="2"/>
      <c r="E361" s="2"/>
      <c r="G361" s="2"/>
      <c r="H361" s="6"/>
      <c r="I361" s="9"/>
      <c r="J361" s="9"/>
      <c r="K361" s="9"/>
    </row>
    <row r="362" spans="1:11" x14ac:dyDescent="0.25">
      <c r="A362" s="2"/>
      <c r="B362" s="2"/>
      <c r="C362" s="2"/>
      <c r="E362" s="2"/>
      <c r="G362" s="2"/>
      <c r="H362" s="6"/>
      <c r="I362" s="9"/>
      <c r="J362" s="9"/>
      <c r="K362" s="9"/>
    </row>
    <row r="363" spans="1:11" x14ac:dyDescent="0.25">
      <c r="A363" s="2"/>
      <c r="B363" s="2"/>
      <c r="C363" s="2"/>
      <c r="E363" s="2"/>
      <c r="G363" s="2"/>
      <c r="H363" s="6"/>
      <c r="I363" s="9"/>
      <c r="J363" s="9"/>
      <c r="K363" s="9"/>
    </row>
    <row r="364" spans="1:11" x14ac:dyDescent="0.25">
      <c r="A364" s="2"/>
      <c r="B364" s="2"/>
      <c r="C364" s="2"/>
      <c r="E364" s="2"/>
      <c r="G364" s="2"/>
      <c r="H364" s="6"/>
      <c r="I364" s="9"/>
      <c r="J364" s="9"/>
      <c r="K364" s="9"/>
    </row>
    <row r="365" spans="1:11" x14ac:dyDescent="0.25">
      <c r="A365" s="2"/>
      <c r="B365" s="2"/>
      <c r="C365" s="2"/>
      <c r="E365" s="2"/>
      <c r="G365" s="2"/>
      <c r="H365" s="6"/>
      <c r="I365" s="9"/>
      <c r="J365" s="9"/>
      <c r="K365" s="9"/>
    </row>
    <row r="366" spans="1:11" x14ac:dyDescent="0.25">
      <c r="A366" s="2"/>
      <c r="B366" s="2"/>
      <c r="C366" s="2"/>
      <c r="E366" s="2"/>
      <c r="G366" s="2"/>
      <c r="H366" s="6"/>
      <c r="I366" s="9"/>
      <c r="J366" s="9"/>
      <c r="K366" s="9"/>
    </row>
    <row r="367" spans="1:11" x14ac:dyDescent="0.25">
      <c r="A367" s="2"/>
      <c r="B367" s="2"/>
      <c r="C367" s="2"/>
      <c r="E367" s="2"/>
      <c r="G367" s="2"/>
      <c r="H367" s="6"/>
      <c r="I367" s="9"/>
      <c r="J367" s="9"/>
      <c r="K367" s="9"/>
    </row>
    <row r="368" spans="1:11" x14ac:dyDescent="0.25">
      <c r="A368" s="2"/>
      <c r="B368" s="2"/>
      <c r="C368" s="2"/>
      <c r="E368" s="2"/>
      <c r="G368" s="2"/>
      <c r="H368" s="6"/>
      <c r="I368" s="9"/>
      <c r="J368" s="9"/>
      <c r="K368" s="9"/>
    </row>
    <row r="369" spans="1:11" x14ac:dyDescent="0.25">
      <c r="A369" s="2"/>
      <c r="B369" s="2"/>
      <c r="C369" s="2"/>
      <c r="E369" s="2"/>
      <c r="G369" s="2"/>
      <c r="H369" s="6"/>
      <c r="I369" s="9"/>
      <c r="J369" s="9"/>
      <c r="K369" s="9"/>
    </row>
    <row r="370" spans="1:11" x14ac:dyDescent="0.25">
      <c r="A370" s="2"/>
      <c r="B370" s="2"/>
      <c r="C370" s="2"/>
      <c r="E370" s="2"/>
      <c r="G370" s="2"/>
      <c r="H370" s="6"/>
      <c r="I370" s="9"/>
      <c r="J370" s="9"/>
      <c r="K370" s="9"/>
    </row>
    <row r="371" spans="1:11" x14ac:dyDescent="0.25">
      <c r="A371" s="2"/>
      <c r="B371" s="2"/>
      <c r="C371" s="2"/>
      <c r="E371" s="2"/>
      <c r="G371" s="2"/>
      <c r="H371" s="6"/>
      <c r="I371" s="9"/>
      <c r="J371" s="9"/>
      <c r="K371" s="9"/>
    </row>
    <row r="372" spans="1:11" x14ac:dyDescent="0.25">
      <c r="A372" s="2"/>
      <c r="B372" s="2"/>
      <c r="C372" s="2"/>
      <c r="E372" s="2"/>
      <c r="G372" s="2"/>
      <c r="H372" s="6"/>
      <c r="I372" s="9"/>
      <c r="J372" s="9"/>
      <c r="K372" s="9"/>
    </row>
    <row r="373" spans="1:11" x14ac:dyDescent="0.25">
      <c r="A373" s="2"/>
      <c r="B373" s="2"/>
      <c r="C373" s="2"/>
      <c r="E373" s="2"/>
      <c r="G373" s="2"/>
      <c r="H373" s="6"/>
      <c r="I373" s="9"/>
      <c r="J373" s="9"/>
      <c r="K373" s="9"/>
    </row>
    <row r="374" spans="1:11" x14ac:dyDescent="0.25">
      <c r="A374" s="2"/>
      <c r="B374" s="2"/>
      <c r="C374" s="2"/>
      <c r="E374" s="2"/>
      <c r="G374" s="2"/>
      <c r="H374" s="6"/>
      <c r="I374" s="9"/>
      <c r="J374" s="9"/>
      <c r="K374" s="9"/>
    </row>
    <row r="375" spans="1:11" x14ac:dyDescent="0.25">
      <c r="A375" s="2"/>
      <c r="B375" s="2"/>
      <c r="C375" s="2"/>
      <c r="E375" s="2"/>
      <c r="G375" s="2"/>
      <c r="H375" s="6"/>
      <c r="I375" s="9"/>
      <c r="J375" s="9"/>
      <c r="K375" s="9"/>
    </row>
    <row r="376" spans="1:11" x14ac:dyDescent="0.25">
      <c r="A376" s="2"/>
      <c r="B376" s="2"/>
      <c r="C376" s="2"/>
      <c r="E376" s="2"/>
      <c r="G376" s="2"/>
      <c r="H376" s="6"/>
      <c r="I376" s="9"/>
      <c r="J376" s="9"/>
      <c r="K376" s="9"/>
    </row>
    <row r="377" spans="1:11" x14ac:dyDescent="0.25">
      <c r="A377" s="2"/>
      <c r="B377" s="2"/>
      <c r="C377" s="2"/>
      <c r="E377" s="2"/>
      <c r="G377" s="2"/>
      <c r="H377" s="6"/>
      <c r="I377" s="9"/>
      <c r="J377" s="9"/>
      <c r="K377" s="9"/>
    </row>
    <row r="378" spans="1:11" x14ac:dyDescent="0.25">
      <c r="A378" s="2"/>
      <c r="B378" s="2"/>
      <c r="C378" s="2"/>
      <c r="E378" s="2"/>
      <c r="G378" s="2"/>
      <c r="H378" s="6"/>
      <c r="I378" s="9"/>
      <c r="J378" s="9"/>
      <c r="K378" s="9"/>
    </row>
    <row r="379" spans="1:11" x14ac:dyDescent="0.25">
      <c r="A379" s="2"/>
      <c r="B379" s="2"/>
      <c r="C379" s="2"/>
      <c r="E379" s="2"/>
      <c r="G379" s="2"/>
      <c r="H379" s="6"/>
      <c r="I379" s="9"/>
      <c r="J379" s="9"/>
      <c r="K379" s="9"/>
    </row>
    <row r="380" spans="1:11" x14ac:dyDescent="0.25">
      <c r="A380" s="2"/>
      <c r="B380" s="2"/>
      <c r="C380" s="2"/>
      <c r="E380" s="2"/>
      <c r="G380" s="2"/>
      <c r="H380" s="6"/>
      <c r="I380" s="9"/>
      <c r="J380" s="9"/>
      <c r="K380" s="9"/>
    </row>
    <row r="381" spans="1:11" x14ac:dyDescent="0.25">
      <c r="A381" s="2"/>
      <c r="B381" s="2"/>
      <c r="C381" s="2"/>
      <c r="E381" s="2"/>
      <c r="G381" s="2"/>
      <c r="H381" s="6"/>
      <c r="I381" s="9"/>
      <c r="J381" s="9"/>
      <c r="K381" s="9"/>
    </row>
    <row r="382" spans="1:11" x14ac:dyDescent="0.25">
      <c r="A382" s="2"/>
      <c r="B382" s="2"/>
      <c r="C382" s="2"/>
      <c r="E382" s="2"/>
      <c r="G382" s="2"/>
      <c r="H382" s="6"/>
      <c r="I382" s="9"/>
      <c r="J382" s="9"/>
      <c r="K382" s="9"/>
    </row>
    <row r="383" spans="1:11" x14ac:dyDescent="0.25">
      <c r="A383" s="2"/>
      <c r="B383" s="2"/>
      <c r="C383" s="2"/>
      <c r="E383" s="2"/>
      <c r="G383" s="2"/>
      <c r="H383" s="6"/>
      <c r="I383" s="9"/>
      <c r="J383" s="9"/>
      <c r="K383" s="9"/>
    </row>
    <row r="384" spans="1:11" x14ac:dyDescent="0.25">
      <c r="A384" s="2"/>
      <c r="B384" s="2"/>
      <c r="C384" s="2"/>
      <c r="E384" s="2"/>
      <c r="G384" s="2"/>
      <c r="H384" s="6"/>
      <c r="I384" s="9"/>
      <c r="J384" s="9"/>
      <c r="K384" s="9"/>
    </row>
    <row r="385" spans="1:11" x14ac:dyDescent="0.25">
      <c r="A385" s="2"/>
      <c r="B385" s="2"/>
      <c r="C385" s="2"/>
      <c r="E385" s="2"/>
      <c r="G385" s="2"/>
      <c r="H385" s="6"/>
      <c r="I385" s="9"/>
      <c r="J385" s="9"/>
      <c r="K385" s="9"/>
    </row>
    <row r="386" spans="1:11" x14ac:dyDescent="0.25">
      <c r="A386" s="2"/>
      <c r="B386" s="2"/>
      <c r="C386" s="2"/>
      <c r="E386" s="2"/>
      <c r="G386" s="2"/>
      <c r="H386" s="6"/>
      <c r="I386" s="9"/>
      <c r="J386" s="9"/>
      <c r="K386" s="9"/>
    </row>
    <row r="387" spans="1:11" x14ac:dyDescent="0.25">
      <c r="A387" s="2"/>
      <c r="B387" s="2"/>
      <c r="C387" s="2"/>
      <c r="E387" s="2"/>
      <c r="G387" s="2"/>
      <c r="H387" s="6"/>
      <c r="I387" s="9"/>
      <c r="J387" s="9"/>
      <c r="K387" s="9"/>
    </row>
    <row r="388" spans="1:11" x14ac:dyDescent="0.25">
      <c r="A388" s="2"/>
      <c r="B388" s="2"/>
      <c r="C388" s="2"/>
      <c r="E388" s="2"/>
      <c r="G388" s="2"/>
      <c r="H388" s="6"/>
      <c r="I388" s="9"/>
      <c r="J388" s="9"/>
      <c r="K388" s="9"/>
    </row>
    <row r="389" spans="1:11" x14ac:dyDescent="0.25">
      <c r="A389" s="2"/>
      <c r="B389" s="2"/>
      <c r="C389" s="2"/>
      <c r="E389" s="2"/>
      <c r="G389" s="2"/>
      <c r="H389" s="6"/>
      <c r="I389" s="9"/>
      <c r="J389" s="9"/>
      <c r="K389" s="9"/>
    </row>
    <row r="390" spans="1:11" x14ac:dyDescent="0.25">
      <c r="A390" s="2"/>
      <c r="B390" s="2"/>
      <c r="C390" s="2"/>
      <c r="E390" s="2"/>
      <c r="G390" s="2"/>
      <c r="H390" s="6"/>
      <c r="I390" s="9"/>
      <c r="J390" s="9"/>
      <c r="K390" s="9"/>
    </row>
    <row r="391" spans="1:11" x14ac:dyDescent="0.25">
      <c r="A391" s="2"/>
      <c r="B391" s="2"/>
      <c r="C391" s="2"/>
      <c r="E391" s="2"/>
      <c r="G391" s="2"/>
      <c r="H391" s="6"/>
      <c r="I391" s="9"/>
      <c r="J391" s="9"/>
      <c r="K391" s="9"/>
    </row>
    <row r="392" spans="1:11" x14ac:dyDescent="0.25">
      <c r="A392" s="2"/>
      <c r="B392" s="2"/>
      <c r="C392" s="2"/>
      <c r="E392" s="2"/>
      <c r="G392" s="2"/>
      <c r="H392" s="6"/>
      <c r="I392" s="9"/>
      <c r="J392" s="9"/>
      <c r="K392" s="9"/>
    </row>
    <row r="393" spans="1:11" x14ac:dyDescent="0.25">
      <c r="A393" s="2"/>
      <c r="B393" s="2"/>
      <c r="C393" s="2"/>
      <c r="E393" s="2"/>
      <c r="G393" s="2"/>
      <c r="H393" s="6"/>
      <c r="I393" s="9"/>
      <c r="J393" s="9"/>
      <c r="K393" s="9"/>
    </row>
    <row r="394" spans="1:11" x14ac:dyDescent="0.25">
      <c r="A394" s="2"/>
      <c r="B394" s="2"/>
      <c r="C394" s="2"/>
      <c r="E394" s="2"/>
      <c r="G394" s="2"/>
      <c r="H394" s="6"/>
      <c r="I394" s="9"/>
      <c r="J394" s="9"/>
      <c r="K394" s="9"/>
    </row>
    <row r="395" spans="1:11" x14ac:dyDescent="0.25">
      <c r="A395" s="2"/>
      <c r="B395" s="2"/>
      <c r="C395" s="2"/>
      <c r="E395" s="2"/>
      <c r="G395" s="2"/>
      <c r="H395" s="6"/>
      <c r="I395" s="9"/>
      <c r="J395" s="9"/>
      <c r="K395" s="9"/>
    </row>
    <row r="396" spans="1:11" x14ac:dyDescent="0.25">
      <c r="A396" s="2"/>
      <c r="B396" s="2"/>
      <c r="C396" s="2"/>
      <c r="E396" s="2"/>
      <c r="G396" s="2"/>
      <c r="H396" s="6"/>
      <c r="I396" s="9"/>
      <c r="J396" s="9"/>
      <c r="K396" s="9"/>
    </row>
    <row r="397" spans="1:11" x14ac:dyDescent="0.25">
      <c r="A397" s="2"/>
      <c r="B397" s="2"/>
      <c r="C397" s="2"/>
      <c r="E397" s="2"/>
      <c r="G397" s="2"/>
      <c r="H397" s="6"/>
      <c r="I397" s="9"/>
      <c r="J397" s="9"/>
      <c r="K397" s="9"/>
    </row>
    <row r="398" spans="1:11" x14ac:dyDescent="0.25">
      <c r="A398" s="2"/>
      <c r="B398" s="2"/>
      <c r="C398" s="2"/>
      <c r="E398" s="2"/>
      <c r="G398" s="2"/>
      <c r="H398" s="6"/>
      <c r="I398" s="9"/>
      <c r="J398" s="9"/>
      <c r="K398" s="9"/>
    </row>
    <row r="399" spans="1:11" x14ac:dyDescent="0.25">
      <c r="A399" s="2"/>
      <c r="B399" s="2"/>
      <c r="C399" s="2"/>
      <c r="E399" s="2"/>
      <c r="G399" s="2"/>
      <c r="H399" s="6"/>
      <c r="I399" s="9"/>
      <c r="J399" s="9"/>
      <c r="K399" s="9"/>
    </row>
    <row r="400" spans="1:11" x14ac:dyDescent="0.25">
      <c r="A400" s="2"/>
      <c r="B400" s="2"/>
      <c r="C400" s="2"/>
      <c r="E400" s="2"/>
      <c r="G400" s="2"/>
      <c r="H400" s="6"/>
      <c r="I400" s="9"/>
      <c r="J400" s="9"/>
      <c r="K400" s="9"/>
    </row>
    <row r="401" spans="1:11" x14ac:dyDescent="0.25">
      <c r="A401" s="2"/>
      <c r="B401" s="2"/>
      <c r="C401" s="2"/>
      <c r="E401" s="2"/>
      <c r="G401" s="2"/>
      <c r="H401" s="6"/>
      <c r="I401" s="9"/>
      <c r="J401" s="9"/>
      <c r="K401" s="9"/>
    </row>
    <row r="402" spans="1:11" x14ac:dyDescent="0.25">
      <c r="A402" s="2"/>
      <c r="B402" s="2"/>
      <c r="C402" s="2"/>
      <c r="E402" s="2"/>
      <c r="G402" s="2"/>
      <c r="H402" s="6"/>
      <c r="I402" s="9"/>
      <c r="J402" s="9"/>
      <c r="K402" s="9"/>
    </row>
    <row r="403" spans="1:11" x14ac:dyDescent="0.25">
      <c r="A403" s="2"/>
      <c r="B403" s="2"/>
      <c r="C403" s="2"/>
      <c r="E403" s="2"/>
      <c r="G403" s="2"/>
      <c r="H403" s="6"/>
      <c r="I403" s="9"/>
      <c r="J403" s="9"/>
      <c r="K403" s="9"/>
    </row>
    <row r="404" spans="1:11" x14ac:dyDescent="0.25">
      <c r="A404" s="2"/>
      <c r="B404" s="2"/>
      <c r="C404" s="2"/>
      <c r="E404" s="2"/>
      <c r="G404" s="2"/>
      <c r="H404" s="6"/>
      <c r="I404" s="9"/>
      <c r="J404" s="9"/>
      <c r="K404" s="9"/>
    </row>
    <row r="405" spans="1:11" x14ac:dyDescent="0.25">
      <c r="A405" s="2"/>
      <c r="B405" s="2"/>
      <c r="C405" s="2"/>
      <c r="E405" s="2"/>
      <c r="G405" s="2"/>
      <c r="H405" s="6"/>
      <c r="I405" s="9"/>
      <c r="J405" s="9"/>
      <c r="K405" s="9"/>
    </row>
    <row r="406" spans="1:11" x14ac:dyDescent="0.25">
      <c r="A406" s="2"/>
      <c r="B406" s="2"/>
      <c r="C406" s="2"/>
      <c r="E406" s="2"/>
      <c r="G406" s="2"/>
      <c r="H406" s="6"/>
      <c r="I406" s="9"/>
      <c r="J406" s="9"/>
      <c r="K406" s="9"/>
    </row>
    <row r="407" spans="1:11" x14ac:dyDescent="0.25">
      <c r="A407" s="2"/>
      <c r="B407" s="2"/>
      <c r="C407" s="2"/>
      <c r="E407" s="2"/>
      <c r="G407" s="2"/>
      <c r="H407" s="6"/>
      <c r="I407" s="9"/>
      <c r="J407" s="9"/>
      <c r="K407" s="9"/>
    </row>
    <row r="408" spans="1:11" x14ac:dyDescent="0.25">
      <c r="A408" s="2"/>
      <c r="B408" s="2"/>
      <c r="C408" s="2"/>
      <c r="E408" s="2"/>
      <c r="G408" s="2"/>
      <c r="H408" s="6"/>
      <c r="I408" s="9"/>
      <c r="J408" s="9"/>
      <c r="K408" s="9"/>
    </row>
    <row r="409" spans="1:11" x14ac:dyDescent="0.25">
      <c r="A409" s="2"/>
      <c r="B409" s="2"/>
      <c r="C409" s="2"/>
      <c r="E409" s="2"/>
      <c r="G409" s="2"/>
      <c r="H409" s="6"/>
      <c r="I409" s="9"/>
      <c r="J409" s="9"/>
      <c r="K409" s="9"/>
    </row>
    <row r="410" spans="1:11" x14ac:dyDescent="0.25">
      <c r="A410" s="2"/>
      <c r="B410" s="2"/>
      <c r="C410" s="2"/>
      <c r="E410" s="2"/>
      <c r="G410" s="2"/>
      <c r="H410" s="6"/>
      <c r="I410" s="9"/>
      <c r="J410" s="9"/>
      <c r="K410" s="9"/>
    </row>
    <row r="411" spans="1:11" x14ac:dyDescent="0.25">
      <c r="A411" s="2"/>
      <c r="B411" s="2"/>
      <c r="C411" s="2"/>
      <c r="E411" s="2"/>
      <c r="G411" s="2"/>
      <c r="H411" s="6"/>
      <c r="I411" s="9"/>
      <c r="J411" s="9"/>
      <c r="K411" s="9"/>
    </row>
    <row r="412" spans="1:11" x14ac:dyDescent="0.25">
      <c r="A412" s="2"/>
      <c r="B412" s="2"/>
      <c r="C412" s="2"/>
      <c r="E412" s="2"/>
      <c r="G412" s="2"/>
      <c r="H412" s="6"/>
      <c r="I412" s="9"/>
      <c r="J412" s="9"/>
      <c r="K412" s="9"/>
    </row>
    <row r="413" spans="1:11" x14ac:dyDescent="0.25">
      <c r="A413" s="2"/>
      <c r="B413" s="2"/>
      <c r="C413" s="2"/>
      <c r="E413" s="2"/>
      <c r="G413" s="2"/>
      <c r="H413" s="6"/>
      <c r="I413" s="9"/>
      <c r="J413" s="9"/>
      <c r="K413" s="9"/>
    </row>
    <row r="414" spans="1:11" x14ac:dyDescent="0.25">
      <c r="A414" s="2"/>
      <c r="B414" s="2"/>
      <c r="C414" s="2"/>
      <c r="E414" s="2"/>
      <c r="G414" s="2"/>
      <c r="H414" s="6"/>
      <c r="I414" s="9"/>
      <c r="J414" s="9"/>
      <c r="K414" s="9"/>
    </row>
    <row r="415" spans="1:11" x14ac:dyDescent="0.25">
      <c r="A415" s="2"/>
      <c r="B415" s="2"/>
      <c r="C415" s="2"/>
      <c r="E415" s="2"/>
      <c r="G415" s="2"/>
      <c r="H415" s="6"/>
      <c r="I415" s="9"/>
      <c r="J415" s="9"/>
      <c r="K415" s="9"/>
    </row>
    <row r="416" spans="1:11" x14ac:dyDescent="0.25">
      <c r="A416" s="2"/>
      <c r="B416" s="2"/>
      <c r="C416" s="2"/>
      <c r="E416" s="2"/>
      <c r="G416" s="2"/>
      <c r="H416" s="6"/>
      <c r="I416" s="9"/>
      <c r="J416" s="9"/>
      <c r="K416" s="9"/>
    </row>
    <row r="417" spans="1:11" x14ac:dyDescent="0.25">
      <c r="A417" s="2"/>
      <c r="B417" s="2"/>
      <c r="C417" s="2"/>
      <c r="E417" s="2"/>
      <c r="G417" s="2"/>
      <c r="H417" s="6"/>
      <c r="I417" s="9"/>
      <c r="J417" s="9"/>
      <c r="K417" s="9"/>
    </row>
    <row r="418" spans="1:11" x14ac:dyDescent="0.25">
      <c r="A418" s="2"/>
      <c r="B418" s="2"/>
      <c r="C418" s="2"/>
      <c r="E418" s="2"/>
      <c r="G418" s="2"/>
      <c r="H418" s="6"/>
      <c r="I418" s="9"/>
      <c r="J418" s="9"/>
      <c r="K418" s="9"/>
    </row>
    <row r="419" spans="1:11" x14ac:dyDescent="0.25">
      <c r="A419" s="2"/>
      <c r="B419" s="2"/>
      <c r="C419" s="2"/>
      <c r="E419" s="2"/>
      <c r="G419" s="2"/>
      <c r="H419" s="6"/>
      <c r="I419" s="9"/>
      <c r="J419" s="9"/>
      <c r="K419" s="9"/>
    </row>
    <row r="420" spans="1:11" x14ac:dyDescent="0.25">
      <c r="A420" s="2"/>
      <c r="B420" s="2"/>
      <c r="C420" s="2"/>
      <c r="E420" s="2"/>
      <c r="G420" s="2"/>
      <c r="H420" s="6"/>
      <c r="I420" s="9"/>
      <c r="J420" s="9"/>
      <c r="K420" s="9"/>
    </row>
    <row r="421" spans="1:11" x14ac:dyDescent="0.25">
      <c r="A421" s="2"/>
      <c r="B421" s="2"/>
      <c r="C421" s="2"/>
      <c r="E421" s="2"/>
      <c r="G421" s="2"/>
      <c r="H421" s="6"/>
      <c r="I421" s="9"/>
      <c r="J421" s="9"/>
      <c r="K421" s="9"/>
    </row>
    <row r="422" spans="1:11" x14ac:dyDescent="0.25">
      <c r="A422" s="2"/>
      <c r="B422" s="2"/>
      <c r="C422" s="2"/>
      <c r="E422" s="2"/>
      <c r="G422" s="2"/>
      <c r="H422" s="6"/>
      <c r="I422" s="9"/>
      <c r="J422" s="9"/>
      <c r="K422" s="9"/>
    </row>
    <row r="423" spans="1:11" x14ac:dyDescent="0.25">
      <c r="A423" s="2"/>
      <c r="B423" s="2"/>
      <c r="C423" s="2"/>
      <c r="E423" s="2"/>
      <c r="G423" s="2"/>
      <c r="H423" s="6"/>
      <c r="I423" s="9"/>
      <c r="J423" s="9"/>
      <c r="K423" s="9"/>
    </row>
    <row r="424" spans="1:11" x14ac:dyDescent="0.25">
      <c r="A424" s="2"/>
      <c r="B424" s="2"/>
      <c r="C424" s="2"/>
      <c r="E424" s="2"/>
      <c r="G424" s="2"/>
      <c r="H424" s="6"/>
      <c r="I424" s="9"/>
      <c r="J424" s="9"/>
      <c r="K424" s="9"/>
    </row>
    <row r="425" spans="1:11" x14ac:dyDescent="0.25">
      <c r="A425" s="2"/>
      <c r="B425" s="2"/>
      <c r="C425" s="2"/>
      <c r="E425" s="2"/>
      <c r="G425" s="2"/>
      <c r="H425" s="6"/>
      <c r="I425" s="9"/>
      <c r="J425" s="9"/>
      <c r="K425" s="9"/>
    </row>
    <row r="426" spans="1:11" x14ac:dyDescent="0.25">
      <c r="A426" s="2"/>
      <c r="B426" s="2"/>
      <c r="C426" s="2"/>
      <c r="E426" s="2"/>
      <c r="G426" s="2"/>
      <c r="H426" s="6"/>
      <c r="I426" s="9"/>
      <c r="J426" s="9"/>
      <c r="K426" s="9"/>
    </row>
    <row r="427" spans="1:11" x14ac:dyDescent="0.25">
      <c r="A427" s="2"/>
      <c r="B427" s="2"/>
      <c r="C427" s="2"/>
      <c r="E427" s="2"/>
      <c r="G427" s="2"/>
      <c r="H427" s="6"/>
      <c r="I427" s="9"/>
      <c r="J427" s="9"/>
      <c r="K427" s="9"/>
    </row>
    <row r="428" spans="1:11" x14ac:dyDescent="0.25">
      <c r="A428" s="2"/>
      <c r="B428" s="2"/>
      <c r="C428" s="2"/>
      <c r="E428" s="2"/>
      <c r="G428" s="2"/>
      <c r="H428" s="6"/>
      <c r="I428" s="9"/>
      <c r="J428" s="9"/>
      <c r="K428" s="9"/>
    </row>
    <row r="429" spans="1:11" x14ac:dyDescent="0.25">
      <c r="A429" s="2"/>
      <c r="B429" s="2"/>
      <c r="C429" s="2"/>
      <c r="E429" s="2"/>
      <c r="G429" s="2"/>
      <c r="H429" s="6"/>
      <c r="I429" s="9"/>
      <c r="J429" s="9"/>
      <c r="K429" s="9"/>
    </row>
    <row r="430" spans="1:11" x14ac:dyDescent="0.25">
      <c r="A430" s="2"/>
      <c r="B430" s="2"/>
      <c r="C430" s="2"/>
      <c r="E430" s="2"/>
      <c r="G430" s="2"/>
      <c r="H430" s="6"/>
      <c r="I430" s="9"/>
      <c r="J430" s="9"/>
      <c r="K430" s="9"/>
    </row>
    <row r="431" spans="1:11" x14ac:dyDescent="0.25">
      <c r="A431" s="2"/>
      <c r="B431" s="2"/>
      <c r="C431" s="2"/>
      <c r="E431" s="2"/>
      <c r="G431" s="2"/>
      <c r="H431" s="6"/>
      <c r="I431" s="9"/>
      <c r="J431" s="9"/>
      <c r="K431" s="9"/>
    </row>
    <row r="432" spans="1:11" x14ac:dyDescent="0.25">
      <c r="A432" s="2"/>
      <c r="B432" s="2"/>
      <c r="C432" s="2"/>
      <c r="E432" s="2"/>
      <c r="G432" s="2"/>
      <c r="H432" s="6"/>
      <c r="I432" s="9"/>
      <c r="J432" s="9"/>
      <c r="K432" s="9"/>
    </row>
    <row r="433" spans="1:11" x14ac:dyDescent="0.25">
      <c r="A433" s="2"/>
      <c r="B433" s="2"/>
      <c r="C433" s="2"/>
      <c r="E433" s="2"/>
      <c r="G433" s="2"/>
      <c r="H433" s="6"/>
      <c r="I433" s="9"/>
      <c r="J433" s="9"/>
      <c r="K433" s="9"/>
    </row>
    <row r="434" spans="1:11" x14ac:dyDescent="0.25">
      <c r="A434" s="2"/>
      <c r="B434" s="2"/>
      <c r="C434" s="2"/>
      <c r="E434" s="2"/>
      <c r="G434" s="2"/>
      <c r="H434" s="6"/>
      <c r="I434" s="9"/>
      <c r="J434" s="9"/>
      <c r="K434" s="9"/>
    </row>
    <row r="435" spans="1:11" x14ac:dyDescent="0.25">
      <c r="A435" s="2"/>
      <c r="B435" s="2"/>
      <c r="C435" s="2"/>
      <c r="E435" s="2"/>
      <c r="G435" s="2"/>
      <c r="H435" s="6"/>
      <c r="I435" s="9"/>
      <c r="J435" s="9"/>
      <c r="K435" s="9"/>
    </row>
    <row r="436" spans="1:11" x14ac:dyDescent="0.25">
      <c r="A436" s="2"/>
      <c r="B436" s="2"/>
      <c r="C436" s="2"/>
      <c r="E436" s="2"/>
      <c r="G436" s="2"/>
      <c r="H436" s="6"/>
      <c r="I436" s="9"/>
      <c r="J436" s="9"/>
      <c r="K436" s="9"/>
    </row>
    <row r="437" spans="1:11" x14ac:dyDescent="0.25">
      <c r="A437" s="2"/>
      <c r="B437" s="2"/>
      <c r="C437" s="2"/>
      <c r="E437" s="2"/>
      <c r="G437" s="2"/>
      <c r="H437" s="6"/>
      <c r="I437" s="9"/>
      <c r="J437" s="9"/>
      <c r="K437" s="9"/>
    </row>
    <row r="438" spans="1:11" x14ac:dyDescent="0.25">
      <c r="A438" s="2"/>
      <c r="B438" s="2"/>
      <c r="C438" s="2"/>
      <c r="E438" s="2"/>
      <c r="G438" s="2"/>
      <c r="H438" s="6"/>
      <c r="I438" s="9"/>
      <c r="J438" s="9"/>
      <c r="K438" s="9"/>
    </row>
    <row r="439" spans="1:11" x14ac:dyDescent="0.25">
      <c r="A439" s="2"/>
      <c r="B439" s="2"/>
      <c r="C439" s="2"/>
      <c r="E439" s="2"/>
      <c r="G439" s="2"/>
      <c r="H439" s="6"/>
      <c r="I439" s="9"/>
      <c r="J439" s="9"/>
      <c r="K439" s="9"/>
    </row>
    <row r="440" spans="1:11" x14ac:dyDescent="0.25">
      <c r="A440" s="2"/>
      <c r="B440" s="2"/>
      <c r="C440" s="2"/>
      <c r="E440" s="2"/>
      <c r="G440" s="2"/>
      <c r="H440" s="6"/>
      <c r="I440" s="9"/>
      <c r="J440" s="9"/>
      <c r="K440" s="9"/>
    </row>
    <row r="441" spans="1:11" x14ac:dyDescent="0.25">
      <c r="A441" s="2"/>
      <c r="B441" s="2"/>
      <c r="C441" s="2"/>
      <c r="E441" s="2"/>
      <c r="G441" s="2"/>
      <c r="H441" s="6"/>
      <c r="I441" s="9"/>
      <c r="J441" s="9"/>
      <c r="K441" s="9"/>
    </row>
    <row r="442" spans="1:11" x14ac:dyDescent="0.25">
      <c r="A442" s="2"/>
      <c r="B442" s="2"/>
      <c r="C442" s="2"/>
      <c r="E442" s="2"/>
      <c r="G442" s="2"/>
      <c r="H442" s="6"/>
      <c r="I442" s="9"/>
      <c r="J442" s="9"/>
      <c r="K442" s="9"/>
    </row>
    <row r="443" spans="1:11" x14ac:dyDescent="0.25">
      <c r="A443" s="2"/>
      <c r="B443" s="2"/>
      <c r="C443" s="2"/>
      <c r="E443" s="2"/>
      <c r="G443" s="2"/>
      <c r="H443" s="6"/>
      <c r="I443" s="9"/>
      <c r="J443" s="9"/>
      <c r="K443" s="9"/>
    </row>
    <row r="444" spans="1:11" x14ac:dyDescent="0.25">
      <c r="A444" s="2"/>
      <c r="B444" s="2"/>
      <c r="C444" s="2"/>
      <c r="E444" s="2"/>
      <c r="G444" s="2"/>
      <c r="H444" s="6"/>
      <c r="I444" s="9"/>
      <c r="J444" s="9"/>
      <c r="K444" s="9"/>
    </row>
    <row r="445" spans="1:11" x14ac:dyDescent="0.25">
      <c r="A445" s="2"/>
      <c r="B445" s="2"/>
      <c r="C445" s="2"/>
      <c r="E445" s="2"/>
      <c r="G445" s="2"/>
      <c r="H445" s="6"/>
      <c r="I445" s="9"/>
      <c r="J445" s="9"/>
      <c r="K445" s="9"/>
    </row>
    <row r="446" spans="1:11" x14ac:dyDescent="0.25">
      <c r="A446" s="2"/>
      <c r="B446" s="2"/>
      <c r="C446" s="2"/>
      <c r="E446" s="2"/>
      <c r="G446" s="2"/>
      <c r="H446" s="6"/>
      <c r="I446" s="9"/>
      <c r="J446" s="9"/>
      <c r="K446" s="9"/>
    </row>
    <row r="447" spans="1:11" x14ac:dyDescent="0.25">
      <c r="A447" s="2"/>
      <c r="B447" s="2"/>
      <c r="C447" s="2"/>
      <c r="E447" s="2"/>
      <c r="G447" s="2"/>
      <c r="H447" s="6"/>
      <c r="I447" s="9"/>
      <c r="J447" s="9"/>
      <c r="K447" s="9"/>
    </row>
    <row r="448" spans="1:11" x14ac:dyDescent="0.25">
      <c r="A448" s="2"/>
      <c r="B448" s="2"/>
      <c r="C448" s="2"/>
      <c r="E448" s="2"/>
      <c r="G448" s="2"/>
      <c r="H448" s="6"/>
      <c r="I448" s="9"/>
      <c r="J448" s="9"/>
      <c r="K448" s="9"/>
    </row>
    <row r="449" spans="1:11" x14ac:dyDescent="0.25">
      <c r="A449" s="2"/>
      <c r="B449" s="2"/>
      <c r="C449" s="2"/>
      <c r="E449" s="2"/>
      <c r="G449" s="2"/>
      <c r="H449" s="6"/>
      <c r="I449" s="9"/>
      <c r="J449" s="9"/>
      <c r="K449" s="9"/>
    </row>
    <row r="450" spans="1:11" x14ac:dyDescent="0.25">
      <c r="A450" s="2"/>
      <c r="B450" s="2"/>
      <c r="C450" s="2"/>
      <c r="E450" s="2"/>
      <c r="G450" s="2"/>
      <c r="H450" s="6"/>
      <c r="I450" s="9"/>
      <c r="J450" s="9"/>
      <c r="K450" s="9"/>
    </row>
    <row r="451" spans="1:11" x14ac:dyDescent="0.25">
      <c r="A451" s="2"/>
      <c r="B451" s="2"/>
      <c r="C451" s="2"/>
      <c r="E451" s="2"/>
      <c r="G451" s="2"/>
      <c r="H451" s="6"/>
      <c r="I451" s="9"/>
      <c r="J451" s="9"/>
      <c r="K451" s="9"/>
    </row>
    <row r="452" spans="1:11" x14ac:dyDescent="0.25">
      <c r="A452" s="2"/>
      <c r="B452" s="2"/>
      <c r="C452" s="2"/>
      <c r="E452" s="2"/>
      <c r="G452" s="2"/>
      <c r="H452" s="6"/>
      <c r="I452" s="9"/>
      <c r="J452" s="9"/>
      <c r="K452" s="9"/>
    </row>
    <row r="453" spans="1:11" x14ac:dyDescent="0.25">
      <c r="A453" s="2"/>
      <c r="B453" s="2"/>
      <c r="C453" s="2"/>
      <c r="E453" s="2"/>
      <c r="G453" s="2"/>
      <c r="H453" s="6"/>
      <c r="I453" s="9"/>
      <c r="J453" s="9"/>
      <c r="K453" s="9"/>
    </row>
    <row r="454" spans="1:11" x14ac:dyDescent="0.25">
      <c r="A454" s="2"/>
      <c r="B454" s="2"/>
      <c r="C454" s="2"/>
      <c r="E454" s="2"/>
      <c r="G454" s="2"/>
      <c r="H454" s="6"/>
      <c r="I454" s="9"/>
      <c r="J454" s="9"/>
      <c r="K454" s="9"/>
    </row>
    <row r="455" spans="1:11" x14ac:dyDescent="0.25">
      <c r="A455" s="2"/>
      <c r="B455" s="2"/>
      <c r="C455" s="2"/>
      <c r="E455" s="2"/>
      <c r="G455" s="2"/>
      <c r="H455" s="6"/>
      <c r="I455" s="9"/>
      <c r="J455" s="9"/>
      <c r="K455" s="9"/>
    </row>
    <row r="456" spans="1:11" x14ac:dyDescent="0.25">
      <c r="A456" s="2"/>
      <c r="B456" s="2"/>
      <c r="C456" s="2"/>
      <c r="E456" s="2"/>
      <c r="G456" s="2"/>
      <c r="H456" s="6"/>
      <c r="I456" s="9"/>
      <c r="J456" s="9"/>
      <c r="K456" s="9"/>
    </row>
    <row r="457" spans="1:11" x14ac:dyDescent="0.25">
      <c r="A457" s="2"/>
      <c r="B457" s="2"/>
      <c r="C457" s="2"/>
      <c r="E457" s="2"/>
      <c r="G457" s="2"/>
      <c r="H457" s="6"/>
      <c r="I457" s="9"/>
      <c r="J457" s="9"/>
      <c r="K457" s="9"/>
    </row>
    <row r="458" spans="1:11" x14ac:dyDescent="0.25">
      <c r="A458" s="2"/>
      <c r="B458" s="2"/>
      <c r="C458" s="2"/>
      <c r="E458" s="2"/>
      <c r="G458" s="2"/>
      <c r="H458" s="6"/>
      <c r="I458" s="9"/>
      <c r="J458" s="9"/>
      <c r="K458" s="9"/>
    </row>
    <row r="459" spans="1:11" x14ac:dyDescent="0.25">
      <c r="A459" s="2"/>
      <c r="B459" s="2"/>
      <c r="C459" s="2"/>
      <c r="E459" s="2"/>
      <c r="G459" s="2"/>
      <c r="H459" s="6"/>
      <c r="I459" s="9"/>
      <c r="J459" s="9"/>
      <c r="K459" s="9"/>
    </row>
    <row r="460" spans="1:11" x14ac:dyDescent="0.25">
      <c r="A460" s="2"/>
      <c r="B460" s="2"/>
      <c r="C460" s="2"/>
      <c r="E460" s="2"/>
      <c r="G460" s="2"/>
      <c r="H460" s="6"/>
      <c r="I460" s="9"/>
      <c r="J460" s="9"/>
      <c r="K460" s="9"/>
    </row>
    <row r="461" spans="1:11" x14ac:dyDescent="0.25">
      <c r="A461" s="2"/>
      <c r="B461" s="2"/>
      <c r="C461" s="2"/>
      <c r="E461" s="2"/>
      <c r="G461" s="2"/>
      <c r="H461" s="6"/>
      <c r="I461" s="9"/>
      <c r="J461" s="9"/>
      <c r="K461" s="9"/>
    </row>
    <row r="462" spans="1:11" x14ac:dyDescent="0.25">
      <c r="A462" s="2"/>
      <c r="B462" s="2"/>
      <c r="C462" s="2"/>
      <c r="E462" s="2"/>
      <c r="G462" s="2"/>
      <c r="H462" s="6"/>
      <c r="I462" s="9"/>
      <c r="J462" s="9"/>
      <c r="K462" s="9"/>
    </row>
    <row r="463" spans="1:11" x14ac:dyDescent="0.25">
      <c r="A463" s="2"/>
      <c r="B463" s="2"/>
      <c r="C463" s="2"/>
      <c r="E463" s="2"/>
      <c r="G463" s="2"/>
      <c r="H463" s="6"/>
      <c r="I463" s="9"/>
      <c r="J463" s="9"/>
      <c r="K463" s="9"/>
    </row>
    <row r="464" spans="1:11" x14ac:dyDescent="0.25">
      <c r="A464" s="2"/>
      <c r="B464" s="2"/>
      <c r="C464" s="2"/>
      <c r="E464" s="2"/>
      <c r="G464" s="2"/>
      <c r="H464" s="6"/>
      <c r="I464" s="9"/>
      <c r="J464" s="9"/>
      <c r="K464" s="9"/>
    </row>
    <row r="465" spans="1:11" x14ac:dyDescent="0.25">
      <c r="A465" s="2"/>
      <c r="B465" s="2"/>
      <c r="C465" s="2"/>
      <c r="E465" s="2"/>
      <c r="G465" s="2"/>
      <c r="H465" s="6"/>
      <c r="I465" s="9"/>
      <c r="J465" s="9"/>
      <c r="K465" s="9"/>
    </row>
    <row r="466" spans="1:11" x14ac:dyDescent="0.25">
      <c r="A466" s="2"/>
      <c r="B466" s="2"/>
      <c r="C466" s="2"/>
      <c r="E466" s="2"/>
      <c r="G466" s="2"/>
      <c r="H466" s="6"/>
      <c r="I466" s="9"/>
      <c r="J466" s="9"/>
      <c r="K466" s="9"/>
    </row>
    <row r="467" spans="1:11" x14ac:dyDescent="0.25">
      <c r="A467" s="2"/>
      <c r="B467" s="2"/>
      <c r="C467" s="2"/>
      <c r="E467" s="2"/>
      <c r="G467" s="2"/>
      <c r="H467" s="6"/>
      <c r="I467" s="9"/>
      <c r="J467" s="9"/>
      <c r="K467" s="9"/>
    </row>
    <row r="468" spans="1:11" x14ac:dyDescent="0.25">
      <c r="A468" s="2"/>
      <c r="B468" s="2"/>
      <c r="C468" s="2"/>
      <c r="E468" s="2"/>
      <c r="G468" s="2"/>
      <c r="H468" s="6"/>
      <c r="I468" s="9"/>
      <c r="J468" s="9"/>
      <c r="K468" s="9"/>
    </row>
    <row r="469" spans="1:11" x14ac:dyDescent="0.25">
      <c r="A469" s="2"/>
      <c r="B469" s="2"/>
      <c r="C469" s="2"/>
      <c r="E469" s="2"/>
      <c r="G469" s="2"/>
      <c r="H469" s="6"/>
      <c r="I469" s="9"/>
      <c r="J469" s="9"/>
      <c r="K469" s="9"/>
    </row>
    <row r="470" spans="1:11" x14ac:dyDescent="0.25">
      <c r="A470" s="2"/>
      <c r="B470" s="2"/>
      <c r="C470" s="2"/>
      <c r="E470" s="2"/>
      <c r="G470" s="2"/>
      <c r="H470" s="6"/>
      <c r="I470" s="9"/>
      <c r="J470" s="9"/>
      <c r="K470" s="9"/>
    </row>
    <row r="471" spans="1:11" x14ac:dyDescent="0.25">
      <c r="A471" s="2"/>
      <c r="B471" s="2"/>
      <c r="C471" s="2"/>
      <c r="E471" s="2"/>
      <c r="G471" s="2"/>
      <c r="H471" s="6"/>
      <c r="I471" s="9"/>
      <c r="J471" s="9"/>
      <c r="K471" s="9"/>
    </row>
    <row r="472" spans="1:11" x14ac:dyDescent="0.25">
      <c r="A472" s="2"/>
      <c r="B472" s="2"/>
      <c r="C472" s="2"/>
      <c r="E472" s="2"/>
      <c r="G472" s="2"/>
      <c r="H472" s="6"/>
      <c r="I472" s="9"/>
      <c r="J472" s="9"/>
      <c r="K472" s="9"/>
    </row>
    <row r="473" spans="1:11" x14ac:dyDescent="0.25">
      <c r="A473" s="2"/>
      <c r="B473" s="2"/>
      <c r="C473" s="2"/>
      <c r="E473" s="2"/>
      <c r="G473" s="2"/>
      <c r="H473" s="6"/>
      <c r="I473" s="9"/>
      <c r="J473" s="9"/>
      <c r="K473" s="9"/>
    </row>
    <row r="474" spans="1:11" x14ac:dyDescent="0.25">
      <c r="A474" s="2"/>
      <c r="B474" s="2"/>
      <c r="C474" s="2"/>
      <c r="E474" s="2"/>
      <c r="G474" s="2"/>
      <c r="H474" s="6"/>
      <c r="I474" s="9"/>
      <c r="J474" s="9"/>
      <c r="K474" s="9"/>
    </row>
    <row r="475" spans="1:11" x14ac:dyDescent="0.25">
      <c r="A475" s="2"/>
      <c r="B475" s="2"/>
      <c r="C475" s="2"/>
      <c r="E475" s="2"/>
      <c r="G475" s="2"/>
      <c r="H475" s="6"/>
      <c r="I475" s="9"/>
      <c r="J475" s="9"/>
      <c r="K475" s="9"/>
    </row>
    <row r="476" spans="1:11" x14ac:dyDescent="0.25">
      <c r="A476" s="2"/>
      <c r="B476" s="2"/>
      <c r="C476" s="2"/>
      <c r="E476" s="2"/>
      <c r="G476" s="2"/>
      <c r="H476" s="6"/>
      <c r="I476" s="9"/>
      <c r="J476" s="9"/>
      <c r="K476" s="9"/>
    </row>
    <row r="477" spans="1:11" x14ac:dyDescent="0.25">
      <c r="A477" s="2"/>
      <c r="B477" s="2"/>
      <c r="C477" s="2"/>
      <c r="E477" s="2"/>
      <c r="G477" s="2"/>
      <c r="H477" s="6"/>
      <c r="I477" s="9"/>
      <c r="J477" s="9"/>
      <c r="K477" s="9"/>
    </row>
    <row r="478" spans="1:11" x14ac:dyDescent="0.25">
      <c r="A478" s="2"/>
      <c r="B478" s="2"/>
      <c r="C478" s="2"/>
      <c r="E478" s="2"/>
      <c r="G478" s="2"/>
      <c r="H478" s="6"/>
      <c r="I478" s="9"/>
      <c r="J478" s="9"/>
      <c r="K478" s="9"/>
    </row>
    <row r="479" spans="1:11" x14ac:dyDescent="0.25">
      <c r="A479" s="2"/>
      <c r="B479" s="2"/>
      <c r="C479" s="2"/>
      <c r="E479" s="2"/>
      <c r="G479" s="2"/>
      <c r="H479" s="6"/>
      <c r="I479" s="9"/>
      <c r="J479" s="9"/>
      <c r="K479" s="9"/>
    </row>
    <row r="480" spans="1:11" x14ac:dyDescent="0.25">
      <c r="A480" s="2"/>
      <c r="B480" s="2"/>
      <c r="C480" s="2"/>
      <c r="E480" s="2"/>
      <c r="G480" s="2"/>
      <c r="H480" s="6"/>
      <c r="I480" s="9"/>
      <c r="J480" s="9"/>
      <c r="K480" s="9"/>
    </row>
    <row r="481" spans="1:11" x14ac:dyDescent="0.25">
      <c r="A481" s="2"/>
      <c r="B481" s="2"/>
      <c r="C481" s="2"/>
      <c r="E481" s="2"/>
      <c r="G481" s="2"/>
      <c r="H481" s="6"/>
      <c r="I481" s="9"/>
      <c r="J481" s="9"/>
      <c r="K481" s="9"/>
    </row>
    <row r="482" spans="1:11" x14ac:dyDescent="0.25">
      <c r="A482" s="2"/>
      <c r="B482" s="2"/>
      <c r="C482" s="2"/>
      <c r="E482" s="2"/>
      <c r="G482" s="2"/>
      <c r="H482" s="6"/>
      <c r="I482" s="9"/>
      <c r="J482" s="9"/>
      <c r="K482" s="9"/>
    </row>
    <row r="483" spans="1:11" x14ac:dyDescent="0.25">
      <c r="A483" s="2"/>
      <c r="B483" s="2"/>
      <c r="C483" s="2"/>
      <c r="E483" s="2"/>
      <c r="G483" s="2"/>
      <c r="H483" s="6"/>
      <c r="I483" s="9"/>
      <c r="J483" s="9"/>
      <c r="K483" s="9"/>
    </row>
    <row r="484" spans="1:11" x14ac:dyDescent="0.25">
      <c r="A484" s="2"/>
      <c r="B484" s="2"/>
      <c r="C484" s="2"/>
      <c r="E484" s="2"/>
      <c r="G484" s="2"/>
      <c r="H484" s="6"/>
      <c r="I484" s="9"/>
      <c r="J484" s="9"/>
      <c r="K484" s="9"/>
    </row>
    <row r="485" spans="1:11" x14ac:dyDescent="0.25">
      <c r="A485" s="2"/>
      <c r="B485" s="2"/>
      <c r="C485" s="2"/>
      <c r="E485" s="2"/>
      <c r="G485" s="2"/>
      <c r="H485" s="6"/>
      <c r="I485" s="9"/>
      <c r="J485" s="9"/>
      <c r="K485" s="9"/>
    </row>
    <row r="486" spans="1:11" x14ac:dyDescent="0.25">
      <c r="A486" s="2"/>
      <c r="B486" s="2"/>
      <c r="C486" s="2"/>
      <c r="E486" s="2"/>
      <c r="G486" s="2"/>
      <c r="H486" s="6"/>
      <c r="I486" s="9"/>
      <c r="J486" s="9"/>
      <c r="K486" s="9"/>
    </row>
    <row r="487" spans="1:11" x14ac:dyDescent="0.25">
      <c r="A487" s="2"/>
      <c r="B487" s="2"/>
      <c r="C487" s="2"/>
      <c r="E487" s="2"/>
      <c r="G487" s="2"/>
      <c r="H487" s="6"/>
      <c r="I487" s="9"/>
      <c r="J487" s="9"/>
      <c r="K487" s="9"/>
    </row>
    <row r="488" spans="1:11" x14ac:dyDescent="0.25">
      <c r="A488" s="2"/>
      <c r="B488" s="2"/>
      <c r="C488" s="2"/>
      <c r="E488" s="2"/>
      <c r="G488" s="2"/>
      <c r="H488" s="6"/>
      <c r="I488" s="9"/>
      <c r="J488" s="9"/>
      <c r="K488" s="9"/>
    </row>
    <row r="489" spans="1:11" x14ac:dyDescent="0.25">
      <c r="A489" s="2"/>
      <c r="B489" s="2"/>
      <c r="C489" s="2"/>
      <c r="E489" s="2"/>
      <c r="G489" s="2"/>
      <c r="H489" s="6"/>
      <c r="I489" s="9"/>
      <c r="J489" s="9"/>
      <c r="K489" s="9"/>
    </row>
    <row r="490" spans="1:11" x14ac:dyDescent="0.25">
      <c r="A490" s="2"/>
      <c r="B490" s="2"/>
      <c r="C490" s="2"/>
      <c r="E490" s="2"/>
      <c r="G490" s="2"/>
      <c r="H490" s="6"/>
      <c r="I490" s="9"/>
      <c r="J490" s="9"/>
      <c r="K490" s="9"/>
    </row>
    <row r="491" spans="1:11" x14ac:dyDescent="0.25">
      <c r="A491" s="2"/>
      <c r="B491" s="2"/>
      <c r="C491" s="2"/>
      <c r="E491" s="2"/>
      <c r="G491" s="2"/>
      <c r="H491" s="6"/>
      <c r="I491" s="9"/>
      <c r="J491" s="9"/>
      <c r="K491" s="9"/>
    </row>
    <row r="492" spans="1:11" x14ac:dyDescent="0.25">
      <c r="A492" s="2"/>
      <c r="B492" s="2"/>
      <c r="C492" s="2"/>
      <c r="E492" s="2"/>
      <c r="G492" s="2"/>
      <c r="H492" s="6"/>
      <c r="I492" s="9"/>
      <c r="J492" s="9"/>
      <c r="K492" s="9"/>
    </row>
    <row r="493" spans="1:11" x14ac:dyDescent="0.25">
      <c r="A493" s="2"/>
      <c r="B493" s="2"/>
      <c r="C493" s="2"/>
      <c r="E493" s="2"/>
      <c r="G493" s="2"/>
      <c r="H493" s="6"/>
      <c r="I493" s="9"/>
      <c r="J493" s="9"/>
      <c r="K493" s="9"/>
    </row>
    <row r="494" spans="1:11" x14ac:dyDescent="0.25">
      <c r="A494" s="2"/>
      <c r="B494" s="2"/>
      <c r="C494" s="2"/>
      <c r="E494" s="2"/>
      <c r="G494" s="2"/>
      <c r="H494" s="6"/>
      <c r="I494" s="9"/>
      <c r="J494" s="9"/>
      <c r="K494" s="9"/>
    </row>
    <row r="495" spans="1:11" x14ac:dyDescent="0.25">
      <c r="A495" s="2"/>
      <c r="B495" s="2"/>
      <c r="C495" s="2"/>
      <c r="E495" s="2"/>
      <c r="G495" s="2"/>
      <c r="H495" s="6"/>
      <c r="I495" s="9"/>
      <c r="J495" s="9"/>
      <c r="K495" s="9"/>
    </row>
    <row r="496" spans="1:11" x14ac:dyDescent="0.25">
      <c r="A496" s="2"/>
      <c r="B496" s="2"/>
      <c r="C496" s="2"/>
      <c r="E496" s="2"/>
      <c r="G496" s="2"/>
      <c r="H496" s="6"/>
      <c r="I496" s="9"/>
      <c r="J496" s="9"/>
      <c r="K496" s="9"/>
    </row>
    <row r="497" spans="1:11" x14ac:dyDescent="0.25">
      <c r="A497" s="2"/>
      <c r="B497" s="2"/>
      <c r="C497" s="2"/>
      <c r="E497" s="2"/>
      <c r="G497" s="2"/>
      <c r="H497" s="6"/>
      <c r="I497" s="9"/>
      <c r="J497" s="9"/>
      <c r="K497" s="9"/>
    </row>
    <row r="498" spans="1:11" x14ac:dyDescent="0.25">
      <c r="A498" s="2"/>
      <c r="B498" s="2"/>
      <c r="C498" s="2"/>
      <c r="E498" s="2"/>
      <c r="G498" s="2"/>
      <c r="H498" s="6"/>
      <c r="I498" s="9"/>
      <c r="J498" s="9"/>
      <c r="K498" s="9"/>
    </row>
    <row r="499" spans="1:11" x14ac:dyDescent="0.25">
      <c r="A499" s="2"/>
      <c r="B499" s="2"/>
      <c r="C499" s="2"/>
      <c r="E499" s="2"/>
      <c r="G499" s="2"/>
      <c r="H499" s="6"/>
      <c r="I499" s="9"/>
      <c r="J499" s="9"/>
      <c r="K499" s="9"/>
    </row>
    <row r="500" spans="1:11" x14ac:dyDescent="0.25">
      <c r="A500" s="2"/>
      <c r="B500" s="2"/>
      <c r="C500" s="2"/>
      <c r="E500" s="2"/>
      <c r="G500" s="2"/>
      <c r="H500" s="6"/>
      <c r="I500" s="9"/>
      <c r="J500" s="9"/>
      <c r="K500" s="9"/>
    </row>
    <row r="501" spans="1:11" x14ac:dyDescent="0.25">
      <c r="A501" s="2"/>
      <c r="B501" s="2"/>
      <c r="C501" s="2"/>
      <c r="E501" s="2"/>
      <c r="G501" s="2"/>
      <c r="H501" s="6"/>
      <c r="I501" s="9"/>
      <c r="J501" s="9"/>
      <c r="K501" s="9"/>
    </row>
    <row r="502" spans="1:11" x14ac:dyDescent="0.25">
      <c r="A502" s="2"/>
      <c r="B502" s="2"/>
      <c r="C502" s="2"/>
      <c r="E502" s="2"/>
      <c r="G502" s="2"/>
      <c r="H502" s="6"/>
      <c r="I502" s="9"/>
      <c r="J502" s="9"/>
      <c r="K502" s="9"/>
    </row>
    <row r="503" spans="1:11" x14ac:dyDescent="0.25">
      <c r="A503" s="2"/>
      <c r="B503" s="2"/>
      <c r="C503" s="2"/>
      <c r="E503" s="2"/>
      <c r="G503" s="2"/>
      <c r="H503" s="6"/>
      <c r="I503" s="9"/>
      <c r="J503" s="9"/>
      <c r="K503" s="9"/>
    </row>
    <row r="504" spans="1:11" x14ac:dyDescent="0.25">
      <c r="A504" s="2"/>
      <c r="B504" s="2"/>
      <c r="C504" s="2"/>
      <c r="E504" s="2"/>
      <c r="G504" s="2"/>
      <c r="H504" s="6"/>
      <c r="I504" s="9"/>
      <c r="J504" s="9"/>
      <c r="K504" s="9"/>
    </row>
    <row r="505" spans="1:11" x14ac:dyDescent="0.25">
      <c r="A505" s="2"/>
      <c r="B505" s="2"/>
      <c r="C505" s="2"/>
      <c r="E505" s="2"/>
      <c r="G505" s="2"/>
      <c r="H505" s="6"/>
      <c r="I505" s="9"/>
      <c r="J505" s="9"/>
      <c r="K505" s="9"/>
    </row>
    <row r="506" spans="1:11" x14ac:dyDescent="0.25">
      <c r="A506" s="2"/>
      <c r="B506" s="2"/>
      <c r="C506" s="2"/>
      <c r="E506" s="2"/>
      <c r="G506" s="2"/>
      <c r="H506" s="6"/>
      <c r="I506" s="9"/>
      <c r="J506" s="9"/>
      <c r="K506" s="9"/>
    </row>
    <row r="507" spans="1:11" x14ac:dyDescent="0.25">
      <c r="A507" s="2"/>
      <c r="B507" s="2"/>
      <c r="C507" s="2"/>
      <c r="E507" s="2"/>
      <c r="G507" s="2"/>
      <c r="H507" s="6"/>
      <c r="I507" s="9"/>
      <c r="J507" s="9"/>
      <c r="K507" s="9"/>
    </row>
    <row r="508" spans="1:11" x14ac:dyDescent="0.25">
      <c r="A508" s="2"/>
      <c r="B508" s="2"/>
      <c r="C508" s="2"/>
      <c r="E508" s="2"/>
      <c r="G508" s="2"/>
      <c r="H508" s="6"/>
      <c r="I508" s="9"/>
      <c r="J508" s="9"/>
      <c r="K508" s="9"/>
    </row>
    <row r="509" spans="1:11" x14ac:dyDescent="0.25">
      <c r="A509" s="2"/>
      <c r="B509" s="2"/>
      <c r="C509" s="2"/>
      <c r="E509" s="2"/>
      <c r="G509" s="2"/>
      <c r="H509" s="6"/>
      <c r="I509" s="9"/>
      <c r="J509" s="9"/>
      <c r="K509" s="9"/>
    </row>
    <row r="510" spans="1:11" x14ac:dyDescent="0.25">
      <c r="A510" s="2"/>
      <c r="B510" s="2"/>
      <c r="C510" s="2"/>
      <c r="E510" s="2"/>
      <c r="G510" s="2"/>
      <c r="H510" s="6"/>
      <c r="I510" s="9"/>
      <c r="J510" s="9"/>
      <c r="K510" s="9"/>
    </row>
    <row r="511" spans="1:11" x14ac:dyDescent="0.25">
      <c r="A511" s="2"/>
      <c r="B511" s="2"/>
      <c r="C511" s="2"/>
      <c r="E511" s="2"/>
      <c r="G511" s="2"/>
      <c r="H511" s="6"/>
      <c r="I511" s="9"/>
      <c r="J511" s="9"/>
      <c r="K511" s="9"/>
    </row>
    <row r="512" spans="1:11" x14ac:dyDescent="0.25">
      <c r="A512" s="2"/>
      <c r="B512" s="2"/>
      <c r="C512" s="2"/>
      <c r="E512" s="2"/>
      <c r="G512" s="2"/>
      <c r="H512" s="6"/>
      <c r="I512" s="9"/>
      <c r="J512" s="9"/>
      <c r="K512" s="9"/>
    </row>
    <row r="513" spans="1:11" x14ac:dyDescent="0.25">
      <c r="A513" s="2"/>
      <c r="B513" s="2"/>
      <c r="C513" s="2"/>
      <c r="E513" s="2"/>
      <c r="G513" s="2"/>
      <c r="H513" s="6"/>
      <c r="I513" s="9"/>
      <c r="J513" s="9"/>
      <c r="K513" s="9"/>
    </row>
    <row r="514" spans="1:11" x14ac:dyDescent="0.25">
      <c r="A514" s="2"/>
      <c r="B514" s="2"/>
      <c r="C514" s="2"/>
      <c r="E514" s="2"/>
      <c r="G514" s="2"/>
      <c r="H514" s="6"/>
      <c r="I514" s="9"/>
      <c r="J514" s="9"/>
      <c r="K514" s="9"/>
    </row>
    <row r="515" spans="1:11" x14ac:dyDescent="0.25">
      <c r="A515" s="2"/>
      <c r="B515" s="2"/>
      <c r="C515" s="2"/>
      <c r="E515" s="2"/>
      <c r="G515" s="2"/>
      <c r="H515" s="6"/>
      <c r="I515" s="9"/>
      <c r="J515" s="9"/>
      <c r="K515" s="9"/>
    </row>
    <row r="516" spans="1:11" x14ac:dyDescent="0.25">
      <c r="A516" s="2"/>
      <c r="B516" s="2"/>
      <c r="C516" s="2"/>
      <c r="E516" s="2"/>
      <c r="G516" s="2"/>
      <c r="H516" s="6"/>
      <c r="I516" s="9"/>
      <c r="J516" s="9"/>
      <c r="K516" s="9"/>
    </row>
    <row r="517" spans="1:11" x14ac:dyDescent="0.25">
      <c r="A517" s="2"/>
      <c r="B517" s="2"/>
      <c r="C517" s="2"/>
      <c r="E517" s="2"/>
      <c r="G517" s="2"/>
      <c r="H517" s="6"/>
      <c r="I517" s="9"/>
      <c r="J517" s="9"/>
      <c r="K517" s="9"/>
    </row>
    <row r="518" spans="1:11" x14ac:dyDescent="0.25">
      <c r="A518" s="2"/>
      <c r="B518" s="2"/>
      <c r="C518" s="2"/>
      <c r="E518" s="2"/>
      <c r="G518" s="2"/>
      <c r="H518" s="6"/>
      <c r="I518" s="9"/>
      <c r="J518" s="9"/>
      <c r="K518" s="9"/>
    </row>
    <row r="519" spans="1:11" x14ac:dyDescent="0.25">
      <c r="A519" s="2"/>
      <c r="B519" s="2"/>
      <c r="C519" s="2"/>
      <c r="E519" s="2"/>
      <c r="G519" s="2"/>
      <c r="H519" s="6"/>
      <c r="I519" s="9"/>
      <c r="J519" s="9"/>
      <c r="K519" s="9"/>
    </row>
    <row r="520" spans="1:11" x14ac:dyDescent="0.25">
      <c r="A520" s="2"/>
      <c r="B520" s="2"/>
      <c r="C520" s="2"/>
      <c r="E520" s="2"/>
      <c r="G520" s="2"/>
      <c r="H520" s="6"/>
      <c r="I520" s="9"/>
      <c r="J520" s="9"/>
      <c r="K520" s="9"/>
    </row>
    <row r="521" spans="1:11" x14ac:dyDescent="0.25">
      <c r="A521" s="2"/>
      <c r="B521" s="2"/>
      <c r="C521" s="2"/>
      <c r="E521" s="2"/>
      <c r="G521" s="2"/>
      <c r="H521" s="6"/>
      <c r="I521" s="9"/>
      <c r="J521" s="9"/>
      <c r="K521" s="9"/>
    </row>
    <row r="522" spans="1:11" x14ac:dyDescent="0.25">
      <c r="A522" s="2"/>
      <c r="B522" s="2"/>
      <c r="C522" s="2"/>
      <c r="E522" s="2"/>
      <c r="G522" s="2"/>
      <c r="H522" s="6"/>
      <c r="I522" s="9"/>
      <c r="J522" s="9"/>
      <c r="K522" s="9"/>
    </row>
    <row r="523" spans="1:11" x14ac:dyDescent="0.25">
      <c r="A523" s="2"/>
      <c r="B523" s="2"/>
      <c r="C523" s="2"/>
      <c r="E523" s="2"/>
      <c r="G523" s="2"/>
      <c r="H523" s="6"/>
      <c r="I523" s="9"/>
      <c r="J523" s="9"/>
      <c r="K523" s="9"/>
    </row>
    <row r="524" spans="1:11" x14ac:dyDescent="0.25">
      <c r="A524" s="2"/>
      <c r="B524" s="2"/>
      <c r="C524" s="2"/>
      <c r="E524" s="2"/>
      <c r="G524" s="2"/>
      <c r="H524" s="6"/>
      <c r="I524" s="9"/>
      <c r="J524" s="9"/>
      <c r="K524" s="9"/>
    </row>
    <row r="525" spans="1:11" x14ac:dyDescent="0.25">
      <c r="A525" s="2"/>
      <c r="B525" s="2"/>
      <c r="C525" s="2"/>
      <c r="E525" s="2"/>
      <c r="G525" s="2"/>
      <c r="H525" s="6"/>
      <c r="I525" s="9"/>
      <c r="J525" s="9"/>
      <c r="K525" s="9"/>
    </row>
    <row r="526" spans="1:11" x14ac:dyDescent="0.25">
      <c r="A526" s="2"/>
      <c r="B526" s="2"/>
      <c r="C526" s="2"/>
      <c r="E526" s="2"/>
      <c r="G526" s="2"/>
      <c r="H526" s="6"/>
      <c r="I526" s="9"/>
      <c r="J526" s="9"/>
      <c r="K526" s="9"/>
    </row>
    <row r="527" spans="1:11" x14ac:dyDescent="0.25">
      <c r="A527" s="2"/>
      <c r="B527" s="2"/>
      <c r="C527" s="2"/>
      <c r="E527" s="2"/>
      <c r="G527" s="2"/>
      <c r="H527" s="6"/>
      <c r="I527" s="9"/>
      <c r="J527" s="9"/>
      <c r="K527" s="9"/>
    </row>
    <row r="528" spans="1:11" x14ac:dyDescent="0.25">
      <c r="A528" s="2"/>
      <c r="B528" s="2"/>
      <c r="C528" s="2"/>
      <c r="E528" s="2"/>
      <c r="G528" s="2"/>
      <c r="H528" s="6"/>
      <c r="I528" s="9"/>
      <c r="J528" s="9"/>
      <c r="K528" s="9"/>
    </row>
    <row r="529" spans="1:11" x14ac:dyDescent="0.25">
      <c r="A529" s="2"/>
      <c r="B529" s="2"/>
      <c r="C529" s="2"/>
      <c r="E529" s="2"/>
      <c r="G529" s="2"/>
      <c r="H529" s="6"/>
      <c r="I529" s="9"/>
      <c r="J529" s="9"/>
      <c r="K529" s="9"/>
    </row>
    <row r="530" spans="1:11" x14ac:dyDescent="0.25">
      <c r="A530" s="2"/>
      <c r="B530" s="2"/>
      <c r="C530" s="2"/>
      <c r="E530" s="2"/>
      <c r="G530" s="2"/>
      <c r="H530" s="6"/>
      <c r="I530" s="9"/>
      <c r="J530" s="9"/>
      <c r="K530" s="9"/>
    </row>
    <row r="531" spans="1:11" x14ac:dyDescent="0.25">
      <c r="A531" s="2"/>
      <c r="B531" s="2"/>
      <c r="C531" s="2"/>
      <c r="E531" s="2"/>
      <c r="G531" s="2"/>
      <c r="H531" s="6"/>
      <c r="I531" s="9"/>
      <c r="J531" s="9"/>
      <c r="K531" s="9"/>
    </row>
    <row r="532" spans="1:11" x14ac:dyDescent="0.25">
      <c r="A532" s="2"/>
      <c r="B532" s="2"/>
      <c r="C532" s="2"/>
      <c r="E532" s="2"/>
      <c r="G532" s="2"/>
      <c r="H532" s="6"/>
      <c r="I532" s="9"/>
      <c r="J532" s="9"/>
      <c r="K532" s="9"/>
    </row>
    <row r="533" spans="1:11" x14ac:dyDescent="0.25">
      <c r="A533" s="2"/>
      <c r="B533" s="2"/>
      <c r="C533" s="2"/>
      <c r="E533" s="2"/>
      <c r="G533" s="2"/>
      <c r="H533" s="6"/>
      <c r="I533" s="9"/>
      <c r="J533" s="9"/>
      <c r="K533" s="9"/>
    </row>
    <row r="534" spans="1:11" x14ac:dyDescent="0.25">
      <c r="A534" s="2"/>
      <c r="B534" s="2"/>
      <c r="C534" s="2"/>
      <c r="E534" s="2"/>
      <c r="G534" s="2"/>
      <c r="H534" s="6"/>
      <c r="I534" s="9"/>
      <c r="J534" s="9"/>
      <c r="K534" s="9"/>
    </row>
    <row r="535" spans="1:11" x14ac:dyDescent="0.25">
      <c r="A535" s="2"/>
      <c r="B535" s="2"/>
      <c r="C535" s="2"/>
      <c r="E535" s="2"/>
      <c r="G535" s="2"/>
      <c r="H535" s="6"/>
      <c r="I535" s="9"/>
      <c r="J535" s="9"/>
      <c r="K535" s="9"/>
    </row>
    <row r="536" spans="1:11" x14ac:dyDescent="0.25">
      <c r="A536" s="2"/>
      <c r="B536" s="2"/>
      <c r="C536" s="2"/>
      <c r="E536" s="2"/>
      <c r="G536" s="2"/>
      <c r="H536" s="6"/>
      <c r="I536" s="9"/>
      <c r="J536" s="9"/>
      <c r="K536" s="9"/>
    </row>
    <row r="537" spans="1:11" x14ac:dyDescent="0.25">
      <c r="A537" s="2"/>
      <c r="B537" s="2"/>
      <c r="C537" s="2"/>
      <c r="E537" s="2"/>
      <c r="G537" s="2"/>
      <c r="H537" s="6"/>
      <c r="I537" s="9"/>
      <c r="J537" s="9"/>
      <c r="K537" s="9"/>
    </row>
    <row r="538" spans="1:11" x14ac:dyDescent="0.25">
      <c r="A538" s="2"/>
      <c r="B538" s="2"/>
      <c r="C538" s="2"/>
      <c r="E538" s="2"/>
      <c r="G538" s="2"/>
      <c r="H538" s="6"/>
      <c r="I538" s="9"/>
      <c r="J538" s="9"/>
      <c r="K538" s="9"/>
    </row>
    <row r="539" spans="1:11" x14ac:dyDescent="0.25">
      <c r="A539" s="2"/>
      <c r="B539" s="2"/>
      <c r="C539" s="2"/>
      <c r="E539" s="2"/>
      <c r="G539" s="2"/>
      <c r="H539" s="6"/>
      <c r="I539" s="9"/>
      <c r="J539" s="9"/>
      <c r="K539" s="9"/>
    </row>
    <row r="540" spans="1:11" x14ac:dyDescent="0.25">
      <c r="A540" s="2"/>
      <c r="B540" s="2"/>
      <c r="C540" s="2"/>
      <c r="E540" s="2"/>
      <c r="G540" s="2"/>
      <c r="H540" s="6"/>
      <c r="I540" s="9"/>
      <c r="J540" s="9"/>
      <c r="K540" s="9"/>
    </row>
    <row r="541" spans="1:11" x14ac:dyDescent="0.25">
      <c r="A541" s="2"/>
      <c r="B541" s="2"/>
      <c r="C541" s="2"/>
      <c r="E541" s="2"/>
      <c r="G541" s="2"/>
      <c r="H541" s="6"/>
      <c r="I541" s="9"/>
      <c r="J541" s="9"/>
      <c r="K541" s="9"/>
    </row>
    <row r="542" spans="1:11" x14ac:dyDescent="0.25">
      <c r="A542" s="2"/>
      <c r="B542" s="2"/>
      <c r="C542" s="2"/>
      <c r="E542" s="2"/>
      <c r="G542" s="2"/>
      <c r="H542" s="6"/>
      <c r="I542" s="9"/>
      <c r="J542" s="9"/>
      <c r="K542" s="9"/>
    </row>
    <row r="543" spans="1:11" x14ac:dyDescent="0.25">
      <c r="A543" s="2"/>
      <c r="B543" s="2"/>
      <c r="C543" s="2"/>
      <c r="E543" s="2"/>
      <c r="G543" s="2"/>
      <c r="H543" s="6"/>
      <c r="I543" s="9"/>
      <c r="J543" s="9"/>
      <c r="K543" s="9"/>
    </row>
    <row r="544" spans="1:11" x14ac:dyDescent="0.25">
      <c r="A544" s="2"/>
      <c r="B544" s="2"/>
      <c r="C544" s="2"/>
      <c r="E544" s="2"/>
      <c r="G544" s="2"/>
      <c r="H544" s="6"/>
      <c r="I544" s="9"/>
      <c r="J544" s="9"/>
      <c r="K544" s="9"/>
    </row>
    <row r="545" spans="1:11" x14ac:dyDescent="0.25">
      <c r="A545" s="2"/>
      <c r="B545" s="2"/>
      <c r="C545" s="2"/>
      <c r="E545" s="2"/>
      <c r="G545" s="2"/>
      <c r="H545" s="6"/>
      <c r="I545" s="9"/>
      <c r="J545" s="9"/>
      <c r="K545" s="9"/>
    </row>
    <row r="546" spans="1:11" x14ac:dyDescent="0.25">
      <c r="A546" s="2"/>
      <c r="B546" s="2"/>
      <c r="C546" s="2"/>
      <c r="E546" s="2"/>
      <c r="G546" s="2"/>
      <c r="H546" s="6"/>
      <c r="I546" s="9"/>
      <c r="J546" s="9"/>
      <c r="K546" s="9"/>
    </row>
    <row r="547" spans="1:11" x14ac:dyDescent="0.25">
      <c r="A547" s="2"/>
      <c r="B547" s="2"/>
      <c r="C547" s="2"/>
      <c r="E547" s="2"/>
      <c r="G547" s="2"/>
      <c r="H547" s="6"/>
      <c r="I547" s="9"/>
      <c r="J547" s="9"/>
      <c r="K547" s="9"/>
    </row>
    <row r="548" spans="1:11" x14ac:dyDescent="0.25">
      <c r="A548" s="2"/>
      <c r="B548" s="2"/>
      <c r="C548" s="2"/>
      <c r="E548" s="2"/>
      <c r="G548" s="2"/>
      <c r="H548" s="6"/>
      <c r="I548" s="9"/>
      <c r="J548" s="9"/>
      <c r="K548" s="9"/>
    </row>
    <row r="549" spans="1:11" x14ac:dyDescent="0.25">
      <c r="A549" s="2"/>
      <c r="B549" s="2"/>
      <c r="C549" s="2"/>
      <c r="E549" s="2"/>
      <c r="G549" s="2"/>
      <c r="H549" s="6"/>
      <c r="I549" s="9"/>
      <c r="J549" s="9"/>
      <c r="K549" s="9"/>
    </row>
    <row r="550" spans="1:11" x14ac:dyDescent="0.25">
      <c r="A550" s="2"/>
      <c r="B550" s="2"/>
      <c r="C550" s="2"/>
      <c r="E550" s="2"/>
      <c r="G550" s="2"/>
      <c r="H550" s="6"/>
      <c r="I550" s="9"/>
      <c r="J550" s="9"/>
      <c r="K550" s="9"/>
    </row>
    <row r="551" spans="1:11" x14ac:dyDescent="0.25">
      <c r="A551" s="2"/>
      <c r="B551" s="2"/>
      <c r="C551" s="2"/>
      <c r="E551" s="2"/>
      <c r="G551" s="2"/>
      <c r="H551" s="6"/>
      <c r="I551" s="9"/>
      <c r="J551" s="9"/>
      <c r="K551" s="9"/>
    </row>
    <row r="552" spans="1:11" x14ac:dyDescent="0.25">
      <c r="A552" s="2"/>
      <c r="B552" s="2"/>
      <c r="C552" s="2"/>
      <c r="E552" s="2"/>
      <c r="G552" s="2"/>
      <c r="H552" s="6"/>
      <c r="I552" s="9"/>
      <c r="J552" s="9"/>
      <c r="K552" s="9"/>
    </row>
    <row r="553" spans="1:11" x14ac:dyDescent="0.25">
      <c r="A553" s="2"/>
      <c r="B553" s="2"/>
      <c r="C553" s="2"/>
      <c r="E553" s="2"/>
      <c r="G553" s="2"/>
      <c r="H553" s="6"/>
      <c r="I553" s="9"/>
      <c r="J553" s="9"/>
      <c r="K553" s="9"/>
    </row>
    <row r="554" spans="1:11" x14ac:dyDescent="0.25">
      <c r="A554" s="2"/>
      <c r="B554" s="2"/>
      <c r="C554" s="2"/>
      <c r="E554" s="2"/>
      <c r="G554" s="2"/>
      <c r="H554" s="6"/>
      <c r="I554" s="9"/>
      <c r="J554" s="9"/>
      <c r="K554" s="9"/>
    </row>
    <row r="555" spans="1:11" x14ac:dyDescent="0.25">
      <c r="A555" s="2"/>
      <c r="B555" s="2"/>
      <c r="C555" s="2"/>
      <c r="E555" s="2"/>
      <c r="G555" s="2"/>
      <c r="H555" s="6"/>
      <c r="I555" s="9"/>
      <c r="J555" s="9"/>
      <c r="K555" s="9"/>
    </row>
    <row r="556" spans="1:11" x14ac:dyDescent="0.25">
      <c r="A556" s="2"/>
      <c r="B556" s="2"/>
      <c r="C556" s="2"/>
      <c r="E556" s="2"/>
      <c r="G556" s="2"/>
      <c r="H556" s="6"/>
      <c r="I556" s="9"/>
      <c r="J556" s="9"/>
      <c r="K556" s="9"/>
    </row>
    <row r="557" spans="1:11" x14ac:dyDescent="0.25">
      <c r="A557" s="2"/>
      <c r="B557" s="2"/>
      <c r="C557" s="2"/>
      <c r="E557" s="2"/>
      <c r="G557" s="2"/>
      <c r="H557" s="6"/>
      <c r="I557" s="9"/>
      <c r="J557" s="9"/>
      <c r="K557" s="9"/>
    </row>
    <row r="558" spans="1:11" x14ac:dyDescent="0.25">
      <c r="A558" s="2"/>
      <c r="B558" s="2"/>
      <c r="C558" s="2"/>
      <c r="E558" s="2"/>
      <c r="G558" s="2"/>
      <c r="H558" s="6"/>
      <c r="I558" s="9"/>
      <c r="J558" s="9"/>
      <c r="K558" s="9"/>
    </row>
    <row r="559" spans="1:11" x14ac:dyDescent="0.25">
      <c r="A559" s="2"/>
      <c r="B559" s="2"/>
      <c r="C559" s="2"/>
      <c r="E559" s="2"/>
      <c r="G559" s="2"/>
      <c r="H559" s="6"/>
      <c r="I559" s="9"/>
      <c r="J559" s="9"/>
      <c r="K559" s="9"/>
    </row>
    <row r="560" spans="1:11" x14ac:dyDescent="0.25">
      <c r="A560" s="2"/>
      <c r="B560" s="2"/>
      <c r="C560" s="2"/>
      <c r="E560" s="2"/>
      <c r="G560" s="2"/>
      <c r="H560" s="6"/>
      <c r="I560" s="9"/>
      <c r="J560" s="9"/>
      <c r="K560" s="9"/>
    </row>
    <row r="561" spans="1:11" x14ac:dyDescent="0.25">
      <c r="A561" s="2"/>
      <c r="B561" s="2"/>
      <c r="C561" s="2"/>
      <c r="E561" s="2"/>
      <c r="G561" s="2"/>
      <c r="H561" s="6"/>
      <c r="I561" s="9"/>
      <c r="J561" s="9"/>
      <c r="K561" s="9"/>
    </row>
    <row r="562" spans="1:11" x14ac:dyDescent="0.25">
      <c r="A562" s="2"/>
      <c r="B562" s="2"/>
      <c r="C562" s="2"/>
      <c r="E562" s="2"/>
      <c r="G562" s="2"/>
      <c r="H562" s="6"/>
      <c r="I562" s="9"/>
      <c r="J562" s="9"/>
      <c r="K562" s="9"/>
    </row>
    <row r="563" spans="1:11" x14ac:dyDescent="0.25">
      <c r="A563" s="2"/>
      <c r="B563" s="2"/>
      <c r="C563" s="2"/>
      <c r="E563" s="2"/>
      <c r="G563" s="2"/>
      <c r="H563" s="6"/>
      <c r="I563" s="9"/>
      <c r="J563" s="9"/>
      <c r="K563" s="9"/>
    </row>
    <row r="564" spans="1:11" x14ac:dyDescent="0.25">
      <c r="A564" s="2"/>
      <c r="B564" s="2"/>
      <c r="C564" s="2"/>
      <c r="E564" s="2"/>
      <c r="G564" s="2"/>
      <c r="H564" s="6"/>
      <c r="I564" s="9"/>
      <c r="J564" s="9"/>
      <c r="K564" s="9"/>
    </row>
    <row r="565" spans="1:11" x14ac:dyDescent="0.25">
      <c r="A565" s="2"/>
      <c r="B565" s="2"/>
      <c r="C565" s="2"/>
      <c r="E565" s="2"/>
      <c r="G565" s="2"/>
      <c r="H565" s="6"/>
      <c r="I565" s="9"/>
      <c r="J565" s="9"/>
      <c r="K565" s="9"/>
    </row>
    <row r="566" spans="1:11" x14ac:dyDescent="0.25">
      <c r="A566" s="2"/>
      <c r="B566" s="2"/>
      <c r="C566" s="2"/>
      <c r="E566" s="2"/>
      <c r="G566" s="2"/>
      <c r="H566" s="6"/>
      <c r="I566" s="9"/>
      <c r="J566" s="9"/>
      <c r="K566" s="9"/>
    </row>
    <row r="567" spans="1:11" x14ac:dyDescent="0.25">
      <c r="A567" s="2"/>
      <c r="B567" s="2"/>
      <c r="C567" s="2"/>
      <c r="E567" s="2"/>
      <c r="G567" s="2"/>
      <c r="H567" s="6"/>
      <c r="I567" s="9"/>
      <c r="J567" s="9"/>
      <c r="K567" s="9"/>
    </row>
    <row r="568" spans="1:11" x14ac:dyDescent="0.25">
      <c r="A568" s="2"/>
      <c r="B568" s="2"/>
      <c r="C568" s="2"/>
      <c r="E568" s="2"/>
      <c r="G568" s="2"/>
      <c r="H568" s="6"/>
      <c r="I568" s="9"/>
      <c r="J568" s="9"/>
      <c r="K568" s="9"/>
    </row>
    <row r="569" spans="1:11" x14ac:dyDescent="0.25">
      <c r="A569" s="2"/>
      <c r="B569" s="2"/>
      <c r="C569" s="2"/>
      <c r="E569" s="2"/>
      <c r="G569" s="2"/>
      <c r="H569" s="6"/>
      <c r="I569" s="9"/>
      <c r="J569" s="9"/>
      <c r="K569" s="9"/>
    </row>
    <row r="570" spans="1:11" x14ac:dyDescent="0.25">
      <c r="A570" s="2"/>
      <c r="B570" s="2"/>
      <c r="C570" s="2"/>
      <c r="E570" s="2"/>
      <c r="G570" s="2"/>
      <c r="H570" s="6"/>
      <c r="I570" s="9"/>
      <c r="J570" s="9"/>
      <c r="K570" s="9"/>
    </row>
    <row r="571" spans="1:11" x14ac:dyDescent="0.25">
      <c r="A571" s="2"/>
      <c r="B571" s="2"/>
      <c r="C571" s="2"/>
      <c r="E571" s="2"/>
      <c r="G571" s="2"/>
      <c r="H571" s="6"/>
      <c r="I571" s="9"/>
      <c r="J571" s="9"/>
      <c r="K571" s="9"/>
    </row>
    <row r="572" spans="1:11" x14ac:dyDescent="0.25">
      <c r="A572" s="2"/>
      <c r="B572" s="2"/>
      <c r="C572" s="2"/>
      <c r="E572" s="2"/>
      <c r="G572" s="2"/>
      <c r="H572" s="6"/>
      <c r="I572" s="9"/>
      <c r="J572" s="9"/>
      <c r="K572" s="9"/>
    </row>
    <row r="573" spans="1:11" x14ac:dyDescent="0.25">
      <c r="A573" s="2"/>
      <c r="B573" s="2"/>
      <c r="C573" s="2"/>
      <c r="E573" s="2"/>
      <c r="G573" s="2"/>
      <c r="H573" s="6"/>
      <c r="I573" s="9"/>
      <c r="J573" s="9"/>
      <c r="K573" s="9"/>
    </row>
    <row r="574" spans="1:11" x14ac:dyDescent="0.25">
      <c r="A574" s="2"/>
      <c r="B574" s="2"/>
      <c r="C574" s="2"/>
      <c r="E574" s="2"/>
      <c r="G574" s="2"/>
      <c r="H574" s="6"/>
      <c r="I574" s="9"/>
      <c r="J574" s="9"/>
      <c r="K574" s="9"/>
    </row>
    <row r="575" spans="1:11" x14ac:dyDescent="0.25">
      <c r="A575" s="2"/>
      <c r="B575" s="2"/>
      <c r="C575" s="2"/>
      <c r="E575" s="2"/>
      <c r="G575" s="2"/>
      <c r="H575" s="6"/>
      <c r="I575" s="9"/>
      <c r="J575" s="9"/>
      <c r="K575" s="9"/>
    </row>
    <row r="576" spans="1:11" x14ac:dyDescent="0.25">
      <c r="A576" s="2"/>
      <c r="B576" s="2"/>
      <c r="C576" s="2"/>
      <c r="E576" s="2"/>
      <c r="G576" s="2"/>
      <c r="H576" s="6"/>
      <c r="I576" s="9"/>
      <c r="J576" s="9"/>
      <c r="K576" s="9"/>
    </row>
    <row r="577" spans="1:11" x14ac:dyDescent="0.25">
      <c r="A577" s="2"/>
      <c r="B577" s="2"/>
      <c r="C577" s="2"/>
      <c r="E577" s="2"/>
      <c r="G577" s="2"/>
      <c r="H577" s="6"/>
      <c r="I577" s="9"/>
      <c r="J577" s="9"/>
      <c r="K577" s="9"/>
    </row>
    <row r="578" spans="1:11" x14ac:dyDescent="0.25">
      <c r="A578" s="2"/>
      <c r="B578" s="2"/>
      <c r="C578" s="2"/>
      <c r="E578" s="2"/>
      <c r="G578" s="2"/>
      <c r="H578" s="6"/>
      <c r="I578" s="9"/>
      <c r="J578" s="9"/>
      <c r="K578" s="9"/>
    </row>
    <row r="579" spans="1:11" x14ac:dyDescent="0.25">
      <c r="A579" s="2"/>
      <c r="B579" s="2"/>
      <c r="C579" s="2"/>
      <c r="E579" s="2"/>
      <c r="G579" s="2"/>
      <c r="H579" s="6"/>
      <c r="I579" s="9"/>
      <c r="J579" s="9"/>
      <c r="K579" s="9"/>
    </row>
    <row r="580" spans="1:11" x14ac:dyDescent="0.25">
      <c r="A580" s="2"/>
      <c r="B580" s="2"/>
      <c r="C580" s="2"/>
      <c r="E580" s="2"/>
      <c r="G580" s="2"/>
      <c r="H580" s="6"/>
      <c r="I580" s="9"/>
      <c r="J580" s="9"/>
      <c r="K580" s="9"/>
    </row>
    <row r="581" spans="1:11" x14ac:dyDescent="0.25">
      <c r="A581" s="2"/>
      <c r="B581" s="2"/>
      <c r="C581" s="2"/>
      <c r="E581" s="2"/>
      <c r="G581" s="2"/>
      <c r="H581" s="6"/>
      <c r="I581" s="9"/>
      <c r="J581" s="9"/>
      <c r="K581" s="9"/>
    </row>
    <row r="582" spans="1:11" x14ac:dyDescent="0.25">
      <c r="A582" s="2"/>
      <c r="B582" s="2"/>
      <c r="C582" s="2"/>
      <c r="E582" s="2"/>
      <c r="G582" s="2"/>
      <c r="H582" s="6"/>
      <c r="I582" s="9"/>
      <c r="J582" s="9"/>
      <c r="K582" s="9"/>
    </row>
    <row r="583" spans="1:11" x14ac:dyDescent="0.25">
      <c r="A583" s="2"/>
      <c r="B583" s="2"/>
      <c r="C583" s="2"/>
      <c r="E583" s="2"/>
      <c r="G583" s="2"/>
      <c r="H583" s="6"/>
      <c r="I583" s="9"/>
      <c r="J583" s="9"/>
      <c r="K583" s="9"/>
    </row>
    <row r="584" spans="1:11" x14ac:dyDescent="0.25">
      <c r="A584" s="2"/>
      <c r="B584" s="2"/>
      <c r="C584" s="2"/>
      <c r="E584" s="2"/>
      <c r="G584" s="2"/>
      <c r="H584" s="6"/>
      <c r="I584" s="9"/>
      <c r="J584" s="9"/>
      <c r="K584" s="9"/>
    </row>
    <row r="585" spans="1:11" x14ac:dyDescent="0.25">
      <c r="A585" s="2"/>
      <c r="B585" s="2"/>
      <c r="C585" s="2"/>
      <c r="E585" s="2"/>
      <c r="G585" s="2"/>
      <c r="H585" s="6"/>
      <c r="I585" s="9"/>
      <c r="J585" s="9"/>
      <c r="K585" s="9"/>
    </row>
    <row r="586" spans="1:11" x14ac:dyDescent="0.25">
      <c r="A586" s="2"/>
      <c r="B586" s="2"/>
      <c r="C586" s="2"/>
      <c r="E586" s="2"/>
      <c r="G586" s="2"/>
      <c r="H586" s="6"/>
      <c r="I586" s="9"/>
      <c r="J586" s="9"/>
      <c r="K586" s="9"/>
    </row>
    <row r="587" spans="1:11" x14ac:dyDescent="0.25">
      <c r="A587" s="2"/>
      <c r="B587" s="2"/>
      <c r="C587" s="2"/>
      <c r="E587" s="2"/>
      <c r="G587" s="2"/>
      <c r="H587" s="6"/>
      <c r="I587" s="9"/>
      <c r="J587" s="9"/>
      <c r="K587" s="9"/>
    </row>
    <row r="588" spans="1:11" x14ac:dyDescent="0.25">
      <c r="A588" s="2"/>
      <c r="B588" s="2"/>
      <c r="C588" s="2"/>
      <c r="E588" s="2"/>
      <c r="G588" s="2"/>
      <c r="H588" s="6"/>
      <c r="I588" s="9"/>
      <c r="J588" s="9"/>
      <c r="K588" s="9"/>
    </row>
    <row r="589" spans="1:11" x14ac:dyDescent="0.25">
      <c r="A589" s="2"/>
      <c r="B589" s="2"/>
      <c r="C589" s="2"/>
      <c r="E589" s="2"/>
      <c r="G589" s="2"/>
      <c r="H589" s="6"/>
      <c r="I589" s="9"/>
      <c r="J589" s="9"/>
      <c r="K589" s="9"/>
    </row>
    <row r="590" spans="1:11" x14ac:dyDescent="0.25">
      <c r="A590" s="2"/>
      <c r="B590" s="2"/>
      <c r="C590" s="2"/>
      <c r="E590" s="2"/>
      <c r="G590" s="2"/>
      <c r="H590" s="6"/>
      <c r="I590" s="9"/>
      <c r="J590" s="9"/>
      <c r="K590" s="9"/>
    </row>
    <row r="591" spans="1:11" x14ac:dyDescent="0.25">
      <c r="A591" s="2"/>
      <c r="B591" s="2"/>
      <c r="C591" s="2"/>
      <c r="E591" s="2"/>
      <c r="G591" s="2"/>
      <c r="H591" s="6"/>
      <c r="I591" s="9"/>
      <c r="J591" s="9"/>
      <c r="K591" s="9"/>
    </row>
    <row r="592" spans="1:11" x14ac:dyDescent="0.25">
      <c r="A592" s="2"/>
      <c r="B592" s="2"/>
      <c r="C592" s="2"/>
      <c r="E592" s="2"/>
      <c r="G592" s="2"/>
      <c r="H592" s="6"/>
      <c r="I592" s="9"/>
      <c r="J592" s="9"/>
      <c r="K592" s="9"/>
    </row>
    <row r="593" spans="1:11" x14ac:dyDescent="0.25">
      <c r="A593" s="2"/>
      <c r="B593" s="2"/>
      <c r="C593" s="2"/>
      <c r="E593" s="2"/>
      <c r="G593" s="2"/>
      <c r="H593" s="6"/>
      <c r="I593" s="9"/>
      <c r="J593" s="9"/>
      <c r="K593" s="9"/>
    </row>
    <row r="594" spans="1:11" x14ac:dyDescent="0.25">
      <c r="A594" s="2"/>
      <c r="B594" s="2"/>
      <c r="C594" s="2"/>
      <c r="E594" s="2"/>
      <c r="G594" s="2"/>
      <c r="H594" s="6"/>
      <c r="I594" s="9"/>
      <c r="J594" s="9"/>
      <c r="K594" s="9"/>
    </row>
    <row r="595" spans="1:11" x14ac:dyDescent="0.25">
      <c r="A595" s="2"/>
      <c r="B595" s="2"/>
      <c r="C595" s="2"/>
      <c r="E595" s="2"/>
      <c r="G595" s="2"/>
      <c r="H595" s="6"/>
      <c r="I595" s="9"/>
      <c r="J595" s="9"/>
      <c r="K595" s="9"/>
    </row>
    <row r="596" spans="1:11" x14ac:dyDescent="0.25">
      <c r="A596" s="2"/>
      <c r="B596" s="2"/>
      <c r="C596" s="2"/>
      <c r="E596" s="2"/>
      <c r="G596" s="2"/>
      <c r="H596" s="6"/>
      <c r="I596" s="9"/>
      <c r="J596" s="9"/>
      <c r="K596" s="9"/>
    </row>
    <row r="597" spans="1:11" x14ac:dyDescent="0.25">
      <c r="A597" s="2"/>
      <c r="B597" s="2"/>
      <c r="C597" s="2"/>
      <c r="E597" s="2"/>
      <c r="G597" s="2"/>
      <c r="H597" s="6"/>
      <c r="I597" s="9"/>
      <c r="J597" s="9"/>
      <c r="K597" s="9"/>
    </row>
    <row r="598" spans="1:11" x14ac:dyDescent="0.25">
      <c r="A598" s="2"/>
      <c r="B598" s="2"/>
      <c r="C598" s="2"/>
      <c r="E598" s="2"/>
      <c r="G598" s="2"/>
      <c r="H598" s="6"/>
      <c r="I598" s="9"/>
      <c r="J598" s="9"/>
      <c r="K598" s="9"/>
    </row>
    <row r="599" spans="1:11" x14ac:dyDescent="0.25">
      <c r="A599" s="2"/>
      <c r="B599" s="2"/>
      <c r="C599" s="2"/>
      <c r="E599" s="2"/>
      <c r="G599" s="2"/>
      <c r="H599" s="6"/>
      <c r="I599" s="9"/>
      <c r="J599" s="9"/>
      <c r="K599" s="9"/>
    </row>
    <row r="600" spans="1:11" x14ac:dyDescent="0.25">
      <c r="A600" s="2"/>
      <c r="B600" s="2"/>
      <c r="C600" s="2"/>
      <c r="E600" s="2"/>
      <c r="G600" s="2"/>
      <c r="H600" s="6"/>
      <c r="I600" s="9"/>
      <c r="J600" s="9"/>
      <c r="K600" s="9"/>
    </row>
    <row r="601" spans="1:11" x14ac:dyDescent="0.25">
      <c r="A601" s="2"/>
      <c r="B601" s="2"/>
      <c r="C601" s="2"/>
      <c r="E601" s="2"/>
      <c r="G601" s="2"/>
      <c r="H601" s="6"/>
      <c r="I601" s="9"/>
      <c r="J601" s="9"/>
      <c r="K601" s="9"/>
    </row>
    <row r="602" spans="1:11" x14ac:dyDescent="0.25">
      <c r="A602" s="2"/>
      <c r="B602" s="2"/>
      <c r="C602" s="2"/>
      <c r="E602" s="2"/>
      <c r="G602" s="2"/>
      <c r="H602" s="6"/>
      <c r="I602" s="9"/>
      <c r="J602" s="9"/>
      <c r="K602" s="9"/>
    </row>
    <row r="603" spans="1:11" x14ac:dyDescent="0.25">
      <c r="A603" s="2"/>
      <c r="B603" s="2"/>
      <c r="C603" s="2"/>
      <c r="E603" s="2"/>
      <c r="G603" s="2"/>
      <c r="H603" s="6"/>
      <c r="I603" s="9"/>
      <c r="J603" s="9"/>
      <c r="K603" s="9"/>
    </row>
    <row r="604" spans="1:11" x14ac:dyDescent="0.25">
      <c r="A604" s="2"/>
      <c r="B604" s="2"/>
      <c r="C604" s="2"/>
      <c r="E604" s="2"/>
      <c r="G604" s="2"/>
      <c r="H604" s="6"/>
      <c r="I604" s="9"/>
      <c r="J604" s="9"/>
      <c r="K604" s="9"/>
    </row>
    <row r="605" spans="1:11" x14ac:dyDescent="0.25">
      <c r="A605" s="2"/>
      <c r="B605" s="2"/>
      <c r="C605" s="2"/>
      <c r="E605" s="2"/>
      <c r="G605" s="2"/>
      <c r="H605" s="6"/>
      <c r="I605" s="9"/>
      <c r="J605" s="9"/>
      <c r="K605" s="9"/>
    </row>
    <row r="606" spans="1:11" x14ac:dyDescent="0.25">
      <c r="A606" s="2"/>
      <c r="B606" s="2"/>
      <c r="C606" s="2"/>
      <c r="E606" s="2"/>
      <c r="G606" s="2"/>
      <c r="H606" s="6"/>
      <c r="I606" s="9"/>
      <c r="J606" s="9"/>
      <c r="K606" s="9"/>
    </row>
    <row r="607" spans="1:11" x14ac:dyDescent="0.25">
      <c r="A607" s="2"/>
      <c r="B607" s="2"/>
      <c r="C607" s="2"/>
      <c r="E607" s="2"/>
      <c r="G607" s="2"/>
      <c r="H607" s="6"/>
      <c r="I607" s="9"/>
      <c r="J607" s="9"/>
      <c r="K607" s="9"/>
    </row>
    <row r="608" spans="1:11" x14ac:dyDescent="0.25">
      <c r="A608" s="2"/>
      <c r="B608" s="2"/>
      <c r="C608" s="2"/>
      <c r="E608" s="2"/>
      <c r="G608" s="2"/>
      <c r="H608" s="6"/>
      <c r="I608" s="9"/>
      <c r="J608" s="9"/>
      <c r="K608" s="9"/>
    </row>
    <row r="609" spans="1:11" x14ac:dyDescent="0.25">
      <c r="A609" s="2"/>
      <c r="B609" s="2"/>
      <c r="C609" s="2"/>
      <c r="E609" s="2"/>
      <c r="G609" s="2"/>
      <c r="H609" s="6"/>
      <c r="I609" s="9"/>
      <c r="J609" s="9"/>
      <c r="K609" s="9"/>
    </row>
    <row r="610" spans="1:11" x14ac:dyDescent="0.25">
      <c r="A610" s="2"/>
      <c r="B610" s="2"/>
      <c r="C610" s="2"/>
      <c r="E610" s="2"/>
      <c r="G610" s="2"/>
      <c r="H610" s="6"/>
      <c r="I610" s="9"/>
      <c r="J610" s="9"/>
      <c r="K610" s="9"/>
    </row>
    <row r="611" spans="1:11" x14ac:dyDescent="0.25">
      <c r="A611" s="2"/>
      <c r="B611" s="2"/>
      <c r="C611" s="2"/>
      <c r="E611" s="2"/>
      <c r="G611" s="2"/>
      <c r="H611" s="6"/>
      <c r="I611" s="9"/>
      <c r="J611" s="9"/>
      <c r="K611" s="9"/>
    </row>
    <row r="612" spans="1:11" x14ac:dyDescent="0.25">
      <c r="A612" s="2"/>
      <c r="B612" s="2"/>
      <c r="C612" s="2"/>
      <c r="E612" s="2"/>
      <c r="G612" s="2"/>
      <c r="H612" s="6"/>
      <c r="I612" s="9"/>
      <c r="J612" s="9"/>
      <c r="K612" s="9"/>
    </row>
    <row r="613" spans="1:11" x14ac:dyDescent="0.25">
      <c r="A613" s="2"/>
      <c r="B613" s="2"/>
      <c r="C613" s="2"/>
      <c r="E613" s="2"/>
      <c r="G613" s="2"/>
      <c r="H613" s="6"/>
      <c r="I613" s="9"/>
      <c r="J613" s="9"/>
      <c r="K613" s="9"/>
    </row>
    <row r="614" spans="1:11" x14ac:dyDescent="0.25">
      <c r="A614" s="2"/>
      <c r="B614" s="2"/>
      <c r="C614" s="2"/>
      <c r="E614" s="2"/>
      <c r="G614" s="2"/>
      <c r="H614" s="6"/>
      <c r="I614" s="9"/>
      <c r="J614" s="9"/>
      <c r="K614" s="9"/>
    </row>
    <row r="615" spans="1:11" x14ac:dyDescent="0.25">
      <c r="A615" s="2"/>
      <c r="B615" s="2"/>
      <c r="C615" s="2"/>
      <c r="E615" s="2"/>
      <c r="G615" s="2"/>
      <c r="H615" s="6"/>
      <c r="I615" s="9"/>
      <c r="J615" s="9"/>
      <c r="K615" s="9"/>
    </row>
    <row r="616" spans="1:11" x14ac:dyDescent="0.25">
      <c r="A616" s="2"/>
      <c r="B616" s="2"/>
      <c r="C616" s="2"/>
      <c r="E616" s="2"/>
      <c r="G616" s="2"/>
      <c r="H616" s="6"/>
      <c r="I616" s="9"/>
      <c r="J616" s="9"/>
      <c r="K616" s="9"/>
    </row>
    <row r="617" spans="1:11" x14ac:dyDescent="0.25">
      <c r="A617" s="2"/>
      <c r="B617" s="2"/>
      <c r="C617" s="2"/>
      <c r="E617" s="2"/>
      <c r="G617" s="2"/>
      <c r="H617" s="6"/>
      <c r="I617" s="9"/>
      <c r="J617" s="9"/>
      <c r="K617" s="9"/>
    </row>
    <row r="618" spans="1:11" x14ac:dyDescent="0.25">
      <c r="A618" s="2"/>
      <c r="B618" s="2"/>
      <c r="C618" s="2"/>
      <c r="E618" s="2"/>
      <c r="G618" s="2"/>
      <c r="H618" s="6"/>
      <c r="I618" s="9"/>
      <c r="J618" s="9"/>
      <c r="K618" s="9"/>
    </row>
    <row r="619" spans="1:11" x14ac:dyDescent="0.25">
      <c r="A619" s="2"/>
      <c r="B619" s="2"/>
      <c r="C619" s="2"/>
      <c r="E619" s="2"/>
      <c r="G619" s="2"/>
      <c r="H619" s="6"/>
      <c r="I619" s="9"/>
      <c r="J619" s="9"/>
      <c r="K619" s="9"/>
    </row>
    <row r="620" spans="1:11" x14ac:dyDescent="0.25">
      <c r="A620" s="2"/>
      <c r="B620" s="2"/>
      <c r="C620" s="2"/>
      <c r="E620" s="2"/>
      <c r="G620" s="2"/>
      <c r="H620" s="6"/>
      <c r="I620" s="9"/>
      <c r="J620" s="9"/>
      <c r="K620" s="9"/>
    </row>
    <row r="621" spans="1:11" x14ac:dyDescent="0.25">
      <c r="A621" s="2"/>
      <c r="B621" s="2"/>
      <c r="C621" s="2"/>
      <c r="E621" s="2"/>
      <c r="G621" s="2"/>
      <c r="H621" s="6"/>
      <c r="I621" s="9"/>
      <c r="J621" s="9"/>
      <c r="K621" s="9"/>
    </row>
    <row r="622" spans="1:11" x14ac:dyDescent="0.25">
      <c r="A622" s="2"/>
      <c r="B622" s="2"/>
      <c r="C622" s="2"/>
      <c r="E622" s="2"/>
      <c r="G622" s="2"/>
      <c r="H622" s="6"/>
      <c r="I622" s="9"/>
      <c r="J622" s="9"/>
      <c r="K622" s="9"/>
    </row>
    <row r="623" spans="1:11" x14ac:dyDescent="0.25">
      <c r="A623" s="2"/>
      <c r="B623" s="2"/>
      <c r="C623" s="2"/>
      <c r="E623" s="2"/>
      <c r="G623" s="2"/>
      <c r="H623" s="6"/>
      <c r="I623" s="9"/>
      <c r="J623" s="9"/>
      <c r="K623" s="9"/>
    </row>
    <row r="624" spans="1:11" x14ac:dyDescent="0.25">
      <c r="A624" s="2"/>
      <c r="B624" s="2"/>
      <c r="C624" s="2"/>
      <c r="E624" s="2"/>
      <c r="G624" s="2"/>
      <c r="H624" s="6"/>
      <c r="I624" s="9"/>
      <c r="J624" s="9"/>
      <c r="K624" s="9"/>
    </row>
    <row r="625" spans="1:11" x14ac:dyDescent="0.25">
      <c r="A625" s="2"/>
      <c r="B625" s="2"/>
      <c r="C625" s="2"/>
      <c r="E625" s="2"/>
      <c r="G625" s="2"/>
      <c r="H625" s="6"/>
      <c r="I625" s="9"/>
      <c r="J625" s="9"/>
      <c r="K625" s="9"/>
    </row>
    <row r="626" spans="1:11" x14ac:dyDescent="0.25">
      <c r="A626" s="2"/>
      <c r="B626" s="2"/>
      <c r="C626" s="2"/>
      <c r="E626" s="2"/>
      <c r="G626" s="2"/>
      <c r="H626" s="6"/>
      <c r="I626" s="9"/>
      <c r="J626" s="9"/>
      <c r="K626" s="9"/>
    </row>
    <row r="627" spans="1:11" x14ac:dyDescent="0.25">
      <c r="A627" s="2"/>
      <c r="B627" s="2"/>
      <c r="C627" s="2"/>
      <c r="E627" s="2"/>
      <c r="G627" s="2"/>
      <c r="H627" s="6"/>
      <c r="I627" s="9"/>
      <c r="J627" s="9"/>
      <c r="K627" s="9"/>
    </row>
    <row r="628" spans="1:11" x14ac:dyDescent="0.25">
      <c r="A628" s="2"/>
      <c r="B628" s="2"/>
      <c r="C628" s="2"/>
      <c r="E628" s="2"/>
      <c r="G628" s="2"/>
      <c r="H628" s="6"/>
      <c r="I628" s="9"/>
      <c r="J628" s="9"/>
      <c r="K628" s="9"/>
    </row>
    <row r="629" spans="1:11" x14ac:dyDescent="0.25">
      <c r="A629" s="2"/>
      <c r="B629" s="2"/>
      <c r="C629" s="2"/>
      <c r="E629" s="2"/>
      <c r="G629" s="2"/>
      <c r="H629" s="6"/>
      <c r="I629" s="9"/>
      <c r="J629" s="9"/>
      <c r="K629" s="9"/>
    </row>
    <row r="630" spans="1:11" x14ac:dyDescent="0.25">
      <c r="A630" s="2"/>
      <c r="B630" s="2"/>
      <c r="C630" s="2"/>
      <c r="E630" s="2"/>
      <c r="G630" s="2"/>
      <c r="H630" s="6"/>
      <c r="I630" s="9"/>
      <c r="J630" s="9"/>
      <c r="K630" s="9"/>
    </row>
    <row r="631" spans="1:11" x14ac:dyDescent="0.25">
      <c r="A631" s="2"/>
      <c r="B631" s="2"/>
      <c r="C631" s="2"/>
      <c r="E631" s="2"/>
      <c r="G631" s="2"/>
      <c r="H631" s="6"/>
      <c r="I631" s="9"/>
      <c r="J631" s="9"/>
      <c r="K631" s="9"/>
    </row>
    <row r="632" spans="1:11" x14ac:dyDescent="0.25">
      <c r="A632" s="2"/>
      <c r="B632" s="2"/>
      <c r="C632" s="2"/>
      <c r="E632" s="2"/>
      <c r="G632" s="2"/>
      <c r="H632" s="6"/>
      <c r="I632" s="9"/>
      <c r="J632" s="9"/>
      <c r="K632" s="9"/>
    </row>
    <row r="633" spans="1:11" x14ac:dyDescent="0.25">
      <c r="A633" s="2"/>
      <c r="B633" s="2"/>
      <c r="C633" s="2"/>
      <c r="E633" s="2"/>
      <c r="G633" s="2"/>
      <c r="H633" s="6"/>
      <c r="I633" s="9"/>
      <c r="J633" s="9"/>
      <c r="K633" s="9"/>
    </row>
    <row r="634" spans="1:11" x14ac:dyDescent="0.25">
      <c r="A634" s="2"/>
      <c r="B634" s="2"/>
      <c r="C634" s="2"/>
      <c r="E634" s="2"/>
      <c r="G634" s="2"/>
      <c r="H634" s="6"/>
      <c r="I634" s="9"/>
      <c r="J634" s="9"/>
      <c r="K634" s="9"/>
    </row>
    <row r="635" spans="1:11" x14ac:dyDescent="0.25">
      <c r="A635" s="2"/>
      <c r="B635" s="2"/>
      <c r="C635" s="2"/>
      <c r="E635" s="2"/>
      <c r="G635" s="2"/>
      <c r="H635" s="6"/>
      <c r="I635" s="9"/>
      <c r="J635" s="9"/>
      <c r="K635" s="9"/>
    </row>
    <row r="636" spans="1:11" x14ac:dyDescent="0.25">
      <c r="A636" s="2"/>
      <c r="B636" s="2"/>
      <c r="C636" s="2"/>
      <c r="E636" s="2"/>
      <c r="G636" s="2"/>
      <c r="H636" s="6"/>
      <c r="I636" s="9"/>
      <c r="J636" s="9"/>
      <c r="K636" s="9"/>
    </row>
    <row r="637" spans="1:11" x14ac:dyDescent="0.25">
      <c r="A637" s="2"/>
      <c r="B637" s="2"/>
      <c r="C637" s="2"/>
      <c r="E637" s="2"/>
      <c r="G637" s="2"/>
      <c r="H637" s="6"/>
      <c r="I637" s="9"/>
      <c r="J637" s="9"/>
      <c r="K637" s="9"/>
    </row>
    <row r="638" spans="1:11" x14ac:dyDescent="0.25">
      <c r="A638" s="2"/>
      <c r="B638" s="2"/>
      <c r="C638" s="2"/>
      <c r="E638" s="2"/>
      <c r="G638" s="2"/>
      <c r="H638" s="6"/>
      <c r="I638" s="9"/>
      <c r="J638" s="9"/>
      <c r="K638" s="9"/>
    </row>
    <row r="639" spans="1:11" x14ac:dyDescent="0.25">
      <c r="A639" s="2"/>
      <c r="B639" s="2"/>
      <c r="C639" s="2"/>
      <c r="E639" s="2"/>
      <c r="G639" s="2"/>
      <c r="H639" s="6"/>
      <c r="I639" s="9"/>
      <c r="J639" s="9"/>
      <c r="K639" s="9"/>
    </row>
    <row r="640" spans="1:11" x14ac:dyDescent="0.25">
      <c r="A640" s="2"/>
      <c r="B640" s="2"/>
      <c r="C640" s="2"/>
      <c r="E640" s="2"/>
      <c r="G640" s="2"/>
      <c r="H640" s="6"/>
      <c r="I640" s="9"/>
      <c r="J640" s="9"/>
      <c r="K640" s="9"/>
    </row>
    <row r="641" spans="1:11" x14ac:dyDescent="0.25">
      <c r="A641" s="2"/>
      <c r="B641" s="2"/>
      <c r="C641" s="2"/>
      <c r="E641" s="2"/>
      <c r="G641" s="2"/>
      <c r="H641" s="6"/>
      <c r="I641" s="9"/>
      <c r="J641" s="9"/>
      <c r="K641" s="9"/>
    </row>
    <row r="642" spans="1:11" x14ac:dyDescent="0.25">
      <c r="A642" s="2"/>
      <c r="B642" s="2"/>
      <c r="C642" s="2"/>
      <c r="E642" s="2"/>
      <c r="G642" s="2"/>
      <c r="H642" s="6"/>
      <c r="I642" s="9"/>
      <c r="J642" s="9"/>
      <c r="K642" s="9"/>
    </row>
    <row r="643" spans="1:11" x14ac:dyDescent="0.25">
      <c r="A643" s="2"/>
      <c r="B643" s="2"/>
      <c r="C643" s="2"/>
      <c r="E643" s="2"/>
      <c r="G643" s="2"/>
      <c r="H643" s="6"/>
      <c r="I643" s="9"/>
      <c r="J643" s="9"/>
      <c r="K643" s="9"/>
    </row>
    <row r="644" spans="1:11" x14ac:dyDescent="0.25">
      <c r="A644" s="2"/>
      <c r="B644" s="2"/>
      <c r="C644" s="2"/>
      <c r="E644" s="2"/>
      <c r="G644" s="2"/>
      <c r="H644" s="6"/>
      <c r="I644" s="9"/>
      <c r="J644" s="9"/>
      <c r="K644" s="9"/>
    </row>
    <row r="645" spans="1:11" x14ac:dyDescent="0.25">
      <c r="A645" s="2"/>
      <c r="B645" s="2"/>
      <c r="C645" s="2"/>
      <c r="E645" s="2"/>
      <c r="G645" s="2"/>
      <c r="H645" s="6"/>
      <c r="I645" s="9"/>
      <c r="J645" s="9"/>
      <c r="K645" s="9"/>
    </row>
    <row r="646" spans="1:11" x14ac:dyDescent="0.25">
      <c r="A646" s="2"/>
      <c r="B646" s="2"/>
      <c r="C646" s="2"/>
      <c r="E646" s="2"/>
      <c r="G646" s="2"/>
      <c r="H646" s="6"/>
      <c r="I646" s="9"/>
      <c r="J646" s="9"/>
      <c r="K646" s="9"/>
    </row>
    <row r="647" spans="1:11" x14ac:dyDescent="0.25">
      <c r="A647" s="2"/>
      <c r="B647" s="2"/>
      <c r="C647" s="2"/>
      <c r="E647" s="2"/>
      <c r="G647" s="2"/>
      <c r="H647" s="6"/>
      <c r="I647" s="9"/>
      <c r="J647" s="9"/>
      <c r="K647" s="9"/>
    </row>
    <row r="648" spans="1:11" x14ac:dyDescent="0.25">
      <c r="A648" s="2"/>
      <c r="B648" s="2"/>
      <c r="C648" s="2"/>
      <c r="E648" s="2"/>
      <c r="G648" s="2"/>
      <c r="H648" s="6"/>
      <c r="I648" s="9"/>
      <c r="J648" s="9"/>
      <c r="K648" s="9"/>
    </row>
    <row r="649" spans="1:11" x14ac:dyDescent="0.25">
      <c r="A649" s="2"/>
      <c r="B649" s="2"/>
      <c r="C649" s="2"/>
      <c r="E649" s="2"/>
      <c r="G649" s="2"/>
      <c r="H649" s="6"/>
      <c r="I649" s="9"/>
      <c r="J649" s="9"/>
      <c r="K649" s="9"/>
    </row>
    <row r="650" spans="1:11" x14ac:dyDescent="0.25">
      <c r="A650" s="2"/>
      <c r="B650" s="2"/>
      <c r="C650" s="2"/>
      <c r="E650" s="2"/>
      <c r="G650" s="2"/>
      <c r="H650" s="6"/>
      <c r="I650" s="9"/>
      <c r="J650" s="9"/>
      <c r="K650" s="9"/>
    </row>
    <row r="651" spans="1:11" x14ac:dyDescent="0.25">
      <c r="A651" s="2"/>
      <c r="B651" s="2"/>
      <c r="C651" s="2"/>
      <c r="E651" s="2"/>
      <c r="G651" s="2"/>
      <c r="H651" s="6"/>
      <c r="I651" s="9"/>
      <c r="J651" s="9"/>
      <c r="K651" s="9"/>
    </row>
    <row r="652" spans="1:11" x14ac:dyDescent="0.25">
      <c r="A652" s="2"/>
      <c r="B652" s="2"/>
      <c r="C652" s="2"/>
      <c r="E652" s="2"/>
      <c r="G652" s="2"/>
      <c r="H652" s="6"/>
      <c r="I652" s="9"/>
      <c r="J652" s="9"/>
      <c r="K652" s="9"/>
    </row>
    <row r="653" spans="1:11" x14ac:dyDescent="0.25">
      <c r="A653" s="2"/>
      <c r="B653" s="2"/>
      <c r="C653" s="2"/>
      <c r="E653" s="2"/>
      <c r="G653" s="2"/>
      <c r="H653" s="6"/>
      <c r="I653" s="9"/>
      <c r="J653" s="9"/>
      <c r="K653" s="9"/>
    </row>
    <row r="654" spans="1:11" x14ac:dyDescent="0.25">
      <c r="A654" s="2"/>
      <c r="B654" s="2"/>
      <c r="C654" s="2"/>
      <c r="E654" s="2"/>
      <c r="G654" s="2"/>
      <c r="H654" s="6"/>
      <c r="I654" s="9"/>
      <c r="J654" s="9"/>
      <c r="K654" s="9"/>
    </row>
    <row r="655" spans="1:11" x14ac:dyDescent="0.25">
      <c r="A655" s="2"/>
      <c r="B655" s="2"/>
      <c r="C655" s="2"/>
      <c r="E655" s="2"/>
      <c r="G655" s="2"/>
      <c r="H655" s="6"/>
      <c r="I655" s="9"/>
      <c r="J655" s="9"/>
      <c r="K655" s="9"/>
    </row>
    <row r="656" spans="1:11" x14ac:dyDescent="0.25">
      <c r="A656" s="2"/>
      <c r="B656" s="2"/>
      <c r="C656" s="2"/>
      <c r="E656" s="2"/>
      <c r="G656" s="2"/>
      <c r="H656" s="6"/>
      <c r="I656" s="9"/>
      <c r="J656" s="9"/>
      <c r="K656" s="9"/>
    </row>
    <row r="657" spans="1:11" x14ac:dyDescent="0.25">
      <c r="A657" s="2"/>
      <c r="B657" s="2"/>
      <c r="C657" s="2"/>
      <c r="E657" s="2"/>
      <c r="G657" s="2"/>
      <c r="H657" s="6"/>
      <c r="I657" s="9"/>
      <c r="J657" s="9"/>
      <c r="K657" s="9"/>
    </row>
    <row r="658" spans="1:11" x14ac:dyDescent="0.25">
      <c r="A658" s="2"/>
      <c r="B658" s="2"/>
      <c r="C658" s="2"/>
      <c r="E658" s="2"/>
      <c r="G658" s="2"/>
      <c r="H658" s="6"/>
      <c r="I658" s="9"/>
      <c r="J658" s="9"/>
      <c r="K658" s="9"/>
    </row>
    <row r="659" spans="1:11" x14ac:dyDescent="0.25">
      <c r="A659" s="2"/>
      <c r="B659" s="2"/>
      <c r="C659" s="2"/>
      <c r="E659" s="2"/>
      <c r="G659" s="2"/>
      <c r="H659" s="6"/>
      <c r="I659" s="9"/>
      <c r="J659" s="9"/>
      <c r="K659" s="9"/>
    </row>
    <row r="660" spans="1:11" x14ac:dyDescent="0.25">
      <c r="A660" s="2"/>
      <c r="B660" s="2"/>
      <c r="C660" s="2"/>
      <c r="E660" s="2"/>
      <c r="G660" s="2"/>
      <c r="H660" s="6"/>
      <c r="I660" s="9"/>
      <c r="J660" s="9"/>
      <c r="K660" s="9"/>
    </row>
    <row r="661" spans="1:11" x14ac:dyDescent="0.25">
      <c r="A661" s="2"/>
      <c r="B661" s="2"/>
      <c r="C661" s="2"/>
      <c r="E661" s="2"/>
      <c r="G661" s="2"/>
      <c r="H661" s="6"/>
      <c r="I661" s="9"/>
      <c r="J661" s="9"/>
      <c r="K661" s="9"/>
    </row>
    <row r="662" spans="1:11" x14ac:dyDescent="0.25">
      <c r="A662" s="2"/>
      <c r="B662" s="2"/>
      <c r="C662" s="2"/>
      <c r="E662" s="2"/>
      <c r="G662" s="2"/>
      <c r="H662" s="6"/>
      <c r="I662" s="9"/>
      <c r="J662" s="9"/>
      <c r="K662" s="9"/>
    </row>
    <row r="663" spans="1:11" x14ac:dyDescent="0.25">
      <c r="A663" s="2"/>
      <c r="B663" s="2"/>
      <c r="C663" s="2"/>
      <c r="E663" s="2"/>
      <c r="G663" s="2"/>
      <c r="H663" s="6"/>
      <c r="I663" s="9"/>
      <c r="J663" s="9"/>
      <c r="K663" s="9"/>
    </row>
    <row r="664" spans="1:11" x14ac:dyDescent="0.25">
      <c r="A664" s="2"/>
      <c r="B664" s="2"/>
      <c r="C664" s="2"/>
      <c r="E664" s="2"/>
      <c r="G664" s="2"/>
      <c r="H664" s="6"/>
      <c r="I664" s="9"/>
      <c r="J664" s="9"/>
      <c r="K664" s="9"/>
    </row>
    <row r="665" spans="1:11" x14ac:dyDescent="0.25">
      <c r="A665" s="2"/>
      <c r="B665" s="2"/>
      <c r="C665" s="2"/>
      <c r="E665" s="2"/>
      <c r="G665" s="2"/>
      <c r="H665" s="6"/>
      <c r="I665" s="9"/>
      <c r="J665" s="9"/>
      <c r="K665" s="9"/>
    </row>
    <row r="666" spans="1:11" x14ac:dyDescent="0.25">
      <c r="A666" s="2"/>
      <c r="B666" s="2"/>
      <c r="C666" s="2"/>
      <c r="E666" s="2"/>
      <c r="G666" s="2"/>
      <c r="H666" s="6"/>
      <c r="I666" s="9"/>
      <c r="J666" s="9"/>
      <c r="K666" s="9"/>
    </row>
    <row r="667" spans="1:11" x14ac:dyDescent="0.25">
      <c r="A667" s="2"/>
      <c r="B667" s="2"/>
      <c r="C667" s="2"/>
      <c r="E667" s="2"/>
      <c r="G667" s="2"/>
      <c r="H667" s="6"/>
      <c r="I667" s="9"/>
      <c r="J667" s="9"/>
      <c r="K667" s="9"/>
    </row>
    <row r="668" spans="1:11" x14ac:dyDescent="0.25">
      <c r="A668" s="2"/>
      <c r="B668" s="2"/>
      <c r="C668" s="2"/>
      <c r="E668" s="2"/>
      <c r="G668" s="2"/>
      <c r="H668" s="6"/>
      <c r="I668" s="9"/>
      <c r="J668" s="9"/>
      <c r="K668" s="9"/>
    </row>
    <row r="669" spans="1:11" x14ac:dyDescent="0.25">
      <c r="A669" s="2"/>
      <c r="B669" s="2"/>
      <c r="C669" s="2"/>
      <c r="E669" s="2"/>
      <c r="G669" s="2"/>
      <c r="H669" s="6"/>
      <c r="I669" s="9"/>
      <c r="J669" s="9"/>
      <c r="K669" s="9"/>
    </row>
    <row r="670" spans="1:11" x14ac:dyDescent="0.25">
      <c r="A670" s="2"/>
      <c r="B670" s="2"/>
      <c r="C670" s="2"/>
      <c r="E670" s="2"/>
      <c r="G670" s="2"/>
      <c r="H670" s="6"/>
      <c r="I670" s="9"/>
      <c r="J670" s="9"/>
      <c r="K670" s="9"/>
    </row>
    <row r="671" spans="1:11" x14ac:dyDescent="0.25">
      <c r="A671" s="2"/>
      <c r="B671" s="2"/>
      <c r="C671" s="2"/>
      <c r="E671" s="2"/>
      <c r="G671" s="2"/>
      <c r="H671" s="6"/>
      <c r="I671" s="9"/>
      <c r="J671" s="9"/>
      <c r="K671" s="9"/>
    </row>
    <row r="672" spans="1:11" x14ac:dyDescent="0.25">
      <c r="A672" s="2"/>
      <c r="B672" s="2"/>
      <c r="C672" s="2"/>
      <c r="E672" s="2"/>
      <c r="G672" s="2"/>
      <c r="H672" s="6"/>
      <c r="I672" s="9"/>
      <c r="J672" s="9"/>
      <c r="K672" s="9"/>
    </row>
    <row r="673" spans="1:11" x14ac:dyDescent="0.25">
      <c r="A673" s="2"/>
      <c r="B673" s="2"/>
      <c r="C673" s="2"/>
      <c r="E673" s="2"/>
      <c r="G673" s="2"/>
      <c r="H673" s="6"/>
      <c r="I673" s="9"/>
      <c r="J673" s="9"/>
      <c r="K673" s="9"/>
    </row>
    <row r="674" spans="1:11" x14ac:dyDescent="0.25">
      <c r="A674" s="2"/>
      <c r="B674" s="2"/>
      <c r="C674" s="2"/>
      <c r="E674" s="2"/>
      <c r="G674" s="2"/>
      <c r="H674" s="6"/>
      <c r="I674" s="9"/>
      <c r="J674" s="9"/>
      <c r="K674" s="9"/>
    </row>
    <row r="675" spans="1:11" x14ac:dyDescent="0.25">
      <c r="A675" s="2"/>
      <c r="B675" s="2"/>
      <c r="C675" s="2"/>
      <c r="E675" s="2"/>
      <c r="G675" s="2"/>
      <c r="H675" s="6"/>
      <c r="I675" s="9"/>
      <c r="J675" s="9"/>
      <c r="K675" s="9"/>
    </row>
    <row r="676" spans="1:11" x14ac:dyDescent="0.25">
      <c r="A676" s="2"/>
      <c r="B676" s="2"/>
      <c r="C676" s="2"/>
      <c r="E676" s="2"/>
      <c r="G676" s="2"/>
      <c r="H676" s="6"/>
      <c r="I676" s="9"/>
      <c r="J676" s="9"/>
      <c r="K676" s="9"/>
    </row>
    <row r="677" spans="1:11" x14ac:dyDescent="0.25">
      <c r="A677" s="2"/>
      <c r="B677" s="2"/>
      <c r="C677" s="2"/>
      <c r="E677" s="2"/>
      <c r="G677" s="2"/>
      <c r="H677" s="6"/>
      <c r="I677" s="9"/>
      <c r="J677" s="9"/>
      <c r="K677" s="9"/>
    </row>
    <row r="678" spans="1:11" x14ac:dyDescent="0.25">
      <c r="A678" s="2"/>
      <c r="B678" s="2"/>
      <c r="C678" s="2"/>
      <c r="E678" s="2"/>
      <c r="G678" s="2"/>
      <c r="H678" s="6"/>
      <c r="I678" s="9"/>
      <c r="J678" s="9"/>
      <c r="K678" s="9"/>
    </row>
    <row r="679" spans="1:11" x14ac:dyDescent="0.25">
      <c r="A679" s="2"/>
      <c r="B679" s="2"/>
      <c r="C679" s="2"/>
      <c r="E679" s="2"/>
      <c r="G679" s="2"/>
      <c r="H679" s="6"/>
      <c r="I679" s="9"/>
      <c r="J679" s="9"/>
      <c r="K679" s="9"/>
    </row>
    <row r="680" spans="1:11" x14ac:dyDescent="0.25">
      <c r="A680" s="2"/>
      <c r="B680" s="2"/>
      <c r="C680" s="2"/>
      <c r="E680" s="2"/>
      <c r="G680" s="2"/>
      <c r="H680" s="6"/>
      <c r="I680" s="9"/>
      <c r="J680" s="9"/>
      <c r="K680" s="9"/>
    </row>
    <row r="681" spans="1:11" x14ac:dyDescent="0.25">
      <c r="A681" s="2"/>
      <c r="B681" s="2"/>
      <c r="C681" s="2"/>
      <c r="E681" s="2"/>
      <c r="G681" s="2"/>
      <c r="H681" s="6"/>
      <c r="I681" s="9"/>
      <c r="J681" s="9"/>
      <c r="K681" s="9"/>
    </row>
    <row r="682" spans="1:11" x14ac:dyDescent="0.25">
      <c r="A682" s="2"/>
      <c r="B682" s="2"/>
      <c r="C682" s="2"/>
      <c r="E682" s="2"/>
      <c r="G682" s="2"/>
      <c r="H682" s="6"/>
      <c r="I682" s="9"/>
      <c r="J682" s="9"/>
      <c r="K682" s="9"/>
    </row>
    <row r="683" spans="1:11" x14ac:dyDescent="0.25">
      <c r="A683" s="2"/>
      <c r="B683" s="2"/>
      <c r="C683" s="2"/>
      <c r="E683" s="2"/>
      <c r="G683" s="2"/>
      <c r="H683" s="6"/>
      <c r="I683" s="9"/>
      <c r="J683" s="9"/>
      <c r="K683" s="9"/>
    </row>
    <row r="684" spans="1:11" x14ac:dyDescent="0.25">
      <c r="A684" s="2"/>
      <c r="B684" s="2"/>
      <c r="C684" s="2"/>
      <c r="E684" s="2"/>
      <c r="G684" s="2"/>
      <c r="H684" s="6"/>
      <c r="I684" s="9"/>
      <c r="J684" s="9"/>
      <c r="K684" s="9"/>
    </row>
    <row r="685" spans="1:11" x14ac:dyDescent="0.25">
      <c r="A685" s="2"/>
      <c r="B685" s="2"/>
      <c r="C685" s="2"/>
      <c r="E685" s="2"/>
      <c r="G685" s="2"/>
      <c r="H685" s="6"/>
      <c r="I685" s="9"/>
      <c r="J685" s="9"/>
      <c r="K685" s="9"/>
    </row>
    <row r="686" spans="1:11" x14ac:dyDescent="0.25">
      <c r="A686" s="2"/>
      <c r="B686" s="2"/>
      <c r="C686" s="2"/>
      <c r="E686" s="2"/>
      <c r="G686" s="2"/>
      <c r="H686" s="6"/>
      <c r="I686" s="9"/>
      <c r="J686" s="9"/>
      <c r="K686" s="9"/>
    </row>
    <row r="687" spans="1:11" x14ac:dyDescent="0.25">
      <c r="A687" s="2"/>
      <c r="B687" s="2"/>
      <c r="C687" s="2"/>
      <c r="E687" s="2"/>
      <c r="G687" s="2"/>
      <c r="H687" s="6"/>
      <c r="I687" s="9"/>
      <c r="J687" s="9"/>
      <c r="K687" s="9"/>
    </row>
    <row r="688" spans="1:11" x14ac:dyDescent="0.25">
      <c r="A688" s="2"/>
      <c r="B688" s="2"/>
      <c r="C688" s="2"/>
      <c r="E688" s="2"/>
      <c r="G688" s="2"/>
      <c r="H688" s="6"/>
      <c r="I688" s="9"/>
      <c r="J688" s="9"/>
      <c r="K688" s="9"/>
    </row>
    <row r="689" spans="1:11" x14ac:dyDescent="0.25">
      <c r="A689" s="2"/>
      <c r="B689" s="2"/>
      <c r="C689" s="2"/>
      <c r="E689" s="2"/>
      <c r="G689" s="2"/>
      <c r="H689" s="6"/>
      <c r="I689" s="9"/>
      <c r="J689" s="9"/>
      <c r="K689" s="9"/>
    </row>
    <row r="690" spans="1:11" x14ac:dyDescent="0.25">
      <c r="A690" s="2"/>
      <c r="B690" s="2"/>
      <c r="C690" s="2"/>
      <c r="E690" s="2"/>
      <c r="G690" s="2"/>
      <c r="H690" s="6"/>
      <c r="I690" s="9"/>
      <c r="J690" s="9"/>
      <c r="K690" s="9"/>
    </row>
    <row r="691" spans="1:11" x14ac:dyDescent="0.25">
      <c r="A691" s="2"/>
      <c r="B691" s="2"/>
      <c r="C691" s="2"/>
      <c r="E691" s="2"/>
      <c r="G691" s="2"/>
      <c r="H691" s="6"/>
      <c r="I691" s="9"/>
      <c r="J691" s="9"/>
      <c r="K691" s="9"/>
    </row>
    <row r="692" spans="1:11" x14ac:dyDescent="0.25">
      <c r="A692" s="2"/>
      <c r="B692" s="2"/>
      <c r="C692" s="2"/>
      <c r="E692" s="2"/>
      <c r="G692" s="2"/>
      <c r="H692" s="6"/>
      <c r="I692" s="9"/>
      <c r="J692" s="9"/>
      <c r="K692" s="9"/>
    </row>
    <row r="693" spans="1:11" x14ac:dyDescent="0.25">
      <c r="A693" s="2"/>
      <c r="B693" s="2"/>
      <c r="C693" s="2"/>
      <c r="E693" s="2"/>
      <c r="G693" s="2"/>
      <c r="H693" s="6"/>
      <c r="I693" s="9"/>
      <c r="J693" s="9"/>
      <c r="K693" s="9"/>
    </row>
    <row r="694" spans="1:11" x14ac:dyDescent="0.25">
      <c r="A694" s="2"/>
      <c r="B694" s="2"/>
      <c r="C694" s="2"/>
      <c r="E694" s="2"/>
      <c r="G694" s="2"/>
      <c r="H694" s="6"/>
      <c r="I694" s="9"/>
      <c r="J694" s="9"/>
      <c r="K694" s="9"/>
    </row>
    <row r="695" spans="1:11" x14ac:dyDescent="0.25">
      <c r="A695" s="2"/>
      <c r="B695" s="2"/>
      <c r="C695" s="2"/>
      <c r="E695" s="2"/>
      <c r="G695" s="2"/>
      <c r="H695" s="6"/>
      <c r="I695" s="9"/>
      <c r="J695" s="9"/>
      <c r="K695" s="9"/>
    </row>
    <row r="696" spans="1:11" x14ac:dyDescent="0.25">
      <c r="A696" s="2"/>
      <c r="B696" s="2"/>
      <c r="C696" s="2"/>
      <c r="E696" s="2"/>
      <c r="G696" s="2"/>
      <c r="H696" s="6"/>
      <c r="I696" s="9"/>
      <c r="J696" s="9"/>
      <c r="K696" s="9"/>
    </row>
    <row r="697" spans="1:11" x14ac:dyDescent="0.25">
      <c r="A697" s="2"/>
      <c r="B697" s="2"/>
      <c r="C697" s="2"/>
      <c r="E697" s="2"/>
      <c r="G697" s="2"/>
      <c r="H697" s="6"/>
      <c r="I697" s="9"/>
      <c r="J697" s="9"/>
      <c r="K697" s="9"/>
    </row>
    <row r="698" spans="1:11" x14ac:dyDescent="0.25">
      <c r="A698" s="2"/>
      <c r="B698" s="2"/>
      <c r="C698" s="2"/>
      <c r="E698" s="2"/>
      <c r="G698" s="2"/>
      <c r="H698" s="6"/>
      <c r="I698" s="9"/>
      <c r="J698" s="9"/>
      <c r="K698" s="9"/>
    </row>
    <row r="699" spans="1:11" x14ac:dyDescent="0.25">
      <c r="A699" s="2"/>
      <c r="B699" s="2"/>
      <c r="C699" s="2"/>
      <c r="E699" s="2"/>
      <c r="G699" s="2"/>
      <c r="H699" s="6"/>
      <c r="I699" s="9"/>
      <c r="J699" s="9"/>
      <c r="K699" s="9"/>
    </row>
    <row r="700" spans="1:11" x14ac:dyDescent="0.25">
      <c r="A700" s="2"/>
      <c r="B700" s="2"/>
      <c r="C700" s="2"/>
      <c r="E700" s="2"/>
      <c r="G700" s="2"/>
      <c r="H700" s="6"/>
      <c r="I700" s="9"/>
      <c r="J700" s="9"/>
      <c r="K700" s="9"/>
    </row>
    <row r="701" spans="1:11" x14ac:dyDescent="0.25">
      <c r="A701" s="2"/>
      <c r="B701" s="2"/>
      <c r="C701" s="2"/>
      <c r="E701" s="2"/>
      <c r="G701" s="2"/>
      <c r="H701" s="6"/>
      <c r="I701" s="9"/>
      <c r="J701" s="9"/>
      <c r="K701" s="9"/>
    </row>
    <row r="702" spans="1:11" x14ac:dyDescent="0.25">
      <c r="A702" s="2"/>
      <c r="B702" s="2"/>
      <c r="C702" s="2"/>
      <c r="E702" s="2"/>
      <c r="G702" s="2"/>
      <c r="H702" s="6"/>
      <c r="I702" s="9"/>
      <c r="J702" s="9"/>
      <c r="K702" s="9"/>
    </row>
    <row r="703" spans="1:11" x14ac:dyDescent="0.25">
      <c r="A703" s="2"/>
      <c r="B703" s="2"/>
      <c r="C703" s="2"/>
      <c r="E703" s="2"/>
      <c r="G703" s="2"/>
      <c r="H703" s="6"/>
      <c r="I703" s="9"/>
      <c r="J703" s="9"/>
      <c r="K703" s="9"/>
    </row>
    <row r="704" spans="1:11" x14ac:dyDescent="0.25">
      <c r="A704" s="2"/>
      <c r="B704" s="2"/>
      <c r="C704" s="2"/>
      <c r="E704" s="2"/>
      <c r="G704" s="2"/>
      <c r="H704" s="6"/>
      <c r="I704" s="9"/>
      <c r="J704" s="9"/>
      <c r="K704" s="9"/>
    </row>
    <row r="705" spans="1:11" x14ac:dyDescent="0.25">
      <c r="A705" s="2"/>
      <c r="B705" s="2"/>
      <c r="C705" s="2"/>
      <c r="E705" s="2"/>
      <c r="G705" s="2"/>
      <c r="H705" s="6"/>
      <c r="I705" s="9"/>
      <c r="J705" s="9"/>
      <c r="K705" s="9"/>
    </row>
    <row r="706" spans="1:11" x14ac:dyDescent="0.25">
      <c r="A706" s="2"/>
      <c r="B706" s="2"/>
      <c r="C706" s="2"/>
      <c r="E706" s="2"/>
      <c r="G706" s="2"/>
      <c r="H706" s="6"/>
      <c r="I706" s="9"/>
      <c r="J706" s="9"/>
      <c r="K706" s="9"/>
    </row>
    <row r="707" spans="1:11" x14ac:dyDescent="0.25">
      <c r="A707" s="2"/>
      <c r="B707" s="2"/>
      <c r="C707" s="2"/>
      <c r="E707" s="2"/>
      <c r="G707" s="2"/>
      <c r="H707" s="6"/>
      <c r="I707" s="9"/>
      <c r="J707" s="9"/>
      <c r="K707" s="9"/>
    </row>
    <row r="708" spans="1:11" x14ac:dyDescent="0.25">
      <c r="A708" s="2"/>
      <c r="B708" s="2"/>
      <c r="C708" s="2"/>
      <c r="E708" s="2"/>
      <c r="G708" s="2"/>
      <c r="H708" s="6"/>
      <c r="I708" s="9"/>
      <c r="J708" s="9"/>
      <c r="K708" s="9"/>
    </row>
    <row r="709" spans="1:11" x14ac:dyDescent="0.25">
      <c r="A709" s="2"/>
      <c r="B709" s="2"/>
      <c r="C709" s="2"/>
      <c r="E709" s="2"/>
      <c r="G709" s="2"/>
      <c r="H709" s="6"/>
      <c r="I709" s="9"/>
      <c r="J709" s="9"/>
      <c r="K709" s="9"/>
    </row>
    <row r="710" spans="1:11" x14ac:dyDescent="0.25">
      <c r="A710" s="2"/>
      <c r="B710" s="2"/>
      <c r="C710" s="2"/>
      <c r="E710" s="2"/>
      <c r="G710" s="2"/>
      <c r="H710" s="6"/>
      <c r="I710" s="9"/>
      <c r="J710" s="9"/>
      <c r="K710" s="9"/>
    </row>
    <row r="711" spans="1:11" x14ac:dyDescent="0.25">
      <c r="A711" s="2"/>
      <c r="B711" s="2"/>
      <c r="C711" s="2"/>
      <c r="E711" s="2"/>
      <c r="G711" s="2"/>
      <c r="H711" s="6"/>
      <c r="I711" s="9"/>
      <c r="J711" s="9"/>
      <c r="K711" s="9"/>
    </row>
    <row r="712" spans="1:11" x14ac:dyDescent="0.25">
      <c r="A712" s="2"/>
      <c r="B712" s="2"/>
      <c r="C712" s="2"/>
      <c r="E712" s="2"/>
      <c r="G712" s="2"/>
      <c r="H712" s="6"/>
      <c r="I712" s="9"/>
      <c r="J712" s="9"/>
      <c r="K712" s="9"/>
    </row>
    <row r="713" spans="1:11" x14ac:dyDescent="0.25">
      <c r="A713" s="2"/>
      <c r="B713" s="2"/>
      <c r="C713" s="2"/>
      <c r="E713" s="2"/>
      <c r="G713" s="2"/>
      <c r="H713" s="6"/>
      <c r="I713" s="9"/>
      <c r="J713" s="9"/>
      <c r="K713" s="9"/>
    </row>
    <row r="714" spans="1:11" x14ac:dyDescent="0.25">
      <c r="A714" s="2"/>
      <c r="B714" s="2"/>
      <c r="C714" s="2"/>
      <c r="E714" s="2"/>
      <c r="G714" s="2"/>
      <c r="H714" s="6"/>
      <c r="I714" s="9"/>
      <c r="J714" s="9"/>
      <c r="K714" s="9"/>
    </row>
    <row r="715" spans="1:11" x14ac:dyDescent="0.25">
      <c r="A715" s="2"/>
      <c r="B715" s="2"/>
      <c r="C715" s="2"/>
      <c r="E715" s="2"/>
      <c r="G715" s="2"/>
      <c r="H715" s="6"/>
      <c r="I715" s="9"/>
      <c r="J715" s="9"/>
      <c r="K715" s="9"/>
    </row>
    <row r="716" spans="1:11" x14ac:dyDescent="0.25">
      <c r="A716" s="2"/>
      <c r="B716" s="2"/>
      <c r="C716" s="2"/>
      <c r="E716" s="2"/>
      <c r="G716" s="2"/>
      <c r="H716" s="6"/>
      <c r="I716" s="9"/>
      <c r="J716" s="9"/>
      <c r="K716" s="9"/>
    </row>
    <row r="717" spans="1:11" x14ac:dyDescent="0.25">
      <c r="A717" s="2"/>
      <c r="B717" s="2"/>
      <c r="C717" s="2"/>
      <c r="E717" s="2"/>
      <c r="G717" s="2"/>
      <c r="H717" s="6"/>
      <c r="I717" s="9"/>
      <c r="J717" s="9"/>
      <c r="K717" s="9"/>
    </row>
    <row r="718" spans="1:11" x14ac:dyDescent="0.25">
      <c r="A718" s="2"/>
      <c r="B718" s="2"/>
      <c r="C718" s="2"/>
      <c r="E718" s="2"/>
      <c r="G718" s="2"/>
      <c r="H718" s="6"/>
      <c r="I718" s="9"/>
      <c r="J718" s="9"/>
      <c r="K718" s="9"/>
    </row>
    <row r="719" spans="1:11" x14ac:dyDescent="0.25">
      <c r="A719" s="2"/>
      <c r="B719" s="2"/>
      <c r="C719" s="2"/>
      <c r="E719" s="2"/>
      <c r="G719" s="2"/>
      <c r="H719" s="6"/>
      <c r="I719" s="9"/>
      <c r="J719" s="9"/>
      <c r="K719" s="9"/>
    </row>
    <row r="720" spans="1:11" x14ac:dyDescent="0.25">
      <c r="A720" s="2"/>
      <c r="B720" s="2"/>
      <c r="C720" s="2"/>
      <c r="E720" s="2"/>
      <c r="G720" s="2"/>
      <c r="H720" s="6"/>
      <c r="I720" s="9"/>
      <c r="J720" s="9"/>
      <c r="K720" s="9"/>
    </row>
    <row r="721" spans="1:11" x14ac:dyDescent="0.25">
      <c r="A721" s="2"/>
      <c r="B721" s="2"/>
      <c r="C721" s="2"/>
      <c r="E721" s="2"/>
      <c r="G721" s="2"/>
      <c r="H721" s="6"/>
      <c r="I721" s="9"/>
      <c r="J721" s="9"/>
      <c r="K721" s="9"/>
    </row>
    <row r="722" spans="1:11" x14ac:dyDescent="0.25">
      <c r="A722" s="2"/>
      <c r="B722" s="2"/>
      <c r="C722" s="2"/>
      <c r="E722" s="2"/>
      <c r="G722" s="2"/>
      <c r="H722" s="6"/>
      <c r="I722" s="9"/>
      <c r="J722" s="9"/>
      <c r="K722" s="9"/>
    </row>
    <row r="723" spans="1:11" x14ac:dyDescent="0.25">
      <c r="A723" s="2"/>
      <c r="B723" s="2"/>
      <c r="C723" s="2"/>
      <c r="E723" s="2"/>
      <c r="G723" s="2"/>
      <c r="H723" s="6"/>
      <c r="I723" s="9"/>
      <c r="J723" s="9"/>
      <c r="K723" s="9"/>
    </row>
    <row r="724" spans="1:11" x14ac:dyDescent="0.25">
      <c r="A724" s="2"/>
      <c r="B724" s="2"/>
      <c r="C724" s="2"/>
      <c r="E724" s="2"/>
      <c r="G724" s="2"/>
      <c r="H724" s="6"/>
      <c r="I724" s="9"/>
      <c r="J724" s="9"/>
      <c r="K724" s="9"/>
    </row>
    <row r="725" spans="1:11" x14ac:dyDescent="0.25">
      <c r="A725" s="2"/>
      <c r="B725" s="2"/>
      <c r="C725" s="2"/>
      <c r="E725" s="2"/>
      <c r="G725" s="2"/>
      <c r="H725" s="6"/>
      <c r="I725" s="9"/>
      <c r="J725" s="9"/>
      <c r="K725" s="9"/>
    </row>
    <row r="726" spans="1:11" x14ac:dyDescent="0.25">
      <c r="A726" s="2"/>
      <c r="B726" s="2"/>
      <c r="C726" s="2"/>
      <c r="E726" s="2"/>
      <c r="G726" s="2"/>
      <c r="H726" s="6"/>
      <c r="I726" s="9"/>
      <c r="J726" s="9"/>
      <c r="K726" s="9"/>
    </row>
    <row r="727" spans="1:11" x14ac:dyDescent="0.25">
      <c r="A727" s="2"/>
      <c r="B727" s="2"/>
      <c r="C727" s="2"/>
      <c r="E727" s="2"/>
      <c r="G727" s="2"/>
      <c r="H727" s="6"/>
      <c r="I727" s="9"/>
      <c r="J727" s="9"/>
      <c r="K727" s="9"/>
    </row>
    <row r="728" spans="1:11" x14ac:dyDescent="0.25">
      <c r="A728" s="2"/>
      <c r="B728" s="2"/>
      <c r="C728" s="2"/>
      <c r="E728" s="2"/>
      <c r="G728" s="2"/>
      <c r="H728" s="6"/>
      <c r="I728" s="9"/>
      <c r="J728" s="9"/>
      <c r="K728" s="9"/>
    </row>
    <row r="729" spans="1:11" x14ac:dyDescent="0.25">
      <c r="A729" s="2"/>
      <c r="B729" s="2"/>
      <c r="C729" s="2"/>
      <c r="E729" s="2"/>
      <c r="G729" s="2"/>
      <c r="H729" s="6"/>
      <c r="I729" s="9"/>
      <c r="J729" s="9"/>
      <c r="K729" s="9"/>
    </row>
    <row r="730" spans="1:11" x14ac:dyDescent="0.25">
      <c r="A730" s="2"/>
      <c r="B730" s="2"/>
      <c r="C730" s="2"/>
      <c r="E730" s="2"/>
      <c r="G730" s="2"/>
      <c r="H730" s="6"/>
      <c r="I730" s="9"/>
      <c r="J730" s="9"/>
      <c r="K730" s="9"/>
    </row>
    <row r="731" spans="1:11" x14ac:dyDescent="0.25">
      <c r="A731" s="2"/>
      <c r="B731" s="2"/>
      <c r="C731" s="2"/>
      <c r="E731" s="2"/>
      <c r="G731" s="2"/>
      <c r="H731" s="6"/>
      <c r="I731" s="9"/>
      <c r="J731" s="9"/>
      <c r="K731" s="9"/>
    </row>
    <row r="732" spans="1:11" x14ac:dyDescent="0.25">
      <c r="A732" s="2"/>
      <c r="B732" s="2"/>
      <c r="C732" s="2"/>
      <c r="E732" s="2"/>
      <c r="G732" s="2"/>
      <c r="H732" s="6"/>
      <c r="I732" s="9"/>
      <c r="J732" s="9"/>
      <c r="K732" s="9"/>
    </row>
    <row r="733" spans="1:11" x14ac:dyDescent="0.25">
      <c r="A733" s="2"/>
      <c r="B733" s="2"/>
      <c r="C733" s="2"/>
      <c r="E733" s="2"/>
      <c r="G733" s="2"/>
      <c r="H733" s="6"/>
      <c r="I733" s="9"/>
      <c r="J733" s="9"/>
      <c r="K733" s="9"/>
    </row>
    <row r="734" spans="1:11" x14ac:dyDescent="0.25">
      <c r="A734" s="2"/>
      <c r="B734" s="2"/>
      <c r="C734" s="2"/>
      <c r="E734" s="2"/>
      <c r="G734" s="2"/>
      <c r="H734" s="6"/>
      <c r="I734" s="9"/>
      <c r="J734" s="9"/>
      <c r="K734" s="9"/>
    </row>
    <row r="735" spans="1:11" x14ac:dyDescent="0.25">
      <c r="A735" s="2"/>
      <c r="B735" s="2"/>
      <c r="C735" s="2"/>
      <c r="E735" s="2"/>
      <c r="G735" s="2"/>
      <c r="H735" s="6"/>
      <c r="I735" s="9"/>
      <c r="J735" s="9"/>
      <c r="K735" s="9"/>
    </row>
    <row r="736" spans="1:11" x14ac:dyDescent="0.25">
      <c r="A736" s="2"/>
      <c r="B736" s="2"/>
      <c r="C736" s="2"/>
      <c r="E736" s="2"/>
      <c r="G736" s="2"/>
      <c r="H736" s="6"/>
      <c r="I736" s="9"/>
      <c r="J736" s="9"/>
      <c r="K736" s="9"/>
    </row>
    <row r="737" spans="1:11" x14ac:dyDescent="0.25">
      <c r="A737" s="2"/>
      <c r="B737" s="2"/>
      <c r="C737" s="2"/>
      <c r="E737" s="2"/>
      <c r="G737" s="2"/>
      <c r="H737" s="6"/>
      <c r="I737" s="9"/>
      <c r="J737" s="9"/>
      <c r="K737" s="9"/>
    </row>
    <row r="738" spans="1:11" x14ac:dyDescent="0.25">
      <c r="A738" s="2"/>
      <c r="B738" s="2"/>
      <c r="C738" s="2"/>
      <c r="E738" s="2"/>
      <c r="G738" s="2"/>
      <c r="H738" s="6"/>
      <c r="I738" s="9"/>
      <c r="J738" s="9"/>
      <c r="K738" s="9"/>
    </row>
    <row r="739" spans="1:11" x14ac:dyDescent="0.25">
      <c r="A739" s="2"/>
      <c r="B739" s="2"/>
      <c r="C739" s="2"/>
      <c r="E739" s="2"/>
      <c r="G739" s="2"/>
      <c r="H739" s="6"/>
      <c r="I739" s="9"/>
      <c r="J739" s="9"/>
      <c r="K739" s="9"/>
    </row>
    <row r="740" spans="1:11" x14ac:dyDescent="0.25">
      <c r="A740" s="2"/>
      <c r="B740" s="2"/>
      <c r="C740" s="2"/>
      <c r="E740" s="2"/>
      <c r="G740" s="2"/>
      <c r="H740" s="6"/>
      <c r="I740" s="9"/>
      <c r="J740" s="9"/>
      <c r="K740" s="9"/>
    </row>
    <row r="741" spans="1:11" x14ac:dyDescent="0.25">
      <c r="A741" s="2"/>
      <c r="B741" s="2"/>
      <c r="C741" s="2"/>
      <c r="E741" s="2"/>
      <c r="G741" s="2"/>
      <c r="H741" s="6"/>
      <c r="I741" s="9"/>
      <c r="J741" s="9"/>
      <c r="K741" s="9"/>
    </row>
    <row r="742" spans="1:11" x14ac:dyDescent="0.25">
      <c r="A742" s="2"/>
      <c r="B742" s="2"/>
      <c r="C742" s="2"/>
      <c r="E742" s="2"/>
      <c r="G742" s="2"/>
      <c r="H742" s="6"/>
      <c r="I742" s="9"/>
      <c r="J742" s="9"/>
      <c r="K742" s="9"/>
    </row>
    <row r="743" spans="1:11" x14ac:dyDescent="0.25">
      <c r="A743" s="2"/>
      <c r="B743" s="2"/>
      <c r="C743" s="2"/>
      <c r="E743" s="2"/>
      <c r="G743" s="2"/>
      <c r="H743" s="6"/>
      <c r="I743" s="9"/>
      <c r="J743" s="9"/>
      <c r="K743" s="9"/>
    </row>
    <row r="744" spans="1:11" x14ac:dyDescent="0.25">
      <c r="A744" s="2"/>
      <c r="B744" s="2"/>
      <c r="C744" s="2"/>
      <c r="E744" s="2"/>
      <c r="G744" s="2"/>
      <c r="H744" s="6"/>
      <c r="I744" s="9"/>
      <c r="J744" s="9"/>
      <c r="K744" s="9"/>
    </row>
    <row r="745" spans="1:11" x14ac:dyDescent="0.25">
      <c r="A745" s="2"/>
      <c r="B745" s="2"/>
      <c r="C745" s="2"/>
      <c r="E745" s="2"/>
      <c r="G745" s="2"/>
      <c r="H745" s="6"/>
      <c r="I745" s="9"/>
      <c r="J745" s="9"/>
      <c r="K745" s="9"/>
    </row>
    <row r="746" spans="1:11" x14ac:dyDescent="0.25">
      <c r="A746" s="2"/>
      <c r="B746" s="2"/>
      <c r="C746" s="2"/>
      <c r="E746" s="2"/>
      <c r="G746" s="2"/>
      <c r="H746" s="6"/>
      <c r="I746" s="9"/>
      <c r="J746" s="9"/>
      <c r="K746" s="9"/>
    </row>
    <row r="747" spans="1:11" x14ac:dyDescent="0.25">
      <c r="A747" s="2"/>
      <c r="B747" s="2"/>
      <c r="C747" s="2"/>
      <c r="E747" s="2"/>
      <c r="G747" s="2"/>
      <c r="H747" s="6"/>
      <c r="I747" s="9"/>
      <c r="J747" s="9"/>
      <c r="K747" s="9"/>
    </row>
    <row r="748" spans="1:11" x14ac:dyDescent="0.25">
      <c r="A748" s="2"/>
      <c r="B748" s="2"/>
      <c r="C748" s="2"/>
      <c r="E748" s="2"/>
      <c r="G748" s="2"/>
      <c r="H748" s="6"/>
      <c r="I748" s="9"/>
      <c r="J748" s="9"/>
      <c r="K748" s="9"/>
    </row>
    <row r="749" spans="1:11" x14ac:dyDescent="0.25">
      <c r="A749" s="2"/>
      <c r="B749" s="2"/>
      <c r="C749" s="2"/>
      <c r="E749" s="2"/>
      <c r="G749" s="2"/>
      <c r="H749" s="6"/>
      <c r="I749" s="9"/>
      <c r="J749" s="9"/>
      <c r="K749" s="9"/>
    </row>
    <row r="750" spans="1:11" x14ac:dyDescent="0.25">
      <c r="A750" s="2"/>
      <c r="B750" s="2"/>
      <c r="C750" s="2"/>
      <c r="E750" s="2"/>
      <c r="G750" s="2"/>
      <c r="H750" s="6"/>
      <c r="I750" s="9"/>
      <c r="J750" s="9"/>
      <c r="K750" s="9"/>
    </row>
    <row r="751" spans="1:11" x14ac:dyDescent="0.25">
      <c r="A751" s="2"/>
      <c r="B751" s="2"/>
      <c r="C751" s="2"/>
      <c r="E751" s="2"/>
      <c r="G751" s="2"/>
      <c r="H751" s="6"/>
      <c r="I751" s="9"/>
      <c r="J751" s="9"/>
      <c r="K751" s="9"/>
    </row>
    <row r="752" spans="1:11" x14ac:dyDescent="0.25">
      <c r="A752" s="2"/>
      <c r="B752" s="2"/>
      <c r="C752" s="2"/>
      <c r="E752" s="2"/>
      <c r="G752" s="2"/>
      <c r="H752" s="6"/>
      <c r="I752" s="9"/>
      <c r="J752" s="9"/>
      <c r="K752" s="9"/>
    </row>
    <row r="753" spans="1:11" x14ac:dyDescent="0.25">
      <c r="A753" s="2"/>
      <c r="B753" s="2"/>
      <c r="C753" s="2"/>
      <c r="E753" s="2"/>
      <c r="G753" s="2"/>
      <c r="H753" s="6"/>
      <c r="I753" s="9"/>
      <c r="J753" s="9"/>
      <c r="K753" s="9"/>
    </row>
    <row r="754" spans="1:11" x14ac:dyDescent="0.25">
      <c r="A754" s="2"/>
      <c r="B754" s="2"/>
      <c r="C754" s="2"/>
      <c r="E754" s="2"/>
      <c r="G754" s="2"/>
      <c r="H754" s="6"/>
      <c r="I754" s="9"/>
      <c r="J754" s="9"/>
      <c r="K754" s="9"/>
    </row>
    <row r="755" spans="1:11" x14ac:dyDescent="0.25">
      <c r="A755" s="2"/>
      <c r="B755" s="2"/>
      <c r="C755" s="2"/>
      <c r="E755" s="2"/>
      <c r="G755" s="2"/>
      <c r="H755" s="6"/>
      <c r="I755" s="9"/>
      <c r="J755" s="9"/>
      <c r="K755" s="9"/>
    </row>
    <row r="756" spans="1:11" x14ac:dyDescent="0.25">
      <c r="A756" s="2"/>
      <c r="B756" s="2"/>
      <c r="C756" s="2"/>
      <c r="E756" s="2"/>
      <c r="G756" s="2"/>
      <c r="H756" s="6"/>
      <c r="I756" s="9"/>
      <c r="J756" s="9"/>
      <c r="K756" s="9"/>
    </row>
    <row r="757" spans="1:11" x14ac:dyDescent="0.25">
      <c r="A757" s="2"/>
      <c r="B757" s="2"/>
      <c r="C757" s="2"/>
      <c r="E757" s="2"/>
      <c r="G757" s="2"/>
      <c r="H757" s="6"/>
      <c r="I757" s="9"/>
      <c r="J757" s="9"/>
      <c r="K757" s="9"/>
    </row>
    <row r="758" spans="1:11" x14ac:dyDescent="0.25">
      <c r="A758" s="2"/>
      <c r="B758" s="2"/>
      <c r="C758" s="2"/>
      <c r="E758" s="2"/>
      <c r="G758" s="2"/>
      <c r="H758" s="6"/>
      <c r="I758" s="9"/>
      <c r="J758" s="9"/>
      <c r="K758" s="9"/>
    </row>
    <row r="759" spans="1:11" x14ac:dyDescent="0.25">
      <c r="A759" s="2"/>
      <c r="B759" s="2"/>
      <c r="C759" s="2"/>
      <c r="E759" s="2"/>
      <c r="G759" s="2"/>
      <c r="H759" s="6"/>
      <c r="I759" s="9"/>
      <c r="J759" s="9"/>
      <c r="K759" s="9"/>
    </row>
    <row r="760" spans="1:11" x14ac:dyDescent="0.25">
      <c r="A760" s="2"/>
      <c r="B760" s="2"/>
      <c r="C760" s="2"/>
      <c r="E760" s="2"/>
      <c r="G760" s="2"/>
      <c r="H760" s="6"/>
      <c r="I760" s="9"/>
      <c r="J760" s="9"/>
      <c r="K760" s="9"/>
    </row>
    <row r="761" spans="1:11" x14ac:dyDescent="0.25">
      <c r="A761" s="2"/>
      <c r="B761" s="2"/>
      <c r="C761" s="2"/>
      <c r="E761" s="2"/>
      <c r="G761" s="2"/>
      <c r="H761" s="6"/>
      <c r="I761" s="9"/>
      <c r="J761" s="9"/>
      <c r="K761" s="9"/>
    </row>
    <row r="762" spans="1:11" x14ac:dyDescent="0.25">
      <c r="A762" s="2"/>
      <c r="B762" s="2"/>
      <c r="C762" s="2"/>
      <c r="E762" s="2"/>
      <c r="G762" s="2"/>
      <c r="H762" s="6"/>
      <c r="I762" s="9"/>
      <c r="J762" s="9"/>
      <c r="K762" s="9"/>
    </row>
    <row r="763" spans="1:11" x14ac:dyDescent="0.25">
      <c r="A763" s="2"/>
      <c r="B763" s="2"/>
      <c r="C763" s="2"/>
      <c r="E763" s="2"/>
      <c r="G763" s="2"/>
      <c r="H763" s="6"/>
      <c r="I763" s="9"/>
      <c r="J763" s="9"/>
      <c r="K763" s="9"/>
    </row>
    <row r="764" spans="1:11" x14ac:dyDescent="0.25">
      <c r="A764" s="2"/>
      <c r="B764" s="2"/>
      <c r="C764" s="2"/>
      <c r="E764" s="2"/>
      <c r="G764" s="2"/>
      <c r="H764" s="6"/>
      <c r="I764" s="9"/>
      <c r="J764" s="9"/>
      <c r="K764" s="9"/>
    </row>
    <row r="765" spans="1:11" x14ac:dyDescent="0.25">
      <c r="A765" s="2"/>
      <c r="B765" s="2"/>
      <c r="C765" s="2"/>
      <c r="E765" s="2"/>
      <c r="G765" s="2"/>
      <c r="H765" s="6"/>
      <c r="I765" s="9"/>
      <c r="J765" s="9"/>
      <c r="K765" s="9"/>
    </row>
    <row r="766" spans="1:11" x14ac:dyDescent="0.25">
      <c r="A766" s="2"/>
      <c r="B766" s="2"/>
      <c r="C766" s="2"/>
      <c r="E766" s="2"/>
      <c r="G766" s="2"/>
      <c r="H766" s="6"/>
      <c r="I766" s="9"/>
      <c r="J766" s="9"/>
      <c r="K766" s="9"/>
    </row>
    <row r="767" spans="1:11" x14ac:dyDescent="0.25">
      <c r="A767" s="2"/>
      <c r="B767" s="2"/>
      <c r="C767" s="2"/>
      <c r="E767" s="2"/>
      <c r="G767" s="2"/>
      <c r="H767" s="6"/>
      <c r="I767" s="9"/>
      <c r="J767" s="9"/>
      <c r="K767" s="9"/>
    </row>
    <row r="768" spans="1:11" x14ac:dyDescent="0.25">
      <c r="A768" s="2"/>
      <c r="B768" s="2"/>
      <c r="C768" s="2"/>
      <c r="E768" s="2"/>
      <c r="G768" s="2"/>
      <c r="H768" s="6"/>
      <c r="I768" s="9"/>
      <c r="J768" s="9"/>
      <c r="K768" s="9"/>
    </row>
    <row r="769" spans="1:11" x14ac:dyDescent="0.25">
      <c r="A769" s="2"/>
      <c r="B769" s="2"/>
      <c r="C769" s="2"/>
      <c r="E769" s="2"/>
      <c r="G769" s="2"/>
      <c r="H769" s="6"/>
      <c r="I769" s="9"/>
      <c r="J769" s="9"/>
      <c r="K769" s="9"/>
    </row>
    <row r="770" spans="1:11" x14ac:dyDescent="0.25">
      <c r="A770" s="2"/>
      <c r="B770" s="2"/>
      <c r="C770" s="2"/>
      <c r="E770" s="2"/>
      <c r="G770" s="2"/>
      <c r="H770" s="6"/>
      <c r="I770" s="9"/>
      <c r="J770" s="9"/>
      <c r="K770" s="9"/>
    </row>
    <row r="771" spans="1:11" x14ac:dyDescent="0.25">
      <c r="A771" s="2"/>
      <c r="B771" s="2"/>
      <c r="C771" s="2"/>
      <c r="E771" s="2"/>
      <c r="G771" s="2"/>
      <c r="H771" s="6"/>
      <c r="I771" s="9"/>
      <c r="J771" s="9"/>
      <c r="K771" s="9"/>
    </row>
    <row r="772" spans="1:11" x14ac:dyDescent="0.25">
      <c r="A772" s="2"/>
      <c r="B772" s="2"/>
      <c r="C772" s="2"/>
      <c r="E772" s="2"/>
      <c r="G772" s="2"/>
      <c r="H772" s="6"/>
      <c r="I772" s="9"/>
      <c r="J772" s="9"/>
      <c r="K772" s="9"/>
    </row>
    <row r="773" spans="1:11" x14ac:dyDescent="0.25">
      <c r="A773" s="2"/>
      <c r="B773" s="2"/>
      <c r="C773" s="2"/>
      <c r="E773" s="2"/>
      <c r="G773" s="2"/>
      <c r="H773" s="6"/>
      <c r="I773" s="9"/>
      <c r="J773" s="9"/>
      <c r="K773" s="9"/>
    </row>
    <row r="774" spans="1:11" x14ac:dyDescent="0.25">
      <c r="A774" s="2"/>
      <c r="B774" s="2"/>
      <c r="C774" s="2"/>
      <c r="E774" s="2"/>
      <c r="G774" s="2"/>
      <c r="H774" s="6"/>
      <c r="I774" s="9"/>
      <c r="J774" s="9"/>
      <c r="K774" s="9"/>
    </row>
    <row r="775" spans="1:11" x14ac:dyDescent="0.25">
      <c r="A775" s="2"/>
      <c r="B775" s="2"/>
      <c r="C775" s="2"/>
      <c r="E775" s="2"/>
      <c r="G775" s="2"/>
      <c r="H775" s="6"/>
      <c r="I775" s="9"/>
      <c r="J775" s="9"/>
      <c r="K775" s="9"/>
    </row>
    <row r="776" spans="1:11" x14ac:dyDescent="0.25">
      <c r="A776" s="2"/>
      <c r="B776" s="2"/>
      <c r="C776" s="2"/>
      <c r="E776" s="2"/>
      <c r="G776" s="2"/>
      <c r="H776" s="6"/>
      <c r="I776" s="9"/>
      <c r="J776" s="9"/>
      <c r="K776" s="9"/>
    </row>
    <row r="777" spans="1:11" x14ac:dyDescent="0.25">
      <c r="A777" s="2"/>
      <c r="B777" s="2"/>
      <c r="C777" s="2"/>
      <c r="E777" s="2"/>
      <c r="G777" s="2"/>
      <c r="H777" s="6"/>
      <c r="I777" s="9"/>
      <c r="J777" s="9"/>
      <c r="K777" s="9"/>
    </row>
    <row r="778" spans="1:11" x14ac:dyDescent="0.25">
      <c r="A778" s="2"/>
      <c r="B778" s="2"/>
      <c r="C778" s="2"/>
      <c r="E778" s="2"/>
      <c r="G778" s="2"/>
      <c r="H778" s="6"/>
      <c r="I778" s="9"/>
      <c r="J778" s="9"/>
      <c r="K778" s="9"/>
    </row>
    <row r="779" spans="1:11" x14ac:dyDescent="0.25">
      <c r="A779" s="2"/>
      <c r="B779" s="2"/>
      <c r="C779" s="2"/>
      <c r="E779" s="2"/>
      <c r="G779" s="2"/>
      <c r="H779" s="6"/>
      <c r="I779" s="9"/>
      <c r="J779" s="9"/>
      <c r="K779" s="9"/>
    </row>
    <row r="780" spans="1:11" x14ac:dyDescent="0.25">
      <c r="A780" s="2"/>
      <c r="B780" s="2"/>
      <c r="C780" s="2"/>
      <c r="E780" s="2"/>
      <c r="G780" s="2"/>
      <c r="H780" s="6"/>
      <c r="I780" s="9"/>
      <c r="J780" s="9"/>
      <c r="K780" s="9"/>
    </row>
    <row r="781" spans="1:11" x14ac:dyDescent="0.25">
      <c r="A781" s="2"/>
      <c r="B781" s="2"/>
      <c r="C781" s="2"/>
      <c r="E781" s="2"/>
      <c r="G781" s="2"/>
      <c r="H781" s="6"/>
      <c r="I781" s="9"/>
      <c r="J781" s="9"/>
      <c r="K781" s="9"/>
    </row>
    <row r="782" spans="1:11" x14ac:dyDescent="0.25">
      <c r="A782" s="2"/>
      <c r="B782" s="2"/>
      <c r="C782" s="2"/>
      <c r="E782" s="2"/>
      <c r="G782" s="2"/>
      <c r="H782" s="6"/>
      <c r="I782" s="9"/>
      <c r="J782" s="9"/>
      <c r="K782" s="9"/>
    </row>
    <row r="783" spans="1:11" x14ac:dyDescent="0.25">
      <c r="A783" s="2"/>
      <c r="B783" s="2"/>
      <c r="C783" s="2"/>
      <c r="E783" s="2"/>
      <c r="G783" s="2"/>
      <c r="H783" s="6"/>
      <c r="I783" s="9"/>
      <c r="J783" s="9"/>
      <c r="K783" s="9"/>
    </row>
    <row r="784" spans="1:11" x14ac:dyDescent="0.25">
      <c r="A784" s="2"/>
      <c r="B784" s="2"/>
      <c r="C784" s="2"/>
      <c r="E784" s="2"/>
      <c r="G784" s="2"/>
      <c r="H784" s="6"/>
      <c r="I784" s="9"/>
      <c r="J784" s="9"/>
      <c r="K784" s="9"/>
    </row>
    <row r="785" spans="1:11" x14ac:dyDescent="0.25">
      <c r="A785" s="2"/>
      <c r="B785" s="2"/>
      <c r="C785" s="2"/>
      <c r="E785" s="2"/>
      <c r="G785" s="2"/>
      <c r="H785" s="6"/>
      <c r="I785" s="9"/>
      <c r="J785" s="9"/>
      <c r="K785" s="9"/>
    </row>
    <row r="786" spans="1:11" x14ac:dyDescent="0.25">
      <c r="A786" s="2"/>
      <c r="B786" s="2"/>
      <c r="C786" s="2"/>
      <c r="E786" s="2"/>
      <c r="G786" s="2"/>
      <c r="H786" s="6"/>
      <c r="I786" s="9"/>
      <c r="J786" s="9"/>
      <c r="K786" s="9"/>
    </row>
    <row r="787" spans="1:11" x14ac:dyDescent="0.25">
      <c r="A787" s="2"/>
      <c r="B787" s="2"/>
      <c r="C787" s="2"/>
      <c r="E787" s="2"/>
      <c r="G787" s="2"/>
      <c r="H787" s="6"/>
      <c r="I787" s="9"/>
      <c r="J787" s="9"/>
      <c r="K787" s="9"/>
    </row>
    <row r="788" spans="1:11" x14ac:dyDescent="0.25">
      <c r="A788" s="2"/>
      <c r="B788" s="2"/>
      <c r="C788" s="2"/>
      <c r="E788" s="2"/>
      <c r="G788" s="2"/>
      <c r="H788" s="6"/>
      <c r="I788" s="9"/>
      <c r="J788" s="9"/>
      <c r="K788" s="9"/>
    </row>
    <row r="789" spans="1:11" x14ac:dyDescent="0.25">
      <c r="A789" s="2"/>
      <c r="B789" s="2"/>
      <c r="C789" s="2"/>
      <c r="E789" s="2"/>
      <c r="G789" s="2"/>
      <c r="H789" s="6"/>
      <c r="I789" s="9"/>
      <c r="J789" s="9"/>
      <c r="K789" s="9"/>
    </row>
    <row r="790" spans="1:11" x14ac:dyDescent="0.25">
      <c r="A790" s="2"/>
      <c r="B790" s="2"/>
      <c r="C790" s="2"/>
      <c r="E790" s="2"/>
      <c r="G790" s="2"/>
      <c r="H790" s="6"/>
      <c r="I790" s="9"/>
      <c r="J790" s="9"/>
      <c r="K790" s="9"/>
    </row>
    <row r="791" spans="1:11" x14ac:dyDescent="0.25">
      <c r="A791" s="2"/>
      <c r="B791" s="2"/>
      <c r="C791" s="2"/>
      <c r="E791" s="2"/>
      <c r="G791" s="2"/>
      <c r="H791" s="6"/>
      <c r="I791" s="9"/>
      <c r="J791" s="9"/>
      <c r="K791" s="9"/>
    </row>
    <row r="792" spans="1:11" x14ac:dyDescent="0.25">
      <c r="A792" s="2"/>
      <c r="B792" s="2"/>
      <c r="C792" s="2"/>
      <c r="E792" s="2"/>
      <c r="G792" s="2"/>
      <c r="H792" s="6"/>
      <c r="I792" s="9"/>
      <c r="J792" s="9"/>
      <c r="K792" s="9"/>
    </row>
    <row r="793" spans="1:11" x14ac:dyDescent="0.25">
      <c r="A793" s="2"/>
      <c r="B793" s="2"/>
      <c r="C793" s="2"/>
      <c r="E793" s="2"/>
      <c r="G793" s="2"/>
      <c r="H793" s="6"/>
      <c r="I793" s="9"/>
      <c r="J793" s="9"/>
      <c r="K793" s="9"/>
    </row>
    <row r="794" spans="1:11" x14ac:dyDescent="0.25">
      <c r="A794" s="2"/>
      <c r="B794" s="2"/>
      <c r="C794" s="2"/>
      <c r="E794" s="2"/>
      <c r="G794" s="2"/>
      <c r="H794" s="6"/>
      <c r="I794" s="9"/>
      <c r="J794" s="9"/>
      <c r="K794" s="9"/>
    </row>
    <row r="795" spans="1:11" x14ac:dyDescent="0.25">
      <c r="A795" s="2"/>
      <c r="B795" s="2"/>
      <c r="C795" s="2"/>
      <c r="E795" s="2"/>
      <c r="G795" s="2"/>
      <c r="H795" s="6"/>
      <c r="I795" s="9"/>
      <c r="J795" s="9"/>
      <c r="K795" s="9"/>
    </row>
    <row r="796" spans="1:11" x14ac:dyDescent="0.25">
      <c r="A796" s="2"/>
      <c r="B796" s="2"/>
      <c r="C796" s="2"/>
      <c r="E796" s="2"/>
      <c r="G796" s="2"/>
      <c r="H796" s="6"/>
      <c r="I796" s="9"/>
      <c r="J796" s="9"/>
      <c r="K796" s="9"/>
    </row>
    <row r="797" spans="1:11" x14ac:dyDescent="0.25">
      <c r="A797" s="2"/>
      <c r="B797" s="2"/>
      <c r="C797" s="2"/>
      <c r="E797" s="2"/>
      <c r="G797" s="2"/>
      <c r="H797" s="6"/>
      <c r="I797" s="9"/>
      <c r="J797" s="9"/>
      <c r="K797" s="9"/>
    </row>
    <row r="798" spans="1:11" x14ac:dyDescent="0.25">
      <c r="A798" s="2"/>
      <c r="B798" s="2"/>
      <c r="C798" s="2"/>
      <c r="E798" s="2"/>
      <c r="G798" s="2"/>
      <c r="H798" s="6"/>
      <c r="I798" s="9"/>
      <c r="J798" s="9"/>
      <c r="K798" s="9"/>
    </row>
    <row r="799" spans="1:11" x14ac:dyDescent="0.25">
      <c r="A799" s="2"/>
      <c r="B799" s="2"/>
      <c r="C799" s="2"/>
      <c r="E799" s="2"/>
      <c r="G799" s="2"/>
      <c r="H799" s="6"/>
      <c r="I799" s="9"/>
      <c r="J799" s="9"/>
      <c r="K799" s="9"/>
    </row>
    <row r="800" spans="1:11" x14ac:dyDescent="0.25">
      <c r="A800" s="2"/>
      <c r="B800" s="2"/>
      <c r="C800" s="2"/>
      <c r="E800" s="2"/>
      <c r="G800" s="2"/>
      <c r="H800" s="6"/>
      <c r="I800" s="9"/>
      <c r="J800" s="9"/>
      <c r="K800" s="9"/>
    </row>
    <row r="801" spans="1:11" x14ac:dyDescent="0.25">
      <c r="A801" s="2"/>
      <c r="B801" s="2"/>
      <c r="C801" s="2"/>
      <c r="E801" s="2"/>
      <c r="G801" s="2"/>
      <c r="H801" s="6"/>
      <c r="I801" s="9"/>
      <c r="J801" s="9"/>
      <c r="K801" s="9"/>
    </row>
    <row r="802" spans="1:11" x14ac:dyDescent="0.25">
      <c r="A802" s="2"/>
      <c r="B802" s="2"/>
      <c r="C802" s="2"/>
      <c r="E802" s="2"/>
      <c r="G802" s="2"/>
      <c r="H802" s="6"/>
      <c r="I802" s="9"/>
      <c r="J802" s="9"/>
      <c r="K802" s="9"/>
    </row>
    <row r="803" spans="1:11" x14ac:dyDescent="0.25">
      <c r="A803" s="2"/>
      <c r="B803" s="2"/>
      <c r="C803" s="2"/>
      <c r="E803" s="2"/>
      <c r="G803" s="2"/>
      <c r="H803" s="6"/>
      <c r="I803" s="9"/>
      <c r="J803" s="9"/>
      <c r="K803" s="9"/>
    </row>
    <row r="804" spans="1:11" x14ac:dyDescent="0.25">
      <c r="A804" s="2"/>
      <c r="B804" s="2"/>
      <c r="C804" s="2"/>
      <c r="E804" s="2"/>
      <c r="G804" s="2"/>
      <c r="H804" s="6"/>
      <c r="I804" s="9"/>
      <c r="J804" s="9"/>
      <c r="K804" s="9"/>
    </row>
    <row r="805" spans="1:11" x14ac:dyDescent="0.25">
      <c r="A805" s="2"/>
      <c r="B805" s="2"/>
      <c r="C805" s="2"/>
      <c r="E805" s="2"/>
      <c r="G805" s="2"/>
      <c r="H805" s="6"/>
      <c r="I805" s="9"/>
      <c r="J805" s="9"/>
      <c r="K805" s="9"/>
    </row>
    <row r="806" spans="1:11" x14ac:dyDescent="0.25">
      <c r="A806" s="2"/>
      <c r="B806" s="2"/>
      <c r="C806" s="2"/>
      <c r="E806" s="2"/>
      <c r="G806" s="2"/>
      <c r="H806" s="6"/>
      <c r="I806" s="9"/>
      <c r="J806" s="9"/>
      <c r="K806" s="9"/>
    </row>
    <row r="807" spans="1:11" x14ac:dyDescent="0.25">
      <c r="A807" s="2"/>
      <c r="B807" s="2"/>
      <c r="C807" s="2"/>
      <c r="E807" s="2"/>
      <c r="G807" s="2"/>
      <c r="H807" s="6"/>
      <c r="I807" s="9"/>
      <c r="J807" s="9"/>
      <c r="K807" s="9"/>
    </row>
    <row r="808" spans="1:11" x14ac:dyDescent="0.25">
      <c r="A808" s="2"/>
      <c r="B808" s="2"/>
      <c r="C808" s="2"/>
      <c r="E808" s="2"/>
      <c r="G808" s="2"/>
      <c r="H808" s="6"/>
      <c r="I808" s="9"/>
      <c r="J808" s="9"/>
      <c r="K808" s="9"/>
    </row>
    <row r="809" spans="1:11" x14ac:dyDescent="0.25">
      <c r="A809" s="2"/>
      <c r="B809" s="2"/>
      <c r="C809" s="2"/>
      <c r="E809" s="2"/>
      <c r="G809" s="2"/>
      <c r="H809" s="6"/>
      <c r="I809" s="9"/>
      <c r="J809" s="9"/>
      <c r="K809" s="9"/>
    </row>
    <row r="810" spans="1:11" x14ac:dyDescent="0.25">
      <c r="A810" s="2"/>
      <c r="B810" s="2"/>
      <c r="C810" s="2"/>
      <c r="E810" s="2"/>
      <c r="G810" s="2"/>
      <c r="H810" s="6"/>
      <c r="I810" s="9"/>
      <c r="J810" s="9"/>
      <c r="K810" s="9"/>
    </row>
    <row r="811" spans="1:11" x14ac:dyDescent="0.25">
      <c r="A811" s="2"/>
      <c r="B811" s="2"/>
      <c r="C811" s="2"/>
      <c r="E811" s="2"/>
      <c r="G811" s="2"/>
      <c r="H811" s="6"/>
      <c r="I811" s="9"/>
      <c r="J811" s="9"/>
      <c r="K811" s="9"/>
    </row>
    <row r="812" spans="1:11" x14ac:dyDescent="0.25">
      <c r="A812" s="2"/>
      <c r="B812" s="2"/>
      <c r="C812" s="2"/>
      <c r="E812" s="2"/>
      <c r="G812" s="2"/>
      <c r="H812" s="6"/>
      <c r="I812" s="9"/>
      <c r="J812" s="9"/>
      <c r="K812" s="9"/>
    </row>
    <row r="813" spans="1:11" x14ac:dyDescent="0.25">
      <c r="A813" s="2"/>
      <c r="B813" s="2"/>
      <c r="C813" s="2"/>
      <c r="E813" s="2"/>
      <c r="G813" s="2"/>
      <c r="H813" s="6"/>
      <c r="I813" s="9"/>
      <c r="J813" s="9"/>
      <c r="K813" s="9"/>
    </row>
    <row r="814" spans="1:11" x14ac:dyDescent="0.25">
      <c r="A814" s="2"/>
      <c r="B814" s="2"/>
      <c r="C814" s="2"/>
      <c r="E814" s="2"/>
      <c r="G814" s="2"/>
      <c r="H814" s="6"/>
      <c r="I814" s="9"/>
      <c r="J814" s="9"/>
      <c r="K814" s="9"/>
    </row>
    <row r="815" spans="1:11" x14ac:dyDescent="0.25">
      <c r="A815" s="2"/>
      <c r="B815" s="2"/>
      <c r="C815" s="2"/>
      <c r="E815" s="2"/>
      <c r="G815" s="2"/>
      <c r="H815" s="6"/>
      <c r="I815" s="9"/>
      <c r="J815" s="9"/>
      <c r="K815" s="9"/>
    </row>
    <row r="816" spans="1:11" x14ac:dyDescent="0.25">
      <c r="A816" s="2"/>
      <c r="B816" s="2"/>
      <c r="C816" s="2"/>
      <c r="E816" s="2"/>
      <c r="G816" s="2"/>
      <c r="H816" s="6"/>
      <c r="I816" s="9"/>
      <c r="J816" s="9"/>
      <c r="K816" s="9"/>
    </row>
    <row r="817" spans="1:11" x14ac:dyDescent="0.25">
      <c r="A817" s="2"/>
      <c r="B817" s="2"/>
      <c r="C817" s="2"/>
      <c r="E817" s="2"/>
      <c r="G817" s="2"/>
      <c r="H817" s="6"/>
      <c r="I817" s="9"/>
      <c r="J817" s="9"/>
      <c r="K817" s="9"/>
    </row>
    <row r="818" spans="1:11" x14ac:dyDescent="0.25">
      <c r="A818" s="2"/>
      <c r="B818" s="2"/>
      <c r="C818" s="2"/>
      <c r="E818" s="2"/>
      <c r="G818" s="2"/>
      <c r="H818" s="6"/>
      <c r="I818" s="9"/>
      <c r="J818" s="9"/>
      <c r="K818" s="9"/>
    </row>
    <row r="819" spans="1:11" x14ac:dyDescent="0.25">
      <c r="A819" s="2"/>
      <c r="B819" s="2"/>
      <c r="C819" s="2"/>
      <c r="E819" s="2"/>
      <c r="G819" s="2"/>
      <c r="H819" s="6"/>
      <c r="I819" s="9"/>
      <c r="J819" s="9"/>
      <c r="K819" s="9"/>
    </row>
    <row r="820" spans="1:11" x14ac:dyDescent="0.25">
      <c r="A820" s="2"/>
      <c r="B820" s="2"/>
      <c r="C820" s="2"/>
      <c r="E820" s="2"/>
      <c r="G820" s="2"/>
      <c r="H820" s="6"/>
      <c r="I820" s="9"/>
      <c r="J820" s="9"/>
      <c r="K820" s="9"/>
    </row>
    <row r="821" spans="1:11" x14ac:dyDescent="0.25">
      <c r="A821" s="2"/>
      <c r="B821" s="2"/>
      <c r="C821" s="2"/>
      <c r="E821" s="2"/>
      <c r="G821" s="2"/>
      <c r="H821" s="6"/>
      <c r="I821" s="9"/>
      <c r="J821" s="9"/>
      <c r="K821" s="9"/>
    </row>
    <row r="822" spans="1:11" x14ac:dyDescent="0.25">
      <c r="A822" s="2"/>
      <c r="B822" s="2"/>
      <c r="C822" s="2"/>
      <c r="E822" s="2"/>
      <c r="G822" s="2"/>
      <c r="H822" s="6"/>
      <c r="I822" s="9"/>
      <c r="J822" s="9"/>
      <c r="K822" s="9"/>
    </row>
    <row r="823" spans="1:11" x14ac:dyDescent="0.25">
      <c r="A823" s="2"/>
      <c r="B823" s="2"/>
      <c r="C823" s="2"/>
      <c r="E823" s="2"/>
      <c r="G823" s="2"/>
      <c r="H823" s="6"/>
      <c r="I823" s="9"/>
      <c r="J823" s="9"/>
      <c r="K823" s="9"/>
    </row>
    <row r="824" spans="1:11" x14ac:dyDescent="0.25">
      <c r="A824" s="2"/>
      <c r="B824" s="2"/>
      <c r="C824" s="2"/>
      <c r="E824" s="2"/>
      <c r="G824" s="2"/>
      <c r="H824" s="6"/>
      <c r="I824" s="9"/>
      <c r="J824" s="9"/>
      <c r="K824" s="9"/>
    </row>
    <row r="825" spans="1:11" x14ac:dyDescent="0.25">
      <c r="A825" s="2"/>
      <c r="B825" s="2"/>
      <c r="C825" s="2"/>
      <c r="E825" s="2"/>
      <c r="G825" s="2"/>
      <c r="H825" s="6"/>
      <c r="I825" s="9"/>
      <c r="J825" s="9"/>
      <c r="K825" s="9"/>
    </row>
    <row r="826" spans="1:11" x14ac:dyDescent="0.25">
      <c r="A826" s="2"/>
      <c r="B826" s="2"/>
      <c r="C826" s="2"/>
      <c r="E826" s="2"/>
      <c r="G826" s="2"/>
      <c r="H826" s="6"/>
      <c r="I826" s="9"/>
      <c r="J826" s="9"/>
      <c r="K826" s="9"/>
    </row>
    <row r="827" spans="1:11" x14ac:dyDescent="0.25">
      <c r="A827" s="2"/>
      <c r="B827" s="2"/>
      <c r="C827" s="2"/>
      <c r="E827" s="2"/>
      <c r="G827" s="2"/>
      <c r="H827" s="6"/>
      <c r="I827" s="9"/>
      <c r="J827" s="9"/>
      <c r="K827" s="9"/>
    </row>
    <row r="828" spans="1:11" x14ac:dyDescent="0.25">
      <c r="A828" s="2"/>
      <c r="B828" s="2"/>
      <c r="C828" s="2"/>
      <c r="E828" s="2"/>
      <c r="G828" s="2"/>
      <c r="H828" s="6"/>
      <c r="I828" s="9"/>
      <c r="J828" s="9"/>
      <c r="K828" s="9"/>
    </row>
    <row r="829" spans="1:11" x14ac:dyDescent="0.25">
      <c r="A829" s="2"/>
      <c r="B829" s="2"/>
      <c r="C829" s="2"/>
      <c r="E829" s="2"/>
      <c r="G829" s="2"/>
      <c r="H829" s="6"/>
      <c r="I829" s="9"/>
      <c r="J829" s="9"/>
      <c r="K829" s="9"/>
    </row>
    <row r="830" spans="1:11" x14ac:dyDescent="0.25">
      <c r="A830" s="2"/>
      <c r="B830" s="2"/>
      <c r="C830" s="2"/>
      <c r="E830" s="2"/>
      <c r="G830" s="2"/>
      <c r="H830" s="6"/>
      <c r="I830" s="9"/>
      <c r="J830" s="9"/>
      <c r="K830" s="9"/>
    </row>
    <row r="831" spans="1:11" x14ac:dyDescent="0.25">
      <c r="A831" s="2"/>
      <c r="B831" s="2"/>
      <c r="C831" s="2"/>
      <c r="E831" s="2"/>
      <c r="G831" s="2"/>
      <c r="H831" s="6"/>
      <c r="I831" s="9"/>
      <c r="J831" s="9"/>
      <c r="K831" s="9"/>
    </row>
    <row r="832" spans="1:11" x14ac:dyDescent="0.25">
      <c r="A832" s="2"/>
      <c r="B832" s="2"/>
      <c r="C832" s="2"/>
      <c r="E832" s="2"/>
      <c r="G832" s="2"/>
      <c r="H832" s="6"/>
      <c r="I832" s="9"/>
      <c r="J832" s="9"/>
      <c r="K832" s="9"/>
    </row>
    <row r="833" spans="1:11" x14ac:dyDescent="0.25">
      <c r="A833" s="2"/>
      <c r="B833" s="2"/>
      <c r="C833" s="2"/>
      <c r="E833" s="2"/>
      <c r="G833" s="2"/>
      <c r="H833" s="6"/>
      <c r="I833" s="9"/>
      <c r="J833" s="9"/>
      <c r="K833" s="9"/>
    </row>
    <row r="834" spans="1:11" x14ac:dyDescent="0.25">
      <c r="A834" s="2"/>
      <c r="B834" s="2"/>
      <c r="C834" s="2"/>
      <c r="E834" s="2"/>
      <c r="G834" s="2"/>
      <c r="H834" s="6"/>
      <c r="I834" s="9"/>
      <c r="J834" s="9"/>
      <c r="K834" s="9"/>
    </row>
    <row r="835" spans="1:11" x14ac:dyDescent="0.25">
      <c r="A835" s="2"/>
      <c r="B835" s="2"/>
      <c r="C835" s="2"/>
      <c r="E835" s="2"/>
      <c r="G835" s="2"/>
      <c r="H835" s="6"/>
      <c r="I835" s="9"/>
      <c r="J835" s="9"/>
      <c r="K835" s="9"/>
    </row>
    <row r="836" spans="1:11" x14ac:dyDescent="0.25">
      <c r="A836" s="2"/>
      <c r="B836" s="2"/>
      <c r="C836" s="2"/>
      <c r="E836" s="2"/>
      <c r="G836" s="2"/>
      <c r="H836" s="6"/>
      <c r="I836" s="9"/>
      <c r="J836" s="9"/>
      <c r="K836" s="9"/>
    </row>
    <row r="837" spans="1:11" x14ac:dyDescent="0.25">
      <c r="A837" s="2"/>
      <c r="B837" s="2"/>
      <c r="C837" s="2"/>
      <c r="E837" s="2"/>
      <c r="G837" s="2"/>
      <c r="H837" s="6"/>
      <c r="I837" s="9"/>
      <c r="J837" s="9"/>
      <c r="K837" s="9"/>
    </row>
    <row r="838" spans="1:11" x14ac:dyDescent="0.25">
      <c r="A838" s="2"/>
      <c r="B838" s="2"/>
      <c r="C838" s="2"/>
      <c r="E838" s="2"/>
      <c r="G838" s="2"/>
      <c r="H838" s="6"/>
      <c r="I838" s="9"/>
      <c r="J838" s="9"/>
      <c r="K838" s="9"/>
    </row>
    <row r="839" spans="1:11" x14ac:dyDescent="0.25">
      <c r="A839" s="2"/>
      <c r="B839" s="2"/>
      <c r="C839" s="2"/>
      <c r="E839" s="2"/>
      <c r="G839" s="2"/>
      <c r="H839" s="6"/>
      <c r="I839" s="9"/>
      <c r="J839" s="9"/>
      <c r="K839" s="9"/>
    </row>
    <row r="840" spans="1:11" x14ac:dyDescent="0.25">
      <c r="A840" s="2"/>
      <c r="B840" s="2"/>
      <c r="C840" s="2"/>
      <c r="E840" s="2"/>
      <c r="G840" s="2"/>
      <c r="H840" s="6"/>
      <c r="I840" s="9"/>
      <c r="J840" s="9"/>
      <c r="K840" s="9"/>
    </row>
    <row r="841" spans="1:11" x14ac:dyDescent="0.25">
      <c r="A841" s="2"/>
      <c r="B841" s="2"/>
      <c r="C841" s="2"/>
      <c r="E841" s="2"/>
      <c r="G841" s="2"/>
      <c r="H841" s="6"/>
      <c r="I841" s="9"/>
      <c r="J841" s="9"/>
      <c r="K841" s="9"/>
    </row>
    <row r="842" spans="1:11" x14ac:dyDescent="0.25">
      <c r="A842" s="2"/>
      <c r="B842" s="2"/>
      <c r="C842" s="2"/>
      <c r="E842" s="2"/>
      <c r="G842" s="2"/>
      <c r="H842" s="6"/>
      <c r="I842" s="9"/>
      <c r="J842" s="9"/>
      <c r="K842" s="9"/>
    </row>
    <row r="843" spans="1:11" x14ac:dyDescent="0.25">
      <c r="A843" s="2"/>
      <c r="B843" s="2"/>
      <c r="C843" s="2"/>
      <c r="E843" s="2"/>
      <c r="G843" s="2"/>
      <c r="H843" s="6"/>
      <c r="I843" s="9"/>
      <c r="J843" s="9"/>
      <c r="K843" s="9"/>
    </row>
    <row r="844" spans="1:11" x14ac:dyDescent="0.25">
      <c r="A844" s="2"/>
      <c r="B844" s="2"/>
      <c r="C844" s="2"/>
      <c r="E844" s="2"/>
      <c r="G844" s="2"/>
      <c r="H844" s="6"/>
      <c r="I844" s="9"/>
      <c r="J844" s="9"/>
      <c r="K844" s="9"/>
    </row>
    <row r="845" spans="1:11" x14ac:dyDescent="0.25">
      <c r="A845" s="2"/>
      <c r="B845" s="2"/>
      <c r="C845" s="2"/>
      <c r="E845" s="2"/>
      <c r="G845" s="2"/>
      <c r="H845" s="6"/>
      <c r="I845" s="9"/>
      <c r="J845" s="9"/>
      <c r="K845" s="9"/>
    </row>
    <row r="846" spans="1:11" x14ac:dyDescent="0.25">
      <c r="A846" s="2"/>
      <c r="B846" s="2"/>
      <c r="C846" s="2"/>
      <c r="E846" s="2"/>
      <c r="G846" s="2"/>
      <c r="H846" s="6"/>
      <c r="I846" s="9"/>
      <c r="J846" s="9"/>
      <c r="K846" s="9"/>
    </row>
    <row r="847" spans="1:11" x14ac:dyDescent="0.25">
      <c r="A847" s="2"/>
      <c r="B847" s="2"/>
      <c r="C847" s="2"/>
      <c r="E847" s="2"/>
      <c r="G847" s="2"/>
      <c r="H847" s="6"/>
      <c r="I847" s="9"/>
      <c r="J847" s="9"/>
      <c r="K847" s="9"/>
    </row>
    <row r="848" spans="1:11" x14ac:dyDescent="0.25">
      <c r="A848" s="2"/>
      <c r="B848" s="2"/>
      <c r="C848" s="2"/>
      <c r="E848" s="2"/>
      <c r="G848" s="2"/>
      <c r="H848" s="6"/>
      <c r="I848" s="9"/>
      <c r="J848" s="9"/>
      <c r="K848" s="9"/>
    </row>
    <row r="849" spans="1:11" x14ac:dyDescent="0.25">
      <c r="A849" s="2"/>
      <c r="B849" s="2"/>
      <c r="C849" s="2"/>
      <c r="E849" s="2"/>
      <c r="G849" s="2"/>
      <c r="H849" s="6"/>
      <c r="I849" s="9"/>
      <c r="J849" s="9"/>
      <c r="K849" s="9"/>
    </row>
    <row r="850" spans="1:11" x14ac:dyDescent="0.25">
      <c r="A850" s="2"/>
      <c r="B850" s="2"/>
      <c r="C850" s="2"/>
      <c r="E850" s="2"/>
      <c r="G850" s="2"/>
      <c r="H850" s="6"/>
      <c r="I850" s="9"/>
      <c r="J850" s="9"/>
      <c r="K850" s="9"/>
    </row>
    <row r="851" spans="1:11" x14ac:dyDescent="0.25">
      <c r="A851" s="2"/>
      <c r="B851" s="2"/>
      <c r="C851" s="2"/>
      <c r="E851" s="2"/>
      <c r="G851" s="2"/>
      <c r="H851" s="6"/>
      <c r="I851" s="9"/>
      <c r="J851" s="9"/>
      <c r="K851" s="9"/>
    </row>
    <row r="852" spans="1:11" x14ac:dyDescent="0.25">
      <c r="A852" s="2"/>
      <c r="B852" s="2"/>
      <c r="C852" s="2"/>
      <c r="E852" s="2"/>
      <c r="G852" s="2"/>
      <c r="H852" s="6"/>
      <c r="I852" s="9"/>
      <c r="J852" s="9"/>
      <c r="K852" s="9"/>
    </row>
    <row r="853" spans="1:11" x14ac:dyDescent="0.25">
      <c r="A853" s="2"/>
      <c r="B853" s="2"/>
      <c r="C853" s="2"/>
      <c r="E853" s="2"/>
      <c r="G853" s="2"/>
      <c r="H853" s="6"/>
      <c r="I853" s="9"/>
      <c r="J853" s="9"/>
      <c r="K853" s="9"/>
    </row>
    <row r="854" spans="1:11" x14ac:dyDescent="0.25">
      <c r="A854" s="2"/>
      <c r="B854" s="2"/>
      <c r="C854" s="2"/>
      <c r="E854" s="2"/>
      <c r="G854" s="2"/>
      <c r="H854" s="6"/>
      <c r="I854" s="9"/>
      <c r="J854" s="9"/>
      <c r="K854" s="9"/>
    </row>
    <row r="855" spans="1:11" x14ac:dyDescent="0.25">
      <c r="A855" s="2"/>
      <c r="B855" s="2"/>
      <c r="C855" s="2"/>
      <c r="E855" s="2"/>
      <c r="G855" s="2"/>
      <c r="H855" s="6"/>
      <c r="I855" s="9"/>
      <c r="J855" s="9"/>
      <c r="K855" s="9"/>
    </row>
    <row r="856" spans="1:11" x14ac:dyDescent="0.25">
      <c r="A856" s="2"/>
      <c r="B856" s="2"/>
      <c r="C856" s="2"/>
      <c r="E856" s="2"/>
      <c r="G856" s="2"/>
      <c r="H856" s="6"/>
      <c r="I856" s="9"/>
      <c r="J856" s="9"/>
      <c r="K856" s="9"/>
    </row>
    <row r="857" spans="1:11" x14ac:dyDescent="0.25">
      <c r="A857" s="2"/>
      <c r="B857" s="2"/>
      <c r="C857" s="2"/>
      <c r="E857" s="2"/>
      <c r="G857" s="2"/>
      <c r="H857" s="6"/>
      <c r="I857" s="9"/>
      <c r="J857" s="9"/>
      <c r="K857" s="9"/>
    </row>
    <row r="858" spans="1:11" x14ac:dyDescent="0.25">
      <c r="A858" s="2"/>
      <c r="B858" s="2"/>
      <c r="C858" s="2"/>
      <c r="E858" s="2"/>
      <c r="G858" s="2"/>
      <c r="H858" s="6"/>
      <c r="I858" s="9"/>
      <c r="J858" s="9"/>
      <c r="K858" s="9"/>
    </row>
    <row r="859" spans="1:11" x14ac:dyDescent="0.25">
      <c r="A859" s="2"/>
      <c r="B859" s="2"/>
      <c r="C859" s="2"/>
      <c r="E859" s="2"/>
      <c r="G859" s="2"/>
      <c r="H859" s="6"/>
      <c r="I859" s="9"/>
      <c r="J859" s="9"/>
      <c r="K859" s="9"/>
    </row>
    <row r="860" spans="1:11" x14ac:dyDescent="0.25">
      <c r="A860" s="2"/>
      <c r="B860" s="2"/>
      <c r="C860" s="2"/>
      <c r="E860" s="2"/>
      <c r="G860" s="2"/>
      <c r="H860" s="6"/>
      <c r="I860" s="9"/>
      <c r="J860" s="9"/>
      <c r="K860" s="9"/>
    </row>
    <row r="861" spans="1:11" x14ac:dyDescent="0.25">
      <c r="A861" s="2"/>
      <c r="B861" s="2"/>
      <c r="C861" s="2"/>
      <c r="E861" s="2"/>
      <c r="G861" s="2"/>
      <c r="H861" s="6"/>
      <c r="I861" s="9"/>
      <c r="J861" s="9"/>
      <c r="K861" s="9"/>
    </row>
    <row r="862" spans="1:11" x14ac:dyDescent="0.25">
      <c r="A862" s="2"/>
      <c r="B862" s="2"/>
      <c r="C862" s="2"/>
      <c r="E862" s="2"/>
      <c r="G862" s="2"/>
      <c r="H862" s="6"/>
      <c r="I862" s="9"/>
      <c r="J862" s="9"/>
      <c r="K862" s="9"/>
    </row>
    <row r="863" spans="1:11" x14ac:dyDescent="0.25">
      <c r="A863" s="2"/>
      <c r="B863" s="2"/>
      <c r="C863" s="2"/>
      <c r="E863" s="2"/>
      <c r="G863" s="2"/>
      <c r="H863" s="6"/>
      <c r="I863" s="9"/>
      <c r="J863" s="9"/>
      <c r="K863" s="9"/>
    </row>
    <row r="864" spans="1:11" x14ac:dyDescent="0.25">
      <c r="A864" s="2"/>
      <c r="B864" s="2"/>
      <c r="C864" s="2"/>
      <c r="E864" s="2"/>
      <c r="G864" s="2"/>
      <c r="H864" s="6"/>
      <c r="I864" s="9"/>
      <c r="J864" s="9"/>
      <c r="K864" s="9"/>
    </row>
    <row r="865" spans="1:11" x14ac:dyDescent="0.25">
      <c r="A865" s="2"/>
      <c r="B865" s="2"/>
      <c r="C865" s="2"/>
      <c r="E865" s="2"/>
      <c r="G865" s="2"/>
      <c r="H865" s="6"/>
      <c r="I865" s="9"/>
      <c r="J865" s="9"/>
      <c r="K865" s="9"/>
    </row>
    <row r="866" spans="1:11" x14ac:dyDescent="0.25">
      <c r="A866" s="2"/>
      <c r="B866" s="2"/>
      <c r="C866" s="2"/>
      <c r="E866" s="2"/>
      <c r="G866" s="2"/>
      <c r="H866" s="6"/>
      <c r="I866" s="9"/>
      <c r="J866" s="9"/>
      <c r="K866" s="9"/>
    </row>
    <row r="867" spans="1:11" x14ac:dyDescent="0.25">
      <c r="A867" s="2"/>
      <c r="B867" s="2"/>
      <c r="C867" s="2"/>
      <c r="E867" s="2"/>
      <c r="G867" s="2"/>
      <c r="H867" s="6"/>
      <c r="I867" s="9"/>
      <c r="J867" s="9"/>
      <c r="K867" s="9"/>
    </row>
    <row r="868" spans="1:11" x14ac:dyDescent="0.25">
      <c r="A868" s="2"/>
      <c r="B868" s="2"/>
      <c r="C868" s="2"/>
      <c r="E868" s="2"/>
      <c r="G868" s="2"/>
      <c r="H868" s="6"/>
      <c r="I868" s="9"/>
      <c r="J868" s="9"/>
      <c r="K868" s="9"/>
    </row>
    <row r="869" spans="1:11" x14ac:dyDescent="0.25">
      <c r="A869" s="2"/>
      <c r="B869" s="2"/>
      <c r="C869" s="2"/>
      <c r="E869" s="2"/>
      <c r="G869" s="2"/>
      <c r="H869" s="6"/>
      <c r="I869" s="9"/>
      <c r="J869" s="9"/>
      <c r="K869" s="9"/>
    </row>
    <row r="870" spans="1:11" x14ac:dyDescent="0.25">
      <c r="A870" s="2"/>
      <c r="B870" s="2"/>
      <c r="C870" s="2"/>
      <c r="E870" s="2"/>
      <c r="G870" s="2"/>
      <c r="H870" s="6"/>
      <c r="I870" s="9"/>
      <c r="J870" s="9"/>
      <c r="K870" s="9"/>
    </row>
    <row r="871" spans="1:11" x14ac:dyDescent="0.25">
      <c r="A871" s="2"/>
      <c r="B871" s="2"/>
      <c r="C871" s="2"/>
      <c r="E871" s="2"/>
      <c r="G871" s="2"/>
      <c r="H871" s="6"/>
      <c r="I871" s="9"/>
      <c r="J871" s="9"/>
      <c r="K871" s="9"/>
    </row>
    <row r="872" spans="1:11" x14ac:dyDescent="0.25">
      <c r="A872" s="2"/>
      <c r="B872" s="2"/>
      <c r="C872" s="2"/>
      <c r="E872" s="2"/>
      <c r="G872" s="2"/>
      <c r="H872" s="6"/>
      <c r="I872" s="9"/>
      <c r="J872" s="9"/>
      <c r="K872" s="9"/>
    </row>
    <row r="873" spans="1:11" x14ac:dyDescent="0.25">
      <c r="A873" s="2"/>
      <c r="B873" s="2"/>
      <c r="C873" s="2"/>
      <c r="E873" s="2"/>
      <c r="G873" s="2"/>
      <c r="H873" s="6"/>
      <c r="I873" s="9"/>
      <c r="J873" s="9"/>
      <c r="K873" s="9"/>
    </row>
    <row r="874" spans="1:11" x14ac:dyDescent="0.25">
      <c r="A874" s="2"/>
      <c r="B874" s="2"/>
      <c r="C874" s="2"/>
      <c r="E874" s="2"/>
      <c r="G874" s="2"/>
      <c r="H874" s="6"/>
      <c r="I874" s="9"/>
      <c r="J874" s="9"/>
      <c r="K874" s="9"/>
    </row>
    <row r="875" spans="1:11" x14ac:dyDescent="0.25">
      <c r="A875" s="2"/>
      <c r="B875" s="2"/>
      <c r="C875" s="2"/>
      <c r="E875" s="2"/>
      <c r="G875" s="2"/>
      <c r="H875" s="6"/>
      <c r="I875" s="9"/>
      <c r="J875" s="9"/>
      <c r="K875" s="9"/>
    </row>
    <row r="876" spans="1:11" x14ac:dyDescent="0.25">
      <c r="A876" s="2"/>
      <c r="B876" s="2"/>
      <c r="C876" s="2"/>
      <c r="E876" s="2"/>
      <c r="G876" s="2"/>
      <c r="H876" s="6"/>
      <c r="I876" s="9"/>
      <c r="J876" s="9"/>
      <c r="K876" s="9"/>
    </row>
    <row r="877" spans="1:11" x14ac:dyDescent="0.25">
      <c r="A877" s="2"/>
      <c r="B877" s="2"/>
      <c r="C877" s="2"/>
      <c r="E877" s="2"/>
      <c r="G877" s="2"/>
      <c r="H877" s="6"/>
      <c r="I877" s="9"/>
      <c r="J877" s="9"/>
      <c r="K877" s="9"/>
    </row>
    <row r="878" spans="1:11" x14ac:dyDescent="0.25">
      <c r="A878" s="2"/>
      <c r="B878" s="2"/>
      <c r="C878" s="2"/>
      <c r="E878" s="2"/>
      <c r="G878" s="2"/>
      <c r="H878" s="6"/>
      <c r="I878" s="9"/>
      <c r="J878" s="9"/>
      <c r="K878" s="9"/>
    </row>
    <row r="879" spans="1:11" x14ac:dyDescent="0.25">
      <c r="A879" s="2"/>
      <c r="B879" s="2"/>
      <c r="C879" s="2"/>
      <c r="E879" s="2"/>
      <c r="G879" s="2"/>
      <c r="H879" s="6"/>
      <c r="I879" s="9"/>
      <c r="J879" s="9"/>
      <c r="K879" s="9"/>
    </row>
    <row r="880" spans="1:11" x14ac:dyDescent="0.25">
      <c r="A880" s="2"/>
      <c r="B880" s="2"/>
      <c r="C880" s="2"/>
      <c r="E880" s="2"/>
      <c r="G880" s="2"/>
      <c r="H880" s="6"/>
      <c r="I880" s="9"/>
      <c r="J880" s="9"/>
      <c r="K880" s="9"/>
    </row>
    <row r="881" spans="1:11" x14ac:dyDescent="0.25">
      <c r="A881" s="2"/>
      <c r="B881" s="2"/>
      <c r="C881" s="2"/>
      <c r="E881" s="2"/>
      <c r="G881" s="2"/>
      <c r="H881" s="6"/>
      <c r="I881" s="9"/>
      <c r="J881" s="9"/>
      <c r="K881" s="9"/>
    </row>
    <row r="882" spans="1:11" x14ac:dyDescent="0.25">
      <c r="A882" s="2"/>
      <c r="B882" s="2"/>
      <c r="C882" s="2"/>
      <c r="E882" s="2"/>
      <c r="G882" s="2"/>
      <c r="H882" s="6"/>
      <c r="I882" s="9"/>
      <c r="J882" s="9"/>
      <c r="K882" s="9"/>
    </row>
    <row r="883" spans="1:11" x14ac:dyDescent="0.25">
      <c r="A883" s="2"/>
      <c r="B883" s="2"/>
      <c r="C883" s="2"/>
      <c r="E883" s="2"/>
      <c r="G883" s="2"/>
      <c r="H883" s="6"/>
      <c r="I883" s="9"/>
      <c r="J883" s="9"/>
      <c r="K883" s="9"/>
    </row>
    <row r="884" spans="1:11" x14ac:dyDescent="0.25">
      <c r="A884" s="2"/>
      <c r="B884" s="2"/>
      <c r="C884" s="2"/>
      <c r="E884" s="2"/>
      <c r="G884" s="2"/>
      <c r="H884" s="6"/>
      <c r="I884" s="9"/>
      <c r="J884" s="9"/>
      <c r="K884" s="9"/>
    </row>
    <row r="885" spans="1:11" x14ac:dyDescent="0.25">
      <c r="A885" s="2"/>
      <c r="B885" s="2"/>
      <c r="C885" s="2"/>
      <c r="E885" s="2"/>
      <c r="G885" s="2"/>
      <c r="H885" s="6"/>
      <c r="I885" s="9"/>
      <c r="J885" s="9"/>
      <c r="K885" s="9"/>
    </row>
    <row r="886" spans="1:11" x14ac:dyDescent="0.25">
      <c r="A886" s="2"/>
      <c r="B886" s="2"/>
      <c r="C886" s="2"/>
      <c r="E886" s="2"/>
      <c r="G886" s="2"/>
      <c r="H886" s="6"/>
      <c r="I886" s="9"/>
      <c r="J886" s="9"/>
      <c r="K886" s="9"/>
    </row>
    <row r="887" spans="1:11" x14ac:dyDescent="0.25">
      <c r="A887" s="2"/>
      <c r="B887" s="2"/>
      <c r="C887" s="2"/>
      <c r="E887" s="2"/>
      <c r="G887" s="2"/>
      <c r="H887" s="6"/>
      <c r="I887" s="9"/>
      <c r="J887" s="9"/>
      <c r="K887" s="9"/>
    </row>
    <row r="888" spans="1:11" x14ac:dyDescent="0.25">
      <c r="A888" s="2"/>
      <c r="B888" s="2"/>
      <c r="C888" s="2"/>
      <c r="E888" s="2"/>
      <c r="G888" s="2"/>
      <c r="H888" s="6"/>
      <c r="I888" s="9"/>
      <c r="J888" s="9"/>
      <c r="K888" s="9"/>
    </row>
    <row r="889" spans="1:11" x14ac:dyDescent="0.25">
      <c r="A889" s="2"/>
      <c r="B889" s="2"/>
      <c r="C889" s="2"/>
      <c r="E889" s="2"/>
      <c r="G889" s="2"/>
      <c r="H889" s="6"/>
      <c r="I889" s="9"/>
      <c r="J889" s="9"/>
      <c r="K889" s="9"/>
    </row>
    <row r="890" spans="1:11" x14ac:dyDescent="0.25">
      <c r="A890" s="2"/>
      <c r="B890" s="2"/>
      <c r="C890" s="2"/>
      <c r="E890" s="2"/>
      <c r="G890" s="2"/>
      <c r="H890" s="6"/>
      <c r="I890" s="9"/>
      <c r="J890" s="9"/>
      <c r="K890" s="9"/>
    </row>
    <row r="891" spans="1:11" x14ac:dyDescent="0.25">
      <c r="A891" s="2"/>
      <c r="B891" s="2"/>
      <c r="C891" s="2"/>
      <c r="E891" s="2"/>
      <c r="G891" s="2"/>
      <c r="H891" s="6"/>
      <c r="I891" s="9"/>
      <c r="J891" s="9"/>
      <c r="K891" s="9"/>
    </row>
    <row r="892" spans="1:11" x14ac:dyDescent="0.25">
      <c r="A892" s="2"/>
      <c r="B892" s="2"/>
      <c r="C892" s="2"/>
      <c r="E892" s="2"/>
      <c r="G892" s="2"/>
      <c r="H892" s="6"/>
      <c r="I892" s="9"/>
      <c r="J892" s="9"/>
      <c r="K892" s="9"/>
    </row>
    <row r="893" spans="1:11" x14ac:dyDescent="0.25">
      <c r="A893" s="2"/>
      <c r="B893" s="2"/>
      <c r="C893" s="2"/>
      <c r="E893" s="2"/>
      <c r="G893" s="2"/>
      <c r="H893" s="6"/>
      <c r="I893" s="9"/>
      <c r="J893" s="9"/>
      <c r="K893" s="9"/>
    </row>
    <row r="894" spans="1:11" x14ac:dyDescent="0.25">
      <c r="A894" s="2"/>
      <c r="B894" s="2"/>
      <c r="C894" s="2"/>
      <c r="E894" s="2"/>
      <c r="G894" s="2"/>
      <c r="H894" s="6"/>
      <c r="I894" s="9"/>
      <c r="J894" s="9"/>
      <c r="K894" s="9"/>
    </row>
    <row r="895" spans="1:11" x14ac:dyDescent="0.25">
      <c r="A895" s="2"/>
      <c r="B895" s="2"/>
      <c r="C895" s="2"/>
      <c r="E895" s="2"/>
      <c r="G895" s="2"/>
      <c r="H895" s="6"/>
      <c r="I895" s="9"/>
      <c r="J895" s="9"/>
      <c r="K895" s="9"/>
    </row>
    <row r="896" spans="1:11" x14ac:dyDescent="0.25">
      <c r="A896" s="2"/>
      <c r="B896" s="2"/>
      <c r="C896" s="2"/>
      <c r="E896" s="2"/>
      <c r="G896" s="2"/>
      <c r="H896" s="6"/>
      <c r="I896" s="9"/>
      <c r="J896" s="9"/>
      <c r="K896" s="9"/>
    </row>
    <row r="897" spans="1:11" x14ac:dyDescent="0.25">
      <c r="A897" s="2"/>
      <c r="B897" s="2"/>
      <c r="C897" s="2"/>
      <c r="E897" s="2"/>
      <c r="G897" s="2"/>
      <c r="H897" s="6"/>
      <c r="I897" s="9"/>
      <c r="J897" s="9"/>
      <c r="K897" s="9"/>
    </row>
    <row r="898" spans="1:11" x14ac:dyDescent="0.25">
      <c r="A898" s="2"/>
      <c r="B898" s="2"/>
      <c r="C898" s="2"/>
      <c r="E898" s="2"/>
      <c r="G898" s="2"/>
      <c r="H898" s="6"/>
      <c r="I898" s="9"/>
      <c r="J898" s="9"/>
      <c r="K898" s="9"/>
    </row>
    <row r="899" spans="1:11" x14ac:dyDescent="0.25">
      <c r="A899" s="2"/>
      <c r="B899" s="2"/>
      <c r="C899" s="2"/>
      <c r="E899" s="2"/>
      <c r="G899" s="2"/>
      <c r="H899" s="6"/>
      <c r="I899" s="9"/>
      <c r="J899" s="9"/>
      <c r="K899" s="9"/>
    </row>
    <row r="900" spans="1:11" x14ac:dyDescent="0.25">
      <c r="A900" s="2"/>
      <c r="B900" s="2"/>
      <c r="C900" s="2"/>
      <c r="E900" s="2"/>
      <c r="G900" s="2"/>
      <c r="H900" s="6"/>
      <c r="I900" s="9"/>
      <c r="J900" s="9"/>
      <c r="K900" s="9"/>
    </row>
    <row r="901" spans="1:11" x14ac:dyDescent="0.25">
      <c r="A901" s="2"/>
      <c r="B901" s="2"/>
      <c r="C901" s="2"/>
      <c r="E901" s="2"/>
      <c r="G901" s="2"/>
      <c r="H901" s="6"/>
      <c r="I901" s="9"/>
      <c r="J901" s="9"/>
      <c r="K901" s="9"/>
    </row>
    <row r="902" spans="1:11" x14ac:dyDescent="0.25">
      <c r="A902" s="2"/>
      <c r="B902" s="2"/>
      <c r="C902" s="2"/>
      <c r="E902" s="2"/>
      <c r="G902" s="2"/>
      <c r="H902" s="6"/>
      <c r="I902" s="9"/>
      <c r="J902" s="9"/>
      <c r="K902" s="9"/>
    </row>
    <row r="903" spans="1:11" x14ac:dyDescent="0.25">
      <c r="A903" s="2"/>
      <c r="B903" s="2"/>
      <c r="C903" s="2"/>
      <c r="E903" s="2"/>
      <c r="G903" s="2"/>
      <c r="H903" s="6"/>
      <c r="I903" s="9"/>
      <c r="J903" s="9"/>
      <c r="K903" s="9"/>
    </row>
    <row r="904" spans="1:11" x14ac:dyDescent="0.25">
      <c r="A904" s="2"/>
      <c r="B904" s="2"/>
      <c r="C904" s="2"/>
      <c r="E904" s="2"/>
      <c r="G904" s="2"/>
      <c r="H904" s="6"/>
      <c r="I904" s="9"/>
      <c r="J904" s="9"/>
      <c r="K904" s="9"/>
    </row>
    <row r="905" spans="1:11" x14ac:dyDescent="0.25">
      <c r="A905" s="2"/>
      <c r="B905" s="2"/>
      <c r="C905" s="2"/>
      <c r="E905" s="2"/>
      <c r="G905" s="2"/>
      <c r="H905" s="6"/>
      <c r="I905" s="9"/>
      <c r="J905" s="9"/>
      <c r="K905" s="9"/>
    </row>
    <row r="906" spans="1:11" x14ac:dyDescent="0.25">
      <c r="A906" s="2"/>
      <c r="B906" s="2"/>
      <c r="C906" s="2"/>
      <c r="E906" s="2"/>
      <c r="G906" s="2"/>
      <c r="H906" s="6"/>
      <c r="I906" s="9"/>
      <c r="J906" s="9"/>
      <c r="K906" s="9"/>
    </row>
    <row r="907" spans="1:11" x14ac:dyDescent="0.25">
      <c r="A907" s="2"/>
      <c r="B907" s="2"/>
      <c r="C907" s="2"/>
      <c r="E907" s="2"/>
      <c r="G907" s="2"/>
      <c r="H907" s="6"/>
      <c r="I907" s="9"/>
      <c r="J907" s="9"/>
      <c r="K907" s="9"/>
    </row>
    <row r="908" spans="1:11" x14ac:dyDescent="0.25">
      <c r="A908" s="2"/>
      <c r="B908" s="2"/>
      <c r="C908" s="2"/>
      <c r="E908" s="2"/>
      <c r="G908" s="2"/>
      <c r="H908" s="6"/>
      <c r="I908" s="9"/>
      <c r="J908" s="9"/>
      <c r="K908" s="9"/>
    </row>
    <row r="909" spans="1:11" x14ac:dyDescent="0.25">
      <c r="A909" s="2"/>
      <c r="B909" s="2"/>
      <c r="C909" s="2"/>
      <c r="E909" s="2"/>
      <c r="G909" s="2"/>
      <c r="H909" s="6"/>
      <c r="I909" s="9"/>
      <c r="J909" s="9"/>
      <c r="K909" s="9"/>
    </row>
    <row r="910" spans="1:11" x14ac:dyDescent="0.25">
      <c r="A910" s="2"/>
      <c r="B910" s="2"/>
      <c r="C910" s="2"/>
      <c r="E910" s="2"/>
      <c r="G910" s="2"/>
      <c r="H910" s="6"/>
      <c r="I910" s="9"/>
      <c r="J910" s="9"/>
      <c r="K910" s="9"/>
    </row>
    <row r="911" spans="1:11" x14ac:dyDescent="0.25">
      <c r="A911" s="2"/>
      <c r="B911" s="2"/>
      <c r="C911" s="2"/>
      <c r="E911" s="2"/>
      <c r="G911" s="2"/>
      <c r="H911" s="6"/>
      <c r="I911" s="9"/>
      <c r="J911" s="9"/>
      <c r="K911" s="9"/>
    </row>
    <row r="912" spans="1:11" x14ac:dyDescent="0.25">
      <c r="A912" s="2"/>
      <c r="B912" s="2"/>
      <c r="C912" s="2"/>
      <c r="E912" s="2"/>
      <c r="G912" s="2"/>
      <c r="H912" s="6"/>
      <c r="I912" s="9"/>
      <c r="J912" s="9"/>
      <c r="K912" s="9"/>
    </row>
    <row r="913" spans="1:11" x14ac:dyDescent="0.25">
      <c r="A913" s="2"/>
      <c r="B913" s="2"/>
      <c r="C913" s="2"/>
      <c r="E913" s="2"/>
      <c r="G913" s="2"/>
      <c r="H913" s="6"/>
      <c r="I913" s="9"/>
      <c r="J913" s="9"/>
      <c r="K913" s="9"/>
    </row>
    <row r="914" spans="1:11" x14ac:dyDescent="0.25">
      <c r="A914" s="2"/>
      <c r="B914" s="2"/>
      <c r="C914" s="2"/>
      <c r="E914" s="2"/>
      <c r="G914" s="2"/>
      <c r="H914" s="6"/>
      <c r="I914" s="9"/>
      <c r="J914" s="9"/>
      <c r="K914" s="9"/>
    </row>
    <row r="915" spans="1:11" x14ac:dyDescent="0.25">
      <c r="A915" s="2"/>
      <c r="B915" s="2"/>
      <c r="C915" s="2"/>
      <c r="E915" s="2"/>
      <c r="G915" s="2"/>
      <c r="H915" s="6"/>
      <c r="I915" s="9"/>
      <c r="J915" s="9"/>
      <c r="K915" s="9"/>
    </row>
    <row r="916" spans="1:11" x14ac:dyDescent="0.25">
      <c r="A916" s="2"/>
      <c r="B916" s="2"/>
      <c r="C916" s="2"/>
      <c r="E916" s="2"/>
      <c r="G916" s="2"/>
      <c r="H916" s="6"/>
      <c r="I916" s="9"/>
      <c r="J916" s="9"/>
      <c r="K916" s="9"/>
    </row>
    <row r="917" spans="1:11" x14ac:dyDescent="0.25">
      <c r="A917" s="2"/>
      <c r="B917" s="2"/>
      <c r="C917" s="2"/>
      <c r="E917" s="2"/>
      <c r="G917" s="2"/>
      <c r="H917" s="6"/>
      <c r="I917" s="9"/>
      <c r="J917" s="9"/>
      <c r="K917" s="9"/>
    </row>
    <row r="918" spans="1:11" x14ac:dyDescent="0.25">
      <c r="A918" s="2"/>
      <c r="B918" s="2"/>
      <c r="C918" s="2"/>
      <c r="E918" s="2"/>
      <c r="G918" s="2"/>
      <c r="H918" s="6"/>
      <c r="I918" s="9"/>
      <c r="J918" s="9"/>
      <c r="K918" s="9"/>
    </row>
    <row r="919" spans="1:11" x14ac:dyDescent="0.25">
      <c r="A919" s="2"/>
      <c r="B919" s="2"/>
      <c r="C919" s="2"/>
      <c r="E919" s="2"/>
      <c r="G919" s="2"/>
      <c r="H919" s="6"/>
      <c r="I919" s="9"/>
      <c r="J919" s="9"/>
      <c r="K919" s="9"/>
    </row>
    <row r="920" spans="1:11" x14ac:dyDescent="0.25">
      <c r="A920" s="2"/>
      <c r="B920" s="2"/>
      <c r="C920" s="2"/>
      <c r="E920" s="2"/>
      <c r="G920" s="2"/>
      <c r="H920" s="6"/>
      <c r="I920" s="9"/>
      <c r="J920" s="9"/>
      <c r="K920" s="9"/>
    </row>
    <row r="921" spans="1:11" x14ac:dyDescent="0.25">
      <c r="A921" s="2"/>
      <c r="B921" s="2"/>
      <c r="C921" s="2"/>
      <c r="E921" s="2"/>
      <c r="G921" s="2"/>
      <c r="H921" s="6"/>
      <c r="I921" s="9"/>
      <c r="J921" s="9"/>
      <c r="K921" s="9"/>
    </row>
    <row r="922" spans="1:11" x14ac:dyDescent="0.25">
      <c r="A922" s="2"/>
      <c r="B922" s="2"/>
      <c r="C922" s="2"/>
      <c r="E922" s="2"/>
      <c r="G922" s="2"/>
      <c r="H922" s="6"/>
      <c r="I922" s="9"/>
      <c r="J922" s="9"/>
      <c r="K922" s="9"/>
    </row>
    <row r="923" spans="1:11" x14ac:dyDescent="0.25">
      <c r="A923" s="2"/>
      <c r="B923" s="2"/>
      <c r="C923" s="2"/>
      <c r="E923" s="2"/>
      <c r="G923" s="2"/>
      <c r="H923" s="6"/>
      <c r="I923" s="9"/>
      <c r="J923" s="9"/>
      <c r="K923" s="9"/>
    </row>
    <row r="924" spans="1:11" x14ac:dyDescent="0.25">
      <c r="A924" s="2"/>
      <c r="B924" s="2"/>
      <c r="C924" s="2"/>
      <c r="E924" s="2"/>
      <c r="G924" s="2"/>
      <c r="H924" s="6"/>
      <c r="I924" s="9"/>
      <c r="J924" s="9"/>
      <c r="K924" s="9"/>
    </row>
    <row r="925" spans="1:11" x14ac:dyDescent="0.25">
      <c r="A925" s="2"/>
      <c r="B925" s="2"/>
      <c r="C925" s="2"/>
      <c r="E925" s="2"/>
      <c r="G925" s="2"/>
      <c r="H925" s="6"/>
      <c r="I925" s="9"/>
      <c r="J925" s="9"/>
      <c r="K925" s="9"/>
    </row>
    <row r="926" spans="1:11" x14ac:dyDescent="0.25">
      <c r="A926" s="2"/>
      <c r="B926" s="2"/>
      <c r="C926" s="2"/>
      <c r="E926" s="2"/>
      <c r="G926" s="2"/>
      <c r="H926" s="6"/>
      <c r="I926" s="9"/>
      <c r="J926" s="9"/>
      <c r="K926" s="9"/>
    </row>
    <row r="927" spans="1:11" x14ac:dyDescent="0.25">
      <c r="A927" s="2"/>
      <c r="B927" s="2"/>
      <c r="C927" s="2"/>
      <c r="E927" s="2"/>
      <c r="G927" s="2"/>
      <c r="H927" s="6"/>
      <c r="I927" s="9"/>
      <c r="J927" s="9"/>
      <c r="K927" s="9"/>
    </row>
    <row r="928" spans="1:11" x14ac:dyDescent="0.25">
      <c r="A928" s="2"/>
      <c r="B928" s="2"/>
      <c r="C928" s="2"/>
      <c r="E928" s="2"/>
      <c r="G928" s="2"/>
      <c r="H928" s="6"/>
      <c r="I928" s="9"/>
      <c r="J928" s="9"/>
      <c r="K928" s="9"/>
    </row>
    <row r="929" spans="1:11" x14ac:dyDescent="0.25">
      <c r="A929" s="2"/>
      <c r="B929" s="2"/>
      <c r="C929" s="2"/>
      <c r="E929" s="2"/>
      <c r="G929" s="2"/>
      <c r="H929" s="6"/>
      <c r="I929" s="9"/>
      <c r="J929" s="9"/>
      <c r="K929" s="9"/>
    </row>
    <row r="930" spans="1:11" x14ac:dyDescent="0.25">
      <c r="A930" s="2"/>
      <c r="B930" s="2"/>
      <c r="C930" s="2"/>
      <c r="E930" s="2"/>
      <c r="G930" s="2"/>
      <c r="H930" s="6"/>
      <c r="I930" s="9"/>
      <c r="J930" s="9"/>
      <c r="K930" s="9"/>
    </row>
    <row r="931" spans="1:11" x14ac:dyDescent="0.25">
      <c r="A931" s="2"/>
      <c r="B931" s="2"/>
      <c r="C931" s="2"/>
      <c r="E931" s="2"/>
      <c r="G931" s="2"/>
      <c r="H931" s="6"/>
      <c r="I931" s="9"/>
      <c r="J931" s="9"/>
      <c r="K931" s="9"/>
    </row>
    <row r="932" spans="1:11" x14ac:dyDescent="0.25">
      <c r="A932" s="2"/>
      <c r="B932" s="2"/>
      <c r="C932" s="2"/>
      <c r="E932" s="2"/>
      <c r="G932" s="2"/>
      <c r="H932" s="6"/>
      <c r="I932" s="9"/>
      <c r="J932" s="9"/>
      <c r="K932" s="9"/>
    </row>
    <row r="933" spans="1:11" x14ac:dyDescent="0.25">
      <c r="A933" s="2"/>
      <c r="B933" s="2"/>
      <c r="C933" s="2"/>
      <c r="E933" s="2"/>
      <c r="G933" s="2"/>
      <c r="H933" s="6"/>
      <c r="I933" s="9"/>
      <c r="J933" s="9"/>
      <c r="K933" s="9"/>
    </row>
    <row r="934" spans="1:11" x14ac:dyDescent="0.25">
      <c r="A934" s="2"/>
      <c r="B934" s="2"/>
      <c r="C934" s="2"/>
      <c r="E934" s="2"/>
      <c r="G934" s="2"/>
      <c r="H934" s="6"/>
      <c r="I934" s="9"/>
      <c r="J934" s="9"/>
      <c r="K934" s="9"/>
    </row>
    <row r="935" spans="1:11" x14ac:dyDescent="0.25">
      <c r="A935" s="2"/>
      <c r="B935" s="2"/>
      <c r="C935" s="2"/>
      <c r="E935" s="2"/>
      <c r="G935" s="2"/>
      <c r="H935" s="6"/>
      <c r="I935" s="9"/>
      <c r="J935" s="9"/>
      <c r="K935" s="9"/>
    </row>
    <row r="936" spans="1:11" x14ac:dyDescent="0.25">
      <c r="A936" s="2"/>
      <c r="B936" s="2"/>
      <c r="C936" s="2"/>
      <c r="E936" s="2"/>
      <c r="G936" s="2"/>
      <c r="H936" s="6"/>
      <c r="I936" s="9"/>
      <c r="J936" s="9"/>
      <c r="K936" s="9"/>
    </row>
    <row r="937" spans="1:11" x14ac:dyDescent="0.25">
      <c r="A937" s="2"/>
      <c r="B937" s="2"/>
      <c r="C937" s="2"/>
      <c r="E937" s="2"/>
      <c r="G937" s="2"/>
      <c r="H937" s="6"/>
      <c r="I937" s="9"/>
      <c r="J937" s="9"/>
      <c r="K937" s="9"/>
    </row>
    <row r="938" spans="1:11" x14ac:dyDescent="0.25">
      <c r="A938" s="2"/>
      <c r="B938" s="2"/>
      <c r="C938" s="2"/>
      <c r="E938" s="2"/>
      <c r="G938" s="2"/>
      <c r="H938" s="6"/>
      <c r="I938" s="9"/>
      <c r="J938" s="9"/>
      <c r="K938" s="9"/>
    </row>
    <row r="939" spans="1:11" x14ac:dyDescent="0.25">
      <c r="A939" s="2"/>
      <c r="B939" s="2"/>
      <c r="C939" s="2"/>
      <c r="E939" s="2"/>
      <c r="G939" s="2"/>
      <c r="H939" s="6"/>
      <c r="I939" s="9"/>
      <c r="J939" s="9"/>
      <c r="K939" s="9"/>
    </row>
    <row r="940" spans="1:11" x14ac:dyDescent="0.25">
      <c r="A940" s="2"/>
      <c r="B940" s="2"/>
      <c r="C940" s="2"/>
      <c r="E940" s="2"/>
      <c r="G940" s="2"/>
      <c r="H940" s="6"/>
      <c r="I940" s="9"/>
      <c r="J940" s="9"/>
      <c r="K940" s="9"/>
    </row>
    <row r="941" spans="1:11" x14ac:dyDescent="0.25">
      <c r="A941" s="2"/>
      <c r="B941" s="2"/>
      <c r="C941" s="2"/>
      <c r="E941" s="2"/>
      <c r="G941" s="2"/>
      <c r="H941" s="6"/>
      <c r="I941" s="9"/>
      <c r="J941" s="9"/>
      <c r="K941" s="9"/>
    </row>
    <row r="942" spans="1:11" x14ac:dyDescent="0.25">
      <c r="A942" s="2"/>
      <c r="B942" s="2"/>
      <c r="C942" s="2"/>
      <c r="E942" s="2"/>
      <c r="G942" s="2"/>
      <c r="H942" s="6"/>
      <c r="I942" s="9"/>
      <c r="J942" s="9"/>
      <c r="K942" s="9"/>
    </row>
    <row r="943" spans="1:11" x14ac:dyDescent="0.25">
      <c r="A943" s="2"/>
      <c r="B943" s="2"/>
      <c r="C943" s="2"/>
      <c r="E943" s="2"/>
      <c r="G943" s="2"/>
      <c r="H943" s="6"/>
      <c r="I943" s="9"/>
      <c r="J943" s="9"/>
      <c r="K943" s="9"/>
    </row>
    <row r="944" spans="1:11" x14ac:dyDescent="0.25">
      <c r="A944" s="2"/>
      <c r="B944" s="2"/>
      <c r="C944" s="2"/>
      <c r="E944" s="2"/>
      <c r="G944" s="2"/>
      <c r="H944" s="6"/>
      <c r="I944" s="9"/>
      <c r="J944" s="9"/>
      <c r="K944" s="9"/>
    </row>
    <row r="945" spans="1:11" x14ac:dyDescent="0.25">
      <c r="A945" s="2"/>
      <c r="B945" s="2"/>
      <c r="C945" s="2"/>
      <c r="E945" s="2"/>
      <c r="G945" s="2"/>
      <c r="H945" s="6"/>
      <c r="I945" s="9"/>
      <c r="J945" s="9"/>
      <c r="K945" s="9"/>
    </row>
    <row r="946" spans="1:11" x14ac:dyDescent="0.25">
      <c r="A946" s="2"/>
      <c r="B946" s="2"/>
      <c r="C946" s="2"/>
      <c r="E946" s="2"/>
      <c r="G946" s="2"/>
      <c r="H946" s="6"/>
      <c r="I946" s="9"/>
      <c r="J946" s="9"/>
      <c r="K946" s="9"/>
    </row>
    <row r="947" spans="1:11" x14ac:dyDescent="0.25">
      <c r="A947" s="2"/>
      <c r="B947" s="2"/>
      <c r="C947" s="2"/>
      <c r="E947" s="2"/>
      <c r="G947" s="2"/>
      <c r="H947" s="6"/>
      <c r="I947" s="9"/>
      <c r="J947" s="9"/>
      <c r="K947" s="9"/>
    </row>
    <row r="948" spans="1:11" x14ac:dyDescent="0.25">
      <c r="A948" s="2"/>
      <c r="B948" s="2"/>
      <c r="C948" s="2"/>
      <c r="E948" s="2"/>
      <c r="G948" s="2"/>
      <c r="H948" s="6"/>
      <c r="I948" s="9"/>
      <c r="J948" s="9"/>
      <c r="K948" s="9"/>
    </row>
    <row r="949" spans="1:11" x14ac:dyDescent="0.25">
      <c r="A949" s="2"/>
      <c r="B949" s="2"/>
      <c r="C949" s="2"/>
      <c r="E949" s="2"/>
      <c r="G949" s="2"/>
      <c r="H949" s="6"/>
      <c r="I949" s="9"/>
      <c r="J949" s="9"/>
      <c r="K949" s="9"/>
    </row>
    <row r="950" spans="1:11" x14ac:dyDescent="0.25">
      <c r="A950" s="2"/>
      <c r="B950" s="2"/>
      <c r="C950" s="2"/>
      <c r="E950" s="2"/>
      <c r="G950" s="2"/>
      <c r="H950" s="6"/>
      <c r="I950" s="9"/>
      <c r="J950" s="9"/>
      <c r="K950" s="9"/>
    </row>
    <row r="951" spans="1:11" x14ac:dyDescent="0.25">
      <c r="A951" s="2"/>
      <c r="B951" s="2"/>
      <c r="C951" s="2"/>
      <c r="E951" s="2"/>
      <c r="G951" s="2"/>
      <c r="H951" s="6"/>
      <c r="I951" s="9"/>
      <c r="J951" s="9"/>
      <c r="K951" s="9"/>
    </row>
    <row r="952" spans="1:11" x14ac:dyDescent="0.25">
      <c r="A952" s="2"/>
      <c r="B952" s="2"/>
      <c r="C952" s="2"/>
      <c r="E952" s="2"/>
      <c r="G952" s="2"/>
      <c r="H952" s="6"/>
      <c r="I952" s="9"/>
      <c r="J952" s="9"/>
      <c r="K952" s="9"/>
    </row>
    <row r="953" spans="1:11" x14ac:dyDescent="0.25">
      <c r="A953" s="2"/>
      <c r="B953" s="2"/>
      <c r="C953" s="2"/>
      <c r="E953" s="2"/>
      <c r="G953" s="2"/>
      <c r="H953" s="6"/>
      <c r="I953" s="9"/>
      <c r="J953" s="9"/>
      <c r="K953" s="9"/>
    </row>
    <row r="954" spans="1:11" x14ac:dyDescent="0.25">
      <c r="A954" s="2"/>
      <c r="B954" s="2"/>
      <c r="C954" s="2"/>
      <c r="E954" s="2"/>
      <c r="G954" s="2"/>
      <c r="H954" s="6"/>
      <c r="I954" s="9"/>
      <c r="J954" s="9"/>
      <c r="K954" s="9"/>
    </row>
    <row r="955" spans="1:11" x14ac:dyDescent="0.25">
      <c r="A955" s="2"/>
      <c r="B955" s="2"/>
      <c r="C955" s="2"/>
      <c r="E955" s="2"/>
      <c r="G955" s="2"/>
      <c r="H955" s="6"/>
      <c r="I955" s="9"/>
      <c r="J955" s="9"/>
      <c r="K955" s="9"/>
    </row>
    <row r="956" spans="1:11" x14ac:dyDescent="0.25">
      <c r="A956" s="2"/>
      <c r="B956" s="2"/>
      <c r="C956" s="2"/>
      <c r="E956" s="2"/>
      <c r="G956" s="2"/>
      <c r="H956" s="6"/>
      <c r="I956" s="9"/>
      <c r="J956" s="9"/>
      <c r="K956" s="9"/>
    </row>
    <row r="957" spans="1:11" x14ac:dyDescent="0.25">
      <c r="A957" s="2"/>
      <c r="B957" s="2"/>
      <c r="C957" s="2"/>
      <c r="E957" s="2"/>
      <c r="G957" s="2"/>
      <c r="H957" s="6"/>
      <c r="I957" s="9"/>
      <c r="J957" s="9"/>
      <c r="K957" s="9"/>
    </row>
    <row r="958" spans="1:11" x14ac:dyDescent="0.25">
      <c r="A958" s="2"/>
      <c r="B958" s="2"/>
      <c r="C958" s="2"/>
      <c r="E958" s="2"/>
      <c r="G958" s="2"/>
      <c r="H958" s="6"/>
      <c r="I958" s="9"/>
      <c r="J958" s="9"/>
      <c r="K958" s="9"/>
    </row>
    <row r="959" spans="1:11" x14ac:dyDescent="0.25">
      <c r="A959" s="2"/>
      <c r="B959" s="2"/>
      <c r="C959" s="2"/>
      <c r="E959" s="2"/>
      <c r="G959" s="2"/>
      <c r="H959" s="6"/>
      <c r="I959" s="9"/>
      <c r="J959" s="9"/>
      <c r="K959" s="9"/>
    </row>
    <row r="960" spans="1:11" x14ac:dyDescent="0.25">
      <c r="A960" s="2"/>
      <c r="B960" s="2"/>
      <c r="C960" s="2"/>
      <c r="E960" s="2"/>
      <c r="G960" s="2"/>
      <c r="H960" s="6"/>
      <c r="I960" s="9"/>
      <c r="J960" s="9"/>
      <c r="K960" s="9"/>
    </row>
    <row r="961" spans="1:11" x14ac:dyDescent="0.25">
      <c r="A961" s="2"/>
      <c r="B961" s="2"/>
      <c r="C961" s="2"/>
      <c r="E961" s="2"/>
      <c r="G961" s="2"/>
      <c r="H961" s="6"/>
      <c r="I961" s="9"/>
      <c r="J961" s="9"/>
      <c r="K961" s="9"/>
    </row>
    <row r="962" spans="1:11" x14ac:dyDescent="0.25">
      <c r="A962" s="2"/>
      <c r="B962" s="2"/>
      <c r="C962" s="2"/>
      <c r="E962" s="2"/>
      <c r="G962" s="2"/>
      <c r="H962" s="6"/>
      <c r="I962" s="9"/>
      <c r="J962" s="9"/>
      <c r="K962" s="9"/>
    </row>
    <row r="963" spans="1:11" x14ac:dyDescent="0.25">
      <c r="A963" s="2"/>
      <c r="B963" s="2"/>
      <c r="C963" s="2"/>
      <c r="E963" s="2"/>
      <c r="G963" s="2"/>
      <c r="H963" s="6"/>
      <c r="I963" s="9"/>
      <c r="J963" s="9"/>
      <c r="K963" s="9"/>
    </row>
    <row r="964" spans="1:11" x14ac:dyDescent="0.25">
      <c r="A964" s="2"/>
      <c r="B964" s="2"/>
      <c r="C964" s="2"/>
      <c r="E964" s="2"/>
      <c r="G964" s="2"/>
      <c r="H964" s="6"/>
      <c r="I964" s="9"/>
      <c r="J964" s="9"/>
      <c r="K964" s="9"/>
    </row>
    <row r="965" spans="1:11" x14ac:dyDescent="0.25">
      <c r="A965" s="2"/>
      <c r="B965" s="2"/>
      <c r="C965" s="2"/>
      <c r="E965" s="2"/>
      <c r="G965" s="2"/>
      <c r="H965" s="6"/>
      <c r="I965" s="9"/>
      <c r="J965" s="9"/>
      <c r="K965" s="9"/>
    </row>
    <row r="966" spans="1:11" x14ac:dyDescent="0.25">
      <c r="A966" s="2"/>
      <c r="B966" s="2"/>
      <c r="C966" s="2"/>
      <c r="E966" s="2"/>
      <c r="G966" s="2"/>
      <c r="H966" s="6"/>
      <c r="I966" s="9"/>
      <c r="J966" s="9"/>
      <c r="K966" s="9"/>
    </row>
    <row r="967" spans="1:11" x14ac:dyDescent="0.25">
      <c r="A967" s="2"/>
      <c r="B967" s="2"/>
      <c r="C967" s="2"/>
      <c r="E967" s="2"/>
      <c r="G967" s="2"/>
      <c r="H967" s="6"/>
      <c r="I967" s="9"/>
      <c r="J967" s="9"/>
      <c r="K967" s="9"/>
    </row>
    <row r="968" spans="1:11" x14ac:dyDescent="0.25">
      <c r="A968" s="2"/>
      <c r="B968" s="2"/>
      <c r="C968" s="2"/>
      <c r="E968" s="2"/>
      <c r="G968" s="2"/>
      <c r="H968" s="6"/>
      <c r="I968" s="9"/>
      <c r="J968" s="9"/>
      <c r="K968" s="9"/>
    </row>
    <row r="969" spans="1:11" x14ac:dyDescent="0.25">
      <c r="A969" s="2"/>
      <c r="B969" s="2"/>
      <c r="C969" s="2"/>
      <c r="E969" s="2"/>
      <c r="G969" s="2"/>
      <c r="H969" s="6"/>
      <c r="I969" s="9"/>
      <c r="J969" s="9"/>
      <c r="K969" s="9"/>
    </row>
    <row r="970" spans="1:11" x14ac:dyDescent="0.25">
      <c r="A970" s="2"/>
      <c r="B970" s="2"/>
      <c r="C970" s="2"/>
      <c r="E970" s="2"/>
      <c r="G970" s="2"/>
      <c r="H970" s="6"/>
      <c r="I970" s="9"/>
      <c r="J970" s="9"/>
      <c r="K970" s="9"/>
    </row>
    <row r="971" spans="1:11" x14ac:dyDescent="0.25">
      <c r="A971" s="2"/>
      <c r="B971" s="2"/>
      <c r="C971" s="2"/>
      <c r="E971" s="2"/>
      <c r="G971" s="2"/>
      <c r="H971" s="6"/>
      <c r="I971" s="9"/>
      <c r="J971" s="9"/>
      <c r="K971" s="9"/>
    </row>
    <row r="972" spans="1:11" x14ac:dyDescent="0.25">
      <c r="A972" s="2"/>
      <c r="B972" s="2"/>
      <c r="C972" s="2"/>
      <c r="E972" s="2"/>
      <c r="G972" s="2"/>
      <c r="H972" s="6"/>
      <c r="I972" s="9"/>
      <c r="J972" s="9"/>
      <c r="K972" s="9"/>
    </row>
    <row r="973" spans="1:11" x14ac:dyDescent="0.25">
      <c r="A973" s="2"/>
      <c r="B973" s="2"/>
      <c r="C973" s="2"/>
      <c r="E973" s="2"/>
      <c r="G973" s="2"/>
      <c r="H973" s="6"/>
      <c r="I973" s="9"/>
      <c r="J973" s="9"/>
      <c r="K973" s="9"/>
    </row>
    <row r="974" spans="1:11" x14ac:dyDescent="0.25">
      <c r="A974" s="2"/>
      <c r="B974" s="2"/>
      <c r="C974" s="2"/>
      <c r="E974" s="2"/>
      <c r="G974" s="2"/>
      <c r="H974" s="6"/>
      <c r="I974" s="9"/>
      <c r="J974" s="9"/>
      <c r="K974" s="9"/>
    </row>
    <row r="975" spans="1:11" x14ac:dyDescent="0.25">
      <c r="A975" s="2"/>
      <c r="B975" s="2"/>
      <c r="C975" s="2"/>
      <c r="E975" s="2"/>
      <c r="G975" s="2"/>
      <c r="H975" s="6"/>
      <c r="I975" s="9"/>
      <c r="J975" s="9"/>
      <c r="K975" s="9"/>
    </row>
    <row r="976" spans="1:11" x14ac:dyDescent="0.25">
      <c r="A976" s="2"/>
      <c r="B976" s="2"/>
      <c r="C976" s="2"/>
      <c r="E976" s="2"/>
      <c r="G976" s="2"/>
      <c r="H976" s="6"/>
      <c r="I976" s="9"/>
      <c r="J976" s="9"/>
      <c r="K976" s="9"/>
    </row>
    <row r="977" spans="1:11" x14ac:dyDescent="0.25">
      <c r="A977" s="2"/>
      <c r="B977" s="2"/>
      <c r="C977" s="2"/>
      <c r="E977" s="2"/>
      <c r="G977" s="2"/>
      <c r="H977" s="6"/>
      <c r="I977" s="9"/>
      <c r="J977" s="9"/>
      <c r="K977" s="9"/>
    </row>
    <row r="978" spans="1:11" x14ac:dyDescent="0.25">
      <c r="A978" s="2"/>
      <c r="B978" s="2"/>
      <c r="C978" s="2"/>
      <c r="E978" s="2"/>
      <c r="G978" s="2"/>
      <c r="H978" s="6"/>
      <c r="I978" s="9"/>
      <c r="J978" s="9"/>
      <c r="K978" s="9"/>
    </row>
    <row r="979" spans="1:11" x14ac:dyDescent="0.25">
      <c r="A979" s="2"/>
      <c r="B979" s="2"/>
      <c r="C979" s="2"/>
      <c r="E979" s="2"/>
      <c r="G979" s="2"/>
      <c r="H979" s="6"/>
      <c r="I979" s="9"/>
      <c r="J979" s="9"/>
      <c r="K979" s="9"/>
    </row>
    <row r="980" spans="1:11" x14ac:dyDescent="0.25">
      <c r="A980" s="2"/>
      <c r="B980" s="2"/>
      <c r="C980" s="2"/>
      <c r="E980" s="2"/>
      <c r="G980" s="2"/>
      <c r="H980" s="6"/>
      <c r="I980" s="9"/>
      <c r="J980" s="9"/>
      <c r="K980" s="9"/>
    </row>
    <row r="981" spans="1:11" x14ac:dyDescent="0.25">
      <c r="A981" s="2"/>
      <c r="B981" s="2"/>
      <c r="C981" s="2"/>
      <c r="E981" s="2"/>
      <c r="G981" s="2"/>
      <c r="H981" s="6"/>
      <c r="I981" s="9"/>
      <c r="J981" s="9"/>
      <c r="K981" s="9"/>
    </row>
    <row r="982" spans="1:11" x14ac:dyDescent="0.25">
      <c r="A982" s="2"/>
      <c r="B982" s="2"/>
      <c r="C982" s="2"/>
      <c r="E982" s="2"/>
      <c r="G982" s="2"/>
      <c r="H982" s="6"/>
      <c r="I982" s="9"/>
      <c r="J982" s="9"/>
      <c r="K982" s="9"/>
    </row>
    <row r="983" spans="1:11" x14ac:dyDescent="0.25">
      <c r="A983" s="2"/>
      <c r="B983" s="2"/>
      <c r="C983" s="2"/>
      <c r="E983" s="2"/>
      <c r="G983" s="2"/>
      <c r="H983" s="6"/>
      <c r="I983" s="9"/>
      <c r="J983" s="9"/>
      <c r="K983" s="9"/>
    </row>
    <row r="984" spans="1:11" x14ac:dyDescent="0.25">
      <c r="A984" s="2"/>
      <c r="B984" s="2"/>
      <c r="C984" s="2"/>
      <c r="E984" s="2"/>
      <c r="G984" s="2"/>
      <c r="H984" s="6"/>
      <c r="I984" s="9"/>
      <c r="J984" s="9"/>
      <c r="K984" s="9"/>
    </row>
    <row r="985" spans="1:11" x14ac:dyDescent="0.25">
      <c r="A985" s="2"/>
      <c r="B985" s="2"/>
      <c r="C985" s="2"/>
      <c r="E985" s="2"/>
      <c r="G985" s="2"/>
      <c r="H985" s="6"/>
      <c r="I985" s="9"/>
      <c r="J985" s="9"/>
      <c r="K985" s="9"/>
    </row>
    <row r="986" spans="1:11" x14ac:dyDescent="0.25">
      <c r="A986" s="2"/>
      <c r="B986" s="2"/>
      <c r="C986" s="2"/>
      <c r="E986" s="2"/>
      <c r="G986" s="2"/>
      <c r="H986" s="6"/>
      <c r="I986" s="9"/>
      <c r="J986" s="9"/>
      <c r="K986" s="9"/>
    </row>
    <row r="987" spans="1:11" x14ac:dyDescent="0.25">
      <c r="A987" s="2"/>
      <c r="B987" s="2"/>
      <c r="C987" s="2"/>
      <c r="E987" s="2"/>
      <c r="G987" s="2"/>
      <c r="H987" s="6"/>
      <c r="I987" s="9"/>
      <c r="J987" s="9"/>
      <c r="K987" s="9"/>
    </row>
    <row r="988" spans="1:11" x14ac:dyDescent="0.25">
      <c r="A988" s="2"/>
      <c r="B988" s="2"/>
      <c r="C988" s="2"/>
      <c r="E988" s="2"/>
      <c r="G988" s="2"/>
      <c r="H988" s="6"/>
      <c r="I988" s="9"/>
      <c r="J988" s="9"/>
      <c r="K988" s="9"/>
    </row>
    <row r="989" spans="1:11" x14ac:dyDescent="0.25">
      <c r="A989" s="2"/>
      <c r="B989" s="2"/>
      <c r="C989" s="2"/>
      <c r="E989" s="2"/>
      <c r="G989" s="2"/>
      <c r="H989" s="6"/>
      <c r="I989" s="9"/>
      <c r="J989" s="9"/>
      <c r="K989" s="9"/>
    </row>
    <row r="990" spans="1:11" x14ac:dyDescent="0.25">
      <c r="A990" s="2"/>
      <c r="B990" s="2"/>
      <c r="C990" s="2"/>
      <c r="E990" s="2"/>
      <c r="G990" s="2"/>
      <c r="H990" s="6"/>
      <c r="I990" s="9"/>
      <c r="J990" s="9"/>
      <c r="K990" s="9"/>
    </row>
    <row r="991" spans="1:11" x14ac:dyDescent="0.25">
      <c r="A991" s="2"/>
      <c r="B991" s="2"/>
      <c r="C991" s="2"/>
      <c r="E991" s="2"/>
      <c r="G991" s="2"/>
      <c r="H991" s="6"/>
      <c r="I991" s="9"/>
      <c r="J991" s="9"/>
      <c r="K991" s="9"/>
    </row>
    <row r="992" spans="1:11" x14ac:dyDescent="0.25">
      <c r="A992" s="2"/>
      <c r="B992" s="2"/>
      <c r="C992" s="2"/>
      <c r="E992" s="2"/>
      <c r="G992" s="2"/>
      <c r="H992" s="6"/>
      <c r="I992" s="9"/>
      <c r="J992" s="9"/>
      <c r="K992" s="9"/>
    </row>
    <row r="993" spans="1:11" x14ac:dyDescent="0.25">
      <c r="A993" s="2"/>
      <c r="B993" s="2"/>
      <c r="C993" s="2"/>
      <c r="E993" s="2"/>
      <c r="G993" s="2"/>
      <c r="H993" s="6"/>
      <c r="I993" s="9"/>
      <c r="J993" s="9"/>
      <c r="K993" s="9"/>
    </row>
    <row r="994" spans="1:11" x14ac:dyDescent="0.25">
      <c r="A994" s="2"/>
      <c r="B994" s="2"/>
      <c r="C994" s="2"/>
      <c r="E994" s="2"/>
      <c r="G994" s="2"/>
      <c r="H994" s="6"/>
      <c r="I994" s="9"/>
      <c r="J994" s="9"/>
      <c r="K994" s="9"/>
    </row>
    <row r="995" spans="1:11" x14ac:dyDescent="0.25">
      <c r="A995" s="2"/>
      <c r="B995" s="2"/>
      <c r="C995" s="2"/>
      <c r="E995" s="2"/>
      <c r="G995" s="2"/>
      <c r="H995" s="6"/>
      <c r="I995" s="9"/>
      <c r="J995" s="9"/>
      <c r="K995" s="9"/>
    </row>
    <row r="996" spans="1:11" x14ac:dyDescent="0.25">
      <c r="A996" s="2"/>
      <c r="B996" s="2"/>
      <c r="C996" s="2"/>
      <c r="E996" s="2"/>
      <c r="G996" s="2"/>
      <c r="H996" s="6"/>
      <c r="I996" s="9"/>
      <c r="J996" s="9"/>
      <c r="K996" s="9"/>
    </row>
    <row r="997" spans="1:11" x14ac:dyDescent="0.25">
      <c r="A997" s="2"/>
      <c r="B997" s="2"/>
      <c r="C997" s="2"/>
      <c r="E997" s="2"/>
      <c r="G997" s="2"/>
      <c r="H997" s="6"/>
      <c r="I997" s="9"/>
      <c r="J997" s="9"/>
      <c r="K997" s="9"/>
    </row>
    <row r="998" spans="1:11" x14ac:dyDescent="0.25">
      <c r="A998" s="2"/>
      <c r="B998" s="2"/>
      <c r="C998" s="2"/>
      <c r="E998" s="2"/>
      <c r="G998" s="2"/>
      <c r="H998" s="6"/>
      <c r="I998" s="9"/>
      <c r="J998" s="9"/>
      <c r="K998" s="9"/>
    </row>
    <row r="999" spans="1:11" x14ac:dyDescent="0.25">
      <c r="A999" s="2"/>
      <c r="B999" s="2"/>
      <c r="C999" s="2"/>
      <c r="E999" s="2"/>
      <c r="G999" s="2"/>
      <c r="H999" s="6"/>
      <c r="I999" s="9"/>
      <c r="J999" s="9"/>
      <c r="K999" s="9"/>
    </row>
    <row r="1000" spans="1:11" x14ac:dyDescent="0.25">
      <c r="A1000" s="2"/>
      <c r="B1000" s="2"/>
      <c r="C1000" s="2"/>
      <c r="E1000" s="2"/>
      <c r="G1000" s="2"/>
      <c r="H1000" s="6"/>
      <c r="I1000" s="9"/>
      <c r="J1000" s="9"/>
      <c r="K1000" s="9"/>
    </row>
    <row r="1001" spans="1:11" x14ac:dyDescent="0.25">
      <c r="A1001" s="2"/>
      <c r="B1001" s="2"/>
      <c r="C1001" s="2"/>
      <c r="E1001" s="2"/>
      <c r="G1001" s="2"/>
      <c r="H1001" s="6"/>
      <c r="I1001" s="9"/>
      <c r="J1001" s="9"/>
      <c r="K1001" s="9"/>
    </row>
    <row r="1002" spans="1:11" x14ac:dyDescent="0.25">
      <c r="A1002" s="2"/>
      <c r="B1002" s="2"/>
      <c r="C1002" s="2"/>
      <c r="E1002" s="2"/>
      <c r="G1002" s="2"/>
      <c r="H1002" s="6"/>
      <c r="I1002" s="9"/>
      <c r="J1002" s="9"/>
      <c r="K1002" s="9"/>
    </row>
    <row r="1003" spans="1:11" x14ac:dyDescent="0.25">
      <c r="A1003" s="2"/>
      <c r="B1003" s="2"/>
      <c r="C1003" s="2"/>
      <c r="E1003" s="2"/>
      <c r="G1003" s="2"/>
      <c r="H1003" s="6"/>
      <c r="I1003" s="9"/>
      <c r="J1003" s="9"/>
      <c r="K1003" s="9"/>
    </row>
    <row r="1004" spans="1:11" x14ac:dyDescent="0.25">
      <c r="A1004" s="2"/>
      <c r="B1004" s="2"/>
      <c r="C1004" s="2"/>
      <c r="E1004" s="2"/>
      <c r="G1004" s="2"/>
      <c r="H1004" s="6"/>
      <c r="I1004" s="9"/>
      <c r="J1004" s="9"/>
      <c r="K1004" s="9"/>
    </row>
    <row r="1005" spans="1:11" x14ac:dyDescent="0.25">
      <c r="A1005" s="2"/>
      <c r="B1005" s="2"/>
      <c r="C1005" s="2"/>
      <c r="E1005" s="2"/>
      <c r="G1005" s="2"/>
      <c r="H1005" s="6"/>
      <c r="I1005" s="9"/>
      <c r="J1005" s="9"/>
      <c r="K1005" s="9"/>
    </row>
    <row r="1006" spans="1:11" x14ac:dyDescent="0.25">
      <c r="A1006" s="2"/>
      <c r="B1006" s="2"/>
      <c r="C1006" s="2"/>
      <c r="E1006" s="2"/>
      <c r="G1006" s="2"/>
      <c r="H1006" s="6"/>
      <c r="I1006" s="9"/>
      <c r="J1006" s="9"/>
      <c r="K1006" s="9"/>
    </row>
    <row r="1007" spans="1:11" x14ac:dyDescent="0.25">
      <c r="A1007" s="2"/>
      <c r="B1007" s="2"/>
      <c r="C1007" s="2"/>
      <c r="E1007" s="2"/>
      <c r="G1007" s="2"/>
      <c r="H1007" s="6"/>
      <c r="I1007" s="9"/>
      <c r="J1007" s="9"/>
      <c r="K1007" s="9"/>
    </row>
    <row r="1008" spans="1:11" x14ac:dyDescent="0.25">
      <c r="A1008" s="2"/>
      <c r="B1008" s="2"/>
      <c r="C1008" s="2"/>
      <c r="E1008" s="2"/>
      <c r="G1008" s="2"/>
      <c r="H1008" s="6"/>
      <c r="I1008" s="9"/>
      <c r="J1008" s="9"/>
      <c r="K1008" s="9"/>
    </row>
    <row r="1009" spans="1:11" x14ac:dyDescent="0.25">
      <c r="A1009" s="2"/>
      <c r="B1009" s="2"/>
      <c r="C1009" s="2"/>
      <c r="E1009" s="2"/>
      <c r="G1009" s="2"/>
      <c r="H1009" s="6"/>
      <c r="I1009" s="9"/>
      <c r="J1009" s="9"/>
      <c r="K1009" s="9"/>
    </row>
    <row r="1010" spans="1:11" x14ac:dyDescent="0.25">
      <c r="A1010" s="2"/>
      <c r="B1010" s="2"/>
      <c r="C1010" s="2"/>
      <c r="E1010" s="2"/>
      <c r="G1010" s="2"/>
      <c r="H1010" s="6"/>
      <c r="I1010" s="9"/>
      <c r="J1010" s="9"/>
      <c r="K1010" s="9"/>
    </row>
    <row r="1011" spans="1:11" x14ac:dyDescent="0.25">
      <c r="A1011" s="2"/>
      <c r="B1011" s="2"/>
      <c r="C1011" s="2"/>
      <c r="E1011" s="2"/>
      <c r="G1011" s="2"/>
      <c r="H1011" s="6"/>
      <c r="I1011" s="9"/>
      <c r="J1011" s="9"/>
      <c r="K1011" s="9"/>
    </row>
    <row r="1012" spans="1:11" x14ac:dyDescent="0.25">
      <c r="A1012" s="2"/>
      <c r="B1012" s="2"/>
      <c r="C1012" s="2"/>
      <c r="E1012" s="2"/>
      <c r="G1012" s="2"/>
      <c r="H1012" s="6"/>
      <c r="I1012" s="9"/>
      <c r="J1012" s="9"/>
      <c r="K1012" s="9"/>
    </row>
    <row r="1013" spans="1:11" x14ac:dyDescent="0.25">
      <c r="A1013" s="2"/>
      <c r="B1013" s="2"/>
      <c r="C1013" s="2"/>
      <c r="E1013" s="2"/>
      <c r="G1013" s="2"/>
      <c r="H1013" s="6"/>
      <c r="I1013" s="9"/>
      <c r="J1013" s="9"/>
      <c r="K1013" s="9"/>
    </row>
    <row r="1014" spans="1:11" x14ac:dyDescent="0.25">
      <c r="A1014" s="2"/>
      <c r="B1014" s="2"/>
      <c r="C1014" s="2"/>
      <c r="E1014" s="2"/>
      <c r="G1014" s="2"/>
      <c r="H1014" s="6"/>
      <c r="I1014" s="9"/>
      <c r="J1014" s="9"/>
      <c r="K1014" s="9"/>
    </row>
    <row r="1015" spans="1:11" x14ac:dyDescent="0.25">
      <c r="A1015" s="2"/>
      <c r="B1015" s="2"/>
      <c r="C1015" s="2"/>
      <c r="E1015" s="2"/>
      <c r="G1015" s="2"/>
      <c r="H1015" s="6"/>
      <c r="I1015" s="9"/>
      <c r="J1015" s="9"/>
      <c r="K1015" s="9"/>
    </row>
    <row r="1016" spans="1:11" x14ac:dyDescent="0.25">
      <c r="A1016" s="2"/>
      <c r="B1016" s="2"/>
      <c r="C1016" s="2"/>
      <c r="E1016" s="2"/>
      <c r="G1016" s="2"/>
      <c r="H1016" s="6"/>
      <c r="I1016" s="9"/>
      <c r="J1016" s="9"/>
      <c r="K1016" s="9"/>
    </row>
    <row r="1017" spans="1:11" x14ac:dyDescent="0.25">
      <c r="A1017" s="2"/>
      <c r="B1017" s="2"/>
      <c r="C1017" s="2"/>
      <c r="E1017" s="2"/>
      <c r="G1017" s="2"/>
      <c r="H1017" s="6"/>
      <c r="I1017" s="9"/>
      <c r="J1017" s="9"/>
      <c r="K1017" s="9"/>
    </row>
    <row r="1018" spans="1:11" x14ac:dyDescent="0.25">
      <c r="A1018" s="2"/>
      <c r="B1018" s="2"/>
      <c r="C1018" s="2"/>
      <c r="E1018" s="2"/>
      <c r="G1018" s="2"/>
      <c r="H1018" s="6"/>
      <c r="I1018" s="9"/>
      <c r="J1018" s="9"/>
      <c r="K1018" s="9"/>
    </row>
    <row r="1019" spans="1:11" x14ac:dyDescent="0.25">
      <c r="A1019" s="2"/>
      <c r="B1019" s="2"/>
      <c r="C1019" s="2"/>
      <c r="E1019" s="2"/>
      <c r="G1019" s="2"/>
      <c r="H1019" s="6"/>
      <c r="I1019" s="9"/>
      <c r="J1019" s="9"/>
      <c r="K1019" s="9"/>
    </row>
    <row r="1020" spans="1:11" x14ac:dyDescent="0.25">
      <c r="A1020" s="2"/>
      <c r="B1020" s="2"/>
      <c r="C1020" s="2"/>
      <c r="E1020" s="2"/>
      <c r="G1020" s="2"/>
      <c r="H1020" s="6"/>
      <c r="I1020" s="9"/>
      <c r="J1020" s="9"/>
      <c r="K1020" s="9"/>
    </row>
    <row r="1021" spans="1:11" x14ac:dyDescent="0.25">
      <c r="A1021" s="2"/>
      <c r="B1021" s="2"/>
      <c r="C1021" s="2"/>
      <c r="E1021" s="2"/>
      <c r="G1021" s="2"/>
      <c r="H1021" s="6"/>
      <c r="I1021" s="9"/>
      <c r="J1021" s="9"/>
      <c r="K1021" s="9"/>
    </row>
    <row r="1022" spans="1:11" x14ac:dyDescent="0.25">
      <c r="A1022" s="2"/>
      <c r="B1022" s="2"/>
      <c r="C1022" s="2"/>
      <c r="E1022" s="2"/>
      <c r="G1022" s="2"/>
      <c r="H1022" s="6"/>
      <c r="I1022" s="9"/>
      <c r="J1022" s="9"/>
      <c r="K1022" s="9"/>
    </row>
    <row r="1023" spans="1:11" x14ac:dyDescent="0.25">
      <c r="A1023" s="2"/>
      <c r="B1023" s="2"/>
      <c r="C1023" s="2"/>
      <c r="E1023" s="2"/>
      <c r="G1023" s="2"/>
      <c r="H1023" s="6"/>
      <c r="I1023" s="9"/>
      <c r="J1023" s="9"/>
      <c r="K1023" s="9"/>
    </row>
    <row r="1024" spans="1:11" x14ac:dyDescent="0.25">
      <c r="A1024" s="2"/>
      <c r="B1024" s="2"/>
      <c r="C1024" s="2"/>
      <c r="E1024" s="2"/>
      <c r="G1024" s="2"/>
      <c r="H1024" s="6"/>
      <c r="I1024" s="9"/>
      <c r="J1024" s="9"/>
      <c r="K1024" s="9"/>
    </row>
    <row r="1025" spans="1:11" x14ac:dyDescent="0.25">
      <c r="A1025" s="2"/>
      <c r="B1025" s="2"/>
      <c r="C1025" s="2"/>
      <c r="E1025" s="2"/>
      <c r="G1025" s="2"/>
      <c r="H1025" s="6"/>
      <c r="I1025" s="9"/>
      <c r="J1025" s="9"/>
      <c r="K1025" s="9"/>
    </row>
    <row r="1026" spans="1:11" x14ac:dyDescent="0.25">
      <c r="A1026" s="2"/>
      <c r="B1026" s="2"/>
      <c r="C1026" s="2"/>
      <c r="E1026" s="2"/>
      <c r="G1026" s="2"/>
      <c r="H1026" s="6"/>
      <c r="I1026" s="9"/>
      <c r="J1026" s="9"/>
      <c r="K1026" s="9"/>
    </row>
    <row r="1027" spans="1:11" x14ac:dyDescent="0.25">
      <c r="A1027" s="2"/>
      <c r="B1027" s="2"/>
      <c r="C1027" s="2"/>
      <c r="E1027" s="2"/>
      <c r="G1027" s="2"/>
      <c r="H1027" s="6"/>
      <c r="I1027" s="9"/>
      <c r="J1027" s="9"/>
      <c r="K1027" s="9"/>
    </row>
    <row r="1028" spans="1:11" x14ac:dyDescent="0.25">
      <c r="A1028" s="2"/>
      <c r="B1028" s="2"/>
      <c r="C1028" s="2"/>
      <c r="E1028" s="2"/>
      <c r="G1028" s="2"/>
      <c r="H1028" s="6"/>
      <c r="I1028" s="9"/>
      <c r="J1028" s="9"/>
      <c r="K1028" s="9"/>
    </row>
    <row r="1029" spans="1:11" x14ac:dyDescent="0.25">
      <c r="A1029" s="2"/>
      <c r="B1029" s="2"/>
      <c r="C1029" s="2"/>
      <c r="E1029" s="2"/>
      <c r="G1029" s="2"/>
      <c r="H1029" s="6"/>
      <c r="I1029" s="9"/>
      <c r="J1029" s="9"/>
      <c r="K1029" s="9"/>
    </row>
    <row r="1030" spans="1:11" x14ac:dyDescent="0.25">
      <c r="A1030" s="2"/>
      <c r="B1030" s="2"/>
      <c r="C1030" s="2"/>
      <c r="E1030" s="2"/>
      <c r="G1030" s="2"/>
      <c r="H1030" s="6"/>
      <c r="I1030" s="9"/>
      <c r="J1030" s="9"/>
      <c r="K1030" s="9"/>
    </row>
    <row r="1031" spans="1:11" x14ac:dyDescent="0.25">
      <c r="A1031" s="2"/>
      <c r="B1031" s="2"/>
      <c r="C1031" s="2"/>
      <c r="E1031" s="2"/>
      <c r="G1031" s="2"/>
      <c r="H1031" s="6"/>
      <c r="I1031" s="9"/>
      <c r="J1031" s="9"/>
      <c r="K1031" s="9"/>
    </row>
    <row r="1032" spans="1:11" x14ac:dyDescent="0.25">
      <c r="A1032" s="2"/>
      <c r="B1032" s="2"/>
      <c r="C1032" s="2"/>
      <c r="E1032" s="2"/>
      <c r="G1032" s="2"/>
      <c r="H1032" s="6"/>
      <c r="I1032" s="9"/>
      <c r="J1032" s="9"/>
      <c r="K1032" s="9"/>
    </row>
    <row r="1033" spans="1:11" x14ac:dyDescent="0.25">
      <c r="A1033" s="2"/>
      <c r="B1033" s="2"/>
      <c r="C1033" s="2"/>
      <c r="E1033" s="2"/>
      <c r="G1033" s="2"/>
      <c r="H1033" s="6"/>
      <c r="I1033" s="9"/>
      <c r="J1033" s="9"/>
      <c r="K1033" s="9"/>
    </row>
    <row r="1034" spans="1:11" x14ac:dyDescent="0.25">
      <c r="A1034" s="2"/>
      <c r="B1034" s="2"/>
      <c r="C1034" s="2"/>
      <c r="E1034" s="2"/>
      <c r="G1034" s="2"/>
      <c r="H1034" s="6"/>
      <c r="I1034" s="9"/>
      <c r="J1034" s="9"/>
      <c r="K1034" s="9"/>
    </row>
    <row r="1035" spans="1:11" x14ac:dyDescent="0.25">
      <c r="A1035" s="2"/>
      <c r="B1035" s="2"/>
      <c r="C1035" s="2"/>
      <c r="E1035" s="2"/>
      <c r="G1035" s="2"/>
      <c r="H1035" s="6"/>
      <c r="I1035" s="9"/>
      <c r="J1035" s="9"/>
      <c r="K1035" s="9"/>
    </row>
    <row r="1036" spans="1:11" x14ac:dyDescent="0.25">
      <c r="A1036" s="2"/>
      <c r="B1036" s="2"/>
      <c r="C1036" s="2"/>
      <c r="E1036" s="2"/>
      <c r="G1036" s="2"/>
      <c r="H1036" s="6"/>
      <c r="I1036" s="9"/>
      <c r="J1036" s="9"/>
      <c r="K1036" s="9"/>
    </row>
    <row r="1037" spans="1:11" x14ac:dyDescent="0.25">
      <c r="A1037" s="2"/>
      <c r="B1037" s="2"/>
      <c r="C1037" s="2"/>
      <c r="E1037" s="2"/>
      <c r="G1037" s="2"/>
      <c r="H1037" s="6"/>
      <c r="I1037" s="9"/>
      <c r="J1037" s="9"/>
      <c r="K1037" s="9"/>
    </row>
    <row r="1038" spans="1:11" x14ac:dyDescent="0.25">
      <c r="A1038" s="2"/>
      <c r="B1038" s="2"/>
      <c r="C1038" s="2"/>
      <c r="E1038" s="2"/>
      <c r="G1038" s="2"/>
      <c r="H1038" s="6"/>
      <c r="I1038" s="9"/>
      <c r="J1038" s="9"/>
      <c r="K1038" s="9"/>
    </row>
    <row r="1039" spans="1:11" x14ac:dyDescent="0.25">
      <c r="A1039" s="2"/>
      <c r="B1039" s="2"/>
      <c r="C1039" s="2"/>
      <c r="E1039" s="2"/>
      <c r="G1039" s="2"/>
      <c r="H1039" s="6"/>
      <c r="I1039" s="9"/>
      <c r="J1039" s="9"/>
      <c r="K1039" s="9"/>
    </row>
    <row r="1040" spans="1:11" x14ac:dyDescent="0.25">
      <c r="A1040" s="2"/>
      <c r="B1040" s="2"/>
      <c r="C1040" s="2"/>
      <c r="E1040" s="2"/>
      <c r="G1040" s="2"/>
      <c r="H1040" s="6"/>
      <c r="I1040" s="9"/>
      <c r="J1040" s="9"/>
      <c r="K1040" s="9"/>
    </row>
    <row r="1041" spans="1:11" x14ac:dyDescent="0.25">
      <c r="A1041" s="2"/>
      <c r="B1041" s="2"/>
      <c r="C1041" s="2"/>
      <c r="E1041" s="2"/>
      <c r="G1041" s="2"/>
      <c r="H1041" s="6"/>
      <c r="I1041" s="9"/>
      <c r="J1041" s="9"/>
      <c r="K1041" s="9"/>
    </row>
    <row r="1042" spans="1:11" x14ac:dyDescent="0.25">
      <c r="A1042" s="2"/>
      <c r="B1042" s="2"/>
      <c r="C1042" s="2"/>
      <c r="E1042" s="2"/>
      <c r="G1042" s="2"/>
      <c r="H1042" s="6"/>
      <c r="I1042" s="9"/>
      <c r="J1042" s="9"/>
      <c r="K1042" s="9"/>
    </row>
    <row r="1043" spans="1:11" x14ac:dyDescent="0.25">
      <c r="A1043" s="2"/>
      <c r="B1043" s="2"/>
      <c r="C1043" s="2"/>
      <c r="E1043" s="2"/>
      <c r="G1043" s="2"/>
      <c r="H1043" s="6"/>
      <c r="I1043" s="9"/>
      <c r="J1043" s="9"/>
      <c r="K1043" s="9"/>
    </row>
    <row r="1044" spans="1:11" x14ac:dyDescent="0.25">
      <c r="A1044" s="2"/>
      <c r="B1044" s="2"/>
      <c r="C1044" s="2"/>
      <c r="E1044" s="2"/>
      <c r="G1044" s="2"/>
      <c r="H1044" s="6"/>
      <c r="I1044" s="9"/>
      <c r="J1044" s="9"/>
      <c r="K1044" s="9"/>
    </row>
    <row r="1045" spans="1:11" x14ac:dyDescent="0.25">
      <c r="A1045" s="2"/>
      <c r="B1045" s="2"/>
      <c r="C1045" s="2"/>
      <c r="E1045" s="2"/>
      <c r="G1045" s="2"/>
      <c r="H1045" s="6"/>
      <c r="I1045" s="9"/>
      <c r="J1045" s="9"/>
      <c r="K1045" s="9"/>
    </row>
    <row r="1046" spans="1:11" x14ac:dyDescent="0.25">
      <c r="A1046" s="2"/>
      <c r="B1046" s="2"/>
      <c r="C1046" s="2"/>
      <c r="E1046" s="2"/>
      <c r="G1046" s="2"/>
      <c r="H1046" s="6"/>
      <c r="I1046" s="9"/>
      <c r="J1046" s="9"/>
      <c r="K1046" s="9"/>
    </row>
    <row r="1047" spans="1:11" x14ac:dyDescent="0.25">
      <c r="A1047" s="2"/>
      <c r="B1047" s="2"/>
      <c r="C1047" s="2"/>
      <c r="E1047" s="2"/>
      <c r="G1047" s="2"/>
      <c r="H1047" s="6"/>
      <c r="I1047" s="9"/>
      <c r="J1047" s="9"/>
      <c r="K1047" s="9"/>
    </row>
    <row r="1048" spans="1:11" x14ac:dyDescent="0.25">
      <c r="A1048" s="2"/>
      <c r="B1048" s="2"/>
      <c r="C1048" s="2"/>
      <c r="E1048" s="2"/>
      <c r="G1048" s="2"/>
      <c r="H1048" s="6"/>
      <c r="I1048" s="9"/>
      <c r="J1048" s="9"/>
      <c r="K1048" s="9"/>
    </row>
    <row r="1049" spans="1:11" x14ac:dyDescent="0.25">
      <c r="A1049" s="2"/>
      <c r="B1049" s="2"/>
      <c r="C1049" s="2"/>
      <c r="E1049" s="2"/>
      <c r="G1049" s="2"/>
      <c r="H1049" s="6"/>
      <c r="I1049" s="9"/>
      <c r="J1049" s="9"/>
      <c r="K1049" s="9"/>
    </row>
    <row r="1050" spans="1:11" x14ac:dyDescent="0.25">
      <c r="A1050" s="2"/>
      <c r="B1050" s="2"/>
      <c r="C1050" s="2"/>
      <c r="E1050" s="2"/>
      <c r="G1050" s="2"/>
      <c r="H1050" s="6"/>
      <c r="I1050" s="9"/>
      <c r="J1050" s="9"/>
      <c r="K1050" s="9"/>
    </row>
    <row r="1051" spans="1:11" x14ac:dyDescent="0.25">
      <c r="A1051" s="2"/>
      <c r="B1051" s="2"/>
      <c r="C1051" s="2"/>
      <c r="E1051" s="2"/>
      <c r="G1051" s="2"/>
      <c r="H1051" s="6"/>
      <c r="I1051" s="9"/>
      <c r="J1051" s="9"/>
      <c r="K1051" s="9"/>
    </row>
    <row r="1052" spans="1:11" x14ac:dyDescent="0.25">
      <c r="A1052" s="2"/>
      <c r="B1052" s="2"/>
      <c r="C1052" s="2"/>
      <c r="E1052" s="2"/>
      <c r="G1052" s="2"/>
      <c r="H1052" s="6"/>
      <c r="I1052" s="9"/>
      <c r="J1052" s="9"/>
      <c r="K1052" s="9"/>
    </row>
    <row r="1053" spans="1:11" x14ac:dyDescent="0.25">
      <c r="A1053" s="2"/>
      <c r="B1053" s="2"/>
      <c r="C1053" s="2"/>
      <c r="E1053" s="2"/>
      <c r="G1053" s="2"/>
      <c r="H1053" s="6"/>
      <c r="I1053" s="9"/>
      <c r="J1053" s="9"/>
      <c r="K1053" s="9"/>
    </row>
    <row r="1054" spans="1:11" x14ac:dyDescent="0.25">
      <c r="A1054" s="2"/>
      <c r="B1054" s="2"/>
      <c r="C1054" s="2"/>
      <c r="E1054" s="2"/>
      <c r="G1054" s="2"/>
      <c r="H1054" s="6"/>
      <c r="I1054" s="9"/>
      <c r="J1054" s="9"/>
      <c r="K1054" s="9"/>
    </row>
    <row r="1055" spans="1:11" x14ac:dyDescent="0.25">
      <c r="A1055" s="2"/>
      <c r="B1055" s="2"/>
      <c r="C1055" s="2"/>
      <c r="E1055" s="2"/>
      <c r="G1055" s="2"/>
      <c r="H1055" s="6"/>
      <c r="I1055" s="9"/>
      <c r="J1055" s="9"/>
      <c r="K1055" s="9"/>
    </row>
    <row r="1056" spans="1:11" x14ac:dyDescent="0.25">
      <c r="A1056" s="2"/>
      <c r="B1056" s="2"/>
      <c r="C1056" s="2"/>
      <c r="E1056" s="2"/>
      <c r="G1056" s="2"/>
      <c r="H1056" s="6"/>
      <c r="I1056" s="9"/>
      <c r="J1056" s="9"/>
      <c r="K1056" s="9"/>
    </row>
    <row r="1057" spans="1:11" x14ac:dyDescent="0.25">
      <c r="A1057" s="2"/>
      <c r="B1057" s="2"/>
      <c r="C1057" s="2"/>
      <c r="E1057" s="2"/>
      <c r="G1057" s="2"/>
      <c r="H1057" s="6"/>
      <c r="I1057" s="9"/>
      <c r="J1057" s="9"/>
      <c r="K1057" s="9"/>
    </row>
    <row r="1058" spans="1:11" x14ac:dyDescent="0.25">
      <c r="A1058" s="2"/>
      <c r="B1058" s="2"/>
      <c r="C1058" s="2"/>
      <c r="E1058" s="2"/>
      <c r="G1058" s="2"/>
      <c r="H1058" s="6"/>
      <c r="I1058" s="9"/>
      <c r="J1058" s="9"/>
      <c r="K1058" s="9"/>
    </row>
    <row r="1059" spans="1:11" x14ac:dyDescent="0.25">
      <c r="A1059" s="2"/>
      <c r="B1059" s="2"/>
      <c r="C1059" s="2"/>
      <c r="E1059" s="2"/>
      <c r="G1059" s="2"/>
      <c r="H1059" s="6"/>
      <c r="I1059" s="9"/>
      <c r="J1059" s="9"/>
      <c r="K1059" s="9"/>
    </row>
    <row r="1060" spans="1:11" x14ac:dyDescent="0.25">
      <c r="A1060" s="2"/>
      <c r="B1060" s="2"/>
      <c r="C1060" s="2"/>
      <c r="E1060" s="2"/>
      <c r="G1060" s="2"/>
      <c r="H1060" s="6"/>
      <c r="I1060" s="9"/>
      <c r="J1060" s="9"/>
      <c r="K1060" s="9"/>
    </row>
    <row r="1061" spans="1:11" x14ac:dyDescent="0.25">
      <c r="A1061" s="2"/>
      <c r="B1061" s="2"/>
      <c r="C1061" s="2"/>
      <c r="E1061" s="2"/>
      <c r="G1061" s="2"/>
      <c r="H1061" s="6"/>
      <c r="I1061" s="9"/>
      <c r="J1061" s="9"/>
      <c r="K1061" s="9"/>
    </row>
    <row r="1062" spans="1:11" x14ac:dyDescent="0.25">
      <c r="A1062" s="2"/>
      <c r="B1062" s="2"/>
      <c r="C1062" s="2"/>
      <c r="E1062" s="2"/>
      <c r="G1062" s="2"/>
      <c r="H1062" s="6"/>
      <c r="I1062" s="9"/>
      <c r="J1062" s="9"/>
      <c r="K1062" s="9"/>
    </row>
    <row r="1063" spans="1:11" x14ac:dyDescent="0.25">
      <c r="A1063" s="2"/>
      <c r="B1063" s="2"/>
      <c r="C1063" s="2"/>
      <c r="E1063" s="2"/>
      <c r="G1063" s="2"/>
      <c r="H1063" s="6"/>
      <c r="I1063" s="9"/>
      <c r="J1063" s="9"/>
      <c r="K1063" s="9"/>
    </row>
    <row r="1064" spans="1:11" x14ac:dyDescent="0.25">
      <c r="A1064" s="2"/>
      <c r="B1064" s="2"/>
      <c r="C1064" s="2"/>
      <c r="E1064" s="2"/>
      <c r="G1064" s="2"/>
      <c r="H1064" s="6"/>
      <c r="I1064" s="9"/>
      <c r="J1064" s="9"/>
      <c r="K1064" s="9"/>
    </row>
    <row r="1065" spans="1:11" x14ac:dyDescent="0.25">
      <c r="A1065" s="2"/>
      <c r="B1065" s="2"/>
      <c r="C1065" s="2"/>
      <c r="E1065" s="2"/>
      <c r="G1065" s="2"/>
      <c r="H1065" s="6"/>
      <c r="I1065" s="9"/>
      <c r="J1065" s="9"/>
      <c r="K1065" s="9"/>
    </row>
    <row r="1066" spans="1:11" x14ac:dyDescent="0.25">
      <c r="A1066" s="2"/>
      <c r="B1066" s="2"/>
      <c r="C1066" s="2"/>
      <c r="E1066" s="2"/>
      <c r="G1066" s="2"/>
      <c r="H1066" s="6"/>
      <c r="I1066" s="9"/>
      <c r="J1066" s="9"/>
      <c r="K1066" s="9"/>
    </row>
    <row r="1067" spans="1:11" x14ac:dyDescent="0.25">
      <c r="A1067" s="2"/>
      <c r="B1067" s="2"/>
      <c r="C1067" s="2"/>
      <c r="E1067" s="2"/>
      <c r="G1067" s="2"/>
      <c r="H1067" s="6"/>
      <c r="I1067" s="9"/>
      <c r="J1067" s="9"/>
      <c r="K1067" s="9"/>
    </row>
    <row r="1068" spans="1:11" x14ac:dyDescent="0.25">
      <c r="A1068" s="2"/>
      <c r="B1068" s="2"/>
      <c r="C1068" s="2"/>
      <c r="E1068" s="2"/>
      <c r="G1068" s="2"/>
      <c r="H1068" s="6"/>
      <c r="I1068" s="9"/>
      <c r="J1068" s="9"/>
      <c r="K1068" s="9"/>
    </row>
    <row r="1069" spans="1:11" x14ac:dyDescent="0.25">
      <c r="A1069" s="2"/>
      <c r="B1069" s="2"/>
      <c r="C1069" s="2"/>
      <c r="E1069" s="2"/>
      <c r="G1069" s="2"/>
      <c r="H1069" s="6"/>
      <c r="I1069" s="9"/>
      <c r="J1069" s="9"/>
      <c r="K1069" s="9"/>
    </row>
    <row r="1070" spans="1:11" x14ac:dyDescent="0.25">
      <c r="A1070" s="2"/>
      <c r="B1070" s="2"/>
      <c r="C1070" s="2"/>
      <c r="E1070" s="2"/>
      <c r="G1070" s="2"/>
      <c r="H1070" s="6"/>
      <c r="I1070" s="9"/>
      <c r="J1070" s="9"/>
      <c r="K1070" s="9"/>
    </row>
    <row r="1071" spans="1:11" x14ac:dyDescent="0.25">
      <c r="A1071" s="2"/>
      <c r="B1071" s="2"/>
      <c r="C1071" s="2"/>
      <c r="E1071" s="2"/>
      <c r="G1071" s="2"/>
      <c r="H1071" s="6"/>
      <c r="I1071" s="9"/>
      <c r="J1071" s="9"/>
      <c r="K1071" s="9"/>
    </row>
    <row r="1072" spans="1:11" x14ac:dyDescent="0.25">
      <c r="A1072" s="2"/>
      <c r="B1072" s="2"/>
      <c r="C1072" s="2"/>
      <c r="E1072" s="2"/>
      <c r="G1072" s="2"/>
      <c r="H1072" s="6"/>
      <c r="I1072" s="9"/>
      <c r="J1072" s="9"/>
      <c r="K1072" s="9"/>
    </row>
    <row r="1073" spans="1:11" x14ac:dyDescent="0.25">
      <c r="A1073" s="2"/>
      <c r="B1073" s="2"/>
      <c r="C1073" s="2"/>
      <c r="E1073" s="2"/>
      <c r="G1073" s="2"/>
      <c r="H1073" s="6"/>
      <c r="I1073" s="9"/>
      <c r="J1073" s="9"/>
      <c r="K1073" s="9"/>
    </row>
    <row r="1074" spans="1:11" x14ac:dyDescent="0.25">
      <c r="A1074" s="2"/>
      <c r="B1074" s="2"/>
      <c r="C1074" s="2"/>
      <c r="E1074" s="2"/>
      <c r="G1074" s="2"/>
      <c r="H1074" s="6"/>
      <c r="I1074" s="9"/>
      <c r="J1074" s="9"/>
      <c r="K1074" s="9"/>
    </row>
    <row r="1075" spans="1:11" x14ac:dyDescent="0.25">
      <c r="A1075" s="2"/>
      <c r="B1075" s="2"/>
      <c r="C1075" s="2"/>
      <c r="E1075" s="2"/>
      <c r="G1075" s="2"/>
      <c r="H1075" s="6"/>
      <c r="I1075" s="9"/>
      <c r="J1075" s="9"/>
      <c r="K1075" s="9"/>
    </row>
    <row r="1076" spans="1:11" x14ac:dyDescent="0.25">
      <c r="A1076" s="2"/>
      <c r="B1076" s="2"/>
      <c r="C1076" s="2"/>
      <c r="E1076" s="2"/>
      <c r="G1076" s="2"/>
      <c r="H1076" s="6"/>
      <c r="I1076" s="9"/>
      <c r="J1076" s="9"/>
      <c r="K1076" s="9"/>
    </row>
    <row r="1077" spans="1:11" x14ac:dyDescent="0.25">
      <c r="A1077" s="2"/>
      <c r="B1077" s="2"/>
      <c r="C1077" s="2"/>
      <c r="E1077" s="2"/>
      <c r="G1077" s="2"/>
      <c r="H1077" s="6"/>
      <c r="I1077" s="9"/>
      <c r="J1077" s="9"/>
      <c r="K1077" s="9"/>
    </row>
    <row r="1078" spans="1:11" x14ac:dyDescent="0.25">
      <c r="A1078" s="2"/>
      <c r="B1078" s="2"/>
      <c r="C1078" s="2"/>
      <c r="E1078" s="2"/>
      <c r="G1078" s="2"/>
      <c r="H1078" s="6"/>
      <c r="I1078" s="9"/>
      <c r="J1078" s="9"/>
      <c r="K1078" s="9"/>
    </row>
    <row r="1079" spans="1:11" x14ac:dyDescent="0.25">
      <c r="A1079" s="2"/>
      <c r="B1079" s="2"/>
      <c r="C1079" s="2"/>
      <c r="E1079" s="2"/>
      <c r="G1079" s="2"/>
      <c r="H1079" s="6"/>
      <c r="I1079" s="9"/>
      <c r="J1079" s="9"/>
      <c r="K1079" s="9"/>
    </row>
    <row r="1080" spans="1:11" x14ac:dyDescent="0.25">
      <c r="A1080" s="2"/>
      <c r="B1080" s="2"/>
      <c r="C1080" s="2"/>
      <c r="E1080" s="2"/>
      <c r="G1080" s="2"/>
      <c r="H1080" s="6"/>
      <c r="I1080" s="9"/>
      <c r="J1080" s="9"/>
      <c r="K1080" s="9"/>
    </row>
    <row r="1081" spans="1:11" x14ac:dyDescent="0.25">
      <c r="A1081" s="2"/>
      <c r="B1081" s="2"/>
      <c r="C1081" s="2"/>
      <c r="E1081" s="2"/>
      <c r="G1081" s="2"/>
      <c r="H1081" s="6"/>
      <c r="I1081" s="9"/>
      <c r="J1081" s="9"/>
      <c r="K1081" s="9"/>
    </row>
    <row r="1082" spans="1:11" x14ac:dyDescent="0.25">
      <c r="A1082" s="2"/>
      <c r="B1082" s="2"/>
      <c r="C1082" s="2"/>
      <c r="E1082" s="2"/>
      <c r="G1082" s="2"/>
      <c r="H1082" s="6"/>
      <c r="I1082" s="9"/>
      <c r="J1082" s="9"/>
      <c r="K1082" s="9"/>
    </row>
    <row r="1083" spans="1:11" x14ac:dyDescent="0.25">
      <c r="A1083" s="2"/>
      <c r="B1083" s="2"/>
      <c r="C1083" s="2"/>
      <c r="E1083" s="2"/>
      <c r="G1083" s="2"/>
      <c r="H1083" s="6"/>
      <c r="I1083" s="9"/>
      <c r="J1083" s="9"/>
      <c r="K1083" s="9"/>
    </row>
    <row r="1084" spans="1:11" x14ac:dyDescent="0.25">
      <c r="A1084" s="2"/>
      <c r="B1084" s="2"/>
      <c r="C1084" s="2"/>
      <c r="E1084" s="2"/>
      <c r="G1084" s="2"/>
      <c r="H1084" s="6"/>
      <c r="I1084" s="9"/>
      <c r="J1084" s="9"/>
      <c r="K1084" s="9"/>
    </row>
    <row r="1085" spans="1:11" x14ac:dyDescent="0.25">
      <c r="A1085" s="2"/>
      <c r="B1085" s="2"/>
      <c r="C1085" s="2"/>
      <c r="E1085" s="2"/>
      <c r="G1085" s="2"/>
      <c r="H1085" s="6"/>
      <c r="I1085" s="9"/>
      <c r="J1085" s="9"/>
      <c r="K1085" s="9"/>
    </row>
    <row r="1086" spans="1:11" x14ac:dyDescent="0.25">
      <c r="A1086" s="2"/>
      <c r="B1086" s="2"/>
      <c r="C1086" s="2"/>
      <c r="E1086" s="2"/>
      <c r="G1086" s="2"/>
      <c r="H1086" s="6"/>
      <c r="I1086" s="9"/>
      <c r="J1086" s="9"/>
      <c r="K1086" s="9"/>
    </row>
    <row r="1087" spans="1:11" x14ac:dyDescent="0.25">
      <c r="A1087" s="2"/>
      <c r="B1087" s="2"/>
      <c r="C1087" s="2"/>
      <c r="E1087" s="2"/>
      <c r="G1087" s="2"/>
      <c r="H1087" s="6"/>
      <c r="I1087" s="9"/>
      <c r="J1087" s="9"/>
      <c r="K1087" s="9"/>
    </row>
    <row r="1088" spans="1:11" x14ac:dyDescent="0.25">
      <c r="A1088" s="2"/>
      <c r="B1088" s="2"/>
      <c r="C1088" s="2"/>
      <c r="E1088" s="2"/>
      <c r="G1088" s="2"/>
      <c r="H1088" s="6"/>
      <c r="I1088" s="9"/>
      <c r="J1088" s="9"/>
      <c r="K1088" s="9"/>
    </row>
    <row r="1089" spans="1:11" x14ac:dyDescent="0.25">
      <c r="A1089" s="2"/>
      <c r="B1089" s="2"/>
      <c r="C1089" s="2"/>
      <c r="E1089" s="2"/>
      <c r="G1089" s="2"/>
      <c r="H1089" s="6"/>
      <c r="I1089" s="9"/>
      <c r="J1089" s="9"/>
      <c r="K1089" s="9"/>
    </row>
    <row r="1090" spans="1:11" x14ac:dyDescent="0.25">
      <c r="A1090" s="2"/>
      <c r="B1090" s="2"/>
      <c r="C1090" s="2"/>
      <c r="E1090" s="2"/>
      <c r="G1090" s="2"/>
      <c r="H1090" s="6"/>
      <c r="I1090" s="9"/>
      <c r="J1090" s="9"/>
      <c r="K1090" s="9"/>
    </row>
    <row r="1091" spans="1:11" x14ac:dyDescent="0.25">
      <c r="A1091" s="2"/>
      <c r="B1091" s="2"/>
      <c r="C1091" s="2"/>
      <c r="E1091" s="2"/>
      <c r="G1091" s="2"/>
      <c r="H1091" s="6"/>
      <c r="I1091" s="9"/>
      <c r="J1091" s="9"/>
      <c r="K1091" s="9"/>
    </row>
    <row r="1092" spans="1:11" x14ac:dyDescent="0.25">
      <c r="A1092" s="2"/>
      <c r="B1092" s="2"/>
      <c r="C1092" s="2"/>
      <c r="E1092" s="2"/>
      <c r="G1092" s="2"/>
      <c r="H1092" s="6"/>
      <c r="I1092" s="9"/>
      <c r="J1092" s="9"/>
      <c r="K1092" s="9"/>
    </row>
    <row r="1093" spans="1:11" x14ac:dyDescent="0.25">
      <c r="A1093" s="2"/>
      <c r="B1093" s="2"/>
      <c r="C1093" s="2"/>
      <c r="E1093" s="2"/>
      <c r="G1093" s="2"/>
      <c r="H1093" s="6"/>
      <c r="I1093" s="9"/>
      <c r="J1093" s="9"/>
      <c r="K1093" s="9"/>
    </row>
    <row r="1094" spans="1:11" x14ac:dyDescent="0.25">
      <c r="A1094" s="2"/>
      <c r="B1094" s="2"/>
      <c r="C1094" s="2"/>
      <c r="E1094" s="2"/>
      <c r="G1094" s="2"/>
      <c r="H1094" s="6"/>
      <c r="I1094" s="9"/>
      <c r="J1094" s="9"/>
      <c r="K1094" s="9"/>
    </row>
    <row r="1095" spans="1:11" x14ac:dyDescent="0.25">
      <c r="A1095" s="2"/>
      <c r="B1095" s="2"/>
      <c r="C1095" s="2"/>
      <c r="E1095" s="2"/>
      <c r="G1095" s="2"/>
      <c r="H1095" s="6"/>
      <c r="I1095" s="9"/>
      <c r="J1095" s="9"/>
      <c r="K1095" s="9"/>
    </row>
    <row r="1096" spans="1:11" x14ac:dyDescent="0.25">
      <c r="A1096" s="2"/>
      <c r="B1096" s="2"/>
      <c r="C1096" s="2"/>
      <c r="E1096" s="2"/>
      <c r="G1096" s="2"/>
      <c r="H1096" s="6"/>
      <c r="I1096" s="9"/>
      <c r="J1096" s="9"/>
      <c r="K1096" s="9"/>
    </row>
    <row r="1097" spans="1:11" x14ac:dyDescent="0.25">
      <c r="A1097" s="2"/>
      <c r="B1097" s="2"/>
      <c r="C1097" s="2"/>
      <c r="E1097" s="2"/>
      <c r="G1097" s="2"/>
      <c r="H1097" s="6"/>
      <c r="I1097" s="9"/>
      <c r="J1097" s="9"/>
      <c r="K1097" s="9"/>
    </row>
    <row r="1098" spans="1:11" x14ac:dyDescent="0.25">
      <c r="A1098" s="2"/>
      <c r="B1098" s="2"/>
      <c r="C1098" s="2"/>
      <c r="E1098" s="2"/>
      <c r="G1098" s="2"/>
      <c r="H1098" s="6"/>
      <c r="I1098" s="9"/>
      <c r="J1098" s="9"/>
      <c r="K1098" s="9"/>
    </row>
    <row r="1099" spans="1:11" x14ac:dyDescent="0.25">
      <c r="A1099" s="2"/>
      <c r="B1099" s="2"/>
      <c r="C1099" s="2"/>
      <c r="E1099" s="2"/>
      <c r="G1099" s="2"/>
      <c r="H1099" s="6"/>
      <c r="I1099" s="9"/>
      <c r="J1099" s="9"/>
      <c r="K1099" s="9"/>
    </row>
    <row r="1100" spans="1:11" x14ac:dyDescent="0.25">
      <c r="A1100" s="2"/>
      <c r="B1100" s="2"/>
      <c r="C1100" s="2"/>
      <c r="E1100" s="2"/>
      <c r="G1100" s="2"/>
      <c r="H1100" s="6"/>
      <c r="I1100" s="9"/>
      <c r="J1100" s="9"/>
      <c r="K1100" s="9"/>
    </row>
    <row r="1101" spans="1:11" x14ac:dyDescent="0.25">
      <c r="A1101" s="2"/>
      <c r="B1101" s="2"/>
      <c r="C1101" s="2"/>
      <c r="E1101" s="2"/>
      <c r="G1101" s="2"/>
      <c r="H1101" s="6"/>
      <c r="I1101" s="9"/>
      <c r="J1101" s="9"/>
      <c r="K1101" s="9"/>
    </row>
    <row r="1102" spans="1:11" x14ac:dyDescent="0.25">
      <c r="A1102" s="2"/>
      <c r="B1102" s="2"/>
      <c r="C1102" s="2"/>
      <c r="E1102" s="2"/>
      <c r="G1102" s="2"/>
      <c r="H1102" s="6"/>
      <c r="I1102" s="9"/>
      <c r="J1102" s="9"/>
      <c r="K1102" s="9"/>
    </row>
    <row r="1103" spans="1:11" x14ac:dyDescent="0.25">
      <c r="A1103" s="2"/>
      <c r="B1103" s="2"/>
      <c r="C1103" s="2"/>
      <c r="E1103" s="2"/>
      <c r="G1103" s="2"/>
      <c r="H1103" s="6"/>
      <c r="I1103" s="9"/>
      <c r="J1103" s="9"/>
      <c r="K1103" s="9"/>
    </row>
    <row r="1104" spans="1:11" x14ac:dyDescent="0.25">
      <c r="A1104" s="2"/>
      <c r="B1104" s="2"/>
      <c r="C1104" s="2"/>
      <c r="E1104" s="2"/>
      <c r="G1104" s="2"/>
      <c r="H1104" s="6"/>
      <c r="I1104" s="9"/>
      <c r="J1104" s="9"/>
      <c r="K1104" s="9"/>
    </row>
    <row r="1105" spans="1:11" x14ac:dyDescent="0.25">
      <c r="A1105" s="2"/>
      <c r="B1105" s="2"/>
      <c r="C1105" s="2"/>
      <c r="E1105" s="2"/>
      <c r="G1105" s="2"/>
      <c r="H1105" s="6"/>
      <c r="I1105" s="9"/>
      <c r="J1105" s="9"/>
      <c r="K1105" s="9"/>
    </row>
    <row r="1106" spans="1:11" x14ac:dyDescent="0.25">
      <c r="A1106" s="2"/>
      <c r="B1106" s="2"/>
      <c r="C1106" s="2"/>
      <c r="E1106" s="2"/>
      <c r="G1106" s="2"/>
      <c r="H1106" s="6"/>
      <c r="I1106" s="9"/>
      <c r="J1106" s="9"/>
      <c r="K1106" s="9"/>
    </row>
    <row r="1107" spans="1:11" x14ac:dyDescent="0.25">
      <c r="A1107" s="2"/>
      <c r="B1107" s="2"/>
      <c r="C1107" s="2"/>
      <c r="E1107" s="2"/>
      <c r="G1107" s="2"/>
      <c r="H1107" s="6"/>
      <c r="I1107" s="9"/>
      <c r="J1107" s="9"/>
      <c r="K1107" s="9"/>
    </row>
    <row r="1108" spans="1:11" x14ac:dyDescent="0.25">
      <c r="A1108" s="2"/>
      <c r="B1108" s="2"/>
      <c r="C1108" s="2"/>
      <c r="E1108" s="2"/>
      <c r="G1108" s="2"/>
      <c r="H1108" s="6"/>
      <c r="I1108" s="9"/>
      <c r="J1108" s="9"/>
      <c r="K1108" s="9"/>
    </row>
    <row r="1109" spans="1:11" x14ac:dyDescent="0.25">
      <c r="A1109" s="2"/>
      <c r="B1109" s="2"/>
      <c r="C1109" s="2"/>
      <c r="E1109" s="2"/>
      <c r="G1109" s="2"/>
      <c r="H1109" s="6"/>
      <c r="I1109" s="9"/>
      <c r="J1109" s="9"/>
      <c r="K1109" s="9"/>
    </row>
    <row r="1110" spans="1:11" x14ac:dyDescent="0.25">
      <c r="A1110" s="2"/>
      <c r="B1110" s="2"/>
      <c r="C1110" s="2"/>
      <c r="E1110" s="2"/>
      <c r="G1110" s="2"/>
      <c r="H1110" s="6"/>
      <c r="I1110" s="9"/>
      <c r="J1110" s="9"/>
      <c r="K1110" s="9"/>
    </row>
    <row r="1111" spans="1:11" x14ac:dyDescent="0.25">
      <c r="A1111" s="2"/>
      <c r="B1111" s="2"/>
      <c r="C1111" s="2"/>
      <c r="E1111" s="2"/>
      <c r="G1111" s="2"/>
      <c r="H1111" s="6"/>
      <c r="I1111" s="9"/>
      <c r="J1111" s="9"/>
      <c r="K1111" s="9"/>
    </row>
    <row r="1112" spans="1:11" x14ac:dyDescent="0.25">
      <c r="A1112" s="2"/>
      <c r="B1112" s="2"/>
      <c r="C1112" s="2"/>
      <c r="E1112" s="2"/>
      <c r="G1112" s="2"/>
      <c r="H1112" s="6"/>
      <c r="I1112" s="9"/>
      <c r="J1112" s="9"/>
      <c r="K1112" s="9"/>
    </row>
    <row r="1113" spans="1:11" x14ac:dyDescent="0.25">
      <c r="A1113" s="2"/>
      <c r="B1113" s="2"/>
      <c r="C1113" s="2"/>
      <c r="E1113" s="2"/>
      <c r="G1113" s="2"/>
      <c r="H1113" s="6"/>
      <c r="I1113" s="9"/>
      <c r="J1113" s="9"/>
      <c r="K1113" s="9"/>
    </row>
    <row r="1114" spans="1:11" x14ac:dyDescent="0.25">
      <c r="A1114" s="2"/>
      <c r="B1114" s="2"/>
      <c r="C1114" s="2"/>
      <c r="E1114" s="2"/>
      <c r="G1114" s="2"/>
      <c r="H1114" s="6"/>
      <c r="I1114" s="9"/>
      <c r="J1114" s="9"/>
      <c r="K1114" s="9"/>
    </row>
    <row r="1115" spans="1:11" x14ac:dyDescent="0.25">
      <c r="A1115" s="2"/>
      <c r="B1115" s="2"/>
      <c r="C1115" s="2"/>
      <c r="E1115" s="2"/>
      <c r="G1115" s="2"/>
      <c r="H1115" s="6"/>
      <c r="I1115" s="9"/>
      <c r="J1115" s="9"/>
      <c r="K1115" s="9"/>
    </row>
    <row r="1116" spans="1:11" x14ac:dyDescent="0.25">
      <c r="A1116" s="2"/>
      <c r="B1116" s="2"/>
      <c r="C1116" s="2"/>
      <c r="E1116" s="2"/>
      <c r="G1116" s="2"/>
      <c r="H1116" s="6"/>
      <c r="I1116" s="9"/>
      <c r="J1116" s="9"/>
      <c r="K1116" s="9"/>
    </row>
    <row r="1117" spans="1:11" x14ac:dyDescent="0.25">
      <c r="A1117" s="2"/>
      <c r="B1117" s="2"/>
      <c r="C1117" s="2"/>
      <c r="E1117" s="2"/>
      <c r="G1117" s="2"/>
      <c r="H1117" s="6"/>
      <c r="I1117" s="9"/>
      <c r="J1117" s="9"/>
      <c r="K1117" s="9"/>
    </row>
    <row r="1118" spans="1:11" x14ac:dyDescent="0.25">
      <c r="A1118" s="2"/>
      <c r="B1118" s="2"/>
      <c r="C1118" s="2"/>
      <c r="E1118" s="2"/>
      <c r="G1118" s="2"/>
      <c r="H1118" s="6"/>
      <c r="I1118" s="9"/>
      <c r="J1118" s="9"/>
      <c r="K1118" s="9"/>
    </row>
    <row r="1119" spans="1:11" x14ac:dyDescent="0.25">
      <c r="A1119" s="2"/>
      <c r="B1119" s="2"/>
      <c r="C1119" s="2"/>
      <c r="E1119" s="2"/>
      <c r="G1119" s="2"/>
      <c r="H1119" s="6"/>
      <c r="I1119" s="9"/>
      <c r="J1119" s="9"/>
      <c r="K1119" s="9"/>
    </row>
    <row r="1120" spans="1:11" x14ac:dyDescent="0.25">
      <c r="A1120" s="2"/>
      <c r="B1120" s="2"/>
      <c r="C1120" s="2"/>
      <c r="E1120" s="2"/>
      <c r="G1120" s="2"/>
      <c r="H1120" s="6"/>
      <c r="I1120" s="9"/>
      <c r="J1120" s="9"/>
      <c r="K1120" s="9"/>
    </row>
    <row r="1121" spans="1:11" x14ac:dyDescent="0.25">
      <c r="A1121" s="2"/>
      <c r="B1121" s="2"/>
      <c r="C1121" s="2"/>
      <c r="E1121" s="2"/>
      <c r="G1121" s="2"/>
      <c r="H1121" s="6"/>
      <c r="I1121" s="9"/>
      <c r="J1121" s="9"/>
      <c r="K1121" s="9"/>
    </row>
    <row r="1122" spans="1:11" x14ac:dyDescent="0.25">
      <c r="A1122" s="2"/>
      <c r="B1122" s="2"/>
      <c r="C1122" s="2"/>
      <c r="E1122" s="2"/>
      <c r="G1122" s="2"/>
      <c r="H1122" s="6"/>
      <c r="I1122" s="9"/>
      <c r="J1122" s="9"/>
      <c r="K1122" s="9"/>
    </row>
    <row r="1123" spans="1:11" x14ac:dyDescent="0.25">
      <c r="A1123" s="2"/>
      <c r="B1123" s="2"/>
      <c r="C1123" s="2"/>
      <c r="E1123" s="2"/>
      <c r="G1123" s="2"/>
      <c r="H1123" s="6"/>
      <c r="I1123" s="9"/>
      <c r="J1123" s="9"/>
      <c r="K1123" s="9"/>
    </row>
    <row r="1124" spans="1:11" x14ac:dyDescent="0.25">
      <c r="A1124" s="2"/>
      <c r="B1124" s="2"/>
      <c r="C1124" s="2"/>
      <c r="E1124" s="2"/>
      <c r="G1124" s="2"/>
      <c r="H1124" s="6"/>
      <c r="I1124" s="9"/>
      <c r="J1124" s="9"/>
      <c r="K1124" s="9"/>
    </row>
    <row r="1125" spans="1:11" x14ac:dyDescent="0.25">
      <c r="A1125" s="2"/>
      <c r="B1125" s="2"/>
      <c r="C1125" s="2"/>
      <c r="E1125" s="2"/>
      <c r="G1125" s="2"/>
      <c r="H1125" s="6"/>
      <c r="I1125" s="9"/>
      <c r="J1125" s="9"/>
      <c r="K1125" s="9"/>
    </row>
    <row r="1126" spans="1:11" x14ac:dyDescent="0.25">
      <c r="A1126" s="2"/>
      <c r="B1126" s="2"/>
      <c r="C1126" s="2"/>
      <c r="E1126" s="2"/>
      <c r="G1126" s="2"/>
      <c r="H1126" s="6"/>
      <c r="I1126" s="9"/>
      <c r="J1126" s="9"/>
      <c r="K1126" s="9"/>
    </row>
    <row r="1127" spans="1:11" x14ac:dyDescent="0.25">
      <c r="A1127" s="2"/>
      <c r="B1127" s="2"/>
      <c r="C1127" s="2"/>
      <c r="E1127" s="2"/>
      <c r="G1127" s="2"/>
      <c r="H1127" s="6"/>
      <c r="I1127" s="9"/>
      <c r="J1127" s="9"/>
      <c r="K1127" s="9"/>
    </row>
    <row r="1128" spans="1:11" x14ac:dyDescent="0.25">
      <c r="A1128" s="2"/>
      <c r="B1128" s="2"/>
      <c r="C1128" s="2"/>
      <c r="E1128" s="2"/>
      <c r="G1128" s="2"/>
      <c r="H1128" s="6"/>
      <c r="I1128" s="9"/>
      <c r="J1128" s="9"/>
      <c r="K1128" s="9"/>
    </row>
    <row r="1129" spans="1:11" x14ac:dyDescent="0.25">
      <c r="A1129" s="2"/>
      <c r="B1129" s="2"/>
      <c r="C1129" s="2"/>
      <c r="E1129" s="2"/>
      <c r="G1129" s="2"/>
      <c r="H1129" s="6"/>
      <c r="I1129" s="9"/>
      <c r="J1129" s="9"/>
      <c r="K1129" s="9"/>
    </row>
    <row r="1130" spans="1:11" x14ac:dyDescent="0.25">
      <c r="A1130" s="2"/>
      <c r="B1130" s="2"/>
      <c r="C1130" s="2"/>
      <c r="E1130" s="2"/>
      <c r="G1130" s="2"/>
      <c r="H1130" s="6"/>
      <c r="I1130" s="9"/>
      <c r="J1130" s="9"/>
      <c r="K1130" s="9"/>
    </row>
    <row r="1131" spans="1:11" x14ac:dyDescent="0.25">
      <c r="A1131" s="2"/>
      <c r="B1131" s="2"/>
      <c r="C1131" s="2"/>
      <c r="E1131" s="2"/>
      <c r="G1131" s="2"/>
      <c r="H1131" s="6"/>
      <c r="I1131" s="9"/>
      <c r="J1131" s="9"/>
      <c r="K1131" s="9"/>
    </row>
    <row r="1132" spans="1:11" x14ac:dyDescent="0.25">
      <c r="A1132" s="2"/>
      <c r="B1132" s="2"/>
      <c r="C1132" s="2"/>
      <c r="E1132" s="2"/>
      <c r="G1132" s="2"/>
      <c r="H1132" s="6"/>
      <c r="I1132" s="9"/>
      <c r="J1132" s="9"/>
      <c r="K1132" s="9"/>
    </row>
    <row r="1133" spans="1:11" x14ac:dyDescent="0.25">
      <c r="A1133" s="2"/>
      <c r="B1133" s="2"/>
      <c r="C1133" s="2"/>
      <c r="E1133" s="2"/>
      <c r="G1133" s="2"/>
      <c r="H1133" s="6"/>
      <c r="I1133" s="9"/>
      <c r="J1133" s="9"/>
      <c r="K1133" s="9"/>
    </row>
    <row r="1134" spans="1:11" x14ac:dyDescent="0.25">
      <c r="A1134" s="2"/>
      <c r="B1134" s="2"/>
      <c r="C1134" s="2"/>
      <c r="E1134" s="2"/>
      <c r="G1134" s="2"/>
      <c r="H1134" s="6"/>
      <c r="I1134" s="9"/>
      <c r="J1134" s="9"/>
      <c r="K1134" s="9"/>
    </row>
    <row r="1135" spans="1:11" x14ac:dyDescent="0.25">
      <c r="A1135" s="2"/>
      <c r="B1135" s="2"/>
      <c r="C1135" s="2"/>
      <c r="E1135" s="2"/>
      <c r="G1135" s="2"/>
      <c r="H1135" s="6"/>
      <c r="I1135" s="9"/>
      <c r="J1135" s="9"/>
      <c r="K1135" s="9"/>
    </row>
    <row r="1136" spans="1:11" x14ac:dyDescent="0.25">
      <c r="A1136" s="2"/>
      <c r="B1136" s="2"/>
      <c r="C1136" s="2"/>
      <c r="E1136" s="2"/>
      <c r="G1136" s="2"/>
      <c r="H1136" s="6"/>
      <c r="I1136" s="9"/>
      <c r="J1136" s="9"/>
      <c r="K1136" s="9"/>
    </row>
    <row r="1137" spans="1:11" x14ac:dyDescent="0.25">
      <c r="A1137" s="2"/>
      <c r="B1137" s="2"/>
      <c r="C1137" s="2"/>
      <c r="E1137" s="2"/>
      <c r="G1137" s="2"/>
      <c r="H1137" s="6"/>
      <c r="I1137" s="9"/>
      <c r="J1137" s="9"/>
      <c r="K1137" s="9"/>
    </row>
    <row r="1138" spans="1:11" x14ac:dyDescent="0.25">
      <c r="A1138" s="2"/>
      <c r="B1138" s="2"/>
      <c r="C1138" s="2"/>
      <c r="E1138" s="2"/>
      <c r="G1138" s="2"/>
      <c r="H1138" s="6"/>
      <c r="I1138" s="9"/>
      <c r="J1138" s="9"/>
      <c r="K1138" s="9"/>
    </row>
    <row r="1139" spans="1:11" x14ac:dyDescent="0.25">
      <c r="A1139" s="2"/>
      <c r="B1139" s="2"/>
      <c r="C1139" s="2"/>
      <c r="E1139" s="2"/>
      <c r="G1139" s="2"/>
      <c r="H1139" s="6"/>
      <c r="I1139" s="9"/>
      <c r="J1139" s="9"/>
      <c r="K1139" s="9"/>
    </row>
    <row r="1140" spans="1:11" x14ac:dyDescent="0.25">
      <c r="A1140" s="2"/>
      <c r="B1140" s="2"/>
      <c r="C1140" s="2"/>
      <c r="E1140" s="2"/>
      <c r="G1140" s="2"/>
      <c r="H1140" s="6"/>
      <c r="I1140" s="9"/>
      <c r="J1140" s="9"/>
      <c r="K1140" s="9"/>
    </row>
    <row r="1141" spans="1:11" x14ac:dyDescent="0.25">
      <c r="A1141" s="2"/>
      <c r="B1141" s="2"/>
      <c r="C1141" s="2"/>
      <c r="E1141" s="2"/>
      <c r="G1141" s="2"/>
      <c r="H1141" s="6"/>
      <c r="I1141" s="9"/>
      <c r="J1141" s="9"/>
      <c r="K1141" s="9"/>
    </row>
    <row r="1142" spans="1:11" x14ac:dyDescent="0.25">
      <c r="A1142" s="2"/>
      <c r="B1142" s="2"/>
      <c r="C1142" s="2"/>
      <c r="E1142" s="2"/>
      <c r="G1142" s="2"/>
      <c r="H1142" s="6"/>
      <c r="I1142" s="9"/>
      <c r="J1142" s="9"/>
      <c r="K1142" s="9"/>
    </row>
    <row r="1143" spans="1:11" x14ac:dyDescent="0.25">
      <c r="A1143" s="2"/>
      <c r="B1143" s="2"/>
      <c r="C1143" s="2"/>
      <c r="E1143" s="2"/>
      <c r="G1143" s="2"/>
      <c r="H1143" s="6"/>
      <c r="I1143" s="9"/>
      <c r="J1143" s="9"/>
      <c r="K1143" s="9"/>
    </row>
    <row r="1144" spans="1:11" x14ac:dyDescent="0.25">
      <c r="A1144" s="2"/>
      <c r="B1144" s="2"/>
      <c r="C1144" s="2"/>
      <c r="E1144" s="2"/>
      <c r="G1144" s="2"/>
      <c r="H1144" s="6"/>
      <c r="I1144" s="9"/>
      <c r="J1144" s="9"/>
      <c r="K1144" s="9"/>
    </row>
    <row r="1145" spans="1:11" x14ac:dyDescent="0.25">
      <c r="A1145" s="2"/>
      <c r="B1145" s="2"/>
      <c r="C1145" s="2"/>
      <c r="E1145" s="2"/>
      <c r="G1145" s="2"/>
      <c r="H1145" s="6"/>
      <c r="I1145" s="9"/>
      <c r="J1145" s="9"/>
      <c r="K1145" s="9"/>
    </row>
    <row r="1146" spans="1:11" x14ac:dyDescent="0.25">
      <c r="A1146" s="2"/>
      <c r="B1146" s="2"/>
      <c r="C1146" s="2"/>
      <c r="E1146" s="2"/>
      <c r="G1146" s="2"/>
      <c r="H1146" s="6"/>
      <c r="I1146" s="9"/>
      <c r="J1146" s="9"/>
      <c r="K1146" s="9"/>
    </row>
    <row r="1147" spans="1:11" x14ac:dyDescent="0.25">
      <c r="A1147" s="2"/>
      <c r="B1147" s="2"/>
      <c r="C1147" s="2"/>
      <c r="E1147" s="2"/>
      <c r="G1147" s="2"/>
      <c r="H1147" s="6"/>
      <c r="I1147" s="9"/>
      <c r="J1147" s="9"/>
      <c r="K1147" s="9"/>
    </row>
    <row r="1148" spans="1:11" x14ac:dyDescent="0.25">
      <c r="A1148" s="2"/>
      <c r="B1148" s="2"/>
      <c r="C1148" s="2"/>
      <c r="E1148" s="2"/>
      <c r="G1148" s="2"/>
      <c r="H1148" s="6"/>
      <c r="I1148" s="9"/>
      <c r="J1148" s="9"/>
      <c r="K1148" s="9"/>
    </row>
    <row r="1149" spans="1:11" x14ac:dyDescent="0.25">
      <c r="A1149" s="2"/>
      <c r="B1149" s="2"/>
      <c r="C1149" s="2"/>
      <c r="E1149" s="2"/>
      <c r="G1149" s="2"/>
      <c r="H1149" s="6"/>
      <c r="I1149" s="9"/>
      <c r="J1149" s="9"/>
      <c r="K1149" s="9"/>
    </row>
    <row r="1150" spans="1:11" x14ac:dyDescent="0.25">
      <c r="A1150" s="2"/>
      <c r="B1150" s="2"/>
      <c r="C1150" s="2"/>
      <c r="E1150" s="2"/>
      <c r="G1150" s="2"/>
      <c r="H1150" s="6"/>
      <c r="I1150" s="9"/>
      <c r="J1150" s="9"/>
      <c r="K1150" s="9"/>
    </row>
    <row r="1151" spans="1:11" x14ac:dyDescent="0.25">
      <c r="A1151" s="2"/>
      <c r="B1151" s="2"/>
      <c r="C1151" s="2"/>
      <c r="E1151" s="2"/>
      <c r="G1151" s="2"/>
      <c r="H1151" s="6"/>
      <c r="I1151" s="9"/>
      <c r="J1151" s="9"/>
      <c r="K1151" s="9"/>
    </row>
    <row r="1152" spans="1:11" x14ac:dyDescent="0.25">
      <c r="A1152" s="2"/>
      <c r="B1152" s="2"/>
      <c r="C1152" s="2"/>
      <c r="E1152" s="2"/>
      <c r="G1152" s="2"/>
      <c r="H1152" s="6"/>
      <c r="I1152" s="9"/>
      <c r="J1152" s="9"/>
      <c r="K1152" s="9"/>
    </row>
    <row r="1153" spans="1:11" x14ac:dyDescent="0.25">
      <c r="A1153" s="2"/>
      <c r="B1153" s="2"/>
      <c r="C1153" s="2"/>
      <c r="E1153" s="2"/>
      <c r="G1153" s="2"/>
      <c r="H1153" s="6"/>
      <c r="I1153" s="9"/>
      <c r="J1153" s="9"/>
      <c r="K1153" s="9"/>
    </row>
    <row r="1154" spans="1:11" x14ac:dyDescent="0.25">
      <c r="A1154" s="2"/>
      <c r="B1154" s="2"/>
      <c r="C1154" s="2"/>
      <c r="E1154" s="2"/>
      <c r="G1154" s="2"/>
      <c r="H1154" s="6"/>
      <c r="I1154" s="9"/>
      <c r="J1154" s="9"/>
      <c r="K1154" s="9"/>
    </row>
    <row r="1155" spans="1:11" x14ac:dyDescent="0.25">
      <c r="A1155" s="2"/>
      <c r="B1155" s="2"/>
      <c r="C1155" s="2"/>
      <c r="E1155" s="2"/>
      <c r="G1155" s="2"/>
      <c r="H1155" s="6"/>
      <c r="I1155" s="9"/>
      <c r="J1155" s="9"/>
      <c r="K1155" s="9"/>
    </row>
    <row r="1156" spans="1:11" x14ac:dyDescent="0.25">
      <c r="A1156" s="2"/>
      <c r="B1156" s="2"/>
      <c r="C1156" s="2"/>
      <c r="E1156" s="2"/>
      <c r="G1156" s="2"/>
      <c r="H1156" s="6"/>
      <c r="I1156" s="9"/>
      <c r="J1156" s="9"/>
      <c r="K1156" s="9"/>
    </row>
    <row r="1157" spans="1:11" x14ac:dyDescent="0.25">
      <c r="A1157" s="2"/>
      <c r="B1157" s="2"/>
      <c r="C1157" s="2"/>
      <c r="E1157" s="2"/>
      <c r="G1157" s="2"/>
      <c r="H1157" s="6"/>
      <c r="I1157" s="9"/>
      <c r="J1157" s="9"/>
      <c r="K1157" s="9"/>
    </row>
    <row r="1158" spans="1:11" x14ac:dyDescent="0.25">
      <c r="A1158" s="2"/>
      <c r="B1158" s="2"/>
      <c r="C1158" s="2"/>
      <c r="E1158" s="2"/>
      <c r="G1158" s="2"/>
      <c r="H1158" s="6"/>
      <c r="I1158" s="9"/>
      <c r="J1158" s="9"/>
      <c r="K1158" s="9"/>
    </row>
    <row r="1159" spans="1:11" x14ac:dyDescent="0.25">
      <c r="A1159" s="2"/>
      <c r="B1159" s="2"/>
      <c r="C1159" s="2"/>
      <c r="E1159" s="2"/>
      <c r="G1159" s="2"/>
      <c r="H1159" s="6"/>
      <c r="I1159" s="9"/>
      <c r="J1159" s="9"/>
      <c r="K1159" s="9"/>
    </row>
    <row r="1160" spans="1:11" x14ac:dyDescent="0.25">
      <c r="A1160" s="2"/>
      <c r="B1160" s="2"/>
      <c r="C1160" s="2"/>
      <c r="E1160" s="2"/>
      <c r="G1160" s="2"/>
      <c r="H1160" s="6"/>
      <c r="I1160" s="9"/>
      <c r="J1160" s="9"/>
      <c r="K1160" s="9"/>
    </row>
    <row r="1161" spans="1:11" x14ac:dyDescent="0.25">
      <c r="A1161" s="2"/>
      <c r="B1161" s="2"/>
      <c r="C1161" s="2"/>
      <c r="E1161" s="2"/>
      <c r="G1161" s="2"/>
      <c r="H1161" s="6"/>
      <c r="I1161" s="9"/>
      <c r="J1161" s="9"/>
      <c r="K1161" s="9"/>
    </row>
    <row r="1162" spans="1:11" x14ac:dyDescent="0.25">
      <c r="A1162" s="2"/>
      <c r="B1162" s="2"/>
      <c r="C1162" s="2"/>
      <c r="E1162" s="2"/>
      <c r="G1162" s="2"/>
      <c r="H1162" s="6"/>
      <c r="I1162" s="9"/>
      <c r="J1162" s="9"/>
      <c r="K1162" s="9"/>
    </row>
    <row r="1163" spans="1:11" x14ac:dyDescent="0.25">
      <c r="A1163" s="2"/>
      <c r="B1163" s="2"/>
      <c r="C1163" s="2"/>
      <c r="E1163" s="2"/>
      <c r="G1163" s="2"/>
      <c r="H1163" s="6"/>
      <c r="I1163" s="9"/>
      <c r="J1163" s="9"/>
      <c r="K1163" s="9"/>
    </row>
    <row r="1164" spans="1:11" x14ac:dyDescent="0.25">
      <c r="A1164" s="2"/>
      <c r="B1164" s="2"/>
      <c r="C1164" s="2"/>
      <c r="E1164" s="2"/>
      <c r="G1164" s="2"/>
      <c r="H1164" s="6"/>
      <c r="I1164" s="9"/>
      <c r="J1164" s="9"/>
      <c r="K1164" s="9"/>
    </row>
    <row r="1165" spans="1:11" x14ac:dyDescent="0.25">
      <c r="A1165" s="2"/>
      <c r="B1165" s="2"/>
      <c r="C1165" s="2"/>
      <c r="E1165" s="2"/>
      <c r="G1165" s="2"/>
      <c r="H1165" s="6"/>
      <c r="I1165" s="9"/>
      <c r="J1165" s="9"/>
      <c r="K1165" s="9"/>
    </row>
    <row r="1166" spans="1:11" x14ac:dyDescent="0.25">
      <c r="A1166" s="2"/>
      <c r="B1166" s="2"/>
      <c r="C1166" s="2"/>
      <c r="E1166" s="2"/>
      <c r="G1166" s="2"/>
      <c r="H1166" s="6"/>
      <c r="I1166" s="9"/>
      <c r="J1166" s="9"/>
      <c r="K1166" s="9"/>
    </row>
    <row r="1167" spans="1:11" x14ac:dyDescent="0.25">
      <c r="A1167" s="2"/>
      <c r="B1167" s="2"/>
      <c r="C1167" s="2"/>
      <c r="E1167" s="2"/>
      <c r="G1167" s="2"/>
      <c r="H1167" s="6"/>
      <c r="I1167" s="9"/>
      <c r="J1167" s="9"/>
      <c r="K1167" s="9"/>
    </row>
    <row r="1168" spans="1:11" x14ac:dyDescent="0.25">
      <c r="A1168" s="2"/>
      <c r="B1168" s="2"/>
      <c r="C1168" s="2"/>
      <c r="E1168" s="2"/>
      <c r="G1168" s="2"/>
      <c r="H1168" s="6"/>
      <c r="I1168" s="9"/>
      <c r="J1168" s="9"/>
      <c r="K1168" s="9"/>
    </row>
    <row r="1169" spans="1:11" x14ac:dyDescent="0.25">
      <c r="A1169" s="2"/>
      <c r="B1169" s="2"/>
      <c r="C1169" s="2"/>
      <c r="E1169" s="2"/>
      <c r="G1169" s="2"/>
      <c r="H1169" s="6"/>
      <c r="I1169" s="9"/>
      <c r="J1169" s="9"/>
      <c r="K1169" s="9"/>
    </row>
    <row r="1170" spans="1:11" x14ac:dyDescent="0.25">
      <c r="A1170" s="2"/>
      <c r="B1170" s="2"/>
      <c r="C1170" s="2"/>
      <c r="E1170" s="2"/>
      <c r="G1170" s="2"/>
      <c r="H1170" s="6"/>
      <c r="I1170" s="9"/>
      <c r="J1170" s="9"/>
      <c r="K1170" s="9"/>
    </row>
    <row r="1171" spans="1:11" x14ac:dyDescent="0.25">
      <c r="A1171" s="2"/>
      <c r="B1171" s="2"/>
      <c r="C1171" s="2"/>
      <c r="E1171" s="2"/>
      <c r="G1171" s="2"/>
      <c r="H1171" s="6"/>
      <c r="I1171" s="9"/>
      <c r="J1171" s="9"/>
      <c r="K1171" s="9"/>
    </row>
    <row r="1172" spans="1:11" x14ac:dyDescent="0.25">
      <c r="A1172" s="2"/>
      <c r="B1172" s="2"/>
      <c r="C1172" s="2"/>
      <c r="E1172" s="2"/>
      <c r="G1172" s="2"/>
      <c r="H1172" s="6"/>
      <c r="I1172" s="9"/>
      <c r="J1172" s="9"/>
      <c r="K1172" s="9"/>
    </row>
    <row r="1173" spans="1:11" x14ac:dyDescent="0.25">
      <c r="A1173" s="2"/>
      <c r="B1173" s="2"/>
      <c r="C1173" s="2"/>
      <c r="E1173" s="2"/>
      <c r="G1173" s="2"/>
      <c r="H1173" s="6"/>
      <c r="I1173" s="9"/>
      <c r="J1173" s="9"/>
      <c r="K1173" s="9"/>
    </row>
    <row r="1174" spans="1:11" x14ac:dyDescent="0.25">
      <c r="A1174" s="2"/>
      <c r="B1174" s="2"/>
      <c r="C1174" s="2"/>
      <c r="E1174" s="2"/>
      <c r="G1174" s="2"/>
      <c r="H1174" s="6"/>
      <c r="I1174" s="9"/>
      <c r="J1174" s="9"/>
      <c r="K1174" s="9"/>
    </row>
    <row r="1175" spans="1:11" x14ac:dyDescent="0.25">
      <c r="A1175" s="2"/>
      <c r="B1175" s="2"/>
      <c r="C1175" s="2"/>
      <c r="E1175" s="2"/>
      <c r="G1175" s="2"/>
      <c r="H1175" s="6"/>
      <c r="I1175" s="9"/>
      <c r="J1175" s="9"/>
      <c r="K1175" s="9"/>
    </row>
    <row r="1176" spans="1:11" x14ac:dyDescent="0.25">
      <c r="A1176" s="2"/>
      <c r="B1176" s="2"/>
      <c r="C1176" s="2"/>
      <c r="E1176" s="2"/>
      <c r="G1176" s="2"/>
      <c r="H1176" s="6"/>
      <c r="I1176" s="9"/>
      <c r="J1176" s="9"/>
      <c r="K1176" s="9"/>
    </row>
    <row r="1177" spans="1:11" x14ac:dyDescent="0.25">
      <c r="A1177" s="2"/>
      <c r="B1177" s="2"/>
      <c r="C1177" s="2"/>
      <c r="E1177" s="2"/>
      <c r="G1177" s="2"/>
      <c r="H1177" s="6"/>
      <c r="I1177" s="9"/>
      <c r="J1177" s="9"/>
      <c r="K1177" s="9"/>
    </row>
    <row r="1178" spans="1:11" x14ac:dyDescent="0.25">
      <c r="A1178" s="2"/>
      <c r="B1178" s="2"/>
      <c r="C1178" s="2"/>
      <c r="E1178" s="2"/>
      <c r="G1178" s="2"/>
      <c r="H1178" s="6"/>
      <c r="I1178" s="9"/>
      <c r="J1178" s="9"/>
      <c r="K1178" s="9"/>
    </row>
    <row r="1179" spans="1:11" x14ac:dyDescent="0.25">
      <c r="A1179" s="2"/>
      <c r="B1179" s="2"/>
      <c r="C1179" s="2"/>
      <c r="E1179" s="2"/>
      <c r="G1179" s="2"/>
      <c r="H1179" s="6"/>
      <c r="I1179" s="9"/>
      <c r="J1179" s="9"/>
      <c r="K1179" s="9"/>
    </row>
    <row r="1180" spans="1:11" x14ac:dyDescent="0.25">
      <c r="A1180" s="2"/>
      <c r="B1180" s="2"/>
      <c r="C1180" s="2"/>
      <c r="E1180" s="2"/>
      <c r="G1180" s="2"/>
      <c r="H1180" s="6"/>
      <c r="I1180" s="9"/>
      <c r="J1180" s="9"/>
      <c r="K1180" s="9"/>
    </row>
    <row r="1181" spans="1:11" x14ac:dyDescent="0.25">
      <c r="A1181" s="2"/>
      <c r="B1181" s="2"/>
      <c r="C1181" s="2"/>
      <c r="E1181" s="2"/>
      <c r="G1181" s="2"/>
      <c r="H1181" s="6"/>
      <c r="I1181" s="9"/>
      <c r="J1181" s="9"/>
      <c r="K1181" s="9"/>
    </row>
    <row r="1182" spans="1:11" x14ac:dyDescent="0.25">
      <c r="A1182" s="2"/>
      <c r="B1182" s="2"/>
      <c r="C1182" s="2"/>
      <c r="E1182" s="2"/>
      <c r="G1182" s="2"/>
      <c r="H1182" s="6"/>
      <c r="I1182" s="9"/>
      <c r="J1182" s="9"/>
      <c r="K1182" s="9"/>
    </row>
    <row r="1183" spans="1:11" x14ac:dyDescent="0.25">
      <c r="A1183" s="2"/>
      <c r="B1183" s="2"/>
      <c r="C1183" s="2"/>
      <c r="E1183" s="2"/>
      <c r="G1183" s="2"/>
      <c r="H1183" s="6"/>
      <c r="I1183" s="9"/>
      <c r="J1183" s="9"/>
      <c r="K1183" s="9"/>
    </row>
    <row r="1184" spans="1:11" x14ac:dyDescent="0.25">
      <c r="A1184" s="2"/>
      <c r="B1184" s="2"/>
      <c r="C1184" s="2"/>
      <c r="E1184" s="2"/>
      <c r="G1184" s="2"/>
      <c r="H1184" s="6"/>
      <c r="I1184" s="9"/>
      <c r="J1184" s="9"/>
      <c r="K1184" s="9"/>
    </row>
    <row r="1185" spans="1:11" x14ac:dyDescent="0.25">
      <c r="A1185" s="2"/>
      <c r="B1185" s="2"/>
      <c r="C1185" s="2"/>
      <c r="E1185" s="2"/>
      <c r="G1185" s="2"/>
      <c r="H1185" s="6"/>
      <c r="I1185" s="9"/>
      <c r="J1185" s="9"/>
      <c r="K1185" s="9"/>
    </row>
    <row r="1186" spans="1:11" x14ac:dyDescent="0.25">
      <c r="A1186" s="2"/>
      <c r="B1186" s="2"/>
      <c r="C1186" s="2"/>
      <c r="E1186" s="2"/>
      <c r="G1186" s="2"/>
      <c r="H1186" s="6"/>
      <c r="I1186" s="9"/>
      <c r="J1186" s="9"/>
      <c r="K1186" s="9"/>
    </row>
    <row r="1187" spans="1:11" x14ac:dyDescent="0.25">
      <c r="A1187" s="2"/>
      <c r="B1187" s="2"/>
      <c r="C1187" s="2"/>
      <c r="E1187" s="2"/>
      <c r="G1187" s="2"/>
      <c r="H1187" s="6"/>
      <c r="I1187" s="9"/>
      <c r="J1187" s="9"/>
      <c r="K1187" s="9"/>
    </row>
    <row r="1188" spans="1:11" x14ac:dyDescent="0.25">
      <c r="A1188" s="2"/>
      <c r="B1188" s="2"/>
      <c r="C1188" s="2"/>
      <c r="E1188" s="2"/>
      <c r="G1188" s="2"/>
      <c r="H1188" s="6"/>
      <c r="I1188" s="9"/>
      <c r="J1188" s="9"/>
      <c r="K1188" s="9"/>
    </row>
    <row r="1189" spans="1:11" x14ac:dyDescent="0.25">
      <c r="A1189" s="2"/>
      <c r="B1189" s="2"/>
      <c r="C1189" s="2"/>
      <c r="E1189" s="2"/>
      <c r="G1189" s="2"/>
      <c r="H1189" s="6"/>
      <c r="I1189" s="9"/>
      <c r="J1189" s="9"/>
      <c r="K1189" s="9"/>
    </row>
    <row r="1190" spans="1:11" x14ac:dyDescent="0.25">
      <c r="A1190" s="2"/>
      <c r="B1190" s="2"/>
      <c r="C1190" s="2"/>
      <c r="E1190" s="2"/>
      <c r="G1190" s="2"/>
      <c r="H1190" s="6"/>
      <c r="I1190" s="9"/>
      <c r="J1190" s="9"/>
      <c r="K1190" s="9"/>
    </row>
    <row r="1191" spans="1:11" x14ac:dyDescent="0.25">
      <c r="A1191" s="2"/>
      <c r="B1191" s="2"/>
      <c r="C1191" s="2"/>
      <c r="E1191" s="2"/>
      <c r="G1191" s="2"/>
      <c r="H1191" s="6"/>
      <c r="I1191" s="9"/>
      <c r="J1191" s="9"/>
      <c r="K1191" s="9"/>
    </row>
    <row r="1192" spans="1:11" x14ac:dyDescent="0.25">
      <c r="A1192" s="2"/>
      <c r="B1192" s="2"/>
      <c r="C1192" s="2"/>
      <c r="E1192" s="2"/>
      <c r="G1192" s="2"/>
      <c r="H1192" s="6"/>
      <c r="I1192" s="9"/>
      <c r="J1192" s="9"/>
      <c r="K1192" s="9"/>
    </row>
    <row r="1193" spans="1:11" x14ac:dyDescent="0.25">
      <c r="A1193" s="2"/>
      <c r="B1193" s="2"/>
      <c r="C1193" s="2"/>
      <c r="E1193" s="2"/>
      <c r="G1193" s="2"/>
      <c r="H1193" s="6"/>
      <c r="I1193" s="9"/>
      <c r="J1193" s="9"/>
      <c r="K1193" s="9"/>
    </row>
    <row r="1194" spans="1:11" x14ac:dyDescent="0.25">
      <c r="A1194" s="2"/>
      <c r="B1194" s="2"/>
      <c r="C1194" s="2"/>
      <c r="E1194" s="2"/>
      <c r="G1194" s="2"/>
      <c r="H1194" s="6"/>
      <c r="I1194" s="9"/>
      <c r="J1194" s="9"/>
      <c r="K1194" s="9"/>
    </row>
    <row r="1195" spans="1:11" x14ac:dyDescent="0.25">
      <c r="A1195" s="2"/>
      <c r="B1195" s="2"/>
      <c r="C1195" s="2"/>
      <c r="E1195" s="2"/>
      <c r="G1195" s="2"/>
      <c r="H1195" s="6"/>
      <c r="I1195" s="9"/>
      <c r="J1195" s="9"/>
      <c r="K1195" s="9"/>
    </row>
    <row r="1196" spans="1:11" x14ac:dyDescent="0.25">
      <c r="A1196" s="2"/>
      <c r="B1196" s="2"/>
      <c r="C1196" s="2"/>
      <c r="E1196" s="2"/>
      <c r="G1196" s="2"/>
      <c r="H1196" s="6"/>
      <c r="I1196" s="9"/>
      <c r="J1196" s="9"/>
      <c r="K1196" s="9"/>
    </row>
    <row r="1197" spans="1:11" x14ac:dyDescent="0.25">
      <c r="A1197" s="2"/>
      <c r="B1197" s="2"/>
      <c r="C1197" s="2"/>
      <c r="E1197" s="2"/>
      <c r="G1197" s="2"/>
      <c r="H1197" s="6"/>
      <c r="I1197" s="9"/>
      <c r="J1197" s="9"/>
      <c r="K1197" s="9"/>
    </row>
    <row r="1198" spans="1:11" x14ac:dyDescent="0.25">
      <c r="A1198" s="2"/>
      <c r="B1198" s="2"/>
      <c r="C1198" s="2"/>
      <c r="E1198" s="2"/>
      <c r="G1198" s="2"/>
      <c r="H1198" s="6"/>
      <c r="I1198" s="9"/>
      <c r="J1198" s="9"/>
      <c r="K1198" s="9"/>
    </row>
    <row r="1199" spans="1:11" x14ac:dyDescent="0.25">
      <c r="A1199" s="2"/>
      <c r="B1199" s="2"/>
      <c r="C1199" s="2"/>
      <c r="E1199" s="2"/>
      <c r="G1199" s="2"/>
      <c r="H1199" s="6"/>
      <c r="I1199" s="9"/>
      <c r="J1199" s="9"/>
      <c r="K1199" s="9"/>
    </row>
    <row r="1200" spans="1:11" x14ac:dyDescent="0.25">
      <c r="A1200" s="2"/>
      <c r="B1200" s="2"/>
      <c r="C1200" s="2"/>
      <c r="E1200" s="2"/>
      <c r="G1200" s="2"/>
      <c r="H1200" s="6"/>
      <c r="I1200" s="9"/>
      <c r="J1200" s="9"/>
      <c r="K1200" s="9"/>
    </row>
    <row r="1201" spans="1:11" x14ac:dyDescent="0.25">
      <c r="A1201" s="2"/>
      <c r="B1201" s="2"/>
      <c r="C1201" s="2"/>
      <c r="E1201" s="2"/>
      <c r="G1201" s="2"/>
      <c r="H1201" s="6"/>
      <c r="I1201" s="9"/>
      <c r="J1201" s="9"/>
      <c r="K1201" s="9"/>
    </row>
    <row r="1202" spans="1:11" x14ac:dyDescent="0.25">
      <c r="A1202" s="2"/>
      <c r="B1202" s="2"/>
      <c r="C1202" s="2"/>
      <c r="E1202" s="2"/>
      <c r="G1202" s="2"/>
      <c r="H1202" s="6"/>
      <c r="I1202" s="9"/>
      <c r="J1202" s="9"/>
      <c r="K1202" s="9"/>
    </row>
    <row r="1203" spans="1:11" x14ac:dyDescent="0.25">
      <c r="A1203" s="2"/>
      <c r="B1203" s="2"/>
      <c r="C1203" s="2"/>
      <c r="E1203" s="2"/>
      <c r="G1203" s="2"/>
      <c r="H1203" s="6"/>
      <c r="I1203" s="9"/>
      <c r="J1203" s="9"/>
      <c r="K1203" s="9"/>
    </row>
    <row r="1204" spans="1:11" x14ac:dyDescent="0.25">
      <c r="A1204" s="2"/>
      <c r="B1204" s="2"/>
      <c r="C1204" s="2"/>
      <c r="E1204" s="2"/>
      <c r="G1204" s="2"/>
      <c r="H1204" s="6"/>
      <c r="I1204" s="9"/>
      <c r="J1204" s="9"/>
      <c r="K1204" s="9"/>
    </row>
    <row r="1205" spans="1:11" x14ac:dyDescent="0.25">
      <c r="A1205" s="2"/>
      <c r="B1205" s="2"/>
      <c r="C1205" s="2"/>
      <c r="E1205" s="2"/>
      <c r="G1205" s="2"/>
      <c r="H1205" s="6"/>
      <c r="I1205" s="9"/>
      <c r="J1205" s="9"/>
      <c r="K1205" s="9"/>
    </row>
    <row r="1206" spans="1:11" x14ac:dyDescent="0.25">
      <c r="A1206" s="2"/>
      <c r="B1206" s="2"/>
      <c r="C1206" s="2"/>
      <c r="E1206" s="2"/>
      <c r="G1206" s="2"/>
      <c r="H1206" s="6"/>
      <c r="I1206" s="9"/>
      <c r="J1206" s="9"/>
      <c r="K1206" s="9"/>
    </row>
    <row r="1207" spans="1:11" x14ac:dyDescent="0.25">
      <c r="A1207" s="2"/>
      <c r="B1207" s="2"/>
      <c r="C1207" s="2"/>
      <c r="E1207" s="2"/>
      <c r="G1207" s="2"/>
      <c r="H1207" s="6"/>
      <c r="I1207" s="9"/>
      <c r="J1207" s="9"/>
      <c r="K1207" s="9"/>
    </row>
    <row r="1208" spans="1:11" x14ac:dyDescent="0.25">
      <c r="A1208" s="2"/>
      <c r="B1208" s="2"/>
      <c r="C1208" s="2"/>
      <c r="E1208" s="2"/>
      <c r="G1208" s="2"/>
      <c r="H1208" s="6"/>
      <c r="I1208" s="9"/>
      <c r="J1208" s="9"/>
      <c r="K1208" s="9"/>
    </row>
    <row r="1209" spans="1:11" x14ac:dyDescent="0.25">
      <c r="A1209" s="2"/>
      <c r="B1209" s="2"/>
      <c r="C1209" s="2"/>
      <c r="E1209" s="2"/>
      <c r="G1209" s="2"/>
      <c r="H1209" s="6"/>
      <c r="I1209" s="9"/>
      <c r="J1209" s="9"/>
      <c r="K1209" s="9"/>
    </row>
    <row r="1210" spans="1:11" x14ac:dyDescent="0.25">
      <c r="A1210" s="2"/>
      <c r="B1210" s="2"/>
      <c r="C1210" s="2"/>
      <c r="E1210" s="2"/>
      <c r="G1210" s="2"/>
      <c r="H1210" s="6"/>
      <c r="I1210" s="9"/>
      <c r="J1210" s="9"/>
      <c r="K1210" s="9"/>
    </row>
    <row r="1211" spans="1:11" x14ac:dyDescent="0.25">
      <c r="A1211" s="2"/>
      <c r="B1211" s="2"/>
      <c r="C1211" s="2"/>
      <c r="E1211" s="2"/>
      <c r="G1211" s="2"/>
      <c r="H1211" s="6"/>
      <c r="I1211" s="9"/>
      <c r="J1211" s="9"/>
      <c r="K1211" s="9"/>
    </row>
    <row r="1212" spans="1:11" x14ac:dyDescent="0.25">
      <c r="A1212" s="2"/>
      <c r="B1212" s="2"/>
      <c r="C1212" s="2"/>
      <c r="E1212" s="2"/>
      <c r="G1212" s="2"/>
      <c r="H1212" s="6"/>
      <c r="I1212" s="9"/>
      <c r="J1212" s="9"/>
      <c r="K1212" s="9"/>
    </row>
    <row r="1213" spans="1:11" x14ac:dyDescent="0.25">
      <c r="A1213" s="2"/>
      <c r="B1213" s="2"/>
      <c r="C1213" s="2"/>
      <c r="E1213" s="2"/>
      <c r="G1213" s="2"/>
      <c r="H1213" s="6"/>
      <c r="I1213" s="9"/>
      <c r="J1213" s="9"/>
      <c r="K1213" s="9"/>
    </row>
    <row r="1214" spans="1:11" x14ac:dyDescent="0.25">
      <c r="A1214" s="2"/>
      <c r="B1214" s="2"/>
      <c r="C1214" s="2"/>
      <c r="E1214" s="2"/>
      <c r="G1214" s="2"/>
      <c r="H1214" s="6"/>
      <c r="I1214" s="9"/>
      <c r="J1214" s="9"/>
      <c r="K1214" s="9"/>
    </row>
    <row r="1215" spans="1:11" x14ac:dyDescent="0.25">
      <c r="A1215" s="2"/>
      <c r="B1215" s="2"/>
      <c r="C1215" s="2"/>
      <c r="E1215" s="2"/>
      <c r="G1215" s="2"/>
      <c r="H1215" s="6"/>
      <c r="I1215" s="9"/>
      <c r="J1215" s="9"/>
      <c r="K1215" s="9"/>
    </row>
    <row r="1216" spans="1:11" x14ac:dyDescent="0.25">
      <c r="A1216" s="2"/>
      <c r="B1216" s="2"/>
      <c r="C1216" s="2"/>
      <c r="E1216" s="2"/>
      <c r="G1216" s="2"/>
      <c r="H1216" s="6"/>
      <c r="I1216" s="9"/>
      <c r="J1216" s="9"/>
      <c r="K1216" s="9"/>
    </row>
    <row r="1217" spans="1:11" x14ac:dyDescent="0.25">
      <c r="A1217" s="2"/>
      <c r="B1217" s="2"/>
      <c r="C1217" s="2"/>
      <c r="E1217" s="2"/>
      <c r="G1217" s="2"/>
      <c r="H1217" s="6"/>
      <c r="I1217" s="9"/>
      <c r="J1217" s="9"/>
      <c r="K1217" s="9"/>
    </row>
    <row r="1218" spans="1:11" x14ac:dyDescent="0.25">
      <c r="A1218" s="2"/>
      <c r="B1218" s="2"/>
      <c r="C1218" s="2"/>
      <c r="E1218" s="2"/>
      <c r="G1218" s="2"/>
      <c r="H1218" s="6"/>
      <c r="I1218" s="9"/>
      <c r="J1218" s="9"/>
      <c r="K1218" s="9"/>
    </row>
    <row r="1219" spans="1:11" x14ac:dyDescent="0.25">
      <c r="A1219" s="2"/>
      <c r="B1219" s="2"/>
      <c r="C1219" s="2"/>
      <c r="E1219" s="2"/>
      <c r="G1219" s="2"/>
      <c r="H1219" s="6"/>
      <c r="I1219" s="9"/>
      <c r="J1219" s="9"/>
      <c r="K1219" s="9"/>
    </row>
    <row r="1220" spans="1:11" x14ac:dyDescent="0.25">
      <c r="A1220" s="2"/>
      <c r="B1220" s="2"/>
      <c r="C1220" s="2"/>
      <c r="E1220" s="2"/>
      <c r="G1220" s="2"/>
      <c r="H1220" s="6"/>
      <c r="I1220" s="9"/>
      <c r="J1220" s="9"/>
      <c r="K1220" s="9"/>
    </row>
    <row r="1221" spans="1:11" x14ac:dyDescent="0.25">
      <c r="A1221" s="2"/>
      <c r="B1221" s="2"/>
      <c r="C1221" s="2"/>
      <c r="E1221" s="2"/>
      <c r="G1221" s="2"/>
      <c r="H1221" s="6"/>
      <c r="I1221" s="9"/>
      <c r="J1221" s="9"/>
      <c r="K1221" s="9"/>
    </row>
    <row r="1222" spans="1:11" x14ac:dyDescent="0.25">
      <c r="A1222" s="2"/>
      <c r="B1222" s="2"/>
      <c r="C1222" s="2"/>
      <c r="E1222" s="2"/>
      <c r="G1222" s="2"/>
      <c r="H1222" s="6"/>
      <c r="I1222" s="9"/>
      <c r="J1222" s="9"/>
      <c r="K1222" s="9"/>
    </row>
    <row r="1223" spans="1:11" x14ac:dyDescent="0.25">
      <c r="A1223" s="2"/>
      <c r="B1223" s="2"/>
      <c r="C1223" s="2"/>
      <c r="E1223" s="2"/>
      <c r="G1223" s="2"/>
      <c r="H1223" s="6"/>
      <c r="I1223" s="9"/>
      <c r="J1223" s="9"/>
      <c r="K1223" s="9"/>
    </row>
    <row r="1224" spans="1:11" x14ac:dyDescent="0.25">
      <c r="A1224" s="2"/>
      <c r="B1224" s="2"/>
      <c r="C1224" s="2"/>
      <c r="E1224" s="2"/>
      <c r="G1224" s="2"/>
      <c r="H1224" s="6"/>
      <c r="I1224" s="9"/>
      <c r="J1224" s="9"/>
      <c r="K1224" s="9"/>
    </row>
    <row r="1225" spans="1:11" x14ac:dyDescent="0.25">
      <c r="A1225" s="2"/>
      <c r="B1225" s="2"/>
      <c r="C1225" s="2"/>
      <c r="E1225" s="2"/>
      <c r="G1225" s="2"/>
      <c r="H1225" s="6"/>
      <c r="I1225" s="9"/>
      <c r="J1225" s="9"/>
      <c r="K1225" s="9"/>
    </row>
    <row r="1226" spans="1:11" x14ac:dyDescent="0.25">
      <c r="A1226" s="2"/>
      <c r="B1226" s="2"/>
      <c r="C1226" s="2"/>
      <c r="E1226" s="2"/>
      <c r="G1226" s="2"/>
      <c r="H1226" s="6"/>
      <c r="I1226" s="9"/>
      <c r="J1226" s="9"/>
      <c r="K1226" s="9"/>
    </row>
    <row r="1227" spans="1:11" x14ac:dyDescent="0.25">
      <c r="A1227" s="2"/>
      <c r="B1227" s="2"/>
      <c r="C1227" s="2"/>
      <c r="E1227" s="2"/>
      <c r="G1227" s="2"/>
      <c r="H1227" s="6"/>
      <c r="I1227" s="9"/>
      <c r="J1227" s="9"/>
      <c r="K1227" s="9"/>
    </row>
    <row r="1228" spans="1:11" x14ac:dyDescent="0.25">
      <c r="A1228" s="2"/>
      <c r="B1228" s="2"/>
      <c r="C1228" s="2"/>
      <c r="E1228" s="2"/>
      <c r="G1228" s="2"/>
      <c r="H1228" s="6"/>
      <c r="I1228" s="9"/>
      <c r="J1228" s="9"/>
      <c r="K1228" s="9"/>
    </row>
    <row r="1229" spans="1:11" x14ac:dyDescent="0.25">
      <c r="A1229" s="2"/>
      <c r="B1229" s="2"/>
      <c r="C1229" s="2"/>
      <c r="E1229" s="2"/>
      <c r="G1229" s="2"/>
      <c r="H1229" s="6"/>
      <c r="I1229" s="9"/>
      <c r="J1229" s="9"/>
      <c r="K1229" s="9"/>
    </row>
    <row r="1230" spans="1:11" x14ac:dyDescent="0.25">
      <c r="A1230" s="2"/>
      <c r="B1230" s="2"/>
      <c r="C1230" s="2"/>
      <c r="E1230" s="2"/>
      <c r="G1230" s="2"/>
      <c r="H1230" s="6"/>
      <c r="I1230" s="9"/>
      <c r="J1230" s="9"/>
      <c r="K1230" s="9"/>
    </row>
    <row r="1231" spans="1:11" x14ac:dyDescent="0.25">
      <c r="A1231" s="2"/>
      <c r="B1231" s="2"/>
      <c r="C1231" s="2"/>
      <c r="E1231" s="2"/>
      <c r="G1231" s="2"/>
      <c r="H1231" s="6"/>
      <c r="I1231" s="9"/>
      <c r="J1231" s="9"/>
      <c r="K1231" s="9"/>
    </row>
    <row r="1232" spans="1:11" x14ac:dyDescent="0.25">
      <c r="A1232" s="2"/>
      <c r="B1232" s="2"/>
      <c r="C1232" s="2"/>
      <c r="E1232" s="2"/>
      <c r="G1232" s="2"/>
      <c r="H1232" s="6"/>
      <c r="I1232" s="9"/>
      <c r="J1232" s="9"/>
      <c r="K1232" s="9"/>
    </row>
    <row r="1233" spans="1:11" x14ac:dyDescent="0.25">
      <c r="A1233" s="2"/>
      <c r="B1233" s="2"/>
      <c r="C1233" s="2"/>
      <c r="E1233" s="2"/>
      <c r="G1233" s="2"/>
      <c r="H1233" s="6"/>
      <c r="I1233" s="9"/>
      <c r="J1233" s="9"/>
      <c r="K1233" s="9"/>
    </row>
    <row r="1234" spans="1:11" x14ac:dyDescent="0.25">
      <c r="A1234" s="2"/>
      <c r="B1234" s="2"/>
      <c r="C1234" s="2"/>
      <c r="E1234" s="2"/>
      <c r="G1234" s="2"/>
      <c r="H1234" s="6"/>
      <c r="I1234" s="9"/>
      <c r="J1234" s="9"/>
      <c r="K1234" s="9"/>
    </row>
    <row r="1235" spans="1:11" x14ac:dyDescent="0.25">
      <c r="A1235" s="2"/>
      <c r="B1235" s="2"/>
      <c r="C1235" s="2"/>
      <c r="E1235" s="2"/>
      <c r="G1235" s="2"/>
      <c r="H1235" s="6"/>
      <c r="I1235" s="9"/>
      <c r="J1235" s="9"/>
      <c r="K1235" s="9"/>
    </row>
    <row r="1236" spans="1:11" x14ac:dyDescent="0.25">
      <c r="A1236" s="2"/>
      <c r="B1236" s="2"/>
      <c r="C1236" s="2"/>
      <c r="E1236" s="2"/>
      <c r="G1236" s="2"/>
      <c r="H1236" s="6"/>
      <c r="I1236" s="9"/>
      <c r="J1236" s="9"/>
      <c r="K1236" s="9"/>
    </row>
    <row r="1237" spans="1:11" x14ac:dyDescent="0.25">
      <c r="A1237" s="2"/>
      <c r="B1237" s="2"/>
      <c r="C1237" s="2"/>
      <c r="E1237" s="2"/>
      <c r="G1237" s="2"/>
      <c r="H1237" s="6"/>
      <c r="I1237" s="9"/>
      <c r="J1237" s="9"/>
      <c r="K1237" s="9"/>
    </row>
    <row r="1238" spans="1:11" x14ac:dyDescent="0.25">
      <c r="A1238" s="2"/>
      <c r="B1238" s="2"/>
      <c r="C1238" s="2"/>
      <c r="E1238" s="2"/>
      <c r="G1238" s="2"/>
      <c r="H1238" s="6"/>
      <c r="I1238" s="9"/>
      <c r="J1238" s="9"/>
      <c r="K1238" s="9"/>
    </row>
    <row r="1239" spans="1:11" x14ac:dyDescent="0.25">
      <c r="A1239" s="2"/>
      <c r="B1239" s="2"/>
      <c r="C1239" s="2"/>
      <c r="E1239" s="2"/>
      <c r="G1239" s="2"/>
      <c r="H1239" s="6"/>
      <c r="I1239" s="9"/>
      <c r="J1239" s="9"/>
      <c r="K1239" s="9"/>
    </row>
    <row r="1240" spans="1:11" x14ac:dyDescent="0.25">
      <c r="A1240" s="2"/>
      <c r="B1240" s="2"/>
      <c r="C1240" s="2"/>
      <c r="E1240" s="2"/>
      <c r="G1240" s="2"/>
      <c r="H1240" s="6"/>
      <c r="I1240" s="9"/>
      <c r="J1240" s="9"/>
      <c r="K1240" s="9"/>
    </row>
    <row r="1241" spans="1:11" x14ac:dyDescent="0.25">
      <c r="A1241" s="2"/>
      <c r="B1241" s="2"/>
      <c r="C1241" s="2"/>
      <c r="E1241" s="2"/>
      <c r="G1241" s="2"/>
      <c r="H1241" s="6"/>
      <c r="I1241" s="9"/>
      <c r="J1241" s="9"/>
      <c r="K1241" s="9"/>
    </row>
    <row r="1242" spans="1:11" x14ac:dyDescent="0.25">
      <c r="A1242" s="2"/>
      <c r="B1242" s="2"/>
      <c r="C1242" s="2"/>
      <c r="E1242" s="2"/>
      <c r="G1242" s="2"/>
      <c r="H1242" s="6"/>
      <c r="I1242" s="9"/>
      <c r="J1242" s="9"/>
      <c r="K1242" s="9"/>
    </row>
    <row r="1243" spans="1:11" x14ac:dyDescent="0.25">
      <c r="A1243" s="2"/>
      <c r="B1243" s="2"/>
      <c r="C1243" s="2"/>
      <c r="E1243" s="2"/>
      <c r="G1243" s="2"/>
      <c r="H1243" s="6"/>
      <c r="I1243" s="9"/>
      <c r="J1243" s="9"/>
      <c r="K1243" s="9"/>
    </row>
    <row r="1244" spans="1:11" x14ac:dyDescent="0.25">
      <c r="A1244" s="2"/>
      <c r="B1244" s="2"/>
      <c r="C1244" s="2"/>
      <c r="E1244" s="2"/>
      <c r="G1244" s="2"/>
      <c r="H1244" s="6"/>
      <c r="I1244" s="9"/>
      <c r="J1244" s="9"/>
      <c r="K1244" s="9"/>
    </row>
    <row r="1245" spans="1:11" x14ac:dyDescent="0.25">
      <c r="A1245" s="2"/>
      <c r="B1245" s="2"/>
      <c r="C1245" s="2"/>
      <c r="E1245" s="2"/>
      <c r="G1245" s="2"/>
      <c r="H1245" s="6"/>
      <c r="I1245" s="9"/>
      <c r="J1245" s="9"/>
      <c r="K1245" s="9"/>
    </row>
    <row r="1246" spans="1:11" x14ac:dyDescent="0.25">
      <c r="A1246" s="2"/>
      <c r="B1246" s="2"/>
      <c r="C1246" s="2"/>
      <c r="E1246" s="2"/>
      <c r="G1246" s="2"/>
      <c r="H1246" s="6"/>
      <c r="I1246" s="9"/>
      <c r="J1246" s="9"/>
      <c r="K1246" s="9"/>
    </row>
    <row r="1247" spans="1:11" x14ac:dyDescent="0.25">
      <c r="A1247" s="2"/>
      <c r="B1247" s="2"/>
      <c r="C1247" s="2"/>
      <c r="E1247" s="2"/>
      <c r="G1247" s="2"/>
      <c r="H1247" s="6"/>
      <c r="I1247" s="9"/>
      <c r="J1247" s="9"/>
      <c r="K1247" s="9"/>
    </row>
    <row r="1248" spans="1:11" x14ac:dyDescent="0.25">
      <c r="A1248" s="2"/>
      <c r="B1248" s="2"/>
      <c r="C1248" s="2"/>
      <c r="E1248" s="2"/>
      <c r="G1248" s="2"/>
      <c r="H1248" s="6"/>
      <c r="I1248" s="9"/>
      <c r="J1248" s="9"/>
      <c r="K1248" s="9"/>
    </row>
    <row r="1249" spans="1:11" x14ac:dyDescent="0.25">
      <c r="A1249" s="2"/>
      <c r="B1249" s="2"/>
      <c r="C1249" s="2"/>
      <c r="E1249" s="2"/>
      <c r="G1249" s="2"/>
      <c r="H1249" s="6"/>
      <c r="I1249" s="9"/>
      <c r="J1249" s="9"/>
      <c r="K1249" s="9"/>
    </row>
    <row r="1250" spans="1:11" x14ac:dyDescent="0.25">
      <c r="A1250" s="2"/>
      <c r="B1250" s="2"/>
      <c r="C1250" s="2"/>
      <c r="E1250" s="2"/>
      <c r="G1250" s="2"/>
      <c r="H1250" s="6"/>
      <c r="I1250" s="9"/>
      <c r="J1250" s="9"/>
      <c r="K1250" s="9"/>
    </row>
    <row r="1251" spans="1:11" x14ac:dyDescent="0.25">
      <c r="A1251" s="2"/>
      <c r="B1251" s="2"/>
      <c r="C1251" s="2"/>
      <c r="E1251" s="2"/>
      <c r="G1251" s="2"/>
      <c r="H1251" s="6"/>
      <c r="I1251" s="9"/>
      <c r="J1251" s="9"/>
      <c r="K1251" s="9"/>
    </row>
    <row r="1252" spans="1:11" x14ac:dyDescent="0.25">
      <c r="A1252" s="2"/>
      <c r="B1252" s="2"/>
      <c r="C1252" s="2"/>
      <c r="E1252" s="2"/>
      <c r="G1252" s="2"/>
      <c r="H1252" s="6"/>
      <c r="I1252" s="9"/>
      <c r="J1252" s="9"/>
      <c r="K1252" s="9"/>
    </row>
    <row r="1253" spans="1:11" x14ac:dyDescent="0.25">
      <c r="A1253" s="2"/>
      <c r="B1253" s="2"/>
      <c r="C1253" s="2"/>
      <c r="E1253" s="2"/>
      <c r="G1253" s="2"/>
      <c r="H1253" s="6"/>
      <c r="I1253" s="9"/>
      <c r="J1253" s="9"/>
      <c r="K1253" s="9"/>
    </row>
    <row r="1254" spans="1:11" x14ac:dyDescent="0.25">
      <c r="A1254" s="2"/>
      <c r="B1254" s="2"/>
      <c r="C1254" s="2"/>
      <c r="E1254" s="2"/>
      <c r="G1254" s="2"/>
      <c r="H1254" s="6"/>
      <c r="I1254" s="9"/>
      <c r="J1254" s="9"/>
      <c r="K1254" s="9"/>
    </row>
    <row r="1255" spans="1:11" x14ac:dyDescent="0.25">
      <c r="A1255" s="2"/>
      <c r="B1255" s="2"/>
      <c r="C1255" s="2"/>
      <c r="E1255" s="2"/>
      <c r="G1255" s="2"/>
      <c r="H1255" s="6"/>
      <c r="I1255" s="9"/>
      <c r="J1255" s="9"/>
      <c r="K1255" s="9"/>
    </row>
    <row r="1256" spans="1:11" x14ac:dyDescent="0.25">
      <c r="A1256" s="2"/>
      <c r="B1256" s="2"/>
      <c r="C1256" s="2"/>
      <c r="E1256" s="2"/>
      <c r="G1256" s="2"/>
      <c r="H1256" s="6"/>
      <c r="I1256" s="9"/>
      <c r="J1256" s="9"/>
      <c r="K1256" s="9"/>
    </row>
    <row r="1257" spans="1:11" x14ac:dyDescent="0.25">
      <c r="A1257" s="2"/>
      <c r="B1257" s="2"/>
      <c r="C1257" s="2"/>
      <c r="E1257" s="2"/>
      <c r="G1257" s="2"/>
      <c r="H1257" s="6"/>
      <c r="I1257" s="9"/>
      <c r="J1257" s="9"/>
      <c r="K1257" s="9"/>
    </row>
    <row r="1258" spans="1:11" x14ac:dyDescent="0.25">
      <c r="A1258" s="2"/>
      <c r="B1258" s="2"/>
      <c r="C1258" s="2"/>
      <c r="E1258" s="2"/>
      <c r="G1258" s="2"/>
      <c r="H1258" s="6"/>
      <c r="I1258" s="9"/>
      <c r="J1258" s="9"/>
      <c r="K1258" s="9"/>
    </row>
    <row r="1259" spans="1:11" x14ac:dyDescent="0.25">
      <c r="A1259" s="2"/>
      <c r="B1259" s="2"/>
      <c r="C1259" s="2"/>
      <c r="E1259" s="2"/>
      <c r="G1259" s="2"/>
      <c r="H1259" s="6"/>
      <c r="I1259" s="9"/>
      <c r="J1259" s="9"/>
      <c r="K1259" s="9"/>
    </row>
    <row r="1260" spans="1:11" x14ac:dyDescent="0.25">
      <c r="A1260" s="2"/>
      <c r="B1260" s="2"/>
      <c r="C1260" s="2"/>
      <c r="E1260" s="2"/>
      <c r="G1260" s="2"/>
      <c r="H1260" s="6"/>
      <c r="I1260" s="9"/>
      <c r="J1260" s="9"/>
      <c r="K1260" s="9"/>
    </row>
    <row r="1261" spans="1:11" x14ac:dyDescent="0.25">
      <c r="A1261" s="2"/>
      <c r="B1261" s="2"/>
      <c r="C1261" s="2"/>
      <c r="E1261" s="2"/>
      <c r="G1261" s="2"/>
      <c r="H1261" s="6"/>
      <c r="I1261" s="9"/>
      <c r="J1261" s="9"/>
      <c r="K1261" s="9"/>
    </row>
    <row r="1262" spans="1:11" x14ac:dyDescent="0.25">
      <c r="A1262" s="2"/>
      <c r="B1262" s="2"/>
      <c r="C1262" s="2"/>
      <c r="E1262" s="2"/>
      <c r="G1262" s="2"/>
      <c r="H1262" s="6"/>
      <c r="I1262" s="9"/>
      <c r="J1262" s="9"/>
      <c r="K1262" s="9"/>
    </row>
    <row r="1263" spans="1:11" x14ac:dyDescent="0.25">
      <c r="A1263" s="2"/>
      <c r="B1263" s="2"/>
      <c r="C1263" s="2"/>
      <c r="E1263" s="2"/>
      <c r="G1263" s="2"/>
      <c r="H1263" s="6"/>
      <c r="I1263" s="9"/>
      <c r="J1263" s="9"/>
      <c r="K1263" s="9"/>
    </row>
    <row r="1264" spans="1:11" x14ac:dyDescent="0.25">
      <c r="A1264" s="2"/>
      <c r="B1264" s="2"/>
      <c r="C1264" s="2"/>
      <c r="E1264" s="2"/>
      <c r="G1264" s="2"/>
      <c r="H1264" s="6"/>
      <c r="I1264" s="9"/>
      <c r="J1264" s="9"/>
      <c r="K1264" s="9"/>
    </row>
    <row r="1265" spans="1:11" x14ac:dyDescent="0.25">
      <c r="A1265" s="2"/>
      <c r="B1265" s="2"/>
      <c r="C1265" s="2"/>
      <c r="E1265" s="2"/>
      <c r="G1265" s="2"/>
      <c r="H1265" s="6"/>
      <c r="I1265" s="9"/>
      <c r="J1265" s="9"/>
      <c r="K1265" s="9"/>
    </row>
    <row r="1266" spans="1:11" x14ac:dyDescent="0.25">
      <c r="A1266" s="2"/>
      <c r="B1266" s="2"/>
      <c r="C1266" s="2"/>
      <c r="E1266" s="2"/>
      <c r="G1266" s="2"/>
      <c r="H1266" s="6"/>
      <c r="I1266" s="9"/>
      <c r="J1266" s="9"/>
      <c r="K1266" s="9"/>
    </row>
    <row r="1267" spans="1:11" x14ac:dyDescent="0.25">
      <c r="A1267" s="2"/>
      <c r="B1267" s="2"/>
      <c r="C1267" s="2"/>
      <c r="E1267" s="2"/>
      <c r="G1267" s="2"/>
      <c r="H1267" s="6"/>
      <c r="I1267" s="9"/>
      <c r="J1267" s="9"/>
      <c r="K1267" s="9"/>
    </row>
    <row r="1268" spans="1:11" x14ac:dyDescent="0.25">
      <c r="A1268" s="2"/>
      <c r="B1268" s="2"/>
      <c r="C1268" s="2"/>
      <c r="E1268" s="2"/>
      <c r="G1268" s="2"/>
      <c r="H1268" s="6"/>
      <c r="I1268" s="9"/>
      <c r="J1268" s="9"/>
      <c r="K1268" s="9"/>
    </row>
    <row r="1269" spans="1:11" x14ac:dyDescent="0.25">
      <c r="A1269" s="2"/>
      <c r="B1269" s="2"/>
      <c r="C1269" s="2"/>
      <c r="E1269" s="2"/>
      <c r="G1269" s="2"/>
      <c r="H1269" s="6"/>
      <c r="I1269" s="9"/>
      <c r="J1269" s="9"/>
      <c r="K1269" s="9"/>
    </row>
    <row r="1270" spans="1:11" x14ac:dyDescent="0.25">
      <c r="A1270" s="2"/>
      <c r="B1270" s="2"/>
      <c r="C1270" s="2"/>
      <c r="E1270" s="2"/>
      <c r="G1270" s="2"/>
      <c r="H1270" s="6"/>
      <c r="I1270" s="9"/>
      <c r="J1270" s="9"/>
      <c r="K1270" s="9"/>
    </row>
    <row r="1271" spans="1:11" x14ac:dyDescent="0.25">
      <c r="A1271" s="2"/>
      <c r="B1271" s="2"/>
      <c r="C1271" s="2"/>
      <c r="E1271" s="2"/>
      <c r="G1271" s="2"/>
      <c r="H1271" s="6"/>
      <c r="I1271" s="9"/>
      <c r="J1271" s="9"/>
      <c r="K1271" s="9"/>
    </row>
    <row r="1272" spans="1:11" x14ac:dyDescent="0.25">
      <c r="A1272" s="2"/>
      <c r="B1272" s="2"/>
      <c r="C1272" s="2"/>
      <c r="E1272" s="2"/>
      <c r="G1272" s="2"/>
      <c r="H1272" s="6"/>
      <c r="I1272" s="9"/>
      <c r="J1272" s="9"/>
      <c r="K1272" s="9"/>
    </row>
    <row r="1273" spans="1:11" x14ac:dyDescent="0.25">
      <c r="A1273" s="2"/>
      <c r="B1273" s="2"/>
      <c r="C1273" s="2"/>
      <c r="E1273" s="2"/>
      <c r="G1273" s="2"/>
      <c r="H1273" s="6"/>
      <c r="I1273" s="9"/>
      <c r="J1273" s="9"/>
      <c r="K1273" s="9"/>
    </row>
    <row r="1274" spans="1:11" x14ac:dyDescent="0.25">
      <c r="A1274" s="2"/>
      <c r="B1274" s="2"/>
      <c r="C1274" s="2"/>
      <c r="E1274" s="2"/>
      <c r="G1274" s="2"/>
      <c r="H1274" s="6"/>
      <c r="I1274" s="9"/>
      <c r="J1274" s="9"/>
      <c r="K1274" s="9"/>
    </row>
    <row r="1275" spans="1:11" x14ac:dyDescent="0.25">
      <c r="A1275" s="2"/>
      <c r="B1275" s="2"/>
      <c r="C1275" s="2"/>
      <c r="E1275" s="2"/>
      <c r="G1275" s="2"/>
      <c r="H1275" s="6"/>
      <c r="I1275" s="9"/>
      <c r="J1275" s="9"/>
      <c r="K1275" s="9"/>
    </row>
    <row r="1276" spans="1:11" x14ac:dyDescent="0.25">
      <c r="A1276" s="2"/>
      <c r="B1276" s="2"/>
      <c r="C1276" s="2"/>
      <c r="E1276" s="2"/>
      <c r="G1276" s="2"/>
      <c r="H1276" s="6"/>
      <c r="I1276" s="9"/>
      <c r="J1276" s="9"/>
      <c r="K1276" s="9"/>
    </row>
    <row r="1277" spans="1:11" x14ac:dyDescent="0.25">
      <c r="A1277" s="2"/>
      <c r="B1277" s="2"/>
      <c r="C1277" s="2"/>
      <c r="E1277" s="2"/>
      <c r="G1277" s="2"/>
      <c r="H1277" s="6"/>
      <c r="I1277" s="9"/>
      <c r="J1277" s="9"/>
      <c r="K1277" s="9"/>
    </row>
    <row r="1278" spans="1:11" x14ac:dyDescent="0.25">
      <c r="A1278" s="2"/>
      <c r="B1278" s="2"/>
      <c r="C1278" s="2"/>
      <c r="E1278" s="2"/>
      <c r="G1278" s="2"/>
      <c r="H1278" s="6"/>
      <c r="I1278" s="9"/>
      <c r="J1278" s="9"/>
      <c r="K1278" s="9"/>
    </row>
    <row r="1279" spans="1:11" x14ac:dyDescent="0.25">
      <c r="A1279" s="2"/>
      <c r="B1279" s="2"/>
      <c r="C1279" s="2"/>
      <c r="E1279" s="2"/>
      <c r="G1279" s="2"/>
      <c r="H1279" s="6"/>
      <c r="I1279" s="9"/>
      <c r="J1279" s="9"/>
      <c r="K1279" s="9"/>
    </row>
    <row r="1280" spans="1:11" x14ac:dyDescent="0.25">
      <c r="A1280" s="2"/>
      <c r="B1280" s="2"/>
      <c r="C1280" s="2"/>
      <c r="E1280" s="2"/>
      <c r="G1280" s="2"/>
      <c r="H1280" s="6"/>
      <c r="I1280" s="9"/>
      <c r="J1280" s="9"/>
      <c r="K1280" s="9"/>
    </row>
    <row r="1281" spans="1:11" x14ac:dyDescent="0.25">
      <c r="A1281" s="2"/>
      <c r="B1281" s="2"/>
      <c r="C1281" s="2"/>
      <c r="E1281" s="2"/>
      <c r="G1281" s="2"/>
      <c r="H1281" s="6"/>
      <c r="I1281" s="9"/>
      <c r="J1281" s="9"/>
      <c r="K1281" s="9"/>
    </row>
    <row r="1282" spans="1:11" x14ac:dyDescent="0.25">
      <c r="A1282" s="2"/>
      <c r="B1282" s="2"/>
      <c r="C1282" s="2"/>
      <c r="E1282" s="2"/>
      <c r="G1282" s="2"/>
      <c r="H1282" s="6"/>
      <c r="I1282" s="9"/>
      <c r="J1282" s="9"/>
      <c r="K1282" s="9"/>
    </row>
    <row r="1283" spans="1:11" x14ac:dyDescent="0.25">
      <c r="A1283" s="2"/>
      <c r="B1283" s="2"/>
      <c r="C1283" s="2"/>
      <c r="E1283" s="2"/>
      <c r="G1283" s="2"/>
      <c r="H1283" s="6"/>
      <c r="I1283" s="9"/>
      <c r="J1283" s="9"/>
      <c r="K1283" s="9"/>
    </row>
    <row r="1284" spans="1:11" x14ac:dyDescent="0.25">
      <c r="A1284" s="2"/>
      <c r="B1284" s="2"/>
      <c r="C1284" s="2"/>
      <c r="E1284" s="2"/>
      <c r="G1284" s="2"/>
      <c r="H1284" s="6"/>
      <c r="I1284" s="9"/>
      <c r="J1284" s="9"/>
      <c r="K1284" s="9"/>
    </row>
    <row r="1285" spans="1:11" x14ac:dyDescent="0.25">
      <c r="A1285" s="2"/>
      <c r="B1285" s="2"/>
      <c r="C1285" s="2"/>
      <c r="E1285" s="2"/>
      <c r="G1285" s="2"/>
      <c r="H1285" s="6"/>
      <c r="I1285" s="9"/>
      <c r="J1285" s="9"/>
      <c r="K1285" s="9"/>
    </row>
    <row r="1286" spans="1:11" x14ac:dyDescent="0.25">
      <c r="A1286" s="2"/>
      <c r="B1286" s="2"/>
      <c r="C1286" s="2"/>
      <c r="E1286" s="2"/>
      <c r="G1286" s="2"/>
      <c r="H1286" s="6"/>
      <c r="I1286" s="9"/>
      <c r="J1286" s="9"/>
      <c r="K1286" s="9"/>
    </row>
    <row r="1287" spans="1:11" x14ac:dyDescent="0.25">
      <c r="A1287" s="2"/>
      <c r="B1287" s="2"/>
      <c r="C1287" s="2"/>
      <c r="E1287" s="2"/>
      <c r="G1287" s="2"/>
      <c r="H1287" s="6"/>
      <c r="I1287" s="9"/>
      <c r="J1287" s="9"/>
      <c r="K1287" s="9"/>
    </row>
    <row r="1288" spans="1:11" x14ac:dyDescent="0.25">
      <c r="A1288" s="2"/>
      <c r="B1288" s="2"/>
      <c r="C1288" s="2"/>
      <c r="E1288" s="2"/>
      <c r="G1288" s="2"/>
      <c r="H1288" s="6"/>
      <c r="I1288" s="9"/>
      <c r="J1288" s="9"/>
      <c r="K1288" s="9"/>
    </row>
    <row r="1289" spans="1:11" x14ac:dyDescent="0.25">
      <c r="A1289" s="2"/>
      <c r="B1289" s="2"/>
      <c r="C1289" s="2"/>
      <c r="E1289" s="2"/>
      <c r="G1289" s="2"/>
      <c r="H1289" s="6"/>
      <c r="I1289" s="9"/>
      <c r="J1289" s="9"/>
      <c r="K1289" s="9"/>
    </row>
    <row r="1290" spans="1:11" x14ac:dyDescent="0.25">
      <c r="A1290" s="2"/>
      <c r="B1290" s="2"/>
      <c r="C1290" s="2"/>
      <c r="E1290" s="2"/>
      <c r="G1290" s="2"/>
      <c r="H1290" s="6"/>
      <c r="I1290" s="9"/>
      <c r="J1290" s="9"/>
      <c r="K1290" s="9"/>
    </row>
    <row r="1291" spans="1:11" x14ac:dyDescent="0.25">
      <c r="A1291" s="2"/>
      <c r="B1291" s="2"/>
      <c r="C1291" s="2"/>
      <c r="E1291" s="2"/>
      <c r="G1291" s="2"/>
      <c r="H1291" s="6"/>
      <c r="I1291" s="9"/>
      <c r="J1291" s="9"/>
      <c r="K1291" s="9"/>
    </row>
    <row r="1292" spans="1:11" x14ac:dyDescent="0.25">
      <c r="A1292" s="2"/>
      <c r="B1292" s="2"/>
      <c r="C1292" s="2"/>
      <c r="E1292" s="2"/>
      <c r="G1292" s="2"/>
      <c r="H1292" s="6"/>
      <c r="I1292" s="9"/>
      <c r="J1292" s="9"/>
      <c r="K1292" s="9"/>
    </row>
    <row r="1293" spans="1:11" x14ac:dyDescent="0.25">
      <c r="A1293" s="2"/>
      <c r="B1293" s="2"/>
      <c r="C1293" s="2"/>
      <c r="E1293" s="2"/>
      <c r="G1293" s="2"/>
      <c r="H1293" s="6"/>
      <c r="I1293" s="9"/>
      <c r="J1293" s="9"/>
      <c r="K1293" s="9"/>
    </row>
    <row r="1294" spans="1:11" x14ac:dyDescent="0.25">
      <c r="A1294" s="2"/>
      <c r="B1294" s="2"/>
      <c r="C1294" s="2"/>
      <c r="E1294" s="2"/>
      <c r="G1294" s="2"/>
      <c r="H1294" s="6"/>
      <c r="I1294" s="9"/>
      <c r="J1294" s="9"/>
      <c r="K1294" s="9"/>
    </row>
    <row r="1295" spans="1:11" x14ac:dyDescent="0.25">
      <c r="A1295" s="2"/>
      <c r="B1295" s="2"/>
      <c r="C1295" s="2"/>
      <c r="E1295" s="2"/>
      <c r="G1295" s="2"/>
      <c r="H1295" s="6"/>
      <c r="I1295" s="9"/>
      <c r="J1295" s="9"/>
      <c r="K1295" s="9"/>
    </row>
    <row r="1296" spans="1:11" x14ac:dyDescent="0.25">
      <c r="A1296" s="2"/>
      <c r="B1296" s="2"/>
      <c r="C1296" s="2"/>
      <c r="E1296" s="2"/>
      <c r="G1296" s="2"/>
      <c r="H1296" s="6"/>
      <c r="I1296" s="9"/>
      <c r="J1296" s="9"/>
      <c r="K1296" s="9"/>
    </row>
    <row r="1297" spans="1:11" x14ac:dyDescent="0.25">
      <c r="A1297" s="2"/>
      <c r="B1297" s="2"/>
      <c r="C1297" s="2"/>
      <c r="E1297" s="2"/>
      <c r="G1297" s="2"/>
      <c r="H1297" s="6"/>
      <c r="I1297" s="9"/>
      <c r="J1297" s="9"/>
      <c r="K1297" s="9"/>
    </row>
    <row r="1298" spans="1:11" x14ac:dyDescent="0.25">
      <c r="A1298" s="2"/>
      <c r="B1298" s="2"/>
      <c r="C1298" s="2"/>
      <c r="E1298" s="2"/>
      <c r="G1298" s="2"/>
      <c r="H1298" s="6"/>
      <c r="I1298" s="9"/>
      <c r="J1298" s="9"/>
      <c r="K1298" s="9"/>
    </row>
    <row r="1299" spans="1:11" x14ac:dyDescent="0.25">
      <c r="A1299" s="2"/>
      <c r="B1299" s="2"/>
      <c r="C1299" s="2"/>
      <c r="E1299" s="2"/>
      <c r="G1299" s="2"/>
      <c r="H1299" s="6"/>
      <c r="I1299" s="9"/>
      <c r="J1299" s="9"/>
      <c r="K1299" s="9"/>
    </row>
    <row r="1300" spans="1:11" x14ac:dyDescent="0.25">
      <c r="A1300" s="2"/>
      <c r="B1300" s="2"/>
      <c r="C1300" s="2"/>
      <c r="E1300" s="2"/>
      <c r="G1300" s="2"/>
      <c r="H1300" s="6"/>
      <c r="I1300" s="9"/>
      <c r="J1300" s="9"/>
      <c r="K1300" s="9"/>
    </row>
    <row r="1301" spans="1:11" x14ac:dyDescent="0.25">
      <c r="A1301" s="2"/>
      <c r="B1301" s="2"/>
      <c r="C1301" s="2"/>
      <c r="E1301" s="2"/>
      <c r="G1301" s="2"/>
      <c r="H1301" s="6"/>
      <c r="I1301" s="9"/>
      <c r="J1301" s="9"/>
      <c r="K1301" s="9"/>
    </row>
    <row r="1302" spans="1:11" x14ac:dyDescent="0.25">
      <c r="A1302" s="2"/>
      <c r="B1302" s="2"/>
      <c r="C1302" s="2"/>
      <c r="E1302" s="2"/>
      <c r="G1302" s="2"/>
      <c r="H1302" s="6"/>
      <c r="I1302" s="9"/>
      <c r="J1302" s="9"/>
      <c r="K1302" s="9"/>
    </row>
    <row r="1303" spans="1:11" x14ac:dyDescent="0.25">
      <c r="A1303" s="2"/>
      <c r="B1303" s="2"/>
      <c r="C1303" s="2"/>
      <c r="E1303" s="2"/>
      <c r="G1303" s="2"/>
      <c r="H1303" s="6"/>
      <c r="I1303" s="9"/>
      <c r="J1303" s="9"/>
      <c r="K1303" s="9"/>
    </row>
    <row r="1304" spans="1:11" x14ac:dyDescent="0.25">
      <c r="A1304" s="2"/>
      <c r="B1304" s="2"/>
      <c r="C1304" s="2"/>
      <c r="E1304" s="2"/>
      <c r="G1304" s="2"/>
      <c r="H1304" s="6"/>
      <c r="I1304" s="9"/>
      <c r="J1304" s="9"/>
      <c r="K1304" s="9"/>
    </row>
    <row r="1305" spans="1:11" x14ac:dyDescent="0.25">
      <c r="A1305" s="2"/>
      <c r="B1305" s="2"/>
      <c r="C1305" s="2"/>
      <c r="E1305" s="2"/>
      <c r="G1305" s="2"/>
      <c r="H1305" s="6"/>
      <c r="I1305" s="9"/>
      <c r="J1305" s="9"/>
      <c r="K1305" s="9"/>
    </row>
    <row r="1306" spans="1:11" x14ac:dyDescent="0.25">
      <c r="A1306" s="2"/>
      <c r="B1306" s="2"/>
      <c r="C1306" s="2"/>
      <c r="E1306" s="2"/>
      <c r="G1306" s="2"/>
      <c r="H1306" s="6"/>
      <c r="I1306" s="9"/>
      <c r="J1306" s="9"/>
      <c r="K1306" s="9"/>
    </row>
    <row r="1307" spans="1:11" x14ac:dyDescent="0.25">
      <c r="A1307" s="2"/>
      <c r="B1307" s="2"/>
      <c r="C1307" s="2"/>
      <c r="E1307" s="2"/>
      <c r="G1307" s="2"/>
      <c r="H1307" s="6"/>
      <c r="I1307" s="9"/>
      <c r="J1307" s="9"/>
      <c r="K1307" s="9"/>
    </row>
    <row r="1308" spans="1:11" x14ac:dyDescent="0.25">
      <c r="A1308" s="2"/>
      <c r="B1308" s="2"/>
      <c r="C1308" s="2"/>
      <c r="E1308" s="2"/>
      <c r="G1308" s="2"/>
      <c r="H1308" s="6"/>
      <c r="I1308" s="9"/>
      <c r="J1308" s="9"/>
      <c r="K1308" s="9"/>
    </row>
    <row r="1309" spans="1:11" x14ac:dyDescent="0.25">
      <c r="A1309" s="2"/>
      <c r="B1309" s="2"/>
      <c r="C1309" s="2"/>
      <c r="E1309" s="2"/>
      <c r="G1309" s="2"/>
      <c r="H1309" s="6"/>
      <c r="I1309" s="9"/>
      <c r="J1309" s="9"/>
      <c r="K1309" s="9"/>
    </row>
    <row r="1310" spans="1:11" x14ac:dyDescent="0.25">
      <c r="A1310" s="2"/>
      <c r="B1310" s="2"/>
      <c r="C1310" s="2"/>
      <c r="E1310" s="2"/>
      <c r="G1310" s="2"/>
      <c r="H1310" s="6"/>
      <c r="I1310" s="9"/>
      <c r="J1310" s="9"/>
      <c r="K1310" s="9"/>
    </row>
    <row r="1311" spans="1:11" x14ac:dyDescent="0.25">
      <c r="A1311" s="2"/>
      <c r="B1311" s="2"/>
      <c r="C1311" s="2"/>
      <c r="E1311" s="2"/>
      <c r="G1311" s="2"/>
      <c r="H1311" s="6"/>
      <c r="I1311" s="9"/>
      <c r="J1311" s="9"/>
      <c r="K1311" s="9"/>
    </row>
    <row r="1312" spans="1:11" x14ac:dyDescent="0.25">
      <c r="A1312" s="2"/>
      <c r="B1312" s="2"/>
      <c r="C1312" s="2"/>
      <c r="E1312" s="2"/>
      <c r="G1312" s="2"/>
      <c r="H1312" s="6"/>
      <c r="I1312" s="9"/>
      <c r="J1312" s="9"/>
      <c r="K1312" s="9"/>
    </row>
    <row r="1313" spans="1:11" x14ac:dyDescent="0.25">
      <c r="A1313" s="2"/>
      <c r="B1313" s="2"/>
      <c r="C1313" s="2"/>
      <c r="E1313" s="2"/>
      <c r="G1313" s="2"/>
      <c r="H1313" s="6"/>
      <c r="I1313" s="9"/>
      <c r="J1313" s="9"/>
      <c r="K1313" s="9"/>
    </row>
    <row r="1314" spans="1:11" x14ac:dyDescent="0.25">
      <c r="A1314" s="2"/>
      <c r="B1314" s="2"/>
      <c r="C1314" s="2"/>
      <c r="E1314" s="2"/>
      <c r="G1314" s="2"/>
      <c r="H1314" s="6"/>
      <c r="I1314" s="9"/>
      <c r="J1314" s="9"/>
      <c r="K1314" s="9"/>
    </row>
    <row r="1315" spans="1:11" x14ac:dyDescent="0.25">
      <c r="A1315" s="2"/>
      <c r="B1315" s="2"/>
      <c r="C1315" s="2"/>
      <c r="E1315" s="2"/>
      <c r="G1315" s="2"/>
      <c r="H1315" s="6"/>
      <c r="I1315" s="9"/>
      <c r="J1315" s="9"/>
      <c r="K1315" s="9"/>
    </row>
    <row r="1316" spans="1:11" x14ac:dyDescent="0.25">
      <c r="A1316" s="2"/>
      <c r="B1316" s="2"/>
      <c r="C1316" s="2"/>
      <c r="E1316" s="2"/>
      <c r="G1316" s="2"/>
      <c r="H1316" s="6"/>
      <c r="I1316" s="9"/>
      <c r="J1316" s="9"/>
      <c r="K1316" s="9"/>
    </row>
    <row r="1317" spans="1:11" x14ac:dyDescent="0.25">
      <c r="A1317" s="2"/>
      <c r="B1317" s="2"/>
      <c r="C1317" s="2"/>
      <c r="E1317" s="2"/>
      <c r="G1317" s="2"/>
      <c r="H1317" s="6"/>
      <c r="I1317" s="9"/>
      <c r="J1317" s="9"/>
      <c r="K1317" s="9"/>
    </row>
    <row r="1318" spans="1:11" x14ac:dyDescent="0.25">
      <c r="A1318" s="2"/>
      <c r="B1318" s="2"/>
      <c r="C1318" s="2"/>
      <c r="E1318" s="2"/>
      <c r="G1318" s="2"/>
      <c r="H1318" s="6"/>
      <c r="I1318" s="9"/>
      <c r="J1318" s="9"/>
      <c r="K1318" s="9"/>
    </row>
    <row r="1319" spans="1:11" x14ac:dyDescent="0.25">
      <c r="A1319" s="2"/>
      <c r="B1319" s="2"/>
      <c r="C1319" s="2"/>
      <c r="E1319" s="2"/>
      <c r="G1319" s="2"/>
      <c r="H1319" s="6"/>
      <c r="I1319" s="9"/>
      <c r="J1319" s="9"/>
      <c r="K1319" s="9"/>
    </row>
    <row r="1320" spans="1:11" x14ac:dyDescent="0.25">
      <c r="A1320" s="2"/>
      <c r="B1320" s="2"/>
      <c r="C1320" s="2"/>
      <c r="E1320" s="2"/>
      <c r="G1320" s="2"/>
      <c r="H1320" s="6"/>
      <c r="I1320" s="9"/>
      <c r="J1320" s="9"/>
      <c r="K1320" s="9"/>
    </row>
    <row r="1321" spans="1:11" x14ac:dyDescent="0.25">
      <c r="A1321" s="2"/>
      <c r="B1321" s="2"/>
      <c r="C1321" s="2"/>
      <c r="E1321" s="2"/>
      <c r="G1321" s="2"/>
      <c r="H1321" s="6"/>
      <c r="I1321" s="9"/>
      <c r="J1321" s="9"/>
      <c r="K1321" s="9"/>
    </row>
    <row r="1322" spans="1:11" x14ac:dyDescent="0.25">
      <c r="A1322" s="2"/>
      <c r="B1322" s="2"/>
      <c r="C1322" s="2"/>
      <c r="E1322" s="2"/>
      <c r="G1322" s="2"/>
      <c r="H1322" s="6"/>
      <c r="I1322" s="9"/>
      <c r="J1322" s="9"/>
      <c r="K1322" s="9"/>
    </row>
    <row r="1323" spans="1:11" x14ac:dyDescent="0.25">
      <c r="A1323" s="2"/>
      <c r="B1323" s="2"/>
      <c r="C1323" s="2"/>
      <c r="E1323" s="2"/>
      <c r="G1323" s="2"/>
      <c r="H1323" s="6"/>
      <c r="I1323" s="9"/>
      <c r="J1323" s="9"/>
      <c r="K1323" s="9"/>
    </row>
    <row r="1324" spans="1:11" x14ac:dyDescent="0.25">
      <c r="A1324" s="2"/>
      <c r="B1324" s="2"/>
      <c r="C1324" s="2"/>
      <c r="E1324" s="2"/>
      <c r="G1324" s="2"/>
      <c r="H1324" s="6"/>
      <c r="I1324" s="9"/>
      <c r="J1324" s="9"/>
      <c r="K1324" s="9"/>
    </row>
    <row r="1325" spans="1:11" x14ac:dyDescent="0.25">
      <c r="A1325" s="2"/>
      <c r="B1325" s="2"/>
      <c r="C1325" s="2"/>
      <c r="E1325" s="2"/>
      <c r="G1325" s="2"/>
      <c r="H1325" s="6"/>
      <c r="I1325" s="9"/>
      <c r="J1325" s="9"/>
      <c r="K1325" s="9"/>
    </row>
    <row r="1326" spans="1:11" x14ac:dyDescent="0.25">
      <c r="A1326" s="2"/>
      <c r="B1326" s="2"/>
      <c r="C1326" s="2"/>
      <c r="E1326" s="2"/>
      <c r="G1326" s="2"/>
      <c r="H1326" s="6"/>
      <c r="I1326" s="9"/>
      <c r="J1326" s="9"/>
      <c r="K1326" s="9"/>
    </row>
    <row r="1327" spans="1:11" x14ac:dyDescent="0.25">
      <c r="A1327" s="2"/>
      <c r="B1327" s="2"/>
      <c r="C1327" s="2"/>
      <c r="E1327" s="2"/>
      <c r="G1327" s="2"/>
      <c r="H1327" s="6"/>
      <c r="I1327" s="9"/>
      <c r="J1327" s="9"/>
      <c r="K1327" s="9"/>
    </row>
    <row r="1328" spans="1:11" x14ac:dyDescent="0.25">
      <c r="A1328" s="2"/>
      <c r="B1328" s="2"/>
      <c r="C1328" s="2"/>
      <c r="E1328" s="2"/>
      <c r="G1328" s="2"/>
      <c r="H1328" s="6"/>
      <c r="I1328" s="9"/>
      <c r="J1328" s="9"/>
      <c r="K1328" s="9"/>
    </row>
    <row r="1329" spans="1:11" x14ac:dyDescent="0.25">
      <c r="A1329" s="2"/>
      <c r="B1329" s="2"/>
      <c r="C1329" s="2"/>
      <c r="E1329" s="2"/>
      <c r="G1329" s="2"/>
      <c r="H1329" s="6"/>
      <c r="I1329" s="9"/>
      <c r="J1329" s="9"/>
      <c r="K1329" s="9"/>
    </row>
    <row r="1330" spans="1:11" x14ac:dyDescent="0.25">
      <c r="A1330" s="2"/>
      <c r="B1330" s="2"/>
      <c r="C1330" s="2"/>
      <c r="E1330" s="2"/>
      <c r="G1330" s="2"/>
      <c r="H1330" s="6"/>
      <c r="I1330" s="9"/>
      <c r="J1330" s="9"/>
      <c r="K1330" s="9"/>
    </row>
    <row r="1331" spans="1:11" x14ac:dyDescent="0.25">
      <c r="A1331" s="2"/>
      <c r="B1331" s="2"/>
      <c r="C1331" s="2"/>
      <c r="E1331" s="2"/>
      <c r="G1331" s="2"/>
      <c r="H1331" s="6"/>
      <c r="I1331" s="9"/>
      <c r="J1331" s="9"/>
      <c r="K1331" s="9"/>
    </row>
    <row r="1332" spans="1:11" x14ac:dyDescent="0.25">
      <c r="A1332" s="2"/>
      <c r="B1332" s="2"/>
      <c r="C1332" s="2"/>
      <c r="E1332" s="2"/>
      <c r="G1332" s="2"/>
      <c r="H1332" s="6"/>
      <c r="I1332" s="9"/>
      <c r="J1332" s="9"/>
      <c r="K1332" s="9"/>
    </row>
    <row r="1333" spans="1:11" x14ac:dyDescent="0.25">
      <c r="A1333" s="2"/>
      <c r="B1333" s="2"/>
      <c r="C1333" s="2"/>
      <c r="E1333" s="2"/>
      <c r="G1333" s="2"/>
      <c r="H1333" s="6"/>
      <c r="I1333" s="9"/>
      <c r="J1333" s="9"/>
      <c r="K1333" s="9"/>
    </row>
    <row r="1334" spans="1:11" x14ac:dyDescent="0.25">
      <c r="A1334" s="2"/>
      <c r="B1334" s="2"/>
      <c r="C1334" s="2"/>
      <c r="E1334" s="2"/>
      <c r="G1334" s="2"/>
      <c r="H1334" s="6"/>
      <c r="I1334" s="9"/>
      <c r="J1334" s="9"/>
      <c r="K1334" s="9"/>
    </row>
    <row r="1335" spans="1:11" x14ac:dyDescent="0.25">
      <c r="A1335" s="2"/>
      <c r="B1335" s="2"/>
      <c r="C1335" s="2"/>
      <c r="E1335" s="2"/>
      <c r="G1335" s="2"/>
      <c r="H1335" s="6"/>
      <c r="I1335" s="9"/>
      <c r="J1335" s="9"/>
      <c r="K1335" s="9"/>
    </row>
    <row r="1336" spans="1:11" x14ac:dyDescent="0.25">
      <c r="A1336" s="2"/>
      <c r="B1336" s="2"/>
      <c r="C1336" s="2"/>
      <c r="E1336" s="2"/>
      <c r="G1336" s="2"/>
      <c r="H1336" s="6"/>
      <c r="I1336" s="9"/>
      <c r="J1336" s="9"/>
      <c r="K1336" s="9"/>
    </row>
    <row r="1337" spans="1:11" x14ac:dyDescent="0.25">
      <c r="A1337" s="2"/>
      <c r="B1337" s="2"/>
      <c r="C1337" s="2"/>
      <c r="E1337" s="2"/>
      <c r="G1337" s="2"/>
      <c r="H1337" s="6"/>
      <c r="I1337" s="9"/>
      <c r="J1337" s="9"/>
      <c r="K1337" s="9"/>
    </row>
    <row r="1338" spans="1:11" x14ac:dyDescent="0.25">
      <c r="A1338" s="2"/>
      <c r="B1338" s="2"/>
      <c r="C1338" s="2"/>
      <c r="E1338" s="2"/>
      <c r="G1338" s="2"/>
      <c r="H1338" s="6"/>
      <c r="I1338" s="9"/>
      <c r="J1338" s="9"/>
      <c r="K1338" s="9"/>
    </row>
    <row r="1339" spans="1:11" x14ac:dyDescent="0.25">
      <c r="A1339" s="2"/>
      <c r="B1339" s="2"/>
      <c r="C1339" s="2"/>
      <c r="E1339" s="2"/>
      <c r="G1339" s="2"/>
      <c r="H1339" s="6"/>
      <c r="I1339" s="9"/>
      <c r="J1339" s="9"/>
      <c r="K1339" s="9"/>
    </row>
    <row r="1340" spans="1:11" x14ac:dyDescent="0.25">
      <c r="A1340" s="2"/>
      <c r="B1340" s="2"/>
      <c r="C1340" s="2"/>
      <c r="E1340" s="2"/>
      <c r="G1340" s="2"/>
      <c r="H1340" s="6"/>
      <c r="I1340" s="9"/>
      <c r="J1340" s="9"/>
      <c r="K1340" s="9"/>
    </row>
    <row r="1341" spans="1:11" x14ac:dyDescent="0.25">
      <c r="A1341" s="2"/>
      <c r="B1341" s="2"/>
      <c r="C1341" s="2"/>
      <c r="E1341" s="2"/>
      <c r="G1341" s="2"/>
      <c r="H1341" s="6"/>
      <c r="I1341" s="9"/>
      <c r="J1341" s="9"/>
      <c r="K1341" s="9"/>
    </row>
    <row r="1342" spans="1:11" x14ac:dyDescent="0.25">
      <c r="A1342" s="2"/>
      <c r="B1342" s="2"/>
      <c r="C1342" s="2"/>
      <c r="E1342" s="2"/>
      <c r="G1342" s="2"/>
      <c r="H1342" s="6"/>
      <c r="I1342" s="9"/>
      <c r="J1342" s="9"/>
      <c r="K1342" s="9"/>
    </row>
    <row r="1343" spans="1:11" x14ac:dyDescent="0.25">
      <c r="A1343" s="2"/>
      <c r="B1343" s="2"/>
      <c r="C1343" s="2"/>
      <c r="E1343" s="2"/>
      <c r="G1343" s="2"/>
      <c r="H1343" s="6"/>
      <c r="I1343" s="9"/>
      <c r="J1343" s="9"/>
      <c r="K1343" s="9"/>
    </row>
    <row r="1344" spans="1:11" x14ac:dyDescent="0.25">
      <c r="A1344" s="2"/>
      <c r="B1344" s="2"/>
      <c r="C1344" s="2"/>
      <c r="E1344" s="2"/>
      <c r="G1344" s="2"/>
      <c r="H1344" s="6"/>
      <c r="I1344" s="9"/>
      <c r="J1344" s="9"/>
      <c r="K1344" s="9"/>
    </row>
    <row r="1345" spans="1:11" x14ac:dyDescent="0.25">
      <c r="A1345" s="2"/>
      <c r="B1345" s="2"/>
      <c r="C1345" s="2"/>
      <c r="E1345" s="2"/>
      <c r="G1345" s="2"/>
      <c r="H1345" s="6"/>
      <c r="I1345" s="9"/>
      <c r="J1345" s="9"/>
      <c r="K1345" s="9"/>
    </row>
    <row r="1346" spans="1:11" x14ac:dyDescent="0.25">
      <c r="A1346" s="2"/>
      <c r="B1346" s="2"/>
      <c r="C1346" s="2"/>
      <c r="E1346" s="2"/>
      <c r="G1346" s="2"/>
      <c r="H1346" s="6"/>
      <c r="I1346" s="9"/>
      <c r="J1346" s="9"/>
      <c r="K1346" s="9"/>
    </row>
    <row r="1347" spans="1:11" x14ac:dyDescent="0.25">
      <c r="A1347" s="2"/>
      <c r="B1347" s="2"/>
      <c r="C1347" s="2"/>
      <c r="E1347" s="2"/>
      <c r="G1347" s="2"/>
      <c r="H1347" s="6"/>
      <c r="I1347" s="9"/>
      <c r="J1347" s="9"/>
      <c r="K1347" s="9"/>
    </row>
    <row r="1348" spans="1:11" x14ac:dyDescent="0.25">
      <c r="A1348" s="2"/>
      <c r="B1348" s="2"/>
      <c r="C1348" s="2"/>
      <c r="E1348" s="2"/>
      <c r="G1348" s="2"/>
      <c r="H1348" s="6"/>
      <c r="I1348" s="9"/>
      <c r="J1348" s="9"/>
      <c r="K1348" s="9"/>
    </row>
    <row r="1349" spans="1:11" x14ac:dyDescent="0.25">
      <c r="A1349" s="2"/>
      <c r="B1349" s="2"/>
      <c r="C1349" s="2"/>
      <c r="E1349" s="2"/>
      <c r="G1349" s="2"/>
      <c r="H1349" s="6"/>
      <c r="I1349" s="9"/>
      <c r="J1349" s="9"/>
      <c r="K1349" s="9"/>
    </row>
    <row r="1350" spans="1:11" x14ac:dyDescent="0.25">
      <c r="A1350" s="2"/>
      <c r="B1350" s="2"/>
      <c r="C1350" s="2"/>
      <c r="E1350" s="2"/>
      <c r="G1350" s="2"/>
      <c r="H1350" s="6"/>
      <c r="I1350" s="9"/>
      <c r="J1350" s="9"/>
      <c r="K1350" s="9"/>
    </row>
    <row r="1351" spans="1:11" x14ac:dyDescent="0.25">
      <c r="A1351" s="2"/>
      <c r="B1351" s="2"/>
      <c r="C1351" s="2"/>
      <c r="E1351" s="2"/>
      <c r="G1351" s="2"/>
      <c r="H1351" s="6"/>
      <c r="I1351" s="9"/>
      <c r="J1351" s="9"/>
      <c r="K1351" s="9"/>
    </row>
    <row r="1352" spans="1:11" x14ac:dyDescent="0.25">
      <c r="A1352" s="2"/>
      <c r="B1352" s="2"/>
      <c r="C1352" s="2"/>
      <c r="E1352" s="2"/>
      <c r="G1352" s="2"/>
      <c r="H1352" s="6"/>
      <c r="I1352" s="9"/>
      <c r="J1352" s="9"/>
      <c r="K1352" s="9"/>
    </row>
    <row r="1353" spans="1:11" x14ac:dyDescent="0.25">
      <c r="A1353" s="2"/>
      <c r="B1353" s="2"/>
      <c r="C1353" s="2"/>
      <c r="E1353" s="2"/>
      <c r="G1353" s="2"/>
      <c r="H1353" s="6"/>
      <c r="I1353" s="9"/>
      <c r="J1353" s="9"/>
      <c r="K1353" s="9"/>
    </row>
    <row r="1354" spans="1:11" x14ac:dyDescent="0.25">
      <c r="A1354" s="2"/>
      <c r="B1354" s="2"/>
      <c r="C1354" s="2"/>
      <c r="E1354" s="2"/>
      <c r="G1354" s="2"/>
      <c r="H1354" s="6"/>
      <c r="I1354" s="9"/>
      <c r="J1354" s="9"/>
      <c r="K1354" s="9"/>
    </row>
    <row r="1355" spans="1:11" x14ac:dyDescent="0.25">
      <c r="A1355" s="2"/>
      <c r="B1355" s="2"/>
      <c r="C1355" s="2"/>
      <c r="E1355" s="2"/>
      <c r="G1355" s="2"/>
      <c r="H1355" s="6"/>
      <c r="I1355" s="9"/>
      <c r="J1355" s="9"/>
      <c r="K1355" s="9"/>
    </row>
    <row r="1356" spans="1:11" x14ac:dyDescent="0.25">
      <c r="A1356" s="2"/>
      <c r="B1356" s="2"/>
      <c r="C1356" s="2"/>
      <c r="E1356" s="2"/>
      <c r="G1356" s="2"/>
      <c r="H1356" s="6"/>
      <c r="I1356" s="9"/>
      <c r="J1356" s="9"/>
      <c r="K1356" s="9"/>
    </row>
    <row r="1357" spans="1:11" x14ac:dyDescent="0.25">
      <c r="A1357" s="2"/>
      <c r="B1357" s="2"/>
      <c r="C1357" s="2"/>
      <c r="E1357" s="2"/>
      <c r="G1357" s="2"/>
      <c r="H1357" s="6"/>
      <c r="I1357" s="9"/>
      <c r="J1357" s="9"/>
      <c r="K1357" s="9"/>
    </row>
    <row r="1358" spans="1:11" x14ac:dyDescent="0.25">
      <c r="A1358" s="2"/>
      <c r="B1358" s="2"/>
      <c r="C1358" s="2"/>
      <c r="E1358" s="2"/>
      <c r="G1358" s="2"/>
      <c r="H1358" s="6"/>
      <c r="I1358" s="9"/>
      <c r="J1358" s="9"/>
      <c r="K1358" s="9"/>
    </row>
    <row r="1359" spans="1:11" x14ac:dyDescent="0.25">
      <c r="A1359" s="2"/>
      <c r="B1359" s="2"/>
      <c r="C1359" s="2"/>
      <c r="E1359" s="2"/>
      <c r="G1359" s="2"/>
      <c r="H1359" s="6"/>
      <c r="I1359" s="9"/>
      <c r="J1359" s="9"/>
      <c r="K1359" s="9"/>
    </row>
    <row r="1360" spans="1:11" x14ac:dyDescent="0.25">
      <c r="A1360" s="2"/>
      <c r="B1360" s="2"/>
      <c r="C1360" s="2"/>
      <c r="E1360" s="2"/>
      <c r="G1360" s="2"/>
      <c r="H1360" s="6"/>
      <c r="I1360" s="9"/>
      <c r="J1360" s="9"/>
      <c r="K1360" s="9"/>
    </row>
    <row r="1361" spans="1:11" x14ac:dyDescent="0.25">
      <c r="A1361" s="2"/>
      <c r="B1361" s="2"/>
      <c r="C1361" s="2"/>
      <c r="E1361" s="2"/>
      <c r="G1361" s="2"/>
      <c r="H1361" s="6"/>
      <c r="I1361" s="9"/>
      <c r="J1361" s="9"/>
      <c r="K1361" s="9"/>
    </row>
    <row r="1362" spans="1:11" x14ac:dyDescent="0.25">
      <c r="A1362" s="2"/>
      <c r="B1362" s="2"/>
      <c r="C1362" s="2"/>
      <c r="E1362" s="2"/>
      <c r="G1362" s="2"/>
      <c r="H1362" s="6"/>
      <c r="I1362" s="9"/>
      <c r="J1362" s="9"/>
      <c r="K1362" s="9"/>
    </row>
    <row r="1363" spans="1:11" x14ac:dyDescent="0.25">
      <c r="A1363" s="2"/>
      <c r="B1363" s="2"/>
      <c r="C1363" s="2"/>
      <c r="E1363" s="2"/>
      <c r="G1363" s="2"/>
      <c r="H1363" s="6"/>
      <c r="I1363" s="9"/>
      <c r="J1363" s="9"/>
      <c r="K1363" s="9"/>
    </row>
    <row r="1364" spans="1:11" x14ac:dyDescent="0.25">
      <c r="A1364" s="2"/>
      <c r="B1364" s="2"/>
      <c r="C1364" s="2"/>
      <c r="E1364" s="2"/>
      <c r="G1364" s="2"/>
      <c r="H1364" s="6"/>
      <c r="I1364" s="9"/>
      <c r="J1364" s="9"/>
      <c r="K1364" s="9"/>
    </row>
    <row r="1365" spans="1:11" x14ac:dyDescent="0.25">
      <c r="A1365" s="2"/>
      <c r="B1365" s="2"/>
      <c r="C1365" s="2"/>
      <c r="E1365" s="2"/>
      <c r="G1365" s="2"/>
      <c r="H1365" s="6"/>
      <c r="I1365" s="9"/>
      <c r="J1365" s="9"/>
      <c r="K1365" s="9"/>
    </row>
    <row r="1366" spans="1:11" x14ac:dyDescent="0.25">
      <c r="A1366" s="2"/>
      <c r="B1366" s="2"/>
      <c r="C1366" s="2"/>
      <c r="E1366" s="2"/>
      <c r="G1366" s="2"/>
      <c r="H1366" s="6"/>
      <c r="I1366" s="9"/>
      <c r="J1366" s="9"/>
      <c r="K1366" s="9"/>
    </row>
    <row r="1367" spans="1:11" x14ac:dyDescent="0.25">
      <c r="A1367" s="2"/>
      <c r="B1367" s="2"/>
      <c r="C1367" s="2"/>
      <c r="E1367" s="2"/>
      <c r="G1367" s="2"/>
      <c r="H1367" s="6"/>
      <c r="I1367" s="9"/>
      <c r="J1367" s="9"/>
      <c r="K1367" s="9"/>
    </row>
    <row r="1368" spans="1:11" x14ac:dyDescent="0.25">
      <c r="A1368" s="2"/>
      <c r="B1368" s="2"/>
      <c r="C1368" s="2"/>
      <c r="E1368" s="2"/>
      <c r="G1368" s="2"/>
      <c r="H1368" s="6"/>
      <c r="I1368" s="9"/>
      <c r="J1368" s="9"/>
      <c r="K1368" s="9"/>
    </row>
    <row r="1369" spans="1:11" x14ac:dyDescent="0.25">
      <c r="A1369" s="2"/>
      <c r="B1369" s="2"/>
      <c r="C1369" s="2"/>
      <c r="E1369" s="2"/>
      <c r="G1369" s="2"/>
      <c r="H1369" s="6"/>
      <c r="I1369" s="9"/>
      <c r="J1369" s="9"/>
      <c r="K1369" s="9"/>
    </row>
    <row r="1370" spans="1:11" x14ac:dyDescent="0.25">
      <c r="A1370" s="2"/>
      <c r="B1370" s="2"/>
      <c r="C1370" s="2"/>
      <c r="E1370" s="2"/>
      <c r="G1370" s="2"/>
      <c r="H1370" s="6"/>
      <c r="I1370" s="9"/>
      <c r="J1370" s="9"/>
      <c r="K1370" s="9"/>
    </row>
    <row r="1371" spans="1:11" x14ac:dyDescent="0.25">
      <c r="A1371" s="2"/>
      <c r="B1371" s="2"/>
      <c r="C1371" s="2"/>
      <c r="E1371" s="2"/>
      <c r="G1371" s="2"/>
      <c r="H1371" s="6"/>
      <c r="I1371" s="9"/>
      <c r="J1371" s="9"/>
      <c r="K1371" s="9"/>
    </row>
    <row r="1372" spans="1:11" x14ac:dyDescent="0.25">
      <c r="A1372" s="2"/>
      <c r="B1372" s="2"/>
      <c r="C1372" s="2"/>
      <c r="E1372" s="2"/>
      <c r="G1372" s="2"/>
      <c r="H1372" s="6"/>
      <c r="I1372" s="9"/>
      <c r="J1372" s="9"/>
      <c r="K1372" s="9"/>
    </row>
    <row r="1373" spans="1:11" x14ac:dyDescent="0.25">
      <c r="A1373" s="2"/>
      <c r="B1373" s="2"/>
      <c r="C1373" s="2"/>
      <c r="E1373" s="2"/>
      <c r="G1373" s="2"/>
      <c r="H1373" s="6"/>
      <c r="I1373" s="9"/>
      <c r="J1373" s="9"/>
      <c r="K1373" s="9"/>
    </row>
    <row r="1374" spans="1:11" x14ac:dyDescent="0.25">
      <c r="A1374" s="2"/>
      <c r="B1374" s="2"/>
      <c r="C1374" s="2"/>
      <c r="E1374" s="2"/>
      <c r="G1374" s="2"/>
      <c r="H1374" s="6"/>
      <c r="I1374" s="9"/>
      <c r="J1374" s="9"/>
      <c r="K1374" s="9"/>
    </row>
    <row r="1375" spans="1:11" x14ac:dyDescent="0.25">
      <c r="A1375" s="2"/>
      <c r="B1375" s="2"/>
      <c r="C1375" s="2"/>
      <c r="E1375" s="2"/>
      <c r="G1375" s="2"/>
      <c r="H1375" s="6"/>
      <c r="I1375" s="9"/>
      <c r="J1375" s="9"/>
      <c r="K1375" s="9"/>
    </row>
    <row r="1376" spans="1:11" x14ac:dyDescent="0.25">
      <c r="A1376" s="2"/>
      <c r="B1376" s="2"/>
      <c r="C1376" s="2"/>
      <c r="E1376" s="2"/>
      <c r="G1376" s="2"/>
      <c r="H1376" s="6"/>
      <c r="I1376" s="9"/>
      <c r="J1376" s="9"/>
      <c r="K1376" s="9"/>
    </row>
    <row r="1377" spans="1:11" x14ac:dyDescent="0.25">
      <c r="A1377" s="2"/>
      <c r="B1377" s="2"/>
      <c r="C1377" s="2"/>
      <c r="E1377" s="2"/>
      <c r="G1377" s="2"/>
      <c r="H1377" s="6"/>
      <c r="I1377" s="9"/>
      <c r="J1377" s="9"/>
      <c r="K1377" s="9"/>
    </row>
    <row r="1378" spans="1:11" x14ac:dyDescent="0.25">
      <c r="A1378" s="2"/>
      <c r="B1378" s="2"/>
      <c r="C1378" s="2"/>
      <c r="E1378" s="2"/>
      <c r="G1378" s="2"/>
      <c r="H1378" s="6"/>
      <c r="I1378" s="9"/>
      <c r="J1378" s="9"/>
      <c r="K1378" s="9"/>
    </row>
    <row r="1379" spans="1:11" x14ac:dyDescent="0.25">
      <c r="A1379" s="2"/>
      <c r="B1379" s="2"/>
      <c r="C1379" s="2"/>
      <c r="E1379" s="2"/>
      <c r="G1379" s="2"/>
      <c r="H1379" s="6"/>
      <c r="I1379" s="9"/>
      <c r="J1379" s="9"/>
      <c r="K1379" s="9"/>
    </row>
    <row r="1380" spans="1:11" x14ac:dyDescent="0.25">
      <c r="A1380" s="2"/>
      <c r="B1380" s="2"/>
      <c r="C1380" s="2"/>
      <c r="E1380" s="2"/>
      <c r="G1380" s="2"/>
      <c r="H1380" s="6"/>
      <c r="I1380" s="9"/>
      <c r="J1380" s="9"/>
      <c r="K1380" s="9"/>
    </row>
    <row r="1381" spans="1:11" x14ac:dyDescent="0.25">
      <c r="A1381" s="2"/>
      <c r="B1381" s="2"/>
      <c r="C1381" s="2"/>
      <c r="E1381" s="2"/>
      <c r="G1381" s="2"/>
      <c r="H1381" s="6"/>
      <c r="I1381" s="9"/>
      <c r="J1381" s="9"/>
      <c r="K1381" s="9"/>
    </row>
    <row r="1382" spans="1:11" x14ac:dyDescent="0.25">
      <c r="A1382" s="2"/>
      <c r="B1382" s="2"/>
      <c r="C1382" s="2"/>
      <c r="E1382" s="2"/>
      <c r="G1382" s="2"/>
      <c r="H1382" s="6"/>
      <c r="I1382" s="9"/>
      <c r="J1382" s="9"/>
      <c r="K1382" s="9"/>
    </row>
    <row r="1383" spans="1:11" x14ac:dyDescent="0.25">
      <c r="A1383" s="2"/>
      <c r="B1383" s="2"/>
      <c r="C1383" s="2"/>
      <c r="E1383" s="2"/>
      <c r="G1383" s="2"/>
      <c r="H1383" s="6"/>
      <c r="I1383" s="9"/>
      <c r="J1383" s="9"/>
      <c r="K1383" s="9"/>
    </row>
    <row r="1384" spans="1:11" x14ac:dyDescent="0.25">
      <c r="A1384" s="2"/>
      <c r="B1384" s="2"/>
      <c r="C1384" s="2"/>
      <c r="E1384" s="2"/>
      <c r="G1384" s="2"/>
      <c r="H1384" s="6"/>
      <c r="I1384" s="9"/>
      <c r="J1384" s="9"/>
      <c r="K1384" s="9"/>
    </row>
    <row r="1385" spans="1:11" x14ac:dyDescent="0.25">
      <c r="A1385" s="2"/>
      <c r="B1385" s="2"/>
      <c r="C1385" s="2"/>
      <c r="E1385" s="2"/>
      <c r="G1385" s="2"/>
      <c r="H1385" s="6"/>
      <c r="I1385" s="9"/>
      <c r="J1385" s="9"/>
      <c r="K1385" s="9"/>
    </row>
    <row r="1386" spans="1:11" x14ac:dyDescent="0.25">
      <c r="A1386" s="2"/>
      <c r="B1386" s="2"/>
      <c r="C1386" s="2"/>
      <c r="E1386" s="2"/>
      <c r="G1386" s="2"/>
      <c r="H1386" s="6"/>
      <c r="I1386" s="9"/>
      <c r="J1386" s="9"/>
      <c r="K1386" s="9"/>
    </row>
    <row r="1387" spans="1:11" x14ac:dyDescent="0.25">
      <c r="A1387" s="2"/>
      <c r="B1387" s="2"/>
      <c r="C1387" s="2"/>
      <c r="E1387" s="2"/>
      <c r="G1387" s="2"/>
      <c r="H1387" s="6"/>
      <c r="I1387" s="9"/>
      <c r="J1387" s="9"/>
      <c r="K1387" s="9"/>
    </row>
    <row r="1388" spans="1:11" x14ac:dyDescent="0.25">
      <c r="A1388" s="2"/>
      <c r="B1388" s="2"/>
      <c r="C1388" s="2"/>
      <c r="E1388" s="2"/>
      <c r="G1388" s="2"/>
      <c r="H1388" s="6"/>
      <c r="I1388" s="9"/>
      <c r="J1388" s="9"/>
      <c r="K1388" s="9"/>
    </row>
    <row r="1389" spans="1:11" x14ac:dyDescent="0.25">
      <c r="A1389" s="2"/>
      <c r="B1389" s="2"/>
      <c r="C1389" s="2"/>
      <c r="E1389" s="2"/>
      <c r="G1389" s="2"/>
      <c r="H1389" s="6"/>
      <c r="I1389" s="9"/>
      <c r="J1389" s="9"/>
      <c r="K1389" s="9"/>
    </row>
    <row r="1390" spans="1:11" x14ac:dyDescent="0.25">
      <c r="A1390" s="2"/>
      <c r="B1390" s="2"/>
      <c r="C1390" s="2"/>
      <c r="E1390" s="2"/>
      <c r="G1390" s="2"/>
      <c r="H1390" s="6"/>
      <c r="I1390" s="9"/>
      <c r="J1390" s="9"/>
      <c r="K1390" s="9"/>
    </row>
    <row r="1391" spans="1:11" x14ac:dyDescent="0.25">
      <c r="A1391" s="2"/>
      <c r="B1391" s="2"/>
      <c r="C1391" s="2"/>
      <c r="E1391" s="2"/>
      <c r="G1391" s="2"/>
      <c r="H1391" s="6"/>
      <c r="I1391" s="9"/>
      <c r="J1391" s="9"/>
      <c r="K1391" s="9"/>
    </row>
    <row r="1392" spans="1:11" x14ac:dyDescent="0.25">
      <c r="A1392" s="2"/>
      <c r="B1392" s="2"/>
      <c r="C1392" s="2"/>
      <c r="E1392" s="2"/>
      <c r="G1392" s="2"/>
      <c r="H1392" s="6"/>
      <c r="I1392" s="9"/>
      <c r="J1392" s="9"/>
      <c r="K1392" s="9"/>
    </row>
    <row r="1393" spans="1:11" x14ac:dyDescent="0.25">
      <c r="A1393" s="2"/>
      <c r="B1393" s="2"/>
      <c r="C1393" s="2"/>
      <c r="E1393" s="2"/>
      <c r="G1393" s="2"/>
      <c r="H1393" s="6"/>
      <c r="I1393" s="9"/>
      <c r="J1393" s="9"/>
      <c r="K1393" s="9"/>
    </row>
    <row r="1394" spans="1:11" x14ac:dyDescent="0.25">
      <c r="A1394" s="2"/>
      <c r="B1394" s="2"/>
      <c r="C1394" s="2"/>
      <c r="E1394" s="2"/>
      <c r="G1394" s="2"/>
      <c r="H1394" s="6"/>
      <c r="I1394" s="9"/>
      <c r="J1394" s="9"/>
      <c r="K1394" s="9"/>
    </row>
    <row r="1395" spans="1:11" x14ac:dyDescent="0.25">
      <c r="A1395" s="2"/>
      <c r="B1395" s="2"/>
      <c r="C1395" s="2"/>
      <c r="E1395" s="2"/>
      <c r="G1395" s="2"/>
      <c r="H1395" s="6"/>
      <c r="I1395" s="9"/>
      <c r="J1395" s="9"/>
      <c r="K1395" s="9"/>
    </row>
    <row r="1396" spans="1:11" x14ac:dyDescent="0.25">
      <c r="A1396" s="2"/>
      <c r="B1396" s="2"/>
      <c r="C1396" s="2"/>
      <c r="E1396" s="2"/>
      <c r="G1396" s="2"/>
      <c r="H1396" s="6"/>
      <c r="I1396" s="9"/>
      <c r="J1396" s="9"/>
      <c r="K1396" s="9"/>
    </row>
    <row r="1397" spans="1:11" x14ac:dyDescent="0.25">
      <c r="A1397" s="2"/>
      <c r="B1397" s="2"/>
      <c r="C1397" s="2"/>
      <c r="E1397" s="2"/>
      <c r="G1397" s="2"/>
      <c r="H1397" s="6"/>
      <c r="I1397" s="9"/>
      <c r="J1397" s="9"/>
      <c r="K1397" s="9"/>
    </row>
    <row r="1398" spans="1:11" x14ac:dyDescent="0.25">
      <c r="A1398" s="2"/>
      <c r="B1398" s="2"/>
      <c r="C1398" s="2"/>
      <c r="E1398" s="2"/>
      <c r="G1398" s="2"/>
      <c r="H1398" s="6"/>
      <c r="I1398" s="9"/>
      <c r="J1398" s="9"/>
      <c r="K1398" s="9"/>
    </row>
    <row r="1399" spans="1:11" x14ac:dyDescent="0.25">
      <c r="A1399" s="2"/>
      <c r="B1399" s="2"/>
      <c r="C1399" s="2"/>
      <c r="E1399" s="2"/>
      <c r="G1399" s="2"/>
      <c r="H1399" s="6"/>
      <c r="I1399" s="9"/>
      <c r="J1399" s="9"/>
      <c r="K1399" s="9"/>
    </row>
    <row r="1400" spans="1:11" x14ac:dyDescent="0.25">
      <c r="A1400" s="2"/>
      <c r="B1400" s="2"/>
      <c r="C1400" s="2"/>
      <c r="E1400" s="2"/>
      <c r="G1400" s="2"/>
      <c r="H1400" s="6"/>
      <c r="I1400" s="9"/>
      <c r="J1400" s="9"/>
      <c r="K1400" s="9"/>
    </row>
    <row r="1401" spans="1:11" x14ac:dyDescent="0.25">
      <c r="A1401" s="2"/>
      <c r="B1401" s="2"/>
      <c r="C1401" s="2"/>
      <c r="E1401" s="2"/>
      <c r="G1401" s="2"/>
      <c r="H1401" s="6"/>
      <c r="I1401" s="9"/>
      <c r="J1401" s="9"/>
      <c r="K1401" s="9"/>
    </row>
    <row r="1402" spans="1:11" x14ac:dyDescent="0.25">
      <c r="A1402" s="2"/>
      <c r="B1402" s="2"/>
      <c r="C1402" s="2"/>
      <c r="E1402" s="2"/>
      <c r="G1402" s="2"/>
      <c r="H1402" s="6"/>
      <c r="I1402" s="9"/>
      <c r="J1402" s="9"/>
      <c r="K1402" s="9"/>
    </row>
    <row r="1403" spans="1:11" x14ac:dyDescent="0.25">
      <c r="A1403" s="2"/>
      <c r="B1403" s="2"/>
      <c r="C1403" s="2"/>
      <c r="E1403" s="2"/>
      <c r="G1403" s="2"/>
      <c r="H1403" s="6"/>
      <c r="I1403" s="9"/>
      <c r="J1403" s="9"/>
      <c r="K1403" s="9"/>
    </row>
    <row r="1404" spans="1:11" x14ac:dyDescent="0.25">
      <c r="A1404" s="2"/>
      <c r="B1404" s="2"/>
      <c r="C1404" s="2"/>
      <c r="E1404" s="2"/>
      <c r="G1404" s="2"/>
      <c r="H1404" s="6"/>
      <c r="I1404" s="9"/>
      <c r="J1404" s="9"/>
      <c r="K1404" s="9"/>
    </row>
    <row r="1405" spans="1:11" x14ac:dyDescent="0.25">
      <c r="A1405" s="2"/>
      <c r="B1405" s="2"/>
      <c r="C1405" s="2"/>
      <c r="E1405" s="2"/>
      <c r="G1405" s="2"/>
      <c r="H1405" s="6"/>
      <c r="I1405" s="9"/>
      <c r="J1405" s="9"/>
      <c r="K1405" s="9"/>
    </row>
    <row r="1406" spans="1:11" x14ac:dyDescent="0.25">
      <c r="A1406" s="2"/>
      <c r="B1406" s="2"/>
      <c r="C1406" s="2"/>
      <c r="E1406" s="2"/>
      <c r="G1406" s="2"/>
      <c r="H1406" s="6"/>
      <c r="I1406" s="9"/>
      <c r="J1406" s="9"/>
      <c r="K1406" s="9"/>
    </row>
    <row r="1407" spans="1:11" x14ac:dyDescent="0.25">
      <c r="A1407" s="2"/>
      <c r="B1407" s="2"/>
      <c r="C1407" s="2"/>
      <c r="E1407" s="2"/>
      <c r="G1407" s="2"/>
      <c r="H1407" s="6"/>
      <c r="I1407" s="9"/>
      <c r="J1407" s="9"/>
      <c r="K1407" s="9"/>
    </row>
    <row r="1408" spans="1:11" x14ac:dyDescent="0.25">
      <c r="A1408" s="2"/>
      <c r="B1408" s="2"/>
      <c r="C1408" s="2"/>
      <c r="E1408" s="2"/>
      <c r="G1408" s="2"/>
      <c r="H1408" s="6"/>
      <c r="I1408" s="9"/>
      <c r="J1408" s="9"/>
      <c r="K1408" s="9"/>
    </row>
    <row r="1409" spans="1:11" x14ac:dyDescent="0.25">
      <c r="A1409" s="2"/>
      <c r="B1409" s="2"/>
      <c r="C1409" s="2"/>
      <c r="E1409" s="2"/>
      <c r="G1409" s="2"/>
      <c r="H1409" s="6"/>
      <c r="I1409" s="9"/>
      <c r="J1409" s="9"/>
      <c r="K1409" s="9"/>
    </row>
    <row r="1410" spans="1:11" x14ac:dyDescent="0.25">
      <c r="A1410" s="2"/>
      <c r="B1410" s="2"/>
      <c r="C1410" s="2"/>
      <c r="E1410" s="2"/>
      <c r="G1410" s="2"/>
      <c r="H1410" s="6"/>
      <c r="I1410" s="9"/>
      <c r="J1410" s="9"/>
      <c r="K1410" s="9"/>
    </row>
    <row r="1411" spans="1:11" x14ac:dyDescent="0.25">
      <c r="A1411" s="2"/>
      <c r="B1411" s="2"/>
      <c r="C1411" s="2"/>
      <c r="E1411" s="2"/>
      <c r="G1411" s="2"/>
      <c r="H1411" s="6"/>
      <c r="I1411" s="9"/>
      <c r="J1411" s="9"/>
      <c r="K1411" s="9"/>
    </row>
    <row r="1412" spans="1:11" x14ac:dyDescent="0.25">
      <c r="A1412" s="2"/>
      <c r="B1412" s="2"/>
      <c r="C1412" s="2"/>
      <c r="E1412" s="2"/>
      <c r="G1412" s="2"/>
      <c r="H1412" s="6"/>
      <c r="I1412" s="9"/>
      <c r="J1412" s="9"/>
      <c r="K1412" s="9"/>
    </row>
    <row r="1413" spans="1:11" x14ac:dyDescent="0.25">
      <c r="A1413" s="2"/>
      <c r="B1413" s="2"/>
      <c r="C1413" s="2"/>
      <c r="E1413" s="2"/>
      <c r="G1413" s="2"/>
      <c r="H1413" s="6"/>
      <c r="I1413" s="9"/>
      <c r="J1413" s="9"/>
      <c r="K1413" s="9"/>
    </row>
    <row r="1414" spans="1:11" x14ac:dyDescent="0.25">
      <c r="A1414" s="2"/>
      <c r="B1414" s="2"/>
      <c r="C1414" s="2"/>
      <c r="E1414" s="2"/>
      <c r="G1414" s="2"/>
      <c r="H1414" s="6"/>
      <c r="I1414" s="9"/>
      <c r="J1414" s="9"/>
      <c r="K1414" s="9"/>
    </row>
    <row r="1415" spans="1:11" x14ac:dyDescent="0.25">
      <c r="A1415" s="2"/>
      <c r="B1415" s="2"/>
      <c r="C1415" s="2"/>
      <c r="E1415" s="2"/>
      <c r="G1415" s="2"/>
      <c r="H1415" s="6"/>
      <c r="I1415" s="9"/>
      <c r="J1415" s="9"/>
      <c r="K1415" s="9"/>
    </row>
    <row r="1416" spans="1:11" x14ac:dyDescent="0.25">
      <c r="A1416" s="2"/>
      <c r="B1416" s="2"/>
      <c r="C1416" s="2"/>
      <c r="E1416" s="2"/>
      <c r="G1416" s="2"/>
      <c r="H1416" s="6"/>
      <c r="I1416" s="9"/>
      <c r="J1416" s="9"/>
      <c r="K1416" s="9"/>
    </row>
    <row r="1417" spans="1:11" x14ac:dyDescent="0.25">
      <c r="A1417" s="2"/>
      <c r="B1417" s="2"/>
      <c r="C1417" s="2"/>
      <c r="E1417" s="2"/>
      <c r="G1417" s="2"/>
      <c r="H1417" s="6"/>
      <c r="I1417" s="9"/>
      <c r="J1417" s="9"/>
      <c r="K1417" s="9"/>
    </row>
    <row r="1418" spans="1:11" x14ac:dyDescent="0.25">
      <c r="A1418" s="2"/>
      <c r="B1418" s="2"/>
      <c r="C1418" s="2"/>
      <c r="E1418" s="2"/>
      <c r="G1418" s="2"/>
      <c r="H1418" s="6"/>
      <c r="I1418" s="9"/>
      <c r="J1418" s="9"/>
      <c r="K1418" s="9"/>
    </row>
    <row r="1419" spans="1:11" x14ac:dyDescent="0.25">
      <c r="A1419" s="2"/>
      <c r="B1419" s="2"/>
      <c r="C1419" s="2"/>
      <c r="E1419" s="2"/>
      <c r="G1419" s="2"/>
      <c r="H1419" s="6"/>
      <c r="I1419" s="9"/>
      <c r="J1419" s="9"/>
      <c r="K1419" s="9"/>
    </row>
    <row r="1420" spans="1:11" x14ac:dyDescent="0.25">
      <c r="A1420" s="2"/>
      <c r="B1420" s="2"/>
      <c r="C1420" s="2"/>
      <c r="E1420" s="2"/>
      <c r="G1420" s="2"/>
      <c r="H1420" s="6"/>
      <c r="I1420" s="9"/>
      <c r="J1420" s="9"/>
      <c r="K1420" s="9"/>
    </row>
    <row r="1421" spans="1:11" x14ac:dyDescent="0.25">
      <c r="A1421" s="2"/>
      <c r="B1421" s="2"/>
      <c r="C1421" s="2"/>
      <c r="E1421" s="2"/>
      <c r="G1421" s="2"/>
      <c r="H1421" s="6"/>
      <c r="I1421" s="9"/>
      <c r="J1421" s="9"/>
      <c r="K1421" s="9"/>
    </row>
    <row r="1422" spans="1:11" x14ac:dyDescent="0.25">
      <c r="A1422" s="2"/>
      <c r="B1422" s="2"/>
      <c r="C1422" s="2"/>
      <c r="E1422" s="2"/>
      <c r="G1422" s="2"/>
      <c r="H1422" s="6"/>
      <c r="I1422" s="9"/>
      <c r="J1422" s="9"/>
      <c r="K1422" s="9"/>
    </row>
    <row r="1423" spans="1:11" x14ac:dyDescent="0.25">
      <c r="A1423" s="2"/>
      <c r="B1423" s="2"/>
      <c r="C1423" s="2"/>
      <c r="E1423" s="2"/>
      <c r="G1423" s="2"/>
      <c r="H1423" s="6"/>
      <c r="I1423" s="9"/>
      <c r="J1423" s="9"/>
      <c r="K1423" s="9"/>
    </row>
    <row r="1424" spans="1:11" x14ac:dyDescent="0.25">
      <c r="A1424" s="2"/>
      <c r="B1424" s="2"/>
      <c r="C1424" s="2"/>
      <c r="E1424" s="2"/>
      <c r="G1424" s="2"/>
      <c r="H1424" s="6"/>
      <c r="I1424" s="9"/>
      <c r="J1424" s="9"/>
      <c r="K1424" s="9"/>
    </row>
    <row r="1425" spans="1:11" x14ac:dyDescent="0.25">
      <c r="A1425" s="2"/>
      <c r="B1425" s="2"/>
      <c r="C1425" s="2"/>
      <c r="E1425" s="2"/>
      <c r="G1425" s="2"/>
      <c r="H1425" s="6"/>
      <c r="I1425" s="9"/>
      <c r="J1425" s="9"/>
      <c r="K1425" s="9"/>
    </row>
    <row r="1426" spans="1:11" x14ac:dyDescent="0.25">
      <c r="A1426" s="2"/>
      <c r="B1426" s="2"/>
      <c r="C1426" s="2"/>
      <c r="E1426" s="2"/>
      <c r="G1426" s="2"/>
      <c r="H1426" s="6"/>
      <c r="I1426" s="9"/>
      <c r="J1426" s="9"/>
      <c r="K1426" s="9"/>
    </row>
    <row r="1427" spans="1:11" x14ac:dyDescent="0.25">
      <c r="A1427" s="2"/>
      <c r="B1427" s="2"/>
      <c r="C1427" s="2"/>
      <c r="E1427" s="2"/>
      <c r="G1427" s="2"/>
      <c r="H1427" s="6"/>
      <c r="I1427" s="9"/>
      <c r="J1427" s="9"/>
      <c r="K1427" s="9"/>
    </row>
    <row r="1428" spans="1:11" x14ac:dyDescent="0.25">
      <c r="A1428" s="2"/>
      <c r="B1428" s="2"/>
      <c r="C1428" s="2"/>
      <c r="E1428" s="2"/>
      <c r="G1428" s="2"/>
      <c r="H1428" s="6"/>
      <c r="I1428" s="9"/>
      <c r="J1428" s="9"/>
      <c r="K1428" s="9"/>
    </row>
    <row r="1429" spans="1:11" x14ac:dyDescent="0.25">
      <c r="A1429" s="2"/>
      <c r="B1429" s="2"/>
      <c r="C1429" s="2"/>
      <c r="E1429" s="2"/>
      <c r="G1429" s="2"/>
      <c r="H1429" s="6"/>
      <c r="I1429" s="9"/>
      <c r="J1429" s="9"/>
      <c r="K1429" s="9"/>
    </row>
    <row r="1430" spans="1:11" x14ac:dyDescent="0.25">
      <c r="A1430" s="2"/>
      <c r="B1430" s="2"/>
      <c r="C1430" s="2"/>
      <c r="E1430" s="2"/>
      <c r="G1430" s="2"/>
      <c r="H1430" s="6"/>
      <c r="I1430" s="9"/>
      <c r="J1430" s="9"/>
      <c r="K1430" s="9"/>
    </row>
    <row r="1431" spans="1:11" x14ac:dyDescent="0.25">
      <c r="A1431" s="2"/>
      <c r="B1431" s="2"/>
      <c r="C1431" s="2"/>
      <c r="E1431" s="2"/>
      <c r="G1431" s="2"/>
      <c r="H1431" s="6"/>
      <c r="I1431" s="9"/>
      <c r="J1431" s="9"/>
      <c r="K1431" s="9"/>
    </row>
    <row r="1432" spans="1:11" x14ac:dyDescent="0.25">
      <c r="A1432" s="2"/>
      <c r="B1432" s="2"/>
      <c r="C1432" s="2"/>
      <c r="E1432" s="2"/>
      <c r="G1432" s="2"/>
      <c r="H1432" s="6"/>
      <c r="I1432" s="9"/>
      <c r="J1432" s="9"/>
      <c r="K1432" s="9"/>
    </row>
    <row r="1433" spans="1:11" x14ac:dyDescent="0.25">
      <c r="A1433" s="2"/>
      <c r="B1433" s="2"/>
      <c r="C1433" s="2"/>
      <c r="E1433" s="2"/>
      <c r="G1433" s="2"/>
      <c r="H1433" s="6"/>
      <c r="I1433" s="9"/>
      <c r="J1433" s="9"/>
      <c r="K1433" s="9"/>
    </row>
    <row r="1434" spans="1:11" x14ac:dyDescent="0.25">
      <c r="A1434" s="2"/>
      <c r="B1434" s="2"/>
      <c r="C1434" s="2"/>
      <c r="E1434" s="2"/>
      <c r="G1434" s="2"/>
      <c r="H1434" s="6"/>
      <c r="I1434" s="9"/>
      <c r="J1434" s="9"/>
      <c r="K1434" s="9"/>
    </row>
    <row r="1435" spans="1:11" x14ac:dyDescent="0.25">
      <c r="A1435" s="2"/>
      <c r="B1435" s="2"/>
      <c r="C1435" s="2"/>
      <c r="E1435" s="2"/>
      <c r="G1435" s="2"/>
      <c r="H1435" s="6"/>
      <c r="I1435" s="9"/>
      <c r="J1435" s="9"/>
      <c r="K1435" s="9"/>
    </row>
    <row r="1436" spans="1:11" x14ac:dyDescent="0.25">
      <c r="A1436" s="2"/>
      <c r="B1436" s="2"/>
      <c r="C1436" s="2"/>
      <c r="E1436" s="2"/>
      <c r="G1436" s="2"/>
      <c r="H1436" s="6"/>
      <c r="I1436" s="9"/>
      <c r="J1436" s="9"/>
      <c r="K1436" s="9"/>
    </row>
    <row r="1437" spans="1:11" x14ac:dyDescent="0.25">
      <c r="A1437" s="2"/>
      <c r="B1437" s="2"/>
      <c r="C1437" s="2"/>
      <c r="E1437" s="2"/>
      <c r="G1437" s="2"/>
      <c r="H1437" s="6"/>
      <c r="I1437" s="9"/>
      <c r="J1437" s="9"/>
      <c r="K1437" s="9"/>
    </row>
    <row r="1438" spans="1:11" x14ac:dyDescent="0.25">
      <c r="A1438" s="2"/>
      <c r="B1438" s="2"/>
      <c r="C1438" s="2"/>
      <c r="E1438" s="2"/>
      <c r="G1438" s="2"/>
      <c r="H1438" s="6"/>
      <c r="I1438" s="9"/>
      <c r="J1438" s="9"/>
      <c r="K1438" s="9"/>
    </row>
    <row r="1439" spans="1:11" x14ac:dyDescent="0.25">
      <c r="A1439" s="2"/>
      <c r="B1439" s="2"/>
      <c r="C1439" s="2"/>
      <c r="E1439" s="2"/>
      <c r="G1439" s="2"/>
      <c r="H1439" s="6"/>
      <c r="I1439" s="9"/>
      <c r="J1439" s="9"/>
      <c r="K1439" s="9"/>
    </row>
    <row r="1440" spans="1:11" x14ac:dyDescent="0.25">
      <c r="A1440" s="2"/>
      <c r="B1440" s="2"/>
      <c r="C1440" s="2"/>
      <c r="E1440" s="2"/>
      <c r="G1440" s="2"/>
      <c r="H1440" s="6"/>
      <c r="I1440" s="9"/>
      <c r="J1440" s="9"/>
      <c r="K1440" s="9"/>
    </row>
    <row r="1441" spans="1:11" x14ac:dyDescent="0.25">
      <c r="A1441" s="2"/>
      <c r="B1441" s="2"/>
      <c r="C1441" s="2"/>
      <c r="E1441" s="2"/>
      <c r="G1441" s="2"/>
      <c r="H1441" s="6"/>
      <c r="I1441" s="9"/>
      <c r="J1441" s="9"/>
      <c r="K1441" s="9"/>
    </row>
    <row r="1442" spans="1:11" x14ac:dyDescent="0.25">
      <c r="A1442" s="2"/>
      <c r="B1442" s="2"/>
      <c r="C1442" s="2"/>
      <c r="E1442" s="2"/>
      <c r="G1442" s="2"/>
      <c r="H1442" s="6"/>
      <c r="I1442" s="9"/>
      <c r="J1442" s="9"/>
      <c r="K1442" s="9"/>
    </row>
    <row r="1443" spans="1:11" x14ac:dyDescent="0.25">
      <c r="A1443" s="2"/>
      <c r="B1443" s="2"/>
      <c r="C1443" s="2"/>
      <c r="E1443" s="2"/>
      <c r="G1443" s="2"/>
      <c r="H1443" s="6"/>
      <c r="I1443" s="9"/>
      <c r="J1443" s="9"/>
      <c r="K1443" s="9"/>
    </row>
    <row r="1444" spans="1:11" x14ac:dyDescent="0.25">
      <c r="A1444" s="2"/>
      <c r="B1444" s="2"/>
      <c r="C1444" s="2"/>
      <c r="E1444" s="2"/>
      <c r="G1444" s="2"/>
      <c r="H1444" s="6"/>
      <c r="I1444" s="9"/>
      <c r="J1444" s="9"/>
      <c r="K1444" s="9"/>
    </row>
    <row r="1445" spans="1:11" x14ac:dyDescent="0.25">
      <c r="A1445" s="2"/>
      <c r="B1445" s="2"/>
      <c r="C1445" s="2"/>
      <c r="E1445" s="2"/>
      <c r="G1445" s="2"/>
      <c r="H1445" s="6"/>
      <c r="I1445" s="9"/>
      <c r="J1445" s="9"/>
      <c r="K1445" s="9"/>
    </row>
    <row r="1446" spans="1:11" x14ac:dyDescent="0.25">
      <c r="A1446" s="2"/>
      <c r="B1446" s="2"/>
      <c r="C1446" s="2"/>
      <c r="E1446" s="2"/>
      <c r="G1446" s="2"/>
      <c r="H1446" s="6"/>
      <c r="I1446" s="9"/>
      <c r="J1446" s="9"/>
      <c r="K1446" s="9"/>
    </row>
    <row r="1447" spans="1:11" x14ac:dyDescent="0.25">
      <c r="A1447" s="2"/>
      <c r="B1447" s="2"/>
      <c r="C1447" s="2"/>
      <c r="E1447" s="2"/>
      <c r="G1447" s="2"/>
      <c r="H1447" s="6"/>
      <c r="I1447" s="9"/>
      <c r="J1447" s="9"/>
      <c r="K1447" s="9"/>
    </row>
    <row r="1448" spans="1:11" x14ac:dyDescent="0.25">
      <c r="A1448" s="2"/>
      <c r="B1448" s="2"/>
      <c r="C1448" s="2"/>
      <c r="E1448" s="2"/>
      <c r="G1448" s="2"/>
      <c r="H1448" s="6"/>
      <c r="I1448" s="9"/>
      <c r="J1448" s="9"/>
      <c r="K1448" s="9"/>
    </row>
    <row r="1449" spans="1:11" x14ac:dyDescent="0.25">
      <c r="A1449" s="2"/>
      <c r="B1449" s="2"/>
      <c r="C1449" s="2"/>
      <c r="E1449" s="2"/>
      <c r="G1449" s="2"/>
      <c r="H1449" s="6"/>
      <c r="I1449" s="9"/>
      <c r="J1449" s="9"/>
      <c r="K1449" s="9"/>
    </row>
    <row r="1450" spans="1:11" x14ac:dyDescent="0.25">
      <c r="A1450" s="2"/>
      <c r="B1450" s="2"/>
      <c r="C1450" s="2"/>
      <c r="E1450" s="2"/>
      <c r="G1450" s="2"/>
      <c r="H1450" s="6"/>
      <c r="I1450" s="9"/>
      <c r="J1450" s="9"/>
      <c r="K1450" s="9"/>
    </row>
    <row r="1451" spans="1:11" x14ac:dyDescent="0.25">
      <c r="A1451" s="2"/>
      <c r="B1451" s="2"/>
      <c r="C1451" s="2"/>
      <c r="E1451" s="2"/>
      <c r="G1451" s="2"/>
      <c r="H1451" s="6"/>
      <c r="I1451" s="9"/>
      <c r="J1451" s="9"/>
      <c r="K1451" s="9"/>
    </row>
    <row r="1452" spans="1:11" x14ac:dyDescent="0.25">
      <c r="A1452" s="2"/>
      <c r="B1452" s="2"/>
      <c r="C1452" s="2"/>
      <c r="E1452" s="2"/>
      <c r="G1452" s="2"/>
      <c r="H1452" s="6"/>
      <c r="I1452" s="9"/>
      <c r="J1452" s="9"/>
      <c r="K1452" s="9"/>
    </row>
    <row r="1453" spans="1:11" x14ac:dyDescent="0.25">
      <c r="A1453" s="2"/>
      <c r="B1453" s="2"/>
      <c r="C1453" s="2"/>
      <c r="E1453" s="2"/>
      <c r="G1453" s="2"/>
      <c r="H1453" s="6"/>
      <c r="I1453" s="9"/>
      <c r="J1453" s="9"/>
      <c r="K1453" s="9"/>
    </row>
    <row r="1454" spans="1:11" x14ac:dyDescent="0.25">
      <c r="A1454" s="2"/>
      <c r="B1454" s="2"/>
      <c r="C1454" s="2"/>
      <c r="E1454" s="2"/>
      <c r="G1454" s="2"/>
      <c r="H1454" s="6"/>
      <c r="I1454" s="9"/>
      <c r="J1454" s="9"/>
      <c r="K1454" s="9"/>
    </row>
    <row r="1455" spans="1:11" x14ac:dyDescent="0.25">
      <c r="A1455" s="2"/>
      <c r="B1455" s="2"/>
      <c r="C1455" s="2"/>
      <c r="E1455" s="2"/>
      <c r="G1455" s="2"/>
      <c r="H1455" s="6"/>
      <c r="I1455" s="9"/>
      <c r="J1455" s="9"/>
      <c r="K1455" s="9"/>
    </row>
    <row r="1456" spans="1:11" x14ac:dyDescent="0.25">
      <c r="A1456" s="2"/>
      <c r="B1456" s="2"/>
      <c r="C1456" s="2"/>
      <c r="E1456" s="2"/>
      <c r="G1456" s="2"/>
      <c r="H1456" s="6"/>
      <c r="I1456" s="9"/>
      <c r="J1456" s="9"/>
      <c r="K1456" s="9"/>
    </row>
    <row r="1457" spans="1:11" x14ac:dyDescent="0.25">
      <c r="A1457" s="2"/>
      <c r="B1457" s="2"/>
      <c r="C1457" s="2"/>
      <c r="E1457" s="2"/>
      <c r="G1457" s="2"/>
      <c r="H1457" s="6"/>
      <c r="I1457" s="9"/>
      <c r="J1457" s="9"/>
      <c r="K1457" s="9"/>
    </row>
    <row r="1458" spans="1:11" x14ac:dyDescent="0.25">
      <c r="A1458" s="2"/>
      <c r="B1458" s="2"/>
      <c r="C1458" s="2"/>
      <c r="E1458" s="2"/>
      <c r="G1458" s="2"/>
      <c r="H1458" s="6"/>
      <c r="I1458" s="9"/>
      <c r="J1458" s="9"/>
      <c r="K1458" s="9"/>
    </row>
    <row r="1459" spans="1:11" x14ac:dyDescent="0.25">
      <c r="A1459" s="2"/>
      <c r="B1459" s="2"/>
      <c r="C1459" s="2"/>
      <c r="E1459" s="2"/>
      <c r="G1459" s="2"/>
      <c r="H1459" s="6"/>
      <c r="I1459" s="9"/>
      <c r="J1459" s="9"/>
      <c r="K1459" s="9"/>
    </row>
    <row r="1460" spans="1:11" x14ac:dyDescent="0.25">
      <c r="A1460" s="2"/>
      <c r="B1460" s="2"/>
      <c r="C1460" s="2"/>
      <c r="E1460" s="2"/>
      <c r="G1460" s="2"/>
      <c r="H1460" s="6"/>
      <c r="I1460" s="9"/>
      <c r="J1460" s="9"/>
      <c r="K1460" s="9"/>
    </row>
    <row r="1461" spans="1:11" x14ac:dyDescent="0.25">
      <c r="A1461" s="2"/>
      <c r="B1461" s="2"/>
      <c r="C1461" s="2"/>
      <c r="E1461" s="2"/>
      <c r="G1461" s="2"/>
      <c r="H1461" s="6"/>
      <c r="I1461" s="9"/>
      <c r="J1461" s="9"/>
      <c r="K1461" s="9"/>
    </row>
    <row r="1462" spans="1:11" x14ac:dyDescent="0.25">
      <c r="A1462" s="2"/>
      <c r="B1462" s="2"/>
      <c r="C1462" s="2"/>
      <c r="E1462" s="2"/>
      <c r="G1462" s="2"/>
      <c r="H1462" s="6"/>
      <c r="I1462" s="9"/>
      <c r="J1462" s="9"/>
      <c r="K1462" s="9"/>
    </row>
    <row r="1463" spans="1:11" x14ac:dyDescent="0.25">
      <c r="A1463" s="2"/>
      <c r="B1463" s="2"/>
      <c r="C1463" s="2"/>
      <c r="E1463" s="2"/>
      <c r="G1463" s="2"/>
      <c r="H1463" s="6"/>
      <c r="I1463" s="9"/>
      <c r="J1463" s="9"/>
      <c r="K1463" s="9"/>
    </row>
    <row r="1464" spans="1:11" x14ac:dyDescent="0.25">
      <c r="A1464" s="2"/>
      <c r="B1464" s="2"/>
      <c r="C1464" s="2"/>
      <c r="E1464" s="2"/>
      <c r="G1464" s="2"/>
      <c r="H1464" s="6"/>
      <c r="I1464" s="9"/>
      <c r="J1464" s="9"/>
      <c r="K1464" s="9"/>
    </row>
    <row r="1465" spans="1:11" x14ac:dyDescent="0.25">
      <c r="A1465" s="2"/>
      <c r="B1465" s="2"/>
      <c r="C1465" s="2"/>
      <c r="E1465" s="2"/>
      <c r="G1465" s="2"/>
      <c r="H1465" s="6"/>
      <c r="I1465" s="9"/>
      <c r="J1465" s="9"/>
      <c r="K1465" s="9"/>
    </row>
    <row r="1466" spans="1:11" x14ac:dyDescent="0.25">
      <c r="A1466" s="2"/>
      <c r="B1466" s="2"/>
      <c r="C1466" s="2"/>
      <c r="E1466" s="2"/>
      <c r="G1466" s="2"/>
      <c r="H1466" s="6"/>
      <c r="I1466" s="9"/>
      <c r="J1466" s="9"/>
      <c r="K1466" s="9"/>
    </row>
    <row r="1467" spans="1:11" x14ac:dyDescent="0.25">
      <c r="A1467" s="2"/>
      <c r="B1467" s="2"/>
      <c r="C1467" s="2"/>
      <c r="E1467" s="2"/>
      <c r="G1467" s="2"/>
      <c r="H1467" s="6"/>
      <c r="I1467" s="9"/>
      <c r="J1467" s="9"/>
      <c r="K1467" s="9"/>
    </row>
    <row r="1468" spans="1:11" x14ac:dyDescent="0.25">
      <c r="A1468" s="2"/>
      <c r="B1468" s="2"/>
      <c r="C1468" s="2"/>
      <c r="E1468" s="2"/>
      <c r="G1468" s="2"/>
      <c r="H1468" s="6"/>
      <c r="I1468" s="9"/>
      <c r="J1468" s="9"/>
      <c r="K1468" s="9"/>
    </row>
    <row r="1469" spans="1:11" x14ac:dyDescent="0.25">
      <c r="A1469" s="2"/>
      <c r="B1469" s="2"/>
      <c r="C1469" s="2"/>
      <c r="E1469" s="2"/>
      <c r="G1469" s="2"/>
      <c r="H1469" s="6"/>
      <c r="I1469" s="9"/>
      <c r="J1469" s="9"/>
      <c r="K1469" s="9"/>
    </row>
    <row r="1470" spans="1:11" x14ac:dyDescent="0.25">
      <c r="A1470" s="2"/>
      <c r="B1470" s="2"/>
      <c r="C1470" s="2"/>
      <c r="E1470" s="2"/>
      <c r="G1470" s="2"/>
      <c r="H1470" s="6"/>
      <c r="I1470" s="9"/>
      <c r="J1470" s="9"/>
      <c r="K1470" s="9"/>
    </row>
    <row r="1471" spans="1:11" x14ac:dyDescent="0.25">
      <c r="A1471" s="2"/>
      <c r="B1471" s="2"/>
      <c r="C1471" s="2"/>
      <c r="E1471" s="2"/>
      <c r="G1471" s="2"/>
      <c r="H1471" s="6"/>
      <c r="I1471" s="9"/>
      <c r="J1471" s="9"/>
      <c r="K1471" s="9"/>
    </row>
    <row r="1472" spans="1:11" x14ac:dyDescent="0.25">
      <c r="A1472" s="2"/>
      <c r="B1472" s="2"/>
      <c r="C1472" s="2"/>
      <c r="E1472" s="2"/>
      <c r="G1472" s="2"/>
      <c r="H1472" s="6"/>
      <c r="I1472" s="9"/>
      <c r="J1472" s="9"/>
      <c r="K1472" s="9"/>
    </row>
    <row r="1473" spans="1:11" x14ac:dyDescent="0.25">
      <c r="A1473" s="2"/>
      <c r="B1473" s="2"/>
      <c r="C1473" s="2"/>
      <c r="E1473" s="2"/>
      <c r="G1473" s="2"/>
      <c r="H1473" s="6"/>
      <c r="I1473" s="9"/>
      <c r="J1473" s="9"/>
      <c r="K1473" s="9"/>
    </row>
    <row r="1474" spans="1:11" x14ac:dyDescent="0.25">
      <c r="A1474" s="2"/>
      <c r="B1474" s="2"/>
      <c r="C1474" s="2"/>
      <c r="E1474" s="2"/>
      <c r="G1474" s="2"/>
      <c r="H1474" s="6"/>
      <c r="I1474" s="9"/>
      <c r="J1474" s="9"/>
      <c r="K1474" s="9"/>
    </row>
    <row r="1475" spans="1:11" x14ac:dyDescent="0.25">
      <c r="A1475" s="2"/>
      <c r="B1475" s="2"/>
      <c r="C1475" s="2"/>
      <c r="E1475" s="2"/>
      <c r="G1475" s="2"/>
      <c r="H1475" s="6"/>
      <c r="I1475" s="9"/>
      <c r="J1475" s="9"/>
      <c r="K1475" s="9"/>
    </row>
    <row r="1476" spans="1:11" x14ac:dyDescent="0.25">
      <c r="A1476" s="2"/>
      <c r="B1476" s="2"/>
      <c r="C1476" s="2"/>
      <c r="E1476" s="2"/>
      <c r="G1476" s="2"/>
      <c r="H1476" s="6"/>
      <c r="I1476" s="9"/>
      <c r="J1476" s="9"/>
      <c r="K1476" s="9"/>
    </row>
    <row r="1477" spans="1:11" x14ac:dyDescent="0.25">
      <c r="A1477" s="2"/>
      <c r="B1477" s="2"/>
      <c r="C1477" s="2"/>
      <c r="E1477" s="2"/>
      <c r="G1477" s="2"/>
      <c r="H1477" s="6"/>
      <c r="I1477" s="9"/>
      <c r="J1477" s="9"/>
      <c r="K1477" s="9"/>
    </row>
    <row r="1478" spans="1:11" x14ac:dyDescent="0.25">
      <c r="A1478" s="2"/>
      <c r="B1478" s="2"/>
      <c r="C1478" s="2"/>
      <c r="E1478" s="2"/>
      <c r="G1478" s="2"/>
      <c r="H1478" s="6"/>
      <c r="I1478" s="9"/>
      <c r="J1478" s="9"/>
      <c r="K1478" s="9"/>
    </row>
    <row r="1479" spans="1:11" x14ac:dyDescent="0.25">
      <c r="A1479" s="2"/>
      <c r="B1479" s="2"/>
      <c r="C1479" s="2"/>
      <c r="E1479" s="2"/>
      <c r="G1479" s="2"/>
      <c r="H1479" s="6"/>
      <c r="I1479" s="9"/>
      <c r="J1479" s="9"/>
      <c r="K1479" s="9"/>
    </row>
    <row r="1480" spans="1:11" x14ac:dyDescent="0.25">
      <c r="A1480" s="2"/>
      <c r="B1480" s="2"/>
      <c r="C1480" s="2"/>
      <c r="E1480" s="2"/>
      <c r="G1480" s="2"/>
      <c r="H1480" s="6"/>
      <c r="I1480" s="9"/>
      <c r="J1480" s="9"/>
      <c r="K1480" s="9"/>
    </row>
    <row r="1481" spans="1:11" x14ac:dyDescent="0.25">
      <c r="A1481" s="2"/>
      <c r="B1481" s="2"/>
      <c r="C1481" s="2"/>
      <c r="E1481" s="2"/>
      <c r="G1481" s="2"/>
      <c r="H1481" s="6"/>
      <c r="I1481" s="9"/>
      <c r="J1481" s="9"/>
      <c r="K1481" s="9"/>
    </row>
    <row r="1482" spans="1:11" x14ac:dyDescent="0.25">
      <c r="A1482" s="2"/>
      <c r="B1482" s="2"/>
      <c r="C1482" s="2"/>
      <c r="E1482" s="2"/>
      <c r="G1482" s="2"/>
      <c r="H1482" s="6"/>
      <c r="I1482" s="9"/>
      <c r="J1482" s="9"/>
      <c r="K1482" s="9"/>
    </row>
    <row r="1483" spans="1:11" x14ac:dyDescent="0.25">
      <c r="A1483" s="2"/>
      <c r="B1483" s="2"/>
      <c r="C1483" s="2"/>
      <c r="E1483" s="2"/>
      <c r="G1483" s="2"/>
      <c r="H1483" s="6"/>
      <c r="I1483" s="9"/>
      <c r="J1483" s="9"/>
      <c r="K1483" s="9"/>
    </row>
    <row r="1484" spans="1:11" x14ac:dyDescent="0.25">
      <c r="A1484" s="2"/>
      <c r="B1484" s="2"/>
      <c r="C1484" s="2"/>
      <c r="E1484" s="2"/>
      <c r="G1484" s="2"/>
      <c r="H1484" s="6"/>
      <c r="I1484" s="9"/>
      <c r="J1484" s="9"/>
      <c r="K1484" s="9"/>
    </row>
    <row r="1485" spans="1:11" x14ac:dyDescent="0.25">
      <c r="A1485" s="2"/>
      <c r="B1485" s="2"/>
      <c r="C1485" s="2"/>
      <c r="E1485" s="2"/>
      <c r="G1485" s="2"/>
      <c r="H1485" s="6"/>
      <c r="I1485" s="9"/>
      <c r="J1485" s="9"/>
      <c r="K1485" s="9"/>
    </row>
    <row r="1486" spans="1:11" x14ac:dyDescent="0.25">
      <c r="A1486" s="2"/>
      <c r="B1486" s="2"/>
      <c r="C1486" s="2"/>
      <c r="E1486" s="2"/>
      <c r="G1486" s="2"/>
      <c r="H1486" s="6"/>
      <c r="I1486" s="9"/>
      <c r="J1486" s="9"/>
      <c r="K1486" s="9"/>
    </row>
    <row r="1487" spans="1:11" x14ac:dyDescent="0.25">
      <c r="A1487" s="2"/>
      <c r="B1487" s="2"/>
      <c r="C1487" s="2"/>
      <c r="E1487" s="2"/>
      <c r="G1487" s="2"/>
      <c r="H1487" s="6"/>
      <c r="I1487" s="9"/>
      <c r="J1487" s="9"/>
      <c r="K1487" s="9"/>
    </row>
    <row r="1488" spans="1:11" x14ac:dyDescent="0.25">
      <c r="A1488" s="2"/>
      <c r="B1488" s="2"/>
      <c r="C1488" s="2"/>
      <c r="E1488" s="2"/>
      <c r="G1488" s="2"/>
      <c r="H1488" s="6"/>
      <c r="I1488" s="9"/>
      <c r="J1488" s="9"/>
      <c r="K1488" s="9"/>
    </row>
    <row r="1489" spans="1:11" x14ac:dyDescent="0.25">
      <c r="A1489" s="2"/>
      <c r="B1489" s="2"/>
      <c r="C1489" s="2"/>
      <c r="E1489" s="2"/>
      <c r="G1489" s="2"/>
      <c r="H1489" s="6"/>
      <c r="I1489" s="9"/>
      <c r="J1489" s="9"/>
      <c r="K1489" s="9"/>
    </row>
    <row r="1490" spans="1:11" x14ac:dyDescent="0.25">
      <c r="A1490" s="2"/>
      <c r="B1490" s="2"/>
      <c r="C1490" s="2"/>
      <c r="E1490" s="2"/>
      <c r="G1490" s="2"/>
      <c r="H1490" s="6"/>
      <c r="I1490" s="9"/>
      <c r="J1490" s="9"/>
      <c r="K1490" s="9"/>
    </row>
    <row r="1491" spans="1:11" x14ac:dyDescent="0.25">
      <c r="A1491" s="2"/>
      <c r="B1491" s="2"/>
      <c r="C1491" s="2"/>
      <c r="E1491" s="2"/>
      <c r="G1491" s="2"/>
      <c r="H1491" s="6"/>
      <c r="I1491" s="9"/>
      <c r="J1491" s="9"/>
      <c r="K1491" s="9"/>
    </row>
    <row r="1492" spans="1:11" x14ac:dyDescent="0.25">
      <c r="A1492" s="2"/>
      <c r="B1492" s="2"/>
      <c r="C1492" s="2"/>
      <c r="E1492" s="2"/>
      <c r="G1492" s="2"/>
      <c r="H1492" s="6"/>
      <c r="I1492" s="9"/>
      <c r="J1492" s="9"/>
      <c r="K1492" s="9"/>
    </row>
    <row r="1493" spans="1:11" x14ac:dyDescent="0.25">
      <c r="A1493" s="2"/>
      <c r="B1493" s="2"/>
      <c r="C1493" s="2"/>
      <c r="E1493" s="2"/>
      <c r="G1493" s="2"/>
      <c r="H1493" s="6"/>
      <c r="I1493" s="9"/>
      <c r="J1493" s="9"/>
      <c r="K1493" s="9"/>
    </row>
    <row r="1494" spans="1:11" x14ac:dyDescent="0.25">
      <c r="A1494" s="2"/>
      <c r="B1494" s="2"/>
      <c r="C1494" s="2"/>
      <c r="E1494" s="2"/>
      <c r="G1494" s="2"/>
      <c r="H1494" s="6"/>
      <c r="I1494" s="9"/>
      <c r="J1494" s="9"/>
      <c r="K1494" s="9"/>
    </row>
    <row r="1495" spans="1:11" x14ac:dyDescent="0.25">
      <c r="A1495" s="2"/>
      <c r="B1495" s="2"/>
      <c r="C1495" s="2"/>
      <c r="E1495" s="2"/>
      <c r="G1495" s="2"/>
      <c r="H1495" s="6"/>
      <c r="I1495" s="9"/>
      <c r="J1495" s="9"/>
      <c r="K1495" s="9"/>
    </row>
    <row r="1496" spans="1:11" x14ac:dyDescent="0.25">
      <c r="A1496" s="2"/>
      <c r="B1496" s="2"/>
      <c r="C1496" s="2"/>
      <c r="E1496" s="2"/>
      <c r="G1496" s="2"/>
      <c r="H1496" s="6"/>
      <c r="I1496" s="9"/>
      <c r="J1496" s="9"/>
      <c r="K1496" s="9"/>
    </row>
    <row r="1497" spans="1:11" x14ac:dyDescent="0.25">
      <c r="A1497" s="2"/>
      <c r="B1497" s="2"/>
      <c r="C1497" s="2"/>
      <c r="E1497" s="2"/>
      <c r="G1497" s="2"/>
      <c r="H1497" s="6"/>
      <c r="I1497" s="9"/>
      <c r="J1497" s="9"/>
      <c r="K1497" s="9"/>
    </row>
    <row r="1498" spans="1:11" x14ac:dyDescent="0.25">
      <c r="A1498" s="2"/>
      <c r="B1498" s="2"/>
      <c r="C1498" s="2"/>
      <c r="E1498" s="2"/>
      <c r="G1498" s="2"/>
      <c r="H1498" s="6"/>
      <c r="I1498" s="9"/>
      <c r="J1498" s="9"/>
      <c r="K1498" s="9"/>
    </row>
    <row r="1499" spans="1:11" x14ac:dyDescent="0.25">
      <c r="A1499" s="2"/>
      <c r="B1499" s="2"/>
      <c r="C1499" s="2"/>
      <c r="E1499" s="2"/>
      <c r="G1499" s="2"/>
      <c r="H1499" s="6"/>
      <c r="I1499" s="9"/>
      <c r="J1499" s="9"/>
      <c r="K1499" s="9"/>
    </row>
    <row r="1500" spans="1:11" x14ac:dyDescent="0.25">
      <c r="A1500" s="2"/>
      <c r="B1500" s="2"/>
      <c r="C1500" s="2"/>
      <c r="E1500" s="2"/>
      <c r="G1500" s="2"/>
      <c r="H1500" s="6"/>
      <c r="I1500" s="9"/>
      <c r="J1500" s="9"/>
      <c r="K1500" s="9"/>
    </row>
    <row r="1501" spans="1:11" x14ac:dyDescent="0.25">
      <c r="A1501" s="2"/>
      <c r="B1501" s="2"/>
      <c r="C1501" s="2"/>
      <c r="E1501" s="2"/>
      <c r="G1501" s="2"/>
      <c r="H1501" s="6"/>
      <c r="I1501" s="9"/>
      <c r="J1501" s="9"/>
      <c r="K1501" s="9"/>
    </row>
    <row r="1502" spans="1:11" x14ac:dyDescent="0.25">
      <c r="A1502" s="2"/>
      <c r="B1502" s="2"/>
      <c r="C1502" s="2"/>
      <c r="E1502" s="2"/>
      <c r="G1502" s="2"/>
      <c r="H1502" s="6"/>
      <c r="I1502" s="9"/>
      <c r="J1502" s="9"/>
      <c r="K1502" s="9"/>
    </row>
    <row r="1503" spans="1:11" x14ac:dyDescent="0.25">
      <c r="A1503" s="2"/>
      <c r="B1503" s="2"/>
      <c r="C1503" s="2"/>
      <c r="E1503" s="2"/>
      <c r="G1503" s="2"/>
      <c r="H1503" s="6"/>
      <c r="I1503" s="9"/>
      <c r="J1503" s="9"/>
      <c r="K1503" s="9"/>
    </row>
    <row r="1504" spans="1:11" x14ac:dyDescent="0.25">
      <c r="A1504" s="2"/>
      <c r="B1504" s="2"/>
      <c r="C1504" s="2"/>
      <c r="E1504" s="2"/>
      <c r="G1504" s="2"/>
      <c r="H1504" s="6"/>
      <c r="I1504" s="9"/>
      <c r="J1504" s="9"/>
      <c r="K1504" s="9"/>
    </row>
    <row r="1505" spans="1:11" x14ac:dyDescent="0.25">
      <c r="A1505" s="2"/>
      <c r="B1505" s="2"/>
      <c r="C1505" s="2"/>
      <c r="E1505" s="2"/>
      <c r="G1505" s="2"/>
      <c r="H1505" s="6"/>
      <c r="I1505" s="9"/>
      <c r="J1505" s="9"/>
      <c r="K1505" s="9"/>
    </row>
    <row r="1506" spans="1:11" x14ac:dyDescent="0.25">
      <c r="A1506" s="2"/>
      <c r="B1506" s="2"/>
      <c r="C1506" s="2"/>
      <c r="E1506" s="2"/>
      <c r="G1506" s="2"/>
      <c r="H1506" s="6"/>
      <c r="I1506" s="9"/>
      <c r="J1506" s="9"/>
      <c r="K1506" s="9"/>
    </row>
    <row r="1507" spans="1:11" x14ac:dyDescent="0.25">
      <c r="A1507" s="2"/>
      <c r="B1507" s="2"/>
      <c r="C1507" s="2"/>
      <c r="E1507" s="2"/>
      <c r="G1507" s="2"/>
      <c r="H1507" s="6"/>
      <c r="I1507" s="9"/>
      <c r="J1507" s="9"/>
      <c r="K1507" s="9"/>
    </row>
    <row r="1508" spans="1:11" x14ac:dyDescent="0.25">
      <c r="A1508" s="2"/>
      <c r="B1508" s="2"/>
      <c r="C1508" s="2"/>
      <c r="E1508" s="2"/>
      <c r="G1508" s="2"/>
      <c r="H1508" s="6"/>
      <c r="I1508" s="9"/>
      <c r="J1508" s="9"/>
      <c r="K1508" s="9"/>
    </row>
    <row r="1509" spans="1:11" x14ac:dyDescent="0.25">
      <c r="A1509" s="2"/>
      <c r="B1509" s="2"/>
      <c r="C1509" s="2"/>
      <c r="E1509" s="2"/>
      <c r="G1509" s="2"/>
      <c r="H1509" s="6"/>
      <c r="I1509" s="9"/>
      <c r="J1509" s="9"/>
      <c r="K1509" s="9"/>
    </row>
    <row r="1510" spans="1:11" x14ac:dyDescent="0.25">
      <c r="A1510" s="2"/>
      <c r="B1510" s="2"/>
      <c r="C1510" s="2"/>
      <c r="E1510" s="2"/>
      <c r="G1510" s="2"/>
      <c r="H1510" s="6"/>
      <c r="I1510" s="9"/>
      <c r="J1510" s="9"/>
      <c r="K1510" s="9"/>
    </row>
    <row r="1511" spans="1:11" x14ac:dyDescent="0.25">
      <c r="A1511" s="2"/>
      <c r="B1511" s="2"/>
      <c r="C1511" s="2"/>
      <c r="E1511" s="2"/>
      <c r="G1511" s="2"/>
      <c r="H1511" s="6"/>
      <c r="I1511" s="9"/>
      <c r="J1511" s="9"/>
      <c r="K1511" s="9"/>
    </row>
    <row r="1512" spans="1:11" x14ac:dyDescent="0.25">
      <c r="A1512" s="2"/>
      <c r="B1512" s="2"/>
      <c r="C1512" s="2"/>
      <c r="E1512" s="2"/>
      <c r="G1512" s="2"/>
      <c r="H1512" s="6"/>
      <c r="I1512" s="9"/>
      <c r="J1512" s="9"/>
      <c r="K1512" s="9"/>
    </row>
    <row r="1513" spans="1:11" x14ac:dyDescent="0.25">
      <c r="A1513" s="2"/>
      <c r="B1513" s="2"/>
      <c r="C1513" s="2"/>
      <c r="E1513" s="2"/>
      <c r="G1513" s="2"/>
      <c r="H1513" s="6"/>
      <c r="I1513" s="9"/>
      <c r="J1513" s="9"/>
      <c r="K1513" s="9"/>
    </row>
    <row r="1514" spans="1:11" x14ac:dyDescent="0.25">
      <c r="A1514" s="2"/>
      <c r="B1514" s="2"/>
      <c r="C1514" s="2"/>
      <c r="E1514" s="2"/>
      <c r="G1514" s="2"/>
      <c r="H1514" s="6"/>
      <c r="I1514" s="9"/>
      <c r="J1514" s="9"/>
      <c r="K1514" s="9"/>
    </row>
    <row r="1515" spans="1:11" x14ac:dyDescent="0.25">
      <c r="A1515" s="2"/>
      <c r="B1515" s="2"/>
      <c r="C1515" s="2"/>
      <c r="E1515" s="2"/>
      <c r="G1515" s="2"/>
      <c r="H1515" s="6"/>
      <c r="I1515" s="9"/>
      <c r="J1515" s="9"/>
      <c r="K1515" s="9"/>
    </row>
    <row r="1516" spans="1:11" x14ac:dyDescent="0.25">
      <c r="A1516" s="2"/>
      <c r="B1516" s="2"/>
      <c r="C1516" s="2"/>
      <c r="E1516" s="2"/>
      <c r="G1516" s="2"/>
      <c r="H1516" s="6"/>
      <c r="I1516" s="9"/>
      <c r="J1516" s="9"/>
      <c r="K1516" s="9"/>
    </row>
    <row r="1517" spans="1:11" x14ac:dyDescent="0.25">
      <c r="A1517" s="2"/>
      <c r="B1517" s="2"/>
      <c r="C1517" s="2"/>
      <c r="E1517" s="2"/>
      <c r="G1517" s="2"/>
      <c r="H1517" s="6"/>
      <c r="I1517" s="9"/>
      <c r="J1517" s="9"/>
      <c r="K1517" s="9"/>
    </row>
    <row r="1518" spans="1:11" x14ac:dyDescent="0.25">
      <c r="A1518" s="2"/>
      <c r="B1518" s="2"/>
      <c r="C1518" s="2"/>
      <c r="E1518" s="2"/>
      <c r="G1518" s="2"/>
      <c r="H1518" s="6"/>
      <c r="I1518" s="9"/>
      <c r="J1518" s="9"/>
      <c r="K1518" s="9"/>
    </row>
    <row r="1519" spans="1:11" x14ac:dyDescent="0.25">
      <c r="A1519" s="2"/>
      <c r="B1519" s="2"/>
      <c r="C1519" s="2"/>
      <c r="E1519" s="2"/>
      <c r="G1519" s="2"/>
      <c r="H1519" s="6"/>
      <c r="I1519" s="9"/>
      <c r="J1519" s="9"/>
      <c r="K1519" s="9"/>
    </row>
    <row r="1520" spans="1:11" x14ac:dyDescent="0.25">
      <c r="A1520" s="2"/>
      <c r="B1520" s="2"/>
      <c r="C1520" s="2"/>
      <c r="E1520" s="2"/>
      <c r="G1520" s="2"/>
      <c r="H1520" s="6"/>
      <c r="I1520" s="9"/>
      <c r="J1520" s="9"/>
      <c r="K1520" s="9"/>
    </row>
    <row r="1521" spans="1:11" x14ac:dyDescent="0.25">
      <c r="A1521" s="2"/>
      <c r="B1521" s="2"/>
      <c r="C1521" s="2"/>
      <c r="E1521" s="2"/>
      <c r="G1521" s="2"/>
      <c r="H1521" s="6"/>
      <c r="I1521" s="9"/>
      <c r="J1521" s="9"/>
      <c r="K1521" s="9"/>
    </row>
    <row r="1522" spans="1:11" x14ac:dyDescent="0.25">
      <c r="A1522" s="2"/>
      <c r="B1522" s="2"/>
      <c r="C1522" s="2"/>
      <c r="E1522" s="2"/>
      <c r="G1522" s="2"/>
      <c r="H1522" s="6"/>
      <c r="I1522" s="9"/>
      <c r="J1522" s="9"/>
      <c r="K1522" s="9"/>
    </row>
    <row r="1523" spans="1:11" x14ac:dyDescent="0.25">
      <c r="A1523" s="2"/>
      <c r="B1523" s="2"/>
      <c r="C1523" s="2"/>
      <c r="E1523" s="2"/>
      <c r="G1523" s="2"/>
      <c r="H1523" s="6"/>
      <c r="I1523" s="9"/>
      <c r="J1523" s="9"/>
      <c r="K1523" s="9"/>
    </row>
    <row r="1524" spans="1:11" x14ac:dyDescent="0.25">
      <c r="A1524" s="2"/>
      <c r="B1524" s="2"/>
      <c r="C1524" s="2"/>
      <c r="E1524" s="2"/>
      <c r="G1524" s="2"/>
      <c r="H1524" s="6"/>
      <c r="I1524" s="9"/>
      <c r="J1524" s="9"/>
      <c r="K1524" s="9"/>
    </row>
    <row r="1525" spans="1:11" x14ac:dyDescent="0.25">
      <c r="A1525" s="2"/>
      <c r="B1525" s="2"/>
      <c r="C1525" s="2"/>
      <c r="E1525" s="2"/>
      <c r="G1525" s="2"/>
      <c r="H1525" s="6"/>
      <c r="I1525" s="9"/>
      <c r="J1525" s="9"/>
      <c r="K1525" s="9"/>
    </row>
    <row r="1526" spans="1:11" x14ac:dyDescent="0.25">
      <c r="A1526" s="2"/>
      <c r="B1526" s="2"/>
      <c r="C1526" s="2"/>
      <c r="E1526" s="2"/>
      <c r="G1526" s="2"/>
      <c r="H1526" s="6"/>
      <c r="I1526" s="9"/>
      <c r="J1526" s="9"/>
      <c r="K1526" s="9"/>
    </row>
    <row r="1527" spans="1:11" x14ac:dyDescent="0.25">
      <c r="A1527" s="2"/>
      <c r="B1527" s="2"/>
      <c r="C1527" s="2"/>
      <c r="E1527" s="2"/>
      <c r="G1527" s="2"/>
      <c r="H1527" s="6"/>
      <c r="I1527" s="9"/>
      <c r="J1527" s="9"/>
      <c r="K1527" s="9"/>
    </row>
    <row r="1528" spans="1:11" x14ac:dyDescent="0.25">
      <c r="A1528" s="2"/>
      <c r="B1528" s="2"/>
      <c r="C1528" s="2"/>
      <c r="E1528" s="2"/>
      <c r="G1528" s="2"/>
      <c r="H1528" s="6"/>
      <c r="I1528" s="9"/>
      <c r="J1528" s="9"/>
      <c r="K1528" s="9"/>
    </row>
    <row r="1529" spans="1:11" x14ac:dyDescent="0.25">
      <c r="A1529" s="2"/>
      <c r="B1529" s="2"/>
      <c r="C1529" s="2"/>
      <c r="E1529" s="2"/>
      <c r="G1529" s="2"/>
      <c r="H1529" s="6"/>
      <c r="I1529" s="9"/>
      <c r="J1529" s="9"/>
      <c r="K1529" s="9"/>
    </row>
    <row r="1530" spans="1:11" x14ac:dyDescent="0.25">
      <c r="A1530" s="2"/>
      <c r="B1530" s="2"/>
      <c r="C1530" s="2"/>
      <c r="E1530" s="2"/>
      <c r="G1530" s="2"/>
      <c r="H1530" s="6"/>
      <c r="I1530" s="9"/>
      <c r="J1530" s="9"/>
      <c r="K1530" s="9"/>
    </row>
    <row r="1531" spans="1:11" x14ac:dyDescent="0.25">
      <c r="A1531" s="2"/>
      <c r="B1531" s="2"/>
      <c r="C1531" s="2"/>
      <c r="E1531" s="2"/>
      <c r="G1531" s="2"/>
      <c r="H1531" s="6"/>
      <c r="I1531" s="9"/>
      <c r="J1531" s="9"/>
      <c r="K1531" s="9"/>
    </row>
    <row r="1532" spans="1:11" x14ac:dyDescent="0.25">
      <c r="A1532" s="2"/>
      <c r="B1532" s="2"/>
      <c r="C1532" s="2"/>
      <c r="E1532" s="2"/>
      <c r="G1532" s="2"/>
      <c r="H1532" s="6"/>
      <c r="I1532" s="9"/>
      <c r="J1532" s="9"/>
      <c r="K1532" s="9"/>
    </row>
    <row r="1533" spans="1:11" x14ac:dyDescent="0.25">
      <c r="A1533" s="2"/>
      <c r="B1533" s="2"/>
      <c r="C1533" s="2"/>
      <c r="E1533" s="2"/>
      <c r="G1533" s="2"/>
      <c r="H1533" s="6"/>
      <c r="I1533" s="9"/>
      <c r="J1533" s="9"/>
      <c r="K1533" s="9"/>
    </row>
    <row r="1534" spans="1:11" x14ac:dyDescent="0.25">
      <c r="A1534" s="2"/>
      <c r="B1534" s="2"/>
      <c r="C1534" s="2"/>
      <c r="E1534" s="2"/>
      <c r="G1534" s="2"/>
      <c r="H1534" s="6"/>
      <c r="I1534" s="9"/>
      <c r="J1534" s="9"/>
      <c r="K1534" s="9"/>
    </row>
    <row r="1535" spans="1:11" x14ac:dyDescent="0.25">
      <c r="A1535" s="2"/>
      <c r="B1535" s="2"/>
      <c r="C1535" s="2"/>
      <c r="E1535" s="2"/>
      <c r="G1535" s="2"/>
      <c r="H1535" s="6"/>
      <c r="I1535" s="9"/>
      <c r="J1535" s="9"/>
      <c r="K1535" s="9"/>
    </row>
    <row r="1536" spans="1:11" x14ac:dyDescent="0.25">
      <c r="A1536" s="2"/>
      <c r="B1536" s="2"/>
      <c r="C1536" s="2"/>
      <c r="E1536" s="2"/>
      <c r="G1536" s="2"/>
      <c r="H1536" s="6"/>
      <c r="I1536" s="9"/>
      <c r="J1536" s="9"/>
      <c r="K1536" s="9"/>
    </row>
    <row r="1537" spans="1:11" x14ac:dyDescent="0.25">
      <c r="A1537" s="2"/>
      <c r="B1537" s="2"/>
      <c r="C1537" s="2"/>
      <c r="E1537" s="2"/>
      <c r="G1537" s="2"/>
      <c r="H1537" s="6"/>
      <c r="I1537" s="9"/>
      <c r="J1537" s="9"/>
      <c r="K1537" s="9"/>
    </row>
    <row r="1538" spans="1:11" x14ac:dyDescent="0.25">
      <c r="A1538" s="2"/>
      <c r="B1538" s="2"/>
      <c r="C1538" s="2"/>
      <c r="E1538" s="2"/>
      <c r="G1538" s="2"/>
      <c r="H1538" s="6"/>
      <c r="I1538" s="9"/>
      <c r="J1538" s="9"/>
      <c r="K1538" s="9"/>
    </row>
    <row r="1539" spans="1:11" x14ac:dyDescent="0.25">
      <c r="A1539" s="2"/>
      <c r="B1539" s="2"/>
      <c r="C1539" s="2"/>
      <c r="E1539" s="2"/>
      <c r="G1539" s="2"/>
      <c r="H1539" s="6"/>
      <c r="I1539" s="9"/>
      <c r="J1539" s="9"/>
      <c r="K1539" s="9"/>
    </row>
    <row r="1540" spans="1:11" x14ac:dyDescent="0.25">
      <c r="A1540" s="2"/>
      <c r="B1540" s="2"/>
      <c r="C1540" s="2"/>
      <c r="E1540" s="2"/>
      <c r="G1540" s="2"/>
      <c r="H1540" s="6"/>
      <c r="I1540" s="9"/>
      <c r="J1540" s="9"/>
      <c r="K1540" s="9"/>
    </row>
    <row r="1541" spans="1:11" x14ac:dyDescent="0.25">
      <c r="A1541" s="2"/>
      <c r="B1541" s="2"/>
      <c r="C1541" s="2"/>
      <c r="E1541" s="2"/>
      <c r="G1541" s="2"/>
      <c r="H1541" s="6"/>
      <c r="I1541" s="9"/>
      <c r="J1541" s="9"/>
      <c r="K1541" s="9"/>
    </row>
    <row r="1542" spans="1:11" x14ac:dyDescent="0.25">
      <c r="A1542" s="2"/>
      <c r="B1542" s="2"/>
      <c r="C1542" s="2"/>
      <c r="E1542" s="2"/>
      <c r="G1542" s="2"/>
      <c r="H1542" s="6"/>
      <c r="I1542" s="9"/>
      <c r="J1542" s="9"/>
      <c r="K1542" s="9"/>
    </row>
    <row r="1543" spans="1:11" x14ac:dyDescent="0.25">
      <c r="A1543" s="2"/>
      <c r="B1543" s="2"/>
      <c r="C1543" s="2"/>
      <c r="E1543" s="2"/>
      <c r="G1543" s="2"/>
      <c r="H1543" s="6"/>
      <c r="I1543" s="9"/>
      <c r="J1543" s="9"/>
      <c r="K1543" s="9"/>
    </row>
    <row r="1544" spans="1:11" x14ac:dyDescent="0.25">
      <c r="A1544" s="2"/>
      <c r="B1544" s="2"/>
      <c r="C1544" s="2"/>
      <c r="E1544" s="2"/>
      <c r="G1544" s="2"/>
      <c r="H1544" s="6"/>
      <c r="I1544" s="9"/>
      <c r="J1544" s="9"/>
      <c r="K1544" s="9"/>
    </row>
    <row r="1545" spans="1:11" x14ac:dyDescent="0.25">
      <c r="A1545" s="2"/>
      <c r="B1545" s="2"/>
      <c r="C1545" s="2"/>
      <c r="E1545" s="2"/>
      <c r="G1545" s="2"/>
      <c r="H1545" s="6"/>
      <c r="I1545" s="9"/>
      <c r="J1545" s="9"/>
      <c r="K1545" s="9"/>
    </row>
    <row r="1546" spans="1:11" x14ac:dyDescent="0.25">
      <c r="A1546" s="2"/>
      <c r="B1546" s="2"/>
      <c r="C1546" s="2"/>
      <c r="E1546" s="2"/>
      <c r="G1546" s="2"/>
      <c r="H1546" s="6"/>
      <c r="I1546" s="9"/>
      <c r="J1546" s="9"/>
      <c r="K1546" s="9"/>
    </row>
    <row r="1547" spans="1:11" x14ac:dyDescent="0.25">
      <c r="A1547" s="2"/>
      <c r="B1547" s="2"/>
      <c r="C1547" s="2"/>
      <c r="E1547" s="2"/>
      <c r="G1547" s="2"/>
      <c r="H1547" s="6"/>
      <c r="I1547" s="9"/>
      <c r="J1547" s="9"/>
      <c r="K1547" s="9"/>
    </row>
    <row r="1548" spans="1:11" x14ac:dyDescent="0.25">
      <c r="A1548" s="2"/>
      <c r="B1548" s="2"/>
      <c r="C1548" s="2"/>
      <c r="E1548" s="2"/>
      <c r="G1548" s="2"/>
      <c r="H1548" s="6"/>
      <c r="I1548" s="9"/>
      <c r="J1548" s="9"/>
      <c r="K1548" s="9"/>
    </row>
    <row r="1549" spans="1:11" x14ac:dyDescent="0.25">
      <c r="A1549" s="2"/>
      <c r="B1549" s="2"/>
      <c r="C1549" s="2"/>
      <c r="E1549" s="2"/>
      <c r="G1549" s="2"/>
      <c r="H1549" s="6"/>
      <c r="I1549" s="9"/>
      <c r="J1549" s="9"/>
      <c r="K1549" s="9"/>
    </row>
    <row r="1550" spans="1:11" x14ac:dyDescent="0.25">
      <c r="A1550" s="2"/>
      <c r="B1550" s="2"/>
      <c r="C1550" s="2"/>
      <c r="E1550" s="2"/>
      <c r="G1550" s="2"/>
      <c r="H1550" s="6"/>
      <c r="I1550" s="9"/>
      <c r="J1550" s="9"/>
      <c r="K1550" s="9"/>
    </row>
    <row r="1551" spans="1:11" x14ac:dyDescent="0.25">
      <c r="A1551" s="2"/>
      <c r="B1551" s="2"/>
      <c r="C1551" s="2"/>
      <c r="E1551" s="2"/>
      <c r="G1551" s="2"/>
      <c r="H1551" s="6"/>
      <c r="I1551" s="9"/>
      <c r="J1551" s="9"/>
      <c r="K1551" s="9"/>
    </row>
    <row r="1552" spans="1:11" x14ac:dyDescent="0.25">
      <c r="A1552" s="2"/>
      <c r="B1552" s="2"/>
      <c r="C1552" s="2"/>
      <c r="E1552" s="2"/>
      <c r="G1552" s="2"/>
      <c r="H1552" s="6"/>
      <c r="I1552" s="9"/>
      <c r="J1552" s="9"/>
      <c r="K1552" s="9"/>
    </row>
    <row r="1553" spans="1:11" x14ac:dyDescent="0.25">
      <c r="A1553" s="2"/>
      <c r="B1553" s="2"/>
      <c r="C1553" s="2"/>
      <c r="E1553" s="2"/>
      <c r="G1553" s="2"/>
      <c r="H1553" s="6"/>
      <c r="I1553" s="9"/>
      <c r="J1553" s="9"/>
      <c r="K1553" s="9"/>
    </row>
    <row r="1554" spans="1:11" x14ac:dyDescent="0.25">
      <c r="A1554" s="2"/>
      <c r="B1554" s="2"/>
      <c r="C1554" s="2"/>
      <c r="E1554" s="2"/>
      <c r="G1554" s="2"/>
      <c r="H1554" s="6"/>
      <c r="I1554" s="9"/>
      <c r="J1554" s="9"/>
      <c r="K1554" s="9"/>
    </row>
    <row r="1555" spans="1:11" x14ac:dyDescent="0.25">
      <c r="A1555" s="2"/>
      <c r="B1555" s="2"/>
      <c r="C1555" s="2"/>
      <c r="E1555" s="2"/>
      <c r="G1555" s="2"/>
      <c r="H1555" s="6"/>
      <c r="I1555" s="9"/>
      <c r="J1555" s="9"/>
      <c r="K1555" s="9"/>
    </row>
    <row r="1556" spans="1:11" x14ac:dyDescent="0.25">
      <c r="A1556" s="2"/>
      <c r="B1556" s="2"/>
      <c r="C1556" s="2"/>
      <c r="E1556" s="2"/>
      <c r="G1556" s="2"/>
      <c r="H1556" s="6"/>
      <c r="I1556" s="9"/>
      <c r="J1556" s="9"/>
      <c r="K1556" s="9"/>
    </row>
    <row r="1557" spans="1:11" x14ac:dyDescent="0.25">
      <c r="A1557" s="2"/>
      <c r="B1557" s="2"/>
      <c r="C1557" s="2"/>
      <c r="E1557" s="2"/>
      <c r="G1557" s="2"/>
      <c r="H1557" s="6"/>
      <c r="I1557" s="9"/>
      <c r="J1557" s="9"/>
      <c r="K1557" s="9"/>
    </row>
    <row r="1558" spans="1:11" x14ac:dyDescent="0.25">
      <c r="A1558" s="2"/>
      <c r="B1558" s="2"/>
      <c r="C1558" s="2"/>
      <c r="E1558" s="2"/>
      <c r="G1558" s="2"/>
      <c r="H1558" s="6"/>
      <c r="I1558" s="9"/>
      <c r="J1558" s="9"/>
      <c r="K1558" s="9"/>
    </row>
    <row r="1559" spans="1:11" x14ac:dyDescent="0.25">
      <c r="A1559" s="2"/>
      <c r="B1559" s="2"/>
      <c r="C1559" s="2"/>
      <c r="E1559" s="2"/>
      <c r="G1559" s="2"/>
      <c r="H1559" s="6"/>
      <c r="I1559" s="9"/>
      <c r="J1559" s="9"/>
      <c r="K1559" s="9"/>
    </row>
    <row r="1560" spans="1:11" x14ac:dyDescent="0.25">
      <c r="A1560" s="2"/>
      <c r="B1560" s="2"/>
      <c r="C1560" s="2"/>
      <c r="E1560" s="2"/>
      <c r="G1560" s="2"/>
      <c r="H1560" s="6"/>
      <c r="I1560" s="9"/>
      <c r="J1560" s="9"/>
      <c r="K1560" s="9"/>
    </row>
    <row r="1561" spans="1:11" x14ac:dyDescent="0.25">
      <c r="A1561" s="2"/>
      <c r="B1561" s="2"/>
      <c r="C1561" s="2"/>
      <c r="E1561" s="2"/>
      <c r="G1561" s="2"/>
      <c r="H1561" s="6"/>
      <c r="I1561" s="9"/>
      <c r="J1561" s="9"/>
      <c r="K1561" s="9"/>
    </row>
    <row r="1562" spans="1:11" x14ac:dyDescent="0.25">
      <c r="A1562" s="2"/>
      <c r="B1562" s="2"/>
      <c r="C1562" s="2"/>
      <c r="E1562" s="2"/>
      <c r="G1562" s="2"/>
      <c r="H1562" s="6"/>
      <c r="I1562" s="9"/>
      <c r="J1562" s="9"/>
      <c r="K1562" s="9"/>
    </row>
    <row r="1563" spans="1:11" x14ac:dyDescent="0.25">
      <c r="A1563" s="2"/>
      <c r="B1563" s="2"/>
      <c r="C1563" s="2"/>
      <c r="E1563" s="2"/>
      <c r="G1563" s="2"/>
      <c r="H1563" s="6"/>
      <c r="I1563" s="9"/>
      <c r="J1563" s="9"/>
      <c r="K1563" s="9"/>
    </row>
    <row r="1564" spans="1:11" x14ac:dyDescent="0.25">
      <c r="A1564" s="2"/>
      <c r="B1564" s="2"/>
      <c r="C1564" s="2"/>
      <c r="E1564" s="2"/>
      <c r="G1564" s="2"/>
      <c r="H1564" s="6"/>
      <c r="I1564" s="9"/>
      <c r="J1564" s="9"/>
      <c r="K1564" s="9"/>
    </row>
    <row r="1565" spans="1:11" x14ac:dyDescent="0.25">
      <c r="A1565" s="2"/>
      <c r="B1565" s="2"/>
      <c r="C1565" s="2"/>
      <c r="E1565" s="2"/>
      <c r="G1565" s="2"/>
      <c r="H1565" s="6"/>
      <c r="I1565" s="9"/>
      <c r="J1565" s="9"/>
      <c r="K1565" s="9"/>
    </row>
    <row r="1566" spans="1:11" x14ac:dyDescent="0.25">
      <c r="A1566" s="2"/>
      <c r="B1566" s="2"/>
      <c r="C1566" s="2"/>
      <c r="E1566" s="2"/>
      <c r="G1566" s="2"/>
      <c r="H1566" s="6"/>
      <c r="I1566" s="9"/>
      <c r="J1566" s="9"/>
      <c r="K1566" s="9"/>
    </row>
    <row r="1567" spans="1:11" x14ac:dyDescent="0.25">
      <c r="A1567" s="2"/>
      <c r="B1567" s="2"/>
      <c r="C1567" s="2"/>
      <c r="E1567" s="2"/>
      <c r="G1567" s="2"/>
      <c r="H1567" s="6"/>
      <c r="I1567" s="9"/>
      <c r="J1567" s="9"/>
      <c r="K1567" s="9"/>
    </row>
    <row r="1568" spans="1:11" x14ac:dyDescent="0.25">
      <c r="A1568" s="2"/>
      <c r="B1568" s="2"/>
      <c r="C1568" s="2"/>
      <c r="E1568" s="2"/>
      <c r="G1568" s="2"/>
      <c r="H1568" s="6"/>
      <c r="I1568" s="9"/>
      <c r="J1568" s="9"/>
      <c r="K1568" s="9"/>
    </row>
    <row r="1569" spans="1:11" x14ac:dyDescent="0.25">
      <c r="A1569" s="2"/>
      <c r="B1569" s="2"/>
      <c r="C1569" s="2"/>
      <c r="E1569" s="2"/>
      <c r="G1569" s="2"/>
      <c r="H1569" s="6"/>
      <c r="I1569" s="9"/>
      <c r="J1569" s="9"/>
      <c r="K1569" s="9"/>
    </row>
    <row r="1570" spans="1:11" x14ac:dyDescent="0.25">
      <c r="A1570" s="2"/>
      <c r="B1570" s="2"/>
      <c r="C1570" s="2"/>
      <c r="E1570" s="2"/>
      <c r="G1570" s="2"/>
      <c r="H1570" s="6"/>
      <c r="I1570" s="9"/>
      <c r="J1570" s="9"/>
      <c r="K1570" s="9"/>
    </row>
    <row r="1571" spans="1:11" x14ac:dyDescent="0.25">
      <c r="A1571" s="2"/>
      <c r="B1571" s="2"/>
      <c r="C1571" s="2"/>
      <c r="E1571" s="2"/>
      <c r="G1571" s="2"/>
      <c r="H1571" s="6"/>
      <c r="I1571" s="9"/>
      <c r="J1571" s="9"/>
      <c r="K1571" s="9"/>
    </row>
    <row r="1572" spans="1:11" x14ac:dyDescent="0.25">
      <c r="A1572" s="2"/>
      <c r="B1572" s="2"/>
      <c r="C1572" s="2"/>
      <c r="E1572" s="2"/>
      <c r="G1572" s="2"/>
      <c r="H1572" s="6"/>
      <c r="I1572" s="9"/>
      <c r="J1572" s="9"/>
      <c r="K1572" s="9"/>
    </row>
    <row r="1573" spans="1:11" x14ac:dyDescent="0.25">
      <c r="A1573" s="2"/>
      <c r="B1573" s="2"/>
      <c r="C1573" s="2"/>
      <c r="E1573" s="2"/>
      <c r="G1573" s="2"/>
      <c r="H1573" s="6"/>
      <c r="I1573" s="9"/>
      <c r="J1573" s="9"/>
      <c r="K1573" s="9"/>
    </row>
    <row r="1574" spans="1:11" x14ac:dyDescent="0.25">
      <c r="A1574" s="2"/>
      <c r="B1574" s="2"/>
      <c r="C1574" s="2"/>
      <c r="E1574" s="2"/>
      <c r="G1574" s="2"/>
      <c r="H1574" s="6"/>
      <c r="I1574" s="9"/>
      <c r="J1574" s="9"/>
      <c r="K1574" s="9"/>
    </row>
    <row r="1575" spans="1:11" x14ac:dyDescent="0.25">
      <c r="A1575" s="2"/>
      <c r="B1575" s="2"/>
      <c r="C1575" s="2"/>
      <c r="E1575" s="2"/>
      <c r="G1575" s="2"/>
      <c r="H1575" s="6"/>
      <c r="I1575" s="9"/>
      <c r="J1575" s="9"/>
      <c r="K1575" s="9"/>
    </row>
    <row r="1576" spans="1:11" x14ac:dyDescent="0.25">
      <c r="A1576" s="2"/>
      <c r="B1576" s="2"/>
      <c r="C1576" s="2"/>
      <c r="E1576" s="2"/>
      <c r="G1576" s="2"/>
      <c r="H1576" s="6"/>
      <c r="I1576" s="9"/>
      <c r="J1576" s="9"/>
      <c r="K1576" s="9"/>
    </row>
    <row r="1577" spans="1:11" x14ac:dyDescent="0.25">
      <c r="A1577" s="2"/>
      <c r="B1577" s="2"/>
      <c r="C1577" s="2"/>
      <c r="E1577" s="2"/>
      <c r="G1577" s="2"/>
      <c r="H1577" s="6"/>
      <c r="I1577" s="9"/>
      <c r="J1577" s="9"/>
      <c r="K1577" s="9"/>
    </row>
    <row r="1578" spans="1:11" x14ac:dyDescent="0.25">
      <c r="A1578" s="2"/>
      <c r="B1578" s="2"/>
      <c r="C1578" s="2"/>
      <c r="E1578" s="2"/>
      <c r="G1578" s="2"/>
      <c r="H1578" s="6"/>
      <c r="I1578" s="9"/>
      <c r="J1578" s="9"/>
      <c r="K1578" s="9"/>
    </row>
    <row r="1579" spans="1:11" x14ac:dyDescent="0.25">
      <c r="A1579" s="2"/>
      <c r="B1579" s="2"/>
      <c r="C1579" s="2"/>
      <c r="E1579" s="2"/>
      <c r="G1579" s="2"/>
      <c r="H1579" s="6"/>
      <c r="I1579" s="9"/>
      <c r="J1579" s="9"/>
      <c r="K1579" s="9"/>
    </row>
    <row r="1580" spans="1:11" x14ac:dyDescent="0.25">
      <c r="A1580" s="2"/>
      <c r="B1580" s="2"/>
      <c r="C1580" s="2"/>
      <c r="E1580" s="2"/>
      <c r="G1580" s="2"/>
      <c r="H1580" s="6"/>
      <c r="I1580" s="9"/>
      <c r="J1580" s="9"/>
      <c r="K1580" s="9"/>
    </row>
    <row r="1581" spans="1:11" x14ac:dyDescent="0.25">
      <c r="A1581" s="2"/>
      <c r="B1581" s="2"/>
      <c r="C1581" s="2"/>
      <c r="E1581" s="2"/>
      <c r="G1581" s="2"/>
      <c r="H1581" s="6"/>
      <c r="I1581" s="9"/>
      <c r="J1581" s="9"/>
      <c r="K1581" s="9"/>
    </row>
    <row r="1582" spans="1:11" x14ac:dyDescent="0.25">
      <c r="A1582" s="2"/>
      <c r="B1582" s="2"/>
      <c r="C1582" s="2"/>
      <c r="E1582" s="2"/>
      <c r="G1582" s="2"/>
      <c r="H1582" s="6"/>
      <c r="I1582" s="9"/>
      <c r="J1582" s="9"/>
      <c r="K1582" s="9"/>
    </row>
    <row r="1583" spans="1:11" x14ac:dyDescent="0.25">
      <c r="A1583" s="2"/>
      <c r="B1583" s="2"/>
      <c r="C1583" s="2"/>
      <c r="E1583" s="2"/>
      <c r="G1583" s="2"/>
      <c r="H1583" s="6"/>
      <c r="I1583" s="9"/>
      <c r="J1583" s="9"/>
      <c r="K1583" s="9"/>
    </row>
    <row r="1584" spans="1:11" x14ac:dyDescent="0.25">
      <c r="A1584" s="2"/>
      <c r="B1584" s="2"/>
      <c r="C1584" s="2"/>
      <c r="E1584" s="2"/>
      <c r="G1584" s="2"/>
      <c r="H1584" s="6"/>
      <c r="I1584" s="9"/>
      <c r="J1584" s="9"/>
      <c r="K1584" s="9"/>
    </row>
    <row r="1585" spans="1:11" x14ac:dyDescent="0.25">
      <c r="A1585" s="2"/>
      <c r="B1585" s="2"/>
      <c r="C1585" s="2"/>
      <c r="E1585" s="2"/>
      <c r="G1585" s="2"/>
      <c r="H1585" s="6"/>
      <c r="I1585" s="9"/>
      <c r="J1585" s="9"/>
      <c r="K1585" s="9"/>
    </row>
    <row r="1586" spans="1:11" x14ac:dyDescent="0.25">
      <c r="A1586" s="2"/>
      <c r="B1586" s="2"/>
      <c r="C1586" s="2"/>
      <c r="E1586" s="2"/>
      <c r="G1586" s="2"/>
      <c r="H1586" s="6"/>
      <c r="I1586" s="9"/>
      <c r="J1586" s="9"/>
      <c r="K1586" s="9"/>
    </row>
    <row r="1587" spans="1:11" x14ac:dyDescent="0.25">
      <c r="A1587" s="2"/>
      <c r="B1587" s="2"/>
      <c r="C1587" s="2"/>
      <c r="E1587" s="2"/>
      <c r="G1587" s="2"/>
      <c r="H1587" s="6"/>
      <c r="I1587" s="9"/>
      <c r="J1587" s="9"/>
      <c r="K1587" s="9"/>
    </row>
    <row r="1588" spans="1:11" x14ac:dyDescent="0.25">
      <c r="A1588" s="2"/>
      <c r="B1588" s="2"/>
      <c r="C1588" s="2"/>
      <c r="E1588" s="2"/>
      <c r="G1588" s="2"/>
      <c r="H1588" s="6"/>
      <c r="I1588" s="9"/>
      <c r="J1588" s="9"/>
      <c r="K1588" s="9"/>
    </row>
    <row r="1589" spans="1:11" x14ac:dyDescent="0.25">
      <c r="A1589" s="2"/>
      <c r="B1589" s="2"/>
      <c r="C1589" s="2"/>
      <c r="E1589" s="2"/>
      <c r="G1589" s="2"/>
      <c r="H1589" s="6"/>
      <c r="I1589" s="9"/>
      <c r="J1589" s="9"/>
      <c r="K1589" s="9"/>
    </row>
    <row r="1590" spans="1:11" x14ac:dyDescent="0.25">
      <c r="A1590" s="2"/>
      <c r="B1590" s="2"/>
      <c r="C1590" s="2"/>
      <c r="E1590" s="2"/>
      <c r="G1590" s="2"/>
      <c r="H1590" s="6"/>
      <c r="I1590" s="9"/>
      <c r="J1590" s="9"/>
      <c r="K1590" s="9"/>
    </row>
    <row r="1591" spans="1:11" x14ac:dyDescent="0.25">
      <c r="A1591" s="2"/>
      <c r="B1591" s="2"/>
      <c r="C1591" s="2"/>
      <c r="E1591" s="2"/>
      <c r="G1591" s="2"/>
      <c r="H1591" s="6"/>
      <c r="I1591" s="9"/>
      <c r="J1591" s="9"/>
      <c r="K1591" s="9"/>
    </row>
    <row r="1592" spans="1:11" x14ac:dyDescent="0.25">
      <c r="A1592" s="2"/>
      <c r="B1592" s="2"/>
      <c r="C1592" s="2"/>
      <c r="E1592" s="2"/>
      <c r="G1592" s="2"/>
      <c r="H1592" s="6"/>
      <c r="I1592" s="9"/>
      <c r="J1592" s="9"/>
      <c r="K1592" s="9"/>
    </row>
    <row r="1593" spans="1:11" x14ac:dyDescent="0.25">
      <c r="A1593" s="2"/>
      <c r="B1593" s="2"/>
      <c r="C1593" s="2"/>
      <c r="E1593" s="2"/>
      <c r="G1593" s="2"/>
      <c r="H1593" s="6"/>
      <c r="I1593" s="9"/>
      <c r="J1593" s="9"/>
      <c r="K1593" s="9"/>
    </row>
    <row r="1594" spans="1:11" x14ac:dyDescent="0.25">
      <c r="A1594" s="2"/>
      <c r="B1594" s="2"/>
      <c r="C1594" s="2"/>
      <c r="E1594" s="2"/>
      <c r="G1594" s="2"/>
      <c r="H1594" s="6"/>
      <c r="I1594" s="9"/>
      <c r="J1594" s="9"/>
      <c r="K1594" s="9"/>
    </row>
    <row r="1595" spans="1:11" x14ac:dyDescent="0.25">
      <c r="A1595" s="2"/>
      <c r="B1595" s="2"/>
      <c r="C1595" s="2"/>
      <c r="E1595" s="2"/>
      <c r="G1595" s="2"/>
      <c r="H1595" s="6"/>
      <c r="I1595" s="9"/>
      <c r="J1595" s="9"/>
      <c r="K1595" s="9"/>
    </row>
    <row r="1596" spans="1:11" x14ac:dyDescent="0.25">
      <c r="A1596" s="2"/>
      <c r="B1596" s="2"/>
      <c r="C1596" s="2"/>
      <c r="E1596" s="2"/>
      <c r="G1596" s="2"/>
      <c r="H1596" s="6"/>
      <c r="I1596" s="9"/>
      <c r="J1596" s="9"/>
      <c r="K1596" s="9"/>
    </row>
    <row r="1597" spans="1:11" x14ac:dyDescent="0.25">
      <c r="A1597" s="2"/>
      <c r="B1597" s="2"/>
      <c r="C1597" s="2"/>
      <c r="E1597" s="2"/>
      <c r="G1597" s="2"/>
      <c r="H1597" s="6"/>
      <c r="I1597" s="9"/>
      <c r="J1597" s="9"/>
      <c r="K1597" s="9"/>
    </row>
    <row r="1598" spans="1:11" x14ac:dyDescent="0.25">
      <c r="A1598" s="2"/>
      <c r="B1598" s="2"/>
      <c r="C1598" s="2"/>
      <c r="E1598" s="2"/>
      <c r="G1598" s="2"/>
      <c r="H1598" s="6"/>
      <c r="I1598" s="9"/>
      <c r="J1598" s="9"/>
      <c r="K1598" s="9"/>
    </row>
    <row r="1599" spans="1:11" x14ac:dyDescent="0.25">
      <c r="A1599" s="2"/>
      <c r="B1599" s="2"/>
      <c r="C1599" s="2"/>
      <c r="E1599" s="2"/>
      <c r="G1599" s="2"/>
      <c r="H1599" s="6"/>
      <c r="I1599" s="9"/>
      <c r="J1599" s="9"/>
      <c r="K1599" s="9"/>
    </row>
    <row r="1600" spans="1:11" x14ac:dyDescent="0.25">
      <c r="A1600" s="2"/>
      <c r="B1600" s="2"/>
      <c r="C1600" s="2"/>
      <c r="E1600" s="2"/>
      <c r="G1600" s="2"/>
      <c r="H1600" s="6"/>
      <c r="I1600" s="9"/>
      <c r="J1600" s="9"/>
      <c r="K1600" s="9"/>
    </row>
    <row r="1601" spans="1:11" x14ac:dyDescent="0.25">
      <c r="A1601" s="2"/>
      <c r="B1601" s="2"/>
      <c r="C1601" s="2"/>
      <c r="E1601" s="2"/>
      <c r="G1601" s="2"/>
      <c r="H1601" s="6"/>
      <c r="I1601" s="9"/>
      <c r="J1601" s="9"/>
      <c r="K1601" s="9"/>
    </row>
    <row r="1602" spans="1:11" x14ac:dyDescent="0.25">
      <c r="A1602" s="2"/>
      <c r="B1602" s="2"/>
      <c r="C1602" s="2"/>
      <c r="E1602" s="2"/>
      <c r="G1602" s="2"/>
      <c r="H1602" s="6"/>
      <c r="I1602" s="9"/>
      <c r="J1602" s="9"/>
      <c r="K1602" s="9"/>
    </row>
    <row r="1603" spans="1:11" x14ac:dyDescent="0.25">
      <c r="A1603" s="2"/>
      <c r="B1603" s="2"/>
      <c r="C1603" s="2"/>
      <c r="E1603" s="2"/>
      <c r="G1603" s="2"/>
      <c r="H1603" s="6"/>
      <c r="I1603" s="9"/>
      <c r="J1603" s="9"/>
      <c r="K1603" s="9"/>
    </row>
    <row r="1604" spans="1:11" x14ac:dyDescent="0.25">
      <c r="A1604" s="2"/>
      <c r="B1604" s="2"/>
      <c r="C1604" s="2"/>
      <c r="E1604" s="2"/>
      <c r="G1604" s="2"/>
      <c r="H1604" s="6"/>
      <c r="I1604" s="9"/>
      <c r="J1604" s="9"/>
      <c r="K1604" s="9"/>
    </row>
    <row r="1605" spans="1:11" x14ac:dyDescent="0.25">
      <c r="A1605" s="2"/>
      <c r="B1605" s="2"/>
      <c r="C1605" s="2"/>
      <c r="E1605" s="2"/>
      <c r="G1605" s="2"/>
      <c r="H1605" s="6"/>
      <c r="I1605" s="9"/>
      <c r="J1605" s="9"/>
      <c r="K1605" s="9"/>
    </row>
    <row r="1606" spans="1:11" x14ac:dyDescent="0.25">
      <c r="A1606" s="2"/>
      <c r="B1606" s="2"/>
      <c r="C1606" s="2"/>
      <c r="E1606" s="2"/>
      <c r="G1606" s="2"/>
      <c r="H1606" s="6"/>
      <c r="I1606" s="9"/>
      <c r="J1606" s="9"/>
      <c r="K1606" s="9"/>
    </row>
    <row r="1607" spans="1:11" x14ac:dyDescent="0.25">
      <c r="A1607" s="2"/>
      <c r="B1607" s="2"/>
      <c r="C1607" s="2"/>
      <c r="E1607" s="2"/>
      <c r="G1607" s="2"/>
      <c r="H1607" s="6"/>
      <c r="I1607" s="9"/>
      <c r="J1607" s="9"/>
      <c r="K1607" s="9"/>
    </row>
    <row r="1608" spans="1:11" x14ac:dyDescent="0.25">
      <c r="A1608" s="2"/>
      <c r="B1608" s="2"/>
      <c r="C1608" s="2"/>
      <c r="E1608" s="2"/>
      <c r="G1608" s="2"/>
      <c r="H1608" s="6"/>
      <c r="I1608" s="9"/>
      <c r="J1608" s="9"/>
      <c r="K1608" s="9"/>
    </row>
    <row r="1609" spans="1:11" x14ac:dyDescent="0.25">
      <c r="A1609" s="2"/>
      <c r="B1609" s="2"/>
      <c r="C1609" s="2"/>
      <c r="E1609" s="2"/>
      <c r="G1609" s="2"/>
      <c r="H1609" s="6"/>
      <c r="I1609" s="9"/>
      <c r="J1609" s="9"/>
      <c r="K1609" s="9"/>
    </row>
    <row r="1610" spans="1:11" x14ac:dyDescent="0.25">
      <c r="A1610" s="2"/>
      <c r="B1610" s="2"/>
      <c r="C1610" s="2"/>
      <c r="E1610" s="2"/>
      <c r="G1610" s="2"/>
      <c r="H1610" s="6"/>
      <c r="I1610" s="9"/>
      <c r="J1610" s="9"/>
      <c r="K1610" s="9"/>
    </row>
    <row r="1611" spans="1:11" x14ac:dyDescent="0.25">
      <c r="A1611" s="2"/>
      <c r="B1611" s="2"/>
      <c r="C1611" s="2"/>
      <c r="E1611" s="2"/>
      <c r="G1611" s="2"/>
      <c r="H1611" s="6"/>
      <c r="I1611" s="9"/>
      <c r="J1611" s="9"/>
      <c r="K1611" s="9"/>
    </row>
    <row r="1612" spans="1:11" x14ac:dyDescent="0.25">
      <c r="A1612" s="2"/>
      <c r="B1612" s="2"/>
      <c r="C1612" s="2"/>
      <c r="E1612" s="2"/>
      <c r="G1612" s="2"/>
      <c r="H1612" s="6"/>
      <c r="I1612" s="9"/>
      <c r="J1612" s="9"/>
      <c r="K1612" s="9"/>
    </row>
    <row r="1613" spans="1:11" x14ac:dyDescent="0.25">
      <c r="A1613" s="2"/>
      <c r="B1613" s="2"/>
      <c r="C1613" s="2"/>
      <c r="E1613" s="2"/>
      <c r="G1613" s="2"/>
      <c r="H1613" s="6"/>
      <c r="I1613" s="9"/>
      <c r="J1613" s="9"/>
      <c r="K1613" s="9"/>
    </row>
    <row r="1614" spans="1:11" x14ac:dyDescent="0.25">
      <c r="A1614" s="2"/>
      <c r="B1614" s="2"/>
      <c r="C1614" s="2"/>
      <c r="E1614" s="2"/>
      <c r="G1614" s="2"/>
      <c r="H1614" s="6"/>
      <c r="I1614" s="9"/>
      <c r="J1614" s="9"/>
      <c r="K1614" s="9"/>
    </row>
    <row r="1615" spans="1:11" x14ac:dyDescent="0.25">
      <c r="A1615" s="2"/>
      <c r="B1615" s="2"/>
      <c r="C1615" s="2"/>
      <c r="E1615" s="2"/>
      <c r="G1615" s="2"/>
      <c r="H1615" s="6"/>
      <c r="I1615" s="9"/>
      <c r="J1615" s="9"/>
      <c r="K1615" s="9"/>
    </row>
    <row r="1616" spans="1:11" x14ac:dyDescent="0.25">
      <c r="A1616" s="2"/>
      <c r="B1616" s="2"/>
      <c r="C1616" s="2"/>
      <c r="E1616" s="2"/>
      <c r="G1616" s="2"/>
      <c r="H1616" s="6"/>
      <c r="I1616" s="9"/>
      <c r="J1616" s="9"/>
      <c r="K1616" s="9"/>
    </row>
    <row r="1617" spans="1:11" x14ac:dyDescent="0.25">
      <c r="A1617" s="2"/>
      <c r="B1617" s="2"/>
      <c r="C1617" s="2"/>
      <c r="E1617" s="2"/>
      <c r="G1617" s="2"/>
      <c r="H1617" s="6"/>
      <c r="I1617" s="9"/>
      <c r="J1617" s="9"/>
      <c r="K1617" s="9"/>
    </row>
    <row r="1618" spans="1:11" x14ac:dyDescent="0.25">
      <c r="A1618" s="2"/>
      <c r="B1618" s="2"/>
      <c r="C1618" s="2"/>
      <c r="E1618" s="2"/>
      <c r="G1618" s="2"/>
      <c r="H1618" s="6"/>
      <c r="I1618" s="9"/>
      <c r="J1618" s="9"/>
      <c r="K1618" s="9"/>
    </row>
    <row r="1619" spans="1:11" x14ac:dyDescent="0.25">
      <c r="A1619" s="2"/>
      <c r="B1619" s="2"/>
      <c r="C1619" s="2"/>
      <c r="E1619" s="2"/>
      <c r="G1619" s="2"/>
      <c r="H1619" s="6"/>
      <c r="I1619" s="9"/>
      <c r="J1619" s="9"/>
      <c r="K1619" s="9"/>
    </row>
    <row r="1620" spans="1:11" x14ac:dyDescent="0.25">
      <c r="A1620" s="2"/>
      <c r="B1620" s="2"/>
      <c r="C1620" s="2"/>
      <c r="E1620" s="2"/>
      <c r="G1620" s="2"/>
      <c r="H1620" s="6"/>
      <c r="I1620" s="9"/>
      <c r="J1620" s="9"/>
      <c r="K1620" s="9"/>
    </row>
    <row r="1621" spans="1:11" x14ac:dyDescent="0.25">
      <c r="A1621" s="2"/>
      <c r="B1621" s="2"/>
      <c r="C1621" s="2"/>
      <c r="E1621" s="2"/>
      <c r="G1621" s="2"/>
      <c r="H1621" s="6"/>
      <c r="I1621" s="9"/>
      <c r="J1621" s="9"/>
      <c r="K1621" s="9"/>
    </row>
    <row r="1622" spans="1:11" x14ac:dyDescent="0.25">
      <c r="A1622" s="2"/>
      <c r="B1622" s="2"/>
      <c r="C1622" s="2"/>
      <c r="E1622" s="2"/>
      <c r="G1622" s="2"/>
      <c r="H1622" s="6"/>
      <c r="I1622" s="9"/>
      <c r="J1622" s="9"/>
      <c r="K1622" s="9"/>
    </row>
    <row r="1623" spans="1:11" x14ac:dyDescent="0.25">
      <c r="A1623" s="2"/>
      <c r="B1623" s="2"/>
      <c r="C1623" s="2"/>
      <c r="E1623" s="2"/>
      <c r="G1623" s="2"/>
      <c r="H1623" s="6"/>
      <c r="I1623" s="9"/>
      <c r="J1623" s="9"/>
      <c r="K1623" s="9"/>
    </row>
    <row r="1624" spans="1:11" x14ac:dyDescent="0.25">
      <c r="A1624" s="2"/>
      <c r="B1624" s="2"/>
      <c r="C1624" s="2"/>
      <c r="E1624" s="2"/>
      <c r="G1624" s="2"/>
      <c r="H1624" s="6"/>
      <c r="I1624" s="9"/>
      <c r="J1624" s="9"/>
      <c r="K1624" s="9"/>
    </row>
    <row r="1625" spans="1:11" x14ac:dyDescent="0.25">
      <c r="A1625" s="2"/>
      <c r="B1625" s="2"/>
      <c r="C1625" s="2"/>
      <c r="E1625" s="2"/>
      <c r="G1625" s="2"/>
      <c r="H1625" s="6"/>
      <c r="I1625" s="9"/>
      <c r="J1625" s="9"/>
      <c r="K1625" s="9"/>
    </row>
    <row r="1626" spans="1:11" x14ac:dyDescent="0.25">
      <c r="A1626" s="2"/>
      <c r="B1626" s="2"/>
      <c r="C1626" s="2"/>
      <c r="E1626" s="2"/>
      <c r="G1626" s="2"/>
      <c r="H1626" s="6"/>
      <c r="I1626" s="9"/>
      <c r="J1626" s="9"/>
      <c r="K1626" s="9"/>
    </row>
    <row r="1627" spans="1:11" x14ac:dyDescent="0.25">
      <c r="A1627" s="2"/>
      <c r="B1627" s="2"/>
      <c r="C1627" s="2"/>
      <c r="E1627" s="2"/>
      <c r="G1627" s="2"/>
      <c r="H1627" s="6"/>
      <c r="I1627" s="9"/>
      <c r="J1627" s="9"/>
      <c r="K1627" s="9"/>
    </row>
    <row r="1628" spans="1:11" x14ac:dyDescent="0.25">
      <c r="A1628" s="2"/>
      <c r="B1628" s="2"/>
      <c r="C1628" s="2"/>
      <c r="E1628" s="2"/>
      <c r="G1628" s="2"/>
      <c r="H1628" s="6"/>
      <c r="I1628" s="9"/>
      <c r="J1628" s="9"/>
      <c r="K1628" s="9"/>
    </row>
    <row r="1629" spans="1:11" x14ac:dyDescent="0.25">
      <c r="A1629" s="2"/>
      <c r="B1629" s="2"/>
      <c r="C1629" s="2"/>
      <c r="E1629" s="2"/>
      <c r="G1629" s="2"/>
      <c r="H1629" s="6"/>
      <c r="I1629" s="9"/>
      <c r="J1629" s="9"/>
      <c r="K1629" s="9"/>
    </row>
    <row r="1630" spans="1:11" x14ac:dyDescent="0.25">
      <c r="A1630" s="2"/>
      <c r="B1630" s="2"/>
      <c r="C1630" s="2"/>
      <c r="E1630" s="2"/>
      <c r="G1630" s="2"/>
      <c r="H1630" s="6"/>
      <c r="I1630" s="9"/>
      <c r="J1630" s="9"/>
      <c r="K1630" s="9"/>
    </row>
    <row r="1631" spans="1:11" x14ac:dyDescent="0.25">
      <c r="A1631" s="2"/>
      <c r="B1631" s="2"/>
      <c r="C1631" s="2"/>
      <c r="E1631" s="2"/>
      <c r="G1631" s="2"/>
      <c r="H1631" s="6"/>
      <c r="I1631" s="9"/>
      <c r="J1631" s="9"/>
      <c r="K1631" s="9"/>
    </row>
    <row r="1632" spans="1:11" x14ac:dyDescent="0.25">
      <c r="A1632" s="2"/>
      <c r="B1632" s="2"/>
      <c r="C1632" s="2"/>
      <c r="E1632" s="2"/>
      <c r="G1632" s="2"/>
      <c r="H1632" s="6"/>
      <c r="I1632" s="9"/>
      <c r="J1632" s="9"/>
      <c r="K1632" s="9"/>
    </row>
    <row r="1633" spans="1:11" x14ac:dyDescent="0.25">
      <c r="A1633" s="2"/>
      <c r="B1633" s="2"/>
      <c r="C1633" s="2"/>
      <c r="E1633" s="2"/>
      <c r="G1633" s="2"/>
      <c r="H1633" s="6"/>
      <c r="I1633" s="9"/>
      <c r="J1633" s="9"/>
      <c r="K1633" s="9"/>
    </row>
    <row r="1634" spans="1:11" x14ac:dyDescent="0.25">
      <c r="A1634" s="2"/>
      <c r="B1634" s="2"/>
      <c r="C1634" s="2"/>
      <c r="E1634" s="2"/>
      <c r="G1634" s="2"/>
      <c r="H1634" s="6"/>
      <c r="I1634" s="9"/>
      <c r="J1634" s="9"/>
      <c r="K1634" s="9"/>
    </row>
    <row r="1635" spans="1:11" x14ac:dyDescent="0.25">
      <c r="A1635" s="2"/>
      <c r="B1635" s="2"/>
      <c r="C1635" s="2"/>
      <c r="E1635" s="2"/>
      <c r="G1635" s="2"/>
      <c r="H1635" s="6"/>
      <c r="I1635" s="9"/>
      <c r="J1635" s="9"/>
      <c r="K1635" s="9"/>
    </row>
    <row r="1636" spans="1:11" x14ac:dyDescent="0.25">
      <c r="A1636" s="2"/>
      <c r="B1636" s="2"/>
      <c r="C1636" s="2"/>
      <c r="E1636" s="2"/>
      <c r="G1636" s="2"/>
      <c r="H1636" s="6"/>
      <c r="I1636" s="9"/>
      <c r="J1636" s="9"/>
      <c r="K1636" s="9"/>
    </row>
    <row r="1637" spans="1:11" x14ac:dyDescent="0.25">
      <c r="A1637" s="2"/>
      <c r="B1637" s="2"/>
      <c r="C1637" s="2"/>
      <c r="E1637" s="2"/>
      <c r="G1637" s="2"/>
      <c r="H1637" s="6"/>
      <c r="I1637" s="9"/>
      <c r="J1637" s="9"/>
      <c r="K1637" s="9"/>
    </row>
    <row r="1638" spans="1:11" x14ac:dyDescent="0.25">
      <c r="A1638" s="2"/>
      <c r="B1638" s="2"/>
      <c r="C1638" s="2"/>
      <c r="E1638" s="2"/>
      <c r="G1638" s="2"/>
      <c r="H1638" s="6"/>
      <c r="I1638" s="9"/>
      <c r="J1638" s="9"/>
      <c r="K1638" s="9"/>
    </row>
    <row r="1639" spans="1:11" x14ac:dyDescent="0.25">
      <c r="A1639" s="2"/>
      <c r="B1639" s="2"/>
      <c r="C1639" s="2"/>
      <c r="E1639" s="2"/>
      <c r="G1639" s="2"/>
      <c r="H1639" s="6"/>
      <c r="I1639" s="9"/>
      <c r="J1639" s="9"/>
      <c r="K1639" s="9"/>
    </row>
    <row r="1640" spans="1:11" x14ac:dyDescent="0.25">
      <c r="A1640" s="2"/>
      <c r="B1640" s="2"/>
      <c r="C1640" s="2"/>
      <c r="E1640" s="2"/>
      <c r="G1640" s="2"/>
      <c r="H1640" s="6"/>
      <c r="I1640" s="9"/>
      <c r="J1640" s="9"/>
      <c r="K1640" s="9"/>
    </row>
    <row r="1641" spans="1:11" x14ac:dyDescent="0.25">
      <c r="A1641" s="2"/>
      <c r="B1641" s="2"/>
      <c r="C1641" s="2"/>
      <c r="E1641" s="2"/>
      <c r="G1641" s="2"/>
      <c r="H1641" s="6"/>
      <c r="I1641" s="9"/>
      <c r="J1641" s="9"/>
      <c r="K1641" s="9"/>
    </row>
    <row r="1642" spans="1:11" x14ac:dyDescent="0.25">
      <c r="A1642" s="2"/>
      <c r="B1642" s="2"/>
      <c r="C1642" s="2"/>
      <c r="E1642" s="2"/>
      <c r="G1642" s="2"/>
      <c r="H1642" s="6"/>
      <c r="I1642" s="9"/>
      <c r="J1642" s="9"/>
      <c r="K1642" s="9"/>
    </row>
    <row r="1643" spans="1:11" x14ac:dyDescent="0.25">
      <c r="A1643" s="2"/>
      <c r="B1643" s="2"/>
      <c r="C1643" s="2"/>
      <c r="E1643" s="2"/>
      <c r="G1643" s="2"/>
      <c r="H1643" s="6"/>
      <c r="I1643" s="9"/>
      <c r="J1643" s="9"/>
      <c r="K1643" s="9"/>
    </row>
    <row r="1644" spans="1:11" x14ac:dyDescent="0.25">
      <c r="A1644" s="2"/>
      <c r="B1644" s="2"/>
      <c r="C1644" s="2"/>
      <c r="E1644" s="2"/>
      <c r="G1644" s="2"/>
      <c r="H1644" s="6"/>
      <c r="I1644" s="9"/>
      <c r="J1644" s="9"/>
      <c r="K1644" s="9"/>
    </row>
    <row r="1645" spans="1:11" x14ac:dyDescent="0.25">
      <c r="A1645" s="2"/>
      <c r="B1645" s="2"/>
      <c r="C1645" s="2"/>
      <c r="E1645" s="2"/>
      <c r="G1645" s="2"/>
      <c r="H1645" s="6"/>
      <c r="I1645" s="9"/>
      <c r="J1645" s="9"/>
      <c r="K1645" s="9"/>
    </row>
    <row r="1646" spans="1:11" x14ac:dyDescent="0.25">
      <c r="A1646" s="2"/>
      <c r="B1646" s="2"/>
      <c r="C1646" s="2"/>
      <c r="E1646" s="2"/>
      <c r="G1646" s="2"/>
      <c r="H1646" s="6"/>
      <c r="I1646" s="9"/>
      <c r="J1646" s="9"/>
      <c r="K1646" s="9"/>
    </row>
    <row r="1647" spans="1:11" x14ac:dyDescent="0.25">
      <c r="A1647" s="2"/>
      <c r="B1647" s="2"/>
      <c r="C1647" s="2"/>
      <c r="E1647" s="2"/>
      <c r="G1647" s="2"/>
      <c r="H1647" s="6"/>
      <c r="I1647" s="9"/>
      <c r="J1647" s="9"/>
      <c r="K1647" s="9"/>
    </row>
    <row r="1648" spans="1:11" x14ac:dyDescent="0.25">
      <c r="A1648" s="2"/>
      <c r="B1648" s="2"/>
      <c r="C1648" s="2"/>
      <c r="E1648" s="2"/>
      <c r="G1648" s="2"/>
      <c r="H1648" s="6"/>
      <c r="I1648" s="9"/>
      <c r="J1648" s="9"/>
      <c r="K1648" s="9"/>
    </row>
    <row r="1649" spans="1:11" x14ac:dyDescent="0.25">
      <c r="A1649" s="2"/>
      <c r="B1649" s="2"/>
      <c r="C1649" s="2"/>
      <c r="E1649" s="2"/>
      <c r="G1649" s="2"/>
      <c r="H1649" s="6"/>
      <c r="I1649" s="9"/>
      <c r="J1649" s="9"/>
      <c r="K1649" s="9"/>
    </row>
    <row r="1650" spans="1:11" x14ac:dyDescent="0.25">
      <c r="A1650" s="2"/>
      <c r="B1650" s="2"/>
      <c r="C1650" s="2"/>
      <c r="E1650" s="2"/>
      <c r="G1650" s="2"/>
      <c r="H1650" s="6"/>
      <c r="I1650" s="9"/>
      <c r="J1650" s="9"/>
      <c r="K1650" s="9"/>
    </row>
    <row r="1651" spans="1:11" x14ac:dyDescent="0.25">
      <c r="A1651" s="2"/>
      <c r="B1651" s="2"/>
      <c r="C1651" s="2"/>
      <c r="E1651" s="2"/>
      <c r="G1651" s="2"/>
      <c r="H1651" s="6"/>
      <c r="I1651" s="9"/>
      <c r="J1651" s="9"/>
      <c r="K1651" s="9"/>
    </row>
    <row r="1652" spans="1:11" x14ac:dyDescent="0.25">
      <c r="A1652" s="2"/>
      <c r="B1652" s="2"/>
      <c r="C1652" s="2"/>
      <c r="E1652" s="2"/>
      <c r="G1652" s="2"/>
      <c r="H1652" s="6"/>
      <c r="I1652" s="9"/>
      <c r="J1652" s="9"/>
      <c r="K1652" s="9"/>
    </row>
    <row r="1653" spans="1:11" x14ac:dyDescent="0.25">
      <c r="A1653" s="2"/>
      <c r="B1653" s="2"/>
      <c r="C1653" s="2"/>
      <c r="E1653" s="2"/>
      <c r="G1653" s="2"/>
      <c r="H1653" s="6"/>
      <c r="I1653" s="9"/>
      <c r="J1653" s="9"/>
      <c r="K1653" s="9"/>
    </row>
    <row r="1654" spans="1:11" x14ac:dyDescent="0.25">
      <c r="A1654" s="2"/>
      <c r="B1654" s="2"/>
      <c r="C1654" s="2"/>
      <c r="E1654" s="2"/>
      <c r="G1654" s="2"/>
      <c r="H1654" s="6"/>
      <c r="I1654" s="9"/>
      <c r="J1654" s="9"/>
      <c r="K1654" s="9"/>
    </row>
    <row r="1655" spans="1:11" x14ac:dyDescent="0.25">
      <c r="A1655" s="2"/>
      <c r="B1655" s="2"/>
      <c r="C1655" s="2"/>
      <c r="E1655" s="2"/>
      <c r="G1655" s="2"/>
      <c r="H1655" s="6"/>
      <c r="I1655" s="9"/>
      <c r="J1655" s="9"/>
      <c r="K1655" s="9"/>
    </row>
    <row r="1656" spans="1:11" x14ac:dyDescent="0.25">
      <c r="A1656" s="2"/>
      <c r="B1656" s="2"/>
      <c r="C1656" s="2"/>
      <c r="E1656" s="2"/>
      <c r="G1656" s="2"/>
      <c r="H1656" s="6"/>
      <c r="I1656" s="9"/>
      <c r="J1656" s="9"/>
      <c r="K1656" s="9"/>
    </row>
    <row r="1657" spans="1:11" x14ac:dyDescent="0.25">
      <c r="A1657" s="2"/>
      <c r="B1657" s="2"/>
      <c r="C1657" s="2"/>
      <c r="E1657" s="2"/>
      <c r="G1657" s="2"/>
      <c r="H1657" s="6"/>
      <c r="I1657" s="9"/>
      <c r="J1657" s="9"/>
      <c r="K1657" s="9"/>
    </row>
    <row r="1658" spans="1:11" x14ac:dyDescent="0.25">
      <c r="A1658" s="2"/>
      <c r="B1658" s="2"/>
      <c r="C1658" s="2"/>
      <c r="E1658" s="2"/>
      <c r="G1658" s="2"/>
      <c r="H1658" s="6"/>
      <c r="I1658" s="9"/>
      <c r="J1658" s="9"/>
      <c r="K1658" s="9"/>
    </row>
    <row r="1659" spans="1:11" x14ac:dyDescent="0.25">
      <c r="A1659" s="2"/>
      <c r="B1659" s="2"/>
      <c r="C1659" s="2"/>
      <c r="E1659" s="2"/>
      <c r="G1659" s="2"/>
      <c r="H1659" s="6"/>
      <c r="I1659" s="9"/>
      <c r="J1659" s="9"/>
      <c r="K1659" s="9"/>
    </row>
    <row r="1660" spans="1:11" x14ac:dyDescent="0.25">
      <c r="A1660" s="2"/>
      <c r="B1660" s="2"/>
      <c r="C1660" s="2"/>
      <c r="E1660" s="2"/>
      <c r="G1660" s="2"/>
      <c r="H1660" s="6"/>
      <c r="I1660" s="9"/>
      <c r="J1660" s="9"/>
      <c r="K1660" s="9"/>
    </row>
    <row r="1661" spans="1:11" x14ac:dyDescent="0.25">
      <c r="A1661" s="2"/>
      <c r="B1661" s="2"/>
      <c r="C1661" s="2"/>
      <c r="E1661" s="2"/>
      <c r="G1661" s="2"/>
      <c r="H1661" s="6"/>
      <c r="I1661" s="9"/>
      <c r="J1661" s="9"/>
      <c r="K1661" s="9"/>
    </row>
    <row r="1662" spans="1:11" x14ac:dyDescent="0.25">
      <c r="A1662" s="2"/>
      <c r="B1662" s="2"/>
      <c r="C1662" s="2"/>
      <c r="E1662" s="2"/>
      <c r="G1662" s="2"/>
      <c r="H1662" s="6"/>
      <c r="I1662" s="9"/>
      <c r="J1662" s="9"/>
      <c r="K1662" s="9"/>
    </row>
    <row r="1663" spans="1:11" x14ac:dyDescent="0.25">
      <c r="A1663" s="2"/>
      <c r="B1663" s="2"/>
      <c r="C1663" s="2"/>
      <c r="E1663" s="2"/>
      <c r="G1663" s="2"/>
      <c r="H1663" s="6"/>
      <c r="I1663" s="9"/>
      <c r="J1663" s="9"/>
      <c r="K1663" s="9"/>
    </row>
    <row r="1664" spans="1:11" x14ac:dyDescent="0.25">
      <c r="A1664" s="2"/>
      <c r="B1664" s="2"/>
      <c r="C1664" s="2"/>
      <c r="E1664" s="2"/>
      <c r="G1664" s="2"/>
      <c r="H1664" s="6"/>
      <c r="I1664" s="9"/>
      <c r="J1664" s="9"/>
      <c r="K1664" s="9"/>
    </row>
    <row r="1665" spans="1:11" x14ac:dyDescent="0.25">
      <c r="A1665" s="2"/>
      <c r="B1665" s="2"/>
      <c r="C1665" s="2"/>
      <c r="E1665" s="2"/>
      <c r="G1665" s="2"/>
      <c r="H1665" s="6"/>
      <c r="I1665" s="9"/>
      <c r="J1665" s="9"/>
      <c r="K1665" s="9"/>
    </row>
    <row r="1666" spans="1:11" x14ac:dyDescent="0.25">
      <c r="A1666" s="2"/>
      <c r="B1666" s="2"/>
      <c r="C1666" s="2"/>
      <c r="E1666" s="2"/>
      <c r="G1666" s="2"/>
      <c r="H1666" s="6"/>
      <c r="I1666" s="9"/>
      <c r="J1666" s="9"/>
      <c r="K1666" s="9"/>
    </row>
    <row r="1667" spans="1:11" x14ac:dyDescent="0.25">
      <c r="A1667" s="2"/>
      <c r="B1667" s="2"/>
      <c r="C1667" s="2"/>
      <c r="E1667" s="2"/>
      <c r="G1667" s="2"/>
      <c r="H1667" s="6"/>
      <c r="I1667" s="9"/>
      <c r="J1667" s="9"/>
      <c r="K1667" s="9"/>
    </row>
    <row r="1668" spans="1:11" x14ac:dyDescent="0.25">
      <c r="A1668" s="2"/>
      <c r="B1668" s="2"/>
      <c r="C1668" s="2"/>
      <c r="E1668" s="2"/>
      <c r="G1668" s="2"/>
      <c r="H1668" s="6"/>
      <c r="I1668" s="9"/>
      <c r="J1668" s="9"/>
      <c r="K1668" s="9"/>
    </row>
    <row r="1669" spans="1:11" x14ac:dyDescent="0.25">
      <c r="A1669" s="2"/>
      <c r="B1669" s="2"/>
      <c r="C1669" s="2"/>
      <c r="E1669" s="2"/>
      <c r="G1669" s="2"/>
      <c r="H1669" s="6"/>
      <c r="I1669" s="9"/>
      <c r="J1669" s="9"/>
      <c r="K1669" s="9"/>
    </row>
    <row r="1670" spans="1:11" x14ac:dyDescent="0.25">
      <c r="A1670" s="2"/>
      <c r="B1670" s="2"/>
      <c r="C1670" s="2"/>
      <c r="E1670" s="2"/>
      <c r="G1670" s="2"/>
      <c r="H1670" s="6"/>
      <c r="I1670" s="9"/>
      <c r="J1670" s="9"/>
      <c r="K1670" s="9"/>
    </row>
    <row r="1671" spans="1:11" x14ac:dyDescent="0.25">
      <c r="A1671" s="2"/>
      <c r="B1671" s="2"/>
      <c r="C1671" s="2"/>
      <c r="E1671" s="2"/>
      <c r="G1671" s="2"/>
      <c r="H1671" s="6"/>
      <c r="I1671" s="9"/>
      <c r="J1671" s="9"/>
      <c r="K1671" s="9"/>
    </row>
    <row r="1672" spans="1:11" x14ac:dyDescent="0.25">
      <c r="A1672" s="2"/>
      <c r="B1672" s="2"/>
      <c r="C1672" s="2"/>
      <c r="E1672" s="2"/>
      <c r="G1672" s="2"/>
      <c r="H1672" s="6"/>
      <c r="I1672" s="9"/>
      <c r="J1672" s="9"/>
      <c r="K1672" s="9"/>
    </row>
    <row r="1673" spans="1:11" x14ac:dyDescent="0.25">
      <c r="A1673" s="2"/>
      <c r="B1673" s="2"/>
      <c r="C1673" s="2"/>
      <c r="E1673" s="2"/>
      <c r="G1673" s="2"/>
      <c r="H1673" s="6"/>
      <c r="I1673" s="9"/>
      <c r="J1673" s="9"/>
      <c r="K1673" s="9"/>
    </row>
    <row r="1674" spans="1:11" x14ac:dyDescent="0.25">
      <c r="A1674" s="2"/>
      <c r="B1674" s="2"/>
      <c r="C1674" s="2"/>
      <c r="E1674" s="2"/>
      <c r="G1674" s="2"/>
      <c r="H1674" s="6"/>
      <c r="I1674" s="9"/>
      <c r="J1674" s="9"/>
      <c r="K1674" s="9"/>
    </row>
    <row r="1675" spans="1:11" x14ac:dyDescent="0.25">
      <c r="A1675" s="2"/>
      <c r="B1675" s="2"/>
      <c r="C1675" s="2"/>
      <c r="E1675" s="2"/>
      <c r="G1675" s="2"/>
      <c r="H1675" s="6"/>
      <c r="I1675" s="9"/>
      <c r="J1675" s="9"/>
      <c r="K1675" s="9"/>
    </row>
    <row r="1676" spans="1:11" x14ac:dyDescent="0.25">
      <c r="A1676" s="2"/>
      <c r="B1676" s="2"/>
      <c r="C1676" s="2"/>
      <c r="E1676" s="2"/>
      <c r="G1676" s="2"/>
      <c r="H1676" s="6"/>
      <c r="I1676" s="9"/>
      <c r="J1676" s="9"/>
      <c r="K1676" s="9"/>
    </row>
    <row r="1677" spans="1:11" x14ac:dyDescent="0.25">
      <c r="A1677" s="2"/>
      <c r="B1677" s="2"/>
      <c r="C1677" s="2"/>
      <c r="E1677" s="2"/>
      <c r="G1677" s="2"/>
      <c r="H1677" s="6"/>
      <c r="I1677" s="9"/>
      <c r="J1677" s="9"/>
      <c r="K1677" s="9"/>
    </row>
    <row r="1678" spans="1:11" x14ac:dyDescent="0.25">
      <c r="A1678" s="2"/>
      <c r="B1678" s="2"/>
      <c r="C1678" s="2"/>
      <c r="E1678" s="2"/>
      <c r="G1678" s="2"/>
      <c r="H1678" s="6"/>
      <c r="I1678" s="9"/>
      <c r="J1678" s="9"/>
      <c r="K1678" s="9"/>
    </row>
    <row r="1679" spans="1:11" x14ac:dyDescent="0.25">
      <c r="A1679" s="2"/>
      <c r="B1679" s="2"/>
      <c r="C1679" s="2"/>
      <c r="E1679" s="2"/>
      <c r="G1679" s="2"/>
      <c r="H1679" s="6"/>
      <c r="I1679" s="9"/>
      <c r="J1679" s="9"/>
      <c r="K1679" s="9"/>
    </row>
    <row r="1680" spans="1:11" x14ac:dyDescent="0.25">
      <c r="A1680" s="2"/>
      <c r="B1680" s="2"/>
      <c r="C1680" s="2"/>
      <c r="E1680" s="2"/>
      <c r="G1680" s="2"/>
      <c r="H1680" s="6"/>
      <c r="I1680" s="9"/>
      <c r="J1680" s="9"/>
      <c r="K1680" s="9"/>
    </row>
    <row r="1681" spans="1:11" x14ac:dyDescent="0.25">
      <c r="A1681" s="2"/>
      <c r="B1681" s="2"/>
      <c r="C1681" s="2"/>
      <c r="E1681" s="2"/>
      <c r="G1681" s="2"/>
      <c r="H1681" s="6"/>
      <c r="I1681" s="9"/>
      <c r="J1681" s="9"/>
      <c r="K1681" s="9"/>
    </row>
    <row r="1682" spans="1:11" x14ac:dyDescent="0.25">
      <c r="A1682" s="2"/>
      <c r="B1682" s="2"/>
      <c r="C1682" s="2"/>
      <c r="E1682" s="2"/>
      <c r="G1682" s="2"/>
      <c r="H1682" s="6"/>
      <c r="I1682" s="9"/>
      <c r="J1682" s="9"/>
      <c r="K1682" s="9"/>
    </row>
    <row r="1683" spans="1:11" x14ac:dyDescent="0.25">
      <c r="A1683" s="2"/>
      <c r="B1683" s="2"/>
      <c r="C1683" s="2"/>
      <c r="E1683" s="2"/>
      <c r="G1683" s="2"/>
      <c r="H1683" s="6"/>
      <c r="I1683" s="9"/>
      <c r="J1683" s="9"/>
      <c r="K1683" s="9"/>
    </row>
    <row r="1684" spans="1:11" x14ac:dyDescent="0.25">
      <c r="A1684" s="2"/>
      <c r="B1684" s="2"/>
      <c r="C1684" s="2"/>
      <c r="E1684" s="2"/>
      <c r="G1684" s="2"/>
      <c r="H1684" s="6"/>
      <c r="I1684" s="9"/>
      <c r="J1684" s="9"/>
      <c r="K1684" s="9"/>
    </row>
    <row r="1685" spans="1:11" x14ac:dyDescent="0.25">
      <c r="A1685" s="2"/>
      <c r="B1685" s="2"/>
      <c r="C1685" s="2"/>
      <c r="E1685" s="2"/>
      <c r="G1685" s="2"/>
      <c r="H1685" s="6"/>
      <c r="I1685" s="9"/>
      <c r="J1685" s="9"/>
      <c r="K1685" s="9"/>
    </row>
    <row r="1686" spans="1:11" x14ac:dyDescent="0.25">
      <c r="A1686" s="2"/>
      <c r="B1686" s="2"/>
      <c r="C1686" s="2"/>
      <c r="E1686" s="2"/>
      <c r="G1686" s="2"/>
      <c r="H1686" s="6"/>
      <c r="I1686" s="9"/>
      <c r="J1686" s="9"/>
      <c r="K1686" s="9"/>
    </row>
    <row r="1687" spans="1:11" x14ac:dyDescent="0.25">
      <c r="A1687" s="2"/>
      <c r="B1687" s="2"/>
      <c r="C1687" s="2"/>
      <c r="E1687" s="2"/>
      <c r="G1687" s="2"/>
      <c r="H1687" s="6"/>
      <c r="I1687" s="9"/>
      <c r="J1687" s="9"/>
      <c r="K1687" s="9"/>
    </row>
    <row r="1688" spans="1:11" x14ac:dyDescent="0.25">
      <c r="A1688" s="2"/>
      <c r="B1688" s="2"/>
      <c r="C1688" s="2"/>
      <c r="E1688" s="2"/>
      <c r="G1688" s="2"/>
      <c r="H1688" s="6"/>
      <c r="I1688" s="9"/>
      <c r="J1688" s="9"/>
      <c r="K1688" s="9"/>
    </row>
    <row r="1689" spans="1:11" x14ac:dyDescent="0.25">
      <c r="A1689" s="2"/>
      <c r="B1689" s="2"/>
      <c r="C1689" s="2"/>
      <c r="E1689" s="2"/>
      <c r="G1689" s="2"/>
      <c r="H1689" s="6"/>
      <c r="I1689" s="9"/>
      <c r="J1689" s="9"/>
      <c r="K1689" s="9"/>
    </row>
    <row r="1690" spans="1:11" x14ac:dyDescent="0.25">
      <c r="A1690" s="2"/>
      <c r="B1690" s="2"/>
      <c r="C1690" s="2"/>
      <c r="E1690" s="2"/>
      <c r="G1690" s="2"/>
      <c r="H1690" s="6"/>
      <c r="I1690" s="9"/>
      <c r="J1690" s="9"/>
      <c r="K1690" s="9"/>
    </row>
    <row r="1691" spans="1:11" x14ac:dyDescent="0.25">
      <c r="A1691" s="2"/>
      <c r="B1691" s="2"/>
      <c r="C1691" s="2"/>
      <c r="E1691" s="2"/>
      <c r="G1691" s="2"/>
      <c r="H1691" s="6"/>
      <c r="I1691" s="9"/>
      <c r="J1691" s="9"/>
      <c r="K1691" s="9"/>
    </row>
    <row r="1692" spans="1:11" x14ac:dyDescent="0.25">
      <c r="A1692" s="2"/>
      <c r="B1692" s="2"/>
      <c r="C1692" s="2"/>
      <c r="E1692" s="2"/>
      <c r="G1692" s="2"/>
      <c r="H1692" s="6"/>
      <c r="I1692" s="9"/>
      <c r="J1692" s="9"/>
      <c r="K1692" s="9"/>
    </row>
    <row r="1693" spans="1:11" x14ac:dyDescent="0.25">
      <c r="A1693" s="2"/>
      <c r="B1693" s="2"/>
      <c r="C1693" s="2"/>
      <c r="E1693" s="2"/>
      <c r="G1693" s="2"/>
      <c r="H1693" s="6"/>
      <c r="I1693" s="9"/>
      <c r="J1693" s="9"/>
      <c r="K1693" s="9"/>
    </row>
    <row r="1694" spans="1:11" x14ac:dyDescent="0.25">
      <c r="A1694" s="2"/>
      <c r="B1694" s="2"/>
      <c r="C1694" s="2"/>
      <c r="E1694" s="2"/>
      <c r="G1694" s="2"/>
      <c r="H1694" s="6"/>
      <c r="I1694" s="9"/>
      <c r="J1694" s="9"/>
      <c r="K1694" s="9"/>
    </row>
    <row r="1695" spans="1:11" x14ac:dyDescent="0.25">
      <c r="A1695" s="2"/>
      <c r="B1695" s="2"/>
      <c r="C1695" s="2"/>
      <c r="E1695" s="2"/>
      <c r="G1695" s="2"/>
      <c r="H1695" s="6"/>
      <c r="I1695" s="9"/>
      <c r="J1695" s="9"/>
      <c r="K1695" s="9"/>
    </row>
    <row r="1696" spans="1:11" x14ac:dyDescent="0.25">
      <c r="A1696" s="2"/>
      <c r="B1696" s="2"/>
      <c r="C1696" s="2"/>
      <c r="E1696" s="2"/>
      <c r="G1696" s="2"/>
      <c r="H1696" s="6"/>
      <c r="I1696" s="9"/>
      <c r="J1696" s="9"/>
      <c r="K1696" s="9"/>
    </row>
    <row r="1697" spans="1:11" x14ac:dyDescent="0.25">
      <c r="A1697" s="2"/>
      <c r="B1697" s="2"/>
      <c r="C1697" s="2"/>
      <c r="E1697" s="2"/>
      <c r="G1697" s="2"/>
      <c r="H1697" s="6"/>
      <c r="I1697" s="9"/>
      <c r="J1697" s="9"/>
      <c r="K1697" s="9"/>
    </row>
    <row r="1698" spans="1:11" x14ac:dyDescent="0.25">
      <c r="A1698" s="2"/>
      <c r="B1698" s="2"/>
      <c r="C1698" s="2"/>
      <c r="E1698" s="2"/>
      <c r="G1698" s="2"/>
      <c r="H1698" s="6"/>
      <c r="I1698" s="9"/>
      <c r="J1698" s="9"/>
      <c r="K1698" s="9"/>
    </row>
    <row r="1699" spans="1:11" x14ac:dyDescent="0.25">
      <c r="A1699" s="2"/>
      <c r="B1699" s="2"/>
      <c r="C1699" s="2"/>
      <c r="E1699" s="2"/>
      <c r="G1699" s="2"/>
      <c r="H1699" s="6"/>
      <c r="I1699" s="9"/>
      <c r="J1699" s="9"/>
      <c r="K1699" s="9"/>
    </row>
    <row r="1700" spans="1:11" x14ac:dyDescent="0.25">
      <c r="A1700" s="2"/>
      <c r="B1700" s="2"/>
      <c r="C1700" s="2"/>
      <c r="E1700" s="2"/>
      <c r="G1700" s="2"/>
      <c r="H1700" s="6"/>
      <c r="I1700" s="9"/>
      <c r="J1700" s="9"/>
      <c r="K1700" s="9"/>
    </row>
    <row r="1701" spans="1:11" x14ac:dyDescent="0.25">
      <c r="A1701" s="2"/>
      <c r="B1701" s="2"/>
      <c r="C1701" s="2"/>
      <c r="E1701" s="2"/>
      <c r="G1701" s="2"/>
      <c r="H1701" s="6"/>
      <c r="I1701" s="9"/>
      <c r="J1701" s="9"/>
      <c r="K1701" s="9"/>
    </row>
    <row r="1702" spans="1:11" x14ac:dyDescent="0.25">
      <c r="A1702" s="2"/>
      <c r="B1702" s="2"/>
      <c r="C1702" s="2"/>
      <c r="E1702" s="2"/>
      <c r="G1702" s="2"/>
      <c r="H1702" s="6"/>
      <c r="I1702" s="9"/>
      <c r="J1702" s="9"/>
      <c r="K1702" s="9"/>
    </row>
    <row r="1703" spans="1:11" x14ac:dyDescent="0.25">
      <c r="A1703" s="2"/>
      <c r="B1703" s="2"/>
      <c r="C1703" s="2"/>
      <c r="E1703" s="2"/>
      <c r="G1703" s="2"/>
      <c r="H1703" s="6"/>
      <c r="I1703" s="9"/>
      <c r="J1703" s="9"/>
      <c r="K1703" s="9"/>
    </row>
    <row r="1704" spans="1:11" x14ac:dyDescent="0.25">
      <c r="A1704" s="2"/>
      <c r="B1704" s="2"/>
      <c r="C1704" s="2"/>
      <c r="E1704" s="2"/>
      <c r="G1704" s="2"/>
      <c r="H1704" s="6"/>
      <c r="I1704" s="9"/>
      <c r="J1704" s="9"/>
      <c r="K1704" s="9"/>
    </row>
    <row r="1705" spans="1:11" x14ac:dyDescent="0.25">
      <c r="A1705" s="2"/>
      <c r="B1705" s="2"/>
      <c r="C1705" s="2"/>
      <c r="E1705" s="2"/>
      <c r="G1705" s="2"/>
      <c r="H1705" s="6"/>
      <c r="I1705" s="9"/>
      <c r="J1705" s="9"/>
      <c r="K1705" s="9"/>
    </row>
    <row r="1706" spans="1:11" x14ac:dyDescent="0.25">
      <c r="A1706" s="2"/>
      <c r="B1706" s="2"/>
      <c r="C1706" s="2"/>
      <c r="E1706" s="2"/>
      <c r="G1706" s="2"/>
      <c r="H1706" s="6"/>
      <c r="I1706" s="9"/>
      <c r="J1706" s="9"/>
      <c r="K1706" s="9"/>
    </row>
    <row r="1707" spans="1:11" x14ac:dyDescent="0.25">
      <c r="A1707" s="2"/>
      <c r="B1707" s="2"/>
      <c r="C1707" s="2"/>
      <c r="E1707" s="2"/>
      <c r="G1707" s="2"/>
      <c r="H1707" s="6"/>
      <c r="I1707" s="9"/>
      <c r="J1707" s="9"/>
      <c r="K1707" s="9"/>
    </row>
    <row r="1708" spans="1:11" x14ac:dyDescent="0.25">
      <c r="A1708" s="2"/>
      <c r="B1708" s="2"/>
      <c r="C1708" s="2"/>
      <c r="E1708" s="2"/>
      <c r="G1708" s="2"/>
      <c r="H1708" s="6"/>
      <c r="I1708" s="9"/>
      <c r="J1708" s="9"/>
      <c r="K1708" s="9"/>
    </row>
    <row r="1709" spans="1:11" x14ac:dyDescent="0.25">
      <c r="A1709" s="2"/>
      <c r="B1709" s="2"/>
      <c r="C1709" s="2"/>
      <c r="E1709" s="2"/>
      <c r="G1709" s="2"/>
      <c r="H1709" s="6"/>
      <c r="I1709" s="9"/>
      <c r="J1709" s="9"/>
      <c r="K1709" s="9"/>
    </row>
    <row r="1710" spans="1:11" x14ac:dyDescent="0.25">
      <c r="A1710" s="2"/>
      <c r="B1710" s="2"/>
      <c r="C1710" s="2"/>
      <c r="E1710" s="2"/>
      <c r="G1710" s="2"/>
      <c r="H1710" s="6"/>
      <c r="I1710" s="9"/>
      <c r="J1710" s="9"/>
      <c r="K1710" s="9"/>
    </row>
    <row r="1711" spans="1:11" x14ac:dyDescent="0.25">
      <c r="A1711" s="2"/>
      <c r="B1711" s="2"/>
      <c r="C1711" s="2"/>
      <c r="E1711" s="2"/>
      <c r="G1711" s="2"/>
      <c r="H1711" s="6"/>
      <c r="I1711" s="9"/>
      <c r="J1711" s="9"/>
      <c r="K1711" s="9"/>
    </row>
    <row r="1712" spans="1:11" x14ac:dyDescent="0.25">
      <c r="A1712" s="2"/>
      <c r="B1712" s="2"/>
      <c r="C1712" s="2"/>
      <c r="E1712" s="2"/>
      <c r="G1712" s="2"/>
      <c r="H1712" s="6"/>
      <c r="I1712" s="9"/>
      <c r="J1712" s="9"/>
      <c r="K1712" s="9"/>
    </row>
    <row r="1713" spans="1:11" x14ac:dyDescent="0.25">
      <c r="A1713" s="2"/>
      <c r="B1713" s="2"/>
      <c r="C1713" s="2"/>
      <c r="E1713" s="2"/>
      <c r="G1713" s="2"/>
      <c r="H1713" s="6"/>
      <c r="I1713" s="9"/>
      <c r="J1713" s="9"/>
      <c r="K1713" s="9"/>
    </row>
    <row r="1714" spans="1:11" x14ac:dyDescent="0.25">
      <c r="A1714" s="2"/>
      <c r="B1714" s="2"/>
      <c r="C1714" s="2"/>
      <c r="E1714" s="2"/>
      <c r="G1714" s="2"/>
      <c r="H1714" s="6"/>
      <c r="I1714" s="9"/>
      <c r="J1714" s="9"/>
      <c r="K1714" s="9"/>
    </row>
    <row r="1715" spans="1:11" x14ac:dyDescent="0.25">
      <c r="A1715" s="2"/>
      <c r="B1715" s="2"/>
      <c r="C1715" s="2"/>
      <c r="E1715" s="2"/>
      <c r="G1715" s="2"/>
      <c r="H1715" s="6"/>
      <c r="I1715" s="9"/>
      <c r="J1715" s="9"/>
      <c r="K1715" s="9"/>
    </row>
    <row r="1716" spans="1:11" x14ac:dyDescent="0.25">
      <c r="A1716" s="2"/>
      <c r="B1716" s="2"/>
      <c r="C1716" s="2"/>
      <c r="E1716" s="2"/>
      <c r="G1716" s="2"/>
      <c r="H1716" s="6"/>
      <c r="I1716" s="9"/>
      <c r="J1716" s="9"/>
      <c r="K1716" s="9"/>
    </row>
    <row r="1717" spans="1:11" x14ac:dyDescent="0.25">
      <c r="A1717" s="2"/>
      <c r="B1717" s="2"/>
      <c r="C1717" s="2"/>
      <c r="E1717" s="2"/>
      <c r="G1717" s="2"/>
      <c r="H1717" s="6"/>
      <c r="I1717" s="9"/>
      <c r="J1717" s="9"/>
      <c r="K1717" s="9"/>
    </row>
    <row r="1718" spans="1:11" x14ac:dyDescent="0.25">
      <c r="A1718" s="2"/>
      <c r="B1718" s="2"/>
      <c r="C1718" s="2"/>
      <c r="E1718" s="2"/>
      <c r="G1718" s="2"/>
      <c r="H1718" s="6"/>
      <c r="I1718" s="9"/>
      <c r="J1718" s="9"/>
      <c r="K1718" s="9"/>
    </row>
    <row r="1719" spans="1:11" x14ac:dyDescent="0.25">
      <c r="A1719" s="2"/>
      <c r="B1719" s="2"/>
      <c r="C1719" s="2"/>
      <c r="E1719" s="2"/>
      <c r="G1719" s="2"/>
      <c r="H1719" s="6"/>
      <c r="I1719" s="9"/>
      <c r="J1719" s="9"/>
      <c r="K1719" s="9"/>
    </row>
    <row r="1720" spans="1:11" x14ac:dyDescent="0.25">
      <c r="A1720" s="2"/>
      <c r="B1720" s="2"/>
      <c r="C1720" s="2"/>
      <c r="E1720" s="2"/>
      <c r="G1720" s="2"/>
      <c r="H1720" s="6"/>
      <c r="I1720" s="9"/>
      <c r="J1720" s="9"/>
      <c r="K1720" s="9"/>
    </row>
    <row r="1721" spans="1:11" x14ac:dyDescent="0.25">
      <c r="A1721" s="2"/>
      <c r="B1721" s="2"/>
      <c r="C1721" s="2"/>
      <c r="E1721" s="2"/>
      <c r="G1721" s="2"/>
      <c r="H1721" s="6"/>
      <c r="I1721" s="9"/>
      <c r="J1721" s="9"/>
      <c r="K1721" s="9"/>
    </row>
    <row r="1722" spans="1:11" x14ac:dyDescent="0.25">
      <c r="A1722" s="2"/>
      <c r="B1722" s="2"/>
      <c r="C1722" s="2"/>
      <c r="E1722" s="2"/>
      <c r="G1722" s="2"/>
      <c r="H1722" s="6"/>
      <c r="I1722" s="9"/>
      <c r="J1722" s="9"/>
      <c r="K1722" s="9"/>
    </row>
    <row r="1723" spans="1:11" x14ac:dyDescent="0.25">
      <c r="A1723" s="2"/>
      <c r="B1723" s="2"/>
      <c r="C1723" s="2"/>
      <c r="E1723" s="2"/>
      <c r="G1723" s="2"/>
      <c r="H1723" s="6"/>
      <c r="I1723" s="9"/>
      <c r="J1723" s="9"/>
      <c r="K1723" s="9"/>
    </row>
    <row r="1724" spans="1:11" x14ac:dyDescent="0.25">
      <c r="A1724" s="2"/>
      <c r="B1724" s="2"/>
      <c r="C1724" s="2"/>
      <c r="E1724" s="2"/>
      <c r="G1724" s="2"/>
      <c r="H1724" s="6"/>
      <c r="I1724" s="9"/>
      <c r="J1724" s="9"/>
      <c r="K1724" s="9"/>
    </row>
    <row r="1725" spans="1:11" x14ac:dyDescent="0.25">
      <c r="A1725" s="2"/>
      <c r="B1725" s="2"/>
      <c r="C1725" s="2"/>
      <c r="E1725" s="2"/>
      <c r="G1725" s="2"/>
      <c r="H1725" s="6"/>
      <c r="I1725" s="9"/>
      <c r="J1725" s="9"/>
      <c r="K1725" s="9"/>
    </row>
    <row r="1726" spans="1:11" x14ac:dyDescent="0.25">
      <c r="A1726" s="2"/>
      <c r="B1726" s="2"/>
      <c r="C1726" s="2"/>
      <c r="E1726" s="2"/>
      <c r="G1726" s="2"/>
      <c r="H1726" s="6"/>
      <c r="I1726" s="9"/>
      <c r="J1726" s="9"/>
      <c r="K1726" s="9"/>
    </row>
    <row r="1727" spans="1:11" x14ac:dyDescent="0.25">
      <c r="A1727" s="2"/>
      <c r="B1727" s="2"/>
      <c r="C1727" s="2"/>
      <c r="E1727" s="2"/>
      <c r="G1727" s="2"/>
      <c r="H1727" s="6"/>
      <c r="I1727" s="9"/>
      <c r="J1727" s="9"/>
      <c r="K1727" s="9"/>
    </row>
    <row r="1728" spans="1:11" x14ac:dyDescent="0.25">
      <c r="A1728" s="2"/>
      <c r="B1728" s="2"/>
      <c r="C1728" s="2"/>
      <c r="E1728" s="2"/>
      <c r="G1728" s="2"/>
      <c r="H1728" s="6"/>
      <c r="I1728" s="9"/>
      <c r="J1728" s="9"/>
      <c r="K1728" s="9"/>
    </row>
    <row r="1729" spans="1:11" x14ac:dyDescent="0.25">
      <c r="A1729" s="2"/>
      <c r="B1729" s="2"/>
      <c r="C1729" s="2"/>
      <c r="E1729" s="2"/>
      <c r="G1729" s="2"/>
      <c r="H1729" s="6"/>
      <c r="I1729" s="9"/>
      <c r="J1729" s="9"/>
      <c r="K1729" s="9"/>
    </row>
    <row r="1730" spans="1:11" x14ac:dyDescent="0.25">
      <c r="A1730" s="2"/>
      <c r="B1730" s="2"/>
      <c r="C1730" s="2"/>
      <c r="E1730" s="2"/>
      <c r="G1730" s="2"/>
      <c r="H1730" s="6"/>
      <c r="I1730" s="9"/>
      <c r="J1730" s="9"/>
      <c r="K1730" s="9"/>
    </row>
    <row r="1731" spans="1:11" x14ac:dyDescent="0.25">
      <c r="A1731" s="2"/>
      <c r="B1731" s="2"/>
      <c r="C1731" s="2"/>
      <c r="E1731" s="2"/>
      <c r="G1731" s="2"/>
      <c r="H1731" s="6"/>
      <c r="I1731" s="9"/>
      <c r="J1731" s="9"/>
      <c r="K1731" s="9"/>
    </row>
    <row r="1732" spans="1:11" x14ac:dyDescent="0.25">
      <c r="A1732" s="2"/>
      <c r="B1732" s="2"/>
      <c r="C1732" s="2"/>
      <c r="E1732" s="2"/>
      <c r="G1732" s="2"/>
      <c r="H1732" s="6"/>
      <c r="I1732" s="9"/>
      <c r="J1732" s="9"/>
      <c r="K1732" s="9"/>
    </row>
    <row r="1733" spans="1:11" x14ac:dyDescent="0.25">
      <c r="A1733" s="2"/>
      <c r="B1733" s="2"/>
      <c r="C1733" s="2"/>
      <c r="E1733" s="2"/>
      <c r="G1733" s="2"/>
      <c r="H1733" s="6"/>
      <c r="I1733" s="9"/>
      <c r="J1733" s="9"/>
      <c r="K1733" s="9"/>
    </row>
    <row r="1734" spans="1:11" x14ac:dyDescent="0.25">
      <c r="A1734" s="2"/>
      <c r="B1734" s="2"/>
      <c r="C1734" s="2"/>
      <c r="E1734" s="2"/>
      <c r="G1734" s="2"/>
      <c r="H1734" s="6"/>
      <c r="I1734" s="9"/>
      <c r="J1734" s="9"/>
      <c r="K1734" s="9"/>
    </row>
    <row r="1735" spans="1:11" x14ac:dyDescent="0.25">
      <c r="A1735" s="2"/>
      <c r="B1735" s="2"/>
      <c r="C1735" s="2"/>
      <c r="E1735" s="2"/>
      <c r="G1735" s="2"/>
      <c r="H1735" s="6"/>
      <c r="I1735" s="9"/>
      <c r="J1735" s="9"/>
      <c r="K1735" s="9"/>
    </row>
    <row r="1736" spans="1:11" x14ac:dyDescent="0.25">
      <c r="A1736" s="2"/>
      <c r="B1736" s="2"/>
      <c r="C1736" s="2"/>
      <c r="E1736" s="2"/>
      <c r="G1736" s="2"/>
      <c r="H1736" s="6"/>
      <c r="I1736" s="9"/>
      <c r="J1736" s="9"/>
      <c r="K1736" s="9"/>
    </row>
    <row r="1737" spans="1:11" x14ac:dyDescent="0.25">
      <c r="A1737" s="2"/>
      <c r="B1737" s="2"/>
      <c r="C1737" s="2"/>
      <c r="E1737" s="2"/>
      <c r="G1737" s="2"/>
      <c r="H1737" s="6"/>
      <c r="I1737" s="9"/>
      <c r="J1737" s="9"/>
      <c r="K1737" s="9"/>
    </row>
    <row r="1738" spans="1:11" x14ac:dyDescent="0.25">
      <c r="A1738" s="2"/>
      <c r="B1738" s="2"/>
      <c r="C1738" s="2"/>
      <c r="E1738" s="2"/>
      <c r="G1738" s="2"/>
      <c r="H1738" s="6"/>
      <c r="I1738" s="9"/>
      <c r="J1738" s="9"/>
      <c r="K1738" s="9"/>
    </row>
    <row r="1739" spans="1:11" x14ac:dyDescent="0.25">
      <c r="A1739" s="2"/>
      <c r="B1739" s="2"/>
      <c r="C1739" s="2"/>
      <c r="E1739" s="2"/>
      <c r="G1739" s="2"/>
      <c r="H1739" s="6"/>
      <c r="I1739" s="9"/>
      <c r="J1739" s="9"/>
      <c r="K1739" s="9"/>
    </row>
    <row r="1740" spans="1:11" x14ac:dyDescent="0.25">
      <c r="A1740" s="2"/>
      <c r="B1740" s="2"/>
      <c r="C1740" s="2"/>
      <c r="E1740" s="2"/>
      <c r="G1740" s="2"/>
      <c r="H1740" s="6"/>
      <c r="I1740" s="9"/>
      <c r="J1740" s="9"/>
      <c r="K1740" s="9"/>
    </row>
    <row r="1741" spans="1:11" x14ac:dyDescent="0.25">
      <c r="A1741" s="2"/>
      <c r="B1741" s="2"/>
      <c r="C1741" s="2"/>
      <c r="E1741" s="2"/>
      <c r="G1741" s="2"/>
      <c r="H1741" s="6"/>
      <c r="I1741" s="9"/>
      <c r="J1741" s="9"/>
      <c r="K1741" s="9"/>
    </row>
    <row r="1742" spans="1:11" x14ac:dyDescent="0.25">
      <c r="A1742" s="2"/>
      <c r="B1742" s="2"/>
      <c r="C1742" s="2"/>
      <c r="E1742" s="2"/>
      <c r="G1742" s="2"/>
      <c r="H1742" s="6"/>
      <c r="I1742" s="9"/>
      <c r="J1742" s="9"/>
      <c r="K1742" s="9"/>
    </row>
    <row r="1743" spans="1:11" x14ac:dyDescent="0.25">
      <c r="A1743" s="2"/>
      <c r="B1743" s="2"/>
      <c r="C1743" s="2"/>
      <c r="E1743" s="2"/>
      <c r="G1743" s="2"/>
      <c r="H1743" s="6"/>
      <c r="I1743" s="9"/>
      <c r="J1743" s="9"/>
      <c r="K1743" s="9"/>
    </row>
    <row r="1744" spans="1:11" x14ac:dyDescent="0.25">
      <c r="A1744" s="2"/>
      <c r="B1744" s="2"/>
      <c r="C1744" s="2"/>
      <c r="E1744" s="2"/>
      <c r="G1744" s="2"/>
      <c r="H1744" s="6"/>
      <c r="I1744" s="9"/>
      <c r="J1744" s="9"/>
      <c r="K1744" s="9"/>
    </row>
    <row r="1745" spans="1:11" x14ac:dyDescent="0.25">
      <c r="A1745" s="2"/>
      <c r="B1745" s="2"/>
      <c r="C1745" s="2"/>
      <c r="E1745" s="2"/>
      <c r="G1745" s="2"/>
      <c r="H1745" s="6"/>
      <c r="I1745" s="9"/>
      <c r="J1745" s="9"/>
      <c r="K1745" s="9"/>
    </row>
    <row r="1746" spans="1:11" x14ac:dyDescent="0.25">
      <c r="A1746" s="2"/>
      <c r="B1746" s="2"/>
      <c r="C1746" s="2"/>
      <c r="E1746" s="2"/>
      <c r="G1746" s="2"/>
      <c r="H1746" s="6"/>
      <c r="I1746" s="9"/>
      <c r="J1746" s="9"/>
      <c r="K1746" s="9"/>
    </row>
    <row r="1747" spans="1:11" x14ac:dyDescent="0.25">
      <c r="A1747" s="2"/>
      <c r="B1747" s="2"/>
      <c r="C1747" s="2"/>
      <c r="E1747" s="2"/>
      <c r="G1747" s="2"/>
      <c r="H1747" s="6"/>
      <c r="I1747" s="9"/>
      <c r="J1747" s="9"/>
      <c r="K1747" s="9"/>
    </row>
    <row r="1748" spans="1:11" x14ac:dyDescent="0.25">
      <c r="A1748" s="2"/>
      <c r="B1748" s="2"/>
      <c r="C1748" s="2"/>
      <c r="E1748" s="2"/>
      <c r="G1748" s="2"/>
      <c r="H1748" s="6"/>
      <c r="I1748" s="9"/>
      <c r="J1748" s="9"/>
      <c r="K1748" s="9"/>
    </row>
    <row r="1749" spans="1:11" x14ac:dyDescent="0.25">
      <c r="A1749" s="2"/>
      <c r="B1749" s="2"/>
      <c r="C1749" s="2"/>
      <c r="E1749" s="2"/>
      <c r="G1749" s="2"/>
      <c r="H1749" s="6"/>
      <c r="I1749" s="9"/>
      <c r="J1749" s="9"/>
      <c r="K1749" s="9"/>
    </row>
    <row r="1750" spans="1:11" x14ac:dyDescent="0.25">
      <c r="A1750" s="2"/>
      <c r="B1750" s="2"/>
      <c r="C1750" s="2"/>
      <c r="E1750" s="2"/>
      <c r="G1750" s="2"/>
      <c r="H1750" s="6"/>
      <c r="I1750" s="9"/>
      <c r="J1750" s="9"/>
      <c r="K1750" s="9"/>
    </row>
    <row r="1751" spans="1:11" x14ac:dyDescent="0.25">
      <c r="A1751" s="2"/>
      <c r="B1751" s="2"/>
      <c r="C1751" s="2"/>
      <c r="E1751" s="2"/>
      <c r="G1751" s="2"/>
      <c r="H1751" s="6"/>
      <c r="I1751" s="9"/>
      <c r="J1751" s="9"/>
      <c r="K1751" s="9"/>
    </row>
    <row r="1752" spans="1:11" x14ac:dyDescent="0.25">
      <c r="A1752" s="2"/>
      <c r="B1752" s="2"/>
      <c r="C1752" s="2"/>
      <c r="E1752" s="2"/>
      <c r="G1752" s="2"/>
      <c r="H1752" s="6"/>
      <c r="I1752" s="9"/>
      <c r="J1752" s="9"/>
      <c r="K1752" s="9"/>
    </row>
    <row r="1753" spans="1:11" x14ac:dyDescent="0.25">
      <c r="A1753" s="2"/>
      <c r="B1753" s="2"/>
      <c r="C1753" s="2"/>
      <c r="E1753" s="2"/>
      <c r="G1753" s="2"/>
      <c r="H1753" s="6"/>
      <c r="I1753" s="9"/>
      <c r="J1753" s="9"/>
      <c r="K1753" s="9"/>
    </row>
    <row r="1754" spans="1:11" x14ac:dyDescent="0.25">
      <c r="A1754" s="2"/>
      <c r="B1754" s="2"/>
      <c r="C1754" s="2"/>
      <c r="E1754" s="2"/>
      <c r="G1754" s="2"/>
      <c r="H1754" s="6"/>
      <c r="I1754" s="9"/>
      <c r="J1754" s="9"/>
      <c r="K1754" s="9"/>
    </row>
    <row r="1755" spans="1:11" x14ac:dyDescent="0.25">
      <c r="A1755" s="2"/>
      <c r="B1755" s="2"/>
      <c r="C1755" s="2"/>
      <c r="E1755" s="2"/>
      <c r="G1755" s="2"/>
      <c r="H1755" s="6"/>
      <c r="I1755" s="9"/>
      <c r="J1755" s="9"/>
      <c r="K1755" s="9"/>
    </row>
    <row r="1756" spans="1:11" x14ac:dyDescent="0.25">
      <c r="A1756" s="2"/>
      <c r="B1756" s="2"/>
      <c r="C1756" s="2"/>
      <c r="E1756" s="2"/>
      <c r="G1756" s="2"/>
      <c r="H1756" s="6"/>
      <c r="I1756" s="9"/>
      <c r="J1756" s="9"/>
      <c r="K1756" s="9"/>
    </row>
    <row r="1757" spans="1:11" x14ac:dyDescent="0.25">
      <c r="A1757" s="2"/>
      <c r="B1757" s="2"/>
      <c r="C1757" s="2"/>
      <c r="E1757" s="2"/>
      <c r="G1757" s="2"/>
      <c r="H1757" s="6"/>
      <c r="I1757" s="9"/>
      <c r="J1757" s="9"/>
      <c r="K1757" s="9"/>
    </row>
    <row r="1758" spans="1:11" x14ac:dyDescent="0.25">
      <c r="A1758" s="2"/>
      <c r="B1758" s="2"/>
      <c r="C1758" s="2"/>
      <c r="E1758" s="2"/>
      <c r="G1758" s="2"/>
      <c r="H1758" s="6"/>
      <c r="I1758" s="9"/>
      <c r="J1758" s="9"/>
      <c r="K1758" s="9"/>
    </row>
    <row r="1759" spans="1:11" x14ac:dyDescent="0.25">
      <c r="A1759" s="2"/>
      <c r="B1759" s="2"/>
      <c r="C1759" s="2"/>
      <c r="E1759" s="2"/>
      <c r="G1759" s="2"/>
      <c r="H1759" s="6"/>
      <c r="I1759" s="9"/>
      <c r="J1759" s="9"/>
      <c r="K1759" s="9"/>
    </row>
    <row r="1760" spans="1:11" x14ac:dyDescent="0.25">
      <c r="A1760" s="2"/>
      <c r="B1760" s="2"/>
      <c r="C1760" s="2"/>
      <c r="E1760" s="2"/>
      <c r="G1760" s="2"/>
      <c r="H1760" s="6"/>
      <c r="I1760" s="9"/>
      <c r="J1760" s="9"/>
      <c r="K1760" s="9"/>
    </row>
    <row r="1761" spans="1:11" x14ac:dyDescent="0.25">
      <c r="A1761" s="2"/>
      <c r="B1761" s="2"/>
      <c r="C1761" s="2"/>
      <c r="E1761" s="2"/>
      <c r="G1761" s="2"/>
      <c r="H1761" s="6"/>
      <c r="I1761" s="9"/>
      <c r="J1761" s="9"/>
      <c r="K1761" s="9"/>
    </row>
    <row r="1762" spans="1:11" x14ac:dyDescent="0.25">
      <c r="A1762" s="2"/>
      <c r="B1762" s="2"/>
      <c r="C1762" s="2"/>
      <c r="E1762" s="2"/>
      <c r="G1762" s="2"/>
      <c r="H1762" s="6"/>
      <c r="I1762" s="9"/>
      <c r="J1762" s="9"/>
      <c r="K1762" s="9"/>
    </row>
    <row r="1763" spans="1:11" x14ac:dyDescent="0.25">
      <c r="A1763" s="2"/>
      <c r="B1763" s="2"/>
      <c r="C1763" s="2"/>
      <c r="E1763" s="2"/>
      <c r="G1763" s="2"/>
      <c r="H1763" s="6"/>
      <c r="I1763" s="9"/>
      <c r="J1763" s="9"/>
      <c r="K1763" s="9"/>
    </row>
    <row r="1764" spans="1:11" x14ac:dyDescent="0.25">
      <c r="A1764" s="2"/>
      <c r="B1764" s="2"/>
      <c r="C1764" s="2"/>
      <c r="E1764" s="2"/>
      <c r="G1764" s="2"/>
      <c r="H1764" s="6"/>
      <c r="I1764" s="9"/>
      <c r="J1764" s="9"/>
      <c r="K1764" s="9"/>
    </row>
    <row r="1765" spans="1:11" x14ac:dyDescent="0.25">
      <c r="A1765" s="2"/>
      <c r="B1765" s="2"/>
      <c r="C1765" s="2"/>
      <c r="E1765" s="2"/>
      <c r="G1765" s="2"/>
      <c r="H1765" s="6"/>
      <c r="I1765" s="9"/>
      <c r="J1765" s="9"/>
      <c r="K1765" s="9"/>
    </row>
    <row r="1766" spans="1:11" x14ac:dyDescent="0.25">
      <c r="A1766" s="2"/>
      <c r="B1766" s="2"/>
      <c r="C1766" s="2"/>
      <c r="E1766" s="2"/>
      <c r="G1766" s="2"/>
      <c r="H1766" s="6"/>
      <c r="I1766" s="9"/>
      <c r="J1766" s="9"/>
      <c r="K1766" s="9"/>
    </row>
    <row r="1767" spans="1:11" x14ac:dyDescent="0.25">
      <c r="A1767" s="2"/>
      <c r="B1767" s="2"/>
      <c r="C1767" s="2"/>
      <c r="E1767" s="2"/>
      <c r="G1767" s="2"/>
      <c r="H1767" s="6"/>
      <c r="I1767" s="9"/>
      <c r="J1767" s="9"/>
      <c r="K1767" s="9"/>
    </row>
    <row r="1768" spans="1:11" x14ac:dyDescent="0.25">
      <c r="A1768" s="2"/>
      <c r="B1768" s="2"/>
      <c r="C1768" s="2"/>
      <c r="E1768" s="2"/>
      <c r="G1768" s="2"/>
      <c r="H1768" s="6"/>
      <c r="I1768" s="9"/>
      <c r="J1768" s="9"/>
      <c r="K1768" s="9"/>
    </row>
    <row r="1769" spans="1:11" x14ac:dyDescent="0.25">
      <c r="A1769" s="2"/>
      <c r="B1769" s="2"/>
      <c r="C1769" s="2"/>
      <c r="E1769" s="2"/>
      <c r="G1769" s="2"/>
      <c r="H1769" s="6"/>
      <c r="I1769" s="9"/>
      <c r="J1769" s="9"/>
      <c r="K1769" s="9"/>
    </row>
    <row r="1770" spans="1:11" x14ac:dyDescent="0.25">
      <c r="A1770" s="2"/>
      <c r="B1770" s="2"/>
      <c r="C1770" s="2"/>
      <c r="E1770" s="2"/>
      <c r="G1770" s="2"/>
      <c r="H1770" s="6"/>
      <c r="I1770" s="9"/>
      <c r="J1770" s="9"/>
      <c r="K1770" s="9"/>
    </row>
    <row r="1771" spans="1:11" x14ac:dyDescent="0.25">
      <c r="A1771" s="2"/>
      <c r="B1771" s="2"/>
      <c r="C1771" s="2"/>
      <c r="E1771" s="2"/>
      <c r="G1771" s="2"/>
      <c r="H1771" s="6"/>
      <c r="I1771" s="9"/>
      <c r="J1771" s="9"/>
      <c r="K1771" s="9"/>
    </row>
    <row r="1772" spans="1:11" x14ac:dyDescent="0.25">
      <c r="A1772" s="2"/>
      <c r="B1772" s="2"/>
      <c r="C1772" s="2"/>
      <c r="E1772" s="2"/>
      <c r="G1772" s="2"/>
      <c r="H1772" s="6"/>
      <c r="I1772" s="9"/>
      <c r="J1772" s="9"/>
      <c r="K1772" s="9"/>
    </row>
    <row r="1773" spans="1:11" x14ac:dyDescent="0.25">
      <c r="A1773" s="2"/>
      <c r="B1773" s="2"/>
      <c r="C1773" s="2"/>
      <c r="E1773" s="2"/>
      <c r="G1773" s="2"/>
      <c r="H1773" s="6"/>
      <c r="I1773" s="9"/>
      <c r="J1773" s="9"/>
      <c r="K1773" s="9"/>
    </row>
    <row r="1774" spans="1:11" x14ac:dyDescent="0.25">
      <c r="A1774" s="2"/>
      <c r="B1774" s="2"/>
      <c r="C1774" s="2"/>
      <c r="E1774" s="2"/>
      <c r="G1774" s="2"/>
      <c r="H1774" s="6"/>
      <c r="I1774" s="9"/>
      <c r="J1774" s="9"/>
      <c r="K1774" s="9"/>
    </row>
    <row r="1775" spans="1:11" x14ac:dyDescent="0.25">
      <c r="A1775" s="2"/>
      <c r="B1775" s="2"/>
      <c r="C1775" s="2"/>
      <c r="E1775" s="2"/>
      <c r="G1775" s="2"/>
      <c r="H1775" s="6"/>
      <c r="I1775" s="9"/>
      <c r="J1775" s="9"/>
      <c r="K1775" s="9"/>
    </row>
    <row r="1776" spans="1:11" x14ac:dyDescent="0.25">
      <c r="A1776" s="2"/>
      <c r="B1776" s="2"/>
      <c r="C1776" s="2"/>
      <c r="E1776" s="2"/>
      <c r="G1776" s="2"/>
      <c r="H1776" s="6"/>
      <c r="I1776" s="9"/>
      <c r="J1776" s="9"/>
      <c r="K1776" s="9"/>
    </row>
    <row r="1777" spans="1:11" x14ac:dyDescent="0.25">
      <c r="A1777" s="2"/>
      <c r="B1777" s="2"/>
      <c r="C1777" s="2"/>
      <c r="E1777" s="2"/>
      <c r="G1777" s="2"/>
      <c r="H1777" s="6"/>
      <c r="I1777" s="9"/>
      <c r="J1777" s="9"/>
      <c r="K1777" s="9"/>
    </row>
    <row r="1778" spans="1:11" x14ac:dyDescent="0.25">
      <c r="A1778" s="2"/>
      <c r="B1778" s="2"/>
      <c r="C1778" s="2"/>
      <c r="E1778" s="2"/>
      <c r="G1778" s="2"/>
      <c r="H1778" s="6"/>
      <c r="I1778" s="9"/>
      <c r="J1778" s="9"/>
      <c r="K1778" s="9"/>
    </row>
    <row r="1779" spans="1:11" x14ac:dyDescent="0.25">
      <c r="A1779" s="2"/>
      <c r="B1779" s="2"/>
      <c r="C1779" s="2"/>
      <c r="E1779" s="2"/>
      <c r="G1779" s="2"/>
      <c r="H1779" s="6"/>
      <c r="I1779" s="9"/>
      <c r="J1779" s="9"/>
      <c r="K1779" s="9"/>
    </row>
    <row r="1780" spans="1:11" x14ac:dyDescent="0.25">
      <c r="A1780" s="2"/>
      <c r="B1780" s="2"/>
      <c r="C1780" s="2"/>
      <c r="E1780" s="2"/>
      <c r="G1780" s="2"/>
      <c r="H1780" s="6"/>
      <c r="I1780" s="9"/>
      <c r="J1780" s="9"/>
      <c r="K1780" s="9"/>
    </row>
    <row r="1781" spans="1:11" x14ac:dyDescent="0.25">
      <c r="A1781" s="2"/>
      <c r="B1781" s="2"/>
      <c r="C1781" s="2"/>
      <c r="E1781" s="2"/>
      <c r="G1781" s="2"/>
      <c r="H1781" s="6"/>
      <c r="I1781" s="9"/>
      <c r="J1781" s="9"/>
      <c r="K1781" s="9"/>
    </row>
    <row r="1782" spans="1:11" x14ac:dyDescent="0.25">
      <c r="A1782" s="2"/>
      <c r="B1782" s="2"/>
      <c r="C1782" s="2"/>
      <c r="E1782" s="2"/>
      <c r="G1782" s="2"/>
      <c r="H1782" s="6"/>
      <c r="I1782" s="9"/>
      <c r="J1782" s="9"/>
      <c r="K1782" s="9"/>
    </row>
    <row r="1783" spans="1:11" x14ac:dyDescent="0.25">
      <c r="A1783" s="2"/>
      <c r="B1783" s="2"/>
      <c r="C1783" s="2"/>
      <c r="E1783" s="2"/>
      <c r="G1783" s="2"/>
      <c r="H1783" s="6"/>
      <c r="I1783" s="9"/>
      <c r="J1783" s="9"/>
      <c r="K1783" s="9"/>
    </row>
    <row r="1784" spans="1:11" x14ac:dyDescent="0.25">
      <c r="A1784" s="2"/>
      <c r="B1784" s="2"/>
      <c r="C1784" s="2"/>
      <c r="E1784" s="2"/>
      <c r="G1784" s="2"/>
      <c r="H1784" s="6"/>
      <c r="I1784" s="9"/>
      <c r="J1784" s="9"/>
      <c r="K1784" s="9"/>
    </row>
    <row r="1785" spans="1:11" x14ac:dyDescent="0.25">
      <c r="A1785" s="2"/>
      <c r="B1785" s="2"/>
      <c r="C1785" s="2"/>
      <c r="E1785" s="2"/>
      <c r="G1785" s="2"/>
      <c r="H1785" s="6"/>
      <c r="I1785" s="9"/>
      <c r="J1785" s="9"/>
      <c r="K1785" s="9"/>
    </row>
    <row r="1786" spans="1:11" x14ac:dyDescent="0.25">
      <c r="A1786" s="2"/>
      <c r="B1786" s="2"/>
      <c r="C1786" s="2"/>
      <c r="E1786" s="2"/>
      <c r="G1786" s="2"/>
      <c r="H1786" s="6"/>
      <c r="I1786" s="9"/>
      <c r="J1786" s="9"/>
      <c r="K1786" s="9"/>
    </row>
    <row r="1787" spans="1:11" x14ac:dyDescent="0.25">
      <c r="A1787" s="2"/>
      <c r="B1787" s="2"/>
      <c r="C1787" s="2"/>
      <c r="E1787" s="2"/>
      <c r="G1787" s="2"/>
      <c r="H1787" s="6"/>
      <c r="I1787" s="9"/>
      <c r="J1787" s="9"/>
      <c r="K1787" s="9"/>
    </row>
    <row r="1788" spans="1:11" x14ac:dyDescent="0.25">
      <c r="A1788" s="2"/>
      <c r="B1788" s="2"/>
      <c r="C1788" s="2"/>
      <c r="E1788" s="2"/>
      <c r="G1788" s="2"/>
      <c r="H1788" s="6"/>
      <c r="I1788" s="9"/>
      <c r="J1788" s="9"/>
      <c r="K1788" s="9"/>
    </row>
    <row r="1789" spans="1:11" x14ac:dyDescent="0.25">
      <c r="A1789" s="2"/>
      <c r="B1789" s="2"/>
      <c r="C1789" s="2"/>
      <c r="E1789" s="2"/>
      <c r="G1789" s="2"/>
      <c r="H1789" s="6"/>
      <c r="I1789" s="9"/>
      <c r="J1789" s="9"/>
      <c r="K1789" s="9"/>
    </row>
    <row r="1790" spans="1:11" x14ac:dyDescent="0.25">
      <c r="A1790" s="2"/>
      <c r="B1790" s="2"/>
      <c r="C1790" s="2"/>
      <c r="E1790" s="2"/>
      <c r="G1790" s="2"/>
      <c r="H1790" s="6"/>
      <c r="I1790" s="9"/>
      <c r="J1790" s="9"/>
      <c r="K1790" s="9"/>
    </row>
    <row r="1791" spans="1:11" x14ac:dyDescent="0.25">
      <c r="A1791" s="2"/>
      <c r="B1791" s="2"/>
      <c r="C1791" s="2"/>
      <c r="E1791" s="2"/>
      <c r="G1791" s="2"/>
      <c r="H1791" s="6"/>
      <c r="I1791" s="9"/>
      <c r="J1791" s="9"/>
      <c r="K1791" s="9"/>
    </row>
    <row r="1792" spans="1:11" x14ac:dyDescent="0.25">
      <c r="A1792" s="2"/>
      <c r="B1792" s="2"/>
      <c r="C1792" s="2"/>
      <c r="E1792" s="2"/>
      <c r="G1792" s="2"/>
      <c r="H1792" s="6"/>
      <c r="I1792" s="9"/>
      <c r="J1792" s="9"/>
      <c r="K1792" s="9"/>
    </row>
    <row r="1793" spans="1:11" x14ac:dyDescent="0.25">
      <c r="A1793" s="2"/>
      <c r="B1793" s="2"/>
      <c r="C1793" s="2"/>
      <c r="E1793" s="2"/>
      <c r="G1793" s="2"/>
      <c r="H1793" s="6"/>
      <c r="I1793" s="9"/>
      <c r="J1793" s="9"/>
      <c r="K1793" s="9"/>
    </row>
    <row r="1794" spans="1:11" x14ac:dyDescent="0.25">
      <c r="A1794" s="2"/>
      <c r="B1794" s="2"/>
      <c r="C1794" s="2"/>
      <c r="E1794" s="2"/>
      <c r="G1794" s="2"/>
      <c r="H1794" s="6"/>
      <c r="I1794" s="9"/>
      <c r="J1794" s="9"/>
      <c r="K1794" s="9"/>
    </row>
    <row r="1795" spans="1:11" x14ac:dyDescent="0.25">
      <c r="A1795" s="2"/>
      <c r="B1795" s="2"/>
      <c r="C1795" s="2"/>
      <c r="E1795" s="2"/>
      <c r="G1795" s="2"/>
      <c r="H1795" s="6"/>
      <c r="I1795" s="9"/>
      <c r="J1795" s="9"/>
      <c r="K1795" s="9"/>
    </row>
    <row r="1796" spans="1:11" x14ac:dyDescent="0.25">
      <c r="A1796" s="2"/>
      <c r="B1796" s="2"/>
      <c r="C1796" s="2"/>
      <c r="E1796" s="2"/>
      <c r="G1796" s="2"/>
      <c r="H1796" s="6"/>
      <c r="I1796" s="9"/>
      <c r="J1796" s="9"/>
      <c r="K1796" s="9"/>
    </row>
    <row r="1797" spans="1:11" x14ac:dyDescent="0.25">
      <c r="A1797" s="2"/>
      <c r="B1797" s="2"/>
      <c r="C1797" s="2"/>
      <c r="E1797" s="2"/>
      <c r="G1797" s="2"/>
      <c r="H1797" s="6"/>
      <c r="I1797" s="9"/>
      <c r="J1797" s="9"/>
      <c r="K1797" s="9"/>
    </row>
    <row r="1798" spans="1:11" x14ac:dyDescent="0.25">
      <c r="A1798" s="2"/>
      <c r="B1798" s="2"/>
      <c r="C1798" s="2"/>
      <c r="E1798" s="2"/>
      <c r="G1798" s="2"/>
      <c r="H1798" s="6"/>
      <c r="I1798" s="9"/>
      <c r="J1798" s="9"/>
      <c r="K1798" s="9"/>
    </row>
    <row r="1799" spans="1:11" x14ac:dyDescent="0.25">
      <c r="A1799" s="2"/>
      <c r="B1799" s="2"/>
      <c r="C1799" s="2"/>
      <c r="E1799" s="2"/>
      <c r="G1799" s="2"/>
      <c r="H1799" s="6"/>
      <c r="I1799" s="9"/>
      <c r="J1799" s="9"/>
      <c r="K1799" s="9"/>
    </row>
    <row r="1800" spans="1:11" x14ac:dyDescent="0.25">
      <c r="A1800" s="2"/>
      <c r="B1800" s="2"/>
      <c r="C1800" s="2"/>
      <c r="E1800" s="2"/>
      <c r="G1800" s="2"/>
      <c r="H1800" s="6"/>
      <c r="I1800" s="9"/>
      <c r="J1800" s="9"/>
      <c r="K1800" s="9"/>
    </row>
    <row r="1801" spans="1:11" x14ac:dyDescent="0.25">
      <c r="A1801" s="2"/>
      <c r="B1801" s="2"/>
      <c r="C1801" s="2"/>
      <c r="E1801" s="2"/>
      <c r="G1801" s="2"/>
      <c r="H1801" s="6"/>
      <c r="I1801" s="9"/>
      <c r="J1801" s="9"/>
      <c r="K1801" s="9"/>
    </row>
    <row r="1802" spans="1:11" x14ac:dyDescent="0.25">
      <c r="A1802" s="2"/>
      <c r="B1802" s="2"/>
      <c r="C1802" s="2"/>
      <c r="E1802" s="2"/>
      <c r="G1802" s="2"/>
      <c r="H1802" s="6"/>
      <c r="I1802" s="9"/>
      <c r="J1802" s="9"/>
      <c r="K1802" s="9"/>
    </row>
    <row r="1803" spans="1:11" x14ac:dyDescent="0.25">
      <c r="A1803" s="2"/>
      <c r="B1803" s="2"/>
      <c r="C1803" s="2"/>
      <c r="E1803" s="2"/>
      <c r="G1803" s="2"/>
      <c r="H1803" s="6"/>
      <c r="I1803" s="9"/>
      <c r="J1803" s="9"/>
      <c r="K1803" s="9"/>
    </row>
    <row r="1804" spans="1:11" x14ac:dyDescent="0.25">
      <c r="A1804" s="2"/>
      <c r="B1804" s="2"/>
      <c r="C1804" s="2"/>
      <c r="E1804" s="2"/>
      <c r="G1804" s="2"/>
      <c r="H1804" s="6"/>
      <c r="I1804" s="9"/>
      <c r="J1804" s="9"/>
      <c r="K1804" s="9"/>
    </row>
    <row r="1805" spans="1:11" x14ac:dyDescent="0.25">
      <c r="A1805" s="2"/>
      <c r="B1805" s="2"/>
      <c r="C1805" s="2"/>
      <c r="E1805" s="2"/>
      <c r="G1805" s="2"/>
      <c r="H1805" s="6"/>
      <c r="I1805" s="9"/>
      <c r="J1805" s="9"/>
      <c r="K1805" s="9"/>
    </row>
    <row r="1806" spans="1:11" x14ac:dyDescent="0.25">
      <c r="A1806" s="2"/>
      <c r="B1806" s="2"/>
      <c r="C1806" s="2"/>
      <c r="E1806" s="2"/>
      <c r="G1806" s="2"/>
      <c r="H1806" s="6"/>
      <c r="I1806" s="9"/>
      <c r="J1806" s="9"/>
      <c r="K1806" s="9"/>
    </row>
    <row r="1807" spans="1:11" x14ac:dyDescent="0.25">
      <c r="A1807" s="2"/>
      <c r="B1807" s="2"/>
      <c r="C1807" s="2"/>
      <c r="E1807" s="2"/>
      <c r="G1807" s="2"/>
      <c r="H1807" s="6"/>
      <c r="I1807" s="9"/>
      <c r="J1807" s="9"/>
      <c r="K1807" s="9"/>
    </row>
    <row r="1808" spans="1:11" x14ac:dyDescent="0.25">
      <c r="A1808" s="2"/>
      <c r="B1808" s="2"/>
      <c r="C1808" s="2"/>
      <c r="E1808" s="2"/>
      <c r="G1808" s="2"/>
      <c r="H1808" s="6"/>
      <c r="I1808" s="9"/>
      <c r="J1808" s="9"/>
      <c r="K1808" s="9"/>
    </row>
    <row r="1809" spans="1:11" x14ac:dyDescent="0.25">
      <c r="A1809" s="2"/>
      <c r="B1809" s="2"/>
      <c r="C1809" s="2"/>
      <c r="E1809" s="2"/>
      <c r="G1809" s="2"/>
      <c r="H1809" s="6"/>
      <c r="I1809" s="9"/>
      <c r="J1809" s="9"/>
      <c r="K1809" s="9"/>
    </row>
    <row r="1810" spans="1:11" x14ac:dyDescent="0.25">
      <c r="A1810" s="2"/>
      <c r="B1810" s="2"/>
      <c r="C1810" s="2"/>
      <c r="E1810" s="2"/>
      <c r="G1810" s="2"/>
      <c r="H1810" s="6"/>
      <c r="I1810" s="9"/>
      <c r="J1810" s="9"/>
      <c r="K1810" s="9"/>
    </row>
    <row r="1811" spans="1:11" x14ac:dyDescent="0.25">
      <c r="A1811" s="2"/>
      <c r="B1811" s="2"/>
      <c r="C1811" s="2"/>
      <c r="E1811" s="2"/>
      <c r="G1811" s="2"/>
      <c r="H1811" s="6"/>
      <c r="I1811" s="9"/>
      <c r="J1811" s="9"/>
      <c r="K1811" s="9"/>
    </row>
    <row r="1812" spans="1:11" x14ac:dyDescent="0.25">
      <c r="A1812" s="2"/>
      <c r="B1812" s="2"/>
      <c r="C1812" s="2"/>
      <c r="E1812" s="2"/>
      <c r="G1812" s="2"/>
      <c r="H1812" s="6"/>
      <c r="I1812" s="9"/>
      <c r="J1812" s="9"/>
      <c r="K1812" s="9"/>
    </row>
    <row r="1813" spans="1:11" x14ac:dyDescent="0.25">
      <c r="A1813" s="2"/>
      <c r="B1813" s="2"/>
      <c r="C1813" s="2"/>
      <c r="E1813" s="2"/>
      <c r="G1813" s="2"/>
      <c r="H1813" s="6"/>
      <c r="I1813" s="9"/>
      <c r="J1813" s="9"/>
      <c r="K1813" s="9"/>
    </row>
    <row r="1814" spans="1:11" x14ac:dyDescent="0.25">
      <c r="A1814" s="2"/>
      <c r="B1814" s="2"/>
      <c r="C1814" s="2"/>
      <c r="E1814" s="2"/>
      <c r="G1814" s="2"/>
      <c r="H1814" s="6"/>
      <c r="I1814" s="9"/>
      <c r="J1814" s="9"/>
      <c r="K1814" s="9"/>
    </row>
    <row r="1815" spans="1:11" x14ac:dyDescent="0.25">
      <c r="A1815" s="2"/>
      <c r="B1815" s="2"/>
      <c r="C1815" s="2"/>
      <c r="E1815" s="2"/>
      <c r="G1815" s="2"/>
      <c r="H1815" s="6"/>
      <c r="I1815" s="9"/>
      <c r="J1815" s="9"/>
      <c r="K1815" s="9"/>
    </row>
    <row r="1816" spans="1:11" x14ac:dyDescent="0.25">
      <c r="A1816" s="2"/>
      <c r="B1816" s="2"/>
      <c r="C1816" s="2"/>
      <c r="E1816" s="2"/>
      <c r="G1816" s="2"/>
      <c r="H1816" s="6"/>
      <c r="I1816" s="9"/>
      <c r="J1816" s="9"/>
      <c r="K1816" s="9"/>
    </row>
    <row r="1817" spans="1:11" x14ac:dyDescent="0.25">
      <c r="A1817" s="2"/>
      <c r="B1817" s="2"/>
      <c r="C1817" s="2"/>
      <c r="E1817" s="2"/>
      <c r="G1817" s="2"/>
      <c r="H1817" s="6"/>
      <c r="I1817" s="9"/>
      <c r="J1817" s="9"/>
      <c r="K1817" s="9"/>
    </row>
    <row r="1818" spans="1:11" x14ac:dyDescent="0.25">
      <c r="A1818" s="2"/>
      <c r="B1818" s="2"/>
      <c r="C1818" s="2"/>
      <c r="E1818" s="2"/>
      <c r="G1818" s="2"/>
      <c r="H1818" s="6"/>
      <c r="I1818" s="9"/>
      <c r="J1818" s="9"/>
      <c r="K1818" s="9"/>
    </row>
    <row r="1819" spans="1:11" x14ac:dyDescent="0.25">
      <c r="A1819" s="2"/>
      <c r="B1819" s="2"/>
      <c r="C1819" s="2"/>
      <c r="E1819" s="2"/>
      <c r="G1819" s="2"/>
      <c r="H1819" s="6"/>
      <c r="I1819" s="9"/>
      <c r="J1819" s="9"/>
      <c r="K1819" s="9"/>
    </row>
    <row r="1820" spans="1:11" x14ac:dyDescent="0.25">
      <c r="A1820" s="2"/>
      <c r="B1820" s="2"/>
      <c r="C1820" s="2"/>
      <c r="E1820" s="2"/>
      <c r="G1820" s="2"/>
      <c r="H1820" s="6"/>
      <c r="I1820" s="9"/>
      <c r="J1820" s="9"/>
      <c r="K1820" s="9"/>
    </row>
    <row r="1821" spans="1:11" x14ac:dyDescent="0.25">
      <c r="A1821" s="2"/>
      <c r="B1821" s="2"/>
      <c r="C1821" s="2"/>
      <c r="E1821" s="2"/>
      <c r="G1821" s="2"/>
      <c r="H1821" s="6"/>
      <c r="I1821" s="9"/>
      <c r="J1821" s="9"/>
      <c r="K1821" s="9"/>
    </row>
    <row r="1822" spans="1:11" x14ac:dyDescent="0.25">
      <c r="A1822" s="2"/>
      <c r="B1822" s="2"/>
      <c r="C1822" s="2"/>
      <c r="E1822" s="2"/>
      <c r="G1822" s="2"/>
      <c r="H1822" s="6"/>
      <c r="I1822" s="9"/>
      <c r="J1822" s="9"/>
      <c r="K1822" s="9"/>
    </row>
    <row r="1823" spans="1:11" x14ac:dyDescent="0.25">
      <c r="A1823" s="2"/>
      <c r="B1823" s="2"/>
      <c r="C1823" s="2"/>
      <c r="E1823" s="2"/>
      <c r="G1823" s="2"/>
      <c r="H1823" s="6"/>
      <c r="I1823" s="9"/>
      <c r="J1823" s="9"/>
      <c r="K1823" s="9"/>
    </row>
    <row r="1824" spans="1:11" x14ac:dyDescent="0.25">
      <c r="A1824" s="2"/>
      <c r="B1824" s="2"/>
      <c r="C1824" s="2"/>
      <c r="E1824" s="2"/>
      <c r="G1824" s="2"/>
      <c r="H1824" s="6"/>
      <c r="I1824" s="9"/>
      <c r="J1824" s="9"/>
      <c r="K1824" s="9"/>
    </row>
    <row r="1825" spans="1:11" x14ac:dyDescent="0.25">
      <c r="A1825" s="2"/>
      <c r="B1825" s="2"/>
      <c r="C1825" s="2"/>
      <c r="E1825" s="2"/>
      <c r="G1825" s="2"/>
      <c r="H1825" s="6"/>
      <c r="I1825" s="9"/>
      <c r="J1825" s="9"/>
      <c r="K1825" s="9"/>
    </row>
    <row r="1826" spans="1:11" x14ac:dyDescent="0.25">
      <c r="A1826" s="2"/>
      <c r="B1826" s="2"/>
      <c r="C1826" s="2"/>
      <c r="E1826" s="2"/>
      <c r="G1826" s="2"/>
      <c r="H1826" s="6"/>
      <c r="I1826" s="9"/>
      <c r="J1826" s="9"/>
      <c r="K1826" s="9"/>
    </row>
    <row r="1827" spans="1:11" x14ac:dyDescent="0.25">
      <c r="A1827" s="2"/>
      <c r="B1827" s="2"/>
      <c r="C1827" s="2"/>
      <c r="E1827" s="2"/>
      <c r="G1827" s="2"/>
      <c r="H1827" s="6"/>
      <c r="I1827" s="9"/>
      <c r="J1827" s="9"/>
      <c r="K1827" s="9"/>
    </row>
    <row r="1828" spans="1:11" x14ac:dyDescent="0.25">
      <c r="A1828" s="2"/>
      <c r="B1828" s="2"/>
      <c r="C1828" s="2"/>
      <c r="E1828" s="2"/>
      <c r="G1828" s="2"/>
      <c r="H1828" s="6"/>
      <c r="I1828" s="9"/>
      <c r="J1828" s="9"/>
      <c r="K1828" s="9"/>
    </row>
    <row r="1829" spans="1:11" x14ac:dyDescent="0.25">
      <c r="A1829" s="2"/>
      <c r="B1829" s="2"/>
      <c r="C1829" s="2"/>
      <c r="E1829" s="2"/>
      <c r="G1829" s="2"/>
      <c r="H1829" s="6"/>
      <c r="I1829" s="9"/>
      <c r="J1829" s="9"/>
      <c r="K1829" s="9"/>
    </row>
    <row r="1830" spans="1:11" x14ac:dyDescent="0.25">
      <c r="A1830" s="2"/>
      <c r="B1830" s="2"/>
      <c r="C1830" s="2"/>
      <c r="E1830" s="2"/>
      <c r="G1830" s="2"/>
      <c r="H1830" s="6"/>
      <c r="I1830" s="9"/>
      <c r="J1830" s="9"/>
      <c r="K1830" s="9"/>
    </row>
    <row r="1831" spans="1:11" x14ac:dyDescent="0.25">
      <c r="A1831" s="2"/>
      <c r="B1831" s="2"/>
      <c r="C1831" s="2"/>
      <c r="E1831" s="2"/>
      <c r="G1831" s="2"/>
      <c r="H1831" s="6"/>
      <c r="I1831" s="9"/>
      <c r="J1831" s="9"/>
      <c r="K1831" s="9"/>
    </row>
    <row r="1832" spans="1:11" x14ac:dyDescent="0.25">
      <c r="A1832" s="2"/>
      <c r="B1832" s="2"/>
      <c r="C1832" s="2"/>
      <c r="E1832" s="2"/>
      <c r="G1832" s="2"/>
      <c r="H1832" s="6"/>
      <c r="I1832" s="9"/>
      <c r="J1832" s="9"/>
      <c r="K1832" s="9"/>
    </row>
    <row r="1833" spans="1:11" x14ac:dyDescent="0.25">
      <c r="A1833" s="2"/>
      <c r="B1833" s="2"/>
      <c r="C1833" s="2"/>
      <c r="E1833" s="2"/>
      <c r="G1833" s="2"/>
      <c r="H1833" s="6"/>
      <c r="I1833" s="9"/>
      <c r="J1833" s="9"/>
      <c r="K1833" s="9"/>
    </row>
    <row r="1834" spans="1:11" x14ac:dyDescent="0.25">
      <c r="A1834" s="2"/>
      <c r="B1834" s="2"/>
      <c r="C1834" s="2"/>
      <c r="E1834" s="2"/>
      <c r="G1834" s="2"/>
      <c r="H1834" s="6"/>
      <c r="I1834" s="9"/>
      <c r="J1834" s="9"/>
      <c r="K1834" s="9"/>
    </row>
    <row r="1835" spans="1:11" x14ac:dyDescent="0.25">
      <c r="A1835" s="2"/>
      <c r="B1835" s="2"/>
      <c r="C1835" s="2"/>
      <c r="E1835" s="2"/>
      <c r="G1835" s="2"/>
      <c r="H1835" s="6"/>
      <c r="I1835" s="9"/>
      <c r="J1835" s="9"/>
      <c r="K1835" s="9"/>
    </row>
    <row r="1836" spans="1:11" x14ac:dyDescent="0.25">
      <c r="A1836" s="2"/>
      <c r="B1836" s="2"/>
      <c r="C1836" s="2"/>
      <c r="E1836" s="2"/>
      <c r="G1836" s="2"/>
      <c r="H1836" s="6"/>
      <c r="I1836" s="9"/>
      <c r="J1836" s="9"/>
      <c r="K1836" s="9"/>
    </row>
    <row r="1837" spans="1:11" x14ac:dyDescent="0.25">
      <c r="A1837" s="2"/>
      <c r="B1837" s="2"/>
      <c r="C1837" s="2"/>
      <c r="E1837" s="2"/>
      <c r="G1837" s="2"/>
      <c r="H1837" s="6"/>
      <c r="I1837" s="9"/>
      <c r="J1837" s="9"/>
      <c r="K1837" s="9"/>
    </row>
    <row r="1838" spans="1:11" x14ac:dyDescent="0.25">
      <c r="A1838" s="2"/>
      <c r="B1838" s="2"/>
      <c r="C1838" s="2"/>
      <c r="E1838" s="2"/>
      <c r="G1838" s="2"/>
      <c r="H1838" s="6"/>
      <c r="I1838" s="9"/>
      <c r="J1838" s="9"/>
      <c r="K1838" s="9"/>
    </row>
    <row r="1839" spans="1:11" x14ac:dyDescent="0.25">
      <c r="A1839" s="2"/>
      <c r="B1839" s="2"/>
      <c r="C1839" s="2"/>
      <c r="E1839" s="2"/>
      <c r="G1839" s="2"/>
      <c r="H1839" s="6"/>
      <c r="I1839" s="9"/>
      <c r="J1839" s="9"/>
      <c r="K1839" s="9"/>
    </row>
    <row r="1840" spans="1:11" x14ac:dyDescent="0.25">
      <c r="A1840" s="2"/>
      <c r="B1840" s="2"/>
      <c r="C1840" s="2"/>
      <c r="E1840" s="2"/>
      <c r="G1840" s="2"/>
      <c r="H1840" s="6"/>
      <c r="I1840" s="9"/>
      <c r="J1840" s="9"/>
      <c r="K1840" s="9"/>
    </row>
    <row r="1841" spans="1:11" x14ac:dyDescent="0.25">
      <c r="A1841" s="2"/>
      <c r="B1841" s="2"/>
      <c r="C1841" s="2"/>
      <c r="E1841" s="2"/>
      <c r="G1841" s="2"/>
      <c r="H1841" s="6"/>
      <c r="I1841" s="9"/>
      <c r="J1841" s="9"/>
      <c r="K1841" s="9"/>
    </row>
    <row r="1842" spans="1:11" x14ac:dyDescent="0.25">
      <c r="A1842" s="2"/>
      <c r="B1842" s="2"/>
      <c r="C1842" s="2"/>
      <c r="E1842" s="2"/>
      <c r="G1842" s="2"/>
      <c r="H1842" s="6"/>
      <c r="I1842" s="9"/>
      <c r="J1842" s="9"/>
      <c r="K1842" s="9"/>
    </row>
    <row r="1843" spans="1:11" x14ac:dyDescent="0.25">
      <c r="A1843" s="2"/>
      <c r="B1843" s="2"/>
      <c r="C1843" s="2"/>
      <c r="E1843" s="2"/>
      <c r="G1843" s="2"/>
      <c r="H1843" s="6"/>
      <c r="I1843" s="9"/>
      <c r="J1843" s="9"/>
      <c r="K1843" s="9"/>
    </row>
    <row r="1844" spans="1:11" x14ac:dyDescent="0.25">
      <c r="A1844" s="2"/>
      <c r="B1844" s="2"/>
      <c r="C1844" s="2"/>
      <c r="E1844" s="2"/>
      <c r="G1844" s="2"/>
      <c r="H1844" s="6"/>
      <c r="I1844" s="9"/>
      <c r="J1844" s="9"/>
      <c r="K1844" s="9"/>
    </row>
    <row r="1845" spans="1:11" x14ac:dyDescent="0.25">
      <c r="A1845" s="2"/>
      <c r="B1845" s="2"/>
      <c r="C1845" s="2"/>
      <c r="E1845" s="2"/>
      <c r="G1845" s="2"/>
      <c r="H1845" s="6"/>
      <c r="I1845" s="9"/>
      <c r="J1845" s="9"/>
      <c r="K1845" s="9"/>
    </row>
    <row r="1846" spans="1:11" x14ac:dyDescent="0.25">
      <c r="A1846" s="2"/>
      <c r="B1846" s="2"/>
      <c r="C1846" s="2"/>
      <c r="E1846" s="2"/>
      <c r="G1846" s="2"/>
      <c r="H1846" s="6"/>
      <c r="I1846" s="9"/>
      <c r="J1846" s="9"/>
      <c r="K1846" s="9"/>
    </row>
    <row r="1847" spans="1:11" x14ac:dyDescent="0.25">
      <c r="A1847" s="2"/>
      <c r="B1847" s="2"/>
      <c r="C1847" s="2"/>
      <c r="E1847" s="2"/>
      <c r="G1847" s="2"/>
      <c r="H1847" s="6"/>
      <c r="I1847" s="9"/>
      <c r="J1847" s="9"/>
      <c r="K1847" s="9"/>
    </row>
    <row r="1848" spans="1:11" x14ac:dyDescent="0.25">
      <c r="A1848" s="2"/>
      <c r="B1848" s="2"/>
      <c r="C1848" s="2"/>
      <c r="E1848" s="2"/>
      <c r="G1848" s="2"/>
      <c r="H1848" s="6"/>
      <c r="I1848" s="9"/>
      <c r="J1848" s="9"/>
      <c r="K1848" s="9"/>
    </row>
    <row r="1849" spans="1:11" x14ac:dyDescent="0.25">
      <c r="A1849" s="2"/>
      <c r="B1849" s="2"/>
      <c r="C1849" s="2"/>
      <c r="E1849" s="2"/>
      <c r="G1849" s="2"/>
      <c r="H1849" s="6"/>
      <c r="I1849" s="9"/>
      <c r="J1849" s="9"/>
      <c r="K1849" s="9"/>
    </row>
    <row r="1850" spans="1:11" x14ac:dyDescent="0.25">
      <c r="A1850" s="2"/>
      <c r="B1850" s="2"/>
      <c r="C1850" s="2"/>
      <c r="E1850" s="2"/>
      <c r="G1850" s="2"/>
      <c r="H1850" s="6"/>
      <c r="I1850" s="9"/>
      <c r="J1850" s="9"/>
      <c r="K1850" s="9"/>
    </row>
    <row r="1851" spans="1:11" x14ac:dyDescent="0.25">
      <c r="A1851" s="2"/>
      <c r="B1851" s="2"/>
      <c r="C1851" s="2"/>
      <c r="E1851" s="2"/>
      <c r="G1851" s="2"/>
      <c r="H1851" s="6"/>
      <c r="I1851" s="9"/>
      <c r="J1851" s="9"/>
      <c r="K1851" s="9"/>
    </row>
    <row r="1852" spans="1:11" x14ac:dyDescent="0.25">
      <c r="A1852" s="2"/>
      <c r="B1852" s="2"/>
      <c r="C1852" s="2"/>
      <c r="E1852" s="2"/>
      <c r="G1852" s="2"/>
      <c r="H1852" s="6"/>
      <c r="I1852" s="9"/>
      <c r="J1852" s="9"/>
      <c r="K1852" s="9"/>
    </row>
    <row r="1853" spans="1:11" x14ac:dyDescent="0.25">
      <c r="A1853" s="2"/>
      <c r="B1853" s="2"/>
      <c r="C1853" s="2"/>
      <c r="E1853" s="2"/>
      <c r="G1853" s="2"/>
      <c r="H1853" s="6"/>
      <c r="I1853" s="9"/>
      <c r="J1853" s="9"/>
      <c r="K1853" s="9"/>
    </row>
    <row r="1854" spans="1:11" x14ac:dyDescent="0.25">
      <c r="A1854" s="2"/>
      <c r="B1854" s="2"/>
      <c r="C1854" s="2"/>
      <c r="E1854" s="2"/>
      <c r="G1854" s="2"/>
      <c r="H1854" s="6"/>
      <c r="I1854" s="9"/>
      <c r="J1854" s="9"/>
      <c r="K1854" s="9"/>
    </row>
    <row r="1855" spans="1:11" x14ac:dyDescent="0.25">
      <c r="A1855" s="2"/>
      <c r="B1855" s="2"/>
      <c r="C1855" s="2"/>
      <c r="E1855" s="2"/>
      <c r="G1855" s="2"/>
      <c r="H1855" s="6"/>
      <c r="I1855" s="9"/>
      <c r="J1855" s="9"/>
      <c r="K1855" s="9"/>
    </row>
    <row r="1856" spans="1:11" x14ac:dyDescent="0.25">
      <c r="A1856" s="2"/>
      <c r="B1856" s="2"/>
      <c r="C1856" s="2"/>
      <c r="E1856" s="2"/>
      <c r="G1856" s="2"/>
      <c r="H1856" s="6"/>
      <c r="I1856" s="9"/>
      <c r="J1856" s="9"/>
      <c r="K1856" s="9"/>
    </row>
    <row r="1857" spans="1:11" x14ac:dyDescent="0.25">
      <c r="A1857" s="2"/>
      <c r="B1857" s="2"/>
      <c r="C1857" s="2"/>
      <c r="E1857" s="2"/>
      <c r="G1857" s="2"/>
      <c r="H1857" s="6"/>
      <c r="I1857" s="9"/>
      <c r="J1857" s="9"/>
      <c r="K1857" s="9"/>
    </row>
    <row r="1858" spans="1:11" x14ac:dyDescent="0.25">
      <c r="A1858" s="2"/>
      <c r="B1858" s="2"/>
      <c r="C1858" s="2"/>
      <c r="E1858" s="2"/>
      <c r="G1858" s="2"/>
      <c r="H1858" s="6"/>
      <c r="I1858" s="9"/>
      <c r="J1858" s="9"/>
      <c r="K1858" s="9"/>
    </row>
    <row r="1859" spans="1:11" x14ac:dyDescent="0.25">
      <c r="A1859" s="2"/>
      <c r="B1859" s="2"/>
      <c r="C1859" s="2"/>
      <c r="E1859" s="2"/>
      <c r="G1859" s="2"/>
      <c r="H1859" s="6"/>
      <c r="I1859" s="9"/>
      <c r="J1859" s="9"/>
      <c r="K1859" s="9"/>
    </row>
    <row r="1860" spans="1:11" x14ac:dyDescent="0.25">
      <c r="A1860" s="2"/>
      <c r="B1860" s="2"/>
      <c r="C1860" s="2"/>
      <c r="E1860" s="2"/>
      <c r="G1860" s="2"/>
      <c r="H1860" s="6"/>
      <c r="I1860" s="9"/>
      <c r="J1860" s="9"/>
      <c r="K1860" s="9"/>
    </row>
    <row r="1861" spans="1:11" x14ac:dyDescent="0.25">
      <c r="A1861" s="2"/>
      <c r="B1861" s="2"/>
      <c r="C1861" s="2"/>
      <c r="E1861" s="2"/>
      <c r="G1861" s="2"/>
      <c r="H1861" s="6"/>
      <c r="I1861" s="9"/>
      <c r="J1861" s="9"/>
      <c r="K1861" s="9"/>
    </row>
    <row r="1862" spans="1:11" x14ac:dyDescent="0.25">
      <c r="A1862" s="2"/>
      <c r="B1862" s="2"/>
      <c r="C1862" s="2"/>
      <c r="E1862" s="2"/>
      <c r="G1862" s="2"/>
      <c r="H1862" s="6"/>
      <c r="I1862" s="9"/>
      <c r="J1862" s="9"/>
      <c r="K1862" s="9"/>
    </row>
    <row r="1863" spans="1:11" x14ac:dyDescent="0.25">
      <c r="A1863" s="2"/>
      <c r="B1863" s="2"/>
      <c r="C1863" s="2"/>
      <c r="E1863" s="2"/>
      <c r="G1863" s="2"/>
      <c r="H1863" s="6"/>
      <c r="I1863" s="9"/>
      <c r="J1863" s="9"/>
      <c r="K1863" s="9"/>
    </row>
    <row r="1864" spans="1:11" x14ac:dyDescent="0.25">
      <c r="A1864" s="2"/>
      <c r="B1864" s="2"/>
      <c r="C1864" s="2"/>
      <c r="E1864" s="2"/>
      <c r="G1864" s="2"/>
      <c r="H1864" s="6"/>
      <c r="I1864" s="9"/>
      <c r="J1864" s="9"/>
      <c r="K1864" s="9"/>
    </row>
    <row r="1865" spans="1:11" x14ac:dyDescent="0.25">
      <c r="A1865" s="2"/>
      <c r="B1865" s="2"/>
      <c r="C1865" s="2"/>
      <c r="E1865" s="2"/>
      <c r="G1865" s="2"/>
      <c r="H1865" s="6"/>
      <c r="I1865" s="9"/>
      <c r="J1865" s="9"/>
      <c r="K1865" s="9"/>
    </row>
    <row r="1866" spans="1:11" x14ac:dyDescent="0.25">
      <c r="A1866" s="2"/>
      <c r="B1866" s="2"/>
      <c r="C1866" s="2"/>
      <c r="E1866" s="2"/>
      <c r="G1866" s="2"/>
      <c r="H1866" s="6"/>
      <c r="I1866" s="9"/>
      <c r="J1866" s="9"/>
      <c r="K1866" s="9"/>
    </row>
    <row r="1867" spans="1:11" x14ac:dyDescent="0.25">
      <c r="A1867" s="2"/>
      <c r="B1867" s="2"/>
      <c r="C1867" s="2"/>
      <c r="E1867" s="2"/>
      <c r="G1867" s="2"/>
      <c r="H1867" s="6"/>
      <c r="I1867" s="9"/>
      <c r="J1867" s="9"/>
      <c r="K1867" s="9"/>
    </row>
    <row r="1868" spans="1:11" x14ac:dyDescent="0.25">
      <c r="A1868" s="2"/>
      <c r="B1868" s="2"/>
      <c r="C1868" s="2"/>
      <c r="E1868" s="2"/>
      <c r="G1868" s="2"/>
      <c r="H1868" s="6"/>
      <c r="I1868" s="9"/>
      <c r="J1868" s="9"/>
      <c r="K1868" s="9"/>
    </row>
    <row r="1869" spans="1:11" x14ac:dyDescent="0.25">
      <c r="A1869" s="2"/>
      <c r="B1869" s="2"/>
      <c r="C1869" s="2"/>
      <c r="E1869" s="2"/>
      <c r="G1869" s="2"/>
      <c r="H1869" s="6"/>
      <c r="I1869" s="9"/>
      <c r="J1869" s="9"/>
      <c r="K1869" s="9"/>
    </row>
    <row r="1870" spans="1:11" x14ac:dyDescent="0.25">
      <c r="A1870" s="2"/>
      <c r="B1870" s="2"/>
      <c r="C1870" s="2"/>
      <c r="E1870" s="2"/>
      <c r="G1870" s="2"/>
      <c r="H1870" s="6"/>
      <c r="I1870" s="9"/>
      <c r="J1870" s="9"/>
      <c r="K1870" s="9"/>
    </row>
    <row r="1871" spans="1:11" x14ac:dyDescent="0.25">
      <c r="A1871" s="2"/>
      <c r="B1871" s="2"/>
      <c r="C1871" s="2"/>
      <c r="E1871" s="2"/>
      <c r="G1871" s="2"/>
      <c r="H1871" s="6"/>
      <c r="I1871" s="9"/>
      <c r="J1871" s="9"/>
      <c r="K1871" s="9"/>
    </row>
    <row r="1872" spans="1:11" x14ac:dyDescent="0.25">
      <c r="A1872" s="2"/>
      <c r="B1872" s="2"/>
      <c r="C1872" s="2"/>
      <c r="E1872" s="2"/>
      <c r="G1872" s="2"/>
      <c r="H1872" s="6"/>
      <c r="I1872" s="9"/>
      <c r="J1872" s="9"/>
      <c r="K1872" s="9"/>
    </row>
    <row r="1873" spans="1:11" x14ac:dyDescent="0.25">
      <c r="A1873" s="2"/>
      <c r="B1873" s="2"/>
      <c r="C1873" s="2"/>
      <c r="E1873" s="2"/>
      <c r="G1873" s="2"/>
      <c r="H1873" s="6"/>
      <c r="I1873" s="9"/>
      <c r="J1873" s="9"/>
      <c r="K1873" s="9"/>
    </row>
    <row r="1874" spans="1:11" x14ac:dyDescent="0.25">
      <c r="A1874" s="2"/>
      <c r="B1874" s="2"/>
      <c r="C1874" s="2"/>
      <c r="E1874" s="2"/>
      <c r="G1874" s="2"/>
      <c r="H1874" s="6"/>
      <c r="I1874" s="9"/>
      <c r="J1874" s="9"/>
      <c r="K1874" s="9"/>
    </row>
    <row r="1875" spans="1:11" x14ac:dyDescent="0.25">
      <c r="A1875" s="2"/>
      <c r="B1875" s="2"/>
      <c r="C1875" s="2"/>
      <c r="E1875" s="2"/>
      <c r="G1875" s="2"/>
      <c r="H1875" s="6"/>
      <c r="I1875" s="9"/>
      <c r="J1875" s="9"/>
      <c r="K1875" s="9"/>
    </row>
    <row r="1876" spans="1:11" x14ac:dyDescent="0.25">
      <c r="A1876" s="2"/>
      <c r="B1876" s="2"/>
      <c r="C1876" s="2"/>
      <c r="E1876" s="2"/>
      <c r="G1876" s="2"/>
      <c r="H1876" s="6"/>
      <c r="I1876" s="9"/>
      <c r="J1876" s="9"/>
      <c r="K1876" s="9"/>
    </row>
    <row r="1877" spans="1:11" x14ac:dyDescent="0.25">
      <c r="A1877" s="2"/>
      <c r="B1877" s="2"/>
      <c r="C1877" s="2"/>
      <c r="E1877" s="2"/>
      <c r="G1877" s="2"/>
      <c r="H1877" s="6"/>
      <c r="I1877" s="9"/>
      <c r="J1877" s="9"/>
      <c r="K1877" s="9"/>
    </row>
    <row r="1878" spans="1:11" x14ac:dyDescent="0.25">
      <c r="A1878" s="2"/>
      <c r="B1878" s="2"/>
      <c r="C1878" s="2"/>
      <c r="E1878" s="2"/>
      <c r="G1878" s="2"/>
      <c r="H1878" s="6"/>
      <c r="I1878" s="9"/>
      <c r="J1878" s="9"/>
      <c r="K1878" s="9"/>
    </row>
    <row r="1879" spans="1:11" x14ac:dyDescent="0.25">
      <c r="A1879" s="2"/>
      <c r="B1879" s="2"/>
      <c r="C1879" s="2"/>
      <c r="E1879" s="2"/>
      <c r="G1879" s="2"/>
      <c r="H1879" s="6"/>
      <c r="I1879" s="9"/>
      <c r="J1879" s="9"/>
      <c r="K1879" s="9"/>
    </row>
    <row r="1880" spans="1:11" x14ac:dyDescent="0.25">
      <c r="A1880" s="2"/>
      <c r="B1880" s="2"/>
      <c r="C1880" s="2"/>
      <c r="E1880" s="2"/>
      <c r="G1880" s="2"/>
      <c r="H1880" s="6"/>
      <c r="I1880" s="9"/>
      <c r="J1880" s="9"/>
      <c r="K1880" s="9"/>
    </row>
    <row r="1881" spans="1:11" x14ac:dyDescent="0.25">
      <c r="A1881" s="2"/>
      <c r="B1881" s="2"/>
      <c r="C1881" s="2"/>
      <c r="E1881" s="2"/>
      <c r="G1881" s="2"/>
      <c r="H1881" s="6"/>
      <c r="I1881" s="9"/>
      <c r="J1881" s="9"/>
      <c r="K1881" s="9"/>
    </row>
    <row r="1882" spans="1:11" x14ac:dyDescent="0.25">
      <c r="A1882" s="2"/>
      <c r="B1882" s="2"/>
      <c r="C1882" s="2"/>
      <c r="E1882" s="2"/>
      <c r="G1882" s="2"/>
      <c r="H1882" s="6"/>
      <c r="I1882" s="9"/>
      <c r="J1882" s="9"/>
      <c r="K1882" s="9"/>
    </row>
    <row r="1883" spans="1:11" x14ac:dyDescent="0.25">
      <c r="A1883" s="2"/>
      <c r="B1883" s="2"/>
      <c r="C1883" s="2"/>
      <c r="E1883" s="2"/>
      <c r="G1883" s="2"/>
      <c r="H1883" s="6"/>
      <c r="I1883" s="9"/>
      <c r="J1883" s="9"/>
      <c r="K1883" s="9"/>
    </row>
    <row r="1884" spans="1:11" x14ac:dyDescent="0.25">
      <c r="A1884" s="2"/>
      <c r="B1884" s="2"/>
      <c r="C1884" s="2"/>
      <c r="E1884" s="2"/>
      <c r="G1884" s="2"/>
      <c r="H1884" s="6"/>
      <c r="I1884" s="9"/>
      <c r="J1884" s="9"/>
      <c r="K1884" s="9"/>
    </row>
    <row r="1885" spans="1:11" x14ac:dyDescent="0.25">
      <c r="A1885" s="2"/>
      <c r="B1885" s="2"/>
      <c r="C1885" s="2"/>
      <c r="E1885" s="2"/>
      <c r="G1885" s="2"/>
      <c r="H1885" s="6"/>
      <c r="I1885" s="9"/>
      <c r="J1885" s="9"/>
      <c r="K1885" s="9"/>
    </row>
    <row r="1886" spans="1:11" x14ac:dyDescent="0.25">
      <c r="A1886" s="2"/>
      <c r="B1886" s="2"/>
      <c r="C1886" s="2"/>
      <c r="E1886" s="2"/>
      <c r="G1886" s="2"/>
      <c r="H1886" s="6"/>
      <c r="I1886" s="9"/>
      <c r="J1886" s="9"/>
      <c r="K1886" s="9"/>
    </row>
    <row r="1887" spans="1:11" x14ac:dyDescent="0.25">
      <c r="A1887" s="2"/>
      <c r="B1887" s="2"/>
      <c r="C1887" s="2"/>
      <c r="E1887" s="2"/>
      <c r="G1887" s="2"/>
      <c r="H1887" s="6"/>
      <c r="I1887" s="9"/>
      <c r="J1887" s="9"/>
      <c r="K1887" s="9"/>
    </row>
    <row r="1888" spans="1:11" x14ac:dyDescent="0.25">
      <c r="A1888" s="2"/>
      <c r="B1888" s="2"/>
      <c r="C1888" s="2"/>
      <c r="E1888" s="2"/>
      <c r="G1888" s="2"/>
      <c r="H1888" s="6"/>
      <c r="I1888" s="9"/>
      <c r="J1888" s="9"/>
      <c r="K1888" s="9"/>
    </row>
    <row r="1889" spans="1:11" x14ac:dyDescent="0.25">
      <c r="A1889" s="2"/>
      <c r="B1889" s="2"/>
      <c r="C1889" s="2"/>
      <c r="E1889" s="2"/>
      <c r="G1889" s="2"/>
      <c r="H1889" s="6"/>
      <c r="I1889" s="9"/>
      <c r="J1889" s="9"/>
      <c r="K1889" s="9"/>
    </row>
    <row r="1890" spans="1:11" x14ac:dyDescent="0.25">
      <c r="A1890" s="2"/>
      <c r="B1890" s="2"/>
      <c r="C1890" s="2"/>
      <c r="E1890" s="2"/>
      <c r="G1890" s="2"/>
      <c r="H1890" s="6"/>
      <c r="I1890" s="9"/>
      <c r="J1890" s="9"/>
      <c r="K1890" s="9"/>
    </row>
    <row r="1891" spans="1:11" x14ac:dyDescent="0.25">
      <c r="A1891" s="2"/>
      <c r="B1891" s="2"/>
      <c r="C1891" s="2"/>
      <c r="E1891" s="2"/>
      <c r="G1891" s="2"/>
      <c r="H1891" s="6"/>
      <c r="I1891" s="9"/>
      <c r="J1891" s="9"/>
      <c r="K1891" s="9"/>
    </row>
    <row r="1892" spans="1:11" x14ac:dyDescent="0.25">
      <c r="A1892" s="2"/>
      <c r="B1892" s="2"/>
      <c r="C1892" s="2"/>
      <c r="E1892" s="2"/>
      <c r="G1892" s="2"/>
      <c r="H1892" s="6"/>
      <c r="I1892" s="9"/>
      <c r="J1892" s="9"/>
      <c r="K1892" s="9"/>
    </row>
    <row r="1893" spans="1:11" x14ac:dyDescent="0.25">
      <c r="A1893" s="2"/>
      <c r="B1893" s="2"/>
      <c r="C1893" s="2"/>
      <c r="E1893" s="2"/>
      <c r="G1893" s="2"/>
      <c r="H1893" s="6"/>
      <c r="I1893" s="9"/>
      <c r="J1893" s="9"/>
      <c r="K1893" s="9"/>
    </row>
    <row r="1894" spans="1:11" x14ac:dyDescent="0.25">
      <c r="A1894" s="2"/>
      <c r="B1894" s="2"/>
      <c r="C1894" s="2"/>
      <c r="E1894" s="2"/>
      <c r="G1894" s="2"/>
      <c r="H1894" s="6"/>
      <c r="I1894" s="9"/>
      <c r="J1894" s="9"/>
      <c r="K1894" s="9"/>
    </row>
    <row r="1895" spans="1:11" x14ac:dyDescent="0.25">
      <c r="A1895" s="2"/>
      <c r="B1895" s="2"/>
      <c r="C1895" s="2"/>
      <c r="E1895" s="2"/>
      <c r="G1895" s="2"/>
      <c r="H1895" s="6"/>
      <c r="I1895" s="9"/>
      <c r="J1895" s="9"/>
      <c r="K1895" s="9"/>
    </row>
    <row r="1896" spans="1:11" x14ac:dyDescent="0.25">
      <c r="A1896" s="2"/>
      <c r="B1896" s="2"/>
      <c r="C1896" s="2"/>
      <c r="E1896" s="2"/>
      <c r="G1896" s="2"/>
      <c r="H1896" s="6"/>
      <c r="I1896" s="9"/>
      <c r="J1896" s="9"/>
      <c r="K1896" s="9"/>
    </row>
    <row r="1897" spans="1:11" x14ac:dyDescent="0.25">
      <c r="A1897" s="2"/>
      <c r="B1897" s="2"/>
      <c r="C1897" s="2"/>
      <c r="E1897" s="2"/>
      <c r="G1897" s="2"/>
      <c r="H1897" s="6"/>
      <c r="I1897" s="9"/>
      <c r="J1897" s="9"/>
      <c r="K1897" s="9"/>
    </row>
    <row r="1898" spans="1:11" x14ac:dyDescent="0.25">
      <c r="A1898" s="2"/>
      <c r="B1898" s="2"/>
      <c r="C1898" s="2"/>
      <c r="E1898" s="2"/>
      <c r="G1898" s="2"/>
      <c r="H1898" s="6"/>
      <c r="I1898" s="9"/>
      <c r="J1898" s="9"/>
      <c r="K1898" s="9"/>
    </row>
    <row r="1899" spans="1:11" x14ac:dyDescent="0.25">
      <c r="A1899" s="2"/>
      <c r="B1899" s="2"/>
      <c r="C1899" s="2"/>
      <c r="E1899" s="2"/>
      <c r="G1899" s="2"/>
      <c r="H1899" s="6"/>
      <c r="I1899" s="9"/>
      <c r="J1899" s="9"/>
      <c r="K1899" s="9"/>
    </row>
    <row r="1900" spans="1:11" x14ac:dyDescent="0.25">
      <c r="A1900" s="2"/>
      <c r="B1900" s="2"/>
      <c r="C1900" s="2"/>
      <c r="E1900" s="2"/>
      <c r="G1900" s="2"/>
      <c r="H1900" s="6"/>
      <c r="I1900" s="9"/>
      <c r="J1900" s="9"/>
      <c r="K1900" s="9"/>
    </row>
    <row r="1901" spans="1:11" x14ac:dyDescent="0.25">
      <c r="A1901" s="2"/>
      <c r="B1901" s="2"/>
      <c r="C1901" s="2"/>
      <c r="E1901" s="2"/>
      <c r="G1901" s="2"/>
      <c r="H1901" s="6"/>
      <c r="I1901" s="9"/>
      <c r="J1901" s="9"/>
      <c r="K1901" s="9"/>
    </row>
    <row r="1902" spans="1:11" x14ac:dyDescent="0.25">
      <c r="A1902" s="2"/>
      <c r="B1902" s="2"/>
      <c r="C1902" s="2"/>
      <c r="E1902" s="2"/>
      <c r="G1902" s="2"/>
      <c r="H1902" s="6"/>
      <c r="I1902" s="9"/>
      <c r="J1902" s="9"/>
      <c r="K1902" s="9"/>
    </row>
    <row r="1903" spans="1:11" x14ac:dyDescent="0.25">
      <c r="A1903" s="2"/>
      <c r="B1903" s="2"/>
      <c r="C1903" s="2"/>
      <c r="E1903" s="2"/>
      <c r="G1903" s="2"/>
      <c r="H1903" s="6"/>
      <c r="I1903" s="9"/>
      <c r="J1903" s="9"/>
      <c r="K1903" s="9"/>
    </row>
    <row r="1904" spans="1:11" x14ac:dyDescent="0.25">
      <c r="A1904" s="2"/>
      <c r="B1904" s="2"/>
      <c r="C1904" s="2"/>
      <c r="E1904" s="2"/>
      <c r="G1904" s="2"/>
      <c r="H1904" s="6"/>
      <c r="I1904" s="9"/>
      <c r="J1904" s="9"/>
      <c r="K1904" s="9"/>
    </row>
    <row r="1905" spans="1:11" x14ac:dyDescent="0.25">
      <c r="A1905" s="2"/>
      <c r="B1905" s="2"/>
      <c r="C1905" s="2"/>
      <c r="E1905" s="2"/>
      <c r="G1905" s="2"/>
      <c r="H1905" s="6"/>
      <c r="I1905" s="9"/>
      <c r="J1905" s="9"/>
      <c r="K1905" s="9"/>
    </row>
    <row r="1906" spans="1:11" x14ac:dyDescent="0.25">
      <c r="A1906" s="2"/>
      <c r="B1906" s="2"/>
      <c r="C1906" s="2"/>
      <c r="E1906" s="2"/>
      <c r="G1906" s="2"/>
      <c r="H1906" s="6"/>
      <c r="I1906" s="9"/>
      <c r="J1906" s="9"/>
      <c r="K1906" s="9"/>
    </row>
    <row r="1907" spans="1:11" x14ac:dyDescent="0.25">
      <c r="A1907" s="2"/>
      <c r="B1907" s="2"/>
      <c r="C1907" s="2"/>
      <c r="E1907" s="2"/>
      <c r="G1907" s="2"/>
      <c r="H1907" s="6"/>
      <c r="I1907" s="9"/>
      <c r="J1907" s="9"/>
      <c r="K1907" s="9"/>
    </row>
    <row r="1908" spans="1:11" x14ac:dyDescent="0.25">
      <c r="A1908" s="2"/>
      <c r="B1908" s="2"/>
      <c r="C1908" s="2"/>
      <c r="E1908" s="2"/>
      <c r="G1908" s="2"/>
      <c r="H1908" s="6"/>
      <c r="I1908" s="9"/>
      <c r="J1908" s="9"/>
      <c r="K1908" s="9"/>
    </row>
    <row r="1909" spans="1:11" x14ac:dyDescent="0.25">
      <c r="A1909" s="2"/>
      <c r="B1909" s="2"/>
      <c r="C1909" s="2"/>
      <c r="E1909" s="2"/>
      <c r="G1909" s="2"/>
      <c r="H1909" s="6"/>
      <c r="I1909" s="9"/>
      <c r="J1909" s="9"/>
      <c r="K1909" s="9"/>
    </row>
    <row r="1910" spans="1:11" x14ac:dyDescent="0.25">
      <c r="A1910" s="2"/>
      <c r="B1910" s="2"/>
      <c r="C1910" s="2"/>
      <c r="E1910" s="2"/>
      <c r="G1910" s="2"/>
      <c r="H1910" s="6"/>
      <c r="I1910" s="9"/>
      <c r="J1910" s="9"/>
      <c r="K1910" s="9"/>
    </row>
    <row r="1911" spans="1:11" x14ac:dyDescent="0.25">
      <c r="A1911" s="2"/>
      <c r="B1911" s="2"/>
      <c r="C1911" s="2"/>
      <c r="E1911" s="2"/>
      <c r="G1911" s="2"/>
      <c r="H1911" s="6"/>
      <c r="I1911" s="9"/>
      <c r="J1911" s="9"/>
      <c r="K1911" s="9"/>
    </row>
    <row r="1912" spans="1:11" x14ac:dyDescent="0.25">
      <c r="A1912" s="2"/>
      <c r="B1912" s="2"/>
      <c r="C1912" s="2"/>
      <c r="E1912" s="2"/>
      <c r="G1912" s="2"/>
      <c r="H1912" s="6"/>
      <c r="I1912" s="9"/>
      <c r="J1912" s="9"/>
      <c r="K1912" s="9"/>
    </row>
    <row r="1913" spans="1:11" x14ac:dyDescent="0.25">
      <c r="A1913" s="2"/>
      <c r="B1913" s="2"/>
      <c r="C1913" s="2"/>
      <c r="E1913" s="2"/>
      <c r="G1913" s="2"/>
      <c r="H1913" s="6"/>
      <c r="I1913" s="9"/>
      <c r="J1913" s="9"/>
      <c r="K1913" s="9"/>
    </row>
    <row r="1914" spans="1:11" x14ac:dyDescent="0.25">
      <c r="A1914" s="2"/>
      <c r="B1914" s="2"/>
      <c r="C1914" s="2"/>
      <c r="E1914" s="2"/>
      <c r="G1914" s="2"/>
      <c r="H1914" s="6"/>
      <c r="I1914" s="9"/>
      <c r="J1914" s="9"/>
      <c r="K1914" s="9"/>
    </row>
    <row r="1915" spans="1:11" x14ac:dyDescent="0.25">
      <c r="A1915" s="2"/>
      <c r="B1915" s="2"/>
      <c r="C1915" s="2"/>
      <c r="E1915" s="2"/>
      <c r="G1915" s="2"/>
      <c r="H1915" s="6"/>
      <c r="I1915" s="9"/>
      <c r="J1915" s="9"/>
      <c r="K1915" s="9"/>
    </row>
    <row r="1916" spans="1:11" x14ac:dyDescent="0.25">
      <c r="A1916" s="2"/>
      <c r="B1916" s="2"/>
      <c r="C1916" s="2"/>
      <c r="E1916" s="2"/>
      <c r="G1916" s="2"/>
      <c r="H1916" s="6"/>
      <c r="I1916" s="9"/>
      <c r="J1916" s="9"/>
      <c r="K1916" s="9"/>
    </row>
    <row r="1917" spans="1:11" x14ac:dyDescent="0.25">
      <c r="A1917" s="2"/>
      <c r="B1917" s="2"/>
      <c r="C1917" s="2"/>
      <c r="E1917" s="2"/>
      <c r="G1917" s="2"/>
      <c r="H1917" s="6"/>
      <c r="I1917" s="9"/>
      <c r="J1917" s="9"/>
      <c r="K1917" s="9"/>
    </row>
    <row r="1918" spans="1:11" x14ac:dyDescent="0.25">
      <c r="A1918" s="2"/>
      <c r="B1918" s="2"/>
      <c r="C1918" s="2"/>
      <c r="E1918" s="2"/>
      <c r="G1918" s="2"/>
      <c r="H1918" s="6"/>
      <c r="I1918" s="9"/>
      <c r="J1918" s="9"/>
      <c r="K1918" s="9"/>
    </row>
    <row r="1919" spans="1:11" x14ac:dyDescent="0.25">
      <c r="A1919" s="2"/>
      <c r="B1919" s="2"/>
      <c r="C1919" s="2"/>
      <c r="E1919" s="2"/>
      <c r="G1919" s="2"/>
      <c r="H1919" s="6"/>
      <c r="I1919" s="9"/>
      <c r="J1919" s="9"/>
      <c r="K1919" s="9"/>
    </row>
    <row r="1920" spans="1:11" x14ac:dyDescent="0.25">
      <c r="A1920" s="2"/>
      <c r="B1920" s="2"/>
      <c r="C1920" s="2"/>
      <c r="E1920" s="2"/>
      <c r="G1920" s="2"/>
      <c r="H1920" s="6"/>
      <c r="I1920" s="9"/>
      <c r="J1920" s="9"/>
      <c r="K1920" s="9"/>
    </row>
    <row r="1921" spans="1:11" x14ac:dyDescent="0.25">
      <c r="A1921" s="2"/>
      <c r="B1921" s="2"/>
      <c r="C1921" s="2"/>
      <c r="E1921" s="2"/>
      <c r="G1921" s="2"/>
      <c r="H1921" s="6"/>
      <c r="I1921" s="9"/>
      <c r="J1921" s="9"/>
      <c r="K1921" s="9"/>
    </row>
    <row r="1922" spans="1:11" x14ac:dyDescent="0.25">
      <c r="A1922" s="2"/>
      <c r="B1922" s="2"/>
      <c r="C1922" s="2"/>
      <c r="E1922" s="2"/>
      <c r="G1922" s="2"/>
      <c r="H1922" s="6"/>
      <c r="I1922" s="9"/>
      <c r="J1922" s="9"/>
      <c r="K1922" s="9"/>
    </row>
    <row r="1923" spans="1:11" x14ac:dyDescent="0.25">
      <c r="A1923" s="2"/>
      <c r="B1923" s="2"/>
      <c r="C1923" s="2"/>
      <c r="E1923" s="2"/>
      <c r="G1923" s="2"/>
      <c r="H1923" s="6"/>
      <c r="I1923" s="9"/>
      <c r="J1923" s="9"/>
      <c r="K1923" s="9"/>
    </row>
    <row r="1924" spans="1:11" x14ac:dyDescent="0.25">
      <c r="A1924" s="2"/>
      <c r="B1924" s="2"/>
      <c r="C1924" s="2"/>
      <c r="E1924" s="2"/>
      <c r="G1924" s="2"/>
      <c r="H1924" s="6"/>
      <c r="I1924" s="9"/>
      <c r="J1924" s="9"/>
      <c r="K1924" s="9"/>
    </row>
    <row r="1925" spans="1:11" x14ac:dyDescent="0.25">
      <c r="A1925" s="2"/>
      <c r="B1925" s="2"/>
      <c r="C1925" s="2"/>
      <c r="E1925" s="2"/>
      <c r="G1925" s="2"/>
      <c r="H1925" s="6"/>
      <c r="I1925" s="9"/>
      <c r="J1925" s="9"/>
      <c r="K1925" s="9"/>
    </row>
    <row r="1926" spans="1:11" x14ac:dyDescent="0.25">
      <c r="A1926" s="2"/>
      <c r="B1926" s="2"/>
      <c r="C1926" s="2"/>
      <c r="E1926" s="2"/>
      <c r="G1926" s="2"/>
      <c r="H1926" s="6"/>
      <c r="I1926" s="9"/>
      <c r="J1926" s="9"/>
      <c r="K1926" s="9"/>
    </row>
    <row r="1927" spans="1:11" x14ac:dyDescent="0.25">
      <c r="A1927" s="2"/>
      <c r="B1927" s="2"/>
      <c r="C1927" s="2"/>
      <c r="E1927" s="2"/>
      <c r="G1927" s="2"/>
      <c r="H1927" s="6"/>
      <c r="I1927" s="9"/>
      <c r="J1927" s="9"/>
      <c r="K1927" s="9"/>
    </row>
    <row r="1928" spans="1:11" x14ac:dyDescent="0.25">
      <c r="A1928" s="2"/>
      <c r="B1928" s="2"/>
      <c r="C1928" s="2"/>
      <c r="E1928" s="2"/>
      <c r="G1928" s="2"/>
      <c r="H1928" s="6"/>
      <c r="I1928" s="9"/>
      <c r="J1928" s="9"/>
      <c r="K1928" s="9"/>
    </row>
    <row r="1929" spans="1:11" x14ac:dyDescent="0.25">
      <c r="A1929" s="2"/>
      <c r="B1929" s="2"/>
      <c r="C1929" s="2"/>
      <c r="E1929" s="2"/>
      <c r="G1929" s="2"/>
      <c r="H1929" s="6"/>
      <c r="I1929" s="9"/>
      <c r="J1929" s="9"/>
      <c r="K1929" s="9"/>
    </row>
    <row r="1930" spans="1:11" x14ac:dyDescent="0.25">
      <c r="A1930" s="2"/>
      <c r="B1930" s="2"/>
      <c r="C1930" s="2"/>
      <c r="E1930" s="2"/>
      <c r="G1930" s="2"/>
      <c r="H1930" s="6"/>
      <c r="I1930" s="9"/>
      <c r="J1930" s="9"/>
      <c r="K1930" s="9"/>
    </row>
    <row r="1931" spans="1:11" x14ac:dyDescent="0.25">
      <c r="A1931" s="2"/>
      <c r="B1931" s="2"/>
      <c r="C1931" s="2"/>
      <c r="E1931" s="2"/>
      <c r="G1931" s="2"/>
      <c r="H1931" s="6"/>
      <c r="I1931" s="9"/>
      <c r="J1931" s="9"/>
      <c r="K1931" s="9"/>
    </row>
    <row r="1932" spans="1:11" x14ac:dyDescent="0.25">
      <c r="A1932" s="2"/>
      <c r="B1932" s="2"/>
      <c r="C1932" s="2"/>
      <c r="E1932" s="2"/>
      <c r="G1932" s="2"/>
      <c r="H1932" s="6"/>
      <c r="I1932" s="9"/>
      <c r="J1932" s="9"/>
      <c r="K1932" s="9"/>
    </row>
    <row r="1933" spans="1:11" x14ac:dyDescent="0.25">
      <c r="A1933" s="2"/>
      <c r="B1933" s="2"/>
      <c r="C1933" s="2"/>
      <c r="E1933" s="2"/>
      <c r="G1933" s="2"/>
      <c r="H1933" s="6"/>
      <c r="I1933" s="9"/>
      <c r="J1933" s="9"/>
      <c r="K1933" s="9"/>
    </row>
    <row r="1934" spans="1:11" x14ac:dyDescent="0.25">
      <c r="A1934" s="2"/>
      <c r="B1934" s="2"/>
      <c r="C1934" s="2"/>
      <c r="E1934" s="2"/>
      <c r="G1934" s="2"/>
      <c r="H1934" s="6"/>
      <c r="I1934" s="9"/>
      <c r="J1934" s="9"/>
      <c r="K1934" s="9"/>
    </row>
    <row r="1935" spans="1:11" x14ac:dyDescent="0.25">
      <c r="A1935" s="2"/>
      <c r="B1935" s="2"/>
      <c r="C1935" s="2"/>
      <c r="E1935" s="2"/>
      <c r="G1935" s="2"/>
      <c r="H1935" s="6"/>
      <c r="I1935" s="9"/>
      <c r="J1935" s="9"/>
      <c r="K1935" s="9"/>
    </row>
    <row r="1936" spans="1:11" x14ac:dyDescent="0.25">
      <c r="A1936" s="2"/>
      <c r="B1936" s="2"/>
      <c r="C1936" s="2"/>
      <c r="E1936" s="2"/>
      <c r="G1936" s="2"/>
      <c r="H1936" s="6"/>
      <c r="I1936" s="9"/>
      <c r="J1936" s="9"/>
      <c r="K1936" s="9"/>
    </row>
    <row r="1937" spans="1:11" x14ac:dyDescent="0.25">
      <c r="A1937" s="2"/>
      <c r="B1937" s="2"/>
      <c r="C1937" s="2"/>
      <c r="E1937" s="2"/>
      <c r="G1937" s="2"/>
      <c r="H1937" s="6"/>
      <c r="I1937" s="9"/>
      <c r="J1937" s="9"/>
      <c r="K1937" s="9"/>
    </row>
    <row r="1938" spans="1:11" x14ac:dyDescent="0.25">
      <c r="A1938" s="2"/>
      <c r="B1938" s="2"/>
      <c r="C1938" s="2"/>
      <c r="E1938" s="2"/>
      <c r="G1938" s="2"/>
      <c r="H1938" s="6"/>
      <c r="I1938" s="9"/>
      <c r="J1938" s="9"/>
      <c r="K1938" s="9"/>
    </row>
    <row r="1939" spans="1:11" x14ac:dyDescent="0.25">
      <c r="A1939" s="2"/>
      <c r="B1939" s="2"/>
      <c r="C1939" s="2"/>
      <c r="E1939" s="2"/>
      <c r="G1939" s="2"/>
      <c r="H1939" s="6"/>
      <c r="I1939" s="9"/>
      <c r="J1939" s="9"/>
      <c r="K1939" s="9"/>
    </row>
    <row r="1940" spans="1:11" x14ac:dyDescent="0.25">
      <c r="A1940" s="2"/>
      <c r="B1940" s="2"/>
      <c r="C1940" s="2"/>
      <c r="E1940" s="2"/>
      <c r="G1940" s="2"/>
      <c r="H1940" s="6"/>
      <c r="I1940" s="9"/>
      <c r="J1940" s="9"/>
      <c r="K1940" s="9"/>
    </row>
    <row r="1941" spans="1:11" x14ac:dyDescent="0.25">
      <c r="A1941" s="2"/>
      <c r="B1941" s="2"/>
      <c r="C1941" s="2"/>
      <c r="E1941" s="2"/>
      <c r="G1941" s="2"/>
      <c r="H1941" s="6"/>
      <c r="I1941" s="9"/>
      <c r="J1941" s="9"/>
      <c r="K1941" s="9"/>
    </row>
    <row r="1942" spans="1:11" x14ac:dyDescent="0.25">
      <c r="A1942" s="2"/>
      <c r="B1942" s="2"/>
      <c r="C1942" s="2"/>
      <c r="E1942" s="2"/>
      <c r="G1942" s="2"/>
      <c r="H1942" s="6"/>
      <c r="I1942" s="9"/>
      <c r="J1942" s="9"/>
      <c r="K1942" s="9"/>
    </row>
    <row r="1943" spans="1:11" x14ac:dyDescent="0.25">
      <c r="A1943" s="2"/>
      <c r="B1943" s="2"/>
      <c r="C1943" s="2"/>
      <c r="E1943" s="2"/>
      <c r="G1943" s="2"/>
      <c r="H1943" s="6"/>
      <c r="I1943" s="9"/>
      <c r="J1943" s="9"/>
      <c r="K1943" s="9"/>
    </row>
    <row r="1944" spans="1:11" x14ac:dyDescent="0.25">
      <c r="A1944" s="2"/>
      <c r="B1944" s="2"/>
      <c r="C1944" s="2"/>
      <c r="E1944" s="2"/>
      <c r="G1944" s="2"/>
      <c r="H1944" s="6"/>
      <c r="I1944" s="9"/>
      <c r="J1944" s="9"/>
      <c r="K1944" s="9"/>
    </row>
    <row r="1945" spans="1:11" x14ac:dyDescent="0.25">
      <c r="A1945" s="2"/>
      <c r="B1945" s="2"/>
      <c r="C1945" s="2"/>
      <c r="E1945" s="2"/>
      <c r="G1945" s="2"/>
      <c r="H1945" s="6"/>
      <c r="I1945" s="9"/>
      <c r="J1945" s="9"/>
      <c r="K1945" s="9"/>
    </row>
    <row r="1946" spans="1:11" x14ac:dyDescent="0.25">
      <c r="A1946" s="2"/>
      <c r="B1946" s="2"/>
      <c r="C1946" s="2"/>
      <c r="E1946" s="2"/>
      <c r="G1946" s="2"/>
      <c r="H1946" s="6"/>
      <c r="I1946" s="9"/>
      <c r="J1946" s="9"/>
      <c r="K1946" s="9"/>
    </row>
    <row r="1947" spans="1:11" x14ac:dyDescent="0.25">
      <c r="A1947" s="2"/>
      <c r="B1947" s="2"/>
      <c r="C1947" s="2"/>
      <c r="E1947" s="2"/>
      <c r="G1947" s="2"/>
      <c r="H1947" s="6"/>
      <c r="I1947" s="9"/>
      <c r="J1947" s="9"/>
      <c r="K1947" s="9"/>
    </row>
    <row r="1948" spans="1:11" x14ac:dyDescent="0.25">
      <c r="A1948" s="2"/>
      <c r="B1948" s="2"/>
      <c r="C1948" s="2"/>
      <c r="E1948" s="2"/>
      <c r="G1948" s="2"/>
      <c r="H1948" s="6"/>
      <c r="I1948" s="9"/>
      <c r="J1948" s="9"/>
      <c r="K1948" s="9"/>
    </row>
    <row r="1949" spans="1:11" x14ac:dyDescent="0.25">
      <c r="A1949" s="2"/>
      <c r="B1949" s="2"/>
      <c r="C1949" s="2"/>
      <c r="E1949" s="2"/>
      <c r="G1949" s="2"/>
      <c r="H1949" s="6"/>
      <c r="I1949" s="9"/>
      <c r="J1949" s="9"/>
      <c r="K1949" s="9"/>
    </row>
    <row r="1950" spans="1:11" x14ac:dyDescent="0.25">
      <c r="A1950" s="2"/>
      <c r="B1950" s="2"/>
      <c r="C1950" s="2"/>
      <c r="E1950" s="2"/>
      <c r="G1950" s="2"/>
      <c r="H1950" s="6"/>
      <c r="I1950" s="9"/>
      <c r="J1950" s="9"/>
      <c r="K1950" s="9"/>
    </row>
    <row r="1951" spans="1:11" x14ac:dyDescent="0.25">
      <c r="A1951" s="2"/>
      <c r="B1951" s="2"/>
      <c r="C1951" s="2"/>
      <c r="E1951" s="2"/>
      <c r="G1951" s="2"/>
      <c r="H1951" s="6"/>
      <c r="I1951" s="9"/>
      <c r="J1951" s="9"/>
      <c r="K1951" s="9"/>
    </row>
    <row r="1952" spans="1:11" x14ac:dyDescent="0.25">
      <c r="A1952" s="2"/>
      <c r="B1952" s="2"/>
      <c r="C1952" s="2"/>
      <c r="E1952" s="2"/>
      <c r="G1952" s="2"/>
      <c r="H1952" s="6"/>
      <c r="I1952" s="9"/>
      <c r="J1952" s="9"/>
      <c r="K1952" s="9"/>
    </row>
    <row r="1953" spans="1:11" x14ac:dyDescent="0.25">
      <c r="A1953" s="2"/>
      <c r="B1953" s="2"/>
      <c r="C1953" s="2"/>
      <c r="E1953" s="2"/>
      <c r="G1953" s="2"/>
      <c r="H1953" s="6"/>
      <c r="I1953" s="9"/>
      <c r="J1953" s="9"/>
      <c r="K1953" s="9"/>
    </row>
    <row r="1954" spans="1:11" x14ac:dyDescent="0.25">
      <c r="A1954" s="2"/>
      <c r="B1954" s="2"/>
      <c r="C1954" s="2"/>
      <c r="E1954" s="2"/>
      <c r="G1954" s="2"/>
      <c r="H1954" s="6"/>
      <c r="I1954" s="9"/>
      <c r="J1954" s="9"/>
      <c r="K1954" s="9"/>
    </row>
    <row r="1955" spans="1:11" x14ac:dyDescent="0.25">
      <c r="A1955" s="2"/>
      <c r="B1955" s="2"/>
      <c r="C1955" s="2"/>
      <c r="E1955" s="2"/>
      <c r="G1955" s="2"/>
      <c r="H1955" s="6"/>
      <c r="I1955" s="9"/>
      <c r="J1955" s="9"/>
      <c r="K1955" s="9"/>
    </row>
    <row r="1956" spans="1:11" x14ac:dyDescent="0.25">
      <c r="A1956" s="2"/>
      <c r="B1956" s="2"/>
      <c r="C1956" s="2"/>
      <c r="E1956" s="2"/>
      <c r="G1956" s="2"/>
      <c r="H1956" s="6"/>
      <c r="I1956" s="9"/>
      <c r="J1956" s="9"/>
      <c r="K1956" s="9"/>
    </row>
    <row r="1957" spans="1:11" x14ac:dyDescent="0.25">
      <c r="A1957" s="2"/>
      <c r="B1957" s="2"/>
      <c r="C1957" s="2"/>
      <c r="E1957" s="2"/>
      <c r="G1957" s="2"/>
      <c r="H1957" s="6"/>
      <c r="I1957" s="9"/>
      <c r="J1957" s="9"/>
      <c r="K1957" s="9"/>
    </row>
    <row r="1958" spans="1:11" x14ac:dyDescent="0.25">
      <c r="A1958" s="2"/>
      <c r="B1958" s="2"/>
      <c r="C1958" s="2"/>
      <c r="E1958" s="2"/>
      <c r="G1958" s="2"/>
      <c r="H1958" s="6"/>
      <c r="I1958" s="9"/>
      <c r="J1958" s="9"/>
      <c r="K1958" s="9"/>
    </row>
    <row r="1959" spans="1:11" x14ac:dyDescent="0.25">
      <c r="A1959" s="2"/>
      <c r="B1959" s="2"/>
      <c r="C1959" s="2"/>
      <c r="E1959" s="2"/>
      <c r="G1959" s="2"/>
      <c r="H1959" s="6"/>
      <c r="I1959" s="9"/>
      <c r="J1959" s="9"/>
      <c r="K1959" s="9"/>
    </row>
    <row r="1960" spans="1:11" x14ac:dyDescent="0.25">
      <c r="A1960" s="2"/>
      <c r="B1960" s="2"/>
      <c r="C1960" s="2"/>
      <c r="E1960" s="2"/>
      <c r="G1960" s="2"/>
      <c r="H1960" s="6"/>
      <c r="I1960" s="9"/>
      <c r="J1960" s="9"/>
      <c r="K1960" s="9"/>
    </row>
    <row r="1961" spans="1:11" x14ac:dyDescent="0.25">
      <c r="A1961" s="2"/>
      <c r="B1961" s="2"/>
      <c r="C1961" s="2"/>
      <c r="E1961" s="2"/>
      <c r="G1961" s="2"/>
      <c r="H1961" s="6"/>
      <c r="I1961" s="9"/>
      <c r="J1961" s="9"/>
      <c r="K1961" s="9"/>
    </row>
    <row r="1962" spans="1:11" x14ac:dyDescent="0.25">
      <c r="A1962" s="2"/>
      <c r="B1962" s="2"/>
      <c r="C1962" s="2"/>
      <c r="E1962" s="2"/>
      <c r="G1962" s="2"/>
      <c r="H1962" s="6"/>
      <c r="I1962" s="9"/>
      <c r="J1962" s="9"/>
      <c r="K1962" s="9"/>
    </row>
    <row r="1963" spans="1:11" x14ac:dyDescent="0.25">
      <c r="A1963" s="2"/>
      <c r="B1963" s="2"/>
      <c r="C1963" s="2"/>
      <c r="E1963" s="2"/>
      <c r="G1963" s="2"/>
      <c r="H1963" s="6"/>
      <c r="I1963" s="9"/>
      <c r="J1963" s="9"/>
      <c r="K1963" s="9"/>
    </row>
    <row r="1964" spans="1:11" x14ac:dyDescent="0.25">
      <c r="A1964" s="2"/>
      <c r="B1964" s="2"/>
      <c r="C1964" s="2"/>
      <c r="E1964" s="2"/>
      <c r="G1964" s="2"/>
      <c r="H1964" s="6"/>
      <c r="I1964" s="9"/>
      <c r="J1964" s="9"/>
      <c r="K1964" s="9"/>
    </row>
    <row r="1965" spans="1:11" x14ac:dyDescent="0.25">
      <c r="A1965" s="2"/>
      <c r="B1965" s="2"/>
      <c r="C1965" s="2"/>
      <c r="E1965" s="2"/>
      <c r="G1965" s="2"/>
      <c r="H1965" s="6"/>
      <c r="I1965" s="9"/>
      <c r="J1965" s="9"/>
      <c r="K1965" s="9"/>
    </row>
    <row r="1966" spans="1:11" x14ac:dyDescent="0.25">
      <c r="A1966" s="2"/>
      <c r="B1966" s="2"/>
      <c r="C1966" s="2"/>
      <c r="E1966" s="2"/>
      <c r="G1966" s="2"/>
      <c r="H1966" s="6"/>
      <c r="I1966" s="9"/>
      <c r="J1966" s="9"/>
      <c r="K1966" s="9"/>
    </row>
    <row r="1967" spans="1:11" x14ac:dyDescent="0.25">
      <c r="A1967" s="2"/>
      <c r="B1967" s="2"/>
      <c r="C1967" s="2"/>
      <c r="E1967" s="2"/>
      <c r="G1967" s="2"/>
      <c r="H1967" s="6"/>
      <c r="I1967" s="9"/>
      <c r="J1967" s="9"/>
      <c r="K1967" s="9"/>
    </row>
    <row r="1968" spans="1:11" x14ac:dyDescent="0.25">
      <c r="A1968" s="2"/>
      <c r="B1968" s="2"/>
      <c r="C1968" s="2"/>
      <c r="E1968" s="2"/>
      <c r="G1968" s="2"/>
      <c r="H1968" s="6"/>
      <c r="I1968" s="9"/>
      <c r="J1968" s="9"/>
      <c r="K1968" s="9"/>
    </row>
    <row r="1969" spans="1:11" x14ac:dyDescent="0.25">
      <c r="A1969" s="2"/>
      <c r="B1969" s="2"/>
      <c r="C1969" s="2"/>
      <c r="E1969" s="2"/>
      <c r="G1969" s="2"/>
      <c r="H1969" s="6"/>
      <c r="I1969" s="9"/>
      <c r="J1969" s="9"/>
      <c r="K1969" s="9"/>
    </row>
    <row r="1970" spans="1:11" x14ac:dyDescent="0.25">
      <c r="A1970" s="2"/>
      <c r="B1970" s="2"/>
      <c r="C1970" s="2"/>
      <c r="E1970" s="2"/>
      <c r="G1970" s="2"/>
      <c r="H1970" s="6"/>
      <c r="I1970" s="9"/>
      <c r="J1970" s="9"/>
      <c r="K1970" s="9"/>
    </row>
    <row r="1971" spans="1:11" x14ac:dyDescent="0.25">
      <c r="A1971" s="2"/>
      <c r="B1971" s="2"/>
      <c r="C1971" s="2"/>
      <c r="E1971" s="2"/>
      <c r="G1971" s="2"/>
      <c r="H1971" s="6"/>
      <c r="I1971" s="9"/>
      <c r="J1971" s="9"/>
      <c r="K1971" s="9"/>
    </row>
    <row r="1972" spans="1:11" x14ac:dyDescent="0.25">
      <c r="A1972" s="2"/>
      <c r="B1972" s="2"/>
      <c r="C1972" s="2"/>
      <c r="E1972" s="2"/>
      <c r="G1972" s="2"/>
      <c r="H1972" s="6"/>
      <c r="I1972" s="9"/>
      <c r="J1972" s="9"/>
      <c r="K1972" s="9"/>
    </row>
    <row r="1973" spans="1:11" x14ac:dyDescent="0.25">
      <c r="A1973" s="2"/>
      <c r="B1973" s="2"/>
      <c r="C1973" s="2"/>
      <c r="E1973" s="2"/>
      <c r="G1973" s="2"/>
      <c r="H1973" s="6"/>
      <c r="I1973" s="9"/>
      <c r="J1973" s="9"/>
      <c r="K1973" s="9"/>
    </row>
    <row r="1974" spans="1:11" x14ac:dyDescent="0.25">
      <c r="A1974" s="2"/>
      <c r="B1974" s="2"/>
      <c r="C1974" s="2"/>
      <c r="E1974" s="2"/>
      <c r="G1974" s="2"/>
      <c r="H1974" s="6"/>
      <c r="I1974" s="9"/>
      <c r="J1974" s="9"/>
      <c r="K1974" s="9"/>
    </row>
    <row r="1975" spans="1:11" x14ac:dyDescent="0.25">
      <c r="A1975" s="2"/>
      <c r="B1975" s="2"/>
      <c r="C1975" s="2"/>
      <c r="E1975" s="2"/>
      <c r="G1975" s="2"/>
      <c r="H1975" s="6"/>
      <c r="I1975" s="9"/>
      <c r="J1975" s="9"/>
      <c r="K1975" s="9"/>
    </row>
    <row r="1976" spans="1:11" x14ac:dyDescent="0.25">
      <c r="A1976" s="2"/>
      <c r="B1976" s="2"/>
      <c r="C1976" s="2"/>
      <c r="E1976" s="2"/>
      <c r="G1976" s="2"/>
      <c r="H1976" s="6"/>
      <c r="I1976" s="9"/>
      <c r="J1976" s="9"/>
      <c r="K1976" s="9"/>
    </row>
    <row r="1977" spans="1:11" x14ac:dyDescent="0.25">
      <c r="A1977" s="2"/>
      <c r="B1977" s="2"/>
      <c r="C1977" s="2"/>
      <c r="E1977" s="2"/>
      <c r="G1977" s="2"/>
      <c r="H1977" s="6"/>
      <c r="I1977" s="9"/>
      <c r="J1977" s="9"/>
      <c r="K1977" s="9"/>
    </row>
    <row r="1978" spans="1:11" x14ac:dyDescent="0.25">
      <c r="A1978" s="2"/>
      <c r="B1978" s="2"/>
      <c r="C1978" s="2"/>
      <c r="E1978" s="2"/>
      <c r="G1978" s="2"/>
      <c r="H1978" s="6"/>
      <c r="I1978" s="9"/>
      <c r="J1978" s="9"/>
      <c r="K1978" s="9"/>
    </row>
    <row r="1979" spans="1:11" x14ac:dyDescent="0.25">
      <c r="A1979" s="2"/>
      <c r="B1979" s="2"/>
      <c r="C1979" s="2"/>
      <c r="E1979" s="2"/>
      <c r="G1979" s="2"/>
      <c r="H1979" s="6"/>
      <c r="I1979" s="9"/>
      <c r="J1979" s="9"/>
      <c r="K1979" s="9"/>
    </row>
    <row r="1980" spans="1:11" x14ac:dyDescent="0.25">
      <c r="A1980" s="2"/>
      <c r="B1980" s="2"/>
      <c r="C1980" s="2"/>
      <c r="E1980" s="2"/>
      <c r="G1980" s="2"/>
      <c r="H1980" s="6"/>
      <c r="I1980" s="9"/>
      <c r="J1980" s="9"/>
      <c r="K1980" s="9"/>
    </row>
    <row r="1981" spans="1:11" x14ac:dyDescent="0.25">
      <c r="A1981" s="2"/>
      <c r="B1981" s="2"/>
      <c r="C1981" s="2"/>
      <c r="E1981" s="2"/>
      <c r="G1981" s="2"/>
      <c r="H1981" s="6"/>
      <c r="I1981" s="9"/>
      <c r="J1981" s="9"/>
      <c r="K1981" s="9"/>
    </row>
    <row r="1982" spans="1:11" x14ac:dyDescent="0.25">
      <c r="A1982" s="2"/>
      <c r="B1982" s="2"/>
      <c r="C1982" s="2"/>
      <c r="E1982" s="2"/>
      <c r="G1982" s="2"/>
      <c r="H1982" s="6"/>
      <c r="I1982" s="9"/>
      <c r="J1982" s="9"/>
      <c r="K1982" s="9"/>
    </row>
    <row r="1983" spans="1:11" x14ac:dyDescent="0.25">
      <c r="A1983" s="2"/>
      <c r="B1983" s="2"/>
      <c r="C1983" s="2"/>
      <c r="E1983" s="2"/>
      <c r="G1983" s="2"/>
      <c r="H1983" s="6"/>
      <c r="I1983" s="9"/>
      <c r="J1983" s="9"/>
      <c r="K1983" s="9"/>
    </row>
    <row r="1984" spans="1:11" x14ac:dyDescent="0.25">
      <c r="A1984" s="2"/>
      <c r="B1984" s="2"/>
      <c r="C1984" s="2"/>
      <c r="E1984" s="2"/>
      <c r="G1984" s="2"/>
      <c r="H1984" s="6"/>
      <c r="I1984" s="9"/>
      <c r="J1984" s="9"/>
      <c r="K1984" s="9"/>
    </row>
    <row r="1985" spans="1:11" x14ac:dyDescent="0.25">
      <c r="A1985" s="2"/>
      <c r="B1985" s="2"/>
      <c r="C1985" s="2"/>
      <c r="E1985" s="2"/>
      <c r="G1985" s="2"/>
      <c r="H1985" s="6"/>
      <c r="I1985" s="9"/>
      <c r="J1985" s="9"/>
      <c r="K1985" s="9"/>
    </row>
    <row r="1986" spans="1:11" x14ac:dyDescent="0.25">
      <c r="A1986" s="2"/>
      <c r="B1986" s="2"/>
      <c r="C1986" s="2"/>
      <c r="E1986" s="2"/>
      <c r="G1986" s="2"/>
      <c r="H1986" s="6"/>
      <c r="I1986" s="9"/>
      <c r="J1986" s="9"/>
      <c r="K1986" s="9"/>
    </row>
    <row r="1987" spans="1:11" x14ac:dyDescent="0.25">
      <c r="A1987" s="2"/>
      <c r="B1987" s="2"/>
      <c r="C1987" s="2"/>
      <c r="E1987" s="2"/>
      <c r="G1987" s="2"/>
      <c r="H1987" s="6"/>
      <c r="I1987" s="9"/>
      <c r="J1987" s="9"/>
      <c r="K1987" s="9"/>
    </row>
    <row r="1988" spans="1:11" x14ac:dyDescent="0.25">
      <c r="A1988" s="2"/>
      <c r="B1988" s="2"/>
      <c r="C1988" s="2"/>
      <c r="E1988" s="2"/>
      <c r="G1988" s="2"/>
      <c r="H1988" s="6"/>
      <c r="I1988" s="9"/>
      <c r="J1988" s="9"/>
      <c r="K1988" s="9"/>
    </row>
    <row r="1989" spans="1:11" x14ac:dyDescent="0.25">
      <c r="A1989" s="2"/>
      <c r="B1989" s="2"/>
      <c r="C1989" s="2"/>
      <c r="E1989" s="2"/>
      <c r="G1989" s="2"/>
      <c r="H1989" s="6"/>
      <c r="I1989" s="9"/>
      <c r="J1989" s="9"/>
      <c r="K1989" s="9"/>
    </row>
    <row r="1990" spans="1:11" x14ac:dyDescent="0.25">
      <c r="A1990" s="2"/>
      <c r="B1990" s="2"/>
      <c r="C1990" s="2"/>
      <c r="E1990" s="2"/>
      <c r="G1990" s="2"/>
      <c r="H1990" s="6"/>
      <c r="I1990" s="9"/>
      <c r="J1990" s="9"/>
      <c r="K1990" s="9"/>
    </row>
    <row r="1991" spans="1:11" x14ac:dyDescent="0.25">
      <c r="A1991" s="2"/>
      <c r="B1991" s="2"/>
      <c r="C1991" s="2"/>
      <c r="E1991" s="2"/>
      <c r="G1991" s="2"/>
      <c r="H1991" s="6"/>
      <c r="I1991" s="9"/>
      <c r="J1991" s="9"/>
      <c r="K1991" s="9"/>
    </row>
    <row r="1992" spans="1:11" x14ac:dyDescent="0.25">
      <c r="A1992" s="2"/>
      <c r="B1992" s="2"/>
      <c r="C1992" s="2"/>
      <c r="E1992" s="2"/>
      <c r="G1992" s="2"/>
      <c r="H1992" s="6"/>
      <c r="I1992" s="9"/>
      <c r="J1992" s="9"/>
      <c r="K1992" s="9"/>
    </row>
    <row r="1993" spans="1:11" x14ac:dyDescent="0.25">
      <c r="A1993" s="2"/>
      <c r="B1993" s="2"/>
      <c r="C1993" s="2"/>
      <c r="E1993" s="2"/>
      <c r="G1993" s="2"/>
      <c r="H1993" s="6"/>
      <c r="I1993" s="9"/>
      <c r="J1993" s="9"/>
      <c r="K1993" s="9"/>
    </row>
    <row r="1994" spans="1:11" x14ac:dyDescent="0.25">
      <c r="A1994" s="2"/>
      <c r="B1994" s="2"/>
      <c r="C1994" s="2"/>
      <c r="E1994" s="2"/>
      <c r="G1994" s="2"/>
      <c r="H1994" s="6"/>
      <c r="I1994" s="9"/>
      <c r="J1994" s="9"/>
      <c r="K1994" s="9"/>
    </row>
    <row r="1995" spans="1:11" x14ac:dyDescent="0.25">
      <c r="A1995" s="2"/>
      <c r="B1995" s="2"/>
      <c r="C1995" s="2"/>
      <c r="E1995" s="2"/>
      <c r="G1995" s="2"/>
      <c r="H1995" s="6"/>
      <c r="I1995" s="9"/>
      <c r="J1995" s="9"/>
      <c r="K1995" s="9"/>
    </row>
    <row r="1996" spans="1:11" x14ac:dyDescent="0.25">
      <c r="A1996" s="2"/>
      <c r="B1996" s="2"/>
      <c r="C1996" s="2"/>
      <c r="E1996" s="2"/>
      <c r="G1996" s="2"/>
      <c r="H1996" s="6"/>
      <c r="I1996" s="9"/>
      <c r="J1996" s="9"/>
      <c r="K1996" s="9"/>
    </row>
    <row r="1997" spans="1:11" x14ac:dyDescent="0.25">
      <c r="A1997" s="2"/>
      <c r="B1997" s="2"/>
      <c r="C1997" s="2"/>
      <c r="E1997" s="2"/>
      <c r="G1997" s="2"/>
      <c r="H1997" s="6"/>
      <c r="I1997" s="9"/>
      <c r="J1997" s="9"/>
      <c r="K1997" s="9"/>
    </row>
    <row r="1998" spans="1:11" x14ac:dyDescent="0.25">
      <c r="A1998" s="2"/>
      <c r="B1998" s="2"/>
      <c r="C1998" s="2"/>
      <c r="E1998" s="2"/>
      <c r="G1998" s="2"/>
      <c r="H1998" s="6"/>
      <c r="I1998" s="9"/>
      <c r="J1998" s="9"/>
      <c r="K1998" s="9"/>
    </row>
    <row r="1999" spans="1:11" x14ac:dyDescent="0.25">
      <c r="A1999" s="2"/>
      <c r="B1999" s="2"/>
      <c r="C1999" s="2"/>
      <c r="E1999" s="2"/>
      <c r="G1999" s="2"/>
      <c r="H1999" s="6"/>
      <c r="I1999" s="9"/>
      <c r="J1999" s="9"/>
      <c r="K1999" s="9"/>
    </row>
    <row r="2000" spans="1:11" x14ac:dyDescent="0.25">
      <c r="A2000" s="2"/>
      <c r="B2000" s="2"/>
      <c r="C2000" s="2"/>
      <c r="E2000" s="2"/>
      <c r="G2000" s="2"/>
      <c r="H2000" s="6"/>
      <c r="I2000" s="9"/>
      <c r="J2000" s="9"/>
      <c r="K2000" s="9"/>
    </row>
    <row r="2001" spans="1:11" x14ac:dyDescent="0.25">
      <c r="A2001" s="2"/>
      <c r="B2001" s="2"/>
      <c r="C2001" s="2"/>
      <c r="E2001" s="2"/>
      <c r="G2001" s="2"/>
      <c r="H2001" s="6"/>
      <c r="I2001" s="9"/>
      <c r="J2001" s="9"/>
      <c r="K2001" s="9"/>
    </row>
    <row r="2002" spans="1:11" x14ac:dyDescent="0.25">
      <c r="A2002" s="2"/>
      <c r="B2002" s="2"/>
      <c r="C2002" s="2"/>
      <c r="E2002" s="2"/>
      <c r="G2002" s="2"/>
      <c r="H2002" s="6"/>
      <c r="I2002" s="9"/>
      <c r="J2002" s="9"/>
      <c r="K2002" s="9"/>
    </row>
    <row r="2003" spans="1:11" x14ac:dyDescent="0.25">
      <c r="A2003" s="2"/>
      <c r="B2003" s="2"/>
      <c r="C2003" s="2"/>
      <c r="E2003" s="2"/>
      <c r="G2003" s="2"/>
      <c r="H2003" s="6"/>
      <c r="I2003" s="9"/>
      <c r="J2003" s="9"/>
      <c r="K2003" s="9"/>
    </row>
    <row r="2004" spans="1:11" x14ac:dyDescent="0.25">
      <c r="A2004" s="2"/>
      <c r="B2004" s="2"/>
      <c r="C2004" s="2"/>
      <c r="E2004" s="2"/>
      <c r="G2004" s="2"/>
      <c r="H2004" s="6"/>
      <c r="I2004" s="9"/>
      <c r="J2004" s="9"/>
      <c r="K2004" s="9"/>
    </row>
    <row r="2005" spans="1:11" x14ac:dyDescent="0.25">
      <c r="A2005" s="2"/>
      <c r="B2005" s="2"/>
      <c r="C2005" s="2"/>
      <c r="E2005" s="2"/>
      <c r="G2005" s="2"/>
      <c r="H2005" s="6"/>
      <c r="I2005" s="9"/>
      <c r="J2005" s="9"/>
      <c r="K2005" s="9"/>
    </row>
    <row r="2006" spans="1:11" x14ac:dyDescent="0.25">
      <c r="A2006" s="2"/>
      <c r="B2006" s="2"/>
      <c r="C2006" s="2"/>
      <c r="E2006" s="2"/>
      <c r="G2006" s="2"/>
      <c r="H2006" s="6"/>
      <c r="I2006" s="9"/>
      <c r="J2006" s="9"/>
      <c r="K2006" s="9"/>
    </row>
    <row r="2007" spans="1:11" x14ac:dyDescent="0.25">
      <c r="A2007" s="2"/>
      <c r="B2007" s="2"/>
      <c r="C2007" s="2"/>
      <c r="E2007" s="2"/>
      <c r="G2007" s="2"/>
      <c r="H2007" s="6"/>
      <c r="I2007" s="9"/>
      <c r="J2007" s="9"/>
      <c r="K2007" s="9"/>
    </row>
    <row r="2008" spans="1:11" x14ac:dyDescent="0.25">
      <c r="A2008" s="2"/>
      <c r="B2008" s="2"/>
      <c r="C2008" s="2"/>
      <c r="E2008" s="2"/>
      <c r="G2008" s="2"/>
      <c r="H2008" s="6"/>
      <c r="I2008" s="9"/>
      <c r="J2008" s="9"/>
      <c r="K2008" s="9"/>
    </row>
    <row r="2009" spans="1:11" x14ac:dyDescent="0.25">
      <c r="A2009" s="2"/>
      <c r="B2009" s="2"/>
      <c r="C2009" s="2"/>
      <c r="E2009" s="2"/>
      <c r="G2009" s="2"/>
      <c r="H2009" s="6"/>
      <c r="I2009" s="9"/>
      <c r="J2009" s="9"/>
      <c r="K2009" s="9"/>
    </row>
    <row r="2010" spans="1:11" x14ac:dyDescent="0.25">
      <c r="A2010" s="2"/>
      <c r="B2010" s="2"/>
      <c r="C2010" s="2"/>
      <c r="E2010" s="2"/>
      <c r="G2010" s="2"/>
      <c r="H2010" s="6"/>
      <c r="I2010" s="9"/>
      <c r="J2010" s="9"/>
      <c r="K2010" s="9"/>
    </row>
    <row r="2011" spans="1:11" x14ac:dyDescent="0.25">
      <c r="A2011" s="2"/>
      <c r="B2011" s="2"/>
      <c r="C2011" s="2"/>
      <c r="E2011" s="2"/>
      <c r="G2011" s="2"/>
      <c r="H2011" s="6"/>
      <c r="I2011" s="9"/>
      <c r="J2011" s="9"/>
      <c r="K2011" s="9"/>
    </row>
    <row r="2012" spans="1:11" x14ac:dyDescent="0.25">
      <c r="A2012" s="2"/>
      <c r="B2012" s="2"/>
      <c r="C2012" s="2"/>
      <c r="E2012" s="2"/>
      <c r="G2012" s="2"/>
      <c r="H2012" s="6"/>
      <c r="I2012" s="9"/>
      <c r="J2012" s="9"/>
      <c r="K2012" s="9"/>
    </row>
    <row r="2013" spans="1:11" x14ac:dyDescent="0.25">
      <c r="A2013" s="2"/>
      <c r="B2013" s="2"/>
      <c r="C2013" s="2"/>
      <c r="E2013" s="2"/>
      <c r="G2013" s="2"/>
      <c r="H2013" s="6"/>
      <c r="I2013" s="9"/>
      <c r="J2013" s="9"/>
      <c r="K2013" s="9"/>
    </row>
    <row r="2014" spans="1:11" x14ac:dyDescent="0.25">
      <c r="A2014" s="2"/>
      <c r="B2014" s="2"/>
      <c r="C2014" s="2"/>
      <c r="E2014" s="2"/>
      <c r="G2014" s="2"/>
      <c r="H2014" s="6"/>
      <c r="I2014" s="9"/>
      <c r="J2014" s="9"/>
      <c r="K2014" s="9"/>
    </row>
    <row r="2015" spans="1:11" x14ac:dyDescent="0.25">
      <c r="A2015" s="2"/>
      <c r="B2015" s="2"/>
      <c r="C2015" s="2"/>
      <c r="E2015" s="2"/>
      <c r="G2015" s="2"/>
      <c r="H2015" s="6"/>
      <c r="I2015" s="9"/>
      <c r="J2015" s="9"/>
      <c r="K2015" s="9"/>
    </row>
    <row r="2016" spans="1:11" x14ac:dyDescent="0.25">
      <c r="A2016" s="2"/>
      <c r="B2016" s="2"/>
      <c r="C2016" s="2"/>
      <c r="E2016" s="2"/>
      <c r="G2016" s="2"/>
      <c r="H2016" s="6"/>
      <c r="I2016" s="9"/>
      <c r="J2016" s="9"/>
      <c r="K2016" s="9"/>
    </row>
    <row r="2017" spans="1:11" x14ac:dyDescent="0.25">
      <c r="A2017" s="2"/>
      <c r="B2017" s="2"/>
      <c r="C2017" s="2"/>
      <c r="E2017" s="2"/>
      <c r="G2017" s="2"/>
      <c r="H2017" s="6"/>
      <c r="I2017" s="9"/>
      <c r="J2017" s="9"/>
      <c r="K2017" s="9"/>
    </row>
    <row r="2018" spans="1:11" x14ac:dyDescent="0.25">
      <c r="A2018" s="2"/>
      <c r="B2018" s="2"/>
      <c r="C2018" s="2"/>
      <c r="E2018" s="2"/>
      <c r="G2018" s="2"/>
      <c r="H2018" s="6"/>
      <c r="I2018" s="9"/>
      <c r="J2018" s="9"/>
      <c r="K2018" s="9"/>
    </row>
    <row r="2019" spans="1:11" x14ac:dyDescent="0.25">
      <c r="A2019" s="2"/>
      <c r="B2019" s="2"/>
      <c r="C2019" s="2"/>
      <c r="E2019" s="2"/>
      <c r="G2019" s="2"/>
      <c r="H2019" s="6"/>
      <c r="I2019" s="9"/>
      <c r="J2019" s="9"/>
      <c r="K2019" s="9"/>
    </row>
    <row r="2020" spans="1:11" x14ac:dyDescent="0.25">
      <c r="A2020" s="2"/>
      <c r="B2020" s="2"/>
      <c r="C2020" s="2"/>
      <c r="E2020" s="2"/>
      <c r="G2020" s="2"/>
      <c r="H2020" s="6"/>
      <c r="I2020" s="9"/>
      <c r="J2020" s="9"/>
      <c r="K2020" s="9"/>
    </row>
    <row r="2021" spans="1:11" x14ac:dyDescent="0.25">
      <c r="A2021" s="2"/>
      <c r="B2021" s="2"/>
      <c r="C2021" s="2"/>
      <c r="E2021" s="2"/>
      <c r="G2021" s="2"/>
      <c r="H2021" s="6"/>
      <c r="I2021" s="9"/>
      <c r="J2021" s="9"/>
      <c r="K2021" s="9"/>
    </row>
    <row r="2022" spans="1:11" x14ac:dyDescent="0.25">
      <c r="A2022" s="2"/>
      <c r="B2022" s="2"/>
      <c r="C2022" s="2"/>
      <c r="E2022" s="2"/>
      <c r="G2022" s="2"/>
      <c r="H2022" s="6"/>
      <c r="I2022" s="9"/>
      <c r="J2022" s="9"/>
      <c r="K2022" s="9"/>
    </row>
    <row r="2023" spans="1:11" x14ac:dyDescent="0.25">
      <c r="A2023" s="2"/>
      <c r="B2023" s="2"/>
      <c r="C2023" s="2"/>
      <c r="E2023" s="2"/>
      <c r="G2023" s="2"/>
      <c r="H2023" s="6"/>
      <c r="I2023" s="9"/>
      <c r="J2023" s="9"/>
      <c r="K2023" s="9"/>
    </row>
    <row r="2024" spans="1:11" x14ac:dyDescent="0.25">
      <c r="A2024" s="2"/>
      <c r="B2024" s="2"/>
      <c r="C2024" s="2"/>
      <c r="E2024" s="2"/>
      <c r="G2024" s="2"/>
      <c r="H2024" s="6"/>
      <c r="I2024" s="9"/>
      <c r="J2024" s="9"/>
      <c r="K2024" s="9"/>
    </row>
    <row r="2025" spans="1:11" x14ac:dyDescent="0.25">
      <c r="A2025" s="2"/>
      <c r="B2025" s="2"/>
      <c r="C2025" s="2"/>
      <c r="E2025" s="2"/>
      <c r="G2025" s="2"/>
      <c r="H2025" s="6"/>
      <c r="I2025" s="9"/>
      <c r="J2025" s="9"/>
      <c r="K2025" s="9"/>
    </row>
    <row r="2026" spans="1:11" x14ac:dyDescent="0.25">
      <c r="A2026" s="2"/>
      <c r="B2026" s="2"/>
      <c r="C2026" s="2"/>
      <c r="E2026" s="2"/>
      <c r="G2026" s="2"/>
      <c r="H2026" s="6"/>
      <c r="I2026" s="9"/>
      <c r="J2026" s="9"/>
      <c r="K2026" s="9"/>
    </row>
    <row r="2027" spans="1:11" x14ac:dyDescent="0.25">
      <c r="A2027" s="2"/>
      <c r="B2027" s="2"/>
      <c r="C2027" s="2"/>
      <c r="E2027" s="2"/>
      <c r="G2027" s="2"/>
      <c r="H2027" s="6"/>
      <c r="I2027" s="9"/>
      <c r="J2027" s="9"/>
      <c r="K2027" s="9"/>
    </row>
    <row r="2028" spans="1:11" x14ac:dyDescent="0.25">
      <c r="A2028" s="2"/>
      <c r="B2028" s="2"/>
      <c r="C2028" s="2"/>
      <c r="E2028" s="2"/>
      <c r="G2028" s="2"/>
      <c r="H2028" s="6"/>
      <c r="I2028" s="9"/>
      <c r="J2028" s="9"/>
      <c r="K2028" s="9"/>
    </row>
    <row r="2029" spans="1:11" x14ac:dyDescent="0.25">
      <c r="A2029" s="2"/>
      <c r="B2029" s="2"/>
      <c r="C2029" s="2"/>
      <c r="E2029" s="2"/>
      <c r="G2029" s="2"/>
      <c r="H2029" s="6"/>
      <c r="I2029" s="9"/>
      <c r="J2029" s="9"/>
      <c r="K2029" s="9"/>
    </row>
    <row r="2030" spans="1:11" x14ac:dyDescent="0.25">
      <c r="A2030" s="2"/>
      <c r="B2030" s="2"/>
      <c r="C2030" s="2"/>
      <c r="E2030" s="2"/>
      <c r="G2030" s="2"/>
      <c r="H2030" s="6"/>
      <c r="I2030" s="9"/>
      <c r="J2030" s="9"/>
      <c r="K2030" s="9"/>
    </row>
    <row r="2031" spans="1:11" x14ac:dyDescent="0.25">
      <c r="A2031" s="2"/>
      <c r="B2031" s="2"/>
      <c r="C2031" s="2"/>
      <c r="E2031" s="2"/>
      <c r="G2031" s="2"/>
      <c r="H2031" s="6"/>
      <c r="I2031" s="9"/>
      <c r="J2031" s="9"/>
      <c r="K2031" s="9"/>
    </row>
    <row r="2032" spans="1:11" x14ac:dyDescent="0.25">
      <c r="A2032" s="2"/>
      <c r="B2032" s="2"/>
      <c r="C2032" s="2"/>
      <c r="E2032" s="2"/>
      <c r="G2032" s="2"/>
      <c r="H2032" s="6"/>
      <c r="I2032" s="9"/>
      <c r="J2032" s="9"/>
      <c r="K2032" s="9"/>
    </row>
    <row r="2033" spans="1:11" x14ac:dyDescent="0.25">
      <c r="A2033" s="2"/>
      <c r="B2033" s="2"/>
      <c r="C2033" s="2"/>
      <c r="E2033" s="2"/>
      <c r="G2033" s="2"/>
      <c r="H2033" s="6"/>
      <c r="I2033" s="9"/>
      <c r="J2033" s="9"/>
      <c r="K2033" s="9"/>
    </row>
    <row r="2034" spans="1:11" x14ac:dyDescent="0.25">
      <c r="A2034" s="2"/>
      <c r="B2034" s="2"/>
      <c r="C2034" s="2"/>
      <c r="E2034" s="2"/>
      <c r="G2034" s="2"/>
      <c r="H2034" s="6"/>
      <c r="I2034" s="9"/>
      <c r="J2034" s="9"/>
      <c r="K2034" s="9"/>
    </row>
    <row r="2035" spans="1:11" x14ac:dyDescent="0.25">
      <c r="A2035" s="2"/>
      <c r="B2035" s="2"/>
      <c r="C2035" s="2"/>
      <c r="E2035" s="2"/>
      <c r="G2035" s="2"/>
      <c r="H2035" s="6"/>
      <c r="I2035" s="9"/>
      <c r="J2035" s="9"/>
      <c r="K2035" s="9"/>
    </row>
    <row r="2036" spans="1:11" x14ac:dyDescent="0.25">
      <c r="A2036" s="2"/>
      <c r="B2036" s="2"/>
      <c r="C2036" s="2"/>
      <c r="E2036" s="2"/>
      <c r="G2036" s="2"/>
      <c r="H2036" s="6"/>
      <c r="I2036" s="9"/>
      <c r="J2036" s="9"/>
      <c r="K2036" s="9"/>
    </row>
    <row r="2037" spans="1:11" x14ac:dyDescent="0.25">
      <c r="A2037" s="2"/>
      <c r="B2037" s="2"/>
      <c r="C2037" s="2"/>
      <c r="E2037" s="2"/>
      <c r="G2037" s="2"/>
      <c r="H2037" s="6"/>
      <c r="I2037" s="9"/>
      <c r="J2037" s="9"/>
      <c r="K2037" s="9"/>
    </row>
    <row r="2038" spans="1:11" x14ac:dyDescent="0.25">
      <c r="A2038" s="2"/>
      <c r="B2038" s="2"/>
      <c r="C2038" s="2"/>
      <c r="E2038" s="2"/>
      <c r="G2038" s="2"/>
      <c r="H2038" s="6"/>
      <c r="I2038" s="9"/>
      <c r="J2038" s="9"/>
      <c r="K2038" s="9"/>
    </row>
    <row r="2039" spans="1:11" x14ac:dyDescent="0.25">
      <c r="A2039" s="2"/>
      <c r="B2039" s="2"/>
      <c r="C2039" s="2"/>
      <c r="E2039" s="2"/>
      <c r="G2039" s="2"/>
      <c r="H2039" s="6"/>
      <c r="I2039" s="9"/>
      <c r="J2039" s="9"/>
      <c r="K2039" s="9"/>
    </row>
    <row r="2040" spans="1:11" x14ac:dyDescent="0.25">
      <c r="A2040" s="2"/>
      <c r="B2040" s="2"/>
      <c r="C2040" s="2"/>
      <c r="E2040" s="2"/>
      <c r="G2040" s="2"/>
      <c r="H2040" s="6"/>
      <c r="I2040" s="9"/>
      <c r="J2040" s="9"/>
      <c r="K2040" s="9"/>
    </row>
    <row r="2041" spans="1:11" x14ac:dyDescent="0.25">
      <c r="A2041" s="2"/>
      <c r="B2041" s="2"/>
      <c r="C2041" s="2"/>
      <c r="E2041" s="2"/>
      <c r="G2041" s="2"/>
      <c r="H2041" s="6"/>
      <c r="I2041" s="9"/>
      <c r="J2041" s="9"/>
      <c r="K2041" s="9"/>
    </row>
    <row r="2042" spans="1:11" x14ac:dyDescent="0.25">
      <c r="A2042" s="2"/>
      <c r="B2042" s="2"/>
      <c r="C2042" s="2"/>
      <c r="E2042" s="2"/>
      <c r="G2042" s="2"/>
      <c r="H2042" s="6"/>
      <c r="I2042" s="9"/>
      <c r="J2042" s="9"/>
      <c r="K2042" s="9"/>
    </row>
    <row r="2043" spans="1:11" x14ac:dyDescent="0.25">
      <c r="A2043" s="2"/>
      <c r="B2043" s="2"/>
      <c r="C2043" s="2"/>
      <c r="E2043" s="2"/>
      <c r="G2043" s="2"/>
      <c r="H2043" s="6"/>
      <c r="I2043" s="9"/>
      <c r="J2043" s="9"/>
      <c r="K2043" s="9"/>
    </row>
    <row r="2044" spans="1:11" x14ac:dyDescent="0.25">
      <c r="A2044" s="2"/>
      <c r="B2044" s="2"/>
      <c r="C2044" s="2"/>
      <c r="E2044" s="2"/>
      <c r="G2044" s="2"/>
      <c r="H2044" s="6"/>
      <c r="I2044" s="9"/>
      <c r="J2044" s="9"/>
      <c r="K2044" s="9"/>
    </row>
    <row r="2045" spans="1:11" x14ac:dyDescent="0.25">
      <c r="A2045" s="2"/>
      <c r="B2045" s="2"/>
      <c r="C2045" s="2"/>
      <c r="E2045" s="2"/>
      <c r="G2045" s="2"/>
      <c r="H2045" s="6"/>
      <c r="I2045" s="9"/>
      <c r="J2045" s="9"/>
      <c r="K2045" s="9"/>
    </row>
    <row r="2046" spans="1:11" x14ac:dyDescent="0.25">
      <c r="A2046" s="2"/>
      <c r="B2046" s="2"/>
      <c r="C2046" s="2"/>
      <c r="E2046" s="2"/>
      <c r="G2046" s="2"/>
      <c r="H2046" s="6"/>
      <c r="I2046" s="9"/>
      <c r="J2046" s="9"/>
      <c r="K2046" s="9"/>
    </row>
    <row r="2047" spans="1:11" x14ac:dyDescent="0.25">
      <c r="A2047" s="2"/>
      <c r="B2047" s="2"/>
      <c r="C2047" s="2"/>
      <c r="E2047" s="2"/>
      <c r="G2047" s="2"/>
      <c r="H2047" s="6"/>
      <c r="I2047" s="9"/>
      <c r="J2047" s="9"/>
      <c r="K2047" s="9"/>
    </row>
    <row r="2048" spans="1:11" x14ac:dyDescent="0.25">
      <c r="A2048" s="2"/>
      <c r="B2048" s="2"/>
      <c r="C2048" s="2"/>
      <c r="E2048" s="2"/>
      <c r="G2048" s="2"/>
      <c r="H2048" s="6"/>
      <c r="I2048" s="9"/>
      <c r="J2048" s="9"/>
      <c r="K2048" s="9"/>
    </row>
    <row r="2049" spans="1:11" x14ac:dyDescent="0.25">
      <c r="A2049" s="2"/>
      <c r="B2049" s="2"/>
      <c r="C2049" s="2"/>
      <c r="E2049" s="2"/>
      <c r="G2049" s="2"/>
      <c r="H2049" s="6"/>
      <c r="I2049" s="9"/>
      <c r="J2049" s="9"/>
      <c r="K2049" s="9"/>
    </row>
    <row r="2050" spans="1:11" x14ac:dyDescent="0.25">
      <c r="A2050" s="2"/>
      <c r="B2050" s="2"/>
      <c r="C2050" s="2"/>
      <c r="E2050" s="2"/>
      <c r="G2050" s="2"/>
      <c r="H2050" s="6"/>
      <c r="I2050" s="9"/>
      <c r="J2050" s="9"/>
      <c r="K2050" s="9"/>
    </row>
    <row r="2051" spans="1:11" x14ac:dyDescent="0.25">
      <c r="A2051" s="2"/>
      <c r="B2051" s="2"/>
      <c r="C2051" s="2"/>
      <c r="E2051" s="2"/>
      <c r="G2051" s="2"/>
      <c r="H2051" s="6"/>
      <c r="I2051" s="9"/>
      <c r="J2051" s="9"/>
      <c r="K2051" s="9"/>
    </row>
    <row r="2052" spans="1:11" x14ac:dyDescent="0.25">
      <c r="A2052" s="2"/>
      <c r="B2052" s="2"/>
      <c r="C2052" s="2"/>
      <c r="E2052" s="2"/>
      <c r="G2052" s="2"/>
      <c r="H2052" s="6"/>
      <c r="I2052" s="9"/>
      <c r="J2052" s="9"/>
      <c r="K2052" s="9"/>
    </row>
    <row r="2053" spans="1:11" x14ac:dyDescent="0.25">
      <c r="A2053" s="2"/>
      <c r="B2053" s="2"/>
      <c r="C2053" s="2"/>
      <c r="E2053" s="2"/>
      <c r="G2053" s="2"/>
      <c r="H2053" s="6"/>
      <c r="I2053" s="9"/>
      <c r="J2053" s="9"/>
      <c r="K2053" s="9"/>
    </row>
    <row r="2054" spans="1:11" x14ac:dyDescent="0.25">
      <c r="A2054" s="2"/>
      <c r="B2054" s="2"/>
      <c r="C2054" s="2"/>
      <c r="E2054" s="2"/>
      <c r="G2054" s="2"/>
      <c r="H2054" s="6"/>
      <c r="I2054" s="9"/>
      <c r="J2054" s="9"/>
      <c r="K2054" s="9"/>
    </row>
    <row r="2055" spans="1:11" x14ac:dyDescent="0.25">
      <c r="A2055" s="2"/>
      <c r="B2055" s="2"/>
      <c r="C2055" s="2"/>
      <c r="E2055" s="2"/>
      <c r="G2055" s="2"/>
      <c r="H2055" s="6"/>
      <c r="I2055" s="9"/>
      <c r="J2055" s="9"/>
      <c r="K2055" s="9"/>
    </row>
    <row r="2056" spans="1:11" x14ac:dyDescent="0.25">
      <c r="A2056" s="2"/>
      <c r="B2056" s="2"/>
      <c r="C2056" s="2"/>
      <c r="E2056" s="2"/>
      <c r="G2056" s="2"/>
      <c r="H2056" s="6"/>
      <c r="I2056" s="9"/>
      <c r="J2056" s="9"/>
      <c r="K2056" s="9"/>
    </row>
    <row r="2057" spans="1:11" x14ac:dyDescent="0.25">
      <c r="A2057" s="2"/>
      <c r="B2057" s="2"/>
      <c r="C2057" s="2"/>
      <c r="E2057" s="2"/>
      <c r="G2057" s="2"/>
      <c r="H2057" s="6"/>
      <c r="I2057" s="9"/>
      <c r="J2057" s="9"/>
      <c r="K2057" s="9"/>
    </row>
    <row r="2058" spans="1:11" x14ac:dyDescent="0.25">
      <c r="A2058" s="2"/>
      <c r="B2058" s="2"/>
      <c r="C2058" s="2"/>
      <c r="E2058" s="2"/>
      <c r="G2058" s="2"/>
      <c r="H2058" s="6"/>
      <c r="I2058" s="9"/>
      <c r="J2058" s="9"/>
      <c r="K2058" s="9"/>
    </row>
    <row r="2059" spans="1:11" x14ac:dyDescent="0.25">
      <c r="A2059" s="2"/>
      <c r="B2059" s="2"/>
      <c r="C2059" s="2"/>
      <c r="E2059" s="2"/>
      <c r="G2059" s="2"/>
      <c r="H2059" s="6"/>
      <c r="I2059" s="9"/>
      <c r="J2059" s="9"/>
      <c r="K2059" s="9"/>
    </row>
    <row r="2060" spans="1:11" x14ac:dyDescent="0.25">
      <c r="A2060" s="2"/>
      <c r="B2060" s="2"/>
      <c r="C2060" s="2"/>
      <c r="E2060" s="2"/>
      <c r="G2060" s="2"/>
      <c r="H2060" s="6"/>
      <c r="I2060" s="9"/>
      <c r="J2060" s="9"/>
      <c r="K2060" s="9"/>
    </row>
    <row r="2061" spans="1:11" x14ac:dyDescent="0.25">
      <c r="A2061" s="2"/>
      <c r="B2061" s="2"/>
      <c r="C2061" s="2"/>
      <c r="E2061" s="2"/>
      <c r="G2061" s="2"/>
      <c r="H2061" s="6"/>
      <c r="I2061" s="9"/>
      <c r="J2061" s="9"/>
      <c r="K2061" s="9"/>
    </row>
    <row r="2062" spans="1:11" x14ac:dyDescent="0.25">
      <c r="A2062" s="2"/>
      <c r="B2062" s="2"/>
      <c r="C2062" s="2"/>
      <c r="E2062" s="2"/>
      <c r="G2062" s="2"/>
      <c r="H2062" s="6"/>
      <c r="I2062" s="9"/>
      <c r="J2062" s="9"/>
      <c r="K2062" s="9"/>
    </row>
    <row r="2063" spans="1:11" x14ac:dyDescent="0.25">
      <c r="A2063" s="2"/>
      <c r="B2063" s="2"/>
      <c r="C2063" s="2"/>
      <c r="E2063" s="2"/>
      <c r="G2063" s="2"/>
      <c r="H2063" s="6"/>
      <c r="I2063" s="9"/>
      <c r="J2063" s="9"/>
      <c r="K2063" s="9"/>
    </row>
    <row r="2064" spans="1:11" x14ac:dyDescent="0.25">
      <c r="A2064" s="2"/>
      <c r="B2064" s="2"/>
      <c r="C2064" s="2"/>
      <c r="E2064" s="2"/>
      <c r="G2064" s="2"/>
      <c r="H2064" s="6"/>
      <c r="I2064" s="9"/>
      <c r="J2064" s="9"/>
      <c r="K2064" s="9"/>
    </row>
    <row r="2065" spans="1:11" x14ac:dyDescent="0.25">
      <c r="A2065" s="2"/>
      <c r="B2065" s="2"/>
      <c r="C2065" s="2"/>
      <c r="E2065" s="2"/>
      <c r="G2065" s="2"/>
      <c r="H2065" s="6"/>
      <c r="I2065" s="9"/>
      <c r="J2065" s="9"/>
      <c r="K2065" s="9"/>
    </row>
    <row r="2066" spans="1:11" x14ac:dyDescent="0.25">
      <c r="A2066" s="2"/>
      <c r="B2066" s="2"/>
      <c r="C2066" s="2"/>
      <c r="E2066" s="2"/>
      <c r="G2066" s="2"/>
      <c r="H2066" s="6"/>
      <c r="I2066" s="9"/>
      <c r="J2066" s="9"/>
      <c r="K2066" s="9"/>
    </row>
    <row r="2067" spans="1:11" x14ac:dyDescent="0.25">
      <c r="A2067" s="2"/>
      <c r="B2067" s="2"/>
      <c r="C2067" s="2"/>
      <c r="E2067" s="2"/>
      <c r="G2067" s="2"/>
      <c r="H2067" s="6"/>
      <c r="I2067" s="9"/>
      <c r="J2067" s="9"/>
      <c r="K2067" s="9"/>
    </row>
    <row r="2068" spans="1:11" x14ac:dyDescent="0.25">
      <c r="A2068" s="2"/>
      <c r="B2068" s="2"/>
      <c r="C2068" s="2"/>
      <c r="E2068" s="2"/>
      <c r="G2068" s="2"/>
      <c r="H2068" s="6"/>
      <c r="I2068" s="9"/>
      <c r="J2068" s="9"/>
      <c r="K2068" s="9"/>
    </row>
    <row r="2069" spans="1:11" x14ac:dyDescent="0.25">
      <c r="A2069" s="2"/>
      <c r="B2069" s="2"/>
      <c r="C2069" s="2"/>
      <c r="E2069" s="2"/>
      <c r="G2069" s="2"/>
      <c r="H2069" s="6"/>
      <c r="I2069" s="9"/>
      <c r="J2069" s="9"/>
      <c r="K2069" s="9"/>
    </row>
    <row r="2070" spans="1:11" x14ac:dyDescent="0.25">
      <c r="A2070" s="2"/>
      <c r="B2070" s="2"/>
      <c r="C2070" s="2"/>
      <c r="E2070" s="2"/>
      <c r="G2070" s="2"/>
      <c r="H2070" s="6"/>
      <c r="I2070" s="9"/>
      <c r="J2070" s="9"/>
      <c r="K2070" s="9"/>
    </row>
    <row r="2071" spans="1:11" x14ac:dyDescent="0.25">
      <c r="A2071" s="2"/>
      <c r="B2071" s="2"/>
      <c r="C2071" s="2"/>
      <c r="E2071" s="2"/>
      <c r="G2071" s="2"/>
      <c r="H2071" s="6"/>
      <c r="I2071" s="9"/>
      <c r="J2071" s="9"/>
      <c r="K2071" s="9"/>
    </row>
    <row r="2072" spans="1:11" x14ac:dyDescent="0.25">
      <c r="A2072" s="2"/>
      <c r="B2072" s="2"/>
      <c r="C2072" s="2"/>
      <c r="E2072" s="2"/>
      <c r="G2072" s="2"/>
      <c r="H2072" s="6"/>
      <c r="I2072" s="9"/>
      <c r="J2072" s="9"/>
      <c r="K2072" s="9"/>
    </row>
    <row r="2073" spans="1:11" x14ac:dyDescent="0.25">
      <c r="A2073" s="2"/>
      <c r="B2073" s="2"/>
      <c r="C2073" s="2"/>
      <c r="E2073" s="2"/>
      <c r="G2073" s="2"/>
      <c r="H2073" s="6"/>
      <c r="I2073" s="9"/>
      <c r="J2073" s="9"/>
      <c r="K2073" s="9"/>
    </row>
    <row r="2074" spans="1:11" x14ac:dyDescent="0.25">
      <c r="A2074" s="2"/>
      <c r="B2074" s="2"/>
      <c r="C2074" s="2"/>
      <c r="E2074" s="2"/>
      <c r="G2074" s="2"/>
      <c r="H2074" s="6"/>
      <c r="I2074" s="9"/>
      <c r="J2074" s="9"/>
      <c r="K2074" s="9"/>
    </row>
    <row r="2075" spans="1:11" x14ac:dyDescent="0.25">
      <c r="A2075" s="2"/>
      <c r="B2075" s="2"/>
      <c r="C2075" s="2"/>
      <c r="E2075" s="2"/>
      <c r="G2075" s="2"/>
      <c r="H2075" s="6"/>
      <c r="I2075" s="9"/>
      <c r="J2075" s="9"/>
      <c r="K2075" s="9"/>
    </row>
    <row r="2076" spans="1:11" x14ac:dyDescent="0.25">
      <c r="A2076" s="2"/>
      <c r="B2076" s="2"/>
      <c r="C2076" s="2"/>
      <c r="E2076" s="2"/>
      <c r="G2076" s="2"/>
      <c r="H2076" s="6"/>
      <c r="I2076" s="9"/>
      <c r="J2076" s="9"/>
      <c r="K2076" s="9"/>
    </row>
    <row r="2077" spans="1:11" x14ac:dyDescent="0.25">
      <c r="A2077" s="2"/>
      <c r="B2077" s="2"/>
      <c r="C2077" s="2"/>
      <c r="E2077" s="2"/>
      <c r="G2077" s="2"/>
      <c r="H2077" s="6"/>
      <c r="I2077" s="9"/>
      <c r="J2077" s="9"/>
      <c r="K2077" s="9"/>
    </row>
    <row r="2078" spans="1:11" x14ac:dyDescent="0.25">
      <c r="A2078" s="2"/>
      <c r="B2078" s="2"/>
      <c r="C2078" s="2"/>
      <c r="E2078" s="2"/>
      <c r="G2078" s="2"/>
      <c r="H2078" s="6"/>
      <c r="I2078" s="9"/>
      <c r="J2078" s="9"/>
      <c r="K2078" s="9"/>
    </row>
    <row r="2079" spans="1:11" x14ac:dyDescent="0.25">
      <c r="A2079" s="2"/>
      <c r="B2079" s="2"/>
      <c r="C2079" s="2"/>
      <c r="E2079" s="2"/>
      <c r="G2079" s="2"/>
      <c r="H2079" s="6"/>
      <c r="I2079" s="9"/>
      <c r="J2079" s="9"/>
      <c r="K2079" s="9"/>
    </row>
    <row r="2080" spans="1:11" x14ac:dyDescent="0.25">
      <c r="A2080" s="2"/>
      <c r="B2080" s="2"/>
      <c r="C2080" s="2"/>
      <c r="E2080" s="2"/>
      <c r="G2080" s="2"/>
      <c r="H2080" s="6"/>
      <c r="I2080" s="9"/>
      <c r="J2080" s="9"/>
      <c r="K2080" s="9"/>
    </row>
    <row r="2081" spans="1:11" x14ac:dyDescent="0.25">
      <c r="A2081" s="2"/>
      <c r="B2081" s="2"/>
      <c r="C2081" s="2"/>
      <c r="E2081" s="2"/>
      <c r="G2081" s="2"/>
      <c r="H2081" s="6"/>
      <c r="I2081" s="9"/>
      <c r="J2081" s="9"/>
      <c r="K2081" s="9"/>
    </row>
    <row r="2082" spans="1:11" x14ac:dyDescent="0.25">
      <c r="A2082" s="2"/>
      <c r="B2082" s="2"/>
      <c r="C2082" s="2"/>
      <c r="E2082" s="2"/>
      <c r="G2082" s="2"/>
      <c r="H2082" s="6"/>
      <c r="I2082" s="9"/>
      <c r="J2082" s="9"/>
      <c r="K2082" s="9"/>
    </row>
    <row r="2083" spans="1:11" x14ac:dyDescent="0.25">
      <c r="A2083" s="2"/>
      <c r="B2083" s="2"/>
      <c r="C2083" s="2"/>
      <c r="E2083" s="2"/>
      <c r="G2083" s="2"/>
      <c r="H2083" s="6"/>
      <c r="I2083" s="9"/>
      <c r="J2083" s="9"/>
      <c r="K2083" s="9"/>
    </row>
    <row r="2084" spans="1:11" x14ac:dyDescent="0.25">
      <c r="A2084" s="2"/>
      <c r="B2084" s="2"/>
      <c r="C2084" s="2"/>
      <c r="E2084" s="2"/>
      <c r="G2084" s="2"/>
      <c r="H2084" s="6"/>
      <c r="I2084" s="9"/>
      <c r="J2084" s="9"/>
      <c r="K2084" s="9"/>
    </row>
    <row r="2085" spans="1:11" x14ac:dyDescent="0.25">
      <c r="A2085" s="2"/>
      <c r="B2085" s="2"/>
      <c r="C2085" s="2"/>
      <c r="E2085" s="2"/>
      <c r="G2085" s="2"/>
      <c r="H2085" s="6"/>
      <c r="I2085" s="9"/>
      <c r="J2085" s="9"/>
      <c r="K2085" s="9"/>
    </row>
    <row r="2086" spans="1:11" x14ac:dyDescent="0.25">
      <c r="A2086" s="2"/>
      <c r="B2086" s="2"/>
      <c r="C2086" s="2"/>
      <c r="E2086" s="2"/>
      <c r="G2086" s="2"/>
      <c r="H2086" s="6"/>
      <c r="I2086" s="9"/>
      <c r="J2086" s="9"/>
      <c r="K2086" s="9"/>
    </row>
    <row r="2087" spans="1:11" x14ac:dyDescent="0.25">
      <c r="A2087" s="2"/>
      <c r="B2087" s="2"/>
      <c r="C2087" s="2"/>
      <c r="E2087" s="2"/>
      <c r="G2087" s="2"/>
      <c r="H2087" s="6"/>
      <c r="I2087" s="9"/>
      <c r="J2087" s="9"/>
      <c r="K2087" s="9"/>
    </row>
    <row r="2088" spans="1:11" x14ac:dyDescent="0.25">
      <c r="A2088" s="2"/>
      <c r="B2088" s="2"/>
      <c r="C2088" s="2"/>
      <c r="E2088" s="2"/>
      <c r="G2088" s="2"/>
      <c r="H2088" s="6"/>
      <c r="I2088" s="9"/>
      <c r="J2088" s="9"/>
      <c r="K2088" s="9"/>
    </row>
    <row r="2089" spans="1:11" x14ac:dyDescent="0.25">
      <c r="A2089" s="2"/>
      <c r="B2089" s="2"/>
      <c r="C2089" s="2"/>
      <c r="E2089" s="2"/>
      <c r="G2089" s="2"/>
      <c r="H2089" s="6"/>
      <c r="I2089" s="9"/>
      <c r="J2089" s="9"/>
      <c r="K2089" s="9"/>
    </row>
    <row r="2090" spans="1:11" x14ac:dyDescent="0.25">
      <c r="A2090" s="2"/>
      <c r="B2090" s="2"/>
      <c r="C2090" s="2"/>
      <c r="E2090" s="2"/>
      <c r="G2090" s="2"/>
      <c r="H2090" s="6"/>
      <c r="I2090" s="9"/>
      <c r="J2090" s="9"/>
      <c r="K2090" s="9"/>
    </row>
    <row r="2091" spans="1:11" x14ac:dyDescent="0.25">
      <c r="A2091" s="2"/>
      <c r="B2091" s="2"/>
      <c r="C2091" s="2"/>
      <c r="E2091" s="2"/>
      <c r="G2091" s="2"/>
      <c r="H2091" s="6"/>
      <c r="I2091" s="9"/>
      <c r="J2091" s="9"/>
      <c r="K2091" s="9"/>
    </row>
    <row r="2092" spans="1:11" x14ac:dyDescent="0.25">
      <c r="A2092" s="2"/>
      <c r="B2092" s="2"/>
      <c r="C2092" s="2"/>
      <c r="E2092" s="2"/>
      <c r="G2092" s="2"/>
      <c r="H2092" s="6"/>
      <c r="I2092" s="9"/>
      <c r="J2092" s="9"/>
      <c r="K2092" s="9"/>
    </row>
    <row r="2093" spans="1:11" x14ac:dyDescent="0.25">
      <c r="A2093" s="2"/>
      <c r="B2093" s="2"/>
      <c r="C2093" s="2"/>
      <c r="E2093" s="2"/>
      <c r="G2093" s="2"/>
      <c r="H2093" s="6"/>
      <c r="I2093" s="9"/>
      <c r="J2093" s="9"/>
      <c r="K2093" s="9"/>
    </row>
    <row r="2094" spans="1:11" x14ac:dyDescent="0.25">
      <c r="A2094" s="2"/>
      <c r="B2094" s="2"/>
      <c r="C2094" s="2"/>
      <c r="E2094" s="2"/>
      <c r="G2094" s="2"/>
      <c r="H2094" s="6"/>
      <c r="I2094" s="9"/>
      <c r="J2094" s="9"/>
      <c r="K2094" s="9"/>
    </row>
    <row r="2095" spans="1:11" x14ac:dyDescent="0.25">
      <c r="A2095" s="2"/>
      <c r="B2095" s="2"/>
      <c r="C2095" s="2"/>
      <c r="E2095" s="2"/>
      <c r="G2095" s="2"/>
      <c r="H2095" s="6"/>
      <c r="I2095" s="9"/>
      <c r="J2095" s="9"/>
      <c r="K2095" s="9"/>
    </row>
    <row r="2096" spans="1:11" x14ac:dyDescent="0.25">
      <c r="A2096" s="2"/>
      <c r="B2096" s="2"/>
      <c r="C2096" s="2"/>
      <c r="E2096" s="2"/>
      <c r="G2096" s="2"/>
      <c r="H2096" s="6"/>
      <c r="I2096" s="9"/>
      <c r="J2096" s="9"/>
      <c r="K2096" s="9"/>
    </row>
    <row r="2097" spans="1:11" x14ac:dyDescent="0.25">
      <c r="A2097" s="2"/>
      <c r="B2097" s="2"/>
      <c r="C2097" s="2"/>
      <c r="E2097" s="2"/>
      <c r="G2097" s="2"/>
      <c r="H2097" s="6"/>
      <c r="I2097" s="9"/>
      <c r="J2097" s="9"/>
      <c r="K2097" s="9"/>
    </row>
    <row r="2098" spans="1:11" x14ac:dyDescent="0.25">
      <c r="A2098" s="2"/>
      <c r="B2098" s="2"/>
      <c r="C2098" s="2"/>
      <c r="E2098" s="2"/>
      <c r="G2098" s="2"/>
      <c r="H2098" s="6"/>
      <c r="I2098" s="9"/>
      <c r="J2098" s="9"/>
      <c r="K2098" s="9"/>
    </row>
    <row r="2099" spans="1:11" x14ac:dyDescent="0.25">
      <c r="A2099" s="2"/>
      <c r="B2099" s="2"/>
      <c r="C2099" s="2"/>
      <c r="E2099" s="2"/>
      <c r="G2099" s="2"/>
      <c r="H2099" s="6"/>
      <c r="I2099" s="9"/>
      <c r="J2099" s="9"/>
      <c r="K2099" s="9"/>
    </row>
    <row r="2100" spans="1:11" x14ac:dyDescent="0.25">
      <c r="A2100" s="2"/>
      <c r="B2100" s="2"/>
      <c r="C2100" s="2"/>
      <c r="E2100" s="2"/>
      <c r="G2100" s="2"/>
      <c r="H2100" s="6"/>
      <c r="I2100" s="9"/>
      <c r="J2100" s="9"/>
      <c r="K2100" s="9"/>
    </row>
    <row r="2101" spans="1:11" x14ac:dyDescent="0.25">
      <c r="A2101" s="2"/>
      <c r="B2101" s="2"/>
      <c r="C2101" s="2"/>
      <c r="E2101" s="2"/>
      <c r="G2101" s="2"/>
      <c r="H2101" s="6"/>
      <c r="I2101" s="9"/>
      <c r="J2101" s="9"/>
      <c r="K2101" s="9"/>
    </row>
    <row r="2102" spans="1:11" x14ac:dyDescent="0.25">
      <c r="A2102" s="2"/>
      <c r="B2102" s="2"/>
      <c r="C2102" s="2"/>
      <c r="E2102" s="2"/>
      <c r="G2102" s="2"/>
      <c r="H2102" s="6"/>
      <c r="I2102" s="9"/>
      <c r="J2102" s="9"/>
      <c r="K2102" s="9"/>
    </row>
    <row r="2103" spans="1:11" x14ac:dyDescent="0.25">
      <c r="A2103" s="2"/>
      <c r="B2103" s="2"/>
      <c r="C2103" s="2"/>
      <c r="E2103" s="2"/>
      <c r="G2103" s="2"/>
      <c r="H2103" s="6"/>
      <c r="I2103" s="9"/>
      <c r="J2103" s="9"/>
      <c r="K2103" s="9"/>
    </row>
    <row r="2104" spans="1:11" x14ac:dyDescent="0.25">
      <c r="A2104" s="2"/>
      <c r="B2104" s="2"/>
      <c r="C2104" s="2"/>
      <c r="E2104" s="2"/>
      <c r="G2104" s="2"/>
      <c r="H2104" s="6"/>
      <c r="I2104" s="9"/>
      <c r="J2104" s="9"/>
      <c r="K2104" s="9"/>
    </row>
    <row r="2105" spans="1:11" x14ac:dyDescent="0.25">
      <c r="A2105" s="2"/>
      <c r="B2105" s="2"/>
      <c r="C2105" s="2"/>
      <c r="E2105" s="2"/>
      <c r="G2105" s="2"/>
      <c r="H2105" s="6"/>
      <c r="I2105" s="9"/>
      <c r="J2105" s="9"/>
      <c r="K2105" s="9"/>
    </row>
    <row r="2106" spans="1:11" x14ac:dyDescent="0.25">
      <c r="A2106" s="2"/>
      <c r="B2106" s="2"/>
      <c r="C2106" s="2"/>
      <c r="E2106" s="2"/>
      <c r="G2106" s="2"/>
      <c r="H2106" s="6"/>
      <c r="I2106" s="9"/>
      <c r="J2106" s="9"/>
      <c r="K2106" s="9"/>
    </row>
    <row r="2107" spans="1:11" x14ac:dyDescent="0.25">
      <c r="A2107" s="2"/>
      <c r="B2107" s="2"/>
      <c r="C2107" s="2"/>
      <c r="E2107" s="2"/>
      <c r="G2107" s="2"/>
      <c r="H2107" s="6"/>
      <c r="I2107" s="9"/>
      <c r="J2107" s="9"/>
      <c r="K2107" s="9"/>
    </row>
    <row r="2108" spans="1:11" x14ac:dyDescent="0.25">
      <c r="A2108" s="2"/>
      <c r="B2108" s="2"/>
      <c r="C2108" s="2"/>
      <c r="E2108" s="2"/>
      <c r="G2108" s="2"/>
      <c r="H2108" s="6"/>
      <c r="I2108" s="9"/>
      <c r="J2108" s="9"/>
      <c r="K2108" s="9"/>
    </row>
    <row r="2109" spans="1:11" x14ac:dyDescent="0.25">
      <c r="A2109" s="2"/>
      <c r="B2109" s="2"/>
      <c r="C2109" s="2"/>
      <c r="E2109" s="2"/>
      <c r="G2109" s="2"/>
      <c r="H2109" s="6"/>
      <c r="I2109" s="9"/>
      <c r="J2109" s="9"/>
      <c r="K2109" s="9"/>
    </row>
    <row r="2110" spans="1:11" x14ac:dyDescent="0.25">
      <c r="A2110" s="2"/>
      <c r="B2110" s="2"/>
      <c r="C2110" s="2"/>
      <c r="E2110" s="2"/>
      <c r="G2110" s="2"/>
      <c r="H2110" s="6"/>
      <c r="I2110" s="9"/>
      <c r="J2110" s="9"/>
      <c r="K2110" s="9"/>
    </row>
    <row r="2111" spans="1:11" x14ac:dyDescent="0.25">
      <c r="A2111" s="2"/>
      <c r="B2111" s="2"/>
      <c r="C2111" s="2"/>
      <c r="E2111" s="2"/>
      <c r="G2111" s="2"/>
      <c r="H2111" s="6"/>
      <c r="I2111" s="9"/>
      <c r="J2111" s="9"/>
      <c r="K2111" s="9"/>
    </row>
    <row r="2112" spans="1:11" x14ac:dyDescent="0.25">
      <c r="A2112" s="2"/>
      <c r="B2112" s="2"/>
      <c r="C2112" s="2"/>
      <c r="E2112" s="2"/>
      <c r="G2112" s="2"/>
      <c r="H2112" s="6"/>
      <c r="I2112" s="9"/>
      <c r="J2112" s="9"/>
      <c r="K2112" s="9"/>
    </row>
    <row r="2113" spans="1:11" x14ac:dyDescent="0.25">
      <c r="A2113" s="2"/>
      <c r="B2113" s="2"/>
      <c r="C2113" s="2"/>
      <c r="E2113" s="2"/>
      <c r="G2113" s="2"/>
      <c r="H2113" s="6"/>
      <c r="I2113" s="9"/>
      <c r="J2113" s="9"/>
      <c r="K2113" s="9"/>
    </row>
    <row r="2114" spans="1:11" x14ac:dyDescent="0.25">
      <c r="A2114" s="2"/>
      <c r="B2114" s="2"/>
      <c r="C2114" s="2"/>
      <c r="E2114" s="2"/>
      <c r="G2114" s="2"/>
      <c r="H2114" s="6"/>
      <c r="I2114" s="9"/>
      <c r="J2114" s="9"/>
      <c r="K2114" s="9"/>
    </row>
    <row r="2115" spans="1:11" x14ac:dyDescent="0.25">
      <c r="A2115" s="2"/>
      <c r="B2115" s="2"/>
      <c r="C2115" s="2"/>
      <c r="E2115" s="2"/>
      <c r="G2115" s="2"/>
      <c r="H2115" s="6"/>
      <c r="I2115" s="9"/>
      <c r="J2115" s="9"/>
      <c r="K2115" s="9"/>
    </row>
    <row r="2116" spans="1:11" x14ac:dyDescent="0.25">
      <c r="A2116" s="2"/>
      <c r="B2116" s="2"/>
      <c r="C2116" s="2"/>
      <c r="E2116" s="2"/>
      <c r="G2116" s="2"/>
      <c r="H2116" s="6"/>
      <c r="I2116" s="9"/>
      <c r="J2116" s="9"/>
      <c r="K2116" s="9"/>
    </row>
    <row r="2117" spans="1:11" x14ac:dyDescent="0.25">
      <c r="A2117" s="2"/>
      <c r="B2117" s="2"/>
      <c r="C2117" s="2"/>
      <c r="E2117" s="2"/>
      <c r="G2117" s="2"/>
      <c r="H2117" s="6"/>
      <c r="I2117" s="9"/>
      <c r="J2117" s="9"/>
      <c r="K2117" s="9"/>
    </row>
    <row r="2118" spans="1:11" x14ac:dyDescent="0.25">
      <c r="A2118" s="2"/>
      <c r="B2118" s="2"/>
      <c r="C2118" s="2"/>
      <c r="E2118" s="2"/>
      <c r="G2118" s="2"/>
      <c r="H2118" s="6"/>
      <c r="I2118" s="9"/>
      <c r="J2118" s="9"/>
      <c r="K2118" s="9"/>
    </row>
    <row r="2119" spans="1:11" x14ac:dyDescent="0.25">
      <c r="A2119" s="2"/>
      <c r="B2119" s="2"/>
      <c r="C2119" s="2"/>
      <c r="E2119" s="2"/>
      <c r="G2119" s="2"/>
      <c r="H2119" s="6"/>
      <c r="I2119" s="9"/>
      <c r="J2119" s="9"/>
      <c r="K2119" s="9"/>
    </row>
    <row r="2120" spans="1:11" x14ac:dyDescent="0.25">
      <c r="A2120" s="2"/>
      <c r="B2120" s="2"/>
      <c r="C2120" s="2"/>
      <c r="E2120" s="2"/>
      <c r="G2120" s="2"/>
      <c r="H2120" s="6"/>
      <c r="I2120" s="9"/>
      <c r="J2120" s="9"/>
      <c r="K2120" s="9"/>
    </row>
    <row r="2121" spans="1:11" x14ac:dyDescent="0.25">
      <c r="A2121" s="2"/>
      <c r="B2121" s="2"/>
      <c r="C2121" s="2"/>
      <c r="E2121" s="2"/>
      <c r="G2121" s="2"/>
      <c r="H2121" s="6"/>
      <c r="I2121" s="9"/>
      <c r="J2121" s="9"/>
      <c r="K2121" s="9"/>
    </row>
    <row r="2122" spans="1:11" x14ac:dyDescent="0.25">
      <c r="A2122" s="2"/>
      <c r="B2122" s="2"/>
      <c r="C2122" s="2"/>
      <c r="E2122" s="2"/>
      <c r="G2122" s="2"/>
      <c r="H2122" s="6"/>
      <c r="I2122" s="9"/>
      <c r="J2122" s="9"/>
      <c r="K2122" s="9"/>
    </row>
    <row r="2123" spans="1:11" x14ac:dyDescent="0.25">
      <c r="A2123" s="2"/>
      <c r="B2123" s="2"/>
      <c r="C2123" s="2"/>
      <c r="E2123" s="2"/>
      <c r="G2123" s="2"/>
      <c r="H2123" s="6"/>
      <c r="I2123" s="9"/>
      <c r="J2123" s="9"/>
      <c r="K2123" s="9"/>
    </row>
    <row r="2124" spans="1:11" x14ac:dyDescent="0.25">
      <c r="A2124" s="2"/>
      <c r="B2124" s="2"/>
      <c r="C2124" s="2"/>
      <c r="E2124" s="2"/>
      <c r="G2124" s="2"/>
      <c r="H2124" s="6"/>
      <c r="I2124" s="9"/>
      <c r="J2124" s="9"/>
      <c r="K2124" s="9"/>
    </row>
    <row r="2125" spans="1:11" x14ac:dyDescent="0.25">
      <c r="A2125" s="2"/>
      <c r="B2125" s="2"/>
      <c r="C2125" s="2"/>
      <c r="E2125" s="2"/>
      <c r="G2125" s="2"/>
      <c r="H2125" s="6"/>
      <c r="I2125" s="9"/>
      <c r="J2125" s="9"/>
      <c r="K2125" s="9"/>
    </row>
    <row r="2126" spans="1:11" x14ac:dyDescent="0.25">
      <c r="A2126" s="2"/>
      <c r="B2126" s="2"/>
      <c r="C2126" s="2"/>
      <c r="E2126" s="2"/>
      <c r="G2126" s="2"/>
      <c r="H2126" s="6"/>
      <c r="I2126" s="9"/>
      <c r="J2126" s="9"/>
      <c r="K2126" s="9"/>
    </row>
    <row r="2127" spans="1:11" x14ac:dyDescent="0.25">
      <c r="A2127" s="2"/>
      <c r="B2127" s="2"/>
      <c r="C2127" s="2"/>
      <c r="E2127" s="2"/>
      <c r="G2127" s="2"/>
      <c r="H2127" s="6"/>
      <c r="I2127" s="9"/>
      <c r="J2127" s="9"/>
      <c r="K2127" s="9"/>
    </row>
    <row r="2128" spans="1:11" x14ac:dyDescent="0.25">
      <c r="A2128" s="2"/>
      <c r="B2128" s="2"/>
      <c r="C2128" s="2"/>
      <c r="E2128" s="2"/>
      <c r="G2128" s="2"/>
      <c r="H2128" s="6"/>
      <c r="I2128" s="9"/>
      <c r="J2128" s="9"/>
      <c r="K2128" s="9"/>
    </row>
    <row r="2129" spans="1:11" x14ac:dyDescent="0.25">
      <c r="A2129" s="2"/>
      <c r="B2129" s="2"/>
      <c r="C2129" s="2"/>
      <c r="E2129" s="2"/>
      <c r="G2129" s="2"/>
      <c r="H2129" s="6"/>
      <c r="I2129" s="9"/>
      <c r="J2129" s="9"/>
      <c r="K2129" s="9"/>
    </row>
    <row r="2130" spans="1:11" x14ac:dyDescent="0.25">
      <c r="A2130" s="2"/>
      <c r="B2130" s="2"/>
      <c r="C2130" s="2"/>
      <c r="E2130" s="2"/>
      <c r="G2130" s="2"/>
      <c r="H2130" s="6"/>
      <c r="I2130" s="9"/>
      <c r="J2130" s="9"/>
      <c r="K2130" s="9"/>
    </row>
    <row r="2131" spans="1:11" x14ac:dyDescent="0.25">
      <c r="A2131" s="2"/>
      <c r="B2131" s="2"/>
      <c r="C2131" s="2"/>
      <c r="E2131" s="2"/>
      <c r="G2131" s="2"/>
      <c r="H2131" s="6"/>
      <c r="I2131" s="9"/>
      <c r="J2131" s="9"/>
      <c r="K2131" s="9"/>
    </row>
    <row r="2132" spans="1:11" x14ac:dyDescent="0.25">
      <c r="A2132" s="2"/>
      <c r="B2132" s="2"/>
      <c r="C2132" s="2"/>
      <c r="E2132" s="2"/>
      <c r="G2132" s="2"/>
      <c r="H2132" s="6"/>
      <c r="I2132" s="9"/>
      <c r="J2132" s="9"/>
      <c r="K2132" s="9"/>
    </row>
    <row r="2133" spans="1:11" x14ac:dyDescent="0.25">
      <c r="A2133" s="2"/>
      <c r="B2133" s="2"/>
      <c r="C2133" s="2"/>
      <c r="E2133" s="2"/>
      <c r="G2133" s="2"/>
      <c r="H2133" s="6"/>
      <c r="I2133" s="9"/>
      <c r="J2133" s="9"/>
      <c r="K2133" s="9"/>
    </row>
    <row r="2134" spans="1:11" x14ac:dyDescent="0.25">
      <c r="A2134" s="2"/>
      <c r="B2134" s="2"/>
      <c r="C2134" s="2"/>
      <c r="E2134" s="2"/>
      <c r="G2134" s="2"/>
      <c r="H2134" s="6"/>
      <c r="I2134" s="9"/>
      <c r="J2134" s="9"/>
      <c r="K2134" s="9"/>
    </row>
    <row r="2135" spans="1:11" x14ac:dyDescent="0.25">
      <c r="A2135" s="2"/>
      <c r="B2135" s="2"/>
      <c r="C2135" s="2"/>
      <c r="E2135" s="2"/>
      <c r="G2135" s="2"/>
      <c r="H2135" s="6"/>
      <c r="I2135" s="9"/>
      <c r="J2135" s="9"/>
      <c r="K2135" s="9"/>
    </row>
    <row r="2136" spans="1:11" x14ac:dyDescent="0.25">
      <c r="A2136" s="2"/>
      <c r="B2136" s="2"/>
      <c r="C2136" s="2"/>
      <c r="E2136" s="2"/>
      <c r="G2136" s="2"/>
      <c r="H2136" s="6"/>
      <c r="I2136" s="9"/>
      <c r="J2136" s="9"/>
      <c r="K2136" s="9"/>
    </row>
    <row r="2137" spans="1:11" x14ac:dyDescent="0.25">
      <c r="A2137" s="2"/>
      <c r="B2137" s="2"/>
      <c r="C2137" s="2"/>
      <c r="E2137" s="2"/>
      <c r="G2137" s="2"/>
      <c r="H2137" s="6"/>
      <c r="I2137" s="9"/>
      <c r="J2137" s="9"/>
      <c r="K2137" s="9"/>
    </row>
    <row r="2138" spans="1:11" x14ac:dyDescent="0.25">
      <c r="A2138" s="2"/>
      <c r="B2138" s="2"/>
      <c r="C2138" s="2"/>
      <c r="E2138" s="2"/>
      <c r="G2138" s="2"/>
      <c r="H2138" s="6"/>
      <c r="I2138" s="9"/>
      <c r="J2138" s="9"/>
      <c r="K2138" s="9"/>
    </row>
    <row r="2139" spans="1:11" x14ac:dyDescent="0.25">
      <c r="A2139" s="2"/>
      <c r="B2139" s="2"/>
      <c r="C2139" s="2"/>
      <c r="E2139" s="2"/>
      <c r="G2139" s="2"/>
      <c r="H2139" s="6"/>
      <c r="I2139" s="9"/>
      <c r="J2139" s="9"/>
      <c r="K2139" s="9"/>
    </row>
    <row r="2140" spans="1:11" x14ac:dyDescent="0.25">
      <c r="A2140" s="2"/>
      <c r="B2140" s="2"/>
      <c r="C2140" s="2"/>
      <c r="E2140" s="2"/>
      <c r="G2140" s="2"/>
      <c r="H2140" s="6"/>
      <c r="I2140" s="9"/>
      <c r="J2140" s="9"/>
      <c r="K2140" s="9"/>
    </row>
    <row r="2141" spans="1:11" x14ac:dyDescent="0.25">
      <c r="A2141" s="2"/>
      <c r="B2141" s="2"/>
      <c r="C2141" s="2"/>
      <c r="E2141" s="2"/>
      <c r="G2141" s="2"/>
      <c r="H2141" s="6"/>
      <c r="I2141" s="9"/>
      <c r="J2141" s="9"/>
      <c r="K2141" s="9"/>
    </row>
    <row r="2142" spans="1:11" x14ac:dyDescent="0.25">
      <c r="A2142" s="2"/>
      <c r="B2142" s="2"/>
      <c r="C2142" s="2"/>
      <c r="E2142" s="2"/>
      <c r="G2142" s="2"/>
      <c r="H2142" s="6"/>
      <c r="I2142" s="9"/>
      <c r="J2142" s="9"/>
      <c r="K2142" s="9"/>
    </row>
    <row r="2143" spans="1:11" x14ac:dyDescent="0.25">
      <c r="A2143" s="2"/>
      <c r="B2143" s="2"/>
      <c r="C2143" s="2"/>
      <c r="E2143" s="2"/>
      <c r="G2143" s="2"/>
      <c r="H2143" s="6"/>
      <c r="I2143" s="9"/>
      <c r="J2143" s="9"/>
      <c r="K2143" s="9"/>
    </row>
    <row r="2144" spans="1:11" x14ac:dyDescent="0.25">
      <c r="A2144" s="2"/>
      <c r="B2144" s="2"/>
      <c r="C2144" s="2"/>
      <c r="E2144" s="2"/>
      <c r="G2144" s="2"/>
      <c r="H2144" s="6"/>
      <c r="I2144" s="9"/>
      <c r="J2144" s="9"/>
      <c r="K2144" s="9"/>
    </row>
    <row r="2145" spans="1:11" x14ac:dyDescent="0.25">
      <c r="A2145" s="2"/>
      <c r="B2145" s="2"/>
      <c r="C2145" s="2"/>
      <c r="E2145" s="2"/>
      <c r="G2145" s="2"/>
      <c r="H2145" s="6"/>
      <c r="I2145" s="9"/>
      <c r="J2145" s="9"/>
      <c r="K2145" s="9"/>
    </row>
    <row r="2146" spans="1:11" x14ac:dyDescent="0.25">
      <c r="A2146" s="2"/>
      <c r="B2146" s="2"/>
      <c r="C2146" s="2"/>
      <c r="E2146" s="2"/>
      <c r="G2146" s="2"/>
      <c r="H2146" s="6"/>
      <c r="I2146" s="9"/>
      <c r="J2146" s="9"/>
      <c r="K2146" s="9"/>
    </row>
    <row r="2147" spans="1:11" x14ac:dyDescent="0.25">
      <c r="A2147" s="2"/>
      <c r="B2147" s="2"/>
      <c r="C2147" s="2"/>
      <c r="E2147" s="2"/>
      <c r="G2147" s="2"/>
      <c r="H2147" s="6"/>
      <c r="I2147" s="9"/>
      <c r="J2147" s="9"/>
      <c r="K2147" s="9"/>
    </row>
    <row r="2148" spans="1:11" x14ac:dyDescent="0.25">
      <c r="A2148" s="2"/>
      <c r="B2148" s="2"/>
      <c r="C2148" s="2"/>
      <c r="E2148" s="2"/>
      <c r="G2148" s="2"/>
      <c r="H2148" s="6"/>
      <c r="I2148" s="9"/>
      <c r="J2148" s="9"/>
      <c r="K2148" s="9"/>
    </row>
    <row r="2149" spans="1:11" x14ac:dyDescent="0.25">
      <c r="A2149" s="2"/>
      <c r="B2149" s="2"/>
      <c r="C2149" s="2"/>
      <c r="E2149" s="2"/>
      <c r="G2149" s="2"/>
      <c r="H2149" s="6"/>
      <c r="I2149" s="9"/>
      <c r="J2149" s="9"/>
      <c r="K2149" s="9"/>
    </row>
    <row r="2150" spans="1:11" x14ac:dyDescent="0.25">
      <c r="A2150" s="2"/>
      <c r="B2150" s="2"/>
      <c r="C2150" s="2"/>
      <c r="E2150" s="2"/>
      <c r="G2150" s="2"/>
      <c r="H2150" s="6"/>
      <c r="I2150" s="9"/>
      <c r="J2150" s="9"/>
      <c r="K2150" s="9"/>
    </row>
    <row r="2151" spans="1:11" x14ac:dyDescent="0.25">
      <c r="A2151" s="2"/>
      <c r="B2151" s="2"/>
      <c r="C2151" s="2"/>
      <c r="E2151" s="2"/>
      <c r="G2151" s="2"/>
      <c r="H2151" s="6"/>
      <c r="I2151" s="9"/>
      <c r="J2151" s="9"/>
      <c r="K2151" s="9"/>
    </row>
    <row r="2152" spans="1:11" x14ac:dyDescent="0.25">
      <c r="A2152" s="2"/>
      <c r="B2152" s="2"/>
      <c r="C2152" s="2"/>
      <c r="E2152" s="2"/>
      <c r="G2152" s="2"/>
      <c r="H2152" s="6"/>
      <c r="I2152" s="9"/>
      <c r="J2152" s="9"/>
      <c r="K2152" s="9"/>
    </row>
    <row r="2153" spans="1:11" x14ac:dyDescent="0.25">
      <c r="A2153" s="2"/>
      <c r="B2153" s="2"/>
      <c r="C2153" s="2"/>
      <c r="E2153" s="2"/>
      <c r="G2153" s="2"/>
      <c r="H2153" s="6"/>
      <c r="I2153" s="9"/>
      <c r="J2153" s="9"/>
      <c r="K2153" s="9"/>
    </row>
    <row r="2154" spans="1:11" x14ac:dyDescent="0.25">
      <c r="A2154" s="2"/>
      <c r="B2154" s="2"/>
      <c r="C2154" s="2"/>
      <c r="E2154" s="2"/>
      <c r="G2154" s="2"/>
      <c r="H2154" s="6"/>
      <c r="I2154" s="9"/>
      <c r="J2154" s="9"/>
      <c r="K2154" s="9"/>
    </row>
    <row r="2155" spans="1:11" x14ac:dyDescent="0.25">
      <c r="A2155" s="2"/>
      <c r="B2155" s="2"/>
      <c r="C2155" s="2"/>
      <c r="E2155" s="2"/>
      <c r="G2155" s="2"/>
      <c r="H2155" s="6"/>
      <c r="I2155" s="9"/>
      <c r="J2155" s="9"/>
      <c r="K2155" s="9"/>
    </row>
    <row r="2156" spans="1:11" x14ac:dyDescent="0.25">
      <c r="A2156" s="2"/>
      <c r="B2156" s="2"/>
      <c r="C2156" s="2"/>
      <c r="E2156" s="2"/>
      <c r="G2156" s="2"/>
      <c r="H2156" s="6"/>
      <c r="I2156" s="9"/>
      <c r="J2156" s="9"/>
      <c r="K2156" s="9"/>
    </row>
    <row r="2157" spans="1:11" x14ac:dyDescent="0.25">
      <c r="A2157" s="2"/>
      <c r="B2157" s="2"/>
      <c r="C2157" s="2"/>
      <c r="E2157" s="2"/>
      <c r="G2157" s="2"/>
      <c r="H2157" s="6"/>
      <c r="I2157" s="9"/>
      <c r="J2157" s="9"/>
      <c r="K2157" s="9"/>
    </row>
    <row r="2158" spans="1:11" x14ac:dyDescent="0.25">
      <c r="A2158" s="2"/>
      <c r="B2158" s="2"/>
      <c r="C2158" s="2"/>
      <c r="E2158" s="2"/>
      <c r="G2158" s="2"/>
      <c r="H2158" s="6"/>
      <c r="I2158" s="9"/>
      <c r="J2158" s="9"/>
      <c r="K2158" s="9"/>
    </row>
    <row r="2159" spans="1:11" x14ac:dyDescent="0.25">
      <c r="A2159" s="2"/>
      <c r="B2159" s="2"/>
      <c r="C2159" s="2"/>
      <c r="E2159" s="2"/>
      <c r="G2159" s="2"/>
      <c r="H2159" s="6"/>
      <c r="I2159" s="9"/>
      <c r="J2159" s="9"/>
      <c r="K2159" s="9"/>
    </row>
    <row r="2160" spans="1:11" x14ac:dyDescent="0.25">
      <c r="A2160" s="2"/>
      <c r="B2160" s="2"/>
      <c r="C2160" s="2"/>
      <c r="E2160" s="2"/>
      <c r="G2160" s="2"/>
      <c r="H2160" s="6"/>
      <c r="I2160" s="9"/>
      <c r="J2160" s="9"/>
      <c r="K2160" s="9"/>
    </row>
    <row r="2161" spans="1:11" x14ac:dyDescent="0.25">
      <c r="A2161" s="2"/>
      <c r="B2161" s="2"/>
      <c r="C2161" s="2"/>
      <c r="E2161" s="2"/>
      <c r="G2161" s="2"/>
      <c r="H2161" s="6"/>
      <c r="I2161" s="9"/>
      <c r="J2161" s="9"/>
      <c r="K2161" s="9"/>
    </row>
    <row r="2162" spans="1:11" x14ac:dyDescent="0.25">
      <c r="A2162" s="2"/>
      <c r="B2162" s="2"/>
      <c r="C2162" s="2"/>
      <c r="E2162" s="2"/>
      <c r="G2162" s="2"/>
      <c r="H2162" s="6"/>
      <c r="I2162" s="9"/>
      <c r="J2162" s="9"/>
      <c r="K2162" s="9"/>
    </row>
    <row r="2163" spans="1:11" x14ac:dyDescent="0.25">
      <c r="A2163" s="2"/>
      <c r="B2163" s="2"/>
      <c r="C2163" s="2"/>
      <c r="E2163" s="2"/>
      <c r="G2163" s="2"/>
      <c r="H2163" s="6"/>
      <c r="I2163" s="9"/>
      <c r="J2163" s="9"/>
      <c r="K2163" s="9"/>
    </row>
    <row r="2164" spans="1:11" x14ac:dyDescent="0.25">
      <c r="A2164" s="2"/>
      <c r="B2164" s="2"/>
      <c r="C2164" s="2"/>
      <c r="E2164" s="2"/>
      <c r="G2164" s="2"/>
      <c r="H2164" s="6"/>
      <c r="I2164" s="9"/>
      <c r="J2164" s="9"/>
      <c r="K2164" s="9"/>
    </row>
    <row r="2165" spans="1:11" x14ac:dyDescent="0.25">
      <c r="A2165" s="2"/>
      <c r="B2165" s="2"/>
      <c r="C2165" s="2"/>
      <c r="E2165" s="2"/>
      <c r="G2165" s="2"/>
      <c r="H2165" s="6"/>
      <c r="I2165" s="9"/>
      <c r="J2165" s="9"/>
      <c r="K2165" s="9"/>
    </row>
    <row r="2166" spans="1:11" x14ac:dyDescent="0.25">
      <c r="A2166" s="2"/>
      <c r="B2166" s="2"/>
      <c r="C2166" s="2"/>
      <c r="E2166" s="2"/>
      <c r="G2166" s="2"/>
      <c r="H2166" s="6"/>
      <c r="I2166" s="9"/>
      <c r="J2166" s="9"/>
      <c r="K2166" s="9"/>
    </row>
    <row r="2167" spans="1:11" x14ac:dyDescent="0.25">
      <c r="A2167" s="2"/>
      <c r="B2167" s="2"/>
      <c r="C2167" s="2"/>
      <c r="E2167" s="2"/>
      <c r="G2167" s="2"/>
      <c r="H2167" s="6"/>
      <c r="I2167" s="9"/>
      <c r="J2167" s="9"/>
      <c r="K2167" s="9"/>
    </row>
    <row r="2168" spans="1:11" x14ac:dyDescent="0.25">
      <c r="A2168" s="2"/>
      <c r="B2168" s="2"/>
      <c r="C2168" s="2"/>
      <c r="E2168" s="2"/>
      <c r="G2168" s="2"/>
      <c r="H2168" s="6"/>
      <c r="I2168" s="9"/>
      <c r="J2168" s="9"/>
      <c r="K2168" s="9"/>
    </row>
    <row r="2169" spans="1:11" x14ac:dyDescent="0.25">
      <c r="A2169" s="2"/>
      <c r="B2169" s="2"/>
      <c r="C2169" s="2"/>
      <c r="E2169" s="2"/>
      <c r="G2169" s="2"/>
      <c r="H2169" s="6"/>
      <c r="I2169" s="9"/>
      <c r="J2169" s="9"/>
      <c r="K2169" s="9"/>
    </row>
    <row r="2170" spans="1:11" x14ac:dyDescent="0.25">
      <c r="A2170" s="2"/>
      <c r="B2170" s="2"/>
      <c r="C2170" s="2"/>
      <c r="E2170" s="2"/>
      <c r="G2170" s="2"/>
      <c r="H2170" s="6"/>
      <c r="I2170" s="9"/>
      <c r="J2170" s="9"/>
      <c r="K2170" s="9"/>
    </row>
    <row r="2171" spans="1:11" x14ac:dyDescent="0.25">
      <c r="A2171" s="2"/>
      <c r="B2171" s="2"/>
      <c r="C2171" s="2"/>
      <c r="E2171" s="2"/>
      <c r="G2171" s="2"/>
      <c r="H2171" s="6"/>
      <c r="I2171" s="9"/>
      <c r="J2171" s="9"/>
      <c r="K2171" s="9"/>
    </row>
    <row r="2172" spans="1:11" x14ac:dyDescent="0.25">
      <c r="A2172" s="2"/>
      <c r="B2172" s="2"/>
      <c r="C2172" s="2"/>
      <c r="E2172" s="2"/>
      <c r="G2172" s="2"/>
      <c r="H2172" s="6"/>
      <c r="I2172" s="9"/>
      <c r="J2172" s="9"/>
      <c r="K2172" s="9"/>
    </row>
    <row r="2173" spans="1:11" x14ac:dyDescent="0.25">
      <c r="A2173" s="2"/>
      <c r="B2173" s="2"/>
      <c r="C2173" s="2"/>
      <c r="E2173" s="2"/>
      <c r="G2173" s="2"/>
      <c r="H2173" s="6"/>
      <c r="I2173" s="9"/>
      <c r="J2173" s="9"/>
      <c r="K2173" s="9"/>
    </row>
    <row r="2174" spans="1:11" x14ac:dyDescent="0.25">
      <c r="A2174" s="2"/>
      <c r="B2174" s="2"/>
      <c r="C2174" s="2"/>
      <c r="E2174" s="2"/>
      <c r="G2174" s="2"/>
      <c r="H2174" s="6"/>
      <c r="I2174" s="9"/>
      <c r="J2174" s="9"/>
      <c r="K2174" s="9"/>
    </row>
    <row r="2175" spans="1:11" x14ac:dyDescent="0.25">
      <c r="A2175" s="2"/>
      <c r="B2175" s="2"/>
      <c r="C2175" s="2"/>
      <c r="E2175" s="2"/>
      <c r="G2175" s="2"/>
      <c r="H2175" s="6"/>
      <c r="I2175" s="9"/>
      <c r="J2175" s="9"/>
      <c r="K2175" s="9"/>
    </row>
    <row r="2176" spans="1:11" x14ac:dyDescent="0.25">
      <c r="A2176" s="2"/>
      <c r="B2176" s="2"/>
      <c r="C2176" s="2"/>
      <c r="E2176" s="2"/>
      <c r="G2176" s="2"/>
      <c r="H2176" s="6"/>
      <c r="I2176" s="9"/>
      <c r="J2176" s="9"/>
      <c r="K2176" s="9"/>
    </row>
    <row r="2177" spans="1:11" x14ac:dyDescent="0.25">
      <c r="A2177" s="2"/>
      <c r="B2177" s="2"/>
      <c r="C2177" s="2"/>
      <c r="E2177" s="2"/>
      <c r="G2177" s="2"/>
      <c r="H2177" s="6"/>
      <c r="I2177" s="9"/>
      <c r="J2177" s="9"/>
      <c r="K2177" s="9"/>
    </row>
    <row r="2178" spans="1:11" x14ac:dyDescent="0.25">
      <c r="A2178" s="2"/>
      <c r="B2178" s="2"/>
      <c r="C2178" s="2"/>
      <c r="E2178" s="2"/>
      <c r="G2178" s="2"/>
      <c r="H2178" s="6"/>
      <c r="I2178" s="9"/>
      <c r="J2178" s="9"/>
      <c r="K2178" s="9"/>
    </row>
    <row r="2179" spans="1:11" x14ac:dyDescent="0.25">
      <c r="A2179" s="2"/>
      <c r="B2179" s="2"/>
      <c r="C2179" s="2"/>
      <c r="E2179" s="2"/>
      <c r="G2179" s="2"/>
      <c r="H2179" s="6"/>
      <c r="I2179" s="9"/>
      <c r="J2179" s="9"/>
      <c r="K2179" s="9"/>
    </row>
    <row r="2180" spans="1:11" x14ac:dyDescent="0.25">
      <c r="A2180" s="2"/>
      <c r="B2180" s="2"/>
      <c r="C2180" s="2"/>
      <c r="E2180" s="2"/>
      <c r="G2180" s="2"/>
      <c r="H2180" s="6"/>
      <c r="I2180" s="9"/>
      <c r="J2180" s="9"/>
      <c r="K2180" s="9"/>
    </row>
    <row r="2181" spans="1:11" x14ac:dyDescent="0.25">
      <c r="A2181" s="2"/>
      <c r="B2181" s="2"/>
      <c r="C2181" s="2"/>
      <c r="E2181" s="2"/>
      <c r="G2181" s="2"/>
      <c r="H2181" s="6"/>
      <c r="I2181" s="9"/>
      <c r="J2181" s="9"/>
      <c r="K2181" s="9"/>
    </row>
    <row r="2182" spans="1:11" x14ac:dyDescent="0.25">
      <c r="A2182" s="2"/>
      <c r="B2182" s="2"/>
      <c r="C2182" s="2"/>
      <c r="E2182" s="2"/>
      <c r="G2182" s="2"/>
      <c r="H2182" s="6"/>
      <c r="I2182" s="9"/>
      <c r="J2182" s="9"/>
      <c r="K2182" s="9"/>
    </row>
    <row r="2183" spans="1:11" x14ac:dyDescent="0.25">
      <c r="A2183" s="2"/>
      <c r="B2183" s="2"/>
      <c r="C2183" s="2"/>
      <c r="E2183" s="2"/>
      <c r="G2183" s="2"/>
      <c r="H2183" s="6"/>
      <c r="I2183" s="9"/>
      <c r="J2183" s="9"/>
      <c r="K2183" s="9"/>
    </row>
    <row r="2184" spans="1:11" x14ac:dyDescent="0.25">
      <c r="A2184" s="2"/>
      <c r="B2184" s="2"/>
      <c r="C2184" s="2"/>
      <c r="E2184" s="2"/>
      <c r="G2184" s="2"/>
      <c r="H2184" s="6"/>
      <c r="I2184" s="9"/>
      <c r="J2184" s="9"/>
      <c r="K2184" s="9"/>
    </row>
    <row r="2185" spans="1:11" x14ac:dyDescent="0.25">
      <c r="A2185" s="2"/>
      <c r="B2185" s="2"/>
      <c r="C2185" s="2"/>
      <c r="E2185" s="2"/>
      <c r="G2185" s="2"/>
      <c r="H2185" s="6"/>
      <c r="I2185" s="9"/>
      <c r="J2185" s="9"/>
      <c r="K2185" s="9"/>
    </row>
    <row r="2186" spans="1:11" x14ac:dyDescent="0.25">
      <c r="A2186" s="2"/>
      <c r="B2186" s="2"/>
      <c r="C2186" s="2"/>
      <c r="E2186" s="2"/>
      <c r="G2186" s="2"/>
      <c r="H2186" s="6"/>
      <c r="I2186" s="9"/>
      <c r="J2186" s="9"/>
      <c r="K2186" s="9"/>
    </row>
    <row r="2187" spans="1:11" x14ac:dyDescent="0.25">
      <c r="A2187" s="2"/>
      <c r="B2187" s="2"/>
      <c r="C2187" s="2"/>
      <c r="E2187" s="2"/>
      <c r="G2187" s="2"/>
      <c r="H2187" s="6"/>
      <c r="I2187" s="9"/>
      <c r="J2187" s="9"/>
      <c r="K2187" s="9"/>
    </row>
    <row r="2188" spans="1:11" x14ac:dyDescent="0.25">
      <c r="A2188" s="2"/>
      <c r="B2188" s="2"/>
      <c r="C2188" s="2"/>
      <c r="E2188" s="2"/>
      <c r="G2188" s="2"/>
      <c r="H2188" s="6"/>
      <c r="I2188" s="9"/>
      <c r="J2188" s="9"/>
      <c r="K2188" s="9"/>
    </row>
    <row r="2189" spans="1:11" x14ac:dyDescent="0.25">
      <c r="A2189" s="2"/>
      <c r="B2189" s="2"/>
      <c r="C2189" s="2"/>
      <c r="E2189" s="2"/>
      <c r="G2189" s="2"/>
      <c r="H2189" s="6"/>
      <c r="I2189" s="9"/>
      <c r="J2189" s="9"/>
      <c r="K2189" s="9"/>
    </row>
    <row r="2190" spans="1:11" x14ac:dyDescent="0.25">
      <c r="A2190" s="2"/>
      <c r="B2190" s="2"/>
      <c r="C2190" s="2"/>
      <c r="E2190" s="2"/>
      <c r="G2190" s="2"/>
      <c r="H2190" s="6"/>
      <c r="I2190" s="9"/>
      <c r="J2190" s="9"/>
      <c r="K2190" s="9"/>
    </row>
    <row r="2191" spans="1:11" x14ac:dyDescent="0.25">
      <c r="A2191" s="2"/>
      <c r="B2191" s="2"/>
      <c r="C2191" s="2"/>
      <c r="E2191" s="2"/>
      <c r="G2191" s="2"/>
      <c r="H2191" s="6"/>
      <c r="I2191" s="9"/>
      <c r="J2191" s="9"/>
      <c r="K2191" s="9"/>
    </row>
    <row r="2192" spans="1:11" x14ac:dyDescent="0.25">
      <c r="A2192" s="2"/>
      <c r="B2192" s="2"/>
      <c r="C2192" s="2"/>
      <c r="E2192" s="2"/>
      <c r="G2192" s="2"/>
      <c r="H2192" s="6"/>
      <c r="I2192" s="9"/>
      <c r="J2192" s="9"/>
      <c r="K2192" s="9"/>
    </row>
    <row r="2193" spans="1:11" x14ac:dyDescent="0.25">
      <c r="A2193" s="2"/>
      <c r="B2193" s="2"/>
      <c r="C2193" s="2"/>
      <c r="E2193" s="2"/>
      <c r="G2193" s="2"/>
      <c r="H2193" s="6"/>
      <c r="I2193" s="9"/>
      <c r="J2193" s="9"/>
      <c r="K2193" s="9"/>
    </row>
    <row r="2194" spans="1:11" x14ac:dyDescent="0.25">
      <c r="A2194" s="2"/>
      <c r="B2194" s="2"/>
      <c r="C2194" s="2"/>
      <c r="E2194" s="2"/>
      <c r="G2194" s="2"/>
      <c r="H2194" s="6"/>
      <c r="I2194" s="9"/>
      <c r="J2194" s="9"/>
      <c r="K2194" s="9"/>
    </row>
    <row r="2195" spans="1:11" x14ac:dyDescent="0.25">
      <c r="A2195" s="2"/>
      <c r="B2195" s="2"/>
      <c r="C2195" s="2"/>
      <c r="E2195" s="2"/>
      <c r="G2195" s="2"/>
      <c r="H2195" s="6"/>
      <c r="I2195" s="9"/>
      <c r="J2195" s="9"/>
      <c r="K2195" s="9"/>
    </row>
    <row r="2196" spans="1:11" x14ac:dyDescent="0.25">
      <c r="A2196" s="2"/>
      <c r="B2196" s="2"/>
      <c r="C2196" s="2"/>
      <c r="E2196" s="2"/>
      <c r="G2196" s="2"/>
      <c r="H2196" s="6"/>
      <c r="I2196" s="9"/>
      <c r="J2196" s="9"/>
      <c r="K2196" s="9"/>
    </row>
    <row r="2197" spans="1:11" x14ac:dyDescent="0.25">
      <c r="A2197" s="2"/>
      <c r="B2197" s="2"/>
      <c r="C2197" s="2"/>
      <c r="E2197" s="2"/>
      <c r="G2197" s="2"/>
      <c r="H2197" s="6"/>
      <c r="I2197" s="9"/>
      <c r="J2197" s="9"/>
      <c r="K2197" s="9"/>
    </row>
    <row r="2198" spans="1:11" x14ac:dyDescent="0.25">
      <c r="A2198" s="2"/>
      <c r="B2198" s="2"/>
      <c r="C2198" s="2"/>
      <c r="E2198" s="2"/>
      <c r="G2198" s="2"/>
      <c r="H2198" s="6"/>
      <c r="I2198" s="9"/>
      <c r="J2198" s="9"/>
      <c r="K2198" s="9"/>
    </row>
    <row r="2199" spans="1:11" x14ac:dyDescent="0.25">
      <c r="A2199" s="2"/>
      <c r="B2199" s="2"/>
      <c r="C2199" s="2"/>
      <c r="E2199" s="2"/>
      <c r="G2199" s="2"/>
      <c r="H2199" s="6"/>
      <c r="I2199" s="9"/>
      <c r="J2199" s="9"/>
      <c r="K2199" s="9"/>
    </row>
    <row r="2200" spans="1:11" x14ac:dyDescent="0.25">
      <c r="A2200" s="2"/>
      <c r="B2200" s="2"/>
      <c r="C2200" s="2"/>
      <c r="E2200" s="2"/>
      <c r="G2200" s="2"/>
      <c r="H2200" s="6"/>
      <c r="I2200" s="9"/>
      <c r="J2200" s="9"/>
      <c r="K2200" s="9"/>
    </row>
    <row r="2201" spans="1:11" x14ac:dyDescent="0.25">
      <c r="A2201" s="2"/>
      <c r="B2201" s="2"/>
      <c r="C2201" s="2"/>
      <c r="E2201" s="2"/>
      <c r="G2201" s="2"/>
      <c r="H2201" s="6"/>
      <c r="I2201" s="9"/>
      <c r="J2201" s="9"/>
      <c r="K2201" s="9"/>
    </row>
    <row r="2202" spans="1:11" x14ac:dyDescent="0.25">
      <c r="A2202" s="2"/>
      <c r="B2202" s="2"/>
      <c r="C2202" s="2"/>
      <c r="E2202" s="2"/>
      <c r="G2202" s="2"/>
      <c r="H2202" s="6"/>
      <c r="I2202" s="9"/>
      <c r="J2202" s="9"/>
      <c r="K2202" s="9"/>
    </row>
    <row r="2203" spans="1:11" x14ac:dyDescent="0.25">
      <c r="A2203" s="2"/>
      <c r="B2203" s="2"/>
      <c r="C2203" s="2"/>
      <c r="E2203" s="2"/>
      <c r="G2203" s="2"/>
      <c r="H2203" s="6"/>
      <c r="I2203" s="9"/>
      <c r="J2203" s="9"/>
      <c r="K2203" s="9"/>
    </row>
    <row r="2204" spans="1:11" x14ac:dyDescent="0.25">
      <c r="A2204" s="2"/>
      <c r="B2204" s="2"/>
      <c r="C2204" s="2"/>
      <c r="E2204" s="2"/>
      <c r="G2204" s="2"/>
      <c r="H2204" s="6"/>
      <c r="I2204" s="9"/>
      <c r="J2204" s="9"/>
      <c r="K2204" s="9"/>
    </row>
    <row r="2205" spans="1:11" x14ac:dyDescent="0.25">
      <c r="A2205" s="2"/>
      <c r="B2205" s="2"/>
      <c r="C2205" s="2"/>
      <c r="E2205" s="2"/>
      <c r="G2205" s="2"/>
      <c r="H2205" s="6"/>
      <c r="I2205" s="9"/>
      <c r="J2205" s="9"/>
      <c r="K2205" s="9"/>
    </row>
    <row r="2206" spans="1:11" x14ac:dyDescent="0.25">
      <c r="A2206" s="2"/>
      <c r="B2206" s="2"/>
      <c r="C2206" s="2"/>
      <c r="E2206" s="2"/>
      <c r="G2206" s="2"/>
      <c r="H2206" s="6"/>
      <c r="I2206" s="9"/>
      <c r="J2206" s="9"/>
      <c r="K2206" s="9"/>
    </row>
    <row r="2207" spans="1:11" x14ac:dyDescent="0.25">
      <c r="A2207" s="2"/>
      <c r="B2207" s="2"/>
      <c r="C2207" s="2"/>
      <c r="E2207" s="2"/>
      <c r="G2207" s="2"/>
      <c r="H2207" s="6"/>
      <c r="I2207" s="9"/>
      <c r="J2207" s="9"/>
      <c r="K2207" s="9"/>
    </row>
    <row r="2208" spans="1:11" x14ac:dyDescent="0.25">
      <c r="A2208" s="2"/>
      <c r="B2208" s="2"/>
      <c r="C2208" s="2"/>
      <c r="E2208" s="2"/>
      <c r="G2208" s="2"/>
      <c r="H2208" s="6"/>
      <c r="I2208" s="9"/>
      <c r="J2208" s="9"/>
      <c r="K2208" s="9"/>
    </row>
    <row r="2209" spans="1:11" x14ac:dyDescent="0.25">
      <c r="A2209" s="2"/>
      <c r="B2209" s="2"/>
      <c r="C2209" s="2"/>
      <c r="E2209" s="2"/>
      <c r="G2209" s="2"/>
      <c r="H2209" s="6"/>
      <c r="I2209" s="9"/>
      <c r="J2209" s="9"/>
      <c r="K2209" s="9"/>
    </row>
    <row r="2210" spans="1:11" x14ac:dyDescent="0.25">
      <c r="A2210" s="2"/>
      <c r="B2210" s="2"/>
      <c r="C2210" s="2"/>
      <c r="E2210" s="2"/>
      <c r="G2210" s="2"/>
      <c r="H2210" s="6"/>
      <c r="I2210" s="9"/>
      <c r="J2210" s="9"/>
      <c r="K2210" s="9"/>
    </row>
    <row r="2211" spans="1:11" x14ac:dyDescent="0.25">
      <c r="A2211" s="2"/>
      <c r="B2211" s="2"/>
      <c r="C2211" s="2"/>
      <c r="E2211" s="2"/>
      <c r="G2211" s="2"/>
      <c r="H2211" s="6"/>
      <c r="I2211" s="9"/>
      <c r="J2211" s="9"/>
      <c r="K2211" s="9"/>
    </row>
    <row r="2212" spans="1:11" x14ac:dyDescent="0.25">
      <c r="A2212" s="2"/>
      <c r="B2212" s="2"/>
      <c r="C2212" s="2"/>
      <c r="E2212" s="2"/>
      <c r="G2212" s="2"/>
      <c r="H2212" s="6"/>
      <c r="I2212" s="9"/>
      <c r="J2212" s="9"/>
      <c r="K2212" s="9"/>
    </row>
    <row r="2213" spans="1:11" x14ac:dyDescent="0.25">
      <c r="A2213" s="2"/>
      <c r="B2213" s="2"/>
      <c r="C2213" s="2"/>
      <c r="E2213" s="2"/>
      <c r="G2213" s="2"/>
      <c r="H2213" s="6"/>
      <c r="I2213" s="9"/>
      <c r="J2213" s="9"/>
      <c r="K2213" s="9"/>
    </row>
    <row r="2214" spans="1:11" x14ac:dyDescent="0.25">
      <c r="A2214" s="2"/>
      <c r="B2214" s="2"/>
      <c r="C2214" s="2"/>
      <c r="E2214" s="2"/>
      <c r="G2214" s="2"/>
      <c r="H2214" s="6"/>
      <c r="I2214" s="9"/>
      <c r="J2214" s="9"/>
      <c r="K2214" s="9"/>
    </row>
    <row r="2215" spans="1:11" x14ac:dyDescent="0.25">
      <c r="A2215" s="2"/>
      <c r="B2215" s="2"/>
      <c r="C2215" s="2"/>
      <c r="E2215" s="2"/>
      <c r="G2215" s="2"/>
      <c r="H2215" s="6"/>
      <c r="I2215" s="9"/>
      <c r="J2215" s="9"/>
      <c r="K2215" s="9"/>
    </row>
    <row r="2216" spans="1:11" x14ac:dyDescent="0.25">
      <c r="A2216" s="2"/>
      <c r="B2216" s="2"/>
      <c r="C2216" s="2"/>
      <c r="E2216" s="2"/>
      <c r="G2216" s="2"/>
      <c r="H2216" s="6"/>
      <c r="I2216" s="9"/>
      <c r="J2216" s="9"/>
      <c r="K2216" s="9"/>
    </row>
    <row r="2217" spans="1:11" x14ac:dyDescent="0.25">
      <c r="A2217" s="2"/>
      <c r="B2217" s="2"/>
      <c r="C2217" s="2"/>
      <c r="E2217" s="2"/>
      <c r="G2217" s="2"/>
      <c r="H2217" s="6"/>
      <c r="I2217" s="9"/>
      <c r="J2217" s="9"/>
      <c r="K2217" s="9"/>
    </row>
    <row r="2218" spans="1:11" x14ac:dyDescent="0.25">
      <c r="A2218" s="2"/>
      <c r="B2218" s="2"/>
      <c r="C2218" s="2"/>
      <c r="E2218" s="2"/>
      <c r="G2218" s="2"/>
      <c r="H2218" s="6"/>
      <c r="I2218" s="9"/>
      <c r="J2218" s="9"/>
      <c r="K2218" s="9"/>
    </row>
    <row r="2219" spans="1:11" x14ac:dyDescent="0.25">
      <c r="A2219" s="2"/>
      <c r="B2219" s="2"/>
      <c r="C2219" s="2"/>
      <c r="E2219" s="2"/>
      <c r="G2219" s="2"/>
      <c r="H2219" s="6"/>
      <c r="I2219" s="9"/>
      <c r="J2219" s="9"/>
      <c r="K2219" s="9"/>
    </row>
    <row r="2220" spans="1:11" x14ac:dyDescent="0.25">
      <c r="A2220" s="2"/>
      <c r="B2220" s="2"/>
      <c r="C2220" s="2"/>
      <c r="E2220" s="2"/>
      <c r="G2220" s="2"/>
      <c r="H2220" s="6"/>
      <c r="I2220" s="9"/>
      <c r="J2220" s="9"/>
      <c r="K2220" s="9"/>
    </row>
    <row r="2221" spans="1:11" x14ac:dyDescent="0.25">
      <c r="A2221" s="2"/>
      <c r="B2221" s="2"/>
      <c r="C2221" s="2"/>
      <c r="E2221" s="2"/>
      <c r="G2221" s="2"/>
      <c r="H2221" s="6"/>
      <c r="I2221" s="9"/>
      <c r="J2221" s="9"/>
      <c r="K2221" s="9"/>
    </row>
    <row r="2222" spans="1:11" x14ac:dyDescent="0.25">
      <c r="A2222" s="2"/>
      <c r="B2222" s="2"/>
      <c r="C2222" s="2"/>
      <c r="E2222" s="2"/>
      <c r="G2222" s="2"/>
      <c r="H2222" s="6"/>
      <c r="I2222" s="9"/>
      <c r="J2222" s="9"/>
      <c r="K2222" s="9"/>
    </row>
    <row r="2223" spans="1:11" x14ac:dyDescent="0.25">
      <c r="A2223" s="2"/>
      <c r="B2223" s="2"/>
      <c r="C2223" s="2"/>
      <c r="E2223" s="2"/>
      <c r="G2223" s="2"/>
      <c r="H2223" s="6"/>
      <c r="I2223" s="9"/>
      <c r="J2223" s="9"/>
      <c r="K2223" s="9"/>
    </row>
    <row r="2224" spans="1:11" x14ac:dyDescent="0.25">
      <c r="A2224" s="2"/>
      <c r="B2224" s="2"/>
      <c r="C2224" s="2"/>
      <c r="E2224" s="2"/>
      <c r="G2224" s="2"/>
      <c r="H2224" s="6"/>
      <c r="I2224" s="9"/>
      <c r="J2224" s="9"/>
      <c r="K2224" s="9"/>
    </row>
    <row r="2225" spans="1:11" x14ac:dyDescent="0.25">
      <c r="A2225" s="2"/>
      <c r="B2225" s="2"/>
      <c r="C2225" s="2"/>
      <c r="E2225" s="2"/>
      <c r="G2225" s="2"/>
      <c r="H2225" s="6"/>
      <c r="I2225" s="9"/>
      <c r="J2225" s="9"/>
      <c r="K2225" s="9"/>
    </row>
    <row r="2226" spans="1:11" x14ac:dyDescent="0.25">
      <c r="A2226" s="2"/>
      <c r="B2226" s="2"/>
      <c r="C2226" s="2"/>
      <c r="E2226" s="2"/>
      <c r="G2226" s="2"/>
      <c r="H2226" s="6"/>
      <c r="I2226" s="9"/>
      <c r="J2226" s="9"/>
      <c r="K2226" s="9"/>
    </row>
    <row r="2227" spans="1:11" x14ac:dyDescent="0.25">
      <c r="A2227" s="2"/>
      <c r="B2227" s="2"/>
      <c r="C2227" s="2"/>
      <c r="E2227" s="2"/>
      <c r="G2227" s="2"/>
      <c r="H2227" s="6"/>
      <c r="I2227" s="9"/>
      <c r="J2227" s="9"/>
      <c r="K2227" s="9"/>
    </row>
    <row r="2228" spans="1:11" x14ac:dyDescent="0.25">
      <c r="A2228" s="2"/>
      <c r="B2228" s="2"/>
      <c r="C2228" s="2"/>
      <c r="E2228" s="2"/>
      <c r="G2228" s="2"/>
      <c r="H2228" s="6"/>
      <c r="I2228" s="9"/>
      <c r="J2228" s="9"/>
      <c r="K2228" s="9"/>
    </row>
    <row r="2229" spans="1:11" x14ac:dyDescent="0.25">
      <c r="A2229" s="2"/>
      <c r="B2229" s="2"/>
      <c r="C2229" s="2"/>
      <c r="E2229" s="2"/>
      <c r="G2229" s="2"/>
      <c r="H2229" s="6"/>
      <c r="I2229" s="9"/>
      <c r="J2229" s="9"/>
      <c r="K2229" s="9"/>
    </row>
    <row r="2230" spans="1:11" x14ac:dyDescent="0.25">
      <c r="A2230" s="2"/>
      <c r="B2230" s="2"/>
      <c r="C2230" s="2"/>
      <c r="E2230" s="2"/>
      <c r="G2230" s="2"/>
      <c r="H2230" s="6"/>
      <c r="I2230" s="9"/>
      <c r="J2230" s="9"/>
      <c r="K2230" s="9"/>
    </row>
    <row r="2231" spans="1:11" x14ac:dyDescent="0.25">
      <c r="A2231" s="2"/>
      <c r="B2231" s="2"/>
      <c r="C2231" s="2"/>
      <c r="E2231" s="2"/>
      <c r="G2231" s="2"/>
      <c r="H2231" s="6"/>
      <c r="I2231" s="9"/>
      <c r="J2231" s="9"/>
      <c r="K2231" s="9"/>
    </row>
    <row r="2232" spans="1:11" x14ac:dyDescent="0.25">
      <c r="A2232" s="2"/>
      <c r="B2232" s="2"/>
      <c r="C2232" s="2"/>
      <c r="E2232" s="2"/>
      <c r="G2232" s="2"/>
      <c r="H2232" s="6"/>
      <c r="I2232" s="9"/>
      <c r="J2232" s="9"/>
      <c r="K2232" s="9"/>
    </row>
    <row r="2233" spans="1:11" x14ac:dyDescent="0.25">
      <c r="A2233" s="2"/>
      <c r="B2233" s="2"/>
      <c r="C2233" s="2"/>
      <c r="E2233" s="2"/>
      <c r="G2233" s="2"/>
      <c r="H2233" s="6"/>
      <c r="I2233" s="9"/>
      <c r="J2233" s="9"/>
      <c r="K2233" s="9"/>
    </row>
    <row r="2234" spans="1:11" x14ac:dyDescent="0.25">
      <c r="A2234" s="2"/>
      <c r="B2234" s="2"/>
      <c r="C2234" s="2"/>
      <c r="E2234" s="2"/>
      <c r="G2234" s="2"/>
      <c r="H2234" s="6"/>
      <c r="I2234" s="9"/>
      <c r="J2234" s="9"/>
      <c r="K2234" s="9"/>
    </row>
    <row r="2235" spans="1:11" x14ac:dyDescent="0.25">
      <c r="A2235" s="2"/>
      <c r="B2235" s="2"/>
      <c r="C2235" s="2"/>
      <c r="E2235" s="2"/>
      <c r="G2235" s="2"/>
      <c r="H2235" s="6"/>
      <c r="I2235" s="9"/>
      <c r="J2235" s="9"/>
      <c r="K2235" s="9"/>
    </row>
    <row r="2236" spans="1:11" x14ac:dyDescent="0.25">
      <c r="A2236" s="2"/>
      <c r="B2236" s="2"/>
      <c r="C2236" s="2"/>
      <c r="E2236" s="2"/>
      <c r="G2236" s="2"/>
      <c r="H2236" s="6"/>
      <c r="I2236" s="9"/>
      <c r="J2236" s="9"/>
      <c r="K2236" s="9"/>
    </row>
    <row r="2237" spans="1:11" x14ac:dyDescent="0.25">
      <c r="A2237" s="2"/>
      <c r="B2237" s="2"/>
      <c r="C2237" s="2"/>
      <c r="E2237" s="2"/>
      <c r="G2237" s="2"/>
      <c r="H2237" s="6"/>
      <c r="I2237" s="9"/>
      <c r="J2237" s="9"/>
      <c r="K2237" s="9"/>
    </row>
    <row r="2238" spans="1:11" x14ac:dyDescent="0.25">
      <c r="A2238" s="2"/>
      <c r="B2238" s="2"/>
      <c r="C2238" s="2"/>
      <c r="E2238" s="2"/>
      <c r="G2238" s="2"/>
      <c r="H2238" s="6"/>
      <c r="I2238" s="9"/>
      <c r="J2238" s="9"/>
      <c r="K2238" s="9"/>
    </row>
    <row r="2239" spans="1:11" x14ac:dyDescent="0.25">
      <c r="A2239" s="2"/>
      <c r="B2239" s="2"/>
      <c r="C2239" s="2"/>
      <c r="E2239" s="2"/>
      <c r="G2239" s="2"/>
      <c r="H2239" s="6"/>
      <c r="I2239" s="9"/>
      <c r="J2239" s="9"/>
      <c r="K2239" s="9"/>
    </row>
    <row r="2240" spans="1:11" x14ac:dyDescent="0.25">
      <c r="A2240" s="2"/>
      <c r="B2240" s="2"/>
      <c r="C2240" s="2"/>
      <c r="E2240" s="2"/>
      <c r="G2240" s="2"/>
      <c r="H2240" s="6"/>
      <c r="I2240" s="9"/>
      <c r="J2240" s="9"/>
      <c r="K2240" s="9"/>
    </row>
    <row r="2241" spans="1:11" x14ac:dyDescent="0.25">
      <c r="A2241" s="2"/>
      <c r="B2241" s="2"/>
      <c r="C2241" s="2"/>
      <c r="E2241" s="2"/>
      <c r="G2241" s="2"/>
      <c r="H2241" s="6"/>
      <c r="I2241" s="9"/>
      <c r="J2241" s="9"/>
      <c r="K2241" s="9"/>
    </row>
    <row r="2242" spans="1:11" x14ac:dyDescent="0.25">
      <c r="A2242" s="2"/>
      <c r="B2242" s="2"/>
      <c r="C2242" s="2"/>
      <c r="E2242" s="2"/>
      <c r="G2242" s="2"/>
      <c r="H2242" s="6"/>
      <c r="I2242" s="9"/>
      <c r="J2242" s="9"/>
      <c r="K2242" s="9"/>
    </row>
    <row r="2243" spans="1:11" x14ac:dyDescent="0.25">
      <c r="A2243" s="2"/>
      <c r="B2243" s="2"/>
      <c r="C2243" s="2"/>
      <c r="E2243" s="2"/>
      <c r="G2243" s="2"/>
      <c r="H2243" s="6"/>
      <c r="I2243" s="9"/>
      <c r="J2243" s="9"/>
      <c r="K2243" s="9"/>
    </row>
    <row r="2244" spans="1:11" x14ac:dyDescent="0.25">
      <c r="A2244" s="2"/>
      <c r="B2244" s="2"/>
      <c r="C2244" s="2"/>
      <c r="E2244" s="2"/>
      <c r="G2244" s="2"/>
      <c r="H2244" s="6"/>
      <c r="I2244" s="9"/>
      <c r="J2244" s="9"/>
      <c r="K2244" s="9"/>
    </row>
    <row r="2245" spans="1:11" x14ac:dyDescent="0.25">
      <c r="A2245" s="2"/>
      <c r="B2245" s="2"/>
      <c r="C2245" s="2"/>
      <c r="E2245" s="2"/>
      <c r="G2245" s="2"/>
      <c r="H2245" s="6"/>
      <c r="I2245" s="9"/>
      <c r="J2245" s="9"/>
      <c r="K2245" s="9"/>
    </row>
    <row r="2246" spans="1:11" x14ac:dyDescent="0.25">
      <c r="A2246" s="2"/>
      <c r="B2246" s="2"/>
      <c r="C2246" s="2"/>
      <c r="E2246" s="2"/>
      <c r="G2246" s="2"/>
      <c r="H2246" s="6"/>
      <c r="I2246" s="9"/>
      <c r="J2246" s="9"/>
      <c r="K2246" s="9"/>
    </row>
    <row r="2247" spans="1:11" x14ac:dyDescent="0.25">
      <c r="A2247" s="2"/>
      <c r="B2247" s="2"/>
      <c r="C2247" s="2"/>
      <c r="E2247" s="2"/>
      <c r="G2247" s="2"/>
      <c r="H2247" s="6"/>
      <c r="I2247" s="9"/>
      <c r="J2247" s="9"/>
      <c r="K2247" s="9"/>
    </row>
    <row r="2248" spans="1:11" x14ac:dyDescent="0.25">
      <c r="A2248" s="2"/>
      <c r="B2248" s="2"/>
      <c r="C2248" s="2"/>
      <c r="E2248" s="2"/>
      <c r="G2248" s="2"/>
      <c r="H2248" s="6"/>
      <c r="I2248" s="9"/>
      <c r="J2248" s="9"/>
      <c r="K2248" s="9"/>
    </row>
    <row r="2249" spans="1:11" x14ac:dyDescent="0.25">
      <c r="A2249" s="2"/>
      <c r="B2249" s="2"/>
      <c r="C2249" s="2"/>
      <c r="E2249" s="2"/>
      <c r="G2249" s="2"/>
      <c r="H2249" s="6"/>
      <c r="I2249" s="9"/>
      <c r="J2249" s="9"/>
      <c r="K2249" s="9"/>
    </row>
    <row r="2250" spans="1:11" x14ac:dyDescent="0.25">
      <c r="A2250" s="2"/>
      <c r="B2250" s="2"/>
      <c r="C2250" s="2"/>
      <c r="E2250" s="2"/>
      <c r="G2250" s="2"/>
      <c r="H2250" s="6"/>
      <c r="I2250" s="9"/>
      <c r="J2250" s="9"/>
      <c r="K2250" s="9"/>
    </row>
    <row r="2251" spans="1:11" x14ac:dyDescent="0.25">
      <c r="A2251" s="2"/>
      <c r="B2251" s="2"/>
      <c r="C2251" s="2"/>
      <c r="E2251" s="2"/>
      <c r="G2251" s="2"/>
      <c r="H2251" s="6"/>
      <c r="I2251" s="9"/>
      <c r="J2251" s="9"/>
      <c r="K2251" s="9"/>
    </row>
    <row r="2252" spans="1:11" x14ac:dyDescent="0.25">
      <c r="A2252" s="2"/>
      <c r="B2252" s="2"/>
      <c r="C2252" s="2"/>
      <c r="E2252" s="2"/>
      <c r="G2252" s="2"/>
      <c r="H2252" s="6"/>
      <c r="I2252" s="9"/>
      <c r="J2252" s="9"/>
      <c r="K2252" s="9"/>
    </row>
    <row r="2253" spans="1:11" x14ac:dyDescent="0.25">
      <c r="A2253" s="2"/>
      <c r="B2253" s="2"/>
      <c r="C2253" s="2"/>
      <c r="E2253" s="2"/>
      <c r="G2253" s="2"/>
      <c r="H2253" s="6"/>
      <c r="I2253" s="9"/>
      <c r="J2253" s="9"/>
      <c r="K2253" s="9"/>
    </row>
    <row r="2254" spans="1:11" x14ac:dyDescent="0.25">
      <c r="A2254" s="2"/>
      <c r="B2254" s="2"/>
      <c r="C2254" s="2"/>
      <c r="E2254" s="2"/>
      <c r="G2254" s="2"/>
      <c r="H2254" s="6"/>
      <c r="I2254" s="9"/>
      <c r="J2254" s="9"/>
      <c r="K2254" s="9"/>
    </row>
    <row r="2255" spans="1:11" x14ac:dyDescent="0.25">
      <c r="A2255" s="2"/>
      <c r="B2255" s="2"/>
      <c r="C2255" s="2"/>
      <c r="E2255" s="2"/>
      <c r="G2255" s="2"/>
      <c r="H2255" s="6"/>
      <c r="I2255" s="9"/>
      <c r="J2255" s="9"/>
      <c r="K2255" s="9"/>
    </row>
    <row r="2256" spans="1:11" x14ac:dyDescent="0.25">
      <c r="A2256" s="2"/>
      <c r="B2256" s="2"/>
      <c r="C2256" s="2"/>
      <c r="E2256" s="2"/>
      <c r="G2256" s="2"/>
      <c r="H2256" s="6"/>
      <c r="I2256" s="9"/>
      <c r="J2256" s="9"/>
      <c r="K2256" s="9"/>
    </row>
    <row r="2257" spans="1:11" x14ac:dyDescent="0.25">
      <c r="A2257" s="2"/>
      <c r="B2257" s="2"/>
      <c r="C2257" s="2"/>
      <c r="E2257" s="2"/>
      <c r="G2257" s="2"/>
      <c r="H2257" s="6"/>
      <c r="I2257" s="9"/>
      <c r="J2257" s="9"/>
      <c r="K2257" s="9"/>
    </row>
    <row r="2258" spans="1:11" x14ac:dyDescent="0.25">
      <c r="A2258" s="2"/>
      <c r="B2258" s="2"/>
      <c r="C2258" s="2"/>
      <c r="E2258" s="2"/>
      <c r="G2258" s="2"/>
      <c r="H2258" s="6"/>
      <c r="I2258" s="9"/>
      <c r="J2258" s="9"/>
      <c r="K2258" s="9"/>
    </row>
    <row r="2259" spans="1:11" x14ac:dyDescent="0.25">
      <c r="A2259" s="2"/>
      <c r="B2259" s="2"/>
      <c r="C2259" s="2"/>
      <c r="E2259" s="2"/>
      <c r="G2259" s="2"/>
      <c r="H2259" s="6"/>
      <c r="I2259" s="9"/>
      <c r="J2259" s="9"/>
      <c r="K2259" s="9"/>
    </row>
    <row r="2260" spans="1:11" x14ac:dyDescent="0.25">
      <c r="A2260" s="2"/>
      <c r="B2260" s="2"/>
      <c r="C2260" s="2"/>
      <c r="E2260" s="2"/>
      <c r="G2260" s="2"/>
      <c r="H2260" s="6"/>
      <c r="I2260" s="9"/>
      <c r="J2260" s="9"/>
      <c r="K2260" s="9"/>
    </row>
    <row r="2261" spans="1:11" x14ac:dyDescent="0.25">
      <c r="A2261" s="2"/>
      <c r="B2261" s="2"/>
      <c r="C2261" s="2"/>
      <c r="E2261" s="2"/>
      <c r="G2261" s="2"/>
      <c r="H2261" s="6"/>
      <c r="I2261" s="9"/>
      <c r="J2261" s="9"/>
      <c r="K2261" s="9"/>
    </row>
    <row r="2262" spans="1:11" x14ac:dyDescent="0.25">
      <c r="A2262" s="2"/>
      <c r="B2262" s="2"/>
      <c r="C2262" s="2"/>
      <c r="E2262" s="2"/>
      <c r="G2262" s="2"/>
      <c r="H2262" s="6"/>
      <c r="I2262" s="9"/>
      <c r="J2262" s="9"/>
      <c r="K2262" s="9"/>
    </row>
    <row r="2263" spans="1:11" x14ac:dyDescent="0.25">
      <c r="A2263" s="2"/>
      <c r="B2263" s="2"/>
      <c r="C2263" s="2"/>
      <c r="E2263" s="2"/>
      <c r="G2263" s="2"/>
      <c r="H2263" s="6"/>
      <c r="I2263" s="9"/>
      <c r="J2263" s="9"/>
      <c r="K2263" s="9"/>
    </row>
    <row r="2264" spans="1:11" x14ac:dyDescent="0.25">
      <c r="A2264" s="2"/>
      <c r="B2264" s="2"/>
      <c r="C2264" s="2"/>
      <c r="E2264" s="2"/>
      <c r="G2264" s="2"/>
      <c r="H2264" s="6"/>
      <c r="I2264" s="9"/>
      <c r="J2264" s="9"/>
      <c r="K2264" s="9"/>
    </row>
    <row r="2265" spans="1:11" x14ac:dyDescent="0.25">
      <c r="A2265" s="2"/>
      <c r="B2265" s="2"/>
      <c r="C2265" s="2"/>
      <c r="E2265" s="2"/>
      <c r="G2265" s="2"/>
      <c r="H2265" s="6"/>
      <c r="I2265" s="9"/>
      <c r="J2265" s="9"/>
      <c r="K2265" s="9"/>
    </row>
    <row r="2266" spans="1:11" x14ac:dyDescent="0.25">
      <c r="A2266" s="2"/>
      <c r="B2266" s="2"/>
      <c r="C2266" s="2"/>
      <c r="E2266" s="2"/>
      <c r="G2266" s="2"/>
      <c r="H2266" s="6"/>
      <c r="I2266" s="9"/>
      <c r="J2266" s="9"/>
      <c r="K2266" s="9"/>
    </row>
    <row r="2267" spans="1:11" x14ac:dyDescent="0.25">
      <c r="A2267" s="2"/>
      <c r="B2267" s="2"/>
      <c r="C2267" s="2"/>
      <c r="E2267" s="2"/>
      <c r="G2267" s="2"/>
      <c r="H2267" s="6"/>
      <c r="I2267" s="9"/>
      <c r="J2267" s="9"/>
      <c r="K2267" s="9"/>
    </row>
    <row r="2268" spans="1:11" x14ac:dyDescent="0.25">
      <c r="A2268" s="2"/>
      <c r="B2268" s="2"/>
      <c r="C2268" s="2"/>
      <c r="E2268" s="2"/>
      <c r="G2268" s="2"/>
      <c r="H2268" s="6"/>
      <c r="I2268" s="9"/>
      <c r="J2268" s="9"/>
      <c r="K2268" s="9"/>
    </row>
    <row r="2269" spans="1:11" x14ac:dyDescent="0.25">
      <c r="A2269" s="2"/>
      <c r="B2269" s="2"/>
      <c r="C2269" s="2"/>
      <c r="E2269" s="2"/>
      <c r="G2269" s="2"/>
      <c r="H2269" s="6"/>
      <c r="I2269" s="9"/>
      <c r="J2269" s="9"/>
      <c r="K2269" s="9"/>
    </row>
    <row r="2270" spans="1:11" x14ac:dyDescent="0.25">
      <c r="A2270" s="2"/>
      <c r="B2270" s="2"/>
      <c r="C2270" s="2"/>
      <c r="E2270" s="2"/>
      <c r="G2270" s="2"/>
      <c r="H2270" s="6"/>
      <c r="I2270" s="9"/>
      <c r="J2270" s="9"/>
      <c r="K2270" s="9"/>
    </row>
    <row r="2271" spans="1:11" x14ac:dyDescent="0.25">
      <c r="A2271" s="2"/>
      <c r="B2271" s="2"/>
      <c r="C2271" s="2"/>
      <c r="E2271" s="2"/>
      <c r="G2271" s="2"/>
      <c r="H2271" s="6"/>
      <c r="I2271" s="9"/>
      <c r="J2271" s="9"/>
      <c r="K2271" s="9"/>
    </row>
    <row r="2272" spans="1:11" x14ac:dyDescent="0.25">
      <c r="A2272" s="2"/>
      <c r="B2272" s="2"/>
      <c r="C2272" s="2"/>
      <c r="E2272" s="2"/>
      <c r="G2272" s="2"/>
      <c r="H2272" s="6"/>
      <c r="I2272" s="9"/>
      <c r="J2272" s="9"/>
      <c r="K2272" s="9"/>
    </row>
    <row r="2273" spans="1:11" x14ac:dyDescent="0.25">
      <c r="A2273" s="2"/>
      <c r="B2273" s="2"/>
      <c r="C2273" s="2"/>
      <c r="E2273" s="2"/>
      <c r="G2273" s="2"/>
      <c r="H2273" s="6"/>
      <c r="I2273" s="9"/>
      <c r="J2273" s="9"/>
      <c r="K2273" s="9"/>
    </row>
    <row r="2274" spans="1:11" x14ac:dyDescent="0.25">
      <c r="A2274" s="2"/>
      <c r="B2274" s="2"/>
      <c r="C2274" s="2"/>
      <c r="E2274" s="2"/>
      <c r="G2274" s="2"/>
      <c r="H2274" s="6"/>
      <c r="I2274" s="9"/>
      <c r="J2274" s="9"/>
      <c r="K2274" s="9"/>
    </row>
    <row r="2275" spans="1:11" x14ac:dyDescent="0.25">
      <c r="A2275" s="2"/>
      <c r="B2275" s="2"/>
      <c r="C2275" s="2"/>
      <c r="E2275" s="2"/>
      <c r="G2275" s="2"/>
      <c r="H2275" s="6"/>
      <c r="I2275" s="9"/>
      <c r="J2275" s="9"/>
      <c r="K2275" s="9"/>
    </row>
    <row r="2276" spans="1:11" x14ac:dyDescent="0.25">
      <c r="A2276" s="2"/>
      <c r="B2276" s="2"/>
      <c r="C2276" s="2"/>
      <c r="E2276" s="2"/>
      <c r="G2276" s="2"/>
      <c r="H2276" s="6"/>
      <c r="I2276" s="9"/>
      <c r="J2276" s="9"/>
      <c r="K2276" s="9"/>
    </row>
    <row r="2277" spans="1:11" x14ac:dyDescent="0.25">
      <c r="A2277" s="2"/>
      <c r="B2277" s="2"/>
      <c r="C2277" s="2"/>
      <c r="E2277" s="2"/>
      <c r="G2277" s="2"/>
      <c r="H2277" s="6"/>
      <c r="I2277" s="9"/>
      <c r="J2277" s="9"/>
      <c r="K2277" s="9"/>
    </row>
    <row r="2278" spans="1:11" x14ac:dyDescent="0.25">
      <c r="A2278" s="2"/>
      <c r="B2278" s="2"/>
      <c r="C2278" s="2"/>
      <c r="E2278" s="2"/>
      <c r="G2278" s="2"/>
      <c r="H2278" s="6"/>
      <c r="I2278" s="9"/>
      <c r="J2278" s="9"/>
      <c r="K2278" s="9"/>
    </row>
    <row r="2279" spans="1:11" x14ac:dyDescent="0.25">
      <c r="A2279" s="2"/>
      <c r="B2279" s="2"/>
      <c r="C2279" s="2"/>
      <c r="E2279" s="2"/>
      <c r="G2279" s="2"/>
      <c r="H2279" s="6"/>
      <c r="I2279" s="9"/>
      <c r="J2279" s="9"/>
      <c r="K2279" s="9"/>
    </row>
    <row r="2280" spans="1:11" x14ac:dyDescent="0.25">
      <c r="A2280" s="2"/>
      <c r="B2280" s="2"/>
      <c r="C2280" s="2"/>
      <c r="E2280" s="2"/>
      <c r="G2280" s="2"/>
      <c r="H2280" s="6"/>
      <c r="I2280" s="9"/>
      <c r="J2280" s="9"/>
      <c r="K2280" s="9"/>
    </row>
    <row r="2281" spans="1:11" x14ac:dyDescent="0.25">
      <c r="A2281" s="2"/>
      <c r="B2281" s="2"/>
      <c r="C2281" s="2"/>
      <c r="E2281" s="2"/>
      <c r="G2281" s="2"/>
      <c r="H2281" s="6"/>
      <c r="I2281" s="9"/>
      <c r="J2281" s="9"/>
      <c r="K2281" s="9"/>
    </row>
    <row r="2282" spans="1:11" x14ac:dyDescent="0.25">
      <c r="A2282" s="2"/>
      <c r="B2282" s="2"/>
      <c r="C2282" s="2"/>
      <c r="E2282" s="2"/>
      <c r="G2282" s="2"/>
      <c r="H2282" s="6"/>
      <c r="I2282" s="9"/>
      <c r="J2282" s="9"/>
      <c r="K2282" s="9"/>
    </row>
    <row r="2283" spans="1:11" x14ac:dyDescent="0.25">
      <c r="A2283" s="2"/>
      <c r="B2283" s="2"/>
      <c r="C2283" s="2"/>
      <c r="E2283" s="2"/>
      <c r="G2283" s="2"/>
      <c r="H2283" s="6"/>
      <c r="I2283" s="9"/>
      <c r="J2283" s="9"/>
      <c r="K2283" s="9"/>
    </row>
    <row r="2284" spans="1:11" x14ac:dyDescent="0.25">
      <c r="A2284" s="2"/>
      <c r="B2284" s="2"/>
      <c r="C2284" s="2"/>
      <c r="E2284" s="2"/>
      <c r="G2284" s="2"/>
      <c r="H2284" s="6"/>
      <c r="I2284" s="9"/>
      <c r="J2284" s="9"/>
      <c r="K2284" s="9"/>
    </row>
    <row r="2285" spans="1:11" x14ac:dyDescent="0.25">
      <c r="A2285" s="2"/>
      <c r="B2285" s="2"/>
      <c r="C2285" s="2"/>
      <c r="E2285" s="2"/>
      <c r="G2285" s="2"/>
      <c r="H2285" s="6"/>
      <c r="I2285" s="9"/>
      <c r="J2285" s="9"/>
      <c r="K2285" s="9"/>
    </row>
    <row r="2286" spans="1:11" x14ac:dyDescent="0.25">
      <c r="A2286" s="2"/>
      <c r="B2286" s="2"/>
      <c r="C2286" s="2"/>
      <c r="E2286" s="2"/>
      <c r="G2286" s="2"/>
      <c r="H2286" s="6"/>
      <c r="I2286" s="9"/>
      <c r="J2286" s="9"/>
      <c r="K2286" s="9"/>
    </row>
    <row r="2287" spans="1:11" x14ac:dyDescent="0.25">
      <c r="A2287" s="2"/>
      <c r="B2287" s="2"/>
      <c r="C2287" s="2"/>
      <c r="E2287" s="2"/>
      <c r="G2287" s="2"/>
      <c r="H2287" s="6"/>
      <c r="I2287" s="9"/>
      <c r="J2287" s="9"/>
      <c r="K2287" s="9"/>
    </row>
    <row r="2288" spans="1:11" x14ac:dyDescent="0.25">
      <c r="A2288" s="2"/>
      <c r="B2288" s="2"/>
      <c r="C2288" s="2"/>
      <c r="E2288" s="2"/>
      <c r="G2288" s="2"/>
      <c r="H2288" s="6"/>
      <c r="I2288" s="9"/>
      <c r="J2288" s="9"/>
      <c r="K2288" s="9"/>
    </row>
    <row r="2289" spans="1:11" x14ac:dyDescent="0.25">
      <c r="A2289" s="2"/>
      <c r="B2289" s="2"/>
      <c r="C2289" s="2"/>
      <c r="E2289" s="2"/>
      <c r="G2289" s="2"/>
      <c r="H2289" s="6"/>
      <c r="I2289" s="9"/>
      <c r="J2289" s="9"/>
      <c r="K2289" s="9"/>
    </row>
    <row r="2290" spans="1:11" x14ac:dyDescent="0.25">
      <c r="A2290" s="2"/>
      <c r="B2290" s="2"/>
      <c r="C2290" s="2"/>
      <c r="E2290" s="2"/>
      <c r="G2290" s="2"/>
      <c r="H2290" s="6"/>
      <c r="I2290" s="9"/>
      <c r="J2290" s="9"/>
      <c r="K2290" s="9"/>
    </row>
    <row r="2291" spans="1:11" x14ac:dyDescent="0.25">
      <c r="A2291" s="2"/>
      <c r="B2291" s="2"/>
      <c r="C2291" s="2"/>
      <c r="E2291" s="2"/>
      <c r="G2291" s="2"/>
      <c r="H2291" s="6"/>
      <c r="I2291" s="9"/>
      <c r="J2291" s="9"/>
      <c r="K2291" s="9"/>
    </row>
    <row r="2292" spans="1:11" x14ac:dyDescent="0.25">
      <c r="A2292" s="2"/>
      <c r="B2292" s="2"/>
      <c r="C2292" s="2"/>
      <c r="E2292" s="2"/>
      <c r="G2292" s="2"/>
      <c r="H2292" s="6"/>
      <c r="I2292" s="9"/>
      <c r="J2292" s="9"/>
      <c r="K2292" s="9"/>
    </row>
    <row r="2293" spans="1:11" x14ac:dyDescent="0.25">
      <c r="A2293" s="2"/>
      <c r="B2293" s="2"/>
      <c r="C2293" s="2"/>
      <c r="E2293" s="2"/>
      <c r="G2293" s="2"/>
      <c r="H2293" s="6"/>
      <c r="I2293" s="9"/>
      <c r="J2293" s="9"/>
      <c r="K2293" s="9"/>
    </row>
    <row r="2294" spans="1:11" x14ac:dyDescent="0.25">
      <c r="A2294" s="2"/>
      <c r="B2294" s="2"/>
      <c r="C2294" s="2"/>
      <c r="E2294" s="2"/>
      <c r="G2294" s="2"/>
      <c r="H2294" s="6"/>
      <c r="I2294" s="9"/>
      <c r="J2294" s="9"/>
      <c r="K2294" s="9"/>
    </row>
    <row r="2295" spans="1:11" x14ac:dyDescent="0.25">
      <c r="A2295" s="2"/>
      <c r="B2295" s="2"/>
      <c r="C2295" s="2"/>
      <c r="E2295" s="2"/>
      <c r="G2295" s="2"/>
      <c r="H2295" s="6"/>
      <c r="I2295" s="9"/>
      <c r="J2295" s="9"/>
      <c r="K2295" s="9"/>
    </row>
    <row r="2296" spans="1:11" x14ac:dyDescent="0.25">
      <c r="A2296" s="2"/>
      <c r="B2296" s="2"/>
      <c r="C2296" s="2"/>
      <c r="E2296" s="2"/>
      <c r="G2296" s="2"/>
      <c r="H2296" s="6"/>
      <c r="I2296" s="9"/>
      <c r="J2296" s="9"/>
      <c r="K2296" s="9"/>
    </row>
    <row r="2297" spans="1:11" x14ac:dyDescent="0.25">
      <c r="A2297" s="2"/>
      <c r="B2297" s="2"/>
      <c r="C2297" s="2"/>
      <c r="E2297" s="2"/>
      <c r="G2297" s="2"/>
      <c r="H2297" s="6"/>
      <c r="I2297" s="9"/>
      <c r="J2297" s="9"/>
      <c r="K2297" s="9"/>
    </row>
    <row r="2298" spans="1:11" x14ac:dyDescent="0.25">
      <c r="A2298" s="2"/>
      <c r="B2298" s="2"/>
      <c r="C2298" s="2"/>
      <c r="E2298" s="2"/>
      <c r="G2298" s="2"/>
      <c r="H2298" s="6"/>
      <c r="I2298" s="9"/>
      <c r="J2298" s="9"/>
      <c r="K2298" s="9"/>
    </row>
    <row r="2299" spans="1:11" x14ac:dyDescent="0.25">
      <c r="A2299" s="2"/>
      <c r="B2299" s="2"/>
      <c r="C2299" s="2"/>
      <c r="E2299" s="2"/>
      <c r="G2299" s="2"/>
      <c r="H2299" s="6"/>
      <c r="I2299" s="9"/>
      <c r="J2299" s="9"/>
      <c r="K2299" s="9"/>
    </row>
    <row r="2300" spans="1:11" x14ac:dyDescent="0.25">
      <c r="A2300" s="2"/>
      <c r="B2300" s="2"/>
      <c r="C2300" s="2"/>
      <c r="E2300" s="2"/>
      <c r="G2300" s="2"/>
      <c r="H2300" s="6"/>
      <c r="I2300" s="9"/>
      <c r="J2300" s="9"/>
      <c r="K2300" s="9"/>
    </row>
    <row r="2301" spans="1:11" x14ac:dyDescent="0.25">
      <c r="A2301" s="2"/>
      <c r="B2301" s="2"/>
      <c r="C2301" s="2"/>
      <c r="E2301" s="2"/>
      <c r="G2301" s="2"/>
      <c r="H2301" s="6"/>
      <c r="I2301" s="9"/>
      <c r="J2301" s="9"/>
      <c r="K2301" s="9"/>
    </row>
    <row r="2302" spans="1:11" x14ac:dyDescent="0.25">
      <c r="A2302" s="2"/>
      <c r="B2302" s="2"/>
      <c r="C2302" s="2"/>
      <c r="E2302" s="2"/>
      <c r="G2302" s="2"/>
      <c r="H2302" s="6"/>
      <c r="I2302" s="9"/>
      <c r="J2302" s="9"/>
      <c r="K2302" s="9"/>
    </row>
    <row r="2303" spans="1:11" x14ac:dyDescent="0.25">
      <c r="A2303" s="2"/>
      <c r="B2303" s="2"/>
      <c r="C2303" s="2"/>
      <c r="E2303" s="2"/>
      <c r="G2303" s="2"/>
      <c r="H2303" s="6"/>
      <c r="I2303" s="9"/>
      <c r="J2303" s="9"/>
      <c r="K2303" s="9"/>
    </row>
    <row r="2304" spans="1:11" x14ac:dyDescent="0.25">
      <c r="A2304" s="2"/>
      <c r="B2304" s="2"/>
      <c r="C2304" s="2"/>
      <c r="E2304" s="2"/>
      <c r="G2304" s="2"/>
      <c r="H2304" s="6"/>
      <c r="I2304" s="9"/>
      <c r="J2304" s="9"/>
      <c r="K2304" s="9"/>
    </row>
    <row r="2305" spans="1:11" x14ac:dyDescent="0.25">
      <c r="A2305" s="2"/>
      <c r="B2305" s="2"/>
      <c r="C2305" s="2"/>
      <c r="E2305" s="2"/>
      <c r="G2305" s="2"/>
      <c r="H2305" s="6"/>
      <c r="I2305" s="9"/>
      <c r="J2305" s="9"/>
      <c r="K2305" s="9"/>
    </row>
    <row r="2306" spans="1:11" x14ac:dyDescent="0.25">
      <c r="A2306" s="2"/>
      <c r="B2306" s="2"/>
      <c r="C2306" s="2"/>
      <c r="E2306" s="2"/>
      <c r="G2306" s="2"/>
      <c r="H2306" s="6"/>
      <c r="I2306" s="9"/>
      <c r="J2306" s="9"/>
      <c r="K2306" s="9"/>
    </row>
    <row r="2307" spans="1:11" x14ac:dyDescent="0.25">
      <c r="A2307" s="2"/>
      <c r="B2307" s="2"/>
      <c r="C2307" s="2"/>
      <c r="E2307" s="2"/>
      <c r="G2307" s="2"/>
      <c r="H2307" s="6"/>
      <c r="I2307" s="9"/>
      <c r="J2307" s="9"/>
      <c r="K2307" s="9"/>
    </row>
    <row r="2308" spans="1:11" x14ac:dyDescent="0.25">
      <c r="A2308" s="2"/>
      <c r="B2308" s="2"/>
      <c r="C2308" s="2"/>
      <c r="E2308" s="2"/>
      <c r="G2308" s="2"/>
      <c r="H2308" s="6"/>
      <c r="I2308" s="9"/>
      <c r="J2308" s="9"/>
      <c r="K2308" s="9"/>
    </row>
    <row r="2309" spans="1:11" x14ac:dyDescent="0.25">
      <c r="A2309" s="2"/>
      <c r="B2309" s="2"/>
      <c r="C2309" s="2"/>
      <c r="E2309" s="2"/>
      <c r="G2309" s="2"/>
      <c r="H2309" s="6"/>
      <c r="I2309" s="9"/>
      <c r="J2309" s="9"/>
      <c r="K2309" s="9"/>
    </row>
    <row r="2310" spans="1:11" x14ac:dyDescent="0.25">
      <c r="A2310" s="2"/>
      <c r="B2310" s="2"/>
      <c r="C2310" s="2"/>
      <c r="E2310" s="2"/>
      <c r="G2310" s="2"/>
      <c r="H2310" s="6"/>
      <c r="I2310" s="9"/>
      <c r="J2310" s="9"/>
      <c r="K2310" s="9"/>
    </row>
    <row r="2311" spans="1:11" x14ac:dyDescent="0.25">
      <c r="A2311" s="2"/>
      <c r="B2311" s="2"/>
      <c r="C2311" s="2"/>
      <c r="E2311" s="2"/>
      <c r="G2311" s="2"/>
      <c r="H2311" s="6"/>
      <c r="I2311" s="9"/>
      <c r="J2311" s="9"/>
      <c r="K2311" s="9"/>
    </row>
    <row r="2312" spans="1:11" x14ac:dyDescent="0.25">
      <c r="A2312" s="2"/>
      <c r="B2312" s="2"/>
      <c r="C2312" s="2"/>
      <c r="E2312" s="2"/>
      <c r="G2312" s="2"/>
      <c r="H2312" s="6"/>
      <c r="I2312" s="9"/>
      <c r="J2312" s="9"/>
      <c r="K2312" s="9"/>
    </row>
    <row r="2313" spans="1:11" x14ac:dyDescent="0.25">
      <c r="A2313" s="2"/>
      <c r="B2313" s="2"/>
      <c r="C2313" s="2"/>
      <c r="E2313" s="2"/>
      <c r="G2313" s="2"/>
      <c r="H2313" s="6"/>
      <c r="I2313" s="9"/>
      <c r="J2313" s="9"/>
      <c r="K2313" s="9"/>
    </row>
    <row r="2314" spans="1:11" x14ac:dyDescent="0.25">
      <c r="A2314" s="2"/>
      <c r="B2314" s="2"/>
      <c r="C2314" s="2"/>
      <c r="E2314" s="2"/>
      <c r="G2314" s="2"/>
      <c r="H2314" s="6"/>
      <c r="I2314" s="9"/>
      <c r="J2314" s="9"/>
      <c r="K2314" s="9"/>
    </row>
    <row r="2315" spans="1:11" x14ac:dyDescent="0.25">
      <c r="A2315" s="2"/>
      <c r="B2315" s="2"/>
      <c r="C2315" s="2"/>
      <c r="E2315" s="2"/>
      <c r="G2315" s="2"/>
      <c r="H2315" s="6"/>
      <c r="I2315" s="9"/>
      <c r="J2315" s="9"/>
      <c r="K2315" s="9"/>
    </row>
    <row r="2316" spans="1:11" x14ac:dyDescent="0.25">
      <c r="A2316" s="2"/>
      <c r="B2316" s="2"/>
      <c r="C2316" s="2"/>
      <c r="E2316" s="2"/>
      <c r="G2316" s="2"/>
      <c r="H2316" s="6"/>
      <c r="I2316" s="9"/>
      <c r="J2316" s="9"/>
      <c r="K2316" s="9"/>
    </row>
    <row r="2317" spans="1:11" x14ac:dyDescent="0.25">
      <c r="A2317" s="2"/>
      <c r="B2317" s="2"/>
      <c r="C2317" s="2"/>
      <c r="E2317" s="2"/>
      <c r="G2317" s="2"/>
      <c r="H2317" s="6"/>
      <c r="I2317" s="9"/>
      <c r="J2317" s="9"/>
      <c r="K2317" s="9"/>
    </row>
    <row r="2318" spans="1:11" x14ac:dyDescent="0.25">
      <c r="A2318" s="2"/>
      <c r="B2318" s="2"/>
      <c r="C2318" s="2"/>
      <c r="E2318" s="2"/>
      <c r="G2318" s="2"/>
      <c r="H2318" s="6"/>
      <c r="I2318" s="9"/>
      <c r="J2318" s="9"/>
      <c r="K2318" s="9"/>
    </row>
    <row r="2319" spans="1:11" x14ac:dyDescent="0.25">
      <c r="A2319" s="2"/>
      <c r="B2319" s="2"/>
      <c r="C2319" s="2"/>
      <c r="E2319" s="2"/>
      <c r="G2319" s="2"/>
      <c r="H2319" s="6"/>
      <c r="I2319" s="9"/>
      <c r="J2319" s="9"/>
      <c r="K2319" s="9"/>
    </row>
    <row r="2320" spans="1:11" x14ac:dyDescent="0.25">
      <c r="A2320" s="2"/>
      <c r="B2320" s="2"/>
      <c r="C2320" s="2"/>
      <c r="E2320" s="2"/>
      <c r="G2320" s="2"/>
      <c r="H2320" s="6"/>
      <c r="I2320" s="9"/>
      <c r="J2320" s="9"/>
      <c r="K2320" s="9"/>
    </row>
    <row r="2321" spans="1:11" x14ac:dyDescent="0.25">
      <c r="A2321" s="2"/>
      <c r="B2321" s="2"/>
      <c r="C2321" s="2"/>
      <c r="E2321" s="2"/>
      <c r="G2321" s="2"/>
      <c r="H2321" s="6"/>
      <c r="I2321" s="9"/>
      <c r="J2321" s="9"/>
      <c r="K2321" s="9"/>
    </row>
    <row r="2322" spans="1:11" x14ac:dyDescent="0.25">
      <c r="A2322" s="2"/>
      <c r="B2322" s="2"/>
      <c r="C2322" s="2"/>
      <c r="E2322" s="2"/>
      <c r="G2322" s="2"/>
      <c r="H2322" s="6"/>
      <c r="I2322" s="9"/>
      <c r="J2322" s="9"/>
      <c r="K2322" s="9"/>
    </row>
    <row r="2323" spans="1:11" x14ac:dyDescent="0.25">
      <c r="A2323" s="2"/>
      <c r="B2323" s="2"/>
      <c r="C2323" s="2"/>
      <c r="E2323" s="2"/>
      <c r="G2323" s="2"/>
      <c r="H2323" s="6"/>
      <c r="I2323" s="9"/>
      <c r="J2323" s="9"/>
      <c r="K2323" s="9"/>
    </row>
    <row r="2324" spans="1:11" x14ac:dyDescent="0.25">
      <c r="A2324" s="2"/>
      <c r="B2324" s="2"/>
      <c r="C2324" s="2"/>
      <c r="E2324" s="2"/>
      <c r="G2324" s="2"/>
      <c r="H2324" s="6"/>
      <c r="I2324" s="9"/>
      <c r="J2324" s="9"/>
      <c r="K2324" s="9"/>
    </row>
    <row r="2325" spans="1:11" x14ac:dyDescent="0.25">
      <c r="A2325" s="2"/>
      <c r="B2325" s="2"/>
      <c r="C2325" s="2"/>
      <c r="E2325" s="2"/>
      <c r="G2325" s="2"/>
      <c r="H2325" s="6"/>
      <c r="I2325" s="9"/>
      <c r="J2325" s="9"/>
      <c r="K2325" s="9"/>
    </row>
    <row r="2326" spans="1:11" x14ac:dyDescent="0.25">
      <c r="A2326" s="2"/>
      <c r="B2326" s="2"/>
      <c r="C2326" s="2"/>
      <c r="E2326" s="2"/>
      <c r="G2326" s="2"/>
      <c r="H2326" s="6"/>
      <c r="I2326" s="9"/>
      <c r="J2326" s="9"/>
      <c r="K2326" s="9"/>
    </row>
    <row r="2327" spans="1:11" x14ac:dyDescent="0.25">
      <c r="A2327" s="2"/>
      <c r="B2327" s="2"/>
      <c r="C2327" s="2"/>
      <c r="E2327" s="2"/>
      <c r="G2327" s="2"/>
      <c r="H2327" s="6"/>
      <c r="I2327" s="9"/>
      <c r="J2327" s="9"/>
      <c r="K2327" s="9"/>
    </row>
    <row r="2328" spans="1:11" x14ac:dyDescent="0.25">
      <c r="A2328" s="2"/>
      <c r="B2328" s="2"/>
      <c r="C2328" s="2"/>
      <c r="E2328" s="2"/>
      <c r="G2328" s="2"/>
      <c r="H2328" s="6"/>
      <c r="I2328" s="9"/>
      <c r="J2328" s="9"/>
      <c r="K2328" s="9"/>
    </row>
    <row r="2329" spans="1:11" x14ac:dyDescent="0.25">
      <c r="A2329" s="2"/>
      <c r="B2329" s="2"/>
      <c r="C2329" s="2"/>
      <c r="E2329" s="2"/>
      <c r="G2329" s="2"/>
      <c r="H2329" s="6"/>
      <c r="I2329" s="9"/>
      <c r="J2329" s="9"/>
      <c r="K2329" s="9"/>
    </row>
    <row r="2330" spans="1:11" x14ac:dyDescent="0.25">
      <c r="A2330" s="2"/>
      <c r="B2330" s="2"/>
      <c r="C2330" s="2"/>
      <c r="E2330" s="2"/>
      <c r="G2330" s="2"/>
      <c r="H2330" s="6"/>
      <c r="I2330" s="9"/>
      <c r="J2330" s="9"/>
      <c r="K2330" s="9"/>
    </row>
    <row r="2331" spans="1:11" x14ac:dyDescent="0.25">
      <c r="A2331" s="2"/>
      <c r="B2331" s="2"/>
      <c r="C2331" s="2"/>
      <c r="E2331" s="2"/>
      <c r="G2331" s="2"/>
      <c r="H2331" s="6"/>
      <c r="I2331" s="9"/>
      <c r="J2331" s="9"/>
      <c r="K2331" s="9"/>
    </row>
    <row r="2332" spans="1:11" x14ac:dyDescent="0.25">
      <c r="A2332" s="2"/>
      <c r="B2332" s="2"/>
      <c r="C2332" s="2"/>
      <c r="E2332" s="2"/>
      <c r="G2332" s="2"/>
      <c r="H2332" s="6"/>
      <c r="I2332" s="9"/>
      <c r="J2332" s="9"/>
      <c r="K2332" s="9"/>
    </row>
    <row r="2333" spans="1:11" x14ac:dyDescent="0.25">
      <c r="A2333" s="2"/>
      <c r="B2333" s="2"/>
      <c r="C2333" s="2"/>
      <c r="E2333" s="2"/>
      <c r="G2333" s="2"/>
      <c r="H2333" s="6"/>
      <c r="I2333" s="9"/>
      <c r="J2333" s="9"/>
      <c r="K2333" s="9"/>
    </row>
    <row r="2334" spans="1:11" x14ac:dyDescent="0.25">
      <c r="A2334" s="2"/>
      <c r="B2334" s="2"/>
      <c r="C2334" s="2"/>
      <c r="E2334" s="2"/>
      <c r="G2334" s="2"/>
      <c r="H2334" s="6"/>
      <c r="I2334" s="9"/>
      <c r="J2334" s="9"/>
      <c r="K2334" s="9"/>
    </row>
    <row r="2335" spans="1:11" x14ac:dyDescent="0.25">
      <c r="A2335" s="2"/>
      <c r="B2335" s="2"/>
      <c r="C2335" s="2"/>
      <c r="E2335" s="2"/>
      <c r="G2335" s="2"/>
      <c r="H2335" s="6"/>
      <c r="I2335" s="9"/>
      <c r="J2335" s="9"/>
      <c r="K2335" s="9"/>
    </row>
    <row r="2336" spans="1:11" x14ac:dyDescent="0.25">
      <c r="A2336" s="2"/>
      <c r="B2336" s="2"/>
      <c r="C2336" s="2"/>
      <c r="E2336" s="2"/>
      <c r="G2336" s="2"/>
      <c r="H2336" s="6"/>
      <c r="I2336" s="9"/>
      <c r="J2336" s="9"/>
      <c r="K2336" s="9"/>
    </row>
    <row r="2337" spans="1:11" x14ac:dyDescent="0.25">
      <c r="A2337" s="2"/>
      <c r="B2337" s="2"/>
      <c r="C2337" s="2"/>
      <c r="E2337" s="2"/>
      <c r="G2337" s="2"/>
      <c r="H2337" s="6"/>
      <c r="I2337" s="9"/>
      <c r="J2337" s="9"/>
      <c r="K2337" s="9"/>
    </row>
    <row r="2338" spans="1:11" x14ac:dyDescent="0.25">
      <c r="A2338" s="2"/>
      <c r="B2338" s="2"/>
      <c r="C2338" s="2"/>
      <c r="E2338" s="2"/>
      <c r="G2338" s="2"/>
      <c r="H2338" s="6"/>
      <c r="I2338" s="9"/>
      <c r="J2338" s="9"/>
      <c r="K2338" s="9"/>
    </row>
    <row r="2339" spans="1:11" x14ac:dyDescent="0.25">
      <c r="A2339" s="2"/>
      <c r="B2339" s="2"/>
      <c r="C2339" s="2"/>
      <c r="E2339" s="2"/>
      <c r="G2339" s="2"/>
      <c r="H2339" s="6"/>
      <c r="I2339" s="9"/>
      <c r="J2339" s="9"/>
      <c r="K2339" s="9"/>
    </row>
    <row r="2340" spans="1:11" x14ac:dyDescent="0.25">
      <c r="A2340" s="2"/>
      <c r="B2340" s="2"/>
      <c r="C2340" s="2"/>
      <c r="E2340" s="2"/>
      <c r="G2340" s="2"/>
      <c r="H2340" s="6"/>
      <c r="I2340" s="9"/>
      <c r="J2340" s="9"/>
      <c r="K2340" s="9"/>
    </row>
    <row r="2341" spans="1:11" x14ac:dyDescent="0.25">
      <c r="A2341" s="2"/>
      <c r="B2341" s="2"/>
      <c r="C2341" s="2"/>
      <c r="E2341" s="2"/>
      <c r="G2341" s="2"/>
      <c r="H2341" s="6"/>
      <c r="I2341" s="9"/>
      <c r="J2341" s="9"/>
      <c r="K2341" s="9"/>
    </row>
    <row r="2342" spans="1:11" x14ac:dyDescent="0.25">
      <c r="A2342" s="2"/>
      <c r="B2342" s="2"/>
      <c r="C2342" s="2"/>
      <c r="E2342" s="2"/>
      <c r="G2342" s="2"/>
      <c r="H2342" s="6"/>
      <c r="I2342" s="9"/>
      <c r="J2342" s="9"/>
      <c r="K2342" s="9"/>
    </row>
    <row r="2343" spans="1:11" x14ac:dyDescent="0.25">
      <c r="A2343" s="2"/>
      <c r="B2343" s="2"/>
      <c r="C2343" s="2"/>
      <c r="E2343" s="2"/>
      <c r="G2343" s="2"/>
      <c r="H2343" s="6"/>
      <c r="I2343" s="9"/>
      <c r="J2343" s="9"/>
      <c r="K2343" s="9"/>
    </row>
    <row r="2344" spans="1:11" x14ac:dyDescent="0.25">
      <c r="A2344" s="2"/>
      <c r="B2344" s="2"/>
      <c r="C2344" s="2"/>
      <c r="E2344" s="2"/>
      <c r="G2344" s="2"/>
      <c r="H2344" s="6"/>
      <c r="I2344" s="9"/>
      <c r="J2344" s="9"/>
      <c r="K2344" s="9"/>
    </row>
    <row r="2345" spans="1:11" x14ac:dyDescent="0.25">
      <c r="A2345" s="2"/>
      <c r="B2345" s="2"/>
      <c r="C2345" s="2"/>
      <c r="E2345" s="2"/>
      <c r="G2345" s="2"/>
      <c r="H2345" s="6"/>
      <c r="I2345" s="9"/>
      <c r="J2345" s="9"/>
      <c r="K2345" s="9"/>
    </row>
    <row r="2346" spans="1:11" x14ac:dyDescent="0.25">
      <c r="A2346" s="2"/>
      <c r="B2346" s="2"/>
      <c r="C2346" s="2"/>
      <c r="E2346" s="2"/>
      <c r="G2346" s="2"/>
      <c r="H2346" s="6"/>
      <c r="I2346" s="9"/>
      <c r="J2346" s="9"/>
      <c r="K2346" s="9"/>
    </row>
    <row r="2347" spans="1:11" x14ac:dyDescent="0.25">
      <c r="A2347" s="2"/>
      <c r="B2347" s="2"/>
      <c r="C2347" s="2"/>
      <c r="E2347" s="2"/>
      <c r="G2347" s="2"/>
      <c r="H2347" s="6"/>
      <c r="I2347" s="9"/>
      <c r="J2347" s="9"/>
      <c r="K2347" s="9"/>
    </row>
    <row r="2348" spans="1:11" x14ac:dyDescent="0.25">
      <c r="A2348" s="2"/>
      <c r="B2348" s="2"/>
      <c r="C2348" s="2"/>
      <c r="E2348" s="2"/>
      <c r="G2348" s="2"/>
      <c r="H2348" s="6"/>
      <c r="I2348" s="9"/>
      <c r="J2348" s="9"/>
      <c r="K2348" s="9"/>
    </row>
    <row r="2349" spans="1:11" x14ac:dyDescent="0.25">
      <c r="A2349" s="2"/>
      <c r="B2349" s="2"/>
      <c r="C2349" s="2"/>
      <c r="E2349" s="2"/>
      <c r="G2349" s="2"/>
      <c r="H2349" s="6"/>
      <c r="I2349" s="9"/>
      <c r="J2349" s="9"/>
      <c r="K2349" s="9"/>
    </row>
    <row r="2350" spans="1:11" x14ac:dyDescent="0.25">
      <c r="A2350" s="2"/>
      <c r="B2350" s="2"/>
      <c r="C2350" s="2"/>
      <c r="E2350" s="2"/>
      <c r="G2350" s="2"/>
      <c r="H2350" s="6"/>
      <c r="I2350" s="9"/>
      <c r="J2350" s="9"/>
      <c r="K2350" s="9"/>
    </row>
    <row r="2351" spans="1:11" x14ac:dyDescent="0.25">
      <c r="A2351" s="2"/>
      <c r="B2351" s="2"/>
      <c r="C2351" s="2"/>
      <c r="E2351" s="2"/>
      <c r="G2351" s="2"/>
      <c r="H2351" s="6"/>
      <c r="I2351" s="9"/>
      <c r="J2351" s="9"/>
      <c r="K2351" s="9"/>
    </row>
    <row r="2352" spans="1:11" x14ac:dyDescent="0.25">
      <c r="A2352" s="2"/>
      <c r="B2352" s="2"/>
      <c r="C2352" s="2"/>
      <c r="E2352" s="2"/>
      <c r="G2352" s="2"/>
      <c r="H2352" s="6"/>
      <c r="I2352" s="9"/>
      <c r="J2352" s="9"/>
      <c r="K2352" s="9"/>
    </row>
    <row r="2353" spans="1:11" x14ac:dyDescent="0.25">
      <c r="A2353" s="2"/>
      <c r="B2353" s="2"/>
      <c r="C2353" s="2"/>
      <c r="E2353" s="2"/>
      <c r="G2353" s="2"/>
      <c r="H2353" s="6"/>
      <c r="I2353" s="9"/>
      <c r="J2353" s="9"/>
      <c r="K2353" s="9"/>
    </row>
    <row r="2354" spans="1:11" x14ac:dyDescent="0.25">
      <c r="A2354" s="2"/>
      <c r="B2354" s="2"/>
      <c r="C2354" s="2"/>
      <c r="E2354" s="2"/>
      <c r="G2354" s="2"/>
      <c r="H2354" s="6"/>
      <c r="I2354" s="9"/>
      <c r="J2354" s="9"/>
      <c r="K2354" s="9"/>
    </row>
    <row r="2355" spans="1:11" x14ac:dyDescent="0.25">
      <c r="A2355" s="2"/>
      <c r="B2355" s="2"/>
      <c r="C2355" s="2"/>
      <c r="E2355" s="2"/>
      <c r="G2355" s="2"/>
      <c r="H2355" s="6"/>
      <c r="I2355" s="9"/>
      <c r="J2355" s="9"/>
      <c r="K2355" s="9"/>
    </row>
    <row r="2356" spans="1:11" x14ac:dyDescent="0.25">
      <c r="A2356" s="2"/>
      <c r="B2356" s="2"/>
      <c r="C2356" s="2"/>
      <c r="E2356" s="2"/>
      <c r="G2356" s="2"/>
      <c r="H2356" s="6"/>
      <c r="I2356" s="9"/>
      <c r="J2356" s="9"/>
      <c r="K2356" s="9"/>
    </row>
    <row r="2357" spans="1:11" x14ac:dyDescent="0.25">
      <c r="A2357" s="2"/>
      <c r="B2357" s="2"/>
      <c r="C2357" s="2"/>
      <c r="E2357" s="2"/>
      <c r="G2357" s="2"/>
      <c r="H2357" s="6"/>
      <c r="I2357" s="9"/>
      <c r="J2357" s="9"/>
      <c r="K2357" s="9"/>
    </row>
    <row r="2358" spans="1:11" x14ac:dyDescent="0.25">
      <c r="A2358" s="2"/>
      <c r="B2358" s="2"/>
      <c r="C2358" s="2"/>
      <c r="E2358" s="2"/>
      <c r="G2358" s="2"/>
      <c r="H2358" s="6"/>
      <c r="I2358" s="9"/>
      <c r="J2358" s="9"/>
      <c r="K2358" s="9"/>
    </row>
    <row r="2359" spans="1:11" x14ac:dyDescent="0.25">
      <c r="A2359" s="2"/>
      <c r="B2359" s="2"/>
      <c r="C2359" s="2"/>
      <c r="E2359" s="2"/>
      <c r="G2359" s="2"/>
      <c r="H2359" s="6"/>
      <c r="I2359" s="9"/>
      <c r="J2359" s="9"/>
      <c r="K2359" s="9"/>
    </row>
    <row r="2360" spans="1:11" x14ac:dyDescent="0.25">
      <c r="A2360" s="2"/>
      <c r="B2360" s="2"/>
      <c r="C2360" s="2"/>
      <c r="E2360" s="2"/>
      <c r="G2360" s="2"/>
      <c r="H2360" s="6"/>
      <c r="I2360" s="9"/>
      <c r="J2360" s="9"/>
      <c r="K2360" s="9"/>
    </row>
    <row r="2361" spans="1:11" x14ac:dyDescent="0.25">
      <c r="A2361" s="2"/>
      <c r="B2361" s="2"/>
      <c r="C2361" s="2"/>
      <c r="E2361" s="2"/>
      <c r="G2361" s="2"/>
      <c r="H2361" s="6"/>
      <c r="I2361" s="9"/>
      <c r="J2361" s="9"/>
      <c r="K2361" s="9"/>
    </row>
    <row r="2362" spans="1:11" x14ac:dyDescent="0.25">
      <c r="A2362" s="2"/>
      <c r="B2362" s="2"/>
      <c r="C2362" s="2"/>
      <c r="E2362" s="2"/>
      <c r="G2362" s="2"/>
      <c r="H2362" s="6"/>
      <c r="I2362" s="9"/>
      <c r="J2362" s="9"/>
      <c r="K2362" s="9"/>
    </row>
    <row r="2363" spans="1:11" x14ac:dyDescent="0.25">
      <c r="A2363" s="2"/>
      <c r="B2363" s="2"/>
      <c r="C2363" s="2"/>
      <c r="E2363" s="2"/>
      <c r="G2363" s="2"/>
      <c r="H2363" s="6"/>
      <c r="I2363" s="9"/>
      <c r="J2363" s="9"/>
      <c r="K2363" s="9"/>
    </row>
    <row r="2364" spans="1:11" x14ac:dyDescent="0.25">
      <c r="A2364" s="2"/>
      <c r="B2364" s="2"/>
      <c r="C2364" s="2"/>
      <c r="E2364" s="2"/>
      <c r="G2364" s="2"/>
      <c r="H2364" s="6"/>
      <c r="I2364" s="9"/>
      <c r="J2364" s="9"/>
      <c r="K2364" s="9"/>
    </row>
    <row r="2365" spans="1:11" x14ac:dyDescent="0.25">
      <c r="A2365" s="2"/>
      <c r="B2365" s="2"/>
      <c r="C2365" s="2"/>
      <c r="E2365" s="2"/>
      <c r="G2365" s="2"/>
      <c r="H2365" s="6"/>
      <c r="I2365" s="9"/>
      <c r="J2365" s="9"/>
      <c r="K2365" s="9"/>
    </row>
    <row r="2366" spans="1:11" x14ac:dyDescent="0.25">
      <c r="A2366" s="2"/>
      <c r="B2366" s="2"/>
      <c r="C2366" s="2"/>
      <c r="E2366" s="2"/>
      <c r="G2366" s="2"/>
      <c r="H2366" s="6"/>
      <c r="I2366" s="9"/>
      <c r="J2366" s="9"/>
      <c r="K2366" s="9"/>
    </row>
    <row r="2367" spans="1:11" x14ac:dyDescent="0.25">
      <c r="A2367" s="2"/>
      <c r="B2367" s="2"/>
      <c r="C2367" s="2"/>
      <c r="E2367" s="2"/>
      <c r="G2367" s="2"/>
      <c r="H2367" s="6"/>
      <c r="I2367" s="9"/>
      <c r="J2367" s="9"/>
      <c r="K2367" s="9"/>
    </row>
    <row r="2368" spans="1:11" x14ac:dyDescent="0.25">
      <c r="A2368" s="2"/>
      <c r="B2368" s="2"/>
      <c r="C2368" s="2"/>
      <c r="E2368" s="2"/>
      <c r="G2368" s="2"/>
      <c r="H2368" s="6"/>
      <c r="I2368" s="9"/>
      <c r="J2368" s="9"/>
      <c r="K2368" s="9"/>
    </row>
    <row r="2369" spans="1:11" x14ac:dyDescent="0.25">
      <c r="A2369" s="2"/>
      <c r="B2369" s="2"/>
      <c r="C2369" s="2"/>
      <c r="E2369" s="2"/>
      <c r="G2369" s="2"/>
      <c r="H2369" s="6"/>
      <c r="I2369" s="9"/>
      <c r="J2369" s="9"/>
      <c r="K2369" s="9"/>
    </row>
    <row r="2370" spans="1:11" x14ac:dyDescent="0.25">
      <c r="A2370" s="2"/>
      <c r="B2370" s="2"/>
      <c r="C2370" s="2"/>
      <c r="E2370" s="2"/>
      <c r="G2370" s="2"/>
      <c r="H2370" s="6"/>
      <c r="I2370" s="9"/>
      <c r="J2370" s="9"/>
      <c r="K2370" s="9"/>
    </row>
    <row r="2371" spans="1:11" x14ac:dyDescent="0.25">
      <c r="A2371" s="2"/>
      <c r="B2371" s="2"/>
      <c r="C2371" s="2"/>
      <c r="E2371" s="2"/>
      <c r="G2371" s="2"/>
      <c r="H2371" s="6"/>
      <c r="I2371" s="9"/>
      <c r="J2371" s="9"/>
      <c r="K2371" s="9"/>
    </row>
    <row r="2372" spans="1:11" x14ac:dyDescent="0.25">
      <c r="A2372" s="2"/>
      <c r="B2372" s="2"/>
      <c r="C2372" s="2"/>
      <c r="E2372" s="2"/>
      <c r="G2372" s="2"/>
      <c r="H2372" s="6"/>
      <c r="I2372" s="9"/>
      <c r="J2372" s="9"/>
      <c r="K2372" s="9"/>
    </row>
    <row r="2373" spans="1:11" x14ac:dyDescent="0.25">
      <c r="A2373" s="2"/>
      <c r="B2373" s="2"/>
      <c r="C2373" s="2"/>
      <c r="E2373" s="2"/>
      <c r="G2373" s="2"/>
      <c r="H2373" s="6"/>
      <c r="I2373" s="9"/>
      <c r="J2373" s="9"/>
      <c r="K2373" s="9"/>
    </row>
    <row r="2374" spans="1:11" x14ac:dyDescent="0.25">
      <c r="A2374" s="2"/>
      <c r="B2374" s="2"/>
      <c r="C2374" s="2"/>
      <c r="E2374" s="2"/>
      <c r="G2374" s="2"/>
      <c r="H2374" s="6"/>
      <c r="I2374" s="9"/>
      <c r="J2374" s="9"/>
      <c r="K2374" s="9"/>
    </row>
    <row r="2375" spans="1:11" x14ac:dyDescent="0.25">
      <c r="A2375" s="2"/>
      <c r="B2375" s="2"/>
      <c r="C2375" s="2"/>
      <c r="E2375" s="2"/>
      <c r="G2375" s="2"/>
      <c r="H2375" s="6"/>
      <c r="I2375" s="9"/>
      <c r="J2375" s="9"/>
      <c r="K2375" s="9"/>
    </row>
    <row r="2376" spans="1:11" x14ac:dyDescent="0.25">
      <c r="A2376" s="2"/>
      <c r="B2376" s="2"/>
      <c r="C2376" s="2"/>
      <c r="E2376" s="2"/>
      <c r="G2376" s="2"/>
      <c r="H2376" s="6"/>
      <c r="I2376" s="9"/>
      <c r="J2376" s="9"/>
      <c r="K2376" s="9"/>
    </row>
    <row r="2377" spans="1:11" x14ac:dyDescent="0.25">
      <c r="A2377" s="2"/>
      <c r="B2377" s="2"/>
      <c r="C2377" s="2"/>
      <c r="E2377" s="2"/>
      <c r="G2377" s="2"/>
      <c r="H2377" s="6"/>
      <c r="I2377" s="9"/>
      <c r="J2377" s="9"/>
      <c r="K2377" s="9"/>
    </row>
    <row r="2378" spans="1:11" x14ac:dyDescent="0.25">
      <c r="A2378" s="2"/>
      <c r="B2378" s="2"/>
      <c r="C2378" s="2"/>
      <c r="E2378" s="2"/>
      <c r="G2378" s="2"/>
      <c r="H2378" s="6"/>
      <c r="I2378" s="9"/>
      <c r="J2378" s="9"/>
      <c r="K2378" s="9"/>
    </row>
    <row r="2379" spans="1:11" x14ac:dyDescent="0.25">
      <c r="A2379" s="2"/>
      <c r="B2379" s="2"/>
      <c r="C2379" s="2"/>
      <c r="E2379" s="2"/>
      <c r="G2379" s="2"/>
      <c r="H2379" s="6"/>
      <c r="I2379" s="9"/>
      <c r="J2379" s="9"/>
      <c r="K2379" s="9"/>
    </row>
    <row r="2380" spans="1:11" x14ac:dyDescent="0.25">
      <c r="A2380" s="2"/>
      <c r="B2380" s="2"/>
      <c r="C2380" s="2"/>
      <c r="E2380" s="2"/>
      <c r="G2380" s="2"/>
      <c r="H2380" s="6"/>
      <c r="I2380" s="9"/>
      <c r="J2380" s="9"/>
      <c r="K2380" s="9"/>
    </row>
    <row r="2381" spans="1:11" x14ac:dyDescent="0.25">
      <c r="A2381" s="2"/>
      <c r="B2381" s="2"/>
      <c r="C2381" s="2"/>
      <c r="E2381" s="2"/>
      <c r="G2381" s="2"/>
      <c r="H2381" s="6"/>
      <c r="I2381" s="9"/>
      <c r="J2381" s="9"/>
      <c r="K2381" s="9"/>
    </row>
    <row r="2382" spans="1:11" x14ac:dyDescent="0.25">
      <c r="A2382" s="2"/>
      <c r="B2382" s="2"/>
      <c r="C2382" s="2"/>
      <c r="E2382" s="2"/>
      <c r="G2382" s="2"/>
      <c r="H2382" s="6"/>
      <c r="I2382" s="9"/>
      <c r="J2382" s="9"/>
      <c r="K2382" s="9"/>
    </row>
    <row r="2383" spans="1:11" x14ac:dyDescent="0.25">
      <c r="A2383" s="2"/>
      <c r="B2383" s="2"/>
      <c r="C2383" s="2"/>
      <c r="E2383" s="2"/>
      <c r="G2383" s="2"/>
      <c r="H2383" s="6"/>
      <c r="I2383" s="9"/>
      <c r="J2383" s="9"/>
      <c r="K2383" s="9"/>
    </row>
    <row r="2384" spans="1:11" x14ac:dyDescent="0.25">
      <c r="A2384" s="2"/>
      <c r="B2384" s="2"/>
      <c r="C2384" s="2"/>
      <c r="E2384" s="2"/>
      <c r="G2384" s="2"/>
      <c r="H2384" s="6"/>
      <c r="I2384" s="9"/>
      <c r="J2384" s="9"/>
      <c r="K2384" s="9"/>
    </row>
    <row r="2385" spans="1:11" x14ac:dyDescent="0.25">
      <c r="A2385" s="2"/>
      <c r="B2385" s="2"/>
      <c r="C2385" s="2"/>
      <c r="E2385" s="2"/>
      <c r="G2385" s="2"/>
      <c r="H2385" s="6"/>
      <c r="I2385" s="9"/>
      <c r="J2385" s="9"/>
      <c r="K2385" s="9"/>
    </row>
    <row r="2386" spans="1:11" x14ac:dyDescent="0.25">
      <c r="A2386" s="2"/>
      <c r="B2386" s="2"/>
      <c r="C2386" s="2"/>
      <c r="E2386" s="2"/>
      <c r="G2386" s="2"/>
      <c r="H2386" s="6"/>
      <c r="I2386" s="9"/>
      <c r="J2386" s="9"/>
      <c r="K2386" s="9"/>
    </row>
    <row r="2387" spans="1:11" x14ac:dyDescent="0.25">
      <c r="A2387" s="2"/>
      <c r="B2387" s="2"/>
      <c r="C2387" s="2"/>
      <c r="E2387" s="2"/>
      <c r="G2387" s="2"/>
      <c r="H2387" s="6"/>
      <c r="I2387" s="9"/>
      <c r="J2387" s="9"/>
      <c r="K2387" s="9"/>
    </row>
    <row r="2388" spans="1:11" x14ac:dyDescent="0.25">
      <c r="A2388" s="2"/>
      <c r="B2388" s="2"/>
      <c r="C2388" s="2"/>
      <c r="E2388" s="2"/>
      <c r="G2388" s="2"/>
      <c r="H2388" s="6"/>
      <c r="I2388" s="9"/>
      <c r="J2388" s="9"/>
      <c r="K2388" s="9"/>
    </row>
    <row r="2389" spans="1:11" x14ac:dyDescent="0.25">
      <c r="A2389" s="2"/>
      <c r="B2389" s="2"/>
      <c r="C2389" s="2"/>
      <c r="E2389" s="2"/>
      <c r="G2389" s="2"/>
      <c r="H2389" s="6"/>
      <c r="I2389" s="9"/>
      <c r="J2389" s="9"/>
      <c r="K2389" s="9"/>
    </row>
    <row r="2390" spans="1:11" x14ac:dyDescent="0.25">
      <c r="A2390" s="2"/>
      <c r="B2390" s="2"/>
      <c r="C2390" s="2"/>
      <c r="E2390" s="2"/>
      <c r="G2390" s="2"/>
      <c r="H2390" s="6"/>
      <c r="I2390" s="9"/>
      <c r="J2390" s="9"/>
      <c r="K2390" s="9"/>
    </row>
    <row r="2391" spans="1:11" x14ac:dyDescent="0.25">
      <c r="A2391" s="2"/>
      <c r="B2391" s="2"/>
      <c r="C2391" s="2"/>
      <c r="E2391" s="2"/>
      <c r="G2391" s="2"/>
      <c r="H2391" s="6"/>
      <c r="I2391" s="9"/>
      <c r="J2391" s="9"/>
      <c r="K2391" s="9"/>
    </row>
    <row r="2392" spans="1:11" x14ac:dyDescent="0.25">
      <c r="A2392" s="2"/>
      <c r="B2392" s="2"/>
      <c r="C2392" s="2"/>
      <c r="E2392" s="2"/>
      <c r="G2392" s="2"/>
      <c r="H2392" s="6"/>
      <c r="I2392" s="9"/>
      <c r="J2392" s="9"/>
      <c r="K2392" s="9"/>
    </row>
    <row r="2393" spans="1:11" x14ac:dyDescent="0.25">
      <c r="A2393" s="2"/>
      <c r="B2393" s="2"/>
      <c r="C2393" s="2"/>
      <c r="E2393" s="2"/>
      <c r="G2393" s="2"/>
      <c r="H2393" s="6"/>
      <c r="I2393" s="9"/>
      <c r="J2393" s="9"/>
      <c r="K2393" s="9"/>
    </row>
    <row r="2394" spans="1:11" x14ac:dyDescent="0.25">
      <c r="A2394" s="2"/>
      <c r="B2394" s="2"/>
      <c r="C2394" s="2"/>
      <c r="E2394" s="2"/>
      <c r="G2394" s="2"/>
      <c r="H2394" s="6"/>
      <c r="I2394" s="9"/>
      <c r="J2394" s="9"/>
      <c r="K2394" s="9"/>
    </row>
    <row r="2395" spans="1:11" x14ac:dyDescent="0.25">
      <c r="A2395" s="2"/>
      <c r="B2395" s="2"/>
      <c r="C2395" s="2"/>
      <c r="E2395" s="2"/>
      <c r="G2395" s="2"/>
      <c r="H2395" s="6"/>
      <c r="I2395" s="9"/>
      <c r="J2395" s="9"/>
      <c r="K2395" s="9"/>
    </row>
    <row r="2396" spans="1:11" x14ac:dyDescent="0.25">
      <c r="A2396" s="2"/>
      <c r="B2396" s="2"/>
      <c r="C2396" s="2"/>
      <c r="E2396" s="2"/>
      <c r="G2396" s="2"/>
      <c r="H2396" s="6"/>
      <c r="I2396" s="9"/>
      <c r="J2396" s="9"/>
      <c r="K2396" s="9"/>
    </row>
    <row r="2397" spans="1:11" x14ac:dyDescent="0.25">
      <c r="A2397" s="2"/>
      <c r="B2397" s="2"/>
      <c r="C2397" s="2"/>
      <c r="E2397" s="2"/>
      <c r="G2397" s="2"/>
      <c r="H2397" s="6"/>
      <c r="I2397" s="9"/>
      <c r="J2397" s="9"/>
      <c r="K2397" s="9"/>
    </row>
    <row r="2398" spans="1:11" x14ac:dyDescent="0.25">
      <c r="A2398" s="2"/>
      <c r="B2398" s="2"/>
      <c r="C2398" s="2"/>
      <c r="E2398" s="2"/>
      <c r="G2398" s="2"/>
      <c r="H2398" s="6"/>
      <c r="I2398" s="9"/>
      <c r="J2398" s="9"/>
      <c r="K2398" s="9"/>
    </row>
    <row r="2399" spans="1:11" x14ac:dyDescent="0.25">
      <c r="A2399" s="2"/>
      <c r="B2399" s="2"/>
      <c r="C2399" s="2"/>
      <c r="E2399" s="2"/>
      <c r="G2399" s="2"/>
      <c r="H2399" s="6"/>
      <c r="I2399" s="9"/>
      <c r="J2399" s="9"/>
      <c r="K2399" s="9"/>
    </row>
    <row r="2400" spans="1:11" x14ac:dyDescent="0.25">
      <c r="A2400" s="2"/>
      <c r="B2400" s="2"/>
      <c r="C2400" s="2"/>
      <c r="E2400" s="2"/>
      <c r="G2400" s="2"/>
      <c r="H2400" s="6"/>
      <c r="I2400" s="9"/>
      <c r="J2400" s="9"/>
      <c r="K2400" s="9"/>
    </row>
    <row r="2401" spans="1:11" x14ac:dyDescent="0.25">
      <c r="A2401" s="2"/>
      <c r="B2401" s="2"/>
      <c r="C2401" s="2"/>
      <c r="E2401" s="2"/>
      <c r="G2401" s="2"/>
      <c r="H2401" s="6"/>
      <c r="I2401" s="9"/>
      <c r="J2401" s="9"/>
      <c r="K2401" s="9"/>
    </row>
    <row r="2402" spans="1:11" x14ac:dyDescent="0.25">
      <c r="A2402" s="2"/>
      <c r="B2402" s="2"/>
      <c r="C2402" s="2"/>
      <c r="E2402" s="2"/>
      <c r="G2402" s="2"/>
      <c r="H2402" s="6"/>
      <c r="I2402" s="9"/>
      <c r="J2402" s="9"/>
      <c r="K2402" s="9"/>
    </row>
    <row r="2403" spans="1:11" x14ac:dyDescent="0.25">
      <c r="A2403" s="2"/>
      <c r="B2403" s="2"/>
      <c r="C2403" s="2"/>
      <c r="E2403" s="2"/>
      <c r="G2403" s="2"/>
      <c r="H2403" s="6"/>
      <c r="I2403" s="9"/>
      <c r="J2403" s="9"/>
      <c r="K2403" s="9"/>
    </row>
    <row r="2404" spans="1:11" x14ac:dyDescent="0.25">
      <c r="A2404" s="2"/>
      <c r="B2404" s="2"/>
      <c r="C2404" s="2"/>
      <c r="E2404" s="2"/>
      <c r="G2404" s="2"/>
      <c r="H2404" s="6"/>
      <c r="I2404" s="9"/>
      <c r="J2404" s="9"/>
      <c r="K2404" s="9"/>
    </row>
    <row r="2405" spans="1:11" x14ac:dyDescent="0.25">
      <c r="A2405" s="2"/>
      <c r="B2405" s="2"/>
      <c r="C2405" s="2"/>
      <c r="E2405" s="2"/>
      <c r="G2405" s="2"/>
      <c r="H2405" s="6"/>
      <c r="I2405" s="9"/>
      <c r="J2405" s="9"/>
      <c r="K2405" s="9"/>
    </row>
    <row r="2406" spans="1:11" x14ac:dyDescent="0.25">
      <c r="A2406" s="2"/>
      <c r="B2406" s="2"/>
      <c r="C2406" s="2"/>
      <c r="E2406" s="2"/>
      <c r="G2406" s="2"/>
      <c r="H2406" s="6"/>
      <c r="I2406" s="9"/>
      <c r="J2406" s="9"/>
      <c r="K2406" s="9"/>
    </row>
    <row r="2407" spans="1:11" x14ac:dyDescent="0.25">
      <c r="A2407" s="2"/>
      <c r="B2407" s="2"/>
      <c r="C2407" s="2"/>
      <c r="E2407" s="2"/>
      <c r="G2407" s="2"/>
      <c r="H2407" s="6"/>
      <c r="I2407" s="9"/>
      <c r="J2407" s="9"/>
      <c r="K2407" s="9"/>
    </row>
    <row r="2408" spans="1:11" x14ac:dyDescent="0.25">
      <c r="A2408" s="2"/>
      <c r="B2408" s="2"/>
      <c r="C2408" s="2"/>
      <c r="E2408" s="2"/>
      <c r="G2408" s="2"/>
      <c r="H2408" s="6"/>
      <c r="I2408" s="9"/>
      <c r="J2408" s="9"/>
      <c r="K2408" s="9"/>
    </row>
    <row r="2409" spans="1:11" x14ac:dyDescent="0.25">
      <c r="A2409" s="2"/>
      <c r="B2409" s="2"/>
      <c r="C2409" s="2"/>
      <c r="E2409" s="2"/>
      <c r="G2409" s="2"/>
      <c r="H2409" s="6"/>
      <c r="I2409" s="9"/>
      <c r="J2409" s="9"/>
      <c r="K2409" s="9"/>
    </row>
    <row r="2410" spans="1:11" x14ac:dyDescent="0.25">
      <c r="A2410" s="2"/>
      <c r="B2410" s="2"/>
      <c r="C2410" s="2"/>
      <c r="E2410" s="2"/>
      <c r="G2410" s="2"/>
      <c r="H2410" s="6"/>
      <c r="I2410" s="9"/>
      <c r="J2410" s="9"/>
      <c r="K2410" s="9"/>
    </row>
    <row r="2411" spans="1:11" x14ac:dyDescent="0.25">
      <c r="A2411" s="2"/>
      <c r="B2411" s="2"/>
      <c r="C2411" s="2"/>
      <c r="E2411" s="2"/>
      <c r="G2411" s="2"/>
      <c r="H2411" s="6"/>
      <c r="I2411" s="9"/>
      <c r="J2411" s="9"/>
      <c r="K2411" s="9"/>
    </row>
    <row r="2412" spans="1:11" x14ac:dyDescent="0.25">
      <c r="A2412" s="2"/>
      <c r="B2412" s="2"/>
      <c r="C2412" s="2"/>
      <c r="E2412" s="2"/>
      <c r="G2412" s="2"/>
      <c r="H2412" s="6"/>
      <c r="I2412" s="9"/>
      <c r="J2412" s="9"/>
      <c r="K2412" s="9"/>
    </row>
    <row r="2413" spans="1:11" x14ac:dyDescent="0.25">
      <c r="A2413" s="2"/>
      <c r="B2413" s="2"/>
      <c r="C2413" s="2"/>
      <c r="E2413" s="2"/>
      <c r="G2413" s="2"/>
      <c r="H2413" s="6"/>
      <c r="I2413" s="9"/>
      <c r="J2413" s="9"/>
      <c r="K2413" s="9"/>
    </row>
    <row r="2414" spans="1:11" x14ac:dyDescent="0.25">
      <c r="A2414" s="2"/>
      <c r="B2414" s="2"/>
      <c r="C2414" s="2"/>
      <c r="E2414" s="2"/>
      <c r="G2414" s="2"/>
      <c r="H2414" s="6"/>
      <c r="I2414" s="9"/>
      <c r="J2414" s="9"/>
      <c r="K2414" s="9"/>
    </row>
    <row r="2415" spans="1:11" x14ac:dyDescent="0.25">
      <c r="A2415" s="2"/>
      <c r="B2415" s="2"/>
      <c r="C2415" s="2"/>
      <c r="E2415" s="2"/>
      <c r="G2415" s="2"/>
      <c r="H2415" s="6"/>
      <c r="I2415" s="9"/>
      <c r="J2415" s="9"/>
      <c r="K2415" s="9"/>
    </row>
    <row r="2416" spans="1:11" x14ac:dyDescent="0.25">
      <c r="A2416" s="2"/>
      <c r="B2416" s="2"/>
      <c r="C2416" s="2"/>
      <c r="E2416" s="2"/>
      <c r="G2416" s="2"/>
      <c r="H2416" s="6"/>
      <c r="I2416" s="9"/>
      <c r="J2416" s="9"/>
      <c r="K2416" s="9"/>
    </row>
    <row r="2417" spans="1:11" x14ac:dyDescent="0.25">
      <c r="A2417" s="2"/>
      <c r="B2417" s="2"/>
      <c r="C2417" s="2"/>
      <c r="E2417" s="2"/>
      <c r="G2417" s="2"/>
      <c r="H2417" s="6"/>
      <c r="I2417" s="9"/>
      <c r="J2417" s="9"/>
      <c r="K2417" s="9"/>
    </row>
    <row r="2418" spans="1:11" x14ac:dyDescent="0.25">
      <c r="A2418" s="2"/>
      <c r="B2418" s="2"/>
      <c r="C2418" s="2"/>
      <c r="E2418" s="2"/>
      <c r="G2418" s="2"/>
      <c r="H2418" s="6"/>
      <c r="I2418" s="9"/>
      <c r="J2418" s="9"/>
      <c r="K2418" s="9"/>
    </row>
    <row r="2419" spans="1:11" x14ac:dyDescent="0.25">
      <c r="A2419" s="2"/>
      <c r="B2419" s="2"/>
      <c r="C2419" s="2"/>
      <c r="E2419" s="2"/>
      <c r="G2419" s="2"/>
      <c r="H2419" s="6"/>
      <c r="I2419" s="9"/>
      <c r="J2419" s="9"/>
      <c r="K2419" s="9"/>
    </row>
    <row r="2420" spans="1:11" x14ac:dyDescent="0.25">
      <c r="A2420" s="2"/>
      <c r="B2420" s="2"/>
      <c r="C2420" s="2"/>
      <c r="E2420" s="2"/>
      <c r="G2420" s="2"/>
      <c r="H2420" s="6"/>
      <c r="I2420" s="9"/>
      <c r="J2420" s="9"/>
      <c r="K2420" s="9"/>
    </row>
    <row r="2421" spans="1:11" x14ac:dyDescent="0.25">
      <c r="A2421" s="2"/>
      <c r="B2421" s="2"/>
      <c r="C2421" s="2"/>
      <c r="E2421" s="2"/>
      <c r="G2421" s="2"/>
      <c r="H2421" s="6"/>
      <c r="I2421" s="9"/>
      <c r="J2421" s="9"/>
      <c r="K2421" s="9"/>
    </row>
    <row r="2422" spans="1:11" x14ac:dyDescent="0.25">
      <c r="A2422" s="2"/>
      <c r="B2422" s="2"/>
      <c r="C2422" s="2"/>
      <c r="E2422" s="2"/>
      <c r="G2422" s="2"/>
      <c r="H2422" s="6"/>
      <c r="I2422" s="9"/>
      <c r="J2422" s="9"/>
      <c r="K2422" s="9"/>
    </row>
    <row r="2423" spans="1:11" x14ac:dyDescent="0.25">
      <c r="A2423" s="2"/>
      <c r="B2423" s="2"/>
      <c r="C2423" s="2"/>
      <c r="E2423" s="2"/>
      <c r="G2423" s="2"/>
      <c r="H2423" s="6"/>
      <c r="I2423" s="9"/>
      <c r="J2423" s="9"/>
      <c r="K2423" s="9"/>
    </row>
    <row r="2424" spans="1:11" x14ac:dyDescent="0.25">
      <c r="A2424" s="2"/>
      <c r="B2424" s="2"/>
      <c r="C2424" s="2"/>
      <c r="E2424" s="2"/>
      <c r="G2424" s="2"/>
      <c r="H2424" s="6"/>
      <c r="I2424" s="9"/>
      <c r="J2424" s="9"/>
      <c r="K2424" s="9"/>
    </row>
    <row r="2425" spans="1:11" x14ac:dyDescent="0.25">
      <c r="A2425" s="2"/>
      <c r="B2425" s="2"/>
      <c r="C2425" s="2"/>
      <c r="E2425" s="2"/>
      <c r="G2425" s="2"/>
      <c r="H2425" s="6"/>
      <c r="I2425" s="9"/>
      <c r="J2425" s="9"/>
      <c r="K2425" s="9"/>
    </row>
    <row r="2426" spans="1:11" x14ac:dyDescent="0.25">
      <c r="A2426" s="2"/>
      <c r="B2426" s="2"/>
      <c r="C2426" s="2"/>
      <c r="E2426" s="2"/>
      <c r="G2426" s="2"/>
      <c r="H2426" s="6"/>
      <c r="I2426" s="9"/>
      <c r="J2426" s="9"/>
      <c r="K2426" s="9"/>
    </row>
    <row r="2427" spans="1:11" x14ac:dyDescent="0.25">
      <c r="A2427" s="2"/>
      <c r="B2427" s="2"/>
      <c r="C2427" s="2"/>
      <c r="E2427" s="2"/>
      <c r="G2427" s="2"/>
      <c r="H2427" s="6"/>
      <c r="I2427" s="9"/>
      <c r="J2427" s="9"/>
      <c r="K2427" s="9"/>
    </row>
    <row r="2428" spans="1:11" x14ac:dyDescent="0.25">
      <c r="A2428" s="2"/>
      <c r="B2428" s="2"/>
      <c r="C2428" s="2"/>
      <c r="E2428" s="2"/>
      <c r="G2428" s="2"/>
      <c r="H2428" s="6"/>
      <c r="I2428" s="9"/>
      <c r="J2428" s="9"/>
      <c r="K2428" s="9"/>
    </row>
    <row r="2429" spans="1:11" x14ac:dyDescent="0.25">
      <c r="A2429" s="2"/>
      <c r="B2429" s="2"/>
      <c r="C2429" s="2"/>
      <c r="E2429" s="2"/>
      <c r="G2429" s="2"/>
      <c r="H2429" s="6"/>
      <c r="I2429" s="9"/>
      <c r="J2429" s="9"/>
      <c r="K2429" s="9"/>
    </row>
    <row r="2430" spans="1:11" x14ac:dyDescent="0.25">
      <c r="A2430" s="2"/>
      <c r="B2430" s="2"/>
      <c r="C2430" s="2"/>
      <c r="E2430" s="2"/>
      <c r="G2430" s="2"/>
      <c r="H2430" s="6"/>
      <c r="I2430" s="9"/>
      <c r="J2430" s="9"/>
      <c r="K2430" s="9"/>
    </row>
    <row r="2431" spans="1:11" x14ac:dyDescent="0.25">
      <c r="A2431" s="2"/>
      <c r="B2431" s="2"/>
      <c r="C2431" s="2"/>
      <c r="E2431" s="2"/>
      <c r="G2431" s="2"/>
      <c r="H2431" s="6"/>
      <c r="I2431" s="9"/>
      <c r="J2431" s="9"/>
      <c r="K2431" s="9"/>
    </row>
    <row r="2432" spans="1:11" x14ac:dyDescent="0.25">
      <c r="A2432" s="2"/>
      <c r="B2432" s="2"/>
      <c r="C2432" s="2"/>
      <c r="E2432" s="2"/>
      <c r="G2432" s="2"/>
      <c r="H2432" s="6"/>
      <c r="I2432" s="9"/>
      <c r="J2432" s="9"/>
      <c r="K2432" s="9"/>
    </row>
    <row r="2433" spans="1:11" x14ac:dyDescent="0.25">
      <c r="A2433" s="2"/>
      <c r="B2433" s="2"/>
      <c r="C2433" s="2"/>
      <c r="E2433" s="2"/>
      <c r="G2433" s="2"/>
      <c r="H2433" s="6"/>
      <c r="I2433" s="9"/>
      <c r="J2433" s="9"/>
      <c r="K2433" s="9"/>
    </row>
    <row r="2434" spans="1:11" x14ac:dyDescent="0.25">
      <c r="A2434" s="2"/>
      <c r="B2434" s="2"/>
      <c r="C2434" s="2"/>
      <c r="E2434" s="2"/>
      <c r="G2434" s="2"/>
      <c r="H2434" s="6"/>
      <c r="I2434" s="9"/>
      <c r="J2434" s="9"/>
      <c r="K2434" s="9"/>
    </row>
    <row r="2435" spans="1:11" x14ac:dyDescent="0.25">
      <c r="A2435" s="2"/>
      <c r="B2435" s="2"/>
      <c r="C2435" s="2"/>
      <c r="E2435" s="2"/>
      <c r="G2435" s="2"/>
      <c r="H2435" s="6"/>
      <c r="I2435" s="9"/>
      <c r="J2435" s="9"/>
      <c r="K2435" s="9"/>
    </row>
    <row r="2436" spans="1:11" x14ac:dyDescent="0.25">
      <c r="A2436" s="2"/>
      <c r="B2436" s="2"/>
      <c r="C2436" s="2"/>
      <c r="E2436" s="2"/>
      <c r="G2436" s="2"/>
      <c r="H2436" s="6"/>
      <c r="I2436" s="9"/>
      <c r="J2436" s="9"/>
      <c r="K2436" s="9"/>
    </row>
    <row r="2437" spans="1:11" x14ac:dyDescent="0.25">
      <c r="A2437" s="2"/>
      <c r="B2437" s="2"/>
      <c r="C2437" s="2"/>
      <c r="E2437" s="2"/>
      <c r="G2437" s="2"/>
      <c r="H2437" s="6"/>
      <c r="I2437" s="9"/>
      <c r="J2437" s="9"/>
      <c r="K2437" s="9"/>
    </row>
    <row r="2438" spans="1:11" x14ac:dyDescent="0.25">
      <c r="A2438" s="2"/>
      <c r="B2438" s="2"/>
      <c r="C2438" s="2"/>
      <c r="E2438" s="2"/>
      <c r="G2438" s="2"/>
      <c r="H2438" s="6"/>
      <c r="I2438" s="9"/>
      <c r="J2438" s="9"/>
      <c r="K2438" s="9"/>
    </row>
    <row r="2439" spans="1:11" x14ac:dyDescent="0.25">
      <c r="A2439" s="2"/>
      <c r="B2439" s="2"/>
      <c r="C2439" s="2"/>
      <c r="E2439" s="2"/>
      <c r="G2439" s="2"/>
      <c r="H2439" s="6"/>
      <c r="I2439" s="9"/>
      <c r="J2439" s="9"/>
      <c r="K2439" s="9"/>
    </row>
    <row r="2440" spans="1:11" x14ac:dyDescent="0.25">
      <c r="A2440" s="2"/>
      <c r="B2440" s="2"/>
      <c r="C2440" s="2"/>
      <c r="E2440" s="2"/>
      <c r="G2440" s="2"/>
      <c r="H2440" s="6"/>
      <c r="I2440" s="9"/>
      <c r="J2440" s="9"/>
      <c r="K2440" s="9"/>
    </row>
    <row r="2441" spans="1:11" x14ac:dyDescent="0.25">
      <c r="A2441" s="2"/>
      <c r="B2441" s="2"/>
      <c r="C2441" s="2"/>
      <c r="E2441" s="2"/>
      <c r="G2441" s="2"/>
      <c r="H2441" s="6"/>
      <c r="I2441" s="9"/>
      <c r="J2441" s="9"/>
      <c r="K2441" s="9"/>
    </row>
    <row r="2442" spans="1:11" x14ac:dyDescent="0.25">
      <c r="A2442" s="2"/>
      <c r="B2442" s="2"/>
      <c r="C2442" s="2"/>
      <c r="E2442" s="2"/>
      <c r="G2442" s="2"/>
      <c r="H2442" s="6"/>
      <c r="I2442" s="9"/>
      <c r="J2442" s="9"/>
      <c r="K2442" s="9"/>
    </row>
    <row r="2443" spans="1:11" x14ac:dyDescent="0.25">
      <c r="A2443" s="2"/>
      <c r="B2443" s="2"/>
      <c r="C2443" s="2"/>
      <c r="E2443" s="2"/>
      <c r="G2443" s="2"/>
      <c r="H2443" s="6"/>
      <c r="I2443" s="9"/>
      <c r="J2443" s="9"/>
      <c r="K2443" s="9"/>
    </row>
    <row r="2444" spans="1:11" x14ac:dyDescent="0.25">
      <c r="A2444" s="2"/>
      <c r="B2444" s="2"/>
      <c r="C2444" s="2"/>
      <c r="E2444" s="2"/>
      <c r="G2444" s="2"/>
      <c r="H2444" s="6"/>
      <c r="I2444" s="9"/>
      <c r="J2444" s="9"/>
      <c r="K2444" s="9"/>
    </row>
    <row r="2445" spans="1:11" x14ac:dyDescent="0.25">
      <c r="A2445" s="2"/>
      <c r="B2445" s="2"/>
      <c r="C2445" s="2"/>
      <c r="E2445" s="2"/>
      <c r="G2445" s="2"/>
      <c r="H2445" s="6"/>
      <c r="I2445" s="9"/>
      <c r="J2445" s="9"/>
      <c r="K2445" s="9"/>
    </row>
    <row r="2446" spans="1:11" x14ac:dyDescent="0.25">
      <c r="A2446" s="2"/>
      <c r="B2446" s="2"/>
      <c r="C2446" s="2"/>
      <c r="E2446" s="2"/>
      <c r="G2446" s="2"/>
      <c r="H2446" s="6"/>
      <c r="I2446" s="9"/>
      <c r="J2446" s="9"/>
      <c r="K2446" s="9"/>
    </row>
    <row r="2447" spans="1:11" x14ac:dyDescent="0.25">
      <c r="A2447" s="2"/>
      <c r="B2447" s="2"/>
      <c r="C2447" s="2"/>
      <c r="E2447" s="2"/>
      <c r="G2447" s="2"/>
      <c r="H2447" s="6"/>
      <c r="I2447" s="9"/>
      <c r="J2447" s="9"/>
      <c r="K2447" s="9"/>
    </row>
    <row r="2448" spans="1:11" x14ac:dyDescent="0.25">
      <c r="A2448" s="2"/>
      <c r="B2448" s="2"/>
      <c r="C2448" s="2"/>
      <c r="E2448" s="2"/>
      <c r="G2448" s="2"/>
      <c r="H2448" s="6"/>
      <c r="I2448" s="9"/>
      <c r="J2448" s="9"/>
      <c r="K2448" s="9"/>
    </row>
    <row r="2449" spans="1:11" x14ac:dyDescent="0.25">
      <c r="A2449" s="2"/>
      <c r="B2449" s="2"/>
      <c r="C2449" s="2"/>
      <c r="E2449" s="2"/>
      <c r="G2449" s="2"/>
      <c r="H2449" s="6"/>
      <c r="I2449" s="9"/>
      <c r="J2449" s="9"/>
      <c r="K2449" s="9"/>
    </row>
    <row r="2450" spans="1:11" x14ac:dyDescent="0.25">
      <c r="A2450" s="2"/>
      <c r="B2450" s="2"/>
      <c r="C2450" s="2"/>
      <c r="E2450" s="2"/>
      <c r="G2450" s="2"/>
      <c r="H2450" s="6"/>
      <c r="I2450" s="9"/>
      <c r="J2450" s="9"/>
      <c r="K2450" s="9"/>
    </row>
    <row r="2451" spans="1:11" x14ac:dyDescent="0.25">
      <c r="A2451" s="2"/>
      <c r="B2451" s="2"/>
      <c r="C2451" s="2"/>
      <c r="E2451" s="2"/>
      <c r="G2451" s="2"/>
      <c r="H2451" s="6"/>
      <c r="I2451" s="9"/>
      <c r="J2451" s="9"/>
      <c r="K2451" s="9"/>
    </row>
    <row r="2452" spans="1:11" x14ac:dyDescent="0.25">
      <c r="A2452" s="2"/>
      <c r="B2452" s="2"/>
      <c r="C2452" s="2"/>
      <c r="E2452" s="2"/>
      <c r="G2452" s="2"/>
      <c r="H2452" s="6"/>
      <c r="I2452" s="9"/>
      <c r="J2452" s="9"/>
      <c r="K2452" s="9"/>
    </row>
    <row r="2453" spans="1:11" x14ac:dyDescent="0.25">
      <c r="A2453" s="2"/>
      <c r="B2453" s="2"/>
      <c r="C2453" s="2"/>
      <c r="E2453" s="2"/>
      <c r="G2453" s="2"/>
      <c r="H2453" s="6"/>
      <c r="I2453" s="9"/>
      <c r="J2453" s="9"/>
      <c r="K2453" s="9"/>
    </row>
    <row r="2454" spans="1:11" x14ac:dyDescent="0.25">
      <c r="A2454" s="2"/>
      <c r="B2454" s="2"/>
      <c r="C2454" s="2"/>
      <c r="E2454" s="2"/>
      <c r="G2454" s="2"/>
      <c r="H2454" s="6"/>
      <c r="I2454" s="9"/>
      <c r="J2454" s="9"/>
      <c r="K2454" s="9"/>
    </row>
    <row r="2455" spans="1:11" x14ac:dyDescent="0.25">
      <c r="A2455" s="2"/>
      <c r="B2455" s="2"/>
      <c r="C2455" s="2"/>
      <c r="E2455" s="2"/>
      <c r="G2455" s="2"/>
      <c r="H2455" s="6"/>
      <c r="I2455" s="9"/>
      <c r="J2455" s="9"/>
      <c r="K2455" s="9"/>
    </row>
    <row r="2456" spans="1:11" x14ac:dyDescent="0.25">
      <c r="A2456" s="2"/>
      <c r="B2456" s="2"/>
      <c r="C2456" s="2"/>
      <c r="E2456" s="2"/>
      <c r="G2456" s="2"/>
      <c r="H2456" s="6"/>
      <c r="I2456" s="9"/>
      <c r="J2456" s="9"/>
      <c r="K2456" s="9"/>
    </row>
    <row r="2457" spans="1:11" x14ac:dyDescent="0.25">
      <c r="A2457" s="2"/>
      <c r="B2457" s="2"/>
      <c r="C2457" s="2"/>
      <c r="E2457" s="2"/>
      <c r="G2457" s="2"/>
      <c r="H2457" s="6"/>
      <c r="I2457" s="9"/>
      <c r="J2457" s="9"/>
      <c r="K2457" s="9"/>
    </row>
    <row r="2458" spans="1:11" x14ac:dyDescent="0.25">
      <c r="A2458" s="2"/>
      <c r="B2458" s="2"/>
      <c r="C2458" s="2"/>
      <c r="E2458" s="2"/>
      <c r="G2458" s="2"/>
      <c r="H2458" s="6"/>
      <c r="I2458" s="9"/>
      <c r="J2458" s="9"/>
      <c r="K2458" s="9"/>
    </row>
    <row r="2459" spans="1:11" x14ac:dyDescent="0.25">
      <c r="A2459" s="2"/>
      <c r="B2459" s="2"/>
      <c r="C2459" s="2"/>
      <c r="E2459" s="2"/>
      <c r="G2459" s="2"/>
      <c r="H2459" s="6"/>
      <c r="I2459" s="9"/>
      <c r="J2459" s="9"/>
      <c r="K2459" s="9"/>
    </row>
    <row r="2460" spans="1:11" x14ac:dyDescent="0.25">
      <c r="A2460" s="2"/>
      <c r="B2460" s="2"/>
      <c r="C2460" s="2"/>
      <c r="E2460" s="2"/>
      <c r="G2460" s="2"/>
      <c r="H2460" s="6"/>
      <c r="I2460" s="9"/>
      <c r="J2460" s="9"/>
      <c r="K2460" s="9"/>
    </row>
    <row r="2461" spans="1:11" x14ac:dyDescent="0.25">
      <c r="A2461" s="2"/>
      <c r="B2461" s="2"/>
      <c r="C2461" s="2"/>
      <c r="E2461" s="2"/>
      <c r="G2461" s="2"/>
      <c r="H2461" s="6"/>
      <c r="I2461" s="9"/>
      <c r="J2461" s="9"/>
      <c r="K2461" s="9"/>
    </row>
    <row r="2462" spans="1:11" x14ac:dyDescent="0.25">
      <c r="A2462" s="2"/>
      <c r="B2462" s="2"/>
      <c r="C2462" s="2"/>
      <c r="E2462" s="2"/>
      <c r="G2462" s="2"/>
      <c r="H2462" s="6"/>
      <c r="I2462" s="9"/>
      <c r="J2462" s="9"/>
      <c r="K2462" s="9"/>
    </row>
    <row r="2463" spans="1:11" x14ac:dyDescent="0.25">
      <c r="A2463" s="2"/>
      <c r="B2463" s="2"/>
      <c r="C2463" s="2"/>
      <c r="E2463" s="2"/>
      <c r="G2463" s="2"/>
      <c r="H2463" s="6"/>
      <c r="I2463" s="9"/>
      <c r="J2463" s="9"/>
      <c r="K2463" s="9"/>
    </row>
    <row r="2464" spans="1:11" x14ac:dyDescent="0.25">
      <c r="A2464" s="2"/>
      <c r="B2464" s="2"/>
      <c r="C2464" s="2"/>
      <c r="E2464" s="2"/>
      <c r="G2464" s="2"/>
      <c r="H2464" s="6"/>
      <c r="I2464" s="9"/>
      <c r="J2464" s="9"/>
      <c r="K2464" s="9"/>
    </row>
    <row r="2465" spans="1:11" x14ac:dyDescent="0.25">
      <c r="A2465" s="2"/>
      <c r="B2465" s="2"/>
      <c r="C2465" s="2"/>
      <c r="E2465" s="2"/>
      <c r="G2465" s="2"/>
      <c r="H2465" s="6"/>
      <c r="I2465" s="9"/>
      <c r="J2465" s="9"/>
      <c r="K2465" s="9"/>
    </row>
    <row r="2466" spans="1:11" x14ac:dyDescent="0.25">
      <c r="A2466" s="2"/>
      <c r="B2466" s="2"/>
      <c r="C2466" s="2"/>
      <c r="E2466" s="2"/>
      <c r="G2466" s="2"/>
      <c r="H2466" s="6"/>
      <c r="I2466" s="9"/>
      <c r="J2466" s="9"/>
      <c r="K2466" s="9"/>
    </row>
    <row r="2467" spans="1:11" x14ac:dyDescent="0.25">
      <c r="A2467" s="2"/>
      <c r="B2467" s="2"/>
      <c r="C2467" s="2"/>
      <c r="E2467" s="2"/>
      <c r="G2467" s="2"/>
      <c r="H2467" s="6"/>
      <c r="I2467" s="9"/>
      <c r="J2467" s="9"/>
      <c r="K2467" s="9"/>
    </row>
    <row r="2468" spans="1:11" x14ac:dyDescent="0.25">
      <c r="A2468" s="2"/>
      <c r="B2468" s="2"/>
      <c r="C2468" s="2"/>
      <c r="E2468" s="2"/>
      <c r="G2468" s="2"/>
      <c r="H2468" s="6"/>
      <c r="I2468" s="9"/>
      <c r="J2468" s="9"/>
      <c r="K2468" s="9"/>
    </row>
    <row r="2469" spans="1:11" x14ac:dyDescent="0.25">
      <c r="A2469" s="2"/>
      <c r="B2469" s="2"/>
      <c r="C2469" s="2"/>
      <c r="E2469" s="2"/>
      <c r="G2469" s="2"/>
      <c r="H2469" s="6"/>
      <c r="I2469" s="9"/>
      <c r="J2469" s="9"/>
      <c r="K2469" s="9"/>
    </row>
    <row r="2470" spans="1:11" x14ac:dyDescent="0.25">
      <c r="A2470" s="2"/>
      <c r="B2470" s="2"/>
      <c r="C2470" s="2"/>
      <c r="E2470" s="2"/>
      <c r="G2470" s="2"/>
      <c r="H2470" s="6"/>
      <c r="I2470" s="9"/>
      <c r="J2470" s="9"/>
      <c r="K2470" s="9"/>
    </row>
    <row r="2471" spans="1:11" x14ac:dyDescent="0.25">
      <c r="A2471" s="2"/>
      <c r="B2471" s="2"/>
      <c r="C2471" s="2"/>
      <c r="E2471" s="2"/>
      <c r="G2471" s="2"/>
      <c r="H2471" s="6"/>
      <c r="I2471" s="9"/>
      <c r="J2471" s="9"/>
      <c r="K2471" s="9"/>
    </row>
    <row r="2472" spans="1:11" x14ac:dyDescent="0.25">
      <c r="A2472" s="2"/>
      <c r="B2472" s="2"/>
      <c r="C2472" s="2"/>
      <c r="E2472" s="2"/>
      <c r="G2472" s="2"/>
      <c r="H2472" s="6"/>
      <c r="I2472" s="9"/>
      <c r="J2472" s="9"/>
      <c r="K2472" s="9"/>
    </row>
    <row r="2473" spans="1:11" x14ac:dyDescent="0.25">
      <c r="A2473" s="2"/>
      <c r="B2473" s="2"/>
      <c r="C2473" s="2"/>
      <c r="E2473" s="2"/>
      <c r="G2473" s="2"/>
      <c r="H2473" s="6"/>
      <c r="I2473" s="9"/>
      <c r="J2473" s="9"/>
      <c r="K2473" s="9"/>
    </row>
    <row r="2474" spans="1:11" x14ac:dyDescent="0.25">
      <c r="A2474" s="2"/>
      <c r="B2474" s="2"/>
      <c r="C2474" s="2"/>
      <c r="E2474" s="2"/>
      <c r="G2474" s="2"/>
      <c r="H2474" s="6"/>
      <c r="I2474" s="9"/>
      <c r="J2474" s="9"/>
      <c r="K2474" s="9"/>
    </row>
    <row r="2475" spans="1:11" x14ac:dyDescent="0.25">
      <c r="A2475" s="2"/>
      <c r="B2475" s="2"/>
      <c r="C2475" s="2"/>
      <c r="E2475" s="2"/>
      <c r="G2475" s="2"/>
      <c r="H2475" s="6"/>
      <c r="I2475" s="9"/>
      <c r="J2475" s="9"/>
      <c r="K2475" s="9"/>
    </row>
    <row r="2476" spans="1:11" x14ac:dyDescent="0.25">
      <c r="A2476" s="2"/>
      <c r="B2476" s="2"/>
      <c r="C2476" s="2"/>
      <c r="E2476" s="2"/>
      <c r="G2476" s="2"/>
      <c r="H2476" s="6"/>
      <c r="I2476" s="9"/>
      <c r="J2476" s="9"/>
      <c r="K2476" s="9"/>
    </row>
    <row r="2477" spans="1:11" x14ac:dyDescent="0.25">
      <c r="A2477" s="2"/>
      <c r="B2477" s="2"/>
      <c r="C2477" s="2"/>
      <c r="E2477" s="2"/>
      <c r="G2477" s="2"/>
      <c r="H2477" s="6"/>
      <c r="I2477" s="9"/>
      <c r="J2477" s="9"/>
      <c r="K2477" s="9"/>
    </row>
    <row r="2478" spans="1:11" x14ac:dyDescent="0.25">
      <c r="A2478" s="2"/>
      <c r="B2478" s="2"/>
      <c r="C2478" s="2"/>
      <c r="E2478" s="2"/>
      <c r="G2478" s="2"/>
      <c r="H2478" s="6"/>
      <c r="I2478" s="9"/>
      <c r="J2478" s="9"/>
      <c r="K2478" s="9"/>
    </row>
    <row r="2479" spans="1:11" x14ac:dyDescent="0.25">
      <c r="A2479" s="2"/>
      <c r="B2479" s="2"/>
      <c r="C2479" s="2"/>
      <c r="E2479" s="2"/>
      <c r="G2479" s="2"/>
      <c r="H2479" s="6"/>
      <c r="I2479" s="9"/>
      <c r="J2479" s="9"/>
      <c r="K2479" s="9"/>
    </row>
    <row r="2480" spans="1:11" x14ac:dyDescent="0.25">
      <c r="A2480" s="2"/>
      <c r="B2480" s="2"/>
      <c r="C2480" s="2"/>
      <c r="E2480" s="2"/>
      <c r="G2480" s="2"/>
      <c r="H2480" s="6"/>
      <c r="I2480" s="9"/>
      <c r="J2480" s="9"/>
      <c r="K2480" s="9"/>
    </row>
    <row r="2481" spans="1:11" x14ac:dyDescent="0.25">
      <c r="A2481" s="2"/>
      <c r="B2481" s="2"/>
      <c r="C2481" s="2"/>
      <c r="E2481" s="2"/>
      <c r="G2481" s="2"/>
      <c r="H2481" s="6"/>
      <c r="I2481" s="9"/>
      <c r="J2481" s="9"/>
      <c r="K2481" s="9"/>
    </row>
    <row r="2482" spans="1:11" x14ac:dyDescent="0.25">
      <c r="A2482" s="2"/>
      <c r="B2482" s="2"/>
      <c r="C2482" s="2"/>
      <c r="E2482" s="2"/>
      <c r="G2482" s="2"/>
      <c r="H2482" s="6"/>
      <c r="I2482" s="9"/>
      <c r="J2482" s="9"/>
      <c r="K2482" s="9"/>
    </row>
    <row r="2483" spans="1:11" x14ac:dyDescent="0.25">
      <c r="A2483" s="2"/>
      <c r="B2483" s="2"/>
      <c r="C2483" s="2"/>
      <c r="E2483" s="2"/>
      <c r="G2483" s="2"/>
      <c r="H2483" s="6"/>
      <c r="I2483" s="9"/>
      <c r="J2483" s="9"/>
      <c r="K2483" s="9"/>
    </row>
    <row r="2484" spans="1:11" x14ac:dyDescent="0.25">
      <c r="A2484" s="2"/>
      <c r="B2484" s="2"/>
      <c r="C2484" s="2"/>
      <c r="E2484" s="2"/>
      <c r="G2484" s="2"/>
      <c r="H2484" s="6"/>
      <c r="I2484" s="9"/>
      <c r="J2484" s="9"/>
      <c r="K2484" s="9"/>
    </row>
    <row r="2485" spans="1:11" x14ac:dyDescent="0.25">
      <c r="A2485" s="2"/>
      <c r="B2485" s="2"/>
      <c r="C2485" s="2"/>
      <c r="E2485" s="2"/>
      <c r="G2485" s="2"/>
      <c r="H2485" s="6"/>
      <c r="I2485" s="9"/>
      <c r="J2485" s="9"/>
      <c r="K2485" s="9"/>
    </row>
    <row r="2486" spans="1:11" x14ac:dyDescent="0.25">
      <c r="A2486" s="2"/>
      <c r="B2486" s="2"/>
      <c r="C2486" s="2"/>
      <c r="E2486" s="2"/>
      <c r="G2486" s="2"/>
      <c r="H2486" s="6"/>
      <c r="I2486" s="9"/>
      <c r="J2486" s="9"/>
      <c r="K2486" s="9"/>
    </row>
    <row r="2487" spans="1:11" x14ac:dyDescent="0.25">
      <c r="A2487" s="2"/>
      <c r="B2487" s="2"/>
      <c r="C2487" s="2"/>
      <c r="E2487" s="2"/>
      <c r="G2487" s="2"/>
      <c r="H2487" s="6"/>
      <c r="I2487" s="9"/>
      <c r="J2487" s="9"/>
      <c r="K2487" s="9"/>
    </row>
    <row r="2488" spans="1:11" x14ac:dyDescent="0.25">
      <c r="A2488" s="2"/>
      <c r="B2488" s="2"/>
      <c r="C2488" s="2"/>
      <c r="E2488" s="2"/>
      <c r="G2488" s="2"/>
      <c r="H2488" s="6"/>
      <c r="I2488" s="9"/>
      <c r="J2488" s="9"/>
      <c r="K2488" s="9"/>
    </row>
    <row r="2489" spans="1:11" x14ac:dyDescent="0.25">
      <c r="A2489" s="2"/>
      <c r="B2489" s="2"/>
      <c r="C2489" s="2"/>
      <c r="E2489" s="2"/>
      <c r="G2489" s="2"/>
      <c r="H2489" s="6"/>
      <c r="I2489" s="9"/>
      <c r="J2489" s="9"/>
      <c r="K2489" s="9"/>
    </row>
    <row r="2490" spans="1:11" x14ac:dyDescent="0.25">
      <c r="A2490" s="2"/>
      <c r="B2490" s="2"/>
      <c r="C2490" s="2"/>
      <c r="E2490" s="2"/>
      <c r="G2490" s="2"/>
      <c r="H2490" s="6"/>
      <c r="I2490" s="9"/>
      <c r="J2490" s="9"/>
      <c r="K2490" s="9"/>
    </row>
    <row r="2491" spans="1:11" x14ac:dyDescent="0.25">
      <c r="A2491" s="2"/>
      <c r="B2491" s="2"/>
      <c r="C2491" s="2"/>
      <c r="E2491" s="2"/>
      <c r="G2491" s="2"/>
      <c r="H2491" s="6"/>
      <c r="I2491" s="9"/>
      <c r="J2491" s="9"/>
      <c r="K2491" s="9"/>
    </row>
    <row r="2492" spans="1:11" x14ac:dyDescent="0.25">
      <c r="A2492" s="2"/>
      <c r="B2492" s="2"/>
      <c r="C2492" s="2"/>
      <c r="E2492" s="2"/>
      <c r="G2492" s="2"/>
      <c r="H2492" s="6"/>
      <c r="I2492" s="9"/>
      <c r="J2492" s="9"/>
      <c r="K2492" s="9"/>
    </row>
    <row r="2493" spans="1:11" x14ac:dyDescent="0.25">
      <c r="A2493" s="2"/>
      <c r="B2493" s="2"/>
      <c r="C2493" s="2"/>
      <c r="E2493" s="2"/>
      <c r="G2493" s="2"/>
      <c r="H2493" s="6"/>
      <c r="I2493" s="9"/>
      <c r="J2493" s="9"/>
      <c r="K2493" s="9"/>
    </row>
    <row r="2494" spans="1:11" x14ac:dyDescent="0.25">
      <c r="A2494" s="2"/>
      <c r="B2494" s="2"/>
      <c r="C2494" s="2"/>
      <c r="E2494" s="2"/>
      <c r="G2494" s="2"/>
      <c r="H2494" s="6"/>
      <c r="I2494" s="9"/>
      <c r="J2494" s="9"/>
      <c r="K2494" s="9"/>
    </row>
    <row r="2495" spans="1:11" x14ac:dyDescent="0.25">
      <c r="A2495" s="2"/>
      <c r="B2495" s="2"/>
      <c r="C2495" s="2"/>
      <c r="E2495" s="2"/>
      <c r="G2495" s="2"/>
      <c r="H2495" s="6"/>
      <c r="I2495" s="9"/>
      <c r="J2495" s="9"/>
      <c r="K2495" s="9"/>
    </row>
    <row r="2496" spans="1:11" x14ac:dyDescent="0.25">
      <c r="A2496" s="2"/>
      <c r="B2496" s="2"/>
      <c r="C2496" s="2"/>
      <c r="E2496" s="2"/>
      <c r="G2496" s="2"/>
      <c r="H2496" s="6"/>
      <c r="I2496" s="9"/>
      <c r="J2496" s="9"/>
      <c r="K2496" s="9"/>
    </row>
    <row r="2497" spans="1:11" x14ac:dyDescent="0.25">
      <c r="A2497" s="2"/>
      <c r="B2497" s="2"/>
      <c r="C2497" s="2"/>
      <c r="E2497" s="2"/>
      <c r="G2497" s="2"/>
      <c r="H2497" s="6"/>
      <c r="I2497" s="9"/>
      <c r="J2497" s="9"/>
      <c r="K2497" s="9"/>
    </row>
    <row r="2498" spans="1:11" x14ac:dyDescent="0.25">
      <c r="A2498" s="2"/>
      <c r="B2498" s="2"/>
      <c r="C2498" s="2"/>
      <c r="E2498" s="2"/>
      <c r="G2498" s="2"/>
      <c r="H2498" s="6"/>
      <c r="I2498" s="9"/>
      <c r="J2498" s="9"/>
      <c r="K2498" s="9"/>
    </row>
    <row r="2499" spans="1:11" x14ac:dyDescent="0.25">
      <c r="A2499" s="2"/>
      <c r="B2499" s="2"/>
      <c r="C2499" s="2"/>
      <c r="E2499" s="2"/>
      <c r="G2499" s="2"/>
      <c r="H2499" s="6"/>
      <c r="I2499" s="9"/>
      <c r="J2499" s="9"/>
      <c r="K2499" s="9"/>
    </row>
    <row r="2500" spans="1:11" x14ac:dyDescent="0.25">
      <c r="A2500" s="2"/>
      <c r="B2500" s="2"/>
      <c r="C2500" s="2"/>
      <c r="E2500" s="2"/>
      <c r="G2500" s="2"/>
      <c r="H2500" s="6"/>
      <c r="I2500" s="9"/>
      <c r="J2500" s="9"/>
      <c r="K2500" s="9"/>
    </row>
    <row r="2501" spans="1:11" x14ac:dyDescent="0.25">
      <c r="A2501" s="2"/>
      <c r="B2501" s="2"/>
      <c r="C2501" s="2"/>
      <c r="E2501" s="2"/>
      <c r="G2501" s="2"/>
      <c r="H2501" s="6"/>
      <c r="I2501" s="9"/>
      <c r="J2501" s="9"/>
      <c r="K2501" s="9"/>
    </row>
    <row r="2502" spans="1:11" x14ac:dyDescent="0.25">
      <c r="A2502" s="2"/>
      <c r="B2502" s="2"/>
      <c r="C2502" s="2"/>
      <c r="E2502" s="2"/>
      <c r="G2502" s="2"/>
      <c r="H2502" s="6"/>
      <c r="I2502" s="9"/>
      <c r="J2502" s="9"/>
      <c r="K2502" s="9"/>
    </row>
    <row r="2503" spans="1:11" x14ac:dyDescent="0.25">
      <c r="A2503" s="2"/>
      <c r="B2503" s="2"/>
      <c r="C2503" s="2"/>
      <c r="E2503" s="2"/>
      <c r="G2503" s="2"/>
      <c r="H2503" s="6"/>
      <c r="I2503" s="9"/>
      <c r="J2503" s="9"/>
      <c r="K2503" s="9"/>
    </row>
    <row r="2504" spans="1:11" x14ac:dyDescent="0.25">
      <c r="A2504" s="2"/>
      <c r="B2504" s="2"/>
      <c r="C2504" s="2"/>
      <c r="E2504" s="2"/>
      <c r="G2504" s="2"/>
      <c r="H2504" s="6"/>
      <c r="I2504" s="9"/>
      <c r="J2504" s="9"/>
      <c r="K2504" s="9"/>
    </row>
    <row r="2505" spans="1:11" x14ac:dyDescent="0.25">
      <c r="A2505" s="2"/>
      <c r="B2505" s="2"/>
      <c r="C2505" s="2"/>
      <c r="E2505" s="2"/>
      <c r="G2505" s="2"/>
      <c r="H2505" s="6"/>
      <c r="I2505" s="9"/>
      <c r="J2505" s="9"/>
      <c r="K2505" s="9"/>
    </row>
    <row r="2506" spans="1:11" x14ac:dyDescent="0.25">
      <c r="A2506" s="2"/>
      <c r="B2506" s="2"/>
      <c r="C2506" s="2"/>
      <c r="E2506" s="2"/>
      <c r="G2506" s="2"/>
      <c r="H2506" s="6"/>
      <c r="I2506" s="9"/>
      <c r="J2506" s="9"/>
      <c r="K2506" s="9"/>
    </row>
    <row r="2507" spans="1:11" x14ac:dyDescent="0.25">
      <c r="A2507" s="2"/>
      <c r="B2507" s="2"/>
      <c r="C2507" s="2"/>
      <c r="E2507" s="2"/>
      <c r="G2507" s="2"/>
      <c r="H2507" s="6"/>
      <c r="I2507" s="9"/>
      <c r="J2507" s="9"/>
      <c r="K2507" s="9"/>
    </row>
    <row r="2508" spans="1:11" x14ac:dyDescent="0.25">
      <c r="A2508" s="2"/>
      <c r="B2508" s="2"/>
      <c r="C2508" s="2"/>
      <c r="E2508" s="2"/>
      <c r="G2508" s="2"/>
      <c r="H2508" s="6"/>
      <c r="I2508" s="9"/>
      <c r="J2508" s="9"/>
      <c r="K2508" s="9"/>
    </row>
    <row r="2509" spans="1:11" x14ac:dyDescent="0.25">
      <c r="A2509" s="2"/>
      <c r="B2509" s="2"/>
      <c r="C2509" s="2"/>
      <c r="E2509" s="2"/>
      <c r="G2509" s="2"/>
      <c r="H2509" s="6"/>
      <c r="I2509" s="9"/>
      <c r="J2509" s="9"/>
      <c r="K2509" s="9"/>
    </row>
    <row r="2510" spans="1:11" x14ac:dyDescent="0.25">
      <c r="A2510" s="2"/>
      <c r="B2510" s="2"/>
      <c r="C2510" s="2"/>
      <c r="E2510" s="2"/>
      <c r="G2510" s="2"/>
      <c r="H2510" s="6"/>
      <c r="I2510" s="9"/>
      <c r="J2510" s="9"/>
      <c r="K2510" s="9"/>
    </row>
    <row r="2511" spans="1:11" x14ac:dyDescent="0.25">
      <c r="A2511" s="2"/>
      <c r="B2511" s="2"/>
      <c r="C2511" s="2"/>
      <c r="E2511" s="2"/>
      <c r="G2511" s="2"/>
      <c r="H2511" s="6"/>
      <c r="I2511" s="9"/>
      <c r="J2511" s="9"/>
      <c r="K2511" s="9"/>
    </row>
    <row r="2512" spans="1:11" x14ac:dyDescent="0.25">
      <c r="A2512" s="2"/>
      <c r="B2512" s="2"/>
      <c r="C2512" s="2"/>
      <c r="E2512" s="2"/>
      <c r="G2512" s="2"/>
      <c r="H2512" s="6"/>
      <c r="I2512" s="9"/>
      <c r="J2512" s="9"/>
      <c r="K2512" s="9"/>
    </row>
    <row r="2513" spans="1:11" x14ac:dyDescent="0.25">
      <c r="A2513" s="2"/>
      <c r="B2513" s="2"/>
      <c r="C2513" s="2"/>
      <c r="E2513" s="2"/>
      <c r="G2513" s="2"/>
      <c r="H2513" s="6"/>
      <c r="I2513" s="9"/>
      <c r="J2513" s="9"/>
      <c r="K2513" s="9"/>
    </row>
    <row r="2514" spans="1:11" x14ac:dyDescent="0.25">
      <c r="A2514" s="2"/>
      <c r="B2514" s="2"/>
      <c r="C2514" s="2"/>
      <c r="E2514" s="2"/>
      <c r="G2514" s="2"/>
      <c r="H2514" s="6"/>
      <c r="I2514" s="9"/>
      <c r="J2514" s="9"/>
      <c r="K2514" s="9"/>
    </row>
    <row r="2515" spans="1:11" x14ac:dyDescent="0.25">
      <c r="A2515" s="2"/>
      <c r="B2515" s="2"/>
      <c r="C2515" s="2"/>
      <c r="E2515" s="2"/>
      <c r="G2515" s="2"/>
      <c r="H2515" s="6"/>
      <c r="I2515" s="9"/>
      <c r="J2515" s="9"/>
      <c r="K2515" s="9"/>
    </row>
    <row r="2516" spans="1:11" x14ac:dyDescent="0.25">
      <c r="A2516" s="2"/>
      <c r="B2516" s="2"/>
      <c r="C2516" s="2"/>
      <c r="E2516" s="2"/>
      <c r="G2516" s="2"/>
      <c r="H2516" s="6"/>
      <c r="I2516" s="9"/>
      <c r="J2516" s="9"/>
      <c r="K2516" s="9"/>
    </row>
    <row r="2517" spans="1:11" x14ac:dyDescent="0.25">
      <c r="A2517" s="2"/>
      <c r="B2517" s="2"/>
      <c r="C2517" s="2"/>
      <c r="E2517" s="2"/>
      <c r="G2517" s="2"/>
      <c r="H2517" s="6"/>
      <c r="I2517" s="9"/>
      <c r="J2517" s="9"/>
      <c r="K2517" s="9"/>
    </row>
    <row r="2518" spans="1:11" x14ac:dyDescent="0.25">
      <c r="A2518" s="2"/>
      <c r="B2518" s="2"/>
      <c r="C2518" s="2"/>
      <c r="E2518" s="2"/>
      <c r="G2518" s="2"/>
      <c r="H2518" s="6"/>
      <c r="I2518" s="9"/>
      <c r="J2518" s="9"/>
      <c r="K2518" s="9"/>
    </row>
    <row r="2519" spans="1:11" x14ac:dyDescent="0.25">
      <c r="A2519" s="2"/>
      <c r="B2519" s="2"/>
      <c r="C2519" s="2"/>
      <c r="E2519" s="2"/>
      <c r="G2519" s="2"/>
      <c r="H2519" s="6"/>
      <c r="I2519" s="9"/>
      <c r="J2519" s="9"/>
      <c r="K2519" s="9"/>
    </row>
    <row r="2520" spans="1:11" x14ac:dyDescent="0.25">
      <c r="A2520" s="2"/>
      <c r="B2520" s="2"/>
      <c r="C2520" s="2"/>
      <c r="E2520" s="2"/>
      <c r="G2520" s="2"/>
      <c r="H2520" s="6"/>
      <c r="I2520" s="9"/>
      <c r="J2520" s="9"/>
      <c r="K2520" s="9"/>
    </row>
    <row r="2521" spans="1:11" x14ac:dyDescent="0.25">
      <c r="A2521" s="2"/>
      <c r="B2521" s="2"/>
      <c r="C2521" s="2"/>
      <c r="E2521" s="2"/>
      <c r="G2521" s="2"/>
      <c r="H2521" s="6"/>
      <c r="I2521" s="9"/>
      <c r="J2521" s="9"/>
      <c r="K2521" s="9"/>
    </row>
    <row r="2522" spans="1:11" x14ac:dyDescent="0.25">
      <c r="A2522" s="2"/>
      <c r="B2522" s="2"/>
      <c r="C2522" s="2"/>
      <c r="E2522" s="2"/>
      <c r="G2522" s="2"/>
      <c r="H2522" s="6"/>
      <c r="I2522" s="9"/>
      <c r="J2522" s="9"/>
      <c r="K2522" s="9"/>
    </row>
    <row r="2523" spans="1:11" x14ac:dyDescent="0.25">
      <c r="A2523" s="2"/>
      <c r="B2523" s="2"/>
      <c r="C2523" s="2"/>
      <c r="E2523" s="2"/>
      <c r="G2523" s="2"/>
      <c r="H2523" s="6"/>
      <c r="I2523" s="9"/>
      <c r="J2523" s="9"/>
      <c r="K2523" s="9"/>
    </row>
    <row r="2524" spans="1:11" x14ac:dyDescent="0.25">
      <c r="A2524" s="2"/>
      <c r="B2524" s="2"/>
      <c r="C2524" s="2"/>
      <c r="E2524" s="2"/>
      <c r="G2524" s="2"/>
      <c r="H2524" s="6"/>
      <c r="I2524" s="9"/>
      <c r="J2524" s="9"/>
      <c r="K2524" s="9"/>
    </row>
    <row r="2525" spans="1:11" x14ac:dyDescent="0.25">
      <c r="A2525" s="2"/>
      <c r="B2525" s="2"/>
      <c r="C2525" s="2"/>
      <c r="E2525" s="2"/>
      <c r="G2525" s="2"/>
      <c r="H2525" s="6"/>
      <c r="I2525" s="9"/>
      <c r="J2525" s="9"/>
      <c r="K2525" s="9"/>
    </row>
    <row r="2526" spans="1:11" x14ac:dyDescent="0.25">
      <c r="A2526" s="2"/>
      <c r="B2526" s="2"/>
      <c r="C2526" s="2"/>
      <c r="E2526" s="2"/>
      <c r="G2526" s="2"/>
      <c r="H2526" s="6"/>
      <c r="I2526" s="9"/>
      <c r="J2526" s="9"/>
      <c r="K2526" s="9"/>
    </row>
    <row r="2527" spans="1:11" x14ac:dyDescent="0.25">
      <c r="A2527" s="2"/>
      <c r="B2527" s="2"/>
      <c r="C2527" s="2"/>
      <c r="E2527" s="2"/>
      <c r="G2527" s="2"/>
      <c r="H2527" s="6"/>
      <c r="I2527" s="9"/>
      <c r="J2527" s="9"/>
      <c r="K2527" s="9"/>
    </row>
    <row r="2528" spans="1:11" x14ac:dyDescent="0.25">
      <c r="A2528" s="2"/>
      <c r="B2528" s="2"/>
      <c r="C2528" s="2"/>
      <c r="E2528" s="2"/>
      <c r="G2528" s="2"/>
      <c r="H2528" s="6"/>
      <c r="I2528" s="9"/>
      <c r="J2528" s="9"/>
      <c r="K2528" s="9"/>
    </row>
    <row r="2529" spans="1:11" x14ac:dyDescent="0.25">
      <c r="A2529" s="2"/>
      <c r="B2529" s="2"/>
      <c r="C2529" s="2"/>
      <c r="E2529" s="2"/>
      <c r="G2529" s="2"/>
      <c r="H2529" s="6"/>
      <c r="I2529" s="9"/>
      <c r="J2529" s="9"/>
      <c r="K2529" s="9"/>
    </row>
    <row r="2530" spans="1:11" x14ac:dyDescent="0.25">
      <c r="A2530" s="2"/>
      <c r="B2530" s="2"/>
      <c r="C2530" s="2"/>
      <c r="E2530" s="2"/>
      <c r="G2530" s="2"/>
      <c r="H2530" s="6"/>
      <c r="I2530" s="9"/>
      <c r="J2530" s="9"/>
      <c r="K2530" s="9"/>
    </row>
    <row r="2531" spans="1:11" x14ac:dyDescent="0.25">
      <c r="A2531" s="2"/>
      <c r="B2531" s="2"/>
      <c r="C2531" s="2"/>
      <c r="E2531" s="2"/>
      <c r="G2531" s="2"/>
      <c r="H2531" s="6"/>
      <c r="I2531" s="9"/>
      <c r="J2531" s="9"/>
      <c r="K2531" s="9"/>
    </row>
    <row r="2532" spans="1:11" x14ac:dyDescent="0.25">
      <c r="A2532" s="2"/>
      <c r="B2532" s="2"/>
      <c r="C2532" s="2"/>
      <c r="E2532" s="2"/>
      <c r="G2532" s="2"/>
      <c r="H2532" s="6"/>
      <c r="I2532" s="9"/>
      <c r="J2532" s="9"/>
      <c r="K2532" s="9"/>
    </row>
    <row r="2533" spans="1:11" x14ac:dyDescent="0.25">
      <c r="A2533" s="2"/>
      <c r="B2533" s="2"/>
      <c r="C2533" s="2"/>
      <c r="E2533" s="2"/>
      <c r="G2533" s="2"/>
      <c r="H2533" s="6"/>
      <c r="I2533" s="9"/>
      <c r="J2533" s="9"/>
      <c r="K2533" s="9"/>
    </row>
    <row r="2534" spans="1:11" x14ac:dyDescent="0.25">
      <c r="A2534" s="2"/>
      <c r="B2534" s="2"/>
      <c r="C2534" s="2"/>
      <c r="E2534" s="2"/>
      <c r="G2534" s="2"/>
      <c r="H2534" s="6"/>
      <c r="I2534" s="9"/>
      <c r="J2534" s="9"/>
      <c r="K2534" s="9"/>
    </row>
    <row r="2535" spans="1:11" x14ac:dyDescent="0.25">
      <c r="A2535" s="2"/>
      <c r="B2535" s="2"/>
      <c r="C2535" s="2"/>
      <c r="E2535" s="2"/>
      <c r="G2535" s="2"/>
      <c r="H2535" s="6"/>
      <c r="I2535" s="9"/>
      <c r="J2535" s="9"/>
      <c r="K2535" s="9"/>
    </row>
    <row r="2536" spans="1:11" x14ac:dyDescent="0.25">
      <c r="A2536" s="2"/>
      <c r="B2536" s="2"/>
      <c r="C2536" s="2"/>
      <c r="E2536" s="2"/>
      <c r="G2536" s="2"/>
      <c r="H2536" s="6"/>
      <c r="I2536" s="9"/>
      <c r="J2536" s="9"/>
      <c r="K2536" s="9"/>
    </row>
    <row r="2537" spans="1:11" x14ac:dyDescent="0.25">
      <c r="A2537" s="2"/>
      <c r="B2537" s="2"/>
      <c r="C2537" s="2"/>
      <c r="E2537" s="2"/>
      <c r="G2537" s="2"/>
      <c r="H2537" s="6"/>
      <c r="I2537" s="9"/>
      <c r="J2537" s="9"/>
      <c r="K2537" s="9"/>
    </row>
    <row r="2538" spans="1:11" x14ac:dyDescent="0.25">
      <c r="A2538" s="2"/>
      <c r="B2538" s="2"/>
      <c r="C2538" s="2"/>
      <c r="E2538" s="2"/>
      <c r="G2538" s="2"/>
      <c r="H2538" s="6"/>
      <c r="I2538" s="9"/>
      <c r="J2538" s="9"/>
      <c r="K2538" s="9"/>
    </row>
    <row r="2539" spans="1:11" x14ac:dyDescent="0.25">
      <c r="A2539" s="2"/>
      <c r="B2539" s="2"/>
      <c r="C2539" s="2"/>
      <c r="E2539" s="2"/>
      <c r="G2539" s="2"/>
      <c r="H2539" s="6"/>
      <c r="I2539" s="9"/>
      <c r="J2539" s="9"/>
      <c r="K2539" s="9"/>
    </row>
    <row r="2540" spans="1:11" x14ac:dyDescent="0.25">
      <c r="A2540" s="2"/>
      <c r="B2540" s="2"/>
      <c r="C2540" s="2"/>
      <c r="E2540" s="2"/>
      <c r="G2540" s="2"/>
      <c r="H2540" s="6"/>
      <c r="I2540" s="9"/>
      <c r="J2540" s="9"/>
      <c r="K2540" s="9"/>
    </row>
    <row r="2541" spans="1:11" x14ac:dyDescent="0.25">
      <c r="A2541" s="2"/>
      <c r="B2541" s="2"/>
      <c r="C2541" s="2"/>
      <c r="E2541" s="2"/>
      <c r="G2541" s="2"/>
      <c r="H2541" s="6"/>
      <c r="I2541" s="9"/>
      <c r="J2541" s="9"/>
      <c r="K2541" s="9"/>
    </row>
    <row r="2542" spans="1:11" x14ac:dyDescent="0.25">
      <c r="A2542" s="2"/>
      <c r="B2542" s="2"/>
      <c r="C2542" s="2"/>
      <c r="E2542" s="2"/>
      <c r="G2542" s="2"/>
      <c r="H2542" s="6"/>
      <c r="I2542" s="9"/>
      <c r="J2542" s="9"/>
      <c r="K2542" s="9"/>
    </row>
    <row r="2543" spans="1:11" x14ac:dyDescent="0.25">
      <c r="A2543" s="2"/>
      <c r="B2543" s="2"/>
      <c r="C2543" s="2"/>
      <c r="E2543" s="2"/>
      <c r="G2543" s="2"/>
      <c r="H2543" s="6"/>
      <c r="I2543" s="9"/>
      <c r="J2543" s="9"/>
      <c r="K2543" s="9"/>
    </row>
    <row r="2544" spans="1:11" x14ac:dyDescent="0.25">
      <c r="A2544" s="2"/>
      <c r="B2544" s="2"/>
      <c r="C2544" s="2"/>
      <c r="E2544" s="2"/>
      <c r="G2544" s="2"/>
      <c r="H2544" s="6"/>
      <c r="I2544" s="9"/>
      <c r="J2544" s="9"/>
      <c r="K2544" s="9"/>
    </row>
    <row r="2545" spans="1:11" x14ac:dyDescent="0.25">
      <c r="A2545" s="2"/>
      <c r="B2545" s="2"/>
      <c r="C2545" s="2"/>
      <c r="E2545" s="2"/>
      <c r="G2545" s="2"/>
      <c r="H2545" s="6"/>
      <c r="I2545" s="9"/>
      <c r="J2545" s="9"/>
      <c r="K2545" s="9"/>
    </row>
    <row r="2546" spans="1:11" x14ac:dyDescent="0.25">
      <c r="A2546" s="2"/>
      <c r="B2546" s="2"/>
      <c r="C2546" s="2"/>
      <c r="E2546" s="2"/>
      <c r="G2546" s="2"/>
      <c r="H2546" s="6"/>
      <c r="I2546" s="9"/>
      <c r="J2546" s="9"/>
      <c r="K2546" s="9"/>
    </row>
    <row r="2547" spans="1:11" x14ac:dyDescent="0.25">
      <c r="A2547" s="2"/>
      <c r="B2547" s="2"/>
      <c r="C2547" s="2"/>
      <c r="E2547" s="2"/>
      <c r="G2547" s="2"/>
      <c r="H2547" s="6"/>
      <c r="I2547" s="9"/>
      <c r="J2547" s="9"/>
      <c r="K2547" s="9"/>
    </row>
    <row r="2548" spans="1:11" x14ac:dyDescent="0.25">
      <c r="A2548" s="2"/>
      <c r="B2548" s="2"/>
      <c r="C2548" s="2"/>
      <c r="E2548" s="2"/>
      <c r="G2548" s="2"/>
      <c r="H2548" s="6"/>
      <c r="I2548" s="9"/>
      <c r="J2548" s="9"/>
      <c r="K2548" s="9"/>
    </row>
    <row r="2549" spans="1:11" x14ac:dyDescent="0.25">
      <c r="A2549" s="2"/>
      <c r="B2549" s="2"/>
      <c r="C2549" s="2"/>
      <c r="E2549" s="2"/>
      <c r="G2549" s="2"/>
      <c r="H2549" s="6"/>
      <c r="I2549" s="9"/>
      <c r="J2549" s="9"/>
      <c r="K2549" s="9"/>
    </row>
    <row r="2550" spans="1:11" x14ac:dyDescent="0.25">
      <c r="A2550" s="2"/>
      <c r="B2550" s="2"/>
      <c r="C2550" s="2"/>
      <c r="E2550" s="2"/>
      <c r="G2550" s="2"/>
      <c r="H2550" s="6"/>
      <c r="I2550" s="9"/>
      <c r="J2550" s="9"/>
      <c r="K2550" s="9"/>
    </row>
    <row r="2551" spans="1:11" x14ac:dyDescent="0.25">
      <c r="A2551" s="2"/>
      <c r="B2551" s="2"/>
      <c r="C2551" s="2"/>
      <c r="E2551" s="2"/>
      <c r="G2551" s="2"/>
      <c r="H2551" s="6"/>
      <c r="I2551" s="9"/>
      <c r="J2551" s="9"/>
      <c r="K2551" s="9"/>
    </row>
    <row r="2552" spans="1:11" x14ac:dyDescent="0.25">
      <c r="A2552" s="2"/>
      <c r="B2552" s="2"/>
      <c r="C2552" s="2"/>
      <c r="E2552" s="2"/>
      <c r="G2552" s="2"/>
      <c r="H2552" s="6"/>
      <c r="I2552" s="9"/>
      <c r="J2552" s="9"/>
      <c r="K2552" s="9"/>
    </row>
    <row r="2553" spans="1:11" x14ac:dyDescent="0.25">
      <c r="A2553" s="2"/>
      <c r="B2553" s="2"/>
      <c r="C2553" s="2"/>
      <c r="E2553" s="2"/>
      <c r="G2553" s="2"/>
      <c r="H2553" s="6"/>
      <c r="I2553" s="9"/>
      <c r="J2553" s="9"/>
      <c r="K2553" s="9"/>
    </row>
    <row r="2554" spans="1:11" x14ac:dyDescent="0.25">
      <c r="A2554" s="2"/>
      <c r="B2554" s="2"/>
      <c r="C2554" s="2"/>
      <c r="E2554" s="2"/>
      <c r="G2554" s="2"/>
      <c r="H2554" s="6"/>
      <c r="I2554" s="9"/>
      <c r="J2554" s="9"/>
      <c r="K2554" s="9"/>
    </row>
    <row r="2555" spans="1:11" x14ac:dyDescent="0.25">
      <c r="A2555" s="2"/>
      <c r="B2555" s="2"/>
      <c r="C2555" s="2"/>
      <c r="E2555" s="2"/>
      <c r="G2555" s="2"/>
      <c r="H2555" s="6"/>
      <c r="I2555" s="9"/>
      <c r="J2555" s="9"/>
      <c r="K2555" s="9"/>
    </row>
    <row r="2556" spans="1:11" x14ac:dyDescent="0.25">
      <c r="A2556" s="2"/>
      <c r="B2556" s="2"/>
      <c r="C2556" s="2"/>
      <c r="E2556" s="2"/>
      <c r="G2556" s="2"/>
      <c r="H2556" s="6"/>
      <c r="I2556" s="9"/>
      <c r="J2556" s="9"/>
      <c r="K2556" s="9"/>
    </row>
    <row r="2557" spans="1:11" x14ac:dyDescent="0.25">
      <c r="A2557" s="2"/>
      <c r="B2557" s="2"/>
      <c r="C2557" s="2"/>
      <c r="E2557" s="2"/>
      <c r="G2557" s="2"/>
      <c r="H2557" s="6"/>
      <c r="I2557" s="9"/>
      <c r="J2557" s="9"/>
      <c r="K2557" s="9"/>
    </row>
    <row r="2558" spans="1:11" x14ac:dyDescent="0.25">
      <c r="A2558" s="2"/>
      <c r="B2558" s="2"/>
      <c r="C2558" s="2"/>
      <c r="E2558" s="2"/>
      <c r="G2558" s="2"/>
      <c r="H2558" s="6"/>
      <c r="I2558" s="9"/>
      <c r="J2558" s="9"/>
      <c r="K2558" s="9"/>
    </row>
    <row r="2559" spans="1:11" x14ac:dyDescent="0.25">
      <c r="A2559" s="2"/>
      <c r="B2559" s="2"/>
      <c r="C2559" s="2"/>
      <c r="E2559" s="2"/>
      <c r="G2559" s="2"/>
      <c r="H2559" s="6"/>
      <c r="I2559" s="9"/>
      <c r="J2559" s="9"/>
      <c r="K2559" s="9"/>
    </row>
    <row r="2560" spans="1:11" x14ac:dyDescent="0.25">
      <c r="A2560" s="2"/>
      <c r="B2560" s="2"/>
      <c r="C2560" s="2"/>
      <c r="E2560" s="2"/>
      <c r="G2560" s="2"/>
      <c r="H2560" s="6"/>
      <c r="I2560" s="9"/>
      <c r="J2560" s="9"/>
      <c r="K2560" s="9"/>
    </row>
    <row r="2561" spans="1:11" x14ac:dyDescent="0.25">
      <c r="A2561" s="2"/>
      <c r="B2561" s="2"/>
      <c r="C2561" s="2"/>
      <c r="E2561" s="2"/>
      <c r="G2561" s="2"/>
      <c r="H2561" s="6"/>
      <c r="I2561" s="9"/>
      <c r="J2561" s="9"/>
      <c r="K2561" s="9"/>
    </row>
    <row r="2562" spans="1:11" x14ac:dyDescent="0.25">
      <c r="A2562" s="2"/>
      <c r="B2562" s="2"/>
      <c r="C2562" s="2"/>
      <c r="E2562" s="2"/>
      <c r="G2562" s="2"/>
      <c r="H2562" s="6"/>
      <c r="I2562" s="9"/>
      <c r="J2562" s="9"/>
      <c r="K2562" s="9"/>
    </row>
    <row r="2563" spans="1:11" x14ac:dyDescent="0.25">
      <c r="A2563" s="2"/>
      <c r="B2563" s="2"/>
      <c r="C2563" s="2"/>
      <c r="E2563" s="2"/>
      <c r="G2563" s="2"/>
      <c r="H2563" s="6"/>
      <c r="I2563" s="9"/>
      <c r="J2563" s="9"/>
      <c r="K2563" s="9"/>
    </row>
    <row r="2564" spans="1:11" x14ac:dyDescent="0.25">
      <c r="A2564" s="2"/>
      <c r="B2564" s="2"/>
      <c r="C2564" s="2"/>
      <c r="E2564" s="2"/>
      <c r="G2564" s="2"/>
      <c r="H2564" s="6"/>
      <c r="I2564" s="9"/>
      <c r="J2564" s="9"/>
      <c r="K2564" s="9"/>
    </row>
    <row r="2565" spans="1:11" x14ac:dyDescent="0.25">
      <c r="A2565" s="2"/>
      <c r="B2565" s="2"/>
      <c r="C2565" s="2"/>
      <c r="E2565" s="2"/>
      <c r="G2565" s="2"/>
      <c r="H2565" s="6"/>
      <c r="I2565" s="9"/>
      <c r="J2565" s="9"/>
      <c r="K2565" s="9"/>
    </row>
    <row r="2566" spans="1:11" x14ac:dyDescent="0.25">
      <c r="A2566" s="2"/>
      <c r="B2566" s="2"/>
      <c r="C2566" s="2"/>
      <c r="E2566" s="2"/>
      <c r="G2566" s="2"/>
      <c r="H2566" s="6"/>
      <c r="I2566" s="9"/>
      <c r="J2566" s="9"/>
      <c r="K2566" s="9"/>
    </row>
    <row r="2567" spans="1:11" x14ac:dyDescent="0.25">
      <c r="A2567" s="2"/>
      <c r="B2567" s="2"/>
      <c r="C2567" s="2"/>
      <c r="E2567" s="2"/>
      <c r="G2567" s="2"/>
      <c r="H2567" s="6"/>
      <c r="I2567" s="9"/>
      <c r="J2567" s="9"/>
      <c r="K2567" s="9"/>
    </row>
    <row r="2568" spans="1:11" x14ac:dyDescent="0.25">
      <c r="A2568" s="2"/>
      <c r="B2568" s="2"/>
      <c r="C2568" s="2"/>
      <c r="E2568" s="2"/>
      <c r="G2568" s="2"/>
      <c r="H2568" s="6"/>
      <c r="I2568" s="9"/>
      <c r="J2568" s="9"/>
      <c r="K2568" s="9"/>
    </row>
    <row r="2569" spans="1:11" x14ac:dyDescent="0.25">
      <c r="A2569" s="2"/>
      <c r="B2569" s="2"/>
      <c r="C2569" s="2"/>
      <c r="E2569" s="2"/>
      <c r="G2569" s="2"/>
      <c r="H2569" s="6"/>
      <c r="I2569" s="9"/>
      <c r="J2569" s="9"/>
      <c r="K2569" s="9"/>
    </row>
    <row r="2570" spans="1:11" x14ac:dyDescent="0.25">
      <c r="A2570" s="2"/>
      <c r="B2570" s="2"/>
      <c r="C2570" s="2"/>
      <c r="E2570" s="2"/>
      <c r="G2570" s="2"/>
      <c r="H2570" s="6"/>
      <c r="I2570" s="9"/>
      <c r="J2570" s="9"/>
      <c r="K2570" s="9"/>
    </row>
    <row r="2571" spans="1:11" x14ac:dyDescent="0.25">
      <c r="A2571" s="2"/>
      <c r="B2571" s="2"/>
      <c r="C2571" s="2"/>
      <c r="E2571" s="2"/>
      <c r="G2571" s="2"/>
      <c r="H2571" s="6"/>
      <c r="I2571" s="9"/>
      <c r="J2571" s="9"/>
      <c r="K2571" s="9"/>
    </row>
    <row r="2572" spans="1:11" x14ac:dyDescent="0.25">
      <c r="A2572" s="2"/>
      <c r="B2572" s="2"/>
      <c r="C2572" s="2"/>
      <c r="E2572" s="2"/>
      <c r="G2572" s="2"/>
      <c r="H2572" s="6"/>
      <c r="I2572" s="9"/>
      <c r="J2572" s="9"/>
      <c r="K2572" s="9"/>
    </row>
    <row r="2573" spans="1:11" x14ac:dyDescent="0.25">
      <c r="A2573" s="2"/>
      <c r="B2573" s="2"/>
      <c r="C2573" s="2"/>
      <c r="E2573" s="2"/>
      <c r="G2573" s="2"/>
      <c r="H2573" s="6"/>
      <c r="I2573" s="9"/>
      <c r="J2573" s="9"/>
      <c r="K2573" s="9"/>
    </row>
    <row r="2574" spans="1:11" x14ac:dyDescent="0.25">
      <c r="A2574" s="2"/>
      <c r="B2574" s="2"/>
      <c r="C2574" s="2"/>
      <c r="E2574" s="2"/>
      <c r="G2574" s="2"/>
      <c r="H2574" s="6"/>
      <c r="I2574" s="9"/>
      <c r="J2574" s="9"/>
      <c r="K2574" s="9"/>
    </row>
    <row r="2575" spans="1:11" x14ac:dyDescent="0.25">
      <c r="A2575" s="2"/>
      <c r="B2575" s="2"/>
      <c r="C2575" s="2"/>
      <c r="E2575" s="2"/>
      <c r="G2575" s="2"/>
      <c r="H2575" s="6"/>
      <c r="I2575" s="9"/>
      <c r="J2575" s="9"/>
      <c r="K2575" s="9"/>
    </row>
    <row r="2576" spans="1:11" x14ac:dyDescent="0.25">
      <c r="A2576" s="2"/>
      <c r="B2576" s="2"/>
      <c r="C2576" s="2"/>
      <c r="E2576" s="2"/>
      <c r="G2576" s="2"/>
      <c r="H2576" s="6"/>
      <c r="I2576" s="9"/>
      <c r="J2576" s="9"/>
      <c r="K2576" s="9"/>
    </row>
    <row r="2577" spans="1:11" x14ac:dyDescent="0.25">
      <c r="A2577" s="2"/>
      <c r="B2577" s="2"/>
      <c r="C2577" s="2"/>
      <c r="E2577" s="2"/>
      <c r="G2577" s="2"/>
      <c r="H2577" s="6"/>
      <c r="I2577" s="9"/>
      <c r="J2577" s="9"/>
      <c r="K2577" s="9"/>
    </row>
    <row r="2578" spans="1:11" x14ac:dyDescent="0.25">
      <c r="A2578" s="2"/>
      <c r="B2578" s="2"/>
      <c r="C2578" s="2"/>
      <c r="E2578" s="2"/>
      <c r="G2578" s="2"/>
      <c r="H2578" s="6"/>
      <c r="I2578" s="9"/>
      <c r="J2578" s="9"/>
      <c r="K2578" s="9"/>
    </row>
    <row r="2579" spans="1:11" x14ac:dyDescent="0.25">
      <c r="A2579" s="2"/>
      <c r="B2579" s="2"/>
      <c r="C2579" s="2"/>
      <c r="E2579" s="2"/>
      <c r="G2579" s="2"/>
      <c r="H2579" s="6"/>
      <c r="I2579" s="9"/>
      <c r="J2579" s="9"/>
      <c r="K2579" s="9"/>
    </row>
    <row r="2580" spans="1:11" x14ac:dyDescent="0.25">
      <c r="A2580" s="2"/>
      <c r="B2580" s="2"/>
      <c r="C2580" s="2"/>
      <c r="E2580" s="2"/>
      <c r="G2580" s="2"/>
      <c r="H2580" s="6"/>
      <c r="I2580" s="9"/>
      <c r="J2580" s="9"/>
      <c r="K2580" s="9"/>
    </row>
    <row r="2581" spans="1:11" x14ac:dyDescent="0.25">
      <c r="A2581" s="2"/>
      <c r="B2581" s="2"/>
      <c r="C2581" s="2"/>
      <c r="E2581" s="2"/>
      <c r="G2581" s="2"/>
      <c r="H2581" s="6"/>
      <c r="I2581" s="9"/>
      <c r="J2581" s="9"/>
      <c r="K2581" s="9"/>
    </row>
    <row r="2582" spans="1:11" x14ac:dyDescent="0.25">
      <c r="A2582" s="2"/>
      <c r="B2582" s="2"/>
      <c r="C2582" s="2"/>
      <c r="E2582" s="2"/>
      <c r="G2582" s="2"/>
      <c r="H2582" s="6"/>
      <c r="I2582" s="9"/>
      <c r="J2582" s="9"/>
      <c r="K2582" s="9"/>
    </row>
    <row r="2583" spans="1:11" x14ac:dyDescent="0.25">
      <c r="A2583" s="2"/>
      <c r="B2583" s="2"/>
      <c r="C2583" s="2"/>
      <c r="E2583" s="2"/>
      <c r="G2583" s="2"/>
      <c r="H2583" s="6"/>
      <c r="I2583" s="9"/>
      <c r="J2583" s="9"/>
      <c r="K2583" s="9"/>
    </row>
    <row r="2584" spans="1:11" x14ac:dyDescent="0.25">
      <c r="A2584" s="2"/>
      <c r="B2584" s="2"/>
      <c r="C2584" s="2"/>
      <c r="E2584" s="2"/>
      <c r="G2584" s="2"/>
      <c r="H2584" s="6"/>
      <c r="I2584" s="9"/>
      <c r="J2584" s="9"/>
      <c r="K2584" s="9"/>
    </row>
    <row r="2585" spans="1:11" x14ac:dyDescent="0.25">
      <c r="A2585" s="2"/>
      <c r="B2585" s="2"/>
      <c r="C2585" s="2"/>
      <c r="E2585" s="2"/>
      <c r="G2585" s="2"/>
      <c r="H2585" s="6"/>
      <c r="I2585" s="9"/>
      <c r="J2585" s="9"/>
      <c r="K2585" s="9"/>
    </row>
    <row r="2586" spans="1:11" x14ac:dyDescent="0.25">
      <c r="A2586" s="2"/>
      <c r="B2586" s="2"/>
      <c r="C2586" s="2"/>
      <c r="E2586" s="2"/>
      <c r="G2586" s="2"/>
      <c r="H2586" s="6"/>
      <c r="I2586" s="9"/>
      <c r="J2586" s="9"/>
      <c r="K2586" s="9"/>
    </row>
    <row r="2587" spans="1:11" x14ac:dyDescent="0.25">
      <c r="A2587" s="2"/>
      <c r="B2587" s="2"/>
      <c r="C2587" s="2"/>
      <c r="E2587" s="2"/>
      <c r="G2587" s="2"/>
      <c r="H2587" s="6"/>
      <c r="I2587" s="9"/>
      <c r="J2587" s="9"/>
      <c r="K2587" s="9"/>
    </row>
    <row r="2588" spans="1:11" x14ac:dyDescent="0.25">
      <c r="A2588" s="2"/>
      <c r="B2588" s="2"/>
      <c r="C2588" s="2"/>
      <c r="E2588" s="2"/>
      <c r="G2588" s="2"/>
      <c r="H2588" s="6"/>
      <c r="I2588" s="9"/>
      <c r="J2588" s="9"/>
      <c r="K2588" s="9"/>
    </row>
    <row r="2589" spans="1:11" x14ac:dyDescent="0.25">
      <c r="A2589" s="2"/>
      <c r="B2589" s="2"/>
      <c r="C2589" s="2"/>
      <c r="E2589" s="2"/>
      <c r="G2589" s="2"/>
      <c r="H2589" s="6"/>
      <c r="I2589" s="9"/>
      <c r="J2589" s="9"/>
      <c r="K2589" s="9"/>
    </row>
    <row r="2590" spans="1:11" x14ac:dyDescent="0.25">
      <c r="A2590" s="2"/>
      <c r="B2590" s="2"/>
      <c r="C2590" s="2"/>
      <c r="E2590" s="2"/>
      <c r="G2590" s="2"/>
      <c r="H2590" s="6"/>
      <c r="I2590" s="9"/>
      <c r="J2590" s="9"/>
      <c r="K2590" s="9"/>
    </row>
    <row r="2591" spans="1:11" x14ac:dyDescent="0.25">
      <c r="A2591" s="2"/>
      <c r="B2591" s="2"/>
      <c r="C2591" s="2"/>
      <c r="E2591" s="2"/>
      <c r="G2591" s="2"/>
      <c r="H2591" s="6"/>
      <c r="I2591" s="9"/>
      <c r="J2591" s="9"/>
      <c r="K2591" s="9"/>
    </row>
    <row r="2592" spans="1:11" x14ac:dyDescent="0.25">
      <c r="A2592" s="2"/>
      <c r="B2592" s="2"/>
      <c r="C2592" s="2"/>
      <c r="E2592" s="2"/>
      <c r="G2592" s="2"/>
      <c r="H2592" s="6"/>
      <c r="I2592" s="9"/>
      <c r="J2592" s="9"/>
      <c r="K2592" s="9"/>
    </row>
    <row r="2593" spans="1:11" x14ac:dyDescent="0.25">
      <c r="A2593" s="2"/>
      <c r="B2593" s="2"/>
      <c r="C2593" s="2"/>
      <c r="E2593" s="2"/>
      <c r="G2593" s="2"/>
      <c r="H2593" s="6"/>
      <c r="I2593" s="9"/>
      <c r="J2593" s="9"/>
      <c r="K2593" s="9"/>
    </row>
    <row r="2594" spans="1:11" x14ac:dyDescent="0.25">
      <c r="A2594" s="2"/>
      <c r="B2594" s="2"/>
      <c r="C2594" s="2"/>
      <c r="E2594" s="2"/>
      <c r="G2594" s="2"/>
      <c r="H2594" s="6"/>
      <c r="I2594" s="9"/>
      <c r="J2594" s="9"/>
      <c r="K2594" s="9"/>
    </row>
    <row r="2595" spans="1:11" x14ac:dyDescent="0.25">
      <c r="A2595" s="2"/>
      <c r="B2595" s="2"/>
      <c r="C2595" s="2"/>
      <c r="E2595" s="2"/>
      <c r="G2595" s="2"/>
      <c r="H2595" s="6"/>
      <c r="I2595" s="9"/>
      <c r="J2595" s="9"/>
      <c r="K2595" s="9"/>
    </row>
    <row r="2596" spans="1:11" x14ac:dyDescent="0.25">
      <c r="A2596" s="2"/>
      <c r="B2596" s="2"/>
      <c r="C2596" s="2"/>
      <c r="E2596" s="2"/>
      <c r="G2596" s="2"/>
      <c r="H2596" s="6"/>
      <c r="I2596" s="9"/>
      <c r="J2596" s="9"/>
      <c r="K2596" s="9"/>
    </row>
    <row r="2597" spans="1:11" x14ac:dyDescent="0.25">
      <c r="A2597" s="2"/>
      <c r="B2597" s="2"/>
      <c r="C2597" s="2"/>
      <c r="E2597" s="2"/>
      <c r="G2597" s="2"/>
      <c r="H2597" s="6"/>
      <c r="I2597" s="9"/>
      <c r="J2597" s="9"/>
      <c r="K2597" s="9"/>
    </row>
    <row r="2598" spans="1:11" x14ac:dyDescent="0.25">
      <c r="A2598" s="2"/>
      <c r="B2598" s="2"/>
      <c r="C2598" s="2"/>
      <c r="E2598" s="2"/>
      <c r="G2598" s="2"/>
      <c r="H2598" s="6"/>
      <c r="I2598" s="9"/>
      <c r="J2598" s="9"/>
      <c r="K2598" s="9"/>
    </row>
    <row r="2599" spans="1:11" x14ac:dyDescent="0.25">
      <c r="A2599" s="2"/>
      <c r="B2599" s="2"/>
      <c r="C2599" s="2"/>
      <c r="E2599" s="2"/>
      <c r="G2599" s="2"/>
      <c r="H2599" s="6"/>
      <c r="I2599" s="9"/>
      <c r="J2599" s="9"/>
      <c r="K2599" s="9"/>
    </row>
    <row r="2600" spans="1:11" x14ac:dyDescent="0.25">
      <c r="A2600" s="2"/>
      <c r="B2600" s="2"/>
      <c r="C2600" s="2"/>
      <c r="E2600" s="2"/>
      <c r="G2600" s="2"/>
      <c r="H2600" s="6"/>
      <c r="I2600" s="9"/>
      <c r="J2600" s="9"/>
      <c r="K2600" s="9"/>
    </row>
    <row r="2601" spans="1:11" x14ac:dyDescent="0.25">
      <c r="A2601" s="2"/>
      <c r="B2601" s="2"/>
      <c r="C2601" s="2"/>
      <c r="E2601" s="2"/>
      <c r="G2601" s="2"/>
      <c r="H2601" s="6"/>
      <c r="I2601" s="9"/>
      <c r="J2601" s="9"/>
      <c r="K2601" s="9"/>
    </row>
    <row r="2602" spans="1:11" x14ac:dyDescent="0.25">
      <c r="A2602" s="2"/>
      <c r="B2602" s="2"/>
      <c r="C2602" s="2"/>
      <c r="E2602" s="2"/>
      <c r="G2602" s="2"/>
      <c r="H2602" s="6"/>
      <c r="I2602" s="9"/>
      <c r="J2602" s="9"/>
      <c r="K2602" s="9"/>
    </row>
    <row r="2603" spans="1:11" x14ac:dyDescent="0.25">
      <c r="A2603" s="2"/>
      <c r="B2603" s="2"/>
      <c r="C2603" s="2"/>
      <c r="E2603" s="2"/>
      <c r="G2603" s="2"/>
      <c r="H2603" s="6"/>
      <c r="I2603" s="9"/>
      <c r="J2603" s="9"/>
      <c r="K2603" s="9"/>
    </row>
    <row r="2604" spans="1:11" x14ac:dyDescent="0.25">
      <c r="A2604" s="2"/>
      <c r="B2604" s="2"/>
      <c r="C2604" s="2"/>
      <c r="E2604" s="2"/>
      <c r="G2604" s="2"/>
      <c r="H2604" s="6"/>
      <c r="I2604" s="9"/>
      <c r="J2604" s="9"/>
      <c r="K2604" s="9"/>
    </row>
    <row r="2605" spans="1:11" x14ac:dyDescent="0.25">
      <c r="A2605" s="2"/>
      <c r="B2605" s="2"/>
      <c r="C2605" s="2"/>
      <c r="E2605" s="2"/>
      <c r="G2605" s="2"/>
      <c r="H2605" s="6"/>
      <c r="I2605" s="9"/>
      <c r="J2605" s="9"/>
      <c r="K2605" s="9"/>
    </row>
    <row r="2606" spans="1:11" x14ac:dyDescent="0.25">
      <c r="A2606" s="2"/>
      <c r="B2606" s="2"/>
      <c r="C2606" s="2"/>
      <c r="E2606" s="2"/>
      <c r="G2606" s="2"/>
      <c r="H2606" s="6"/>
      <c r="I2606" s="9"/>
      <c r="J2606" s="9"/>
      <c r="K2606" s="9"/>
    </row>
    <row r="2607" spans="1:11" x14ac:dyDescent="0.25">
      <c r="A2607" s="2"/>
      <c r="B2607" s="2"/>
      <c r="C2607" s="2"/>
      <c r="E2607" s="2"/>
      <c r="G2607" s="2"/>
      <c r="H2607" s="6"/>
      <c r="I2607" s="9"/>
      <c r="J2607" s="9"/>
      <c r="K2607" s="9"/>
    </row>
    <row r="2608" spans="1:11" x14ac:dyDescent="0.25">
      <c r="A2608" s="2"/>
      <c r="B2608" s="2"/>
      <c r="C2608" s="2"/>
      <c r="E2608" s="2"/>
      <c r="G2608" s="2"/>
      <c r="H2608" s="6"/>
      <c r="I2608" s="9"/>
      <c r="J2608" s="9"/>
      <c r="K2608" s="9"/>
    </row>
    <row r="2609" spans="1:11" x14ac:dyDescent="0.25">
      <c r="A2609" s="2"/>
      <c r="B2609" s="2"/>
      <c r="C2609" s="2"/>
      <c r="E2609" s="2"/>
      <c r="G2609" s="2"/>
      <c r="H2609" s="6"/>
      <c r="I2609" s="9"/>
      <c r="J2609" s="9"/>
      <c r="K2609" s="9"/>
    </row>
    <row r="2610" spans="1:11" x14ac:dyDescent="0.25">
      <c r="A2610" s="2"/>
      <c r="B2610" s="2"/>
      <c r="C2610" s="2"/>
      <c r="E2610" s="2"/>
      <c r="G2610" s="2"/>
      <c r="H2610" s="6"/>
      <c r="I2610" s="9"/>
      <c r="J2610" s="9"/>
      <c r="K2610" s="9"/>
    </row>
    <row r="2611" spans="1:11" x14ac:dyDescent="0.25">
      <c r="A2611" s="2"/>
      <c r="B2611" s="2"/>
      <c r="C2611" s="2"/>
      <c r="E2611" s="2"/>
      <c r="G2611" s="2"/>
      <c r="H2611" s="6"/>
      <c r="I2611" s="9"/>
      <c r="J2611" s="9"/>
      <c r="K2611" s="9"/>
    </row>
    <row r="2612" spans="1:11" x14ac:dyDescent="0.25">
      <c r="A2612" s="2"/>
      <c r="B2612" s="2"/>
      <c r="C2612" s="2"/>
      <c r="E2612" s="2"/>
      <c r="G2612" s="2"/>
      <c r="H2612" s="6"/>
      <c r="I2612" s="9"/>
      <c r="J2612" s="9"/>
      <c r="K2612" s="9"/>
    </row>
    <row r="2613" spans="1:11" x14ac:dyDescent="0.25">
      <c r="A2613" s="2"/>
      <c r="B2613" s="2"/>
      <c r="C2613" s="2"/>
      <c r="E2613" s="2"/>
      <c r="G2613" s="2"/>
      <c r="H2613" s="6"/>
      <c r="I2613" s="9"/>
      <c r="J2613" s="9"/>
      <c r="K2613" s="9"/>
    </row>
    <row r="2614" spans="1:11" x14ac:dyDescent="0.25">
      <c r="A2614" s="2"/>
      <c r="B2614" s="2"/>
      <c r="C2614" s="2"/>
      <c r="E2614" s="2"/>
      <c r="G2614" s="2"/>
      <c r="H2614" s="6"/>
      <c r="I2614" s="9"/>
      <c r="J2614" s="9"/>
      <c r="K2614" s="9"/>
    </row>
    <row r="2615" spans="1:11" x14ac:dyDescent="0.25">
      <c r="A2615" s="2"/>
      <c r="B2615" s="2"/>
      <c r="C2615" s="2"/>
      <c r="E2615" s="2"/>
      <c r="G2615" s="2"/>
      <c r="H2615" s="6"/>
      <c r="I2615" s="9"/>
      <c r="J2615" s="9"/>
      <c r="K2615" s="9"/>
    </row>
    <row r="2616" spans="1:11" x14ac:dyDescent="0.25">
      <c r="A2616" s="2"/>
      <c r="B2616" s="2"/>
      <c r="C2616" s="2"/>
      <c r="E2616" s="2"/>
      <c r="G2616" s="2"/>
      <c r="H2616" s="6"/>
      <c r="I2616" s="9"/>
      <c r="J2616" s="9"/>
      <c r="K2616" s="9"/>
    </row>
    <row r="2617" spans="1:11" x14ac:dyDescent="0.25">
      <c r="A2617" s="2"/>
      <c r="B2617" s="2"/>
      <c r="C2617" s="2"/>
      <c r="E2617" s="2"/>
      <c r="G2617" s="2"/>
      <c r="H2617" s="6"/>
      <c r="I2617" s="9"/>
      <c r="J2617" s="9"/>
      <c r="K2617" s="9"/>
    </row>
    <row r="2618" spans="1:11" x14ac:dyDescent="0.25">
      <c r="A2618" s="2"/>
      <c r="B2618" s="2"/>
      <c r="C2618" s="2"/>
      <c r="E2618" s="2"/>
      <c r="G2618" s="2"/>
      <c r="H2618" s="6"/>
      <c r="I2618" s="9"/>
      <c r="J2618" s="9"/>
      <c r="K2618" s="9"/>
    </row>
    <row r="2619" spans="1:11" x14ac:dyDescent="0.25">
      <c r="A2619" s="2"/>
      <c r="B2619" s="2"/>
      <c r="C2619" s="2"/>
      <c r="E2619" s="2"/>
      <c r="G2619" s="2"/>
      <c r="H2619" s="6"/>
      <c r="I2619" s="9"/>
      <c r="J2619" s="9"/>
      <c r="K2619" s="9"/>
    </row>
    <row r="2620" spans="1:11" x14ac:dyDescent="0.25">
      <c r="A2620" s="2"/>
      <c r="B2620" s="2"/>
      <c r="C2620" s="2"/>
      <c r="E2620" s="2"/>
      <c r="G2620" s="2"/>
      <c r="H2620" s="6"/>
      <c r="I2620" s="9"/>
      <c r="J2620" s="9"/>
      <c r="K2620" s="9"/>
    </row>
    <row r="2621" spans="1:11" x14ac:dyDescent="0.25">
      <c r="A2621" s="2"/>
      <c r="B2621" s="2"/>
      <c r="C2621" s="2"/>
      <c r="E2621" s="2"/>
      <c r="G2621" s="2"/>
      <c r="H2621" s="6"/>
      <c r="I2621" s="9"/>
      <c r="J2621" s="9"/>
      <c r="K2621" s="9"/>
    </row>
    <row r="2622" spans="1:11" x14ac:dyDescent="0.25">
      <c r="A2622" s="2"/>
      <c r="B2622" s="2"/>
      <c r="C2622" s="2"/>
      <c r="E2622" s="2"/>
      <c r="G2622" s="2"/>
      <c r="H2622" s="6"/>
      <c r="I2622" s="9"/>
      <c r="J2622" s="9"/>
      <c r="K2622" s="9"/>
    </row>
    <row r="2623" spans="1:11" x14ac:dyDescent="0.25">
      <c r="A2623" s="2"/>
      <c r="B2623" s="2"/>
      <c r="C2623" s="2"/>
      <c r="E2623" s="2"/>
      <c r="G2623" s="2"/>
      <c r="H2623" s="6"/>
      <c r="I2623" s="9"/>
      <c r="J2623" s="9"/>
      <c r="K2623" s="9"/>
    </row>
    <row r="2624" spans="1:11" x14ac:dyDescent="0.25">
      <c r="A2624" s="2"/>
      <c r="B2624" s="2"/>
      <c r="C2624" s="2"/>
      <c r="E2624" s="2"/>
      <c r="G2624" s="2"/>
      <c r="H2624" s="6"/>
      <c r="I2624" s="9"/>
      <c r="J2624" s="9"/>
      <c r="K2624" s="9"/>
    </row>
    <row r="2625" spans="1:11" x14ac:dyDescent="0.25">
      <c r="A2625" s="2"/>
      <c r="B2625" s="2"/>
      <c r="C2625" s="2"/>
      <c r="E2625" s="2"/>
      <c r="G2625" s="2"/>
      <c r="H2625" s="6"/>
      <c r="I2625" s="9"/>
      <c r="J2625" s="9"/>
      <c r="K2625" s="9"/>
    </row>
    <row r="2626" spans="1:11" x14ac:dyDescent="0.25">
      <c r="A2626" s="2"/>
      <c r="B2626" s="2"/>
      <c r="C2626" s="2"/>
      <c r="E2626" s="2"/>
      <c r="G2626" s="2"/>
      <c r="H2626" s="6"/>
      <c r="I2626" s="9"/>
      <c r="J2626" s="9"/>
      <c r="K2626" s="9"/>
    </row>
    <row r="2627" spans="1:11" x14ac:dyDescent="0.25">
      <c r="A2627" s="2"/>
      <c r="B2627" s="2"/>
      <c r="C2627" s="2"/>
      <c r="E2627" s="2"/>
      <c r="G2627" s="2"/>
      <c r="H2627" s="6"/>
      <c r="I2627" s="9"/>
      <c r="J2627" s="9"/>
      <c r="K2627" s="9"/>
    </row>
    <row r="2628" spans="1:11" x14ac:dyDescent="0.25">
      <c r="A2628" s="2"/>
      <c r="B2628" s="2"/>
      <c r="C2628" s="2"/>
      <c r="E2628" s="2"/>
      <c r="G2628" s="2"/>
      <c r="H2628" s="6"/>
      <c r="I2628" s="9"/>
      <c r="J2628" s="9"/>
      <c r="K2628" s="9"/>
    </row>
    <row r="2629" spans="1:11" x14ac:dyDescent="0.25">
      <c r="A2629" s="2"/>
      <c r="B2629" s="2"/>
      <c r="C2629" s="2"/>
      <c r="E2629" s="2"/>
      <c r="G2629" s="2"/>
      <c r="H2629" s="6"/>
      <c r="I2629" s="9"/>
      <c r="J2629" s="9"/>
      <c r="K2629" s="9"/>
    </row>
    <row r="2630" spans="1:11" x14ac:dyDescent="0.25">
      <c r="A2630" s="2"/>
      <c r="B2630" s="2"/>
      <c r="C2630" s="2"/>
      <c r="E2630" s="2"/>
      <c r="G2630" s="2"/>
      <c r="H2630" s="6"/>
      <c r="I2630" s="9"/>
      <c r="J2630" s="9"/>
      <c r="K2630" s="9"/>
    </row>
    <row r="2631" spans="1:11" x14ac:dyDescent="0.25">
      <c r="A2631" s="2"/>
      <c r="B2631" s="2"/>
      <c r="C2631" s="2"/>
      <c r="E2631" s="2"/>
      <c r="G2631" s="2"/>
      <c r="H2631" s="6"/>
      <c r="I2631" s="9"/>
      <c r="J2631" s="9"/>
      <c r="K2631" s="9"/>
    </row>
    <row r="2632" spans="1:11" x14ac:dyDescent="0.25">
      <c r="A2632" s="2"/>
      <c r="B2632" s="2"/>
      <c r="C2632" s="2"/>
      <c r="E2632" s="2"/>
      <c r="G2632" s="2"/>
      <c r="H2632" s="6"/>
      <c r="I2632" s="9"/>
      <c r="J2632" s="9"/>
      <c r="K2632" s="9"/>
    </row>
    <row r="2633" spans="1:11" x14ac:dyDescent="0.25">
      <c r="A2633" s="2"/>
      <c r="B2633" s="2"/>
      <c r="C2633" s="2"/>
      <c r="E2633" s="2"/>
      <c r="G2633" s="2"/>
      <c r="H2633" s="6"/>
      <c r="I2633" s="9"/>
      <c r="J2633" s="9"/>
      <c r="K2633" s="9"/>
    </row>
    <row r="2634" spans="1:11" x14ac:dyDescent="0.25">
      <c r="A2634" s="2"/>
      <c r="B2634" s="2"/>
      <c r="C2634" s="2"/>
      <c r="E2634" s="2"/>
      <c r="G2634" s="2"/>
      <c r="H2634" s="6"/>
      <c r="I2634" s="9"/>
      <c r="J2634" s="9"/>
      <c r="K2634" s="9"/>
    </row>
    <row r="2635" spans="1:11" x14ac:dyDescent="0.25">
      <c r="A2635" s="2"/>
      <c r="B2635" s="2"/>
      <c r="C2635" s="2"/>
      <c r="E2635" s="2"/>
      <c r="G2635" s="2"/>
      <c r="H2635" s="6"/>
      <c r="I2635" s="9"/>
      <c r="J2635" s="9"/>
      <c r="K2635" s="9"/>
    </row>
    <row r="2636" spans="1:11" x14ac:dyDescent="0.25">
      <c r="A2636" s="2"/>
      <c r="B2636" s="2"/>
      <c r="C2636" s="2"/>
      <c r="E2636" s="2"/>
      <c r="G2636" s="2"/>
      <c r="H2636" s="6"/>
      <c r="I2636" s="9"/>
      <c r="J2636" s="9"/>
      <c r="K2636" s="9"/>
    </row>
    <row r="2637" spans="1:11" x14ac:dyDescent="0.25">
      <c r="A2637" s="2"/>
      <c r="B2637" s="2"/>
      <c r="C2637" s="2"/>
      <c r="E2637" s="2"/>
      <c r="G2637" s="2"/>
      <c r="H2637" s="6"/>
      <c r="I2637" s="9"/>
      <c r="J2637" s="9"/>
      <c r="K2637" s="9"/>
    </row>
    <row r="2638" spans="1:11" x14ac:dyDescent="0.25">
      <c r="A2638" s="2"/>
      <c r="B2638" s="2"/>
      <c r="C2638" s="2"/>
      <c r="E2638" s="2"/>
      <c r="G2638" s="2"/>
      <c r="H2638" s="6"/>
      <c r="I2638" s="9"/>
      <c r="J2638" s="9"/>
      <c r="K2638" s="9"/>
    </row>
    <row r="2639" spans="1:11" x14ac:dyDescent="0.25">
      <c r="A2639" s="2"/>
      <c r="B2639" s="2"/>
      <c r="C2639" s="2"/>
      <c r="E2639" s="2"/>
      <c r="G2639" s="2"/>
      <c r="H2639" s="6"/>
      <c r="I2639" s="9"/>
      <c r="J2639" s="9"/>
      <c r="K2639" s="9"/>
    </row>
    <row r="2640" spans="1:11" x14ac:dyDescent="0.25">
      <c r="A2640" s="2"/>
      <c r="B2640" s="2"/>
      <c r="C2640" s="2"/>
      <c r="E2640" s="2"/>
      <c r="G2640" s="2"/>
      <c r="H2640" s="6"/>
      <c r="I2640" s="9"/>
      <c r="J2640" s="9"/>
      <c r="K2640" s="9"/>
    </row>
    <row r="2641" spans="1:11" x14ac:dyDescent="0.25">
      <c r="A2641" s="2"/>
      <c r="B2641" s="2"/>
      <c r="C2641" s="2"/>
      <c r="E2641" s="2"/>
      <c r="G2641" s="2"/>
      <c r="H2641" s="6"/>
      <c r="I2641" s="9"/>
      <c r="J2641" s="9"/>
      <c r="K2641" s="9"/>
    </row>
    <row r="2642" spans="1:11" x14ac:dyDescent="0.25">
      <c r="A2642" s="2"/>
      <c r="B2642" s="2"/>
      <c r="C2642" s="2"/>
      <c r="E2642" s="2"/>
      <c r="G2642" s="2"/>
      <c r="H2642" s="6"/>
      <c r="I2642" s="9"/>
      <c r="J2642" s="9"/>
      <c r="K2642" s="9"/>
    </row>
    <row r="2643" spans="1:11" x14ac:dyDescent="0.25">
      <c r="A2643" s="2"/>
      <c r="B2643" s="2"/>
      <c r="C2643" s="2"/>
      <c r="E2643" s="2"/>
      <c r="G2643" s="2"/>
      <c r="H2643" s="6"/>
      <c r="I2643" s="9"/>
      <c r="J2643" s="9"/>
      <c r="K2643" s="9"/>
    </row>
    <row r="2644" spans="1:11" x14ac:dyDescent="0.25">
      <c r="A2644" s="2"/>
      <c r="B2644" s="2"/>
      <c r="C2644" s="2"/>
      <c r="E2644" s="2"/>
      <c r="G2644" s="2"/>
      <c r="H2644" s="6"/>
      <c r="I2644" s="9"/>
      <c r="J2644" s="9"/>
      <c r="K2644" s="9"/>
    </row>
    <row r="2645" spans="1:11" x14ac:dyDescent="0.25">
      <c r="A2645" s="2"/>
      <c r="B2645" s="2"/>
      <c r="C2645" s="2"/>
      <c r="E2645" s="2"/>
      <c r="G2645" s="2"/>
      <c r="H2645" s="6"/>
      <c r="I2645" s="9"/>
      <c r="J2645" s="9"/>
      <c r="K2645" s="9"/>
    </row>
    <row r="2646" spans="1:11" x14ac:dyDescent="0.25">
      <c r="A2646" s="2"/>
      <c r="B2646" s="2"/>
      <c r="C2646" s="2"/>
      <c r="E2646" s="2"/>
      <c r="G2646" s="2"/>
      <c r="H2646" s="6"/>
      <c r="I2646" s="9"/>
      <c r="J2646" s="9"/>
      <c r="K2646" s="9"/>
    </row>
    <row r="2647" spans="1:11" x14ac:dyDescent="0.25">
      <c r="A2647" s="2"/>
      <c r="B2647" s="2"/>
      <c r="C2647" s="2"/>
      <c r="E2647" s="2"/>
      <c r="G2647" s="2"/>
      <c r="H2647" s="6"/>
      <c r="I2647" s="9"/>
      <c r="J2647" s="9"/>
      <c r="K2647" s="9"/>
    </row>
    <row r="2648" spans="1:11" x14ac:dyDescent="0.25">
      <c r="A2648" s="2"/>
      <c r="B2648" s="2"/>
      <c r="C2648" s="2"/>
      <c r="E2648" s="2"/>
      <c r="G2648" s="2"/>
      <c r="H2648" s="6"/>
      <c r="I2648" s="9"/>
      <c r="J2648" s="9"/>
      <c r="K2648" s="9"/>
    </row>
    <row r="2649" spans="1:11" x14ac:dyDescent="0.25">
      <c r="A2649" s="2"/>
      <c r="B2649" s="2"/>
      <c r="C2649" s="2"/>
      <c r="E2649" s="2"/>
      <c r="G2649" s="2"/>
      <c r="H2649" s="6"/>
      <c r="I2649" s="9"/>
      <c r="J2649" s="9"/>
      <c r="K2649" s="9"/>
    </row>
    <row r="2650" spans="1:11" x14ac:dyDescent="0.25">
      <c r="A2650" s="2"/>
      <c r="B2650" s="2"/>
      <c r="C2650" s="2"/>
      <c r="E2650" s="2"/>
      <c r="G2650" s="2"/>
      <c r="H2650" s="6"/>
      <c r="I2650" s="9"/>
      <c r="J2650" s="9"/>
      <c r="K2650" s="9"/>
    </row>
    <row r="2651" spans="1:11" x14ac:dyDescent="0.25">
      <c r="A2651" s="2"/>
      <c r="B2651" s="2"/>
      <c r="C2651" s="2"/>
      <c r="E2651" s="2"/>
      <c r="G2651" s="2"/>
      <c r="H2651" s="6"/>
      <c r="I2651" s="9"/>
      <c r="J2651" s="9"/>
      <c r="K2651" s="9"/>
    </row>
    <row r="2652" spans="1:11" x14ac:dyDescent="0.25">
      <c r="A2652" s="2"/>
      <c r="B2652" s="2"/>
      <c r="C2652" s="2"/>
      <c r="E2652" s="2"/>
      <c r="G2652" s="2"/>
      <c r="H2652" s="6"/>
      <c r="I2652" s="9"/>
      <c r="J2652" s="9"/>
      <c r="K2652" s="9"/>
    </row>
    <row r="2653" spans="1:11" x14ac:dyDescent="0.25">
      <c r="A2653" s="2"/>
      <c r="B2653" s="2"/>
      <c r="C2653" s="2"/>
      <c r="E2653" s="2"/>
      <c r="G2653" s="2"/>
      <c r="H2653" s="6"/>
      <c r="I2653" s="9"/>
      <c r="J2653" s="9"/>
      <c r="K2653" s="9"/>
    </row>
    <row r="2654" spans="1:11" x14ac:dyDescent="0.25">
      <c r="A2654" s="2"/>
      <c r="B2654" s="2"/>
      <c r="C2654" s="2"/>
      <c r="E2654" s="2"/>
      <c r="G2654" s="2"/>
      <c r="H2654" s="6"/>
      <c r="I2654" s="9"/>
      <c r="J2654" s="9"/>
      <c r="K2654" s="9"/>
    </row>
    <row r="2655" spans="1:11" x14ac:dyDescent="0.25">
      <c r="A2655" s="2"/>
      <c r="B2655" s="2"/>
      <c r="C2655" s="2"/>
      <c r="E2655" s="2"/>
      <c r="G2655" s="2"/>
      <c r="H2655" s="6"/>
      <c r="I2655" s="9"/>
      <c r="J2655" s="9"/>
      <c r="K2655" s="9"/>
    </row>
    <row r="2656" spans="1:11" x14ac:dyDescent="0.25">
      <c r="A2656" s="2"/>
      <c r="B2656" s="2"/>
      <c r="C2656" s="2"/>
      <c r="E2656" s="2"/>
      <c r="G2656" s="2"/>
      <c r="H2656" s="6"/>
      <c r="I2656" s="9"/>
      <c r="J2656" s="9"/>
      <c r="K2656" s="9"/>
    </row>
    <row r="2657" spans="1:11" x14ac:dyDescent="0.25">
      <c r="A2657" s="2"/>
      <c r="B2657" s="2"/>
      <c r="C2657" s="2"/>
      <c r="E2657" s="2"/>
      <c r="G2657" s="2"/>
      <c r="H2657" s="6"/>
      <c r="I2657" s="9"/>
      <c r="J2657" s="9"/>
      <c r="K2657" s="9"/>
    </row>
    <row r="2658" spans="1:11" x14ac:dyDescent="0.25">
      <c r="A2658" s="2"/>
      <c r="B2658" s="2"/>
      <c r="C2658" s="2"/>
      <c r="E2658" s="2"/>
      <c r="G2658" s="2"/>
      <c r="H2658" s="6"/>
      <c r="I2658" s="9"/>
      <c r="J2658" s="9"/>
      <c r="K2658" s="9"/>
    </row>
    <row r="2659" spans="1:11" x14ac:dyDescent="0.25">
      <c r="A2659" s="2"/>
      <c r="B2659" s="2"/>
      <c r="C2659" s="2"/>
      <c r="E2659" s="2"/>
      <c r="G2659" s="2"/>
      <c r="H2659" s="6"/>
      <c r="I2659" s="9"/>
      <c r="J2659" s="9"/>
      <c r="K2659" s="9"/>
    </row>
    <row r="2660" spans="1:11" x14ac:dyDescent="0.25">
      <c r="A2660" s="2"/>
      <c r="B2660" s="2"/>
      <c r="C2660" s="2"/>
      <c r="E2660" s="2"/>
      <c r="G2660" s="2"/>
      <c r="H2660" s="6"/>
      <c r="I2660" s="9"/>
      <c r="J2660" s="9"/>
      <c r="K2660" s="9"/>
    </row>
    <row r="2661" spans="1:11" x14ac:dyDescent="0.25">
      <c r="A2661" s="2"/>
      <c r="B2661" s="2"/>
      <c r="C2661" s="2"/>
      <c r="E2661" s="2"/>
      <c r="G2661" s="2"/>
      <c r="H2661" s="6"/>
      <c r="I2661" s="9"/>
      <c r="J2661" s="9"/>
      <c r="K2661" s="9"/>
    </row>
    <row r="2662" spans="1:11" x14ac:dyDescent="0.25">
      <c r="A2662" s="2"/>
      <c r="B2662" s="2"/>
      <c r="C2662" s="2"/>
      <c r="E2662" s="2"/>
      <c r="G2662" s="2"/>
      <c r="H2662" s="6"/>
      <c r="I2662" s="9"/>
      <c r="J2662" s="9"/>
      <c r="K2662" s="9"/>
    </row>
    <row r="2663" spans="1:11" x14ac:dyDescent="0.25">
      <c r="A2663" s="2"/>
      <c r="B2663" s="2"/>
      <c r="C2663" s="2"/>
      <c r="E2663" s="2"/>
      <c r="G2663" s="2"/>
      <c r="H2663" s="6"/>
      <c r="I2663" s="9"/>
      <c r="J2663" s="9"/>
      <c r="K2663" s="9"/>
    </row>
    <row r="2664" spans="1:11" x14ac:dyDescent="0.25">
      <c r="A2664" s="2"/>
      <c r="B2664" s="2"/>
      <c r="C2664" s="2"/>
      <c r="E2664" s="2"/>
      <c r="G2664" s="2"/>
      <c r="H2664" s="6"/>
      <c r="I2664" s="9"/>
      <c r="J2664" s="9"/>
      <c r="K2664" s="9"/>
    </row>
    <row r="2665" spans="1:11" x14ac:dyDescent="0.25">
      <c r="A2665" s="2"/>
      <c r="B2665" s="2"/>
      <c r="C2665" s="2"/>
      <c r="E2665" s="2"/>
      <c r="G2665" s="2"/>
      <c r="H2665" s="6"/>
      <c r="I2665" s="9"/>
      <c r="J2665" s="9"/>
      <c r="K2665" s="9"/>
    </row>
    <row r="2666" spans="1:11" x14ac:dyDescent="0.25">
      <c r="A2666" s="2"/>
      <c r="B2666" s="2"/>
      <c r="C2666" s="2"/>
      <c r="E2666" s="2"/>
      <c r="G2666" s="2"/>
      <c r="H2666" s="6"/>
      <c r="I2666" s="9"/>
      <c r="J2666" s="9"/>
      <c r="K2666" s="9"/>
    </row>
    <row r="2667" spans="1:11" x14ac:dyDescent="0.25">
      <c r="A2667" s="2"/>
      <c r="B2667" s="2"/>
      <c r="C2667" s="2"/>
      <c r="E2667" s="2"/>
      <c r="G2667" s="2"/>
      <c r="H2667" s="6"/>
      <c r="I2667" s="9"/>
      <c r="J2667" s="9"/>
      <c r="K2667" s="9"/>
    </row>
    <row r="2668" spans="1:11" x14ac:dyDescent="0.25">
      <c r="A2668" s="2"/>
      <c r="B2668" s="2"/>
      <c r="C2668" s="2"/>
      <c r="E2668" s="2"/>
      <c r="G2668" s="2"/>
      <c r="H2668" s="6"/>
      <c r="I2668" s="9"/>
      <c r="J2668" s="9"/>
      <c r="K2668" s="9"/>
    </row>
    <row r="2669" spans="1:11" x14ac:dyDescent="0.25">
      <c r="A2669" s="2"/>
      <c r="B2669" s="2"/>
      <c r="C2669" s="2"/>
      <c r="E2669" s="2"/>
      <c r="G2669" s="2"/>
      <c r="H2669" s="6"/>
      <c r="I2669" s="9"/>
      <c r="J2669" s="9"/>
      <c r="K2669" s="9"/>
    </row>
    <row r="2670" spans="1:11" x14ac:dyDescent="0.25">
      <c r="A2670" s="2"/>
      <c r="B2670" s="2"/>
      <c r="C2670" s="2"/>
      <c r="E2670" s="2"/>
      <c r="G2670" s="2"/>
      <c r="H2670" s="6"/>
      <c r="I2670" s="9"/>
      <c r="J2670" s="9"/>
      <c r="K2670" s="9"/>
    </row>
    <row r="2671" spans="1:11" x14ac:dyDescent="0.25">
      <c r="A2671" s="2"/>
      <c r="B2671" s="2"/>
      <c r="C2671" s="2"/>
      <c r="E2671" s="2"/>
      <c r="G2671" s="2"/>
      <c r="H2671" s="6"/>
      <c r="I2671" s="9"/>
      <c r="J2671" s="9"/>
      <c r="K2671" s="9"/>
    </row>
    <row r="2672" spans="1:11" x14ac:dyDescent="0.25">
      <c r="A2672" s="2"/>
      <c r="B2672" s="2"/>
      <c r="C2672" s="2"/>
      <c r="E2672" s="2"/>
      <c r="G2672" s="2"/>
      <c r="H2672" s="6"/>
      <c r="I2672" s="9"/>
      <c r="J2672" s="9"/>
      <c r="K2672" s="9"/>
    </row>
    <row r="2673" spans="1:11" x14ac:dyDescent="0.25">
      <c r="A2673" s="2"/>
      <c r="B2673" s="2"/>
      <c r="C2673" s="2"/>
      <c r="E2673" s="2"/>
      <c r="G2673" s="2"/>
      <c r="H2673" s="6"/>
      <c r="I2673" s="9"/>
      <c r="J2673" s="9"/>
      <c r="K2673" s="9"/>
    </row>
    <row r="2674" spans="1:11" x14ac:dyDescent="0.25">
      <c r="A2674" s="2"/>
      <c r="B2674" s="2"/>
      <c r="C2674" s="2"/>
      <c r="E2674" s="2"/>
      <c r="G2674" s="2"/>
      <c r="H2674" s="6"/>
      <c r="I2674" s="9"/>
      <c r="J2674" s="9"/>
      <c r="K2674" s="9"/>
    </row>
    <row r="2675" spans="1:11" x14ac:dyDescent="0.25">
      <c r="A2675" s="2"/>
      <c r="B2675" s="2"/>
      <c r="C2675" s="2"/>
      <c r="E2675" s="2"/>
      <c r="G2675" s="2"/>
      <c r="H2675" s="6"/>
      <c r="I2675" s="9"/>
      <c r="J2675" s="9"/>
      <c r="K2675" s="9"/>
    </row>
    <row r="2676" spans="1:11" x14ac:dyDescent="0.25">
      <c r="A2676" s="2"/>
      <c r="B2676" s="2"/>
      <c r="C2676" s="2"/>
      <c r="E2676" s="2"/>
      <c r="G2676" s="2"/>
      <c r="H2676" s="6"/>
      <c r="I2676" s="9"/>
      <c r="J2676" s="9"/>
      <c r="K2676" s="9"/>
    </row>
    <row r="2677" spans="1:11" x14ac:dyDescent="0.25">
      <c r="A2677" s="2"/>
      <c r="B2677" s="2"/>
      <c r="C2677" s="2"/>
      <c r="E2677" s="2"/>
      <c r="G2677" s="2"/>
      <c r="H2677" s="6"/>
      <c r="I2677" s="9"/>
      <c r="J2677" s="9"/>
      <c r="K2677" s="9"/>
    </row>
    <row r="2678" spans="1:11" x14ac:dyDescent="0.25">
      <c r="A2678" s="2"/>
      <c r="B2678" s="2"/>
      <c r="C2678" s="2"/>
      <c r="E2678" s="2"/>
      <c r="G2678" s="2"/>
      <c r="H2678" s="6"/>
      <c r="I2678" s="9"/>
      <c r="J2678" s="9"/>
      <c r="K2678" s="9"/>
    </row>
    <row r="2679" spans="1:11" x14ac:dyDescent="0.25">
      <c r="A2679" s="2"/>
      <c r="B2679" s="2"/>
      <c r="C2679" s="2"/>
      <c r="E2679" s="2"/>
      <c r="G2679" s="2"/>
      <c r="H2679" s="6"/>
      <c r="I2679" s="9"/>
      <c r="J2679" s="9"/>
      <c r="K2679" s="9"/>
    </row>
    <row r="2680" spans="1:11" x14ac:dyDescent="0.25">
      <c r="A2680" s="2"/>
      <c r="B2680" s="2"/>
      <c r="C2680" s="2"/>
      <c r="E2680" s="2"/>
      <c r="G2680" s="2"/>
      <c r="H2680" s="6"/>
      <c r="I2680" s="9"/>
      <c r="J2680" s="9"/>
      <c r="K2680" s="9"/>
    </row>
    <row r="2681" spans="1:11" x14ac:dyDescent="0.25">
      <c r="A2681" s="2"/>
      <c r="B2681" s="2"/>
      <c r="C2681" s="2"/>
      <c r="E2681" s="2"/>
      <c r="G2681" s="2"/>
      <c r="H2681" s="6"/>
      <c r="I2681" s="9"/>
      <c r="J2681" s="9"/>
      <c r="K2681" s="9"/>
    </row>
    <row r="2682" spans="1:11" x14ac:dyDescent="0.25">
      <c r="A2682" s="2"/>
      <c r="B2682" s="2"/>
      <c r="C2682" s="2"/>
      <c r="E2682" s="2"/>
      <c r="G2682" s="2"/>
      <c r="H2682" s="6"/>
      <c r="I2682" s="9"/>
      <c r="J2682" s="9"/>
      <c r="K2682" s="9"/>
    </row>
    <row r="2683" spans="1:11" x14ac:dyDescent="0.25">
      <c r="A2683" s="2"/>
      <c r="B2683" s="2"/>
      <c r="C2683" s="2"/>
      <c r="E2683" s="2"/>
      <c r="G2683" s="2"/>
      <c r="H2683" s="6"/>
      <c r="I2683" s="9"/>
      <c r="J2683" s="9"/>
      <c r="K2683" s="9"/>
    </row>
    <row r="2684" spans="1:11" x14ac:dyDescent="0.25">
      <c r="A2684" s="2"/>
      <c r="B2684" s="2"/>
      <c r="C2684" s="2"/>
      <c r="E2684" s="2"/>
      <c r="G2684" s="2"/>
      <c r="H2684" s="6"/>
      <c r="I2684" s="9"/>
      <c r="J2684" s="9"/>
      <c r="K2684" s="9"/>
    </row>
    <row r="2685" spans="1:11" x14ac:dyDescent="0.25">
      <c r="A2685" s="2"/>
      <c r="B2685" s="2"/>
      <c r="C2685" s="2"/>
      <c r="E2685" s="2"/>
      <c r="G2685" s="2"/>
      <c r="H2685" s="6"/>
      <c r="I2685" s="9"/>
      <c r="J2685" s="9"/>
      <c r="K2685" s="9"/>
    </row>
    <row r="2686" spans="1:11" x14ac:dyDescent="0.25">
      <c r="A2686" s="2"/>
      <c r="B2686" s="2"/>
      <c r="C2686" s="2"/>
      <c r="E2686" s="2"/>
      <c r="G2686" s="2"/>
      <c r="H2686" s="6"/>
      <c r="I2686" s="9"/>
      <c r="J2686" s="9"/>
      <c r="K2686" s="9"/>
    </row>
    <row r="2687" spans="1:11" x14ac:dyDescent="0.25">
      <c r="A2687" s="2"/>
      <c r="B2687" s="2"/>
      <c r="C2687" s="2"/>
      <c r="E2687" s="2"/>
      <c r="G2687" s="2"/>
      <c r="H2687" s="6"/>
      <c r="I2687" s="9"/>
      <c r="J2687" s="9"/>
      <c r="K2687" s="9"/>
    </row>
    <row r="2688" spans="1:11" x14ac:dyDescent="0.25">
      <c r="A2688" s="2"/>
      <c r="B2688" s="2"/>
      <c r="C2688" s="2"/>
      <c r="E2688" s="2"/>
      <c r="G2688" s="2"/>
      <c r="H2688" s="6"/>
      <c r="I2688" s="9"/>
      <c r="J2688" s="9"/>
      <c r="K2688" s="9"/>
    </row>
    <row r="2689" spans="1:11" x14ac:dyDescent="0.25">
      <c r="A2689" s="2"/>
      <c r="B2689" s="2"/>
      <c r="C2689" s="2"/>
      <c r="E2689" s="2"/>
      <c r="G2689" s="2"/>
      <c r="H2689" s="6"/>
      <c r="I2689" s="9"/>
      <c r="J2689" s="9"/>
      <c r="K2689" s="9"/>
    </row>
    <row r="2690" spans="1:11" x14ac:dyDescent="0.25">
      <c r="A2690" s="2"/>
      <c r="B2690" s="2"/>
      <c r="C2690" s="2"/>
      <c r="E2690" s="2"/>
      <c r="G2690" s="2"/>
      <c r="H2690" s="6"/>
      <c r="I2690" s="9"/>
      <c r="J2690" s="9"/>
      <c r="K2690" s="9"/>
    </row>
    <row r="2691" spans="1:11" x14ac:dyDescent="0.25">
      <c r="A2691" s="2"/>
      <c r="B2691" s="2"/>
      <c r="C2691" s="2"/>
      <c r="E2691" s="2"/>
      <c r="G2691" s="2"/>
      <c r="H2691" s="6"/>
      <c r="I2691" s="9"/>
      <c r="J2691" s="9"/>
      <c r="K2691" s="9"/>
    </row>
    <row r="2692" spans="1:11" x14ac:dyDescent="0.25">
      <c r="A2692" s="2"/>
      <c r="B2692" s="2"/>
      <c r="C2692" s="2"/>
      <c r="E2692" s="2"/>
      <c r="G2692" s="2"/>
      <c r="H2692" s="6"/>
      <c r="I2692" s="9"/>
      <c r="J2692" s="9"/>
      <c r="K2692" s="9"/>
    </row>
    <row r="2693" spans="1:11" x14ac:dyDescent="0.25">
      <c r="A2693" s="2"/>
      <c r="B2693" s="2"/>
      <c r="C2693" s="2"/>
      <c r="E2693" s="2"/>
      <c r="G2693" s="2"/>
      <c r="H2693" s="6"/>
      <c r="I2693" s="9"/>
      <c r="J2693" s="9"/>
      <c r="K2693" s="9"/>
    </row>
    <row r="2694" spans="1:11" x14ac:dyDescent="0.25">
      <c r="A2694" s="2"/>
      <c r="B2694" s="2"/>
      <c r="C2694" s="2"/>
      <c r="E2694" s="2"/>
      <c r="G2694" s="2"/>
      <c r="H2694" s="6"/>
      <c r="I2694" s="9"/>
      <c r="J2694" s="9"/>
      <c r="K2694" s="9"/>
    </row>
    <row r="2695" spans="1:11" x14ac:dyDescent="0.25">
      <c r="A2695" s="2"/>
      <c r="B2695" s="2"/>
      <c r="C2695" s="2"/>
      <c r="E2695" s="2"/>
      <c r="G2695" s="2"/>
      <c r="H2695" s="6"/>
      <c r="I2695" s="9"/>
      <c r="J2695" s="9"/>
      <c r="K2695" s="9"/>
    </row>
    <row r="2696" spans="1:11" x14ac:dyDescent="0.25">
      <c r="A2696" s="2"/>
      <c r="B2696" s="2"/>
      <c r="C2696" s="2"/>
      <c r="E2696" s="2"/>
      <c r="G2696" s="2"/>
      <c r="H2696" s="6"/>
      <c r="I2696" s="9"/>
      <c r="J2696" s="9"/>
      <c r="K2696" s="9"/>
    </row>
    <row r="2697" spans="1:11" x14ac:dyDescent="0.25">
      <c r="A2697" s="2"/>
      <c r="B2697" s="2"/>
      <c r="C2697" s="2"/>
      <c r="E2697" s="2"/>
      <c r="G2697" s="2"/>
      <c r="H2697" s="6"/>
      <c r="I2697" s="9"/>
      <c r="J2697" s="9"/>
      <c r="K2697" s="9"/>
    </row>
    <row r="2698" spans="1:11" x14ac:dyDescent="0.25">
      <c r="A2698" s="2"/>
      <c r="B2698" s="2"/>
      <c r="C2698" s="2"/>
      <c r="E2698" s="2"/>
      <c r="G2698" s="2"/>
      <c r="H2698" s="6"/>
      <c r="I2698" s="9"/>
      <c r="J2698" s="9"/>
      <c r="K2698" s="9"/>
    </row>
    <row r="2699" spans="1:11" x14ac:dyDescent="0.25">
      <c r="A2699" s="2"/>
      <c r="B2699" s="2"/>
      <c r="C2699" s="2"/>
      <c r="E2699" s="2"/>
      <c r="G2699" s="2"/>
      <c r="H2699" s="6"/>
      <c r="I2699" s="9"/>
      <c r="J2699" s="9"/>
      <c r="K2699" s="9"/>
    </row>
    <row r="2700" spans="1:11" x14ac:dyDescent="0.25">
      <c r="A2700" s="2"/>
      <c r="B2700" s="2"/>
      <c r="C2700" s="2"/>
      <c r="E2700" s="2"/>
      <c r="G2700" s="2"/>
      <c r="H2700" s="6"/>
      <c r="I2700" s="9"/>
      <c r="J2700" s="9"/>
      <c r="K2700" s="9"/>
    </row>
    <row r="2701" spans="1:11" x14ac:dyDescent="0.25">
      <c r="A2701" s="2"/>
      <c r="B2701" s="2"/>
      <c r="C2701" s="2"/>
      <c r="E2701" s="2"/>
      <c r="G2701" s="2"/>
      <c r="H2701" s="6"/>
      <c r="I2701" s="9"/>
      <c r="J2701" s="9"/>
      <c r="K2701" s="9"/>
    </row>
    <row r="2702" spans="1:11" x14ac:dyDescent="0.25">
      <c r="A2702" s="2"/>
      <c r="B2702" s="2"/>
      <c r="C2702" s="2"/>
      <c r="E2702" s="2"/>
      <c r="G2702" s="2"/>
      <c r="H2702" s="6"/>
      <c r="I2702" s="9"/>
      <c r="J2702" s="9"/>
      <c r="K2702" s="9"/>
    </row>
    <row r="2703" spans="1:11" x14ac:dyDescent="0.25">
      <c r="A2703" s="2"/>
      <c r="B2703" s="2"/>
      <c r="C2703" s="2"/>
      <c r="E2703" s="2"/>
      <c r="G2703" s="2"/>
      <c r="H2703" s="6"/>
      <c r="I2703" s="9"/>
      <c r="J2703" s="9"/>
      <c r="K2703" s="9"/>
    </row>
    <row r="2704" spans="1:11" x14ac:dyDescent="0.25">
      <c r="A2704" s="2"/>
      <c r="B2704" s="2"/>
      <c r="C2704" s="2"/>
      <c r="E2704" s="2"/>
      <c r="G2704" s="2"/>
      <c r="H2704" s="6"/>
      <c r="I2704" s="9"/>
      <c r="J2704" s="9"/>
      <c r="K2704" s="9"/>
    </row>
    <row r="2705" spans="1:11" x14ac:dyDescent="0.25">
      <c r="A2705" s="2"/>
      <c r="B2705" s="2"/>
      <c r="C2705" s="2"/>
      <c r="E2705" s="2"/>
      <c r="G2705" s="2"/>
      <c r="H2705" s="6"/>
      <c r="I2705" s="9"/>
      <c r="J2705" s="9"/>
      <c r="K2705" s="9"/>
    </row>
    <row r="2706" spans="1:11" x14ac:dyDescent="0.25">
      <c r="A2706" s="2"/>
      <c r="B2706" s="2"/>
      <c r="C2706" s="2"/>
      <c r="E2706" s="2"/>
      <c r="G2706" s="2"/>
      <c r="H2706" s="6"/>
      <c r="I2706" s="9"/>
      <c r="J2706" s="9"/>
      <c r="K2706" s="9"/>
    </row>
    <row r="2707" spans="1:11" x14ac:dyDescent="0.25">
      <c r="A2707" s="2"/>
      <c r="B2707" s="2"/>
      <c r="C2707" s="2"/>
      <c r="E2707" s="2"/>
      <c r="G2707" s="2"/>
      <c r="H2707" s="6"/>
      <c r="I2707" s="9"/>
      <c r="J2707" s="9"/>
      <c r="K2707" s="9"/>
    </row>
    <row r="2708" spans="1:11" x14ac:dyDescent="0.25">
      <c r="A2708" s="2"/>
      <c r="B2708" s="2"/>
      <c r="C2708" s="2"/>
      <c r="E2708" s="2"/>
      <c r="G2708" s="2"/>
      <c r="H2708" s="6"/>
      <c r="I2708" s="9"/>
      <c r="J2708" s="9"/>
      <c r="K2708" s="9"/>
    </row>
    <row r="2709" spans="1:11" x14ac:dyDescent="0.25">
      <c r="A2709" s="2"/>
      <c r="B2709" s="2"/>
      <c r="C2709" s="2"/>
      <c r="E2709" s="2"/>
      <c r="G2709" s="2"/>
      <c r="H2709" s="6"/>
      <c r="I2709" s="9"/>
      <c r="J2709" s="9"/>
      <c r="K2709" s="9"/>
    </row>
    <row r="2710" spans="1:11" x14ac:dyDescent="0.25">
      <c r="A2710" s="2"/>
      <c r="B2710" s="2"/>
      <c r="C2710" s="2"/>
      <c r="E2710" s="2"/>
      <c r="G2710" s="2"/>
      <c r="H2710" s="6"/>
      <c r="I2710" s="9"/>
      <c r="J2710" s="9"/>
      <c r="K2710" s="9"/>
    </row>
    <row r="2711" spans="1:11" x14ac:dyDescent="0.25">
      <c r="A2711" s="2"/>
      <c r="B2711" s="2"/>
      <c r="C2711" s="2"/>
      <c r="E2711" s="2"/>
      <c r="G2711" s="2"/>
      <c r="H2711" s="6"/>
      <c r="I2711" s="9"/>
      <c r="J2711" s="9"/>
      <c r="K2711" s="9"/>
    </row>
    <row r="2712" spans="1:11" x14ac:dyDescent="0.25">
      <c r="A2712" s="2"/>
      <c r="B2712" s="2"/>
      <c r="C2712" s="2"/>
      <c r="E2712" s="2"/>
      <c r="G2712" s="2"/>
      <c r="H2712" s="6"/>
      <c r="I2712" s="9"/>
      <c r="J2712" s="9"/>
      <c r="K2712" s="9"/>
    </row>
    <row r="2713" spans="1:11" x14ac:dyDescent="0.25">
      <c r="A2713" s="2"/>
      <c r="B2713" s="2"/>
      <c r="C2713" s="2"/>
      <c r="E2713" s="2"/>
      <c r="G2713" s="2"/>
      <c r="H2713" s="6"/>
      <c r="I2713" s="9"/>
      <c r="J2713" s="9"/>
      <c r="K2713" s="9"/>
    </row>
    <row r="2714" spans="1:11" x14ac:dyDescent="0.25">
      <c r="A2714" s="2"/>
      <c r="B2714" s="2"/>
      <c r="C2714" s="2"/>
      <c r="E2714" s="2"/>
      <c r="G2714" s="2"/>
      <c r="H2714" s="6"/>
      <c r="I2714" s="9"/>
      <c r="J2714" s="9"/>
      <c r="K2714" s="9"/>
    </row>
    <row r="2715" spans="1:11" x14ac:dyDescent="0.25">
      <c r="A2715" s="2"/>
      <c r="B2715" s="2"/>
      <c r="C2715" s="2"/>
      <c r="E2715" s="2"/>
      <c r="G2715" s="2"/>
      <c r="H2715" s="6"/>
      <c r="I2715" s="9"/>
      <c r="J2715" s="9"/>
      <c r="K2715" s="9"/>
    </row>
    <row r="2716" spans="1:11" x14ac:dyDescent="0.25">
      <c r="A2716" s="2"/>
      <c r="B2716" s="2"/>
      <c r="C2716" s="2"/>
      <c r="E2716" s="2"/>
      <c r="G2716" s="2"/>
      <c r="H2716" s="6"/>
      <c r="I2716" s="9"/>
      <c r="J2716" s="9"/>
      <c r="K2716" s="9"/>
    </row>
    <row r="2717" spans="1:11" x14ac:dyDescent="0.25">
      <c r="A2717" s="2"/>
      <c r="B2717" s="2"/>
      <c r="C2717" s="2"/>
      <c r="E2717" s="2"/>
      <c r="G2717" s="2"/>
      <c r="H2717" s="6"/>
      <c r="I2717" s="9"/>
      <c r="J2717" s="9"/>
      <c r="K2717" s="9"/>
    </row>
    <row r="2718" spans="1:11" x14ac:dyDescent="0.25">
      <c r="A2718" s="2"/>
      <c r="B2718" s="2"/>
      <c r="C2718" s="2"/>
      <c r="E2718" s="2"/>
      <c r="G2718" s="2"/>
      <c r="H2718" s="6"/>
      <c r="I2718" s="9"/>
      <c r="J2718" s="9"/>
      <c r="K2718" s="9"/>
    </row>
    <row r="2719" spans="1:11" x14ac:dyDescent="0.25">
      <c r="A2719" s="2"/>
      <c r="B2719" s="2"/>
      <c r="C2719" s="2"/>
      <c r="E2719" s="2"/>
      <c r="G2719" s="2"/>
      <c r="H2719" s="6"/>
      <c r="I2719" s="9"/>
      <c r="J2719" s="9"/>
      <c r="K2719" s="9"/>
    </row>
    <row r="2720" spans="1:11" x14ac:dyDescent="0.25">
      <c r="A2720" s="2"/>
      <c r="B2720" s="2"/>
      <c r="C2720" s="2"/>
      <c r="E2720" s="2"/>
      <c r="G2720" s="2"/>
      <c r="H2720" s="6"/>
      <c r="I2720" s="9"/>
      <c r="J2720" s="9"/>
      <c r="K2720" s="9"/>
    </row>
    <row r="2721" spans="1:11" x14ac:dyDescent="0.25">
      <c r="A2721" s="2"/>
      <c r="B2721" s="2"/>
      <c r="C2721" s="2"/>
      <c r="E2721" s="2"/>
      <c r="G2721" s="2"/>
      <c r="H2721" s="6"/>
      <c r="I2721" s="9"/>
      <c r="J2721" s="9"/>
      <c r="K2721" s="9"/>
    </row>
    <row r="2722" spans="1:11" x14ac:dyDescent="0.25">
      <c r="A2722" s="2"/>
      <c r="B2722" s="2"/>
      <c r="C2722" s="2"/>
      <c r="E2722" s="2"/>
      <c r="G2722" s="2"/>
      <c r="H2722" s="6"/>
      <c r="I2722" s="9"/>
      <c r="J2722" s="9"/>
      <c r="K2722" s="9"/>
    </row>
    <row r="2723" spans="1:11" x14ac:dyDescent="0.25">
      <c r="A2723" s="2"/>
      <c r="B2723" s="2"/>
      <c r="C2723" s="2"/>
      <c r="E2723" s="2"/>
      <c r="G2723" s="2"/>
      <c r="H2723" s="6"/>
      <c r="I2723" s="9"/>
      <c r="J2723" s="9"/>
      <c r="K2723" s="9"/>
    </row>
    <row r="2724" spans="1:11" x14ac:dyDescent="0.25">
      <c r="A2724" s="2"/>
      <c r="B2724" s="2"/>
      <c r="C2724" s="2"/>
      <c r="E2724" s="2"/>
      <c r="G2724" s="2"/>
      <c r="H2724" s="6"/>
      <c r="I2724" s="9"/>
      <c r="J2724" s="9"/>
      <c r="K2724" s="9"/>
    </row>
    <row r="2725" spans="1:11" x14ac:dyDescent="0.25">
      <c r="A2725" s="2"/>
      <c r="B2725" s="2"/>
      <c r="C2725" s="2"/>
      <c r="E2725" s="2"/>
      <c r="G2725" s="2"/>
      <c r="H2725" s="6"/>
      <c r="I2725" s="9"/>
      <c r="J2725" s="9"/>
      <c r="K2725" s="9"/>
    </row>
    <row r="2726" spans="1:11" x14ac:dyDescent="0.25">
      <c r="A2726" s="2"/>
      <c r="B2726" s="2"/>
      <c r="C2726" s="2"/>
      <c r="E2726" s="2"/>
      <c r="G2726" s="2"/>
      <c r="H2726" s="6"/>
      <c r="I2726" s="9"/>
      <c r="J2726" s="9"/>
      <c r="K2726" s="9"/>
    </row>
    <row r="2727" spans="1:11" x14ac:dyDescent="0.25">
      <c r="A2727" s="2"/>
      <c r="B2727" s="2"/>
      <c r="C2727" s="2"/>
      <c r="E2727" s="2"/>
      <c r="G2727" s="2"/>
      <c r="H2727" s="6"/>
      <c r="I2727" s="9"/>
      <c r="J2727" s="9"/>
      <c r="K2727" s="9"/>
    </row>
    <row r="2728" spans="1:11" x14ac:dyDescent="0.25">
      <c r="A2728" s="2"/>
      <c r="B2728" s="2"/>
      <c r="C2728" s="2"/>
      <c r="E2728" s="2"/>
      <c r="G2728" s="2"/>
      <c r="H2728" s="6"/>
      <c r="I2728" s="9"/>
      <c r="J2728" s="9"/>
      <c r="K2728" s="9"/>
    </row>
    <row r="2729" spans="1:11" x14ac:dyDescent="0.25">
      <c r="A2729" s="2"/>
      <c r="B2729" s="2"/>
      <c r="C2729" s="2"/>
      <c r="E2729" s="2"/>
      <c r="G2729" s="2"/>
      <c r="H2729" s="6"/>
      <c r="I2729" s="9"/>
      <c r="J2729" s="9"/>
      <c r="K2729" s="9"/>
    </row>
    <row r="2730" spans="1:11" x14ac:dyDescent="0.25">
      <c r="A2730" s="2"/>
      <c r="B2730" s="2"/>
      <c r="C2730" s="2"/>
      <c r="E2730" s="2"/>
      <c r="G2730" s="2"/>
      <c r="H2730" s="6"/>
      <c r="I2730" s="9"/>
      <c r="J2730" s="9"/>
      <c r="K2730" s="9"/>
    </row>
    <row r="2731" spans="1:11" x14ac:dyDescent="0.25">
      <c r="A2731" s="2"/>
      <c r="B2731" s="2"/>
      <c r="C2731" s="2"/>
      <c r="E2731" s="2"/>
      <c r="G2731" s="2"/>
      <c r="H2731" s="6"/>
      <c r="I2731" s="9"/>
      <c r="J2731" s="9"/>
      <c r="K2731" s="9"/>
    </row>
    <row r="2732" spans="1:11" x14ac:dyDescent="0.25">
      <c r="A2732" s="2"/>
      <c r="B2732" s="2"/>
      <c r="C2732" s="2"/>
      <c r="E2732" s="2"/>
      <c r="G2732" s="2"/>
      <c r="H2732" s="6"/>
      <c r="I2732" s="9"/>
      <c r="J2732" s="9"/>
      <c r="K2732" s="9"/>
    </row>
    <row r="2733" spans="1:11" x14ac:dyDescent="0.25">
      <c r="A2733" s="2"/>
      <c r="B2733" s="2"/>
      <c r="C2733" s="2"/>
      <c r="E2733" s="2"/>
      <c r="G2733" s="2"/>
      <c r="H2733" s="6"/>
      <c r="I2733" s="9"/>
      <c r="J2733" s="9"/>
      <c r="K2733" s="9"/>
    </row>
    <row r="2734" spans="1:11" x14ac:dyDescent="0.25">
      <c r="A2734" s="2"/>
      <c r="B2734" s="2"/>
      <c r="C2734" s="2"/>
      <c r="E2734" s="2"/>
      <c r="G2734" s="2"/>
      <c r="H2734" s="6"/>
      <c r="I2734" s="9"/>
      <c r="J2734" s="9"/>
      <c r="K2734" s="9"/>
    </row>
    <row r="2735" spans="1:11" x14ac:dyDescent="0.25">
      <c r="A2735" s="2"/>
      <c r="B2735" s="2"/>
      <c r="C2735" s="2"/>
      <c r="E2735" s="2"/>
      <c r="G2735" s="2"/>
      <c r="H2735" s="6"/>
      <c r="I2735" s="9"/>
      <c r="J2735" s="9"/>
      <c r="K2735" s="9"/>
    </row>
    <row r="2736" spans="1:11" x14ac:dyDescent="0.25">
      <c r="A2736" s="2"/>
      <c r="B2736" s="2"/>
      <c r="C2736" s="2"/>
      <c r="E2736" s="2"/>
      <c r="G2736" s="2"/>
      <c r="H2736" s="6"/>
      <c r="I2736" s="9"/>
      <c r="J2736" s="9"/>
      <c r="K2736" s="9"/>
    </row>
    <row r="2737" spans="1:11" x14ac:dyDescent="0.25">
      <c r="A2737" s="2"/>
      <c r="B2737" s="2"/>
      <c r="C2737" s="2"/>
      <c r="E2737" s="2"/>
      <c r="G2737" s="2"/>
      <c r="H2737" s="6"/>
      <c r="I2737" s="9"/>
      <c r="J2737" s="9"/>
      <c r="K2737" s="9"/>
    </row>
    <row r="2738" spans="1:11" x14ac:dyDescent="0.25">
      <c r="A2738" s="2"/>
      <c r="B2738" s="2"/>
      <c r="C2738" s="2"/>
      <c r="E2738" s="2"/>
      <c r="G2738" s="2"/>
      <c r="H2738" s="6"/>
      <c r="I2738" s="9"/>
      <c r="J2738" s="9"/>
      <c r="K2738" s="9"/>
    </row>
    <row r="2739" spans="1:11" x14ac:dyDescent="0.25">
      <c r="A2739" s="2"/>
      <c r="B2739" s="2"/>
      <c r="C2739" s="2"/>
      <c r="E2739" s="2"/>
      <c r="G2739" s="2"/>
      <c r="H2739" s="6"/>
      <c r="I2739" s="9"/>
      <c r="J2739" s="9"/>
      <c r="K2739" s="9"/>
    </row>
    <row r="2740" spans="1:11" x14ac:dyDescent="0.25">
      <c r="A2740" s="2"/>
      <c r="B2740" s="2"/>
      <c r="C2740" s="2"/>
      <c r="E2740" s="2"/>
      <c r="G2740" s="2"/>
      <c r="H2740" s="6"/>
      <c r="I2740" s="9"/>
      <c r="J2740" s="9"/>
      <c r="K2740" s="9"/>
    </row>
    <row r="2741" spans="1:11" x14ac:dyDescent="0.25">
      <c r="A2741" s="2"/>
      <c r="B2741" s="2"/>
      <c r="C2741" s="2"/>
      <c r="E2741" s="2"/>
      <c r="G2741" s="2"/>
      <c r="H2741" s="6"/>
      <c r="I2741" s="9"/>
      <c r="J2741" s="9"/>
      <c r="K2741" s="9"/>
    </row>
    <row r="2742" spans="1:11" x14ac:dyDescent="0.25">
      <c r="A2742" s="2"/>
      <c r="B2742" s="2"/>
      <c r="C2742" s="2"/>
      <c r="E2742" s="2"/>
      <c r="G2742" s="2"/>
      <c r="H2742" s="6"/>
      <c r="I2742" s="9"/>
      <c r="J2742" s="9"/>
      <c r="K2742" s="9"/>
    </row>
    <row r="2743" spans="1:11" x14ac:dyDescent="0.25">
      <c r="A2743" s="2"/>
      <c r="B2743" s="2"/>
      <c r="C2743" s="2"/>
      <c r="E2743" s="2"/>
      <c r="G2743" s="2"/>
      <c r="H2743" s="6"/>
      <c r="I2743" s="9"/>
      <c r="J2743" s="9"/>
      <c r="K2743" s="9"/>
    </row>
    <row r="2744" spans="1:11" x14ac:dyDescent="0.25">
      <c r="A2744" s="2"/>
      <c r="B2744" s="2"/>
      <c r="C2744" s="2"/>
      <c r="E2744" s="2"/>
      <c r="G2744" s="2"/>
      <c r="H2744" s="6"/>
      <c r="I2744" s="9"/>
      <c r="J2744" s="9"/>
      <c r="K2744" s="9"/>
    </row>
    <row r="2745" spans="1:11" x14ac:dyDescent="0.25">
      <c r="A2745" s="2"/>
      <c r="B2745" s="2"/>
      <c r="C2745" s="2"/>
      <c r="E2745" s="2"/>
      <c r="G2745" s="2"/>
      <c r="H2745" s="6"/>
      <c r="I2745" s="9"/>
      <c r="J2745" s="9"/>
      <c r="K2745" s="9"/>
    </row>
    <row r="2746" spans="1:11" x14ac:dyDescent="0.25">
      <c r="A2746" s="2"/>
      <c r="B2746" s="2"/>
      <c r="C2746" s="2"/>
      <c r="E2746" s="2"/>
      <c r="G2746" s="2"/>
      <c r="H2746" s="6"/>
      <c r="I2746" s="9"/>
      <c r="J2746" s="9"/>
      <c r="K2746" s="9"/>
    </row>
    <row r="2747" spans="1:11" x14ac:dyDescent="0.25">
      <c r="A2747" s="2"/>
      <c r="B2747" s="2"/>
      <c r="C2747" s="2"/>
      <c r="E2747" s="2"/>
      <c r="G2747" s="2"/>
      <c r="H2747" s="6"/>
      <c r="I2747" s="9"/>
      <c r="J2747" s="9"/>
      <c r="K2747" s="9"/>
    </row>
    <row r="2748" spans="1:11" x14ac:dyDescent="0.25">
      <c r="A2748" s="2"/>
      <c r="B2748" s="2"/>
      <c r="C2748" s="2"/>
      <c r="E2748" s="2"/>
      <c r="G2748" s="2"/>
      <c r="H2748" s="6"/>
      <c r="I2748" s="9"/>
      <c r="J2748" s="9"/>
      <c r="K2748" s="9"/>
    </row>
    <row r="2749" spans="1:11" x14ac:dyDescent="0.25">
      <c r="A2749" s="2"/>
      <c r="B2749" s="2"/>
      <c r="C2749" s="2"/>
      <c r="E2749" s="2"/>
      <c r="G2749" s="2"/>
      <c r="H2749" s="6"/>
      <c r="I2749" s="9"/>
      <c r="J2749" s="9"/>
      <c r="K2749" s="9"/>
    </row>
    <row r="2750" spans="1:11" x14ac:dyDescent="0.25">
      <c r="A2750" s="2"/>
      <c r="B2750" s="2"/>
      <c r="C2750" s="2"/>
      <c r="E2750" s="2"/>
      <c r="G2750" s="2"/>
      <c r="H2750" s="6"/>
      <c r="I2750" s="9"/>
      <c r="J2750" s="9"/>
      <c r="K2750" s="9"/>
    </row>
    <row r="2751" spans="1:11" x14ac:dyDescent="0.25">
      <c r="A2751" s="2"/>
      <c r="B2751" s="2"/>
      <c r="C2751" s="2"/>
      <c r="E2751" s="2"/>
      <c r="G2751" s="2"/>
      <c r="H2751" s="6"/>
      <c r="I2751" s="9"/>
      <c r="J2751" s="9"/>
      <c r="K2751" s="9"/>
    </row>
    <row r="2752" spans="1:11" x14ac:dyDescent="0.25">
      <c r="A2752" s="2"/>
      <c r="B2752" s="2"/>
      <c r="C2752" s="2"/>
      <c r="E2752" s="2"/>
      <c r="G2752" s="2"/>
      <c r="H2752" s="6"/>
      <c r="I2752" s="9"/>
      <c r="J2752" s="9"/>
      <c r="K2752" s="9"/>
    </row>
    <row r="2753" spans="1:11" x14ac:dyDescent="0.25">
      <c r="A2753" s="2"/>
      <c r="B2753" s="2"/>
      <c r="C2753" s="2"/>
      <c r="E2753" s="2"/>
      <c r="G2753" s="2"/>
      <c r="H2753" s="6"/>
      <c r="I2753" s="9"/>
      <c r="J2753" s="9"/>
      <c r="K2753" s="9"/>
    </row>
    <row r="2754" spans="1:11" x14ac:dyDescent="0.25">
      <c r="A2754" s="2"/>
      <c r="B2754" s="2"/>
      <c r="C2754" s="2"/>
      <c r="E2754" s="2"/>
      <c r="G2754" s="2"/>
      <c r="H2754" s="6"/>
      <c r="I2754" s="9"/>
      <c r="J2754" s="9"/>
      <c r="K2754" s="9"/>
    </row>
    <row r="2755" spans="1:11" x14ac:dyDescent="0.25">
      <c r="A2755" s="2"/>
      <c r="B2755" s="2"/>
      <c r="C2755" s="2"/>
      <c r="E2755" s="2"/>
      <c r="G2755" s="2"/>
      <c r="H2755" s="6"/>
      <c r="I2755" s="9"/>
      <c r="J2755" s="9"/>
      <c r="K2755" s="9"/>
    </row>
    <row r="2756" spans="1:11" x14ac:dyDescent="0.25">
      <c r="A2756" s="2"/>
      <c r="B2756" s="2"/>
      <c r="C2756" s="2"/>
      <c r="E2756" s="2"/>
      <c r="G2756" s="2"/>
      <c r="H2756" s="6"/>
      <c r="I2756" s="9"/>
      <c r="J2756" s="9"/>
      <c r="K2756" s="9"/>
    </row>
    <row r="2757" spans="1:11" x14ac:dyDescent="0.25">
      <c r="A2757" s="2"/>
      <c r="B2757" s="2"/>
      <c r="C2757" s="2"/>
      <c r="E2757" s="2"/>
      <c r="G2757" s="2"/>
      <c r="H2757" s="6"/>
      <c r="I2757" s="9"/>
      <c r="J2757" s="9"/>
      <c r="K2757" s="9"/>
    </row>
    <row r="2758" spans="1:11" x14ac:dyDescent="0.25">
      <c r="A2758" s="2"/>
      <c r="B2758" s="2"/>
      <c r="C2758" s="2"/>
      <c r="E2758" s="2"/>
      <c r="G2758" s="2"/>
      <c r="H2758" s="6"/>
      <c r="I2758" s="9"/>
      <c r="J2758" s="9"/>
      <c r="K2758" s="9"/>
    </row>
    <row r="2759" spans="1:11" x14ac:dyDescent="0.25">
      <c r="A2759" s="2"/>
      <c r="B2759" s="2"/>
      <c r="C2759" s="2"/>
      <c r="E2759" s="2"/>
      <c r="G2759" s="2"/>
      <c r="H2759" s="6"/>
      <c r="I2759" s="9"/>
      <c r="J2759" s="9"/>
      <c r="K2759" s="9"/>
    </row>
    <row r="2760" spans="1:11" x14ac:dyDescent="0.25">
      <c r="A2760" s="2"/>
      <c r="B2760" s="2"/>
      <c r="C2760" s="2"/>
      <c r="E2760" s="2"/>
      <c r="G2760" s="2"/>
      <c r="H2760" s="6"/>
      <c r="I2760" s="9"/>
      <c r="J2760" s="9"/>
      <c r="K2760" s="9"/>
    </row>
    <row r="2761" spans="1:11" x14ac:dyDescent="0.25">
      <c r="A2761" s="2"/>
      <c r="B2761" s="2"/>
      <c r="C2761" s="2"/>
      <c r="E2761" s="2"/>
      <c r="G2761" s="2"/>
      <c r="H2761" s="6"/>
      <c r="I2761" s="9"/>
      <c r="J2761" s="9"/>
      <c r="K2761" s="9"/>
    </row>
    <row r="2762" spans="1:11" x14ac:dyDescent="0.25">
      <c r="A2762" s="2"/>
      <c r="B2762" s="2"/>
      <c r="C2762" s="2"/>
      <c r="E2762" s="2"/>
      <c r="G2762" s="2"/>
      <c r="H2762" s="6"/>
      <c r="I2762" s="9"/>
      <c r="J2762" s="9"/>
      <c r="K2762" s="9"/>
    </row>
    <row r="2763" spans="1:11" x14ac:dyDescent="0.25">
      <c r="A2763" s="2"/>
      <c r="B2763" s="2"/>
      <c r="C2763" s="2"/>
      <c r="E2763" s="2"/>
      <c r="G2763" s="2"/>
      <c r="H2763" s="6"/>
      <c r="I2763" s="9"/>
      <c r="J2763" s="9"/>
      <c r="K2763" s="9"/>
    </row>
    <row r="2764" spans="1:11" x14ac:dyDescent="0.25">
      <c r="A2764" s="2"/>
      <c r="B2764" s="2"/>
      <c r="C2764" s="2"/>
      <c r="E2764" s="2"/>
      <c r="G2764" s="2"/>
      <c r="H2764" s="6"/>
      <c r="I2764" s="9"/>
      <c r="J2764" s="9"/>
      <c r="K2764" s="9"/>
    </row>
    <row r="2765" spans="1:11" x14ac:dyDescent="0.25">
      <c r="A2765" s="2"/>
      <c r="B2765" s="2"/>
      <c r="C2765" s="2"/>
      <c r="E2765" s="2"/>
      <c r="G2765" s="2"/>
      <c r="H2765" s="6"/>
      <c r="I2765" s="9"/>
      <c r="J2765" s="9"/>
      <c r="K2765" s="9"/>
    </row>
    <row r="2766" spans="1:11" x14ac:dyDescent="0.25">
      <c r="A2766" s="2"/>
      <c r="B2766" s="2"/>
      <c r="C2766" s="2"/>
      <c r="E2766" s="2"/>
      <c r="G2766" s="2"/>
      <c r="H2766" s="6"/>
      <c r="I2766" s="9"/>
      <c r="J2766" s="9"/>
      <c r="K2766" s="9"/>
    </row>
    <row r="2767" spans="1:11" x14ac:dyDescent="0.25">
      <c r="A2767" s="2"/>
      <c r="B2767" s="2"/>
      <c r="C2767" s="2"/>
      <c r="E2767" s="2"/>
      <c r="G2767" s="2"/>
      <c r="H2767" s="6"/>
      <c r="I2767" s="9"/>
      <c r="J2767" s="9"/>
      <c r="K2767" s="9"/>
    </row>
    <row r="2768" spans="1:11" x14ac:dyDescent="0.25">
      <c r="A2768" s="2"/>
      <c r="B2768" s="2"/>
      <c r="C2768" s="2"/>
      <c r="E2768" s="2"/>
      <c r="G2768" s="2"/>
      <c r="H2768" s="6"/>
      <c r="I2768" s="9"/>
      <c r="J2768" s="9"/>
      <c r="K2768" s="9"/>
    </row>
    <row r="2769" spans="1:11" x14ac:dyDescent="0.25">
      <c r="A2769" s="2"/>
      <c r="B2769" s="2"/>
      <c r="C2769" s="2"/>
      <c r="E2769" s="2"/>
      <c r="G2769" s="2"/>
      <c r="H2769" s="6"/>
      <c r="I2769" s="9"/>
      <c r="J2769" s="9"/>
      <c r="K2769" s="9"/>
    </row>
    <row r="2770" spans="1:11" x14ac:dyDescent="0.25">
      <c r="A2770" s="2"/>
      <c r="B2770" s="2"/>
      <c r="C2770" s="2"/>
      <c r="E2770" s="2"/>
      <c r="G2770" s="2"/>
      <c r="H2770" s="6"/>
      <c r="I2770" s="9"/>
      <c r="J2770" s="9"/>
      <c r="K2770" s="9"/>
    </row>
    <row r="2771" spans="1:11" x14ac:dyDescent="0.25">
      <c r="A2771" s="2"/>
      <c r="B2771" s="2"/>
      <c r="C2771" s="2"/>
      <c r="E2771" s="2"/>
      <c r="G2771" s="2"/>
      <c r="H2771" s="6"/>
      <c r="I2771" s="9"/>
      <c r="J2771" s="9"/>
      <c r="K2771" s="9"/>
    </row>
    <row r="2772" spans="1:11" x14ac:dyDescent="0.25">
      <c r="A2772" s="2"/>
      <c r="B2772" s="2"/>
      <c r="C2772" s="2"/>
      <c r="E2772" s="2"/>
      <c r="G2772" s="2"/>
      <c r="H2772" s="6"/>
      <c r="I2772" s="9"/>
      <c r="J2772" s="9"/>
      <c r="K2772" s="9"/>
    </row>
    <row r="2773" spans="1:11" x14ac:dyDescent="0.25">
      <c r="A2773" s="2"/>
      <c r="B2773" s="2"/>
      <c r="C2773" s="2"/>
      <c r="E2773" s="2"/>
      <c r="G2773" s="2"/>
      <c r="H2773" s="6"/>
      <c r="I2773" s="9"/>
      <c r="J2773" s="9"/>
      <c r="K2773" s="9"/>
    </row>
    <row r="2774" spans="1:11" x14ac:dyDescent="0.25">
      <c r="A2774" s="2"/>
      <c r="B2774" s="2"/>
      <c r="C2774" s="2"/>
      <c r="E2774" s="2"/>
      <c r="G2774" s="2"/>
      <c r="H2774" s="6"/>
      <c r="I2774" s="9"/>
      <c r="J2774" s="9"/>
      <c r="K2774" s="9"/>
    </row>
    <row r="2775" spans="1:11" x14ac:dyDescent="0.25">
      <c r="A2775" s="2"/>
      <c r="B2775" s="2"/>
      <c r="C2775" s="2"/>
      <c r="E2775" s="2"/>
      <c r="G2775" s="2"/>
      <c r="H2775" s="6"/>
      <c r="I2775" s="9"/>
      <c r="J2775" s="9"/>
      <c r="K2775" s="9"/>
    </row>
    <row r="2776" spans="1:11" x14ac:dyDescent="0.25">
      <c r="A2776" s="2"/>
      <c r="B2776" s="2"/>
      <c r="C2776" s="2"/>
      <c r="E2776" s="2"/>
      <c r="G2776" s="2"/>
      <c r="H2776" s="6"/>
      <c r="I2776" s="9"/>
      <c r="J2776" s="9"/>
      <c r="K2776" s="9"/>
    </row>
    <row r="2777" spans="1:11" x14ac:dyDescent="0.25">
      <c r="A2777" s="2"/>
      <c r="B2777" s="2"/>
      <c r="C2777" s="2"/>
      <c r="E2777" s="2"/>
      <c r="G2777" s="2"/>
      <c r="H2777" s="6"/>
      <c r="I2777" s="9"/>
      <c r="J2777" s="9"/>
      <c r="K2777" s="9"/>
    </row>
    <row r="2778" spans="1:11" x14ac:dyDescent="0.25">
      <c r="A2778" s="2"/>
      <c r="B2778" s="2"/>
      <c r="C2778" s="2"/>
      <c r="E2778" s="2"/>
      <c r="G2778" s="2"/>
      <c r="H2778" s="6"/>
      <c r="I2778" s="9"/>
      <c r="J2778" s="9"/>
      <c r="K2778" s="9"/>
    </row>
    <row r="2779" spans="1:11" x14ac:dyDescent="0.25">
      <c r="A2779" s="2"/>
      <c r="B2779" s="2"/>
      <c r="C2779" s="2"/>
      <c r="E2779" s="2"/>
      <c r="G2779" s="2"/>
      <c r="H2779" s="6"/>
      <c r="I2779" s="9"/>
      <c r="J2779" s="9"/>
      <c r="K2779" s="9"/>
    </row>
    <row r="2780" spans="1:11" x14ac:dyDescent="0.25">
      <c r="A2780" s="2"/>
      <c r="B2780" s="2"/>
      <c r="C2780" s="2"/>
      <c r="E2780" s="2"/>
      <c r="G2780" s="2"/>
      <c r="H2780" s="6"/>
      <c r="I2780" s="9"/>
      <c r="J2780" s="9"/>
      <c r="K2780" s="9"/>
    </row>
    <row r="2781" spans="1:11" x14ac:dyDescent="0.25">
      <c r="A2781" s="2"/>
      <c r="B2781" s="2"/>
      <c r="C2781" s="2"/>
      <c r="E2781" s="2"/>
      <c r="G2781" s="2"/>
      <c r="H2781" s="6"/>
      <c r="I2781" s="9"/>
      <c r="J2781" s="9"/>
      <c r="K2781" s="9"/>
    </row>
    <row r="2782" spans="1:11" x14ac:dyDescent="0.25">
      <c r="A2782" s="2"/>
      <c r="B2782" s="2"/>
      <c r="C2782" s="2"/>
      <c r="E2782" s="2"/>
      <c r="G2782" s="2"/>
      <c r="H2782" s="6"/>
      <c r="I2782" s="9"/>
      <c r="J2782" s="9"/>
      <c r="K2782" s="9"/>
    </row>
    <row r="2783" spans="1:11" x14ac:dyDescent="0.25">
      <c r="A2783" s="2"/>
      <c r="B2783" s="2"/>
      <c r="C2783" s="2"/>
      <c r="E2783" s="2"/>
      <c r="G2783" s="2"/>
      <c r="H2783" s="6"/>
      <c r="I2783" s="9"/>
      <c r="J2783" s="9"/>
      <c r="K2783" s="9"/>
    </row>
    <row r="2784" spans="1:11" x14ac:dyDescent="0.25">
      <c r="A2784" s="2"/>
      <c r="B2784" s="2"/>
      <c r="C2784" s="2"/>
      <c r="E2784" s="2"/>
      <c r="G2784" s="2"/>
      <c r="H2784" s="6"/>
      <c r="I2784" s="9"/>
      <c r="J2784" s="9"/>
      <c r="K2784" s="9"/>
    </row>
    <row r="2785" spans="1:11" x14ac:dyDescent="0.25">
      <c r="A2785" s="2"/>
      <c r="B2785" s="2"/>
      <c r="C2785" s="2"/>
      <c r="E2785" s="2"/>
      <c r="G2785" s="2"/>
      <c r="H2785" s="6"/>
      <c r="I2785" s="9"/>
      <c r="J2785" s="9"/>
      <c r="K2785" s="9"/>
    </row>
    <row r="2786" spans="1:11" x14ac:dyDescent="0.25">
      <c r="A2786" s="2"/>
      <c r="B2786" s="2"/>
      <c r="C2786" s="2"/>
      <c r="E2786" s="2"/>
      <c r="G2786" s="2"/>
      <c r="H2786" s="6"/>
      <c r="I2786" s="9"/>
      <c r="J2786" s="9"/>
      <c r="K2786" s="9"/>
    </row>
    <row r="2787" spans="1:11" x14ac:dyDescent="0.25">
      <c r="A2787" s="2"/>
      <c r="B2787" s="2"/>
      <c r="C2787" s="2"/>
      <c r="E2787" s="2"/>
      <c r="G2787" s="2"/>
      <c r="H2787" s="6"/>
      <c r="I2787" s="9"/>
      <c r="J2787" s="9"/>
      <c r="K2787" s="9"/>
    </row>
    <row r="2788" spans="1:11" x14ac:dyDescent="0.25">
      <c r="A2788" s="2"/>
      <c r="B2788" s="2"/>
      <c r="C2788" s="2"/>
      <c r="E2788" s="2"/>
      <c r="G2788" s="2"/>
      <c r="H2788" s="6"/>
      <c r="I2788" s="9"/>
      <c r="J2788" s="9"/>
      <c r="K2788" s="9"/>
    </row>
    <row r="2789" spans="1:11" x14ac:dyDescent="0.25">
      <c r="A2789" s="2"/>
      <c r="B2789" s="2"/>
      <c r="C2789" s="2"/>
      <c r="E2789" s="2"/>
      <c r="G2789" s="2"/>
      <c r="H2789" s="6"/>
      <c r="I2789" s="9"/>
      <c r="J2789" s="9"/>
      <c r="K2789" s="9"/>
    </row>
    <row r="2790" spans="1:11" x14ac:dyDescent="0.25">
      <c r="A2790" s="2"/>
      <c r="B2790" s="2"/>
      <c r="C2790" s="2"/>
      <c r="E2790" s="2"/>
      <c r="G2790" s="2"/>
      <c r="H2790" s="6"/>
      <c r="I2790" s="9"/>
      <c r="J2790" s="9"/>
      <c r="K2790" s="9"/>
    </row>
    <row r="2791" spans="1:11" x14ac:dyDescent="0.25">
      <c r="A2791" s="2"/>
      <c r="B2791" s="2"/>
      <c r="C2791" s="2"/>
      <c r="E2791" s="2"/>
      <c r="G2791" s="2"/>
      <c r="H2791" s="6"/>
      <c r="I2791" s="9"/>
      <c r="J2791" s="9"/>
      <c r="K2791" s="9"/>
    </row>
    <row r="2792" spans="1:11" x14ac:dyDescent="0.25">
      <c r="A2792" s="2"/>
      <c r="B2792" s="2"/>
      <c r="C2792" s="2"/>
      <c r="E2792" s="2"/>
      <c r="G2792" s="2"/>
      <c r="H2792" s="6"/>
      <c r="I2792" s="9"/>
      <c r="J2792" s="9"/>
      <c r="K2792" s="9"/>
    </row>
    <row r="2793" spans="1:11" x14ac:dyDescent="0.25">
      <c r="A2793" s="2"/>
      <c r="B2793" s="2"/>
      <c r="C2793" s="2"/>
      <c r="E2793" s="2"/>
      <c r="G2793" s="2"/>
      <c r="H2793" s="6"/>
      <c r="I2793" s="9"/>
      <c r="J2793" s="9"/>
      <c r="K2793" s="9"/>
    </row>
    <row r="2794" spans="1:11" x14ac:dyDescent="0.25">
      <c r="A2794" s="2"/>
      <c r="B2794" s="2"/>
      <c r="C2794" s="2"/>
      <c r="E2794" s="2"/>
      <c r="G2794" s="2"/>
      <c r="H2794" s="6"/>
      <c r="I2794" s="9"/>
      <c r="J2794" s="9"/>
      <c r="K2794" s="9"/>
    </row>
    <row r="2795" spans="1:11" x14ac:dyDescent="0.25">
      <c r="A2795" s="2"/>
      <c r="B2795" s="2"/>
      <c r="C2795" s="2"/>
      <c r="E2795" s="2"/>
      <c r="G2795" s="2"/>
      <c r="H2795" s="6"/>
      <c r="I2795" s="9"/>
      <c r="J2795" s="9"/>
      <c r="K2795" s="9"/>
    </row>
    <row r="2796" spans="1:11" x14ac:dyDescent="0.25">
      <c r="A2796" s="2"/>
      <c r="B2796" s="2"/>
      <c r="C2796" s="2"/>
      <c r="E2796" s="2"/>
      <c r="G2796" s="2"/>
      <c r="H2796" s="6"/>
      <c r="I2796" s="9"/>
      <c r="J2796" s="9"/>
      <c r="K2796" s="9"/>
    </row>
    <row r="2797" spans="1:11" x14ac:dyDescent="0.25">
      <c r="A2797" s="2"/>
      <c r="B2797" s="2"/>
      <c r="C2797" s="2"/>
      <c r="E2797" s="2"/>
      <c r="G2797" s="2"/>
      <c r="H2797" s="6"/>
      <c r="I2797" s="9"/>
      <c r="J2797" s="9"/>
      <c r="K2797" s="9"/>
    </row>
    <row r="2798" spans="1:11" x14ac:dyDescent="0.25">
      <c r="A2798" s="2"/>
      <c r="B2798" s="2"/>
      <c r="C2798" s="2"/>
      <c r="E2798" s="2"/>
      <c r="G2798" s="2"/>
      <c r="H2798" s="6"/>
      <c r="I2798" s="9"/>
      <c r="J2798" s="9"/>
      <c r="K2798" s="9"/>
    </row>
    <row r="2799" spans="1:11" x14ac:dyDescent="0.25">
      <c r="A2799" s="2"/>
      <c r="B2799" s="2"/>
      <c r="C2799" s="2"/>
      <c r="E2799" s="2"/>
      <c r="G2799" s="2"/>
      <c r="H2799" s="6"/>
      <c r="I2799" s="9"/>
      <c r="J2799" s="9"/>
      <c r="K2799" s="9"/>
    </row>
    <row r="2800" spans="1:11" x14ac:dyDescent="0.25">
      <c r="A2800" s="2"/>
      <c r="B2800" s="2"/>
      <c r="C2800" s="2"/>
      <c r="E2800" s="2"/>
      <c r="G2800" s="2"/>
      <c r="H2800" s="6"/>
      <c r="I2800" s="9"/>
      <c r="J2800" s="9"/>
      <c r="K2800" s="9"/>
    </row>
    <row r="2801" spans="1:11" x14ac:dyDescent="0.25">
      <c r="A2801" s="2"/>
      <c r="B2801" s="2"/>
      <c r="C2801" s="2"/>
      <c r="E2801" s="2"/>
      <c r="G2801" s="2"/>
      <c r="H2801" s="6"/>
      <c r="I2801" s="9"/>
      <c r="J2801" s="9"/>
      <c r="K2801" s="9"/>
    </row>
    <row r="2802" spans="1:11" x14ac:dyDescent="0.25">
      <c r="A2802" s="2"/>
      <c r="B2802" s="2"/>
      <c r="C2802" s="2"/>
      <c r="E2802" s="2"/>
      <c r="G2802" s="2"/>
      <c r="H2802" s="6"/>
      <c r="I2802" s="9"/>
      <c r="J2802" s="9"/>
      <c r="K2802" s="9"/>
    </row>
    <row r="2803" spans="1:11" x14ac:dyDescent="0.25">
      <c r="A2803" s="2"/>
      <c r="B2803" s="2"/>
      <c r="C2803" s="2"/>
      <c r="E2803" s="2"/>
      <c r="G2803" s="2"/>
      <c r="H2803" s="6"/>
      <c r="I2803" s="9"/>
      <c r="J2803" s="9"/>
      <c r="K2803" s="9"/>
    </row>
    <row r="2804" spans="1:11" x14ac:dyDescent="0.25">
      <c r="A2804" s="2"/>
      <c r="B2804" s="2"/>
      <c r="C2804" s="2"/>
      <c r="E2804" s="2"/>
      <c r="G2804" s="2"/>
      <c r="H2804" s="6"/>
      <c r="I2804" s="9"/>
      <c r="J2804" s="9"/>
      <c r="K2804" s="9"/>
    </row>
    <row r="2805" spans="1:11" x14ac:dyDescent="0.25">
      <c r="A2805" s="2"/>
      <c r="B2805" s="2"/>
      <c r="C2805" s="2"/>
      <c r="E2805" s="2"/>
      <c r="G2805" s="2"/>
      <c r="H2805" s="6"/>
      <c r="I2805" s="9"/>
      <c r="J2805" s="9"/>
      <c r="K2805" s="9"/>
    </row>
    <row r="2806" spans="1:11" x14ac:dyDescent="0.25">
      <c r="A2806" s="2"/>
      <c r="B2806" s="2"/>
      <c r="C2806" s="2"/>
      <c r="E2806" s="2"/>
      <c r="G2806" s="2"/>
      <c r="H2806" s="6"/>
      <c r="I2806" s="9"/>
      <c r="J2806" s="9"/>
      <c r="K2806" s="9"/>
    </row>
    <row r="2807" spans="1:11" x14ac:dyDescent="0.25">
      <c r="A2807" s="2"/>
      <c r="B2807" s="2"/>
      <c r="C2807" s="2"/>
      <c r="E2807" s="2"/>
      <c r="G2807" s="2"/>
      <c r="H2807" s="6"/>
      <c r="I2807" s="9"/>
      <c r="J2807" s="9"/>
      <c r="K2807" s="9"/>
    </row>
    <row r="2808" spans="1:11" x14ac:dyDescent="0.25">
      <c r="A2808" s="2"/>
      <c r="B2808" s="2"/>
      <c r="C2808" s="2"/>
      <c r="E2808" s="2"/>
      <c r="G2808" s="2"/>
      <c r="H2808" s="6"/>
      <c r="I2808" s="9"/>
      <c r="J2808" s="9"/>
      <c r="K2808" s="9"/>
    </row>
    <row r="2809" spans="1:11" x14ac:dyDescent="0.25">
      <c r="A2809" s="2"/>
      <c r="B2809" s="2"/>
      <c r="C2809" s="2"/>
      <c r="E2809" s="2"/>
      <c r="G2809" s="2"/>
      <c r="H2809" s="6"/>
      <c r="I2809" s="9"/>
      <c r="J2809" s="9"/>
      <c r="K2809" s="9"/>
    </row>
    <row r="2810" spans="1:11" x14ac:dyDescent="0.25">
      <c r="A2810" s="2"/>
      <c r="B2810" s="2"/>
      <c r="C2810" s="2"/>
      <c r="E2810" s="2"/>
      <c r="G2810" s="2"/>
      <c r="H2810" s="6"/>
      <c r="I2810" s="9"/>
      <c r="J2810" s="9"/>
      <c r="K2810" s="9"/>
    </row>
    <row r="2811" spans="1:11" x14ac:dyDescent="0.25">
      <c r="A2811" s="2"/>
      <c r="B2811" s="2"/>
      <c r="C2811" s="2"/>
      <c r="E2811" s="2"/>
      <c r="G2811" s="2"/>
      <c r="H2811" s="6"/>
      <c r="I2811" s="9"/>
      <c r="J2811" s="9"/>
      <c r="K2811" s="9"/>
    </row>
    <row r="2812" spans="1:11" x14ac:dyDescent="0.25">
      <c r="A2812" s="2"/>
      <c r="B2812" s="2"/>
      <c r="C2812" s="2"/>
      <c r="E2812" s="2"/>
      <c r="G2812" s="2"/>
      <c r="H2812" s="6"/>
      <c r="I2812" s="9"/>
      <c r="J2812" s="9"/>
      <c r="K2812" s="9"/>
    </row>
    <row r="2813" spans="1:11" x14ac:dyDescent="0.25">
      <c r="A2813" s="2"/>
      <c r="B2813" s="2"/>
      <c r="C2813" s="2"/>
      <c r="E2813" s="2"/>
      <c r="G2813" s="2"/>
      <c r="H2813" s="6"/>
      <c r="I2813" s="9"/>
      <c r="J2813" s="9"/>
      <c r="K2813" s="9"/>
    </row>
    <row r="2814" spans="1:11" x14ac:dyDescent="0.25">
      <c r="A2814" s="2"/>
      <c r="B2814" s="2"/>
      <c r="C2814" s="2"/>
      <c r="E2814" s="2"/>
      <c r="G2814" s="2"/>
      <c r="H2814" s="6"/>
      <c r="I2814" s="9"/>
      <c r="J2814" s="9"/>
      <c r="K2814" s="9"/>
    </row>
    <row r="2815" spans="1:11" x14ac:dyDescent="0.25">
      <c r="A2815" s="2"/>
      <c r="B2815" s="2"/>
      <c r="C2815" s="2"/>
      <c r="E2815" s="2"/>
      <c r="G2815" s="2"/>
      <c r="H2815" s="6"/>
      <c r="I2815" s="9"/>
      <c r="J2815" s="9"/>
      <c r="K2815" s="9"/>
    </row>
    <row r="2816" spans="1:11" x14ac:dyDescent="0.25">
      <c r="A2816" s="2"/>
      <c r="B2816" s="2"/>
      <c r="C2816" s="2"/>
      <c r="E2816" s="2"/>
      <c r="G2816" s="2"/>
      <c r="H2816" s="6"/>
      <c r="I2816" s="9"/>
      <c r="J2816" s="9"/>
      <c r="K2816" s="9"/>
    </row>
    <row r="2817" spans="1:11" x14ac:dyDescent="0.25">
      <c r="A2817" s="2"/>
      <c r="B2817" s="2"/>
      <c r="C2817" s="2"/>
      <c r="E2817" s="2"/>
      <c r="G2817" s="2"/>
      <c r="H2817" s="6"/>
      <c r="I2817" s="9"/>
      <c r="J2817" s="9"/>
      <c r="K2817" s="9"/>
    </row>
    <row r="2818" spans="1:11" x14ac:dyDescent="0.25">
      <c r="A2818" s="2"/>
      <c r="B2818" s="2"/>
      <c r="C2818" s="2"/>
      <c r="E2818" s="2"/>
      <c r="G2818" s="2"/>
      <c r="H2818" s="6"/>
      <c r="I2818" s="9"/>
      <c r="J2818" s="9"/>
      <c r="K2818" s="9"/>
    </row>
    <row r="2819" spans="1:11" x14ac:dyDescent="0.25">
      <c r="A2819" s="2"/>
      <c r="B2819" s="2"/>
      <c r="C2819" s="2"/>
      <c r="E2819" s="2"/>
      <c r="G2819" s="2"/>
      <c r="H2819" s="6"/>
      <c r="I2819" s="9"/>
      <c r="J2819" s="9"/>
      <c r="K2819" s="9"/>
    </row>
    <row r="2820" spans="1:11" x14ac:dyDescent="0.25">
      <c r="A2820" s="2"/>
      <c r="B2820" s="2"/>
      <c r="C2820" s="2"/>
      <c r="E2820" s="2"/>
      <c r="G2820" s="2"/>
      <c r="H2820" s="6"/>
      <c r="I2820" s="9"/>
      <c r="J2820" s="9"/>
      <c r="K2820" s="9"/>
    </row>
    <row r="2821" spans="1:11" x14ac:dyDescent="0.25">
      <c r="A2821" s="2"/>
      <c r="B2821" s="2"/>
      <c r="C2821" s="2"/>
      <c r="E2821" s="2"/>
      <c r="G2821" s="2"/>
      <c r="H2821" s="6"/>
      <c r="I2821" s="9"/>
      <c r="J2821" s="9"/>
      <c r="K2821" s="9"/>
    </row>
    <row r="2822" spans="1:11" x14ac:dyDescent="0.25">
      <c r="A2822" s="2"/>
      <c r="B2822" s="2"/>
      <c r="C2822" s="2"/>
      <c r="E2822" s="2"/>
      <c r="G2822" s="2"/>
      <c r="H2822" s="6"/>
      <c r="I2822" s="9"/>
      <c r="J2822" s="9"/>
      <c r="K2822" s="9"/>
    </row>
    <row r="2823" spans="1:11" x14ac:dyDescent="0.25">
      <c r="A2823" s="2"/>
      <c r="B2823" s="2"/>
      <c r="C2823" s="2"/>
      <c r="E2823" s="2"/>
      <c r="G2823" s="2"/>
      <c r="H2823" s="6"/>
      <c r="I2823" s="9"/>
      <c r="J2823" s="9"/>
      <c r="K2823" s="9"/>
    </row>
    <row r="2824" spans="1:11" x14ac:dyDescent="0.25">
      <c r="A2824" s="2"/>
      <c r="B2824" s="2"/>
      <c r="C2824" s="2"/>
      <c r="E2824" s="2"/>
      <c r="G2824" s="2"/>
      <c r="H2824" s="6"/>
      <c r="I2824" s="9"/>
      <c r="J2824" s="9"/>
      <c r="K2824" s="9"/>
    </row>
    <row r="2825" spans="1:11" x14ac:dyDescent="0.25">
      <c r="A2825" s="2"/>
      <c r="B2825" s="2"/>
      <c r="C2825" s="2"/>
      <c r="E2825" s="2"/>
      <c r="G2825" s="2"/>
      <c r="H2825" s="6"/>
      <c r="I2825" s="9"/>
      <c r="J2825" s="9"/>
      <c r="K2825" s="9"/>
    </row>
    <row r="2826" spans="1:11" x14ac:dyDescent="0.25">
      <c r="A2826" s="2"/>
      <c r="B2826" s="2"/>
      <c r="C2826" s="2"/>
      <c r="E2826" s="2"/>
      <c r="G2826" s="2"/>
      <c r="H2826" s="6"/>
      <c r="I2826" s="9"/>
      <c r="J2826" s="9"/>
      <c r="K2826" s="9"/>
    </row>
    <row r="2827" spans="1:11" x14ac:dyDescent="0.25">
      <c r="A2827" s="2"/>
      <c r="B2827" s="2"/>
      <c r="C2827" s="2"/>
      <c r="E2827" s="2"/>
      <c r="G2827" s="2"/>
      <c r="H2827" s="6"/>
      <c r="I2827" s="9"/>
      <c r="J2827" s="9"/>
      <c r="K2827" s="9"/>
    </row>
    <row r="2828" spans="1:11" x14ac:dyDescent="0.25">
      <c r="A2828" s="2"/>
      <c r="B2828" s="2"/>
      <c r="C2828" s="2"/>
      <c r="E2828" s="2"/>
      <c r="G2828" s="2"/>
      <c r="H2828" s="6"/>
      <c r="I2828" s="9"/>
      <c r="J2828" s="9"/>
      <c r="K2828" s="9"/>
    </row>
    <row r="2829" spans="1:11" x14ac:dyDescent="0.25">
      <c r="A2829" s="2"/>
      <c r="B2829" s="2"/>
      <c r="C2829" s="2"/>
      <c r="E2829" s="2"/>
      <c r="G2829" s="2"/>
      <c r="H2829" s="6"/>
      <c r="I2829" s="9"/>
      <c r="J2829" s="9"/>
      <c r="K2829" s="9"/>
    </row>
    <row r="2830" spans="1:11" x14ac:dyDescent="0.25">
      <c r="A2830" s="2"/>
      <c r="B2830" s="2"/>
      <c r="C2830" s="2"/>
      <c r="E2830" s="2"/>
      <c r="G2830" s="2"/>
      <c r="H2830" s="6"/>
      <c r="I2830" s="9"/>
      <c r="J2830" s="9"/>
      <c r="K2830" s="9"/>
    </row>
    <row r="2831" spans="1:11" x14ac:dyDescent="0.25">
      <c r="A2831" s="2"/>
      <c r="B2831" s="2"/>
      <c r="C2831" s="2"/>
      <c r="E2831" s="2"/>
      <c r="G2831" s="2"/>
      <c r="H2831" s="6"/>
      <c r="I2831" s="9"/>
      <c r="J2831" s="9"/>
      <c r="K2831" s="9"/>
    </row>
    <row r="2832" spans="1:11" x14ac:dyDescent="0.25">
      <c r="A2832" s="2"/>
      <c r="B2832" s="2"/>
      <c r="C2832" s="2"/>
      <c r="E2832" s="2"/>
      <c r="G2832" s="2"/>
      <c r="H2832" s="6"/>
      <c r="I2832" s="9"/>
      <c r="J2832" s="9"/>
      <c r="K2832" s="9"/>
    </row>
    <row r="2833" spans="1:11" x14ac:dyDescent="0.25">
      <c r="A2833" s="2"/>
      <c r="B2833" s="2"/>
      <c r="C2833" s="2"/>
      <c r="E2833" s="2"/>
      <c r="G2833" s="2"/>
      <c r="H2833" s="6"/>
      <c r="I2833" s="9"/>
      <c r="J2833" s="9"/>
      <c r="K2833" s="9"/>
    </row>
    <row r="2834" spans="1:11" x14ac:dyDescent="0.25">
      <c r="A2834" s="2"/>
      <c r="B2834" s="2"/>
      <c r="C2834" s="2"/>
      <c r="E2834" s="2"/>
      <c r="G2834" s="2"/>
      <c r="H2834" s="6"/>
      <c r="I2834" s="9"/>
      <c r="J2834" s="9"/>
      <c r="K2834" s="9"/>
    </row>
    <row r="2835" spans="1:11" x14ac:dyDescent="0.25">
      <c r="A2835" s="2"/>
      <c r="B2835" s="2"/>
      <c r="C2835" s="2"/>
      <c r="E2835" s="2"/>
      <c r="G2835" s="2"/>
      <c r="H2835" s="6"/>
      <c r="I2835" s="9"/>
      <c r="J2835" s="9"/>
      <c r="K2835" s="9"/>
    </row>
    <row r="2836" spans="1:11" x14ac:dyDescent="0.25">
      <c r="A2836" s="2"/>
      <c r="B2836" s="2"/>
      <c r="C2836" s="2"/>
      <c r="E2836" s="2"/>
      <c r="G2836" s="2"/>
      <c r="H2836" s="6"/>
      <c r="I2836" s="9"/>
      <c r="J2836" s="9"/>
      <c r="K2836" s="9"/>
    </row>
    <row r="2837" spans="1:11" x14ac:dyDescent="0.25">
      <c r="A2837" s="2"/>
      <c r="B2837" s="2"/>
      <c r="C2837" s="2"/>
      <c r="E2837" s="2"/>
      <c r="G2837" s="2"/>
      <c r="H2837" s="6"/>
      <c r="I2837" s="9"/>
      <c r="J2837" s="9"/>
      <c r="K2837" s="9"/>
    </row>
    <row r="2838" spans="1:11" x14ac:dyDescent="0.25">
      <c r="A2838" s="2"/>
      <c r="B2838" s="2"/>
      <c r="C2838" s="2"/>
      <c r="E2838" s="2"/>
      <c r="G2838" s="2"/>
      <c r="H2838" s="6"/>
      <c r="I2838" s="9"/>
      <c r="J2838" s="9"/>
      <c r="K2838" s="9"/>
    </row>
    <row r="2839" spans="1:11" x14ac:dyDescent="0.25">
      <c r="A2839" s="2"/>
      <c r="B2839" s="2"/>
      <c r="C2839" s="2"/>
      <c r="E2839" s="2"/>
      <c r="G2839" s="2"/>
      <c r="H2839" s="6"/>
      <c r="I2839" s="9"/>
      <c r="J2839" s="9"/>
      <c r="K2839" s="9"/>
    </row>
    <row r="2840" spans="1:11" x14ac:dyDescent="0.25">
      <c r="A2840" s="2"/>
      <c r="B2840" s="2"/>
      <c r="C2840" s="2"/>
      <c r="E2840" s="2"/>
      <c r="G2840" s="2"/>
      <c r="H2840" s="6"/>
      <c r="I2840" s="9"/>
      <c r="J2840" s="9"/>
      <c r="K2840" s="9"/>
    </row>
    <row r="2841" spans="1:11" x14ac:dyDescent="0.25">
      <c r="A2841" s="2"/>
      <c r="B2841" s="2"/>
      <c r="C2841" s="2"/>
      <c r="E2841" s="2"/>
      <c r="G2841" s="2"/>
      <c r="H2841" s="6"/>
      <c r="I2841" s="9"/>
      <c r="J2841" s="9"/>
      <c r="K2841" s="9"/>
    </row>
    <row r="2842" spans="1:11" x14ac:dyDescent="0.25">
      <c r="A2842" s="2"/>
      <c r="B2842" s="2"/>
      <c r="C2842" s="2"/>
      <c r="E2842" s="2"/>
      <c r="G2842" s="2"/>
      <c r="H2842" s="6"/>
      <c r="I2842" s="9"/>
      <c r="J2842" s="9"/>
      <c r="K2842" s="9"/>
    </row>
    <row r="2843" spans="1:11" x14ac:dyDescent="0.25">
      <c r="A2843" s="2"/>
      <c r="B2843" s="2"/>
      <c r="C2843" s="2"/>
      <c r="E2843" s="2"/>
      <c r="G2843" s="2"/>
      <c r="H2843" s="6"/>
      <c r="I2843" s="9"/>
      <c r="J2843" s="9"/>
      <c r="K2843" s="9"/>
    </row>
    <row r="2844" spans="1:11" x14ac:dyDescent="0.25">
      <c r="A2844" s="2"/>
      <c r="B2844" s="2"/>
      <c r="C2844" s="2"/>
      <c r="E2844" s="2"/>
      <c r="G2844" s="2"/>
      <c r="H2844" s="6"/>
      <c r="I2844" s="9"/>
      <c r="J2844" s="9"/>
      <c r="K2844" s="9"/>
    </row>
    <row r="2845" spans="1:11" x14ac:dyDescent="0.25">
      <c r="A2845" s="2"/>
      <c r="B2845" s="2"/>
      <c r="C2845" s="2"/>
      <c r="E2845" s="2"/>
      <c r="G2845" s="2"/>
      <c r="H2845" s="6"/>
      <c r="I2845" s="9"/>
      <c r="J2845" s="9"/>
      <c r="K2845" s="9"/>
    </row>
    <row r="2846" spans="1:11" x14ac:dyDescent="0.25">
      <c r="A2846" s="2"/>
      <c r="B2846" s="2"/>
      <c r="C2846" s="2"/>
      <c r="E2846" s="2"/>
      <c r="G2846" s="2"/>
      <c r="H2846" s="6"/>
      <c r="I2846" s="9"/>
      <c r="J2846" s="9"/>
      <c r="K2846" s="9"/>
    </row>
    <row r="2847" spans="1:11" x14ac:dyDescent="0.25">
      <c r="A2847" s="2"/>
      <c r="B2847" s="2"/>
      <c r="C2847" s="2"/>
      <c r="E2847" s="2"/>
      <c r="G2847" s="2"/>
      <c r="H2847" s="6"/>
      <c r="I2847" s="9"/>
      <c r="J2847" s="9"/>
      <c r="K2847" s="9"/>
    </row>
    <row r="2848" spans="1:11" x14ac:dyDescent="0.25">
      <c r="A2848" s="2"/>
      <c r="B2848" s="2"/>
      <c r="C2848" s="2"/>
      <c r="E2848" s="2"/>
      <c r="G2848" s="2"/>
      <c r="H2848" s="6"/>
      <c r="I2848" s="9"/>
      <c r="J2848" s="9"/>
      <c r="K2848" s="9"/>
    </row>
    <row r="2849" spans="1:11" x14ac:dyDescent="0.25">
      <c r="A2849" s="2"/>
      <c r="B2849" s="2"/>
      <c r="C2849" s="2"/>
      <c r="E2849" s="2"/>
      <c r="G2849" s="2"/>
      <c r="H2849" s="6"/>
      <c r="I2849" s="9"/>
      <c r="J2849" s="9"/>
      <c r="K2849" s="9"/>
    </row>
    <row r="2850" spans="1:11" x14ac:dyDescent="0.25">
      <c r="A2850" s="2"/>
      <c r="B2850" s="2"/>
      <c r="C2850" s="2"/>
      <c r="E2850" s="2"/>
      <c r="G2850" s="2"/>
      <c r="H2850" s="6"/>
      <c r="I2850" s="9"/>
      <c r="J2850" s="9"/>
      <c r="K2850" s="9"/>
    </row>
    <row r="2851" spans="1:11" x14ac:dyDescent="0.25">
      <c r="A2851" s="2"/>
      <c r="B2851" s="2"/>
      <c r="C2851" s="2"/>
      <c r="E2851" s="2"/>
      <c r="G2851" s="2"/>
      <c r="H2851" s="6"/>
      <c r="I2851" s="9"/>
      <c r="J2851" s="9"/>
      <c r="K2851" s="9"/>
    </row>
    <row r="2852" spans="1:11" x14ac:dyDescent="0.25">
      <c r="A2852" s="2"/>
      <c r="B2852" s="2"/>
      <c r="C2852" s="2"/>
      <c r="E2852" s="2"/>
      <c r="G2852" s="2"/>
      <c r="H2852" s="6"/>
      <c r="I2852" s="9"/>
      <c r="J2852" s="9"/>
      <c r="K2852" s="9"/>
    </row>
    <row r="2853" spans="1:11" x14ac:dyDescent="0.25">
      <c r="A2853" s="2"/>
      <c r="B2853" s="2"/>
      <c r="C2853" s="2"/>
      <c r="E2853" s="2"/>
      <c r="G2853" s="2"/>
      <c r="H2853" s="6"/>
      <c r="I2853" s="9"/>
      <c r="J2853" s="9"/>
      <c r="K2853" s="9"/>
    </row>
    <row r="2854" spans="1:11" x14ac:dyDescent="0.25">
      <c r="A2854" s="2"/>
      <c r="B2854" s="2"/>
      <c r="C2854" s="2"/>
      <c r="E2854" s="2"/>
      <c r="G2854" s="2"/>
      <c r="H2854" s="6"/>
      <c r="I2854" s="9"/>
      <c r="J2854" s="9"/>
      <c r="K2854" s="9"/>
    </row>
    <row r="2855" spans="1:11" x14ac:dyDescent="0.25">
      <c r="A2855" s="2"/>
      <c r="B2855" s="2"/>
      <c r="C2855" s="2"/>
      <c r="E2855" s="2"/>
      <c r="G2855" s="2"/>
      <c r="H2855" s="6"/>
      <c r="I2855" s="9"/>
      <c r="J2855" s="9"/>
      <c r="K2855" s="9"/>
    </row>
    <row r="2856" spans="1:11" x14ac:dyDescent="0.25">
      <c r="A2856" s="2"/>
      <c r="B2856" s="2"/>
      <c r="C2856" s="2"/>
      <c r="E2856" s="2"/>
      <c r="G2856" s="2"/>
      <c r="H2856" s="6"/>
      <c r="I2856" s="9"/>
      <c r="J2856" s="9"/>
      <c r="K2856" s="9"/>
    </row>
    <row r="2857" spans="1:11" x14ac:dyDescent="0.25">
      <c r="A2857" s="2"/>
      <c r="B2857" s="2"/>
      <c r="C2857" s="2"/>
      <c r="E2857" s="2"/>
      <c r="G2857" s="2"/>
      <c r="H2857" s="6"/>
      <c r="I2857" s="9"/>
      <c r="J2857" s="9"/>
      <c r="K2857" s="9"/>
    </row>
    <row r="2858" spans="1:11" x14ac:dyDescent="0.25">
      <c r="A2858" s="2"/>
      <c r="B2858" s="2"/>
      <c r="C2858" s="2"/>
      <c r="E2858" s="2"/>
      <c r="G2858" s="2"/>
      <c r="H2858" s="6"/>
      <c r="I2858" s="9"/>
      <c r="J2858" s="9"/>
      <c r="K2858" s="9"/>
    </row>
    <row r="2859" spans="1:11" x14ac:dyDescent="0.25">
      <c r="A2859" s="2"/>
      <c r="B2859" s="2"/>
      <c r="C2859" s="2"/>
      <c r="E2859" s="2"/>
      <c r="G2859" s="2"/>
      <c r="H2859" s="6"/>
      <c r="I2859" s="9"/>
      <c r="J2859" s="9"/>
      <c r="K2859" s="9"/>
    </row>
    <row r="2860" spans="1:11" x14ac:dyDescent="0.25">
      <c r="A2860" s="2"/>
      <c r="B2860" s="2"/>
      <c r="C2860" s="2"/>
      <c r="E2860" s="2"/>
      <c r="G2860" s="2"/>
      <c r="H2860" s="6"/>
      <c r="I2860" s="9"/>
      <c r="J2860" s="9"/>
      <c r="K2860" s="9"/>
    </row>
    <row r="2861" spans="1:11" x14ac:dyDescent="0.25">
      <c r="A2861" s="2"/>
      <c r="B2861" s="2"/>
      <c r="C2861" s="2"/>
      <c r="E2861" s="2"/>
      <c r="G2861" s="2"/>
      <c r="H2861" s="6"/>
      <c r="I2861" s="9"/>
      <c r="J2861" s="9"/>
      <c r="K2861" s="9"/>
    </row>
    <row r="2862" spans="1:11" x14ac:dyDescent="0.25">
      <c r="A2862" s="2"/>
      <c r="B2862" s="2"/>
      <c r="C2862" s="2"/>
      <c r="E2862" s="2"/>
      <c r="G2862" s="2"/>
      <c r="H2862" s="6"/>
      <c r="I2862" s="9"/>
      <c r="J2862" s="9"/>
      <c r="K2862" s="9"/>
    </row>
    <row r="2863" spans="1:11" x14ac:dyDescent="0.25">
      <c r="A2863" s="2"/>
      <c r="B2863" s="2"/>
      <c r="C2863" s="2"/>
      <c r="E2863" s="2"/>
      <c r="G2863" s="2"/>
      <c r="H2863" s="6"/>
      <c r="I2863" s="9"/>
      <c r="J2863" s="9"/>
      <c r="K2863" s="9"/>
    </row>
    <row r="2864" spans="1:11" x14ac:dyDescent="0.25">
      <c r="A2864" s="2"/>
      <c r="B2864" s="2"/>
      <c r="C2864" s="2"/>
      <c r="E2864" s="2"/>
      <c r="G2864" s="2"/>
      <c r="H2864" s="6"/>
      <c r="I2864" s="9"/>
      <c r="J2864" s="9"/>
      <c r="K2864" s="9"/>
    </row>
    <row r="2865" spans="1:11" x14ac:dyDescent="0.25">
      <c r="A2865" s="2"/>
      <c r="B2865" s="2"/>
      <c r="C2865" s="2"/>
      <c r="E2865" s="2"/>
      <c r="G2865" s="2"/>
      <c r="H2865" s="6"/>
      <c r="I2865" s="9"/>
      <c r="J2865" s="9"/>
      <c r="K2865" s="9"/>
    </row>
    <row r="2866" spans="1:11" x14ac:dyDescent="0.25">
      <c r="A2866" s="2"/>
      <c r="B2866" s="2"/>
      <c r="C2866" s="2"/>
      <c r="E2866" s="2"/>
      <c r="G2866" s="2"/>
      <c r="H2866" s="6"/>
      <c r="I2866" s="9"/>
      <c r="J2866" s="9"/>
      <c r="K2866" s="9"/>
    </row>
    <row r="2867" spans="1:11" x14ac:dyDescent="0.25">
      <c r="A2867" s="2"/>
      <c r="B2867" s="2"/>
      <c r="C2867" s="2"/>
      <c r="E2867" s="2"/>
      <c r="G2867" s="2"/>
      <c r="H2867" s="6"/>
      <c r="I2867" s="9"/>
      <c r="J2867" s="9"/>
      <c r="K2867" s="9"/>
    </row>
    <row r="2868" spans="1:11" x14ac:dyDescent="0.25">
      <c r="A2868" s="2"/>
      <c r="B2868" s="2"/>
      <c r="C2868" s="2"/>
      <c r="E2868" s="2"/>
      <c r="G2868" s="2"/>
      <c r="H2868" s="6"/>
      <c r="I2868" s="9"/>
      <c r="J2868" s="9"/>
      <c r="K2868" s="9"/>
    </row>
    <row r="2869" spans="1:11" x14ac:dyDescent="0.25">
      <c r="A2869" s="2"/>
      <c r="B2869" s="2"/>
      <c r="C2869" s="2"/>
      <c r="E2869" s="2"/>
      <c r="G2869" s="2"/>
      <c r="H2869" s="6"/>
      <c r="I2869" s="9"/>
      <c r="J2869" s="9"/>
      <c r="K2869" s="9"/>
    </row>
    <row r="2870" spans="1:11" x14ac:dyDescent="0.25">
      <c r="A2870" s="2"/>
      <c r="B2870" s="2"/>
      <c r="C2870" s="2"/>
      <c r="E2870" s="2"/>
      <c r="G2870" s="2"/>
      <c r="H2870" s="6"/>
      <c r="I2870" s="9"/>
      <c r="J2870" s="9"/>
      <c r="K2870" s="9"/>
    </row>
    <row r="2871" spans="1:11" x14ac:dyDescent="0.25">
      <c r="A2871" s="2"/>
      <c r="B2871" s="2"/>
      <c r="C2871" s="2"/>
      <c r="E2871" s="2"/>
      <c r="G2871" s="2"/>
      <c r="H2871" s="6"/>
      <c r="I2871" s="9"/>
      <c r="J2871" s="9"/>
      <c r="K2871" s="9"/>
    </row>
    <row r="2872" spans="1:11" x14ac:dyDescent="0.25">
      <c r="A2872" s="2"/>
      <c r="B2872" s="2"/>
      <c r="C2872" s="2"/>
      <c r="E2872" s="2"/>
      <c r="G2872" s="2"/>
      <c r="H2872" s="6"/>
      <c r="I2872" s="9"/>
      <c r="J2872" s="9"/>
      <c r="K2872" s="9"/>
    </row>
    <row r="2873" spans="1:11" x14ac:dyDescent="0.25">
      <c r="A2873" s="2"/>
      <c r="B2873" s="2"/>
      <c r="C2873" s="2"/>
      <c r="E2873" s="2"/>
      <c r="G2873" s="2"/>
      <c r="H2873" s="6"/>
      <c r="I2873" s="9"/>
      <c r="J2873" s="9"/>
      <c r="K2873" s="9"/>
    </row>
    <row r="2874" spans="1:11" x14ac:dyDescent="0.25">
      <c r="A2874" s="2"/>
      <c r="B2874" s="2"/>
      <c r="C2874" s="2"/>
      <c r="E2874" s="2"/>
      <c r="G2874" s="2"/>
      <c r="H2874" s="6"/>
      <c r="I2874" s="9"/>
      <c r="J2874" s="9"/>
      <c r="K2874" s="9"/>
    </row>
    <row r="2875" spans="1:11" x14ac:dyDescent="0.25">
      <c r="A2875" s="2"/>
      <c r="B2875" s="2"/>
      <c r="C2875" s="2"/>
      <c r="E2875" s="2"/>
      <c r="G2875" s="2"/>
      <c r="H2875" s="6"/>
      <c r="I2875" s="9"/>
      <c r="J2875" s="9"/>
      <c r="K2875" s="9"/>
    </row>
    <row r="2876" spans="1:11" x14ac:dyDescent="0.25">
      <c r="A2876" s="2"/>
      <c r="B2876" s="2"/>
      <c r="C2876" s="2"/>
      <c r="E2876" s="2"/>
      <c r="G2876" s="2"/>
      <c r="H2876" s="6"/>
      <c r="I2876" s="9"/>
      <c r="J2876" s="9"/>
      <c r="K2876" s="9"/>
    </row>
    <row r="2877" spans="1:11" x14ac:dyDescent="0.25">
      <c r="A2877" s="2"/>
      <c r="B2877" s="2"/>
      <c r="C2877" s="2"/>
      <c r="E2877" s="2"/>
      <c r="G2877" s="2"/>
      <c r="H2877" s="6"/>
      <c r="I2877" s="9"/>
      <c r="J2877" s="9"/>
      <c r="K2877" s="9"/>
    </row>
    <row r="2878" spans="1:11" x14ac:dyDescent="0.25">
      <c r="A2878" s="2"/>
      <c r="B2878" s="2"/>
      <c r="C2878" s="2"/>
      <c r="E2878" s="2"/>
      <c r="G2878" s="2"/>
      <c r="H2878" s="6"/>
      <c r="I2878" s="9"/>
      <c r="J2878" s="9"/>
      <c r="K2878" s="9"/>
    </row>
    <row r="2879" spans="1:11" x14ac:dyDescent="0.25">
      <c r="A2879" s="2"/>
      <c r="B2879" s="2"/>
      <c r="C2879" s="2"/>
      <c r="E2879" s="2"/>
      <c r="G2879" s="2"/>
      <c r="H2879" s="6"/>
      <c r="I2879" s="9"/>
      <c r="J2879" s="9"/>
      <c r="K2879" s="9"/>
    </row>
    <row r="2880" spans="1:11" x14ac:dyDescent="0.25">
      <c r="A2880" s="2"/>
      <c r="B2880" s="2"/>
      <c r="C2880" s="2"/>
      <c r="E2880" s="2"/>
      <c r="G2880" s="2"/>
      <c r="H2880" s="6"/>
      <c r="I2880" s="9"/>
      <c r="J2880" s="9"/>
      <c r="K2880" s="9"/>
    </row>
    <row r="2881" spans="1:11" x14ac:dyDescent="0.25">
      <c r="A2881" s="2"/>
      <c r="B2881" s="2"/>
      <c r="C2881" s="2"/>
      <c r="E2881" s="2"/>
      <c r="G2881" s="2"/>
      <c r="H2881" s="6"/>
      <c r="I2881" s="9"/>
      <c r="J2881" s="9"/>
      <c r="K2881" s="9"/>
    </row>
    <row r="2882" spans="1:11" x14ac:dyDescent="0.25">
      <c r="A2882" s="2"/>
      <c r="B2882" s="2"/>
      <c r="C2882" s="2"/>
      <c r="E2882" s="2"/>
      <c r="G2882" s="2"/>
      <c r="H2882" s="6"/>
      <c r="I2882" s="9"/>
      <c r="J2882" s="9"/>
      <c r="K2882" s="9"/>
    </row>
    <row r="2883" spans="1:11" x14ac:dyDescent="0.25">
      <c r="A2883" s="2"/>
      <c r="B2883" s="2"/>
      <c r="C2883" s="2"/>
      <c r="E2883" s="2"/>
      <c r="G2883" s="2"/>
      <c r="H2883" s="6"/>
      <c r="I2883" s="9"/>
      <c r="J2883" s="9"/>
      <c r="K2883" s="9"/>
    </row>
    <row r="2884" spans="1:11" x14ac:dyDescent="0.25">
      <c r="A2884" s="2"/>
      <c r="B2884" s="2"/>
      <c r="C2884" s="2"/>
      <c r="E2884" s="2"/>
      <c r="G2884" s="2"/>
      <c r="H2884" s="6"/>
      <c r="I2884" s="9"/>
      <c r="J2884" s="9"/>
      <c r="K2884" s="9"/>
    </row>
    <row r="2885" spans="1:11" x14ac:dyDescent="0.25">
      <c r="A2885" s="2"/>
      <c r="B2885" s="2"/>
      <c r="C2885" s="2"/>
      <c r="E2885" s="2"/>
      <c r="G2885" s="2"/>
      <c r="H2885" s="6"/>
      <c r="I2885" s="9"/>
      <c r="J2885" s="9"/>
      <c r="K2885" s="9"/>
    </row>
    <row r="2886" spans="1:11" x14ac:dyDescent="0.25">
      <c r="A2886" s="2"/>
      <c r="B2886" s="2"/>
      <c r="C2886" s="2"/>
      <c r="E2886" s="2"/>
      <c r="G2886" s="2"/>
      <c r="H2886" s="6"/>
      <c r="I2886" s="9"/>
      <c r="J2886" s="9"/>
      <c r="K2886" s="9"/>
    </row>
    <row r="2887" spans="1:11" x14ac:dyDescent="0.25">
      <c r="A2887" s="2"/>
      <c r="B2887" s="2"/>
      <c r="C2887" s="2"/>
      <c r="E2887" s="2"/>
      <c r="G2887" s="2"/>
      <c r="H2887" s="6"/>
      <c r="I2887" s="9"/>
      <c r="J2887" s="9"/>
      <c r="K2887" s="9"/>
    </row>
    <row r="2888" spans="1:11" x14ac:dyDescent="0.25">
      <c r="A2888" s="2"/>
      <c r="B2888" s="2"/>
      <c r="C2888" s="2"/>
      <c r="E2888" s="2"/>
      <c r="G2888" s="2"/>
      <c r="H2888" s="6"/>
      <c r="I2888" s="9"/>
      <c r="J2888" s="9"/>
      <c r="K2888" s="9"/>
    </row>
    <row r="2889" spans="1:11" x14ac:dyDescent="0.25">
      <c r="A2889" s="2"/>
      <c r="B2889" s="2"/>
      <c r="C2889" s="2"/>
      <c r="E2889" s="2"/>
      <c r="G2889" s="2"/>
      <c r="H2889" s="6"/>
      <c r="I2889" s="9"/>
      <c r="J2889" s="9"/>
      <c r="K2889" s="9"/>
    </row>
    <row r="2890" spans="1:11" x14ac:dyDescent="0.25">
      <c r="A2890" s="2"/>
      <c r="B2890" s="2"/>
      <c r="C2890" s="2"/>
      <c r="E2890" s="2"/>
      <c r="G2890" s="2"/>
      <c r="H2890" s="6"/>
      <c r="I2890" s="9"/>
      <c r="J2890" s="9"/>
      <c r="K2890" s="9"/>
    </row>
    <row r="2891" spans="1:11" x14ac:dyDescent="0.25">
      <c r="A2891" s="2"/>
      <c r="B2891" s="2"/>
      <c r="C2891" s="2"/>
      <c r="E2891" s="2"/>
      <c r="G2891" s="2"/>
      <c r="H2891" s="6"/>
      <c r="I2891" s="9"/>
      <c r="J2891" s="9"/>
      <c r="K2891" s="9"/>
    </row>
    <row r="2892" spans="1:11" x14ac:dyDescent="0.25">
      <c r="A2892" s="2"/>
      <c r="B2892" s="2"/>
      <c r="C2892" s="2"/>
      <c r="E2892" s="2"/>
      <c r="G2892" s="2"/>
      <c r="H2892" s="6"/>
      <c r="I2892" s="9"/>
      <c r="J2892" s="9"/>
      <c r="K2892" s="9"/>
    </row>
    <row r="2893" spans="1:11" x14ac:dyDescent="0.25">
      <c r="A2893" s="2"/>
      <c r="B2893" s="2"/>
      <c r="C2893" s="2"/>
      <c r="E2893" s="2"/>
      <c r="G2893" s="2"/>
      <c r="H2893" s="6"/>
      <c r="I2893" s="9"/>
      <c r="J2893" s="9"/>
      <c r="K2893" s="9"/>
    </row>
    <row r="2894" spans="1:11" x14ac:dyDescent="0.25">
      <c r="A2894" s="2"/>
      <c r="B2894" s="2"/>
      <c r="C2894" s="2"/>
      <c r="E2894" s="2"/>
      <c r="G2894" s="2"/>
      <c r="H2894" s="6"/>
      <c r="I2894" s="9"/>
      <c r="J2894" s="9"/>
      <c r="K2894" s="9"/>
    </row>
    <row r="2895" spans="1:11" x14ac:dyDescent="0.25">
      <c r="A2895" s="2"/>
      <c r="B2895" s="2"/>
      <c r="C2895" s="2"/>
      <c r="E2895" s="2"/>
      <c r="G2895" s="2"/>
      <c r="H2895" s="6"/>
      <c r="I2895" s="9"/>
      <c r="J2895" s="9"/>
      <c r="K2895" s="9"/>
    </row>
    <row r="2896" spans="1:11" x14ac:dyDescent="0.25">
      <c r="A2896" s="2"/>
      <c r="B2896" s="2"/>
      <c r="C2896" s="2"/>
      <c r="E2896" s="2"/>
      <c r="G2896" s="2"/>
      <c r="H2896" s="6"/>
      <c r="I2896" s="9"/>
      <c r="J2896" s="9"/>
      <c r="K2896" s="9"/>
    </row>
    <row r="2897" spans="1:11" x14ac:dyDescent="0.25">
      <c r="A2897" s="2"/>
      <c r="B2897" s="2"/>
      <c r="C2897" s="2"/>
      <c r="E2897" s="2"/>
      <c r="G2897" s="2"/>
      <c r="H2897" s="6"/>
      <c r="I2897" s="9"/>
      <c r="J2897" s="9"/>
      <c r="K2897" s="9"/>
    </row>
    <row r="2898" spans="1:11" x14ac:dyDescent="0.25">
      <c r="A2898" s="2"/>
      <c r="B2898" s="2"/>
      <c r="C2898" s="2"/>
      <c r="E2898" s="2"/>
      <c r="G2898" s="2"/>
      <c r="H2898" s="6"/>
      <c r="I2898" s="9"/>
      <c r="J2898" s="9"/>
      <c r="K2898" s="9"/>
    </row>
    <row r="2899" spans="1:11" x14ac:dyDescent="0.25">
      <c r="A2899" s="2"/>
      <c r="B2899" s="2"/>
      <c r="C2899" s="2"/>
      <c r="E2899" s="2"/>
      <c r="G2899" s="2"/>
      <c r="H2899" s="6"/>
      <c r="I2899" s="9"/>
      <c r="J2899" s="9"/>
      <c r="K2899" s="9"/>
    </row>
    <row r="2900" spans="1:11" x14ac:dyDescent="0.25">
      <c r="A2900" s="2"/>
      <c r="B2900" s="2"/>
      <c r="C2900" s="2"/>
      <c r="E2900" s="2"/>
      <c r="G2900" s="2"/>
      <c r="H2900" s="6"/>
      <c r="I2900" s="9"/>
      <c r="J2900" s="9"/>
      <c r="K2900" s="9"/>
    </row>
    <row r="2901" spans="1:11" x14ac:dyDescent="0.25">
      <c r="A2901" s="2"/>
      <c r="B2901" s="2"/>
      <c r="C2901" s="2"/>
      <c r="E2901" s="2"/>
      <c r="G2901" s="2"/>
      <c r="H2901" s="6"/>
      <c r="I2901" s="9"/>
      <c r="J2901" s="9"/>
      <c r="K2901" s="9"/>
    </row>
    <row r="2902" spans="1:11" x14ac:dyDescent="0.25">
      <c r="A2902" s="2"/>
      <c r="B2902" s="2"/>
      <c r="C2902" s="2"/>
      <c r="E2902" s="2"/>
      <c r="G2902" s="2"/>
      <c r="H2902" s="6"/>
      <c r="I2902" s="9"/>
      <c r="J2902" s="9"/>
      <c r="K2902" s="9"/>
    </row>
    <row r="2903" spans="1:11" x14ac:dyDescent="0.25">
      <c r="A2903" s="2"/>
      <c r="B2903" s="2"/>
      <c r="C2903" s="2"/>
      <c r="E2903" s="2"/>
      <c r="G2903" s="2"/>
      <c r="H2903" s="6"/>
      <c r="I2903" s="9"/>
      <c r="J2903" s="9"/>
      <c r="K2903" s="9"/>
    </row>
    <row r="2904" spans="1:11" x14ac:dyDescent="0.25">
      <c r="A2904" s="2"/>
      <c r="B2904" s="2"/>
      <c r="C2904" s="2"/>
      <c r="E2904" s="2"/>
      <c r="G2904" s="2"/>
      <c r="H2904" s="6"/>
      <c r="I2904" s="9"/>
      <c r="J2904" s="9"/>
      <c r="K2904" s="9"/>
    </row>
    <row r="2905" spans="1:11" x14ac:dyDescent="0.25">
      <c r="A2905" s="2"/>
      <c r="B2905" s="2"/>
      <c r="C2905" s="2"/>
      <c r="E2905" s="2"/>
      <c r="G2905" s="2"/>
      <c r="H2905" s="6"/>
      <c r="I2905" s="9"/>
      <c r="J2905" s="9"/>
      <c r="K2905" s="9"/>
    </row>
    <row r="2906" spans="1:11" x14ac:dyDescent="0.25">
      <c r="A2906" s="2"/>
      <c r="B2906" s="2"/>
      <c r="C2906" s="2"/>
      <c r="E2906" s="2"/>
      <c r="G2906" s="2"/>
      <c r="H2906" s="6"/>
      <c r="I2906" s="9"/>
      <c r="J2906" s="9"/>
      <c r="K2906" s="9"/>
    </row>
    <row r="2907" spans="1:11" x14ac:dyDescent="0.25">
      <c r="A2907" s="2"/>
      <c r="B2907" s="2"/>
      <c r="C2907" s="2"/>
      <c r="E2907" s="2"/>
      <c r="G2907" s="2"/>
      <c r="H2907" s="6"/>
      <c r="I2907" s="9"/>
      <c r="J2907" s="9"/>
      <c r="K2907" s="9"/>
    </row>
    <row r="2908" spans="1:11" x14ac:dyDescent="0.25">
      <c r="A2908" s="2"/>
      <c r="B2908" s="2"/>
      <c r="C2908" s="2"/>
      <c r="E2908" s="2"/>
      <c r="G2908" s="2"/>
      <c r="H2908" s="6"/>
      <c r="I2908" s="9"/>
      <c r="J2908" s="9"/>
      <c r="K2908" s="9"/>
    </row>
    <row r="2909" spans="1:11" x14ac:dyDescent="0.25">
      <c r="A2909" s="2"/>
      <c r="B2909" s="2"/>
      <c r="C2909" s="2"/>
      <c r="E2909" s="2"/>
      <c r="G2909" s="2"/>
      <c r="H2909" s="6"/>
      <c r="I2909" s="9"/>
      <c r="J2909" s="9"/>
      <c r="K2909" s="9"/>
    </row>
    <row r="2910" spans="1:11" x14ac:dyDescent="0.25">
      <c r="A2910" s="2"/>
      <c r="B2910" s="2"/>
      <c r="C2910" s="2"/>
      <c r="E2910" s="2"/>
      <c r="G2910" s="2"/>
      <c r="H2910" s="6"/>
      <c r="I2910" s="9"/>
      <c r="J2910" s="9"/>
      <c r="K2910" s="9"/>
    </row>
    <row r="2911" spans="1:11" x14ac:dyDescent="0.25">
      <c r="A2911" s="2"/>
      <c r="B2911" s="2"/>
      <c r="C2911" s="2"/>
      <c r="E2911" s="2"/>
      <c r="G2911" s="2"/>
      <c r="H2911" s="6"/>
      <c r="I2911" s="9"/>
      <c r="J2911" s="9"/>
      <c r="K2911" s="9"/>
    </row>
    <row r="2912" spans="1:11" x14ac:dyDescent="0.25">
      <c r="A2912" s="2"/>
      <c r="B2912" s="2"/>
      <c r="C2912" s="2"/>
      <c r="E2912" s="2"/>
      <c r="G2912" s="2"/>
      <c r="H2912" s="6"/>
      <c r="I2912" s="9"/>
      <c r="J2912" s="9"/>
      <c r="K2912" s="9"/>
    </row>
    <row r="2913" spans="1:11" x14ac:dyDescent="0.25">
      <c r="A2913" s="2"/>
      <c r="B2913" s="2"/>
      <c r="C2913" s="2"/>
      <c r="E2913" s="2"/>
      <c r="G2913" s="2"/>
      <c r="H2913" s="6"/>
      <c r="I2913" s="9"/>
      <c r="J2913" s="9"/>
      <c r="K2913" s="9"/>
    </row>
    <row r="2914" spans="1:11" x14ac:dyDescent="0.25">
      <c r="A2914" s="2"/>
      <c r="B2914" s="2"/>
      <c r="C2914" s="2"/>
      <c r="E2914" s="2"/>
      <c r="G2914" s="2"/>
      <c r="H2914" s="6"/>
      <c r="I2914" s="9"/>
      <c r="J2914" s="9"/>
      <c r="K2914" s="9"/>
    </row>
    <row r="2915" spans="1:11" x14ac:dyDescent="0.25">
      <c r="A2915" s="2"/>
      <c r="B2915" s="2"/>
      <c r="C2915" s="2"/>
      <c r="E2915" s="2"/>
      <c r="G2915" s="2"/>
      <c r="H2915" s="6"/>
      <c r="I2915" s="9"/>
      <c r="J2915" s="9"/>
      <c r="K2915" s="9"/>
    </row>
    <row r="2916" spans="1:11" x14ac:dyDescent="0.25">
      <c r="A2916" s="2"/>
      <c r="B2916" s="2"/>
      <c r="C2916" s="2"/>
      <c r="E2916" s="2"/>
      <c r="G2916" s="2"/>
      <c r="H2916" s="6"/>
      <c r="I2916" s="9"/>
      <c r="J2916" s="9"/>
      <c r="K2916" s="9"/>
    </row>
    <row r="2917" spans="1:11" x14ac:dyDescent="0.25">
      <c r="A2917" s="2"/>
      <c r="B2917" s="2"/>
      <c r="C2917" s="2"/>
      <c r="E2917" s="2"/>
      <c r="G2917" s="2"/>
      <c r="H2917" s="6"/>
      <c r="I2917" s="9"/>
      <c r="J2917" s="9"/>
      <c r="K2917" s="9"/>
    </row>
    <row r="2918" spans="1:11" x14ac:dyDescent="0.25">
      <c r="A2918" s="2"/>
      <c r="B2918" s="2"/>
      <c r="C2918" s="2"/>
      <c r="E2918" s="2"/>
      <c r="G2918" s="2"/>
      <c r="H2918" s="6"/>
      <c r="I2918" s="9"/>
      <c r="J2918" s="9"/>
      <c r="K2918" s="9"/>
    </row>
    <row r="2919" spans="1:11" x14ac:dyDescent="0.25">
      <c r="A2919" s="2"/>
      <c r="B2919" s="2"/>
      <c r="C2919" s="2"/>
      <c r="E2919" s="2"/>
      <c r="G2919" s="2"/>
      <c r="H2919" s="6"/>
      <c r="I2919" s="9"/>
      <c r="J2919" s="9"/>
      <c r="K2919" s="9"/>
    </row>
    <row r="2920" spans="1:11" x14ac:dyDescent="0.25">
      <c r="A2920" s="2"/>
      <c r="B2920" s="2"/>
      <c r="C2920" s="2"/>
      <c r="E2920" s="2"/>
      <c r="G2920" s="2"/>
      <c r="H2920" s="6"/>
      <c r="I2920" s="9"/>
      <c r="J2920" s="9"/>
      <c r="K2920" s="9"/>
    </row>
    <row r="2921" spans="1:11" x14ac:dyDescent="0.25">
      <c r="A2921" s="2"/>
      <c r="B2921" s="2"/>
      <c r="C2921" s="2"/>
      <c r="E2921" s="2"/>
      <c r="G2921" s="2"/>
      <c r="H2921" s="6"/>
      <c r="I2921" s="9"/>
      <c r="J2921" s="9"/>
      <c r="K2921" s="9"/>
    </row>
    <row r="2922" spans="1:11" x14ac:dyDescent="0.25">
      <c r="A2922" s="2"/>
      <c r="B2922" s="2"/>
      <c r="C2922" s="2"/>
      <c r="E2922" s="2"/>
      <c r="G2922" s="2"/>
      <c r="H2922" s="6"/>
      <c r="I2922" s="9"/>
      <c r="J2922" s="9"/>
      <c r="K2922" s="9"/>
    </row>
    <row r="2923" spans="1:11" x14ac:dyDescent="0.25">
      <c r="A2923" s="2"/>
      <c r="B2923" s="2"/>
      <c r="C2923" s="2"/>
      <c r="E2923" s="2"/>
      <c r="G2923" s="2"/>
      <c r="H2923" s="6"/>
      <c r="I2923" s="9"/>
      <c r="J2923" s="9"/>
      <c r="K2923" s="9"/>
    </row>
    <row r="2924" spans="1:11" x14ac:dyDescent="0.25">
      <c r="A2924" s="2"/>
      <c r="B2924" s="2"/>
      <c r="C2924" s="2"/>
      <c r="E2924" s="2"/>
      <c r="G2924" s="2"/>
      <c r="H2924" s="6"/>
      <c r="I2924" s="9"/>
      <c r="J2924" s="9"/>
      <c r="K2924" s="9"/>
    </row>
    <row r="2925" spans="1:11" x14ac:dyDescent="0.25">
      <c r="A2925" s="2"/>
      <c r="B2925" s="2"/>
      <c r="C2925" s="2"/>
      <c r="E2925" s="2"/>
      <c r="G2925" s="2"/>
      <c r="H2925" s="6"/>
      <c r="I2925" s="9"/>
      <c r="J2925" s="9"/>
      <c r="K2925" s="9"/>
    </row>
    <row r="2926" spans="1:11" x14ac:dyDescent="0.25">
      <c r="A2926" s="2"/>
      <c r="B2926" s="2"/>
      <c r="C2926" s="2"/>
      <c r="E2926" s="2"/>
      <c r="G2926" s="2"/>
      <c r="H2926" s="6"/>
      <c r="I2926" s="9"/>
      <c r="J2926" s="9"/>
      <c r="K2926" s="9"/>
    </row>
    <row r="2927" spans="1:11" x14ac:dyDescent="0.25">
      <c r="A2927" s="2"/>
      <c r="B2927" s="2"/>
      <c r="C2927" s="2"/>
      <c r="E2927" s="2"/>
      <c r="G2927" s="2"/>
      <c r="H2927" s="6"/>
      <c r="I2927" s="9"/>
      <c r="J2927" s="9"/>
      <c r="K2927" s="9"/>
    </row>
    <row r="2928" spans="1:11" x14ac:dyDescent="0.25">
      <c r="A2928" s="2"/>
      <c r="B2928" s="2"/>
      <c r="C2928" s="2"/>
      <c r="E2928" s="2"/>
      <c r="G2928" s="2"/>
      <c r="H2928" s="6"/>
      <c r="I2928" s="9"/>
      <c r="J2928" s="9"/>
      <c r="K2928" s="9"/>
    </row>
    <row r="2929" spans="1:11" x14ac:dyDescent="0.25">
      <c r="A2929" s="2"/>
      <c r="B2929" s="2"/>
      <c r="C2929" s="2"/>
      <c r="E2929" s="2"/>
      <c r="G2929" s="2"/>
      <c r="H2929" s="6"/>
      <c r="I2929" s="9"/>
      <c r="J2929" s="9"/>
      <c r="K2929" s="9"/>
    </row>
    <row r="2930" spans="1:11" x14ac:dyDescent="0.25">
      <c r="A2930" s="2"/>
      <c r="B2930" s="2"/>
      <c r="C2930" s="2"/>
      <c r="E2930" s="2"/>
      <c r="G2930" s="2"/>
      <c r="H2930" s="6"/>
      <c r="I2930" s="9"/>
      <c r="J2930" s="9"/>
      <c r="K2930" s="9"/>
    </row>
    <row r="2931" spans="1:11" x14ac:dyDescent="0.25">
      <c r="A2931" s="2"/>
      <c r="B2931" s="2"/>
      <c r="C2931" s="2"/>
      <c r="E2931" s="2"/>
      <c r="G2931" s="2"/>
      <c r="H2931" s="6"/>
      <c r="I2931" s="9"/>
      <c r="J2931" s="9"/>
      <c r="K2931" s="9"/>
    </row>
    <row r="2932" spans="1:11" x14ac:dyDescent="0.25">
      <c r="A2932" s="2"/>
      <c r="B2932" s="2"/>
      <c r="C2932" s="2"/>
      <c r="E2932" s="2"/>
      <c r="G2932" s="2"/>
      <c r="H2932" s="6"/>
      <c r="I2932" s="9"/>
      <c r="J2932" s="9"/>
      <c r="K2932" s="9"/>
    </row>
    <row r="2933" spans="1:11" x14ac:dyDescent="0.25">
      <c r="A2933" s="2"/>
      <c r="B2933" s="2"/>
      <c r="C2933" s="2"/>
      <c r="E2933" s="2"/>
      <c r="G2933" s="2"/>
      <c r="H2933" s="6"/>
      <c r="I2933" s="9"/>
      <c r="J2933" s="9"/>
      <c r="K2933" s="9"/>
    </row>
    <row r="2934" spans="1:11" x14ac:dyDescent="0.25">
      <c r="A2934" s="2"/>
      <c r="B2934" s="2"/>
      <c r="C2934" s="2"/>
      <c r="E2934" s="2"/>
      <c r="G2934" s="2"/>
      <c r="H2934" s="6"/>
      <c r="I2934" s="9"/>
      <c r="J2934" s="9"/>
      <c r="K2934" s="9"/>
    </row>
    <row r="2935" spans="1:11" x14ac:dyDescent="0.25">
      <c r="A2935" s="2"/>
      <c r="B2935" s="2"/>
      <c r="C2935" s="2"/>
      <c r="E2935" s="2"/>
      <c r="G2935" s="2"/>
      <c r="H2935" s="6"/>
      <c r="I2935" s="9"/>
      <c r="J2935" s="9"/>
      <c r="K2935" s="9"/>
    </row>
    <row r="2936" spans="1:11" x14ac:dyDescent="0.25">
      <c r="A2936" s="2"/>
      <c r="B2936" s="2"/>
      <c r="C2936" s="2"/>
      <c r="E2936" s="2"/>
      <c r="G2936" s="2"/>
      <c r="H2936" s="6"/>
      <c r="I2936" s="9"/>
      <c r="J2936" s="9"/>
      <c r="K2936" s="9"/>
    </row>
    <row r="2937" spans="1:11" x14ac:dyDescent="0.25">
      <c r="A2937" s="2"/>
      <c r="B2937" s="2"/>
      <c r="C2937" s="2"/>
      <c r="E2937" s="2"/>
      <c r="G2937" s="2"/>
      <c r="H2937" s="6"/>
      <c r="I2937" s="9"/>
      <c r="J2937" s="9"/>
      <c r="K2937" s="9"/>
    </row>
    <row r="2938" spans="1:11" x14ac:dyDescent="0.25">
      <c r="A2938" s="2"/>
      <c r="B2938" s="2"/>
      <c r="C2938" s="2"/>
      <c r="E2938" s="2"/>
      <c r="G2938" s="2"/>
      <c r="H2938" s="6"/>
      <c r="I2938" s="9"/>
      <c r="J2938" s="9"/>
      <c r="K2938" s="9"/>
    </row>
    <row r="2939" spans="1:11" x14ac:dyDescent="0.25">
      <c r="A2939" s="2"/>
      <c r="B2939" s="2"/>
      <c r="C2939" s="2"/>
      <c r="E2939" s="2"/>
      <c r="G2939" s="2"/>
      <c r="H2939" s="6"/>
      <c r="I2939" s="9"/>
      <c r="J2939" s="9"/>
      <c r="K2939" s="9"/>
    </row>
    <row r="2940" spans="1:11" x14ac:dyDescent="0.25">
      <c r="A2940" s="2"/>
      <c r="B2940" s="2"/>
      <c r="C2940" s="2"/>
      <c r="E2940" s="2"/>
      <c r="G2940" s="2"/>
      <c r="H2940" s="6"/>
      <c r="I2940" s="9"/>
      <c r="J2940" s="9"/>
      <c r="K2940" s="9"/>
    </row>
    <row r="2941" spans="1:11" x14ac:dyDescent="0.25">
      <c r="A2941" s="2"/>
      <c r="B2941" s="2"/>
      <c r="C2941" s="2"/>
      <c r="E2941" s="2"/>
      <c r="G2941" s="2"/>
      <c r="H2941" s="6"/>
      <c r="I2941" s="9"/>
      <c r="J2941" s="9"/>
      <c r="K2941" s="9"/>
    </row>
    <row r="2942" spans="1:11" x14ac:dyDescent="0.25">
      <c r="A2942" s="2"/>
      <c r="B2942" s="2"/>
      <c r="C2942" s="2"/>
      <c r="E2942" s="2"/>
      <c r="G2942" s="2"/>
      <c r="H2942" s="6"/>
      <c r="I2942" s="9"/>
      <c r="J2942" s="9"/>
      <c r="K2942" s="9"/>
    </row>
    <row r="2943" spans="1:11" x14ac:dyDescent="0.25">
      <c r="A2943" s="2"/>
      <c r="B2943" s="2"/>
      <c r="C2943" s="2"/>
      <c r="E2943" s="2"/>
      <c r="G2943" s="2"/>
      <c r="H2943" s="6"/>
      <c r="I2943" s="9"/>
      <c r="J2943" s="9"/>
      <c r="K2943" s="9"/>
    </row>
    <row r="2944" spans="1:11" x14ac:dyDescent="0.25">
      <c r="A2944" s="2"/>
      <c r="B2944" s="2"/>
      <c r="C2944" s="2"/>
      <c r="E2944" s="2"/>
      <c r="G2944" s="2"/>
      <c r="H2944" s="6"/>
      <c r="I2944" s="9"/>
      <c r="J2944" s="9"/>
      <c r="K2944" s="9"/>
    </row>
    <row r="2945" spans="1:11" x14ac:dyDescent="0.25">
      <c r="A2945" s="2"/>
      <c r="B2945" s="2"/>
      <c r="C2945" s="2"/>
      <c r="E2945" s="2"/>
      <c r="G2945" s="2"/>
      <c r="H2945" s="6"/>
      <c r="I2945" s="9"/>
      <c r="J2945" s="9"/>
      <c r="K2945" s="9"/>
    </row>
    <row r="2946" spans="1:11" x14ac:dyDescent="0.25">
      <c r="A2946" s="2"/>
      <c r="B2946" s="2"/>
      <c r="C2946" s="2"/>
      <c r="E2946" s="2"/>
      <c r="G2946" s="2"/>
      <c r="H2946" s="6"/>
      <c r="I2946" s="9"/>
      <c r="J2946" s="9"/>
      <c r="K2946" s="9"/>
    </row>
    <row r="2947" spans="1:11" x14ac:dyDescent="0.25">
      <c r="A2947" s="2"/>
      <c r="B2947" s="2"/>
      <c r="C2947" s="2"/>
      <c r="E2947" s="2"/>
      <c r="G2947" s="2"/>
      <c r="H2947" s="6"/>
      <c r="I2947" s="9"/>
      <c r="J2947" s="9"/>
      <c r="K2947" s="9"/>
    </row>
    <row r="2948" spans="1:11" x14ac:dyDescent="0.25">
      <c r="A2948" s="2"/>
      <c r="B2948" s="2"/>
      <c r="C2948" s="2"/>
      <c r="E2948" s="2"/>
      <c r="G2948" s="2"/>
      <c r="H2948" s="6"/>
      <c r="I2948" s="9"/>
      <c r="J2948" s="9"/>
      <c r="K2948" s="9"/>
    </row>
    <row r="2949" spans="1:11" x14ac:dyDescent="0.25">
      <c r="A2949" s="2"/>
      <c r="B2949" s="2"/>
      <c r="C2949" s="2"/>
      <c r="E2949" s="2"/>
      <c r="G2949" s="2"/>
      <c r="H2949" s="6"/>
      <c r="I2949" s="9"/>
      <c r="J2949" s="9"/>
      <c r="K2949" s="9"/>
    </row>
    <row r="2950" spans="1:11" x14ac:dyDescent="0.25">
      <c r="A2950" s="2"/>
      <c r="B2950" s="2"/>
      <c r="C2950" s="2"/>
      <c r="E2950" s="2"/>
      <c r="G2950" s="2"/>
      <c r="H2950" s="6"/>
      <c r="I2950" s="9"/>
      <c r="J2950" s="9"/>
      <c r="K2950" s="9"/>
    </row>
    <row r="2951" spans="1:11" x14ac:dyDescent="0.25">
      <c r="A2951" s="2"/>
      <c r="B2951" s="2"/>
      <c r="C2951" s="2"/>
      <c r="E2951" s="2"/>
      <c r="G2951" s="2"/>
      <c r="H2951" s="6"/>
      <c r="I2951" s="9"/>
      <c r="J2951" s="9"/>
      <c r="K2951" s="9"/>
    </row>
    <row r="2952" spans="1:11" x14ac:dyDescent="0.25">
      <c r="A2952" s="2"/>
      <c r="B2952" s="2"/>
      <c r="C2952" s="2"/>
      <c r="E2952" s="2"/>
      <c r="G2952" s="2"/>
      <c r="H2952" s="6"/>
      <c r="I2952" s="9"/>
      <c r="J2952" s="9"/>
      <c r="K2952" s="9"/>
    </row>
    <row r="2953" spans="1:11" x14ac:dyDescent="0.25">
      <c r="A2953" s="2"/>
      <c r="B2953" s="2"/>
      <c r="C2953" s="2"/>
      <c r="E2953" s="2"/>
      <c r="G2953" s="2"/>
      <c r="H2953" s="6"/>
      <c r="I2953" s="9"/>
      <c r="J2953" s="9"/>
      <c r="K2953" s="9"/>
    </row>
    <row r="2954" spans="1:11" x14ac:dyDescent="0.25">
      <c r="A2954" s="2"/>
      <c r="B2954" s="2"/>
      <c r="C2954" s="2"/>
      <c r="E2954" s="2"/>
      <c r="G2954" s="2"/>
      <c r="H2954" s="6"/>
      <c r="I2954" s="9"/>
      <c r="J2954" s="9"/>
      <c r="K2954" s="9"/>
    </row>
    <row r="2955" spans="1:11" x14ac:dyDescent="0.25">
      <c r="A2955" s="2"/>
      <c r="B2955" s="2"/>
      <c r="C2955" s="2"/>
      <c r="E2955" s="2"/>
      <c r="G2955" s="2"/>
      <c r="H2955" s="6"/>
      <c r="I2955" s="9"/>
      <c r="J2955" s="9"/>
      <c r="K2955" s="9"/>
    </row>
    <row r="2956" spans="1:11" x14ac:dyDescent="0.25">
      <c r="A2956" s="2"/>
      <c r="B2956" s="2"/>
      <c r="C2956" s="2"/>
      <c r="E2956" s="2"/>
      <c r="G2956" s="2"/>
      <c r="H2956" s="6"/>
      <c r="I2956" s="9"/>
      <c r="J2956" s="9"/>
      <c r="K2956" s="9"/>
    </row>
    <row r="2957" spans="1:11" x14ac:dyDescent="0.25">
      <c r="A2957" s="2"/>
      <c r="B2957" s="2"/>
      <c r="C2957" s="2"/>
      <c r="E2957" s="2"/>
      <c r="G2957" s="2"/>
      <c r="H2957" s="6"/>
      <c r="I2957" s="9"/>
      <c r="J2957" s="9"/>
      <c r="K2957" s="9"/>
    </row>
    <row r="2958" spans="1:11" x14ac:dyDescent="0.25">
      <c r="A2958" s="2"/>
      <c r="B2958" s="2"/>
      <c r="C2958" s="2"/>
      <c r="E2958" s="2"/>
      <c r="G2958" s="2"/>
      <c r="H2958" s="6"/>
      <c r="I2958" s="9"/>
      <c r="J2958" s="9"/>
      <c r="K2958" s="9"/>
    </row>
    <row r="2959" spans="1:11" x14ac:dyDescent="0.25">
      <c r="A2959" s="2"/>
      <c r="B2959" s="2"/>
      <c r="C2959" s="2"/>
      <c r="E2959" s="2"/>
      <c r="G2959" s="2"/>
      <c r="H2959" s="6"/>
      <c r="I2959" s="9"/>
      <c r="J2959" s="9"/>
      <c r="K2959" s="9"/>
    </row>
    <row r="2960" spans="1:11" x14ac:dyDescent="0.25">
      <c r="A2960" s="2"/>
      <c r="B2960" s="2"/>
      <c r="C2960" s="2"/>
      <c r="E2960" s="2"/>
      <c r="G2960" s="2"/>
      <c r="H2960" s="6"/>
      <c r="I2960" s="9"/>
      <c r="J2960" s="9"/>
      <c r="K2960" s="9"/>
    </row>
    <row r="2961" spans="1:11" x14ac:dyDescent="0.25">
      <c r="A2961" s="2"/>
      <c r="B2961" s="2"/>
      <c r="C2961" s="2"/>
      <c r="E2961" s="2"/>
      <c r="G2961" s="2"/>
      <c r="H2961" s="6"/>
      <c r="I2961" s="9"/>
      <c r="J2961" s="9"/>
      <c r="K2961" s="9"/>
    </row>
    <row r="2962" spans="1:11" x14ac:dyDescent="0.25">
      <c r="A2962" s="2"/>
      <c r="B2962" s="2"/>
      <c r="C2962" s="2"/>
      <c r="E2962" s="2"/>
      <c r="G2962" s="2"/>
      <c r="H2962" s="6"/>
      <c r="I2962" s="9"/>
      <c r="J2962" s="9"/>
      <c r="K2962" s="9"/>
    </row>
    <row r="2963" spans="1:11" x14ac:dyDescent="0.25">
      <c r="A2963" s="2"/>
      <c r="B2963" s="2"/>
      <c r="C2963" s="2"/>
      <c r="E2963" s="2"/>
      <c r="G2963" s="2"/>
      <c r="H2963" s="6"/>
      <c r="I2963" s="9"/>
      <c r="J2963" s="9"/>
      <c r="K2963" s="9"/>
    </row>
    <row r="2964" spans="1:11" x14ac:dyDescent="0.25">
      <c r="A2964" s="2"/>
      <c r="B2964" s="2"/>
      <c r="C2964" s="2"/>
      <c r="E2964" s="2"/>
      <c r="G2964" s="2"/>
      <c r="H2964" s="6"/>
      <c r="I2964" s="9"/>
      <c r="J2964" s="9"/>
      <c r="K2964" s="9"/>
    </row>
    <row r="2965" spans="1:11" x14ac:dyDescent="0.25">
      <c r="A2965" s="2"/>
      <c r="B2965" s="2"/>
      <c r="C2965" s="2"/>
      <c r="E2965" s="2"/>
      <c r="G2965" s="2"/>
      <c r="H2965" s="6"/>
      <c r="I2965" s="9"/>
      <c r="J2965" s="9"/>
      <c r="K2965" s="9"/>
    </row>
    <row r="2966" spans="1:11" x14ac:dyDescent="0.25">
      <c r="A2966" s="2"/>
      <c r="B2966" s="2"/>
      <c r="C2966" s="2"/>
      <c r="E2966" s="2"/>
      <c r="G2966" s="2"/>
      <c r="H2966" s="6"/>
      <c r="I2966" s="9"/>
      <c r="J2966" s="9"/>
      <c r="K2966" s="9"/>
    </row>
    <row r="2967" spans="1:11" x14ac:dyDescent="0.25">
      <c r="A2967" s="2"/>
      <c r="B2967" s="2"/>
      <c r="C2967" s="2"/>
      <c r="E2967" s="2"/>
      <c r="G2967" s="2"/>
      <c r="H2967" s="6"/>
      <c r="I2967" s="9"/>
      <c r="J2967" s="9"/>
      <c r="K2967" s="9"/>
    </row>
    <row r="2968" spans="1:11" x14ac:dyDescent="0.25">
      <c r="A2968" s="2"/>
      <c r="B2968" s="2"/>
      <c r="C2968" s="2"/>
      <c r="E2968" s="2"/>
      <c r="G2968" s="2"/>
      <c r="H2968" s="6"/>
      <c r="I2968" s="9"/>
      <c r="J2968" s="9"/>
      <c r="K2968" s="9"/>
    </row>
    <row r="2969" spans="1:11" x14ac:dyDescent="0.25">
      <c r="A2969" s="2"/>
      <c r="B2969" s="2"/>
      <c r="C2969" s="2"/>
      <c r="E2969" s="2"/>
      <c r="G2969" s="2"/>
      <c r="H2969" s="6"/>
      <c r="I2969" s="9"/>
      <c r="J2969" s="9"/>
      <c r="K2969" s="9"/>
    </row>
    <row r="2970" spans="1:11" x14ac:dyDescent="0.25">
      <c r="A2970" s="2"/>
      <c r="B2970" s="2"/>
      <c r="C2970" s="2"/>
      <c r="E2970" s="2"/>
      <c r="G2970" s="2"/>
      <c r="H2970" s="6"/>
      <c r="I2970" s="9"/>
      <c r="J2970" s="9"/>
      <c r="K2970" s="9"/>
    </row>
    <row r="2971" spans="1:11" x14ac:dyDescent="0.25">
      <c r="A2971" s="2"/>
      <c r="B2971" s="2"/>
      <c r="C2971" s="2"/>
      <c r="E2971" s="2"/>
      <c r="G2971" s="2"/>
      <c r="H2971" s="6"/>
      <c r="I2971" s="9"/>
      <c r="J2971" s="9"/>
      <c r="K2971" s="9"/>
    </row>
    <row r="2972" spans="1:11" x14ac:dyDescent="0.25">
      <c r="A2972" s="2"/>
      <c r="B2972" s="2"/>
      <c r="C2972" s="2"/>
      <c r="E2972" s="2"/>
      <c r="G2972" s="2"/>
      <c r="H2972" s="6"/>
      <c r="I2972" s="9"/>
      <c r="J2972" s="9"/>
      <c r="K2972" s="9"/>
    </row>
    <row r="2973" spans="1:11" x14ac:dyDescent="0.25">
      <c r="A2973" s="2"/>
      <c r="B2973" s="2"/>
      <c r="C2973" s="2"/>
      <c r="E2973" s="2"/>
      <c r="G2973" s="2"/>
      <c r="H2973" s="6"/>
      <c r="I2973" s="9"/>
      <c r="J2973" s="9"/>
      <c r="K2973" s="9"/>
    </row>
    <row r="2974" spans="1:11" x14ac:dyDescent="0.25">
      <c r="A2974" s="2"/>
      <c r="B2974" s="2"/>
      <c r="C2974" s="2"/>
      <c r="E2974" s="2"/>
      <c r="G2974" s="2"/>
      <c r="H2974" s="6"/>
      <c r="I2974" s="9"/>
      <c r="J2974" s="9"/>
      <c r="K2974" s="9"/>
    </row>
    <row r="2975" spans="1:11" x14ac:dyDescent="0.25">
      <c r="A2975" s="2"/>
      <c r="B2975" s="2"/>
      <c r="C2975" s="2"/>
      <c r="E2975" s="2"/>
      <c r="G2975" s="2"/>
      <c r="H2975" s="6"/>
      <c r="I2975" s="9"/>
      <c r="J2975" s="9"/>
      <c r="K2975" s="9"/>
    </row>
    <row r="2976" spans="1:11" x14ac:dyDescent="0.25">
      <c r="A2976" s="2"/>
      <c r="B2976" s="2"/>
      <c r="C2976" s="2"/>
      <c r="E2976" s="2"/>
      <c r="G2976" s="2"/>
      <c r="H2976" s="6"/>
      <c r="I2976" s="9"/>
      <c r="J2976" s="9"/>
      <c r="K2976" s="9"/>
    </row>
    <row r="2977" spans="1:11" x14ac:dyDescent="0.25">
      <c r="A2977" s="2"/>
      <c r="B2977" s="2"/>
      <c r="C2977" s="2"/>
      <c r="E2977" s="2"/>
      <c r="G2977" s="2"/>
      <c r="H2977" s="6"/>
      <c r="I2977" s="9"/>
      <c r="J2977" s="9"/>
      <c r="K2977" s="9"/>
    </row>
    <row r="2978" spans="1:11" x14ac:dyDescent="0.25">
      <c r="A2978" s="2"/>
      <c r="B2978" s="2"/>
      <c r="C2978" s="2"/>
      <c r="E2978" s="2"/>
      <c r="G2978" s="2"/>
      <c r="H2978" s="6"/>
      <c r="I2978" s="9"/>
      <c r="J2978" s="9"/>
      <c r="K2978" s="9"/>
    </row>
    <row r="2979" spans="1:11" x14ac:dyDescent="0.25">
      <c r="A2979" s="2"/>
      <c r="B2979" s="2"/>
      <c r="C2979" s="2"/>
      <c r="E2979" s="2"/>
      <c r="G2979" s="2"/>
      <c r="H2979" s="6"/>
      <c r="I2979" s="9"/>
      <c r="J2979" s="9"/>
      <c r="K2979" s="9"/>
    </row>
    <row r="2980" spans="1:11" x14ac:dyDescent="0.25">
      <c r="A2980" s="2"/>
      <c r="B2980" s="2"/>
      <c r="C2980" s="2"/>
      <c r="E2980" s="2"/>
      <c r="G2980" s="2"/>
      <c r="H2980" s="6"/>
      <c r="I2980" s="9"/>
      <c r="J2980" s="9"/>
      <c r="K2980" s="9"/>
    </row>
    <row r="2981" spans="1:11" x14ac:dyDescent="0.25">
      <c r="A2981" s="2"/>
      <c r="B2981" s="2"/>
      <c r="C2981" s="2"/>
      <c r="E2981" s="2"/>
      <c r="G2981" s="2"/>
      <c r="H2981" s="6"/>
      <c r="I2981" s="9"/>
      <c r="J2981" s="9"/>
      <c r="K2981" s="9"/>
    </row>
    <row r="2982" spans="1:11" x14ac:dyDescent="0.25">
      <c r="A2982" s="2"/>
      <c r="B2982" s="2"/>
      <c r="C2982" s="2"/>
      <c r="E2982" s="2"/>
      <c r="G2982" s="2"/>
      <c r="H2982" s="6"/>
      <c r="I2982" s="9"/>
      <c r="J2982" s="9"/>
      <c r="K2982" s="9"/>
    </row>
    <row r="2983" spans="1:11" x14ac:dyDescent="0.25">
      <c r="A2983" s="2"/>
      <c r="B2983" s="2"/>
      <c r="C2983" s="2"/>
      <c r="E2983" s="2"/>
      <c r="G2983" s="2"/>
      <c r="H2983" s="6"/>
      <c r="I2983" s="9"/>
      <c r="J2983" s="9"/>
      <c r="K2983" s="9"/>
    </row>
    <row r="2984" spans="1:11" x14ac:dyDescent="0.25">
      <c r="A2984" s="2"/>
      <c r="B2984" s="2"/>
      <c r="C2984" s="2"/>
      <c r="E2984" s="2"/>
      <c r="G2984" s="2"/>
      <c r="H2984" s="6"/>
      <c r="I2984" s="9"/>
      <c r="J2984" s="9"/>
      <c r="K2984" s="9"/>
    </row>
    <row r="2985" spans="1:11" x14ac:dyDescent="0.25">
      <c r="A2985" s="2"/>
      <c r="B2985" s="2"/>
      <c r="C2985" s="2"/>
      <c r="E2985" s="2"/>
      <c r="G2985" s="2"/>
      <c r="H2985" s="6"/>
      <c r="I2985" s="9"/>
      <c r="J2985" s="9"/>
      <c r="K2985" s="9"/>
    </row>
    <row r="2986" spans="1:11" x14ac:dyDescent="0.25">
      <c r="A2986" s="2"/>
      <c r="B2986" s="2"/>
      <c r="C2986" s="2"/>
      <c r="E2986" s="2"/>
      <c r="G2986" s="2"/>
      <c r="H2986" s="6"/>
      <c r="I2986" s="9"/>
      <c r="J2986" s="9"/>
      <c r="K2986" s="9"/>
    </row>
    <row r="2987" spans="1:11" x14ac:dyDescent="0.25">
      <c r="A2987" s="2"/>
      <c r="B2987" s="2"/>
      <c r="C2987" s="2"/>
      <c r="E2987" s="2"/>
      <c r="G2987" s="2"/>
      <c r="H2987" s="6"/>
      <c r="I2987" s="9"/>
      <c r="J2987" s="9"/>
      <c r="K2987" s="9"/>
    </row>
    <row r="2988" spans="1:11" x14ac:dyDescent="0.25">
      <c r="A2988" s="2"/>
      <c r="B2988" s="2"/>
      <c r="C2988" s="2"/>
      <c r="E2988" s="2"/>
      <c r="G2988" s="2"/>
      <c r="H2988" s="6"/>
      <c r="I2988" s="9"/>
      <c r="J2988" s="9"/>
      <c r="K2988" s="9"/>
    </row>
    <row r="2989" spans="1:11" x14ac:dyDescent="0.25">
      <c r="A2989" s="2"/>
      <c r="B2989" s="2"/>
      <c r="C2989" s="2"/>
      <c r="E2989" s="2"/>
      <c r="G2989" s="2"/>
      <c r="H2989" s="6"/>
      <c r="I2989" s="9"/>
      <c r="J2989" s="9"/>
      <c r="K2989" s="9"/>
    </row>
    <row r="2990" spans="1:11" x14ac:dyDescent="0.25">
      <c r="A2990" s="2"/>
      <c r="B2990" s="2"/>
      <c r="C2990" s="2"/>
      <c r="E2990" s="2"/>
      <c r="G2990" s="2"/>
      <c r="H2990" s="6"/>
      <c r="I2990" s="9"/>
      <c r="J2990" s="9"/>
      <c r="K2990" s="9"/>
    </row>
    <row r="2991" spans="1:11" x14ac:dyDescent="0.25">
      <c r="A2991" s="2"/>
      <c r="B2991" s="2"/>
      <c r="C2991" s="2"/>
      <c r="E2991" s="2"/>
      <c r="G2991" s="2"/>
      <c r="H2991" s="6"/>
      <c r="I2991" s="9"/>
      <c r="J2991" s="9"/>
      <c r="K2991" s="9"/>
    </row>
    <row r="2992" spans="1:11" x14ac:dyDescent="0.25">
      <c r="A2992" s="2"/>
      <c r="B2992" s="2"/>
      <c r="C2992" s="2"/>
      <c r="E2992" s="2"/>
      <c r="G2992" s="2"/>
      <c r="H2992" s="6"/>
      <c r="I2992" s="9"/>
      <c r="J2992" s="9"/>
      <c r="K2992" s="9"/>
    </row>
    <row r="2993" spans="1:11" x14ac:dyDescent="0.25">
      <c r="A2993" s="2"/>
      <c r="B2993" s="2"/>
      <c r="C2993" s="2"/>
      <c r="E2993" s="2"/>
      <c r="G2993" s="2"/>
      <c r="H2993" s="6"/>
      <c r="I2993" s="9"/>
      <c r="J2993" s="9"/>
      <c r="K2993" s="9"/>
    </row>
    <row r="2994" spans="1:11" x14ac:dyDescent="0.25">
      <c r="A2994" s="2"/>
      <c r="B2994" s="2"/>
      <c r="C2994" s="2"/>
      <c r="E2994" s="2"/>
      <c r="G2994" s="2"/>
      <c r="H2994" s="6"/>
      <c r="I2994" s="9"/>
      <c r="J2994" s="9"/>
      <c r="K2994" s="9"/>
    </row>
    <row r="2995" spans="1:11" x14ac:dyDescent="0.25">
      <c r="A2995" s="2"/>
      <c r="B2995" s="2"/>
      <c r="C2995" s="2"/>
      <c r="E2995" s="2"/>
      <c r="G2995" s="2"/>
      <c r="H2995" s="6"/>
      <c r="I2995" s="9"/>
      <c r="J2995" s="9"/>
      <c r="K2995" s="9"/>
    </row>
    <row r="2996" spans="1:11" x14ac:dyDescent="0.25">
      <c r="A2996" s="2"/>
      <c r="B2996" s="2"/>
      <c r="C2996" s="2"/>
      <c r="E2996" s="2"/>
      <c r="G2996" s="2"/>
      <c r="H2996" s="6"/>
      <c r="I2996" s="9"/>
      <c r="J2996" s="9"/>
      <c r="K2996" s="9"/>
    </row>
    <row r="2997" spans="1:11" x14ac:dyDescent="0.25">
      <c r="A2997" s="2"/>
      <c r="B2997" s="2"/>
      <c r="C2997" s="2"/>
      <c r="E2997" s="2"/>
      <c r="G2997" s="2"/>
      <c r="H2997" s="6"/>
      <c r="I2997" s="9"/>
      <c r="J2997" s="9"/>
      <c r="K2997" s="9"/>
    </row>
    <row r="2998" spans="1:11" x14ac:dyDescent="0.25">
      <c r="A2998" s="2"/>
      <c r="B2998" s="2"/>
      <c r="C2998" s="2"/>
      <c r="E2998" s="2"/>
      <c r="G2998" s="2"/>
      <c r="H2998" s="6"/>
      <c r="I2998" s="9"/>
      <c r="J2998" s="9"/>
      <c r="K2998" s="9"/>
    </row>
    <row r="2999" spans="1:11" x14ac:dyDescent="0.25">
      <c r="A2999" s="2"/>
      <c r="B2999" s="2"/>
      <c r="C2999" s="2"/>
      <c r="E2999" s="2"/>
      <c r="G2999" s="2"/>
      <c r="H2999" s="6"/>
      <c r="I2999" s="9"/>
      <c r="J2999" s="9"/>
      <c r="K2999" s="9"/>
    </row>
    <row r="3000" spans="1:11" x14ac:dyDescent="0.25">
      <c r="A3000" s="2"/>
      <c r="B3000" s="2"/>
      <c r="C3000" s="2"/>
      <c r="E3000" s="2"/>
      <c r="G3000" s="2"/>
      <c r="H3000" s="6"/>
      <c r="I3000" s="9"/>
      <c r="J3000" s="9"/>
      <c r="K3000" s="9"/>
    </row>
    <row r="3001" spans="1:11" x14ac:dyDescent="0.25">
      <c r="A3001" s="2"/>
      <c r="B3001" s="2"/>
      <c r="C3001" s="2"/>
      <c r="E3001" s="2"/>
      <c r="G3001" s="2"/>
      <c r="H3001" s="6"/>
      <c r="I3001" s="9"/>
      <c r="J3001" s="9"/>
      <c r="K3001" s="9"/>
    </row>
    <row r="3002" spans="1:11" x14ac:dyDescent="0.25">
      <c r="A3002" s="2"/>
      <c r="B3002" s="2"/>
      <c r="C3002" s="2"/>
      <c r="E3002" s="2"/>
      <c r="G3002" s="2"/>
      <c r="H3002" s="6"/>
      <c r="I3002" s="9"/>
      <c r="J3002" s="9"/>
      <c r="K3002" s="9"/>
    </row>
    <row r="3003" spans="1:11" x14ac:dyDescent="0.25">
      <c r="A3003" s="2"/>
      <c r="B3003" s="2"/>
      <c r="C3003" s="2"/>
      <c r="E3003" s="2"/>
      <c r="G3003" s="2"/>
      <c r="H3003" s="6"/>
      <c r="I3003" s="9"/>
      <c r="J3003" s="9"/>
      <c r="K3003" s="9"/>
    </row>
    <row r="3004" spans="1:11" x14ac:dyDescent="0.25">
      <c r="A3004" s="2"/>
      <c r="B3004" s="2"/>
      <c r="C3004" s="2"/>
      <c r="E3004" s="2"/>
      <c r="G3004" s="2"/>
      <c r="H3004" s="6"/>
      <c r="I3004" s="9"/>
      <c r="J3004" s="9"/>
      <c r="K3004" s="9"/>
    </row>
    <row r="3005" spans="1:11" x14ac:dyDescent="0.25">
      <c r="A3005" s="2"/>
      <c r="B3005" s="2"/>
      <c r="C3005" s="2"/>
      <c r="E3005" s="2"/>
      <c r="G3005" s="2"/>
      <c r="H3005" s="6"/>
      <c r="I3005" s="9"/>
      <c r="J3005" s="9"/>
      <c r="K3005" s="9"/>
    </row>
    <row r="3006" spans="1:11" x14ac:dyDescent="0.25">
      <c r="A3006" s="2"/>
      <c r="B3006" s="2"/>
      <c r="C3006" s="2"/>
      <c r="E3006" s="2"/>
      <c r="G3006" s="2"/>
      <c r="H3006" s="6"/>
      <c r="I3006" s="9"/>
      <c r="J3006" s="9"/>
      <c r="K3006" s="9"/>
    </row>
    <row r="3007" spans="1:11" x14ac:dyDescent="0.25">
      <c r="A3007" s="2"/>
      <c r="B3007" s="2"/>
      <c r="C3007" s="2"/>
      <c r="E3007" s="2"/>
      <c r="G3007" s="2"/>
      <c r="H3007" s="6"/>
      <c r="I3007" s="9"/>
      <c r="J3007" s="9"/>
      <c r="K3007" s="9"/>
    </row>
    <row r="3008" spans="1:11" x14ac:dyDescent="0.25">
      <c r="A3008" s="2"/>
      <c r="B3008" s="2"/>
      <c r="C3008" s="2"/>
      <c r="E3008" s="2"/>
      <c r="G3008" s="2"/>
      <c r="H3008" s="6"/>
      <c r="I3008" s="9"/>
      <c r="J3008" s="9"/>
      <c r="K3008" s="9"/>
    </row>
    <row r="3009" spans="1:11" x14ac:dyDescent="0.25">
      <c r="A3009" s="2"/>
      <c r="B3009" s="2"/>
      <c r="C3009" s="2"/>
      <c r="E3009" s="2"/>
      <c r="G3009" s="2"/>
      <c r="H3009" s="6"/>
      <c r="I3009" s="9"/>
      <c r="J3009" s="9"/>
      <c r="K3009" s="9"/>
    </row>
    <row r="3010" spans="1:11" x14ac:dyDescent="0.25">
      <c r="A3010" s="2"/>
      <c r="B3010" s="2"/>
      <c r="C3010" s="2"/>
      <c r="E3010" s="2"/>
      <c r="G3010" s="2"/>
      <c r="H3010" s="6"/>
      <c r="I3010" s="9"/>
      <c r="J3010" s="9"/>
      <c r="K3010" s="9"/>
    </row>
    <row r="3011" spans="1:11" x14ac:dyDescent="0.25">
      <c r="A3011" s="2"/>
      <c r="B3011" s="2"/>
      <c r="C3011" s="2"/>
      <c r="E3011" s="2"/>
      <c r="G3011" s="2"/>
      <c r="H3011" s="6"/>
      <c r="I3011" s="9"/>
      <c r="J3011" s="9"/>
      <c r="K3011" s="9"/>
    </row>
    <row r="3012" spans="1:11" x14ac:dyDescent="0.25">
      <c r="A3012" s="2"/>
      <c r="B3012" s="2"/>
      <c r="C3012" s="2"/>
      <c r="E3012" s="2"/>
      <c r="G3012" s="2"/>
      <c r="H3012" s="6"/>
      <c r="I3012" s="9"/>
      <c r="J3012" s="9"/>
      <c r="K3012" s="9"/>
    </row>
    <row r="3013" spans="1:11" x14ac:dyDescent="0.25">
      <c r="A3013" s="2"/>
      <c r="B3013" s="2"/>
      <c r="C3013" s="2"/>
      <c r="E3013" s="2"/>
      <c r="G3013" s="2"/>
      <c r="H3013" s="6"/>
      <c r="I3013" s="9"/>
      <c r="J3013" s="9"/>
      <c r="K3013" s="9"/>
    </row>
    <row r="3014" spans="1:11" x14ac:dyDescent="0.25">
      <c r="A3014" s="2"/>
      <c r="B3014" s="2"/>
      <c r="C3014" s="2"/>
      <c r="E3014" s="2"/>
      <c r="G3014" s="2"/>
      <c r="H3014" s="6"/>
      <c r="I3014" s="9"/>
      <c r="J3014" s="9"/>
      <c r="K3014" s="9"/>
    </row>
    <row r="3015" spans="1:11" x14ac:dyDescent="0.25">
      <c r="A3015" s="2"/>
      <c r="B3015" s="2"/>
      <c r="C3015" s="2"/>
      <c r="E3015" s="2"/>
      <c r="G3015" s="2"/>
      <c r="H3015" s="6"/>
      <c r="I3015" s="9"/>
      <c r="J3015" s="9"/>
      <c r="K3015" s="9"/>
    </row>
    <row r="3016" spans="1:11" x14ac:dyDescent="0.25">
      <c r="A3016" s="2"/>
      <c r="B3016" s="2"/>
      <c r="C3016" s="2"/>
      <c r="E3016" s="2"/>
      <c r="G3016" s="2"/>
      <c r="H3016" s="6"/>
      <c r="I3016" s="9"/>
      <c r="J3016" s="9"/>
      <c r="K3016" s="9"/>
    </row>
    <row r="3017" spans="1:11" x14ac:dyDescent="0.25">
      <c r="A3017" s="2"/>
      <c r="B3017" s="2"/>
      <c r="C3017" s="2"/>
      <c r="E3017" s="2"/>
      <c r="G3017" s="2"/>
      <c r="H3017" s="6"/>
      <c r="I3017" s="9"/>
      <c r="J3017" s="9"/>
      <c r="K3017" s="9"/>
    </row>
    <row r="3018" spans="1:11" x14ac:dyDescent="0.25">
      <c r="A3018" s="2"/>
      <c r="B3018" s="2"/>
      <c r="C3018" s="2"/>
      <c r="E3018" s="2"/>
      <c r="G3018" s="2"/>
      <c r="H3018" s="6"/>
      <c r="I3018" s="9"/>
      <c r="J3018" s="9"/>
      <c r="K3018" s="9"/>
    </row>
    <row r="3019" spans="1:11" x14ac:dyDescent="0.25">
      <c r="A3019" s="2"/>
      <c r="B3019" s="2"/>
      <c r="C3019" s="2"/>
      <c r="E3019" s="2"/>
      <c r="G3019" s="2"/>
      <c r="H3019" s="6"/>
      <c r="I3019" s="9"/>
      <c r="J3019" s="9"/>
      <c r="K3019" s="9"/>
    </row>
    <row r="3020" spans="1:11" x14ac:dyDescent="0.25">
      <c r="A3020" s="2"/>
      <c r="B3020" s="2"/>
      <c r="C3020" s="2"/>
      <c r="E3020" s="2"/>
      <c r="G3020" s="2"/>
      <c r="H3020" s="6"/>
      <c r="I3020" s="9"/>
      <c r="J3020" s="9"/>
      <c r="K3020" s="9"/>
    </row>
    <row r="3021" spans="1:11" x14ac:dyDescent="0.25">
      <c r="A3021" s="2"/>
      <c r="B3021" s="2"/>
      <c r="C3021" s="2"/>
      <c r="E3021" s="2"/>
      <c r="G3021" s="2"/>
      <c r="H3021" s="6"/>
      <c r="I3021" s="9"/>
      <c r="J3021" s="9"/>
      <c r="K3021" s="9"/>
    </row>
    <row r="3022" spans="1:11" x14ac:dyDescent="0.25">
      <c r="A3022" s="2"/>
      <c r="B3022" s="2"/>
      <c r="C3022" s="2"/>
      <c r="E3022" s="2"/>
      <c r="G3022" s="2"/>
      <c r="H3022" s="6"/>
      <c r="I3022" s="9"/>
      <c r="J3022" s="9"/>
      <c r="K3022" s="9"/>
    </row>
    <row r="3023" spans="1:11" x14ac:dyDescent="0.25">
      <c r="A3023" s="2"/>
      <c r="B3023" s="2"/>
      <c r="C3023" s="2"/>
      <c r="E3023" s="2"/>
      <c r="G3023" s="2"/>
      <c r="H3023" s="6"/>
      <c r="I3023" s="9"/>
      <c r="J3023" s="9"/>
      <c r="K3023" s="9"/>
    </row>
    <row r="3024" spans="1:11" x14ac:dyDescent="0.25">
      <c r="A3024" s="2"/>
      <c r="B3024" s="2"/>
      <c r="C3024" s="2"/>
      <c r="E3024" s="2"/>
      <c r="G3024" s="2"/>
      <c r="H3024" s="6"/>
      <c r="I3024" s="9"/>
      <c r="J3024" s="9"/>
      <c r="K3024" s="9"/>
    </row>
    <row r="3025" spans="1:11" x14ac:dyDescent="0.25">
      <c r="A3025" s="2"/>
      <c r="B3025" s="2"/>
      <c r="C3025" s="2"/>
      <c r="E3025" s="2"/>
      <c r="G3025" s="2"/>
      <c r="H3025" s="6"/>
      <c r="I3025" s="9"/>
      <c r="J3025" s="9"/>
      <c r="K3025" s="9"/>
    </row>
    <row r="3026" spans="1:11" x14ac:dyDescent="0.25">
      <c r="A3026" s="2"/>
      <c r="B3026" s="2"/>
      <c r="C3026" s="2"/>
      <c r="E3026" s="2"/>
      <c r="G3026" s="2"/>
      <c r="H3026" s="6"/>
      <c r="I3026" s="9"/>
      <c r="J3026" s="9"/>
      <c r="K3026" s="9"/>
    </row>
    <row r="3027" spans="1:11" x14ac:dyDescent="0.25">
      <c r="A3027" s="2"/>
      <c r="B3027" s="2"/>
      <c r="C3027" s="2"/>
      <c r="E3027" s="2"/>
      <c r="G3027" s="2"/>
      <c r="H3027" s="6"/>
      <c r="I3027" s="9"/>
      <c r="J3027" s="9"/>
      <c r="K3027" s="9"/>
    </row>
    <row r="3028" spans="1:11" x14ac:dyDescent="0.25">
      <c r="A3028" s="2"/>
      <c r="B3028" s="2"/>
      <c r="C3028" s="2"/>
      <c r="E3028" s="2"/>
      <c r="G3028" s="2"/>
      <c r="H3028" s="6"/>
      <c r="I3028" s="9"/>
      <c r="J3028" s="9"/>
      <c r="K3028" s="9"/>
    </row>
    <row r="3029" spans="1:11" x14ac:dyDescent="0.25">
      <c r="A3029" s="2"/>
      <c r="B3029" s="2"/>
      <c r="C3029" s="2"/>
      <c r="E3029" s="2"/>
      <c r="G3029" s="2"/>
      <c r="H3029" s="6"/>
      <c r="I3029" s="9"/>
      <c r="J3029" s="9"/>
      <c r="K3029" s="9"/>
    </row>
    <row r="3030" spans="1:11" x14ac:dyDescent="0.25">
      <c r="A3030" s="2"/>
      <c r="B3030" s="2"/>
      <c r="C3030" s="2"/>
      <c r="E3030" s="2"/>
      <c r="G3030" s="2"/>
      <c r="H3030" s="6"/>
      <c r="I3030" s="9"/>
      <c r="J3030" s="9"/>
      <c r="K3030" s="9"/>
    </row>
    <row r="3031" spans="1:11" x14ac:dyDescent="0.25">
      <c r="A3031" s="2"/>
      <c r="B3031" s="2"/>
      <c r="C3031" s="2"/>
      <c r="E3031" s="2"/>
      <c r="G3031" s="2"/>
      <c r="H3031" s="6"/>
      <c r="I3031" s="9"/>
      <c r="J3031" s="9"/>
      <c r="K3031" s="9"/>
    </row>
    <row r="3032" spans="1:11" x14ac:dyDescent="0.25">
      <c r="A3032" s="2"/>
      <c r="B3032" s="2"/>
      <c r="C3032" s="2"/>
      <c r="E3032" s="2"/>
      <c r="G3032" s="2"/>
      <c r="H3032" s="6"/>
      <c r="I3032" s="9"/>
      <c r="J3032" s="9"/>
      <c r="K3032" s="9"/>
    </row>
    <row r="3033" spans="1:11" x14ac:dyDescent="0.25">
      <c r="A3033" s="2"/>
      <c r="B3033" s="2"/>
      <c r="C3033" s="2"/>
      <c r="E3033" s="2"/>
      <c r="G3033" s="2"/>
      <c r="H3033" s="6"/>
      <c r="I3033" s="9"/>
      <c r="J3033" s="9"/>
      <c r="K3033" s="9"/>
    </row>
    <row r="3034" spans="1:11" x14ac:dyDescent="0.25">
      <c r="A3034" s="2"/>
      <c r="B3034" s="2"/>
      <c r="C3034" s="2"/>
      <c r="E3034" s="2"/>
      <c r="G3034" s="2"/>
      <c r="H3034" s="6"/>
      <c r="I3034" s="9"/>
      <c r="J3034" s="9"/>
      <c r="K3034" s="9"/>
    </row>
    <row r="3035" spans="1:11" x14ac:dyDescent="0.25">
      <c r="A3035" s="2"/>
      <c r="B3035" s="2"/>
      <c r="C3035" s="2"/>
      <c r="E3035" s="2"/>
      <c r="G3035" s="2"/>
      <c r="H3035" s="6"/>
      <c r="I3035" s="9"/>
      <c r="J3035" s="9"/>
      <c r="K3035" s="9"/>
    </row>
    <row r="3036" spans="1:11" x14ac:dyDescent="0.25">
      <c r="A3036" s="2"/>
      <c r="B3036" s="2"/>
      <c r="C3036" s="2"/>
      <c r="E3036" s="2"/>
      <c r="G3036" s="2"/>
      <c r="H3036" s="6"/>
      <c r="I3036" s="9"/>
      <c r="J3036" s="9"/>
      <c r="K3036" s="9"/>
    </row>
    <row r="3037" spans="1:11" x14ac:dyDescent="0.25">
      <c r="A3037" s="2"/>
      <c r="B3037" s="2"/>
      <c r="C3037" s="2"/>
      <c r="E3037" s="2"/>
      <c r="G3037" s="2"/>
      <c r="H3037" s="6"/>
      <c r="I3037" s="9"/>
      <c r="J3037" s="9"/>
      <c r="K3037" s="9"/>
    </row>
    <row r="3038" spans="1:11" x14ac:dyDescent="0.25">
      <c r="A3038" s="2"/>
      <c r="B3038" s="2"/>
      <c r="C3038" s="2"/>
      <c r="E3038" s="2"/>
      <c r="G3038" s="2"/>
      <c r="H3038" s="6"/>
      <c r="I3038" s="9"/>
      <c r="J3038" s="9"/>
      <c r="K3038" s="9"/>
    </row>
    <row r="3039" spans="1:11" x14ac:dyDescent="0.25">
      <c r="A3039" s="2"/>
      <c r="B3039" s="2"/>
      <c r="C3039" s="2"/>
      <c r="E3039" s="2"/>
      <c r="G3039" s="2"/>
      <c r="H3039" s="6"/>
      <c r="I3039" s="9"/>
      <c r="J3039" s="9"/>
      <c r="K3039" s="9"/>
    </row>
    <row r="3040" spans="1:11" x14ac:dyDescent="0.25">
      <c r="A3040" s="2"/>
      <c r="B3040" s="2"/>
      <c r="C3040" s="2"/>
      <c r="E3040" s="2"/>
      <c r="G3040" s="2"/>
      <c r="H3040" s="6"/>
      <c r="I3040" s="9"/>
      <c r="J3040" s="9"/>
      <c r="K3040" s="9"/>
    </row>
    <row r="3041" spans="1:11" x14ac:dyDescent="0.25">
      <c r="A3041" s="2"/>
      <c r="B3041" s="2"/>
      <c r="C3041" s="2"/>
      <c r="E3041" s="2"/>
      <c r="G3041" s="2"/>
      <c r="H3041" s="6"/>
      <c r="I3041" s="9"/>
      <c r="J3041" s="9"/>
      <c r="K3041" s="9"/>
    </row>
    <row r="3042" spans="1:11" x14ac:dyDescent="0.25">
      <c r="A3042" s="2"/>
      <c r="B3042" s="2"/>
      <c r="C3042" s="2"/>
      <c r="E3042" s="2"/>
      <c r="G3042" s="2"/>
      <c r="H3042" s="6"/>
      <c r="I3042" s="9"/>
      <c r="J3042" s="9"/>
      <c r="K3042" s="9"/>
    </row>
    <row r="3043" spans="1:11" x14ac:dyDescent="0.25">
      <c r="A3043" s="2"/>
      <c r="B3043" s="2"/>
      <c r="C3043" s="2"/>
      <c r="E3043" s="2"/>
      <c r="G3043" s="2"/>
      <c r="H3043" s="6"/>
      <c r="I3043" s="9"/>
      <c r="J3043" s="9"/>
      <c r="K3043" s="9"/>
    </row>
    <row r="3044" spans="1:11" x14ac:dyDescent="0.25">
      <c r="A3044" s="2"/>
      <c r="B3044" s="2"/>
      <c r="C3044" s="2"/>
      <c r="E3044" s="2"/>
      <c r="G3044" s="2"/>
      <c r="H3044" s="6"/>
      <c r="I3044" s="9"/>
      <c r="J3044" s="9"/>
      <c r="K3044" s="9"/>
    </row>
    <row r="3045" spans="1:11" x14ac:dyDescent="0.25">
      <c r="A3045" s="2"/>
      <c r="B3045" s="2"/>
      <c r="C3045" s="2"/>
      <c r="E3045" s="2"/>
      <c r="G3045" s="2"/>
      <c r="H3045" s="6"/>
      <c r="I3045" s="9"/>
      <c r="J3045" s="9"/>
      <c r="K3045" s="9"/>
    </row>
    <row r="3046" spans="1:11" x14ac:dyDescent="0.25">
      <c r="A3046" s="2"/>
      <c r="B3046" s="2"/>
      <c r="C3046" s="2"/>
      <c r="E3046" s="2"/>
      <c r="G3046" s="2"/>
      <c r="H3046" s="6"/>
      <c r="I3046" s="9"/>
      <c r="J3046" s="9"/>
      <c r="K3046" s="9"/>
    </row>
    <row r="3047" spans="1:11" x14ac:dyDescent="0.25">
      <c r="A3047" s="2"/>
      <c r="B3047" s="2"/>
      <c r="C3047" s="2"/>
      <c r="E3047" s="2"/>
      <c r="G3047" s="2"/>
      <c r="H3047" s="6"/>
      <c r="I3047" s="9"/>
      <c r="J3047" s="9"/>
      <c r="K3047" s="9"/>
    </row>
    <row r="3048" spans="1:11" x14ac:dyDescent="0.25">
      <c r="A3048" s="2"/>
      <c r="B3048" s="2"/>
      <c r="C3048" s="2"/>
      <c r="E3048" s="2"/>
      <c r="G3048" s="2"/>
      <c r="H3048" s="6"/>
      <c r="I3048" s="9"/>
      <c r="J3048" s="9"/>
      <c r="K3048" s="9"/>
    </row>
    <row r="3049" spans="1:11" x14ac:dyDescent="0.25">
      <c r="A3049" s="2"/>
      <c r="B3049" s="2"/>
      <c r="C3049" s="2"/>
      <c r="E3049" s="2"/>
      <c r="G3049" s="2"/>
      <c r="H3049" s="6"/>
      <c r="I3049" s="9"/>
      <c r="J3049" s="9"/>
      <c r="K3049" s="9"/>
    </row>
    <row r="3050" spans="1:11" x14ac:dyDescent="0.25">
      <c r="A3050" s="2"/>
      <c r="B3050" s="2"/>
      <c r="C3050" s="2"/>
      <c r="E3050" s="2"/>
      <c r="G3050" s="2"/>
      <c r="H3050" s="6"/>
      <c r="I3050" s="9"/>
      <c r="J3050" s="9"/>
      <c r="K3050" s="9"/>
    </row>
    <row r="3051" spans="1:11" x14ac:dyDescent="0.25">
      <c r="A3051" s="2"/>
      <c r="B3051" s="2"/>
      <c r="C3051" s="2"/>
      <c r="E3051" s="2"/>
      <c r="G3051" s="2"/>
      <c r="H3051" s="6"/>
      <c r="I3051" s="9"/>
      <c r="J3051" s="9"/>
      <c r="K3051" s="9"/>
    </row>
    <row r="3052" spans="1:11" x14ac:dyDescent="0.25">
      <c r="A3052" s="2"/>
      <c r="B3052" s="2"/>
      <c r="C3052" s="2"/>
      <c r="E3052" s="2"/>
      <c r="G3052" s="2"/>
      <c r="H3052" s="6"/>
      <c r="I3052" s="9"/>
      <c r="J3052" s="9"/>
      <c r="K3052" s="9"/>
    </row>
    <row r="3053" spans="1:11" x14ac:dyDescent="0.25">
      <c r="A3053" s="2"/>
      <c r="B3053" s="2"/>
      <c r="C3053" s="2"/>
      <c r="E3053" s="2"/>
      <c r="G3053" s="2"/>
      <c r="H3053" s="6"/>
      <c r="I3053" s="9"/>
      <c r="J3053" s="9"/>
      <c r="K3053" s="9"/>
    </row>
    <row r="3054" spans="1:11" x14ac:dyDescent="0.25">
      <c r="A3054" s="2"/>
      <c r="B3054" s="2"/>
      <c r="C3054" s="2"/>
      <c r="E3054" s="2"/>
      <c r="G3054" s="2"/>
      <c r="H3054" s="6"/>
      <c r="I3054" s="9"/>
      <c r="J3054" s="9"/>
      <c r="K3054" s="9"/>
    </row>
    <row r="3055" spans="1:11" x14ac:dyDescent="0.25">
      <c r="A3055" s="2"/>
      <c r="B3055" s="2"/>
      <c r="C3055" s="2"/>
      <c r="E3055" s="2"/>
      <c r="G3055" s="2"/>
      <c r="H3055" s="6"/>
      <c r="I3055" s="9"/>
      <c r="J3055" s="9"/>
      <c r="K3055" s="9"/>
    </row>
    <row r="3056" spans="1:11" x14ac:dyDescent="0.25">
      <c r="A3056" s="2"/>
      <c r="B3056" s="2"/>
      <c r="C3056" s="2"/>
      <c r="E3056" s="2"/>
      <c r="G3056" s="2"/>
      <c r="H3056" s="6"/>
      <c r="I3056" s="9"/>
      <c r="J3056" s="9"/>
      <c r="K3056" s="9"/>
    </row>
    <row r="3057" spans="1:11" x14ac:dyDescent="0.25">
      <c r="A3057" s="2"/>
      <c r="B3057" s="2"/>
      <c r="C3057" s="2"/>
      <c r="E3057" s="2"/>
      <c r="G3057" s="2"/>
      <c r="H3057" s="6"/>
      <c r="I3057" s="9"/>
      <c r="J3057" s="9"/>
      <c r="K3057" s="9"/>
    </row>
    <row r="3058" spans="1:11" x14ac:dyDescent="0.25">
      <c r="A3058" s="2"/>
      <c r="B3058" s="2"/>
      <c r="C3058" s="2"/>
      <c r="E3058" s="2"/>
      <c r="G3058" s="2"/>
      <c r="H3058" s="6"/>
      <c r="I3058" s="9"/>
      <c r="J3058" s="9"/>
      <c r="K3058" s="9"/>
    </row>
    <row r="3059" spans="1:11" x14ac:dyDescent="0.25">
      <c r="A3059" s="2"/>
      <c r="B3059" s="2"/>
      <c r="C3059" s="2"/>
      <c r="E3059" s="2"/>
      <c r="G3059" s="2"/>
      <c r="H3059" s="6"/>
      <c r="I3059" s="9"/>
      <c r="J3059" s="9"/>
      <c r="K3059" s="9"/>
    </row>
    <row r="3060" spans="1:11" x14ac:dyDescent="0.25">
      <c r="A3060" s="2"/>
      <c r="B3060" s="2"/>
      <c r="C3060" s="2"/>
      <c r="E3060" s="2"/>
      <c r="G3060" s="2"/>
      <c r="H3060" s="6"/>
      <c r="I3060" s="9"/>
      <c r="J3060" s="9"/>
      <c r="K3060" s="9"/>
    </row>
    <row r="3061" spans="1:11" x14ac:dyDescent="0.25">
      <c r="A3061" s="2"/>
      <c r="B3061" s="2"/>
      <c r="C3061" s="2"/>
      <c r="E3061" s="2"/>
      <c r="G3061" s="2"/>
      <c r="H3061" s="6"/>
      <c r="I3061" s="9"/>
      <c r="J3061" s="9"/>
      <c r="K3061" s="9"/>
    </row>
    <row r="3062" spans="1:11" x14ac:dyDescent="0.25">
      <c r="A3062" s="2"/>
      <c r="B3062" s="2"/>
      <c r="C3062" s="2"/>
      <c r="E3062" s="2"/>
      <c r="G3062" s="2"/>
      <c r="H3062" s="6"/>
      <c r="I3062" s="9"/>
      <c r="J3062" s="9"/>
      <c r="K3062" s="9"/>
    </row>
    <row r="3063" spans="1:11" x14ac:dyDescent="0.25">
      <c r="A3063" s="2"/>
      <c r="B3063" s="2"/>
      <c r="C3063" s="2"/>
      <c r="E3063" s="2"/>
      <c r="G3063" s="2"/>
      <c r="H3063" s="6"/>
      <c r="I3063" s="9"/>
      <c r="J3063" s="9"/>
      <c r="K3063" s="9"/>
    </row>
    <row r="3064" spans="1:11" x14ac:dyDescent="0.25">
      <c r="A3064" s="2"/>
      <c r="B3064" s="2"/>
      <c r="C3064" s="2"/>
      <c r="E3064" s="2"/>
      <c r="G3064" s="2"/>
      <c r="H3064" s="6"/>
      <c r="I3064" s="9"/>
      <c r="J3064" s="9"/>
      <c r="K3064" s="9"/>
    </row>
    <row r="3065" spans="1:11" x14ac:dyDescent="0.25">
      <c r="A3065" s="2"/>
      <c r="B3065" s="2"/>
      <c r="C3065" s="2"/>
      <c r="E3065" s="2"/>
      <c r="G3065" s="2"/>
      <c r="H3065" s="6"/>
      <c r="I3065" s="9"/>
      <c r="J3065" s="9"/>
      <c r="K3065" s="9"/>
    </row>
    <row r="3066" spans="1:11" x14ac:dyDescent="0.25">
      <c r="A3066" s="2"/>
      <c r="B3066" s="2"/>
      <c r="C3066" s="2"/>
      <c r="E3066" s="2"/>
      <c r="G3066" s="2"/>
      <c r="H3066" s="6"/>
      <c r="I3066" s="9"/>
      <c r="J3066" s="9"/>
      <c r="K3066" s="9"/>
    </row>
    <row r="3067" spans="1:11" x14ac:dyDescent="0.25">
      <c r="A3067" s="2"/>
      <c r="B3067" s="2"/>
      <c r="C3067" s="2"/>
      <c r="E3067" s="2"/>
      <c r="G3067" s="2"/>
      <c r="H3067" s="6"/>
      <c r="I3067" s="9"/>
      <c r="J3067" s="9"/>
      <c r="K3067" s="9"/>
    </row>
    <row r="3068" spans="1:11" x14ac:dyDescent="0.25">
      <c r="A3068" s="2"/>
      <c r="B3068" s="2"/>
      <c r="C3068" s="2"/>
      <c r="E3068" s="2"/>
      <c r="G3068" s="2"/>
      <c r="H3068" s="6"/>
      <c r="I3068" s="9"/>
      <c r="J3068" s="9"/>
      <c r="K3068" s="9"/>
    </row>
    <row r="3069" spans="1:11" x14ac:dyDescent="0.25">
      <c r="A3069" s="2"/>
      <c r="B3069" s="2"/>
      <c r="C3069" s="2"/>
      <c r="E3069" s="2"/>
      <c r="G3069" s="2"/>
      <c r="H3069" s="6"/>
      <c r="I3069" s="9"/>
      <c r="J3069" s="9"/>
      <c r="K3069" s="9"/>
    </row>
    <row r="3070" spans="1:11" x14ac:dyDescent="0.25">
      <c r="A3070" s="2"/>
      <c r="B3070" s="2"/>
      <c r="C3070" s="2"/>
      <c r="E3070" s="2"/>
      <c r="G3070" s="2"/>
      <c r="H3070" s="6"/>
      <c r="I3070" s="9"/>
      <c r="J3070" s="9"/>
      <c r="K3070" s="9"/>
    </row>
    <row r="3071" spans="1:11" x14ac:dyDescent="0.25">
      <c r="A3071" s="2"/>
      <c r="B3071" s="2"/>
      <c r="C3071" s="2"/>
      <c r="E3071" s="2"/>
      <c r="G3071" s="2"/>
      <c r="H3071" s="6"/>
      <c r="I3071" s="9"/>
      <c r="J3071" s="9"/>
      <c r="K3071" s="9"/>
    </row>
    <row r="3072" spans="1:11" x14ac:dyDescent="0.25">
      <c r="A3072" s="2"/>
      <c r="B3072" s="2"/>
      <c r="C3072" s="2"/>
      <c r="E3072" s="2"/>
      <c r="G3072" s="2"/>
      <c r="H3072" s="6"/>
      <c r="I3072" s="9"/>
      <c r="J3072" s="9"/>
      <c r="K3072" s="9"/>
    </row>
    <row r="3073" spans="1:11" x14ac:dyDescent="0.25">
      <c r="A3073" s="2"/>
      <c r="B3073" s="2"/>
      <c r="C3073" s="2"/>
      <c r="E3073" s="2"/>
      <c r="G3073" s="2"/>
      <c r="H3073" s="6"/>
      <c r="I3073" s="9"/>
      <c r="J3073" s="9"/>
      <c r="K3073" s="9"/>
    </row>
    <row r="3074" spans="1:11" x14ac:dyDescent="0.25">
      <c r="A3074" s="2"/>
      <c r="B3074" s="2"/>
      <c r="C3074" s="2"/>
      <c r="E3074" s="2"/>
      <c r="G3074" s="2"/>
      <c r="H3074" s="6"/>
      <c r="I3074" s="9"/>
      <c r="J3074" s="9"/>
      <c r="K3074" s="9"/>
    </row>
    <row r="3075" spans="1:11" x14ac:dyDescent="0.25">
      <c r="A3075" s="2"/>
      <c r="B3075" s="2"/>
      <c r="C3075" s="2"/>
      <c r="E3075" s="2"/>
      <c r="G3075" s="2"/>
      <c r="H3075" s="6"/>
      <c r="I3075" s="9"/>
      <c r="J3075" s="9"/>
      <c r="K3075" s="9"/>
    </row>
    <row r="3076" spans="1:11" x14ac:dyDescent="0.25">
      <c r="A3076" s="2"/>
      <c r="B3076" s="2"/>
      <c r="C3076" s="2"/>
      <c r="E3076" s="2"/>
      <c r="G3076" s="2"/>
      <c r="H3076" s="6"/>
      <c r="I3076" s="9"/>
      <c r="J3076" s="9"/>
      <c r="K3076" s="9"/>
    </row>
    <row r="3077" spans="1:11" x14ac:dyDescent="0.25">
      <c r="A3077" s="2"/>
      <c r="B3077" s="2"/>
      <c r="C3077" s="2"/>
      <c r="E3077" s="2"/>
      <c r="G3077" s="2"/>
      <c r="H3077" s="6"/>
      <c r="I3077" s="9"/>
      <c r="J3077" s="9"/>
      <c r="K3077" s="9"/>
    </row>
    <row r="3078" spans="1:11" x14ac:dyDescent="0.25">
      <c r="A3078" s="2"/>
      <c r="B3078" s="2"/>
      <c r="C3078" s="2"/>
      <c r="E3078" s="2"/>
      <c r="G3078" s="2"/>
      <c r="H3078" s="6"/>
      <c r="I3078" s="9"/>
      <c r="J3078" s="9"/>
      <c r="K3078" s="9"/>
    </row>
    <row r="3079" spans="1:11" x14ac:dyDescent="0.25">
      <c r="A3079" s="2"/>
      <c r="B3079" s="2"/>
      <c r="C3079" s="2"/>
      <c r="E3079" s="2"/>
      <c r="G3079" s="2"/>
      <c r="H3079" s="6"/>
      <c r="I3079" s="9"/>
      <c r="J3079" s="9"/>
      <c r="K3079" s="9"/>
    </row>
    <row r="3080" spans="1:11" x14ac:dyDescent="0.25">
      <c r="A3080" s="2"/>
      <c r="B3080" s="2"/>
      <c r="C3080" s="2"/>
      <c r="E3080" s="2"/>
      <c r="G3080" s="2"/>
      <c r="H3080" s="6"/>
      <c r="I3080" s="9"/>
      <c r="J3080" s="9"/>
      <c r="K3080" s="9"/>
    </row>
    <row r="3081" spans="1:11" x14ac:dyDescent="0.25">
      <c r="A3081" s="2"/>
      <c r="B3081" s="2"/>
      <c r="C3081" s="2"/>
      <c r="E3081" s="2"/>
      <c r="G3081" s="2"/>
      <c r="H3081" s="6"/>
      <c r="I3081" s="9"/>
      <c r="J3081" s="9"/>
      <c r="K3081" s="9"/>
    </row>
    <row r="3082" spans="1:11" x14ac:dyDescent="0.25">
      <c r="A3082" s="2"/>
      <c r="B3082" s="2"/>
      <c r="C3082" s="2"/>
      <c r="E3082" s="2"/>
      <c r="G3082" s="2"/>
      <c r="H3082" s="6"/>
      <c r="I3082" s="9"/>
      <c r="J3082" s="9"/>
      <c r="K3082" s="9"/>
    </row>
    <row r="3083" spans="1:11" x14ac:dyDescent="0.25">
      <c r="A3083" s="2"/>
      <c r="B3083" s="2"/>
      <c r="C3083" s="2"/>
      <c r="E3083" s="2"/>
      <c r="G3083" s="2"/>
      <c r="H3083" s="6"/>
      <c r="I3083" s="9"/>
      <c r="J3083" s="9"/>
      <c r="K3083" s="9"/>
    </row>
    <row r="3084" spans="1:11" x14ac:dyDescent="0.25">
      <c r="A3084" s="2"/>
      <c r="B3084" s="2"/>
      <c r="C3084" s="2"/>
      <c r="E3084" s="2"/>
      <c r="G3084" s="2"/>
      <c r="H3084" s="6"/>
      <c r="I3084" s="9"/>
      <c r="J3084" s="9"/>
      <c r="K3084" s="9"/>
    </row>
    <row r="3085" spans="1:11" x14ac:dyDescent="0.25">
      <c r="A3085" s="2"/>
      <c r="B3085" s="2"/>
      <c r="C3085" s="2"/>
      <c r="E3085" s="2"/>
      <c r="G3085" s="2"/>
      <c r="H3085" s="6"/>
      <c r="I3085" s="9"/>
      <c r="J3085" s="9"/>
      <c r="K3085" s="9"/>
    </row>
    <row r="3086" spans="1:11" x14ac:dyDescent="0.25">
      <c r="A3086" s="2"/>
      <c r="B3086" s="2"/>
      <c r="C3086" s="2"/>
      <c r="E3086" s="2"/>
      <c r="G3086" s="2"/>
      <c r="H3086" s="6"/>
      <c r="I3086" s="9"/>
      <c r="J3086" s="9"/>
      <c r="K3086" s="9"/>
    </row>
    <row r="3087" spans="1:11" x14ac:dyDescent="0.25">
      <c r="A3087" s="2"/>
      <c r="B3087" s="2"/>
      <c r="C3087" s="2"/>
      <c r="E3087" s="2"/>
      <c r="G3087" s="2"/>
      <c r="H3087" s="6"/>
      <c r="I3087" s="9"/>
      <c r="J3087" s="9"/>
      <c r="K3087" s="9"/>
    </row>
    <row r="3088" spans="1:11" x14ac:dyDescent="0.25">
      <c r="A3088" s="2"/>
      <c r="B3088" s="2"/>
      <c r="C3088" s="2"/>
      <c r="E3088" s="2"/>
      <c r="G3088" s="2"/>
      <c r="H3088" s="6"/>
      <c r="I3088" s="9"/>
      <c r="J3088" s="9"/>
      <c r="K3088" s="9"/>
    </row>
    <row r="3089" spans="1:11" x14ac:dyDescent="0.25">
      <c r="A3089" s="2"/>
      <c r="B3089" s="2"/>
      <c r="C3089" s="2"/>
      <c r="E3089" s="2"/>
      <c r="G3089" s="2"/>
      <c r="H3089" s="6"/>
      <c r="I3089" s="9"/>
      <c r="J3089" s="9"/>
      <c r="K3089" s="9"/>
    </row>
    <row r="3090" spans="1:11" x14ac:dyDescent="0.25">
      <c r="A3090" s="2"/>
      <c r="B3090" s="2"/>
      <c r="C3090" s="2"/>
      <c r="E3090" s="2"/>
      <c r="G3090" s="2"/>
      <c r="H3090" s="6"/>
      <c r="I3090" s="9"/>
      <c r="J3090" s="9"/>
      <c r="K3090" s="9"/>
    </row>
    <row r="3091" spans="1:11" x14ac:dyDescent="0.25">
      <c r="A3091" s="2"/>
      <c r="B3091" s="2"/>
      <c r="C3091" s="2"/>
      <c r="E3091" s="2"/>
      <c r="G3091" s="2"/>
      <c r="H3091" s="6"/>
      <c r="I3091" s="9"/>
      <c r="J3091" s="9"/>
      <c r="K3091" s="9"/>
    </row>
    <row r="3092" spans="1:11" x14ac:dyDescent="0.25">
      <c r="A3092" s="2"/>
      <c r="B3092" s="2"/>
      <c r="C3092" s="2"/>
      <c r="E3092" s="2"/>
      <c r="G3092" s="2"/>
      <c r="H3092" s="6"/>
      <c r="I3092" s="9"/>
      <c r="J3092" s="9"/>
      <c r="K3092" s="9"/>
    </row>
    <row r="3093" spans="1:11" x14ac:dyDescent="0.25">
      <c r="A3093" s="2"/>
      <c r="B3093" s="2"/>
      <c r="C3093" s="2"/>
      <c r="E3093" s="2"/>
      <c r="G3093" s="2"/>
      <c r="H3093" s="6"/>
      <c r="I3093" s="9"/>
      <c r="J3093" s="9"/>
      <c r="K3093" s="9"/>
    </row>
    <row r="3094" spans="1:11" x14ac:dyDescent="0.25">
      <c r="A3094" s="2"/>
      <c r="B3094" s="2"/>
      <c r="C3094" s="2"/>
      <c r="E3094" s="2"/>
      <c r="G3094" s="2"/>
      <c r="H3094" s="6"/>
      <c r="I3094" s="9"/>
      <c r="J3094" s="9"/>
      <c r="K3094" s="9"/>
    </row>
    <row r="3095" spans="1:11" x14ac:dyDescent="0.25">
      <c r="A3095" s="2"/>
      <c r="B3095" s="2"/>
      <c r="C3095" s="2"/>
      <c r="E3095" s="2"/>
      <c r="G3095" s="2"/>
      <c r="H3095" s="6"/>
      <c r="I3095" s="9"/>
      <c r="J3095" s="9"/>
      <c r="K3095" s="9"/>
    </row>
    <row r="3096" spans="1:11" x14ac:dyDescent="0.25">
      <c r="A3096" s="2"/>
      <c r="B3096" s="2"/>
      <c r="C3096" s="2"/>
      <c r="E3096" s="2"/>
      <c r="G3096" s="2"/>
      <c r="H3096" s="6"/>
      <c r="I3096" s="9"/>
      <c r="J3096" s="9"/>
      <c r="K3096" s="9"/>
    </row>
    <row r="3097" spans="1:11" x14ac:dyDescent="0.25">
      <c r="A3097" s="2"/>
      <c r="B3097" s="2"/>
      <c r="C3097" s="2"/>
      <c r="E3097" s="2"/>
      <c r="G3097" s="2"/>
      <c r="H3097" s="6"/>
      <c r="I3097" s="9"/>
      <c r="J3097" s="9"/>
      <c r="K3097" s="9"/>
    </row>
    <row r="3098" spans="1:11" x14ac:dyDescent="0.25">
      <c r="A3098" s="2"/>
      <c r="B3098" s="2"/>
      <c r="C3098" s="2"/>
      <c r="E3098" s="2"/>
      <c r="G3098" s="2"/>
      <c r="H3098" s="6"/>
      <c r="I3098" s="9"/>
      <c r="J3098" s="9"/>
      <c r="K3098" s="9"/>
    </row>
    <row r="3099" spans="1:11" x14ac:dyDescent="0.25">
      <c r="A3099" s="2"/>
      <c r="B3099" s="2"/>
      <c r="C3099" s="2"/>
      <c r="E3099" s="2"/>
      <c r="G3099" s="2"/>
      <c r="H3099" s="6"/>
      <c r="I3099" s="9"/>
      <c r="J3099" s="9"/>
      <c r="K3099" s="9"/>
    </row>
    <row r="3100" spans="1:11" x14ac:dyDescent="0.25">
      <c r="A3100" s="2"/>
      <c r="B3100" s="2"/>
      <c r="C3100" s="2"/>
      <c r="E3100" s="2"/>
      <c r="G3100" s="2"/>
      <c r="H3100" s="6"/>
      <c r="I3100" s="9"/>
      <c r="J3100" s="9"/>
      <c r="K3100" s="9"/>
    </row>
    <row r="3101" spans="1:11" x14ac:dyDescent="0.25">
      <c r="A3101" s="2"/>
      <c r="B3101" s="2"/>
      <c r="C3101" s="2"/>
      <c r="E3101" s="2"/>
      <c r="G3101" s="2"/>
      <c r="H3101" s="6"/>
      <c r="I3101" s="9"/>
      <c r="J3101" s="9"/>
      <c r="K3101" s="9"/>
    </row>
    <row r="3102" spans="1:11" x14ac:dyDescent="0.25">
      <c r="A3102" s="2"/>
      <c r="B3102" s="2"/>
      <c r="C3102" s="2"/>
      <c r="E3102" s="2"/>
      <c r="G3102" s="2"/>
      <c r="H3102" s="6"/>
      <c r="I3102" s="9"/>
      <c r="J3102" s="9"/>
      <c r="K3102" s="9"/>
    </row>
    <row r="3103" spans="1:11" x14ac:dyDescent="0.25">
      <c r="A3103" s="2"/>
      <c r="B3103" s="2"/>
      <c r="C3103" s="2"/>
      <c r="E3103" s="2"/>
      <c r="G3103" s="2"/>
      <c r="H3103" s="6"/>
      <c r="I3103" s="9"/>
      <c r="J3103" s="9"/>
      <c r="K3103" s="9"/>
    </row>
    <row r="3104" spans="1:11" x14ac:dyDescent="0.25">
      <c r="A3104" s="2"/>
      <c r="B3104" s="2"/>
      <c r="C3104" s="2"/>
      <c r="E3104" s="2"/>
      <c r="G3104" s="2"/>
      <c r="H3104" s="6"/>
      <c r="I3104" s="9"/>
      <c r="J3104" s="9"/>
      <c r="K3104" s="9"/>
    </row>
    <row r="3105" spans="1:11" x14ac:dyDescent="0.25">
      <c r="A3105" s="2"/>
      <c r="B3105" s="2"/>
      <c r="C3105" s="2"/>
      <c r="E3105" s="2"/>
      <c r="G3105" s="2"/>
      <c r="H3105" s="6"/>
      <c r="I3105" s="9"/>
      <c r="J3105" s="9"/>
      <c r="K3105" s="9"/>
    </row>
    <row r="3106" spans="1:11" x14ac:dyDescent="0.25">
      <c r="A3106" s="2"/>
      <c r="B3106" s="2"/>
      <c r="C3106" s="2"/>
      <c r="E3106" s="2"/>
      <c r="G3106" s="2"/>
      <c r="H3106" s="6"/>
      <c r="I3106" s="9"/>
      <c r="J3106" s="9"/>
      <c r="K3106" s="9"/>
    </row>
    <row r="3107" spans="1:11" x14ac:dyDescent="0.25">
      <c r="A3107" s="2"/>
      <c r="B3107" s="2"/>
      <c r="C3107" s="2"/>
      <c r="E3107" s="2"/>
      <c r="G3107" s="2"/>
      <c r="H3107" s="6"/>
      <c r="I3107" s="9"/>
      <c r="J3107" s="9"/>
      <c r="K3107" s="9"/>
    </row>
    <row r="3108" spans="1:11" x14ac:dyDescent="0.25">
      <c r="A3108" s="2"/>
      <c r="B3108" s="2"/>
      <c r="C3108" s="2"/>
      <c r="E3108" s="2"/>
      <c r="G3108" s="2"/>
      <c r="H3108" s="6"/>
      <c r="I3108" s="9"/>
      <c r="J3108" s="9"/>
      <c r="K3108" s="9"/>
    </row>
    <row r="3109" spans="1:11" x14ac:dyDescent="0.25">
      <c r="A3109" s="2"/>
      <c r="B3109" s="2"/>
      <c r="C3109" s="2"/>
      <c r="E3109" s="2"/>
      <c r="G3109" s="2"/>
      <c r="H3109" s="6"/>
      <c r="I3109" s="9"/>
      <c r="J3109" s="9"/>
      <c r="K3109" s="9"/>
    </row>
    <row r="3110" spans="1:11" x14ac:dyDescent="0.25">
      <c r="A3110" s="2"/>
      <c r="B3110" s="2"/>
      <c r="C3110" s="2"/>
      <c r="E3110" s="2"/>
      <c r="G3110" s="2"/>
      <c r="H3110" s="6"/>
      <c r="I3110" s="9"/>
      <c r="J3110" s="9"/>
      <c r="K3110" s="9"/>
    </row>
    <row r="3111" spans="1:11" x14ac:dyDescent="0.25">
      <c r="A3111" s="2"/>
      <c r="B3111" s="2"/>
      <c r="C3111" s="2"/>
      <c r="E3111" s="2"/>
      <c r="G3111" s="2"/>
      <c r="H3111" s="6"/>
      <c r="I3111" s="9"/>
      <c r="J3111" s="9"/>
      <c r="K3111" s="9"/>
    </row>
    <row r="3112" spans="1:11" x14ac:dyDescent="0.25">
      <c r="A3112" s="2"/>
      <c r="B3112" s="2"/>
      <c r="C3112" s="2"/>
      <c r="E3112" s="2"/>
      <c r="G3112" s="2"/>
      <c r="H3112" s="6"/>
      <c r="I3112" s="9"/>
      <c r="J3112" s="9"/>
      <c r="K3112" s="9"/>
    </row>
    <row r="3113" spans="1:11" x14ac:dyDescent="0.25">
      <c r="A3113" s="2"/>
      <c r="B3113" s="2"/>
      <c r="C3113" s="2"/>
      <c r="E3113" s="2"/>
      <c r="G3113" s="2"/>
      <c r="H3113" s="6"/>
      <c r="I3113" s="9"/>
      <c r="J3113" s="9"/>
      <c r="K3113" s="9"/>
    </row>
    <row r="3114" spans="1:11" x14ac:dyDescent="0.25">
      <c r="A3114" s="2"/>
      <c r="B3114" s="2"/>
      <c r="C3114" s="2"/>
      <c r="E3114" s="2"/>
      <c r="G3114" s="2"/>
      <c r="H3114" s="6"/>
      <c r="I3114" s="9"/>
      <c r="J3114" s="9"/>
      <c r="K3114" s="9"/>
    </row>
    <row r="3115" spans="1:11" x14ac:dyDescent="0.25">
      <c r="A3115" s="2"/>
      <c r="B3115" s="2"/>
      <c r="C3115" s="2"/>
      <c r="E3115" s="2"/>
      <c r="G3115" s="2"/>
      <c r="H3115" s="6"/>
      <c r="I3115" s="9"/>
      <c r="J3115" s="9"/>
      <c r="K3115" s="9"/>
    </row>
    <row r="3116" spans="1:11" x14ac:dyDescent="0.25">
      <c r="A3116" s="2"/>
      <c r="B3116" s="2"/>
      <c r="C3116" s="2"/>
      <c r="E3116" s="2"/>
      <c r="G3116" s="2"/>
      <c r="H3116" s="6"/>
      <c r="I3116" s="9"/>
      <c r="J3116" s="9"/>
      <c r="K3116" s="9"/>
    </row>
    <row r="3117" spans="1:11" x14ac:dyDescent="0.25">
      <c r="A3117" s="2"/>
      <c r="B3117" s="2"/>
      <c r="C3117" s="2"/>
      <c r="E3117" s="2"/>
      <c r="G3117" s="2"/>
      <c r="H3117" s="6"/>
      <c r="I3117" s="9"/>
      <c r="J3117" s="9"/>
      <c r="K3117" s="9"/>
    </row>
    <row r="3118" spans="1:11" x14ac:dyDescent="0.25">
      <c r="A3118" s="2"/>
      <c r="B3118" s="2"/>
      <c r="C3118" s="2"/>
      <c r="E3118" s="2"/>
      <c r="G3118" s="2"/>
      <c r="H3118" s="6"/>
      <c r="I3118" s="9"/>
      <c r="J3118" s="9"/>
      <c r="K3118" s="9"/>
    </row>
    <row r="3119" spans="1:11" x14ac:dyDescent="0.25">
      <c r="A3119" s="2"/>
      <c r="B3119" s="2"/>
      <c r="C3119" s="2"/>
      <c r="E3119" s="2"/>
      <c r="G3119" s="2"/>
      <c r="H3119" s="6"/>
      <c r="I3119" s="9"/>
      <c r="J3119" s="9"/>
      <c r="K3119" s="9"/>
    </row>
    <row r="3120" spans="1:11" x14ac:dyDescent="0.25">
      <c r="A3120" s="2"/>
      <c r="B3120" s="2"/>
      <c r="C3120" s="2"/>
      <c r="E3120" s="2"/>
      <c r="G3120" s="2"/>
      <c r="H3120" s="6"/>
      <c r="I3120" s="9"/>
      <c r="J3120" s="9"/>
      <c r="K3120" s="9"/>
    </row>
    <row r="3121" spans="1:11" x14ac:dyDescent="0.25">
      <c r="A3121" s="2"/>
      <c r="B3121" s="2"/>
      <c r="C3121" s="2"/>
      <c r="E3121" s="2"/>
      <c r="G3121" s="2"/>
      <c r="H3121" s="6"/>
      <c r="I3121" s="9"/>
      <c r="J3121" s="9"/>
      <c r="K3121" s="9"/>
    </row>
    <row r="3122" spans="1:11" x14ac:dyDescent="0.25">
      <c r="A3122" s="2"/>
      <c r="B3122" s="2"/>
      <c r="C3122" s="2"/>
      <c r="E3122" s="2"/>
      <c r="G3122" s="2"/>
      <c r="H3122" s="6"/>
      <c r="I3122" s="9"/>
      <c r="J3122" s="9"/>
      <c r="K3122" s="9"/>
    </row>
    <row r="3123" spans="1:11" x14ac:dyDescent="0.25">
      <c r="A3123" s="2"/>
      <c r="B3123" s="2"/>
      <c r="C3123" s="2"/>
      <c r="E3123" s="2"/>
      <c r="G3123" s="2"/>
      <c r="H3123" s="6"/>
      <c r="I3123" s="9"/>
      <c r="J3123" s="9"/>
      <c r="K3123" s="9"/>
    </row>
    <row r="3124" spans="1:11" x14ac:dyDescent="0.25">
      <c r="A3124" s="2"/>
      <c r="B3124" s="2"/>
      <c r="C3124" s="2"/>
      <c r="E3124" s="2"/>
      <c r="G3124" s="2"/>
      <c r="H3124" s="6"/>
      <c r="I3124" s="9"/>
      <c r="J3124" s="9"/>
      <c r="K3124" s="9"/>
    </row>
    <row r="3125" spans="1:11" x14ac:dyDescent="0.25">
      <c r="A3125" s="2"/>
      <c r="B3125" s="2"/>
      <c r="C3125" s="2"/>
      <c r="E3125" s="2"/>
      <c r="G3125" s="2"/>
      <c r="H3125" s="6"/>
      <c r="I3125" s="9"/>
      <c r="J3125" s="9"/>
      <c r="K3125" s="9"/>
    </row>
    <row r="3126" spans="1:11" x14ac:dyDescent="0.25">
      <c r="A3126" s="2"/>
      <c r="B3126" s="2"/>
      <c r="C3126" s="2"/>
      <c r="E3126" s="2"/>
      <c r="G3126" s="2"/>
      <c r="H3126" s="6"/>
      <c r="I3126" s="9"/>
      <c r="J3126" s="9"/>
      <c r="K3126" s="9"/>
    </row>
    <row r="3127" spans="1:11" x14ac:dyDescent="0.25">
      <c r="A3127" s="2"/>
      <c r="B3127" s="2"/>
      <c r="C3127" s="2"/>
      <c r="E3127" s="2"/>
      <c r="G3127" s="2"/>
      <c r="H3127" s="6"/>
      <c r="I3127" s="9"/>
      <c r="J3127" s="9"/>
      <c r="K3127" s="9"/>
    </row>
    <row r="3128" spans="1:11" x14ac:dyDescent="0.25">
      <c r="A3128" s="2"/>
      <c r="B3128" s="2"/>
      <c r="C3128" s="2"/>
      <c r="E3128" s="2"/>
      <c r="G3128" s="2"/>
      <c r="H3128" s="6"/>
      <c r="I3128" s="9"/>
      <c r="J3128" s="9"/>
      <c r="K3128" s="9"/>
    </row>
    <row r="3129" spans="1:11" x14ac:dyDescent="0.25">
      <c r="A3129" s="2"/>
      <c r="B3129" s="2"/>
      <c r="C3129" s="2"/>
      <c r="E3129" s="2"/>
      <c r="G3129" s="2"/>
      <c r="H3129" s="6"/>
      <c r="I3129" s="9"/>
      <c r="J3129" s="9"/>
      <c r="K3129" s="9"/>
    </row>
    <row r="3130" spans="1:11" x14ac:dyDescent="0.25">
      <c r="A3130" s="2"/>
      <c r="B3130" s="2"/>
      <c r="C3130" s="2"/>
      <c r="E3130" s="2"/>
      <c r="G3130" s="2"/>
      <c r="H3130" s="6"/>
      <c r="I3130" s="9"/>
      <c r="J3130" s="9"/>
      <c r="K3130" s="9"/>
    </row>
    <row r="3131" spans="1:11" x14ac:dyDescent="0.25">
      <c r="A3131" s="2"/>
      <c r="B3131" s="2"/>
      <c r="C3131" s="2"/>
      <c r="E3131" s="2"/>
      <c r="G3131" s="2"/>
      <c r="H3131" s="6"/>
      <c r="I3131" s="9"/>
      <c r="J3131" s="9"/>
      <c r="K3131" s="9"/>
    </row>
    <row r="3132" spans="1:11" x14ac:dyDescent="0.25">
      <c r="A3132" s="2"/>
      <c r="B3132" s="2"/>
      <c r="C3132" s="2"/>
      <c r="E3132" s="2"/>
      <c r="G3132" s="2"/>
      <c r="H3132" s="6"/>
      <c r="I3132" s="9"/>
      <c r="J3132" s="9"/>
      <c r="K3132" s="9"/>
    </row>
    <row r="3133" spans="1:11" x14ac:dyDescent="0.25">
      <c r="A3133" s="2"/>
      <c r="B3133" s="2"/>
      <c r="C3133" s="2"/>
      <c r="E3133" s="2"/>
      <c r="G3133" s="2"/>
      <c r="H3133" s="6"/>
      <c r="I3133" s="9"/>
      <c r="J3133" s="9"/>
      <c r="K3133" s="9"/>
    </row>
    <row r="3134" spans="1:11" x14ac:dyDescent="0.25">
      <c r="A3134" s="2"/>
      <c r="B3134" s="2"/>
      <c r="C3134" s="2"/>
      <c r="E3134" s="2"/>
      <c r="G3134" s="2"/>
      <c r="H3134" s="6"/>
      <c r="I3134" s="9"/>
      <c r="J3134" s="9"/>
      <c r="K3134" s="9"/>
    </row>
    <row r="3135" spans="1:11" x14ac:dyDescent="0.25">
      <c r="A3135" s="2"/>
      <c r="B3135" s="2"/>
      <c r="C3135" s="2"/>
      <c r="E3135" s="2"/>
      <c r="G3135" s="2"/>
      <c r="H3135" s="6"/>
      <c r="I3135" s="9"/>
      <c r="J3135" s="9"/>
      <c r="K3135" s="9"/>
    </row>
    <row r="3136" spans="1:11" x14ac:dyDescent="0.25">
      <c r="A3136" s="2"/>
      <c r="B3136" s="2"/>
      <c r="C3136" s="2"/>
      <c r="E3136" s="2"/>
      <c r="G3136" s="2"/>
      <c r="H3136" s="6"/>
      <c r="I3136" s="9"/>
      <c r="J3136" s="9"/>
      <c r="K3136" s="9"/>
    </row>
    <row r="3137" spans="1:11" x14ac:dyDescent="0.25">
      <c r="A3137" s="2"/>
      <c r="B3137" s="2"/>
      <c r="C3137" s="2"/>
      <c r="E3137" s="2"/>
      <c r="G3137" s="2"/>
      <c r="H3137" s="6"/>
      <c r="I3137" s="9"/>
      <c r="J3137" s="9"/>
      <c r="K3137" s="9"/>
    </row>
    <row r="3138" spans="1:11" x14ac:dyDescent="0.25">
      <c r="A3138" s="2"/>
      <c r="B3138" s="2"/>
      <c r="C3138" s="2"/>
      <c r="E3138" s="2"/>
      <c r="G3138" s="2"/>
      <c r="H3138" s="6"/>
      <c r="I3138" s="9"/>
      <c r="J3138" s="9"/>
      <c r="K3138" s="9"/>
    </row>
    <row r="3139" spans="1:11" x14ac:dyDescent="0.25">
      <c r="A3139" s="2"/>
      <c r="B3139" s="2"/>
      <c r="C3139" s="2"/>
      <c r="E3139" s="2"/>
      <c r="G3139" s="2"/>
      <c r="H3139" s="6"/>
      <c r="I3139" s="9"/>
      <c r="J3139" s="9"/>
      <c r="K3139" s="9"/>
    </row>
    <row r="3140" spans="1:11" x14ac:dyDescent="0.25">
      <c r="A3140" s="2"/>
      <c r="B3140" s="2"/>
      <c r="C3140" s="2"/>
      <c r="E3140" s="2"/>
      <c r="G3140" s="2"/>
      <c r="H3140" s="6"/>
      <c r="I3140" s="9"/>
      <c r="J3140" s="9"/>
      <c r="K3140" s="9"/>
    </row>
    <row r="3141" spans="1:11" x14ac:dyDescent="0.25">
      <c r="A3141" s="2"/>
      <c r="B3141" s="2"/>
      <c r="C3141" s="2"/>
      <c r="E3141" s="2"/>
      <c r="G3141" s="2"/>
      <c r="H3141" s="6"/>
      <c r="I3141" s="9"/>
      <c r="J3141" s="9"/>
      <c r="K3141" s="9"/>
    </row>
    <row r="3142" spans="1:11" x14ac:dyDescent="0.25">
      <c r="A3142" s="2"/>
      <c r="B3142" s="2"/>
      <c r="C3142" s="2"/>
      <c r="E3142" s="2"/>
      <c r="G3142" s="2"/>
      <c r="H3142" s="6"/>
      <c r="I3142" s="9"/>
      <c r="J3142" s="9"/>
      <c r="K3142" s="9"/>
    </row>
    <row r="3143" spans="1:11" x14ac:dyDescent="0.25">
      <c r="A3143" s="2"/>
      <c r="B3143" s="2"/>
      <c r="C3143" s="2"/>
      <c r="E3143" s="2"/>
      <c r="G3143" s="2"/>
      <c r="H3143" s="6"/>
      <c r="I3143" s="9"/>
      <c r="J3143" s="9"/>
      <c r="K3143" s="9"/>
    </row>
    <row r="3144" spans="1:11" x14ac:dyDescent="0.25">
      <c r="A3144" s="2"/>
      <c r="B3144" s="2"/>
      <c r="C3144" s="2"/>
      <c r="E3144" s="2"/>
      <c r="G3144" s="2"/>
      <c r="H3144" s="6"/>
      <c r="I3144" s="9"/>
      <c r="J3144" s="9"/>
      <c r="K3144" s="9"/>
    </row>
    <row r="3145" spans="1:11" x14ac:dyDescent="0.25">
      <c r="A3145" s="2"/>
      <c r="B3145" s="2"/>
      <c r="C3145" s="2"/>
      <c r="E3145" s="2"/>
      <c r="G3145" s="2"/>
      <c r="H3145" s="6"/>
      <c r="I3145" s="9"/>
      <c r="J3145" s="9"/>
      <c r="K3145" s="9"/>
    </row>
    <row r="3146" spans="1:11" x14ac:dyDescent="0.25">
      <c r="A3146" s="2"/>
      <c r="B3146" s="2"/>
      <c r="C3146" s="2"/>
      <c r="E3146" s="2"/>
      <c r="G3146" s="2"/>
      <c r="H3146" s="6"/>
      <c r="I3146" s="9"/>
      <c r="J3146" s="9"/>
      <c r="K3146" s="9"/>
    </row>
    <row r="3147" spans="1:11" x14ac:dyDescent="0.25">
      <c r="A3147" s="2"/>
      <c r="B3147" s="2"/>
      <c r="C3147" s="2"/>
      <c r="E3147" s="2"/>
      <c r="G3147" s="2"/>
      <c r="H3147" s="6"/>
      <c r="I3147" s="9"/>
      <c r="J3147" s="9"/>
      <c r="K3147" s="9"/>
    </row>
    <row r="3148" spans="1:11" x14ac:dyDescent="0.25">
      <c r="A3148" s="2"/>
      <c r="B3148" s="2"/>
      <c r="C3148" s="2"/>
      <c r="E3148" s="2"/>
      <c r="G3148" s="2"/>
      <c r="H3148" s="6"/>
      <c r="I3148" s="9"/>
      <c r="J3148" s="9"/>
      <c r="K3148" s="9"/>
    </row>
    <row r="3149" spans="1:11" x14ac:dyDescent="0.25">
      <c r="A3149" s="2"/>
      <c r="B3149" s="2"/>
      <c r="C3149" s="2"/>
      <c r="E3149" s="2"/>
      <c r="G3149" s="2"/>
      <c r="H3149" s="6"/>
      <c r="I3149" s="9"/>
      <c r="J3149" s="9"/>
      <c r="K3149" s="9"/>
    </row>
    <row r="3150" spans="1:11" x14ac:dyDescent="0.25">
      <c r="A3150" s="2"/>
      <c r="B3150" s="2"/>
      <c r="C3150" s="2"/>
      <c r="E3150" s="2"/>
      <c r="G3150" s="2"/>
      <c r="H3150" s="6"/>
      <c r="I3150" s="9"/>
      <c r="J3150" s="9"/>
      <c r="K3150" s="9"/>
    </row>
    <row r="3151" spans="1:11" x14ac:dyDescent="0.25">
      <c r="A3151" s="2"/>
      <c r="B3151" s="2"/>
      <c r="C3151" s="2"/>
      <c r="E3151" s="2"/>
      <c r="G3151" s="2"/>
      <c r="H3151" s="6"/>
      <c r="I3151" s="9"/>
      <c r="J3151" s="9"/>
      <c r="K3151" s="9"/>
    </row>
    <row r="3152" spans="1:11" x14ac:dyDescent="0.25">
      <c r="A3152" s="2"/>
      <c r="B3152" s="2"/>
      <c r="C3152" s="2"/>
      <c r="E3152" s="2"/>
      <c r="G3152" s="2"/>
      <c r="H3152" s="6"/>
      <c r="I3152" s="9"/>
      <c r="J3152" s="9"/>
      <c r="K3152" s="9"/>
    </row>
    <row r="3153" spans="1:11" x14ac:dyDescent="0.25">
      <c r="A3153" s="2"/>
      <c r="B3153" s="2"/>
      <c r="C3153" s="2"/>
      <c r="E3153" s="2"/>
      <c r="G3153" s="2"/>
      <c r="H3153" s="6"/>
      <c r="I3153" s="9"/>
      <c r="J3153" s="9"/>
      <c r="K3153" s="9"/>
    </row>
    <row r="3154" spans="1:11" x14ac:dyDescent="0.25">
      <c r="A3154" s="2"/>
      <c r="B3154" s="2"/>
      <c r="C3154" s="2"/>
      <c r="E3154" s="2"/>
      <c r="G3154" s="2"/>
      <c r="H3154" s="6"/>
      <c r="I3154" s="9"/>
      <c r="J3154" s="9"/>
      <c r="K3154" s="9"/>
    </row>
    <row r="3155" spans="1:11" x14ac:dyDescent="0.25">
      <c r="A3155" s="2"/>
      <c r="B3155" s="2"/>
      <c r="C3155" s="2"/>
      <c r="E3155" s="2"/>
      <c r="G3155" s="2"/>
      <c r="H3155" s="6"/>
      <c r="I3155" s="9"/>
      <c r="J3155" s="9"/>
      <c r="K3155" s="9"/>
    </row>
    <row r="3156" spans="1:11" x14ac:dyDescent="0.25">
      <c r="A3156" s="2"/>
      <c r="B3156" s="2"/>
      <c r="C3156" s="2"/>
      <c r="E3156" s="2"/>
      <c r="G3156" s="2"/>
      <c r="H3156" s="6"/>
      <c r="I3156" s="9"/>
      <c r="J3156" s="9"/>
      <c r="K3156" s="9"/>
    </row>
    <row r="3157" spans="1:11" x14ac:dyDescent="0.25">
      <c r="A3157" s="2"/>
      <c r="B3157" s="2"/>
      <c r="C3157" s="2"/>
      <c r="E3157" s="2"/>
      <c r="G3157" s="2"/>
      <c r="H3157" s="6"/>
      <c r="I3157" s="9"/>
      <c r="J3157" s="9"/>
      <c r="K3157" s="9"/>
    </row>
    <row r="3158" spans="1:11" x14ac:dyDescent="0.25">
      <c r="A3158" s="2"/>
      <c r="B3158" s="2"/>
      <c r="C3158" s="2"/>
      <c r="E3158" s="2"/>
      <c r="G3158" s="2"/>
      <c r="H3158" s="6"/>
      <c r="I3158" s="9"/>
      <c r="J3158" s="9"/>
      <c r="K3158" s="9"/>
    </row>
    <row r="3159" spans="1:11" x14ac:dyDescent="0.25">
      <c r="A3159" s="2"/>
      <c r="B3159" s="2"/>
      <c r="C3159" s="2"/>
      <c r="E3159" s="2"/>
      <c r="G3159" s="2"/>
      <c r="H3159" s="6"/>
      <c r="I3159" s="9"/>
      <c r="J3159" s="9"/>
      <c r="K3159" s="9"/>
    </row>
    <row r="3160" spans="1:11" x14ac:dyDescent="0.25">
      <c r="A3160" s="2"/>
      <c r="B3160" s="2"/>
      <c r="C3160" s="2"/>
      <c r="E3160" s="2"/>
      <c r="G3160" s="2"/>
      <c r="H3160" s="6"/>
      <c r="I3160" s="9"/>
      <c r="J3160" s="9"/>
      <c r="K3160" s="9"/>
    </row>
    <row r="3161" spans="1:11" x14ac:dyDescent="0.25">
      <c r="A3161" s="2"/>
      <c r="B3161" s="2"/>
      <c r="C3161" s="2"/>
      <c r="E3161" s="2"/>
      <c r="G3161" s="2"/>
      <c r="H3161" s="6"/>
      <c r="I3161" s="9"/>
      <c r="J3161" s="9"/>
      <c r="K3161" s="9"/>
    </row>
    <row r="3162" spans="1:11" x14ac:dyDescent="0.25">
      <c r="A3162" s="2"/>
      <c r="B3162" s="2"/>
      <c r="C3162" s="2"/>
      <c r="E3162" s="2"/>
      <c r="G3162" s="2"/>
      <c r="H3162" s="6"/>
      <c r="I3162" s="9"/>
      <c r="J3162" s="9"/>
      <c r="K3162" s="9"/>
    </row>
    <row r="3163" spans="1:11" x14ac:dyDescent="0.25">
      <c r="A3163" s="2"/>
      <c r="B3163" s="2"/>
      <c r="C3163" s="2"/>
      <c r="E3163" s="2"/>
      <c r="G3163" s="2"/>
      <c r="H3163" s="6"/>
      <c r="I3163" s="9"/>
      <c r="J3163" s="9"/>
      <c r="K3163" s="9"/>
    </row>
    <row r="3164" spans="1:11" x14ac:dyDescent="0.25">
      <c r="A3164" s="2"/>
      <c r="B3164" s="2"/>
      <c r="C3164" s="2"/>
      <c r="E3164" s="2"/>
      <c r="G3164" s="2"/>
      <c r="H3164" s="6"/>
      <c r="I3164" s="9"/>
      <c r="J3164" s="9"/>
      <c r="K3164" s="9"/>
    </row>
    <row r="3165" spans="1:11" x14ac:dyDescent="0.25">
      <c r="A3165" s="2"/>
      <c r="B3165" s="2"/>
      <c r="C3165" s="2"/>
      <c r="E3165" s="2"/>
      <c r="G3165" s="2"/>
      <c r="H3165" s="6"/>
      <c r="I3165" s="9"/>
      <c r="J3165" s="9"/>
      <c r="K3165" s="9"/>
    </row>
    <row r="3166" spans="1:11" x14ac:dyDescent="0.25">
      <c r="A3166" s="2"/>
      <c r="B3166" s="2"/>
      <c r="C3166" s="2"/>
      <c r="E3166" s="2"/>
      <c r="G3166" s="2"/>
      <c r="H3166" s="6"/>
      <c r="I3166" s="9"/>
      <c r="J3166" s="9"/>
      <c r="K3166" s="9"/>
    </row>
    <row r="3167" spans="1:11" x14ac:dyDescent="0.25">
      <c r="A3167" s="2"/>
      <c r="B3167" s="2"/>
      <c r="C3167" s="2"/>
      <c r="E3167" s="2"/>
      <c r="G3167" s="2"/>
      <c r="H3167" s="6"/>
      <c r="I3167" s="9"/>
      <c r="J3167" s="9"/>
      <c r="K3167" s="9"/>
    </row>
    <row r="3168" spans="1:11" x14ac:dyDescent="0.25">
      <c r="A3168" s="2"/>
      <c r="B3168" s="2"/>
      <c r="C3168" s="2"/>
      <c r="E3168" s="2"/>
      <c r="G3168" s="2"/>
      <c r="H3168" s="6"/>
      <c r="I3168" s="9"/>
      <c r="J3168" s="9"/>
      <c r="K3168" s="9"/>
    </row>
    <row r="3169" spans="1:11" x14ac:dyDescent="0.25">
      <c r="A3169" s="2"/>
      <c r="B3169" s="2"/>
      <c r="C3169" s="2"/>
      <c r="E3169" s="2"/>
      <c r="G3169" s="2"/>
      <c r="H3169" s="6"/>
      <c r="I3169" s="9"/>
      <c r="J3169" s="9"/>
      <c r="K3169" s="9"/>
    </row>
    <row r="3170" spans="1:11" x14ac:dyDescent="0.25">
      <c r="A3170" s="2"/>
      <c r="B3170" s="2"/>
      <c r="C3170" s="2"/>
      <c r="E3170" s="2"/>
      <c r="G3170" s="2"/>
      <c r="H3170" s="6"/>
      <c r="I3170" s="9"/>
      <c r="J3170" s="9"/>
      <c r="K3170" s="9"/>
    </row>
    <row r="3171" spans="1:11" x14ac:dyDescent="0.25">
      <c r="A3171" s="2"/>
      <c r="B3171" s="2"/>
      <c r="C3171" s="2"/>
      <c r="E3171" s="2"/>
      <c r="G3171" s="2"/>
      <c r="H3171" s="6"/>
      <c r="I3171" s="9"/>
      <c r="J3171" s="9"/>
      <c r="K3171" s="9"/>
    </row>
    <row r="3172" spans="1:11" x14ac:dyDescent="0.25">
      <c r="A3172" s="2"/>
      <c r="B3172" s="2"/>
      <c r="C3172" s="2"/>
      <c r="E3172" s="2"/>
      <c r="G3172" s="2"/>
      <c r="H3172" s="6"/>
      <c r="I3172" s="9"/>
      <c r="J3172" s="9"/>
      <c r="K3172" s="9"/>
    </row>
    <row r="3173" spans="1:11" x14ac:dyDescent="0.25">
      <c r="A3173" s="2"/>
      <c r="B3173" s="2"/>
      <c r="C3173" s="2"/>
      <c r="E3173" s="2"/>
      <c r="G3173" s="2"/>
      <c r="H3173" s="6"/>
      <c r="I3173" s="9"/>
      <c r="J3173" s="9"/>
      <c r="K3173" s="9"/>
    </row>
    <row r="3174" spans="1:11" x14ac:dyDescent="0.25">
      <c r="A3174" s="2"/>
      <c r="B3174" s="2"/>
      <c r="C3174" s="2"/>
      <c r="E3174" s="2"/>
      <c r="G3174" s="2"/>
      <c r="H3174" s="6"/>
      <c r="I3174" s="9"/>
      <c r="J3174" s="9"/>
      <c r="K3174" s="9"/>
    </row>
    <row r="3175" spans="1:11" x14ac:dyDescent="0.25">
      <c r="A3175" s="2"/>
      <c r="B3175" s="2"/>
      <c r="C3175" s="2"/>
      <c r="E3175" s="2"/>
      <c r="G3175" s="2"/>
      <c r="H3175" s="6"/>
      <c r="I3175" s="9"/>
      <c r="J3175" s="9"/>
      <c r="K3175" s="9"/>
    </row>
    <row r="3176" spans="1:11" x14ac:dyDescent="0.25">
      <c r="A3176" s="2"/>
      <c r="B3176" s="2"/>
      <c r="C3176" s="2"/>
      <c r="E3176" s="2"/>
      <c r="G3176" s="2"/>
      <c r="H3176" s="6"/>
      <c r="I3176" s="9"/>
      <c r="J3176" s="9"/>
      <c r="K3176" s="9"/>
    </row>
    <row r="3177" spans="1:11" x14ac:dyDescent="0.25">
      <c r="A3177" s="2"/>
      <c r="B3177" s="2"/>
      <c r="C3177" s="2"/>
      <c r="E3177" s="2"/>
      <c r="G3177" s="2"/>
      <c r="H3177" s="6"/>
      <c r="I3177" s="9"/>
      <c r="J3177" s="9"/>
      <c r="K3177" s="9"/>
    </row>
    <row r="3178" spans="1:11" x14ac:dyDescent="0.25">
      <c r="A3178" s="2"/>
      <c r="B3178" s="2"/>
      <c r="C3178" s="2"/>
      <c r="E3178" s="2"/>
      <c r="G3178" s="2"/>
      <c r="H3178" s="6"/>
      <c r="I3178" s="9"/>
      <c r="J3178" s="9"/>
      <c r="K3178" s="9"/>
    </row>
    <row r="3179" spans="1:11" x14ac:dyDescent="0.25">
      <c r="A3179" s="2"/>
      <c r="B3179" s="2"/>
      <c r="C3179" s="2"/>
      <c r="E3179" s="2"/>
      <c r="G3179" s="2"/>
      <c r="H3179" s="6"/>
      <c r="I3179" s="9"/>
      <c r="J3179" s="9"/>
      <c r="K3179" s="9"/>
    </row>
    <row r="3180" spans="1:11" x14ac:dyDescent="0.25">
      <c r="A3180" s="2"/>
      <c r="B3180" s="2"/>
      <c r="C3180" s="2"/>
      <c r="E3180" s="2"/>
      <c r="G3180" s="2"/>
      <c r="H3180" s="6"/>
      <c r="I3180" s="9"/>
      <c r="J3180" s="9"/>
      <c r="K3180" s="9"/>
    </row>
    <row r="3181" spans="1:11" x14ac:dyDescent="0.25">
      <c r="A3181" s="2"/>
      <c r="B3181" s="2"/>
      <c r="C3181" s="2"/>
      <c r="E3181" s="2"/>
      <c r="G3181" s="2"/>
      <c r="H3181" s="6"/>
      <c r="I3181" s="9"/>
      <c r="J3181" s="9"/>
      <c r="K3181" s="9"/>
    </row>
    <row r="3182" spans="1:11" x14ac:dyDescent="0.25">
      <c r="A3182" s="2"/>
      <c r="B3182" s="2"/>
      <c r="C3182" s="2"/>
      <c r="E3182" s="2"/>
      <c r="G3182" s="2"/>
      <c r="H3182" s="6"/>
      <c r="I3182" s="9"/>
      <c r="J3182" s="9"/>
      <c r="K3182" s="9"/>
    </row>
    <row r="3183" spans="1:11" x14ac:dyDescent="0.25">
      <c r="A3183" s="2"/>
      <c r="B3183" s="2"/>
      <c r="C3183" s="2"/>
      <c r="E3183" s="2"/>
      <c r="G3183" s="2"/>
      <c r="H3183" s="6"/>
      <c r="I3183" s="9"/>
      <c r="J3183" s="9"/>
      <c r="K3183" s="9"/>
    </row>
    <row r="3184" spans="1:11" x14ac:dyDescent="0.25">
      <c r="A3184" s="2"/>
      <c r="B3184" s="2"/>
      <c r="C3184" s="2"/>
      <c r="E3184" s="2"/>
      <c r="G3184" s="2"/>
      <c r="H3184" s="6"/>
      <c r="I3184" s="9"/>
      <c r="J3184" s="9"/>
      <c r="K3184" s="9"/>
    </row>
    <row r="3185" spans="1:11" x14ac:dyDescent="0.25">
      <c r="A3185" s="2"/>
      <c r="B3185" s="2"/>
      <c r="C3185" s="2"/>
      <c r="E3185" s="2"/>
      <c r="G3185" s="2"/>
      <c r="H3185" s="6"/>
      <c r="I3185" s="9"/>
      <c r="J3185" s="9"/>
      <c r="K3185" s="9"/>
    </row>
    <row r="3186" spans="1:11" x14ac:dyDescent="0.25">
      <c r="A3186" s="2"/>
      <c r="B3186" s="2"/>
      <c r="C3186" s="2"/>
      <c r="E3186" s="2"/>
      <c r="G3186" s="2"/>
      <c r="H3186" s="6"/>
      <c r="I3186" s="9"/>
      <c r="J3186" s="9"/>
      <c r="K3186" s="9"/>
    </row>
    <row r="3187" spans="1:11" x14ac:dyDescent="0.25">
      <c r="A3187" s="2"/>
      <c r="B3187" s="2"/>
      <c r="C3187" s="2"/>
      <c r="E3187" s="2"/>
      <c r="G3187" s="2"/>
      <c r="H3187" s="6"/>
      <c r="I3187" s="9"/>
      <c r="J3187" s="9"/>
      <c r="K3187" s="9"/>
    </row>
    <row r="3188" spans="1:11" x14ac:dyDescent="0.25">
      <c r="A3188" s="2"/>
      <c r="B3188" s="2"/>
      <c r="C3188" s="2"/>
      <c r="E3188" s="2"/>
      <c r="G3188" s="2"/>
      <c r="H3188" s="6"/>
      <c r="I3188" s="9"/>
      <c r="J3188" s="9"/>
      <c r="K3188" s="9"/>
    </row>
    <row r="3189" spans="1:11" x14ac:dyDescent="0.25">
      <c r="A3189" s="2"/>
      <c r="B3189" s="2"/>
      <c r="C3189" s="2"/>
      <c r="E3189" s="2"/>
      <c r="G3189" s="2"/>
      <c r="H3189" s="6"/>
      <c r="I3189" s="9"/>
      <c r="J3189" s="9"/>
      <c r="K3189" s="9"/>
    </row>
    <row r="3190" spans="1:11" x14ac:dyDescent="0.25">
      <c r="A3190" s="2"/>
      <c r="B3190" s="2"/>
      <c r="C3190" s="2"/>
      <c r="E3190" s="2"/>
      <c r="G3190" s="2"/>
      <c r="H3190" s="6"/>
      <c r="I3190" s="9"/>
      <c r="J3190" s="9"/>
      <c r="K3190" s="9"/>
    </row>
    <row r="3191" spans="1:11" x14ac:dyDescent="0.25">
      <c r="A3191" s="2"/>
      <c r="B3191" s="2"/>
      <c r="C3191" s="2"/>
      <c r="E3191" s="2"/>
      <c r="G3191" s="2"/>
      <c r="H3191" s="6"/>
      <c r="I3191" s="9"/>
      <c r="J3191" s="9"/>
      <c r="K3191" s="9"/>
    </row>
    <row r="3192" spans="1:11" x14ac:dyDescent="0.25">
      <c r="A3192" s="2"/>
      <c r="B3192" s="2"/>
      <c r="C3192" s="2"/>
      <c r="E3192" s="2"/>
      <c r="G3192" s="2"/>
      <c r="H3192" s="6"/>
      <c r="I3192" s="9"/>
      <c r="J3192" s="9"/>
      <c r="K3192" s="9"/>
    </row>
    <row r="3193" spans="1:11" x14ac:dyDescent="0.25">
      <c r="A3193" s="2"/>
      <c r="B3193" s="2"/>
      <c r="C3193" s="2"/>
      <c r="E3193" s="2"/>
      <c r="G3193" s="2"/>
      <c r="H3193" s="6"/>
      <c r="I3193" s="9"/>
      <c r="J3193" s="9"/>
      <c r="K3193" s="9"/>
    </row>
    <row r="3194" spans="1:11" x14ac:dyDescent="0.25">
      <c r="A3194" s="2"/>
      <c r="B3194" s="2"/>
      <c r="C3194" s="2"/>
      <c r="E3194" s="2"/>
      <c r="G3194" s="2"/>
      <c r="H3194" s="6"/>
      <c r="I3194" s="9"/>
      <c r="J3194" s="9"/>
      <c r="K3194" s="9"/>
    </row>
    <row r="3195" spans="1:11" x14ac:dyDescent="0.25">
      <c r="A3195" s="2"/>
      <c r="B3195" s="2"/>
      <c r="C3195" s="2"/>
      <c r="E3195" s="2"/>
      <c r="G3195" s="2"/>
      <c r="H3195" s="6"/>
      <c r="I3195" s="9"/>
      <c r="J3195" s="9"/>
      <c r="K3195" s="9"/>
    </row>
    <row r="3196" spans="1:11" x14ac:dyDescent="0.25">
      <c r="A3196" s="2"/>
      <c r="B3196" s="2"/>
      <c r="C3196" s="2"/>
      <c r="E3196" s="2"/>
      <c r="G3196" s="2"/>
      <c r="H3196" s="6"/>
      <c r="I3196" s="9"/>
      <c r="J3196" s="9"/>
      <c r="K3196" s="9"/>
    </row>
    <row r="3197" spans="1:11" x14ac:dyDescent="0.25">
      <c r="A3197" s="2"/>
      <c r="B3197" s="2"/>
      <c r="C3197" s="2"/>
      <c r="E3197" s="2"/>
      <c r="G3197" s="2"/>
      <c r="H3197" s="6"/>
      <c r="I3197" s="9"/>
      <c r="J3197" s="9"/>
      <c r="K3197" s="9"/>
    </row>
    <row r="3198" spans="1:11" x14ac:dyDescent="0.25">
      <c r="A3198" s="2"/>
      <c r="B3198" s="2"/>
      <c r="C3198" s="2"/>
      <c r="E3198" s="2"/>
      <c r="G3198" s="2"/>
      <c r="H3198" s="6"/>
      <c r="I3198" s="9"/>
      <c r="J3198" s="9"/>
      <c r="K3198" s="9"/>
    </row>
    <row r="3199" spans="1:11" x14ac:dyDescent="0.25">
      <c r="A3199" s="2"/>
      <c r="B3199" s="2"/>
      <c r="C3199" s="2"/>
      <c r="E3199" s="2"/>
      <c r="G3199" s="2"/>
      <c r="H3199" s="6"/>
      <c r="I3199" s="9"/>
      <c r="J3199" s="9"/>
      <c r="K3199" s="9"/>
    </row>
    <row r="3200" spans="1:11" x14ac:dyDescent="0.25">
      <c r="A3200" s="2"/>
      <c r="B3200" s="2"/>
      <c r="C3200" s="2"/>
      <c r="E3200" s="2"/>
      <c r="G3200" s="2"/>
      <c r="H3200" s="6"/>
      <c r="I3200" s="9"/>
      <c r="J3200" s="9"/>
      <c r="K3200" s="9"/>
    </row>
    <row r="3201" spans="1:11" x14ac:dyDescent="0.25">
      <c r="A3201" s="2"/>
      <c r="B3201" s="2"/>
      <c r="C3201" s="2"/>
      <c r="E3201" s="2"/>
      <c r="G3201" s="2"/>
      <c r="H3201" s="6"/>
      <c r="I3201" s="9"/>
      <c r="J3201" s="9"/>
      <c r="K3201" s="9"/>
    </row>
    <row r="3202" spans="1:11" x14ac:dyDescent="0.25">
      <c r="A3202" s="2"/>
      <c r="B3202" s="2"/>
      <c r="C3202" s="2"/>
      <c r="E3202" s="2"/>
      <c r="G3202" s="2"/>
      <c r="H3202" s="6"/>
      <c r="I3202" s="9"/>
      <c r="J3202" s="9"/>
      <c r="K3202" s="9"/>
    </row>
    <row r="3203" spans="1:11" x14ac:dyDescent="0.25">
      <c r="A3203" s="2"/>
      <c r="B3203" s="2"/>
      <c r="C3203" s="2"/>
      <c r="E3203" s="2"/>
      <c r="G3203" s="2"/>
      <c r="H3203" s="6"/>
      <c r="I3203" s="9"/>
      <c r="J3203" s="9"/>
      <c r="K3203" s="9"/>
    </row>
    <row r="3204" spans="1:11" x14ac:dyDescent="0.25">
      <c r="A3204" s="2"/>
      <c r="B3204" s="2"/>
      <c r="C3204" s="2"/>
      <c r="E3204" s="2"/>
      <c r="G3204" s="2"/>
      <c r="H3204" s="6"/>
      <c r="I3204" s="9"/>
      <c r="J3204" s="9"/>
      <c r="K3204" s="9"/>
    </row>
    <row r="3205" spans="1:11" x14ac:dyDescent="0.25">
      <c r="A3205" s="2"/>
      <c r="B3205" s="2"/>
      <c r="C3205" s="2"/>
      <c r="E3205" s="2"/>
      <c r="G3205" s="2"/>
      <c r="H3205" s="6"/>
      <c r="I3205" s="9"/>
      <c r="J3205" s="9"/>
      <c r="K3205" s="9"/>
    </row>
    <row r="3206" spans="1:11" x14ac:dyDescent="0.25">
      <c r="A3206" s="2"/>
      <c r="B3206" s="2"/>
      <c r="C3206" s="2"/>
      <c r="E3206" s="2"/>
      <c r="G3206" s="2"/>
      <c r="H3206" s="6"/>
      <c r="I3206" s="9"/>
      <c r="J3206" s="9"/>
      <c r="K3206" s="9"/>
    </row>
    <row r="3207" spans="1:11" x14ac:dyDescent="0.25">
      <c r="A3207" s="2"/>
      <c r="B3207" s="2"/>
      <c r="C3207" s="2"/>
      <c r="E3207" s="2"/>
      <c r="G3207" s="2"/>
      <c r="H3207" s="6"/>
      <c r="I3207" s="9"/>
      <c r="J3207" s="9"/>
      <c r="K3207" s="9"/>
    </row>
    <row r="3208" spans="1:11" x14ac:dyDescent="0.25">
      <c r="A3208" s="2"/>
      <c r="B3208" s="2"/>
      <c r="C3208" s="2"/>
      <c r="E3208" s="2"/>
      <c r="G3208" s="2"/>
      <c r="H3208" s="6"/>
      <c r="I3208" s="9"/>
      <c r="J3208" s="9"/>
      <c r="K3208" s="9"/>
    </row>
    <row r="3209" spans="1:11" x14ac:dyDescent="0.25">
      <c r="A3209" s="2"/>
      <c r="B3209" s="2"/>
      <c r="C3209" s="2"/>
      <c r="E3209" s="2"/>
      <c r="G3209" s="2"/>
      <c r="H3209" s="6"/>
      <c r="I3209" s="9"/>
      <c r="J3209" s="9"/>
      <c r="K3209" s="9"/>
    </row>
    <row r="3210" spans="1:11" x14ac:dyDescent="0.25">
      <c r="A3210" s="2"/>
      <c r="B3210" s="2"/>
      <c r="C3210" s="2"/>
      <c r="E3210" s="2"/>
      <c r="G3210" s="2"/>
      <c r="H3210" s="6"/>
      <c r="I3210" s="9"/>
      <c r="J3210" s="9"/>
      <c r="K3210" s="9"/>
    </row>
    <row r="3211" spans="1:11" x14ac:dyDescent="0.25">
      <c r="A3211" s="2"/>
      <c r="B3211" s="2"/>
      <c r="C3211" s="2"/>
      <c r="E3211" s="2"/>
      <c r="G3211" s="2"/>
      <c r="H3211" s="6"/>
      <c r="I3211" s="9"/>
      <c r="J3211" s="9"/>
      <c r="K3211" s="9"/>
    </row>
    <row r="3212" spans="1:11" x14ac:dyDescent="0.25">
      <c r="A3212" s="2"/>
      <c r="B3212" s="2"/>
      <c r="C3212" s="2"/>
      <c r="E3212" s="2"/>
      <c r="G3212" s="2"/>
      <c r="H3212" s="6"/>
      <c r="I3212" s="9"/>
      <c r="J3212" s="9"/>
      <c r="K3212" s="9"/>
    </row>
    <row r="3213" spans="1:11" x14ac:dyDescent="0.25">
      <c r="A3213" s="2"/>
      <c r="B3213" s="2"/>
      <c r="C3213" s="2"/>
      <c r="E3213" s="2"/>
      <c r="G3213" s="2"/>
      <c r="H3213" s="6"/>
      <c r="I3213" s="9"/>
      <c r="J3213" s="9"/>
      <c r="K3213" s="9"/>
    </row>
    <row r="3214" spans="1:11" x14ac:dyDescent="0.25">
      <c r="A3214" s="2"/>
      <c r="B3214" s="2"/>
      <c r="C3214" s="2"/>
      <c r="E3214" s="2"/>
      <c r="G3214" s="2"/>
      <c r="H3214" s="6"/>
      <c r="I3214" s="9"/>
      <c r="J3214" s="9"/>
      <c r="K3214" s="9"/>
    </row>
    <row r="3215" spans="1:11" x14ac:dyDescent="0.25">
      <c r="A3215" s="2"/>
      <c r="B3215" s="2"/>
      <c r="C3215" s="2"/>
      <c r="E3215" s="2"/>
      <c r="G3215" s="2"/>
      <c r="H3215" s="6"/>
      <c r="I3215" s="9"/>
      <c r="J3215" s="9"/>
      <c r="K3215" s="9"/>
    </row>
    <row r="3216" spans="1:11" x14ac:dyDescent="0.25">
      <c r="A3216" s="2"/>
      <c r="B3216" s="2"/>
      <c r="C3216" s="2"/>
      <c r="E3216" s="2"/>
      <c r="G3216" s="2"/>
      <c r="H3216" s="6"/>
      <c r="I3216" s="9"/>
      <c r="J3216" s="9"/>
      <c r="K3216" s="9"/>
    </row>
    <row r="3217" spans="1:11" x14ac:dyDescent="0.25">
      <c r="A3217" s="2"/>
      <c r="B3217" s="2"/>
      <c r="C3217" s="2"/>
      <c r="E3217" s="2"/>
      <c r="G3217" s="2"/>
      <c r="H3217" s="6"/>
      <c r="I3217" s="9"/>
      <c r="J3217" s="9"/>
      <c r="K3217" s="9"/>
    </row>
    <row r="3218" spans="1:11" x14ac:dyDescent="0.25">
      <c r="A3218" s="2"/>
      <c r="B3218" s="2"/>
      <c r="C3218" s="2"/>
      <c r="E3218" s="2"/>
      <c r="G3218" s="2"/>
      <c r="H3218" s="6"/>
      <c r="I3218" s="9"/>
      <c r="J3218" s="9"/>
      <c r="K3218" s="9"/>
    </row>
    <row r="3219" spans="1:11" x14ac:dyDescent="0.25">
      <c r="A3219" s="2"/>
      <c r="B3219" s="2"/>
      <c r="C3219" s="2"/>
      <c r="E3219" s="2"/>
      <c r="G3219" s="2"/>
      <c r="H3219" s="6"/>
      <c r="I3219" s="9"/>
      <c r="J3219" s="9"/>
      <c r="K3219" s="9"/>
    </row>
    <row r="3220" spans="1:11" x14ac:dyDescent="0.25">
      <c r="A3220" s="2"/>
      <c r="B3220" s="2"/>
      <c r="C3220" s="2"/>
      <c r="E3220" s="2"/>
      <c r="G3220" s="2"/>
      <c r="H3220" s="6"/>
      <c r="I3220" s="9"/>
      <c r="J3220" s="9"/>
      <c r="K3220" s="9"/>
    </row>
    <row r="3221" spans="1:11" x14ac:dyDescent="0.25">
      <c r="A3221" s="2"/>
      <c r="B3221" s="2"/>
      <c r="C3221" s="2"/>
      <c r="E3221" s="2"/>
      <c r="G3221" s="2"/>
      <c r="H3221" s="6"/>
      <c r="I3221" s="9"/>
      <c r="J3221" s="9"/>
      <c r="K3221" s="9"/>
    </row>
    <row r="3222" spans="1:11" x14ac:dyDescent="0.25">
      <c r="A3222" s="2"/>
      <c r="B3222" s="2"/>
      <c r="C3222" s="2"/>
      <c r="E3222" s="2"/>
      <c r="G3222" s="2"/>
      <c r="H3222" s="6"/>
      <c r="I3222" s="9"/>
      <c r="J3222" s="9"/>
      <c r="K3222" s="9"/>
    </row>
    <row r="3223" spans="1:11" x14ac:dyDescent="0.25">
      <c r="A3223" s="2"/>
      <c r="B3223" s="2"/>
      <c r="C3223" s="2"/>
      <c r="E3223" s="2"/>
      <c r="G3223" s="2"/>
      <c r="H3223" s="6"/>
      <c r="I3223" s="9"/>
      <c r="J3223" s="9"/>
      <c r="K3223" s="9"/>
    </row>
    <row r="3224" spans="1:11" x14ac:dyDescent="0.25">
      <c r="A3224" s="2"/>
      <c r="B3224" s="2"/>
      <c r="C3224" s="2"/>
      <c r="E3224" s="2"/>
      <c r="G3224" s="2"/>
      <c r="H3224" s="6"/>
      <c r="I3224" s="9"/>
      <c r="J3224" s="9"/>
      <c r="K3224" s="9"/>
    </row>
    <row r="3225" spans="1:11" x14ac:dyDescent="0.25">
      <c r="A3225" s="2"/>
      <c r="B3225" s="2"/>
      <c r="C3225" s="2"/>
      <c r="E3225" s="2"/>
      <c r="G3225" s="2"/>
      <c r="H3225" s="6"/>
      <c r="I3225" s="9"/>
      <c r="J3225" s="9"/>
      <c r="K3225" s="9"/>
    </row>
    <row r="3226" spans="1:11" x14ac:dyDescent="0.25">
      <c r="A3226" s="2"/>
      <c r="B3226" s="2"/>
      <c r="C3226" s="2"/>
      <c r="E3226" s="2"/>
      <c r="G3226" s="2"/>
      <c r="H3226" s="6"/>
      <c r="I3226" s="9"/>
      <c r="J3226" s="9"/>
      <c r="K3226" s="9"/>
    </row>
    <row r="3227" spans="1:11" x14ac:dyDescent="0.25">
      <c r="A3227" s="2"/>
      <c r="B3227" s="2"/>
      <c r="C3227" s="2"/>
      <c r="E3227" s="2"/>
      <c r="G3227" s="2"/>
      <c r="H3227" s="6"/>
      <c r="I3227" s="9"/>
      <c r="J3227" s="9"/>
      <c r="K3227" s="9"/>
    </row>
    <row r="3228" spans="1:11" x14ac:dyDescent="0.25">
      <c r="A3228" s="2"/>
      <c r="B3228" s="2"/>
      <c r="C3228" s="2"/>
      <c r="E3228" s="2"/>
      <c r="G3228" s="2"/>
      <c r="H3228" s="6"/>
      <c r="I3228" s="9"/>
      <c r="J3228" s="9"/>
      <c r="K3228" s="9"/>
    </row>
    <row r="3229" spans="1:11" x14ac:dyDescent="0.25">
      <c r="A3229" s="2"/>
      <c r="B3229" s="2"/>
      <c r="C3229" s="2"/>
      <c r="E3229" s="2"/>
      <c r="G3229" s="2"/>
      <c r="H3229" s="6"/>
      <c r="I3229" s="9"/>
      <c r="J3229" s="9"/>
      <c r="K3229" s="9"/>
    </row>
    <row r="3230" spans="1:11" x14ac:dyDescent="0.25">
      <c r="A3230" s="2"/>
      <c r="B3230" s="2"/>
      <c r="C3230" s="2"/>
      <c r="E3230" s="2"/>
      <c r="G3230" s="2"/>
      <c r="H3230" s="6"/>
      <c r="I3230" s="9"/>
      <c r="J3230" s="9"/>
      <c r="K3230" s="9"/>
    </row>
    <row r="3231" spans="1:11" x14ac:dyDescent="0.25">
      <c r="A3231" s="2"/>
      <c r="B3231" s="2"/>
      <c r="C3231" s="2"/>
      <c r="E3231" s="2"/>
      <c r="G3231" s="2"/>
      <c r="H3231" s="6"/>
      <c r="I3231" s="9"/>
      <c r="J3231" s="9"/>
      <c r="K3231" s="9"/>
    </row>
    <row r="3232" spans="1:11" x14ac:dyDescent="0.25">
      <c r="A3232" s="2"/>
      <c r="B3232" s="2"/>
      <c r="C3232" s="2"/>
      <c r="E3232" s="2"/>
      <c r="G3232" s="2"/>
      <c r="H3232" s="6"/>
      <c r="I3232" s="9"/>
      <c r="J3232" s="9"/>
      <c r="K3232" s="9"/>
    </row>
    <row r="3233" spans="1:11" x14ac:dyDescent="0.25">
      <c r="A3233" s="2"/>
      <c r="B3233" s="2"/>
      <c r="C3233" s="2"/>
      <c r="E3233" s="2"/>
      <c r="G3233" s="2"/>
      <c r="H3233" s="6"/>
      <c r="I3233" s="9"/>
      <c r="J3233" s="9"/>
      <c r="K3233" s="9"/>
    </row>
    <row r="3234" spans="1:11" x14ac:dyDescent="0.25">
      <c r="A3234" s="2"/>
      <c r="B3234" s="2"/>
      <c r="C3234" s="2"/>
      <c r="E3234" s="2"/>
      <c r="G3234" s="2"/>
      <c r="H3234" s="6"/>
      <c r="I3234" s="9"/>
      <c r="J3234" s="9"/>
      <c r="K3234" s="9"/>
    </row>
    <row r="3235" spans="1:11" x14ac:dyDescent="0.25">
      <c r="A3235" s="2"/>
      <c r="B3235" s="2"/>
      <c r="C3235" s="2"/>
      <c r="E3235" s="2"/>
      <c r="G3235" s="2"/>
      <c r="H3235" s="6"/>
      <c r="I3235" s="9"/>
      <c r="J3235" s="9"/>
      <c r="K3235" s="9"/>
    </row>
    <row r="3236" spans="1:11" x14ac:dyDescent="0.25">
      <c r="A3236" s="2"/>
      <c r="B3236" s="2"/>
      <c r="C3236" s="2"/>
      <c r="E3236" s="2"/>
      <c r="G3236" s="2"/>
      <c r="H3236" s="6"/>
      <c r="I3236" s="9"/>
      <c r="J3236" s="9"/>
      <c r="K3236" s="9"/>
    </row>
    <row r="3237" spans="1:11" x14ac:dyDescent="0.25">
      <c r="A3237" s="2"/>
      <c r="B3237" s="2"/>
      <c r="C3237" s="2"/>
      <c r="E3237" s="2"/>
      <c r="G3237" s="2"/>
      <c r="H3237" s="6"/>
      <c r="I3237" s="9"/>
      <c r="J3237" s="9"/>
      <c r="K3237" s="9"/>
    </row>
    <row r="3238" spans="1:11" x14ac:dyDescent="0.25">
      <c r="A3238" s="2"/>
      <c r="B3238" s="2"/>
      <c r="C3238" s="2"/>
      <c r="E3238" s="2"/>
      <c r="G3238" s="2"/>
      <c r="H3238" s="6"/>
      <c r="I3238" s="9"/>
      <c r="J3238" s="9"/>
      <c r="K3238" s="9"/>
    </row>
    <row r="3239" spans="1:11" x14ac:dyDescent="0.25">
      <c r="A3239" s="2"/>
      <c r="B3239" s="2"/>
      <c r="C3239" s="2"/>
      <c r="E3239" s="2"/>
      <c r="G3239" s="2"/>
      <c r="H3239" s="6"/>
      <c r="I3239" s="9"/>
      <c r="J3239" s="9"/>
      <c r="K3239" s="9"/>
    </row>
    <row r="3240" spans="1:11" x14ac:dyDescent="0.25">
      <c r="A3240" s="2"/>
      <c r="B3240" s="2"/>
      <c r="C3240" s="2"/>
      <c r="E3240" s="2"/>
      <c r="G3240" s="2"/>
      <c r="H3240" s="6"/>
      <c r="I3240" s="9"/>
      <c r="J3240" s="9"/>
      <c r="K3240" s="9"/>
    </row>
    <row r="3241" spans="1:11" x14ac:dyDescent="0.25">
      <c r="A3241" s="2"/>
      <c r="B3241" s="2"/>
      <c r="C3241" s="2"/>
      <c r="E3241" s="2"/>
      <c r="G3241" s="2"/>
      <c r="H3241" s="6"/>
      <c r="I3241" s="9"/>
      <c r="J3241" s="9"/>
      <c r="K3241" s="9"/>
    </row>
    <row r="3242" spans="1:11" x14ac:dyDescent="0.25">
      <c r="A3242" s="2"/>
      <c r="B3242" s="2"/>
      <c r="C3242" s="2"/>
      <c r="E3242" s="2"/>
      <c r="G3242" s="2"/>
      <c r="H3242" s="6"/>
      <c r="I3242" s="9"/>
      <c r="J3242" s="9"/>
      <c r="K3242" s="9"/>
    </row>
    <row r="3243" spans="1:11" x14ac:dyDescent="0.25">
      <c r="A3243" s="2"/>
      <c r="B3243" s="2"/>
      <c r="C3243" s="2"/>
      <c r="E3243" s="2"/>
      <c r="G3243" s="2"/>
      <c r="H3243" s="6"/>
      <c r="I3243" s="9"/>
      <c r="J3243" s="9"/>
      <c r="K3243" s="9"/>
    </row>
    <row r="3244" spans="1:11" x14ac:dyDescent="0.25">
      <c r="A3244" s="2"/>
      <c r="B3244" s="2"/>
      <c r="C3244" s="2"/>
      <c r="E3244" s="2"/>
      <c r="G3244" s="2"/>
      <c r="H3244" s="6"/>
      <c r="I3244" s="9"/>
      <c r="J3244" s="9"/>
      <c r="K3244" s="9"/>
    </row>
    <row r="3245" spans="1:11" x14ac:dyDescent="0.25">
      <c r="A3245" s="2"/>
      <c r="B3245" s="2"/>
      <c r="C3245" s="2"/>
      <c r="E3245" s="2"/>
      <c r="G3245" s="2"/>
      <c r="H3245" s="6"/>
      <c r="I3245" s="9"/>
      <c r="J3245" s="9"/>
      <c r="K3245" s="9"/>
    </row>
    <row r="3246" spans="1:11" x14ac:dyDescent="0.25">
      <c r="A3246" s="2"/>
      <c r="B3246" s="2"/>
      <c r="C3246" s="2"/>
      <c r="E3246" s="2"/>
      <c r="G3246" s="2"/>
      <c r="H3246" s="6"/>
      <c r="I3246" s="9"/>
      <c r="J3246" s="9"/>
      <c r="K3246" s="9"/>
    </row>
    <row r="3247" spans="1:11" x14ac:dyDescent="0.25">
      <c r="A3247" s="2"/>
      <c r="B3247" s="2"/>
      <c r="C3247" s="2"/>
      <c r="E3247" s="2"/>
      <c r="G3247" s="2"/>
      <c r="H3247" s="6"/>
      <c r="I3247" s="9"/>
      <c r="J3247" s="9"/>
      <c r="K3247" s="9"/>
    </row>
    <row r="3248" spans="1:11" x14ac:dyDescent="0.25">
      <c r="A3248" s="2"/>
      <c r="B3248" s="2"/>
      <c r="C3248" s="2"/>
      <c r="E3248" s="2"/>
      <c r="G3248" s="2"/>
      <c r="H3248" s="6"/>
      <c r="I3248" s="9"/>
      <c r="J3248" s="9"/>
      <c r="K3248" s="9"/>
    </row>
    <row r="3249" spans="1:11" x14ac:dyDescent="0.25">
      <c r="A3249" s="2"/>
      <c r="B3249" s="2"/>
      <c r="C3249" s="2"/>
      <c r="E3249" s="2"/>
      <c r="G3249" s="2"/>
      <c r="H3249" s="6"/>
      <c r="I3249" s="9"/>
      <c r="J3249" s="9"/>
      <c r="K3249" s="9"/>
    </row>
    <row r="3250" spans="1:11" x14ac:dyDescent="0.25">
      <c r="A3250" s="2"/>
      <c r="B3250" s="2"/>
      <c r="C3250" s="2"/>
      <c r="E3250" s="2"/>
      <c r="G3250" s="2"/>
      <c r="H3250" s="6"/>
      <c r="I3250" s="9"/>
      <c r="J3250" s="9"/>
      <c r="K3250" s="9"/>
    </row>
    <row r="3251" spans="1:11" x14ac:dyDescent="0.25">
      <c r="A3251" s="2"/>
      <c r="B3251" s="2"/>
      <c r="C3251" s="2"/>
      <c r="E3251" s="2"/>
      <c r="G3251" s="2"/>
      <c r="H3251" s="6"/>
      <c r="I3251" s="9"/>
      <c r="J3251" s="9"/>
      <c r="K3251" s="9"/>
    </row>
    <row r="3252" spans="1:11" x14ac:dyDescent="0.25">
      <c r="A3252" s="2"/>
      <c r="B3252" s="2"/>
      <c r="C3252" s="2"/>
      <c r="E3252" s="2"/>
      <c r="G3252" s="2"/>
      <c r="H3252" s="6"/>
      <c r="I3252" s="9"/>
      <c r="J3252" s="9"/>
      <c r="K3252" s="9"/>
    </row>
    <row r="3253" spans="1:11" x14ac:dyDescent="0.25">
      <c r="A3253" s="2"/>
      <c r="B3253" s="2"/>
      <c r="C3253" s="2"/>
      <c r="E3253" s="2"/>
      <c r="G3253" s="2"/>
      <c r="H3253" s="6"/>
      <c r="I3253" s="9"/>
      <c r="J3253" s="9"/>
      <c r="K3253" s="9"/>
    </row>
    <row r="3254" spans="1:11" x14ac:dyDescent="0.25">
      <c r="A3254" s="2"/>
      <c r="B3254" s="2"/>
      <c r="C3254" s="2"/>
      <c r="E3254" s="2"/>
      <c r="G3254" s="2"/>
      <c r="H3254" s="6"/>
      <c r="I3254" s="9"/>
      <c r="J3254" s="9"/>
      <c r="K3254" s="9"/>
    </row>
    <row r="3255" spans="1:11" x14ac:dyDescent="0.25">
      <c r="A3255" s="2"/>
      <c r="B3255" s="2"/>
      <c r="C3255" s="2"/>
      <c r="E3255" s="2"/>
      <c r="G3255" s="2"/>
      <c r="H3255" s="6"/>
      <c r="I3255" s="9"/>
      <c r="J3255" s="9"/>
      <c r="K3255" s="9"/>
    </row>
    <row r="3256" spans="1:11" x14ac:dyDescent="0.25">
      <c r="A3256" s="2"/>
      <c r="B3256" s="2"/>
      <c r="C3256" s="2"/>
      <c r="E3256" s="2"/>
      <c r="G3256" s="2"/>
      <c r="H3256" s="6"/>
      <c r="I3256" s="9"/>
      <c r="J3256" s="9"/>
      <c r="K3256" s="9"/>
    </row>
    <row r="3257" spans="1:11" x14ac:dyDescent="0.25">
      <c r="A3257" s="2"/>
      <c r="B3257" s="2"/>
      <c r="C3257" s="2"/>
      <c r="E3257" s="2"/>
      <c r="G3257" s="2"/>
      <c r="H3257" s="6"/>
      <c r="I3257" s="9"/>
      <c r="J3257" s="9"/>
      <c r="K3257" s="9"/>
    </row>
    <row r="3258" spans="1:11" x14ac:dyDescent="0.25">
      <c r="A3258" s="2"/>
      <c r="B3258" s="2"/>
      <c r="C3258" s="2"/>
      <c r="E3258" s="2"/>
      <c r="G3258" s="2"/>
      <c r="H3258" s="6"/>
      <c r="I3258" s="9"/>
      <c r="J3258" s="9"/>
      <c r="K3258" s="9"/>
    </row>
    <row r="3259" spans="1:11" x14ac:dyDescent="0.25">
      <c r="A3259" s="2"/>
      <c r="B3259" s="2"/>
      <c r="C3259" s="2"/>
      <c r="E3259" s="2"/>
      <c r="G3259" s="2"/>
      <c r="H3259" s="6"/>
      <c r="I3259" s="9"/>
      <c r="J3259" s="9"/>
      <c r="K3259" s="9"/>
    </row>
    <row r="3260" spans="1:11" x14ac:dyDescent="0.25">
      <c r="A3260" s="2"/>
      <c r="B3260" s="2"/>
      <c r="C3260" s="2"/>
      <c r="E3260" s="2"/>
      <c r="G3260" s="2"/>
      <c r="H3260" s="6"/>
      <c r="I3260" s="9"/>
      <c r="J3260" s="9"/>
      <c r="K3260" s="9"/>
    </row>
    <row r="3261" spans="1:11" x14ac:dyDescent="0.25">
      <c r="A3261" s="2"/>
      <c r="B3261" s="2"/>
      <c r="C3261" s="2"/>
      <c r="E3261" s="2"/>
      <c r="G3261" s="2"/>
      <c r="H3261" s="6"/>
      <c r="I3261" s="9"/>
      <c r="J3261" s="9"/>
      <c r="K3261" s="9"/>
    </row>
    <row r="3262" spans="1:11" x14ac:dyDescent="0.25">
      <c r="A3262" s="2"/>
      <c r="B3262" s="2"/>
      <c r="C3262" s="2"/>
      <c r="E3262" s="2"/>
      <c r="G3262" s="2"/>
      <c r="H3262" s="6"/>
      <c r="I3262" s="9"/>
      <c r="J3262" s="9"/>
      <c r="K3262" s="9"/>
    </row>
    <row r="3263" spans="1:11" x14ac:dyDescent="0.25">
      <c r="A3263" s="2"/>
      <c r="B3263" s="2"/>
      <c r="C3263" s="2"/>
      <c r="E3263" s="2"/>
      <c r="G3263" s="2"/>
      <c r="H3263" s="6"/>
      <c r="I3263" s="9"/>
      <c r="J3263" s="9"/>
      <c r="K3263" s="9"/>
    </row>
    <row r="3264" spans="1:11" x14ac:dyDescent="0.25">
      <c r="A3264" s="2"/>
      <c r="B3264" s="2"/>
      <c r="C3264" s="2"/>
      <c r="E3264" s="2"/>
      <c r="G3264" s="2"/>
      <c r="H3264" s="6"/>
      <c r="I3264" s="9"/>
      <c r="J3264" s="9"/>
      <c r="K3264" s="9"/>
    </row>
    <row r="3265" spans="1:11" x14ac:dyDescent="0.25">
      <c r="A3265" s="2"/>
      <c r="B3265" s="2"/>
      <c r="C3265" s="2"/>
      <c r="E3265" s="2"/>
      <c r="G3265" s="2"/>
      <c r="H3265" s="6"/>
      <c r="I3265" s="9"/>
      <c r="J3265" s="9"/>
      <c r="K3265" s="9"/>
    </row>
    <row r="3266" spans="1:11" x14ac:dyDescent="0.25">
      <c r="A3266" s="2"/>
      <c r="B3266" s="2"/>
      <c r="C3266" s="2"/>
      <c r="E3266" s="2"/>
      <c r="G3266" s="2"/>
      <c r="H3266" s="6"/>
      <c r="I3266" s="9"/>
      <c r="J3266" s="9"/>
      <c r="K3266" s="9"/>
    </row>
    <row r="3267" spans="1:11" x14ac:dyDescent="0.25">
      <c r="A3267" s="2"/>
      <c r="B3267" s="2"/>
      <c r="C3267" s="2"/>
      <c r="E3267" s="2"/>
      <c r="G3267" s="2"/>
      <c r="H3267" s="6"/>
      <c r="I3267" s="9"/>
      <c r="J3267" s="9"/>
      <c r="K3267" s="9"/>
    </row>
    <row r="3268" spans="1:11" x14ac:dyDescent="0.25">
      <c r="A3268" s="2"/>
      <c r="B3268" s="2"/>
      <c r="C3268" s="2"/>
      <c r="E3268" s="2"/>
      <c r="G3268" s="2"/>
      <c r="H3268" s="6"/>
      <c r="I3268" s="9"/>
      <c r="J3268" s="9"/>
      <c r="K3268" s="9"/>
    </row>
    <row r="3269" spans="1:11" x14ac:dyDescent="0.25">
      <c r="A3269" s="2"/>
      <c r="B3269" s="2"/>
      <c r="C3269" s="2"/>
      <c r="E3269" s="2"/>
      <c r="G3269" s="2"/>
      <c r="H3269" s="6"/>
      <c r="I3269" s="9"/>
      <c r="J3269" s="9"/>
      <c r="K3269" s="9"/>
    </row>
    <row r="3270" spans="1:11" x14ac:dyDescent="0.25">
      <c r="A3270" s="2"/>
      <c r="B3270" s="2"/>
      <c r="C3270" s="2"/>
      <c r="E3270" s="2"/>
      <c r="G3270" s="2"/>
      <c r="H3270" s="6"/>
      <c r="I3270" s="9"/>
      <c r="J3270" s="9"/>
      <c r="K3270" s="9"/>
    </row>
    <row r="3271" spans="1:11" x14ac:dyDescent="0.25">
      <c r="A3271" s="2"/>
      <c r="B3271" s="2"/>
      <c r="C3271" s="2"/>
      <c r="E3271" s="2"/>
      <c r="G3271" s="2"/>
      <c r="H3271" s="6"/>
      <c r="I3271" s="9"/>
      <c r="J3271" s="9"/>
      <c r="K3271" s="9"/>
    </row>
    <row r="3272" spans="1:11" x14ac:dyDescent="0.25">
      <c r="A3272" s="2"/>
      <c r="B3272" s="2"/>
      <c r="C3272" s="2"/>
      <c r="E3272" s="2"/>
      <c r="G3272" s="2"/>
      <c r="H3272" s="6"/>
      <c r="I3272" s="9"/>
      <c r="J3272" s="9"/>
      <c r="K3272" s="9"/>
    </row>
    <row r="3273" spans="1:11" x14ac:dyDescent="0.25">
      <c r="A3273" s="2"/>
      <c r="B3273" s="2"/>
      <c r="C3273" s="2"/>
      <c r="E3273" s="2"/>
      <c r="G3273" s="2"/>
      <c r="H3273" s="6"/>
      <c r="I3273" s="9"/>
      <c r="J3273" s="9"/>
      <c r="K3273" s="9"/>
    </row>
    <row r="3274" spans="1:11" x14ac:dyDescent="0.25">
      <c r="A3274" s="2"/>
      <c r="B3274" s="2"/>
      <c r="C3274" s="2"/>
      <c r="E3274" s="2"/>
      <c r="G3274" s="2"/>
      <c r="H3274" s="6"/>
      <c r="I3274" s="9"/>
      <c r="J3274" s="9"/>
      <c r="K3274" s="9"/>
    </row>
    <row r="3275" spans="1:11" x14ac:dyDescent="0.25">
      <c r="A3275" s="2"/>
      <c r="B3275" s="2"/>
      <c r="C3275" s="2"/>
      <c r="E3275" s="2"/>
      <c r="G3275" s="2"/>
      <c r="H3275" s="6"/>
      <c r="I3275" s="9"/>
      <c r="J3275" s="9"/>
      <c r="K3275" s="9"/>
    </row>
    <row r="3276" spans="1:11" x14ac:dyDescent="0.25">
      <c r="A3276" s="2"/>
      <c r="B3276" s="2"/>
      <c r="C3276" s="2"/>
      <c r="E3276" s="2"/>
      <c r="G3276" s="2"/>
      <c r="H3276" s="6"/>
      <c r="I3276" s="9"/>
      <c r="J3276" s="9"/>
      <c r="K3276" s="9"/>
    </row>
    <row r="3277" spans="1:11" x14ac:dyDescent="0.25">
      <c r="A3277" s="2"/>
      <c r="B3277" s="2"/>
      <c r="C3277" s="2"/>
      <c r="E3277" s="2"/>
      <c r="G3277" s="2"/>
      <c r="H3277" s="6"/>
      <c r="I3277" s="9"/>
      <c r="J3277" s="9"/>
      <c r="K3277" s="9"/>
    </row>
    <row r="3278" spans="1:11" x14ac:dyDescent="0.25">
      <c r="A3278" s="2"/>
      <c r="B3278" s="2"/>
      <c r="C3278" s="2"/>
      <c r="E3278" s="2"/>
      <c r="G3278" s="2"/>
      <c r="H3278" s="6"/>
      <c r="I3278" s="9"/>
      <c r="J3278" s="9"/>
      <c r="K3278" s="9"/>
    </row>
    <row r="3279" spans="1:11" x14ac:dyDescent="0.25">
      <c r="A3279" s="2"/>
      <c r="B3279" s="2"/>
      <c r="C3279" s="2"/>
      <c r="E3279" s="2"/>
      <c r="G3279" s="2"/>
      <c r="H3279" s="6"/>
      <c r="I3279" s="9"/>
      <c r="J3279" s="9"/>
      <c r="K3279" s="9"/>
    </row>
    <row r="3280" spans="1:11" x14ac:dyDescent="0.25">
      <c r="A3280" s="2"/>
      <c r="B3280" s="2"/>
      <c r="C3280" s="2"/>
      <c r="E3280" s="2"/>
      <c r="G3280" s="2"/>
      <c r="H3280" s="6"/>
      <c r="I3280" s="9"/>
      <c r="J3280" s="9"/>
      <c r="K3280" s="9"/>
    </row>
    <row r="3281" spans="1:11" x14ac:dyDescent="0.25">
      <c r="A3281" s="2"/>
      <c r="B3281" s="2"/>
      <c r="C3281" s="2"/>
      <c r="E3281" s="2"/>
      <c r="G3281" s="2"/>
      <c r="H3281" s="6"/>
      <c r="I3281" s="9"/>
      <c r="J3281" s="9"/>
      <c r="K3281" s="9"/>
    </row>
    <row r="3282" spans="1:11" x14ac:dyDescent="0.25">
      <c r="A3282" s="2"/>
      <c r="B3282" s="2"/>
      <c r="C3282" s="2"/>
      <c r="E3282" s="2"/>
      <c r="G3282" s="2"/>
      <c r="H3282" s="6"/>
      <c r="I3282" s="9"/>
      <c r="J3282" s="9"/>
      <c r="K3282" s="9"/>
    </row>
    <row r="3283" spans="1:11" x14ac:dyDescent="0.25">
      <c r="A3283" s="2"/>
      <c r="B3283" s="2"/>
      <c r="C3283" s="2"/>
      <c r="E3283" s="2"/>
      <c r="G3283" s="2"/>
      <c r="H3283" s="6"/>
      <c r="I3283" s="9"/>
      <c r="J3283" s="9"/>
      <c r="K3283" s="9"/>
    </row>
    <row r="3284" spans="1:11" x14ac:dyDescent="0.25">
      <c r="A3284" s="2"/>
      <c r="B3284" s="2"/>
      <c r="C3284" s="2"/>
      <c r="E3284" s="2"/>
      <c r="G3284" s="2"/>
      <c r="H3284" s="6"/>
      <c r="I3284" s="9"/>
      <c r="J3284" s="9"/>
      <c r="K3284" s="9"/>
    </row>
    <row r="3285" spans="1:11" x14ac:dyDescent="0.25">
      <c r="A3285" s="2"/>
      <c r="B3285" s="2"/>
      <c r="C3285" s="2"/>
      <c r="E3285" s="2"/>
      <c r="G3285" s="2"/>
      <c r="H3285" s="6"/>
      <c r="I3285" s="9"/>
      <c r="J3285" s="9"/>
      <c r="K3285" s="9"/>
    </row>
    <row r="3286" spans="1:11" x14ac:dyDescent="0.25">
      <c r="A3286" s="2"/>
      <c r="B3286" s="2"/>
      <c r="C3286" s="2"/>
      <c r="E3286" s="2"/>
      <c r="G3286" s="2"/>
      <c r="H3286" s="6"/>
      <c r="I3286" s="9"/>
      <c r="J3286" s="9"/>
      <c r="K3286" s="9"/>
    </row>
    <row r="3287" spans="1:11" x14ac:dyDescent="0.25">
      <c r="A3287" s="2"/>
      <c r="B3287" s="2"/>
      <c r="C3287" s="2"/>
      <c r="E3287" s="2"/>
      <c r="G3287" s="2"/>
      <c r="H3287" s="6"/>
      <c r="I3287" s="9"/>
      <c r="J3287" s="9"/>
      <c r="K3287" s="9"/>
    </row>
    <row r="3288" spans="1:11" x14ac:dyDescent="0.25">
      <c r="A3288" s="2"/>
      <c r="B3288" s="2"/>
      <c r="C3288" s="2"/>
      <c r="E3288" s="2"/>
      <c r="G3288" s="2"/>
      <c r="H3288" s="6"/>
      <c r="I3288" s="9"/>
      <c r="J3288" s="9"/>
      <c r="K3288" s="9"/>
    </row>
    <row r="3289" spans="1:11" x14ac:dyDescent="0.25">
      <c r="A3289" s="2"/>
      <c r="B3289" s="2"/>
      <c r="C3289" s="2"/>
      <c r="E3289" s="2"/>
      <c r="G3289" s="2"/>
      <c r="H3289" s="6"/>
      <c r="I3289" s="9"/>
      <c r="J3289" s="9"/>
      <c r="K3289" s="9"/>
    </row>
    <row r="3290" spans="1:11" x14ac:dyDescent="0.25">
      <c r="A3290" s="2"/>
      <c r="B3290" s="2"/>
      <c r="C3290" s="2"/>
      <c r="E3290" s="2"/>
      <c r="G3290" s="2"/>
      <c r="H3290" s="6"/>
      <c r="I3290" s="9"/>
      <c r="J3290" s="9"/>
      <c r="K3290" s="9"/>
    </row>
    <row r="3291" spans="1:11" x14ac:dyDescent="0.25">
      <c r="A3291" s="2"/>
      <c r="B3291" s="2"/>
      <c r="C3291" s="2"/>
      <c r="E3291" s="2"/>
      <c r="G3291" s="2"/>
      <c r="H3291" s="6"/>
      <c r="I3291" s="9"/>
      <c r="J3291" s="9"/>
      <c r="K3291" s="9"/>
    </row>
    <row r="3292" spans="1:11" x14ac:dyDescent="0.25">
      <c r="A3292" s="2"/>
      <c r="B3292" s="2"/>
      <c r="C3292" s="2"/>
      <c r="E3292" s="2"/>
      <c r="G3292" s="2"/>
      <c r="H3292" s="6"/>
      <c r="I3292" s="9"/>
      <c r="J3292" s="9"/>
      <c r="K3292" s="9"/>
    </row>
    <row r="3293" spans="1:11" x14ac:dyDescent="0.25">
      <c r="A3293" s="2"/>
      <c r="B3293" s="2"/>
      <c r="C3293" s="2"/>
      <c r="E3293" s="2"/>
      <c r="G3293" s="2"/>
      <c r="H3293" s="6"/>
      <c r="I3293" s="9"/>
      <c r="J3293" s="9"/>
      <c r="K3293" s="9"/>
    </row>
    <row r="3294" spans="1:11" x14ac:dyDescent="0.25">
      <c r="A3294" s="2"/>
      <c r="B3294" s="2"/>
      <c r="C3294" s="2"/>
      <c r="E3294" s="2"/>
      <c r="G3294" s="2"/>
      <c r="H3294" s="6"/>
      <c r="I3294" s="9"/>
      <c r="J3294" s="9"/>
      <c r="K3294" s="9"/>
    </row>
    <row r="3295" spans="1:11" x14ac:dyDescent="0.25">
      <c r="A3295" s="2"/>
      <c r="B3295" s="2"/>
      <c r="C3295" s="2"/>
      <c r="E3295" s="2"/>
      <c r="G3295" s="2"/>
      <c r="H3295" s="6"/>
      <c r="I3295" s="9"/>
      <c r="J3295" s="9"/>
      <c r="K3295" s="9"/>
    </row>
    <row r="3296" spans="1:11" x14ac:dyDescent="0.25">
      <c r="A3296" s="2"/>
      <c r="B3296" s="2"/>
      <c r="C3296" s="2"/>
      <c r="E3296" s="2"/>
      <c r="G3296" s="2"/>
      <c r="H3296" s="6"/>
      <c r="I3296" s="9"/>
      <c r="J3296" s="9"/>
      <c r="K3296" s="9"/>
    </row>
    <row r="3297" spans="1:11" x14ac:dyDescent="0.25">
      <c r="A3297" s="2"/>
      <c r="B3297" s="2"/>
      <c r="C3297" s="2"/>
      <c r="E3297" s="2"/>
      <c r="G3297" s="2"/>
      <c r="H3297" s="6"/>
      <c r="I3297" s="9"/>
      <c r="J3297" s="9"/>
      <c r="K3297" s="9"/>
    </row>
    <row r="3298" spans="1:11" x14ac:dyDescent="0.25">
      <c r="A3298" s="2"/>
      <c r="B3298" s="2"/>
      <c r="C3298" s="2"/>
      <c r="E3298" s="2"/>
      <c r="G3298" s="2"/>
      <c r="H3298" s="6"/>
      <c r="I3298" s="9"/>
      <c r="J3298" s="9"/>
      <c r="K3298" s="9"/>
    </row>
    <row r="3299" spans="1:11" x14ac:dyDescent="0.25">
      <c r="A3299" s="2"/>
      <c r="B3299" s="2"/>
      <c r="C3299" s="2"/>
      <c r="E3299" s="2"/>
      <c r="G3299" s="2"/>
      <c r="H3299" s="6"/>
      <c r="I3299" s="9"/>
      <c r="J3299" s="9"/>
      <c r="K3299" s="9"/>
    </row>
    <row r="3300" spans="1:11" x14ac:dyDescent="0.25">
      <c r="A3300" s="2"/>
      <c r="B3300" s="2"/>
      <c r="C3300" s="2"/>
      <c r="E3300" s="2"/>
      <c r="G3300" s="2"/>
      <c r="H3300" s="6"/>
      <c r="I3300" s="9"/>
      <c r="J3300" s="9"/>
      <c r="K3300" s="9"/>
    </row>
    <row r="3301" spans="1:11" x14ac:dyDescent="0.25">
      <c r="A3301" s="2"/>
      <c r="B3301" s="2"/>
      <c r="C3301" s="2"/>
      <c r="E3301" s="2"/>
      <c r="G3301" s="2"/>
      <c r="H3301" s="6"/>
      <c r="I3301" s="9"/>
      <c r="J3301" s="9"/>
      <c r="K3301" s="9"/>
    </row>
    <row r="3302" spans="1:11" x14ac:dyDescent="0.25">
      <c r="A3302" s="2"/>
      <c r="B3302" s="2"/>
      <c r="C3302" s="2"/>
      <c r="E3302" s="2"/>
      <c r="G3302" s="2"/>
      <c r="H3302" s="6"/>
      <c r="I3302" s="9"/>
      <c r="J3302" s="9"/>
      <c r="K3302" s="9"/>
    </row>
    <row r="3303" spans="1:11" x14ac:dyDescent="0.25">
      <c r="A3303" s="2"/>
      <c r="B3303" s="2"/>
      <c r="C3303" s="2"/>
      <c r="E3303" s="2"/>
      <c r="G3303" s="2"/>
      <c r="H3303" s="6"/>
      <c r="I3303" s="9"/>
      <c r="J3303" s="9"/>
      <c r="K3303" s="9"/>
    </row>
    <row r="3304" spans="1:11" x14ac:dyDescent="0.25">
      <c r="A3304" s="2"/>
      <c r="B3304" s="2"/>
      <c r="C3304" s="2"/>
      <c r="E3304" s="2"/>
      <c r="G3304" s="2"/>
      <c r="H3304" s="6"/>
      <c r="I3304" s="9"/>
      <c r="J3304" s="9"/>
      <c r="K3304" s="9"/>
    </row>
    <row r="3305" spans="1:11" x14ac:dyDescent="0.25">
      <c r="A3305" s="2"/>
      <c r="B3305" s="2"/>
      <c r="C3305" s="2"/>
      <c r="E3305" s="2"/>
      <c r="G3305" s="2"/>
      <c r="H3305" s="6"/>
      <c r="I3305" s="9"/>
      <c r="J3305" s="9"/>
      <c r="K3305" s="9"/>
    </row>
    <row r="3306" spans="1:11" x14ac:dyDescent="0.25">
      <c r="A3306" s="2"/>
      <c r="B3306" s="2"/>
      <c r="C3306" s="2"/>
      <c r="E3306" s="2"/>
      <c r="G3306" s="2"/>
      <c r="H3306" s="6"/>
      <c r="I3306" s="9"/>
      <c r="J3306" s="9"/>
      <c r="K3306" s="9"/>
    </row>
    <row r="3307" spans="1:11" x14ac:dyDescent="0.25">
      <c r="A3307" s="2"/>
      <c r="B3307" s="2"/>
      <c r="C3307" s="2"/>
      <c r="E3307" s="2"/>
      <c r="G3307" s="2"/>
      <c r="H3307" s="6"/>
      <c r="I3307" s="9"/>
      <c r="J3307" s="9"/>
      <c r="K3307" s="9"/>
    </row>
    <row r="3308" spans="1:11" x14ac:dyDescent="0.25">
      <c r="A3308" s="2"/>
      <c r="B3308" s="2"/>
      <c r="C3308" s="2"/>
      <c r="E3308" s="2"/>
      <c r="G3308" s="2"/>
      <c r="H3308" s="6"/>
      <c r="I3308" s="9"/>
      <c r="J3308" s="9"/>
      <c r="K3308" s="9"/>
    </row>
    <row r="3309" spans="1:11" x14ac:dyDescent="0.25">
      <c r="A3309" s="2"/>
      <c r="B3309" s="2"/>
      <c r="C3309" s="2"/>
      <c r="E3309" s="2"/>
      <c r="G3309" s="2"/>
      <c r="H3309" s="6"/>
      <c r="I3309" s="9"/>
      <c r="J3309" s="9"/>
      <c r="K3309" s="9"/>
    </row>
    <row r="3310" spans="1:11" x14ac:dyDescent="0.25">
      <c r="A3310" s="2"/>
      <c r="B3310" s="2"/>
      <c r="C3310" s="2"/>
      <c r="E3310" s="2"/>
      <c r="G3310" s="2"/>
      <c r="H3310" s="6"/>
      <c r="I3310" s="9"/>
      <c r="J3310" s="9"/>
      <c r="K3310" s="9"/>
    </row>
    <row r="3311" spans="1:11" x14ac:dyDescent="0.25">
      <c r="A3311" s="2"/>
      <c r="B3311" s="2"/>
      <c r="C3311" s="2"/>
      <c r="E3311" s="2"/>
      <c r="G3311" s="2"/>
      <c r="H3311" s="6"/>
      <c r="I3311" s="9"/>
      <c r="J3311" s="9"/>
      <c r="K3311" s="9"/>
    </row>
    <row r="3312" spans="1:11" x14ac:dyDescent="0.25">
      <c r="A3312" s="2"/>
      <c r="B3312" s="2"/>
      <c r="C3312" s="2"/>
      <c r="E3312" s="2"/>
      <c r="G3312" s="2"/>
      <c r="H3312" s="6"/>
      <c r="I3312" s="9"/>
      <c r="J3312" s="9"/>
      <c r="K3312" s="9"/>
    </row>
    <row r="3313" spans="1:11" x14ac:dyDescent="0.25">
      <c r="A3313" s="2"/>
      <c r="B3313" s="2"/>
      <c r="C3313" s="2"/>
      <c r="E3313" s="2"/>
      <c r="G3313" s="2"/>
      <c r="H3313" s="6"/>
      <c r="I3313" s="9"/>
      <c r="J3313" s="9"/>
      <c r="K3313" s="9"/>
    </row>
    <row r="3314" spans="1:11" x14ac:dyDescent="0.25">
      <c r="A3314" s="2"/>
      <c r="B3314" s="2"/>
      <c r="C3314" s="2"/>
      <c r="E3314" s="2"/>
      <c r="G3314" s="2"/>
      <c r="H3314" s="6"/>
      <c r="I3314" s="9"/>
      <c r="J3314" s="9"/>
      <c r="K3314" s="9"/>
    </row>
    <row r="3315" spans="1:11" x14ac:dyDescent="0.25">
      <c r="A3315" s="2"/>
      <c r="B3315" s="2"/>
      <c r="C3315" s="2"/>
      <c r="E3315" s="2"/>
      <c r="G3315" s="2"/>
      <c r="H3315" s="6"/>
      <c r="I3315" s="9"/>
      <c r="J3315" s="9"/>
      <c r="K3315" s="9"/>
    </row>
    <row r="3316" spans="1:11" x14ac:dyDescent="0.25">
      <c r="A3316" s="2"/>
      <c r="B3316" s="2"/>
      <c r="C3316" s="2"/>
      <c r="E3316" s="2"/>
      <c r="G3316" s="2"/>
      <c r="H3316" s="6"/>
      <c r="I3316" s="9"/>
      <c r="J3316" s="9"/>
      <c r="K3316" s="9"/>
    </row>
    <row r="3317" spans="1:11" x14ac:dyDescent="0.25">
      <c r="A3317" s="2"/>
      <c r="B3317" s="2"/>
      <c r="C3317" s="2"/>
      <c r="E3317" s="2"/>
      <c r="G3317" s="2"/>
      <c r="H3317" s="6"/>
      <c r="I3317" s="9"/>
      <c r="J3317" s="9"/>
      <c r="K3317" s="9"/>
    </row>
    <row r="3318" spans="1:11" x14ac:dyDescent="0.25">
      <c r="A3318" s="2"/>
      <c r="B3318" s="2"/>
      <c r="C3318" s="2"/>
      <c r="E3318" s="2"/>
      <c r="G3318" s="2"/>
      <c r="H3318" s="6"/>
      <c r="I3318" s="9"/>
      <c r="J3318" s="9"/>
      <c r="K3318" s="9"/>
    </row>
    <row r="3319" spans="1:11" x14ac:dyDescent="0.25">
      <c r="A3319" s="2"/>
      <c r="B3319" s="2"/>
      <c r="C3319" s="2"/>
      <c r="E3319" s="2"/>
      <c r="G3319" s="2"/>
      <c r="H3319" s="6"/>
      <c r="I3319" s="9"/>
      <c r="J3319" s="9"/>
      <c r="K3319" s="9"/>
    </row>
    <row r="3320" spans="1:11" x14ac:dyDescent="0.25">
      <c r="A3320" s="2"/>
      <c r="B3320" s="2"/>
      <c r="C3320" s="2"/>
      <c r="E3320" s="2"/>
      <c r="G3320" s="2"/>
      <c r="H3320" s="6"/>
      <c r="I3320" s="9"/>
      <c r="J3320" s="9"/>
      <c r="K3320" s="9"/>
    </row>
    <row r="3321" spans="1:11" x14ac:dyDescent="0.25">
      <c r="A3321" s="2"/>
      <c r="B3321" s="2"/>
      <c r="C3321" s="2"/>
      <c r="E3321" s="2"/>
      <c r="G3321" s="2"/>
      <c r="H3321" s="6"/>
      <c r="I3321" s="9"/>
      <c r="J3321" s="9"/>
      <c r="K3321" s="9"/>
    </row>
    <row r="3322" spans="1:11" x14ac:dyDescent="0.25">
      <c r="A3322" s="2"/>
      <c r="B3322" s="2"/>
      <c r="C3322" s="2"/>
      <c r="E3322" s="2"/>
      <c r="G3322" s="2"/>
      <c r="H3322" s="6"/>
      <c r="I3322" s="9"/>
      <c r="J3322" s="9"/>
      <c r="K3322" s="9"/>
    </row>
    <row r="3323" spans="1:11" x14ac:dyDescent="0.25">
      <c r="A3323" s="2"/>
      <c r="B3323" s="2"/>
      <c r="C3323" s="2"/>
      <c r="E3323" s="2"/>
      <c r="G3323" s="2"/>
      <c r="H3323" s="6"/>
      <c r="I3323" s="9"/>
      <c r="J3323" s="9"/>
      <c r="K3323" s="9"/>
    </row>
    <row r="3324" spans="1:11" x14ac:dyDescent="0.25">
      <c r="A3324" s="2"/>
      <c r="B3324" s="2"/>
      <c r="C3324" s="2"/>
      <c r="E3324" s="2"/>
      <c r="G3324" s="2"/>
      <c r="H3324" s="6"/>
      <c r="I3324" s="9"/>
      <c r="J3324" s="9"/>
      <c r="K3324" s="9"/>
    </row>
    <row r="3325" spans="1:11" x14ac:dyDescent="0.25">
      <c r="A3325" s="2"/>
      <c r="B3325" s="2"/>
      <c r="C3325" s="2"/>
      <c r="E3325" s="2"/>
      <c r="G3325" s="2"/>
      <c r="H3325" s="6"/>
      <c r="I3325" s="9"/>
      <c r="J3325" s="9"/>
      <c r="K3325" s="9"/>
    </row>
    <row r="3326" spans="1:11" x14ac:dyDescent="0.25">
      <c r="A3326" s="2"/>
      <c r="B3326" s="2"/>
      <c r="C3326" s="2"/>
      <c r="E3326" s="2"/>
      <c r="G3326" s="2"/>
      <c r="H3326" s="6"/>
      <c r="I3326" s="9"/>
      <c r="J3326" s="9"/>
      <c r="K3326" s="9"/>
    </row>
    <row r="3327" spans="1:11" x14ac:dyDescent="0.25">
      <c r="A3327" s="2"/>
      <c r="B3327" s="2"/>
      <c r="C3327" s="2"/>
      <c r="E3327" s="2"/>
      <c r="G3327" s="2"/>
      <c r="H3327" s="6"/>
      <c r="I3327" s="9"/>
      <c r="J3327" s="9"/>
      <c r="K3327" s="9"/>
    </row>
    <row r="3328" spans="1:11" x14ac:dyDescent="0.25">
      <c r="A3328" s="2"/>
      <c r="B3328" s="2"/>
      <c r="C3328" s="2"/>
      <c r="E3328" s="2"/>
      <c r="G3328" s="2"/>
      <c r="H3328" s="6"/>
      <c r="I3328" s="9"/>
      <c r="J3328" s="9"/>
      <c r="K3328" s="9"/>
    </row>
    <row r="3329" spans="1:11" x14ac:dyDescent="0.25">
      <c r="A3329" s="2"/>
      <c r="B3329" s="2"/>
      <c r="C3329" s="2"/>
      <c r="E3329" s="2"/>
      <c r="G3329" s="2"/>
      <c r="H3329" s="6"/>
      <c r="I3329" s="9"/>
      <c r="J3329" s="9"/>
      <c r="K3329" s="9"/>
    </row>
    <row r="3330" spans="1:11" x14ac:dyDescent="0.25">
      <c r="A3330" s="2"/>
      <c r="B3330" s="2"/>
      <c r="C3330" s="2"/>
      <c r="E3330" s="2"/>
      <c r="G3330" s="2"/>
      <c r="H3330" s="6"/>
      <c r="I3330" s="9"/>
      <c r="J3330" s="9"/>
      <c r="K3330" s="9"/>
    </row>
    <row r="3331" spans="1:11" x14ac:dyDescent="0.25">
      <c r="A3331" s="2"/>
      <c r="B3331" s="2"/>
      <c r="C3331" s="2"/>
      <c r="E3331" s="2"/>
      <c r="G3331" s="2"/>
      <c r="H3331" s="6"/>
      <c r="I3331" s="9"/>
      <c r="J3331" s="9"/>
      <c r="K3331" s="9"/>
    </row>
    <row r="3332" spans="1:11" x14ac:dyDescent="0.25">
      <c r="A3332" s="2"/>
      <c r="B3332" s="2"/>
      <c r="C3332" s="2"/>
      <c r="E3332" s="2"/>
      <c r="G3332" s="2"/>
      <c r="H3332" s="6"/>
      <c r="I3332" s="9"/>
      <c r="J3332" s="9"/>
      <c r="K3332" s="9"/>
    </row>
    <row r="3333" spans="1:11" x14ac:dyDescent="0.25">
      <c r="A3333" s="2"/>
      <c r="B3333" s="2"/>
      <c r="C3333" s="2"/>
      <c r="E3333" s="2"/>
      <c r="G3333" s="2"/>
      <c r="H3333" s="6"/>
      <c r="I3333" s="9"/>
      <c r="J3333" s="9"/>
      <c r="K3333" s="9"/>
    </row>
    <row r="3334" spans="1:11" x14ac:dyDescent="0.25">
      <c r="A3334" s="2"/>
      <c r="B3334" s="2"/>
      <c r="C3334" s="2"/>
      <c r="E3334" s="2"/>
      <c r="G3334" s="2"/>
      <c r="H3334" s="6"/>
      <c r="I3334" s="9"/>
      <c r="J3334" s="9"/>
      <c r="K3334" s="9"/>
    </row>
    <row r="3335" spans="1:11" x14ac:dyDescent="0.25">
      <c r="A3335" s="2"/>
      <c r="B3335" s="2"/>
      <c r="C3335" s="2"/>
      <c r="E3335" s="2"/>
      <c r="G3335" s="2"/>
      <c r="H3335" s="6"/>
      <c r="I3335" s="9"/>
      <c r="J3335" s="9"/>
      <c r="K3335" s="9"/>
    </row>
    <row r="3336" spans="1:11" x14ac:dyDescent="0.25">
      <c r="A3336" s="2"/>
      <c r="B3336" s="2"/>
      <c r="C3336" s="2"/>
      <c r="E3336" s="2"/>
      <c r="G3336" s="2"/>
      <c r="H3336" s="6"/>
      <c r="I3336" s="9"/>
      <c r="J3336" s="9"/>
      <c r="K3336" s="9"/>
    </row>
    <row r="3337" spans="1:11" x14ac:dyDescent="0.25">
      <c r="A3337" s="2"/>
      <c r="B3337" s="2"/>
      <c r="C3337" s="2"/>
      <c r="E3337" s="2"/>
      <c r="G3337" s="2"/>
      <c r="H3337" s="6"/>
      <c r="I3337" s="9"/>
      <c r="J3337" s="9"/>
      <c r="K3337" s="9"/>
    </row>
    <row r="3338" spans="1:11" x14ac:dyDescent="0.25">
      <c r="A3338" s="2"/>
      <c r="B3338" s="2"/>
      <c r="C3338" s="2"/>
      <c r="E3338" s="2"/>
      <c r="G3338" s="2"/>
      <c r="H3338" s="6"/>
      <c r="I3338" s="9"/>
      <c r="J3338" s="9"/>
      <c r="K3338" s="9"/>
    </row>
    <row r="3339" spans="1:11" x14ac:dyDescent="0.25">
      <c r="A3339" s="2"/>
      <c r="B3339" s="2"/>
      <c r="C3339" s="2"/>
      <c r="E3339" s="2"/>
      <c r="G3339" s="2"/>
      <c r="H3339" s="6"/>
      <c r="I3339" s="9"/>
      <c r="J3339" s="9"/>
      <c r="K3339" s="9"/>
    </row>
    <row r="3340" spans="1:11" x14ac:dyDescent="0.25">
      <c r="A3340" s="2"/>
      <c r="B3340" s="2"/>
      <c r="C3340" s="2"/>
      <c r="E3340" s="2"/>
      <c r="G3340" s="2"/>
      <c r="H3340" s="6"/>
      <c r="I3340" s="9"/>
      <c r="J3340" s="9"/>
      <c r="K3340" s="9"/>
    </row>
    <row r="3341" spans="1:11" x14ac:dyDescent="0.25">
      <c r="A3341" s="2"/>
      <c r="B3341" s="2"/>
      <c r="C3341" s="2"/>
      <c r="E3341" s="2"/>
      <c r="G3341" s="2"/>
      <c r="H3341" s="6"/>
      <c r="I3341" s="9"/>
      <c r="J3341" s="9"/>
      <c r="K3341" s="9"/>
    </row>
    <row r="3342" spans="1:11" x14ac:dyDescent="0.25">
      <c r="A3342" s="2"/>
      <c r="B3342" s="2"/>
      <c r="C3342" s="2"/>
      <c r="E3342" s="2"/>
      <c r="G3342" s="2"/>
      <c r="H3342" s="6"/>
      <c r="I3342" s="9"/>
      <c r="J3342" s="9"/>
      <c r="K3342" s="9"/>
    </row>
    <row r="3343" spans="1:11" x14ac:dyDescent="0.25">
      <c r="A3343" s="2"/>
      <c r="B3343" s="2"/>
      <c r="C3343" s="2"/>
      <c r="E3343" s="2"/>
      <c r="G3343" s="2"/>
      <c r="H3343" s="6"/>
      <c r="I3343" s="9"/>
      <c r="J3343" s="9"/>
      <c r="K3343" s="9"/>
    </row>
    <row r="3344" spans="1:11" x14ac:dyDescent="0.25">
      <c r="A3344" s="2"/>
      <c r="B3344" s="2"/>
      <c r="C3344" s="2"/>
      <c r="E3344" s="2"/>
      <c r="G3344" s="2"/>
      <c r="H3344" s="6"/>
      <c r="I3344" s="9"/>
      <c r="J3344" s="9"/>
      <c r="K3344" s="9"/>
    </row>
    <row r="3345" spans="1:11" x14ac:dyDescent="0.25">
      <c r="A3345" s="2"/>
      <c r="B3345" s="2"/>
      <c r="C3345" s="2"/>
      <c r="E3345" s="2"/>
      <c r="G3345" s="2"/>
      <c r="H3345" s="6"/>
      <c r="I3345" s="9"/>
      <c r="J3345" s="9"/>
      <c r="K3345" s="9"/>
    </row>
    <row r="3346" spans="1:11" x14ac:dyDescent="0.25">
      <c r="A3346" s="2"/>
      <c r="B3346" s="2"/>
      <c r="C3346" s="2"/>
      <c r="E3346" s="2"/>
      <c r="G3346" s="2"/>
      <c r="H3346" s="6"/>
      <c r="I3346" s="9"/>
      <c r="J3346" s="9"/>
      <c r="K3346" s="9"/>
    </row>
    <row r="3347" spans="1:11" x14ac:dyDescent="0.25">
      <c r="A3347" s="2"/>
      <c r="B3347" s="2"/>
      <c r="C3347" s="2"/>
      <c r="E3347" s="2"/>
      <c r="G3347" s="2"/>
      <c r="H3347" s="6"/>
      <c r="I3347" s="9"/>
      <c r="J3347" s="9"/>
      <c r="K3347" s="9"/>
    </row>
    <row r="3348" spans="1:11" x14ac:dyDescent="0.25">
      <c r="A3348" s="2"/>
      <c r="B3348" s="2"/>
      <c r="C3348" s="2"/>
      <c r="E3348" s="2"/>
      <c r="G3348" s="2"/>
      <c r="H3348" s="6"/>
      <c r="I3348" s="9"/>
      <c r="J3348" s="9"/>
      <c r="K3348" s="9"/>
    </row>
    <row r="3349" spans="1:11" x14ac:dyDescent="0.25">
      <c r="A3349" s="2"/>
      <c r="B3349" s="2"/>
      <c r="C3349" s="2"/>
      <c r="E3349" s="2"/>
      <c r="G3349" s="2"/>
      <c r="H3349" s="6"/>
      <c r="I3349" s="9"/>
      <c r="J3349" s="9"/>
      <c r="K3349" s="9"/>
    </row>
    <row r="3350" spans="1:11" x14ac:dyDescent="0.25">
      <c r="A3350" s="2"/>
      <c r="B3350" s="2"/>
      <c r="C3350" s="2"/>
      <c r="E3350" s="2"/>
      <c r="G3350" s="2"/>
      <c r="H3350" s="6"/>
      <c r="I3350" s="9"/>
      <c r="J3350" s="9"/>
      <c r="K3350" s="9"/>
    </row>
    <row r="3351" spans="1:11" x14ac:dyDescent="0.25">
      <c r="A3351" s="2"/>
      <c r="B3351" s="2"/>
      <c r="C3351" s="2"/>
      <c r="E3351" s="2"/>
      <c r="G3351" s="2"/>
      <c r="H3351" s="6"/>
      <c r="I3351" s="9"/>
      <c r="J3351" s="9"/>
      <c r="K3351" s="9"/>
    </row>
    <row r="3352" spans="1:11" x14ac:dyDescent="0.25">
      <c r="A3352" s="2"/>
      <c r="B3352" s="2"/>
      <c r="C3352" s="2"/>
      <c r="E3352" s="2"/>
      <c r="G3352" s="2"/>
      <c r="H3352" s="6"/>
      <c r="I3352" s="9"/>
      <c r="J3352" s="9"/>
      <c r="K3352" s="9"/>
    </row>
    <row r="3353" spans="1:11" x14ac:dyDescent="0.25">
      <c r="A3353" s="2"/>
      <c r="B3353" s="2"/>
      <c r="C3353" s="2"/>
      <c r="E3353" s="2"/>
      <c r="G3353" s="2"/>
      <c r="H3353" s="6"/>
      <c r="I3353" s="9"/>
      <c r="J3353" s="9"/>
      <c r="K3353" s="9"/>
    </row>
    <row r="3354" spans="1:11" x14ac:dyDescent="0.25">
      <c r="A3354" s="2"/>
      <c r="B3354" s="2"/>
      <c r="C3354" s="2"/>
      <c r="E3354" s="2"/>
      <c r="G3354" s="2"/>
      <c r="H3354" s="6"/>
      <c r="I3354" s="9"/>
      <c r="J3354" s="9"/>
      <c r="K3354" s="9"/>
    </row>
    <row r="3355" spans="1:11" x14ac:dyDescent="0.25">
      <c r="A3355" s="2"/>
      <c r="B3355" s="2"/>
      <c r="C3355" s="2"/>
      <c r="E3355" s="2"/>
      <c r="G3355" s="2"/>
      <c r="H3355" s="6"/>
      <c r="I3355" s="9"/>
      <c r="J3355" s="9"/>
      <c r="K3355" s="9"/>
    </row>
    <row r="3356" spans="1:11" x14ac:dyDescent="0.25">
      <c r="A3356" s="2"/>
      <c r="B3356" s="2"/>
      <c r="C3356" s="2"/>
      <c r="E3356" s="2"/>
      <c r="G3356" s="2"/>
      <c r="H3356" s="6"/>
      <c r="I3356" s="9"/>
      <c r="J3356" s="9"/>
      <c r="K3356" s="9"/>
    </row>
    <row r="3357" spans="1:11" x14ac:dyDescent="0.25">
      <c r="A3357" s="2"/>
      <c r="B3357" s="2"/>
      <c r="C3357" s="2"/>
      <c r="E3357" s="2"/>
      <c r="G3357" s="2"/>
      <c r="H3357" s="6"/>
      <c r="I3357" s="9"/>
      <c r="J3357" s="9"/>
      <c r="K3357" s="9"/>
    </row>
    <row r="3358" spans="1:11" x14ac:dyDescent="0.25">
      <c r="A3358" s="2"/>
      <c r="B3358" s="2"/>
      <c r="C3358" s="2"/>
      <c r="E3358" s="2"/>
      <c r="G3358" s="2"/>
      <c r="H3358" s="6"/>
      <c r="I3358" s="9"/>
      <c r="J3358" s="9"/>
      <c r="K3358" s="9"/>
    </row>
    <row r="3359" spans="1:11" x14ac:dyDescent="0.25">
      <c r="A3359" s="2"/>
      <c r="B3359" s="2"/>
      <c r="C3359" s="2"/>
      <c r="E3359" s="2"/>
      <c r="G3359" s="2"/>
      <c r="H3359" s="6"/>
      <c r="I3359" s="9"/>
      <c r="J3359" s="9"/>
      <c r="K3359" s="9"/>
    </row>
    <row r="3360" spans="1:11" x14ac:dyDescent="0.25">
      <c r="A3360" s="2"/>
      <c r="B3360" s="2"/>
      <c r="C3360" s="2"/>
      <c r="E3360" s="2"/>
      <c r="G3360" s="2"/>
      <c r="H3360" s="6"/>
      <c r="I3360" s="9"/>
      <c r="J3360" s="9"/>
      <c r="K3360" s="9"/>
    </row>
    <row r="3361" spans="1:11" x14ac:dyDescent="0.25">
      <c r="A3361" s="2"/>
      <c r="B3361" s="2"/>
      <c r="C3361" s="2"/>
      <c r="E3361" s="2"/>
      <c r="G3361" s="2"/>
      <c r="H3361" s="6"/>
      <c r="I3361" s="9"/>
      <c r="J3361" s="9"/>
      <c r="K3361" s="9"/>
    </row>
    <row r="3362" spans="1:11" x14ac:dyDescent="0.25">
      <c r="A3362" s="2"/>
      <c r="B3362" s="2"/>
      <c r="C3362" s="2"/>
      <c r="E3362" s="2"/>
      <c r="G3362" s="2"/>
      <c r="H3362" s="6"/>
      <c r="I3362" s="9"/>
      <c r="J3362" s="9"/>
      <c r="K3362" s="9"/>
    </row>
    <row r="3363" spans="1:11" x14ac:dyDescent="0.25">
      <c r="A3363" s="2"/>
      <c r="B3363" s="2"/>
      <c r="C3363" s="2"/>
      <c r="E3363" s="2"/>
      <c r="G3363" s="2"/>
      <c r="H3363" s="6"/>
      <c r="I3363" s="9"/>
      <c r="J3363" s="9"/>
      <c r="K3363" s="9"/>
    </row>
    <row r="3364" spans="1:11" x14ac:dyDescent="0.25">
      <c r="A3364" s="2"/>
      <c r="B3364" s="2"/>
      <c r="C3364" s="2"/>
      <c r="E3364" s="2"/>
      <c r="G3364" s="2"/>
      <c r="H3364" s="6"/>
      <c r="I3364" s="9"/>
      <c r="J3364" s="9"/>
      <c r="K3364" s="9"/>
    </row>
    <row r="3365" spans="1:11" x14ac:dyDescent="0.25">
      <c r="A3365" s="2"/>
      <c r="B3365" s="2"/>
      <c r="C3365" s="2"/>
      <c r="E3365" s="2"/>
      <c r="G3365" s="2"/>
      <c r="H3365" s="6"/>
      <c r="I3365" s="9"/>
      <c r="J3365" s="9"/>
      <c r="K3365" s="9"/>
    </row>
    <row r="3366" spans="1:11" x14ac:dyDescent="0.25">
      <c r="A3366" s="2"/>
      <c r="B3366" s="2"/>
      <c r="C3366" s="2"/>
      <c r="E3366" s="2"/>
      <c r="G3366" s="2"/>
      <c r="H3366" s="6"/>
      <c r="I3366" s="9"/>
      <c r="J3366" s="9"/>
      <c r="K3366" s="9"/>
    </row>
    <row r="3367" spans="1:11" x14ac:dyDescent="0.25">
      <c r="A3367" s="2"/>
      <c r="B3367" s="2"/>
      <c r="C3367" s="2"/>
      <c r="E3367" s="2"/>
      <c r="G3367" s="2"/>
      <c r="H3367" s="6"/>
      <c r="I3367" s="9"/>
      <c r="J3367" s="9"/>
      <c r="K3367" s="9"/>
    </row>
    <row r="3368" spans="1:11" x14ac:dyDescent="0.25">
      <c r="A3368" s="2"/>
      <c r="B3368" s="2"/>
      <c r="C3368" s="2"/>
      <c r="E3368" s="2"/>
      <c r="G3368" s="2"/>
      <c r="H3368" s="6"/>
      <c r="I3368" s="9"/>
      <c r="J3368" s="9"/>
      <c r="K3368" s="9"/>
    </row>
    <row r="3369" spans="1:11" x14ac:dyDescent="0.25">
      <c r="A3369" s="2"/>
      <c r="B3369" s="2"/>
      <c r="C3369" s="2"/>
      <c r="E3369" s="2"/>
      <c r="G3369" s="2"/>
      <c r="H3369" s="6"/>
      <c r="I3369" s="9"/>
      <c r="J3369" s="9"/>
      <c r="K3369" s="9"/>
    </row>
    <row r="3370" spans="1:11" x14ac:dyDescent="0.25">
      <c r="A3370" s="2"/>
      <c r="B3370" s="2"/>
      <c r="C3370" s="2"/>
      <c r="E3370" s="2"/>
      <c r="G3370" s="2"/>
      <c r="H3370" s="6"/>
      <c r="I3370" s="9"/>
      <c r="J3370" s="9"/>
      <c r="K3370" s="9"/>
    </row>
    <row r="3371" spans="1:11" x14ac:dyDescent="0.25">
      <c r="A3371" s="2"/>
      <c r="B3371" s="2"/>
      <c r="C3371" s="2"/>
      <c r="E3371" s="2"/>
      <c r="G3371" s="2"/>
      <c r="H3371" s="6"/>
      <c r="I3371" s="9"/>
      <c r="J3371" s="9"/>
      <c r="K3371" s="9"/>
    </row>
    <row r="3372" spans="1:11" x14ac:dyDescent="0.25">
      <c r="A3372" s="2"/>
      <c r="B3372" s="2"/>
      <c r="C3372" s="2"/>
      <c r="E3372" s="2"/>
      <c r="G3372" s="2"/>
      <c r="H3372" s="6"/>
      <c r="I3372" s="9"/>
      <c r="J3372" s="9"/>
      <c r="K3372" s="9"/>
    </row>
    <row r="3373" spans="1:11" x14ac:dyDescent="0.25">
      <c r="A3373" s="2"/>
      <c r="B3373" s="2"/>
      <c r="C3373" s="2"/>
      <c r="E3373" s="2"/>
      <c r="G3373" s="2"/>
      <c r="H3373" s="6"/>
      <c r="I3373" s="9"/>
      <c r="J3373" s="9"/>
      <c r="K3373" s="9"/>
    </row>
    <row r="3374" spans="1:11" x14ac:dyDescent="0.25">
      <c r="A3374" s="2"/>
      <c r="B3374" s="2"/>
      <c r="C3374" s="2"/>
      <c r="E3374" s="2"/>
      <c r="G3374" s="2"/>
      <c r="H3374" s="6"/>
      <c r="I3374" s="9"/>
      <c r="J3374" s="9"/>
      <c r="K3374" s="9"/>
    </row>
    <row r="3375" spans="1:11" x14ac:dyDescent="0.25">
      <c r="A3375" s="2"/>
      <c r="B3375" s="2"/>
      <c r="C3375" s="2"/>
      <c r="E3375" s="2"/>
      <c r="G3375" s="2"/>
      <c r="H3375" s="6"/>
      <c r="I3375" s="9"/>
      <c r="J3375" s="9"/>
      <c r="K3375" s="9"/>
    </row>
    <row r="3376" spans="1:11" x14ac:dyDescent="0.25">
      <c r="A3376" s="2"/>
      <c r="B3376" s="2"/>
      <c r="C3376" s="2"/>
      <c r="E3376" s="2"/>
      <c r="G3376" s="2"/>
      <c r="H3376" s="6"/>
      <c r="I3376" s="9"/>
      <c r="J3376" s="9"/>
      <c r="K3376" s="9"/>
    </row>
    <row r="3377" spans="1:11" x14ac:dyDescent="0.25">
      <c r="A3377" s="2"/>
      <c r="B3377" s="2"/>
      <c r="C3377" s="2"/>
      <c r="E3377" s="2"/>
      <c r="G3377" s="2"/>
      <c r="H3377" s="6"/>
      <c r="I3377" s="9"/>
      <c r="J3377" s="9"/>
      <c r="K3377" s="9"/>
    </row>
    <row r="3378" spans="1:11" x14ac:dyDescent="0.25">
      <c r="A3378" s="2"/>
      <c r="B3378" s="2"/>
      <c r="C3378" s="2"/>
      <c r="E3378" s="2"/>
      <c r="G3378" s="2"/>
      <c r="H3378" s="6"/>
      <c r="I3378" s="9"/>
      <c r="J3378" s="9"/>
      <c r="K3378" s="9"/>
    </row>
    <row r="3379" spans="1:11" x14ac:dyDescent="0.25">
      <c r="A3379" s="2"/>
      <c r="B3379" s="2"/>
      <c r="C3379" s="2"/>
      <c r="E3379" s="2"/>
      <c r="G3379" s="2"/>
      <c r="H3379" s="6"/>
      <c r="I3379" s="9"/>
      <c r="J3379" s="9"/>
      <c r="K3379" s="9"/>
    </row>
    <row r="3380" spans="1:11" x14ac:dyDescent="0.25">
      <c r="A3380" s="2"/>
      <c r="B3380" s="2"/>
      <c r="C3380" s="2"/>
      <c r="E3380" s="2"/>
      <c r="G3380" s="2"/>
      <c r="H3380" s="6"/>
      <c r="I3380" s="9"/>
      <c r="J3380" s="9"/>
      <c r="K3380" s="9"/>
    </row>
    <row r="3381" spans="1:11" x14ac:dyDescent="0.25">
      <c r="A3381" s="2"/>
      <c r="B3381" s="2"/>
      <c r="C3381" s="2"/>
      <c r="E3381" s="2"/>
      <c r="G3381" s="2"/>
      <c r="H3381" s="6"/>
      <c r="I3381" s="9"/>
      <c r="J3381" s="9"/>
      <c r="K3381" s="9"/>
    </row>
    <row r="3382" spans="1:11" x14ac:dyDescent="0.25">
      <c r="A3382" s="2"/>
      <c r="B3382" s="2"/>
      <c r="C3382" s="2"/>
      <c r="E3382" s="2"/>
      <c r="G3382" s="2"/>
      <c r="H3382" s="6"/>
      <c r="I3382" s="9"/>
      <c r="J3382" s="9"/>
      <c r="K3382" s="9"/>
    </row>
    <row r="3383" spans="1:11" x14ac:dyDescent="0.25">
      <c r="A3383" s="2"/>
      <c r="B3383" s="2"/>
      <c r="C3383" s="2"/>
      <c r="E3383" s="2"/>
      <c r="G3383" s="2"/>
      <c r="H3383" s="6"/>
      <c r="I3383" s="9"/>
      <c r="J3383" s="9"/>
      <c r="K3383" s="9"/>
    </row>
    <row r="3384" spans="1:11" x14ac:dyDescent="0.25">
      <c r="A3384" s="2"/>
      <c r="B3384" s="2"/>
      <c r="C3384" s="2"/>
      <c r="E3384" s="2"/>
      <c r="G3384" s="2"/>
      <c r="H3384" s="6"/>
      <c r="I3384" s="9"/>
      <c r="J3384" s="9"/>
      <c r="K3384" s="9"/>
    </row>
    <row r="3385" spans="1:11" x14ac:dyDescent="0.25">
      <c r="A3385" s="2"/>
      <c r="B3385" s="2"/>
      <c r="C3385" s="2"/>
      <c r="E3385" s="2"/>
      <c r="G3385" s="2"/>
      <c r="H3385" s="6"/>
      <c r="I3385" s="9"/>
      <c r="J3385" s="9"/>
      <c r="K3385" s="9"/>
    </row>
    <row r="3386" spans="1:11" x14ac:dyDescent="0.25">
      <c r="A3386" s="2"/>
      <c r="B3386" s="2"/>
      <c r="C3386" s="2"/>
      <c r="E3386" s="2"/>
      <c r="G3386" s="2"/>
      <c r="H3386" s="6"/>
      <c r="I3386" s="9"/>
      <c r="J3386" s="9"/>
      <c r="K3386" s="9"/>
    </row>
    <row r="3387" spans="1:11" x14ac:dyDescent="0.25">
      <c r="A3387" s="2"/>
      <c r="B3387" s="2"/>
      <c r="C3387" s="2"/>
      <c r="E3387" s="2"/>
      <c r="G3387" s="2"/>
      <c r="H3387" s="6"/>
      <c r="I3387" s="9"/>
      <c r="J3387" s="9"/>
      <c r="K3387" s="9"/>
    </row>
    <row r="3388" spans="1:11" x14ac:dyDescent="0.25">
      <c r="A3388" s="2"/>
      <c r="B3388" s="2"/>
      <c r="C3388" s="2"/>
      <c r="E3388" s="2"/>
      <c r="G3388" s="2"/>
      <c r="H3388" s="6"/>
      <c r="I3388" s="9"/>
      <c r="J3388" s="9"/>
      <c r="K3388" s="9"/>
    </row>
    <row r="3389" spans="1:11" x14ac:dyDescent="0.25">
      <c r="A3389" s="2"/>
      <c r="B3389" s="2"/>
      <c r="C3389" s="2"/>
      <c r="E3389" s="2"/>
      <c r="G3389" s="2"/>
      <c r="H3389" s="6"/>
      <c r="I3389" s="9"/>
      <c r="J3389" s="9"/>
      <c r="K3389" s="9"/>
    </row>
    <row r="3390" spans="1:11" x14ac:dyDescent="0.25">
      <c r="A3390" s="2"/>
      <c r="B3390" s="2"/>
      <c r="C3390" s="2"/>
      <c r="E3390" s="2"/>
      <c r="G3390" s="2"/>
      <c r="H3390" s="6"/>
      <c r="I3390" s="9"/>
      <c r="J3390" s="9"/>
      <c r="K3390" s="9"/>
    </row>
    <row r="3391" spans="1:11" x14ac:dyDescent="0.25">
      <c r="A3391" s="2"/>
      <c r="B3391" s="2"/>
      <c r="C3391" s="2"/>
      <c r="E3391" s="2"/>
      <c r="G3391" s="2"/>
      <c r="H3391" s="6"/>
      <c r="I3391" s="9"/>
      <c r="J3391" s="9"/>
      <c r="K3391" s="9"/>
    </row>
    <row r="3392" spans="1:11" x14ac:dyDescent="0.25">
      <c r="A3392" s="2"/>
      <c r="B3392" s="2"/>
      <c r="C3392" s="2"/>
      <c r="E3392" s="2"/>
      <c r="G3392" s="2"/>
      <c r="H3392" s="6"/>
      <c r="I3392" s="9"/>
      <c r="J3392" s="9"/>
      <c r="K3392" s="9"/>
    </row>
    <row r="3393" spans="1:11" x14ac:dyDescent="0.25">
      <c r="A3393" s="2"/>
      <c r="B3393" s="2"/>
      <c r="C3393" s="2"/>
      <c r="E3393" s="2"/>
      <c r="G3393" s="2"/>
      <c r="H3393" s="6"/>
      <c r="I3393" s="9"/>
      <c r="J3393" s="9"/>
      <c r="K3393" s="9"/>
    </row>
    <row r="3394" spans="1:11" x14ac:dyDescent="0.25">
      <c r="A3394" s="2"/>
      <c r="B3394" s="2"/>
      <c r="C3394" s="2"/>
      <c r="E3394" s="2"/>
      <c r="G3394" s="2"/>
      <c r="H3394" s="6"/>
      <c r="I3394" s="9"/>
      <c r="J3394" s="9"/>
      <c r="K3394" s="9"/>
    </row>
    <row r="3395" spans="1:11" x14ac:dyDescent="0.25">
      <c r="A3395" s="2"/>
      <c r="B3395" s="2"/>
      <c r="C3395" s="2"/>
      <c r="E3395" s="2"/>
      <c r="G3395" s="2"/>
      <c r="H3395" s="6"/>
      <c r="I3395" s="9"/>
      <c r="J3395" s="9"/>
      <c r="K3395" s="9"/>
    </row>
    <row r="3396" spans="1:11" x14ac:dyDescent="0.25">
      <c r="A3396" s="2"/>
      <c r="B3396" s="2"/>
      <c r="C3396" s="2"/>
      <c r="E3396" s="2"/>
      <c r="G3396" s="2"/>
      <c r="H3396" s="6"/>
      <c r="I3396" s="9"/>
      <c r="J3396" s="9"/>
      <c r="K3396" s="9"/>
    </row>
    <row r="3397" spans="1:11" x14ac:dyDescent="0.25">
      <c r="A3397" s="2"/>
      <c r="B3397" s="2"/>
      <c r="C3397" s="2"/>
      <c r="E3397" s="2"/>
      <c r="G3397" s="2"/>
      <c r="H3397" s="6"/>
      <c r="I3397" s="9"/>
      <c r="J3397" s="9"/>
      <c r="K3397" s="9"/>
    </row>
    <row r="3398" spans="1:11" x14ac:dyDescent="0.25">
      <c r="A3398" s="2"/>
      <c r="B3398" s="2"/>
      <c r="C3398" s="2"/>
      <c r="E3398" s="2"/>
      <c r="G3398" s="2"/>
      <c r="H3398" s="6"/>
      <c r="I3398" s="9"/>
      <c r="J3398" s="9"/>
      <c r="K3398" s="9"/>
    </row>
    <row r="3399" spans="1:11" x14ac:dyDescent="0.25">
      <c r="A3399" s="2"/>
      <c r="B3399" s="2"/>
      <c r="C3399" s="2"/>
      <c r="E3399" s="2"/>
      <c r="G3399" s="2"/>
      <c r="H3399" s="6"/>
      <c r="I3399" s="9"/>
      <c r="J3399" s="9"/>
      <c r="K3399" s="9"/>
    </row>
    <row r="3400" spans="1:11" x14ac:dyDescent="0.25">
      <c r="A3400" s="2"/>
      <c r="B3400" s="2"/>
      <c r="C3400" s="2"/>
      <c r="E3400" s="2"/>
      <c r="G3400" s="2"/>
      <c r="H3400" s="6"/>
      <c r="I3400" s="9"/>
      <c r="J3400" s="9"/>
      <c r="K3400" s="9"/>
    </row>
    <row r="3401" spans="1:11" x14ac:dyDescent="0.25">
      <c r="A3401" s="2"/>
      <c r="B3401" s="2"/>
      <c r="C3401" s="2"/>
      <c r="E3401" s="2"/>
      <c r="G3401" s="2"/>
      <c r="H3401" s="6"/>
      <c r="I3401" s="9"/>
      <c r="J3401" s="9"/>
      <c r="K3401" s="9"/>
    </row>
    <row r="3402" spans="1:11" x14ac:dyDescent="0.25">
      <c r="A3402" s="2"/>
      <c r="B3402" s="2"/>
      <c r="C3402" s="2"/>
      <c r="E3402" s="2"/>
      <c r="G3402" s="2"/>
      <c r="H3402" s="6"/>
      <c r="I3402" s="9"/>
      <c r="J3402" s="9"/>
      <c r="K3402" s="9"/>
    </row>
    <row r="3403" spans="1:11" x14ac:dyDescent="0.25">
      <c r="A3403" s="2"/>
      <c r="B3403" s="2"/>
      <c r="C3403" s="2"/>
      <c r="E3403" s="2"/>
      <c r="G3403" s="2"/>
      <c r="H3403" s="6"/>
      <c r="I3403" s="9"/>
      <c r="J3403" s="9"/>
      <c r="K3403" s="9"/>
    </row>
    <row r="3404" spans="1:11" x14ac:dyDescent="0.25">
      <c r="A3404" s="2"/>
      <c r="B3404" s="2"/>
      <c r="C3404" s="2"/>
      <c r="E3404" s="2"/>
      <c r="G3404" s="2"/>
      <c r="H3404" s="6"/>
      <c r="I3404" s="9"/>
      <c r="J3404" s="9"/>
      <c r="K3404" s="9"/>
    </row>
    <row r="3405" spans="1:11" x14ac:dyDescent="0.25">
      <c r="A3405" s="2"/>
      <c r="B3405" s="2"/>
      <c r="C3405" s="2"/>
      <c r="E3405" s="2"/>
      <c r="G3405" s="2"/>
      <c r="H3405" s="6"/>
      <c r="I3405" s="9"/>
      <c r="J3405" s="9"/>
      <c r="K3405" s="9"/>
    </row>
    <row r="3406" spans="1:11" x14ac:dyDescent="0.25">
      <c r="A3406" s="2"/>
      <c r="B3406" s="2"/>
      <c r="C3406" s="2"/>
      <c r="E3406" s="2"/>
      <c r="G3406" s="2"/>
      <c r="H3406" s="6"/>
      <c r="I3406" s="9"/>
      <c r="J3406" s="9"/>
      <c r="K3406" s="9"/>
    </row>
    <row r="3407" spans="1:11" x14ac:dyDescent="0.25">
      <c r="A3407" s="2"/>
      <c r="B3407" s="2"/>
      <c r="C3407" s="2"/>
      <c r="E3407" s="2"/>
      <c r="G3407" s="2"/>
      <c r="H3407" s="6"/>
      <c r="I3407" s="9"/>
      <c r="J3407" s="9"/>
      <c r="K3407" s="9"/>
    </row>
    <row r="3408" spans="1:11" x14ac:dyDescent="0.25">
      <c r="A3408" s="2"/>
      <c r="B3408" s="2"/>
      <c r="C3408" s="2"/>
      <c r="E3408" s="2"/>
      <c r="G3408" s="2"/>
      <c r="H3408" s="6"/>
      <c r="I3408" s="9"/>
      <c r="J3408" s="9"/>
      <c r="K3408" s="9"/>
    </row>
    <row r="3409" spans="1:11" x14ac:dyDescent="0.25">
      <c r="A3409" s="2"/>
      <c r="B3409" s="2"/>
      <c r="C3409" s="2"/>
      <c r="E3409" s="2"/>
      <c r="G3409" s="2"/>
      <c r="H3409" s="6"/>
      <c r="I3409" s="9"/>
      <c r="J3409" s="9"/>
      <c r="K3409" s="9"/>
    </row>
    <row r="3410" spans="1:11" x14ac:dyDescent="0.25">
      <c r="A3410" s="2"/>
      <c r="B3410" s="2"/>
      <c r="C3410" s="2"/>
      <c r="E3410" s="2"/>
      <c r="G3410" s="2"/>
      <c r="H3410" s="6"/>
      <c r="I3410" s="9"/>
      <c r="J3410" s="9"/>
      <c r="K3410" s="9"/>
    </row>
    <row r="3411" spans="1:11" x14ac:dyDescent="0.25">
      <c r="A3411" s="2"/>
      <c r="B3411" s="2"/>
      <c r="C3411" s="2"/>
      <c r="E3411" s="2"/>
      <c r="G3411" s="2"/>
      <c r="H3411" s="6"/>
      <c r="I3411" s="9"/>
      <c r="J3411" s="9"/>
      <c r="K3411" s="9"/>
    </row>
    <row r="3412" spans="1:11" x14ac:dyDescent="0.25">
      <c r="A3412" s="2"/>
      <c r="B3412" s="2"/>
      <c r="C3412" s="2"/>
      <c r="E3412" s="2"/>
      <c r="G3412" s="2"/>
      <c r="H3412" s="6"/>
      <c r="I3412" s="9"/>
      <c r="J3412" s="9"/>
      <c r="K3412" s="9"/>
    </row>
    <row r="3413" spans="1:11" x14ac:dyDescent="0.25">
      <c r="A3413" s="2"/>
      <c r="B3413" s="2"/>
      <c r="C3413" s="2"/>
      <c r="E3413" s="2"/>
      <c r="G3413" s="2"/>
      <c r="H3413" s="6"/>
      <c r="I3413" s="9"/>
      <c r="J3413" s="9"/>
      <c r="K3413" s="9"/>
    </row>
    <row r="3414" spans="1:11" x14ac:dyDescent="0.25">
      <c r="A3414" s="2"/>
      <c r="B3414" s="2"/>
      <c r="C3414" s="2"/>
      <c r="E3414" s="2"/>
      <c r="G3414" s="2"/>
      <c r="H3414" s="6"/>
      <c r="I3414" s="9"/>
      <c r="J3414" s="9"/>
      <c r="K3414" s="9"/>
    </row>
    <row r="3415" spans="1:11" x14ac:dyDescent="0.25">
      <c r="A3415" s="2"/>
      <c r="B3415" s="2"/>
      <c r="C3415" s="2"/>
      <c r="E3415" s="2"/>
      <c r="G3415" s="2"/>
      <c r="H3415" s="6"/>
      <c r="I3415" s="9"/>
      <c r="J3415" s="9"/>
      <c r="K3415" s="9"/>
    </row>
    <row r="3416" spans="1:11" x14ac:dyDescent="0.25">
      <c r="A3416" s="2"/>
      <c r="B3416" s="2"/>
      <c r="C3416" s="2"/>
      <c r="E3416" s="2"/>
      <c r="G3416" s="2"/>
      <c r="H3416" s="6"/>
      <c r="I3416" s="9"/>
      <c r="J3416" s="9"/>
      <c r="K3416" s="9"/>
    </row>
    <row r="3417" spans="1:11" x14ac:dyDescent="0.25">
      <c r="A3417" s="2"/>
      <c r="B3417" s="2"/>
      <c r="C3417" s="2"/>
      <c r="E3417" s="2"/>
      <c r="G3417" s="2"/>
      <c r="H3417" s="6"/>
      <c r="I3417" s="9"/>
      <c r="J3417" s="9"/>
      <c r="K3417" s="9"/>
    </row>
    <row r="3418" spans="1:11" x14ac:dyDescent="0.25">
      <c r="A3418" s="2"/>
      <c r="B3418" s="2"/>
      <c r="C3418" s="2"/>
      <c r="E3418" s="2"/>
      <c r="G3418" s="2"/>
      <c r="H3418" s="6"/>
      <c r="I3418" s="9"/>
      <c r="J3418" s="9"/>
      <c r="K3418" s="9"/>
    </row>
    <row r="3419" spans="1:11" x14ac:dyDescent="0.25">
      <c r="A3419" s="2"/>
      <c r="B3419" s="2"/>
      <c r="C3419" s="2"/>
      <c r="E3419" s="2"/>
      <c r="G3419" s="2"/>
      <c r="H3419" s="6"/>
      <c r="I3419" s="9"/>
      <c r="J3419" s="9"/>
      <c r="K3419" s="9"/>
    </row>
    <row r="3420" spans="1:11" x14ac:dyDescent="0.25">
      <c r="A3420" s="2"/>
      <c r="B3420" s="2"/>
      <c r="C3420" s="2"/>
      <c r="E3420" s="2"/>
      <c r="G3420" s="2"/>
      <c r="H3420" s="6"/>
      <c r="I3420" s="9"/>
      <c r="J3420" s="9"/>
      <c r="K3420" s="9"/>
    </row>
    <row r="3421" spans="1:11" x14ac:dyDescent="0.25">
      <c r="A3421" s="2"/>
      <c r="B3421" s="2"/>
      <c r="C3421" s="2"/>
      <c r="E3421" s="2"/>
      <c r="G3421" s="2"/>
      <c r="H3421" s="6"/>
      <c r="I3421" s="9"/>
      <c r="J3421" s="9"/>
      <c r="K3421" s="9"/>
    </row>
    <row r="3422" spans="1:11" x14ac:dyDescent="0.25">
      <c r="A3422" s="2"/>
      <c r="B3422" s="2"/>
      <c r="C3422" s="2"/>
      <c r="E3422" s="2"/>
      <c r="G3422" s="2"/>
      <c r="H3422" s="6"/>
      <c r="I3422" s="9"/>
      <c r="J3422" s="9"/>
      <c r="K3422" s="9"/>
    </row>
    <row r="3423" spans="1:11" x14ac:dyDescent="0.25">
      <c r="A3423" s="2"/>
      <c r="B3423" s="2"/>
      <c r="C3423" s="2"/>
      <c r="E3423" s="2"/>
      <c r="G3423" s="2"/>
      <c r="H3423" s="6"/>
      <c r="I3423" s="9"/>
      <c r="J3423" s="9"/>
      <c r="K3423" s="9"/>
    </row>
    <row r="3424" spans="1:11" x14ac:dyDescent="0.25">
      <c r="A3424" s="2"/>
      <c r="B3424" s="2"/>
      <c r="C3424" s="2"/>
      <c r="E3424" s="2"/>
      <c r="G3424" s="2"/>
      <c r="H3424" s="6"/>
      <c r="I3424" s="9"/>
      <c r="J3424" s="9"/>
      <c r="K3424" s="9"/>
    </row>
    <row r="3425" spans="1:11" x14ac:dyDescent="0.25">
      <c r="A3425" s="2"/>
      <c r="B3425" s="2"/>
      <c r="C3425" s="2"/>
      <c r="E3425" s="2"/>
      <c r="G3425" s="2"/>
      <c r="H3425" s="6"/>
      <c r="I3425" s="9"/>
      <c r="J3425" s="9"/>
      <c r="K3425" s="9"/>
    </row>
    <row r="3426" spans="1:11" x14ac:dyDescent="0.25">
      <c r="A3426" s="2"/>
      <c r="B3426" s="2"/>
      <c r="C3426" s="2"/>
      <c r="E3426" s="2"/>
      <c r="G3426" s="2"/>
      <c r="H3426" s="6"/>
      <c r="I3426" s="9"/>
      <c r="J3426" s="9"/>
      <c r="K3426" s="9"/>
    </row>
    <row r="3427" spans="1:11" x14ac:dyDescent="0.25">
      <c r="A3427" s="2"/>
      <c r="B3427" s="2"/>
      <c r="C3427" s="2"/>
      <c r="E3427" s="2"/>
      <c r="G3427" s="2"/>
      <c r="H3427" s="6"/>
      <c r="I3427" s="9"/>
      <c r="J3427" s="9"/>
      <c r="K3427" s="9"/>
    </row>
    <row r="3428" spans="1:11" x14ac:dyDescent="0.25">
      <c r="A3428" s="2"/>
      <c r="B3428" s="2"/>
      <c r="C3428" s="2"/>
      <c r="E3428" s="2"/>
      <c r="G3428" s="2"/>
      <c r="H3428" s="6"/>
      <c r="I3428" s="9"/>
      <c r="J3428" s="9"/>
      <c r="K3428" s="9"/>
    </row>
    <row r="3429" spans="1:11" x14ac:dyDescent="0.25">
      <c r="A3429" s="2"/>
      <c r="B3429" s="2"/>
      <c r="C3429" s="2"/>
      <c r="E3429" s="2"/>
      <c r="G3429" s="2"/>
      <c r="H3429" s="6"/>
      <c r="I3429" s="9"/>
      <c r="J3429" s="9"/>
      <c r="K3429" s="9"/>
    </row>
    <row r="3430" spans="1:11" x14ac:dyDescent="0.25">
      <c r="A3430" s="2"/>
      <c r="B3430" s="2"/>
      <c r="C3430" s="2"/>
      <c r="E3430" s="2"/>
      <c r="G3430" s="2"/>
      <c r="H3430" s="6"/>
      <c r="I3430" s="9"/>
      <c r="J3430" s="9"/>
      <c r="K3430" s="9"/>
    </row>
    <row r="3431" spans="1:11" x14ac:dyDescent="0.25">
      <c r="A3431" s="2"/>
      <c r="B3431" s="2"/>
      <c r="C3431" s="2"/>
      <c r="E3431" s="2"/>
      <c r="G3431" s="2"/>
      <c r="H3431" s="6"/>
      <c r="I3431" s="9"/>
      <c r="J3431" s="9"/>
      <c r="K3431" s="9"/>
    </row>
    <row r="3432" spans="1:11" x14ac:dyDescent="0.25">
      <c r="A3432" s="2"/>
      <c r="B3432" s="2"/>
      <c r="C3432" s="2"/>
      <c r="E3432" s="2"/>
      <c r="G3432" s="2"/>
      <c r="H3432" s="6"/>
      <c r="I3432" s="9"/>
      <c r="J3432" s="9"/>
      <c r="K3432" s="9"/>
    </row>
    <row r="3433" spans="1:11" x14ac:dyDescent="0.25">
      <c r="A3433" s="2"/>
      <c r="B3433" s="2"/>
      <c r="C3433" s="2"/>
      <c r="E3433" s="2"/>
      <c r="G3433" s="2"/>
      <c r="H3433" s="6"/>
      <c r="I3433" s="9"/>
      <c r="J3433" s="9"/>
      <c r="K3433" s="9"/>
    </row>
    <row r="3434" spans="1:11" x14ac:dyDescent="0.25">
      <c r="A3434" s="2"/>
      <c r="B3434" s="2"/>
      <c r="C3434" s="2"/>
      <c r="E3434" s="2"/>
      <c r="G3434" s="2"/>
      <c r="H3434" s="6"/>
      <c r="I3434" s="9"/>
      <c r="J3434" s="9"/>
      <c r="K3434" s="9"/>
    </row>
    <row r="3435" spans="1:11" x14ac:dyDescent="0.25">
      <c r="A3435" s="2"/>
      <c r="B3435" s="2"/>
      <c r="C3435" s="2"/>
      <c r="E3435" s="2"/>
      <c r="G3435" s="2"/>
      <c r="H3435" s="6"/>
      <c r="I3435" s="9"/>
      <c r="J3435" s="9"/>
      <c r="K3435" s="9"/>
    </row>
    <row r="3436" spans="1:11" x14ac:dyDescent="0.25">
      <c r="A3436" s="2"/>
      <c r="B3436" s="2"/>
      <c r="C3436" s="2"/>
      <c r="E3436" s="2"/>
      <c r="G3436" s="2"/>
      <c r="H3436" s="6"/>
      <c r="I3436" s="9"/>
      <c r="J3436" s="9"/>
      <c r="K3436" s="9"/>
    </row>
    <row r="3437" spans="1:11" x14ac:dyDescent="0.25">
      <c r="A3437" s="2"/>
      <c r="B3437" s="2"/>
      <c r="C3437" s="2"/>
      <c r="E3437" s="2"/>
      <c r="G3437" s="2"/>
      <c r="H3437" s="6"/>
      <c r="I3437" s="9"/>
      <c r="J3437" s="9"/>
      <c r="K3437" s="9"/>
    </row>
    <row r="3438" spans="1:11" x14ac:dyDescent="0.25">
      <c r="A3438" s="2"/>
      <c r="B3438" s="2"/>
      <c r="C3438" s="2"/>
      <c r="E3438" s="2"/>
      <c r="G3438" s="2"/>
      <c r="H3438" s="6"/>
      <c r="I3438" s="9"/>
      <c r="J3438" s="9"/>
      <c r="K3438" s="9"/>
    </row>
    <row r="3439" spans="1:11" x14ac:dyDescent="0.25">
      <c r="A3439" s="2"/>
      <c r="B3439" s="2"/>
      <c r="C3439" s="2"/>
      <c r="E3439" s="2"/>
      <c r="G3439" s="2"/>
      <c r="H3439" s="6"/>
      <c r="I3439" s="9"/>
      <c r="J3439" s="9"/>
      <c r="K3439" s="9"/>
    </row>
    <row r="3440" spans="1:11" x14ac:dyDescent="0.25">
      <c r="A3440" s="2"/>
      <c r="B3440" s="2"/>
      <c r="C3440" s="2"/>
      <c r="E3440" s="2"/>
      <c r="G3440" s="2"/>
      <c r="H3440" s="6"/>
      <c r="I3440" s="9"/>
      <c r="J3440" s="9"/>
      <c r="K3440" s="9"/>
    </row>
    <row r="3441" spans="1:11" x14ac:dyDescent="0.25">
      <c r="A3441" s="2"/>
      <c r="B3441" s="2"/>
      <c r="C3441" s="2"/>
      <c r="E3441" s="2"/>
      <c r="G3441" s="2"/>
      <c r="H3441" s="6"/>
      <c r="I3441" s="9"/>
      <c r="J3441" s="9"/>
      <c r="K3441" s="9"/>
    </row>
    <row r="3442" spans="1:11" x14ac:dyDescent="0.25">
      <c r="A3442" s="2"/>
      <c r="B3442" s="2"/>
      <c r="C3442" s="2"/>
      <c r="E3442" s="2"/>
      <c r="G3442" s="2"/>
      <c r="H3442" s="6"/>
      <c r="I3442" s="9"/>
      <c r="J3442" s="9"/>
      <c r="K3442" s="9"/>
    </row>
    <row r="3443" spans="1:11" x14ac:dyDescent="0.25">
      <c r="A3443" s="2"/>
      <c r="B3443" s="2"/>
      <c r="C3443" s="2"/>
      <c r="E3443" s="2"/>
      <c r="G3443" s="2"/>
      <c r="H3443" s="6"/>
      <c r="I3443" s="9"/>
      <c r="J3443" s="9"/>
      <c r="K3443" s="9"/>
    </row>
    <row r="3444" spans="1:11" x14ac:dyDescent="0.25">
      <c r="A3444" s="2"/>
      <c r="B3444" s="2"/>
      <c r="C3444" s="2"/>
      <c r="E3444" s="2"/>
      <c r="G3444" s="2"/>
      <c r="H3444" s="6"/>
      <c r="I3444" s="9"/>
      <c r="J3444" s="9"/>
      <c r="K3444" s="9"/>
    </row>
    <row r="3445" spans="1:11" x14ac:dyDescent="0.25">
      <c r="A3445" s="2"/>
      <c r="B3445" s="2"/>
      <c r="C3445" s="2"/>
      <c r="E3445" s="2"/>
      <c r="G3445" s="2"/>
      <c r="H3445" s="6"/>
      <c r="I3445" s="9"/>
      <c r="J3445" s="9"/>
      <c r="K3445" s="9"/>
    </row>
    <row r="3446" spans="1:11" x14ac:dyDescent="0.25">
      <c r="A3446" s="2"/>
      <c r="B3446" s="2"/>
      <c r="C3446" s="2"/>
      <c r="E3446" s="2"/>
      <c r="G3446" s="2"/>
      <c r="H3446" s="6"/>
      <c r="I3446" s="9"/>
      <c r="J3446" s="9"/>
      <c r="K3446" s="9"/>
    </row>
    <row r="3447" spans="1:11" x14ac:dyDescent="0.25">
      <c r="A3447" s="2"/>
      <c r="B3447" s="2"/>
      <c r="C3447" s="2"/>
      <c r="E3447" s="2"/>
      <c r="G3447" s="2"/>
      <c r="H3447" s="6"/>
      <c r="I3447" s="9"/>
      <c r="J3447" s="9"/>
      <c r="K3447" s="9"/>
    </row>
    <row r="3448" spans="1:11" x14ac:dyDescent="0.25">
      <c r="A3448" s="2"/>
      <c r="B3448" s="2"/>
      <c r="C3448" s="2"/>
      <c r="E3448" s="2"/>
      <c r="G3448" s="2"/>
      <c r="H3448" s="6"/>
      <c r="I3448" s="9"/>
      <c r="J3448" s="9"/>
      <c r="K3448" s="9"/>
    </row>
    <row r="3449" spans="1:11" x14ac:dyDescent="0.25">
      <c r="A3449" s="2"/>
      <c r="B3449" s="2"/>
      <c r="C3449" s="2"/>
      <c r="E3449" s="2"/>
      <c r="G3449" s="2"/>
      <c r="H3449" s="6"/>
      <c r="I3449" s="9"/>
      <c r="J3449" s="9"/>
      <c r="K3449" s="9"/>
    </row>
    <row r="3450" spans="1:11" x14ac:dyDescent="0.25">
      <c r="A3450" s="2"/>
      <c r="B3450" s="2"/>
      <c r="C3450" s="2"/>
      <c r="E3450" s="2"/>
      <c r="G3450" s="2"/>
      <c r="H3450" s="6"/>
      <c r="I3450" s="9"/>
      <c r="J3450" s="9"/>
      <c r="K3450" s="9"/>
    </row>
    <row r="3451" spans="1:11" x14ac:dyDescent="0.25">
      <c r="A3451" s="2"/>
      <c r="B3451" s="2"/>
      <c r="C3451" s="2"/>
      <c r="E3451" s="2"/>
      <c r="G3451" s="2"/>
      <c r="H3451" s="6"/>
      <c r="I3451" s="9"/>
      <c r="J3451" s="9"/>
      <c r="K3451" s="9"/>
    </row>
    <row r="3452" spans="1:11" x14ac:dyDescent="0.25">
      <c r="A3452" s="2"/>
      <c r="B3452" s="2"/>
      <c r="C3452" s="2"/>
      <c r="E3452" s="2"/>
      <c r="G3452" s="2"/>
      <c r="H3452" s="6"/>
      <c r="I3452" s="9"/>
      <c r="J3452" s="9"/>
      <c r="K3452" s="9"/>
    </row>
    <row r="3453" spans="1:11" x14ac:dyDescent="0.25">
      <c r="A3453" s="2"/>
      <c r="B3453" s="2"/>
      <c r="C3453" s="2"/>
      <c r="E3453" s="2"/>
      <c r="G3453" s="2"/>
      <c r="H3453" s="6"/>
      <c r="I3453" s="9"/>
      <c r="J3453" s="9"/>
      <c r="K3453" s="9"/>
    </row>
    <row r="3454" spans="1:11" x14ac:dyDescent="0.25">
      <c r="A3454" s="2"/>
      <c r="B3454" s="2"/>
      <c r="C3454" s="2"/>
      <c r="E3454" s="2"/>
      <c r="G3454" s="2"/>
      <c r="H3454" s="6"/>
      <c r="I3454" s="9"/>
      <c r="J3454" s="9"/>
      <c r="K3454" s="9"/>
    </row>
    <row r="3455" spans="1:11" x14ac:dyDescent="0.25">
      <c r="A3455" s="2"/>
      <c r="B3455" s="2"/>
      <c r="C3455" s="2"/>
      <c r="E3455" s="2"/>
      <c r="G3455" s="2"/>
      <c r="H3455" s="6"/>
      <c r="I3455" s="9"/>
      <c r="J3455" s="9"/>
      <c r="K3455" s="9"/>
    </row>
    <row r="3456" spans="1:11" x14ac:dyDescent="0.25">
      <c r="A3456" s="2"/>
      <c r="B3456" s="2"/>
      <c r="C3456" s="2"/>
      <c r="E3456" s="2"/>
      <c r="G3456" s="2"/>
      <c r="H3456" s="6"/>
      <c r="I3456" s="9"/>
      <c r="J3456" s="9"/>
      <c r="K3456" s="9"/>
    </row>
    <row r="3457" spans="1:11" x14ac:dyDescent="0.25">
      <c r="A3457" s="2"/>
      <c r="B3457" s="2"/>
      <c r="C3457" s="2"/>
      <c r="E3457" s="2"/>
      <c r="G3457" s="2"/>
      <c r="H3457" s="6"/>
      <c r="I3457" s="9"/>
      <c r="J3457" s="9"/>
      <c r="K3457" s="9"/>
    </row>
    <row r="3458" spans="1:11" x14ac:dyDescent="0.25">
      <c r="A3458" s="2"/>
      <c r="B3458" s="2"/>
      <c r="C3458" s="2"/>
      <c r="E3458" s="2"/>
      <c r="G3458" s="2"/>
      <c r="H3458" s="6"/>
      <c r="I3458" s="9"/>
      <c r="J3458" s="9"/>
      <c r="K3458" s="9"/>
    </row>
    <row r="3459" spans="1:11" x14ac:dyDescent="0.25">
      <c r="A3459" s="2"/>
      <c r="B3459" s="2"/>
      <c r="C3459" s="2"/>
      <c r="E3459" s="2"/>
      <c r="G3459" s="2"/>
      <c r="H3459" s="6"/>
      <c r="I3459" s="9"/>
      <c r="J3459" s="9"/>
      <c r="K3459" s="9"/>
    </row>
    <row r="3460" spans="1:11" x14ac:dyDescent="0.25">
      <c r="A3460" s="2"/>
      <c r="B3460" s="2"/>
      <c r="C3460" s="2"/>
      <c r="E3460" s="2"/>
      <c r="G3460" s="2"/>
      <c r="H3460" s="6"/>
      <c r="I3460" s="9"/>
      <c r="J3460" s="9"/>
      <c r="K3460" s="9"/>
    </row>
    <row r="3461" spans="1:11" x14ac:dyDescent="0.25">
      <c r="A3461" s="2"/>
      <c r="B3461" s="2"/>
      <c r="C3461" s="2"/>
      <c r="E3461" s="2"/>
      <c r="G3461" s="2"/>
      <c r="H3461" s="6"/>
      <c r="I3461" s="9"/>
      <c r="J3461" s="9"/>
      <c r="K3461" s="9"/>
    </row>
    <row r="3462" spans="1:11" x14ac:dyDescent="0.25">
      <c r="A3462" s="2"/>
      <c r="B3462" s="2"/>
      <c r="C3462" s="2"/>
      <c r="E3462" s="2"/>
      <c r="G3462" s="2"/>
      <c r="H3462" s="6"/>
      <c r="I3462" s="9"/>
      <c r="J3462" s="9"/>
      <c r="K3462" s="9"/>
    </row>
    <row r="3463" spans="1:11" x14ac:dyDescent="0.25">
      <c r="A3463" s="2"/>
      <c r="B3463" s="2"/>
      <c r="C3463" s="2"/>
      <c r="E3463" s="2"/>
      <c r="G3463" s="2"/>
      <c r="H3463" s="6"/>
      <c r="I3463" s="9"/>
      <c r="J3463" s="9"/>
      <c r="K3463" s="9"/>
    </row>
    <row r="3464" spans="1:11" x14ac:dyDescent="0.25">
      <c r="A3464" s="2"/>
      <c r="B3464" s="2"/>
      <c r="C3464" s="2"/>
      <c r="E3464" s="2"/>
      <c r="G3464" s="2"/>
      <c r="H3464" s="6"/>
      <c r="I3464" s="9"/>
      <c r="J3464" s="9"/>
      <c r="K3464" s="9"/>
    </row>
    <row r="3465" spans="1:11" x14ac:dyDescent="0.25">
      <c r="A3465" s="2"/>
      <c r="B3465" s="2"/>
      <c r="C3465" s="2"/>
      <c r="E3465" s="2"/>
      <c r="G3465" s="2"/>
      <c r="H3465" s="6"/>
      <c r="I3465" s="9"/>
      <c r="J3465" s="9"/>
      <c r="K3465" s="9"/>
    </row>
    <row r="3466" spans="1:11" x14ac:dyDescent="0.25">
      <c r="A3466" s="2"/>
      <c r="B3466" s="2"/>
      <c r="C3466" s="2"/>
      <c r="E3466" s="2"/>
      <c r="G3466" s="2"/>
      <c r="H3466" s="6"/>
      <c r="I3466" s="9"/>
      <c r="J3466" s="9"/>
      <c r="K3466" s="9"/>
    </row>
    <row r="3467" spans="1:11" x14ac:dyDescent="0.25">
      <c r="A3467" s="2"/>
      <c r="B3467" s="2"/>
      <c r="C3467" s="2"/>
      <c r="E3467" s="2"/>
      <c r="G3467" s="2"/>
      <c r="H3467" s="6"/>
      <c r="I3467" s="9"/>
      <c r="J3467" s="9"/>
      <c r="K3467" s="9"/>
    </row>
    <row r="3468" spans="1:11" x14ac:dyDescent="0.25">
      <c r="A3468" s="2"/>
      <c r="B3468" s="2"/>
      <c r="C3468" s="2"/>
      <c r="E3468" s="2"/>
      <c r="G3468" s="2"/>
      <c r="H3468" s="6"/>
      <c r="I3468" s="9"/>
      <c r="J3468" s="9"/>
      <c r="K3468" s="9"/>
    </row>
    <row r="3469" spans="1:11" x14ac:dyDescent="0.25">
      <c r="A3469" s="2"/>
      <c r="B3469" s="2"/>
      <c r="C3469" s="2"/>
      <c r="E3469" s="2"/>
      <c r="G3469" s="2"/>
      <c r="H3469" s="6"/>
      <c r="I3469" s="9"/>
      <c r="J3469" s="9"/>
      <c r="K3469" s="9"/>
    </row>
    <row r="3470" spans="1:11" x14ac:dyDescent="0.25">
      <c r="A3470" s="2"/>
      <c r="B3470" s="2"/>
      <c r="C3470" s="2"/>
      <c r="E3470" s="2"/>
      <c r="G3470" s="2"/>
      <c r="H3470" s="6"/>
      <c r="I3470" s="9"/>
      <c r="J3470" s="9"/>
      <c r="K3470" s="9"/>
    </row>
    <row r="3471" spans="1:11" x14ac:dyDescent="0.25">
      <c r="A3471" s="2"/>
      <c r="B3471" s="2"/>
      <c r="C3471" s="2"/>
      <c r="E3471" s="2"/>
      <c r="G3471" s="2"/>
      <c r="H3471" s="6"/>
      <c r="I3471" s="9"/>
      <c r="J3471" s="9"/>
      <c r="K3471" s="9"/>
    </row>
    <row r="3472" spans="1:11" x14ac:dyDescent="0.25">
      <c r="A3472" s="2"/>
      <c r="B3472" s="2"/>
      <c r="C3472" s="2"/>
      <c r="E3472" s="2"/>
      <c r="G3472" s="2"/>
      <c r="H3472" s="6"/>
      <c r="I3472" s="9"/>
      <c r="J3472" s="9"/>
      <c r="K3472" s="9"/>
    </row>
    <row r="3473" spans="1:11" x14ac:dyDescent="0.25">
      <c r="A3473" s="2"/>
      <c r="B3473" s="2"/>
      <c r="C3473" s="2"/>
      <c r="E3473" s="2"/>
      <c r="G3473" s="2"/>
      <c r="H3473" s="6"/>
      <c r="I3473" s="9"/>
      <c r="J3473" s="9"/>
      <c r="K3473" s="9"/>
    </row>
    <row r="3474" spans="1:11" x14ac:dyDescent="0.25">
      <c r="A3474" s="2"/>
      <c r="B3474" s="2"/>
      <c r="C3474" s="2"/>
      <c r="E3474" s="2"/>
      <c r="G3474" s="2"/>
      <c r="H3474" s="6"/>
      <c r="I3474" s="9"/>
      <c r="J3474" s="9"/>
      <c r="K3474" s="9"/>
    </row>
    <row r="3475" spans="1:11" x14ac:dyDescent="0.25">
      <c r="A3475" s="2"/>
      <c r="B3475" s="2"/>
      <c r="C3475" s="2"/>
      <c r="E3475" s="2"/>
      <c r="G3475" s="2"/>
      <c r="H3475" s="6"/>
      <c r="I3475" s="9"/>
      <c r="J3475" s="9"/>
      <c r="K3475" s="9"/>
    </row>
    <row r="3476" spans="1:11" x14ac:dyDescent="0.25">
      <c r="A3476" s="2"/>
      <c r="B3476" s="2"/>
      <c r="C3476" s="2"/>
      <c r="E3476" s="2"/>
      <c r="G3476" s="2"/>
      <c r="H3476" s="6"/>
      <c r="I3476" s="9"/>
      <c r="J3476" s="9"/>
      <c r="K3476" s="9"/>
    </row>
    <row r="3477" spans="1:11" x14ac:dyDescent="0.25">
      <c r="A3477" s="2"/>
      <c r="B3477" s="2"/>
      <c r="C3477" s="2"/>
      <c r="E3477" s="2"/>
      <c r="G3477" s="2"/>
      <c r="H3477" s="6"/>
      <c r="I3477" s="9"/>
      <c r="J3477" s="9"/>
      <c r="K3477" s="9"/>
    </row>
    <row r="3478" spans="1:11" x14ac:dyDescent="0.25">
      <c r="A3478" s="2"/>
      <c r="B3478" s="2"/>
      <c r="C3478" s="2"/>
      <c r="E3478" s="2"/>
      <c r="G3478" s="2"/>
      <c r="H3478" s="6"/>
      <c r="I3478" s="9"/>
      <c r="J3478" s="9"/>
      <c r="K3478" s="9"/>
    </row>
    <row r="3479" spans="1:11" x14ac:dyDescent="0.25">
      <c r="A3479" s="2"/>
      <c r="B3479" s="2"/>
      <c r="C3479" s="2"/>
      <c r="E3479" s="2"/>
      <c r="G3479" s="2"/>
      <c r="H3479" s="6"/>
      <c r="I3479" s="9"/>
      <c r="J3479" s="9"/>
      <c r="K3479" s="9"/>
    </row>
    <row r="3480" spans="1:11" x14ac:dyDescent="0.25">
      <c r="A3480" s="2"/>
      <c r="B3480" s="2"/>
      <c r="C3480" s="2"/>
      <c r="E3480" s="2"/>
      <c r="G3480" s="2"/>
      <c r="H3480" s="6"/>
      <c r="I3480" s="9"/>
      <c r="J3480" s="9"/>
      <c r="K3480" s="9"/>
    </row>
    <row r="3481" spans="1:11" x14ac:dyDescent="0.25">
      <c r="A3481" s="2"/>
      <c r="B3481" s="2"/>
      <c r="C3481" s="2"/>
      <c r="E3481" s="2"/>
      <c r="G3481" s="2"/>
      <c r="H3481" s="6"/>
      <c r="I3481" s="9"/>
      <c r="J3481" s="9"/>
      <c r="K3481" s="9"/>
    </row>
    <row r="3482" spans="1:11" x14ac:dyDescent="0.25">
      <c r="A3482" s="2"/>
      <c r="B3482" s="2"/>
      <c r="C3482" s="2"/>
      <c r="E3482" s="2"/>
      <c r="G3482" s="2"/>
      <c r="H3482" s="6"/>
      <c r="I3482" s="9"/>
      <c r="J3482" s="9"/>
      <c r="K3482" s="9"/>
    </row>
    <row r="3483" spans="1:11" x14ac:dyDescent="0.25">
      <c r="A3483" s="2"/>
      <c r="B3483" s="2"/>
      <c r="C3483" s="2"/>
      <c r="E3483" s="2"/>
      <c r="G3483" s="2"/>
      <c r="H3483" s="6"/>
      <c r="I3483" s="9"/>
      <c r="J3483" s="9"/>
      <c r="K3483" s="9"/>
    </row>
    <row r="3484" spans="1:11" x14ac:dyDescent="0.25">
      <c r="A3484" s="2"/>
      <c r="B3484" s="2"/>
      <c r="C3484" s="2"/>
      <c r="E3484" s="2"/>
      <c r="G3484" s="2"/>
      <c r="H3484" s="6"/>
      <c r="I3484" s="9"/>
      <c r="J3484" s="9"/>
      <c r="K3484" s="9"/>
    </row>
    <row r="3485" spans="1:11" x14ac:dyDescent="0.25">
      <c r="A3485" s="2"/>
      <c r="B3485" s="2"/>
      <c r="C3485" s="2"/>
      <c r="E3485" s="2"/>
      <c r="G3485" s="2"/>
      <c r="H3485" s="6"/>
      <c r="I3485" s="9"/>
      <c r="J3485" s="9"/>
      <c r="K3485" s="9"/>
    </row>
    <row r="3486" spans="1:11" x14ac:dyDescent="0.25">
      <c r="A3486" s="2"/>
      <c r="B3486" s="2"/>
      <c r="C3486" s="2"/>
      <c r="E3486" s="2"/>
      <c r="G3486" s="2"/>
      <c r="H3486" s="6"/>
      <c r="I3486" s="9"/>
      <c r="J3486" s="9"/>
      <c r="K3486" s="9"/>
    </row>
    <row r="3487" spans="1:11" x14ac:dyDescent="0.25">
      <c r="A3487" s="2"/>
      <c r="B3487" s="2"/>
      <c r="C3487" s="2"/>
      <c r="E3487" s="2"/>
      <c r="G3487" s="2"/>
      <c r="H3487" s="6"/>
      <c r="I3487" s="9"/>
      <c r="J3487" s="9"/>
      <c r="K3487" s="9"/>
    </row>
    <row r="3488" spans="1:11" x14ac:dyDescent="0.25">
      <c r="A3488" s="2"/>
      <c r="B3488" s="2"/>
      <c r="C3488" s="2"/>
      <c r="E3488" s="2"/>
      <c r="G3488" s="2"/>
      <c r="H3488" s="6"/>
      <c r="I3488" s="9"/>
      <c r="J3488" s="9"/>
      <c r="K3488" s="9"/>
    </row>
    <row r="3489" spans="1:11" x14ac:dyDescent="0.25">
      <c r="A3489" s="2"/>
      <c r="B3489" s="2"/>
      <c r="C3489" s="2"/>
      <c r="E3489" s="2"/>
      <c r="G3489" s="2"/>
      <c r="H3489" s="6"/>
      <c r="I3489" s="9"/>
      <c r="J3489" s="9"/>
      <c r="K3489" s="9"/>
    </row>
    <row r="3490" spans="1:11" x14ac:dyDescent="0.25">
      <c r="A3490" s="2"/>
      <c r="B3490" s="2"/>
      <c r="C3490" s="2"/>
      <c r="E3490" s="2"/>
      <c r="G3490" s="2"/>
      <c r="H3490" s="6"/>
      <c r="I3490" s="9"/>
      <c r="J3490" s="9"/>
      <c r="K3490" s="9"/>
    </row>
    <row r="3491" spans="1:11" x14ac:dyDescent="0.25">
      <c r="A3491" s="2"/>
      <c r="B3491" s="2"/>
      <c r="C3491" s="2"/>
      <c r="E3491" s="2"/>
      <c r="G3491" s="2"/>
      <c r="H3491" s="6"/>
      <c r="I3491" s="9"/>
      <c r="J3491" s="9"/>
      <c r="K3491" s="9"/>
    </row>
    <row r="3492" spans="1:11" x14ac:dyDescent="0.25">
      <c r="A3492" s="2"/>
      <c r="B3492" s="2"/>
      <c r="C3492" s="2"/>
      <c r="E3492" s="2"/>
      <c r="G3492" s="2"/>
      <c r="H3492" s="6"/>
      <c r="I3492" s="9"/>
      <c r="J3492" s="9"/>
      <c r="K3492" s="9"/>
    </row>
    <row r="3493" spans="1:11" x14ac:dyDescent="0.25">
      <c r="A3493" s="2"/>
      <c r="B3493" s="2"/>
      <c r="C3493" s="2"/>
      <c r="E3493" s="2"/>
      <c r="G3493" s="2"/>
      <c r="H3493" s="6"/>
      <c r="I3493" s="9"/>
      <c r="J3493" s="9"/>
      <c r="K3493" s="9"/>
    </row>
    <row r="3494" spans="1:11" x14ac:dyDescent="0.25">
      <c r="A3494" s="2"/>
      <c r="B3494" s="2"/>
      <c r="C3494" s="2"/>
      <c r="E3494" s="2"/>
      <c r="G3494" s="2"/>
      <c r="H3494" s="6"/>
      <c r="I3494" s="9"/>
      <c r="J3494" s="9"/>
      <c r="K3494" s="9"/>
    </row>
    <row r="3495" spans="1:11" x14ac:dyDescent="0.25">
      <c r="A3495" s="2"/>
      <c r="B3495" s="2"/>
      <c r="C3495" s="2"/>
      <c r="E3495" s="2"/>
      <c r="G3495" s="2"/>
      <c r="H3495" s="6"/>
      <c r="I3495" s="9"/>
      <c r="J3495" s="9"/>
      <c r="K3495" s="9"/>
    </row>
    <row r="3496" spans="1:11" x14ac:dyDescent="0.25">
      <c r="A3496" s="2"/>
      <c r="B3496" s="2"/>
      <c r="C3496" s="2"/>
      <c r="E3496" s="2"/>
      <c r="G3496" s="2"/>
      <c r="H3496" s="6"/>
      <c r="I3496" s="9"/>
      <c r="J3496" s="9"/>
      <c r="K3496" s="9"/>
    </row>
    <row r="3497" spans="1:11" x14ac:dyDescent="0.25">
      <c r="A3497" s="2"/>
      <c r="B3497" s="2"/>
      <c r="C3497" s="2"/>
      <c r="E3497" s="2"/>
      <c r="G3497" s="2"/>
      <c r="H3497" s="6"/>
      <c r="I3497" s="9"/>
      <c r="J3497" s="9"/>
      <c r="K3497" s="9"/>
    </row>
    <row r="3498" spans="1:11" x14ac:dyDescent="0.25">
      <c r="A3498" s="2"/>
      <c r="B3498" s="2"/>
      <c r="C3498" s="2"/>
      <c r="E3498" s="2"/>
      <c r="G3498" s="2"/>
      <c r="H3498" s="6"/>
      <c r="I3498" s="9"/>
      <c r="J3498" s="9"/>
      <c r="K3498" s="9"/>
    </row>
    <row r="3499" spans="1:11" x14ac:dyDescent="0.25">
      <c r="A3499" s="2"/>
      <c r="B3499" s="2"/>
      <c r="C3499" s="2"/>
      <c r="E3499" s="2"/>
      <c r="G3499" s="2"/>
      <c r="H3499" s="6"/>
      <c r="I3499" s="9"/>
      <c r="J3499" s="9"/>
      <c r="K3499" s="9"/>
    </row>
    <row r="3500" spans="1:11" x14ac:dyDescent="0.25">
      <c r="A3500" s="2"/>
      <c r="B3500" s="2"/>
      <c r="C3500" s="2"/>
      <c r="E3500" s="2"/>
      <c r="G3500" s="2"/>
      <c r="H3500" s="6"/>
      <c r="I3500" s="9"/>
      <c r="J3500" s="9"/>
      <c r="K3500" s="9"/>
    </row>
    <row r="3501" spans="1:11" x14ac:dyDescent="0.25">
      <c r="A3501" s="2"/>
      <c r="B3501" s="2"/>
      <c r="C3501" s="2"/>
      <c r="E3501" s="2"/>
      <c r="G3501" s="2"/>
      <c r="H3501" s="6"/>
      <c r="I3501" s="9"/>
      <c r="J3501" s="9"/>
      <c r="K3501" s="9"/>
    </row>
    <row r="3502" spans="1:11" x14ac:dyDescent="0.25">
      <c r="A3502" s="2"/>
      <c r="B3502" s="2"/>
      <c r="C3502" s="2"/>
      <c r="E3502" s="2"/>
      <c r="G3502" s="2"/>
      <c r="H3502" s="6"/>
      <c r="I3502" s="9"/>
      <c r="J3502" s="9"/>
      <c r="K3502" s="9"/>
    </row>
    <row r="3503" spans="1:11" x14ac:dyDescent="0.25">
      <c r="A3503" s="2"/>
      <c r="B3503" s="2"/>
      <c r="C3503" s="2"/>
      <c r="E3503" s="2"/>
      <c r="G3503" s="2"/>
      <c r="H3503" s="6"/>
      <c r="I3503" s="9"/>
      <c r="J3503" s="9"/>
      <c r="K3503" s="9"/>
    </row>
    <row r="3504" spans="1:11" x14ac:dyDescent="0.25">
      <c r="A3504" s="2"/>
      <c r="B3504" s="2"/>
      <c r="C3504" s="2"/>
      <c r="E3504" s="2"/>
      <c r="G3504" s="2"/>
      <c r="H3504" s="6"/>
      <c r="I3504" s="9"/>
      <c r="J3504" s="9"/>
      <c r="K3504" s="9"/>
    </row>
    <row r="3505" spans="1:11" x14ac:dyDescent="0.25">
      <c r="A3505" s="2"/>
      <c r="B3505" s="2"/>
      <c r="C3505" s="2"/>
      <c r="E3505" s="2"/>
      <c r="G3505" s="2"/>
      <c r="H3505" s="6"/>
      <c r="I3505" s="9"/>
      <c r="J3505" s="9"/>
      <c r="K3505" s="9"/>
    </row>
    <row r="3506" spans="1:11" x14ac:dyDescent="0.25">
      <c r="A3506" s="2"/>
      <c r="B3506" s="2"/>
      <c r="C3506" s="2"/>
      <c r="E3506" s="2"/>
      <c r="G3506" s="2"/>
      <c r="H3506" s="6"/>
      <c r="I3506" s="9"/>
      <c r="J3506" s="9"/>
      <c r="K3506" s="9"/>
    </row>
    <row r="3507" spans="1:11" x14ac:dyDescent="0.25">
      <c r="A3507" s="2"/>
      <c r="B3507" s="2"/>
      <c r="C3507" s="2"/>
      <c r="E3507" s="2"/>
      <c r="G3507" s="2"/>
      <c r="H3507" s="6"/>
      <c r="I3507" s="9"/>
      <c r="J3507" s="9"/>
      <c r="K3507" s="9"/>
    </row>
    <row r="3508" spans="1:11" x14ac:dyDescent="0.25">
      <c r="A3508" s="2"/>
      <c r="B3508" s="2"/>
      <c r="C3508" s="2"/>
      <c r="E3508" s="2"/>
      <c r="G3508" s="2"/>
      <c r="H3508" s="6"/>
      <c r="I3508" s="9"/>
      <c r="J3508" s="9"/>
      <c r="K3508" s="9"/>
    </row>
    <row r="3509" spans="1:11" x14ac:dyDescent="0.25">
      <c r="A3509" s="2"/>
      <c r="B3509" s="2"/>
      <c r="C3509" s="2"/>
      <c r="E3509" s="2"/>
      <c r="G3509" s="2"/>
      <c r="H3509" s="6"/>
      <c r="I3509" s="9"/>
      <c r="J3509" s="9"/>
      <c r="K3509" s="9"/>
    </row>
    <row r="3510" spans="1:11" x14ac:dyDescent="0.25">
      <c r="A3510" s="2"/>
      <c r="B3510" s="2"/>
      <c r="C3510" s="2"/>
      <c r="E3510" s="2"/>
      <c r="G3510" s="2"/>
      <c r="H3510" s="6"/>
      <c r="I3510" s="9"/>
      <c r="J3510" s="9"/>
      <c r="K3510" s="9"/>
    </row>
    <row r="3511" spans="1:11" x14ac:dyDescent="0.25">
      <c r="A3511" s="2"/>
      <c r="B3511" s="2"/>
      <c r="C3511" s="2"/>
      <c r="E3511" s="2"/>
      <c r="G3511" s="2"/>
      <c r="H3511" s="6"/>
      <c r="I3511" s="9"/>
      <c r="J3511" s="9"/>
      <c r="K3511" s="9"/>
    </row>
    <row r="3512" spans="1:11" x14ac:dyDescent="0.25">
      <c r="A3512" s="2"/>
      <c r="B3512" s="2"/>
      <c r="C3512" s="2"/>
      <c r="E3512" s="2"/>
      <c r="G3512" s="2"/>
      <c r="H3512" s="6"/>
      <c r="I3512" s="9"/>
      <c r="J3512" s="9"/>
      <c r="K3512" s="9"/>
    </row>
    <row r="3513" spans="1:11" x14ac:dyDescent="0.25">
      <c r="A3513" s="2"/>
      <c r="B3513" s="2"/>
      <c r="C3513" s="2"/>
      <c r="E3513" s="2"/>
      <c r="G3513" s="2"/>
      <c r="H3513" s="6"/>
      <c r="I3513" s="9"/>
      <c r="J3513" s="9"/>
      <c r="K3513" s="9"/>
    </row>
    <row r="3514" spans="1:11" x14ac:dyDescent="0.25">
      <c r="A3514" s="2"/>
      <c r="B3514" s="2"/>
      <c r="C3514" s="2"/>
      <c r="E3514" s="2"/>
      <c r="G3514" s="2"/>
      <c r="H3514" s="6"/>
      <c r="I3514" s="9"/>
      <c r="J3514" s="9"/>
      <c r="K3514" s="9"/>
    </row>
    <row r="3515" spans="1:11" x14ac:dyDescent="0.25">
      <c r="A3515" s="2"/>
      <c r="B3515" s="2"/>
      <c r="C3515" s="2"/>
      <c r="E3515" s="2"/>
      <c r="G3515" s="2"/>
      <c r="H3515" s="6"/>
      <c r="I3515" s="9"/>
      <c r="J3515" s="9"/>
      <c r="K3515" s="9"/>
    </row>
    <row r="3516" spans="1:11" x14ac:dyDescent="0.25">
      <c r="A3516" s="2"/>
      <c r="B3516" s="2"/>
      <c r="C3516" s="2"/>
      <c r="E3516" s="2"/>
      <c r="G3516" s="2"/>
      <c r="H3516" s="6"/>
      <c r="I3516" s="9"/>
      <c r="J3516" s="9"/>
      <c r="K3516" s="9"/>
    </row>
    <row r="3517" spans="1:11" x14ac:dyDescent="0.25">
      <c r="A3517" s="2"/>
      <c r="B3517" s="2"/>
      <c r="C3517" s="2"/>
      <c r="E3517" s="2"/>
      <c r="G3517" s="2"/>
      <c r="H3517" s="6"/>
      <c r="I3517" s="9"/>
      <c r="J3517" s="9"/>
      <c r="K3517" s="9"/>
    </row>
    <row r="3518" spans="1:11" x14ac:dyDescent="0.25">
      <c r="A3518" s="2"/>
      <c r="B3518" s="2"/>
      <c r="C3518" s="2"/>
      <c r="E3518" s="2"/>
      <c r="G3518" s="2"/>
      <c r="H3518" s="6"/>
      <c r="I3518" s="9"/>
      <c r="J3518" s="9"/>
      <c r="K3518" s="9"/>
    </row>
    <row r="3519" spans="1:11" x14ac:dyDescent="0.25">
      <c r="A3519" s="2"/>
      <c r="B3519" s="2"/>
      <c r="C3519" s="2"/>
      <c r="E3519" s="2"/>
      <c r="G3519" s="2"/>
      <c r="H3519" s="6"/>
      <c r="I3519" s="9"/>
      <c r="J3519" s="9"/>
      <c r="K3519" s="9"/>
    </row>
    <row r="3520" spans="1:11" x14ac:dyDescent="0.25">
      <c r="A3520" s="2"/>
      <c r="B3520" s="2"/>
      <c r="C3520" s="2"/>
      <c r="E3520" s="2"/>
      <c r="G3520" s="2"/>
      <c r="H3520" s="6"/>
      <c r="I3520" s="9"/>
      <c r="J3520" s="9"/>
      <c r="K3520" s="9"/>
    </row>
    <row r="3521" spans="1:11" x14ac:dyDescent="0.25">
      <c r="A3521" s="2"/>
      <c r="B3521" s="2"/>
      <c r="C3521" s="2"/>
      <c r="E3521" s="2"/>
      <c r="G3521" s="2"/>
      <c r="H3521" s="6"/>
      <c r="I3521" s="9"/>
      <c r="J3521" s="9"/>
      <c r="K3521" s="9"/>
    </row>
    <row r="3522" spans="1:11" x14ac:dyDescent="0.25">
      <c r="A3522" s="2"/>
      <c r="B3522" s="2"/>
      <c r="C3522" s="2"/>
      <c r="E3522" s="2"/>
      <c r="G3522" s="2"/>
      <c r="H3522" s="6"/>
      <c r="I3522" s="9"/>
      <c r="J3522" s="9"/>
      <c r="K3522" s="9"/>
    </row>
    <row r="3523" spans="1:11" x14ac:dyDescent="0.25">
      <c r="A3523" s="2"/>
      <c r="B3523" s="2"/>
      <c r="C3523" s="2"/>
      <c r="E3523" s="2"/>
      <c r="G3523" s="2"/>
      <c r="H3523" s="6"/>
      <c r="I3523" s="9"/>
      <c r="J3523" s="9"/>
      <c r="K3523" s="9"/>
    </row>
    <row r="3524" spans="1:11" x14ac:dyDescent="0.25">
      <c r="A3524" s="2"/>
      <c r="B3524" s="2"/>
      <c r="C3524" s="2"/>
      <c r="E3524" s="2"/>
      <c r="G3524" s="2"/>
      <c r="H3524" s="6"/>
      <c r="I3524" s="9"/>
      <c r="J3524" s="9"/>
      <c r="K3524" s="9"/>
    </row>
    <row r="3525" spans="1:11" x14ac:dyDescent="0.25">
      <c r="A3525" s="2"/>
      <c r="B3525" s="2"/>
      <c r="C3525" s="2"/>
      <c r="E3525" s="2"/>
      <c r="G3525" s="2"/>
      <c r="H3525" s="6"/>
      <c r="I3525" s="9"/>
      <c r="J3525" s="9"/>
      <c r="K3525" s="9"/>
    </row>
    <row r="3526" spans="1:11" x14ac:dyDescent="0.25">
      <c r="A3526" s="2"/>
      <c r="B3526" s="2"/>
      <c r="C3526" s="2"/>
      <c r="E3526" s="2"/>
      <c r="G3526" s="2"/>
      <c r="H3526" s="6"/>
      <c r="I3526" s="9"/>
      <c r="J3526" s="9"/>
      <c r="K3526" s="9"/>
    </row>
    <row r="3527" spans="1:11" x14ac:dyDescent="0.25">
      <c r="A3527" s="2"/>
      <c r="B3527" s="2"/>
      <c r="C3527" s="2"/>
      <c r="E3527" s="2"/>
      <c r="G3527" s="2"/>
      <c r="H3527" s="6"/>
      <c r="I3527" s="9"/>
      <c r="J3527" s="9"/>
      <c r="K3527" s="9"/>
    </row>
    <row r="3528" spans="1:11" x14ac:dyDescent="0.25">
      <c r="A3528" s="2"/>
      <c r="B3528" s="2"/>
      <c r="C3528" s="2"/>
      <c r="E3528" s="2"/>
      <c r="G3528" s="2"/>
      <c r="H3528" s="6"/>
      <c r="I3528" s="9"/>
      <c r="J3528" s="9"/>
      <c r="K3528" s="9"/>
    </row>
    <row r="3529" spans="1:11" x14ac:dyDescent="0.25">
      <c r="A3529" s="2"/>
      <c r="B3529" s="2"/>
      <c r="C3529" s="2"/>
      <c r="E3529" s="2"/>
      <c r="G3529" s="2"/>
      <c r="H3529" s="6"/>
      <c r="I3529" s="9"/>
      <c r="J3529" s="9"/>
      <c r="K3529" s="9"/>
    </row>
    <row r="3530" spans="1:11" x14ac:dyDescent="0.25">
      <c r="A3530" s="2"/>
      <c r="B3530" s="2"/>
      <c r="C3530" s="2"/>
      <c r="E3530" s="2"/>
      <c r="G3530" s="2"/>
      <c r="H3530" s="6"/>
      <c r="I3530" s="9"/>
      <c r="J3530" s="9"/>
      <c r="K3530" s="9"/>
    </row>
    <row r="3531" spans="1:11" x14ac:dyDescent="0.25">
      <c r="A3531" s="2"/>
      <c r="B3531" s="2"/>
      <c r="C3531" s="2"/>
      <c r="E3531" s="2"/>
      <c r="G3531" s="2"/>
      <c r="H3531" s="6"/>
      <c r="I3531" s="9"/>
      <c r="J3531" s="9"/>
      <c r="K3531" s="9"/>
    </row>
    <row r="3532" spans="1:11" x14ac:dyDescent="0.25">
      <c r="A3532" s="2"/>
      <c r="B3532" s="2"/>
      <c r="C3532" s="2"/>
      <c r="E3532" s="2"/>
      <c r="G3532" s="2"/>
      <c r="H3532" s="6"/>
      <c r="I3532" s="9"/>
      <c r="J3532" s="9"/>
      <c r="K3532" s="9"/>
    </row>
    <row r="3533" spans="1:11" x14ac:dyDescent="0.25">
      <c r="A3533" s="2"/>
      <c r="B3533" s="2"/>
      <c r="C3533" s="2"/>
      <c r="E3533" s="2"/>
      <c r="G3533" s="2"/>
      <c r="H3533" s="6"/>
      <c r="I3533" s="9"/>
      <c r="J3533" s="9"/>
      <c r="K3533" s="9"/>
    </row>
    <row r="3534" spans="1:11" x14ac:dyDescent="0.25">
      <c r="A3534" s="2"/>
      <c r="B3534" s="2"/>
      <c r="C3534" s="2"/>
      <c r="E3534" s="2"/>
      <c r="G3534" s="2"/>
      <c r="H3534" s="6"/>
      <c r="I3534" s="9"/>
      <c r="J3534" s="9"/>
      <c r="K3534" s="9"/>
    </row>
    <row r="3535" spans="1:11" x14ac:dyDescent="0.25">
      <c r="A3535" s="2"/>
      <c r="B3535" s="2"/>
      <c r="C3535" s="2"/>
      <c r="E3535" s="2"/>
      <c r="G3535" s="2"/>
      <c r="H3535" s="6"/>
      <c r="I3535" s="9"/>
      <c r="J3535" s="9"/>
      <c r="K3535" s="9"/>
    </row>
    <row r="3536" spans="1:11" x14ac:dyDescent="0.25">
      <c r="A3536" s="2"/>
      <c r="B3536" s="2"/>
      <c r="C3536" s="2"/>
      <c r="E3536" s="2"/>
      <c r="G3536" s="2"/>
      <c r="H3536" s="6"/>
      <c r="I3536" s="9"/>
      <c r="J3536" s="9"/>
      <c r="K3536" s="9"/>
    </row>
    <row r="3537" spans="1:11" x14ac:dyDescent="0.25">
      <c r="A3537" s="2"/>
      <c r="B3537" s="2"/>
      <c r="C3537" s="2"/>
      <c r="E3537" s="2"/>
      <c r="G3537" s="2"/>
      <c r="H3537" s="6"/>
      <c r="I3537" s="9"/>
      <c r="J3537" s="9"/>
      <c r="K3537" s="9"/>
    </row>
    <row r="3538" spans="1:11" x14ac:dyDescent="0.25">
      <c r="A3538" s="2"/>
      <c r="B3538" s="2"/>
      <c r="C3538" s="2"/>
      <c r="E3538" s="2"/>
      <c r="G3538" s="2"/>
      <c r="H3538" s="6"/>
      <c r="I3538" s="9"/>
      <c r="J3538" s="9"/>
      <c r="K3538" s="9"/>
    </row>
    <row r="3539" spans="1:11" x14ac:dyDescent="0.25">
      <c r="A3539" s="2"/>
      <c r="B3539" s="2"/>
      <c r="C3539" s="2"/>
      <c r="E3539" s="2"/>
      <c r="G3539" s="2"/>
      <c r="H3539" s="6"/>
      <c r="I3539" s="9"/>
      <c r="J3539" s="9"/>
      <c r="K3539" s="9"/>
    </row>
    <row r="3540" spans="1:11" x14ac:dyDescent="0.25">
      <c r="A3540" s="2"/>
      <c r="B3540" s="2"/>
      <c r="C3540" s="2"/>
      <c r="E3540" s="2"/>
      <c r="G3540" s="2"/>
      <c r="H3540" s="6"/>
      <c r="I3540" s="9"/>
      <c r="J3540" s="9"/>
      <c r="K3540" s="9"/>
    </row>
    <row r="3541" spans="1:11" x14ac:dyDescent="0.25">
      <c r="A3541" s="2"/>
      <c r="B3541" s="2"/>
      <c r="C3541" s="2"/>
      <c r="E3541" s="2"/>
      <c r="G3541" s="2"/>
      <c r="H3541" s="6"/>
      <c r="I3541" s="9"/>
      <c r="J3541" s="9"/>
      <c r="K3541" s="9"/>
    </row>
    <row r="3542" spans="1:11" x14ac:dyDescent="0.25">
      <c r="A3542" s="2"/>
      <c r="B3542" s="2"/>
      <c r="C3542" s="2"/>
      <c r="E3542" s="2"/>
      <c r="G3542" s="2"/>
      <c r="H3542" s="6"/>
      <c r="I3542" s="9"/>
      <c r="J3542" s="9"/>
      <c r="K3542" s="9"/>
    </row>
    <row r="3543" spans="1:11" x14ac:dyDescent="0.25">
      <c r="A3543" s="2"/>
      <c r="B3543" s="2"/>
      <c r="C3543" s="2"/>
      <c r="E3543" s="2"/>
      <c r="G3543" s="2"/>
      <c r="H3543" s="6"/>
      <c r="I3543" s="9"/>
      <c r="J3543" s="9"/>
      <c r="K3543" s="9"/>
    </row>
    <row r="3544" spans="1:11" x14ac:dyDescent="0.25">
      <c r="A3544" s="2"/>
      <c r="B3544" s="2"/>
      <c r="C3544" s="2"/>
      <c r="E3544" s="2"/>
      <c r="G3544" s="2"/>
      <c r="H3544" s="6"/>
      <c r="I3544" s="9"/>
      <c r="J3544" s="9"/>
      <c r="K3544" s="9"/>
    </row>
    <row r="3545" spans="1:11" x14ac:dyDescent="0.25">
      <c r="A3545" s="2"/>
      <c r="B3545" s="2"/>
      <c r="C3545" s="2"/>
      <c r="E3545" s="2"/>
      <c r="G3545" s="2"/>
      <c r="H3545" s="6"/>
      <c r="I3545" s="9"/>
      <c r="J3545" s="9"/>
      <c r="K3545" s="9"/>
    </row>
    <row r="3546" spans="1:11" x14ac:dyDescent="0.25">
      <c r="A3546" s="2"/>
      <c r="B3546" s="2"/>
      <c r="C3546" s="2"/>
      <c r="E3546" s="2"/>
      <c r="G3546" s="2"/>
      <c r="H3546" s="6"/>
      <c r="I3546" s="9"/>
      <c r="J3546" s="9"/>
      <c r="K3546" s="9"/>
    </row>
    <row r="3547" spans="1:11" x14ac:dyDescent="0.25">
      <c r="A3547" s="2"/>
      <c r="B3547" s="2"/>
      <c r="C3547" s="2"/>
      <c r="E3547" s="2"/>
      <c r="G3547" s="2"/>
      <c r="H3547" s="6"/>
      <c r="I3547" s="9"/>
      <c r="J3547" s="9"/>
      <c r="K3547" s="9"/>
    </row>
    <row r="3548" spans="1:11" x14ac:dyDescent="0.25">
      <c r="A3548" s="2"/>
      <c r="B3548" s="2"/>
      <c r="C3548" s="2"/>
      <c r="E3548" s="2"/>
      <c r="G3548" s="2"/>
      <c r="H3548" s="6"/>
      <c r="I3548" s="9"/>
      <c r="J3548" s="9"/>
      <c r="K3548" s="9"/>
    </row>
    <row r="3549" spans="1:11" x14ac:dyDescent="0.25">
      <c r="A3549" s="2"/>
      <c r="B3549" s="2"/>
      <c r="C3549" s="2"/>
      <c r="E3549" s="2"/>
      <c r="G3549" s="2"/>
      <c r="H3549" s="6"/>
      <c r="I3549" s="9"/>
      <c r="J3549" s="9"/>
      <c r="K3549" s="9"/>
    </row>
    <row r="3550" spans="1:11" x14ac:dyDescent="0.25">
      <c r="A3550" s="2"/>
      <c r="B3550" s="2"/>
      <c r="C3550" s="2"/>
      <c r="E3550" s="2"/>
      <c r="G3550" s="2"/>
      <c r="H3550" s="6"/>
      <c r="I3550" s="9"/>
      <c r="J3550" s="9"/>
      <c r="K3550" s="9"/>
    </row>
    <row r="3551" spans="1:11" x14ac:dyDescent="0.25">
      <c r="A3551" s="2"/>
      <c r="B3551" s="2"/>
      <c r="C3551" s="2"/>
      <c r="E3551" s="2"/>
      <c r="G3551" s="2"/>
      <c r="H3551" s="6"/>
      <c r="I3551" s="9"/>
      <c r="J3551" s="9"/>
      <c r="K3551" s="9"/>
    </row>
    <row r="3552" spans="1:11" x14ac:dyDescent="0.25">
      <c r="A3552" s="2"/>
      <c r="B3552" s="2"/>
      <c r="C3552" s="2"/>
      <c r="E3552" s="2"/>
      <c r="G3552" s="2"/>
      <c r="H3552" s="6"/>
      <c r="I3552" s="9"/>
      <c r="J3552" s="9"/>
      <c r="K3552" s="9"/>
    </row>
    <row r="3553" spans="1:11" x14ac:dyDescent="0.25">
      <c r="A3553" s="2"/>
      <c r="B3553" s="2"/>
      <c r="C3553" s="2"/>
      <c r="E3553" s="2"/>
      <c r="G3553" s="2"/>
      <c r="H3553" s="6"/>
      <c r="I3553" s="9"/>
      <c r="J3553" s="9"/>
      <c r="K3553" s="9"/>
    </row>
    <row r="3554" spans="1:11" x14ac:dyDescent="0.25">
      <c r="A3554" s="2"/>
      <c r="B3554" s="2"/>
      <c r="C3554" s="2"/>
      <c r="E3554" s="2"/>
      <c r="G3554" s="2"/>
      <c r="H3554" s="6"/>
      <c r="I3554" s="9"/>
      <c r="J3554" s="9"/>
      <c r="K3554" s="9"/>
    </row>
    <row r="3555" spans="1:11" x14ac:dyDescent="0.25">
      <c r="A3555" s="2"/>
      <c r="B3555" s="2"/>
      <c r="C3555" s="2"/>
      <c r="E3555" s="2"/>
      <c r="G3555" s="2"/>
      <c r="H3555" s="6"/>
      <c r="I3555" s="9"/>
      <c r="J3555" s="9"/>
      <c r="K3555" s="9"/>
    </row>
    <row r="3556" spans="1:11" x14ac:dyDescent="0.25">
      <c r="A3556" s="2"/>
      <c r="B3556" s="2"/>
      <c r="C3556" s="2"/>
      <c r="E3556" s="2"/>
      <c r="G3556" s="2"/>
      <c r="H3556" s="6"/>
      <c r="I3556" s="9"/>
      <c r="J3556" s="9"/>
      <c r="K3556" s="9"/>
    </row>
    <row r="3557" spans="1:11" x14ac:dyDescent="0.25">
      <c r="A3557" s="2"/>
      <c r="B3557" s="2"/>
      <c r="C3557" s="2"/>
      <c r="E3557" s="2"/>
      <c r="G3557" s="2"/>
      <c r="H3557" s="6"/>
      <c r="I3557" s="9"/>
      <c r="J3557" s="9"/>
      <c r="K3557" s="9"/>
    </row>
    <row r="3558" spans="1:11" x14ac:dyDescent="0.25">
      <c r="A3558" s="2"/>
      <c r="B3558" s="2"/>
      <c r="C3558" s="2"/>
      <c r="E3558" s="2"/>
      <c r="G3558" s="2"/>
      <c r="H3558" s="6"/>
      <c r="I3558" s="9"/>
      <c r="J3558" s="9"/>
      <c r="K3558" s="9"/>
    </row>
    <row r="3559" spans="1:11" x14ac:dyDescent="0.25">
      <c r="A3559" s="2"/>
      <c r="B3559" s="2"/>
      <c r="C3559" s="2"/>
      <c r="E3559" s="2"/>
      <c r="G3559" s="2"/>
      <c r="H3559" s="6"/>
      <c r="I3559" s="9"/>
      <c r="J3559" s="9"/>
      <c r="K3559" s="9"/>
    </row>
    <row r="3560" spans="1:11" x14ac:dyDescent="0.25">
      <c r="A3560" s="2"/>
      <c r="B3560" s="2"/>
      <c r="C3560" s="2"/>
      <c r="E3560" s="2"/>
      <c r="G3560" s="2"/>
      <c r="H3560" s="6"/>
      <c r="I3560" s="9"/>
      <c r="J3560" s="9"/>
      <c r="K3560" s="9"/>
    </row>
    <row r="3561" spans="1:11" x14ac:dyDescent="0.25">
      <c r="A3561" s="2"/>
      <c r="B3561" s="2"/>
      <c r="C3561" s="2"/>
      <c r="E3561" s="2"/>
      <c r="G3561" s="2"/>
      <c r="H3561" s="6"/>
      <c r="I3561" s="9"/>
      <c r="J3561" s="9"/>
      <c r="K3561" s="9"/>
    </row>
    <row r="3562" spans="1:11" x14ac:dyDescent="0.25">
      <c r="A3562" s="2"/>
      <c r="B3562" s="2"/>
      <c r="C3562" s="2"/>
      <c r="E3562" s="2"/>
      <c r="G3562" s="2"/>
      <c r="H3562" s="6"/>
      <c r="I3562" s="9"/>
      <c r="J3562" s="9"/>
      <c r="K3562" s="9"/>
    </row>
    <row r="3563" spans="1:11" x14ac:dyDescent="0.25">
      <c r="A3563" s="2"/>
      <c r="B3563" s="2"/>
      <c r="C3563" s="2"/>
      <c r="E3563" s="2"/>
      <c r="G3563" s="2"/>
      <c r="H3563" s="6"/>
      <c r="I3563" s="9"/>
      <c r="J3563" s="9"/>
      <c r="K3563" s="9"/>
    </row>
    <row r="3564" spans="1:11" x14ac:dyDescent="0.25">
      <c r="A3564" s="2"/>
      <c r="B3564" s="2"/>
      <c r="C3564" s="2"/>
      <c r="E3564" s="2"/>
      <c r="G3564" s="2"/>
      <c r="H3564" s="6"/>
      <c r="I3564" s="9"/>
      <c r="J3564" s="9"/>
      <c r="K3564" s="9"/>
    </row>
    <row r="3565" spans="1:11" x14ac:dyDescent="0.25">
      <c r="A3565" s="2"/>
      <c r="B3565" s="2"/>
      <c r="C3565" s="2"/>
      <c r="E3565" s="2"/>
      <c r="G3565" s="2"/>
      <c r="H3565" s="6"/>
      <c r="I3565" s="9"/>
      <c r="J3565" s="9"/>
      <c r="K3565" s="9"/>
    </row>
    <row r="3566" spans="1:11" x14ac:dyDescent="0.25">
      <c r="A3566" s="2"/>
      <c r="B3566" s="2"/>
      <c r="C3566" s="2"/>
      <c r="E3566" s="2"/>
      <c r="G3566" s="2"/>
      <c r="H3566" s="6"/>
      <c r="I3566" s="9"/>
      <c r="J3566" s="9"/>
      <c r="K3566" s="9"/>
    </row>
    <row r="3567" spans="1:11" x14ac:dyDescent="0.25">
      <c r="A3567" s="2"/>
      <c r="B3567" s="2"/>
      <c r="C3567" s="2"/>
      <c r="E3567" s="2"/>
      <c r="G3567" s="2"/>
      <c r="H3567" s="6"/>
      <c r="I3567" s="9"/>
      <c r="J3567" s="9"/>
      <c r="K3567" s="9"/>
    </row>
    <row r="3568" spans="1:11" x14ac:dyDescent="0.25">
      <c r="A3568" s="2"/>
      <c r="B3568" s="2"/>
      <c r="C3568" s="2"/>
      <c r="E3568" s="2"/>
      <c r="G3568" s="2"/>
      <c r="H3568" s="6"/>
      <c r="I3568" s="9"/>
      <c r="J3568" s="9"/>
      <c r="K3568" s="9"/>
    </row>
    <row r="3569" spans="1:11" x14ac:dyDescent="0.25">
      <c r="A3569" s="2"/>
      <c r="B3569" s="2"/>
      <c r="C3569" s="2"/>
      <c r="E3569" s="2"/>
      <c r="G3569" s="2"/>
      <c r="H3569" s="6"/>
      <c r="I3569" s="9"/>
      <c r="J3569" s="9"/>
      <c r="K3569" s="9"/>
    </row>
    <row r="3570" spans="1:11" x14ac:dyDescent="0.25">
      <c r="A3570" s="2"/>
      <c r="B3570" s="2"/>
      <c r="C3570" s="2"/>
      <c r="E3570" s="2"/>
      <c r="G3570" s="2"/>
      <c r="H3570" s="6"/>
      <c r="I3570" s="9"/>
      <c r="J3570" s="9"/>
      <c r="K3570" s="9"/>
    </row>
    <row r="3571" spans="1:11" x14ac:dyDescent="0.25">
      <c r="A3571" s="2"/>
      <c r="B3571" s="2"/>
      <c r="C3571" s="2"/>
      <c r="E3571" s="2"/>
      <c r="G3571" s="2"/>
      <c r="H3571" s="6"/>
      <c r="I3571" s="9"/>
      <c r="J3571" s="9"/>
      <c r="K3571" s="9"/>
    </row>
    <row r="3572" spans="1:11" x14ac:dyDescent="0.25">
      <c r="A3572" s="2"/>
      <c r="B3572" s="2"/>
      <c r="C3572" s="2"/>
      <c r="E3572" s="2"/>
      <c r="G3572" s="2"/>
      <c r="H3572" s="6"/>
      <c r="I3572" s="9"/>
      <c r="J3572" s="9"/>
      <c r="K3572" s="9"/>
    </row>
    <row r="3573" spans="1:11" x14ac:dyDescent="0.25">
      <c r="A3573" s="2"/>
      <c r="B3573" s="2"/>
      <c r="C3573" s="2"/>
      <c r="E3573" s="2"/>
      <c r="G3573" s="2"/>
      <c r="H3573" s="6"/>
      <c r="I3573" s="9"/>
      <c r="J3573" s="9"/>
      <c r="K3573" s="9"/>
    </row>
    <row r="3574" spans="1:11" x14ac:dyDescent="0.25">
      <c r="A3574" s="2"/>
      <c r="B3574" s="2"/>
      <c r="C3574" s="2"/>
      <c r="E3574" s="2"/>
      <c r="G3574" s="2"/>
      <c r="H3574" s="6"/>
      <c r="I3574" s="9"/>
      <c r="J3574" s="9"/>
      <c r="K3574" s="9"/>
    </row>
    <row r="3575" spans="1:11" x14ac:dyDescent="0.25">
      <c r="A3575" s="2"/>
      <c r="B3575" s="2"/>
      <c r="C3575" s="2"/>
      <c r="E3575" s="2"/>
      <c r="G3575" s="2"/>
      <c r="H3575" s="6"/>
      <c r="I3575" s="9"/>
      <c r="J3575" s="9"/>
      <c r="K3575" s="9"/>
    </row>
    <row r="3576" spans="1:11" x14ac:dyDescent="0.25">
      <c r="A3576" s="2"/>
      <c r="B3576" s="2"/>
      <c r="C3576" s="2"/>
      <c r="E3576" s="2"/>
      <c r="G3576" s="2"/>
      <c r="H3576" s="6"/>
      <c r="I3576" s="9"/>
      <c r="J3576" s="9"/>
      <c r="K3576" s="9"/>
    </row>
    <row r="3577" spans="1:11" x14ac:dyDescent="0.25">
      <c r="A3577" s="2"/>
      <c r="B3577" s="2"/>
      <c r="C3577" s="2"/>
      <c r="E3577" s="2"/>
      <c r="G3577" s="2"/>
      <c r="H3577" s="6"/>
      <c r="I3577" s="9"/>
      <c r="J3577" s="9"/>
      <c r="K3577" s="9"/>
    </row>
    <row r="3578" spans="1:11" x14ac:dyDescent="0.25">
      <c r="A3578" s="2"/>
      <c r="B3578" s="2"/>
      <c r="C3578" s="2"/>
      <c r="E3578" s="2"/>
      <c r="G3578" s="2"/>
      <c r="H3578" s="6"/>
      <c r="I3578" s="9"/>
      <c r="J3578" s="9"/>
      <c r="K3578" s="9"/>
    </row>
    <row r="3579" spans="1:11" x14ac:dyDescent="0.25">
      <c r="A3579" s="2"/>
      <c r="B3579" s="2"/>
      <c r="C3579" s="2"/>
      <c r="E3579" s="2"/>
      <c r="G3579" s="2"/>
      <c r="H3579" s="6"/>
      <c r="I3579" s="9"/>
      <c r="J3579" s="9"/>
      <c r="K3579" s="9"/>
    </row>
    <row r="3580" spans="1:11" x14ac:dyDescent="0.25">
      <c r="A3580" s="2"/>
      <c r="B3580" s="2"/>
      <c r="C3580" s="2"/>
      <c r="E3580" s="2"/>
      <c r="G3580" s="2"/>
      <c r="H3580" s="6"/>
      <c r="I3580" s="9"/>
      <c r="J3580" s="9"/>
      <c r="K3580" s="9"/>
    </row>
    <row r="3581" spans="1:11" x14ac:dyDescent="0.25">
      <c r="A3581" s="2"/>
      <c r="B3581" s="2"/>
      <c r="C3581" s="2"/>
      <c r="E3581" s="2"/>
      <c r="G3581" s="2"/>
      <c r="H3581" s="6"/>
      <c r="I3581" s="9"/>
      <c r="J3581" s="9"/>
      <c r="K3581" s="9"/>
    </row>
    <row r="3582" spans="1:11" x14ac:dyDescent="0.25">
      <c r="A3582" s="2"/>
      <c r="B3582" s="2"/>
      <c r="C3582" s="2"/>
      <c r="E3582" s="2"/>
      <c r="G3582" s="2"/>
      <c r="H3582" s="6"/>
      <c r="I3582" s="9"/>
      <c r="J3582" s="9"/>
      <c r="K3582" s="9"/>
    </row>
    <row r="3583" spans="1:11" x14ac:dyDescent="0.25">
      <c r="A3583" s="2"/>
      <c r="B3583" s="2"/>
      <c r="C3583" s="2"/>
      <c r="E3583" s="2"/>
      <c r="G3583" s="2"/>
      <c r="H3583" s="6"/>
      <c r="I3583" s="9"/>
      <c r="J3583" s="9"/>
      <c r="K3583" s="9"/>
    </row>
    <row r="3584" spans="1:11" x14ac:dyDescent="0.25">
      <c r="A3584" s="2"/>
      <c r="B3584" s="2"/>
      <c r="C3584" s="2"/>
      <c r="E3584" s="2"/>
      <c r="G3584" s="2"/>
      <c r="H3584" s="6"/>
      <c r="I3584" s="9"/>
      <c r="J3584" s="9"/>
      <c r="K3584" s="9"/>
    </row>
    <row r="3585" spans="1:11" x14ac:dyDescent="0.25">
      <c r="A3585" s="2"/>
      <c r="B3585" s="2"/>
      <c r="C3585" s="2"/>
      <c r="E3585" s="2"/>
      <c r="G3585" s="2"/>
      <c r="H3585" s="6"/>
      <c r="I3585" s="9"/>
      <c r="J3585" s="9"/>
      <c r="K3585" s="9"/>
    </row>
    <row r="3586" spans="1:11" x14ac:dyDescent="0.25">
      <c r="A3586" s="2"/>
      <c r="B3586" s="2"/>
      <c r="C3586" s="2"/>
      <c r="E3586" s="2"/>
      <c r="G3586" s="2"/>
      <c r="H3586" s="6"/>
      <c r="I3586" s="9"/>
      <c r="J3586" s="9"/>
      <c r="K3586" s="9"/>
    </row>
    <row r="3587" spans="1:11" x14ac:dyDescent="0.25">
      <c r="A3587" s="2"/>
      <c r="B3587" s="2"/>
      <c r="C3587" s="2"/>
      <c r="E3587" s="2"/>
      <c r="G3587" s="2"/>
      <c r="H3587" s="6"/>
      <c r="I3587" s="9"/>
      <c r="J3587" s="9"/>
      <c r="K3587" s="9"/>
    </row>
    <row r="3588" spans="1:11" x14ac:dyDescent="0.25">
      <c r="A3588" s="2"/>
      <c r="B3588" s="2"/>
      <c r="C3588" s="2"/>
      <c r="E3588" s="2"/>
      <c r="G3588" s="2"/>
      <c r="H3588" s="6"/>
      <c r="I3588" s="9"/>
      <c r="J3588" s="9"/>
      <c r="K3588" s="9"/>
    </row>
    <row r="3589" spans="1:11" x14ac:dyDescent="0.25">
      <c r="A3589" s="2"/>
      <c r="B3589" s="2"/>
      <c r="C3589" s="2"/>
      <c r="E3589" s="2"/>
      <c r="G3589" s="2"/>
      <c r="H3589" s="6"/>
      <c r="I3589" s="9"/>
      <c r="J3589" s="9"/>
      <c r="K3589" s="9"/>
    </row>
    <row r="3590" spans="1:11" x14ac:dyDescent="0.25">
      <c r="A3590" s="2"/>
      <c r="B3590" s="2"/>
      <c r="C3590" s="2"/>
      <c r="E3590" s="2"/>
      <c r="G3590" s="2"/>
      <c r="H3590" s="6"/>
      <c r="I3590" s="9"/>
      <c r="J3590" s="9"/>
      <c r="K3590" s="9"/>
    </row>
    <row r="3591" spans="1:11" x14ac:dyDescent="0.25">
      <c r="A3591" s="2"/>
      <c r="B3591" s="2"/>
      <c r="C3591" s="2"/>
      <c r="E3591" s="2"/>
      <c r="G3591" s="2"/>
      <c r="H3591" s="6"/>
      <c r="I3591" s="9"/>
      <c r="J3591" s="9"/>
      <c r="K3591" s="9"/>
    </row>
    <row r="3592" spans="1:11" x14ac:dyDescent="0.25">
      <c r="A3592" s="2"/>
      <c r="B3592" s="2"/>
      <c r="C3592" s="2"/>
      <c r="E3592" s="2"/>
      <c r="G3592" s="2"/>
      <c r="H3592" s="6"/>
      <c r="I3592" s="9"/>
      <c r="J3592" s="9"/>
      <c r="K3592" s="9"/>
    </row>
    <row r="3593" spans="1:11" x14ac:dyDescent="0.25">
      <c r="A3593" s="2"/>
      <c r="B3593" s="2"/>
      <c r="C3593" s="2"/>
      <c r="E3593" s="2"/>
      <c r="G3593" s="2"/>
      <c r="H3593" s="6"/>
      <c r="I3593" s="9"/>
      <c r="J3593" s="9"/>
      <c r="K3593" s="9"/>
    </row>
    <row r="3594" spans="1:11" x14ac:dyDescent="0.25">
      <c r="A3594" s="2"/>
      <c r="B3594" s="2"/>
      <c r="C3594" s="2"/>
      <c r="E3594" s="2"/>
      <c r="G3594" s="2"/>
      <c r="H3594" s="6"/>
      <c r="I3594" s="9"/>
      <c r="J3594" s="9"/>
      <c r="K3594" s="9"/>
    </row>
    <row r="3595" spans="1:11" x14ac:dyDescent="0.25">
      <c r="A3595" s="2"/>
      <c r="B3595" s="2"/>
      <c r="C3595" s="2"/>
      <c r="E3595" s="2"/>
      <c r="G3595" s="2"/>
      <c r="H3595" s="6"/>
      <c r="I3595" s="9"/>
      <c r="J3595" s="9"/>
      <c r="K3595" s="9"/>
    </row>
    <row r="3596" spans="1:11" x14ac:dyDescent="0.25">
      <c r="A3596" s="2"/>
      <c r="B3596" s="2"/>
      <c r="C3596" s="2"/>
      <c r="E3596" s="2"/>
      <c r="G3596" s="2"/>
      <c r="H3596" s="6"/>
      <c r="I3596" s="9"/>
      <c r="J3596" s="9"/>
      <c r="K3596" s="9"/>
    </row>
    <row r="3597" spans="1:11" x14ac:dyDescent="0.25">
      <c r="A3597" s="2"/>
      <c r="B3597" s="2"/>
      <c r="C3597" s="2"/>
      <c r="E3597" s="2"/>
      <c r="G3597" s="2"/>
      <c r="H3597" s="6"/>
      <c r="I3597" s="9"/>
      <c r="J3597" s="9"/>
      <c r="K3597" s="9"/>
    </row>
    <row r="3598" spans="1:11" x14ac:dyDescent="0.25">
      <c r="A3598" s="2"/>
      <c r="B3598" s="2"/>
      <c r="C3598" s="2"/>
      <c r="E3598" s="2"/>
      <c r="G3598" s="2"/>
      <c r="H3598" s="6"/>
      <c r="I3598" s="9"/>
      <c r="J3598" s="9"/>
      <c r="K3598" s="9"/>
    </row>
    <row r="3599" spans="1:11" x14ac:dyDescent="0.25">
      <c r="A3599" s="2"/>
      <c r="B3599" s="2"/>
      <c r="C3599" s="2"/>
      <c r="E3599" s="2"/>
      <c r="G3599" s="2"/>
      <c r="H3599" s="6"/>
      <c r="I3599" s="9"/>
      <c r="J3599" s="9"/>
      <c r="K3599" s="9"/>
    </row>
    <row r="3600" spans="1:11" x14ac:dyDescent="0.25">
      <c r="A3600" s="2"/>
      <c r="B3600" s="2"/>
      <c r="C3600" s="2"/>
      <c r="E3600" s="2"/>
      <c r="G3600" s="2"/>
      <c r="H3600" s="6"/>
      <c r="I3600" s="9"/>
      <c r="J3600" s="9"/>
      <c r="K3600" s="9"/>
    </row>
    <row r="3601" spans="1:11" x14ac:dyDescent="0.25">
      <c r="A3601" s="2"/>
      <c r="B3601" s="2"/>
      <c r="C3601" s="2"/>
      <c r="E3601" s="2"/>
      <c r="G3601" s="2"/>
      <c r="H3601" s="6"/>
      <c r="I3601" s="9"/>
      <c r="J3601" s="9"/>
      <c r="K3601" s="9"/>
    </row>
    <row r="3602" spans="1:11" x14ac:dyDescent="0.25">
      <c r="A3602" s="2"/>
      <c r="B3602" s="2"/>
      <c r="C3602" s="2"/>
      <c r="E3602" s="2"/>
      <c r="G3602" s="2"/>
      <c r="H3602" s="6"/>
      <c r="I3602" s="9"/>
      <c r="J3602" s="9"/>
      <c r="K3602" s="9"/>
    </row>
    <row r="3603" spans="1:11" x14ac:dyDescent="0.25">
      <c r="A3603" s="2"/>
      <c r="B3603" s="2"/>
      <c r="C3603" s="2"/>
      <c r="E3603" s="2"/>
      <c r="G3603" s="2"/>
      <c r="H3603" s="6"/>
      <c r="I3603" s="9"/>
      <c r="J3603" s="9"/>
      <c r="K3603" s="9"/>
    </row>
    <row r="3604" spans="1:11" x14ac:dyDescent="0.25">
      <c r="A3604" s="2"/>
      <c r="B3604" s="2"/>
      <c r="C3604" s="2"/>
      <c r="E3604" s="2"/>
      <c r="G3604" s="2"/>
      <c r="H3604" s="6"/>
      <c r="I3604" s="9"/>
      <c r="J3604" s="9"/>
      <c r="K3604" s="9"/>
    </row>
    <row r="3605" spans="1:11" x14ac:dyDescent="0.25">
      <c r="A3605" s="2"/>
      <c r="B3605" s="2"/>
      <c r="C3605" s="2"/>
      <c r="E3605" s="2"/>
      <c r="G3605" s="2"/>
      <c r="H3605" s="6"/>
      <c r="I3605" s="9"/>
      <c r="J3605" s="9"/>
      <c r="K3605" s="9"/>
    </row>
    <row r="3606" spans="1:11" x14ac:dyDescent="0.25">
      <c r="A3606" s="2"/>
      <c r="B3606" s="2"/>
      <c r="C3606" s="2"/>
      <c r="E3606" s="2"/>
      <c r="G3606" s="2"/>
      <c r="H3606" s="6"/>
      <c r="I3606" s="9"/>
      <c r="J3606" s="9"/>
      <c r="K3606" s="9"/>
    </row>
    <row r="3607" spans="1:11" x14ac:dyDescent="0.25">
      <c r="A3607" s="2"/>
      <c r="B3607" s="2"/>
      <c r="C3607" s="2"/>
      <c r="E3607" s="2"/>
      <c r="G3607" s="2"/>
      <c r="H3607" s="6"/>
      <c r="I3607" s="9"/>
      <c r="J3607" s="9"/>
      <c r="K3607" s="9"/>
    </row>
    <row r="3608" spans="1:11" x14ac:dyDescent="0.25">
      <c r="A3608" s="2"/>
      <c r="B3608" s="2"/>
      <c r="C3608" s="2"/>
      <c r="E3608" s="2"/>
      <c r="G3608" s="2"/>
      <c r="H3608" s="6"/>
      <c r="I3608" s="9"/>
      <c r="J3608" s="9"/>
      <c r="K3608" s="9"/>
    </row>
    <row r="3609" spans="1:11" x14ac:dyDescent="0.25">
      <c r="A3609" s="2"/>
      <c r="B3609" s="2"/>
      <c r="C3609" s="2"/>
      <c r="E3609" s="2"/>
      <c r="G3609" s="2"/>
      <c r="H3609" s="6"/>
      <c r="I3609" s="9"/>
      <c r="J3609" s="9"/>
      <c r="K3609" s="9"/>
    </row>
    <row r="3610" spans="1:11" x14ac:dyDescent="0.25">
      <c r="A3610" s="2"/>
      <c r="B3610" s="2"/>
      <c r="C3610" s="2"/>
      <c r="E3610" s="2"/>
      <c r="G3610" s="2"/>
      <c r="H3610" s="6"/>
      <c r="I3610" s="9"/>
      <c r="J3610" s="9"/>
      <c r="K3610" s="9"/>
    </row>
    <row r="3611" spans="1:11" x14ac:dyDescent="0.25">
      <c r="A3611" s="2"/>
      <c r="B3611" s="2"/>
      <c r="C3611" s="2"/>
      <c r="E3611" s="2"/>
      <c r="G3611" s="2"/>
      <c r="H3611" s="6"/>
      <c r="I3611" s="9"/>
      <c r="J3611" s="9"/>
      <c r="K3611" s="9"/>
    </row>
    <row r="3612" spans="1:11" x14ac:dyDescent="0.25">
      <c r="A3612" s="2"/>
      <c r="B3612" s="2"/>
      <c r="C3612" s="2"/>
      <c r="E3612" s="2"/>
      <c r="G3612" s="2"/>
      <c r="H3612" s="6"/>
      <c r="I3612" s="9"/>
      <c r="J3612" s="9"/>
      <c r="K3612" s="9"/>
    </row>
    <row r="3613" spans="1:11" x14ac:dyDescent="0.25">
      <c r="A3613" s="2"/>
      <c r="B3613" s="2"/>
      <c r="C3613" s="2"/>
      <c r="E3613" s="2"/>
      <c r="G3613" s="2"/>
      <c r="H3613" s="6"/>
      <c r="I3613" s="9"/>
      <c r="J3613" s="9"/>
      <c r="K3613" s="9"/>
    </row>
    <row r="3614" spans="1:11" x14ac:dyDescent="0.25">
      <c r="A3614" s="2"/>
      <c r="B3614" s="2"/>
      <c r="C3614" s="2"/>
      <c r="E3614" s="2"/>
      <c r="G3614" s="2"/>
      <c r="H3614" s="6"/>
      <c r="I3614" s="9"/>
      <c r="J3614" s="9"/>
      <c r="K3614" s="9"/>
    </row>
    <row r="3615" spans="1:11" x14ac:dyDescent="0.25">
      <c r="A3615" s="2"/>
      <c r="B3615" s="2"/>
      <c r="C3615" s="2"/>
      <c r="E3615" s="2"/>
      <c r="G3615" s="2"/>
      <c r="H3615" s="6"/>
      <c r="I3615" s="9"/>
      <c r="J3615" s="9"/>
      <c r="K3615" s="9"/>
    </row>
    <row r="3616" spans="1:11" x14ac:dyDescent="0.25">
      <c r="A3616" s="2"/>
      <c r="B3616" s="2"/>
      <c r="C3616" s="2"/>
      <c r="E3616" s="2"/>
      <c r="G3616" s="2"/>
      <c r="H3616" s="6"/>
      <c r="I3616" s="9"/>
      <c r="J3616" s="9"/>
      <c r="K3616" s="9"/>
    </row>
    <row r="3617" spans="1:11" x14ac:dyDescent="0.25">
      <c r="A3617" s="2"/>
      <c r="B3617" s="2"/>
      <c r="C3617" s="2"/>
      <c r="E3617" s="2"/>
      <c r="G3617" s="2"/>
      <c r="H3617" s="6"/>
      <c r="I3617" s="9"/>
      <c r="J3617" s="9"/>
      <c r="K3617" s="9"/>
    </row>
    <row r="3618" spans="1:11" x14ac:dyDescent="0.25">
      <c r="A3618" s="2"/>
      <c r="B3618" s="2"/>
      <c r="C3618" s="2"/>
      <c r="E3618" s="2"/>
      <c r="G3618" s="2"/>
      <c r="H3618" s="6"/>
      <c r="I3618" s="9"/>
      <c r="J3618" s="9"/>
      <c r="K3618" s="9"/>
    </row>
    <row r="3619" spans="1:11" x14ac:dyDescent="0.25">
      <c r="A3619" s="2"/>
      <c r="B3619" s="2"/>
      <c r="C3619" s="2"/>
      <c r="E3619" s="2"/>
      <c r="G3619" s="2"/>
      <c r="H3619" s="6"/>
      <c r="I3619" s="9"/>
      <c r="J3619" s="9"/>
      <c r="K3619" s="9"/>
    </row>
    <row r="3620" spans="1:11" x14ac:dyDescent="0.25">
      <c r="A3620" s="2"/>
      <c r="B3620" s="2"/>
      <c r="C3620" s="2"/>
      <c r="E3620" s="2"/>
      <c r="G3620" s="2"/>
      <c r="H3620" s="6"/>
      <c r="I3620" s="9"/>
      <c r="J3620" s="9"/>
      <c r="K3620" s="9"/>
    </row>
    <row r="3621" spans="1:11" x14ac:dyDescent="0.25">
      <c r="A3621" s="2"/>
      <c r="B3621" s="2"/>
      <c r="C3621" s="2"/>
      <c r="E3621" s="2"/>
      <c r="G3621" s="2"/>
      <c r="H3621" s="6"/>
      <c r="I3621" s="9"/>
      <c r="J3621" s="9"/>
      <c r="K3621" s="9"/>
    </row>
    <row r="3622" spans="1:11" x14ac:dyDescent="0.25">
      <c r="A3622" s="2"/>
      <c r="B3622" s="2"/>
      <c r="C3622" s="2"/>
      <c r="E3622" s="2"/>
      <c r="G3622" s="2"/>
      <c r="H3622" s="6"/>
      <c r="I3622" s="9"/>
      <c r="J3622" s="9"/>
      <c r="K3622" s="9"/>
    </row>
    <row r="3623" spans="1:11" x14ac:dyDescent="0.25">
      <c r="A3623" s="2"/>
      <c r="B3623" s="2"/>
      <c r="C3623" s="2"/>
      <c r="E3623" s="2"/>
      <c r="G3623" s="2"/>
      <c r="H3623" s="6"/>
      <c r="I3623" s="9"/>
      <c r="J3623" s="9"/>
      <c r="K3623" s="9"/>
    </row>
    <row r="3624" spans="1:11" x14ac:dyDescent="0.25">
      <c r="A3624" s="2"/>
      <c r="B3624" s="2"/>
      <c r="C3624" s="2"/>
      <c r="E3624" s="2"/>
      <c r="G3624" s="2"/>
      <c r="H3624" s="6"/>
      <c r="I3624" s="9"/>
      <c r="J3624" s="9"/>
      <c r="K3624" s="9"/>
    </row>
    <row r="3625" spans="1:11" x14ac:dyDescent="0.25">
      <c r="A3625" s="2"/>
      <c r="B3625" s="2"/>
      <c r="C3625" s="2"/>
      <c r="E3625" s="2"/>
      <c r="G3625" s="2"/>
      <c r="H3625" s="6"/>
      <c r="I3625" s="9"/>
      <c r="J3625" s="9"/>
      <c r="K3625" s="9"/>
    </row>
    <row r="3626" spans="1:11" x14ac:dyDescent="0.25">
      <c r="A3626" s="2"/>
      <c r="B3626" s="2"/>
      <c r="C3626" s="2"/>
      <c r="E3626" s="2"/>
      <c r="G3626" s="2"/>
      <c r="H3626" s="6"/>
      <c r="I3626" s="9"/>
      <c r="J3626" s="9"/>
      <c r="K3626" s="9"/>
    </row>
    <row r="3627" spans="1:11" x14ac:dyDescent="0.25">
      <c r="A3627" s="2"/>
      <c r="B3627" s="2"/>
      <c r="C3627" s="2"/>
      <c r="E3627" s="2"/>
      <c r="G3627" s="2"/>
      <c r="H3627" s="6"/>
      <c r="I3627" s="9"/>
      <c r="J3627" s="9"/>
      <c r="K3627" s="9"/>
    </row>
    <row r="3628" spans="1:11" x14ac:dyDescent="0.25">
      <c r="A3628" s="2"/>
      <c r="B3628" s="2"/>
      <c r="C3628" s="2"/>
      <c r="E3628" s="2"/>
      <c r="G3628" s="2"/>
      <c r="H3628" s="6"/>
      <c r="I3628" s="9"/>
      <c r="J3628" s="9"/>
      <c r="K3628" s="9"/>
    </row>
    <row r="3629" spans="1:11" x14ac:dyDescent="0.25">
      <c r="A3629" s="2"/>
      <c r="B3629" s="2"/>
      <c r="C3629" s="2"/>
      <c r="E3629" s="2"/>
      <c r="G3629" s="2"/>
      <c r="H3629" s="6"/>
      <c r="I3629" s="9"/>
      <c r="J3629" s="9"/>
      <c r="K3629" s="9"/>
    </row>
    <row r="3630" spans="1:11" x14ac:dyDescent="0.25">
      <c r="A3630" s="2"/>
      <c r="B3630" s="2"/>
      <c r="C3630" s="2"/>
      <c r="E3630" s="2"/>
      <c r="G3630" s="2"/>
      <c r="H3630" s="6"/>
      <c r="I3630" s="9"/>
      <c r="J3630" s="9"/>
      <c r="K3630" s="9"/>
    </row>
    <row r="3631" spans="1:11" x14ac:dyDescent="0.25">
      <c r="A3631" s="2"/>
      <c r="B3631" s="2"/>
      <c r="C3631" s="2"/>
      <c r="E3631" s="2"/>
      <c r="G3631" s="2"/>
      <c r="H3631" s="6"/>
      <c r="I3631" s="9"/>
      <c r="J3631" s="9"/>
      <c r="K3631" s="9"/>
    </row>
    <row r="3632" spans="1:11" x14ac:dyDescent="0.25">
      <c r="A3632" s="2"/>
      <c r="B3632" s="2"/>
      <c r="C3632" s="2"/>
      <c r="E3632" s="2"/>
      <c r="G3632" s="2"/>
      <c r="H3632" s="6"/>
      <c r="I3632" s="9"/>
      <c r="J3632" s="9"/>
      <c r="K3632" s="9"/>
    </row>
    <row r="3633" spans="1:11" x14ac:dyDescent="0.25">
      <c r="A3633" s="2"/>
      <c r="B3633" s="2"/>
      <c r="C3633" s="2"/>
      <c r="E3633" s="2"/>
      <c r="G3633" s="2"/>
      <c r="H3633" s="6"/>
      <c r="I3633" s="9"/>
      <c r="J3633" s="9"/>
      <c r="K3633" s="9"/>
    </row>
    <row r="3634" spans="1:11" x14ac:dyDescent="0.25">
      <c r="A3634" s="2"/>
      <c r="B3634" s="2"/>
      <c r="C3634" s="2"/>
      <c r="E3634" s="2"/>
      <c r="G3634" s="2"/>
      <c r="H3634" s="6"/>
      <c r="I3634" s="9"/>
      <c r="J3634" s="9"/>
      <c r="K3634" s="9"/>
    </row>
    <row r="3635" spans="1:11" x14ac:dyDescent="0.25">
      <c r="A3635" s="2"/>
      <c r="B3635" s="2"/>
      <c r="C3635" s="2"/>
      <c r="E3635" s="2"/>
      <c r="G3635" s="2"/>
      <c r="H3635" s="6"/>
      <c r="I3635" s="9"/>
      <c r="J3635" s="9"/>
      <c r="K3635" s="9"/>
    </row>
    <row r="3636" spans="1:11" x14ac:dyDescent="0.25">
      <c r="A3636" s="2"/>
      <c r="B3636" s="2"/>
      <c r="C3636" s="2"/>
      <c r="E3636" s="2"/>
      <c r="G3636" s="2"/>
      <c r="H3636" s="6"/>
      <c r="I3636" s="9"/>
      <c r="J3636" s="9"/>
      <c r="K3636" s="9"/>
    </row>
    <row r="3637" spans="1:11" x14ac:dyDescent="0.25">
      <c r="A3637" s="2"/>
      <c r="B3637" s="2"/>
      <c r="C3637" s="2"/>
      <c r="E3637" s="2"/>
      <c r="G3637" s="2"/>
      <c r="H3637" s="6"/>
      <c r="I3637" s="9"/>
      <c r="J3637" s="9"/>
      <c r="K3637" s="9"/>
    </row>
    <row r="3638" spans="1:11" x14ac:dyDescent="0.25">
      <c r="A3638" s="2"/>
      <c r="B3638" s="2"/>
      <c r="C3638" s="2"/>
      <c r="E3638" s="2"/>
      <c r="G3638" s="2"/>
      <c r="H3638" s="6"/>
      <c r="I3638" s="9"/>
      <c r="J3638" s="9"/>
      <c r="K3638" s="9"/>
    </row>
    <row r="3639" spans="1:11" x14ac:dyDescent="0.25">
      <c r="A3639" s="2"/>
      <c r="B3639" s="2"/>
      <c r="C3639" s="2"/>
      <c r="E3639" s="2"/>
      <c r="G3639" s="2"/>
      <c r="H3639" s="6"/>
      <c r="I3639" s="9"/>
      <c r="J3639" s="9"/>
      <c r="K3639" s="9"/>
    </row>
    <row r="3640" spans="1:11" x14ac:dyDescent="0.25">
      <c r="A3640" s="2"/>
      <c r="B3640" s="2"/>
      <c r="C3640" s="2"/>
      <c r="E3640" s="2"/>
      <c r="G3640" s="2"/>
      <c r="H3640" s="6"/>
      <c r="I3640" s="9"/>
      <c r="J3640" s="9"/>
      <c r="K3640" s="9"/>
    </row>
    <row r="3641" spans="1:11" x14ac:dyDescent="0.25">
      <c r="A3641" s="2"/>
      <c r="B3641" s="2"/>
      <c r="C3641" s="2"/>
      <c r="E3641" s="2"/>
      <c r="G3641" s="2"/>
      <c r="H3641" s="6"/>
      <c r="I3641" s="9"/>
      <c r="J3641" s="9"/>
      <c r="K3641" s="9"/>
    </row>
    <row r="3642" spans="1:11" x14ac:dyDescent="0.25">
      <c r="A3642" s="2"/>
      <c r="B3642" s="2"/>
      <c r="C3642" s="2"/>
      <c r="E3642" s="2"/>
      <c r="G3642" s="2"/>
      <c r="H3642" s="6"/>
      <c r="I3642" s="9"/>
      <c r="J3642" s="9"/>
      <c r="K3642" s="9"/>
    </row>
    <row r="3643" spans="1:11" x14ac:dyDescent="0.25">
      <c r="A3643" s="2"/>
      <c r="B3643" s="2"/>
      <c r="C3643" s="2"/>
      <c r="E3643" s="2"/>
      <c r="G3643" s="2"/>
      <c r="H3643" s="6"/>
      <c r="I3643" s="9"/>
      <c r="J3643" s="9"/>
      <c r="K3643" s="9"/>
    </row>
    <row r="3644" spans="1:11" x14ac:dyDescent="0.25">
      <c r="A3644" s="2"/>
      <c r="B3644" s="2"/>
      <c r="C3644" s="2"/>
      <c r="E3644" s="2"/>
      <c r="G3644" s="2"/>
      <c r="H3644" s="6"/>
      <c r="I3644" s="9"/>
      <c r="J3644" s="9"/>
      <c r="K3644" s="9"/>
    </row>
    <row r="3645" spans="1:11" x14ac:dyDescent="0.25">
      <c r="A3645" s="2"/>
      <c r="B3645" s="2"/>
      <c r="C3645" s="2"/>
      <c r="E3645" s="2"/>
      <c r="G3645" s="2"/>
      <c r="H3645" s="6"/>
      <c r="I3645" s="9"/>
      <c r="J3645" s="9"/>
      <c r="K3645" s="9"/>
    </row>
    <row r="3646" spans="1:11" x14ac:dyDescent="0.25">
      <c r="A3646" s="2"/>
      <c r="B3646" s="2"/>
      <c r="C3646" s="2"/>
      <c r="E3646" s="2"/>
      <c r="G3646" s="2"/>
      <c r="H3646" s="6"/>
      <c r="I3646" s="9"/>
      <c r="J3646" s="9"/>
      <c r="K3646" s="9"/>
    </row>
    <row r="3647" spans="1:11" x14ac:dyDescent="0.25">
      <c r="A3647" s="2"/>
      <c r="B3647" s="2"/>
      <c r="C3647" s="2"/>
      <c r="E3647" s="2"/>
      <c r="G3647" s="2"/>
      <c r="H3647" s="6"/>
      <c r="I3647" s="9"/>
      <c r="J3647" s="9"/>
      <c r="K3647" s="9"/>
    </row>
    <row r="3648" spans="1:11" x14ac:dyDescent="0.25">
      <c r="A3648" s="2"/>
      <c r="B3648" s="2"/>
      <c r="C3648" s="2"/>
      <c r="E3648" s="2"/>
      <c r="G3648" s="2"/>
      <c r="H3648" s="6"/>
      <c r="I3648" s="9"/>
      <c r="J3648" s="9"/>
      <c r="K3648" s="9"/>
    </row>
    <row r="3649" spans="1:11" x14ac:dyDescent="0.25">
      <c r="A3649" s="2"/>
      <c r="B3649" s="2"/>
      <c r="C3649" s="2"/>
      <c r="E3649" s="2"/>
      <c r="G3649" s="2"/>
      <c r="H3649" s="6"/>
      <c r="I3649" s="9"/>
      <c r="J3649" s="9"/>
      <c r="K3649" s="9"/>
    </row>
    <row r="3650" spans="1:11" x14ac:dyDescent="0.25">
      <c r="A3650" s="2"/>
      <c r="B3650" s="2"/>
      <c r="C3650" s="2"/>
      <c r="E3650" s="2"/>
      <c r="G3650" s="2"/>
      <c r="H3650" s="6"/>
      <c r="I3650" s="9"/>
      <c r="J3650" s="9"/>
      <c r="K3650" s="9"/>
    </row>
    <row r="3651" spans="1:11" x14ac:dyDescent="0.25">
      <c r="A3651" s="2"/>
      <c r="B3651" s="2"/>
      <c r="C3651" s="2"/>
      <c r="E3651" s="2"/>
      <c r="G3651" s="2"/>
      <c r="H3651" s="6"/>
      <c r="I3651" s="9"/>
      <c r="J3651" s="9"/>
      <c r="K3651" s="9"/>
    </row>
    <row r="3652" spans="1:11" x14ac:dyDescent="0.25">
      <c r="A3652" s="2"/>
      <c r="B3652" s="2"/>
      <c r="C3652" s="2"/>
      <c r="E3652" s="2"/>
      <c r="G3652" s="2"/>
      <c r="H3652" s="6"/>
      <c r="I3652" s="9"/>
      <c r="J3652" s="9"/>
      <c r="K3652" s="9"/>
    </row>
    <row r="3653" spans="1:11" x14ac:dyDescent="0.25">
      <c r="A3653" s="2"/>
      <c r="B3653" s="2"/>
      <c r="C3653" s="2"/>
      <c r="E3653" s="2"/>
      <c r="G3653" s="2"/>
      <c r="H3653" s="6"/>
      <c r="I3653" s="9"/>
      <c r="J3653" s="9"/>
      <c r="K3653" s="9"/>
    </row>
    <row r="3654" spans="1:11" x14ac:dyDescent="0.25">
      <c r="A3654" s="2"/>
      <c r="B3654" s="2"/>
      <c r="C3654" s="2"/>
      <c r="E3654" s="2"/>
      <c r="G3654" s="2"/>
      <c r="H3654" s="6"/>
      <c r="I3654" s="9"/>
      <c r="J3654" s="9"/>
      <c r="K3654" s="9"/>
    </row>
    <row r="3655" spans="1:11" x14ac:dyDescent="0.25">
      <c r="A3655" s="2"/>
      <c r="B3655" s="2"/>
      <c r="C3655" s="2"/>
      <c r="E3655" s="2"/>
      <c r="G3655" s="2"/>
      <c r="H3655" s="6"/>
      <c r="I3655" s="9"/>
      <c r="J3655" s="9"/>
      <c r="K3655" s="9"/>
    </row>
    <row r="3656" spans="1:11" x14ac:dyDescent="0.25">
      <c r="A3656" s="2"/>
      <c r="B3656" s="2"/>
      <c r="C3656" s="2"/>
      <c r="E3656" s="2"/>
      <c r="G3656" s="2"/>
      <c r="H3656" s="6"/>
      <c r="I3656" s="9"/>
      <c r="J3656" s="9"/>
      <c r="K3656" s="9"/>
    </row>
    <row r="3657" spans="1:11" x14ac:dyDescent="0.25">
      <c r="A3657" s="2"/>
      <c r="B3657" s="2"/>
      <c r="C3657" s="2"/>
      <c r="E3657" s="2"/>
      <c r="G3657" s="2"/>
      <c r="H3657" s="6"/>
      <c r="I3657" s="9"/>
      <c r="J3657" s="9"/>
      <c r="K3657" s="9"/>
    </row>
    <row r="3658" spans="1:11" x14ac:dyDescent="0.25">
      <c r="A3658" s="2"/>
      <c r="B3658" s="2"/>
      <c r="C3658" s="2"/>
      <c r="E3658" s="2"/>
      <c r="G3658" s="2"/>
      <c r="H3658" s="6"/>
      <c r="I3658" s="9"/>
      <c r="J3658" s="9"/>
      <c r="K3658" s="9"/>
    </row>
    <row r="3659" spans="1:11" x14ac:dyDescent="0.25">
      <c r="A3659" s="2"/>
      <c r="B3659" s="2"/>
      <c r="C3659" s="2"/>
      <c r="E3659" s="2"/>
      <c r="G3659" s="2"/>
      <c r="H3659" s="6"/>
      <c r="I3659" s="9"/>
      <c r="J3659" s="9"/>
      <c r="K3659" s="9"/>
    </row>
    <row r="3660" spans="1:11" x14ac:dyDescent="0.25">
      <c r="A3660" s="2"/>
      <c r="B3660" s="2"/>
      <c r="C3660" s="2"/>
      <c r="E3660" s="2"/>
      <c r="G3660" s="2"/>
      <c r="H3660" s="6"/>
      <c r="I3660" s="9"/>
      <c r="J3660" s="9"/>
      <c r="K3660" s="9"/>
    </row>
    <row r="3661" spans="1:11" x14ac:dyDescent="0.25">
      <c r="A3661" s="2"/>
      <c r="B3661" s="2"/>
      <c r="C3661" s="2"/>
      <c r="E3661" s="2"/>
      <c r="G3661" s="2"/>
      <c r="H3661" s="6"/>
      <c r="I3661" s="9"/>
      <c r="J3661" s="9"/>
      <c r="K3661" s="9"/>
    </row>
    <row r="3662" spans="1:11" x14ac:dyDescent="0.25">
      <c r="A3662" s="2"/>
      <c r="B3662" s="2"/>
      <c r="C3662" s="2"/>
      <c r="E3662" s="2"/>
      <c r="G3662" s="2"/>
      <c r="H3662" s="6"/>
      <c r="I3662" s="9"/>
      <c r="J3662" s="9"/>
      <c r="K3662" s="9"/>
    </row>
    <row r="3663" spans="1:11" x14ac:dyDescent="0.25">
      <c r="A3663" s="2"/>
      <c r="B3663" s="2"/>
      <c r="C3663" s="2"/>
      <c r="E3663" s="2"/>
      <c r="G3663" s="2"/>
      <c r="H3663" s="6"/>
      <c r="I3663" s="9"/>
      <c r="J3663" s="9"/>
      <c r="K3663" s="9"/>
    </row>
    <row r="3664" spans="1:11" x14ac:dyDescent="0.25">
      <c r="A3664" s="2"/>
      <c r="B3664" s="2"/>
      <c r="C3664" s="2"/>
      <c r="E3664" s="2"/>
      <c r="G3664" s="2"/>
      <c r="H3664" s="6"/>
      <c r="I3664" s="9"/>
      <c r="J3664" s="9"/>
      <c r="K3664" s="9"/>
    </row>
    <row r="3665" spans="1:11" x14ac:dyDescent="0.25">
      <c r="A3665" s="2"/>
      <c r="B3665" s="2"/>
      <c r="C3665" s="2"/>
      <c r="E3665" s="2"/>
      <c r="G3665" s="2"/>
      <c r="H3665" s="6"/>
      <c r="I3665" s="9"/>
      <c r="J3665" s="9"/>
      <c r="K3665" s="9"/>
    </row>
    <row r="3666" spans="1:11" x14ac:dyDescent="0.25">
      <c r="A3666" s="2"/>
      <c r="B3666" s="2"/>
      <c r="C3666" s="2"/>
      <c r="E3666" s="2"/>
      <c r="G3666" s="2"/>
      <c r="H3666" s="6"/>
      <c r="I3666" s="9"/>
      <c r="J3666" s="9"/>
      <c r="K3666" s="9"/>
    </row>
    <row r="3667" spans="1:11" x14ac:dyDescent="0.25">
      <c r="A3667" s="2"/>
      <c r="B3667" s="2"/>
      <c r="C3667" s="2"/>
      <c r="E3667" s="2"/>
      <c r="G3667" s="2"/>
      <c r="H3667" s="6"/>
      <c r="I3667" s="9"/>
      <c r="J3667" s="9"/>
      <c r="K3667" s="9"/>
    </row>
    <row r="3668" spans="1:11" x14ac:dyDescent="0.25">
      <c r="A3668" s="2"/>
      <c r="B3668" s="2"/>
      <c r="C3668" s="2"/>
      <c r="E3668" s="2"/>
      <c r="G3668" s="2"/>
      <c r="H3668" s="6"/>
      <c r="I3668" s="9"/>
      <c r="J3668" s="9"/>
      <c r="K3668" s="9"/>
    </row>
    <row r="3669" spans="1:11" x14ac:dyDescent="0.25">
      <c r="A3669" s="2"/>
      <c r="B3669" s="2"/>
      <c r="C3669" s="2"/>
      <c r="E3669" s="2"/>
      <c r="G3669" s="2"/>
      <c r="H3669" s="6"/>
      <c r="I3669" s="9"/>
      <c r="J3669" s="9"/>
      <c r="K3669" s="9"/>
    </row>
    <row r="3670" spans="1:11" x14ac:dyDescent="0.25">
      <c r="A3670" s="2"/>
      <c r="B3670" s="2"/>
      <c r="C3670" s="2"/>
      <c r="E3670" s="2"/>
      <c r="G3670" s="2"/>
      <c r="H3670" s="6"/>
      <c r="I3670" s="9"/>
      <c r="J3670" s="9"/>
      <c r="K3670" s="9"/>
    </row>
    <row r="3671" spans="1:11" x14ac:dyDescent="0.25">
      <c r="A3671" s="2"/>
      <c r="B3671" s="2"/>
      <c r="C3671" s="2"/>
      <c r="E3671" s="2"/>
      <c r="G3671" s="2"/>
      <c r="H3671" s="6"/>
      <c r="I3671" s="9"/>
      <c r="J3671" s="9"/>
      <c r="K3671" s="9"/>
    </row>
    <row r="3672" spans="1:11" x14ac:dyDescent="0.25">
      <c r="A3672" s="2"/>
      <c r="B3672" s="2"/>
      <c r="C3672" s="2"/>
      <c r="E3672" s="2"/>
      <c r="G3672" s="2"/>
      <c r="H3672" s="6"/>
      <c r="I3672" s="9"/>
      <c r="J3672" s="9"/>
      <c r="K3672" s="9"/>
    </row>
    <row r="3673" spans="1:11" x14ac:dyDescent="0.25">
      <c r="A3673" s="2"/>
      <c r="B3673" s="2"/>
      <c r="C3673" s="2"/>
      <c r="E3673" s="2"/>
      <c r="G3673" s="2"/>
      <c r="H3673" s="6"/>
      <c r="I3673" s="9"/>
      <c r="J3673" s="9"/>
      <c r="K3673" s="9"/>
    </row>
    <row r="3674" spans="1:11" x14ac:dyDescent="0.25">
      <c r="A3674" s="2"/>
      <c r="B3674" s="2"/>
      <c r="C3674" s="2"/>
      <c r="E3674" s="2"/>
      <c r="G3674" s="2"/>
      <c r="H3674" s="6"/>
      <c r="I3674" s="9"/>
      <c r="J3674" s="9"/>
      <c r="K3674" s="9"/>
    </row>
    <row r="3675" spans="1:11" x14ac:dyDescent="0.25">
      <c r="A3675" s="2"/>
      <c r="B3675" s="2"/>
      <c r="C3675" s="2"/>
      <c r="E3675" s="2"/>
      <c r="G3675" s="2"/>
      <c r="H3675" s="6"/>
      <c r="I3675" s="9"/>
      <c r="J3675" s="9"/>
      <c r="K3675" s="9"/>
    </row>
    <row r="3676" spans="1:11" x14ac:dyDescent="0.25">
      <c r="A3676" s="2"/>
      <c r="B3676" s="2"/>
      <c r="C3676" s="2"/>
      <c r="E3676" s="2"/>
      <c r="G3676" s="2"/>
      <c r="H3676" s="6"/>
      <c r="I3676" s="9"/>
      <c r="J3676" s="9"/>
      <c r="K3676" s="9"/>
    </row>
    <row r="3677" spans="1:11" x14ac:dyDescent="0.25">
      <c r="A3677" s="2"/>
      <c r="B3677" s="2"/>
      <c r="C3677" s="2"/>
      <c r="E3677" s="2"/>
      <c r="G3677" s="2"/>
      <c r="H3677" s="6"/>
      <c r="I3677" s="9"/>
      <c r="J3677" s="9"/>
      <c r="K3677" s="9"/>
    </row>
    <row r="3678" spans="1:11" x14ac:dyDescent="0.25">
      <c r="A3678" s="2"/>
      <c r="B3678" s="2"/>
      <c r="C3678" s="2"/>
      <c r="E3678" s="2"/>
      <c r="G3678" s="2"/>
      <c r="H3678" s="6"/>
      <c r="I3678" s="9"/>
      <c r="J3678" s="9"/>
      <c r="K3678" s="9"/>
    </row>
    <row r="3679" spans="1:11" x14ac:dyDescent="0.25">
      <c r="A3679" s="2"/>
      <c r="B3679" s="2"/>
      <c r="C3679" s="2"/>
      <c r="E3679" s="2"/>
      <c r="G3679" s="2"/>
      <c r="H3679" s="6"/>
      <c r="I3679" s="9"/>
      <c r="J3679" s="9"/>
      <c r="K3679" s="9"/>
    </row>
    <row r="3680" spans="1:11" x14ac:dyDescent="0.25">
      <c r="A3680" s="2"/>
      <c r="B3680" s="2"/>
      <c r="C3680" s="2"/>
      <c r="E3680" s="2"/>
      <c r="G3680" s="2"/>
      <c r="H3680" s="6"/>
      <c r="I3680" s="9"/>
      <c r="J3680" s="9"/>
      <c r="K3680" s="9"/>
    </row>
    <row r="3681" spans="1:11" x14ac:dyDescent="0.25">
      <c r="A3681" s="2"/>
      <c r="B3681" s="2"/>
      <c r="C3681" s="2"/>
      <c r="E3681" s="2"/>
      <c r="G3681" s="2"/>
      <c r="H3681" s="6"/>
      <c r="I3681" s="9"/>
      <c r="J3681" s="9"/>
      <c r="K3681" s="9"/>
    </row>
    <row r="3682" spans="1:11" x14ac:dyDescent="0.25">
      <c r="A3682" s="2"/>
      <c r="B3682" s="2"/>
      <c r="C3682" s="2"/>
      <c r="E3682" s="2"/>
      <c r="G3682" s="2"/>
      <c r="H3682" s="6"/>
      <c r="I3682" s="9"/>
      <c r="J3682" s="9"/>
      <c r="K3682" s="9"/>
    </row>
    <row r="3683" spans="1:11" x14ac:dyDescent="0.25">
      <c r="A3683" s="2"/>
      <c r="B3683" s="2"/>
      <c r="C3683" s="2"/>
      <c r="E3683" s="2"/>
      <c r="G3683" s="2"/>
      <c r="H3683" s="6"/>
      <c r="I3683" s="9"/>
      <c r="J3683" s="9"/>
      <c r="K3683" s="9"/>
    </row>
    <row r="3684" spans="1:11" x14ac:dyDescent="0.25">
      <c r="A3684" s="2"/>
      <c r="B3684" s="2"/>
      <c r="C3684" s="2"/>
      <c r="E3684" s="2"/>
      <c r="G3684" s="2"/>
      <c r="H3684" s="6"/>
      <c r="I3684" s="9"/>
      <c r="J3684" s="9"/>
      <c r="K3684" s="9"/>
    </row>
    <row r="3685" spans="1:11" x14ac:dyDescent="0.25">
      <c r="A3685" s="2"/>
      <c r="B3685" s="2"/>
      <c r="C3685" s="2"/>
      <c r="E3685" s="2"/>
      <c r="G3685" s="2"/>
      <c r="H3685" s="6"/>
      <c r="I3685" s="9"/>
      <c r="J3685" s="9"/>
      <c r="K3685" s="9"/>
    </row>
    <row r="3686" spans="1:11" x14ac:dyDescent="0.25">
      <c r="A3686" s="2"/>
      <c r="B3686" s="2"/>
      <c r="C3686" s="2"/>
      <c r="E3686" s="2"/>
      <c r="G3686" s="2"/>
      <c r="H3686" s="6"/>
      <c r="I3686" s="9"/>
      <c r="J3686" s="9"/>
      <c r="K3686" s="9"/>
    </row>
    <row r="3687" spans="1:11" x14ac:dyDescent="0.25">
      <c r="A3687" s="2"/>
      <c r="B3687" s="2"/>
      <c r="C3687" s="2"/>
      <c r="E3687" s="2"/>
      <c r="G3687" s="2"/>
      <c r="H3687" s="6"/>
      <c r="I3687" s="9"/>
      <c r="J3687" s="9"/>
      <c r="K3687" s="9"/>
    </row>
    <row r="3688" spans="1:11" x14ac:dyDescent="0.25">
      <c r="A3688" s="2"/>
      <c r="B3688" s="2"/>
      <c r="C3688" s="2"/>
      <c r="E3688" s="2"/>
      <c r="G3688" s="2"/>
      <c r="H3688" s="6"/>
      <c r="I3688" s="9"/>
      <c r="J3688" s="9"/>
      <c r="K3688" s="9"/>
    </row>
    <row r="3689" spans="1:11" x14ac:dyDescent="0.25">
      <c r="A3689" s="2"/>
      <c r="B3689" s="2"/>
      <c r="C3689" s="2"/>
      <c r="E3689" s="2"/>
      <c r="G3689" s="2"/>
      <c r="H3689" s="6"/>
      <c r="I3689" s="9"/>
      <c r="J3689" s="9"/>
      <c r="K3689" s="9"/>
    </row>
    <row r="3690" spans="1:11" x14ac:dyDescent="0.25">
      <c r="A3690" s="2"/>
      <c r="B3690" s="2"/>
      <c r="C3690" s="2"/>
      <c r="E3690" s="2"/>
      <c r="G3690" s="2"/>
      <c r="H3690" s="6"/>
      <c r="I3690" s="9"/>
      <c r="J3690" s="9"/>
      <c r="K3690" s="9"/>
    </row>
    <row r="3691" spans="1:11" x14ac:dyDescent="0.25">
      <c r="A3691" s="2"/>
      <c r="B3691" s="2"/>
      <c r="C3691" s="2"/>
      <c r="E3691" s="2"/>
      <c r="G3691" s="2"/>
      <c r="H3691" s="6"/>
      <c r="I3691" s="9"/>
      <c r="J3691" s="9"/>
      <c r="K3691" s="9"/>
    </row>
    <row r="3692" spans="1:11" x14ac:dyDescent="0.25">
      <c r="A3692" s="2"/>
      <c r="B3692" s="2"/>
      <c r="C3692" s="2"/>
      <c r="E3692" s="2"/>
      <c r="G3692" s="2"/>
      <c r="H3692" s="6"/>
      <c r="I3692" s="9"/>
      <c r="J3692" s="9"/>
      <c r="K3692" s="9"/>
    </row>
    <row r="3693" spans="1:11" x14ac:dyDescent="0.25">
      <c r="A3693" s="2"/>
      <c r="B3693" s="2"/>
      <c r="C3693" s="2"/>
      <c r="E3693" s="2"/>
      <c r="G3693" s="2"/>
      <c r="H3693" s="6"/>
      <c r="I3693" s="9"/>
      <c r="J3693" s="9"/>
      <c r="K3693" s="9"/>
    </row>
    <row r="3694" spans="1:11" x14ac:dyDescent="0.25">
      <c r="A3694" s="2"/>
      <c r="B3694" s="2"/>
      <c r="C3694" s="2"/>
      <c r="E3694" s="2"/>
      <c r="G3694" s="2"/>
      <c r="H3694" s="6"/>
      <c r="I3694" s="9"/>
      <c r="J3694" s="9"/>
      <c r="K3694" s="9"/>
    </row>
    <row r="3695" spans="1:11" x14ac:dyDescent="0.25">
      <c r="A3695" s="2"/>
      <c r="B3695" s="2"/>
      <c r="C3695" s="2"/>
      <c r="E3695" s="2"/>
      <c r="G3695" s="2"/>
      <c r="H3695" s="6"/>
      <c r="I3695" s="9"/>
      <c r="J3695" s="9"/>
      <c r="K3695" s="9"/>
    </row>
    <row r="3696" spans="1:11" x14ac:dyDescent="0.25">
      <c r="A3696" s="2"/>
      <c r="B3696" s="2"/>
      <c r="C3696" s="2"/>
      <c r="E3696" s="2"/>
      <c r="G3696" s="2"/>
      <c r="H3696" s="6"/>
      <c r="I3696" s="9"/>
      <c r="J3696" s="9"/>
      <c r="K3696" s="9"/>
    </row>
    <row r="3697" spans="1:11" x14ac:dyDescent="0.25">
      <c r="A3697" s="2"/>
      <c r="B3697" s="2"/>
      <c r="C3697" s="2"/>
      <c r="E3697" s="2"/>
      <c r="G3697" s="2"/>
      <c r="H3697" s="6"/>
      <c r="I3697" s="9"/>
      <c r="J3697" s="9"/>
      <c r="K3697" s="9"/>
    </row>
    <row r="3698" spans="1:11" x14ac:dyDescent="0.25">
      <c r="A3698" s="2"/>
      <c r="B3698" s="2"/>
      <c r="C3698" s="2"/>
      <c r="E3698" s="2"/>
      <c r="G3698" s="2"/>
      <c r="H3698" s="6"/>
      <c r="I3698" s="9"/>
      <c r="J3698" s="9"/>
      <c r="K3698" s="9"/>
    </row>
    <row r="3699" spans="1:11" x14ac:dyDescent="0.25">
      <c r="A3699" s="2"/>
      <c r="B3699" s="2"/>
      <c r="C3699" s="2"/>
      <c r="E3699" s="2"/>
      <c r="G3699" s="2"/>
      <c r="H3699" s="6"/>
      <c r="I3699" s="9"/>
      <c r="J3699" s="9"/>
      <c r="K3699" s="9"/>
    </row>
    <row r="3700" spans="1:11" x14ac:dyDescent="0.25">
      <c r="A3700" s="2"/>
      <c r="B3700" s="2"/>
      <c r="C3700" s="2"/>
      <c r="E3700" s="2"/>
      <c r="G3700" s="2"/>
      <c r="H3700" s="6"/>
      <c r="I3700" s="9"/>
      <c r="J3700" s="9"/>
      <c r="K3700" s="9"/>
    </row>
    <row r="3701" spans="1:11" x14ac:dyDescent="0.25">
      <c r="A3701" s="2"/>
      <c r="B3701" s="2"/>
      <c r="C3701" s="2"/>
      <c r="E3701" s="2"/>
      <c r="G3701" s="2"/>
      <c r="H3701" s="6"/>
      <c r="I3701" s="9"/>
      <c r="J3701" s="9"/>
      <c r="K3701" s="9"/>
    </row>
    <row r="3702" spans="1:11" x14ac:dyDescent="0.25">
      <c r="A3702" s="2"/>
      <c r="B3702" s="2"/>
      <c r="C3702" s="2"/>
      <c r="E3702" s="2"/>
      <c r="G3702" s="2"/>
      <c r="H3702" s="6"/>
      <c r="I3702" s="9"/>
      <c r="J3702" s="9"/>
      <c r="K3702" s="9"/>
    </row>
    <row r="3703" spans="1:11" x14ac:dyDescent="0.25">
      <c r="A3703" s="2"/>
      <c r="B3703" s="2"/>
      <c r="C3703" s="2"/>
      <c r="E3703" s="2"/>
      <c r="G3703" s="2"/>
      <c r="H3703" s="6"/>
      <c r="I3703" s="9"/>
      <c r="J3703" s="9"/>
      <c r="K3703" s="9"/>
    </row>
    <row r="3704" spans="1:11" x14ac:dyDescent="0.25">
      <c r="A3704" s="2"/>
      <c r="B3704" s="2"/>
      <c r="C3704" s="2"/>
      <c r="E3704" s="2"/>
      <c r="G3704" s="2"/>
      <c r="H3704" s="6"/>
      <c r="I3704" s="9"/>
      <c r="J3704" s="9"/>
      <c r="K3704" s="9"/>
    </row>
    <row r="3705" spans="1:11" x14ac:dyDescent="0.25">
      <c r="A3705" s="2"/>
      <c r="B3705" s="2"/>
      <c r="C3705" s="2"/>
      <c r="E3705" s="2"/>
      <c r="G3705" s="2"/>
      <c r="H3705" s="6"/>
      <c r="I3705" s="9"/>
      <c r="J3705" s="9"/>
      <c r="K3705" s="9"/>
    </row>
    <row r="3706" spans="1:11" x14ac:dyDescent="0.25">
      <c r="A3706" s="2"/>
      <c r="B3706" s="2"/>
      <c r="C3706" s="2"/>
      <c r="E3706" s="2"/>
      <c r="G3706" s="2"/>
      <c r="H3706" s="6"/>
      <c r="I3706" s="9"/>
      <c r="J3706" s="9"/>
      <c r="K3706" s="9"/>
    </row>
    <row r="3707" spans="1:11" x14ac:dyDescent="0.25">
      <c r="A3707" s="2"/>
      <c r="B3707" s="2"/>
      <c r="C3707" s="2"/>
      <c r="E3707" s="2"/>
      <c r="G3707" s="2"/>
      <c r="H3707" s="6"/>
      <c r="I3707" s="9"/>
      <c r="J3707" s="9"/>
      <c r="K3707" s="9"/>
    </row>
    <row r="3708" spans="1:11" x14ac:dyDescent="0.25">
      <c r="A3708" s="2"/>
      <c r="B3708" s="2"/>
      <c r="C3708" s="2"/>
      <c r="E3708" s="2"/>
      <c r="G3708" s="2"/>
      <c r="H3708" s="6"/>
      <c r="I3708" s="9"/>
      <c r="J3708" s="9"/>
      <c r="K3708" s="9"/>
    </row>
    <row r="3709" spans="1:11" x14ac:dyDescent="0.25">
      <c r="A3709" s="2"/>
      <c r="B3709" s="2"/>
      <c r="C3709" s="2"/>
      <c r="E3709" s="2"/>
      <c r="G3709" s="2"/>
      <c r="H3709" s="6"/>
      <c r="I3709" s="9"/>
      <c r="J3709" s="9"/>
      <c r="K3709" s="9"/>
    </row>
    <row r="3710" spans="1:11" x14ac:dyDescent="0.25">
      <c r="A3710" s="2"/>
      <c r="B3710" s="2"/>
      <c r="C3710" s="2"/>
      <c r="E3710" s="2"/>
      <c r="G3710" s="2"/>
      <c r="H3710" s="6"/>
      <c r="I3710" s="9"/>
      <c r="J3710" s="9"/>
      <c r="K3710" s="9"/>
    </row>
    <row r="3711" spans="1:11" x14ac:dyDescent="0.25">
      <c r="A3711" s="2"/>
      <c r="B3711" s="2"/>
      <c r="C3711" s="2"/>
      <c r="E3711" s="2"/>
      <c r="G3711" s="2"/>
      <c r="H3711" s="6"/>
      <c r="I3711" s="9"/>
      <c r="J3711" s="9"/>
      <c r="K3711" s="9"/>
    </row>
    <row r="3712" spans="1:11" x14ac:dyDescent="0.25">
      <c r="A3712" s="2"/>
      <c r="B3712" s="2"/>
      <c r="C3712" s="2"/>
      <c r="E3712" s="2"/>
      <c r="G3712" s="2"/>
      <c r="H3712" s="6"/>
      <c r="I3712" s="9"/>
      <c r="J3712" s="9"/>
      <c r="K3712" s="9"/>
    </row>
    <row r="3713" spans="1:11" x14ac:dyDescent="0.25">
      <c r="A3713" s="2"/>
      <c r="B3713" s="2"/>
      <c r="C3713" s="2"/>
      <c r="E3713" s="2"/>
      <c r="G3713" s="2"/>
      <c r="H3713" s="6"/>
      <c r="I3713" s="9"/>
      <c r="J3713" s="9"/>
      <c r="K3713" s="9"/>
    </row>
    <row r="3714" spans="1:11" x14ac:dyDescent="0.25">
      <c r="A3714" s="2"/>
      <c r="B3714" s="2"/>
      <c r="C3714" s="2"/>
      <c r="E3714" s="2"/>
      <c r="G3714" s="2"/>
      <c r="H3714" s="6"/>
      <c r="I3714" s="9"/>
      <c r="J3714" s="9"/>
      <c r="K3714" s="9"/>
    </row>
    <row r="3715" spans="1:11" x14ac:dyDescent="0.25">
      <c r="A3715" s="2"/>
      <c r="B3715" s="2"/>
      <c r="C3715" s="2"/>
      <c r="E3715" s="2"/>
      <c r="G3715" s="2"/>
      <c r="H3715" s="6"/>
      <c r="I3715" s="9"/>
      <c r="J3715" s="9"/>
      <c r="K3715" s="9"/>
    </row>
    <row r="3716" spans="1:11" x14ac:dyDescent="0.25">
      <c r="A3716" s="2"/>
      <c r="B3716" s="2"/>
      <c r="C3716" s="2"/>
      <c r="E3716" s="2"/>
      <c r="G3716" s="2"/>
      <c r="H3716" s="6"/>
      <c r="I3716" s="9"/>
      <c r="J3716" s="9"/>
      <c r="K3716" s="9"/>
    </row>
    <row r="3717" spans="1:11" x14ac:dyDescent="0.25">
      <c r="A3717" s="2"/>
      <c r="B3717" s="2"/>
      <c r="C3717" s="2"/>
      <c r="E3717" s="2"/>
      <c r="G3717" s="2"/>
      <c r="H3717" s="6"/>
      <c r="I3717" s="9"/>
      <c r="J3717" s="9"/>
      <c r="K3717" s="9"/>
    </row>
    <row r="3718" spans="1:11" x14ac:dyDescent="0.25">
      <c r="A3718" s="2"/>
      <c r="B3718" s="2"/>
      <c r="C3718" s="2"/>
      <c r="E3718" s="2"/>
      <c r="G3718" s="2"/>
      <c r="H3718" s="6"/>
      <c r="I3718" s="9"/>
      <c r="J3718" s="9"/>
      <c r="K3718" s="9"/>
    </row>
    <row r="3719" spans="1:11" x14ac:dyDescent="0.25">
      <c r="A3719" s="2"/>
      <c r="B3719" s="2"/>
      <c r="C3719" s="2"/>
      <c r="E3719" s="2"/>
      <c r="G3719" s="2"/>
      <c r="H3719" s="6"/>
      <c r="I3719" s="9"/>
      <c r="J3719" s="9"/>
      <c r="K3719" s="9"/>
    </row>
    <row r="3720" spans="1:11" x14ac:dyDescent="0.25">
      <c r="A3720" s="2"/>
      <c r="B3720" s="2"/>
      <c r="C3720" s="2"/>
      <c r="E3720" s="2"/>
      <c r="G3720" s="2"/>
      <c r="H3720" s="6"/>
      <c r="I3720" s="9"/>
      <c r="J3720" s="9"/>
      <c r="K3720" s="9"/>
    </row>
    <row r="3721" spans="1:11" x14ac:dyDescent="0.25">
      <c r="A3721" s="2"/>
      <c r="B3721" s="2"/>
      <c r="C3721" s="2"/>
      <c r="E3721" s="2"/>
      <c r="G3721" s="2"/>
      <c r="H3721" s="6"/>
      <c r="I3721" s="9"/>
      <c r="J3721" s="9"/>
      <c r="K3721" s="9"/>
    </row>
    <row r="3722" spans="1:11" x14ac:dyDescent="0.25">
      <c r="A3722" s="2"/>
      <c r="B3722" s="2"/>
      <c r="C3722" s="2"/>
      <c r="E3722" s="2"/>
      <c r="G3722" s="2"/>
      <c r="H3722" s="6"/>
      <c r="I3722" s="9"/>
      <c r="J3722" s="9"/>
      <c r="K3722" s="9"/>
    </row>
    <row r="3723" spans="1:11" x14ac:dyDescent="0.25">
      <c r="A3723" s="2"/>
      <c r="B3723" s="2"/>
      <c r="C3723" s="2"/>
      <c r="E3723" s="2"/>
      <c r="G3723" s="2"/>
      <c r="H3723" s="6"/>
      <c r="I3723" s="9"/>
      <c r="J3723" s="9"/>
      <c r="K3723" s="9"/>
    </row>
    <row r="3724" spans="1:11" x14ac:dyDescent="0.25">
      <c r="A3724" s="2"/>
      <c r="B3724" s="2"/>
      <c r="C3724" s="2"/>
      <c r="E3724" s="2"/>
      <c r="G3724" s="2"/>
      <c r="H3724" s="6"/>
      <c r="I3724" s="9"/>
      <c r="J3724" s="9"/>
      <c r="K3724" s="9"/>
    </row>
    <row r="3725" spans="1:11" x14ac:dyDescent="0.25">
      <c r="A3725" s="2"/>
      <c r="B3725" s="2"/>
      <c r="C3725" s="2"/>
      <c r="E3725" s="2"/>
      <c r="G3725" s="2"/>
      <c r="H3725" s="6"/>
      <c r="I3725" s="9"/>
      <c r="J3725" s="9"/>
      <c r="K3725" s="9"/>
    </row>
    <row r="3726" spans="1:11" x14ac:dyDescent="0.25">
      <c r="A3726" s="2"/>
      <c r="B3726" s="2"/>
      <c r="C3726" s="2"/>
      <c r="E3726" s="2"/>
      <c r="G3726" s="2"/>
      <c r="H3726" s="6"/>
      <c r="I3726" s="9"/>
      <c r="J3726" s="9"/>
      <c r="K3726" s="9"/>
    </row>
    <row r="3727" spans="1:11" x14ac:dyDescent="0.25">
      <c r="A3727" s="2"/>
      <c r="B3727" s="2"/>
      <c r="C3727" s="2"/>
      <c r="E3727" s="2"/>
      <c r="G3727" s="2"/>
      <c r="H3727" s="6"/>
      <c r="I3727" s="9"/>
      <c r="J3727" s="9"/>
      <c r="K3727" s="9"/>
    </row>
    <row r="3728" spans="1:11" x14ac:dyDescent="0.25">
      <c r="A3728" s="2"/>
      <c r="B3728" s="2"/>
      <c r="C3728" s="2"/>
      <c r="E3728" s="2"/>
      <c r="G3728" s="2"/>
      <c r="H3728" s="6"/>
      <c r="I3728" s="9"/>
      <c r="J3728" s="9"/>
      <c r="K3728" s="9"/>
    </row>
    <row r="3729" spans="1:11" x14ac:dyDescent="0.25">
      <c r="A3729" s="2"/>
      <c r="B3729" s="2"/>
      <c r="C3729" s="2"/>
      <c r="E3729" s="2"/>
      <c r="G3729" s="2"/>
      <c r="H3729" s="6"/>
      <c r="I3729" s="9"/>
      <c r="J3729" s="9"/>
      <c r="K3729" s="9"/>
    </row>
    <row r="3730" spans="1:11" x14ac:dyDescent="0.25">
      <c r="A3730" s="2"/>
      <c r="B3730" s="2"/>
      <c r="C3730" s="2"/>
      <c r="E3730" s="2"/>
      <c r="G3730" s="2"/>
      <c r="H3730" s="6"/>
      <c r="I3730" s="9"/>
      <c r="J3730" s="9"/>
      <c r="K3730" s="9"/>
    </row>
    <row r="3731" spans="1:11" x14ac:dyDescent="0.25">
      <c r="A3731" s="2"/>
      <c r="B3731" s="2"/>
      <c r="C3731" s="2"/>
      <c r="E3731" s="2"/>
      <c r="G3731" s="2"/>
      <c r="H3731" s="6"/>
      <c r="I3731" s="9"/>
      <c r="J3731" s="9"/>
      <c r="K3731" s="9"/>
    </row>
    <row r="3732" spans="1:11" x14ac:dyDescent="0.25">
      <c r="A3732" s="2"/>
      <c r="B3732" s="2"/>
      <c r="C3732" s="2"/>
      <c r="E3732" s="2"/>
      <c r="G3732" s="2"/>
      <c r="H3732" s="6"/>
      <c r="I3732" s="9"/>
      <c r="J3732" s="9"/>
      <c r="K3732" s="9"/>
    </row>
    <row r="3733" spans="1:11" x14ac:dyDescent="0.25">
      <c r="A3733" s="2"/>
      <c r="B3733" s="2"/>
      <c r="C3733" s="2"/>
      <c r="E3733" s="2"/>
      <c r="G3733" s="2"/>
      <c r="H3733" s="6"/>
      <c r="I3733" s="9"/>
      <c r="J3733" s="9"/>
      <c r="K3733" s="9"/>
    </row>
    <row r="3734" spans="1:11" x14ac:dyDescent="0.25">
      <c r="A3734" s="2"/>
      <c r="B3734" s="2"/>
      <c r="C3734" s="2"/>
      <c r="E3734" s="2"/>
      <c r="G3734" s="2"/>
      <c r="H3734" s="6"/>
      <c r="I3734" s="9"/>
      <c r="J3734" s="9"/>
      <c r="K3734" s="9"/>
    </row>
    <row r="3735" spans="1:11" x14ac:dyDescent="0.25">
      <c r="A3735" s="2"/>
      <c r="B3735" s="2"/>
      <c r="C3735" s="2"/>
      <c r="E3735" s="2"/>
      <c r="G3735" s="2"/>
      <c r="H3735" s="6"/>
      <c r="I3735" s="9"/>
      <c r="J3735" s="9"/>
      <c r="K3735" s="9"/>
    </row>
    <row r="3736" spans="1:11" x14ac:dyDescent="0.25">
      <c r="A3736" s="2"/>
      <c r="B3736" s="2"/>
      <c r="C3736" s="2"/>
      <c r="E3736" s="2"/>
      <c r="G3736" s="2"/>
      <c r="H3736" s="6"/>
      <c r="I3736" s="9"/>
      <c r="J3736" s="9"/>
      <c r="K3736" s="9"/>
    </row>
    <row r="3737" spans="1:11" x14ac:dyDescent="0.25">
      <c r="A3737" s="2"/>
      <c r="B3737" s="2"/>
      <c r="C3737" s="2"/>
      <c r="E3737" s="2"/>
      <c r="G3737" s="2"/>
      <c r="H3737" s="6"/>
      <c r="I3737" s="9"/>
      <c r="J3737" s="9"/>
      <c r="K3737" s="9"/>
    </row>
    <row r="3738" spans="1:11" x14ac:dyDescent="0.25">
      <c r="A3738" s="2"/>
      <c r="B3738" s="2"/>
      <c r="C3738" s="2"/>
      <c r="E3738" s="2"/>
      <c r="G3738" s="2"/>
      <c r="H3738" s="6"/>
      <c r="I3738" s="9"/>
      <c r="J3738" s="9"/>
      <c r="K3738" s="9"/>
    </row>
    <row r="3739" spans="1:11" x14ac:dyDescent="0.25">
      <c r="A3739" s="2"/>
      <c r="B3739" s="2"/>
      <c r="C3739" s="2"/>
      <c r="E3739" s="2"/>
      <c r="G3739" s="2"/>
      <c r="H3739" s="6"/>
      <c r="I3739" s="9"/>
      <c r="J3739" s="9"/>
      <c r="K3739" s="9"/>
    </row>
    <row r="3740" spans="1:11" x14ac:dyDescent="0.25">
      <c r="A3740" s="2"/>
      <c r="B3740" s="2"/>
      <c r="C3740" s="2"/>
      <c r="E3740" s="2"/>
      <c r="G3740" s="2"/>
      <c r="H3740" s="6"/>
      <c r="I3740" s="9"/>
      <c r="J3740" s="9"/>
      <c r="K3740" s="9"/>
    </row>
    <row r="3741" spans="1:11" x14ac:dyDescent="0.25">
      <c r="A3741" s="2"/>
      <c r="B3741" s="2"/>
      <c r="C3741" s="2"/>
      <c r="E3741" s="2"/>
      <c r="G3741" s="2"/>
      <c r="H3741" s="6"/>
      <c r="I3741" s="9"/>
      <c r="J3741" s="9"/>
      <c r="K3741" s="9"/>
    </row>
    <row r="3742" spans="1:11" x14ac:dyDescent="0.25">
      <c r="A3742" s="2"/>
      <c r="B3742" s="2"/>
      <c r="C3742" s="2"/>
      <c r="E3742" s="2"/>
      <c r="G3742" s="2"/>
      <c r="H3742" s="6"/>
      <c r="I3742" s="9"/>
      <c r="J3742" s="9"/>
      <c r="K3742" s="9"/>
    </row>
    <row r="3743" spans="1:11" x14ac:dyDescent="0.25">
      <c r="A3743" s="2"/>
      <c r="B3743" s="2"/>
      <c r="C3743" s="2"/>
      <c r="E3743" s="2"/>
      <c r="G3743" s="2"/>
      <c r="H3743" s="6"/>
      <c r="I3743" s="9"/>
      <c r="J3743" s="9"/>
      <c r="K3743" s="9"/>
    </row>
    <row r="3744" spans="1:11" x14ac:dyDescent="0.25">
      <c r="A3744" s="2"/>
      <c r="B3744" s="2"/>
      <c r="C3744" s="2"/>
      <c r="E3744" s="2"/>
      <c r="G3744" s="2"/>
      <c r="H3744" s="6"/>
      <c r="I3744" s="9"/>
      <c r="J3744" s="9"/>
      <c r="K3744" s="9"/>
    </row>
    <row r="3745" spans="1:11" x14ac:dyDescent="0.25">
      <c r="A3745" s="2"/>
      <c r="B3745" s="2"/>
      <c r="C3745" s="2"/>
      <c r="E3745" s="2"/>
      <c r="G3745" s="2"/>
      <c r="H3745" s="6"/>
      <c r="I3745" s="9"/>
      <c r="J3745" s="9"/>
      <c r="K3745" s="9"/>
    </row>
    <row r="3746" spans="1:11" x14ac:dyDescent="0.25">
      <c r="A3746" s="2"/>
      <c r="B3746" s="2"/>
      <c r="C3746" s="2"/>
      <c r="E3746" s="2"/>
      <c r="G3746" s="2"/>
      <c r="H3746" s="6"/>
      <c r="I3746" s="9"/>
      <c r="J3746" s="9"/>
      <c r="K3746" s="9"/>
    </row>
    <row r="3747" spans="1:11" x14ac:dyDescent="0.25">
      <c r="A3747" s="2"/>
      <c r="B3747" s="2"/>
      <c r="C3747" s="2"/>
      <c r="E3747" s="2"/>
      <c r="G3747" s="2"/>
      <c r="H3747" s="6"/>
      <c r="I3747" s="9"/>
      <c r="J3747" s="9"/>
      <c r="K3747" s="9"/>
    </row>
    <row r="3748" spans="1:11" x14ac:dyDescent="0.25">
      <c r="A3748" s="2"/>
      <c r="B3748" s="2"/>
      <c r="C3748" s="2"/>
      <c r="E3748" s="2"/>
      <c r="G3748" s="2"/>
      <c r="H3748" s="6"/>
      <c r="I3748" s="9"/>
      <c r="J3748" s="9"/>
      <c r="K3748" s="9"/>
    </row>
    <row r="3749" spans="1:11" x14ac:dyDescent="0.25">
      <c r="A3749" s="2"/>
      <c r="B3749" s="2"/>
      <c r="C3749" s="2"/>
      <c r="E3749" s="2"/>
      <c r="G3749" s="2"/>
      <c r="H3749" s="6"/>
      <c r="I3749" s="9"/>
      <c r="J3749" s="9"/>
      <c r="K3749" s="9"/>
    </row>
    <row r="3750" spans="1:11" x14ac:dyDescent="0.25">
      <c r="A3750" s="2"/>
      <c r="B3750" s="2"/>
      <c r="C3750" s="2"/>
      <c r="E3750" s="2"/>
      <c r="G3750" s="2"/>
      <c r="H3750" s="6"/>
      <c r="I3750" s="9"/>
      <c r="J3750" s="9"/>
      <c r="K3750" s="9"/>
    </row>
    <row r="3751" spans="1:11" x14ac:dyDescent="0.25">
      <c r="A3751" s="2"/>
      <c r="B3751" s="2"/>
      <c r="C3751" s="2"/>
      <c r="E3751" s="2"/>
      <c r="G3751" s="2"/>
      <c r="H3751" s="6"/>
      <c r="I3751" s="9"/>
      <c r="J3751" s="9"/>
      <c r="K3751" s="9"/>
    </row>
    <row r="3752" spans="1:11" x14ac:dyDescent="0.25">
      <c r="A3752" s="2"/>
      <c r="B3752" s="2"/>
      <c r="C3752" s="2"/>
      <c r="E3752" s="2"/>
      <c r="G3752" s="2"/>
      <c r="H3752" s="6"/>
      <c r="I3752" s="9"/>
      <c r="J3752" s="9"/>
      <c r="K3752" s="9"/>
    </row>
    <row r="3753" spans="1:11" x14ac:dyDescent="0.25">
      <c r="A3753" s="2"/>
      <c r="B3753" s="2"/>
      <c r="C3753" s="2"/>
      <c r="E3753" s="2"/>
      <c r="G3753" s="2"/>
      <c r="H3753" s="6"/>
      <c r="I3753" s="9"/>
      <c r="J3753" s="9"/>
      <c r="K3753" s="9"/>
    </row>
    <row r="3754" spans="1:11" x14ac:dyDescent="0.25">
      <c r="A3754" s="2"/>
      <c r="B3754" s="2"/>
      <c r="C3754" s="2"/>
      <c r="E3754" s="2"/>
      <c r="G3754" s="2"/>
      <c r="H3754" s="6"/>
      <c r="I3754" s="9"/>
      <c r="J3754" s="9"/>
      <c r="K3754" s="9"/>
    </row>
    <row r="3755" spans="1:11" x14ac:dyDescent="0.25">
      <c r="A3755" s="2"/>
      <c r="B3755" s="2"/>
      <c r="C3755" s="2"/>
      <c r="E3755" s="2"/>
      <c r="G3755" s="2"/>
      <c r="H3755" s="6"/>
      <c r="I3755" s="9"/>
      <c r="J3755" s="9"/>
      <c r="K3755" s="9"/>
    </row>
    <row r="3756" spans="1:11" x14ac:dyDescent="0.25">
      <c r="A3756" s="2"/>
      <c r="B3756" s="2"/>
      <c r="C3756" s="2"/>
      <c r="E3756" s="2"/>
      <c r="G3756" s="2"/>
      <c r="H3756" s="6"/>
      <c r="I3756" s="9"/>
      <c r="J3756" s="9"/>
      <c r="K3756" s="9"/>
    </row>
    <row r="3757" spans="1:11" x14ac:dyDescent="0.25">
      <c r="A3757" s="2"/>
      <c r="B3757" s="2"/>
      <c r="C3757" s="2"/>
      <c r="E3757" s="2"/>
      <c r="G3757" s="2"/>
      <c r="H3757" s="6"/>
      <c r="I3757" s="9"/>
      <c r="J3757" s="9"/>
      <c r="K3757" s="9"/>
    </row>
    <row r="3758" spans="1:11" x14ac:dyDescent="0.25">
      <c r="A3758" s="2"/>
      <c r="B3758" s="2"/>
      <c r="C3758" s="2"/>
      <c r="E3758" s="2"/>
      <c r="G3758" s="2"/>
      <c r="H3758" s="6"/>
      <c r="I3758" s="9"/>
      <c r="J3758" s="9"/>
      <c r="K3758" s="9"/>
    </row>
    <row r="3759" spans="1:11" x14ac:dyDescent="0.25">
      <c r="A3759" s="2"/>
      <c r="B3759" s="2"/>
      <c r="C3759" s="2"/>
      <c r="E3759" s="2"/>
      <c r="G3759" s="2"/>
      <c r="H3759" s="6"/>
      <c r="I3759" s="9"/>
      <c r="J3759" s="9"/>
      <c r="K3759" s="9"/>
    </row>
    <row r="3760" spans="1:11" x14ac:dyDescent="0.25">
      <c r="A3760" s="2"/>
      <c r="B3760" s="2"/>
      <c r="C3760" s="2"/>
      <c r="E3760" s="2"/>
      <c r="G3760" s="2"/>
      <c r="H3760" s="6"/>
      <c r="I3760" s="9"/>
      <c r="J3760" s="9"/>
      <c r="K3760" s="9"/>
    </row>
    <row r="3761" spans="1:11" x14ac:dyDescent="0.25">
      <c r="A3761" s="2"/>
      <c r="B3761" s="2"/>
      <c r="C3761" s="2"/>
      <c r="E3761" s="2"/>
      <c r="G3761" s="2"/>
      <c r="H3761" s="6"/>
      <c r="I3761" s="9"/>
      <c r="J3761" s="9"/>
      <c r="K3761" s="9"/>
    </row>
    <row r="3762" spans="1:11" x14ac:dyDescent="0.25">
      <c r="A3762" s="2"/>
      <c r="B3762" s="2"/>
      <c r="C3762" s="2"/>
      <c r="E3762" s="2"/>
      <c r="G3762" s="2"/>
      <c r="H3762" s="6"/>
      <c r="I3762" s="9"/>
      <c r="J3762" s="9"/>
      <c r="K3762" s="9"/>
    </row>
    <row r="3763" spans="1:11" x14ac:dyDescent="0.25">
      <c r="A3763" s="2"/>
      <c r="B3763" s="2"/>
      <c r="C3763" s="2"/>
      <c r="E3763" s="2"/>
      <c r="G3763" s="2"/>
      <c r="H3763" s="6"/>
      <c r="I3763" s="9"/>
      <c r="J3763" s="9"/>
      <c r="K3763" s="9"/>
    </row>
    <row r="3764" spans="1:11" x14ac:dyDescent="0.25">
      <c r="A3764" s="2"/>
      <c r="B3764" s="2"/>
      <c r="C3764" s="2"/>
      <c r="E3764" s="2"/>
      <c r="G3764" s="2"/>
      <c r="H3764" s="6"/>
      <c r="I3764" s="9"/>
      <c r="J3764" s="9"/>
      <c r="K3764" s="9"/>
    </row>
    <row r="3765" spans="1:11" x14ac:dyDescent="0.25">
      <c r="A3765" s="2"/>
      <c r="B3765" s="2"/>
      <c r="C3765" s="2"/>
      <c r="E3765" s="2"/>
      <c r="G3765" s="2"/>
      <c r="H3765" s="6"/>
      <c r="I3765" s="9"/>
      <c r="J3765" s="9"/>
      <c r="K3765" s="9"/>
    </row>
    <row r="3766" spans="1:11" x14ac:dyDescent="0.25">
      <c r="A3766" s="2"/>
      <c r="B3766" s="2"/>
      <c r="C3766" s="2"/>
      <c r="E3766" s="2"/>
      <c r="G3766" s="2"/>
      <c r="H3766" s="6"/>
      <c r="I3766" s="9"/>
      <c r="J3766" s="9"/>
      <c r="K3766" s="9"/>
    </row>
    <row r="3767" spans="1:11" x14ac:dyDescent="0.25">
      <c r="A3767" s="2"/>
      <c r="B3767" s="2"/>
      <c r="C3767" s="2"/>
      <c r="E3767" s="2"/>
      <c r="G3767" s="2"/>
      <c r="H3767" s="6"/>
      <c r="I3767" s="9"/>
      <c r="J3767" s="9"/>
      <c r="K3767" s="9"/>
    </row>
    <row r="3768" spans="1:11" x14ac:dyDescent="0.25">
      <c r="A3768" s="2"/>
      <c r="B3768" s="2"/>
      <c r="C3768" s="2"/>
      <c r="E3768" s="2"/>
      <c r="G3768" s="2"/>
      <c r="H3768" s="6"/>
      <c r="I3768" s="9"/>
      <c r="J3768" s="9"/>
      <c r="K3768" s="9"/>
    </row>
    <row r="3769" spans="1:11" x14ac:dyDescent="0.25">
      <c r="A3769" s="2"/>
      <c r="B3769" s="2"/>
      <c r="C3769" s="2"/>
      <c r="E3769" s="2"/>
      <c r="G3769" s="2"/>
      <c r="H3769" s="6"/>
      <c r="I3769" s="9"/>
      <c r="J3769" s="9"/>
      <c r="K3769" s="9"/>
    </row>
    <row r="3770" spans="1:11" x14ac:dyDescent="0.25">
      <c r="A3770" s="2"/>
      <c r="B3770" s="2"/>
      <c r="C3770" s="2"/>
      <c r="E3770" s="2"/>
      <c r="G3770" s="2"/>
      <c r="H3770" s="6"/>
      <c r="I3770" s="9"/>
      <c r="J3770" s="9"/>
      <c r="K3770" s="9"/>
    </row>
    <row r="3771" spans="1:11" x14ac:dyDescent="0.25">
      <c r="A3771" s="2"/>
      <c r="B3771" s="2"/>
      <c r="C3771" s="2"/>
      <c r="E3771" s="2"/>
      <c r="G3771" s="2"/>
      <c r="H3771" s="6"/>
      <c r="I3771" s="9"/>
      <c r="J3771" s="9"/>
      <c r="K3771" s="9"/>
    </row>
    <row r="3772" spans="1:11" x14ac:dyDescent="0.25">
      <c r="A3772" s="2"/>
      <c r="B3772" s="2"/>
      <c r="C3772" s="2"/>
      <c r="E3772" s="2"/>
      <c r="G3772" s="2"/>
      <c r="H3772" s="6"/>
      <c r="I3772" s="9"/>
      <c r="J3772" s="9"/>
      <c r="K3772" s="9"/>
    </row>
    <row r="3773" spans="1:11" x14ac:dyDescent="0.25">
      <c r="A3773" s="2"/>
      <c r="B3773" s="2"/>
      <c r="C3773" s="2"/>
      <c r="E3773" s="2"/>
      <c r="G3773" s="2"/>
      <c r="H3773" s="6"/>
      <c r="I3773" s="9"/>
      <c r="J3773" s="9"/>
      <c r="K3773" s="9"/>
    </row>
    <row r="3774" spans="1:11" x14ac:dyDescent="0.25">
      <c r="A3774" s="2"/>
      <c r="B3774" s="2"/>
      <c r="C3774" s="2"/>
      <c r="E3774" s="2"/>
      <c r="G3774" s="2"/>
      <c r="H3774" s="6"/>
      <c r="I3774" s="9"/>
      <c r="J3774" s="9"/>
      <c r="K3774" s="9"/>
    </row>
    <row r="3775" spans="1:11" x14ac:dyDescent="0.25">
      <c r="A3775" s="2"/>
      <c r="B3775" s="2"/>
      <c r="C3775" s="2"/>
      <c r="E3775" s="2"/>
      <c r="G3775" s="2"/>
      <c r="H3775" s="6"/>
      <c r="I3775" s="9"/>
      <c r="J3775" s="9"/>
      <c r="K3775" s="9"/>
    </row>
    <row r="3776" spans="1:11" x14ac:dyDescent="0.25">
      <c r="A3776" s="2"/>
      <c r="B3776" s="2"/>
      <c r="C3776" s="2"/>
      <c r="E3776" s="2"/>
      <c r="G3776" s="2"/>
      <c r="H3776" s="6"/>
      <c r="I3776" s="9"/>
      <c r="J3776" s="9"/>
      <c r="K3776" s="9"/>
    </row>
    <row r="3777" spans="1:11" x14ac:dyDescent="0.25">
      <c r="A3777" s="2"/>
      <c r="B3777" s="2"/>
      <c r="C3777" s="2"/>
      <c r="E3777" s="2"/>
      <c r="G3777" s="2"/>
      <c r="H3777" s="6"/>
      <c r="I3777" s="9"/>
      <c r="J3777" s="9"/>
      <c r="K3777" s="9"/>
    </row>
    <row r="3778" spans="1:11" x14ac:dyDescent="0.25">
      <c r="A3778" s="2"/>
      <c r="B3778" s="2"/>
      <c r="C3778" s="2"/>
      <c r="E3778" s="2"/>
      <c r="G3778" s="2"/>
      <c r="H3778" s="6"/>
      <c r="I3778" s="9"/>
      <c r="J3778" s="9"/>
      <c r="K3778" s="9"/>
    </row>
    <row r="3779" spans="1:11" x14ac:dyDescent="0.25">
      <c r="A3779" s="2"/>
      <c r="B3779" s="2"/>
      <c r="C3779" s="2"/>
      <c r="E3779" s="2"/>
      <c r="G3779" s="2"/>
      <c r="H3779" s="6"/>
      <c r="I3779" s="9"/>
      <c r="J3779" s="9"/>
      <c r="K3779" s="9"/>
    </row>
    <row r="3780" spans="1:11" x14ac:dyDescent="0.25">
      <c r="A3780" s="2"/>
      <c r="B3780" s="2"/>
      <c r="C3780" s="2"/>
      <c r="E3780" s="2"/>
      <c r="G3780" s="2"/>
      <c r="H3780" s="6"/>
      <c r="I3780" s="9"/>
      <c r="J3780" s="9"/>
      <c r="K3780" s="9"/>
    </row>
    <row r="3781" spans="1:11" x14ac:dyDescent="0.25">
      <c r="A3781" s="2"/>
      <c r="B3781" s="2"/>
      <c r="C3781" s="2"/>
      <c r="E3781" s="2"/>
      <c r="G3781" s="2"/>
      <c r="H3781" s="6"/>
      <c r="I3781" s="9"/>
      <c r="J3781" s="9"/>
      <c r="K3781" s="9"/>
    </row>
    <row r="3782" spans="1:11" x14ac:dyDescent="0.25">
      <c r="A3782" s="2"/>
      <c r="B3782" s="2"/>
      <c r="C3782" s="2"/>
      <c r="E3782" s="2"/>
      <c r="G3782" s="2"/>
      <c r="H3782" s="6"/>
      <c r="I3782" s="9"/>
      <c r="J3782" s="9"/>
      <c r="K3782" s="9"/>
    </row>
    <row r="3783" spans="1:11" x14ac:dyDescent="0.25">
      <c r="A3783" s="2"/>
      <c r="B3783" s="2"/>
      <c r="C3783" s="2"/>
      <c r="E3783" s="2"/>
      <c r="G3783" s="2"/>
      <c r="H3783" s="6"/>
      <c r="I3783" s="9"/>
      <c r="J3783" s="9"/>
      <c r="K3783" s="9"/>
    </row>
    <row r="3784" spans="1:11" x14ac:dyDescent="0.25">
      <c r="A3784" s="2"/>
      <c r="B3784" s="2"/>
      <c r="C3784" s="2"/>
      <c r="E3784" s="2"/>
      <c r="G3784" s="2"/>
      <c r="H3784" s="6"/>
      <c r="I3784" s="9"/>
      <c r="J3784" s="9"/>
      <c r="K3784" s="9"/>
    </row>
    <row r="3785" spans="1:11" x14ac:dyDescent="0.25">
      <c r="A3785" s="2"/>
      <c r="B3785" s="2"/>
      <c r="C3785" s="2"/>
      <c r="E3785" s="2"/>
      <c r="G3785" s="2"/>
      <c r="H3785" s="6"/>
      <c r="I3785" s="9"/>
      <c r="J3785" s="9"/>
      <c r="K3785" s="9"/>
    </row>
    <row r="3786" spans="1:11" x14ac:dyDescent="0.25">
      <c r="A3786" s="2"/>
      <c r="B3786" s="2"/>
      <c r="C3786" s="2"/>
      <c r="E3786" s="2"/>
      <c r="G3786" s="2"/>
      <c r="H3786" s="6"/>
      <c r="I3786" s="9"/>
      <c r="J3786" s="9"/>
      <c r="K3786" s="9"/>
    </row>
    <row r="3787" spans="1:11" x14ac:dyDescent="0.25">
      <c r="A3787" s="2"/>
      <c r="B3787" s="2"/>
      <c r="C3787" s="2"/>
      <c r="E3787" s="2"/>
      <c r="G3787" s="2"/>
      <c r="H3787" s="6"/>
      <c r="I3787" s="9"/>
      <c r="J3787" s="9"/>
      <c r="K3787" s="9"/>
    </row>
    <row r="3788" spans="1:11" x14ac:dyDescent="0.25">
      <c r="A3788" s="2"/>
      <c r="B3788" s="2"/>
      <c r="C3788" s="2"/>
      <c r="E3788" s="2"/>
      <c r="G3788" s="2"/>
      <c r="H3788" s="6"/>
      <c r="I3788" s="9"/>
      <c r="J3788" s="9"/>
      <c r="K3788" s="9"/>
    </row>
    <row r="3789" spans="1:11" x14ac:dyDescent="0.25">
      <c r="A3789" s="2"/>
      <c r="B3789" s="2"/>
      <c r="C3789" s="2"/>
      <c r="E3789" s="2"/>
      <c r="G3789" s="2"/>
      <c r="H3789" s="6"/>
      <c r="I3789" s="9"/>
      <c r="J3789" s="9"/>
      <c r="K3789" s="9"/>
    </row>
    <row r="3790" spans="1:11" x14ac:dyDescent="0.25">
      <c r="A3790" s="2"/>
      <c r="B3790" s="2"/>
      <c r="C3790" s="2"/>
      <c r="E3790" s="2"/>
      <c r="G3790" s="2"/>
      <c r="H3790" s="6"/>
      <c r="I3790" s="9"/>
      <c r="J3790" s="9"/>
      <c r="K3790" s="9"/>
    </row>
    <row r="3791" spans="1:11" x14ac:dyDescent="0.25">
      <c r="A3791" s="2"/>
      <c r="B3791" s="2"/>
      <c r="C3791" s="2"/>
      <c r="E3791" s="2"/>
      <c r="G3791" s="2"/>
      <c r="H3791" s="6"/>
      <c r="I3791" s="9"/>
      <c r="J3791" s="9"/>
      <c r="K3791" s="9"/>
    </row>
    <row r="3792" spans="1:11" x14ac:dyDescent="0.25">
      <c r="A3792" s="2"/>
      <c r="B3792" s="2"/>
      <c r="C3792" s="2"/>
      <c r="E3792" s="2"/>
      <c r="G3792" s="2"/>
      <c r="H3792" s="6"/>
      <c r="I3792" s="9"/>
      <c r="J3792" s="9"/>
      <c r="K3792" s="9"/>
    </row>
    <row r="3793" spans="1:11" x14ac:dyDescent="0.25">
      <c r="A3793" s="2"/>
      <c r="B3793" s="2"/>
      <c r="C3793" s="2"/>
      <c r="E3793" s="2"/>
      <c r="G3793" s="2"/>
      <c r="H3793" s="6"/>
      <c r="I3793" s="9"/>
      <c r="J3793" s="9"/>
      <c r="K3793" s="9"/>
    </row>
    <row r="3794" spans="1:11" x14ac:dyDescent="0.25">
      <c r="A3794" s="2"/>
      <c r="B3794" s="2"/>
      <c r="C3794" s="2"/>
      <c r="E3794" s="2"/>
      <c r="G3794" s="2"/>
      <c r="H3794" s="6"/>
      <c r="I3794" s="9"/>
      <c r="J3794" s="9"/>
      <c r="K3794" s="9"/>
    </row>
    <row r="3795" spans="1:11" x14ac:dyDescent="0.25">
      <c r="A3795" s="2"/>
      <c r="B3795" s="2"/>
      <c r="C3795" s="2"/>
      <c r="E3795" s="2"/>
      <c r="G3795" s="2"/>
      <c r="H3795" s="6"/>
      <c r="I3795" s="9"/>
      <c r="J3795" s="9"/>
      <c r="K3795" s="9"/>
    </row>
    <row r="3796" spans="1:11" x14ac:dyDescent="0.25">
      <c r="A3796" s="2"/>
      <c r="B3796" s="2"/>
      <c r="C3796" s="2"/>
      <c r="E3796" s="2"/>
      <c r="G3796" s="2"/>
      <c r="H3796" s="6"/>
      <c r="I3796" s="9"/>
      <c r="J3796" s="9"/>
      <c r="K3796" s="9"/>
    </row>
    <row r="3797" spans="1:11" x14ac:dyDescent="0.25">
      <c r="A3797" s="2"/>
      <c r="B3797" s="2"/>
      <c r="C3797" s="2"/>
      <c r="E3797" s="2"/>
      <c r="G3797" s="2"/>
      <c r="H3797" s="6"/>
      <c r="I3797" s="9"/>
      <c r="J3797" s="9"/>
      <c r="K3797" s="9"/>
    </row>
    <row r="3798" spans="1:11" x14ac:dyDescent="0.25">
      <c r="A3798" s="2"/>
      <c r="B3798" s="2"/>
      <c r="C3798" s="2"/>
      <c r="E3798" s="2"/>
      <c r="G3798" s="2"/>
      <c r="H3798" s="6"/>
      <c r="I3798" s="9"/>
      <c r="J3798" s="9"/>
      <c r="K3798" s="9"/>
    </row>
    <row r="3799" spans="1:11" x14ac:dyDescent="0.25">
      <c r="A3799" s="2"/>
      <c r="B3799" s="2"/>
      <c r="C3799" s="2"/>
      <c r="E3799" s="2"/>
      <c r="G3799" s="2"/>
      <c r="H3799" s="6"/>
      <c r="I3799" s="9"/>
      <c r="J3799" s="9"/>
      <c r="K3799" s="9"/>
    </row>
    <row r="3800" spans="1:11" x14ac:dyDescent="0.25">
      <c r="A3800" s="2"/>
      <c r="B3800" s="2"/>
      <c r="C3800" s="2"/>
      <c r="E3800" s="2"/>
      <c r="G3800" s="2"/>
      <c r="H3800" s="6"/>
      <c r="I3800" s="9"/>
      <c r="J3800" s="9"/>
      <c r="K3800" s="9"/>
    </row>
    <row r="3801" spans="1:11" x14ac:dyDescent="0.25">
      <c r="A3801" s="2"/>
      <c r="B3801" s="2"/>
      <c r="C3801" s="2"/>
      <c r="E3801" s="2"/>
      <c r="G3801" s="2"/>
      <c r="H3801" s="6"/>
      <c r="I3801" s="9"/>
      <c r="J3801" s="9"/>
      <c r="K3801" s="9"/>
    </row>
    <row r="3802" spans="1:11" x14ac:dyDescent="0.25">
      <c r="A3802" s="2"/>
      <c r="B3802" s="2"/>
      <c r="C3802" s="2"/>
      <c r="E3802" s="2"/>
      <c r="G3802" s="2"/>
      <c r="H3802" s="6"/>
      <c r="I3802" s="9"/>
      <c r="J3802" s="9"/>
      <c r="K3802" s="9"/>
    </row>
    <row r="3803" spans="1:11" x14ac:dyDescent="0.25">
      <c r="A3803" s="2"/>
      <c r="B3803" s="2"/>
      <c r="C3803" s="2"/>
      <c r="E3803" s="2"/>
      <c r="G3803" s="2"/>
      <c r="H3803" s="6"/>
      <c r="I3803" s="9"/>
      <c r="J3803" s="9"/>
      <c r="K3803" s="9"/>
    </row>
    <row r="3804" spans="1:11" x14ac:dyDescent="0.25">
      <c r="A3804" s="2"/>
      <c r="B3804" s="2"/>
      <c r="C3804" s="2"/>
      <c r="E3804" s="2"/>
      <c r="G3804" s="2"/>
      <c r="H3804" s="6"/>
      <c r="I3804" s="9"/>
      <c r="J3804" s="9"/>
      <c r="K3804" s="9"/>
    </row>
    <row r="3805" spans="1:11" x14ac:dyDescent="0.25">
      <c r="A3805" s="2"/>
      <c r="B3805" s="2"/>
      <c r="C3805" s="2"/>
      <c r="E3805" s="2"/>
      <c r="G3805" s="2"/>
      <c r="H3805" s="6"/>
      <c r="I3805" s="9"/>
      <c r="J3805" s="9"/>
      <c r="K3805" s="9"/>
    </row>
    <row r="3806" spans="1:11" x14ac:dyDescent="0.25">
      <c r="A3806" s="2"/>
      <c r="B3806" s="2"/>
      <c r="C3806" s="2"/>
      <c r="E3806" s="2"/>
      <c r="G3806" s="2"/>
      <c r="H3806" s="6"/>
      <c r="I3806" s="9"/>
      <c r="J3806" s="9"/>
      <c r="K3806" s="9"/>
    </row>
    <row r="3807" spans="1:11" x14ac:dyDescent="0.25">
      <c r="A3807" s="2"/>
      <c r="B3807" s="2"/>
      <c r="C3807" s="2"/>
      <c r="E3807" s="2"/>
      <c r="G3807" s="2"/>
      <c r="H3807" s="6"/>
      <c r="I3807" s="9"/>
      <c r="J3807" s="9"/>
      <c r="K3807" s="9"/>
    </row>
    <row r="3808" spans="1:11" x14ac:dyDescent="0.25">
      <c r="A3808" s="2"/>
      <c r="B3808" s="2"/>
      <c r="C3808" s="2"/>
      <c r="E3808" s="2"/>
      <c r="G3808" s="2"/>
      <c r="H3808" s="6"/>
      <c r="I3808" s="9"/>
      <c r="J3808" s="9"/>
      <c r="K3808" s="9"/>
    </row>
    <row r="3809" spans="1:11" x14ac:dyDescent="0.25">
      <c r="A3809" s="2"/>
      <c r="B3809" s="2"/>
      <c r="C3809" s="2"/>
      <c r="E3809" s="2"/>
      <c r="G3809" s="2"/>
      <c r="H3809" s="6"/>
      <c r="I3809" s="9"/>
      <c r="J3809" s="9"/>
      <c r="K3809" s="9"/>
    </row>
    <row r="3810" spans="1:11" x14ac:dyDescent="0.25">
      <c r="A3810" s="2"/>
      <c r="B3810" s="2"/>
      <c r="C3810" s="2"/>
      <c r="E3810" s="2"/>
      <c r="G3810" s="2"/>
      <c r="H3810" s="6"/>
      <c r="I3810" s="9"/>
      <c r="J3810" s="9"/>
      <c r="K3810" s="9"/>
    </row>
    <row r="3811" spans="1:11" x14ac:dyDescent="0.25">
      <c r="A3811" s="2"/>
      <c r="B3811" s="2"/>
      <c r="C3811" s="2"/>
      <c r="E3811" s="2"/>
      <c r="G3811" s="2"/>
      <c r="H3811" s="6"/>
      <c r="I3811" s="9"/>
      <c r="J3811" s="9"/>
      <c r="K3811" s="9"/>
    </row>
    <row r="3812" spans="1:11" x14ac:dyDescent="0.25">
      <c r="A3812" s="2"/>
      <c r="B3812" s="2"/>
      <c r="C3812" s="2"/>
      <c r="E3812" s="2"/>
      <c r="G3812" s="2"/>
      <c r="H3812" s="6"/>
      <c r="I3812" s="9"/>
      <c r="J3812" s="9"/>
      <c r="K3812" s="9"/>
    </row>
    <row r="3813" spans="1:11" x14ac:dyDescent="0.25">
      <c r="A3813" s="2"/>
      <c r="B3813" s="2"/>
      <c r="C3813" s="2"/>
      <c r="E3813" s="2"/>
      <c r="G3813" s="2"/>
      <c r="H3813" s="6"/>
      <c r="I3813" s="9"/>
      <c r="J3813" s="9"/>
      <c r="K3813" s="9"/>
    </row>
    <row r="3814" spans="1:11" x14ac:dyDescent="0.25">
      <c r="A3814" s="2"/>
      <c r="B3814" s="2"/>
      <c r="C3814" s="2"/>
      <c r="E3814" s="2"/>
      <c r="G3814" s="2"/>
      <c r="H3814" s="6"/>
      <c r="I3814" s="9"/>
      <c r="J3814" s="9"/>
      <c r="K3814" s="9"/>
    </row>
    <row r="3815" spans="1:11" x14ac:dyDescent="0.25">
      <c r="A3815" s="2"/>
      <c r="B3815" s="2"/>
      <c r="C3815" s="2"/>
      <c r="E3815" s="2"/>
      <c r="G3815" s="2"/>
      <c r="H3815" s="6"/>
      <c r="I3815" s="9"/>
      <c r="J3815" s="9"/>
      <c r="K3815" s="9"/>
    </row>
    <row r="3816" spans="1:11" x14ac:dyDescent="0.25">
      <c r="A3816" s="2"/>
      <c r="B3816" s="2"/>
      <c r="C3816" s="2"/>
      <c r="E3816" s="2"/>
      <c r="G3816" s="2"/>
      <c r="H3816" s="6"/>
      <c r="I3816" s="9"/>
      <c r="J3816" s="9"/>
      <c r="K3816" s="9"/>
    </row>
    <row r="3817" spans="1:11" x14ac:dyDescent="0.25">
      <c r="A3817" s="2"/>
      <c r="B3817" s="2"/>
      <c r="C3817" s="2"/>
      <c r="E3817" s="2"/>
      <c r="G3817" s="2"/>
      <c r="H3817" s="6"/>
      <c r="I3817" s="9"/>
      <c r="J3817" s="9"/>
      <c r="K3817" s="9"/>
    </row>
    <row r="3818" spans="1:11" x14ac:dyDescent="0.25">
      <c r="A3818" s="2"/>
      <c r="B3818" s="2"/>
      <c r="C3818" s="2"/>
      <c r="E3818" s="2"/>
      <c r="G3818" s="2"/>
      <c r="H3818" s="6"/>
      <c r="I3818" s="9"/>
      <c r="J3818" s="9"/>
      <c r="K3818" s="9"/>
    </row>
    <row r="3819" spans="1:11" x14ac:dyDescent="0.25">
      <c r="A3819" s="2"/>
      <c r="B3819" s="2"/>
      <c r="C3819" s="2"/>
      <c r="E3819" s="2"/>
      <c r="G3819" s="2"/>
      <c r="H3819" s="6"/>
      <c r="I3819" s="9"/>
      <c r="J3819" s="9"/>
      <c r="K3819" s="9"/>
    </row>
    <row r="3820" spans="1:11" x14ac:dyDescent="0.25">
      <c r="A3820" s="2"/>
      <c r="B3820" s="2"/>
      <c r="C3820" s="2"/>
      <c r="E3820" s="2"/>
      <c r="G3820" s="2"/>
      <c r="H3820" s="6"/>
      <c r="I3820" s="9"/>
      <c r="J3820" s="9"/>
      <c r="K3820" s="9"/>
    </row>
    <row r="3821" spans="1:11" x14ac:dyDescent="0.25">
      <c r="A3821" s="2"/>
      <c r="B3821" s="2"/>
      <c r="C3821" s="2"/>
      <c r="E3821" s="2"/>
      <c r="G3821" s="2"/>
      <c r="H3821" s="6"/>
      <c r="I3821" s="9"/>
      <c r="J3821" s="9"/>
      <c r="K3821" s="9"/>
    </row>
    <row r="3822" spans="1:11" x14ac:dyDescent="0.25">
      <c r="A3822" s="2"/>
      <c r="B3822" s="2"/>
      <c r="C3822" s="2"/>
      <c r="E3822" s="2"/>
      <c r="G3822" s="2"/>
      <c r="H3822" s="6"/>
      <c r="I3822" s="9"/>
      <c r="J3822" s="9"/>
      <c r="K3822" s="9"/>
    </row>
    <row r="3823" spans="1:11" x14ac:dyDescent="0.25">
      <c r="A3823" s="2"/>
      <c r="B3823" s="2"/>
      <c r="C3823" s="2"/>
      <c r="E3823" s="2"/>
      <c r="G3823" s="2"/>
      <c r="H3823" s="6"/>
      <c r="I3823" s="9"/>
      <c r="J3823" s="9"/>
      <c r="K3823" s="9"/>
    </row>
    <row r="3824" spans="1:11" x14ac:dyDescent="0.25">
      <c r="A3824" s="2"/>
      <c r="B3824" s="2"/>
      <c r="C3824" s="2"/>
      <c r="E3824" s="2"/>
      <c r="G3824" s="2"/>
      <c r="H3824" s="6"/>
      <c r="I3824" s="9"/>
      <c r="J3824" s="9"/>
      <c r="K3824" s="9"/>
    </row>
    <row r="3825" spans="1:11" x14ac:dyDescent="0.25">
      <c r="A3825" s="2"/>
      <c r="B3825" s="2"/>
      <c r="C3825" s="2"/>
      <c r="E3825" s="2"/>
      <c r="G3825" s="2"/>
      <c r="H3825" s="6"/>
      <c r="I3825" s="9"/>
      <c r="J3825" s="9"/>
      <c r="K3825" s="9"/>
    </row>
    <row r="3826" spans="1:11" x14ac:dyDescent="0.25">
      <c r="A3826" s="2"/>
      <c r="B3826" s="2"/>
      <c r="C3826" s="2"/>
      <c r="E3826" s="2"/>
      <c r="G3826" s="2"/>
      <c r="H3826" s="6"/>
      <c r="I3826" s="9"/>
      <c r="J3826" s="9"/>
      <c r="K3826" s="9"/>
    </row>
    <row r="3827" spans="1:11" x14ac:dyDescent="0.25">
      <c r="A3827" s="2"/>
      <c r="B3827" s="2"/>
      <c r="C3827" s="2"/>
      <c r="E3827" s="2"/>
      <c r="G3827" s="2"/>
      <c r="H3827" s="6"/>
      <c r="I3827" s="9"/>
      <c r="J3827" s="9"/>
      <c r="K3827" s="9"/>
    </row>
    <row r="3828" spans="1:11" x14ac:dyDescent="0.25">
      <c r="A3828" s="2"/>
      <c r="B3828" s="2"/>
      <c r="C3828" s="2"/>
      <c r="E3828" s="2"/>
      <c r="G3828" s="2"/>
      <c r="H3828" s="6"/>
      <c r="I3828" s="9"/>
      <c r="J3828" s="9"/>
      <c r="K3828" s="9"/>
    </row>
    <row r="3829" spans="1:11" x14ac:dyDescent="0.25">
      <c r="A3829" s="2"/>
      <c r="B3829" s="2"/>
      <c r="C3829" s="2"/>
      <c r="E3829" s="2"/>
      <c r="G3829" s="2"/>
      <c r="H3829" s="6"/>
      <c r="I3829" s="9"/>
      <c r="J3829" s="9"/>
      <c r="K3829" s="9"/>
    </row>
    <row r="3830" spans="1:11" x14ac:dyDescent="0.25">
      <c r="A3830" s="2"/>
      <c r="B3830" s="2"/>
      <c r="C3830" s="2"/>
      <c r="E3830" s="2"/>
      <c r="G3830" s="2"/>
      <c r="H3830" s="6"/>
      <c r="I3830" s="9"/>
      <c r="J3830" s="9"/>
      <c r="K3830" s="9"/>
    </row>
    <row r="3831" spans="1:11" x14ac:dyDescent="0.25">
      <c r="A3831" s="2"/>
      <c r="B3831" s="2"/>
      <c r="C3831" s="2"/>
      <c r="E3831" s="2"/>
      <c r="G3831" s="2"/>
      <c r="H3831" s="6"/>
      <c r="I3831" s="9"/>
      <c r="J3831" s="9"/>
      <c r="K3831" s="9"/>
    </row>
    <row r="3832" spans="1:11" x14ac:dyDescent="0.25">
      <c r="A3832" s="2"/>
      <c r="B3832" s="2"/>
      <c r="C3832" s="2"/>
      <c r="E3832" s="2"/>
      <c r="G3832" s="2"/>
      <c r="H3832" s="6"/>
      <c r="I3832" s="9"/>
      <c r="J3832" s="9"/>
      <c r="K3832" s="9"/>
    </row>
    <row r="3833" spans="1:11" x14ac:dyDescent="0.25">
      <c r="A3833" s="2"/>
      <c r="B3833" s="2"/>
      <c r="C3833" s="2"/>
      <c r="E3833" s="2"/>
      <c r="G3833" s="2"/>
      <c r="H3833" s="6"/>
      <c r="I3833" s="9"/>
      <c r="J3833" s="9"/>
      <c r="K3833" s="9"/>
    </row>
    <row r="3834" spans="1:11" x14ac:dyDescent="0.25">
      <c r="A3834" s="2"/>
      <c r="B3834" s="2"/>
      <c r="C3834" s="2"/>
      <c r="E3834" s="2"/>
      <c r="G3834" s="2"/>
      <c r="H3834" s="6"/>
      <c r="I3834" s="9"/>
      <c r="J3834" s="9"/>
      <c r="K3834" s="9"/>
    </row>
    <row r="3835" spans="1:11" x14ac:dyDescent="0.25">
      <c r="A3835" s="2"/>
      <c r="B3835" s="2"/>
      <c r="C3835" s="2"/>
      <c r="E3835" s="2"/>
      <c r="G3835" s="2"/>
      <c r="H3835" s="6"/>
      <c r="I3835" s="9"/>
      <c r="J3835" s="9"/>
      <c r="K3835" s="9"/>
    </row>
    <row r="3836" spans="1:11" x14ac:dyDescent="0.25">
      <c r="A3836" s="2"/>
      <c r="B3836" s="2"/>
      <c r="C3836" s="2"/>
      <c r="E3836" s="2"/>
      <c r="G3836" s="2"/>
      <c r="H3836" s="6"/>
      <c r="I3836" s="9"/>
      <c r="J3836" s="9"/>
      <c r="K3836" s="9"/>
    </row>
    <row r="3837" spans="1:11" x14ac:dyDescent="0.25">
      <c r="A3837" s="2"/>
      <c r="B3837" s="2"/>
      <c r="C3837" s="2"/>
      <c r="E3837" s="2"/>
      <c r="G3837" s="2"/>
      <c r="H3837" s="6"/>
      <c r="I3837" s="9"/>
      <c r="J3837" s="9"/>
      <c r="K3837" s="9"/>
    </row>
    <row r="3838" spans="1:11" x14ac:dyDescent="0.25">
      <c r="A3838" s="2"/>
      <c r="B3838" s="2"/>
      <c r="C3838" s="2"/>
      <c r="E3838" s="2"/>
      <c r="G3838" s="2"/>
      <c r="H3838" s="6"/>
      <c r="I3838" s="9"/>
      <c r="J3838" s="9"/>
      <c r="K3838" s="9"/>
    </row>
    <row r="3839" spans="1:11" x14ac:dyDescent="0.25">
      <c r="A3839" s="2"/>
      <c r="B3839" s="2"/>
      <c r="C3839" s="2"/>
      <c r="E3839" s="2"/>
      <c r="G3839" s="2"/>
      <c r="H3839" s="6"/>
      <c r="I3839" s="9"/>
      <c r="J3839" s="9"/>
      <c r="K3839" s="9"/>
    </row>
    <row r="3840" spans="1:11" x14ac:dyDescent="0.25">
      <c r="A3840" s="2"/>
      <c r="B3840" s="2"/>
      <c r="C3840" s="2"/>
      <c r="E3840" s="2"/>
      <c r="G3840" s="2"/>
      <c r="H3840" s="6"/>
      <c r="I3840" s="9"/>
      <c r="J3840" s="9"/>
      <c r="K3840" s="9"/>
    </row>
    <row r="3841" spans="1:11" x14ac:dyDescent="0.25">
      <c r="A3841" s="2"/>
      <c r="B3841" s="2"/>
      <c r="C3841" s="2"/>
      <c r="E3841" s="2"/>
      <c r="G3841" s="2"/>
      <c r="H3841" s="6"/>
      <c r="I3841" s="9"/>
      <c r="J3841" s="9"/>
      <c r="K3841" s="9"/>
    </row>
    <row r="3842" spans="1:11" x14ac:dyDescent="0.25">
      <c r="A3842" s="2"/>
      <c r="B3842" s="2"/>
      <c r="C3842" s="2"/>
      <c r="E3842" s="2"/>
      <c r="G3842" s="2"/>
      <c r="H3842" s="6"/>
      <c r="I3842" s="9"/>
      <c r="J3842" s="9"/>
      <c r="K3842" s="9"/>
    </row>
    <row r="3843" spans="1:11" x14ac:dyDescent="0.25">
      <c r="A3843" s="2"/>
      <c r="B3843" s="2"/>
      <c r="C3843" s="2"/>
      <c r="E3843" s="2"/>
      <c r="G3843" s="2"/>
      <c r="H3843" s="6"/>
      <c r="I3843" s="9"/>
      <c r="J3843" s="9"/>
      <c r="K3843" s="9"/>
    </row>
    <row r="3844" spans="1:11" x14ac:dyDescent="0.25">
      <c r="A3844" s="2"/>
      <c r="B3844" s="2"/>
      <c r="C3844" s="2"/>
      <c r="E3844" s="2"/>
      <c r="G3844" s="2"/>
      <c r="H3844" s="6"/>
      <c r="I3844" s="9"/>
      <c r="J3844" s="9"/>
      <c r="K3844" s="9"/>
    </row>
    <row r="3845" spans="1:11" x14ac:dyDescent="0.25">
      <c r="A3845" s="2"/>
      <c r="B3845" s="2"/>
      <c r="C3845" s="2"/>
      <c r="E3845" s="2"/>
      <c r="G3845" s="2"/>
      <c r="H3845" s="6"/>
      <c r="I3845" s="9"/>
      <c r="J3845" s="9"/>
      <c r="K3845" s="9"/>
    </row>
    <row r="3846" spans="1:11" x14ac:dyDescent="0.25">
      <c r="A3846" s="2"/>
      <c r="B3846" s="2"/>
      <c r="C3846" s="2"/>
      <c r="E3846" s="2"/>
      <c r="G3846" s="2"/>
      <c r="H3846" s="6"/>
      <c r="I3846" s="9"/>
      <c r="J3846" s="9"/>
      <c r="K3846" s="9"/>
    </row>
    <row r="3847" spans="1:11" x14ac:dyDescent="0.25">
      <c r="A3847" s="2"/>
      <c r="B3847" s="2"/>
      <c r="C3847" s="2"/>
      <c r="E3847" s="2"/>
      <c r="G3847" s="2"/>
      <c r="H3847" s="6"/>
      <c r="I3847" s="9"/>
      <c r="J3847" s="9"/>
      <c r="K3847" s="9"/>
    </row>
    <row r="3848" spans="1:11" x14ac:dyDescent="0.25">
      <c r="A3848" s="2"/>
      <c r="B3848" s="2"/>
      <c r="C3848" s="2"/>
      <c r="E3848" s="2"/>
      <c r="G3848" s="2"/>
      <c r="H3848" s="6"/>
      <c r="I3848" s="9"/>
      <c r="J3848" s="9"/>
      <c r="K3848" s="9"/>
    </row>
    <row r="3849" spans="1:11" x14ac:dyDescent="0.25">
      <c r="A3849" s="2"/>
      <c r="B3849" s="2"/>
      <c r="C3849" s="2"/>
      <c r="E3849" s="2"/>
      <c r="G3849" s="2"/>
      <c r="H3849" s="6"/>
      <c r="I3849" s="9"/>
      <c r="J3849" s="9"/>
      <c r="K3849" s="9"/>
    </row>
    <row r="3850" spans="1:11" x14ac:dyDescent="0.25">
      <c r="A3850" s="2"/>
      <c r="B3850" s="2"/>
      <c r="C3850" s="2"/>
      <c r="E3850" s="2"/>
      <c r="G3850" s="2"/>
      <c r="H3850" s="6"/>
      <c r="I3850" s="9"/>
      <c r="J3850" s="9"/>
      <c r="K3850" s="9"/>
    </row>
    <row r="3851" spans="1:11" x14ac:dyDescent="0.25">
      <c r="A3851" s="2"/>
      <c r="B3851" s="2"/>
      <c r="C3851" s="2"/>
      <c r="E3851" s="2"/>
      <c r="G3851" s="2"/>
      <c r="H3851" s="6"/>
      <c r="I3851" s="9"/>
      <c r="J3851" s="9"/>
      <c r="K3851" s="9"/>
    </row>
    <row r="3852" spans="1:11" x14ac:dyDescent="0.25">
      <c r="A3852" s="2"/>
      <c r="B3852" s="2"/>
      <c r="C3852" s="2"/>
      <c r="E3852" s="2"/>
      <c r="G3852" s="2"/>
      <c r="H3852" s="6"/>
      <c r="I3852" s="9"/>
      <c r="J3852" s="9"/>
      <c r="K3852" s="9"/>
    </row>
    <row r="3853" spans="1:11" x14ac:dyDescent="0.25">
      <c r="A3853" s="2"/>
      <c r="B3853" s="2"/>
      <c r="C3853" s="2"/>
      <c r="E3853" s="2"/>
      <c r="G3853" s="2"/>
      <c r="H3853" s="6"/>
      <c r="I3853" s="9"/>
      <c r="J3853" s="9"/>
      <c r="K3853" s="9"/>
    </row>
    <row r="3854" spans="1:11" x14ac:dyDescent="0.25">
      <c r="A3854" s="2"/>
      <c r="B3854" s="2"/>
      <c r="C3854" s="2"/>
      <c r="E3854" s="2"/>
      <c r="G3854" s="2"/>
      <c r="H3854" s="6"/>
      <c r="I3854" s="9"/>
      <c r="J3854" s="9"/>
      <c r="K3854" s="9"/>
    </row>
    <row r="3855" spans="1:11" x14ac:dyDescent="0.25">
      <c r="A3855" s="2"/>
      <c r="B3855" s="2"/>
      <c r="C3855" s="2"/>
      <c r="E3855" s="2"/>
      <c r="G3855" s="2"/>
      <c r="H3855" s="6"/>
      <c r="I3855" s="9"/>
      <c r="J3855" s="9"/>
      <c r="K3855" s="9"/>
    </row>
    <row r="3856" spans="1:11" x14ac:dyDescent="0.25">
      <c r="A3856" s="2"/>
      <c r="B3856" s="2"/>
      <c r="C3856" s="2"/>
      <c r="E3856" s="2"/>
      <c r="G3856" s="2"/>
      <c r="H3856" s="6"/>
      <c r="I3856" s="9"/>
      <c r="J3856" s="9"/>
      <c r="K3856" s="9"/>
    </row>
    <row r="3857" spans="1:11" x14ac:dyDescent="0.25">
      <c r="A3857" s="2"/>
      <c r="B3857" s="2"/>
      <c r="C3857" s="2"/>
      <c r="E3857" s="2"/>
      <c r="G3857" s="2"/>
      <c r="H3857" s="6"/>
      <c r="I3857" s="9"/>
      <c r="J3857" s="9"/>
      <c r="K3857" s="9"/>
    </row>
    <row r="3858" spans="1:11" x14ac:dyDescent="0.25">
      <c r="A3858" s="2"/>
      <c r="B3858" s="2"/>
      <c r="C3858" s="2"/>
      <c r="E3858" s="2"/>
      <c r="G3858" s="2"/>
      <c r="H3858" s="6"/>
      <c r="I3858" s="9"/>
      <c r="J3858" s="9"/>
      <c r="K3858" s="9"/>
    </row>
    <row r="3859" spans="1:11" x14ac:dyDescent="0.25">
      <c r="A3859" s="2"/>
      <c r="B3859" s="2"/>
      <c r="C3859" s="2"/>
      <c r="E3859" s="2"/>
      <c r="G3859" s="2"/>
      <c r="H3859" s="6"/>
      <c r="I3859" s="9"/>
      <c r="J3859" s="9"/>
      <c r="K3859" s="9"/>
    </row>
    <row r="3860" spans="1:11" x14ac:dyDescent="0.25">
      <c r="A3860" s="2"/>
      <c r="B3860" s="2"/>
      <c r="C3860" s="2"/>
      <c r="E3860" s="2"/>
      <c r="G3860" s="2"/>
      <c r="H3860" s="6"/>
      <c r="I3860" s="9"/>
      <c r="J3860" s="9"/>
      <c r="K3860" s="9"/>
    </row>
    <row r="3861" spans="1:11" x14ac:dyDescent="0.25">
      <c r="A3861" s="2"/>
      <c r="B3861" s="2"/>
      <c r="C3861" s="2"/>
      <c r="E3861" s="2"/>
      <c r="G3861" s="2"/>
      <c r="H3861" s="6"/>
      <c r="I3861" s="9"/>
      <c r="J3861" s="9"/>
      <c r="K3861" s="9"/>
    </row>
    <row r="3862" spans="1:11" x14ac:dyDescent="0.25">
      <c r="A3862" s="2"/>
      <c r="B3862" s="2"/>
      <c r="C3862" s="2"/>
      <c r="E3862" s="2"/>
      <c r="G3862" s="2"/>
      <c r="H3862" s="6"/>
      <c r="I3862" s="9"/>
      <c r="J3862" s="9"/>
      <c r="K3862" s="9"/>
    </row>
    <row r="3863" spans="1:11" x14ac:dyDescent="0.25">
      <c r="A3863" s="2"/>
      <c r="B3863" s="2"/>
      <c r="C3863" s="2"/>
      <c r="E3863" s="2"/>
      <c r="G3863" s="2"/>
      <c r="H3863" s="6"/>
      <c r="I3863" s="9"/>
      <c r="J3863" s="9"/>
      <c r="K3863" s="9"/>
    </row>
    <row r="3864" spans="1:11" x14ac:dyDescent="0.25">
      <c r="A3864" s="2"/>
      <c r="B3864" s="2"/>
      <c r="C3864" s="2"/>
      <c r="E3864" s="2"/>
      <c r="G3864" s="2"/>
      <c r="H3864" s="6"/>
      <c r="I3864" s="9"/>
      <c r="J3864" s="9"/>
      <c r="K3864" s="9"/>
    </row>
    <row r="3865" spans="1:11" x14ac:dyDescent="0.25">
      <c r="A3865" s="2"/>
      <c r="B3865" s="2"/>
      <c r="C3865" s="2"/>
      <c r="E3865" s="2"/>
      <c r="G3865" s="2"/>
      <c r="H3865" s="6"/>
      <c r="I3865" s="9"/>
      <c r="J3865" s="9"/>
      <c r="K3865" s="9"/>
    </row>
    <row r="3866" spans="1:11" x14ac:dyDescent="0.25">
      <c r="A3866" s="2"/>
      <c r="B3866" s="2"/>
      <c r="C3866" s="2"/>
      <c r="E3866" s="2"/>
      <c r="G3866" s="2"/>
      <c r="H3866" s="6"/>
      <c r="I3866" s="9"/>
      <c r="J3866" s="9"/>
      <c r="K3866" s="9"/>
    </row>
    <row r="3867" spans="1:11" x14ac:dyDescent="0.25">
      <c r="A3867" s="2"/>
      <c r="B3867" s="2"/>
      <c r="C3867" s="2"/>
      <c r="E3867" s="2"/>
      <c r="G3867" s="2"/>
      <c r="H3867" s="6"/>
      <c r="I3867" s="9"/>
      <c r="J3867" s="9"/>
      <c r="K3867" s="9"/>
    </row>
    <row r="3868" spans="1:11" x14ac:dyDescent="0.25">
      <c r="A3868" s="2"/>
      <c r="B3868" s="2"/>
      <c r="C3868" s="2"/>
      <c r="E3868" s="2"/>
      <c r="G3868" s="2"/>
      <c r="H3868" s="6"/>
      <c r="I3868" s="9"/>
      <c r="J3868" s="9"/>
      <c r="K3868" s="9"/>
    </row>
    <row r="3869" spans="1:11" x14ac:dyDescent="0.25">
      <c r="A3869" s="2"/>
      <c r="B3869" s="2"/>
      <c r="C3869" s="2"/>
      <c r="E3869" s="2"/>
      <c r="G3869" s="2"/>
      <c r="H3869" s="6"/>
      <c r="I3869" s="9"/>
      <c r="J3869" s="9"/>
      <c r="K3869" s="9"/>
    </row>
    <row r="3870" spans="1:11" x14ac:dyDescent="0.25">
      <c r="A3870" s="2"/>
      <c r="B3870" s="2"/>
      <c r="C3870" s="2"/>
      <c r="E3870" s="2"/>
      <c r="G3870" s="2"/>
      <c r="H3870" s="6"/>
      <c r="I3870" s="9"/>
      <c r="J3870" s="9"/>
      <c r="K3870" s="9"/>
    </row>
    <row r="3871" spans="1:11" x14ac:dyDescent="0.25">
      <c r="A3871" s="2"/>
      <c r="B3871" s="2"/>
      <c r="C3871" s="2"/>
      <c r="E3871" s="2"/>
      <c r="G3871" s="2"/>
      <c r="H3871" s="6"/>
      <c r="I3871" s="9"/>
      <c r="J3871" s="9"/>
      <c r="K3871" s="9"/>
    </row>
    <row r="3872" spans="1:11" x14ac:dyDescent="0.25">
      <c r="A3872" s="2"/>
      <c r="B3872" s="2"/>
      <c r="C3872" s="2"/>
      <c r="E3872" s="2"/>
      <c r="G3872" s="2"/>
      <c r="H3872" s="6"/>
      <c r="I3872" s="9"/>
      <c r="J3872" s="9"/>
      <c r="K3872" s="9"/>
    </row>
    <row r="3873" spans="1:11" x14ac:dyDescent="0.25">
      <c r="A3873" s="2"/>
      <c r="B3873" s="2"/>
      <c r="C3873" s="2"/>
      <c r="E3873" s="2"/>
      <c r="G3873" s="2"/>
      <c r="H3873" s="6"/>
      <c r="I3873" s="9"/>
      <c r="J3873" s="9"/>
      <c r="K3873" s="9"/>
    </row>
    <row r="3874" spans="1:11" x14ac:dyDescent="0.25">
      <c r="A3874" s="2"/>
      <c r="B3874" s="2"/>
      <c r="C3874" s="2"/>
      <c r="E3874" s="2"/>
      <c r="G3874" s="2"/>
      <c r="H3874" s="6"/>
      <c r="I3874" s="9"/>
      <c r="J3874" s="9"/>
      <c r="K3874" s="9"/>
    </row>
    <row r="3875" spans="1:11" x14ac:dyDescent="0.25">
      <c r="A3875" s="2"/>
      <c r="B3875" s="2"/>
      <c r="C3875" s="2"/>
      <c r="E3875" s="2"/>
      <c r="G3875" s="2"/>
      <c r="H3875" s="6"/>
      <c r="I3875" s="9"/>
      <c r="J3875" s="9"/>
      <c r="K3875" s="9"/>
    </row>
    <row r="3876" spans="1:11" x14ac:dyDescent="0.25">
      <c r="A3876" s="2"/>
      <c r="B3876" s="2"/>
      <c r="C3876" s="2"/>
      <c r="E3876" s="2"/>
      <c r="G3876" s="2"/>
      <c r="H3876" s="6"/>
      <c r="I3876" s="9"/>
      <c r="J3876" s="9"/>
      <c r="K3876" s="9"/>
    </row>
    <row r="3877" spans="1:11" x14ac:dyDescent="0.25">
      <c r="A3877" s="2"/>
      <c r="B3877" s="2"/>
      <c r="C3877" s="2"/>
      <c r="E3877" s="2"/>
      <c r="G3877" s="2"/>
      <c r="H3877" s="6"/>
      <c r="I3877" s="9"/>
      <c r="J3877" s="9"/>
      <c r="K3877" s="9"/>
    </row>
    <row r="3878" spans="1:11" x14ac:dyDescent="0.25">
      <c r="A3878" s="2"/>
      <c r="B3878" s="2"/>
      <c r="C3878" s="2"/>
      <c r="E3878" s="2"/>
      <c r="G3878" s="2"/>
      <c r="H3878" s="6"/>
      <c r="I3878" s="9"/>
      <c r="J3878" s="9"/>
      <c r="K3878" s="9"/>
    </row>
    <row r="3879" spans="1:11" x14ac:dyDescent="0.25">
      <c r="A3879" s="2"/>
      <c r="B3879" s="2"/>
      <c r="C3879" s="2"/>
      <c r="E3879" s="2"/>
      <c r="G3879" s="2"/>
      <c r="H3879" s="6"/>
      <c r="I3879" s="9"/>
      <c r="J3879" s="9"/>
      <c r="K3879" s="9"/>
    </row>
    <row r="3880" spans="1:11" x14ac:dyDescent="0.25">
      <c r="A3880" s="2"/>
      <c r="B3880" s="2"/>
      <c r="C3880" s="2"/>
      <c r="E3880" s="2"/>
      <c r="G3880" s="2"/>
      <c r="H3880" s="6"/>
      <c r="I3880" s="9"/>
      <c r="J3880" s="9"/>
      <c r="K3880" s="9"/>
    </row>
    <row r="3881" spans="1:11" x14ac:dyDescent="0.25">
      <c r="A3881" s="2"/>
      <c r="B3881" s="2"/>
      <c r="C3881" s="2"/>
      <c r="E3881" s="2"/>
      <c r="G3881" s="2"/>
      <c r="H3881" s="6"/>
      <c r="I3881" s="9"/>
      <c r="J3881" s="9"/>
      <c r="K3881" s="9"/>
    </row>
    <row r="3882" spans="1:11" x14ac:dyDescent="0.25">
      <c r="A3882" s="2"/>
      <c r="B3882" s="2"/>
      <c r="C3882" s="2"/>
      <c r="E3882" s="2"/>
      <c r="G3882" s="2"/>
      <c r="H3882" s="6"/>
      <c r="I3882" s="9"/>
      <c r="J3882" s="9"/>
      <c r="K3882" s="9"/>
    </row>
    <row r="3883" spans="1:11" x14ac:dyDescent="0.25">
      <c r="A3883" s="2"/>
      <c r="B3883" s="2"/>
      <c r="C3883" s="2"/>
      <c r="E3883" s="2"/>
      <c r="G3883" s="2"/>
      <c r="H3883" s="6"/>
      <c r="I3883" s="9"/>
      <c r="J3883" s="9"/>
      <c r="K3883" s="9"/>
    </row>
    <row r="3884" spans="1:11" x14ac:dyDescent="0.25">
      <c r="A3884" s="2"/>
      <c r="B3884" s="2"/>
      <c r="C3884" s="2"/>
      <c r="E3884" s="2"/>
      <c r="G3884" s="2"/>
      <c r="H3884" s="6"/>
      <c r="I3884" s="9"/>
      <c r="J3884" s="9"/>
      <c r="K3884" s="9"/>
    </row>
    <row r="3885" spans="1:11" x14ac:dyDescent="0.25">
      <c r="A3885" s="2"/>
      <c r="B3885" s="2"/>
      <c r="C3885" s="2"/>
      <c r="E3885" s="2"/>
      <c r="G3885" s="2"/>
      <c r="H3885" s="6"/>
      <c r="I3885" s="9"/>
      <c r="J3885" s="9"/>
      <c r="K3885" s="9"/>
    </row>
    <row r="3886" spans="1:11" x14ac:dyDescent="0.25">
      <c r="A3886" s="2"/>
      <c r="B3886" s="2"/>
      <c r="C3886" s="2"/>
      <c r="E3886" s="2"/>
      <c r="G3886" s="2"/>
      <c r="H3886" s="6"/>
      <c r="I3886" s="9"/>
      <c r="J3886" s="9"/>
      <c r="K3886" s="9"/>
    </row>
    <row r="3887" spans="1:11" x14ac:dyDescent="0.25">
      <c r="A3887" s="2"/>
      <c r="B3887" s="2"/>
      <c r="C3887" s="2"/>
      <c r="E3887" s="2"/>
      <c r="G3887" s="2"/>
      <c r="H3887" s="6"/>
      <c r="I3887" s="9"/>
      <c r="J3887" s="9"/>
      <c r="K3887" s="9"/>
    </row>
    <row r="3888" spans="1:11" x14ac:dyDescent="0.25">
      <c r="A3888" s="2"/>
      <c r="B3888" s="2"/>
      <c r="C3888" s="2"/>
      <c r="E3888" s="2"/>
      <c r="G3888" s="2"/>
      <c r="H3888" s="6"/>
      <c r="I3888" s="9"/>
      <c r="J3888" s="9"/>
      <c r="K3888" s="9"/>
    </row>
    <row r="3889" spans="1:11" x14ac:dyDescent="0.25">
      <c r="A3889" s="2"/>
      <c r="B3889" s="2"/>
      <c r="C3889" s="2"/>
      <c r="E3889" s="2"/>
      <c r="G3889" s="2"/>
      <c r="H3889" s="6"/>
      <c r="I3889" s="9"/>
      <c r="J3889" s="9"/>
      <c r="K3889" s="9"/>
    </row>
    <row r="3890" spans="1:11" x14ac:dyDescent="0.25">
      <c r="A3890" s="2"/>
      <c r="B3890" s="2"/>
      <c r="C3890" s="2"/>
      <c r="E3890" s="2"/>
      <c r="G3890" s="2"/>
      <c r="H3890" s="6"/>
      <c r="I3890" s="9"/>
      <c r="J3890" s="9"/>
      <c r="K3890" s="9"/>
    </row>
    <row r="3891" spans="1:11" x14ac:dyDescent="0.25">
      <c r="A3891" s="2"/>
      <c r="B3891" s="2"/>
      <c r="C3891" s="2"/>
      <c r="E3891" s="2"/>
      <c r="G3891" s="2"/>
      <c r="H3891" s="6"/>
      <c r="I3891" s="9"/>
      <c r="J3891" s="9"/>
      <c r="K3891" s="9"/>
    </row>
    <row r="3892" spans="1:11" x14ac:dyDescent="0.25">
      <c r="A3892" s="2"/>
      <c r="B3892" s="2"/>
      <c r="C3892" s="2"/>
      <c r="E3892" s="2"/>
      <c r="G3892" s="2"/>
      <c r="H3892" s="6"/>
      <c r="I3892" s="9"/>
      <c r="J3892" s="9"/>
      <c r="K3892" s="9"/>
    </row>
    <row r="3893" spans="1:11" x14ac:dyDescent="0.25">
      <c r="A3893" s="2"/>
      <c r="B3893" s="2"/>
      <c r="C3893" s="2"/>
      <c r="E3893" s="2"/>
      <c r="G3893" s="2"/>
      <c r="H3893" s="6"/>
      <c r="I3893" s="9"/>
      <c r="J3893" s="9"/>
      <c r="K3893" s="9"/>
    </row>
    <row r="3894" spans="1:11" x14ac:dyDescent="0.25">
      <c r="A3894" s="2"/>
      <c r="B3894" s="2"/>
      <c r="C3894" s="2"/>
      <c r="E3894" s="2"/>
      <c r="G3894" s="2"/>
      <c r="H3894" s="6"/>
      <c r="I3894" s="9"/>
      <c r="J3894" s="9"/>
      <c r="K3894" s="9"/>
    </row>
    <row r="3895" spans="1:11" x14ac:dyDescent="0.25">
      <c r="A3895" s="2"/>
      <c r="B3895" s="2"/>
      <c r="C3895" s="2"/>
      <c r="E3895" s="2"/>
      <c r="G3895" s="2"/>
      <c r="H3895" s="6"/>
      <c r="I3895" s="9"/>
      <c r="J3895" s="9"/>
      <c r="K3895" s="9"/>
    </row>
    <row r="3896" spans="1:11" x14ac:dyDescent="0.25">
      <c r="A3896" s="2"/>
      <c r="B3896" s="2"/>
      <c r="C3896" s="2"/>
      <c r="E3896" s="2"/>
      <c r="G3896" s="2"/>
      <c r="H3896" s="6"/>
      <c r="I3896" s="9"/>
      <c r="J3896" s="9"/>
      <c r="K3896" s="9"/>
    </row>
    <row r="3897" spans="1:11" x14ac:dyDescent="0.25">
      <c r="A3897" s="2"/>
      <c r="B3897" s="2"/>
      <c r="C3897" s="2"/>
      <c r="E3897" s="2"/>
      <c r="G3897" s="2"/>
      <c r="H3897" s="6"/>
      <c r="I3897" s="9"/>
      <c r="J3897" s="9"/>
      <c r="K3897" s="9"/>
    </row>
    <row r="3898" spans="1:11" x14ac:dyDescent="0.25">
      <c r="A3898" s="2"/>
      <c r="B3898" s="2"/>
      <c r="C3898" s="2"/>
      <c r="E3898" s="2"/>
      <c r="G3898" s="2"/>
      <c r="H3898" s="6"/>
      <c r="I3898" s="9"/>
      <c r="J3898" s="9"/>
      <c r="K3898" s="9"/>
    </row>
    <row r="3899" spans="1:11" x14ac:dyDescent="0.25">
      <c r="A3899" s="2"/>
      <c r="B3899" s="2"/>
      <c r="C3899" s="2"/>
      <c r="E3899" s="2"/>
      <c r="G3899" s="2"/>
      <c r="H3899" s="6"/>
      <c r="I3899" s="9"/>
      <c r="J3899" s="9"/>
      <c r="K3899" s="9"/>
    </row>
    <row r="3900" spans="1:11" x14ac:dyDescent="0.25">
      <c r="A3900" s="2"/>
      <c r="B3900" s="2"/>
      <c r="C3900" s="2"/>
      <c r="E3900" s="2"/>
      <c r="G3900" s="2"/>
      <c r="H3900" s="6"/>
      <c r="I3900" s="9"/>
      <c r="J3900" s="9"/>
      <c r="K3900" s="9"/>
    </row>
    <row r="3901" spans="1:11" x14ac:dyDescent="0.25">
      <c r="A3901" s="2"/>
      <c r="B3901" s="2"/>
      <c r="C3901" s="2"/>
      <c r="E3901" s="2"/>
      <c r="G3901" s="2"/>
      <c r="H3901" s="6"/>
      <c r="I3901" s="9"/>
      <c r="J3901" s="9"/>
      <c r="K3901" s="9"/>
    </row>
    <row r="3902" spans="1:11" x14ac:dyDescent="0.25">
      <c r="A3902" s="2"/>
      <c r="B3902" s="2"/>
      <c r="C3902" s="2"/>
      <c r="E3902" s="2"/>
      <c r="G3902" s="2"/>
      <c r="H3902" s="6"/>
      <c r="I3902" s="9"/>
      <c r="J3902" s="9"/>
      <c r="K3902" s="9"/>
    </row>
    <row r="3903" spans="1:11" x14ac:dyDescent="0.25">
      <c r="A3903" s="2"/>
      <c r="B3903" s="2"/>
      <c r="C3903" s="2"/>
      <c r="E3903" s="2"/>
      <c r="G3903" s="2"/>
      <c r="H3903" s="6"/>
      <c r="I3903" s="9"/>
      <c r="J3903" s="9"/>
      <c r="K3903" s="9"/>
    </row>
    <row r="3904" spans="1:11" x14ac:dyDescent="0.25">
      <c r="A3904" s="2"/>
      <c r="B3904" s="2"/>
      <c r="C3904" s="2"/>
      <c r="E3904" s="2"/>
      <c r="G3904" s="2"/>
      <c r="H3904" s="6"/>
      <c r="I3904" s="9"/>
      <c r="J3904" s="9"/>
      <c r="K3904" s="9"/>
    </row>
    <row r="3905" spans="1:11" x14ac:dyDescent="0.25">
      <c r="A3905" s="2"/>
      <c r="B3905" s="2"/>
      <c r="C3905" s="2"/>
      <c r="E3905" s="2"/>
      <c r="G3905" s="2"/>
      <c r="H3905" s="6"/>
      <c r="I3905" s="9"/>
      <c r="J3905" s="9"/>
      <c r="K3905" s="9"/>
    </row>
    <row r="3906" spans="1:11" x14ac:dyDescent="0.25">
      <c r="A3906" s="2"/>
      <c r="B3906" s="2"/>
      <c r="C3906" s="2"/>
      <c r="E3906" s="2"/>
      <c r="G3906" s="2"/>
      <c r="H3906" s="6"/>
      <c r="I3906" s="9"/>
      <c r="J3906" s="9"/>
      <c r="K3906" s="9"/>
    </row>
    <row r="3907" spans="1:11" x14ac:dyDescent="0.25">
      <c r="A3907" s="2"/>
      <c r="B3907" s="2"/>
      <c r="C3907" s="2"/>
      <c r="E3907" s="2"/>
      <c r="G3907" s="2"/>
      <c r="H3907" s="6"/>
      <c r="I3907" s="9"/>
      <c r="J3907" s="9"/>
      <c r="K3907" s="9"/>
    </row>
    <row r="3908" spans="1:11" x14ac:dyDescent="0.25">
      <c r="A3908" s="2"/>
      <c r="B3908" s="2"/>
      <c r="C3908" s="2"/>
      <c r="E3908" s="2"/>
      <c r="G3908" s="2"/>
      <c r="H3908" s="6"/>
      <c r="I3908" s="9"/>
      <c r="J3908" s="9"/>
      <c r="K3908" s="9"/>
    </row>
    <row r="3909" spans="1:11" x14ac:dyDescent="0.25">
      <c r="A3909" s="2"/>
      <c r="B3909" s="2"/>
      <c r="C3909" s="2"/>
      <c r="E3909" s="2"/>
      <c r="G3909" s="2"/>
      <c r="H3909" s="6"/>
      <c r="I3909" s="9"/>
      <c r="J3909" s="9"/>
      <c r="K3909" s="9"/>
    </row>
    <row r="3910" spans="1:11" x14ac:dyDescent="0.25">
      <c r="A3910" s="2"/>
      <c r="B3910" s="2"/>
      <c r="C3910" s="2"/>
      <c r="E3910" s="2"/>
      <c r="G3910" s="2"/>
      <c r="H3910" s="6"/>
      <c r="I3910" s="9"/>
      <c r="J3910" s="9"/>
      <c r="K3910" s="9"/>
    </row>
    <row r="3911" spans="1:11" x14ac:dyDescent="0.25">
      <c r="A3911" s="2"/>
      <c r="B3911" s="2"/>
      <c r="C3911" s="2"/>
      <c r="E3911" s="2"/>
      <c r="G3911" s="2"/>
      <c r="H3911" s="6"/>
      <c r="I3911" s="9"/>
      <c r="J3911" s="9"/>
      <c r="K3911" s="9"/>
    </row>
    <row r="3912" spans="1:11" x14ac:dyDescent="0.25">
      <c r="A3912" s="2"/>
      <c r="B3912" s="2"/>
      <c r="C3912" s="2"/>
      <c r="E3912" s="2"/>
      <c r="G3912" s="2"/>
      <c r="H3912" s="6"/>
      <c r="I3912" s="9"/>
      <c r="J3912" s="9"/>
      <c r="K3912" s="9"/>
    </row>
    <row r="3913" spans="1:11" x14ac:dyDescent="0.25">
      <c r="A3913" s="2"/>
      <c r="B3913" s="2"/>
      <c r="C3913" s="2"/>
      <c r="E3913" s="2"/>
      <c r="G3913" s="2"/>
      <c r="H3913" s="6"/>
      <c r="I3913" s="9"/>
      <c r="J3913" s="9"/>
      <c r="K3913" s="9"/>
    </row>
    <row r="3914" spans="1:11" x14ac:dyDescent="0.25">
      <c r="A3914" s="2"/>
      <c r="B3914" s="2"/>
      <c r="C3914" s="2"/>
      <c r="E3914" s="2"/>
      <c r="G3914" s="2"/>
      <c r="H3914" s="6"/>
      <c r="I3914" s="9"/>
      <c r="J3914" s="9"/>
      <c r="K3914" s="9"/>
    </row>
    <row r="3915" spans="1:11" x14ac:dyDescent="0.25">
      <c r="A3915" s="2"/>
      <c r="B3915" s="2"/>
      <c r="C3915" s="2"/>
      <c r="E3915" s="2"/>
      <c r="G3915" s="2"/>
      <c r="H3915" s="6"/>
      <c r="I3915" s="9"/>
      <c r="J3915" s="9"/>
      <c r="K3915" s="9"/>
    </row>
    <row r="3916" spans="1:11" x14ac:dyDescent="0.25">
      <c r="A3916" s="2"/>
      <c r="B3916" s="2"/>
      <c r="C3916" s="2"/>
      <c r="E3916" s="2"/>
      <c r="G3916" s="2"/>
      <c r="H3916" s="6"/>
      <c r="I3916" s="9"/>
      <c r="J3916" s="9"/>
      <c r="K3916" s="9"/>
    </row>
    <row r="3917" spans="1:11" x14ac:dyDescent="0.25">
      <c r="A3917" s="2"/>
      <c r="B3917" s="2"/>
      <c r="C3917" s="2"/>
      <c r="E3917" s="2"/>
      <c r="G3917" s="2"/>
      <c r="H3917" s="6"/>
      <c r="I3917" s="9"/>
      <c r="J3917" s="9"/>
      <c r="K3917" s="9"/>
    </row>
    <row r="3918" spans="1:11" x14ac:dyDescent="0.25">
      <c r="A3918" s="2"/>
      <c r="B3918" s="2"/>
      <c r="C3918" s="2"/>
      <c r="E3918" s="2"/>
      <c r="G3918" s="2"/>
      <c r="H3918" s="6"/>
      <c r="I3918" s="9"/>
      <c r="J3918" s="9"/>
      <c r="K3918" s="9"/>
    </row>
    <row r="3919" spans="1:11" x14ac:dyDescent="0.25">
      <c r="A3919" s="2"/>
      <c r="B3919" s="2"/>
      <c r="C3919" s="2"/>
      <c r="E3919" s="2"/>
      <c r="G3919" s="2"/>
      <c r="H3919" s="6"/>
      <c r="I3919" s="9"/>
      <c r="J3919" s="9"/>
      <c r="K3919" s="9"/>
    </row>
    <row r="3920" spans="1:11" x14ac:dyDescent="0.25">
      <c r="A3920" s="2"/>
      <c r="B3920" s="2"/>
      <c r="C3920" s="2"/>
      <c r="E3920" s="2"/>
      <c r="G3920" s="2"/>
      <c r="H3920" s="6"/>
      <c r="I3920" s="9"/>
      <c r="J3920" s="9"/>
      <c r="K3920" s="9"/>
    </row>
    <row r="3921" spans="1:11" x14ac:dyDescent="0.25">
      <c r="A3921" s="2"/>
      <c r="B3921" s="2"/>
      <c r="C3921" s="2"/>
      <c r="E3921" s="2"/>
      <c r="G3921" s="2"/>
      <c r="H3921" s="6"/>
      <c r="I3921" s="9"/>
      <c r="J3921" s="9"/>
      <c r="K3921" s="9"/>
    </row>
    <row r="3922" spans="1:11" x14ac:dyDescent="0.25">
      <c r="A3922" s="2"/>
      <c r="B3922" s="2"/>
      <c r="C3922" s="2"/>
      <c r="E3922" s="2"/>
      <c r="G3922" s="2"/>
      <c r="H3922" s="6"/>
      <c r="I3922" s="9"/>
      <c r="J3922" s="9"/>
      <c r="K3922" s="9"/>
    </row>
    <row r="3923" spans="1:11" x14ac:dyDescent="0.25">
      <c r="A3923" s="2"/>
      <c r="B3923" s="2"/>
      <c r="C3923" s="2"/>
      <c r="E3923" s="2"/>
      <c r="G3923" s="2"/>
      <c r="H3923" s="6"/>
      <c r="I3923" s="9"/>
      <c r="J3923" s="9"/>
      <c r="K3923" s="9"/>
    </row>
    <row r="3924" spans="1:11" x14ac:dyDescent="0.25">
      <c r="A3924" s="2"/>
      <c r="B3924" s="2"/>
      <c r="C3924" s="2"/>
      <c r="E3924" s="2"/>
      <c r="G3924" s="2"/>
      <c r="H3924" s="6"/>
      <c r="I3924" s="9"/>
      <c r="J3924" s="9"/>
      <c r="K3924" s="9"/>
    </row>
    <row r="3925" spans="1:11" x14ac:dyDescent="0.25">
      <c r="A3925" s="2"/>
      <c r="B3925" s="2"/>
      <c r="C3925" s="2"/>
      <c r="E3925" s="2"/>
      <c r="G3925" s="2"/>
      <c r="H3925" s="6"/>
      <c r="I3925" s="9"/>
      <c r="J3925" s="9"/>
      <c r="K3925" s="9"/>
    </row>
    <row r="3926" spans="1:11" x14ac:dyDescent="0.25">
      <c r="A3926" s="2"/>
      <c r="B3926" s="2"/>
      <c r="C3926" s="2"/>
      <c r="E3926" s="2"/>
      <c r="G3926" s="2"/>
      <c r="H3926" s="6"/>
      <c r="I3926" s="9"/>
      <c r="J3926" s="9"/>
      <c r="K3926" s="9"/>
    </row>
    <row r="3927" spans="1:11" x14ac:dyDescent="0.25">
      <c r="A3927" s="2"/>
      <c r="B3927" s="2"/>
      <c r="C3927" s="2"/>
      <c r="E3927" s="2"/>
      <c r="G3927" s="2"/>
      <c r="H3927" s="6"/>
      <c r="I3927" s="9"/>
      <c r="J3927" s="9"/>
      <c r="K3927" s="9"/>
    </row>
    <row r="3928" spans="1:11" x14ac:dyDescent="0.25">
      <c r="A3928" s="2"/>
      <c r="B3928" s="2"/>
      <c r="C3928" s="2"/>
      <c r="E3928" s="2"/>
      <c r="G3928" s="2"/>
      <c r="H3928" s="6"/>
      <c r="I3928" s="9"/>
      <c r="J3928" s="9"/>
      <c r="K3928" s="9"/>
    </row>
    <row r="3929" spans="1:11" x14ac:dyDescent="0.25">
      <c r="A3929" s="2"/>
      <c r="B3929" s="2"/>
      <c r="C3929" s="2"/>
      <c r="E3929" s="2"/>
      <c r="G3929" s="2"/>
      <c r="H3929" s="6"/>
      <c r="I3929" s="9"/>
      <c r="J3929" s="9"/>
      <c r="K3929" s="9"/>
    </row>
    <row r="3930" spans="1:11" x14ac:dyDescent="0.25">
      <c r="A3930" s="2"/>
      <c r="B3930" s="2"/>
      <c r="C3930" s="2"/>
      <c r="E3930" s="2"/>
      <c r="G3930" s="2"/>
      <c r="H3930" s="6"/>
      <c r="I3930" s="9"/>
      <c r="J3930" s="9"/>
      <c r="K3930" s="9"/>
    </row>
    <row r="3931" spans="1:11" x14ac:dyDescent="0.25">
      <c r="A3931" s="2"/>
      <c r="B3931" s="2"/>
      <c r="C3931" s="2"/>
      <c r="E3931" s="2"/>
      <c r="G3931" s="2"/>
      <c r="H3931" s="6"/>
      <c r="I3931" s="9"/>
      <c r="J3931" s="9"/>
      <c r="K3931" s="9"/>
    </row>
    <row r="3932" spans="1:11" x14ac:dyDescent="0.25">
      <c r="A3932" s="2"/>
      <c r="B3932" s="2"/>
      <c r="C3932" s="2"/>
      <c r="E3932" s="2"/>
      <c r="G3932" s="2"/>
      <c r="H3932" s="6"/>
      <c r="I3932" s="9"/>
      <c r="J3932" s="9"/>
      <c r="K3932" s="9"/>
    </row>
    <row r="3933" spans="1:11" x14ac:dyDescent="0.25">
      <c r="A3933" s="2"/>
      <c r="B3933" s="2"/>
      <c r="C3933" s="2"/>
      <c r="E3933" s="2"/>
      <c r="G3933" s="2"/>
      <c r="H3933" s="6"/>
      <c r="I3933" s="9"/>
      <c r="J3933" s="9"/>
      <c r="K3933" s="9"/>
    </row>
    <row r="3934" spans="1:11" x14ac:dyDescent="0.25">
      <c r="A3934" s="2"/>
      <c r="B3934" s="2"/>
      <c r="C3934" s="2"/>
      <c r="E3934" s="2"/>
      <c r="G3934" s="2"/>
      <c r="H3934" s="6"/>
      <c r="I3934" s="9"/>
      <c r="J3934" s="9"/>
      <c r="K3934" s="9"/>
    </row>
    <row r="3935" spans="1:11" x14ac:dyDescent="0.25">
      <c r="A3935" s="2"/>
      <c r="B3935" s="2"/>
      <c r="C3935" s="2"/>
      <c r="E3935" s="2"/>
      <c r="G3935" s="2"/>
      <c r="H3935" s="6"/>
      <c r="I3935" s="9"/>
      <c r="J3935" s="9"/>
      <c r="K3935" s="9"/>
    </row>
    <row r="3936" spans="1:11" x14ac:dyDescent="0.25">
      <c r="A3936" s="2"/>
      <c r="B3936" s="2"/>
      <c r="C3936" s="2"/>
      <c r="E3936" s="2"/>
      <c r="G3936" s="2"/>
      <c r="H3936" s="6"/>
      <c r="I3936" s="9"/>
      <c r="J3936" s="9"/>
      <c r="K3936" s="9"/>
    </row>
    <row r="3937" spans="1:11" x14ac:dyDescent="0.25">
      <c r="A3937" s="2"/>
      <c r="B3937" s="2"/>
      <c r="C3937" s="2"/>
      <c r="E3937" s="2"/>
      <c r="G3937" s="2"/>
      <c r="H3937" s="6"/>
      <c r="I3937" s="9"/>
      <c r="J3937" s="9"/>
      <c r="K3937" s="9"/>
    </row>
    <row r="3938" spans="1:11" x14ac:dyDescent="0.25">
      <c r="A3938" s="2"/>
      <c r="B3938" s="2"/>
      <c r="C3938" s="2"/>
      <c r="E3938" s="2"/>
      <c r="G3938" s="2"/>
      <c r="H3938" s="6"/>
      <c r="I3938" s="9"/>
      <c r="J3938" s="9"/>
      <c r="K3938" s="9"/>
    </row>
    <row r="3939" spans="1:11" x14ac:dyDescent="0.25">
      <c r="A3939" s="2"/>
      <c r="B3939" s="2"/>
      <c r="C3939" s="2"/>
      <c r="E3939" s="2"/>
      <c r="G3939" s="2"/>
      <c r="H3939" s="6"/>
      <c r="I3939" s="9"/>
      <c r="J3939" s="9"/>
      <c r="K3939" s="9"/>
    </row>
    <row r="3940" spans="1:11" x14ac:dyDescent="0.25">
      <c r="A3940" s="2"/>
      <c r="B3940" s="2"/>
      <c r="C3940" s="2"/>
      <c r="E3940" s="2"/>
      <c r="G3940" s="2"/>
      <c r="H3940" s="6"/>
      <c r="I3940" s="9"/>
      <c r="J3940" s="9"/>
      <c r="K3940" s="9"/>
    </row>
    <row r="3941" spans="1:11" x14ac:dyDescent="0.25">
      <c r="A3941" s="2"/>
      <c r="B3941" s="2"/>
      <c r="C3941" s="2"/>
      <c r="E3941" s="2"/>
      <c r="G3941" s="2"/>
      <c r="H3941" s="6"/>
      <c r="I3941" s="9"/>
      <c r="J3941" s="9"/>
      <c r="K3941" s="9"/>
    </row>
    <row r="3942" spans="1:11" x14ac:dyDescent="0.25">
      <c r="A3942" s="2"/>
      <c r="B3942" s="2"/>
      <c r="C3942" s="2"/>
      <c r="E3942" s="2"/>
      <c r="G3942" s="2"/>
      <c r="H3942" s="6"/>
      <c r="I3942" s="9"/>
      <c r="J3942" s="9"/>
      <c r="K3942" s="9"/>
    </row>
    <row r="3943" spans="1:11" x14ac:dyDescent="0.25">
      <c r="A3943" s="2"/>
      <c r="B3943" s="2"/>
      <c r="C3943" s="2"/>
      <c r="E3943" s="2"/>
      <c r="G3943" s="2"/>
      <c r="H3943" s="6"/>
      <c r="I3943" s="9"/>
      <c r="J3943" s="9"/>
      <c r="K3943" s="9"/>
    </row>
    <row r="3944" spans="1:11" x14ac:dyDescent="0.25">
      <c r="A3944" s="2"/>
      <c r="B3944" s="2"/>
      <c r="C3944" s="2"/>
      <c r="E3944" s="2"/>
      <c r="G3944" s="2"/>
      <c r="H3944" s="6"/>
      <c r="I3944" s="9"/>
      <c r="J3944" s="9"/>
      <c r="K3944" s="9"/>
    </row>
    <row r="3945" spans="1:11" x14ac:dyDescent="0.25">
      <c r="A3945" s="2"/>
      <c r="B3945" s="2"/>
      <c r="C3945" s="2"/>
      <c r="E3945" s="2"/>
      <c r="G3945" s="2"/>
      <c r="H3945" s="6"/>
      <c r="I3945" s="9"/>
      <c r="J3945" s="9"/>
      <c r="K3945" s="9"/>
    </row>
    <row r="3946" spans="1:11" x14ac:dyDescent="0.25">
      <c r="A3946" s="2"/>
      <c r="B3946" s="2"/>
      <c r="C3946" s="2"/>
      <c r="E3946" s="2"/>
      <c r="G3946" s="2"/>
      <c r="H3946" s="6"/>
      <c r="I3946" s="9"/>
      <c r="J3946" s="9"/>
      <c r="K3946" s="9"/>
    </row>
    <row r="3947" spans="1:11" x14ac:dyDescent="0.25">
      <c r="A3947" s="2"/>
      <c r="B3947" s="2"/>
      <c r="C3947" s="2"/>
      <c r="E3947" s="2"/>
      <c r="G3947" s="2"/>
      <c r="H3947" s="6"/>
      <c r="I3947" s="9"/>
      <c r="J3947" s="9"/>
      <c r="K3947" s="9"/>
    </row>
    <row r="3948" spans="1:11" x14ac:dyDescent="0.25">
      <c r="A3948" s="2"/>
      <c r="B3948" s="2"/>
      <c r="C3948" s="2"/>
      <c r="E3948" s="2"/>
      <c r="G3948" s="2"/>
      <c r="H3948" s="6"/>
      <c r="I3948" s="9"/>
      <c r="J3948" s="9"/>
      <c r="K3948" s="9"/>
    </row>
    <row r="3949" spans="1:11" x14ac:dyDescent="0.25">
      <c r="A3949" s="2"/>
      <c r="B3949" s="2"/>
      <c r="C3949" s="2"/>
      <c r="E3949" s="2"/>
      <c r="G3949" s="2"/>
      <c r="H3949" s="6"/>
      <c r="I3949" s="9"/>
      <c r="J3949" s="9"/>
      <c r="K3949" s="9"/>
    </row>
    <row r="3950" spans="1:11" x14ac:dyDescent="0.25">
      <c r="A3950" s="2"/>
      <c r="B3950" s="2"/>
      <c r="C3950" s="2"/>
      <c r="E3950" s="2"/>
      <c r="G3950" s="2"/>
      <c r="H3950" s="6"/>
      <c r="I3950" s="9"/>
      <c r="J3950" s="9"/>
      <c r="K3950" s="9"/>
    </row>
    <row r="3951" spans="1:11" x14ac:dyDescent="0.25">
      <c r="A3951" s="2"/>
      <c r="B3951" s="2"/>
      <c r="C3951" s="2"/>
      <c r="E3951" s="2"/>
      <c r="G3951" s="2"/>
      <c r="H3951" s="6"/>
      <c r="I3951" s="9"/>
      <c r="J3951" s="9"/>
      <c r="K3951" s="9"/>
    </row>
    <row r="3952" spans="1:11" x14ac:dyDescent="0.25">
      <c r="A3952" s="2"/>
      <c r="B3952" s="2"/>
      <c r="C3952" s="2"/>
      <c r="E3952" s="2"/>
      <c r="G3952" s="2"/>
      <c r="H3952" s="6"/>
      <c r="I3952" s="9"/>
      <c r="J3952" s="9"/>
      <c r="K3952" s="9"/>
    </row>
    <row r="3953" spans="1:11" x14ac:dyDescent="0.25">
      <c r="A3953" s="2"/>
      <c r="B3953" s="2"/>
      <c r="C3953" s="2"/>
      <c r="E3953" s="2"/>
      <c r="G3953" s="2"/>
      <c r="H3953" s="6"/>
      <c r="I3953" s="9"/>
      <c r="J3953" s="9"/>
      <c r="K3953" s="9"/>
    </row>
    <row r="3954" spans="1:11" x14ac:dyDescent="0.25">
      <c r="A3954" s="2"/>
      <c r="B3954" s="2"/>
      <c r="C3954" s="2"/>
      <c r="E3954" s="2"/>
      <c r="G3954" s="2"/>
      <c r="H3954" s="6"/>
      <c r="I3954" s="9"/>
      <c r="J3954" s="9"/>
      <c r="K3954" s="9"/>
    </row>
    <row r="3955" spans="1:11" x14ac:dyDescent="0.25">
      <c r="A3955" s="2"/>
      <c r="B3955" s="2"/>
      <c r="C3955" s="2"/>
      <c r="E3955" s="2"/>
      <c r="G3955" s="2"/>
      <c r="H3955" s="6"/>
      <c r="I3955" s="9"/>
      <c r="J3955" s="9"/>
      <c r="K3955" s="9"/>
    </row>
    <row r="3956" spans="1:11" x14ac:dyDescent="0.25">
      <c r="A3956" s="2"/>
      <c r="B3956" s="2"/>
      <c r="C3956" s="2"/>
      <c r="E3956" s="2"/>
      <c r="G3956" s="2"/>
      <c r="H3956" s="6"/>
      <c r="I3956" s="9"/>
      <c r="J3956" s="9"/>
      <c r="K3956" s="9"/>
    </row>
    <row r="3957" spans="1:11" x14ac:dyDescent="0.25">
      <c r="A3957" s="2"/>
      <c r="B3957" s="2"/>
      <c r="C3957" s="2"/>
      <c r="E3957" s="2"/>
      <c r="G3957" s="2"/>
      <c r="H3957" s="6"/>
      <c r="I3957" s="9"/>
      <c r="J3957" s="9"/>
      <c r="K3957" s="9"/>
    </row>
    <row r="3958" spans="1:11" x14ac:dyDescent="0.25">
      <c r="A3958" s="2"/>
      <c r="B3958" s="2"/>
      <c r="C3958" s="2"/>
      <c r="E3958" s="2"/>
      <c r="G3958" s="2"/>
      <c r="H3958" s="6"/>
      <c r="I3958" s="9"/>
      <c r="J3958" s="9"/>
      <c r="K3958" s="9"/>
    </row>
    <row r="3959" spans="1:11" x14ac:dyDescent="0.25">
      <c r="A3959" s="2"/>
      <c r="B3959" s="2"/>
      <c r="C3959" s="2"/>
      <c r="E3959" s="2"/>
      <c r="G3959" s="2"/>
      <c r="H3959" s="6"/>
      <c r="I3959" s="9"/>
      <c r="J3959" s="9"/>
      <c r="K3959" s="9"/>
    </row>
    <row r="3960" spans="1:11" x14ac:dyDescent="0.25">
      <c r="A3960" s="2"/>
      <c r="B3960" s="2"/>
      <c r="C3960" s="2"/>
      <c r="E3960" s="2"/>
      <c r="G3960" s="2"/>
      <c r="H3960" s="6"/>
      <c r="I3960" s="9"/>
      <c r="J3960" s="9"/>
      <c r="K3960" s="9"/>
    </row>
    <row r="3961" spans="1:11" x14ac:dyDescent="0.25">
      <c r="A3961" s="2"/>
      <c r="B3961" s="2"/>
      <c r="C3961" s="2"/>
      <c r="E3961" s="2"/>
      <c r="G3961" s="2"/>
      <c r="H3961" s="6"/>
      <c r="I3961" s="9"/>
      <c r="J3961" s="9"/>
      <c r="K3961" s="9"/>
    </row>
    <row r="3962" spans="1:11" x14ac:dyDescent="0.25">
      <c r="A3962" s="2"/>
      <c r="B3962" s="2"/>
      <c r="C3962" s="2"/>
      <c r="E3962" s="2"/>
      <c r="G3962" s="2"/>
      <c r="H3962" s="6"/>
      <c r="I3962" s="9"/>
      <c r="J3962" s="9"/>
      <c r="K3962" s="9"/>
    </row>
    <row r="3963" spans="1:11" x14ac:dyDescent="0.25">
      <c r="A3963" s="2"/>
      <c r="B3963" s="2"/>
      <c r="C3963" s="2"/>
      <c r="E3963" s="2"/>
      <c r="G3963" s="2"/>
      <c r="H3963" s="6"/>
      <c r="I3963" s="9"/>
      <c r="J3963" s="9"/>
      <c r="K3963" s="9"/>
    </row>
    <row r="3964" spans="1:11" x14ac:dyDescent="0.25">
      <c r="A3964" s="2"/>
      <c r="B3964" s="2"/>
      <c r="C3964" s="2"/>
      <c r="E3964" s="2"/>
      <c r="G3964" s="2"/>
      <c r="H3964" s="6"/>
      <c r="I3964" s="9"/>
      <c r="J3964" s="9"/>
      <c r="K3964" s="9"/>
    </row>
    <row r="3965" spans="1:11" x14ac:dyDescent="0.25">
      <c r="A3965" s="2"/>
      <c r="B3965" s="2"/>
      <c r="C3965" s="2"/>
      <c r="E3965" s="2"/>
      <c r="G3965" s="2"/>
      <c r="H3965" s="6"/>
      <c r="I3965" s="9"/>
      <c r="J3965" s="9"/>
      <c r="K3965" s="9"/>
    </row>
    <row r="3966" spans="1:11" x14ac:dyDescent="0.25">
      <c r="A3966" s="2"/>
      <c r="B3966" s="2"/>
      <c r="C3966" s="2"/>
      <c r="E3966" s="2"/>
      <c r="G3966" s="2"/>
      <c r="H3966" s="6"/>
      <c r="I3966" s="9"/>
      <c r="J3966" s="9"/>
      <c r="K3966" s="9"/>
    </row>
    <row r="3967" spans="1:11" x14ac:dyDescent="0.25">
      <c r="A3967" s="2"/>
      <c r="B3967" s="2"/>
      <c r="C3967" s="2"/>
      <c r="E3967" s="2"/>
      <c r="G3967" s="2"/>
      <c r="H3967" s="6"/>
      <c r="I3967" s="9"/>
      <c r="J3967" s="9"/>
      <c r="K3967" s="9"/>
    </row>
    <row r="3968" spans="1:11" x14ac:dyDescent="0.25">
      <c r="A3968" s="2"/>
      <c r="B3968" s="2"/>
      <c r="C3968" s="2"/>
      <c r="E3968" s="2"/>
      <c r="G3968" s="2"/>
      <c r="H3968" s="6"/>
      <c r="I3968" s="9"/>
      <c r="J3968" s="9"/>
      <c r="K3968" s="9"/>
    </row>
    <row r="3969" spans="1:11" x14ac:dyDescent="0.25">
      <c r="A3969" s="2"/>
      <c r="B3969" s="2"/>
      <c r="C3969" s="2"/>
      <c r="E3969" s="2"/>
      <c r="G3969" s="2"/>
      <c r="H3969" s="6"/>
      <c r="I3969" s="9"/>
      <c r="J3969" s="9"/>
      <c r="K3969" s="9"/>
    </row>
    <row r="3970" spans="1:11" x14ac:dyDescent="0.25">
      <c r="A3970" s="2"/>
      <c r="B3970" s="2"/>
      <c r="C3970" s="2"/>
      <c r="E3970" s="2"/>
      <c r="G3970" s="2"/>
      <c r="H3970" s="6"/>
      <c r="I3970" s="9"/>
      <c r="J3970" s="9"/>
      <c r="K3970" s="9"/>
    </row>
    <row r="3971" spans="1:11" x14ac:dyDescent="0.25">
      <c r="A3971" s="2"/>
      <c r="B3971" s="2"/>
      <c r="C3971" s="2"/>
      <c r="E3971" s="2"/>
      <c r="G3971" s="2"/>
      <c r="H3971" s="6"/>
      <c r="I3971" s="9"/>
      <c r="J3971" s="9"/>
      <c r="K3971" s="9"/>
    </row>
    <row r="3972" spans="1:11" x14ac:dyDescent="0.25">
      <c r="A3972" s="2"/>
      <c r="B3972" s="2"/>
      <c r="C3972" s="2"/>
      <c r="E3972" s="2"/>
      <c r="G3972" s="2"/>
      <c r="H3972" s="6"/>
      <c r="I3972" s="9"/>
      <c r="J3972" s="9"/>
      <c r="K3972" s="9"/>
    </row>
    <row r="3973" spans="1:11" x14ac:dyDescent="0.25">
      <c r="A3973" s="2"/>
      <c r="B3973" s="2"/>
      <c r="C3973" s="2"/>
      <c r="E3973" s="2"/>
      <c r="G3973" s="2"/>
      <c r="H3973" s="6"/>
      <c r="I3973" s="9"/>
      <c r="J3973" s="9"/>
      <c r="K3973" s="9"/>
    </row>
    <row r="3974" spans="1:11" x14ac:dyDescent="0.25">
      <c r="A3974" s="2"/>
      <c r="B3974" s="2"/>
      <c r="C3974" s="2"/>
      <c r="E3974" s="2"/>
      <c r="G3974" s="2"/>
      <c r="H3974" s="6"/>
      <c r="I3974" s="9"/>
      <c r="J3974" s="9"/>
      <c r="K3974" s="9"/>
    </row>
    <row r="3975" spans="1:11" x14ac:dyDescent="0.25">
      <c r="A3975" s="2"/>
      <c r="B3975" s="2"/>
      <c r="C3975" s="2"/>
      <c r="E3975" s="2"/>
      <c r="G3975" s="2"/>
      <c r="H3975" s="6"/>
      <c r="I3975" s="9"/>
      <c r="J3975" s="9"/>
      <c r="K3975" s="9"/>
    </row>
    <row r="3976" spans="1:11" x14ac:dyDescent="0.25">
      <c r="A3976" s="2"/>
      <c r="B3976" s="2"/>
      <c r="C3976" s="2"/>
      <c r="E3976" s="2"/>
      <c r="G3976" s="2"/>
      <c r="H3976" s="6"/>
      <c r="I3976" s="9"/>
      <c r="J3976" s="9"/>
      <c r="K3976" s="9"/>
    </row>
    <row r="3977" spans="1:11" x14ac:dyDescent="0.25">
      <c r="A3977" s="2"/>
      <c r="B3977" s="2"/>
      <c r="C3977" s="2"/>
      <c r="E3977" s="2"/>
      <c r="G3977" s="2"/>
      <c r="H3977" s="6"/>
      <c r="I3977" s="9"/>
      <c r="J3977" s="9"/>
      <c r="K3977" s="9"/>
    </row>
    <row r="3978" spans="1:11" x14ac:dyDescent="0.25">
      <c r="A3978" s="2"/>
      <c r="B3978" s="2"/>
      <c r="C3978" s="2"/>
      <c r="E3978" s="2"/>
      <c r="G3978" s="2"/>
      <c r="H3978" s="6"/>
      <c r="I3978" s="9"/>
      <c r="J3978" s="9"/>
      <c r="K3978" s="9"/>
    </row>
    <row r="3979" spans="1:11" x14ac:dyDescent="0.25">
      <c r="A3979" s="2"/>
      <c r="B3979" s="2"/>
      <c r="C3979" s="2"/>
      <c r="E3979" s="2"/>
      <c r="G3979" s="2"/>
      <c r="H3979" s="6"/>
      <c r="I3979" s="9"/>
      <c r="J3979" s="9"/>
      <c r="K3979" s="9"/>
    </row>
    <row r="3980" spans="1:11" x14ac:dyDescent="0.25">
      <c r="A3980" s="2"/>
      <c r="B3980" s="2"/>
      <c r="C3980" s="2"/>
      <c r="E3980" s="2"/>
      <c r="G3980" s="2"/>
      <c r="H3980" s="6"/>
      <c r="I3980" s="9"/>
      <c r="J3980" s="9"/>
      <c r="K3980" s="9"/>
    </row>
    <row r="3981" spans="1:11" x14ac:dyDescent="0.25">
      <c r="A3981" s="2"/>
      <c r="B3981" s="2"/>
      <c r="C3981" s="2"/>
      <c r="E3981" s="2"/>
      <c r="G3981" s="2"/>
      <c r="H3981" s="6"/>
      <c r="I3981" s="9"/>
      <c r="J3981" s="9"/>
      <c r="K3981" s="9"/>
    </row>
    <row r="3982" spans="1:11" x14ac:dyDescent="0.25">
      <c r="A3982" s="2"/>
      <c r="B3982" s="2"/>
      <c r="C3982" s="2"/>
      <c r="E3982" s="2"/>
      <c r="G3982" s="2"/>
      <c r="H3982" s="6"/>
      <c r="I3982" s="9"/>
      <c r="J3982" s="9"/>
      <c r="K3982" s="9"/>
    </row>
    <row r="3983" spans="1:11" x14ac:dyDescent="0.25">
      <c r="A3983" s="2"/>
      <c r="B3983" s="2"/>
      <c r="C3983" s="2"/>
      <c r="E3983" s="2"/>
      <c r="G3983" s="2"/>
      <c r="H3983" s="6"/>
      <c r="I3983" s="9"/>
      <c r="J3983" s="9"/>
      <c r="K3983" s="9"/>
    </row>
    <row r="3984" spans="1:11" x14ac:dyDescent="0.25">
      <c r="A3984" s="2"/>
      <c r="B3984" s="2"/>
      <c r="C3984" s="2"/>
      <c r="E3984" s="2"/>
      <c r="G3984" s="2"/>
      <c r="H3984" s="6"/>
      <c r="I3984" s="9"/>
      <c r="J3984" s="9"/>
      <c r="K3984" s="9"/>
    </row>
    <row r="3985" spans="1:11" x14ac:dyDescent="0.25">
      <c r="A3985" s="2"/>
      <c r="B3985" s="2"/>
      <c r="C3985" s="2"/>
      <c r="E3985" s="2"/>
      <c r="G3985" s="2"/>
      <c r="H3985" s="6"/>
      <c r="I3985" s="9"/>
      <c r="J3985" s="9"/>
      <c r="K3985" s="9"/>
    </row>
    <row r="3986" spans="1:11" x14ac:dyDescent="0.25">
      <c r="A3986" s="2"/>
      <c r="B3986" s="2"/>
      <c r="C3986" s="2"/>
      <c r="E3986" s="2"/>
      <c r="G3986" s="2"/>
      <c r="H3986" s="6"/>
      <c r="I3986" s="9"/>
      <c r="J3986" s="9"/>
      <c r="K3986" s="9"/>
    </row>
    <row r="3987" spans="1:11" x14ac:dyDescent="0.25">
      <c r="A3987" s="2"/>
      <c r="B3987" s="2"/>
      <c r="C3987" s="2"/>
      <c r="E3987" s="2"/>
      <c r="G3987" s="2"/>
      <c r="H3987" s="6"/>
      <c r="I3987" s="9"/>
      <c r="J3987" s="9"/>
      <c r="K3987" s="9"/>
    </row>
    <row r="3988" spans="1:11" x14ac:dyDescent="0.25">
      <c r="A3988" s="2"/>
      <c r="B3988" s="2"/>
      <c r="C3988" s="2"/>
      <c r="E3988" s="2"/>
      <c r="G3988" s="2"/>
      <c r="H3988" s="6"/>
      <c r="I3988" s="9"/>
      <c r="J3988" s="9"/>
      <c r="K3988" s="9"/>
    </row>
    <row r="3989" spans="1:11" x14ac:dyDescent="0.25">
      <c r="A3989" s="2"/>
      <c r="B3989" s="2"/>
      <c r="C3989" s="2"/>
      <c r="E3989" s="2"/>
      <c r="G3989" s="2"/>
      <c r="H3989" s="6"/>
      <c r="I3989" s="9"/>
      <c r="J3989" s="9"/>
      <c r="K3989" s="9"/>
    </row>
    <row r="3990" spans="1:11" x14ac:dyDescent="0.25">
      <c r="A3990" s="2"/>
      <c r="B3990" s="2"/>
      <c r="C3990" s="2"/>
      <c r="E3990" s="2"/>
      <c r="G3990" s="2"/>
      <c r="H3990" s="6"/>
      <c r="I3990" s="9"/>
      <c r="J3990" s="9"/>
      <c r="K3990" s="9"/>
    </row>
    <row r="3991" spans="1:11" x14ac:dyDescent="0.25">
      <c r="A3991" s="2"/>
      <c r="B3991" s="2"/>
      <c r="C3991" s="2"/>
      <c r="E3991" s="2"/>
      <c r="G3991" s="2"/>
      <c r="H3991" s="6"/>
      <c r="I3991" s="9"/>
      <c r="J3991" s="9"/>
      <c r="K3991" s="9"/>
    </row>
    <row r="3992" spans="1:11" x14ac:dyDescent="0.25">
      <c r="A3992" s="2"/>
      <c r="B3992" s="2"/>
      <c r="C3992" s="2"/>
      <c r="E3992" s="2"/>
      <c r="G3992" s="2"/>
      <c r="H3992" s="6"/>
      <c r="I3992" s="9"/>
      <c r="J3992" s="9"/>
      <c r="K3992" s="9"/>
    </row>
    <row r="3993" spans="1:11" x14ac:dyDescent="0.25">
      <c r="A3993" s="2"/>
      <c r="B3993" s="2"/>
      <c r="C3993" s="2"/>
      <c r="E3993" s="2"/>
      <c r="G3993" s="2"/>
      <c r="H3993" s="6"/>
      <c r="I3993" s="9"/>
      <c r="J3993" s="9"/>
      <c r="K3993" s="9"/>
    </row>
    <row r="3994" spans="1:11" x14ac:dyDescent="0.25">
      <c r="A3994" s="2"/>
      <c r="B3994" s="2"/>
      <c r="C3994" s="2"/>
      <c r="E3994" s="2"/>
      <c r="G3994" s="2"/>
      <c r="H3994" s="6"/>
      <c r="I3994" s="9"/>
      <c r="J3994" s="9"/>
      <c r="K3994" s="9"/>
    </row>
    <row r="3995" spans="1:11" x14ac:dyDescent="0.25">
      <c r="A3995" s="2"/>
      <c r="B3995" s="2"/>
      <c r="C3995" s="2"/>
      <c r="E3995" s="2"/>
      <c r="G3995" s="2"/>
      <c r="H3995" s="6"/>
      <c r="I3995" s="9"/>
      <c r="J3995" s="9"/>
      <c r="K3995" s="9"/>
    </row>
    <row r="3996" spans="1:11" x14ac:dyDescent="0.25">
      <c r="A3996" s="2"/>
      <c r="B3996" s="2"/>
      <c r="C3996" s="2"/>
      <c r="E3996" s="2"/>
      <c r="G3996" s="2"/>
      <c r="H3996" s="6"/>
      <c r="I3996" s="9"/>
      <c r="J3996" s="9"/>
      <c r="K3996" s="9"/>
    </row>
    <row r="3997" spans="1:11" x14ac:dyDescent="0.25">
      <c r="A3997" s="2"/>
      <c r="B3997" s="2"/>
      <c r="C3997" s="2"/>
      <c r="E3997" s="2"/>
      <c r="G3997" s="2"/>
      <c r="H3997" s="6"/>
      <c r="I3997" s="9"/>
      <c r="J3997" s="9"/>
      <c r="K3997" s="9"/>
    </row>
    <row r="3998" spans="1:11" x14ac:dyDescent="0.25">
      <c r="A3998" s="2"/>
      <c r="B3998" s="2"/>
      <c r="C3998" s="2"/>
      <c r="E3998" s="2"/>
      <c r="G3998" s="2"/>
      <c r="H3998" s="6"/>
      <c r="I3998" s="9"/>
      <c r="J3998" s="9"/>
      <c r="K3998" s="9"/>
    </row>
    <row r="3999" spans="1:11" x14ac:dyDescent="0.25">
      <c r="A3999" s="2"/>
      <c r="B3999" s="2"/>
      <c r="C3999" s="2"/>
      <c r="E3999" s="2"/>
      <c r="G3999" s="2"/>
      <c r="H3999" s="6"/>
      <c r="I3999" s="9"/>
      <c r="J3999" s="9"/>
      <c r="K3999" s="9"/>
    </row>
    <row r="4000" spans="1:11" x14ac:dyDescent="0.25">
      <c r="A4000" s="2"/>
      <c r="B4000" s="2"/>
      <c r="C4000" s="2"/>
      <c r="E4000" s="2"/>
      <c r="G4000" s="2"/>
      <c r="H4000" s="6"/>
      <c r="I4000" s="9"/>
      <c r="J4000" s="9"/>
      <c r="K4000" s="9"/>
    </row>
    <row r="4001" spans="1:11" x14ac:dyDescent="0.25">
      <c r="A4001" s="2"/>
      <c r="B4001" s="2"/>
      <c r="C4001" s="2"/>
      <c r="E4001" s="2"/>
      <c r="G4001" s="2"/>
      <c r="H4001" s="6"/>
      <c r="I4001" s="9"/>
      <c r="J4001" s="9"/>
      <c r="K4001" s="9"/>
    </row>
    <row r="4002" spans="1:11" x14ac:dyDescent="0.25">
      <c r="A4002" s="2"/>
      <c r="B4002" s="2"/>
      <c r="C4002" s="2"/>
      <c r="E4002" s="2"/>
      <c r="G4002" s="2"/>
      <c r="H4002" s="6"/>
      <c r="I4002" s="9"/>
      <c r="J4002" s="9"/>
      <c r="K4002" s="9"/>
    </row>
    <row r="4003" spans="1:11" x14ac:dyDescent="0.25">
      <c r="A4003" s="2"/>
      <c r="B4003" s="2"/>
      <c r="C4003" s="2"/>
      <c r="E4003" s="2"/>
      <c r="G4003" s="2"/>
      <c r="H4003" s="6"/>
      <c r="I4003" s="9"/>
      <c r="J4003" s="9"/>
      <c r="K4003" s="9"/>
    </row>
    <row r="4004" spans="1:11" x14ac:dyDescent="0.25">
      <c r="A4004" s="2"/>
      <c r="B4004" s="2"/>
      <c r="C4004" s="2"/>
      <c r="E4004" s="2"/>
      <c r="G4004" s="2"/>
      <c r="H4004" s="6"/>
      <c r="I4004" s="9"/>
      <c r="J4004" s="9"/>
      <c r="K4004" s="9"/>
    </row>
    <row r="4005" spans="1:11" x14ac:dyDescent="0.25">
      <c r="A4005" s="2"/>
      <c r="B4005" s="2"/>
      <c r="C4005" s="2"/>
      <c r="E4005" s="2"/>
      <c r="G4005" s="2"/>
      <c r="H4005" s="6"/>
      <c r="I4005" s="9"/>
      <c r="J4005" s="9"/>
      <c r="K4005" s="9"/>
    </row>
    <row r="4006" spans="1:11" x14ac:dyDescent="0.25">
      <c r="A4006" s="2"/>
      <c r="B4006" s="2"/>
      <c r="C4006" s="2"/>
      <c r="E4006" s="2"/>
      <c r="G4006" s="2"/>
      <c r="H4006" s="6"/>
      <c r="I4006" s="9"/>
      <c r="J4006" s="9"/>
      <c r="K4006" s="9"/>
    </row>
    <row r="4007" spans="1:11" x14ac:dyDescent="0.25">
      <c r="A4007" s="2"/>
      <c r="B4007" s="2"/>
      <c r="C4007" s="2"/>
      <c r="E4007" s="2"/>
      <c r="G4007" s="2"/>
      <c r="H4007" s="6"/>
      <c r="I4007" s="9"/>
      <c r="J4007" s="9"/>
      <c r="K4007" s="9"/>
    </row>
    <row r="4008" spans="1:11" x14ac:dyDescent="0.25">
      <c r="A4008" s="2"/>
      <c r="B4008" s="2"/>
      <c r="C4008" s="2"/>
      <c r="E4008" s="2"/>
      <c r="G4008" s="2"/>
      <c r="H4008" s="6"/>
      <c r="I4008" s="9"/>
      <c r="J4008" s="9"/>
      <c r="K4008" s="9"/>
    </row>
    <row r="4009" spans="1:11" x14ac:dyDescent="0.25">
      <c r="A4009" s="2"/>
      <c r="B4009" s="2"/>
      <c r="C4009" s="2"/>
      <c r="E4009" s="2"/>
      <c r="G4009" s="2"/>
      <c r="H4009" s="6"/>
      <c r="I4009" s="9"/>
      <c r="J4009" s="9"/>
      <c r="K4009" s="9"/>
    </row>
    <row r="4010" spans="1:11" x14ac:dyDescent="0.25">
      <c r="A4010" s="2"/>
      <c r="B4010" s="2"/>
      <c r="C4010" s="2"/>
      <c r="E4010" s="2"/>
      <c r="G4010" s="2"/>
      <c r="H4010" s="6"/>
      <c r="I4010" s="9"/>
      <c r="J4010" s="9"/>
      <c r="K4010" s="9"/>
    </row>
    <row r="4011" spans="1:11" x14ac:dyDescent="0.25">
      <c r="A4011" s="2"/>
      <c r="B4011" s="2"/>
      <c r="C4011" s="2"/>
      <c r="E4011" s="2"/>
      <c r="G4011" s="2"/>
      <c r="H4011" s="6"/>
      <c r="I4011" s="9"/>
      <c r="J4011" s="9"/>
      <c r="K4011" s="9"/>
    </row>
    <row r="4012" spans="1:11" x14ac:dyDescent="0.25">
      <c r="A4012" s="2"/>
      <c r="B4012" s="2"/>
      <c r="C4012" s="2"/>
      <c r="E4012" s="2"/>
      <c r="G4012" s="2"/>
      <c r="H4012" s="6"/>
      <c r="I4012" s="9"/>
      <c r="J4012" s="9"/>
      <c r="K4012" s="9"/>
    </row>
    <row r="4013" spans="1:11" x14ac:dyDescent="0.25">
      <c r="A4013" s="2"/>
      <c r="B4013" s="2"/>
      <c r="C4013" s="2"/>
      <c r="E4013" s="2"/>
      <c r="G4013" s="2"/>
      <c r="H4013" s="6"/>
      <c r="I4013" s="9"/>
      <c r="J4013" s="9"/>
      <c r="K4013" s="9"/>
    </row>
    <row r="4014" spans="1:11" x14ac:dyDescent="0.25">
      <c r="A4014" s="2"/>
      <c r="B4014" s="2"/>
      <c r="C4014" s="2"/>
      <c r="E4014" s="2"/>
      <c r="G4014" s="2"/>
      <c r="H4014" s="6"/>
      <c r="I4014" s="9"/>
      <c r="J4014" s="9"/>
      <c r="K4014" s="9"/>
    </row>
    <row r="4015" spans="1:11" x14ac:dyDescent="0.25">
      <c r="A4015" s="2"/>
      <c r="B4015" s="2"/>
      <c r="C4015" s="2"/>
      <c r="E4015" s="2"/>
      <c r="G4015" s="2"/>
      <c r="H4015" s="6"/>
      <c r="I4015" s="9"/>
      <c r="J4015" s="9"/>
      <c r="K4015" s="9"/>
    </row>
    <row r="4016" spans="1:11" x14ac:dyDescent="0.25">
      <c r="A4016" s="2"/>
      <c r="B4016" s="2"/>
      <c r="C4016" s="2"/>
      <c r="E4016" s="2"/>
      <c r="G4016" s="2"/>
      <c r="H4016" s="6"/>
      <c r="I4016" s="9"/>
      <c r="J4016" s="9"/>
      <c r="K4016" s="9"/>
    </row>
    <row r="4017" spans="1:11" x14ac:dyDescent="0.25">
      <c r="A4017" s="2"/>
      <c r="B4017" s="2"/>
      <c r="C4017" s="2"/>
      <c r="E4017" s="2"/>
      <c r="G4017" s="2"/>
      <c r="H4017" s="6"/>
      <c r="I4017" s="9"/>
      <c r="J4017" s="9"/>
      <c r="K4017" s="9"/>
    </row>
    <row r="4018" spans="1:11" x14ac:dyDescent="0.25">
      <c r="A4018" s="2"/>
      <c r="B4018" s="2"/>
      <c r="C4018" s="2"/>
      <c r="E4018" s="2"/>
      <c r="G4018" s="2"/>
      <c r="H4018" s="6"/>
      <c r="I4018" s="9"/>
      <c r="J4018" s="9"/>
      <c r="K4018" s="9"/>
    </row>
    <row r="4019" spans="1:11" x14ac:dyDescent="0.25">
      <c r="A4019" s="2"/>
      <c r="B4019" s="2"/>
      <c r="C4019" s="2"/>
      <c r="E4019" s="2"/>
      <c r="G4019" s="2"/>
      <c r="H4019" s="6"/>
      <c r="I4019" s="9"/>
      <c r="J4019" s="9"/>
      <c r="K4019" s="9"/>
    </row>
    <row r="4020" spans="1:11" x14ac:dyDescent="0.25">
      <c r="A4020" s="2"/>
      <c r="B4020" s="2"/>
      <c r="C4020" s="2"/>
      <c r="E4020" s="2"/>
      <c r="G4020" s="2"/>
      <c r="H4020" s="6"/>
      <c r="I4020" s="9"/>
      <c r="J4020" s="9"/>
      <c r="K4020" s="9"/>
    </row>
    <row r="4021" spans="1:11" x14ac:dyDescent="0.25">
      <c r="A4021" s="2"/>
      <c r="B4021" s="2"/>
      <c r="C4021" s="2"/>
      <c r="E4021" s="2"/>
      <c r="G4021" s="2"/>
      <c r="H4021" s="6"/>
      <c r="I4021" s="9"/>
      <c r="J4021" s="9"/>
      <c r="K4021" s="9"/>
    </row>
    <row r="4022" spans="1:11" x14ac:dyDescent="0.25">
      <c r="A4022" s="2"/>
      <c r="B4022" s="2"/>
      <c r="C4022" s="2"/>
      <c r="E4022" s="2"/>
      <c r="G4022" s="2"/>
      <c r="H4022" s="6"/>
      <c r="I4022" s="9"/>
      <c r="J4022" s="9"/>
      <c r="K4022" s="9"/>
    </row>
    <row r="4023" spans="1:11" x14ac:dyDescent="0.25">
      <c r="A4023" s="2"/>
      <c r="B4023" s="2"/>
      <c r="C4023" s="2"/>
      <c r="E4023" s="2"/>
      <c r="G4023" s="2"/>
      <c r="H4023" s="6"/>
      <c r="I4023" s="9"/>
      <c r="J4023" s="9"/>
      <c r="K4023" s="9"/>
    </row>
    <row r="4024" spans="1:11" x14ac:dyDescent="0.25">
      <c r="A4024" s="2"/>
      <c r="B4024" s="2"/>
      <c r="C4024" s="2"/>
      <c r="E4024" s="2"/>
      <c r="G4024" s="2"/>
      <c r="H4024" s="6"/>
      <c r="I4024" s="9"/>
      <c r="J4024" s="9"/>
      <c r="K4024" s="9"/>
    </row>
    <row r="4025" spans="1:11" x14ac:dyDescent="0.25">
      <c r="A4025" s="2"/>
      <c r="B4025" s="2"/>
      <c r="C4025" s="2"/>
      <c r="E4025" s="2"/>
      <c r="G4025" s="2"/>
      <c r="H4025" s="6"/>
      <c r="I4025" s="9"/>
      <c r="J4025" s="9"/>
      <c r="K4025" s="9"/>
    </row>
    <row r="4026" spans="1:11" x14ac:dyDescent="0.25">
      <c r="A4026" s="2"/>
      <c r="B4026" s="2"/>
      <c r="C4026" s="2"/>
      <c r="E4026" s="2"/>
      <c r="G4026" s="2"/>
      <c r="H4026" s="6"/>
      <c r="I4026" s="9"/>
      <c r="J4026" s="9"/>
      <c r="K4026" s="9"/>
    </row>
    <row r="4027" spans="1:11" x14ac:dyDescent="0.25">
      <c r="A4027" s="2"/>
      <c r="B4027" s="2"/>
      <c r="C4027" s="2"/>
      <c r="E4027" s="2"/>
      <c r="G4027" s="2"/>
      <c r="H4027" s="6"/>
      <c r="I4027" s="9"/>
      <c r="J4027" s="9"/>
      <c r="K4027" s="9"/>
    </row>
    <row r="4028" spans="1:11" x14ac:dyDescent="0.25">
      <c r="A4028" s="2"/>
      <c r="B4028" s="2"/>
      <c r="C4028" s="2"/>
      <c r="E4028" s="2"/>
      <c r="G4028" s="2"/>
      <c r="H4028" s="6"/>
      <c r="I4028" s="9"/>
      <c r="J4028" s="9"/>
      <c r="K4028" s="9"/>
    </row>
    <row r="4029" spans="1:11" x14ac:dyDescent="0.25">
      <c r="A4029" s="2"/>
      <c r="B4029" s="2"/>
      <c r="C4029" s="2"/>
      <c r="E4029" s="2"/>
      <c r="G4029" s="2"/>
      <c r="H4029" s="6"/>
      <c r="I4029" s="9"/>
      <c r="J4029" s="9"/>
      <c r="K4029" s="9"/>
    </row>
    <row r="4030" spans="1:11" x14ac:dyDescent="0.25">
      <c r="A4030" s="2"/>
      <c r="B4030" s="2"/>
      <c r="C4030" s="2"/>
      <c r="E4030" s="2"/>
      <c r="G4030" s="2"/>
      <c r="H4030" s="6"/>
      <c r="I4030" s="9"/>
      <c r="J4030" s="9"/>
      <c r="K4030" s="9"/>
    </row>
    <row r="4031" spans="1:11" x14ac:dyDescent="0.25">
      <c r="A4031" s="2"/>
      <c r="B4031" s="2"/>
      <c r="C4031" s="2"/>
      <c r="E4031" s="2"/>
      <c r="G4031" s="2"/>
      <c r="H4031" s="6"/>
      <c r="I4031" s="9"/>
      <c r="J4031" s="9"/>
      <c r="K4031" s="9"/>
    </row>
    <row r="4032" spans="1:11" x14ac:dyDescent="0.25">
      <c r="A4032" s="2"/>
      <c r="B4032" s="2"/>
      <c r="C4032" s="2"/>
      <c r="E4032" s="2"/>
      <c r="G4032" s="2"/>
      <c r="H4032" s="6"/>
      <c r="I4032" s="9"/>
      <c r="J4032" s="9"/>
      <c r="K4032" s="9"/>
    </row>
    <row r="4033" spans="1:11" x14ac:dyDescent="0.25">
      <c r="A4033" s="2"/>
      <c r="B4033" s="2"/>
      <c r="C4033" s="2"/>
      <c r="E4033" s="2"/>
      <c r="G4033" s="2"/>
      <c r="H4033" s="6"/>
      <c r="I4033" s="9"/>
      <c r="J4033" s="9"/>
      <c r="K4033" s="9"/>
    </row>
    <row r="4034" spans="1:11" x14ac:dyDescent="0.25">
      <c r="A4034" s="2"/>
      <c r="B4034" s="2"/>
      <c r="C4034" s="2"/>
      <c r="E4034" s="2"/>
      <c r="G4034" s="2"/>
      <c r="H4034" s="6"/>
      <c r="I4034" s="9"/>
      <c r="J4034" s="9"/>
      <c r="K4034" s="9"/>
    </row>
    <row r="4035" spans="1:11" x14ac:dyDescent="0.25">
      <c r="A4035" s="2"/>
      <c r="B4035" s="2"/>
      <c r="C4035" s="2"/>
      <c r="E4035" s="2"/>
      <c r="G4035" s="2"/>
      <c r="H4035" s="6"/>
      <c r="I4035" s="9"/>
      <c r="J4035" s="9"/>
      <c r="K4035" s="9"/>
    </row>
    <row r="4036" spans="1:11" x14ac:dyDescent="0.25">
      <c r="A4036" s="2"/>
      <c r="B4036" s="2"/>
      <c r="C4036" s="2"/>
      <c r="E4036" s="2"/>
      <c r="G4036" s="2"/>
      <c r="H4036" s="6"/>
      <c r="I4036" s="9"/>
      <c r="J4036" s="9"/>
      <c r="K4036" s="9"/>
    </row>
    <row r="4037" spans="1:11" x14ac:dyDescent="0.25">
      <c r="A4037" s="2"/>
      <c r="B4037" s="2"/>
      <c r="C4037" s="2"/>
      <c r="E4037" s="2"/>
      <c r="G4037" s="2"/>
      <c r="H4037" s="6"/>
      <c r="I4037" s="9"/>
      <c r="J4037" s="9"/>
      <c r="K4037" s="9"/>
    </row>
    <row r="4038" spans="1:11" x14ac:dyDescent="0.25">
      <c r="A4038" s="2"/>
      <c r="B4038" s="2"/>
      <c r="C4038" s="2"/>
      <c r="E4038" s="2"/>
      <c r="G4038" s="2"/>
      <c r="H4038" s="6"/>
      <c r="I4038" s="9"/>
      <c r="J4038" s="9"/>
      <c r="K4038" s="9"/>
    </row>
    <row r="4039" spans="1:11" x14ac:dyDescent="0.25">
      <c r="A4039" s="2"/>
      <c r="B4039" s="2"/>
      <c r="C4039" s="2"/>
      <c r="E4039" s="2"/>
      <c r="G4039" s="2"/>
      <c r="H4039" s="6"/>
      <c r="I4039" s="9"/>
      <c r="J4039" s="9"/>
      <c r="K4039" s="9"/>
    </row>
    <row r="4040" spans="1:11" x14ac:dyDescent="0.25">
      <c r="A4040" s="2"/>
      <c r="B4040" s="2"/>
      <c r="C4040" s="2"/>
      <c r="E4040" s="2"/>
      <c r="G4040" s="2"/>
      <c r="H4040" s="6"/>
      <c r="I4040" s="9"/>
      <c r="J4040" s="9"/>
      <c r="K4040" s="9"/>
    </row>
    <row r="4041" spans="1:11" x14ac:dyDescent="0.25">
      <c r="A4041" s="2"/>
      <c r="B4041" s="2"/>
      <c r="C4041" s="2"/>
      <c r="E4041" s="2"/>
      <c r="G4041" s="2"/>
      <c r="H4041" s="6"/>
      <c r="I4041" s="9"/>
      <c r="J4041" s="9"/>
      <c r="K4041" s="9"/>
    </row>
    <row r="4042" spans="1:11" x14ac:dyDescent="0.25">
      <c r="A4042" s="2"/>
      <c r="B4042" s="2"/>
      <c r="C4042" s="2"/>
      <c r="E4042" s="2"/>
      <c r="G4042" s="2"/>
      <c r="H4042" s="6"/>
      <c r="I4042" s="9"/>
      <c r="J4042" s="9"/>
      <c r="K4042" s="9"/>
    </row>
    <row r="4043" spans="1:11" x14ac:dyDescent="0.25">
      <c r="A4043" s="2"/>
      <c r="B4043" s="2"/>
      <c r="C4043" s="2"/>
      <c r="E4043" s="2"/>
      <c r="G4043" s="2"/>
      <c r="H4043" s="6"/>
      <c r="I4043" s="9"/>
      <c r="J4043" s="9"/>
      <c r="K4043" s="9"/>
    </row>
    <row r="4044" spans="1:11" x14ac:dyDescent="0.25">
      <c r="A4044" s="2"/>
      <c r="B4044" s="2"/>
      <c r="C4044" s="2"/>
      <c r="E4044" s="2"/>
      <c r="G4044" s="2"/>
      <c r="H4044" s="6"/>
      <c r="I4044" s="9"/>
      <c r="J4044" s="9"/>
      <c r="K4044" s="9"/>
    </row>
    <row r="4045" spans="1:11" x14ac:dyDescent="0.25">
      <c r="A4045" s="2"/>
      <c r="B4045" s="2"/>
      <c r="C4045" s="2"/>
      <c r="E4045" s="2"/>
      <c r="G4045" s="2"/>
      <c r="H4045" s="6"/>
      <c r="I4045" s="9"/>
      <c r="J4045" s="9"/>
      <c r="K4045" s="9"/>
    </row>
    <row r="4046" spans="1:11" x14ac:dyDescent="0.25">
      <c r="A4046" s="2"/>
      <c r="B4046" s="2"/>
      <c r="C4046" s="2"/>
      <c r="E4046" s="2"/>
      <c r="G4046" s="2"/>
      <c r="H4046" s="6"/>
      <c r="I4046" s="9"/>
      <c r="J4046" s="9"/>
      <c r="K4046" s="9"/>
    </row>
    <row r="4047" spans="1:11" x14ac:dyDescent="0.25">
      <c r="A4047" s="2"/>
      <c r="B4047" s="2"/>
      <c r="C4047" s="2"/>
      <c r="E4047" s="2"/>
      <c r="G4047" s="2"/>
      <c r="H4047" s="6"/>
      <c r="I4047" s="9"/>
      <c r="J4047" s="9"/>
      <c r="K4047" s="9"/>
    </row>
    <row r="4048" spans="1:11" x14ac:dyDescent="0.25">
      <c r="A4048" s="2"/>
      <c r="B4048" s="2"/>
      <c r="C4048" s="2"/>
      <c r="E4048" s="2"/>
      <c r="G4048" s="2"/>
      <c r="H4048" s="6"/>
      <c r="I4048" s="9"/>
      <c r="J4048" s="9"/>
      <c r="K4048" s="9"/>
    </row>
    <row r="4049" spans="1:11" x14ac:dyDescent="0.25">
      <c r="A4049" s="2"/>
      <c r="B4049" s="2"/>
      <c r="C4049" s="2"/>
      <c r="E4049" s="2"/>
      <c r="G4049" s="2"/>
      <c r="H4049" s="6"/>
      <c r="I4049" s="9"/>
      <c r="J4049" s="9"/>
      <c r="K4049" s="9"/>
    </row>
    <row r="4050" spans="1:11" x14ac:dyDescent="0.25">
      <c r="A4050" s="2"/>
      <c r="B4050" s="2"/>
      <c r="C4050" s="2"/>
      <c r="E4050" s="2"/>
      <c r="G4050" s="2"/>
      <c r="H4050" s="6"/>
      <c r="I4050" s="9"/>
      <c r="J4050" s="9"/>
      <c r="K4050" s="9"/>
    </row>
    <row r="4051" spans="1:11" x14ac:dyDescent="0.25">
      <c r="A4051" s="2"/>
      <c r="B4051" s="2"/>
      <c r="C4051" s="2"/>
      <c r="E4051" s="2"/>
      <c r="G4051" s="2"/>
      <c r="H4051" s="6"/>
      <c r="I4051" s="9"/>
      <c r="J4051" s="9"/>
      <c r="K4051" s="9"/>
    </row>
    <row r="4052" spans="1:11" x14ac:dyDescent="0.25">
      <c r="A4052" s="2"/>
      <c r="B4052" s="2"/>
      <c r="C4052" s="2"/>
      <c r="E4052" s="2"/>
      <c r="G4052" s="2"/>
      <c r="H4052" s="6"/>
      <c r="I4052" s="9"/>
      <c r="J4052" s="9"/>
      <c r="K4052" s="9"/>
    </row>
    <row r="4053" spans="1:11" x14ac:dyDescent="0.25">
      <c r="A4053" s="2"/>
      <c r="B4053" s="2"/>
      <c r="C4053" s="2"/>
      <c r="E4053" s="2"/>
      <c r="G4053" s="2"/>
      <c r="H4053" s="6"/>
      <c r="I4053" s="9"/>
      <c r="J4053" s="9"/>
      <c r="K4053" s="9"/>
    </row>
    <row r="4054" spans="1:11" x14ac:dyDescent="0.25">
      <c r="A4054" s="2"/>
      <c r="B4054" s="2"/>
      <c r="C4054" s="2"/>
      <c r="E4054" s="2"/>
      <c r="G4054" s="2"/>
      <c r="H4054" s="6"/>
      <c r="I4054" s="9"/>
      <c r="J4054" s="9"/>
      <c r="K4054" s="9"/>
    </row>
    <row r="4055" spans="1:11" x14ac:dyDescent="0.25">
      <c r="A4055" s="2"/>
      <c r="B4055" s="2"/>
      <c r="C4055" s="2"/>
      <c r="E4055" s="2"/>
      <c r="G4055" s="2"/>
      <c r="H4055" s="6"/>
      <c r="I4055" s="9"/>
      <c r="J4055" s="9"/>
      <c r="K4055" s="9"/>
    </row>
    <row r="4056" spans="1:11" x14ac:dyDescent="0.25">
      <c r="A4056" s="2"/>
      <c r="B4056" s="2"/>
      <c r="C4056" s="2"/>
      <c r="E4056" s="2"/>
      <c r="G4056" s="2"/>
      <c r="H4056" s="6"/>
      <c r="I4056" s="9"/>
      <c r="J4056" s="9"/>
      <c r="K4056" s="9"/>
    </row>
    <row r="4057" spans="1:11" x14ac:dyDescent="0.25">
      <c r="A4057" s="2"/>
      <c r="B4057" s="2"/>
      <c r="C4057" s="2"/>
      <c r="E4057" s="2"/>
      <c r="G4057" s="2"/>
      <c r="H4057" s="6"/>
      <c r="I4057" s="9"/>
      <c r="J4057" s="9"/>
      <c r="K4057" s="9"/>
    </row>
    <row r="4058" spans="1:11" x14ac:dyDescent="0.25">
      <c r="A4058" s="2"/>
      <c r="B4058" s="2"/>
      <c r="C4058" s="2"/>
      <c r="E4058" s="2"/>
      <c r="G4058" s="2"/>
      <c r="H4058" s="6"/>
      <c r="I4058" s="9"/>
      <c r="J4058" s="9"/>
      <c r="K4058" s="9"/>
    </row>
    <row r="4059" spans="1:11" x14ac:dyDescent="0.25">
      <c r="A4059" s="2"/>
      <c r="B4059" s="2"/>
      <c r="C4059" s="2"/>
      <c r="E4059" s="2"/>
      <c r="G4059" s="2"/>
      <c r="H4059" s="6"/>
      <c r="I4059" s="9"/>
      <c r="J4059" s="9"/>
      <c r="K4059" s="9"/>
    </row>
    <row r="4060" spans="1:11" x14ac:dyDescent="0.25">
      <c r="A4060" s="2"/>
      <c r="B4060" s="2"/>
      <c r="C4060" s="2"/>
      <c r="E4060" s="2"/>
      <c r="G4060" s="2"/>
      <c r="H4060" s="6"/>
      <c r="I4060" s="9"/>
      <c r="J4060" s="9"/>
      <c r="K4060" s="9"/>
    </row>
    <row r="4061" spans="1:11" x14ac:dyDescent="0.25">
      <c r="A4061" s="2"/>
      <c r="B4061" s="2"/>
      <c r="C4061" s="2"/>
      <c r="E4061" s="2"/>
      <c r="G4061" s="2"/>
      <c r="H4061" s="6"/>
      <c r="I4061" s="9"/>
      <c r="J4061" s="9"/>
      <c r="K4061" s="9"/>
    </row>
    <row r="4062" spans="1:11" x14ac:dyDescent="0.25">
      <c r="A4062" s="2"/>
      <c r="B4062" s="2"/>
      <c r="C4062" s="2"/>
      <c r="E4062" s="2"/>
      <c r="G4062" s="2"/>
      <c r="H4062" s="6"/>
      <c r="I4062" s="9"/>
      <c r="J4062" s="9"/>
      <c r="K4062" s="9"/>
    </row>
    <row r="4063" spans="1:11" x14ac:dyDescent="0.25">
      <c r="A4063" s="2"/>
      <c r="B4063" s="2"/>
      <c r="C4063" s="2"/>
      <c r="E4063" s="2"/>
      <c r="G4063" s="2"/>
      <c r="H4063" s="6"/>
      <c r="I4063" s="9"/>
      <c r="J4063" s="9"/>
      <c r="K4063" s="9"/>
    </row>
    <row r="4064" spans="1:11" x14ac:dyDescent="0.25">
      <c r="A4064" s="2"/>
      <c r="B4064" s="2"/>
      <c r="C4064" s="2"/>
      <c r="E4064" s="2"/>
      <c r="G4064" s="2"/>
      <c r="H4064" s="6"/>
      <c r="I4064" s="9"/>
      <c r="J4064" s="9"/>
      <c r="K4064" s="9"/>
    </row>
    <row r="4065" spans="1:11" x14ac:dyDescent="0.25">
      <c r="A4065" s="2"/>
      <c r="B4065" s="2"/>
      <c r="C4065" s="2"/>
      <c r="E4065" s="2"/>
      <c r="G4065" s="2"/>
      <c r="H4065" s="6"/>
      <c r="I4065" s="9"/>
      <c r="J4065" s="9"/>
      <c r="K4065" s="9"/>
    </row>
    <row r="4066" spans="1:11" x14ac:dyDescent="0.25">
      <c r="A4066" s="2"/>
      <c r="B4066" s="2"/>
      <c r="C4066" s="2"/>
      <c r="E4066" s="2"/>
      <c r="G4066" s="2"/>
      <c r="H4066" s="6"/>
      <c r="I4066" s="9"/>
      <c r="J4066" s="9"/>
      <c r="K4066" s="9"/>
    </row>
    <row r="4067" spans="1:11" x14ac:dyDescent="0.25">
      <c r="A4067" s="2"/>
      <c r="B4067" s="2"/>
      <c r="C4067" s="2"/>
      <c r="E4067" s="2"/>
      <c r="G4067" s="2"/>
      <c r="H4067" s="6"/>
      <c r="I4067" s="9"/>
      <c r="J4067" s="9"/>
      <c r="K4067" s="9"/>
    </row>
    <row r="4068" spans="1:11" x14ac:dyDescent="0.25">
      <c r="A4068" s="2"/>
      <c r="B4068" s="2"/>
      <c r="C4068" s="2"/>
      <c r="E4068" s="2"/>
      <c r="G4068" s="2"/>
      <c r="H4068" s="6"/>
      <c r="I4068" s="9"/>
      <c r="J4068" s="9"/>
      <c r="K4068" s="9"/>
    </row>
    <row r="4069" spans="1:11" x14ac:dyDescent="0.25">
      <c r="A4069" s="2"/>
      <c r="B4069" s="2"/>
      <c r="C4069" s="2"/>
      <c r="E4069" s="2"/>
      <c r="G4069" s="2"/>
      <c r="H4069" s="6"/>
      <c r="I4069" s="9"/>
      <c r="J4069" s="9"/>
      <c r="K4069" s="9"/>
    </row>
    <row r="4070" spans="1:11" x14ac:dyDescent="0.25">
      <c r="A4070" s="2"/>
      <c r="B4070" s="2"/>
      <c r="C4070" s="2"/>
      <c r="E4070" s="2"/>
      <c r="G4070" s="2"/>
      <c r="H4070" s="6"/>
      <c r="I4070" s="9"/>
      <c r="J4070" s="9"/>
      <c r="K4070" s="9"/>
    </row>
    <row r="4071" spans="1:11" x14ac:dyDescent="0.25">
      <c r="A4071" s="2"/>
      <c r="B4071" s="2"/>
      <c r="C4071" s="2"/>
      <c r="E4071" s="2"/>
      <c r="G4071" s="2"/>
      <c r="H4071" s="6"/>
      <c r="I4071" s="9"/>
      <c r="J4071" s="9"/>
      <c r="K4071" s="9"/>
    </row>
    <row r="4072" spans="1:11" x14ac:dyDescent="0.25">
      <c r="A4072" s="2"/>
      <c r="B4072" s="2"/>
      <c r="C4072" s="2"/>
      <c r="E4072" s="2"/>
      <c r="G4072" s="2"/>
      <c r="H4072" s="6"/>
      <c r="I4072" s="9"/>
      <c r="J4072" s="9"/>
      <c r="K4072" s="9"/>
    </row>
    <row r="4073" spans="1:11" x14ac:dyDescent="0.25">
      <c r="A4073" s="2"/>
      <c r="B4073" s="2"/>
      <c r="C4073" s="2"/>
      <c r="E4073" s="2"/>
      <c r="G4073" s="2"/>
      <c r="H4073" s="6"/>
      <c r="I4073" s="9"/>
      <c r="J4073" s="9"/>
      <c r="K4073" s="9"/>
    </row>
    <row r="4074" spans="1:11" x14ac:dyDescent="0.25">
      <c r="A4074" s="2"/>
      <c r="B4074" s="2"/>
      <c r="C4074" s="2"/>
      <c r="E4074" s="2"/>
      <c r="G4074" s="2"/>
      <c r="H4074" s="6"/>
      <c r="I4074" s="9"/>
      <c r="J4074" s="9"/>
      <c r="K4074" s="9"/>
    </row>
    <row r="4075" spans="1:11" x14ac:dyDescent="0.25">
      <c r="A4075" s="2"/>
      <c r="B4075" s="2"/>
      <c r="C4075" s="2"/>
      <c r="E4075" s="2"/>
      <c r="G4075" s="2"/>
      <c r="H4075" s="6"/>
      <c r="I4075" s="9"/>
      <c r="J4075" s="9"/>
      <c r="K4075" s="9"/>
    </row>
    <row r="4076" spans="1:11" x14ac:dyDescent="0.25">
      <c r="A4076" s="2"/>
      <c r="B4076" s="2"/>
      <c r="C4076" s="2"/>
      <c r="E4076" s="2"/>
      <c r="G4076" s="2"/>
      <c r="H4076" s="6"/>
      <c r="I4076" s="9"/>
      <c r="J4076" s="9"/>
      <c r="K4076" s="9"/>
    </row>
    <row r="4077" spans="1:11" x14ac:dyDescent="0.25">
      <c r="A4077" s="2"/>
      <c r="B4077" s="2"/>
      <c r="C4077" s="2"/>
      <c r="E4077" s="2"/>
      <c r="G4077" s="2"/>
      <c r="H4077" s="6"/>
      <c r="I4077" s="9"/>
      <c r="J4077" s="9"/>
      <c r="K4077" s="9"/>
    </row>
    <row r="4078" spans="1:11" x14ac:dyDescent="0.25">
      <c r="A4078" s="2"/>
      <c r="B4078" s="2"/>
      <c r="C4078" s="2"/>
      <c r="E4078" s="2"/>
      <c r="G4078" s="2"/>
      <c r="H4078" s="6"/>
      <c r="I4078" s="9"/>
      <c r="J4078" s="9"/>
      <c r="K4078" s="9"/>
    </row>
    <row r="4079" spans="1:11" x14ac:dyDescent="0.25">
      <c r="A4079" s="2"/>
      <c r="B4079" s="2"/>
      <c r="C4079" s="2"/>
      <c r="E4079" s="2"/>
      <c r="G4079" s="2"/>
      <c r="H4079" s="6"/>
      <c r="I4079" s="9"/>
      <c r="J4079" s="9"/>
      <c r="K4079" s="9"/>
    </row>
    <row r="4080" spans="1:11" x14ac:dyDescent="0.25">
      <c r="A4080" s="2"/>
      <c r="B4080" s="2"/>
      <c r="C4080" s="2"/>
      <c r="E4080" s="2"/>
      <c r="G4080" s="2"/>
      <c r="H4080" s="6"/>
      <c r="I4080" s="9"/>
      <c r="J4080" s="9"/>
      <c r="K4080" s="9"/>
    </row>
    <row r="4081" spans="1:11" x14ac:dyDescent="0.25">
      <c r="A4081" s="2"/>
      <c r="B4081" s="2"/>
      <c r="C4081" s="2"/>
      <c r="E4081" s="2"/>
      <c r="G4081" s="2"/>
      <c r="H4081" s="6"/>
      <c r="I4081" s="9"/>
      <c r="J4081" s="9"/>
      <c r="K4081" s="9"/>
    </row>
    <row r="4082" spans="1:11" x14ac:dyDescent="0.25">
      <c r="A4082" s="2"/>
      <c r="B4082" s="2"/>
      <c r="C4082" s="2"/>
      <c r="E4082" s="2"/>
      <c r="G4082" s="2"/>
      <c r="H4082" s="6"/>
      <c r="I4082" s="9"/>
      <c r="J4082" s="9"/>
      <c r="K4082" s="9"/>
    </row>
    <row r="4083" spans="1:11" x14ac:dyDescent="0.25">
      <c r="A4083" s="2"/>
      <c r="B4083" s="2"/>
      <c r="C4083" s="2"/>
      <c r="E4083" s="2"/>
      <c r="G4083" s="2"/>
      <c r="H4083" s="6"/>
      <c r="I4083" s="9"/>
      <c r="J4083" s="9"/>
      <c r="K4083" s="9"/>
    </row>
    <row r="4084" spans="1:11" x14ac:dyDescent="0.25">
      <c r="A4084" s="2"/>
      <c r="B4084" s="2"/>
      <c r="C4084" s="2"/>
      <c r="E4084" s="2"/>
      <c r="G4084" s="2"/>
      <c r="H4084" s="6"/>
      <c r="I4084" s="9"/>
      <c r="J4084" s="9"/>
      <c r="K4084" s="9"/>
    </row>
    <row r="4085" spans="1:11" x14ac:dyDescent="0.25">
      <c r="A4085" s="2"/>
      <c r="B4085" s="2"/>
      <c r="C4085" s="2"/>
      <c r="E4085" s="2"/>
      <c r="G4085" s="2"/>
      <c r="H4085" s="6"/>
      <c r="I4085" s="9"/>
      <c r="J4085" s="9"/>
      <c r="K4085" s="9"/>
    </row>
    <row r="4086" spans="1:11" x14ac:dyDescent="0.25">
      <c r="A4086" s="2"/>
      <c r="B4086" s="2"/>
      <c r="C4086" s="2"/>
      <c r="E4086" s="2"/>
      <c r="G4086" s="2"/>
      <c r="H4086" s="6"/>
      <c r="I4086" s="9"/>
      <c r="J4086" s="9"/>
      <c r="K4086" s="9"/>
    </row>
    <row r="4087" spans="1:11" x14ac:dyDescent="0.25">
      <c r="A4087" s="2"/>
      <c r="B4087" s="2"/>
      <c r="C4087" s="2"/>
      <c r="E4087" s="2"/>
      <c r="G4087" s="2"/>
      <c r="H4087" s="6"/>
      <c r="I4087" s="9"/>
      <c r="J4087" s="9"/>
      <c r="K4087" s="9"/>
    </row>
    <row r="4088" spans="1:11" x14ac:dyDescent="0.25">
      <c r="A4088" s="2"/>
      <c r="B4088" s="2"/>
      <c r="C4088" s="2"/>
      <c r="E4088" s="2"/>
      <c r="G4088" s="2"/>
      <c r="H4088" s="6"/>
      <c r="I4088" s="9"/>
      <c r="J4088" s="9"/>
      <c r="K4088" s="9"/>
    </row>
    <row r="4089" spans="1:11" x14ac:dyDescent="0.25">
      <c r="A4089" s="2"/>
      <c r="B4089" s="2"/>
      <c r="C4089" s="2"/>
      <c r="E4089" s="2"/>
      <c r="G4089" s="2"/>
      <c r="H4089" s="6"/>
      <c r="I4089" s="9"/>
      <c r="J4089" s="9"/>
      <c r="K4089" s="9"/>
    </row>
    <row r="4090" spans="1:11" x14ac:dyDescent="0.25">
      <c r="A4090" s="2"/>
      <c r="B4090" s="2"/>
      <c r="C4090" s="2"/>
      <c r="E4090" s="2"/>
      <c r="G4090" s="2"/>
      <c r="H4090" s="6"/>
      <c r="I4090" s="9"/>
      <c r="J4090" s="9"/>
      <c r="K4090" s="9"/>
    </row>
    <row r="4091" spans="1:11" x14ac:dyDescent="0.25">
      <c r="A4091" s="2"/>
      <c r="B4091" s="2"/>
      <c r="C4091" s="2"/>
      <c r="E4091" s="2"/>
      <c r="G4091" s="2"/>
      <c r="H4091" s="6"/>
      <c r="I4091" s="9"/>
      <c r="J4091" s="9"/>
      <c r="K4091" s="9"/>
    </row>
    <row r="4092" spans="1:11" x14ac:dyDescent="0.25">
      <c r="A4092" s="2"/>
      <c r="B4092" s="2"/>
      <c r="C4092" s="2"/>
      <c r="E4092" s="2"/>
      <c r="G4092" s="2"/>
      <c r="H4092" s="6"/>
      <c r="I4092" s="9"/>
      <c r="J4092" s="9"/>
      <c r="K4092" s="9"/>
    </row>
    <row r="4093" spans="1:11" x14ac:dyDescent="0.25">
      <c r="A4093" s="2"/>
      <c r="B4093" s="2"/>
      <c r="C4093" s="2"/>
      <c r="E4093" s="2"/>
      <c r="G4093" s="2"/>
      <c r="H4093" s="6"/>
      <c r="I4093" s="9"/>
      <c r="J4093" s="9"/>
      <c r="K4093" s="9"/>
    </row>
    <row r="4094" spans="1:11" x14ac:dyDescent="0.25">
      <c r="A4094" s="2"/>
      <c r="B4094" s="2"/>
      <c r="C4094" s="2"/>
      <c r="E4094" s="2"/>
      <c r="G4094" s="2"/>
      <c r="H4094" s="6"/>
      <c r="I4094" s="9"/>
      <c r="J4094" s="9"/>
      <c r="K4094" s="9"/>
    </row>
    <row r="4095" spans="1:11" x14ac:dyDescent="0.25">
      <c r="A4095" s="2"/>
      <c r="B4095" s="2"/>
      <c r="C4095" s="2"/>
      <c r="E4095" s="2"/>
      <c r="G4095" s="2"/>
      <c r="H4095" s="6"/>
      <c r="I4095" s="9"/>
      <c r="J4095" s="9"/>
      <c r="K4095" s="9"/>
    </row>
    <row r="4096" spans="1:11" x14ac:dyDescent="0.25">
      <c r="A4096" s="2"/>
      <c r="B4096" s="2"/>
      <c r="C4096" s="2"/>
      <c r="E4096" s="2"/>
      <c r="G4096" s="2"/>
      <c r="H4096" s="6"/>
      <c r="I4096" s="9"/>
      <c r="J4096" s="9"/>
      <c r="K4096" s="9"/>
    </row>
    <row r="4097" spans="1:11" x14ac:dyDescent="0.25">
      <c r="A4097" s="2"/>
      <c r="B4097" s="2"/>
      <c r="C4097" s="2"/>
      <c r="E4097" s="2"/>
      <c r="G4097" s="2"/>
      <c r="H4097" s="6"/>
      <c r="I4097" s="9"/>
      <c r="J4097" s="9"/>
      <c r="K4097" s="9"/>
    </row>
    <row r="4098" spans="1:11" x14ac:dyDescent="0.25">
      <c r="A4098" s="2"/>
      <c r="B4098" s="2"/>
      <c r="C4098" s="2"/>
      <c r="E4098" s="2"/>
      <c r="G4098" s="2"/>
      <c r="H4098" s="6"/>
      <c r="I4098" s="9"/>
      <c r="J4098" s="9"/>
      <c r="K4098" s="9"/>
    </row>
    <row r="4099" spans="1:11" x14ac:dyDescent="0.25">
      <c r="A4099" s="2"/>
      <c r="B4099" s="2"/>
      <c r="C4099" s="2"/>
      <c r="E4099" s="2"/>
      <c r="G4099" s="2"/>
      <c r="H4099" s="6"/>
      <c r="I4099" s="9"/>
      <c r="J4099" s="9"/>
      <c r="K4099" s="9"/>
    </row>
    <row r="4100" spans="1:11" x14ac:dyDescent="0.25">
      <c r="A4100" s="2"/>
      <c r="B4100" s="2"/>
      <c r="C4100" s="2"/>
      <c r="E4100" s="2"/>
      <c r="G4100" s="2"/>
      <c r="H4100" s="6"/>
      <c r="I4100" s="9"/>
      <c r="J4100" s="9"/>
      <c r="K4100" s="9"/>
    </row>
    <row r="4101" spans="1:11" x14ac:dyDescent="0.25">
      <c r="A4101" s="2"/>
      <c r="B4101" s="2"/>
      <c r="C4101" s="2"/>
      <c r="E4101" s="2"/>
      <c r="G4101" s="2"/>
      <c r="H4101" s="6"/>
      <c r="I4101" s="9"/>
      <c r="J4101" s="9"/>
      <c r="K4101" s="9"/>
    </row>
    <row r="4102" spans="1:11" x14ac:dyDescent="0.25">
      <c r="A4102" s="2"/>
      <c r="B4102" s="2"/>
      <c r="C4102" s="2"/>
      <c r="E4102" s="2"/>
      <c r="G4102" s="2"/>
      <c r="H4102" s="6"/>
      <c r="I4102" s="9"/>
      <c r="J4102" s="9"/>
      <c r="K4102" s="9"/>
    </row>
    <row r="4103" spans="1:11" x14ac:dyDescent="0.25">
      <c r="A4103" s="2"/>
      <c r="B4103" s="2"/>
      <c r="C4103" s="2"/>
      <c r="E4103" s="2"/>
      <c r="G4103" s="2"/>
      <c r="H4103" s="6"/>
      <c r="I4103" s="9"/>
      <c r="J4103" s="9"/>
      <c r="K4103" s="9"/>
    </row>
    <row r="4104" spans="1:11" x14ac:dyDescent="0.25">
      <c r="A4104" s="2"/>
      <c r="B4104" s="2"/>
      <c r="C4104" s="2"/>
      <c r="E4104" s="2"/>
      <c r="G4104" s="2"/>
      <c r="H4104" s="6"/>
      <c r="I4104" s="9"/>
      <c r="J4104" s="9"/>
      <c r="K4104" s="9"/>
    </row>
    <row r="4105" spans="1:11" x14ac:dyDescent="0.25">
      <c r="A4105" s="2"/>
      <c r="B4105" s="2"/>
      <c r="C4105" s="2"/>
      <c r="E4105" s="2"/>
      <c r="G4105" s="2"/>
      <c r="H4105" s="6"/>
      <c r="I4105" s="9"/>
      <c r="J4105" s="9"/>
      <c r="K4105" s="9"/>
    </row>
    <row r="4106" spans="1:11" x14ac:dyDescent="0.25">
      <c r="A4106" s="2"/>
      <c r="B4106" s="2"/>
      <c r="C4106" s="2"/>
      <c r="E4106" s="2"/>
      <c r="G4106" s="2"/>
      <c r="H4106" s="6"/>
      <c r="I4106" s="9"/>
      <c r="J4106" s="9"/>
      <c r="K4106" s="9"/>
    </row>
    <row r="4107" spans="1:11" x14ac:dyDescent="0.25">
      <c r="A4107" s="2"/>
      <c r="B4107" s="2"/>
      <c r="C4107" s="2"/>
      <c r="E4107" s="2"/>
      <c r="G4107" s="2"/>
      <c r="H4107" s="6"/>
      <c r="I4107" s="9"/>
      <c r="J4107" s="9"/>
      <c r="K4107" s="9"/>
    </row>
    <row r="4108" spans="1:11" x14ac:dyDescent="0.25">
      <c r="A4108" s="2"/>
      <c r="B4108" s="2"/>
      <c r="C4108" s="2"/>
      <c r="E4108" s="2"/>
      <c r="G4108" s="2"/>
      <c r="H4108" s="6"/>
      <c r="I4108" s="9"/>
      <c r="J4108" s="9"/>
      <c r="K4108" s="9"/>
    </row>
    <row r="4109" spans="1:11" x14ac:dyDescent="0.25">
      <c r="A4109" s="2"/>
      <c r="B4109" s="2"/>
      <c r="C4109" s="2"/>
      <c r="E4109" s="2"/>
      <c r="G4109" s="2"/>
      <c r="H4109" s="6"/>
      <c r="I4109" s="9"/>
      <c r="J4109" s="9"/>
      <c r="K4109" s="9"/>
    </row>
    <row r="4110" spans="1:11" x14ac:dyDescent="0.25">
      <c r="A4110" s="2"/>
      <c r="B4110" s="2"/>
      <c r="C4110" s="2"/>
      <c r="E4110" s="2"/>
      <c r="G4110" s="2"/>
      <c r="H4110" s="6"/>
      <c r="I4110" s="9"/>
      <c r="J4110" s="9"/>
      <c r="K4110" s="9"/>
    </row>
    <row r="4111" spans="1:11" x14ac:dyDescent="0.25">
      <c r="A4111" s="2"/>
      <c r="B4111" s="2"/>
      <c r="C4111" s="2"/>
      <c r="E4111" s="2"/>
      <c r="G4111" s="2"/>
      <c r="H4111" s="6"/>
      <c r="I4111" s="9"/>
      <c r="J4111" s="9"/>
      <c r="K4111" s="9"/>
    </row>
    <row r="4112" spans="1:11" x14ac:dyDescent="0.25">
      <c r="A4112" s="2"/>
      <c r="B4112" s="2"/>
      <c r="C4112" s="2"/>
      <c r="E4112" s="2"/>
      <c r="G4112" s="2"/>
      <c r="H4112" s="6"/>
      <c r="I4112" s="9"/>
      <c r="J4112" s="9"/>
      <c r="K4112" s="9"/>
    </row>
    <row r="4113" spans="1:11" x14ac:dyDescent="0.25">
      <c r="A4113" s="2"/>
      <c r="B4113" s="2"/>
      <c r="C4113" s="2"/>
      <c r="E4113" s="2"/>
      <c r="G4113" s="2"/>
      <c r="H4113" s="6"/>
      <c r="I4113" s="9"/>
      <c r="J4113" s="9"/>
      <c r="K4113" s="9"/>
    </row>
    <row r="4114" spans="1:11" x14ac:dyDescent="0.25">
      <c r="A4114" s="2"/>
      <c r="B4114" s="2"/>
      <c r="C4114" s="2"/>
      <c r="E4114" s="2"/>
      <c r="G4114" s="2"/>
      <c r="H4114" s="6"/>
      <c r="I4114" s="9"/>
      <c r="J4114" s="9"/>
      <c r="K4114" s="9"/>
    </row>
    <row r="4115" spans="1:11" x14ac:dyDescent="0.25">
      <c r="A4115" s="2"/>
      <c r="B4115" s="2"/>
      <c r="C4115" s="2"/>
      <c r="E4115" s="2"/>
      <c r="G4115" s="2"/>
      <c r="H4115" s="6"/>
      <c r="I4115" s="9"/>
      <c r="J4115" s="9"/>
      <c r="K4115" s="9"/>
    </row>
    <row r="4116" spans="1:11" x14ac:dyDescent="0.25">
      <c r="A4116" s="2"/>
      <c r="B4116" s="2"/>
      <c r="C4116" s="2"/>
      <c r="E4116" s="2"/>
      <c r="G4116" s="2"/>
      <c r="H4116" s="6"/>
      <c r="I4116" s="9"/>
      <c r="J4116" s="9"/>
      <c r="K4116" s="9"/>
    </row>
    <row r="4117" spans="1:11" x14ac:dyDescent="0.25">
      <c r="A4117" s="2"/>
      <c r="B4117" s="2"/>
      <c r="C4117" s="2"/>
      <c r="E4117" s="2"/>
      <c r="G4117" s="2"/>
      <c r="H4117" s="6"/>
      <c r="I4117" s="9"/>
      <c r="J4117" s="9"/>
      <c r="K4117" s="9"/>
    </row>
    <row r="4118" spans="1:11" x14ac:dyDescent="0.25">
      <c r="A4118" s="2"/>
      <c r="B4118" s="2"/>
      <c r="C4118" s="2"/>
      <c r="E4118" s="2"/>
      <c r="G4118" s="2"/>
      <c r="H4118" s="6"/>
      <c r="I4118" s="9"/>
      <c r="J4118" s="9"/>
      <c r="K4118" s="9"/>
    </row>
    <row r="4119" spans="1:11" x14ac:dyDescent="0.25">
      <c r="A4119" s="2"/>
      <c r="B4119" s="2"/>
      <c r="C4119" s="2"/>
      <c r="E4119" s="2"/>
      <c r="G4119" s="2"/>
      <c r="H4119" s="6"/>
      <c r="I4119" s="9"/>
      <c r="J4119" s="9"/>
      <c r="K4119" s="9"/>
    </row>
    <row r="4120" spans="1:11" x14ac:dyDescent="0.25">
      <c r="A4120" s="2"/>
      <c r="B4120" s="2"/>
      <c r="C4120" s="2"/>
      <c r="E4120" s="2"/>
      <c r="G4120" s="2"/>
      <c r="H4120" s="6"/>
      <c r="I4120" s="9"/>
      <c r="J4120" s="9"/>
      <c r="K4120" s="9"/>
    </row>
    <row r="4121" spans="1:11" x14ac:dyDescent="0.25">
      <c r="A4121" s="2"/>
      <c r="B4121" s="2"/>
      <c r="C4121" s="2"/>
      <c r="E4121" s="2"/>
      <c r="G4121" s="2"/>
      <c r="H4121" s="6"/>
      <c r="I4121" s="9"/>
      <c r="J4121" s="9"/>
      <c r="K4121" s="9"/>
    </row>
    <row r="4122" spans="1:11" x14ac:dyDescent="0.25">
      <c r="A4122" s="2"/>
      <c r="B4122" s="2"/>
      <c r="C4122" s="2"/>
      <c r="E4122" s="2"/>
      <c r="G4122" s="2"/>
      <c r="H4122" s="6"/>
      <c r="I4122" s="9"/>
      <c r="J4122" s="9"/>
      <c r="K4122" s="9"/>
    </row>
    <row r="4123" spans="1:11" x14ac:dyDescent="0.25">
      <c r="A4123" s="2"/>
      <c r="B4123" s="2"/>
      <c r="C4123" s="2"/>
      <c r="E4123" s="2"/>
      <c r="G4123" s="2"/>
      <c r="H4123" s="6"/>
      <c r="I4123" s="9"/>
      <c r="J4123" s="9"/>
      <c r="K4123" s="9"/>
    </row>
    <row r="4124" spans="1:11" x14ac:dyDescent="0.25">
      <c r="A4124" s="2"/>
      <c r="B4124" s="2"/>
      <c r="C4124" s="2"/>
      <c r="E4124" s="2"/>
      <c r="G4124" s="2"/>
      <c r="H4124" s="6"/>
      <c r="I4124" s="9"/>
      <c r="J4124" s="9"/>
      <c r="K4124" s="9"/>
    </row>
    <row r="4125" spans="1:11" x14ac:dyDescent="0.25">
      <c r="A4125" s="2"/>
      <c r="B4125" s="2"/>
      <c r="C4125" s="2"/>
      <c r="E4125" s="2"/>
      <c r="G4125" s="2"/>
      <c r="H4125" s="6"/>
      <c r="I4125" s="9"/>
      <c r="J4125" s="9"/>
      <c r="K4125" s="9"/>
    </row>
    <row r="4126" spans="1:11" x14ac:dyDescent="0.25">
      <c r="A4126" s="2"/>
      <c r="B4126" s="2"/>
      <c r="C4126" s="2"/>
      <c r="E4126" s="2"/>
      <c r="G4126" s="2"/>
      <c r="H4126" s="6"/>
      <c r="I4126" s="9"/>
      <c r="J4126" s="9"/>
      <c r="K4126" s="9"/>
    </row>
    <row r="4127" spans="1:11" x14ac:dyDescent="0.25">
      <c r="A4127" s="2"/>
      <c r="B4127" s="2"/>
      <c r="C4127" s="2"/>
      <c r="E4127" s="2"/>
      <c r="G4127" s="2"/>
      <c r="H4127" s="6"/>
      <c r="I4127" s="9"/>
      <c r="J4127" s="9"/>
      <c r="K4127" s="9"/>
    </row>
    <row r="4128" spans="1:11" x14ac:dyDescent="0.25">
      <c r="A4128" s="2"/>
      <c r="B4128" s="2"/>
      <c r="C4128" s="2"/>
      <c r="E4128" s="2"/>
      <c r="G4128" s="2"/>
      <c r="H4128" s="6"/>
      <c r="I4128" s="9"/>
      <c r="J4128" s="9"/>
      <c r="K4128" s="9"/>
    </row>
    <row r="4129" spans="1:11" x14ac:dyDescent="0.25">
      <c r="A4129" s="2"/>
      <c r="B4129" s="2"/>
      <c r="C4129" s="2"/>
      <c r="E4129" s="2"/>
      <c r="G4129" s="2"/>
      <c r="H4129" s="6"/>
      <c r="I4129" s="9"/>
      <c r="J4129" s="9"/>
      <c r="K4129" s="9"/>
    </row>
    <row r="4130" spans="1:11" x14ac:dyDescent="0.25">
      <c r="A4130" s="2"/>
      <c r="B4130" s="2"/>
      <c r="C4130" s="2"/>
      <c r="E4130" s="2"/>
      <c r="G4130" s="2"/>
      <c r="H4130" s="6"/>
      <c r="I4130" s="9"/>
      <c r="J4130" s="9"/>
      <c r="K4130" s="9"/>
    </row>
    <row r="4131" spans="1:11" x14ac:dyDescent="0.25">
      <c r="A4131" s="2"/>
      <c r="B4131" s="2"/>
      <c r="C4131" s="2"/>
      <c r="E4131" s="2"/>
      <c r="G4131" s="2"/>
      <c r="H4131" s="6"/>
      <c r="I4131" s="9"/>
      <c r="J4131" s="9"/>
      <c r="K4131" s="9"/>
    </row>
    <row r="4132" spans="1:11" x14ac:dyDescent="0.25">
      <c r="A4132" s="2"/>
      <c r="B4132" s="2"/>
      <c r="C4132" s="2"/>
      <c r="E4132" s="2"/>
      <c r="G4132" s="2"/>
      <c r="H4132" s="6"/>
      <c r="I4132" s="9"/>
      <c r="J4132" s="9"/>
      <c r="K4132" s="9"/>
    </row>
    <row r="4133" spans="1:11" x14ac:dyDescent="0.25">
      <c r="A4133" s="2"/>
      <c r="B4133" s="2"/>
      <c r="C4133" s="2"/>
      <c r="E4133" s="2"/>
      <c r="G4133" s="2"/>
      <c r="H4133" s="6"/>
      <c r="I4133" s="9"/>
      <c r="J4133" s="9"/>
      <c r="K4133" s="9"/>
    </row>
    <row r="4134" spans="1:11" x14ac:dyDescent="0.25">
      <c r="A4134" s="2"/>
      <c r="B4134" s="2"/>
      <c r="C4134" s="2"/>
      <c r="E4134" s="2"/>
      <c r="G4134" s="2"/>
      <c r="H4134" s="6"/>
      <c r="I4134" s="9"/>
      <c r="J4134" s="9"/>
      <c r="K4134" s="9"/>
    </row>
    <row r="4135" spans="1:11" x14ac:dyDescent="0.25">
      <c r="A4135" s="2"/>
      <c r="B4135" s="2"/>
      <c r="C4135" s="2"/>
      <c r="E4135" s="2"/>
      <c r="G4135" s="2"/>
      <c r="H4135" s="6"/>
      <c r="I4135" s="9"/>
      <c r="J4135" s="9"/>
      <c r="K4135" s="9"/>
    </row>
    <row r="4136" spans="1:11" x14ac:dyDescent="0.25">
      <c r="A4136" s="2"/>
      <c r="B4136" s="2"/>
      <c r="C4136" s="2"/>
      <c r="E4136" s="2"/>
      <c r="G4136" s="2"/>
      <c r="H4136" s="6"/>
      <c r="I4136" s="9"/>
      <c r="J4136" s="9"/>
      <c r="K4136" s="9"/>
    </row>
    <row r="4137" spans="1:11" x14ac:dyDescent="0.25">
      <c r="A4137" s="2"/>
      <c r="B4137" s="2"/>
      <c r="C4137" s="2"/>
      <c r="E4137" s="2"/>
      <c r="G4137" s="2"/>
      <c r="H4137" s="6"/>
      <c r="I4137" s="9"/>
      <c r="J4137" s="9"/>
      <c r="K4137" s="9"/>
    </row>
    <row r="4138" spans="1:11" x14ac:dyDescent="0.25">
      <c r="A4138" s="2"/>
      <c r="B4138" s="2"/>
      <c r="C4138" s="2"/>
      <c r="E4138" s="2"/>
      <c r="G4138" s="2"/>
      <c r="H4138" s="6"/>
      <c r="I4138" s="9"/>
      <c r="J4138" s="9"/>
      <c r="K4138" s="9"/>
    </row>
    <row r="4139" spans="1:11" x14ac:dyDescent="0.25">
      <c r="A4139" s="2"/>
      <c r="B4139" s="2"/>
      <c r="C4139" s="2"/>
      <c r="E4139" s="2"/>
      <c r="G4139" s="2"/>
      <c r="H4139" s="6"/>
      <c r="I4139" s="9"/>
      <c r="J4139" s="9"/>
      <c r="K4139" s="9"/>
    </row>
    <row r="4140" spans="1:11" x14ac:dyDescent="0.25">
      <c r="A4140" s="2"/>
      <c r="B4140" s="2"/>
      <c r="C4140" s="2"/>
      <c r="E4140" s="2"/>
      <c r="G4140" s="2"/>
      <c r="H4140" s="6"/>
      <c r="I4140" s="9"/>
      <c r="J4140" s="9"/>
      <c r="K4140" s="9"/>
    </row>
    <row r="4141" spans="1:11" x14ac:dyDescent="0.25">
      <c r="A4141" s="2"/>
      <c r="B4141" s="2"/>
      <c r="C4141" s="2"/>
      <c r="E4141" s="2"/>
      <c r="G4141" s="2"/>
      <c r="H4141" s="6"/>
      <c r="I4141" s="9"/>
      <c r="J4141" s="9"/>
      <c r="K4141" s="9"/>
    </row>
    <row r="4142" spans="1:11" x14ac:dyDescent="0.25">
      <c r="A4142" s="2"/>
      <c r="B4142" s="2"/>
      <c r="C4142" s="2"/>
      <c r="E4142" s="2"/>
      <c r="G4142" s="2"/>
      <c r="H4142" s="6"/>
      <c r="I4142" s="9"/>
      <c r="J4142" s="9"/>
      <c r="K4142" s="9"/>
    </row>
    <row r="4143" spans="1:11" x14ac:dyDescent="0.25">
      <c r="A4143" s="2"/>
      <c r="B4143" s="2"/>
      <c r="C4143" s="2"/>
      <c r="E4143" s="2"/>
      <c r="G4143" s="2"/>
      <c r="H4143" s="6"/>
      <c r="I4143" s="9"/>
      <c r="J4143" s="9"/>
      <c r="K4143" s="9"/>
    </row>
    <row r="4144" spans="1:11" x14ac:dyDescent="0.25">
      <c r="A4144" s="2"/>
      <c r="B4144" s="2"/>
      <c r="C4144" s="2"/>
      <c r="E4144" s="2"/>
      <c r="G4144" s="2"/>
      <c r="H4144" s="6"/>
      <c r="I4144" s="9"/>
      <c r="J4144" s="9"/>
      <c r="K4144" s="9"/>
    </row>
    <row r="4145" spans="1:11" x14ac:dyDescent="0.25">
      <c r="A4145" s="2"/>
      <c r="B4145" s="2"/>
      <c r="C4145" s="2"/>
      <c r="E4145" s="2"/>
      <c r="G4145" s="2"/>
      <c r="H4145" s="6"/>
      <c r="I4145" s="9"/>
      <c r="J4145" s="9"/>
      <c r="K4145" s="9"/>
    </row>
    <row r="4146" spans="1:11" x14ac:dyDescent="0.25">
      <c r="A4146" s="2"/>
      <c r="B4146" s="2"/>
      <c r="C4146" s="2"/>
      <c r="E4146" s="2"/>
      <c r="G4146" s="2"/>
      <c r="H4146" s="6"/>
      <c r="I4146" s="9"/>
      <c r="J4146" s="9"/>
      <c r="K4146" s="9"/>
    </row>
    <row r="4147" spans="1:11" x14ac:dyDescent="0.25">
      <c r="A4147" s="2"/>
      <c r="B4147" s="2"/>
      <c r="C4147" s="2"/>
      <c r="E4147" s="2"/>
      <c r="G4147" s="2"/>
      <c r="H4147" s="6"/>
      <c r="I4147" s="9"/>
      <c r="J4147" s="9"/>
      <c r="K4147" s="9"/>
    </row>
    <row r="4148" spans="1:11" x14ac:dyDescent="0.25">
      <c r="A4148" s="2"/>
      <c r="B4148" s="2"/>
      <c r="C4148" s="2"/>
      <c r="E4148" s="2"/>
      <c r="G4148" s="2"/>
      <c r="H4148" s="6"/>
      <c r="I4148" s="9"/>
      <c r="J4148" s="9"/>
      <c r="K4148" s="9"/>
    </row>
    <row r="4149" spans="1:11" x14ac:dyDescent="0.25">
      <c r="A4149" s="2"/>
      <c r="B4149" s="2"/>
      <c r="C4149" s="2"/>
      <c r="E4149" s="2"/>
      <c r="G4149" s="2"/>
      <c r="H4149" s="6"/>
      <c r="I4149" s="9"/>
      <c r="J4149" s="9"/>
      <c r="K4149" s="9"/>
    </row>
    <row r="4150" spans="1:11" x14ac:dyDescent="0.25">
      <c r="A4150" s="2"/>
      <c r="B4150" s="2"/>
      <c r="C4150" s="2"/>
      <c r="E4150" s="2"/>
      <c r="G4150" s="2"/>
      <c r="H4150" s="6"/>
      <c r="I4150" s="9"/>
      <c r="J4150" s="9"/>
      <c r="K4150" s="9"/>
    </row>
    <row r="4151" spans="1:11" x14ac:dyDescent="0.25">
      <c r="A4151" s="2"/>
      <c r="B4151" s="2"/>
      <c r="C4151" s="2"/>
      <c r="E4151" s="2"/>
      <c r="G4151" s="2"/>
      <c r="H4151" s="6"/>
      <c r="I4151" s="9"/>
      <c r="J4151" s="9"/>
      <c r="K4151" s="9"/>
    </row>
    <row r="4152" spans="1:11" x14ac:dyDescent="0.25">
      <c r="A4152" s="2"/>
      <c r="B4152" s="2"/>
      <c r="C4152" s="2"/>
      <c r="E4152" s="2"/>
      <c r="G4152" s="2"/>
      <c r="H4152" s="6"/>
      <c r="I4152" s="9"/>
      <c r="J4152" s="9"/>
      <c r="K4152" s="9"/>
    </row>
    <row r="4153" spans="1:11" x14ac:dyDescent="0.25">
      <c r="A4153" s="2"/>
      <c r="B4153" s="2"/>
      <c r="C4153" s="2"/>
      <c r="E4153" s="2"/>
      <c r="G4153" s="2"/>
      <c r="H4153" s="6"/>
      <c r="I4153" s="9"/>
      <c r="J4153" s="9"/>
      <c r="K4153" s="9"/>
    </row>
    <row r="4154" spans="1:11" x14ac:dyDescent="0.25">
      <c r="A4154" s="2"/>
      <c r="B4154" s="2"/>
      <c r="C4154" s="2"/>
      <c r="E4154" s="2"/>
      <c r="G4154" s="2"/>
      <c r="H4154" s="6"/>
      <c r="I4154" s="9"/>
      <c r="J4154" s="9"/>
      <c r="K4154" s="9"/>
    </row>
    <row r="4155" spans="1:11" x14ac:dyDescent="0.25">
      <c r="A4155" s="2"/>
      <c r="B4155" s="2"/>
      <c r="C4155" s="2"/>
      <c r="E4155" s="2"/>
      <c r="G4155" s="2"/>
      <c r="H4155" s="6"/>
      <c r="I4155" s="9"/>
      <c r="J4155" s="9"/>
      <c r="K4155" s="9"/>
    </row>
    <row r="4156" spans="1:11" x14ac:dyDescent="0.25">
      <c r="A4156" s="2"/>
      <c r="B4156" s="2"/>
      <c r="C4156" s="2"/>
      <c r="E4156" s="2"/>
      <c r="G4156" s="2"/>
      <c r="H4156" s="6"/>
      <c r="I4156" s="9"/>
      <c r="J4156" s="9"/>
      <c r="K4156" s="9"/>
    </row>
    <row r="4157" spans="1:11" x14ac:dyDescent="0.25">
      <c r="A4157" s="2"/>
      <c r="B4157" s="2"/>
      <c r="C4157" s="2"/>
      <c r="E4157" s="2"/>
      <c r="G4157" s="2"/>
      <c r="H4157" s="6"/>
      <c r="I4157" s="9"/>
      <c r="J4157" s="9"/>
      <c r="K4157" s="9"/>
    </row>
    <row r="4158" spans="1:11" x14ac:dyDescent="0.25">
      <c r="A4158" s="2"/>
      <c r="B4158" s="2"/>
      <c r="C4158" s="2"/>
      <c r="E4158" s="2"/>
      <c r="G4158" s="2"/>
      <c r="H4158" s="6"/>
      <c r="I4158" s="9"/>
      <c r="J4158" s="9"/>
      <c r="K4158" s="9"/>
    </row>
    <row r="4159" spans="1:11" x14ac:dyDescent="0.25">
      <c r="A4159" s="2"/>
      <c r="B4159" s="2"/>
      <c r="C4159" s="2"/>
      <c r="E4159" s="2"/>
      <c r="G4159" s="2"/>
      <c r="H4159" s="6"/>
      <c r="I4159" s="9"/>
      <c r="J4159" s="9"/>
      <c r="K4159" s="9"/>
    </row>
    <row r="4160" spans="1:11" x14ac:dyDescent="0.25">
      <c r="A4160" s="2"/>
      <c r="B4160" s="2"/>
      <c r="C4160" s="2"/>
      <c r="E4160" s="2"/>
      <c r="G4160" s="2"/>
      <c r="H4160" s="6"/>
      <c r="I4160" s="9"/>
      <c r="J4160" s="9"/>
      <c r="K4160" s="9"/>
    </row>
    <row r="4161" spans="1:11" x14ac:dyDescent="0.25">
      <c r="A4161" s="2"/>
      <c r="B4161" s="2"/>
      <c r="C4161" s="2"/>
      <c r="E4161" s="2"/>
      <c r="G4161" s="2"/>
      <c r="H4161" s="6"/>
      <c r="I4161" s="9"/>
      <c r="J4161" s="9"/>
      <c r="K4161" s="9"/>
    </row>
    <row r="4162" spans="1:11" x14ac:dyDescent="0.25">
      <c r="A4162" s="2"/>
      <c r="B4162" s="2"/>
      <c r="C4162" s="2"/>
      <c r="E4162" s="2"/>
      <c r="G4162" s="2"/>
      <c r="H4162" s="6"/>
      <c r="I4162" s="9"/>
      <c r="J4162" s="9"/>
      <c r="K4162" s="9"/>
    </row>
    <row r="4163" spans="1:11" x14ac:dyDescent="0.25">
      <c r="A4163" s="2"/>
      <c r="B4163" s="2"/>
      <c r="C4163" s="2"/>
      <c r="E4163" s="2"/>
      <c r="G4163" s="2"/>
      <c r="H4163" s="6"/>
      <c r="I4163" s="9"/>
      <c r="J4163" s="9"/>
      <c r="K4163" s="9"/>
    </row>
    <row r="4164" spans="1:11" x14ac:dyDescent="0.25">
      <c r="A4164" s="2"/>
      <c r="B4164" s="2"/>
      <c r="C4164" s="2"/>
      <c r="E4164" s="2"/>
      <c r="G4164" s="2"/>
      <c r="H4164" s="6"/>
      <c r="I4164" s="9"/>
      <c r="J4164" s="9"/>
      <c r="K4164" s="9"/>
    </row>
    <row r="4165" spans="1:11" x14ac:dyDescent="0.25">
      <c r="A4165" s="2"/>
      <c r="B4165" s="2"/>
      <c r="C4165" s="2"/>
      <c r="E4165" s="2"/>
      <c r="G4165" s="2"/>
      <c r="H4165" s="6"/>
      <c r="I4165" s="9"/>
      <c r="J4165" s="9"/>
      <c r="K4165" s="9"/>
    </row>
    <row r="4166" spans="1:11" x14ac:dyDescent="0.25">
      <c r="A4166" s="2"/>
      <c r="B4166" s="2"/>
      <c r="C4166" s="2"/>
      <c r="E4166" s="2"/>
      <c r="G4166" s="2"/>
      <c r="H4166" s="6"/>
      <c r="I4166" s="9"/>
      <c r="J4166" s="9"/>
      <c r="K4166" s="9"/>
    </row>
    <row r="4167" spans="1:11" x14ac:dyDescent="0.25">
      <c r="A4167" s="2"/>
      <c r="B4167" s="2"/>
      <c r="C4167" s="2"/>
      <c r="E4167" s="2"/>
      <c r="G4167" s="2"/>
      <c r="H4167" s="6"/>
      <c r="I4167" s="9"/>
      <c r="J4167" s="9"/>
      <c r="K4167" s="9"/>
    </row>
    <row r="4168" spans="1:11" x14ac:dyDescent="0.25">
      <c r="A4168" s="2"/>
      <c r="B4168" s="2"/>
      <c r="C4168" s="2"/>
      <c r="E4168" s="2"/>
      <c r="G4168" s="2"/>
      <c r="H4168" s="6"/>
      <c r="I4168" s="9"/>
      <c r="J4168" s="9"/>
      <c r="K4168" s="9"/>
    </row>
    <row r="4169" spans="1:11" x14ac:dyDescent="0.25">
      <c r="A4169" s="2"/>
      <c r="B4169" s="2"/>
      <c r="C4169" s="2"/>
      <c r="E4169" s="2"/>
      <c r="G4169" s="2"/>
      <c r="H4169" s="6"/>
      <c r="I4169" s="9"/>
      <c r="J4169" s="9"/>
      <c r="K4169" s="9"/>
    </row>
    <row r="4170" spans="1:11" x14ac:dyDescent="0.25">
      <c r="A4170" s="2"/>
      <c r="B4170" s="2"/>
      <c r="C4170" s="2"/>
      <c r="E4170" s="2"/>
      <c r="G4170" s="2"/>
      <c r="H4170" s="6"/>
      <c r="I4170" s="9"/>
      <c r="J4170" s="9"/>
      <c r="K4170" s="9"/>
    </row>
    <row r="4171" spans="1:11" x14ac:dyDescent="0.25">
      <c r="A4171" s="2"/>
      <c r="B4171" s="2"/>
      <c r="C4171" s="2"/>
      <c r="E4171" s="2"/>
      <c r="G4171" s="2"/>
      <c r="H4171" s="6"/>
      <c r="I4171" s="9"/>
      <c r="J4171" s="9"/>
      <c r="K4171" s="9"/>
    </row>
    <row r="4172" spans="1:11" x14ac:dyDescent="0.25">
      <c r="A4172" s="2"/>
      <c r="B4172" s="2"/>
      <c r="C4172" s="2"/>
      <c r="E4172" s="2"/>
      <c r="G4172" s="2"/>
      <c r="H4172" s="6"/>
      <c r="I4172" s="9"/>
      <c r="J4172" s="9"/>
      <c r="K4172" s="9"/>
    </row>
    <row r="4173" spans="1:11" x14ac:dyDescent="0.25">
      <c r="A4173" s="2"/>
      <c r="B4173" s="2"/>
      <c r="C4173" s="2"/>
      <c r="E4173" s="2"/>
      <c r="G4173" s="2"/>
      <c r="H4173" s="6"/>
      <c r="I4173" s="9"/>
      <c r="J4173" s="9"/>
      <c r="K4173" s="9"/>
    </row>
    <row r="4174" spans="1:11" x14ac:dyDescent="0.25">
      <c r="A4174" s="2"/>
      <c r="B4174" s="2"/>
      <c r="C4174" s="2"/>
      <c r="E4174" s="2"/>
      <c r="G4174" s="2"/>
      <c r="H4174" s="6"/>
      <c r="I4174" s="9"/>
      <c r="J4174" s="9"/>
      <c r="K4174" s="9"/>
    </row>
    <row r="4175" spans="1:11" x14ac:dyDescent="0.25">
      <c r="A4175" s="2"/>
      <c r="B4175" s="2"/>
      <c r="C4175" s="2"/>
      <c r="E4175" s="2"/>
      <c r="G4175" s="2"/>
      <c r="H4175" s="6"/>
      <c r="I4175" s="9"/>
      <c r="J4175" s="9"/>
      <c r="K4175" s="9"/>
    </row>
    <row r="4176" spans="1:11" x14ac:dyDescent="0.25">
      <c r="A4176" s="2"/>
      <c r="B4176" s="2"/>
      <c r="C4176" s="2"/>
      <c r="E4176" s="2"/>
      <c r="G4176" s="2"/>
      <c r="H4176" s="6"/>
      <c r="I4176" s="9"/>
      <c r="J4176" s="9"/>
      <c r="K4176" s="9"/>
    </row>
    <row r="4177" spans="1:11" x14ac:dyDescent="0.25">
      <c r="A4177" s="2"/>
      <c r="B4177" s="2"/>
      <c r="C4177" s="2"/>
      <c r="E4177" s="2"/>
      <c r="G4177" s="2"/>
      <c r="H4177" s="6"/>
      <c r="I4177" s="9"/>
      <c r="J4177" s="9"/>
      <c r="K4177" s="9"/>
    </row>
    <row r="4178" spans="1:11" x14ac:dyDescent="0.25">
      <c r="A4178" s="2"/>
      <c r="B4178" s="2"/>
      <c r="C4178" s="2"/>
      <c r="E4178" s="2"/>
      <c r="G4178" s="2"/>
      <c r="H4178" s="6"/>
      <c r="I4178" s="9"/>
      <c r="J4178" s="9"/>
      <c r="K4178" s="9"/>
    </row>
    <row r="4179" spans="1:11" x14ac:dyDescent="0.25">
      <c r="A4179" s="2"/>
      <c r="B4179" s="2"/>
      <c r="C4179" s="2"/>
      <c r="E4179" s="2"/>
      <c r="G4179" s="2"/>
      <c r="H4179" s="6"/>
      <c r="I4179" s="9"/>
      <c r="J4179" s="9"/>
      <c r="K4179" s="9"/>
    </row>
    <row r="4180" spans="1:11" x14ac:dyDescent="0.25">
      <c r="A4180" s="2"/>
      <c r="B4180" s="2"/>
      <c r="C4180" s="2"/>
      <c r="E4180" s="2"/>
      <c r="G4180" s="2"/>
      <c r="H4180" s="6"/>
      <c r="I4180" s="9"/>
      <c r="J4180" s="9"/>
      <c r="K4180" s="9"/>
    </row>
    <row r="4181" spans="1:11" x14ac:dyDescent="0.25">
      <c r="A4181" s="2"/>
      <c r="B4181" s="2"/>
      <c r="C4181" s="2"/>
      <c r="E4181" s="2"/>
      <c r="G4181" s="2"/>
      <c r="H4181" s="6"/>
      <c r="I4181" s="9"/>
      <c r="J4181" s="9"/>
      <c r="K4181" s="9"/>
    </row>
    <row r="4182" spans="1:11" x14ac:dyDescent="0.25">
      <c r="A4182" s="2"/>
      <c r="B4182" s="2"/>
      <c r="C4182" s="2"/>
      <c r="E4182" s="2"/>
      <c r="G4182" s="2"/>
      <c r="H4182" s="6"/>
      <c r="I4182" s="9"/>
      <c r="J4182" s="9"/>
      <c r="K4182" s="9"/>
    </row>
    <row r="4183" spans="1:11" x14ac:dyDescent="0.25">
      <c r="A4183" s="2"/>
      <c r="B4183" s="2"/>
      <c r="C4183" s="2"/>
      <c r="E4183" s="2"/>
      <c r="G4183" s="2"/>
      <c r="H4183" s="6"/>
      <c r="I4183" s="9"/>
      <c r="J4183" s="9"/>
      <c r="K4183" s="9"/>
    </row>
    <row r="4184" spans="1:11" x14ac:dyDescent="0.25">
      <c r="A4184" s="2"/>
      <c r="B4184" s="2"/>
      <c r="C4184" s="2"/>
      <c r="E4184" s="2"/>
      <c r="G4184" s="2"/>
      <c r="H4184" s="6"/>
      <c r="I4184" s="9"/>
      <c r="J4184" s="9"/>
      <c r="K4184" s="9"/>
    </row>
    <row r="4185" spans="1:11" x14ac:dyDescent="0.25">
      <c r="A4185" s="2"/>
      <c r="B4185" s="2"/>
      <c r="C4185" s="2"/>
      <c r="E4185" s="2"/>
      <c r="G4185" s="2"/>
      <c r="H4185" s="6"/>
      <c r="I4185" s="9"/>
      <c r="J4185" s="9"/>
      <c r="K4185" s="9"/>
    </row>
    <row r="4186" spans="1:11" x14ac:dyDescent="0.25">
      <c r="A4186" s="2"/>
      <c r="B4186" s="2"/>
      <c r="C4186" s="2"/>
      <c r="E4186" s="2"/>
      <c r="G4186" s="2"/>
      <c r="H4186" s="6"/>
      <c r="I4186" s="9"/>
      <c r="J4186" s="9"/>
      <c r="K4186" s="9"/>
    </row>
    <row r="4187" spans="1:11" x14ac:dyDescent="0.25">
      <c r="A4187" s="2"/>
      <c r="B4187" s="2"/>
      <c r="C4187" s="2"/>
      <c r="E4187" s="2"/>
      <c r="G4187" s="2"/>
      <c r="H4187" s="6"/>
      <c r="I4187" s="9"/>
      <c r="J4187" s="9"/>
      <c r="K4187" s="9"/>
    </row>
    <row r="4188" spans="1:11" x14ac:dyDescent="0.25">
      <c r="A4188" s="2"/>
      <c r="B4188" s="2"/>
      <c r="C4188" s="2"/>
      <c r="E4188" s="2"/>
      <c r="G4188" s="2"/>
      <c r="H4188" s="6"/>
      <c r="I4188" s="9"/>
      <c r="J4188" s="9"/>
      <c r="K4188" s="9"/>
    </row>
    <row r="4189" spans="1:11" x14ac:dyDescent="0.25">
      <c r="A4189" s="2"/>
      <c r="B4189" s="2"/>
      <c r="C4189" s="2"/>
      <c r="E4189" s="2"/>
      <c r="G4189" s="2"/>
      <c r="H4189" s="6"/>
      <c r="I4189" s="9"/>
      <c r="J4189" s="9"/>
      <c r="K4189" s="9"/>
    </row>
    <row r="4190" spans="1:11" x14ac:dyDescent="0.25">
      <c r="A4190" s="2"/>
      <c r="B4190" s="2"/>
      <c r="C4190" s="2"/>
      <c r="E4190" s="2"/>
      <c r="G4190" s="2"/>
      <c r="H4190" s="6"/>
      <c r="I4190" s="9"/>
      <c r="J4190" s="9"/>
      <c r="K4190" s="9"/>
    </row>
    <row r="4191" spans="1:11" x14ac:dyDescent="0.25">
      <c r="A4191" s="2"/>
      <c r="B4191" s="2"/>
      <c r="C4191" s="2"/>
      <c r="E4191" s="2"/>
      <c r="G4191" s="2"/>
      <c r="H4191" s="6"/>
      <c r="I4191" s="9"/>
      <c r="J4191" s="9"/>
      <c r="K4191" s="9"/>
    </row>
    <row r="4192" spans="1:11" x14ac:dyDescent="0.25">
      <c r="A4192" s="2"/>
      <c r="B4192" s="2"/>
      <c r="C4192" s="2"/>
      <c r="E4192" s="2"/>
      <c r="G4192" s="2"/>
      <c r="H4192" s="6"/>
      <c r="I4192" s="9"/>
      <c r="J4192" s="9"/>
      <c r="K4192" s="9"/>
    </row>
    <row r="4193" spans="1:11" x14ac:dyDescent="0.25">
      <c r="A4193" s="2"/>
      <c r="B4193" s="2"/>
      <c r="C4193" s="2"/>
      <c r="E4193" s="2"/>
      <c r="G4193" s="2"/>
      <c r="H4193" s="6"/>
      <c r="I4193" s="9"/>
      <c r="J4193" s="9"/>
      <c r="K4193" s="9"/>
    </row>
    <row r="4194" spans="1:11" x14ac:dyDescent="0.25">
      <c r="A4194" s="2"/>
      <c r="B4194" s="2"/>
      <c r="C4194" s="2"/>
      <c r="E4194" s="2"/>
      <c r="G4194" s="2"/>
      <c r="H4194" s="6"/>
      <c r="I4194" s="9"/>
      <c r="J4194" s="9"/>
      <c r="K4194" s="9"/>
    </row>
    <row r="4195" spans="1:11" x14ac:dyDescent="0.25">
      <c r="A4195" s="2"/>
      <c r="B4195" s="2"/>
      <c r="C4195" s="2"/>
      <c r="E4195" s="2"/>
      <c r="G4195" s="2"/>
      <c r="H4195" s="6"/>
      <c r="I4195" s="9"/>
      <c r="J4195" s="9"/>
      <c r="K4195" s="9"/>
    </row>
    <row r="4196" spans="1:11" x14ac:dyDescent="0.25">
      <c r="A4196" s="2"/>
      <c r="B4196" s="2"/>
      <c r="C4196" s="2"/>
      <c r="E4196" s="2"/>
      <c r="G4196" s="2"/>
      <c r="H4196" s="6"/>
      <c r="I4196" s="9"/>
      <c r="J4196" s="9"/>
      <c r="K4196" s="9"/>
    </row>
    <row r="4197" spans="1:11" x14ac:dyDescent="0.25">
      <c r="A4197" s="2"/>
      <c r="B4197" s="2"/>
      <c r="C4197" s="2"/>
      <c r="E4197" s="2"/>
      <c r="G4197" s="2"/>
      <c r="H4197" s="6"/>
      <c r="I4197" s="9"/>
      <c r="J4197" s="9"/>
      <c r="K4197" s="9"/>
    </row>
    <row r="4198" spans="1:11" x14ac:dyDescent="0.25">
      <c r="A4198" s="2"/>
      <c r="B4198" s="2"/>
      <c r="C4198" s="2"/>
      <c r="E4198" s="2"/>
      <c r="G4198" s="2"/>
      <c r="H4198" s="6"/>
      <c r="I4198" s="9"/>
      <c r="J4198" s="9"/>
      <c r="K4198" s="9"/>
    </row>
    <row r="4199" spans="1:11" x14ac:dyDescent="0.25">
      <c r="A4199" s="2"/>
      <c r="B4199" s="2"/>
      <c r="C4199" s="2"/>
      <c r="E4199" s="2"/>
      <c r="G4199" s="2"/>
      <c r="H4199" s="6"/>
      <c r="I4199" s="9"/>
      <c r="J4199" s="9"/>
      <c r="K4199" s="9"/>
    </row>
    <row r="4200" spans="1:11" x14ac:dyDescent="0.25">
      <c r="A4200" s="2"/>
      <c r="B4200" s="2"/>
      <c r="C4200" s="2"/>
      <c r="E4200" s="2"/>
      <c r="G4200" s="2"/>
      <c r="H4200" s="6"/>
      <c r="I4200" s="9"/>
      <c r="J4200" s="9"/>
      <c r="K4200" s="9"/>
    </row>
    <row r="4201" spans="1:11" x14ac:dyDescent="0.25">
      <c r="A4201" s="2"/>
      <c r="B4201" s="2"/>
      <c r="C4201" s="2"/>
      <c r="E4201" s="2"/>
      <c r="G4201" s="2"/>
      <c r="H4201" s="6"/>
      <c r="I4201" s="9"/>
      <c r="J4201" s="9"/>
      <c r="K4201" s="9"/>
    </row>
    <row r="4202" spans="1:11" x14ac:dyDescent="0.25">
      <c r="A4202" s="2"/>
      <c r="B4202" s="2"/>
      <c r="C4202" s="2"/>
      <c r="E4202" s="2"/>
      <c r="G4202" s="2"/>
      <c r="H4202" s="6"/>
      <c r="I4202" s="9"/>
      <c r="J4202" s="9"/>
      <c r="K4202" s="9"/>
    </row>
    <row r="4203" spans="1:11" x14ac:dyDescent="0.25">
      <c r="A4203" s="2"/>
      <c r="B4203" s="2"/>
      <c r="C4203" s="2"/>
      <c r="E4203" s="2"/>
      <c r="G4203" s="2"/>
      <c r="H4203" s="6"/>
      <c r="I4203" s="9"/>
      <c r="J4203" s="9"/>
      <c r="K4203" s="9"/>
    </row>
    <row r="4204" spans="1:11" x14ac:dyDescent="0.25">
      <c r="A4204" s="2"/>
      <c r="B4204" s="2"/>
      <c r="C4204" s="2"/>
      <c r="E4204" s="2"/>
      <c r="G4204" s="2"/>
      <c r="H4204" s="6"/>
      <c r="I4204" s="9"/>
      <c r="J4204" s="9"/>
      <c r="K4204" s="9"/>
    </row>
    <row r="4205" spans="1:11" x14ac:dyDescent="0.25">
      <c r="A4205" s="2"/>
      <c r="B4205" s="2"/>
      <c r="C4205" s="2"/>
      <c r="E4205" s="2"/>
      <c r="G4205" s="2"/>
      <c r="H4205" s="6"/>
      <c r="I4205" s="9"/>
      <c r="J4205" s="9"/>
      <c r="K4205" s="9"/>
    </row>
    <row r="4206" spans="1:11" x14ac:dyDescent="0.25">
      <c r="A4206" s="2"/>
      <c r="B4206" s="2"/>
      <c r="C4206" s="2"/>
      <c r="E4206" s="2"/>
      <c r="G4206" s="2"/>
      <c r="H4206" s="6"/>
      <c r="I4206" s="9"/>
      <c r="J4206" s="9"/>
      <c r="K4206" s="9"/>
    </row>
    <row r="4207" spans="1:11" x14ac:dyDescent="0.25">
      <c r="A4207" s="2"/>
      <c r="B4207" s="2"/>
      <c r="C4207" s="2"/>
      <c r="E4207" s="2"/>
      <c r="G4207" s="2"/>
      <c r="H4207" s="6"/>
      <c r="I4207" s="9"/>
      <c r="J4207" s="9"/>
      <c r="K4207" s="9"/>
    </row>
    <row r="4208" spans="1:11" x14ac:dyDescent="0.25">
      <c r="A4208" s="2"/>
      <c r="B4208" s="2"/>
      <c r="C4208" s="2"/>
      <c r="E4208" s="2"/>
      <c r="G4208" s="2"/>
      <c r="H4208" s="6"/>
      <c r="I4208" s="9"/>
      <c r="J4208" s="9"/>
      <c r="K4208" s="9"/>
    </row>
    <row r="4209" spans="1:11" x14ac:dyDescent="0.25">
      <c r="A4209" s="2"/>
      <c r="B4209" s="2"/>
      <c r="C4209" s="2"/>
      <c r="E4209" s="2"/>
      <c r="G4209" s="2"/>
      <c r="H4209" s="6"/>
      <c r="I4209" s="9"/>
      <c r="J4209" s="9"/>
      <c r="K4209" s="9"/>
    </row>
    <row r="4210" spans="1:11" x14ac:dyDescent="0.25">
      <c r="A4210" s="2"/>
      <c r="B4210" s="2"/>
      <c r="C4210" s="2"/>
      <c r="E4210" s="2"/>
      <c r="G4210" s="2"/>
      <c r="H4210" s="6"/>
      <c r="I4210" s="9"/>
      <c r="J4210" s="9"/>
      <c r="K4210" s="9"/>
    </row>
    <row r="4211" spans="1:11" x14ac:dyDescent="0.25">
      <c r="A4211" s="2"/>
      <c r="B4211" s="2"/>
      <c r="C4211" s="2"/>
      <c r="E4211" s="2"/>
      <c r="G4211" s="2"/>
      <c r="H4211" s="6"/>
      <c r="I4211" s="9"/>
      <c r="J4211" s="9"/>
      <c r="K4211" s="9"/>
    </row>
    <row r="4212" spans="1:11" x14ac:dyDescent="0.25">
      <c r="A4212" s="2"/>
      <c r="B4212" s="2"/>
      <c r="C4212" s="2"/>
      <c r="E4212" s="2"/>
      <c r="G4212" s="2"/>
      <c r="H4212" s="6"/>
      <c r="I4212" s="9"/>
      <c r="J4212" s="9"/>
      <c r="K4212" s="9"/>
    </row>
    <row r="4213" spans="1:11" x14ac:dyDescent="0.25">
      <c r="A4213" s="2"/>
      <c r="B4213" s="2"/>
      <c r="C4213" s="2"/>
      <c r="E4213" s="2"/>
      <c r="G4213" s="2"/>
      <c r="H4213" s="6"/>
      <c r="I4213" s="9"/>
      <c r="J4213" s="9"/>
      <c r="K4213" s="9"/>
    </row>
    <row r="4214" spans="1:11" x14ac:dyDescent="0.25">
      <c r="A4214" s="2"/>
      <c r="B4214" s="2"/>
      <c r="C4214" s="2"/>
      <c r="E4214" s="2"/>
      <c r="G4214" s="2"/>
      <c r="H4214" s="6"/>
      <c r="I4214" s="9"/>
      <c r="J4214" s="9"/>
      <c r="K4214" s="9"/>
    </row>
    <row r="4215" spans="1:11" x14ac:dyDescent="0.25">
      <c r="A4215" s="2"/>
      <c r="B4215" s="2"/>
      <c r="C4215" s="2"/>
      <c r="E4215" s="2"/>
      <c r="G4215" s="2"/>
      <c r="H4215" s="6"/>
      <c r="I4215" s="9"/>
      <c r="J4215" s="9"/>
      <c r="K4215" s="9"/>
    </row>
    <row r="4216" spans="1:11" x14ac:dyDescent="0.25">
      <c r="A4216" s="2"/>
      <c r="B4216" s="2"/>
      <c r="C4216" s="2"/>
      <c r="E4216" s="2"/>
      <c r="G4216" s="2"/>
      <c r="H4216" s="6"/>
      <c r="I4216" s="9"/>
      <c r="J4216" s="9"/>
      <c r="K4216" s="9"/>
    </row>
    <row r="4217" spans="1:11" x14ac:dyDescent="0.25">
      <c r="A4217" s="2"/>
      <c r="B4217" s="2"/>
      <c r="C4217" s="2"/>
      <c r="E4217" s="2"/>
      <c r="G4217" s="2"/>
      <c r="H4217" s="6"/>
      <c r="I4217" s="9"/>
      <c r="J4217" s="9"/>
      <c r="K4217" s="9"/>
    </row>
    <row r="4218" spans="1:11" x14ac:dyDescent="0.25">
      <c r="A4218" s="2"/>
      <c r="B4218" s="2"/>
      <c r="C4218" s="2"/>
      <c r="E4218" s="2"/>
      <c r="G4218" s="2"/>
      <c r="H4218" s="6"/>
      <c r="I4218" s="9"/>
      <c r="J4218" s="9"/>
      <c r="K4218" s="9"/>
    </row>
    <row r="4219" spans="1:11" x14ac:dyDescent="0.25">
      <c r="A4219" s="2"/>
      <c r="B4219" s="2"/>
      <c r="C4219" s="2"/>
      <c r="E4219" s="2"/>
      <c r="G4219" s="2"/>
      <c r="H4219" s="6"/>
      <c r="I4219" s="9"/>
      <c r="J4219" s="9"/>
      <c r="K4219" s="9"/>
    </row>
    <row r="4220" spans="1:11" x14ac:dyDescent="0.25">
      <c r="A4220" s="2"/>
      <c r="B4220" s="2"/>
      <c r="C4220" s="2"/>
      <c r="E4220" s="2"/>
      <c r="G4220" s="2"/>
      <c r="H4220" s="6"/>
      <c r="I4220" s="9"/>
      <c r="J4220" s="9"/>
      <c r="K4220" s="9"/>
    </row>
    <row r="4221" spans="1:11" x14ac:dyDescent="0.25">
      <c r="A4221" s="2"/>
      <c r="B4221" s="2"/>
      <c r="C4221" s="2"/>
      <c r="E4221" s="2"/>
      <c r="G4221" s="2"/>
      <c r="H4221" s="6"/>
      <c r="I4221" s="9"/>
      <c r="J4221" s="9"/>
      <c r="K4221" s="9"/>
    </row>
    <row r="4222" spans="1:11" x14ac:dyDescent="0.25">
      <c r="A4222" s="2"/>
      <c r="B4222" s="2"/>
      <c r="C4222" s="2"/>
      <c r="E4222" s="2"/>
      <c r="G4222" s="2"/>
      <c r="H4222" s="6"/>
      <c r="I4222" s="9"/>
      <c r="J4222" s="9"/>
      <c r="K4222" s="9"/>
    </row>
    <row r="4223" spans="1:11" x14ac:dyDescent="0.25">
      <c r="A4223" s="2"/>
      <c r="B4223" s="2"/>
      <c r="C4223" s="2"/>
      <c r="E4223" s="2"/>
      <c r="G4223" s="2"/>
      <c r="H4223" s="6"/>
      <c r="I4223" s="9"/>
      <c r="J4223" s="9"/>
      <c r="K4223" s="9"/>
    </row>
    <row r="4224" spans="1:11" x14ac:dyDescent="0.25">
      <c r="A4224" s="2"/>
      <c r="B4224" s="2"/>
      <c r="C4224" s="2"/>
      <c r="E4224" s="2"/>
      <c r="G4224" s="2"/>
      <c r="H4224" s="6"/>
      <c r="I4224" s="9"/>
      <c r="J4224" s="9"/>
      <c r="K4224" s="9"/>
    </row>
    <row r="4225" spans="1:11" x14ac:dyDescent="0.25">
      <c r="A4225" s="2"/>
      <c r="B4225" s="2"/>
      <c r="C4225" s="2"/>
      <c r="E4225" s="2"/>
      <c r="G4225" s="2"/>
      <c r="H4225" s="6"/>
      <c r="I4225" s="9"/>
      <c r="J4225" s="9"/>
      <c r="K4225" s="9"/>
    </row>
    <row r="4226" spans="1:11" x14ac:dyDescent="0.25">
      <c r="A4226" s="2"/>
      <c r="B4226" s="2"/>
      <c r="C4226" s="2"/>
      <c r="E4226" s="2"/>
      <c r="G4226" s="2"/>
      <c r="H4226" s="6"/>
      <c r="I4226" s="9"/>
      <c r="J4226" s="9"/>
      <c r="K4226" s="9"/>
    </row>
    <row r="4227" spans="1:11" x14ac:dyDescent="0.25">
      <c r="A4227" s="2"/>
      <c r="B4227" s="2"/>
      <c r="C4227" s="2"/>
      <c r="E4227" s="2"/>
      <c r="G4227" s="2"/>
      <c r="H4227" s="6"/>
      <c r="I4227" s="9"/>
      <c r="J4227" s="9"/>
      <c r="K4227" s="9"/>
    </row>
    <row r="4228" spans="1:11" x14ac:dyDescent="0.25">
      <c r="A4228" s="2"/>
      <c r="B4228" s="2"/>
      <c r="C4228" s="2"/>
      <c r="E4228" s="2"/>
      <c r="G4228" s="2"/>
      <c r="H4228" s="6"/>
      <c r="I4228" s="9"/>
      <c r="J4228" s="9"/>
      <c r="K4228" s="9"/>
    </row>
    <row r="4229" spans="1:11" x14ac:dyDescent="0.25">
      <c r="A4229" s="2"/>
      <c r="B4229" s="2"/>
      <c r="C4229" s="2"/>
      <c r="E4229" s="2"/>
      <c r="G4229" s="2"/>
      <c r="H4229" s="6"/>
      <c r="I4229" s="9"/>
      <c r="J4229" s="9"/>
      <c r="K4229" s="9"/>
    </row>
    <row r="4230" spans="1:11" x14ac:dyDescent="0.25">
      <c r="A4230" s="2"/>
      <c r="B4230" s="2"/>
      <c r="C4230" s="2"/>
      <c r="E4230" s="2"/>
      <c r="G4230" s="2"/>
      <c r="H4230" s="6"/>
      <c r="I4230" s="9"/>
      <c r="J4230" s="9"/>
      <c r="K4230" s="9"/>
    </row>
    <row r="4231" spans="1:11" x14ac:dyDescent="0.25">
      <c r="A4231" s="2"/>
      <c r="B4231" s="2"/>
      <c r="C4231" s="2"/>
      <c r="E4231" s="2"/>
      <c r="G4231" s="2"/>
      <c r="H4231" s="6"/>
      <c r="I4231" s="9"/>
      <c r="J4231" s="9"/>
      <c r="K4231" s="9"/>
    </row>
    <row r="4232" spans="1:11" x14ac:dyDescent="0.25">
      <c r="A4232" s="2"/>
      <c r="B4232" s="2"/>
      <c r="C4232" s="2"/>
      <c r="E4232" s="2"/>
      <c r="G4232" s="2"/>
      <c r="H4232" s="6"/>
      <c r="I4232" s="9"/>
      <c r="J4232" s="9"/>
      <c r="K4232" s="9"/>
    </row>
    <row r="4233" spans="1:11" x14ac:dyDescent="0.25">
      <c r="A4233" s="2"/>
      <c r="B4233" s="2"/>
      <c r="C4233" s="2"/>
      <c r="E4233" s="2"/>
      <c r="G4233" s="2"/>
      <c r="H4233" s="6"/>
      <c r="I4233" s="9"/>
      <c r="J4233" s="9"/>
      <c r="K4233" s="9"/>
    </row>
    <row r="4234" spans="1:11" x14ac:dyDescent="0.25">
      <c r="A4234" s="2"/>
      <c r="B4234" s="2"/>
      <c r="C4234" s="2"/>
      <c r="E4234" s="2"/>
      <c r="G4234" s="2"/>
      <c r="H4234" s="6"/>
      <c r="I4234" s="9"/>
      <c r="J4234" s="9"/>
      <c r="K4234" s="9"/>
    </row>
    <row r="4235" spans="1:11" x14ac:dyDescent="0.25">
      <c r="A4235" s="2"/>
      <c r="B4235" s="2"/>
      <c r="C4235" s="2"/>
      <c r="E4235" s="2"/>
      <c r="G4235" s="2"/>
      <c r="H4235" s="6"/>
      <c r="I4235" s="9"/>
      <c r="J4235" s="9"/>
      <c r="K4235" s="9"/>
    </row>
    <row r="4236" spans="1:11" x14ac:dyDescent="0.25">
      <c r="A4236" s="2"/>
      <c r="B4236" s="2"/>
      <c r="C4236" s="2"/>
      <c r="E4236" s="2"/>
      <c r="G4236" s="2"/>
      <c r="H4236" s="6"/>
      <c r="I4236" s="9"/>
      <c r="J4236" s="9"/>
      <c r="K4236" s="9"/>
    </row>
    <row r="4237" spans="1:11" x14ac:dyDescent="0.25">
      <c r="A4237" s="2"/>
      <c r="B4237" s="2"/>
      <c r="C4237" s="2"/>
      <c r="E4237" s="2"/>
      <c r="G4237" s="2"/>
      <c r="H4237" s="6"/>
      <c r="I4237" s="9"/>
      <c r="J4237" s="9"/>
      <c r="K4237" s="9"/>
    </row>
    <row r="4238" spans="1:11" x14ac:dyDescent="0.25">
      <c r="A4238" s="2"/>
      <c r="B4238" s="2"/>
      <c r="C4238" s="2"/>
      <c r="E4238" s="2"/>
      <c r="G4238" s="2"/>
      <c r="H4238" s="6"/>
      <c r="I4238" s="9"/>
      <c r="J4238" s="9"/>
      <c r="K4238" s="9"/>
    </row>
    <row r="4239" spans="1:11" x14ac:dyDescent="0.25">
      <c r="A4239" s="2"/>
      <c r="B4239" s="2"/>
      <c r="C4239" s="2"/>
      <c r="E4239" s="2"/>
      <c r="G4239" s="2"/>
      <c r="H4239" s="6"/>
      <c r="I4239" s="9"/>
      <c r="J4239" s="9"/>
      <c r="K4239" s="9"/>
    </row>
    <row r="4240" spans="1:11" x14ac:dyDescent="0.25">
      <c r="A4240" s="2"/>
      <c r="B4240" s="2"/>
      <c r="C4240" s="2"/>
      <c r="E4240" s="2"/>
      <c r="G4240" s="2"/>
      <c r="H4240" s="6"/>
      <c r="I4240" s="9"/>
      <c r="J4240" s="9"/>
      <c r="K4240" s="9"/>
    </row>
    <row r="4241" spans="1:11" x14ac:dyDescent="0.25">
      <c r="A4241" s="2"/>
      <c r="B4241" s="2"/>
      <c r="C4241" s="2"/>
      <c r="E4241" s="2"/>
      <c r="G4241" s="2"/>
      <c r="H4241" s="6"/>
      <c r="I4241" s="9"/>
      <c r="J4241" s="9"/>
      <c r="K4241" s="9"/>
    </row>
    <row r="4242" spans="1:11" x14ac:dyDescent="0.25">
      <c r="A4242" s="2"/>
      <c r="B4242" s="2"/>
      <c r="C4242" s="2"/>
      <c r="E4242" s="2"/>
      <c r="G4242" s="2"/>
      <c r="H4242" s="6"/>
      <c r="I4242" s="9"/>
      <c r="J4242" s="9"/>
      <c r="K4242" s="9"/>
    </row>
    <row r="4243" spans="1:11" x14ac:dyDescent="0.25">
      <c r="A4243" s="2"/>
      <c r="B4243" s="2"/>
      <c r="C4243" s="2"/>
      <c r="E4243" s="2"/>
      <c r="G4243" s="2"/>
      <c r="H4243" s="6"/>
      <c r="I4243" s="9"/>
      <c r="J4243" s="9"/>
      <c r="K4243" s="9"/>
    </row>
    <row r="4244" spans="1:11" x14ac:dyDescent="0.25">
      <c r="A4244" s="2"/>
      <c r="B4244" s="2"/>
      <c r="C4244" s="2"/>
      <c r="E4244" s="2"/>
      <c r="G4244" s="2"/>
      <c r="H4244" s="6"/>
      <c r="I4244" s="9"/>
      <c r="J4244" s="9"/>
      <c r="K4244" s="9"/>
    </row>
    <row r="4245" spans="1:11" x14ac:dyDescent="0.25">
      <c r="A4245" s="2"/>
      <c r="B4245" s="2"/>
      <c r="C4245" s="2"/>
      <c r="E4245" s="2"/>
      <c r="G4245" s="2"/>
      <c r="H4245" s="6"/>
      <c r="I4245" s="9"/>
      <c r="J4245" s="9"/>
      <c r="K4245" s="9"/>
    </row>
    <row r="4246" spans="1:11" x14ac:dyDescent="0.25">
      <c r="A4246" s="2"/>
      <c r="B4246" s="2"/>
      <c r="C4246" s="2"/>
      <c r="E4246" s="2"/>
      <c r="G4246" s="2"/>
      <c r="H4246" s="6"/>
      <c r="I4246" s="9"/>
      <c r="J4246" s="9"/>
      <c r="K4246" s="9"/>
    </row>
    <row r="4247" spans="1:11" x14ac:dyDescent="0.25">
      <c r="A4247" s="2"/>
      <c r="B4247" s="2"/>
      <c r="C4247" s="2"/>
      <c r="E4247" s="2"/>
      <c r="G4247" s="2"/>
      <c r="H4247" s="6"/>
      <c r="I4247" s="9"/>
      <c r="J4247" s="9"/>
      <c r="K4247" s="9"/>
    </row>
    <row r="4248" spans="1:11" x14ac:dyDescent="0.25">
      <c r="A4248" s="2"/>
      <c r="B4248" s="2"/>
      <c r="C4248" s="2"/>
      <c r="E4248" s="2"/>
      <c r="G4248" s="2"/>
      <c r="H4248" s="6"/>
      <c r="I4248" s="9"/>
      <c r="J4248" s="9"/>
      <c r="K4248" s="9"/>
    </row>
    <row r="4249" spans="1:11" x14ac:dyDescent="0.25">
      <c r="A4249" s="2"/>
      <c r="B4249" s="2"/>
      <c r="C4249" s="2"/>
      <c r="E4249" s="2"/>
      <c r="G4249" s="2"/>
      <c r="H4249" s="6"/>
      <c r="I4249" s="9"/>
      <c r="J4249" s="9"/>
      <c r="K4249" s="9"/>
    </row>
    <row r="4250" spans="1:11" x14ac:dyDescent="0.25">
      <c r="A4250" s="2"/>
      <c r="B4250" s="2"/>
      <c r="C4250" s="2"/>
      <c r="E4250" s="2"/>
      <c r="G4250" s="2"/>
      <c r="H4250" s="6"/>
      <c r="I4250" s="9"/>
      <c r="J4250" s="9"/>
      <c r="K4250" s="9"/>
    </row>
    <row r="4251" spans="1:11" x14ac:dyDescent="0.25">
      <c r="A4251" s="2"/>
      <c r="B4251" s="2"/>
      <c r="C4251" s="2"/>
      <c r="E4251" s="2"/>
      <c r="G4251" s="2"/>
      <c r="H4251" s="6"/>
      <c r="I4251" s="9"/>
      <c r="J4251" s="9"/>
      <c r="K4251" s="9"/>
    </row>
    <row r="4252" spans="1:11" x14ac:dyDescent="0.25">
      <c r="A4252" s="2"/>
      <c r="B4252" s="2"/>
      <c r="C4252" s="2"/>
      <c r="E4252" s="2"/>
      <c r="G4252" s="2"/>
      <c r="H4252" s="6"/>
      <c r="I4252" s="9"/>
      <c r="J4252" s="9"/>
      <c r="K4252" s="9"/>
    </row>
    <row r="4253" spans="1:11" x14ac:dyDescent="0.25">
      <c r="A4253" s="2"/>
      <c r="B4253" s="2"/>
      <c r="C4253" s="2"/>
      <c r="E4253" s="2"/>
      <c r="G4253" s="2"/>
      <c r="H4253" s="6"/>
      <c r="I4253" s="9"/>
      <c r="J4253" s="9"/>
      <c r="K4253" s="9"/>
    </row>
    <row r="4254" spans="1:11" x14ac:dyDescent="0.25">
      <c r="A4254" s="2"/>
      <c r="B4254" s="2"/>
      <c r="C4254" s="2"/>
      <c r="E4254" s="2"/>
      <c r="G4254" s="2"/>
      <c r="H4254" s="6"/>
      <c r="I4254" s="9"/>
      <c r="J4254" s="9"/>
      <c r="K4254" s="9"/>
    </row>
    <row r="4255" spans="1:11" x14ac:dyDescent="0.25">
      <c r="A4255" s="2"/>
      <c r="B4255" s="2"/>
      <c r="C4255" s="2"/>
      <c r="E4255" s="2"/>
      <c r="G4255" s="2"/>
      <c r="H4255" s="6"/>
      <c r="I4255" s="9"/>
      <c r="J4255" s="9"/>
      <c r="K4255" s="9"/>
    </row>
    <row r="4256" spans="1:11" x14ac:dyDescent="0.25">
      <c r="A4256" s="2"/>
      <c r="B4256" s="2"/>
      <c r="C4256" s="2"/>
      <c r="E4256" s="2"/>
      <c r="G4256" s="2"/>
      <c r="H4256" s="6"/>
      <c r="I4256" s="9"/>
      <c r="J4256" s="9"/>
      <c r="K4256" s="9"/>
    </row>
    <row r="4257" spans="1:11" x14ac:dyDescent="0.25">
      <c r="A4257" s="2"/>
      <c r="B4257" s="2"/>
      <c r="C4257" s="2"/>
      <c r="E4257" s="2"/>
      <c r="G4257" s="2"/>
      <c r="H4257" s="6"/>
      <c r="I4257" s="9"/>
      <c r="J4257" s="9"/>
      <c r="K4257" s="9"/>
    </row>
    <row r="4258" spans="1:11" x14ac:dyDescent="0.25">
      <c r="A4258" s="2"/>
      <c r="B4258" s="2"/>
      <c r="C4258" s="2"/>
      <c r="E4258" s="2"/>
      <c r="G4258" s="2"/>
      <c r="H4258" s="6"/>
      <c r="I4258" s="9"/>
      <c r="J4258" s="9"/>
      <c r="K4258" s="9"/>
    </row>
    <row r="4259" spans="1:11" x14ac:dyDescent="0.25">
      <c r="A4259" s="2"/>
      <c r="B4259" s="2"/>
      <c r="C4259" s="2"/>
      <c r="E4259" s="2"/>
      <c r="G4259" s="2"/>
      <c r="H4259" s="6"/>
      <c r="I4259" s="9"/>
      <c r="J4259" s="9"/>
      <c r="K4259" s="9"/>
    </row>
    <row r="4260" spans="1:11" x14ac:dyDescent="0.25">
      <c r="A4260" s="2"/>
      <c r="B4260" s="2"/>
      <c r="C4260" s="2"/>
      <c r="E4260" s="2"/>
      <c r="G4260" s="2"/>
      <c r="H4260" s="6"/>
      <c r="I4260" s="9"/>
      <c r="J4260" s="9"/>
      <c r="K4260" s="9"/>
    </row>
    <row r="4261" spans="1:11" x14ac:dyDescent="0.25">
      <c r="A4261" s="2"/>
      <c r="B4261" s="2"/>
      <c r="C4261" s="2"/>
      <c r="E4261" s="2"/>
      <c r="G4261" s="2"/>
      <c r="H4261" s="6"/>
      <c r="I4261" s="9"/>
      <c r="J4261" s="9"/>
      <c r="K4261" s="9"/>
    </row>
    <row r="4262" spans="1:11" x14ac:dyDescent="0.25">
      <c r="A4262" s="2"/>
      <c r="B4262" s="2"/>
      <c r="C4262" s="2"/>
      <c r="E4262" s="2"/>
      <c r="G4262" s="2"/>
      <c r="H4262" s="6"/>
      <c r="I4262" s="9"/>
      <c r="J4262" s="9"/>
      <c r="K4262" s="9"/>
    </row>
    <row r="4263" spans="1:11" x14ac:dyDescent="0.25">
      <c r="A4263" s="2"/>
      <c r="B4263" s="2"/>
      <c r="C4263" s="2"/>
      <c r="E4263" s="2"/>
      <c r="G4263" s="2"/>
      <c r="H4263" s="6"/>
      <c r="I4263" s="9"/>
      <c r="J4263" s="9"/>
      <c r="K4263" s="9"/>
    </row>
    <row r="4264" spans="1:11" x14ac:dyDescent="0.25">
      <c r="A4264" s="2"/>
      <c r="B4264" s="2"/>
      <c r="C4264" s="2"/>
      <c r="E4264" s="2"/>
      <c r="G4264" s="2"/>
      <c r="H4264" s="6"/>
      <c r="I4264" s="9"/>
      <c r="J4264" s="9"/>
      <c r="K4264" s="9"/>
    </row>
    <row r="4265" spans="1:11" x14ac:dyDescent="0.25">
      <c r="A4265" s="2"/>
      <c r="B4265" s="2"/>
      <c r="C4265" s="2"/>
      <c r="E4265" s="2"/>
      <c r="G4265" s="2"/>
      <c r="H4265" s="6"/>
      <c r="I4265" s="9"/>
      <c r="J4265" s="9"/>
      <c r="K4265" s="9"/>
    </row>
    <row r="4266" spans="1:11" x14ac:dyDescent="0.25">
      <c r="A4266" s="2"/>
      <c r="B4266" s="2"/>
      <c r="C4266" s="2"/>
      <c r="E4266" s="2"/>
      <c r="G4266" s="2"/>
      <c r="H4266" s="6"/>
      <c r="I4266" s="9"/>
      <c r="J4266" s="9"/>
      <c r="K4266" s="9"/>
    </row>
    <row r="4267" spans="1:11" x14ac:dyDescent="0.25">
      <c r="A4267" s="2"/>
      <c r="B4267" s="2"/>
      <c r="C4267" s="2"/>
      <c r="E4267" s="2"/>
      <c r="G4267" s="2"/>
      <c r="H4267" s="6"/>
      <c r="I4267" s="9"/>
      <c r="J4267" s="9"/>
      <c r="K4267" s="9"/>
    </row>
    <row r="4268" spans="1:11" x14ac:dyDescent="0.25">
      <c r="A4268" s="2"/>
      <c r="B4268" s="2"/>
      <c r="C4268" s="2"/>
      <c r="E4268" s="2"/>
      <c r="G4268" s="2"/>
      <c r="H4268" s="6"/>
      <c r="I4268" s="9"/>
      <c r="J4268" s="9"/>
      <c r="K4268" s="9"/>
    </row>
    <row r="4269" spans="1:11" x14ac:dyDescent="0.25">
      <c r="A4269" s="2"/>
      <c r="B4269" s="2"/>
      <c r="C4269" s="2"/>
      <c r="E4269" s="2"/>
      <c r="G4269" s="2"/>
      <c r="H4269" s="6"/>
      <c r="I4269" s="9"/>
      <c r="J4269" s="9"/>
      <c r="K4269" s="9"/>
    </row>
    <row r="4270" spans="1:11" x14ac:dyDescent="0.25">
      <c r="A4270" s="2"/>
      <c r="B4270" s="2"/>
      <c r="C4270" s="2"/>
      <c r="E4270" s="2"/>
      <c r="G4270" s="2"/>
      <c r="H4270" s="6"/>
      <c r="I4270" s="9"/>
      <c r="J4270" s="9"/>
      <c r="K4270" s="9"/>
    </row>
    <row r="4271" spans="1:11" x14ac:dyDescent="0.25">
      <c r="A4271" s="2"/>
      <c r="B4271" s="2"/>
      <c r="C4271" s="2"/>
      <c r="E4271" s="2"/>
      <c r="G4271" s="2"/>
      <c r="H4271" s="6"/>
      <c r="I4271" s="9"/>
      <c r="J4271" s="9"/>
      <c r="K4271" s="9"/>
    </row>
    <row r="4272" spans="1:11" x14ac:dyDescent="0.25">
      <c r="A4272" s="2"/>
      <c r="B4272" s="2"/>
      <c r="C4272" s="2"/>
      <c r="E4272" s="2"/>
      <c r="G4272" s="2"/>
      <c r="H4272" s="6"/>
      <c r="I4272" s="9"/>
      <c r="J4272" s="9"/>
      <c r="K4272" s="9"/>
    </row>
    <row r="4273" spans="1:11" x14ac:dyDescent="0.25">
      <c r="A4273" s="2"/>
      <c r="B4273" s="2"/>
      <c r="C4273" s="2"/>
      <c r="E4273" s="2"/>
      <c r="G4273" s="2"/>
      <c r="H4273" s="6"/>
      <c r="I4273" s="9"/>
      <c r="J4273" s="9"/>
      <c r="K4273" s="9"/>
    </row>
    <row r="4274" spans="1:11" x14ac:dyDescent="0.25">
      <c r="A4274" s="2"/>
      <c r="B4274" s="2"/>
      <c r="C4274" s="2"/>
      <c r="E4274" s="2"/>
      <c r="G4274" s="2"/>
      <c r="H4274" s="6"/>
      <c r="I4274" s="9"/>
      <c r="J4274" s="9"/>
      <c r="K4274" s="9"/>
    </row>
    <row r="4275" spans="1:11" x14ac:dyDescent="0.25">
      <c r="A4275" s="2"/>
      <c r="B4275" s="2"/>
      <c r="C4275" s="2"/>
      <c r="E4275" s="2"/>
      <c r="G4275" s="2"/>
      <c r="H4275" s="6"/>
      <c r="I4275" s="9"/>
      <c r="J4275" s="9"/>
      <c r="K4275" s="9"/>
    </row>
    <row r="4276" spans="1:11" x14ac:dyDescent="0.25">
      <c r="A4276" s="2"/>
      <c r="B4276" s="2"/>
      <c r="C4276" s="2"/>
      <c r="E4276" s="2"/>
      <c r="G4276" s="2"/>
      <c r="H4276" s="6"/>
      <c r="I4276" s="9"/>
      <c r="J4276" s="9"/>
      <c r="K4276" s="9"/>
    </row>
    <row r="4277" spans="1:11" x14ac:dyDescent="0.25">
      <c r="A4277" s="2"/>
      <c r="B4277" s="2"/>
      <c r="C4277" s="2"/>
      <c r="E4277" s="2"/>
      <c r="G4277" s="2"/>
      <c r="H4277" s="6"/>
      <c r="I4277" s="9"/>
      <c r="J4277" s="9"/>
      <c r="K4277" s="9"/>
    </row>
    <row r="4278" spans="1:11" x14ac:dyDescent="0.25">
      <c r="A4278" s="2"/>
      <c r="B4278" s="2"/>
      <c r="C4278" s="2"/>
      <c r="E4278" s="2"/>
      <c r="G4278" s="2"/>
      <c r="H4278" s="6"/>
      <c r="I4278" s="9"/>
      <c r="J4278" s="9"/>
      <c r="K4278" s="9"/>
    </row>
    <row r="4279" spans="1:11" x14ac:dyDescent="0.25">
      <c r="A4279" s="2"/>
      <c r="B4279" s="2"/>
      <c r="C4279" s="2"/>
      <c r="E4279" s="2"/>
      <c r="G4279" s="2"/>
      <c r="H4279" s="6"/>
      <c r="I4279" s="9"/>
      <c r="J4279" s="9"/>
      <c r="K4279" s="9"/>
    </row>
    <row r="4280" spans="1:11" x14ac:dyDescent="0.25">
      <c r="A4280" s="2"/>
      <c r="B4280" s="2"/>
      <c r="C4280" s="2"/>
      <c r="E4280" s="2"/>
      <c r="G4280" s="2"/>
      <c r="H4280" s="6"/>
      <c r="I4280" s="9"/>
      <c r="J4280" s="9"/>
      <c r="K4280" s="9"/>
    </row>
    <row r="4281" spans="1:11" x14ac:dyDescent="0.25">
      <c r="A4281" s="2"/>
      <c r="B4281" s="2"/>
      <c r="C4281" s="2"/>
      <c r="E4281" s="2"/>
      <c r="G4281" s="2"/>
      <c r="H4281" s="6"/>
      <c r="I4281" s="9"/>
      <c r="J4281" s="9"/>
      <c r="K4281" s="9"/>
    </row>
    <row r="4282" spans="1:11" x14ac:dyDescent="0.25">
      <c r="A4282" s="2"/>
      <c r="B4282" s="2"/>
      <c r="C4282" s="2"/>
      <c r="E4282" s="2"/>
      <c r="G4282" s="2"/>
      <c r="H4282" s="6"/>
      <c r="I4282" s="9"/>
      <c r="J4282" s="9"/>
      <c r="K4282" s="9"/>
    </row>
    <row r="4283" spans="1:11" x14ac:dyDescent="0.25">
      <c r="A4283" s="2"/>
      <c r="B4283" s="2"/>
      <c r="C4283" s="2"/>
      <c r="E4283" s="2"/>
      <c r="G4283" s="2"/>
      <c r="H4283" s="6"/>
      <c r="I4283" s="9"/>
      <c r="J4283" s="9"/>
      <c r="K4283" s="9"/>
    </row>
    <row r="4284" spans="1:11" x14ac:dyDescent="0.25">
      <c r="A4284" s="2"/>
      <c r="B4284" s="2"/>
      <c r="C4284" s="2"/>
      <c r="E4284" s="2"/>
      <c r="G4284" s="2"/>
      <c r="H4284" s="6"/>
      <c r="I4284" s="9"/>
      <c r="J4284" s="9"/>
      <c r="K4284" s="9"/>
    </row>
    <row r="4285" spans="1:11" x14ac:dyDescent="0.25">
      <c r="A4285" s="2"/>
      <c r="B4285" s="2"/>
      <c r="C4285" s="2"/>
      <c r="E4285" s="2"/>
      <c r="G4285" s="2"/>
      <c r="H4285" s="6"/>
      <c r="I4285" s="9"/>
      <c r="J4285" s="9"/>
      <c r="K4285" s="9"/>
    </row>
    <row r="4286" spans="1:11" x14ac:dyDescent="0.25">
      <c r="A4286" s="2"/>
      <c r="B4286" s="2"/>
      <c r="C4286" s="2"/>
      <c r="E4286" s="2"/>
      <c r="G4286" s="2"/>
      <c r="H4286" s="6"/>
      <c r="I4286" s="9"/>
      <c r="J4286" s="9"/>
      <c r="K4286" s="9"/>
    </row>
    <row r="4287" spans="1:11" x14ac:dyDescent="0.25">
      <c r="A4287" s="2"/>
      <c r="B4287" s="2"/>
      <c r="C4287" s="2"/>
      <c r="E4287" s="2"/>
      <c r="G4287" s="2"/>
      <c r="H4287" s="6"/>
      <c r="I4287" s="9"/>
      <c r="J4287" s="9"/>
      <c r="K4287" s="9"/>
    </row>
    <row r="4288" spans="1:11" x14ac:dyDescent="0.25">
      <c r="A4288" s="2"/>
      <c r="B4288" s="2"/>
      <c r="C4288" s="2"/>
      <c r="E4288" s="2"/>
      <c r="G4288" s="2"/>
      <c r="H4288" s="6"/>
      <c r="I4288" s="9"/>
      <c r="J4288" s="9"/>
      <c r="K4288" s="9"/>
    </row>
    <row r="4289" spans="1:11" x14ac:dyDescent="0.25">
      <c r="A4289" s="2"/>
      <c r="B4289" s="2"/>
      <c r="C4289" s="2"/>
      <c r="E4289" s="2"/>
      <c r="G4289" s="2"/>
      <c r="H4289" s="6"/>
      <c r="I4289" s="9"/>
      <c r="J4289" s="9"/>
      <c r="K4289" s="9"/>
    </row>
    <row r="4290" spans="1:11" x14ac:dyDescent="0.25">
      <c r="A4290" s="2"/>
      <c r="B4290" s="2"/>
      <c r="C4290" s="2"/>
      <c r="E4290" s="2"/>
      <c r="G4290" s="2"/>
      <c r="H4290" s="6"/>
      <c r="I4290" s="9"/>
      <c r="J4290" s="9"/>
      <c r="K4290" s="9"/>
    </row>
    <row r="4291" spans="1:11" x14ac:dyDescent="0.25">
      <c r="A4291" s="2"/>
      <c r="B4291" s="2"/>
      <c r="C4291" s="2"/>
      <c r="E4291" s="2"/>
      <c r="G4291" s="2"/>
      <c r="H4291" s="6"/>
      <c r="I4291" s="9"/>
      <c r="J4291" s="9"/>
      <c r="K4291" s="9"/>
    </row>
    <row r="4292" spans="1:11" x14ac:dyDescent="0.25">
      <c r="A4292" s="2"/>
      <c r="B4292" s="2"/>
      <c r="C4292" s="2"/>
      <c r="E4292" s="2"/>
      <c r="G4292" s="2"/>
      <c r="H4292" s="6"/>
      <c r="I4292" s="9"/>
      <c r="J4292" s="9"/>
      <c r="K4292" s="9"/>
    </row>
    <row r="4293" spans="1:11" x14ac:dyDescent="0.25">
      <c r="A4293" s="2"/>
      <c r="B4293" s="2"/>
      <c r="C4293" s="2"/>
      <c r="E4293" s="2"/>
      <c r="G4293" s="2"/>
      <c r="H4293" s="6"/>
      <c r="I4293" s="9"/>
      <c r="J4293" s="9"/>
      <c r="K4293" s="9"/>
    </row>
    <row r="4294" spans="1:11" x14ac:dyDescent="0.25">
      <c r="A4294" s="2"/>
      <c r="B4294" s="2"/>
      <c r="C4294" s="2"/>
      <c r="E4294" s="2"/>
      <c r="G4294" s="2"/>
      <c r="H4294" s="6"/>
      <c r="I4294" s="9"/>
      <c r="J4294" s="9"/>
      <c r="K4294" s="9"/>
    </row>
    <row r="4295" spans="1:11" x14ac:dyDescent="0.25">
      <c r="A4295" s="2"/>
      <c r="B4295" s="2"/>
      <c r="C4295" s="2"/>
      <c r="E4295" s="2"/>
      <c r="G4295" s="2"/>
      <c r="H4295" s="6"/>
      <c r="I4295" s="9"/>
      <c r="J4295" s="9"/>
      <c r="K4295" s="9"/>
    </row>
    <row r="4296" spans="1:11" x14ac:dyDescent="0.25">
      <c r="A4296" s="2"/>
      <c r="B4296" s="2"/>
      <c r="C4296" s="2"/>
      <c r="E4296" s="2"/>
      <c r="G4296" s="2"/>
      <c r="H4296" s="6"/>
      <c r="I4296" s="9"/>
      <c r="J4296" s="9"/>
      <c r="K4296" s="9"/>
    </row>
    <row r="4297" spans="1:11" x14ac:dyDescent="0.25">
      <c r="A4297" s="2"/>
      <c r="B4297" s="2"/>
      <c r="C4297" s="2"/>
      <c r="E4297" s="2"/>
      <c r="G4297" s="2"/>
      <c r="H4297" s="6"/>
      <c r="I4297" s="9"/>
      <c r="J4297" s="9"/>
      <c r="K4297" s="9"/>
    </row>
    <row r="4298" spans="1:11" x14ac:dyDescent="0.25">
      <c r="A4298" s="2"/>
      <c r="B4298" s="2"/>
      <c r="C4298" s="2"/>
      <c r="E4298" s="2"/>
      <c r="G4298" s="2"/>
      <c r="H4298" s="6"/>
      <c r="I4298" s="9"/>
      <c r="J4298" s="9"/>
      <c r="K4298" s="9"/>
    </row>
    <row r="4299" spans="1:11" x14ac:dyDescent="0.25">
      <c r="A4299" s="2"/>
      <c r="B4299" s="2"/>
      <c r="C4299" s="2"/>
      <c r="E4299" s="2"/>
      <c r="G4299" s="2"/>
      <c r="H4299" s="6"/>
      <c r="I4299" s="9"/>
      <c r="J4299" s="9"/>
      <c r="K4299" s="9"/>
    </row>
    <row r="4300" spans="1:11" x14ac:dyDescent="0.25">
      <c r="A4300" s="2"/>
      <c r="B4300" s="2"/>
      <c r="C4300" s="2"/>
      <c r="E4300" s="2"/>
      <c r="G4300" s="2"/>
      <c r="H4300" s="6"/>
      <c r="I4300" s="9"/>
      <c r="J4300" s="9"/>
      <c r="K4300" s="9"/>
    </row>
    <row r="4301" spans="1:11" x14ac:dyDescent="0.25">
      <c r="A4301" s="2"/>
      <c r="B4301" s="2"/>
      <c r="C4301" s="2"/>
      <c r="E4301" s="2"/>
      <c r="G4301" s="2"/>
      <c r="H4301" s="6"/>
      <c r="I4301" s="9"/>
      <c r="J4301" s="9"/>
      <c r="K4301" s="9"/>
    </row>
    <row r="4302" spans="1:11" x14ac:dyDescent="0.25">
      <c r="A4302" s="2"/>
      <c r="B4302" s="2"/>
      <c r="C4302" s="2"/>
      <c r="E4302" s="2"/>
      <c r="G4302" s="2"/>
      <c r="H4302" s="6"/>
      <c r="I4302" s="9"/>
      <c r="J4302" s="9"/>
      <c r="K4302" s="9"/>
    </row>
    <row r="4303" spans="1:11" x14ac:dyDescent="0.25">
      <c r="A4303" s="2"/>
      <c r="B4303" s="2"/>
      <c r="C4303" s="2"/>
      <c r="E4303" s="2"/>
      <c r="G4303" s="2"/>
      <c r="H4303" s="6"/>
      <c r="I4303" s="9"/>
      <c r="J4303" s="9"/>
      <c r="K4303" s="9"/>
    </row>
    <row r="4304" spans="1:11" x14ac:dyDescent="0.25">
      <c r="A4304" s="2"/>
      <c r="B4304" s="2"/>
      <c r="C4304" s="2"/>
      <c r="E4304" s="2"/>
      <c r="G4304" s="2"/>
      <c r="H4304" s="6"/>
      <c r="I4304" s="9"/>
      <c r="J4304" s="9"/>
      <c r="K4304" s="9"/>
    </row>
    <row r="4305" spans="1:11" x14ac:dyDescent="0.25">
      <c r="A4305" s="2"/>
      <c r="B4305" s="2"/>
      <c r="C4305" s="2"/>
      <c r="E4305" s="2"/>
      <c r="G4305" s="2"/>
      <c r="H4305" s="6"/>
      <c r="I4305" s="9"/>
      <c r="J4305" s="9"/>
      <c r="K4305" s="9"/>
    </row>
    <row r="4306" spans="1:11" x14ac:dyDescent="0.25">
      <c r="A4306" s="2"/>
      <c r="B4306" s="2"/>
      <c r="C4306" s="2"/>
      <c r="E4306" s="2"/>
      <c r="G4306" s="2"/>
      <c r="H4306" s="6"/>
      <c r="I4306" s="9"/>
      <c r="J4306" s="9"/>
      <c r="K4306" s="9"/>
    </row>
    <row r="4307" spans="1:11" x14ac:dyDescent="0.25">
      <c r="A4307" s="2"/>
      <c r="B4307" s="2"/>
      <c r="C4307" s="2"/>
      <c r="E4307" s="2"/>
      <c r="G4307" s="2"/>
      <c r="H4307" s="6"/>
      <c r="I4307" s="9"/>
      <c r="J4307" s="9"/>
      <c r="K4307" s="9"/>
    </row>
    <row r="4308" spans="1:11" x14ac:dyDescent="0.25">
      <c r="A4308" s="2"/>
      <c r="B4308" s="2"/>
      <c r="C4308" s="2"/>
      <c r="E4308" s="2"/>
      <c r="G4308" s="2"/>
      <c r="H4308" s="6"/>
      <c r="I4308" s="9"/>
      <c r="J4308" s="9"/>
      <c r="K4308" s="9"/>
    </row>
    <row r="4309" spans="1:11" x14ac:dyDescent="0.25">
      <c r="A4309" s="2"/>
      <c r="B4309" s="2"/>
      <c r="C4309" s="2"/>
      <c r="E4309" s="2"/>
      <c r="G4309" s="2"/>
      <c r="H4309" s="6"/>
      <c r="I4309" s="9"/>
      <c r="J4309" s="9"/>
      <c r="K4309" s="9"/>
    </row>
    <row r="4310" spans="1:11" x14ac:dyDescent="0.25">
      <c r="A4310" s="2"/>
      <c r="B4310" s="2"/>
      <c r="C4310" s="2"/>
      <c r="E4310" s="2"/>
      <c r="G4310" s="2"/>
      <c r="H4310" s="6"/>
      <c r="I4310" s="9"/>
      <c r="J4310" s="9"/>
      <c r="K4310" s="9"/>
    </row>
    <row r="4311" spans="1:11" x14ac:dyDescent="0.25">
      <c r="A4311" s="2"/>
      <c r="B4311" s="2"/>
      <c r="C4311" s="2"/>
      <c r="E4311" s="2"/>
      <c r="G4311" s="2"/>
      <c r="H4311" s="6"/>
      <c r="I4311" s="9"/>
      <c r="J4311" s="9"/>
      <c r="K4311" s="9"/>
    </row>
    <row r="4312" spans="1:11" x14ac:dyDescent="0.25">
      <c r="A4312" s="2"/>
      <c r="B4312" s="2"/>
      <c r="C4312" s="2"/>
      <c r="E4312" s="2"/>
      <c r="G4312" s="2"/>
      <c r="H4312" s="6"/>
      <c r="I4312" s="9"/>
      <c r="J4312" s="9"/>
      <c r="K4312" s="9"/>
    </row>
    <row r="4313" spans="1:11" x14ac:dyDescent="0.25">
      <c r="A4313" s="2"/>
      <c r="B4313" s="2"/>
      <c r="C4313" s="2"/>
      <c r="E4313" s="2"/>
      <c r="G4313" s="2"/>
      <c r="H4313" s="6"/>
      <c r="I4313" s="9"/>
      <c r="J4313" s="9"/>
      <c r="K4313" s="9"/>
    </row>
    <row r="4314" spans="1:11" x14ac:dyDescent="0.25">
      <c r="A4314" s="2"/>
      <c r="B4314" s="2"/>
      <c r="C4314" s="2"/>
      <c r="E4314" s="2"/>
      <c r="G4314" s="2"/>
      <c r="H4314" s="6"/>
      <c r="I4314" s="9"/>
      <c r="J4314" s="9"/>
      <c r="K4314" s="9"/>
    </row>
    <row r="4315" spans="1:11" x14ac:dyDescent="0.25">
      <c r="A4315" s="2"/>
      <c r="B4315" s="2"/>
      <c r="C4315" s="2"/>
      <c r="E4315" s="2"/>
      <c r="G4315" s="2"/>
      <c r="H4315" s="6"/>
      <c r="I4315" s="9"/>
      <c r="J4315" s="9"/>
      <c r="K4315" s="9"/>
    </row>
    <row r="4316" spans="1:11" x14ac:dyDescent="0.25">
      <c r="A4316" s="2"/>
      <c r="B4316" s="2"/>
      <c r="C4316" s="2"/>
      <c r="E4316" s="2"/>
      <c r="G4316" s="2"/>
      <c r="H4316" s="6"/>
      <c r="I4316" s="9"/>
      <c r="J4316" s="9"/>
      <c r="K4316" s="9"/>
    </row>
    <row r="4317" spans="1:11" x14ac:dyDescent="0.25">
      <c r="A4317" s="2"/>
      <c r="B4317" s="2"/>
      <c r="C4317" s="2"/>
      <c r="E4317" s="2"/>
      <c r="G4317" s="2"/>
      <c r="H4317" s="6"/>
      <c r="I4317" s="9"/>
      <c r="J4317" s="9"/>
      <c r="K4317" s="9"/>
    </row>
    <row r="4318" spans="1:11" x14ac:dyDescent="0.25">
      <c r="A4318" s="2"/>
      <c r="B4318" s="2"/>
      <c r="C4318" s="2"/>
      <c r="E4318" s="2"/>
      <c r="G4318" s="2"/>
      <c r="H4318" s="6"/>
      <c r="I4318" s="9"/>
      <c r="J4318" s="9"/>
      <c r="K4318" s="9"/>
    </row>
    <row r="4319" spans="1:11" x14ac:dyDescent="0.25">
      <c r="A4319" s="2"/>
      <c r="B4319" s="2"/>
      <c r="C4319" s="2"/>
      <c r="E4319" s="2"/>
      <c r="G4319" s="2"/>
      <c r="H4319" s="6"/>
      <c r="I4319" s="9"/>
      <c r="J4319" s="9"/>
      <c r="K4319" s="9"/>
    </row>
    <row r="4320" spans="1:11" x14ac:dyDescent="0.25">
      <c r="A4320" s="2"/>
      <c r="B4320" s="2"/>
      <c r="C4320" s="2"/>
      <c r="E4320" s="2"/>
      <c r="G4320" s="2"/>
      <c r="H4320" s="6"/>
      <c r="I4320" s="9"/>
      <c r="J4320" s="9"/>
      <c r="K4320" s="9"/>
    </row>
    <row r="4321" spans="1:11" x14ac:dyDescent="0.25">
      <c r="A4321" s="2"/>
      <c r="B4321" s="2"/>
      <c r="C4321" s="2"/>
      <c r="E4321" s="2"/>
      <c r="G4321" s="2"/>
      <c r="H4321" s="6"/>
      <c r="I4321" s="9"/>
      <c r="J4321" s="9"/>
      <c r="K4321" s="9"/>
    </row>
    <row r="4322" spans="1:11" x14ac:dyDescent="0.25">
      <c r="A4322" s="2"/>
      <c r="B4322" s="2"/>
      <c r="C4322" s="2"/>
      <c r="E4322" s="2"/>
      <c r="G4322" s="2"/>
      <c r="H4322" s="6"/>
      <c r="I4322" s="9"/>
      <c r="J4322" s="9"/>
      <c r="K4322" s="9"/>
    </row>
    <row r="4323" spans="1:11" x14ac:dyDescent="0.25">
      <c r="A4323" s="2"/>
      <c r="B4323" s="2"/>
      <c r="C4323" s="2"/>
      <c r="E4323" s="2"/>
      <c r="G4323" s="2"/>
      <c r="H4323" s="6"/>
      <c r="I4323" s="9"/>
      <c r="J4323" s="9"/>
      <c r="K4323" s="9"/>
    </row>
    <row r="4324" spans="1:11" x14ac:dyDescent="0.25">
      <c r="A4324" s="2"/>
      <c r="B4324" s="2"/>
      <c r="C4324" s="2"/>
      <c r="E4324" s="2"/>
      <c r="G4324" s="2"/>
      <c r="H4324" s="6"/>
      <c r="I4324" s="9"/>
      <c r="J4324" s="9"/>
      <c r="K4324" s="9"/>
    </row>
    <row r="4325" spans="1:11" x14ac:dyDescent="0.25">
      <c r="A4325" s="2"/>
      <c r="B4325" s="2"/>
      <c r="C4325" s="2"/>
      <c r="E4325" s="2"/>
      <c r="G4325" s="2"/>
      <c r="H4325" s="6"/>
      <c r="I4325" s="9"/>
      <c r="J4325" s="9"/>
      <c r="K4325" s="9"/>
    </row>
    <row r="4326" spans="1:11" x14ac:dyDescent="0.25">
      <c r="A4326" s="2"/>
      <c r="B4326" s="2"/>
      <c r="C4326" s="2"/>
      <c r="E4326" s="2"/>
      <c r="G4326" s="2"/>
      <c r="H4326" s="6"/>
      <c r="I4326" s="9"/>
      <c r="J4326" s="9"/>
      <c r="K4326" s="9"/>
    </row>
    <row r="4327" spans="1:11" x14ac:dyDescent="0.25">
      <c r="A4327" s="2"/>
      <c r="B4327" s="2"/>
      <c r="C4327" s="2"/>
      <c r="E4327" s="2"/>
      <c r="G4327" s="2"/>
      <c r="H4327" s="6"/>
      <c r="I4327" s="9"/>
      <c r="J4327" s="9"/>
      <c r="K4327" s="9"/>
    </row>
    <row r="4328" spans="1:11" x14ac:dyDescent="0.25">
      <c r="A4328" s="2"/>
      <c r="B4328" s="2"/>
      <c r="C4328" s="2"/>
      <c r="E4328" s="2"/>
      <c r="G4328" s="2"/>
      <c r="H4328" s="6"/>
      <c r="I4328" s="9"/>
      <c r="J4328" s="9"/>
      <c r="K4328" s="9"/>
    </row>
    <row r="4329" spans="1:11" x14ac:dyDescent="0.25">
      <c r="A4329" s="2"/>
      <c r="B4329" s="2"/>
      <c r="C4329" s="2"/>
      <c r="E4329" s="2"/>
      <c r="G4329" s="2"/>
      <c r="H4329" s="6"/>
      <c r="I4329" s="9"/>
      <c r="J4329" s="9"/>
      <c r="K4329" s="9"/>
    </row>
    <row r="4330" spans="1:11" x14ac:dyDescent="0.25">
      <c r="A4330" s="2"/>
      <c r="B4330" s="2"/>
      <c r="C4330" s="2"/>
      <c r="E4330" s="2"/>
      <c r="G4330" s="2"/>
      <c r="H4330" s="6"/>
      <c r="I4330" s="9"/>
      <c r="J4330" s="9"/>
      <c r="K4330" s="9"/>
    </row>
    <row r="4331" spans="1:11" x14ac:dyDescent="0.25">
      <c r="A4331" s="2"/>
      <c r="B4331" s="2"/>
      <c r="C4331" s="2"/>
      <c r="E4331" s="2"/>
      <c r="G4331" s="2"/>
      <c r="H4331" s="6"/>
      <c r="I4331" s="9"/>
      <c r="J4331" s="9"/>
      <c r="K4331" s="9"/>
    </row>
    <row r="4332" spans="1:11" x14ac:dyDescent="0.25">
      <c r="A4332" s="2"/>
      <c r="B4332" s="2"/>
      <c r="C4332" s="2"/>
      <c r="E4332" s="2"/>
      <c r="G4332" s="2"/>
      <c r="H4332" s="6"/>
      <c r="I4332" s="9"/>
      <c r="J4332" s="9"/>
      <c r="K4332" s="9"/>
    </row>
    <row r="4333" spans="1:11" x14ac:dyDescent="0.25">
      <c r="A4333" s="2"/>
      <c r="B4333" s="2"/>
      <c r="C4333" s="2"/>
      <c r="E4333" s="2"/>
      <c r="G4333" s="2"/>
      <c r="H4333" s="6"/>
      <c r="I4333" s="9"/>
      <c r="J4333" s="9"/>
      <c r="K4333" s="9"/>
    </row>
    <row r="4334" spans="1:11" x14ac:dyDescent="0.25">
      <c r="A4334" s="2"/>
      <c r="B4334" s="2"/>
      <c r="C4334" s="2"/>
      <c r="E4334" s="2"/>
      <c r="G4334" s="2"/>
      <c r="H4334" s="6"/>
      <c r="I4334" s="9"/>
      <c r="J4334" s="9"/>
      <c r="K4334" s="9"/>
    </row>
    <row r="4335" spans="1:11" x14ac:dyDescent="0.25">
      <c r="A4335" s="2"/>
      <c r="B4335" s="2"/>
      <c r="C4335" s="2"/>
      <c r="E4335" s="2"/>
      <c r="G4335" s="2"/>
      <c r="H4335" s="6"/>
      <c r="I4335" s="9"/>
      <c r="J4335" s="9"/>
      <c r="K4335" s="9"/>
    </row>
    <row r="4336" spans="1:11" x14ac:dyDescent="0.25">
      <c r="A4336" s="2"/>
      <c r="B4336" s="2"/>
      <c r="C4336" s="2"/>
      <c r="E4336" s="2"/>
      <c r="G4336" s="2"/>
      <c r="H4336" s="6"/>
      <c r="I4336" s="9"/>
      <c r="J4336" s="9"/>
      <c r="K4336" s="9"/>
    </row>
    <row r="4337" spans="1:11" x14ac:dyDescent="0.25">
      <c r="A4337" s="2"/>
      <c r="B4337" s="2"/>
      <c r="C4337" s="2"/>
      <c r="E4337" s="2"/>
      <c r="G4337" s="2"/>
      <c r="H4337" s="6"/>
      <c r="I4337" s="9"/>
      <c r="J4337" s="9"/>
      <c r="K4337" s="9"/>
    </row>
    <row r="4338" spans="1:11" x14ac:dyDescent="0.25">
      <c r="A4338" s="2"/>
      <c r="B4338" s="2"/>
      <c r="C4338" s="2"/>
      <c r="E4338" s="2"/>
      <c r="G4338" s="2"/>
      <c r="H4338" s="6"/>
      <c r="I4338" s="9"/>
      <c r="J4338" s="9"/>
      <c r="K4338" s="9"/>
    </row>
    <row r="4339" spans="1:11" x14ac:dyDescent="0.25">
      <c r="A4339" s="2"/>
      <c r="B4339" s="2"/>
      <c r="C4339" s="2"/>
      <c r="E4339" s="2"/>
      <c r="G4339" s="2"/>
      <c r="H4339" s="6"/>
      <c r="I4339" s="9"/>
      <c r="J4339" s="9"/>
      <c r="K4339" s="9"/>
    </row>
    <row r="4340" spans="1:11" x14ac:dyDescent="0.25">
      <c r="A4340" s="2"/>
      <c r="B4340" s="2"/>
      <c r="C4340" s="2"/>
      <c r="E4340" s="2"/>
      <c r="G4340" s="2"/>
      <c r="H4340" s="6"/>
      <c r="I4340" s="9"/>
      <c r="J4340" s="9"/>
      <c r="K4340" s="9"/>
    </row>
    <row r="4341" spans="1:11" x14ac:dyDescent="0.25">
      <c r="A4341" s="2"/>
      <c r="B4341" s="2"/>
      <c r="C4341" s="2"/>
      <c r="E4341" s="2"/>
      <c r="G4341" s="2"/>
      <c r="H4341" s="6"/>
      <c r="I4341" s="9"/>
      <c r="J4341" s="9"/>
      <c r="K4341" s="9"/>
    </row>
    <row r="4342" spans="1:11" x14ac:dyDescent="0.25">
      <c r="A4342" s="2"/>
      <c r="B4342" s="2"/>
      <c r="C4342" s="2"/>
      <c r="E4342" s="2"/>
      <c r="G4342" s="2"/>
      <c r="H4342" s="6"/>
      <c r="I4342" s="9"/>
      <c r="J4342" s="9"/>
      <c r="K4342" s="9"/>
    </row>
    <row r="4343" spans="1:11" x14ac:dyDescent="0.25">
      <c r="A4343" s="2"/>
      <c r="B4343" s="2"/>
      <c r="C4343" s="2"/>
      <c r="E4343" s="2"/>
      <c r="G4343" s="2"/>
      <c r="H4343" s="6"/>
      <c r="I4343" s="9"/>
      <c r="J4343" s="9"/>
      <c r="K4343" s="9"/>
    </row>
    <row r="4344" spans="1:11" x14ac:dyDescent="0.25">
      <c r="A4344" s="2"/>
      <c r="B4344" s="2"/>
      <c r="C4344" s="2"/>
      <c r="E4344" s="2"/>
      <c r="G4344" s="2"/>
      <c r="H4344" s="6"/>
      <c r="I4344" s="9"/>
      <c r="J4344" s="9"/>
      <c r="K4344" s="9"/>
    </row>
    <row r="4345" spans="1:11" x14ac:dyDescent="0.25">
      <c r="A4345" s="2"/>
      <c r="B4345" s="2"/>
      <c r="C4345" s="2"/>
      <c r="E4345" s="2"/>
      <c r="G4345" s="2"/>
      <c r="H4345" s="6"/>
      <c r="I4345" s="9"/>
      <c r="J4345" s="9"/>
      <c r="K4345" s="9"/>
    </row>
    <row r="4346" spans="1:11" x14ac:dyDescent="0.25">
      <c r="A4346" s="2"/>
      <c r="B4346" s="2"/>
      <c r="C4346" s="2"/>
      <c r="E4346" s="2"/>
      <c r="G4346" s="2"/>
      <c r="H4346" s="6"/>
      <c r="I4346" s="9"/>
      <c r="J4346" s="9"/>
      <c r="K4346" s="9"/>
    </row>
    <row r="4347" spans="1:11" x14ac:dyDescent="0.25">
      <c r="A4347" s="2"/>
      <c r="B4347" s="2"/>
      <c r="C4347" s="2"/>
      <c r="E4347" s="2"/>
      <c r="G4347" s="2"/>
      <c r="H4347" s="6"/>
      <c r="I4347" s="9"/>
      <c r="J4347" s="9"/>
      <c r="K4347" s="9"/>
    </row>
    <row r="4348" spans="1:11" x14ac:dyDescent="0.25">
      <c r="A4348" s="2"/>
      <c r="B4348" s="2"/>
      <c r="C4348" s="2"/>
      <c r="E4348" s="2"/>
      <c r="G4348" s="2"/>
      <c r="H4348" s="6"/>
      <c r="I4348" s="9"/>
      <c r="J4348" s="9"/>
      <c r="K4348" s="9"/>
    </row>
    <row r="4349" spans="1:11" x14ac:dyDescent="0.25">
      <c r="A4349" s="2"/>
      <c r="B4349" s="2"/>
      <c r="C4349" s="2"/>
      <c r="E4349" s="2"/>
      <c r="G4349" s="2"/>
      <c r="H4349" s="6"/>
      <c r="I4349" s="9"/>
      <c r="J4349" s="9"/>
      <c r="K4349" s="9"/>
    </row>
    <row r="4350" spans="1:11" x14ac:dyDescent="0.25">
      <c r="A4350" s="2"/>
      <c r="B4350" s="2"/>
      <c r="C4350" s="2"/>
      <c r="E4350" s="2"/>
      <c r="G4350" s="2"/>
      <c r="H4350" s="6"/>
      <c r="I4350" s="9"/>
      <c r="J4350" s="9"/>
      <c r="K4350" s="9"/>
    </row>
    <row r="4351" spans="1:11" x14ac:dyDescent="0.25">
      <c r="A4351" s="2"/>
      <c r="B4351" s="2"/>
      <c r="C4351" s="2"/>
      <c r="E4351" s="2"/>
      <c r="G4351" s="2"/>
      <c r="H4351" s="6"/>
      <c r="I4351" s="9"/>
      <c r="J4351" s="9"/>
      <c r="K4351" s="9"/>
    </row>
    <row r="4352" spans="1:11" x14ac:dyDescent="0.25">
      <c r="A4352" s="2"/>
      <c r="B4352" s="2"/>
      <c r="C4352" s="2"/>
      <c r="E4352" s="2"/>
      <c r="G4352" s="2"/>
      <c r="H4352" s="6"/>
      <c r="I4352" s="9"/>
      <c r="J4352" s="9"/>
      <c r="K4352" s="9"/>
    </row>
    <row r="4353" spans="1:11" x14ac:dyDescent="0.25">
      <c r="A4353" s="2"/>
      <c r="B4353" s="2"/>
      <c r="C4353" s="2"/>
      <c r="E4353" s="2"/>
      <c r="G4353" s="2"/>
      <c r="H4353" s="6"/>
      <c r="I4353" s="9"/>
      <c r="J4353" s="9"/>
      <c r="K4353" s="9"/>
    </row>
    <row r="4354" spans="1:11" x14ac:dyDescent="0.25">
      <c r="A4354" s="2"/>
      <c r="B4354" s="2"/>
      <c r="C4354" s="2"/>
      <c r="E4354" s="2"/>
      <c r="G4354" s="2"/>
      <c r="H4354" s="6"/>
      <c r="I4354" s="9"/>
      <c r="J4354" s="9"/>
      <c r="K4354" s="9"/>
    </row>
    <row r="4355" spans="1:11" x14ac:dyDescent="0.25">
      <c r="A4355" s="2"/>
      <c r="B4355" s="2"/>
      <c r="C4355" s="2"/>
      <c r="E4355" s="2"/>
      <c r="G4355" s="2"/>
      <c r="H4355" s="6"/>
      <c r="I4355" s="9"/>
      <c r="J4355" s="9"/>
      <c r="K4355" s="9"/>
    </row>
    <row r="4356" spans="1:11" x14ac:dyDescent="0.25">
      <c r="A4356" s="2"/>
      <c r="B4356" s="2"/>
      <c r="C4356" s="2"/>
      <c r="E4356" s="2"/>
      <c r="G4356" s="2"/>
      <c r="H4356" s="6"/>
      <c r="I4356" s="9"/>
      <c r="J4356" s="9"/>
      <c r="K4356" s="9"/>
    </row>
    <row r="4357" spans="1:11" x14ac:dyDescent="0.25">
      <c r="A4357" s="2"/>
      <c r="B4357" s="2"/>
      <c r="C4357" s="2"/>
      <c r="E4357" s="2"/>
      <c r="G4357" s="2"/>
      <c r="H4357" s="6"/>
      <c r="I4357" s="9"/>
      <c r="J4357" s="9"/>
      <c r="K4357" s="9"/>
    </row>
    <row r="4358" spans="1:11" x14ac:dyDescent="0.25">
      <c r="A4358" s="2"/>
      <c r="B4358" s="2"/>
      <c r="C4358" s="2"/>
      <c r="E4358" s="2"/>
      <c r="G4358" s="2"/>
      <c r="H4358" s="6"/>
      <c r="I4358" s="9"/>
      <c r="J4358" s="9"/>
      <c r="K4358" s="9"/>
    </row>
    <row r="4359" spans="1:11" x14ac:dyDescent="0.25">
      <c r="A4359" s="2"/>
      <c r="B4359" s="2"/>
      <c r="C4359" s="2"/>
      <c r="E4359" s="2"/>
      <c r="G4359" s="2"/>
      <c r="H4359" s="6"/>
      <c r="I4359" s="9"/>
      <c r="J4359" s="9"/>
      <c r="K4359" s="9"/>
    </row>
    <row r="4360" spans="1:11" x14ac:dyDescent="0.25">
      <c r="A4360" s="2"/>
      <c r="B4360" s="2"/>
      <c r="C4360" s="2"/>
      <c r="E4360" s="2"/>
      <c r="G4360" s="2"/>
      <c r="H4360" s="6"/>
      <c r="I4360" s="9"/>
      <c r="J4360" s="9"/>
      <c r="K4360" s="9"/>
    </row>
    <row r="4361" spans="1:11" x14ac:dyDescent="0.25">
      <c r="A4361" s="2"/>
      <c r="B4361" s="2"/>
      <c r="C4361" s="2"/>
      <c r="E4361" s="2"/>
      <c r="G4361" s="2"/>
      <c r="H4361" s="6"/>
      <c r="I4361" s="9"/>
      <c r="J4361" s="9"/>
      <c r="K4361" s="9"/>
    </row>
    <row r="4362" spans="1:11" x14ac:dyDescent="0.25">
      <c r="A4362" s="2"/>
      <c r="B4362" s="2"/>
      <c r="C4362" s="2"/>
      <c r="E4362" s="2"/>
      <c r="G4362" s="2"/>
      <c r="H4362" s="6"/>
      <c r="I4362" s="9"/>
      <c r="J4362" s="9"/>
      <c r="K4362" s="9"/>
    </row>
    <row r="4363" spans="1:11" x14ac:dyDescent="0.25">
      <c r="A4363" s="2"/>
      <c r="B4363" s="2"/>
      <c r="C4363" s="2"/>
      <c r="E4363" s="2"/>
      <c r="G4363" s="2"/>
      <c r="H4363" s="6"/>
      <c r="I4363" s="9"/>
      <c r="J4363" s="9"/>
      <c r="K4363" s="9"/>
    </row>
    <row r="4364" spans="1:11" x14ac:dyDescent="0.25">
      <c r="A4364" s="2"/>
      <c r="B4364" s="2"/>
      <c r="C4364" s="2"/>
      <c r="E4364" s="2"/>
      <c r="G4364" s="2"/>
      <c r="H4364" s="6"/>
      <c r="I4364" s="9"/>
      <c r="J4364" s="9"/>
      <c r="K4364" s="9"/>
    </row>
    <row r="4365" spans="1:11" x14ac:dyDescent="0.25">
      <c r="A4365" s="2"/>
      <c r="B4365" s="2"/>
      <c r="C4365" s="2"/>
      <c r="E4365" s="2"/>
      <c r="G4365" s="2"/>
      <c r="H4365" s="6"/>
      <c r="I4365" s="9"/>
      <c r="J4365" s="9"/>
      <c r="K4365" s="9"/>
    </row>
    <row r="4366" spans="1:11" x14ac:dyDescent="0.25">
      <c r="A4366" s="2"/>
      <c r="B4366" s="2"/>
      <c r="C4366" s="2"/>
      <c r="E4366" s="2"/>
      <c r="G4366" s="2"/>
      <c r="H4366" s="6"/>
      <c r="I4366" s="9"/>
      <c r="J4366" s="9"/>
      <c r="K4366" s="9"/>
    </row>
    <row r="4367" spans="1:11" x14ac:dyDescent="0.25">
      <c r="A4367" s="2"/>
      <c r="B4367" s="2"/>
      <c r="C4367" s="2"/>
      <c r="E4367" s="2"/>
      <c r="G4367" s="2"/>
      <c r="H4367" s="6"/>
      <c r="I4367" s="9"/>
      <c r="J4367" s="9"/>
      <c r="K4367" s="9"/>
    </row>
    <row r="4368" spans="1:11" x14ac:dyDescent="0.25">
      <c r="A4368" s="2"/>
      <c r="B4368" s="2"/>
      <c r="C4368" s="2"/>
      <c r="E4368" s="2"/>
      <c r="G4368" s="2"/>
      <c r="H4368" s="6"/>
      <c r="I4368" s="9"/>
      <c r="J4368" s="9"/>
      <c r="K4368" s="9"/>
    </row>
    <row r="4369" spans="1:11" x14ac:dyDescent="0.25">
      <c r="A4369" s="2"/>
      <c r="B4369" s="2"/>
      <c r="C4369" s="2"/>
      <c r="E4369" s="2"/>
      <c r="G4369" s="2"/>
      <c r="H4369" s="6"/>
      <c r="I4369" s="9"/>
      <c r="J4369" s="9"/>
      <c r="K4369" s="9"/>
    </row>
    <row r="4370" spans="1:11" x14ac:dyDescent="0.25">
      <c r="A4370" s="2"/>
      <c r="B4370" s="2"/>
      <c r="C4370" s="2"/>
      <c r="E4370" s="2"/>
      <c r="G4370" s="2"/>
      <c r="H4370" s="6"/>
      <c r="I4370" s="9"/>
      <c r="J4370" s="9"/>
      <c r="K4370" s="9"/>
    </row>
    <row r="4371" spans="1:11" x14ac:dyDescent="0.25">
      <c r="A4371" s="2"/>
      <c r="B4371" s="2"/>
      <c r="C4371" s="2"/>
      <c r="E4371" s="2"/>
      <c r="G4371" s="2"/>
      <c r="H4371" s="6"/>
      <c r="I4371" s="9"/>
      <c r="J4371" s="9"/>
      <c r="K4371" s="9"/>
    </row>
    <row r="4372" spans="1:11" x14ac:dyDescent="0.25">
      <c r="A4372" s="2"/>
      <c r="B4372" s="2"/>
      <c r="C4372" s="2"/>
      <c r="E4372" s="2"/>
      <c r="G4372" s="2"/>
      <c r="H4372" s="6"/>
      <c r="I4372" s="9"/>
      <c r="J4372" s="9"/>
      <c r="K4372" s="9"/>
    </row>
    <row r="4373" spans="1:11" x14ac:dyDescent="0.25">
      <c r="A4373" s="2"/>
      <c r="B4373" s="2"/>
      <c r="C4373" s="2"/>
      <c r="E4373" s="2"/>
      <c r="G4373" s="2"/>
      <c r="H4373" s="6"/>
      <c r="I4373" s="9"/>
      <c r="J4373" s="9"/>
      <c r="K4373" s="9"/>
    </row>
    <row r="4374" spans="1:11" x14ac:dyDescent="0.25">
      <c r="A4374" s="2"/>
      <c r="B4374" s="2"/>
      <c r="C4374" s="2"/>
      <c r="E4374" s="2"/>
      <c r="G4374" s="2"/>
      <c r="H4374" s="6"/>
      <c r="I4374" s="9"/>
      <c r="J4374" s="9"/>
      <c r="K4374" s="9"/>
    </row>
    <row r="4375" spans="1:11" x14ac:dyDescent="0.25">
      <c r="A4375" s="2"/>
      <c r="B4375" s="2"/>
      <c r="C4375" s="2"/>
      <c r="E4375" s="2"/>
      <c r="G4375" s="2"/>
      <c r="H4375" s="6"/>
      <c r="I4375" s="9"/>
      <c r="J4375" s="9"/>
      <c r="K4375" s="9"/>
    </row>
    <row r="4376" spans="1:11" x14ac:dyDescent="0.25">
      <c r="A4376" s="2"/>
      <c r="B4376" s="2"/>
      <c r="C4376" s="2"/>
      <c r="E4376" s="2"/>
      <c r="G4376" s="2"/>
      <c r="H4376" s="6"/>
      <c r="I4376" s="9"/>
      <c r="J4376" s="9"/>
      <c r="K4376" s="9"/>
    </row>
    <row r="4377" spans="1:11" x14ac:dyDescent="0.25">
      <c r="A4377" s="2"/>
      <c r="B4377" s="2"/>
      <c r="C4377" s="2"/>
      <c r="E4377" s="2"/>
      <c r="G4377" s="2"/>
      <c r="H4377" s="6"/>
      <c r="I4377" s="9"/>
      <c r="J4377" s="9"/>
      <c r="K4377" s="9"/>
    </row>
    <row r="4378" spans="1:11" x14ac:dyDescent="0.25">
      <c r="A4378" s="2"/>
      <c r="B4378" s="2"/>
      <c r="C4378" s="2"/>
      <c r="E4378" s="2"/>
      <c r="G4378" s="2"/>
      <c r="H4378" s="6"/>
      <c r="I4378" s="9"/>
      <c r="J4378" s="9"/>
      <c r="K4378" s="9"/>
    </row>
    <row r="4379" spans="1:11" x14ac:dyDescent="0.25">
      <c r="A4379" s="2"/>
      <c r="B4379" s="2"/>
      <c r="C4379" s="2"/>
      <c r="E4379" s="2"/>
      <c r="G4379" s="2"/>
      <c r="H4379" s="6"/>
      <c r="I4379" s="9"/>
      <c r="J4379" s="9"/>
      <c r="K4379" s="9"/>
    </row>
    <row r="4380" spans="1:11" x14ac:dyDescent="0.25">
      <c r="A4380" s="2"/>
      <c r="B4380" s="2"/>
      <c r="C4380" s="2"/>
      <c r="E4380" s="2"/>
      <c r="G4380" s="2"/>
      <c r="H4380" s="6"/>
      <c r="I4380" s="9"/>
      <c r="J4380" s="9"/>
      <c r="K4380" s="9"/>
    </row>
    <row r="4381" spans="1:11" x14ac:dyDescent="0.25">
      <c r="A4381" s="2"/>
      <c r="B4381" s="2"/>
      <c r="C4381" s="2"/>
      <c r="E4381" s="2"/>
      <c r="G4381" s="2"/>
      <c r="H4381" s="6"/>
      <c r="I4381" s="9"/>
      <c r="J4381" s="9"/>
      <c r="K4381" s="9"/>
    </row>
    <row r="4382" spans="1:11" x14ac:dyDescent="0.25">
      <c r="A4382" s="2"/>
      <c r="B4382" s="2"/>
      <c r="C4382" s="2"/>
      <c r="E4382" s="2"/>
      <c r="G4382" s="2"/>
      <c r="H4382" s="6"/>
      <c r="I4382" s="9"/>
      <c r="J4382" s="9"/>
      <c r="K4382" s="9"/>
    </row>
    <row r="4383" spans="1:11" x14ac:dyDescent="0.25">
      <c r="A4383" s="2"/>
      <c r="B4383" s="2"/>
      <c r="C4383" s="2"/>
      <c r="E4383" s="2"/>
      <c r="G4383" s="2"/>
      <c r="H4383" s="6"/>
      <c r="I4383" s="9"/>
      <c r="J4383" s="9"/>
      <c r="K4383" s="9"/>
    </row>
    <row r="4384" spans="1:11" x14ac:dyDescent="0.25">
      <c r="A4384" s="2"/>
      <c r="B4384" s="2"/>
      <c r="C4384" s="2"/>
      <c r="E4384" s="2"/>
      <c r="G4384" s="2"/>
      <c r="H4384" s="6"/>
      <c r="I4384" s="9"/>
      <c r="J4384" s="9"/>
      <c r="K4384" s="9"/>
    </row>
    <row r="4385" spans="1:11" x14ac:dyDescent="0.25">
      <c r="A4385" s="2"/>
      <c r="B4385" s="2"/>
      <c r="C4385" s="2"/>
      <c r="E4385" s="2"/>
      <c r="G4385" s="2"/>
      <c r="H4385" s="6"/>
      <c r="I4385" s="9"/>
      <c r="J4385" s="9"/>
      <c r="K4385" s="9"/>
    </row>
    <row r="4386" spans="1:11" x14ac:dyDescent="0.25">
      <c r="A4386" s="2"/>
      <c r="B4386" s="2"/>
      <c r="C4386" s="2"/>
      <c r="E4386" s="2"/>
      <c r="G4386" s="2"/>
      <c r="H4386" s="6"/>
      <c r="I4386" s="9"/>
      <c r="J4386" s="9"/>
      <c r="K4386" s="9"/>
    </row>
    <row r="4387" spans="1:11" x14ac:dyDescent="0.25">
      <c r="A4387" s="2"/>
      <c r="B4387" s="2"/>
      <c r="C4387" s="2"/>
      <c r="E4387" s="2"/>
      <c r="G4387" s="2"/>
      <c r="H4387" s="6"/>
      <c r="I4387" s="9"/>
      <c r="J4387" s="9"/>
      <c r="K4387" s="9"/>
    </row>
    <row r="4388" spans="1:11" x14ac:dyDescent="0.25">
      <c r="A4388" s="2"/>
      <c r="B4388" s="2"/>
      <c r="C4388" s="2"/>
      <c r="E4388" s="2"/>
      <c r="G4388" s="2"/>
      <c r="H4388" s="6"/>
      <c r="I4388" s="9"/>
      <c r="J4388" s="9"/>
      <c r="K4388" s="9"/>
    </row>
    <row r="4389" spans="1:11" x14ac:dyDescent="0.25">
      <c r="A4389" s="2"/>
      <c r="B4389" s="2"/>
      <c r="C4389" s="2"/>
      <c r="E4389" s="2"/>
      <c r="G4389" s="2"/>
      <c r="H4389" s="6"/>
      <c r="I4389" s="9"/>
      <c r="J4389" s="9"/>
      <c r="K4389" s="9"/>
    </row>
    <row r="4390" spans="1:11" x14ac:dyDescent="0.25">
      <c r="A4390" s="2"/>
      <c r="B4390" s="2"/>
      <c r="C4390" s="2"/>
      <c r="E4390" s="2"/>
      <c r="G4390" s="2"/>
      <c r="H4390" s="6"/>
      <c r="I4390" s="9"/>
      <c r="J4390" s="9"/>
      <c r="K4390" s="9"/>
    </row>
    <row r="4391" spans="1:11" x14ac:dyDescent="0.25">
      <c r="A4391" s="2"/>
      <c r="B4391" s="2"/>
      <c r="C4391" s="2"/>
      <c r="E4391" s="2"/>
      <c r="G4391" s="2"/>
      <c r="H4391" s="6"/>
      <c r="I4391" s="9"/>
      <c r="J4391" s="9"/>
      <c r="K4391" s="9"/>
    </row>
    <row r="4392" spans="1:11" x14ac:dyDescent="0.25">
      <c r="A4392" s="2"/>
      <c r="B4392" s="2"/>
      <c r="C4392" s="2"/>
      <c r="E4392" s="2"/>
      <c r="G4392" s="2"/>
      <c r="H4392" s="6"/>
      <c r="I4392" s="9"/>
      <c r="J4392" s="9"/>
      <c r="K4392" s="9"/>
    </row>
    <row r="4393" spans="1:11" x14ac:dyDescent="0.25">
      <c r="A4393" s="2"/>
      <c r="B4393" s="2"/>
      <c r="C4393" s="2"/>
      <c r="E4393" s="2"/>
      <c r="G4393" s="2"/>
      <c r="H4393" s="6"/>
      <c r="I4393" s="9"/>
      <c r="J4393" s="9"/>
      <c r="K4393" s="9"/>
    </row>
    <row r="4394" spans="1:11" x14ac:dyDescent="0.25">
      <c r="A4394" s="2"/>
      <c r="B4394" s="2"/>
      <c r="C4394" s="2"/>
      <c r="E4394" s="2"/>
      <c r="G4394" s="2"/>
      <c r="H4394" s="6"/>
      <c r="I4394" s="9"/>
      <c r="J4394" s="9"/>
      <c r="K4394" s="9"/>
    </row>
    <row r="4395" spans="1:11" x14ac:dyDescent="0.25">
      <c r="A4395" s="2"/>
      <c r="B4395" s="2"/>
      <c r="C4395" s="2"/>
      <c r="E4395" s="2"/>
      <c r="G4395" s="2"/>
      <c r="H4395" s="6"/>
      <c r="I4395" s="9"/>
      <c r="J4395" s="9"/>
      <c r="K4395" s="9"/>
    </row>
    <row r="4396" spans="1:11" x14ac:dyDescent="0.25">
      <c r="A4396" s="2"/>
      <c r="B4396" s="2"/>
      <c r="C4396" s="2"/>
      <c r="E4396" s="2"/>
      <c r="G4396" s="2"/>
      <c r="H4396" s="6"/>
      <c r="I4396" s="9"/>
      <c r="J4396" s="9"/>
      <c r="K4396" s="9"/>
    </row>
    <row r="4397" spans="1:11" x14ac:dyDescent="0.25">
      <c r="A4397" s="2"/>
      <c r="B4397" s="2"/>
      <c r="C4397" s="2"/>
      <c r="E4397" s="2"/>
      <c r="G4397" s="2"/>
      <c r="H4397" s="6"/>
      <c r="I4397" s="9"/>
      <c r="J4397" s="9"/>
      <c r="K4397" s="9"/>
    </row>
    <row r="4398" spans="1:11" x14ac:dyDescent="0.25">
      <c r="A4398" s="2"/>
      <c r="B4398" s="2"/>
      <c r="C4398" s="2"/>
      <c r="E4398" s="2"/>
      <c r="G4398" s="2"/>
      <c r="H4398" s="6"/>
      <c r="I4398" s="9"/>
      <c r="J4398" s="9"/>
      <c r="K4398" s="9"/>
    </row>
    <row r="4399" spans="1:11" x14ac:dyDescent="0.25">
      <c r="A4399" s="2"/>
      <c r="B4399" s="2"/>
      <c r="C4399" s="2"/>
      <c r="E4399" s="2"/>
      <c r="G4399" s="2"/>
      <c r="H4399" s="6"/>
      <c r="I4399" s="9"/>
      <c r="J4399" s="9"/>
      <c r="K4399" s="9"/>
    </row>
    <row r="4400" spans="1:11" x14ac:dyDescent="0.25">
      <c r="A4400" s="2"/>
      <c r="B4400" s="2"/>
      <c r="C4400" s="2"/>
      <c r="E4400" s="2"/>
      <c r="G4400" s="2"/>
      <c r="H4400" s="6"/>
      <c r="I4400" s="9"/>
      <c r="J4400" s="9"/>
      <c r="K4400" s="9"/>
    </row>
    <row r="4401" spans="1:11" x14ac:dyDescent="0.25">
      <c r="A4401" s="2"/>
      <c r="B4401" s="2"/>
      <c r="C4401" s="2"/>
      <c r="E4401" s="2"/>
      <c r="G4401" s="2"/>
      <c r="H4401" s="6"/>
      <c r="I4401" s="9"/>
      <c r="J4401" s="9"/>
      <c r="K4401" s="9"/>
    </row>
    <row r="4402" spans="1:11" x14ac:dyDescent="0.25">
      <c r="A4402" s="2"/>
      <c r="B4402" s="2"/>
      <c r="C4402" s="2"/>
      <c r="E4402" s="2"/>
      <c r="G4402" s="2"/>
      <c r="H4402" s="6"/>
      <c r="I4402" s="9"/>
      <c r="J4402" s="9"/>
      <c r="K4402" s="9"/>
    </row>
    <row r="4403" spans="1:11" x14ac:dyDescent="0.25">
      <c r="A4403" s="2"/>
      <c r="B4403" s="2"/>
      <c r="C4403" s="2"/>
      <c r="E4403" s="2"/>
      <c r="G4403" s="2"/>
      <c r="H4403" s="6"/>
      <c r="I4403" s="9"/>
      <c r="J4403" s="9"/>
      <c r="K4403" s="9"/>
    </row>
    <row r="4404" spans="1:11" x14ac:dyDescent="0.25">
      <c r="A4404" s="2"/>
      <c r="B4404" s="2"/>
      <c r="C4404" s="2"/>
      <c r="E4404" s="2"/>
      <c r="G4404" s="2"/>
      <c r="H4404" s="6"/>
      <c r="I4404" s="9"/>
      <c r="J4404" s="9"/>
      <c r="K4404" s="9"/>
    </row>
    <row r="4405" spans="1:11" x14ac:dyDescent="0.25">
      <c r="A4405" s="2"/>
      <c r="B4405" s="2"/>
      <c r="C4405" s="2"/>
      <c r="E4405" s="2"/>
      <c r="G4405" s="2"/>
      <c r="H4405" s="6"/>
      <c r="I4405" s="9"/>
      <c r="J4405" s="9"/>
      <c r="K4405" s="9"/>
    </row>
    <row r="4406" spans="1:11" x14ac:dyDescent="0.25">
      <c r="A4406" s="2"/>
      <c r="B4406" s="2"/>
      <c r="C4406" s="2"/>
      <c r="E4406" s="2"/>
      <c r="G4406" s="2"/>
      <c r="H4406" s="6"/>
      <c r="I4406" s="9"/>
      <c r="J4406" s="9"/>
      <c r="K4406" s="9"/>
    </row>
    <row r="4407" spans="1:11" x14ac:dyDescent="0.25">
      <c r="A4407" s="2"/>
      <c r="B4407" s="2"/>
      <c r="C4407" s="2"/>
      <c r="E4407" s="2"/>
      <c r="G4407" s="2"/>
      <c r="H4407" s="6"/>
      <c r="I4407" s="9"/>
      <c r="J4407" s="9"/>
      <c r="K4407" s="9"/>
    </row>
    <row r="4408" spans="1:11" x14ac:dyDescent="0.25">
      <c r="A4408" s="2"/>
      <c r="B4408" s="2"/>
      <c r="C4408" s="2"/>
      <c r="E4408" s="2"/>
      <c r="G4408" s="2"/>
      <c r="H4408" s="6"/>
      <c r="I4408" s="9"/>
      <c r="J4408" s="9"/>
      <c r="K4408" s="9"/>
    </row>
    <row r="4409" spans="1:11" x14ac:dyDescent="0.25">
      <c r="A4409" s="2"/>
      <c r="B4409" s="2"/>
      <c r="C4409" s="2"/>
      <c r="E4409" s="2"/>
      <c r="G4409" s="2"/>
      <c r="H4409" s="6"/>
      <c r="I4409" s="9"/>
      <c r="J4409" s="9"/>
      <c r="K4409" s="9"/>
    </row>
    <row r="4410" spans="1:11" x14ac:dyDescent="0.25">
      <c r="A4410" s="2"/>
      <c r="B4410" s="2"/>
      <c r="C4410" s="2"/>
      <c r="E4410" s="2"/>
      <c r="G4410" s="2"/>
      <c r="H4410" s="6"/>
      <c r="I4410" s="9"/>
      <c r="J4410" s="9"/>
      <c r="K4410" s="9"/>
    </row>
    <row r="4411" spans="1:11" x14ac:dyDescent="0.25">
      <c r="A4411" s="2"/>
      <c r="B4411" s="2"/>
      <c r="C4411" s="2"/>
      <c r="E4411" s="2"/>
      <c r="G4411" s="2"/>
      <c r="H4411" s="6"/>
      <c r="I4411" s="9"/>
      <c r="J4411" s="9"/>
      <c r="K4411" s="9"/>
    </row>
    <row r="4412" spans="1:11" x14ac:dyDescent="0.25">
      <c r="A4412" s="2"/>
      <c r="B4412" s="2"/>
      <c r="C4412" s="2"/>
      <c r="E4412" s="2"/>
      <c r="G4412" s="2"/>
      <c r="H4412" s="6"/>
      <c r="I4412" s="9"/>
      <c r="J4412" s="9"/>
      <c r="K4412" s="9"/>
    </row>
    <row r="4413" spans="1:11" x14ac:dyDescent="0.25">
      <c r="A4413" s="2"/>
      <c r="B4413" s="2"/>
      <c r="C4413" s="2"/>
      <c r="E4413" s="2"/>
      <c r="G4413" s="2"/>
      <c r="H4413" s="6"/>
      <c r="I4413" s="9"/>
      <c r="J4413" s="9"/>
      <c r="K4413" s="9"/>
    </row>
    <row r="4414" spans="1:11" x14ac:dyDescent="0.25">
      <c r="A4414" s="2"/>
      <c r="B4414" s="2"/>
      <c r="C4414" s="2"/>
      <c r="E4414" s="2"/>
      <c r="G4414" s="2"/>
      <c r="H4414" s="6"/>
      <c r="I4414" s="9"/>
      <c r="J4414" s="9"/>
      <c r="K4414" s="9"/>
    </row>
    <row r="4415" spans="1:11" x14ac:dyDescent="0.25">
      <c r="A4415" s="2"/>
      <c r="B4415" s="2"/>
      <c r="C4415" s="2"/>
      <c r="E4415" s="2"/>
      <c r="G4415" s="2"/>
      <c r="H4415" s="6"/>
      <c r="I4415" s="9"/>
      <c r="J4415" s="9"/>
      <c r="K4415" s="9"/>
    </row>
    <row r="4416" spans="1:11" x14ac:dyDescent="0.25">
      <c r="A4416" s="2"/>
      <c r="B4416" s="2"/>
      <c r="C4416" s="2"/>
      <c r="E4416" s="2"/>
      <c r="G4416" s="2"/>
      <c r="H4416" s="6"/>
      <c r="I4416" s="9"/>
      <c r="J4416" s="9"/>
      <c r="K4416" s="9"/>
    </row>
    <row r="4417" spans="1:11" x14ac:dyDescent="0.25">
      <c r="A4417" s="2"/>
      <c r="B4417" s="2"/>
      <c r="C4417" s="2"/>
      <c r="E4417" s="2"/>
      <c r="G4417" s="2"/>
      <c r="H4417" s="6"/>
      <c r="I4417" s="9"/>
      <c r="J4417" s="9"/>
      <c r="K4417" s="9"/>
    </row>
    <row r="4418" spans="1:11" x14ac:dyDescent="0.25">
      <c r="A4418" s="2"/>
      <c r="B4418" s="2"/>
      <c r="C4418" s="2"/>
      <c r="E4418" s="2"/>
      <c r="G4418" s="2"/>
      <c r="H4418" s="6"/>
      <c r="I4418" s="9"/>
      <c r="J4418" s="9"/>
      <c r="K4418" s="9"/>
    </row>
    <row r="4419" spans="1:11" x14ac:dyDescent="0.25">
      <c r="A4419" s="2"/>
      <c r="B4419" s="2"/>
      <c r="C4419" s="2"/>
      <c r="E4419" s="2"/>
      <c r="G4419" s="2"/>
      <c r="H4419" s="6"/>
      <c r="I4419" s="9"/>
      <c r="J4419" s="9"/>
      <c r="K4419" s="9"/>
    </row>
    <row r="4420" spans="1:11" x14ac:dyDescent="0.25">
      <c r="A4420" s="2"/>
      <c r="B4420" s="2"/>
      <c r="C4420" s="2"/>
      <c r="E4420" s="2"/>
      <c r="G4420" s="2"/>
      <c r="H4420" s="6"/>
      <c r="I4420" s="9"/>
      <c r="J4420" s="9"/>
      <c r="K4420" s="9"/>
    </row>
    <row r="4421" spans="1:11" x14ac:dyDescent="0.25">
      <c r="A4421" s="2"/>
      <c r="B4421" s="2"/>
      <c r="C4421" s="2"/>
      <c r="E4421" s="2"/>
      <c r="G4421" s="2"/>
      <c r="H4421" s="6"/>
      <c r="I4421" s="9"/>
      <c r="J4421" s="9"/>
      <c r="K4421" s="9"/>
    </row>
    <row r="4422" spans="1:11" x14ac:dyDescent="0.25">
      <c r="A4422" s="2"/>
      <c r="B4422" s="2"/>
      <c r="C4422" s="2"/>
      <c r="E4422" s="2"/>
      <c r="G4422" s="2"/>
      <c r="H4422" s="6"/>
      <c r="I4422" s="9"/>
      <c r="J4422" s="9"/>
      <c r="K4422" s="9"/>
    </row>
    <row r="4423" spans="1:11" x14ac:dyDescent="0.25">
      <c r="A4423" s="2"/>
      <c r="B4423" s="2"/>
      <c r="C4423" s="2"/>
      <c r="E4423" s="2"/>
      <c r="G4423" s="2"/>
      <c r="H4423" s="6"/>
      <c r="I4423" s="9"/>
      <c r="J4423" s="9"/>
      <c r="K4423" s="9"/>
    </row>
    <row r="4424" spans="1:11" x14ac:dyDescent="0.25">
      <c r="A4424" s="2"/>
      <c r="B4424" s="2"/>
      <c r="C4424" s="2"/>
      <c r="E4424" s="2"/>
      <c r="G4424" s="2"/>
      <c r="H4424" s="6"/>
      <c r="I4424" s="9"/>
      <c r="J4424" s="9"/>
      <c r="K4424" s="9"/>
    </row>
    <row r="4425" spans="1:11" x14ac:dyDescent="0.25">
      <c r="A4425" s="2"/>
      <c r="B4425" s="2"/>
      <c r="C4425" s="2"/>
      <c r="E4425" s="2"/>
      <c r="G4425" s="2"/>
      <c r="H4425" s="6"/>
      <c r="I4425" s="9"/>
      <c r="J4425" s="9"/>
      <c r="K4425" s="9"/>
    </row>
    <row r="4426" spans="1:11" x14ac:dyDescent="0.25">
      <c r="A4426" s="2"/>
      <c r="B4426" s="2"/>
      <c r="C4426" s="2"/>
      <c r="E4426" s="2"/>
      <c r="G4426" s="2"/>
      <c r="H4426" s="6"/>
      <c r="I4426" s="9"/>
      <c r="J4426" s="9"/>
      <c r="K4426" s="9"/>
    </row>
    <row r="4427" spans="1:11" x14ac:dyDescent="0.25">
      <c r="A4427" s="2"/>
      <c r="B4427" s="2"/>
      <c r="C4427" s="2"/>
      <c r="E4427" s="2"/>
      <c r="G4427" s="2"/>
      <c r="H4427" s="6"/>
      <c r="I4427" s="9"/>
      <c r="J4427" s="9"/>
      <c r="K4427" s="9"/>
    </row>
    <row r="4428" spans="1:11" x14ac:dyDescent="0.25">
      <c r="A4428" s="2"/>
      <c r="B4428" s="2"/>
      <c r="C4428" s="2"/>
      <c r="E4428" s="2"/>
      <c r="G4428" s="2"/>
      <c r="H4428" s="6"/>
      <c r="I4428" s="9"/>
      <c r="J4428" s="9"/>
      <c r="K4428" s="9"/>
    </row>
    <row r="4429" spans="1:11" x14ac:dyDescent="0.25">
      <c r="A4429" s="2"/>
      <c r="B4429" s="2"/>
      <c r="C4429" s="2"/>
      <c r="E4429" s="2"/>
      <c r="G4429" s="2"/>
      <c r="H4429" s="6"/>
      <c r="I4429" s="9"/>
      <c r="J4429" s="9"/>
      <c r="K4429" s="9"/>
    </row>
    <row r="4430" spans="1:11" x14ac:dyDescent="0.25">
      <c r="A4430" s="2"/>
      <c r="B4430" s="2"/>
      <c r="C4430" s="2"/>
      <c r="E4430" s="2"/>
      <c r="G4430" s="2"/>
      <c r="H4430" s="6"/>
      <c r="I4430" s="9"/>
      <c r="J4430" s="9"/>
      <c r="K4430" s="9"/>
    </row>
    <row r="4431" spans="1:11" x14ac:dyDescent="0.25">
      <c r="A4431" s="2"/>
      <c r="B4431" s="2"/>
      <c r="C4431" s="2"/>
      <c r="E4431" s="2"/>
      <c r="G4431" s="2"/>
      <c r="H4431" s="6"/>
      <c r="I4431" s="9"/>
      <c r="J4431" s="9"/>
      <c r="K4431" s="9"/>
    </row>
    <row r="4432" spans="1:11" x14ac:dyDescent="0.25">
      <c r="A4432" s="2"/>
      <c r="B4432" s="2"/>
      <c r="C4432" s="2"/>
      <c r="E4432" s="2"/>
      <c r="G4432" s="2"/>
      <c r="H4432" s="6"/>
      <c r="I4432" s="9"/>
      <c r="J4432" s="9"/>
      <c r="K4432" s="9"/>
    </row>
    <row r="4433" spans="1:11" x14ac:dyDescent="0.25">
      <c r="A4433" s="2"/>
      <c r="B4433" s="2"/>
      <c r="C4433" s="2"/>
      <c r="E4433" s="2"/>
      <c r="G4433" s="2"/>
      <c r="H4433" s="6"/>
      <c r="I4433" s="9"/>
      <c r="J4433" s="9"/>
      <c r="K4433" s="9"/>
    </row>
    <row r="4434" spans="1:11" x14ac:dyDescent="0.25">
      <c r="A4434" s="2"/>
      <c r="B4434" s="2"/>
      <c r="C4434" s="2"/>
      <c r="E4434" s="2"/>
      <c r="G4434" s="2"/>
      <c r="H4434" s="6"/>
      <c r="I4434" s="9"/>
      <c r="J4434" s="9"/>
      <c r="K4434" s="9"/>
    </row>
    <row r="4435" spans="1:11" x14ac:dyDescent="0.25">
      <c r="A4435" s="2"/>
      <c r="B4435" s="2"/>
      <c r="C4435" s="2"/>
      <c r="E4435" s="2"/>
      <c r="G4435" s="2"/>
      <c r="H4435" s="6"/>
      <c r="I4435" s="9"/>
      <c r="J4435" s="9"/>
      <c r="K4435" s="9"/>
    </row>
    <row r="4436" spans="1:11" x14ac:dyDescent="0.25">
      <c r="A4436" s="2"/>
      <c r="B4436" s="2"/>
      <c r="C4436" s="2"/>
      <c r="E4436" s="2"/>
      <c r="G4436" s="2"/>
      <c r="H4436" s="6"/>
      <c r="I4436" s="9"/>
      <c r="J4436" s="9"/>
      <c r="K4436" s="9"/>
    </row>
    <row r="4437" spans="1:11" x14ac:dyDescent="0.25">
      <c r="A4437" s="2"/>
      <c r="B4437" s="2"/>
      <c r="C4437" s="2"/>
      <c r="E4437" s="2"/>
      <c r="G4437" s="2"/>
      <c r="H4437" s="6"/>
      <c r="I4437" s="9"/>
      <c r="J4437" s="9"/>
      <c r="K4437" s="9"/>
    </row>
    <row r="4438" spans="1:11" x14ac:dyDescent="0.25">
      <c r="A4438" s="2"/>
      <c r="B4438" s="2"/>
      <c r="C4438" s="2"/>
      <c r="E4438" s="2"/>
      <c r="G4438" s="2"/>
      <c r="H4438" s="6"/>
      <c r="I4438" s="9"/>
      <c r="J4438" s="9"/>
      <c r="K4438" s="9"/>
    </row>
    <row r="4439" spans="1:11" x14ac:dyDescent="0.25">
      <c r="A4439" s="2"/>
      <c r="B4439" s="2"/>
      <c r="C4439" s="2"/>
      <c r="E4439" s="2"/>
      <c r="G4439" s="2"/>
      <c r="H4439" s="6"/>
      <c r="I4439" s="9"/>
      <c r="J4439" s="9"/>
      <c r="K4439" s="9"/>
    </row>
    <row r="4440" spans="1:11" x14ac:dyDescent="0.25">
      <c r="A4440" s="2"/>
      <c r="B4440" s="2"/>
      <c r="C4440" s="2"/>
      <c r="E4440" s="2"/>
      <c r="G4440" s="2"/>
      <c r="H4440" s="6"/>
      <c r="I4440" s="9"/>
      <c r="J4440" s="9"/>
      <c r="K4440" s="9"/>
    </row>
    <row r="4441" spans="1:11" x14ac:dyDescent="0.25">
      <c r="A4441" s="2"/>
      <c r="B4441" s="2"/>
      <c r="C4441" s="2"/>
      <c r="E4441" s="2"/>
      <c r="G4441" s="2"/>
      <c r="H4441" s="6"/>
      <c r="I4441" s="9"/>
      <c r="J4441" s="9"/>
      <c r="K4441" s="9"/>
    </row>
    <row r="4442" spans="1:11" x14ac:dyDescent="0.25">
      <c r="A4442" s="2"/>
      <c r="B4442" s="2"/>
      <c r="C4442" s="2"/>
      <c r="E4442" s="2"/>
      <c r="G4442" s="2"/>
      <c r="H4442" s="6"/>
      <c r="I4442" s="9"/>
      <c r="J4442" s="9"/>
      <c r="K4442" s="9"/>
    </row>
    <row r="4443" spans="1:11" x14ac:dyDescent="0.25">
      <c r="A4443" s="2"/>
      <c r="B4443" s="2"/>
      <c r="C4443" s="2"/>
      <c r="E4443" s="2"/>
      <c r="G4443" s="2"/>
      <c r="H4443" s="6"/>
      <c r="I4443" s="9"/>
      <c r="J4443" s="9"/>
      <c r="K4443" s="9"/>
    </row>
    <row r="4444" spans="1:11" x14ac:dyDescent="0.25">
      <c r="A4444" s="2"/>
      <c r="B4444" s="2"/>
      <c r="C4444" s="2"/>
      <c r="E4444" s="2"/>
      <c r="G4444" s="2"/>
      <c r="H4444" s="6"/>
      <c r="I4444" s="9"/>
      <c r="J4444" s="9"/>
      <c r="K4444" s="9"/>
    </row>
    <row r="4445" spans="1:11" x14ac:dyDescent="0.25">
      <c r="A4445" s="2"/>
      <c r="B4445" s="2"/>
      <c r="C4445" s="2"/>
      <c r="E4445" s="2"/>
      <c r="G4445" s="2"/>
      <c r="H4445" s="6"/>
      <c r="I4445" s="9"/>
      <c r="J4445" s="9"/>
      <c r="K4445" s="9"/>
    </row>
    <row r="4446" spans="1:11" x14ac:dyDescent="0.25">
      <c r="A4446" s="2"/>
      <c r="B4446" s="2"/>
      <c r="C4446" s="2"/>
      <c r="E4446" s="2"/>
      <c r="G4446" s="2"/>
      <c r="H4446" s="6"/>
      <c r="I4446" s="9"/>
      <c r="J4446" s="9"/>
      <c r="K4446" s="9"/>
    </row>
    <row r="4447" spans="1:11" x14ac:dyDescent="0.25">
      <c r="A4447" s="2"/>
      <c r="B4447" s="2"/>
      <c r="C4447" s="2"/>
      <c r="E4447" s="2"/>
      <c r="G4447" s="2"/>
      <c r="H4447" s="6"/>
      <c r="I4447" s="9"/>
      <c r="J4447" s="9"/>
      <c r="K4447" s="9"/>
    </row>
    <row r="4448" spans="1:11" x14ac:dyDescent="0.25">
      <c r="A4448" s="2"/>
      <c r="B4448" s="2"/>
      <c r="C4448" s="2"/>
      <c r="E4448" s="2"/>
      <c r="G4448" s="2"/>
      <c r="H4448" s="6"/>
      <c r="I4448" s="9"/>
      <c r="J4448" s="9"/>
      <c r="K4448" s="9"/>
    </row>
    <row r="4449" spans="1:11" x14ac:dyDescent="0.25">
      <c r="A4449" s="2"/>
      <c r="B4449" s="2"/>
      <c r="C4449" s="2"/>
      <c r="E4449" s="2"/>
      <c r="G4449" s="2"/>
      <c r="H4449" s="6"/>
      <c r="I4449" s="9"/>
      <c r="J4449" s="9"/>
      <c r="K4449" s="9"/>
    </row>
    <row r="4450" spans="1:11" x14ac:dyDescent="0.25">
      <c r="A4450" s="2"/>
      <c r="B4450" s="2"/>
      <c r="C4450" s="2"/>
      <c r="E4450" s="2"/>
      <c r="G4450" s="2"/>
      <c r="H4450" s="6"/>
      <c r="I4450" s="9"/>
      <c r="J4450" s="9"/>
      <c r="K4450" s="9"/>
    </row>
    <row r="4451" spans="1:11" x14ac:dyDescent="0.25">
      <c r="A4451" s="2"/>
      <c r="B4451" s="2"/>
      <c r="C4451" s="2"/>
      <c r="E4451" s="2"/>
      <c r="G4451" s="2"/>
      <c r="H4451" s="6"/>
      <c r="I4451" s="9"/>
      <c r="J4451" s="9"/>
      <c r="K4451" s="9"/>
    </row>
    <row r="4452" spans="1:11" x14ac:dyDescent="0.25">
      <c r="A4452" s="2"/>
      <c r="B4452" s="2"/>
      <c r="C4452" s="2"/>
      <c r="E4452" s="2"/>
      <c r="G4452" s="2"/>
      <c r="H4452" s="6"/>
      <c r="I4452" s="9"/>
      <c r="J4452" s="9"/>
      <c r="K4452" s="9"/>
    </row>
    <row r="4453" spans="1:11" x14ac:dyDescent="0.25">
      <c r="A4453" s="2"/>
      <c r="B4453" s="2"/>
      <c r="C4453" s="2"/>
      <c r="E4453" s="2"/>
      <c r="G4453" s="2"/>
      <c r="H4453" s="6"/>
      <c r="I4453" s="9"/>
      <c r="J4453" s="9"/>
      <c r="K4453" s="9"/>
    </row>
    <row r="4454" spans="1:11" x14ac:dyDescent="0.25">
      <c r="A4454" s="2"/>
      <c r="B4454" s="2"/>
      <c r="C4454" s="2"/>
      <c r="E4454" s="2"/>
      <c r="G4454" s="2"/>
      <c r="H4454" s="6"/>
      <c r="I4454" s="9"/>
      <c r="J4454" s="9"/>
      <c r="K4454" s="9"/>
    </row>
    <row r="4455" spans="1:11" x14ac:dyDescent="0.25">
      <c r="A4455" s="2"/>
      <c r="B4455" s="2"/>
      <c r="C4455" s="2"/>
      <c r="E4455" s="2"/>
      <c r="G4455" s="2"/>
      <c r="H4455" s="6"/>
      <c r="I4455" s="9"/>
      <c r="J4455" s="9"/>
      <c r="K4455" s="9"/>
    </row>
    <row r="4456" spans="1:11" x14ac:dyDescent="0.25">
      <c r="A4456" s="2"/>
      <c r="B4456" s="2"/>
      <c r="C4456" s="2"/>
      <c r="E4456" s="2"/>
      <c r="G4456" s="2"/>
      <c r="H4456" s="6"/>
      <c r="I4456" s="9"/>
      <c r="J4456" s="9"/>
      <c r="K4456" s="9"/>
    </row>
    <row r="4457" spans="1:11" x14ac:dyDescent="0.25">
      <c r="A4457" s="2"/>
      <c r="B4457" s="2"/>
      <c r="C4457" s="2"/>
      <c r="E4457" s="2"/>
      <c r="G4457" s="2"/>
      <c r="H4457" s="6"/>
      <c r="I4457" s="9"/>
      <c r="J4457" s="9"/>
      <c r="K4457" s="9"/>
    </row>
    <row r="4458" spans="1:11" x14ac:dyDescent="0.25">
      <c r="A4458" s="2"/>
      <c r="B4458" s="2"/>
      <c r="C4458" s="2"/>
      <c r="E4458" s="2"/>
      <c r="G4458" s="2"/>
      <c r="H4458" s="6"/>
      <c r="I4458" s="9"/>
      <c r="J4458" s="9"/>
      <c r="K4458" s="9"/>
    </row>
    <row r="4459" spans="1:11" x14ac:dyDescent="0.25">
      <c r="A4459" s="2"/>
      <c r="B4459" s="2"/>
      <c r="C4459" s="2"/>
      <c r="E4459" s="2"/>
      <c r="G4459" s="2"/>
      <c r="H4459" s="6"/>
      <c r="I4459" s="9"/>
      <c r="J4459" s="9"/>
      <c r="K4459" s="9"/>
    </row>
    <row r="4460" spans="1:11" x14ac:dyDescent="0.25">
      <c r="A4460" s="2"/>
      <c r="B4460" s="2"/>
      <c r="C4460" s="2"/>
      <c r="E4460" s="2"/>
      <c r="G4460" s="2"/>
      <c r="H4460" s="6"/>
      <c r="I4460" s="9"/>
      <c r="J4460" s="9"/>
      <c r="K4460" s="9"/>
    </row>
    <row r="4461" spans="1:11" x14ac:dyDescent="0.25">
      <c r="A4461" s="2"/>
      <c r="B4461" s="2"/>
      <c r="C4461" s="2"/>
      <c r="E4461" s="2"/>
      <c r="G4461" s="2"/>
      <c r="H4461" s="6"/>
      <c r="I4461" s="9"/>
      <c r="J4461" s="9"/>
      <c r="K4461" s="9"/>
    </row>
    <row r="4462" spans="1:11" x14ac:dyDescent="0.25">
      <c r="A4462" s="2"/>
      <c r="B4462" s="2"/>
      <c r="C4462" s="2"/>
      <c r="E4462" s="2"/>
      <c r="G4462" s="2"/>
      <c r="H4462" s="6"/>
      <c r="I4462" s="9"/>
      <c r="J4462" s="9"/>
      <c r="K4462" s="9"/>
    </row>
    <row r="4463" spans="1:11" x14ac:dyDescent="0.25">
      <c r="A4463" s="2"/>
      <c r="B4463" s="2"/>
      <c r="C4463" s="2"/>
      <c r="E4463" s="2"/>
      <c r="G4463" s="2"/>
      <c r="H4463" s="6"/>
      <c r="I4463" s="9"/>
      <c r="J4463" s="9"/>
      <c r="K4463" s="9"/>
    </row>
    <row r="4464" spans="1:11" x14ac:dyDescent="0.25">
      <c r="A4464" s="2"/>
      <c r="B4464" s="2"/>
      <c r="C4464" s="2"/>
      <c r="E4464" s="2"/>
      <c r="G4464" s="2"/>
      <c r="H4464" s="6"/>
      <c r="I4464" s="9"/>
      <c r="J4464" s="9"/>
      <c r="K4464" s="9"/>
    </row>
    <row r="4465" spans="1:11" x14ac:dyDescent="0.25">
      <c r="A4465" s="2"/>
      <c r="B4465" s="2"/>
      <c r="C4465" s="2"/>
      <c r="E4465" s="2"/>
      <c r="G4465" s="2"/>
      <c r="H4465" s="6"/>
      <c r="I4465" s="9"/>
      <c r="J4465" s="9"/>
      <c r="K4465" s="9"/>
    </row>
    <row r="4466" spans="1:11" x14ac:dyDescent="0.25">
      <c r="A4466" s="2"/>
      <c r="B4466" s="2"/>
      <c r="C4466" s="2"/>
      <c r="E4466" s="2"/>
      <c r="G4466" s="2"/>
      <c r="H4466" s="6"/>
      <c r="I4466" s="9"/>
      <c r="J4466" s="9"/>
      <c r="K4466" s="9"/>
    </row>
    <row r="4467" spans="1:11" x14ac:dyDescent="0.25">
      <c r="A4467" s="2"/>
      <c r="B4467" s="2"/>
      <c r="C4467" s="2"/>
      <c r="E4467" s="2"/>
      <c r="G4467" s="2"/>
      <c r="H4467" s="6"/>
      <c r="I4467" s="9"/>
      <c r="J4467" s="9"/>
      <c r="K4467" s="9"/>
    </row>
    <row r="4468" spans="1:11" x14ac:dyDescent="0.25">
      <c r="A4468" s="2"/>
      <c r="B4468" s="2"/>
      <c r="C4468" s="2"/>
      <c r="E4468" s="2"/>
      <c r="G4468" s="2"/>
      <c r="H4468" s="6"/>
      <c r="I4468" s="9"/>
      <c r="J4468" s="9"/>
      <c r="K4468" s="9"/>
    </row>
    <row r="4469" spans="1:11" x14ac:dyDescent="0.25">
      <c r="A4469" s="2"/>
      <c r="B4469" s="2"/>
      <c r="C4469" s="2"/>
      <c r="E4469" s="2"/>
      <c r="G4469" s="2"/>
      <c r="H4469" s="6"/>
      <c r="I4469" s="9"/>
      <c r="J4469" s="9"/>
      <c r="K4469" s="9"/>
    </row>
    <row r="4470" spans="1:11" x14ac:dyDescent="0.25">
      <c r="A4470" s="2"/>
      <c r="B4470" s="2"/>
      <c r="C4470" s="2"/>
      <c r="E4470" s="2"/>
      <c r="G4470" s="2"/>
      <c r="H4470" s="6"/>
      <c r="I4470" s="9"/>
      <c r="J4470" s="9"/>
      <c r="K4470" s="9"/>
    </row>
    <row r="4471" spans="1:11" x14ac:dyDescent="0.25">
      <c r="A4471" s="2"/>
      <c r="B4471" s="2"/>
      <c r="C4471" s="2"/>
      <c r="E4471" s="2"/>
      <c r="G4471" s="2"/>
      <c r="H4471" s="6"/>
      <c r="I4471" s="9"/>
      <c r="J4471" s="9"/>
      <c r="K4471" s="9"/>
    </row>
    <row r="4472" spans="1:11" x14ac:dyDescent="0.25">
      <c r="A4472" s="2"/>
      <c r="B4472" s="2"/>
      <c r="C4472" s="2"/>
      <c r="E4472" s="2"/>
      <c r="G4472" s="2"/>
      <c r="H4472" s="6"/>
      <c r="I4472" s="9"/>
      <c r="J4472" s="9"/>
      <c r="K4472" s="9"/>
    </row>
    <row r="4473" spans="1:11" x14ac:dyDescent="0.25">
      <c r="A4473" s="2"/>
      <c r="B4473" s="2"/>
      <c r="C4473" s="2"/>
      <c r="E4473" s="2"/>
      <c r="G4473" s="2"/>
      <c r="H4473" s="6"/>
      <c r="I4473" s="9"/>
      <c r="J4473" s="9"/>
      <c r="K4473" s="9"/>
    </row>
    <row r="4474" spans="1:11" x14ac:dyDescent="0.25">
      <c r="A4474" s="2"/>
      <c r="B4474" s="2"/>
      <c r="C4474" s="2"/>
      <c r="E4474" s="2"/>
      <c r="G4474" s="2"/>
      <c r="H4474" s="6"/>
      <c r="I4474" s="9"/>
      <c r="J4474" s="9"/>
      <c r="K4474" s="9"/>
    </row>
    <row r="4475" spans="1:11" x14ac:dyDescent="0.25">
      <c r="A4475" s="2"/>
      <c r="B4475" s="2"/>
      <c r="C4475" s="2"/>
      <c r="E4475" s="2"/>
      <c r="G4475" s="2"/>
      <c r="H4475" s="6"/>
      <c r="I4475" s="9"/>
      <c r="J4475" s="9"/>
      <c r="K4475" s="9"/>
    </row>
    <row r="4476" spans="1:11" x14ac:dyDescent="0.25">
      <c r="A4476" s="2"/>
      <c r="B4476" s="2"/>
      <c r="C4476" s="2"/>
      <c r="E4476" s="2"/>
      <c r="G4476" s="2"/>
      <c r="H4476" s="6"/>
      <c r="I4476" s="9"/>
      <c r="J4476" s="9"/>
      <c r="K4476" s="9"/>
    </row>
    <row r="4477" spans="1:11" x14ac:dyDescent="0.25">
      <c r="A4477" s="2"/>
      <c r="B4477" s="2"/>
      <c r="C4477" s="2"/>
      <c r="E4477" s="2"/>
      <c r="G4477" s="2"/>
      <c r="H4477" s="6"/>
      <c r="I4477" s="9"/>
      <c r="J4477" s="9"/>
      <c r="K4477" s="9"/>
    </row>
    <row r="4478" spans="1:11" x14ac:dyDescent="0.25">
      <c r="A4478" s="2"/>
      <c r="B4478" s="2"/>
      <c r="C4478" s="2"/>
      <c r="E4478" s="2"/>
      <c r="G4478" s="2"/>
      <c r="H4478" s="6"/>
      <c r="I4478" s="9"/>
      <c r="J4478" s="9"/>
      <c r="K4478" s="9"/>
    </row>
    <row r="4479" spans="1:11" x14ac:dyDescent="0.25">
      <c r="A4479" s="2"/>
      <c r="B4479" s="2"/>
      <c r="C4479" s="2"/>
      <c r="E4479" s="2"/>
      <c r="G4479" s="2"/>
      <c r="H4479" s="6"/>
      <c r="I4479" s="9"/>
      <c r="J4479" s="9"/>
      <c r="K4479" s="9"/>
    </row>
    <row r="4480" spans="1:11" x14ac:dyDescent="0.25">
      <c r="A4480" s="2"/>
      <c r="B4480" s="2"/>
      <c r="C4480" s="2"/>
      <c r="E4480" s="2"/>
      <c r="G4480" s="2"/>
      <c r="H4480" s="6"/>
      <c r="I4480" s="9"/>
      <c r="J4480" s="9"/>
      <c r="K4480" s="9"/>
    </row>
    <row r="4481" spans="1:11" x14ac:dyDescent="0.25">
      <c r="A4481" s="2"/>
      <c r="B4481" s="2"/>
      <c r="C4481" s="2"/>
      <c r="E4481" s="2"/>
      <c r="G4481" s="2"/>
      <c r="H4481" s="6"/>
      <c r="I4481" s="9"/>
      <c r="J4481" s="9"/>
      <c r="K4481" s="9"/>
    </row>
    <row r="4482" spans="1:11" x14ac:dyDescent="0.25">
      <c r="A4482" s="2"/>
      <c r="B4482" s="2"/>
      <c r="C4482" s="2"/>
      <c r="E4482" s="2"/>
      <c r="G4482" s="2"/>
      <c r="H4482" s="6"/>
      <c r="I4482" s="9"/>
      <c r="J4482" s="9"/>
      <c r="K4482" s="9"/>
    </row>
    <row r="4483" spans="1:11" x14ac:dyDescent="0.25">
      <c r="A4483" s="2"/>
      <c r="B4483" s="2"/>
      <c r="C4483" s="2"/>
      <c r="E4483" s="2"/>
      <c r="G4483" s="2"/>
      <c r="H4483" s="6"/>
      <c r="I4483" s="9"/>
      <c r="J4483" s="9"/>
      <c r="K4483" s="9"/>
    </row>
    <row r="4484" spans="1:11" x14ac:dyDescent="0.25">
      <c r="A4484" s="2"/>
      <c r="B4484" s="2"/>
      <c r="C4484" s="2"/>
      <c r="E4484" s="2"/>
      <c r="G4484" s="2"/>
      <c r="H4484" s="6"/>
      <c r="I4484" s="9"/>
      <c r="J4484" s="9"/>
      <c r="K4484" s="9"/>
    </row>
    <row r="4485" spans="1:11" x14ac:dyDescent="0.25">
      <c r="A4485" s="2"/>
      <c r="B4485" s="2"/>
      <c r="C4485" s="2"/>
      <c r="E4485" s="2"/>
      <c r="G4485" s="2"/>
      <c r="H4485" s="6"/>
      <c r="I4485" s="9"/>
      <c r="J4485" s="9"/>
      <c r="K4485" s="9"/>
    </row>
    <row r="4486" spans="1:11" x14ac:dyDescent="0.25">
      <c r="A4486" s="2"/>
      <c r="B4486" s="2"/>
      <c r="C4486" s="2"/>
      <c r="E4486" s="2"/>
      <c r="G4486" s="2"/>
      <c r="H4486" s="6"/>
      <c r="I4486" s="9"/>
      <c r="J4486" s="9"/>
      <c r="K4486" s="9"/>
    </row>
    <row r="4487" spans="1:11" x14ac:dyDescent="0.25">
      <c r="A4487" s="2"/>
      <c r="B4487" s="2"/>
      <c r="C4487" s="2"/>
      <c r="E4487" s="2"/>
      <c r="G4487" s="2"/>
      <c r="H4487" s="6"/>
      <c r="I4487" s="9"/>
      <c r="J4487" s="9"/>
      <c r="K4487" s="9"/>
    </row>
    <row r="4488" spans="1:11" x14ac:dyDescent="0.25">
      <c r="A4488" s="2"/>
      <c r="B4488" s="2"/>
      <c r="C4488" s="2"/>
      <c r="E4488" s="2"/>
      <c r="G4488" s="2"/>
      <c r="H4488" s="6"/>
      <c r="I4488" s="9"/>
      <c r="J4488" s="9"/>
      <c r="K4488" s="9"/>
    </row>
    <row r="4489" spans="1:11" x14ac:dyDescent="0.25">
      <c r="A4489" s="2"/>
      <c r="B4489" s="2"/>
      <c r="C4489" s="2"/>
      <c r="E4489" s="2"/>
      <c r="G4489" s="2"/>
      <c r="H4489" s="6"/>
      <c r="I4489" s="9"/>
      <c r="J4489" s="9"/>
      <c r="K4489" s="9"/>
    </row>
    <row r="4490" spans="1:11" x14ac:dyDescent="0.25">
      <c r="A4490" s="2"/>
      <c r="B4490" s="2"/>
      <c r="C4490" s="2"/>
      <c r="E4490" s="2"/>
      <c r="G4490" s="2"/>
      <c r="H4490" s="6"/>
      <c r="I4490" s="9"/>
      <c r="J4490" s="9"/>
      <c r="K4490" s="9"/>
    </row>
    <row r="4491" spans="1:11" x14ac:dyDescent="0.25">
      <c r="A4491" s="2"/>
      <c r="B4491" s="2"/>
      <c r="C4491" s="2"/>
      <c r="E4491" s="2"/>
      <c r="G4491" s="2"/>
      <c r="H4491" s="6"/>
      <c r="I4491" s="9"/>
      <c r="J4491" s="9"/>
      <c r="K4491" s="9"/>
    </row>
    <row r="4492" spans="1:11" x14ac:dyDescent="0.25">
      <c r="A4492" s="2"/>
      <c r="B4492" s="2"/>
      <c r="C4492" s="2"/>
      <c r="E4492" s="2"/>
      <c r="G4492" s="2"/>
      <c r="H4492" s="6"/>
      <c r="I4492" s="9"/>
      <c r="J4492" s="9"/>
      <c r="K4492" s="9"/>
    </row>
    <row r="4493" spans="1:11" x14ac:dyDescent="0.25">
      <c r="A4493" s="2"/>
      <c r="B4493" s="2"/>
      <c r="C4493" s="2"/>
      <c r="E4493" s="2"/>
      <c r="G4493" s="2"/>
      <c r="H4493" s="6"/>
      <c r="I4493" s="9"/>
      <c r="J4493" s="9"/>
      <c r="K4493" s="9"/>
    </row>
    <row r="4494" spans="1:11" x14ac:dyDescent="0.25">
      <c r="A4494" s="2"/>
      <c r="B4494" s="2"/>
      <c r="C4494" s="2"/>
      <c r="E4494" s="2"/>
      <c r="G4494" s="2"/>
      <c r="H4494" s="6"/>
      <c r="I4494" s="9"/>
      <c r="J4494" s="9"/>
      <c r="K4494" s="9"/>
    </row>
    <row r="4495" spans="1:11" x14ac:dyDescent="0.25">
      <c r="A4495" s="2"/>
      <c r="B4495" s="2"/>
      <c r="C4495" s="2"/>
      <c r="E4495" s="2"/>
      <c r="G4495" s="2"/>
      <c r="H4495" s="6"/>
      <c r="I4495" s="9"/>
      <c r="J4495" s="9"/>
      <c r="K4495" s="9"/>
    </row>
    <row r="4496" spans="1:11" x14ac:dyDescent="0.25">
      <c r="A4496" s="2"/>
      <c r="B4496" s="2"/>
      <c r="C4496" s="2"/>
      <c r="E4496" s="2"/>
      <c r="G4496" s="2"/>
      <c r="H4496" s="6"/>
      <c r="I4496" s="9"/>
      <c r="J4496" s="9"/>
      <c r="K4496" s="9"/>
    </row>
    <row r="4497" spans="1:11" x14ac:dyDescent="0.25">
      <c r="A4497" s="2"/>
      <c r="B4497" s="2"/>
      <c r="C4497" s="2"/>
      <c r="E4497" s="2"/>
      <c r="G4497" s="2"/>
      <c r="H4497" s="6"/>
      <c r="I4497" s="9"/>
      <c r="J4497" s="9"/>
      <c r="K4497" s="9"/>
    </row>
    <row r="4498" spans="1:11" x14ac:dyDescent="0.25">
      <c r="A4498" s="2"/>
      <c r="B4498" s="2"/>
      <c r="C4498" s="2"/>
      <c r="E4498" s="2"/>
      <c r="G4498" s="2"/>
      <c r="H4498" s="6"/>
      <c r="I4498" s="9"/>
      <c r="J4498" s="9"/>
      <c r="K4498" s="9"/>
    </row>
    <row r="4499" spans="1:11" x14ac:dyDescent="0.25">
      <c r="A4499" s="2"/>
      <c r="B4499" s="2"/>
      <c r="C4499" s="2"/>
      <c r="E4499" s="2"/>
      <c r="G4499" s="2"/>
      <c r="H4499" s="6"/>
      <c r="I4499" s="9"/>
      <c r="J4499" s="9"/>
      <c r="K4499" s="9"/>
    </row>
    <row r="4500" spans="1:11" x14ac:dyDescent="0.25">
      <c r="A4500" s="2"/>
      <c r="B4500" s="2"/>
      <c r="C4500" s="2"/>
      <c r="E4500" s="2"/>
      <c r="G4500" s="2"/>
      <c r="H4500" s="6"/>
      <c r="I4500" s="9"/>
      <c r="J4500" s="9"/>
      <c r="K4500" s="9"/>
    </row>
    <row r="4501" spans="1:11" x14ac:dyDescent="0.25">
      <c r="A4501" s="2"/>
      <c r="B4501" s="2"/>
      <c r="C4501" s="2"/>
      <c r="E4501" s="2"/>
      <c r="G4501" s="2"/>
      <c r="H4501" s="6"/>
      <c r="I4501" s="9"/>
      <c r="J4501" s="9"/>
      <c r="K4501" s="9"/>
    </row>
    <row r="4502" spans="1:11" x14ac:dyDescent="0.25">
      <c r="A4502" s="2"/>
      <c r="B4502" s="2"/>
      <c r="C4502" s="2"/>
      <c r="E4502" s="2"/>
      <c r="G4502" s="2"/>
      <c r="H4502" s="6"/>
      <c r="I4502" s="9"/>
      <c r="J4502" s="9"/>
      <c r="K4502" s="9"/>
    </row>
    <row r="4503" spans="1:11" x14ac:dyDescent="0.25">
      <c r="A4503" s="2"/>
      <c r="B4503" s="2"/>
      <c r="C4503" s="2"/>
      <c r="E4503" s="2"/>
      <c r="G4503" s="2"/>
      <c r="H4503" s="6"/>
      <c r="I4503" s="9"/>
      <c r="J4503" s="9"/>
      <c r="K4503" s="9"/>
    </row>
    <row r="4504" spans="1:11" x14ac:dyDescent="0.25">
      <c r="A4504" s="2"/>
      <c r="B4504" s="2"/>
      <c r="C4504" s="2"/>
      <c r="E4504" s="2"/>
      <c r="G4504" s="2"/>
      <c r="H4504" s="6"/>
      <c r="I4504" s="9"/>
      <c r="J4504" s="9"/>
      <c r="K4504" s="9"/>
    </row>
    <row r="4505" spans="1:11" x14ac:dyDescent="0.25">
      <c r="A4505" s="2"/>
      <c r="B4505" s="2"/>
      <c r="C4505" s="2"/>
      <c r="E4505" s="2"/>
      <c r="G4505" s="2"/>
      <c r="H4505" s="6"/>
      <c r="I4505" s="9"/>
      <c r="J4505" s="9"/>
      <c r="K4505" s="9"/>
    </row>
    <row r="4506" spans="1:11" x14ac:dyDescent="0.25">
      <c r="A4506" s="2"/>
      <c r="B4506" s="2"/>
      <c r="C4506" s="2"/>
      <c r="E4506" s="2"/>
      <c r="G4506" s="2"/>
      <c r="H4506" s="6"/>
      <c r="I4506" s="9"/>
      <c r="J4506" s="9"/>
      <c r="K4506" s="9"/>
    </row>
    <row r="4507" spans="1:11" x14ac:dyDescent="0.25">
      <c r="A4507" s="2"/>
      <c r="B4507" s="2"/>
      <c r="C4507" s="2"/>
      <c r="E4507" s="2"/>
      <c r="G4507" s="2"/>
      <c r="H4507" s="6"/>
      <c r="I4507" s="9"/>
      <c r="J4507" s="9"/>
      <c r="K4507" s="9"/>
    </row>
    <row r="4508" spans="1:11" x14ac:dyDescent="0.25">
      <c r="A4508" s="2"/>
      <c r="B4508" s="2"/>
      <c r="C4508" s="2"/>
      <c r="E4508" s="2"/>
      <c r="G4508" s="2"/>
      <c r="H4508" s="6"/>
      <c r="I4508" s="9"/>
      <c r="J4508" s="9"/>
      <c r="K4508" s="9"/>
    </row>
    <row r="4509" spans="1:11" x14ac:dyDescent="0.25">
      <c r="A4509" s="2"/>
      <c r="B4509" s="2"/>
      <c r="C4509" s="2"/>
      <c r="E4509" s="2"/>
      <c r="G4509" s="2"/>
      <c r="H4509" s="6"/>
      <c r="I4509" s="9"/>
      <c r="J4509" s="9"/>
      <c r="K4509" s="9"/>
    </row>
    <row r="4510" spans="1:11" x14ac:dyDescent="0.25">
      <c r="A4510" s="2"/>
      <c r="B4510" s="2"/>
      <c r="C4510" s="2"/>
      <c r="E4510" s="2"/>
      <c r="G4510" s="2"/>
      <c r="H4510" s="6"/>
      <c r="I4510" s="9"/>
      <c r="J4510" s="9"/>
      <c r="K4510" s="9"/>
    </row>
    <row r="4511" spans="1:11" x14ac:dyDescent="0.25">
      <c r="A4511" s="2"/>
      <c r="B4511" s="2"/>
      <c r="C4511" s="2"/>
      <c r="E4511" s="2"/>
      <c r="G4511" s="2"/>
      <c r="H4511" s="6"/>
      <c r="I4511" s="9"/>
      <c r="J4511" s="9"/>
      <c r="K4511" s="9"/>
    </row>
    <row r="4512" spans="1:11" x14ac:dyDescent="0.25">
      <c r="A4512" s="2"/>
      <c r="B4512" s="2"/>
      <c r="C4512" s="2"/>
      <c r="E4512" s="2"/>
      <c r="G4512" s="2"/>
      <c r="H4512" s="6"/>
      <c r="I4512" s="9"/>
      <c r="J4512" s="9"/>
      <c r="K4512" s="9"/>
    </row>
    <row r="4513" spans="1:11" x14ac:dyDescent="0.25">
      <c r="A4513" s="2"/>
      <c r="B4513" s="2"/>
      <c r="C4513" s="2"/>
      <c r="E4513" s="2"/>
      <c r="G4513" s="2"/>
      <c r="H4513" s="6"/>
      <c r="I4513" s="9"/>
      <c r="J4513" s="9"/>
      <c r="K4513" s="9"/>
    </row>
    <row r="4514" spans="1:11" x14ac:dyDescent="0.25">
      <c r="A4514" s="2"/>
      <c r="B4514" s="2"/>
      <c r="C4514" s="2"/>
      <c r="E4514" s="2"/>
      <c r="G4514" s="2"/>
      <c r="H4514" s="6"/>
      <c r="I4514" s="9"/>
      <c r="J4514" s="9"/>
      <c r="K4514" s="9"/>
    </row>
    <row r="4515" spans="1:11" x14ac:dyDescent="0.25">
      <c r="A4515" s="2"/>
      <c r="B4515" s="2"/>
      <c r="C4515" s="2"/>
      <c r="E4515" s="2"/>
      <c r="G4515" s="2"/>
      <c r="H4515" s="6"/>
      <c r="I4515" s="9"/>
      <c r="J4515" s="9"/>
      <c r="K4515" s="9"/>
    </row>
    <row r="4516" spans="1:11" x14ac:dyDescent="0.25">
      <c r="A4516" s="2"/>
      <c r="B4516" s="2"/>
      <c r="C4516" s="2"/>
      <c r="E4516" s="2"/>
      <c r="G4516" s="2"/>
      <c r="H4516" s="6"/>
      <c r="I4516" s="9"/>
      <c r="J4516" s="9"/>
      <c r="K4516" s="9"/>
    </row>
    <row r="4517" spans="1:11" x14ac:dyDescent="0.25">
      <c r="A4517" s="2"/>
      <c r="B4517" s="2"/>
      <c r="C4517" s="2"/>
      <c r="E4517" s="2"/>
      <c r="G4517" s="2"/>
      <c r="H4517" s="6"/>
      <c r="I4517" s="9"/>
      <c r="J4517" s="9"/>
      <c r="K4517" s="9"/>
    </row>
    <row r="4518" spans="1:11" x14ac:dyDescent="0.25">
      <c r="A4518" s="2"/>
      <c r="B4518" s="2"/>
      <c r="C4518" s="2"/>
      <c r="E4518" s="2"/>
      <c r="G4518" s="2"/>
      <c r="H4518" s="6"/>
      <c r="I4518" s="9"/>
      <c r="J4518" s="9"/>
      <c r="K4518" s="9"/>
    </row>
    <row r="4519" spans="1:11" x14ac:dyDescent="0.25">
      <c r="A4519" s="2"/>
      <c r="B4519" s="2"/>
      <c r="C4519" s="2"/>
      <c r="E4519" s="2"/>
      <c r="G4519" s="2"/>
      <c r="H4519" s="6"/>
      <c r="I4519" s="9"/>
      <c r="J4519" s="9"/>
      <c r="K4519" s="9"/>
    </row>
    <row r="4520" spans="1:11" x14ac:dyDescent="0.25">
      <c r="A4520" s="2"/>
      <c r="B4520" s="2"/>
      <c r="C4520" s="2"/>
      <c r="E4520" s="2"/>
      <c r="G4520" s="2"/>
      <c r="H4520" s="6"/>
      <c r="I4520" s="9"/>
      <c r="J4520" s="9"/>
      <c r="K4520" s="9"/>
    </row>
    <row r="4521" spans="1:11" x14ac:dyDescent="0.25">
      <c r="A4521" s="2"/>
      <c r="B4521" s="2"/>
      <c r="C4521" s="2"/>
      <c r="E4521" s="2"/>
      <c r="G4521" s="2"/>
      <c r="H4521" s="6"/>
      <c r="I4521" s="9"/>
      <c r="J4521" s="9"/>
      <c r="K4521" s="9"/>
    </row>
    <row r="4522" spans="1:11" x14ac:dyDescent="0.25">
      <c r="A4522" s="2"/>
      <c r="B4522" s="2"/>
      <c r="C4522" s="2"/>
      <c r="E4522" s="2"/>
      <c r="G4522" s="2"/>
      <c r="H4522" s="6"/>
      <c r="I4522" s="9"/>
      <c r="J4522" s="9"/>
      <c r="K4522" s="9"/>
    </row>
    <row r="4523" spans="1:11" x14ac:dyDescent="0.25">
      <c r="A4523" s="2"/>
      <c r="B4523" s="2"/>
      <c r="C4523" s="2"/>
      <c r="E4523" s="2"/>
      <c r="G4523" s="2"/>
      <c r="H4523" s="6"/>
      <c r="I4523" s="9"/>
      <c r="J4523" s="9"/>
      <c r="K4523" s="9"/>
    </row>
    <row r="4524" spans="1:11" x14ac:dyDescent="0.25">
      <c r="A4524" s="2"/>
      <c r="B4524" s="2"/>
      <c r="C4524" s="2"/>
      <c r="E4524" s="2"/>
      <c r="G4524" s="2"/>
      <c r="H4524" s="6"/>
      <c r="I4524" s="9"/>
      <c r="J4524" s="9"/>
      <c r="K4524" s="9"/>
    </row>
    <row r="4525" spans="1:11" x14ac:dyDescent="0.25">
      <c r="A4525" s="2"/>
      <c r="B4525" s="2"/>
      <c r="C4525" s="2"/>
      <c r="E4525" s="2"/>
      <c r="G4525" s="2"/>
      <c r="H4525" s="6"/>
      <c r="I4525" s="9"/>
      <c r="J4525" s="9"/>
      <c r="K4525" s="9"/>
    </row>
    <row r="4526" spans="1:11" x14ac:dyDescent="0.25">
      <c r="A4526" s="2"/>
      <c r="B4526" s="2"/>
      <c r="C4526" s="2"/>
      <c r="E4526" s="2"/>
      <c r="G4526" s="2"/>
      <c r="H4526" s="6"/>
      <c r="I4526" s="9"/>
      <c r="J4526" s="9"/>
      <c r="K4526" s="9"/>
    </row>
    <row r="4527" spans="1:11" x14ac:dyDescent="0.25">
      <c r="A4527" s="2"/>
      <c r="B4527" s="2"/>
      <c r="C4527" s="2"/>
      <c r="E4527" s="2"/>
      <c r="G4527" s="2"/>
      <c r="H4527" s="6"/>
      <c r="I4527" s="9"/>
      <c r="J4527" s="9"/>
      <c r="K4527" s="9"/>
    </row>
    <row r="4528" spans="1:11" x14ac:dyDescent="0.25">
      <c r="A4528" s="2"/>
      <c r="B4528" s="2"/>
      <c r="C4528" s="2"/>
      <c r="E4528" s="2"/>
      <c r="G4528" s="2"/>
      <c r="H4528" s="6"/>
      <c r="I4528" s="9"/>
      <c r="J4528" s="9"/>
      <c r="K4528" s="9"/>
    </row>
    <row r="4529" spans="1:11" x14ac:dyDescent="0.25">
      <c r="A4529" s="2"/>
      <c r="B4529" s="2"/>
      <c r="C4529" s="2"/>
      <c r="E4529" s="2"/>
      <c r="G4529" s="2"/>
      <c r="H4529" s="6"/>
      <c r="I4529" s="9"/>
      <c r="J4529" s="9"/>
      <c r="K4529" s="9"/>
    </row>
    <row r="4530" spans="1:11" x14ac:dyDescent="0.25">
      <c r="A4530" s="2"/>
      <c r="B4530" s="2"/>
      <c r="C4530" s="2"/>
      <c r="E4530" s="2"/>
      <c r="G4530" s="2"/>
      <c r="H4530" s="6"/>
      <c r="I4530" s="9"/>
      <c r="J4530" s="9"/>
      <c r="K4530" s="9"/>
    </row>
    <row r="4531" spans="1:11" x14ac:dyDescent="0.25">
      <c r="A4531" s="2"/>
      <c r="B4531" s="2"/>
      <c r="C4531" s="2"/>
      <c r="E4531" s="2"/>
      <c r="G4531" s="2"/>
      <c r="H4531" s="6"/>
      <c r="I4531" s="9"/>
      <c r="J4531" s="9"/>
      <c r="K4531" s="9"/>
    </row>
    <row r="4532" spans="1:11" x14ac:dyDescent="0.25">
      <c r="A4532" s="2"/>
      <c r="B4532" s="2"/>
      <c r="C4532" s="2"/>
      <c r="E4532" s="2"/>
      <c r="G4532" s="2"/>
      <c r="H4532" s="6"/>
      <c r="I4532" s="9"/>
      <c r="J4532" s="9"/>
      <c r="K4532" s="9"/>
    </row>
    <row r="4533" spans="1:11" x14ac:dyDescent="0.25">
      <c r="A4533" s="2"/>
      <c r="B4533" s="2"/>
      <c r="C4533" s="2"/>
      <c r="E4533" s="2"/>
      <c r="G4533" s="2"/>
      <c r="H4533" s="6"/>
      <c r="I4533" s="9"/>
      <c r="J4533" s="9"/>
      <c r="K4533" s="9"/>
    </row>
    <row r="4534" spans="1:11" x14ac:dyDescent="0.25">
      <c r="A4534" s="2"/>
      <c r="B4534" s="2"/>
      <c r="C4534" s="2"/>
      <c r="E4534" s="2"/>
      <c r="G4534" s="2"/>
      <c r="H4534" s="6"/>
      <c r="I4534" s="9"/>
      <c r="J4534" s="9"/>
      <c r="K4534" s="9"/>
    </row>
    <row r="4535" spans="1:11" x14ac:dyDescent="0.25">
      <c r="A4535" s="2"/>
      <c r="B4535" s="2"/>
      <c r="C4535" s="2"/>
      <c r="E4535" s="2"/>
      <c r="G4535" s="2"/>
      <c r="H4535" s="6"/>
      <c r="I4535" s="9"/>
      <c r="J4535" s="9"/>
      <c r="K4535" s="9"/>
    </row>
    <row r="4536" spans="1:11" x14ac:dyDescent="0.25">
      <c r="A4536" s="2"/>
      <c r="B4536" s="2"/>
      <c r="C4536" s="2"/>
      <c r="E4536" s="2"/>
      <c r="G4536" s="2"/>
      <c r="H4536" s="6"/>
      <c r="I4536" s="9"/>
      <c r="J4536" s="9"/>
      <c r="K4536" s="9"/>
    </row>
    <row r="4537" spans="1:11" x14ac:dyDescent="0.25">
      <c r="A4537" s="2"/>
      <c r="B4537" s="2"/>
      <c r="C4537" s="2"/>
      <c r="E4537" s="2"/>
      <c r="G4537" s="2"/>
      <c r="H4537" s="6"/>
      <c r="I4537" s="9"/>
      <c r="J4537" s="9"/>
      <c r="K4537" s="9"/>
    </row>
    <row r="4538" spans="1:11" x14ac:dyDescent="0.25">
      <c r="A4538" s="2"/>
      <c r="B4538" s="2"/>
      <c r="C4538" s="2"/>
      <c r="E4538" s="2"/>
      <c r="G4538" s="2"/>
      <c r="H4538" s="6"/>
      <c r="I4538" s="9"/>
      <c r="J4538" s="9"/>
      <c r="K4538" s="9"/>
    </row>
    <row r="4539" spans="1:11" x14ac:dyDescent="0.25">
      <c r="A4539" s="2"/>
      <c r="B4539" s="2"/>
      <c r="C4539" s="2"/>
      <c r="E4539" s="2"/>
      <c r="G4539" s="2"/>
      <c r="H4539" s="6"/>
      <c r="I4539" s="9"/>
      <c r="J4539" s="9"/>
      <c r="K4539" s="9"/>
    </row>
    <row r="4540" spans="1:11" x14ac:dyDescent="0.25">
      <c r="A4540" s="2"/>
      <c r="B4540" s="2"/>
      <c r="C4540" s="2"/>
      <c r="E4540" s="2"/>
      <c r="G4540" s="2"/>
      <c r="H4540" s="6"/>
      <c r="I4540" s="9"/>
      <c r="J4540" s="9"/>
      <c r="K4540" s="9"/>
    </row>
    <row r="4541" spans="1:11" x14ac:dyDescent="0.25">
      <c r="A4541" s="2"/>
      <c r="B4541" s="2"/>
      <c r="C4541" s="2"/>
      <c r="E4541" s="2"/>
      <c r="G4541" s="2"/>
      <c r="H4541" s="6"/>
      <c r="I4541" s="9"/>
      <c r="J4541" s="9"/>
      <c r="K4541" s="9"/>
    </row>
    <row r="4542" spans="1:11" x14ac:dyDescent="0.25">
      <c r="A4542" s="2"/>
      <c r="B4542" s="2"/>
      <c r="C4542" s="2"/>
      <c r="E4542" s="2"/>
      <c r="G4542" s="2"/>
      <c r="H4542" s="6"/>
      <c r="I4542" s="9"/>
      <c r="J4542" s="9"/>
      <c r="K4542" s="9"/>
    </row>
    <row r="4543" spans="1:11" x14ac:dyDescent="0.25">
      <c r="A4543" s="2"/>
      <c r="B4543" s="2"/>
      <c r="C4543" s="2"/>
      <c r="E4543" s="2"/>
      <c r="G4543" s="2"/>
      <c r="H4543" s="6"/>
      <c r="I4543" s="9"/>
      <c r="J4543" s="9"/>
      <c r="K4543" s="9"/>
    </row>
    <row r="4544" spans="1:11" x14ac:dyDescent="0.25">
      <c r="A4544" s="2"/>
      <c r="B4544" s="2"/>
      <c r="C4544" s="2"/>
      <c r="E4544" s="2"/>
      <c r="G4544" s="2"/>
      <c r="H4544" s="6"/>
      <c r="I4544" s="9"/>
      <c r="J4544" s="9"/>
      <c r="K4544" s="9"/>
    </row>
    <row r="4545" spans="1:11" x14ac:dyDescent="0.25">
      <c r="A4545" s="2"/>
      <c r="B4545" s="2"/>
      <c r="C4545" s="2"/>
      <c r="E4545" s="2"/>
      <c r="G4545" s="2"/>
      <c r="H4545" s="6"/>
      <c r="I4545" s="9"/>
      <c r="J4545" s="9"/>
      <c r="K4545" s="9"/>
    </row>
    <row r="4546" spans="1:11" x14ac:dyDescent="0.25">
      <c r="A4546" s="2"/>
      <c r="B4546" s="2"/>
      <c r="C4546" s="2"/>
      <c r="E4546" s="2"/>
      <c r="G4546" s="2"/>
      <c r="H4546" s="6"/>
      <c r="I4546" s="9"/>
      <c r="J4546" s="9"/>
      <c r="K4546" s="9"/>
    </row>
    <row r="4547" spans="1:11" x14ac:dyDescent="0.25">
      <c r="A4547" s="2"/>
      <c r="B4547" s="2"/>
      <c r="C4547" s="2"/>
      <c r="E4547" s="2"/>
      <c r="G4547" s="2"/>
      <c r="H4547" s="6"/>
      <c r="I4547" s="9"/>
      <c r="J4547" s="9"/>
      <c r="K4547" s="9"/>
    </row>
    <row r="4548" spans="1:11" x14ac:dyDescent="0.25">
      <c r="A4548" s="2"/>
      <c r="B4548" s="2"/>
      <c r="C4548" s="2"/>
      <c r="E4548" s="2"/>
      <c r="G4548" s="2"/>
      <c r="H4548" s="6"/>
      <c r="I4548" s="9"/>
      <c r="J4548" s="9"/>
      <c r="K4548" s="9"/>
    </row>
    <row r="4549" spans="1:11" x14ac:dyDescent="0.25">
      <c r="A4549" s="2"/>
      <c r="B4549" s="2"/>
      <c r="C4549" s="2"/>
      <c r="E4549" s="2"/>
      <c r="G4549" s="2"/>
      <c r="H4549" s="6"/>
      <c r="I4549" s="9"/>
      <c r="J4549" s="9"/>
      <c r="K4549" s="9"/>
    </row>
    <row r="4550" spans="1:11" x14ac:dyDescent="0.25">
      <c r="A4550" s="2"/>
      <c r="B4550" s="2"/>
      <c r="C4550" s="2"/>
      <c r="E4550" s="2"/>
      <c r="G4550" s="2"/>
      <c r="H4550" s="6"/>
      <c r="I4550" s="9"/>
      <c r="J4550" s="9"/>
      <c r="K4550" s="9"/>
    </row>
    <row r="4551" spans="1:11" x14ac:dyDescent="0.25">
      <c r="A4551" s="2"/>
      <c r="B4551" s="2"/>
      <c r="C4551" s="2"/>
      <c r="E4551" s="2"/>
      <c r="G4551" s="2"/>
      <c r="H4551" s="6"/>
      <c r="I4551" s="9"/>
      <c r="J4551" s="9"/>
      <c r="K4551" s="9"/>
    </row>
    <row r="4552" spans="1:11" x14ac:dyDescent="0.25">
      <c r="A4552" s="2"/>
      <c r="B4552" s="2"/>
      <c r="C4552" s="2"/>
      <c r="E4552" s="2"/>
      <c r="G4552" s="2"/>
      <c r="H4552" s="6"/>
      <c r="I4552" s="9"/>
      <c r="J4552" s="9"/>
      <c r="K4552" s="9"/>
    </row>
    <row r="4553" spans="1:11" x14ac:dyDescent="0.25">
      <c r="A4553" s="2"/>
      <c r="B4553" s="2"/>
      <c r="C4553" s="2"/>
      <c r="E4553" s="2"/>
      <c r="G4553" s="2"/>
      <c r="H4553" s="6"/>
      <c r="I4553" s="9"/>
      <c r="J4553" s="9"/>
      <c r="K4553" s="9"/>
    </row>
    <row r="4554" spans="1:11" x14ac:dyDescent="0.25">
      <c r="A4554" s="2"/>
      <c r="B4554" s="2"/>
      <c r="C4554" s="2"/>
      <c r="E4554" s="2"/>
      <c r="G4554" s="2"/>
      <c r="H4554" s="6"/>
      <c r="I4554" s="9"/>
      <c r="J4554" s="9"/>
      <c r="K4554" s="9"/>
    </row>
    <row r="4555" spans="1:11" x14ac:dyDescent="0.25">
      <c r="A4555" s="2"/>
      <c r="B4555" s="2"/>
      <c r="C4555" s="2"/>
      <c r="E4555" s="2"/>
      <c r="G4555" s="2"/>
      <c r="H4555" s="6"/>
      <c r="I4555" s="9"/>
      <c r="J4555" s="9"/>
      <c r="K4555" s="9"/>
    </row>
    <row r="4556" spans="1:11" x14ac:dyDescent="0.25">
      <c r="A4556" s="2"/>
      <c r="B4556" s="2"/>
      <c r="C4556" s="2"/>
      <c r="E4556" s="2"/>
      <c r="G4556" s="2"/>
      <c r="H4556" s="6"/>
      <c r="I4556" s="9"/>
      <c r="J4556" s="9"/>
      <c r="K4556" s="9"/>
    </row>
    <row r="4557" spans="1:11" x14ac:dyDescent="0.25">
      <c r="A4557" s="2"/>
      <c r="B4557" s="2"/>
      <c r="C4557" s="2"/>
      <c r="E4557" s="2"/>
      <c r="G4557" s="2"/>
      <c r="H4557" s="6"/>
      <c r="I4557" s="9"/>
      <c r="J4557" s="9"/>
      <c r="K4557" s="9"/>
    </row>
    <row r="4558" spans="1:11" x14ac:dyDescent="0.25">
      <c r="A4558" s="2"/>
      <c r="B4558" s="2"/>
      <c r="C4558" s="2"/>
      <c r="E4558" s="2"/>
      <c r="G4558" s="2"/>
      <c r="H4558" s="6"/>
      <c r="I4558" s="9"/>
      <c r="J4558" s="9"/>
      <c r="K4558" s="9"/>
    </row>
    <row r="4559" spans="1:11" x14ac:dyDescent="0.25">
      <c r="A4559" s="2"/>
      <c r="B4559" s="2"/>
      <c r="C4559" s="2"/>
      <c r="E4559" s="2"/>
      <c r="G4559" s="2"/>
      <c r="H4559" s="6"/>
      <c r="I4559" s="9"/>
      <c r="J4559" s="9"/>
      <c r="K4559" s="9"/>
    </row>
    <row r="4560" spans="1:11" x14ac:dyDescent="0.25">
      <c r="A4560" s="2"/>
      <c r="B4560" s="2"/>
      <c r="C4560" s="2"/>
      <c r="E4560" s="2"/>
      <c r="G4560" s="2"/>
      <c r="H4560" s="6"/>
      <c r="I4560" s="9"/>
      <c r="J4560" s="9"/>
      <c r="K4560" s="9"/>
    </row>
    <row r="4561" spans="1:11" x14ac:dyDescent="0.25">
      <c r="A4561" s="2"/>
      <c r="B4561" s="2"/>
      <c r="C4561" s="2"/>
      <c r="E4561" s="2"/>
      <c r="G4561" s="2"/>
      <c r="H4561" s="6"/>
      <c r="I4561" s="9"/>
      <c r="J4561" s="9"/>
      <c r="K4561" s="9"/>
    </row>
    <row r="4562" spans="1:11" x14ac:dyDescent="0.25">
      <c r="A4562" s="2"/>
      <c r="B4562" s="2"/>
      <c r="C4562" s="2"/>
      <c r="E4562" s="2"/>
      <c r="G4562" s="2"/>
      <c r="H4562" s="6"/>
      <c r="I4562" s="9"/>
      <c r="J4562" s="9"/>
      <c r="K4562" s="9"/>
    </row>
    <row r="4563" spans="1:11" x14ac:dyDescent="0.25">
      <c r="A4563" s="2"/>
      <c r="B4563" s="2"/>
      <c r="C4563" s="2"/>
      <c r="E4563" s="2"/>
      <c r="G4563" s="2"/>
      <c r="H4563" s="6"/>
      <c r="I4563" s="9"/>
      <c r="J4563" s="9"/>
      <c r="K4563" s="9"/>
    </row>
    <row r="4564" spans="1:11" x14ac:dyDescent="0.25">
      <c r="A4564" s="2"/>
      <c r="B4564" s="2"/>
      <c r="C4564" s="2"/>
      <c r="E4564" s="2"/>
      <c r="G4564" s="2"/>
      <c r="H4564" s="6"/>
      <c r="I4564" s="9"/>
      <c r="J4564" s="9"/>
      <c r="K4564" s="9"/>
    </row>
    <row r="4565" spans="1:11" x14ac:dyDescent="0.25">
      <c r="A4565" s="2"/>
      <c r="B4565" s="2"/>
      <c r="C4565" s="2"/>
      <c r="E4565" s="2"/>
      <c r="G4565" s="2"/>
      <c r="H4565" s="6"/>
      <c r="I4565" s="9"/>
      <c r="J4565" s="9"/>
      <c r="K4565" s="9"/>
    </row>
    <row r="4566" spans="1:11" x14ac:dyDescent="0.25">
      <c r="A4566" s="2"/>
      <c r="B4566" s="2"/>
      <c r="C4566" s="2"/>
      <c r="E4566" s="2"/>
      <c r="G4566" s="2"/>
      <c r="H4566" s="6"/>
      <c r="I4566" s="9"/>
      <c r="J4566" s="9"/>
      <c r="K4566" s="9"/>
    </row>
    <row r="4567" spans="1:11" x14ac:dyDescent="0.25">
      <c r="A4567" s="2"/>
      <c r="B4567" s="2"/>
      <c r="C4567" s="2"/>
      <c r="E4567" s="2"/>
      <c r="G4567" s="2"/>
      <c r="H4567" s="6"/>
      <c r="I4567" s="9"/>
      <c r="J4567" s="9"/>
      <c r="K4567" s="9"/>
    </row>
    <row r="4568" spans="1:11" x14ac:dyDescent="0.25">
      <c r="A4568" s="2"/>
      <c r="B4568" s="2"/>
      <c r="C4568" s="2"/>
      <c r="E4568" s="2"/>
      <c r="G4568" s="2"/>
      <c r="H4568" s="6"/>
      <c r="I4568" s="9"/>
      <c r="J4568" s="9"/>
      <c r="K4568" s="9"/>
    </row>
    <row r="4569" spans="1:11" x14ac:dyDescent="0.25">
      <c r="A4569" s="2"/>
      <c r="B4569" s="2"/>
      <c r="C4569" s="2"/>
      <c r="E4569" s="2"/>
      <c r="G4569" s="2"/>
      <c r="H4569" s="6"/>
      <c r="I4569" s="9"/>
      <c r="J4569" s="9"/>
      <c r="K4569" s="9"/>
    </row>
    <row r="4570" spans="1:11" x14ac:dyDescent="0.25">
      <c r="A4570" s="2"/>
      <c r="B4570" s="2"/>
      <c r="C4570" s="2"/>
      <c r="E4570" s="2"/>
      <c r="G4570" s="2"/>
      <c r="H4570" s="6"/>
      <c r="I4570" s="9"/>
      <c r="J4570" s="9"/>
      <c r="K4570" s="9"/>
    </row>
    <row r="4571" spans="1:11" x14ac:dyDescent="0.25">
      <c r="A4571" s="2"/>
      <c r="B4571" s="2"/>
      <c r="C4571" s="2"/>
      <c r="E4571" s="2"/>
      <c r="G4571" s="2"/>
      <c r="H4571" s="6"/>
      <c r="I4571" s="9"/>
      <c r="J4571" s="9"/>
      <c r="K4571" s="9"/>
    </row>
    <row r="4572" spans="1:11" x14ac:dyDescent="0.25">
      <c r="A4572" s="2"/>
      <c r="B4572" s="2"/>
      <c r="C4572" s="2"/>
      <c r="E4572" s="2"/>
      <c r="G4572" s="2"/>
      <c r="H4572" s="6"/>
      <c r="I4572" s="9"/>
      <c r="J4572" s="9"/>
      <c r="K4572" s="9"/>
    </row>
    <row r="4573" spans="1:11" x14ac:dyDescent="0.25">
      <c r="A4573" s="2"/>
      <c r="B4573" s="2"/>
      <c r="C4573" s="2"/>
      <c r="E4573" s="2"/>
      <c r="G4573" s="2"/>
      <c r="H4573" s="6"/>
      <c r="I4573" s="9"/>
      <c r="J4573" s="9"/>
      <c r="K4573" s="9"/>
    </row>
    <row r="4574" spans="1:11" x14ac:dyDescent="0.25">
      <c r="A4574" s="2"/>
      <c r="B4574" s="2"/>
      <c r="C4574" s="2"/>
      <c r="E4574" s="2"/>
      <c r="G4574" s="2"/>
      <c r="H4574" s="6"/>
      <c r="I4574" s="9"/>
      <c r="J4574" s="9"/>
      <c r="K4574" s="9"/>
    </row>
    <row r="4575" spans="1:11" x14ac:dyDescent="0.25">
      <c r="A4575" s="2"/>
      <c r="B4575" s="2"/>
      <c r="C4575" s="2"/>
      <c r="E4575" s="2"/>
      <c r="G4575" s="2"/>
      <c r="H4575" s="6"/>
      <c r="I4575" s="9"/>
      <c r="J4575" s="9"/>
      <c r="K4575" s="9"/>
    </row>
    <row r="4576" spans="1:11" x14ac:dyDescent="0.25">
      <c r="A4576" s="2"/>
      <c r="B4576" s="2"/>
      <c r="C4576" s="2"/>
      <c r="E4576" s="2"/>
      <c r="G4576" s="2"/>
      <c r="H4576" s="6"/>
      <c r="I4576" s="9"/>
      <c r="J4576" s="9"/>
      <c r="K4576" s="9"/>
    </row>
    <row r="4577" spans="1:11" x14ac:dyDescent="0.25">
      <c r="A4577" s="2"/>
      <c r="B4577" s="2"/>
      <c r="C4577" s="2"/>
      <c r="E4577" s="2"/>
      <c r="G4577" s="2"/>
      <c r="H4577" s="6"/>
      <c r="I4577" s="9"/>
      <c r="J4577" s="9"/>
      <c r="K4577" s="9"/>
    </row>
    <row r="4578" spans="1:11" x14ac:dyDescent="0.25">
      <c r="A4578" s="2"/>
      <c r="B4578" s="2"/>
      <c r="C4578" s="2"/>
      <c r="E4578" s="2"/>
      <c r="G4578" s="2"/>
      <c r="H4578" s="6"/>
      <c r="I4578" s="9"/>
      <c r="J4578" s="9"/>
      <c r="K4578" s="9"/>
    </row>
    <row r="4579" spans="1:11" x14ac:dyDescent="0.25">
      <c r="A4579" s="2"/>
      <c r="B4579" s="2"/>
      <c r="C4579" s="2"/>
      <c r="E4579" s="2"/>
      <c r="G4579" s="2"/>
      <c r="H4579" s="6"/>
      <c r="I4579" s="9"/>
      <c r="J4579" s="9"/>
      <c r="K4579" s="9"/>
    </row>
    <row r="4580" spans="1:11" x14ac:dyDescent="0.25">
      <c r="A4580" s="2"/>
      <c r="B4580" s="2"/>
      <c r="C4580" s="2"/>
      <c r="E4580" s="2"/>
      <c r="G4580" s="2"/>
      <c r="H4580" s="6"/>
      <c r="I4580" s="9"/>
      <c r="J4580" s="9"/>
      <c r="K4580" s="9"/>
    </row>
    <row r="4581" spans="1:11" x14ac:dyDescent="0.25">
      <c r="A4581" s="2"/>
      <c r="B4581" s="2"/>
      <c r="C4581" s="2"/>
      <c r="E4581" s="2"/>
      <c r="G4581" s="2"/>
      <c r="H4581" s="6"/>
      <c r="I4581" s="9"/>
      <c r="J4581" s="9"/>
      <c r="K4581" s="9"/>
    </row>
    <row r="4582" spans="1:11" x14ac:dyDescent="0.25">
      <c r="A4582" s="2"/>
      <c r="B4582" s="2"/>
      <c r="C4582" s="2"/>
      <c r="E4582" s="2"/>
      <c r="G4582" s="2"/>
      <c r="H4582" s="6"/>
      <c r="I4582" s="9"/>
      <c r="J4582" s="9"/>
      <c r="K4582" s="9"/>
    </row>
    <row r="4583" spans="1:11" x14ac:dyDescent="0.25">
      <c r="A4583" s="2"/>
      <c r="B4583" s="2"/>
      <c r="C4583" s="2"/>
      <c r="E4583" s="2"/>
      <c r="G4583" s="2"/>
      <c r="H4583" s="6"/>
      <c r="I4583" s="9"/>
      <c r="J4583" s="9"/>
      <c r="K4583" s="9"/>
    </row>
    <row r="4584" spans="1:11" x14ac:dyDescent="0.25">
      <c r="A4584" s="2"/>
      <c r="B4584" s="2"/>
      <c r="C4584" s="2"/>
      <c r="E4584" s="2"/>
      <c r="G4584" s="2"/>
      <c r="H4584" s="6"/>
      <c r="I4584" s="9"/>
      <c r="J4584" s="9"/>
      <c r="K4584" s="9"/>
    </row>
    <row r="4585" spans="1:11" x14ac:dyDescent="0.25">
      <c r="A4585" s="2"/>
      <c r="B4585" s="2"/>
      <c r="C4585" s="2"/>
      <c r="E4585" s="2"/>
      <c r="G4585" s="2"/>
      <c r="H4585" s="6"/>
      <c r="I4585" s="9"/>
      <c r="J4585" s="9"/>
      <c r="K4585" s="9"/>
    </row>
    <row r="4586" spans="1:11" x14ac:dyDescent="0.25">
      <c r="A4586" s="2"/>
      <c r="B4586" s="2"/>
      <c r="C4586" s="2"/>
      <c r="E4586" s="2"/>
      <c r="G4586" s="2"/>
      <c r="H4586" s="6"/>
      <c r="I4586" s="9"/>
      <c r="J4586" s="9"/>
      <c r="K4586" s="9"/>
    </row>
    <row r="4587" spans="1:11" x14ac:dyDescent="0.25">
      <c r="A4587" s="2"/>
      <c r="B4587" s="2"/>
      <c r="C4587" s="2"/>
      <c r="E4587" s="2"/>
      <c r="G4587" s="2"/>
      <c r="H4587" s="6"/>
      <c r="I4587" s="9"/>
      <c r="J4587" s="9"/>
      <c r="K4587" s="9"/>
    </row>
    <row r="4588" spans="1:11" x14ac:dyDescent="0.25">
      <c r="A4588" s="2"/>
      <c r="B4588" s="2"/>
      <c r="C4588" s="2"/>
      <c r="E4588" s="2"/>
      <c r="G4588" s="2"/>
      <c r="H4588" s="6"/>
      <c r="I4588" s="9"/>
      <c r="J4588" s="9"/>
      <c r="K4588" s="9"/>
    </row>
    <row r="4589" spans="1:11" x14ac:dyDescent="0.25">
      <c r="A4589" s="2"/>
      <c r="B4589" s="2"/>
      <c r="C4589" s="2"/>
      <c r="E4589" s="2"/>
      <c r="G4589" s="2"/>
      <c r="H4589" s="6"/>
      <c r="I4589" s="9"/>
      <c r="J4589" s="9"/>
      <c r="K4589" s="9"/>
    </row>
    <row r="4590" spans="1:11" x14ac:dyDescent="0.25">
      <c r="A4590" s="2"/>
      <c r="B4590" s="2"/>
      <c r="C4590" s="2"/>
      <c r="E4590" s="2"/>
      <c r="G4590" s="2"/>
      <c r="H4590" s="6"/>
      <c r="I4590" s="9"/>
      <c r="J4590" s="9"/>
      <c r="K4590" s="9"/>
    </row>
    <row r="4591" spans="1:11" x14ac:dyDescent="0.25">
      <c r="A4591" s="2"/>
      <c r="B4591" s="2"/>
      <c r="C4591" s="2"/>
      <c r="E4591" s="2"/>
      <c r="G4591" s="2"/>
      <c r="H4591" s="6"/>
      <c r="I4591" s="9"/>
      <c r="J4591" s="9"/>
      <c r="K4591" s="9"/>
    </row>
    <row r="4592" spans="1:11" x14ac:dyDescent="0.25">
      <c r="A4592" s="2"/>
      <c r="B4592" s="2"/>
      <c r="C4592" s="2"/>
      <c r="E4592" s="2"/>
      <c r="G4592" s="2"/>
      <c r="H4592" s="6"/>
      <c r="I4592" s="9"/>
      <c r="J4592" s="9"/>
      <c r="K4592" s="9"/>
    </row>
    <row r="4593" spans="1:11" x14ac:dyDescent="0.25">
      <c r="A4593" s="2"/>
      <c r="B4593" s="2"/>
      <c r="C4593" s="2"/>
      <c r="E4593" s="2"/>
      <c r="G4593" s="2"/>
      <c r="H4593" s="6"/>
      <c r="I4593" s="9"/>
      <c r="J4593" s="9"/>
      <c r="K4593" s="9"/>
    </row>
    <row r="4594" spans="1:11" x14ac:dyDescent="0.25">
      <c r="A4594" s="2"/>
      <c r="B4594" s="2"/>
      <c r="C4594" s="2"/>
      <c r="E4594" s="2"/>
      <c r="G4594" s="2"/>
      <c r="H4594" s="6"/>
      <c r="I4594" s="9"/>
      <c r="J4594" s="9"/>
      <c r="K4594" s="9"/>
    </row>
    <row r="4595" spans="1:11" x14ac:dyDescent="0.25">
      <c r="A4595" s="2"/>
      <c r="B4595" s="2"/>
      <c r="C4595" s="2"/>
      <c r="E4595" s="2"/>
      <c r="G4595" s="2"/>
      <c r="H4595" s="6"/>
      <c r="I4595" s="9"/>
      <c r="J4595" s="9"/>
      <c r="K4595" s="9"/>
    </row>
    <row r="4596" spans="1:11" x14ac:dyDescent="0.25">
      <c r="A4596" s="2"/>
      <c r="B4596" s="2"/>
      <c r="C4596" s="2"/>
      <c r="E4596" s="2"/>
      <c r="G4596" s="2"/>
      <c r="H4596" s="6"/>
      <c r="I4596" s="9"/>
      <c r="J4596" s="9"/>
      <c r="K4596" s="9"/>
    </row>
    <row r="4597" spans="1:11" x14ac:dyDescent="0.25">
      <c r="A4597" s="2"/>
      <c r="B4597" s="2"/>
      <c r="C4597" s="2"/>
      <c r="E4597" s="2"/>
      <c r="G4597" s="2"/>
      <c r="H4597" s="6"/>
      <c r="I4597" s="9"/>
      <c r="J4597" s="9"/>
      <c r="K4597" s="9"/>
    </row>
    <row r="4598" spans="1:11" x14ac:dyDescent="0.25">
      <c r="A4598" s="2"/>
      <c r="B4598" s="2"/>
      <c r="C4598" s="2"/>
      <c r="E4598" s="2"/>
      <c r="G4598" s="2"/>
      <c r="H4598" s="6"/>
      <c r="I4598" s="9"/>
      <c r="J4598" s="9"/>
      <c r="K4598" s="9"/>
    </row>
    <row r="4599" spans="1:11" x14ac:dyDescent="0.25">
      <c r="A4599" s="2"/>
      <c r="B4599" s="2"/>
      <c r="C4599" s="2"/>
      <c r="E4599" s="2"/>
      <c r="G4599" s="2"/>
      <c r="H4599" s="6"/>
      <c r="I4599" s="9"/>
      <c r="J4599" s="9"/>
      <c r="K4599" s="9"/>
    </row>
    <row r="4600" spans="1:11" x14ac:dyDescent="0.25">
      <c r="A4600" s="2"/>
      <c r="B4600" s="2"/>
      <c r="C4600" s="2"/>
      <c r="E4600" s="2"/>
      <c r="G4600" s="2"/>
      <c r="H4600" s="6"/>
      <c r="I4600" s="9"/>
      <c r="J4600" s="9"/>
      <c r="K4600" s="9"/>
    </row>
    <row r="4601" spans="1:11" x14ac:dyDescent="0.25">
      <c r="A4601" s="2"/>
      <c r="B4601" s="2"/>
      <c r="C4601" s="2"/>
      <c r="E4601" s="2"/>
      <c r="G4601" s="2"/>
      <c r="H4601" s="6"/>
      <c r="I4601" s="9"/>
      <c r="J4601" s="9"/>
      <c r="K4601" s="9"/>
    </row>
    <row r="4602" spans="1:11" x14ac:dyDescent="0.25">
      <c r="A4602" s="2"/>
      <c r="B4602" s="2"/>
      <c r="C4602" s="2"/>
      <c r="E4602" s="2"/>
      <c r="G4602" s="2"/>
      <c r="H4602" s="6"/>
      <c r="I4602" s="9"/>
      <c r="J4602" s="9"/>
      <c r="K4602" s="9"/>
    </row>
    <row r="4603" spans="1:11" x14ac:dyDescent="0.25">
      <c r="A4603" s="2"/>
      <c r="B4603" s="2"/>
      <c r="C4603" s="2"/>
      <c r="E4603" s="2"/>
      <c r="G4603" s="2"/>
      <c r="H4603" s="6"/>
      <c r="I4603" s="9"/>
      <c r="J4603" s="9"/>
      <c r="K4603" s="9"/>
    </row>
    <row r="4604" spans="1:11" x14ac:dyDescent="0.25">
      <c r="A4604" s="2"/>
      <c r="B4604" s="2"/>
      <c r="C4604" s="2"/>
      <c r="E4604" s="2"/>
      <c r="G4604" s="2"/>
      <c r="H4604" s="6"/>
      <c r="I4604" s="9"/>
      <c r="J4604" s="9"/>
      <c r="K4604" s="9"/>
    </row>
    <row r="4605" spans="1:11" x14ac:dyDescent="0.25">
      <c r="A4605" s="2"/>
      <c r="B4605" s="2"/>
      <c r="C4605" s="2"/>
      <c r="E4605" s="2"/>
      <c r="G4605" s="2"/>
      <c r="H4605" s="6"/>
      <c r="I4605" s="9"/>
      <c r="J4605" s="9"/>
      <c r="K4605" s="9"/>
    </row>
    <row r="4606" spans="1:11" x14ac:dyDescent="0.25">
      <c r="A4606" s="2"/>
      <c r="B4606" s="2"/>
      <c r="C4606" s="2"/>
      <c r="E4606" s="2"/>
      <c r="G4606" s="2"/>
      <c r="H4606" s="6"/>
      <c r="I4606" s="9"/>
      <c r="J4606" s="9"/>
      <c r="K4606" s="9"/>
    </row>
    <row r="4607" spans="1:11" x14ac:dyDescent="0.25">
      <c r="A4607" s="2"/>
      <c r="B4607" s="2"/>
      <c r="C4607" s="2"/>
      <c r="E4607" s="2"/>
      <c r="G4607" s="2"/>
      <c r="H4607" s="6"/>
      <c r="I4607" s="9"/>
      <c r="J4607" s="9"/>
      <c r="K4607" s="9"/>
    </row>
    <row r="4608" spans="1:11" x14ac:dyDescent="0.25">
      <c r="A4608" s="2"/>
      <c r="B4608" s="2"/>
      <c r="C4608" s="2"/>
      <c r="E4608" s="2"/>
      <c r="G4608" s="2"/>
      <c r="H4608" s="6"/>
      <c r="I4608" s="9"/>
      <c r="J4608" s="9"/>
      <c r="K4608" s="9"/>
    </row>
    <row r="4609" spans="1:11" x14ac:dyDescent="0.25">
      <c r="A4609" s="2"/>
      <c r="B4609" s="2"/>
      <c r="C4609" s="2"/>
      <c r="E4609" s="2"/>
      <c r="G4609" s="2"/>
      <c r="H4609" s="6"/>
      <c r="I4609" s="9"/>
      <c r="J4609" s="9"/>
      <c r="K4609" s="9"/>
    </row>
    <row r="4610" spans="1:11" x14ac:dyDescent="0.25">
      <c r="A4610" s="2"/>
      <c r="B4610" s="2"/>
      <c r="C4610" s="2"/>
      <c r="E4610" s="2"/>
      <c r="G4610" s="2"/>
      <c r="H4610" s="6"/>
      <c r="I4610" s="9"/>
      <c r="J4610" s="9"/>
      <c r="K4610" s="9"/>
    </row>
    <row r="4611" spans="1:11" x14ac:dyDescent="0.25">
      <c r="A4611" s="2"/>
      <c r="B4611" s="2"/>
      <c r="C4611" s="2"/>
      <c r="E4611" s="2"/>
      <c r="G4611" s="2"/>
      <c r="H4611" s="6"/>
      <c r="I4611" s="9"/>
      <c r="J4611" s="9"/>
      <c r="K4611" s="9"/>
    </row>
    <row r="4612" spans="1:11" x14ac:dyDescent="0.25">
      <c r="A4612" s="2"/>
      <c r="B4612" s="2"/>
      <c r="C4612" s="2"/>
      <c r="E4612" s="2"/>
      <c r="G4612" s="2"/>
      <c r="H4612" s="6"/>
      <c r="I4612" s="9"/>
      <c r="J4612" s="9"/>
      <c r="K4612" s="9"/>
    </row>
    <row r="4613" spans="1:11" x14ac:dyDescent="0.25">
      <c r="A4613" s="2"/>
      <c r="B4613" s="2"/>
      <c r="C4613" s="2"/>
      <c r="E4613" s="2"/>
      <c r="G4613" s="2"/>
      <c r="H4613" s="6"/>
      <c r="I4613" s="9"/>
      <c r="J4613" s="9"/>
      <c r="K4613" s="9"/>
    </row>
    <row r="4614" spans="1:11" x14ac:dyDescent="0.25">
      <c r="A4614" s="2"/>
      <c r="B4614" s="2"/>
      <c r="C4614" s="2"/>
      <c r="E4614" s="2"/>
      <c r="G4614" s="2"/>
      <c r="H4614" s="6"/>
      <c r="I4614" s="9"/>
      <c r="J4614" s="9"/>
      <c r="K4614" s="9"/>
    </row>
    <row r="4615" spans="1:11" x14ac:dyDescent="0.25">
      <c r="A4615" s="2"/>
      <c r="B4615" s="2"/>
      <c r="C4615" s="2"/>
      <c r="E4615" s="2"/>
      <c r="G4615" s="2"/>
      <c r="H4615" s="6"/>
      <c r="I4615" s="9"/>
      <c r="J4615" s="9"/>
      <c r="K4615" s="9"/>
    </row>
    <row r="4616" spans="1:11" x14ac:dyDescent="0.25">
      <c r="A4616" s="2"/>
      <c r="B4616" s="2"/>
      <c r="C4616" s="2"/>
      <c r="E4616" s="2"/>
      <c r="G4616" s="2"/>
      <c r="H4616" s="6"/>
      <c r="I4616" s="9"/>
      <c r="J4616" s="9"/>
      <c r="K4616" s="9"/>
    </row>
    <row r="4617" spans="1:11" x14ac:dyDescent="0.25">
      <c r="A4617" s="2"/>
      <c r="B4617" s="2"/>
      <c r="C4617" s="2"/>
      <c r="E4617" s="2"/>
      <c r="G4617" s="2"/>
      <c r="H4617" s="6"/>
      <c r="I4617" s="9"/>
      <c r="J4617" s="9"/>
      <c r="K4617" s="9"/>
    </row>
    <row r="4618" spans="1:11" x14ac:dyDescent="0.25">
      <c r="A4618" s="2"/>
      <c r="B4618" s="2"/>
      <c r="C4618" s="2"/>
      <c r="E4618" s="2"/>
      <c r="G4618" s="2"/>
      <c r="H4618" s="6"/>
      <c r="I4618" s="9"/>
      <c r="J4618" s="9"/>
      <c r="K4618" s="9"/>
    </row>
    <row r="4619" spans="1:11" x14ac:dyDescent="0.25">
      <c r="A4619" s="2"/>
      <c r="B4619" s="2"/>
      <c r="C4619" s="2"/>
      <c r="E4619" s="2"/>
      <c r="G4619" s="2"/>
      <c r="H4619" s="6"/>
      <c r="I4619" s="9"/>
      <c r="J4619" s="9"/>
      <c r="K4619" s="9"/>
    </row>
    <row r="4620" spans="1:11" x14ac:dyDescent="0.25">
      <c r="A4620" s="2"/>
      <c r="B4620" s="2"/>
      <c r="C4620" s="2"/>
      <c r="E4620" s="2"/>
      <c r="G4620" s="2"/>
      <c r="H4620" s="6"/>
      <c r="I4620" s="9"/>
      <c r="J4620" s="9"/>
      <c r="K4620" s="9"/>
    </row>
    <row r="4621" spans="1:11" x14ac:dyDescent="0.25">
      <c r="A4621" s="2"/>
      <c r="B4621" s="2"/>
      <c r="C4621" s="2"/>
      <c r="E4621" s="2"/>
      <c r="G4621" s="2"/>
      <c r="H4621" s="6"/>
      <c r="I4621" s="9"/>
      <c r="J4621" s="9"/>
      <c r="K4621" s="9"/>
    </row>
    <row r="4622" spans="1:11" x14ac:dyDescent="0.25">
      <c r="A4622" s="2"/>
      <c r="B4622" s="2"/>
      <c r="C4622" s="2"/>
      <c r="E4622" s="2"/>
      <c r="G4622" s="2"/>
      <c r="H4622" s="6"/>
      <c r="I4622" s="9"/>
      <c r="J4622" s="9"/>
      <c r="K4622" s="9"/>
    </row>
    <row r="4623" spans="1:11" x14ac:dyDescent="0.25">
      <c r="A4623" s="2"/>
      <c r="B4623" s="2"/>
      <c r="C4623" s="2"/>
      <c r="E4623" s="2"/>
      <c r="G4623" s="2"/>
      <c r="H4623" s="6"/>
      <c r="I4623" s="9"/>
      <c r="J4623" s="9"/>
      <c r="K4623" s="9"/>
    </row>
    <row r="4624" spans="1:11" x14ac:dyDescent="0.25">
      <c r="A4624" s="2"/>
      <c r="B4624" s="2"/>
      <c r="C4624" s="2"/>
      <c r="E4624" s="2"/>
      <c r="G4624" s="2"/>
      <c r="H4624" s="6"/>
      <c r="I4624" s="9"/>
      <c r="J4624" s="9"/>
      <c r="K4624" s="9"/>
    </row>
    <row r="4625" spans="1:11" x14ac:dyDescent="0.25">
      <c r="A4625" s="2"/>
      <c r="B4625" s="2"/>
      <c r="C4625" s="2"/>
      <c r="E4625" s="2"/>
      <c r="G4625" s="2"/>
      <c r="H4625" s="6"/>
      <c r="I4625" s="9"/>
      <c r="J4625" s="9"/>
      <c r="K4625" s="9"/>
    </row>
    <row r="4626" spans="1:11" x14ac:dyDescent="0.25">
      <c r="A4626" s="2"/>
      <c r="B4626" s="2"/>
      <c r="C4626" s="2"/>
      <c r="E4626" s="2"/>
      <c r="G4626" s="2"/>
      <c r="H4626" s="6"/>
      <c r="I4626" s="9"/>
      <c r="J4626" s="9"/>
      <c r="K4626" s="9"/>
    </row>
    <row r="4627" spans="1:11" x14ac:dyDescent="0.25">
      <c r="A4627" s="2"/>
      <c r="B4627" s="2"/>
      <c r="C4627" s="2"/>
      <c r="E4627" s="2"/>
      <c r="G4627" s="2"/>
      <c r="H4627" s="6"/>
      <c r="I4627" s="9"/>
      <c r="J4627" s="9"/>
      <c r="K4627" s="9"/>
    </row>
    <row r="4628" spans="1:11" x14ac:dyDescent="0.25">
      <c r="A4628" s="2"/>
      <c r="B4628" s="2"/>
      <c r="C4628" s="2"/>
      <c r="E4628" s="2"/>
      <c r="G4628" s="2"/>
      <c r="H4628" s="6"/>
      <c r="I4628" s="9"/>
      <c r="J4628" s="9"/>
      <c r="K4628" s="9"/>
    </row>
    <row r="4629" spans="1:11" x14ac:dyDescent="0.25">
      <c r="A4629" s="2"/>
      <c r="B4629" s="2"/>
      <c r="C4629" s="2"/>
      <c r="E4629" s="2"/>
      <c r="G4629" s="2"/>
      <c r="H4629" s="6"/>
      <c r="I4629" s="9"/>
      <c r="J4629" s="9"/>
      <c r="K4629" s="9"/>
    </row>
    <row r="4630" spans="1:11" x14ac:dyDescent="0.25">
      <c r="A4630" s="2"/>
      <c r="B4630" s="2"/>
      <c r="C4630" s="2"/>
      <c r="E4630" s="2"/>
      <c r="G4630" s="2"/>
      <c r="H4630" s="6"/>
      <c r="I4630" s="9"/>
      <c r="J4630" s="9"/>
      <c r="K4630" s="9"/>
    </row>
    <row r="4631" spans="1:11" x14ac:dyDescent="0.25">
      <c r="A4631" s="2"/>
      <c r="B4631" s="2"/>
      <c r="C4631" s="2"/>
      <c r="E4631" s="2"/>
      <c r="G4631" s="2"/>
      <c r="H4631" s="6"/>
      <c r="I4631" s="9"/>
      <c r="J4631" s="9"/>
      <c r="K4631" s="9"/>
    </row>
    <row r="4632" spans="1:11" x14ac:dyDescent="0.25">
      <c r="A4632" s="2"/>
      <c r="B4632" s="2"/>
      <c r="C4632" s="2"/>
      <c r="E4632" s="2"/>
      <c r="G4632" s="2"/>
      <c r="H4632" s="6"/>
      <c r="I4632" s="9"/>
      <c r="J4632" s="9"/>
      <c r="K4632" s="9"/>
    </row>
    <row r="4633" spans="1:11" x14ac:dyDescent="0.25">
      <c r="A4633" s="2"/>
      <c r="B4633" s="2"/>
      <c r="C4633" s="2"/>
      <c r="E4633" s="2"/>
      <c r="G4633" s="2"/>
      <c r="H4633" s="6"/>
      <c r="I4633" s="9"/>
      <c r="J4633" s="9"/>
      <c r="K4633" s="9"/>
    </row>
    <row r="4634" spans="1:11" x14ac:dyDescent="0.25">
      <c r="A4634" s="2"/>
      <c r="B4634" s="2"/>
      <c r="C4634" s="2"/>
      <c r="E4634" s="2"/>
      <c r="G4634" s="2"/>
      <c r="H4634" s="6"/>
      <c r="I4634" s="9"/>
      <c r="J4634" s="9"/>
      <c r="K4634" s="9"/>
    </row>
    <row r="4635" spans="1:11" x14ac:dyDescent="0.25">
      <c r="A4635" s="2"/>
      <c r="B4635" s="2"/>
      <c r="C4635" s="2"/>
      <c r="E4635" s="2"/>
      <c r="G4635" s="2"/>
      <c r="H4635" s="6"/>
      <c r="I4635" s="9"/>
      <c r="J4635" s="9"/>
      <c r="K4635" s="9"/>
    </row>
    <row r="4636" spans="1:11" x14ac:dyDescent="0.25">
      <c r="A4636" s="2"/>
      <c r="B4636" s="2"/>
      <c r="C4636" s="2"/>
      <c r="E4636" s="2"/>
      <c r="G4636" s="2"/>
      <c r="H4636" s="6"/>
      <c r="I4636" s="9"/>
      <c r="J4636" s="9"/>
      <c r="K4636" s="9"/>
    </row>
    <row r="4637" spans="1:11" x14ac:dyDescent="0.25">
      <c r="A4637" s="2"/>
      <c r="B4637" s="2"/>
      <c r="C4637" s="2"/>
      <c r="E4637" s="2"/>
      <c r="G4637" s="2"/>
      <c r="H4637" s="6"/>
      <c r="I4637" s="9"/>
      <c r="J4637" s="9"/>
      <c r="K4637" s="9"/>
    </row>
    <row r="4638" spans="1:11" x14ac:dyDescent="0.25">
      <c r="A4638" s="2"/>
      <c r="B4638" s="2"/>
      <c r="C4638" s="2"/>
      <c r="E4638" s="2"/>
      <c r="G4638" s="2"/>
      <c r="H4638" s="6"/>
      <c r="I4638" s="9"/>
      <c r="J4638" s="9"/>
      <c r="K4638" s="9"/>
    </row>
    <row r="4639" spans="1:11" x14ac:dyDescent="0.25">
      <c r="A4639" s="2"/>
      <c r="B4639" s="2"/>
      <c r="C4639" s="2"/>
      <c r="E4639" s="2"/>
      <c r="G4639" s="2"/>
      <c r="H4639" s="6"/>
      <c r="I4639" s="9"/>
      <c r="J4639" s="9"/>
      <c r="K4639" s="9"/>
    </row>
    <row r="4640" spans="1:11" x14ac:dyDescent="0.25">
      <c r="A4640" s="2"/>
      <c r="B4640" s="2"/>
      <c r="C4640" s="2"/>
      <c r="E4640" s="2"/>
      <c r="G4640" s="2"/>
      <c r="H4640" s="6"/>
      <c r="I4640" s="9"/>
      <c r="J4640" s="9"/>
      <c r="K4640" s="9"/>
    </row>
    <row r="4641" spans="1:11" x14ac:dyDescent="0.25">
      <c r="A4641" s="2"/>
      <c r="B4641" s="2"/>
      <c r="C4641" s="2"/>
      <c r="E4641" s="2"/>
      <c r="G4641" s="2"/>
      <c r="H4641" s="6"/>
      <c r="I4641" s="9"/>
      <c r="J4641" s="9"/>
      <c r="K4641" s="9"/>
    </row>
    <row r="4642" spans="1:11" x14ac:dyDescent="0.25">
      <c r="A4642" s="2"/>
      <c r="B4642" s="2"/>
      <c r="C4642" s="2"/>
      <c r="E4642" s="2"/>
      <c r="G4642" s="2"/>
      <c r="H4642" s="6"/>
      <c r="I4642" s="9"/>
      <c r="J4642" s="9"/>
      <c r="K4642" s="9"/>
    </row>
    <row r="4643" spans="1:11" x14ac:dyDescent="0.25">
      <c r="A4643" s="2"/>
      <c r="B4643" s="2"/>
      <c r="C4643" s="2"/>
      <c r="E4643" s="2"/>
      <c r="G4643" s="2"/>
      <c r="H4643" s="6"/>
      <c r="I4643" s="9"/>
      <c r="J4643" s="9"/>
      <c r="K4643" s="9"/>
    </row>
    <row r="4644" spans="1:11" x14ac:dyDescent="0.25">
      <c r="A4644" s="2"/>
      <c r="B4644" s="2"/>
      <c r="C4644" s="2"/>
      <c r="E4644" s="2"/>
      <c r="G4644" s="2"/>
      <c r="H4644" s="6"/>
      <c r="I4644" s="9"/>
      <c r="J4644" s="9"/>
      <c r="K4644" s="9"/>
    </row>
    <row r="4645" spans="1:11" x14ac:dyDescent="0.25">
      <c r="A4645" s="2"/>
      <c r="B4645" s="2"/>
      <c r="C4645" s="2"/>
      <c r="E4645" s="2"/>
      <c r="G4645" s="2"/>
      <c r="H4645" s="6"/>
      <c r="I4645" s="9"/>
      <c r="J4645" s="9"/>
      <c r="K4645" s="9"/>
    </row>
    <row r="4646" spans="1:11" x14ac:dyDescent="0.25">
      <c r="A4646" s="2"/>
      <c r="B4646" s="2"/>
      <c r="C4646" s="2"/>
      <c r="E4646" s="2"/>
      <c r="G4646" s="2"/>
      <c r="H4646" s="6"/>
      <c r="I4646" s="9"/>
      <c r="J4646" s="9"/>
      <c r="K4646" s="9"/>
    </row>
    <row r="4647" spans="1:11" x14ac:dyDescent="0.25">
      <c r="A4647" s="2"/>
      <c r="B4647" s="2"/>
      <c r="C4647" s="2"/>
      <c r="E4647" s="2"/>
      <c r="G4647" s="2"/>
      <c r="H4647" s="6"/>
      <c r="I4647" s="9"/>
      <c r="J4647" s="9"/>
      <c r="K4647" s="9"/>
    </row>
    <row r="4648" spans="1:11" x14ac:dyDescent="0.25">
      <c r="A4648" s="2"/>
      <c r="B4648" s="2"/>
      <c r="C4648" s="2"/>
      <c r="E4648" s="2"/>
      <c r="G4648" s="2"/>
      <c r="H4648" s="6"/>
      <c r="I4648" s="9"/>
      <c r="J4648" s="9"/>
      <c r="K4648" s="9"/>
    </row>
    <row r="4649" spans="1:11" x14ac:dyDescent="0.25">
      <c r="A4649" s="2"/>
      <c r="B4649" s="2"/>
      <c r="C4649" s="2"/>
      <c r="E4649" s="2"/>
      <c r="G4649" s="2"/>
      <c r="H4649" s="6"/>
      <c r="I4649" s="9"/>
      <c r="J4649" s="9"/>
      <c r="K4649" s="9"/>
    </row>
    <row r="4650" spans="1:11" x14ac:dyDescent="0.25">
      <c r="A4650" s="2"/>
      <c r="B4650" s="2"/>
      <c r="C4650" s="2"/>
      <c r="E4650" s="2"/>
      <c r="G4650" s="2"/>
      <c r="H4650" s="6"/>
      <c r="I4650" s="9"/>
      <c r="J4650" s="9"/>
      <c r="K4650" s="9"/>
    </row>
    <row r="4651" spans="1:11" x14ac:dyDescent="0.25">
      <c r="A4651" s="2"/>
      <c r="B4651" s="2"/>
      <c r="C4651" s="2"/>
      <c r="E4651" s="2"/>
      <c r="G4651" s="2"/>
      <c r="H4651" s="6"/>
      <c r="I4651" s="9"/>
      <c r="J4651" s="9"/>
      <c r="K4651" s="9"/>
    </row>
    <row r="4652" spans="1:11" x14ac:dyDescent="0.25">
      <c r="A4652" s="2"/>
      <c r="B4652" s="2"/>
      <c r="C4652" s="2"/>
      <c r="E4652" s="2"/>
      <c r="G4652" s="2"/>
      <c r="H4652" s="6"/>
      <c r="I4652" s="9"/>
      <c r="J4652" s="9"/>
      <c r="K4652" s="9"/>
    </row>
    <row r="4653" spans="1:11" x14ac:dyDescent="0.25">
      <c r="A4653" s="2"/>
      <c r="B4653" s="2"/>
      <c r="C4653" s="2"/>
      <c r="E4653" s="2"/>
      <c r="G4653" s="2"/>
      <c r="H4653" s="6"/>
      <c r="I4653" s="9"/>
      <c r="J4653" s="9"/>
      <c r="K4653" s="9"/>
    </row>
    <row r="4654" spans="1:11" x14ac:dyDescent="0.25">
      <c r="A4654" s="2"/>
      <c r="B4654" s="2"/>
      <c r="C4654" s="2"/>
      <c r="E4654" s="2"/>
      <c r="G4654" s="2"/>
      <c r="H4654" s="6"/>
      <c r="I4654" s="9"/>
      <c r="J4654" s="9"/>
      <c r="K4654" s="9"/>
    </row>
    <row r="4655" spans="1:11" x14ac:dyDescent="0.25">
      <c r="A4655" s="2"/>
      <c r="B4655" s="2"/>
      <c r="C4655" s="2"/>
      <c r="E4655" s="2"/>
      <c r="G4655" s="2"/>
      <c r="H4655" s="6"/>
      <c r="I4655" s="9"/>
      <c r="J4655" s="9"/>
      <c r="K4655" s="9"/>
    </row>
    <row r="4656" spans="1:11" x14ac:dyDescent="0.25">
      <c r="A4656" s="2"/>
      <c r="B4656" s="2"/>
      <c r="C4656" s="2"/>
      <c r="E4656" s="2"/>
      <c r="G4656" s="2"/>
      <c r="H4656" s="6"/>
      <c r="I4656" s="9"/>
      <c r="J4656" s="9"/>
      <c r="K4656" s="9"/>
    </row>
    <row r="4657" spans="1:11" x14ac:dyDescent="0.25">
      <c r="A4657" s="2"/>
      <c r="B4657" s="2"/>
      <c r="C4657" s="2"/>
      <c r="E4657" s="2"/>
      <c r="G4657" s="2"/>
      <c r="H4657" s="6"/>
      <c r="I4657" s="9"/>
      <c r="J4657" s="9"/>
      <c r="K4657" s="9"/>
    </row>
    <row r="4658" spans="1:11" x14ac:dyDescent="0.25">
      <c r="A4658" s="2"/>
      <c r="B4658" s="2"/>
      <c r="C4658" s="2"/>
      <c r="E4658" s="2"/>
      <c r="G4658" s="2"/>
      <c r="H4658" s="6"/>
      <c r="I4658" s="9"/>
      <c r="J4658" s="9"/>
      <c r="K4658" s="9"/>
    </row>
    <row r="4659" spans="1:11" x14ac:dyDescent="0.25">
      <c r="A4659" s="2"/>
      <c r="B4659" s="2"/>
      <c r="C4659" s="2"/>
      <c r="E4659" s="2"/>
      <c r="G4659" s="2"/>
      <c r="H4659" s="6"/>
      <c r="I4659" s="9"/>
      <c r="J4659" s="9"/>
      <c r="K4659" s="9"/>
    </row>
    <row r="4660" spans="1:11" x14ac:dyDescent="0.25">
      <c r="A4660" s="2"/>
      <c r="B4660" s="2"/>
      <c r="C4660" s="2"/>
      <c r="E4660" s="2"/>
      <c r="G4660" s="2"/>
      <c r="H4660" s="6"/>
      <c r="I4660" s="9"/>
      <c r="J4660" s="9"/>
      <c r="K4660" s="9"/>
    </row>
    <row r="4661" spans="1:11" x14ac:dyDescent="0.25">
      <c r="A4661" s="2"/>
      <c r="B4661" s="2"/>
      <c r="C4661" s="2"/>
      <c r="E4661" s="2"/>
      <c r="G4661" s="2"/>
      <c r="H4661" s="6"/>
      <c r="I4661" s="9"/>
      <c r="J4661" s="9"/>
      <c r="K4661" s="9"/>
    </row>
    <row r="4662" spans="1:11" x14ac:dyDescent="0.25">
      <c r="A4662" s="2"/>
      <c r="B4662" s="2"/>
      <c r="C4662" s="2"/>
      <c r="E4662" s="2"/>
      <c r="G4662" s="2"/>
      <c r="H4662" s="6"/>
      <c r="I4662" s="9"/>
      <c r="J4662" s="9"/>
      <c r="K4662" s="9"/>
    </row>
    <row r="4663" spans="1:11" x14ac:dyDescent="0.25">
      <c r="A4663" s="2"/>
      <c r="B4663" s="2"/>
      <c r="C4663" s="2"/>
      <c r="E4663" s="2"/>
      <c r="G4663" s="2"/>
      <c r="H4663" s="6"/>
      <c r="I4663" s="9"/>
      <c r="J4663" s="9"/>
      <c r="K4663" s="9"/>
    </row>
    <row r="4664" spans="1:11" x14ac:dyDescent="0.25">
      <c r="A4664" s="2"/>
      <c r="B4664" s="2"/>
      <c r="C4664" s="2"/>
      <c r="E4664" s="2"/>
      <c r="G4664" s="2"/>
      <c r="H4664" s="6"/>
      <c r="I4664" s="9"/>
      <c r="J4664" s="9"/>
      <c r="K4664" s="9"/>
    </row>
    <row r="4665" spans="1:11" x14ac:dyDescent="0.25">
      <c r="A4665" s="2"/>
      <c r="B4665" s="2"/>
      <c r="C4665" s="2"/>
      <c r="E4665" s="2"/>
      <c r="G4665" s="2"/>
      <c r="H4665" s="6"/>
      <c r="I4665" s="9"/>
      <c r="J4665" s="9"/>
      <c r="K4665" s="9"/>
    </row>
    <row r="4666" spans="1:11" x14ac:dyDescent="0.25">
      <c r="A4666" s="2"/>
      <c r="B4666" s="2"/>
      <c r="C4666" s="2"/>
      <c r="E4666" s="2"/>
      <c r="G4666" s="2"/>
      <c r="H4666" s="6"/>
      <c r="I4666" s="9"/>
      <c r="J4666" s="9"/>
      <c r="K4666" s="9"/>
    </row>
    <row r="4667" spans="1:11" x14ac:dyDescent="0.25">
      <c r="A4667" s="2"/>
      <c r="B4667" s="2"/>
      <c r="C4667" s="2"/>
      <c r="E4667" s="2"/>
      <c r="G4667" s="2"/>
      <c r="H4667" s="6"/>
      <c r="I4667" s="9"/>
      <c r="J4667" s="9"/>
      <c r="K4667" s="9"/>
    </row>
    <row r="4668" spans="1:11" x14ac:dyDescent="0.25">
      <c r="A4668" s="2"/>
      <c r="B4668" s="2"/>
      <c r="C4668" s="2"/>
      <c r="E4668" s="2"/>
      <c r="G4668" s="2"/>
      <c r="H4668" s="6"/>
      <c r="I4668" s="9"/>
      <c r="J4668" s="9"/>
      <c r="K4668" s="9"/>
    </row>
    <row r="4669" spans="1:11" x14ac:dyDescent="0.25">
      <c r="A4669" s="2"/>
      <c r="B4669" s="2"/>
      <c r="C4669" s="2"/>
      <c r="E4669" s="2"/>
      <c r="G4669" s="2"/>
      <c r="H4669" s="6"/>
      <c r="I4669" s="9"/>
      <c r="J4669" s="9"/>
      <c r="K4669" s="9"/>
    </row>
    <row r="4670" spans="1:11" x14ac:dyDescent="0.25">
      <c r="A4670" s="2"/>
      <c r="B4670" s="2"/>
      <c r="C4670" s="2"/>
      <c r="E4670" s="2"/>
      <c r="G4670" s="2"/>
      <c r="H4670" s="6"/>
      <c r="I4670" s="9"/>
      <c r="J4670" s="9"/>
      <c r="K4670" s="9"/>
    </row>
    <row r="4671" spans="1:11" x14ac:dyDescent="0.25">
      <c r="A4671" s="2"/>
      <c r="B4671" s="2"/>
      <c r="C4671" s="2"/>
      <c r="E4671" s="2"/>
      <c r="G4671" s="2"/>
      <c r="H4671" s="6"/>
      <c r="I4671" s="9"/>
      <c r="J4671" s="9"/>
      <c r="K4671" s="9"/>
    </row>
    <row r="4672" spans="1:11" x14ac:dyDescent="0.25">
      <c r="A4672" s="2"/>
      <c r="B4672" s="2"/>
      <c r="C4672" s="2"/>
      <c r="E4672" s="2"/>
      <c r="G4672" s="2"/>
      <c r="H4672" s="6"/>
      <c r="I4672" s="9"/>
      <c r="J4672" s="9"/>
      <c r="K4672" s="9"/>
    </row>
    <row r="4673" spans="1:11" x14ac:dyDescent="0.25">
      <c r="A4673" s="2"/>
      <c r="B4673" s="2"/>
      <c r="C4673" s="2"/>
      <c r="E4673" s="2"/>
      <c r="G4673" s="2"/>
      <c r="H4673" s="6"/>
      <c r="I4673" s="9"/>
      <c r="J4673" s="9"/>
      <c r="K4673" s="9"/>
    </row>
    <row r="4674" spans="1:11" x14ac:dyDescent="0.25">
      <c r="A4674" s="2"/>
      <c r="B4674" s="2"/>
      <c r="C4674" s="2"/>
      <c r="E4674" s="2"/>
      <c r="G4674" s="2"/>
      <c r="H4674" s="6"/>
      <c r="I4674" s="9"/>
      <c r="J4674" s="9"/>
      <c r="K4674" s="9"/>
    </row>
    <row r="4675" spans="1:11" x14ac:dyDescent="0.25">
      <c r="A4675" s="2"/>
      <c r="B4675" s="2"/>
      <c r="C4675" s="2"/>
      <c r="E4675" s="2"/>
      <c r="G4675" s="2"/>
      <c r="H4675" s="6"/>
      <c r="I4675" s="9"/>
      <c r="J4675" s="9"/>
      <c r="K4675" s="9"/>
    </row>
    <row r="4676" spans="1:11" x14ac:dyDescent="0.25">
      <c r="A4676" s="2"/>
      <c r="B4676" s="2"/>
      <c r="C4676" s="2"/>
      <c r="E4676" s="2"/>
      <c r="G4676" s="2"/>
      <c r="H4676" s="6"/>
      <c r="I4676" s="9"/>
      <c r="J4676" s="9"/>
      <c r="K4676" s="9"/>
    </row>
    <row r="4677" spans="1:11" x14ac:dyDescent="0.25">
      <c r="A4677" s="2"/>
      <c r="B4677" s="2"/>
      <c r="C4677" s="2"/>
      <c r="E4677" s="2"/>
      <c r="G4677" s="2"/>
      <c r="H4677" s="6"/>
      <c r="I4677" s="9"/>
      <c r="J4677" s="9"/>
      <c r="K4677" s="9"/>
    </row>
    <row r="4678" spans="1:11" x14ac:dyDescent="0.25">
      <c r="A4678" s="2"/>
      <c r="B4678" s="2"/>
      <c r="C4678" s="2"/>
      <c r="E4678" s="2"/>
      <c r="G4678" s="2"/>
      <c r="H4678" s="6"/>
      <c r="I4678" s="9"/>
      <c r="J4678" s="9"/>
      <c r="K4678" s="9"/>
    </row>
    <row r="4679" spans="1:11" x14ac:dyDescent="0.25">
      <c r="A4679" s="2"/>
      <c r="B4679" s="2"/>
      <c r="C4679" s="2"/>
      <c r="E4679" s="2"/>
      <c r="G4679" s="2"/>
      <c r="H4679" s="6"/>
      <c r="I4679" s="9"/>
      <c r="J4679" s="9"/>
      <c r="K4679" s="9"/>
    </row>
    <row r="4680" spans="1:11" x14ac:dyDescent="0.25">
      <c r="A4680" s="2"/>
      <c r="B4680" s="2"/>
      <c r="C4680" s="2"/>
      <c r="E4680" s="2"/>
      <c r="G4680" s="2"/>
      <c r="H4680" s="6"/>
      <c r="I4680" s="9"/>
      <c r="J4680" s="9"/>
      <c r="K4680" s="9"/>
    </row>
    <row r="4681" spans="1:11" x14ac:dyDescent="0.25">
      <c r="A4681" s="2"/>
      <c r="B4681" s="2"/>
      <c r="C4681" s="2"/>
      <c r="E4681" s="2"/>
      <c r="G4681" s="2"/>
      <c r="H4681" s="6"/>
      <c r="I4681" s="9"/>
      <c r="J4681" s="9"/>
      <c r="K4681" s="9"/>
    </row>
    <row r="4682" spans="1:11" x14ac:dyDescent="0.25">
      <c r="A4682" s="2"/>
      <c r="B4682" s="2"/>
      <c r="C4682" s="2"/>
      <c r="E4682" s="2"/>
      <c r="G4682" s="2"/>
      <c r="H4682" s="6"/>
      <c r="I4682" s="9"/>
      <c r="J4682" s="9"/>
      <c r="K4682" s="9"/>
    </row>
    <row r="4683" spans="1:11" x14ac:dyDescent="0.25">
      <c r="A4683" s="2"/>
      <c r="B4683" s="2"/>
      <c r="C4683" s="2"/>
      <c r="E4683" s="2"/>
      <c r="G4683" s="2"/>
      <c r="H4683" s="6"/>
      <c r="I4683" s="9"/>
      <c r="J4683" s="9"/>
      <c r="K4683" s="9"/>
    </row>
    <row r="4684" spans="1:11" x14ac:dyDescent="0.25">
      <c r="A4684" s="2"/>
      <c r="B4684" s="2"/>
      <c r="C4684" s="2"/>
      <c r="E4684" s="2"/>
      <c r="G4684" s="2"/>
      <c r="H4684" s="6"/>
      <c r="I4684" s="9"/>
      <c r="J4684" s="9"/>
      <c r="K4684" s="9"/>
    </row>
    <row r="4685" spans="1:11" x14ac:dyDescent="0.25">
      <c r="A4685" s="2"/>
      <c r="B4685" s="2"/>
      <c r="C4685" s="2"/>
      <c r="E4685" s="2"/>
      <c r="G4685" s="2"/>
      <c r="H4685" s="6"/>
      <c r="I4685" s="9"/>
      <c r="J4685" s="9"/>
      <c r="K4685" s="9"/>
    </row>
    <row r="4686" spans="1:11" x14ac:dyDescent="0.25">
      <c r="A4686" s="2"/>
      <c r="B4686" s="2"/>
      <c r="C4686" s="2"/>
      <c r="E4686" s="2"/>
      <c r="G4686" s="2"/>
      <c r="H4686" s="6"/>
      <c r="I4686" s="9"/>
      <c r="J4686" s="9"/>
      <c r="K4686" s="9"/>
    </row>
    <row r="4687" spans="1:11" x14ac:dyDescent="0.25">
      <c r="A4687" s="2"/>
      <c r="B4687" s="2"/>
      <c r="C4687" s="2"/>
      <c r="E4687" s="2"/>
      <c r="G4687" s="2"/>
      <c r="H4687" s="6"/>
      <c r="I4687" s="9"/>
      <c r="J4687" s="9"/>
      <c r="K4687" s="9"/>
    </row>
    <row r="4688" spans="1:11" x14ac:dyDescent="0.25">
      <c r="A4688" s="2"/>
      <c r="B4688" s="2"/>
      <c r="C4688" s="2"/>
      <c r="E4688" s="2"/>
      <c r="G4688" s="2"/>
      <c r="H4688" s="6"/>
      <c r="I4688" s="9"/>
      <c r="J4688" s="9"/>
      <c r="K4688" s="9"/>
    </row>
    <row r="4689" spans="1:11" x14ac:dyDescent="0.25">
      <c r="A4689" s="2"/>
      <c r="B4689" s="2"/>
      <c r="C4689" s="2"/>
      <c r="E4689" s="2"/>
      <c r="G4689" s="2"/>
      <c r="H4689" s="6"/>
      <c r="I4689" s="9"/>
      <c r="J4689" s="9"/>
      <c r="K4689" s="9"/>
    </row>
    <row r="4690" spans="1:11" x14ac:dyDescent="0.25">
      <c r="A4690" s="2"/>
      <c r="B4690" s="2"/>
      <c r="C4690" s="2"/>
      <c r="E4690" s="2"/>
      <c r="G4690" s="2"/>
      <c r="H4690" s="6"/>
      <c r="I4690" s="9"/>
      <c r="J4690" s="9"/>
      <c r="K4690" s="9"/>
    </row>
    <row r="4691" spans="1:11" x14ac:dyDescent="0.25">
      <c r="A4691" s="2"/>
      <c r="B4691" s="2"/>
      <c r="C4691" s="2"/>
      <c r="E4691" s="2"/>
      <c r="G4691" s="2"/>
      <c r="H4691" s="6"/>
      <c r="I4691" s="9"/>
      <c r="J4691" s="9"/>
      <c r="K4691" s="9"/>
    </row>
    <row r="4692" spans="1:11" x14ac:dyDescent="0.25">
      <c r="A4692" s="2"/>
      <c r="B4692" s="2"/>
      <c r="C4692" s="2"/>
      <c r="E4692" s="2"/>
      <c r="G4692" s="2"/>
      <c r="H4692" s="6"/>
      <c r="I4692" s="9"/>
      <c r="J4692" s="9"/>
      <c r="K4692" s="9"/>
    </row>
    <row r="4693" spans="1:11" x14ac:dyDescent="0.25">
      <c r="A4693" s="2"/>
      <c r="B4693" s="2"/>
      <c r="C4693" s="2"/>
      <c r="E4693" s="2"/>
      <c r="G4693" s="2"/>
      <c r="H4693" s="6"/>
      <c r="I4693" s="9"/>
      <c r="J4693" s="9"/>
      <c r="K4693" s="9"/>
    </row>
    <row r="4694" spans="1:11" x14ac:dyDescent="0.25">
      <c r="A4694" s="2"/>
      <c r="B4694" s="2"/>
      <c r="C4694" s="2"/>
      <c r="E4694" s="2"/>
      <c r="G4694" s="2"/>
      <c r="H4694" s="6"/>
      <c r="I4694" s="9"/>
      <c r="J4694" s="9"/>
      <c r="K4694" s="9"/>
    </row>
    <row r="4695" spans="1:11" x14ac:dyDescent="0.25">
      <c r="A4695" s="2"/>
      <c r="B4695" s="2"/>
      <c r="C4695" s="2"/>
      <c r="E4695" s="2"/>
      <c r="G4695" s="2"/>
      <c r="H4695" s="6"/>
      <c r="I4695" s="9"/>
      <c r="J4695" s="9"/>
      <c r="K4695" s="9"/>
    </row>
    <row r="4696" spans="1:11" x14ac:dyDescent="0.25">
      <c r="A4696" s="2"/>
      <c r="B4696" s="2"/>
      <c r="C4696" s="2"/>
      <c r="E4696" s="2"/>
      <c r="G4696" s="2"/>
      <c r="H4696" s="6"/>
      <c r="I4696" s="9"/>
      <c r="J4696" s="9"/>
      <c r="K4696" s="9"/>
    </row>
    <row r="4697" spans="1:11" x14ac:dyDescent="0.25">
      <c r="A4697" s="2"/>
      <c r="B4697" s="2"/>
      <c r="C4697" s="2"/>
      <c r="E4697" s="2"/>
      <c r="G4697" s="2"/>
      <c r="H4697" s="6"/>
      <c r="I4697" s="9"/>
      <c r="J4697" s="9"/>
      <c r="K4697" s="9"/>
    </row>
    <row r="4698" spans="1:11" x14ac:dyDescent="0.25">
      <c r="A4698" s="2"/>
      <c r="B4698" s="2"/>
      <c r="C4698" s="2"/>
      <c r="E4698" s="2"/>
      <c r="G4698" s="2"/>
      <c r="H4698" s="6"/>
      <c r="I4698" s="9"/>
      <c r="J4698" s="9"/>
      <c r="K4698" s="9"/>
    </row>
    <row r="4699" spans="1:11" x14ac:dyDescent="0.25">
      <c r="A4699" s="2"/>
      <c r="B4699" s="2"/>
      <c r="C4699" s="2"/>
      <c r="E4699" s="2"/>
      <c r="G4699" s="2"/>
      <c r="H4699" s="6"/>
      <c r="I4699" s="9"/>
      <c r="J4699" s="9"/>
      <c r="K4699" s="9"/>
    </row>
    <row r="4700" spans="1:11" x14ac:dyDescent="0.25">
      <c r="A4700" s="2"/>
      <c r="B4700" s="2"/>
      <c r="C4700" s="2"/>
      <c r="E4700" s="2"/>
      <c r="G4700" s="2"/>
      <c r="H4700" s="6"/>
      <c r="I4700" s="9"/>
      <c r="J4700" s="9"/>
      <c r="K4700" s="9"/>
    </row>
    <row r="4701" spans="1:11" x14ac:dyDescent="0.25">
      <c r="A4701" s="2"/>
      <c r="B4701" s="2"/>
      <c r="C4701" s="2"/>
      <c r="E4701" s="2"/>
      <c r="G4701" s="2"/>
      <c r="H4701" s="6"/>
      <c r="I4701" s="9"/>
      <c r="J4701" s="9"/>
      <c r="K4701" s="9"/>
    </row>
    <row r="4702" spans="1:11" x14ac:dyDescent="0.25">
      <c r="A4702" s="2"/>
      <c r="B4702" s="2"/>
      <c r="C4702" s="2"/>
      <c r="E4702" s="2"/>
      <c r="G4702" s="2"/>
      <c r="H4702" s="6"/>
      <c r="I4702" s="9"/>
      <c r="J4702" s="9"/>
      <c r="K4702" s="9"/>
    </row>
    <row r="4703" spans="1:11" x14ac:dyDescent="0.25">
      <c r="A4703" s="2"/>
      <c r="B4703" s="2"/>
      <c r="C4703" s="2"/>
      <c r="E4703" s="2"/>
      <c r="G4703" s="2"/>
      <c r="H4703" s="6"/>
      <c r="I4703" s="9"/>
      <c r="J4703" s="9"/>
      <c r="K4703" s="9"/>
    </row>
    <row r="4704" spans="1:11" x14ac:dyDescent="0.25">
      <c r="A4704" s="2"/>
      <c r="B4704" s="2"/>
      <c r="C4704" s="2"/>
      <c r="E4704" s="2"/>
      <c r="G4704" s="2"/>
      <c r="H4704" s="6"/>
      <c r="I4704" s="9"/>
      <c r="J4704" s="9"/>
      <c r="K4704" s="9"/>
    </row>
    <row r="4705" spans="1:11" x14ac:dyDescent="0.25">
      <c r="A4705" s="2"/>
      <c r="B4705" s="2"/>
      <c r="C4705" s="2"/>
      <c r="E4705" s="2"/>
      <c r="G4705" s="2"/>
      <c r="H4705" s="6"/>
      <c r="I4705" s="9"/>
      <c r="J4705" s="9"/>
      <c r="K4705" s="9"/>
    </row>
    <row r="4706" spans="1:11" x14ac:dyDescent="0.25">
      <c r="A4706" s="2"/>
      <c r="B4706" s="2"/>
      <c r="C4706" s="2"/>
      <c r="E4706" s="2"/>
      <c r="G4706" s="2"/>
      <c r="H4706" s="6"/>
      <c r="I4706" s="9"/>
      <c r="J4706" s="9"/>
      <c r="K4706" s="9"/>
    </row>
    <row r="4707" spans="1:11" x14ac:dyDescent="0.25">
      <c r="A4707" s="2"/>
      <c r="B4707" s="2"/>
      <c r="C4707" s="2"/>
      <c r="E4707" s="2"/>
      <c r="G4707" s="2"/>
      <c r="H4707" s="6"/>
      <c r="I4707" s="9"/>
      <c r="J4707" s="9"/>
      <c r="K4707" s="9"/>
    </row>
    <row r="4708" spans="1:11" x14ac:dyDescent="0.25">
      <c r="A4708" s="2"/>
      <c r="B4708" s="2"/>
      <c r="C4708" s="2"/>
      <c r="E4708" s="2"/>
      <c r="G4708" s="2"/>
      <c r="H4708" s="6"/>
      <c r="I4708" s="9"/>
      <c r="J4708" s="9"/>
      <c r="K4708" s="9"/>
    </row>
    <row r="4709" spans="1:11" x14ac:dyDescent="0.25">
      <c r="A4709" s="2"/>
      <c r="B4709" s="2"/>
      <c r="C4709" s="2"/>
      <c r="E4709" s="2"/>
      <c r="G4709" s="2"/>
      <c r="H4709" s="6"/>
      <c r="I4709" s="9"/>
      <c r="J4709" s="9"/>
      <c r="K4709" s="9"/>
    </row>
    <row r="4710" spans="1:11" x14ac:dyDescent="0.25">
      <c r="A4710" s="2"/>
      <c r="B4710" s="2"/>
      <c r="C4710" s="2"/>
      <c r="E4710" s="2"/>
      <c r="G4710" s="2"/>
      <c r="H4710" s="6"/>
      <c r="I4710" s="9"/>
      <c r="J4710" s="9"/>
      <c r="K4710" s="9"/>
    </row>
    <row r="4711" spans="1:11" x14ac:dyDescent="0.25">
      <c r="A4711" s="2"/>
      <c r="B4711" s="2"/>
      <c r="C4711" s="2"/>
      <c r="E4711" s="2"/>
      <c r="G4711" s="2"/>
      <c r="H4711" s="6"/>
      <c r="I4711" s="9"/>
      <c r="J4711" s="9"/>
      <c r="K4711" s="9"/>
    </row>
    <row r="4712" spans="1:11" x14ac:dyDescent="0.25">
      <c r="A4712" s="2"/>
      <c r="B4712" s="2"/>
      <c r="C4712" s="2"/>
      <c r="E4712" s="2"/>
      <c r="G4712" s="2"/>
      <c r="H4712" s="6"/>
      <c r="I4712" s="9"/>
      <c r="J4712" s="9"/>
      <c r="K4712" s="9"/>
    </row>
    <row r="4713" spans="1:11" x14ac:dyDescent="0.25">
      <c r="A4713" s="2"/>
      <c r="B4713" s="2"/>
      <c r="C4713" s="2"/>
      <c r="E4713" s="2"/>
      <c r="G4713" s="2"/>
      <c r="H4713" s="6"/>
      <c r="I4713" s="9"/>
      <c r="J4713" s="9"/>
      <c r="K4713" s="9"/>
    </row>
    <row r="4714" spans="1:11" x14ac:dyDescent="0.25">
      <c r="A4714" s="2"/>
      <c r="B4714" s="2"/>
      <c r="C4714" s="2"/>
      <c r="E4714" s="2"/>
      <c r="G4714" s="2"/>
      <c r="H4714" s="6"/>
      <c r="I4714" s="9"/>
      <c r="J4714" s="9"/>
      <c r="K4714" s="9"/>
    </row>
    <row r="4715" spans="1:11" x14ac:dyDescent="0.25">
      <c r="A4715" s="2"/>
      <c r="B4715" s="2"/>
      <c r="C4715" s="2"/>
      <c r="E4715" s="2"/>
      <c r="G4715" s="2"/>
      <c r="H4715" s="6"/>
      <c r="I4715" s="9"/>
      <c r="J4715" s="9"/>
      <c r="K4715" s="9"/>
    </row>
    <row r="4716" spans="1:11" x14ac:dyDescent="0.25">
      <c r="A4716" s="2"/>
      <c r="B4716" s="2"/>
      <c r="C4716" s="2"/>
      <c r="E4716" s="2"/>
      <c r="G4716" s="2"/>
      <c r="H4716" s="6"/>
      <c r="I4716" s="9"/>
      <c r="J4716" s="9"/>
      <c r="K4716" s="9"/>
    </row>
    <row r="4717" spans="1:11" x14ac:dyDescent="0.25">
      <c r="A4717" s="2"/>
      <c r="B4717" s="2"/>
      <c r="C4717" s="2"/>
      <c r="E4717" s="2"/>
      <c r="G4717" s="2"/>
      <c r="H4717" s="6"/>
      <c r="I4717" s="9"/>
      <c r="J4717" s="9"/>
      <c r="K4717" s="9"/>
    </row>
    <row r="4718" spans="1:11" x14ac:dyDescent="0.25">
      <c r="A4718" s="2"/>
      <c r="B4718" s="2"/>
      <c r="C4718" s="2"/>
      <c r="E4718" s="2"/>
      <c r="G4718" s="2"/>
      <c r="H4718" s="6"/>
      <c r="I4718" s="9"/>
      <c r="J4718" s="9"/>
      <c r="K4718" s="9"/>
    </row>
    <row r="4719" spans="1:11" x14ac:dyDescent="0.25">
      <c r="A4719" s="2"/>
      <c r="B4719" s="2"/>
      <c r="C4719" s="2"/>
      <c r="E4719" s="2"/>
      <c r="G4719" s="2"/>
      <c r="H4719" s="6"/>
      <c r="I4719" s="9"/>
      <c r="J4719" s="9"/>
      <c r="K4719" s="9"/>
    </row>
    <row r="4720" spans="1:11" x14ac:dyDescent="0.25">
      <c r="A4720" s="2"/>
      <c r="B4720" s="2"/>
      <c r="C4720" s="2"/>
      <c r="E4720" s="2"/>
      <c r="G4720" s="2"/>
      <c r="H4720" s="6"/>
      <c r="I4720" s="9"/>
      <c r="J4720" s="9"/>
      <c r="K4720" s="9"/>
    </row>
    <row r="4721" spans="1:11" x14ac:dyDescent="0.25">
      <c r="A4721" s="2"/>
      <c r="B4721" s="2"/>
      <c r="C4721" s="2"/>
      <c r="E4721" s="2"/>
      <c r="G4721" s="2"/>
      <c r="H4721" s="6"/>
      <c r="I4721" s="9"/>
      <c r="J4721" s="9"/>
      <c r="K4721" s="9"/>
    </row>
    <row r="4722" spans="1:11" x14ac:dyDescent="0.25">
      <c r="A4722" s="2"/>
      <c r="B4722" s="2"/>
      <c r="C4722" s="2"/>
      <c r="E4722" s="2"/>
      <c r="G4722" s="2"/>
      <c r="H4722" s="6"/>
      <c r="I4722" s="9"/>
      <c r="J4722" s="9"/>
      <c r="K4722" s="9"/>
    </row>
    <row r="4723" spans="1:11" x14ac:dyDescent="0.25">
      <c r="A4723" s="2"/>
      <c r="B4723" s="2"/>
      <c r="C4723" s="2"/>
      <c r="E4723" s="2"/>
      <c r="G4723" s="2"/>
      <c r="H4723" s="6"/>
      <c r="I4723" s="9"/>
      <c r="J4723" s="9"/>
      <c r="K4723" s="9"/>
    </row>
    <row r="4724" spans="1:11" x14ac:dyDescent="0.25">
      <c r="A4724" s="2"/>
      <c r="B4724" s="2"/>
      <c r="C4724" s="2"/>
      <c r="E4724" s="2"/>
      <c r="G4724" s="2"/>
      <c r="H4724" s="6"/>
      <c r="I4724" s="9"/>
      <c r="J4724" s="9"/>
      <c r="K4724" s="9"/>
    </row>
    <row r="4725" spans="1:11" x14ac:dyDescent="0.25">
      <c r="A4725" s="2"/>
      <c r="B4725" s="2"/>
      <c r="C4725" s="2"/>
      <c r="E4725" s="2"/>
      <c r="G4725" s="2"/>
      <c r="H4725" s="6"/>
      <c r="I4725" s="9"/>
      <c r="J4725" s="9"/>
      <c r="K4725" s="9"/>
    </row>
    <row r="4726" spans="1:11" x14ac:dyDescent="0.25">
      <c r="A4726" s="2"/>
      <c r="B4726" s="2"/>
      <c r="C4726" s="2"/>
      <c r="E4726" s="2"/>
      <c r="G4726" s="2"/>
      <c r="H4726" s="6"/>
      <c r="I4726" s="9"/>
      <c r="J4726" s="9"/>
      <c r="K4726" s="9"/>
    </row>
    <row r="4727" spans="1:11" x14ac:dyDescent="0.25">
      <c r="A4727" s="2"/>
      <c r="B4727" s="2"/>
      <c r="C4727" s="2"/>
      <c r="E4727" s="2"/>
      <c r="G4727" s="2"/>
      <c r="H4727" s="6"/>
      <c r="I4727" s="9"/>
      <c r="J4727" s="9"/>
      <c r="K4727" s="9"/>
    </row>
    <row r="4728" spans="1:11" x14ac:dyDescent="0.25">
      <c r="A4728" s="2"/>
      <c r="B4728" s="2"/>
      <c r="C4728" s="2"/>
      <c r="E4728" s="2"/>
      <c r="G4728" s="2"/>
      <c r="H4728" s="6"/>
      <c r="I4728" s="9"/>
      <c r="J4728" s="9"/>
      <c r="K4728" s="9"/>
    </row>
    <row r="4729" spans="1:11" x14ac:dyDescent="0.25">
      <c r="A4729" s="2"/>
      <c r="B4729" s="2"/>
      <c r="C4729" s="2"/>
      <c r="E4729" s="2"/>
      <c r="G4729" s="2"/>
      <c r="H4729" s="6"/>
      <c r="I4729" s="9"/>
      <c r="J4729" s="9"/>
      <c r="K4729" s="9"/>
    </row>
    <row r="4730" spans="1:11" x14ac:dyDescent="0.25">
      <c r="A4730" s="2"/>
      <c r="B4730" s="2"/>
      <c r="C4730" s="2"/>
      <c r="E4730" s="2"/>
      <c r="G4730" s="2"/>
      <c r="H4730" s="6"/>
      <c r="I4730" s="9"/>
      <c r="J4730" s="9"/>
      <c r="K4730" s="9"/>
    </row>
    <row r="4731" spans="1:11" x14ac:dyDescent="0.25">
      <c r="A4731" s="2"/>
      <c r="B4731" s="2"/>
      <c r="C4731" s="2"/>
      <c r="E4731" s="2"/>
      <c r="G4731" s="2"/>
      <c r="H4731" s="6"/>
      <c r="I4731" s="9"/>
      <c r="J4731" s="9"/>
      <c r="K4731" s="9"/>
    </row>
    <row r="4732" spans="1:11" x14ac:dyDescent="0.25">
      <c r="A4732" s="2"/>
      <c r="B4732" s="2"/>
      <c r="C4732" s="2"/>
      <c r="E4732" s="2"/>
      <c r="G4732" s="2"/>
      <c r="H4732" s="6"/>
      <c r="I4732" s="9"/>
      <c r="J4732" s="9"/>
      <c r="K4732" s="9"/>
    </row>
    <row r="4733" spans="1:11" x14ac:dyDescent="0.25">
      <c r="A4733" s="2"/>
      <c r="B4733" s="2"/>
      <c r="C4733" s="2"/>
      <c r="E4733" s="2"/>
      <c r="G4733" s="2"/>
      <c r="H4733" s="6"/>
      <c r="I4733" s="9"/>
      <c r="J4733" s="9"/>
      <c r="K4733" s="9"/>
    </row>
    <row r="4734" spans="1:11" x14ac:dyDescent="0.25">
      <c r="A4734" s="2"/>
      <c r="B4734" s="2"/>
      <c r="C4734" s="2"/>
      <c r="E4734" s="2"/>
      <c r="G4734" s="2"/>
      <c r="H4734" s="6"/>
      <c r="I4734" s="9"/>
      <c r="J4734" s="9"/>
      <c r="K4734" s="9"/>
    </row>
    <row r="4735" spans="1:11" x14ac:dyDescent="0.25">
      <c r="A4735" s="2"/>
      <c r="B4735" s="2"/>
      <c r="C4735" s="2"/>
      <c r="E4735" s="2"/>
      <c r="G4735" s="2"/>
      <c r="H4735" s="6"/>
      <c r="I4735" s="9"/>
      <c r="J4735" s="9"/>
      <c r="K4735" s="9"/>
    </row>
    <row r="4736" spans="1:11" x14ac:dyDescent="0.25">
      <c r="A4736" s="2"/>
      <c r="B4736" s="2"/>
      <c r="C4736" s="2"/>
      <c r="E4736" s="2"/>
      <c r="G4736" s="2"/>
      <c r="H4736" s="6"/>
      <c r="I4736" s="9"/>
      <c r="J4736" s="9"/>
      <c r="K4736" s="9"/>
    </row>
    <row r="4737" spans="1:11" x14ac:dyDescent="0.25">
      <c r="A4737" s="2"/>
      <c r="B4737" s="2"/>
      <c r="C4737" s="2"/>
      <c r="E4737" s="2"/>
      <c r="G4737" s="2"/>
      <c r="H4737" s="6"/>
      <c r="I4737" s="9"/>
      <c r="J4737" s="9"/>
      <c r="K4737" s="9"/>
    </row>
    <row r="4738" spans="1:11" x14ac:dyDescent="0.25">
      <c r="A4738" s="2"/>
      <c r="B4738" s="2"/>
      <c r="C4738" s="2"/>
      <c r="E4738" s="2"/>
      <c r="G4738" s="2"/>
      <c r="H4738" s="6"/>
      <c r="I4738" s="9"/>
      <c r="J4738" s="9"/>
      <c r="K4738" s="9"/>
    </row>
    <row r="4739" spans="1:11" x14ac:dyDescent="0.25">
      <c r="A4739" s="2"/>
      <c r="B4739" s="2"/>
      <c r="C4739" s="2"/>
      <c r="E4739" s="2"/>
      <c r="G4739" s="2"/>
      <c r="H4739" s="6"/>
      <c r="I4739" s="9"/>
      <c r="J4739" s="9"/>
      <c r="K4739" s="9"/>
    </row>
    <row r="4740" spans="1:11" x14ac:dyDescent="0.25">
      <c r="A4740" s="2"/>
      <c r="B4740" s="2"/>
      <c r="C4740" s="2"/>
      <c r="E4740" s="2"/>
      <c r="G4740" s="2"/>
      <c r="H4740" s="6"/>
      <c r="I4740" s="9"/>
      <c r="J4740" s="9"/>
      <c r="K4740" s="9"/>
    </row>
    <row r="4741" spans="1:11" x14ac:dyDescent="0.25">
      <c r="A4741" s="2"/>
      <c r="B4741" s="2"/>
      <c r="C4741" s="2"/>
      <c r="E4741" s="2"/>
      <c r="G4741" s="2"/>
      <c r="H4741" s="6"/>
      <c r="I4741" s="9"/>
      <c r="J4741" s="9"/>
      <c r="K4741" s="9"/>
    </row>
    <row r="4742" spans="1:11" x14ac:dyDescent="0.25">
      <c r="A4742" s="2"/>
      <c r="B4742" s="2"/>
      <c r="C4742" s="2"/>
      <c r="E4742" s="2"/>
      <c r="G4742" s="2"/>
      <c r="H4742" s="6"/>
      <c r="I4742" s="9"/>
      <c r="J4742" s="9"/>
      <c r="K4742" s="9"/>
    </row>
    <row r="4743" spans="1:11" x14ac:dyDescent="0.25">
      <c r="A4743" s="2"/>
      <c r="B4743" s="2"/>
      <c r="C4743" s="2"/>
      <c r="E4743" s="2"/>
      <c r="G4743" s="2"/>
      <c r="H4743" s="6"/>
      <c r="I4743" s="9"/>
      <c r="J4743" s="9"/>
      <c r="K4743" s="9"/>
    </row>
    <row r="4744" spans="1:11" x14ac:dyDescent="0.25">
      <c r="A4744" s="2"/>
      <c r="B4744" s="2"/>
      <c r="C4744" s="2"/>
      <c r="E4744" s="2"/>
      <c r="G4744" s="2"/>
      <c r="H4744" s="6"/>
      <c r="I4744" s="9"/>
      <c r="J4744" s="9"/>
      <c r="K4744" s="9"/>
    </row>
    <row r="4745" spans="1:11" x14ac:dyDescent="0.25">
      <c r="A4745" s="2"/>
      <c r="B4745" s="2"/>
      <c r="C4745" s="2"/>
      <c r="E4745" s="2"/>
      <c r="G4745" s="2"/>
      <c r="H4745" s="6"/>
      <c r="I4745" s="9"/>
      <c r="J4745" s="9"/>
      <c r="K4745" s="9"/>
    </row>
    <row r="4746" spans="1:11" x14ac:dyDescent="0.25">
      <c r="A4746" s="2"/>
      <c r="B4746" s="2"/>
      <c r="C4746" s="2"/>
      <c r="E4746" s="2"/>
      <c r="G4746" s="2"/>
      <c r="H4746" s="6"/>
      <c r="I4746" s="9"/>
      <c r="J4746" s="9"/>
      <c r="K4746" s="9"/>
    </row>
    <row r="4747" spans="1:11" x14ac:dyDescent="0.25">
      <c r="A4747" s="2"/>
      <c r="B4747" s="2"/>
      <c r="C4747" s="2"/>
      <c r="E4747" s="2"/>
      <c r="G4747" s="2"/>
      <c r="H4747" s="6"/>
      <c r="I4747" s="9"/>
      <c r="J4747" s="9"/>
      <c r="K4747" s="9"/>
    </row>
    <row r="4748" spans="1:11" x14ac:dyDescent="0.25">
      <c r="A4748" s="2"/>
      <c r="B4748" s="2"/>
      <c r="C4748" s="2"/>
      <c r="E4748" s="2"/>
      <c r="G4748" s="2"/>
      <c r="H4748" s="6"/>
      <c r="I4748" s="9"/>
      <c r="J4748" s="9"/>
      <c r="K4748" s="9"/>
    </row>
    <row r="4749" spans="1:11" x14ac:dyDescent="0.25">
      <c r="A4749" s="2"/>
      <c r="B4749" s="2"/>
      <c r="C4749" s="2"/>
      <c r="E4749" s="2"/>
      <c r="G4749" s="2"/>
      <c r="H4749" s="6"/>
      <c r="I4749" s="9"/>
      <c r="J4749" s="9"/>
      <c r="K4749" s="9"/>
    </row>
    <row r="4750" spans="1:11" x14ac:dyDescent="0.25">
      <c r="A4750" s="2"/>
      <c r="B4750" s="2"/>
      <c r="C4750" s="2"/>
      <c r="E4750" s="2"/>
      <c r="G4750" s="2"/>
      <c r="H4750" s="6"/>
      <c r="I4750" s="9"/>
      <c r="J4750" s="9"/>
      <c r="K4750" s="9"/>
    </row>
    <row r="4751" spans="1:11" x14ac:dyDescent="0.25">
      <c r="A4751" s="2"/>
      <c r="B4751" s="2"/>
      <c r="C4751" s="2"/>
      <c r="E4751" s="2"/>
      <c r="G4751" s="2"/>
      <c r="H4751" s="6"/>
      <c r="I4751" s="9"/>
      <c r="J4751" s="9"/>
      <c r="K4751" s="9"/>
    </row>
    <row r="4752" spans="1:11" x14ac:dyDescent="0.25">
      <c r="A4752" s="2"/>
      <c r="B4752" s="2"/>
      <c r="C4752" s="2"/>
      <c r="E4752" s="2"/>
      <c r="G4752" s="2"/>
      <c r="H4752" s="6"/>
      <c r="I4752" s="9"/>
      <c r="J4752" s="9"/>
      <c r="K4752" s="9"/>
    </row>
    <row r="4753" spans="1:11" x14ac:dyDescent="0.25">
      <c r="A4753" s="2"/>
      <c r="B4753" s="2"/>
      <c r="C4753" s="2"/>
      <c r="E4753" s="2"/>
      <c r="G4753" s="2"/>
      <c r="H4753" s="6"/>
      <c r="I4753" s="9"/>
      <c r="J4753" s="9"/>
      <c r="K4753" s="9"/>
    </row>
    <row r="4754" spans="1:11" x14ac:dyDescent="0.25">
      <c r="A4754" s="2"/>
      <c r="B4754" s="2"/>
      <c r="C4754" s="2"/>
      <c r="E4754" s="2"/>
      <c r="G4754" s="2"/>
      <c r="H4754" s="6"/>
      <c r="I4754" s="9"/>
      <c r="J4754" s="9"/>
      <c r="K4754" s="9"/>
    </row>
    <row r="4755" spans="1:11" x14ac:dyDescent="0.25">
      <c r="A4755" s="2"/>
      <c r="B4755" s="2"/>
      <c r="C4755" s="2"/>
      <c r="E4755" s="2"/>
      <c r="G4755" s="2"/>
      <c r="H4755" s="6"/>
      <c r="I4755" s="9"/>
      <c r="J4755" s="9"/>
      <c r="K4755" s="9"/>
    </row>
    <row r="4756" spans="1:11" x14ac:dyDescent="0.25">
      <c r="A4756" s="2"/>
      <c r="B4756" s="2"/>
      <c r="C4756" s="2"/>
      <c r="E4756" s="2"/>
      <c r="G4756" s="2"/>
      <c r="H4756" s="6"/>
      <c r="I4756" s="9"/>
      <c r="J4756" s="9"/>
      <c r="K4756" s="9"/>
    </row>
    <row r="4757" spans="1:11" x14ac:dyDescent="0.25">
      <c r="A4757" s="2"/>
      <c r="B4757" s="2"/>
      <c r="C4757" s="2"/>
      <c r="E4757" s="2"/>
      <c r="G4757" s="2"/>
      <c r="H4757" s="6"/>
      <c r="I4757" s="9"/>
      <c r="J4757" s="9"/>
      <c r="K4757" s="9"/>
    </row>
    <row r="4758" spans="1:11" x14ac:dyDescent="0.25">
      <c r="A4758" s="2"/>
      <c r="B4758" s="2"/>
      <c r="C4758" s="2"/>
      <c r="E4758" s="2"/>
      <c r="G4758" s="2"/>
      <c r="H4758" s="6"/>
      <c r="I4758" s="9"/>
      <c r="J4758" s="9"/>
      <c r="K4758" s="9"/>
    </row>
    <row r="4759" spans="1:11" x14ac:dyDescent="0.25">
      <c r="A4759" s="2"/>
      <c r="B4759" s="2"/>
      <c r="C4759" s="2"/>
      <c r="E4759" s="2"/>
      <c r="G4759" s="2"/>
      <c r="H4759" s="6"/>
      <c r="I4759" s="9"/>
      <c r="J4759" s="9"/>
      <c r="K4759" s="9"/>
    </row>
    <row r="4760" spans="1:11" x14ac:dyDescent="0.25">
      <c r="A4760" s="2"/>
      <c r="B4760" s="2"/>
      <c r="C4760" s="2"/>
      <c r="E4760" s="2"/>
      <c r="G4760" s="2"/>
      <c r="H4760" s="6"/>
      <c r="I4760" s="9"/>
      <c r="J4760" s="9"/>
      <c r="K4760" s="9"/>
    </row>
    <row r="4761" spans="1:11" x14ac:dyDescent="0.25">
      <c r="A4761" s="2"/>
      <c r="B4761" s="2"/>
      <c r="C4761" s="2"/>
      <c r="E4761" s="2"/>
      <c r="G4761" s="2"/>
      <c r="H4761" s="6"/>
      <c r="I4761" s="9"/>
      <c r="J4761" s="9"/>
      <c r="K4761" s="9"/>
    </row>
    <row r="4762" spans="1:11" x14ac:dyDescent="0.25">
      <c r="A4762" s="2"/>
      <c r="B4762" s="2"/>
      <c r="C4762" s="2"/>
      <c r="E4762" s="2"/>
      <c r="G4762" s="2"/>
      <c r="H4762" s="6"/>
      <c r="I4762" s="9"/>
      <c r="J4762" s="9"/>
      <c r="K4762" s="9"/>
    </row>
    <row r="4763" spans="1:11" x14ac:dyDescent="0.25">
      <c r="A4763" s="2"/>
      <c r="B4763" s="2"/>
      <c r="C4763" s="2"/>
      <c r="E4763" s="2"/>
      <c r="G4763" s="2"/>
      <c r="H4763" s="6"/>
      <c r="I4763" s="9"/>
      <c r="J4763" s="9"/>
      <c r="K4763" s="9"/>
    </row>
    <row r="4764" spans="1:11" x14ac:dyDescent="0.25">
      <c r="A4764" s="2"/>
      <c r="B4764" s="2"/>
      <c r="C4764" s="2"/>
      <c r="E4764" s="2"/>
      <c r="G4764" s="2"/>
      <c r="H4764" s="6"/>
      <c r="I4764" s="9"/>
      <c r="J4764" s="9"/>
      <c r="K4764" s="9"/>
    </row>
    <row r="4765" spans="1:11" x14ac:dyDescent="0.25">
      <c r="A4765" s="2"/>
      <c r="B4765" s="2"/>
      <c r="C4765" s="2"/>
      <c r="E4765" s="2"/>
      <c r="G4765" s="2"/>
      <c r="H4765" s="6"/>
      <c r="I4765" s="9"/>
      <c r="J4765" s="9"/>
      <c r="K4765" s="9"/>
    </row>
    <row r="4766" spans="1:11" x14ac:dyDescent="0.25">
      <c r="A4766" s="2"/>
      <c r="B4766" s="2"/>
      <c r="C4766" s="2"/>
      <c r="E4766" s="2"/>
      <c r="G4766" s="2"/>
      <c r="H4766" s="6"/>
      <c r="I4766" s="9"/>
      <c r="J4766" s="9"/>
      <c r="K4766" s="9"/>
    </row>
    <row r="4767" spans="1:11" x14ac:dyDescent="0.25">
      <c r="A4767" s="2"/>
      <c r="B4767" s="2"/>
      <c r="C4767" s="2"/>
      <c r="E4767" s="2"/>
      <c r="G4767" s="2"/>
      <c r="H4767" s="6"/>
      <c r="I4767" s="9"/>
      <c r="J4767" s="9"/>
      <c r="K4767" s="9"/>
    </row>
    <row r="4768" spans="1:11" x14ac:dyDescent="0.25">
      <c r="A4768" s="2"/>
      <c r="B4768" s="2"/>
      <c r="C4768" s="2"/>
      <c r="E4768" s="2"/>
      <c r="G4768" s="2"/>
      <c r="H4768" s="6"/>
      <c r="I4768" s="9"/>
      <c r="J4768" s="9"/>
      <c r="K4768" s="9"/>
    </row>
    <row r="4769" spans="1:11" x14ac:dyDescent="0.25">
      <c r="A4769" s="2"/>
      <c r="B4769" s="2"/>
      <c r="C4769" s="2"/>
      <c r="E4769" s="2"/>
      <c r="G4769" s="2"/>
      <c r="H4769" s="6"/>
      <c r="I4769" s="9"/>
      <c r="J4769" s="9"/>
      <c r="K4769" s="9"/>
    </row>
    <row r="4770" spans="1:11" x14ac:dyDescent="0.25">
      <c r="A4770" s="2"/>
      <c r="B4770" s="2"/>
      <c r="C4770" s="2"/>
      <c r="E4770" s="2"/>
      <c r="G4770" s="2"/>
      <c r="H4770" s="6"/>
      <c r="I4770" s="9"/>
      <c r="J4770" s="9"/>
      <c r="K4770" s="9"/>
    </row>
    <row r="4771" spans="1:11" x14ac:dyDescent="0.25">
      <c r="A4771" s="2"/>
      <c r="B4771" s="2"/>
      <c r="C4771" s="2"/>
      <c r="E4771" s="2"/>
      <c r="G4771" s="2"/>
      <c r="H4771" s="6"/>
      <c r="I4771" s="9"/>
      <c r="J4771" s="9"/>
      <c r="K4771" s="9"/>
    </row>
    <row r="4772" spans="1:11" x14ac:dyDescent="0.25">
      <c r="A4772" s="2"/>
      <c r="B4772" s="2"/>
      <c r="C4772" s="2"/>
      <c r="E4772" s="2"/>
      <c r="G4772" s="2"/>
      <c r="H4772" s="6"/>
      <c r="I4772" s="9"/>
      <c r="J4772" s="9"/>
      <c r="K4772" s="9"/>
    </row>
    <row r="4773" spans="1:11" x14ac:dyDescent="0.25">
      <c r="A4773" s="2"/>
      <c r="B4773" s="2"/>
      <c r="C4773" s="2"/>
      <c r="E4773" s="2"/>
      <c r="G4773" s="2"/>
      <c r="H4773" s="6"/>
      <c r="I4773" s="9"/>
      <c r="J4773" s="9"/>
      <c r="K4773" s="9"/>
    </row>
    <row r="4774" spans="1:11" x14ac:dyDescent="0.25">
      <c r="A4774" s="2"/>
      <c r="B4774" s="2"/>
      <c r="C4774" s="2"/>
      <c r="E4774" s="2"/>
      <c r="G4774" s="2"/>
      <c r="H4774" s="6"/>
      <c r="I4774" s="9"/>
      <c r="J4774" s="9"/>
      <c r="K4774" s="9"/>
    </row>
    <row r="4775" spans="1:11" x14ac:dyDescent="0.25">
      <c r="A4775" s="2"/>
      <c r="B4775" s="2"/>
      <c r="C4775" s="2"/>
      <c r="E4775" s="2"/>
      <c r="G4775" s="2"/>
      <c r="H4775" s="6"/>
      <c r="I4775" s="9"/>
      <c r="J4775" s="9"/>
      <c r="K4775" s="9"/>
    </row>
    <row r="4776" spans="1:11" x14ac:dyDescent="0.25">
      <c r="A4776" s="2"/>
      <c r="B4776" s="2"/>
      <c r="C4776" s="2"/>
      <c r="E4776" s="2"/>
      <c r="G4776" s="2"/>
      <c r="H4776" s="6"/>
      <c r="I4776" s="9"/>
      <c r="J4776" s="9"/>
      <c r="K4776" s="9"/>
    </row>
    <row r="4777" spans="1:11" x14ac:dyDescent="0.25">
      <c r="A4777" s="2"/>
      <c r="B4777" s="2"/>
      <c r="C4777" s="2"/>
      <c r="E4777" s="2"/>
      <c r="G4777" s="2"/>
      <c r="H4777" s="6"/>
      <c r="I4777" s="9"/>
      <c r="J4777" s="9"/>
      <c r="K4777" s="9"/>
    </row>
    <row r="4778" spans="1:11" x14ac:dyDescent="0.25">
      <c r="A4778" s="2"/>
      <c r="B4778" s="2"/>
      <c r="C4778" s="2"/>
      <c r="E4778" s="2"/>
      <c r="G4778" s="2"/>
      <c r="H4778" s="6"/>
      <c r="I4778" s="9"/>
      <c r="J4778" s="9"/>
      <c r="K4778" s="9"/>
    </row>
    <row r="4779" spans="1:11" x14ac:dyDescent="0.25">
      <c r="A4779" s="2"/>
      <c r="B4779" s="2"/>
      <c r="C4779" s="2"/>
      <c r="E4779" s="2"/>
      <c r="G4779" s="2"/>
      <c r="H4779" s="6"/>
      <c r="I4779" s="9"/>
      <c r="J4779" s="9"/>
      <c r="K4779" s="9"/>
    </row>
    <row r="4780" spans="1:11" x14ac:dyDescent="0.25">
      <c r="A4780" s="2"/>
      <c r="B4780" s="2"/>
      <c r="C4780" s="2"/>
      <c r="E4780" s="2"/>
      <c r="G4780" s="2"/>
      <c r="H4780" s="6"/>
      <c r="I4780" s="9"/>
      <c r="J4780" s="9"/>
      <c r="K4780" s="9"/>
    </row>
    <row r="4781" spans="1:11" x14ac:dyDescent="0.25">
      <c r="A4781" s="2"/>
      <c r="B4781" s="2"/>
      <c r="C4781" s="2"/>
      <c r="E4781" s="2"/>
      <c r="G4781" s="2"/>
      <c r="H4781" s="6"/>
      <c r="I4781" s="9"/>
      <c r="J4781" s="9"/>
      <c r="K4781" s="9"/>
    </row>
    <row r="4782" spans="1:11" x14ac:dyDescent="0.25">
      <c r="A4782" s="2"/>
      <c r="B4782" s="2"/>
      <c r="C4782" s="2"/>
      <c r="E4782" s="2"/>
      <c r="G4782" s="2"/>
      <c r="H4782" s="6"/>
      <c r="I4782" s="9"/>
      <c r="J4782" s="9"/>
      <c r="K4782" s="9"/>
    </row>
    <row r="4783" spans="1:11" x14ac:dyDescent="0.25">
      <c r="A4783" s="2"/>
      <c r="B4783" s="2"/>
      <c r="C4783" s="2"/>
      <c r="E4783" s="2"/>
      <c r="G4783" s="2"/>
      <c r="H4783" s="6"/>
      <c r="I4783" s="9"/>
      <c r="J4783" s="9"/>
      <c r="K4783" s="9"/>
    </row>
    <row r="4784" spans="1:11" x14ac:dyDescent="0.25">
      <c r="A4784" s="2"/>
      <c r="B4784" s="2"/>
      <c r="C4784" s="2"/>
      <c r="E4784" s="2"/>
      <c r="G4784" s="2"/>
      <c r="H4784" s="6"/>
      <c r="I4784" s="9"/>
      <c r="J4784" s="9"/>
      <c r="K4784" s="9"/>
    </row>
    <row r="4785" spans="1:11" x14ac:dyDescent="0.25">
      <c r="A4785" s="2"/>
      <c r="B4785" s="2"/>
      <c r="C4785" s="2"/>
      <c r="E4785" s="2"/>
      <c r="G4785" s="2"/>
      <c r="H4785" s="6"/>
      <c r="I4785" s="9"/>
      <c r="J4785" s="9"/>
      <c r="K4785" s="9"/>
    </row>
    <row r="4786" spans="1:11" x14ac:dyDescent="0.25">
      <c r="A4786" s="2"/>
      <c r="B4786" s="2"/>
      <c r="C4786" s="2"/>
      <c r="E4786" s="2"/>
      <c r="G4786" s="2"/>
      <c r="H4786" s="6"/>
      <c r="I4786" s="9"/>
      <c r="J4786" s="9"/>
      <c r="K4786" s="9"/>
    </row>
    <row r="4787" spans="1:11" x14ac:dyDescent="0.25">
      <c r="A4787" s="2"/>
      <c r="B4787" s="2"/>
      <c r="C4787" s="2"/>
      <c r="E4787" s="2"/>
      <c r="G4787" s="2"/>
      <c r="H4787" s="6"/>
      <c r="I4787" s="9"/>
      <c r="J4787" s="9"/>
      <c r="K4787" s="9"/>
    </row>
    <row r="4788" spans="1:11" x14ac:dyDescent="0.25">
      <c r="A4788" s="2"/>
      <c r="B4788" s="2"/>
      <c r="C4788" s="2"/>
      <c r="E4788" s="2"/>
      <c r="G4788" s="2"/>
      <c r="H4788" s="6"/>
      <c r="I4788" s="9"/>
      <c r="J4788" s="9"/>
      <c r="K4788" s="9"/>
    </row>
    <row r="4789" spans="1:11" x14ac:dyDescent="0.25">
      <c r="A4789" s="2"/>
      <c r="B4789" s="2"/>
      <c r="C4789" s="2"/>
      <c r="E4789" s="2"/>
      <c r="G4789" s="2"/>
      <c r="H4789" s="6"/>
      <c r="I4789" s="9"/>
      <c r="J4789" s="9"/>
      <c r="K4789" s="9"/>
    </row>
    <row r="4790" spans="1:11" x14ac:dyDescent="0.25">
      <c r="A4790" s="2"/>
      <c r="B4790" s="2"/>
      <c r="C4790" s="2"/>
      <c r="E4790" s="2"/>
      <c r="G4790" s="2"/>
      <c r="H4790" s="6"/>
      <c r="I4790" s="9"/>
      <c r="J4790" s="9"/>
      <c r="K4790" s="9"/>
    </row>
    <row r="4791" spans="1:11" x14ac:dyDescent="0.25">
      <c r="A4791" s="2"/>
      <c r="B4791" s="2"/>
      <c r="C4791" s="2"/>
      <c r="E4791" s="2"/>
      <c r="G4791" s="2"/>
      <c r="H4791" s="6"/>
      <c r="I4791" s="9"/>
      <c r="J4791" s="9"/>
      <c r="K4791" s="9"/>
    </row>
    <row r="4792" spans="1:11" x14ac:dyDescent="0.25">
      <c r="A4792" s="2"/>
      <c r="B4792" s="2"/>
      <c r="C4792" s="2"/>
      <c r="E4792" s="2"/>
      <c r="G4792" s="2"/>
      <c r="H4792" s="6"/>
      <c r="I4792" s="9"/>
      <c r="J4792" s="9"/>
      <c r="K4792" s="9"/>
    </row>
    <row r="4793" spans="1:11" x14ac:dyDescent="0.25">
      <c r="A4793" s="2"/>
      <c r="B4793" s="2"/>
      <c r="C4793" s="2"/>
      <c r="E4793" s="2"/>
      <c r="G4793" s="2"/>
      <c r="H4793" s="6"/>
      <c r="I4793" s="9"/>
      <c r="J4793" s="9"/>
      <c r="K4793" s="9"/>
    </row>
    <row r="4794" spans="1:11" x14ac:dyDescent="0.25">
      <c r="A4794" s="2"/>
      <c r="B4794" s="2"/>
      <c r="C4794" s="2"/>
      <c r="E4794" s="2"/>
      <c r="G4794" s="2"/>
      <c r="H4794" s="6"/>
      <c r="I4794" s="9"/>
      <c r="J4794" s="9"/>
      <c r="K4794" s="9"/>
    </row>
    <row r="4795" spans="1:11" x14ac:dyDescent="0.25">
      <c r="A4795" s="2"/>
      <c r="B4795" s="2"/>
      <c r="C4795" s="2"/>
      <c r="E4795" s="2"/>
      <c r="G4795" s="2"/>
      <c r="H4795" s="6"/>
      <c r="I4795" s="9"/>
      <c r="J4795" s="9"/>
      <c r="K4795" s="9"/>
    </row>
    <row r="4796" spans="1:11" x14ac:dyDescent="0.25">
      <c r="A4796" s="2"/>
      <c r="B4796" s="2"/>
      <c r="C4796" s="2"/>
      <c r="E4796" s="2"/>
      <c r="G4796" s="2"/>
      <c r="H4796" s="6"/>
      <c r="I4796" s="9"/>
      <c r="J4796" s="9"/>
      <c r="K4796" s="9"/>
    </row>
    <row r="4797" spans="1:11" x14ac:dyDescent="0.25">
      <c r="A4797" s="2"/>
      <c r="B4797" s="2"/>
      <c r="C4797" s="2"/>
      <c r="E4797" s="2"/>
      <c r="G4797" s="2"/>
      <c r="H4797" s="6"/>
      <c r="I4797" s="9"/>
      <c r="J4797" s="9"/>
      <c r="K4797" s="9"/>
    </row>
    <row r="4798" spans="1:11" x14ac:dyDescent="0.25">
      <c r="A4798" s="2"/>
      <c r="B4798" s="2"/>
      <c r="C4798" s="2"/>
      <c r="E4798" s="2"/>
      <c r="G4798" s="2"/>
      <c r="H4798" s="6"/>
      <c r="I4798" s="9"/>
      <c r="J4798" s="9"/>
      <c r="K4798" s="9"/>
    </row>
    <row r="4799" spans="1:11" x14ac:dyDescent="0.25">
      <c r="A4799" s="2"/>
      <c r="B4799" s="2"/>
      <c r="C4799" s="2"/>
      <c r="E4799" s="2"/>
      <c r="G4799" s="2"/>
      <c r="H4799" s="6"/>
      <c r="I4799" s="9"/>
      <c r="J4799" s="9"/>
      <c r="K4799" s="9"/>
    </row>
    <row r="4800" spans="1:11" x14ac:dyDescent="0.25">
      <c r="A4800" s="2"/>
      <c r="B4800" s="2"/>
      <c r="C4800" s="2"/>
      <c r="E4800" s="2"/>
      <c r="G4800" s="2"/>
      <c r="H4800" s="6"/>
      <c r="I4800" s="9"/>
      <c r="J4800" s="9"/>
      <c r="K4800" s="9"/>
    </row>
    <row r="4801" spans="1:11" x14ac:dyDescent="0.25">
      <c r="A4801" s="2"/>
      <c r="B4801" s="2"/>
      <c r="C4801" s="2"/>
      <c r="E4801" s="2"/>
      <c r="G4801" s="2"/>
      <c r="H4801" s="6"/>
      <c r="I4801" s="9"/>
      <c r="J4801" s="9"/>
      <c r="K4801" s="9"/>
    </row>
    <row r="4802" spans="1:11" x14ac:dyDescent="0.25">
      <c r="A4802" s="2"/>
      <c r="B4802" s="2"/>
      <c r="C4802" s="2"/>
      <c r="E4802" s="2"/>
      <c r="G4802" s="2"/>
      <c r="H4802" s="6"/>
      <c r="I4802" s="9"/>
      <c r="J4802" s="9"/>
      <c r="K4802" s="9"/>
    </row>
    <row r="4803" spans="1:11" x14ac:dyDescent="0.25">
      <c r="A4803" s="2"/>
      <c r="B4803" s="2"/>
      <c r="C4803" s="2"/>
      <c r="E4803" s="2"/>
      <c r="G4803" s="2"/>
      <c r="H4803" s="6"/>
      <c r="I4803" s="9"/>
      <c r="J4803" s="9"/>
      <c r="K4803" s="9"/>
    </row>
    <row r="4804" spans="1:11" x14ac:dyDescent="0.25">
      <c r="A4804" s="2"/>
      <c r="B4804" s="2"/>
      <c r="C4804" s="2"/>
      <c r="E4804" s="2"/>
      <c r="G4804" s="2"/>
      <c r="H4804" s="6"/>
      <c r="I4804" s="9"/>
      <c r="J4804" s="9"/>
      <c r="K4804" s="9"/>
    </row>
    <row r="4805" spans="1:11" x14ac:dyDescent="0.25">
      <c r="A4805" s="2"/>
      <c r="B4805" s="2"/>
      <c r="C4805" s="2"/>
      <c r="E4805" s="2"/>
      <c r="G4805" s="2"/>
      <c r="H4805" s="6"/>
      <c r="I4805" s="9"/>
      <c r="J4805" s="9"/>
      <c r="K4805" s="9"/>
    </row>
    <row r="4806" spans="1:11" x14ac:dyDescent="0.25">
      <c r="A4806" s="2"/>
      <c r="B4806" s="2"/>
      <c r="C4806" s="2"/>
      <c r="E4806" s="2"/>
      <c r="G4806" s="2"/>
      <c r="H4806" s="6"/>
      <c r="I4806" s="9"/>
      <c r="J4806" s="9"/>
      <c r="K4806" s="9"/>
    </row>
    <row r="4807" spans="1:11" x14ac:dyDescent="0.25">
      <c r="A4807" s="2"/>
      <c r="B4807" s="2"/>
      <c r="C4807" s="2"/>
      <c r="E4807" s="2"/>
      <c r="G4807" s="2"/>
      <c r="H4807" s="6"/>
      <c r="I4807" s="9"/>
      <c r="J4807" s="9"/>
      <c r="K4807" s="9"/>
    </row>
    <row r="4808" spans="1:11" x14ac:dyDescent="0.25">
      <c r="A4808" s="2"/>
      <c r="B4808" s="2"/>
      <c r="C4808" s="2"/>
      <c r="E4808" s="2"/>
      <c r="G4808" s="2"/>
      <c r="H4808" s="6"/>
      <c r="I4808" s="9"/>
      <c r="J4808" s="9"/>
      <c r="K4808" s="9"/>
    </row>
    <row r="4809" spans="1:11" x14ac:dyDescent="0.25">
      <c r="A4809" s="2"/>
      <c r="B4809" s="2"/>
      <c r="C4809" s="2"/>
      <c r="E4809" s="2"/>
      <c r="G4809" s="2"/>
      <c r="H4809" s="6"/>
      <c r="I4809" s="9"/>
      <c r="J4809" s="9"/>
      <c r="K4809" s="9"/>
    </row>
    <row r="4810" spans="1:11" x14ac:dyDescent="0.25">
      <c r="A4810" s="2"/>
      <c r="B4810" s="2"/>
      <c r="C4810" s="2"/>
      <c r="E4810" s="2"/>
      <c r="G4810" s="2"/>
      <c r="H4810" s="6"/>
      <c r="I4810" s="9"/>
      <c r="J4810" s="9"/>
      <c r="K4810" s="9"/>
    </row>
    <row r="4811" spans="1:11" x14ac:dyDescent="0.25">
      <c r="A4811" s="2"/>
      <c r="B4811" s="2"/>
      <c r="C4811" s="2"/>
      <c r="E4811" s="2"/>
      <c r="G4811" s="2"/>
      <c r="H4811" s="6"/>
      <c r="I4811" s="9"/>
      <c r="J4811" s="9"/>
      <c r="K4811" s="9"/>
    </row>
    <row r="4812" spans="1:11" x14ac:dyDescent="0.25">
      <c r="A4812" s="2"/>
      <c r="B4812" s="2"/>
      <c r="C4812" s="2"/>
      <c r="E4812" s="2"/>
      <c r="G4812" s="2"/>
      <c r="H4812" s="6"/>
      <c r="I4812" s="9"/>
      <c r="J4812" s="9"/>
      <c r="K4812" s="9"/>
    </row>
    <row r="4813" spans="1:11" x14ac:dyDescent="0.25">
      <c r="A4813" s="2"/>
      <c r="B4813" s="2"/>
      <c r="C4813" s="2"/>
      <c r="E4813" s="2"/>
      <c r="G4813" s="2"/>
      <c r="H4813" s="6"/>
      <c r="I4813" s="9"/>
      <c r="J4813" s="9"/>
      <c r="K4813" s="9"/>
    </row>
    <row r="4814" spans="1:11" x14ac:dyDescent="0.25">
      <c r="A4814" s="2"/>
      <c r="B4814" s="2"/>
      <c r="C4814" s="2"/>
      <c r="E4814" s="2"/>
      <c r="G4814" s="2"/>
      <c r="H4814" s="6"/>
      <c r="I4814" s="9"/>
      <c r="J4814" s="9"/>
      <c r="K4814" s="9"/>
    </row>
    <row r="4815" spans="1:11" x14ac:dyDescent="0.25">
      <c r="A4815" s="2"/>
      <c r="B4815" s="2"/>
      <c r="C4815" s="2"/>
      <c r="E4815" s="2"/>
      <c r="G4815" s="2"/>
      <c r="H4815" s="6"/>
      <c r="I4815" s="9"/>
      <c r="J4815" s="9"/>
      <c r="K4815" s="9"/>
    </row>
    <row r="4816" spans="1:11" x14ac:dyDescent="0.25">
      <c r="A4816" s="2"/>
      <c r="B4816" s="2"/>
      <c r="C4816" s="2"/>
      <c r="E4816" s="2"/>
      <c r="G4816" s="2"/>
      <c r="H4816" s="6"/>
      <c r="I4816" s="9"/>
      <c r="J4816" s="9"/>
      <c r="K4816" s="9"/>
    </row>
    <row r="4817" spans="1:11" x14ac:dyDescent="0.25">
      <c r="A4817" s="2"/>
      <c r="B4817" s="2"/>
      <c r="C4817" s="2"/>
      <c r="E4817" s="2"/>
      <c r="G4817" s="2"/>
      <c r="H4817" s="6"/>
      <c r="I4817" s="9"/>
      <c r="J4817" s="9"/>
      <c r="K4817" s="9"/>
    </row>
    <row r="4818" spans="1:11" x14ac:dyDescent="0.25">
      <c r="A4818" s="2"/>
      <c r="B4818" s="2"/>
      <c r="C4818" s="2"/>
      <c r="E4818" s="2"/>
      <c r="G4818" s="2"/>
      <c r="H4818" s="6"/>
      <c r="I4818" s="9"/>
      <c r="J4818" s="9"/>
      <c r="K4818" s="9"/>
    </row>
    <row r="4819" spans="1:11" x14ac:dyDescent="0.25">
      <c r="A4819" s="2"/>
      <c r="B4819" s="2"/>
      <c r="C4819" s="2"/>
      <c r="E4819" s="2"/>
      <c r="G4819" s="2"/>
      <c r="H4819" s="6"/>
      <c r="I4819" s="9"/>
      <c r="J4819" s="9"/>
      <c r="K4819" s="9"/>
    </row>
    <row r="4820" spans="1:11" x14ac:dyDescent="0.25">
      <c r="A4820" s="2"/>
      <c r="B4820" s="2"/>
      <c r="C4820" s="2"/>
      <c r="E4820" s="2"/>
      <c r="G4820" s="2"/>
      <c r="H4820" s="6"/>
      <c r="I4820" s="9"/>
      <c r="J4820" s="9"/>
      <c r="K4820" s="9"/>
    </row>
    <row r="4821" spans="1:11" x14ac:dyDescent="0.25">
      <c r="A4821" s="2"/>
      <c r="B4821" s="2"/>
      <c r="C4821" s="2"/>
      <c r="E4821" s="2"/>
      <c r="G4821" s="2"/>
      <c r="H4821" s="6"/>
      <c r="I4821" s="9"/>
      <c r="J4821" s="9"/>
      <c r="K4821" s="9"/>
    </row>
    <row r="4822" spans="1:11" x14ac:dyDescent="0.25">
      <c r="A4822" s="2"/>
      <c r="B4822" s="2"/>
      <c r="C4822" s="2"/>
      <c r="E4822" s="2"/>
      <c r="G4822" s="2"/>
      <c r="H4822" s="6"/>
      <c r="I4822" s="9"/>
      <c r="J4822" s="9"/>
      <c r="K4822" s="9"/>
    </row>
    <row r="4823" spans="1:11" x14ac:dyDescent="0.25">
      <c r="A4823" s="2"/>
      <c r="B4823" s="2"/>
      <c r="C4823" s="2"/>
      <c r="E4823" s="2"/>
      <c r="G4823" s="2"/>
      <c r="H4823" s="6"/>
      <c r="I4823" s="9"/>
      <c r="J4823" s="9"/>
      <c r="K4823" s="9"/>
    </row>
    <row r="4824" spans="1:11" x14ac:dyDescent="0.25">
      <c r="A4824" s="2"/>
      <c r="B4824" s="2"/>
      <c r="C4824" s="2"/>
      <c r="E4824" s="2"/>
      <c r="G4824" s="2"/>
      <c r="H4824" s="6"/>
      <c r="I4824" s="9"/>
      <c r="J4824" s="9"/>
      <c r="K4824" s="9"/>
    </row>
    <row r="4825" spans="1:11" x14ac:dyDescent="0.25">
      <c r="A4825" s="2"/>
      <c r="B4825" s="2"/>
      <c r="C4825" s="2"/>
      <c r="E4825" s="2"/>
      <c r="G4825" s="2"/>
      <c r="H4825" s="6"/>
      <c r="I4825" s="9"/>
      <c r="J4825" s="9"/>
      <c r="K4825" s="9"/>
    </row>
    <row r="4826" spans="1:11" x14ac:dyDescent="0.25">
      <c r="A4826" s="2"/>
      <c r="B4826" s="2"/>
      <c r="C4826" s="2"/>
      <c r="E4826" s="2"/>
      <c r="G4826" s="2"/>
      <c r="H4826" s="6"/>
      <c r="I4826" s="9"/>
      <c r="J4826" s="9"/>
      <c r="K4826" s="9"/>
    </row>
    <row r="4827" spans="1:11" x14ac:dyDescent="0.25">
      <c r="A4827" s="2"/>
      <c r="B4827" s="2"/>
      <c r="C4827" s="2"/>
      <c r="E4827" s="2"/>
      <c r="G4827" s="2"/>
      <c r="H4827" s="6"/>
      <c r="I4827" s="9"/>
      <c r="J4827" s="9"/>
      <c r="K4827" s="9"/>
    </row>
    <row r="4828" spans="1:11" x14ac:dyDescent="0.25">
      <c r="A4828" s="2"/>
      <c r="B4828" s="2"/>
      <c r="C4828" s="2"/>
      <c r="E4828" s="2"/>
      <c r="G4828" s="2"/>
      <c r="H4828" s="6"/>
      <c r="I4828" s="9"/>
      <c r="J4828" s="9"/>
      <c r="K4828" s="9"/>
    </row>
    <row r="4829" spans="1:11" x14ac:dyDescent="0.25">
      <c r="A4829" s="2"/>
      <c r="B4829" s="2"/>
      <c r="C4829" s="2"/>
      <c r="E4829" s="2"/>
      <c r="G4829" s="2"/>
      <c r="H4829" s="6"/>
      <c r="I4829" s="9"/>
      <c r="J4829" s="9"/>
      <c r="K4829" s="9"/>
    </row>
    <row r="4830" spans="1:11" x14ac:dyDescent="0.25">
      <c r="A4830" s="2"/>
      <c r="B4830" s="2"/>
      <c r="C4830" s="2"/>
      <c r="E4830" s="2"/>
      <c r="G4830" s="2"/>
      <c r="H4830" s="6"/>
      <c r="I4830" s="9"/>
      <c r="J4830" s="9"/>
      <c r="K4830" s="9"/>
    </row>
    <row r="4831" spans="1:11" x14ac:dyDescent="0.25">
      <c r="A4831" s="2"/>
      <c r="B4831" s="2"/>
      <c r="C4831" s="2"/>
      <c r="E4831" s="2"/>
      <c r="G4831" s="2"/>
      <c r="H4831" s="6"/>
      <c r="I4831" s="9"/>
      <c r="J4831" s="9"/>
      <c r="K4831" s="9"/>
    </row>
    <row r="4832" spans="1:11" x14ac:dyDescent="0.25">
      <c r="A4832" s="2"/>
      <c r="B4832" s="2"/>
      <c r="C4832" s="2"/>
      <c r="E4832" s="2"/>
      <c r="G4832" s="2"/>
      <c r="H4832" s="6"/>
      <c r="I4832" s="9"/>
      <c r="J4832" s="9"/>
      <c r="K4832" s="9"/>
    </row>
    <row r="4833" spans="1:11" x14ac:dyDescent="0.25">
      <c r="A4833" s="2"/>
      <c r="B4833" s="2"/>
      <c r="C4833" s="2"/>
      <c r="E4833" s="2"/>
      <c r="G4833" s="2"/>
      <c r="H4833" s="6"/>
      <c r="I4833" s="9"/>
      <c r="J4833" s="9"/>
      <c r="K4833" s="9"/>
    </row>
    <row r="4834" spans="1:11" x14ac:dyDescent="0.25">
      <c r="A4834" s="2"/>
      <c r="B4834" s="2"/>
      <c r="C4834" s="2"/>
      <c r="E4834" s="2"/>
      <c r="G4834" s="2"/>
      <c r="H4834" s="6"/>
      <c r="I4834" s="9"/>
      <c r="J4834" s="9"/>
      <c r="K4834" s="9"/>
    </row>
    <row r="4835" spans="1:11" x14ac:dyDescent="0.25">
      <c r="A4835" s="2"/>
      <c r="B4835" s="2"/>
      <c r="C4835" s="2"/>
      <c r="E4835" s="2"/>
      <c r="G4835" s="2"/>
      <c r="H4835" s="6"/>
      <c r="I4835" s="9"/>
      <c r="J4835" s="9"/>
      <c r="K4835" s="9"/>
    </row>
    <row r="4836" spans="1:11" x14ac:dyDescent="0.25">
      <c r="A4836" s="2"/>
      <c r="B4836" s="2"/>
      <c r="C4836" s="2"/>
      <c r="E4836" s="2"/>
      <c r="G4836" s="2"/>
      <c r="H4836" s="6"/>
      <c r="I4836" s="9"/>
      <c r="J4836" s="9"/>
      <c r="K4836" s="9"/>
    </row>
    <row r="4837" spans="1:11" x14ac:dyDescent="0.25">
      <c r="A4837" s="2"/>
      <c r="B4837" s="2"/>
      <c r="C4837" s="2"/>
      <c r="E4837" s="2"/>
      <c r="G4837" s="2"/>
      <c r="H4837" s="6"/>
      <c r="I4837" s="9"/>
      <c r="J4837" s="9"/>
      <c r="K4837" s="9"/>
    </row>
    <row r="4838" spans="1:11" x14ac:dyDescent="0.25">
      <c r="A4838" s="2"/>
      <c r="B4838" s="2"/>
      <c r="C4838" s="2"/>
      <c r="E4838" s="2"/>
      <c r="G4838" s="2"/>
      <c r="H4838" s="6"/>
      <c r="I4838" s="9"/>
      <c r="J4838" s="9"/>
      <c r="K4838" s="9"/>
    </row>
    <row r="4839" spans="1:11" x14ac:dyDescent="0.25">
      <c r="A4839" s="2"/>
      <c r="B4839" s="2"/>
      <c r="C4839" s="2"/>
      <c r="E4839" s="2"/>
      <c r="G4839" s="2"/>
      <c r="H4839" s="6"/>
      <c r="I4839" s="9"/>
      <c r="J4839" s="9"/>
      <c r="K4839" s="9"/>
    </row>
    <row r="4840" spans="1:11" x14ac:dyDescent="0.25">
      <c r="A4840" s="2"/>
      <c r="B4840" s="2"/>
      <c r="C4840" s="2"/>
      <c r="E4840" s="2"/>
      <c r="G4840" s="2"/>
      <c r="H4840" s="6"/>
      <c r="I4840" s="9"/>
      <c r="J4840" s="9"/>
      <c r="K4840" s="9"/>
    </row>
    <row r="4841" spans="1:11" x14ac:dyDescent="0.25">
      <c r="A4841" s="2"/>
      <c r="B4841" s="2"/>
      <c r="C4841" s="2"/>
      <c r="E4841" s="2"/>
      <c r="G4841" s="2"/>
      <c r="H4841" s="6"/>
      <c r="I4841" s="9"/>
      <c r="J4841" s="9"/>
      <c r="K4841" s="9"/>
    </row>
    <row r="4842" spans="1:11" x14ac:dyDescent="0.25">
      <c r="A4842" s="2"/>
      <c r="B4842" s="2"/>
      <c r="C4842" s="2"/>
      <c r="E4842" s="2"/>
      <c r="G4842" s="2"/>
      <c r="H4842" s="6"/>
      <c r="I4842" s="9"/>
      <c r="J4842" s="9"/>
      <c r="K4842" s="9"/>
    </row>
    <row r="4843" spans="1:11" x14ac:dyDescent="0.25">
      <c r="A4843" s="2"/>
      <c r="B4843" s="2"/>
      <c r="C4843" s="2"/>
      <c r="E4843" s="2"/>
      <c r="G4843" s="2"/>
      <c r="H4843" s="6"/>
      <c r="I4843" s="9"/>
      <c r="J4843" s="9"/>
      <c r="K4843" s="9"/>
    </row>
    <row r="4844" spans="1:11" x14ac:dyDescent="0.25">
      <c r="A4844" s="2"/>
      <c r="B4844" s="2"/>
      <c r="C4844" s="2"/>
      <c r="E4844" s="2"/>
      <c r="G4844" s="2"/>
      <c r="H4844" s="6"/>
      <c r="I4844" s="9"/>
      <c r="J4844" s="9"/>
      <c r="K4844" s="9"/>
    </row>
    <row r="4845" spans="1:11" x14ac:dyDescent="0.25">
      <c r="A4845" s="2"/>
      <c r="B4845" s="2"/>
      <c r="C4845" s="2"/>
      <c r="E4845" s="2"/>
      <c r="G4845" s="2"/>
      <c r="H4845" s="6"/>
      <c r="I4845" s="9"/>
      <c r="J4845" s="9"/>
      <c r="K4845" s="9"/>
    </row>
    <row r="4846" spans="1:11" x14ac:dyDescent="0.25">
      <c r="A4846" s="2"/>
      <c r="B4846" s="2"/>
      <c r="C4846" s="2"/>
      <c r="E4846" s="2"/>
      <c r="G4846" s="2"/>
      <c r="H4846" s="6"/>
      <c r="I4846" s="9"/>
      <c r="J4846" s="9"/>
      <c r="K4846" s="9"/>
    </row>
    <row r="4847" spans="1:11" x14ac:dyDescent="0.25">
      <c r="A4847" s="2"/>
      <c r="B4847" s="2"/>
      <c r="C4847" s="2"/>
      <c r="E4847" s="2"/>
      <c r="G4847" s="2"/>
      <c r="H4847" s="6"/>
      <c r="I4847" s="9"/>
      <c r="J4847" s="9"/>
      <c r="K4847" s="9"/>
    </row>
    <row r="4848" spans="1:11" x14ac:dyDescent="0.25">
      <c r="A4848" s="2"/>
      <c r="B4848" s="2"/>
      <c r="C4848" s="2"/>
      <c r="E4848" s="2"/>
      <c r="G4848" s="2"/>
      <c r="H4848" s="6"/>
      <c r="I4848" s="9"/>
      <c r="J4848" s="9"/>
      <c r="K4848" s="9"/>
    </row>
    <row r="4849" spans="1:11" x14ac:dyDescent="0.25">
      <c r="A4849" s="2"/>
      <c r="B4849" s="2"/>
      <c r="C4849" s="2"/>
      <c r="E4849" s="2"/>
      <c r="G4849" s="2"/>
      <c r="H4849" s="6"/>
      <c r="I4849" s="9"/>
      <c r="J4849" s="9"/>
      <c r="K4849" s="9"/>
    </row>
    <row r="4850" spans="1:11" x14ac:dyDescent="0.25">
      <c r="A4850" s="2"/>
      <c r="B4850" s="2"/>
      <c r="C4850" s="2"/>
      <c r="E4850" s="2"/>
      <c r="G4850" s="2"/>
      <c r="H4850" s="6"/>
      <c r="I4850" s="9"/>
      <c r="J4850" s="9"/>
      <c r="K4850" s="9"/>
    </row>
    <row r="4851" spans="1:11" x14ac:dyDescent="0.25">
      <c r="A4851" s="2"/>
      <c r="B4851" s="2"/>
      <c r="C4851" s="2"/>
      <c r="E4851" s="2"/>
      <c r="G4851" s="2"/>
      <c r="H4851" s="6"/>
      <c r="I4851" s="9"/>
      <c r="J4851" s="9"/>
      <c r="K4851" s="9"/>
    </row>
    <row r="4852" spans="1:11" x14ac:dyDescent="0.25">
      <c r="A4852" s="2"/>
      <c r="B4852" s="2"/>
      <c r="C4852" s="2"/>
      <c r="E4852" s="2"/>
      <c r="G4852" s="2"/>
      <c r="H4852" s="6"/>
      <c r="I4852" s="9"/>
      <c r="J4852" s="9"/>
      <c r="K4852" s="9"/>
    </row>
    <row r="4853" spans="1:11" x14ac:dyDescent="0.25">
      <c r="A4853" s="2"/>
      <c r="B4853" s="2"/>
      <c r="C4853" s="2"/>
      <c r="E4853" s="2"/>
      <c r="G4853" s="2"/>
      <c r="H4853" s="6"/>
      <c r="I4853" s="9"/>
      <c r="J4853" s="9"/>
      <c r="K4853" s="9"/>
    </row>
    <row r="4854" spans="1:11" x14ac:dyDescent="0.25">
      <c r="A4854" s="2"/>
      <c r="B4854" s="2"/>
      <c r="C4854" s="2"/>
      <c r="E4854" s="2"/>
      <c r="G4854" s="2"/>
      <c r="H4854" s="6"/>
      <c r="I4854" s="9"/>
      <c r="J4854" s="9"/>
      <c r="K4854" s="9"/>
    </row>
    <row r="4855" spans="1:11" x14ac:dyDescent="0.25">
      <c r="A4855" s="2"/>
      <c r="B4855" s="2"/>
      <c r="C4855" s="2"/>
      <c r="E4855" s="2"/>
      <c r="G4855" s="2"/>
      <c r="H4855" s="6"/>
      <c r="I4855" s="9"/>
      <c r="J4855" s="9"/>
      <c r="K4855" s="9"/>
    </row>
    <row r="4856" spans="1:11" x14ac:dyDescent="0.25">
      <c r="A4856" s="2"/>
      <c r="B4856" s="2"/>
      <c r="C4856" s="2"/>
      <c r="E4856" s="2"/>
      <c r="G4856" s="2"/>
      <c r="H4856" s="6"/>
      <c r="I4856" s="9"/>
      <c r="J4856" s="9"/>
      <c r="K4856" s="9"/>
    </row>
    <row r="4857" spans="1:11" x14ac:dyDescent="0.25">
      <c r="A4857" s="2"/>
      <c r="B4857" s="2"/>
      <c r="C4857" s="2"/>
      <c r="E4857" s="2"/>
      <c r="G4857" s="2"/>
      <c r="H4857" s="6"/>
      <c r="I4857" s="9"/>
      <c r="J4857" s="9"/>
      <c r="K4857" s="9"/>
    </row>
    <row r="4858" spans="1:11" x14ac:dyDescent="0.25">
      <c r="A4858" s="2"/>
      <c r="B4858" s="2"/>
      <c r="C4858" s="2"/>
      <c r="E4858" s="2"/>
      <c r="G4858" s="2"/>
      <c r="H4858" s="6"/>
      <c r="I4858" s="9"/>
      <c r="J4858" s="9"/>
      <c r="K4858" s="9"/>
    </row>
    <row r="4859" spans="1:11" x14ac:dyDescent="0.25">
      <c r="A4859" s="2"/>
      <c r="B4859" s="2"/>
      <c r="C4859" s="2"/>
      <c r="E4859" s="2"/>
      <c r="G4859" s="2"/>
      <c r="H4859" s="6"/>
      <c r="I4859" s="9"/>
      <c r="J4859" s="9"/>
      <c r="K4859" s="9"/>
    </row>
    <row r="4860" spans="1:11" x14ac:dyDescent="0.25">
      <c r="A4860" s="2"/>
      <c r="B4860" s="2"/>
      <c r="C4860" s="2"/>
      <c r="E4860" s="2"/>
      <c r="G4860" s="2"/>
      <c r="H4860" s="6"/>
      <c r="I4860" s="9"/>
      <c r="J4860" s="9"/>
      <c r="K4860" s="9"/>
    </row>
    <row r="4861" spans="1:11" x14ac:dyDescent="0.25">
      <c r="A4861" s="2"/>
      <c r="B4861" s="2"/>
      <c r="C4861" s="2"/>
      <c r="E4861" s="2"/>
      <c r="G4861" s="2"/>
      <c r="H4861" s="6"/>
      <c r="I4861" s="9"/>
      <c r="J4861" s="9"/>
      <c r="K4861" s="9"/>
    </row>
    <row r="4862" spans="1:11" x14ac:dyDescent="0.25">
      <c r="A4862" s="2"/>
      <c r="B4862" s="2"/>
      <c r="C4862" s="2"/>
      <c r="E4862" s="2"/>
      <c r="G4862" s="2"/>
      <c r="H4862" s="6"/>
      <c r="I4862" s="9"/>
      <c r="J4862" s="9"/>
      <c r="K4862" s="9"/>
    </row>
    <row r="4863" spans="1:11" x14ac:dyDescent="0.25">
      <c r="A4863" s="2"/>
      <c r="B4863" s="2"/>
      <c r="C4863" s="2"/>
      <c r="E4863" s="2"/>
      <c r="G4863" s="2"/>
      <c r="H4863" s="6"/>
      <c r="I4863" s="9"/>
      <c r="J4863" s="9"/>
      <c r="K4863" s="9"/>
    </row>
    <row r="4864" spans="1:11" x14ac:dyDescent="0.25">
      <c r="A4864" s="2"/>
      <c r="B4864" s="2"/>
      <c r="C4864" s="2"/>
      <c r="E4864" s="2"/>
      <c r="G4864" s="2"/>
      <c r="H4864" s="6"/>
      <c r="I4864" s="9"/>
      <c r="J4864" s="9"/>
      <c r="K4864" s="9"/>
    </row>
    <row r="4865" spans="1:11" x14ac:dyDescent="0.25">
      <c r="A4865" s="2"/>
      <c r="B4865" s="2"/>
      <c r="C4865" s="2"/>
      <c r="E4865" s="2"/>
      <c r="G4865" s="2"/>
      <c r="H4865" s="6"/>
      <c r="I4865" s="9"/>
      <c r="J4865" s="9"/>
      <c r="K4865" s="9"/>
    </row>
    <row r="4866" spans="1:11" x14ac:dyDescent="0.25">
      <c r="A4866" s="2"/>
      <c r="B4866" s="2"/>
      <c r="C4866" s="2"/>
      <c r="E4866" s="2"/>
      <c r="G4866" s="2"/>
      <c r="H4866" s="6"/>
      <c r="I4866" s="9"/>
      <c r="J4866" s="9"/>
      <c r="K4866" s="9"/>
    </row>
    <row r="4867" spans="1:11" x14ac:dyDescent="0.25">
      <c r="A4867" s="2"/>
      <c r="B4867" s="2"/>
      <c r="C4867" s="2"/>
      <c r="E4867" s="2"/>
      <c r="G4867" s="2"/>
      <c r="H4867" s="6"/>
      <c r="I4867" s="9"/>
      <c r="J4867" s="9"/>
      <c r="K4867" s="9"/>
    </row>
    <row r="4868" spans="1:11" x14ac:dyDescent="0.25">
      <c r="A4868" s="2"/>
      <c r="B4868" s="2"/>
      <c r="C4868" s="2"/>
      <c r="E4868" s="2"/>
      <c r="G4868" s="2"/>
      <c r="H4868" s="6"/>
      <c r="I4868" s="9"/>
      <c r="J4868" s="9"/>
      <c r="K4868" s="9"/>
    </row>
    <row r="4869" spans="1:11" x14ac:dyDescent="0.25">
      <c r="A4869" s="2"/>
      <c r="B4869" s="2"/>
      <c r="C4869" s="2"/>
      <c r="E4869" s="2"/>
      <c r="G4869" s="2"/>
      <c r="H4869" s="6"/>
      <c r="I4869" s="9"/>
      <c r="J4869" s="9"/>
      <c r="K4869" s="9"/>
    </row>
    <row r="4870" spans="1:11" x14ac:dyDescent="0.25">
      <c r="A4870" s="2"/>
      <c r="B4870" s="2"/>
      <c r="C4870" s="2"/>
      <c r="E4870" s="2"/>
      <c r="G4870" s="2"/>
      <c r="H4870" s="6"/>
      <c r="I4870" s="9"/>
      <c r="J4870" s="9"/>
      <c r="K4870" s="9"/>
    </row>
    <row r="4871" spans="1:11" x14ac:dyDescent="0.25">
      <c r="A4871" s="2"/>
      <c r="B4871" s="2"/>
      <c r="C4871" s="2"/>
      <c r="E4871" s="2"/>
      <c r="G4871" s="2"/>
      <c r="H4871" s="6"/>
      <c r="I4871" s="9"/>
      <c r="J4871" s="9"/>
      <c r="K4871" s="9"/>
    </row>
    <row r="4872" spans="1:11" x14ac:dyDescent="0.25">
      <c r="A4872" s="2"/>
      <c r="B4872" s="2"/>
      <c r="C4872" s="2"/>
      <c r="E4872" s="2"/>
      <c r="G4872" s="2"/>
      <c r="H4872" s="6"/>
      <c r="I4872" s="9"/>
      <c r="J4872" s="9"/>
      <c r="K4872" s="9"/>
    </row>
    <row r="4873" spans="1:11" x14ac:dyDescent="0.25">
      <c r="A4873" s="2"/>
      <c r="B4873" s="2"/>
      <c r="C4873" s="2"/>
      <c r="E4873" s="2"/>
      <c r="G4873" s="2"/>
      <c r="H4873" s="6"/>
      <c r="I4873" s="9"/>
      <c r="J4873" s="9"/>
      <c r="K4873" s="9"/>
    </row>
    <row r="4874" spans="1:11" x14ac:dyDescent="0.25">
      <c r="A4874" s="2"/>
      <c r="B4874" s="2"/>
      <c r="C4874" s="2"/>
      <c r="E4874" s="2"/>
      <c r="G4874" s="2"/>
      <c r="H4874" s="6"/>
      <c r="I4874" s="9"/>
      <c r="J4874" s="9"/>
      <c r="K4874" s="9"/>
    </row>
    <row r="4875" spans="1:11" x14ac:dyDescent="0.25">
      <c r="A4875" s="2"/>
      <c r="B4875" s="2"/>
      <c r="C4875" s="2"/>
      <c r="E4875" s="2"/>
      <c r="G4875" s="2"/>
      <c r="H4875" s="6"/>
      <c r="I4875" s="9"/>
      <c r="J4875" s="9"/>
      <c r="K4875" s="9"/>
    </row>
    <row r="4876" spans="1:11" x14ac:dyDescent="0.25">
      <c r="A4876" s="2"/>
      <c r="B4876" s="2"/>
      <c r="C4876" s="2"/>
      <c r="E4876" s="2"/>
      <c r="G4876" s="2"/>
      <c r="H4876" s="6"/>
      <c r="I4876" s="9"/>
      <c r="J4876" s="9"/>
      <c r="K4876" s="9"/>
    </row>
    <row r="4877" spans="1:11" x14ac:dyDescent="0.25">
      <c r="A4877" s="2"/>
      <c r="B4877" s="2"/>
      <c r="C4877" s="2"/>
      <c r="E4877" s="2"/>
      <c r="G4877" s="2"/>
      <c r="H4877" s="6"/>
      <c r="I4877" s="9"/>
      <c r="J4877" s="9"/>
      <c r="K4877" s="9"/>
    </row>
    <row r="4878" spans="1:11" x14ac:dyDescent="0.25">
      <c r="A4878" s="2"/>
      <c r="B4878" s="2"/>
      <c r="C4878" s="2"/>
      <c r="E4878" s="2"/>
      <c r="G4878" s="2"/>
      <c r="H4878" s="6"/>
      <c r="I4878" s="9"/>
      <c r="J4878" s="9"/>
      <c r="K4878" s="9"/>
    </row>
    <row r="4879" spans="1:11" x14ac:dyDescent="0.25">
      <c r="A4879" s="2"/>
      <c r="B4879" s="2"/>
      <c r="C4879" s="2"/>
      <c r="E4879" s="2"/>
      <c r="G4879" s="2"/>
      <c r="H4879" s="6"/>
      <c r="I4879" s="9"/>
      <c r="J4879" s="9"/>
      <c r="K4879" s="9"/>
    </row>
    <row r="4880" spans="1:11" x14ac:dyDescent="0.25">
      <c r="A4880" s="2"/>
      <c r="B4880" s="2"/>
      <c r="C4880" s="2"/>
      <c r="E4880" s="2"/>
      <c r="G4880" s="2"/>
      <c r="H4880" s="6"/>
      <c r="I4880" s="9"/>
      <c r="J4880" s="9"/>
      <c r="K4880" s="9"/>
    </row>
    <row r="4881" spans="1:11" x14ac:dyDescent="0.25">
      <c r="A4881" s="2"/>
      <c r="B4881" s="2"/>
      <c r="C4881" s="2"/>
      <c r="E4881" s="2"/>
      <c r="G4881" s="2"/>
      <c r="H4881" s="6"/>
      <c r="I4881" s="9"/>
      <c r="J4881" s="9"/>
      <c r="K4881" s="9"/>
    </row>
    <row r="4882" spans="1:11" x14ac:dyDescent="0.25">
      <c r="A4882" s="2"/>
      <c r="B4882" s="2"/>
      <c r="C4882" s="2"/>
      <c r="E4882" s="2"/>
      <c r="G4882" s="2"/>
      <c r="H4882" s="6"/>
      <c r="I4882" s="9"/>
      <c r="J4882" s="9"/>
      <c r="K4882" s="9"/>
    </row>
    <row r="4883" spans="1:11" x14ac:dyDescent="0.25">
      <c r="A4883" s="2"/>
      <c r="B4883" s="2"/>
      <c r="C4883" s="2"/>
      <c r="E4883" s="2"/>
      <c r="G4883" s="2"/>
      <c r="H4883" s="6"/>
      <c r="I4883" s="9"/>
      <c r="J4883" s="9"/>
      <c r="K4883" s="9"/>
    </row>
    <row r="4884" spans="1:11" x14ac:dyDescent="0.25">
      <c r="A4884" s="2"/>
      <c r="B4884" s="2"/>
      <c r="C4884" s="2"/>
      <c r="E4884" s="2"/>
      <c r="G4884" s="2"/>
      <c r="H4884" s="6"/>
      <c r="I4884" s="9"/>
      <c r="J4884" s="9"/>
      <c r="K4884" s="9"/>
    </row>
    <row r="4885" spans="1:11" x14ac:dyDescent="0.25">
      <c r="A4885" s="2"/>
      <c r="B4885" s="2"/>
      <c r="C4885" s="2"/>
      <c r="E4885" s="2"/>
      <c r="G4885" s="2"/>
      <c r="H4885" s="6"/>
      <c r="I4885" s="9"/>
      <c r="J4885" s="9"/>
      <c r="K4885" s="9"/>
    </row>
    <row r="4886" spans="1:11" x14ac:dyDescent="0.25">
      <c r="A4886" s="2"/>
      <c r="B4886" s="2"/>
      <c r="C4886" s="2"/>
      <c r="E4886" s="2"/>
      <c r="G4886" s="2"/>
      <c r="H4886" s="6"/>
      <c r="I4886" s="9"/>
      <c r="J4886" s="9"/>
      <c r="K4886" s="9"/>
    </row>
    <row r="4887" spans="1:11" x14ac:dyDescent="0.25">
      <c r="A4887" s="2"/>
      <c r="B4887" s="2"/>
      <c r="C4887" s="2"/>
      <c r="E4887" s="2"/>
      <c r="G4887" s="2"/>
      <c r="H4887" s="6"/>
      <c r="I4887" s="9"/>
      <c r="J4887" s="9"/>
      <c r="K4887" s="9"/>
    </row>
    <row r="4888" spans="1:11" x14ac:dyDescent="0.25">
      <c r="A4888" s="2"/>
      <c r="B4888" s="2"/>
      <c r="C4888" s="2"/>
      <c r="E4888" s="2"/>
      <c r="G4888" s="2"/>
      <c r="H4888" s="6"/>
      <c r="I4888" s="9"/>
      <c r="J4888" s="9"/>
      <c r="K4888" s="9"/>
    </row>
    <row r="4889" spans="1:11" x14ac:dyDescent="0.25">
      <c r="A4889" s="2"/>
      <c r="B4889" s="2"/>
      <c r="C4889" s="2"/>
      <c r="E4889" s="2"/>
      <c r="G4889" s="2"/>
      <c r="H4889" s="6"/>
      <c r="I4889" s="9"/>
      <c r="J4889" s="9"/>
      <c r="K4889" s="9"/>
    </row>
    <row r="4890" spans="1:11" x14ac:dyDescent="0.25">
      <c r="A4890" s="2"/>
      <c r="B4890" s="2"/>
      <c r="C4890" s="2"/>
      <c r="E4890" s="2"/>
      <c r="G4890" s="2"/>
      <c r="H4890" s="6"/>
      <c r="I4890" s="9"/>
      <c r="J4890" s="9"/>
      <c r="K4890" s="9"/>
    </row>
    <row r="4891" spans="1:11" x14ac:dyDescent="0.25">
      <c r="A4891" s="2"/>
      <c r="B4891" s="2"/>
      <c r="C4891" s="2"/>
      <c r="E4891" s="2"/>
      <c r="G4891" s="2"/>
      <c r="H4891" s="6"/>
      <c r="I4891" s="9"/>
      <c r="J4891" s="9"/>
      <c r="K4891" s="9"/>
    </row>
    <row r="4892" spans="1:11" x14ac:dyDescent="0.25">
      <c r="A4892" s="2"/>
      <c r="B4892" s="2"/>
      <c r="C4892" s="2"/>
      <c r="E4892" s="2"/>
      <c r="G4892" s="2"/>
      <c r="H4892" s="6"/>
      <c r="I4892" s="9"/>
      <c r="J4892" s="9"/>
      <c r="K4892" s="9"/>
    </row>
    <row r="4893" spans="1:11" x14ac:dyDescent="0.25">
      <c r="A4893" s="2"/>
      <c r="B4893" s="2"/>
      <c r="C4893" s="2"/>
      <c r="E4893" s="2"/>
      <c r="G4893" s="2"/>
      <c r="H4893" s="6"/>
      <c r="I4893" s="9"/>
      <c r="J4893" s="9"/>
      <c r="K4893" s="9"/>
    </row>
    <row r="4894" spans="1:11" x14ac:dyDescent="0.25">
      <c r="A4894" s="2"/>
      <c r="B4894" s="2"/>
      <c r="C4894" s="2"/>
      <c r="E4894" s="2"/>
      <c r="G4894" s="2"/>
      <c r="H4894" s="6"/>
      <c r="I4894" s="9"/>
      <c r="J4894" s="9"/>
      <c r="K4894" s="9"/>
    </row>
    <row r="4895" spans="1:11" x14ac:dyDescent="0.25">
      <c r="A4895" s="2"/>
      <c r="B4895" s="2"/>
      <c r="C4895" s="2"/>
      <c r="E4895" s="2"/>
      <c r="G4895" s="2"/>
      <c r="H4895" s="6"/>
      <c r="I4895" s="9"/>
      <c r="J4895" s="9"/>
      <c r="K4895" s="9"/>
    </row>
    <row r="4896" spans="1:11" x14ac:dyDescent="0.25">
      <c r="A4896" s="2"/>
      <c r="B4896" s="2"/>
      <c r="C4896" s="2"/>
      <c r="E4896" s="2"/>
      <c r="G4896" s="2"/>
      <c r="H4896" s="6"/>
      <c r="I4896" s="9"/>
      <c r="J4896" s="9"/>
      <c r="K4896" s="9"/>
    </row>
    <row r="4897" spans="1:11" x14ac:dyDescent="0.25">
      <c r="A4897" s="2"/>
      <c r="B4897" s="2"/>
      <c r="C4897" s="2"/>
      <c r="E4897" s="2"/>
      <c r="G4897" s="2"/>
      <c r="H4897" s="6"/>
      <c r="I4897" s="9"/>
      <c r="J4897" s="9"/>
      <c r="K4897" s="9"/>
    </row>
    <row r="4898" spans="1:11" x14ac:dyDescent="0.25">
      <c r="A4898" s="2"/>
      <c r="B4898" s="2"/>
      <c r="C4898" s="2"/>
      <c r="E4898" s="2"/>
      <c r="G4898" s="2"/>
      <c r="H4898" s="6"/>
      <c r="I4898" s="9"/>
      <c r="J4898" s="9"/>
      <c r="K4898" s="9"/>
    </row>
    <row r="4899" spans="1:11" x14ac:dyDescent="0.25">
      <c r="A4899" s="2"/>
      <c r="B4899" s="2"/>
      <c r="C4899" s="2"/>
      <c r="E4899" s="2"/>
      <c r="G4899" s="2"/>
      <c r="H4899" s="6"/>
      <c r="I4899" s="9"/>
      <c r="J4899" s="9"/>
      <c r="K4899" s="9"/>
    </row>
    <row r="4900" spans="1:11" x14ac:dyDescent="0.25">
      <c r="A4900" s="2"/>
      <c r="B4900" s="2"/>
      <c r="C4900" s="2"/>
      <c r="E4900" s="2"/>
      <c r="G4900" s="2"/>
      <c r="H4900" s="6"/>
      <c r="I4900" s="9"/>
      <c r="J4900" s="9"/>
      <c r="K4900" s="9"/>
    </row>
    <row r="4901" spans="1:11" x14ac:dyDescent="0.25">
      <c r="A4901" s="2"/>
      <c r="B4901" s="2"/>
      <c r="C4901" s="2"/>
      <c r="E4901" s="2"/>
      <c r="G4901" s="2"/>
      <c r="H4901" s="6"/>
      <c r="I4901" s="9"/>
      <c r="J4901" s="9"/>
      <c r="K4901" s="9"/>
    </row>
    <row r="4902" spans="1:11" x14ac:dyDescent="0.25">
      <c r="A4902" s="2"/>
      <c r="B4902" s="2"/>
      <c r="C4902" s="2"/>
      <c r="E4902" s="2"/>
      <c r="G4902" s="2"/>
      <c r="H4902" s="6"/>
      <c r="I4902" s="9"/>
      <c r="J4902" s="9"/>
      <c r="K4902" s="9"/>
    </row>
    <row r="4903" spans="1:11" x14ac:dyDescent="0.25">
      <c r="A4903" s="2"/>
      <c r="B4903" s="2"/>
      <c r="C4903" s="2"/>
      <c r="E4903" s="2"/>
      <c r="G4903" s="2"/>
      <c r="H4903" s="6"/>
      <c r="I4903" s="9"/>
      <c r="J4903" s="9"/>
      <c r="K4903" s="9"/>
    </row>
    <row r="4904" spans="1:11" x14ac:dyDescent="0.25">
      <c r="A4904" s="2"/>
      <c r="B4904" s="2"/>
      <c r="C4904" s="2"/>
      <c r="E4904" s="2"/>
      <c r="G4904" s="2"/>
      <c r="H4904" s="6"/>
      <c r="I4904" s="9"/>
      <c r="J4904" s="9"/>
      <c r="K4904" s="9"/>
    </row>
    <row r="4905" spans="1:11" x14ac:dyDescent="0.25">
      <c r="A4905" s="2"/>
      <c r="B4905" s="2"/>
      <c r="C4905" s="2"/>
      <c r="E4905" s="2"/>
      <c r="G4905" s="2"/>
      <c r="H4905" s="6"/>
      <c r="I4905" s="9"/>
      <c r="J4905" s="9"/>
      <c r="K4905" s="9"/>
    </row>
    <row r="4906" spans="1:11" x14ac:dyDescent="0.25">
      <c r="A4906" s="2"/>
      <c r="B4906" s="2"/>
      <c r="C4906" s="2"/>
      <c r="E4906" s="2"/>
      <c r="G4906" s="2"/>
      <c r="H4906" s="6"/>
      <c r="I4906" s="9"/>
      <c r="J4906" s="9"/>
      <c r="K4906" s="9"/>
    </row>
    <row r="4907" spans="1:11" x14ac:dyDescent="0.25">
      <c r="A4907" s="2"/>
      <c r="B4907" s="2"/>
      <c r="C4907" s="2"/>
      <c r="E4907" s="2"/>
      <c r="G4907" s="2"/>
      <c r="H4907" s="6"/>
      <c r="I4907" s="9"/>
      <c r="J4907" s="9"/>
      <c r="K4907" s="9"/>
    </row>
    <row r="4908" spans="1:11" x14ac:dyDescent="0.25">
      <c r="A4908" s="2"/>
      <c r="B4908" s="2"/>
      <c r="C4908" s="2"/>
      <c r="E4908" s="2"/>
      <c r="G4908" s="2"/>
      <c r="H4908" s="6"/>
      <c r="I4908" s="9"/>
      <c r="J4908" s="9"/>
      <c r="K4908" s="9"/>
    </row>
    <row r="4909" spans="1:11" x14ac:dyDescent="0.25">
      <c r="A4909" s="2"/>
      <c r="B4909" s="2"/>
      <c r="C4909" s="2"/>
      <c r="E4909" s="2"/>
      <c r="G4909" s="2"/>
      <c r="H4909" s="6"/>
      <c r="I4909" s="9"/>
      <c r="J4909" s="9"/>
      <c r="K4909" s="9"/>
    </row>
    <row r="4910" spans="1:11" x14ac:dyDescent="0.25">
      <c r="A4910" s="2"/>
      <c r="B4910" s="2"/>
      <c r="C4910" s="2"/>
      <c r="E4910" s="2"/>
      <c r="G4910" s="2"/>
      <c r="H4910" s="6"/>
      <c r="I4910" s="9"/>
      <c r="J4910" s="9"/>
      <c r="K4910" s="9"/>
    </row>
    <row r="4911" spans="1:11" x14ac:dyDescent="0.25">
      <c r="A4911" s="2"/>
      <c r="B4911" s="2"/>
      <c r="C4911" s="2"/>
      <c r="E4911" s="2"/>
      <c r="G4911" s="2"/>
      <c r="H4911" s="6"/>
      <c r="I4911" s="9"/>
      <c r="J4911" s="9"/>
      <c r="K4911" s="9"/>
    </row>
    <row r="4912" spans="1:11" x14ac:dyDescent="0.25">
      <c r="A4912" s="2"/>
      <c r="B4912" s="2"/>
      <c r="C4912" s="2"/>
      <c r="E4912" s="2"/>
      <c r="G4912" s="2"/>
      <c r="H4912" s="6"/>
      <c r="I4912" s="9"/>
      <c r="J4912" s="9"/>
      <c r="K4912" s="9"/>
    </row>
    <row r="4913" spans="1:11" x14ac:dyDescent="0.25">
      <c r="A4913" s="2"/>
      <c r="B4913" s="2"/>
      <c r="C4913" s="2"/>
      <c r="E4913" s="2"/>
      <c r="G4913" s="2"/>
      <c r="H4913" s="6"/>
      <c r="I4913" s="9"/>
      <c r="J4913" s="9"/>
      <c r="K4913" s="9"/>
    </row>
    <row r="4914" spans="1:11" x14ac:dyDescent="0.25">
      <c r="A4914" s="2"/>
      <c r="B4914" s="2"/>
      <c r="C4914" s="2"/>
      <c r="E4914" s="2"/>
      <c r="G4914" s="2"/>
      <c r="H4914" s="6"/>
      <c r="I4914" s="9"/>
      <c r="J4914" s="9"/>
      <c r="K4914" s="9"/>
    </row>
    <row r="4915" spans="1:11" x14ac:dyDescent="0.25">
      <c r="A4915" s="2"/>
      <c r="B4915" s="2"/>
      <c r="C4915" s="2"/>
      <c r="E4915" s="2"/>
      <c r="G4915" s="2"/>
      <c r="H4915" s="6"/>
      <c r="I4915" s="9"/>
      <c r="J4915" s="9"/>
      <c r="K4915" s="9"/>
    </row>
    <row r="4916" spans="1:11" x14ac:dyDescent="0.25">
      <c r="A4916" s="2"/>
      <c r="B4916" s="2"/>
      <c r="C4916" s="2"/>
      <c r="E4916" s="2"/>
      <c r="G4916" s="2"/>
      <c r="H4916" s="6"/>
      <c r="I4916" s="9"/>
      <c r="J4916" s="9"/>
      <c r="K4916" s="9"/>
    </row>
    <row r="4917" spans="1:11" x14ac:dyDescent="0.25">
      <c r="A4917" s="2"/>
      <c r="B4917" s="2"/>
      <c r="C4917" s="2"/>
      <c r="E4917" s="2"/>
      <c r="G4917" s="2"/>
      <c r="H4917" s="6"/>
      <c r="I4917" s="9"/>
      <c r="J4917" s="9"/>
      <c r="K4917" s="9"/>
    </row>
    <row r="4918" spans="1:11" x14ac:dyDescent="0.25">
      <c r="A4918" s="2"/>
      <c r="B4918" s="2"/>
      <c r="C4918" s="2"/>
      <c r="E4918" s="2"/>
      <c r="G4918" s="2"/>
      <c r="H4918" s="6"/>
      <c r="I4918" s="9"/>
      <c r="J4918" s="9"/>
      <c r="K4918" s="9"/>
    </row>
    <row r="4919" spans="1:11" x14ac:dyDescent="0.25">
      <c r="A4919" s="2"/>
      <c r="B4919" s="2"/>
      <c r="C4919" s="2"/>
      <c r="E4919" s="2"/>
      <c r="G4919" s="2"/>
      <c r="H4919" s="6"/>
      <c r="I4919" s="9"/>
      <c r="J4919" s="9"/>
      <c r="K4919" s="9"/>
    </row>
    <row r="4920" spans="1:11" x14ac:dyDescent="0.25">
      <c r="A4920" s="2"/>
      <c r="B4920" s="2"/>
      <c r="C4920" s="2"/>
      <c r="E4920" s="2"/>
      <c r="G4920" s="2"/>
      <c r="H4920" s="6"/>
      <c r="I4920" s="9"/>
      <c r="J4920" s="9"/>
      <c r="K4920" s="9"/>
    </row>
    <row r="4921" spans="1:11" x14ac:dyDescent="0.25">
      <c r="A4921" s="2"/>
      <c r="B4921" s="2"/>
      <c r="C4921" s="2"/>
      <c r="E4921" s="2"/>
      <c r="G4921" s="2"/>
      <c r="H4921" s="6"/>
      <c r="I4921" s="9"/>
      <c r="J4921" s="9"/>
      <c r="K4921" s="9"/>
    </row>
    <row r="4922" spans="1:11" x14ac:dyDescent="0.25">
      <c r="A4922" s="2"/>
      <c r="B4922" s="2"/>
      <c r="C4922" s="2"/>
      <c r="E4922" s="2"/>
      <c r="G4922" s="2"/>
      <c r="H4922" s="6"/>
      <c r="I4922" s="9"/>
      <c r="J4922" s="9"/>
      <c r="K4922" s="9"/>
    </row>
    <row r="4923" spans="1:11" x14ac:dyDescent="0.25">
      <c r="A4923" s="2"/>
      <c r="B4923" s="2"/>
      <c r="C4923" s="2"/>
      <c r="E4923" s="2"/>
      <c r="G4923" s="2"/>
      <c r="H4923" s="6"/>
      <c r="I4923" s="9"/>
      <c r="J4923" s="9"/>
      <c r="K4923" s="9"/>
    </row>
    <row r="4924" spans="1:11" x14ac:dyDescent="0.25">
      <c r="A4924" s="2"/>
      <c r="B4924" s="2"/>
      <c r="C4924" s="2"/>
      <c r="E4924" s="2"/>
      <c r="G4924" s="2"/>
      <c r="H4924" s="6"/>
      <c r="I4924" s="9"/>
      <c r="J4924" s="9"/>
      <c r="K4924" s="9"/>
    </row>
    <row r="4925" spans="1:11" x14ac:dyDescent="0.25">
      <c r="A4925" s="2"/>
      <c r="B4925" s="2"/>
      <c r="C4925" s="2"/>
      <c r="E4925" s="2"/>
      <c r="G4925" s="2"/>
      <c r="H4925" s="6"/>
      <c r="I4925" s="9"/>
      <c r="J4925" s="9"/>
      <c r="K4925" s="9"/>
    </row>
    <row r="4926" spans="1:11" x14ac:dyDescent="0.25">
      <c r="A4926" s="2"/>
      <c r="B4926" s="2"/>
      <c r="C4926" s="2"/>
      <c r="E4926" s="2"/>
      <c r="G4926" s="2"/>
      <c r="H4926" s="6"/>
      <c r="I4926" s="9"/>
      <c r="J4926" s="9"/>
      <c r="K4926" s="9"/>
    </row>
    <row r="4927" spans="1:11" x14ac:dyDescent="0.25">
      <c r="A4927" s="2"/>
      <c r="B4927" s="2"/>
      <c r="C4927" s="2"/>
      <c r="E4927" s="2"/>
      <c r="G4927" s="2"/>
      <c r="H4927" s="6"/>
      <c r="I4927" s="9"/>
      <c r="J4927" s="9"/>
      <c r="K4927" s="9"/>
    </row>
    <row r="4928" spans="1:11" x14ac:dyDescent="0.25">
      <c r="A4928" s="2"/>
      <c r="B4928" s="2"/>
      <c r="C4928" s="2"/>
      <c r="E4928" s="2"/>
      <c r="G4928" s="2"/>
      <c r="H4928" s="6"/>
      <c r="I4928" s="9"/>
      <c r="J4928" s="9"/>
      <c r="K4928" s="9"/>
    </row>
    <row r="4929" spans="1:11" x14ac:dyDescent="0.25">
      <c r="A4929" s="2"/>
      <c r="B4929" s="2"/>
      <c r="C4929" s="2"/>
      <c r="E4929" s="2"/>
      <c r="G4929" s="2"/>
      <c r="H4929" s="6"/>
      <c r="I4929" s="9"/>
      <c r="J4929" s="9"/>
      <c r="K4929" s="9"/>
    </row>
    <row r="4930" spans="1:11" x14ac:dyDescent="0.25">
      <c r="A4930" s="2"/>
      <c r="B4930" s="2"/>
      <c r="C4930" s="2"/>
      <c r="E4930" s="2"/>
      <c r="G4930" s="2"/>
      <c r="H4930" s="6"/>
      <c r="I4930" s="9"/>
      <c r="J4930" s="9"/>
      <c r="K4930" s="9"/>
    </row>
    <row r="4931" spans="1:11" x14ac:dyDescent="0.25">
      <c r="A4931" s="2"/>
      <c r="B4931" s="2"/>
      <c r="C4931" s="2"/>
      <c r="E4931" s="2"/>
      <c r="G4931" s="2"/>
      <c r="H4931" s="6"/>
      <c r="I4931" s="9"/>
      <c r="J4931" s="9"/>
      <c r="K4931" s="9"/>
    </row>
    <row r="4932" spans="1:11" x14ac:dyDescent="0.25">
      <c r="A4932" s="2"/>
      <c r="B4932" s="2"/>
      <c r="C4932" s="2"/>
      <c r="E4932" s="2"/>
      <c r="G4932" s="2"/>
      <c r="H4932" s="6"/>
      <c r="I4932" s="9"/>
      <c r="J4932" s="9"/>
      <c r="K4932" s="9"/>
    </row>
    <row r="4933" spans="1:11" x14ac:dyDescent="0.25">
      <c r="A4933" s="2"/>
      <c r="B4933" s="2"/>
      <c r="C4933" s="2"/>
      <c r="E4933" s="2"/>
      <c r="G4933" s="2"/>
      <c r="H4933" s="6"/>
      <c r="I4933" s="9"/>
      <c r="J4933" s="9"/>
      <c r="K4933" s="9"/>
    </row>
    <row r="4934" spans="1:11" x14ac:dyDescent="0.25">
      <c r="A4934" s="2"/>
      <c r="B4934" s="2"/>
      <c r="C4934" s="2"/>
      <c r="E4934" s="2"/>
      <c r="G4934" s="2"/>
      <c r="H4934" s="6"/>
      <c r="I4934" s="9"/>
      <c r="J4934" s="9"/>
      <c r="K4934" s="9"/>
    </row>
    <row r="4935" spans="1:11" x14ac:dyDescent="0.25">
      <c r="A4935" s="2"/>
      <c r="B4935" s="2"/>
      <c r="C4935" s="2"/>
      <c r="E4935" s="2"/>
      <c r="G4935" s="2"/>
      <c r="H4935" s="6"/>
      <c r="I4935" s="9"/>
      <c r="J4935" s="9"/>
      <c r="K4935" s="9"/>
    </row>
    <row r="4936" spans="1:11" x14ac:dyDescent="0.25">
      <c r="A4936" s="2"/>
      <c r="B4936" s="2"/>
      <c r="C4936" s="2"/>
      <c r="E4936" s="2"/>
      <c r="G4936" s="2"/>
      <c r="H4936" s="6"/>
      <c r="I4936" s="9"/>
      <c r="J4936" s="9"/>
      <c r="K4936" s="9"/>
    </row>
    <row r="4937" spans="1:11" x14ac:dyDescent="0.25">
      <c r="A4937" s="2"/>
      <c r="B4937" s="2"/>
      <c r="C4937" s="2"/>
      <c r="E4937" s="2"/>
      <c r="G4937" s="2"/>
      <c r="H4937" s="6"/>
      <c r="I4937" s="9"/>
      <c r="J4937" s="9"/>
      <c r="K4937" s="9"/>
    </row>
    <row r="4938" spans="1:11" x14ac:dyDescent="0.25">
      <c r="A4938" s="2"/>
      <c r="B4938" s="2"/>
      <c r="C4938" s="2"/>
      <c r="E4938" s="2"/>
      <c r="G4938" s="2"/>
      <c r="H4938" s="6"/>
      <c r="I4938" s="9"/>
      <c r="J4938" s="9"/>
      <c r="K4938" s="9"/>
    </row>
    <row r="4939" spans="1:11" x14ac:dyDescent="0.25">
      <c r="A4939" s="2"/>
      <c r="B4939" s="2"/>
      <c r="C4939" s="2"/>
      <c r="E4939" s="2"/>
      <c r="G4939" s="2"/>
      <c r="H4939" s="6"/>
      <c r="I4939" s="9"/>
      <c r="J4939" s="9"/>
      <c r="K4939" s="9"/>
    </row>
    <row r="4940" spans="1:11" x14ac:dyDescent="0.25">
      <c r="A4940" s="2"/>
      <c r="B4940" s="2"/>
      <c r="C4940" s="2"/>
      <c r="E4940" s="2"/>
      <c r="G4940" s="2"/>
      <c r="H4940" s="6"/>
      <c r="I4940" s="9"/>
      <c r="J4940" s="9"/>
      <c r="K4940" s="9"/>
    </row>
    <row r="4941" spans="1:11" x14ac:dyDescent="0.25">
      <c r="A4941" s="2"/>
      <c r="B4941" s="2"/>
      <c r="C4941" s="2"/>
      <c r="E4941" s="2"/>
      <c r="G4941" s="2"/>
      <c r="H4941" s="6"/>
      <c r="I4941" s="9"/>
      <c r="J4941" s="9"/>
      <c r="K4941" s="9"/>
    </row>
    <row r="4942" spans="1:11" x14ac:dyDescent="0.25">
      <c r="A4942" s="2"/>
      <c r="B4942" s="2"/>
      <c r="C4942" s="2"/>
      <c r="E4942" s="2"/>
      <c r="G4942" s="2"/>
      <c r="H4942" s="6"/>
      <c r="I4942" s="9"/>
      <c r="J4942" s="9"/>
      <c r="K4942" s="9"/>
    </row>
    <row r="4943" spans="1:11" x14ac:dyDescent="0.25">
      <c r="A4943" s="2"/>
      <c r="B4943" s="2"/>
      <c r="C4943" s="2"/>
      <c r="E4943" s="2"/>
      <c r="G4943" s="2"/>
      <c r="H4943" s="6"/>
      <c r="I4943" s="9"/>
      <c r="J4943" s="9"/>
      <c r="K4943" s="9"/>
    </row>
    <row r="4944" spans="1:11" x14ac:dyDescent="0.25">
      <c r="A4944" s="2"/>
      <c r="B4944" s="2"/>
      <c r="C4944" s="2"/>
      <c r="E4944" s="2"/>
      <c r="G4944" s="2"/>
      <c r="H4944" s="6"/>
      <c r="I4944" s="9"/>
      <c r="J4944" s="9"/>
      <c r="K4944" s="9"/>
    </row>
    <row r="4945" spans="1:11" x14ac:dyDescent="0.25">
      <c r="A4945" s="2"/>
      <c r="B4945" s="2"/>
      <c r="C4945" s="2"/>
      <c r="E4945" s="2"/>
      <c r="G4945" s="2"/>
      <c r="H4945" s="6"/>
      <c r="I4945" s="9"/>
      <c r="J4945" s="9"/>
      <c r="K4945" s="9"/>
    </row>
    <row r="4946" spans="1:11" x14ac:dyDescent="0.25">
      <c r="A4946" s="2"/>
      <c r="B4946" s="2"/>
      <c r="C4946" s="2"/>
      <c r="E4946" s="2"/>
      <c r="G4946" s="2"/>
      <c r="H4946" s="6"/>
      <c r="I4946" s="9"/>
      <c r="J4946" s="9"/>
      <c r="K4946" s="9"/>
    </row>
    <row r="4947" spans="1:11" x14ac:dyDescent="0.25">
      <c r="A4947" s="2"/>
      <c r="B4947" s="2"/>
      <c r="C4947" s="2"/>
      <c r="E4947" s="2"/>
      <c r="G4947" s="2"/>
      <c r="H4947" s="6"/>
      <c r="I4947" s="9"/>
      <c r="J4947" s="9"/>
      <c r="K4947" s="9"/>
    </row>
    <row r="4948" spans="1:11" x14ac:dyDescent="0.25">
      <c r="A4948" s="2"/>
      <c r="B4948" s="2"/>
      <c r="C4948" s="2"/>
      <c r="E4948" s="2"/>
      <c r="G4948" s="2"/>
      <c r="H4948" s="6"/>
      <c r="I4948" s="9"/>
      <c r="J4948" s="9"/>
      <c r="K4948" s="9"/>
    </row>
    <row r="4949" spans="1:11" x14ac:dyDescent="0.25">
      <c r="A4949" s="2"/>
      <c r="B4949" s="2"/>
      <c r="C4949" s="2"/>
      <c r="E4949" s="2"/>
      <c r="G4949" s="2"/>
      <c r="H4949" s="6"/>
      <c r="I4949" s="9"/>
      <c r="J4949" s="9"/>
      <c r="K4949" s="9"/>
    </row>
    <row r="4950" spans="1:11" x14ac:dyDescent="0.25">
      <c r="A4950" s="2"/>
      <c r="B4950" s="2"/>
      <c r="C4950" s="2"/>
      <c r="E4950" s="2"/>
      <c r="G4950" s="2"/>
      <c r="H4950" s="6"/>
      <c r="I4950" s="9"/>
      <c r="J4950" s="9"/>
      <c r="K4950" s="9"/>
    </row>
    <row r="4951" spans="1:11" x14ac:dyDescent="0.25">
      <c r="A4951" s="2"/>
      <c r="B4951" s="2"/>
      <c r="C4951" s="2"/>
      <c r="E4951" s="2"/>
      <c r="G4951" s="2"/>
      <c r="H4951" s="6"/>
      <c r="I4951" s="9"/>
      <c r="J4951" s="9"/>
      <c r="K4951" s="9"/>
    </row>
    <row r="4952" spans="1:11" x14ac:dyDescent="0.25">
      <c r="A4952" s="2"/>
      <c r="B4952" s="2"/>
      <c r="C4952" s="2"/>
      <c r="E4952" s="2"/>
      <c r="G4952" s="2"/>
      <c r="H4952" s="6"/>
      <c r="I4952" s="9"/>
      <c r="J4952" s="9"/>
      <c r="K4952" s="9"/>
    </row>
    <row r="4953" spans="1:11" x14ac:dyDescent="0.25">
      <c r="A4953" s="2"/>
      <c r="B4953" s="2"/>
      <c r="C4953" s="2"/>
      <c r="E4953" s="2"/>
      <c r="G4953" s="2"/>
      <c r="H4953" s="6"/>
      <c r="I4953" s="9"/>
      <c r="J4953" s="9"/>
      <c r="K4953" s="9"/>
    </row>
    <row r="4954" spans="1:11" x14ac:dyDescent="0.25">
      <c r="A4954" s="2"/>
      <c r="B4954" s="2"/>
      <c r="C4954" s="2"/>
      <c r="E4954" s="2"/>
      <c r="G4954" s="2"/>
      <c r="H4954" s="6"/>
      <c r="I4954" s="9"/>
      <c r="J4954" s="9"/>
      <c r="K4954" s="9"/>
    </row>
    <row r="4955" spans="1:11" x14ac:dyDescent="0.25">
      <c r="A4955" s="2"/>
      <c r="B4955" s="2"/>
      <c r="C4955" s="2"/>
      <c r="E4955" s="2"/>
      <c r="G4955" s="2"/>
      <c r="H4955" s="6"/>
      <c r="I4955" s="9"/>
      <c r="J4955" s="9"/>
      <c r="K4955" s="9"/>
    </row>
    <row r="4956" spans="1:11" x14ac:dyDescent="0.25">
      <c r="A4956" s="2"/>
      <c r="B4956" s="2"/>
      <c r="C4956" s="2"/>
      <c r="E4956" s="2"/>
      <c r="G4956" s="2"/>
      <c r="H4956" s="6"/>
      <c r="I4956" s="9"/>
      <c r="J4956" s="9"/>
      <c r="K4956" s="9"/>
    </row>
    <row r="4957" spans="1:11" x14ac:dyDescent="0.25">
      <c r="A4957" s="2"/>
      <c r="B4957" s="2"/>
      <c r="C4957" s="2"/>
      <c r="E4957" s="2"/>
      <c r="G4957" s="2"/>
      <c r="H4957" s="6"/>
      <c r="I4957" s="9"/>
      <c r="J4957" s="9"/>
      <c r="K4957" s="9"/>
    </row>
    <row r="4958" spans="1:11" x14ac:dyDescent="0.25">
      <c r="A4958" s="2"/>
      <c r="B4958" s="2"/>
      <c r="C4958" s="2"/>
      <c r="E4958" s="2"/>
      <c r="G4958" s="2"/>
      <c r="H4958" s="6"/>
      <c r="I4958" s="9"/>
      <c r="J4958" s="9"/>
      <c r="K4958" s="9"/>
    </row>
    <row r="4959" spans="1:11" x14ac:dyDescent="0.25">
      <c r="A4959" s="2"/>
      <c r="B4959" s="2"/>
      <c r="C4959" s="2"/>
      <c r="E4959" s="2"/>
      <c r="G4959" s="2"/>
      <c r="H4959" s="6"/>
      <c r="I4959" s="9"/>
      <c r="J4959" s="9"/>
      <c r="K4959" s="9"/>
    </row>
    <row r="4960" spans="1:11" x14ac:dyDescent="0.25">
      <c r="A4960" s="2"/>
      <c r="B4960" s="2"/>
      <c r="C4960" s="2"/>
      <c r="E4960" s="2"/>
      <c r="G4960" s="2"/>
      <c r="H4960" s="6"/>
      <c r="I4960" s="9"/>
      <c r="J4960" s="9"/>
      <c r="K4960" s="9"/>
    </row>
    <row r="4961" spans="1:11" x14ac:dyDescent="0.25">
      <c r="A4961" s="2"/>
      <c r="B4961" s="2"/>
      <c r="C4961" s="2"/>
      <c r="E4961" s="2"/>
      <c r="G4961" s="2"/>
      <c r="H4961" s="6"/>
      <c r="I4961" s="9"/>
      <c r="J4961" s="9"/>
      <c r="K4961" s="9"/>
    </row>
    <row r="4962" spans="1:11" x14ac:dyDescent="0.25">
      <c r="A4962" s="2"/>
      <c r="B4962" s="2"/>
      <c r="C4962" s="2"/>
      <c r="E4962" s="2"/>
      <c r="G4962" s="2"/>
      <c r="H4962" s="6"/>
      <c r="I4962" s="9"/>
      <c r="J4962" s="9"/>
      <c r="K4962" s="9"/>
    </row>
    <row r="4963" spans="1:11" x14ac:dyDescent="0.25">
      <c r="A4963" s="2"/>
      <c r="B4963" s="2"/>
      <c r="C4963" s="2"/>
      <c r="E4963" s="2"/>
      <c r="G4963" s="2"/>
      <c r="H4963" s="6"/>
      <c r="I4963" s="9"/>
      <c r="J4963" s="9"/>
      <c r="K4963" s="9"/>
    </row>
    <row r="4964" spans="1:11" x14ac:dyDescent="0.25">
      <c r="A4964" s="2"/>
      <c r="B4964" s="2"/>
      <c r="C4964" s="2"/>
      <c r="E4964" s="2"/>
      <c r="G4964" s="2"/>
      <c r="H4964" s="6"/>
      <c r="I4964" s="9"/>
      <c r="J4964" s="9"/>
      <c r="K4964" s="9"/>
    </row>
    <row r="4965" spans="1:11" x14ac:dyDescent="0.25">
      <c r="A4965" s="2"/>
      <c r="B4965" s="2"/>
      <c r="C4965" s="2"/>
      <c r="E4965" s="2"/>
      <c r="G4965" s="2"/>
      <c r="H4965" s="6"/>
      <c r="I4965" s="9"/>
      <c r="J4965" s="9"/>
      <c r="K4965" s="9"/>
    </row>
    <row r="4966" spans="1:11" x14ac:dyDescent="0.25">
      <c r="A4966" s="2"/>
      <c r="B4966" s="2"/>
      <c r="C4966" s="2"/>
      <c r="E4966" s="2"/>
      <c r="G4966" s="2"/>
      <c r="H4966" s="6"/>
      <c r="I4966" s="9"/>
      <c r="J4966" s="9"/>
      <c r="K4966" s="9"/>
    </row>
    <row r="4967" spans="1:11" x14ac:dyDescent="0.25">
      <c r="A4967" s="2"/>
      <c r="B4967" s="2"/>
      <c r="C4967" s="2"/>
      <c r="E4967" s="2"/>
      <c r="G4967" s="2"/>
      <c r="H4967" s="6"/>
      <c r="I4967" s="9"/>
      <c r="J4967" s="9"/>
      <c r="K4967" s="9"/>
    </row>
    <row r="4968" spans="1:11" x14ac:dyDescent="0.25">
      <c r="A4968" s="2"/>
      <c r="B4968" s="2"/>
      <c r="C4968" s="2"/>
      <c r="E4968" s="2"/>
      <c r="G4968" s="2"/>
      <c r="H4968" s="6"/>
      <c r="I4968" s="9"/>
      <c r="J4968" s="9"/>
      <c r="K4968" s="9"/>
    </row>
    <row r="4969" spans="1:11" x14ac:dyDescent="0.25">
      <c r="A4969" s="2"/>
      <c r="B4969" s="2"/>
      <c r="C4969" s="2"/>
      <c r="E4969" s="2"/>
      <c r="G4969" s="2"/>
      <c r="H4969" s="6"/>
      <c r="I4969" s="9"/>
      <c r="J4969" s="9"/>
      <c r="K4969" s="9"/>
    </row>
    <row r="4970" spans="1:11" x14ac:dyDescent="0.25">
      <c r="A4970" s="2"/>
      <c r="B4970" s="2"/>
      <c r="C4970" s="2"/>
      <c r="E4970" s="2"/>
      <c r="G4970" s="2"/>
      <c r="H4970" s="6"/>
      <c r="I4970" s="9"/>
      <c r="J4970" s="9"/>
      <c r="K4970" s="9"/>
    </row>
    <row r="4971" spans="1:11" x14ac:dyDescent="0.25">
      <c r="A4971" s="2"/>
      <c r="B4971" s="2"/>
      <c r="C4971" s="2"/>
      <c r="E4971" s="2"/>
      <c r="G4971" s="2"/>
      <c r="H4971" s="6"/>
      <c r="I4971" s="9"/>
      <c r="J4971" s="9"/>
      <c r="K4971" s="9"/>
    </row>
    <row r="4972" spans="1:11" x14ac:dyDescent="0.25">
      <c r="A4972" s="2"/>
      <c r="B4972" s="2"/>
      <c r="C4972" s="2"/>
      <c r="E4972" s="2"/>
      <c r="G4972" s="2"/>
      <c r="H4972" s="6"/>
      <c r="I4972" s="9"/>
      <c r="J4972" s="9"/>
      <c r="K4972" s="9"/>
    </row>
    <row r="4973" spans="1:11" x14ac:dyDescent="0.25">
      <c r="A4973" s="2"/>
      <c r="B4973" s="2"/>
      <c r="C4973" s="2"/>
      <c r="E4973" s="2"/>
      <c r="G4973" s="2"/>
      <c r="H4973" s="6"/>
      <c r="I4973" s="9"/>
      <c r="J4973" s="9"/>
      <c r="K4973" s="9"/>
    </row>
    <row r="4974" spans="1:11" x14ac:dyDescent="0.25">
      <c r="A4974" s="2"/>
      <c r="B4974" s="2"/>
      <c r="C4974" s="2"/>
      <c r="E4974" s="2"/>
      <c r="G4974" s="2"/>
      <c r="H4974" s="6"/>
      <c r="I4974" s="9"/>
      <c r="J4974" s="9"/>
      <c r="K4974" s="9"/>
    </row>
    <row r="4975" spans="1:11" x14ac:dyDescent="0.25">
      <c r="A4975" s="2"/>
      <c r="B4975" s="2"/>
      <c r="C4975" s="2"/>
      <c r="E4975" s="2"/>
      <c r="G4975" s="2"/>
      <c r="H4975" s="6"/>
      <c r="I4975" s="9"/>
      <c r="J4975" s="9"/>
      <c r="K4975" s="9"/>
    </row>
    <row r="4976" spans="1:11" x14ac:dyDescent="0.25">
      <c r="A4976" s="2"/>
      <c r="B4976" s="2"/>
      <c r="C4976" s="2"/>
      <c r="E4976" s="2"/>
      <c r="G4976" s="2"/>
      <c r="H4976" s="6"/>
      <c r="I4976" s="9"/>
      <c r="J4976" s="9"/>
      <c r="K4976" s="9"/>
    </row>
    <row r="4977" spans="1:11" x14ac:dyDescent="0.25">
      <c r="A4977" s="2"/>
      <c r="B4977" s="2"/>
      <c r="C4977" s="2"/>
      <c r="E4977" s="2"/>
      <c r="G4977" s="2"/>
      <c r="H4977" s="6"/>
      <c r="I4977" s="9"/>
      <c r="J4977" s="9"/>
      <c r="K4977" s="9"/>
    </row>
    <row r="4978" spans="1:11" x14ac:dyDescent="0.25">
      <c r="A4978" s="2"/>
      <c r="B4978" s="2"/>
      <c r="C4978" s="2"/>
      <c r="E4978" s="2"/>
      <c r="G4978" s="2"/>
      <c r="H4978" s="6"/>
      <c r="I4978" s="9"/>
      <c r="J4978" s="9"/>
      <c r="K4978" s="9"/>
    </row>
    <row r="4979" spans="1:11" x14ac:dyDescent="0.25">
      <c r="A4979" s="2"/>
      <c r="B4979" s="2"/>
      <c r="C4979" s="2"/>
      <c r="E4979" s="2"/>
      <c r="G4979" s="2"/>
      <c r="H4979" s="6"/>
      <c r="I4979" s="9"/>
      <c r="J4979" s="9"/>
      <c r="K4979" s="9"/>
    </row>
    <row r="4980" spans="1:11" x14ac:dyDescent="0.25">
      <c r="A4980" s="2"/>
      <c r="B4980" s="2"/>
      <c r="C4980" s="2"/>
      <c r="E4980" s="2"/>
      <c r="G4980" s="2"/>
      <c r="H4980" s="6"/>
      <c r="I4980" s="9"/>
      <c r="J4980" s="9"/>
      <c r="K4980" s="9"/>
    </row>
    <row r="4981" spans="1:11" x14ac:dyDescent="0.25">
      <c r="A4981" s="2"/>
      <c r="B4981" s="2"/>
      <c r="C4981" s="2"/>
      <c r="E4981" s="2"/>
      <c r="G4981" s="2"/>
      <c r="H4981" s="6"/>
      <c r="I4981" s="9"/>
      <c r="J4981" s="9"/>
      <c r="K4981" s="9"/>
    </row>
    <row r="4982" spans="1:11" x14ac:dyDescent="0.25">
      <c r="A4982" s="2"/>
      <c r="B4982" s="2"/>
      <c r="C4982" s="2"/>
      <c r="E4982" s="2"/>
      <c r="G4982" s="2"/>
      <c r="H4982" s="6"/>
      <c r="I4982" s="9"/>
      <c r="J4982" s="9"/>
      <c r="K4982" s="9"/>
    </row>
    <row r="4983" spans="1:11" x14ac:dyDescent="0.25">
      <c r="A4983" s="2"/>
      <c r="B4983" s="2"/>
      <c r="C4983" s="2"/>
      <c r="E4983" s="2"/>
      <c r="G4983" s="2"/>
      <c r="H4983" s="6"/>
      <c r="I4983" s="9"/>
      <c r="J4983" s="9"/>
      <c r="K4983" s="9"/>
    </row>
    <row r="4984" spans="1:11" x14ac:dyDescent="0.25">
      <c r="A4984" s="2"/>
      <c r="B4984" s="2"/>
      <c r="C4984" s="2"/>
      <c r="E4984" s="2"/>
      <c r="G4984" s="2"/>
      <c r="H4984" s="6"/>
      <c r="I4984" s="9"/>
      <c r="J4984" s="9"/>
      <c r="K4984" s="9"/>
    </row>
    <row r="4985" spans="1:11" x14ac:dyDescent="0.25">
      <c r="A4985" s="2"/>
      <c r="B4985" s="2"/>
      <c r="C4985" s="2"/>
      <c r="E4985" s="2"/>
      <c r="G4985" s="2"/>
      <c r="H4985" s="6"/>
      <c r="I4985" s="9"/>
      <c r="J4985" s="9"/>
      <c r="K4985" s="9"/>
    </row>
    <row r="4986" spans="1:11" x14ac:dyDescent="0.25">
      <c r="A4986" s="2"/>
      <c r="B4986" s="2"/>
      <c r="C4986" s="2"/>
      <c r="E4986" s="2"/>
      <c r="G4986" s="2"/>
      <c r="H4986" s="6"/>
      <c r="I4986" s="9"/>
      <c r="J4986" s="9"/>
      <c r="K4986" s="9"/>
    </row>
    <row r="4987" spans="1:11" x14ac:dyDescent="0.25">
      <c r="A4987" s="2"/>
      <c r="B4987" s="2"/>
      <c r="C4987" s="2"/>
      <c r="E4987" s="2"/>
      <c r="G4987" s="2"/>
      <c r="H4987" s="6"/>
      <c r="I4987" s="9"/>
      <c r="J4987" s="9"/>
      <c r="K4987" s="9"/>
    </row>
    <row r="4988" spans="1:11" x14ac:dyDescent="0.25">
      <c r="A4988" s="2"/>
      <c r="B4988" s="2"/>
      <c r="C4988" s="2"/>
      <c r="E4988" s="2"/>
      <c r="G4988" s="2"/>
      <c r="H4988" s="6"/>
      <c r="I4988" s="9"/>
      <c r="J4988" s="9"/>
      <c r="K4988" s="9"/>
    </row>
    <row r="4989" spans="1:11" x14ac:dyDescent="0.25">
      <c r="A4989" s="2"/>
      <c r="B4989" s="2"/>
      <c r="C4989" s="2"/>
      <c r="E4989" s="2"/>
      <c r="G4989" s="2"/>
      <c r="H4989" s="6"/>
      <c r="I4989" s="9"/>
      <c r="J4989" s="9"/>
      <c r="K4989" s="9"/>
    </row>
    <row r="4990" spans="1:11" x14ac:dyDescent="0.25">
      <c r="A4990" s="2"/>
      <c r="B4990" s="2"/>
      <c r="C4990" s="2"/>
      <c r="E4990" s="2"/>
      <c r="G4990" s="2"/>
      <c r="H4990" s="6"/>
      <c r="I4990" s="9"/>
      <c r="J4990" s="9"/>
      <c r="K4990" s="9"/>
    </row>
    <row r="4991" spans="1:11" x14ac:dyDescent="0.25">
      <c r="A4991" s="2"/>
      <c r="B4991" s="2"/>
      <c r="C4991" s="2"/>
      <c r="E4991" s="2"/>
      <c r="G4991" s="2"/>
      <c r="H4991" s="6"/>
      <c r="I4991" s="9"/>
      <c r="J4991" s="9"/>
      <c r="K4991" s="9"/>
    </row>
    <row r="4992" spans="1:11" x14ac:dyDescent="0.25">
      <c r="A4992" s="2"/>
      <c r="B4992" s="2"/>
      <c r="C4992" s="2"/>
      <c r="E4992" s="2"/>
      <c r="G4992" s="2"/>
      <c r="H4992" s="6"/>
      <c r="I4992" s="9"/>
      <c r="J4992" s="9"/>
      <c r="K4992" s="9"/>
    </row>
    <row r="4993" spans="1:11" x14ac:dyDescent="0.25">
      <c r="A4993" s="2"/>
      <c r="B4993" s="2"/>
      <c r="C4993" s="2"/>
      <c r="E4993" s="2"/>
      <c r="G4993" s="2"/>
      <c r="H4993" s="6"/>
      <c r="I4993" s="9"/>
      <c r="J4993" s="9"/>
      <c r="K4993" s="9"/>
    </row>
    <row r="4994" spans="1:11" x14ac:dyDescent="0.25">
      <c r="A4994" s="2"/>
      <c r="B4994" s="2"/>
      <c r="C4994" s="2"/>
      <c r="E4994" s="2"/>
      <c r="G4994" s="2"/>
      <c r="H4994" s="6"/>
      <c r="I4994" s="9"/>
      <c r="J4994" s="9"/>
      <c r="K4994" s="9"/>
    </row>
    <row r="4995" spans="1:11" x14ac:dyDescent="0.25">
      <c r="A4995" s="2"/>
      <c r="B4995" s="2"/>
      <c r="C4995" s="2"/>
      <c r="E4995" s="2"/>
      <c r="G4995" s="2"/>
      <c r="H4995" s="6"/>
      <c r="I4995" s="9"/>
      <c r="J4995" s="9"/>
      <c r="K4995" s="9"/>
    </row>
    <row r="4996" spans="1:11" x14ac:dyDescent="0.25">
      <c r="A4996" s="2"/>
      <c r="B4996" s="2"/>
      <c r="C4996" s="2"/>
      <c r="E4996" s="2"/>
      <c r="G4996" s="2"/>
      <c r="H4996" s="6"/>
      <c r="I4996" s="9"/>
      <c r="J4996" s="9"/>
      <c r="K4996" s="9"/>
    </row>
    <row r="4997" spans="1:11" x14ac:dyDescent="0.25">
      <c r="A4997" s="2"/>
      <c r="B4997" s="2"/>
      <c r="C4997" s="2"/>
      <c r="E4997" s="2"/>
      <c r="G4997" s="2"/>
      <c r="H4997" s="6"/>
      <c r="I4997" s="9"/>
      <c r="J4997" s="9"/>
      <c r="K4997" s="9"/>
    </row>
    <row r="4998" spans="1:11" x14ac:dyDescent="0.25">
      <c r="A4998" s="2"/>
      <c r="B4998" s="2"/>
      <c r="C4998" s="2"/>
      <c r="E4998" s="2"/>
      <c r="G4998" s="2"/>
      <c r="H4998" s="6"/>
      <c r="I4998" s="9"/>
      <c r="J4998" s="9"/>
      <c r="K4998" s="9"/>
    </row>
    <row r="4999" spans="1:11" x14ac:dyDescent="0.25">
      <c r="A4999" s="2"/>
      <c r="B4999" s="2"/>
      <c r="C4999" s="2"/>
      <c r="E4999" s="2"/>
      <c r="G4999" s="2"/>
      <c r="H4999" s="6"/>
      <c r="I4999" s="9"/>
      <c r="J4999" s="9"/>
      <c r="K4999" s="9"/>
    </row>
    <row r="5000" spans="1:11" x14ac:dyDescent="0.25">
      <c r="A5000" s="2"/>
      <c r="B5000" s="2"/>
      <c r="C5000" s="2"/>
      <c r="E5000" s="2"/>
      <c r="G5000" s="2"/>
      <c r="H5000" s="6"/>
      <c r="I5000" s="9"/>
      <c r="J5000" s="9"/>
      <c r="K5000" s="9"/>
    </row>
    <row r="5001" spans="1:11" x14ac:dyDescent="0.25">
      <c r="A5001" s="2"/>
      <c r="B5001" s="2"/>
      <c r="C5001" s="2"/>
      <c r="E5001" s="2"/>
      <c r="G5001" s="2"/>
      <c r="H5001" s="6"/>
      <c r="I5001" s="9"/>
      <c r="J5001" s="9"/>
      <c r="K5001" s="9"/>
    </row>
    <row r="5002" spans="1:11" x14ac:dyDescent="0.25">
      <c r="A5002" s="2"/>
      <c r="B5002" s="2"/>
      <c r="C5002" s="2"/>
      <c r="E5002" s="2"/>
      <c r="G5002" s="2"/>
      <c r="H5002" s="6"/>
      <c r="I5002" s="9"/>
      <c r="J5002" s="9"/>
      <c r="K5002" s="9"/>
    </row>
    <row r="5003" spans="1:11" x14ac:dyDescent="0.25">
      <c r="A5003" s="2"/>
      <c r="B5003" s="2"/>
      <c r="C5003" s="2"/>
      <c r="E5003" s="2"/>
      <c r="G5003" s="2"/>
      <c r="H5003" s="6"/>
      <c r="I5003" s="9"/>
      <c r="J5003" s="9"/>
      <c r="K5003" s="9"/>
    </row>
    <row r="5004" spans="1:11" x14ac:dyDescent="0.25">
      <c r="A5004" s="2"/>
      <c r="B5004" s="2"/>
      <c r="C5004" s="2"/>
      <c r="E5004" s="2"/>
      <c r="G5004" s="2"/>
      <c r="H5004" s="6"/>
      <c r="I5004" s="9"/>
      <c r="J5004" s="9"/>
      <c r="K5004" s="9"/>
    </row>
    <row r="5005" spans="1:11" x14ac:dyDescent="0.25">
      <c r="A5005" s="2"/>
      <c r="B5005" s="2"/>
      <c r="C5005" s="2"/>
      <c r="E5005" s="2"/>
      <c r="G5005" s="2"/>
      <c r="H5005" s="6"/>
      <c r="I5005" s="9"/>
      <c r="J5005" s="9"/>
      <c r="K5005" s="9"/>
    </row>
    <row r="5006" spans="1:11" x14ac:dyDescent="0.25">
      <c r="A5006" s="2"/>
      <c r="B5006" s="2"/>
      <c r="C5006" s="2"/>
      <c r="E5006" s="2"/>
      <c r="G5006" s="2"/>
      <c r="H5006" s="6"/>
      <c r="I5006" s="9"/>
      <c r="J5006" s="9"/>
      <c r="K5006" s="9"/>
    </row>
    <row r="5007" spans="1:11" x14ac:dyDescent="0.25">
      <c r="A5007" s="2"/>
      <c r="B5007" s="2"/>
      <c r="C5007" s="2"/>
      <c r="E5007" s="2"/>
      <c r="G5007" s="2"/>
      <c r="H5007" s="6"/>
      <c r="I5007" s="9"/>
      <c r="J5007" s="9"/>
      <c r="K5007" s="9"/>
    </row>
    <row r="5008" spans="1:11" x14ac:dyDescent="0.25">
      <c r="A5008" s="2"/>
      <c r="B5008" s="2"/>
      <c r="C5008" s="2"/>
      <c r="E5008" s="2"/>
      <c r="G5008" s="2"/>
      <c r="H5008" s="6"/>
      <c r="I5008" s="9"/>
      <c r="J5008" s="9"/>
      <c r="K5008" s="9"/>
    </row>
    <row r="5009" spans="1:11" x14ac:dyDescent="0.25">
      <c r="A5009" s="2"/>
      <c r="B5009" s="2"/>
      <c r="C5009" s="2"/>
      <c r="E5009" s="2"/>
      <c r="G5009" s="2"/>
      <c r="H5009" s="6"/>
      <c r="I5009" s="9"/>
      <c r="J5009" s="9"/>
      <c r="K5009" s="9"/>
    </row>
    <row r="5010" spans="1:11" x14ac:dyDescent="0.25">
      <c r="A5010" s="2"/>
      <c r="B5010" s="2"/>
      <c r="C5010" s="2"/>
      <c r="E5010" s="2"/>
      <c r="G5010" s="2"/>
      <c r="H5010" s="6"/>
      <c r="I5010" s="9"/>
      <c r="J5010" s="9"/>
      <c r="K5010" s="9"/>
    </row>
    <row r="5011" spans="1:11" x14ac:dyDescent="0.25">
      <c r="A5011" s="2"/>
      <c r="B5011" s="2"/>
      <c r="C5011" s="2"/>
      <c r="E5011" s="2"/>
      <c r="G5011" s="2"/>
      <c r="H5011" s="6"/>
      <c r="I5011" s="9"/>
      <c r="J5011" s="9"/>
      <c r="K5011" s="9"/>
    </row>
    <row r="5012" spans="1:11" x14ac:dyDescent="0.25">
      <c r="A5012" s="2"/>
      <c r="B5012" s="2"/>
      <c r="C5012" s="2"/>
      <c r="E5012" s="2"/>
      <c r="G5012" s="2"/>
      <c r="H5012" s="6"/>
      <c r="I5012" s="9"/>
      <c r="J5012" s="9"/>
      <c r="K5012" s="9"/>
    </row>
    <row r="5013" spans="1:11" x14ac:dyDescent="0.25">
      <c r="A5013" s="2"/>
      <c r="B5013" s="2"/>
      <c r="C5013" s="2"/>
      <c r="E5013" s="2"/>
      <c r="G5013" s="2"/>
      <c r="H5013" s="6"/>
      <c r="I5013" s="9"/>
      <c r="J5013" s="9"/>
      <c r="K5013" s="9"/>
    </row>
    <row r="5014" spans="1:11" x14ac:dyDescent="0.25">
      <c r="A5014" s="2"/>
      <c r="B5014" s="2"/>
      <c r="C5014" s="2"/>
      <c r="E5014" s="2"/>
      <c r="G5014" s="2"/>
      <c r="H5014" s="6"/>
      <c r="I5014" s="9"/>
      <c r="J5014" s="9"/>
      <c r="K5014" s="9"/>
    </row>
    <row r="5015" spans="1:11" x14ac:dyDescent="0.25">
      <c r="A5015" s="2"/>
      <c r="B5015" s="2"/>
      <c r="C5015" s="2"/>
      <c r="E5015" s="2"/>
      <c r="G5015" s="2"/>
      <c r="H5015" s="6"/>
      <c r="I5015" s="9"/>
      <c r="J5015" s="9"/>
      <c r="K5015" s="9"/>
    </row>
    <row r="5016" spans="1:11" x14ac:dyDescent="0.25">
      <c r="A5016" s="2"/>
      <c r="B5016" s="2"/>
      <c r="C5016" s="2"/>
      <c r="E5016" s="2"/>
      <c r="G5016" s="2"/>
      <c r="H5016" s="6"/>
      <c r="I5016" s="9"/>
      <c r="J5016" s="9"/>
      <c r="K5016" s="9"/>
    </row>
    <row r="5017" spans="1:11" x14ac:dyDescent="0.25">
      <c r="A5017" s="2"/>
      <c r="B5017" s="2"/>
      <c r="C5017" s="2"/>
      <c r="E5017" s="2"/>
      <c r="G5017" s="2"/>
      <c r="H5017" s="6"/>
      <c r="I5017" s="9"/>
      <c r="J5017" s="9"/>
      <c r="K5017" s="9"/>
    </row>
    <row r="5018" spans="1:11" x14ac:dyDescent="0.25">
      <c r="A5018" s="2"/>
      <c r="B5018" s="2"/>
      <c r="C5018" s="2"/>
      <c r="E5018" s="2"/>
      <c r="G5018" s="2"/>
      <c r="H5018" s="6"/>
      <c r="I5018" s="9"/>
      <c r="J5018" s="9"/>
      <c r="K5018" s="9"/>
    </row>
    <row r="5019" spans="1:11" x14ac:dyDescent="0.25">
      <c r="A5019" s="2"/>
      <c r="B5019" s="2"/>
      <c r="C5019" s="2"/>
      <c r="E5019" s="2"/>
      <c r="G5019" s="2"/>
      <c r="H5019" s="6"/>
      <c r="I5019" s="9"/>
      <c r="J5019" s="9"/>
      <c r="K5019" s="9"/>
    </row>
    <row r="5020" spans="1:11" x14ac:dyDescent="0.25">
      <c r="A5020" s="2"/>
      <c r="B5020" s="2"/>
      <c r="C5020" s="2"/>
      <c r="E5020" s="2"/>
      <c r="G5020" s="2"/>
      <c r="H5020" s="6"/>
      <c r="I5020" s="9"/>
      <c r="J5020" s="9"/>
      <c r="K5020" s="9"/>
    </row>
    <row r="5021" spans="1:11" x14ac:dyDescent="0.25">
      <c r="A5021" s="2"/>
      <c r="B5021" s="2"/>
      <c r="C5021" s="2"/>
      <c r="E5021" s="2"/>
      <c r="G5021" s="2"/>
      <c r="H5021" s="6"/>
      <c r="I5021" s="9"/>
      <c r="J5021" s="9"/>
      <c r="K5021" s="9"/>
    </row>
    <row r="5022" spans="1:11" x14ac:dyDescent="0.25">
      <c r="A5022" s="2"/>
      <c r="B5022" s="2"/>
      <c r="C5022" s="2"/>
      <c r="E5022" s="2"/>
      <c r="G5022" s="2"/>
      <c r="H5022" s="6"/>
      <c r="I5022" s="9"/>
      <c r="J5022" s="9"/>
      <c r="K5022" s="9"/>
    </row>
    <row r="5023" spans="1:11" x14ac:dyDescent="0.25">
      <c r="A5023" s="2"/>
      <c r="B5023" s="2"/>
      <c r="C5023" s="2"/>
      <c r="E5023" s="2"/>
      <c r="G5023" s="2"/>
      <c r="H5023" s="6"/>
      <c r="I5023" s="9"/>
      <c r="J5023" s="9"/>
      <c r="K5023" s="9"/>
    </row>
    <row r="5024" spans="1:11" x14ac:dyDescent="0.25">
      <c r="A5024" s="2"/>
      <c r="B5024" s="2"/>
      <c r="C5024" s="2"/>
      <c r="E5024" s="2"/>
      <c r="G5024" s="2"/>
      <c r="H5024" s="6"/>
      <c r="I5024" s="9"/>
      <c r="J5024" s="9"/>
      <c r="K5024" s="9"/>
    </row>
    <row r="5025" spans="1:11" x14ac:dyDescent="0.25">
      <c r="A5025" s="2"/>
      <c r="B5025" s="2"/>
      <c r="C5025" s="2"/>
      <c r="E5025" s="2"/>
      <c r="G5025" s="2"/>
      <c r="H5025" s="6"/>
      <c r="I5025" s="9"/>
      <c r="J5025" s="9"/>
      <c r="K5025" s="9"/>
    </row>
    <row r="5026" spans="1:11" x14ac:dyDescent="0.25">
      <c r="A5026" s="2"/>
      <c r="B5026" s="2"/>
      <c r="C5026" s="2"/>
      <c r="E5026" s="2"/>
      <c r="G5026" s="2"/>
      <c r="H5026" s="6"/>
      <c r="I5026" s="9"/>
      <c r="J5026" s="9"/>
      <c r="K5026" s="9"/>
    </row>
    <row r="5027" spans="1:11" x14ac:dyDescent="0.25">
      <c r="A5027" s="2"/>
      <c r="B5027" s="2"/>
      <c r="C5027" s="2"/>
      <c r="E5027" s="2"/>
      <c r="G5027" s="2"/>
      <c r="H5027" s="6"/>
      <c r="I5027" s="9"/>
      <c r="J5027" s="9"/>
      <c r="K5027" s="9"/>
    </row>
    <row r="5028" spans="1:11" x14ac:dyDescent="0.25">
      <c r="A5028" s="2"/>
      <c r="B5028" s="2"/>
      <c r="C5028" s="2"/>
      <c r="E5028" s="2"/>
      <c r="G5028" s="2"/>
      <c r="H5028" s="6"/>
      <c r="I5028" s="9"/>
      <c r="J5028" s="9"/>
      <c r="K5028" s="9"/>
    </row>
    <row r="5029" spans="1:11" x14ac:dyDescent="0.25">
      <c r="A5029" s="2"/>
      <c r="B5029" s="2"/>
      <c r="C5029" s="2"/>
      <c r="E5029" s="2"/>
      <c r="G5029" s="2"/>
      <c r="H5029" s="6"/>
      <c r="I5029" s="9"/>
      <c r="J5029" s="9"/>
      <c r="K5029" s="9"/>
    </row>
    <row r="5030" spans="1:11" x14ac:dyDescent="0.25">
      <c r="A5030" s="2"/>
      <c r="B5030" s="2"/>
      <c r="C5030" s="2"/>
      <c r="E5030" s="2"/>
      <c r="G5030" s="2"/>
      <c r="H5030" s="6"/>
      <c r="I5030" s="9"/>
      <c r="J5030" s="9"/>
      <c r="K5030" s="9"/>
    </row>
    <row r="5031" spans="1:11" x14ac:dyDescent="0.25">
      <c r="A5031" s="2"/>
      <c r="B5031" s="2"/>
      <c r="C5031" s="2"/>
      <c r="E5031" s="2"/>
      <c r="G5031" s="2"/>
      <c r="H5031" s="6"/>
      <c r="I5031" s="9"/>
      <c r="J5031" s="9"/>
      <c r="K5031" s="9"/>
    </row>
    <row r="5032" spans="1:11" x14ac:dyDescent="0.25">
      <c r="A5032" s="2"/>
      <c r="B5032" s="2"/>
      <c r="C5032" s="2"/>
      <c r="E5032" s="2"/>
      <c r="G5032" s="2"/>
      <c r="H5032" s="6"/>
      <c r="I5032" s="9"/>
      <c r="J5032" s="9"/>
      <c r="K5032" s="9"/>
    </row>
    <row r="5033" spans="1:11" x14ac:dyDescent="0.25">
      <c r="A5033" s="2"/>
      <c r="B5033" s="2"/>
      <c r="C5033" s="2"/>
      <c r="E5033" s="2"/>
      <c r="G5033" s="2"/>
      <c r="H5033" s="6"/>
      <c r="I5033" s="9"/>
      <c r="J5033" s="9"/>
      <c r="K5033" s="9"/>
    </row>
    <row r="5034" spans="1:11" x14ac:dyDescent="0.25">
      <c r="A5034" s="2"/>
      <c r="B5034" s="2"/>
      <c r="C5034" s="2"/>
      <c r="E5034" s="2"/>
      <c r="G5034" s="2"/>
      <c r="H5034" s="6"/>
      <c r="I5034" s="9"/>
      <c r="J5034" s="9"/>
      <c r="K5034" s="9"/>
    </row>
    <row r="5035" spans="1:11" x14ac:dyDescent="0.25">
      <c r="A5035" s="2"/>
      <c r="B5035" s="2"/>
      <c r="C5035" s="2"/>
      <c r="E5035" s="2"/>
      <c r="G5035" s="2"/>
      <c r="H5035" s="6"/>
      <c r="I5035" s="9"/>
      <c r="J5035" s="9"/>
      <c r="K5035" s="9"/>
    </row>
    <row r="5036" spans="1:11" x14ac:dyDescent="0.25">
      <c r="A5036" s="2"/>
      <c r="B5036" s="2"/>
      <c r="C5036" s="2"/>
      <c r="E5036" s="2"/>
      <c r="G5036" s="2"/>
      <c r="H5036" s="6"/>
      <c r="I5036" s="9"/>
      <c r="J5036" s="9"/>
      <c r="K5036" s="9"/>
    </row>
    <row r="5037" spans="1:11" x14ac:dyDescent="0.25">
      <c r="A5037" s="2"/>
      <c r="B5037" s="2"/>
      <c r="C5037" s="2"/>
      <c r="E5037" s="2"/>
      <c r="G5037" s="2"/>
      <c r="H5037" s="6"/>
      <c r="I5037" s="9"/>
      <c r="J5037" s="9"/>
      <c r="K5037" s="9"/>
    </row>
    <row r="5038" spans="1:11" x14ac:dyDescent="0.25">
      <c r="A5038" s="2"/>
      <c r="B5038" s="2"/>
      <c r="C5038" s="2"/>
      <c r="E5038" s="2"/>
      <c r="G5038" s="2"/>
      <c r="H5038" s="6"/>
      <c r="I5038" s="9"/>
      <c r="J5038" s="9"/>
      <c r="K5038" s="9"/>
    </row>
    <row r="5039" spans="1:11" x14ac:dyDescent="0.25">
      <c r="A5039" s="2"/>
      <c r="B5039" s="2"/>
      <c r="C5039" s="2"/>
      <c r="E5039" s="2"/>
      <c r="G5039" s="2"/>
      <c r="H5039" s="6"/>
      <c r="I5039" s="9"/>
      <c r="J5039" s="9"/>
      <c r="K5039" s="9"/>
    </row>
    <row r="5040" spans="1:11" x14ac:dyDescent="0.25">
      <c r="A5040" s="2"/>
      <c r="B5040" s="2"/>
      <c r="C5040" s="2"/>
      <c r="E5040" s="2"/>
      <c r="G5040" s="2"/>
      <c r="H5040" s="6"/>
      <c r="I5040" s="9"/>
      <c r="J5040" s="9"/>
      <c r="K5040" s="9"/>
    </row>
    <row r="5041" spans="1:11" x14ac:dyDescent="0.25">
      <c r="A5041" s="2"/>
      <c r="B5041" s="2"/>
      <c r="C5041" s="2"/>
      <c r="E5041" s="2"/>
      <c r="G5041" s="2"/>
      <c r="H5041" s="6"/>
      <c r="I5041" s="9"/>
      <c r="J5041" s="9"/>
      <c r="K5041" s="9"/>
    </row>
    <row r="5042" spans="1:11" x14ac:dyDescent="0.25">
      <c r="A5042" s="2"/>
      <c r="B5042" s="2"/>
      <c r="C5042" s="2"/>
      <c r="E5042" s="2"/>
      <c r="G5042" s="2"/>
      <c r="H5042" s="6"/>
      <c r="I5042" s="9"/>
      <c r="J5042" s="9"/>
      <c r="K5042" s="9"/>
    </row>
    <row r="5043" spans="1:11" x14ac:dyDescent="0.25">
      <c r="A5043" s="2"/>
      <c r="B5043" s="2"/>
      <c r="C5043" s="2"/>
      <c r="E5043" s="2"/>
      <c r="G5043" s="2"/>
      <c r="H5043" s="6"/>
      <c r="I5043" s="9"/>
      <c r="J5043" s="9"/>
      <c r="K5043" s="9"/>
    </row>
    <row r="5044" spans="1:11" x14ac:dyDescent="0.25">
      <c r="A5044" s="2"/>
      <c r="B5044" s="2"/>
      <c r="C5044" s="2"/>
      <c r="E5044" s="2"/>
      <c r="G5044" s="2"/>
      <c r="H5044" s="6"/>
      <c r="I5044" s="9"/>
      <c r="J5044" s="9"/>
      <c r="K5044" s="9"/>
    </row>
    <row r="5045" spans="1:11" x14ac:dyDescent="0.25">
      <c r="A5045" s="2"/>
      <c r="B5045" s="2"/>
      <c r="C5045" s="2"/>
      <c r="E5045" s="2"/>
      <c r="G5045" s="2"/>
      <c r="H5045" s="6"/>
      <c r="I5045" s="9"/>
      <c r="J5045" s="9"/>
      <c r="K5045" s="9"/>
    </row>
    <row r="5046" spans="1:11" x14ac:dyDescent="0.25">
      <c r="A5046" s="2"/>
      <c r="B5046" s="2"/>
      <c r="C5046" s="2"/>
      <c r="E5046" s="2"/>
      <c r="G5046" s="2"/>
      <c r="H5046" s="6"/>
      <c r="I5046" s="9"/>
      <c r="J5046" s="9"/>
      <c r="K5046" s="9"/>
    </row>
    <row r="5047" spans="1:11" x14ac:dyDescent="0.25">
      <c r="A5047" s="2"/>
      <c r="B5047" s="2"/>
      <c r="C5047" s="2"/>
      <c r="E5047" s="2"/>
      <c r="G5047" s="2"/>
      <c r="H5047" s="6"/>
      <c r="I5047" s="9"/>
      <c r="J5047" s="9"/>
      <c r="K5047" s="9"/>
    </row>
    <row r="5048" spans="1:11" x14ac:dyDescent="0.25">
      <c r="A5048" s="2"/>
      <c r="B5048" s="2"/>
      <c r="C5048" s="2"/>
      <c r="E5048" s="2"/>
      <c r="G5048" s="2"/>
      <c r="H5048" s="6"/>
      <c r="I5048" s="9"/>
      <c r="J5048" s="9"/>
      <c r="K5048" s="9"/>
    </row>
    <row r="5049" spans="1:11" x14ac:dyDescent="0.25">
      <c r="A5049" s="2"/>
      <c r="B5049" s="2"/>
      <c r="C5049" s="2"/>
      <c r="E5049" s="2"/>
      <c r="G5049" s="2"/>
      <c r="H5049" s="6"/>
      <c r="I5049" s="9"/>
      <c r="J5049" s="9"/>
      <c r="K5049" s="9"/>
    </row>
    <row r="5050" spans="1:11" x14ac:dyDescent="0.25">
      <c r="A5050" s="2"/>
      <c r="B5050" s="2"/>
      <c r="C5050" s="2"/>
      <c r="E5050" s="2"/>
      <c r="G5050" s="2"/>
      <c r="H5050" s="6"/>
      <c r="I5050" s="9"/>
      <c r="J5050" s="9"/>
      <c r="K5050" s="9"/>
    </row>
    <row r="5051" spans="1:11" x14ac:dyDescent="0.25">
      <c r="A5051" s="2"/>
      <c r="B5051" s="2"/>
      <c r="C5051" s="2"/>
      <c r="E5051" s="2"/>
      <c r="G5051" s="2"/>
      <c r="H5051" s="6"/>
      <c r="I5051" s="9"/>
      <c r="J5051" s="9"/>
      <c r="K5051" s="9"/>
    </row>
    <row r="5052" spans="1:11" x14ac:dyDescent="0.25">
      <c r="A5052" s="2"/>
      <c r="B5052" s="2"/>
      <c r="C5052" s="2"/>
      <c r="E5052" s="2"/>
      <c r="G5052" s="2"/>
      <c r="H5052" s="6"/>
      <c r="I5052" s="9"/>
      <c r="J5052" s="9"/>
      <c r="K5052" s="9"/>
    </row>
    <row r="5053" spans="1:11" x14ac:dyDescent="0.25">
      <c r="A5053" s="2"/>
      <c r="B5053" s="2"/>
      <c r="C5053" s="2"/>
      <c r="E5053" s="2"/>
      <c r="G5053" s="2"/>
      <c r="H5053" s="6"/>
      <c r="I5053" s="9"/>
      <c r="J5053" s="9"/>
      <c r="K5053" s="9"/>
    </row>
    <row r="5054" spans="1:11" x14ac:dyDescent="0.25">
      <c r="A5054" s="2"/>
      <c r="B5054" s="2"/>
      <c r="C5054" s="2"/>
      <c r="E5054" s="2"/>
      <c r="G5054" s="2"/>
      <c r="H5054" s="6"/>
      <c r="I5054" s="9"/>
      <c r="J5054" s="9"/>
      <c r="K5054" s="9"/>
    </row>
    <row r="5055" spans="1:11" x14ac:dyDescent="0.25">
      <c r="A5055" s="2"/>
      <c r="B5055" s="2"/>
      <c r="C5055" s="2"/>
      <c r="E5055" s="2"/>
      <c r="G5055" s="2"/>
      <c r="H5055" s="6"/>
      <c r="I5055" s="9"/>
      <c r="J5055" s="9"/>
      <c r="K5055" s="9"/>
    </row>
    <row r="5056" spans="1:11" x14ac:dyDescent="0.25">
      <c r="A5056" s="2"/>
      <c r="B5056" s="2"/>
      <c r="C5056" s="2"/>
      <c r="E5056" s="2"/>
      <c r="G5056" s="2"/>
      <c r="H5056" s="6"/>
      <c r="I5056" s="9"/>
      <c r="J5056" s="9"/>
      <c r="K5056" s="9"/>
    </row>
    <row r="5057" spans="1:11" x14ac:dyDescent="0.25">
      <c r="A5057" s="2"/>
      <c r="B5057" s="2"/>
      <c r="C5057" s="2"/>
      <c r="E5057" s="2"/>
      <c r="G5057" s="2"/>
      <c r="H5057" s="6"/>
      <c r="I5057" s="9"/>
      <c r="J5057" s="9"/>
      <c r="K5057" s="9"/>
    </row>
    <row r="5058" spans="1:11" x14ac:dyDescent="0.25">
      <c r="A5058" s="2"/>
      <c r="B5058" s="2"/>
      <c r="C5058" s="2"/>
      <c r="E5058" s="2"/>
      <c r="G5058" s="2"/>
      <c r="H5058" s="6"/>
      <c r="I5058" s="9"/>
      <c r="J5058" s="9"/>
      <c r="K5058" s="9"/>
    </row>
    <row r="5059" spans="1:11" x14ac:dyDescent="0.25">
      <c r="A5059" s="2"/>
      <c r="B5059" s="2"/>
      <c r="C5059" s="2"/>
      <c r="E5059" s="2"/>
      <c r="G5059" s="2"/>
      <c r="H5059" s="6"/>
      <c r="I5059" s="9"/>
      <c r="J5059" s="9"/>
      <c r="K5059" s="9"/>
    </row>
    <row r="5060" spans="1:11" x14ac:dyDescent="0.25">
      <c r="A5060" s="2"/>
      <c r="B5060" s="2"/>
      <c r="C5060" s="2"/>
      <c r="E5060" s="2"/>
      <c r="G5060" s="2"/>
      <c r="H5060" s="6"/>
      <c r="I5060" s="9"/>
      <c r="J5060" s="9"/>
      <c r="K5060" s="9"/>
    </row>
    <row r="5061" spans="1:11" x14ac:dyDescent="0.25">
      <c r="A5061" s="2"/>
      <c r="B5061" s="2"/>
      <c r="C5061" s="2"/>
      <c r="E5061" s="2"/>
      <c r="G5061" s="2"/>
      <c r="H5061" s="6"/>
      <c r="I5061" s="9"/>
      <c r="J5061" s="9"/>
      <c r="K5061" s="9"/>
    </row>
    <row r="5062" spans="1:11" x14ac:dyDescent="0.25">
      <c r="A5062" s="2"/>
      <c r="B5062" s="2"/>
      <c r="C5062" s="2"/>
      <c r="E5062" s="2"/>
      <c r="G5062" s="2"/>
      <c r="H5062" s="6"/>
      <c r="I5062" s="9"/>
      <c r="J5062" s="9"/>
      <c r="K5062" s="9"/>
    </row>
    <row r="5063" spans="1:11" x14ac:dyDescent="0.25">
      <c r="A5063" s="2"/>
      <c r="B5063" s="2"/>
      <c r="C5063" s="2"/>
      <c r="E5063" s="2"/>
      <c r="G5063" s="2"/>
      <c r="H5063" s="6"/>
      <c r="I5063" s="9"/>
      <c r="J5063" s="9"/>
      <c r="K5063" s="9"/>
    </row>
    <row r="5064" spans="1:11" x14ac:dyDescent="0.25">
      <c r="A5064" s="2"/>
      <c r="B5064" s="2"/>
      <c r="C5064" s="2"/>
      <c r="E5064" s="2"/>
      <c r="G5064" s="2"/>
      <c r="H5064" s="6"/>
      <c r="I5064" s="9"/>
      <c r="J5064" s="9"/>
      <c r="K5064" s="9"/>
    </row>
    <row r="5065" spans="1:11" x14ac:dyDescent="0.25">
      <c r="A5065" s="2"/>
      <c r="B5065" s="2"/>
      <c r="C5065" s="2"/>
      <c r="E5065" s="2"/>
      <c r="G5065" s="2"/>
      <c r="H5065" s="6"/>
      <c r="I5065" s="9"/>
      <c r="J5065" s="9"/>
      <c r="K5065" s="9"/>
    </row>
    <row r="5066" spans="1:11" x14ac:dyDescent="0.25">
      <c r="A5066" s="2"/>
      <c r="B5066" s="2"/>
      <c r="C5066" s="2"/>
      <c r="E5066" s="2"/>
      <c r="G5066" s="2"/>
      <c r="H5066" s="6"/>
      <c r="I5066" s="9"/>
      <c r="J5066" s="9"/>
      <c r="K5066" s="9"/>
    </row>
    <row r="5067" spans="1:11" x14ac:dyDescent="0.25">
      <c r="A5067" s="2"/>
      <c r="B5067" s="2"/>
      <c r="C5067" s="2"/>
      <c r="E5067" s="2"/>
      <c r="G5067" s="2"/>
      <c r="H5067" s="6"/>
      <c r="I5067" s="9"/>
      <c r="J5067" s="9"/>
      <c r="K5067" s="9"/>
    </row>
    <row r="5068" spans="1:11" x14ac:dyDescent="0.25">
      <c r="A5068" s="2"/>
      <c r="B5068" s="2"/>
      <c r="C5068" s="2"/>
      <c r="E5068" s="2"/>
      <c r="G5068" s="2"/>
      <c r="H5068" s="6"/>
      <c r="I5068" s="9"/>
      <c r="J5068" s="9"/>
      <c r="K5068" s="9"/>
    </row>
    <row r="5069" spans="1:11" x14ac:dyDescent="0.25">
      <c r="A5069" s="2"/>
      <c r="B5069" s="2"/>
      <c r="C5069" s="2"/>
      <c r="E5069" s="2"/>
      <c r="G5069" s="2"/>
      <c r="H5069" s="6"/>
      <c r="I5069" s="9"/>
      <c r="J5069" s="9"/>
      <c r="K5069" s="9"/>
    </row>
    <row r="5070" spans="1:11" x14ac:dyDescent="0.25">
      <c r="A5070" s="2"/>
      <c r="B5070" s="2"/>
      <c r="C5070" s="2"/>
      <c r="E5070" s="2"/>
      <c r="G5070" s="2"/>
      <c r="H5070" s="6"/>
      <c r="I5070" s="9"/>
      <c r="J5070" s="9"/>
      <c r="K5070" s="9"/>
    </row>
    <row r="5071" spans="1:11" x14ac:dyDescent="0.25">
      <c r="A5071" s="2"/>
      <c r="B5071" s="2"/>
      <c r="C5071" s="2"/>
      <c r="E5071" s="2"/>
      <c r="G5071" s="2"/>
      <c r="H5071" s="6"/>
      <c r="I5071" s="9"/>
      <c r="J5071" s="9"/>
      <c r="K5071" s="9"/>
    </row>
    <row r="5072" spans="1:11" x14ac:dyDescent="0.25">
      <c r="A5072" s="2"/>
      <c r="B5072" s="2"/>
      <c r="C5072" s="2"/>
      <c r="E5072" s="2"/>
      <c r="G5072" s="2"/>
      <c r="H5072" s="6"/>
      <c r="I5072" s="9"/>
      <c r="J5072" s="9"/>
      <c r="K5072" s="9"/>
    </row>
    <row r="5073" spans="1:11" x14ac:dyDescent="0.25">
      <c r="A5073" s="2"/>
      <c r="B5073" s="2"/>
      <c r="C5073" s="2"/>
      <c r="E5073" s="2"/>
      <c r="G5073" s="2"/>
      <c r="H5073" s="6"/>
      <c r="I5073" s="9"/>
      <c r="J5073" s="9"/>
      <c r="K5073" s="9"/>
    </row>
    <row r="5074" spans="1:11" x14ac:dyDescent="0.25">
      <c r="A5074" s="2"/>
      <c r="B5074" s="2"/>
      <c r="C5074" s="2"/>
      <c r="E5074" s="2"/>
      <c r="G5074" s="2"/>
      <c r="H5074" s="6"/>
      <c r="I5074" s="9"/>
      <c r="J5074" s="9"/>
      <c r="K5074" s="9"/>
    </row>
    <row r="5075" spans="1:11" x14ac:dyDescent="0.25">
      <c r="A5075" s="2"/>
      <c r="B5075" s="2"/>
      <c r="C5075" s="2"/>
      <c r="E5075" s="2"/>
      <c r="G5075" s="2"/>
      <c r="H5075" s="6"/>
      <c r="I5075" s="9"/>
      <c r="J5075" s="9"/>
      <c r="K5075" s="9"/>
    </row>
    <row r="5076" spans="1:11" x14ac:dyDescent="0.25">
      <c r="A5076" s="2"/>
      <c r="B5076" s="2"/>
      <c r="C5076" s="2"/>
      <c r="E5076" s="2"/>
      <c r="G5076" s="2"/>
      <c r="H5076" s="6"/>
      <c r="I5076" s="9"/>
      <c r="J5076" s="9"/>
      <c r="K5076" s="9"/>
    </row>
    <row r="5077" spans="1:11" x14ac:dyDescent="0.25">
      <c r="A5077" s="2"/>
      <c r="B5077" s="2"/>
      <c r="C5077" s="2"/>
      <c r="E5077" s="2"/>
      <c r="G5077" s="2"/>
      <c r="H5077" s="6"/>
      <c r="I5077" s="9"/>
      <c r="J5077" s="9"/>
      <c r="K5077" s="9"/>
    </row>
    <row r="5078" spans="1:11" x14ac:dyDescent="0.25">
      <c r="A5078" s="2"/>
      <c r="B5078" s="2"/>
      <c r="C5078" s="2"/>
      <c r="E5078" s="2"/>
      <c r="G5078" s="2"/>
      <c r="H5078" s="6"/>
      <c r="I5078" s="9"/>
      <c r="J5078" s="9"/>
      <c r="K5078" s="9"/>
    </row>
    <row r="5079" spans="1:11" x14ac:dyDescent="0.25">
      <c r="A5079" s="2"/>
      <c r="B5079" s="2"/>
      <c r="C5079" s="2"/>
      <c r="E5079" s="2"/>
      <c r="G5079" s="2"/>
      <c r="H5079" s="6"/>
      <c r="I5079" s="9"/>
      <c r="J5079" s="9"/>
      <c r="K5079" s="9"/>
    </row>
    <row r="5080" spans="1:11" x14ac:dyDescent="0.25">
      <c r="A5080" s="2"/>
      <c r="B5080" s="2"/>
      <c r="C5080" s="2"/>
      <c r="E5080" s="2"/>
      <c r="G5080" s="2"/>
      <c r="H5080" s="6"/>
      <c r="I5080" s="9"/>
      <c r="J5080" s="9"/>
      <c r="K5080" s="9"/>
    </row>
    <row r="5081" spans="1:11" x14ac:dyDescent="0.25">
      <c r="A5081" s="2"/>
      <c r="B5081" s="2"/>
      <c r="C5081" s="2"/>
      <c r="E5081" s="2"/>
      <c r="G5081" s="2"/>
      <c r="H5081" s="6"/>
      <c r="I5081" s="9"/>
      <c r="J5081" s="9"/>
      <c r="K5081" s="9"/>
    </row>
    <row r="5082" spans="1:11" x14ac:dyDescent="0.25">
      <c r="A5082" s="2"/>
      <c r="B5082" s="2"/>
      <c r="C5082" s="2"/>
      <c r="E5082" s="2"/>
      <c r="G5082" s="2"/>
      <c r="H5082" s="6"/>
      <c r="I5082" s="9"/>
      <c r="J5082" s="9"/>
      <c r="K5082" s="9"/>
    </row>
    <row r="5083" spans="1:11" x14ac:dyDescent="0.25">
      <c r="A5083" s="2"/>
      <c r="B5083" s="2"/>
      <c r="C5083" s="2"/>
      <c r="E5083" s="2"/>
      <c r="G5083" s="2"/>
      <c r="H5083" s="6"/>
      <c r="I5083" s="9"/>
      <c r="J5083" s="9"/>
      <c r="K5083" s="9"/>
    </row>
    <row r="5084" spans="1:11" x14ac:dyDescent="0.25">
      <c r="A5084" s="2"/>
      <c r="B5084" s="2"/>
      <c r="C5084" s="2"/>
      <c r="E5084" s="2"/>
      <c r="G5084" s="2"/>
      <c r="H5084" s="6"/>
      <c r="I5084" s="9"/>
      <c r="J5084" s="9"/>
      <c r="K5084" s="9"/>
    </row>
    <row r="5085" spans="1:11" x14ac:dyDescent="0.25">
      <c r="A5085" s="2"/>
      <c r="B5085" s="2"/>
      <c r="C5085" s="2"/>
      <c r="E5085" s="2"/>
      <c r="G5085" s="2"/>
      <c r="H5085" s="6"/>
      <c r="I5085" s="9"/>
      <c r="J5085" s="9"/>
      <c r="K5085" s="9"/>
    </row>
    <row r="5086" spans="1:11" x14ac:dyDescent="0.25">
      <c r="A5086" s="2"/>
      <c r="B5086" s="2"/>
      <c r="C5086" s="2"/>
      <c r="E5086" s="2"/>
      <c r="G5086" s="2"/>
      <c r="H5086" s="6"/>
      <c r="I5086" s="9"/>
      <c r="J5086" s="9"/>
      <c r="K5086" s="9"/>
    </row>
    <row r="5087" spans="1:11" x14ac:dyDescent="0.25">
      <c r="A5087" s="2"/>
      <c r="B5087" s="2"/>
      <c r="C5087" s="2"/>
      <c r="E5087" s="2"/>
      <c r="G5087" s="2"/>
      <c r="H5087" s="6"/>
      <c r="I5087" s="9"/>
      <c r="J5087" s="9"/>
      <c r="K5087" s="9"/>
    </row>
    <row r="5088" spans="1:11" x14ac:dyDescent="0.25">
      <c r="A5088" s="2"/>
      <c r="B5088" s="2"/>
      <c r="C5088" s="2"/>
      <c r="E5088" s="2"/>
      <c r="G5088" s="2"/>
      <c r="H5088" s="6"/>
      <c r="I5088" s="9"/>
      <c r="J5088" s="9"/>
      <c r="K5088" s="9"/>
    </row>
    <row r="5089" spans="1:11" x14ac:dyDescent="0.25">
      <c r="A5089" s="2"/>
      <c r="B5089" s="2"/>
      <c r="C5089" s="2"/>
      <c r="E5089" s="2"/>
      <c r="G5089" s="2"/>
      <c r="H5089" s="6"/>
      <c r="I5089" s="9"/>
      <c r="J5089" s="9"/>
      <c r="K5089" s="9"/>
    </row>
    <row r="5090" spans="1:11" x14ac:dyDescent="0.25">
      <c r="A5090" s="2"/>
      <c r="B5090" s="2"/>
      <c r="C5090" s="2"/>
      <c r="E5090" s="2"/>
      <c r="G5090" s="2"/>
      <c r="H5090" s="6"/>
      <c r="I5090" s="9"/>
      <c r="J5090" s="9"/>
      <c r="K5090" s="9"/>
    </row>
    <row r="5091" spans="1:11" x14ac:dyDescent="0.25">
      <c r="A5091" s="2"/>
      <c r="B5091" s="2"/>
      <c r="C5091" s="2"/>
      <c r="E5091" s="2"/>
      <c r="G5091" s="2"/>
      <c r="H5091" s="6"/>
      <c r="I5091" s="9"/>
      <c r="J5091" s="9"/>
      <c r="K5091" s="9"/>
    </row>
    <row r="5092" spans="1:11" x14ac:dyDescent="0.25">
      <c r="A5092" s="2"/>
      <c r="B5092" s="2"/>
      <c r="C5092" s="2"/>
      <c r="E5092" s="2"/>
      <c r="G5092" s="2"/>
      <c r="H5092" s="6"/>
      <c r="I5092" s="9"/>
      <c r="J5092" s="9"/>
      <c r="K5092" s="9"/>
    </row>
    <row r="5093" spans="1:11" x14ac:dyDescent="0.25">
      <c r="A5093" s="2"/>
      <c r="B5093" s="2"/>
      <c r="C5093" s="2"/>
      <c r="E5093" s="2"/>
      <c r="G5093" s="2"/>
      <c r="H5093" s="6"/>
      <c r="I5093" s="9"/>
      <c r="J5093" s="9"/>
      <c r="K5093" s="9"/>
    </row>
    <row r="5094" spans="1:11" x14ac:dyDescent="0.25">
      <c r="A5094" s="2"/>
      <c r="B5094" s="2"/>
      <c r="C5094" s="2"/>
      <c r="E5094" s="2"/>
      <c r="G5094" s="2"/>
      <c r="H5094" s="6"/>
      <c r="I5094" s="9"/>
      <c r="J5094" s="9"/>
      <c r="K5094" s="9"/>
    </row>
    <row r="5095" spans="1:11" x14ac:dyDescent="0.25">
      <c r="A5095" s="2"/>
      <c r="B5095" s="2"/>
      <c r="C5095" s="2"/>
      <c r="E5095" s="2"/>
      <c r="G5095" s="2"/>
      <c r="H5095" s="6"/>
      <c r="I5095" s="9"/>
      <c r="J5095" s="9"/>
      <c r="K5095" s="9"/>
    </row>
    <row r="5096" spans="1:11" x14ac:dyDescent="0.25">
      <c r="A5096" s="2"/>
      <c r="B5096" s="2"/>
      <c r="C5096" s="2"/>
      <c r="E5096" s="2"/>
      <c r="G5096" s="2"/>
      <c r="H5096" s="6"/>
      <c r="I5096" s="9"/>
      <c r="J5096" s="9"/>
      <c r="K5096" s="9"/>
    </row>
    <row r="5097" spans="1:11" x14ac:dyDescent="0.25">
      <c r="A5097" s="2"/>
      <c r="B5097" s="2"/>
      <c r="C5097" s="2"/>
      <c r="E5097" s="2"/>
      <c r="G5097" s="2"/>
      <c r="H5097" s="6"/>
      <c r="I5097" s="9"/>
      <c r="J5097" s="9"/>
      <c r="K5097" s="9"/>
    </row>
    <row r="5098" spans="1:11" x14ac:dyDescent="0.25">
      <c r="A5098" s="2"/>
      <c r="B5098" s="2"/>
      <c r="C5098" s="2"/>
      <c r="E5098" s="2"/>
      <c r="G5098" s="2"/>
      <c r="H5098" s="6"/>
      <c r="I5098" s="9"/>
      <c r="J5098" s="9"/>
      <c r="K5098" s="9"/>
    </row>
    <row r="5099" spans="1:11" x14ac:dyDescent="0.25">
      <c r="A5099" s="2"/>
      <c r="B5099" s="2"/>
      <c r="C5099" s="2"/>
      <c r="E5099" s="2"/>
      <c r="G5099" s="2"/>
      <c r="H5099" s="6"/>
      <c r="I5099" s="9"/>
      <c r="J5099" s="9"/>
      <c r="K5099" s="9"/>
    </row>
    <row r="5100" spans="1:11" x14ac:dyDescent="0.25">
      <c r="A5100" s="2"/>
      <c r="B5100" s="2"/>
      <c r="C5100" s="2"/>
      <c r="E5100" s="2"/>
      <c r="G5100" s="2"/>
      <c r="H5100" s="6"/>
      <c r="I5100" s="9"/>
      <c r="J5100" s="9"/>
      <c r="K5100" s="9"/>
    </row>
    <row r="5101" spans="1:11" x14ac:dyDescent="0.25">
      <c r="A5101" s="2"/>
      <c r="B5101" s="2"/>
      <c r="C5101" s="2"/>
      <c r="E5101" s="2"/>
      <c r="G5101" s="2"/>
      <c r="H5101" s="6"/>
      <c r="I5101" s="9"/>
      <c r="J5101" s="9"/>
      <c r="K5101" s="9"/>
    </row>
    <row r="5102" spans="1:11" x14ac:dyDescent="0.25">
      <c r="A5102" s="2"/>
      <c r="B5102" s="2"/>
      <c r="C5102" s="2"/>
      <c r="E5102" s="2"/>
      <c r="G5102" s="2"/>
      <c r="H5102" s="6"/>
      <c r="I5102" s="9"/>
      <c r="J5102" s="9"/>
      <c r="K5102" s="9"/>
    </row>
    <row r="5103" spans="1:11" x14ac:dyDescent="0.25">
      <c r="A5103" s="2"/>
      <c r="B5103" s="2"/>
      <c r="C5103" s="2"/>
      <c r="E5103" s="2"/>
      <c r="G5103" s="2"/>
      <c r="H5103" s="6"/>
      <c r="I5103" s="9"/>
      <c r="J5103" s="9"/>
      <c r="K5103" s="9"/>
    </row>
    <row r="5104" spans="1:11" x14ac:dyDescent="0.25">
      <c r="A5104" s="2"/>
      <c r="B5104" s="2"/>
      <c r="C5104" s="2"/>
      <c r="E5104" s="2"/>
      <c r="G5104" s="2"/>
      <c r="H5104" s="6"/>
      <c r="I5104" s="9"/>
      <c r="J5104" s="9"/>
      <c r="K5104" s="9"/>
    </row>
    <row r="5105" spans="1:11" x14ac:dyDescent="0.25">
      <c r="A5105" s="2"/>
      <c r="B5105" s="2"/>
      <c r="C5105" s="2"/>
      <c r="E5105" s="2"/>
      <c r="G5105" s="2"/>
      <c r="H5105" s="6"/>
      <c r="I5105" s="9"/>
      <c r="J5105" s="9"/>
      <c r="K5105" s="9"/>
    </row>
    <row r="5106" spans="1:11" x14ac:dyDescent="0.25">
      <c r="A5106" s="2"/>
      <c r="B5106" s="2"/>
      <c r="C5106" s="2"/>
      <c r="E5106" s="2"/>
      <c r="G5106" s="2"/>
      <c r="H5106" s="6"/>
      <c r="I5106" s="9"/>
      <c r="J5106" s="9"/>
      <c r="K5106" s="9"/>
    </row>
    <row r="5107" spans="1:11" x14ac:dyDescent="0.25">
      <c r="A5107" s="2"/>
      <c r="B5107" s="2"/>
      <c r="C5107" s="2"/>
      <c r="E5107" s="2"/>
      <c r="G5107" s="2"/>
      <c r="H5107" s="6"/>
      <c r="I5107" s="9"/>
      <c r="J5107" s="9"/>
      <c r="K5107" s="9"/>
    </row>
    <row r="5108" spans="1:11" x14ac:dyDescent="0.25">
      <c r="A5108" s="2"/>
      <c r="B5108" s="2"/>
      <c r="C5108" s="2"/>
      <c r="E5108" s="2"/>
      <c r="G5108" s="2"/>
      <c r="H5108" s="6"/>
      <c r="I5108" s="9"/>
      <c r="J5108" s="9"/>
      <c r="K5108" s="9"/>
    </row>
    <row r="5109" spans="1:11" x14ac:dyDescent="0.25">
      <c r="A5109" s="2"/>
      <c r="B5109" s="2"/>
      <c r="C5109" s="2"/>
      <c r="E5109" s="2"/>
      <c r="G5109" s="2"/>
      <c r="H5109" s="6"/>
      <c r="I5109" s="9"/>
      <c r="J5109" s="9"/>
      <c r="K5109" s="9"/>
    </row>
    <row r="5110" spans="1:11" x14ac:dyDescent="0.25">
      <c r="A5110" s="2"/>
      <c r="B5110" s="2"/>
      <c r="C5110" s="2"/>
      <c r="E5110" s="2"/>
      <c r="G5110" s="2"/>
      <c r="H5110" s="6"/>
      <c r="I5110" s="9"/>
      <c r="J5110" s="9"/>
      <c r="K5110" s="9"/>
    </row>
    <row r="5111" spans="1:11" x14ac:dyDescent="0.25">
      <c r="A5111" s="2"/>
      <c r="B5111" s="2"/>
      <c r="C5111" s="2"/>
      <c r="E5111" s="2"/>
      <c r="G5111" s="2"/>
      <c r="H5111" s="6"/>
      <c r="I5111" s="9"/>
      <c r="J5111" s="9"/>
      <c r="K5111" s="9"/>
    </row>
    <row r="5112" spans="1:11" x14ac:dyDescent="0.25">
      <c r="A5112" s="2"/>
      <c r="B5112" s="2"/>
      <c r="C5112" s="2"/>
      <c r="E5112" s="2"/>
      <c r="G5112" s="2"/>
      <c r="H5112" s="6"/>
      <c r="I5112" s="9"/>
      <c r="J5112" s="9"/>
      <c r="K5112" s="9"/>
    </row>
    <row r="5113" spans="1:11" x14ac:dyDescent="0.25">
      <c r="A5113" s="2"/>
      <c r="B5113" s="2"/>
      <c r="C5113" s="2"/>
      <c r="E5113" s="2"/>
      <c r="G5113" s="2"/>
      <c r="H5113" s="6"/>
      <c r="I5113" s="9"/>
      <c r="J5113" s="9"/>
      <c r="K5113" s="9"/>
    </row>
    <row r="5114" spans="1:11" x14ac:dyDescent="0.25">
      <c r="A5114" s="2"/>
      <c r="B5114" s="2"/>
      <c r="C5114" s="2"/>
      <c r="E5114" s="2"/>
      <c r="G5114" s="2"/>
      <c r="H5114" s="6"/>
      <c r="I5114" s="9"/>
      <c r="J5114" s="9"/>
      <c r="K5114" s="9"/>
    </row>
    <row r="5115" spans="1:11" x14ac:dyDescent="0.25">
      <c r="A5115" s="2"/>
      <c r="B5115" s="2"/>
      <c r="C5115" s="2"/>
      <c r="E5115" s="2"/>
      <c r="G5115" s="2"/>
      <c r="H5115" s="6"/>
      <c r="I5115" s="9"/>
      <c r="J5115" s="9"/>
      <c r="K5115" s="9"/>
    </row>
    <row r="5116" spans="1:11" x14ac:dyDescent="0.25">
      <c r="A5116" s="2"/>
      <c r="B5116" s="2"/>
      <c r="C5116" s="2"/>
      <c r="E5116" s="2"/>
      <c r="G5116" s="2"/>
      <c r="H5116" s="6"/>
      <c r="I5116" s="9"/>
      <c r="J5116" s="9"/>
      <c r="K5116" s="9"/>
    </row>
    <row r="5117" spans="1:11" x14ac:dyDescent="0.25">
      <c r="A5117" s="2"/>
      <c r="B5117" s="2"/>
      <c r="C5117" s="2"/>
      <c r="E5117" s="2"/>
      <c r="G5117" s="2"/>
      <c r="H5117" s="6"/>
      <c r="I5117" s="9"/>
      <c r="J5117" s="9"/>
      <c r="K5117" s="9"/>
    </row>
    <row r="5118" spans="1:11" x14ac:dyDescent="0.25">
      <c r="A5118" s="2"/>
      <c r="B5118" s="2"/>
      <c r="C5118" s="2"/>
      <c r="E5118" s="2"/>
      <c r="G5118" s="2"/>
      <c r="H5118" s="6"/>
      <c r="I5118" s="9"/>
      <c r="J5118" s="9"/>
      <c r="K5118" s="9"/>
    </row>
    <row r="5119" spans="1:11" x14ac:dyDescent="0.25">
      <c r="A5119" s="2"/>
      <c r="B5119" s="2"/>
      <c r="C5119" s="2"/>
      <c r="E5119" s="2"/>
      <c r="G5119" s="2"/>
      <c r="H5119" s="6"/>
      <c r="I5119" s="9"/>
      <c r="J5119" s="9"/>
      <c r="K5119" s="9"/>
    </row>
    <row r="5120" spans="1:11" x14ac:dyDescent="0.25">
      <c r="A5120" s="2"/>
      <c r="B5120" s="2"/>
      <c r="C5120" s="2"/>
      <c r="E5120" s="2"/>
      <c r="G5120" s="2"/>
      <c r="H5120" s="6"/>
      <c r="I5120" s="9"/>
      <c r="J5120" s="9"/>
      <c r="K5120" s="9"/>
    </row>
    <row r="5121" spans="1:11" x14ac:dyDescent="0.25">
      <c r="A5121" s="2"/>
      <c r="B5121" s="2"/>
      <c r="C5121" s="2"/>
      <c r="E5121" s="2"/>
      <c r="G5121" s="2"/>
      <c r="H5121" s="6"/>
      <c r="I5121" s="9"/>
      <c r="J5121" s="9"/>
      <c r="K5121" s="9"/>
    </row>
    <row r="5122" spans="1:11" x14ac:dyDescent="0.25">
      <c r="A5122" s="2"/>
      <c r="B5122" s="2"/>
      <c r="C5122" s="2"/>
      <c r="E5122" s="2"/>
      <c r="G5122" s="2"/>
      <c r="H5122" s="6"/>
      <c r="I5122" s="9"/>
      <c r="J5122" s="9"/>
      <c r="K5122" s="9"/>
    </row>
    <row r="5123" spans="1:11" x14ac:dyDescent="0.25">
      <c r="A5123" s="2"/>
      <c r="B5123" s="2"/>
      <c r="C5123" s="2"/>
      <c r="E5123" s="2"/>
      <c r="G5123" s="2"/>
      <c r="H5123" s="6"/>
      <c r="I5123" s="9"/>
      <c r="J5123" s="9"/>
      <c r="K5123" s="9"/>
    </row>
    <row r="5124" spans="1:11" x14ac:dyDescent="0.25">
      <c r="A5124" s="2"/>
      <c r="B5124" s="2"/>
      <c r="C5124" s="2"/>
      <c r="E5124" s="2"/>
      <c r="G5124" s="2"/>
      <c r="H5124" s="6"/>
      <c r="I5124" s="9"/>
      <c r="J5124" s="9"/>
      <c r="K5124" s="9"/>
    </row>
    <row r="5125" spans="1:11" x14ac:dyDescent="0.25">
      <c r="A5125" s="2"/>
      <c r="B5125" s="2"/>
      <c r="C5125" s="2"/>
      <c r="E5125" s="2"/>
      <c r="G5125" s="2"/>
      <c r="H5125" s="6"/>
      <c r="I5125" s="9"/>
      <c r="J5125" s="9"/>
      <c r="K5125" s="9"/>
    </row>
    <row r="5126" spans="1:11" x14ac:dyDescent="0.25">
      <c r="A5126" s="2"/>
      <c r="B5126" s="2"/>
      <c r="C5126" s="2"/>
      <c r="E5126" s="2"/>
      <c r="G5126" s="2"/>
      <c r="H5126" s="6"/>
      <c r="I5126" s="9"/>
      <c r="J5126" s="9"/>
      <c r="K5126" s="9"/>
    </row>
    <row r="5127" spans="1:11" x14ac:dyDescent="0.25">
      <c r="A5127" s="2"/>
      <c r="B5127" s="2"/>
      <c r="C5127" s="2"/>
      <c r="E5127" s="2"/>
      <c r="G5127" s="2"/>
      <c r="H5127" s="6"/>
      <c r="I5127" s="9"/>
      <c r="J5127" s="9"/>
      <c r="K5127" s="9"/>
    </row>
    <row r="5128" spans="1:11" x14ac:dyDescent="0.25">
      <c r="A5128" s="2"/>
      <c r="B5128" s="2"/>
      <c r="C5128" s="2"/>
      <c r="E5128" s="2"/>
      <c r="G5128" s="2"/>
      <c r="H5128" s="6"/>
      <c r="I5128" s="9"/>
      <c r="J5128" s="9"/>
      <c r="K5128" s="9"/>
    </row>
    <row r="5129" spans="1:11" x14ac:dyDescent="0.25">
      <c r="A5129" s="2"/>
      <c r="B5129" s="2"/>
      <c r="C5129" s="2"/>
      <c r="E5129" s="2"/>
      <c r="G5129" s="2"/>
      <c r="H5129" s="6"/>
      <c r="I5129" s="9"/>
      <c r="J5129" s="9"/>
      <c r="K5129" s="9"/>
    </row>
    <row r="5130" spans="1:11" x14ac:dyDescent="0.25">
      <c r="A5130" s="2"/>
      <c r="B5130" s="2"/>
      <c r="C5130" s="2"/>
      <c r="E5130" s="2"/>
      <c r="G5130" s="2"/>
      <c r="H5130" s="6"/>
      <c r="I5130" s="9"/>
      <c r="J5130" s="9"/>
      <c r="K5130" s="9"/>
    </row>
    <row r="5131" spans="1:11" x14ac:dyDescent="0.25">
      <c r="A5131" s="2"/>
      <c r="B5131" s="2"/>
      <c r="C5131" s="2"/>
      <c r="E5131" s="2"/>
      <c r="G5131" s="2"/>
      <c r="H5131" s="6"/>
      <c r="I5131" s="9"/>
      <c r="J5131" s="9"/>
      <c r="K5131" s="9"/>
    </row>
    <row r="5132" spans="1:11" x14ac:dyDescent="0.25">
      <c r="A5132" s="2"/>
      <c r="B5132" s="2"/>
      <c r="C5132" s="2"/>
      <c r="E5132" s="2"/>
      <c r="G5132" s="2"/>
      <c r="H5132" s="6"/>
      <c r="I5132" s="9"/>
      <c r="J5132" s="9"/>
      <c r="K5132" s="9"/>
    </row>
    <row r="5133" spans="1:11" x14ac:dyDescent="0.25">
      <c r="A5133" s="2"/>
      <c r="B5133" s="2"/>
      <c r="C5133" s="2"/>
      <c r="E5133" s="2"/>
      <c r="G5133" s="2"/>
      <c r="H5133" s="6"/>
      <c r="I5133" s="9"/>
      <c r="J5133" s="9"/>
      <c r="K5133" s="9"/>
    </row>
    <row r="5134" spans="1:11" x14ac:dyDescent="0.25">
      <c r="A5134" s="2"/>
      <c r="B5134" s="2"/>
      <c r="C5134" s="2"/>
      <c r="E5134" s="2"/>
      <c r="G5134" s="2"/>
      <c r="H5134" s="6"/>
      <c r="I5134" s="9"/>
      <c r="J5134" s="9"/>
      <c r="K5134" s="9"/>
    </row>
    <row r="5135" spans="1:11" x14ac:dyDescent="0.25">
      <c r="A5135" s="2"/>
      <c r="B5135" s="2"/>
      <c r="C5135" s="2"/>
      <c r="E5135" s="2"/>
      <c r="G5135" s="2"/>
      <c r="H5135" s="6"/>
      <c r="I5135" s="9"/>
      <c r="J5135" s="9"/>
      <c r="K5135" s="9"/>
    </row>
    <row r="5136" spans="1:11" x14ac:dyDescent="0.25">
      <c r="A5136" s="2"/>
      <c r="B5136" s="2"/>
      <c r="C5136" s="2"/>
      <c r="E5136" s="2"/>
      <c r="G5136" s="2"/>
      <c r="H5136" s="6"/>
      <c r="I5136" s="9"/>
      <c r="J5136" s="9"/>
      <c r="K5136" s="9"/>
    </row>
    <row r="5137" spans="1:11" x14ac:dyDescent="0.25">
      <c r="A5137" s="2"/>
      <c r="B5137" s="2"/>
      <c r="C5137" s="2"/>
      <c r="E5137" s="2"/>
      <c r="G5137" s="2"/>
      <c r="H5137" s="6"/>
      <c r="I5137" s="9"/>
      <c r="J5137" s="9"/>
      <c r="K5137" s="9"/>
    </row>
    <row r="5138" spans="1:11" x14ac:dyDescent="0.25">
      <c r="A5138" s="2"/>
      <c r="B5138" s="2"/>
      <c r="C5138" s="2"/>
      <c r="E5138" s="2"/>
      <c r="G5138" s="2"/>
      <c r="H5138" s="6"/>
      <c r="I5138" s="9"/>
      <c r="J5138" s="9"/>
      <c r="K5138" s="9"/>
    </row>
    <row r="5139" spans="1:11" x14ac:dyDescent="0.25">
      <c r="A5139" s="2"/>
      <c r="B5139" s="2"/>
      <c r="C5139" s="2"/>
      <c r="E5139" s="2"/>
      <c r="G5139" s="2"/>
      <c r="H5139" s="6"/>
      <c r="I5139" s="9"/>
      <c r="J5139" s="9"/>
      <c r="K5139" s="9"/>
    </row>
    <row r="5140" spans="1:11" x14ac:dyDescent="0.25">
      <c r="A5140" s="2"/>
      <c r="B5140" s="2"/>
      <c r="C5140" s="2"/>
      <c r="E5140" s="2"/>
      <c r="G5140" s="2"/>
      <c r="H5140" s="6"/>
      <c r="I5140" s="9"/>
      <c r="J5140" s="9"/>
      <c r="K5140" s="9"/>
    </row>
    <row r="5141" spans="1:11" x14ac:dyDescent="0.25">
      <c r="A5141" s="2"/>
      <c r="B5141" s="2"/>
      <c r="C5141" s="2"/>
      <c r="E5141" s="2"/>
      <c r="G5141" s="2"/>
      <c r="H5141" s="6"/>
      <c r="I5141" s="9"/>
      <c r="J5141" s="9"/>
      <c r="K5141" s="9"/>
    </row>
    <row r="5142" spans="1:11" x14ac:dyDescent="0.25">
      <c r="A5142" s="2"/>
      <c r="B5142" s="2"/>
      <c r="C5142" s="2"/>
      <c r="E5142" s="2"/>
      <c r="G5142" s="2"/>
      <c r="H5142" s="6"/>
      <c r="I5142" s="9"/>
      <c r="J5142" s="9"/>
      <c r="K5142" s="9"/>
    </row>
    <row r="5143" spans="1:11" x14ac:dyDescent="0.25">
      <c r="A5143" s="2"/>
      <c r="B5143" s="2"/>
      <c r="C5143" s="2"/>
      <c r="E5143" s="2"/>
      <c r="G5143" s="2"/>
      <c r="H5143" s="6"/>
      <c r="I5143" s="9"/>
      <c r="J5143" s="9"/>
      <c r="K5143" s="9"/>
    </row>
    <row r="5144" spans="1:11" x14ac:dyDescent="0.25">
      <c r="A5144" s="2"/>
      <c r="B5144" s="2"/>
      <c r="C5144" s="2"/>
      <c r="E5144" s="2"/>
      <c r="G5144" s="2"/>
      <c r="H5144" s="6"/>
      <c r="I5144" s="9"/>
      <c r="J5144" s="9"/>
      <c r="K5144" s="9"/>
    </row>
    <row r="5145" spans="1:11" x14ac:dyDescent="0.25">
      <c r="A5145" s="2"/>
      <c r="B5145" s="2"/>
      <c r="C5145" s="2"/>
      <c r="E5145" s="2"/>
      <c r="G5145" s="2"/>
      <c r="H5145" s="6"/>
      <c r="I5145" s="9"/>
      <c r="J5145" s="9"/>
      <c r="K5145" s="9"/>
    </row>
    <row r="5146" spans="1:11" x14ac:dyDescent="0.25">
      <c r="A5146" s="2"/>
      <c r="B5146" s="2"/>
      <c r="C5146" s="2"/>
      <c r="E5146" s="2"/>
      <c r="G5146" s="2"/>
      <c r="H5146" s="6"/>
      <c r="I5146" s="9"/>
      <c r="J5146" s="9"/>
      <c r="K5146" s="9"/>
    </row>
    <row r="5147" spans="1:11" x14ac:dyDescent="0.25">
      <c r="A5147" s="2"/>
      <c r="B5147" s="2"/>
      <c r="C5147" s="2"/>
      <c r="E5147" s="2"/>
      <c r="G5147" s="2"/>
      <c r="H5147" s="6"/>
      <c r="I5147" s="9"/>
      <c r="J5147" s="9"/>
      <c r="K5147" s="9"/>
    </row>
    <row r="5148" spans="1:11" x14ac:dyDescent="0.25">
      <c r="A5148" s="2"/>
      <c r="B5148" s="2"/>
      <c r="C5148" s="2"/>
      <c r="E5148" s="2"/>
      <c r="G5148" s="2"/>
      <c r="H5148" s="6"/>
      <c r="I5148" s="9"/>
      <c r="J5148" s="9"/>
      <c r="K5148" s="9"/>
    </row>
    <row r="5149" spans="1:11" x14ac:dyDescent="0.25">
      <c r="A5149" s="2"/>
      <c r="B5149" s="2"/>
      <c r="C5149" s="2"/>
      <c r="E5149" s="2"/>
      <c r="G5149" s="2"/>
      <c r="H5149" s="6"/>
      <c r="I5149" s="9"/>
      <c r="J5149" s="9"/>
      <c r="K5149" s="9"/>
    </row>
    <row r="5150" spans="1:11" x14ac:dyDescent="0.25">
      <c r="A5150" s="2"/>
      <c r="B5150" s="2"/>
      <c r="C5150" s="2"/>
      <c r="E5150" s="2"/>
      <c r="G5150" s="2"/>
      <c r="H5150" s="6"/>
      <c r="I5150" s="9"/>
      <c r="J5150" s="9"/>
      <c r="K5150" s="9"/>
    </row>
    <row r="5151" spans="1:11" x14ac:dyDescent="0.25">
      <c r="A5151" s="2"/>
      <c r="B5151" s="2"/>
      <c r="C5151" s="2"/>
      <c r="E5151" s="2"/>
      <c r="G5151" s="2"/>
      <c r="H5151" s="6"/>
      <c r="I5151" s="9"/>
      <c r="J5151" s="9"/>
      <c r="K5151" s="9"/>
    </row>
    <row r="5152" spans="1:11" x14ac:dyDescent="0.25">
      <c r="A5152" s="2"/>
      <c r="B5152" s="2"/>
      <c r="C5152" s="2"/>
      <c r="E5152" s="2"/>
      <c r="G5152" s="2"/>
      <c r="H5152" s="6"/>
      <c r="I5152" s="9"/>
      <c r="J5152" s="9"/>
      <c r="K5152" s="9"/>
    </row>
    <row r="5153" spans="1:11" x14ac:dyDescent="0.25">
      <c r="A5153" s="2"/>
      <c r="B5153" s="2"/>
      <c r="C5153" s="2"/>
      <c r="E5153" s="2"/>
      <c r="G5153" s="2"/>
      <c r="H5153" s="6"/>
      <c r="I5153" s="9"/>
      <c r="J5153" s="9"/>
      <c r="K5153" s="9"/>
    </row>
    <row r="5154" spans="1:11" x14ac:dyDescent="0.25">
      <c r="A5154" s="2"/>
      <c r="B5154" s="2"/>
      <c r="C5154" s="2"/>
      <c r="E5154" s="2"/>
      <c r="G5154" s="2"/>
      <c r="H5154" s="6"/>
      <c r="I5154" s="9"/>
      <c r="J5154" s="9"/>
      <c r="K5154" s="9"/>
    </row>
    <row r="5155" spans="1:11" x14ac:dyDescent="0.25">
      <c r="A5155" s="2"/>
      <c r="B5155" s="2"/>
      <c r="C5155" s="2"/>
      <c r="E5155" s="2"/>
      <c r="G5155" s="2"/>
      <c r="H5155" s="6"/>
      <c r="I5155" s="9"/>
      <c r="J5155" s="9"/>
      <c r="K5155" s="9"/>
    </row>
    <row r="5156" spans="1:11" x14ac:dyDescent="0.25">
      <c r="A5156" s="2"/>
      <c r="B5156" s="2"/>
      <c r="C5156" s="2"/>
      <c r="E5156" s="2"/>
      <c r="G5156" s="2"/>
      <c r="H5156" s="6"/>
      <c r="I5156" s="9"/>
      <c r="J5156" s="9"/>
      <c r="K5156" s="9"/>
    </row>
    <row r="5157" spans="1:11" x14ac:dyDescent="0.25">
      <c r="A5157" s="2"/>
      <c r="B5157" s="2"/>
      <c r="C5157" s="2"/>
      <c r="E5157" s="2"/>
      <c r="G5157" s="2"/>
      <c r="H5157" s="6"/>
      <c r="I5157" s="9"/>
      <c r="J5157" s="9"/>
      <c r="K5157" s="9"/>
    </row>
    <row r="5158" spans="1:11" x14ac:dyDescent="0.25">
      <c r="A5158" s="2"/>
      <c r="B5158" s="2"/>
      <c r="C5158" s="2"/>
      <c r="E5158" s="2"/>
      <c r="G5158" s="2"/>
      <c r="H5158" s="6"/>
      <c r="I5158" s="9"/>
      <c r="J5158" s="9"/>
      <c r="K5158" s="9"/>
    </row>
    <row r="5159" spans="1:11" x14ac:dyDescent="0.25">
      <c r="A5159" s="2"/>
      <c r="B5159" s="2"/>
      <c r="C5159" s="2"/>
      <c r="E5159" s="2"/>
      <c r="G5159" s="2"/>
      <c r="H5159" s="6"/>
      <c r="I5159" s="9"/>
      <c r="J5159" s="9"/>
      <c r="K5159" s="9"/>
    </row>
    <row r="5160" spans="1:11" x14ac:dyDescent="0.25">
      <c r="A5160" s="2"/>
      <c r="B5160" s="2"/>
      <c r="C5160" s="2"/>
      <c r="E5160" s="2"/>
      <c r="G5160" s="2"/>
      <c r="H5160" s="6"/>
      <c r="I5160" s="9"/>
      <c r="J5160" s="9"/>
      <c r="K5160" s="9"/>
    </row>
    <row r="5161" spans="1:11" x14ac:dyDescent="0.25">
      <c r="A5161" s="2"/>
      <c r="B5161" s="2"/>
      <c r="C5161" s="2"/>
      <c r="E5161" s="2"/>
      <c r="G5161" s="2"/>
      <c r="H5161" s="6"/>
      <c r="I5161" s="9"/>
      <c r="J5161" s="9"/>
      <c r="K5161" s="9"/>
    </row>
    <row r="5162" spans="1:11" x14ac:dyDescent="0.25">
      <c r="A5162" s="2"/>
      <c r="B5162" s="2"/>
      <c r="C5162" s="2"/>
      <c r="E5162" s="2"/>
      <c r="G5162" s="2"/>
      <c r="H5162" s="6"/>
      <c r="I5162" s="9"/>
      <c r="J5162" s="9"/>
      <c r="K5162" s="9"/>
    </row>
    <row r="5163" spans="1:11" x14ac:dyDescent="0.25">
      <c r="A5163" s="2"/>
      <c r="B5163" s="2"/>
      <c r="C5163" s="2"/>
      <c r="E5163" s="2"/>
      <c r="G5163" s="2"/>
      <c r="H5163" s="6"/>
      <c r="I5163" s="9"/>
      <c r="J5163" s="9"/>
      <c r="K5163" s="9"/>
    </row>
    <row r="5164" spans="1:11" x14ac:dyDescent="0.25">
      <c r="A5164" s="2"/>
      <c r="B5164" s="2"/>
      <c r="C5164" s="2"/>
      <c r="E5164" s="2"/>
      <c r="G5164" s="2"/>
      <c r="H5164" s="6"/>
      <c r="I5164" s="9"/>
      <c r="J5164" s="9"/>
      <c r="K5164" s="9"/>
    </row>
    <row r="5165" spans="1:11" x14ac:dyDescent="0.25">
      <c r="A5165" s="2"/>
      <c r="B5165" s="2"/>
      <c r="C5165" s="2"/>
      <c r="E5165" s="2"/>
      <c r="G5165" s="2"/>
      <c r="H5165" s="6"/>
      <c r="I5165" s="9"/>
      <c r="J5165" s="9"/>
      <c r="K5165" s="9"/>
    </row>
    <row r="5166" spans="1:11" x14ac:dyDescent="0.25">
      <c r="A5166" s="2"/>
      <c r="B5166" s="2"/>
      <c r="C5166" s="2"/>
      <c r="E5166" s="2"/>
      <c r="G5166" s="2"/>
      <c r="H5166" s="6"/>
      <c r="I5166" s="9"/>
      <c r="J5166" s="9"/>
      <c r="K5166" s="9"/>
    </row>
    <row r="5167" spans="1:11" x14ac:dyDescent="0.25">
      <c r="A5167" s="2"/>
      <c r="B5167" s="2"/>
      <c r="C5167" s="2"/>
      <c r="E5167" s="2"/>
      <c r="G5167" s="2"/>
      <c r="H5167" s="6"/>
      <c r="I5167" s="9"/>
      <c r="J5167" s="9"/>
      <c r="K5167" s="9"/>
    </row>
    <row r="5168" spans="1:11" x14ac:dyDescent="0.25">
      <c r="A5168" s="2"/>
      <c r="B5168" s="2"/>
      <c r="C5168" s="2"/>
      <c r="E5168" s="2"/>
      <c r="G5168" s="2"/>
      <c r="H5168" s="6"/>
      <c r="I5168" s="9"/>
      <c r="J5168" s="9"/>
      <c r="K5168" s="9"/>
    </row>
    <row r="5169" spans="1:11" x14ac:dyDescent="0.25">
      <c r="A5169" s="2"/>
      <c r="B5169" s="2"/>
      <c r="C5169" s="2"/>
      <c r="E5169" s="2"/>
      <c r="G5169" s="2"/>
      <c r="H5169" s="6"/>
      <c r="I5169" s="9"/>
      <c r="J5169" s="9"/>
      <c r="K5169" s="9"/>
    </row>
    <row r="5170" spans="1:11" x14ac:dyDescent="0.25">
      <c r="A5170" s="2"/>
      <c r="B5170" s="2"/>
      <c r="C5170" s="2"/>
      <c r="E5170" s="2"/>
      <c r="G5170" s="2"/>
      <c r="H5170" s="6"/>
      <c r="I5170" s="9"/>
      <c r="J5170" s="9"/>
      <c r="K5170" s="9"/>
    </row>
    <row r="5171" spans="1:11" x14ac:dyDescent="0.25">
      <c r="A5171" s="2"/>
      <c r="B5171" s="2"/>
      <c r="C5171" s="2"/>
      <c r="E5171" s="2"/>
      <c r="G5171" s="2"/>
      <c r="H5171" s="6"/>
      <c r="I5171" s="9"/>
      <c r="J5171" s="9"/>
      <c r="K5171" s="9"/>
    </row>
    <row r="5172" spans="1:11" x14ac:dyDescent="0.25">
      <c r="A5172" s="2"/>
      <c r="B5172" s="2"/>
      <c r="C5172" s="2"/>
      <c r="E5172" s="2"/>
      <c r="G5172" s="2"/>
      <c r="H5172" s="6"/>
      <c r="I5172" s="9"/>
      <c r="J5172" s="9"/>
      <c r="K5172" s="9"/>
    </row>
    <row r="5173" spans="1:11" x14ac:dyDescent="0.25">
      <c r="A5173" s="2"/>
      <c r="B5173" s="2"/>
      <c r="C5173" s="2"/>
      <c r="E5173" s="2"/>
      <c r="G5173" s="2"/>
      <c r="H5173" s="6"/>
      <c r="I5173" s="9"/>
      <c r="J5173" s="9"/>
      <c r="K5173" s="9"/>
    </row>
    <row r="5174" spans="1:11" x14ac:dyDescent="0.25">
      <c r="A5174" s="2"/>
      <c r="B5174" s="2"/>
      <c r="C5174" s="2"/>
      <c r="E5174" s="2"/>
      <c r="G5174" s="2"/>
      <c r="H5174" s="6"/>
      <c r="I5174" s="9"/>
      <c r="J5174" s="9"/>
      <c r="K5174" s="9"/>
    </row>
    <row r="5175" spans="1:11" x14ac:dyDescent="0.25">
      <c r="A5175" s="2"/>
      <c r="B5175" s="2"/>
      <c r="C5175" s="2"/>
      <c r="E5175" s="2"/>
      <c r="G5175" s="2"/>
      <c r="H5175" s="6"/>
      <c r="I5175" s="9"/>
      <c r="J5175" s="9"/>
      <c r="K5175" s="9"/>
    </row>
    <row r="5176" spans="1:11" x14ac:dyDescent="0.25">
      <c r="A5176" s="2"/>
      <c r="B5176" s="2"/>
      <c r="C5176" s="2"/>
      <c r="E5176" s="2"/>
      <c r="G5176" s="2"/>
      <c r="H5176" s="6"/>
      <c r="I5176" s="9"/>
      <c r="J5176" s="9"/>
      <c r="K5176" s="9"/>
    </row>
    <row r="5177" spans="1:11" x14ac:dyDescent="0.25">
      <c r="A5177" s="2"/>
      <c r="B5177" s="2"/>
      <c r="C5177" s="2"/>
      <c r="E5177" s="2"/>
      <c r="G5177" s="2"/>
      <c r="H5177" s="6"/>
      <c r="I5177" s="9"/>
      <c r="J5177" s="9"/>
      <c r="K5177" s="9"/>
    </row>
    <row r="5178" spans="1:11" x14ac:dyDescent="0.25">
      <c r="A5178" s="2"/>
      <c r="B5178" s="2"/>
      <c r="C5178" s="2"/>
      <c r="E5178" s="2"/>
      <c r="G5178" s="2"/>
      <c r="H5178" s="6"/>
      <c r="I5178" s="9"/>
      <c r="J5178" s="9"/>
      <c r="K5178" s="9"/>
    </row>
    <row r="5179" spans="1:11" x14ac:dyDescent="0.25">
      <c r="A5179" s="2"/>
      <c r="B5179" s="2"/>
      <c r="C5179" s="2"/>
      <c r="E5179" s="2"/>
      <c r="G5179" s="2"/>
      <c r="H5179" s="6"/>
      <c r="I5179" s="9"/>
      <c r="J5179" s="9"/>
      <c r="K5179" s="9"/>
    </row>
    <row r="5180" spans="1:11" x14ac:dyDescent="0.25">
      <c r="A5180" s="2"/>
      <c r="B5180" s="2"/>
      <c r="C5180" s="2"/>
      <c r="E5180" s="2"/>
      <c r="G5180" s="2"/>
      <c r="H5180" s="6"/>
      <c r="I5180" s="9"/>
      <c r="J5180" s="9"/>
      <c r="K5180" s="9"/>
    </row>
    <row r="5181" spans="1:11" x14ac:dyDescent="0.25">
      <c r="A5181" s="2"/>
      <c r="B5181" s="2"/>
      <c r="C5181" s="2"/>
      <c r="E5181" s="2"/>
      <c r="G5181" s="2"/>
      <c r="H5181" s="6"/>
      <c r="I5181" s="9"/>
      <c r="J5181" s="9"/>
      <c r="K5181" s="9"/>
    </row>
    <row r="5182" spans="1:11" x14ac:dyDescent="0.25">
      <c r="A5182" s="2"/>
      <c r="B5182" s="2"/>
      <c r="C5182" s="2"/>
      <c r="E5182" s="2"/>
      <c r="G5182" s="2"/>
      <c r="H5182" s="6"/>
      <c r="I5182" s="9"/>
      <c r="J5182" s="9"/>
      <c r="K5182" s="9"/>
    </row>
    <row r="5183" spans="1:11" x14ac:dyDescent="0.25">
      <c r="A5183" s="2"/>
      <c r="B5183" s="2"/>
      <c r="C5183" s="2"/>
      <c r="E5183" s="2"/>
      <c r="G5183" s="2"/>
      <c r="H5183" s="6"/>
      <c r="I5183" s="9"/>
      <c r="J5183" s="9"/>
      <c r="K5183" s="9"/>
    </row>
    <row r="5184" spans="1:11" x14ac:dyDescent="0.25">
      <c r="A5184" s="2"/>
      <c r="B5184" s="2"/>
      <c r="C5184" s="2"/>
      <c r="E5184" s="2"/>
      <c r="G5184" s="2"/>
      <c r="H5184" s="6"/>
      <c r="I5184" s="9"/>
      <c r="J5184" s="9"/>
      <c r="K5184" s="9"/>
    </row>
    <row r="5185" spans="1:11" x14ac:dyDescent="0.25">
      <c r="A5185" s="2"/>
      <c r="B5185" s="2"/>
      <c r="C5185" s="2"/>
      <c r="E5185" s="2"/>
      <c r="G5185" s="2"/>
      <c r="H5185" s="6"/>
      <c r="I5185" s="9"/>
      <c r="J5185" s="9"/>
      <c r="K5185" s="9"/>
    </row>
    <row r="5186" spans="1:11" x14ac:dyDescent="0.25">
      <c r="A5186" s="2"/>
      <c r="B5186" s="2"/>
      <c r="C5186" s="2"/>
      <c r="E5186" s="2"/>
      <c r="G5186" s="2"/>
      <c r="H5186" s="6"/>
      <c r="I5186" s="9"/>
      <c r="J5186" s="9"/>
      <c r="K5186" s="9"/>
    </row>
    <row r="5187" spans="1:11" x14ac:dyDescent="0.25">
      <c r="A5187" s="2"/>
      <c r="B5187" s="2"/>
      <c r="C5187" s="2"/>
      <c r="E5187" s="2"/>
      <c r="G5187" s="2"/>
      <c r="H5187" s="6"/>
      <c r="I5187" s="9"/>
      <c r="J5187" s="9"/>
      <c r="K5187" s="9"/>
    </row>
    <row r="5188" spans="1:11" x14ac:dyDescent="0.25">
      <c r="A5188" s="2"/>
      <c r="B5188" s="2"/>
      <c r="C5188" s="2"/>
      <c r="E5188" s="2"/>
      <c r="G5188" s="2"/>
      <c r="H5188" s="6"/>
      <c r="I5188" s="9"/>
      <c r="J5188" s="9"/>
      <c r="K5188" s="9"/>
    </row>
    <row r="5189" spans="1:11" x14ac:dyDescent="0.25">
      <c r="A5189" s="2"/>
      <c r="B5189" s="2"/>
      <c r="C5189" s="2"/>
      <c r="E5189" s="2"/>
      <c r="G5189" s="2"/>
      <c r="H5189" s="6"/>
      <c r="I5189" s="9"/>
      <c r="J5189" s="9"/>
      <c r="K5189" s="9"/>
    </row>
    <row r="5190" spans="1:11" x14ac:dyDescent="0.25">
      <c r="A5190" s="2"/>
      <c r="B5190" s="2"/>
      <c r="C5190" s="2"/>
      <c r="E5190" s="2"/>
      <c r="G5190" s="2"/>
      <c r="H5190" s="6"/>
      <c r="I5190" s="9"/>
      <c r="J5190" s="9"/>
      <c r="K5190" s="9"/>
    </row>
    <row r="5191" spans="1:11" x14ac:dyDescent="0.25">
      <c r="A5191" s="2"/>
      <c r="B5191" s="2"/>
      <c r="C5191" s="2"/>
      <c r="E5191" s="2"/>
      <c r="G5191" s="2"/>
      <c r="H5191" s="6"/>
      <c r="I5191" s="9"/>
      <c r="J5191" s="9"/>
      <c r="K5191" s="9"/>
    </row>
    <row r="5192" spans="1:11" x14ac:dyDescent="0.25">
      <c r="A5192" s="2"/>
      <c r="B5192" s="2"/>
      <c r="C5192" s="2"/>
      <c r="E5192" s="2"/>
      <c r="G5192" s="2"/>
      <c r="H5192" s="6"/>
      <c r="I5192" s="9"/>
      <c r="J5192" s="9"/>
      <c r="K5192" s="9"/>
    </row>
    <row r="5193" spans="1:11" x14ac:dyDescent="0.25">
      <c r="A5193" s="2"/>
      <c r="B5193" s="2"/>
      <c r="C5193" s="2"/>
      <c r="E5193" s="2"/>
      <c r="G5193" s="2"/>
      <c r="H5193" s="6"/>
      <c r="I5193" s="9"/>
      <c r="J5193" s="9"/>
      <c r="K5193" s="9"/>
    </row>
    <row r="5194" spans="1:11" x14ac:dyDescent="0.25">
      <c r="A5194" s="2"/>
      <c r="B5194" s="2"/>
      <c r="C5194" s="2"/>
      <c r="E5194" s="2"/>
      <c r="G5194" s="2"/>
      <c r="H5194" s="6"/>
      <c r="I5194" s="9"/>
      <c r="J5194" s="9"/>
      <c r="K5194" s="9"/>
    </row>
    <row r="5195" spans="1:11" x14ac:dyDescent="0.25">
      <c r="A5195" s="2"/>
      <c r="B5195" s="2"/>
      <c r="C5195" s="2"/>
      <c r="E5195" s="2"/>
      <c r="G5195" s="2"/>
      <c r="H5195" s="6"/>
      <c r="I5195" s="9"/>
      <c r="J5195" s="9"/>
      <c r="K5195" s="9"/>
    </row>
    <row r="5196" spans="1:11" x14ac:dyDescent="0.25">
      <c r="A5196" s="2"/>
      <c r="B5196" s="2"/>
      <c r="C5196" s="2"/>
      <c r="E5196" s="2"/>
      <c r="G5196" s="2"/>
      <c r="H5196" s="6"/>
      <c r="I5196" s="9"/>
      <c r="J5196" s="9"/>
      <c r="K5196" s="9"/>
    </row>
    <row r="5197" spans="1:11" x14ac:dyDescent="0.25">
      <c r="A5197" s="2"/>
      <c r="B5197" s="2"/>
      <c r="C5197" s="2"/>
      <c r="E5197" s="2"/>
      <c r="G5197" s="2"/>
      <c r="H5197" s="6"/>
      <c r="I5197" s="9"/>
      <c r="J5197" s="9"/>
      <c r="K5197" s="9"/>
    </row>
    <row r="5198" spans="1:11" x14ac:dyDescent="0.25">
      <c r="A5198" s="2"/>
      <c r="B5198" s="2"/>
      <c r="C5198" s="2"/>
      <c r="E5198" s="2"/>
      <c r="G5198" s="2"/>
      <c r="H5198" s="6"/>
      <c r="I5198" s="9"/>
      <c r="J5198" s="9"/>
      <c r="K5198" s="9"/>
    </row>
    <row r="5199" spans="1:11" x14ac:dyDescent="0.25">
      <c r="A5199" s="2"/>
      <c r="B5199" s="2"/>
      <c r="C5199" s="2"/>
      <c r="E5199" s="2"/>
      <c r="G5199" s="2"/>
      <c r="H5199" s="6"/>
      <c r="I5199" s="9"/>
      <c r="J5199" s="9"/>
      <c r="K5199" s="9"/>
    </row>
    <row r="5200" spans="1:11" x14ac:dyDescent="0.25">
      <c r="A5200" s="2"/>
      <c r="B5200" s="2"/>
      <c r="C5200" s="2"/>
      <c r="E5200" s="2"/>
      <c r="G5200" s="2"/>
      <c r="H5200" s="6"/>
      <c r="I5200" s="9"/>
      <c r="J5200" s="9"/>
      <c r="K5200" s="9"/>
    </row>
    <row r="5201" spans="1:11" x14ac:dyDescent="0.25">
      <c r="A5201" s="2"/>
      <c r="B5201" s="2"/>
      <c r="C5201" s="2"/>
      <c r="E5201" s="2"/>
      <c r="G5201" s="2"/>
      <c r="H5201" s="6"/>
      <c r="I5201" s="9"/>
      <c r="J5201" s="9"/>
      <c r="K5201" s="9"/>
    </row>
    <row r="5202" spans="1:11" x14ac:dyDescent="0.25">
      <c r="A5202" s="2"/>
      <c r="B5202" s="2"/>
      <c r="C5202" s="2"/>
      <c r="E5202" s="2"/>
      <c r="G5202" s="2"/>
      <c r="H5202" s="6"/>
      <c r="I5202" s="9"/>
      <c r="J5202" s="9"/>
      <c r="K5202" s="9"/>
    </row>
    <row r="5203" spans="1:11" x14ac:dyDescent="0.25">
      <c r="A5203" s="2"/>
      <c r="B5203" s="2"/>
      <c r="C5203" s="2"/>
      <c r="E5203" s="2"/>
      <c r="G5203" s="2"/>
      <c r="H5203" s="6"/>
      <c r="I5203" s="9"/>
      <c r="J5203" s="9"/>
      <c r="K5203" s="9"/>
    </row>
    <row r="5204" spans="1:11" x14ac:dyDescent="0.25">
      <c r="A5204" s="2"/>
      <c r="B5204" s="2"/>
      <c r="C5204" s="2"/>
      <c r="E5204" s="2"/>
      <c r="G5204" s="2"/>
      <c r="H5204" s="6"/>
      <c r="I5204" s="9"/>
      <c r="J5204" s="9"/>
      <c r="K5204" s="9"/>
    </row>
    <row r="5205" spans="1:11" x14ac:dyDescent="0.25">
      <c r="A5205" s="2"/>
      <c r="B5205" s="2"/>
      <c r="C5205" s="2"/>
      <c r="E5205" s="2"/>
      <c r="G5205" s="2"/>
      <c r="H5205" s="6"/>
      <c r="I5205" s="9"/>
      <c r="J5205" s="9"/>
      <c r="K5205" s="9"/>
    </row>
    <row r="5206" spans="1:11" x14ac:dyDescent="0.25">
      <c r="A5206" s="2"/>
      <c r="B5206" s="2"/>
      <c r="C5206" s="2"/>
      <c r="E5206" s="2"/>
      <c r="G5206" s="2"/>
      <c r="H5206" s="6"/>
      <c r="I5206" s="9"/>
      <c r="J5206" s="9"/>
      <c r="K5206" s="9"/>
    </row>
    <row r="5207" spans="1:11" x14ac:dyDescent="0.25">
      <c r="A5207" s="2"/>
      <c r="B5207" s="2"/>
      <c r="C5207" s="2"/>
      <c r="E5207" s="2"/>
      <c r="G5207" s="2"/>
      <c r="H5207" s="6"/>
      <c r="I5207" s="9"/>
      <c r="J5207" s="9"/>
      <c r="K5207" s="9"/>
    </row>
    <row r="5208" spans="1:11" x14ac:dyDescent="0.25">
      <c r="A5208" s="2"/>
      <c r="B5208" s="2"/>
      <c r="C5208" s="2"/>
      <c r="E5208" s="2"/>
      <c r="G5208" s="2"/>
      <c r="H5208" s="6"/>
      <c r="I5208" s="9"/>
      <c r="J5208" s="9"/>
      <c r="K5208" s="9"/>
    </row>
    <row r="5209" spans="1:11" x14ac:dyDescent="0.25">
      <c r="A5209" s="2"/>
      <c r="B5209" s="2"/>
      <c r="C5209" s="2"/>
      <c r="E5209" s="2"/>
      <c r="G5209" s="2"/>
      <c r="H5209" s="6"/>
      <c r="I5209" s="9"/>
      <c r="J5209" s="9"/>
      <c r="K5209" s="9"/>
    </row>
    <row r="5210" spans="1:11" x14ac:dyDescent="0.25">
      <c r="A5210" s="2"/>
      <c r="B5210" s="2"/>
      <c r="C5210" s="2"/>
      <c r="E5210" s="2"/>
      <c r="G5210" s="2"/>
      <c r="H5210" s="6"/>
      <c r="I5210" s="9"/>
      <c r="J5210" s="9"/>
      <c r="K5210" s="9"/>
    </row>
    <row r="5211" spans="1:11" x14ac:dyDescent="0.25">
      <c r="A5211" s="2"/>
      <c r="B5211" s="2"/>
      <c r="C5211" s="2"/>
      <c r="E5211" s="2"/>
      <c r="G5211" s="2"/>
      <c r="H5211" s="6"/>
      <c r="I5211" s="9"/>
      <c r="J5211" s="9"/>
      <c r="K5211" s="9"/>
    </row>
    <row r="5212" spans="1:11" x14ac:dyDescent="0.25">
      <c r="A5212" s="2"/>
      <c r="B5212" s="2"/>
      <c r="C5212" s="2"/>
      <c r="E5212" s="2"/>
      <c r="G5212" s="2"/>
      <c r="H5212" s="6"/>
      <c r="I5212" s="9"/>
      <c r="J5212" s="9"/>
      <c r="K5212" s="9"/>
    </row>
    <row r="5213" spans="1:11" x14ac:dyDescent="0.25">
      <c r="A5213" s="2"/>
      <c r="B5213" s="2"/>
      <c r="C5213" s="2"/>
      <c r="E5213" s="2"/>
      <c r="G5213" s="2"/>
      <c r="H5213" s="6"/>
      <c r="I5213" s="9"/>
      <c r="J5213" s="9"/>
      <c r="K5213" s="9"/>
    </row>
    <row r="5214" spans="1:11" x14ac:dyDescent="0.25">
      <c r="A5214" s="2"/>
      <c r="B5214" s="2"/>
      <c r="C5214" s="2"/>
      <c r="E5214" s="2"/>
      <c r="G5214" s="2"/>
      <c r="H5214" s="6"/>
      <c r="I5214" s="9"/>
      <c r="J5214" s="9"/>
      <c r="K5214" s="9"/>
    </row>
    <row r="5215" spans="1:11" x14ac:dyDescent="0.25">
      <c r="A5215" s="2"/>
      <c r="B5215" s="2"/>
      <c r="C5215" s="2"/>
      <c r="E5215" s="2"/>
      <c r="G5215" s="2"/>
      <c r="H5215" s="6"/>
      <c r="I5215" s="9"/>
      <c r="J5215" s="9"/>
      <c r="K5215" s="9"/>
    </row>
    <row r="5216" spans="1:11" x14ac:dyDescent="0.25">
      <c r="A5216" s="2"/>
      <c r="B5216" s="2"/>
      <c r="C5216" s="2"/>
      <c r="E5216" s="2"/>
      <c r="G5216" s="2"/>
      <c r="H5216" s="6"/>
      <c r="I5216" s="9"/>
      <c r="J5216" s="9"/>
      <c r="K5216" s="9"/>
    </row>
    <row r="5217" spans="1:11" x14ac:dyDescent="0.25">
      <c r="A5217" s="2"/>
      <c r="B5217" s="2"/>
      <c r="C5217" s="2"/>
      <c r="E5217" s="2"/>
      <c r="G5217" s="2"/>
      <c r="H5217" s="6"/>
      <c r="I5217" s="9"/>
      <c r="J5217" s="9"/>
      <c r="K5217" s="9"/>
    </row>
    <row r="5218" spans="1:11" x14ac:dyDescent="0.25">
      <c r="A5218" s="2"/>
      <c r="B5218" s="2"/>
      <c r="C5218" s="2"/>
      <c r="E5218" s="2"/>
      <c r="G5218" s="2"/>
      <c r="H5218" s="6"/>
      <c r="I5218" s="9"/>
      <c r="J5218" s="9"/>
      <c r="K5218" s="9"/>
    </row>
    <row r="5219" spans="1:11" x14ac:dyDescent="0.25">
      <c r="A5219" s="2"/>
      <c r="B5219" s="2"/>
      <c r="C5219" s="2"/>
      <c r="E5219" s="2"/>
      <c r="G5219" s="2"/>
      <c r="H5219" s="6"/>
      <c r="I5219" s="9"/>
      <c r="J5219" s="9"/>
      <c r="K5219" s="9"/>
    </row>
    <row r="5220" spans="1:11" x14ac:dyDescent="0.25">
      <c r="A5220" s="2"/>
      <c r="B5220" s="2"/>
      <c r="C5220" s="2"/>
      <c r="E5220" s="2"/>
      <c r="G5220" s="2"/>
      <c r="H5220" s="6"/>
      <c r="I5220" s="9"/>
      <c r="J5220" s="9"/>
      <c r="K5220" s="9"/>
    </row>
    <row r="5221" spans="1:11" x14ac:dyDescent="0.25">
      <c r="A5221" s="2"/>
      <c r="B5221" s="2"/>
      <c r="C5221" s="2"/>
      <c r="E5221" s="2"/>
      <c r="G5221" s="2"/>
      <c r="H5221" s="6"/>
      <c r="I5221" s="9"/>
      <c r="J5221" s="9"/>
      <c r="K5221" s="9"/>
    </row>
    <row r="5222" spans="1:11" x14ac:dyDescent="0.25">
      <c r="A5222" s="2"/>
      <c r="B5222" s="2"/>
      <c r="C5222" s="2"/>
      <c r="E5222" s="2"/>
      <c r="G5222" s="2"/>
      <c r="H5222" s="6"/>
      <c r="I5222" s="9"/>
      <c r="J5222" s="9"/>
      <c r="K5222" s="9"/>
    </row>
    <row r="5223" spans="1:11" x14ac:dyDescent="0.25">
      <c r="A5223" s="2"/>
      <c r="B5223" s="2"/>
      <c r="C5223" s="2"/>
      <c r="E5223" s="2"/>
      <c r="G5223" s="2"/>
      <c r="H5223" s="6"/>
      <c r="I5223" s="9"/>
      <c r="J5223" s="9"/>
      <c r="K5223" s="9"/>
    </row>
    <row r="5224" spans="1:11" x14ac:dyDescent="0.25">
      <c r="A5224" s="2"/>
      <c r="B5224" s="2"/>
      <c r="C5224" s="2"/>
      <c r="E5224" s="2"/>
      <c r="G5224" s="2"/>
      <c r="H5224" s="6"/>
      <c r="I5224" s="9"/>
      <c r="J5224" s="9"/>
      <c r="K5224" s="9"/>
    </row>
    <row r="5225" spans="1:11" x14ac:dyDescent="0.25">
      <c r="A5225" s="2"/>
      <c r="B5225" s="2"/>
      <c r="C5225" s="2"/>
      <c r="E5225" s="2"/>
      <c r="G5225" s="2"/>
      <c r="H5225" s="6"/>
      <c r="I5225" s="9"/>
      <c r="J5225" s="9"/>
      <c r="K5225" s="9"/>
    </row>
    <row r="5226" spans="1:11" x14ac:dyDescent="0.25">
      <c r="A5226" s="2"/>
      <c r="B5226" s="2"/>
      <c r="C5226" s="2"/>
      <c r="E5226" s="2"/>
      <c r="G5226" s="2"/>
      <c r="H5226" s="6"/>
      <c r="I5226" s="9"/>
      <c r="J5226" s="9"/>
      <c r="K5226" s="9"/>
    </row>
    <row r="5227" spans="1:11" x14ac:dyDescent="0.25">
      <c r="A5227" s="2"/>
      <c r="B5227" s="2"/>
      <c r="C5227" s="2"/>
      <c r="E5227" s="2"/>
      <c r="G5227" s="2"/>
      <c r="H5227" s="6"/>
      <c r="I5227" s="9"/>
      <c r="J5227" s="9"/>
      <c r="K5227" s="9"/>
    </row>
    <row r="5228" spans="1:11" x14ac:dyDescent="0.25">
      <c r="A5228" s="2"/>
      <c r="B5228" s="2"/>
      <c r="C5228" s="2"/>
      <c r="E5228" s="2"/>
      <c r="G5228" s="2"/>
      <c r="H5228" s="6"/>
      <c r="I5228" s="9"/>
      <c r="J5228" s="9"/>
      <c r="K5228" s="9"/>
    </row>
    <row r="5229" spans="1:11" x14ac:dyDescent="0.25">
      <c r="A5229" s="2"/>
      <c r="B5229" s="2"/>
      <c r="C5229" s="2"/>
      <c r="E5229" s="2"/>
      <c r="G5229" s="2"/>
      <c r="H5229" s="6"/>
      <c r="I5229" s="9"/>
      <c r="J5229" s="9"/>
      <c r="K5229" s="9"/>
    </row>
    <row r="5230" spans="1:11" x14ac:dyDescent="0.25">
      <c r="A5230" s="2"/>
      <c r="B5230" s="2"/>
      <c r="C5230" s="2"/>
      <c r="E5230" s="2"/>
      <c r="G5230" s="2"/>
      <c r="H5230" s="6"/>
      <c r="I5230" s="9"/>
      <c r="J5230" s="9"/>
      <c r="K5230" s="9"/>
    </row>
    <row r="5231" spans="1:11" x14ac:dyDescent="0.25">
      <c r="A5231" s="2"/>
      <c r="B5231" s="2"/>
      <c r="C5231" s="2"/>
      <c r="E5231" s="2"/>
      <c r="G5231" s="2"/>
      <c r="H5231" s="6"/>
      <c r="I5231" s="9"/>
      <c r="J5231" s="9"/>
      <c r="K5231" s="9"/>
    </row>
    <row r="5232" spans="1:11" x14ac:dyDescent="0.25">
      <c r="A5232" s="2"/>
      <c r="B5232" s="2"/>
      <c r="C5232" s="2"/>
      <c r="E5232" s="2"/>
      <c r="G5232" s="2"/>
      <c r="H5232" s="6"/>
      <c r="I5232" s="9"/>
      <c r="J5232" s="9"/>
      <c r="K5232" s="9"/>
    </row>
    <row r="5233" spans="1:11" x14ac:dyDescent="0.25">
      <c r="A5233" s="2"/>
      <c r="B5233" s="2"/>
      <c r="C5233" s="2"/>
      <c r="E5233" s="2"/>
      <c r="G5233" s="2"/>
      <c r="H5233" s="6"/>
      <c r="I5233" s="9"/>
      <c r="J5233" s="9"/>
      <c r="K5233" s="9"/>
    </row>
    <row r="5234" spans="1:11" x14ac:dyDescent="0.25">
      <c r="A5234" s="2"/>
      <c r="B5234" s="2"/>
      <c r="C5234" s="2"/>
      <c r="E5234" s="2"/>
      <c r="G5234" s="2"/>
      <c r="H5234" s="6"/>
      <c r="I5234" s="9"/>
      <c r="J5234" s="9"/>
      <c r="K5234" s="9"/>
    </row>
    <row r="5235" spans="1:11" x14ac:dyDescent="0.25">
      <c r="A5235" s="2"/>
      <c r="B5235" s="2"/>
      <c r="C5235" s="2"/>
      <c r="E5235" s="2"/>
      <c r="G5235" s="2"/>
      <c r="H5235" s="6"/>
      <c r="I5235" s="9"/>
      <c r="J5235" s="9"/>
      <c r="K5235" s="9"/>
    </row>
    <row r="5236" spans="1:11" x14ac:dyDescent="0.25">
      <c r="A5236" s="2"/>
      <c r="B5236" s="2"/>
      <c r="C5236" s="2"/>
      <c r="E5236" s="2"/>
      <c r="G5236" s="2"/>
      <c r="H5236" s="6"/>
      <c r="I5236" s="9"/>
      <c r="J5236" s="9"/>
      <c r="K5236" s="9"/>
    </row>
    <row r="5237" spans="1:11" x14ac:dyDescent="0.25">
      <c r="A5237" s="2"/>
      <c r="B5237" s="2"/>
      <c r="C5237" s="2"/>
      <c r="E5237" s="2"/>
      <c r="G5237" s="2"/>
      <c r="H5237" s="6"/>
      <c r="I5237" s="9"/>
      <c r="J5237" s="9"/>
      <c r="K5237" s="9"/>
    </row>
    <row r="5238" spans="1:11" x14ac:dyDescent="0.25">
      <c r="A5238" s="2"/>
      <c r="B5238" s="2"/>
      <c r="C5238" s="2"/>
      <c r="E5238" s="2"/>
      <c r="G5238" s="2"/>
      <c r="H5238" s="6"/>
      <c r="I5238" s="9"/>
      <c r="J5238" s="9"/>
      <c r="K5238" s="9"/>
    </row>
    <row r="5239" spans="1:11" x14ac:dyDescent="0.25">
      <c r="A5239" s="2"/>
      <c r="B5239" s="2"/>
      <c r="C5239" s="2"/>
      <c r="E5239" s="2"/>
      <c r="G5239" s="2"/>
      <c r="H5239" s="6"/>
      <c r="I5239" s="9"/>
      <c r="J5239" s="9"/>
      <c r="K5239" s="9"/>
    </row>
    <row r="5240" spans="1:11" x14ac:dyDescent="0.25">
      <c r="A5240" s="2"/>
      <c r="B5240" s="2"/>
      <c r="C5240" s="2"/>
      <c r="E5240" s="2"/>
      <c r="G5240" s="2"/>
      <c r="H5240" s="6"/>
      <c r="I5240" s="9"/>
      <c r="J5240" s="9"/>
      <c r="K5240" s="9"/>
    </row>
    <row r="5241" spans="1:11" x14ac:dyDescent="0.25">
      <c r="A5241" s="2"/>
      <c r="B5241" s="2"/>
      <c r="C5241" s="2"/>
      <c r="E5241" s="2"/>
      <c r="G5241" s="2"/>
      <c r="H5241" s="6"/>
      <c r="I5241" s="9"/>
      <c r="J5241" s="9"/>
      <c r="K5241" s="9"/>
    </row>
    <row r="5242" spans="1:11" x14ac:dyDescent="0.25">
      <c r="A5242" s="2"/>
      <c r="B5242" s="2"/>
      <c r="C5242" s="2"/>
      <c r="E5242" s="2"/>
      <c r="G5242" s="2"/>
      <c r="H5242" s="6"/>
      <c r="I5242" s="9"/>
      <c r="J5242" s="9"/>
      <c r="K5242" s="9"/>
    </row>
    <row r="5243" spans="1:11" x14ac:dyDescent="0.25">
      <c r="A5243" s="2"/>
      <c r="B5243" s="2"/>
      <c r="C5243" s="2"/>
      <c r="E5243" s="2"/>
      <c r="G5243" s="2"/>
      <c r="H5243" s="6"/>
      <c r="I5243" s="9"/>
      <c r="J5243" s="9"/>
      <c r="K5243" s="9"/>
    </row>
    <row r="5244" spans="1:11" x14ac:dyDescent="0.25">
      <c r="A5244" s="2"/>
      <c r="B5244" s="2"/>
      <c r="C5244" s="2"/>
      <c r="E5244" s="2"/>
      <c r="G5244" s="2"/>
      <c r="H5244" s="6"/>
      <c r="I5244" s="9"/>
      <c r="J5244" s="9"/>
      <c r="K5244" s="9"/>
    </row>
    <row r="5245" spans="1:11" x14ac:dyDescent="0.25">
      <c r="A5245" s="2"/>
      <c r="B5245" s="2"/>
      <c r="C5245" s="2"/>
      <c r="E5245" s="2"/>
      <c r="G5245" s="2"/>
      <c r="H5245" s="6"/>
      <c r="I5245" s="9"/>
      <c r="J5245" s="9"/>
      <c r="K5245" s="9"/>
    </row>
    <row r="5246" spans="1:11" x14ac:dyDescent="0.25">
      <c r="A5246" s="2"/>
      <c r="B5246" s="2"/>
      <c r="C5246" s="2"/>
      <c r="E5246" s="2"/>
      <c r="G5246" s="2"/>
      <c r="H5246" s="6"/>
      <c r="I5246" s="9"/>
      <c r="J5246" s="9"/>
      <c r="K5246" s="9"/>
    </row>
    <row r="5247" spans="1:11" x14ac:dyDescent="0.25">
      <c r="A5247" s="2"/>
      <c r="B5247" s="2"/>
      <c r="C5247" s="2"/>
      <c r="E5247" s="2"/>
      <c r="G5247" s="2"/>
      <c r="H5247" s="6"/>
      <c r="I5247" s="9"/>
      <c r="J5247" s="9"/>
      <c r="K5247" s="9"/>
    </row>
    <row r="5248" spans="1:11" x14ac:dyDescent="0.25">
      <c r="A5248" s="2"/>
      <c r="B5248" s="2"/>
      <c r="C5248" s="2"/>
      <c r="E5248" s="2"/>
      <c r="G5248" s="2"/>
      <c r="H5248" s="6"/>
      <c r="I5248" s="9"/>
      <c r="J5248" s="9"/>
      <c r="K5248" s="9"/>
    </row>
    <row r="5249" spans="1:11" x14ac:dyDescent="0.25">
      <c r="A5249" s="2"/>
      <c r="B5249" s="2"/>
      <c r="C5249" s="2"/>
      <c r="E5249" s="2"/>
      <c r="G5249" s="2"/>
      <c r="H5249" s="6"/>
      <c r="I5249" s="9"/>
      <c r="J5249" s="9"/>
      <c r="K5249" s="9"/>
    </row>
    <row r="5250" spans="1:11" x14ac:dyDescent="0.25">
      <c r="A5250" s="2"/>
      <c r="B5250" s="2"/>
      <c r="C5250" s="2"/>
      <c r="E5250" s="2"/>
      <c r="G5250" s="2"/>
      <c r="H5250" s="6"/>
      <c r="I5250" s="9"/>
      <c r="J5250" s="9"/>
      <c r="K5250" s="9"/>
    </row>
    <row r="5251" spans="1:11" x14ac:dyDescent="0.25">
      <c r="A5251" s="2"/>
      <c r="B5251" s="2"/>
      <c r="C5251" s="2"/>
      <c r="E5251" s="2"/>
      <c r="G5251" s="2"/>
      <c r="H5251" s="6"/>
      <c r="I5251" s="9"/>
      <c r="J5251" s="9"/>
      <c r="K5251" s="9"/>
    </row>
    <row r="5252" spans="1:11" x14ac:dyDescent="0.25">
      <c r="A5252" s="2"/>
      <c r="B5252" s="2"/>
      <c r="C5252" s="2"/>
      <c r="E5252" s="2"/>
      <c r="G5252" s="2"/>
      <c r="H5252" s="6"/>
      <c r="I5252" s="9"/>
      <c r="J5252" s="9"/>
      <c r="K5252" s="9"/>
    </row>
    <row r="5253" spans="1:11" x14ac:dyDescent="0.25">
      <c r="A5253" s="2"/>
      <c r="B5253" s="2"/>
      <c r="C5253" s="2"/>
      <c r="E5253" s="2"/>
      <c r="G5253" s="2"/>
      <c r="H5253" s="6"/>
      <c r="I5253" s="9"/>
      <c r="J5253" s="9"/>
      <c r="K5253" s="9"/>
    </row>
    <row r="5254" spans="1:11" x14ac:dyDescent="0.25">
      <c r="A5254" s="2"/>
      <c r="B5254" s="2"/>
      <c r="C5254" s="2"/>
      <c r="E5254" s="2"/>
      <c r="G5254" s="2"/>
      <c r="H5254" s="6"/>
      <c r="I5254" s="9"/>
      <c r="J5254" s="9"/>
      <c r="K5254" s="9"/>
    </row>
    <row r="5255" spans="1:11" x14ac:dyDescent="0.25">
      <c r="A5255" s="2"/>
      <c r="B5255" s="2"/>
      <c r="C5255" s="2"/>
      <c r="E5255" s="2"/>
      <c r="G5255" s="2"/>
      <c r="H5255" s="6"/>
      <c r="I5255" s="9"/>
      <c r="J5255" s="9"/>
      <c r="K5255" s="9"/>
    </row>
    <row r="5256" spans="1:11" x14ac:dyDescent="0.25">
      <c r="A5256" s="2"/>
      <c r="B5256" s="2"/>
      <c r="C5256" s="2"/>
      <c r="E5256" s="2"/>
      <c r="G5256" s="2"/>
      <c r="H5256" s="6"/>
      <c r="I5256" s="9"/>
      <c r="J5256" s="9"/>
      <c r="K5256" s="9"/>
    </row>
    <row r="5257" spans="1:11" x14ac:dyDescent="0.25">
      <c r="A5257" s="2"/>
      <c r="B5257" s="2"/>
      <c r="C5257" s="2"/>
      <c r="E5257" s="2"/>
      <c r="G5257" s="2"/>
      <c r="H5257" s="6"/>
      <c r="I5257" s="9"/>
      <c r="J5257" s="9"/>
      <c r="K5257" s="9"/>
    </row>
    <row r="5258" spans="1:11" x14ac:dyDescent="0.25">
      <c r="A5258" s="2"/>
      <c r="B5258" s="2"/>
      <c r="C5258" s="2"/>
      <c r="E5258" s="2"/>
      <c r="G5258" s="2"/>
      <c r="H5258" s="6"/>
      <c r="I5258" s="9"/>
      <c r="J5258" s="9"/>
      <c r="K5258" s="9"/>
    </row>
    <row r="5259" spans="1:11" x14ac:dyDescent="0.25">
      <c r="A5259" s="2"/>
      <c r="B5259" s="2"/>
      <c r="C5259" s="2"/>
      <c r="E5259" s="2"/>
      <c r="G5259" s="2"/>
      <c r="H5259" s="6"/>
      <c r="I5259" s="9"/>
      <c r="J5259" s="9"/>
      <c r="K5259" s="9"/>
    </row>
    <row r="5260" spans="1:11" x14ac:dyDescent="0.25">
      <c r="A5260" s="2"/>
      <c r="B5260" s="2"/>
      <c r="C5260" s="2"/>
      <c r="E5260" s="2"/>
      <c r="G5260" s="2"/>
      <c r="H5260" s="6"/>
      <c r="I5260" s="9"/>
      <c r="J5260" s="9"/>
      <c r="K5260" s="9"/>
    </row>
    <row r="5261" spans="1:11" x14ac:dyDescent="0.25">
      <c r="A5261" s="2"/>
      <c r="B5261" s="2"/>
      <c r="C5261" s="2"/>
      <c r="E5261" s="2"/>
      <c r="G5261" s="2"/>
      <c r="H5261" s="6"/>
      <c r="I5261" s="9"/>
      <c r="J5261" s="9"/>
      <c r="K5261" s="9"/>
    </row>
    <row r="5262" spans="1:11" x14ac:dyDescent="0.25">
      <c r="A5262" s="2"/>
      <c r="B5262" s="2"/>
      <c r="C5262" s="2"/>
      <c r="E5262" s="2"/>
      <c r="G5262" s="2"/>
      <c r="H5262" s="6"/>
      <c r="I5262" s="9"/>
      <c r="J5262" s="9"/>
      <c r="K5262" s="9"/>
    </row>
    <row r="5263" spans="1:11" x14ac:dyDescent="0.25">
      <c r="A5263" s="2"/>
      <c r="B5263" s="2"/>
      <c r="C5263" s="2"/>
      <c r="E5263" s="2"/>
      <c r="G5263" s="2"/>
      <c r="H5263" s="6"/>
      <c r="I5263" s="9"/>
      <c r="J5263" s="9"/>
      <c r="K5263" s="9"/>
    </row>
    <row r="5264" spans="1:11" x14ac:dyDescent="0.25">
      <c r="A5264" s="2"/>
      <c r="B5264" s="2"/>
      <c r="C5264" s="2"/>
      <c r="E5264" s="2"/>
      <c r="G5264" s="2"/>
      <c r="H5264" s="6"/>
      <c r="I5264" s="9"/>
      <c r="J5264" s="9"/>
      <c r="K5264" s="9"/>
    </row>
    <row r="5265" spans="1:11" x14ac:dyDescent="0.25">
      <c r="A5265" s="2"/>
      <c r="B5265" s="2"/>
      <c r="C5265" s="2"/>
      <c r="E5265" s="2"/>
      <c r="G5265" s="2"/>
      <c r="H5265" s="6"/>
      <c r="I5265" s="9"/>
      <c r="J5265" s="9"/>
      <c r="K5265" s="9"/>
    </row>
    <row r="5266" spans="1:11" x14ac:dyDescent="0.25">
      <c r="A5266" s="2"/>
      <c r="B5266" s="2"/>
      <c r="C5266" s="2"/>
      <c r="E5266" s="2"/>
      <c r="G5266" s="2"/>
      <c r="H5266" s="6"/>
      <c r="I5266" s="9"/>
      <c r="J5266" s="9"/>
      <c r="K5266" s="9"/>
    </row>
    <row r="5267" spans="1:11" x14ac:dyDescent="0.25">
      <c r="A5267" s="2"/>
      <c r="B5267" s="2"/>
      <c r="C5267" s="2"/>
      <c r="E5267" s="2"/>
      <c r="G5267" s="2"/>
      <c r="H5267" s="6"/>
      <c r="I5267" s="9"/>
      <c r="J5267" s="9"/>
      <c r="K5267" s="9"/>
    </row>
    <row r="5268" spans="1:11" x14ac:dyDescent="0.25">
      <c r="A5268" s="2"/>
      <c r="B5268" s="2"/>
      <c r="C5268" s="2"/>
      <c r="E5268" s="2"/>
      <c r="G5268" s="2"/>
      <c r="H5268" s="6"/>
      <c r="I5268" s="9"/>
      <c r="J5268" s="9"/>
      <c r="K5268" s="9"/>
    </row>
    <row r="5269" spans="1:11" x14ac:dyDescent="0.25">
      <c r="A5269" s="2"/>
      <c r="B5269" s="2"/>
      <c r="C5269" s="2"/>
      <c r="E5269" s="2"/>
      <c r="G5269" s="2"/>
      <c r="H5269" s="6"/>
      <c r="I5269" s="9"/>
      <c r="J5269" s="9"/>
      <c r="K5269" s="9"/>
    </row>
    <row r="5270" spans="1:11" x14ac:dyDescent="0.25">
      <c r="A5270" s="2"/>
      <c r="B5270" s="2"/>
      <c r="C5270" s="2"/>
      <c r="E5270" s="2"/>
      <c r="G5270" s="2"/>
      <c r="H5270" s="6"/>
      <c r="I5270" s="9"/>
      <c r="J5270" s="9"/>
      <c r="K5270" s="9"/>
    </row>
    <row r="5271" spans="1:11" x14ac:dyDescent="0.25">
      <c r="A5271" s="2"/>
      <c r="B5271" s="2"/>
      <c r="C5271" s="2"/>
      <c r="E5271" s="2"/>
      <c r="G5271" s="2"/>
      <c r="H5271" s="6"/>
      <c r="I5271" s="9"/>
      <c r="J5271" s="9"/>
      <c r="K5271" s="9"/>
    </row>
    <row r="5272" spans="1:11" x14ac:dyDescent="0.25">
      <c r="A5272" s="2"/>
      <c r="B5272" s="2"/>
      <c r="C5272" s="2"/>
      <c r="E5272" s="2"/>
      <c r="G5272" s="2"/>
      <c r="H5272" s="6"/>
      <c r="I5272" s="9"/>
      <c r="J5272" s="9"/>
      <c r="K5272" s="9"/>
    </row>
    <row r="5273" spans="1:11" x14ac:dyDescent="0.25">
      <c r="A5273" s="2"/>
      <c r="B5273" s="2"/>
      <c r="C5273" s="2"/>
      <c r="E5273" s="2"/>
      <c r="G5273" s="2"/>
      <c r="H5273" s="6"/>
      <c r="I5273" s="9"/>
      <c r="J5273" s="9"/>
      <c r="K5273" s="9"/>
    </row>
    <row r="5274" spans="1:11" x14ac:dyDescent="0.25">
      <c r="A5274" s="2"/>
      <c r="B5274" s="2"/>
      <c r="C5274" s="2"/>
      <c r="E5274" s="2"/>
      <c r="G5274" s="2"/>
      <c r="H5274" s="6"/>
      <c r="I5274" s="9"/>
      <c r="J5274" s="9"/>
      <c r="K5274" s="9"/>
    </row>
    <row r="5275" spans="1:11" x14ac:dyDescent="0.25">
      <c r="A5275" s="2"/>
      <c r="B5275" s="2"/>
      <c r="C5275" s="2"/>
      <c r="E5275" s="2"/>
      <c r="G5275" s="2"/>
      <c r="H5275" s="6"/>
      <c r="I5275" s="9"/>
      <c r="J5275" s="9"/>
      <c r="K5275" s="9"/>
    </row>
    <row r="5276" spans="1:11" x14ac:dyDescent="0.25">
      <c r="A5276" s="2"/>
      <c r="B5276" s="2"/>
      <c r="C5276" s="2"/>
      <c r="E5276" s="2"/>
      <c r="G5276" s="2"/>
      <c r="H5276" s="6"/>
      <c r="I5276" s="9"/>
      <c r="J5276" s="9"/>
      <c r="K5276" s="9"/>
    </row>
    <row r="5277" spans="1:11" x14ac:dyDescent="0.25">
      <c r="A5277" s="2"/>
      <c r="B5277" s="2"/>
      <c r="C5277" s="2"/>
      <c r="E5277" s="2"/>
      <c r="G5277" s="2"/>
      <c r="H5277" s="6"/>
      <c r="I5277" s="9"/>
      <c r="J5277" s="9"/>
      <c r="K5277" s="9"/>
    </row>
    <row r="5278" spans="1:11" x14ac:dyDescent="0.25">
      <c r="A5278" s="2"/>
      <c r="B5278" s="2"/>
      <c r="C5278" s="2"/>
      <c r="E5278" s="2"/>
      <c r="G5278" s="2"/>
      <c r="H5278" s="6"/>
      <c r="I5278" s="9"/>
      <c r="J5278" s="9"/>
      <c r="K5278" s="9"/>
    </row>
    <row r="5279" spans="1:11" x14ac:dyDescent="0.25">
      <c r="A5279" s="2"/>
      <c r="B5279" s="2"/>
      <c r="C5279" s="2"/>
      <c r="E5279" s="2"/>
      <c r="G5279" s="2"/>
      <c r="H5279" s="6"/>
      <c r="I5279" s="9"/>
      <c r="J5279" s="9"/>
      <c r="K5279" s="9"/>
    </row>
    <row r="5280" spans="1:11" x14ac:dyDescent="0.25">
      <c r="A5280" s="2"/>
      <c r="B5280" s="2"/>
      <c r="C5280" s="2"/>
      <c r="E5280" s="2"/>
      <c r="G5280" s="2"/>
      <c r="H5280" s="6"/>
      <c r="I5280" s="9"/>
      <c r="J5280" s="9"/>
      <c r="K5280" s="9"/>
    </row>
    <row r="5281" spans="1:11" x14ac:dyDescent="0.25">
      <c r="A5281" s="2"/>
      <c r="B5281" s="2"/>
      <c r="C5281" s="2"/>
      <c r="E5281" s="2"/>
      <c r="G5281" s="2"/>
      <c r="H5281" s="6"/>
      <c r="I5281" s="9"/>
      <c r="J5281" s="9"/>
      <c r="K5281" s="9"/>
    </row>
    <row r="5282" spans="1:11" x14ac:dyDescent="0.25">
      <c r="A5282" s="2"/>
      <c r="B5282" s="2"/>
      <c r="C5282" s="2"/>
      <c r="E5282" s="2"/>
      <c r="G5282" s="2"/>
      <c r="H5282" s="6"/>
      <c r="I5282" s="9"/>
      <c r="J5282" s="9"/>
      <c r="K5282" s="9"/>
    </row>
    <row r="5283" spans="1:11" x14ac:dyDescent="0.25">
      <c r="A5283" s="2"/>
      <c r="B5283" s="2"/>
      <c r="C5283" s="2"/>
      <c r="E5283" s="2"/>
      <c r="G5283" s="2"/>
      <c r="H5283" s="6"/>
      <c r="I5283" s="9"/>
      <c r="J5283" s="9"/>
      <c r="K5283" s="9"/>
    </row>
    <row r="5284" spans="1:11" x14ac:dyDescent="0.25">
      <c r="A5284" s="2"/>
      <c r="B5284" s="2"/>
      <c r="C5284" s="2"/>
      <c r="E5284" s="2"/>
      <c r="G5284" s="2"/>
      <c r="H5284" s="6"/>
      <c r="I5284" s="9"/>
      <c r="J5284" s="9"/>
      <c r="K5284" s="9"/>
    </row>
    <row r="5285" spans="1:11" x14ac:dyDescent="0.25">
      <c r="A5285" s="2"/>
      <c r="B5285" s="2"/>
      <c r="C5285" s="2"/>
      <c r="E5285" s="2"/>
      <c r="G5285" s="2"/>
      <c r="H5285" s="6"/>
      <c r="I5285" s="9"/>
      <c r="J5285" s="9"/>
      <c r="K5285" s="9"/>
    </row>
    <row r="5286" spans="1:11" x14ac:dyDescent="0.25">
      <c r="A5286" s="2"/>
      <c r="B5286" s="2"/>
      <c r="C5286" s="2"/>
      <c r="E5286" s="2"/>
      <c r="G5286" s="2"/>
      <c r="H5286" s="6"/>
      <c r="I5286" s="9"/>
      <c r="J5286" s="9"/>
      <c r="K5286" s="9"/>
    </row>
    <row r="5287" spans="1:11" x14ac:dyDescent="0.25">
      <c r="A5287" s="2"/>
      <c r="B5287" s="2"/>
      <c r="C5287" s="2"/>
      <c r="E5287" s="2"/>
      <c r="G5287" s="2"/>
      <c r="H5287" s="6"/>
      <c r="I5287" s="9"/>
      <c r="J5287" s="9"/>
      <c r="K5287" s="9"/>
    </row>
    <row r="5288" spans="1:11" x14ac:dyDescent="0.25">
      <c r="A5288" s="2"/>
      <c r="B5288" s="2"/>
      <c r="C5288" s="2"/>
      <c r="E5288" s="2"/>
      <c r="G5288" s="2"/>
      <c r="H5288" s="6"/>
      <c r="I5288" s="9"/>
      <c r="J5288" s="9"/>
      <c r="K5288" s="9"/>
    </row>
    <row r="5289" spans="1:11" x14ac:dyDescent="0.25">
      <c r="A5289" s="2"/>
      <c r="B5289" s="2"/>
      <c r="C5289" s="2"/>
      <c r="E5289" s="2"/>
      <c r="G5289" s="2"/>
      <c r="H5289" s="6"/>
      <c r="I5289" s="9"/>
      <c r="J5289" s="9"/>
      <c r="K5289" s="9"/>
    </row>
    <row r="5290" spans="1:11" x14ac:dyDescent="0.25">
      <c r="A5290" s="2"/>
      <c r="B5290" s="2"/>
      <c r="C5290" s="2"/>
      <c r="E5290" s="2"/>
      <c r="G5290" s="2"/>
      <c r="H5290" s="6"/>
      <c r="I5290" s="9"/>
      <c r="J5290" s="9"/>
      <c r="K5290" s="9"/>
    </row>
    <row r="5291" spans="1:11" x14ac:dyDescent="0.25">
      <c r="A5291" s="2"/>
      <c r="B5291" s="2"/>
      <c r="C5291" s="2"/>
      <c r="E5291" s="2"/>
      <c r="G5291" s="2"/>
      <c r="H5291" s="6"/>
      <c r="I5291" s="9"/>
      <c r="J5291" s="9"/>
      <c r="K5291" s="9"/>
    </row>
    <row r="5292" spans="1:11" x14ac:dyDescent="0.25">
      <c r="A5292" s="2"/>
      <c r="B5292" s="2"/>
      <c r="C5292" s="2"/>
      <c r="E5292" s="2"/>
      <c r="G5292" s="2"/>
      <c r="H5292" s="6"/>
      <c r="I5292" s="9"/>
      <c r="J5292" s="9"/>
      <c r="K5292" s="9"/>
    </row>
    <row r="5293" spans="1:11" x14ac:dyDescent="0.25">
      <c r="A5293" s="2"/>
      <c r="B5293" s="2"/>
      <c r="C5293" s="2"/>
      <c r="E5293" s="2"/>
      <c r="G5293" s="2"/>
      <c r="H5293" s="6"/>
      <c r="I5293" s="9"/>
      <c r="J5293" s="9"/>
      <c r="K5293" s="9"/>
    </row>
    <row r="5294" spans="1:11" x14ac:dyDescent="0.25">
      <c r="A5294" s="2"/>
      <c r="B5294" s="2"/>
      <c r="C5294" s="2"/>
      <c r="E5294" s="2"/>
      <c r="G5294" s="2"/>
      <c r="H5294" s="6"/>
      <c r="I5294" s="9"/>
      <c r="J5294" s="9"/>
      <c r="K5294" s="9"/>
    </row>
    <row r="5295" spans="1:11" x14ac:dyDescent="0.25">
      <c r="A5295" s="2"/>
      <c r="B5295" s="2"/>
      <c r="C5295" s="2"/>
      <c r="E5295" s="2"/>
      <c r="G5295" s="2"/>
      <c r="H5295" s="6"/>
      <c r="I5295" s="9"/>
      <c r="J5295" s="9"/>
      <c r="K5295" s="9"/>
    </row>
    <row r="5296" spans="1:11" x14ac:dyDescent="0.25">
      <c r="A5296" s="2"/>
      <c r="B5296" s="2"/>
      <c r="C5296" s="2"/>
      <c r="E5296" s="2"/>
      <c r="G5296" s="2"/>
      <c r="H5296" s="6"/>
      <c r="I5296" s="9"/>
      <c r="J5296" s="9"/>
      <c r="K5296" s="9"/>
    </row>
    <row r="5297" spans="1:11" x14ac:dyDescent="0.25">
      <c r="A5297" s="2"/>
      <c r="B5297" s="2"/>
      <c r="C5297" s="2"/>
      <c r="E5297" s="2"/>
      <c r="G5297" s="2"/>
      <c r="H5297" s="6"/>
      <c r="I5297" s="9"/>
      <c r="J5297" s="9"/>
      <c r="K5297" s="9"/>
    </row>
    <row r="5298" spans="1:11" x14ac:dyDescent="0.25">
      <c r="A5298" s="2"/>
      <c r="B5298" s="2"/>
      <c r="C5298" s="2"/>
      <c r="E5298" s="2"/>
      <c r="G5298" s="2"/>
      <c r="H5298" s="6"/>
      <c r="I5298" s="9"/>
      <c r="J5298" s="9"/>
      <c r="K5298" s="9"/>
    </row>
    <row r="5299" spans="1:11" x14ac:dyDescent="0.25">
      <c r="A5299" s="2"/>
      <c r="B5299" s="2"/>
      <c r="C5299" s="2"/>
      <c r="E5299" s="2"/>
      <c r="G5299" s="2"/>
      <c r="H5299" s="6"/>
      <c r="I5299" s="9"/>
      <c r="J5299" s="9"/>
      <c r="K5299" s="9"/>
    </row>
    <row r="5300" spans="1:11" x14ac:dyDescent="0.25">
      <c r="A5300" s="2"/>
      <c r="B5300" s="2"/>
      <c r="C5300" s="2"/>
      <c r="E5300" s="2"/>
      <c r="G5300" s="2"/>
      <c r="H5300" s="6"/>
      <c r="I5300" s="9"/>
      <c r="J5300" s="9"/>
      <c r="K5300" s="9"/>
    </row>
    <row r="5301" spans="1:11" x14ac:dyDescent="0.25">
      <c r="A5301" s="2"/>
      <c r="B5301" s="2"/>
      <c r="C5301" s="2"/>
      <c r="E5301" s="2"/>
      <c r="G5301" s="2"/>
      <c r="H5301" s="6"/>
      <c r="I5301" s="9"/>
      <c r="J5301" s="9"/>
      <c r="K5301" s="9"/>
    </row>
    <row r="5302" spans="1:11" x14ac:dyDescent="0.25">
      <c r="A5302" s="2"/>
      <c r="B5302" s="2"/>
      <c r="C5302" s="2"/>
      <c r="E5302" s="2"/>
      <c r="G5302" s="2"/>
      <c r="H5302" s="6"/>
      <c r="I5302" s="9"/>
      <c r="J5302" s="9"/>
      <c r="K5302" s="9"/>
    </row>
    <row r="5303" spans="1:11" x14ac:dyDescent="0.25">
      <c r="A5303" s="2"/>
      <c r="B5303" s="2"/>
      <c r="C5303" s="2"/>
      <c r="E5303" s="2"/>
      <c r="G5303" s="2"/>
      <c r="H5303" s="6"/>
      <c r="I5303" s="9"/>
      <c r="J5303" s="9"/>
      <c r="K5303" s="9"/>
    </row>
    <row r="5304" spans="1:11" x14ac:dyDescent="0.25">
      <c r="A5304" s="2"/>
      <c r="B5304" s="2"/>
      <c r="C5304" s="2"/>
      <c r="E5304" s="2"/>
      <c r="G5304" s="2"/>
      <c r="H5304" s="6"/>
      <c r="I5304" s="9"/>
      <c r="J5304" s="9"/>
      <c r="K5304" s="9"/>
    </row>
    <row r="5305" spans="1:11" x14ac:dyDescent="0.25">
      <c r="A5305" s="2"/>
      <c r="B5305" s="2"/>
      <c r="C5305" s="2"/>
      <c r="E5305" s="2"/>
      <c r="G5305" s="2"/>
      <c r="H5305" s="6"/>
      <c r="I5305" s="9"/>
      <c r="J5305" s="9"/>
      <c r="K5305" s="9"/>
    </row>
    <row r="5306" spans="1:11" x14ac:dyDescent="0.25">
      <c r="A5306" s="2"/>
      <c r="B5306" s="2"/>
      <c r="C5306" s="2"/>
      <c r="E5306" s="2"/>
      <c r="G5306" s="2"/>
      <c r="H5306" s="6"/>
      <c r="I5306" s="9"/>
      <c r="J5306" s="9"/>
      <c r="K5306" s="9"/>
    </row>
    <row r="5307" spans="1:11" x14ac:dyDescent="0.25">
      <c r="A5307" s="2"/>
      <c r="B5307" s="2"/>
      <c r="C5307" s="2"/>
      <c r="E5307" s="2"/>
      <c r="G5307" s="2"/>
      <c r="H5307" s="6"/>
      <c r="I5307" s="9"/>
      <c r="J5307" s="9"/>
      <c r="K5307" s="9"/>
    </row>
    <row r="5308" spans="1:11" x14ac:dyDescent="0.25">
      <c r="A5308" s="2"/>
      <c r="B5308" s="2"/>
      <c r="C5308" s="2"/>
      <c r="E5308" s="2"/>
      <c r="G5308" s="2"/>
      <c r="H5308" s="6"/>
      <c r="I5308" s="9"/>
      <c r="J5308" s="9"/>
      <c r="K5308" s="9"/>
    </row>
    <row r="5309" spans="1:11" x14ac:dyDescent="0.25">
      <c r="A5309" s="2"/>
      <c r="B5309" s="2"/>
      <c r="C5309" s="2"/>
      <c r="E5309" s="2"/>
      <c r="G5309" s="2"/>
      <c r="H5309" s="6"/>
      <c r="I5309" s="9"/>
      <c r="J5309" s="9"/>
      <c r="K5309" s="9"/>
    </row>
    <row r="5310" spans="1:11" x14ac:dyDescent="0.25">
      <c r="A5310" s="2"/>
      <c r="B5310" s="2"/>
      <c r="C5310" s="2"/>
      <c r="E5310" s="2"/>
      <c r="G5310" s="2"/>
      <c r="H5310" s="6"/>
      <c r="I5310" s="9"/>
      <c r="J5310" s="9"/>
      <c r="K5310" s="9"/>
    </row>
    <row r="5311" spans="1:11" x14ac:dyDescent="0.25">
      <c r="A5311" s="2"/>
      <c r="B5311" s="2"/>
      <c r="C5311" s="2"/>
      <c r="E5311" s="2"/>
      <c r="G5311" s="2"/>
      <c r="H5311" s="6"/>
      <c r="I5311" s="9"/>
      <c r="J5311" s="9"/>
      <c r="K5311" s="9"/>
    </row>
    <row r="5312" spans="1:11" x14ac:dyDescent="0.25">
      <c r="A5312" s="2"/>
      <c r="B5312" s="2"/>
      <c r="C5312" s="2"/>
      <c r="E5312" s="2"/>
      <c r="G5312" s="2"/>
      <c r="H5312" s="6"/>
      <c r="I5312" s="9"/>
      <c r="J5312" s="9"/>
      <c r="K5312" s="9"/>
    </row>
    <row r="5313" spans="1:11" x14ac:dyDescent="0.25">
      <c r="A5313" s="2"/>
      <c r="B5313" s="2"/>
      <c r="C5313" s="2"/>
      <c r="E5313" s="2"/>
      <c r="G5313" s="2"/>
      <c r="H5313" s="6"/>
      <c r="I5313" s="9"/>
      <c r="J5313" s="9"/>
      <c r="K5313" s="9"/>
    </row>
    <row r="5314" spans="1:11" x14ac:dyDescent="0.25">
      <c r="A5314" s="2"/>
      <c r="B5314" s="2"/>
      <c r="C5314" s="2"/>
      <c r="E5314" s="2"/>
      <c r="G5314" s="2"/>
      <c r="H5314" s="6"/>
      <c r="I5314" s="9"/>
      <c r="J5314" s="9"/>
      <c r="K5314" s="9"/>
    </row>
    <row r="5315" spans="1:11" x14ac:dyDescent="0.25">
      <c r="A5315" s="2"/>
      <c r="B5315" s="2"/>
      <c r="C5315" s="2"/>
      <c r="E5315" s="2"/>
      <c r="G5315" s="2"/>
      <c r="H5315" s="6"/>
      <c r="I5315" s="9"/>
      <c r="J5315" s="9"/>
      <c r="K5315" s="9"/>
    </row>
    <row r="5316" spans="1:11" x14ac:dyDescent="0.25">
      <c r="A5316" s="2"/>
      <c r="B5316" s="2"/>
      <c r="C5316" s="2"/>
      <c r="E5316" s="2"/>
      <c r="G5316" s="2"/>
      <c r="H5316" s="6"/>
      <c r="I5316" s="9"/>
      <c r="J5316" s="9"/>
      <c r="K5316" s="9"/>
    </row>
    <row r="5317" spans="1:11" x14ac:dyDescent="0.25">
      <c r="A5317" s="2"/>
      <c r="B5317" s="2"/>
      <c r="C5317" s="2"/>
      <c r="E5317" s="2"/>
      <c r="G5317" s="2"/>
      <c r="H5317" s="6"/>
      <c r="I5317" s="9"/>
      <c r="J5317" s="9"/>
      <c r="K5317" s="9"/>
    </row>
    <row r="5318" spans="1:11" x14ac:dyDescent="0.25">
      <c r="A5318" s="2"/>
      <c r="B5318" s="2"/>
      <c r="C5318" s="2"/>
      <c r="E5318" s="2"/>
      <c r="G5318" s="2"/>
      <c r="H5318" s="6"/>
      <c r="I5318" s="9"/>
      <c r="J5318" s="9"/>
      <c r="K5318" s="9"/>
    </row>
    <row r="5319" spans="1:11" x14ac:dyDescent="0.25">
      <c r="A5319" s="2"/>
      <c r="B5319" s="2"/>
      <c r="C5319" s="2"/>
      <c r="E5319" s="2"/>
      <c r="G5319" s="2"/>
      <c r="H5319" s="6"/>
      <c r="I5319" s="9"/>
      <c r="J5319" s="9"/>
      <c r="K5319" s="9"/>
    </row>
    <row r="5320" spans="1:11" x14ac:dyDescent="0.25">
      <c r="A5320" s="2"/>
      <c r="B5320" s="2"/>
      <c r="C5320" s="2"/>
      <c r="E5320" s="2"/>
      <c r="G5320" s="2"/>
      <c r="H5320" s="6"/>
      <c r="I5320" s="9"/>
      <c r="J5320" s="9"/>
      <c r="K5320" s="9"/>
    </row>
    <row r="5321" spans="1:11" x14ac:dyDescent="0.25">
      <c r="A5321" s="2"/>
      <c r="B5321" s="2"/>
      <c r="C5321" s="2"/>
      <c r="E5321" s="2"/>
      <c r="G5321" s="2"/>
      <c r="H5321" s="6"/>
      <c r="I5321" s="9"/>
      <c r="J5321" s="9"/>
      <c r="K5321" s="9"/>
    </row>
    <row r="5322" spans="1:11" x14ac:dyDescent="0.25">
      <c r="A5322" s="2"/>
      <c r="B5322" s="2"/>
      <c r="C5322" s="2"/>
      <c r="E5322" s="2"/>
      <c r="G5322" s="2"/>
      <c r="H5322" s="6"/>
      <c r="I5322" s="9"/>
      <c r="J5322" s="9"/>
      <c r="K5322" s="9"/>
    </row>
    <row r="5323" spans="1:11" x14ac:dyDescent="0.25">
      <c r="A5323" s="2"/>
      <c r="B5323" s="2"/>
      <c r="C5323" s="2"/>
      <c r="E5323" s="2"/>
      <c r="G5323" s="2"/>
      <c r="H5323" s="6"/>
      <c r="I5323" s="9"/>
      <c r="J5323" s="9"/>
      <c r="K5323" s="9"/>
    </row>
    <row r="5324" spans="1:11" x14ac:dyDescent="0.25">
      <c r="A5324" s="2"/>
      <c r="B5324" s="2"/>
      <c r="C5324" s="2"/>
      <c r="E5324" s="2"/>
      <c r="G5324" s="2"/>
      <c r="H5324" s="6"/>
      <c r="I5324" s="9"/>
      <c r="J5324" s="9"/>
      <c r="K5324" s="9"/>
    </row>
    <row r="5325" spans="1:11" x14ac:dyDescent="0.25">
      <c r="A5325" s="2"/>
      <c r="B5325" s="2"/>
      <c r="C5325" s="2"/>
      <c r="E5325" s="2"/>
      <c r="G5325" s="2"/>
      <c r="H5325" s="6"/>
      <c r="I5325" s="9"/>
      <c r="J5325" s="9"/>
      <c r="K5325" s="9"/>
    </row>
    <row r="5326" spans="1:11" x14ac:dyDescent="0.25">
      <c r="A5326" s="2"/>
      <c r="B5326" s="2"/>
      <c r="C5326" s="2"/>
      <c r="E5326" s="2"/>
      <c r="G5326" s="2"/>
      <c r="H5326" s="6"/>
      <c r="I5326" s="9"/>
      <c r="J5326" s="9"/>
      <c r="K5326" s="9"/>
    </row>
    <row r="5327" spans="1:11" x14ac:dyDescent="0.25">
      <c r="A5327" s="2"/>
      <c r="B5327" s="2"/>
      <c r="C5327" s="2"/>
      <c r="E5327" s="2"/>
      <c r="G5327" s="2"/>
      <c r="H5327" s="6"/>
      <c r="I5327" s="9"/>
      <c r="J5327" s="9"/>
      <c r="K5327" s="9"/>
    </row>
    <row r="5328" spans="1:11" x14ac:dyDescent="0.25">
      <c r="A5328" s="2"/>
      <c r="B5328" s="2"/>
      <c r="C5328" s="2"/>
      <c r="E5328" s="2"/>
      <c r="G5328" s="2"/>
      <c r="H5328" s="6"/>
      <c r="I5328" s="9"/>
      <c r="J5328" s="9"/>
      <c r="K5328" s="9"/>
    </row>
    <row r="5329" spans="1:11" x14ac:dyDescent="0.25">
      <c r="A5329" s="2"/>
      <c r="B5329" s="2"/>
      <c r="C5329" s="2"/>
      <c r="E5329" s="2"/>
      <c r="G5329" s="2"/>
      <c r="H5329" s="6"/>
      <c r="I5329" s="9"/>
      <c r="J5329" s="9"/>
      <c r="K5329" s="9"/>
    </row>
    <row r="5330" spans="1:11" x14ac:dyDescent="0.25">
      <c r="A5330" s="2"/>
      <c r="B5330" s="2"/>
      <c r="C5330" s="2"/>
      <c r="E5330" s="2"/>
      <c r="G5330" s="2"/>
      <c r="H5330" s="6"/>
      <c r="I5330" s="9"/>
      <c r="J5330" s="9"/>
      <c r="K5330" s="9"/>
    </row>
    <row r="5331" spans="1:11" x14ac:dyDescent="0.25">
      <c r="A5331" s="2"/>
      <c r="B5331" s="2"/>
      <c r="C5331" s="2"/>
      <c r="E5331" s="2"/>
      <c r="G5331" s="2"/>
      <c r="H5331" s="6"/>
      <c r="I5331" s="9"/>
      <c r="J5331" s="9"/>
      <c r="K5331" s="9"/>
    </row>
    <row r="5332" spans="1:11" x14ac:dyDescent="0.25">
      <c r="A5332" s="2"/>
      <c r="B5332" s="2"/>
      <c r="C5332" s="2"/>
      <c r="E5332" s="2"/>
      <c r="G5332" s="2"/>
      <c r="H5332" s="6"/>
      <c r="I5332" s="9"/>
      <c r="J5332" s="9"/>
      <c r="K5332" s="9"/>
    </row>
    <row r="5333" spans="1:11" x14ac:dyDescent="0.25">
      <c r="A5333" s="2"/>
      <c r="B5333" s="2"/>
      <c r="C5333" s="2"/>
      <c r="E5333" s="2"/>
      <c r="G5333" s="2"/>
      <c r="H5333" s="6"/>
      <c r="I5333" s="9"/>
      <c r="J5333" s="9"/>
      <c r="K5333" s="9"/>
    </row>
    <row r="5334" spans="1:11" x14ac:dyDescent="0.25">
      <c r="A5334" s="2"/>
      <c r="B5334" s="2"/>
      <c r="C5334" s="2"/>
      <c r="E5334" s="2"/>
      <c r="G5334" s="2"/>
      <c r="H5334" s="6"/>
      <c r="I5334" s="9"/>
      <c r="J5334" s="9"/>
      <c r="K5334" s="9"/>
    </row>
    <row r="5335" spans="1:11" x14ac:dyDescent="0.25">
      <c r="A5335" s="2"/>
      <c r="B5335" s="2"/>
      <c r="C5335" s="2"/>
      <c r="E5335" s="2"/>
      <c r="G5335" s="2"/>
      <c r="H5335" s="6"/>
      <c r="I5335" s="9"/>
      <c r="J5335" s="9"/>
      <c r="K5335" s="9"/>
    </row>
    <row r="5336" spans="1:11" x14ac:dyDescent="0.25">
      <c r="A5336" s="2"/>
      <c r="B5336" s="2"/>
      <c r="C5336" s="2"/>
      <c r="E5336" s="2"/>
      <c r="G5336" s="2"/>
      <c r="H5336" s="6"/>
      <c r="I5336" s="9"/>
      <c r="J5336" s="9"/>
      <c r="K5336" s="9"/>
    </row>
    <row r="5337" spans="1:11" x14ac:dyDescent="0.25">
      <c r="A5337" s="2"/>
      <c r="B5337" s="2"/>
      <c r="C5337" s="2"/>
      <c r="E5337" s="2"/>
      <c r="G5337" s="2"/>
      <c r="H5337" s="6"/>
      <c r="I5337" s="9"/>
      <c r="J5337" s="9"/>
      <c r="K5337" s="9"/>
    </row>
    <row r="5338" spans="1:11" x14ac:dyDescent="0.25">
      <c r="A5338" s="2"/>
      <c r="B5338" s="2"/>
      <c r="C5338" s="2"/>
      <c r="E5338" s="2"/>
      <c r="G5338" s="2"/>
      <c r="H5338" s="6"/>
      <c r="I5338" s="9"/>
      <c r="J5338" s="9"/>
      <c r="K5338" s="9"/>
    </row>
    <row r="5339" spans="1:11" x14ac:dyDescent="0.25">
      <c r="A5339" s="2"/>
      <c r="B5339" s="2"/>
      <c r="C5339" s="2"/>
      <c r="E5339" s="2"/>
      <c r="G5339" s="2"/>
      <c r="H5339" s="6"/>
      <c r="I5339" s="9"/>
      <c r="J5339" s="9"/>
      <c r="K5339" s="9"/>
    </row>
    <row r="5340" spans="1:11" x14ac:dyDescent="0.25">
      <c r="A5340" s="2"/>
      <c r="B5340" s="2"/>
      <c r="C5340" s="2"/>
      <c r="E5340" s="2"/>
      <c r="G5340" s="2"/>
      <c r="H5340" s="6"/>
      <c r="I5340" s="9"/>
      <c r="J5340" s="9"/>
      <c r="K5340" s="9"/>
    </row>
    <row r="5341" spans="1:11" x14ac:dyDescent="0.25">
      <c r="A5341" s="2"/>
      <c r="B5341" s="2"/>
      <c r="C5341" s="2"/>
      <c r="E5341" s="2"/>
      <c r="G5341" s="2"/>
      <c r="H5341" s="6"/>
      <c r="I5341" s="9"/>
      <c r="J5341" s="9"/>
      <c r="K5341" s="9"/>
    </row>
    <row r="5342" spans="1:11" x14ac:dyDescent="0.25">
      <c r="A5342" s="2"/>
      <c r="B5342" s="2"/>
      <c r="C5342" s="2"/>
      <c r="E5342" s="2"/>
      <c r="G5342" s="2"/>
      <c r="H5342" s="6"/>
      <c r="I5342" s="9"/>
      <c r="J5342" s="9"/>
      <c r="K5342" s="9"/>
    </row>
    <row r="5343" spans="1:11" x14ac:dyDescent="0.25">
      <c r="A5343" s="2"/>
      <c r="B5343" s="2"/>
      <c r="C5343" s="2"/>
      <c r="E5343" s="2"/>
      <c r="G5343" s="2"/>
      <c r="H5343" s="6"/>
      <c r="I5343" s="9"/>
      <c r="J5343" s="9"/>
      <c r="K5343" s="9"/>
    </row>
    <row r="5344" spans="1:11" x14ac:dyDescent="0.25">
      <c r="A5344" s="2"/>
      <c r="B5344" s="2"/>
      <c r="C5344" s="2"/>
      <c r="E5344" s="2"/>
      <c r="G5344" s="2"/>
      <c r="H5344" s="6"/>
      <c r="I5344" s="9"/>
      <c r="J5344" s="9"/>
      <c r="K5344" s="9"/>
    </row>
    <row r="5345" spans="1:11" x14ac:dyDescent="0.25">
      <c r="A5345" s="2"/>
      <c r="B5345" s="2"/>
      <c r="C5345" s="2"/>
      <c r="E5345" s="2"/>
      <c r="G5345" s="2"/>
      <c r="H5345" s="6"/>
      <c r="I5345" s="9"/>
      <c r="J5345" s="9"/>
      <c r="K5345" s="9"/>
    </row>
    <row r="5346" spans="1:11" x14ac:dyDescent="0.25">
      <c r="A5346" s="2"/>
      <c r="B5346" s="2"/>
      <c r="C5346" s="2"/>
      <c r="E5346" s="2"/>
      <c r="G5346" s="2"/>
      <c r="H5346" s="6"/>
      <c r="I5346" s="9"/>
      <c r="J5346" s="9"/>
      <c r="K5346" s="9"/>
    </row>
    <row r="5347" spans="1:11" x14ac:dyDescent="0.25">
      <c r="A5347" s="2"/>
      <c r="B5347" s="2"/>
      <c r="C5347" s="2"/>
      <c r="E5347" s="2"/>
      <c r="G5347" s="2"/>
      <c r="H5347" s="6"/>
      <c r="I5347" s="9"/>
      <c r="J5347" s="9"/>
      <c r="K5347" s="9"/>
    </row>
    <row r="5348" spans="1:11" x14ac:dyDescent="0.25">
      <c r="A5348" s="2"/>
      <c r="B5348" s="2"/>
      <c r="C5348" s="2"/>
      <c r="E5348" s="2"/>
      <c r="G5348" s="2"/>
      <c r="H5348" s="6"/>
      <c r="I5348" s="9"/>
      <c r="J5348" s="9"/>
      <c r="K5348" s="9"/>
    </row>
    <row r="5349" spans="1:11" x14ac:dyDescent="0.25">
      <c r="A5349" s="2"/>
      <c r="B5349" s="2"/>
      <c r="C5349" s="2"/>
      <c r="E5349" s="2"/>
      <c r="G5349" s="2"/>
      <c r="H5349" s="6"/>
      <c r="I5349" s="9"/>
      <c r="J5349" s="9"/>
      <c r="K5349" s="9"/>
    </row>
    <row r="5350" spans="1:11" x14ac:dyDescent="0.25">
      <c r="A5350" s="2"/>
      <c r="B5350" s="2"/>
      <c r="C5350" s="2"/>
      <c r="E5350" s="2"/>
      <c r="G5350" s="2"/>
      <c r="H5350" s="6"/>
      <c r="I5350" s="9"/>
      <c r="J5350" s="9"/>
      <c r="K5350" s="9"/>
    </row>
    <row r="5351" spans="1:11" x14ac:dyDescent="0.25">
      <c r="A5351" s="2"/>
      <c r="B5351" s="2"/>
      <c r="C5351" s="2"/>
      <c r="E5351" s="2"/>
      <c r="G5351" s="2"/>
      <c r="H5351" s="6"/>
      <c r="I5351" s="9"/>
      <c r="J5351" s="9"/>
      <c r="K5351" s="9"/>
    </row>
    <row r="5352" spans="1:11" x14ac:dyDescent="0.25">
      <c r="A5352" s="2"/>
      <c r="B5352" s="2"/>
      <c r="C5352" s="2"/>
      <c r="E5352" s="2"/>
      <c r="G5352" s="2"/>
      <c r="H5352" s="6"/>
      <c r="I5352" s="9"/>
      <c r="J5352" s="9"/>
      <c r="K5352" s="9"/>
    </row>
    <row r="5353" spans="1:11" x14ac:dyDescent="0.25">
      <c r="A5353" s="2"/>
      <c r="B5353" s="2"/>
      <c r="C5353" s="2"/>
      <c r="E5353" s="2"/>
      <c r="G5353" s="2"/>
      <c r="H5353" s="6"/>
      <c r="I5353" s="9"/>
      <c r="J5353" s="9"/>
      <c r="K5353" s="9"/>
    </row>
    <row r="5354" spans="1:11" x14ac:dyDescent="0.25">
      <c r="A5354" s="2"/>
      <c r="B5354" s="2"/>
      <c r="C5354" s="2"/>
      <c r="E5354" s="2"/>
      <c r="G5354" s="2"/>
      <c r="H5354" s="6"/>
      <c r="I5354" s="9"/>
      <c r="J5354" s="9"/>
      <c r="K5354" s="9"/>
    </row>
    <row r="5355" spans="1:11" x14ac:dyDescent="0.25">
      <c r="A5355" s="2"/>
      <c r="B5355" s="2"/>
      <c r="C5355" s="2"/>
      <c r="E5355" s="2"/>
      <c r="G5355" s="2"/>
      <c r="H5355" s="6"/>
      <c r="I5355" s="9"/>
      <c r="J5355" s="9"/>
      <c r="K5355" s="9"/>
    </row>
    <row r="5356" spans="1:11" x14ac:dyDescent="0.25">
      <c r="A5356" s="2"/>
      <c r="B5356" s="2"/>
      <c r="C5356" s="2"/>
      <c r="E5356" s="2"/>
      <c r="G5356" s="2"/>
      <c r="H5356" s="6"/>
      <c r="I5356" s="9"/>
      <c r="J5356" s="9"/>
      <c r="K5356" s="9"/>
    </row>
    <row r="5357" spans="1:11" x14ac:dyDescent="0.25">
      <c r="A5357" s="2"/>
      <c r="B5357" s="2"/>
      <c r="C5357" s="2"/>
      <c r="E5357" s="2"/>
      <c r="G5357" s="2"/>
      <c r="H5357" s="6"/>
      <c r="I5357" s="9"/>
      <c r="J5357" s="9"/>
      <c r="K5357" s="9"/>
    </row>
    <row r="5358" spans="1:11" x14ac:dyDescent="0.25">
      <c r="A5358" s="2"/>
      <c r="B5358" s="2"/>
      <c r="C5358" s="2"/>
      <c r="E5358" s="2"/>
      <c r="G5358" s="2"/>
      <c r="H5358" s="6"/>
      <c r="I5358" s="9"/>
      <c r="J5358" s="9"/>
      <c r="K5358" s="9"/>
    </row>
    <row r="5359" spans="1:11" x14ac:dyDescent="0.25">
      <c r="A5359" s="2"/>
      <c r="B5359" s="2"/>
      <c r="C5359" s="2"/>
      <c r="E5359" s="2"/>
      <c r="G5359" s="2"/>
      <c r="H5359" s="6"/>
      <c r="I5359" s="9"/>
      <c r="J5359" s="9"/>
      <c r="K5359" s="9"/>
    </row>
    <row r="5360" spans="1:11" x14ac:dyDescent="0.25">
      <c r="A5360" s="2"/>
      <c r="B5360" s="2"/>
      <c r="C5360" s="2"/>
      <c r="E5360" s="2"/>
      <c r="G5360" s="2"/>
      <c r="H5360" s="6"/>
      <c r="I5360" s="9"/>
      <c r="J5360" s="9"/>
      <c r="K5360" s="9"/>
    </row>
    <row r="5361" spans="1:11" x14ac:dyDescent="0.25">
      <c r="A5361" s="2"/>
      <c r="B5361" s="2"/>
      <c r="C5361" s="2"/>
      <c r="E5361" s="2"/>
      <c r="G5361" s="2"/>
      <c r="H5361" s="6"/>
      <c r="I5361" s="9"/>
      <c r="J5361" s="9"/>
      <c r="K5361" s="9"/>
    </row>
    <row r="5362" spans="1:11" x14ac:dyDescent="0.25">
      <c r="A5362" s="2"/>
      <c r="B5362" s="2"/>
      <c r="C5362" s="2"/>
      <c r="E5362" s="2"/>
      <c r="G5362" s="2"/>
      <c r="H5362" s="6"/>
      <c r="I5362" s="9"/>
      <c r="J5362" s="9"/>
      <c r="K5362" s="9"/>
    </row>
    <row r="5363" spans="1:11" x14ac:dyDescent="0.25">
      <c r="A5363" s="2"/>
      <c r="B5363" s="2"/>
      <c r="C5363" s="2"/>
      <c r="E5363" s="2"/>
      <c r="G5363" s="2"/>
      <c r="H5363" s="6"/>
      <c r="I5363" s="9"/>
      <c r="J5363" s="9"/>
      <c r="K5363" s="9"/>
    </row>
    <row r="5364" spans="1:11" x14ac:dyDescent="0.25">
      <c r="A5364" s="2"/>
      <c r="B5364" s="2"/>
      <c r="C5364" s="2"/>
      <c r="E5364" s="2"/>
      <c r="G5364" s="2"/>
      <c r="H5364" s="6"/>
      <c r="I5364" s="9"/>
      <c r="J5364" s="9"/>
      <c r="K5364" s="9"/>
    </row>
    <row r="5365" spans="1:11" x14ac:dyDescent="0.25">
      <c r="A5365" s="2"/>
      <c r="B5365" s="2"/>
      <c r="C5365" s="2"/>
      <c r="E5365" s="2"/>
      <c r="G5365" s="2"/>
      <c r="H5365" s="6"/>
      <c r="I5365" s="9"/>
      <c r="J5365" s="9"/>
      <c r="K5365" s="9"/>
    </row>
    <row r="5366" spans="1:11" x14ac:dyDescent="0.25">
      <c r="A5366" s="2"/>
      <c r="B5366" s="2"/>
      <c r="C5366" s="2"/>
      <c r="E5366" s="2"/>
      <c r="G5366" s="2"/>
      <c r="H5366" s="6"/>
      <c r="I5366" s="9"/>
      <c r="J5366" s="9"/>
      <c r="K5366" s="9"/>
    </row>
    <row r="5367" spans="1:11" x14ac:dyDescent="0.25">
      <c r="A5367" s="2"/>
      <c r="B5367" s="2"/>
      <c r="C5367" s="2"/>
      <c r="E5367" s="2"/>
      <c r="G5367" s="2"/>
      <c r="H5367" s="6"/>
      <c r="I5367" s="9"/>
      <c r="J5367" s="9"/>
      <c r="K5367" s="9"/>
    </row>
    <row r="5368" spans="1:11" x14ac:dyDescent="0.25">
      <c r="A5368" s="2"/>
      <c r="B5368" s="2"/>
      <c r="C5368" s="2"/>
      <c r="E5368" s="2"/>
      <c r="G5368" s="2"/>
      <c r="H5368" s="6"/>
      <c r="I5368" s="9"/>
      <c r="J5368" s="9"/>
      <c r="K5368" s="9"/>
    </row>
    <row r="5369" spans="1:11" x14ac:dyDescent="0.25">
      <c r="A5369" s="2"/>
      <c r="B5369" s="2"/>
      <c r="C5369" s="2"/>
      <c r="E5369" s="2"/>
      <c r="G5369" s="2"/>
      <c r="H5369" s="6"/>
      <c r="I5369" s="9"/>
      <c r="J5369" s="9"/>
      <c r="K5369" s="9"/>
    </row>
    <row r="5370" spans="1:11" x14ac:dyDescent="0.25">
      <c r="A5370" s="2"/>
      <c r="B5370" s="2"/>
      <c r="C5370" s="2"/>
      <c r="E5370" s="2"/>
      <c r="G5370" s="2"/>
      <c r="H5370" s="6"/>
      <c r="I5370" s="9"/>
      <c r="J5370" s="9"/>
      <c r="K5370" s="9"/>
    </row>
    <row r="5371" spans="1:11" x14ac:dyDescent="0.25">
      <c r="A5371" s="2"/>
      <c r="B5371" s="2"/>
      <c r="C5371" s="2"/>
      <c r="E5371" s="2"/>
      <c r="G5371" s="2"/>
      <c r="H5371" s="6"/>
      <c r="I5371" s="9"/>
      <c r="J5371" s="9"/>
      <c r="K5371" s="9"/>
    </row>
    <row r="5372" spans="1:11" x14ac:dyDescent="0.25">
      <c r="A5372" s="2"/>
      <c r="B5372" s="2"/>
      <c r="C5372" s="2"/>
      <c r="E5372" s="2"/>
      <c r="G5372" s="2"/>
      <c r="H5372" s="6"/>
      <c r="I5372" s="9"/>
      <c r="J5372" s="9"/>
      <c r="K5372" s="9"/>
    </row>
    <row r="5373" spans="1:11" x14ac:dyDescent="0.25">
      <c r="A5373" s="2"/>
      <c r="B5373" s="2"/>
      <c r="C5373" s="2"/>
      <c r="E5373" s="2"/>
      <c r="G5373" s="2"/>
      <c r="H5373" s="6"/>
      <c r="I5373" s="9"/>
      <c r="J5373" s="9"/>
      <c r="K5373" s="9"/>
    </row>
    <row r="5374" spans="1:11" x14ac:dyDescent="0.25">
      <c r="A5374" s="2"/>
      <c r="B5374" s="2"/>
      <c r="C5374" s="2"/>
      <c r="E5374" s="2"/>
      <c r="G5374" s="2"/>
      <c r="H5374" s="6"/>
      <c r="I5374" s="9"/>
      <c r="J5374" s="9"/>
      <c r="K5374" s="9"/>
    </row>
    <row r="5375" spans="1:11" x14ac:dyDescent="0.25">
      <c r="A5375" s="2"/>
      <c r="B5375" s="2"/>
      <c r="C5375" s="2"/>
      <c r="E5375" s="2"/>
      <c r="G5375" s="2"/>
      <c r="H5375" s="6"/>
      <c r="I5375" s="9"/>
      <c r="J5375" s="9"/>
      <c r="K5375" s="9"/>
    </row>
    <row r="5376" spans="1:11" x14ac:dyDescent="0.25">
      <c r="A5376" s="2"/>
      <c r="B5376" s="2"/>
      <c r="C5376" s="2"/>
      <c r="E5376" s="2"/>
      <c r="G5376" s="2"/>
      <c r="H5376" s="6"/>
      <c r="I5376" s="9"/>
      <c r="J5376" s="9"/>
      <c r="K5376" s="9"/>
    </row>
    <row r="5377" spans="1:11" x14ac:dyDescent="0.25">
      <c r="A5377" s="2"/>
      <c r="B5377" s="2"/>
      <c r="C5377" s="2"/>
      <c r="E5377" s="2"/>
      <c r="G5377" s="2"/>
      <c r="H5377" s="6"/>
      <c r="I5377" s="9"/>
      <c r="J5377" s="9"/>
      <c r="K5377" s="9"/>
    </row>
    <row r="5378" spans="1:11" x14ac:dyDescent="0.25">
      <c r="A5378" s="2"/>
      <c r="B5378" s="2"/>
      <c r="C5378" s="2"/>
      <c r="E5378" s="2"/>
      <c r="G5378" s="2"/>
      <c r="H5378" s="6"/>
      <c r="I5378" s="9"/>
      <c r="J5378" s="9"/>
      <c r="K5378" s="9"/>
    </row>
    <row r="5379" spans="1:11" x14ac:dyDescent="0.25">
      <c r="A5379" s="2"/>
      <c r="B5379" s="2"/>
      <c r="C5379" s="2"/>
      <c r="E5379" s="2"/>
      <c r="G5379" s="2"/>
      <c r="H5379" s="6"/>
      <c r="I5379" s="9"/>
      <c r="J5379" s="9"/>
      <c r="K5379" s="9"/>
    </row>
    <row r="5380" spans="1:11" x14ac:dyDescent="0.25">
      <c r="A5380" s="2"/>
      <c r="B5380" s="2"/>
      <c r="C5380" s="2"/>
      <c r="E5380" s="2"/>
      <c r="G5380" s="2"/>
      <c r="H5380" s="6"/>
      <c r="I5380" s="9"/>
      <c r="J5380" s="9"/>
      <c r="K5380" s="9"/>
    </row>
    <row r="5381" spans="1:11" x14ac:dyDescent="0.25">
      <c r="A5381" s="2"/>
      <c r="B5381" s="2"/>
      <c r="C5381" s="2"/>
      <c r="E5381" s="2"/>
      <c r="G5381" s="2"/>
      <c r="H5381" s="6"/>
      <c r="I5381" s="9"/>
      <c r="J5381" s="9"/>
      <c r="K5381" s="9"/>
    </row>
    <row r="5382" spans="1:11" x14ac:dyDescent="0.25">
      <c r="A5382" s="2"/>
      <c r="B5382" s="2"/>
      <c r="C5382" s="2"/>
      <c r="E5382" s="2"/>
      <c r="G5382" s="2"/>
      <c r="H5382" s="6"/>
      <c r="I5382" s="9"/>
      <c r="J5382" s="9"/>
      <c r="K5382" s="9"/>
    </row>
    <row r="5383" spans="1:11" x14ac:dyDescent="0.25">
      <c r="A5383" s="2"/>
      <c r="B5383" s="2"/>
      <c r="C5383" s="2"/>
      <c r="E5383" s="2"/>
      <c r="G5383" s="2"/>
      <c r="H5383" s="6"/>
      <c r="I5383" s="9"/>
      <c r="J5383" s="9"/>
      <c r="K5383" s="9"/>
    </row>
    <row r="5384" spans="1:11" x14ac:dyDescent="0.25">
      <c r="A5384" s="2"/>
      <c r="B5384" s="2"/>
      <c r="C5384" s="2"/>
      <c r="E5384" s="2"/>
      <c r="G5384" s="2"/>
      <c r="H5384" s="6"/>
      <c r="I5384" s="9"/>
      <c r="J5384" s="9"/>
      <c r="K5384" s="9"/>
    </row>
    <row r="5385" spans="1:11" x14ac:dyDescent="0.25">
      <c r="A5385" s="2"/>
      <c r="B5385" s="2"/>
      <c r="C5385" s="2"/>
      <c r="E5385" s="2"/>
      <c r="G5385" s="2"/>
      <c r="H5385" s="6"/>
      <c r="I5385" s="9"/>
      <c r="J5385" s="9"/>
      <c r="K5385" s="9"/>
    </row>
    <row r="5386" spans="1:11" x14ac:dyDescent="0.25">
      <c r="A5386" s="2"/>
      <c r="B5386" s="2"/>
      <c r="C5386" s="2"/>
      <c r="E5386" s="2"/>
      <c r="G5386" s="2"/>
      <c r="H5386" s="6"/>
      <c r="I5386" s="9"/>
      <c r="J5386" s="9"/>
      <c r="K5386" s="9"/>
    </row>
    <row r="5387" spans="1:11" x14ac:dyDescent="0.25">
      <c r="A5387" s="2"/>
      <c r="B5387" s="2"/>
      <c r="C5387" s="2"/>
      <c r="E5387" s="2"/>
      <c r="G5387" s="2"/>
      <c r="H5387" s="6"/>
      <c r="I5387" s="9"/>
      <c r="J5387" s="9"/>
      <c r="K5387" s="9"/>
    </row>
    <row r="5388" spans="1:11" x14ac:dyDescent="0.25">
      <c r="A5388" s="2"/>
      <c r="B5388" s="2"/>
      <c r="C5388" s="2"/>
      <c r="E5388" s="2"/>
      <c r="G5388" s="2"/>
      <c r="H5388" s="6"/>
      <c r="I5388" s="9"/>
      <c r="J5388" s="9"/>
      <c r="K5388" s="9"/>
    </row>
    <row r="5389" spans="1:11" x14ac:dyDescent="0.25">
      <c r="A5389" s="2"/>
      <c r="B5389" s="2"/>
      <c r="C5389" s="2"/>
      <c r="E5389" s="2"/>
      <c r="G5389" s="2"/>
      <c r="H5389" s="6"/>
      <c r="I5389" s="9"/>
      <c r="J5389" s="9"/>
      <c r="K5389" s="9"/>
    </row>
    <row r="5390" spans="1:11" x14ac:dyDescent="0.25">
      <c r="A5390" s="2"/>
      <c r="B5390" s="2"/>
      <c r="C5390" s="2"/>
      <c r="E5390" s="2"/>
      <c r="G5390" s="2"/>
      <c r="H5390" s="6"/>
      <c r="I5390" s="9"/>
      <c r="J5390" s="9"/>
      <c r="K5390" s="9"/>
    </row>
    <row r="5391" spans="1:11" x14ac:dyDescent="0.25">
      <c r="A5391" s="2"/>
      <c r="B5391" s="2"/>
      <c r="C5391" s="2"/>
      <c r="E5391" s="2"/>
      <c r="G5391" s="2"/>
      <c r="H5391" s="6"/>
      <c r="I5391" s="9"/>
      <c r="J5391" s="9"/>
      <c r="K5391" s="9"/>
    </row>
    <row r="5392" spans="1:11" x14ac:dyDescent="0.25">
      <c r="A5392" s="2"/>
      <c r="B5392" s="2"/>
      <c r="C5392" s="2"/>
      <c r="E5392" s="2"/>
      <c r="G5392" s="2"/>
      <c r="H5392" s="6"/>
      <c r="I5392" s="9"/>
      <c r="J5392" s="9"/>
      <c r="K5392" s="9"/>
    </row>
    <row r="5393" spans="1:11" x14ac:dyDescent="0.25">
      <c r="A5393" s="2"/>
      <c r="B5393" s="2"/>
      <c r="C5393" s="2"/>
      <c r="E5393" s="2"/>
      <c r="G5393" s="2"/>
      <c r="H5393" s="6"/>
      <c r="I5393" s="9"/>
      <c r="J5393" s="9"/>
      <c r="K5393" s="9"/>
    </row>
    <row r="5394" spans="1:11" x14ac:dyDescent="0.25">
      <c r="A5394" s="2"/>
      <c r="B5394" s="2"/>
      <c r="C5394" s="2"/>
      <c r="E5394" s="2"/>
      <c r="G5394" s="2"/>
      <c r="H5394" s="6"/>
      <c r="I5394" s="9"/>
      <c r="J5394" s="9"/>
      <c r="K5394" s="9"/>
    </row>
    <row r="5395" spans="1:11" x14ac:dyDescent="0.25">
      <c r="A5395" s="2"/>
      <c r="B5395" s="2"/>
      <c r="C5395" s="2"/>
      <c r="E5395" s="2"/>
      <c r="G5395" s="2"/>
      <c r="H5395" s="6"/>
      <c r="I5395" s="9"/>
      <c r="J5395" s="9"/>
      <c r="K5395" s="9"/>
    </row>
    <row r="5396" spans="1:11" x14ac:dyDescent="0.25">
      <c r="A5396" s="2"/>
      <c r="B5396" s="2"/>
      <c r="C5396" s="2"/>
      <c r="E5396" s="2"/>
      <c r="G5396" s="2"/>
      <c r="H5396" s="6"/>
      <c r="I5396" s="9"/>
      <c r="J5396" s="9"/>
      <c r="K5396" s="9"/>
    </row>
    <row r="5397" spans="1:11" x14ac:dyDescent="0.25">
      <c r="A5397" s="2"/>
      <c r="B5397" s="2"/>
      <c r="C5397" s="2"/>
      <c r="E5397" s="2"/>
      <c r="G5397" s="2"/>
      <c r="H5397" s="6"/>
      <c r="I5397" s="9"/>
      <c r="J5397" s="9"/>
      <c r="K5397" s="9"/>
    </row>
    <row r="5398" spans="1:11" x14ac:dyDescent="0.25">
      <c r="A5398" s="2"/>
      <c r="B5398" s="2"/>
      <c r="C5398" s="2"/>
      <c r="E5398" s="2"/>
      <c r="G5398" s="2"/>
      <c r="H5398" s="6"/>
      <c r="I5398" s="9"/>
      <c r="J5398" s="9"/>
      <c r="K5398" s="9"/>
    </row>
    <row r="5399" spans="1:11" x14ac:dyDescent="0.25">
      <c r="A5399" s="2"/>
      <c r="B5399" s="2"/>
      <c r="C5399" s="2"/>
      <c r="E5399" s="2"/>
      <c r="G5399" s="2"/>
      <c r="H5399" s="6"/>
      <c r="I5399" s="9"/>
      <c r="J5399" s="9"/>
      <c r="K5399" s="9"/>
    </row>
    <row r="5400" spans="1:11" x14ac:dyDescent="0.25">
      <c r="A5400" s="2"/>
      <c r="B5400" s="2"/>
      <c r="C5400" s="2"/>
      <c r="E5400" s="2"/>
      <c r="G5400" s="2"/>
      <c r="H5400" s="6"/>
      <c r="I5400" s="9"/>
      <c r="J5400" s="9"/>
      <c r="K5400" s="9"/>
    </row>
    <row r="5401" spans="1:11" x14ac:dyDescent="0.25">
      <c r="A5401" s="2"/>
      <c r="B5401" s="2"/>
      <c r="C5401" s="2"/>
      <c r="E5401" s="2"/>
      <c r="G5401" s="2"/>
      <c r="H5401" s="6"/>
      <c r="I5401" s="9"/>
      <c r="J5401" s="9"/>
      <c r="K5401" s="9"/>
    </row>
    <row r="5402" spans="1:11" x14ac:dyDescent="0.25">
      <c r="A5402" s="2"/>
      <c r="B5402" s="2"/>
      <c r="C5402" s="2"/>
      <c r="E5402" s="2"/>
      <c r="G5402" s="2"/>
      <c r="H5402" s="6"/>
      <c r="I5402" s="9"/>
      <c r="J5402" s="9"/>
      <c r="K5402" s="9"/>
    </row>
    <row r="5403" spans="1:11" x14ac:dyDescent="0.25">
      <c r="A5403" s="2"/>
      <c r="B5403" s="2"/>
      <c r="C5403" s="2"/>
      <c r="E5403" s="2"/>
      <c r="G5403" s="2"/>
      <c r="H5403" s="6"/>
      <c r="I5403" s="9"/>
      <c r="J5403" s="9"/>
      <c r="K5403" s="9"/>
    </row>
    <row r="5404" spans="1:11" x14ac:dyDescent="0.25">
      <c r="A5404" s="2"/>
      <c r="B5404" s="2"/>
      <c r="C5404" s="2"/>
      <c r="E5404" s="2"/>
      <c r="G5404" s="2"/>
      <c r="H5404" s="6"/>
      <c r="I5404" s="9"/>
      <c r="J5404" s="9"/>
      <c r="K5404" s="9"/>
    </row>
    <row r="5405" spans="1:11" x14ac:dyDescent="0.25">
      <c r="A5405" s="2"/>
      <c r="B5405" s="2"/>
      <c r="C5405" s="2"/>
      <c r="E5405" s="2"/>
      <c r="G5405" s="2"/>
      <c r="H5405" s="6"/>
      <c r="I5405" s="9"/>
      <c r="J5405" s="9"/>
      <c r="K5405" s="9"/>
    </row>
    <row r="5406" spans="1:11" x14ac:dyDescent="0.25">
      <c r="A5406" s="2"/>
      <c r="B5406" s="2"/>
      <c r="C5406" s="2"/>
      <c r="E5406" s="2"/>
      <c r="G5406" s="2"/>
      <c r="H5406" s="6"/>
      <c r="I5406" s="9"/>
      <c r="J5406" s="9"/>
      <c r="K5406" s="9"/>
    </row>
    <row r="5407" spans="1:11" x14ac:dyDescent="0.25">
      <c r="A5407" s="2"/>
      <c r="B5407" s="2"/>
      <c r="C5407" s="2"/>
      <c r="E5407" s="2"/>
      <c r="G5407" s="2"/>
      <c r="H5407" s="6"/>
      <c r="I5407" s="9"/>
      <c r="J5407" s="9"/>
      <c r="K5407" s="9"/>
    </row>
    <row r="5408" spans="1:11" x14ac:dyDescent="0.25">
      <c r="A5408" s="2"/>
      <c r="B5408" s="2"/>
      <c r="C5408" s="2"/>
      <c r="E5408" s="2"/>
      <c r="G5408" s="2"/>
      <c r="H5408" s="6"/>
      <c r="I5408" s="9"/>
      <c r="J5408" s="9"/>
      <c r="K5408" s="9"/>
    </row>
    <row r="5409" spans="1:11" x14ac:dyDescent="0.25">
      <c r="A5409" s="2"/>
      <c r="B5409" s="2"/>
      <c r="C5409" s="2"/>
      <c r="E5409" s="2"/>
      <c r="G5409" s="2"/>
      <c r="H5409" s="6"/>
      <c r="I5409" s="9"/>
      <c r="J5409" s="9"/>
      <c r="K5409" s="9"/>
    </row>
    <row r="5410" spans="1:11" x14ac:dyDescent="0.25">
      <c r="A5410" s="2"/>
      <c r="B5410" s="2"/>
      <c r="C5410" s="2"/>
      <c r="E5410" s="2"/>
      <c r="G5410" s="2"/>
      <c r="H5410" s="6"/>
      <c r="I5410" s="9"/>
      <c r="J5410" s="9"/>
      <c r="K5410" s="9"/>
    </row>
    <row r="5411" spans="1:11" x14ac:dyDescent="0.25">
      <c r="A5411" s="2"/>
      <c r="B5411" s="2"/>
      <c r="C5411" s="2"/>
      <c r="E5411" s="2"/>
      <c r="G5411" s="2"/>
      <c r="H5411" s="6"/>
      <c r="I5411" s="9"/>
      <c r="J5411" s="9"/>
      <c r="K5411" s="9"/>
    </row>
    <row r="5412" spans="1:11" x14ac:dyDescent="0.25">
      <c r="A5412" s="2"/>
      <c r="B5412" s="2"/>
      <c r="C5412" s="2"/>
      <c r="E5412" s="2"/>
      <c r="G5412" s="2"/>
      <c r="H5412" s="6"/>
      <c r="I5412" s="9"/>
      <c r="J5412" s="9"/>
      <c r="K5412" s="9"/>
    </row>
    <row r="5413" spans="1:11" x14ac:dyDescent="0.25">
      <c r="A5413" s="2"/>
      <c r="B5413" s="2"/>
      <c r="C5413" s="2"/>
      <c r="E5413" s="2"/>
      <c r="G5413" s="2"/>
      <c r="H5413" s="6"/>
      <c r="I5413" s="9"/>
      <c r="J5413" s="9"/>
      <c r="K5413" s="9"/>
    </row>
    <row r="5414" spans="1:11" x14ac:dyDescent="0.25">
      <c r="A5414" s="2"/>
      <c r="B5414" s="2"/>
      <c r="C5414" s="2"/>
      <c r="E5414" s="2"/>
      <c r="G5414" s="2"/>
      <c r="H5414" s="6"/>
      <c r="I5414" s="9"/>
      <c r="J5414" s="9"/>
      <c r="K5414" s="9"/>
    </row>
    <row r="5415" spans="1:11" x14ac:dyDescent="0.25">
      <c r="A5415" s="2"/>
      <c r="B5415" s="2"/>
      <c r="C5415" s="2"/>
      <c r="E5415" s="2"/>
      <c r="G5415" s="2"/>
      <c r="H5415" s="6"/>
      <c r="I5415" s="9"/>
      <c r="J5415" s="9"/>
      <c r="K5415" s="9"/>
    </row>
    <row r="5416" spans="1:11" x14ac:dyDescent="0.25">
      <c r="A5416" s="2"/>
      <c r="B5416" s="2"/>
      <c r="C5416" s="2"/>
      <c r="E5416" s="2"/>
      <c r="G5416" s="2"/>
      <c r="H5416" s="6"/>
      <c r="I5416" s="9"/>
      <c r="J5416" s="9"/>
      <c r="K5416" s="9"/>
    </row>
    <row r="5417" spans="1:11" x14ac:dyDescent="0.25">
      <c r="A5417" s="2"/>
      <c r="B5417" s="2"/>
      <c r="C5417" s="2"/>
      <c r="E5417" s="2"/>
      <c r="G5417" s="2"/>
      <c r="H5417" s="6"/>
      <c r="I5417" s="9"/>
      <c r="J5417" s="9"/>
      <c r="K5417" s="9"/>
    </row>
    <row r="5418" spans="1:11" x14ac:dyDescent="0.25">
      <c r="A5418" s="2"/>
      <c r="B5418" s="2"/>
      <c r="C5418" s="2"/>
      <c r="E5418" s="2"/>
      <c r="G5418" s="2"/>
      <c r="H5418" s="6"/>
      <c r="I5418" s="9"/>
      <c r="J5418" s="9"/>
      <c r="K5418" s="9"/>
    </row>
    <row r="5419" spans="1:11" x14ac:dyDescent="0.25">
      <c r="A5419" s="2"/>
      <c r="B5419" s="2"/>
      <c r="C5419" s="2"/>
      <c r="E5419" s="2"/>
      <c r="G5419" s="2"/>
      <c r="H5419" s="6"/>
      <c r="I5419" s="9"/>
      <c r="J5419" s="9"/>
      <c r="K5419" s="9"/>
    </row>
    <row r="5420" spans="1:11" x14ac:dyDescent="0.25">
      <c r="A5420" s="2"/>
      <c r="B5420" s="2"/>
      <c r="C5420" s="2"/>
      <c r="E5420" s="2"/>
      <c r="G5420" s="2"/>
      <c r="H5420" s="6"/>
      <c r="I5420" s="9"/>
      <c r="J5420" s="9"/>
      <c r="K5420" s="9"/>
    </row>
    <row r="5421" spans="1:11" x14ac:dyDescent="0.25">
      <c r="A5421" s="2"/>
      <c r="B5421" s="2"/>
      <c r="C5421" s="2"/>
      <c r="E5421" s="2"/>
      <c r="G5421" s="2"/>
      <c r="H5421" s="6"/>
      <c r="I5421" s="9"/>
      <c r="J5421" s="9"/>
      <c r="K5421" s="9"/>
    </row>
    <row r="5422" spans="1:11" x14ac:dyDescent="0.25">
      <c r="A5422" s="2"/>
      <c r="B5422" s="2"/>
      <c r="C5422" s="2"/>
      <c r="E5422" s="2"/>
      <c r="G5422" s="2"/>
      <c r="H5422" s="6"/>
      <c r="I5422" s="9"/>
      <c r="J5422" s="9"/>
      <c r="K5422" s="9"/>
    </row>
    <row r="5423" spans="1:11" x14ac:dyDescent="0.25">
      <c r="A5423" s="2"/>
      <c r="B5423" s="2"/>
      <c r="C5423" s="2"/>
      <c r="E5423" s="2"/>
      <c r="G5423" s="2"/>
      <c r="H5423" s="6"/>
      <c r="I5423" s="9"/>
      <c r="J5423" s="9"/>
      <c r="K5423" s="9"/>
    </row>
    <row r="5424" spans="1:11" x14ac:dyDescent="0.25">
      <c r="A5424" s="2"/>
      <c r="B5424" s="2"/>
      <c r="C5424" s="2"/>
      <c r="E5424" s="2"/>
      <c r="G5424" s="2"/>
      <c r="H5424" s="6"/>
      <c r="I5424" s="9"/>
      <c r="J5424" s="9"/>
      <c r="K5424" s="9"/>
    </row>
    <row r="5425" spans="1:11" x14ac:dyDescent="0.25">
      <c r="A5425" s="2"/>
      <c r="B5425" s="2"/>
      <c r="C5425" s="2"/>
      <c r="E5425" s="2"/>
      <c r="G5425" s="2"/>
      <c r="H5425" s="6"/>
      <c r="I5425" s="9"/>
      <c r="J5425" s="9"/>
      <c r="K5425" s="9"/>
    </row>
    <row r="5426" spans="1:11" x14ac:dyDescent="0.25">
      <c r="A5426" s="2"/>
      <c r="B5426" s="2"/>
      <c r="C5426" s="2"/>
      <c r="E5426" s="2"/>
      <c r="G5426" s="2"/>
      <c r="H5426" s="6"/>
      <c r="I5426" s="9"/>
      <c r="J5426" s="9"/>
      <c r="K5426" s="9"/>
    </row>
    <row r="5427" spans="1:11" x14ac:dyDescent="0.25">
      <c r="A5427" s="2"/>
      <c r="B5427" s="2"/>
      <c r="C5427" s="2"/>
      <c r="E5427" s="2"/>
      <c r="G5427" s="2"/>
      <c r="H5427" s="6"/>
      <c r="I5427" s="9"/>
      <c r="J5427" s="9"/>
      <c r="K5427" s="9"/>
    </row>
    <row r="5428" spans="1:11" x14ac:dyDescent="0.25">
      <c r="A5428" s="2"/>
      <c r="B5428" s="2"/>
      <c r="C5428" s="2"/>
      <c r="E5428" s="2"/>
      <c r="G5428" s="2"/>
      <c r="H5428" s="6"/>
      <c r="I5428" s="9"/>
      <c r="J5428" s="9"/>
      <c r="K5428" s="9"/>
    </row>
    <row r="5429" spans="1:11" x14ac:dyDescent="0.25">
      <c r="A5429" s="2"/>
      <c r="B5429" s="2"/>
      <c r="C5429" s="2"/>
      <c r="E5429" s="2"/>
      <c r="G5429" s="2"/>
      <c r="H5429" s="6"/>
      <c r="I5429" s="9"/>
      <c r="J5429" s="9"/>
      <c r="K5429" s="9"/>
    </row>
    <row r="5430" spans="1:11" x14ac:dyDescent="0.25">
      <c r="A5430" s="2"/>
      <c r="B5430" s="2"/>
      <c r="C5430" s="2"/>
      <c r="E5430" s="2"/>
      <c r="G5430" s="2"/>
      <c r="H5430" s="6"/>
      <c r="I5430" s="9"/>
      <c r="J5430" s="9"/>
      <c r="K5430" s="9"/>
    </row>
    <row r="5431" spans="1:11" x14ac:dyDescent="0.25">
      <c r="A5431" s="2"/>
      <c r="B5431" s="2"/>
      <c r="C5431" s="2"/>
      <c r="E5431" s="2"/>
      <c r="G5431" s="2"/>
      <c r="H5431" s="6"/>
      <c r="I5431" s="9"/>
      <c r="J5431" s="9"/>
      <c r="K5431" s="9"/>
    </row>
    <row r="5432" spans="1:11" x14ac:dyDescent="0.25">
      <c r="A5432" s="2"/>
      <c r="B5432" s="2"/>
      <c r="C5432" s="2"/>
      <c r="E5432" s="2"/>
      <c r="G5432" s="2"/>
      <c r="H5432" s="6"/>
      <c r="I5432" s="9"/>
      <c r="J5432" s="9"/>
      <c r="K5432" s="9"/>
    </row>
    <row r="5433" spans="1:11" x14ac:dyDescent="0.25">
      <c r="A5433" s="2"/>
      <c r="B5433" s="2"/>
      <c r="C5433" s="2"/>
      <c r="E5433" s="2"/>
      <c r="G5433" s="2"/>
      <c r="H5433" s="6"/>
      <c r="I5433" s="9"/>
      <c r="J5433" s="9"/>
      <c r="K5433" s="9"/>
    </row>
    <row r="5434" spans="1:11" x14ac:dyDescent="0.25">
      <c r="A5434" s="2"/>
      <c r="B5434" s="2"/>
      <c r="C5434" s="2"/>
      <c r="E5434" s="2"/>
      <c r="G5434" s="2"/>
      <c r="H5434" s="6"/>
      <c r="I5434" s="9"/>
      <c r="J5434" s="9"/>
      <c r="K5434" s="9"/>
    </row>
    <row r="5435" spans="1:11" x14ac:dyDescent="0.25">
      <c r="A5435" s="2"/>
      <c r="B5435" s="2"/>
      <c r="C5435" s="2"/>
      <c r="E5435" s="2"/>
      <c r="G5435" s="2"/>
      <c r="H5435" s="6"/>
      <c r="I5435" s="9"/>
      <c r="J5435" s="9"/>
      <c r="K5435" s="9"/>
    </row>
    <row r="5436" spans="1:11" x14ac:dyDescent="0.25">
      <c r="A5436" s="2"/>
      <c r="B5436" s="2"/>
      <c r="C5436" s="2"/>
      <c r="E5436" s="2"/>
      <c r="G5436" s="2"/>
      <c r="H5436" s="6"/>
      <c r="I5436" s="9"/>
      <c r="J5436" s="9"/>
      <c r="K5436" s="9"/>
    </row>
    <row r="5437" spans="1:11" x14ac:dyDescent="0.25">
      <c r="A5437" s="2"/>
      <c r="B5437" s="2"/>
      <c r="C5437" s="2"/>
      <c r="E5437" s="2"/>
      <c r="G5437" s="2"/>
      <c r="H5437" s="6"/>
      <c r="I5437" s="9"/>
      <c r="J5437" s="9"/>
      <c r="K5437" s="9"/>
    </row>
    <row r="5438" spans="1:11" x14ac:dyDescent="0.25">
      <c r="A5438" s="2"/>
      <c r="B5438" s="2"/>
      <c r="C5438" s="2"/>
      <c r="E5438" s="2"/>
      <c r="G5438" s="2"/>
      <c r="H5438" s="6"/>
      <c r="I5438" s="9"/>
      <c r="J5438" s="9"/>
      <c r="K5438" s="9"/>
    </row>
    <row r="5439" spans="1:11" x14ac:dyDescent="0.25">
      <c r="A5439" s="2"/>
      <c r="B5439" s="2"/>
      <c r="C5439" s="2"/>
      <c r="E5439" s="2"/>
      <c r="G5439" s="2"/>
      <c r="H5439" s="6"/>
      <c r="I5439" s="9"/>
      <c r="J5439" s="9"/>
      <c r="K5439" s="9"/>
    </row>
    <row r="5440" spans="1:11" x14ac:dyDescent="0.25">
      <c r="A5440" s="2"/>
      <c r="B5440" s="2"/>
      <c r="C5440" s="2"/>
      <c r="E5440" s="2"/>
      <c r="G5440" s="2"/>
      <c r="H5440" s="6"/>
      <c r="I5440" s="9"/>
      <c r="J5440" s="9"/>
      <c r="K5440" s="9"/>
    </row>
    <row r="5441" spans="1:11" x14ac:dyDescent="0.25">
      <c r="A5441" s="2"/>
      <c r="B5441" s="2"/>
      <c r="C5441" s="2"/>
      <c r="E5441" s="2"/>
      <c r="G5441" s="2"/>
      <c r="H5441" s="6"/>
      <c r="I5441" s="9"/>
      <c r="J5441" s="9"/>
      <c r="K5441" s="9"/>
    </row>
    <row r="5442" spans="1:11" x14ac:dyDescent="0.25">
      <c r="A5442" s="2"/>
      <c r="B5442" s="2"/>
      <c r="C5442" s="2"/>
      <c r="E5442" s="2"/>
      <c r="G5442" s="2"/>
      <c r="H5442" s="6"/>
      <c r="I5442" s="9"/>
      <c r="J5442" s="9"/>
      <c r="K5442" s="9"/>
    </row>
    <row r="5443" spans="1:11" x14ac:dyDescent="0.25">
      <c r="A5443" s="2"/>
      <c r="B5443" s="2"/>
      <c r="C5443" s="2"/>
      <c r="E5443" s="2"/>
      <c r="G5443" s="2"/>
      <c r="H5443" s="6"/>
      <c r="I5443" s="9"/>
      <c r="J5443" s="9"/>
      <c r="K5443" s="9"/>
    </row>
    <row r="5444" spans="1:11" x14ac:dyDescent="0.25">
      <c r="A5444" s="2"/>
      <c r="B5444" s="2"/>
      <c r="C5444" s="2"/>
      <c r="E5444" s="2"/>
      <c r="G5444" s="2"/>
      <c r="H5444" s="6"/>
      <c r="I5444" s="9"/>
      <c r="J5444" s="9"/>
      <c r="K5444" s="9"/>
    </row>
    <row r="5445" spans="1:11" x14ac:dyDescent="0.25">
      <c r="A5445" s="2"/>
      <c r="B5445" s="2"/>
      <c r="C5445" s="2"/>
      <c r="E5445" s="2"/>
      <c r="G5445" s="2"/>
      <c r="H5445" s="6"/>
      <c r="I5445" s="9"/>
      <c r="J5445" s="9"/>
      <c r="K5445" s="9"/>
    </row>
    <row r="5446" spans="1:11" x14ac:dyDescent="0.25">
      <c r="A5446" s="2"/>
      <c r="B5446" s="2"/>
      <c r="C5446" s="2"/>
      <c r="E5446" s="2"/>
      <c r="G5446" s="2"/>
      <c r="H5446" s="6"/>
      <c r="I5446" s="9"/>
      <c r="J5446" s="9"/>
      <c r="K5446" s="9"/>
    </row>
    <row r="5447" spans="1:11" x14ac:dyDescent="0.25">
      <c r="A5447" s="2"/>
      <c r="B5447" s="2"/>
      <c r="C5447" s="2"/>
      <c r="E5447" s="2"/>
      <c r="G5447" s="2"/>
      <c r="H5447" s="6"/>
      <c r="I5447" s="9"/>
      <c r="J5447" s="9"/>
      <c r="K5447" s="9"/>
    </row>
    <row r="5448" spans="1:11" x14ac:dyDescent="0.25">
      <c r="A5448" s="2"/>
      <c r="B5448" s="2"/>
      <c r="C5448" s="2"/>
      <c r="E5448" s="2"/>
      <c r="G5448" s="2"/>
      <c r="H5448" s="6"/>
      <c r="I5448" s="9"/>
      <c r="J5448" s="9"/>
      <c r="K5448" s="9"/>
    </row>
    <row r="5449" spans="1:11" x14ac:dyDescent="0.25">
      <c r="A5449" s="2"/>
      <c r="B5449" s="2"/>
      <c r="C5449" s="2"/>
      <c r="E5449" s="2"/>
      <c r="G5449" s="2"/>
      <c r="H5449" s="6"/>
      <c r="I5449" s="9"/>
      <c r="J5449" s="9"/>
      <c r="K5449" s="9"/>
    </row>
    <row r="5450" spans="1:11" x14ac:dyDescent="0.25">
      <c r="A5450" s="2"/>
      <c r="B5450" s="2"/>
      <c r="C5450" s="2"/>
      <c r="E5450" s="2"/>
      <c r="G5450" s="2"/>
      <c r="H5450" s="6"/>
      <c r="I5450" s="9"/>
      <c r="J5450" s="9"/>
      <c r="K5450" s="9"/>
    </row>
    <row r="5451" spans="1:11" x14ac:dyDescent="0.25">
      <c r="A5451" s="2"/>
      <c r="B5451" s="2"/>
      <c r="C5451" s="2"/>
      <c r="E5451" s="2"/>
      <c r="G5451" s="2"/>
      <c r="H5451" s="6"/>
      <c r="I5451" s="9"/>
      <c r="J5451" s="9"/>
      <c r="K5451" s="9"/>
    </row>
    <row r="5452" spans="1:11" x14ac:dyDescent="0.25">
      <c r="A5452" s="2"/>
      <c r="B5452" s="2"/>
      <c r="C5452" s="2"/>
      <c r="E5452" s="2"/>
      <c r="G5452" s="2"/>
      <c r="H5452" s="6"/>
      <c r="I5452" s="9"/>
      <c r="J5452" s="9"/>
      <c r="K5452" s="9"/>
    </row>
    <row r="5453" spans="1:11" x14ac:dyDescent="0.25">
      <c r="A5453" s="2"/>
      <c r="B5453" s="2"/>
      <c r="C5453" s="2"/>
      <c r="E5453" s="2"/>
      <c r="G5453" s="2"/>
      <c r="H5453" s="6"/>
      <c r="I5453" s="9"/>
      <c r="J5453" s="9"/>
      <c r="K5453" s="9"/>
    </row>
    <row r="5454" spans="1:11" x14ac:dyDescent="0.25">
      <c r="A5454" s="2"/>
      <c r="B5454" s="2"/>
      <c r="C5454" s="2"/>
      <c r="E5454" s="2"/>
      <c r="G5454" s="2"/>
      <c r="H5454" s="6"/>
      <c r="I5454" s="9"/>
      <c r="J5454" s="9"/>
      <c r="K5454" s="9"/>
    </row>
    <row r="5455" spans="1:11" x14ac:dyDescent="0.25">
      <c r="A5455" s="2"/>
      <c r="B5455" s="2"/>
      <c r="C5455" s="2"/>
      <c r="E5455" s="2"/>
      <c r="G5455" s="2"/>
      <c r="H5455" s="6"/>
      <c r="I5455" s="9"/>
      <c r="J5455" s="9"/>
      <c r="K5455" s="9"/>
    </row>
    <row r="5456" spans="1:11" x14ac:dyDescent="0.25">
      <c r="A5456" s="2"/>
      <c r="B5456" s="2"/>
      <c r="C5456" s="2"/>
      <c r="E5456" s="2"/>
      <c r="G5456" s="2"/>
      <c r="H5456" s="6"/>
      <c r="I5456" s="9"/>
      <c r="J5456" s="9"/>
      <c r="K5456" s="9"/>
    </row>
    <row r="5457" spans="1:11" x14ac:dyDescent="0.25">
      <c r="A5457" s="2"/>
      <c r="B5457" s="2"/>
      <c r="C5457" s="2"/>
      <c r="E5457" s="2"/>
      <c r="G5457" s="2"/>
      <c r="H5457" s="6"/>
      <c r="I5457" s="9"/>
      <c r="J5457" s="9"/>
      <c r="K5457" s="9"/>
    </row>
    <row r="5458" spans="1:11" x14ac:dyDescent="0.25">
      <c r="A5458" s="2"/>
      <c r="B5458" s="2"/>
      <c r="C5458" s="2"/>
      <c r="E5458" s="2"/>
      <c r="G5458" s="2"/>
      <c r="H5458" s="6"/>
      <c r="I5458" s="9"/>
      <c r="J5458" s="9"/>
      <c r="K5458" s="9"/>
    </row>
    <row r="5459" spans="1:11" x14ac:dyDescent="0.25">
      <c r="A5459" s="2"/>
      <c r="B5459" s="2"/>
      <c r="C5459" s="2"/>
      <c r="E5459" s="2"/>
      <c r="G5459" s="2"/>
      <c r="H5459" s="6"/>
      <c r="I5459" s="9"/>
      <c r="J5459" s="9"/>
      <c r="K5459" s="9"/>
    </row>
    <row r="5460" spans="1:11" x14ac:dyDescent="0.25">
      <c r="A5460" s="2"/>
      <c r="B5460" s="2"/>
      <c r="C5460" s="2"/>
      <c r="E5460" s="2"/>
      <c r="G5460" s="2"/>
      <c r="H5460" s="6"/>
      <c r="I5460" s="9"/>
      <c r="J5460" s="9"/>
      <c r="K5460" s="9"/>
    </row>
    <row r="5461" spans="1:11" x14ac:dyDescent="0.25">
      <c r="A5461" s="2"/>
      <c r="B5461" s="2"/>
      <c r="C5461" s="2"/>
      <c r="E5461" s="2"/>
      <c r="G5461" s="2"/>
      <c r="H5461" s="6"/>
      <c r="I5461" s="9"/>
      <c r="J5461" s="9"/>
      <c r="K5461" s="9"/>
    </row>
    <row r="5462" spans="1:11" x14ac:dyDescent="0.25">
      <c r="A5462" s="2"/>
      <c r="B5462" s="2"/>
      <c r="C5462" s="2"/>
      <c r="E5462" s="2"/>
      <c r="G5462" s="2"/>
      <c r="H5462" s="6"/>
      <c r="I5462" s="9"/>
      <c r="J5462" s="9"/>
      <c r="K5462" s="9"/>
    </row>
    <row r="5463" spans="1:11" x14ac:dyDescent="0.25">
      <c r="A5463" s="2"/>
      <c r="B5463" s="2"/>
      <c r="C5463" s="2"/>
      <c r="E5463" s="2"/>
      <c r="G5463" s="2"/>
      <c r="H5463" s="6"/>
      <c r="I5463" s="9"/>
      <c r="J5463" s="9"/>
      <c r="K5463" s="9"/>
    </row>
    <row r="5464" spans="1:11" x14ac:dyDescent="0.25">
      <c r="A5464" s="2"/>
      <c r="B5464" s="2"/>
      <c r="C5464" s="2"/>
      <c r="E5464" s="2"/>
      <c r="G5464" s="2"/>
      <c r="H5464" s="6"/>
      <c r="I5464" s="9"/>
      <c r="J5464" s="9"/>
      <c r="K5464" s="9"/>
    </row>
    <row r="5465" spans="1:11" x14ac:dyDescent="0.25">
      <c r="A5465" s="2"/>
      <c r="B5465" s="2"/>
      <c r="C5465" s="2"/>
      <c r="E5465" s="2"/>
      <c r="G5465" s="2"/>
      <c r="H5465" s="6"/>
      <c r="I5465" s="9"/>
      <c r="J5465" s="9"/>
      <c r="K5465" s="9"/>
    </row>
    <row r="5466" spans="1:11" x14ac:dyDescent="0.25">
      <c r="A5466" s="2"/>
      <c r="B5466" s="2"/>
      <c r="C5466" s="2"/>
      <c r="E5466" s="2"/>
      <c r="G5466" s="2"/>
      <c r="H5466" s="6"/>
      <c r="I5466" s="9"/>
      <c r="J5466" s="9"/>
      <c r="K5466" s="9"/>
    </row>
    <row r="5467" spans="1:11" x14ac:dyDescent="0.25">
      <c r="A5467" s="2"/>
      <c r="B5467" s="2"/>
      <c r="C5467" s="2"/>
      <c r="E5467" s="2"/>
      <c r="G5467" s="2"/>
      <c r="H5467" s="6"/>
      <c r="I5467" s="9"/>
      <c r="J5467" s="9"/>
      <c r="K5467" s="9"/>
    </row>
    <row r="5468" spans="1:11" x14ac:dyDescent="0.25">
      <c r="A5468" s="2"/>
      <c r="B5468" s="2"/>
      <c r="C5468" s="2"/>
      <c r="E5468" s="2"/>
      <c r="G5468" s="2"/>
      <c r="H5468" s="6"/>
      <c r="I5468" s="9"/>
      <c r="J5468" s="9"/>
      <c r="K5468" s="9"/>
    </row>
    <row r="5469" spans="1:11" x14ac:dyDescent="0.25">
      <c r="A5469" s="2"/>
      <c r="B5469" s="2"/>
      <c r="C5469" s="2"/>
      <c r="E5469" s="2"/>
      <c r="G5469" s="2"/>
      <c r="H5469" s="6"/>
      <c r="I5469" s="9"/>
      <c r="J5469" s="9"/>
      <c r="K5469" s="9"/>
    </row>
    <row r="5470" spans="1:11" x14ac:dyDescent="0.25">
      <c r="A5470" s="2"/>
      <c r="B5470" s="2"/>
      <c r="C5470" s="2"/>
      <c r="E5470" s="2"/>
      <c r="G5470" s="2"/>
      <c r="H5470" s="6"/>
      <c r="I5470" s="9"/>
      <c r="J5470" s="9"/>
      <c r="K5470" s="9"/>
    </row>
    <row r="5471" spans="1:11" x14ac:dyDescent="0.25">
      <c r="A5471" s="2"/>
      <c r="B5471" s="2"/>
      <c r="C5471" s="2"/>
      <c r="E5471" s="2"/>
      <c r="G5471" s="2"/>
      <c r="H5471" s="6"/>
      <c r="I5471" s="9"/>
      <c r="J5471" s="9"/>
      <c r="K5471" s="9"/>
    </row>
    <row r="5472" spans="1:11" x14ac:dyDescent="0.25">
      <c r="A5472" s="2"/>
      <c r="B5472" s="2"/>
      <c r="C5472" s="2"/>
      <c r="E5472" s="2"/>
      <c r="G5472" s="2"/>
      <c r="H5472" s="6"/>
      <c r="I5472" s="9"/>
      <c r="J5472" s="9"/>
      <c r="K5472" s="9"/>
    </row>
    <row r="5473" spans="1:11" x14ac:dyDescent="0.25">
      <c r="A5473" s="2"/>
      <c r="B5473" s="2"/>
      <c r="C5473" s="2"/>
      <c r="E5473" s="2"/>
      <c r="G5473" s="2"/>
      <c r="H5473" s="6"/>
      <c r="I5473" s="9"/>
      <c r="J5473" s="9"/>
      <c r="K5473" s="9"/>
    </row>
    <row r="5474" spans="1:11" x14ac:dyDescent="0.25">
      <c r="A5474" s="2"/>
      <c r="B5474" s="2"/>
      <c r="C5474" s="2"/>
      <c r="E5474" s="2"/>
      <c r="G5474" s="2"/>
      <c r="H5474" s="6"/>
      <c r="I5474" s="9"/>
      <c r="J5474" s="9"/>
      <c r="K5474" s="9"/>
    </row>
    <row r="5475" spans="1:11" x14ac:dyDescent="0.25">
      <c r="A5475" s="2"/>
      <c r="B5475" s="2"/>
      <c r="C5475" s="2"/>
      <c r="E5475" s="2"/>
      <c r="G5475" s="2"/>
      <c r="H5475" s="6"/>
      <c r="I5475" s="9"/>
      <c r="J5475" s="9"/>
      <c r="K5475" s="9"/>
    </row>
    <row r="5476" spans="1:11" x14ac:dyDescent="0.25">
      <c r="A5476" s="2"/>
      <c r="B5476" s="2"/>
      <c r="C5476" s="2"/>
      <c r="E5476" s="2"/>
      <c r="G5476" s="2"/>
      <c r="H5476" s="6"/>
      <c r="I5476" s="9"/>
      <c r="J5476" s="9"/>
      <c r="K5476" s="9"/>
    </row>
    <row r="5477" spans="1:11" x14ac:dyDescent="0.25">
      <c r="A5477" s="2"/>
      <c r="B5477" s="2"/>
      <c r="C5477" s="2"/>
      <c r="E5477" s="2"/>
      <c r="G5477" s="2"/>
      <c r="H5477" s="6"/>
      <c r="I5477" s="9"/>
      <c r="J5477" s="9"/>
      <c r="K5477" s="9"/>
    </row>
    <row r="5478" spans="1:11" x14ac:dyDescent="0.25">
      <c r="A5478" s="2"/>
      <c r="B5478" s="2"/>
      <c r="C5478" s="2"/>
      <c r="E5478" s="2"/>
      <c r="G5478" s="2"/>
      <c r="H5478" s="6"/>
      <c r="I5478" s="9"/>
      <c r="J5478" s="9"/>
      <c r="K5478" s="9"/>
    </row>
    <row r="5479" spans="1:11" x14ac:dyDescent="0.25">
      <c r="A5479" s="2"/>
      <c r="B5479" s="2"/>
      <c r="C5479" s="2"/>
      <c r="E5479" s="2"/>
      <c r="G5479" s="2"/>
      <c r="H5479" s="6"/>
      <c r="I5479" s="9"/>
      <c r="J5479" s="9"/>
      <c r="K5479" s="9"/>
    </row>
    <row r="5480" spans="1:11" x14ac:dyDescent="0.25">
      <c r="A5480" s="2"/>
      <c r="B5480" s="2"/>
      <c r="C5480" s="2"/>
      <c r="E5480" s="2"/>
      <c r="G5480" s="2"/>
      <c r="H5480" s="6"/>
      <c r="I5480" s="9"/>
      <c r="J5480" s="9"/>
      <c r="K5480" s="9"/>
    </row>
    <row r="5481" spans="1:11" x14ac:dyDescent="0.25">
      <c r="A5481" s="2"/>
      <c r="B5481" s="2"/>
      <c r="C5481" s="2"/>
      <c r="E5481" s="2"/>
      <c r="G5481" s="2"/>
      <c r="H5481" s="6"/>
      <c r="I5481" s="9"/>
      <c r="J5481" s="9"/>
      <c r="K5481" s="9"/>
    </row>
    <row r="5482" spans="1:11" x14ac:dyDescent="0.25">
      <c r="A5482" s="2"/>
      <c r="B5482" s="2"/>
      <c r="C5482" s="2"/>
      <c r="E5482" s="2"/>
      <c r="G5482" s="2"/>
      <c r="H5482" s="6"/>
      <c r="I5482" s="9"/>
      <c r="J5482" s="9"/>
      <c r="K5482" s="9"/>
    </row>
    <row r="5483" spans="1:11" x14ac:dyDescent="0.25">
      <c r="A5483" s="2"/>
      <c r="B5483" s="2"/>
      <c r="C5483" s="2"/>
      <c r="E5483" s="2"/>
      <c r="G5483" s="2"/>
      <c r="H5483" s="6"/>
      <c r="I5483" s="9"/>
      <c r="J5483" s="9"/>
      <c r="K5483" s="9"/>
    </row>
    <row r="5484" spans="1:11" x14ac:dyDescent="0.25">
      <c r="A5484" s="2"/>
      <c r="B5484" s="2"/>
      <c r="C5484" s="2"/>
      <c r="E5484" s="2"/>
      <c r="G5484" s="2"/>
      <c r="H5484" s="6"/>
      <c r="I5484" s="9"/>
      <c r="J5484" s="9"/>
      <c r="K5484" s="9"/>
    </row>
    <row r="5485" spans="1:11" x14ac:dyDescent="0.25">
      <c r="A5485" s="2"/>
      <c r="B5485" s="2"/>
      <c r="C5485" s="2"/>
      <c r="E5485" s="2"/>
      <c r="G5485" s="2"/>
      <c r="H5485" s="6"/>
      <c r="I5485" s="9"/>
      <c r="J5485" s="9"/>
      <c r="K5485" s="9"/>
    </row>
    <row r="5486" spans="1:11" x14ac:dyDescent="0.25">
      <c r="A5486" s="2"/>
      <c r="B5486" s="2"/>
      <c r="C5486" s="2"/>
      <c r="E5486" s="2"/>
      <c r="G5486" s="2"/>
      <c r="H5486" s="6"/>
      <c r="I5486" s="9"/>
      <c r="J5486" s="9"/>
      <c r="K5486" s="9"/>
    </row>
    <row r="5487" spans="1:11" x14ac:dyDescent="0.25">
      <c r="A5487" s="2"/>
      <c r="B5487" s="2"/>
      <c r="C5487" s="2"/>
      <c r="E5487" s="2"/>
      <c r="G5487" s="2"/>
      <c r="H5487" s="6"/>
      <c r="I5487" s="9"/>
      <c r="J5487" s="9"/>
      <c r="K5487" s="9"/>
    </row>
    <row r="5488" spans="1:11" x14ac:dyDescent="0.25">
      <c r="A5488" s="2"/>
      <c r="B5488" s="2"/>
      <c r="C5488" s="2"/>
      <c r="E5488" s="2"/>
      <c r="G5488" s="2"/>
      <c r="H5488" s="6"/>
      <c r="I5488" s="9"/>
      <c r="J5488" s="9"/>
      <c r="K5488" s="9"/>
    </row>
    <row r="5489" spans="1:11" x14ac:dyDescent="0.25">
      <c r="A5489" s="2"/>
      <c r="B5489" s="2"/>
      <c r="C5489" s="2"/>
      <c r="E5489" s="2"/>
      <c r="G5489" s="2"/>
      <c r="H5489" s="6"/>
      <c r="I5489" s="9"/>
      <c r="J5489" s="9"/>
      <c r="K5489" s="9"/>
    </row>
    <row r="5490" spans="1:11" x14ac:dyDescent="0.25">
      <c r="A5490" s="2"/>
      <c r="B5490" s="2"/>
      <c r="C5490" s="2"/>
      <c r="E5490" s="2"/>
      <c r="G5490" s="2"/>
      <c r="H5490" s="6"/>
      <c r="I5490" s="9"/>
      <c r="J5490" s="9"/>
      <c r="K5490" s="9"/>
    </row>
    <row r="5491" spans="1:11" x14ac:dyDescent="0.25">
      <c r="A5491" s="2"/>
      <c r="B5491" s="2"/>
      <c r="C5491" s="2"/>
      <c r="E5491" s="2"/>
      <c r="G5491" s="2"/>
      <c r="H5491" s="6"/>
      <c r="I5491" s="9"/>
      <c r="J5491" s="9"/>
      <c r="K5491" s="9"/>
    </row>
    <row r="5492" spans="1:11" x14ac:dyDescent="0.25">
      <c r="A5492" s="2"/>
      <c r="B5492" s="2"/>
      <c r="C5492" s="2"/>
      <c r="E5492" s="2"/>
      <c r="G5492" s="2"/>
      <c r="H5492" s="6"/>
      <c r="I5492" s="9"/>
      <c r="J5492" s="9"/>
      <c r="K5492" s="9"/>
    </row>
    <row r="5493" spans="1:11" x14ac:dyDescent="0.25">
      <c r="A5493" s="2"/>
      <c r="B5493" s="2"/>
      <c r="C5493" s="2"/>
      <c r="E5493" s="2"/>
      <c r="G5493" s="2"/>
      <c r="H5493" s="6"/>
      <c r="I5493" s="9"/>
      <c r="J5493" s="9"/>
      <c r="K5493" s="9"/>
    </row>
    <row r="5494" spans="1:11" x14ac:dyDescent="0.25">
      <c r="A5494" s="2"/>
      <c r="B5494" s="2"/>
      <c r="C5494" s="2"/>
      <c r="E5494" s="2"/>
      <c r="G5494" s="2"/>
      <c r="H5494" s="6"/>
      <c r="I5494" s="9"/>
      <c r="J5494" s="9"/>
      <c r="K5494" s="9"/>
    </row>
    <row r="5495" spans="1:11" x14ac:dyDescent="0.25">
      <c r="A5495" s="2"/>
      <c r="B5495" s="2"/>
      <c r="C5495" s="2"/>
      <c r="E5495" s="2"/>
      <c r="G5495" s="2"/>
      <c r="H5495" s="6"/>
      <c r="I5495" s="9"/>
      <c r="J5495" s="9"/>
      <c r="K5495" s="9"/>
    </row>
    <row r="5496" spans="1:11" x14ac:dyDescent="0.25">
      <c r="A5496" s="2"/>
      <c r="B5496" s="2"/>
      <c r="C5496" s="2"/>
      <c r="E5496" s="2"/>
      <c r="G5496" s="2"/>
      <c r="H5496" s="6"/>
      <c r="I5496" s="9"/>
      <c r="J5496" s="9"/>
      <c r="K5496" s="9"/>
    </row>
    <row r="5497" spans="1:11" x14ac:dyDescent="0.25">
      <c r="A5497" s="2"/>
      <c r="B5497" s="2"/>
      <c r="C5497" s="2"/>
      <c r="E5497" s="2"/>
      <c r="G5497" s="2"/>
      <c r="H5497" s="6"/>
      <c r="I5497" s="9"/>
      <c r="J5497" s="9"/>
      <c r="K5497" s="9"/>
    </row>
    <row r="5498" spans="1:11" x14ac:dyDescent="0.25">
      <c r="A5498" s="2"/>
      <c r="B5498" s="2"/>
      <c r="C5498" s="2"/>
      <c r="E5498" s="2"/>
      <c r="G5498" s="2"/>
      <c r="H5498" s="6"/>
      <c r="I5498" s="9"/>
      <c r="J5498" s="9"/>
      <c r="K5498" s="9"/>
    </row>
    <row r="5499" spans="1:11" x14ac:dyDescent="0.25">
      <c r="A5499" s="2"/>
      <c r="B5499" s="2"/>
      <c r="C5499" s="2"/>
      <c r="E5499" s="2"/>
      <c r="G5499" s="2"/>
      <c r="H5499" s="6"/>
      <c r="I5499" s="9"/>
      <c r="J5499" s="9"/>
      <c r="K5499" s="9"/>
    </row>
    <row r="5500" spans="1:11" x14ac:dyDescent="0.25">
      <c r="A5500" s="2"/>
      <c r="B5500" s="2"/>
      <c r="C5500" s="2"/>
      <c r="E5500" s="2"/>
      <c r="G5500" s="2"/>
      <c r="H5500" s="6"/>
      <c r="I5500" s="9"/>
      <c r="J5500" s="9"/>
      <c r="K5500" s="9"/>
    </row>
    <row r="5501" spans="1:11" x14ac:dyDescent="0.25">
      <c r="A5501" s="2"/>
      <c r="B5501" s="2"/>
      <c r="C5501" s="2"/>
      <c r="E5501" s="2"/>
      <c r="G5501" s="2"/>
      <c r="H5501" s="6"/>
      <c r="I5501" s="9"/>
      <c r="J5501" s="9"/>
      <c r="K5501" s="9"/>
    </row>
    <row r="5502" spans="1:11" x14ac:dyDescent="0.25">
      <c r="A5502" s="2"/>
      <c r="B5502" s="2"/>
      <c r="C5502" s="2"/>
      <c r="E5502" s="2"/>
      <c r="G5502" s="2"/>
      <c r="H5502" s="6"/>
      <c r="I5502" s="9"/>
      <c r="J5502" s="9"/>
      <c r="K5502" s="9"/>
    </row>
    <row r="5503" spans="1:11" x14ac:dyDescent="0.25">
      <c r="A5503" s="2"/>
      <c r="B5503" s="2"/>
      <c r="C5503" s="2"/>
      <c r="E5503" s="2"/>
      <c r="G5503" s="2"/>
      <c r="H5503" s="6"/>
      <c r="I5503" s="9"/>
      <c r="J5503" s="9"/>
      <c r="K5503" s="9"/>
    </row>
    <row r="5504" spans="1:11" x14ac:dyDescent="0.25">
      <c r="A5504" s="2"/>
      <c r="B5504" s="2"/>
      <c r="C5504" s="2"/>
      <c r="E5504" s="2"/>
      <c r="G5504" s="2"/>
      <c r="H5504" s="6"/>
      <c r="I5504" s="9"/>
      <c r="J5504" s="9"/>
      <c r="K5504" s="9"/>
    </row>
    <row r="5505" spans="1:11" x14ac:dyDescent="0.25">
      <c r="A5505" s="2"/>
      <c r="B5505" s="2"/>
      <c r="C5505" s="2"/>
      <c r="E5505" s="2"/>
      <c r="G5505" s="2"/>
      <c r="H5505" s="6"/>
      <c r="I5505" s="9"/>
      <c r="J5505" s="9"/>
      <c r="K5505" s="9"/>
    </row>
    <row r="5506" spans="1:11" x14ac:dyDescent="0.25">
      <c r="A5506" s="2"/>
      <c r="B5506" s="2"/>
      <c r="C5506" s="2"/>
      <c r="E5506" s="2"/>
      <c r="G5506" s="2"/>
      <c r="H5506" s="6"/>
      <c r="I5506" s="9"/>
      <c r="J5506" s="9"/>
      <c r="K5506" s="9"/>
    </row>
    <row r="5507" spans="1:11" x14ac:dyDescent="0.25">
      <c r="A5507" s="2"/>
      <c r="B5507" s="2"/>
      <c r="C5507" s="2"/>
      <c r="E5507" s="2"/>
      <c r="G5507" s="2"/>
      <c r="H5507" s="6"/>
      <c r="I5507" s="9"/>
      <c r="J5507" s="9"/>
      <c r="K5507" s="9"/>
    </row>
    <row r="5508" spans="1:11" x14ac:dyDescent="0.25">
      <c r="A5508" s="2"/>
      <c r="B5508" s="2"/>
      <c r="C5508" s="2"/>
      <c r="E5508" s="2"/>
      <c r="G5508" s="2"/>
      <c r="H5508" s="6"/>
      <c r="I5508" s="9"/>
      <c r="J5508" s="9"/>
      <c r="K5508" s="9"/>
    </row>
    <row r="5509" spans="1:11" x14ac:dyDescent="0.25">
      <c r="A5509" s="2"/>
      <c r="B5509" s="2"/>
      <c r="C5509" s="2"/>
      <c r="E5509" s="2"/>
      <c r="G5509" s="2"/>
      <c r="H5509" s="6"/>
      <c r="I5509" s="9"/>
      <c r="J5509" s="9"/>
      <c r="K5509" s="9"/>
    </row>
    <row r="5510" spans="1:11" x14ac:dyDescent="0.25">
      <c r="A5510" s="2"/>
      <c r="B5510" s="2"/>
      <c r="C5510" s="2"/>
      <c r="E5510" s="2"/>
      <c r="G5510" s="2"/>
      <c r="H5510" s="6"/>
      <c r="I5510" s="9"/>
      <c r="J5510" s="9"/>
      <c r="K5510" s="9"/>
    </row>
    <row r="5511" spans="1:11" x14ac:dyDescent="0.25">
      <c r="A5511" s="2"/>
      <c r="B5511" s="2"/>
      <c r="C5511" s="2"/>
      <c r="E5511" s="2"/>
      <c r="G5511" s="2"/>
      <c r="H5511" s="6"/>
      <c r="I5511" s="9"/>
      <c r="J5511" s="9"/>
      <c r="K5511" s="9"/>
    </row>
    <row r="5512" spans="1:11" x14ac:dyDescent="0.25">
      <c r="A5512" s="2"/>
      <c r="B5512" s="2"/>
      <c r="C5512" s="2"/>
      <c r="E5512" s="2"/>
      <c r="G5512" s="2"/>
      <c r="H5512" s="6"/>
      <c r="I5512" s="9"/>
      <c r="J5512" s="9"/>
      <c r="K5512" s="9"/>
    </row>
    <row r="5513" spans="1:11" x14ac:dyDescent="0.25">
      <c r="A5513" s="2"/>
      <c r="B5513" s="2"/>
      <c r="C5513" s="2"/>
      <c r="E5513" s="2"/>
      <c r="G5513" s="2"/>
      <c r="H5513" s="6"/>
      <c r="I5513" s="9"/>
      <c r="J5513" s="9"/>
      <c r="K5513" s="9"/>
    </row>
    <row r="5514" spans="1:11" x14ac:dyDescent="0.25">
      <c r="A5514" s="2"/>
      <c r="B5514" s="2"/>
      <c r="C5514" s="2"/>
      <c r="E5514" s="2"/>
      <c r="G5514" s="2"/>
      <c r="H5514" s="6"/>
      <c r="I5514" s="9"/>
      <c r="J5514" s="9"/>
      <c r="K5514" s="9"/>
    </row>
    <row r="5515" spans="1:11" x14ac:dyDescent="0.25">
      <c r="A5515" s="2"/>
      <c r="B5515" s="2"/>
      <c r="C5515" s="2"/>
      <c r="E5515" s="2"/>
      <c r="G5515" s="2"/>
      <c r="H5515" s="6"/>
      <c r="I5515" s="9"/>
      <c r="J5515" s="9"/>
      <c r="K5515" s="9"/>
    </row>
    <row r="5516" spans="1:11" x14ac:dyDescent="0.25">
      <c r="A5516" s="2"/>
      <c r="B5516" s="2"/>
      <c r="C5516" s="2"/>
      <c r="E5516" s="2"/>
      <c r="G5516" s="2"/>
      <c r="H5516" s="6"/>
      <c r="I5516" s="9"/>
      <c r="J5516" s="9"/>
      <c r="K5516" s="9"/>
    </row>
    <row r="5517" spans="1:11" x14ac:dyDescent="0.25">
      <c r="A5517" s="2"/>
      <c r="B5517" s="2"/>
      <c r="C5517" s="2"/>
      <c r="E5517" s="2"/>
      <c r="G5517" s="2"/>
      <c r="H5517" s="6"/>
      <c r="I5517" s="9"/>
      <c r="J5517" s="9"/>
      <c r="K5517" s="9"/>
    </row>
    <row r="5518" spans="1:11" x14ac:dyDescent="0.25">
      <c r="A5518" s="2"/>
      <c r="B5518" s="2"/>
      <c r="C5518" s="2"/>
      <c r="E5518" s="2"/>
      <c r="G5518" s="2"/>
      <c r="H5518" s="6"/>
      <c r="I5518" s="9"/>
      <c r="J5518" s="9"/>
      <c r="K5518" s="9"/>
    </row>
    <row r="5519" spans="1:11" x14ac:dyDescent="0.25">
      <c r="A5519" s="2"/>
      <c r="B5519" s="2"/>
      <c r="C5519" s="2"/>
      <c r="E5519" s="2"/>
      <c r="G5519" s="2"/>
      <c r="H5519" s="6"/>
      <c r="I5519" s="9"/>
      <c r="J5519" s="9"/>
      <c r="K5519" s="9"/>
    </row>
    <row r="5520" spans="1:11" x14ac:dyDescent="0.25">
      <c r="A5520" s="2"/>
      <c r="B5520" s="2"/>
      <c r="C5520" s="2"/>
      <c r="E5520" s="2"/>
      <c r="G5520" s="2"/>
      <c r="H5520" s="6"/>
      <c r="I5520" s="9"/>
      <c r="J5520" s="9"/>
      <c r="K5520" s="9"/>
    </row>
    <row r="5521" spans="1:11" x14ac:dyDescent="0.25">
      <c r="A5521" s="2"/>
      <c r="B5521" s="2"/>
      <c r="C5521" s="2"/>
      <c r="E5521" s="2"/>
      <c r="G5521" s="2"/>
      <c r="H5521" s="6"/>
      <c r="I5521" s="9"/>
      <c r="J5521" s="9"/>
      <c r="K5521" s="9"/>
    </row>
    <row r="5522" spans="1:11" x14ac:dyDescent="0.25">
      <c r="A5522" s="2"/>
      <c r="B5522" s="2"/>
      <c r="C5522" s="2"/>
      <c r="E5522" s="2"/>
      <c r="G5522" s="2"/>
      <c r="H5522" s="6"/>
      <c r="I5522" s="9"/>
      <c r="J5522" s="9"/>
      <c r="K5522" s="9"/>
    </row>
    <row r="5523" spans="1:11" x14ac:dyDescent="0.25">
      <c r="A5523" s="2"/>
      <c r="B5523" s="2"/>
      <c r="C5523" s="2"/>
      <c r="E5523" s="2"/>
      <c r="G5523" s="2"/>
      <c r="H5523" s="6"/>
      <c r="I5523" s="9"/>
      <c r="J5523" s="9"/>
      <c r="K5523" s="9"/>
    </row>
    <row r="5524" spans="1:11" x14ac:dyDescent="0.25">
      <c r="A5524" s="2"/>
      <c r="B5524" s="2"/>
      <c r="C5524" s="2"/>
      <c r="E5524" s="2"/>
      <c r="G5524" s="2"/>
      <c r="H5524" s="6"/>
      <c r="I5524" s="9"/>
      <c r="J5524" s="9"/>
      <c r="K5524" s="9"/>
    </row>
    <row r="5525" spans="1:11" x14ac:dyDescent="0.25">
      <c r="A5525" s="2"/>
      <c r="B5525" s="2"/>
      <c r="C5525" s="2"/>
      <c r="E5525" s="2"/>
      <c r="G5525" s="2"/>
      <c r="H5525" s="6"/>
      <c r="I5525" s="9"/>
      <c r="J5525" s="9"/>
      <c r="K5525" s="9"/>
    </row>
    <row r="5526" spans="1:11" x14ac:dyDescent="0.25">
      <c r="A5526" s="2"/>
      <c r="B5526" s="2"/>
      <c r="C5526" s="2"/>
      <c r="E5526" s="2"/>
      <c r="G5526" s="2"/>
      <c r="H5526" s="6"/>
      <c r="I5526" s="9"/>
      <c r="J5526" s="9"/>
      <c r="K5526" s="9"/>
    </row>
    <row r="5527" spans="1:11" x14ac:dyDescent="0.25">
      <c r="A5527" s="2"/>
      <c r="B5527" s="2"/>
      <c r="C5527" s="2"/>
      <c r="E5527" s="2"/>
      <c r="G5527" s="2"/>
      <c r="H5527" s="6"/>
      <c r="I5527" s="9"/>
      <c r="J5527" s="9"/>
      <c r="K5527" s="9"/>
    </row>
    <row r="5528" spans="1:11" x14ac:dyDescent="0.25">
      <c r="A5528" s="2"/>
      <c r="B5528" s="2"/>
      <c r="C5528" s="2"/>
      <c r="E5528" s="2"/>
      <c r="G5528" s="2"/>
      <c r="H5528" s="6"/>
      <c r="I5528" s="9"/>
      <c r="J5528" s="9"/>
      <c r="K5528" s="9"/>
    </row>
    <row r="5529" spans="1:11" x14ac:dyDescent="0.25">
      <c r="A5529" s="2"/>
      <c r="B5529" s="2"/>
      <c r="C5529" s="2"/>
      <c r="E5529" s="2"/>
      <c r="G5529" s="2"/>
      <c r="H5529" s="6"/>
      <c r="I5529" s="9"/>
      <c r="J5529" s="9"/>
      <c r="K5529" s="9"/>
    </row>
    <row r="5530" spans="1:11" x14ac:dyDescent="0.25">
      <c r="A5530" s="2"/>
      <c r="B5530" s="2"/>
      <c r="C5530" s="2"/>
      <c r="E5530" s="2"/>
      <c r="G5530" s="2"/>
      <c r="H5530" s="6"/>
      <c r="I5530" s="9"/>
      <c r="J5530" s="9"/>
      <c r="K5530" s="9"/>
    </row>
    <row r="5531" spans="1:11" x14ac:dyDescent="0.25">
      <c r="A5531" s="2"/>
      <c r="B5531" s="2"/>
      <c r="C5531" s="2"/>
      <c r="E5531" s="2"/>
      <c r="G5531" s="2"/>
      <c r="H5531" s="6"/>
      <c r="I5531" s="9"/>
      <c r="J5531" s="9"/>
      <c r="K5531" s="9"/>
    </row>
    <row r="5532" spans="1:11" x14ac:dyDescent="0.25">
      <c r="A5532" s="2"/>
      <c r="B5532" s="2"/>
      <c r="C5532" s="2"/>
      <c r="E5532" s="2"/>
      <c r="G5532" s="2"/>
      <c r="H5532" s="6"/>
      <c r="I5532" s="9"/>
      <c r="J5532" s="9"/>
      <c r="K5532" s="9"/>
    </row>
    <row r="5533" spans="1:11" x14ac:dyDescent="0.25">
      <c r="A5533" s="2"/>
      <c r="B5533" s="2"/>
      <c r="C5533" s="2"/>
      <c r="E5533" s="2"/>
      <c r="G5533" s="2"/>
      <c r="H5533" s="6"/>
      <c r="I5533" s="9"/>
      <c r="J5533" s="9"/>
      <c r="K5533" s="9"/>
    </row>
    <row r="5534" spans="1:11" x14ac:dyDescent="0.25">
      <c r="A5534" s="2"/>
      <c r="B5534" s="2"/>
      <c r="C5534" s="2"/>
      <c r="E5534" s="2"/>
      <c r="G5534" s="2"/>
      <c r="H5534" s="6"/>
      <c r="I5534" s="9"/>
      <c r="J5534" s="9"/>
      <c r="K5534" s="9"/>
    </row>
    <row r="5535" spans="1:11" x14ac:dyDescent="0.25">
      <c r="A5535" s="2"/>
      <c r="B5535" s="2"/>
      <c r="C5535" s="2"/>
      <c r="E5535" s="2"/>
      <c r="G5535" s="2"/>
      <c r="H5535" s="6"/>
      <c r="I5535" s="9"/>
      <c r="J5535" s="9"/>
      <c r="K5535" s="9"/>
    </row>
    <row r="5536" spans="1:11" x14ac:dyDescent="0.25">
      <c r="A5536" s="2"/>
      <c r="B5536" s="2"/>
      <c r="C5536" s="2"/>
      <c r="E5536" s="2"/>
      <c r="G5536" s="2"/>
      <c r="H5536" s="6"/>
      <c r="I5536" s="9"/>
      <c r="J5536" s="9"/>
      <c r="K5536" s="9"/>
    </row>
    <row r="5537" spans="1:11" x14ac:dyDescent="0.25">
      <c r="A5537" s="2"/>
      <c r="B5537" s="2"/>
      <c r="C5537" s="2"/>
      <c r="E5537" s="2"/>
      <c r="G5537" s="2"/>
      <c r="H5537" s="6"/>
      <c r="I5537" s="9"/>
      <c r="J5537" s="9"/>
      <c r="K5537" s="9"/>
    </row>
    <row r="5538" spans="1:11" x14ac:dyDescent="0.25">
      <c r="A5538" s="2"/>
      <c r="B5538" s="2"/>
      <c r="C5538" s="2"/>
      <c r="E5538" s="2"/>
      <c r="G5538" s="2"/>
      <c r="H5538" s="6"/>
      <c r="I5538" s="9"/>
      <c r="J5538" s="9"/>
      <c r="K5538" s="9"/>
    </row>
    <row r="5539" spans="1:11" x14ac:dyDescent="0.25">
      <c r="A5539" s="2"/>
      <c r="B5539" s="2"/>
      <c r="C5539" s="2"/>
      <c r="E5539" s="2"/>
      <c r="G5539" s="2"/>
      <c r="H5539" s="6"/>
      <c r="I5539" s="9"/>
      <c r="J5539" s="9"/>
      <c r="K5539" s="9"/>
    </row>
    <row r="5540" spans="1:11" x14ac:dyDescent="0.25">
      <c r="A5540" s="2"/>
      <c r="B5540" s="2"/>
      <c r="C5540" s="2"/>
      <c r="E5540" s="2"/>
      <c r="G5540" s="2"/>
      <c r="H5540" s="6"/>
      <c r="I5540" s="9"/>
      <c r="J5540" s="9"/>
      <c r="K5540" s="9"/>
    </row>
    <row r="5541" spans="1:11" x14ac:dyDescent="0.25">
      <c r="A5541" s="2"/>
      <c r="B5541" s="2"/>
      <c r="C5541" s="2"/>
      <c r="E5541" s="2"/>
      <c r="G5541" s="2"/>
      <c r="H5541" s="6"/>
      <c r="I5541" s="9"/>
      <c r="J5541" s="9"/>
      <c r="K5541" s="9"/>
    </row>
    <row r="5542" spans="1:11" x14ac:dyDescent="0.25">
      <c r="A5542" s="2"/>
      <c r="B5542" s="2"/>
      <c r="C5542" s="2"/>
      <c r="E5542" s="2"/>
      <c r="G5542" s="2"/>
      <c r="H5542" s="6"/>
      <c r="I5542" s="9"/>
      <c r="J5542" s="9"/>
      <c r="K5542" s="9"/>
    </row>
    <row r="5543" spans="1:11" x14ac:dyDescent="0.25">
      <c r="A5543" s="2"/>
      <c r="B5543" s="2"/>
      <c r="C5543" s="2"/>
      <c r="E5543" s="2"/>
      <c r="G5543" s="2"/>
      <c r="H5543" s="6"/>
      <c r="I5543" s="9"/>
      <c r="J5543" s="9"/>
      <c r="K5543" s="9"/>
    </row>
    <row r="5544" spans="1:11" x14ac:dyDescent="0.25">
      <c r="A5544" s="2"/>
      <c r="B5544" s="2"/>
      <c r="C5544" s="2"/>
      <c r="E5544" s="2"/>
      <c r="G5544" s="2"/>
      <c r="H5544" s="6"/>
      <c r="I5544" s="9"/>
      <c r="J5544" s="9"/>
      <c r="K5544" s="9"/>
    </row>
    <row r="5545" spans="1:11" x14ac:dyDescent="0.25">
      <c r="A5545" s="2"/>
      <c r="B5545" s="2"/>
      <c r="C5545" s="2"/>
      <c r="E5545" s="2"/>
      <c r="G5545" s="2"/>
      <c r="H5545" s="6"/>
      <c r="I5545" s="9"/>
      <c r="J5545" s="9"/>
      <c r="K5545" s="9"/>
    </row>
    <row r="5546" spans="1:11" x14ac:dyDescent="0.25">
      <c r="A5546" s="2"/>
      <c r="B5546" s="2"/>
      <c r="C5546" s="2"/>
      <c r="E5546" s="2"/>
      <c r="G5546" s="2"/>
      <c r="H5546" s="6"/>
      <c r="I5546" s="9"/>
      <c r="J5546" s="9"/>
      <c r="K5546" s="9"/>
    </row>
    <row r="5547" spans="1:11" x14ac:dyDescent="0.25">
      <c r="A5547" s="2"/>
      <c r="B5547" s="2"/>
      <c r="C5547" s="2"/>
      <c r="E5547" s="2"/>
      <c r="G5547" s="2"/>
      <c r="H5547" s="6"/>
      <c r="I5547" s="9"/>
      <c r="J5547" s="9"/>
      <c r="K5547" s="9"/>
    </row>
    <row r="5548" spans="1:11" x14ac:dyDescent="0.25">
      <c r="A5548" s="2"/>
      <c r="B5548" s="2"/>
      <c r="C5548" s="2"/>
      <c r="E5548" s="2"/>
      <c r="G5548" s="2"/>
      <c r="H5548" s="6"/>
      <c r="I5548" s="9"/>
      <c r="J5548" s="9"/>
      <c r="K5548" s="9"/>
    </row>
    <row r="5549" spans="1:11" x14ac:dyDescent="0.25">
      <c r="A5549" s="2"/>
      <c r="B5549" s="2"/>
      <c r="C5549" s="2"/>
      <c r="E5549" s="2"/>
      <c r="G5549" s="2"/>
      <c r="H5549" s="6"/>
      <c r="I5549" s="9"/>
      <c r="J5549" s="9"/>
      <c r="K5549" s="9"/>
    </row>
    <row r="5550" spans="1:11" x14ac:dyDescent="0.25">
      <c r="A5550" s="2"/>
      <c r="B5550" s="2"/>
      <c r="C5550" s="2"/>
      <c r="E5550" s="2"/>
      <c r="G5550" s="2"/>
      <c r="H5550" s="6"/>
      <c r="I5550" s="9"/>
      <c r="J5550" s="9"/>
      <c r="K5550" s="9"/>
    </row>
    <row r="5551" spans="1:11" x14ac:dyDescent="0.25">
      <c r="A5551" s="2"/>
      <c r="B5551" s="2"/>
      <c r="C5551" s="2"/>
      <c r="E5551" s="2"/>
      <c r="G5551" s="2"/>
      <c r="H5551" s="6"/>
      <c r="I5551" s="9"/>
      <c r="J5551" s="9"/>
      <c r="K5551" s="9"/>
    </row>
    <row r="5552" spans="1:11" x14ac:dyDescent="0.25">
      <c r="A5552" s="2"/>
      <c r="B5552" s="2"/>
      <c r="C5552" s="2"/>
      <c r="E5552" s="2"/>
      <c r="G5552" s="2"/>
      <c r="H5552" s="6"/>
      <c r="I5552" s="9"/>
      <c r="J5552" s="9"/>
      <c r="K5552" s="9"/>
    </row>
    <row r="5553" spans="1:11" x14ac:dyDescent="0.25">
      <c r="A5553" s="2"/>
      <c r="B5553" s="2"/>
      <c r="C5553" s="2"/>
      <c r="E5553" s="2"/>
      <c r="G5553" s="2"/>
      <c r="H5553" s="6"/>
      <c r="I5553" s="9"/>
      <c r="J5553" s="9"/>
      <c r="K5553" s="9"/>
    </row>
    <row r="5554" spans="1:11" x14ac:dyDescent="0.25">
      <c r="A5554" s="2"/>
      <c r="B5554" s="2"/>
      <c r="C5554" s="2"/>
      <c r="E5554" s="2"/>
      <c r="G5554" s="2"/>
      <c r="H5554" s="6"/>
      <c r="I5554" s="9"/>
      <c r="J5554" s="9"/>
      <c r="K5554" s="9"/>
    </row>
    <row r="5555" spans="1:11" x14ac:dyDescent="0.25">
      <c r="A5555" s="2"/>
      <c r="B5555" s="2"/>
      <c r="C5555" s="2"/>
      <c r="E5555" s="2"/>
      <c r="G5555" s="2"/>
      <c r="H5555" s="6"/>
      <c r="I5555" s="9"/>
      <c r="J5555" s="9"/>
      <c r="K5555" s="9"/>
    </row>
    <row r="5556" spans="1:11" x14ac:dyDescent="0.25">
      <c r="A5556" s="2"/>
      <c r="B5556" s="2"/>
      <c r="C5556" s="2"/>
      <c r="E5556" s="2"/>
      <c r="G5556" s="2"/>
      <c r="H5556" s="6"/>
      <c r="I5556" s="9"/>
      <c r="J5556" s="9"/>
      <c r="K5556" s="9"/>
    </row>
    <row r="5557" spans="1:11" x14ac:dyDescent="0.25">
      <c r="A5557" s="2"/>
      <c r="B5557" s="2"/>
      <c r="C5557" s="2"/>
      <c r="E5557" s="2"/>
      <c r="G5557" s="2"/>
      <c r="H5557" s="6"/>
      <c r="I5557" s="9"/>
      <c r="J5557" s="9"/>
      <c r="K5557" s="9"/>
    </row>
    <row r="5558" spans="1:11" x14ac:dyDescent="0.25">
      <c r="A5558" s="2"/>
      <c r="B5558" s="2"/>
      <c r="C5558" s="2"/>
      <c r="E5558" s="2"/>
      <c r="G5558" s="2"/>
      <c r="H5558" s="6"/>
      <c r="I5558" s="9"/>
      <c r="J5558" s="9"/>
      <c r="K5558" s="9"/>
    </row>
    <row r="5559" spans="1:11" x14ac:dyDescent="0.25">
      <c r="A5559" s="2"/>
      <c r="B5559" s="2"/>
      <c r="C5559" s="2"/>
      <c r="E5559" s="2"/>
      <c r="G5559" s="2"/>
      <c r="H5559" s="6"/>
      <c r="I5559" s="9"/>
      <c r="J5559" s="9"/>
      <c r="K5559" s="9"/>
    </row>
    <row r="5560" spans="1:11" x14ac:dyDescent="0.25">
      <c r="A5560" s="2"/>
      <c r="B5560" s="2"/>
      <c r="C5560" s="2"/>
      <c r="E5560" s="2"/>
      <c r="G5560" s="2"/>
      <c r="H5560" s="6"/>
      <c r="I5560" s="9"/>
      <c r="J5560" s="9"/>
      <c r="K5560" s="9"/>
    </row>
    <row r="5561" spans="1:11" x14ac:dyDescent="0.25">
      <c r="A5561" s="2"/>
      <c r="B5561" s="2"/>
      <c r="C5561" s="2"/>
      <c r="E5561" s="2"/>
      <c r="G5561" s="2"/>
      <c r="H5561" s="6"/>
      <c r="I5561" s="9"/>
      <c r="J5561" s="9"/>
      <c r="K5561" s="9"/>
    </row>
    <row r="5562" spans="1:11" x14ac:dyDescent="0.25">
      <c r="A5562" s="2"/>
      <c r="B5562" s="2"/>
      <c r="C5562" s="2"/>
      <c r="E5562" s="2"/>
      <c r="G5562" s="2"/>
      <c r="H5562" s="6"/>
      <c r="I5562" s="9"/>
      <c r="J5562" s="9"/>
      <c r="K5562" s="9"/>
    </row>
    <row r="5563" spans="1:11" x14ac:dyDescent="0.25">
      <c r="A5563" s="2"/>
      <c r="B5563" s="2"/>
      <c r="C5563" s="2"/>
      <c r="E5563" s="2"/>
      <c r="G5563" s="2"/>
      <c r="H5563" s="6"/>
      <c r="I5563" s="9"/>
      <c r="J5563" s="9"/>
      <c r="K5563" s="9"/>
    </row>
    <row r="5564" spans="1:11" x14ac:dyDescent="0.25">
      <c r="A5564" s="2"/>
      <c r="B5564" s="2"/>
      <c r="C5564" s="2"/>
      <c r="E5564" s="2"/>
      <c r="G5564" s="2"/>
      <c r="H5564" s="6"/>
      <c r="I5564" s="9"/>
      <c r="J5564" s="9"/>
      <c r="K5564" s="9"/>
    </row>
    <row r="5565" spans="1:11" x14ac:dyDescent="0.25">
      <c r="A5565" s="2"/>
      <c r="B5565" s="2"/>
      <c r="C5565" s="2"/>
      <c r="E5565" s="2"/>
      <c r="G5565" s="2"/>
      <c r="H5565" s="6"/>
      <c r="I5565" s="9"/>
      <c r="J5565" s="9"/>
      <c r="K5565" s="9"/>
    </row>
    <row r="5566" spans="1:11" x14ac:dyDescent="0.25">
      <c r="A5566" s="2"/>
      <c r="B5566" s="2"/>
      <c r="C5566" s="2"/>
      <c r="E5566" s="2"/>
      <c r="G5566" s="2"/>
      <c r="H5566" s="6"/>
      <c r="I5566" s="9"/>
      <c r="J5566" s="9"/>
      <c r="K5566" s="9"/>
    </row>
    <row r="5567" spans="1:11" x14ac:dyDescent="0.25">
      <c r="A5567" s="2"/>
      <c r="B5567" s="2"/>
      <c r="C5567" s="2"/>
      <c r="E5567" s="2"/>
      <c r="G5567" s="2"/>
      <c r="H5567" s="6"/>
      <c r="I5567" s="9"/>
      <c r="J5567" s="9"/>
      <c r="K5567" s="9"/>
    </row>
    <row r="5568" spans="1:11" x14ac:dyDescent="0.25">
      <c r="A5568" s="2"/>
      <c r="B5568" s="2"/>
      <c r="C5568" s="2"/>
      <c r="E5568" s="2"/>
      <c r="G5568" s="2"/>
      <c r="H5568" s="6"/>
      <c r="I5568" s="9"/>
      <c r="J5568" s="9"/>
      <c r="K5568" s="9"/>
    </row>
    <row r="5569" spans="1:11" x14ac:dyDescent="0.25">
      <c r="A5569" s="2"/>
      <c r="B5569" s="2"/>
      <c r="C5569" s="2"/>
      <c r="E5569" s="2"/>
      <c r="G5569" s="2"/>
      <c r="H5569" s="6"/>
      <c r="I5569" s="9"/>
      <c r="J5569" s="9"/>
      <c r="K5569" s="9"/>
    </row>
    <row r="5570" spans="1:11" x14ac:dyDescent="0.25">
      <c r="A5570" s="2"/>
      <c r="B5570" s="2"/>
      <c r="C5570" s="2"/>
      <c r="E5570" s="2"/>
      <c r="G5570" s="2"/>
      <c r="H5570" s="6"/>
      <c r="I5570" s="9"/>
      <c r="J5570" s="9"/>
      <c r="K5570" s="9"/>
    </row>
    <row r="5571" spans="1:11" x14ac:dyDescent="0.25">
      <c r="A5571" s="2"/>
      <c r="B5571" s="2"/>
      <c r="C5571" s="2"/>
      <c r="E5571" s="2"/>
      <c r="G5571" s="2"/>
      <c r="H5571" s="6"/>
      <c r="I5571" s="9"/>
      <c r="J5571" s="9"/>
      <c r="K5571" s="9"/>
    </row>
    <row r="5572" spans="1:11" x14ac:dyDescent="0.25">
      <c r="A5572" s="2"/>
      <c r="B5572" s="2"/>
      <c r="C5572" s="2"/>
      <c r="E5572" s="2"/>
      <c r="G5572" s="2"/>
      <c r="H5572" s="6"/>
      <c r="I5572" s="9"/>
      <c r="J5572" s="9"/>
      <c r="K5572" s="9"/>
    </row>
    <row r="5573" spans="1:11" x14ac:dyDescent="0.25">
      <c r="A5573" s="2"/>
      <c r="B5573" s="2"/>
      <c r="C5573" s="2"/>
      <c r="E5573" s="2"/>
      <c r="G5573" s="2"/>
      <c r="H5573" s="6"/>
      <c r="I5573" s="9"/>
      <c r="J5573" s="9"/>
      <c r="K5573" s="9"/>
    </row>
    <row r="5574" spans="1:11" x14ac:dyDescent="0.25">
      <c r="A5574" s="2"/>
      <c r="B5574" s="2"/>
      <c r="C5574" s="2"/>
      <c r="E5574" s="2"/>
      <c r="G5574" s="2"/>
      <c r="H5574" s="6"/>
      <c r="I5574" s="9"/>
      <c r="J5574" s="9"/>
      <c r="K5574" s="9"/>
    </row>
    <row r="5575" spans="1:11" x14ac:dyDescent="0.25">
      <c r="A5575" s="2"/>
      <c r="B5575" s="2"/>
      <c r="C5575" s="2"/>
      <c r="E5575" s="2"/>
      <c r="G5575" s="2"/>
      <c r="H5575" s="6"/>
      <c r="I5575" s="9"/>
      <c r="J5575" s="9"/>
      <c r="K5575" s="9"/>
    </row>
    <row r="5576" spans="1:11" x14ac:dyDescent="0.25">
      <c r="A5576" s="2"/>
      <c r="B5576" s="2"/>
      <c r="C5576" s="2"/>
      <c r="E5576" s="2"/>
      <c r="G5576" s="2"/>
      <c r="H5576" s="6"/>
      <c r="I5576" s="9"/>
      <c r="J5576" s="9"/>
      <c r="K5576" s="9"/>
    </row>
    <row r="5577" spans="1:11" x14ac:dyDescent="0.25">
      <c r="A5577" s="2"/>
      <c r="B5577" s="2"/>
      <c r="C5577" s="2"/>
      <c r="E5577" s="2"/>
      <c r="G5577" s="2"/>
      <c r="H5577" s="6"/>
      <c r="I5577" s="9"/>
      <c r="J5577" s="9"/>
      <c r="K5577" s="9"/>
    </row>
    <row r="5578" spans="1:11" x14ac:dyDescent="0.25">
      <c r="A5578" s="2"/>
      <c r="B5578" s="2"/>
      <c r="C5578" s="2"/>
      <c r="E5578" s="2"/>
      <c r="G5578" s="2"/>
      <c r="H5578" s="6"/>
      <c r="I5578" s="9"/>
      <c r="J5578" s="9"/>
      <c r="K5578" s="9"/>
    </row>
    <row r="5579" spans="1:11" x14ac:dyDescent="0.25">
      <c r="A5579" s="2"/>
      <c r="B5579" s="2"/>
      <c r="C5579" s="2"/>
      <c r="E5579" s="2"/>
      <c r="G5579" s="2"/>
      <c r="H5579" s="6"/>
      <c r="I5579" s="9"/>
      <c r="J5579" s="9"/>
      <c r="K5579" s="9"/>
    </row>
    <row r="5580" spans="1:11" x14ac:dyDescent="0.25">
      <c r="A5580" s="2"/>
      <c r="B5580" s="2"/>
      <c r="C5580" s="2"/>
      <c r="E5580" s="2"/>
      <c r="G5580" s="2"/>
      <c r="H5580" s="6"/>
      <c r="I5580" s="9"/>
      <c r="J5580" s="9"/>
      <c r="K5580" s="9"/>
    </row>
    <row r="5581" spans="1:11" x14ac:dyDescent="0.25">
      <c r="A5581" s="2"/>
      <c r="B5581" s="2"/>
      <c r="C5581" s="2"/>
      <c r="E5581" s="2"/>
      <c r="G5581" s="2"/>
      <c r="H5581" s="6"/>
      <c r="I5581" s="9"/>
      <c r="J5581" s="9"/>
      <c r="K5581" s="9"/>
    </row>
    <row r="5582" spans="1:11" x14ac:dyDescent="0.25">
      <c r="A5582" s="2"/>
      <c r="B5582" s="2"/>
      <c r="C5582" s="2"/>
      <c r="E5582" s="2"/>
      <c r="G5582" s="2"/>
      <c r="H5582" s="6"/>
      <c r="I5582" s="9"/>
      <c r="J5582" s="9"/>
      <c r="K5582" s="9"/>
    </row>
    <row r="5583" spans="1:11" x14ac:dyDescent="0.25">
      <c r="A5583" s="2"/>
      <c r="B5583" s="2"/>
      <c r="C5583" s="2"/>
      <c r="E5583" s="2"/>
      <c r="G5583" s="2"/>
      <c r="H5583" s="6"/>
      <c r="I5583" s="9"/>
      <c r="J5583" s="9"/>
      <c r="K5583" s="9"/>
    </row>
    <row r="5584" spans="1:11" x14ac:dyDescent="0.25">
      <c r="A5584" s="2"/>
      <c r="B5584" s="2"/>
      <c r="C5584" s="2"/>
      <c r="E5584" s="2"/>
      <c r="G5584" s="2"/>
      <c r="H5584" s="6"/>
      <c r="I5584" s="9"/>
      <c r="J5584" s="9"/>
      <c r="K5584" s="9"/>
    </row>
    <row r="5585" spans="1:11" x14ac:dyDescent="0.25">
      <c r="A5585" s="2"/>
      <c r="B5585" s="2"/>
      <c r="C5585" s="2"/>
      <c r="E5585" s="2"/>
      <c r="G5585" s="2"/>
      <c r="H5585" s="6"/>
      <c r="I5585" s="9"/>
      <c r="J5585" s="9"/>
      <c r="K5585" s="9"/>
    </row>
    <row r="5586" spans="1:11" x14ac:dyDescent="0.25">
      <c r="A5586" s="2"/>
      <c r="B5586" s="2"/>
      <c r="C5586" s="2"/>
      <c r="E5586" s="2"/>
      <c r="G5586" s="2"/>
      <c r="H5586" s="6"/>
      <c r="I5586" s="9"/>
      <c r="J5586" s="9"/>
      <c r="K5586" s="9"/>
    </row>
    <row r="5587" spans="1:11" x14ac:dyDescent="0.25">
      <c r="A5587" s="2"/>
      <c r="B5587" s="2"/>
      <c r="C5587" s="2"/>
      <c r="E5587" s="2"/>
      <c r="G5587" s="2"/>
      <c r="H5587" s="6"/>
      <c r="I5587" s="9"/>
      <c r="J5587" s="9"/>
      <c r="K5587" s="9"/>
    </row>
    <row r="5588" spans="1:11" x14ac:dyDescent="0.25">
      <c r="A5588" s="2"/>
      <c r="B5588" s="2"/>
      <c r="C5588" s="2"/>
      <c r="E5588" s="2"/>
      <c r="G5588" s="2"/>
      <c r="H5588" s="6"/>
      <c r="I5588" s="9"/>
      <c r="J5588" s="9"/>
      <c r="K5588" s="9"/>
    </row>
    <row r="5589" spans="1:11" x14ac:dyDescent="0.25">
      <c r="A5589" s="2"/>
      <c r="B5589" s="2"/>
      <c r="C5589" s="2"/>
      <c r="E5589" s="2"/>
      <c r="G5589" s="2"/>
      <c r="H5589" s="6"/>
      <c r="I5589" s="9"/>
      <c r="J5589" s="9"/>
      <c r="K5589" s="9"/>
    </row>
    <row r="5590" spans="1:11" x14ac:dyDescent="0.25">
      <c r="A5590" s="2"/>
      <c r="B5590" s="2"/>
      <c r="C5590" s="2"/>
      <c r="E5590" s="2"/>
      <c r="G5590" s="2"/>
      <c r="H5590" s="6"/>
      <c r="I5590" s="9"/>
      <c r="J5590" s="9"/>
      <c r="K5590" s="9"/>
    </row>
    <row r="5591" spans="1:11" x14ac:dyDescent="0.25">
      <c r="A5591" s="2"/>
      <c r="B5591" s="2"/>
      <c r="C5591" s="2"/>
      <c r="E5591" s="2"/>
      <c r="G5591" s="2"/>
      <c r="H5591" s="6"/>
      <c r="I5591" s="9"/>
      <c r="J5591" s="9"/>
      <c r="K5591" s="9"/>
    </row>
    <row r="5592" spans="1:11" x14ac:dyDescent="0.25">
      <c r="A5592" s="2"/>
      <c r="B5592" s="2"/>
      <c r="C5592" s="2"/>
      <c r="E5592" s="2"/>
      <c r="G5592" s="2"/>
      <c r="H5592" s="6"/>
      <c r="I5592" s="9"/>
      <c r="J5592" s="9"/>
      <c r="K5592" s="9"/>
    </row>
    <row r="5593" spans="1:11" x14ac:dyDescent="0.25">
      <c r="A5593" s="2"/>
      <c r="B5593" s="2"/>
      <c r="C5593" s="2"/>
      <c r="E5593" s="2"/>
      <c r="G5593" s="2"/>
      <c r="H5593" s="6"/>
      <c r="I5593" s="9"/>
      <c r="J5593" s="9"/>
      <c r="K5593" s="9"/>
    </row>
    <row r="5594" spans="1:11" x14ac:dyDescent="0.25">
      <c r="A5594" s="2"/>
      <c r="B5594" s="2"/>
      <c r="C5594" s="2"/>
      <c r="E5594" s="2"/>
      <c r="G5594" s="2"/>
      <c r="H5594" s="6"/>
      <c r="I5594" s="9"/>
      <c r="J5594" s="9"/>
      <c r="K5594" s="9"/>
    </row>
    <row r="5595" spans="1:11" x14ac:dyDescent="0.25">
      <c r="A5595" s="2"/>
      <c r="B5595" s="2"/>
      <c r="C5595" s="2"/>
      <c r="E5595" s="2"/>
      <c r="G5595" s="2"/>
      <c r="H5595" s="6"/>
      <c r="I5595" s="9"/>
      <c r="J5595" s="9"/>
      <c r="K5595" s="9"/>
    </row>
    <row r="5596" spans="1:11" x14ac:dyDescent="0.25">
      <c r="A5596" s="2"/>
      <c r="B5596" s="2"/>
      <c r="C5596" s="2"/>
      <c r="E5596" s="2"/>
      <c r="G5596" s="2"/>
      <c r="H5596" s="6"/>
      <c r="I5596" s="9"/>
      <c r="J5596" s="9"/>
      <c r="K5596" s="9"/>
    </row>
    <row r="5597" spans="1:11" x14ac:dyDescent="0.25">
      <c r="A5597" s="2"/>
      <c r="B5597" s="2"/>
      <c r="C5597" s="2"/>
      <c r="E5597" s="2"/>
      <c r="G5597" s="2"/>
      <c r="H5597" s="6"/>
      <c r="I5597" s="9"/>
      <c r="J5597" s="9"/>
      <c r="K5597" s="9"/>
    </row>
    <row r="5598" spans="1:11" x14ac:dyDescent="0.25">
      <c r="A5598" s="2"/>
      <c r="B5598" s="2"/>
      <c r="C5598" s="2"/>
      <c r="E5598" s="2"/>
      <c r="G5598" s="2"/>
      <c r="H5598" s="6"/>
      <c r="I5598" s="9"/>
      <c r="J5598" s="9"/>
      <c r="K5598" s="9"/>
    </row>
    <row r="5599" spans="1:11" x14ac:dyDescent="0.25">
      <c r="A5599" s="2"/>
      <c r="B5599" s="2"/>
      <c r="C5599" s="2"/>
      <c r="E5599" s="2"/>
      <c r="G5599" s="2"/>
      <c r="H5599" s="6"/>
      <c r="I5599" s="9"/>
      <c r="J5599" s="9"/>
      <c r="K5599" s="9"/>
    </row>
    <row r="5600" spans="1:11" x14ac:dyDescent="0.25">
      <c r="A5600" s="2"/>
      <c r="B5600" s="2"/>
      <c r="C5600" s="2"/>
      <c r="E5600" s="2"/>
      <c r="G5600" s="2"/>
      <c r="H5600" s="6"/>
      <c r="I5600" s="9"/>
      <c r="J5600" s="9"/>
      <c r="K5600" s="9"/>
    </row>
    <row r="5601" spans="1:11" x14ac:dyDescent="0.25">
      <c r="A5601" s="2"/>
      <c r="B5601" s="2"/>
      <c r="C5601" s="2"/>
      <c r="E5601" s="2"/>
      <c r="G5601" s="2"/>
      <c r="H5601" s="6"/>
      <c r="I5601" s="9"/>
      <c r="J5601" s="9"/>
      <c r="K5601" s="9"/>
    </row>
    <row r="5602" spans="1:11" x14ac:dyDescent="0.25">
      <c r="A5602" s="2"/>
      <c r="B5602" s="2"/>
      <c r="C5602" s="2"/>
      <c r="E5602" s="2"/>
      <c r="G5602" s="2"/>
      <c r="H5602" s="6"/>
      <c r="I5602" s="9"/>
      <c r="J5602" s="9"/>
      <c r="K5602" s="9"/>
    </row>
    <row r="5603" spans="1:11" x14ac:dyDescent="0.25">
      <c r="A5603" s="2"/>
      <c r="B5603" s="2"/>
      <c r="C5603" s="2"/>
      <c r="E5603" s="2"/>
      <c r="G5603" s="2"/>
      <c r="H5603" s="6"/>
      <c r="I5603" s="9"/>
      <c r="J5603" s="9"/>
      <c r="K5603" s="9"/>
    </row>
    <row r="5604" spans="1:11" x14ac:dyDescent="0.25">
      <c r="A5604" s="2"/>
      <c r="B5604" s="2"/>
      <c r="C5604" s="2"/>
      <c r="E5604" s="2"/>
      <c r="G5604" s="2"/>
      <c r="H5604" s="6"/>
      <c r="I5604" s="9"/>
      <c r="J5604" s="9"/>
      <c r="K5604" s="9"/>
    </row>
    <row r="5605" spans="1:11" x14ac:dyDescent="0.25">
      <c r="A5605" s="2"/>
      <c r="B5605" s="2"/>
      <c r="C5605" s="2"/>
      <c r="E5605" s="2"/>
      <c r="G5605" s="2"/>
      <c r="H5605" s="6"/>
      <c r="I5605" s="9"/>
      <c r="J5605" s="9"/>
      <c r="K5605" s="9"/>
    </row>
    <row r="5606" spans="1:11" x14ac:dyDescent="0.25">
      <c r="A5606" s="2"/>
      <c r="B5606" s="2"/>
      <c r="C5606" s="2"/>
      <c r="E5606" s="2"/>
      <c r="G5606" s="2"/>
      <c r="H5606" s="6"/>
      <c r="I5606" s="9"/>
      <c r="J5606" s="9"/>
      <c r="K5606" s="9"/>
    </row>
    <row r="5607" spans="1:11" x14ac:dyDescent="0.25">
      <c r="A5607" s="2"/>
      <c r="B5607" s="2"/>
      <c r="C5607" s="2"/>
      <c r="E5607" s="2"/>
      <c r="G5607" s="2"/>
      <c r="H5607" s="6"/>
      <c r="I5607" s="9"/>
      <c r="J5607" s="9"/>
      <c r="K5607" s="9"/>
    </row>
    <row r="5608" spans="1:11" x14ac:dyDescent="0.25">
      <c r="A5608" s="2"/>
      <c r="B5608" s="2"/>
      <c r="C5608" s="2"/>
      <c r="E5608" s="2"/>
      <c r="G5608" s="2"/>
      <c r="H5608" s="6"/>
      <c r="I5608" s="9"/>
      <c r="J5608" s="9"/>
      <c r="K5608" s="9"/>
    </row>
    <row r="5609" spans="1:11" x14ac:dyDescent="0.25">
      <c r="A5609" s="2"/>
      <c r="B5609" s="2"/>
      <c r="C5609" s="2"/>
      <c r="E5609" s="2"/>
      <c r="G5609" s="2"/>
      <c r="H5609" s="6"/>
      <c r="I5609" s="9"/>
      <c r="J5609" s="9"/>
      <c r="K5609" s="9"/>
    </row>
    <row r="5610" spans="1:11" x14ac:dyDescent="0.25">
      <c r="A5610" s="2"/>
      <c r="B5610" s="2"/>
      <c r="C5610" s="2"/>
      <c r="E5610" s="2"/>
      <c r="G5610" s="2"/>
      <c r="H5610" s="6"/>
      <c r="I5610" s="9"/>
      <c r="J5610" s="9"/>
      <c r="K5610" s="9"/>
    </row>
    <row r="5611" spans="1:11" x14ac:dyDescent="0.25">
      <c r="A5611" s="2"/>
      <c r="B5611" s="2"/>
      <c r="C5611" s="2"/>
      <c r="E5611" s="2"/>
      <c r="G5611" s="2"/>
      <c r="H5611" s="6"/>
      <c r="I5611" s="9"/>
      <c r="J5611" s="9"/>
      <c r="K5611" s="9"/>
    </row>
    <row r="5612" spans="1:11" x14ac:dyDescent="0.25">
      <c r="A5612" s="2"/>
      <c r="B5612" s="2"/>
      <c r="C5612" s="2"/>
      <c r="E5612" s="2"/>
      <c r="G5612" s="2"/>
      <c r="H5612" s="6"/>
      <c r="I5612" s="9"/>
      <c r="J5612" s="9"/>
      <c r="K5612" s="9"/>
    </row>
    <row r="5613" spans="1:11" x14ac:dyDescent="0.25">
      <c r="A5613" s="2"/>
      <c r="B5613" s="2"/>
      <c r="C5613" s="2"/>
      <c r="E5613" s="2"/>
      <c r="G5613" s="2"/>
      <c r="H5613" s="6"/>
      <c r="I5613" s="9"/>
      <c r="J5613" s="9"/>
      <c r="K5613" s="9"/>
    </row>
    <row r="5614" spans="1:11" x14ac:dyDescent="0.25">
      <c r="A5614" s="2"/>
      <c r="B5614" s="2"/>
      <c r="C5614" s="2"/>
      <c r="E5614" s="2"/>
      <c r="G5614" s="2"/>
      <c r="H5614" s="6"/>
      <c r="I5614" s="9"/>
      <c r="J5614" s="9"/>
      <c r="K5614" s="9"/>
    </row>
    <row r="5615" spans="1:11" x14ac:dyDescent="0.25">
      <c r="A5615" s="2"/>
      <c r="B5615" s="2"/>
      <c r="C5615" s="2"/>
      <c r="E5615" s="2"/>
      <c r="G5615" s="2"/>
      <c r="H5615" s="6"/>
      <c r="I5615" s="9"/>
      <c r="J5615" s="9"/>
      <c r="K5615" s="9"/>
    </row>
    <row r="5616" spans="1:11" x14ac:dyDescent="0.25">
      <c r="A5616" s="2"/>
      <c r="B5616" s="2"/>
      <c r="C5616" s="2"/>
      <c r="E5616" s="2"/>
      <c r="G5616" s="2"/>
      <c r="H5616" s="6"/>
      <c r="I5616" s="9"/>
      <c r="J5616" s="9"/>
      <c r="K5616" s="9"/>
    </row>
    <row r="5617" spans="1:11" x14ac:dyDescent="0.25">
      <c r="A5617" s="2"/>
      <c r="B5617" s="2"/>
      <c r="C5617" s="2"/>
      <c r="E5617" s="2"/>
      <c r="G5617" s="2"/>
      <c r="H5617" s="6"/>
      <c r="I5617" s="9"/>
      <c r="J5617" s="9"/>
      <c r="K5617" s="9"/>
    </row>
    <row r="5618" spans="1:11" x14ac:dyDescent="0.25">
      <c r="A5618" s="2"/>
      <c r="B5618" s="2"/>
      <c r="C5618" s="2"/>
      <c r="E5618" s="2"/>
      <c r="G5618" s="2"/>
      <c r="H5618" s="6"/>
      <c r="I5618" s="9"/>
      <c r="J5618" s="9"/>
      <c r="K5618" s="9"/>
    </row>
    <row r="5619" spans="1:11" x14ac:dyDescent="0.25">
      <c r="A5619" s="2"/>
      <c r="B5619" s="2"/>
      <c r="C5619" s="2"/>
      <c r="E5619" s="2"/>
      <c r="G5619" s="2"/>
      <c r="H5619" s="6"/>
      <c r="I5619" s="9"/>
      <c r="J5619" s="9"/>
      <c r="K5619" s="9"/>
    </row>
    <row r="5620" spans="1:11" x14ac:dyDescent="0.25">
      <c r="A5620" s="2"/>
      <c r="B5620" s="2"/>
      <c r="C5620" s="2"/>
      <c r="E5620" s="2"/>
      <c r="G5620" s="2"/>
      <c r="H5620" s="6"/>
      <c r="I5620" s="9"/>
      <c r="J5620" s="9"/>
      <c r="K5620" s="9"/>
    </row>
    <row r="5621" spans="1:11" x14ac:dyDescent="0.25">
      <c r="A5621" s="2"/>
      <c r="B5621" s="2"/>
      <c r="C5621" s="2"/>
      <c r="E5621" s="2"/>
      <c r="G5621" s="2"/>
      <c r="H5621" s="6"/>
      <c r="I5621" s="9"/>
      <c r="J5621" s="9"/>
      <c r="K5621" s="9"/>
    </row>
    <row r="5622" spans="1:11" x14ac:dyDescent="0.25">
      <c r="A5622" s="2"/>
      <c r="B5622" s="2"/>
      <c r="C5622" s="2"/>
      <c r="E5622" s="2"/>
      <c r="G5622" s="2"/>
      <c r="H5622" s="6"/>
      <c r="I5622" s="9"/>
      <c r="J5622" s="9"/>
      <c r="K5622" s="9"/>
    </row>
    <row r="5623" spans="1:11" x14ac:dyDescent="0.25">
      <c r="A5623" s="2"/>
      <c r="B5623" s="2"/>
      <c r="C5623" s="2"/>
      <c r="E5623" s="2"/>
      <c r="G5623" s="2"/>
      <c r="H5623" s="6"/>
      <c r="I5623" s="9"/>
      <c r="J5623" s="9"/>
      <c r="K5623" s="9"/>
    </row>
    <row r="5624" spans="1:11" x14ac:dyDescent="0.25">
      <c r="A5624" s="2"/>
      <c r="B5624" s="2"/>
      <c r="C5624" s="2"/>
      <c r="E5624" s="2"/>
      <c r="G5624" s="2"/>
      <c r="H5624" s="6"/>
      <c r="I5624" s="9"/>
      <c r="J5624" s="9"/>
      <c r="K5624" s="9"/>
    </row>
    <row r="5625" spans="1:11" x14ac:dyDescent="0.25">
      <c r="A5625" s="2"/>
      <c r="B5625" s="2"/>
      <c r="C5625" s="2"/>
      <c r="E5625" s="2"/>
      <c r="G5625" s="2"/>
      <c r="H5625" s="6"/>
      <c r="I5625" s="9"/>
      <c r="J5625" s="9"/>
      <c r="K5625" s="9"/>
    </row>
    <row r="5626" spans="1:11" x14ac:dyDescent="0.25">
      <c r="A5626" s="2"/>
      <c r="B5626" s="2"/>
      <c r="C5626" s="2"/>
      <c r="E5626" s="2"/>
      <c r="G5626" s="2"/>
      <c r="H5626" s="6"/>
      <c r="I5626" s="9"/>
      <c r="J5626" s="9"/>
      <c r="K5626" s="9"/>
    </row>
    <row r="5627" spans="1:11" x14ac:dyDescent="0.25">
      <c r="A5627" s="2"/>
      <c r="B5627" s="2"/>
      <c r="C5627" s="2"/>
      <c r="E5627" s="2"/>
      <c r="G5627" s="2"/>
      <c r="H5627" s="6"/>
      <c r="I5627" s="9"/>
      <c r="J5627" s="9"/>
      <c r="K5627" s="9"/>
    </row>
    <row r="5628" spans="1:11" x14ac:dyDescent="0.25">
      <c r="A5628" s="2"/>
      <c r="B5628" s="2"/>
      <c r="C5628" s="2"/>
      <c r="E5628" s="2"/>
      <c r="G5628" s="2"/>
      <c r="H5628" s="6"/>
      <c r="I5628" s="9"/>
      <c r="J5628" s="9"/>
      <c r="K5628" s="9"/>
    </row>
    <row r="5629" spans="1:11" x14ac:dyDescent="0.25">
      <c r="A5629" s="2"/>
      <c r="B5629" s="2"/>
      <c r="C5629" s="2"/>
      <c r="E5629" s="2"/>
      <c r="G5629" s="2"/>
      <c r="H5629" s="6"/>
      <c r="I5629" s="9"/>
      <c r="J5629" s="9"/>
      <c r="K5629" s="9"/>
    </row>
    <row r="5630" spans="1:11" x14ac:dyDescent="0.25">
      <c r="A5630" s="2"/>
      <c r="B5630" s="2"/>
      <c r="C5630" s="2"/>
      <c r="E5630" s="2"/>
      <c r="G5630" s="2"/>
      <c r="H5630" s="6"/>
      <c r="I5630" s="9"/>
      <c r="J5630" s="9"/>
      <c r="K5630" s="9"/>
    </row>
    <row r="5631" spans="1:11" x14ac:dyDescent="0.25">
      <c r="A5631" s="2"/>
      <c r="B5631" s="2"/>
      <c r="C5631" s="2"/>
      <c r="E5631" s="2"/>
      <c r="G5631" s="2"/>
      <c r="H5631" s="6"/>
      <c r="I5631" s="9"/>
      <c r="J5631" s="9"/>
      <c r="K5631" s="9"/>
    </row>
    <row r="5632" spans="1:11" x14ac:dyDescent="0.25">
      <c r="A5632" s="2"/>
      <c r="B5632" s="2"/>
      <c r="C5632" s="2"/>
      <c r="E5632" s="2"/>
      <c r="G5632" s="2"/>
      <c r="H5632" s="6"/>
      <c r="I5632" s="9"/>
      <c r="J5632" s="9"/>
      <c r="K5632" s="9"/>
    </row>
    <row r="5633" spans="1:11" x14ac:dyDescent="0.25">
      <c r="A5633" s="2"/>
      <c r="B5633" s="2"/>
      <c r="C5633" s="2"/>
      <c r="E5633" s="2"/>
      <c r="G5633" s="2"/>
      <c r="H5633" s="6"/>
      <c r="I5633" s="9"/>
      <c r="J5633" s="9"/>
      <c r="K5633" s="9"/>
    </row>
    <row r="5634" spans="1:11" x14ac:dyDescent="0.25">
      <c r="A5634" s="2"/>
      <c r="B5634" s="2"/>
      <c r="C5634" s="2"/>
      <c r="E5634" s="2"/>
      <c r="G5634" s="2"/>
      <c r="H5634" s="6"/>
      <c r="I5634" s="9"/>
      <c r="J5634" s="9"/>
      <c r="K5634" s="9"/>
    </row>
    <row r="5635" spans="1:11" x14ac:dyDescent="0.25">
      <c r="A5635" s="2"/>
      <c r="B5635" s="2"/>
      <c r="C5635" s="2"/>
      <c r="E5635" s="2"/>
      <c r="G5635" s="2"/>
      <c r="H5635" s="6"/>
      <c r="I5635" s="9"/>
      <c r="J5635" s="9"/>
      <c r="K5635" s="9"/>
    </row>
    <row r="5636" spans="1:11" x14ac:dyDescent="0.25">
      <c r="A5636" s="2"/>
      <c r="B5636" s="2"/>
      <c r="C5636" s="2"/>
      <c r="E5636" s="2"/>
      <c r="G5636" s="2"/>
      <c r="H5636" s="6"/>
      <c r="I5636" s="9"/>
      <c r="J5636" s="9"/>
      <c r="K5636" s="9"/>
    </row>
    <row r="5637" spans="1:11" x14ac:dyDescent="0.25">
      <c r="A5637" s="2"/>
      <c r="B5637" s="2"/>
      <c r="C5637" s="2"/>
      <c r="E5637" s="2"/>
      <c r="G5637" s="2"/>
      <c r="H5637" s="6"/>
      <c r="I5637" s="9"/>
      <c r="J5637" s="9"/>
      <c r="K5637" s="9"/>
    </row>
    <row r="5638" spans="1:11" x14ac:dyDescent="0.25">
      <c r="A5638" s="2"/>
      <c r="B5638" s="2"/>
      <c r="C5638" s="2"/>
      <c r="E5638" s="2"/>
      <c r="G5638" s="2"/>
      <c r="H5638" s="6"/>
      <c r="I5638" s="9"/>
      <c r="J5638" s="9"/>
      <c r="K5638" s="9"/>
    </row>
    <row r="5639" spans="1:11" x14ac:dyDescent="0.25">
      <c r="A5639" s="2"/>
      <c r="B5639" s="2"/>
      <c r="C5639" s="2"/>
      <c r="E5639" s="2"/>
      <c r="G5639" s="2"/>
      <c r="H5639" s="6"/>
      <c r="I5639" s="9"/>
      <c r="J5639" s="9"/>
      <c r="K5639" s="9"/>
    </row>
    <row r="5640" spans="1:11" x14ac:dyDescent="0.25">
      <c r="A5640" s="2"/>
      <c r="B5640" s="2"/>
      <c r="C5640" s="2"/>
      <c r="E5640" s="2"/>
      <c r="G5640" s="2"/>
      <c r="H5640" s="6"/>
      <c r="I5640" s="9"/>
      <c r="J5640" s="9"/>
      <c r="K5640" s="9"/>
    </row>
    <row r="5641" spans="1:11" x14ac:dyDescent="0.25">
      <c r="A5641" s="2"/>
      <c r="B5641" s="2"/>
      <c r="C5641" s="2"/>
      <c r="E5641" s="2"/>
      <c r="G5641" s="2"/>
      <c r="H5641" s="6"/>
      <c r="I5641" s="9"/>
      <c r="J5641" s="9"/>
      <c r="K5641" s="9"/>
    </row>
    <row r="5642" spans="1:11" x14ac:dyDescent="0.25">
      <c r="A5642" s="2"/>
      <c r="B5642" s="2"/>
      <c r="C5642" s="2"/>
      <c r="E5642" s="2"/>
      <c r="G5642" s="2"/>
      <c r="H5642" s="6"/>
      <c r="I5642" s="9"/>
      <c r="J5642" s="9"/>
      <c r="K5642" s="9"/>
    </row>
    <row r="5643" spans="1:11" x14ac:dyDescent="0.25">
      <c r="A5643" s="2"/>
      <c r="B5643" s="2"/>
      <c r="C5643" s="2"/>
      <c r="E5643" s="2"/>
      <c r="G5643" s="2"/>
      <c r="H5643" s="6"/>
      <c r="I5643" s="9"/>
      <c r="J5643" s="9"/>
      <c r="K5643" s="9"/>
    </row>
    <row r="5644" spans="1:11" x14ac:dyDescent="0.25">
      <c r="A5644" s="2"/>
      <c r="B5644" s="2"/>
      <c r="C5644" s="2"/>
      <c r="E5644" s="2"/>
      <c r="G5644" s="2"/>
      <c r="H5644" s="6"/>
      <c r="I5644" s="9"/>
      <c r="J5644" s="9"/>
      <c r="K5644" s="9"/>
    </row>
    <row r="5645" spans="1:11" x14ac:dyDescent="0.25">
      <c r="A5645" s="2"/>
      <c r="B5645" s="2"/>
      <c r="C5645" s="2"/>
      <c r="E5645" s="2"/>
      <c r="G5645" s="2"/>
      <c r="H5645" s="6"/>
      <c r="I5645" s="9"/>
      <c r="J5645" s="9"/>
      <c r="K5645" s="9"/>
    </row>
    <row r="5646" spans="1:11" x14ac:dyDescent="0.25">
      <c r="A5646" s="2"/>
      <c r="B5646" s="2"/>
      <c r="C5646" s="2"/>
      <c r="E5646" s="2"/>
      <c r="G5646" s="2"/>
      <c r="H5646" s="6"/>
      <c r="I5646" s="9"/>
      <c r="J5646" s="9"/>
      <c r="K5646" s="9"/>
    </row>
    <row r="5647" spans="1:11" x14ac:dyDescent="0.25">
      <c r="A5647" s="2"/>
      <c r="B5647" s="2"/>
      <c r="C5647" s="2"/>
      <c r="E5647" s="2"/>
      <c r="G5647" s="2"/>
      <c r="H5647" s="6"/>
      <c r="I5647" s="9"/>
      <c r="J5647" s="9"/>
      <c r="K5647" s="9"/>
    </row>
    <row r="5648" spans="1:11" x14ac:dyDescent="0.25">
      <c r="A5648" s="2"/>
      <c r="B5648" s="2"/>
      <c r="C5648" s="2"/>
      <c r="E5648" s="2"/>
      <c r="G5648" s="2"/>
      <c r="H5648" s="6"/>
      <c r="I5648" s="9"/>
      <c r="J5648" s="9"/>
      <c r="K5648" s="9"/>
    </row>
    <row r="5649" spans="1:11" x14ac:dyDescent="0.25">
      <c r="A5649" s="2"/>
      <c r="B5649" s="2"/>
      <c r="C5649" s="2"/>
      <c r="E5649" s="2"/>
      <c r="G5649" s="2"/>
      <c r="H5649" s="6"/>
      <c r="I5649" s="9"/>
      <c r="J5649" s="9"/>
      <c r="K5649" s="9"/>
    </row>
    <row r="5650" spans="1:11" x14ac:dyDescent="0.25">
      <c r="A5650" s="2"/>
      <c r="B5650" s="2"/>
      <c r="C5650" s="2"/>
      <c r="E5650" s="2"/>
      <c r="G5650" s="2"/>
      <c r="H5650" s="6"/>
      <c r="I5650" s="9"/>
      <c r="J5650" s="9"/>
      <c r="K5650" s="9"/>
    </row>
    <row r="5651" spans="1:11" x14ac:dyDescent="0.25">
      <c r="A5651" s="2"/>
      <c r="B5651" s="2"/>
      <c r="C5651" s="2"/>
      <c r="E5651" s="2"/>
      <c r="G5651" s="2"/>
      <c r="H5651" s="6"/>
      <c r="I5651" s="9"/>
      <c r="J5651" s="9"/>
      <c r="K5651" s="9"/>
    </row>
    <row r="5652" spans="1:11" x14ac:dyDescent="0.25">
      <c r="A5652" s="2"/>
      <c r="B5652" s="2"/>
      <c r="C5652" s="2"/>
      <c r="E5652" s="2"/>
      <c r="G5652" s="2"/>
      <c r="H5652" s="6"/>
      <c r="I5652" s="9"/>
      <c r="J5652" s="9"/>
      <c r="K5652" s="9"/>
    </row>
    <row r="5653" spans="1:11" x14ac:dyDescent="0.25">
      <c r="A5653" s="2"/>
      <c r="B5653" s="2"/>
      <c r="C5653" s="2"/>
      <c r="E5653" s="2"/>
      <c r="G5653" s="2"/>
      <c r="H5653" s="6"/>
      <c r="I5653" s="9"/>
      <c r="J5653" s="9"/>
      <c r="K5653" s="9"/>
    </row>
    <row r="5654" spans="1:11" x14ac:dyDescent="0.25">
      <c r="A5654" s="2"/>
      <c r="B5654" s="2"/>
      <c r="C5654" s="2"/>
      <c r="E5654" s="2"/>
      <c r="G5654" s="2"/>
      <c r="H5654" s="6"/>
      <c r="I5654" s="9"/>
      <c r="J5654" s="9"/>
      <c r="K5654" s="9"/>
    </row>
    <row r="5655" spans="1:11" x14ac:dyDescent="0.25">
      <c r="A5655" s="2"/>
      <c r="B5655" s="2"/>
      <c r="C5655" s="2"/>
      <c r="E5655" s="2"/>
      <c r="G5655" s="2"/>
      <c r="H5655" s="6"/>
      <c r="I5655" s="9"/>
      <c r="J5655" s="9"/>
      <c r="K5655" s="9"/>
    </row>
    <row r="5656" spans="1:11" x14ac:dyDescent="0.25">
      <c r="A5656" s="2"/>
      <c r="B5656" s="2"/>
      <c r="C5656" s="2"/>
      <c r="E5656" s="2"/>
      <c r="G5656" s="2"/>
      <c r="H5656" s="6"/>
      <c r="I5656" s="9"/>
      <c r="J5656" s="9"/>
      <c r="K5656" s="9"/>
    </row>
    <row r="5657" spans="1:11" x14ac:dyDescent="0.25">
      <c r="A5657" s="2"/>
      <c r="B5657" s="2"/>
      <c r="C5657" s="2"/>
      <c r="E5657" s="2"/>
      <c r="G5657" s="2"/>
      <c r="H5657" s="6"/>
      <c r="I5657" s="9"/>
      <c r="J5657" s="9"/>
      <c r="K5657" s="9"/>
    </row>
    <row r="5658" spans="1:11" x14ac:dyDescent="0.25">
      <c r="A5658" s="2"/>
      <c r="B5658" s="2"/>
      <c r="C5658" s="2"/>
      <c r="E5658" s="2"/>
      <c r="G5658" s="2"/>
      <c r="H5658" s="6"/>
      <c r="I5658" s="9"/>
      <c r="J5658" s="9"/>
      <c r="K5658" s="9"/>
    </row>
    <row r="5659" spans="1:11" x14ac:dyDescent="0.25">
      <c r="A5659" s="2"/>
      <c r="B5659" s="2"/>
      <c r="C5659" s="2"/>
      <c r="E5659" s="2"/>
      <c r="G5659" s="2"/>
      <c r="H5659" s="6"/>
      <c r="I5659" s="9"/>
      <c r="J5659" s="9"/>
      <c r="K5659" s="9"/>
    </row>
    <row r="5660" spans="1:11" x14ac:dyDescent="0.25">
      <c r="A5660" s="2"/>
      <c r="B5660" s="2"/>
      <c r="C5660" s="2"/>
      <c r="E5660" s="2"/>
      <c r="G5660" s="2"/>
      <c r="H5660" s="6"/>
      <c r="I5660" s="9"/>
      <c r="J5660" s="9"/>
      <c r="K5660" s="9"/>
    </row>
    <row r="5661" spans="1:11" x14ac:dyDescent="0.25">
      <c r="A5661" s="2"/>
      <c r="B5661" s="2"/>
      <c r="C5661" s="2"/>
      <c r="E5661" s="2"/>
      <c r="G5661" s="2"/>
      <c r="H5661" s="6"/>
      <c r="I5661" s="9"/>
      <c r="J5661" s="9"/>
      <c r="K5661" s="9"/>
    </row>
    <row r="5662" spans="1:11" x14ac:dyDescent="0.25">
      <c r="A5662" s="2"/>
      <c r="B5662" s="2"/>
      <c r="C5662" s="2"/>
      <c r="E5662" s="2"/>
      <c r="G5662" s="2"/>
      <c r="H5662" s="6"/>
      <c r="I5662" s="9"/>
      <c r="J5662" s="9"/>
      <c r="K5662" s="9"/>
    </row>
    <row r="5663" spans="1:11" x14ac:dyDescent="0.25">
      <c r="A5663" s="2"/>
      <c r="B5663" s="2"/>
      <c r="C5663" s="2"/>
      <c r="E5663" s="2"/>
      <c r="G5663" s="2"/>
      <c r="H5663" s="6"/>
      <c r="I5663" s="9"/>
      <c r="J5663" s="9"/>
      <c r="K5663" s="9"/>
    </row>
    <row r="5664" spans="1:11" x14ac:dyDescent="0.25">
      <c r="A5664" s="2"/>
      <c r="B5664" s="2"/>
      <c r="C5664" s="2"/>
      <c r="E5664" s="2"/>
      <c r="G5664" s="2"/>
      <c r="H5664" s="6"/>
      <c r="I5664" s="9"/>
      <c r="J5664" s="9"/>
      <c r="K5664" s="9"/>
    </row>
    <row r="5665" spans="1:11" x14ac:dyDescent="0.25">
      <c r="A5665" s="2"/>
      <c r="B5665" s="2"/>
      <c r="C5665" s="2"/>
      <c r="E5665" s="2"/>
      <c r="G5665" s="2"/>
      <c r="H5665" s="6"/>
      <c r="I5665" s="9"/>
      <c r="J5665" s="9"/>
      <c r="K5665" s="9"/>
    </row>
    <row r="5666" spans="1:11" x14ac:dyDescent="0.25">
      <c r="A5666" s="2"/>
      <c r="B5666" s="2"/>
      <c r="C5666" s="2"/>
      <c r="E5666" s="2"/>
      <c r="G5666" s="2"/>
      <c r="H5666" s="6"/>
      <c r="I5666" s="9"/>
      <c r="J5666" s="9"/>
      <c r="K5666" s="9"/>
    </row>
    <row r="5667" spans="1:11" x14ac:dyDescent="0.25">
      <c r="A5667" s="2"/>
      <c r="B5667" s="2"/>
      <c r="C5667" s="2"/>
      <c r="E5667" s="2"/>
      <c r="G5667" s="2"/>
      <c r="H5667" s="6"/>
      <c r="I5667" s="9"/>
      <c r="J5667" s="9"/>
      <c r="K5667" s="9"/>
    </row>
    <row r="5668" spans="1:11" x14ac:dyDescent="0.25">
      <c r="A5668" s="2"/>
      <c r="B5668" s="2"/>
      <c r="C5668" s="2"/>
      <c r="E5668" s="2"/>
      <c r="G5668" s="2"/>
      <c r="H5668" s="6"/>
      <c r="I5668" s="9"/>
      <c r="J5668" s="9"/>
      <c r="K5668" s="9"/>
    </row>
    <row r="5669" spans="1:11" x14ac:dyDescent="0.25">
      <c r="A5669" s="2"/>
      <c r="B5669" s="2"/>
      <c r="C5669" s="2"/>
      <c r="E5669" s="2"/>
      <c r="G5669" s="2"/>
      <c r="H5669" s="6"/>
      <c r="I5669" s="9"/>
      <c r="J5669" s="9"/>
      <c r="K5669" s="9"/>
    </row>
    <row r="5670" spans="1:11" x14ac:dyDescent="0.25">
      <c r="A5670" s="2"/>
      <c r="B5670" s="2"/>
      <c r="C5670" s="2"/>
      <c r="E5670" s="2"/>
      <c r="G5670" s="2"/>
      <c r="H5670" s="6"/>
      <c r="I5670" s="9"/>
      <c r="J5670" s="9"/>
      <c r="K5670" s="9"/>
    </row>
    <row r="5671" spans="1:11" x14ac:dyDescent="0.25">
      <c r="A5671" s="2"/>
      <c r="B5671" s="2"/>
      <c r="C5671" s="2"/>
      <c r="E5671" s="2"/>
      <c r="G5671" s="2"/>
      <c r="H5671" s="6"/>
      <c r="I5671" s="9"/>
      <c r="J5671" s="9"/>
      <c r="K5671" s="9"/>
    </row>
    <row r="5672" spans="1:11" x14ac:dyDescent="0.25">
      <c r="A5672" s="2"/>
      <c r="B5672" s="2"/>
      <c r="C5672" s="2"/>
      <c r="E5672" s="2"/>
      <c r="G5672" s="2"/>
      <c r="H5672" s="6"/>
      <c r="I5672" s="9"/>
      <c r="J5672" s="9"/>
      <c r="K5672" s="9"/>
    </row>
    <row r="5673" spans="1:11" x14ac:dyDescent="0.25">
      <c r="A5673" s="2"/>
      <c r="B5673" s="2"/>
      <c r="C5673" s="2"/>
      <c r="E5673" s="2"/>
      <c r="G5673" s="2"/>
      <c r="H5673" s="6"/>
      <c r="I5673" s="9"/>
      <c r="J5673" s="9"/>
      <c r="K5673" s="9"/>
    </row>
    <row r="5674" spans="1:11" x14ac:dyDescent="0.25">
      <c r="A5674" s="2"/>
      <c r="B5674" s="2"/>
      <c r="C5674" s="2"/>
      <c r="E5674" s="2"/>
      <c r="G5674" s="2"/>
      <c r="H5674" s="6"/>
      <c r="I5674" s="9"/>
      <c r="J5674" s="9"/>
      <c r="K5674" s="9"/>
    </row>
    <row r="5675" spans="1:11" x14ac:dyDescent="0.25">
      <c r="A5675" s="2"/>
      <c r="B5675" s="2"/>
      <c r="C5675" s="2"/>
      <c r="E5675" s="2"/>
      <c r="G5675" s="2"/>
      <c r="H5675" s="6"/>
      <c r="I5675" s="9"/>
      <c r="J5675" s="9"/>
      <c r="K5675" s="9"/>
    </row>
    <row r="5676" spans="1:11" x14ac:dyDescent="0.25">
      <c r="A5676" s="2"/>
      <c r="B5676" s="2"/>
      <c r="C5676" s="2"/>
      <c r="E5676" s="2"/>
      <c r="G5676" s="2"/>
      <c r="H5676" s="6"/>
      <c r="I5676" s="9"/>
      <c r="J5676" s="9"/>
      <c r="K5676" s="9"/>
    </row>
    <row r="5677" spans="1:11" x14ac:dyDescent="0.25">
      <c r="A5677" s="2"/>
      <c r="B5677" s="2"/>
      <c r="C5677" s="2"/>
      <c r="E5677" s="2"/>
      <c r="G5677" s="2"/>
      <c r="H5677" s="6"/>
      <c r="I5677" s="9"/>
      <c r="J5677" s="9"/>
      <c r="K5677" s="9"/>
    </row>
    <row r="5678" spans="1:11" x14ac:dyDescent="0.25">
      <c r="A5678" s="2"/>
      <c r="B5678" s="2"/>
      <c r="C5678" s="2"/>
      <c r="E5678" s="2"/>
      <c r="G5678" s="2"/>
      <c r="H5678" s="6"/>
      <c r="I5678" s="9"/>
      <c r="J5678" s="9"/>
      <c r="K5678" s="9"/>
    </row>
    <row r="5679" spans="1:11" x14ac:dyDescent="0.25">
      <c r="A5679" s="2"/>
      <c r="B5679" s="2"/>
      <c r="C5679" s="2"/>
      <c r="E5679" s="2"/>
      <c r="G5679" s="2"/>
      <c r="H5679" s="6"/>
      <c r="I5679" s="9"/>
      <c r="J5679" s="9"/>
      <c r="K5679" s="9"/>
    </row>
    <row r="5680" spans="1:11" x14ac:dyDescent="0.25">
      <c r="A5680" s="2"/>
      <c r="B5680" s="2"/>
      <c r="C5680" s="2"/>
      <c r="E5680" s="2"/>
      <c r="G5680" s="2"/>
      <c r="H5680" s="6"/>
      <c r="I5680" s="9"/>
      <c r="J5680" s="9"/>
      <c r="K5680" s="9"/>
    </row>
    <row r="5681" spans="1:11" x14ac:dyDescent="0.25">
      <c r="A5681" s="2"/>
      <c r="B5681" s="2"/>
      <c r="C5681" s="2"/>
      <c r="E5681" s="2"/>
      <c r="G5681" s="2"/>
      <c r="H5681" s="6"/>
      <c r="I5681" s="9"/>
      <c r="J5681" s="9"/>
      <c r="K5681" s="9"/>
    </row>
    <row r="5682" spans="1:11" x14ac:dyDescent="0.25">
      <c r="A5682" s="2"/>
      <c r="B5682" s="2"/>
      <c r="C5682" s="2"/>
      <c r="E5682" s="2"/>
      <c r="G5682" s="2"/>
      <c r="H5682" s="6"/>
      <c r="I5682" s="9"/>
      <c r="J5682" s="9"/>
      <c r="K5682" s="9"/>
    </row>
    <row r="5683" spans="1:11" x14ac:dyDescent="0.25">
      <c r="A5683" s="2"/>
      <c r="B5683" s="2"/>
      <c r="C5683" s="2"/>
      <c r="E5683" s="2"/>
      <c r="G5683" s="2"/>
      <c r="H5683" s="6"/>
      <c r="I5683" s="9"/>
      <c r="J5683" s="9"/>
      <c r="K5683" s="9"/>
    </row>
    <row r="5684" spans="1:11" x14ac:dyDescent="0.25">
      <c r="A5684" s="2"/>
      <c r="B5684" s="2"/>
      <c r="C5684" s="2"/>
      <c r="E5684" s="2"/>
      <c r="G5684" s="2"/>
      <c r="H5684" s="6"/>
      <c r="I5684" s="9"/>
      <c r="J5684" s="9"/>
      <c r="K5684" s="9"/>
    </row>
    <row r="5685" spans="1:11" x14ac:dyDescent="0.25">
      <c r="A5685" s="2"/>
      <c r="B5685" s="2"/>
      <c r="C5685" s="2"/>
      <c r="E5685" s="2"/>
      <c r="G5685" s="2"/>
      <c r="H5685" s="6"/>
      <c r="I5685" s="9"/>
      <c r="J5685" s="9"/>
      <c r="K5685" s="9"/>
    </row>
    <row r="5686" spans="1:11" x14ac:dyDescent="0.25">
      <c r="A5686" s="2"/>
      <c r="B5686" s="2"/>
      <c r="C5686" s="2"/>
      <c r="E5686" s="2"/>
      <c r="G5686" s="2"/>
      <c r="H5686" s="6"/>
      <c r="I5686" s="9"/>
      <c r="J5686" s="9"/>
      <c r="K5686" s="9"/>
    </row>
    <row r="5687" spans="1:11" x14ac:dyDescent="0.25">
      <c r="A5687" s="2"/>
      <c r="B5687" s="2"/>
      <c r="C5687" s="2"/>
      <c r="E5687" s="2"/>
      <c r="G5687" s="2"/>
      <c r="H5687" s="6"/>
      <c r="I5687" s="9"/>
      <c r="J5687" s="9"/>
      <c r="K5687" s="9"/>
    </row>
    <row r="5688" spans="1:11" x14ac:dyDescent="0.25">
      <c r="A5688" s="2"/>
      <c r="B5688" s="2"/>
      <c r="C5688" s="2"/>
      <c r="E5688" s="2"/>
      <c r="G5688" s="2"/>
      <c r="H5688" s="6"/>
      <c r="I5688" s="9"/>
      <c r="J5688" s="9"/>
      <c r="K5688" s="9"/>
    </row>
    <row r="5689" spans="1:11" x14ac:dyDescent="0.25">
      <c r="A5689" s="2"/>
      <c r="B5689" s="2"/>
      <c r="C5689" s="2"/>
      <c r="E5689" s="2"/>
      <c r="G5689" s="2"/>
      <c r="H5689" s="6"/>
      <c r="I5689" s="9"/>
      <c r="J5689" s="9"/>
      <c r="K5689" s="9"/>
    </row>
    <row r="5690" spans="1:11" x14ac:dyDescent="0.25">
      <c r="A5690" s="2"/>
      <c r="B5690" s="2"/>
      <c r="C5690" s="2"/>
      <c r="E5690" s="2"/>
      <c r="G5690" s="2"/>
      <c r="H5690" s="6"/>
      <c r="I5690" s="9"/>
      <c r="J5690" s="9"/>
      <c r="K5690" s="9"/>
    </row>
    <row r="5691" spans="1:11" x14ac:dyDescent="0.25">
      <c r="A5691" s="2"/>
      <c r="B5691" s="2"/>
      <c r="C5691" s="2"/>
      <c r="E5691" s="2"/>
      <c r="G5691" s="2"/>
      <c r="H5691" s="6"/>
      <c r="I5691" s="9"/>
      <c r="J5691" s="9"/>
      <c r="K5691" s="9"/>
    </row>
    <row r="5692" spans="1:11" x14ac:dyDescent="0.25">
      <c r="A5692" s="2"/>
      <c r="B5692" s="2"/>
      <c r="C5692" s="2"/>
      <c r="E5692" s="2"/>
      <c r="G5692" s="2"/>
      <c r="H5692" s="6"/>
      <c r="I5692" s="9"/>
      <c r="J5692" s="9"/>
      <c r="K5692" s="9"/>
    </row>
    <row r="5693" spans="1:11" x14ac:dyDescent="0.25">
      <c r="A5693" s="2"/>
      <c r="B5693" s="2"/>
      <c r="C5693" s="2"/>
      <c r="E5693" s="2"/>
      <c r="G5693" s="2"/>
      <c r="H5693" s="6"/>
      <c r="I5693" s="9"/>
      <c r="J5693" s="9"/>
      <c r="K5693" s="9"/>
    </row>
    <row r="5694" spans="1:11" x14ac:dyDescent="0.25">
      <c r="A5694" s="2"/>
      <c r="B5694" s="2"/>
      <c r="C5694" s="2"/>
      <c r="E5694" s="2"/>
      <c r="G5694" s="2"/>
      <c r="H5694" s="6"/>
      <c r="I5694" s="9"/>
      <c r="J5694" s="9"/>
      <c r="K5694" s="9"/>
    </row>
    <row r="5695" spans="1:11" x14ac:dyDescent="0.25">
      <c r="A5695" s="2"/>
      <c r="B5695" s="2"/>
      <c r="C5695" s="2"/>
      <c r="E5695" s="2"/>
      <c r="G5695" s="2"/>
      <c r="H5695" s="6"/>
      <c r="I5695" s="9"/>
      <c r="J5695" s="9"/>
      <c r="K5695" s="9"/>
    </row>
    <row r="5696" spans="1:11" x14ac:dyDescent="0.25">
      <c r="A5696" s="2"/>
      <c r="B5696" s="2"/>
      <c r="C5696" s="2"/>
      <c r="E5696" s="2"/>
      <c r="G5696" s="2"/>
      <c r="H5696" s="6"/>
      <c r="I5696" s="9"/>
      <c r="J5696" s="9"/>
      <c r="K5696" s="9"/>
    </row>
    <row r="5697" spans="1:11" x14ac:dyDescent="0.25">
      <c r="A5697" s="2"/>
      <c r="B5697" s="2"/>
      <c r="C5697" s="2"/>
      <c r="E5697" s="2"/>
      <c r="G5697" s="2"/>
      <c r="H5697" s="6"/>
      <c r="I5697" s="9"/>
      <c r="J5697" s="9"/>
      <c r="K5697" s="9"/>
    </row>
    <row r="5698" spans="1:11" x14ac:dyDescent="0.25">
      <c r="A5698" s="2"/>
      <c r="B5698" s="2"/>
      <c r="C5698" s="2"/>
      <c r="E5698" s="2"/>
      <c r="G5698" s="2"/>
      <c r="H5698" s="6"/>
      <c r="I5698" s="9"/>
      <c r="J5698" s="9"/>
      <c r="K5698" s="9"/>
    </row>
    <row r="5699" spans="1:11" x14ac:dyDescent="0.25">
      <c r="A5699" s="2"/>
      <c r="B5699" s="2"/>
      <c r="C5699" s="2"/>
      <c r="E5699" s="2"/>
      <c r="G5699" s="2"/>
      <c r="H5699" s="6"/>
      <c r="I5699" s="9"/>
      <c r="J5699" s="9"/>
      <c r="K5699" s="9"/>
    </row>
    <row r="5700" spans="1:11" x14ac:dyDescent="0.25">
      <c r="A5700" s="2"/>
      <c r="B5700" s="2"/>
      <c r="C5700" s="2"/>
      <c r="E5700" s="2"/>
      <c r="G5700" s="2"/>
      <c r="H5700" s="6"/>
      <c r="I5700" s="9"/>
      <c r="J5700" s="9"/>
      <c r="K5700" s="9"/>
    </row>
    <row r="5701" spans="1:11" x14ac:dyDescent="0.25">
      <c r="A5701" s="2"/>
      <c r="B5701" s="2"/>
      <c r="C5701" s="2"/>
      <c r="E5701" s="2"/>
      <c r="G5701" s="2"/>
      <c r="H5701" s="6"/>
      <c r="I5701" s="9"/>
      <c r="J5701" s="9"/>
      <c r="K5701" s="9"/>
    </row>
    <row r="5702" spans="1:11" x14ac:dyDescent="0.25">
      <c r="A5702" s="2"/>
      <c r="B5702" s="2"/>
      <c r="C5702" s="2"/>
      <c r="E5702" s="2"/>
      <c r="G5702" s="2"/>
      <c r="H5702" s="6"/>
      <c r="I5702" s="9"/>
      <c r="J5702" s="9"/>
      <c r="K5702" s="9"/>
    </row>
    <row r="5703" spans="1:11" x14ac:dyDescent="0.25">
      <c r="A5703" s="2"/>
      <c r="B5703" s="2"/>
      <c r="C5703" s="2"/>
      <c r="E5703" s="2"/>
      <c r="G5703" s="2"/>
      <c r="H5703" s="6"/>
      <c r="I5703" s="9"/>
      <c r="J5703" s="9"/>
      <c r="K5703" s="9"/>
    </row>
    <row r="5704" spans="1:11" x14ac:dyDescent="0.25">
      <c r="A5704" s="2"/>
      <c r="B5704" s="2"/>
      <c r="C5704" s="2"/>
      <c r="E5704" s="2"/>
      <c r="G5704" s="2"/>
      <c r="H5704" s="6"/>
      <c r="I5704" s="9"/>
      <c r="J5704" s="9"/>
      <c r="K5704" s="9"/>
    </row>
    <row r="5705" spans="1:11" x14ac:dyDescent="0.25">
      <c r="A5705" s="2"/>
      <c r="B5705" s="2"/>
      <c r="C5705" s="2"/>
      <c r="E5705" s="2"/>
      <c r="G5705" s="2"/>
      <c r="H5705" s="6"/>
      <c r="I5705" s="9"/>
      <c r="J5705" s="9"/>
      <c r="K5705" s="9"/>
    </row>
    <row r="5706" spans="1:11" x14ac:dyDescent="0.25">
      <c r="A5706" s="2"/>
      <c r="B5706" s="2"/>
      <c r="C5706" s="2"/>
      <c r="E5706" s="2"/>
      <c r="G5706" s="2"/>
      <c r="H5706" s="6"/>
      <c r="I5706" s="9"/>
      <c r="J5706" s="9"/>
      <c r="K5706" s="9"/>
    </row>
    <row r="5707" spans="1:11" x14ac:dyDescent="0.25">
      <c r="A5707" s="2"/>
      <c r="B5707" s="2"/>
      <c r="C5707" s="2"/>
      <c r="E5707" s="2"/>
      <c r="G5707" s="2"/>
      <c r="H5707" s="6"/>
      <c r="I5707" s="9"/>
      <c r="J5707" s="9"/>
      <c r="K5707" s="9"/>
    </row>
    <row r="5708" spans="1:11" x14ac:dyDescent="0.25">
      <c r="A5708" s="2"/>
      <c r="B5708" s="2"/>
      <c r="C5708" s="2"/>
      <c r="E5708" s="2"/>
      <c r="G5708" s="2"/>
      <c r="H5708" s="6"/>
      <c r="I5708" s="9"/>
      <c r="J5708" s="9"/>
      <c r="K5708" s="9"/>
    </row>
    <row r="5709" spans="1:11" x14ac:dyDescent="0.25">
      <c r="A5709" s="2"/>
      <c r="B5709" s="2"/>
      <c r="C5709" s="2"/>
      <c r="E5709" s="2"/>
      <c r="G5709" s="2"/>
      <c r="H5709" s="6"/>
      <c r="I5709" s="9"/>
      <c r="J5709" s="9"/>
      <c r="K5709" s="9"/>
    </row>
    <row r="5710" spans="1:11" x14ac:dyDescent="0.25">
      <c r="A5710" s="2"/>
      <c r="B5710" s="2"/>
      <c r="C5710" s="2"/>
      <c r="E5710" s="2"/>
      <c r="G5710" s="2"/>
      <c r="H5710" s="6"/>
      <c r="I5710" s="9"/>
      <c r="J5710" s="9"/>
      <c r="K5710" s="9"/>
    </row>
    <row r="5711" spans="1:11" x14ac:dyDescent="0.25">
      <c r="A5711" s="2"/>
      <c r="B5711" s="2"/>
      <c r="C5711" s="2"/>
      <c r="E5711" s="2"/>
      <c r="G5711" s="2"/>
      <c r="H5711" s="6"/>
      <c r="I5711" s="9"/>
      <c r="J5711" s="9"/>
      <c r="K5711" s="9"/>
    </row>
    <row r="5712" spans="1:11" x14ac:dyDescent="0.25">
      <c r="A5712" s="2"/>
      <c r="B5712" s="2"/>
      <c r="C5712" s="2"/>
      <c r="E5712" s="2"/>
      <c r="G5712" s="2"/>
      <c r="H5712" s="6"/>
      <c r="I5712" s="9"/>
      <c r="J5712" s="9"/>
      <c r="K5712" s="9"/>
    </row>
    <row r="5713" spans="1:11" x14ac:dyDescent="0.25">
      <c r="A5713" s="2"/>
      <c r="B5713" s="2"/>
      <c r="C5713" s="2"/>
      <c r="E5713" s="2"/>
      <c r="G5713" s="2"/>
      <c r="H5713" s="6"/>
      <c r="I5713" s="9"/>
      <c r="J5713" s="9"/>
      <c r="K5713" s="9"/>
    </row>
    <row r="5714" spans="1:11" x14ac:dyDescent="0.25">
      <c r="A5714" s="2"/>
      <c r="B5714" s="2"/>
      <c r="C5714" s="2"/>
      <c r="E5714" s="2"/>
      <c r="G5714" s="2"/>
      <c r="H5714" s="6"/>
      <c r="I5714" s="9"/>
      <c r="J5714" s="9"/>
      <c r="K5714" s="9"/>
    </row>
    <row r="5715" spans="1:11" x14ac:dyDescent="0.25">
      <c r="A5715" s="2"/>
      <c r="B5715" s="2"/>
      <c r="C5715" s="2"/>
      <c r="E5715" s="2"/>
      <c r="G5715" s="2"/>
      <c r="H5715" s="6"/>
      <c r="I5715" s="9"/>
      <c r="J5715" s="9"/>
      <c r="K5715" s="9"/>
    </row>
    <row r="5716" spans="1:11" x14ac:dyDescent="0.25">
      <c r="A5716" s="2"/>
      <c r="B5716" s="2"/>
      <c r="C5716" s="2"/>
      <c r="E5716" s="2"/>
      <c r="G5716" s="2"/>
      <c r="H5716" s="6"/>
      <c r="I5716" s="9"/>
      <c r="J5716" s="9"/>
      <c r="K5716" s="9"/>
    </row>
    <row r="5717" spans="1:11" x14ac:dyDescent="0.25">
      <c r="A5717" s="2"/>
      <c r="B5717" s="2"/>
      <c r="C5717" s="2"/>
      <c r="E5717" s="2"/>
      <c r="G5717" s="2"/>
      <c r="H5717" s="6"/>
      <c r="I5717" s="9"/>
      <c r="J5717" s="9"/>
      <c r="K5717" s="9"/>
    </row>
    <row r="5718" spans="1:11" x14ac:dyDescent="0.25">
      <c r="A5718" s="2"/>
      <c r="B5718" s="2"/>
      <c r="C5718" s="2"/>
      <c r="E5718" s="2"/>
      <c r="G5718" s="2"/>
      <c r="H5718" s="6"/>
      <c r="I5718" s="9"/>
      <c r="J5718" s="9"/>
      <c r="K5718" s="9"/>
    </row>
    <row r="5719" spans="1:11" x14ac:dyDescent="0.25">
      <c r="A5719" s="2"/>
      <c r="B5719" s="2"/>
      <c r="C5719" s="2"/>
      <c r="E5719" s="2"/>
      <c r="G5719" s="2"/>
      <c r="H5719" s="6"/>
      <c r="I5719" s="9"/>
      <c r="J5719" s="9"/>
      <c r="K5719" s="9"/>
    </row>
    <row r="5720" spans="1:11" x14ac:dyDescent="0.25">
      <c r="A5720" s="2"/>
      <c r="B5720" s="2"/>
      <c r="C5720" s="2"/>
      <c r="E5720" s="2"/>
      <c r="G5720" s="2"/>
      <c r="H5720" s="6"/>
      <c r="I5720" s="9"/>
      <c r="J5720" s="9"/>
      <c r="K5720" s="9"/>
    </row>
    <row r="5721" spans="1:11" x14ac:dyDescent="0.25">
      <c r="A5721" s="2"/>
      <c r="B5721" s="2"/>
      <c r="C5721" s="2"/>
      <c r="E5721" s="2"/>
      <c r="G5721" s="2"/>
      <c r="H5721" s="6"/>
      <c r="I5721" s="9"/>
      <c r="J5721" s="9"/>
      <c r="K5721" s="9"/>
    </row>
    <row r="5722" spans="1:11" x14ac:dyDescent="0.25">
      <c r="A5722" s="2"/>
      <c r="B5722" s="2"/>
      <c r="C5722" s="2"/>
      <c r="E5722" s="2"/>
      <c r="G5722" s="2"/>
      <c r="H5722" s="6"/>
      <c r="I5722" s="9"/>
      <c r="J5722" s="9"/>
      <c r="K5722" s="9"/>
    </row>
    <row r="5723" spans="1:11" x14ac:dyDescent="0.25">
      <c r="A5723" s="2"/>
      <c r="B5723" s="2"/>
      <c r="C5723" s="2"/>
      <c r="E5723" s="2"/>
      <c r="G5723" s="2"/>
      <c r="H5723" s="6"/>
      <c r="I5723" s="9"/>
      <c r="J5723" s="9"/>
      <c r="K5723" s="9"/>
    </row>
    <row r="5724" spans="1:11" x14ac:dyDescent="0.25">
      <c r="A5724" s="2"/>
      <c r="B5724" s="2"/>
      <c r="C5724" s="2"/>
      <c r="E5724" s="2"/>
      <c r="G5724" s="2"/>
      <c r="H5724" s="6"/>
      <c r="I5724" s="9"/>
      <c r="J5724" s="9"/>
      <c r="K5724" s="9"/>
    </row>
    <row r="5725" spans="1:11" x14ac:dyDescent="0.25">
      <c r="A5725" s="2"/>
      <c r="B5725" s="2"/>
      <c r="C5725" s="2"/>
      <c r="E5725" s="2"/>
      <c r="G5725" s="2"/>
      <c r="H5725" s="6"/>
      <c r="I5725" s="9"/>
      <c r="J5725" s="9"/>
      <c r="K5725" s="9"/>
    </row>
    <row r="5726" spans="1:11" x14ac:dyDescent="0.25">
      <c r="A5726" s="2"/>
      <c r="B5726" s="2"/>
      <c r="C5726" s="2"/>
      <c r="E5726" s="2"/>
      <c r="G5726" s="2"/>
      <c r="H5726" s="6"/>
      <c r="I5726" s="9"/>
      <c r="J5726" s="9"/>
      <c r="K5726" s="9"/>
    </row>
    <row r="5727" spans="1:11" x14ac:dyDescent="0.25">
      <c r="A5727" s="2"/>
      <c r="B5727" s="2"/>
      <c r="C5727" s="2"/>
      <c r="E5727" s="2"/>
      <c r="G5727" s="2"/>
      <c r="H5727" s="6"/>
      <c r="I5727" s="9"/>
      <c r="J5727" s="9"/>
      <c r="K5727" s="9"/>
    </row>
    <row r="5728" spans="1:11" x14ac:dyDescent="0.25">
      <c r="A5728" s="2"/>
      <c r="B5728" s="2"/>
      <c r="C5728" s="2"/>
      <c r="E5728" s="2"/>
      <c r="G5728" s="2"/>
      <c r="H5728" s="6"/>
      <c r="I5728" s="9"/>
      <c r="J5728" s="9"/>
      <c r="K5728" s="9"/>
    </row>
    <row r="5729" spans="1:11" x14ac:dyDescent="0.25">
      <c r="A5729" s="2"/>
      <c r="B5729" s="2"/>
      <c r="C5729" s="2"/>
      <c r="E5729" s="2"/>
      <c r="G5729" s="2"/>
      <c r="H5729" s="6"/>
      <c r="I5729" s="9"/>
      <c r="J5729" s="9"/>
      <c r="K5729" s="9"/>
    </row>
    <row r="5730" spans="1:11" x14ac:dyDescent="0.25">
      <c r="A5730" s="2"/>
      <c r="B5730" s="2"/>
      <c r="C5730" s="2"/>
      <c r="E5730" s="2"/>
      <c r="G5730" s="2"/>
      <c r="H5730" s="6"/>
      <c r="I5730" s="9"/>
      <c r="J5730" s="9"/>
      <c r="K5730" s="9"/>
    </row>
    <row r="5731" spans="1:11" x14ac:dyDescent="0.25">
      <c r="A5731" s="2"/>
      <c r="B5731" s="2"/>
      <c r="C5731" s="2"/>
      <c r="E5731" s="2"/>
      <c r="G5731" s="2"/>
      <c r="H5731" s="6"/>
      <c r="I5731" s="9"/>
      <c r="J5731" s="9"/>
      <c r="K5731" s="9"/>
    </row>
    <row r="5732" spans="1:11" x14ac:dyDescent="0.25">
      <c r="A5732" s="2"/>
      <c r="B5732" s="2"/>
      <c r="C5732" s="2"/>
      <c r="E5732" s="2"/>
      <c r="G5732" s="2"/>
      <c r="H5732" s="6"/>
      <c r="I5732" s="9"/>
      <c r="J5732" s="9"/>
      <c r="K5732" s="9"/>
    </row>
    <row r="5733" spans="1:11" x14ac:dyDescent="0.25">
      <c r="A5733" s="2"/>
      <c r="B5733" s="2"/>
      <c r="C5733" s="2"/>
      <c r="E5733" s="2"/>
      <c r="G5733" s="2"/>
      <c r="H5733" s="6"/>
      <c r="I5733" s="9"/>
      <c r="J5733" s="9"/>
      <c r="K5733" s="9"/>
    </row>
    <row r="5734" spans="1:11" x14ac:dyDescent="0.25">
      <c r="A5734" s="2"/>
      <c r="B5734" s="2"/>
      <c r="C5734" s="2"/>
      <c r="E5734" s="2"/>
      <c r="G5734" s="2"/>
      <c r="H5734" s="6"/>
      <c r="I5734" s="9"/>
      <c r="J5734" s="9"/>
      <c r="K5734" s="9"/>
    </row>
    <row r="5735" spans="1:11" x14ac:dyDescent="0.25">
      <c r="A5735" s="2"/>
      <c r="B5735" s="2"/>
      <c r="C5735" s="2"/>
      <c r="E5735" s="2"/>
      <c r="G5735" s="2"/>
      <c r="H5735" s="6"/>
      <c r="I5735" s="9"/>
      <c r="J5735" s="9"/>
      <c r="K5735" s="9"/>
    </row>
    <row r="5736" spans="1:11" x14ac:dyDescent="0.25">
      <c r="A5736" s="2"/>
      <c r="B5736" s="2"/>
      <c r="C5736" s="2"/>
      <c r="E5736" s="2"/>
      <c r="G5736" s="2"/>
      <c r="H5736" s="6"/>
      <c r="I5736" s="9"/>
      <c r="J5736" s="9"/>
      <c r="K5736" s="9"/>
    </row>
    <row r="5737" spans="1:11" x14ac:dyDescent="0.25">
      <c r="A5737" s="2"/>
      <c r="B5737" s="2"/>
      <c r="C5737" s="2"/>
      <c r="E5737" s="2"/>
      <c r="G5737" s="2"/>
      <c r="H5737" s="6"/>
      <c r="I5737" s="9"/>
      <c r="J5737" s="9"/>
      <c r="K5737" s="9"/>
    </row>
    <row r="5738" spans="1:11" x14ac:dyDescent="0.25">
      <c r="A5738" s="2"/>
      <c r="B5738" s="2"/>
      <c r="C5738" s="2"/>
      <c r="E5738" s="2"/>
      <c r="G5738" s="2"/>
      <c r="H5738" s="6"/>
      <c r="I5738" s="9"/>
      <c r="J5738" s="9"/>
      <c r="K5738" s="9"/>
    </row>
    <row r="5739" spans="1:11" x14ac:dyDescent="0.25">
      <c r="A5739" s="2"/>
      <c r="B5739" s="2"/>
      <c r="C5739" s="2"/>
      <c r="E5739" s="2"/>
      <c r="G5739" s="2"/>
      <c r="H5739" s="6"/>
      <c r="I5739" s="9"/>
      <c r="J5739" s="9"/>
      <c r="K5739" s="9"/>
    </row>
    <row r="5740" spans="1:11" x14ac:dyDescent="0.25">
      <c r="A5740" s="2"/>
      <c r="B5740" s="2"/>
      <c r="C5740" s="2"/>
      <c r="E5740" s="2"/>
      <c r="G5740" s="2"/>
      <c r="H5740" s="6"/>
      <c r="I5740" s="9"/>
      <c r="J5740" s="9"/>
      <c r="K5740" s="9"/>
    </row>
    <row r="5741" spans="1:11" x14ac:dyDescent="0.25">
      <c r="A5741" s="2"/>
      <c r="B5741" s="2"/>
      <c r="C5741" s="2"/>
      <c r="E5741" s="2"/>
      <c r="G5741" s="2"/>
      <c r="H5741" s="6"/>
      <c r="I5741" s="9"/>
      <c r="J5741" s="9"/>
      <c r="K5741" s="9"/>
    </row>
    <row r="5742" spans="1:11" x14ac:dyDescent="0.25">
      <c r="A5742" s="2"/>
      <c r="B5742" s="2"/>
      <c r="C5742" s="2"/>
      <c r="E5742" s="2"/>
      <c r="G5742" s="2"/>
      <c r="H5742" s="6"/>
      <c r="I5742" s="9"/>
      <c r="J5742" s="9"/>
      <c r="K5742" s="9"/>
    </row>
    <row r="5743" spans="1:11" x14ac:dyDescent="0.25">
      <c r="A5743" s="2"/>
      <c r="B5743" s="2"/>
      <c r="C5743" s="2"/>
      <c r="E5743" s="2"/>
      <c r="G5743" s="2"/>
      <c r="H5743" s="6"/>
      <c r="I5743" s="9"/>
      <c r="J5743" s="9"/>
      <c r="K5743" s="9"/>
    </row>
    <row r="5744" spans="1:11" x14ac:dyDescent="0.25">
      <c r="A5744" s="2"/>
      <c r="B5744" s="2"/>
      <c r="C5744" s="2"/>
      <c r="E5744" s="2"/>
      <c r="G5744" s="2"/>
      <c r="H5744" s="6"/>
      <c r="I5744" s="9"/>
      <c r="J5744" s="9"/>
      <c r="K5744" s="9"/>
    </row>
    <row r="5745" spans="1:11" x14ac:dyDescent="0.25">
      <c r="A5745" s="2"/>
      <c r="B5745" s="2"/>
      <c r="C5745" s="2"/>
      <c r="E5745" s="2"/>
      <c r="G5745" s="2"/>
      <c r="H5745" s="6"/>
      <c r="I5745" s="9"/>
      <c r="J5745" s="9"/>
      <c r="K5745" s="9"/>
    </row>
    <row r="5746" spans="1:11" x14ac:dyDescent="0.25">
      <c r="A5746" s="2"/>
      <c r="B5746" s="2"/>
      <c r="C5746" s="2"/>
      <c r="E5746" s="2"/>
      <c r="G5746" s="2"/>
      <c r="H5746" s="6"/>
      <c r="I5746" s="9"/>
      <c r="J5746" s="9"/>
      <c r="K5746" s="9"/>
    </row>
    <row r="5747" spans="1:11" x14ac:dyDescent="0.25">
      <c r="A5747" s="2"/>
      <c r="B5747" s="2"/>
      <c r="C5747" s="2"/>
      <c r="E5747" s="2"/>
      <c r="G5747" s="2"/>
      <c r="H5747" s="6"/>
      <c r="I5747" s="9"/>
      <c r="J5747" s="9"/>
      <c r="K5747" s="9"/>
    </row>
    <row r="5748" spans="1:11" x14ac:dyDescent="0.25">
      <c r="A5748" s="2"/>
      <c r="B5748" s="2"/>
      <c r="C5748" s="2"/>
      <c r="E5748" s="2"/>
      <c r="G5748" s="2"/>
      <c r="H5748" s="6"/>
      <c r="I5748" s="9"/>
      <c r="J5748" s="9"/>
      <c r="K5748" s="9"/>
    </row>
    <row r="5749" spans="1:11" x14ac:dyDescent="0.25">
      <c r="A5749" s="2"/>
      <c r="B5749" s="2"/>
      <c r="C5749" s="2"/>
      <c r="E5749" s="2"/>
      <c r="G5749" s="2"/>
      <c r="H5749" s="6"/>
      <c r="I5749" s="9"/>
      <c r="J5749" s="9"/>
      <c r="K5749" s="9"/>
    </row>
    <row r="5750" spans="1:11" x14ac:dyDescent="0.25">
      <c r="A5750" s="2"/>
      <c r="B5750" s="2"/>
      <c r="C5750" s="2"/>
      <c r="E5750" s="2"/>
      <c r="G5750" s="2"/>
      <c r="H5750" s="6"/>
      <c r="I5750" s="9"/>
      <c r="J5750" s="9"/>
      <c r="K5750" s="9"/>
    </row>
    <row r="5751" spans="1:11" x14ac:dyDescent="0.25">
      <c r="A5751" s="2"/>
      <c r="B5751" s="2"/>
      <c r="C5751" s="2"/>
      <c r="E5751" s="2"/>
      <c r="G5751" s="2"/>
      <c r="H5751" s="6"/>
      <c r="I5751" s="9"/>
      <c r="J5751" s="9"/>
      <c r="K5751" s="9"/>
    </row>
    <row r="5752" spans="1:11" x14ac:dyDescent="0.25">
      <c r="A5752" s="2"/>
      <c r="B5752" s="2"/>
      <c r="C5752" s="2"/>
      <c r="E5752" s="2"/>
      <c r="G5752" s="2"/>
      <c r="H5752" s="6"/>
      <c r="I5752" s="9"/>
      <c r="J5752" s="9"/>
      <c r="K5752" s="9"/>
    </row>
    <row r="5753" spans="1:11" x14ac:dyDescent="0.25">
      <c r="A5753" s="2"/>
      <c r="B5753" s="2"/>
      <c r="C5753" s="2"/>
      <c r="E5753" s="2"/>
      <c r="G5753" s="2"/>
      <c r="H5753" s="6"/>
      <c r="I5753" s="9"/>
      <c r="J5753" s="9"/>
      <c r="K5753" s="9"/>
    </row>
    <row r="5754" spans="1:11" x14ac:dyDescent="0.25">
      <c r="A5754" s="2"/>
      <c r="B5754" s="2"/>
      <c r="C5754" s="2"/>
      <c r="E5754" s="2"/>
      <c r="G5754" s="2"/>
      <c r="H5754" s="6"/>
      <c r="I5754" s="9"/>
      <c r="J5754" s="9"/>
      <c r="K5754" s="9"/>
    </row>
    <row r="5755" spans="1:11" x14ac:dyDescent="0.25">
      <c r="A5755" s="2"/>
      <c r="B5755" s="2"/>
      <c r="C5755" s="2"/>
      <c r="E5755" s="2"/>
      <c r="G5755" s="2"/>
      <c r="H5755" s="6"/>
      <c r="I5755" s="9"/>
      <c r="J5755" s="9"/>
      <c r="K5755" s="9"/>
    </row>
    <row r="5756" spans="1:11" x14ac:dyDescent="0.25">
      <c r="A5756" s="2"/>
      <c r="B5756" s="2"/>
      <c r="C5756" s="2"/>
      <c r="E5756" s="2"/>
      <c r="G5756" s="2"/>
      <c r="H5756" s="6"/>
      <c r="I5756" s="9"/>
      <c r="J5756" s="9"/>
      <c r="K5756" s="9"/>
    </row>
    <row r="5757" spans="1:11" x14ac:dyDescent="0.25">
      <c r="A5757" s="2"/>
      <c r="B5757" s="2"/>
      <c r="C5757" s="2"/>
      <c r="E5757" s="2"/>
      <c r="G5757" s="2"/>
      <c r="H5757" s="6"/>
      <c r="I5757" s="9"/>
      <c r="J5757" s="9"/>
      <c r="K5757" s="9"/>
    </row>
    <row r="5758" spans="1:11" x14ac:dyDescent="0.25">
      <c r="A5758" s="2"/>
      <c r="B5758" s="2"/>
      <c r="C5758" s="2"/>
      <c r="E5758" s="2"/>
      <c r="G5758" s="2"/>
      <c r="H5758" s="6"/>
      <c r="I5758" s="9"/>
      <c r="J5758" s="9"/>
      <c r="K5758" s="9"/>
    </row>
    <row r="5759" spans="1:11" x14ac:dyDescent="0.25">
      <c r="A5759" s="2"/>
      <c r="B5759" s="2"/>
      <c r="C5759" s="2"/>
      <c r="E5759" s="2"/>
      <c r="G5759" s="2"/>
      <c r="H5759" s="6"/>
      <c r="I5759" s="9"/>
      <c r="J5759" s="9"/>
      <c r="K5759" s="9"/>
    </row>
    <row r="5760" spans="1:11" x14ac:dyDescent="0.25">
      <c r="A5760" s="2"/>
      <c r="B5760" s="2"/>
      <c r="C5760" s="2"/>
      <c r="E5760" s="2"/>
      <c r="G5760" s="2"/>
      <c r="H5760" s="6"/>
      <c r="I5760" s="9"/>
      <c r="J5760" s="9"/>
      <c r="K5760" s="9"/>
    </row>
    <row r="5761" spans="1:11" x14ac:dyDescent="0.25">
      <c r="A5761" s="2"/>
      <c r="B5761" s="2"/>
      <c r="C5761" s="2"/>
      <c r="E5761" s="2"/>
      <c r="G5761" s="2"/>
      <c r="H5761" s="6"/>
      <c r="I5761" s="9"/>
      <c r="J5761" s="9"/>
      <c r="K5761" s="9"/>
    </row>
    <row r="5762" spans="1:11" x14ac:dyDescent="0.25">
      <c r="A5762" s="2"/>
      <c r="B5762" s="2"/>
      <c r="C5762" s="2"/>
      <c r="E5762" s="2"/>
      <c r="G5762" s="2"/>
      <c r="H5762" s="6"/>
      <c r="I5762" s="9"/>
      <c r="J5762" s="9"/>
      <c r="K5762" s="9"/>
    </row>
    <row r="5763" spans="1:11" x14ac:dyDescent="0.25">
      <c r="A5763" s="2"/>
      <c r="B5763" s="2"/>
      <c r="C5763" s="2"/>
      <c r="E5763" s="2"/>
      <c r="G5763" s="2"/>
      <c r="H5763" s="6"/>
      <c r="I5763" s="9"/>
      <c r="J5763" s="9"/>
      <c r="K5763" s="9"/>
    </row>
    <row r="5764" spans="1:11" x14ac:dyDescent="0.25">
      <c r="A5764" s="2"/>
      <c r="B5764" s="2"/>
      <c r="C5764" s="2"/>
      <c r="E5764" s="2"/>
      <c r="G5764" s="2"/>
      <c r="H5764" s="6"/>
      <c r="I5764" s="9"/>
      <c r="J5764" s="9"/>
      <c r="K5764" s="9"/>
    </row>
    <row r="5765" spans="1:11" x14ac:dyDescent="0.25">
      <c r="A5765" s="2"/>
      <c r="B5765" s="2"/>
      <c r="C5765" s="2"/>
      <c r="E5765" s="2"/>
      <c r="G5765" s="2"/>
      <c r="H5765" s="6"/>
      <c r="I5765" s="9"/>
      <c r="J5765" s="9"/>
      <c r="K5765" s="9"/>
    </row>
    <row r="5766" spans="1:11" x14ac:dyDescent="0.25">
      <c r="A5766" s="2"/>
      <c r="B5766" s="2"/>
      <c r="C5766" s="2"/>
      <c r="E5766" s="2"/>
      <c r="G5766" s="2"/>
      <c r="H5766" s="6"/>
      <c r="I5766" s="9"/>
      <c r="J5766" s="9"/>
      <c r="K5766" s="9"/>
    </row>
    <row r="5767" spans="1:11" x14ac:dyDescent="0.25">
      <c r="A5767" s="2"/>
      <c r="B5767" s="2"/>
      <c r="C5767" s="2"/>
      <c r="E5767" s="2"/>
      <c r="G5767" s="2"/>
      <c r="H5767" s="6"/>
      <c r="I5767" s="9"/>
      <c r="J5767" s="9"/>
      <c r="K5767" s="9"/>
    </row>
    <row r="5768" spans="1:11" x14ac:dyDescent="0.25">
      <c r="A5768" s="2"/>
      <c r="B5768" s="2"/>
      <c r="C5768" s="2"/>
      <c r="E5768" s="2"/>
      <c r="G5768" s="2"/>
      <c r="H5768" s="6"/>
      <c r="I5768" s="9"/>
      <c r="J5768" s="9"/>
      <c r="K5768" s="9"/>
    </row>
    <row r="5769" spans="1:11" x14ac:dyDescent="0.25">
      <c r="A5769" s="2"/>
      <c r="B5769" s="2"/>
      <c r="C5769" s="2"/>
      <c r="E5769" s="2"/>
      <c r="G5769" s="2"/>
      <c r="H5769" s="6"/>
      <c r="I5769" s="9"/>
      <c r="J5769" s="9"/>
      <c r="K5769" s="9"/>
    </row>
    <row r="5770" spans="1:11" x14ac:dyDescent="0.25">
      <c r="A5770" s="2"/>
      <c r="B5770" s="2"/>
      <c r="C5770" s="2"/>
      <c r="E5770" s="2"/>
      <c r="G5770" s="2"/>
      <c r="H5770" s="6"/>
      <c r="I5770" s="9"/>
      <c r="J5770" s="9"/>
      <c r="K5770" s="9"/>
    </row>
    <row r="5771" spans="1:11" x14ac:dyDescent="0.25">
      <c r="A5771" s="2"/>
      <c r="B5771" s="2"/>
      <c r="C5771" s="2"/>
      <c r="E5771" s="2"/>
      <c r="G5771" s="2"/>
      <c r="H5771" s="6"/>
      <c r="I5771" s="9"/>
      <c r="J5771" s="9"/>
      <c r="K5771" s="9"/>
    </row>
    <row r="5772" spans="1:11" x14ac:dyDescent="0.25">
      <c r="A5772" s="2"/>
      <c r="B5772" s="2"/>
      <c r="C5772" s="2"/>
      <c r="E5772" s="2"/>
      <c r="G5772" s="2"/>
      <c r="H5772" s="6"/>
      <c r="I5772" s="9"/>
      <c r="J5772" s="9"/>
      <c r="K5772" s="9"/>
    </row>
    <row r="5773" spans="1:11" x14ac:dyDescent="0.25">
      <c r="A5773" s="2"/>
      <c r="B5773" s="2"/>
      <c r="C5773" s="2"/>
      <c r="E5773" s="2"/>
      <c r="G5773" s="2"/>
      <c r="H5773" s="6"/>
      <c r="I5773" s="9"/>
      <c r="J5773" s="9"/>
      <c r="K5773" s="9"/>
    </row>
    <row r="5774" spans="1:11" x14ac:dyDescent="0.25">
      <c r="A5774" s="2"/>
      <c r="B5774" s="2"/>
      <c r="C5774" s="2"/>
      <c r="E5774" s="2"/>
      <c r="G5774" s="2"/>
      <c r="H5774" s="6"/>
      <c r="I5774" s="9"/>
      <c r="J5774" s="9"/>
      <c r="K5774" s="9"/>
    </row>
    <row r="5775" spans="1:11" x14ac:dyDescent="0.25">
      <c r="A5775" s="2"/>
      <c r="B5775" s="2"/>
      <c r="C5775" s="2"/>
      <c r="E5775" s="2"/>
      <c r="G5775" s="2"/>
      <c r="H5775" s="6"/>
      <c r="I5775" s="9"/>
      <c r="J5775" s="9"/>
      <c r="K5775" s="9"/>
    </row>
    <row r="5776" spans="1:11" x14ac:dyDescent="0.25">
      <c r="A5776" s="2"/>
      <c r="B5776" s="2"/>
      <c r="C5776" s="2"/>
      <c r="E5776" s="2"/>
      <c r="G5776" s="2"/>
      <c r="H5776" s="6"/>
      <c r="I5776" s="9"/>
      <c r="J5776" s="9"/>
      <c r="K5776" s="9"/>
    </row>
    <row r="5777" spans="1:11" x14ac:dyDescent="0.25">
      <c r="A5777" s="2"/>
      <c r="B5777" s="2"/>
      <c r="C5777" s="2"/>
      <c r="E5777" s="2"/>
      <c r="G5777" s="2"/>
      <c r="H5777" s="6"/>
      <c r="I5777" s="9"/>
      <c r="J5777" s="9"/>
      <c r="K5777" s="9"/>
    </row>
    <row r="5778" spans="1:11" x14ac:dyDescent="0.25">
      <c r="A5778" s="2"/>
      <c r="B5778" s="2"/>
      <c r="C5778" s="2"/>
      <c r="E5778" s="2"/>
      <c r="G5778" s="2"/>
      <c r="H5778" s="6"/>
      <c r="I5778" s="9"/>
      <c r="J5778" s="9"/>
      <c r="K5778" s="9"/>
    </row>
    <row r="5779" spans="1:11" x14ac:dyDescent="0.25">
      <c r="A5779" s="2"/>
      <c r="B5779" s="2"/>
      <c r="C5779" s="2"/>
      <c r="E5779" s="2"/>
      <c r="G5779" s="2"/>
      <c r="H5779" s="6"/>
      <c r="I5779" s="9"/>
      <c r="J5779" s="9"/>
      <c r="K5779" s="9"/>
    </row>
    <row r="5780" spans="1:11" x14ac:dyDescent="0.25">
      <c r="A5780" s="2"/>
      <c r="B5780" s="2"/>
      <c r="C5780" s="2"/>
      <c r="E5780" s="2"/>
      <c r="G5780" s="2"/>
      <c r="H5780" s="6"/>
      <c r="I5780" s="9"/>
      <c r="J5780" s="9"/>
      <c r="K5780" s="9"/>
    </row>
    <row r="5781" spans="1:11" x14ac:dyDescent="0.25">
      <c r="A5781" s="2"/>
      <c r="B5781" s="2"/>
      <c r="C5781" s="2"/>
      <c r="E5781" s="2"/>
      <c r="G5781" s="2"/>
      <c r="H5781" s="6"/>
      <c r="I5781" s="9"/>
      <c r="J5781" s="9"/>
      <c r="K5781" s="9"/>
    </row>
    <row r="5782" spans="1:11" x14ac:dyDescent="0.25">
      <c r="A5782" s="2"/>
      <c r="B5782" s="2"/>
      <c r="C5782" s="2"/>
      <c r="E5782" s="2"/>
      <c r="G5782" s="2"/>
      <c r="H5782" s="6"/>
      <c r="I5782" s="9"/>
      <c r="J5782" s="9"/>
      <c r="K5782" s="9"/>
    </row>
    <row r="5783" spans="1:11" x14ac:dyDescent="0.25">
      <c r="A5783" s="2"/>
      <c r="B5783" s="2"/>
      <c r="C5783" s="2"/>
      <c r="E5783" s="2"/>
      <c r="G5783" s="2"/>
      <c r="H5783" s="6"/>
      <c r="I5783" s="9"/>
      <c r="J5783" s="9"/>
      <c r="K5783" s="9"/>
    </row>
    <row r="5784" spans="1:11" x14ac:dyDescent="0.25">
      <c r="A5784" s="2"/>
      <c r="B5784" s="2"/>
      <c r="C5784" s="2"/>
      <c r="E5784" s="2"/>
      <c r="G5784" s="2"/>
      <c r="H5784" s="6"/>
      <c r="I5784" s="9"/>
      <c r="J5784" s="9"/>
      <c r="K5784" s="9"/>
    </row>
    <row r="5785" spans="1:11" x14ac:dyDescent="0.25">
      <c r="A5785" s="2"/>
      <c r="B5785" s="2"/>
      <c r="C5785" s="2"/>
      <c r="E5785" s="2"/>
      <c r="G5785" s="2"/>
      <c r="H5785" s="6"/>
      <c r="I5785" s="9"/>
      <c r="J5785" s="9"/>
      <c r="K5785" s="9"/>
    </row>
    <row r="5786" spans="1:11" x14ac:dyDescent="0.25">
      <c r="A5786" s="2"/>
      <c r="B5786" s="2"/>
      <c r="C5786" s="2"/>
      <c r="E5786" s="2"/>
      <c r="G5786" s="2"/>
      <c r="H5786" s="6"/>
      <c r="I5786" s="9"/>
      <c r="J5786" s="9"/>
      <c r="K5786" s="9"/>
    </row>
    <row r="5787" spans="1:11" x14ac:dyDescent="0.25">
      <c r="A5787" s="2"/>
      <c r="B5787" s="2"/>
      <c r="C5787" s="2"/>
      <c r="E5787" s="2"/>
      <c r="G5787" s="2"/>
      <c r="H5787" s="6"/>
      <c r="I5787" s="9"/>
      <c r="J5787" s="9"/>
      <c r="K5787" s="9"/>
    </row>
    <row r="5788" spans="1:11" x14ac:dyDescent="0.25">
      <c r="A5788" s="2"/>
      <c r="B5788" s="2"/>
      <c r="C5788" s="2"/>
      <c r="E5788" s="2"/>
      <c r="G5788" s="2"/>
      <c r="H5788" s="6"/>
      <c r="I5788" s="9"/>
      <c r="J5788" s="9"/>
      <c r="K5788" s="9"/>
    </row>
    <row r="5789" spans="1:11" x14ac:dyDescent="0.25">
      <c r="A5789" s="2"/>
      <c r="B5789" s="2"/>
      <c r="C5789" s="2"/>
      <c r="E5789" s="2"/>
      <c r="G5789" s="2"/>
      <c r="H5789" s="6"/>
      <c r="I5789" s="9"/>
      <c r="J5789" s="9"/>
      <c r="K5789" s="9"/>
    </row>
    <row r="5790" spans="1:11" x14ac:dyDescent="0.25">
      <c r="A5790" s="2"/>
      <c r="B5790" s="2"/>
      <c r="C5790" s="2"/>
      <c r="E5790" s="2"/>
      <c r="G5790" s="2"/>
      <c r="H5790" s="6"/>
      <c r="I5790" s="9"/>
      <c r="J5790" s="9"/>
      <c r="K5790" s="9"/>
    </row>
    <row r="5791" spans="1:11" x14ac:dyDescent="0.25">
      <c r="A5791" s="2"/>
      <c r="B5791" s="2"/>
      <c r="C5791" s="2"/>
      <c r="E5791" s="2"/>
      <c r="G5791" s="2"/>
      <c r="H5791" s="6"/>
      <c r="I5791" s="9"/>
      <c r="J5791" s="9"/>
      <c r="K5791" s="9"/>
    </row>
    <row r="5792" spans="1:11" x14ac:dyDescent="0.25">
      <c r="A5792" s="2"/>
      <c r="B5792" s="2"/>
      <c r="C5792" s="2"/>
      <c r="E5792" s="2"/>
      <c r="G5792" s="2"/>
      <c r="H5792" s="6"/>
      <c r="I5792" s="9"/>
      <c r="J5792" s="9"/>
      <c r="K5792" s="9"/>
    </row>
    <row r="5793" spans="1:11" x14ac:dyDescent="0.25">
      <c r="A5793" s="2"/>
      <c r="B5793" s="2"/>
      <c r="C5793" s="2"/>
      <c r="E5793" s="2"/>
      <c r="G5793" s="2"/>
      <c r="H5793" s="6"/>
      <c r="I5793" s="9"/>
      <c r="J5793" s="9"/>
      <c r="K5793" s="9"/>
    </row>
    <row r="5794" spans="1:11" x14ac:dyDescent="0.25">
      <c r="A5794" s="2"/>
      <c r="B5794" s="2"/>
      <c r="C5794" s="2"/>
      <c r="E5794" s="2"/>
      <c r="G5794" s="2"/>
      <c r="H5794" s="6"/>
      <c r="I5794" s="9"/>
      <c r="J5794" s="9"/>
      <c r="K5794" s="9"/>
    </row>
    <row r="5795" spans="1:11" x14ac:dyDescent="0.25">
      <c r="A5795" s="2"/>
      <c r="B5795" s="2"/>
      <c r="C5795" s="2"/>
      <c r="E5795" s="2"/>
      <c r="G5795" s="2"/>
      <c r="H5795" s="6"/>
      <c r="I5795" s="9"/>
      <c r="J5795" s="9"/>
      <c r="K5795" s="9"/>
    </row>
    <row r="5796" spans="1:11" x14ac:dyDescent="0.25">
      <c r="A5796" s="2"/>
      <c r="B5796" s="2"/>
      <c r="C5796" s="2"/>
      <c r="E5796" s="2"/>
      <c r="G5796" s="2"/>
      <c r="H5796" s="6"/>
      <c r="I5796" s="9"/>
      <c r="J5796" s="9"/>
      <c r="K5796" s="9"/>
    </row>
    <row r="5797" spans="1:11" x14ac:dyDescent="0.25">
      <c r="A5797" s="2"/>
      <c r="B5797" s="2"/>
      <c r="C5797" s="2"/>
      <c r="E5797" s="2"/>
      <c r="G5797" s="2"/>
      <c r="H5797" s="6"/>
      <c r="I5797" s="9"/>
      <c r="J5797" s="9"/>
      <c r="K5797" s="9"/>
    </row>
    <row r="5798" spans="1:11" x14ac:dyDescent="0.25">
      <c r="A5798" s="2"/>
      <c r="B5798" s="2"/>
      <c r="C5798" s="2"/>
      <c r="E5798" s="2"/>
      <c r="G5798" s="2"/>
      <c r="H5798" s="6"/>
      <c r="I5798" s="9"/>
      <c r="J5798" s="9"/>
      <c r="K5798" s="9"/>
    </row>
    <row r="5799" spans="1:11" x14ac:dyDescent="0.25">
      <c r="A5799" s="2"/>
      <c r="B5799" s="2"/>
      <c r="C5799" s="2"/>
      <c r="E5799" s="2"/>
      <c r="G5799" s="2"/>
      <c r="H5799" s="6"/>
      <c r="I5799" s="9"/>
      <c r="J5799" s="9"/>
      <c r="K5799" s="9"/>
    </row>
    <row r="5800" spans="1:11" x14ac:dyDescent="0.25">
      <c r="A5800" s="2"/>
      <c r="B5800" s="2"/>
      <c r="C5800" s="2"/>
      <c r="E5800" s="2"/>
      <c r="G5800" s="2"/>
      <c r="H5800" s="6"/>
      <c r="I5800" s="9"/>
      <c r="J5800" s="9"/>
      <c r="K5800" s="9"/>
    </row>
    <row r="5801" spans="1:11" x14ac:dyDescent="0.25">
      <c r="A5801" s="2"/>
      <c r="B5801" s="2"/>
      <c r="C5801" s="2"/>
      <c r="E5801" s="2"/>
      <c r="G5801" s="2"/>
      <c r="H5801" s="6"/>
      <c r="I5801" s="9"/>
      <c r="J5801" s="9"/>
      <c r="K5801" s="9"/>
    </row>
    <row r="5802" spans="1:11" x14ac:dyDescent="0.25">
      <c r="A5802" s="2"/>
      <c r="B5802" s="2"/>
      <c r="C5802" s="2"/>
      <c r="E5802" s="2"/>
      <c r="G5802" s="2"/>
      <c r="H5802" s="6"/>
      <c r="I5802" s="9"/>
      <c r="J5802" s="9"/>
      <c r="K5802" s="9"/>
    </row>
    <row r="5803" spans="1:11" x14ac:dyDescent="0.25">
      <c r="A5803" s="2"/>
      <c r="B5803" s="2"/>
      <c r="C5803" s="2"/>
      <c r="E5803" s="2"/>
      <c r="G5803" s="2"/>
      <c r="H5803" s="6"/>
      <c r="I5803" s="9"/>
      <c r="J5803" s="9"/>
      <c r="K5803" s="9"/>
    </row>
    <row r="5804" spans="1:11" x14ac:dyDescent="0.25">
      <c r="A5804" s="2"/>
      <c r="B5804" s="2"/>
      <c r="C5804" s="2"/>
      <c r="E5804" s="2"/>
      <c r="G5804" s="2"/>
      <c r="H5804" s="6"/>
      <c r="I5804" s="9"/>
      <c r="J5804" s="9"/>
      <c r="K5804" s="9"/>
    </row>
    <row r="5805" spans="1:11" x14ac:dyDescent="0.25">
      <c r="A5805" s="2"/>
      <c r="B5805" s="2"/>
      <c r="C5805" s="2"/>
      <c r="E5805" s="2"/>
      <c r="G5805" s="2"/>
      <c r="H5805" s="6"/>
      <c r="I5805" s="9"/>
      <c r="J5805" s="9"/>
      <c r="K5805" s="9"/>
    </row>
    <row r="5806" spans="1:11" x14ac:dyDescent="0.25">
      <c r="A5806" s="2"/>
      <c r="B5806" s="2"/>
      <c r="C5806" s="2"/>
      <c r="E5806" s="2"/>
      <c r="G5806" s="2"/>
      <c r="H5806" s="6"/>
      <c r="I5806" s="9"/>
      <c r="J5806" s="9"/>
      <c r="K5806" s="9"/>
    </row>
    <row r="5807" spans="1:11" x14ac:dyDescent="0.25">
      <c r="A5807" s="2"/>
      <c r="B5807" s="2"/>
      <c r="C5807" s="2"/>
      <c r="E5807" s="2"/>
      <c r="G5807" s="2"/>
      <c r="H5807" s="6"/>
      <c r="I5807" s="9"/>
      <c r="J5807" s="9"/>
      <c r="K5807" s="9"/>
    </row>
    <row r="5808" spans="1:11" x14ac:dyDescent="0.25">
      <c r="A5808" s="2"/>
      <c r="B5808" s="2"/>
      <c r="C5808" s="2"/>
      <c r="E5808" s="2"/>
      <c r="G5808" s="2"/>
      <c r="H5808" s="6"/>
      <c r="I5808" s="9"/>
      <c r="J5808" s="9"/>
      <c r="K5808" s="9"/>
    </row>
    <row r="5809" spans="1:11" x14ac:dyDescent="0.25">
      <c r="A5809" s="2"/>
      <c r="B5809" s="2"/>
      <c r="C5809" s="2"/>
      <c r="E5809" s="2"/>
      <c r="G5809" s="2"/>
      <c r="H5809" s="6"/>
      <c r="I5809" s="9"/>
      <c r="J5809" s="9"/>
      <c r="K5809" s="9"/>
    </row>
    <row r="5810" spans="1:11" x14ac:dyDescent="0.25">
      <c r="A5810" s="2"/>
      <c r="B5810" s="2"/>
      <c r="C5810" s="2"/>
      <c r="E5810" s="2"/>
      <c r="G5810" s="2"/>
      <c r="H5810" s="6"/>
      <c r="I5810" s="9"/>
      <c r="J5810" s="9"/>
      <c r="K5810" s="9"/>
    </row>
    <row r="5811" spans="1:11" x14ac:dyDescent="0.25">
      <c r="A5811" s="2"/>
      <c r="B5811" s="2"/>
      <c r="C5811" s="2"/>
      <c r="E5811" s="2"/>
      <c r="G5811" s="2"/>
      <c r="H5811" s="6"/>
      <c r="I5811" s="9"/>
      <c r="J5811" s="9"/>
      <c r="K5811" s="9"/>
    </row>
    <row r="5812" spans="1:11" x14ac:dyDescent="0.25">
      <c r="A5812" s="2"/>
      <c r="B5812" s="2"/>
      <c r="C5812" s="2"/>
      <c r="E5812" s="2"/>
      <c r="G5812" s="2"/>
      <c r="H5812" s="6"/>
      <c r="I5812" s="9"/>
      <c r="J5812" s="9"/>
      <c r="K5812" s="9"/>
    </row>
    <row r="5813" spans="1:11" x14ac:dyDescent="0.25">
      <c r="A5813" s="2"/>
      <c r="B5813" s="2"/>
      <c r="C5813" s="2"/>
      <c r="E5813" s="2"/>
      <c r="G5813" s="2"/>
      <c r="H5813" s="6"/>
      <c r="I5813" s="9"/>
      <c r="J5813" s="9"/>
      <c r="K5813" s="9"/>
    </row>
    <row r="5814" spans="1:11" x14ac:dyDescent="0.25">
      <c r="A5814" s="2"/>
      <c r="B5814" s="2"/>
      <c r="C5814" s="2"/>
      <c r="E5814" s="2"/>
      <c r="G5814" s="2"/>
      <c r="H5814" s="6"/>
      <c r="I5814" s="9"/>
      <c r="J5814" s="9"/>
      <c r="K5814" s="9"/>
    </row>
    <row r="5815" spans="1:11" x14ac:dyDescent="0.25">
      <c r="A5815" s="2"/>
      <c r="B5815" s="2"/>
      <c r="C5815" s="2"/>
      <c r="E5815" s="2"/>
      <c r="G5815" s="2"/>
      <c r="H5815" s="6"/>
      <c r="I5815" s="9"/>
      <c r="J5815" s="9"/>
      <c r="K5815" s="9"/>
    </row>
    <row r="5816" spans="1:11" x14ac:dyDescent="0.25">
      <c r="A5816" s="2"/>
      <c r="B5816" s="2"/>
      <c r="C5816" s="2"/>
      <c r="E5816" s="2"/>
      <c r="G5816" s="2"/>
      <c r="H5816" s="6"/>
      <c r="I5816" s="9"/>
      <c r="J5816" s="9"/>
      <c r="K5816" s="9"/>
    </row>
    <row r="5817" spans="1:11" x14ac:dyDescent="0.25">
      <c r="A5817" s="2"/>
      <c r="B5817" s="2"/>
      <c r="C5817" s="2"/>
      <c r="E5817" s="2"/>
      <c r="G5817" s="2"/>
      <c r="H5817" s="6"/>
      <c r="I5817" s="9"/>
      <c r="J5817" s="9"/>
      <c r="K5817" s="9"/>
    </row>
    <row r="5818" spans="1:11" x14ac:dyDescent="0.25">
      <c r="A5818" s="2"/>
      <c r="B5818" s="2"/>
      <c r="C5818" s="2"/>
      <c r="E5818" s="2"/>
      <c r="G5818" s="2"/>
      <c r="H5818" s="6"/>
      <c r="I5818" s="9"/>
      <c r="J5818" s="9"/>
      <c r="K5818" s="9"/>
    </row>
    <row r="5819" spans="1:11" x14ac:dyDescent="0.25">
      <c r="A5819" s="2"/>
      <c r="B5819" s="2"/>
      <c r="C5819" s="2"/>
      <c r="E5819" s="2"/>
      <c r="G5819" s="2"/>
      <c r="H5819" s="6"/>
      <c r="I5819" s="9"/>
      <c r="J5819" s="9"/>
      <c r="K5819" s="9"/>
    </row>
    <row r="5820" spans="1:11" x14ac:dyDescent="0.25">
      <c r="A5820" s="2"/>
      <c r="B5820" s="2"/>
      <c r="C5820" s="2"/>
      <c r="E5820" s="2"/>
      <c r="G5820" s="2"/>
      <c r="H5820" s="6"/>
      <c r="I5820" s="9"/>
      <c r="J5820" s="9"/>
      <c r="K5820" s="9"/>
    </row>
    <row r="5821" spans="1:11" x14ac:dyDescent="0.25">
      <c r="A5821" s="2"/>
      <c r="B5821" s="2"/>
      <c r="C5821" s="2"/>
      <c r="E5821" s="2"/>
      <c r="G5821" s="2"/>
      <c r="H5821" s="6"/>
      <c r="I5821" s="9"/>
      <c r="J5821" s="9"/>
      <c r="K5821" s="9"/>
    </row>
    <row r="5822" spans="1:11" x14ac:dyDescent="0.25">
      <c r="A5822" s="2"/>
      <c r="B5822" s="2"/>
      <c r="C5822" s="2"/>
      <c r="E5822" s="2"/>
      <c r="G5822" s="2"/>
      <c r="H5822" s="6"/>
      <c r="I5822" s="9"/>
      <c r="J5822" s="9"/>
      <c r="K5822" s="9"/>
    </row>
    <row r="5823" spans="1:11" x14ac:dyDescent="0.25">
      <c r="A5823" s="2"/>
      <c r="B5823" s="2"/>
      <c r="C5823" s="2"/>
      <c r="E5823" s="2"/>
      <c r="G5823" s="2"/>
      <c r="H5823" s="6"/>
      <c r="I5823" s="9"/>
      <c r="J5823" s="9"/>
      <c r="K5823" s="9"/>
    </row>
    <row r="5824" spans="1:11" x14ac:dyDescent="0.25">
      <c r="A5824" s="2"/>
      <c r="B5824" s="2"/>
      <c r="C5824" s="2"/>
      <c r="E5824" s="2"/>
      <c r="G5824" s="2"/>
      <c r="H5824" s="6"/>
      <c r="I5824" s="9"/>
      <c r="J5824" s="9"/>
      <c r="K5824" s="9"/>
    </row>
    <row r="5825" spans="1:11" x14ac:dyDescent="0.25">
      <c r="A5825" s="2"/>
      <c r="B5825" s="2"/>
      <c r="C5825" s="2"/>
      <c r="E5825" s="2"/>
      <c r="G5825" s="2"/>
      <c r="H5825" s="6"/>
      <c r="I5825" s="9"/>
      <c r="J5825" s="9"/>
      <c r="K5825" s="9"/>
    </row>
    <row r="5826" spans="1:11" x14ac:dyDescent="0.25">
      <c r="A5826" s="2"/>
      <c r="B5826" s="2"/>
      <c r="C5826" s="2"/>
      <c r="E5826" s="2"/>
      <c r="G5826" s="2"/>
      <c r="H5826" s="6"/>
      <c r="I5826" s="9"/>
      <c r="J5826" s="9"/>
      <c r="K5826" s="9"/>
    </row>
    <row r="5827" spans="1:11" x14ac:dyDescent="0.25">
      <c r="A5827" s="2"/>
      <c r="B5827" s="2"/>
      <c r="C5827" s="2"/>
      <c r="E5827" s="2"/>
      <c r="G5827" s="2"/>
      <c r="H5827" s="6"/>
      <c r="I5827" s="9"/>
      <c r="J5827" s="9"/>
      <c r="K5827" s="9"/>
    </row>
    <row r="5828" spans="1:11" x14ac:dyDescent="0.25">
      <c r="A5828" s="2"/>
      <c r="B5828" s="2"/>
      <c r="C5828" s="2"/>
      <c r="E5828" s="2"/>
      <c r="G5828" s="2"/>
      <c r="H5828" s="6"/>
      <c r="I5828" s="9"/>
      <c r="J5828" s="9"/>
      <c r="K5828" s="9"/>
    </row>
    <row r="5829" spans="1:11" x14ac:dyDescent="0.25">
      <c r="A5829" s="2"/>
      <c r="B5829" s="2"/>
      <c r="C5829" s="2"/>
      <c r="E5829" s="2"/>
      <c r="G5829" s="2"/>
      <c r="H5829" s="6"/>
      <c r="I5829" s="9"/>
      <c r="J5829" s="9"/>
      <c r="K5829" s="9"/>
    </row>
    <row r="5830" spans="1:11" x14ac:dyDescent="0.25">
      <c r="A5830" s="2"/>
      <c r="B5830" s="2"/>
      <c r="C5830" s="2"/>
      <c r="E5830" s="2"/>
      <c r="G5830" s="2"/>
      <c r="H5830" s="6"/>
      <c r="I5830" s="9"/>
      <c r="J5830" s="9"/>
      <c r="K5830" s="9"/>
    </row>
    <row r="5831" spans="1:11" x14ac:dyDescent="0.25">
      <c r="A5831" s="2"/>
      <c r="B5831" s="2"/>
      <c r="C5831" s="2"/>
      <c r="E5831" s="2"/>
      <c r="G5831" s="2"/>
      <c r="H5831" s="6"/>
      <c r="I5831" s="9"/>
      <c r="J5831" s="9"/>
      <c r="K5831" s="9"/>
    </row>
    <row r="5832" spans="1:11" x14ac:dyDescent="0.25">
      <c r="A5832" s="2"/>
      <c r="B5832" s="2"/>
      <c r="C5832" s="2"/>
      <c r="E5832" s="2"/>
      <c r="G5832" s="2"/>
      <c r="H5832" s="6"/>
      <c r="I5832" s="9"/>
      <c r="J5832" s="9"/>
      <c r="K5832" s="9"/>
    </row>
    <row r="5833" spans="1:11" x14ac:dyDescent="0.25">
      <c r="A5833" s="2"/>
      <c r="B5833" s="2"/>
      <c r="C5833" s="2"/>
      <c r="E5833" s="2"/>
      <c r="G5833" s="2"/>
      <c r="H5833" s="6"/>
      <c r="I5833" s="9"/>
      <c r="J5833" s="9"/>
      <c r="K5833" s="9"/>
    </row>
    <row r="5834" spans="1:11" x14ac:dyDescent="0.25">
      <c r="A5834" s="2"/>
      <c r="B5834" s="2"/>
      <c r="C5834" s="2"/>
      <c r="E5834" s="2"/>
      <c r="G5834" s="2"/>
      <c r="H5834" s="6"/>
      <c r="I5834" s="9"/>
      <c r="J5834" s="9"/>
      <c r="K5834" s="9"/>
    </row>
    <row r="5835" spans="1:11" x14ac:dyDescent="0.25">
      <c r="A5835" s="2"/>
      <c r="B5835" s="2"/>
      <c r="C5835" s="2"/>
      <c r="E5835" s="2"/>
      <c r="G5835" s="2"/>
      <c r="H5835" s="6"/>
      <c r="I5835" s="9"/>
      <c r="J5835" s="9"/>
      <c r="K5835" s="9"/>
    </row>
    <row r="5836" spans="1:11" x14ac:dyDescent="0.25">
      <c r="A5836" s="2"/>
      <c r="B5836" s="2"/>
      <c r="C5836" s="2"/>
      <c r="E5836" s="2"/>
      <c r="G5836" s="2"/>
      <c r="H5836" s="6"/>
      <c r="I5836" s="9"/>
      <c r="J5836" s="9"/>
      <c r="K5836" s="9"/>
    </row>
    <row r="5837" spans="1:11" x14ac:dyDescent="0.25">
      <c r="A5837" s="2"/>
      <c r="B5837" s="2"/>
      <c r="C5837" s="2"/>
      <c r="E5837" s="2"/>
      <c r="G5837" s="2"/>
      <c r="H5837" s="6"/>
      <c r="I5837" s="9"/>
      <c r="J5837" s="9"/>
      <c r="K5837" s="9"/>
    </row>
    <row r="5838" spans="1:11" x14ac:dyDescent="0.25">
      <c r="A5838" s="2"/>
      <c r="B5838" s="2"/>
      <c r="C5838" s="2"/>
      <c r="E5838" s="2"/>
      <c r="G5838" s="2"/>
      <c r="H5838" s="6"/>
      <c r="I5838" s="9"/>
      <c r="J5838" s="9"/>
      <c r="K5838" s="9"/>
    </row>
    <row r="5839" spans="1:11" x14ac:dyDescent="0.25">
      <c r="A5839" s="2"/>
      <c r="B5839" s="2"/>
      <c r="C5839" s="2"/>
      <c r="E5839" s="2"/>
      <c r="G5839" s="2"/>
      <c r="H5839" s="6"/>
      <c r="I5839" s="9"/>
      <c r="J5839" s="9"/>
      <c r="K5839" s="9"/>
    </row>
    <row r="5840" spans="1:11" x14ac:dyDescent="0.25">
      <c r="A5840" s="2"/>
      <c r="B5840" s="2"/>
      <c r="C5840" s="2"/>
      <c r="E5840" s="2"/>
      <c r="G5840" s="2"/>
      <c r="H5840" s="6"/>
      <c r="I5840" s="9"/>
      <c r="J5840" s="9"/>
      <c r="K5840" s="9"/>
    </row>
    <row r="5841" spans="1:11" x14ac:dyDescent="0.25">
      <c r="A5841" s="2"/>
      <c r="B5841" s="2"/>
      <c r="C5841" s="2"/>
      <c r="E5841" s="2"/>
      <c r="G5841" s="2"/>
      <c r="H5841" s="6"/>
      <c r="I5841" s="9"/>
      <c r="J5841" s="9"/>
      <c r="K5841" s="9"/>
    </row>
    <row r="5842" spans="1:11" x14ac:dyDescent="0.25">
      <c r="A5842" s="2"/>
      <c r="B5842" s="2"/>
      <c r="C5842" s="2"/>
      <c r="E5842" s="2"/>
      <c r="G5842" s="2"/>
      <c r="H5842" s="6"/>
      <c r="I5842" s="9"/>
      <c r="J5842" s="9"/>
      <c r="K5842" s="9"/>
    </row>
    <row r="5843" spans="1:11" x14ac:dyDescent="0.25">
      <c r="A5843" s="2"/>
      <c r="B5843" s="2"/>
      <c r="C5843" s="2"/>
      <c r="E5843" s="2"/>
      <c r="G5843" s="2"/>
      <c r="H5843" s="6"/>
      <c r="I5843" s="9"/>
      <c r="J5843" s="9"/>
      <c r="K5843" s="9"/>
    </row>
    <row r="5844" spans="1:11" x14ac:dyDescent="0.25">
      <c r="A5844" s="2"/>
      <c r="B5844" s="2"/>
      <c r="C5844" s="2"/>
      <c r="E5844" s="2"/>
      <c r="G5844" s="2"/>
      <c r="H5844" s="6"/>
      <c r="I5844" s="9"/>
      <c r="J5844" s="9"/>
      <c r="K5844" s="9"/>
    </row>
    <row r="5845" spans="1:11" x14ac:dyDescent="0.25">
      <c r="A5845" s="2"/>
      <c r="B5845" s="2"/>
      <c r="C5845" s="2"/>
      <c r="E5845" s="2"/>
      <c r="G5845" s="2"/>
      <c r="H5845" s="6"/>
      <c r="I5845" s="9"/>
      <c r="J5845" s="9"/>
      <c r="K5845" s="9"/>
    </row>
    <row r="5846" spans="1:11" x14ac:dyDescent="0.25">
      <c r="A5846" s="2"/>
      <c r="B5846" s="2"/>
      <c r="C5846" s="2"/>
      <c r="E5846" s="2"/>
      <c r="G5846" s="2"/>
      <c r="H5846" s="6"/>
      <c r="I5846" s="9"/>
      <c r="J5846" s="9"/>
      <c r="K5846" s="9"/>
    </row>
    <row r="5847" spans="1:11" x14ac:dyDescent="0.25">
      <c r="A5847" s="2"/>
      <c r="B5847" s="2"/>
      <c r="C5847" s="2"/>
      <c r="E5847" s="2"/>
      <c r="G5847" s="2"/>
      <c r="H5847" s="6"/>
      <c r="I5847" s="9"/>
      <c r="J5847" s="9"/>
      <c r="K5847" s="9"/>
    </row>
    <row r="5848" spans="1:11" x14ac:dyDescent="0.25">
      <c r="A5848" s="2"/>
      <c r="B5848" s="2"/>
      <c r="C5848" s="2"/>
      <c r="E5848" s="2"/>
      <c r="G5848" s="2"/>
      <c r="H5848" s="6"/>
      <c r="I5848" s="9"/>
      <c r="J5848" s="9"/>
      <c r="K5848" s="9"/>
    </row>
    <row r="5849" spans="1:11" x14ac:dyDescent="0.25">
      <c r="A5849" s="2"/>
      <c r="B5849" s="2"/>
      <c r="C5849" s="2"/>
      <c r="E5849" s="2"/>
      <c r="G5849" s="2"/>
      <c r="H5849" s="6"/>
      <c r="I5849" s="9"/>
      <c r="J5849" s="9"/>
      <c r="K5849" s="9"/>
    </row>
    <row r="5850" spans="1:11" x14ac:dyDescent="0.25">
      <c r="A5850" s="2"/>
      <c r="B5850" s="2"/>
      <c r="C5850" s="2"/>
      <c r="E5850" s="2"/>
      <c r="G5850" s="2"/>
      <c r="H5850" s="6"/>
      <c r="I5850" s="9"/>
      <c r="J5850" s="9"/>
      <c r="K5850" s="9"/>
    </row>
    <row r="5851" spans="1:11" x14ac:dyDescent="0.25">
      <c r="A5851" s="2"/>
      <c r="B5851" s="2"/>
      <c r="C5851" s="2"/>
      <c r="E5851" s="2"/>
      <c r="G5851" s="2"/>
      <c r="H5851" s="6"/>
      <c r="I5851" s="9"/>
      <c r="J5851" s="9"/>
      <c r="K5851" s="9"/>
    </row>
    <row r="5852" spans="1:11" x14ac:dyDescent="0.25">
      <c r="A5852" s="2"/>
      <c r="B5852" s="2"/>
      <c r="C5852" s="2"/>
      <c r="E5852" s="2"/>
      <c r="G5852" s="2"/>
      <c r="H5852" s="6"/>
      <c r="I5852" s="9"/>
      <c r="J5852" s="9"/>
      <c r="K5852" s="9"/>
    </row>
    <row r="5853" spans="1:11" x14ac:dyDescent="0.25">
      <c r="A5853" s="2"/>
      <c r="B5853" s="2"/>
      <c r="C5853" s="2"/>
      <c r="E5853" s="2"/>
      <c r="G5853" s="2"/>
      <c r="H5853" s="6"/>
      <c r="I5853" s="9"/>
      <c r="J5853" s="9"/>
      <c r="K5853" s="9"/>
    </row>
    <row r="5854" spans="1:11" x14ac:dyDescent="0.25">
      <c r="A5854" s="2"/>
      <c r="B5854" s="2"/>
      <c r="C5854" s="2"/>
      <c r="E5854" s="2"/>
      <c r="G5854" s="2"/>
      <c r="H5854" s="6"/>
      <c r="I5854" s="9"/>
      <c r="J5854" s="9"/>
      <c r="K5854" s="9"/>
    </row>
    <row r="5855" spans="1:11" x14ac:dyDescent="0.25">
      <c r="A5855" s="2"/>
      <c r="B5855" s="2"/>
      <c r="C5855" s="2"/>
      <c r="E5855" s="2"/>
      <c r="G5855" s="2"/>
      <c r="H5855" s="6"/>
      <c r="I5855" s="9"/>
      <c r="J5855" s="9"/>
      <c r="K5855" s="9"/>
    </row>
    <row r="5856" spans="1:11" x14ac:dyDescent="0.25">
      <c r="A5856" s="2"/>
      <c r="B5856" s="2"/>
      <c r="C5856" s="2"/>
      <c r="E5856" s="2"/>
      <c r="G5856" s="2"/>
      <c r="H5856" s="6"/>
      <c r="I5856" s="9"/>
      <c r="J5856" s="9"/>
      <c r="K5856" s="9"/>
    </row>
    <row r="5857" spans="1:11" x14ac:dyDescent="0.25">
      <c r="A5857" s="2"/>
      <c r="B5857" s="2"/>
      <c r="C5857" s="2"/>
      <c r="E5857" s="2"/>
      <c r="G5857" s="2"/>
      <c r="H5857" s="6"/>
      <c r="I5857" s="9"/>
      <c r="J5857" s="9"/>
      <c r="K5857" s="9"/>
    </row>
    <row r="5858" spans="1:11" x14ac:dyDescent="0.25">
      <c r="A5858" s="2"/>
      <c r="B5858" s="2"/>
      <c r="C5858" s="2"/>
      <c r="E5858" s="2"/>
      <c r="G5858" s="2"/>
      <c r="H5858" s="6"/>
      <c r="I5858" s="9"/>
      <c r="J5858" s="9"/>
      <c r="K5858" s="9"/>
    </row>
    <row r="5859" spans="1:11" x14ac:dyDescent="0.25">
      <c r="A5859" s="2"/>
      <c r="B5859" s="2"/>
      <c r="C5859" s="2"/>
      <c r="E5859" s="2"/>
      <c r="G5859" s="2"/>
      <c r="H5859" s="6"/>
      <c r="I5859" s="9"/>
      <c r="J5859" s="9"/>
      <c r="K5859" s="9"/>
    </row>
    <row r="5860" spans="1:11" x14ac:dyDescent="0.25">
      <c r="A5860" s="2"/>
      <c r="B5860" s="2"/>
      <c r="C5860" s="2"/>
      <c r="E5860" s="2"/>
      <c r="G5860" s="2"/>
      <c r="H5860" s="6"/>
      <c r="I5860" s="9"/>
      <c r="J5860" s="9"/>
      <c r="K5860" s="9"/>
    </row>
    <row r="5861" spans="1:11" x14ac:dyDescent="0.25">
      <c r="A5861" s="2"/>
      <c r="B5861" s="2"/>
      <c r="C5861" s="2"/>
      <c r="E5861" s="2"/>
      <c r="G5861" s="2"/>
      <c r="H5861" s="6"/>
      <c r="I5861" s="9"/>
      <c r="J5861" s="9"/>
      <c r="K5861" s="9"/>
    </row>
    <row r="5862" spans="1:11" x14ac:dyDescent="0.25">
      <c r="A5862" s="2"/>
      <c r="B5862" s="2"/>
      <c r="C5862" s="2"/>
      <c r="E5862" s="2"/>
      <c r="G5862" s="2"/>
      <c r="H5862" s="6"/>
      <c r="I5862" s="9"/>
      <c r="J5862" s="9"/>
      <c r="K5862" s="9"/>
    </row>
    <row r="5863" spans="1:11" x14ac:dyDescent="0.25">
      <c r="A5863" s="2"/>
      <c r="B5863" s="2"/>
      <c r="C5863" s="2"/>
      <c r="E5863" s="2"/>
      <c r="G5863" s="2"/>
      <c r="H5863" s="6"/>
      <c r="I5863" s="9"/>
      <c r="J5863" s="9"/>
      <c r="K5863" s="9"/>
    </row>
    <row r="5864" spans="1:11" x14ac:dyDescent="0.25">
      <c r="A5864" s="2"/>
      <c r="B5864" s="2"/>
      <c r="C5864" s="2"/>
      <c r="E5864" s="2"/>
      <c r="G5864" s="2"/>
      <c r="H5864" s="6"/>
      <c r="I5864" s="9"/>
      <c r="J5864" s="9"/>
      <c r="K5864" s="9"/>
    </row>
    <row r="5865" spans="1:11" x14ac:dyDescent="0.25">
      <c r="A5865" s="2"/>
      <c r="B5865" s="2"/>
      <c r="C5865" s="2"/>
      <c r="E5865" s="2"/>
      <c r="G5865" s="2"/>
      <c r="H5865" s="6"/>
      <c r="I5865" s="9"/>
      <c r="J5865" s="9"/>
      <c r="K5865" s="9"/>
    </row>
    <row r="5866" spans="1:11" x14ac:dyDescent="0.25">
      <c r="A5866" s="2"/>
      <c r="B5866" s="2"/>
      <c r="C5866" s="2"/>
      <c r="E5866" s="2"/>
      <c r="G5866" s="2"/>
      <c r="H5866" s="6"/>
      <c r="I5866" s="9"/>
      <c r="J5866" s="9"/>
      <c r="K5866" s="9"/>
    </row>
    <row r="5867" spans="1:11" x14ac:dyDescent="0.25">
      <c r="A5867" s="2"/>
      <c r="B5867" s="2"/>
      <c r="C5867" s="2"/>
      <c r="E5867" s="2"/>
      <c r="G5867" s="2"/>
      <c r="H5867" s="6"/>
      <c r="I5867" s="9"/>
      <c r="J5867" s="9"/>
      <c r="K5867" s="9"/>
    </row>
    <row r="5868" spans="1:11" x14ac:dyDescent="0.25">
      <c r="A5868" s="2"/>
      <c r="B5868" s="2"/>
      <c r="C5868" s="2"/>
      <c r="E5868" s="2"/>
      <c r="G5868" s="2"/>
      <c r="H5868" s="6"/>
      <c r="I5868" s="9"/>
      <c r="J5868" s="9"/>
      <c r="K5868" s="9"/>
    </row>
    <row r="5869" spans="1:11" x14ac:dyDescent="0.25">
      <c r="A5869" s="2"/>
      <c r="B5869" s="2"/>
      <c r="C5869" s="2"/>
      <c r="E5869" s="2"/>
      <c r="G5869" s="2"/>
      <c r="H5869" s="6"/>
      <c r="I5869" s="9"/>
      <c r="J5869" s="9"/>
      <c r="K5869" s="9"/>
    </row>
    <row r="5870" spans="1:11" x14ac:dyDescent="0.25">
      <c r="A5870" s="2"/>
      <c r="B5870" s="2"/>
      <c r="C5870" s="2"/>
      <c r="E5870" s="2"/>
      <c r="G5870" s="2"/>
      <c r="H5870" s="6"/>
      <c r="I5870" s="9"/>
      <c r="J5870" s="9"/>
      <c r="K5870" s="9"/>
    </row>
    <row r="5871" spans="1:11" x14ac:dyDescent="0.25">
      <c r="A5871" s="2"/>
      <c r="B5871" s="2"/>
      <c r="C5871" s="2"/>
      <c r="E5871" s="2"/>
      <c r="G5871" s="2"/>
      <c r="H5871" s="6"/>
      <c r="I5871" s="9"/>
      <c r="J5871" s="9"/>
      <c r="K5871" s="9"/>
    </row>
    <row r="5872" spans="1:11" x14ac:dyDescent="0.25">
      <c r="A5872" s="2"/>
      <c r="B5872" s="2"/>
      <c r="C5872" s="2"/>
      <c r="E5872" s="2"/>
      <c r="G5872" s="2"/>
      <c r="H5872" s="6"/>
      <c r="I5872" s="9"/>
      <c r="J5872" s="9"/>
      <c r="K5872" s="9"/>
    </row>
    <row r="5873" spans="1:11" x14ac:dyDescent="0.25">
      <c r="A5873" s="2"/>
      <c r="B5873" s="2"/>
      <c r="C5873" s="2"/>
      <c r="E5873" s="2"/>
      <c r="G5873" s="2"/>
      <c r="H5873" s="6"/>
      <c r="I5873" s="9"/>
      <c r="J5873" s="9"/>
      <c r="K5873" s="9"/>
    </row>
    <row r="5874" spans="1:11" x14ac:dyDescent="0.25">
      <c r="A5874" s="2"/>
      <c r="B5874" s="2"/>
      <c r="C5874" s="2"/>
      <c r="E5874" s="2"/>
      <c r="G5874" s="2"/>
      <c r="H5874" s="6"/>
      <c r="I5874" s="9"/>
      <c r="J5874" s="9"/>
      <c r="K5874" s="9"/>
    </row>
    <row r="5875" spans="1:11" x14ac:dyDescent="0.25">
      <c r="A5875" s="2"/>
      <c r="B5875" s="2"/>
      <c r="C5875" s="2"/>
      <c r="E5875" s="2"/>
      <c r="G5875" s="2"/>
      <c r="H5875" s="6"/>
      <c r="I5875" s="9"/>
      <c r="J5875" s="9"/>
      <c r="K5875" s="9"/>
    </row>
    <row r="5876" spans="1:11" x14ac:dyDescent="0.25">
      <c r="A5876" s="2"/>
      <c r="B5876" s="2"/>
      <c r="C5876" s="2"/>
      <c r="E5876" s="2"/>
      <c r="G5876" s="2"/>
      <c r="H5876" s="6"/>
      <c r="I5876" s="9"/>
      <c r="J5876" s="9"/>
      <c r="K5876" s="9"/>
    </row>
    <row r="5877" spans="1:11" x14ac:dyDescent="0.25">
      <c r="A5877" s="2"/>
      <c r="B5877" s="2"/>
      <c r="C5877" s="2"/>
      <c r="E5877" s="2"/>
      <c r="G5877" s="2"/>
      <c r="H5877" s="6"/>
      <c r="I5877" s="9"/>
      <c r="J5877" s="9"/>
      <c r="K5877" s="9"/>
    </row>
    <row r="5878" spans="1:11" x14ac:dyDescent="0.25">
      <c r="A5878" s="2"/>
      <c r="B5878" s="2"/>
      <c r="C5878" s="2"/>
      <c r="E5878" s="2"/>
      <c r="G5878" s="2"/>
      <c r="H5878" s="6"/>
      <c r="I5878" s="9"/>
      <c r="J5878" s="9"/>
      <c r="K5878" s="9"/>
    </row>
    <row r="5879" spans="1:11" x14ac:dyDescent="0.25">
      <c r="A5879" s="2"/>
      <c r="B5879" s="2"/>
      <c r="C5879" s="2"/>
      <c r="E5879" s="2"/>
      <c r="G5879" s="2"/>
      <c r="H5879" s="6"/>
      <c r="I5879" s="9"/>
      <c r="J5879" s="9"/>
      <c r="K5879" s="9"/>
    </row>
    <row r="5880" spans="1:11" x14ac:dyDescent="0.25">
      <c r="A5880" s="2"/>
      <c r="B5880" s="2"/>
      <c r="C5880" s="2"/>
      <c r="E5880" s="2"/>
      <c r="G5880" s="2"/>
      <c r="H5880" s="6"/>
      <c r="I5880" s="9"/>
      <c r="J5880" s="9"/>
      <c r="K5880" s="9"/>
    </row>
    <row r="5881" spans="1:11" x14ac:dyDescent="0.25">
      <c r="A5881" s="2"/>
      <c r="B5881" s="2"/>
      <c r="C5881" s="2"/>
      <c r="E5881" s="2"/>
      <c r="G5881" s="2"/>
      <c r="H5881" s="6"/>
      <c r="I5881" s="9"/>
      <c r="J5881" s="9"/>
      <c r="K5881" s="9"/>
    </row>
    <row r="5882" spans="1:11" x14ac:dyDescent="0.25">
      <c r="A5882" s="2"/>
      <c r="B5882" s="2"/>
      <c r="C5882" s="2"/>
      <c r="E5882" s="2"/>
      <c r="G5882" s="2"/>
      <c r="H5882" s="6"/>
      <c r="I5882" s="9"/>
      <c r="J5882" s="9"/>
      <c r="K5882" s="9"/>
    </row>
    <row r="5883" spans="1:11" x14ac:dyDescent="0.25">
      <c r="A5883" s="2"/>
      <c r="B5883" s="2"/>
      <c r="C5883" s="2"/>
      <c r="E5883" s="2"/>
      <c r="G5883" s="2"/>
      <c r="H5883" s="6"/>
      <c r="I5883" s="9"/>
      <c r="J5883" s="9"/>
      <c r="K5883" s="9"/>
    </row>
    <row r="5884" spans="1:11" x14ac:dyDescent="0.25">
      <c r="A5884" s="2"/>
      <c r="B5884" s="2"/>
      <c r="C5884" s="2"/>
      <c r="E5884" s="2"/>
      <c r="G5884" s="2"/>
      <c r="H5884" s="6"/>
      <c r="I5884" s="9"/>
      <c r="J5884" s="9"/>
      <c r="K5884" s="9"/>
    </row>
    <row r="5885" spans="1:11" x14ac:dyDescent="0.25">
      <c r="A5885" s="2"/>
      <c r="B5885" s="2"/>
      <c r="C5885" s="2"/>
      <c r="E5885" s="2"/>
      <c r="G5885" s="2"/>
      <c r="H5885" s="6"/>
      <c r="I5885" s="9"/>
      <c r="J5885" s="9"/>
      <c r="K5885" s="9"/>
    </row>
    <row r="5886" spans="1:11" x14ac:dyDescent="0.25">
      <c r="A5886" s="2"/>
      <c r="B5886" s="2"/>
      <c r="C5886" s="2"/>
      <c r="E5886" s="2"/>
      <c r="G5886" s="2"/>
      <c r="H5886" s="6"/>
      <c r="I5886" s="9"/>
      <c r="J5886" s="9"/>
      <c r="K5886" s="9"/>
    </row>
    <row r="5887" spans="1:11" x14ac:dyDescent="0.25">
      <c r="A5887" s="2"/>
      <c r="B5887" s="2"/>
      <c r="C5887" s="2"/>
      <c r="E5887" s="2"/>
      <c r="G5887" s="2"/>
      <c r="H5887" s="6"/>
      <c r="I5887" s="9"/>
      <c r="J5887" s="9"/>
      <c r="K5887" s="9"/>
    </row>
    <row r="5888" spans="1:11" x14ac:dyDescent="0.25">
      <c r="A5888" s="2"/>
      <c r="B5888" s="2"/>
      <c r="C5888" s="2"/>
      <c r="E5888" s="2"/>
      <c r="G5888" s="2"/>
      <c r="H5888" s="6"/>
      <c r="I5888" s="9"/>
      <c r="J5888" s="9"/>
      <c r="K5888" s="9"/>
    </row>
    <row r="5889" spans="1:11" x14ac:dyDescent="0.25">
      <c r="A5889" s="2"/>
      <c r="B5889" s="2"/>
      <c r="C5889" s="2"/>
      <c r="E5889" s="2"/>
      <c r="G5889" s="2"/>
      <c r="H5889" s="6"/>
      <c r="I5889" s="9"/>
      <c r="J5889" s="9"/>
      <c r="K5889" s="9"/>
    </row>
    <row r="5890" spans="1:11" x14ac:dyDescent="0.25">
      <c r="A5890" s="2"/>
      <c r="B5890" s="2"/>
      <c r="C5890" s="2"/>
      <c r="E5890" s="2"/>
      <c r="G5890" s="2"/>
      <c r="H5890" s="6"/>
      <c r="I5890" s="9"/>
      <c r="J5890" s="9"/>
      <c r="K5890" s="9"/>
    </row>
    <row r="5891" spans="1:11" x14ac:dyDescent="0.25">
      <c r="A5891" s="2"/>
      <c r="B5891" s="2"/>
      <c r="C5891" s="2"/>
      <c r="E5891" s="2"/>
      <c r="G5891" s="2"/>
      <c r="H5891" s="6"/>
      <c r="I5891" s="9"/>
      <c r="J5891" s="9"/>
      <c r="K5891" s="9"/>
    </row>
    <row r="5892" spans="1:11" x14ac:dyDescent="0.25">
      <c r="A5892" s="2"/>
      <c r="B5892" s="2"/>
      <c r="C5892" s="2"/>
      <c r="E5892" s="2"/>
      <c r="G5892" s="2"/>
      <c r="H5892" s="6"/>
      <c r="I5892" s="9"/>
      <c r="J5892" s="9"/>
      <c r="K5892" s="9"/>
    </row>
    <row r="5893" spans="1:11" x14ac:dyDescent="0.25">
      <c r="A5893" s="2"/>
      <c r="B5893" s="2"/>
      <c r="C5893" s="2"/>
      <c r="E5893" s="2"/>
      <c r="G5893" s="2"/>
      <c r="H5893" s="6"/>
      <c r="I5893" s="9"/>
      <c r="J5893" s="9"/>
      <c r="K5893" s="9"/>
    </row>
    <row r="5894" spans="1:11" x14ac:dyDescent="0.25">
      <c r="A5894" s="2"/>
      <c r="B5894" s="2"/>
      <c r="C5894" s="2"/>
      <c r="E5894" s="2"/>
      <c r="G5894" s="2"/>
      <c r="H5894" s="6"/>
      <c r="I5894" s="9"/>
      <c r="J5894" s="9"/>
      <c r="K5894" s="9"/>
    </row>
    <row r="5895" spans="1:11" x14ac:dyDescent="0.25">
      <c r="A5895" s="2"/>
      <c r="B5895" s="2"/>
      <c r="C5895" s="2"/>
      <c r="E5895" s="2"/>
      <c r="G5895" s="2"/>
      <c r="H5895" s="6"/>
      <c r="I5895" s="9"/>
      <c r="J5895" s="9"/>
      <c r="K5895" s="9"/>
    </row>
    <row r="5896" spans="1:11" x14ac:dyDescent="0.25">
      <c r="A5896" s="2"/>
      <c r="B5896" s="2"/>
      <c r="C5896" s="2"/>
      <c r="E5896" s="2"/>
      <c r="G5896" s="2"/>
      <c r="H5896" s="6"/>
      <c r="I5896" s="9"/>
      <c r="J5896" s="9"/>
      <c r="K5896" s="9"/>
    </row>
    <row r="5897" spans="1:11" x14ac:dyDescent="0.25">
      <c r="A5897" s="2"/>
      <c r="B5897" s="2"/>
      <c r="C5897" s="2"/>
      <c r="E5897" s="2"/>
      <c r="G5897" s="2"/>
      <c r="H5897" s="6"/>
      <c r="I5897" s="9"/>
      <c r="J5897" s="9"/>
      <c r="K5897" s="9"/>
    </row>
    <row r="5898" spans="1:11" x14ac:dyDescent="0.25">
      <c r="A5898" s="2"/>
      <c r="B5898" s="2"/>
      <c r="C5898" s="2"/>
      <c r="E5898" s="2"/>
      <c r="G5898" s="2"/>
      <c r="H5898" s="6"/>
      <c r="I5898" s="9"/>
      <c r="J5898" s="9"/>
      <c r="K5898" s="9"/>
    </row>
    <row r="5899" spans="1:11" x14ac:dyDescent="0.25">
      <c r="A5899" s="2"/>
      <c r="B5899" s="2"/>
      <c r="C5899" s="2"/>
      <c r="E5899" s="2"/>
      <c r="G5899" s="2"/>
      <c r="H5899" s="6"/>
      <c r="I5899" s="9"/>
      <c r="J5899" s="9"/>
      <c r="K5899" s="9"/>
    </row>
    <row r="5900" spans="1:11" x14ac:dyDescent="0.25">
      <c r="A5900" s="2"/>
      <c r="B5900" s="2"/>
      <c r="C5900" s="2"/>
      <c r="E5900" s="2"/>
      <c r="G5900" s="2"/>
      <c r="H5900" s="6"/>
      <c r="I5900" s="9"/>
      <c r="J5900" s="9"/>
      <c r="K5900" s="9"/>
    </row>
    <row r="5901" spans="1:11" x14ac:dyDescent="0.25">
      <c r="A5901" s="2"/>
      <c r="B5901" s="2"/>
      <c r="C5901" s="2"/>
      <c r="E5901" s="2"/>
      <c r="G5901" s="2"/>
      <c r="H5901" s="6"/>
      <c r="I5901" s="9"/>
      <c r="J5901" s="9"/>
      <c r="K5901" s="9"/>
    </row>
    <row r="5902" spans="1:11" x14ac:dyDescent="0.25">
      <c r="A5902" s="2"/>
      <c r="B5902" s="2"/>
      <c r="C5902" s="2"/>
      <c r="E5902" s="2"/>
      <c r="G5902" s="2"/>
      <c r="H5902" s="6"/>
      <c r="I5902" s="9"/>
      <c r="J5902" s="9"/>
      <c r="K5902" s="9"/>
    </row>
    <row r="5903" spans="1:11" x14ac:dyDescent="0.25">
      <c r="A5903" s="2"/>
      <c r="B5903" s="2"/>
      <c r="C5903" s="2"/>
      <c r="E5903" s="2"/>
      <c r="G5903" s="2"/>
      <c r="H5903" s="6"/>
      <c r="I5903" s="9"/>
      <c r="J5903" s="9"/>
      <c r="K5903" s="9"/>
    </row>
    <row r="5904" spans="1:11" x14ac:dyDescent="0.25">
      <c r="A5904" s="2"/>
      <c r="B5904" s="2"/>
      <c r="C5904" s="2"/>
      <c r="E5904" s="2"/>
      <c r="G5904" s="2"/>
      <c r="H5904" s="6"/>
      <c r="I5904" s="9"/>
      <c r="J5904" s="9"/>
      <c r="K5904" s="9"/>
    </row>
    <row r="5905" spans="1:11" x14ac:dyDescent="0.25">
      <c r="A5905" s="2"/>
      <c r="B5905" s="2"/>
      <c r="C5905" s="2"/>
      <c r="E5905" s="2"/>
      <c r="G5905" s="2"/>
      <c r="H5905" s="6"/>
      <c r="I5905" s="9"/>
      <c r="J5905" s="9"/>
      <c r="K5905" s="9"/>
    </row>
    <row r="5906" spans="1:11" x14ac:dyDescent="0.25">
      <c r="A5906" s="2"/>
      <c r="B5906" s="2"/>
      <c r="C5906" s="2"/>
      <c r="E5906" s="2"/>
      <c r="G5906" s="2"/>
      <c r="H5906" s="6"/>
      <c r="I5906" s="9"/>
      <c r="J5906" s="9"/>
      <c r="K5906" s="9"/>
    </row>
    <row r="5907" spans="1:11" x14ac:dyDescent="0.25">
      <c r="A5907" s="2"/>
      <c r="B5907" s="2"/>
      <c r="C5907" s="2"/>
      <c r="E5907" s="2"/>
      <c r="G5907" s="2"/>
      <c r="H5907" s="6"/>
      <c r="I5907" s="9"/>
      <c r="J5907" s="9"/>
      <c r="K5907" s="9"/>
    </row>
    <row r="5908" spans="1:11" x14ac:dyDescent="0.25">
      <c r="A5908" s="2"/>
      <c r="B5908" s="2"/>
      <c r="C5908" s="2"/>
      <c r="E5908" s="2"/>
      <c r="G5908" s="2"/>
      <c r="H5908" s="6"/>
      <c r="I5908" s="9"/>
      <c r="J5908" s="9"/>
      <c r="K5908" s="9"/>
    </row>
    <row r="5909" spans="1:11" x14ac:dyDescent="0.25">
      <c r="A5909" s="2"/>
      <c r="B5909" s="2"/>
      <c r="C5909" s="2"/>
      <c r="E5909" s="2"/>
      <c r="G5909" s="2"/>
      <c r="H5909" s="6"/>
      <c r="I5909" s="9"/>
      <c r="J5909" s="9"/>
      <c r="K5909" s="9"/>
    </row>
    <row r="5910" spans="1:11" x14ac:dyDescent="0.25">
      <c r="A5910" s="2"/>
      <c r="B5910" s="2"/>
      <c r="C5910" s="2"/>
      <c r="E5910" s="2"/>
      <c r="G5910" s="2"/>
      <c r="H5910" s="6"/>
      <c r="I5910" s="9"/>
      <c r="J5910" s="9"/>
      <c r="K5910" s="9"/>
    </row>
    <row r="5911" spans="1:11" x14ac:dyDescent="0.25">
      <c r="A5911" s="2"/>
      <c r="B5911" s="2"/>
      <c r="C5911" s="2"/>
      <c r="E5911" s="2"/>
      <c r="G5911" s="2"/>
      <c r="H5911" s="6"/>
      <c r="I5911" s="9"/>
      <c r="J5911" s="9"/>
      <c r="K5911" s="9"/>
    </row>
    <row r="5912" spans="1:11" x14ac:dyDescent="0.25">
      <c r="A5912" s="2"/>
      <c r="B5912" s="2"/>
      <c r="C5912" s="2"/>
      <c r="E5912" s="2"/>
      <c r="G5912" s="2"/>
      <c r="H5912" s="6"/>
      <c r="I5912" s="9"/>
      <c r="J5912" s="9"/>
      <c r="K5912" s="9"/>
    </row>
    <row r="5913" spans="1:11" x14ac:dyDescent="0.25">
      <c r="A5913" s="2"/>
      <c r="B5913" s="2"/>
      <c r="C5913" s="2"/>
      <c r="E5913" s="2"/>
      <c r="G5913" s="2"/>
      <c r="H5913" s="6"/>
      <c r="I5913" s="9"/>
      <c r="J5913" s="9"/>
      <c r="K5913" s="9"/>
    </row>
    <row r="5914" spans="1:11" x14ac:dyDescent="0.25">
      <c r="A5914" s="2"/>
      <c r="B5914" s="2"/>
      <c r="C5914" s="2"/>
      <c r="E5914" s="2"/>
      <c r="G5914" s="2"/>
      <c r="H5914" s="6"/>
      <c r="I5914" s="9"/>
      <c r="J5914" s="9"/>
      <c r="K5914" s="9"/>
    </row>
    <row r="5915" spans="1:11" x14ac:dyDescent="0.25">
      <c r="A5915" s="2"/>
      <c r="B5915" s="2"/>
      <c r="C5915" s="2"/>
      <c r="E5915" s="2"/>
      <c r="G5915" s="2"/>
      <c r="H5915" s="6"/>
      <c r="I5915" s="9"/>
      <c r="J5915" s="9"/>
      <c r="K5915" s="9"/>
    </row>
    <row r="5916" spans="1:11" x14ac:dyDescent="0.25">
      <c r="A5916" s="2"/>
      <c r="B5916" s="2"/>
      <c r="C5916" s="2"/>
      <c r="E5916" s="2"/>
      <c r="G5916" s="2"/>
      <c r="H5916" s="6"/>
      <c r="I5916" s="9"/>
      <c r="J5916" s="9"/>
      <c r="K5916" s="9"/>
    </row>
    <row r="5917" spans="1:11" x14ac:dyDescent="0.25">
      <c r="A5917" s="2"/>
      <c r="B5917" s="2"/>
      <c r="C5917" s="2"/>
      <c r="E5917" s="2"/>
      <c r="G5917" s="2"/>
      <c r="H5917" s="6"/>
      <c r="I5917" s="9"/>
      <c r="J5917" s="9"/>
      <c r="K5917" s="9"/>
    </row>
    <row r="5918" spans="1:11" x14ac:dyDescent="0.25">
      <c r="A5918" s="2"/>
      <c r="B5918" s="2"/>
      <c r="C5918" s="2"/>
      <c r="E5918" s="2"/>
      <c r="G5918" s="2"/>
      <c r="H5918" s="6"/>
      <c r="I5918" s="9"/>
      <c r="J5918" s="9"/>
      <c r="K5918" s="9"/>
    </row>
    <row r="5919" spans="1:11" x14ac:dyDescent="0.25">
      <c r="A5919" s="2"/>
      <c r="B5919" s="2"/>
      <c r="C5919" s="2"/>
      <c r="E5919" s="2"/>
      <c r="G5919" s="2"/>
      <c r="H5919" s="6"/>
      <c r="I5919" s="9"/>
      <c r="J5919" s="9"/>
      <c r="K5919" s="9"/>
    </row>
    <row r="5920" spans="1:11" x14ac:dyDescent="0.25">
      <c r="A5920" s="2"/>
      <c r="B5920" s="2"/>
      <c r="C5920" s="2"/>
      <c r="E5920" s="2"/>
      <c r="G5920" s="2"/>
      <c r="H5920" s="6"/>
      <c r="I5920" s="9"/>
      <c r="J5920" s="9"/>
      <c r="K5920" s="9"/>
    </row>
    <row r="5921" spans="1:11" x14ac:dyDescent="0.25">
      <c r="A5921" s="2"/>
      <c r="B5921" s="2"/>
      <c r="C5921" s="2"/>
      <c r="E5921" s="2"/>
      <c r="G5921" s="2"/>
      <c r="H5921" s="6"/>
      <c r="I5921" s="9"/>
      <c r="J5921" s="9"/>
      <c r="K5921" s="9"/>
    </row>
    <row r="5922" spans="1:11" x14ac:dyDescent="0.25">
      <c r="A5922" s="2"/>
      <c r="B5922" s="2"/>
      <c r="C5922" s="2"/>
      <c r="E5922" s="2"/>
      <c r="G5922" s="2"/>
      <c r="H5922" s="6"/>
      <c r="I5922" s="9"/>
      <c r="J5922" s="9"/>
      <c r="K5922" s="9"/>
    </row>
    <row r="5923" spans="1:11" x14ac:dyDescent="0.25">
      <c r="A5923" s="2"/>
      <c r="B5923" s="2"/>
      <c r="C5923" s="2"/>
      <c r="E5923" s="2"/>
      <c r="G5923" s="2"/>
      <c r="H5923" s="6"/>
      <c r="I5923" s="9"/>
      <c r="J5923" s="9"/>
      <c r="K5923" s="9"/>
    </row>
    <row r="5924" spans="1:11" x14ac:dyDescent="0.25">
      <c r="A5924" s="2"/>
      <c r="B5924" s="2"/>
      <c r="C5924" s="2"/>
      <c r="E5924" s="2"/>
      <c r="G5924" s="2"/>
      <c r="H5924" s="6"/>
      <c r="I5924" s="9"/>
      <c r="J5924" s="9"/>
      <c r="K5924" s="9"/>
    </row>
    <row r="5925" spans="1:11" x14ac:dyDescent="0.25">
      <c r="A5925" s="2"/>
      <c r="B5925" s="2"/>
      <c r="C5925" s="2"/>
      <c r="E5925" s="2"/>
      <c r="G5925" s="2"/>
      <c r="H5925" s="6"/>
      <c r="I5925" s="9"/>
      <c r="J5925" s="9"/>
      <c r="K5925" s="9"/>
    </row>
    <row r="5926" spans="1:11" x14ac:dyDescent="0.25">
      <c r="A5926" s="2"/>
      <c r="B5926" s="2"/>
      <c r="C5926" s="2"/>
      <c r="E5926" s="2"/>
      <c r="G5926" s="2"/>
      <c r="H5926" s="6"/>
      <c r="I5926" s="9"/>
      <c r="J5926" s="9"/>
      <c r="K5926" s="9"/>
    </row>
    <row r="5927" spans="1:11" x14ac:dyDescent="0.25">
      <c r="A5927" s="2"/>
      <c r="B5927" s="2"/>
      <c r="C5927" s="2"/>
      <c r="E5927" s="2"/>
      <c r="G5927" s="2"/>
      <c r="H5927" s="6"/>
      <c r="I5927" s="9"/>
      <c r="J5927" s="9"/>
      <c r="K5927" s="9"/>
    </row>
    <row r="5928" spans="1:11" x14ac:dyDescent="0.25">
      <c r="A5928" s="2"/>
      <c r="B5928" s="2"/>
      <c r="C5928" s="2"/>
      <c r="E5928" s="2"/>
      <c r="G5928" s="2"/>
      <c r="H5928" s="6"/>
      <c r="I5928" s="9"/>
      <c r="J5928" s="9"/>
      <c r="K5928" s="9"/>
    </row>
    <row r="5929" spans="1:11" x14ac:dyDescent="0.25">
      <c r="A5929" s="2"/>
      <c r="B5929" s="2"/>
      <c r="C5929" s="2"/>
      <c r="E5929" s="2"/>
      <c r="G5929" s="2"/>
      <c r="H5929" s="6"/>
      <c r="I5929" s="9"/>
      <c r="J5929" s="9"/>
      <c r="K5929" s="9"/>
    </row>
    <row r="5930" spans="1:11" x14ac:dyDescent="0.25">
      <c r="A5930" s="2"/>
      <c r="B5930" s="2"/>
      <c r="C5930" s="2"/>
      <c r="E5930" s="2"/>
      <c r="G5930" s="2"/>
      <c r="H5930" s="6"/>
      <c r="I5930" s="9"/>
      <c r="J5930" s="9"/>
      <c r="K5930" s="9"/>
    </row>
    <row r="5931" spans="1:11" x14ac:dyDescent="0.25">
      <c r="A5931" s="2"/>
      <c r="B5931" s="2"/>
      <c r="C5931" s="2"/>
      <c r="E5931" s="2"/>
      <c r="G5931" s="2"/>
      <c r="H5931" s="6"/>
      <c r="I5931" s="9"/>
      <c r="J5931" s="9"/>
      <c r="K5931" s="9"/>
    </row>
    <row r="5932" spans="1:11" x14ac:dyDescent="0.25">
      <c r="A5932" s="2"/>
      <c r="B5932" s="2"/>
      <c r="C5932" s="2"/>
      <c r="E5932" s="2"/>
      <c r="G5932" s="2"/>
      <c r="H5932" s="6"/>
      <c r="I5932" s="9"/>
      <c r="J5932" s="9"/>
      <c r="K5932" s="9"/>
    </row>
    <row r="5933" spans="1:11" x14ac:dyDescent="0.25">
      <c r="A5933" s="2"/>
      <c r="B5933" s="2"/>
      <c r="C5933" s="2"/>
      <c r="E5933" s="2"/>
      <c r="G5933" s="2"/>
      <c r="H5933" s="6"/>
      <c r="I5933" s="9"/>
      <c r="J5933" s="9"/>
      <c r="K5933" s="9"/>
    </row>
    <row r="5934" spans="1:11" x14ac:dyDescent="0.25">
      <c r="A5934" s="2"/>
      <c r="B5934" s="2"/>
      <c r="C5934" s="2"/>
      <c r="E5934" s="2"/>
      <c r="G5934" s="2"/>
      <c r="H5934" s="6"/>
      <c r="I5934" s="9"/>
      <c r="J5934" s="9"/>
      <c r="K5934" s="9"/>
    </row>
    <row r="5935" spans="1:11" x14ac:dyDescent="0.25">
      <c r="A5935" s="2"/>
      <c r="B5935" s="2"/>
      <c r="C5935" s="2"/>
      <c r="E5935" s="2"/>
      <c r="G5935" s="2"/>
      <c r="H5935" s="6"/>
      <c r="I5935" s="9"/>
      <c r="J5935" s="9"/>
      <c r="K5935" s="9"/>
    </row>
    <row r="5936" spans="1:11" x14ac:dyDescent="0.25">
      <c r="A5936" s="2"/>
      <c r="B5936" s="2"/>
      <c r="C5936" s="2"/>
      <c r="E5936" s="2"/>
      <c r="G5936" s="2"/>
      <c r="H5936" s="6"/>
      <c r="I5936" s="9"/>
      <c r="J5936" s="9"/>
      <c r="K5936" s="9"/>
    </row>
    <row r="5937" spans="1:11" x14ac:dyDescent="0.25">
      <c r="A5937" s="2"/>
      <c r="B5937" s="2"/>
      <c r="C5937" s="2"/>
      <c r="E5937" s="2"/>
      <c r="G5937" s="2"/>
      <c r="H5937" s="6"/>
      <c r="I5937" s="9"/>
      <c r="J5937" s="9"/>
      <c r="K5937" s="9"/>
    </row>
    <row r="5938" spans="1:11" x14ac:dyDescent="0.25">
      <c r="A5938" s="2"/>
      <c r="B5938" s="2"/>
      <c r="C5938" s="2"/>
      <c r="E5938" s="2"/>
      <c r="G5938" s="2"/>
      <c r="H5938" s="6"/>
      <c r="I5938" s="9"/>
      <c r="J5938" s="9"/>
      <c r="K5938" s="9"/>
    </row>
    <row r="5939" spans="1:11" x14ac:dyDescent="0.25">
      <c r="A5939" s="2"/>
      <c r="B5939" s="2"/>
      <c r="C5939" s="2"/>
      <c r="E5939" s="2"/>
      <c r="G5939" s="2"/>
      <c r="H5939" s="6"/>
      <c r="I5939" s="9"/>
      <c r="J5939" s="9"/>
      <c r="K5939" s="9"/>
    </row>
    <row r="5940" spans="1:11" x14ac:dyDescent="0.25">
      <c r="A5940" s="2"/>
      <c r="B5940" s="2"/>
      <c r="C5940" s="2"/>
      <c r="E5940" s="2"/>
      <c r="G5940" s="2"/>
      <c r="H5940" s="6"/>
      <c r="I5940" s="9"/>
      <c r="J5940" s="9"/>
      <c r="K5940" s="9"/>
    </row>
    <row r="5941" spans="1:11" x14ac:dyDescent="0.25">
      <c r="A5941" s="2"/>
      <c r="B5941" s="2"/>
      <c r="C5941" s="2"/>
      <c r="E5941" s="2"/>
      <c r="G5941" s="2"/>
      <c r="H5941" s="6"/>
      <c r="I5941" s="9"/>
      <c r="J5941" s="9"/>
      <c r="K5941" s="9"/>
    </row>
    <row r="5942" spans="1:11" x14ac:dyDescent="0.25">
      <c r="A5942" s="2"/>
      <c r="B5942" s="2"/>
      <c r="C5942" s="2"/>
      <c r="E5942" s="2"/>
      <c r="G5942" s="2"/>
      <c r="H5942" s="6"/>
      <c r="I5942" s="9"/>
      <c r="J5942" s="9"/>
      <c r="K5942" s="9"/>
    </row>
    <row r="5943" spans="1:11" x14ac:dyDescent="0.25">
      <c r="A5943" s="2"/>
      <c r="B5943" s="2"/>
      <c r="C5943" s="2"/>
      <c r="E5943" s="2"/>
      <c r="G5943" s="2"/>
      <c r="H5943" s="6"/>
      <c r="I5943" s="9"/>
      <c r="J5943" s="9"/>
      <c r="K5943" s="9"/>
    </row>
    <row r="5944" spans="1:11" x14ac:dyDescent="0.25">
      <c r="A5944" s="2"/>
      <c r="B5944" s="2"/>
      <c r="C5944" s="2"/>
      <c r="E5944" s="2"/>
      <c r="G5944" s="2"/>
      <c r="H5944" s="6"/>
      <c r="I5944" s="9"/>
      <c r="J5944" s="9"/>
      <c r="K5944" s="9"/>
    </row>
    <row r="5945" spans="1:11" x14ac:dyDescent="0.25">
      <c r="A5945" s="2"/>
      <c r="B5945" s="2"/>
      <c r="C5945" s="2"/>
      <c r="E5945" s="2"/>
      <c r="G5945" s="2"/>
      <c r="H5945" s="6"/>
      <c r="I5945" s="9"/>
      <c r="J5945" s="9"/>
      <c r="K5945" s="9"/>
    </row>
    <row r="5946" spans="1:11" x14ac:dyDescent="0.25">
      <c r="A5946" s="2"/>
      <c r="B5946" s="2"/>
      <c r="C5946" s="2"/>
      <c r="E5946" s="2"/>
      <c r="G5946" s="2"/>
      <c r="H5946" s="6"/>
      <c r="I5946" s="9"/>
      <c r="J5946" s="9"/>
      <c r="K5946" s="9"/>
    </row>
    <row r="5947" spans="1:11" x14ac:dyDescent="0.25">
      <c r="A5947" s="2"/>
      <c r="B5947" s="2"/>
      <c r="C5947" s="2"/>
      <c r="E5947" s="2"/>
      <c r="G5947" s="2"/>
      <c r="H5947" s="6"/>
      <c r="I5947" s="9"/>
      <c r="J5947" s="9"/>
      <c r="K5947" s="9"/>
    </row>
    <row r="5948" spans="1:11" x14ac:dyDescent="0.25">
      <c r="A5948" s="2"/>
      <c r="B5948" s="2"/>
      <c r="C5948" s="2"/>
      <c r="E5948" s="2"/>
      <c r="G5948" s="2"/>
      <c r="H5948" s="6"/>
      <c r="I5948" s="9"/>
      <c r="J5948" s="9"/>
      <c r="K5948" s="9"/>
    </row>
    <row r="5949" spans="1:11" x14ac:dyDescent="0.25">
      <c r="A5949" s="2"/>
      <c r="B5949" s="2"/>
      <c r="C5949" s="2"/>
      <c r="E5949" s="2"/>
      <c r="G5949" s="2"/>
      <c r="H5949" s="6"/>
      <c r="I5949" s="9"/>
      <c r="J5949" s="9"/>
      <c r="K5949" s="9"/>
    </row>
    <row r="5950" spans="1:11" x14ac:dyDescent="0.25">
      <c r="A5950" s="2"/>
      <c r="B5950" s="2"/>
      <c r="C5950" s="2"/>
      <c r="E5950" s="2"/>
      <c r="G5950" s="2"/>
      <c r="H5950" s="6"/>
      <c r="I5950" s="9"/>
      <c r="J5950" s="9"/>
      <c r="K5950" s="9"/>
    </row>
    <row r="5951" spans="1:11" x14ac:dyDescent="0.25">
      <c r="A5951" s="2"/>
      <c r="B5951" s="2"/>
      <c r="C5951" s="2"/>
      <c r="E5951" s="2"/>
      <c r="G5951" s="2"/>
      <c r="H5951" s="6"/>
      <c r="I5951" s="9"/>
      <c r="J5951" s="9"/>
      <c r="K5951" s="9"/>
    </row>
    <row r="5952" spans="1:11" x14ac:dyDescent="0.25">
      <c r="A5952" s="2"/>
      <c r="B5952" s="2"/>
      <c r="C5952" s="2"/>
      <c r="E5952" s="2"/>
      <c r="G5952" s="2"/>
      <c r="H5952" s="6"/>
      <c r="I5952" s="9"/>
      <c r="J5952" s="9"/>
      <c r="K5952" s="9"/>
    </row>
    <row r="5953" spans="1:11" x14ac:dyDescent="0.25">
      <c r="A5953" s="2"/>
      <c r="B5953" s="2"/>
      <c r="C5953" s="2"/>
      <c r="E5953" s="2"/>
      <c r="G5953" s="2"/>
      <c r="H5953" s="6"/>
      <c r="I5953" s="9"/>
      <c r="J5953" s="9"/>
      <c r="K5953" s="9"/>
    </row>
    <row r="5954" spans="1:11" x14ac:dyDescent="0.25">
      <c r="A5954" s="2"/>
      <c r="B5954" s="2"/>
      <c r="C5954" s="2"/>
      <c r="E5954" s="2"/>
      <c r="G5954" s="2"/>
      <c r="H5954" s="6"/>
      <c r="I5954" s="9"/>
      <c r="J5954" s="9"/>
      <c r="K5954" s="9"/>
    </row>
    <row r="5955" spans="1:11" x14ac:dyDescent="0.25">
      <c r="A5955" s="2"/>
      <c r="B5955" s="2"/>
      <c r="C5955" s="2"/>
      <c r="E5955" s="2"/>
      <c r="G5955" s="2"/>
      <c r="H5955" s="6"/>
      <c r="I5955" s="9"/>
      <c r="J5955" s="9"/>
      <c r="K5955" s="9"/>
    </row>
    <row r="5956" spans="1:11" x14ac:dyDescent="0.25">
      <c r="A5956" s="2"/>
      <c r="B5956" s="2"/>
      <c r="C5956" s="2"/>
      <c r="E5956" s="2"/>
      <c r="G5956" s="2"/>
      <c r="H5956" s="6"/>
      <c r="I5956" s="9"/>
      <c r="J5956" s="9"/>
      <c r="K5956" s="9"/>
    </row>
    <row r="5957" spans="1:11" x14ac:dyDescent="0.25">
      <c r="A5957" s="2"/>
      <c r="B5957" s="2"/>
      <c r="C5957" s="2"/>
      <c r="E5957" s="2"/>
      <c r="G5957" s="2"/>
      <c r="H5957" s="6"/>
      <c r="I5957" s="9"/>
      <c r="J5957" s="9"/>
      <c r="K5957" s="9"/>
    </row>
    <row r="5958" spans="1:11" x14ac:dyDescent="0.25">
      <c r="A5958" s="2"/>
      <c r="B5958" s="2"/>
      <c r="C5958" s="2"/>
      <c r="E5958" s="2"/>
      <c r="G5958" s="2"/>
      <c r="H5958" s="6"/>
      <c r="I5958" s="9"/>
      <c r="J5958" s="9"/>
      <c r="K5958" s="9"/>
    </row>
    <row r="5959" spans="1:11" x14ac:dyDescent="0.25">
      <c r="A5959" s="2"/>
      <c r="B5959" s="2"/>
      <c r="C5959" s="2"/>
      <c r="E5959" s="2"/>
      <c r="G5959" s="2"/>
      <c r="H5959" s="6"/>
      <c r="I5959" s="9"/>
      <c r="J5959" s="9"/>
      <c r="K5959" s="9"/>
    </row>
    <row r="5960" spans="1:11" x14ac:dyDescent="0.25">
      <c r="A5960" s="2"/>
      <c r="B5960" s="2"/>
      <c r="C5960" s="2"/>
      <c r="E5960" s="2"/>
      <c r="G5960" s="2"/>
      <c r="H5960" s="6"/>
      <c r="I5960" s="9"/>
      <c r="J5960" s="9"/>
      <c r="K5960" s="9"/>
    </row>
    <row r="5961" spans="1:11" x14ac:dyDescent="0.25">
      <c r="A5961" s="2"/>
      <c r="B5961" s="2"/>
      <c r="C5961" s="2"/>
      <c r="E5961" s="2"/>
      <c r="G5961" s="2"/>
      <c r="H5961" s="6"/>
      <c r="I5961" s="9"/>
      <c r="J5961" s="9"/>
      <c r="K5961" s="9"/>
    </row>
    <row r="5962" spans="1:11" x14ac:dyDescent="0.25">
      <c r="A5962" s="2"/>
      <c r="B5962" s="2"/>
      <c r="C5962" s="2"/>
      <c r="E5962" s="2"/>
      <c r="G5962" s="2"/>
      <c r="H5962" s="6"/>
      <c r="I5962" s="9"/>
      <c r="J5962" s="9"/>
      <c r="K5962" s="9"/>
    </row>
    <row r="5963" spans="1:11" x14ac:dyDescent="0.25">
      <c r="A5963" s="2"/>
      <c r="B5963" s="2"/>
      <c r="C5963" s="2"/>
      <c r="E5963" s="2"/>
      <c r="G5963" s="2"/>
      <c r="H5963" s="6"/>
      <c r="I5963" s="9"/>
      <c r="J5963" s="9"/>
      <c r="K5963" s="9"/>
    </row>
    <row r="5964" spans="1:11" x14ac:dyDescent="0.25">
      <c r="A5964" s="2"/>
      <c r="B5964" s="2"/>
      <c r="C5964" s="2"/>
      <c r="E5964" s="2"/>
      <c r="G5964" s="2"/>
      <c r="H5964" s="6"/>
      <c r="I5964" s="9"/>
      <c r="J5964" s="9"/>
      <c r="K5964" s="9"/>
    </row>
    <row r="5965" spans="1:11" x14ac:dyDescent="0.25">
      <c r="A5965" s="2"/>
      <c r="B5965" s="2"/>
      <c r="C5965" s="2"/>
      <c r="E5965" s="2"/>
      <c r="G5965" s="2"/>
      <c r="H5965" s="6"/>
      <c r="I5965" s="9"/>
      <c r="J5965" s="9"/>
      <c r="K5965" s="9"/>
    </row>
    <row r="5966" spans="1:11" x14ac:dyDescent="0.25">
      <c r="A5966" s="2"/>
      <c r="B5966" s="2"/>
      <c r="C5966" s="2"/>
      <c r="E5966" s="2"/>
      <c r="G5966" s="2"/>
      <c r="H5966" s="6"/>
      <c r="I5966" s="9"/>
      <c r="J5966" s="9"/>
      <c r="K5966" s="9"/>
    </row>
    <row r="5967" spans="1:11" x14ac:dyDescent="0.25">
      <c r="A5967" s="2"/>
      <c r="B5967" s="2"/>
      <c r="C5967" s="2"/>
      <c r="E5967" s="2"/>
      <c r="G5967" s="2"/>
      <c r="H5967" s="6"/>
      <c r="I5967" s="9"/>
      <c r="J5967" s="9"/>
      <c r="K5967" s="9"/>
    </row>
    <row r="5968" spans="1:11" x14ac:dyDescent="0.25">
      <c r="A5968" s="2"/>
      <c r="B5968" s="2"/>
      <c r="C5968" s="2"/>
      <c r="E5968" s="2"/>
      <c r="G5968" s="2"/>
      <c r="H5968" s="6"/>
      <c r="I5968" s="9"/>
      <c r="J5968" s="9"/>
      <c r="K5968" s="9"/>
    </row>
    <row r="5969" spans="1:11" x14ac:dyDescent="0.25">
      <c r="A5969" s="2"/>
      <c r="B5969" s="2"/>
      <c r="C5969" s="2"/>
      <c r="E5969" s="2"/>
      <c r="G5969" s="2"/>
      <c r="H5969" s="6"/>
      <c r="I5969" s="9"/>
      <c r="J5969" s="9"/>
      <c r="K5969" s="9"/>
    </row>
    <row r="5970" spans="1:11" x14ac:dyDescent="0.25">
      <c r="A5970" s="2"/>
      <c r="B5970" s="2"/>
      <c r="C5970" s="2"/>
      <c r="E5970" s="2"/>
      <c r="G5970" s="2"/>
      <c r="H5970" s="6"/>
      <c r="I5970" s="9"/>
      <c r="J5970" s="9"/>
      <c r="K5970" s="9"/>
    </row>
    <row r="5971" spans="1:11" x14ac:dyDescent="0.25">
      <c r="A5971" s="2"/>
      <c r="B5971" s="2"/>
      <c r="C5971" s="2"/>
      <c r="E5971" s="2"/>
      <c r="G5971" s="2"/>
      <c r="H5971" s="6"/>
      <c r="I5971" s="9"/>
      <c r="J5971" s="9"/>
      <c r="K5971" s="9"/>
    </row>
    <row r="5972" spans="1:11" x14ac:dyDescent="0.25">
      <c r="A5972" s="2"/>
      <c r="B5972" s="2"/>
      <c r="C5972" s="2"/>
      <c r="E5972" s="2"/>
      <c r="G5972" s="2"/>
      <c r="H5972" s="6"/>
      <c r="I5972" s="9"/>
      <c r="J5972" s="9"/>
      <c r="K5972" s="9"/>
    </row>
    <row r="5973" spans="1:11" x14ac:dyDescent="0.25">
      <c r="A5973" s="2"/>
      <c r="B5973" s="2"/>
      <c r="C5973" s="2"/>
      <c r="E5973" s="2"/>
      <c r="G5973" s="2"/>
      <c r="H5973" s="6"/>
      <c r="I5973" s="9"/>
      <c r="J5973" s="9"/>
      <c r="K5973" s="9"/>
    </row>
    <row r="5974" spans="1:11" x14ac:dyDescent="0.25">
      <c r="A5974" s="2"/>
      <c r="B5974" s="2"/>
      <c r="C5974" s="2"/>
      <c r="E5974" s="2"/>
      <c r="G5974" s="2"/>
      <c r="H5974" s="6"/>
      <c r="I5974" s="9"/>
      <c r="J5974" s="9"/>
      <c r="K5974" s="9"/>
    </row>
    <row r="5975" spans="1:11" x14ac:dyDescent="0.25">
      <c r="A5975" s="2"/>
      <c r="B5975" s="2"/>
      <c r="C5975" s="2"/>
      <c r="E5975" s="2"/>
      <c r="G5975" s="2"/>
      <c r="H5975" s="6"/>
      <c r="I5975" s="9"/>
      <c r="J5975" s="9"/>
      <c r="K5975" s="9"/>
    </row>
    <row r="5976" spans="1:11" x14ac:dyDescent="0.25">
      <c r="A5976" s="2"/>
      <c r="B5976" s="2"/>
      <c r="C5976" s="2"/>
      <c r="E5976" s="2"/>
      <c r="G5976" s="2"/>
      <c r="H5976" s="6"/>
      <c r="I5976" s="9"/>
      <c r="J5976" s="9"/>
      <c r="K5976" s="9"/>
    </row>
    <row r="5977" spans="1:11" x14ac:dyDescent="0.25">
      <c r="A5977" s="2"/>
      <c r="B5977" s="2"/>
      <c r="C5977" s="2"/>
      <c r="E5977" s="2"/>
      <c r="G5977" s="2"/>
      <c r="H5977" s="6"/>
      <c r="I5977" s="9"/>
      <c r="J5977" s="9"/>
      <c r="K5977" s="9"/>
    </row>
    <row r="5978" spans="1:11" x14ac:dyDescent="0.25">
      <c r="A5978" s="2"/>
      <c r="B5978" s="2"/>
      <c r="C5978" s="2"/>
      <c r="E5978" s="2"/>
      <c r="G5978" s="2"/>
      <c r="H5978" s="6"/>
      <c r="I5978" s="9"/>
      <c r="J5978" s="9"/>
      <c r="K5978" s="9"/>
    </row>
    <row r="5979" spans="1:11" x14ac:dyDescent="0.25">
      <c r="A5979" s="2"/>
      <c r="B5979" s="2"/>
      <c r="C5979" s="2"/>
      <c r="E5979" s="2"/>
      <c r="G5979" s="2"/>
      <c r="H5979" s="6"/>
      <c r="I5979" s="9"/>
      <c r="J5979" s="9"/>
      <c r="K5979" s="9"/>
    </row>
    <row r="5980" spans="1:11" x14ac:dyDescent="0.25">
      <c r="A5980" s="2"/>
      <c r="B5980" s="2"/>
      <c r="C5980" s="2"/>
      <c r="E5980" s="2"/>
      <c r="G5980" s="2"/>
      <c r="H5980" s="6"/>
      <c r="I5980" s="9"/>
      <c r="J5980" s="9"/>
      <c r="K5980" s="9"/>
    </row>
    <row r="5981" spans="1:11" x14ac:dyDescent="0.25">
      <c r="A5981" s="2"/>
      <c r="B5981" s="2"/>
      <c r="C5981" s="2"/>
      <c r="E5981" s="2"/>
      <c r="G5981" s="2"/>
      <c r="H5981" s="6"/>
      <c r="I5981" s="9"/>
      <c r="J5981" s="9"/>
      <c r="K5981" s="9"/>
    </row>
    <row r="5982" spans="1:11" x14ac:dyDescent="0.25">
      <c r="A5982" s="2"/>
      <c r="B5982" s="2"/>
      <c r="C5982" s="2"/>
      <c r="E5982" s="2"/>
      <c r="G5982" s="2"/>
      <c r="H5982" s="6"/>
      <c r="I5982" s="9"/>
      <c r="J5982" s="9"/>
      <c r="K5982" s="9"/>
    </row>
    <row r="5983" spans="1:11" x14ac:dyDescent="0.25">
      <c r="A5983" s="2"/>
      <c r="B5983" s="2"/>
      <c r="C5983" s="2"/>
      <c r="E5983" s="2"/>
      <c r="G5983" s="2"/>
      <c r="H5983" s="6"/>
      <c r="I5983" s="9"/>
      <c r="J5983" s="9"/>
      <c r="K5983" s="9"/>
    </row>
    <row r="5984" spans="1:11" x14ac:dyDescent="0.25">
      <c r="A5984" s="2"/>
      <c r="B5984" s="2"/>
      <c r="C5984" s="2"/>
      <c r="E5984" s="2"/>
      <c r="G5984" s="2"/>
      <c r="H5984" s="6"/>
      <c r="I5984" s="9"/>
      <c r="J5984" s="9"/>
      <c r="K5984" s="9"/>
    </row>
    <row r="5985" spans="1:11" x14ac:dyDescent="0.25">
      <c r="A5985" s="2"/>
      <c r="B5985" s="2"/>
      <c r="C5985" s="2"/>
      <c r="E5985" s="2"/>
      <c r="G5985" s="2"/>
      <c r="H5985" s="6"/>
      <c r="I5985" s="9"/>
      <c r="J5985" s="9"/>
      <c r="K5985" s="9"/>
    </row>
    <row r="5986" spans="1:11" x14ac:dyDescent="0.25">
      <c r="A5986" s="2"/>
      <c r="B5986" s="2"/>
      <c r="C5986" s="2"/>
      <c r="E5986" s="2"/>
      <c r="G5986" s="2"/>
      <c r="H5986" s="6"/>
      <c r="I5986" s="9"/>
      <c r="J5986" s="9"/>
      <c r="K5986" s="9"/>
    </row>
    <row r="5987" spans="1:11" x14ac:dyDescent="0.25">
      <c r="A5987" s="2"/>
      <c r="B5987" s="2"/>
      <c r="C5987" s="2"/>
      <c r="E5987" s="2"/>
      <c r="G5987" s="2"/>
      <c r="H5987" s="6"/>
      <c r="I5987" s="9"/>
      <c r="J5987" s="9"/>
      <c r="K5987" s="9"/>
    </row>
    <row r="5988" spans="1:11" x14ac:dyDescent="0.25">
      <c r="A5988" s="2"/>
      <c r="B5988" s="2"/>
      <c r="C5988" s="2"/>
      <c r="E5988" s="2"/>
      <c r="G5988" s="2"/>
      <c r="H5988" s="6"/>
      <c r="I5988" s="9"/>
      <c r="J5988" s="9"/>
      <c r="K5988" s="9"/>
    </row>
    <row r="5989" spans="1:11" x14ac:dyDescent="0.25">
      <c r="A5989" s="2"/>
      <c r="B5989" s="2"/>
      <c r="C5989" s="2"/>
      <c r="E5989" s="2"/>
      <c r="G5989" s="2"/>
      <c r="H5989" s="6"/>
      <c r="I5989" s="9"/>
      <c r="J5989" s="9"/>
      <c r="K5989" s="9"/>
    </row>
    <row r="5990" spans="1:11" x14ac:dyDescent="0.25">
      <c r="A5990" s="2"/>
      <c r="B5990" s="2"/>
      <c r="C5990" s="2"/>
      <c r="E5990" s="2"/>
      <c r="G5990" s="2"/>
      <c r="H5990" s="6"/>
      <c r="I5990" s="9"/>
      <c r="J5990" s="9"/>
      <c r="K5990" s="9"/>
    </row>
    <row r="5991" spans="1:11" x14ac:dyDescent="0.25">
      <c r="A5991" s="2"/>
      <c r="B5991" s="2"/>
      <c r="C5991" s="2"/>
      <c r="E5991" s="2"/>
      <c r="G5991" s="2"/>
      <c r="H5991" s="6"/>
      <c r="I5991" s="9"/>
      <c r="J5991" s="9"/>
      <c r="K5991" s="9"/>
    </row>
    <row r="5992" spans="1:11" x14ac:dyDescent="0.25">
      <c r="A5992" s="2"/>
      <c r="B5992" s="2"/>
      <c r="C5992" s="2"/>
      <c r="E5992" s="2"/>
      <c r="G5992" s="2"/>
      <c r="H5992" s="6"/>
      <c r="I5992" s="9"/>
      <c r="J5992" s="9"/>
      <c r="K5992" s="9"/>
    </row>
    <row r="5993" spans="1:11" x14ac:dyDescent="0.25">
      <c r="A5993" s="2"/>
      <c r="B5993" s="2"/>
      <c r="C5993" s="2"/>
      <c r="E5993" s="2"/>
      <c r="G5993" s="2"/>
      <c r="H5993" s="6"/>
      <c r="I5993" s="9"/>
      <c r="J5993" s="9"/>
      <c r="K5993" s="9"/>
    </row>
    <row r="5994" spans="1:11" x14ac:dyDescent="0.25">
      <c r="A5994" s="2"/>
      <c r="B5994" s="2"/>
      <c r="C5994" s="2"/>
      <c r="E5994" s="2"/>
      <c r="G5994" s="2"/>
      <c r="H5994" s="6"/>
      <c r="I5994" s="9"/>
      <c r="J5994" s="9"/>
      <c r="K5994" s="9"/>
    </row>
    <row r="5995" spans="1:11" x14ac:dyDescent="0.25">
      <c r="A5995" s="2"/>
      <c r="B5995" s="2"/>
      <c r="C5995" s="2"/>
      <c r="E5995" s="2"/>
      <c r="G5995" s="2"/>
      <c r="H5995" s="6"/>
      <c r="I5995" s="9"/>
      <c r="J5995" s="9"/>
      <c r="K5995" s="9"/>
    </row>
    <row r="5996" spans="1:11" x14ac:dyDescent="0.25">
      <c r="A5996" s="2"/>
      <c r="B5996" s="2"/>
      <c r="C5996" s="2"/>
      <c r="E5996" s="2"/>
      <c r="G5996" s="2"/>
      <c r="H5996" s="6"/>
      <c r="I5996" s="9"/>
      <c r="J5996" s="9"/>
      <c r="K5996" s="9"/>
    </row>
    <row r="5997" spans="1:11" x14ac:dyDescent="0.25">
      <c r="A5997" s="2"/>
      <c r="B5997" s="2"/>
      <c r="C5997" s="2"/>
      <c r="E5997" s="2"/>
      <c r="G5997" s="2"/>
      <c r="H5997" s="6"/>
      <c r="I5997" s="9"/>
      <c r="J5997" s="9"/>
      <c r="K5997" s="9"/>
    </row>
    <row r="5998" spans="1:11" x14ac:dyDescent="0.25">
      <c r="A5998" s="2"/>
      <c r="B5998" s="2"/>
      <c r="C5998" s="2"/>
      <c r="E5998" s="2"/>
      <c r="G5998" s="2"/>
      <c r="H5998" s="6"/>
      <c r="I5998" s="9"/>
      <c r="J5998" s="9"/>
      <c r="K5998" s="9"/>
    </row>
    <row r="5999" spans="1:11" x14ac:dyDescent="0.25">
      <c r="A5999" s="2"/>
      <c r="B5999" s="2"/>
      <c r="C5999" s="2"/>
      <c r="E5999" s="2"/>
      <c r="G5999" s="2"/>
      <c r="H5999" s="6"/>
      <c r="I5999" s="9"/>
      <c r="J5999" s="9"/>
      <c r="K5999" s="9"/>
    </row>
    <row r="6000" spans="1:11" x14ac:dyDescent="0.25">
      <c r="A6000" s="2"/>
      <c r="B6000" s="2"/>
      <c r="C6000" s="2"/>
      <c r="E6000" s="2"/>
      <c r="G6000" s="2"/>
      <c r="H6000" s="6"/>
      <c r="I6000" s="9"/>
      <c r="J6000" s="9"/>
      <c r="K6000" s="9"/>
    </row>
    <row r="6001" spans="1:11" x14ac:dyDescent="0.25">
      <c r="A6001" s="2"/>
      <c r="B6001" s="2"/>
      <c r="C6001" s="2"/>
      <c r="E6001" s="2"/>
      <c r="G6001" s="2"/>
      <c r="H6001" s="6"/>
      <c r="I6001" s="9"/>
      <c r="J6001" s="9"/>
      <c r="K6001" s="9"/>
    </row>
    <row r="6002" spans="1:11" x14ac:dyDescent="0.25">
      <c r="A6002" s="2"/>
      <c r="B6002" s="2"/>
      <c r="C6002" s="2"/>
      <c r="E6002" s="2"/>
      <c r="G6002" s="2"/>
      <c r="H6002" s="6"/>
      <c r="I6002" s="9"/>
      <c r="J6002" s="9"/>
      <c r="K6002" s="9"/>
    </row>
    <row r="6003" spans="1:11" x14ac:dyDescent="0.25">
      <c r="A6003" s="2"/>
      <c r="B6003" s="2"/>
      <c r="C6003" s="2"/>
      <c r="E6003" s="2"/>
      <c r="G6003" s="2"/>
      <c r="H6003" s="6"/>
      <c r="I6003" s="9"/>
      <c r="J6003" s="9"/>
      <c r="K6003" s="9"/>
    </row>
    <row r="6004" spans="1:11" x14ac:dyDescent="0.25">
      <c r="A6004" s="2"/>
      <c r="B6004" s="2"/>
      <c r="C6004" s="2"/>
      <c r="E6004" s="2"/>
      <c r="G6004" s="2"/>
      <c r="H6004" s="6"/>
      <c r="I6004" s="9"/>
      <c r="J6004" s="9"/>
      <c r="K6004" s="9"/>
    </row>
    <row r="6005" spans="1:11" x14ac:dyDescent="0.25">
      <c r="A6005" s="2"/>
      <c r="B6005" s="2"/>
      <c r="C6005" s="2"/>
      <c r="E6005" s="2"/>
      <c r="G6005" s="2"/>
      <c r="H6005" s="6"/>
      <c r="I6005" s="9"/>
      <c r="J6005" s="9"/>
      <c r="K6005" s="9"/>
    </row>
    <row r="6006" spans="1:11" x14ac:dyDescent="0.25">
      <c r="A6006" s="2"/>
      <c r="B6006" s="2"/>
      <c r="C6006" s="2"/>
      <c r="E6006" s="2"/>
      <c r="G6006" s="2"/>
      <c r="H6006" s="6"/>
      <c r="I6006" s="9"/>
      <c r="J6006" s="9"/>
      <c r="K6006" s="9"/>
    </row>
    <row r="6007" spans="1:11" x14ac:dyDescent="0.25">
      <c r="A6007" s="2"/>
      <c r="B6007" s="2"/>
      <c r="C6007" s="2"/>
      <c r="E6007" s="2"/>
      <c r="G6007" s="2"/>
      <c r="H6007" s="6"/>
      <c r="I6007" s="9"/>
      <c r="J6007" s="9"/>
      <c r="K6007" s="9"/>
    </row>
    <row r="6008" spans="1:11" x14ac:dyDescent="0.25">
      <c r="A6008" s="2"/>
      <c r="B6008" s="2"/>
      <c r="C6008" s="2"/>
      <c r="E6008" s="2"/>
      <c r="G6008" s="2"/>
      <c r="H6008" s="6"/>
      <c r="I6008" s="9"/>
      <c r="J6008" s="9"/>
      <c r="K6008" s="9"/>
    </row>
    <row r="6009" spans="1:11" x14ac:dyDescent="0.25">
      <c r="A6009" s="2"/>
      <c r="B6009" s="2"/>
      <c r="C6009" s="2"/>
      <c r="E6009" s="2"/>
      <c r="G6009" s="2"/>
      <c r="H6009" s="6"/>
      <c r="I6009" s="9"/>
      <c r="J6009" s="9"/>
      <c r="K6009" s="9"/>
    </row>
    <row r="6010" spans="1:11" x14ac:dyDescent="0.25">
      <c r="A6010" s="2"/>
      <c r="B6010" s="2"/>
      <c r="C6010" s="2"/>
      <c r="E6010" s="2"/>
      <c r="G6010" s="2"/>
      <c r="H6010" s="6"/>
      <c r="I6010" s="9"/>
      <c r="J6010" s="9"/>
      <c r="K6010" s="9"/>
    </row>
    <row r="6011" spans="1:11" x14ac:dyDescent="0.25">
      <c r="A6011" s="2"/>
      <c r="B6011" s="2"/>
      <c r="C6011" s="2"/>
      <c r="E6011" s="2"/>
      <c r="G6011" s="2"/>
      <c r="H6011" s="6"/>
      <c r="I6011" s="9"/>
      <c r="J6011" s="9"/>
      <c r="K6011" s="9"/>
    </row>
    <row r="6012" spans="1:11" x14ac:dyDescent="0.25">
      <c r="A6012" s="2"/>
      <c r="B6012" s="2"/>
      <c r="C6012" s="2"/>
      <c r="E6012" s="2"/>
      <c r="G6012" s="2"/>
      <c r="H6012" s="6"/>
      <c r="I6012" s="9"/>
      <c r="J6012" s="9"/>
      <c r="K6012" s="9"/>
    </row>
    <row r="6013" spans="1:11" x14ac:dyDescent="0.25">
      <c r="A6013" s="2"/>
      <c r="B6013" s="2"/>
      <c r="C6013" s="2"/>
      <c r="E6013" s="2"/>
      <c r="G6013" s="2"/>
      <c r="H6013" s="6"/>
      <c r="I6013" s="9"/>
      <c r="J6013" s="9"/>
      <c r="K6013" s="9"/>
    </row>
    <row r="6014" spans="1:11" x14ac:dyDescent="0.25">
      <c r="A6014" s="2"/>
      <c r="B6014" s="2"/>
      <c r="C6014" s="2"/>
      <c r="E6014" s="2"/>
      <c r="G6014" s="2"/>
      <c r="H6014" s="6"/>
      <c r="I6014" s="9"/>
      <c r="J6014" s="9"/>
      <c r="K6014" s="9"/>
    </row>
    <row r="6015" spans="1:11" x14ac:dyDescent="0.25">
      <c r="A6015" s="2"/>
      <c r="B6015" s="2"/>
      <c r="C6015" s="2"/>
      <c r="E6015" s="2"/>
      <c r="G6015" s="2"/>
      <c r="H6015" s="6"/>
      <c r="I6015" s="9"/>
      <c r="J6015" s="9"/>
      <c r="K6015" s="9"/>
    </row>
    <row r="6016" spans="1:11" x14ac:dyDescent="0.25">
      <c r="A6016" s="2"/>
      <c r="B6016" s="2"/>
      <c r="C6016" s="2"/>
      <c r="E6016" s="2"/>
      <c r="G6016" s="2"/>
      <c r="H6016" s="6"/>
      <c r="I6016" s="9"/>
      <c r="J6016" s="9"/>
      <c r="K6016" s="9"/>
    </row>
    <row r="6017" spans="1:11" x14ac:dyDescent="0.25">
      <c r="A6017" s="2"/>
      <c r="B6017" s="2"/>
      <c r="C6017" s="2"/>
      <c r="E6017" s="2"/>
      <c r="G6017" s="2"/>
      <c r="H6017" s="6"/>
      <c r="I6017" s="9"/>
      <c r="J6017" s="9"/>
      <c r="K6017" s="9"/>
    </row>
    <row r="6018" spans="1:11" x14ac:dyDescent="0.25">
      <c r="A6018" s="2"/>
      <c r="B6018" s="2"/>
      <c r="C6018" s="2"/>
      <c r="E6018" s="2"/>
      <c r="G6018" s="2"/>
      <c r="H6018" s="6"/>
      <c r="I6018" s="9"/>
      <c r="J6018" s="9"/>
      <c r="K6018" s="9"/>
    </row>
    <row r="6019" spans="1:11" x14ac:dyDescent="0.25">
      <c r="A6019" s="2"/>
      <c r="B6019" s="2"/>
      <c r="C6019" s="2"/>
      <c r="E6019" s="2"/>
      <c r="G6019" s="2"/>
      <c r="H6019" s="6"/>
      <c r="I6019" s="9"/>
      <c r="J6019" s="9"/>
      <c r="K6019" s="9"/>
    </row>
    <row r="6020" spans="1:11" x14ac:dyDescent="0.25">
      <c r="A6020" s="2"/>
      <c r="B6020" s="2"/>
      <c r="C6020" s="2"/>
      <c r="E6020" s="2"/>
      <c r="G6020" s="2"/>
      <c r="H6020" s="6"/>
      <c r="I6020" s="9"/>
      <c r="J6020" s="9"/>
      <c r="K6020" s="9"/>
    </row>
    <row r="6021" spans="1:11" x14ac:dyDescent="0.25">
      <c r="A6021" s="2"/>
      <c r="B6021" s="2"/>
      <c r="C6021" s="2"/>
      <c r="E6021" s="2"/>
      <c r="G6021" s="2"/>
      <c r="H6021" s="6"/>
      <c r="I6021" s="9"/>
      <c r="J6021" s="9"/>
      <c r="K6021" s="9"/>
    </row>
    <row r="6022" spans="1:11" x14ac:dyDescent="0.25">
      <c r="A6022" s="2"/>
      <c r="B6022" s="2"/>
      <c r="C6022" s="2"/>
      <c r="E6022" s="2"/>
      <c r="G6022" s="2"/>
      <c r="H6022" s="6"/>
      <c r="I6022" s="9"/>
      <c r="J6022" s="9"/>
      <c r="K6022" s="9"/>
    </row>
    <row r="6023" spans="1:11" x14ac:dyDescent="0.25">
      <c r="A6023" s="2"/>
      <c r="B6023" s="2"/>
      <c r="C6023" s="2"/>
      <c r="E6023" s="2"/>
      <c r="G6023" s="2"/>
      <c r="H6023" s="6"/>
      <c r="I6023" s="9"/>
      <c r="J6023" s="9"/>
      <c r="K6023" s="9"/>
    </row>
    <row r="6024" spans="1:11" x14ac:dyDescent="0.25">
      <c r="A6024" s="2"/>
      <c r="B6024" s="2"/>
      <c r="C6024" s="2"/>
      <c r="E6024" s="2"/>
      <c r="G6024" s="2"/>
      <c r="H6024" s="6"/>
      <c r="I6024" s="9"/>
      <c r="J6024" s="9"/>
      <c r="K6024" s="9"/>
    </row>
    <row r="6025" spans="1:11" x14ac:dyDescent="0.25">
      <c r="A6025" s="2"/>
      <c r="B6025" s="2"/>
      <c r="C6025" s="2"/>
      <c r="E6025" s="2"/>
      <c r="G6025" s="2"/>
      <c r="H6025" s="6"/>
      <c r="I6025" s="9"/>
      <c r="J6025" s="9"/>
      <c r="K6025" s="9"/>
    </row>
    <row r="6026" spans="1:11" x14ac:dyDescent="0.25">
      <c r="A6026" s="2"/>
      <c r="B6026" s="2"/>
      <c r="C6026" s="2"/>
      <c r="E6026" s="2"/>
      <c r="G6026" s="2"/>
      <c r="H6026" s="6"/>
      <c r="I6026" s="9"/>
      <c r="J6026" s="9"/>
      <c r="K6026" s="9"/>
    </row>
    <row r="6027" spans="1:11" x14ac:dyDescent="0.25">
      <c r="A6027" s="2"/>
      <c r="B6027" s="2"/>
      <c r="C6027" s="2"/>
      <c r="E6027" s="2"/>
      <c r="G6027" s="2"/>
      <c r="H6027" s="6"/>
      <c r="I6027" s="9"/>
      <c r="J6027" s="9"/>
      <c r="K6027" s="9"/>
    </row>
    <row r="6028" spans="1:11" x14ac:dyDescent="0.25">
      <c r="A6028" s="2"/>
      <c r="B6028" s="2"/>
      <c r="C6028" s="2"/>
      <c r="E6028" s="2"/>
      <c r="G6028" s="2"/>
      <c r="H6028" s="6"/>
      <c r="I6028" s="9"/>
      <c r="J6028" s="9"/>
      <c r="K6028" s="9"/>
    </row>
    <row r="6029" spans="1:11" x14ac:dyDescent="0.25">
      <c r="A6029" s="2"/>
      <c r="B6029" s="2"/>
      <c r="C6029" s="2"/>
      <c r="E6029" s="2"/>
      <c r="G6029" s="2"/>
      <c r="H6029" s="6"/>
      <c r="I6029" s="9"/>
      <c r="J6029" s="9"/>
      <c r="K6029" s="9"/>
    </row>
    <row r="6030" spans="1:11" x14ac:dyDescent="0.25">
      <c r="A6030" s="2"/>
      <c r="B6030" s="2"/>
      <c r="C6030" s="2"/>
      <c r="E6030" s="2"/>
      <c r="G6030" s="2"/>
      <c r="H6030" s="6"/>
      <c r="I6030" s="9"/>
      <c r="J6030" s="9"/>
      <c r="K6030" s="9"/>
    </row>
    <row r="6031" spans="1:11" x14ac:dyDescent="0.25">
      <c r="A6031" s="2"/>
      <c r="B6031" s="2"/>
      <c r="C6031" s="2"/>
      <c r="E6031" s="2"/>
      <c r="G6031" s="2"/>
      <c r="H6031" s="6"/>
      <c r="I6031" s="9"/>
      <c r="J6031" s="9"/>
      <c r="K6031" s="9"/>
    </row>
    <row r="6032" spans="1:11" x14ac:dyDescent="0.25">
      <c r="A6032" s="2"/>
      <c r="B6032" s="2"/>
      <c r="C6032" s="2"/>
      <c r="E6032" s="2"/>
      <c r="G6032" s="2"/>
      <c r="H6032" s="6"/>
      <c r="I6032" s="9"/>
      <c r="J6032" s="9"/>
      <c r="K6032" s="9"/>
    </row>
    <row r="6033" spans="1:11" x14ac:dyDescent="0.25">
      <c r="A6033" s="2"/>
      <c r="B6033" s="2"/>
      <c r="C6033" s="2"/>
      <c r="E6033" s="2"/>
      <c r="G6033" s="2"/>
      <c r="H6033" s="6"/>
      <c r="I6033" s="9"/>
      <c r="J6033" s="9"/>
      <c r="K6033" s="9"/>
    </row>
    <row r="6034" spans="1:11" x14ac:dyDescent="0.25">
      <c r="A6034" s="2"/>
      <c r="B6034" s="2"/>
      <c r="C6034" s="2"/>
      <c r="E6034" s="2"/>
      <c r="G6034" s="2"/>
      <c r="H6034" s="6"/>
      <c r="I6034" s="9"/>
      <c r="J6034" s="9"/>
      <c r="K6034" s="9"/>
    </row>
    <row r="6035" spans="1:11" x14ac:dyDescent="0.25">
      <c r="A6035" s="2"/>
      <c r="B6035" s="2"/>
      <c r="C6035" s="2"/>
      <c r="E6035" s="2"/>
      <c r="G6035" s="2"/>
      <c r="H6035" s="6"/>
      <c r="I6035" s="9"/>
      <c r="J6035" s="9"/>
      <c r="K6035" s="9"/>
    </row>
    <row r="6036" spans="1:11" x14ac:dyDescent="0.25">
      <c r="A6036" s="2"/>
      <c r="B6036" s="2"/>
      <c r="C6036" s="2"/>
      <c r="E6036" s="2"/>
      <c r="G6036" s="2"/>
      <c r="H6036" s="6"/>
      <c r="I6036" s="9"/>
      <c r="J6036" s="9"/>
      <c r="K6036" s="9"/>
    </row>
    <row r="6037" spans="1:11" x14ac:dyDescent="0.25">
      <c r="A6037" s="2"/>
      <c r="B6037" s="2"/>
      <c r="C6037" s="2"/>
      <c r="E6037" s="2"/>
      <c r="G6037" s="2"/>
      <c r="H6037" s="6"/>
      <c r="I6037" s="9"/>
      <c r="J6037" s="9"/>
      <c r="K6037" s="9"/>
    </row>
    <row r="6038" spans="1:11" x14ac:dyDescent="0.25">
      <c r="A6038" s="2"/>
      <c r="B6038" s="2"/>
      <c r="C6038" s="2"/>
      <c r="E6038" s="2"/>
      <c r="G6038" s="2"/>
      <c r="H6038" s="6"/>
      <c r="I6038" s="9"/>
      <c r="J6038" s="9"/>
      <c r="K6038" s="9"/>
    </row>
    <row r="6039" spans="1:11" x14ac:dyDescent="0.25">
      <c r="A6039" s="2"/>
      <c r="B6039" s="2"/>
      <c r="C6039" s="2"/>
      <c r="E6039" s="2"/>
      <c r="G6039" s="2"/>
      <c r="H6039" s="6"/>
      <c r="I6039" s="9"/>
      <c r="J6039" s="9"/>
      <c r="K6039" s="9"/>
    </row>
    <row r="6040" spans="1:11" x14ac:dyDescent="0.25">
      <c r="A6040" s="2"/>
      <c r="B6040" s="2"/>
      <c r="C6040" s="2"/>
      <c r="E6040" s="2"/>
      <c r="G6040" s="2"/>
      <c r="H6040" s="6"/>
      <c r="I6040" s="9"/>
      <c r="J6040" s="9"/>
      <c r="K6040" s="9"/>
    </row>
    <row r="6041" spans="1:11" x14ac:dyDescent="0.25">
      <c r="A6041" s="2"/>
      <c r="B6041" s="2"/>
      <c r="C6041" s="2"/>
      <c r="E6041" s="2"/>
      <c r="G6041" s="2"/>
      <c r="H6041" s="6"/>
      <c r="I6041" s="9"/>
      <c r="J6041" s="9"/>
      <c r="K6041" s="9"/>
    </row>
    <row r="6042" spans="1:11" x14ac:dyDescent="0.25">
      <c r="A6042" s="2"/>
      <c r="B6042" s="2"/>
      <c r="C6042" s="2"/>
      <c r="E6042" s="2"/>
      <c r="G6042" s="2"/>
      <c r="H6042" s="6"/>
      <c r="I6042" s="9"/>
      <c r="J6042" s="9"/>
      <c r="K6042" s="9"/>
    </row>
    <row r="6043" spans="1:11" x14ac:dyDescent="0.25">
      <c r="A6043" s="2"/>
      <c r="B6043" s="2"/>
      <c r="C6043" s="2"/>
      <c r="E6043" s="2"/>
      <c r="G6043" s="2"/>
      <c r="H6043" s="6"/>
      <c r="I6043" s="9"/>
      <c r="J6043" s="9"/>
      <c r="K6043" s="9"/>
    </row>
    <row r="6044" spans="1:11" x14ac:dyDescent="0.25">
      <c r="A6044" s="2"/>
      <c r="B6044" s="2"/>
      <c r="C6044" s="2"/>
      <c r="E6044" s="2"/>
      <c r="G6044" s="2"/>
      <c r="H6044" s="6"/>
      <c r="I6044" s="9"/>
      <c r="J6044" s="9"/>
      <c r="K6044" s="9"/>
    </row>
    <row r="6045" spans="1:11" x14ac:dyDescent="0.25">
      <c r="A6045" s="2"/>
      <c r="B6045" s="2"/>
      <c r="C6045" s="2"/>
      <c r="E6045" s="2"/>
      <c r="G6045" s="2"/>
      <c r="H6045" s="6"/>
      <c r="I6045" s="9"/>
      <c r="J6045" s="9"/>
      <c r="K6045" s="9"/>
    </row>
    <row r="6046" spans="1:11" x14ac:dyDescent="0.25">
      <c r="A6046" s="2"/>
      <c r="B6046" s="2"/>
      <c r="C6046" s="2"/>
      <c r="E6046" s="2"/>
      <c r="G6046" s="2"/>
      <c r="H6046" s="6"/>
      <c r="I6046" s="9"/>
      <c r="J6046" s="9"/>
      <c r="K6046" s="9"/>
    </row>
    <row r="6047" spans="1:11" x14ac:dyDescent="0.25">
      <c r="A6047" s="2"/>
      <c r="B6047" s="2"/>
      <c r="C6047" s="2"/>
      <c r="E6047" s="2"/>
      <c r="G6047" s="2"/>
      <c r="H6047" s="6"/>
      <c r="I6047" s="9"/>
      <c r="J6047" s="9"/>
      <c r="K6047" s="9"/>
    </row>
    <row r="6048" spans="1:11" x14ac:dyDescent="0.25">
      <c r="A6048" s="2"/>
      <c r="B6048" s="2"/>
      <c r="C6048" s="2"/>
      <c r="E6048" s="2"/>
      <c r="G6048" s="2"/>
      <c r="H6048" s="6"/>
      <c r="I6048" s="9"/>
      <c r="J6048" s="9"/>
      <c r="K6048" s="9"/>
    </row>
    <row r="6049" spans="1:11" x14ac:dyDescent="0.25">
      <c r="A6049" s="2"/>
      <c r="B6049" s="2"/>
      <c r="C6049" s="2"/>
      <c r="E6049" s="2"/>
      <c r="G6049" s="2"/>
      <c r="H6049" s="6"/>
      <c r="I6049" s="9"/>
      <c r="J6049" s="9"/>
      <c r="K6049" s="9"/>
    </row>
    <row r="6050" spans="1:11" x14ac:dyDescent="0.25">
      <c r="A6050" s="2"/>
      <c r="B6050" s="2"/>
      <c r="C6050" s="2"/>
      <c r="E6050" s="2"/>
      <c r="G6050" s="2"/>
      <c r="H6050" s="6"/>
      <c r="I6050" s="9"/>
      <c r="J6050" s="9"/>
      <c r="K6050" s="9"/>
    </row>
    <row r="6051" spans="1:11" x14ac:dyDescent="0.25">
      <c r="A6051" s="2"/>
      <c r="B6051" s="2"/>
      <c r="C6051" s="2"/>
      <c r="E6051" s="2"/>
      <c r="G6051" s="2"/>
      <c r="H6051" s="6"/>
      <c r="I6051" s="9"/>
      <c r="J6051" s="9"/>
      <c r="K6051" s="9"/>
    </row>
    <row r="6052" spans="1:11" x14ac:dyDescent="0.25">
      <c r="A6052" s="2"/>
      <c r="B6052" s="2"/>
      <c r="C6052" s="2"/>
      <c r="E6052" s="2"/>
      <c r="G6052" s="2"/>
      <c r="H6052" s="6"/>
      <c r="I6052" s="9"/>
      <c r="J6052" s="9"/>
      <c r="K6052" s="9"/>
    </row>
    <row r="6053" spans="1:11" x14ac:dyDescent="0.25">
      <c r="A6053" s="2"/>
      <c r="B6053" s="2"/>
      <c r="C6053" s="2"/>
      <c r="E6053" s="2"/>
      <c r="G6053" s="2"/>
      <c r="H6053" s="6"/>
      <c r="I6053" s="9"/>
      <c r="J6053" s="9"/>
      <c r="K6053" s="9"/>
    </row>
    <row r="6054" spans="1:11" x14ac:dyDescent="0.25">
      <c r="A6054" s="2"/>
      <c r="B6054" s="2"/>
      <c r="C6054" s="2"/>
      <c r="E6054" s="2"/>
      <c r="G6054" s="2"/>
      <c r="H6054" s="6"/>
      <c r="I6054" s="9"/>
      <c r="J6054" s="9"/>
      <c r="K6054" s="9"/>
    </row>
    <row r="6055" spans="1:11" x14ac:dyDescent="0.25">
      <c r="A6055" s="2"/>
      <c r="B6055" s="2"/>
      <c r="C6055" s="2"/>
      <c r="E6055" s="2"/>
      <c r="G6055" s="2"/>
      <c r="H6055" s="6"/>
      <c r="I6055" s="9"/>
      <c r="J6055" s="9"/>
      <c r="K6055" s="9"/>
    </row>
    <row r="6056" spans="1:11" x14ac:dyDescent="0.25">
      <c r="A6056" s="2"/>
      <c r="B6056" s="2"/>
      <c r="C6056" s="2"/>
      <c r="E6056" s="2"/>
      <c r="G6056" s="2"/>
      <c r="H6056" s="6"/>
      <c r="I6056" s="9"/>
      <c r="J6056" s="9"/>
      <c r="K6056" s="9"/>
    </row>
    <row r="6057" spans="1:11" x14ac:dyDescent="0.25">
      <c r="A6057" s="2"/>
      <c r="B6057" s="2"/>
      <c r="C6057" s="2"/>
      <c r="E6057" s="2"/>
      <c r="G6057" s="2"/>
      <c r="H6057" s="6"/>
      <c r="I6057" s="9"/>
      <c r="J6057" s="9"/>
      <c r="K6057" s="9"/>
    </row>
    <row r="6058" spans="1:11" x14ac:dyDescent="0.25">
      <c r="A6058" s="2"/>
      <c r="B6058" s="2"/>
      <c r="C6058" s="2"/>
      <c r="E6058" s="2"/>
      <c r="G6058" s="2"/>
      <c r="H6058" s="6"/>
      <c r="I6058" s="9"/>
      <c r="J6058" s="9"/>
      <c r="K6058" s="9"/>
    </row>
    <row r="6059" spans="1:11" x14ac:dyDescent="0.25">
      <c r="A6059" s="2"/>
      <c r="B6059" s="2"/>
      <c r="C6059" s="2"/>
      <c r="E6059" s="2"/>
      <c r="G6059" s="2"/>
      <c r="H6059" s="6"/>
      <c r="I6059" s="9"/>
      <c r="J6059" s="9"/>
      <c r="K6059" s="9"/>
    </row>
    <row r="6060" spans="1:11" x14ac:dyDescent="0.25">
      <c r="A6060" s="2"/>
      <c r="B6060" s="2"/>
      <c r="C6060" s="2"/>
      <c r="E6060" s="2"/>
      <c r="G6060" s="2"/>
      <c r="H6060" s="6"/>
      <c r="I6060" s="9"/>
      <c r="J6060" s="9"/>
      <c r="K6060" s="9"/>
    </row>
    <row r="6061" spans="1:11" x14ac:dyDescent="0.25">
      <c r="A6061" s="2"/>
      <c r="B6061" s="2"/>
      <c r="C6061" s="2"/>
      <c r="E6061" s="2"/>
      <c r="G6061" s="2"/>
      <c r="H6061" s="6"/>
      <c r="I6061" s="9"/>
      <c r="J6061" s="9"/>
      <c r="K6061" s="9"/>
    </row>
    <row r="6062" spans="1:11" x14ac:dyDescent="0.25">
      <c r="A6062" s="2"/>
      <c r="B6062" s="2"/>
      <c r="C6062" s="2"/>
      <c r="E6062" s="2"/>
      <c r="G6062" s="2"/>
      <c r="H6062" s="6"/>
      <c r="I6062" s="9"/>
      <c r="J6062" s="9"/>
      <c r="K6062" s="9"/>
    </row>
    <row r="6063" spans="1:11" x14ac:dyDescent="0.25">
      <c r="A6063" s="2"/>
      <c r="B6063" s="2"/>
      <c r="C6063" s="2"/>
      <c r="E6063" s="2"/>
      <c r="G6063" s="2"/>
      <c r="H6063" s="6"/>
      <c r="I6063" s="9"/>
      <c r="J6063" s="9"/>
      <c r="K6063" s="9"/>
    </row>
    <row r="6064" spans="1:11" x14ac:dyDescent="0.25">
      <c r="A6064" s="2"/>
      <c r="B6064" s="2"/>
      <c r="C6064" s="2"/>
      <c r="E6064" s="2"/>
      <c r="G6064" s="2"/>
      <c r="H6064" s="6"/>
      <c r="I6064" s="9"/>
      <c r="J6064" s="9"/>
      <c r="K6064" s="9"/>
    </row>
    <row r="6065" spans="1:11" x14ac:dyDescent="0.25">
      <c r="A6065" s="2"/>
      <c r="B6065" s="2"/>
      <c r="C6065" s="2"/>
      <c r="E6065" s="2"/>
      <c r="G6065" s="2"/>
      <c r="H6065" s="6"/>
      <c r="I6065" s="9"/>
      <c r="J6065" s="9"/>
      <c r="K6065" s="9"/>
    </row>
    <row r="6066" spans="1:11" x14ac:dyDescent="0.25">
      <c r="A6066" s="2"/>
      <c r="B6066" s="2"/>
      <c r="C6066" s="2"/>
      <c r="E6066" s="2"/>
      <c r="G6066" s="2"/>
      <c r="H6066" s="6"/>
      <c r="I6066" s="9"/>
      <c r="J6066" s="9"/>
      <c r="K6066" s="9"/>
    </row>
    <row r="6067" spans="1:11" x14ac:dyDescent="0.25">
      <c r="A6067" s="2"/>
      <c r="B6067" s="2"/>
      <c r="C6067" s="2"/>
      <c r="E6067" s="2"/>
      <c r="G6067" s="2"/>
      <c r="H6067" s="6"/>
      <c r="I6067" s="9"/>
      <c r="J6067" s="9"/>
      <c r="K6067" s="9"/>
    </row>
    <row r="6068" spans="1:11" x14ac:dyDescent="0.25">
      <c r="A6068" s="2"/>
      <c r="B6068" s="2"/>
      <c r="C6068" s="2"/>
      <c r="E6068" s="2"/>
      <c r="G6068" s="2"/>
      <c r="H6068" s="6"/>
      <c r="I6068" s="9"/>
      <c r="J6068" s="9"/>
      <c r="K6068" s="9"/>
    </row>
    <row r="6069" spans="1:11" x14ac:dyDescent="0.25">
      <c r="A6069" s="2"/>
      <c r="B6069" s="2"/>
      <c r="C6069" s="2"/>
      <c r="E6069" s="2"/>
      <c r="G6069" s="2"/>
      <c r="H6069" s="6"/>
      <c r="I6069" s="9"/>
      <c r="J6069" s="9"/>
      <c r="K6069" s="9"/>
    </row>
    <row r="6070" spans="1:11" x14ac:dyDescent="0.25">
      <c r="A6070" s="2"/>
      <c r="B6070" s="2"/>
      <c r="C6070" s="2"/>
      <c r="E6070" s="2"/>
      <c r="G6070" s="2"/>
      <c r="H6070" s="6"/>
      <c r="I6070" s="9"/>
      <c r="J6070" s="9"/>
      <c r="K6070" s="9"/>
    </row>
    <row r="6071" spans="1:11" x14ac:dyDescent="0.25">
      <c r="A6071" s="2"/>
      <c r="B6071" s="2"/>
      <c r="C6071" s="2"/>
      <c r="E6071" s="2"/>
      <c r="G6071" s="2"/>
      <c r="H6071" s="6"/>
      <c r="I6071" s="9"/>
      <c r="J6071" s="9"/>
      <c r="K6071" s="9"/>
    </row>
    <row r="6072" spans="1:11" x14ac:dyDescent="0.25">
      <c r="A6072" s="2"/>
      <c r="B6072" s="2"/>
      <c r="C6072" s="2"/>
      <c r="E6072" s="2"/>
      <c r="G6072" s="2"/>
      <c r="H6072" s="6"/>
      <c r="I6072" s="9"/>
      <c r="J6072" s="9"/>
      <c r="K6072" s="9"/>
    </row>
    <row r="6073" spans="1:11" x14ac:dyDescent="0.25">
      <c r="A6073" s="2"/>
      <c r="B6073" s="2"/>
      <c r="C6073" s="2"/>
      <c r="E6073" s="2"/>
      <c r="G6073" s="2"/>
      <c r="H6073" s="6"/>
      <c r="I6073" s="9"/>
      <c r="J6073" s="9"/>
      <c r="K6073" s="9"/>
    </row>
    <row r="6074" spans="1:11" x14ac:dyDescent="0.25">
      <c r="A6074" s="2"/>
      <c r="B6074" s="2"/>
      <c r="C6074" s="2"/>
      <c r="E6074" s="2"/>
      <c r="G6074" s="2"/>
      <c r="H6074" s="6"/>
      <c r="I6074" s="9"/>
      <c r="J6074" s="9"/>
      <c r="K6074" s="9"/>
    </row>
    <row r="6075" spans="1:11" x14ac:dyDescent="0.25">
      <c r="A6075" s="2"/>
      <c r="B6075" s="2"/>
      <c r="C6075" s="2"/>
      <c r="E6075" s="2"/>
      <c r="G6075" s="2"/>
      <c r="H6075" s="6"/>
      <c r="I6075" s="9"/>
      <c r="J6075" s="9"/>
      <c r="K6075" s="9"/>
    </row>
    <row r="6076" spans="1:11" x14ac:dyDescent="0.25">
      <c r="A6076" s="2"/>
      <c r="B6076" s="2"/>
      <c r="C6076" s="2"/>
      <c r="E6076" s="2"/>
      <c r="G6076" s="2"/>
      <c r="H6076" s="6"/>
      <c r="I6076" s="9"/>
      <c r="J6076" s="9"/>
      <c r="K6076" s="9"/>
    </row>
    <row r="6077" spans="1:11" x14ac:dyDescent="0.25">
      <c r="A6077" s="2"/>
      <c r="B6077" s="2"/>
      <c r="C6077" s="2"/>
      <c r="E6077" s="2"/>
      <c r="G6077" s="2"/>
      <c r="H6077" s="6"/>
      <c r="I6077" s="9"/>
      <c r="J6077" s="9"/>
      <c r="K6077" s="9"/>
    </row>
    <row r="6078" spans="1:11" x14ac:dyDescent="0.25">
      <c r="A6078" s="2"/>
      <c r="B6078" s="2"/>
      <c r="C6078" s="2"/>
      <c r="E6078" s="2"/>
      <c r="G6078" s="2"/>
      <c r="H6078" s="6"/>
      <c r="I6078" s="9"/>
      <c r="J6078" s="9"/>
      <c r="K6078" s="9"/>
    </row>
    <row r="6079" spans="1:11" x14ac:dyDescent="0.25">
      <c r="A6079" s="2"/>
      <c r="B6079" s="2"/>
      <c r="C6079" s="2"/>
      <c r="E6079" s="2"/>
      <c r="G6079" s="2"/>
      <c r="H6079" s="6"/>
      <c r="I6079" s="9"/>
      <c r="J6079" s="9"/>
      <c r="K6079" s="9"/>
    </row>
    <row r="6080" spans="1:11" x14ac:dyDescent="0.25">
      <c r="A6080" s="2"/>
      <c r="B6080" s="2"/>
      <c r="C6080" s="2"/>
      <c r="E6080" s="2"/>
      <c r="G6080" s="2"/>
      <c r="H6080" s="6"/>
      <c r="I6080" s="9"/>
      <c r="J6080" s="9"/>
      <c r="K6080" s="9"/>
    </row>
    <row r="6081" spans="1:11" x14ac:dyDescent="0.25">
      <c r="A6081" s="2"/>
      <c r="B6081" s="2"/>
      <c r="C6081" s="2"/>
      <c r="E6081" s="2"/>
      <c r="G6081" s="2"/>
      <c r="H6081" s="6"/>
      <c r="I6081" s="9"/>
      <c r="J6081" s="9"/>
      <c r="K6081" s="9"/>
    </row>
    <row r="6082" spans="1:11" x14ac:dyDescent="0.25">
      <c r="A6082" s="2"/>
      <c r="B6082" s="2"/>
      <c r="C6082" s="2"/>
      <c r="E6082" s="2"/>
      <c r="G6082" s="2"/>
      <c r="H6082" s="6"/>
      <c r="I6082" s="9"/>
      <c r="J6082" s="9"/>
      <c r="K6082" s="9"/>
    </row>
    <row r="6083" spans="1:11" x14ac:dyDescent="0.25">
      <c r="A6083" s="2"/>
      <c r="B6083" s="2"/>
      <c r="C6083" s="2"/>
      <c r="E6083" s="2"/>
      <c r="G6083" s="2"/>
      <c r="H6083" s="6"/>
      <c r="I6083" s="9"/>
      <c r="J6083" s="9"/>
      <c r="K6083" s="9"/>
    </row>
    <row r="6084" spans="1:11" x14ac:dyDescent="0.25">
      <c r="A6084" s="2"/>
      <c r="B6084" s="2"/>
      <c r="C6084" s="2"/>
      <c r="E6084" s="2"/>
      <c r="G6084" s="2"/>
      <c r="H6084" s="6"/>
      <c r="I6084" s="9"/>
      <c r="J6084" s="9"/>
      <c r="K6084" s="9"/>
    </row>
    <row r="6085" spans="1:11" x14ac:dyDescent="0.25">
      <c r="A6085" s="2"/>
      <c r="B6085" s="2"/>
      <c r="C6085" s="2"/>
      <c r="E6085" s="2"/>
      <c r="G6085" s="2"/>
      <c r="H6085" s="6"/>
      <c r="I6085" s="9"/>
      <c r="J6085" s="9"/>
      <c r="K6085" s="9"/>
    </row>
    <row r="6086" spans="1:11" x14ac:dyDescent="0.25">
      <c r="A6086" s="2"/>
      <c r="B6086" s="2"/>
      <c r="C6086" s="2"/>
      <c r="E6086" s="2"/>
      <c r="G6086" s="2"/>
      <c r="H6086" s="6"/>
      <c r="I6086" s="9"/>
      <c r="J6086" s="9"/>
      <c r="K6086" s="9"/>
    </row>
    <row r="6087" spans="1:11" x14ac:dyDescent="0.25">
      <c r="A6087" s="2"/>
      <c r="B6087" s="2"/>
      <c r="C6087" s="2"/>
      <c r="E6087" s="2"/>
      <c r="G6087" s="2"/>
      <c r="H6087" s="6"/>
      <c r="I6087" s="9"/>
      <c r="J6087" s="9"/>
      <c r="K6087" s="9"/>
    </row>
    <row r="6088" spans="1:11" x14ac:dyDescent="0.25">
      <c r="A6088" s="2"/>
      <c r="B6088" s="2"/>
      <c r="C6088" s="2"/>
      <c r="E6088" s="2"/>
      <c r="G6088" s="2"/>
      <c r="H6088" s="6"/>
      <c r="I6088" s="9"/>
      <c r="J6088" s="9"/>
      <c r="K6088" s="9"/>
    </row>
    <row r="6089" spans="1:11" x14ac:dyDescent="0.25">
      <c r="A6089" s="2"/>
      <c r="B6089" s="2"/>
      <c r="C6089" s="2"/>
      <c r="E6089" s="2"/>
      <c r="G6089" s="2"/>
      <c r="H6089" s="6"/>
      <c r="I6089" s="9"/>
      <c r="J6089" s="9"/>
      <c r="K6089" s="9"/>
    </row>
    <row r="6090" spans="1:11" x14ac:dyDescent="0.25">
      <c r="A6090" s="2"/>
      <c r="B6090" s="2"/>
      <c r="C6090" s="2"/>
      <c r="E6090" s="2"/>
      <c r="G6090" s="2"/>
      <c r="H6090" s="6"/>
      <c r="I6090" s="9"/>
      <c r="J6090" s="9"/>
      <c r="K6090" s="9"/>
    </row>
    <row r="6091" spans="1:11" x14ac:dyDescent="0.25">
      <c r="A6091" s="2"/>
      <c r="B6091" s="2"/>
      <c r="C6091" s="2"/>
      <c r="E6091" s="2"/>
      <c r="G6091" s="2"/>
      <c r="H6091" s="6"/>
      <c r="I6091" s="9"/>
      <c r="J6091" s="9"/>
      <c r="K6091" s="9"/>
    </row>
    <row r="6092" spans="1:11" x14ac:dyDescent="0.25">
      <c r="A6092" s="2"/>
      <c r="B6092" s="2"/>
      <c r="C6092" s="2"/>
      <c r="E6092" s="2"/>
      <c r="G6092" s="2"/>
      <c r="H6092" s="6"/>
      <c r="I6092" s="9"/>
      <c r="J6092" s="9"/>
      <c r="K6092" s="9"/>
    </row>
    <row r="6093" spans="1:11" x14ac:dyDescent="0.25">
      <c r="A6093" s="2"/>
      <c r="B6093" s="2"/>
      <c r="C6093" s="2"/>
      <c r="E6093" s="2"/>
      <c r="G6093" s="2"/>
      <c r="H6093" s="6"/>
      <c r="I6093" s="9"/>
      <c r="J6093" s="9"/>
      <c r="K6093" s="9"/>
    </row>
    <row r="6094" spans="1:11" x14ac:dyDescent="0.25">
      <c r="A6094" s="2"/>
      <c r="B6094" s="2"/>
      <c r="C6094" s="2"/>
      <c r="E6094" s="2"/>
      <c r="G6094" s="2"/>
      <c r="H6094" s="6"/>
      <c r="I6094" s="9"/>
      <c r="J6094" s="9"/>
      <c r="K6094" s="9"/>
    </row>
    <row r="6095" spans="1:11" x14ac:dyDescent="0.25">
      <c r="A6095" s="2"/>
      <c r="B6095" s="2"/>
      <c r="C6095" s="2"/>
      <c r="E6095" s="2"/>
      <c r="G6095" s="2"/>
      <c r="H6095" s="6"/>
      <c r="I6095" s="9"/>
      <c r="J6095" s="9"/>
      <c r="K6095" s="9"/>
    </row>
    <row r="6096" spans="1:11" x14ac:dyDescent="0.25">
      <c r="A6096" s="2"/>
      <c r="B6096" s="2"/>
      <c r="C6096" s="2"/>
      <c r="E6096" s="2"/>
      <c r="G6096" s="2"/>
      <c r="H6096" s="6"/>
      <c r="I6096" s="9"/>
      <c r="J6096" s="9"/>
      <c r="K6096" s="9"/>
    </row>
    <row r="6097" spans="1:11" x14ac:dyDescent="0.25">
      <c r="A6097" s="2"/>
      <c r="B6097" s="2"/>
      <c r="C6097" s="2"/>
      <c r="E6097" s="2"/>
      <c r="G6097" s="2"/>
      <c r="H6097" s="6"/>
      <c r="I6097" s="9"/>
      <c r="J6097" s="9"/>
      <c r="K6097" s="9"/>
    </row>
    <row r="6098" spans="1:11" x14ac:dyDescent="0.25">
      <c r="A6098" s="2"/>
      <c r="B6098" s="2"/>
      <c r="C6098" s="2"/>
      <c r="E6098" s="2"/>
      <c r="G6098" s="2"/>
      <c r="H6098" s="6"/>
      <c r="I6098" s="9"/>
      <c r="J6098" s="9"/>
      <c r="K6098" s="9"/>
    </row>
    <row r="6099" spans="1:11" x14ac:dyDescent="0.25">
      <c r="A6099" s="2"/>
      <c r="B6099" s="2"/>
      <c r="C6099" s="2"/>
      <c r="E6099" s="2"/>
      <c r="G6099" s="2"/>
      <c r="H6099" s="6"/>
      <c r="I6099" s="9"/>
      <c r="J6099" s="9"/>
      <c r="K6099" s="9"/>
    </row>
    <row r="6100" spans="1:11" x14ac:dyDescent="0.25">
      <c r="A6100" s="2"/>
      <c r="B6100" s="2"/>
      <c r="C6100" s="2"/>
      <c r="E6100" s="2"/>
      <c r="G6100" s="2"/>
      <c r="H6100" s="6"/>
      <c r="I6100" s="9"/>
      <c r="J6100" s="9"/>
      <c r="K6100" s="9"/>
    </row>
    <row r="6101" spans="1:11" x14ac:dyDescent="0.25">
      <c r="A6101" s="2"/>
      <c r="B6101" s="2"/>
      <c r="C6101" s="2"/>
      <c r="E6101" s="2"/>
      <c r="G6101" s="2"/>
      <c r="H6101" s="6"/>
      <c r="I6101" s="9"/>
      <c r="J6101" s="9"/>
      <c r="K6101" s="9"/>
    </row>
    <row r="6102" spans="1:11" x14ac:dyDescent="0.25">
      <c r="A6102" s="2"/>
      <c r="B6102" s="2"/>
      <c r="C6102" s="2"/>
      <c r="E6102" s="2"/>
      <c r="G6102" s="2"/>
      <c r="H6102" s="6"/>
      <c r="I6102" s="9"/>
      <c r="J6102" s="9"/>
      <c r="K6102" s="9"/>
    </row>
    <row r="6103" spans="1:11" x14ac:dyDescent="0.25">
      <c r="A6103" s="2"/>
      <c r="B6103" s="2"/>
      <c r="C6103" s="2"/>
      <c r="E6103" s="2"/>
      <c r="G6103" s="2"/>
      <c r="H6103" s="6"/>
      <c r="I6103" s="9"/>
      <c r="J6103" s="9"/>
      <c r="K6103" s="9"/>
    </row>
    <row r="6104" spans="1:11" x14ac:dyDescent="0.25">
      <c r="A6104" s="2"/>
      <c r="B6104" s="2"/>
      <c r="C6104" s="2"/>
      <c r="E6104" s="2"/>
      <c r="G6104" s="2"/>
      <c r="H6104" s="6"/>
      <c r="I6104" s="9"/>
      <c r="J6104" s="9"/>
      <c r="K6104" s="9"/>
    </row>
    <row r="6105" spans="1:11" x14ac:dyDescent="0.25">
      <c r="A6105" s="2"/>
      <c r="B6105" s="2"/>
      <c r="C6105" s="2"/>
      <c r="E6105" s="2"/>
      <c r="G6105" s="2"/>
      <c r="H6105" s="6"/>
      <c r="I6105" s="9"/>
      <c r="J6105" s="9"/>
      <c r="K6105" s="9"/>
    </row>
    <row r="6106" spans="1:11" x14ac:dyDescent="0.25">
      <c r="A6106" s="2"/>
      <c r="B6106" s="2"/>
      <c r="C6106" s="2"/>
      <c r="E6106" s="2"/>
      <c r="G6106" s="2"/>
      <c r="H6106" s="6"/>
      <c r="I6106" s="9"/>
      <c r="J6106" s="9"/>
      <c r="K6106" s="9"/>
    </row>
    <row r="6107" spans="1:11" x14ac:dyDescent="0.25">
      <c r="A6107" s="2"/>
      <c r="B6107" s="2"/>
      <c r="C6107" s="2"/>
      <c r="E6107" s="2"/>
      <c r="G6107" s="2"/>
      <c r="H6107" s="6"/>
      <c r="I6107" s="9"/>
      <c r="J6107" s="9"/>
      <c r="K6107" s="9"/>
    </row>
    <row r="6108" spans="1:11" x14ac:dyDescent="0.25">
      <c r="A6108" s="2"/>
      <c r="B6108" s="2"/>
      <c r="C6108" s="2"/>
      <c r="E6108" s="2"/>
      <c r="G6108" s="2"/>
      <c r="H6108" s="6"/>
      <c r="I6108" s="9"/>
      <c r="J6108" s="9"/>
      <c r="K6108" s="9"/>
    </row>
    <row r="6109" spans="1:11" x14ac:dyDescent="0.25">
      <c r="A6109" s="2"/>
      <c r="B6109" s="2"/>
      <c r="C6109" s="2"/>
      <c r="E6109" s="2"/>
      <c r="G6109" s="2"/>
      <c r="H6109" s="6"/>
      <c r="I6109" s="9"/>
      <c r="J6109" s="9"/>
      <c r="K6109" s="9"/>
    </row>
    <row r="6110" spans="1:11" x14ac:dyDescent="0.25">
      <c r="A6110" s="2"/>
      <c r="B6110" s="2"/>
      <c r="C6110" s="2"/>
      <c r="E6110" s="2"/>
      <c r="G6110" s="2"/>
      <c r="H6110" s="6"/>
      <c r="I6110" s="9"/>
      <c r="J6110" s="9"/>
      <c r="K6110" s="9"/>
    </row>
    <row r="6111" spans="1:11" x14ac:dyDescent="0.25">
      <c r="A6111" s="2"/>
      <c r="B6111" s="2"/>
      <c r="C6111" s="2"/>
      <c r="E6111" s="2"/>
      <c r="G6111" s="2"/>
      <c r="H6111" s="6"/>
      <c r="I6111" s="9"/>
      <c r="J6111" s="9"/>
      <c r="K6111" s="9"/>
    </row>
    <row r="6112" spans="1:11" x14ac:dyDescent="0.25">
      <c r="A6112" s="2"/>
      <c r="B6112" s="2"/>
      <c r="C6112" s="2"/>
      <c r="E6112" s="2"/>
      <c r="G6112" s="2"/>
      <c r="H6112" s="6"/>
      <c r="I6112" s="9"/>
      <c r="J6112" s="9"/>
      <c r="K6112" s="9"/>
    </row>
    <row r="6113" spans="1:11" x14ac:dyDescent="0.25">
      <c r="A6113" s="2"/>
      <c r="B6113" s="2"/>
      <c r="C6113" s="2"/>
      <c r="E6113" s="2"/>
      <c r="G6113" s="2"/>
      <c r="H6113" s="6"/>
      <c r="I6113" s="9"/>
      <c r="J6113" s="9"/>
      <c r="K6113" s="9"/>
    </row>
    <row r="6114" spans="1:11" x14ac:dyDescent="0.25">
      <c r="A6114" s="2"/>
      <c r="B6114" s="2"/>
      <c r="C6114" s="2"/>
      <c r="E6114" s="2"/>
      <c r="G6114" s="2"/>
      <c r="H6114" s="6"/>
      <c r="I6114" s="9"/>
      <c r="J6114" s="9"/>
      <c r="K6114" s="9"/>
    </row>
    <row r="6115" spans="1:11" x14ac:dyDescent="0.25">
      <c r="A6115" s="2"/>
      <c r="B6115" s="2"/>
      <c r="C6115" s="2"/>
      <c r="E6115" s="2"/>
      <c r="G6115" s="2"/>
      <c r="H6115" s="6"/>
      <c r="I6115" s="9"/>
      <c r="J6115" s="9"/>
      <c r="K6115" s="9"/>
    </row>
    <row r="6116" spans="1:11" x14ac:dyDescent="0.25">
      <c r="A6116" s="2"/>
      <c r="B6116" s="2"/>
      <c r="C6116" s="2"/>
      <c r="E6116" s="2"/>
      <c r="G6116" s="2"/>
      <c r="H6116" s="6"/>
      <c r="I6116" s="9"/>
      <c r="J6116" s="9"/>
      <c r="K6116" s="9"/>
    </row>
    <row r="6117" spans="1:11" x14ac:dyDescent="0.25">
      <c r="A6117" s="2"/>
      <c r="B6117" s="2"/>
      <c r="C6117" s="2"/>
      <c r="E6117" s="2"/>
      <c r="G6117" s="2"/>
      <c r="H6117" s="6"/>
      <c r="I6117" s="9"/>
      <c r="J6117" s="9"/>
      <c r="K6117" s="9"/>
    </row>
    <row r="6118" spans="1:11" x14ac:dyDescent="0.25">
      <c r="A6118" s="2"/>
      <c r="B6118" s="2"/>
      <c r="C6118" s="2"/>
      <c r="E6118" s="2"/>
      <c r="G6118" s="2"/>
      <c r="H6118" s="6"/>
      <c r="I6118" s="9"/>
      <c r="J6118" s="9"/>
      <c r="K6118" s="9"/>
    </row>
    <row r="6119" spans="1:11" x14ac:dyDescent="0.25">
      <c r="A6119" s="2"/>
      <c r="B6119" s="2"/>
      <c r="C6119" s="2"/>
      <c r="E6119" s="2"/>
      <c r="G6119" s="2"/>
      <c r="H6119" s="6"/>
      <c r="I6119" s="9"/>
      <c r="J6119" s="9"/>
      <c r="K6119" s="9"/>
    </row>
    <row r="6120" spans="1:11" x14ac:dyDescent="0.25">
      <c r="A6120" s="2"/>
      <c r="B6120" s="2"/>
      <c r="C6120" s="2"/>
      <c r="E6120" s="2"/>
      <c r="G6120" s="2"/>
      <c r="H6120" s="6"/>
      <c r="I6120" s="9"/>
      <c r="J6120" s="9"/>
      <c r="K6120" s="9"/>
    </row>
    <row r="6121" spans="1:11" x14ac:dyDescent="0.25">
      <c r="A6121" s="2"/>
      <c r="B6121" s="2"/>
      <c r="C6121" s="2"/>
      <c r="E6121" s="2"/>
      <c r="G6121" s="2"/>
      <c r="H6121" s="6"/>
      <c r="I6121" s="9"/>
      <c r="J6121" s="9"/>
      <c r="K6121" s="9"/>
    </row>
    <row r="6122" spans="1:11" x14ac:dyDescent="0.25">
      <c r="A6122" s="2"/>
      <c r="B6122" s="2"/>
      <c r="C6122" s="2"/>
      <c r="E6122" s="2"/>
      <c r="G6122" s="2"/>
      <c r="H6122" s="6"/>
      <c r="I6122" s="9"/>
      <c r="J6122" s="9"/>
      <c r="K6122" s="9"/>
    </row>
    <row r="6123" spans="1:11" x14ac:dyDescent="0.25">
      <c r="A6123" s="2"/>
      <c r="B6123" s="2"/>
      <c r="C6123" s="2"/>
      <c r="E6123" s="2"/>
      <c r="G6123" s="2"/>
      <c r="H6123" s="6"/>
      <c r="I6123" s="9"/>
      <c r="J6123" s="9"/>
      <c r="K6123" s="9"/>
    </row>
    <row r="6124" spans="1:11" x14ac:dyDescent="0.25">
      <c r="A6124" s="2"/>
      <c r="B6124" s="2"/>
      <c r="C6124" s="2"/>
      <c r="E6124" s="2"/>
      <c r="G6124" s="2"/>
      <c r="H6124" s="6"/>
      <c r="I6124" s="9"/>
      <c r="J6124" s="9"/>
      <c r="K6124" s="9"/>
    </row>
    <row r="6125" spans="1:11" x14ac:dyDescent="0.25">
      <c r="A6125" s="2"/>
      <c r="B6125" s="2"/>
      <c r="C6125" s="2"/>
      <c r="E6125" s="2"/>
      <c r="G6125" s="2"/>
      <c r="H6125" s="6"/>
      <c r="I6125" s="9"/>
      <c r="J6125" s="9"/>
      <c r="K6125" s="9"/>
    </row>
    <row r="6126" spans="1:11" x14ac:dyDescent="0.25">
      <c r="A6126" s="2"/>
      <c r="B6126" s="2"/>
      <c r="C6126" s="2"/>
      <c r="E6126" s="2"/>
      <c r="G6126" s="2"/>
      <c r="H6126" s="6"/>
      <c r="I6126" s="9"/>
      <c r="J6126" s="9"/>
      <c r="K6126" s="9"/>
    </row>
    <row r="6127" spans="1:11" x14ac:dyDescent="0.25">
      <c r="A6127" s="2"/>
      <c r="B6127" s="2"/>
      <c r="C6127" s="2"/>
      <c r="E6127" s="2"/>
      <c r="G6127" s="2"/>
      <c r="H6127" s="6"/>
      <c r="I6127" s="9"/>
      <c r="J6127" s="9"/>
      <c r="K6127" s="9"/>
    </row>
    <row r="6128" spans="1:11" x14ac:dyDescent="0.25">
      <c r="A6128" s="2"/>
      <c r="B6128" s="2"/>
      <c r="C6128" s="2"/>
      <c r="E6128" s="2"/>
      <c r="G6128" s="2"/>
      <c r="H6128" s="6"/>
      <c r="I6128" s="9"/>
      <c r="J6128" s="9"/>
      <c r="K6128" s="9"/>
    </row>
    <row r="6129" spans="1:11" x14ac:dyDescent="0.25">
      <c r="A6129" s="2"/>
      <c r="B6129" s="2"/>
      <c r="C6129" s="2"/>
      <c r="E6129" s="2"/>
      <c r="G6129" s="2"/>
      <c r="H6129" s="6"/>
      <c r="I6129" s="9"/>
      <c r="J6129" s="9"/>
      <c r="K6129" s="9"/>
    </row>
    <row r="6130" spans="1:11" x14ac:dyDescent="0.25">
      <c r="A6130" s="2"/>
      <c r="B6130" s="2"/>
      <c r="C6130" s="2"/>
      <c r="E6130" s="2"/>
      <c r="G6130" s="2"/>
      <c r="H6130" s="6"/>
      <c r="I6130" s="9"/>
      <c r="J6130" s="9"/>
      <c r="K6130" s="9"/>
    </row>
    <row r="6131" spans="1:11" x14ac:dyDescent="0.25">
      <c r="A6131" s="2"/>
      <c r="B6131" s="2"/>
      <c r="C6131" s="2"/>
      <c r="E6131" s="2"/>
      <c r="G6131" s="2"/>
      <c r="H6131" s="6"/>
      <c r="I6131" s="9"/>
      <c r="J6131" s="9"/>
      <c r="K6131" s="9"/>
    </row>
    <row r="6132" spans="1:11" x14ac:dyDescent="0.25">
      <c r="A6132" s="2"/>
      <c r="B6132" s="2"/>
      <c r="C6132" s="2"/>
      <c r="E6132" s="2"/>
      <c r="G6132" s="2"/>
      <c r="H6132" s="6"/>
      <c r="I6132" s="9"/>
      <c r="J6132" s="9"/>
      <c r="K6132" s="9"/>
    </row>
    <row r="6133" spans="1:11" x14ac:dyDescent="0.25">
      <c r="A6133" s="2"/>
      <c r="B6133" s="2"/>
      <c r="C6133" s="2"/>
      <c r="E6133" s="2"/>
      <c r="G6133" s="2"/>
      <c r="H6133" s="6"/>
      <c r="I6133" s="9"/>
      <c r="J6133" s="9"/>
      <c r="K6133" s="9"/>
    </row>
    <row r="6134" spans="1:11" x14ac:dyDescent="0.25">
      <c r="A6134" s="2"/>
      <c r="B6134" s="2"/>
      <c r="C6134" s="2"/>
      <c r="E6134" s="2"/>
      <c r="G6134" s="2"/>
      <c r="H6134" s="6"/>
      <c r="I6134" s="9"/>
      <c r="J6134" s="9"/>
      <c r="K6134" s="9"/>
    </row>
    <row r="6135" spans="1:11" x14ac:dyDescent="0.25">
      <c r="A6135" s="2"/>
      <c r="B6135" s="2"/>
      <c r="C6135" s="2"/>
      <c r="E6135" s="2"/>
      <c r="G6135" s="2"/>
      <c r="H6135" s="6"/>
      <c r="I6135" s="9"/>
      <c r="J6135" s="9"/>
      <c r="K6135" s="9"/>
    </row>
    <row r="6136" spans="1:11" x14ac:dyDescent="0.25">
      <c r="A6136" s="2"/>
      <c r="B6136" s="2"/>
      <c r="C6136" s="2"/>
      <c r="E6136" s="2"/>
      <c r="G6136" s="2"/>
      <c r="H6136" s="6"/>
      <c r="I6136" s="9"/>
      <c r="J6136" s="9"/>
      <c r="K6136" s="9"/>
    </row>
    <row r="6137" spans="1:11" x14ac:dyDescent="0.25">
      <c r="A6137" s="2"/>
      <c r="B6137" s="2"/>
      <c r="C6137" s="2"/>
      <c r="E6137" s="2"/>
      <c r="G6137" s="2"/>
      <c r="H6137" s="6"/>
      <c r="I6137" s="9"/>
      <c r="J6137" s="9"/>
      <c r="K6137" s="9"/>
    </row>
    <row r="6138" spans="1:11" x14ac:dyDescent="0.25">
      <c r="A6138" s="2"/>
      <c r="B6138" s="2"/>
      <c r="C6138" s="2"/>
      <c r="E6138" s="2"/>
      <c r="G6138" s="2"/>
      <c r="H6138" s="6"/>
      <c r="I6138" s="9"/>
      <c r="J6138" s="9"/>
      <c r="K6138" s="9"/>
    </row>
    <row r="6139" spans="1:11" x14ac:dyDescent="0.25">
      <c r="A6139" s="2"/>
      <c r="B6139" s="2"/>
      <c r="C6139" s="2"/>
      <c r="E6139" s="2"/>
      <c r="G6139" s="2"/>
      <c r="H6139" s="6"/>
      <c r="I6139" s="9"/>
      <c r="J6139" s="9"/>
      <c r="K6139" s="9"/>
    </row>
    <row r="6140" spans="1:11" x14ac:dyDescent="0.25">
      <c r="A6140" s="2"/>
      <c r="B6140" s="2"/>
      <c r="C6140" s="2"/>
      <c r="E6140" s="2"/>
      <c r="G6140" s="2"/>
      <c r="H6140" s="6"/>
      <c r="I6140" s="9"/>
      <c r="J6140" s="9"/>
      <c r="K6140" s="9"/>
    </row>
    <row r="6141" spans="1:11" x14ac:dyDescent="0.25">
      <c r="A6141" s="2"/>
      <c r="B6141" s="2"/>
      <c r="C6141" s="2"/>
      <c r="E6141" s="2"/>
      <c r="G6141" s="2"/>
      <c r="H6141" s="6"/>
      <c r="I6141" s="9"/>
      <c r="J6141" s="9"/>
      <c r="K6141" s="9"/>
    </row>
    <row r="6142" spans="1:11" x14ac:dyDescent="0.25">
      <c r="A6142" s="2"/>
      <c r="B6142" s="2"/>
      <c r="C6142" s="2"/>
      <c r="E6142" s="2"/>
      <c r="G6142" s="2"/>
      <c r="H6142" s="6"/>
      <c r="I6142" s="9"/>
      <c r="J6142" s="9"/>
      <c r="K6142" s="9"/>
    </row>
    <row r="6143" spans="1:11" x14ac:dyDescent="0.25">
      <c r="A6143" s="2"/>
      <c r="B6143" s="2"/>
      <c r="C6143" s="2"/>
      <c r="E6143" s="2"/>
      <c r="G6143" s="2"/>
      <c r="H6143" s="6"/>
      <c r="I6143" s="9"/>
      <c r="J6143" s="9"/>
      <c r="K6143" s="9"/>
    </row>
    <row r="6144" spans="1:11" x14ac:dyDescent="0.25">
      <c r="A6144" s="2"/>
      <c r="B6144" s="2"/>
      <c r="C6144" s="2"/>
      <c r="E6144" s="2"/>
      <c r="G6144" s="2"/>
      <c r="H6144" s="6"/>
      <c r="I6144" s="9"/>
      <c r="J6144" s="9"/>
      <c r="K6144" s="9"/>
    </row>
    <row r="6145" spans="1:11" x14ac:dyDescent="0.25">
      <c r="A6145" s="2"/>
      <c r="B6145" s="2"/>
      <c r="C6145" s="2"/>
      <c r="E6145" s="2"/>
      <c r="G6145" s="2"/>
      <c r="H6145" s="6"/>
      <c r="I6145" s="9"/>
      <c r="J6145" s="9"/>
      <c r="K6145" s="9"/>
    </row>
    <row r="6146" spans="1:11" x14ac:dyDescent="0.25">
      <c r="A6146" s="2"/>
      <c r="B6146" s="2"/>
      <c r="C6146" s="2"/>
      <c r="E6146" s="2"/>
      <c r="G6146" s="2"/>
      <c r="H6146" s="6"/>
      <c r="I6146" s="9"/>
      <c r="J6146" s="9"/>
      <c r="K6146" s="9"/>
    </row>
    <row r="6147" spans="1:11" x14ac:dyDescent="0.25">
      <c r="A6147" s="2"/>
      <c r="B6147" s="2"/>
      <c r="C6147" s="2"/>
      <c r="E6147" s="2"/>
      <c r="G6147" s="2"/>
      <c r="H6147" s="6"/>
      <c r="I6147" s="9"/>
      <c r="J6147" s="9"/>
      <c r="K6147" s="9"/>
    </row>
    <row r="6148" spans="1:11" x14ac:dyDescent="0.25">
      <c r="A6148" s="2"/>
      <c r="B6148" s="2"/>
      <c r="C6148" s="2"/>
      <c r="E6148" s="2"/>
      <c r="G6148" s="2"/>
      <c r="H6148" s="6"/>
      <c r="I6148" s="9"/>
      <c r="J6148" s="9"/>
      <c r="K6148" s="9"/>
    </row>
    <row r="6149" spans="1:11" x14ac:dyDescent="0.25">
      <c r="A6149" s="2"/>
      <c r="B6149" s="2"/>
      <c r="C6149" s="2"/>
      <c r="E6149" s="2"/>
      <c r="G6149" s="2"/>
      <c r="H6149" s="6"/>
      <c r="I6149" s="9"/>
      <c r="J6149" s="9"/>
      <c r="K6149" s="9"/>
    </row>
    <row r="6150" spans="1:11" x14ac:dyDescent="0.25">
      <c r="A6150" s="2"/>
      <c r="B6150" s="2"/>
      <c r="C6150" s="2"/>
      <c r="E6150" s="2"/>
      <c r="G6150" s="2"/>
      <c r="H6150" s="6"/>
      <c r="I6150" s="9"/>
      <c r="J6150" s="9"/>
      <c r="K6150" s="9"/>
    </row>
    <row r="6151" spans="1:11" x14ac:dyDescent="0.25">
      <c r="A6151" s="2"/>
      <c r="B6151" s="2"/>
      <c r="C6151" s="2"/>
      <c r="E6151" s="2"/>
      <c r="G6151" s="2"/>
      <c r="H6151" s="6"/>
      <c r="I6151" s="9"/>
      <c r="J6151" s="9"/>
      <c r="K6151" s="9"/>
    </row>
    <row r="6152" spans="1:11" x14ac:dyDescent="0.25">
      <c r="A6152" s="2"/>
      <c r="B6152" s="2"/>
      <c r="C6152" s="2"/>
      <c r="E6152" s="2"/>
      <c r="G6152" s="2"/>
      <c r="H6152" s="6"/>
      <c r="I6152" s="9"/>
      <c r="J6152" s="9"/>
      <c r="K6152" s="9"/>
    </row>
    <row r="6153" spans="1:11" x14ac:dyDescent="0.25">
      <c r="A6153" s="2"/>
      <c r="B6153" s="2"/>
      <c r="C6153" s="2"/>
      <c r="E6153" s="2"/>
      <c r="G6153" s="2"/>
      <c r="H6153" s="6"/>
      <c r="I6153" s="9"/>
      <c r="J6153" s="9"/>
      <c r="K6153" s="9"/>
    </row>
    <row r="6154" spans="1:11" x14ac:dyDescent="0.25">
      <c r="A6154" s="2"/>
      <c r="B6154" s="2"/>
      <c r="C6154" s="2"/>
      <c r="E6154" s="2"/>
      <c r="G6154" s="2"/>
      <c r="H6154" s="6"/>
      <c r="I6154" s="9"/>
      <c r="J6154" s="9"/>
      <c r="K6154" s="9"/>
    </row>
    <row r="6155" spans="1:11" x14ac:dyDescent="0.25">
      <c r="A6155" s="2"/>
      <c r="B6155" s="2"/>
      <c r="C6155" s="2"/>
      <c r="E6155" s="2"/>
      <c r="G6155" s="2"/>
      <c r="H6155" s="6"/>
      <c r="I6155" s="9"/>
      <c r="J6155" s="9"/>
      <c r="K6155" s="9"/>
    </row>
    <row r="6156" spans="1:11" x14ac:dyDescent="0.25">
      <c r="A6156" s="2"/>
      <c r="B6156" s="2"/>
      <c r="C6156" s="2"/>
      <c r="E6156" s="2"/>
      <c r="G6156" s="2"/>
      <c r="H6156" s="6"/>
      <c r="I6156" s="9"/>
      <c r="J6156" s="9"/>
      <c r="K6156" s="9"/>
    </row>
    <row r="6157" spans="1:11" x14ac:dyDescent="0.25">
      <c r="A6157" s="2"/>
      <c r="B6157" s="2"/>
      <c r="C6157" s="2"/>
      <c r="E6157" s="2"/>
      <c r="G6157" s="2"/>
      <c r="H6157" s="6"/>
      <c r="I6157" s="9"/>
      <c r="J6157" s="9"/>
      <c r="K6157" s="9"/>
    </row>
    <row r="6158" spans="1:11" x14ac:dyDescent="0.25">
      <c r="A6158" s="2"/>
      <c r="B6158" s="2"/>
      <c r="C6158" s="2"/>
      <c r="E6158" s="2"/>
      <c r="G6158" s="2"/>
      <c r="H6158" s="6"/>
      <c r="I6158" s="9"/>
      <c r="J6158" s="9"/>
      <c r="K6158" s="9"/>
    </row>
    <row r="6159" spans="1:11" x14ac:dyDescent="0.25">
      <c r="A6159" s="2"/>
      <c r="B6159" s="2"/>
      <c r="C6159" s="2"/>
      <c r="E6159" s="2"/>
      <c r="G6159" s="2"/>
      <c r="H6159" s="6"/>
      <c r="I6159" s="9"/>
      <c r="J6159" s="9"/>
      <c r="K6159" s="9"/>
    </row>
    <row r="6160" spans="1:11" x14ac:dyDescent="0.25">
      <c r="A6160" s="2"/>
      <c r="B6160" s="2"/>
      <c r="C6160" s="2"/>
      <c r="E6160" s="2"/>
      <c r="G6160" s="2"/>
      <c r="H6160" s="6"/>
      <c r="I6160" s="9"/>
      <c r="J6160" s="9"/>
      <c r="K6160" s="9"/>
    </row>
    <row r="6161" spans="1:11" x14ac:dyDescent="0.25">
      <c r="A6161" s="2"/>
      <c r="B6161" s="2"/>
      <c r="C6161" s="2"/>
      <c r="E6161" s="2"/>
      <c r="G6161" s="2"/>
      <c r="H6161" s="6"/>
      <c r="I6161" s="9"/>
      <c r="J6161" s="9"/>
      <c r="K6161" s="9"/>
    </row>
    <row r="6162" spans="1:11" x14ac:dyDescent="0.25">
      <c r="A6162" s="2"/>
      <c r="B6162" s="2"/>
      <c r="C6162" s="2"/>
      <c r="E6162" s="2"/>
      <c r="G6162" s="2"/>
      <c r="H6162" s="6"/>
      <c r="I6162" s="9"/>
      <c r="J6162" s="9"/>
      <c r="K6162" s="9"/>
    </row>
    <row r="6163" spans="1:11" x14ac:dyDescent="0.25">
      <c r="A6163" s="2"/>
      <c r="B6163" s="2"/>
      <c r="C6163" s="2"/>
      <c r="E6163" s="2"/>
      <c r="G6163" s="2"/>
      <c r="H6163" s="6"/>
      <c r="I6163" s="9"/>
      <c r="J6163" s="9"/>
      <c r="K6163" s="9"/>
    </row>
    <row r="6164" spans="1:11" x14ac:dyDescent="0.25">
      <c r="A6164" s="2"/>
      <c r="B6164" s="2"/>
      <c r="C6164" s="2"/>
      <c r="E6164" s="2"/>
      <c r="G6164" s="2"/>
      <c r="H6164" s="6"/>
      <c r="I6164" s="9"/>
      <c r="J6164" s="9"/>
      <c r="K6164" s="9"/>
    </row>
    <row r="6165" spans="1:11" x14ac:dyDescent="0.25">
      <c r="A6165" s="2"/>
      <c r="B6165" s="2"/>
      <c r="C6165" s="2"/>
      <c r="E6165" s="2"/>
      <c r="G6165" s="2"/>
      <c r="H6165" s="6"/>
      <c r="I6165" s="9"/>
      <c r="J6165" s="9"/>
      <c r="K6165" s="9"/>
    </row>
    <row r="6166" spans="1:11" x14ac:dyDescent="0.25">
      <c r="A6166" s="2"/>
      <c r="B6166" s="2"/>
      <c r="C6166" s="2"/>
      <c r="E6166" s="2"/>
      <c r="G6166" s="2"/>
      <c r="H6166" s="6"/>
      <c r="I6166" s="9"/>
      <c r="J6166" s="9"/>
      <c r="K6166" s="9"/>
    </row>
    <row r="6167" spans="1:11" x14ac:dyDescent="0.25">
      <c r="A6167" s="2"/>
      <c r="B6167" s="2"/>
      <c r="C6167" s="2"/>
      <c r="E6167" s="2"/>
      <c r="G6167" s="2"/>
      <c r="H6167" s="6"/>
      <c r="I6167" s="9"/>
      <c r="J6167" s="9"/>
      <c r="K6167" s="9"/>
    </row>
    <row r="6168" spans="1:11" x14ac:dyDescent="0.25">
      <c r="A6168" s="2"/>
      <c r="B6168" s="2"/>
      <c r="C6168" s="2"/>
      <c r="E6168" s="2"/>
      <c r="G6168" s="2"/>
      <c r="H6168" s="6"/>
      <c r="I6168" s="9"/>
      <c r="J6168" s="9"/>
      <c r="K6168" s="9"/>
    </row>
    <row r="6169" spans="1:11" x14ac:dyDescent="0.25">
      <c r="A6169" s="2"/>
      <c r="B6169" s="2"/>
      <c r="C6169" s="2"/>
      <c r="E6169" s="2"/>
      <c r="G6169" s="2"/>
      <c r="H6169" s="6"/>
      <c r="I6169" s="9"/>
      <c r="J6169" s="9"/>
      <c r="K6169" s="9"/>
    </row>
    <row r="6170" spans="1:11" x14ac:dyDescent="0.25">
      <c r="A6170" s="2"/>
      <c r="B6170" s="2"/>
      <c r="C6170" s="2"/>
      <c r="E6170" s="2"/>
      <c r="G6170" s="2"/>
      <c r="H6170" s="6"/>
      <c r="I6170" s="9"/>
      <c r="J6170" s="9"/>
      <c r="K6170" s="9"/>
    </row>
    <row r="6171" spans="1:11" x14ac:dyDescent="0.25">
      <c r="A6171" s="2"/>
      <c r="B6171" s="2"/>
      <c r="C6171" s="2"/>
      <c r="E6171" s="2"/>
      <c r="G6171" s="2"/>
      <c r="H6171" s="6"/>
      <c r="I6171" s="9"/>
      <c r="J6171" s="9"/>
      <c r="K6171" s="9"/>
    </row>
    <row r="6172" spans="1:11" x14ac:dyDescent="0.25">
      <c r="A6172" s="2"/>
      <c r="B6172" s="2"/>
      <c r="C6172" s="2"/>
      <c r="E6172" s="2"/>
      <c r="G6172" s="2"/>
      <c r="H6172" s="6"/>
      <c r="I6172" s="9"/>
      <c r="J6172" s="9"/>
      <c r="K6172" s="9"/>
    </row>
    <row r="6173" spans="1:11" x14ac:dyDescent="0.25">
      <c r="A6173" s="2"/>
      <c r="B6173" s="2"/>
      <c r="C6173" s="2"/>
      <c r="E6173" s="2"/>
      <c r="G6173" s="2"/>
      <c r="H6173" s="6"/>
      <c r="I6173" s="9"/>
      <c r="J6173" s="9"/>
      <c r="K6173" s="9"/>
    </row>
    <row r="6174" spans="1:11" x14ac:dyDescent="0.25">
      <c r="A6174" s="2"/>
      <c r="B6174" s="2"/>
      <c r="C6174" s="2"/>
      <c r="E6174" s="2"/>
      <c r="G6174" s="2"/>
      <c r="H6174" s="6"/>
      <c r="I6174" s="9"/>
      <c r="J6174" s="9"/>
      <c r="K6174" s="9"/>
    </row>
    <row r="6175" spans="1:11" x14ac:dyDescent="0.25">
      <c r="A6175" s="2"/>
      <c r="B6175" s="2"/>
      <c r="C6175" s="2"/>
      <c r="E6175" s="2"/>
      <c r="G6175" s="2"/>
      <c r="H6175" s="6"/>
      <c r="I6175" s="9"/>
      <c r="J6175" s="9"/>
      <c r="K6175" s="9"/>
    </row>
    <row r="6176" spans="1:11" x14ac:dyDescent="0.25">
      <c r="A6176" s="2"/>
      <c r="B6176" s="2"/>
      <c r="C6176" s="2"/>
      <c r="E6176" s="2"/>
      <c r="G6176" s="2"/>
      <c r="H6176" s="6"/>
      <c r="I6176" s="9"/>
      <c r="J6176" s="9"/>
      <c r="K6176" s="9"/>
    </row>
    <row r="6177" spans="1:11" x14ac:dyDescent="0.25">
      <c r="A6177" s="2"/>
      <c r="B6177" s="2"/>
      <c r="C6177" s="2"/>
      <c r="E6177" s="2"/>
      <c r="G6177" s="2"/>
      <c r="H6177" s="6"/>
      <c r="I6177" s="9"/>
      <c r="J6177" s="9"/>
      <c r="K6177" s="9"/>
    </row>
    <row r="6178" spans="1:11" x14ac:dyDescent="0.25">
      <c r="A6178" s="2"/>
      <c r="B6178" s="2"/>
      <c r="C6178" s="2"/>
      <c r="E6178" s="2"/>
      <c r="G6178" s="2"/>
      <c r="H6178" s="6"/>
      <c r="I6178" s="9"/>
      <c r="J6178" s="9"/>
      <c r="K6178" s="9"/>
    </row>
    <row r="6179" spans="1:11" x14ac:dyDescent="0.25">
      <c r="A6179" s="2"/>
      <c r="B6179" s="2"/>
      <c r="C6179" s="2"/>
      <c r="E6179" s="2"/>
      <c r="G6179" s="2"/>
      <c r="H6179" s="6"/>
      <c r="I6179" s="9"/>
      <c r="J6179" s="9"/>
      <c r="K6179" s="9"/>
    </row>
    <row r="6180" spans="1:11" x14ac:dyDescent="0.25">
      <c r="A6180" s="2"/>
      <c r="B6180" s="2"/>
      <c r="C6180" s="2"/>
      <c r="E6180" s="2"/>
      <c r="G6180" s="2"/>
      <c r="H6180" s="6"/>
      <c r="I6180" s="9"/>
      <c r="J6180" s="9"/>
      <c r="K6180" s="9"/>
    </row>
    <row r="6181" spans="1:11" x14ac:dyDescent="0.25">
      <c r="A6181" s="2"/>
      <c r="B6181" s="2"/>
      <c r="C6181" s="2"/>
      <c r="E6181" s="2"/>
      <c r="G6181" s="2"/>
      <c r="H6181" s="6"/>
      <c r="I6181" s="9"/>
      <c r="J6181" s="9"/>
      <c r="K6181" s="9"/>
    </row>
    <row r="6182" spans="1:11" x14ac:dyDescent="0.25">
      <c r="A6182" s="2"/>
      <c r="B6182" s="2"/>
      <c r="C6182" s="2"/>
      <c r="E6182" s="2"/>
      <c r="G6182" s="2"/>
      <c r="H6182" s="6"/>
      <c r="I6182" s="9"/>
      <c r="J6182" s="9"/>
      <c r="K6182" s="9"/>
    </row>
    <row r="6183" spans="1:11" x14ac:dyDescent="0.25">
      <c r="A6183" s="2"/>
      <c r="B6183" s="2"/>
      <c r="C6183" s="2"/>
      <c r="E6183" s="2"/>
      <c r="G6183" s="2"/>
      <c r="H6183" s="6"/>
      <c r="I6183" s="9"/>
      <c r="J6183" s="9"/>
      <c r="K6183" s="9"/>
    </row>
    <row r="6184" spans="1:11" x14ac:dyDescent="0.25">
      <c r="A6184" s="2"/>
      <c r="B6184" s="2"/>
      <c r="C6184" s="2"/>
      <c r="E6184" s="2"/>
      <c r="G6184" s="2"/>
      <c r="H6184" s="6"/>
      <c r="I6184" s="9"/>
      <c r="J6184" s="9"/>
      <c r="K6184" s="9"/>
    </row>
    <row r="6185" spans="1:11" x14ac:dyDescent="0.25">
      <c r="A6185" s="2"/>
      <c r="B6185" s="2"/>
      <c r="C6185" s="2"/>
      <c r="E6185" s="2"/>
      <c r="G6185" s="2"/>
      <c r="H6185" s="6"/>
      <c r="I6185" s="9"/>
      <c r="J6185" s="9"/>
      <c r="K6185" s="9"/>
    </row>
    <row r="6186" spans="1:11" x14ac:dyDescent="0.25">
      <c r="A6186" s="2"/>
      <c r="B6186" s="2"/>
      <c r="C6186" s="2"/>
      <c r="E6186" s="2"/>
      <c r="G6186" s="2"/>
      <c r="H6186" s="6"/>
      <c r="I6186" s="9"/>
      <c r="J6186" s="9"/>
      <c r="K6186" s="9"/>
    </row>
    <row r="6187" spans="1:11" x14ac:dyDescent="0.25">
      <c r="A6187" s="2"/>
      <c r="B6187" s="2"/>
      <c r="C6187" s="2"/>
      <c r="E6187" s="2"/>
      <c r="G6187" s="2"/>
      <c r="H6187" s="6"/>
      <c r="I6187" s="9"/>
      <c r="J6187" s="9"/>
      <c r="K6187" s="9"/>
    </row>
    <row r="6188" spans="1:11" x14ac:dyDescent="0.25">
      <c r="A6188" s="2"/>
      <c r="B6188" s="2"/>
      <c r="C6188" s="2"/>
      <c r="E6188" s="2"/>
      <c r="G6188" s="2"/>
      <c r="H6188" s="6"/>
      <c r="I6188" s="9"/>
      <c r="J6188" s="9"/>
      <c r="K6188" s="9"/>
    </row>
    <row r="6189" spans="1:11" x14ac:dyDescent="0.25">
      <c r="A6189" s="2"/>
      <c r="B6189" s="2"/>
      <c r="C6189" s="2"/>
      <c r="E6189" s="2"/>
      <c r="G6189" s="2"/>
      <c r="H6189" s="6"/>
      <c r="I6189" s="9"/>
      <c r="J6189" s="9"/>
      <c r="K6189" s="9"/>
    </row>
    <row r="6190" spans="1:11" x14ac:dyDescent="0.25">
      <c r="A6190" s="2"/>
      <c r="B6190" s="2"/>
      <c r="C6190" s="2"/>
      <c r="E6190" s="2"/>
      <c r="G6190" s="2"/>
      <c r="H6190" s="6"/>
      <c r="I6190" s="9"/>
      <c r="J6190" s="9"/>
      <c r="K6190" s="9"/>
    </row>
    <row r="6191" spans="1:11" x14ac:dyDescent="0.25">
      <c r="A6191" s="2"/>
      <c r="B6191" s="2"/>
      <c r="C6191" s="2"/>
      <c r="E6191" s="2"/>
      <c r="G6191" s="2"/>
      <c r="H6191" s="6"/>
      <c r="I6191" s="9"/>
      <c r="J6191" s="9"/>
      <c r="K6191" s="9"/>
    </row>
    <row r="6192" spans="1:11" x14ac:dyDescent="0.25">
      <c r="A6192" s="2"/>
      <c r="B6192" s="2"/>
      <c r="C6192" s="2"/>
      <c r="E6192" s="2"/>
      <c r="G6192" s="2"/>
      <c r="H6192" s="6"/>
      <c r="I6192" s="9"/>
      <c r="J6192" s="9"/>
      <c r="K6192" s="9"/>
    </row>
    <row r="6193" spans="1:11" x14ac:dyDescent="0.25">
      <c r="A6193" s="2"/>
      <c r="B6193" s="2"/>
      <c r="C6193" s="2"/>
      <c r="E6193" s="2"/>
      <c r="G6193" s="2"/>
      <c r="H6193" s="6"/>
      <c r="I6193" s="9"/>
      <c r="J6193" s="9"/>
      <c r="K6193" s="9"/>
    </row>
    <row r="6194" spans="1:11" x14ac:dyDescent="0.25">
      <c r="A6194" s="2"/>
      <c r="B6194" s="2"/>
      <c r="C6194" s="2"/>
      <c r="E6194" s="2"/>
      <c r="G6194" s="2"/>
      <c r="H6194" s="6"/>
      <c r="I6194" s="9"/>
      <c r="J6194" s="9"/>
      <c r="K6194" s="9"/>
    </row>
    <row r="6195" spans="1:11" x14ac:dyDescent="0.25">
      <c r="A6195" s="2"/>
      <c r="B6195" s="2"/>
      <c r="C6195" s="2"/>
      <c r="E6195" s="2"/>
      <c r="G6195" s="2"/>
      <c r="H6195" s="6"/>
      <c r="I6195" s="9"/>
      <c r="J6195" s="9"/>
      <c r="K6195" s="9"/>
    </row>
    <row r="6196" spans="1:11" x14ac:dyDescent="0.25">
      <c r="A6196" s="2"/>
      <c r="B6196" s="2"/>
      <c r="C6196" s="2"/>
      <c r="E6196" s="2"/>
      <c r="G6196" s="2"/>
      <c r="H6196" s="6"/>
      <c r="I6196" s="9"/>
      <c r="J6196" s="9"/>
      <c r="K6196" s="9"/>
    </row>
    <row r="6197" spans="1:11" x14ac:dyDescent="0.25">
      <c r="A6197" s="2"/>
      <c r="B6197" s="2"/>
      <c r="C6197" s="2"/>
      <c r="E6197" s="2"/>
      <c r="G6197" s="2"/>
      <c r="H6197" s="6"/>
      <c r="I6197" s="9"/>
      <c r="J6197" s="9"/>
      <c r="K6197" s="9"/>
    </row>
    <row r="6198" spans="1:11" x14ac:dyDescent="0.25">
      <c r="A6198" s="2"/>
      <c r="B6198" s="2"/>
      <c r="C6198" s="2"/>
      <c r="E6198" s="2"/>
      <c r="G6198" s="2"/>
      <c r="H6198" s="6"/>
      <c r="I6198" s="9"/>
      <c r="J6198" s="9"/>
      <c r="K6198" s="9"/>
    </row>
    <row r="6199" spans="1:11" x14ac:dyDescent="0.25">
      <c r="A6199" s="2"/>
      <c r="B6199" s="2"/>
      <c r="C6199" s="2"/>
      <c r="E6199" s="2"/>
      <c r="G6199" s="2"/>
      <c r="H6199" s="6"/>
      <c r="I6199" s="9"/>
      <c r="J6199" s="9"/>
      <c r="K6199" s="9"/>
    </row>
    <row r="6200" spans="1:11" x14ac:dyDescent="0.25">
      <c r="A6200" s="2"/>
      <c r="B6200" s="2"/>
      <c r="C6200" s="2"/>
      <c r="E6200" s="2"/>
      <c r="G6200" s="2"/>
      <c r="H6200" s="6"/>
      <c r="I6200" s="9"/>
      <c r="J6200" s="9"/>
      <c r="K6200" s="9"/>
    </row>
    <row r="6201" spans="1:11" x14ac:dyDescent="0.25">
      <c r="A6201" s="2"/>
      <c r="B6201" s="2"/>
      <c r="C6201" s="2"/>
      <c r="E6201" s="2"/>
      <c r="G6201" s="2"/>
      <c r="H6201" s="6"/>
      <c r="I6201" s="9"/>
      <c r="J6201" s="9"/>
      <c r="K6201" s="9"/>
    </row>
    <row r="6202" spans="1:11" x14ac:dyDescent="0.25">
      <c r="A6202" s="2"/>
      <c r="B6202" s="2"/>
      <c r="C6202" s="2"/>
      <c r="E6202" s="2"/>
      <c r="G6202" s="2"/>
      <c r="H6202" s="6"/>
      <c r="I6202" s="9"/>
      <c r="J6202" s="9"/>
      <c r="K6202" s="9"/>
    </row>
    <row r="6203" spans="1:11" x14ac:dyDescent="0.25">
      <c r="A6203" s="2"/>
      <c r="B6203" s="2"/>
      <c r="C6203" s="2"/>
      <c r="E6203" s="2"/>
      <c r="G6203" s="2"/>
      <c r="H6203" s="6"/>
      <c r="I6203" s="9"/>
      <c r="J6203" s="9"/>
      <c r="K6203" s="9"/>
    </row>
    <row r="6204" spans="1:11" x14ac:dyDescent="0.25">
      <c r="A6204" s="2"/>
      <c r="B6204" s="2"/>
      <c r="C6204" s="2"/>
      <c r="E6204" s="2"/>
      <c r="G6204" s="2"/>
      <c r="H6204" s="6"/>
      <c r="I6204" s="9"/>
      <c r="J6204" s="9"/>
      <c r="K6204" s="9"/>
    </row>
    <row r="6205" spans="1:11" x14ac:dyDescent="0.25">
      <c r="A6205" s="2"/>
      <c r="B6205" s="2"/>
      <c r="C6205" s="2"/>
      <c r="E6205" s="2"/>
      <c r="G6205" s="2"/>
      <c r="H6205" s="6"/>
      <c r="I6205" s="9"/>
      <c r="J6205" s="9"/>
      <c r="K6205" s="9"/>
    </row>
    <row r="6206" spans="1:11" x14ac:dyDescent="0.25">
      <c r="A6206" s="2"/>
      <c r="B6206" s="2"/>
      <c r="C6206" s="2"/>
      <c r="E6206" s="2"/>
      <c r="G6206" s="2"/>
      <c r="H6206" s="6"/>
      <c r="I6206" s="9"/>
      <c r="J6206" s="9"/>
      <c r="K6206" s="9"/>
    </row>
    <row r="6207" spans="1:11" x14ac:dyDescent="0.25">
      <c r="A6207" s="2"/>
      <c r="B6207" s="2"/>
      <c r="C6207" s="2"/>
      <c r="E6207" s="2"/>
      <c r="G6207" s="2"/>
      <c r="H6207" s="6"/>
      <c r="I6207" s="9"/>
      <c r="J6207" s="9"/>
      <c r="K6207" s="9"/>
    </row>
    <row r="6208" spans="1:11" x14ac:dyDescent="0.25">
      <c r="A6208" s="2"/>
      <c r="B6208" s="2"/>
      <c r="C6208" s="2"/>
      <c r="E6208" s="2"/>
      <c r="G6208" s="2"/>
      <c r="H6208" s="6"/>
      <c r="I6208" s="9"/>
      <c r="J6208" s="9"/>
      <c r="K6208" s="9"/>
    </row>
    <row r="6209" spans="1:11" x14ac:dyDescent="0.25">
      <c r="A6209" s="2"/>
      <c r="B6209" s="2"/>
      <c r="C6209" s="2"/>
      <c r="E6209" s="2"/>
      <c r="G6209" s="2"/>
      <c r="H6209" s="6"/>
      <c r="I6209" s="9"/>
      <c r="J6209" s="9"/>
      <c r="K6209" s="9"/>
    </row>
    <row r="6210" spans="1:11" x14ac:dyDescent="0.25">
      <c r="A6210" s="2"/>
      <c r="B6210" s="2"/>
      <c r="C6210" s="2"/>
      <c r="E6210" s="2"/>
      <c r="G6210" s="2"/>
      <c r="H6210" s="6"/>
      <c r="I6210" s="9"/>
      <c r="J6210" s="9"/>
      <c r="K6210" s="9"/>
    </row>
    <row r="6211" spans="1:11" x14ac:dyDescent="0.25">
      <c r="A6211" s="2"/>
      <c r="B6211" s="2"/>
      <c r="C6211" s="2"/>
      <c r="E6211" s="2"/>
      <c r="G6211" s="2"/>
      <c r="H6211" s="6"/>
      <c r="I6211" s="9"/>
      <c r="J6211" s="9"/>
      <c r="K6211" s="9"/>
    </row>
    <row r="6212" spans="1:11" x14ac:dyDescent="0.25">
      <c r="A6212" s="2"/>
      <c r="B6212" s="2"/>
      <c r="C6212" s="2"/>
      <c r="E6212" s="2"/>
      <c r="G6212" s="2"/>
      <c r="H6212" s="6"/>
      <c r="I6212" s="9"/>
      <c r="J6212" s="9"/>
      <c r="K6212" s="9"/>
    </row>
    <row r="6213" spans="1:11" x14ac:dyDescent="0.25">
      <c r="A6213" s="2"/>
      <c r="B6213" s="2"/>
      <c r="C6213" s="2"/>
      <c r="E6213" s="2"/>
      <c r="G6213" s="2"/>
      <c r="H6213" s="6"/>
      <c r="I6213" s="9"/>
      <c r="J6213" s="9"/>
      <c r="K6213" s="9"/>
    </row>
    <row r="6214" spans="1:11" x14ac:dyDescent="0.25">
      <c r="A6214" s="2"/>
      <c r="B6214" s="2"/>
      <c r="C6214" s="2"/>
      <c r="E6214" s="2"/>
      <c r="G6214" s="2"/>
      <c r="H6214" s="6"/>
      <c r="I6214" s="9"/>
      <c r="J6214" s="9"/>
      <c r="K6214" s="9"/>
    </row>
    <row r="6215" spans="1:11" x14ac:dyDescent="0.25">
      <c r="A6215" s="2"/>
      <c r="B6215" s="2"/>
      <c r="C6215" s="2"/>
      <c r="E6215" s="2"/>
      <c r="G6215" s="2"/>
      <c r="H6215" s="6"/>
      <c r="I6215" s="9"/>
      <c r="J6215" s="9"/>
      <c r="K6215" s="9"/>
    </row>
    <row r="6216" spans="1:11" x14ac:dyDescent="0.25">
      <c r="A6216" s="2"/>
      <c r="B6216" s="2"/>
      <c r="C6216" s="2"/>
      <c r="E6216" s="2"/>
      <c r="G6216" s="2"/>
      <c r="H6216" s="6"/>
      <c r="I6216" s="9"/>
      <c r="J6216" s="9"/>
      <c r="K6216" s="9"/>
    </row>
    <row r="6217" spans="1:11" x14ac:dyDescent="0.25">
      <c r="A6217" s="2"/>
      <c r="B6217" s="2"/>
      <c r="C6217" s="2"/>
      <c r="E6217" s="2"/>
      <c r="G6217" s="2"/>
      <c r="H6217" s="6"/>
      <c r="I6217" s="9"/>
      <c r="J6217" s="9"/>
      <c r="K6217" s="9"/>
    </row>
    <row r="6218" spans="1:11" x14ac:dyDescent="0.25">
      <c r="A6218" s="2"/>
      <c r="B6218" s="2"/>
      <c r="C6218" s="2"/>
      <c r="E6218" s="2"/>
      <c r="G6218" s="2"/>
      <c r="H6218" s="6"/>
      <c r="I6218" s="9"/>
      <c r="J6218" s="9"/>
      <c r="K6218" s="9"/>
    </row>
    <row r="6219" spans="1:11" x14ac:dyDescent="0.25">
      <c r="A6219" s="2"/>
      <c r="B6219" s="2"/>
      <c r="C6219" s="2"/>
      <c r="E6219" s="2"/>
      <c r="G6219" s="2"/>
      <c r="H6219" s="6"/>
      <c r="I6219" s="9"/>
      <c r="J6219" s="9"/>
      <c r="K6219" s="9"/>
    </row>
    <row r="6220" spans="1:11" x14ac:dyDescent="0.25">
      <c r="A6220" s="2"/>
      <c r="B6220" s="2"/>
      <c r="C6220" s="2"/>
      <c r="E6220" s="2"/>
      <c r="G6220" s="2"/>
      <c r="H6220" s="6"/>
      <c r="I6220" s="9"/>
      <c r="J6220" s="9"/>
      <c r="K6220" s="9"/>
    </row>
    <row r="6221" spans="1:11" x14ac:dyDescent="0.25">
      <c r="A6221" s="2"/>
      <c r="B6221" s="2"/>
      <c r="C6221" s="2"/>
      <c r="E6221" s="2"/>
      <c r="G6221" s="2"/>
      <c r="H6221" s="6"/>
      <c r="I6221" s="9"/>
      <c r="J6221" s="9"/>
      <c r="K6221" s="9"/>
    </row>
    <row r="6222" spans="1:11" x14ac:dyDescent="0.25">
      <c r="A6222" s="2"/>
      <c r="B6222" s="2"/>
      <c r="C6222" s="2"/>
      <c r="E6222" s="2"/>
      <c r="G6222" s="2"/>
      <c r="H6222" s="6"/>
      <c r="I6222" s="9"/>
      <c r="J6222" s="9"/>
      <c r="K6222" s="9"/>
    </row>
    <row r="6223" spans="1:11" x14ac:dyDescent="0.25">
      <c r="A6223" s="2"/>
      <c r="B6223" s="2"/>
      <c r="C6223" s="2"/>
      <c r="E6223" s="2"/>
      <c r="G6223" s="2"/>
      <c r="H6223" s="6"/>
      <c r="I6223" s="9"/>
      <c r="J6223" s="9"/>
      <c r="K6223" s="9"/>
    </row>
    <row r="6224" spans="1:11" x14ac:dyDescent="0.25">
      <c r="A6224" s="2"/>
      <c r="B6224" s="2"/>
      <c r="C6224" s="2"/>
      <c r="E6224" s="2"/>
      <c r="G6224" s="2"/>
      <c r="H6224" s="6"/>
      <c r="I6224" s="9"/>
      <c r="J6224" s="9"/>
      <c r="K6224" s="9"/>
    </row>
    <row r="6225" spans="1:11" x14ac:dyDescent="0.25">
      <c r="A6225" s="2"/>
      <c r="B6225" s="2"/>
      <c r="C6225" s="2"/>
      <c r="E6225" s="2"/>
      <c r="G6225" s="2"/>
      <c r="H6225" s="6"/>
      <c r="I6225" s="9"/>
      <c r="J6225" s="9"/>
      <c r="K6225" s="9"/>
    </row>
    <row r="6226" spans="1:11" x14ac:dyDescent="0.25">
      <c r="A6226" s="2"/>
      <c r="B6226" s="2"/>
      <c r="C6226" s="2"/>
      <c r="E6226" s="2"/>
      <c r="G6226" s="2"/>
      <c r="H6226" s="6"/>
      <c r="I6226" s="9"/>
      <c r="J6226" s="9"/>
      <c r="K6226" s="9"/>
    </row>
    <row r="6227" spans="1:11" x14ac:dyDescent="0.25">
      <c r="A6227" s="2"/>
      <c r="B6227" s="2"/>
      <c r="C6227" s="2"/>
      <c r="E6227" s="2"/>
      <c r="G6227" s="2"/>
      <c r="H6227" s="6"/>
      <c r="I6227" s="9"/>
      <c r="J6227" s="9"/>
      <c r="K6227" s="9"/>
    </row>
    <row r="6228" spans="1:11" x14ac:dyDescent="0.25">
      <c r="A6228" s="2"/>
      <c r="B6228" s="2"/>
      <c r="C6228" s="2"/>
      <c r="E6228" s="2"/>
      <c r="G6228" s="2"/>
      <c r="H6228" s="6"/>
      <c r="I6228" s="9"/>
      <c r="J6228" s="9"/>
      <c r="K6228" s="9"/>
    </row>
    <row r="6229" spans="1:11" x14ac:dyDescent="0.25">
      <c r="A6229" s="2"/>
      <c r="B6229" s="2"/>
      <c r="C6229" s="2"/>
      <c r="E6229" s="2"/>
      <c r="G6229" s="2"/>
      <c r="H6229" s="6"/>
      <c r="I6229" s="9"/>
      <c r="J6229" s="9"/>
      <c r="K6229" s="9"/>
    </row>
    <row r="6230" spans="1:11" x14ac:dyDescent="0.25">
      <c r="A6230" s="2"/>
      <c r="B6230" s="2"/>
      <c r="C6230" s="2"/>
      <c r="E6230" s="2"/>
      <c r="G6230" s="2"/>
      <c r="H6230" s="6"/>
      <c r="I6230" s="9"/>
      <c r="J6230" s="9"/>
      <c r="K6230" s="9"/>
    </row>
    <row r="6231" spans="1:11" x14ac:dyDescent="0.25">
      <c r="A6231" s="2"/>
      <c r="B6231" s="2"/>
      <c r="C6231" s="2"/>
      <c r="E6231" s="2"/>
      <c r="G6231" s="2"/>
      <c r="H6231" s="6"/>
      <c r="I6231" s="9"/>
      <c r="J6231" s="9"/>
      <c r="K6231" s="9"/>
    </row>
    <row r="6232" spans="1:11" x14ac:dyDescent="0.25">
      <c r="A6232" s="2"/>
      <c r="B6232" s="2"/>
      <c r="C6232" s="2"/>
      <c r="E6232" s="2"/>
      <c r="G6232" s="2"/>
      <c r="H6232" s="6"/>
      <c r="I6232" s="9"/>
      <c r="J6232" s="9"/>
      <c r="K6232" s="9"/>
    </row>
    <row r="6233" spans="1:11" x14ac:dyDescent="0.25">
      <c r="A6233" s="2"/>
      <c r="B6233" s="2"/>
      <c r="C6233" s="2"/>
      <c r="E6233" s="2"/>
      <c r="G6233" s="2"/>
      <c r="H6233" s="6"/>
      <c r="I6233" s="9"/>
      <c r="J6233" s="9"/>
      <c r="K6233" s="9"/>
    </row>
    <row r="6234" spans="1:11" x14ac:dyDescent="0.25">
      <c r="A6234" s="2"/>
      <c r="B6234" s="2"/>
      <c r="C6234" s="2"/>
      <c r="E6234" s="2"/>
      <c r="G6234" s="2"/>
      <c r="H6234" s="6"/>
      <c r="I6234" s="9"/>
      <c r="J6234" s="9"/>
      <c r="K6234" s="9"/>
    </row>
    <row r="6235" spans="1:11" x14ac:dyDescent="0.25">
      <c r="A6235" s="2"/>
      <c r="B6235" s="2"/>
      <c r="C6235" s="2"/>
      <c r="E6235" s="2"/>
      <c r="G6235" s="2"/>
      <c r="H6235" s="6"/>
      <c r="I6235" s="9"/>
      <c r="J6235" s="9"/>
      <c r="K6235" s="9"/>
    </row>
    <row r="6236" spans="1:11" x14ac:dyDescent="0.25">
      <c r="A6236" s="2"/>
      <c r="B6236" s="2"/>
      <c r="C6236" s="2"/>
      <c r="E6236" s="2"/>
      <c r="G6236" s="2"/>
      <c r="H6236" s="6"/>
      <c r="I6236" s="9"/>
      <c r="J6236" s="9"/>
      <c r="K6236" s="9"/>
    </row>
    <row r="6237" spans="1:11" x14ac:dyDescent="0.25">
      <c r="A6237" s="2"/>
      <c r="B6237" s="2"/>
      <c r="C6237" s="2"/>
      <c r="E6237" s="2"/>
      <c r="G6237" s="2"/>
      <c r="H6237" s="6"/>
      <c r="I6237" s="9"/>
      <c r="J6237" s="9"/>
      <c r="K6237" s="9"/>
    </row>
    <row r="6238" spans="1:11" x14ac:dyDescent="0.25">
      <c r="A6238" s="2"/>
      <c r="B6238" s="2"/>
      <c r="C6238" s="2"/>
      <c r="E6238" s="2"/>
      <c r="G6238" s="2"/>
      <c r="H6238" s="6"/>
      <c r="I6238" s="9"/>
      <c r="J6238" s="9"/>
      <c r="K6238" s="9"/>
    </row>
    <row r="6239" spans="1:11" x14ac:dyDescent="0.25">
      <c r="A6239" s="2"/>
      <c r="B6239" s="2"/>
      <c r="C6239" s="2"/>
      <c r="E6239" s="2"/>
      <c r="G6239" s="2"/>
      <c r="H6239" s="6"/>
      <c r="I6239" s="9"/>
      <c r="J6239" s="9"/>
      <c r="K6239" s="9"/>
    </row>
    <row r="6240" spans="1:11" x14ac:dyDescent="0.25">
      <c r="A6240" s="2"/>
      <c r="B6240" s="2"/>
      <c r="C6240" s="2"/>
      <c r="E6240" s="2"/>
      <c r="G6240" s="2"/>
      <c r="H6240" s="6"/>
      <c r="I6240" s="9"/>
      <c r="J6240" s="9"/>
      <c r="K6240" s="9"/>
    </row>
    <row r="6241" spans="1:11" x14ac:dyDescent="0.25">
      <c r="A6241" s="2"/>
      <c r="B6241" s="2"/>
      <c r="C6241" s="2"/>
      <c r="E6241" s="2"/>
      <c r="G6241" s="2"/>
      <c r="H6241" s="6"/>
      <c r="I6241" s="9"/>
      <c r="J6241" s="9"/>
      <c r="K6241" s="9"/>
    </row>
    <row r="6242" spans="1:11" x14ac:dyDescent="0.25">
      <c r="A6242" s="2"/>
      <c r="B6242" s="2"/>
      <c r="C6242" s="2"/>
      <c r="E6242" s="2"/>
      <c r="G6242" s="2"/>
      <c r="H6242" s="6"/>
      <c r="I6242" s="9"/>
      <c r="J6242" s="9"/>
      <c r="K6242" s="9"/>
    </row>
    <row r="6243" spans="1:11" x14ac:dyDescent="0.25">
      <c r="A6243" s="2"/>
      <c r="B6243" s="2"/>
      <c r="C6243" s="2"/>
      <c r="E6243" s="2"/>
      <c r="G6243" s="2"/>
      <c r="H6243" s="6"/>
      <c r="I6243" s="9"/>
      <c r="J6243" s="9"/>
      <c r="K6243" s="9"/>
    </row>
    <row r="6244" spans="1:11" x14ac:dyDescent="0.25">
      <c r="A6244" s="2"/>
      <c r="B6244" s="2"/>
      <c r="C6244" s="2"/>
      <c r="E6244" s="2"/>
      <c r="G6244" s="2"/>
      <c r="H6244" s="6"/>
      <c r="I6244" s="9"/>
      <c r="J6244" s="9"/>
      <c r="K6244" s="9"/>
    </row>
    <row r="6245" spans="1:11" x14ac:dyDescent="0.25">
      <c r="A6245" s="2"/>
      <c r="B6245" s="2"/>
      <c r="C6245" s="2"/>
      <c r="E6245" s="2"/>
      <c r="G6245" s="2"/>
      <c r="H6245" s="6"/>
      <c r="I6245" s="9"/>
      <c r="J6245" s="9"/>
      <c r="K6245" s="9"/>
    </row>
    <row r="6246" spans="1:11" x14ac:dyDescent="0.25">
      <c r="A6246" s="2"/>
      <c r="B6246" s="2"/>
      <c r="C6246" s="2"/>
      <c r="E6246" s="2"/>
      <c r="G6246" s="2"/>
      <c r="H6246" s="6"/>
      <c r="I6246" s="9"/>
      <c r="J6246" s="9"/>
      <c r="K6246" s="9"/>
    </row>
    <row r="6247" spans="1:11" x14ac:dyDescent="0.25">
      <c r="A6247" s="2"/>
      <c r="B6247" s="2"/>
      <c r="C6247" s="2"/>
      <c r="E6247" s="2"/>
      <c r="G6247" s="2"/>
      <c r="H6247" s="6"/>
      <c r="I6247" s="9"/>
      <c r="J6247" s="9"/>
      <c r="K6247" s="9"/>
    </row>
    <row r="6248" spans="1:11" x14ac:dyDescent="0.25">
      <c r="A6248" s="2"/>
      <c r="B6248" s="2"/>
      <c r="C6248" s="2"/>
      <c r="E6248" s="2"/>
      <c r="G6248" s="2"/>
      <c r="H6248" s="6"/>
      <c r="I6248" s="9"/>
      <c r="J6248" s="9"/>
      <c r="K6248" s="9"/>
    </row>
    <row r="6249" spans="1:11" x14ac:dyDescent="0.25">
      <c r="A6249" s="2"/>
      <c r="B6249" s="2"/>
      <c r="C6249" s="2"/>
      <c r="E6249" s="2"/>
      <c r="G6249" s="2"/>
      <c r="H6249" s="6"/>
      <c r="I6249" s="9"/>
      <c r="J6249" s="9"/>
      <c r="K6249" s="9"/>
    </row>
    <row r="6250" spans="1:11" x14ac:dyDescent="0.25">
      <c r="A6250" s="2"/>
      <c r="B6250" s="2"/>
      <c r="C6250" s="2"/>
      <c r="E6250" s="2"/>
      <c r="G6250" s="2"/>
      <c r="H6250" s="6"/>
      <c r="I6250" s="9"/>
      <c r="J6250" s="9"/>
      <c r="K6250" s="9"/>
    </row>
    <row r="6251" spans="1:11" x14ac:dyDescent="0.25">
      <c r="A6251" s="2"/>
      <c r="B6251" s="2"/>
      <c r="C6251" s="2"/>
      <c r="E6251" s="2"/>
      <c r="G6251" s="2"/>
      <c r="H6251" s="6"/>
      <c r="I6251" s="9"/>
      <c r="J6251" s="9"/>
      <c r="K6251" s="9"/>
    </row>
    <row r="6252" spans="1:11" x14ac:dyDescent="0.25">
      <c r="A6252" s="2"/>
      <c r="B6252" s="2"/>
      <c r="C6252" s="2"/>
      <c r="E6252" s="2"/>
      <c r="G6252" s="2"/>
      <c r="H6252" s="6"/>
      <c r="I6252" s="9"/>
      <c r="J6252" s="9"/>
      <c r="K6252" s="9"/>
    </row>
    <row r="6253" spans="1:11" x14ac:dyDescent="0.25">
      <c r="A6253" s="2"/>
      <c r="B6253" s="2"/>
      <c r="C6253" s="2"/>
      <c r="E6253" s="2"/>
      <c r="G6253" s="2"/>
      <c r="H6253" s="6"/>
      <c r="I6253" s="9"/>
      <c r="J6253" s="9"/>
      <c r="K6253" s="9"/>
    </row>
    <row r="6254" spans="1:11" x14ac:dyDescent="0.25">
      <c r="A6254" s="2"/>
      <c r="B6254" s="2"/>
      <c r="C6254" s="2"/>
      <c r="E6254" s="2"/>
      <c r="G6254" s="2"/>
      <c r="H6254" s="6"/>
      <c r="I6254" s="9"/>
      <c r="J6254" s="9"/>
      <c r="K6254" s="9"/>
    </row>
    <row r="6255" spans="1:11" x14ac:dyDescent="0.25">
      <c r="A6255" s="2"/>
      <c r="B6255" s="2"/>
      <c r="C6255" s="2"/>
      <c r="E6255" s="2"/>
      <c r="G6255" s="2"/>
      <c r="H6255" s="6"/>
      <c r="I6255" s="9"/>
      <c r="J6255" s="9"/>
      <c r="K6255" s="9"/>
    </row>
    <row r="6256" spans="1:11" x14ac:dyDescent="0.25">
      <c r="A6256" s="2"/>
      <c r="B6256" s="2"/>
      <c r="C6256" s="2"/>
      <c r="E6256" s="2"/>
      <c r="G6256" s="2"/>
      <c r="H6256" s="6"/>
      <c r="I6256" s="9"/>
      <c r="J6256" s="9"/>
      <c r="K6256" s="9"/>
    </row>
    <row r="6257" spans="1:11" x14ac:dyDescent="0.25">
      <c r="A6257" s="2"/>
      <c r="B6257" s="2"/>
      <c r="C6257" s="2"/>
      <c r="E6257" s="2"/>
      <c r="G6257" s="2"/>
      <c r="H6257" s="6"/>
      <c r="I6257" s="9"/>
      <c r="J6257" s="9"/>
      <c r="K6257" s="9"/>
    </row>
    <row r="6258" spans="1:11" x14ac:dyDescent="0.25">
      <c r="A6258" s="2"/>
      <c r="B6258" s="2"/>
      <c r="C6258" s="2"/>
      <c r="E6258" s="2"/>
      <c r="G6258" s="2"/>
      <c r="H6258" s="6"/>
      <c r="I6258" s="9"/>
      <c r="J6258" s="9"/>
      <c r="K6258" s="9"/>
    </row>
    <row r="6259" spans="1:11" x14ac:dyDescent="0.25">
      <c r="A6259" s="2"/>
      <c r="B6259" s="2"/>
      <c r="C6259" s="2"/>
      <c r="E6259" s="2"/>
      <c r="G6259" s="2"/>
      <c r="H6259" s="6"/>
      <c r="I6259" s="9"/>
      <c r="J6259" s="9"/>
      <c r="K6259" s="9"/>
    </row>
    <row r="6260" spans="1:11" x14ac:dyDescent="0.25">
      <c r="A6260" s="2"/>
      <c r="B6260" s="2"/>
      <c r="C6260" s="2"/>
      <c r="E6260" s="2"/>
      <c r="G6260" s="2"/>
      <c r="H6260" s="6"/>
      <c r="I6260" s="9"/>
      <c r="J6260" s="9"/>
      <c r="K6260" s="9"/>
    </row>
    <row r="6261" spans="1:11" x14ac:dyDescent="0.25">
      <c r="A6261" s="2"/>
      <c r="B6261" s="2"/>
      <c r="C6261" s="2"/>
      <c r="E6261" s="2"/>
      <c r="G6261" s="2"/>
      <c r="H6261" s="6"/>
      <c r="I6261" s="9"/>
      <c r="J6261" s="9"/>
      <c r="K6261" s="9"/>
    </row>
    <row r="6262" spans="1:11" x14ac:dyDescent="0.25">
      <c r="A6262" s="2"/>
      <c r="B6262" s="2"/>
      <c r="C6262" s="2"/>
      <c r="E6262" s="2"/>
      <c r="G6262" s="2"/>
      <c r="H6262" s="6"/>
      <c r="I6262" s="9"/>
      <c r="J6262" s="9"/>
      <c r="K6262" s="9"/>
    </row>
    <row r="6263" spans="1:11" x14ac:dyDescent="0.25">
      <c r="A6263" s="2"/>
      <c r="B6263" s="2"/>
      <c r="C6263" s="2"/>
      <c r="E6263" s="2"/>
      <c r="G6263" s="2"/>
      <c r="H6263" s="6"/>
      <c r="I6263" s="9"/>
      <c r="J6263" s="9"/>
      <c r="K6263" s="9"/>
    </row>
    <row r="6264" spans="1:11" x14ac:dyDescent="0.25">
      <c r="A6264" s="2"/>
      <c r="B6264" s="2"/>
      <c r="C6264" s="2"/>
      <c r="E6264" s="2"/>
      <c r="G6264" s="2"/>
      <c r="H6264" s="6"/>
      <c r="I6264" s="9"/>
      <c r="J6264" s="9"/>
      <c r="K6264" s="9"/>
    </row>
    <row r="6265" spans="1:11" x14ac:dyDescent="0.25">
      <c r="A6265" s="2"/>
      <c r="B6265" s="2"/>
      <c r="C6265" s="2"/>
      <c r="E6265" s="2"/>
      <c r="G6265" s="2"/>
      <c r="H6265" s="6"/>
      <c r="I6265" s="9"/>
      <c r="J6265" s="9"/>
      <c r="K6265" s="9"/>
    </row>
    <row r="6266" spans="1:11" x14ac:dyDescent="0.25">
      <c r="A6266" s="2"/>
      <c r="B6266" s="2"/>
      <c r="C6266" s="2"/>
      <c r="E6266" s="2"/>
      <c r="G6266" s="2"/>
      <c r="H6266" s="6"/>
      <c r="I6266" s="9"/>
      <c r="J6266" s="9"/>
      <c r="K6266" s="9"/>
    </row>
    <row r="6267" spans="1:11" x14ac:dyDescent="0.25">
      <c r="A6267" s="2"/>
      <c r="B6267" s="2"/>
      <c r="C6267" s="2"/>
      <c r="E6267" s="2"/>
      <c r="G6267" s="2"/>
      <c r="H6267" s="6"/>
      <c r="I6267" s="9"/>
      <c r="J6267" s="9"/>
      <c r="K6267" s="9"/>
    </row>
    <row r="6268" spans="1:11" x14ac:dyDescent="0.25">
      <c r="A6268" s="2"/>
      <c r="B6268" s="2"/>
      <c r="C6268" s="2"/>
      <c r="E6268" s="2"/>
      <c r="G6268" s="2"/>
      <c r="H6268" s="6"/>
      <c r="I6268" s="9"/>
      <c r="J6268" s="9"/>
      <c r="K6268" s="9"/>
    </row>
    <row r="6269" spans="1:11" x14ac:dyDescent="0.25">
      <c r="A6269" s="2"/>
      <c r="B6269" s="2"/>
      <c r="C6269" s="2"/>
      <c r="E6269" s="2"/>
      <c r="G6269" s="2"/>
      <c r="H6269" s="6"/>
      <c r="I6269" s="9"/>
      <c r="J6269" s="9"/>
      <c r="K6269" s="9"/>
    </row>
    <row r="6270" spans="1:11" x14ac:dyDescent="0.25">
      <c r="A6270" s="2"/>
      <c r="B6270" s="2"/>
      <c r="C6270" s="2"/>
      <c r="E6270" s="2"/>
      <c r="G6270" s="2"/>
      <c r="H6270" s="6"/>
      <c r="I6270" s="9"/>
      <c r="J6270" s="9"/>
      <c r="K6270" s="9"/>
    </row>
    <row r="6271" spans="1:11" x14ac:dyDescent="0.25">
      <c r="A6271" s="2"/>
      <c r="B6271" s="2"/>
      <c r="C6271" s="2"/>
      <c r="E6271" s="2"/>
      <c r="G6271" s="2"/>
      <c r="H6271" s="6"/>
      <c r="I6271" s="9"/>
      <c r="J6271" s="9"/>
      <c r="K6271" s="9"/>
    </row>
    <row r="6272" spans="1:11" x14ac:dyDescent="0.25">
      <c r="A6272" s="2"/>
      <c r="B6272" s="2"/>
      <c r="C6272" s="2"/>
      <c r="E6272" s="2"/>
      <c r="G6272" s="2"/>
      <c r="H6272" s="6"/>
      <c r="I6272" s="9"/>
      <c r="J6272" s="9"/>
      <c r="K6272" s="9"/>
    </row>
    <row r="6273" spans="1:11" x14ac:dyDescent="0.25">
      <c r="A6273" s="2"/>
      <c r="B6273" s="2"/>
      <c r="C6273" s="2"/>
      <c r="E6273" s="2"/>
      <c r="G6273" s="2"/>
      <c r="H6273" s="6"/>
      <c r="I6273" s="9"/>
      <c r="J6273" s="9"/>
      <c r="K6273" s="9"/>
    </row>
    <row r="6274" spans="1:11" x14ac:dyDescent="0.25">
      <c r="A6274" s="2"/>
      <c r="B6274" s="2"/>
      <c r="C6274" s="2"/>
      <c r="E6274" s="2"/>
      <c r="G6274" s="2"/>
      <c r="H6274" s="6"/>
      <c r="I6274" s="9"/>
      <c r="J6274" s="9"/>
      <c r="K6274" s="9"/>
    </row>
    <row r="6275" spans="1:11" x14ac:dyDescent="0.25">
      <c r="A6275" s="2"/>
      <c r="B6275" s="2"/>
      <c r="C6275" s="2"/>
      <c r="E6275" s="2"/>
      <c r="G6275" s="2"/>
      <c r="H6275" s="6"/>
      <c r="I6275" s="9"/>
      <c r="J6275" s="9"/>
      <c r="K6275" s="9"/>
    </row>
    <row r="6276" spans="1:11" x14ac:dyDescent="0.25">
      <c r="A6276" s="2"/>
      <c r="B6276" s="2"/>
      <c r="C6276" s="2"/>
      <c r="E6276" s="2"/>
      <c r="G6276" s="2"/>
      <c r="H6276" s="6"/>
      <c r="I6276" s="9"/>
      <c r="J6276" s="9"/>
      <c r="K6276" s="9"/>
    </row>
    <row r="6277" spans="1:11" x14ac:dyDescent="0.25">
      <c r="A6277" s="2"/>
      <c r="B6277" s="2"/>
      <c r="C6277" s="2"/>
      <c r="E6277" s="2"/>
      <c r="G6277" s="2"/>
      <c r="H6277" s="6"/>
      <c r="I6277" s="9"/>
      <c r="J6277" s="9"/>
      <c r="K6277" s="9"/>
    </row>
    <row r="6278" spans="1:11" x14ac:dyDescent="0.25">
      <c r="A6278" s="2"/>
      <c r="B6278" s="2"/>
      <c r="C6278" s="2"/>
      <c r="E6278" s="2"/>
      <c r="G6278" s="2"/>
      <c r="H6278" s="6"/>
      <c r="I6278" s="9"/>
      <c r="J6278" s="9"/>
      <c r="K6278" s="9"/>
    </row>
    <row r="6279" spans="1:11" x14ac:dyDescent="0.25">
      <c r="A6279" s="2"/>
      <c r="B6279" s="2"/>
      <c r="C6279" s="2"/>
      <c r="E6279" s="2"/>
      <c r="G6279" s="2"/>
      <c r="H6279" s="6"/>
      <c r="I6279" s="9"/>
      <c r="J6279" s="9"/>
      <c r="K6279" s="9"/>
    </row>
    <row r="6280" spans="1:11" x14ac:dyDescent="0.25">
      <c r="A6280" s="2"/>
      <c r="B6280" s="2"/>
      <c r="C6280" s="2"/>
      <c r="E6280" s="2"/>
      <c r="G6280" s="2"/>
      <c r="H6280" s="6"/>
      <c r="I6280" s="9"/>
      <c r="J6280" s="9"/>
      <c r="K6280" s="9"/>
    </row>
    <row r="6281" spans="1:11" x14ac:dyDescent="0.25">
      <c r="A6281" s="2"/>
      <c r="B6281" s="2"/>
      <c r="C6281" s="2"/>
      <c r="E6281" s="2"/>
      <c r="G6281" s="2"/>
      <c r="H6281" s="6"/>
      <c r="I6281" s="9"/>
      <c r="J6281" s="9"/>
      <c r="K6281" s="9"/>
    </row>
    <row r="6282" spans="1:11" x14ac:dyDescent="0.25">
      <c r="A6282" s="2"/>
      <c r="B6282" s="2"/>
      <c r="C6282" s="2"/>
      <c r="E6282" s="2"/>
      <c r="G6282" s="2"/>
      <c r="H6282" s="6"/>
      <c r="I6282" s="9"/>
      <c r="J6282" s="9"/>
      <c r="K6282" s="9"/>
    </row>
    <row r="6283" spans="1:11" x14ac:dyDescent="0.25">
      <c r="A6283" s="2"/>
      <c r="B6283" s="2"/>
      <c r="C6283" s="2"/>
      <c r="E6283" s="2"/>
      <c r="G6283" s="2"/>
      <c r="H6283" s="6"/>
      <c r="I6283" s="9"/>
      <c r="J6283" s="9"/>
      <c r="K6283" s="9"/>
    </row>
    <row r="6284" spans="1:11" x14ac:dyDescent="0.25">
      <c r="A6284" s="2"/>
      <c r="B6284" s="2"/>
      <c r="C6284" s="2"/>
      <c r="E6284" s="2"/>
      <c r="G6284" s="2"/>
      <c r="H6284" s="6"/>
      <c r="I6284" s="9"/>
      <c r="J6284" s="9"/>
      <c r="K6284" s="9"/>
    </row>
    <row r="6285" spans="1:11" x14ac:dyDescent="0.25">
      <c r="A6285" s="2"/>
      <c r="B6285" s="2"/>
      <c r="C6285" s="2"/>
      <c r="E6285" s="2"/>
      <c r="G6285" s="2"/>
      <c r="H6285" s="6"/>
      <c r="I6285" s="9"/>
      <c r="J6285" s="9"/>
      <c r="K6285" s="9"/>
    </row>
    <row r="6286" spans="1:11" x14ac:dyDescent="0.25">
      <c r="A6286" s="2"/>
      <c r="B6286" s="2"/>
      <c r="C6286" s="2"/>
      <c r="E6286" s="2"/>
      <c r="G6286" s="2"/>
      <c r="H6286" s="6"/>
      <c r="I6286" s="9"/>
      <c r="J6286" s="9"/>
      <c r="K6286" s="9"/>
    </row>
    <row r="6287" spans="1:11" x14ac:dyDescent="0.25">
      <c r="A6287" s="2"/>
      <c r="B6287" s="2"/>
      <c r="C6287" s="2"/>
      <c r="E6287" s="2"/>
      <c r="G6287" s="2"/>
      <c r="H6287" s="6"/>
      <c r="I6287" s="9"/>
      <c r="J6287" s="9"/>
      <c r="K6287" s="9"/>
    </row>
    <row r="6288" spans="1:11" x14ac:dyDescent="0.25">
      <c r="A6288" s="2"/>
      <c r="B6288" s="2"/>
      <c r="C6288" s="2"/>
      <c r="E6288" s="2"/>
      <c r="G6288" s="2"/>
      <c r="H6288" s="6"/>
      <c r="I6288" s="9"/>
      <c r="J6288" s="9"/>
      <c r="K6288" s="9"/>
    </row>
    <row r="6289" spans="1:11" x14ac:dyDescent="0.25">
      <c r="A6289" s="2"/>
      <c r="B6289" s="2"/>
      <c r="C6289" s="2"/>
      <c r="E6289" s="2"/>
      <c r="G6289" s="2"/>
      <c r="H6289" s="6"/>
      <c r="I6289" s="9"/>
      <c r="J6289" s="9"/>
      <c r="K6289" s="9"/>
    </row>
    <row r="6290" spans="1:11" x14ac:dyDescent="0.25">
      <c r="A6290" s="2"/>
      <c r="B6290" s="2"/>
      <c r="C6290" s="2"/>
      <c r="E6290" s="2"/>
      <c r="G6290" s="2"/>
      <c r="H6290" s="6"/>
      <c r="I6290" s="9"/>
      <c r="J6290" s="9"/>
      <c r="K6290" s="9"/>
    </row>
    <row r="6291" spans="1:11" x14ac:dyDescent="0.25">
      <c r="A6291" s="2"/>
      <c r="B6291" s="2"/>
      <c r="C6291" s="2"/>
      <c r="E6291" s="2"/>
      <c r="G6291" s="2"/>
      <c r="H6291" s="6"/>
      <c r="I6291" s="9"/>
      <c r="J6291" s="9"/>
      <c r="K6291" s="9"/>
    </row>
    <row r="6292" spans="1:11" x14ac:dyDescent="0.25">
      <c r="A6292" s="2"/>
      <c r="B6292" s="2"/>
      <c r="C6292" s="2"/>
      <c r="E6292" s="2"/>
      <c r="G6292" s="2"/>
      <c r="H6292" s="6"/>
      <c r="I6292" s="9"/>
      <c r="J6292" s="9"/>
      <c r="K6292" s="9"/>
    </row>
    <row r="6293" spans="1:11" x14ac:dyDescent="0.25">
      <c r="A6293" s="2"/>
      <c r="B6293" s="2"/>
      <c r="C6293" s="2"/>
      <c r="E6293" s="2"/>
      <c r="G6293" s="2"/>
      <c r="H6293" s="6"/>
      <c r="I6293" s="9"/>
      <c r="J6293" s="9"/>
      <c r="K6293" s="9"/>
    </row>
    <row r="6294" spans="1:11" x14ac:dyDescent="0.25">
      <c r="A6294" s="2"/>
      <c r="B6294" s="2"/>
      <c r="C6294" s="2"/>
      <c r="E6294" s="2"/>
      <c r="G6294" s="2"/>
      <c r="H6294" s="6"/>
      <c r="I6294" s="9"/>
      <c r="J6294" s="9"/>
      <c r="K6294" s="9"/>
    </row>
    <row r="6295" spans="1:11" x14ac:dyDescent="0.25">
      <c r="A6295" s="2"/>
      <c r="B6295" s="2"/>
      <c r="C6295" s="2"/>
      <c r="E6295" s="2"/>
      <c r="G6295" s="2"/>
      <c r="H6295" s="6"/>
      <c r="I6295" s="9"/>
      <c r="J6295" s="9"/>
      <c r="K6295" s="9"/>
    </row>
    <row r="6296" spans="1:11" x14ac:dyDescent="0.25">
      <c r="A6296" s="2"/>
      <c r="B6296" s="2"/>
      <c r="C6296" s="2"/>
      <c r="E6296" s="2"/>
      <c r="G6296" s="2"/>
      <c r="H6296" s="6"/>
      <c r="I6296" s="9"/>
      <c r="J6296" s="9"/>
      <c r="K6296" s="9"/>
    </row>
    <row r="6297" spans="1:11" x14ac:dyDescent="0.25">
      <c r="A6297" s="2"/>
      <c r="B6297" s="2"/>
      <c r="C6297" s="2"/>
      <c r="E6297" s="2"/>
      <c r="G6297" s="2"/>
      <c r="H6297" s="6"/>
      <c r="I6297" s="9"/>
      <c r="J6297" s="9"/>
      <c r="K6297" s="9"/>
    </row>
    <row r="6298" spans="1:11" x14ac:dyDescent="0.25">
      <c r="A6298" s="2"/>
      <c r="B6298" s="2"/>
      <c r="C6298" s="2"/>
      <c r="E6298" s="2"/>
      <c r="G6298" s="2"/>
      <c r="H6298" s="6"/>
      <c r="I6298" s="9"/>
      <c r="J6298" s="9"/>
      <c r="K6298" s="9"/>
    </row>
    <row r="6299" spans="1:11" x14ac:dyDescent="0.25">
      <c r="A6299" s="2"/>
      <c r="B6299" s="2"/>
      <c r="C6299" s="2"/>
      <c r="E6299" s="2"/>
      <c r="G6299" s="2"/>
      <c r="H6299" s="6"/>
      <c r="I6299" s="9"/>
      <c r="J6299" s="9"/>
      <c r="K6299" s="9"/>
    </row>
    <row r="6300" spans="1:11" x14ac:dyDescent="0.25">
      <c r="A6300" s="2"/>
      <c r="B6300" s="2"/>
      <c r="C6300" s="2"/>
      <c r="E6300" s="2"/>
      <c r="G6300" s="2"/>
      <c r="H6300" s="6"/>
      <c r="I6300" s="9"/>
      <c r="J6300" s="9"/>
      <c r="K6300" s="9"/>
    </row>
    <row r="6301" spans="1:11" x14ac:dyDescent="0.25">
      <c r="A6301" s="2"/>
      <c r="B6301" s="2"/>
      <c r="C6301" s="2"/>
      <c r="E6301" s="2"/>
      <c r="G6301" s="2"/>
      <c r="H6301" s="6"/>
      <c r="I6301" s="9"/>
      <c r="J6301" s="9"/>
      <c r="K6301" s="9"/>
    </row>
    <row r="6302" spans="1:11" x14ac:dyDescent="0.25">
      <c r="A6302" s="2"/>
      <c r="B6302" s="2"/>
      <c r="C6302" s="2"/>
      <c r="E6302" s="2"/>
      <c r="G6302" s="2"/>
      <c r="H6302" s="6"/>
      <c r="I6302" s="9"/>
      <c r="J6302" s="9"/>
      <c r="K6302" s="9"/>
    </row>
    <row r="6303" spans="1:11" x14ac:dyDescent="0.25">
      <c r="A6303" s="2"/>
      <c r="B6303" s="2"/>
      <c r="C6303" s="2"/>
      <c r="E6303" s="2"/>
      <c r="G6303" s="2"/>
      <c r="H6303" s="6"/>
      <c r="I6303" s="9"/>
      <c r="J6303" s="9"/>
      <c r="K6303" s="9"/>
    </row>
    <row r="6304" spans="1:11" x14ac:dyDescent="0.25">
      <c r="A6304" s="2"/>
      <c r="B6304" s="2"/>
      <c r="C6304" s="2"/>
      <c r="E6304" s="2"/>
      <c r="G6304" s="2"/>
      <c r="H6304" s="6"/>
      <c r="I6304" s="9"/>
      <c r="J6304" s="9"/>
      <c r="K6304" s="9"/>
    </row>
    <row r="6305" spans="1:11" x14ac:dyDescent="0.25">
      <c r="A6305" s="2"/>
      <c r="B6305" s="2"/>
      <c r="C6305" s="2"/>
      <c r="E6305" s="2"/>
      <c r="G6305" s="2"/>
      <c r="H6305" s="6"/>
      <c r="I6305" s="9"/>
      <c r="J6305" s="9"/>
      <c r="K6305" s="9"/>
    </row>
    <row r="6306" spans="1:11" x14ac:dyDescent="0.25">
      <c r="A6306" s="2"/>
      <c r="B6306" s="2"/>
      <c r="C6306" s="2"/>
      <c r="E6306" s="2"/>
      <c r="G6306" s="2"/>
      <c r="H6306" s="6"/>
      <c r="I6306" s="9"/>
      <c r="J6306" s="9"/>
      <c r="K6306" s="9"/>
    </row>
    <row r="6307" spans="1:11" x14ac:dyDescent="0.25">
      <c r="A6307" s="2"/>
      <c r="B6307" s="2"/>
      <c r="C6307" s="2"/>
      <c r="E6307" s="2"/>
      <c r="G6307" s="2"/>
      <c r="H6307" s="6"/>
      <c r="I6307" s="9"/>
      <c r="J6307" s="9"/>
      <c r="K6307" s="9"/>
    </row>
    <row r="6308" spans="1:11" x14ac:dyDescent="0.25">
      <c r="A6308" s="2"/>
      <c r="B6308" s="2"/>
      <c r="C6308" s="2"/>
      <c r="E6308" s="2"/>
      <c r="G6308" s="2"/>
      <c r="H6308" s="6"/>
      <c r="I6308" s="9"/>
      <c r="J6308" s="9"/>
      <c r="K6308" s="9"/>
    </row>
    <row r="6309" spans="1:11" x14ac:dyDescent="0.25">
      <c r="A6309" s="2"/>
      <c r="B6309" s="2"/>
      <c r="C6309" s="2"/>
      <c r="E6309" s="2"/>
      <c r="G6309" s="2"/>
      <c r="H6309" s="6"/>
      <c r="I6309" s="9"/>
      <c r="J6309" s="9"/>
      <c r="K6309" s="9"/>
    </row>
    <row r="6310" spans="1:11" x14ac:dyDescent="0.25">
      <c r="A6310" s="2"/>
      <c r="B6310" s="2"/>
      <c r="C6310" s="2"/>
      <c r="E6310" s="2"/>
      <c r="G6310" s="2"/>
      <c r="H6310" s="6"/>
      <c r="I6310" s="9"/>
      <c r="J6310" s="9"/>
      <c r="K6310" s="9"/>
    </row>
    <row r="6311" spans="1:11" x14ac:dyDescent="0.25">
      <c r="A6311" s="2"/>
      <c r="B6311" s="2"/>
      <c r="C6311" s="2"/>
      <c r="E6311" s="2"/>
      <c r="G6311" s="2"/>
      <c r="H6311" s="6"/>
      <c r="I6311" s="9"/>
      <c r="J6311" s="9"/>
      <c r="K6311" s="9"/>
    </row>
    <row r="6312" spans="1:11" x14ac:dyDescent="0.25">
      <c r="A6312" s="2"/>
      <c r="B6312" s="2"/>
      <c r="C6312" s="2"/>
      <c r="E6312" s="2"/>
      <c r="G6312" s="2"/>
      <c r="H6312" s="6"/>
      <c r="I6312" s="9"/>
      <c r="J6312" s="9"/>
      <c r="K6312" s="9"/>
    </row>
    <row r="6313" spans="1:11" x14ac:dyDescent="0.25">
      <c r="A6313" s="2"/>
      <c r="B6313" s="2"/>
      <c r="C6313" s="2"/>
      <c r="E6313" s="2"/>
      <c r="G6313" s="2"/>
      <c r="H6313" s="6"/>
      <c r="I6313" s="9"/>
      <c r="J6313" s="9"/>
      <c r="K6313" s="9"/>
    </row>
    <row r="6314" spans="1:11" x14ac:dyDescent="0.25">
      <c r="A6314" s="2"/>
      <c r="B6314" s="2"/>
      <c r="C6314" s="2"/>
      <c r="E6314" s="2"/>
      <c r="G6314" s="2"/>
      <c r="H6314" s="6"/>
      <c r="I6314" s="9"/>
      <c r="J6314" s="9"/>
      <c r="K6314" s="9"/>
    </row>
    <row r="6315" spans="1:11" x14ac:dyDescent="0.25">
      <c r="A6315" s="2"/>
      <c r="B6315" s="2"/>
      <c r="C6315" s="2"/>
      <c r="E6315" s="2"/>
      <c r="G6315" s="2"/>
      <c r="H6315" s="6"/>
      <c r="I6315" s="9"/>
      <c r="J6315" s="9"/>
      <c r="K6315" s="9"/>
    </row>
    <row r="6316" spans="1:11" x14ac:dyDescent="0.25">
      <c r="A6316" s="2"/>
      <c r="B6316" s="2"/>
      <c r="C6316" s="2"/>
      <c r="E6316" s="2"/>
      <c r="G6316" s="2"/>
      <c r="H6316" s="6"/>
      <c r="I6316" s="9"/>
      <c r="J6316" s="9"/>
      <c r="K6316" s="9"/>
    </row>
    <row r="6317" spans="1:11" x14ac:dyDescent="0.25">
      <c r="A6317" s="2"/>
      <c r="B6317" s="2"/>
      <c r="C6317" s="2"/>
      <c r="E6317" s="2"/>
      <c r="G6317" s="2"/>
      <c r="H6317" s="6"/>
      <c r="I6317" s="9"/>
      <c r="J6317" s="9"/>
      <c r="K6317" s="9"/>
    </row>
    <row r="6318" spans="1:11" x14ac:dyDescent="0.25">
      <c r="A6318" s="2"/>
      <c r="B6318" s="2"/>
      <c r="C6318" s="2"/>
      <c r="E6318" s="2"/>
      <c r="G6318" s="2"/>
      <c r="H6318" s="6"/>
      <c r="I6318" s="9"/>
      <c r="J6318" s="9"/>
      <c r="K6318" s="9"/>
    </row>
    <row r="6319" spans="1:11" x14ac:dyDescent="0.25">
      <c r="A6319" s="2"/>
      <c r="B6319" s="2"/>
      <c r="C6319" s="2"/>
      <c r="E6319" s="2"/>
      <c r="G6319" s="2"/>
      <c r="H6319" s="6"/>
      <c r="I6319" s="9"/>
      <c r="J6319" s="9"/>
      <c r="K6319" s="9"/>
    </row>
    <row r="6320" spans="1:11" x14ac:dyDescent="0.25">
      <c r="A6320" s="2"/>
      <c r="B6320" s="2"/>
      <c r="C6320" s="2"/>
      <c r="E6320" s="2"/>
      <c r="G6320" s="2"/>
      <c r="H6320" s="6"/>
      <c r="I6320" s="9"/>
      <c r="J6320" s="9"/>
      <c r="K6320" s="9"/>
    </row>
    <row r="6321" spans="1:11" x14ac:dyDescent="0.25">
      <c r="A6321" s="2"/>
      <c r="B6321" s="2"/>
      <c r="C6321" s="2"/>
      <c r="E6321" s="2"/>
      <c r="G6321" s="2"/>
      <c r="H6321" s="6"/>
      <c r="I6321" s="9"/>
      <c r="J6321" s="9"/>
      <c r="K6321" s="9"/>
    </row>
    <row r="6322" spans="1:11" x14ac:dyDescent="0.25">
      <c r="A6322" s="2"/>
      <c r="B6322" s="2"/>
      <c r="C6322" s="2"/>
      <c r="E6322" s="2"/>
      <c r="G6322" s="2"/>
      <c r="H6322" s="6"/>
      <c r="I6322" s="9"/>
      <c r="J6322" s="9"/>
      <c r="K6322" s="9"/>
    </row>
    <row r="6323" spans="1:11" x14ac:dyDescent="0.25">
      <c r="A6323" s="2"/>
      <c r="B6323" s="2"/>
      <c r="C6323" s="2"/>
      <c r="E6323" s="2"/>
      <c r="G6323" s="2"/>
      <c r="H6323" s="6"/>
      <c r="I6323" s="9"/>
      <c r="J6323" s="9"/>
      <c r="K6323" s="9"/>
    </row>
    <row r="6324" spans="1:11" x14ac:dyDescent="0.25">
      <c r="A6324" s="2"/>
      <c r="B6324" s="2"/>
      <c r="C6324" s="2"/>
      <c r="E6324" s="2"/>
      <c r="G6324" s="2"/>
      <c r="H6324" s="6"/>
      <c r="I6324" s="9"/>
      <c r="J6324" s="9"/>
      <c r="K6324" s="9"/>
    </row>
    <row r="6325" spans="1:11" x14ac:dyDescent="0.25">
      <c r="A6325" s="2"/>
      <c r="B6325" s="2"/>
      <c r="C6325" s="2"/>
      <c r="E6325" s="2"/>
      <c r="G6325" s="2"/>
      <c r="H6325" s="6"/>
      <c r="I6325" s="9"/>
      <c r="J6325" s="9"/>
      <c r="K6325" s="9"/>
    </row>
    <row r="6326" spans="1:11" x14ac:dyDescent="0.25">
      <c r="A6326" s="2"/>
      <c r="B6326" s="2"/>
      <c r="C6326" s="2"/>
      <c r="E6326" s="2"/>
      <c r="G6326" s="2"/>
      <c r="H6326" s="6"/>
      <c r="I6326" s="9"/>
      <c r="J6326" s="9"/>
      <c r="K6326" s="9"/>
    </row>
    <row r="6327" spans="1:11" x14ac:dyDescent="0.25">
      <c r="A6327" s="2"/>
      <c r="B6327" s="2"/>
      <c r="C6327" s="2"/>
      <c r="E6327" s="2"/>
      <c r="G6327" s="2"/>
      <c r="H6327" s="6"/>
      <c r="I6327" s="9"/>
      <c r="J6327" s="9"/>
      <c r="K6327" s="9"/>
    </row>
    <row r="6328" spans="1:11" x14ac:dyDescent="0.25">
      <c r="A6328" s="2"/>
      <c r="B6328" s="2"/>
      <c r="C6328" s="2"/>
      <c r="E6328" s="2"/>
      <c r="G6328" s="2"/>
      <c r="H6328" s="6"/>
      <c r="I6328" s="9"/>
      <c r="J6328" s="9"/>
      <c r="K6328" s="9"/>
    </row>
    <row r="6329" spans="1:11" x14ac:dyDescent="0.25">
      <c r="A6329" s="2"/>
      <c r="B6329" s="2"/>
      <c r="C6329" s="2"/>
      <c r="E6329" s="2"/>
      <c r="G6329" s="2"/>
      <c r="H6329" s="6"/>
      <c r="I6329" s="9"/>
      <c r="J6329" s="9"/>
      <c r="K6329" s="9"/>
    </row>
    <row r="6330" spans="1:11" x14ac:dyDescent="0.25">
      <c r="A6330" s="2"/>
      <c r="B6330" s="2"/>
      <c r="C6330" s="2"/>
      <c r="E6330" s="2"/>
      <c r="G6330" s="2"/>
      <c r="H6330" s="6"/>
      <c r="I6330" s="9"/>
      <c r="J6330" s="9"/>
      <c r="K6330" s="9"/>
    </row>
    <row r="6331" spans="1:11" x14ac:dyDescent="0.25">
      <c r="A6331" s="2"/>
      <c r="B6331" s="2"/>
      <c r="C6331" s="2"/>
      <c r="E6331" s="2"/>
      <c r="G6331" s="2"/>
      <c r="H6331" s="6"/>
      <c r="I6331" s="9"/>
      <c r="J6331" s="9"/>
      <c r="K6331" s="9"/>
    </row>
    <row r="6332" spans="1:11" x14ac:dyDescent="0.25">
      <c r="A6332" s="2"/>
      <c r="B6332" s="2"/>
      <c r="C6332" s="2"/>
      <c r="E6332" s="2"/>
      <c r="G6332" s="2"/>
      <c r="H6332" s="6"/>
      <c r="I6332" s="9"/>
      <c r="J6332" s="9"/>
      <c r="K6332" s="9"/>
    </row>
    <row r="6333" spans="1:11" x14ac:dyDescent="0.25">
      <c r="A6333" s="2"/>
      <c r="B6333" s="2"/>
      <c r="C6333" s="2"/>
      <c r="E6333" s="2"/>
      <c r="G6333" s="2"/>
      <c r="H6333" s="6"/>
      <c r="I6333" s="9"/>
      <c r="J6333" s="9"/>
      <c r="K6333" s="9"/>
    </row>
    <row r="6334" spans="1:11" x14ac:dyDescent="0.25">
      <c r="A6334" s="2"/>
      <c r="B6334" s="2"/>
      <c r="C6334" s="2"/>
      <c r="E6334" s="2"/>
      <c r="G6334" s="2"/>
      <c r="H6334" s="6"/>
      <c r="I6334" s="9"/>
      <c r="J6334" s="9"/>
      <c r="K6334" s="9"/>
    </row>
    <row r="6335" spans="1:11" x14ac:dyDescent="0.25">
      <c r="A6335" s="2"/>
      <c r="B6335" s="2"/>
      <c r="C6335" s="2"/>
      <c r="E6335" s="2"/>
      <c r="G6335" s="2"/>
      <c r="H6335" s="6"/>
      <c r="I6335" s="9"/>
      <c r="J6335" s="9"/>
      <c r="K6335" s="9"/>
    </row>
    <row r="6336" spans="1:11" x14ac:dyDescent="0.25">
      <c r="A6336" s="2"/>
      <c r="B6336" s="2"/>
      <c r="C6336" s="2"/>
      <c r="E6336" s="2"/>
      <c r="G6336" s="2"/>
      <c r="H6336" s="6"/>
      <c r="I6336" s="9"/>
      <c r="J6336" s="9"/>
      <c r="K6336" s="9"/>
    </row>
    <row r="6337" spans="1:11" x14ac:dyDescent="0.25">
      <c r="A6337" s="2"/>
      <c r="B6337" s="2"/>
      <c r="C6337" s="2"/>
      <c r="E6337" s="2"/>
      <c r="G6337" s="2"/>
      <c r="H6337" s="6"/>
      <c r="I6337" s="9"/>
      <c r="J6337" s="9"/>
      <c r="K6337" s="9"/>
    </row>
    <row r="6338" spans="1:11" x14ac:dyDescent="0.25">
      <c r="A6338" s="2"/>
      <c r="B6338" s="2"/>
      <c r="C6338" s="2"/>
      <c r="E6338" s="2"/>
      <c r="G6338" s="2"/>
      <c r="H6338" s="6"/>
      <c r="I6338" s="9"/>
      <c r="J6338" s="9"/>
      <c r="K6338" s="9"/>
    </row>
    <row r="6339" spans="1:11" x14ac:dyDescent="0.25">
      <c r="A6339" s="2"/>
      <c r="B6339" s="2"/>
      <c r="C6339" s="2"/>
      <c r="E6339" s="2"/>
      <c r="G6339" s="2"/>
      <c r="H6339" s="6"/>
      <c r="I6339" s="9"/>
      <c r="J6339" s="9"/>
      <c r="K6339" s="9"/>
    </row>
    <row r="6340" spans="1:11" x14ac:dyDescent="0.25">
      <c r="A6340" s="2"/>
      <c r="B6340" s="2"/>
      <c r="C6340" s="2"/>
      <c r="E6340" s="2"/>
      <c r="G6340" s="2"/>
      <c r="H6340" s="6"/>
      <c r="I6340" s="9"/>
      <c r="J6340" s="9"/>
      <c r="K6340" s="9"/>
    </row>
    <row r="6341" spans="1:11" x14ac:dyDescent="0.25">
      <c r="A6341" s="2"/>
      <c r="B6341" s="2"/>
      <c r="C6341" s="2"/>
      <c r="E6341" s="2"/>
      <c r="G6341" s="2"/>
      <c r="H6341" s="6"/>
      <c r="I6341" s="9"/>
      <c r="J6341" s="9"/>
      <c r="K6341" s="9"/>
    </row>
    <row r="6342" spans="1:11" x14ac:dyDescent="0.25">
      <c r="A6342" s="2"/>
      <c r="B6342" s="2"/>
      <c r="C6342" s="2"/>
      <c r="E6342" s="2"/>
      <c r="G6342" s="2"/>
      <c r="H6342" s="6"/>
      <c r="I6342" s="9"/>
      <c r="J6342" s="9"/>
      <c r="K6342" s="9"/>
    </row>
    <row r="6343" spans="1:11" x14ac:dyDescent="0.25">
      <c r="A6343" s="2"/>
      <c r="B6343" s="2"/>
      <c r="C6343" s="2"/>
      <c r="E6343" s="2"/>
      <c r="G6343" s="2"/>
      <c r="H6343" s="6"/>
      <c r="I6343" s="9"/>
      <c r="J6343" s="9"/>
      <c r="K6343" s="9"/>
    </row>
    <row r="6344" spans="1:11" x14ac:dyDescent="0.25">
      <c r="A6344" s="2"/>
      <c r="B6344" s="2"/>
      <c r="C6344" s="2"/>
      <c r="E6344" s="2"/>
      <c r="G6344" s="2"/>
      <c r="H6344" s="6"/>
      <c r="I6344" s="9"/>
      <c r="J6344" s="9"/>
      <c r="K6344" s="9"/>
    </row>
    <row r="6345" spans="1:11" x14ac:dyDescent="0.25">
      <c r="A6345" s="2"/>
      <c r="B6345" s="2"/>
      <c r="C6345" s="2"/>
      <c r="E6345" s="2"/>
      <c r="G6345" s="2"/>
      <c r="H6345" s="6"/>
      <c r="I6345" s="9"/>
      <c r="J6345" s="9"/>
      <c r="K6345" s="9"/>
    </row>
    <row r="6346" spans="1:11" x14ac:dyDescent="0.25">
      <c r="A6346" s="2"/>
      <c r="B6346" s="2"/>
      <c r="C6346" s="2"/>
      <c r="E6346" s="2"/>
      <c r="G6346" s="2"/>
      <c r="H6346" s="6"/>
      <c r="I6346" s="9"/>
      <c r="J6346" s="9"/>
      <c r="K6346" s="9"/>
    </row>
    <row r="6347" spans="1:11" x14ac:dyDescent="0.25">
      <c r="A6347" s="2"/>
      <c r="B6347" s="2"/>
      <c r="C6347" s="2"/>
      <c r="E6347" s="2"/>
      <c r="G6347" s="2"/>
      <c r="H6347" s="6"/>
      <c r="I6347" s="9"/>
      <c r="J6347" s="9"/>
      <c r="K6347" s="9"/>
    </row>
    <row r="6348" spans="1:11" x14ac:dyDescent="0.25">
      <c r="A6348" s="2"/>
      <c r="B6348" s="2"/>
      <c r="C6348" s="2"/>
      <c r="E6348" s="2"/>
      <c r="G6348" s="2"/>
      <c r="H6348" s="6"/>
      <c r="I6348" s="9"/>
      <c r="J6348" s="9"/>
      <c r="K6348" s="9"/>
    </row>
    <row r="6349" spans="1:11" x14ac:dyDescent="0.25">
      <c r="A6349" s="2"/>
      <c r="B6349" s="2"/>
      <c r="C6349" s="2"/>
      <c r="E6349" s="2"/>
      <c r="G6349" s="2"/>
      <c r="H6349" s="6"/>
      <c r="I6349" s="9"/>
      <c r="J6349" s="9"/>
      <c r="K6349" s="9"/>
    </row>
    <row r="6350" spans="1:11" x14ac:dyDescent="0.25">
      <c r="A6350" s="2"/>
      <c r="B6350" s="2"/>
      <c r="C6350" s="2"/>
      <c r="E6350" s="2"/>
      <c r="G6350" s="2"/>
      <c r="H6350" s="6"/>
      <c r="I6350" s="9"/>
      <c r="J6350" s="9"/>
      <c r="K6350" s="9"/>
    </row>
    <row r="6351" spans="1:11" x14ac:dyDescent="0.25">
      <c r="A6351" s="2"/>
      <c r="B6351" s="2"/>
      <c r="C6351" s="2"/>
      <c r="E6351" s="2"/>
      <c r="G6351" s="2"/>
      <c r="H6351" s="6"/>
      <c r="I6351" s="9"/>
      <c r="J6351" s="9"/>
      <c r="K6351" s="9"/>
    </row>
    <row r="6352" spans="1:11" x14ac:dyDescent="0.25">
      <c r="A6352" s="2"/>
      <c r="B6352" s="2"/>
      <c r="C6352" s="2"/>
      <c r="E6352" s="2"/>
      <c r="G6352" s="2"/>
      <c r="H6352" s="6"/>
      <c r="I6352" s="9"/>
      <c r="J6352" s="9"/>
      <c r="K6352" s="9"/>
    </row>
    <row r="6353" spans="1:11" x14ac:dyDescent="0.25">
      <c r="A6353" s="2"/>
      <c r="B6353" s="2"/>
      <c r="C6353" s="2"/>
      <c r="E6353" s="2"/>
      <c r="G6353" s="2"/>
      <c r="H6353" s="6"/>
      <c r="I6353" s="9"/>
      <c r="J6353" s="9"/>
      <c r="K6353" s="9"/>
    </row>
    <row r="6354" spans="1:11" x14ac:dyDescent="0.25">
      <c r="A6354" s="2"/>
      <c r="B6354" s="2"/>
      <c r="C6354" s="2"/>
      <c r="E6354" s="2"/>
      <c r="G6354" s="2"/>
      <c r="H6354" s="6"/>
      <c r="I6354" s="9"/>
      <c r="J6354" s="9"/>
      <c r="K6354" s="9"/>
    </row>
    <row r="6355" spans="1:11" x14ac:dyDescent="0.25">
      <c r="A6355" s="2"/>
      <c r="B6355" s="2"/>
      <c r="C6355" s="2"/>
      <c r="E6355" s="2"/>
      <c r="G6355" s="2"/>
      <c r="H6355" s="6"/>
      <c r="I6355" s="9"/>
      <c r="J6355" s="9"/>
      <c r="K6355" s="9"/>
    </row>
    <row r="6356" spans="1:11" x14ac:dyDescent="0.25">
      <c r="A6356" s="2"/>
      <c r="B6356" s="2"/>
      <c r="C6356" s="2"/>
      <c r="E6356" s="2"/>
      <c r="G6356" s="2"/>
      <c r="H6356" s="6"/>
      <c r="I6356" s="9"/>
      <c r="J6356" s="9"/>
      <c r="K6356" s="9"/>
    </row>
    <row r="6357" spans="1:11" x14ac:dyDescent="0.25">
      <c r="A6357" s="2"/>
      <c r="B6357" s="2"/>
      <c r="C6357" s="2"/>
      <c r="E6357" s="2"/>
      <c r="G6357" s="2"/>
      <c r="H6357" s="6"/>
      <c r="I6357" s="9"/>
      <c r="J6357" s="9"/>
      <c r="K6357" s="9"/>
    </row>
    <row r="6358" spans="1:11" x14ac:dyDescent="0.25">
      <c r="A6358" s="2"/>
      <c r="B6358" s="2"/>
      <c r="C6358" s="2"/>
      <c r="E6358" s="2"/>
      <c r="G6358" s="2"/>
      <c r="H6358" s="6"/>
      <c r="I6358" s="9"/>
      <c r="J6358" s="9"/>
      <c r="K6358" s="9"/>
    </row>
    <row r="6359" spans="1:11" x14ac:dyDescent="0.25">
      <c r="A6359" s="2"/>
      <c r="B6359" s="2"/>
      <c r="C6359" s="2"/>
      <c r="E6359" s="2"/>
      <c r="G6359" s="2"/>
      <c r="H6359" s="6"/>
      <c r="I6359" s="9"/>
      <c r="J6359" s="9"/>
      <c r="K6359" s="9"/>
    </row>
    <row r="6360" spans="1:11" x14ac:dyDescent="0.25">
      <c r="A6360" s="2"/>
      <c r="B6360" s="2"/>
      <c r="C6360" s="2"/>
      <c r="E6360" s="2"/>
      <c r="G6360" s="2"/>
      <c r="H6360" s="6"/>
      <c r="I6360" s="9"/>
      <c r="J6360" s="9"/>
      <c r="K6360" s="9"/>
    </row>
    <row r="6361" spans="1:11" x14ac:dyDescent="0.25">
      <c r="A6361" s="2"/>
      <c r="B6361" s="2"/>
      <c r="C6361" s="2"/>
      <c r="E6361" s="2"/>
      <c r="G6361" s="2"/>
      <c r="H6361" s="6"/>
      <c r="I6361" s="9"/>
      <c r="J6361" s="9"/>
      <c r="K6361" s="9"/>
    </row>
    <row r="6362" spans="1:11" x14ac:dyDescent="0.25">
      <c r="A6362" s="2"/>
      <c r="B6362" s="2"/>
      <c r="C6362" s="2"/>
      <c r="E6362" s="2"/>
      <c r="G6362" s="2"/>
      <c r="H6362" s="6"/>
      <c r="I6362" s="9"/>
      <c r="J6362" s="9"/>
      <c r="K6362" s="9"/>
    </row>
    <row r="6363" spans="1:11" x14ac:dyDescent="0.25">
      <c r="A6363" s="2"/>
      <c r="B6363" s="2"/>
      <c r="C6363" s="2"/>
      <c r="E6363" s="2"/>
      <c r="G6363" s="2"/>
      <c r="H6363" s="6"/>
      <c r="I6363" s="9"/>
      <c r="J6363" s="9"/>
      <c r="K6363" s="9"/>
    </row>
    <row r="6364" spans="1:11" x14ac:dyDescent="0.25">
      <c r="A6364" s="2"/>
      <c r="B6364" s="2"/>
      <c r="C6364" s="2"/>
      <c r="E6364" s="2"/>
      <c r="G6364" s="2"/>
      <c r="H6364" s="6"/>
      <c r="I6364" s="9"/>
      <c r="J6364" s="9"/>
      <c r="K6364" s="9"/>
    </row>
    <row r="6365" spans="1:11" x14ac:dyDescent="0.25">
      <c r="A6365" s="2"/>
      <c r="B6365" s="2"/>
      <c r="C6365" s="2"/>
      <c r="E6365" s="2"/>
      <c r="G6365" s="2"/>
      <c r="H6365" s="6"/>
      <c r="I6365" s="9"/>
      <c r="J6365" s="9"/>
      <c r="K6365" s="9"/>
    </row>
    <row r="6366" spans="1:11" x14ac:dyDescent="0.25">
      <c r="A6366" s="2"/>
      <c r="B6366" s="2"/>
      <c r="C6366" s="2"/>
      <c r="E6366" s="2"/>
      <c r="G6366" s="2"/>
      <c r="H6366" s="6"/>
      <c r="I6366" s="9"/>
      <c r="J6366" s="9"/>
      <c r="K6366" s="9"/>
    </row>
    <row r="6367" spans="1:11" x14ac:dyDescent="0.25">
      <c r="A6367" s="2"/>
      <c r="B6367" s="2"/>
      <c r="C6367" s="2"/>
      <c r="E6367" s="2"/>
      <c r="G6367" s="2"/>
      <c r="H6367" s="6"/>
      <c r="I6367" s="9"/>
      <c r="J6367" s="9"/>
      <c r="K6367" s="9"/>
    </row>
    <row r="6368" spans="1:11" x14ac:dyDescent="0.25">
      <c r="A6368" s="2"/>
      <c r="B6368" s="2"/>
      <c r="C6368" s="2"/>
      <c r="E6368" s="2"/>
      <c r="G6368" s="2"/>
      <c r="H6368" s="6"/>
      <c r="I6368" s="9"/>
      <c r="J6368" s="9"/>
      <c r="K6368" s="9"/>
    </row>
    <row r="6369" spans="1:11" x14ac:dyDescent="0.25">
      <c r="A6369" s="2"/>
      <c r="B6369" s="2"/>
      <c r="C6369" s="2"/>
      <c r="E6369" s="2"/>
      <c r="G6369" s="2"/>
      <c r="H6369" s="6"/>
      <c r="I6369" s="9"/>
      <c r="J6369" s="9"/>
      <c r="K6369" s="9"/>
    </row>
    <row r="6370" spans="1:11" x14ac:dyDescent="0.25">
      <c r="A6370" s="2"/>
      <c r="B6370" s="2"/>
      <c r="C6370" s="2"/>
      <c r="E6370" s="2"/>
      <c r="G6370" s="2"/>
      <c r="H6370" s="6"/>
      <c r="I6370" s="9"/>
      <c r="J6370" s="9"/>
      <c r="K6370" s="9"/>
    </row>
    <row r="6371" spans="1:11" x14ac:dyDescent="0.25">
      <c r="A6371" s="2"/>
      <c r="B6371" s="2"/>
      <c r="C6371" s="2"/>
      <c r="E6371" s="2"/>
      <c r="G6371" s="2"/>
      <c r="H6371" s="6"/>
      <c r="I6371" s="9"/>
      <c r="J6371" s="9"/>
      <c r="K6371" s="9"/>
    </row>
    <row r="6372" spans="1:11" x14ac:dyDescent="0.25">
      <c r="A6372" s="2"/>
      <c r="B6372" s="2"/>
      <c r="C6372" s="2"/>
      <c r="E6372" s="2"/>
      <c r="G6372" s="2"/>
      <c r="H6372" s="6"/>
      <c r="I6372" s="9"/>
      <c r="J6372" s="9"/>
      <c r="K6372" s="9"/>
    </row>
    <row r="6373" spans="1:11" x14ac:dyDescent="0.25">
      <c r="A6373" s="2"/>
      <c r="B6373" s="2"/>
      <c r="C6373" s="2"/>
      <c r="E6373" s="2"/>
      <c r="G6373" s="2"/>
      <c r="H6373" s="6"/>
      <c r="I6373" s="9"/>
      <c r="J6373" s="9"/>
      <c r="K6373" s="9"/>
    </row>
    <row r="6374" spans="1:11" x14ac:dyDescent="0.25">
      <c r="A6374" s="2"/>
      <c r="B6374" s="2"/>
      <c r="C6374" s="2"/>
      <c r="E6374" s="2"/>
      <c r="G6374" s="2"/>
      <c r="H6374" s="6"/>
      <c r="I6374" s="9"/>
      <c r="J6374" s="9"/>
      <c r="K6374" s="9"/>
    </row>
    <row r="6375" spans="1:11" x14ac:dyDescent="0.25">
      <c r="A6375" s="2"/>
      <c r="B6375" s="2"/>
      <c r="C6375" s="2"/>
      <c r="E6375" s="2"/>
      <c r="G6375" s="2"/>
      <c r="H6375" s="6"/>
      <c r="I6375" s="9"/>
      <c r="J6375" s="9"/>
      <c r="K6375" s="9"/>
    </row>
    <row r="6376" spans="1:11" x14ac:dyDescent="0.25">
      <c r="A6376" s="2"/>
      <c r="B6376" s="2"/>
      <c r="C6376" s="2"/>
      <c r="E6376" s="2"/>
      <c r="G6376" s="2"/>
      <c r="H6376" s="6"/>
      <c r="I6376" s="9"/>
      <c r="J6376" s="9"/>
      <c r="K6376" s="9"/>
    </row>
    <row r="6377" spans="1:11" x14ac:dyDescent="0.25">
      <c r="A6377" s="2"/>
      <c r="B6377" s="2"/>
      <c r="C6377" s="2"/>
      <c r="E6377" s="2"/>
      <c r="G6377" s="2"/>
      <c r="H6377" s="6"/>
      <c r="I6377" s="9"/>
      <c r="J6377" s="9"/>
      <c r="K6377" s="9"/>
    </row>
    <row r="6378" spans="1:11" x14ac:dyDescent="0.25">
      <c r="A6378" s="2"/>
      <c r="B6378" s="2"/>
      <c r="C6378" s="2"/>
      <c r="E6378" s="2"/>
      <c r="G6378" s="2"/>
      <c r="H6378" s="6"/>
      <c r="I6378" s="9"/>
      <c r="J6378" s="9"/>
      <c r="K6378" s="9"/>
    </row>
    <row r="6379" spans="1:11" x14ac:dyDescent="0.25">
      <c r="A6379" s="2"/>
      <c r="B6379" s="2"/>
      <c r="C6379" s="2"/>
      <c r="E6379" s="2"/>
      <c r="G6379" s="2"/>
      <c r="H6379" s="6"/>
      <c r="I6379" s="9"/>
      <c r="J6379" s="9"/>
      <c r="K6379" s="9"/>
    </row>
    <row r="6380" spans="1:11" x14ac:dyDescent="0.25">
      <c r="A6380" s="2"/>
      <c r="B6380" s="2"/>
      <c r="C6380" s="2"/>
      <c r="E6380" s="2"/>
      <c r="G6380" s="2"/>
      <c r="H6380" s="6"/>
      <c r="I6380" s="9"/>
      <c r="J6380" s="9"/>
      <c r="K6380" s="9"/>
    </row>
    <row r="6381" spans="1:11" x14ac:dyDescent="0.25">
      <c r="A6381" s="2"/>
      <c r="B6381" s="2"/>
      <c r="C6381" s="2"/>
      <c r="E6381" s="2"/>
      <c r="G6381" s="2"/>
      <c r="H6381" s="6"/>
      <c r="I6381" s="9"/>
      <c r="J6381" s="9"/>
      <c r="K6381" s="9"/>
    </row>
    <row r="6382" spans="1:11" x14ac:dyDescent="0.25">
      <c r="A6382" s="2"/>
      <c r="B6382" s="2"/>
      <c r="C6382" s="2"/>
      <c r="E6382" s="2"/>
      <c r="G6382" s="2"/>
      <c r="H6382" s="6"/>
      <c r="I6382" s="9"/>
      <c r="J6382" s="9"/>
      <c r="K6382" s="9"/>
    </row>
    <row r="6383" spans="1:11" x14ac:dyDescent="0.25">
      <c r="A6383" s="2"/>
      <c r="B6383" s="2"/>
      <c r="C6383" s="2"/>
      <c r="E6383" s="2"/>
      <c r="G6383" s="2"/>
      <c r="H6383" s="6"/>
      <c r="I6383" s="9"/>
      <c r="J6383" s="9"/>
      <c r="K6383" s="9"/>
    </row>
    <row r="6384" spans="1:11" x14ac:dyDescent="0.25">
      <c r="A6384" s="2"/>
      <c r="B6384" s="2"/>
      <c r="C6384" s="2"/>
      <c r="E6384" s="2"/>
      <c r="G6384" s="2"/>
      <c r="H6384" s="6"/>
      <c r="I6384" s="9"/>
      <c r="J6384" s="9"/>
      <c r="K6384" s="9"/>
    </row>
    <row r="6385" spans="1:11" x14ac:dyDescent="0.25">
      <c r="A6385" s="2"/>
      <c r="B6385" s="2"/>
      <c r="C6385" s="2"/>
      <c r="E6385" s="2"/>
      <c r="G6385" s="2"/>
      <c r="H6385" s="6"/>
      <c r="I6385" s="9"/>
      <c r="J6385" s="9"/>
      <c r="K6385" s="9"/>
    </row>
    <row r="6386" spans="1:11" x14ac:dyDescent="0.25">
      <c r="A6386" s="2"/>
      <c r="B6386" s="2"/>
      <c r="C6386" s="2"/>
      <c r="E6386" s="2"/>
      <c r="G6386" s="2"/>
      <c r="H6386" s="6"/>
      <c r="I6386" s="9"/>
      <c r="J6386" s="9"/>
      <c r="K6386" s="9"/>
    </row>
    <row r="6387" spans="1:11" x14ac:dyDescent="0.25">
      <c r="A6387" s="2"/>
      <c r="B6387" s="2"/>
      <c r="C6387" s="2"/>
      <c r="E6387" s="2"/>
      <c r="G6387" s="2"/>
      <c r="H6387" s="6"/>
      <c r="I6387" s="9"/>
      <c r="J6387" s="9"/>
      <c r="K6387" s="9"/>
    </row>
    <row r="6388" spans="1:11" x14ac:dyDescent="0.25">
      <c r="A6388" s="2"/>
      <c r="B6388" s="2"/>
      <c r="C6388" s="2"/>
      <c r="E6388" s="2"/>
      <c r="G6388" s="2"/>
      <c r="H6388" s="6"/>
      <c r="I6388" s="9"/>
      <c r="J6388" s="9"/>
      <c r="K6388" s="9"/>
    </row>
    <row r="6389" spans="1:11" x14ac:dyDescent="0.25">
      <c r="A6389" s="2"/>
      <c r="B6389" s="2"/>
      <c r="C6389" s="2"/>
      <c r="E6389" s="2"/>
      <c r="G6389" s="2"/>
      <c r="H6389" s="6"/>
      <c r="I6389" s="9"/>
      <c r="J6389" s="9"/>
      <c r="K6389" s="9"/>
    </row>
    <row r="6390" spans="1:11" x14ac:dyDescent="0.25">
      <c r="A6390" s="2"/>
      <c r="B6390" s="2"/>
      <c r="C6390" s="2"/>
      <c r="E6390" s="2"/>
      <c r="G6390" s="2"/>
      <c r="H6390" s="6"/>
      <c r="I6390" s="9"/>
      <c r="J6390" s="9"/>
      <c r="K6390" s="9"/>
    </row>
    <row r="6391" spans="1:11" x14ac:dyDescent="0.25">
      <c r="A6391" s="2"/>
      <c r="B6391" s="2"/>
      <c r="C6391" s="2"/>
      <c r="E6391" s="2"/>
      <c r="G6391" s="2"/>
      <c r="H6391" s="6"/>
      <c r="I6391" s="9"/>
      <c r="J6391" s="9"/>
      <c r="K6391" s="9"/>
    </row>
    <row r="6392" spans="1:11" x14ac:dyDescent="0.25">
      <c r="A6392" s="2"/>
      <c r="B6392" s="2"/>
      <c r="C6392" s="2"/>
      <c r="E6392" s="2"/>
      <c r="G6392" s="2"/>
      <c r="H6392" s="6"/>
      <c r="I6392" s="9"/>
      <c r="J6392" s="9"/>
      <c r="K6392" s="9"/>
    </row>
    <row r="6393" spans="1:11" x14ac:dyDescent="0.25">
      <c r="A6393" s="2"/>
      <c r="B6393" s="2"/>
      <c r="C6393" s="2"/>
      <c r="E6393" s="2"/>
      <c r="G6393" s="2"/>
      <c r="H6393" s="6"/>
      <c r="I6393" s="9"/>
      <c r="J6393" s="9"/>
      <c r="K6393" s="9"/>
    </row>
    <row r="6394" spans="1:11" x14ac:dyDescent="0.25">
      <c r="A6394" s="2"/>
      <c r="B6394" s="2"/>
      <c r="C6394" s="2"/>
      <c r="E6394" s="2"/>
      <c r="G6394" s="2"/>
      <c r="H6394" s="6"/>
      <c r="I6394" s="9"/>
      <c r="J6394" s="9"/>
      <c r="K6394" s="9"/>
    </row>
    <row r="6395" spans="1:11" x14ac:dyDescent="0.25">
      <c r="A6395" s="2"/>
      <c r="B6395" s="2"/>
      <c r="C6395" s="2"/>
      <c r="E6395" s="2"/>
      <c r="G6395" s="2"/>
      <c r="H6395" s="6"/>
      <c r="I6395" s="9"/>
      <c r="J6395" s="9"/>
      <c r="K6395" s="9"/>
    </row>
    <row r="6396" spans="1:11" x14ac:dyDescent="0.25">
      <c r="A6396" s="2"/>
      <c r="B6396" s="2"/>
      <c r="C6396" s="2"/>
      <c r="E6396" s="2"/>
      <c r="G6396" s="2"/>
      <c r="H6396" s="6"/>
      <c r="I6396" s="9"/>
      <c r="J6396" s="9"/>
      <c r="K6396" s="9"/>
    </row>
    <row r="6397" spans="1:11" x14ac:dyDescent="0.25">
      <c r="A6397" s="2"/>
      <c r="B6397" s="2"/>
      <c r="C6397" s="2"/>
      <c r="E6397" s="2"/>
      <c r="G6397" s="2"/>
      <c r="H6397" s="6"/>
      <c r="I6397" s="9"/>
      <c r="J6397" s="9"/>
      <c r="K6397" s="9"/>
    </row>
    <row r="6398" spans="1:11" x14ac:dyDescent="0.25">
      <c r="A6398" s="2"/>
      <c r="B6398" s="2"/>
      <c r="C6398" s="2"/>
      <c r="E6398" s="2"/>
      <c r="G6398" s="2"/>
      <c r="H6398" s="6"/>
      <c r="I6398" s="9"/>
      <c r="J6398" s="9"/>
      <c r="K6398" s="9"/>
    </row>
    <row r="6399" spans="1:11" x14ac:dyDescent="0.25">
      <c r="A6399" s="2"/>
      <c r="B6399" s="2"/>
      <c r="C6399" s="2"/>
      <c r="E6399" s="2"/>
      <c r="G6399" s="2"/>
      <c r="H6399" s="6"/>
      <c r="I6399" s="9"/>
      <c r="J6399" s="9"/>
      <c r="K6399" s="9"/>
    </row>
    <row r="6400" spans="1:11" x14ac:dyDescent="0.25">
      <c r="A6400" s="2"/>
      <c r="B6400" s="2"/>
      <c r="C6400" s="2"/>
      <c r="E6400" s="2"/>
      <c r="G6400" s="2"/>
      <c r="H6400" s="6"/>
      <c r="I6400" s="9"/>
      <c r="J6400" s="9"/>
      <c r="K6400" s="9"/>
    </row>
    <row r="6401" spans="1:11" x14ac:dyDescent="0.25">
      <c r="A6401" s="2"/>
      <c r="B6401" s="2"/>
      <c r="C6401" s="2"/>
      <c r="E6401" s="2"/>
      <c r="G6401" s="2"/>
      <c r="H6401" s="6"/>
      <c r="I6401" s="9"/>
      <c r="J6401" s="9"/>
      <c r="K6401" s="9"/>
    </row>
    <row r="6402" spans="1:11" x14ac:dyDescent="0.25">
      <c r="A6402" s="2"/>
      <c r="B6402" s="2"/>
      <c r="C6402" s="2"/>
      <c r="E6402" s="2"/>
      <c r="G6402" s="2"/>
      <c r="H6402" s="6"/>
      <c r="I6402" s="9"/>
      <c r="J6402" s="9"/>
      <c r="K6402" s="9"/>
    </row>
    <row r="6403" spans="1:11" x14ac:dyDescent="0.25">
      <c r="A6403" s="2"/>
      <c r="B6403" s="2"/>
      <c r="C6403" s="2"/>
      <c r="E6403" s="2"/>
      <c r="G6403" s="2"/>
      <c r="H6403" s="6"/>
      <c r="I6403" s="9"/>
      <c r="J6403" s="9"/>
      <c r="K6403" s="9"/>
    </row>
    <row r="6404" spans="1:11" x14ac:dyDescent="0.25">
      <c r="A6404" s="2"/>
      <c r="B6404" s="2"/>
      <c r="C6404" s="2"/>
      <c r="E6404" s="2"/>
      <c r="G6404" s="2"/>
      <c r="H6404" s="6"/>
      <c r="I6404" s="9"/>
      <c r="J6404" s="9"/>
      <c r="K6404" s="9"/>
    </row>
    <row r="6405" spans="1:11" x14ac:dyDescent="0.25">
      <c r="A6405" s="2"/>
      <c r="B6405" s="2"/>
      <c r="C6405" s="2"/>
      <c r="E6405" s="2"/>
      <c r="G6405" s="2"/>
      <c r="H6405" s="6"/>
      <c r="I6405" s="9"/>
      <c r="J6405" s="9"/>
      <c r="K6405" s="9"/>
    </row>
    <row r="6406" spans="1:11" x14ac:dyDescent="0.25">
      <c r="A6406" s="2"/>
      <c r="B6406" s="2"/>
      <c r="C6406" s="2"/>
      <c r="E6406" s="2"/>
      <c r="G6406" s="2"/>
      <c r="H6406" s="6"/>
      <c r="I6406" s="9"/>
      <c r="J6406" s="9"/>
      <c r="K6406" s="9"/>
    </row>
    <row r="6407" spans="1:11" x14ac:dyDescent="0.25">
      <c r="A6407" s="2"/>
      <c r="B6407" s="2"/>
      <c r="C6407" s="2"/>
      <c r="E6407" s="2"/>
      <c r="G6407" s="2"/>
      <c r="H6407" s="6"/>
      <c r="I6407" s="9"/>
      <c r="J6407" s="9"/>
      <c r="K6407" s="9"/>
    </row>
    <row r="6408" spans="1:11" x14ac:dyDescent="0.25">
      <c r="A6408" s="2"/>
      <c r="B6408" s="2"/>
      <c r="C6408" s="2"/>
      <c r="E6408" s="2"/>
      <c r="G6408" s="2"/>
      <c r="H6408" s="6"/>
      <c r="I6408" s="9"/>
      <c r="J6408" s="9"/>
      <c r="K6408" s="9"/>
    </row>
    <row r="6409" spans="1:11" x14ac:dyDescent="0.25">
      <c r="A6409" s="2"/>
      <c r="B6409" s="2"/>
      <c r="C6409" s="2"/>
      <c r="E6409" s="2"/>
      <c r="G6409" s="2"/>
      <c r="H6409" s="6"/>
      <c r="I6409" s="9"/>
      <c r="J6409" s="9"/>
      <c r="K6409" s="9"/>
    </row>
    <row r="6410" spans="1:11" x14ac:dyDescent="0.25">
      <c r="A6410" s="2"/>
      <c r="B6410" s="2"/>
      <c r="C6410" s="2"/>
      <c r="E6410" s="2"/>
      <c r="G6410" s="2"/>
      <c r="H6410" s="6"/>
      <c r="I6410" s="9"/>
      <c r="J6410" s="9"/>
      <c r="K6410" s="9"/>
    </row>
    <row r="6411" spans="1:11" x14ac:dyDescent="0.25">
      <c r="A6411" s="2"/>
      <c r="B6411" s="2"/>
      <c r="C6411" s="2"/>
      <c r="E6411" s="2"/>
      <c r="G6411" s="2"/>
      <c r="H6411" s="6"/>
      <c r="I6411" s="9"/>
      <c r="J6411" s="9"/>
      <c r="K6411" s="9"/>
    </row>
    <row r="6412" spans="1:11" x14ac:dyDescent="0.25">
      <c r="A6412" s="2"/>
      <c r="B6412" s="2"/>
      <c r="C6412" s="2"/>
      <c r="E6412" s="2"/>
      <c r="G6412" s="2"/>
      <c r="H6412" s="6"/>
      <c r="I6412" s="9"/>
      <c r="J6412" s="9"/>
      <c r="K6412" s="9"/>
    </row>
    <row r="6413" spans="1:11" x14ac:dyDescent="0.25">
      <c r="A6413" s="2"/>
      <c r="B6413" s="2"/>
      <c r="C6413" s="2"/>
      <c r="E6413" s="2"/>
      <c r="G6413" s="2"/>
      <c r="H6413" s="6"/>
      <c r="I6413" s="9"/>
      <c r="J6413" s="9"/>
      <c r="K6413" s="9"/>
    </row>
    <row r="6414" spans="1:11" x14ac:dyDescent="0.25">
      <c r="A6414" s="2"/>
      <c r="B6414" s="2"/>
      <c r="C6414" s="2"/>
      <c r="E6414" s="2"/>
      <c r="G6414" s="2"/>
      <c r="H6414" s="6"/>
      <c r="I6414" s="9"/>
      <c r="J6414" s="9"/>
      <c r="K6414" s="9"/>
    </row>
    <row r="6415" spans="1:11" x14ac:dyDescent="0.25">
      <c r="A6415" s="2"/>
      <c r="B6415" s="2"/>
      <c r="C6415" s="2"/>
      <c r="E6415" s="2"/>
      <c r="G6415" s="2"/>
      <c r="H6415" s="6"/>
      <c r="I6415" s="9"/>
      <c r="J6415" s="9"/>
      <c r="K6415" s="9"/>
    </row>
    <row r="6416" spans="1:11" x14ac:dyDescent="0.25">
      <c r="A6416" s="2"/>
      <c r="B6416" s="2"/>
      <c r="C6416" s="2"/>
      <c r="E6416" s="2"/>
      <c r="G6416" s="2"/>
      <c r="H6416" s="6"/>
      <c r="I6416" s="9"/>
      <c r="J6416" s="9"/>
      <c r="K6416" s="9"/>
    </row>
    <row r="6417" spans="1:11" x14ac:dyDescent="0.25">
      <c r="A6417" s="2"/>
      <c r="B6417" s="2"/>
      <c r="C6417" s="2"/>
      <c r="E6417" s="2"/>
      <c r="G6417" s="2"/>
      <c r="H6417" s="6"/>
      <c r="I6417" s="9"/>
      <c r="J6417" s="9"/>
      <c r="K6417" s="9"/>
    </row>
    <row r="6418" spans="1:11" x14ac:dyDescent="0.25">
      <c r="A6418" s="2"/>
      <c r="B6418" s="2"/>
      <c r="C6418" s="2"/>
      <c r="E6418" s="2"/>
      <c r="G6418" s="2"/>
      <c r="H6418" s="6"/>
      <c r="I6418" s="9"/>
      <c r="J6418" s="9"/>
      <c r="K6418" s="9"/>
    </row>
    <row r="6419" spans="1:11" x14ac:dyDescent="0.25">
      <c r="A6419" s="2"/>
      <c r="B6419" s="2"/>
      <c r="C6419" s="2"/>
      <c r="E6419" s="2"/>
      <c r="G6419" s="2"/>
      <c r="H6419" s="6"/>
      <c r="I6419" s="9"/>
      <c r="J6419" s="9"/>
      <c r="K6419" s="9"/>
    </row>
    <row r="6420" spans="1:11" x14ac:dyDescent="0.25">
      <c r="A6420" s="2"/>
      <c r="B6420" s="2"/>
      <c r="C6420" s="2"/>
      <c r="E6420" s="2"/>
      <c r="G6420" s="2"/>
      <c r="H6420" s="6"/>
      <c r="I6420" s="9"/>
      <c r="J6420" s="9"/>
      <c r="K6420" s="9"/>
    </row>
    <row r="6421" spans="1:11" x14ac:dyDescent="0.25">
      <c r="A6421" s="2"/>
      <c r="B6421" s="2"/>
      <c r="C6421" s="2"/>
      <c r="E6421" s="2"/>
      <c r="G6421" s="2"/>
      <c r="H6421" s="6"/>
      <c r="I6421" s="9"/>
      <c r="J6421" s="9"/>
      <c r="K6421" s="9"/>
    </row>
    <row r="6422" spans="1:11" x14ac:dyDescent="0.25">
      <c r="A6422" s="2"/>
      <c r="B6422" s="2"/>
      <c r="C6422" s="2"/>
      <c r="E6422" s="2"/>
      <c r="G6422" s="2"/>
      <c r="H6422" s="6"/>
      <c r="I6422" s="9"/>
      <c r="J6422" s="9"/>
      <c r="K6422" s="9"/>
    </row>
    <row r="6423" spans="1:11" x14ac:dyDescent="0.25">
      <c r="A6423" s="2"/>
      <c r="B6423" s="2"/>
      <c r="C6423" s="2"/>
      <c r="E6423" s="2"/>
      <c r="G6423" s="2"/>
      <c r="H6423" s="6"/>
      <c r="I6423" s="9"/>
      <c r="J6423" s="9"/>
      <c r="K6423" s="9"/>
    </row>
    <row r="6424" spans="1:11" x14ac:dyDescent="0.25">
      <c r="A6424" s="2"/>
      <c r="B6424" s="2"/>
      <c r="C6424" s="2"/>
      <c r="E6424" s="2"/>
      <c r="G6424" s="2"/>
      <c r="H6424" s="6"/>
      <c r="I6424" s="9"/>
      <c r="J6424" s="9"/>
      <c r="K6424" s="9"/>
    </row>
    <row r="6425" spans="1:11" x14ac:dyDescent="0.25">
      <c r="A6425" s="2"/>
      <c r="B6425" s="2"/>
      <c r="C6425" s="2"/>
      <c r="E6425" s="2"/>
      <c r="G6425" s="2"/>
      <c r="H6425" s="6"/>
      <c r="I6425" s="9"/>
      <c r="J6425" s="9"/>
      <c r="K6425" s="9"/>
    </row>
    <row r="6426" spans="1:11" x14ac:dyDescent="0.25">
      <c r="A6426" s="2"/>
      <c r="B6426" s="2"/>
      <c r="C6426" s="2"/>
      <c r="E6426" s="2"/>
      <c r="G6426" s="2"/>
      <c r="H6426" s="6"/>
      <c r="I6426" s="9"/>
      <c r="J6426" s="9"/>
      <c r="K6426" s="9"/>
    </row>
    <row r="6427" spans="1:11" x14ac:dyDescent="0.25">
      <c r="A6427" s="2"/>
      <c r="B6427" s="2"/>
      <c r="C6427" s="2"/>
      <c r="E6427" s="2"/>
      <c r="G6427" s="2"/>
      <c r="H6427" s="6"/>
      <c r="I6427" s="9"/>
      <c r="J6427" s="9"/>
      <c r="K6427" s="9"/>
    </row>
    <row r="6428" spans="1:11" x14ac:dyDescent="0.25">
      <c r="A6428" s="2"/>
      <c r="B6428" s="2"/>
      <c r="C6428" s="2"/>
      <c r="E6428" s="2"/>
      <c r="G6428" s="2"/>
      <c r="H6428" s="6"/>
      <c r="I6428" s="9"/>
      <c r="J6428" s="9"/>
      <c r="K6428" s="9"/>
    </row>
    <row r="6429" spans="1:11" x14ac:dyDescent="0.25">
      <c r="A6429" s="2"/>
      <c r="B6429" s="2"/>
      <c r="C6429" s="2"/>
      <c r="E6429" s="2"/>
      <c r="G6429" s="2"/>
      <c r="H6429" s="6"/>
      <c r="I6429" s="9"/>
      <c r="J6429" s="9"/>
      <c r="K6429" s="9"/>
    </row>
    <row r="6430" spans="1:11" x14ac:dyDescent="0.25">
      <c r="A6430" s="2"/>
      <c r="B6430" s="2"/>
      <c r="C6430" s="2"/>
      <c r="E6430" s="2"/>
      <c r="G6430" s="2"/>
      <c r="H6430" s="6"/>
      <c r="I6430" s="9"/>
      <c r="J6430" s="9"/>
      <c r="K6430" s="9"/>
    </row>
    <row r="6431" spans="1:11" x14ac:dyDescent="0.25">
      <c r="A6431" s="2"/>
      <c r="B6431" s="2"/>
      <c r="C6431" s="2"/>
      <c r="E6431" s="2"/>
      <c r="G6431" s="2"/>
      <c r="H6431" s="6"/>
      <c r="I6431" s="9"/>
      <c r="J6431" s="9"/>
      <c r="K6431" s="9"/>
    </row>
    <row r="6432" spans="1:11" x14ac:dyDescent="0.25">
      <c r="A6432" s="2"/>
      <c r="B6432" s="2"/>
      <c r="C6432" s="2"/>
      <c r="E6432" s="2"/>
      <c r="G6432" s="2"/>
      <c r="H6432" s="6"/>
      <c r="I6432" s="9"/>
      <c r="J6432" s="9"/>
      <c r="K6432" s="9"/>
    </row>
    <row r="6433" spans="1:11" x14ac:dyDescent="0.25">
      <c r="A6433" s="2"/>
      <c r="B6433" s="2"/>
      <c r="C6433" s="2"/>
      <c r="E6433" s="2"/>
      <c r="G6433" s="2"/>
      <c r="H6433" s="6"/>
      <c r="I6433" s="9"/>
      <c r="J6433" s="9"/>
      <c r="K6433" s="9"/>
    </row>
    <row r="6434" spans="1:11" x14ac:dyDescent="0.25">
      <c r="A6434" s="2"/>
      <c r="B6434" s="2"/>
      <c r="C6434" s="2"/>
      <c r="E6434" s="2"/>
      <c r="G6434" s="2"/>
      <c r="H6434" s="6"/>
      <c r="I6434" s="9"/>
      <c r="J6434" s="9"/>
      <c r="K6434" s="9"/>
    </row>
    <row r="6435" spans="1:11" x14ac:dyDescent="0.25">
      <c r="A6435" s="2"/>
      <c r="B6435" s="2"/>
      <c r="C6435" s="2"/>
      <c r="E6435" s="2"/>
      <c r="G6435" s="2"/>
      <c r="H6435" s="6"/>
      <c r="I6435" s="9"/>
      <c r="J6435" s="9"/>
      <c r="K6435" s="9"/>
    </row>
    <row r="6436" spans="1:11" x14ac:dyDescent="0.25">
      <c r="A6436" s="2"/>
      <c r="B6436" s="2"/>
      <c r="C6436" s="2"/>
      <c r="E6436" s="2"/>
      <c r="G6436" s="2"/>
      <c r="H6436" s="6"/>
      <c r="I6436" s="9"/>
      <c r="J6436" s="9"/>
      <c r="K6436" s="9"/>
    </row>
    <row r="6437" spans="1:11" x14ac:dyDescent="0.25">
      <c r="A6437" s="2"/>
      <c r="B6437" s="2"/>
      <c r="C6437" s="2"/>
      <c r="E6437" s="2"/>
      <c r="G6437" s="2"/>
      <c r="H6437" s="6"/>
      <c r="I6437" s="9"/>
      <c r="J6437" s="9"/>
      <c r="K6437" s="9"/>
    </row>
    <row r="6438" spans="1:11" x14ac:dyDescent="0.25">
      <c r="A6438" s="2"/>
      <c r="B6438" s="2"/>
      <c r="C6438" s="2"/>
      <c r="E6438" s="2"/>
      <c r="G6438" s="2"/>
      <c r="H6438" s="6"/>
      <c r="I6438" s="9"/>
      <c r="J6438" s="9"/>
      <c r="K6438" s="9"/>
    </row>
    <row r="6439" spans="1:11" x14ac:dyDescent="0.25">
      <c r="A6439" s="2"/>
      <c r="B6439" s="2"/>
      <c r="C6439" s="2"/>
      <c r="E6439" s="2"/>
      <c r="G6439" s="2"/>
      <c r="H6439" s="6"/>
      <c r="I6439" s="9"/>
      <c r="J6439" s="9"/>
      <c r="K6439" s="9"/>
    </row>
    <row r="6440" spans="1:11" x14ac:dyDescent="0.25">
      <c r="A6440" s="2"/>
      <c r="B6440" s="2"/>
      <c r="C6440" s="2"/>
      <c r="E6440" s="2"/>
      <c r="G6440" s="2"/>
      <c r="H6440" s="6"/>
      <c r="I6440" s="9"/>
      <c r="J6440" s="9"/>
      <c r="K6440" s="9"/>
    </row>
    <row r="6441" spans="1:11" x14ac:dyDescent="0.25">
      <c r="A6441" s="2"/>
      <c r="B6441" s="2"/>
      <c r="C6441" s="2"/>
      <c r="E6441" s="2"/>
      <c r="G6441" s="2"/>
      <c r="H6441" s="6"/>
      <c r="I6441" s="9"/>
      <c r="J6441" s="9"/>
      <c r="K6441" s="9"/>
    </row>
    <row r="6442" spans="1:11" x14ac:dyDescent="0.25">
      <c r="A6442" s="2"/>
      <c r="B6442" s="2"/>
      <c r="C6442" s="2"/>
      <c r="E6442" s="2"/>
      <c r="G6442" s="2"/>
      <c r="H6442" s="6"/>
      <c r="I6442" s="9"/>
      <c r="J6442" s="9"/>
      <c r="K6442" s="9"/>
    </row>
    <row r="6443" spans="1:11" x14ac:dyDescent="0.25">
      <c r="A6443" s="2"/>
      <c r="B6443" s="2"/>
      <c r="C6443" s="2"/>
      <c r="E6443" s="2"/>
      <c r="G6443" s="2"/>
      <c r="H6443" s="6"/>
      <c r="I6443" s="9"/>
      <c r="J6443" s="9"/>
      <c r="K6443" s="9"/>
    </row>
    <row r="6444" spans="1:11" x14ac:dyDescent="0.25">
      <c r="A6444" s="2"/>
      <c r="B6444" s="2"/>
      <c r="C6444" s="2"/>
      <c r="E6444" s="2"/>
      <c r="G6444" s="2"/>
      <c r="H6444" s="6"/>
      <c r="I6444" s="9"/>
      <c r="J6444" s="9"/>
      <c r="K6444" s="9"/>
    </row>
    <row r="6445" spans="1:11" x14ac:dyDescent="0.25">
      <c r="A6445" s="2"/>
      <c r="B6445" s="2"/>
      <c r="C6445" s="2"/>
      <c r="E6445" s="2"/>
      <c r="G6445" s="2"/>
      <c r="H6445" s="6"/>
      <c r="I6445" s="9"/>
      <c r="J6445" s="9"/>
      <c r="K6445" s="9"/>
    </row>
    <row r="6446" spans="1:11" x14ac:dyDescent="0.25">
      <c r="A6446" s="2"/>
      <c r="B6446" s="2"/>
      <c r="C6446" s="2"/>
      <c r="E6446" s="2"/>
      <c r="G6446" s="2"/>
      <c r="H6446" s="6"/>
      <c r="I6446" s="9"/>
      <c r="J6446" s="9"/>
      <c r="K6446" s="9"/>
    </row>
    <row r="6447" spans="1:11" x14ac:dyDescent="0.25">
      <c r="A6447" s="2"/>
      <c r="B6447" s="2"/>
      <c r="C6447" s="2"/>
      <c r="E6447" s="2"/>
      <c r="G6447" s="2"/>
      <c r="H6447" s="6"/>
      <c r="I6447" s="9"/>
      <c r="J6447" s="9"/>
      <c r="K6447" s="9"/>
    </row>
    <row r="6448" spans="1:11" x14ac:dyDescent="0.25">
      <c r="A6448" s="2"/>
      <c r="B6448" s="2"/>
      <c r="C6448" s="2"/>
      <c r="E6448" s="2"/>
      <c r="G6448" s="2"/>
      <c r="H6448" s="6"/>
      <c r="I6448" s="9"/>
      <c r="J6448" s="9"/>
      <c r="K6448" s="9"/>
    </row>
    <row r="6449" spans="1:11" x14ac:dyDescent="0.25">
      <c r="A6449" s="2"/>
      <c r="B6449" s="2"/>
      <c r="C6449" s="2"/>
      <c r="E6449" s="2"/>
      <c r="G6449" s="2"/>
      <c r="H6449" s="6"/>
      <c r="I6449" s="9"/>
      <c r="J6449" s="9"/>
      <c r="K6449" s="9"/>
    </row>
    <row r="6450" spans="1:11" x14ac:dyDescent="0.25">
      <c r="A6450" s="2"/>
      <c r="B6450" s="2"/>
      <c r="C6450" s="2"/>
      <c r="E6450" s="2"/>
      <c r="G6450" s="2"/>
      <c r="H6450" s="6"/>
      <c r="I6450" s="9"/>
      <c r="J6450" s="9"/>
      <c r="K6450" s="9"/>
    </row>
    <row r="6451" spans="1:11" x14ac:dyDescent="0.25">
      <c r="A6451" s="2"/>
      <c r="B6451" s="2"/>
      <c r="C6451" s="2"/>
      <c r="E6451" s="2"/>
      <c r="G6451" s="2"/>
      <c r="H6451" s="6"/>
      <c r="I6451" s="9"/>
      <c r="J6451" s="9"/>
      <c r="K6451" s="9"/>
    </row>
    <row r="6452" spans="1:11" x14ac:dyDescent="0.25">
      <c r="A6452" s="2"/>
      <c r="B6452" s="2"/>
      <c r="C6452" s="2"/>
      <c r="E6452" s="2"/>
      <c r="G6452" s="2"/>
      <c r="H6452" s="6"/>
      <c r="I6452" s="9"/>
      <c r="J6452" s="9"/>
      <c r="K6452" s="9"/>
    </row>
    <row r="6453" spans="1:11" x14ac:dyDescent="0.25">
      <c r="A6453" s="2"/>
      <c r="B6453" s="2"/>
      <c r="C6453" s="2"/>
      <c r="E6453" s="2"/>
      <c r="G6453" s="2"/>
      <c r="H6453" s="6"/>
      <c r="I6453" s="9"/>
      <c r="J6453" s="9"/>
      <c r="K6453" s="9"/>
    </row>
    <row r="6454" spans="1:11" x14ac:dyDescent="0.25">
      <c r="A6454" s="2"/>
      <c r="B6454" s="2"/>
      <c r="C6454" s="2"/>
      <c r="E6454" s="2"/>
      <c r="G6454" s="2"/>
      <c r="H6454" s="6"/>
      <c r="I6454" s="9"/>
      <c r="J6454" s="9"/>
      <c r="K6454" s="9"/>
    </row>
    <row r="6455" spans="1:11" x14ac:dyDescent="0.25">
      <c r="A6455" s="2"/>
      <c r="B6455" s="2"/>
      <c r="C6455" s="2"/>
      <c r="E6455" s="2"/>
      <c r="G6455" s="2"/>
      <c r="H6455" s="6"/>
      <c r="I6455" s="9"/>
      <c r="J6455" s="9"/>
      <c r="K6455" s="9"/>
    </row>
    <row r="6456" spans="1:11" x14ac:dyDescent="0.25">
      <c r="A6456" s="2"/>
      <c r="B6456" s="2"/>
      <c r="C6456" s="2"/>
      <c r="E6456" s="2"/>
      <c r="G6456" s="2"/>
      <c r="H6456" s="6"/>
      <c r="I6456" s="9"/>
      <c r="J6456" s="9"/>
      <c r="K6456" s="9"/>
    </row>
    <row r="6457" spans="1:11" x14ac:dyDescent="0.25">
      <c r="A6457" s="2"/>
      <c r="B6457" s="2"/>
      <c r="C6457" s="2"/>
      <c r="E6457" s="2"/>
      <c r="G6457" s="2"/>
      <c r="H6457" s="6"/>
      <c r="I6457" s="9"/>
      <c r="J6457" s="9"/>
      <c r="K6457" s="9"/>
    </row>
    <row r="6458" spans="1:11" x14ac:dyDescent="0.25">
      <c r="A6458" s="2"/>
      <c r="B6458" s="2"/>
      <c r="C6458" s="2"/>
      <c r="E6458" s="2"/>
      <c r="G6458" s="2"/>
      <c r="H6458" s="6"/>
      <c r="I6458" s="9"/>
      <c r="J6458" s="9"/>
      <c r="K6458" s="9"/>
    </row>
    <row r="6459" spans="1:11" x14ac:dyDescent="0.25">
      <c r="A6459" s="2"/>
      <c r="B6459" s="2"/>
      <c r="C6459" s="2"/>
      <c r="E6459" s="2"/>
      <c r="G6459" s="2"/>
      <c r="H6459" s="6"/>
      <c r="I6459" s="9"/>
      <c r="J6459" s="9"/>
      <c r="K6459" s="9"/>
    </row>
    <row r="6460" spans="1:11" x14ac:dyDescent="0.25">
      <c r="A6460" s="2"/>
      <c r="B6460" s="2"/>
      <c r="C6460" s="2"/>
      <c r="E6460" s="2"/>
      <c r="G6460" s="2"/>
      <c r="H6460" s="6"/>
      <c r="I6460" s="9"/>
      <c r="J6460" s="9"/>
      <c r="K6460" s="9"/>
    </row>
    <row r="6461" spans="1:11" x14ac:dyDescent="0.25">
      <c r="A6461" s="2"/>
      <c r="B6461" s="2"/>
      <c r="C6461" s="2"/>
      <c r="E6461" s="2"/>
      <c r="G6461" s="2"/>
      <c r="H6461" s="6"/>
      <c r="I6461" s="9"/>
      <c r="J6461" s="9"/>
      <c r="K6461" s="9"/>
    </row>
    <row r="6462" spans="1:11" x14ac:dyDescent="0.25">
      <c r="A6462" s="2"/>
      <c r="B6462" s="2"/>
      <c r="C6462" s="2"/>
      <c r="E6462" s="2"/>
      <c r="G6462" s="2"/>
      <c r="H6462" s="6"/>
      <c r="I6462" s="9"/>
      <c r="J6462" s="9"/>
      <c r="K6462" s="9"/>
    </row>
    <row r="6463" spans="1:11" x14ac:dyDescent="0.25">
      <c r="A6463" s="2"/>
      <c r="B6463" s="2"/>
      <c r="C6463" s="2"/>
      <c r="E6463" s="2"/>
      <c r="G6463" s="2"/>
      <c r="H6463" s="6"/>
      <c r="I6463" s="9"/>
      <c r="J6463" s="9"/>
      <c r="K6463" s="9"/>
    </row>
    <row r="6464" spans="1:11" x14ac:dyDescent="0.25">
      <c r="A6464" s="2"/>
      <c r="B6464" s="2"/>
      <c r="C6464" s="2"/>
      <c r="E6464" s="2"/>
      <c r="G6464" s="2"/>
      <c r="H6464" s="6"/>
      <c r="I6464" s="9"/>
      <c r="J6464" s="9"/>
      <c r="K6464" s="9"/>
    </row>
    <row r="6465" spans="1:11" x14ac:dyDescent="0.25">
      <c r="A6465" s="2"/>
      <c r="B6465" s="2"/>
      <c r="C6465" s="2"/>
      <c r="E6465" s="2"/>
      <c r="G6465" s="2"/>
      <c r="H6465" s="6"/>
      <c r="I6465" s="9"/>
      <c r="J6465" s="9"/>
      <c r="K6465" s="9"/>
    </row>
    <row r="6466" spans="1:11" x14ac:dyDescent="0.25">
      <c r="A6466" s="2"/>
      <c r="B6466" s="2"/>
      <c r="C6466" s="2"/>
      <c r="E6466" s="2"/>
      <c r="G6466" s="2"/>
      <c r="H6466" s="6"/>
      <c r="I6466" s="9"/>
      <c r="J6466" s="9"/>
      <c r="K6466" s="9"/>
    </row>
    <row r="6467" spans="1:11" x14ac:dyDescent="0.25">
      <c r="A6467" s="2"/>
      <c r="B6467" s="2"/>
      <c r="C6467" s="2"/>
      <c r="E6467" s="2"/>
      <c r="G6467" s="2"/>
      <c r="H6467" s="6"/>
      <c r="I6467" s="9"/>
      <c r="J6467" s="9"/>
      <c r="K6467" s="9"/>
    </row>
    <row r="6468" spans="1:11" x14ac:dyDescent="0.25">
      <c r="A6468" s="2"/>
      <c r="B6468" s="2"/>
      <c r="C6468" s="2"/>
      <c r="E6468" s="2"/>
      <c r="G6468" s="2"/>
      <c r="H6468" s="6"/>
      <c r="I6468" s="9"/>
      <c r="J6468" s="9"/>
      <c r="K6468" s="9"/>
    </row>
    <row r="6469" spans="1:11" x14ac:dyDescent="0.25">
      <c r="A6469" s="2"/>
      <c r="B6469" s="2"/>
      <c r="C6469" s="2"/>
      <c r="E6469" s="2"/>
      <c r="G6469" s="2"/>
      <c r="H6469" s="6"/>
      <c r="I6469" s="9"/>
      <c r="J6469" s="9"/>
      <c r="K6469" s="9"/>
    </row>
    <row r="6470" spans="1:11" x14ac:dyDescent="0.25">
      <c r="A6470" s="2"/>
      <c r="B6470" s="2"/>
      <c r="C6470" s="2"/>
      <c r="E6470" s="2"/>
      <c r="G6470" s="2"/>
      <c r="H6470" s="6"/>
      <c r="I6470" s="9"/>
      <c r="J6470" s="9"/>
      <c r="K6470" s="9"/>
    </row>
    <row r="6471" spans="1:11" x14ac:dyDescent="0.25">
      <c r="A6471" s="2"/>
      <c r="B6471" s="2"/>
      <c r="C6471" s="2"/>
      <c r="E6471" s="2"/>
      <c r="G6471" s="2"/>
      <c r="H6471" s="6"/>
      <c r="I6471" s="9"/>
      <c r="J6471" s="9"/>
      <c r="K6471" s="9"/>
    </row>
    <row r="6472" spans="1:11" x14ac:dyDescent="0.25">
      <c r="A6472" s="2"/>
      <c r="B6472" s="2"/>
      <c r="C6472" s="2"/>
      <c r="E6472" s="2"/>
      <c r="G6472" s="2"/>
      <c r="H6472" s="6"/>
      <c r="I6472" s="9"/>
      <c r="J6472" s="9"/>
      <c r="K6472" s="9"/>
    </row>
    <row r="6473" spans="1:11" x14ac:dyDescent="0.25">
      <c r="A6473" s="2"/>
      <c r="B6473" s="2"/>
      <c r="C6473" s="2"/>
      <c r="E6473" s="2"/>
      <c r="G6473" s="2"/>
      <c r="H6473" s="6"/>
      <c r="I6473" s="9"/>
      <c r="J6473" s="9"/>
      <c r="K6473" s="9"/>
    </row>
    <row r="6474" spans="1:11" x14ac:dyDescent="0.25">
      <c r="A6474" s="2"/>
      <c r="B6474" s="2"/>
      <c r="C6474" s="2"/>
      <c r="E6474" s="2"/>
      <c r="G6474" s="2"/>
      <c r="H6474" s="6"/>
      <c r="I6474" s="9"/>
      <c r="J6474" s="9"/>
      <c r="K6474" s="9"/>
    </row>
    <row r="6475" spans="1:11" x14ac:dyDescent="0.25">
      <c r="A6475" s="2"/>
      <c r="B6475" s="2"/>
      <c r="C6475" s="2"/>
      <c r="E6475" s="2"/>
      <c r="G6475" s="2"/>
      <c r="H6475" s="6"/>
      <c r="I6475" s="9"/>
      <c r="J6475" s="9"/>
      <c r="K6475" s="9"/>
    </row>
    <row r="6476" spans="1:11" x14ac:dyDescent="0.25">
      <c r="A6476" s="2"/>
      <c r="B6476" s="2"/>
      <c r="C6476" s="2"/>
      <c r="E6476" s="2"/>
      <c r="G6476" s="2"/>
      <c r="H6476" s="6"/>
      <c r="I6476" s="9"/>
      <c r="J6476" s="9"/>
      <c r="K6476" s="9"/>
    </row>
    <row r="6477" spans="1:11" x14ac:dyDescent="0.25">
      <c r="A6477" s="2"/>
      <c r="B6477" s="2"/>
      <c r="C6477" s="2"/>
      <c r="E6477" s="2"/>
      <c r="G6477" s="2"/>
      <c r="H6477" s="6"/>
      <c r="I6477" s="9"/>
      <c r="J6477" s="9"/>
      <c r="K6477" s="9"/>
    </row>
    <row r="6478" spans="1:11" x14ac:dyDescent="0.25">
      <c r="A6478" s="2"/>
      <c r="B6478" s="2"/>
      <c r="C6478" s="2"/>
      <c r="E6478" s="2"/>
      <c r="G6478" s="2"/>
      <c r="H6478" s="6"/>
      <c r="I6478" s="9"/>
      <c r="J6478" s="9"/>
      <c r="K6478" s="9"/>
    </row>
    <row r="6479" spans="1:11" x14ac:dyDescent="0.25">
      <c r="A6479" s="2"/>
      <c r="B6479" s="2"/>
      <c r="C6479" s="2"/>
      <c r="E6479" s="2"/>
      <c r="G6479" s="2"/>
      <c r="H6479" s="6"/>
      <c r="I6479" s="9"/>
      <c r="J6479" s="9"/>
      <c r="K6479" s="9"/>
    </row>
    <row r="6480" spans="1:11" x14ac:dyDescent="0.25">
      <c r="A6480" s="2"/>
      <c r="B6480" s="2"/>
      <c r="C6480" s="2"/>
      <c r="E6480" s="2"/>
      <c r="G6480" s="2"/>
      <c r="H6480" s="6"/>
      <c r="I6480" s="9"/>
      <c r="J6480" s="9"/>
      <c r="K6480" s="9"/>
    </row>
    <row r="6481" spans="1:11" x14ac:dyDescent="0.25">
      <c r="A6481" s="2"/>
      <c r="B6481" s="2"/>
      <c r="C6481" s="2"/>
      <c r="E6481" s="2"/>
      <c r="G6481" s="2"/>
      <c r="H6481" s="6"/>
      <c r="I6481" s="9"/>
      <c r="J6481" s="9"/>
      <c r="K6481" s="9"/>
    </row>
    <row r="6482" spans="1:11" x14ac:dyDescent="0.25">
      <c r="A6482" s="2"/>
      <c r="B6482" s="2"/>
      <c r="C6482" s="2"/>
      <c r="E6482" s="2"/>
      <c r="G6482" s="2"/>
      <c r="H6482" s="6"/>
      <c r="I6482" s="9"/>
      <c r="J6482" s="9"/>
      <c r="K6482" s="9"/>
    </row>
    <row r="6483" spans="1:11" x14ac:dyDescent="0.25">
      <c r="A6483" s="2"/>
      <c r="B6483" s="2"/>
      <c r="C6483" s="2"/>
      <c r="E6483" s="2"/>
      <c r="G6483" s="2"/>
      <c r="H6483" s="6"/>
      <c r="I6483" s="9"/>
      <c r="J6483" s="9"/>
      <c r="K6483" s="9"/>
    </row>
    <row r="6484" spans="1:11" x14ac:dyDescent="0.25">
      <c r="A6484" s="2"/>
      <c r="B6484" s="2"/>
      <c r="C6484" s="2"/>
      <c r="E6484" s="2"/>
      <c r="G6484" s="2"/>
      <c r="H6484" s="6"/>
      <c r="I6484" s="9"/>
      <c r="J6484" s="9"/>
      <c r="K6484" s="9"/>
    </row>
    <row r="6485" spans="1:11" x14ac:dyDescent="0.25">
      <c r="A6485" s="2"/>
      <c r="B6485" s="2"/>
      <c r="C6485" s="2"/>
      <c r="E6485" s="2"/>
      <c r="G6485" s="2"/>
      <c r="H6485" s="6"/>
      <c r="I6485" s="9"/>
      <c r="J6485" s="9"/>
      <c r="K6485" s="9"/>
    </row>
    <row r="6486" spans="1:11" x14ac:dyDescent="0.25">
      <c r="A6486" s="2"/>
      <c r="B6486" s="2"/>
      <c r="C6486" s="2"/>
      <c r="E6486" s="2"/>
      <c r="G6486" s="2"/>
      <c r="H6486" s="6"/>
      <c r="I6486" s="9"/>
      <c r="J6486" s="9"/>
      <c r="K6486" s="9"/>
    </row>
    <row r="6487" spans="1:11" x14ac:dyDescent="0.25">
      <c r="A6487" s="2"/>
      <c r="B6487" s="2"/>
      <c r="C6487" s="2"/>
      <c r="E6487" s="2"/>
      <c r="G6487" s="2"/>
      <c r="H6487" s="6"/>
      <c r="I6487" s="9"/>
      <c r="J6487" s="9"/>
      <c r="K6487" s="9"/>
    </row>
    <row r="6488" spans="1:11" x14ac:dyDescent="0.25">
      <c r="A6488" s="2"/>
      <c r="B6488" s="2"/>
      <c r="C6488" s="2"/>
      <c r="E6488" s="2"/>
      <c r="G6488" s="2"/>
      <c r="H6488" s="6"/>
      <c r="I6488" s="9"/>
      <c r="J6488" s="9"/>
      <c r="K6488" s="9"/>
    </row>
    <row r="6489" spans="1:11" x14ac:dyDescent="0.25">
      <c r="A6489" s="2"/>
      <c r="B6489" s="2"/>
      <c r="C6489" s="2"/>
      <c r="E6489" s="2"/>
      <c r="G6489" s="2"/>
      <c r="H6489" s="6"/>
      <c r="I6489" s="9"/>
      <c r="J6489" s="9"/>
      <c r="K6489" s="9"/>
    </row>
    <row r="6490" spans="1:11" x14ac:dyDescent="0.25">
      <c r="A6490" s="2"/>
      <c r="B6490" s="2"/>
      <c r="C6490" s="2"/>
      <c r="E6490" s="2"/>
      <c r="G6490" s="2"/>
      <c r="H6490" s="6"/>
      <c r="I6490" s="9"/>
      <c r="J6490" s="9"/>
      <c r="K6490" s="9"/>
    </row>
    <row r="6491" spans="1:11" x14ac:dyDescent="0.25">
      <c r="A6491" s="2"/>
      <c r="B6491" s="2"/>
      <c r="C6491" s="2"/>
      <c r="E6491" s="2"/>
      <c r="G6491" s="2"/>
      <c r="H6491" s="6"/>
      <c r="I6491" s="9"/>
      <c r="J6491" s="9"/>
      <c r="K6491" s="9"/>
    </row>
    <row r="6492" spans="1:11" x14ac:dyDescent="0.25">
      <c r="A6492" s="2"/>
      <c r="B6492" s="2"/>
      <c r="C6492" s="2"/>
      <c r="E6492" s="2"/>
      <c r="G6492" s="2"/>
      <c r="H6492" s="6"/>
      <c r="I6492" s="9"/>
      <c r="J6492" s="9"/>
      <c r="K6492" s="9"/>
    </row>
    <row r="6493" spans="1:11" x14ac:dyDescent="0.25">
      <c r="A6493" s="2"/>
      <c r="B6493" s="2"/>
      <c r="C6493" s="2"/>
      <c r="E6493" s="2"/>
      <c r="G6493" s="2"/>
      <c r="H6493" s="6"/>
      <c r="I6493" s="9"/>
      <c r="J6493" s="9"/>
      <c r="K6493" s="9"/>
    </row>
    <row r="6494" spans="1:11" x14ac:dyDescent="0.25">
      <c r="A6494" s="2"/>
      <c r="B6494" s="2"/>
      <c r="C6494" s="2"/>
      <c r="E6494" s="2"/>
      <c r="G6494" s="2"/>
      <c r="H6494" s="6"/>
      <c r="I6494" s="9"/>
      <c r="J6494" s="9"/>
      <c r="K6494" s="9"/>
    </row>
    <row r="6495" spans="1:11" x14ac:dyDescent="0.25">
      <c r="A6495" s="2"/>
      <c r="B6495" s="2"/>
      <c r="C6495" s="2"/>
      <c r="E6495" s="2"/>
      <c r="G6495" s="2"/>
      <c r="H6495" s="6"/>
      <c r="I6495" s="9"/>
      <c r="J6495" s="9"/>
      <c r="K6495" s="9"/>
    </row>
    <row r="6496" spans="1:11" x14ac:dyDescent="0.25">
      <c r="A6496" s="2"/>
      <c r="B6496" s="2"/>
      <c r="C6496" s="2"/>
      <c r="E6496" s="2"/>
      <c r="G6496" s="2"/>
      <c r="H6496" s="6"/>
      <c r="I6496" s="9"/>
      <c r="J6496" s="9"/>
      <c r="K6496" s="9"/>
    </row>
    <row r="6497" spans="1:11" x14ac:dyDescent="0.25">
      <c r="A6497" s="2"/>
      <c r="B6497" s="2"/>
      <c r="C6497" s="2"/>
      <c r="E6497" s="2"/>
      <c r="G6497" s="2"/>
      <c r="H6497" s="6"/>
      <c r="I6497" s="9"/>
      <c r="J6497" s="9"/>
      <c r="K6497" s="9"/>
    </row>
    <row r="6498" spans="1:11" x14ac:dyDescent="0.25">
      <c r="A6498" s="2"/>
      <c r="B6498" s="2"/>
      <c r="C6498" s="2"/>
      <c r="E6498" s="2"/>
      <c r="G6498" s="2"/>
      <c r="H6498" s="6"/>
      <c r="I6498" s="9"/>
      <c r="J6498" s="9"/>
      <c r="K6498" s="9"/>
    </row>
    <row r="6499" spans="1:11" x14ac:dyDescent="0.25">
      <c r="A6499" s="2"/>
      <c r="B6499" s="2"/>
      <c r="C6499" s="2"/>
      <c r="E6499" s="2"/>
      <c r="G6499" s="2"/>
      <c r="H6499" s="6"/>
      <c r="I6499" s="9"/>
      <c r="J6499" s="9"/>
      <c r="K6499" s="9"/>
    </row>
    <row r="6500" spans="1:11" x14ac:dyDescent="0.25">
      <c r="A6500" s="2"/>
      <c r="B6500" s="2"/>
      <c r="C6500" s="2"/>
      <c r="E6500" s="2"/>
      <c r="G6500" s="2"/>
      <c r="H6500" s="6"/>
      <c r="I6500" s="9"/>
      <c r="J6500" s="9"/>
      <c r="K6500" s="9"/>
    </row>
    <row r="6501" spans="1:11" x14ac:dyDescent="0.25">
      <c r="A6501" s="2"/>
      <c r="B6501" s="2"/>
      <c r="C6501" s="2"/>
      <c r="E6501" s="2"/>
      <c r="G6501" s="2"/>
      <c r="H6501" s="6"/>
      <c r="I6501" s="9"/>
      <c r="J6501" s="9"/>
      <c r="K6501" s="9"/>
    </row>
    <row r="6502" spans="1:11" x14ac:dyDescent="0.25">
      <c r="A6502" s="2"/>
      <c r="B6502" s="2"/>
      <c r="C6502" s="2"/>
      <c r="E6502" s="2"/>
      <c r="G6502" s="2"/>
      <c r="H6502" s="6"/>
      <c r="I6502" s="9"/>
      <c r="J6502" s="9"/>
      <c r="K6502" s="9"/>
    </row>
    <row r="6503" spans="1:11" x14ac:dyDescent="0.25">
      <c r="A6503" s="2"/>
      <c r="B6503" s="2"/>
      <c r="C6503" s="2"/>
      <c r="E6503" s="2"/>
      <c r="G6503" s="2"/>
      <c r="H6503" s="6"/>
      <c r="I6503" s="9"/>
      <c r="J6503" s="9"/>
      <c r="K6503" s="9"/>
    </row>
    <row r="6504" spans="1:11" x14ac:dyDescent="0.25">
      <c r="A6504" s="2"/>
      <c r="B6504" s="2"/>
      <c r="C6504" s="2"/>
      <c r="E6504" s="2"/>
      <c r="G6504" s="2"/>
      <c r="H6504" s="6"/>
      <c r="I6504" s="9"/>
      <c r="J6504" s="9"/>
      <c r="K6504" s="9"/>
    </row>
    <row r="6505" spans="1:11" x14ac:dyDescent="0.25">
      <c r="A6505" s="2"/>
      <c r="B6505" s="2"/>
      <c r="C6505" s="2"/>
      <c r="E6505" s="2"/>
      <c r="G6505" s="2"/>
      <c r="H6505" s="6"/>
      <c r="I6505" s="9"/>
      <c r="J6505" s="9"/>
      <c r="K6505" s="9"/>
    </row>
    <row r="6506" spans="1:11" x14ac:dyDescent="0.25">
      <c r="A6506" s="2"/>
      <c r="B6506" s="2"/>
      <c r="C6506" s="2"/>
      <c r="E6506" s="2"/>
      <c r="G6506" s="2"/>
      <c r="H6506" s="6"/>
      <c r="I6506" s="9"/>
      <c r="J6506" s="9"/>
      <c r="K6506" s="9"/>
    </row>
    <row r="6507" spans="1:11" x14ac:dyDescent="0.25">
      <c r="A6507" s="2"/>
      <c r="B6507" s="2"/>
      <c r="C6507" s="2"/>
      <c r="E6507" s="2"/>
      <c r="G6507" s="2"/>
      <c r="H6507" s="6"/>
      <c r="I6507" s="9"/>
      <c r="J6507" s="9"/>
      <c r="K6507" s="9"/>
    </row>
    <row r="6508" spans="1:11" x14ac:dyDescent="0.25">
      <c r="A6508" s="2"/>
      <c r="B6508" s="2"/>
      <c r="C6508" s="2"/>
      <c r="E6508" s="2"/>
      <c r="G6508" s="2"/>
      <c r="H6508" s="6"/>
      <c r="I6508" s="9"/>
      <c r="J6508" s="9"/>
      <c r="K6508" s="9"/>
    </row>
    <row r="6509" spans="1:11" x14ac:dyDescent="0.25">
      <c r="A6509" s="2"/>
      <c r="B6509" s="2"/>
      <c r="C6509" s="2"/>
      <c r="E6509" s="2"/>
      <c r="G6509" s="2"/>
      <c r="H6509" s="6"/>
      <c r="I6509" s="9"/>
      <c r="J6509" s="9"/>
      <c r="K6509" s="9"/>
    </row>
    <row r="6510" spans="1:11" x14ac:dyDescent="0.25">
      <c r="A6510" s="2"/>
      <c r="B6510" s="2"/>
      <c r="C6510" s="2"/>
      <c r="E6510" s="2"/>
      <c r="G6510" s="2"/>
      <c r="H6510" s="6"/>
      <c r="I6510" s="9"/>
      <c r="J6510" s="9"/>
      <c r="K6510" s="9"/>
    </row>
    <row r="6511" spans="1:11" x14ac:dyDescent="0.25">
      <c r="A6511" s="2"/>
      <c r="B6511" s="2"/>
      <c r="C6511" s="2"/>
      <c r="E6511" s="2"/>
      <c r="G6511" s="2"/>
      <c r="H6511" s="6"/>
      <c r="I6511" s="9"/>
      <c r="J6511" s="9"/>
      <c r="K6511" s="9"/>
    </row>
    <row r="6512" spans="1:11" x14ac:dyDescent="0.25">
      <c r="A6512" s="2"/>
      <c r="B6512" s="2"/>
      <c r="C6512" s="2"/>
      <c r="E6512" s="2"/>
      <c r="G6512" s="2"/>
      <c r="H6512" s="6"/>
      <c r="I6512" s="9"/>
      <c r="J6512" s="9"/>
      <c r="K6512" s="9"/>
    </row>
    <row r="6513" spans="1:11" x14ac:dyDescent="0.25">
      <c r="A6513" s="2"/>
      <c r="B6513" s="2"/>
      <c r="C6513" s="2"/>
      <c r="E6513" s="2"/>
      <c r="G6513" s="2"/>
      <c r="H6513" s="6"/>
      <c r="I6513" s="9"/>
      <c r="J6513" s="9"/>
      <c r="K6513" s="9"/>
    </row>
    <row r="6514" spans="1:11" x14ac:dyDescent="0.25">
      <c r="A6514" s="2"/>
      <c r="B6514" s="2"/>
      <c r="C6514" s="2"/>
      <c r="E6514" s="2"/>
      <c r="G6514" s="2"/>
      <c r="H6514" s="6"/>
      <c r="I6514" s="9"/>
      <c r="J6514" s="9"/>
      <c r="K6514" s="9"/>
    </row>
    <row r="6515" spans="1:11" x14ac:dyDescent="0.25">
      <c r="A6515" s="2"/>
      <c r="B6515" s="2"/>
      <c r="C6515" s="2"/>
      <c r="E6515" s="2"/>
      <c r="G6515" s="2"/>
      <c r="H6515" s="6"/>
      <c r="I6515" s="9"/>
      <c r="J6515" s="9"/>
      <c r="K6515" s="9"/>
    </row>
    <row r="6516" spans="1:11" x14ac:dyDescent="0.25">
      <c r="A6516" s="2"/>
      <c r="B6516" s="2"/>
      <c r="C6516" s="2"/>
      <c r="E6516" s="2"/>
      <c r="G6516" s="2"/>
      <c r="H6516" s="6"/>
      <c r="I6516" s="9"/>
      <c r="J6516" s="9"/>
      <c r="K6516" s="9"/>
    </row>
    <row r="6517" spans="1:11" x14ac:dyDescent="0.25">
      <c r="A6517" s="2"/>
      <c r="B6517" s="2"/>
      <c r="C6517" s="2"/>
      <c r="E6517" s="2"/>
      <c r="G6517" s="2"/>
      <c r="H6517" s="6"/>
      <c r="I6517" s="9"/>
      <c r="J6517" s="9"/>
      <c r="K6517" s="9"/>
    </row>
    <row r="6518" spans="1:11" x14ac:dyDescent="0.25">
      <c r="A6518" s="2"/>
      <c r="B6518" s="2"/>
      <c r="C6518" s="2"/>
      <c r="E6518" s="2"/>
      <c r="G6518" s="2"/>
      <c r="H6518" s="6"/>
      <c r="I6518" s="9"/>
      <c r="J6518" s="9"/>
      <c r="K6518" s="9"/>
    </row>
    <row r="6519" spans="1:11" x14ac:dyDescent="0.25">
      <c r="A6519" s="2"/>
      <c r="B6519" s="2"/>
      <c r="C6519" s="2"/>
      <c r="E6519" s="2"/>
      <c r="G6519" s="2"/>
      <c r="H6519" s="6"/>
      <c r="I6519" s="9"/>
      <c r="J6519" s="9"/>
      <c r="K6519" s="9"/>
    </row>
    <row r="6520" spans="1:11" x14ac:dyDescent="0.25">
      <c r="A6520" s="2"/>
      <c r="B6520" s="2"/>
      <c r="C6520" s="2"/>
      <c r="E6520" s="2"/>
      <c r="G6520" s="2"/>
      <c r="H6520" s="6"/>
      <c r="I6520" s="9"/>
      <c r="J6520" s="9"/>
      <c r="K6520" s="9"/>
    </row>
    <row r="6521" spans="1:11" x14ac:dyDescent="0.25">
      <c r="A6521" s="2"/>
      <c r="B6521" s="2"/>
      <c r="C6521" s="2"/>
      <c r="E6521" s="2"/>
      <c r="G6521" s="2"/>
      <c r="H6521" s="6"/>
      <c r="I6521" s="9"/>
      <c r="J6521" s="9"/>
      <c r="K6521" s="9"/>
    </row>
    <row r="6522" spans="1:11" x14ac:dyDescent="0.25">
      <c r="A6522" s="2"/>
      <c r="B6522" s="2"/>
      <c r="C6522" s="2"/>
      <c r="E6522" s="2"/>
      <c r="G6522" s="2"/>
      <c r="H6522" s="6"/>
      <c r="I6522" s="9"/>
      <c r="J6522" s="9"/>
      <c r="K6522" s="9"/>
    </row>
    <row r="6523" spans="1:11" x14ac:dyDescent="0.25">
      <c r="A6523" s="2"/>
      <c r="B6523" s="2"/>
      <c r="C6523" s="2"/>
      <c r="E6523" s="2"/>
      <c r="G6523" s="2"/>
      <c r="H6523" s="6"/>
      <c r="I6523" s="9"/>
      <c r="J6523" s="9"/>
      <c r="K6523" s="9"/>
    </row>
    <row r="6524" spans="1:11" x14ac:dyDescent="0.25">
      <c r="A6524" s="2"/>
      <c r="B6524" s="2"/>
      <c r="C6524" s="2"/>
      <c r="E6524" s="2"/>
      <c r="G6524" s="2"/>
      <c r="H6524" s="6"/>
      <c r="I6524" s="9"/>
      <c r="J6524" s="9"/>
      <c r="K6524" s="9"/>
    </row>
    <row r="6525" spans="1:11" x14ac:dyDescent="0.25">
      <c r="A6525" s="2"/>
      <c r="B6525" s="2"/>
      <c r="C6525" s="2"/>
      <c r="E6525" s="2"/>
      <c r="G6525" s="2"/>
      <c r="H6525" s="6"/>
      <c r="I6525" s="9"/>
      <c r="J6525" s="9"/>
      <c r="K6525" s="9"/>
    </row>
    <row r="6526" spans="1:11" x14ac:dyDescent="0.25">
      <c r="A6526" s="2"/>
      <c r="B6526" s="2"/>
      <c r="C6526" s="2"/>
      <c r="E6526" s="2"/>
      <c r="G6526" s="2"/>
      <c r="H6526" s="6"/>
      <c r="I6526" s="9"/>
      <c r="J6526" s="9"/>
      <c r="K6526" s="9"/>
    </row>
    <row r="6527" spans="1:11" x14ac:dyDescent="0.25">
      <c r="A6527" s="2"/>
      <c r="B6527" s="2"/>
      <c r="C6527" s="2"/>
      <c r="E6527" s="2"/>
      <c r="G6527" s="2"/>
      <c r="H6527" s="6"/>
      <c r="I6527" s="9"/>
      <c r="J6527" s="9"/>
      <c r="K6527" s="9"/>
    </row>
    <row r="6528" spans="1:11" x14ac:dyDescent="0.25">
      <c r="A6528" s="2"/>
      <c r="B6528" s="2"/>
      <c r="C6528" s="2"/>
      <c r="E6528" s="2"/>
      <c r="G6528" s="2"/>
      <c r="H6528" s="6"/>
      <c r="I6528" s="9"/>
      <c r="J6528" s="9"/>
      <c r="K6528" s="9"/>
    </row>
    <row r="6529" spans="1:11" x14ac:dyDescent="0.25">
      <c r="A6529" s="2"/>
      <c r="B6529" s="2"/>
      <c r="C6529" s="2"/>
      <c r="E6529" s="2"/>
      <c r="G6529" s="2"/>
      <c r="H6529" s="6"/>
      <c r="I6529" s="9"/>
      <c r="J6529" s="9"/>
      <c r="K6529" s="9"/>
    </row>
    <row r="6530" spans="1:11" x14ac:dyDescent="0.25">
      <c r="A6530" s="2"/>
      <c r="B6530" s="2"/>
      <c r="C6530" s="2"/>
      <c r="E6530" s="2"/>
      <c r="G6530" s="2"/>
      <c r="H6530" s="6"/>
      <c r="I6530" s="9"/>
      <c r="J6530" s="9"/>
      <c r="K6530" s="9"/>
    </row>
    <row r="6531" spans="1:11" x14ac:dyDescent="0.25">
      <c r="A6531" s="2"/>
      <c r="B6531" s="2"/>
      <c r="C6531" s="2"/>
      <c r="E6531" s="2"/>
      <c r="G6531" s="2"/>
      <c r="H6531" s="6"/>
      <c r="I6531" s="9"/>
      <c r="J6531" s="9"/>
      <c r="K6531" s="9"/>
    </row>
    <row r="6532" spans="1:11" x14ac:dyDescent="0.25">
      <c r="A6532" s="2"/>
      <c r="B6532" s="2"/>
      <c r="C6532" s="2"/>
      <c r="E6532" s="2"/>
      <c r="G6532" s="2"/>
      <c r="H6532" s="6"/>
      <c r="I6532" s="9"/>
      <c r="J6532" s="9"/>
      <c r="K6532" s="9"/>
    </row>
    <row r="6533" spans="1:11" x14ac:dyDescent="0.25">
      <c r="A6533" s="2"/>
      <c r="B6533" s="2"/>
      <c r="C6533" s="2"/>
      <c r="E6533" s="2"/>
      <c r="G6533" s="2"/>
      <c r="H6533" s="6"/>
      <c r="I6533" s="9"/>
      <c r="J6533" s="9"/>
      <c r="K6533" s="9"/>
    </row>
    <row r="6534" spans="1:11" x14ac:dyDescent="0.25">
      <c r="A6534" s="2"/>
      <c r="B6534" s="2"/>
      <c r="C6534" s="2"/>
      <c r="E6534" s="2"/>
      <c r="G6534" s="2"/>
      <c r="H6534" s="6"/>
      <c r="I6534" s="9"/>
      <c r="J6534" s="9"/>
      <c r="K6534" s="9"/>
    </row>
    <row r="6535" spans="1:11" x14ac:dyDescent="0.25">
      <c r="A6535" s="2"/>
      <c r="B6535" s="2"/>
      <c r="C6535" s="2"/>
      <c r="E6535" s="2"/>
      <c r="G6535" s="2"/>
      <c r="H6535" s="6"/>
      <c r="I6535" s="9"/>
      <c r="J6535" s="9"/>
      <c r="K6535" s="9"/>
    </row>
    <row r="6536" spans="1:11" x14ac:dyDescent="0.25">
      <c r="A6536" s="2"/>
      <c r="B6536" s="2"/>
      <c r="C6536" s="2"/>
      <c r="E6536" s="2"/>
      <c r="G6536" s="2"/>
      <c r="H6536" s="6"/>
      <c r="I6536" s="9"/>
      <c r="J6536" s="9"/>
      <c r="K6536" s="9"/>
    </row>
    <row r="6537" spans="1:11" x14ac:dyDescent="0.25">
      <c r="A6537" s="2"/>
      <c r="B6537" s="2"/>
      <c r="C6537" s="2"/>
      <c r="E6537" s="2"/>
      <c r="G6537" s="2"/>
      <c r="H6537" s="6"/>
      <c r="I6537" s="9"/>
      <c r="J6537" s="9"/>
      <c r="K6537" s="9"/>
    </row>
    <row r="6538" spans="1:11" x14ac:dyDescent="0.25">
      <c r="A6538" s="2"/>
      <c r="B6538" s="2"/>
      <c r="C6538" s="2"/>
      <c r="E6538" s="2"/>
      <c r="G6538" s="2"/>
      <c r="H6538" s="6"/>
      <c r="I6538" s="9"/>
      <c r="J6538" s="9"/>
      <c r="K6538" s="9"/>
    </row>
    <row r="6539" spans="1:11" x14ac:dyDescent="0.25">
      <c r="A6539" s="2"/>
      <c r="B6539" s="2"/>
      <c r="C6539" s="2"/>
      <c r="E6539" s="2"/>
      <c r="G6539" s="2"/>
      <c r="H6539" s="6"/>
      <c r="I6539" s="9"/>
      <c r="J6539" s="9"/>
      <c r="K6539" s="9"/>
    </row>
    <row r="6540" spans="1:11" x14ac:dyDescent="0.25">
      <c r="A6540" s="2"/>
      <c r="B6540" s="2"/>
      <c r="C6540" s="2"/>
      <c r="E6540" s="2"/>
      <c r="G6540" s="2"/>
      <c r="H6540" s="6"/>
      <c r="I6540" s="9"/>
      <c r="J6540" s="9"/>
      <c r="K6540" s="9"/>
    </row>
    <row r="6541" spans="1:11" x14ac:dyDescent="0.25">
      <c r="A6541" s="2"/>
      <c r="B6541" s="2"/>
      <c r="C6541" s="2"/>
      <c r="E6541" s="2"/>
      <c r="G6541" s="2"/>
      <c r="H6541" s="6"/>
      <c r="I6541" s="9"/>
      <c r="J6541" s="9"/>
      <c r="K6541" s="9"/>
    </row>
    <row r="6542" spans="1:11" x14ac:dyDescent="0.25">
      <c r="A6542" s="2"/>
      <c r="B6542" s="2"/>
      <c r="C6542" s="2"/>
      <c r="E6542" s="2"/>
      <c r="G6542" s="2"/>
      <c r="H6542" s="6"/>
      <c r="I6542" s="9"/>
      <c r="J6542" s="9"/>
      <c r="K6542" s="9"/>
    </row>
    <row r="6543" spans="1:11" x14ac:dyDescent="0.25">
      <c r="A6543" s="2"/>
      <c r="B6543" s="2"/>
      <c r="C6543" s="2"/>
      <c r="E6543" s="2"/>
      <c r="G6543" s="2"/>
      <c r="H6543" s="6"/>
      <c r="I6543" s="9"/>
      <c r="J6543" s="9"/>
      <c r="K6543" s="9"/>
    </row>
    <row r="6544" spans="1:11" x14ac:dyDescent="0.25">
      <c r="A6544" s="2"/>
      <c r="B6544" s="2"/>
      <c r="C6544" s="2"/>
      <c r="E6544" s="2"/>
      <c r="G6544" s="2"/>
      <c r="H6544" s="6"/>
      <c r="I6544" s="9"/>
      <c r="J6544" s="9"/>
      <c r="K6544" s="9"/>
    </row>
    <row r="6545" spans="1:11" x14ac:dyDescent="0.25">
      <c r="A6545" s="2"/>
      <c r="B6545" s="2"/>
      <c r="C6545" s="2"/>
      <c r="E6545" s="2"/>
      <c r="G6545" s="2"/>
      <c r="H6545" s="6"/>
      <c r="I6545" s="9"/>
      <c r="J6545" s="9"/>
      <c r="K6545" s="9"/>
    </row>
    <row r="6546" spans="1:11" x14ac:dyDescent="0.25">
      <c r="A6546" s="2"/>
      <c r="B6546" s="2"/>
      <c r="C6546" s="2"/>
      <c r="E6546" s="2"/>
      <c r="G6546" s="2"/>
      <c r="H6546" s="6"/>
      <c r="I6546" s="9"/>
      <c r="J6546" s="9"/>
      <c r="K6546" s="9"/>
    </row>
    <row r="6547" spans="1:11" x14ac:dyDescent="0.25">
      <c r="A6547" s="2"/>
      <c r="B6547" s="2"/>
      <c r="C6547" s="2"/>
      <c r="E6547" s="2"/>
      <c r="G6547" s="2"/>
      <c r="H6547" s="6"/>
      <c r="I6547" s="9"/>
      <c r="J6547" s="9"/>
      <c r="K6547" s="9"/>
    </row>
    <row r="6548" spans="1:11" x14ac:dyDescent="0.25">
      <c r="A6548" s="2"/>
      <c r="B6548" s="2"/>
      <c r="C6548" s="2"/>
      <c r="E6548" s="2"/>
      <c r="G6548" s="2"/>
      <c r="H6548" s="6"/>
      <c r="I6548" s="9"/>
      <c r="J6548" s="9"/>
      <c r="K6548" s="9"/>
    </row>
    <row r="6549" spans="1:11" x14ac:dyDescent="0.25">
      <c r="A6549" s="2"/>
      <c r="B6549" s="2"/>
      <c r="C6549" s="2"/>
      <c r="E6549" s="2"/>
      <c r="G6549" s="2"/>
      <c r="H6549" s="6"/>
      <c r="I6549" s="9"/>
      <c r="J6549" s="9"/>
      <c r="K6549" s="9"/>
    </row>
    <row r="6550" spans="1:11" x14ac:dyDescent="0.25">
      <c r="A6550" s="2"/>
      <c r="B6550" s="2"/>
      <c r="C6550" s="2"/>
      <c r="E6550" s="2"/>
      <c r="G6550" s="2"/>
      <c r="H6550" s="6"/>
      <c r="I6550" s="9"/>
      <c r="J6550" s="9"/>
      <c r="K6550" s="9"/>
    </row>
    <row r="6551" spans="1:11" x14ac:dyDescent="0.25">
      <c r="A6551" s="2"/>
      <c r="B6551" s="2"/>
      <c r="C6551" s="2"/>
      <c r="E6551" s="2"/>
      <c r="G6551" s="2"/>
      <c r="H6551" s="6"/>
      <c r="I6551" s="9"/>
      <c r="J6551" s="9"/>
      <c r="K6551" s="9"/>
    </row>
    <row r="6552" spans="1:11" x14ac:dyDescent="0.25">
      <c r="A6552" s="2"/>
      <c r="B6552" s="2"/>
      <c r="C6552" s="2"/>
      <c r="E6552" s="2"/>
      <c r="G6552" s="2"/>
      <c r="H6552" s="6"/>
      <c r="I6552" s="9"/>
      <c r="J6552" s="9"/>
      <c r="K6552" s="9"/>
    </row>
    <row r="6553" spans="1:11" x14ac:dyDescent="0.25">
      <c r="A6553" s="2"/>
      <c r="B6553" s="2"/>
      <c r="C6553" s="2"/>
      <c r="E6553" s="2"/>
      <c r="G6553" s="2"/>
      <c r="H6553" s="6"/>
      <c r="I6553" s="9"/>
      <c r="J6553" s="9"/>
      <c r="K6553" s="9"/>
    </row>
    <row r="6554" spans="1:11" x14ac:dyDescent="0.25">
      <c r="A6554" s="2"/>
      <c r="B6554" s="2"/>
      <c r="C6554" s="2"/>
      <c r="E6554" s="2"/>
      <c r="G6554" s="2"/>
      <c r="H6554" s="6"/>
      <c r="I6554" s="9"/>
      <c r="J6554" s="9"/>
      <c r="K6554" s="9"/>
    </row>
    <row r="6555" spans="1:11" x14ac:dyDescent="0.25">
      <c r="A6555" s="2"/>
      <c r="B6555" s="2"/>
      <c r="C6555" s="2"/>
      <c r="E6555" s="2"/>
      <c r="G6555" s="2"/>
      <c r="H6555" s="6"/>
      <c r="I6555" s="9"/>
      <c r="J6555" s="9"/>
      <c r="K6555" s="9"/>
    </row>
    <row r="6556" spans="1:11" x14ac:dyDescent="0.25">
      <c r="A6556" s="2"/>
      <c r="B6556" s="2"/>
      <c r="C6556" s="2"/>
      <c r="E6556" s="2"/>
      <c r="G6556" s="2"/>
      <c r="H6556" s="6"/>
      <c r="I6556" s="9"/>
      <c r="J6556" s="9"/>
      <c r="K6556" s="9"/>
    </row>
    <row r="6557" spans="1:11" x14ac:dyDescent="0.25">
      <c r="A6557" s="2"/>
      <c r="B6557" s="2"/>
      <c r="C6557" s="2"/>
      <c r="E6557" s="2"/>
      <c r="G6557" s="2"/>
      <c r="H6557" s="6"/>
      <c r="I6557" s="9"/>
      <c r="J6557" s="9"/>
      <c r="K6557" s="9"/>
    </row>
    <row r="6558" spans="1:11" x14ac:dyDescent="0.25">
      <c r="A6558" s="2"/>
      <c r="B6558" s="2"/>
      <c r="C6558" s="2"/>
      <c r="E6558" s="2"/>
      <c r="G6558" s="2"/>
      <c r="H6558" s="6"/>
      <c r="I6558" s="9"/>
      <c r="J6558" s="9"/>
      <c r="K6558" s="9"/>
    </row>
    <row r="6559" spans="1:11" x14ac:dyDescent="0.25">
      <c r="A6559" s="2"/>
      <c r="B6559" s="2"/>
      <c r="C6559" s="2"/>
      <c r="E6559" s="2"/>
      <c r="G6559" s="2"/>
      <c r="H6559" s="6"/>
      <c r="I6559" s="9"/>
      <c r="J6559" s="9"/>
      <c r="K6559" s="9"/>
    </row>
    <row r="6560" spans="1:11" x14ac:dyDescent="0.25">
      <c r="A6560" s="2"/>
      <c r="B6560" s="2"/>
      <c r="C6560" s="2"/>
      <c r="E6560" s="2"/>
      <c r="G6560" s="2"/>
      <c r="H6560" s="6"/>
      <c r="I6560" s="9"/>
      <c r="J6560" s="9"/>
      <c r="K6560" s="9"/>
    </row>
    <row r="6561" spans="1:11" x14ac:dyDescent="0.25">
      <c r="A6561" s="2"/>
      <c r="B6561" s="2"/>
      <c r="C6561" s="2"/>
      <c r="E6561" s="2"/>
      <c r="G6561" s="2"/>
      <c r="H6561" s="6"/>
      <c r="I6561" s="9"/>
      <c r="J6561" s="9"/>
      <c r="K6561" s="9"/>
    </row>
    <row r="6562" spans="1:11" x14ac:dyDescent="0.25">
      <c r="A6562" s="2"/>
      <c r="B6562" s="2"/>
      <c r="C6562" s="2"/>
      <c r="E6562" s="2"/>
      <c r="G6562" s="2"/>
      <c r="H6562" s="6"/>
      <c r="I6562" s="9"/>
      <c r="J6562" s="9"/>
      <c r="K6562" s="9"/>
    </row>
    <row r="6563" spans="1:11" x14ac:dyDescent="0.25">
      <c r="A6563" s="2"/>
      <c r="B6563" s="2"/>
      <c r="C6563" s="2"/>
      <c r="E6563" s="2"/>
      <c r="G6563" s="2"/>
      <c r="H6563" s="6"/>
      <c r="I6563" s="9"/>
      <c r="J6563" s="9"/>
      <c r="K6563" s="9"/>
    </row>
    <row r="6564" spans="1:11" x14ac:dyDescent="0.25">
      <c r="A6564" s="2"/>
      <c r="B6564" s="2"/>
      <c r="C6564" s="2"/>
      <c r="E6564" s="2"/>
      <c r="G6564" s="2"/>
      <c r="H6564" s="6"/>
      <c r="I6564" s="9"/>
      <c r="J6564" s="9"/>
      <c r="K6564" s="9"/>
    </row>
    <row r="6565" spans="1:11" x14ac:dyDescent="0.25">
      <c r="A6565" s="2"/>
      <c r="B6565" s="2"/>
      <c r="C6565" s="2"/>
      <c r="E6565" s="2"/>
      <c r="G6565" s="2"/>
      <c r="H6565" s="6"/>
      <c r="I6565" s="9"/>
      <c r="J6565" s="9"/>
      <c r="K6565" s="9"/>
    </row>
    <row r="6566" spans="1:11" x14ac:dyDescent="0.25">
      <c r="A6566" s="2"/>
      <c r="B6566" s="2"/>
      <c r="C6566" s="2"/>
      <c r="E6566" s="2"/>
      <c r="G6566" s="2"/>
      <c r="H6566" s="6"/>
      <c r="I6566" s="9"/>
      <c r="J6566" s="9"/>
      <c r="K6566" s="9"/>
    </row>
    <row r="6567" spans="1:11" x14ac:dyDescent="0.25">
      <c r="A6567" s="2"/>
      <c r="B6567" s="2"/>
      <c r="C6567" s="2"/>
      <c r="E6567" s="2"/>
      <c r="G6567" s="2"/>
      <c r="H6567" s="6"/>
      <c r="I6567" s="9"/>
      <c r="J6567" s="9"/>
      <c r="K6567" s="9"/>
    </row>
    <row r="6568" spans="1:11" x14ac:dyDescent="0.25">
      <c r="A6568" s="2"/>
      <c r="B6568" s="2"/>
      <c r="C6568" s="2"/>
      <c r="E6568" s="2"/>
      <c r="G6568" s="2"/>
      <c r="H6568" s="6"/>
      <c r="I6568" s="9"/>
      <c r="J6568" s="9"/>
      <c r="K6568" s="9"/>
    </row>
    <row r="6569" spans="1:11" x14ac:dyDescent="0.25">
      <c r="A6569" s="2"/>
      <c r="B6569" s="2"/>
      <c r="C6569" s="2"/>
      <c r="E6569" s="2"/>
      <c r="G6569" s="2"/>
      <c r="H6569" s="6"/>
      <c r="I6569" s="9"/>
      <c r="J6569" s="9"/>
      <c r="K6569" s="9"/>
    </row>
    <row r="6570" spans="1:11" x14ac:dyDescent="0.25">
      <c r="A6570" s="2"/>
      <c r="B6570" s="2"/>
      <c r="C6570" s="2"/>
      <c r="E6570" s="2"/>
      <c r="G6570" s="2"/>
      <c r="H6570" s="6"/>
      <c r="I6570" s="9"/>
      <c r="J6570" s="9"/>
      <c r="K6570" s="9"/>
    </row>
    <row r="6571" spans="1:11" x14ac:dyDescent="0.25">
      <c r="A6571" s="2"/>
      <c r="B6571" s="2"/>
      <c r="C6571" s="2"/>
      <c r="E6571" s="2"/>
      <c r="G6571" s="2"/>
      <c r="H6571" s="6"/>
      <c r="I6571" s="9"/>
      <c r="J6571" s="9"/>
      <c r="K6571" s="9"/>
    </row>
    <row r="6572" spans="1:11" x14ac:dyDescent="0.25">
      <c r="A6572" s="2"/>
      <c r="B6572" s="2"/>
      <c r="C6572" s="2"/>
      <c r="E6572" s="2"/>
      <c r="G6572" s="2"/>
      <c r="H6572" s="6"/>
      <c r="I6572" s="9"/>
      <c r="J6572" s="9"/>
      <c r="K6572" s="9"/>
    </row>
    <row r="6573" spans="1:11" x14ac:dyDescent="0.25">
      <c r="A6573" s="2"/>
      <c r="B6573" s="2"/>
      <c r="C6573" s="2"/>
      <c r="E6573" s="2"/>
      <c r="G6573" s="2"/>
      <c r="H6573" s="6"/>
      <c r="I6573" s="9"/>
      <c r="J6573" s="9"/>
      <c r="K6573" s="9"/>
    </row>
    <row r="6574" spans="1:11" x14ac:dyDescent="0.25">
      <c r="A6574" s="2"/>
      <c r="B6574" s="2"/>
      <c r="C6574" s="2"/>
      <c r="E6574" s="2"/>
      <c r="G6574" s="2"/>
      <c r="H6574" s="6"/>
      <c r="I6574" s="9"/>
      <c r="J6574" s="9"/>
      <c r="K6574" s="9"/>
    </row>
    <row r="6575" spans="1:11" x14ac:dyDescent="0.25">
      <c r="A6575" s="2"/>
      <c r="B6575" s="2"/>
      <c r="C6575" s="2"/>
      <c r="E6575" s="2"/>
      <c r="G6575" s="2"/>
      <c r="H6575" s="6"/>
      <c r="I6575" s="9"/>
      <c r="J6575" s="9"/>
      <c r="K6575" s="9"/>
    </row>
    <row r="6576" spans="1:11" x14ac:dyDescent="0.25">
      <c r="A6576" s="2"/>
      <c r="B6576" s="2"/>
      <c r="C6576" s="2"/>
      <c r="E6576" s="2"/>
      <c r="G6576" s="2"/>
      <c r="H6576" s="6"/>
      <c r="I6576" s="9"/>
      <c r="J6576" s="9"/>
      <c r="K6576" s="9"/>
    </row>
    <row r="6577" spans="1:11" x14ac:dyDescent="0.25">
      <c r="A6577" s="2"/>
      <c r="B6577" s="2"/>
      <c r="C6577" s="2"/>
      <c r="E6577" s="2"/>
      <c r="G6577" s="2"/>
      <c r="H6577" s="6"/>
      <c r="I6577" s="9"/>
      <c r="J6577" s="9"/>
      <c r="K6577" s="9"/>
    </row>
    <row r="6578" spans="1:11" x14ac:dyDescent="0.25">
      <c r="A6578" s="2"/>
      <c r="B6578" s="2"/>
      <c r="C6578" s="2"/>
      <c r="E6578" s="2"/>
      <c r="G6578" s="2"/>
      <c r="H6578" s="6"/>
      <c r="I6578" s="9"/>
      <c r="J6578" s="9"/>
      <c r="K6578" s="9"/>
    </row>
    <row r="6579" spans="1:11" x14ac:dyDescent="0.25">
      <c r="A6579" s="2"/>
      <c r="B6579" s="2"/>
      <c r="C6579" s="2"/>
      <c r="E6579" s="2"/>
      <c r="G6579" s="2"/>
      <c r="H6579" s="6"/>
      <c r="I6579" s="9"/>
      <c r="J6579" s="9"/>
      <c r="K6579" s="9"/>
    </row>
    <row r="6580" spans="1:11" x14ac:dyDescent="0.25">
      <c r="A6580" s="2"/>
      <c r="B6580" s="2"/>
      <c r="C6580" s="2"/>
      <c r="E6580" s="2"/>
      <c r="G6580" s="2"/>
      <c r="H6580" s="6"/>
      <c r="I6580" s="9"/>
      <c r="J6580" s="9"/>
      <c r="K6580" s="9"/>
    </row>
    <row r="6581" spans="1:11" x14ac:dyDescent="0.25">
      <c r="A6581" s="2"/>
      <c r="B6581" s="2"/>
      <c r="C6581" s="2"/>
      <c r="E6581" s="2"/>
      <c r="G6581" s="2"/>
      <c r="H6581" s="6"/>
      <c r="I6581" s="9"/>
      <c r="J6581" s="9"/>
      <c r="K6581" s="9"/>
    </row>
    <row r="6582" spans="1:11" x14ac:dyDescent="0.25">
      <c r="A6582" s="2"/>
      <c r="B6582" s="2"/>
      <c r="C6582" s="2"/>
      <c r="E6582" s="2"/>
      <c r="G6582" s="2"/>
      <c r="H6582" s="6"/>
      <c r="I6582" s="9"/>
      <c r="J6582" s="9"/>
      <c r="K6582" s="9"/>
    </row>
    <row r="6583" spans="1:11" x14ac:dyDescent="0.25">
      <c r="A6583" s="2"/>
      <c r="B6583" s="2"/>
      <c r="C6583" s="2"/>
      <c r="E6583" s="2"/>
      <c r="G6583" s="2"/>
      <c r="H6583" s="6"/>
      <c r="I6583" s="9"/>
      <c r="J6583" s="9"/>
      <c r="K6583" s="9"/>
    </row>
    <row r="6584" spans="1:11" x14ac:dyDescent="0.25">
      <c r="A6584" s="2"/>
      <c r="B6584" s="2"/>
      <c r="C6584" s="2"/>
      <c r="E6584" s="2"/>
      <c r="G6584" s="2"/>
      <c r="H6584" s="6"/>
      <c r="I6584" s="9"/>
      <c r="J6584" s="9"/>
      <c r="K6584" s="9"/>
    </row>
    <row r="6585" spans="1:11" x14ac:dyDescent="0.25">
      <c r="A6585" s="2"/>
      <c r="B6585" s="2"/>
      <c r="C6585" s="2"/>
      <c r="E6585" s="2"/>
      <c r="G6585" s="2"/>
      <c r="H6585" s="6"/>
      <c r="I6585" s="9"/>
      <c r="J6585" s="9"/>
      <c r="K6585" s="9"/>
    </row>
    <row r="6586" spans="1:11" x14ac:dyDescent="0.25">
      <c r="A6586" s="2"/>
      <c r="B6586" s="2"/>
      <c r="C6586" s="2"/>
      <c r="E6586" s="2"/>
      <c r="G6586" s="2"/>
      <c r="H6586" s="6"/>
      <c r="I6586" s="9"/>
      <c r="J6586" s="9"/>
      <c r="K6586" s="9"/>
    </row>
    <row r="6587" spans="1:11" x14ac:dyDescent="0.25">
      <c r="A6587" s="2"/>
      <c r="B6587" s="2"/>
      <c r="C6587" s="2"/>
      <c r="E6587" s="2"/>
      <c r="G6587" s="2"/>
      <c r="H6587" s="6"/>
      <c r="I6587" s="9"/>
      <c r="J6587" s="9"/>
      <c r="K6587" s="9"/>
    </row>
    <row r="6588" spans="1:11" x14ac:dyDescent="0.25">
      <c r="A6588" s="2"/>
      <c r="B6588" s="2"/>
      <c r="C6588" s="2"/>
      <c r="E6588" s="2"/>
      <c r="G6588" s="2"/>
      <c r="H6588" s="6"/>
      <c r="I6588" s="9"/>
      <c r="J6588" s="9"/>
      <c r="K6588" s="9"/>
    </row>
    <row r="6589" spans="1:11" x14ac:dyDescent="0.25">
      <c r="A6589" s="2"/>
      <c r="B6589" s="2"/>
      <c r="C6589" s="2"/>
      <c r="E6589" s="2"/>
      <c r="G6589" s="2"/>
      <c r="H6589" s="6"/>
      <c r="I6589" s="9"/>
      <c r="J6589" s="9"/>
      <c r="K6589" s="9"/>
    </row>
    <row r="6590" spans="1:11" x14ac:dyDescent="0.25">
      <c r="A6590" s="2"/>
      <c r="B6590" s="2"/>
      <c r="C6590" s="2"/>
      <c r="E6590" s="2"/>
      <c r="G6590" s="2"/>
      <c r="H6590" s="6"/>
      <c r="I6590" s="9"/>
      <c r="J6590" s="9"/>
      <c r="K6590" s="9"/>
    </row>
    <row r="6591" spans="1:11" x14ac:dyDescent="0.25">
      <c r="A6591" s="2"/>
      <c r="B6591" s="2"/>
      <c r="C6591" s="2"/>
      <c r="E6591" s="2"/>
      <c r="G6591" s="2"/>
      <c r="H6591" s="6"/>
      <c r="I6591" s="9"/>
      <c r="J6591" s="9"/>
      <c r="K6591" s="9"/>
    </row>
    <row r="6592" spans="1:11" x14ac:dyDescent="0.25">
      <c r="A6592" s="2"/>
      <c r="B6592" s="2"/>
      <c r="C6592" s="2"/>
      <c r="E6592" s="2"/>
      <c r="G6592" s="2"/>
      <c r="H6592" s="6"/>
      <c r="I6592" s="9"/>
      <c r="J6592" s="9"/>
      <c r="K6592" s="9"/>
    </row>
    <row r="6593" spans="1:11" x14ac:dyDescent="0.25">
      <c r="A6593" s="2"/>
      <c r="B6593" s="2"/>
      <c r="C6593" s="2"/>
      <c r="E6593" s="2"/>
      <c r="G6593" s="2"/>
      <c r="H6593" s="6"/>
      <c r="I6593" s="9"/>
      <c r="J6593" s="9"/>
      <c r="K6593" s="9"/>
    </row>
    <row r="6594" spans="1:11" x14ac:dyDescent="0.25">
      <c r="A6594" s="2"/>
      <c r="B6594" s="2"/>
      <c r="C6594" s="2"/>
      <c r="E6594" s="2"/>
      <c r="G6594" s="2"/>
      <c r="H6594" s="6"/>
      <c r="I6594" s="9"/>
      <c r="J6594" s="9"/>
      <c r="K6594" s="9"/>
    </row>
    <row r="6595" spans="1:11" x14ac:dyDescent="0.25">
      <c r="A6595" s="2"/>
      <c r="B6595" s="2"/>
      <c r="C6595" s="2"/>
      <c r="E6595" s="2"/>
      <c r="G6595" s="2"/>
      <c r="H6595" s="6"/>
      <c r="I6595" s="9"/>
      <c r="J6595" s="9"/>
      <c r="K6595" s="9"/>
    </row>
    <row r="6596" spans="1:11" x14ac:dyDescent="0.25">
      <c r="A6596" s="2"/>
      <c r="B6596" s="2"/>
      <c r="C6596" s="2"/>
      <c r="E6596" s="2"/>
      <c r="G6596" s="2"/>
      <c r="H6596" s="6"/>
      <c r="I6596" s="9"/>
      <c r="J6596" s="9"/>
      <c r="K6596" s="9"/>
    </row>
    <row r="6597" spans="1:11" x14ac:dyDescent="0.25">
      <c r="A6597" s="2"/>
      <c r="B6597" s="2"/>
      <c r="C6597" s="2"/>
      <c r="E6597" s="2"/>
      <c r="G6597" s="2"/>
      <c r="H6597" s="6"/>
      <c r="I6597" s="9"/>
      <c r="J6597" s="9"/>
      <c r="K6597" s="9"/>
    </row>
    <row r="6598" spans="1:11" x14ac:dyDescent="0.25">
      <c r="A6598" s="2"/>
      <c r="B6598" s="2"/>
      <c r="C6598" s="2"/>
      <c r="E6598" s="2"/>
      <c r="G6598" s="2"/>
      <c r="H6598" s="6"/>
      <c r="I6598" s="9"/>
      <c r="J6598" s="9"/>
      <c r="K6598" s="9"/>
    </row>
    <row r="6599" spans="1:11" x14ac:dyDescent="0.25">
      <c r="A6599" s="2"/>
      <c r="B6599" s="2"/>
      <c r="C6599" s="2"/>
      <c r="E6599" s="2"/>
      <c r="G6599" s="2"/>
      <c r="H6599" s="6"/>
      <c r="I6599" s="9"/>
      <c r="J6599" s="9"/>
      <c r="K6599" s="9"/>
    </row>
    <row r="6600" spans="1:11" x14ac:dyDescent="0.25">
      <c r="A6600" s="2"/>
      <c r="B6600" s="2"/>
      <c r="C6600" s="2"/>
      <c r="E6600" s="2"/>
      <c r="G6600" s="2"/>
      <c r="H6600" s="6"/>
      <c r="I6600" s="9"/>
      <c r="J6600" s="9"/>
      <c r="K6600" s="9"/>
    </row>
    <row r="6601" spans="1:11" x14ac:dyDescent="0.25">
      <c r="A6601" s="2"/>
      <c r="B6601" s="2"/>
      <c r="C6601" s="2"/>
      <c r="E6601" s="2"/>
      <c r="G6601" s="2"/>
      <c r="H6601" s="6"/>
      <c r="I6601" s="9"/>
      <c r="J6601" s="9"/>
      <c r="K6601" s="9"/>
    </row>
    <row r="6602" spans="1:11" x14ac:dyDescent="0.25">
      <c r="A6602" s="2"/>
      <c r="B6602" s="2"/>
      <c r="C6602" s="2"/>
      <c r="E6602" s="2"/>
      <c r="G6602" s="2"/>
      <c r="H6602" s="6"/>
      <c r="I6602" s="9"/>
      <c r="J6602" s="9"/>
      <c r="K6602" s="9"/>
    </row>
    <row r="6603" spans="1:11" x14ac:dyDescent="0.25">
      <c r="A6603" s="2"/>
      <c r="B6603" s="2"/>
      <c r="C6603" s="2"/>
      <c r="E6603" s="2"/>
      <c r="G6603" s="2"/>
      <c r="H6603" s="6"/>
      <c r="I6603" s="9"/>
      <c r="J6603" s="9"/>
      <c r="K6603" s="9"/>
    </row>
    <row r="6604" spans="1:11" x14ac:dyDescent="0.25">
      <c r="A6604" s="2"/>
      <c r="B6604" s="2"/>
      <c r="C6604" s="2"/>
      <c r="E6604" s="2"/>
      <c r="G6604" s="2"/>
      <c r="H6604" s="6"/>
      <c r="I6604" s="9"/>
      <c r="J6604" s="9"/>
      <c r="K6604" s="9"/>
    </row>
    <row r="6605" spans="1:11" x14ac:dyDescent="0.25">
      <c r="A6605" s="2"/>
      <c r="B6605" s="2"/>
      <c r="C6605" s="2"/>
      <c r="E6605" s="2"/>
      <c r="G6605" s="2"/>
      <c r="H6605" s="6"/>
      <c r="I6605" s="9"/>
      <c r="J6605" s="9"/>
      <c r="K6605" s="9"/>
    </row>
    <row r="6606" spans="1:11" x14ac:dyDescent="0.25">
      <c r="A6606" s="2"/>
      <c r="B6606" s="2"/>
      <c r="C6606" s="2"/>
      <c r="E6606" s="2"/>
      <c r="G6606" s="2"/>
      <c r="H6606" s="6"/>
      <c r="I6606" s="9"/>
      <c r="J6606" s="9"/>
      <c r="K6606" s="9"/>
    </row>
    <row r="6607" spans="1:11" x14ac:dyDescent="0.25">
      <c r="A6607" s="2"/>
      <c r="B6607" s="2"/>
      <c r="C6607" s="2"/>
      <c r="E6607" s="2"/>
      <c r="G6607" s="2"/>
      <c r="H6607" s="6"/>
      <c r="I6607" s="9"/>
      <c r="J6607" s="9"/>
      <c r="K6607" s="9"/>
    </row>
    <row r="6608" spans="1:11" x14ac:dyDescent="0.25">
      <c r="A6608" s="2"/>
      <c r="B6608" s="2"/>
      <c r="C6608" s="2"/>
      <c r="E6608" s="2"/>
      <c r="G6608" s="2"/>
      <c r="H6608" s="6"/>
      <c r="I6608" s="9"/>
      <c r="J6608" s="9"/>
      <c r="K6608" s="9"/>
    </row>
    <row r="6609" spans="1:11" x14ac:dyDescent="0.25">
      <c r="A6609" s="2"/>
      <c r="B6609" s="2"/>
      <c r="C6609" s="2"/>
      <c r="E6609" s="2"/>
      <c r="G6609" s="2"/>
      <c r="H6609" s="6"/>
      <c r="I6609" s="9"/>
      <c r="J6609" s="9"/>
      <c r="K6609" s="9"/>
    </row>
    <row r="6610" spans="1:11" x14ac:dyDescent="0.25">
      <c r="A6610" s="2"/>
      <c r="B6610" s="2"/>
      <c r="C6610" s="2"/>
      <c r="E6610" s="2"/>
      <c r="G6610" s="2"/>
      <c r="H6610" s="6"/>
      <c r="I6610" s="9"/>
      <c r="J6610" s="9"/>
      <c r="K6610" s="9"/>
    </row>
    <row r="6611" spans="1:11" x14ac:dyDescent="0.25">
      <c r="A6611" s="2"/>
      <c r="B6611" s="2"/>
      <c r="C6611" s="2"/>
      <c r="E6611" s="2"/>
      <c r="G6611" s="2"/>
      <c r="H6611" s="6"/>
      <c r="I6611" s="9"/>
      <c r="J6611" s="9"/>
      <c r="K6611" s="9"/>
    </row>
    <row r="6612" spans="1:11" x14ac:dyDescent="0.25">
      <c r="A6612" s="2"/>
      <c r="B6612" s="2"/>
      <c r="C6612" s="2"/>
      <c r="E6612" s="2"/>
      <c r="G6612" s="2"/>
      <c r="H6612" s="6"/>
      <c r="I6612" s="9"/>
      <c r="J6612" s="9"/>
      <c r="K6612" s="9"/>
    </row>
    <row r="6613" spans="1:11" x14ac:dyDescent="0.25">
      <c r="A6613" s="2"/>
      <c r="B6613" s="2"/>
      <c r="C6613" s="2"/>
      <c r="E6613" s="2"/>
      <c r="G6613" s="2"/>
      <c r="H6613" s="6"/>
      <c r="I6613" s="9"/>
      <c r="J6613" s="9"/>
      <c r="K6613" s="9"/>
    </row>
    <row r="6614" spans="1:11" x14ac:dyDescent="0.25">
      <c r="A6614" s="2"/>
      <c r="B6614" s="2"/>
      <c r="C6614" s="2"/>
      <c r="E6614" s="2"/>
      <c r="G6614" s="2"/>
      <c r="H6614" s="6"/>
      <c r="I6614" s="9"/>
      <c r="J6614" s="9"/>
      <c r="K6614" s="9"/>
    </row>
    <row r="6615" spans="1:11" x14ac:dyDescent="0.25">
      <c r="A6615" s="2"/>
      <c r="B6615" s="2"/>
      <c r="C6615" s="2"/>
      <c r="E6615" s="2"/>
      <c r="G6615" s="2"/>
      <c r="H6615" s="6"/>
      <c r="I6615" s="9"/>
      <c r="J6615" s="9"/>
      <c r="K6615" s="9"/>
    </row>
    <row r="6616" spans="1:11" x14ac:dyDescent="0.25">
      <c r="A6616" s="2"/>
      <c r="B6616" s="2"/>
      <c r="C6616" s="2"/>
      <c r="E6616" s="2"/>
      <c r="G6616" s="2"/>
      <c r="H6616" s="6"/>
      <c r="I6616" s="9"/>
      <c r="J6616" s="9"/>
      <c r="K6616" s="9"/>
    </row>
    <row r="6617" spans="1:11" x14ac:dyDescent="0.25">
      <c r="A6617" s="2"/>
      <c r="B6617" s="2"/>
      <c r="C6617" s="2"/>
      <c r="E6617" s="2"/>
      <c r="G6617" s="2"/>
      <c r="H6617" s="6"/>
      <c r="I6617" s="9"/>
      <c r="J6617" s="9"/>
      <c r="K6617" s="9"/>
    </row>
    <row r="6618" spans="1:11" x14ac:dyDescent="0.25">
      <c r="A6618" s="2"/>
      <c r="B6618" s="2"/>
      <c r="C6618" s="2"/>
      <c r="E6618" s="2"/>
      <c r="G6618" s="2"/>
      <c r="H6618" s="6"/>
      <c r="I6618" s="9"/>
      <c r="J6618" s="9"/>
      <c r="K6618" s="9"/>
    </row>
    <row r="6619" spans="1:11" x14ac:dyDescent="0.25">
      <c r="A6619" s="2"/>
      <c r="B6619" s="2"/>
      <c r="C6619" s="2"/>
      <c r="E6619" s="2"/>
      <c r="G6619" s="2"/>
      <c r="H6619" s="6"/>
      <c r="I6619" s="9"/>
      <c r="J6619" s="9"/>
      <c r="K6619" s="9"/>
    </row>
    <row r="6620" spans="1:11" x14ac:dyDescent="0.25">
      <c r="A6620" s="2"/>
      <c r="B6620" s="2"/>
      <c r="C6620" s="2"/>
      <c r="E6620" s="2"/>
      <c r="G6620" s="2"/>
      <c r="H6620" s="6"/>
      <c r="I6620" s="9"/>
      <c r="J6620" s="9"/>
      <c r="K6620" s="9"/>
    </row>
    <row r="6621" spans="1:11" x14ac:dyDescent="0.25">
      <c r="A6621" s="2"/>
      <c r="B6621" s="2"/>
      <c r="C6621" s="2"/>
      <c r="E6621" s="2"/>
      <c r="G6621" s="2"/>
      <c r="H6621" s="6"/>
      <c r="I6621" s="9"/>
      <c r="J6621" s="9"/>
      <c r="K6621" s="9"/>
    </row>
    <row r="6622" spans="1:11" x14ac:dyDescent="0.25">
      <c r="A6622" s="2"/>
      <c r="B6622" s="2"/>
      <c r="C6622" s="2"/>
      <c r="E6622" s="2"/>
      <c r="G6622" s="2"/>
      <c r="H6622" s="6"/>
      <c r="I6622" s="9"/>
      <c r="J6622" s="9"/>
      <c r="K6622" s="9"/>
    </row>
    <row r="6623" spans="1:11" x14ac:dyDescent="0.25">
      <c r="A6623" s="2"/>
      <c r="B6623" s="2"/>
      <c r="C6623" s="2"/>
      <c r="E6623" s="2"/>
      <c r="G6623" s="2"/>
      <c r="H6623" s="6"/>
      <c r="I6623" s="9"/>
      <c r="J6623" s="9"/>
      <c r="K6623" s="9"/>
    </row>
    <row r="6624" spans="1:11" x14ac:dyDescent="0.25">
      <c r="A6624" s="2"/>
      <c r="B6624" s="2"/>
      <c r="C6624" s="2"/>
      <c r="E6624" s="2"/>
      <c r="G6624" s="2"/>
      <c r="H6624" s="6"/>
      <c r="I6624" s="9"/>
      <c r="J6624" s="9"/>
      <c r="K6624" s="9"/>
    </row>
    <row r="6625" spans="1:11" x14ac:dyDescent="0.25">
      <c r="A6625" s="2"/>
      <c r="B6625" s="2"/>
      <c r="C6625" s="2"/>
      <c r="E6625" s="2"/>
      <c r="G6625" s="2"/>
      <c r="H6625" s="6"/>
      <c r="I6625" s="9"/>
      <c r="J6625" s="9"/>
      <c r="K6625" s="9"/>
    </row>
    <row r="6626" spans="1:11" x14ac:dyDescent="0.25">
      <c r="A6626" s="2"/>
      <c r="B6626" s="2"/>
      <c r="C6626" s="2"/>
      <c r="E6626" s="2"/>
      <c r="G6626" s="2"/>
      <c r="H6626" s="6"/>
      <c r="I6626" s="9"/>
      <c r="J6626" s="9"/>
      <c r="K6626" s="9"/>
    </row>
    <row r="6627" spans="1:11" x14ac:dyDescent="0.25">
      <c r="A6627" s="2"/>
      <c r="B6627" s="2"/>
      <c r="C6627" s="2"/>
      <c r="E6627" s="2"/>
      <c r="G6627" s="2"/>
      <c r="H6627" s="6"/>
      <c r="I6627" s="9"/>
      <c r="J6627" s="9"/>
      <c r="K6627" s="9"/>
    </row>
    <row r="6628" spans="1:11" x14ac:dyDescent="0.25">
      <c r="A6628" s="2"/>
      <c r="B6628" s="2"/>
      <c r="C6628" s="2"/>
      <c r="E6628" s="2"/>
      <c r="G6628" s="2"/>
      <c r="H6628" s="6"/>
      <c r="I6628" s="9"/>
      <c r="J6628" s="9"/>
      <c r="K6628" s="9"/>
    </row>
    <row r="6629" spans="1:11" x14ac:dyDescent="0.25">
      <c r="A6629" s="2"/>
      <c r="B6629" s="2"/>
      <c r="C6629" s="2"/>
      <c r="E6629" s="2"/>
      <c r="G6629" s="2"/>
      <c r="H6629" s="6"/>
      <c r="I6629" s="9"/>
      <c r="J6629" s="9"/>
      <c r="K6629" s="9"/>
    </row>
    <row r="6630" spans="1:11" x14ac:dyDescent="0.25">
      <c r="A6630" s="2"/>
      <c r="B6630" s="2"/>
      <c r="C6630" s="2"/>
      <c r="E6630" s="2"/>
      <c r="G6630" s="2"/>
      <c r="H6630" s="6"/>
      <c r="I6630" s="9"/>
      <c r="J6630" s="9"/>
      <c r="K6630" s="9"/>
    </row>
    <row r="6631" spans="1:11" x14ac:dyDescent="0.25">
      <c r="A6631" s="2"/>
      <c r="B6631" s="2"/>
      <c r="C6631" s="2"/>
      <c r="E6631" s="2"/>
      <c r="G6631" s="2"/>
      <c r="H6631" s="6"/>
      <c r="I6631" s="9"/>
      <c r="J6631" s="9"/>
      <c r="K6631" s="9"/>
    </row>
    <row r="6632" spans="1:11" x14ac:dyDescent="0.25">
      <c r="A6632" s="2"/>
      <c r="B6632" s="2"/>
      <c r="C6632" s="2"/>
      <c r="E6632" s="2"/>
      <c r="G6632" s="2"/>
      <c r="H6632" s="6"/>
      <c r="I6632" s="9"/>
      <c r="J6632" s="9"/>
      <c r="K6632" s="9"/>
    </row>
    <row r="6633" spans="1:11" x14ac:dyDescent="0.25">
      <c r="A6633" s="2"/>
      <c r="B6633" s="2"/>
      <c r="C6633" s="2"/>
      <c r="E6633" s="2"/>
      <c r="G6633" s="2"/>
      <c r="H6633" s="6"/>
      <c r="I6633" s="9"/>
      <c r="J6633" s="9"/>
      <c r="K6633" s="9"/>
    </row>
    <row r="6634" spans="1:11" x14ac:dyDescent="0.25">
      <c r="A6634" s="2"/>
      <c r="B6634" s="2"/>
      <c r="C6634" s="2"/>
      <c r="E6634" s="2"/>
      <c r="G6634" s="2"/>
      <c r="H6634" s="6"/>
      <c r="I6634" s="9"/>
      <c r="J6634" s="9"/>
      <c r="K6634" s="9"/>
    </row>
    <row r="6635" spans="1:11" x14ac:dyDescent="0.25">
      <c r="A6635" s="2"/>
      <c r="B6635" s="2"/>
      <c r="C6635" s="2"/>
      <c r="E6635" s="2"/>
      <c r="G6635" s="2"/>
      <c r="H6635" s="6"/>
      <c r="I6635" s="9"/>
      <c r="J6635" s="9"/>
      <c r="K6635" s="9"/>
    </row>
    <row r="6636" spans="1:11" x14ac:dyDescent="0.25">
      <c r="A6636" s="2"/>
      <c r="B6636" s="2"/>
      <c r="C6636" s="2"/>
      <c r="E6636" s="2"/>
      <c r="G6636" s="2"/>
      <c r="H6636" s="6"/>
      <c r="I6636" s="9"/>
      <c r="J6636" s="9"/>
      <c r="K6636" s="9"/>
    </row>
    <row r="6637" spans="1:11" x14ac:dyDescent="0.25">
      <c r="A6637" s="2"/>
      <c r="B6637" s="2"/>
      <c r="C6637" s="2"/>
      <c r="E6637" s="2"/>
      <c r="G6637" s="2"/>
      <c r="H6637" s="6"/>
      <c r="I6637" s="9"/>
      <c r="J6637" s="9"/>
      <c r="K6637" s="9"/>
    </row>
    <row r="6638" spans="1:11" x14ac:dyDescent="0.25">
      <c r="A6638" s="2"/>
      <c r="B6638" s="2"/>
      <c r="C6638" s="2"/>
      <c r="E6638" s="2"/>
      <c r="G6638" s="2"/>
      <c r="H6638" s="6"/>
      <c r="I6638" s="9"/>
      <c r="J6638" s="9"/>
      <c r="K6638" s="9"/>
    </row>
    <row r="6639" spans="1:11" x14ac:dyDescent="0.25">
      <c r="A6639" s="2"/>
      <c r="B6639" s="2"/>
      <c r="C6639" s="2"/>
      <c r="E6639" s="2"/>
      <c r="G6639" s="2"/>
      <c r="H6639" s="6"/>
      <c r="I6639" s="9"/>
      <c r="J6639" s="9"/>
      <c r="K6639" s="9"/>
    </row>
    <row r="6640" spans="1:11" x14ac:dyDescent="0.25">
      <c r="A6640" s="2"/>
      <c r="B6640" s="2"/>
      <c r="C6640" s="2"/>
      <c r="E6640" s="2"/>
      <c r="G6640" s="2"/>
      <c r="H6640" s="6"/>
      <c r="I6640" s="9"/>
      <c r="J6640" s="9"/>
      <c r="K6640" s="9"/>
    </row>
    <row r="6641" spans="1:11" x14ac:dyDescent="0.25">
      <c r="A6641" s="2"/>
      <c r="B6641" s="2"/>
      <c r="C6641" s="2"/>
      <c r="E6641" s="2"/>
      <c r="G6641" s="2"/>
      <c r="H6641" s="6"/>
      <c r="I6641" s="9"/>
      <c r="J6641" s="9"/>
      <c r="K6641" s="9"/>
    </row>
    <row r="6642" spans="1:11" x14ac:dyDescent="0.25">
      <c r="A6642" s="2"/>
      <c r="B6642" s="2"/>
      <c r="C6642" s="2"/>
      <c r="E6642" s="2"/>
      <c r="G6642" s="2"/>
      <c r="H6642" s="6"/>
      <c r="I6642" s="9"/>
      <c r="J6642" s="9"/>
      <c r="K6642" s="9"/>
    </row>
    <row r="6643" spans="1:11" x14ac:dyDescent="0.25">
      <c r="A6643" s="2"/>
      <c r="B6643" s="2"/>
      <c r="C6643" s="2"/>
      <c r="E6643" s="2"/>
      <c r="G6643" s="2"/>
      <c r="H6643" s="6"/>
      <c r="I6643" s="9"/>
      <c r="J6643" s="9"/>
      <c r="K6643" s="9"/>
    </row>
    <row r="6644" spans="1:11" x14ac:dyDescent="0.25">
      <c r="A6644" s="2"/>
      <c r="B6644" s="2"/>
      <c r="C6644" s="2"/>
      <c r="E6644" s="2"/>
      <c r="G6644" s="2"/>
      <c r="H6644" s="6"/>
      <c r="I6644" s="9"/>
      <c r="J6644" s="9"/>
      <c r="K6644" s="9"/>
    </row>
    <row r="6645" spans="1:11" x14ac:dyDescent="0.25">
      <c r="A6645" s="2"/>
      <c r="B6645" s="2"/>
      <c r="C6645" s="2"/>
      <c r="E6645" s="2"/>
      <c r="G6645" s="2"/>
      <c r="H6645" s="6"/>
      <c r="I6645" s="9"/>
      <c r="J6645" s="9"/>
      <c r="K6645" s="9"/>
    </row>
    <row r="6646" spans="1:11" x14ac:dyDescent="0.25">
      <c r="A6646" s="2"/>
      <c r="B6646" s="2"/>
      <c r="C6646" s="2"/>
      <c r="E6646" s="2"/>
      <c r="G6646" s="2"/>
      <c r="H6646" s="6"/>
      <c r="I6646" s="9"/>
      <c r="J6646" s="9"/>
      <c r="K6646" s="9"/>
    </row>
    <row r="6647" spans="1:11" x14ac:dyDescent="0.25">
      <c r="A6647" s="2"/>
      <c r="B6647" s="2"/>
      <c r="C6647" s="2"/>
      <c r="E6647" s="2"/>
      <c r="G6647" s="2"/>
      <c r="H6647" s="6"/>
      <c r="I6647" s="9"/>
      <c r="J6647" s="9"/>
      <c r="K6647" s="9"/>
    </row>
    <row r="6648" spans="1:11" x14ac:dyDescent="0.25">
      <c r="A6648" s="2"/>
      <c r="B6648" s="2"/>
      <c r="C6648" s="2"/>
      <c r="E6648" s="2"/>
      <c r="G6648" s="2"/>
      <c r="H6648" s="6"/>
      <c r="I6648" s="9"/>
      <c r="J6648" s="9"/>
      <c r="K6648" s="9"/>
    </row>
    <row r="6649" spans="1:11" x14ac:dyDescent="0.25">
      <c r="A6649" s="2"/>
      <c r="B6649" s="2"/>
      <c r="C6649" s="2"/>
      <c r="E6649" s="2"/>
      <c r="G6649" s="2"/>
      <c r="H6649" s="6"/>
      <c r="I6649" s="9"/>
      <c r="J6649" s="9"/>
      <c r="K6649" s="9"/>
    </row>
    <row r="6650" spans="1:11" x14ac:dyDescent="0.25">
      <c r="A6650" s="2"/>
      <c r="B6650" s="2"/>
      <c r="C6650" s="2"/>
      <c r="E6650" s="2"/>
      <c r="G6650" s="2"/>
      <c r="H6650" s="6"/>
      <c r="I6650" s="9"/>
      <c r="J6650" s="9"/>
      <c r="K6650" s="9"/>
    </row>
    <row r="6651" spans="1:11" x14ac:dyDescent="0.25">
      <c r="A6651" s="2"/>
      <c r="B6651" s="2"/>
      <c r="C6651" s="2"/>
      <c r="E6651" s="2"/>
      <c r="G6651" s="2"/>
      <c r="H6651" s="6"/>
      <c r="I6651" s="9"/>
      <c r="J6651" s="9"/>
      <c r="K6651" s="9"/>
    </row>
    <row r="6652" spans="1:11" x14ac:dyDescent="0.25">
      <c r="A6652" s="2"/>
      <c r="B6652" s="2"/>
      <c r="C6652" s="2"/>
      <c r="E6652" s="2"/>
      <c r="G6652" s="2"/>
      <c r="H6652" s="6"/>
      <c r="I6652" s="9"/>
      <c r="J6652" s="9"/>
      <c r="K6652" s="9"/>
    </row>
    <row r="6653" spans="1:11" x14ac:dyDescent="0.25">
      <c r="A6653" s="2"/>
      <c r="B6653" s="2"/>
      <c r="C6653" s="2"/>
      <c r="E6653" s="2"/>
      <c r="G6653" s="2"/>
      <c r="H6653" s="6"/>
      <c r="I6653" s="9"/>
      <c r="J6653" s="9"/>
      <c r="K6653" s="9"/>
    </row>
    <row r="6654" spans="1:11" x14ac:dyDescent="0.25">
      <c r="A6654" s="2"/>
      <c r="B6654" s="2"/>
      <c r="C6654" s="2"/>
      <c r="E6654" s="2"/>
      <c r="G6654" s="2"/>
      <c r="H6654" s="6"/>
      <c r="I6654" s="9"/>
      <c r="J6654" s="9"/>
      <c r="K6654" s="9"/>
    </row>
    <row r="6655" spans="1:11" x14ac:dyDescent="0.25">
      <c r="A6655" s="2"/>
      <c r="B6655" s="2"/>
      <c r="C6655" s="2"/>
      <c r="E6655" s="2"/>
      <c r="G6655" s="2"/>
      <c r="H6655" s="6"/>
      <c r="I6655" s="9"/>
      <c r="J6655" s="9"/>
      <c r="K6655" s="9"/>
    </row>
    <row r="6656" spans="1:11" x14ac:dyDescent="0.25">
      <c r="A6656" s="2"/>
      <c r="B6656" s="2"/>
      <c r="C6656" s="2"/>
      <c r="E6656" s="2"/>
      <c r="G6656" s="2"/>
      <c r="H6656" s="6"/>
      <c r="I6656" s="9"/>
      <c r="J6656" s="9"/>
      <c r="K6656" s="9"/>
    </row>
    <row r="6657" spans="1:11" x14ac:dyDescent="0.25">
      <c r="A6657" s="2"/>
      <c r="B6657" s="2"/>
      <c r="C6657" s="2"/>
      <c r="E6657" s="2"/>
      <c r="G6657" s="2"/>
      <c r="H6657" s="6"/>
      <c r="I6657" s="9"/>
      <c r="J6657" s="9"/>
      <c r="K6657" s="9"/>
    </row>
    <row r="6658" spans="1:11" x14ac:dyDescent="0.25">
      <c r="A6658" s="2"/>
      <c r="B6658" s="2"/>
      <c r="C6658" s="2"/>
      <c r="E6658" s="2"/>
      <c r="G6658" s="2"/>
      <c r="H6658" s="6"/>
      <c r="I6658" s="9"/>
      <c r="J6658" s="9"/>
      <c r="K6658" s="9"/>
    </row>
    <row r="6659" spans="1:11" x14ac:dyDescent="0.25">
      <c r="A6659" s="2"/>
      <c r="B6659" s="2"/>
      <c r="C6659" s="2"/>
      <c r="E6659" s="2"/>
      <c r="G6659" s="2"/>
      <c r="H6659" s="6"/>
      <c r="I6659" s="9"/>
      <c r="J6659" s="9"/>
      <c r="K6659" s="9"/>
    </row>
    <row r="6660" spans="1:11" x14ac:dyDescent="0.25">
      <c r="A6660" s="2"/>
      <c r="B6660" s="2"/>
      <c r="C6660" s="2"/>
      <c r="E6660" s="2"/>
      <c r="G6660" s="2"/>
      <c r="H6660" s="6"/>
      <c r="I6660" s="9"/>
      <c r="J6660" s="9"/>
      <c r="K6660" s="9"/>
    </row>
    <row r="6661" spans="1:11" x14ac:dyDescent="0.25">
      <c r="A6661" s="2"/>
      <c r="B6661" s="2"/>
      <c r="C6661" s="2"/>
      <c r="E6661" s="2"/>
      <c r="G6661" s="2"/>
      <c r="H6661" s="6"/>
      <c r="I6661" s="9"/>
      <c r="J6661" s="9"/>
      <c r="K6661" s="9"/>
    </row>
    <row r="6662" spans="1:11" x14ac:dyDescent="0.25">
      <c r="A6662" s="2"/>
      <c r="B6662" s="2"/>
      <c r="C6662" s="2"/>
      <c r="E6662" s="2"/>
      <c r="G6662" s="2"/>
      <c r="H6662" s="6"/>
      <c r="I6662" s="9"/>
      <c r="J6662" s="9"/>
      <c r="K6662" s="9"/>
    </row>
    <row r="6663" spans="1:11" x14ac:dyDescent="0.25">
      <c r="A6663" s="2"/>
      <c r="B6663" s="2"/>
      <c r="C6663" s="2"/>
      <c r="E6663" s="2"/>
      <c r="G6663" s="2"/>
      <c r="H6663" s="6"/>
      <c r="I6663" s="9"/>
      <c r="J6663" s="9"/>
      <c r="K6663" s="9"/>
    </row>
    <row r="6664" spans="1:11" x14ac:dyDescent="0.25">
      <c r="A6664" s="2"/>
      <c r="B6664" s="2"/>
      <c r="C6664" s="2"/>
      <c r="E6664" s="2"/>
      <c r="G6664" s="2"/>
      <c r="H6664" s="6"/>
      <c r="I6664" s="9"/>
      <c r="J6664" s="9"/>
      <c r="K6664" s="9"/>
    </row>
    <row r="6665" spans="1:11" x14ac:dyDescent="0.25">
      <c r="A6665" s="2"/>
      <c r="B6665" s="2"/>
      <c r="C6665" s="2"/>
      <c r="E6665" s="2"/>
      <c r="G6665" s="2"/>
      <c r="H6665" s="6"/>
      <c r="I6665" s="9"/>
      <c r="J6665" s="9"/>
      <c r="K6665" s="9"/>
    </row>
    <row r="6666" spans="1:11" x14ac:dyDescent="0.25">
      <c r="A6666" s="2"/>
      <c r="B6666" s="2"/>
      <c r="C6666" s="2"/>
      <c r="E6666" s="2"/>
      <c r="G6666" s="2"/>
      <c r="H6666" s="6"/>
      <c r="I6666" s="9"/>
      <c r="J6666" s="9"/>
      <c r="K6666" s="9"/>
    </row>
    <row r="6667" spans="1:11" x14ac:dyDescent="0.25">
      <c r="A6667" s="2"/>
      <c r="B6667" s="2"/>
      <c r="C6667" s="2"/>
      <c r="E6667" s="2"/>
      <c r="G6667" s="2"/>
      <c r="H6667" s="6"/>
      <c r="I6667" s="9"/>
      <c r="J6667" s="9"/>
      <c r="K6667" s="9"/>
    </row>
    <row r="6668" spans="1:11" x14ac:dyDescent="0.25">
      <c r="A6668" s="2"/>
      <c r="B6668" s="2"/>
      <c r="C6668" s="2"/>
      <c r="E6668" s="2"/>
      <c r="G6668" s="2"/>
      <c r="H6668" s="6"/>
      <c r="I6668" s="9"/>
      <c r="J6668" s="9"/>
      <c r="K6668" s="9"/>
    </row>
    <row r="6669" spans="1:11" x14ac:dyDescent="0.25">
      <c r="A6669" s="2"/>
      <c r="B6669" s="2"/>
      <c r="C6669" s="2"/>
      <c r="E6669" s="2"/>
      <c r="G6669" s="2"/>
      <c r="H6669" s="6"/>
      <c r="I6669" s="9"/>
      <c r="J6669" s="9"/>
      <c r="K6669" s="9"/>
    </row>
    <row r="6670" spans="1:11" x14ac:dyDescent="0.25">
      <c r="A6670" s="2"/>
      <c r="B6670" s="2"/>
      <c r="C6670" s="2"/>
      <c r="E6670" s="2"/>
      <c r="G6670" s="2"/>
      <c r="H6670" s="6"/>
      <c r="I6670" s="9"/>
      <c r="J6670" s="9"/>
      <c r="K6670" s="9"/>
    </row>
    <row r="6671" spans="1:11" x14ac:dyDescent="0.25">
      <c r="A6671" s="2"/>
      <c r="B6671" s="2"/>
      <c r="C6671" s="2"/>
      <c r="E6671" s="2"/>
      <c r="G6671" s="2"/>
      <c r="H6671" s="6"/>
      <c r="I6671" s="9"/>
      <c r="J6671" s="9"/>
      <c r="K6671" s="9"/>
    </row>
    <row r="6672" spans="1:11" x14ac:dyDescent="0.25">
      <c r="A6672" s="2"/>
      <c r="B6672" s="2"/>
      <c r="C6672" s="2"/>
      <c r="E6672" s="2"/>
      <c r="G6672" s="2"/>
      <c r="H6672" s="6"/>
      <c r="I6672" s="9"/>
      <c r="J6672" s="9"/>
      <c r="K6672" s="9"/>
    </row>
    <row r="6673" spans="1:11" x14ac:dyDescent="0.25">
      <c r="A6673" s="2"/>
      <c r="B6673" s="2"/>
      <c r="C6673" s="2"/>
      <c r="E6673" s="2"/>
      <c r="G6673" s="2"/>
      <c r="H6673" s="6"/>
      <c r="I6673" s="9"/>
      <c r="J6673" s="9"/>
      <c r="K6673" s="9"/>
    </row>
    <row r="6674" spans="1:11" x14ac:dyDescent="0.25">
      <c r="A6674" s="2"/>
      <c r="B6674" s="2"/>
      <c r="C6674" s="2"/>
      <c r="E6674" s="2"/>
      <c r="G6674" s="2"/>
      <c r="H6674" s="6"/>
      <c r="I6674" s="9"/>
      <c r="J6674" s="9"/>
      <c r="K6674" s="9"/>
    </row>
    <row r="6675" spans="1:11" x14ac:dyDescent="0.25">
      <c r="A6675" s="2"/>
      <c r="B6675" s="2"/>
      <c r="C6675" s="2"/>
      <c r="E6675" s="2"/>
      <c r="G6675" s="2"/>
      <c r="H6675" s="6"/>
      <c r="I6675" s="9"/>
      <c r="J6675" s="9"/>
      <c r="K6675" s="9"/>
    </row>
    <row r="6676" spans="1:11" x14ac:dyDescent="0.25">
      <c r="A6676" s="2"/>
      <c r="B6676" s="2"/>
      <c r="C6676" s="2"/>
      <c r="E6676" s="2"/>
      <c r="G6676" s="2"/>
      <c r="H6676" s="6"/>
      <c r="I6676" s="9"/>
      <c r="J6676" s="9"/>
      <c r="K6676" s="9"/>
    </row>
    <row r="6677" spans="1:11" x14ac:dyDescent="0.25">
      <c r="A6677" s="2"/>
      <c r="B6677" s="2"/>
      <c r="C6677" s="2"/>
      <c r="E6677" s="2"/>
      <c r="G6677" s="2"/>
      <c r="H6677" s="6"/>
      <c r="I6677" s="9"/>
      <c r="J6677" s="9"/>
      <c r="K6677" s="9"/>
    </row>
    <row r="6678" spans="1:11" x14ac:dyDescent="0.25">
      <c r="A6678" s="2"/>
      <c r="B6678" s="2"/>
      <c r="C6678" s="2"/>
      <c r="E6678" s="2"/>
      <c r="G6678" s="2"/>
      <c r="H6678" s="6"/>
      <c r="I6678" s="9"/>
      <c r="J6678" s="9"/>
      <c r="K6678" s="9"/>
    </row>
    <row r="6679" spans="1:11" x14ac:dyDescent="0.25">
      <c r="A6679" s="2"/>
      <c r="B6679" s="2"/>
      <c r="C6679" s="2"/>
      <c r="E6679" s="2"/>
      <c r="G6679" s="2"/>
      <c r="H6679" s="6"/>
      <c r="I6679" s="9"/>
      <c r="J6679" s="9"/>
      <c r="K6679" s="9"/>
    </row>
    <row r="6680" spans="1:11" x14ac:dyDescent="0.25">
      <c r="A6680" s="2"/>
      <c r="B6680" s="2"/>
      <c r="C6680" s="2"/>
      <c r="E6680" s="2"/>
      <c r="G6680" s="2"/>
      <c r="H6680" s="6"/>
      <c r="I6680" s="9"/>
      <c r="J6680" s="9"/>
      <c r="K6680" s="9"/>
    </row>
    <row r="6681" spans="1:11" x14ac:dyDescent="0.25">
      <c r="A6681" s="2"/>
      <c r="B6681" s="2"/>
      <c r="C6681" s="2"/>
      <c r="E6681" s="2"/>
      <c r="G6681" s="2"/>
      <c r="H6681" s="6"/>
      <c r="I6681" s="9"/>
      <c r="J6681" s="9"/>
      <c r="K6681" s="9"/>
    </row>
    <row r="6682" spans="1:11" x14ac:dyDescent="0.25">
      <c r="A6682" s="2"/>
      <c r="B6682" s="2"/>
      <c r="C6682" s="2"/>
      <c r="E6682" s="2"/>
      <c r="G6682" s="2"/>
      <c r="H6682" s="6"/>
      <c r="I6682" s="9"/>
      <c r="J6682" s="9"/>
      <c r="K6682" s="9"/>
    </row>
    <row r="6683" spans="1:11" x14ac:dyDescent="0.25">
      <c r="A6683" s="2"/>
      <c r="B6683" s="2"/>
      <c r="C6683" s="2"/>
      <c r="E6683" s="2"/>
      <c r="G6683" s="2"/>
      <c r="H6683" s="6"/>
      <c r="I6683" s="9"/>
      <c r="J6683" s="9"/>
      <c r="K6683" s="9"/>
    </row>
    <row r="6684" spans="1:11" x14ac:dyDescent="0.25">
      <c r="A6684" s="2"/>
      <c r="B6684" s="2"/>
      <c r="C6684" s="2"/>
      <c r="E6684" s="2"/>
      <c r="G6684" s="2"/>
      <c r="H6684" s="6"/>
      <c r="I6684" s="9"/>
      <c r="J6684" s="9"/>
      <c r="K6684" s="9"/>
    </row>
    <row r="6685" spans="1:11" x14ac:dyDescent="0.25">
      <c r="A6685" s="2"/>
      <c r="B6685" s="2"/>
      <c r="C6685" s="2"/>
      <c r="E6685" s="2"/>
      <c r="G6685" s="2"/>
      <c r="H6685" s="6"/>
      <c r="I6685" s="9"/>
      <c r="J6685" s="9"/>
      <c r="K6685" s="9"/>
    </row>
    <row r="6686" spans="1:11" x14ac:dyDescent="0.25">
      <c r="A6686" s="2"/>
      <c r="B6686" s="2"/>
      <c r="C6686" s="2"/>
      <c r="E6686" s="2"/>
      <c r="G6686" s="2"/>
      <c r="H6686" s="6"/>
      <c r="I6686" s="9"/>
      <c r="J6686" s="9"/>
      <c r="K6686" s="9"/>
    </row>
    <row r="6687" spans="1:11" x14ac:dyDescent="0.25">
      <c r="A6687" s="2"/>
      <c r="B6687" s="2"/>
      <c r="C6687" s="2"/>
      <c r="E6687" s="2"/>
      <c r="G6687" s="2"/>
      <c r="H6687" s="6"/>
      <c r="I6687" s="9"/>
      <c r="J6687" s="9"/>
      <c r="K6687" s="9"/>
    </row>
    <row r="6688" spans="1:11" x14ac:dyDescent="0.25">
      <c r="A6688" s="2"/>
      <c r="B6688" s="2"/>
      <c r="C6688" s="2"/>
      <c r="E6688" s="2"/>
      <c r="G6688" s="2"/>
      <c r="H6688" s="6"/>
      <c r="I6688" s="9"/>
      <c r="J6688" s="9"/>
      <c r="K6688" s="9"/>
    </row>
    <row r="6689" spans="1:11" x14ac:dyDescent="0.25">
      <c r="A6689" s="2"/>
      <c r="B6689" s="2"/>
      <c r="C6689" s="2"/>
      <c r="E6689" s="2"/>
      <c r="G6689" s="2"/>
      <c r="H6689" s="6"/>
      <c r="I6689" s="9"/>
      <c r="J6689" s="9"/>
      <c r="K6689" s="9"/>
    </row>
    <row r="6690" spans="1:11" x14ac:dyDescent="0.25">
      <c r="A6690" s="2"/>
      <c r="B6690" s="2"/>
      <c r="C6690" s="2"/>
      <c r="E6690" s="2"/>
      <c r="G6690" s="2"/>
      <c r="H6690" s="6"/>
      <c r="I6690" s="9"/>
      <c r="J6690" s="9"/>
      <c r="K6690" s="9"/>
    </row>
    <row r="6691" spans="1:11" x14ac:dyDescent="0.25">
      <c r="A6691" s="2"/>
      <c r="B6691" s="2"/>
      <c r="C6691" s="2"/>
      <c r="E6691" s="2"/>
      <c r="G6691" s="2"/>
      <c r="H6691" s="6"/>
      <c r="I6691" s="9"/>
      <c r="J6691" s="9"/>
      <c r="K6691" s="9"/>
    </row>
    <row r="6692" spans="1:11" x14ac:dyDescent="0.25">
      <c r="A6692" s="2"/>
      <c r="B6692" s="2"/>
      <c r="C6692" s="2"/>
      <c r="E6692" s="2"/>
      <c r="G6692" s="2"/>
      <c r="H6692" s="6"/>
      <c r="I6692" s="9"/>
      <c r="J6692" s="9"/>
      <c r="K6692" s="9"/>
    </row>
    <row r="6693" spans="1:11" x14ac:dyDescent="0.25">
      <c r="A6693" s="2"/>
      <c r="B6693" s="2"/>
      <c r="C6693" s="2"/>
      <c r="E6693" s="2"/>
      <c r="G6693" s="2"/>
      <c r="H6693" s="6"/>
      <c r="I6693" s="9"/>
      <c r="J6693" s="9"/>
      <c r="K6693" s="9"/>
    </row>
    <row r="6694" spans="1:11" x14ac:dyDescent="0.25">
      <c r="A6694" s="2"/>
      <c r="B6694" s="2"/>
      <c r="C6694" s="2"/>
      <c r="E6694" s="2"/>
      <c r="G6694" s="2"/>
      <c r="H6694" s="6"/>
      <c r="I6694" s="9"/>
      <c r="J6694" s="9"/>
      <c r="K6694" s="9"/>
    </row>
    <row r="6695" spans="1:11" x14ac:dyDescent="0.25">
      <c r="A6695" s="2"/>
      <c r="B6695" s="2"/>
      <c r="C6695" s="2"/>
      <c r="E6695" s="2"/>
      <c r="G6695" s="2"/>
      <c r="H6695" s="6"/>
      <c r="I6695" s="9"/>
      <c r="J6695" s="9"/>
      <c r="K6695" s="9"/>
    </row>
    <row r="6696" spans="1:11" x14ac:dyDescent="0.25">
      <c r="A6696" s="2"/>
      <c r="B6696" s="2"/>
      <c r="C6696" s="2"/>
      <c r="E6696" s="2"/>
      <c r="G6696" s="2"/>
      <c r="H6696" s="6"/>
      <c r="I6696" s="9"/>
      <c r="J6696" s="9"/>
      <c r="K6696" s="9"/>
    </row>
    <row r="6697" spans="1:11" x14ac:dyDescent="0.25">
      <c r="A6697" s="2"/>
      <c r="B6697" s="2"/>
      <c r="C6697" s="2"/>
      <c r="E6697" s="2"/>
      <c r="G6697" s="2"/>
      <c r="H6697" s="6"/>
      <c r="I6697" s="9"/>
      <c r="J6697" s="9"/>
      <c r="K6697" s="9"/>
    </row>
    <row r="6698" spans="1:11" x14ac:dyDescent="0.25">
      <c r="A6698" s="2"/>
      <c r="B6698" s="2"/>
      <c r="C6698" s="2"/>
      <c r="E6698" s="2"/>
      <c r="G6698" s="2"/>
      <c r="H6698" s="6"/>
      <c r="I6698" s="9"/>
      <c r="J6698" s="9"/>
      <c r="K6698" s="9"/>
    </row>
    <row r="6699" spans="1:11" x14ac:dyDescent="0.25">
      <c r="A6699" s="2"/>
      <c r="B6699" s="2"/>
      <c r="C6699" s="2"/>
      <c r="E6699" s="2"/>
      <c r="G6699" s="2"/>
      <c r="H6699" s="6"/>
      <c r="I6699" s="9"/>
      <c r="J6699" s="9"/>
      <c r="K6699" s="9"/>
    </row>
    <row r="6700" spans="1:11" x14ac:dyDescent="0.25">
      <c r="A6700" s="2"/>
      <c r="B6700" s="2"/>
      <c r="C6700" s="2"/>
      <c r="E6700" s="2"/>
      <c r="G6700" s="2"/>
      <c r="H6700" s="6"/>
      <c r="I6700" s="9"/>
      <c r="J6700" s="9"/>
      <c r="K6700" s="9"/>
    </row>
    <row r="6701" spans="1:11" x14ac:dyDescent="0.25">
      <c r="A6701" s="2"/>
      <c r="B6701" s="2"/>
      <c r="C6701" s="2"/>
      <c r="E6701" s="2"/>
      <c r="G6701" s="2"/>
      <c r="H6701" s="6"/>
      <c r="I6701" s="9"/>
      <c r="J6701" s="9"/>
      <c r="K6701" s="9"/>
    </row>
    <row r="6702" spans="1:11" x14ac:dyDescent="0.25">
      <c r="A6702" s="2"/>
      <c r="B6702" s="2"/>
      <c r="C6702" s="2"/>
      <c r="E6702" s="2"/>
      <c r="G6702" s="2"/>
      <c r="H6702" s="6"/>
      <c r="I6702" s="9"/>
      <c r="J6702" s="9"/>
      <c r="K6702" s="9"/>
    </row>
    <row r="6703" spans="1:11" x14ac:dyDescent="0.25">
      <c r="A6703" s="2"/>
      <c r="B6703" s="2"/>
      <c r="C6703" s="2"/>
      <c r="E6703" s="2"/>
      <c r="G6703" s="2"/>
      <c r="H6703" s="6"/>
      <c r="I6703" s="9"/>
      <c r="J6703" s="9"/>
      <c r="K6703" s="9"/>
    </row>
    <row r="6704" spans="1:11" x14ac:dyDescent="0.25">
      <c r="A6704" s="2"/>
      <c r="B6704" s="2"/>
      <c r="C6704" s="2"/>
      <c r="E6704" s="2"/>
      <c r="G6704" s="2"/>
      <c r="H6704" s="6"/>
      <c r="I6704" s="9"/>
      <c r="J6704" s="9"/>
      <c r="K6704" s="9"/>
    </row>
    <row r="6705" spans="1:11" x14ac:dyDescent="0.25">
      <c r="A6705" s="2"/>
      <c r="B6705" s="2"/>
      <c r="C6705" s="2"/>
      <c r="E6705" s="2"/>
      <c r="G6705" s="2"/>
      <c r="H6705" s="6"/>
      <c r="I6705" s="9"/>
      <c r="J6705" s="9"/>
      <c r="K6705" s="9"/>
    </row>
    <row r="6706" spans="1:11" x14ac:dyDescent="0.25">
      <c r="A6706" s="2"/>
      <c r="B6706" s="2"/>
      <c r="C6706" s="2"/>
      <c r="E6706" s="2"/>
      <c r="G6706" s="2"/>
      <c r="H6706" s="6"/>
      <c r="I6706" s="9"/>
      <c r="J6706" s="9"/>
      <c r="K6706" s="9"/>
    </row>
    <row r="6707" spans="1:11" x14ac:dyDescent="0.25">
      <c r="A6707" s="2"/>
      <c r="B6707" s="2"/>
      <c r="C6707" s="2"/>
      <c r="E6707" s="2"/>
      <c r="G6707" s="2"/>
      <c r="H6707" s="6"/>
      <c r="I6707" s="9"/>
      <c r="J6707" s="9"/>
      <c r="K6707" s="9"/>
    </row>
    <row r="6708" spans="1:11" x14ac:dyDescent="0.25">
      <c r="A6708" s="2"/>
      <c r="B6708" s="2"/>
      <c r="C6708" s="2"/>
      <c r="E6708" s="2"/>
      <c r="G6708" s="2"/>
      <c r="H6708" s="6"/>
      <c r="I6708" s="9"/>
      <c r="J6708" s="9"/>
      <c r="K6708" s="9"/>
    </row>
    <row r="6709" spans="1:11" x14ac:dyDescent="0.25">
      <c r="A6709" s="2"/>
      <c r="B6709" s="2"/>
      <c r="C6709" s="2"/>
      <c r="E6709" s="2"/>
      <c r="G6709" s="2"/>
      <c r="H6709" s="6"/>
      <c r="I6709" s="9"/>
      <c r="J6709" s="9"/>
      <c r="K6709" s="9"/>
    </row>
    <row r="6710" spans="1:11" x14ac:dyDescent="0.25">
      <c r="A6710" s="2"/>
      <c r="B6710" s="2"/>
      <c r="C6710" s="2"/>
      <c r="E6710" s="2"/>
      <c r="G6710" s="2"/>
      <c r="H6710" s="6"/>
      <c r="I6710" s="9"/>
      <c r="J6710" s="9"/>
      <c r="K6710" s="9"/>
    </row>
    <row r="6711" spans="1:11" x14ac:dyDescent="0.25">
      <c r="A6711" s="2"/>
      <c r="B6711" s="2"/>
      <c r="C6711" s="2"/>
      <c r="E6711" s="2"/>
      <c r="G6711" s="2"/>
      <c r="H6711" s="6"/>
      <c r="I6711" s="9"/>
      <c r="J6711" s="9"/>
      <c r="K6711" s="9"/>
    </row>
    <row r="6712" spans="1:11" x14ac:dyDescent="0.25">
      <c r="A6712" s="2"/>
      <c r="B6712" s="2"/>
      <c r="C6712" s="2"/>
      <c r="E6712" s="2"/>
      <c r="G6712" s="2"/>
      <c r="H6712" s="6"/>
      <c r="I6712" s="9"/>
      <c r="J6712" s="9"/>
      <c r="K6712" s="9"/>
    </row>
    <row r="6713" spans="1:11" x14ac:dyDescent="0.25">
      <c r="A6713" s="2"/>
      <c r="B6713" s="2"/>
      <c r="C6713" s="2"/>
      <c r="E6713" s="2"/>
      <c r="G6713" s="2"/>
      <c r="H6713" s="6"/>
      <c r="I6713" s="9"/>
      <c r="J6713" s="9"/>
      <c r="K6713" s="9"/>
    </row>
    <row r="6714" spans="1:11" x14ac:dyDescent="0.25">
      <c r="A6714" s="2"/>
      <c r="B6714" s="2"/>
      <c r="C6714" s="2"/>
      <c r="E6714" s="2"/>
      <c r="G6714" s="2"/>
      <c r="H6714" s="6"/>
      <c r="I6714" s="9"/>
      <c r="J6714" s="9"/>
      <c r="K6714" s="9"/>
    </row>
    <row r="6715" spans="1:11" x14ac:dyDescent="0.25">
      <c r="A6715" s="2"/>
      <c r="B6715" s="2"/>
      <c r="C6715" s="2"/>
      <c r="E6715" s="2"/>
      <c r="G6715" s="2"/>
      <c r="H6715" s="6"/>
      <c r="I6715" s="9"/>
      <c r="J6715" s="9"/>
      <c r="K6715" s="9"/>
    </row>
    <row r="6716" spans="1:11" x14ac:dyDescent="0.25">
      <c r="A6716" s="2"/>
      <c r="B6716" s="2"/>
      <c r="C6716" s="2"/>
      <c r="E6716" s="2"/>
      <c r="G6716" s="2"/>
      <c r="H6716" s="6"/>
      <c r="I6716" s="9"/>
      <c r="J6716" s="9"/>
      <c r="K6716" s="9"/>
    </row>
    <row r="6717" spans="1:11" x14ac:dyDescent="0.25">
      <c r="A6717" s="2"/>
      <c r="B6717" s="2"/>
      <c r="C6717" s="2"/>
      <c r="E6717" s="2"/>
      <c r="G6717" s="2"/>
      <c r="H6717" s="6"/>
      <c r="I6717" s="9"/>
      <c r="J6717" s="9"/>
      <c r="K6717" s="9"/>
    </row>
    <row r="6718" spans="1:11" x14ac:dyDescent="0.25">
      <c r="A6718" s="2"/>
      <c r="B6718" s="2"/>
      <c r="C6718" s="2"/>
      <c r="E6718" s="2"/>
      <c r="G6718" s="2"/>
      <c r="H6718" s="6"/>
      <c r="I6718" s="9"/>
      <c r="J6718" s="9"/>
      <c r="K6718" s="9"/>
    </row>
    <row r="6719" spans="1:11" x14ac:dyDescent="0.25">
      <c r="A6719" s="2"/>
      <c r="B6719" s="2"/>
      <c r="C6719" s="2"/>
      <c r="E6719" s="2"/>
      <c r="G6719" s="2"/>
      <c r="H6719" s="6"/>
      <c r="I6719" s="9"/>
      <c r="J6719" s="9"/>
      <c r="K6719" s="9"/>
    </row>
    <row r="6720" spans="1:11" x14ac:dyDescent="0.25">
      <c r="A6720" s="2"/>
      <c r="B6720" s="2"/>
      <c r="C6720" s="2"/>
      <c r="E6720" s="2"/>
      <c r="G6720" s="2"/>
      <c r="H6720" s="6"/>
      <c r="I6720" s="9"/>
      <c r="J6720" s="9"/>
      <c r="K6720" s="9"/>
    </row>
    <row r="6721" spans="1:11" x14ac:dyDescent="0.25">
      <c r="A6721" s="2"/>
      <c r="B6721" s="2"/>
      <c r="C6721" s="2"/>
      <c r="E6721" s="2"/>
      <c r="G6721" s="2"/>
      <c r="H6721" s="6"/>
      <c r="I6721" s="9"/>
      <c r="J6721" s="9"/>
      <c r="K6721" s="9"/>
    </row>
    <row r="6722" spans="1:11" x14ac:dyDescent="0.25">
      <c r="A6722" s="2"/>
      <c r="B6722" s="2"/>
      <c r="C6722" s="2"/>
      <c r="E6722" s="2"/>
      <c r="G6722" s="2"/>
      <c r="H6722" s="6"/>
      <c r="I6722" s="9"/>
      <c r="J6722" s="9"/>
      <c r="K6722" s="9"/>
    </row>
    <row r="6723" spans="1:11" x14ac:dyDescent="0.25">
      <c r="A6723" s="2"/>
      <c r="B6723" s="2"/>
      <c r="C6723" s="2"/>
      <c r="E6723" s="2"/>
      <c r="G6723" s="2"/>
      <c r="H6723" s="6"/>
      <c r="I6723" s="9"/>
      <c r="J6723" s="9"/>
      <c r="K6723" s="9"/>
    </row>
    <row r="6724" spans="1:11" x14ac:dyDescent="0.25">
      <c r="A6724" s="2"/>
      <c r="B6724" s="2"/>
      <c r="C6724" s="2"/>
      <c r="E6724" s="2"/>
      <c r="G6724" s="2"/>
      <c r="H6724" s="6"/>
      <c r="I6724" s="9"/>
      <c r="J6724" s="9"/>
      <c r="K6724" s="9"/>
    </row>
    <row r="6725" spans="1:11" x14ac:dyDescent="0.25">
      <c r="A6725" s="2"/>
      <c r="B6725" s="2"/>
      <c r="C6725" s="2"/>
      <c r="E6725" s="2"/>
      <c r="G6725" s="2"/>
      <c r="H6725" s="6"/>
      <c r="I6725" s="9"/>
      <c r="J6725" s="9"/>
      <c r="K6725" s="9"/>
    </row>
    <row r="6726" spans="1:11" x14ac:dyDescent="0.25">
      <c r="A6726" s="2"/>
      <c r="B6726" s="2"/>
      <c r="C6726" s="2"/>
      <c r="E6726" s="2"/>
      <c r="G6726" s="2"/>
      <c r="H6726" s="6"/>
      <c r="I6726" s="9"/>
      <c r="J6726" s="9"/>
      <c r="K6726" s="9"/>
    </row>
    <row r="6727" spans="1:11" x14ac:dyDescent="0.25">
      <c r="A6727" s="2"/>
      <c r="B6727" s="2"/>
      <c r="C6727" s="2"/>
      <c r="E6727" s="2"/>
      <c r="G6727" s="2"/>
      <c r="H6727" s="6"/>
      <c r="I6727" s="9"/>
      <c r="J6727" s="9"/>
      <c r="K6727" s="9"/>
    </row>
    <row r="6728" spans="1:11" x14ac:dyDescent="0.25">
      <c r="A6728" s="2"/>
      <c r="B6728" s="2"/>
      <c r="C6728" s="2"/>
      <c r="E6728" s="2"/>
      <c r="G6728" s="2"/>
      <c r="H6728" s="6"/>
      <c r="I6728" s="9"/>
      <c r="J6728" s="9"/>
      <c r="K6728" s="9"/>
    </row>
    <row r="6729" spans="1:11" x14ac:dyDescent="0.25">
      <c r="A6729" s="2"/>
      <c r="B6729" s="2"/>
      <c r="C6729" s="2"/>
      <c r="E6729" s="2"/>
      <c r="G6729" s="2"/>
      <c r="H6729" s="6"/>
      <c r="I6729" s="9"/>
      <c r="J6729" s="9"/>
      <c r="K6729" s="9"/>
    </row>
    <row r="6730" spans="1:11" x14ac:dyDescent="0.25">
      <c r="A6730" s="2"/>
      <c r="B6730" s="2"/>
      <c r="C6730" s="2"/>
      <c r="E6730" s="2"/>
      <c r="G6730" s="2"/>
      <c r="H6730" s="6"/>
      <c r="I6730" s="9"/>
      <c r="J6730" s="9"/>
      <c r="K6730" s="9"/>
    </row>
    <row r="6731" spans="1:11" x14ac:dyDescent="0.25">
      <c r="A6731" s="2"/>
      <c r="B6731" s="2"/>
      <c r="C6731" s="2"/>
      <c r="E6731" s="2"/>
      <c r="G6731" s="2"/>
      <c r="H6731" s="6"/>
      <c r="I6731" s="9"/>
      <c r="J6731" s="9"/>
      <c r="K6731" s="9"/>
    </row>
    <row r="6732" spans="1:11" x14ac:dyDescent="0.25">
      <c r="A6732" s="2"/>
      <c r="B6732" s="2"/>
      <c r="C6732" s="2"/>
      <c r="E6732" s="2"/>
      <c r="G6732" s="2"/>
      <c r="H6732" s="6"/>
      <c r="I6732" s="9"/>
      <c r="J6732" s="9"/>
      <c r="K6732" s="9"/>
    </row>
    <row r="6733" spans="1:11" x14ac:dyDescent="0.25">
      <c r="A6733" s="2"/>
      <c r="B6733" s="2"/>
      <c r="C6733" s="2"/>
      <c r="E6733" s="2"/>
      <c r="G6733" s="2"/>
      <c r="H6733" s="6"/>
      <c r="I6733" s="9"/>
      <c r="J6733" s="9"/>
      <c r="K6733" s="9"/>
    </row>
    <row r="6734" spans="1:11" x14ac:dyDescent="0.25">
      <c r="A6734" s="2"/>
      <c r="B6734" s="2"/>
      <c r="C6734" s="2"/>
      <c r="E6734" s="2"/>
      <c r="G6734" s="2"/>
      <c r="H6734" s="6"/>
      <c r="I6734" s="9"/>
      <c r="J6734" s="9"/>
      <c r="K6734" s="9"/>
    </row>
    <row r="6735" spans="1:11" x14ac:dyDescent="0.25">
      <c r="A6735" s="2"/>
      <c r="B6735" s="2"/>
      <c r="C6735" s="2"/>
      <c r="E6735" s="2"/>
      <c r="G6735" s="2"/>
      <c r="H6735" s="6"/>
      <c r="I6735" s="9"/>
      <c r="J6735" s="9"/>
      <c r="K6735" s="9"/>
    </row>
    <row r="6736" spans="1:11" x14ac:dyDescent="0.25">
      <c r="A6736" s="2"/>
      <c r="B6736" s="2"/>
      <c r="C6736" s="2"/>
      <c r="E6736" s="2"/>
      <c r="G6736" s="2"/>
      <c r="H6736" s="6"/>
      <c r="I6736" s="9"/>
      <c r="J6736" s="9"/>
      <c r="K6736" s="9"/>
    </row>
    <row r="6737" spans="1:11" x14ac:dyDescent="0.25">
      <c r="A6737" s="2"/>
      <c r="B6737" s="2"/>
      <c r="C6737" s="2"/>
      <c r="E6737" s="2"/>
      <c r="G6737" s="2"/>
      <c r="H6737" s="6"/>
      <c r="I6737" s="9"/>
      <c r="J6737" s="9"/>
      <c r="K6737" s="9"/>
    </row>
    <row r="6738" spans="1:11" x14ac:dyDescent="0.25">
      <c r="A6738" s="2"/>
      <c r="B6738" s="2"/>
      <c r="C6738" s="2"/>
      <c r="E6738" s="2"/>
      <c r="G6738" s="2"/>
      <c r="H6738" s="6"/>
      <c r="I6738" s="9"/>
      <c r="J6738" s="9"/>
      <c r="K6738" s="9"/>
    </row>
    <row r="6739" spans="1:11" x14ac:dyDescent="0.25">
      <c r="A6739" s="2"/>
      <c r="B6739" s="2"/>
      <c r="C6739" s="2"/>
      <c r="E6739" s="2"/>
      <c r="G6739" s="2"/>
      <c r="H6739" s="6"/>
      <c r="I6739" s="9"/>
      <c r="J6739" s="9"/>
      <c r="K6739" s="9"/>
    </row>
    <row r="6740" spans="1:11" x14ac:dyDescent="0.25">
      <c r="A6740" s="2"/>
      <c r="B6740" s="2"/>
      <c r="C6740" s="2"/>
      <c r="E6740" s="2"/>
      <c r="G6740" s="2"/>
      <c r="H6740" s="6"/>
      <c r="I6740" s="9"/>
      <c r="J6740" s="9"/>
      <c r="K6740" s="9"/>
    </row>
    <row r="6741" spans="1:11" x14ac:dyDescent="0.25">
      <c r="A6741" s="2"/>
      <c r="B6741" s="2"/>
      <c r="C6741" s="2"/>
      <c r="E6741" s="2"/>
      <c r="G6741" s="2"/>
      <c r="H6741" s="6"/>
      <c r="I6741" s="9"/>
      <c r="J6741" s="9"/>
      <c r="K6741" s="9"/>
    </row>
    <row r="6742" spans="1:11" x14ac:dyDescent="0.25">
      <c r="A6742" s="2"/>
      <c r="B6742" s="2"/>
      <c r="C6742" s="2"/>
      <c r="E6742" s="2"/>
      <c r="G6742" s="2"/>
      <c r="H6742" s="6"/>
      <c r="I6742" s="9"/>
      <c r="J6742" s="9"/>
      <c r="K6742" s="9"/>
    </row>
    <row r="6743" spans="1:11" x14ac:dyDescent="0.25">
      <c r="A6743" s="2"/>
      <c r="B6743" s="2"/>
      <c r="C6743" s="2"/>
      <c r="E6743" s="2"/>
      <c r="G6743" s="2"/>
      <c r="H6743" s="6"/>
      <c r="I6743" s="9"/>
      <c r="J6743" s="9"/>
      <c r="K6743" s="9"/>
    </row>
    <row r="6744" spans="1:11" x14ac:dyDescent="0.25">
      <c r="A6744" s="2"/>
      <c r="B6744" s="2"/>
      <c r="C6744" s="2"/>
      <c r="E6744" s="2"/>
      <c r="G6744" s="2"/>
      <c r="H6744" s="6"/>
      <c r="I6744" s="9"/>
      <c r="J6744" s="9"/>
      <c r="K6744" s="9"/>
    </row>
    <row r="6745" spans="1:11" x14ac:dyDescent="0.25">
      <c r="A6745" s="2"/>
      <c r="B6745" s="2"/>
      <c r="C6745" s="2"/>
      <c r="E6745" s="2"/>
      <c r="G6745" s="2"/>
      <c r="H6745" s="6"/>
      <c r="I6745" s="9"/>
      <c r="J6745" s="9"/>
      <c r="K6745" s="9"/>
    </row>
    <row r="6746" spans="1:11" x14ac:dyDescent="0.25">
      <c r="A6746" s="2"/>
      <c r="B6746" s="2"/>
      <c r="C6746" s="2"/>
      <c r="E6746" s="2"/>
      <c r="G6746" s="2"/>
      <c r="H6746" s="6"/>
      <c r="I6746" s="9"/>
      <c r="J6746" s="9"/>
      <c r="K6746" s="9"/>
    </row>
    <row r="6747" spans="1:11" x14ac:dyDescent="0.25">
      <c r="A6747" s="2"/>
      <c r="B6747" s="2"/>
      <c r="C6747" s="2"/>
      <c r="E6747" s="2"/>
      <c r="G6747" s="2"/>
      <c r="H6747" s="6"/>
      <c r="I6747" s="9"/>
      <c r="J6747" s="9"/>
      <c r="K6747" s="9"/>
    </row>
    <row r="6748" spans="1:11" x14ac:dyDescent="0.25">
      <c r="A6748" s="2"/>
      <c r="B6748" s="2"/>
      <c r="C6748" s="2"/>
      <c r="E6748" s="2"/>
      <c r="G6748" s="2"/>
      <c r="H6748" s="6"/>
      <c r="I6748" s="9"/>
      <c r="J6748" s="9"/>
      <c r="K6748" s="9"/>
    </row>
    <row r="6749" spans="1:11" x14ac:dyDescent="0.25">
      <c r="A6749" s="2"/>
      <c r="B6749" s="2"/>
      <c r="C6749" s="2"/>
      <c r="E6749" s="2"/>
      <c r="G6749" s="2"/>
      <c r="H6749" s="6"/>
      <c r="I6749" s="9"/>
      <c r="J6749" s="9"/>
      <c r="K6749" s="9"/>
    </row>
    <row r="6750" spans="1:11" x14ac:dyDescent="0.25">
      <c r="A6750" s="2"/>
      <c r="B6750" s="2"/>
      <c r="C6750" s="2"/>
      <c r="E6750" s="2"/>
      <c r="G6750" s="2"/>
      <c r="H6750" s="6"/>
      <c r="I6750" s="9"/>
      <c r="J6750" s="9"/>
      <c r="K6750" s="9"/>
    </row>
    <row r="6751" spans="1:11" x14ac:dyDescent="0.25">
      <c r="A6751" s="2"/>
      <c r="B6751" s="2"/>
      <c r="C6751" s="2"/>
      <c r="E6751" s="2"/>
      <c r="G6751" s="2"/>
      <c r="H6751" s="6"/>
      <c r="I6751" s="9"/>
      <c r="J6751" s="9"/>
      <c r="K6751" s="9"/>
    </row>
    <row r="6752" spans="1:11" x14ac:dyDescent="0.25">
      <c r="A6752" s="2"/>
      <c r="B6752" s="2"/>
      <c r="C6752" s="2"/>
      <c r="E6752" s="2"/>
      <c r="G6752" s="2"/>
      <c r="H6752" s="6"/>
      <c r="I6752" s="9"/>
      <c r="J6752" s="9"/>
      <c r="K6752" s="9"/>
    </row>
    <row r="6753" spans="1:11" x14ac:dyDescent="0.25">
      <c r="A6753" s="2"/>
      <c r="B6753" s="2"/>
      <c r="C6753" s="2"/>
      <c r="E6753" s="2"/>
      <c r="G6753" s="2"/>
      <c r="H6753" s="6"/>
      <c r="I6753" s="9"/>
      <c r="J6753" s="9"/>
      <c r="K6753" s="9"/>
    </row>
    <row r="6754" spans="1:11" x14ac:dyDescent="0.25">
      <c r="A6754" s="2"/>
      <c r="B6754" s="2"/>
      <c r="C6754" s="2"/>
      <c r="E6754" s="2"/>
      <c r="G6754" s="2"/>
      <c r="H6754" s="6"/>
      <c r="I6754" s="9"/>
      <c r="J6754" s="9"/>
      <c r="K6754" s="9"/>
    </row>
    <row r="6755" spans="1:11" x14ac:dyDescent="0.25">
      <c r="A6755" s="2"/>
      <c r="B6755" s="2"/>
      <c r="C6755" s="2"/>
      <c r="E6755" s="2"/>
      <c r="G6755" s="2"/>
      <c r="H6755" s="6"/>
      <c r="I6755" s="9"/>
      <c r="J6755" s="9"/>
      <c r="K6755" s="9"/>
    </row>
    <row r="6756" spans="1:11" x14ac:dyDescent="0.25">
      <c r="A6756" s="2"/>
      <c r="B6756" s="2"/>
      <c r="C6756" s="2"/>
      <c r="E6756" s="2"/>
      <c r="G6756" s="2"/>
      <c r="H6756" s="6"/>
      <c r="I6756" s="9"/>
      <c r="J6756" s="9"/>
      <c r="K6756" s="9"/>
    </row>
    <row r="6757" spans="1:11" x14ac:dyDescent="0.25">
      <c r="A6757" s="2"/>
      <c r="B6757" s="2"/>
      <c r="C6757" s="2"/>
      <c r="E6757" s="2"/>
      <c r="G6757" s="2"/>
      <c r="H6757" s="6"/>
      <c r="I6757" s="9"/>
      <c r="J6757" s="9"/>
      <c r="K6757" s="9"/>
    </row>
    <row r="6758" spans="1:11" x14ac:dyDescent="0.25">
      <c r="A6758" s="2"/>
      <c r="B6758" s="2"/>
      <c r="C6758" s="2"/>
      <c r="E6758" s="2"/>
      <c r="G6758" s="2"/>
      <c r="H6758" s="6"/>
      <c r="I6758" s="9"/>
      <c r="J6758" s="9"/>
      <c r="K6758" s="9"/>
    </row>
    <row r="6759" spans="1:11" x14ac:dyDescent="0.25">
      <c r="A6759" s="2"/>
      <c r="B6759" s="2"/>
      <c r="C6759" s="2"/>
      <c r="E6759" s="2"/>
      <c r="G6759" s="2"/>
      <c r="H6759" s="6"/>
      <c r="I6759" s="9"/>
      <c r="J6759" s="9"/>
      <c r="K6759" s="9"/>
    </row>
    <row r="6760" spans="1:11" x14ac:dyDescent="0.25">
      <c r="A6760" s="2"/>
      <c r="B6760" s="2"/>
      <c r="C6760" s="2"/>
      <c r="E6760" s="2"/>
      <c r="G6760" s="2"/>
      <c r="H6760" s="6"/>
      <c r="I6760" s="9"/>
      <c r="J6760" s="9"/>
      <c r="K6760" s="9"/>
    </row>
    <row r="6761" spans="1:11" x14ac:dyDescent="0.25">
      <c r="A6761" s="2"/>
      <c r="B6761" s="2"/>
      <c r="C6761" s="2"/>
      <c r="E6761" s="2"/>
      <c r="G6761" s="2"/>
      <c r="H6761" s="6"/>
      <c r="I6761" s="9"/>
      <c r="J6761" s="9"/>
      <c r="K6761" s="9"/>
    </row>
    <row r="6762" spans="1:11" x14ac:dyDescent="0.25">
      <c r="A6762" s="2"/>
      <c r="B6762" s="2"/>
      <c r="C6762" s="2"/>
      <c r="E6762" s="2"/>
      <c r="G6762" s="2"/>
      <c r="H6762" s="6"/>
      <c r="I6762" s="9"/>
      <c r="J6762" s="9"/>
      <c r="K6762" s="9"/>
    </row>
    <row r="6763" spans="1:11" x14ac:dyDescent="0.25">
      <c r="A6763" s="2"/>
      <c r="B6763" s="2"/>
      <c r="C6763" s="2"/>
      <c r="E6763" s="2"/>
      <c r="G6763" s="2"/>
      <c r="H6763" s="6"/>
      <c r="I6763" s="9"/>
      <c r="J6763" s="9"/>
      <c r="K6763" s="9"/>
    </row>
    <row r="6764" spans="1:11" x14ac:dyDescent="0.25">
      <c r="A6764" s="2"/>
      <c r="B6764" s="2"/>
      <c r="C6764" s="2"/>
      <c r="E6764" s="2"/>
      <c r="G6764" s="2"/>
      <c r="H6764" s="6"/>
      <c r="I6764" s="9"/>
      <c r="J6764" s="9"/>
      <c r="K6764" s="9"/>
    </row>
    <row r="6765" spans="1:11" x14ac:dyDescent="0.25">
      <c r="A6765" s="2"/>
      <c r="B6765" s="2"/>
      <c r="C6765" s="2"/>
      <c r="E6765" s="2"/>
      <c r="G6765" s="2"/>
      <c r="H6765" s="6"/>
      <c r="I6765" s="9"/>
      <c r="J6765" s="9"/>
      <c r="K6765" s="9"/>
    </row>
    <row r="6766" spans="1:11" x14ac:dyDescent="0.25">
      <c r="A6766" s="2"/>
      <c r="B6766" s="2"/>
      <c r="C6766" s="2"/>
      <c r="E6766" s="2"/>
      <c r="G6766" s="2"/>
      <c r="H6766" s="6"/>
      <c r="I6766" s="9"/>
      <c r="J6766" s="9"/>
      <c r="K6766" s="9"/>
    </row>
    <row r="6767" spans="1:11" x14ac:dyDescent="0.25">
      <c r="A6767" s="2"/>
      <c r="B6767" s="2"/>
      <c r="C6767" s="2"/>
      <c r="E6767" s="2"/>
      <c r="G6767" s="2"/>
      <c r="H6767" s="6"/>
      <c r="I6767" s="9"/>
      <c r="J6767" s="9"/>
      <c r="K6767" s="9"/>
    </row>
    <row r="6768" spans="1:11" x14ac:dyDescent="0.25">
      <c r="A6768" s="2"/>
      <c r="B6768" s="2"/>
      <c r="C6768" s="2"/>
      <c r="E6768" s="2"/>
      <c r="G6768" s="2"/>
      <c r="H6768" s="6"/>
      <c r="I6768" s="9"/>
      <c r="J6768" s="9"/>
      <c r="K6768" s="9"/>
    </row>
    <row r="6769" spans="1:11" x14ac:dyDescent="0.25">
      <c r="A6769" s="2"/>
      <c r="B6769" s="2"/>
      <c r="C6769" s="2"/>
      <c r="E6769" s="2"/>
      <c r="G6769" s="2"/>
      <c r="H6769" s="6"/>
      <c r="I6769" s="9"/>
      <c r="J6769" s="9"/>
      <c r="K6769" s="9"/>
    </row>
    <row r="6770" spans="1:11" x14ac:dyDescent="0.25">
      <c r="A6770" s="2"/>
      <c r="B6770" s="2"/>
      <c r="C6770" s="2"/>
      <c r="E6770" s="2"/>
      <c r="G6770" s="2"/>
      <c r="H6770" s="6"/>
      <c r="I6770" s="9"/>
      <c r="J6770" s="9"/>
      <c r="K6770" s="9"/>
    </row>
    <row r="6771" spans="1:11" x14ac:dyDescent="0.25">
      <c r="A6771" s="2"/>
      <c r="B6771" s="2"/>
      <c r="C6771" s="2"/>
      <c r="E6771" s="2"/>
      <c r="G6771" s="2"/>
      <c r="H6771" s="6"/>
      <c r="I6771" s="9"/>
      <c r="J6771" s="9"/>
      <c r="K6771" s="9"/>
    </row>
    <row r="6772" spans="1:11" x14ac:dyDescent="0.25">
      <c r="A6772" s="2"/>
      <c r="B6772" s="2"/>
      <c r="C6772" s="2"/>
      <c r="E6772" s="2"/>
      <c r="G6772" s="2"/>
      <c r="H6772" s="6"/>
      <c r="I6772" s="9"/>
      <c r="J6772" s="9"/>
      <c r="K6772" s="9"/>
    </row>
    <row r="6773" spans="1:11" x14ac:dyDescent="0.25">
      <c r="A6773" s="2"/>
      <c r="B6773" s="2"/>
      <c r="C6773" s="2"/>
      <c r="E6773" s="2"/>
      <c r="G6773" s="2"/>
      <c r="H6773" s="6"/>
      <c r="I6773" s="9"/>
      <c r="J6773" s="9"/>
      <c r="K6773" s="9"/>
    </row>
    <row r="6774" spans="1:11" x14ac:dyDescent="0.25">
      <c r="A6774" s="2"/>
      <c r="B6774" s="2"/>
      <c r="C6774" s="2"/>
      <c r="E6774" s="2"/>
      <c r="G6774" s="2"/>
      <c r="H6774" s="6"/>
      <c r="I6774" s="9"/>
      <c r="J6774" s="9"/>
      <c r="K6774" s="9"/>
    </row>
    <row r="6775" spans="1:11" x14ac:dyDescent="0.25">
      <c r="A6775" s="2"/>
      <c r="B6775" s="2"/>
      <c r="C6775" s="2"/>
      <c r="E6775" s="2"/>
      <c r="G6775" s="2"/>
      <c r="H6775" s="6"/>
      <c r="I6775" s="9"/>
      <c r="J6775" s="9"/>
      <c r="K6775" s="9"/>
    </row>
    <row r="6776" spans="1:11" x14ac:dyDescent="0.25">
      <c r="A6776" s="2"/>
      <c r="B6776" s="2"/>
      <c r="C6776" s="2"/>
      <c r="E6776" s="2"/>
      <c r="G6776" s="2"/>
      <c r="H6776" s="6"/>
      <c r="I6776" s="9"/>
      <c r="J6776" s="9"/>
      <c r="K6776" s="9"/>
    </row>
    <row r="6777" spans="1:11" x14ac:dyDescent="0.25">
      <c r="A6777" s="2"/>
      <c r="B6777" s="2"/>
      <c r="C6777" s="2"/>
      <c r="E6777" s="2"/>
      <c r="G6777" s="2"/>
      <c r="H6777" s="6"/>
      <c r="I6777" s="9"/>
      <c r="J6777" s="9"/>
      <c r="K6777" s="9"/>
    </row>
    <row r="6778" spans="1:11" x14ac:dyDescent="0.25">
      <c r="A6778" s="2"/>
      <c r="B6778" s="2"/>
      <c r="C6778" s="2"/>
      <c r="E6778" s="2"/>
      <c r="G6778" s="2"/>
      <c r="H6778" s="6"/>
      <c r="I6778" s="9"/>
      <c r="J6778" s="9"/>
      <c r="K6778" s="9"/>
    </row>
    <row r="6779" spans="1:11" x14ac:dyDescent="0.25">
      <c r="A6779" s="2"/>
      <c r="B6779" s="2"/>
      <c r="C6779" s="2"/>
      <c r="E6779" s="2"/>
      <c r="G6779" s="2"/>
      <c r="H6779" s="6"/>
      <c r="I6779" s="9"/>
      <c r="J6779" s="9"/>
      <c r="K6779" s="9"/>
    </row>
    <row r="6780" spans="1:11" x14ac:dyDescent="0.25">
      <c r="A6780" s="2"/>
      <c r="B6780" s="2"/>
      <c r="C6780" s="2"/>
      <c r="E6780" s="2"/>
      <c r="G6780" s="2"/>
      <c r="H6780" s="6"/>
      <c r="I6780" s="9"/>
      <c r="J6780" s="9"/>
      <c r="K6780" s="9"/>
    </row>
    <row r="6781" spans="1:11" x14ac:dyDescent="0.25">
      <c r="A6781" s="2"/>
      <c r="B6781" s="2"/>
      <c r="C6781" s="2"/>
      <c r="E6781" s="2"/>
      <c r="G6781" s="2"/>
      <c r="H6781" s="6"/>
      <c r="I6781" s="9"/>
      <c r="J6781" s="9"/>
      <c r="K6781" s="9"/>
    </row>
    <row r="6782" spans="1:11" x14ac:dyDescent="0.25">
      <c r="A6782" s="2"/>
      <c r="B6782" s="2"/>
      <c r="C6782" s="2"/>
      <c r="E6782" s="2"/>
      <c r="G6782" s="2"/>
      <c r="H6782" s="6"/>
      <c r="I6782" s="9"/>
      <c r="J6782" s="9"/>
      <c r="K6782" s="9"/>
    </row>
    <row r="6783" spans="1:11" x14ac:dyDescent="0.25">
      <c r="A6783" s="2"/>
      <c r="B6783" s="2"/>
      <c r="C6783" s="2"/>
      <c r="E6783" s="2"/>
      <c r="G6783" s="2"/>
      <c r="H6783" s="6"/>
      <c r="I6783" s="9"/>
      <c r="J6783" s="9"/>
      <c r="K6783" s="9"/>
    </row>
    <row r="6784" spans="1:11" x14ac:dyDescent="0.25">
      <c r="A6784" s="2"/>
      <c r="B6784" s="2"/>
      <c r="C6784" s="2"/>
      <c r="E6784" s="2"/>
      <c r="G6784" s="2"/>
      <c r="H6784" s="6"/>
      <c r="I6784" s="9"/>
      <c r="J6784" s="9"/>
      <c r="K6784" s="9"/>
    </row>
    <row r="6785" spans="1:11" x14ac:dyDescent="0.25">
      <c r="A6785" s="2"/>
      <c r="B6785" s="2"/>
      <c r="C6785" s="2"/>
      <c r="E6785" s="2"/>
      <c r="G6785" s="2"/>
      <c r="H6785" s="6"/>
      <c r="I6785" s="9"/>
      <c r="J6785" s="9"/>
      <c r="K6785" s="9"/>
    </row>
    <row r="6786" spans="1:11" x14ac:dyDescent="0.25">
      <c r="A6786" s="2"/>
      <c r="B6786" s="2"/>
      <c r="C6786" s="2"/>
      <c r="E6786" s="2"/>
      <c r="G6786" s="2"/>
      <c r="H6786" s="6"/>
      <c r="I6786" s="9"/>
      <c r="J6786" s="9"/>
      <c r="K6786" s="9"/>
    </row>
    <row r="6787" spans="1:11" x14ac:dyDescent="0.25">
      <c r="A6787" s="2"/>
      <c r="B6787" s="2"/>
      <c r="C6787" s="2"/>
      <c r="E6787" s="2"/>
      <c r="G6787" s="2"/>
      <c r="H6787" s="6"/>
      <c r="I6787" s="9"/>
      <c r="J6787" s="9"/>
      <c r="K6787" s="9"/>
    </row>
    <row r="6788" spans="1:11" x14ac:dyDescent="0.25">
      <c r="A6788" s="2"/>
      <c r="B6788" s="2"/>
      <c r="C6788" s="2"/>
      <c r="E6788" s="2"/>
      <c r="G6788" s="2"/>
      <c r="H6788" s="6"/>
      <c r="I6788" s="9"/>
      <c r="J6788" s="9"/>
      <c r="K6788" s="9"/>
    </row>
    <row r="6789" spans="1:11" x14ac:dyDescent="0.25">
      <c r="A6789" s="2"/>
      <c r="B6789" s="2"/>
      <c r="C6789" s="2"/>
      <c r="E6789" s="2"/>
      <c r="G6789" s="2"/>
      <c r="H6789" s="6"/>
      <c r="I6789" s="9"/>
      <c r="J6789" s="9"/>
      <c r="K6789" s="9"/>
    </row>
    <row r="6790" spans="1:11" x14ac:dyDescent="0.25">
      <c r="A6790" s="2"/>
      <c r="B6790" s="2"/>
      <c r="C6790" s="2"/>
      <c r="E6790" s="2"/>
      <c r="G6790" s="2"/>
      <c r="H6790" s="6"/>
      <c r="I6790" s="9"/>
      <c r="J6790" s="9"/>
      <c r="K6790" s="9"/>
    </row>
    <row r="6791" spans="1:11" x14ac:dyDescent="0.25">
      <c r="A6791" s="2"/>
      <c r="B6791" s="2"/>
      <c r="C6791" s="2"/>
      <c r="E6791" s="2"/>
      <c r="G6791" s="2"/>
      <c r="H6791" s="6"/>
      <c r="I6791" s="9"/>
      <c r="J6791" s="9"/>
      <c r="K6791" s="9"/>
    </row>
    <row r="6792" spans="1:11" x14ac:dyDescent="0.25">
      <c r="A6792" s="2"/>
      <c r="B6792" s="2"/>
      <c r="C6792" s="2"/>
      <c r="E6792" s="2"/>
      <c r="G6792" s="2"/>
      <c r="H6792" s="6"/>
      <c r="I6792" s="9"/>
      <c r="J6792" s="9"/>
      <c r="K6792" s="9"/>
    </row>
    <row r="6793" spans="1:11" x14ac:dyDescent="0.25">
      <c r="A6793" s="2"/>
      <c r="B6793" s="2"/>
      <c r="C6793" s="2"/>
      <c r="E6793" s="2"/>
      <c r="G6793" s="2"/>
      <c r="H6793" s="6"/>
      <c r="I6793" s="9"/>
      <c r="J6793" s="9"/>
      <c r="K6793" s="9"/>
    </row>
    <row r="6794" spans="1:11" x14ac:dyDescent="0.25">
      <c r="A6794" s="2"/>
      <c r="B6794" s="2"/>
      <c r="C6794" s="2"/>
      <c r="E6794" s="2"/>
      <c r="G6794" s="2"/>
      <c r="H6794" s="6"/>
      <c r="I6794" s="9"/>
      <c r="J6794" s="9"/>
      <c r="K6794" s="9"/>
    </row>
    <row r="6795" spans="1:11" x14ac:dyDescent="0.25">
      <c r="A6795" s="2"/>
      <c r="B6795" s="2"/>
      <c r="C6795" s="2"/>
      <c r="E6795" s="2"/>
      <c r="G6795" s="2"/>
      <c r="H6795" s="6"/>
      <c r="I6795" s="9"/>
      <c r="J6795" s="9"/>
      <c r="K6795" s="9"/>
    </row>
    <row r="6796" spans="1:11" x14ac:dyDescent="0.25">
      <c r="A6796" s="2"/>
      <c r="B6796" s="2"/>
      <c r="C6796" s="2"/>
      <c r="E6796" s="2"/>
      <c r="G6796" s="2"/>
      <c r="H6796" s="6"/>
      <c r="I6796" s="9"/>
      <c r="J6796" s="9"/>
      <c r="K6796" s="9"/>
    </row>
    <row r="6797" spans="1:11" x14ac:dyDescent="0.25">
      <c r="A6797" s="2"/>
      <c r="B6797" s="2"/>
      <c r="C6797" s="2"/>
      <c r="E6797" s="2"/>
      <c r="G6797" s="2"/>
      <c r="H6797" s="6"/>
      <c r="I6797" s="9"/>
      <c r="J6797" s="9"/>
      <c r="K6797" s="9"/>
    </row>
    <row r="6798" spans="1:11" x14ac:dyDescent="0.25">
      <c r="A6798" s="2"/>
      <c r="B6798" s="2"/>
      <c r="C6798" s="2"/>
      <c r="E6798" s="2"/>
      <c r="G6798" s="2"/>
      <c r="H6798" s="6"/>
      <c r="I6798" s="9"/>
      <c r="J6798" s="9"/>
      <c r="K6798" s="9"/>
    </row>
    <row r="6799" spans="1:11" x14ac:dyDescent="0.25">
      <c r="A6799" s="2"/>
      <c r="B6799" s="2"/>
      <c r="C6799" s="2"/>
      <c r="E6799" s="2"/>
      <c r="G6799" s="2"/>
      <c r="H6799" s="6"/>
      <c r="I6799" s="9"/>
      <c r="J6799" s="9"/>
      <c r="K6799" s="9"/>
    </row>
    <row r="6800" spans="1:11" x14ac:dyDescent="0.25">
      <c r="A6800" s="2"/>
      <c r="B6800" s="2"/>
      <c r="C6800" s="2"/>
      <c r="E6800" s="2"/>
      <c r="G6800" s="2"/>
      <c r="H6800" s="6"/>
      <c r="I6800" s="9"/>
      <c r="J6800" s="9"/>
      <c r="K6800" s="9"/>
    </row>
    <row r="6801" spans="1:11" x14ac:dyDescent="0.25">
      <c r="A6801" s="2"/>
      <c r="B6801" s="2"/>
      <c r="C6801" s="2"/>
      <c r="E6801" s="2"/>
      <c r="G6801" s="2"/>
      <c r="H6801" s="6"/>
      <c r="I6801" s="9"/>
      <c r="J6801" s="9"/>
      <c r="K6801" s="9"/>
    </row>
    <row r="6802" spans="1:11" x14ac:dyDescent="0.25">
      <c r="A6802" s="2"/>
      <c r="B6802" s="2"/>
      <c r="C6802" s="2"/>
      <c r="E6802" s="2"/>
      <c r="G6802" s="2"/>
      <c r="H6802" s="6"/>
      <c r="I6802" s="9"/>
      <c r="J6802" s="9"/>
      <c r="K6802" s="9"/>
    </row>
    <row r="6803" spans="1:11" x14ac:dyDescent="0.25">
      <c r="A6803" s="2"/>
      <c r="B6803" s="2"/>
      <c r="C6803" s="2"/>
      <c r="E6803" s="2"/>
      <c r="G6803" s="2"/>
      <c r="H6803" s="6"/>
      <c r="I6803" s="9"/>
      <c r="J6803" s="9"/>
      <c r="K6803" s="9"/>
    </row>
    <row r="6804" spans="1:11" x14ac:dyDescent="0.25">
      <c r="A6804" s="2"/>
      <c r="B6804" s="2"/>
      <c r="C6804" s="2"/>
      <c r="E6804" s="2"/>
      <c r="G6804" s="2"/>
      <c r="H6804" s="6"/>
      <c r="I6804" s="9"/>
      <c r="J6804" s="9"/>
      <c r="K6804" s="9"/>
    </row>
    <row r="6805" spans="1:11" x14ac:dyDescent="0.25">
      <c r="A6805" s="2"/>
      <c r="B6805" s="2"/>
      <c r="C6805" s="2"/>
      <c r="E6805" s="2"/>
      <c r="G6805" s="2"/>
      <c r="H6805" s="6"/>
      <c r="I6805" s="9"/>
      <c r="J6805" s="9"/>
      <c r="K6805" s="9"/>
    </row>
    <row r="6806" spans="1:11" x14ac:dyDescent="0.25">
      <c r="A6806" s="2"/>
      <c r="B6806" s="2"/>
      <c r="C6806" s="2"/>
      <c r="E6806" s="2"/>
      <c r="G6806" s="2"/>
      <c r="H6806" s="6"/>
      <c r="I6806" s="9"/>
      <c r="J6806" s="9"/>
      <c r="K6806" s="9"/>
    </row>
    <row r="6807" spans="1:11" x14ac:dyDescent="0.25">
      <c r="A6807" s="2"/>
      <c r="B6807" s="2"/>
      <c r="C6807" s="2"/>
      <c r="E6807" s="2"/>
      <c r="G6807" s="2"/>
      <c r="H6807" s="6"/>
      <c r="I6807" s="9"/>
      <c r="J6807" s="9"/>
      <c r="K6807" s="9"/>
    </row>
    <row r="6808" spans="1:11" x14ac:dyDescent="0.25">
      <c r="A6808" s="2"/>
      <c r="B6808" s="2"/>
      <c r="C6808" s="2"/>
      <c r="E6808" s="2"/>
      <c r="G6808" s="2"/>
      <c r="H6808" s="6"/>
      <c r="I6808" s="9"/>
      <c r="J6808" s="9"/>
      <c r="K6808" s="9"/>
    </row>
    <row r="6809" spans="1:11" x14ac:dyDescent="0.25">
      <c r="A6809" s="2"/>
      <c r="B6809" s="2"/>
      <c r="C6809" s="2"/>
      <c r="E6809" s="2"/>
      <c r="G6809" s="2"/>
      <c r="H6809" s="6"/>
      <c r="I6809" s="9"/>
      <c r="J6809" s="9"/>
      <c r="K6809" s="9"/>
    </row>
    <row r="6810" spans="1:11" x14ac:dyDescent="0.25">
      <c r="A6810" s="2"/>
      <c r="B6810" s="2"/>
      <c r="C6810" s="2"/>
      <c r="E6810" s="2"/>
      <c r="G6810" s="2"/>
      <c r="H6810" s="6"/>
      <c r="I6810" s="9"/>
      <c r="J6810" s="9"/>
      <c r="K6810" s="9"/>
    </row>
    <row r="6811" spans="1:11" x14ac:dyDescent="0.25">
      <c r="A6811" s="2"/>
      <c r="B6811" s="2"/>
      <c r="C6811" s="2"/>
      <c r="E6811" s="2"/>
      <c r="G6811" s="2"/>
      <c r="H6811" s="6"/>
      <c r="I6811" s="9"/>
      <c r="J6811" s="9"/>
      <c r="K6811" s="9"/>
    </row>
    <row r="6812" spans="1:11" x14ac:dyDescent="0.25">
      <c r="A6812" s="2"/>
      <c r="B6812" s="2"/>
      <c r="C6812" s="2"/>
      <c r="E6812" s="2"/>
      <c r="G6812" s="2"/>
      <c r="H6812" s="6"/>
      <c r="I6812" s="9"/>
      <c r="J6812" s="9"/>
      <c r="K6812" s="9"/>
    </row>
    <row r="6813" spans="1:11" x14ac:dyDescent="0.25">
      <c r="A6813" s="2"/>
      <c r="B6813" s="2"/>
      <c r="C6813" s="2"/>
      <c r="E6813" s="2"/>
      <c r="G6813" s="2"/>
      <c r="H6813" s="6"/>
      <c r="I6813" s="9"/>
      <c r="J6813" s="9"/>
      <c r="K6813" s="9"/>
    </row>
    <row r="6814" spans="1:11" x14ac:dyDescent="0.25">
      <c r="A6814" s="2"/>
      <c r="B6814" s="2"/>
      <c r="C6814" s="2"/>
      <c r="E6814" s="2"/>
      <c r="G6814" s="2"/>
      <c r="H6814" s="6"/>
      <c r="I6814" s="9"/>
      <c r="J6814" s="9"/>
      <c r="K6814" s="9"/>
    </row>
    <row r="6815" spans="1:11" x14ac:dyDescent="0.25">
      <c r="A6815" s="2"/>
      <c r="B6815" s="2"/>
      <c r="C6815" s="2"/>
      <c r="E6815" s="2"/>
      <c r="G6815" s="2"/>
      <c r="H6815" s="6"/>
      <c r="I6815" s="9"/>
      <c r="J6815" s="9"/>
      <c r="K6815" s="9"/>
    </row>
    <row r="6816" spans="1:11" x14ac:dyDescent="0.25">
      <c r="A6816" s="2"/>
      <c r="B6816" s="2"/>
      <c r="C6816" s="2"/>
      <c r="E6816" s="2"/>
      <c r="G6816" s="2"/>
      <c r="H6816" s="6"/>
      <c r="I6816" s="9"/>
      <c r="J6816" s="9"/>
      <c r="K6816" s="9"/>
    </row>
    <row r="6817" spans="1:11" x14ac:dyDescent="0.25">
      <c r="A6817" s="2"/>
      <c r="B6817" s="2"/>
      <c r="C6817" s="2"/>
      <c r="E6817" s="2"/>
      <c r="G6817" s="2"/>
      <c r="H6817" s="6"/>
      <c r="I6817" s="9"/>
      <c r="J6817" s="9"/>
      <c r="K6817" s="9"/>
    </row>
    <row r="6818" spans="1:11" x14ac:dyDescent="0.25">
      <c r="A6818" s="2"/>
      <c r="B6818" s="2"/>
      <c r="C6818" s="2"/>
      <c r="E6818" s="2"/>
      <c r="G6818" s="2"/>
      <c r="H6818" s="6"/>
      <c r="I6818" s="9"/>
      <c r="J6818" s="9"/>
      <c r="K6818" s="9"/>
    </row>
    <row r="6819" spans="1:11" x14ac:dyDescent="0.25">
      <c r="A6819" s="2"/>
      <c r="B6819" s="2"/>
      <c r="C6819" s="2"/>
      <c r="E6819" s="2"/>
      <c r="G6819" s="2"/>
      <c r="H6819" s="6"/>
      <c r="I6819" s="9"/>
      <c r="J6819" s="9"/>
      <c r="K6819" s="9"/>
    </row>
    <row r="6820" spans="1:11" x14ac:dyDescent="0.25">
      <c r="A6820" s="2"/>
      <c r="B6820" s="2"/>
      <c r="C6820" s="2"/>
      <c r="E6820" s="2"/>
      <c r="G6820" s="2"/>
      <c r="H6820" s="6"/>
      <c r="I6820" s="9"/>
      <c r="J6820" s="9"/>
      <c r="K6820" s="9"/>
    </row>
    <row r="6821" spans="1:11" x14ac:dyDescent="0.25">
      <c r="A6821" s="2"/>
      <c r="B6821" s="2"/>
      <c r="C6821" s="2"/>
      <c r="E6821" s="2"/>
      <c r="G6821" s="2"/>
      <c r="H6821" s="6"/>
      <c r="I6821" s="9"/>
      <c r="J6821" s="9"/>
      <c r="K6821" s="9"/>
    </row>
    <row r="6822" spans="1:11" x14ac:dyDescent="0.25">
      <c r="A6822" s="2"/>
      <c r="B6822" s="2"/>
      <c r="C6822" s="2"/>
      <c r="E6822" s="2"/>
      <c r="G6822" s="2"/>
      <c r="H6822" s="6"/>
      <c r="I6822" s="9"/>
      <c r="J6822" s="9"/>
      <c r="K6822" s="9"/>
    </row>
    <row r="6823" spans="1:11" x14ac:dyDescent="0.25">
      <c r="A6823" s="2"/>
      <c r="B6823" s="2"/>
      <c r="C6823" s="2"/>
      <c r="E6823" s="2"/>
      <c r="G6823" s="2"/>
      <c r="H6823" s="6"/>
      <c r="I6823" s="9"/>
      <c r="J6823" s="9"/>
      <c r="K6823" s="9"/>
    </row>
    <row r="6824" spans="1:11" x14ac:dyDescent="0.25">
      <c r="A6824" s="2"/>
      <c r="B6824" s="2"/>
      <c r="C6824" s="2"/>
      <c r="E6824" s="2"/>
      <c r="G6824" s="2"/>
      <c r="H6824" s="6"/>
      <c r="I6824" s="9"/>
      <c r="J6824" s="9"/>
      <c r="K6824" s="9"/>
    </row>
    <row r="6825" spans="1:11" x14ac:dyDescent="0.25">
      <c r="A6825" s="2"/>
      <c r="B6825" s="2"/>
      <c r="C6825" s="2"/>
      <c r="E6825" s="2"/>
      <c r="G6825" s="2"/>
      <c r="H6825" s="6"/>
      <c r="I6825" s="9"/>
      <c r="J6825" s="9"/>
      <c r="K6825" s="9"/>
    </row>
    <row r="6826" spans="1:11" x14ac:dyDescent="0.25">
      <c r="A6826" s="2"/>
      <c r="B6826" s="2"/>
      <c r="C6826" s="2"/>
      <c r="E6826" s="2"/>
      <c r="G6826" s="2"/>
      <c r="H6826" s="6"/>
      <c r="I6826" s="9"/>
      <c r="J6826" s="9"/>
      <c r="K6826" s="9"/>
    </row>
    <row r="6827" spans="1:11" x14ac:dyDescent="0.25">
      <c r="A6827" s="2"/>
      <c r="B6827" s="2"/>
      <c r="C6827" s="2"/>
      <c r="E6827" s="2"/>
      <c r="G6827" s="2"/>
      <c r="H6827" s="6"/>
      <c r="I6827" s="9"/>
      <c r="J6827" s="9"/>
      <c r="K6827" s="9"/>
    </row>
    <row r="6828" spans="1:11" x14ac:dyDescent="0.25">
      <c r="A6828" s="2"/>
      <c r="B6828" s="2"/>
      <c r="C6828" s="2"/>
      <c r="E6828" s="2"/>
      <c r="G6828" s="2"/>
      <c r="H6828" s="6"/>
      <c r="I6828" s="9"/>
      <c r="J6828" s="9"/>
      <c r="K6828" s="9"/>
    </row>
    <row r="6829" spans="1:11" x14ac:dyDescent="0.25">
      <c r="A6829" s="2"/>
      <c r="B6829" s="2"/>
      <c r="C6829" s="2"/>
      <c r="E6829" s="2"/>
      <c r="G6829" s="2"/>
      <c r="H6829" s="6"/>
      <c r="I6829" s="9"/>
      <c r="J6829" s="9"/>
      <c r="K6829" s="9"/>
    </row>
    <row r="6830" spans="1:11" x14ac:dyDescent="0.25">
      <c r="A6830" s="2"/>
      <c r="B6830" s="2"/>
      <c r="C6830" s="2"/>
      <c r="E6830" s="2"/>
      <c r="G6830" s="2"/>
      <c r="H6830" s="6"/>
      <c r="I6830" s="9"/>
      <c r="J6830" s="9"/>
      <c r="K6830" s="9"/>
    </row>
    <row r="6831" spans="1:11" x14ac:dyDescent="0.25">
      <c r="A6831" s="2"/>
      <c r="B6831" s="2"/>
      <c r="C6831" s="2"/>
      <c r="E6831" s="2"/>
      <c r="G6831" s="2"/>
      <c r="H6831" s="6"/>
      <c r="I6831" s="9"/>
      <c r="J6831" s="9"/>
      <c r="K6831" s="9"/>
    </row>
    <row r="6832" spans="1:11" x14ac:dyDescent="0.25">
      <c r="A6832" s="2"/>
      <c r="B6832" s="2"/>
      <c r="C6832" s="2"/>
      <c r="E6832" s="2"/>
      <c r="G6832" s="2"/>
      <c r="H6832" s="6"/>
      <c r="I6832" s="9"/>
      <c r="J6832" s="9"/>
      <c r="K6832" s="9"/>
    </row>
    <row r="6833" spans="1:11" x14ac:dyDescent="0.25">
      <c r="A6833" s="2"/>
      <c r="B6833" s="2"/>
      <c r="C6833" s="2"/>
      <c r="E6833" s="2"/>
      <c r="G6833" s="2"/>
      <c r="H6833" s="6"/>
      <c r="I6833" s="9"/>
      <c r="J6833" s="9"/>
      <c r="K6833" s="9"/>
    </row>
    <row r="6834" spans="1:11" x14ac:dyDescent="0.25">
      <c r="A6834" s="2"/>
      <c r="B6834" s="2"/>
      <c r="C6834" s="2"/>
      <c r="E6834" s="2"/>
      <c r="G6834" s="2"/>
      <c r="H6834" s="6"/>
      <c r="I6834" s="9"/>
      <c r="J6834" s="9"/>
      <c r="K6834" s="9"/>
    </row>
    <row r="6835" spans="1:11" x14ac:dyDescent="0.25">
      <c r="A6835" s="2"/>
      <c r="B6835" s="2"/>
      <c r="C6835" s="2"/>
      <c r="E6835" s="2"/>
      <c r="G6835" s="2"/>
      <c r="H6835" s="6"/>
      <c r="I6835" s="9"/>
      <c r="J6835" s="9"/>
      <c r="K6835" s="9"/>
    </row>
    <row r="6836" spans="1:11" x14ac:dyDescent="0.25">
      <c r="A6836" s="2"/>
      <c r="B6836" s="2"/>
      <c r="C6836" s="2"/>
      <c r="E6836" s="2"/>
      <c r="G6836" s="2"/>
      <c r="H6836" s="6"/>
      <c r="I6836" s="9"/>
      <c r="J6836" s="9"/>
      <c r="K6836" s="9"/>
    </row>
    <row r="6837" spans="1:11" x14ac:dyDescent="0.25">
      <c r="A6837" s="2"/>
      <c r="B6837" s="2"/>
      <c r="C6837" s="2"/>
      <c r="E6837" s="2"/>
      <c r="G6837" s="2"/>
      <c r="H6837" s="6"/>
      <c r="I6837" s="9"/>
      <c r="J6837" s="9"/>
      <c r="K6837" s="9"/>
    </row>
    <row r="6838" spans="1:11" x14ac:dyDescent="0.25">
      <c r="A6838" s="2"/>
      <c r="B6838" s="2"/>
      <c r="C6838" s="2"/>
      <c r="E6838" s="2"/>
      <c r="G6838" s="2"/>
      <c r="H6838" s="6"/>
      <c r="I6838" s="9"/>
      <c r="J6838" s="9"/>
      <c r="K6838" s="9"/>
    </row>
    <row r="6839" spans="1:11" x14ac:dyDescent="0.25">
      <c r="A6839" s="2"/>
      <c r="B6839" s="2"/>
      <c r="C6839" s="2"/>
      <c r="E6839" s="2"/>
      <c r="G6839" s="2"/>
      <c r="H6839" s="6"/>
      <c r="I6839" s="9"/>
      <c r="J6839" s="9"/>
      <c r="K6839" s="9"/>
    </row>
    <row r="6840" spans="1:11" x14ac:dyDescent="0.25">
      <c r="A6840" s="2"/>
      <c r="B6840" s="2"/>
      <c r="C6840" s="2"/>
      <c r="E6840" s="2"/>
      <c r="G6840" s="2"/>
      <c r="H6840" s="6"/>
      <c r="I6840" s="9"/>
      <c r="J6840" s="9"/>
      <c r="K6840" s="9"/>
    </row>
    <row r="6841" spans="1:11" x14ac:dyDescent="0.25">
      <c r="A6841" s="2"/>
      <c r="B6841" s="2"/>
      <c r="C6841" s="2"/>
      <c r="E6841" s="2"/>
      <c r="G6841" s="2"/>
      <c r="H6841" s="6"/>
      <c r="I6841" s="9"/>
      <c r="J6841" s="9"/>
      <c r="K6841" s="9"/>
    </row>
    <row r="6842" spans="1:11" x14ac:dyDescent="0.25">
      <c r="A6842" s="2"/>
      <c r="B6842" s="2"/>
      <c r="C6842" s="2"/>
      <c r="E6842" s="2"/>
      <c r="G6842" s="2"/>
      <c r="H6842" s="6"/>
      <c r="I6842" s="9"/>
      <c r="J6842" s="9"/>
      <c r="K6842" s="9"/>
    </row>
    <row r="6843" spans="1:11" x14ac:dyDescent="0.25">
      <c r="A6843" s="2"/>
      <c r="B6843" s="2"/>
      <c r="C6843" s="2"/>
      <c r="E6843" s="2"/>
      <c r="G6843" s="2"/>
      <c r="H6843" s="6"/>
      <c r="I6843" s="9"/>
      <c r="J6843" s="9"/>
      <c r="K6843" s="9"/>
    </row>
    <row r="6844" spans="1:11" x14ac:dyDescent="0.25">
      <c r="A6844" s="2"/>
      <c r="B6844" s="2"/>
      <c r="C6844" s="2"/>
      <c r="E6844" s="2"/>
      <c r="G6844" s="2"/>
      <c r="H6844" s="6"/>
      <c r="I6844" s="9"/>
      <c r="J6844" s="9"/>
      <c r="K6844" s="9"/>
    </row>
    <row r="6845" spans="1:11" x14ac:dyDescent="0.25">
      <c r="A6845" s="2"/>
      <c r="B6845" s="2"/>
      <c r="C6845" s="2"/>
      <c r="E6845" s="2"/>
      <c r="G6845" s="2"/>
      <c r="H6845" s="6"/>
      <c r="I6845" s="9"/>
      <c r="J6845" s="9"/>
      <c r="K6845" s="9"/>
    </row>
    <row r="6846" spans="1:11" x14ac:dyDescent="0.25">
      <c r="A6846" s="2"/>
      <c r="B6846" s="2"/>
      <c r="C6846" s="2"/>
      <c r="E6846" s="2"/>
      <c r="G6846" s="2"/>
      <c r="H6846" s="6"/>
      <c r="I6846" s="9"/>
      <c r="J6846" s="9"/>
      <c r="K6846" s="9"/>
    </row>
    <row r="6847" spans="1:11" x14ac:dyDescent="0.25">
      <c r="A6847" s="2"/>
      <c r="B6847" s="2"/>
      <c r="C6847" s="2"/>
      <c r="E6847" s="2"/>
      <c r="G6847" s="2"/>
      <c r="H6847" s="6"/>
      <c r="I6847" s="9"/>
      <c r="J6847" s="9"/>
      <c r="K6847" s="9"/>
    </row>
    <row r="6848" spans="1:11" x14ac:dyDescent="0.25">
      <c r="A6848" s="2"/>
      <c r="B6848" s="2"/>
      <c r="C6848" s="2"/>
      <c r="E6848" s="2"/>
      <c r="G6848" s="2"/>
      <c r="H6848" s="6"/>
      <c r="I6848" s="9"/>
      <c r="J6848" s="9"/>
      <c r="K6848" s="9"/>
    </row>
    <row r="6849" spans="1:11" x14ac:dyDescent="0.25">
      <c r="A6849" s="2"/>
      <c r="B6849" s="2"/>
      <c r="C6849" s="2"/>
      <c r="E6849" s="2"/>
      <c r="G6849" s="2"/>
      <c r="H6849" s="6"/>
      <c r="I6849" s="9"/>
      <c r="J6849" s="9"/>
      <c r="K6849" s="9"/>
    </row>
    <row r="6850" spans="1:11" x14ac:dyDescent="0.25">
      <c r="A6850" s="2"/>
      <c r="B6850" s="2"/>
      <c r="C6850" s="2"/>
      <c r="E6850" s="2"/>
      <c r="G6850" s="2"/>
      <c r="H6850" s="6"/>
      <c r="I6850" s="9"/>
      <c r="J6850" s="9"/>
      <c r="K6850" s="9"/>
    </row>
    <row r="6851" spans="1:11" x14ac:dyDescent="0.25">
      <c r="A6851" s="2"/>
      <c r="B6851" s="2"/>
      <c r="C6851" s="2"/>
      <c r="E6851" s="2"/>
      <c r="G6851" s="2"/>
      <c r="H6851" s="6"/>
      <c r="I6851" s="9"/>
      <c r="J6851" s="9"/>
      <c r="K6851" s="9"/>
    </row>
    <row r="6852" spans="1:11" x14ac:dyDescent="0.25">
      <c r="A6852" s="2"/>
      <c r="B6852" s="2"/>
      <c r="C6852" s="2"/>
      <c r="E6852" s="2"/>
      <c r="G6852" s="2"/>
      <c r="H6852" s="6"/>
      <c r="I6852" s="9"/>
      <c r="J6852" s="9"/>
      <c r="K6852" s="9"/>
    </row>
    <row r="6853" spans="1:11" x14ac:dyDescent="0.25">
      <c r="A6853" s="2"/>
      <c r="B6853" s="2"/>
      <c r="C6853" s="2"/>
      <c r="E6853" s="2"/>
      <c r="G6853" s="2"/>
      <c r="H6853" s="6"/>
      <c r="I6853" s="9"/>
      <c r="J6853" s="9"/>
      <c r="K6853" s="9"/>
    </row>
    <row r="6854" spans="1:11" x14ac:dyDescent="0.25">
      <c r="A6854" s="2"/>
      <c r="B6854" s="2"/>
      <c r="C6854" s="2"/>
      <c r="E6854" s="2"/>
      <c r="G6854" s="2"/>
      <c r="H6854" s="6"/>
      <c r="I6854" s="9"/>
      <c r="J6854" s="9"/>
      <c r="K6854" s="9"/>
    </row>
    <row r="6855" spans="1:11" x14ac:dyDescent="0.25">
      <c r="A6855" s="2"/>
      <c r="B6855" s="2"/>
      <c r="C6855" s="2"/>
      <c r="E6855" s="2"/>
      <c r="G6855" s="2"/>
      <c r="H6855" s="6"/>
      <c r="I6855" s="9"/>
      <c r="J6855" s="9"/>
      <c r="K6855" s="9"/>
    </row>
    <row r="6856" spans="1:11" x14ac:dyDescent="0.25">
      <c r="A6856" s="2"/>
      <c r="B6856" s="2"/>
      <c r="C6856" s="2"/>
      <c r="E6856" s="2"/>
      <c r="G6856" s="2"/>
      <c r="H6856" s="6"/>
      <c r="I6856" s="9"/>
      <c r="J6856" s="9"/>
      <c r="K6856" s="9"/>
    </row>
    <row r="6857" spans="1:11" x14ac:dyDescent="0.25">
      <c r="A6857" s="2"/>
      <c r="B6857" s="2"/>
      <c r="C6857" s="2"/>
      <c r="E6857" s="2"/>
      <c r="G6857" s="2"/>
      <c r="H6857" s="6"/>
      <c r="I6857" s="9"/>
      <c r="J6857" s="9"/>
      <c r="K6857" s="9"/>
    </row>
    <row r="6858" spans="1:11" x14ac:dyDescent="0.25">
      <c r="A6858" s="2"/>
      <c r="B6858" s="2"/>
      <c r="C6858" s="2"/>
      <c r="E6858" s="2"/>
      <c r="G6858" s="2"/>
      <c r="H6858" s="6"/>
      <c r="I6858" s="9"/>
      <c r="J6858" s="9"/>
      <c r="K6858" s="9"/>
    </row>
    <row r="6859" spans="1:11" x14ac:dyDescent="0.25">
      <c r="A6859" s="2"/>
      <c r="B6859" s="2"/>
      <c r="C6859" s="2"/>
      <c r="E6859" s="2"/>
      <c r="G6859" s="2"/>
      <c r="H6859" s="6"/>
      <c r="I6859" s="9"/>
      <c r="J6859" s="9"/>
      <c r="K6859" s="9"/>
    </row>
    <row r="6860" spans="1:11" x14ac:dyDescent="0.25">
      <c r="A6860" s="2"/>
      <c r="B6860" s="2"/>
      <c r="C6860" s="2"/>
      <c r="E6860" s="2"/>
      <c r="G6860" s="2"/>
      <c r="H6860" s="6"/>
      <c r="I6860" s="9"/>
      <c r="J6860" s="9"/>
      <c r="K6860" s="9"/>
    </row>
    <row r="6861" spans="1:11" x14ac:dyDescent="0.25">
      <c r="A6861" s="2"/>
      <c r="B6861" s="2"/>
      <c r="C6861" s="2"/>
      <c r="E6861" s="2"/>
      <c r="G6861" s="2"/>
      <c r="H6861" s="6"/>
      <c r="I6861" s="9"/>
      <c r="J6861" s="9"/>
      <c r="K6861" s="9"/>
    </row>
    <row r="6862" spans="1:11" x14ac:dyDescent="0.25">
      <c r="A6862" s="2"/>
      <c r="B6862" s="2"/>
      <c r="C6862" s="2"/>
      <c r="E6862" s="2"/>
      <c r="G6862" s="2"/>
      <c r="H6862" s="6"/>
      <c r="I6862" s="9"/>
      <c r="J6862" s="9"/>
      <c r="K6862" s="9"/>
    </row>
    <row r="6863" spans="1:11" x14ac:dyDescent="0.25">
      <c r="A6863" s="2"/>
      <c r="B6863" s="2"/>
      <c r="C6863" s="2"/>
      <c r="E6863" s="2"/>
      <c r="G6863" s="2"/>
      <c r="H6863" s="6"/>
      <c r="I6863" s="9"/>
      <c r="J6863" s="9"/>
      <c r="K6863" s="9"/>
    </row>
    <row r="6864" spans="1:11" x14ac:dyDescent="0.25">
      <c r="A6864" s="2"/>
      <c r="B6864" s="2"/>
      <c r="C6864" s="2"/>
      <c r="E6864" s="2"/>
      <c r="G6864" s="2"/>
      <c r="H6864" s="6"/>
      <c r="I6864" s="9"/>
      <c r="J6864" s="9"/>
      <c r="K6864" s="9"/>
    </row>
    <row r="6865" spans="1:11" x14ac:dyDescent="0.25">
      <c r="A6865" s="2"/>
      <c r="B6865" s="2"/>
      <c r="C6865" s="2"/>
      <c r="E6865" s="2"/>
      <c r="G6865" s="2"/>
      <c r="H6865" s="6"/>
      <c r="I6865" s="9"/>
      <c r="J6865" s="9"/>
      <c r="K6865" s="9"/>
    </row>
    <row r="6866" spans="1:11" x14ac:dyDescent="0.25">
      <c r="A6866" s="2"/>
      <c r="B6866" s="2"/>
      <c r="C6866" s="2"/>
      <c r="E6866" s="2"/>
      <c r="G6866" s="2"/>
      <c r="H6866" s="6"/>
      <c r="I6866" s="9"/>
      <c r="J6866" s="9"/>
      <c r="K6866" s="9"/>
    </row>
    <row r="6867" spans="1:11" x14ac:dyDescent="0.25">
      <c r="A6867" s="2"/>
      <c r="B6867" s="2"/>
      <c r="C6867" s="2"/>
      <c r="E6867" s="2"/>
      <c r="G6867" s="2"/>
      <c r="H6867" s="6"/>
      <c r="I6867" s="9"/>
      <c r="J6867" s="9"/>
      <c r="K6867" s="9"/>
    </row>
    <row r="6868" spans="1:11" x14ac:dyDescent="0.25">
      <c r="A6868" s="2"/>
      <c r="B6868" s="2"/>
      <c r="C6868" s="2"/>
      <c r="E6868" s="2"/>
      <c r="G6868" s="2"/>
      <c r="H6868" s="6"/>
      <c r="I6868" s="9"/>
      <c r="J6868" s="9"/>
      <c r="K6868" s="9"/>
    </row>
    <row r="6869" spans="1:11" x14ac:dyDescent="0.25">
      <c r="A6869" s="2"/>
      <c r="B6869" s="2"/>
      <c r="C6869" s="2"/>
      <c r="E6869" s="2"/>
      <c r="G6869" s="2"/>
      <c r="H6869" s="6"/>
      <c r="I6869" s="9"/>
      <c r="J6869" s="9"/>
      <c r="K6869" s="9"/>
    </row>
    <row r="6870" spans="1:11" x14ac:dyDescent="0.25">
      <c r="A6870" s="2"/>
      <c r="B6870" s="2"/>
      <c r="C6870" s="2"/>
      <c r="E6870" s="2"/>
      <c r="G6870" s="2"/>
      <c r="H6870" s="6"/>
      <c r="I6870" s="9"/>
      <c r="J6870" s="9"/>
      <c r="K6870" s="9"/>
    </row>
    <row r="6871" spans="1:11" x14ac:dyDescent="0.25">
      <c r="A6871" s="2"/>
      <c r="B6871" s="2"/>
      <c r="C6871" s="2"/>
      <c r="E6871" s="2"/>
      <c r="G6871" s="2"/>
      <c r="H6871" s="6"/>
      <c r="I6871" s="9"/>
      <c r="J6871" s="9"/>
      <c r="K6871" s="9"/>
    </row>
    <row r="6872" spans="1:11" x14ac:dyDescent="0.25">
      <c r="A6872" s="2"/>
      <c r="B6872" s="2"/>
      <c r="C6872" s="2"/>
      <c r="E6872" s="2"/>
      <c r="G6872" s="2"/>
      <c r="H6872" s="6"/>
      <c r="I6872" s="9"/>
      <c r="J6872" s="9"/>
      <c r="K6872" s="9"/>
    </row>
    <row r="6873" spans="1:11" x14ac:dyDescent="0.25">
      <c r="A6873" s="2"/>
      <c r="B6873" s="2"/>
      <c r="C6873" s="2"/>
      <c r="E6873" s="2"/>
      <c r="G6873" s="2"/>
      <c r="H6873" s="6"/>
      <c r="I6873" s="9"/>
      <c r="J6873" s="9"/>
      <c r="K6873" s="9"/>
    </row>
    <row r="6874" spans="1:11" x14ac:dyDescent="0.25">
      <c r="A6874" s="2"/>
      <c r="B6874" s="2"/>
      <c r="C6874" s="2"/>
      <c r="E6874" s="2"/>
      <c r="G6874" s="2"/>
      <c r="H6874" s="6"/>
      <c r="I6874" s="9"/>
      <c r="J6874" s="9"/>
      <c r="K6874" s="9"/>
    </row>
    <row r="6875" spans="1:11" x14ac:dyDescent="0.25">
      <c r="A6875" s="2"/>
      <c r="B6875" s="2"/>
      <c r="C6875" s="2"/>
      <c r="E6875" s="2"/>
      <c r="G6875" s="2"/>
      <c r="H6875" s="6"/>
      <c r="I6875" s="9"/>
      <c r="J6875" s="9"/>
      <c r="K6875" s="9"/>
    </row>
    <row r="6876" spans="1:11" x14ac:dyDescent="0.25">
      <c r="A6876" s="2"/>
      <c r="B6876" s="2"/>
      <c r="C6876" s="2"/>
      <c r="E6876" s="2"/>
      <c r="G6876" s="2"/>
      <c r="H6876" s="6"/>
      <c r="I6876" s="9"/>
      <c r="J6876" s="9"/>
      <c r="K6876" s="9"/>
    </row>
    <row r="6877" spans="1:11" x14ac:dyDescent="0.25">
      <c r="A6877" s="2"/>
      <c r="B6877" s="2"/>
      <c r="C6877" s="2"/>
      <c r="E6877" s="2"/>
      <c r="G6877" s="2"/>
      <c r="H6877" s="6"/>
      <c r="I6877" s="9"/>
      <c r="J6877" s="9"/>
      <c r="K6877" s="9"/>
    </row>
    <row r="6878" spans="1:11" x14ac:dyDescent="0.25">
      <c r="A6878" s="2"/>
      <c r="B6878" s="2"/>
      <c r="C6878" s="2"/>
      <c r="E6878" s="2"/>
      <c r="G6878" s="2"/>
      <c r="H6878" s="6"/>
      <c r="I6878" s="9"/>
      <c r="J6878" s="9"/>
      <c r="K6878" s="9"/>
    </row>
    <row r="6879" spans="1:11" x14ac:dyDescent="0.25">
      <c r="A6879" s="2"/>
      <c r="B6879" s="2"/>
      <c r="C6879" s="2"/>
      <c r="E6879" s="2"/>
      <c r="G6879" s="2"/>
      <c r="H6879" s="6"/>
      <c r="I6879" s="9"/>
      <c r="J6879" s="9"/>
      <c r="K6879" s="9"/>
    </row>
    <row r="6880" spans="1:11" x14ac:dyDescent="0.25">
      <c r="A6880" s="2"/>
      <c r="B6880" s="2"/>
      <c r="C6880" s="2"/>
      <c r="E6880" s="2"/>
      <c r="G6880" s="2"/>
      <c r="H6880" s="6"/>
      <c r="I6880" s="9"/>
      <c r="J6880" s="9"/>
      <c r="K6880" s="9"/>
    </row>
    <row r="6881" spans="1:11" x14ac:dyDescent="0.25">
      <c r="A6881" s="2"/>
      <c r="B6881" s="2"/>
      <c r="C6881" s="2"/>
      <c r="E6881" s="2"/>
      <c r="G6881" s="2"/>
      <c r="H6881" s="6"/>
      <c r="I6881" s="9"/>
      <c r="J6881" s="9"/>
      <c r="K6881" s="9"/>
    </row>
    <row r="6882" spans="1:11" x14ac:dyDescent="0.25">
      <c r="A6882" s="2"/>
      <c r="B6882" s="2"/>
      <c r="C6882" s="2"/>
      <c r="E6882" s="2"/>
      <c r="G6882" s="2"/>
      <c r="H6882" s="6"/>
      <c r="I6882" s="9"/>
      <c r="J6882" s="9"/>
      <c r="K6882" s="9"/>
    </row>
    <row r="6883" spans="1:11" x14ac:dyDescent="0.25">
      <c r="A6883" s="2"/>
      <c r="B6883" s="2"/>
      <c r="C6883" s="2"/>
      <c r="E6883" s="2"/>
      <c r="G6883" s="2"/>
      <c r="H6883" s="6"/>
      <c r="I6883" s="9"/>
      <c r="J6883" s="9"/>
      <c r="K6883" s="9"/>
    </row>
    <row r="6884" spans="1:11" x14ac:dyDescent="0.25">
      <c r="A6884" s="2"/>
      <c r="B6884" s="2"/>
      <c r="C6884" s="2"/>
      <c r="E6884" s="2"/>
      <c r="G6884" s="2"/>
      <c r="H6884" s="6"/>
      <c r="I6884" s="9"/>
      <c r="J6884" s="9"/>
      <c r="K6884" s="9"/>
    </row>
    <row r="6885" spans="1:11" x14ac:dyDescent="0.25">
      <c r="A6885" s="2"/>
      <c r="B6885" s="2"/>
      <c r="C6885" s="2"/>
      <c r="E6885" s="2"/>
      <c r="G6885" s="2"/>
      <c r="H6885" s="6"/>
      <c r="I6885" s="9"/>
      <c r="J6885" s="9"/>
      <c r="K6885" s="9"/>
    </row>
    <row r="6886" spans="1:11" x14ac:dyDescent="0.25">
      <c r="A6886" s="2"/>
      <c r="B6886" s="2"/>
      <c r="C6886" s="2"/>
      <c r="E6886" s="2"/>
      <c r="G6886" s="2"/>
      <c r="H6886" s="6"/>
      <c r="I6886" s="9"/>
      <c r="J6886" s="9"/>
      <c r="K6886" s="9"/>
    </row>
    <row r="6887" spans="1:11" x14ac:dyDescent="0.25">
      <c r="A6887" s="2"/>
      <c r="B6887" s="2"/>
      <c r="C6887" s="2"/>
      <c r="E6887" s="2"/>
      <c r="G6887" s="2"/>
      <c r="H6887" s="6"/>
      <c r="I6887" s="9"/>
      <c r="J6887" s="9"/>
      <c r="K6887" s="9"/>
    </row>
    <row r="6888" spans="1:11" x14ac:dyDescent="0.25">
      <c r="A6888" s="2"/>
      <c r="B6888" s="2"/>
      <c r="C6888" s="2"/>
      <c r="E6888" s="2"/>
      <c r="G6888" s="2"/>
      <c r="H6888" s="6"/>
      <c r="I6888" s="9"/>
      <c r="J6888" s="9"/>
      <c r="K6888" s="9"/>
    </row>
    <row r="6889" spans="1:11" x14ac:dyDescent="0.25">
      <c r="A6889" s="2"/>
      <c r="B6889" s="2"/>
      <c r="C6889" s="2"/>
      <c r="E6889" s="2"/>
      <c r="G6889" s="2"/>
      <c r="H6889" s="6"/>
      <c r="I6889" s="9"/>
      <c r="J6889" s="9"/>
      <c r="K6889" s="9"/>
    </row>
    <row r="6890" spans="1:11" x14ac:dyDescent="0.25">
      <c r="A6890" s="2"/>
      <c r="B6890" s="2"/>
      <c r="C6890" s="2"/>
      <c r="E6890" s="2"/>
      <c r="G6890" s="2"/>
      <c r="H6890" s="6"/>
      <c r="I6890" s="9"/>
      <c r="J6890" s="9"/>
      <c r="K6890" s="9"/>
    </row>
    <row r="6891" spans="1:11" x14ac:dyDescent="0.25">
      <c r="A6891" s="2"/>
      <c r="B6891" s="2"/>
      <c r="C6891" s="2"/>
      <c r="E6891" s="2"/>
      <c r="G6891" s="2"/>
      <c r="H6891" s="6"/>
      <c r="I6891" s="9"/>
      <c r="J6891" s="9"/>
      <c r="K6891" s="9"/>
    </row>
    <row r="6892" spans="1:11" x14ac:dyDescent="0.25">
      <c r="A6892" s="2"/>
      <c r="B6892" s="2"/>
      <c r="C6892" s="2"/>
      <c r="E6892" s="2"/>
      <c r="G6892" s="2"/>
      <c r="H6892" s="6"/>
      <c r="I6892" s="9"/>
      <c r="J6892" s="9"/>
      <c r="K6892" s="9"/>
    </row>
    <row r="6893" spans="1:11" x14ac:dyDescent="0.25">
      <c r="A6893" s="2"/>
      <c r="B6893" s="2"/>
      <c r="C6893" s="2"/>
      <c r="E6893" s="2"/>
      <c r="G6893" s="2"/>
      <c r="H6893" s="6"/>
      <c r="I6893" s="9"/>
      <c r="J6893" s="9"/>
      <c r="K6893" s="9"/>
    </row>
    <row r="6894" spans="1:11" x14ac:dyDescent="0.25">
      <c r="A6894" s="2"/>
      <c r="B6894" s="2"/>
      <c r="C6894" s="2"/>
      <c r="E6894" s="2"/>
      <c r="G6894" s="2"/>
      <c r="H6894" s="6"/>
      <c r="I6894" s="9"/>
      <c r="J6894" s="9"/>
      <c r="K6894" s="9"/>
    </row>
    <row r="6895" spans="1:11" x14ac:dyDescent="0.25">
      <c r="A6895" s="2"/>
      <c r="B6895" s="2"/>
      <c r="C6895" s="2"/>
      <c r="E6895" s="2"/>
      <c r="G6895" s="2"/>
      <c r="H6895" s="6"/>
      <c r="I6895" s="9"/>
      <c r="J6895" s="9"/>
      <c r="K6895" s="9"/>
    </row>
    <row r="6896" spans="1:11" x14ac:dyDescent="0.25">
      <c r="A6896" s="2"/>
      <c r="B6896" s="2"/>
      <c r="C6896" s="2"/>
      <c r="E6896" s="2"/>
      <c r="G6896" s="2"/>
      <c r="H6896" s="6"/>
      <c r="I6896" s="9"/>
      <c r="J6896" s="9"/>
      <c r="K6896" s="9"/>
    </row>
    <row r="6897" spans="1:11" x14ac:dyDescent="0.25">
      <c r="A6897" s="2"/>
      <c r="B6897" s="2"/>
      <c r="C6897" s="2"/>
      <c r="E6897" s="2"/>
      <c r="G6897" s="2"/>
      <c r="H6897" s="6"/>
      <c r="I6897" s="9"/>
      <c r="J6897" s="9"/>
      <c r="K6897" s="9"/>
    </row>
    <row r="6898" spans="1:11" x14ac:dyDescent="0.25">
      <c r="A6898" s="2"/>
      <c r="B6898" s="2"/>
      <c r="C6898" s="2"/>
      <c r="E6898" s="2"/>
      <c r="G6898" s="2"/>
      <c r="H6898" s="6"/>
      <c r="I6898" s="9"/>
      <c r="J6898" s="9"/>
      <c r="K6898" s="9"/>
    </row>
    <row r="6899" spans="1:11" x14ac:dyDescent="0.25">
      <c r="A6899" s="2"/>
      <c r="B6899" s="2"/>
      <c r="C6899" s="2"/>
      <c r="E6899" s="2"/>
      <c r="G6899" s="2"/>
      <c r="H6899" s="6"/>
      <c r="I6899" s="9"/>
      <c r="J6899" s="9"/>
      <c r="K6899" s="9"/>
    </row>
    <row r="6900" spans="1:11" x14ac:dyDescent="0.25">
      <c r="A6900" s="2"/>
      <c r="B6900" s="2"/>
      <c r="C6900" s="2"/>
      <c r="E6900" s="2"/>
      <c r="G6900" s="2"/>
      <c r="H6900" s="6"/>
      <c r="I6900" s="9"/>
      <c r="J6900" s="9"/>
      <c r="K6900" s="9"/>
    </row>
    <row r="6901" spans="1:11" x14ac:dyDescent="0.25">
      <c r="A6901" s="2"/>
      <c r="B6901" s="2"/>
      <c r="C6901" s="2"/>
      <c r="E6901" s="2"/>
      <c r="G6901" s="2"/>
      <c r="H6901" s="6"/>
      <c r="I6901" s="9"/>
      <c r="J6901" s="9"/>
      <c r="K6901" s="9"/>
    </row>
    <row r="6902" spans="1:11" x14ac:dyDescent="0.25">
      <c r="A6902" s="2"/>
      <c r="B6902" s="2"/>
      <c r="C6902" s="2"/>
      <c r="E6902" s="2"/>
      <c r="G6902" s="2"/>
      <c r="H6902" s="6"/>
      <c r="I6902" s="9"/>
      <c r="J6902" s="9"/>
      <c r="K6902" s="9"/>
    </row>
    <row r="6903" spans="1:11" x14ac:dyDescent="0.25">
      <c r="A6903" s="2"/>
      <c r="B6903" s="2"/>
      <c r="C6903" s="2"/>
      <c r="E6903" s="2"/>
      <c r="G6903" s="2"/>
      <c r="H6903" s="6"/>
      <c r="I6903" s="9"/>
      <c r="J6903" s="9"/>
      <c r="K6903" s="9"/>
    </row>
    <row r="6904" spans="1:11" x14ac:dyDescent="0.25">
      <c r="A6904" s="2"/>
      <c r="B6904" s="2"/>
      <c r="C6904" s="2"/>
      <c r="E6904" s="2"/>
      <c r="G6904" s="2"/>
      <c r="H6904" s="6"/>
      <c r="I6904" s="9"/>
      <c r="J6904" s="9"/>
      <c r="K6904" s="9"/>
    </row>
    <row r="6905" spans="1:11" x14ac:dyDescent="0.25">
      <c r="A6905" s="2"/>
      <c r="B6905" s="2"/>
      <c r="C6905" s="2"/>
      <c r="E6905" s="2"/>
      <c r="G6905" s="2"/>
      <c r="H6905" s="6"/>
      <c r="I6905" s="9"/>
      <c r="J6905" s="9"/>
      <c r="K6905" s="9"/>
    </row>
    <row r="6906" spans="1:11" x14ac:dyDescent="0.25">
      <c r="A6906" s="2"/>
      <c r="B6906" s="2"/>
      <c r="C6906" s="2"/>
      <c r="E6906" s="2"/>
      <c r="G6906" s="2"/>
      <c r="H6906" s="6"/>
      <c r="I6906" s="9"/>
      <c r="J6906" s="9"/>
      <c r="K6906" s="9"/>
    </row>
    <row r="6907" spans="1:11" x14ac:dyDescent="0.25">
      <c r="A6907" s="2"/>
      <c r="B6907" s="2"/>
      <c r="C6907" s="2"/>
      <c r="E6907" s="2"/>
      <c r="G6907" s="2"/>
      <c r="H6907" s="6"/>
      <c r="I6907" s="9"/>
      <c r="J6907" s="9"/>
      <c r="K6907" s="9"/>
    </row>
    <row r="6908" spans="1:11" x14ac:dyDescent="0.25">
      <c r="A6908" s="2"/>
      <c r="B6908" s="2"/>
      <c r="C6908" s="2"/>
      <c r="E6908" s="2"/>
      <c r="G6908" s="2"/>
      <c r="H6908" s="6"/>
      <c r="I6908" s="9"/>
      <c r="J6908" s="9"/>
      <c r="K6908" s="9"/>
    </row>
    <row r="6909" spans="1:11" x14ac:dyDescent="0.25">
      <c r="A6909" s="2"/>
      <c r="B6909" s="2"/>
      <c r="C6909" s="2"/>
      <c r="E6909" s="2"/>
      <c r="G6909" s="2"/>
      <c r="H6909" s="6"/>
      <c r="I6909" s="9"/>
      <c r="J6909" s="9"/>
      <c r="K6909" s="9"/>
    </row>
    <row r="6910" spans="1:11" x14ac:dyDescent="0.25">
      <c r="A6910" s="2"/>
      <c r="B6910" s="2"/>
      <c r="C6910" s="2"/>
      <c r="E6910" s="2"/>
      <c r="G6910" s="2"/>
      <c r="H6910" s="6"/>
      <c r="I6910" s="9"/>
      <c r="J6910" s="9"/>
      <c r="K6910" s="9"/>
    </row>
    <row r="6911" spans="1:11" x14ac:dyDescent="0.25">
      <c r="A6911" s="2"/>
      <c r="B6911" s="2"/>
      <c r="C6911" s="2"/>
      <c r="E6911" s="2"/>
      <c r="G6911" s="2"/>
      <c r="H6911" s="6"/>
      <c r="I6911" s="9"/>
      <c r="J6911" s="9"/>
      <c r="K6911" s="9"/>
    </row>
    <row r="6912" spans="1:11" x14ac:dyDescent="0.25">
      <c r="A6912" s="2"/>
      <c r="B6912" s="2"/>
      <c r="C6912" s="2"/>
      <c r="E6912" s="2"/>
      <c r="G6912" s="2"/>
      <c r="H6912" s="6"/>
      <c r="I6912" s="9"/>
      <c r="J6912" s="9"/>
      <c r="K6912" s="9"/>
    </row>
    <row r="6913" spans="1:11" x14ac:dyDescent="0.25">
      <c r="A6913" s="2"/>
      <c r="B6913" s="2"/>
      <c r="C6913" s="2"/>
      <c r="E6913" s="2"/>
      <c r="G6913" s="2"/>
      <c r="H6913" s="6"/>
      <c r="I6913" s="9"/>
      <c r="J6913" s="9"/>
      <c r="K6913" s="9"/>
    </row>
    <row r="6914" spans="1:11" x14ac:dyDescent="0.25">
      <c r="A6914" s="2"/>
      <c r="B6914" s="2"/>
      <c r="C6914" s="2"/>
      <c r="E6914" s="2"/>
      <c r="G6914" s="2"/>
      <c r="H6914" s="6"/>
      <c r="I6914" s="9"/>
      <c r="J6914" s="9"/>
      <c r="K6914" s="9"/>
    </row>
    <row r="6915" spans="1:11" x14ac:dyDescent="0.25">
      <c r="A6915" s="2"/>
      <c r="B6915" s="2"/>
      <c r="C6915" s="2"/>
      <c r="E6915" s="2"/>
      <c r="G6915" s="2"/>
      <c r="H6915" s="6"/>
      <c r="I6915" s="9"/>
      <c r="J6915" s="9"/>
      <c r="K6915" s="9"/>
    </row>
    <row r="6916" spans="1:11" x14ac:dyDescent="0.25">
      <c r="A6916" s="2"/>
      <c r="B6916" s="2"/>
      <c r="C6916" s="2"/>
      <c r="E6916" s="2"/>
      <c r="G6916" s="2"/>
      <c r="H6916" s="6"/>
      <c r="I6916" s="9"/>
      <c r="J6916" s="9"/>
      <c r="K6916" s="9"/>
    </row>
    <row r="6917" spans="1:11" x14ac:dyDescent="0.25">
      <c r="A6917" s="2"/>
      <c r="B6917" s="2"/>
      <c r="C6917" s="2"/>
      <c r="E6917" s="2"/>
      <c r="G6917" s="2"/>
      <c r="H6917" s="6"/>
      <c r="I6917" s="9"/>
      <c r="J6917" s="9"/>
      <c r="K6917" s="9"/>
    </row>
    <row r="6918" spans="1:11" x14ac:dyDescent="0.25">
      <c r="A6918" s="2"/>
      <c r="B6918" s="2"/>
      <c r="C6918" s="2"/>
      <c r="E6918" s="2"/>
      <c r="G6918" s="2"/>
      <c r="H6918" s="6"/>
      <c r="I6918" s="9"/>
      <c r="J6918" s="9"/>
      <c r="K6918" s="9"/>
    </row>
    <row r="6919" spans="1:11" x14ac:dyDescent="0.25">
      <c r="A6919" s="2"/>
      <c r="B6919" s="2"/>
      <c r="C6919" s="2"/>
      <c r="E6919" s="2"/>
      <c r="G6919" s="2"/>
      <c r="H6919" s="6"/>
      <c r="I6919" s="9"/>
      <c r="J6919" s="9"/>
      <c r="K6919" s="9"/>
    </row>
    <row r="6920" spans="1:11" x14ac:dyDescent="0.25">
      <c r="A6920" s="2"/>
      <c r="B6920" s="2"/>
      <c r="C6920" s="2"/>
      <c r="E6920" s="2"/>
      <c r="G6920" s="2"/>
      <c r="H6920" s="6"/>
      <c r="I6920" s="9"/>
      <c r="J6920" s="9"/>
      <c r="K6920" s="9"/>
    </row>
    <row r="6921" spans="1:11" x14ac:dyDescent="0.25">
      <c r="A6921" s="2"/>
      <c r="B6921" s="2"/>
      <c r="C6921" s="2"/>
      <c r="E6921" s="2"/>
      <c r="G6921" s="2"/>
      <c r="H6921" s="6"/>
      <c r="I6921" s="9"/>
      <c r="J6921" s="9"/>
      <c r="K6921" s="9"/>
    </row>
    <row r="6922" spans="1:11" x14ac:dyDescent="0.25">
      <c r="A6922" s="2"/>
      <c r="B6922" s="2"/>
      <c r="C6922" s="2"/>
      <c r="E6922" s="2"/>
      <c r="G6922" s="2"/>
      <c r="H6922" s="6"/>
      <c r="I6922" s="9"/>
      <c r="J6922" s="9"/>
      <c r="K6922" s="9"/>
    </row>
    <row r="6923" spans="1:11" x14ac:dyDescent="0.25">
      <c r="A6923" s="2"/>
      <c r="B6923" s="2"/>
      <c r="C6923" s="2"/>
      <c r="E6923" s="2"/>
      <c r="G6923" s="2"/>
      <c r="H6923" s="6"/>
      <c r="I6923" s="9"/>
      <c r="J6923" s="9"/>
      <c r="K6923" s="9"/>
    </row>
    <row r="6924" spans="1:11" x14ac:dyDescent="0.25">
      <c r="A6924" s="2"/>
      <c r="B6924" s="2"/>
      <c r="C6924" s="2"/>
      <c r="E6924" s="2"/>
      <c r="G6924" s="2"/>
      <c r="H6924" s="6"/>
      <c r="I6924" s="9"/>
      <c r="J6924" s="9"/>
      <c r="K6924" s="9"/>
    </row>
    <row r="6925" spans="1:11" x14ac:dyDescent="0.25">
      <c r="A6925" s="2"/>
      <c r="B6925" s="2"/>
      <c r="C6925" s="2"/>
      <c r="E6925" s="2"/>
      <c r="G6925" s="2"/>
      <c r="H6925" s="6"/>
      <c r="I6925" s="9"/>
      <c r="J6925" s="9"/>
      <c r="K6925" s="9"/>
    </row>
    <row r="6926" spans="1:11" x14ac:dyDescent="0.25">
      <c r="A6926" s="2"/>
      <c r="B6926" s="2"/>
      <c r="C6926" s="2"/>
      <c r="E6926" s="2"/>
      <c r="G6926" s="2"/>
      <c r="H6926" s="6"/>
      <c r="I6926" s="9"/>
      <c r="J6926" s="9"/>
      <c r="K6926" s="9"/>
    </row>
    <row r="6927" spans="1:11" x14ac:dyDescent="0.25">
      <c r="A6927" s="2"/>
      <c r="B6927" s="2"/>
      <c r="C6927" s="2"/>
      <c r="E6927" s="2"/>
      <c r="G6927" s="2"/>
      <c r="H6927" s="6"/>
      <c r="I6927" s="9"/>
      <c r="J6927" s="9"/>
      <c r="K6927" s="9"/>
    </row>
    <row r="6928" spans="1:11" x14ac:dyDescent="0.25">
      <c r="A6928" s="2"/>
      <c r="B6928" s="2"/>
      <c r="C6928" s="2"/>
      <c r="E6928" s="2"/>
      <c r="G6928" s="2"/>
      <c r="H6928" s="6"/>
      <c r="I6928" s="9"/>
      <c r="J6928" s="9"/>
      <c r="K6928" s="9"/>
    </row>
    <row r="6929" spans="1:11" x14ac:dyDescent="0.25">
      <c r="A6929" s="2"/>
      <c r="B6929" s="2"/>
      <c r="C6929" s="2"/>
      <c r="E6929" s="2"/>
      <c r="G6929" s="2"/>
      <c r="H6929" s="6"/>
      <c r="I6929" s="9"/>
      <c r="J6929" s="9"/>
      <c r="K6929" s="9"/>
    </row>
    <row r="6930" spans="1:11" x14ac:dyDescent="0.25">
      <c r="A6930" s="2"/>
      <c r="B6930" s="2"/>
      <c r="C6930" s="2"/>
      <c r="E6930" s="2"/>
      <c r="G6930" s="2"/>
      <c r="H6930" s="6"/>
      <c r="I6930" s="9"/>
      <c r="J6930" s="9"/>
      <c r="K6930" s="9"/>
    </row>
    <row r="6931" spans="1:11" x14ac:dyDescent="0.25">
      <c r="A6931" s="2"/>
      <c r="B6931" s="2"/>
      <c r="C6931" s="2"/>
      <c r="E6931" s="2"/>
      <c r="G6931" s="2"/>
      <c r="H6931" s="6"/>
      <c r="I6931" s="9"/>
      <c r="J6931" s="9"/>
      <c r="K6931" s="9"/>
    </row>
    <row r="6932" spans="1:11" x14ac:dyDescent="0.25">
      <c r="A6932" s="2"/>
      <c r="B6932" s="2"/>
      <c r="C6932" s="2"/>
      <c r="E6932" s="2"/>
      <c r="G6932" s="2"/>
      <c r="H6932" s="6"/>
      <c r="I6932" s="9"/>
      <c r="J6932" s="9"/>
      <c r="K6932" s="9"/>
    </row>
    <row r="6933" spans="1:11" x14ac:dyDescent="0.25">
      <c r="A6933" s="2"/>
      <c r="B6933" s="2"/>
      <c r="C6933" s="2"/>
      <c r="E6933" s="2"/>
      <c r="G6933" s="2"/>
      <c r="H6933" s="6"/>
      <c r="I6933" s="9"/>
      <c r="J6933" s="9"/>
      <c r="K6933" s="9"/>
    </row>
    <row r="6934" spans="1:11" x14ac:dyDescent="0.25">
      <c r="A6934" s="2"/>
      <c r="B6934" s="2"/>
      <c r="C6934" s="2"/>
      <c r="E6934" s="2"/>
      <c r="G6934" s="2"/>
      <c r="H6934" s="6"/>
      <c r="I6934" s="9"/>
      <c r="J6934" s="9"/>
      <c r="K6934" s="9"/>
    </row>
    <row r="6935" spans="1:11" x14ac:dyDescent="0.25">
      <c r="A6935" s="2"/>
      <c r="B6935" s="2"/>
      <c r="C6935" s="2"/>
      <c r="E6935" s="2"/>
      <c r="G6935" s="2"/>
      <c r="H6935" s="6"/>
      <c r="I6935" s="9"/>
      <c r="J6935" s="9"/>
      <c r="K6935" s="9"/>
    </row>
    <row r="6936" spans="1:11" x14ac:dyDescent="0.25">
      <c r="A6936" s="2"/>
      <c r="B6936" s="2"/>
      <c r="C6936" s="2"/>
      <c r="E6936" s="2"/>
      <c r="G6936" s="2"/>
      <c r="H6936" s="6"/>
      <c r="I6936" s="9"/>
      <c r="J6936" s="9"/>
      <c r="K6936" s="9"/>
    </row>
    <row r="6937" spans="1:11" x14ac:dyDescent="0.25">
      <c r="A6937" s="2"/>
      <c r="B6937" s="2"/>
      <c r="C6937" s="2"/>
      <c r="E6937" s="2"/>
      <c r="G6937" s="2"/>
      <c r="H6937" s="6"/>
      <c r="I6937" s="9"/>
      <c r="J6937" s="9"/>
      <c r="K6937" s="9"/>
    </row>
    <row r="6938" spans="1:11" x14ac:dyDescent="0.25">
      <c r="A6938" s="2"/>
      <c r="B6938" s="2"/>
      <c r="C6938" s="2"/>
      <c r="E6938" s="2"/>
      <c r="G6938" s="2"/>
      <c r="H6938" s="6"/>
      <c r="I6938" s="9"/>
      <c r="J6938" s="9"/>
      <c r="K6938" s="9"/>
    </row>
    <row r="6939" spans="1:11" x14ac:dyDescent="0.25">
      <c r="A6939" s="2"/>
      <c r="B6939" s="2"/>
      <c r="C6939" s="2"/>
      <c r="E6939" s="2"/>
      <c r="G6939" s="2"/>
      <c r="H6939" s="6"/>
      <c r="I6939" s="9"/>
      <c r="J6939" s="9"/>
      <c r="K6939" s="9"/>
    </row>
    <row r="6940" spans="1:11" x14ac:dyDescent="0.25">
      <c r="A6940" s="2"/>
      <c r="B6940" s="2"/>
      <c r="C6940" s="2"/>
      <c r="E6940" s="2"/>
      <c r="G6940" s="2"/>
      <c r="H6940" s="6"/>
      <c r="I6940" s="9"/>
      <c r="J6940" s="9"/>
      <c r="K6940" s="9"/>
    </row>
    <row r="6941" spans="1:11" x14ac:dyDescent="0.25">
      <c r="A6941" s="2"/>
      <c r="B6941" s="2"/>
      <c r="C6941" s="2"/>
      <c r="E6941" s="2"/>
      <c r="G6941" s="2"/>
      <c r="H6941" s="6"/>
      <c r="I6941" s="9"/>
      <c r="J6941" s="9"/>
      <c r="K6941" s="9"/>
    </row>
    <row r="6942" spans="1:11" x14ac:dyDescent="0.25">
      <c r="A6942" s="2"/>
      <c r="B6942" s="2"/>
      <c r="C6942" s="2"/>
      <c r="E6942" s="2"/>
      <c r="G6942" s="2"/>
      <c r="H6942" s="6"/>
      <c r="I6942" s="9"/>
      <c r="J6942" s="9"/>
      <c r="K6942" s="9"/>
    </row>
    <row r="6943" spans="1:11" x14ac:dyDescent="0.25">
      <c r="A6943" s="2"/>
      <c r="B6943" s="2"/>
      <c r="C6943" s="2"/>
      <c r="E6943" s="2"/>
      <c r="G6943" s="2"/>
      <c r="H6943" s="6"/>
      <c r="I6943" s="9"/>
      <c r="J6943" s="9"/>
      <c r="K6943" s="9"/>
    </row>
    <row r="6944" spans="1:11" x14ac:dyDescent="0.25">
      <c r="A6944" s="2"/>
      <c r="B6944" s="2"/>
      <c r="C6944" s="2"/>
      <c r="E6944" s="2"/>
      <c r="G6944" s="2"/>
      <c r="H6944" s="6"/>
      <c r="I6944" s="9"/>
      <c r="J6944" s="9"/>
      <c r="K6944" s="9"/>
    </row>
    <row r="6945" spans="1:11" x14ac:dyDescent="0.25">
      <c r="A6945" s="2"/>
      <c r="B6945" s="2"/>
      <c r="C6945" s="2"/>
      <c r="E6945" s="2"/>
      <c r="G6945" s="2"/>
      <c r="H6945" s="6"/>
      <c r="I6945" s="9"/>
      <c r="J6945" s="9"/>
      <c r="K6945" s="9"/>
    </row>
    <row r="6946" spans="1:11" x14ac:dyDescent="0.25">
      <c r="A6946" s="2"/>
      <c r="B6946" s="2"/>
      <c r="C6946" s="2"/>
      <c r="E6946" s="2"/>
      <c r="G6946" s="2"/>
      <c r="H6946" s="6"/>
      <c r="I6946" s="9"/>
      <c r="J6946" s="9"/>
      <c r="K6946" s="9"/>
    </row>
    <row r="6947" spans="1:11" x14ac:dyDescent="0.25">
      <c r="A6947" s="2"/>
      <c r="B6947" s="2"/>
      <c r="C6947" s="2"/>
      <c r="E6947" s="2"/>
      <c r="G6947" s="2"/>
      <c r="H6947" s="6"/>
      <c r="I6947" s="9"/>
      <c r="J6947" s="9"/>
      <c r="K6947" s="9"/>
    </row>
    <row r="6948" spans="1:11" x14ac:dyDescent="0.25">
      <c r="A6948" s="2"/>
      <c r="B6948" s="2"/>
      <c r="C6948" s="2"/>
      <c r="E6948" s="2"/>
      <c r="G6948" s="2"/>
      <c r="H6948" s="6"/>
      <c r="I6948" s="9"/>
      <c r="J6948" s="9"/>
      <c r="K6948" s="9"/>
    </row>
    <row r="6949" spans="1:11" x14ac:dyDescent="0.25">
      <c r="A6949" s="2"/>
      <c r="B6949" s="2"/>
      <c r="C6949" s="2"/>
      <c r="E6949" s="2"/>
      <c r="G6949" s="2"/>
      <c r="H6949" s="6"/>
      <c r="I6949" s="9"/>
      <c r="J6949" s="9"/>
      <c r="K6949" s="9"/>
    </row>
    <row r="6950" spans="1:11" x14ac:dyDescent="0.25">
      <c r="A6950" s="2"/>
      <c r="B6950" s="2"/>
      <c r="C6950" s="2"/>
      <c r="E6950" s="2"/>
      <c r="G6950" s="2"/>
      <c r="H6950" s="6"/>
      <c r="I6950" s="9"/>
      <c r="J6950" s="9"/>
      <c r="K6950" s="9"/>
    </row>
    <row r="6951" spans="1:11" x14ac:dyDescent="0.25">
      <c r="A6951" s="2"/>
      <c r="B6951" s="2"/>
      <c r="C6951" s="2"/>
      <c r="E6951" s="2"/>
      <c r="G6951" s="2"/>
      <c r="H6951" s="6"/>
      <c r="I6951" s="9"/>
      <c r="J6951" s="9"/>
      <c r="K6951" s="9"/>
    </row>
    <row r="6952" spans="1:11" x14ac:dyDescent="0.25">
      <c r="A6952" s="2"/>
      <c r="B6952" s="2"/>
      <c r="C6952" s="2"/>
      <c r="E6952" s="2"/>
      <c r="G6952" s="2"/>
      <c r="H6952" s="6"/>
      <c r="I6952" s="9"/>
      <c r="J6952" s="9"/>
      <c r="K6952" s="9"/>
    </row>
    <row r="6953" spans="1:11" x14ac:dyDescent="0.25">
      <c r="A6953" s="2"/>
      <c r="B6953" s="2"/>
      <c r="C6953" s="2"/>
      <c r="E6953" s="2"/>
      <c r="G6953" s="2"/>
      <c r="H6953" s="6"/>
      <c r="I6953" s="9"/>
      <c r="J6953" s="9"/>
      <c r="K6953" s="9"/>
    </row>
    <row r="6954" spans="1:11" x14ac:dyDescent="0.25">
      <c r="A6954" s="2"/>
      <c r="B6954" s="2"/>
      <c r="C6954" s="2"/>
      <c r="E6954" s="2"/>
      <c r="G6954" s="2"/>
      <c r="H6954" s="6"/>
      <c r="I6954" s="9"/>
      <c r="J6954" s="9"/>
      <c r="K6954" s="9"/>
    </row>
    <row r="6955" spans="1:11" x14ac:dyDescent="0.25">
      <c r="A6955" s="2"/>
      <c r="B6955" s="2"/>
      <c r="C6955" s="2"/>
      <c r="E6955" s="2"/>
      <c r="G6955" s="2"/>
      <c r="H6955" s="6"/>
      <c r="I6955" s="9"/>
      <c r="J6955" s="9"/>
      <c r="K6955" s="9"/>
    </row>
    <row r="6956" spans="1:11" x14ac:dyDescent="0.25">
      <c r="A6956" s="2"/>
      <c r="B6956" s="2"/>
      <c r="C6956" s="2"/>
      <c r="E6956" s="2"/>
      <c r="G6956" s="2"/>
      <c r="H6956" s="6"/>
      <c r="I6956" s="9"/>
      <c r="J6956" s="9"/>
      <c r="K6956" s="9"/>
    </row>
    <row r="6957" spans="1:11" x14ac:dyDescent="0.25">
      <c r="A6957" s="2"/>
      <c r="B6957" s="2"/>
      <c r="C6957" s="2"/>
      <c r="E6957" s="2"/>
      <c r="G6957" s="2"/>
      <c r="H6957" s="6"/>
      <c r="I6957" s="9"/>
      <c r="J6957" s="9"/>
      <c r="K6957" s="9"/>
    </row>
    <row r="6958" spans="1:11" x14ac:dyDescent="0.25">
      <c r="A6958" s="2"/>
      <c r="B6958" s="2"/>
      <c r="C6958" s="2"/>
      <c r="E6958" s="2"/>
      <c r="G6958" s="2"/>
      <c r="H6958" s="6"/>
      <c r="I6958" s="9"/>
      <c r="J6958" s="9"/>
      <c r="K6958" s="9"/>
    </row>
    <row r="6959" spans="1:11" x14ac:dyDescent="0.25">
      <c r="A6959" s="2"/>
      <c r="B6959" s="2"/>
      <c r="C6959" s="2"/>
      <c r="E6959" s="2"/>
      <c r="G6959" s="2"/>
      <c r="H6959" s="6"/>
      <c r="I6959" s="9"/>
      <c r="J6959" s="9"/>
      <c r="K6959" s="9"/>
    </row>
    <row r="6960" spans="1:11" x14ac:dyDescent="0.25">
      <c r="A6960" s="2"/>
      <c r="B6960" s="2"/>
      <c r="C6960" s="2"/>
      <c r="E6960" s="2"/>
      <c r="G6960" s="2"/>
      <c r="H6960" s="6"/>
      <c r="I6960" s="9"/>
      <c r="J6960" s="9"/>
      <c r="K6960" s="9"/>
    </row>
    <row r="6961" spans="1:11" x14ac:dyDescent="0.25">
      <c r="A6961" s="2"/>
      <c r="B6961" s="2"/>
      <c r="C6961" s="2"/>
      <c r="E6961" s="2"/>
      <c r="G6961" s="2"/>
      <c r="H6961" s="6"/>
      <c r="I6961" s="9"/>
      <c r="J6961" s="9"/>
      <c r="K6961" s="9"/>
    </row>
    <row r="6962" spans="1:11" x14ac:dyDescent="0.25">
      <c r="A6962" s="2"/>
      <c r="B6962" s="2"/>
      <c r="C6962" s="2"/>
      <c r="E6962" s="2"/>
      <c r="G6962" s="2"/>
      <c r="H6962" s="6"/>
      <c r="I6962" s="9"/>
      <c r="J6962" s="9"/>
      <c r="K6962" s="9"/>
    </row>
    <row r="6963" spans="1:11" x14ac:dyDescent="0.25">
      <c r="A6963" s="2"/>
      <c r="B6963" s="2"/>
      <c r="C6963" s="2"/>
      <c r="E6963" s="2"/>
      <c r="G6963" s="2"/>
      <c r="H6963" s="6"/>
      <c r="I6963" s="9"/>
      <c r="J6963" s="9"/>
      <c r="K6963" s="9"/>
    </row>
    <row r="6964" spans="1:11" x14ac:dyDescent="0.25">
      <c r="A6964" s="2"/>
      <c r="B6964" s="2"/>
      <c r="C6964" s="2"/>
      <c r="E6964" s="2"/>
      <c r="G6964" s="2"/>
      <c r="H6964" s="6"/>
      <c r="I6964" s="9"/>
      <c r="J6964" s="9"/>
      <c r="K6964" s="9"/>
    </row>
    <row r="6965" spans="1:11" x14ac:dyDescent="0.25">
      <c r="A6965" s="2"/>
      <c r="B6965" s="2"/>
      <c r="C6965" s="2"/>
      <c r="E6965" s="2"/>
      <c r="G6965" s="2"/>
      <c r="H6965" s="6"/>
      <c r="I6965" s="9"/>
      <c r="J6965" s="9"/>
      <c r="K6965" s="9"/>
    </row>
    <row r="6966" spans="1:11" x14ac:dyDescent="0.25">
      <c r="A6966" s="2"/>
      <c r="B6966" s="2"/>
      <c r="C6966" s="2"/>
      <c r="E6966" s="2"/>
      <c r="G6966" s="2"/>
      <c r="H6966" s="6"/>
      <c r="I6966" s="9"/>
      <c r="J6966" s="9"/>
      <c r="K6966" s="9"/>
    </row>
    <row r="6967" spans="1:11" x14ac:dyDescent="0.25">
      <c r="A6967" s="2"/>
      <c r="B6967" s="2"/>
      <c r="C6967" s="2"/>
      <c r="E6967" s="2"/>
      <c r="G6967" s="2"/>
      <c r="H6967" s="6"/>
      <c r="I6967" s="9"/>
      <c r="J6967" s="9"/>
      <c r="K6967" s="9"/>
    </row>
    <row r="6968" spans="1:11" x14ac:dyDescent="0.25">
      <c r="A6968" s="2"/>
      <c r="B6968" s="2"/>
      <c r="C6968" s="2"/>
      <c r="E6968" s="2"/>
      <c r="G6968" s="2"/>
      <c r="H6968" s="6"/>
      <c r="I6968" s="9"/>
      <c r="J6968" s="9"/>
      <c r="K6968" s="9"/>
    </row>
    <row r="6969" spans="1:11" x14ac:dyDescent="0.25">
      <c r="A6969" s="2"/>
      <c r="B6969" s="2"/>
      <c r="C6969" s="2"/>
      <c r="E6969" s="2"/>
      <c r="G6969" s="2"/>
      <c r="H6969" s="6"/>
      <c r="I6969" s="9"/>
      <c r="J6969" s="9"/>
      <c r="K6969" s="9"/>
    </row>
    <row r="6970" spans="1:11" x14ac:dyDescent="0.25">
      <c r="A6970" s="2"/>
      <c r="B6970" s="2"/>
      <c r="C6970" s="2"/>
      <c r="E6970" s="2"/>
      <c r="G6970" s="2"/>
      <c r="H6970" s="6"/>
      <c r="I6970" s="9"/>
      <c r="J6970" s="9"/>
      <c r="K6970" s="9"/>
    </row>
    <row r="6971" spans="1:11" x14ac:dyDescent="0.25">
      <c r="A6971" s="2"/>
      <c r="B6971" s="2"/>
      <c r="C6971" s="2"/>
      <c r="E6971" s="2"/>
      <c r="G6971" s="2"/>
      <c r="H6971" s="6"/>
      <c r="I6971" s="9"/>
      <c r="J6971" s="9"/>
      <c r="K6971" s="9"/>
    </row>
    <row r="6972" spans="1:11" x14ac:dyDescent="0.25">
      <c r="A6972" s="2"/>
      <c r="B6972" s="2"/>
      <c r="C6972" s="2"/>
      <c r="E6972" s="2"/>
      <c r="G6972" s="2"/>
      <c r="H6972" s="6"/>
      <c r="I6972" s="9"/>
      <c r="J6972" s="9"/>
      <c r="K6972" s="9"/>
    </row>
    <row r="6973" spans="1:11" x14ac:dyDescent="0.25">
      <c r="A6973" s="2"/>
      <c r="B6973" s="2"/>
      <c r="C6973" s="2"/>
      <c r="E6973" s="2"/>
      <c r="G6973" s="2"/>
      <c r="H6973" s="6"/>
      <c r="I6973" s="9"/>
      <c r="J6973" s="9"/>
      <c r="K6973" s="9"/>
    </row>
    <row r="6974" spans="1:11" x14ac:dyDescent="0.25">
      <c r="A6974" s="2"/>
      <c r="B6974" s="2"/>
      <c r="C6974" s="2"/>
      <c r="E6974" s="2"/>
      <c r="G6974" s="2"/>
      <c r="H6974" s="6"/>
      <c r="I6974" s="9"/>
      <c r="J6974" s="9"/>
      <c r="K6974" s="9"/>
    </row>
    <row r="6975" spans="1:11" x14ac:dyDescent="0.25">
      <c r="A6975" s="2"/>
      <c r="B6975" s="2"/>
      <c r="C6975" s="2"/>
      <c r="E6975" s="2"/>
      <c r="G6975" s="2"/>
      <c r="H6975" s="6"/>
      <c r="I6975" s="9"/>
      <c r="J6975" s="9"/>
      <c r="K6975" s="9"/>
    </row>
    <row r="6976" spans="1:11" x14ac:dyDescent="0.25">
      <c r="A6976" s="2"/>
      <c r="B6976" s="2"/>
      <c r="C6976" s="2"/>
      <c r="E6976" s="2"/>
      <c r="G6976" s="2"/>
      <c r="H6976" s="6"/>
      <c r="I6976" s="9"/>
      <c r="J6976" s="9"/>
      <c r="K6976" s="9"/>
    </row>
    <row r="6977" spans="1:11" x14ac:dyDescent="0.25">
      <c r="A6977" s="2"/>
      <c r="B6977" s="2"/>
      <c r="C6977" s="2"/>
      <c r="E6977" s="2"/>
      <c r="G6977" s="2"/>
      <c r="H6977" s="6"/>
      <c r="I6977" s="9"/>
      <c r="J6977" s="9"/>
      <c r="K6977" s="9"/>
    </row>
    <row r="6978" spans="1:11" x14ac:dyDescent="0.25">
      <c r="A6978" s="2"/>
      <c r="B6978" s="2"/>
      <c r="C6978" s="2"/>
      <c r="E6978" s="2"/>
      <c r="G6978" s="2"/>
      <c r="H6978" s="6"/>
      <c r="I6978" s="9"/>
      <c r="J6978" s="9"/>
      <c r="K6978" s="9"/>
    </row>
    <row r="6979" spans="1:11" x14ac:dyDescent="0.25">
      <c r="A6979" s="2"/>
      <c r="B6979" s="2"/>
      <c r="C6979" s="2"/>
      <c r="E6979" s="2"/>
      <c r="G6979" s="2"/>
      <c r="H6979" s="6"/>
      <c r="I6979" s="9"/>
      <c r="J6979" s="9"/>
      <c r="K6979" s="9"/>
    </row>
    <row r="6980" spans="1:11" x14ac:dyDescent="0.25">
      <c r="A6980" s="2"/>
      <c r="B6980" s="2"/>
      <c r="C6980" s="2"/>
      <c r="E6980" s="2"/>
      <c r="G6980" s="2"/>
      <c r="H6980" s="6"/>
      <c r="I6980" s="9"/>
      <c r="J6980" s="9"/>
      <c r="K6980" s="9"/>
    </row>
    <row r="6981" spans="1:11" x14ac:dyDescent="0.25">
      <c r="A6981" s="2"/>
      <c r="B6981" s="2"/>
      <c r="C6981" s="2"/>
      <c r="E6981" s="2"/>
      <c r="G6981" s="2"/>
      <c r="H6981" s="6"/>
      <c r="I6981" s="9"/>
      <c r="J6981" s="9"/>
      <c r="K6981" s="9"/>
    </row>
    <row r="6982" spans="1:11" x14ac:dyDescent="0.25">
      <c r="A6982" s="2"/>
      <c r="B6982" s="2"/>
      <c r="C6982" s="2"/>
      <c r="E6982" s="2"/>
      <c r="G6982" s="2"/>
      <c r="H6982" s="6"/>
      <c r="I6982" s="9"/>
      <c r="J6982" s="9"/>
      <c r="K6982" s="9"/>
    </row>
    <row r="6983" spans="1:11" x14ac:dyDescent="0.25">
      <c r="A6983" s="2"/>
      <c r="B6983" s="2"/>
      <c r="C6983" s="2"/>
      <c r="E6983" s="2"/>
      <c r="G6983" s="2"/>
      <c r="H6983" s="6"/>
      <c r="I6983" s="9"/>
      <c r="J6983" s="9"/>
      <c r="K6983" s="9"/>
    </row>
    <row r="6984" spans="1:11" x14ac:dyDescent="0.25">
      <c r="A6984" s="2"/>
      <c r="B6984" s="2"/>
      <c r="C6984" s="2"/>
      <c r="E6984" s="2"/>
      <c r="G6984" s="2"/>
      <c r="H6984" s="6"/>
      <c r="I6984" s="9"/>
      <c r="J6984" s="9"/>
      <c r="K6984" s="9"/>
    </row>
    <row r="6985" spans="1:11" x14ac:dyDescent="0.25">
      <c r="A6985" s="2"/>
      <c r="B6985" s="2"/>
      <c r="C6985" s="2"/>
      <c r="E6985" s="2"/>
      <c r="G6985" s="2"/>
      <c r="H6985" s="6"/>
      <c r="I6985" s="9"/>
      <c r="J6985" s="9"/>
      <c r="K6985" s="9"/>
    </row>
    <row r="6986" spans="1:11" x14ac:dyDescent="0.25">
      <c r="A6986" s="2"/>
      <c r="B6986" s="2"/>
      <c r="C6986" s="2"/>
      <c r="E6986" s="2"/>
      <c r="G6986" s="2"/>
      <c r="H6986" s="6"/>
      <c r="I6986" s="9"/>
      <c r="J6986" s="9"/>
      <c r="K6986" s="9"/>
    </row>
    <row r="6987" spans="1:11" x14ac:dyDescent="0.25">
      <c r="A6987" s="2"/>
      <c r="B6987" s="2"/>
      <c r="C6987" s="2"/>
      <c r="E6987" s="2"/>
      <c r="G6987" s="2"/>
      <c r="H6987" s="6"/>
      <c r="I6987" s="9"/>
      <c r="J6987" s="9"/>
      <c r="K6987" s="9"/>
    </row>
    <row r="6988" spans="1:11" x14ac:dyDescent="0.25">
      <c r="A6988" s="2"/>
      <c r="B6988" s="2"/>
      <c r="C6988" s="2"/>
      <c r="E6988" s="2"/>
      <c r="G6988" s="2"/>
      <c r="H6988" s="6"/>
      <c r="I6988" s="9"/>
      <c r="J6988" s="9"/>
      <c r="K6988" s="9"/>
    </row>
    <row r="6989" spans="1:11" x14ac:dyDescent="0.25">
      <c r="A6989" s="2"/>
      <c r="B6989" s="2"/>
      <c r="C6989" s="2"/>
      <c r="E6989" s="2"/>
      <c r="G6989" s="2"/>
      <c r="H6989" s="6"/>
      <c r="I6989" s="9"/>
      <c r="J6989" s="9"/>
      <c r="K6989" s="9"/>
    </row>
    <row r="6990" spans="1:11" x14ac:dyDescent="0.25">
      <c r="A6990" s="2"/>
      <c r="B6990" s="2"/>
      <c r="C6990" s="2"/>
      <c r="E6990" s="2"/>
      <c r="G6990" s="2"/>
      <c r="H6990" s="6"/>
      <c r="I6990" s="9"/>
      <c r="J6990" s="9"/>
      <c r="K6990" s="9"/>
    </row>
    <row r="6991" spans="1:11" x14ac:dyDescent="0.25">
      <c r="A6991" s="2"/>
      <c r="B6991" s="2"/>
      <c r="C6991" s="2"/>
      <c r="E6991" s="2"/>
      <c r="G6991" s="2"/>
      <c r="H6991" s="6"/>
      <c r="I6991" s="9"/>
      <c r="J6991" s="9"/>
      <c r="K6991" s="9"/>
    </row>
    <row r="6992" spans="1:11" x14ac:dyDescent="0.25">
      <c r="A6992" s="2"/>
      <c r="B6992" s="2"/>
      <c r="C6992" s="2"/>
      <c r="E6992" s="2"/>
      <c r="G6992" s="2"/>
      <c r="H6992" s="6"/>
      <c r="I6992" s="9"/>
      <c r="J6992" s="9"/>
      <c r="K6992" s="9"/>
    </row>
    <row r="6993" spans="1:11" x14ac:dyDescent="0.25">
      <c r="A6993" s="2"/>
      <c r="B6993" s="2"/>
      <c r="C6993" s="2"/>
      <c r="E6993" s="2"/>
      <c r="G6993" s="2"/>
      <c r="H6993" s="6"/>
      <c r="I6993" s="9"/>
      <c r="J6993" s="9"/>
      <c r="K6993" s="9"/>
    </row>
    <row r="6994" spans="1:11" x14ac:dyDescent="0.25">
      <c r="A6994" s="2"/>
      <c r="B6994" s="2"/>
      <c r="C6994" s="2"/>
      <c r="E6994" s="2"/>
      <c r="G6994" s="2"/>
      <c r="H6994" s="6"/>
      <c r="I6994" s="9"/>
      <c r="J6994" s="9"/>
      <c r="K6994" s="9"/>
    </row>
    <row r="6995" spans="1:11" x14ac:dyDescent="0.25">
      <c r="A6995" s="2"/>
      <c r="B6995" s="2"/>
      <c r="C6995" s="2"/>
      <c r="E6995" s="2"/>
      <c r="G6995" s="2"/>
      <c r="H6995" s="6"/>
      <c r="I6995" s="9"/>
      <c r="J6995" s="9"/>
      <c r="K6995" s="9"/>
    </row>
    <row r="6996" spans="1:11" x14ac:dyDescent="0.25">
      <c r="A6996" s="2"/>
      <c r="B6996" s="2"/>
      <c r="C6996" s="2"/>
      <c r="E6996" s="2"/>
      <c r="G6996" s="2"/>
      <c r="H6996" s="6"/>
      <c r="I6996" s="9"/>
      <c r="J6996" s="9"/>
      <c r="K6996" s="9"/>
    </row>
    <row r="6997" spans="1:11" x14ac:dyDescent="0.25">
      <c r="A6997" s="2"/>
      <c r="B6997" s="2"/>
      <c r="C6997" s="2"/>
      <c r="E6997" s="2"/>
      <c r="G6997" s="2"/>
      <c r="H6997" s="6"/>
      <c r="I6997" s="9"/>
      <c r="J6997" s="9"/>
      <c r="K6997" s="9"/>
    </row>
    <row r="6998" spans="1:11" x14ac:dyDescent="0.25">
      <c r="A6998" s="2"/>
      <c r="B6998" s="2"/>
      <c r="C6998" s="2"/>
      <c r="E6998" s="2"/>
      <c r="G6998" s="2"/>
      <c r="H6998" s="6"/>
      <c r="I6998" s="9"/>
      <c r="J6998" s="9"/>
      <c r="K6998" s="9"/>
    </row>
    <row r="6999" spans="1:11" x14ac:dyDescent="0.25">
      <c r="A6999" s="2"/>
      <c r="B6999" s="2"/>
      <c r="C6999" s="2"/>
      <c r="E6999" s="2"/>
      <c r="G6999" s="2"/>
      <c r="H6999" s="6"/>
      <c r="I6999" s="9"/>
      <c r="J6999" s="9"/>
      <c r="K6999" s="9"/>
    </row>
    <row r="7000" spans="1:11" x14ac:dyDescent="0.25">
      <c r="A7000" s="2"/>
      <c r="B7000" s="2"/>
      <c r="C7000" s="2"/>
      <c r="E7000" s="2"/>
      <c r="G7000" s="2"/>
      <c r="H7000" s="6"/>
      <c r="I7000" s="9"/>
      <c r="J7000" s="9"/>
      <c r="K7000" s="9"/>
    </row>
    <row r="7001" spans="1:11" x14ac:dyDescent="0.25">
      <c r="A7001" s="2"/>
      <c r="B7001" s="2"/>
      <c r="C7001" s="2"/>
      <c r="E7001" s="2"/>
      <c r="G7001" s="2"/>
      <c r="H7001" s="6"/>
      <c r="I7001" s="9"/>
      <c r="J7001" s="9"/>
      <c r="K7001" s="9"/>
    </row>
    <row r="7002" spans="1:11" x14ac:dyDescent="0.25">
      <c r="A7002" s="2"/>
      <c r="B7002" s="2"/>
      <c r="C7002" s="2"/>
      <c r="E7002" s="2"/>
      <c r="G7002" s="2"/>
      <c r="H7002" s="6"/>
      <c r="I7002" s="9"/>
      <c r="J7002" s="9"/>
      <c r="K7002" s="9"/>
    </row>
    <row r="7003" spans="1:11" x14ac:dyDescent="0.25">
      <c r="A7003" s="2"/>
      <c r="B7003" s="2"/>
      <c r="C7003" s="2"/>
      <c r="E7003" s="2"/>
      <c r="G7003" s="2"/>
      <c r="H7003" s="6"/>
      <c r="I7003" s="9"/>
      <c r="J7003" s="9"/>
      <c r="K7003" s="9"/>
    </row>
    <row r="7004" spans="1:11" x14ac:dyDescent="0.25">
      <c r="A7004" s="2"/>
      <c r="B7004" s="2"/>
      <c r="C7004" s="2"/>
      <c r="E7004" s="2"/>
      <c r="G7004" s="2"/>
      <c r="H7004" s="6"/>
      <c r="I7004" s="9"/>
      <c r="J7004" s="9"/>
      <c r="K7004" s="9"/>
    </row>
    <row r="7005" spans="1:11" x14ac:dyDescent="0.25">
      <c r="A7005" s="2"/>
      <c r="B7005" s="2"/>
      <c r="C7005" s="2"/>
      <c r="E7005" s="2"/>
      <c r="G7005" s="2"/>
      <c r="H7005" s="6"/>
      <c r="I7005" s="9"/>
      <c r="J7005" s="9"/>
      <c r="K7005" s="9"/>
    </row>
    <row r="7006" spans="1:11" x14ac:dyDescent="0.25">
      <c r="A7006" s="2"/>
      <c r="B7006" s="2"/>
      <c r="C7006" s="2"/>
      <c r="E7006" s="2"/>
      <c r="G7006" s="2"/>
      <c r="H7006" s="6"/>
      <c r="I7006" s="9"/>
      <c r="J7006" s="9"/>
      <c r="K7006" s="9"/>
    </row>
    <row r="7007" spans="1:11" x14ac:dyDescent="0.25">
      <c r="A7007" s="2"/>
      <c r="B7007" s="2"/>
      <c r="C7007" s="2"/>
      <c r="E7007" s="2"/>
      <c r="G7007" s="2"/>
      <c r="H7007" s="6"/>
      <c r="I7007" s="9"/>
      <c r="J7007" s="9"/>
      <c r="K7007" s="9"/>
    </row>
    <row r="7008" spans="1:11" x14ac:dyDescent="0.25">
      <c r="A7008" s="2"/>
      <c r="B7008" s="2"/>
      <c r="C7008" s="2"/>
      <c r="E7008" s="2"/>
      <c r="G7008" s="2"/>
      <c r="H7008" s="6"/>
      <c r="I7008" s="9"/>
      <c r="J7008" s="9"/>
      <c r="K7008" s="9"/>
    </row>
    <row r="7009" spans="1:11" x14ac:dyDescent="0.25">
      <c r="A7009" s="2"/>
      <c r="B7009" s="2"/>
      <c r="C7009" s="2"/>
      <c r="E7009" s="2"/>
      <c r="G7009" s="2"/>
      <c r="H7009" s="6"/>
      <c r="I7009" s="9"/>
      <c r="J7009" s="9"/>
      <c r="K7009" s="9"/>
    </row>
    <row r="7010" spans="1:11" x14ac:dyDescent="0.25">
      <c r="A7010" s="2"/>
      <c r="B7010" s="2"/>
      <c r="C7010" s="2"/>
      <c r="E7010" s="2"/>
      <c r="G7010" s="2"/>
      <c r="H7010" s="6"/>
      <c r="I7010" s="9"/>
      <c r="J7010" s="9"/>
      <c r="K7010" s="9"/>
    </row>
    <row r="7011" spans="1:11" x14ac:dyDescent="0.25">
      <c r="A7011" s="2"/>
      <c r="B7011" s="2"/>
      <c r="C7011" s="2"/>
      <c r="E7011" s="2"/>
      <c r="G7011" s="2"/>
      <c r="H7011" s="6"/>
      <c r="I7011" s="9"/>
      <c r="J7011" s="9"/>
      <c r="K7011" s="9"/>
    </row>
    <row r="7012" spans="1:11" x14ac:dyDescent="0.25">
      <c r="A7012" s="2"/>
      <c r="B7012" s="2"/>
      <c r="C7012" s="2"/>
      <c r="E7012" s="2"/>
      <c r="G7012" s="2"/>
      <c r="H7012" s="6"/>
      <c r="I7012" s="9"/>
      <c r="J7012" s="9"/>
      <c r="K7012" s="9"/>
    </row>
    <row r="7013" spans="1:11" x14ac:dyDescent="0.25">
      <c r="A7013" s="2"/>
      <c r="B7013" s="2"/>
      <c r="C7013" s="2"/>
      <c r="E7013" s="2"/>
      <c r="G7013" s="2"/>
      <c r="H7013" s="6"/>
      <c r="I7013" s="9"/>
      <c r="J7013" s="9"/>
      <c r="K7013" s="9"/>
    </row>
    <row r="7014" spans="1:11" x14ac:dyDescent="0.25">
      <c r="A7014" s="2"/>
      <c r="B7014" s="2"/>
      <c r="C7014" s="2"/>
      <c r="E7014" s="2"/>
      <c r="G7014" s="2"/>
      <c r="H7014" s="6"/>
      <c r="I7014" s="9"/>
      <c r="J7014" s="9"/>
      <c r="K7014" s="9"/>
    </row>
    <row r="7015" spans="1:11" x14ac:dyDescent="0.25">
      <c r="A7015" s="2"/>
      <c r="B7015" s="2"/>
      <c r="C7015" s="2"/>
      <c r="E7015" s="2"/>
      <c r="G7015" s="2"/>
      <c r="H7015" s="6"/>
      <c r="I7015" s="9"/>
      <c r="J7015" s="9"/>
      <c r="K7015" s="9"/>
    </row>
    <row r="7016" spans="1:11" x14ac:dyDescent="0.25">
      <c r="A7016" s="2"/>
      <c r="B7016" s="2"/>
      <c r="C7016" s="2"/>
      <c r="E7016" s="2"/>
      <c r="G7016" s="2"/>
      <c r="H7016" s="6"/>
      <c r="I7016" s="9"/>
      <c r="J7016" s="9"/>
      <c r="K7016" s="9"/>
    </row>
    <row r="7017" spans="1:11" x14ac:dyDescent="0.25">
      <c r="A7017" s="2"/>
      <c r="B7017" s="2"/>
      <c r="C7017" s="2"/>
      <c r="E7017" s="2"/>
      <c r="G7017" s="2"/>
      <c r="H7017" s="6"/>
      <c r="I7017" s="9"/>
      <c r="J7017" s="9"/>
      <c r="K7017" s="9"/>
    </row>
    <row r="7018" spans="1:11" x14ac:dyDescent="0.25">
      <c r="A7018" s="2"/>
      <c r="B7018" s="2"/>
      <c r="C7018" s="2"/>
      <c r="E7018" s="2"/>
      <c r="G7018" s="2"/>
      <c r="H7018" s="6"/>
      <c r="I7018" s="9"/>
      <c r="J7018" s="9"/>
      <c r="K7018" s="9"/>
    </row>
    <row r="7019" spans="1:11" x14ac:dyDescent="0.25">
      <c r="A7019" s="2"/>
      <c r="B7019" s="2"/>
      <c r="C7019" s="2"/>
      <c r="E7019" s="2"/>
      <c r="G7019" s="2"/>
      <c r="H7019" s="6"/>
      <c r="I7019" s="9"/>
      <c r="J7019" s="9"/>
      <c r="K7019" s="9"/>
    </row>
    <row r="7020" spans="1:11" x14ac:dyDescent="0.25">
      <c r="A7020" s="2"/>
      <c r="B7020" s="2"/>
      <c r="C7020" s="2"/>
      <c r="E7020" s="2"/>
      <c r="G7020" s="2"/>
      <c r="H7020" s="6"/>
      <c r="I7020" s="9"/>
      <c r="J7020" s="9"/>
      <c r="K7020" s="9"/>
    </row>
    <row r="7021" spans="1:11" x14ac:dyDescent="0.25">
      <c r="A7021" s="2"/>
      <c r="B7021" s="2"/>
      <c r="C7021" s="2"/>
      <c r="E7021" s="2"/>
      <c r="G7021" s="2"/>
      <c r="H7021" s="6"/>
      <c r="I7021" s="9"/>
      <c r="J7021" s="9"/>
      <c r="K7021" s="9"/>
    </row>
    <row r="7022" spans="1:11" x14ac:dyDescent="0.25">
      <c r="A7022" s="2"/>
      <c r="B7022" s="2"/>
      <c r="C7022" s="2"/>
      <c r="E7022" s="2"/>
      <c r="G7022" s="2"/>
      <c r="H7022" s="6"/>
      <c r="I7022" s="9"/>
      <c r="J7022" s="9"/>
      <c r="K7022" s="9"/>
    </row>
    <row r="7023" spans="1:11" x14ac:dyDescent="0.25">
      <c r="A7023" s="2"/>
      <c r="B7023" s="2"/>
      <c r="C7023" s="2"/>
      <c r="E7023" s="2"/>
      <c r="G7023" s="2"/>
      <c r="H7023" s="6"/>
      <c r="I7023" s="9"/>
      <c r="J7023" s="9"/>
      <c r="K7023" s="9"/>
    </row>
    <row r="7024" spans="1:11" x14ac:dyDescent="0.25">
      <c r="A7024" s="2"/>
      <c r="B7024" s="2"/>
      <c r="C7024" s="2"/>
      <c r="E7024" s="2"/>
      <c r="G7024" s="2"/>
      <c r="H7024" s="6"/>
      <c r="I7024" s="9"/>
      <c r="J7024" s="9"/>
      <c r="K7024" s="9"/>
    </row>
    <row r="7025" spans="1:11" x14ac:dyDescent="0.25">
      <c r="A7025" s="2"/>
      <c r="B7025" s="2"/>
      <c r="C7025" s="2"/>
      <c r="E7025" s="2"/>
      <c r="G7025" s="2"/>
      <c r="H7025" s="6"/>
      <c r="I7025" s="9"/>
      <c r="J7025" s="9"/>
      <c r="K7025" s="9"/>
    </row>
    <row r="7026" spans="1:11" x14ac:dyDescent="0.25">
      <c r="A7026" s="2"/>
      <c r="B7026" s="2"/>
      <c r="C7026" s="2"/>
      <c r="E7026" s="2"/>
      <c r="G7026" s="2"/>
      <c r="H7026" s="6"/>
      <c r="I7026" s="9"/>
      <c r="J7026" s="9"/>
      <c r="K7026" s="9"/>
    </row>
    <row r="7027" spans="1:11" x14ac:dyDescent="0.25">
      <c r="A7027" s="2"/>
      <c r="B7027" s="2"/>
      <c r="C7027" s="2"/>
      <c r="E7027" s="2"/>
      <c r="G7027" s="2"/>
      <c r="H7027" s="6"/>
      <c r="I7027" s="9"/>
      <c r="J7027" s="9"/>
      <c r="K7027" s="9"/>
    </row>
    <row r="7028" spans="1:11" x14ac:dyDescent="0.25">
      <c r="A7028" s="2"/>
      <c r="B7028" s="2"/>
      <c r="C7028" s="2"/>
      <c r="E7028" s="2"/>
      <c r="G7028" s="2"/>
      <c r="H7028" s="6"/>
      <c r="I7028" s="9"/>
      <c r="J7028" s="9"/>
      <c r="K7028" s="9"/>
    </row>
    <row r="7029" spans="1:11" x14ac:dyDescent="0.25">
      <c r="A7029" s="2"/>
      <c r="B7029" s="2"/>
      <c r="C7029" s="2"/>
      <c r="E7029" s="2"/>
      <c r="G7029" s="2"/>
      <c r="H7029" s="6"/>
      <c r="I7029" s="9"/>
      <c r="J7029" s="9"/>
      <c r="K7029" s="9"/>
    </row>
    <row r="7030" spans="1:11" x14ac:dyDescent="0.25">
      <c r="A7030" s="2"/>
      <c r="B7030" s="2"/>
      <c r="C7030" s="2"/>
      <c r="E7030" s="2"/>
      <c r="G7030" s="2"/>
      <c r="H7030" s="6"/>
      <c r="I7030" s="9"/>
      <c r="J7030" s="9"/>
      <c r="K7030" s="9"/>
    </row>
    <row r="7031" spans="1:11" x14ac:dyDescent="0.25">
      <c r="A7031" s="2"/>
      <c r="B7031" s="2"/>
      <c r="C7031" s="2"/>
      <c r="E7031" s="2"/>
      <c r="G7031" s="2"/>
      <c r="H7031" s="6"/>
      <c r="I7031" s="9"/>
      <c r="J7031" s="9"/>
      <c r="K7031" s="9"/>
    </row>
    <row r="7032" spans="1:11" x14ac:dyDescent="0.25">
      <c r="A7032" s="2"/>
      <c r="B7032" s="2"/>
      <c r="C7032" s="2"/>
      <c r="E7032" s="2"/>
      <c r="G7032" s="2"/>
      <c r="H7032" s="6"/>
      <c r="I7032" s="9"/>
      <c r="J7032" s="9"/>
      <c r="K7032" s="9"/>
    </row>
    <row r="7033" spans="1:11" x14ac:dyDescent="0.25">
      <c r="A7033" s="2"/>
      <c r="B7033" s="2"/>
      <c r="C7033" s="2"/>
      <c r="E7033" s="2"/>
      <c r="G7033" s="2"/>
      <c r="H7033" s="6"/>
      <c r="I7033" s="9"/>
      <c r="J7033" s="9"/>
      <c r="K7033" s="9"/>
    </row>
    <row r="7034" spans="1:11" x14ac:dyDescent="0.25">
      <c r="A7034" s="2"/>
      <c r="B7034" s="2"/>
      <c r="C7034" s="2"/>
      <c r="E7034" s="2"/>
      <c r="G7034" s="2"/>
      <c r="H7034" s="6"/>
      <c r="I7034" s="9"/>
      <c r="J7034" s="9"/>
      <c r="K7034" s="9"/>
    </row>
    <row r="7035" spans="1:11" x14ac:dyDescent="0.25">
      <c r="A7035" s="2"/>
      <c r="B7035" s="2"/>
      <c r="C7035" s="2"/>
      <c r="E7035" s="2"/>
      <c r="G7035" s="2"/>
      <c r="H7035" s="6"/>
      <c r="I7035" s="9"/>
      <c r="J7035" s="9"/>
      <c r="K7035" s="9"/>
    </row>
    <row r="7036" spans="1:11" x14ac:dyDescent="0.25">
      <c r="A7036" s="2"/>
      <c r="B7036" s="2"/>
      <c r="C7036" s="2"/>
      <c r="E7036" s="2"/>
      <c r="G7036" s="2"/>
      <c r="H7036" s="6"/>
      <c r="I7036" s="9"/>
      <c r="J7036" s="9"/>
      <c r="K7036" s="9"/>
    </row>
    <row r="7037" spans="1:11" x14ac:dyDescent="0.25">
      <c r="A7037" s="2"/>
      <c r="B7037" s="2"/>
      <c r="C7037" s="2"/>
      <c r="E7037" s="2"/>
      <c r="G7037" s="2"/>
      <c r="H7037" s="6"/>
      <c r="I7037" s="9"/>
      <c r="J7037" s="9"/>
      <c r="K7037" s="9"/>
    </row>
    <row r="7038" spans="1:11" x14ac:dyDescent="0.25">
      <c r="A7038" s="2"/>
      <c r="B7038" s="2"/>
      <c r="C7038" s="2"/>
      <c r="E7038" s="2"/>
      <c r="G7038" s="2"/>
      <c r="H7038" s="6"/>
      <c r="I7038" s="9"/>
      <c r="J7038" s="9"/>
      <c r="K7038" s="9"/>
    </row>
    <row r="7039" spans="1:11" x14ac:dyDescent="0.25">
      <c r="A7039" s="2"/>
      <c r="B7039" s="2"/>
      <c r="C7039" s="2"/>
      <c r="E7039" s="2"/>
      <c r="G7039" s="2"/>
      <c r="H7039" s="6"/>
      <c r="I7039" s="9"/>
      <c r="J7039" s="9"/>
      <c r="K7039" s="9"/>
    </row>
    <row r="7040" spans="1:11" x14ac:dyDescent="0.25">
      <c r="A7040" s="2"/>
      <c r="B7040" s="2"/>
      <c r="C7040" s="2"/>
      <c r="E7040" s="2"/>
      <c r="G7040" s="2"/>
      <c r="H7040" s="6"/>
      <c r="I7040" s="9"/>
      <c r="J7040" s="9"/>
      <c r="K7040" s="9"/>
    </row>
    <row r="7041" spans="1:11" x14ac:dyDescent="0.25">
      <c r="A7041" s="2"/>
      <c r="B7041" s="2"/>
      <c r="C7041" s="2"/>
      <c r="E7041" s="2"/>
      <c r="G7041" s="2"/>
      <c r="H7041" s="6"/>
      <c r="I7041" s="9"/>
      <c r="J7041" s="9"/>
      <c r="K7041" s="9"/>
    </row>
    <row r="7042" spans="1:11" x14ac:dyDescent="0.25">
      <c r="A7042" s="2"/>
      <c r="B7042" s="2"/>
      <c r="C7042" s="2"/>
      <c r="E7042" s="2"/>
      <c r="G7042" s="2"/>
      <c r="H7042" s="6"/>
      <c r="I7042" s="9"/>
      <c r="J7042" s="9"/>
      <c r="K7042" s="9"/>
    </row>
    <row r="7043" spans="1:11" x14ac:dyDescent="0.25">
      <c r="A7043" s="2"/>
      <c r="B7043" s="2"/>
      <c r="C7043" s="2"/>
      <c r="E7043" s="2"/>
      <c r="G7043" s="2"/>
      <c r="H7043" s="6"/>
      <c r="I7043" s="9"/>
      <c r="J7043" s="9"/>
      <c r="K7043" s="9"/>
    </row>
    <row r="7044" spans="1:11" x14ac:dyDescent="0.25">
      <c r="A7044" s="2"/>
      <c r="B7044" s="2"/>
      <c r="C7044" s="2"/>
      <c r="E7044" s="2"/>
      <c r="G7044" s="2"/>
      <c r="H7044" s="6"/>
      <c r="I7044" s="9"/>
      <c r="J7044" s="9"/>
      <c r="K7044" s="9"/>
    </row>
    <row r="7045" spans="1:11" x14ac:dyDescent="0.25">
      <c r="A7045" s="2"/>
      <c r="B7045" s="2"/>
      <c r="C7045" s="2"/>
      <c r="E7045" s="2"/>
      <c r="G7045" s="2"/>
      <c r="H7045" s="6"/>
      <c r="I7045" s="9"/>
      <c r="J7045" s="9"/>
      <c r="K7045" s="9"/>
    </row>
    <row r="7046" spans="1:11" x14ac:dyDescent="0.25">
      <c r="A7046" s="2"/>
      <c r="B7046" s="2"/>
      <c r="C7046" s="2"/>
      <c r="E7046" s="2"/>
      <c r="G7046" s="2"/>
      <c r="H7046" s="6"/>
      <c r="I7046" s="9"/>
      <c r="J7046" s="9"/>
      <c r="K7046" s="9"/>
    </row>
    <row r="7047" spans="1:11" x14ac:dyDescent="0.25">
      <c r="A7047" s="2"/>
      <c r="B7047" s="2"/>
      <c r="C7047" s="2"/>
      <c r="E7047" s="2"/>
      <c r="G7047" s="2"/>
      <c r="H7047" s="6"/>
      <c r="I7047" s="9"/>
      <c r="J7047" s="9"/>
      <c r="K7047" s="9"/>
    </row>
    <row r="7048" spans="1:11" x14ac:dyDescent="0.25">
      <c r="A7048" s="2"/>
      <c r="B7048" s="2"/>
      <c r="C7048" s="2"/>
      <c r="E7048" s="2"/>
      <c r="G7048" s="2"/>
      <c r="H7048" s="6"/>
      <c r="I7048" s="9"/>
      <c r="J7048" s="9"/>
      <c r="K7048" s="9"/>
    </row>
    <row r="7049" spans="1:11" x14ac:dyDescent="0.25">
      <c r="A7049" s="2"/>
      <c r="B7049" s="2"/>
      <c r="C7049" s="2"/>
      <c r="E7049" s="2"/>
      <c r="G7049" s="2"/>
      <c r="H7049" s="6"/>
      <c r="I7049" s="9"/>
      <c r="J7049" s="9"/>
      <c r="K7049" s="9"/>
    </row>
    <row r="7050" spans="1:11" x14ac:dyDescent="0.25">
      <c r="A7050" s="2"/>
      <c r="B7050" s="2"/>
      <c r="C7050" s="2"/>
      <c r="E7050" s="2"/>
      <c r="G7050" s="2"/>
      <c r="H7050" s="6"/>
      <c r="I7050" s="9"/>
      <c r="J7050" s="9"/>
      <c r="K7050" s="9"/>
    </row>
    <row r="7051" spans="1:11" x14ac:dyDescent="0.25">
      <c r="A7051" s="2"/>
      <c r="B7051" s="2"/>
      <c r="C7051" s="2"/>
      <c r="E7051" s="2"/>
      <c r="G7051" s="2"/>
      <c r="H7051" s="6"/>
      <c r="I7051" s="9"/>
      <c r="J7051" s="9"/>
      <c r="K7051" s="9"/>
    </row>
    <row r="7052" spans="1:11" x14ac:dyDescent="0.25">
      <c r="A7052" s="2"/>
      <c r="B7052" s="2"/>
      <c r="C7052" s="2"/>
      <c r="E7052" s="2"/>
      <c r="G7052" s="2"/>
      <c r="H7052" s="6"/>
      <c r="I7052" s="9"/>
      <c r="J7052" s="9"/>
      <c r="K7052" s="9"/>
    </row>
    <row r="7053" spans="1:11" x14ac:dyDescent="0.25">
      <c r="A7053" s="2"/>
      <c r="B7053" s="2"/>
      <c r="C7053" s="2"/>
      <c r="E7053" s="2"/>
      <c r="G7053" s="2"/>
      <c r="H7053" s="6"/>
      <c r="I7053" s="9"/>
      <c r="J7053" s="9"/>
      <c r="K7053" s="9"/>
    </row>
    <row r="7054" spans="1:11" x14ac:dyDescent="0.25">
      <c r="A7054" s="2"/>
      <c r="B7054" s="2"/>
      <c r="C7054" s="2"/>
      <c r="E7054" s="2"/>
      <c r="G7054" s="2"/>
      <c r="H7054" s="6"/>
      <c r="I7054" s="9"/>
      <c r="J7054" s="9"/>
      <c r="K7054" s="9"/>
    </row>
    <row r="7055" spans="1:11" x14ac:dyDescent="0.25">
      <c r="A7055" s="2"/>
      <c r="B7055" s="2"/>
      <c r="C7055" s="2"/>
      <c r="E7055" s="2"/>
      <c r="G7055" s="2"/>
      <c r="H7055" s="6"/>
      <c r="I7055" s="9"/>
      <c r="J7055" s="9"/>
      <c r="K7055" s="9"/>
    </row>
    <row r="7056" spans="1:11" x14ac:dyDescent="0.25">
      <c r="A7056" s="2"/>
      <c r="B7056" s="2"/>
      <c r="C7056" s="2"/>
      <c r="E7056" s="2"/>
      <c r="G7056" s="2"/>
      <c r="H7056" s="6"/>
      <c r="I7056" s="9"/>
      <c r="J7056" s="9"/>
      <c r="K7056" s="9"/>
    </row>
    <row r="7057" spans="1:11" x14ac:dyDescent="0.25">
      <c r="A7057" s="2"/>
      <c r="B7057" s="2"/>
      <c r="C7057" s="2"/>
      <c r="E7057" s="2"/>
      <c r="G7057" s="2"/>
      <c r="H7057" s="6"/>
      <c r="I7057" s="9"/>
      <c r="J7057" s="9"/>
      <c r="K7057" s="9"/>
    </row>
    <row r="7058" spans="1:11" x14ac:dyDescent="0.25">
      <c r="A7058" s="2"/>
      <c r="B7058" s="2"/>
      <c r="C7058" s="2"/>
      <c r="E7058" s="2"/>
      <c r="G7058" s="2"/>
      <c r="H7058" s="6"/>
      <c r="I7058" s="9"/>
      <c r="J7058" s="9"/>
      <c r="K7058" s="9"/>
    </row>
    <row r="7059" spans="1:11" x14ac:dyDescent="0.25">
      <c r="A7059" s="2"/>
      <c r="B7059" s="2"/>
      <c r="C7059" s="2"/>
      <c r="E7059" s="2"/>
      <c r="G7059" s="2"/>
      <c r="H7059" s="6"/>
      <c r="I7059" s="9"/>
      <c r="J7059" s="9"/>
      <c r="K7059" s="9"/>
    </row>
    <row r="7060" spans="1:11" x14ac:dyDescent="0.25">
      <c r="A7060" s="2"/>
      <c r="B7060" s="2"/>
      <c r="C7060" s="2"/>
      <c r="E7060" s="2"/>
      <c r="G7060" s="2"/>
      <c r="H7060" s="6"/>
      <c r="I7060" s="9"/>
      <c r="J7060" s="9"/>
      <c r="K7060" s="9"/>
    </row>
    <row r="7061" spans="1:11" x14ac:dyDescent="0.25">
      <c r="A7061" s="2"/>
      <c r="B7061" s="2"/>
      <c r="C7061" s="2"/>
      <c r="E7061" s="2"/>
      <c r="G7061" s="2"/>
      <c r="H7061" s="6"/>
      <c r="I7061" s="9"/>
      <c r="J7061" s="9"/>
      <c r="K7061" s="9"/>
    </row>
    <row r="7062" spans="1:11" x14ac:dyDescent="0.25">
      <c r="A7062" s="2"/>
      <c r="B7062" s="2"/>
      <c r="C7062" s="2"/>
      <c r="E7062" s="2"/>
      <c r="G7062" s="2"/>
      <c r="H7062" s="6"/>
      <c r="I7062" s="9"/>
      <c r="J7062" s="9"/>
      <c r="K7062" s="9"/>
    </row>
    <row r="7063" spans="1:11" x14ac:dyDescent="0.25">
      <c r="A7063" s="2"/>
      <c r="B7063" s="2"/>
      <c r="C7063" s="2"/>
      <c r="E7063" s="2"/>
      <c r="G7063" s="2"/>
      <c r="H7063" s="6"/>
      <c r="I7063" s="9"/>
      <c r="J7063" s="9"/>
      <c r="K7063" s="9"/>
    </row>
    <row r="7064" spans="1:11" x14ac:dyDescent="0.25">
      <c r="A7064" s="2"/>
      <c r="B7064" s="2"/>
      <c r="C7064" s="2"/>
      <c r="E7064" s="2"/>
      <c r="G7064" s="2"/>
      <c r="H7064" s="6"/>
      <c r="I7064" s="9"/>
      <c r="J7064" s="9"/>
      <c r="K7064" s="9"/>
    </row>
    <row r="7065" spans="1:11" x14ac:dyDescent="0.25">
      <c r="A7065" s="2"/>
      <c r="B7065" s="2"/>
      <c r="C7065" s="2"/>
      <c r="E7065" s="2"/>
      <c r="G7065" s="2"/>
      <c r="H7065" s="6"/>
      <c r="I7065" s="9"/>
      <c r="J7065" s="9"/>
      <c r="K7065" s="9"/>
    </row>
    <row r="7066" spans="1:11" x14ac:dyDescent="0.25">
      <c r="A7066" s="2"/>
      <c r="B7066" s="2"/>
      <c r="C7066" s="2"/>
      <c r="E7066" s="2"/>
      <c r="G7066" s="2"/>
      <c r="H7066" s="6"/>
      <c r="I7066" s="9"/>
      <c r="J7066" s="9"/>
      <c r="K7066" s="9"/>
    </row>
    <row r="7067" spans="1:11" x14ac:dyDescent="0.25">
      <c r="A7067" s="2"/>
      <c r="B7067" s="2"/>
      <c r="C7067" s="2"/>
      <c r="E7067" s="2"/>
      <c r="G7067" s="2"/>
      <c r="H7067" s="6"/>
      <c r="I7067" s="9"/>
      <c r="J7067" s="9"/>
      <c r="K7067" s="9"/>
    </row>
    <row r="7068" spans="1:11" x14ac:dyDescent="0.25">
      <c r="A7068" s="2"/>
      <c r="B7068" s="2"/>
      <c r="C7068" s="2"/>
      <c r="E7068" s="2"/>
      <c r="G7068" s="2"/>
      <c r="H7068" s="6"/>
      <c r="I7068" s="9"/>
      <c r="J7068" s="9"/>
      <c r="K7068" s="9"/>
    </row>
    <row r="7069" spans="1:11" x14ac:dyDescent="0.25">
      <c r="A7069" s="2"/>
      <c r="B7069" s="2"/>
      <c r="C7069" s="2"/>
      <c r="E7069" s="2"/>
      <c r="G7069" s="2"/>
      <c r="H7069" s="6"/>
      <c r="I7069" s="9"/>
      <c r="J7069" s="9"/>
      <c r="K7069" s="9"/>
    </row>
    <row r="7070" spans="1:11" x14ac:dyDescent="0.25">
      <c r="A7070" s="2"/>
      <c r="B7070" s="2"/>
      <c r="C7070" s="2"/>
      <c r="E7070" s="2"/>
      <c r="G7070" s="2"/>
      <c r="H7070" s="6"/>
      <c r="I7070" s="9"/>
      <c r="J7070" s="9"/>
      <c r="K7070" s="9"/>
    </row>
    <row r="7071" spans="1:11" x14ac:dyDescent="0.25">
      <c r="A7071" s="2"/>
      <c r="B7071" s="2"/>
      <c r="C7071" s="2"/>
      <c r="E7071" s="2"/>
      <c r="G7071" s="2"/>
      <c r="H7071" s="6"/>
      <c r="I7071" s="9"/>
      <c r="J7071" s="9"/>
      <c r="K7071" s="9"/>
    </row>
    <row r="7072" spans="1:11" x14ac:dyDescent="0.25">
      <c r="A7072" s="2"/>
      <c r="B7072" s="2"/>
      <c r="C7072" s="2"/>
      <c r="E7072" s="2"/>
      <c r="G7072" s="2"/>
      <c r="H7072" s="6"/>
      <c r="I7072" s="9"/>
      <c r="J7072" s="9"/>
      <c r="K7072" s="9"/>
    </row>
    <row r="7073" spans="1:11" x14ac:dyDescent="0.25">
      <c r="A7073" s="2"/>
      <c r="B7073" s="2"/>
      <c r="C7073" s="2"/>
      <c r="E7073" s="2"/>
      <c r="G7073" s="2"/>
      <c r="H7073" s="6"/>
      <c r="I7073" s="9"/>
      <c r="J7073" s="9"/>
      <c r="K7073" s="9"/>
    </row>
    <row r="7074" spans="1:11" x14ac:dyDescent="0.25">
      <c r="A7074" s="2"/>
      <c r="B7074" s="2"/>
      <c r="C7074" s="2"/>
      <c r="E7074" s="2"/>
      <c r="G7074" s="2"/>
      <c r="H7074" s="6"/>
      <c r="I7074" s="9"/>
      <c r="J7074" s="9"/>
      <c r="K7074" s="9"/>
    </row>
    <row r="7075" spans="1:11" x14ac:dyDescent="0.25">
      <c r="A7075" s="2"/>
      <c r="B7075" s="2"/>
      <c r="C7075" s="2"/>
      <c r="E7075" s="2"/>
      <c r="G7075" s="2"/>
      <c r="H7075" s="6"/>
      <c r="I7075" s="9"/>
      <c r="J7075" s="9"/>
      <c r="K7075" s="9"/>
    </row>
    <row r="7076" spans="1:11" x14ac:dyDescent="0.25">
      <c r="A7076" s="2"/>
      <c r="B7076" s="2"/>
      <c r="C7076" s="2"/>
      <c r="E7076" s="2"/>
      <c r="G7076" s="2"/>
      <c r="H7076" s="6"/>
      <c r="I7076" s="9"/>
      <c r="J7076" s="9"/>
      <c r="K7076" s="9"/>
    </row>
    <row r="7077" spans="1:11" x14ac:dyDescent="0.25">
      <c r="A7077" s="2"/>
      <c r="B7077" s="2"/>
      <c r="C7077" s="2"/>
      <c r="E7077" s="2"/>
      <c r="G7077" s="2"/>
      <c r="H7077" s="6"/>
      <c r="I7077" s="9"/>
      <c r="J7077" s="9"/>
      <c r="K7077" s="9"/>
    </row>
    <row r="7078" spans="1:11" x14ac:dyDescent="0.25">
      <c r="A7078" s="2"/>
      <c r="B7078" s="2"/>
      <c r="C7078" s="2"/>
      <c r="E7078" s="2"/>
      <c r="G7078" s="2"/>
      <c r="H7078" s="6"/>
      <c r="I7078" s="9"/>
      <c r="J7078" s="9"/>
      <c r="K7078" s="9"/>
    </row>
    <row r="7079" spans="1:11" x14ac:dyDescent="0.25">
      <c r="A7079" s="2"/>
      <c r="B7079" s="2"/>
      <c r="C7079" s="2"/>
      <c r="E7079" s="2"/>
      <c r="G7079" s="2"/>
      <c r="H7079" s="6"/>
      <c r="I7079" s="9"/>
      <c r="J7079" s="9"/>
      <c r="K7079" s="9"/>
    </row>
    <row r="7080" spans="1:11" x14ac:dyDescent="0.25">
      <c r="A7080" s="2"/>
      <c r="B7080" s="2"/>
      <c r="C7080" s="2"/>
      <c r="E7080" s="2"/>
      <c r="G7080" s="2"/>
      <c r="H7080" s="6"/>
      <c r="I7080" s="9"/>
      <c r="J7080" s="9"/>
      <c r="K7080" s="9"/>
    </row>
    <row r="7081" spans="1:11" x14ac:dyDescent="0.25">
      <c r="A7081" s="2"/>
      <c r="B7081" s="2"/>
      <c r="C7081" s="2"/>
      <c r="E7081" s="2"/>
      <c r="G7081" s="2"/>
      <c r="H7081" s="6"/>
      <c r="I7081" s="9"/>
      <c r="J7081" s="9"/>
      <c r="K7081" s="9"/>
    </row>
    <row r="7082" spans="1:11" x14ac:dyDescent="0.25">
      <c r="A7082" s="2"/>
      <c r="B7082" s="2"/>
      <c r="C7082" s="2"/>
      <c r="E7082" s="2"/>
      <c r="G7082" s="2"/>
      <c r="H7082" s="6"/>
      <c r="I7082" s="9"/>
      <c r="J7082" s="9"/>
      <c r="K7082" s="9"/>
    </row>
    <row r="7083" spans="1:11" x14ac:dyDescent="0.25">
      <c r="A7083" s="2"/>
      <c r="B7083" s="2"/>
      <c r="C7083" s="2"/>
      <c r="E7083" s="2"/>
      <c r="G7083" s="2"/>
      <c r="H7083" s="6"/>
      <c r="I7083" s="9"/>
      <c r="J7083" s="9"/>
      <c r="K7083" s="9"/>
    </row>
    <row r="7084" spans="1:11" x14ac:dyDescent="0.25">
      <c r="A7084" s="2"/>
      <c r="B7084" s="2"/>
      <c r="C7084" s="2"/>
      <c r="E7084" s="2"/>
      <c r="G7084" s="2"/>
      <c r="H7084" s="6"/>
      <c r="I7084" s="9"/>
      <c r="J7084" s="9"/>
      <c r="K7084" s="9"/>
    </row>
    <row r="7085" spans="1:11" x14ac:dyDescent="0.25">
      <c r="A7085" s="2"/>
      <c r="B7085" s="2"/>
      <c r="C7085" s="2"/>
      <c r="E7085" s="2"/>
      <c r="G7085" s="2"/>
      <c r="H7085" s="6"/>
      <c r="I7085" s="9"/>
      <c r="J7085" s="9"/>
      <c r="K7085" s="9"/>
    </row>
    <row r="7086" spans="1:11" x14ac:dyDescent="0.25">
      <c r="A7086" s="2"/>
      <c r="B7086" s="2"/>
      <c r="C7086" s="2"/>
      <c r="E7086" s="2"/>
      <c r="G7086" s="2"/>
      <c r="H7086" s="6"/>
      <c r="I7086" s="9"/>
      <c r="J7086" s="9"/>
      <c r="K7086" s="9"/>
    </row>
    <row r="7087" spans="1:11" x14ac:dyDescent="0.25">
      <c r="A7087" s="2"/>
      <c r="B7087" s="2"/>
      <c r="C7087" s="2"/>
      <c r="E7087" s="2"/>
      <c r="G7087" s="2"/>
      <c r="H7087" s="6"/>
      <c r="I7087" s="9"/>
      <c r="J7087" s="9"/>
      <c r="K7087" s="9"/>
    </row>
    <row r="7088" spans="1:11" x14ac:dyDescent="0.25">
      <c r="A7088" s="2"/>
      <c r="B7088" s="2"/>
      <c r="C7088" s="2"/>
      <c r="E7088" s="2"/>
      <c r="G7088" s="2"/>
      <c r="H7088" s="6"/>
      <c r="I7088" s="9"/>
      <c r="J7088" s="9"/>
      <c r="K7088" s="9"/>
    </row>
    <row r="7089" spans="1:11" x14ac:dyDescent="0.25">
      <c r="A7089" s="2"/>
      <c r="B7089" s="2"/>
      <c r="C7089" s="2"/>
      <c r="E7089" s="2"/>
      <c r="G7089" s="2"/>
      <c r="H7089" s="6"/>
      <c r="I7089" s="9"/>
      <c r="J7089" s="9"/>
      <c r="K7089" s="9"/>
    </row>
    <row r="7090" spans="1:11" x14ac:dyDescent="0.25">
      <c r="A7090" s="2"/>
      <c r="B7090" s="2"/>
      <c r="C7090" s="2"/>
      <c r="E7090" s="2"/>
      <c r="G7090" s="2"/>
      <c r="H7090" s="6"/>
      <c r="I7090" s="9"/>
      <c r="J7090" s="9"/>
      <c r="K7090" s="9"/>
    </row>
    <row r="7091" spans="1:11" x14ac:dyDescent="0.25">
      <c r="A7091" s="2"/>
      <c r="B7091" s="2"/>
      <c r="C7091" s="2"/>
      <c r="E7091" s="2"/>
      <c r="G7091" s="2"/>
      <c r="H7091" s="6"/>
      <c r="I7091" s="9"/>
      <c r="J7091" s="9"/>
      <c r="K7091" s="9"/>
    </row>
    <row r="7092" spans="1:11" x14ac:dyDescent="0.25">
      <c r="A7092" s="2"/>
      <c r="B7092" s="2"/>
      <c r="C7092" s="2"/>
      <c r="E7092" s="2"/>
      <c r="G7092" s="2"/>
      <c r="H7092" s="6"/>
      <c r="I7092" s="9"/>
      <c r="J7092" s="9"/>
      <c r="K7092" s="9"/>
    </row>
    <row r="7093" spans="1:11" x14ac:dyDescent="0.25">
      <c r="A7093" s="2"/>
      <c r="B7093" s="2"/>
      <c r="C7093" s="2"/>
      <c r="E7093" s="2"/>
      <c r="G7093" s="2"/>
      <c r="H7093" s="6"/>
      <c r="I7093" s="9"/>
      <c r="J7093" s="9"/>
      <c r="K7093" s="9"/>
    </row>
    <row r="7094" spans="1:11" x14ac:dyDescent="0.25">
      <c r="A7094" s="2"/>
      <c r="B7094" s="2"/>
      <c r="C7094" s="2"/>
      <c r="E7094" s="2"/>
      <c r="G7094" s="2"/>
      <c r="H7094" s="6"/>
      <c r="I7094" s="9"/>
      <c r="J7094" s="9"/>
      <c r="K7094" s="9"/>
    </row>
    <row r="7095" spans="1:11" x14ac:dyDescent="0.25">
      <c r="A7095" s="2"/>
      <c r="B7095" s="2"/>
      <c r="C7095" s="2"/>
      <c r="E7095" s="2"/>
      <c r="G7095" s="2"/>
      <c r="H7095" s="6"/>
      <c r="I7095" s="9"/>
      <c r="J7095" s="9"/>
      <c r="K7095" s="9"/>
    </row>
    <row r="7096" spans="1:11" x14ac:dyDescent="0.25">
      <c r="A7096" s="2"/>
      <c r="B7096" s="2"/>
      <c r="C7096" s="2"/>
      <c r="E7096" s="2"/>
      <c r="G7096" s="2"/>
      <c r="H7096" s="6"/>
      <c r="I7096" s="9"/>
      <c r="J7096" s="9"/>
      <c r="K7096" s="9"/>
    </row>
    <row r="7097" spans="1:11" x14ac:dyDescent="0.25">
      <c r="A7097" s="2"/>
      <c r="B7097" s="2"/>
      <c r="C7097" s="2"/>
      <c r="E7097" s="2"/>
      <c r="G7097" s="2"/>
      <c r="H7097" s="6"/>
      <c r="I7097" s="9"/>
      <c r="J7097" s="9"/>
      <c r="K7097" s="9"/>
    </row>
    <row r="7098" spans="1:11" x14ac:dyDescent="0.25">
      <c r="A7098" s="2"/>
      <c r="B7098" s="2"/>
      <c r="C7098" s="2"/>
      <c r="E7098" s="2"/>
      <c r="G7098" s="2"/>
      <c r="H7098" s="6"/>
      <c r="I7098" s="9"/>
      <c r="J7098" s="9"/>
      <c r="K7098" s="9"/>
    </row>
    <row r="7099" spans="1:11" x14ac:dyDescent="0.25">
      <c r="A7099" s="2"/>
      <c r="B7099" s="2"/>
      <c r="C7099" s="2"/>
      <c r="E7099" s="2"/>
      <c r="G7099" s="2"/>
      <c r="H7099" s="6"/>
      <c r="I7099" s="9"/>
      <c r="J7099" s="9"/>
      <c r="K7099" s="9"/>
    </row>
    <row r="7100" spans="1:11" x14ac:dyDescent="0.25">
      <c r="A7100" s="2"/>
      <c r="B7100" s="2"/>
      <c r="C7100" s="2"/>
      <c r="E7100" s="2"/>
      <c r="G7100" s="2"/>
      <c r="H7100" s="6"/>
      <c r="I7100" s="9"/>
      <c r="J7100" s="9"/>
      <c r="K7100" s="9"/>
    </row>
    <row r="7101" spans="1:11" x14ac:dyDescent="0.25">
      <c r="A7101" s="2"/>
      <c r="B7101" s="2"/>
      <c r="C7101" s="2"/>
      <c r="E7101" s="2"/>
      <c r="G7101" s="2"/>
      <c r="H7101" s="6"/>
      <c r="I7101" s="9"/>
      <c r="J7101" s="9"/>
      <c r="K7101" s="9"/>
    </row>
    <row r="7102" spans="1:11" x14ac:dyDescent="0.25">
      <c r="A7102" s="2"/>
      <c r="B7102" s="2"/>
      <c r="C7102" s="2"/>
      <c r="E7102" s="2"/>
      <c r="G7102" s="2"/>
      <c r="H7102" s="6"/>
      <c r="I7102" s="9"/>
      <c r="J7102" s="9"/>
      <c r="K7102" s="9"/>
    </row>
    <row r="7103" spans="1:11" x14ac:dyDescent="0.25">
      <c r="A7103" s="2"/>
      <c r="B7103" s="2"/>
      <c r="C7103" s="2"/>
      <c r="E7103" s="2"/>
      <c r="G7103" s="2"/>
      <c r="H7103" s="6"/>
      <c r="I7103" s="9"/>
      <c r="J7103" s="9"/>
      <c r="K7103" s="9"/>
    </row>
    <row r="7104" spans="1:11" x14ac:dyDescent="0.25">
      <c r="A7104" s="2"/>
      <c r="B7104" s="2"/>
      <c r="C7104" s="2"/>
      <c r="E7104" s="2"/>
      <c r="G7104" s="2"/>
      <c r="H7104" s="6"/>
      <c r="I7104" s="9"/>
      <c r="J7104" s="9"/>
      <c r="K7104" s="9"/>
    </row>
    <row r="7105" spans="1:11" x14ac:dyDescent="0.25">
      <c r="A7105" s="2"/>
      <c r="B7105" s="2"/>
      <c r="C7105" s="2"/>
      <c r="E7105" s="2"/>
      <c r="G7105" s="2"/>
      <c r="H7105" s="6"/>
      <c r="I7105" s="9"/>
      <c r="J7105" s="9"/>
      <c r="K7105" s="9"/>
    </row>
    <row r="7106" spans="1:11" x14ac:dyDescent="0.25">
      <c r="A7106" s="2"/>
      <c r="B7106" s="2"/>
      <c r="C7106" s="2"/>
      <c r="E7106" s="2"/>
      <c r="G7106" s="2"/>
      <c r="H7106" s="6"/>
      <c r="I7106" s="9"/>
      <c r="J7106" s="9"/>
      <c r="K7106" s="9"/>
    </row>
    <row r="7107" spans="1:11" x14ac:dyDescent="0.25">
      <c r="A7107" s="2"/>
      <c r="B7107" s="2"/>
      <c r="C7107" s="2"/>
      <c r="E7107" s="2"/>
      <c r="G7107" s="2"/>
      <c r="H7107" s="6"/>
      <c r="I7107" s="9"/>
      <c r="J7107" s="9"/>
      <c r="K7107" s="9"/>
    </row>
    <row r="7108" spans="1:11" x14ac:dyDescent="0.25">
      <c r="A7108" s="2"/>
      <c r="B7108" s="2"/>
      <c r="C7108" s="2"/>
      <c r="E7108" s="2"/>
      <c r="G7108" s="2"/>
      <c r="H7108" s="6"/>
      <c r="I7108" s="9"/>
      <c r="J7108" s="9"/>
      <c r="K7108" s="9"/>
    </row>
    <row r="7109" spans="1:11" x14ac:dyDescent="0.25">
      <c r="A7109" s="2"/>
      <c r="B7109" s="2"/>
      <c r="C7109" s="2"/>
      <c r="E7109" s="2"/>
      <c r="G7109" s="2"/>
      <c r="H7109" s="6"/>
      <c r="I7109" s="9"/>
      <c r="J7109" s="9"/>
      <c r="K7109" s="9"/>
    </row>
    <row r="7110" spans="1:11" x14ac:dyDescent="0.25">
      <c r="A7110" s="2"/>
      <c r="B7110" s="2"/>
      <c r="C7110" s="2"/>
      <c r="E7110" s="2"/>
      <c r="G7110" s="2"/>
      <c r="H7110" s="6"/>
      <c r="I7110" s="9"/>
      <c r="J7110" s="9"/>
      <c r="K7110" s="9"/>
    </row>
    <row r="7111" spans="1:11" x14ac:dyDescent="0.25">
      <c r="A7111" s="2"/>
      <c r="B7111" s="2"/>
      <c r="C7111" s="2"/>
      <c r="E7111" s="2"/>
      <c r="G7111" s="2"/>
      <c r="H7111" s="6"/>
      <c r="I7111" s="9"/>
      <c r="J7111" s="9"/>
      <c r="K7111" s="9"/>
    </row>
    <row r="7112" spans="1:11" x14ac:dyDescent="0.25">
      <c r="A7112" s="2"/>
      <c r="B7112" s="2"/>
      <c r="C7112" s="2"/>
      <c r="E7112" s="2"/>
      <c r="G7112" s="2"/>
      <c r="H7112" s="6"/>
      <c r="I7112" s="9"/>
      <c r="J7112" s="9"/>
      <c r="K7112" s="9"/>
    </row>
    <row r="7113" spans="1:11" x14ac:dyDescent="0.25">
      <c r="A7113" s="2"/>
      <c r="B7113" s="2"/>
      <c r="C7113" s="2"/>
      <c r="E7113" s="2"/>
      <c r="G7113" s="2"/>
      <c r="H7113" s="6"/>
      <c r="I7113" s="9"/>
      <c r="J7113" s="9"/>
      <c r="K7113" s="9"/>
    </row>
    <row r="7114" spans="1:11" x14ac:dyDescent="0.25">
      <c r="A7114" s="2"/>
      <c r="B7114" s="2"/>
      <c r="C7114" s="2"/>
      <c r="E7114" s="2"/>
      <c r="G7114" s="2"/>
      <c r="H7114" s="6"/>
      <c r="I7114" s="9"/>
      <c r="J7114" s="9"/>
      <c r="K7114" s="9"/>
    </row>
    <row r="7115" spans="1:11" x14ac:dyDescent="0.25">
      <c r="A7115" s="2"/>
      <c r="B7115" s="2"/>
      <c r="C7115" s="2"/>
      <c r="E7115" s="2"/>
      <c r="G7115" s="2"/>
      <c r="H7115" s="6"/>
      <c r="I7115" s="9"/>
      <c r="J7115" s="9"/>
      <c r="K7115" s="9"/>
    </row>
    <row r="7116" spans="1:11" x14ac:dyDescent="0.25">
      <c r="A7116" s="2"/>
      <c r="B7116" s="2"/>
      <c r="C7116" s="2"/>
      <c r="E7116" s="2"/>
      <c r="G7116" s="2"/>
      <c r="H7116" s="6"/>
      <c r="I7116" s="9"/>
      <c r="J7116" s="9"/>
      <c r="K7116" s="9"/>
    </row>
    <row r="7117" spans="1:11" x14ac:dyDescent="0.25">
      <c r="A7117" s="2"/>
      <c r="B7117" s="2"/>
      <c r="C7117" s="2"/>
      <c r="E7117" s="2"/>
      <c r="G7117" s="2"/>
      <c r="H7117" s="6"/>
      <c r="I7117" s="9"/>
      <c r="J7117" s="9"/>
      <c r="K7117" s="9"/>
    </row>
    <row r="7118" spans="1:11" x14ac:dyDescent="0.25">
      <c r="A7118" s="2"/>
      <c r="B7118" s="2"/>
      <c r="C7118" s="2"/>
      <c r="E7118" s="2"/>
      <c r="G7118" s="2"/>
      <c r="H7118" s="6"/>
      <c r="I7118" s="9"/>
      <c r="J7118" s="9"/>
      <c r="K7118" s="9"/>
    </row>
    <row r="7119" spans="1:11" x14ac:dyDescent="0.25">
      <c r="A7119" s="2"/>
      <c r="B7119" s="2"/>
      <c r="C7119" s="2"/>
      <c r="E7119" s="2"/>
      <c r="G7119" s="2"/>
      <c r="H7119" s="6"/>
      <c r="I7119" s="9"/>
      <c r="J7119" s="9"/>
      <c r="K7119" s="9"/>
    </row>
    <row r="7120" spans="1:11" x14ac:dyDescent="0.25">
      <c r="A7120" s="2"/>
      <c r="B7120" s="2"/>
      <c r="C7120" s="2"/>
      <c r="E7120" s="2"/>
      <c r="G7120" s="2"/>
      <c r="H7120" s="6"/>
      <c r="I7120" s="9"/>
      <c r="J7120" s="9"/>
      <c r="K7120" s="9"/>
    </row>
    <row r="7121" spans="1:11" x14ac:dyDescent="0.25">
      <c r="A7121" s="2"/>
      <c r="B7121" s="2"/>
      <c r="C7121" s="2"/>
      <c r="E7121" s="2"/>
      <c r="G7121" s="2"/>
      <c r="H7121" s="6"/>
      <c r="I7121" s="9"/>
      <c r="J7121" s="9"/>
      <c r="K7121" s="9"/>
    </row>
    <row r="7122" spans="1:11" x14ac:dyDescent="0.25">
      <c r="A7122" s="2"/>
      <c r="B7122" s="2"/>
      <c r="C7122" s="2"/>
      <c r="E7122" s="2"/>
      <c r="G7122" s="2"/>
      <c r="H7122" s="6"/>
      <c r="I7122" s="9"/>
      <c r="J7122" s="9"/>
      <c r="K7122" s="9"/>
    </row>
    <row r="7123" spans="1:11" x14ac:dyDescent="0.25">
      <c r="A7123" s="2"/>
      <c r="B7123" s="2"/>
      <c r="C7123" s="2"/>
      <c r="E7123" s="2"/>
      <c r="G7123" s="2"/>
      <c r="H7123" s="6"/>
      <c r="I7123" s="9"/>
      <c r="J7123" s="9"/>
      <c r="K7123" s="9"/>
    </row>
    <row r="7124" spans="1:11" x14ac:dyDescent="0.25">
      <c r="A7124" s="2"/>
      <c r="B7124" s="2"/>
      <c r="C7124" s="2"/>
      <c r="E7124" s="2"/>
      <c r="G7124" s="2"/>
      <c r="H7124" s="6"/>
      <c r="I7124" s="9"/>
      <c r="J7124" s="9"/>
      <c r="K7124" s="9"/>
    </row>
    <row r="7125" spans="1:11" x14ac:dyDescent="0.25">
      <c r="A7125" s="2"/>
      <c r="B7125" s="2"/>
      <c r="C7125" s="2"/>
      <c r="E7125" s="2"/>
      <c r="G7125" s="2"/>
      <c r="H7125" s="6"/>
      <c r="I7125" s="9"/>
      <c r="J7125" s="9"/>
      <c r="K7125" s="9"/>
    </row>
    <row r="7126" spans="1:11" x14ac:dyDescent="0.25">
      <c r="A7126" s="2"/>
      <c r="B7126" s="2"/>
      <c r="C7126" s="2"/>
      <c r="E7126" s="2"/>
      <c r="G7126" s="2"/>
      <c r="H7126" s="6"/>
      <c r="I7126" s="9"/>
      <c r="J7126" s="9"/>
      <c r="K7126" s="9"/>
    </row>
    <row r="7127" spans="1:11" x14ac:dyDescent="0.25">
      <c r="A7127" s="2"/>
      <c r="B7127" s="2"/>
      <c r="C7127" s="2"/>
      <c r="E7127" s="2"/>
      <c r="G7127" s="2"/>
      <c r="H7127" s="6"/>
      <c r="I7127" s="9"/>
      <c r="J7127" s="9"/>
      <c r="K7127" s="9"/>
    </row>
    <row r="7128" spans="1:11" x14ac:dyDescent="0.25">
      <c r="A7128" s="2"/>
      <c r="B7128" s="2"/>
      <c r="C7128" s="2"/>
      <c r="E7128" s="2"/>
      <c r="G7128" s="2"/>
      <c r="H7128" s="6"/>
      <c r="I7128" s="9"/>
      <c r="J7128" s="9"/>
      <c r="K7128" s="9"/>
    </row>
    <row r="7129" spans="1:11" x14ac:dyDescent="0.25">
      <c r="A7129" s="2"/>
      <c r="B7129" s="2"/>
      <c r="C7129" s="2"/>
      <c r="E7129" s="2"/>
      <c r="G7129" s="2"/>
      <c r="H7129" s="6"/>
      <c r="I7129" s="9"/>
      <c r="J7129" s="9"/>
      <c r="K7129" s="9"/>
    </row>
    <row r="7130" spans="1:11" x14ac:dyDescent="0.25">
      <c r="A7130" s="2"/>
      <c r="B7130" s="2"/>
      <c r="C7130" s="2"/>
      <c r="E7130" s="2"/>
      <c r="G7130" s="2"/>
      <c r="H7130" s="6"/>
      <c r="I7130" s="9"/>
      <c r="J7130" s="9"/>
      <c r="K7130" s="9"/>
    </row>
    <row r="7131" spans="1:11" x14ac:dyDescent="0.25">
      <c r="A7131" s="2"/>
      <c r="B7131" s="2"/>
      <c r="C7131" s="2"/>
      <c r="E7131" s="2"/>
      <c r="G7131" s="2"/>
      <c r="H7131" s="6"/>
      <c r="I7131" s="9"/>
      <c r="J7131" s="9"/>
      <c r="K7131" s="9"/>
    </row>
    <row r="7132" spans="1:11" x14ac:dyDescent="0.25">
      <c r="A7132" s="2"/>
      <c r="B7132" s="2"/>
      <c r="C7132" s="2"/>
      <c r="E7132" s="2"/>
      <c r="G7132" s="2"/>
      <c r="H7132" s="6"/>
      <c r="I7132" s="9"/>
      <c r="J7132" s="9"/>
      <c r="K7132" s="9"/>
    </row>
    <row r="7133" spans="1:11" x14ac:dyDescent="0.25">
      <c r="A7133" s="2"/>
      <c r="B7133" s="2"/>
      <c r="C7133" s="2"/>
      <c r="E7133" s="2"/>
      <c r="G7133" s="2"/>
      <c r="H7133" s="6"/>
      <c r="I7133" s="9"/>
      <c r="J7133" s="9"/>
      <c r="K7133" s="9"/>
    </row>
    <row r="7134" spans="1:11" x14ac:dyDescent="0.25">
      <c r="A7134" s="2"/>
      <c r="B7134" s="2"/>
      <c r="C7134" s="2"/>
      <c r="E7134" s="2"/>
      <c r="G7134" s="2"/>
      <c r="H7134" s="6"/>
      <c r="I7134" s="9"/>
      <c r="J7134" s="9"/>
      <c r="K7134" s="9"/>
    </row>
    <row r="7135" spans="1:11" x14ac:dyDescent="0.25">
      <c r="A7135" s="2"/>
      <c r="B7135" s="2"/>
      <c r="C7135" s="2"/>
      <c r="E7135" s="2"/>
      <c r="G7135" s="2"/>
      <c r="H7135" s="6"/>
      <c r="I7135" s="9"/>
      <c r="J7135" s="9"/>
      <c r="K7135" s="9"/>
    </row>
    <row r="7136" spans="1:11" x14ac:dyDescent="0.25">
      <c r="A7136" s="2"/>
      <c r="B7136" s="2"/>
      <c r="C7136" s="2"/>
      <c r="E7136" s="2"/>
      <c r="G7136" s="2"/>
      <c r="H7136" s="6"/>
      <c r="I7136" s="9"/>
      <c r="J7136" s="9"/>
      <c r="K7136" s="9"/>
    </row>
    <row r="7137" spans="1:11" x14ac:dyDescent="0.25">
      <c r="A7137" s="2"/>
      <c r="B7137" s="2"/>
      <c r="C7137" s="2"/>
      <c r="E7137" s="2"/>
      <c r="G7137" s="2"/>
      <c r="H7137" s="6"/>
      <c r="I7137" s="9"/>
      <c r="J7137" s="9"/>
      <c r="K7137" s="9"/>
    </row>
    <row r="7138" spans="1:11" x14ac:dyDescent="0.25">
      <c r="A7138" s="2"/>
      <c r="B7138" s="2"/>
      <c r="C7138" s="2"/>
      <c r="E7138" s="2"/>
      <c r="G7138" s="2"/>
      <c r="H7138" s="6"/>
      <c r="I7138" s="9"/>
      <c r="J7138" s="9"/>
      <c r="K7138" s="9"/>
    </row>
    <row r="7139" spans="1:11" x14ac:dyDescent="0.25">
      <c r="A7139" s="2"/>
      <c r="B7139" s="2"/>
      <c r="C7139" s="2"/>
      <c r="E7139" s="2"/>
      <c r="G7139" s="2"/>
      <c r="H7139" s="6"/>
      <c r="I7139" s="9"/>
      <c r="J7139" s="9"/>
      <c r="K7139" s="9"/>
    </row>
    <row r="7140" spans="1:11" x14ac:dyDescent="0.25">
      <c r="A7140" s="2"/>
      <c r="B7140" s="2"/>
      <c r="C7140" s="2"/>
      <c r="E7140" s="2"/>
      <c r="G7140" s="2"/>
      <c r="H7140" s="6"/>
      <c r="I7140" s="9"/>
      <c r="J7140" s="9"/>
      <c r="K7140" s="9"/>
    </row>
    <row r="7141" spans="1:11" x14ac:dyDescent="0.25">
      <c r="A7141" s="2"/>
      <c r="B7141" s="2"/>
      <c r="C7141" s="2"/>
      <c r="E7141" s="2"/>
      <c r="G7141" s="2"/>
      <c r="H7141" s="6"/>
      <c r="I7141" s="9"/>
      <c r="J7141" s="9"/>
      <c r="K7141" s="9"/>
    </row>
    <row r="7142" spans="1:11" x14ac:dyDescent="0.25">
      <c r="A7142" s="2"/>
      <c r="B7142" s="2"/>
      <c r="C7142" s="2"/>
      <c r="E7142" s="2"/>
      <c r="G7142" s="2"/>
      <c r="H7142" s="6"/>
      <c r="I7142" s="9"/>
      <c r="J7142" s="9"/>
      <c r="K7142" s="9"/>
    </row>
    <row r="7143" spans="1:11" x14ac:dyDescent="0.25">
      <c r="A7143" s="2"/>
      <c r="B7143" s="2"/>
      <c r="C7143" s="2"/>
      <c r="E7143" s="2"/>
      <c r="G7143" s="2"/>
      <c r="H7143" s="6"/>
      <c r="I7143" s="9"/>
      <c r="J7143" s="9"/>
      <c r="K7143" s="9"/>
    </row>
    <row r="7144" spans="1:11" x14ac:dyDescent="0.25">
      <c r="A7144" s="2"/>
      <c r="B7144" s="2"/>
      <c r="C7144" s="2"/>
      <c r="E7144" s="2"/>
      <c r="G7144" s="2"/>
      <c r="H7144" s="6"/>
      <c r="I7144" s="9"/>
      <c r="J7144" s="9"/>
      <c r="K7144" s="9"/>
    </row>
    <row r="7145" spans="1:11" x14ac:dyDescent="0.25">
      <c r="A7145" s="2"/>
      <c r="B7145" s="2"/>
      <c r="C7145" s="2"/>
      <c r="E7145" s="2"/>
      <c r="G7145" s="2"/>
      <c r="H7145" s="6"/>
      <c r="I7145" s="9"/>
      <c r="J7145" s="9"/>
      <c r="K7145" s="9"/>
    </row>
    <row r="7146" spans="1:11" x14ac:dyDescent="0.25">
      <c r="A7146" s="2"/>
      <c r="B7146" s="2"/>
      <c r="C7146" s="2"/>
      <c r="E7146" s="2"/>
      <c r="G7146" s="2"/>
      <c r="H7146" s="6"/>
      <c r="I7146" s="9"/>
      <c r="J7146" s="9"/>
      <c r="K7146" s="9"/>
    </row>
    <row r="7147" spans="1:11" x14ac:dyDescent="0.25">
      <c r="A7147" s="2"/>
      <c r="B7147" s="2"/>
      <c r="C7147" s="2"/>
      <c r="E7147" s="2"/>
      <c r="G7147" s="2"/>
      <c r="H7147" s="6"/>
      <c r="I7147" s="9"/>
      <c r="J7147" s="9"/>
      <c r="K7147" s="9"/>
    </row>
    <row r="7148" spans="1:11" x14ac:dyDescent="0.25">
      <c r="A7148" s="2"/>
      <c r="B7148" s="2"/>
      <c r="C7148" s="2"/>
      <c r="E7148" s="2"/>
      <c r="G7148" s="2"/>
      <c r="H7148" s="6"/>
      <c r="I7148" s="9"/>
      <c r="J7148" s="9"/>
      <c r="K7148" s="9"/>
    </row>
    <row r="7149" spans="1:11" x14ac:dyDescent="0.25">
      <c r="A7149" s="2"/>
      <c r="B7149" s="2"/>
      <c r="C7149" s="2"/>
      <c r="E7149" s="2"/>
      <c r="G7149" s="2"/>
      <c r="H7149" s="6"/>
      <c r="I7149" s="9"/>
      <c r="J7149" s="9"/>
      <c r="K7149" s="9"/>
    </row>
    <row r="7150" spans="1:11" x14ac:dyDescent="0.25">
      <c r="A7150" s="2"/>
      <c r="B7150" s="2"/>
      <c r="C7150" s="2"/>
      <c r="E7150" s="2"/>
      <c r="G7150" s="2"/>
      <c r="H7150" s="6"/>
      <c r="I7150" s="9"/>
      <c r="J7150" s="9"/>
      <c r="K7150" s="9"/>
    </row>
    <row r="7151" spans="1:11" x14ac:dyDescent="0.25">
      <c r="A7151" s="2"/>
      <c r="B7151" s="2"/>
      <c r="C7151" s="2"/>
      <c r="E7151" s="2"/>
      <c r="G7151" s="2"/>
      <c r="H7151" s="6"/>
      <c r="I7151" s="9"/>
      <c r="J7151" s="9"/>
      <c r="K7151" s="9"/>
    </row>
    <row r="7152" spans="1:11" x14ac:dyDescent="0.25">
      <c r="A7152" s="2"/>
      <c r="B7152" s="2"/>
      <c r="C7152" s="2"/>
      <c r="E7152" s="2"/>
      <c r="G7152" s="2"/>
      <c r="H7152" s="6"/>
      <c r="I7152" s="9"/>
      <c r="J7152" s="9"/>
      <c r="K7152" s="9"/>
    </row>
    <row r="7153" spans="1:11" x14ac:dyDescent="0.25">
      <c r="A7153" s="2"/>
      <c r="B7153" s="2"/>
      <c r="C7153" s="2"/>
      <c r="E7153" s="2"/>
      <c r="G7153" s="2"/>
      <c r="H7153" s="6"/>
      <c r="I7153" s="9"/>
      <c r="J7153" s="9"/>
      <c r="K7153" s="9"/>
    </row>
    <row r="7154" spans="1:11" x14ac:dyDescent="0.25">
      <c r="A7154" s="2"/>
      <c r="B7154" s="2"/>
      <c r="C7154" s="2"/>
      <c r="E7154" s="2"/>
      <c r="G7154" s="2"/>
      <c r="H7154" s="6"/>
      <c r="I7154" s="9"/>
      <c r="J7154" s="9"/>
      <c r="K7154" s="9"/>
    </row>
    <row r="7155" spans="1:11" x14ac:dyDescent="0.25">
      <c r="A7155" s="2"/>
      <c r="B7155" s="2"/>
      <c r="C7155" s="2"/>
      <c r="E7155" s="2"/>
      <c r="G7155" s="2"/>
      <c r="H7155" s="6"/>
      <c r="I7155" s="9"/>
      <c r="J7155" s="9"/>
      <c r="K7155" s="9"/>
    </row>
    <row r="7156" spans="1:11" x14ac:dyDescent="0.25">
      <c r="A7156" s="2"/>
      <c r="B7156" s="2"/>
      <c r="C7156" s="2"/>
      <c r="E7156" s="2"/>
      <c r="G7156" s="2"/>
      <c r="H7156" s="6"/>
      <c r="I7156" s="9"/>
      <c r="J7156" s="9"/>
      <c r="K7156" s="9"/>
    </row>
    <row r="7157" spans="1:11" x14ac:dyDescent="0.25">
      <c r="A7157" s="2"/>
      <c r="B7157" s="2"/>
      <c r="C7157" s="2"/>
      <c r="E7157" s="2"/>
      <c r="G7157" s="2"/>
      <c r="H7157" s="6"/>
      <c r="I7157" s="9"/>
      <c r="J7157" s="9"/>
      <c r="K7157" s="9"/>
    </row>
    <row r="7158" spans="1:11" x14ac:dyDescent="0.25">
      <c r="A7158" s="2"/>
      <c r="B7158" s="2"/>
      <c r="C7158" s="2"/>
      <c r="E7158" s="2"/>
      <c r="G7158" s="2"/>
      <c r="H7158" s="6"/>
      <c r="I7158" s="9"/>
      <c r="J7158" s="9"/>
      <c r="K7158" s="9"/>
    </row>
    <row r="7159" spans="1:11" x14ac:dyDescent="0.25">
      <c r="A7159" s="2"/>
      <c r="B7159" s="2"/>
      <c r="C7159" s="2"/>
      <c r="E7159" s="2"/>
      <c r="G7159" s="2"/>
      <c r="H7159" s="6"/>
      <c r="I7159" s="9"/>
      <c r="J7159" s="9"/>
      <c r="K7159" s="9"/>
    </row>
    <row r="7160" spans="1:11" x14ac:dyDescent="0.25">
      <c r="A7160" s="2"/>
      <c r="B7160" s="2"/>
      <c r="C7160" s="2"/>
      <c r="E7160" s="2"/>
      <c r="G7160" s="2"/>
      <c r="H7160" s="6"/>
      <c r="I7160" s="9"/>
      <c r="J7160" s="9"/>
      <c r="K7160" s="9"/>
    </row>
    <row r="7161" spans="1:11" x14ac:dyDescent="0.25">
      <c r="A7161" s="2"/>
      <c r="B7161" s="2"/>
      <c r="C7161" s="2"/>
      <c r="E7161" s="2"/>
      <c r="G7161" s="2"/>
      <c r="H7161" s="6"/>
      <c r="I7161" s="9"/>
      <c r="J7161" s="9"/>
      <c r="K7161" s="9"/>
    </row>
    <row r="7162" spans="1:11" x14ac:dyDescent="0.25">
      <c r="A7162" s="2"/>
      <c r="B7162" s="2"/>
      <c r="C7162" s="2"/>
      <c r="E7162" s="2"/>
      <c r="G7162" s="2"/>
      <c r="H7162" s="6"/>
      <c r="I7162" s="9"/>
      <c r="J7162" s="9"/>
      <c r="K7162" s="9"/>
    </row>
    <row r="7163" spans="1:11" x14ac:dyDescent="0.25">
      <c r="A7163" s="2"/>
      <c r="B7163" s="2"/>
      <c r="C7163" s="2"/>
      <c r="E7163" s="2"/>
      <c r="G7163" s="2"/>
      <c r="H7163" s="6"/>
      <c r="I7163" s="9"/>
      <c r="J7163" s="9"/>
      <c r="K7163" s="9"/>
    </row>
    <row r="7164" spans="1:11" x14ac:dyDescent="0.25">
      <c r="A7164" s="2"/>
      <c r="B7164" s="2"/>
      <c r="C7164" s="2"/>
      <c r="E7164" s="2"/>
      <c r="G7164" s="2"/>
      <c r="H7164" s="6"/>
      <c r="I7164" s="9"/>
      <c r="J7164" s="9"/>
      <c r="K7164" s="9"/>
    </row>
    <row r="7165" spans="1:11" x14ac:dyDescent="0.25">
      <c r="A7165" s="2"/>
      <c r="B7165" s="2"/>
      <c r="C7165" s="2"/>
      <c r="E7165" s="2"/>
      <c r="G7165" s="2"/>
      <c r="H7165" s="6"/>
      <c r="I7165" s="9"/>
      <c r="J7165" s="9"/>
      <c r="K7165" s="9"/>
    </row>
    <row r="7166" spans="1:11" x14ac:dyDescent="0.25">
      <c r="A7166" s="2"/>
      <c r="B7166" s="2"/>
      <c r="C7166" s="2"/>
      <c r="E7166" s="2"/>
      <c r="G7166" s="2"/>
      <c r="H7166" s="6"/>
      <c r="I7166" s="9"/>
      <c r="J7166" s="9"/>
      <c r="K7166" s="9"/>
    </row>
    <row r="7167" spans="1:11" x14ac:dyDescent="0.25">
      <c r="A7167" s="2"/>
      <c r="B7167" s="2"/>
      <c r="C7167" s="2"/>
      <c r="E7167" s="2"/>
      <c r="G7167" s="2"/>
      <c r="H7167" s="6"/>
      <c r="I7167" s="9"/>
      <c r="J7167" s="9"/>
      <c r="K7167" s="9"/>
    </row>
    <row r="7168" spans="1:11" x14ac:dyDescent="0.25">
      <c r="A7168" s="2"/>
      <c r="B7168" s="2"/>
      <c r="C7168" s="2"/>
      <c r="E7168" s="2"/>
      <c r="G7168" s="2"/>
      <c r="H7168" s="6"/>
      <c r="I7168" s="9"/>
      <c r="J7168" s="9"/>
      <c r="K7168" s="9"/>
    </row>
    <row r="7169" spans="1:11" x14ac:dyDescent="0.25">
      <c r="A7169" s="2"/>
      <c r="B7169" s="2"/>
      <c r="C7169" s="2"/>
      <c r="E7169" s="2"/>
      <c r="G7169" s="2"/>
      <c r="H7169" s="6"/>
      <c r="I7169" s="9"/>
      <c r="J7169" s="9"/>
      <c r="K7169" s="9"/>
    </row>
    <row r="7170" spans="1:11" x14ac:dyDescent="0.25">
      <c r="A7170" s="2"/>
      <c r="B7170" s="2"/>
      <c r="C7170" s="2"/>
      <c r="E7170" s="2"/>
      <c r="G7170" s="2"/>
      <c r="H7170" s="6"/>
      <c r="I7170" s="9"/>
      <c r="J7170" s="9"/>
      <c r="K7170" s="9"/>
    </row>
    <row r="7171" spans="1:11" x14ac:dyDescent="0.25">
      <c r="A7171" s="2"/>
      <c r="B7171" s="2"/>
      <c r="C7171" s="2"/>
      <c r="E7171" s="2"/>
      <c r="G7171" s="2"/>
      <c r="H7171" s="6"/>
      <c r="I7171" s="9"/>
      <c r="J7171" s="9"/>
      <c r="K7171" s="9"/>
    </row>
    <row r="7172" spans="1:11" x14ac:dyDescent="0.25">
      <c r="A7172" s="2"/>
      <c r="B7172" s="2"/>
      <c r="C7172" s="2"/>
      <c r="E7172" s="2"/>
      <c r="G7172" s="2"/>
      <c r="H7172" s="6"/>
      <c r="I7172" s="9"/>
      <c r="J7172" s="9"/>
      <c r="K7172" s="9"/>
    </row>
    <row r="7173" spans="1:11" x14ac:dyDescent="0.25">
      <c r="A7173" s="2"/>
      <c r="B7173" s="2"/>
      <c r="C7173" s="2"/>
      <c r="E7173" s="2"/>
      <c r="G7173" s="2"/>
      <c r="H7173" s="6"/>
      <c r="I7173" s="9"/>
      <c r="J7173" s="9"/>
      <c r="K7173" s="9"/>
    </row>
    <row r="7174" spans="1:11" x14ac:dyDescent="0.25">
      <c r="A7174" s="2"/>
      <c r="B7174" s="2"/>
      <c r="C7174" s="2"/>
      <c r="E7174" s="2"/>
      <c r="G7174" s="2"/>
      <c r="H7174" s="6"/>
      <c r="I7174" s="9"/>
      <c r="J7174" s="9"/>
      <c r="K7174" s="9"/>
    </row>
    <row r="7175" spans="1:11" x14ac:dyDescent="0.25">
      <c r="A7175" s="2"/>
      <c r="B7175" s="2"/>
      <c r="C7175" s="2"/>
      <c r="E7175" s="2"/>
      <c r="G7175" s="2"/>
      <c r="H7175" s="6"/>
      <c r="I7175" s="9"/>
      <c r="J7175" s="9"/>
      <c r="K7175" s="9"/>
    </row>
    <row r="7176" spans="1:11" x14ac:dyDescent="0.25">
      <c r="A7176" s="2"/>
      <c r="B7176" s="2"/>
      <c r="C7176" s="2"/>
      <c r="E7176" s="2"/>
      <c r="G7176" s="2"/>
      <c r="H7176" s="6"/>
      <c r="I7176" s="9"/>
      <c r="J7176" s="9"/>
      <c r="K7176" s="9"/>
    </row>
    <row r="7177" spans="1:11" x14ac:dyDescent="0.25">
      <c r="A7177" s="2"/>
      <c r="B7177" s="2"/>
      <c r="C7177" s="2"/>
      <c r="E7177" s="2"/>
      <c r="G7177" s="2"/>
      <c r="H7177" s="6"/>
      <c r="I7177" s="9"/>
      <c r="J7177" s="9"/>
      <c r="K7177" s="9"/>
    </row>
    <row r="7178" spans="1:11" x14ac:dyDescent="0.25">
      <c r="A7178" s="2"/>
      <c r="B7178" s="2"/>
      <c r="C7178" s="2"/>
      <c r="E7178" s="2"/>
      <c r="G7178" s="2"/>
      <c r="H7178" s="6"/>
      <c r="I7178" s="9"/>
      <c r="J7178" s="9"/>
      <c r="K7178" s="9"/>
    </row>
    <row r="7179" spans="1:11" x14ac:dyDescent="0.25">
      <c r="A7179" s="2"/>
      <c r="B7179" s="2"/>
      <c r="C7179" s="2"/>
      <c r="E7179" s="2"/>
      <c r="G7179" s="2"/>
      <c r="H7179" s="6"/>
      <c r="I7179" s="9"/>
      <c r="J7179" s="9"/>
      <c r="K7179" s="9"/>
    </row>
    <row r="7180" spans="1:11" x14ac:dyDescent="0.25">
      <c r="A7180" s="2"/>
      <c r="B7180" s="2"/>
      <c r="C7180" s="2"/>
      <c r="E7180" s="2"/>
      <c r="G7180" s="2"/>
      <c r="H7180" s="6"/>
      <c r="I7180" s="9"/>
      <c r="J7180" s="9"/>
      <c r="K7180" s="9"/>
    </row>
    <row r="7181" spans="1:11" x14ac:dyDescent="0.25">
      <c r="A7181" s="2"/>
      <c r="B7181" s="2"/>
      <c r="C7181" s="2"/>
      <c r="E7181" s="2"/>
      <c r="G7181" s="2"/>
      <c r="H7181" s="6"/>
      <c r="I7181" s="9"/>
      <c r="J7181" s="9"/>
      <c r="K7181" s="9"/>
    </row>
    <row r="7182" spans="1:11" x14ac:dyDescent="0.25">
      <c r="A7182" s="2"/>
      <c r="B7182" s="2"/>
      <c r="C7182" s="2"/>
      <c r="E7182" s="2"/>
      <c r="G7182" s="2"/>
      <c r="H7182" s="6"/>
      <c r="I7182" s="9"/>
      <c r="J7182" s="9"/>
      <c r="K7182" s="9"/>
    </row>
    <row r="7183" spans="1:11" x14ac:dyDescent="0.25">
      <c r="A7183" s="2"/>
      <c r="B7183" s="2"/>
      <c r="C7183" s="2"/>
      <c r="E7183" s="2"/>
      <c r="G7183" s="2"/>
      <c r="H7183" s="6"/>
      <c r="I7183" s="9"/>
      <c r="J7183" s="9"/>
      <c r="K7183" s="9"/>
    </row>
    <row r="7184" spans="1:11" x14ac:dyDescent="0.25">
      <c r="A7184" s="2"/>
      <c r="B7184" s="2"/>
      <c r="C7184" s="2"/>
      <c r="E7184" s="2"/>
      <c r="G7184" s="2"/>
      <c r="H7184" s="6"/>
      <c r="I7184" s="9"/>
      <c r="J7184" s="9"/>
      <c r="K7184" s="9"/>
    </row>
    <row r="7185" spans="1:11" x14ac:dyDescent="0.25">
      <c r="A7185" s="2"/>
      <c r="B7185" s="2"/>
      <c r="C7185" s="2"/>
      <c r="E7185" s="2"/>
      <c r="G7185" s="2"/>
      <c r="H7185" s="6"/>
      <c r="I7185" s="9"/>
      <c r="J7185" s="9"/>
      <c r="K7185" s="9"/>
    </row>
    <row r="7186" spans="1:11" x14ac:dyDescent="0.25">
      <c r="A7186" s="2"/>
      <c r="B7186" s="2"/>
      <c r="C7186" s="2"/>
      <c r="E7186" s="2"/>
      <c r="G7186" s="2"/>
      <c r="H7186" s="6"/>
      <c r="I7186" s="9"/>
      <c r="J7186" s="9"/>
      <c r="K7186" s="9"/>
    </row>
    <row r="7187" spans="1:11" x14ac:dyDescent="0.25">
      <c r="A7187" s="2"/>
      <c r="B7187" s="2"/>
      <c r="C7187" s="2"/>
      <c r="E7187" s="2"/>
      <c r="G7187" s="2"/>
      <c r="H7187" s="6"/>
      <c r="I7187" s="9"/>
      <c r="J7187" s="9"/>
      <c r="K7187" s="9"/>
    </row>
    <row r="7188" spans="1:11" x14ac:dyDescent="0.25">
      <c r="A7188" s="2"/>
      <c r="B7188" s="2"/>
      <c r="C7188" s="2"/>
      <c r="E7188" s="2"/>
      <c r="G7188" s="2"/>
      <c r="H7188" s="6"/>
      <c r="I7188" s="9"/>
      <c r="J7188" s="9"/>
      <c r="K7188" s="9"/>
    </row>
    <row r="7189" spans="1:11" x14ac:dyDescent="0.25">
      <c r="A7189" s="2"/>
      <c r="B7189" s="2"/>
      <c r="C7189" s="2"/>
      <c r="E7189" s="2"/>
      <c r="G7189" s="2"/>
      <c r="H7189" s="6"/>
      <c r="I7189" s="9"/>
      <c r="J7189" s="9"/>
      <c r="K7189" s="9"/>
    </row>
    <row r="7190" spans="1:11" x14ac:dyDescent="0.25">
      <c r="A7190" s="2"/>
      <c r="B7190" s="2"/>
      <c r="C7190" s="2"/>
      <c r="E7190" s="2"/>
      <c r="G7190" s="2"/>
      <c r="H7190" s="6"/>
      <c r="I7190" s="9"/>
      <c r="J7190" s="9"/>
      <c r="K7190" s="9"/>
    </row>
    <row r="7191" spans="1:11" x14ac:dyDescent="0.25">
      <c r="A7191" s="2"/>
      <c r="B7191" s="2"/>
      <c r="C7191" s="2"/>
      <c r="E7191" s="2"/>
      <c r="G7191" s="2"/>
      <c r="H7191" s="6"/>
      <c r="I7191" s="9"/>
      <c r="J7191" s="9"/>
      <c r="K7191" s="9"/>
    </row>
    <row r="7192" spans="1:11" x14ac:dyDescent="0.25">
      <c r="A7192" s="2"/>
      <c r="B7192" s="2"/>
      <c r="C7192" s="2"/>
      <c r="E7192" s="2"/>
      <c r="G7192" s="2"/>
      <c r="H7192" s="6"/>
      <c r="I7192" s="9"/>
      <c r="J7192" s="9"/>
      <c r="K7192" s="9"/>
    </row>
    <row r="7193" spans="1:11" x14ac:dyDescent="0.25">
      <c r="A7193" s="2"/>
      <c r="B7193" s="2"/>
      <c r="C7193" s="2"/>
      <c r="E7193" s="2"/>
      <c r="G7193" s="2"/>
      <c r="H7193" s="6"/>
      <c r="I7193" s="9"/>
      <c r="J7193" s="9"/>
      <c r="K7193" s="9"/>
    </row>
    <row r="7194" spans="1:11" x14ac:dyDescent="0.25">
      <c r="A7194" s="2"/>
      <c r="B7194" s="2"/>
      <c r="C7194" s="2"/>
      <c r="E7194" s="2"/>
      <c r="G7194" s="2"/>
      <c r="H7194" s="6"/>
      <c r="I7194" s="9"/>
      <c r="J7194" s="9"/>
      <c r="K7194" s="9"/>
    </row>
    <row r="7195" spans="1:11" x14ac:dyDescent="0.25">
      <c r="A7195" s="2"/>
      <c r="B7195" s="2"/>
      <c r="C7195" s="2"/>
      <c r="E7195" s="2"/>
      <c r="G7195" s="2"/>
      <c r="H7195" s="6"/>
      <c r="I7195" s="9"/>
      <c r="J7195" s="9"/>
      <c r="K7195" s="9"/>
    </row>
    <row r="7196" spans="1:11" x14ac:dyDescent="0.25">
      <c r="A7196" s="2"/>
      <c r="B7196" s="2"/>
      <c r="C7196" s="2"/>
      <c r="E7196" s="2"/>
      <c r="G7196" s="2"/>
      <c r="H7196" s="6"/>
      <c r="I7196" s="9"/>
      <c r="J7196" s="9"/>
      <c r="K7196" s="9"/>
    </row>
    <row r="7197" spans="1:11" x14ac:dyDescent="0.25">
      <c r="A7197" s="2"/>
      <c r="B7197" s="2"/>
      <c r="C7197" s="2"/>
      <c r="E7197" s="2"/>
      <c r="G7197" s="2"/>
      <c r="H7197" s="6"/>
      <c r="I7197" s="9"/>
      <c r="J7197" s="9"/>
      <c r="K7197" s="9"/>
    </row>
    <row r="7198" spans="1:11" x14ac:dyDescent="0.25">
      <c r="A7198" s="2"/>
      <c r="B7198" s="2"/>
      <c r="C7198" s="2"/>
      <c r="E7198" s="2"/>
      <c r="G7198" s="2"/>
      <c r="H7198" s="6"/>
      <c r="I7198" s="9"/>
      <c r="J7198" s="9"/>
      <c r="K7198" s="9"/>
    </row>
    <row r="7199" spans="1:11" x14ac:dyDescent="0.25">
      <c r="A7199" s="2"/>
      <c r="B7199" s="2"/>
      <c r="C7199" s="2"/>
      <c r="E7199" s="2"/>
      <c r="G7199" s="2"/>
      <c r="H7199" s="6"/>
      <c r="I7199" s="9"/>
      <c r="J7199" s="9"/>
      <c r="K7199" s="9"/>
    </row>
    <row r="7200" spans="1:11" x14ac:dyDescent="0.25">
      <c r="A7200" s="2"/>
      <c r="B7200" s="2"/>
      <c r="C7200" s="2"/>
      <c r="E7200" s="2"/>
      <c r="G7200" s="2"/>
      <c r="H7200" s="6"/>
      <c r="I7200" s="9"/>
      <c r="J7200" s="9"/>
      <c r="K7200" s="9"/>
    </row>
    <row r="7201" spans="1:11" x14ac:dyDescent="0.25">
      <c r="A7201" s="2"/>
      <c r="B7201" s="2"/>
      <c r="C7201" s="2"/>
      <c r="E7201" s="2"/>
      <c r="G7201" s="2"/>
      <c r="H7201" s="6"/>
      <c r="I7201" s="9"/>
      <c r="J7201" s="9"/>
      <c r="K7201" s="9"/>
    </row>
    <row r="7202" spans="1:11" x14ac:dyDescent="0.25">
      <c r="A7202" s="2"/>
      <c r="B7202" s="2"/>
      <c r="C7202" s="2"/>
      <c r="E7202" s="2"/>
      <c r="G7202" s="2"/>
      <c r="H7202" s="6"/>
      <c r="I7202" s="9"/>
      <c r="J7202" s="9"/>
      <c r="K7202" s="9"/>
    </row>
    <row r="7203" spans="1:11" x14ac:dyDescent="0.25">
      <c r="A7203" s="2"/>
      <c r="B7203" s="2"/>
      <c r="C7203" s="2"/>
      <c r="E7203" s="2"/>
      <c r="G7203" s="2"/>
      <c r="H7203" s="6"/>
      <c r="I7203" s="9"/>
      <c r="J7203" s="9"/>
      <c r="K7203" s="9"/>
    </row>
    <row r="7204" spans="1:11" x14ac:dyDescent="0.25">
      <c r="A7204" s="2"/>
      <c r="B7204" s="2"/>
      <c r="C7204" s="2"/>
      <c r="E7204" s="2"/>
      <c r="G7204" s="2"/>
      <c r="H7204" s="6"/>
      <c r="I7204" s="9"/>
      <c r="J7204" s="9"/>
      <c r="K7204" s="9"/>
    </row>
    <row r="7205" spans="1:11" x14ac:dyDescent="0.25">
      <c r="A7205" s="2"/>
      <c r="B7205" s="2"/>
      <c r="C7205" s="2"/>
      <c r="E7205" s="2"/>
      <c r="G7205" s="2"/>
      <c r="H7205" s="6"/>
      <c r="I7205" s="9"/>
      <c r="J7205" s="9"/>
      <c r="K7205" s="9"/>
    </row>
    <row r="7206" spans="1:11" x14ac:dyDescent="0.25">
      <c r="A7206" s="2"/>
      <c r="B7206" s="2"/>
      <c r="C7206" s="2"/>
      <c r="E7206" s="2"/>
      <c r="G7206" s="2"/>
      <c r="H7206" s="6"/>
      <c r="I7206" s="9"/>
      <c r="J7206" s="9"/>
      <c r="K7206" s="9"/>
    </row>
    <row r="7207" spans="1:11" x14ac:dyDescent="0.25">
      <c r="A7207" s="2"/>
      <c r="B7207" s="2"/>
      <c r="C7207" s="2"/>
      <c r="E7207" s="2"/>
      <c r="G7207" s="2"/>
      <c r="H7207" s="6"/>
      <c r="I7207" s="9"/>
      <c r="J7207" s="9"/>
      <c r="K7207" s="9"/>
    </row>
    <row r="7208" spans="1:11" x14ac:dyDescent="0.25">
      <c r="A7208" s="2"/>
      <c r="B7208" s="2"/>
      <c r="C7208" s="2"/>
      <c r="E7208" s="2"/>
      <c r="G7208" s="2"/>
      <c r="H7208" s="6"/>
      <c r="I7208" s="9"/>
      <c r="J7208" s="9"/>
      <c r="K7208" s="9"/>
    </row>
    <row r="7209" spans="1:11" x14ac:dyDescent="0.25">
      <c r="A7209" s="2"/>
      <c r="B7209" s="2"/>
      <c r="C7209" s="2"/>
      <c r="E7209" s="2"/>
      <c r="G7209" s="2"/>
      <c r="H7209" s="6"/>
      <c r="I7209" s="9"/>
      <c r="J7209" s="9"/>
      <c r="K7209" s="9"/>
    </row>
    <row r="7210" spans="1:11" x14ac:dyDescent="0.25">
      <c r="A7210" s="2"/>
      <c r="B7210" s="2"/>
      <c r="C7210" s="2"/>
      <c r="E7210" s="2"/>
      <c r="G7210" s="2"/>
      <c r="H7210" s="6"/>
      <c r="I7210" s="9"/>
      <c r="J7210" s="9"/>
      <c r="K7210" s="9"/>
    </row>
    <row r="7211" spans="1:11" x14ac:dyDescent="0.25">
      <c r="A7211" s="2"/>
      <c r="B7211" s="2"/>
      <c r="C7211" s="2"/>
      <c r="E7211" s="2"/>
      <c r="G7211" s="2"/>
      <c r="H7211" s="6"/>
      <c r="I7211" s="9"/>
      <c r="J7211" s="9"/>
      <c r="K7211" s="9"/>
    </row>
    <row r="7212" spans="1:11" x14ac:dyDescent="0.25">
      <c r="A7212" s="2"/>
      <c r="B7212" s="2"/>
      <c r="C7212" s="2"/>
      <c r="E7212" s="2"/>
      <c r="G7212" s="2"/>
      <c r="H7212" s="6"/>
      <c r="I7212" s="9"/>
      <c r="J7212" s="9"/>
      <c r="K7212" s="9"/>
    </row>
    <row r="7213" spans="1:11" x14ac:dyDescent="0.25">
      <c r="A7213" s="2"/>
      <c r="B7213" s="2"/>
      <c r="C7213" s="2"/>
      <c r="E7213" s="2"/>
      <c r="G7213" s="2"/>
      <c r="H7213" s="6"/>
      <c r="I7213" s="9"/>
      <c r="J7213" s="9"/>
      <c r="K7213" s="9"/>
    </row>
    <row r="7214" spans="1:11" x14ac:dyDescent="0.25">
      <c r="A7214" s="2"/>
      <c r="B7214" s="2"/>
      <c r="C7214" s="2"/>
      <c r="E7214" s="2"/>
      <c r="G7214" s="2"/>
      <c r="H7214" s="6"/>
      <c r="I7214" s="9"/>
      <c r="J7214" s="9"/>
      <c r="K7214" s="9"/>
    </row>
    <row r="7215" spans="1:11" x14ac:dyDescent="0.25">
      <c r="A7215" s="2"/>
      <c r="B7215" s="2"/>
      <c r="C7215" s="2"/>
      <c r="E7215" s="2"/>
      <c r="G7215" s="2"/>
      <c r="H7215" s="6"/>
      <c r="I7215" s="9"/>
      <c r="J7215" s="9"/>
      <c r="K7215" s="9"/>
    </row>
    <row r="7216" spans="1:11" x14ac:dyDescent="0.25">
      <c r="A7216" s="2"/>
      <c r="B7216" s="2"/>
      <c r="C7216" s="2"/>
      <c r="E7216" s="2"/>
      <c r="G7216" s="2"/>
      <c r="H7216" s="6"/>
      <c r="I7216" s="9"/>
      <c r="J7216" s="9"/>
      <c r="K7216" s="9"/>
    </row>
    <row r="7217" spans="1:11" x14ac:dyDescent="0.25">
      <c r="A7217" s="2"/>
      <c r="B7217" s="2"/>
      <c r="C7217" s="2"/>
      <c r="E7217" s="2"/>
      <c r="G7217" s="2"/>
      <c r="H7217" s="6"/>
      <c r="I7217" s="9"/>
      <c r="J7217" s="9"/>
      <c r="K7217" s="9"/>
    </row>
    <row r="7218" spans="1:11" x14ac:dyDescent="0.25">
      <c r="A7218" s="2"/>
      <c r="B7218" s="2"/>
      <c r="C7218" s="2"/>
      <c r="E7218" s="2"/>
      <c r="G7218" s="2"/>
      <c r="H7218" s="6"/>
      <c r="I7218" s="9"/>
      <c r="J7218" s="9"/>
      <c r="K7218" s="9"/>
    </row>
    <row r="7219" spans="1:11" x14ac:dyDescent="0.25">
      <c r="A7219" s="2"/>
      <c r="B7219" s="2"/>
      <c r="C7219" s="2"/>
      <c r="E7219" s="2"/>
      <c r="G7219" s="2"/>
      <c r="H7219" s="6"/>
      <c r="I7219" s="9"/>
      <c r="J7219" s="9"/>
      <c r="K7219" s="9"/>
    </row>
    <row r="7220" spans="1:11" x14ac:dyDescent="0.25">
      <c r="A7220" s="2"/>
      <c r="B7220" s="2"/>
      <c r="C7220" s="2"/>
      <c r="E7220" s="2"/>
      <c r="G7220" s="2"/>
      <c r="H7220" s="6"/>
      <c r="I7220" s="9"/>
      <c r="J7220" s="9"/>
      <c r="K7220" s="9"/>
    </row>
    <row r="7221" spans="1:11" x14ac:dyDescent="0.25">
      <c r="A7221" s="2"/>
      <c r="B7221" s="2"/>
      <c r="C7221" s="2"/>
      <c r="E7221" s="2"/>
      <c r="G7221" s="2"/>
      <c r="H7221" s="6"/>
      <c r="I7221" s="9"/>
      <c r="J7221" s="9"/>
      <c r="K7221" s="9"/>
    </row>
    <row r="7222" spans="1:11" x14ac:dyDescent="0.25">
      <c r="A7222" s="2"/>
      <c r="B7222" s="2"/>
      <c r="C7222" s="2"/>
      <c r="E7222" s="2"/>
      <c r="G7222" s="2"/>
      <c r="H7222" s="6"/>
      <c r="I7222" s="9"/>
      <c r="J7222" s="9"/>
      <c r="K7222" s="9"/>
    </row>
    <row r="7223" spans="1:11" x14ac:dyDescent="0.25">
      <c r="A7223" s="2"/>
      <c r="B7223" s="2"/>
      <c r="C7223" s="2"/>
      <c r="E7223" s="2"/>
      <c r="G7223" s="2"/>
      <c r="H7223" s="6"/>
      <c r="I7223" s="9"/>
      <c r="J7223" s="9"/>
      <c r="K7223" s="9"/>
    </row>
    <row r="7224" spans="1:11" x14ac:dyDescent="0.25">
      <c r="A7224" s="2"/>
      <c r="B7224" s="2"/>
      <c r="C7224" s="2"/>
      <c r="E7224" s="2"/>
      <c r="G7224" s="2"/>
      <c r="H7224" s="6"/>
      <c r="I7224" s="9"/>
      <c r="J7224" s="9"/>
      <c r="K7224" s="9"/>
    </row>
    <row r="7225" spans="1:11" x14ac:dyDescent="0.25">
      <c r="A7225" s="2"/>
      <c r="B7225" s="2"/>
      <c r="C7225" s="2"/>
      <c r="E7225" s="2"/>
      <c r="G7225" s="2"/>
      <c r="H7225" s="6"/>
      <c r="I7225" s="9"/>
      <c r="J7225" s="9"/>
      <c r="K7225" s="9"/>
    </row>
    <row r="7226" spans="1:11" x14ac:dyDescent="0.25">
      <c r="A7226" s="2"/>
      <c r="B7226" s="2"/>
      <c r="C7226" s="2"/>
      <c r="E7226" s="2"/>
      <c r="G7226" s="2"/>
      <c r="H7226" s="6"/>
      <c r="I7226" s="9"/>
      <c r="J7226" s="9"/>
      <c r="K7226" s="9"/>
    </row>
    <row r="7227" spans="1:11" x14ac:dyDescent="0.25">
      <c r="A7227" s="2"/>
      <c r="B7227" s="2"/>
      <c r="C7227" s="2"/>
      <c r="E7227" s="2"/>
      <c r="G7227" s="2"/>
      <c r="H7227" s="6"/>
      <c r="I7227" s="9"/>
      <c r="J7227" s="9"/>
      <c r="K7227" s="9"/>
    </row>
    <row r="7228" spans="1:11" x14ac:dyDescent="0.25">
      <c r="A7228" s="2"/>
      <c r="B7228" s="2"/>
      <c r="C7228" s="2"/>
      <c r="E7228" s="2"/>
      <c r="G7228" s="2"/>
      <c r="H7228" s="6"/>
      <c r="I7228" s="9"/>
      <c r="J7228" s="9"/>
      <c r="K7228" s="9"/>
    </row>
    <row r="7229" spans="1:11" x14ac:dyDescent="0.25">
      <c r="A7229" s="2"/>
      <c r="B7229" s="2"/>
      <c r="C7229" s="2"/>
      <c r="E7229" s="2"/>
      <c r="G7229" s="2"/>
      <c r="H7229" s="6"/>
      <c r="I7229" s="9"/>
      <c r="J7229" s="9"/>
      <c r="K7229" s="9"/>
    </row>
    <row r="7230" spans="1:11" x14ac:dyDescent="0.25">
      <c r="A7230" s="2"/>
      <c r="B7230" s="2"/>
      <c r="C7230" s="2"/>
      <c r="E7230" s="2"/>
      <c r="G7230" s="2"/>
      <c r="H7230" s="6"/>
      <c r="I7230" s="9"/>
      <c r="J7230" s="9"/>
      <c r="K7230" s="9"/>
    </row>
    <row r="7231" spans="1:11" x14ac:dyDescent="0.25">
      <c r="A7231" s="2"/>
      <c r="B7231" s="2"/>
      <c r="C7231" s="2"/>
      <c r="E7231" s="2"/>
      <c r="G7231" s="2"/>
      <c r="H7231" s="6"/>
      <c r="I7231" s="9"/>
      <c r="J7231" s="9"/>
      <c r="K7231" s="9"/>
    </row>
    <row r="7232" spans="1:11" x14ac:dyDescent="0.25">
      <c r="A7232" s="2"/>
      <c r="B7232" s="2"/>
      <c r="C7232" s="2"/>
      <c r="E7232" s="2"/>
      <c r="G7232" s="2"/>
      <c r="H7232" s="6"/>
      <c r="I7232" s="9"/>
      <c r="J7232" s="9"/>
      <c r="K7232" s="9"/>
    </row>
    <row r="7233" spans="1:11" x14ac:dyDescent="0.25">
      <c r="A7233" s="2"/>
      <c r="B7233" s="2"/>
      <c r="C7233" s="2"/>
      <c r="E7233" s="2"/>
      <c r="G7233" s="2"/>
      <c r="H7233" s="6"/>
      <c r="I7233" s="9"/>
      <c r="J7233" s="9"/>
      <c r="K7233" s="9"/>
    </row>
    <row r="7234" spans="1:11" x14ac:dyDescent="0.25">
      <c r="A7234" s="2"/>
      <c r="B7234" s="2"/>
      <c r="C7234" s="2"/>
      <c r="E7234" s="2"/>
      <c r="G7234" s="2"/>
      <c r="H7234" s="6"/>
      <c r="I7234" s="9"/>
      <c r="J7234" s="9"/>
      <c r="K7234" s="9"/>
    </row>
    <row r="7235" spans="1:11" x14ac:dyDescent="0.25">
      <c r="A7235" s="2"/>
      <c r="B7235" s="2"/>
      <c r="C7235" s="2"/>
      <c r="E7235" s="2"/>
      <c r="G7235" s="2"/>
      <c r="H7235" s="6"/>
      <c r="I7235" s="9"/>
      <c r="J7235" s="9"/>
      <c r="K7235" s="9"/>
    </row>
    <row r="7236" spans="1:11" x14ac:dyDescent="0.25">
      <c r="A7236" s="2"/>
      <c r="B7236" s="2"/>
      <c r="C7236" s="2"/>
      <c r="E7236" s="2"/>
      <c r="G7236" s="2"/>
      <c r="H7236" s="6"/>
      <c r="I7236" s="9"/>
      <c r="J7236" s="9"/>
      <c r="K7236" s="9"/>
    </row>
    <row r="7237" spans="1:11" x14ac:dyDescent="0.25">
      <c r="A7237" s="2"/>
      <c r="B7237" s="2"/>
      <c r="C7237" s="2"/>
      <c r="E7237" s="2"/>
      <c r="G7237" s="2"/>
      <c r="H7237" s="6"/>
      <c r="I7237" s="9"/>
      <c r="J7237" s="9"/>
      <c r="K7237" s="9"/>
    </row>
    <row r="7238" spans="1:11" x14ac:dyDescent="0.25">
      <c r="A7238" s="2"/>
      <c r="B7238" s="2"/>
      <c r="C7238" s="2"/>
      <c r="E7238" s="2"/>
      <c r="G7238" s="2"/>
      <c r="H7238" s="6"/>
      <c r="I7238" s="9"/>
      <c r="J7238" s="9"/>
      <c r="K7238" s="9"/>
    </row>
    <row r="7239" spans="1:11" x14ac:dyDescent="0.25">
      <c r="A7239" s="2"/>
      <c r="B7239" s="2"/>
      <c r="C7239" s="2"/>
      <c r="E7239" s="2"/>
      <c r="G7239" s="2"/>
      <c r="H7239" s="6"/>
      <c r="I7239" s="9"/>
      <c r="J7239" s="9"/>
      <c r="K7239" s="9"/>
    </row>
    <row r="7240" spans="1:11" x14ac:dyDescent="0.25">
      <c r="A7240" s="2"/>
      <c r="B7240" s="2"/>
      <c r="C7240" s="2"/>
      <c r="E7240" s="2"/>
      <c r="G7240" s="2"/>
      <c r="H7240" s="6"/>
      <c r="I7240" s="9"/>
      <c r="J7240" s="9"/>
      <c r="K7240" s="9"/>
    </row>
    <row r="7241" spans="1:11" x14ac:dyDescent="0.25">
      <c r="A7241" s="2"/>
      <c r="B7241" s="2"/>
      <c r="C7241" s="2"/>
      <c r="E7241" s="2"/>
      <c r="G7241" s="2"/>
      <c r="H7241" s="6"/>
      <c r="I7241" s="9"/>
      <c r="J7241" s="9"/>
      <c r="K7241" s="9"/>
    </row>
    <row r="7242" spans="1:11" x14ac:dyDescent="0.25">
      <c r="A7242" s="2"/>
      <c r="B7242" s="2"/>
      <c r="C7242" s="2"/>
      <c r="E7242" s="2"/>
      <c r="G7242" s="2"/>
      <c r="H7242" s="6"/>
      <c r="I7242" s="9"/>
      <c r="J7242" s="9"/>
      <c r="K7242" s="9"/>
    </row>
    <row r="7243" spans="1:11" x14ac:dyDescent="0.25">
      <c r="A7243" s="2"/>
      <c r="B7243" s="2"/>
      <c r="C7243" s="2"/>
      <c r="E7243" s="2"/>
      <c r="G7243" s="2"/>
      <c r="H7243" s="6"/>
      <c r="I7243" s="9"/>
      <c r="J7243" s="9"/>
      <c r="K7243" s="9"/>
    </row>
    <row r="7244" spans="1:11" x14ac:dyDescent="0.25">
      <c r="A7244" s="2"/>
      <c r="B7244" s="2"/>
      <c r="C7244" s="2"/>
      <c r="E7244" s="2"/>
      <c r="G7244" s="2"/>
      <c r="H7244" s="6"/>
      <c r="I7244" s="9"/>
      <c r="J7244" s="9"/>
      <c r="K7244" s="9"/>
    </row>
    <row r="7245" spans="1:11" x14ac:dyDescent="0.25">
      <c r="A7245" s="2"/>
      <c r="B7245" s="2"/>
      <c r="C7245" s="2"/>
      <c r="E7245" s="2"/>
      <c r="G7245" s="2"/>
      <c r="H7245" s="6"/>
      <c r="I7245" s="9"/>
      <c r="J7245" s="9"/>
      <c r="K7245" s="9"/>
    </row>
    <row r="7246" spans="1:11" x14ac:dyDescent="0.25">
      <c r="A7246" s="2"/>
      <c r="B7246" s="2"/>
      <c r="C7246" s="2"/>
      <c r="E7246" s="2"/>
      <c r="G7246" s="2"/>
      <c r="H7246" s="6"/>
      <c r="I7246" s="9"/>
      <c r="J7246" s="9"/>
      <c r="K7246" s="9"/>
    </row>
    <row r="7247" spans="1:11" x14ac:dyDescent="0.25">
      <c r="A7247" s="2"/>
      <c r="B7247" s="2"/>
      <c r="C7247" s="2"/>
      <c r="E7247" s="2"/>
      <c r="G7247" s="2"/>
      <c r="H7247" s="6"/>
      <c r="I7247" s="9"/>
      <c r="J7247" s="9"/>
      <c r="K7247" s="9"/>
    </row>
    <row r="7248" spans="1:11" x14ac:dyDescent="0.25">
      <c r="A7248" s="2"/>
      <c r="B7248" s="2"/>
      <c r="C7248" s="2"/>
      <c r="E7248" s="2"/>
      <c r="G7248" s="2"/>
      <c r="H7248" s="6"/>
      <c r="I7248" s="9"/>
      <c r="J7248" s="9"/>
      <c r="K7248" s="9"/>
    </row>
    <row r="7249" spans="1:11" x14ac:dyDescent="0.25">
      <c r="A7249" s="2"/>
      <c r="B7249" s="2"/>
      <c r="C7249" s="2"/>
      <c r="E7249" s="2"/>
      <c r="G7249" s="2"/>
      <c r="H7249" s="6"/>
      <c r="I7249" s="9"/>
      <c r="J7249" s="9"/>
      <c r="K7249" s="9"/>
    </row>
    <row r="7250" spans="1:11" x14ac:dyDescent="0.25">
      <c r="A7250" s="2"/>
      <c r="B7250" s="2"/>
      <c r="C7250" s="2"/>
      <c r="E7250" s="2"/>
      <c r="G7250" s="2"/>
      <c r="H7250" s="6"/>
      <c r="I7250" s="9"/>
      <c r="J7250" s="9"/>
      <c r="K7250" s="9"/>
    </row>
    <row r="7251" spans="1:11" x14ac:dyDescent="0.25">
      <c r="A7251" s="2"/>
      <c r="B7251" s="2"/>
      <c r="C7251" s="2"/>
      <c r="E7251" s="2"/>
      <c r="G7251" s="2"/>
      <c r="H7251" s="6"/>
      <c r="I7251" s="9"/>
      <c r="J7251" s="9"/>
      <c r="K7251" s="9"/>
    </row>
    <row r="7252" spans="1:11" x14ac:dyDescent="0.25">
      <c r="A7252" s="2"/>
      <c r="B7252" s="2"/>
      <c r="C7252" s="2"/>
      <c r="E7252" s="2"/>
      <c r="G7252" s="2"/>
      <c r="H7252" s="6"/>
      <c r="I7252" s="9"/>
      <c r="J7252" s="9"/>
      <c r="K7252" s="9"/>
    </row>
    <row r="7253" spans="1:11" x14ac:dyDescent="0.25">
      <c r="A7253" s="2"/>
      <c r="B7253" s="2"/>
      <c r="C7253" s="2"/>
      <c r="E7253" s="2"/>
      <c r="G7253" s="2"/>
      <c r="H7253" s="6"/>
      <c r="I7253" s="9"/>
      <c r="J7253" s="9"/>
      <c r="K7253" s="9"/>
    </row>
    <row r="7254" spans="1:11" x14ac:dyDescent="0.25">
      <c r="A7254" s="2"/>
      <c r="B7254" s="2"/>
      <c r="C7254" s="2"/>
      <c r="E7254" s="2"/>
      <c r="G7254" s="2"/>
      <c r="H7254" s="6"/>
      <c r="I7254" s="9"/>
      <c r="J7254" s="9"/>
      <c r="K7254" s="9"/>
    </row>
    <row r="7255" spans="1:11" x14ac:dyDescent="0.25">
      <c r="A7255" s="2"/>
      <c r="B7255" s="2"/>
      <c r="C7255" s="2"/>
      <c r="E7255" s="2"/>
      <c r="G7255" s="2"/>
      <c r="H7255" s="6"/>
      <c r="I7255" s="9"/>
      <c r="J7255" s="9"/>
      <c r="K7255" s="9"/>
    </row>
    <row r="7256" spans="1:11" x14ac:dyDescent="0.25">
      <c r="A7256" s="2"/>
      <c r="B7256" s="2"/>
      <c r="C7256" s="2"/>
      <c r="E7256" s="2"/>
      <c r="G7256" s="2"/>
      <c r="H7256" s="6"/>
      <c r="I7256" s="9"/>
      <c r="J7256" s="9"/>
      <c r="K7256" s="9"/>
    </row>
    <row r="7257" spans="1:11" x14ac:dyDescent="0.25">
      <c r="A7257" s="2"/>
      <c r="B7257" s="2"/>
      <c r="C7257" s="2"/>
      <c r="E7257" s="2"/>
      <c r="G7257" s="2"/>
      <c r="H7257" s="6"/>
      <c r="I7257" s="9"/>
      <c r="J7257" s="9"/>
      <c r="K7257" s="9"/>
    </row>
    <row r="7258" spans="1:11" x14ac:dyDescent="0.25">
      <c r="A7258" s="2"/>
      <c r="B7258" s="2"/>
      <c r="C7258" s="2"/>
      <c r="E7258" s="2"/>
      <c r="G7258" s="2"/>
      <c r="H7258" s="6"/>
      <c r="I7258" s="9"/>
      <c r="J7258" s="9"/>
      <c r="K7258" s="9"/>
    </row>
    <row r="7259" spans="1:11" x14ac:dyDescent="0.25">
      <c r="A7259" s="2"/>
      <c r="B7259" s="2"/>
      <c r="C7259" s="2"/>
      <c r="E7259" s="2"/>
      <c r="G7259" s="2"/>
      <c r="H7259" s="6"/>
      <c r="I7259" s="9"/>
      <c r="J7259" s="9"/>
      <c r="K7259" s="9"/>
    </row>
    <row r="7260" spans="1:11" x14ac:dyDescent="0.25">
      <c r="A7260" s="2"/>
      <c r="B7260" s="2"/>
      <c r="C7260" s="2"/>
      <c r="E7260" s="2"/>
      <c r="G7260" s="2"/>
      <c r="H7260" s="6"/>
      <c r="I7260" s="9"/>
      <c r="J7260" s="9"/>
      <c r="K7260" s="9"/>
    </row>
    <row r="7261" spans="1:11" x14ac:dyDescent="0.25">
      <c r="A7261" s="2"/>
      <c r="B7261" s="2"/>
      <c r="C7261" s="2"/>
      <c r="E7261" s="2"/>
      <c r="G7261" s="2"/>
      <c r="H7261" s="6"/>
      <c r="I7261" s="9"/>
      <c r="J7261" s="9"/>
      <c r="K7261" s="9"/>
    </row>
    <row r="7262" spans="1:11" x14ac:dyDescent="0.25">
      <c r="A7262" s="2"/>
      <c r="B7262" s="2"/>
      <c r="C7262" s="2"/>
      <c r="E7262" s="2"/>
      <c r="G7262" s="2"/>
      <c r="H7262" s="6"/>
      <c r="I7262" s="9"/>
      <c r="J7262" s="9"/>
      <c r="K7262" s="9"/>
    </row>
    <row r="7263" spans="1:11" x14ac:dyDescent="0.25">
      <c r="A7263" s="2"/>
      <c r="B7263" s="2"/>
      <c r="C7263" s="2"/>
      <c r="E7263" s="2"/>
      <c r="G7263" s="2"/>
      <c r="H7263" s="6"/>
      <c r="I7263" s="9"/>
      <c r="J7263" s="9"/>
      <c r="K7263" s="9"/>
    </row>
    <row r="7264" spans="1:11" x14ac:dyDescent="0.25">
      <c r="A7264" s="2"/>
      <c r="B7264" s="2"/>
      <c r="C7264" s="2"/>
      <c r="E7264" s="2"/>
      <c r="G7264" s="2"/>
      <c r="H7264" s="6"/>
      <c r="I7264" s="9"/>
      <c r="J7264" s="9"/>
      <c r="K7264" s="9"/>
    </row>
    <row r="7265" spans="1:11" x14ac:dyDescent="0.25">
      <c r="A7265" s="2"/>
      <c r="B7265" s="2"/>
      <c r="C7265" s="2"/>
      <c r="E7265" s="2"/>
      <c r="G7265" s="2"/>
      <c r="H7265" s="6"/>
      <c r="I7265" s="9"/>
      <c r="J7265" s="9"/>
      <c r="K7265" s="9"/>
    </row>
    <row r="7266" spans="1:11" x14ac:dyDescent="0.25">
      <c r="A7266" s="2"/>
      <c r="B7266" s="2"/>
      <c r="C7266" s="2"/>
      <c r="E7266" s="2"/>
      <c r="G7266" s="2"/>
      <c r="H7266" s="6"/>
      <c r="I7266" s="9"/>
      <c r="J7266" s="9"/>
      <c r="K7266" s="9"/>
    </row>
    <row r="7267" spans="1:11" x14ac:dyDescent="0.25">
      <c r="A7267" s="2"/>
      <c r="B7267" s="2"/>
      <c r="C7267" s="2"/>
      <c r="E7267" s="2"/>
      <c r="G7267" s="2"/>
      <c r="H7267" s="6"/>
      <c r="I7267" s="9"/>
      <c r="J7267" s="9"/>
      <c r="K7267" s="9"/>
    </row>
    <row r="7268" spans="1:11" x14ac:dyDescent="0.25">
      <c r="A7268" s="2"/>
      <c r="B7268" s="2"/>
      <c r="C7268" s="2"/>
      <c r="E7268" s="2"/>
      <c r="G7268" s="2"/>
      <c r="H7268" s="6"/>
      <c r="I7268" s="9"/>
      <c r="J7268" s="9"/>
      <c r="K7268" s="9"/>
    </row>
    <row r="7269" spans="1:11" x14ac:dyDescent="0.25">
      <c r="A7269" s="2"/>
      <c r="B7269" s="2"/>
      <c r="C7269" s="2"/>
      <c r="E7269" s="2"/>
      <c r="G7269" s="2"/>
      <c r="H7269" s="6"/>
      <c r="I7269" s="9"/>
      <c r="J7269" s="9"/>
      <c r="K7269" s="9"/>
    </row>
    <row r="7270" spans="1:11" x14ac:dyDescent="0.25">
      <c r="A7270" s="2"/>
      <c r="B7270" s="2"/>
      <c r="C7270" s="2"/>
      <c r="E7270" s="2"/>
      <c r="G7270" s="2"/>
      <c r="H7270" s="6"/>
      <c r="I7270" s="9"/>
      <c r="J7270" s="9"/>
      <c r="K7270" s="9"/>
    </row>
    <row r="7271" spans="1:11" x14ac:dyDescent="0.25">
      <c r="A7271" s="2"/>
      <c r="B7271" s="2"/>
      <c r="C7271" s="2"/>
      <c r="E7271" s="2"/>
      <c r="G7271" s="2"/>
      <c r="H7271" s="6"/>
      <c r="I7271" s="9"/>
      <c r="J7271" s="9"/>
      <c r="K7271" s="9"/>
    </row>
    <row r="7272" spans="1:11" x14ac:dyDescent="0.25">
      <c r="A7272" s="2"/>
      <c r="B7272" s="2"/>
      <c r="C7272" s="2"/>
      <c r="E7272" s="2"/>
      <c r="G7272" s="2"/>
      <c r="H7272" s="6"/>
      <c r="I7272" s="9"/>
      <c r="J7272" s="9"/>
      <c r="K7272" s="9"/>
    </row>
    <row r="7273" spans="1:11" x14ac:dyDescent="0.25">
      <c r="A7273" s="2"/>
      <c r="B7273" s="2"/>
      <c r="C7273" s="2"/>
      <c r="E7273" s="2"/>
      <c r="G7273" s="2"/>
      <c r="H7273" s="6"/>
      <c r="I7273" s="9"/>
      <c r="J7273" s="9"/>
      <c r="K7273" s="9"/>
    </row>
    <row r="7274" spans="1:11" x14ac:dyDescent="0.25">
      <c r="A7274" s="2"/>
      <c r="B7274" s="2"/>
      <c r="C7274" s="2"/>
      <c r="E7274" s="2"/>
      <c r="G7274" s="2"/>
      <c r="H7274" s="6"/>
      <c r="I7274" s="9"/>
      <c r="J7274" s="9"/>
      <c r="K7274" s="9"/>
    </row>
    <row r="7275" spans="1:11" x14ac:dyDescent="0.25">
      <c r="A7275" s="2"/>
      <c r="B7275" s="2"/>
      <c r="C7275" s="2"/>
      <c r="E7275" s="2"/>
      <c r="G7275" s="2"/>
      <c r="H7275" s="6"/>
      <c r="I7275" s="9"/>
      <c r="J7275" s="9"/>
      <c r="K7275" s="9"/>
    </row>
    <row r="7276" spans="1:11" x14ac:dyDescent="0.25">
      <c r="A7276" s="2"/>
      <c r="B7276" s="2"/>
      <c r="C7276" s="2"/>
      <c r="E7276" s="2"/>
      <c r="G7276" s="2"/>
      <c r="H7276" s="6"/>
      <c r="I7276" s="9"/>
      <c r="J7276" s="9"/>
      <c r="K7276" s="9"/>
    </row>
    <row r="7277" spans="1:11" x14ac:dyDescent="0.25">
      <c r="A7277" s="2"/>
      <c r="B7277" s="2"/>
      <c r="C7277" s="2"/>
      <c r="E7277" s="2"/>
      <c r="G7277" s="2"/>
      <c r="H7277" s="6"/>
      <c r="I7277" s="9"/>
      <c r="J7277" s="9"/>
      <c r="K7277" s="9"/>
    </row>
    <row r="7278" spans="1:11" x14ac:dyDescent="0.25">
      <c r="A7278" s="2"/>
      <c r="B7278" s="2"/>
      <c r="C7278" s="2"/>
      <c r="E7278" s="2"/>
      <c r="G7278" s="2"/>
      <c r="H7278" s="6"/>
      <c r="I7278" s="9"/>
      <c r="J7278" s="9"/>
      <c r="K7278" s="9"/>
    </row>
    <row r="7279" spans="1:11" x14ac:dyDescent="0.25">
      <c r="A7279" s="2"/>
      <c r="B7279" s="2"/>
      <c r="C7279" s="2"/>
      <c r="E7279" s="2"/>
      <c r="G7279" s="2"/>
      <c r="H7279" s="6"/>
      <c r="I7279" s="9"/>
      <c r="J7279" s="9"/>
      <c r="K7279" s="9"/>
    </row>
    <row r="7280" spans="1:11" x14ac:dyDescent="0.25">
      <c r="A7280" s="2"/>
      <c r="B7280" s="2"/>
      <c r="C7280" s="2"/>
      <c r="E7280" s="2"/>
      <c r="G7280" s="2"/>
      <c r="H7280" s="6"/>
      <c r="I7280" s="9"/>
      <c r="J7280" s="9"/>
      <c r="K7280" s="9"/>
    </row>
    <row r="7281" spans="1:11" x14ac:dyDescent="0.25">
      <c r="A7281" s="2"/>
      <c r="B7281" s="2"/>
      <c r="C7281" s="2"/>
      <c r="E7281" s="2"/>
      <c r="G7281" s="2"/>
      <c r="H7281" s="6"/>
      <c r="I7281" s="9"/>
      <c r="J7281" s="9"/>
      <c r="K7281" s="9"/>
    </row>
    <row r="7282" spans="1:11" x14ac:dyDescent="0.25">
      <c r="A7282" s="2"/>
      <c r="B7282" s="2"/>
      <c r="C7282" s="2"/>
      <c r="E7282" s="2"/>
      <c r="G7282" s="2"/>
      <c r="H7282" s="6"/>
      <c r="I7282" s="9"/>
      <c r="J7282" s="9"/>
      <c r="K7282" s="9"/>
    </row>
    <row r="7283" spans="1:11" x14ac:dyDescent="0.25">
      <c r="A7283" s="2"/>
      <c r="B7283" s="2"/>
      <c r="C7283" s="2"/>
      <c r="E7283" s="2"/>
      <c r="G7283" s="2"/>
      <c r="H7283" s="6"/>
      <c r="I7283" s="9"/>
      <c r="J7283" s="9"/>
      <c r="K7283" s="9"/>
    </row>
    <row r="7284" spans="1:11" x14ac:dyDescent="0.25">
      <c r="A7284" s="2"/>
      <c r="B7284" s="2"/>
      <c r="C7284" s="2"/>
      <c r="E7284" s="2"/>
      <c r="G7284" s="2"/>
      <c r="H7284" s="6"/>
      <c r="I7284" s="9"/>
      <c r="J7284" s="9"/>
      <c r="K7284" s="9"/>
    </row>
    <row r="7285" spans="1:11" x14ac:dyDescent="0.25">
      <c r="A7285" s="2"/>
      <c r="B7285" s="2"/>
      <c r="C7285" s="2"/>
      <c r="E7285" s="2"/>
      <c r="G7285" s="2"/>
      <c r="H7285" s="6"/>
      <c r="I7285" s="9"/>
      <c r="J7285" s="9"/>
      <c r="K7285" s="9"/>
    </row>
    <row r="7286" spans="1:11" x14ac:dyDescent="0.25">
      <c r="A7286" s="2"/>
      <c r="B7286" s="2"/>
      <c r="C7286" s="2"/>
      <c r="E7286" s="2"/>
      <c r="G7286" s="2"/>
      <c r="H7286" s="6"/>
      <c r="I7286" s="9"/>
      <c r="J7286" s="9"/>
      <c r="K7286" s="9"/>
    </row>
    <row r="7287" spans="1:11" x14ac:dyDescent="0.25">
      <c r="A7287" s="2"/>
      <c r="B7287" s="2"/>
      <c r="C7287" s="2"/>
      <c r="E7287" s="2"/>
      <c r="G7287" s="2"/>
      <c r="H7287" s="6"/>
      <c r="I7287" s="9"/>
      <c r="J7287" s="9"/>
      <c r="K7287" s="9"/>
    </row>
    <row r="7288" spans="1:11" x14ac:dyDescent="0.25">
      <c r="A7288" s="2"/>
      <c r="B7288" s="2"/>
      <c r="C7288" s="2"/>
      <c r="E7288" s="2"/>
      <c r="G7288" s="2"/>
      <c r="H7288" s="6"/>
      <c r="I7288" s="9"/>
      <c r="J7288" s="9"/>
      <c r="K7288" s="9"/>
    </row>
    <row r="7289" spans="1:11" x14ac:dyDescent="0.25">
      <c r="A7289" s="2"/>
      <c r="B7289" s="2"/>
      <c r="C7289" s="2"/>
      <c r="E7289" s="2"/>
      <c r="G7289" s="2"/>
      <c r="H7289" s="6"/>
      <c r="I7289" s="9"/>
      <c r="J7289" s="9"/>
      <c r="K7289" s="9"/>
    </row>
    <row r="7290" spans="1:11" x14ac:dyDescent="0.25">
      <c r="A7290" s="2"/>
      <c r="B7290" s="2"/>
      <c r="C7290" s="2"/>
      <c r="E7290" s="2"/>
      <c r="G7290" s="2"/>
      <c r="H7290" s="6"/>
      <c r="I7290" s="9"/>
      <c r="J7290" s="9"/>
      <c r="K7290" s="9"/>
    </row>
    <row r="7291" spans="1:11" x14ac:dyDescent="0.25">
      <c r="A7291" s="2"/>
      <c r="B7291" s="2"/>
      <c r="C7291" s="2"/>
      <c r="E7291" s="2"/>
      <c r="G7291" s="2"/>
      <c r="H7291" s="6"/>
      <c r="I7291" s="9"/>
      <c r="J7291" s="9"/>
      <c r="K7291" s="9"/>
    </row>
    <row r="7292" spans="1:11" x14ac:dyDescent="0.25">
      <c r="A7292" s="2"/>
      <c r="B7292" s="2"/>
      <c r="C7292" s="2"/>
      <c r="E7292" s="2"/>
      <c r="G7292" s="2"/>
      <c r="H7292" s="6"/>
      <c r="I7292" s="9"/>
      <c r="J7292" s="9"/>
      <c r="K7292" s="9"/>
    </row>
    <row r="7293" spans="1:11" x14ac:dyDescent="0.25">
      <c r="A7293" s="2"/>
      <c r="B7293" s="2"/>
      <c r="C7293" s="2"/>
      <c r="E7293" s="2"/>
      <c r="G7293" s="2"/>
      <c r="H7293" s="6"/>
      <c r="I7293" s="9"/>
      <c r="J7293" s="9"/>
      <c r="K7293" s="9"/>
    </row>
    <row r="7294" spans="1:11" x14ac:dyDescent="0.25">
      <c r="A7294" s="2"/>
      <c r="B7294" s="2"/>
      <c r="C7294" s="2"/>
      <c r="E7294" s="2"/>
      <c r="G7294" s="2"/>
      <c r="H7294" s="6"/>
      <c r="I7294" s="9"/>
      <c r="J7294" s="9"/>
      <c r="K7294" s="9"/>
    </row>
    <row r="7295" spans="1:11" x14ac:dyDescent="0.25">
      <c r="A7295" s="2"/>
      <c r="B7295" s="2"/>
      <c r="C7295" s="2"/>
      <c r="E7295" s="2"/>
      <c r="G7295" s="2"/>
      <c r="H7295" s="6"/>
      <c r="I7295" s="9"/>
      <c r="J7295" s="9"/>
      <c r="K7295" s="9"/>
    </row>
    <row r="7296" spans="1:11" x14ac:dyDescent="0.25">
      <c r="A7296" s="2"/>
      <c r="B7296" s="2"/>
      <c r="C7296" s="2"/>
      <c r="E7296" s="2"/>
      <c r="G7296" s="2"/>
      <c r="H7296" s="6"/>
      <c r="I7296" s="9"/>
      <c r="J7296" s="9"/>
      <c r="K7296" s="9"/>
    </row>
    <row r="7297" spans="1:11" x14ac:dyDescent="0.25">
      <c r="A7297" s="2"/>
      <c r="B7297" s="2"/>
      <c r="C7297" s="2"/>
      <c r="E7297" s="2"/>
      <c r="G7297" s="2"/>
      <c r="H7297" s="6"/>
      <c r="I7297" s="9"/>
      <c r="J7297" s="9"/>
      <c r="K7297" s="9"/>
    </row>
    <row r="7298" spans="1:11" x14ac:dyDescent="0.25">
      <c r="A7298" s="2"/>
      <c r="B7298" s="2"/>
      <c r="C7298" s="2"/>
      <c r="E7298" s="2"/>
      <c r="G7298" s="2"/>
      <c r="H7298" s="6"/>
      <c r="I7298" s="9"/>
      <c r="J7298" s="9"/>
      <c r="K7298" s="9"/>
    </row>
    <row r="7299" spans="1:11" x14ac:dyDescent="0.25">
      <c r="A7299" s="2"/>
      <c r="B7299" s="2"/>
      <c r="C7299" s="2"/>
      <c r="E7299" s="2"/>
      <c r="G7299" s="2"/>
      <c r="H7299" s="6"/>
      <c r="I7299" s="9"/>
      <c r="J7299" s="9"/>
      <c r="K7299" s="9"/>
    </row>
    <row r="7300" spans="1:11" x14ac:dyDescent="0.25">
      <c r="A7300" s="2"/>
      <c r="B7300" s="2"/>
      <c r="C7300" s="2"/>
      <c r="E7300" s="2"/>
      <c r="G7300" s="2"/>
      <c r="H7300" s="6"/>
      <c r="I7300" s="9"/>
      <c r="J7300" s="9"/>
      <c r="K7300" s="9"/>
    </row>
    <row r="7301" spans="1:11" x14ac:dyDescent="0.25">
      <c r="A7301" s="2"/>
      <c r="B7301" s="2"/>
      <c r="C7301" s="2"/>
      <c r="E7301" s="2"/>
      <c r="G7301" s="2"/>
      <c r="H7301" s="6"/>
      <c r="I7301" s="9"/>
      <c r="J7301" s="9"/>
      <c r="K7301" s="9"/>
    </row>
    <row r="7302" spans="1:11" x14ac:dyDescent="0.25">
      <c r="A7302" s="2"/>
      <c r="B7302" s="2"/>
      <c r="C7302" s="2"/>
      <c r="E7302" s="2"/>
      <c r="G7302" s="2"/>
      <c r="H7302" s="6"/>
      <c r="I7302" s="9"/>
      <c r="J7302" s="9"/>
      <c r="K7302" s="9"/>
    </row>
    <row r="7303" spans="1:11" x14ac:dyDescent="0.25">
      <c r="A7303" s="2"/>
      <c r="B7303" s="2"/>
      <c r="C7303" s="2"/>
      <c r="E7303" s="2"/>
      <c r="G7303" s="2"/>
      <c r="H7303" s="6"/>
      <c r="I7303" s="9"/>
      <c r="J7303" s="9"/>
      <c r="K7303" s="9"/>
    </row>
    <row r="7304" spans="1:11" x14ac:dyDescent="0.25">
      <c r="A7304" s="2"/>
      <c r="B7304" s="2"/>
      <c r="C7304" s="2"/>
      <c r="E7304" s="2"/>
      <c r="G7304" s="2"/>
      <c r="H7304" s="6"/>
      <c r="I7304" s="9"/>
      <c r="J7304" s="9"/>
      <c r="K7304" s="9"/>
    </row>
    <row r="7305" spans="1:11" x14ac:dyDescent="0.25">
      <c r="A7305" s="2"/>
      <c r="B7305" s="2"/>
      <c r="C7305" s="2"/>
      <c r="E7305" s="2"/>
      <c r="G7305" s="2"/>
      <c r="H7305" s="6"/>
      <c r="I7305" s="9"/>
      <c r="J7305" s="9"/>
      <c r="K7305" s="9"/>
    </row>
    <row r="7306" spans="1:11" x14ac:dyDescent="0.25">
      <c r="A7306" s="2"/>
      <c r="B7306" s="2"/>
      <c r="C7306" s="2"/>
      <c r="E7306" s="2"/>
      <c r="G7306" s="2"/>
      <c r="H7306" s="6"/>
      <c r="I7306" s="9"/>
      <c r="J7306" s="9"/>
      <c r="K7306" s="9"/>
    </row>
    <row r="7307" spans="1:11" x14ac:dyDescent="0.25">
      <c r="A7307" s="2"/>
      <c r="B7307" s="2"/>
      <c r="C7307" s="2"/>
      <c r="E7307" s="2"/>
      <c r="G7307" s="2"/>
      <c r="H7307" s="6"/>
      <c r="I7307" s="9"/>
      <c r="J7307" s="9"/>
      <c r="K7307" s="9"/>
    </row>
    <row r="7308" spans="1:11" x14ac:dyDescent="0.25">
      <c r="A7308" s="2"/>
      <c r="B7308" s="2"/>
      <c r="C7308" s="2"/>
      <c r="E7308" s="2"/>
      <c r="G7308" s="2"/>
      <c r="H7308" s="6"/>
      <c r="I7308" s="9"/>
      <c r="J7308" s="9"/>
      <c r="K7308" s="9"/>
    </row>
    <row r="7309" spans="1:11" x14ac:dyDescent="0.25">
      <c r="A7309" s="2"/>
      <c r="B7309" s="2"/>
      <c r="C7309" s="2"/>
      <c r="E7309" s="2"/>
      <c r="G7309" s="2"/>
      <c r="H7309" s="6"/>
      <c r="I7309" s="9"/>
      <c r="J7309" s="9"/>
      <c r="K7309" s="9"/>
    </row>
    <row r="7310" spans="1:11" x14ac:dyDescent="0.25">
      <c r="A7310" s="2"/>
      <c r="B7310" s="2"/>
      <c r="C7310" s="2"/>
      <c r="E7310" s="2"/>
      <c r="G7310" s="2"/>
      <c r="H7310" s="6"/>
      <c r="I7310" s="9"/>
      <c r="J7310" s="9"/>
      <c r="K7310" s="9"/>
    </row>
    <row r="7311" spans="1:11" x14ac:dyDescent="0.25">
      <c r="A7311" s="2"/>
      <c r="B7311" s="2"/>
      <c r="C7311" s="2"/>
      <c r="E7311" s="2"/>
      <c r="G7311" s="2"/>
      <c r="H7311" s="6"/>
      <c r="I7311" s="9"/>
      <c r="J7311" s="9"/>
      <c r="K7311" s="9"/>
    </row>
    <row r="7312" spans="1:11" x14ac:dyDescent="0.25">
      <c r="A7312" s="2"/>
      <c r="B7312" s="2"/>
      <c r="C7312" s="2"/>
      <c r="E7312" s="2"/>
      <c r="G7312" s="2"/>
      <c r="H7312" s="6"/>
      <c r="I7312" s="9"/>
      <c r="J7312" s="9"/>
      <c r="K7312" s="9"/>
    </row>
    <row r="7313" spans="1:11" x14ac:dyDescent="0.25">
      <c r="A7313" s="2"/>
      <c r="B7313" s="2"/>
      <c r="C7313" s="2"/>
      <c r="E7313" s="2"/>
      <c r="G7313" s="2"/>
      <c r="H7313" s="6"/>
      <c r="I7313" s="9"/>
      <c r="J7313" s="9"/>
      <c r="K7313" s="9"/>
    </row>
    <row r="7314" spans="1:11" x14ac:dyDescent="0.25">
      <c r="A7314" s="2"/>
      <c r="B7314" s="2"/>
      <c r="C7314" s="2"/>
      <c r="E7314" s="2"/>
      <c r="G7314" s="2"/>
      <c r="H7314" s="6"/>
      <c r="I7314" s="9"/>
      <c r="J7314" s="9"/>
      <c r="K7314" s="9"/>
    </row>
    <row r="7315" spans="1:11" x14ac:dyDescent="0.25">
      <c r="A7315" s="2"/>
      <c r="B7315" s="2"/>
      <c r="C7315" s="2"/>
      <c r="E7315" s="2"/>
      <c r="G7315" s="2"/>
      <c r="H7315" s="6"/>
      <c r="I7315" s="9"/>
      <c r="J7315" s="9"/>
      <c r="K7315" s="9"/>
    </row>
    <row r="7316" spans="1:11" x14ac:dyDescent="0.25">
      <c r="A7316" s="2"/>
      <c r="B7316" s="2"/>
      <c r="C7316" s="2"/>
      <c r="E7316" s="2"/>
      <c r="G7316" s="2"/>
      <c r="H7316" s="6"/>
      <c r="I7316" s="9"/>
      <c r="J7316" s="9"/>
      <c r="K7316" s="9"/>
    </row>
    <row r="7317" spans="1:11" x14ac:dyDescent="0.25">
      <c r="A7317" s="2"/>
      <c r="B7317" s="2"/>
      <c r="C7317" s="2"/>
      <c r="E7317" s="2"/>
      <c r="G7317" s="2"/>
      <c r="H7317" s="6"/>
      <c r="I7317" s="9"/>
      <c r="J7317" s="9"/>
      <c r="K7317" s="9"/>
    </row>
    <row r="7318" spans="1:11" x14ac:dyDescent="0.25">
      <c r="A7318" s="2"/>
      <c r="B7318" s="2"/>
      <c r="C7318" s="2"/>
      <c r="E7318" s="2"/>
      <c r="G7318" s="2"/>
      <c r="H7318" s="6"/>
      <c r="I7318" s="9"/>
      <c r="J7318" s="9"/>
      <c r="K7318" s="9"/>
    </row>
    <row r="7319" spans="1:11" x14ac:dyDescent="0.25">
      <c r="A7319" s="2"/>
      <c r="B7319" s="2"/>
      <c r="C7319" s="2"/>
      <c r="E7319" s="2"/>
      <c r="G7319" s="2"/>
      <c r="H7319" s="6"/>
      <c r="I7319" s="9"/>
      <c r="J7319" s="9"/>
      <c r="K7319" s="9"/>
    </row>
    <row r="7320" spans="1:11" x14ac:dyDescent="0.25">
      <c r="A7320" s="2"/>
      <c r="B7320" s="2"/>
      <c r="C7320" s="2"/>
      <c r="E7320" s="2"/>
      <c r="G7320" s="2"/>
      <c r="H7320" s="6"/>
      <c r="I7320" s="9"/>
      <c r="J7320" s="9"/>
      <c r="K7320" s="9"/>
    </row>
    <row r="7321" spans="1:11" x14ac:dyDescent="0.25">
      <c r="A7321" s="2"/>
      <c r="B7321" s="2"/>
      <c r="C7321" s="2"/>
      <c r="E7321" s="2"/>
      <c r="G7321" s="2"/>
      <c r="H7321" s="6"/>
      <c r="I7321" s="9"/>
      <c r="J7321" s="9"/>
      <c r="K7321" s="9"/>
    </row>
    <row r="7322" spans="1:11" x14ac:dyDescent="0.25">
      <c r="A7322" s="2"/>
      <c r="B7322" s="2"/>
      <c r="C7322" s="2"/>
      <c r="E7322" s="2"/>
      <c r="G7322" s="2"/>
      <c r="H7322" s="6"/>
      <c r="I7322" s="9"/>
      <c r="J7322" s="9"/>
      <c r="K7322" s="9"/>
    </row>
    <row r="7323" spans="1:11" x14ac:dyDescent="0.25">
      <c r="A7323" s="2"/>
      <c r="B7323" s="2"/>
      <c r="C7323" s="2"/>
      <c r="E7323" s="2"/>
      <c r="G7323" s="2"/>
      <c r="H7323" s="6"/>
      <c r="I7323" s="9"/>
      <c r="J7323" s="9"/>
      <c r="K7323" s="9"/>
    </row>
    <row r="7324" spans="1:11" x14ac:dyDescent="0.25">
      <c r="A7324" s="2"/>
      <c r="B7324" s="2"/>
      <c r="C7324" s="2"/>
      <c r="E7324" s="2"/>
      <c r="G7324" s="2"/>
      <c r="H7324" s="6"/>
      <c r="I7324" s="9"/>
      <c r="J7324" s="9"/>
      <c r="K7324" s="9"/>
    </row>
    <row r="7325" spans="1:11" x14ac:dyDescent="0.25">
      <c r="A7325" s="2"/>
      <c r="B7325" s="2"/>
      <c r="C7325" s="2"/>
      <c r="E7325" s="2"/>
      <c r="G7325" s="2"/>
      <c r="H7325" s="6"/>
      <c r="I7325" s="9"/>
      <c r="J7325" s="9"/>
      <c r="K7325" s="9"/>
    </row>
    <row r="7326" spans="1:11" x14ac:dyDescent="0.25">
      <c r="A7326" s="2"/>
      <c r="B7326" s="2"/>
      <c r="C7326" s="2"/>
      <c r="E7326" s="2"/>
      <c r="G7326" s="2"/>
      <c r="H7326" s="6"/>
      <c r="I7326" s="9"/>
      <c r="J7326" s="9"/>
      <c r="K7326" s="9"/>
    </row>
    <row r="7327" spans="1:11" x14ac:dyDescent="0.25">
      <c r="A7327" s="2"/>
      <c r="B7327" s="2"/>
      <c r="C7327" s="2"/>
      <c r="E7327" s="2"/>
      <c r="G7327" s="2"/>
      <c r="H7327" s="6"/>
      <c r="I7327" s="9"/>
      <c r="J7327" s="9"/>
      <c r="K7327" s="9"/>
    </row>
    <row r="7328" spans="1:11" x14ac:dyDescent="0.25">
      <c r="A7328" s="2"/>
      <c r="B7328" s="2"/>
      <c r="C7328" s="2"/>
      <c r="E7328" s="2"/>
      <c r="G7328" s="2"/>
      <c r="H7328" s="6"/>
      <c r="I7328" s="9"/>
      <c r="J7328" s="9"/>
      <c r="K7328" s="9"/>
    </row>
    <row r="7329" spans="1:11" x14ac:dyDescent="0.25">
      <c r="A7329" s="2"/>
      <c r="B7329" s="2"/>
      <c r="C7329" s="2"/>
      <c r="E7329" s="2"/>
      <c r="G7329" s="2"/>
      <c r="H7329" s="6"/>
      <c r="I7329" s="9"/>
      <c r="J7329" s="9"/>
      <c r="K7329" s="9"/>
    </row>
    <row r="7330" spans="1:11" x14ac:dyDescent="0.25">
      <c r="A7330" s="2"/>
      <c r="B7330" s="2"/>
      <c r="C7330" s="2"/>
      <c r="E7330" s="2"/>
      <c r="G7330" s="2"/>
      <c r="H7330" s="6"/>
      <c r="I7330" s="9"/>
      <c r="J7330" s="9"/>
      <c r="K7330" s="9"/>
    </row>
    <row r="7331" spans="1:11" x14ac:dyDescent="0.25">
      <c r="A7331" s="2"/>
      <c r="B7331" s="2"/>
      <c r="C7331" s="2"/>
      <c r="E7331" s="2"/>
      <c r="G7331" s="2"/>
      <c r="H7331" s="6"/>
      <c r="I7331" s="9"/>
      <c r="J7331" s="9"/>
      <c r="K7331" s="9"/>
    </row>
    <row r="7332" spans="1:11" x14ac:dyDescent="0.25">
      <c r="A7332" s="2"/>
      <c r="B7332" s="2"/>
      <c r="C7332" s="2"/>
      <c r="E7332" s="2"/>
      <c r="G7332" s="2"/>
      <c r="H7332" s="6"/>
      <c r="I7332" s="9"/>
      <c r="J7332" s="9"/>
      <c r="K7332" s="9"/>
    </row>
    <row r="7333" spans="1:11" x14ac:dyDescent="0.25">
      <c r="A7333" s="2"/>
      <c r="B7333" s="2"/>
      <c r="C7333" s="2"/>
      <c r="E7333" s="2"/>
      <c r="G7333" s="2"/>
      <c r="H7333" s="6"/>
      <c r="I7333" s="9"/>
      <c r="J7333" s="9"/>
      <c r="K7333" s="9"/>
    </row>
    <row r="7334" spans="1:11" x14ac:dyDescent="0.25">
      <c r="A7334" s="2"/>
      <c r="B7334" s="2"/>
      <c r="C7334" s="2"/>
      <c r="E7334" s="2"/>
      <c r="G7334" s="2"/>
      <c r="H7334" s="6"/>
      <c r="I7334" s="9"/>
      <c r="J7334" s="9"/>
      <c r="K7334" s="9"/>
    </row>
    <row r="7335" spans="1:11" x14ac:dyDescent="0.25">
      <c r="A7335" s="2"/>
      <c r="B7335" s="2"/>
      <c r="C7335" s="2"/>
      <c r="E7335" s="2"/>
      <c r="G7335" s="2"/>
      <c r="H7335" s="6"/>
      <c r="I7335" s="9"/>
      <c r="J7335" s="9"/>
      <c r="K7335" s="9"/>
    </row>
    <row r="7336" spans="1:11" x14ac:dyDescent="0.25">
      <c r="A7336" s="2"/>
      <c r="B7336" s="2"/>
      <c r="C7336" s="2"/>
      <c r="E7336" s="2"/>
      <c r="G7336" s="2"/>
      <c r="H7336" s="6"/>
      <c r="I7336" s="9"/>
      <c r="J7336" s="9"/>
      <c r="K7336" s="9"/>
    </row>
    <row r="7337" spans="1:11" x14ac:dyDescent="0.25">
      <c r="A7337" s="2"/>
      <c r="B7337" s="2"/>
      <c r="C7337" s="2"/>
      <c r="E7337" s="2"/>
      <c r="G7337" s="2"/>
      <c r="H7337" s="6"/>
      <c r="I7337" s="9"/>
      <c r="J7337" s="9"/>
      <c r="K7337" s="9"/>
    </row>
    <row r="7338" spans="1:11" x14ac:dyDescent="0.25">
      <c r="A7338" s="2"/>
      <c r="B7338" s="2"/>
      <c r="C7338" s="2"/>
      <c r="E7338" s="2"/>
      <c r="G7338" s="2"/>
      <c r="H7338" s="6"/>
      <c r="I7338" s="9"/>
      <c r="J7338" s="9"/>
      <c r="K7338" s="9"/>
    </row>
    <row r="7339" spans="1:11" x14ac:dyDescent="0.25">
      <c r="A7339" s="2"/>
      <c r="B7339" s="2"/>
      <c r="C7339" s="2"/>
      <c r="E7339" s="2"/>
      <c r="G7339" s="2"/>
      <c r="H7339" s="6"/>
      <c r="I7339" s="9"/>
      <c r="J7339" s="9"/>
      <c r="K7339" s="9"/>
    </row>
    <row r="7340" spans="1:11" x14ac:dyDescent="0.25">
      <c r="A7340" s="2"/>
      <c r="B7340" s="2"/>
      <c r="C7340" s="2"/>
      <c r="E7340" s="2"/>
      <c r="G7340" s="2"/>
      <c r="H7340" s="6"/>
      <c r="I7340" s="9"/>
      <c r="J7340" s="9"/>
      <c r="K7340" s="9"/>
    </row>
    <row r="7341" spans="1:11" x14ac:dyDescent="0.25">
      <c r="A7341" s="2"/>
      <c r="B7341" s="2"/>
      <c r="C7341" s="2"/>
      <c r="E7341" s="2"/>
      <c r="G7341" s="2"/>
      <c r="H7341" s="6"/>
      <c r="I7341" s="9"/>
      <c r="J7341" s="9"/>
      <c r="K7341" s="9"/>
    </row>
    <row r="7342" spans="1:11" x14ac:dyDescent="0.25">
      <c r="A7342" s="2"/>
      <c r="B7342" s="2"/>
      <c r="C7342" s="2"/>
      <c r="E7342" s="2"/>
      <c r="G7342" s="2"/>
      <c r="H7342" s="6"/>
      <c r="I7342" s="9"/>
      <c r="J7342" s="9"/>
      <c r="K7342" s="9"/>
    </row>
    <row r="7343" spans="1:11" x14ac:dyDescent="0.25">
      <c r="A7343" s="2"/>
      <c r="B7343" s="2"/>
      <c r="C7343" s="2"/>
      <c r="E7343" s="2"/>
      <c r="G7343" s="2"/>
      <c r="H7343" s="6"/>
      <c r="I7343" s="9"/>
      <c r="J7343" s="9"/>
      <c r="K7343" s="9"/>
    </row>
    <row r="7344" spans="1:11" x14ac:dyDescent="0.25">
      <c r="A7344" s="2"/>
      <c r="B7344" s="2"/>
      <c r="C7344" s="2"/>
      <c r="E7344" s="2"/>
      <c r="G7344" s="2"/>
      <c r="H7344" s="6"/>
      <c r="I7344" s="9"/>
      <c r="J7344" s="9"/>
      <c r="K7344" s="9"/>
    </row>
    <row r="7345" spans="1:11" x14ac:dyDescent="0.25">
      <c r="A7345" s="2"/>
      <c r="B7345" s="2"/>
      <c r="C7345" s="2"/>
      <c r="E7345" s="2"/>
      <c r="G7345" s="2"/>
      <c r="H7345" s="6"/>
      <c r="I7345" s="9"/>
      <c r="J7345" s="9"/>
      <c r="K7345" s="9"/>
    </row>
    <row r="7346" spans="1:11" x14ac:dyDescent="0.25">
      <c r="A7346" s="2"/>
      <c r="B7346" s="2"/>
      <c r="C7346" s="2"/>
      <c r="E7346" s="2"/>
      <c r="G7346" s="2"/>
      <c r="H7346" s="6"/>
      <c r="I7346" s="9"/>
      <c r="J7346" s="9"/>
      <c r="K7346" s="9"/>
    </row>
    <row r="7347" spans="1:11" x14ac:dyDescent="0.25">
      <c r="A7347" s="2"/>
      <c r="B7347" s="2"/>
      <c r="C7347" s="2"/>
      <c r="E7347" s="2"/>
      <c r="G7347" s="2"/>
      <c r="H7347" s="6"/>
      <c r="I7347" s="9"/>
      <c r="J7347" s="9"/>
      <c r="K7347" s="9"/>
    </row>
    <row r="7348" spans="1:11" x14ac:dyDescent="0.25">
      <c r="A7348" s="2"/>
      <c r="B7348" s="2"/>
      <c r="C7348" s="2"/>
      <c r="E7348" s="2"/>
      <c r="G7348" s="2"/>
      <c r="H7348" s="6"/>
      <c r="I7348" s="9"/>
      <c r="J7348" s="9"/>
      <c r="K7348" s="9"/>
    </row>
    <row r="7349" spans="1:11" x14ac:dyDescent="0.25">
      <c r="A7349" s="2"/>
      <c r="B7349" s="2"/>
      <c r="C7349" s="2"/>
      <c r="E7349" s="2"/>
      <c r="G7349" s="2"/>
      <c r="H7349" s="6"/>
      <c r="I7349" s="9"/>
      <c r="J7349" s="9"/>
      <c r="K7349" s="9"/>
    </row>
    <row r="7350" spans="1:11" x14ac:dyDescent="0.25">
      <c r="A7350" s="2"/>
      <c r="B7350" s="2"/>
      <c r="C7350" s="2"/>
      <c r="E7350" s="2"/>
      <c r="G7350" s="2"/>
      <c r="H7350" s="6"/>
      <c r="I7350" s="9"/>
      <c r="J7350" s="9"/>
      <c r="K7350" s="9"/>
    </row>
    <row r="7351" spans="1:11" x14ac:dyDescent="0.25">
      <c r="A7351" s="2"/>
      <c r="B7351" s="2"/>
      <c r="C7351" s="2"/>
      <c r="E7351" s="2"/>
      <c r="G7351" s="2"/>
      <c r="H7351" s="6"/>
      <c r="I7351" s="9"/>
      <c r="J7351" s="9"/>
      <c r="K7351" s="9"/>
    </row>
    <row r="7352" spans="1:11" x14ac:dyDescent="0.25">
      <c r="A7352" s="2"/>
      <c r="B7352" s="2"/>
      <c r="C7352" s="2"/>
      <c r="E7352" s="2"/>
      <c r="G7352" s="2"/>
      <c r="H7352" s="6"/>
      <c r="I7352" s="9"/>
      <c r="J7352" s="9"/>
      <c r="K7352" s="9"/>
    </row>
    <row r="7353" spans="1:11" x14ac:dyDescent="0.25">
      <c r="A7353" s="2"/>
      <c r="B7353" s="2"/>
      <c r="C7353" s="2"/>
      <c r="E7353" s="2"/>
      <c r="G7353" s="2"/>
      <c r="H7353" s="6"/>
      <c r="I7353" s="9"/>
      <c r="J7353" s="9"/>
      <c r="K7353" s="9"/>
    </row>
    <row r="7354" spans="1:11" x14ac:dyDescent="0.25">
      <c r="A7354" s="2"/>
      <c r="B7354" s="2"/>
      <c r="C7354" s="2"/>
      <c r="E7354" s="2"/>
      <c r="G7354" s="2"/>
      <c r="H7354" s="6"/>
      <c r="I7354" s="9"/>
      <c r="J7354" s="9"/>
      <c r="K7354" s="9"/>
    </row>
    <row r="7355" spans="1:11" x14ac:dyDescent="0.25">
      <c r="A7355" s="2"/>
      <c r="B7355" s="2"/>
      <c r="C7355" s="2"/>
      <c r="E7355" s="2"/>
      <c r="G7355" s="2"/>
      <c r="H7355" s="6"/>
      <c r="I7355" s="9"/>
      <c r="J7355" s="9"/>
      <c r="K7355" s="9"/>
    </row>
    <row r="7356" spans="1:11" x14ac:dyDescent="0.25">
      <c r="A7356" s="2"/>
      <c r="B7356" s="2"/>
      <c r="C7356" s="2"/>
      <c r="E7356" s="2"/>
      <c r="G7356" s="2"/>
      <c r="H7356" s="6"/>
      <c r="I7356" s="9"/>
      <c r="J7356" s="9"/>
      <c r="K7356" s="9"/>
    </row>
    <row r="7357" spans="1:11" x14ac:dyDescent="0.25">
      <c r="A7357" s="2"/>
      <c r="B7357" s="2"/>
      <c r="C7357" s="2"/>
      <c r="E7357" s="2"/>
      <c r="G7357" s="2"/>
      <c r="H7357" s="6"/>
      <c r="I7357" s="9"/>
      <c r="J7357" s="9"/>
      <c r="K7357" s="9"/>
    </row>
    <row r="7358" spans="1:11" x14ac:dyDescent="0.25">
      <c r="A7358" s="2"/>
      <c r="B7358" s="2"/>
      <c r="C7358" s="2"/>
      <c r="E7358" s="2"/>
      <c r="G7358" s="2"/>
      <c r="H7358" s="6"/>
      <c r="I7358" s="9"/>
      <c r="J7358" s="9"/>
      <c r="K7358" s="9"/>
    </row>
    <row r="7359" spans="1:11" x14ac:dyDescent="0.25">
      <c r="A7359" s="2"/>
      <c r="B7359" s="2"/>
      <c r="C7359" s="2"/>
      <c r="E7359" s="2"/>
      <c r="G7359" s="2"/>
      <c r="H7359" s="6"/>
      <c r="I7359" s="9"/>
      <c r="J7359" s="9"/>
      <c r="K7359" s="9"/>
    </row>
    <row r="7360" spans="1:11" x14ac:dyDescent="0.25">
      <c r="A7360" s="2"/>
      <c r="B7360" s="2"/>
      <c r="C7360" s="2"/>
      <c r="E7360" s="2"/>
      <c r="G7360" s="2"/>
      <c r="H7360" s="6"/>
      <c r="I7360" s="9"/>
      <c r="J7360" s="9"/>
      <c r="K7360" s="9"/>
    </row>
    <row r="7361" spans="1:11" x14ac:dyDescent="0.25">
      <c r="A7361" s="2"/>
      <c r="B7361" s="2"/>
      <c r="C7361" s="2"/>
      <c r="E7361" s="2"/>
      <c r="G7361" s="2"/>
      <c r="H7361" s="6"/>
      <c r="I7361" s="9"/>
      <c r="J7361" s="9"/>
      <c r="K7361" s="9"/>
    </row>
    <row r="7362" spans="1:11" x14ac:dyDescent="0.25">
      <c r="A7362" s="2"/>
      <c r="B7362" s="2"/>
      <c r="C7362" s="2"/>
      <c r="E7362" s="2"/>
      <c r="G7362" s="2"/>
      <c r="H7362" s="6"/>
      <c r="I7362" s="9"/>
      <c r="J7362" s="9"/>
      <c r="K7362" s="9"/>
    </row>
    <row r="7363" spans="1:11" x14ac:dyDescent="0.25">
      <c r="A7363" s="2"/>
      <c r="B7363" s="2"/>
      <c r="C7363" s="2"/>
      <c r="E7363" s="2"/>
      <c r="G7363" s="2"/>
      <c r="H7363" s="6"/>
      <c r="I7363" s="9"/>
      <c r="J7363" s="9"/>
      <c r="K7363" s="9"/>
    </row>
    <row r="7364" spans="1:11" x14ac:dyDescent="0.25">
      <c r="A7364" s="2"/>
      <c r="B7364" s="2"/>
      <c r="C7364" s="2"/>
      <c r="E7364" s="2"/>
      <c r="G7364" s="2"/>
      <c r="H7364" s="6"/>
      <c r="I7364" s="9"/>
      <c r="J7364" s="9"/>
      <c r="K7364" s="9"/>
    </row>
    <row r="7365" spans="1:11" x14ac:dyDescent="0.25">
      <c r="A7365" s="2"/>
      <c r="B7365" s="2"/>
      <c r="C7365" s="2"/>
      <c r="E7365" s="2"/>
      <c r="G7365" s="2"/>
      <c r="H7365" s="6"/>
      <c r="I7365" s="9"/>
      <c r="J7365" s="9"/>
      <c r="K7365" s="9"/>
    </row>
    <row r="7366" spans="1:11" x14ac:dyDescent="0.25">
      <c r="A7366" s="2"/>
      <c r="B7366" s="2"/>
      <c r="C7366" s="2"/>
      <c r="E7366" s="2"/>
      <c r="G7366" s="2"/>
      <c r="H7366" s="6"/>
      <c r="I7366" s="9"/>
      <c r="J7366" s="9"/>
      <c r="K7366" s="9"/>
    </row>
    <row r="7367" spans="1:11" x14ac:dyDescent="0.25">
      <c r="A7367" s="2"/>
      <c r="B7367" s="2"/>
      <c r="C7367" s="2"/>
      <c r="E7367" s="2"/>
      <c r="G7367" s="2"/>
      <c r="H7367" s="6"/>
      <c r="I7367" s="9"/>
      <c r="J7367" s="9"/>
      <c r="K7367" s="9"/>
    </row>
    <row r="7368" spans="1:11" x14ac:dyDescent="0.25">
      <c r="A7368" s="2"/>
      <c r="B7368" s="2"/>
      <c r="C7368" s="2"/>
      <c r="E7368" s="2"/>
      <c r="G7368" s="2"/>
      <c r="H7368" s="6"/>
      <c r="I7368" s="9"/>
      <c r="J7368" s="9"/>
      <c r="K7368" s="9"/>
    </row>
    <row r="7369" spans="1:11" x14ac:dyDescent="0.25">
      <c r="A7369" s="2"/>
      <c r="B7369" s="2"/>
      <c r="C7369" s="2"/>
      <c r="E7369" s="2"/>
      <c r="G7369" s="2"/>
      <c r="H7369" s="6"/>
      <c r="I7369" s="9"/>
      <c r="J7369" s="9"/>
      <c r="K7369" s="9"/>
    </row>
    <row r="7370" spans="1:11" x14ac:dyDescent="0.25">
      <c r="A7370" s="2"/>
      <c r="B7370" s="2"/>
      <c r="C7370" s="2"/>
      <c r="E7370" s="2"/>
      <c r="G7370" s="2"/>
      <c r="H7370" s="6"/>
      <c r="I7370" s="9"/>
      <c r="J7370" s="9"/>
      <c r="K7370" s="9"/>
    </row>
    <row r="7371" spans="1:11" x14ac:dyDescent="0.25">
      <c r="A7371" s="2"/>
      <c r="B7371" s="2"/>
      <c r="C7371" s="2"/>
      <c r="E7371" s="2"/>
      <c r="G7371" s="2"/>
      <c r="H7371" s="6"/>
      <c r="I7371" s="9"/>
      <c r="J7371" s="9"/>
      <c r="K7371" s="9"/>
    </row>
    <row r="7372" spans="1:11" x14ac:dyDescent="0.25">
      <c r="A7372" s="2"/>
      <c r="B7372" s="2"/>
      <c r="C7372" s="2"/>
      <c r="E7372" s="2"/>
      <c r="G7372" s="2"/>
      <c r="H7372" s="6"/>
      <c r="I7372" s="9"/>
      <c r="J7372" s="9"/>
      <c r="K7372" s="9"/>
    </row>
    <row r="7373" spans="1:11" x14ac:dyDescent="0.25">
      <c r="A7373" s="2"/>
      <c r="B7373" s="2"/>
      <c r="C7373" s="2"/>
      <c r="E7373" s="2"/>
      <c r="G7373" s="2"/>
      <c r="H7373" s="6"/>
      <c r="I7373" s="9"/>
      <c r="J7373" s="9"/>
      <c r="K7373" s="9"/>
    </row>
    <row r="7374" spans="1:11" x14ac:dyDescent="0.25">
      <c r="A7374" s="2"/>
      <c r="B7374" s="2"/>
      <c r="C7374" s="2"/>
      <c r="E7374" s="2"/>
      <c r="G7374" s="2"/>
      <c r="H7374" s="6"/>
      <c r="I7374" s="9"/>
      <c r="J7374" s="9"/>
      <c r="K7374" s="9"/>
    </row>
    <row r="7375" spans="1:11" x14ac:dyDescent="0.25">
      <c r="A7375" s="2"/>
      <c r="B7375" s="2"/>
      <c r="C7375" s="2"/>
      <c r="E7375" s="2"/>
      <c r="G7375" s="2"/>
      <c r="H7375" s="6"/>
      <c r="I7375" s="9"/>
      <c r="J7375" s="9"/>
      <c r="K7375" s="9"/>
    </row>
    <row r="7376" spans="1:11" x14ac:dyDescent="0.25">
      <c r="A7376" s="2"/>
      <c r="B7376" s="2"/>
      <c r="C7376" s="2"/>
      <c r="E7376" s="2"/>
      <c r="G7376" s="2"/>
      <c r="H7376" s="6"/>
      <c r="I7376" s="9"/>
      <c r="J7376" s="9"/>
      <c r="K7376" s="9"/>
    </row>
    <row r="7377" spans="1:11" x14ac:dyDescent="0.25">
      <c r="A7377" s="2"/>
      <c r="B7377" s="2"/>
      <c r="C7377" s="2"/>
      <c r="E7377" s="2"/>
      <c r="G7377" s="2"/>
      <c r="H7377" s="6"/>
      <c r="I7377" s="9"/>
      <c r="J7377" s="9"/>
      <c r="K7377" s="9"/>
    </row>
    <row r="7378" spans="1:11" x14ac:dyDescent="0.25">
      <c r="A7378" s="2"/>
      <c r="B7378" s="2"/>
      <c r="C7378" s="2"/>
      <c r="E7378" s="2"/>
      <c r="G7378" s="2"/>
      <c r="H7378" s="6"/>
      <c r="I7378" s="9"/>
      <c r="J7378" s="9"/>
      <c r="K7378" s="9"/>
    </row>
    <row r="7379" spans="1:11" x14ac:dyDescent="0.25">
      <c r="A7379" s="2"/>
      <c r="B7379" s="2"/>
      <c r="C7379" s="2"/>
      <c r="E7379" s="2"/>
      <c r="G7379" s="2"/>
      <c r="H7379" s="6"/>
      <c r="I7379" s="9"/>
      <c r="J7379" s="9"/>
      <c r="K7379" s="9"/>
    </row>
    <row r="7380" spans="1:11" x14ac:dyDescent="0.25">
      <c r="A7380" s="2"/>
      <c r="B7380" s="2"/>
      <c r="C7380" s="2"/>
      <c r="E7380" s="2"/>
      <c r="G7380" s="2"/>
      <c r="H7380" s="6"/>
      <c r="I7380" s="9"/>
      <c r="J7380" s="9"/>
      <c r="K7380" s="9"/>
    </row>
    <row r="7381" spans="1:11" x14ac:dyDescent="0.25">
      <c r="A7381" s="2"/>
      <c r="B7381" s="2"/>
      <c r="C7381" s="2"/>
      <c r="E7381" s="2"/>
      <c r="G7381" s="2"/>
      <c r="H7381" s="6"/>
      <c r="I7381" s="9"/>
      <c r="J7381" s="9"/>
      <c r="K7381" s="9"/>
    </row>
    <row r="7382" spans="1:11" x14ac:dyDescent="0.25">
      <c r="A7382" s="2"/>
      <c r="B7382" s="2"/>
      <c r="C7382" s="2"/>
      <c r="E7382" s="2"/>
      <c r="G7382" s="2"/>
      <c r="H7382" s="6"/>
      <c r="I7382" s="9"/>
      <c r="J7382" s="9"/>
      <c r="K7382" s="9"/>
    </row>
    <row r="7383" spans="1:11" x14ac:dyDescent="0.25">
      <c r="A7383" s="2"/>
      <c r="B7383" s="2"/>
      <c r="C7383" s="2"/>
      <c r="E7383" s="2"/>
      <c r="G7383" s="2"/>
      <c r="H7383" s="6"/>
      <c r="I7383" s="9"/>
      <c r="J7383" s="9"/>
      <c r="K7383" s="9"/>
    </row>
    <row r="7384" spans="1:11" x14ac:dyDescent="0.25">
      <c r="A7384" s="2"/>
      <c r="B7384" s="2"/>
      <c r="C7384" s="2"/>
      <c r="E7384" s="2"/>
      <c r="G7384" s="2"/>
      <c r="H7384" s="6"/>
      <c r="I7384" s="9"/>
      <c r="J7384" s="9"/>
      <c r="K7384" s="9"/>
    </row>
    <row r="7385" spans="1:11" x14ac:dyDescent="0.25">
      <c r="A7385" s="2"/>
      <c r="B7385" s="2"/>
      <c r="C7385" s="2"/>
      <c r="E7385" s="2"/>
      <c r="G7385" s="2"/>
      <c r="H7385" s="6"/>
      <c r="I7385" s="9"/>
      <c r="J7385" s="9"/>
      <c r="K7385" s="9"/>
    </row>
    <row r="7386" spans="1:11" x14ac:dyDescent="0.25">
      <c r="A7386" s="2"/>
      <c r="B7386" s="2"/>
      <c r="C7386" s="2"/>
      <c r="E7386" s="2"/>
      <c r="G7386" s="2"/>
      <c r="H7386" s="6"/>
      <c r="I7386" s="9"/>
      <c r="J7386" s="9"/>
      <c r="K7386" s="9"/>
    </row>
    <row r="7387" spans="1:11" x14ac:dyDescent="0.25">
      <c r="A7387" s="2"/>
      <c r="B7387" s="2"/>
      <c r="C7387" s="2"/>
      <c r="E7387" s="2"/>
      <c r="G7387" s="2"/>
      <c r="H7387" s="6"/>
      <c r="I7387" s="9"/>
      <c r="J7387" s="9"/>
      <c r="K7387" s="9"/>
    </row>
    <row r="7388" spans="1:11" x14ac:dyDescent="0.25">
      <c r="A7388" s="2"/>
      <c r="B7388" s="2"/>
      <c r="C7388" s="2"/>
      <c r="E7388" s="2"/>
      <c r="G7388" s="2"/>
      <c r="H7388" s="6"/>
      <c r="I7388" s="9"/>
      <c r="J7388" s="9"/>
      <c r="K7388" s="9"/>
    </row>
    <row r="7389" spans="1:11" x14ac:dyDescent="0.25">
      <c r="A7389" s="2"/>
      <c r="B7389" s="2"/>
      <c r="C7389" s="2"/>
      <c r="E7389" s="2"/>
      <c r="G7389" s="2"/>
      <c r="H7389" s="6"/>
      <c r="I7389" s="9"/>
      <c r="J7389" s="9"/>
      <c r="K7389" s="9"/>
    </row>
    <row r="7390" spans="1:11" x14ac:dyDescent="0.25">
      <c r="A7390" s="2"/>
      <c r="B7390" s="2"/>
      <c r="C7390" s="2"/>
      <c r="E7390" s="2"/>
      <c r="G7390" s="2"/>
      <c r="H7390" s="6"/>
      <c r="I7390" s="9"/>
      <c r="J7390" s="9"/>
      <c r="K7390" s="9"/>
    </row>
    <row r="7391" spans="1:11" x14ac:dyDescent="0.25">
      <c r="A7391" s="2"/>
      <c r="B7391" s="2"/>
      <c r="C7391" s="2"/>
      <c r="E7391" s="2"/>
      <c r="G7391" s="2"/>
      <c r="H7391" s="6"/>
      <c r="I7391" s="9"/>
      <c r="J7391" s="9"/>
      <c r="K7391" s="9"/>
    </row>
    <row r="7392" spans="1:11" x14ac:dyDescent="0.25">
      <c r="A7392" s="2"/>
      <c r="B7392" s="2"/>
      <c r="C7392" s="2"/>
      <c r="E7392" s="2"/>
      <c r="G7392" s="2"/>
      <c r="H7392" s="6"/>
      <c r="I7392" s="9"/>
      <c r="J7392" s="9"/>
      <c r="K7392" s="9"/>
    </row>
    <row r="7393" spans="1:11" x14ac:dyDescent="0.25">
      <c r="A7393" s="2"/>
      <c r="B7393" s="2"/>
      <c r="C7393" s="2"/>
      <c r="E7393" s="2"/>
      <c r="G7393" s="2"/>
      <c r="H7393" s="6"/>
      <c r="I7393" s="9"/>
      <c r="J7393" s="9"/>
      <c r="K7393" s="9"/>
    </row>
    <row r="7394" spans="1:11" x14ac:dyDescent="0.25">
      <c r="A7394" s="2"/>
      <c r="B7394" s="2"/>
      <c r="C7394" s="2"/>
      <c r="E7394" s="2"/>
      <c r="G7394" s="2"/>
      <c r="H7394" s="6"/>
      <c r="I7394" s="9"/>
      <c r="J7394" s="9"/>
      <c r="K7394" s="9"/>
    </row>
    <row r="7395" spans="1:11" x14ac:dyDescent="0.25">
      <c r="A7395" s="2"/>
      <c r="B7395" s="2"/>
      <c r="C7395" s="2"/>
      <c r="E7395" s="2"/>
      <c r="G7395" s="2"/>
      <c r="H7395" s="6"/>
      <c r="I7395" s="9"/>
      <c r="J7395" s="9"/>
      <c r="K7395" s="9"/>
    </row>
    <row r="7396" spans="1:11" x14ac:dyDescent="0.25">
      <c r="A7396" s="2"/>
      <c r="B7396" s="2"/>
      <c r="C7396" s="2"/>
      <c r="E7396" s="2"/>
      <c r="G7396" s="2"/>
      <c r="H7396" s="6"/>
      <c r="I7396" s="9"/>
      <c r="J7396" s="9"/>
      <c r="K7396" s="9"/>
    </row>
    <row r="7397" spans="1:11" x14ac:dyDescent="0.25">
      <c r="A7397" s="2"/>
      <c r="B7397" s="2"/>
      <c r="C7397" s="2"/>
      <c r="E7397" s="2"/>
      <c r="G7397" s="2"/>
      <c r="H7397" s="6"/>
      <c r="I7397" s="9"/>
      <c r="J7397" s="9"/>
      <c r="K7397" s="9"/>
    </row>
    <row r="7398" spans="1:11" x14ac:dyDescent="0.25">
      <c r="A7398" s="2"/>
      <c r="B7398" s="2"/>
      <c r="C7398" s="2"/>
      <c r="E7398" s="2"/>
      <c r="G7398" s="2"/>
      <c r="H7398" s="6"/>
      <c r="I7398" s="9"/>
      <c r="J7398" s="9"/>
      <c r="K7398" s="9"/>
    </row>
    <row r="7399" spans="1:11" x14ac:dyDescent="0.25">
      <c r="A7399" s="2"/>
      <c r="B7399" s="2"/>
      <c r="C7399" s="2"/>
      <c r="E7399" s="2"/>
      <c r="G7399" s="2"/>
      <c r="H7399" s="6"/>
      <c r="I7399" s="9"/>
      <c r="J7399" s="9"/>
      <c r="K7399" s="9"/>
    </row>
    <row r="7400" spans="1:11" x14ac:dyDescent="0.25">
      <c r="A7400" s="2"/>
      <c r="B7400" s="2"/>
      <c r="C7400" s="2"/>
      <c r="E7400" s="2"/>
      <c r="G7400" s="2"/>
      <c r="H7400" s="6"/>
      <c r="I7400" s="9"/>
      <c r="J7400" s="9"/>
      <c r="K7400" s="9"/>
    </row>
    <row r="7401" spans="1:11" x14ac:dyDescent="0.25">
      <c r="A7401" s="2"/>
      <c r="B7401" s="2"/>
      <c r="C7401" s="2"/>
      <c r="E7401" s="2"/>
      <c r="G7401" s="2"/>
      <c r="H7401" s="6"/>
      <c r="I7401" s="9"/>
      <c r="J7401" s="9"/>
      <c r="K7401" s="9"/>
    </row>
    <row r="7402" spans="1:11" x14ac:dyDescent="0.25">
      <c r="A7402" s="2"/>
      <c r="B7402" s="2"/>
      <c r="C7402" s="2"/>
      <c r="E7402" s="2"/>
      <c r="G7402" s="2"/>
      <c r="H7402" s="6"/>
      <c r="I7402" s="9"/>
      <c r="J7402" s="9"/>
      <c r="K7402" s="9"/>
    </row>
    <row r="7403" spans="1:11" x14ac:dyDescent="0.25">
      <c r="A7403" s="2"/>
      <c r="B7403" s="2"/>
      <c r="C7403" s="2"/>
      <c r="E7403" s="2"/>
      <c r="G7403" s="2"/>
      <c r="H7403" s="6"/>
      <c r="I7403" s="9"/>
      <c r="J7403" s="9"/>
      <c r="K7403" s="9"/>
    </row>
    <row r="7404" spans="1:11" x14ac:dyDescent="0.25">
      <c r="A7404" s="2"/>
      <c r="B7404" s="2"/>
      <c r="C7404" s="2"/>
      <c r="E7404" s="2"/>
      <c r="G7404" s="2"/>
      <c r="H7404" s="6"/>
      <c r="I7404" s="9"/>
      <c r="J7404" s="9"/>
      <c r="K7404" s="9"/>
    </row>
    <row r="7405" spans="1:11" x14ac:dyDescent="0.25">
      <c r="A7405" s="2"/>
      <c r="B7405" s="2"/>
      <c r="C7405" s="2"/>
      <c r="E7405" s="2"/>
      <c r="G7405" s="2"/>
      <c r="H7405" s="6"/>
      <c r="I7405" s="9"/>
      <c r="J7405" s="9"/>
      <c r="K7405" s="9"/>
    </row>
    <row r="7406" spans="1:11" x14ac:dyDescent="0.25">
      <c r="A7406" s="2"/>
      <c r="B7406" s="2"/>
      <c r="C7406" s="2"/>
      <c r="E7406" s="2"/>
      <c r="G7406" s="2"/>
      <c r="H7406" s="6"/>
      <c r="I7406" s="9"/>
      <c r="J7406" s="9"/>
      <c r="K7406" s="9"/>
    </row>
    <row r="7407" spans="1:11" x14ac:dyDescent="0.25">
      <c r="A7407" s="2"/>
      <c r="B7407" s="2"/>
      <c r="C7407" s="2"/>
      <c r="E7407" s="2"/>
      <c r="G7407" s="2"/>
      <c r="H7407" s="6"/>
      <c r="I7407" s="9"/>
      <c r="J7407" s="9"/>
      <c r="K7407" s="9"/>
    </row>
    <row r="7408" spans="1:11" x14ac:dyDescent="0.25">
      <c r="A7408" s="2"/>
      <c r="B7408" s="2"/>
      <c r="C7408" s="2"/>
      <c r="E7408" s="2"/>
      <c r="G7408" s="2"/>
      <c r="H7408" s="6"/>
      <c r="I7408" s="9"/>
      <c r="J7408" s="9"/>
      <c r="K7408" s="9"/>
    </row>
    <row r="7409" spans="1:11" x14ac:dyDescent="0.25">
      <c r="A7409" s="2"/>
      <c r="B7409" s="2"/>
      <c r="C7409" s="2"/>
      <c r="E7409" s="2"/>
      <c r="G7409" s="2"/>
      <c r="H7409" s="6"/>
      <c r="I7409" s="9"/>
      <c r="J7409" s="9"/>
      <c r="K7409" s="9"/>
    </row>
    <row r="7410" spans="1:11" x14ac:dyDescent="0.25">
      <c r="A7410" s="2"/>
      <c r="B7410" s="2"/>
      <c r="C7410" s="2"/>
      <c r="E7410" s="2"/>
      <c r="G7410" s="2"/>
      <c r="H7410" s="6"/>
      <c r="I7410" s="9"/>
      <c r="J7410" s="9"/>
      <c r="K7410" s="9"/>
    </row>
    <row r="7411" spans="1:11" x14ac:dyDescent="0.25">
      <c r="A7411" s="2"/>
      <c r="B7411" s="2"/>
      <c r="C7411" s="2"/>
      <c r="E7411" s="2"/>
      <c r="G7411" s="2"/>
      <c r="H7411" s="6"/>
      <c r="I7411" s="9"/>
      <c r="J7411" s="9"/>
      <c r="K7411" s="9"/>
    </row>
    <row r="7412" spans="1:11" x14ac:dyDescent="0.25">
      <c r="A7412" s="2"/>
      <c r="B7412" s="2"/>
      <c r="C7412" s="2"/>
      <c r="E7412" s="2"/>
      <c r="G7412" s="2"/>
      <c r="H7412" s="6"/>
      <c r="I7412" s="9"/>
      <c r="J7412" s="9"/>
      <c r="K7412" s="9"/>
    </row>
    <row r="7413" spans="1:11" x14ac:dyDescent="0.25">
      <c r="A7413" s="2"/>
      <c r="B7413" s="2"/>
      <c r="C7413" s="2"/>
      <c r="E7413" s="2"/>
      <c r="G7413" s="2"/>
      <c r="H7413" s="6"/>
      <c r="I7413" s="9"/>
      <c r="J7413" s="9"/>
      <c r="K7413" s="9"/>
    </row>
    <row r="7414" spans="1:11" x14ac:dyDescent="0.25">
      <c r="A7414" s="2"/>
      <c r="B7414" s="2"/>
      <c r="C7414" s="2"/>
      <c r="E7414" s="2"/>
      <c r="G7414" s="2"/>
      <c r="H7414" s="6"/>
      <c r="I7414" s="9"/>
      <c r="J7414" s="9"/>
      <c r="K7414" s="9"/>
    </row>
    <row r="7415" spans="1:11" x14ac:dyDescent="0.25">
      <c r="A7415" s="2"/>
      <c r="B7415" s="2"/>
      <c r="C7415" s="2"/>
      <c r="E7415" s="2"/>
      <c r="G7415" s="2"/>
      <c r="H7415" s="6"/>
      <c r="I7415" s="9"/>
      <c r="J7415" s="9"/>
      <c r="K7415" s="9"/>
    </row>
    <row r="7416" spans="1:11" x14ac:dyDescent="0.25">
      <c r="A7416" s="2"/>
      <c r="B7416" s="2"/>
      <c r="C7416" s="2"/>
      <c r="E7416" s="2"/>
      <c r="G7416" s="2"/>
      <c r="H7416" s="6"/>
      <c r="I7416" s="9"/>
      <c r="J7416" s="9"/>
      <c r="K7416" s="9"/>
    </row>
    <row r="7417" spans="1:11" x14ac:dyDescent="0.25">
      <c r="A7417" s="2"/>
      <c r="B7417" s="2"/>
      <c r="C7417" s="2"/>
      <c r="E7417" s="2"/>
      <c r="G7417" s="2"/>
      <c r="H7417" s="6"/>
      <c r="I7417" s="9"/>
      <c r="J7417" s="9"/>
      <c r="K7417" s="9"/>
    </row>
    <row r="7418" spans="1:11" x14ac:dyDescent="0.25">
      <c r="A7418" s="2"/>
      <c r="B7418" s="2"/>
      <c r="C7418" s="2"/>
      <c r="E7418" s="2"/>
      <c r="G7418" s="2"/>
      <c r="H7418" s="6"/>
      <c r="I7418" s="9"/>
      <c r="J7418" s="9"/>
      <c r="K7418" s="9"/>
    </row>
    <row r="7419" spans="1:11" x14ac:dyDescent="0.25">
      <c r="A7419" s="2"/>
      <c r="B7419" s="2"/>
      <c r="C7419" s="2"/>
      <c r="E7419" s="2"/>
      <c r="G7419" s="2"/>
      <c r="H7419" s="6"/>
      <c r="I7419" s="9"/>
      <c r="J7419" s="9"/>
      <c r="K7419" s="9"/>
    </row>
    <row r="7420" spans="1:11" x14ac:dyDescent="0.25">
      <c r="A7420" s="2"/>
      <c r="B7420" s="2"/>
      <c r="C7420" s="2"/>
      <c r="E7420" s="2"/>
      <c r="G7420" s="2"/>
      <c r="H7420" s="6"/>
      <c r="I7420" s="9"/>
      <c r="J7420" s="9"/>
      <c r="K7420" s="9"/>
    </row>
    <row r="7421" spans="1:11" x14ac:dyDescent="0.25">
      <c r="A7421" s="2"/>
      <c r="B7421" s="2"/>
      <c r="C7421" s="2"/>
      <c r="E7421" s="2"/>
      <c r="G7421" s="2"/>
      <c r="H7421" s="6"/>
      <c r="I7421" s="9"/>
      <c r="J7421" s="9"/>
      <c r="K7421" s="9"/>
    </row>
    <row r="7422" spans="1:11" x14ac:dyDescent="0.25">
      <c r="A7422" s="2"/>
      <c r="B7422" s="2"/>
      <c r="C7422" s="2"/>
      <c r="E7422" s="2"/>
      <c r="G7422" s="2"/>
      <c r="H7422" s="6"/>
      <c r="I7422" s="9"/>
      <c r="J7422" s="9"/>
      <c r="K7422" s="9"/>
    </row>
    <row r="7423" spans="1:11" x14ac:dyDescent="0.25">
      <c r="A7423" s="2"/>
      <c r="B7423" s="2"/>
      <c r="C7423" s="2"/>
      <c r="E7423" s="2"/>
      <c r="G7423" s="2"/>
      <c r="H7423" s="6"/>
      <c r="I7423" s="9"/>
      <c r="J7423" s="9"/>
      <c r="K7423" s="9"/>
    </row>
    <row r="7424" spans="1:11" x14ac:dyDescent="0.25">
      <c r="A7424" s="2"/>
      <c r="B7424" s="2"/>
      <c r="C7424" s="2"/>
      <c r="E7424" s="2"/>
      <c r="G7424" s="2"/>
      <c r="H7424" s="6"/>
      <c r="I7424" s="9"/>
      <c r="J7424" s="9"/>
      <c r="K7424" s="9"/>
    </row>
    <row r="7425" spans="1:11" x14ac:dyDescent="0.25">
      <c r="A7425" s="2"/>
      <c r="B7425" s="2"/>
      <c r="C7425" s="2"/>
      <c r="E7425" s="2"/>
      <c r="G7425" s="2"/>
      <c r="H7425" s="6"/>
      <c r="I7425" s="9"/>
      <c r="J7425" s="9"/>
      <c r="K7425" s="9"/>
    </row>
    <row r="7426" spans="1:11" x14ac:dyDescent="0.25">
      <c r="A7426" s="2"/>
      <c r="B7426" s="2"/>
      <c r="C7426" s="2"/>
      <c r="E7426" s="2"/>
      <c r="G7426" s="2"/>
      <c r="H7426" s="6"/>
      <c r="I7426" s="9"/>
      <c r="J7426" s="9"/>
      <c r="K7426" s="9"/>
    </row>
    <row r="7427" spans="1:11" x14ac:dyDescent="0.25">
      <c r="A7427" s="2"/>
      <c r="B7427" s="2"/>
      <c r="C7427" s="2"/>
      <c r="E7427" s="2"/>
      <c r="G7427" s="2"/>
      <c r="H7427" s="6"/>
      <c r="I7427" s="9"/>
      <c r="J7427" s="9"/>
      <c r="K7427" s="9"/>
    </row>
    <row r="7428" spans="1:11" x14ac:dyDescent="0.25">
      <c r="A7428" s="2"/>
      <c r="B7428" s="2"/>
      <c r="C7428" s="2"/>
      <c r="E7428" s="2"/>
      <c r="G7428" s="2"/>
      <c r="H7428" s="6"/>
      <c r="I7428" s="9"/>
      <c r="J7428" s="9"/>
      <c r="K7428" s="9"/>
    </row>
    <row r="7429" spans="1:11" x14ac:dyDescent="0.25">
      <c r="A7429" s="2"/>
      <c r="B7429" s="2"/>
      <c r="C7429" s="2"/>
      <c r="E7429" s="2"/>
      <c r="G7429" s="2"/>
      <c r="H7429" s="6"/>
      <c r="I7429" s="9"/>
      <c r="J7429" s="9"/>
      <c r="K7429" s="9"/>
    </row>
    <row r="7430" spans="1:11" x14ac:dyDescent="0.25">
      <c r="A7430" s="2"/>
      <c r="B7430" s="2"/>
      <c r="C7430" s="2"/>
      <c r="E7430" s="2"/>
      <c r="G7430" s="2"/>
      <c r="H7430" s="6"/>
      <c r="I7430" s="9"/>
      <c r="J7430" s="9"/>
      <c r="K7430" s="9"/>
    </row>
    <row r="7431" spans="1:11" x14ac:dyDescent="0.25">
      <c r="A7431" s="2"/>
      <c r="B7431" s="2"/>
      <c r="C7431" s="2"/>
      <c r="E7431" s="2"/>
      <c r="G7431" s="2"/>
      <c r="H7431" s="6"/>
      <c r="I7431" s="9"/>
      <c r="J7431" s="9"/>
      <c r="K7431" s="9"/>
    </row>
    <row r="7432" spans="1:11" x14ac:dyDescent="0.25">
      <c r="A7432" s="2"/>
      <c r="B7432" s="2"/>
      <c r="C7432" s="2"/>
      <c r="E7432" s="2"/>
      <c r="G7432" s="2"/>
      <c r="H7432" s="6"/>
      <c r="I7432" s="9"/>
      <c r="J7432" s="9"/>
      <c r="K7432" s="9"/>
    </row>
    <row r="7433" spans="1:11" x14ac:dyDescent="0.25">
      <c r="A7433" s="2"/>
      <c r="B7433" s="2"/>
      <c r="C7433" s="2"/>
      <c r="E7433" s="2"/>
      <c r="G7433" s="2"/>
      <c r="H7433" s="6"/>
      <c r="I7433" s="9"/>
      <c r="J7433" s="9"/>
      <c r="K7433" s="9"/>
    </row>
    <row r="7434" spans="1:11" x14ac:dyDescent="0.25">
      <c r="A7434" s="2"/>
      <c r="B7434" s="2"/>
      <c r="C7434" s="2"/>
      <c r="E7434" s="2"/>
      <c r="G7434" s="2"/>
      <c r="H7434" s="6"/>
      <c r="I7434" s="9"/>
      <c r="J7434" s="9"/>
      <c r="K7434" s="9"/>
    </row>
    <row r="7435" spans="1:11" x14ac:dyDescent="0.25">
      <c r="A7435" s="2"/>
      <c r="B7435" s="2"/>
      <c r="C7435" s="2"/>
      <c r="E7435" s="2"/>
      <c r="G7435" s="2"/>
      <c r="H7435" s="6"/>
      <c r="I7435" s="9"/>
      <c r="J7435" s="9"/>
      <c r="K7435" s="9"/>
    </row>
    <row r="7436" spans="1:11" x14ac:dyDescent="0.25">
      <c r="A7436" s="2"/>
      <c r="B7436" s="2"/>
      <c r="C7436" s="2"/>
      <c r="E7436" s="2"/>
      <c r="G7436" s="2"/>
      <c r="H7436" s="6"/>
      <c r="I7436" s="9"/>
      <c r="J7436" s="9"/>
      <c r="K7436" s="9"/>
    </row>
    <row r="7437" spans="1:11" x14ac:dyDescent="0.25">
      <c r="A7437" s="2"/>
      <c r="B7437" s="2"/>
      <c r="C7437" s="2"/>
      <c r="E7437" s="2"/>
      <c r="G7437" s="2"/>
      <c r="H7437" s="6"/>
      <c r="I7437" s="9"/>
      <c r="J7437" s="9"/>
      <c r="K7437" s="9"/>
    </row>
    <row r="7438" spans="1:11" x14ac:dyDescent="0.25">
      <c r="A7438" s="2"/>
      <c r="B7438" s="2"/>
      <c r="C7438" s="2"/>
      <c r="E7438" s="2"/>
      <c r="G7438" s="2"/>
      <c r="H7438" s="6"/>
      <c r="I7438" s="9"/>
      <c r="J7438" s="9"/>
      <c r="K7438" s="9"/>
    </row>
    <row r="7439" spans="1:11" x14ac:dyDescent="0.25">
      <c r="A7439" s="2"/>
      <c r="B7439" s="2"/>
      <c r="C7439" s="2"/>
      <c r="E7439" s="2"/>
      <c r="G7439" s="2"/>
      <c r="H7439" s="6"/>
      <c r="I7439" s="9"/>
      <c r="J7439" s="9"/>
      <c r="K7439" s="9"/>
    </row>
    <row r="7440" spans="1:11" x14ac:dyDescent="0.25">
      <c r="A7440" s="2"/>
      <c r="B7440" s="2"/>
      <c r="C7440" s="2"/>
      <c r="E7440" s="2"/>
      <c r="G7440" s="2"/>
      <c r="H7440" s="6"/>
      <c r="I7440" s="9"/>
      <c r="J7440" s="9"/>
      <c r="K7440" s="9"/>
    </row>
    <row r="7441" spans="1:11" x14ac:dyDescent="0.25">
      <c r="A7441" s="2"/>
      <c r="B7441" s="2"/>
      <c r="C7441" s="2"/>
      <c r="E7441" s="2"/>
      <c r="G7441" s="2"/>
      <c r="H7441" s="6"/>
      <c r="I7441" s="9"/>
      <c r="J7441" s="9"/>
      <c r="K7441" s="9"/>
    </row>
    <row r="7442" spans="1:11" x14ac:dyDescent="0.25">
      <c r="A7442" s="2"/>
      <c r="B7442" s="2"/>
      <c r="C7442" s="2"/>
      <c r="E7442" s="2"/>
      <c r="G7442" s="2"/>
      <c r="H7442" s="6"/>
      <c r="I7442" s="9"/>
      <c r="J7442" s="9"/>
      <c r="K7442" s="9"/>
    </row>
    <row r="7443" spans="1:11" x14ac:dyDescent="0.25">
      <c r="A7443" s="2"/>
      <c r="B7443" s="2"/>
      <c r="C7443" s="2"/>
      <c r="E7443" s="2"/>
      <c r="G7443" s="2"/>
      <c r="H7443" s="6"/>
      <c r="I7443" s="9"/>
      <c r="J7443" s="9"/>
      <c r="K7443" s="9"/>
    </row>
    <row r="7444" spans="1:11" x14ac:dyDescent="0.25">
      <c r="A7444" s="2"/>
      <c r="B7444" s="2"/>
      <c r="C7444" s="2"/>
      <c r="E7444" s="2"/>
      <c r="G7444" s="2"/>
      <c r="H7444" s="6"/>
      <c r="I7444" s="9"/>
      <c r="J7444" s="9"/>
      <c r="K7444" s="9"/>
    </row>
    <row r="7445" spans="1:11" x14ac:dyDescent="0.25">
      <c r="A7445" s="2"/>
      <c r="B7445" s="2"/>
      <c r="C7445" s="2"/>
      <c r="E7445" s="2"/>
      <c r="G7445" s="2"/>
      <c r="H7445" s="6"/>
      <c r="I7445" s="9"/>
      <c r="J7445" s="9"/>
      <c r="K7445" s="9"/>
    </row>
    <row r="7446" spans="1:11" x14ac:dyDescent="0.25">
      <c r="A7446" s="2"/>
      <c r="B7446" s="2"/>
      <c r="C7446" s="2"/>
      <c r="E7446" s="2"/>
      <c r="G7446" s="2"/>
      <c r="H7446" s="6"/>
      <c r="I7446" s="9"/>
      <c r="J7446" s="9"/>
      <c r="K7446" s="9"/>
    </row>
    <row r="7447" spans="1:11" x14ac:dyDescent="0.25">
      <c r="A7447" s="2"/>
      <c r="B7447" s="2"/>
      <c r="C7447" s="2"/>
      <c r="E7447" s="2"/>
      <c r="G7447" s="2"/>
      <c r="H7447" s="6"/>
      <c r="I7447" s="9"/>
      <c r="J7447" s="9"/>
      <c r="K7447" s="9"/>
    </row>
    <row r="7448" spans="1:11" x14ac:dyDescent="0.25">
      <c r="A7448" s="2"/>
      <c r="B7448" s="2"/>
      <c r="C7448" s="2"/>
      <c r="E7448" s="2"/>
      <c r="G7448" s="2"/>
      <c r="H7448" s="6"/>
      <c r="I7448" s="9"/>
      <c r="J7448" s="9"/>
      <c r="K7448" s="9"/>
    </row>
    <row r="7449" spans="1:11" x14ac:dyDescent="0.25">
      <c r="A7449" s="2"/>
      <c r="B7449" s="2"/>
      <c r="C7449" s="2"/>
      <c r="E7449" s="2"/>
      <c r="G7449" s="2"/>
      <c r="H7449" s="6"/>
      <c r="I7449" s="9"/>
      <c r="J7449" s="9"/>
      <c r="K7449" s="9"/>
    </row>
    <row r="7450" spans="1:11" x14ac:dyDescent="0.25">
      <c r="A7450" s="2"/>
      <c r="B7450" s="2"/>
      <c r="C7450" s="2"/>
      <c r="E7450" s="2"/>
      <c r="G7450" s="2"/>
      <c r="H7450" s="6"/>
      <c r="I7450" s="9"/>
      <c r="J7450" s="9"/>
      <c r="K7450" s="9"/>
    </row>
    <row r="7451" spans="1:11" x14ac:dyDescent="0.25">
      <c r="A7451" s="2"/>
      <c r="B7451" s="2"/>
      <c r="C7451" s="2"/>
      <c r="E7451" s="2"/>
      <c r="G7451" s="2"/>
      <c r="H7451" s="6"/>
      <c r="I7451" s="9"/>
      <c r="J7451" s="9"/>
      <c r="K7451" s="9"/>
    </row>
    <row r="7452" spans="1:11" x14ac:dyDescent="0.25">
      <c r="A7452" s="2"/>
      <c r="B7452" s="2"/>
      <c r="C7452" s="2"/>
      <c r="E7452" s="2"/>
      <c r="G7452" s="2"/>
      <c r="H7452" s="6"/>
      <c r="I7452" s="9"/>
      <c r="J7452" s="9"/>
      <c r="K7452" s="9"/>
    </row>
    <row r="7453" spans="1:11" x14ac:dyDescent="0.25">
      <c r="A7453" s="2"/>
      <c r="B7453" s="2"/>
      <c r="C7453" s="2"/>
      <c r="E7453" s="2"/>
      <c r="G7453" s="2"/>
      <c r="H7453" s="6"/>
      <c r="I7453" s="9"/>
      <c r="J7453" s="9"/>
      <c r="K7453" s="9"/>
    </row>
    <row r="7454" spans="1:11" x14ac:dyDescent="0.25">
      <c r="A7454" s="2"/>
      <c r="B7454" s="2"/>
      <c r="C7454" s="2"/>
      <c r="E7454" s="2"/>
      <c r="G7454" s="2"/>
      <c r="H7454" s="6"/>
      <c r="I7454" s="9"/>
      <c r="J7454" s="9"/>
      <c r="K7454" s="9"/>
    </row>
    <row r="7455" spans="1:11" x14ac:dyDescent="0.25">
      <c r="A7455" s="2"/>
      <c r="B7455" s="2"/>
      <c r="C7455" s="2"/>
      <c r="E7455" s="2"/>
      <c r="G7455" s="2"/>
      <c r="H7455" s="6"/>
      <c r="I7455" s="9"/>
      <c r="J7455" s="9"/>
      <c r="K7455" s="9"/>
    </row>
    <row r="7456" spans="1:11" x14ac:dyDescent="0.25">
      <c r="A7456" s="2"/>
      <c r="B7456" s="2"/>
      <c r="C7456" s="2"/>
      <c r="E7456" s="2"/>
      <c r="G7456" s="2"/>
      <c r="H7456" s="6"/>
      <c r="I7456" s="9"/>
      <c r="J7456" s="9"/>
      <c r="K7456" s="9"/>
    </row>
    <row r="7457" spans="1:11" x14ac:dyDescent="0.25">
      <c r="A7457" s="2"/>
      <c r="B7457" s="2"/>
      <c r="C7457" s="2"/>
      <c r="E7457" s="2"/>
      <c r="G7457" s="2"/>
      <c r="H7457" s="6"/>
      <c r="I7457" s="9"/>
      <c r="J7457" s="9"/>
      <c r="K7457" s="9"/>
    </row>
    <row r="7458" spans="1:11" x14ac:dyDescent="0.25">
      <c r="A7458" s="2"/>
      <c r="B7458" s="2"/>
      <c r="C7458" s="2"/>
      <c r="E7458" s="2"/>
      <c r="G7458" s="2"/>
      <c r="H7458" s="6"/>
      <c r="I7458" s="9"/>
      <c r="J7458" s="9"/>
      <c r="K7458" s="9"/>
    </row>
    <row r="7459" spans="1:11" x14ac:dyDescent="0.25">
      <c r="A7459" s="2"/>
      <c r="B7459" s="2"/>
      <c r="C7459" s="2"/>
      <c r="E7459" s="2"/>
      <c r="G7459" s="2"/>
      <c r="H7459" s="6"/>
      <c r="I7459" s="9"/>
      <c r="J7459" s="9"/>
      <c r="K7459" s="9"/>
    </row>
    <row r="7460" spans="1:11" x14ac:dyDescent="0.25">
      <c r="A7460" s="2"/>
      <c r="B7460" s="2"/>
      <c r="C7460" s="2"/>
      <c r="E7460" s="2"/>
      <c r="G7460" s="2"/>
      <c r="H7460" s="6"/>
      <c r="I7460" s="9"/>
      <c r="J7460" s="9"/>
      <c r="K7460" s="9"/>
    </row>
    <row r="7461" spans="1:11" x14ac:dyDescent="0.25">
      <c r="A7461" s="2"/>
      <c r="B7461" s="2"/>
      <c r="C7461" s="2"/>
      <c r="E7461" s="2"/>
      <c r="G7461" s="2"/>
      <c r="H7461" s="6"/>
      <c r="I7461" s="9"/>
      <c r="J7461" s="9"/>
      <c r="K7461" s="9"/>
    </row>
    <row r="7462" spans="1:11" x14ac:dyDescent="0.25">
      <c r="A7462" s="2"/>
      <c r="B7462" s="2"/>
      <c r="C7462" s="2"/>
      <c r="E7462" s="2"/>
      <c r="G7462" s="2"/>
      <c r="H7462" s="6"/>
      <c r="I7462" s="9"/>
      <c r="J7462" s="9"/>
      <c r="K7462" s="9"/>
    </row>
    <row r="7463" spans="1:11" x14ac:dyDescent="0.25">
      <c r="A7463" s="2"/>
      <c r="B7463" s="2"/>
      <c r="C7463" s="2"/>
      <c r="E7463" s="2"/>
      <c r="G7463" s="2"/>
      <c r="H7463" s="6"/>
      <c r="I7463" s="9"/>
      <c r="J7463" s="9"/>
      <c r="K7463" s="9"/>
    </row>
    <row r="7464" spans="1:11" x14ac:dyDescent="0.25">
      <c r="A7464" s="2"/>
      <c r="B7464" s="2"/>
      <c r="C7464" s="2"/>
      <c r="E7464" s="2"/>
      <c r="G7464" s="2"/>
      <c r="H7464" s="6"/>
      <c r="I7464" s="9"/>
      <c r="J7464" s="9"/>
      <c r="K7464" s="9"/>
    </row>
    <row r="7465" spans="1:11" x14ac:dyDescent="0.25">
      <c r="A7465" s="2"/>
      <c r="B7465" s="2"/>
      <c r="C7465" s="2"/>
      <c r="E7465" s="2"/>
      <c r="G7465" s="2"/>
      <c r="H7465" s="6"/>
      <c r="I7465" s="9"/>
      <c r="J7465" s="9"/>
      <c r="K7465" s="9"/>
    </row>
    <row r="7466" spans="1:11" x14ac:dyDescent="0.25">
      <c r="A7466" s="2"/>
      <c r="B7466" s="2"/>
      <c r="C7466" s="2"/>
      <c r="E7466" s="2"/>
      <c r="G7466" s="2"/>
      <c r="H7466" s="6"/>
      <c r="I7466" s="9"/>
      <c r="J7466" s="9"/>
      <c r="K7466" s="9"/>
    </row>
    <row r="7467" spans="1:11" x14ac:dyDescent="0.25">
      <c r="A7467" s="2"/>
      <c r="B7467" s="2"/>
      <c r="C7467" s="2"/>
      <c r="E7467" s="2"/>
      <c r="G7467" s="2"/>
      <c r="H7467" s="6"/>
      <c r="I7467" s="9"/>
      <c r="J7467" s="9"/>
      <c r="K7467" s="9"/>
    </row>
    <row r="7468" spans="1:11" x14ac:dyDescent="0.25">
      <c r="A7468" s="2"/>
      <c r="B7468" s="2"/>
      <c r="C7468" s="2"/>
      <c r="E7468" s="2"/>
      <c r="G7468" s="2"/>
      <c r="H7468" s="6"/>
      <c r="I7468" s="9"/>
      <c r="J7468" s="9"/>
      <c r="K7468" s="9"/>
    </row>
    <row r="7469" spans="1:11" x14ac:dyDescent="0.25">
      <c r="A7469" s="2"/>
      <c r="B7469" s="2"/>
      <c r="C7469" s="2"/>
      <c r="E7469" s="2"/>
      <c r="G7469" s="2"/>
      <c r="H7469" s="6"/>
      <c r="I7469" s="9"/>
      <c r="J7469" s="9"/>
      <c r="K7469" s="9"/>
    </row>
    <row r="7470" spans="1:11" x14ac:dyDescent="0.25">
      <c r="A7470" s="2"/>
      <c r="B7470" s="2"/>
      <c r="C7470" s="2"/>
      <c r="E7470" s="2"/>
      <c r="G7470" s="2"/>
      <c r="H7470" s="6"/>
      <c r="I7470" s="9"/>
      <c r="J7470" s="9"/>
      <c r="K7470" s="9"/>
    </row>
    <row r="7471" spans="1:11" x14ac:dyDescent="0.25">
      <c r="A7471" s="2"/>
      <c r="B7471" s="2"/>
      <c r="C7471" s="2"/>
      <c r="E7471" s="2"/>
      <c r="G7471" s="2"/>
      <c r="H7471" s="6"/>
      <c r="I7471" s="9"/>
      <c r="J7471" s="9"/>
      <c r="K7471" s="9"/>
    </row>
    <row r="7472" spans="1:11" x14ac:dyDescent="0.25">
      <c r="A7472" s="2"/>
      <c r="B7472" s="2"/>
      <c r="C7472" s="2"/>
      <c r="E7472" s="2"/>
      <c r="G7472" s="2"/>
      <c r="H7472" s="6"/>
      <c r="I7472" s="9"/>
      <c r="J7472" s="9"/>
      <c r="K7472" s="9"/>
    </row>
    <row r="7473" spans="1:11" x14ac:dyDescent="0.25">
      <c r="A7473" s="2"/>
      <c r="B7473" s="2"/>
      <c r="C7473" s="2"/>
      <c r="E7473" s="2"/>
      <c r="G7473" s="2"/>
      <c r="H7473" s="6"/>
      <c r="I7473" s="9"/>
      <c r="J7473" s="9"/>
      <c r="K7473" s="9"/>
    </row>
    <row r="7474" spans="1:11" x14ac:dyDescent="0.25">
      <c r="A7474" s="2"/>
      <c r="B7474" s="2"/>
      <c r="C7474" s="2"/>
      <c r="E7474" s="2"/>
      <c r="G7474" s="2"/>
      <c r="H7474" s="6"/>
      <c r="I7474" s="9"/>
      <c r="J7474" s="9"/>
      <c r="K7474" s="9"/>
    </row>
    <row r="7475" spans="1:11" x14ac:dyDescent="0.25">
      <c r="A7475" s="2"/>
      <c r="B7475" s="2"/>
      <c r="C7475" s="2"/>
      <c r="E7475" s="2"/>
      <c r="G7475" s="2"/>
      <c r="H7475" s="6"/>
      <c r="I7475" s="9"/>
      <c r="J7475" s="9"/>
      <c r="K7475" s="9"/>
    </row>
    <row r="7476" spans="1:11" x14ac:dyDescent="0.25">
      <c r="A7476" s="2"/>
      <c r="B7476" s="2"/>
      <c r="C7476" s="2"/>
      <c r="E7476" s="2"/>
      <c r="G7476" s="2"/>
      <c r="H7476" s="6"/>
      <c r="I7476" s="9"/>
      <c r="J7476" s="9"/>
      <c r="K7476" s="9"/>
    </row>
    <row r="7477" spans="1:11" x14ac:dyDescent="0.25">
      <c r="A7477" s="2"/>
      <c r="B7477" s="2"/>
      <c r="C7477" s="2"/>
      <c r="E7477" s="2"/>
      <c r="G7477" s="2"/>
      <c r="H7477" s="6"/>
      <c r="I7477" s="9"/>
      <c r="J7477" s="9"/>
      <c r="K7477" s="9"/>
    </row>
    <row r="7478" spans="1:11" x14ac:dyDescent="0.25">
      <c r="A7478" s="2"/>
      <c r="B7478" s="2"/>
      <c r="C7478" s="2"/>
      <c r="E7478" s="2"/>
      <c r="G7478" s="2"/>
      <c r="H7478" s="6"/>
      <c r="I7478" s="9"/>
      <c r="J7478" s="9"/>
      <c r="K7478" s="9"/>
    </row>
    <row r="7479" spans="1:11" x14ac:dyDescent="0.25">
      <c r="A7479" s="2"/>
      <c r="B7479" s="2"/>
      <c r="C7479" s="2"/>
      <c r="E7479" s="2"/>
      <c r="G7479" s="2"/>
      <c r="H7479" s="6"/>
      <c r="I7479" s="9"/>
      <c r="J7479" s="9"/>
      <c r="K7479" s="9"/>
    </row>
    <row r="7480" spans="1:11" x14ac:dyDescent="0.25">
      <c r="A7480" s="2"/>
      <c r="B7480" s="2"/>
      <c r="C7480" s="2"/>
      <c r="E7480" s="2"/>
      <c r="G7480" s="2"/>
      <c r="H7480" s="6"/>
      <c r="I7480" s="9"/>
      <c r="J7480" s="9"/>
      <c r="K7480" s="9"/>
    </row>
    <row r="7481" spans="1:11" x14ac:dyDescent="0.25">
      <c r="A7481" s="2"/>
      <c r="B7481" s="2"/>
      <c r="C7481" s="2"/>
      <c r="E7481" s="2"/>
      <c r="G7481" s="2"/>
      <c r="H7481" s="6"/>
      <c r="I7481" s="9"/>
      <c r="J7481" s="9"/>
      <c r="K7481" s="9"/>
    </row>
    <row r="7482" spans="1:11" x14ac:dyDescent="0.25">
      <c r="A7482" s="2"/>
      <c r="B7482" s="2"/>
      <c r="C7482" s="2"/>
      <c r="E7482" s="2"/>
      <c r="G7482" s="2"/>
      <c r="H7482" s="6"/>
      <c r="I7482" s="9"/>
      <c r="J7482" s="9"/>
      <c r="K7482" s="9"/>
    </row>
    <row r="7483" spans="1:11" x14ac:dyDescent="0.25">
      <c r="A7483" s="2"/>
      <c r="B7483" s="2"/>
      <c r="C7483" s="2"/>
      <c r="E7483" s="2"/>
      <c r="G7483" s="2"/>
      <c r="H7483" s="6"/>
      <c r="I7483" s="9"/>
      <c r="J7483" s="9"/>
      <c r="K7483" s="9"/>
    </row>
    <row r="7484" spans="1:11" x14ac:dyDescent="0.25">
      <c r="A7484" s="2"/>
      <c r="B7484" s="2"/>
      <c r="C7484" s="2"/>
      <c r="E7484" s="2"/>
      <c r="G7484" s="2"/>
      <c r="H7484" s="6"/>
      <c r="I7484" s="9"/>
      <c r="J7484" s="9"/>
      <c r="K7484" s="9"/>
    </row>
    <row r="7485" spans="1:11" x14ac:dyDescent="0.25">
      <c r="A7485" s="2"/>
      <c r="B7485" s="2"/>
      <c r="C7485" s="2"/>
      <c r="E7485" s="2"/>
      <c r="G7485" s="2"/>
      <c r="H7485" s="6"/>
      <c r="I7485" s="9"/>
      <c r="J7485" s="9"/>
      <c r="K7485" s="9"/>
    </row>
    <row r="7486" spans="1:11" x14ac:dyDescent="0.25">
      <c r="A7486" s="2"/>
      <c r="B7486" s="2"/>
      <c r="C7486" s="2"/>
      <c r="E7486" s="2"/>
      <c r="G7486" s="2"/>
      <c r="H7486" s="6"/>
      <c r="I7486" s="9"/>
      <c r="J7486" s="9"/>
      <c r="K7486" s="9"/>
    </row>
    <row r="7487" spans="1:11" x14ac:dyDescent="0.25">
      <c r="A7487" s="2"/>
      <c r="B7487" s="2"/>
      <c r="C7487" s="2"/>
      <c r="E7487" s="2"/>
      <c r="G7487" s="2"/>
      <c r="H7487" s="6"/>
      <c r="I7487" s="9"/>
      <c r="J7487" s="9"/>
      <c r="K7487" s="9"/>
    </row>
    <row r="7488" spans="1:11" x14ac:dyDescent="0.25">
      <c r="A7488" s="2"/>
      <c r="B7488" s="2"/>
      <c r="C7488" s="2"/>
      <c r="E7488" s="2"/>
      <c r="G7488" s="2"/>
      <c r="H7488" s="6"/>
      <c r="I7488" s="9"/>
      <c r="J7488" s="9"/>
      <c r="K7488" s="9"/>
    </row>
    <row r="7489" spans="1:11" x14ac:dyDescent="0.25">
      <c r="A7489" s="2"/>
      <c r="B7489" s="2"/>
      <c r="C7489" s="2"/>
      <c r="E7489" s="2"/>
      <c r="G7489" s="2"/>
      <c r="H7489" s="6"/>
      <c r="I7489" s="9"/>
      <c r="J7489" s="9"/>
      <c r="K7489" s="9"/>
    </row>
    <row r="7490" spans="1:11" x14ac:dyDescent="0.25">
      <c r="A7490" s="2"/>
      <c r="B7490" s="2"/>
      <c r="C7490" s="2"/>
      <c r="E7490" s="2"/>
      <c r="G7490" s="2"/>
      <c r="H7490" s="6"/>
      <c r="I7490" s="9"/>
      <c r="J7490" s="9"/>
      <c r="K7490" s="9"/>
    </row>
    <row r="7491" spans="1:11" x14ac:dyDescent="0.25">
      <c r="A7491" s="2"/>
      <c r="B7491" s="2"/>
      <c r="C7491" s="2"/>
      <c r="E7491" s="2"/>
      <c r="G7491" s="2"/>
      <c r="H7491" s="6"/>
      <c r="I7491" s="9"/>
      <c r="J7491" s="9"/>
      <c r="K7491" s="9"/>
    </row>
    <row r="7492" spans="1:11" x14ac:dyDescent="0.25">
      <c r="A7492" s="2"/>
      <c r="B7492" s="2"/>
      <c r="C7492" s="2"/>
      <c r="E7492" s="2"/>
      <c r="G7492" s="2"/>
      <c r="H7492" s="6"/>
      <c r="I7492" s="9"/>
      <c r="J7492" s="9"/>
      <c r="K7492" s="9"/>
    </row>
    <row r="7493" spans="1:11" x14ac:dyDescent="0.25">
      <c r="A7493" s="2"/>
      <c r="B7493" s="2"/>
      <c r="C7493" s="2"/>
      <c r="E7493" s="2"/>
      <c r="G7493" s="2"/>
      <c r="H7493" s="6"/>
      <c r="I7493" s="9"/>
      <c r="J7493" s="9"/>
      <c r="K7493" s="9"/>
    </row>
    <row r="7494" spans="1:11" x14ac:dyDescent="0.25">
      <c r="A7494" s="2"/>
      <c r="B7494" s="2"/>
      <c r="C7494" s="2"/>
      <c r="E7494" s="2"/>
      <c r="G7494" s="2"/>
      <c r="H7494" s="6"/>
      <c r="I7494" s="9"/>
      <c r="J7494" s="9"/>
      <c r="K7494" s="9"/>
    </row>
    <row r="7495" spans="1:11" x14ac:dyDescent="0.25">
      <c r="A7495" s="2"/>
      <c r="B7495" s="2"/>
      <c r="C7495" s="2"/>
      <c r="E7495" s="2"/>
      <c r="G7495" s="2"/>
      <c r="H7495" s="6"/>
      <c r="I7495" s="9"/>
      <c r="J7495" s="9"/>
      <c r="K7495" s="9"/>
    </row>
    <row r="7496" spans="1:11" x14ac:dyDescent="0.25">
      <c r="A7496" s="2"/>
      <c r="B7496" s="2"/>
      <c r="C7496" s="2"/>
      <c r="E7496" s="2"/>
      <c r="G7496" s="2"/>
      <c r="H7496" s="6"/>
      <c r="I7496" s="9"/>
      <c r="J7496" s="9"/>
      <c r="K7496" s="9"/>
    </row>
    <row r="7497" spans="1:11" x14ac:dyDescent="0.25">
      <c r="A7497" s="2"/>
      <c r="B7497" s="2"/>
      <c r="C7497" s="2"/>
      <c r="E7497" s="2"/>
      <c r="G7497" s="2"/>
      <c r="H7497" s="6"/>
      <c r="I7497" s="9"/>
      <c r="J7497" s="9"/>
      <c r="K7497" s="9"/>
    </row>
    <row r="7498" spans="1:11" x14ac:dyDescent="0.25">
      <c r="A7498" s="2"/>
      <c r="B7498" s="2"/>
      <c r="C7498" s="2"/>
      <c r="E7498" s="2"/>
      <c r="G7498" s="2"/>
      <c r="H7498" s="6"/>
      <c r="I7498" s="9"/>
      <c r="J7498" s="9"/>
      <c r="K7498" s="9"/>
    </row>
    <row r="7499" spans="1:11" x14ac:dyDescent="0.25">
      <c r="A7499" s="2"/>
      <c r="B7499" s="2"/>
      <c r="C7499" s="2"/>
      <c r="E7499" s="2"/>
      <c r="G7499" s="2"/>
      <c r="H7499" s="6"/>
      <c r="I7499" s="9"/>
      <c r="J7499" s="9"/>
      <c r="K7499" s="9"/>
    </row>
    <row r="7500" spans="1:11" x14ac:dyDescent="0.25">
      <c r="A7500" s="2"/>
      <c r="B7500" s="2"/>
      <c r="C7500" s="2"/>
      <c r="E7500" s="2"/>
      <c r="G7500" s="2"/>
      <c r="H7500" s="6"/>
      <c r="I7500" s="9"/>
      <c r="J7500" s="9"/>
      <c r="K7500" s="9"/>
    </row>
    <row r="7501" spans="1:11" x14ac:dyDescent="0.25">
      <c r="A7501" s="2"/>
      <c r="B7501" s="2"/>
      <c r="C7501" s="2"/>
      <c r="E7501" s="2"/>
      <c r="G7501" s="2"/>
      <c r="H7501" s="6"/>
      <c r="I7501" s="9"/>
      <c r="J7501" s="9"/>
      <c r="K7501" s="9"/>
    </row>
    <row r="7502" spans="1:11" x14ac:dyDescent="0.25">
      <c r="A7502" s="2"/>
      <c r="B7502" s="2"/>
      <c r="C7502" s="2"/>
      <c r="E7502" s="2"/>
      <c r="G7502" s="2"/>
      <c r="H7502" s="6"/>
      <c r="I7502" s="9"/>
      <c r="J7502" s="9"/>
      <c r="K7502" s="9"/>
    </row>
    <row r="7503" spans="1:11" x14ac:dyDescent="0.25">
      <c r="A7503" s="2"/>
      <c r="B7503" s="2"/>
      <c r="C7503" s="2"/>
      <c r="E7503" s="2"/>
      <c r="G7503" s="2"/>
      <c r="H7503" s="6"/>
      <c r="I7503" s="9"/>
      <c r="J7503" s="9"/>
      <c r="K7503" s="9"/>
    </row>
    <row r="7504" spans="1:11" x14ac:dyDescent="0.25">
      <c r="A7504" s="2"/>
      <c r="B7504" s="2"/>
      <c r="C7504" s="2"/>
      <c r="E7504" s="2"/>
      <c r="G7504" s="2"/>
      <c r="H7504" s="6"/>
      <c r="I7504" s="9"/>
      <c r="J7504" s="9"/>
      <c r="K7504" s="9"/>
    </row>
    <row r="7505" spans="1:11" x14ac:dyDescent="0.25">
      <c r="A7505" s="2"/>
      <c r="B7505" s="2"/>
      <c r="C7505" s="2"/>
      <c r="E7505" s="2"/>
      <c r="G7505" s="2"/>
      <c r="H7505" s="6"/>
      <c r="I7505" s="9"/>
      <c r="J7505" s="9"/>
      <c r="K7505" s="9"/>
    </row>
    <row r="7506" spans="1:11" x14ac:dyDescent="0.25">
      <c r="A7506" s="2"/>
      <c r="B7506" s="2"/>
      <c r="C7506" s="2"/>
      <c r="E7506" s="2"/>
      <c r="G7506" s="2"/>
      <c r="H7506" s="6"/>
      <c r="I7506" s="9"/>
      <c r="J7506" s="9"/>
      <c r="K7506" s="9"/>
    </row>
    <row r="7507" spans="1:11" x14ac:dyDescent="0.25">
      <c r="A7507" s="2"/>
      <c r="B7507" s="2"/>
      <c r="C7507" s="2"/>
      <c r="E7507" s="2"/>
      <c r="G7507" s="2"/>
      <c r="H7507" s="6"/>
      <c r="I7507" s="9"/>
      <c r="J7507" s="9"/>
      <c r="K7507" s="9"/>
    </row>
    <row r="7508" spans="1:11" x14ac:dyDescent="0.25">
      <c r="A7508" s="2"/>
      <c r="B7508" s="2"/>
      <c r="C7508" s="2"/>
      <c r="E7508" s="2"/>
      <c r="G7508" s="2"/>
      <c r="H7508" s="6"/>
      <c r="I7508" s="9"/>
      <c r="J7508" s="9"/>
      <c r="K7508" s="9"/>
    </row>
    <row r="7509" spans="1:11" x14ac:dyDescent="0.25">
      <c r="A7509" s="2"/>
      <c r="B7509" s="2"/>
      <c r="C7509" s="2"/>
      <c r="E7509" s="2"/>
      <c r="G7509" s="2"/>
      <c r="H7509" s="6"/>
      <c r="I7509" s="9"/>
      <c r="J7509" s="9"/>
      <c r="K7509" s="9"/>
    </row>
    <row r="7510" spans="1:11" x14ac:dyDescent="0.25">
      <c r="A7510" s="2"/>
      <c r="B7510" s="2"/>
      <c r="C7510" s="2"/>
      <c r="E7510" s="2"/>
      <c r="G7510" s="2"/>
      <c r="H7510" s="6"/>
      <c r="I7510" s="9"/>
      <c r="J7510" s="9"/>
      <c r="K7510" s="9"/>
    </row>
    <row r="7511" spans="1:11" x14ac:dyDescent="0.25">
      <c r="A7511" s="2"/>
      <c r="B7511" s="2"/>
      <c r="C7511" s="2"/>
      <c r="E7511" s="2"/>
      <c r="G7511" s="2"/>
      <c r="H7511" s="6"/>
      <c r="I7511" s="9"/>
      <c r="J7511" s="9"/>
      <c r="K7511" s="9"/>
    </row>
    <row r="7512" spans="1:11" x14ac:dyDescent="0.25">
      <c r="A7512" s="2"/>
      <c r="B7512" s="2"/>
      <c r="C7512" s="2"/>
      <c r="E7512" s="2"/>
      <c r="G7512" s="2"/>
      <c r="H7512" s="6"/>
      <c r="I7512" s="9"/>
      <c r="J7512" s="9"/>
      <c r="K7512" s="9"/>
    </row>
    <row r="7513" spans="1:11" x14ac:dyDescent="0.25">
      <c r="A7513" s="2"/>
      <c r="B7513" s="2"/>
      <c r="C7513" s="2"/>
      <c r="E7513" s="2"/>
      <c r="G7513" s="2"/>
      <c r="H7513" s="6"/>
      <c r="I7513" s="9"/>
      <c r="J7513" s="9"/>
      <c r="K7513" s="9"/>
    </row>
    <row r="7514" spans="1:11" x14ac:dyDescent="0.25">
      <c r="A7514" s="2"/>
      <c r="B7514" s="2"/>
      <c r="C7514" s="2"/>
      <c r="E7514" s="2"/>
      <c r="G7514" s="2"/>
      <c r="H7514" s="6"/>
      <c r="I7514" s="9"/>
      <c r="J7514" s="9"/>
      <c r="K7514" s="9"/>
    </row>
    <row r="7515" spans="1:11" x14ac:dyDescent="0.25">
      <c r="A7515" s="2"/>
      <c r="B7515" s="2"/>
      <c r="C7515" s="2"/>
      <c r="E7515" s="2"/>
      <c r="G7515" s="2"/>
      <c r="H7515" s="6"/>
      <c r="I7515" s="9"/>
      <c r="J7515" s="9"/>
      <c r="K7515" s="9"/>
    </row>
    <row r="7516" spans="1:11" x14ac:dyDescent="0.25">
      <c r="A7516" s="2"/>
      <c r="B7516" s="2"/>
      <c r="C7516" s="2"/>
      <c r="E7516" s="2"/>
      <c r="G7516" s="2"/>
      <c r="H7516" s="6"/>
      <c r="I7516" s="9"/>
      <c r="J7516" s="9"/>
      <c r="K7516" s="9"/>
    </row>
    <row r="7517" spans="1:11" x14ac:dyDescent="0.25">
      <c r="A7517" s="2"/>
      <c r="B7517" s="2"/>
      <c r="C7517" s="2"/>
      <c r="E7517" s="2"/>
      <c r="G7517" s="2"/>
      <c r="H7517" s="6"/>
      <c r="I7517" s="9"/>
      <c r="J7517" s="9"/>
      <c r="K7517" s="9"/>
    </row>
    <row r="7518" spans="1:11" x14ac:dyDescent="0.25">
      <c r="A7518" s="2"/>
      <c r="B7518" s="2"/>
      <c r="C7518" s="2"/>
      <c r="E7518" s="2"/>
      <c r="G7518" s="2"/>
      <c r="H7518" s="6"/>
      <c r="I7518" s="9"/>
      <c r="J7518" s="9"/>
      <c r="K7518" s="9"/>
    </row>
    <row r="7519" spans="1:11" x14ac:dyDescent="0.25">
      <c r="A7519" s="2"/>
      <c r="B7519" s="2"/>
      <c r="C7519" s="2"/>
      <c r="E7519" s="2"/>
      <c r="G7519" s="2"/>
      <c r="H7519" s="6"/>
      <c r="I7519" s="9"/>
      <c r="J7519" s="9"/>
      <c r="K7519" s="9"/>
    </row>
    <row r="7520" spans="1:11" x14ac:dyDescent="0.25">
      <c r="A7520" s="2"/>
      <c r="B7520" s="2"/>
      <c r="C7520" s="2"/>
      <c r="E7520" s="2"/>
      <c r="G7520" s="2"/>
      <c r="H7520" s="6"/>
      <c r="I7520" s="9"/>
      <c r="J7520" s="9"/>
      <c r="K7520" s="9"/>
    </row>
    <row r="7521" spans="1:11" x14ac:dyDescent="0.25">
      <c r="A7521" s="2"/>
      <c r="B7521" s="2"/>
      <c r="C7521" s="2"/>
      <c r="E7521" s="2"/>
      <c r="G7521" s="2"/>
      <c r="H7521" s="6"/>
      <c r="I7521" s="9"/>
      <c r="J7521" s="9"/>
      <c r="K7521" s="9"/>
    </row>
    <row r="7522" spans="1:11" x14ac:dyDescent="0.25">
      <c r="A7522" s="2"/>
      <c r="B7522" s="2"/>
      <c r="C7522" s="2"/>
      <c r="E7522" s="2"/>
      <c r="G7522" s="2"/>
      <c r="H7522" s="6"/>
      <c r="I7522" s="9"/>
      <c r="J7522" s="9"/>
      <c r="K7522" s="9"/>
    </row>
    <row r="7523" spans="1:11" x14ac:dyDescent="0.25">
      <c r="A7523" s="2"/>
      <c r="B7523" s="2"/>
      <c r="C7523" s="2"/>
      <c r="E7523" s="2"/>
      <c r="G7523" s="2"/>
      <c r="H7523" s="6"/>
      <c r="I7523" s="9"/>
      <c r="J7523" s="9"/>
      <c r="K7523" s="9"/>
    </row>
    <row r="7524" spans="1:11" x14ac:dyDescent="0.25">
      <c r="A7524" s="2"/>
      <c r="B7524" s="2"/>
      <c r="C7524" s="2"/>
      <c r="E7524" s="2"/>
      <c r="G7524" s="2"/>
      <c r="H7524" s="6"/>
      <c r="I7524" s="9"/>
      <c r="J7524" s="9"/>
      <c r="K7524" s="9"/>
    </row>
    <row r="7525" spans="1:11" x14ac:dyDescent="0.25">
      <c r="A7525" s="2"/>
      <c r="B7525" s="2"/>
      <c r="C7525" s="2"/>
      <c r="E7525" s="2"/>
      <c r="G7525" s="2"/>
      <c r="H7525" s="6"/>
      <c r="I7525" s="9"/>
      <c r="J7525" s="9"/>
      <c r="K7525" s="9"/>
    </row>
    <row r="7526" spans="1:11" x14ac:dyDescent="0.25">
      <c r="A7526" s="2"/>
      <c r="B7526" s="2"/>
      <c r="C7526" s="2"/>
      <c r="E7526" s="2"/>
      <c r="G7526" s="2"/>
      <c r="H7526" s="6"/>
      <c r="I7526" s="9"/>
      <c r="J7526" s="9"/>
      <c r="K7526" s="9"/>
    </row>
    <row r="7527" spans="1:11" x14ac:dyDescent="0.25">
      <c r="A7527" s="2"/>
      <c r="B7527" s="2"/>
      <c r="C7527" s="2"/>
      <c r="E7527" s="2"/>
      <c r="G7527" s="2"/>
      <c r="H7527" s="6"/>
      <c r="I7527" s="9"/>
      <c r="J7527" s="9"/>
      <c r="K7527" s="9"/>
    </row>
    <row r="7528" spans="1:11" x14ac:dyDescent="0.25">
      <c r="A7528" s="2"/>
      <c r="B7528" s="2"/>
      <c r="C7528" s="2"/>
      <c r="E7528" s="2"/>
      <c r="G7528" s="2"/>
      <c r="H7528" s="6"/>
      <c r="I7528" s="9"/>
      <c r="J7528" s="9"/>
      <c r="K7528" s="9"/>
    </row>
    <row r="7529" spans="1:11" x14ac:dyDescent="0.25">
      <c r="A7529" s="2"/>
      <c r="B7529" s="2"/>
      <c r="C7529" s="2"/>
      <c r="E7529" s="2"/>
      <c r="G7529" s="2"/>
      <c r="H7529" s="6"/>
      <c r="I7529" s="9"/>
      <c r="J7529" s="9"/>
      <c r="K7529" s="9"/>
    </row>
    <row r="7530" spans="1:11" x14ac:dyDescent="0.25">
      <c r="A7530" s="2"/>
      <c r="B7530" s="2"/>
      <c r="C7530" s="2"/>
      <c r="E7530" s="2"/>
      <c r="G7530" s="2"/>
      <c r="H7530" s="6"/>
      <c r="I7530" s="9"/>
      <c r="J7530" s="9"/>
      <c r="K7530" s="9"/>
    </row>
    <row r="7531" spans="1:11" x14ac:dyDescent="0.25">
      <c r="A7531" s="2"/>
      <c r="B7531" s="2"/>
      <c r="C7531" s="2"/>
      <c r="E7531" s="2"/>
      <c r="G7531" s="2"/>
      <c r="H7531" s="6"/>
      <c r="I7531" s="9"/>
      <c r="J7531" s="9"/>
      <c r="K7531" s="9"/>
    </row>
    <row r="7532" spans="1:11" x14ac:dyDescent="0.25">
      <c r="A7532" s="2"/>
      <c r="B7532" s="2"/>
      <c r="C7532" s="2"/>
      <c r="E7532" s="2"/>
      <c r="G7532" s="2"/>
      <c r="H7532" s="6"/>
      <c r="I7532" s="9"/>
      <c r="J7532" s="9"/>
      <c r="K7532" s="9"/>
    </row>
    <row r="7533" spans="1:11" x14ac:dyDescent="0.25">
      <c r="A7533" s="2"/>
      <c r="B7533" s="2"/>
      <c r="C7533" s="2"/>
      <c r="E7533" s="2"/>
      <c r="G7533" s="2"/>
      <c r="H7533" s="6"/>
      <c r="I7533" s="9"/>
      <c r="J7533" s="9"/>
      <c r="K7533" s="9"/>
    </row>
    <row r="7534" spans="1:11" x14ac:dyDescent="0.25">
      <c r="A7534" s="2"/>
      <c r="B7534" s="2"/>
      <c r="C7534" s="2"/>
      <c r="E7534" s="2"/>
      <c r="G7534" s="2"/>
      <c r="H7534" s="6"/>
      <c r="I7534" s="9"/>
      <c r="J7534" s="9"/>
      <c r="K7534" s="9"/>
    </row>
    <row r="7535" spans="1:11" x14ac:dyDescent="0.25">
      <c r="A7535" s="2"/>
      <c r="B7535" s="2"/>
      <c r="C7535" s="2"/>
      <c r="E7535" s="2"/>
      <c r="G7535" s="2"/>
      <c r="H7535" s="6"/>
      <c r="I7535" s="9"/>
      <c r="J7535" s="9"/>
      <c r="K7535" s="9"/>
    </row>
    <row r="7536" spans="1:11" x14ac:dyDescent="0.25">
      <c r="A7536" s="2"/>
      <c r="B7536" s="2"/>
      <c r="C7536" s="2"/>
      <c r="E7536" s="2"/>
      <c r="G7536" s="2"/>
      <c r="H7536" s="6"/>
      <c r="I7536" s="9"/>
      <c r="J7536" s="9"/>
      <c r="K7536" s="9"/>
    </row>
    <row r="7537" spans="1:11" x14ac:dyDescent="0.25">
      <c r="A7537" s="2"/>
      <c r="B7537" s="2"/>
      <c r="C7537" s="2"/>
      <c r="E7537" s="2"/>
      <c r="G7537" s="2"/>
      <c r="H7537" s="6"/>
      <c r="I7537" s="9"/>
      <c r="J7537" s="9"/>
      <c r="K7537" s="9"/>
    </row>
    <row r="7538" spans="1:11" x14ac:dyDescent="0.25">
      <c r="A7538" s="2"/>
      <c r="B7538" s="2"/>
      <c r="C7538" s="2"/>
      <c r="E7538" s="2"/>
      <c r="G7538" s="2"/>
      <c r="H7538" s="6"/>
      <c r="I7538" s="9"/>
      <c r="J7538" s="9"/>
      <c r="K7538" s="9"/>
    </row>
    <row r="7539" spans="1:11" x14ac:dyDescent="0.25">
      <c r="A7539" s="2"/>
      <c r="B7539" s="2"/>
      <c r="C7539" s="2"/>
      <c r="E7539" s="2"/>
      <c r="G7539" s="2"/>
      <c r="H7539" s="6"/>
      <c r="I7539" s="9"/>
      <c r="J7539" s="9"/>
      <c r="K7539" s="9"/>
    </row>
    <row r="7540" spans="1:11" x14ac:dyDescent="0.25">
      <c r="A7540" s="2"/>
      <c r="B7540" s="2"/>
      <c r="C7540" s="2"/>
      <c r="E7540" s="2"/>
      <c r="G7540" s="2"/>
      <c r="H7540" s="6"/>
      <c r="I7540" s="9"/>
      <c r="J7540" s="9"/>
      <c r="K7540" s="9"/>
    </row>
    <row r="7541" spans="1:11" x14ac:dyDescent="0.25">
      <c r="A7541" s="2"/>
      <c r="B7541" s="2"/>
      <c r="C7541" s="2"/>
      <c r="E7541" s="2"/>
      <c r="G7541" s="2"/>
      <c r="H7541" s="6"/>
      <c r="I7541" s="9"/>
      <c r="J7541" s="9"/>
      <c r="K7541" s="9"/>
    </row>
    <row r="7542" spans="1:11" x14ac:dyDescent="0.25">
      <c r="A7542" s="2"/>
      <c r="B7542" s="2"/>
      <c r="C7542" s="2"/>
      <c r="E7542" s="2"/>
      <c r="G7542" s="2"/>
      <c r="H7542" s="6"/>
      <c r="I7542" s="9"/>
      <c r="J7542" s="9"/>
      <c r="K7542" s="9"/>
    </row>
    <row r="7543" spans="1:11" x14ac:dyDescent="0.25">
      <c r="A7543" s="2"/>
      <c r="B7543" s="2"/>
      <c r="C7543" s="2"/>
      <c r="E7543" s="2"/>
      <c r="G7543" s="2"/>
      <c r="H7543" s="6"/>
      <c r="I7543" s="9"/>
      <c r="J7543" s="9"/>
      <c r="K7543" s="9"/>
    </row>
    <row r="7544" spans="1:11" x14ac:dyDescent="0.25">
      <c r="A7544" s="2"/>
      <c r="B7544" s="2"/>
      <c r="C7544" s="2"/>
      <c r="E7544" s="2"/>
      <c r="G7544" s="2"/>
      <c r="H7544" s="6"/>
      <c r="I7544" s="9"/>
      <c r="J7544" s="9"/>
      <c r="K7544" s="9"/>
    </row>
    <row r="7545" spans="1:11" x14ac:dyDescent="0.25">
      <c r="A7545" s="2"/>
      <c r="B7545" s="2"/>
      <c r="C7545" s="2"/>
      <c r="E7545" s="2"/>
      <c r="G7545" s="2"/>
      <c r="H7545" s="6"/>
      <c r="I7545" s="9"/>
      <c r="J7545" s="9"/>
      <c r="K7545" s="9"/>
    </row>
    <row r="7546" spans="1:11" x14ac:dyDescent="0.25">
      <c r="A7546" s="2"/>
      <c r="B7546" s="2"/>
      <c r="C7546" s="2"/>
      <c r="E7546" s="2"/>
      <c r="G7546" s="2"/>
      <c r="H7546" s="6"/>
      <c r="I7546" s="9"/>
      <c r="J7546" s="9"/>
      <c r="K7546" s="9"/>
    </row>
    <row r="7547" spans="1:11" x14ac:dyDescent="0.25">
      <c r="A7547" s="2"/>
      <c r="B7547" s="2"/>
      <c r="C7547" s="2"/>
      <c r="E7547" s="2"/>
      <c r="G7547" s="2"/>
      <c r="H7547" s="6"/>
      <c r="I7547" s="9"/>
      <c r="J7547" s="9"/>
      <c r="K7547" s="9"/>
    </row>
    <row r="7548" spans="1:11" x14ac:dyDescent="0.25">
      <c r="A7548" s="2"/>
      <c r="B7548" s="2"/>
      <c r="C7548" s="2"/>
      <c r="E7548" s="2"/>
      <c r="G7548" s="2"/>
      <c r="H7548" s="6"/>
      <c r="I7548" s="9"/>
      <c r="J7548" s="9"/>
      <c r="K7548" s="9"/>
    </row>
    <row r="7549" spans="1:11" x14ac:dyDescent="0.25">
      <c r="A7549" s="2"/>
      <c r="B7549" s="2"/>
      <c r="C7549" s="2"/>
      <c r="E7549" s="2"/>
      <c r="G7549" s="2"/>
      <c r="H7549" s="6"/>
      <c r="I7549" s="9"/>
      <c r="J7549" s="9"/>
      <c r="K7549" s="9"/>
    </row>
    <row r="7550" spans="1:11" x14ac:dyDescent="0.25">
      <c r="A7550" s="2"/>
      <c r="B7550" s="2"/>
      <c r="C7550" s="2"/>
      <c r="E7550" s="2"/>
      <c r="G7550" s="2"/>
      <c r="H7550" s="6"/>
      <c r="I7550" s="9"/>
      <c r="J7550" s="9"/>
      <c r="K7550" s="9"/>
    </row>
    <row r="7551" spans="1:11" x14ac:dyDescent="0.25">
      <c r="A7551" s="2"/>
      <c r="B7551" s="2"/>
      <c r="C7551" s="2"/>
      <c r="E7551" s="2"/>
      <c r="G7551" s="2"/>
      <c r="H7551" s="6"/>
      <c r="I7551" s="9"/>
      <c r="J7551" s="9"/>
      <c r="K7551" s="9"/>
    </row>
    <row r="7552" spans="1:11" x14ac:dyDescent="0.25">
      <c r="A7552" s="2"/>
      <c r="B7552" s="2"/>
      <c r="C7552" s="2"/>
      <c r="E7552" s="2"/>
      <c r="G7552" s="2"/>
      <c r="H7552" s="6"/>
      <c r="I7552" s="9"/>
      <c r="J7552" s="9"/>
      <c r="K7552" s="9"/>
    </row>
    <row r="7553" spans="1:11" x14ac:dyDescent="0.25">
      <c r="A7553" s="2"/>
      <c r="B7553" s="2"/>
      <c r="C7553" s="2"/>
      <c r="E7553" s="2"/>
      <c r="G7553" s="2"/>
      <c r="H7553" s="6"/>
      <c r="I7553" s="9"/>
      <c r="J7553" s="9"/>
      <c r="K7553" s="9"/>
    </row>
    <row r="7554" spans="1:11" x14ac:dyDescent="0.25">
      <c r="A7554" s="2"/>
      <c r="B7554" s="2"/>
      <c r="C7554" s="2"/>
      <c r="E7554" s="2"/>
      <c r="G7554" s="2"/>
      <c r="H7554" s="6"/>
      <c r="I7554" s="9"/>
      <c r="J7554" s="9"/>
      <c r="K7554" s="9"/>
    </row>
    <row r="7555" spans="1:11" x14ac:dyDescent="0.25">
      <c r="A7555" s="2"/>
      <c r="B7555" s="2"/>
      <c r="C7555" s="2"/>
      <c r="E7555" s="2"/>
      <c r="G7555" s="2"/>
      <c r="H7555" s="6"/>
      <c r="I7555" s="9"/>
      <c r="J7555" s="9"/>
      <c r="K7555" s="9"/>
    </row>
    <row r="7556" spans="1:11" x14ac:dyDescent="0.25">
      <c r="A7556" s="2"/>
      <c r="B7556" s="2"/>
      <c r="C7556" s="2"/>
      <c r="E7556" s="2"/>
      <c r="G7556" s="2"/>
      <c r="H7556" s="6"/>
      <c r="I7556" s="9"/>
      <c r="J7556" s="9"/>
      <c r="K7556" s="9"/>
    </row>
    <row r="7557" spans="1:11" x14ac:dyDescent="0.25">
      <c r="A7557" s="2"/>
      <c r="B7557" s="2"/>
      <c r="C7557" s="2"/>
      <c r="E7557" s="2"/>
      <c r="G7557" s="2"/>
      <c r="H7557" s="6"/>
      <c r="I7557" s="9"/>
      <c r="J7557" s="9"/>
      <c r="K7557" s="9"/>
    </row>
    <row r="7558" spans="1:11" x14ac:dyDescent="0.25">
      <c r="A7558" s="2"/>
      <c r="B7558" s="2"/>
      <c r="C7558" s="2"/>
      <c r="E7558" s="2"/>
      <c r="G7558" s="2"/>
      <c r="H7558" s="6"/>
      <c r="I7558" s="9"/>
      <c r="J7558" s="9"/>
      <c r="K7558" s="9"/>
    </row>
    <row r="7559" spans="1:11" x14ac:dyDescent="0.25">
      <c r="A7559" s="2"/>
      <c r="B7559" s="2"/>
      <c r="C7559" s="2"/>
      <c r="E7559" s="2"/>
      <c r="G7559" s="2"/>
      <c r="H7559" s="6"/>
      <c r="I7559" s="9"/>
      <c r="J7559" s="9"/>
      <c r="K7559" s="9"/>
    </row>
    <row r="7560" spans="1:11" x14ac:dyDescent="0.25">
      <c r="A7560" s="2"/>
      <c r="B7560" s="2"/>
      <c r="C7560" s="2"/>
      <c r="E7560" s="2"/>
      <c r="G7560" s="2"/>
      <c r="H7560" s="6"/>
      <c r="I7560" s="9"/>
      <c r="J7560" s="9"/>
      <c r="K7560" s="9"/>
    </row>
    <row r="7561" spans="1:11" x14ac:dyDescent="0.25">
      <c r="A7561" s="2"/>
      <c r="B7561" s="2"/>
      <c r="C7561" s="2"/>
      <c r="E7561" s="2"/>
      <c r="G7561" s="2"/>
      <c r="H7561" s="6"/>
      <c r="I7561" s="9"/>
      <c r="J7561" s="9"/>
      <c r="K7561" s="9"/>
    </row>
    <row r="7562" spans="1:11" x14ac:dyDescent="0.25">
      <c r="A7562" s="2"/>
      <c r="B7562" s="2"/>
      <c r="C7562" s="2"/>
      <c r="E7562" s="2"/>
      <c r="G7562" s="2"/>
      <c r="H7562" s="6"/>
      <c r="I7562" s="9"/>
      <c r="J7562" s="9"/>
      <c r="K7562" s="9"/>
    </row>
    <row r="7563" spans="1:11" x14ac:dyDescent="0.25">
      <c r="A7563" s="2"/>
      <c r="B7563" s="2"/>
      <c r="C7563" s="2"/>
      <c r="E7563" s="2"/>
      <c r="G7563" s="2"/>
      <c r="H7563" s="6"/>
      <c r="I7563" s="9"/>
      <c r="J7563" s="9"/>
      <c r="K7563" s="9"/>
    </row>
    <row r="7564" spans="1:11" x14ac:dyDescent="0.25">
      <c r="A7564" s="2"/>
      <c r="B7564" s="2"/>
      <c r="C7564" s="2"/>
      <c r="E7564" s="2"/>
      <c r="G7564" s="2"/>
      <c r="H7564" s="6"/>
      <c r="I7564" s="9"/>
      <c r="J7564" s="9"/>
      <c r="K7564" s="9"/>
    </row>
    <row r="7565" spans="1:11" x14ac:dyDescent="0.25">
      <c r="A7565" s="2"/>
      <c r="B7565" s="2"/>
      <c r="C7565" s="2"/>
      <c r="E7565" s="2"/>
      <c r="G7565" s="2"/>
      <c r="H7565" s="6"/>
      <c r="I7565" s="9"/>
      <c r="J7565" s="9"/>
      <c r="K7565" s="9"/>
    </row>
    <row r="7566" spans="1:11" x14ac:dyDescent="0.25">
      <c r="A7566" s="2"/>
      <c r="B7566" s="2"/>
      <c r="C7566" s="2"/>
      <c r="E7566" s="2"/>
      <c r="G7566" s="2"/>
      <c r="H7566" s="6"/>
      <c r="I7566" s="9"/>
      <c r="J7566" s="9"/>
      <c r="K7566" s="9"/>
    </row>
    <row r="7567" spans="1:11" x14ac:dyDescent="0.25">
      <c r="A7567" s="2"/>
      <c r="B7567" s="2"/>
      <c r="C7567" s="2"/>
      <c r="E7567" s="2"/>
      <c r="G7567" s="2"/>
      <c r="H7567" s="6"/>
      <c r="I7567" s="9"/>
      <c r="J7567" s="9"/>
      <c r="K7567" s="9"/>
    </row>
    <row r="7568" spans="1:11" x14ac:dyDescent="0.25">
      <c r="A7568" s="2"/>
      <c r="B7568" s="2"/>
      <c r="C7568" s="2"/>
      <c r="E7568" s="2"/>
      <c r="G7568" s="2"/>
      <c r="H7568" s="6"/>
      <c r="I7568" s="9"/>
      <c r="J7568" s="9"/>
      <c r="K7568" s="9"/>
    </row>
    <row r="7569" spans="1:11" x14ac:dyDescent="0.25">
      <c r="A7569" s="2"/>
      <c r="B7569" s="2"/>
      <c r="C7569" s="2"/>
      <c r="E7569" s="2"/>
      <c r="G7569" s="2"/>
      <c r="H7569" s="6"/>
      <c r="I7569" s="9"/>
      <c r="J7569" s="9"/>
      <c r="K7569" s="9"/>
    </row>
    <row r="7570" spans="1:11" x14ac:dyDescent="0.25">
      <c r="A7570" s="2"/>
      <c r="B7570" s="2"/>
      <c r="C7570" s="2"/>
      <c r="E7570" s="2"/>
      <c r="G7570" s="2"/>
      <c r="H7570" s="6"/>
      <c r="I7570" s="9"/>
      <c r="J7570" s="9"/>
      <c r="K7570" s="9"/>
    </row>
    <row r="7571" spans="1:11" x14ac:dyDescent="0.25">
      <c r="A7571" s="2"/>
      <c r="B7571" s="2"/>
      <c r="C7571" s="2"/>
      <c r="E7571" s="2"/>
      <c r="G7571" s="2"/>
      <c r="H7571" s="6"/>
      <c r="I7571" s="9"/>
      <c r="J7571" s="9"/>
      <c r="K7571" s="9"/>
    </row>
    <row r="7572" spans="1:11" x14ac:dyDescent="0.25">
      <c r="A7572" s="2"/>
      <c r="B7572" s="2"/>
      <c r="C7572" s="2"/>
      <c r="E7572" s="2"/>
      <c r="G7572" s="2"/>
      <c r="H7572" s="6"/>
      <c r="I7572" s="9"/>
      <c r="J7572" s="9"/>
      <c r="K7572" s="9"/>
    </row>
    <row r="7573" spans="1:11" x14ac:dyDescent="0.25">
      <c r="A7573" s="2"/>
      <c r="B7573" s="2"/>
      <c r="C7573" s="2"/>
      <c r="E7573" s="2"/>
      <c r="G7573" s="2"/>
      <c r="H7573" s="6"/>
      <c r="I7573" s="9"/>
      <c r="J7573" s="9"/>
      <c r="K7573" s="9"/>
    </row>
    <row r="7574" spans="1:11" x14ac:dyDescent="0.25">
      <c r="A7574" s="2"/>
      <c r="B7574" s="2"/>
      <c r="C7574" s="2"/>
      <c r="E7574" s="2"/>
      <c r="G7574" s="2"/>
      <c r="H7574" s="6"/>
      <c r="I7574" s="9"/>
      <c r="J7574" s="9"/>
      <c r="K7574" s="9"/>
    </row>
    <row r="7575" spans="1:11" x14ac:dyDescent="0.25">
      <c r="A7575" s="2"/>
      <c r="B7575" s="2"/>
      <c r="C7575" s="2"/>
      <c r="E7575" s="2"/>
      <c r="G7575" s="2"/>
      <c r="H7575" s="6"/>
      <c r="I7575" s="9"/>
      <c r="J7575" s="9"/>
      <c r="K7575" s="9"/>
    </row>
    <row r="7576" spans="1:11" x14ac:dyDescent="0.25">
      <c r="A7576" s="2"/>
      <c r="B7576" s="2"/>
      <c r="C7576" s="2"/>
      <c r="E7576" s="2"/>
      <c r="G7576" s="2"/>
      <c r="H7576" s="6"/>
      <c r="I7576" s="9"/>
      <c r="J7576" s="9"/>
      <c r="K7576" s="9"/>
    </row>
    <row r="7577" spans="1:11" x14ac:dyDescent="0.25">
      <c r="A7577" s="2"/>
      <c r="B7577" s="2"/>
      <c r="C7577" s="2"/>
      <c r="E7577" s="2"/>
      <c r="G7577" s="2"/>
      <c r="H7577" s="6"/>
      <c r="I7577" s="9"/>
      <c r="J7577" s="9"/>
      <c r="K7577" s="9"/>
    </row>
    <row r="7578" spans="1:11" x14ac:dyDescent="0.25">
      <c r="A7578" s="2"/>
      <c r="B7578" s="2"/>
      <c r="C7578" s="2"/>
      <c r="E7578" s="2"/>
      <c r="G7578" s="2"/>
      <c r="H7578" s="6"/>
      <c r="I7578" s="9"/>
      <c r="J7578" s="9"/>
      <c r="K7578" s="9"/>
    </row>
    <row r="7579" spans="1:11" x14ac:dyDescent="0.25">
      <c r="A7579" s="2"/>
      <c r="B7579" s="2"/>
      <c r="C7579" s="2"/>
      <c r="E7579" s="2"/>
      <c r="G7579" s="2"/>
      <c r="H7579" s="6"/>
      <c r="I7579" s="9"/>
      <c r="J7579" s="9"/>
      <c r="K7579" s="9"/>
    </row>
    <row r="7580" spans="1:11" x14ac:dyDescent="0.25">
      <c r="A7580" s="2"/>
      <c r="B7580" s="2"/>
      <c r="C7580" s="2"/>
      <c r="E7580" s="2"/>
      <c r="G7580" s="2"/>
      <c r="H7580" s="6"/>
      <c r="I7580" s="9"/>
      <c r="J7580" s="9"/>
      <c r="K7580" s="9"/>
    </row>
    <row r="7581" spans="1:11" x14ac:dyDescent="0.25">
      <c r="A7581" s="2"/>
      <c r="B7581" s="2"/>
      <c r="C7581" s="2"/>
      <c r="E7581" s="2"/>
      <c r="G7581" s="2"/>
      <c r="H7581" s="6"/>
      <c r="I7581" s="9"/>
      <c r="J7581" s="9"/>
      <c r="K7581" s="9"/>
    </row>
    <row r="7582" spans="1:11" x14ac:dyDescent="0.25">
      <c r="A7582" s="2"/>
      <c r="B7582" s="2"/>
      <c r="C7582" s="2"/>
      <c r="E7582" s="2"/>
      <c r="G7582" s="2"/>
      <c r="H7582" s="6"/>
      <c r="I7582" s="9"/>
      <c r="J7582" s="9"/>
      <c r="K7582" s="9"/>
    </row>
    <row r="7583" spans="1:11" x14ac:dyDescent="0.25">
      <c r="A7583" s="2"/>
      <c r="B7583" s="2"/>
      <c r="C7583" s="2"/>
      <c r="E7583" s="2"/>
      <c r="G7583" s="2"/>
      <c r="H7583" s="6"/>
      <c r="I7583" s="9"/>
      <c r="J7583" s="9"/>
      <c r="K7583" s="9"/>
    </row>
    <row r="7584" spans="1:11" x14ac:dyDescent="0.25">
      <c r="A7584" s="2"/>
      <c r="B7584" s="2"/>
      <c r="C7584" s="2"/>
      <c r="E7584" s="2"/>
      <c r="G7584" s="2"/>
      <c r="H7584" s="6"/>
      <c r="I7584" s="9"/>
      <c r="J7584" s="9"/>
      <c r="K7584" s="9"/>
    </row>
    <row r="7585" spans="1:11" x14ac:dyDescent="0.25">
      <c r="A7585" s="2"/>
      <c r="B7585" s="2"/>
      <c r="C7585" s="2"/>
      <c r="E7585" s="2"/>
      <c r="G7585" s="2"/>
      <c r="H7585" s="6"/>
      <c r="I7585" s="9"/>
      <c r="J7585" s="9"/>
      <c r="K7585" s="9"/>
    </row>
    <row r="7586" spans="1:11" x14ac:dyDescent="0.25">
      <c r="A7586" s="2"/>
      <c r="B7586" s="2"/>
      <c r="C7586" s="2"/>
      <c r="E7586" s="2"/>
      <c r="G7586" s="2"/>
      <c r="H7586" s="6"/>
      <c r="I7586" s="9"/>
      <c r="J7586" s="9"/>
      <c r="K7586" s="9"/>
    </row>
    <row r="7587" spans="1:11" x14ac:dyDescent="0.25">
      <c r="A7587" s="2"/>
      <c r="B7587" s="2"/>
      <c r="C7587" s="2"/>
      <c r="E7587" s="2"/>
      <c r="G7587" s="2"/>
      <c r="H7587" s="6"/>
      <c r="I7587" s="9"/>
      <c r="J7587" s="9"/>
      <c r="K7587" s="9"/>
    </row>
    <row r="7588" spans="1:11" x14ac:dyDescent="0.25">
      <c r="A7588" s="2"/>
      <c r="B7588" s="2"/>
      <c r="C7588" s="2"/>
      <c r="E7588" s="2"/>
      <c r="G7588" s="2"/>
      <c r="H7588" s="6"/>
      <c r="I7588" s="9"/>
      <c r="J7588" s="9"/>
      <c r="K7588" s="9"/>
    </row>
    <row r="7589" spans="1:11" x14ac:dyDescent="0.25">
      <c r="A7589" s="2"/>
      <c r="B7589" s="2"/>
      <c r="C7589" s="2"/>
      <c r="E7589" s="2"/>
      <c r="G7589" s="2"/>
      <c r="H7589" s="6"/>
      <c r="I7589" s="9"/>
      <c r="J7589" s="9"/>
      <c r="K7589" s="9"/>
    </row>
    <row r="7590" spans="1:11" x14ac:dyDescent="0.25">
      <c r="A7590" s="2"/>
      <c r="B7590" s="2"/>
      <c r="C7590" s="2"/>
      <c r="E7590" s="2"/>
      <c r="G7590" s="2"/>
      <c r="H7590" s="6"/>
      <c r="I7590" s="9"/>
      <c r="J7590" s="9"/>
      <c r="K7590" s="9"/>
    </row>
    <row r="7591" spans="1:11" x14ac:dyDescent="0.25">
      <c r="A7591" s="2"/>
      <c r="B7591" s="2"/>
      <c r="C7591" s="2"/>
      <c r="E7591" s="2"/>
      <c r="G7591" s="2"/>
      <c r="H7591" s="6"/>
      <c r="I7591" s="9"/>
      <c r="J7591" s="9"/>
      <c r="K7591" s="9"/>
    </row>
    <row r="7592" spans="1:11" x14ac:dyDescent="0.25">
      <c r="A7592" s="2"/>
      <c r="B7592" s="2"/>
      <c r="C7592" s="2"/>
      <c r="E7592" s="2"/>
      <c r="G7592" s="2"/>
      <c r="H7592" s="6"/>
      <c r="I7592" s="9"/>
      <c r="J7592" s="9"/>
      <c r="K7592" s="9"/>
    </row>
    <row r="7593" spans="1:11" x14ac:dyDescent="0.25">
      <c r="A7593" s="2"/>
      <c r="B7593" s="2"/>
      <c r="C7593" s="2"/>
      <c r="E7593" s="2"/>
      <c r="G7593" s="2"/>
      <c r="H7593" s="6"/>
      <c r="I7593" s="9"/>
      <c r="J7593" s="9"/>
      <c r="K7593" s="9"/>
    </row>
    <row r="7594" spans="1:11" x14ac:dyDescent="0.25">
      <c r="A7594" s="2"/>
      <c r="B7594" s="2"/>
      <c r="C7594" s="2"/>
      <c r="E7594" s="2"/>
      <c r="G7594" s="2"/>
      <c r="H7594" s="6"/>
      <c r="I7594" s="9"/>
      <c r="J7594" s="9"/>
      <c r="K7594" s="9"/>
    </row>
    <row r="7595" spans="1:11" x14ac:dyDescent="0.25">
      <c r="A7595" s="2"/>
      <c r="B7595" s="2"/>
      <c r="C7595" s="2"/>
      <c r="E7595" s="2"/>
      <c r="G7595" s="2"/>
      <c r="H7595" s="6"/>
      <c r="I7595" s="9"/>
      <c r="J7595" s="9"/>
      <c r="K7595" s="9"/>
    </row>
    <row r="7596" spans="1:11" x14ac:dyDescent="0.25">
      <c r="A7596" s="2"/>
      <c r="B7596" s="2"/>
      <c r="C7596" s="2"/>
      <c r="E7596" s="2"/>
      <c r="G7596" s="2"/>
      <c r="H7596" s="6"/>
      <c r="I7596" s="9"/>
      <c r="J7596" s="9"/>
      <c r="K7596" s="9"/>
    </row>
    <row r="7597" spans="1:11" x14ac:dyDescent="0.25">
      <c r="A7597" s="2"/>
      <c r="B7597" s="2"/>
      <c r="C7597" s="2"/>
      <c r="E7597" s="2"/>
      <c r="G7597" s="2"/>
      <c r="H7597" s="6"/>
      <c r="I7597" s="9"/>
      <c r="J7597" s="9"/>
      <c r="K7597" s="9"/>
    </row>
    <row r="7598" spans="1:11" x14ac:dyDescent="0.25">
      <c r="A7598" s="2"/>
      <c r="B7598" s="2"/>
      <c r="C7598" s="2"/>
      <c r="E7598" s="2"/>
      <c r="G7598" s="2"/>
      <c r="H7598" s="6"/>
      <c r="I7598" s="9"/>
      <c r="J7598" s="9"/>
      <c r="K7598" s="9"/>
    </row>
    <row r="7599" spans="1:11" x14ac:dyDescent="0.25">
      <c r="A7599" s="2"/>
      <c r="B7599" s="2"/>
      <c r="C7599" s="2"/>
      <c r="E7599" s="2"/>
      <c r="G7599" s="2"/>
      <c r="H7599" s="6"/>
      <c r="I7599" s="9"/>
      <c r="J7599" s="9"/>
      <c r="K7599" s="9"/>
    </row>
    <row r="7600" spans="1:11" x14ac:dyDescent="0.25">
      <c r="A7600" s="2"/>
      <c r="B7600" s="2"/>
      <c r="C7600" s="2"/>
      <c r="E7600" s="2"/>
      <c r="G7600" s="2"/>
      <c r="H7600" s="6"/>
      <c r="I7600" s="9"/>
      <c r="J7600" s="9"/>
      <c r="K7600" s="9"/>
    </row>
    <row r="7601" spans="1:11" x14ac:dyDescent="0.25">
      <c r="A7601" s="2"/>
      <c r="B7601" s="2"/>
      <c r="C7601" s="2"/>
      <c r="E7601" s="2"/>
      <c r="G7601" s="2"/>
      <c r="H7601" s="6"/>
      <c r="I7601" s="9"/>
      <c r="J7601" s="9"/>
      <c r="K7601" s="9"/>
    </row>
    <row r="7602" spans="1:11" x14ac:dyDescent="0.25">
      <c r="A7602" s="2"/>
      <c r="B7602" s="2"/>
      <c r="C7602" s="2"/>
      <c r="E7602" s="2"/>
      <c r="G7602" s="2"/>
      <c r="H7602" s="6"/>
      <c r="I7602" s="9"/>
      <c r="J7602" s="9"/>
      <c r="K7602" s="9"/>
    </row>
    <row r="7603" spans="1:11" x14ac:dyDescent="0.25">
      <c r="A7603" s="2"/>
      <c r="B7603" s="2"/>
      <c r="C7603" s="2"/>
      <c r="E7603" s="2"/>
      <c r="G7603" s="2"/>
      <c r="H7603" s="6"/>
      <c r="I7603" s="9"/>
      <c r="J7603" s="9"/>
      <c r="K7603" s="9"/>
    </row>
    <row r="7604" spans="1:11" x14ac:dyDescent="0.25">
      <c r="A7604" s="2"/>
      <c r="B7604" s="2"/>
      <c r="C7604" s="2"/>
      <c r="E7604" s="2"/>
      <c r="G7604" s="2"/>
      <c r="H7604" s="6"/>
      <c r="I7604" s="9"/>
      <c r="J7604" s="9"/>
      <c r="K7604" s="9"/>
    </row>
    <row r="7605" spans="1:11" x14ac:dyDescent="0.25">
      <c r="A7605" s="2"/>
      <c r="B7605" s="2"/>
      <c r="C7605" s="2"/>
      <c r="E7605" s="2"/>
      <c r="G7605" s="2"/>
      <c r="H7605" s="6"/>
      <c r="I7605" s="9"/>
      <c r="J7605" s="9"/>
      <c r="K7605" s="9"/>
    </row>
    <row r="7606" spans="1:11" x14ac:dyDescent="0.25">
      <c r="A7606" s="2"/>
      <c r="B7606" s="2"/>
      <c r="C7606" s="2"/>
      <c r="E7606" s="2"/>
      <c r="G7606" s="2"/>
      <c r="H7606" s="6"/>
      <c r="I7606" s="9"/>
      <c r="J7606" s="9"/>
      <c r="K7606" s="9"/>
    </row>
    <row r="7607" spans="1:11" x14ac:dyDescent="0.25">
      <c r="A7607" s="2"/>
      <c r="B7607" s="2"/>
      <c r="C7607" s="2"/>
      <c r="E7607" s="2"/>
      <c r="G7607" s="2"/>
      <c r="H7607" s="6"/>
      <c r="I7607" s="9"/>
      <c r="J7607" s="9"/>
      <c r="K7607" s="9"/>
    </row>
    <row r="7608" spans="1:11" x14ac:dyDescent="0.25">
      <c r="A7608" s="2"/>
      <c r="B7608" s="2"/>
      <c r="C7608" s="2"/>
      <c r="E7608" s="2"/>
      <c r="G7608" s="2"/>
      <c r="H7608" s="6"/>
      <c r="I7608" s="9"/>
      <c r="J7608" s="9"/>
      <c r="K7608" s="9"/>
    </row>
    <row r="7609" spans="1:11" x14ac:dyDescent="0.25">
      <c r="A7609" s="2"/>
      <c r="B7609" s="2"/>
      <c r="C7609" s="2"/>
      <c r="E7609" s="2"/>
      <c r="G7609" s="2"/>
      <c r="H7609" s="6"/>
      <c r="I7609" s="9"/>
      <c r="J7609" s="9"/>
      <c r="K7609" s="9"/>
    </row>
    <row r="7610" spans="1:11" x14ac:dyDescent="0.25">
      <c r="A7610" s="2"/>
      <c r="B7610" s="2"/>
      <c r="C7610" s="2"/>
      <c r="E7610" s="2"/>
      <c r="G7610" s="2"/>
      <c r="H7610" s="6"/>
      <c r="I7610" s="9"/>
      <c r="J7610" s="9"/>
      <c r="K7610" s="9"/>
    </row>
    <row r="7611" spans="1:11" x14ac:dyDescent="0.25">
      <c r="A7611" s="2"/>
      <c r="B7611" s="2"/>
      <c r="C7611" s="2"/>
      <c r="E7611" s="2"/>
      <c r="G7611" s="2"/>
      <c r="H7611" s="6"/>
      <c r="I7611" s="9"/>
      <c r="J7611" s="9"/>
      <c r="K7611" s="9"/>
    </row>
    <row r="7612" spans="1:11" x14ac:dyDescent="0.25">
      <c r="A7612" s="2"/>
      <c r="B7612" s="2"/>
      <c r="C7612" s="2"/>
      <c r="E7612" s="2"/>
      <c r="G7612" s="2"/>
      <c r="H7612" s="6"/>
      <c r="I7612" s="9"/>
      <c r="J7612" s="9"/>
      <c r="K7612" s="9"/>
    </row>
    <row r="7613" spans="1:11" x14ac:dyDescent="0.25">
      <c r="A7613" s="2"/>
      <c r="B7613" s="2"/>
      <c r="C7613" s="2"/>
      <c r="E7613" s="2"/>
      <c r="G7613" s="2"/>
      <c r="H7613" s="6"/>
      <c r="I7613" s="9"/>
      <c r="J7613" s="9"/>
      <c r="K7613" s="9"/>
    </row>
    <row r="7614" spans="1:11" x14ac:dyDescent="0.25">
      <c r="A7614" s="2"/>
      <c r="B7614" s="2"/>
      <c r="C7614" s="2"/>
      <c r="E7614" s="2"/>
      <c r="G7614" s="2"/>
      <c r="H7614" s="6"/>
      <c r="I7614" s="9"/>
      <c r="J7614" s="9"/>
      <c r="K7614" s="9"/>
    </row>
    <row r="7615" spans="1:11" x14ac:dyDescent="0.25">
      <c r="A7615" s="2"/>
      <c r="B7615" s="2"/>
      <c r="C7615" s="2"/>
      <c r="E7615" s="2"/>
      <c r="G7615" s="2"/>
      <c r="H7615" s="6"/>
      <c r="I7615" s="9"/>
      <c r="J7615" s="9"/>
      <c r="K7615" s="9"/>
    </row>
    <row r="7616" spans="1:11" x14ac:dyDescent="0.25">
      <c r="A7616" s="2"/>
      <c r="B7616" s="2"/>
      <c r="C7616" s="2"/>
      <c r="E7616" s="2"/>
      <c r="G7616" s="2"/>
      <c r="H7616" s="6"/>
      <c r="I7616" s="9"/>
      <c r="J7616" s="9"/>
      <c r="K7616" s="9"/>
    </row>
    <row r="7617" spans="1:11" x14ac:dyDescent="0.25">
      <c r="A7617" s="2"/>
      <c r="B7617" s="2"/>
      <c r="C7617" s="2"/>
      <c r="E7617" s="2"/>
      <c r="G7617" s="2"/>
      <c r="H7617" s="6"/>
      <c r="I7617" s="9"/>
      <c r="J7617" s="9"/>
      <c r="K7617" s="9"/>
    </row>
    <row r="7618" spans="1:11" x14ac:dyDescent="0.25">
      <c r="A7618" s="2"/>
      <c r="B7618" s="2"/>
      <c r="C7618" s="2"/>
      <c r="E7618" s="2"/>
      <c r="G7618" s="2"/>
      <c r="H7618" s="6"/>
      <c r="I7618" s="9"/>
      <c r="J7618" s="9"/>
      <c r="K7618" s="9"/>
    </row>
    <row r="7619" spans="1:11" x14ac:dyDescent="0.25">
      <c r="A7619" s="2"/>
      <c r="B7619" s="2"/>
      <c r="C7619" s="2"/>
      <c r="E7619" s="2"/>
      <c r="G7619" s="2"/>
      <c r="H7619" s="6"/>
      <c r="I7619" s="9"/>
      <c r="J7619" s="9"/>
      <c r="K7619" s="9"/>
    </row>
    <row r="7620" spans="1:11" x14ac:dyDescent="0.25">
      <c r="A7620" s="2"/>
      <c r="B7620" s="2"/>
      <c r="C7620" s="2"/>
      <c r="E7620" s="2"/>
      <c r="G7620" s="2"/>
      <c r="H7620" s="6"/>
      <c r="I7620" s="9"/>
      <c r="J7620" s="9"/>
      <c r="K7620" s="9"/>
    </row>
    <row r="7621" spans="1:11" x14ac:dyDescent="0.25">
      <c r="A7621" s="2"/>
      <c r="B7621" s="2"/>
      <c r="C7621" s="2"/>
      <c r="E7621" s="2"/>
      <c r="G7621" s="2"/>
      <c r="H7621" s="6"/>
      <c r="I7621" s="9"/>
      <c r="J7621" s="9"/>
      <c r="K7621" s="9"/>
    </row>
    <row r="7622" spans="1:11" x14ac:dyDescent="0.25">
      <c r="A7622" s="2"/>
      <c r="B7622" s="2"/>
      <c r="C7622" s="2"/>
      <c r="E7622" s="2"/>
      <c r="G7622" s="2"/>
      <c r="H7622" s="6"/>
      <c r="I7622" s="9"/>
      <c r="J7622" s="9"/>
      <c r="K7622" s="9"/>
    </row>
    <row r="7623" spans="1:11" x14ac:dyDescent="0.25">
      <c r="A7623" s="2"/>
      <c r="B7623" s="2"/>
      <c r="C7623" s="2"/>
      <c r="E7623" s="2"/>
      <c r="G7623" s="2"/>
      <c r="H7623" s="6"/>
      <c r="I7623" s="9"/>
      <c r="J7623" s="9"/>
      <c r="K7623" s="9"/>
    </row>
    <row r="7624" spans="1:11" x14ac:dyDescent="0.25">
      <c r="A7624" s="2"/>
      <c r="B7624" s="2"/>
      <c r="C7624" s="2"/>
      <c r="E7624" s="2"/>
      <c r="G7624" s="2"/>
      <c r="H7624" s="6"/>
      <c r="I7624" s="9"/>
      <c r="J7624" s="9"/>
      <c r="K7624" s="9"/>
    </row>
    <row r="7625" spans="1:11" x14ac:dyDescent="0.25">
      <c r="A7625" s="2"/>
      <c r="B7625" s="2"/>
      <c r="C7625" s="2"/>
      <c r="E7625" s="2"/>
      <c r="G7625" s="2"/>
      <c r="H7625" s="6"/>
      <c r="I7625" s="9"/>
      <c r="J7625" s="9"/>
      <c r="K7625" s="9"/>
    </row>
    <row r="7626" spans="1:11" x14ac:dyDescent="0.25">
      <c r="A7626" s="2"/>
      <c r="B7626" s="2"/>
      <c r="C7626" s="2"/>
      <c r="E7626" s="2"/>
      <c r="G7626" s="2"/>
      <c r="H7626" s="6"/>
      <c r="I7626" s="9"/>
      <c r="J7626" s="9"/>
      <c r="K7626" s="9"/>
    </row>
    <row r="7627" spans="1:11" x14ac:dyDescent="0.25">
      <c r="A7627" s="2"/>
      <c r="B7627" s="2"/>
      <c r="C7627" s="2"/>
      <c r="E7627" s="2"/>
      <c r="G7627" s="2"/>
      <c r="H7627" s="6"/>
      <c r="I7627" s="9"/>
      <c r="J7627" s="9"/>
      <c r="K7627" s="9"/>
    </row>
    <row r="7628" spans="1:11" x14ac:dyDescent="0.25">
      <c r="A7628" s="2"/>
      <c r="B7628" s="2"/>
      <c r="C7628" s="2"/>
      <c r="E7628" s="2"/>
      <c r="G7628" s="2"/>
      <c r="H7628" s="6"/>
      <c r="I7628" s="9"/>
      <c r="J7628" s="9"/>
      <c r="K7628" s="9"/>
    </row>
    <row r="7629" spans="1:11" x14ac:dyDescent="0.25">
      <c r="A7629" s="2"/>
      <c r="B7629" s="2"/>
      <c r="C7629" s="2"/>
      <c r="E7629" s="2"/>
      <c r="G7629" s="2"/>
      <c r="H7629" s="6"/>
      <c r="I7629" s="9"/>
      <c r="J7629" s="9"/>
      <c r="K7629" s="9"/>
    </row>
    <row r="7630" spans="1:11" x14ac:dyDescent="0.25">
      <c r="A7630" s="2"/>
      <c r="B7630" s="2"/>
      <c r="C7630" s="2"/>
      <c r="E7630" s="2"/>
      <c r="G7630" s="2"/>
      <c r="H7630" s="6"/>
      <c r="I7630" s="9"/>
      <c r="J7630" s="9"/>
      <c r="K7630" s="9"/>
    </row>
    <row r="7631" spans="1:11" x14ac:dyDescent="0.25">
      <c r="A7631" s="2"/>
      <c r="B7631" s="2"/>
      <c r="C7631" s="2"/>
      <c r="E7631" s="2"/>
      <c r="G7631" s="2"/>
      <c r="H7631" s="6"/>
      <c r="I7631" s="9"/>
      <c r="J7631" s="9"/>
      <c r="K7631" s="9"/>
    </row>
    <row r="7632" spans="1:11" x14ac:dyDescent="0.25">
      <c r="A7632" s="2"/>
      <c r="B7632" s="2"/>
      <c r="C7632" s="2"/>
      <c r="E7632" s="2"/>
      <c r="G7632" s="2"/>
      <c r="H7632" s="6"/>
      <c r="I7632" s="9"/>
      <c r="J7632" s="9"/>
      <c r="K7632" s="9"/>
    </row>
    <row r="7633" spans="1:11" x14ac:dyDescent="0.25">
      <c r="A7633" s="2"/>
      <c r="B7633" s="2"/>
      <c r="C7633" s="2"/>
      <c r="E7633" s="2"/>
      <c r="G7633" s="2"/>
      <c r="H7633" s="6"/>
      <c r="I7633" s="9"/>
      <c r="J7633" s="9"/>
      <c r="K7633" s="9"/>
    </row>
    <row r="7634" spans="1:11" x14ac:dyDescent="0.25">
      <c r="A7634" s="2"/>
      <c r="B7634" s="2"/>
      <c r="C7634" s="2"/>
      <c r="E7634" s="2"/>
      <c r="G7634" s="2"/>
      <c r="H7634" s="6"/>
      <c r="I7634" s="9"/>
      <c r="J7634" s="9"/>
      <c r="K7634" s="9"/>
    </row>
    <row r="7635" spans="1:11" x14ac:dyDescent="0.25">
      <c r="A7635" s="2"/>
      <c r="B7635" s="2"/>
      <c r="C7635" s="2"/>
      <c r="E7635" s="2"/>
      <c r="G7635" s="2"/>
      <c r="H7635" s="6"/>
      <c r="I7635" s="9"/>
      <c r="J7635" s="9"/>
      <c r="K7635" s="9"/>
    </row>
    <row r="7636" spans="1:11" x14ac:dyDescent="0.25">
      <c r="A7636" s="2"/>
      <c r="B7636" s="2"/>
      <c r="C7636" s="2"/>
      <c r="E7636" s="2"/>
      <c r="G7636" s="2"/>
      <c r="H7636" s="6"/>
      <c r="I7636" s="9"/>
      <c r="J7636" s="9"/>
      <c r="K7636" s="9"/>
    </row>
    <row r="7637" spans="1:11" x14ac:dyDescent="0.25">
      <c r="A7637" s="2"/>
      <c r="B7637" s="2"/>
      <c r="C7637" s="2"/>
      <c r="E7637" s="2"/>
      <c r="G7637" s="2"/>
      <c r="H7637" s="6"/>
      <c r="I7637" s="9"/>
      <c r="J7637" s="9"/>
      <c r="K7637" s="9"/>
    </row>
    <row r="7638" spans="1:11" x14ac:dyDescent="0.25">
      <c r="A7638" s="2"/>
      <c r="B7638" s="2"/>
      <c r="C7638" s="2"/>
      <c r="E7638" s="2"/>
      <c r="G7638" s="2"/>
      <c r="H7638" s="6"/>
      <c r="I7638" s="9"/>
      <c r="J7638" s="9"/>
      <c r="K7638" s="9"/>
    </row>
    <row r="7639" spans="1:11" x14ac:dyDescent="0.25">
      <c r="A7639" s="2"/>
      <c r="B7639" s="2"/>
      <c r="C7639" s="2"/>
      <c r="E7639" s="2"/>
      <c r="G7639" s="2"/>
      <c r="H7639" s="6"/>
      <c r="I7639" s="9"/>
      <c r="J7639" s="9"/>
      <c r="K7639" s="9"/>
    </row>
    <row r="7640" spans="1:11" x14ac:dyDescent="0.25">
      <c r="A7640" s="2"/>
      <c r="B7640" s="2"/>
      <c r="C7640" s="2"/>
      <c r="E7640" s="2"/>
      <c r="G7640" s="2"/>
      <c r="H7640" s="6"/>
      <c r="I7640" s="9"/>
      <c r="J7640" s="9"/>
      <c r="K7640" s="9"/>
    </row>
    <row r="7641" spans="1:11" x14ac:dyDescent="0.25">
      <c r="A7641" s="2"/>
      <c r="B7641" s="2"/>
      <c r="C7641" s="2"/>
      <c r="E7641" s="2"/>
      <c r="G7641" s="2"/>
      <c r="H7641" s="6"/>
      <c r="I7641" s="9"/>
      <c r="J7641" s="9"/>
      <c r="K7641" s="9"/>
    </row>
    <row r="7642" spans="1:11" x14ac:dyDescent="0.25">
      <c r="A7642" s="2"/>
      <c r="B7642" s="2"/>
      <c r="C7642" s="2"/>
      <c r="E7642" s="2"/>
      <c r="G7642" s="2"/>
      <c r="H7642" s="6"/>
      <c r="I7642" s="9"/>
      <c r="J7642" s="9"/>
      <c r="K7642" s="9"/>
    </row>
    <row r="7643" spans="1:11" x14ac:dyDescent="0.25">
      <c r="A7643" s="2"/>
      <c r="B7643" s="2"/>
      <c r="C7643" s="2"/>
      <c r="E7643" s="2"/>
      <c r="G7643" s="2"/>
      <c r="H7643" s="6"/>
      <c r="I7643" s="9"/>
      <c r="J7643" s="9"/>
      <c r="K7643" s="9"/>
    </row>
    <row r="7644" spans="1:11" x14ac:dyDescent="0.25">
      <c r="A7644" s="2"/>
      <c r="B7644" s="2"/>
      <c r="C7644" s="2"/>
      <c r="E7644" s="2"/>
      <c r="G7644" s="2"/>
      <c r="H7644" s="6"/>
      <c r="I7644" s="9"/>
      <c r="J7644" s="9"/>
      <c r="K7644" s="9"/>
    </row>
    <row r="7645" spans="1:11" x14ac:dyDescent="0.25">
      <c r="A7645" s="2"/>
      <c r="B7645" s="2"/>
      <c r="C7645" s="2"/>
      <c r="E7645" s="2"/>
      <c r="G7645" s="2"/>
      <c r="H7645" s="6"/>
      <c r="I7645" s="9"/>
      <c r="J7645" s="9"/>
      <c r="K7645" s="9"/>
    </row>
    <row r="7646" spans="1:11" x14ac:dyDescent="0.25">
      <c r="A7646" s="2"/>
      <c r="B7646" s="2"/>
      <c r="C7646" s="2"/>
      <c r="E7646" s="2"/>
      <c r="G7646" s="2"/>
      <c r="H7646" s="6"/>
      <c r="I7646" s="9"/>
      <c r="J7646" s="9"/>
      <c r="K7646" s="9"/>
    </row>
    <row r="7647" spans="1:11" x14ac:dyDescent="0.25">
      <c r="A7647" s="2"/>
      <c r="B7647" s="2"/>
      <c r="C7647" s="2"/>
      <c r="E7647" s="2"/>
      <c r="G7647" s="2"/>
      <c r="H7647" s="6"/>
      <c r="I7647" s="9"/>
      <c r="J7647" s="9"/>
      <c r="K7647" s="9"/>
    </row>
    <row r="7648" spans="1:11" x14ac:dyDescent="0.25">
      <c r="A7648" s="2"/>
      <c r="B7648" s="2"/>
      <c r="C7648" s="2"/>
      <c r="E7648" s="2"/>
      <c r="G7648" s="2"/>
      <c r="H7648" s="6"/>
      <c r="I7648" s="9"/>
      <c r="J7648" s="9"/>
      <c r="K7648" s="9"/>
    </row>
    <row r="7649" spans="1:11" x14ac:dyDescent="0.25">
      <c r="A7649" s="2"/>
      <c r="B7649" s="2"/>
      <c r="C7649" s="2"/>
      <c r="E7649" s="2"/>
      <c r="G7649" s="2"/>
      <c r="H7649" s="6"/>
      <c r="I7649" s="9"/>
      <c r="J7649" s="9"/>
      <c r="K7649" s="9"/>
    </row>
    <row r="7650" spans="1:11" x14ac:dyDescent="0.25">
      <c r="A7650" s="2"/>
      <c r="B7650" s="2"/>
      <c r="C7650" s="2"/>
      <c r="E7650" s="2"/>
      <c r="G7650" s="2"/>
      <c r="H7650" s="6"/>
      <c r="I7650" s="9"/>
      <c r="J7650" s="9"/>
      <c r="K7650" s="9"/>
    </row>
    <row r="7651" spans="1:11" x14ac:dyDescent="0.25">
      <c r="A7651" s="2"/>
      <c r="B7651" s="2"/>
      <c r="C7651" s="2"/>
      <c r="E7651" s="2"/>
      <c r="G7651" s="2"/>
      <c r="H7651" s="6"/>
      <c r="I7651" s="9"/>
      <c r="J7651" s="9"/>
      <c r="K7651" s="9"/>
    </row>
    <row r="7652" spans="1:11" x14ac:dyDescent="0.25">
      <c r="A7652" s="2"/>
      <c r="B7652" s="2"/>
      <c r="C7652" s="2"/>
      <c r="E7652" s="2"/>
      <c r="G7652" s="2"/>
      <c r="H7652" s="6"/>
      <c r="I7652" s="9"/>
      <c r="J7652" s="9"/>
      <c r="K7652" s="9"/>
    </row>
    <row r="7653" spans="1:11" x14ac:dyDescent="0.25">
      <c r="A7653" s="2"/>
      <c r="B7653" s="2"/>
      <c r="C7653" s="2"/>
      <c r="E7653" s="2"/>
      <c r="G7653" s="2"/>
      <c r="H7653" s="6"/>
      <c r="I7653" s="9"/>
      <c r="J7653" s="9"/>
      <c r="K7653" s="9"/>
    </row>
    <row r="7654" spans="1:11" x14ac:dyDescent="0.25">
      <c r="A7654" s="2"/>
      <c r="B7654" s="2"/>
      <c r="C7654" s="2"/>
      <c r="E7654" s="2"/>
      <c r="G7654" s="2"/>
      <c r="H7654" s="6"/>
      <c r="I7654" s="9"/>
      <c r="J7654" s="9"/>
      <c r="K7654" s="9"/>
    </row>
    <row r="7655" spans="1:11" x14ac:dyDescent="0.25">
      <c r="A7655" s="2"/>
      <c r="B7655" s="2"/>
      <c r="C7655" s="2"/>
      <c r="E7655" s="2"/>
      <c r="G7655" s="2"/>
      <c r="H7655" s="6"/>
      <c r="I7655" s="9"/>
      <c r="J7655" s="9"/>
      <c r="K7655" s="9"/>
    </row>
    <row r="7656" spans="1:11" x14ac:dyDescent="0.25">
      <c r="A7656" s="2"/>
      <c r="B7656" s="2"/>
      <c r="C7656" s="2"/>
      <c r="E7656" s="2"/>
      <c r="G7656" s="2"/>
      <c r="H7656" s="6"/>
      <c r="I7656" s="9"/>
      <c r="J7656" s="9"/>
      <c r="K7656" s="9"/>
    </row>
    <row r="7657" spans="1:11" x14ac:dyDescent="0.25">
      <c r="A7657" s="2"/>
      <c r="B7657" s="2"/>
      <c r="C7657" s="2"/>
      <c r="E7657" s="2"/>
      <c r="G7657" s="2"/>
      <c r="H7657" s="6"/>
      <c r="I7657" s="9"/>
      <c r="J7657" s="9"/>
      <c r="K7657" s="9"/>
    </row>
    <row r="7658" spans="1:11" x14ac:dyDescent="0.25">
      <c r="A7658" s="2"/>
      <c r="B7658" s="2"/>
      <c r="C7658" s="2"/>
      <c r="E7658" s="2"/>
      <c r="G7658" s="2"/>
      <c r="H7658" s="6"/>
      <c r="I7658" s="9"/>
      <c r="J7658" s="9"/>
      <c r="K7658" s="9"/>
    </row>
    <row r="7659" spans="1:11" x14ac:dyDescent="0.25">
      <c r="A7659" s="2"/>
      <c r="B7659" s="2"/>
      <c r="C7659" s="2"/>
      <c r="E7659" s="2"/>
      <c r="G7659" s="2"/>
      <c r="H7659" s="6"/>
      <c r="I7659" s="9"/>
      <c r="J7659" s="9"/>
      <c r="K7659" s="9"/>
    </row>
    <row r="7660" spans="1:11" x14ac:dyDescent="0.25">
      <c r="A7660" s="2"/>
      <c r="B7660" s="2"/>
      <c r="C7660" s="2"/>
      <c r="E7660" s="2"/>
      <c r="G7660" s="2"/>
      <c r="H7660" s="6"/>
      <c r="I7660" s="9"/>
      <c r="J7660" s="9"/>
      <c r="K7660" s="9"/>
    </row>
    <row r="7661" spans="1:11" x14ac:dyDescent="0.25">
      <c r="A7661" s="2"/>
      <c r="B7661" s="2"/>
      <c r="C7661" s="2"/>
      <c r="E7661" s="2"/>
      <c r="G7661" s="2"/>
      <c r="H7661" s="6"/>
      <c r="I7661" s="9"/>
      <c r="J7661" s="9"/>
      <c r="K7661" s="9"/>
    </row>
    <row r="7662" spans="1:11" x14ac:dyDescent="0.25">
      <c r="A7662" s="2"/>
      <c r="B7662" s="2"/>
      <c r="C7662" s="2"/>
      <c r="E7662" s="2"/>
      <c r="G7662" s="2"/>
      <c r="H7662" s="6"/>
      <c r="I7662" s="9"/>
      <c r="J7662" s="9"/>
      <c r="K7662" s="9"/>
    </row>
    <row r="7663" spans="1:11" x14ac:dyDescent="0.25">
      <c r="A7663" s="2"/>
      <c r="B7663" s="2"/>
      <c r="C7663" s="2"/>
      <c r="E7663" s="2"/>
      <c r="G7663" s="2"/>
      <c r="H7663" s="6"/>
      <c r="I7663" s="9"/>
      <c r="J7663" s="9"/>
      <c r="K7663" s="9"/>
    </row>
    <row r="7664" spans="1:11" x14ac:dyDescent="0.25">
      <c r="A7664" s="2"/>
      <c r="B7664" s="2"/>
      <c r="C7664" s="2"/>
      <c r="E7664" s="2"/>
      <c r="G7664" s="2"/>
      <c r="H7664" s="6"/>
      <c r="I7664" s="9"/>
      <c r="J7664" s="9"/>
      <c r="K7664" s="9"/>
    </row>
    <row r="7665" spans="1:11" x14ac:dyDescent="0.25">
      <c r="A7665" s="2"/>
      <c r="B7665" s="2"/>
      <c r="C7665" s="2"/>
      <c r="E7665" s="2"/>
      <c r="G7665" s="2"/>
      <c r="H7665" s="6"/>
      <c r="I7665" s="9"/>
      <c r="J7665" s="9"/>
      <c r="K7665" s="9"/>
    </row>
    <row r="7666" spans="1:11" x14ac:dyDescent="0.25">
      <c r="A7666" s="2"/>
      <c r="B7666" s="2"/>
      <c r="C7666" s="2"/>
      <c r="E7666" s="2"/>
      <c r="G7666" s="2"/>
      <c r="H7666" s="6"/>
      <c r="I7666" s="9"/>
      <c r="J7666" s="9"/>
      <c r="K7666" s="9"/>
    </row>
    <row r="7667" spans="1:11" x14ac:dyDescent="0.25">
      <c r="A7667" s="2"/>
      <c r="B7667" s="2"/>
      <c r="C7667" s="2"/>
      <c r="E7667" s="2"/>
      <c r="G7667" s="2"/>
      <c r="H7667" s="6"/>
      <c r="I7667" s="9"/>
      <c r="J7667" s="9"/>
      <c r="K7667" s="9"/>
    </row>
    <row r="7668" spans="1:11" x14ac:dyDescent="0.25">
      <c r="A7668" s="2"/>
      <c r="B7668" s="2"/>
      <c r="C7668" s="2"/>
      <c r="E7668" s="2"/>
      <c r="G7668" s="2"/>
      <c r="H7668" s="6"/>
      <c r="I7668" s="9"/>
      <c r="J7668" s="9"/>
      <c r="K7668" s="9"/>
    </row>
    <row r="7669" spans="1:11" x14ac:dyDescent="0.25">
      <c r="A7669" s="2"/>
      <c r="B7669" s="2"/>
      <c r="C7669" s="2"/>
      <c r="E7669" s="2"/>
      <c r="G7669" s="2"/>
      <c r="H7669" s="6"/>
      <c r="I7669" s="9"/>
      <c r="J7669" s="9"/>
      <c r="K7669" s="9"/>
    </row>
    <row r="7670" spans="1:11" x14ac:dyDescent="0.25">
      <c r="A7670" s="2"/>
      <c r="B7670" s="2"/>
      <c r="C7670" s="2"/>
      <c r="E7670" s="2"/>
      <c r="G7670" s="2"/>
      <c r="H7670" s="6"/>
      <c r="I7670" s="9"/>
      <c r="J7670" s="9"/>
      <c r="K7670" s="9"/>
    </row>
    <row r="7671" spans="1:11" x14ac:dyDescent="0.25">
      <c r="A7671" s="2"/>
      <c r="B7671" s="2"/>
      <c r="C7671" s="2"/>
      <c r="E7671" s="2"/>
      <c r="G7671" s="2"/>
      <c r="H7671" s="6"/>
      <c r="I7671" s="9"/>
      <c r="J7671" s="9"/>
      <c r="K7671" s="9"/>
    </row>
    <row r="7672" spans="1:11" x14ac:dyDescent="0.25">
      <c r="A7672" s="2"/>
      <c r="B7672" s="2"/>
      <c r="C7672" s="2"/>
      <c r="E7672" s="2"/>
      <c r="G7672" s="2"/>
      <c r="H7672" s="6"/>
      <c r="I7672" s="9"/>
      <c r="J7672" s="9"/>
      <c r="K7672" s="9"/>
    </row>
    <row r="7673" spans="1:11" x14ac:dyDescent="0.25">
      <c r="A7673" s="2"/>
      <c r="B7673" s="2"/>
      <c r="C7673" s="2"/>
      <c r="E7673" s="2"/>
      <c r="G7673" s="2"/>
      <c r="H7673" s="6"/>
      <c r="I7673" s="9"/>
      <c r="J7673" s="9"/>
      <c r="K7673" s="9"/>
    </row>
    <row r="7674" spans="1:11" x14ac:dyDescent="0.25">
      <c r="A7674" s="2"/>
      <c r="B7674" s="2"/>
      <c r="C7674" s="2"/>
      <c r="E7674" s="2"/>
      <c r="G7674" s="2"/>
      <c r="H7674" s="6"/>
      <c r="I7674" s="9"/>
      <c r="J7674" s="9"/>
      <c r="K7674" s="9"/>
    </row>
    <row r="7675" spans="1:11" x14ac:dyDescent="0.25">
      <c r="A7675" s="2"/>
      <c r="B7675" s="2"/>
      <c r="C7675" s="2"/>
      <c r="E7675" s="2"/>
      <c r="G7675" s="2"/>
      <c r="H7675" s="6"/>
      <c r="I7675" s="9"/>
      <c r="J7675" s="9"/>
      <c r="K7675" s="9"/>
    </row>
    <row r="7676" spans="1:11" x14ac:dyDescent="0.25">
      <c r="A7676" s="2"/>
      <c r="B7676" s="2"/>
      <c r="C7676" s="2"/>
      <c r="E7676" s="2"/>
      <c r="G7676" s="2"/>
      <c r="H7676" s="6"/>
      <c r="I7676" s="9"/>
      <c r="J7676" s="9"/>
      <c r="K7676" s="9"/>
    </row>
    <row r="7677" spans="1:11" x14ac:dyDescent="0.25">
      <c r="A7677" s="2"/>
      <c r="B7677" s="2"/>
      <c r="C7677" s="2"/>
      <c r="E7677" s="2"/>
      <c r="G7677" s="2"/>
      <c r="H7677" s="6"/>
      <c r="I7677" s="9"/>
      <c r="J7677" s="9"/>
      <c r="K7677" s="9"/>
    </row>
    <row r="7678" spans="1:11" x14ac:dyDescent="0.25">
      <c r="A7678" s="2"/>
      <c r="B7678" s="2"/>
      <c r="C7678" s="2"/>
      <c r="E7678" s="2"/>
      <c r="G7678" s="2"/>
      <c r="H7678" s="6"/>
      <c r="I7678" s="9"/>
      <c r="J7678" s="9"/>
      <c r="K7678" s="9"/>
    </row>
    <row r="7679" spans="1:11" x14ac:dyDescent="0.25">
      <c r="A7679" s="2"/>
      <c r="B7679" s="2"/>
      <c r="C7679" s="2"/>
      <c r="E7679" s="2"/>
      <c r="G7679" s="2"/>
      <c r="H7679" s="6"/>
      <c r="I7679" s="9"/>
      <c r="J7679" s="9"/>
      <c r="K7679" s="9"/>
    </row>
    <row r="7680" spans="1:11" x14ac:dyDescent="0.25">
      <c r="A7680" s="2"/>
      <c r="B7680" s="2"/>
      <c r="C7680" s="2"/>
      <c r="E7680" s="2"/>
      <c r="G7680" s="2"/>
      <c r="H7680" s="6"/>
      <c r="I7680" s="9"/>
      <c r="J7680" s="9"/>
      <c r="K7680" s="9"/>
    </row>
    <row r="7681" spans="1:11" x14ac:dyDescent="0.25">
      <c r="A7681" s="2"/>
      <c r="B7681" s="2"/>
      <c r="C7681" s="2"/>
      <c r="E7681" s="2"/>
      <c r="G7681" s="2"/>
      <c r="H7681" s="6"/>
      <c r="I7681" s="9"/>
      <c r="J7681" s="9"/>
      <c r="K7681" s="9"/>
    </row>
    <row r="7682" spans="1:11" x14ac:dyDescent="0.25">
      <c r="A7682" s="2"/>
      <c r="B7682" s="2"/>
      <c r="C7682" s="2"/>
      <c r="E7682" s="2"/>
      <c r="G7682" s="2"/>
      <c r="H7682" s="6"/>
      <c r="I7682" s="9"/>
      <c r="J7682" s="9"/>
      <c r="K7682" s="9"/>
    </row>
    <row r="7683" spans="1:11" x14ac:dyDescent="0.25">
      <c r="A7683" s="2"/>
      <c r="B7683" s="2"/>
      <c r="C7683" s="2"/>
      <c r="E7683" s="2"/>
      <c r="G7683" s="2"/>
      <c r="H7683" s="6"/>
      <c r="I7683" s="9"/>
      <c r="J7683" s="9"/>
      <c r="K7683" s="9"/>
    </row>
    <row r="7684" spans="1:11" x14ac:dyDescent="0.25">
      <c r="A7684" s="2"/>
      <c r="B7684" s="2"/>
      <c r="C7684" s="2"/>
      <c r="E7684" s="2"/>
      <c r="G7684" s="2"/>
      <c r="H7684" s="6"/>
      <c r="I7684" s="9"/>
      <c r="J7684" s="9"/>
      <c r="K7684" s="9"/>
    </row>
    <row r="7685" spans="1:11" x14ac:dyDescent="0.25">
      <c r="A7685" s="2"/>
      <c r="B7685" s="2"/>
      <c r="C7685" s="2"/>
      <c r="E7685" s="2"/>
      <c r="G7685" s="2"/>
      <c r="H7685" s="6"/>
      <c r="I7685" s="9"/>
      <c r="J7685" s="9"/>
      <c r="K7685" s="9"/>
    </row>
    <row r="7686" spans="1:11" x14ac:dyDescent="0.25">
      <c r="A7686" s="2"/>
      <c r="B7686" s="2"/>
      <c r="C7686" s="2"/>
      <c r="E7686" s="2"/>
      <c r="G7686" s="2"/>
      <c r="H7686" s="6"/>
      <c r="I7686" s="9"/>
      <c r="J7686" s="9"/>
      <c r="K7686" s="9"/>
    </row>
    <row r="7687" spans="1:11" x14ac:dyDescent="0.25">
      <c r="A7687" s="2"/>
      <c r="B7687" s="2"/>
      <c r="C7687" s="2"/>
      <c r="E7687" s="2"/>
      <c r="G7687" s="2"/>
      <c r="H7687" s="6"/>
      <c r="I7687" s="9"/>
      <c r="J7687" s="9"/>
      <c r="K7687" s="9"/>
    </row>
    <row r="7688" spans="1:11" x14ac:dyDescent="0.25">
      <c r="A7688" s="2"/>
      <c r="B7688" s="2"/>
      <c r="C7688" s="2"/>
      <c r="E7688" s="2"/>
      <c r="G7688" s="2"/>
      <c r="H7688" s="6"/>
      <c r="I7688" s="9"/>
      <c r="J7688" s="9"/>
      <c r="K7688" s="9"/>
    </row>
    <row r="7689" spans="1:11" x14ac:dyDescent="0.25">
      <c r="A7689" s="2"/>
      <c r="B7689" s="2"/>
      <c r="C7689" s="2"/>
      <c r="E7689" s="2"/>
      <c r="G7689" s="2"/>
      <c r="H7689" s="6"/>
      <c r="I7689" s="9"/>
      <c r="J7689" s="9"/>
      <c r="K7689" s="9"/>
    </row>
    <row r="7690" spans="1:11" x14ac:dyDescent="0.25">
      <c r="A7690" s="2"/>
      <c r="B7690" s="2"/>
      <c r="C7690" s="2"/>
      <c r="E7690" s="2"/>
      <c r="G7690" s="2"/>
      <c r="H7690" s="6"/>
      <c r="I7690" s="9"/>
      <c r="J7690" s="9"/>
      <c r="K7690" s="9"/>
    </row>
    <row r="7691" spans="1:11" x14ac:dyDescent="0.25">
      <c r="A7691" s="2"/>
      <c r="B7691" s="2"/>
      <c r="C7691" s="2"/>
      <c r="E7691" s="2"/>
      <c r="G7691" s="2"/>
      <c r="H7691" s="6"/>
      <c r="I7691" s="9"/>
      <c r="J7691" s="9"/>
      <c r="K7691" s="9"/>
    </row>
    <row r="7692" spans="1:11" x14ac:dyDescent="0.25">
      <c r="A7692" s="2"/>
      <c r="B7692" s="2"/>
      <c r="C7692" s="2"/>
      <c r="E7692" s="2"/>
      <c r="G7692" s="2"/>
      <c r="H7692" s="6"/>
      <c r="I7692" s="9"/>
      <c r="J7692" s="9"/>
      <c r="K7692" s="9"/>
    </row>
    <row r="7693" spans="1:11" x14ac:dyDescent="0.25">
      <c r="A7693" s="2"/>
      <c r="B7693" s="2"/>
      <c r="C7693" s="2"/>
      <c r="E7693" s="2"/>
      <c r="G7693" s="2"/>
      <c r="H7693" s="6"/>
      <c r="I7693" s="9"/>
      <c r="J7693" s="9"/>
      <c r="K7693" s="9"/>
    </row>
    <row r="7694" spans="1:11" x14ac:dyDescent="0.25">
      <c r="A7694" s="2"/>
      <c r="B7694" s="2"/>
      <c r="C7694" s="2"/>
      <c r="E7694" s="2"/>
      <c r="G7694" s="2"/>
      <c r="H7694" s="6"/>
      <c r="I7694" s="9"/>
      <c r="J7694" s="9"/>
      <c r="K7694" s="9"/>
    </row>
    <row r="7695" spans="1:11" x14ac:dyDescent="0.25">
      <c r="A7695" s="2"/>
      <c r="B7695" s="2"/>
      <c r="C7695" s="2"/>
      <c r="E7695" s="2"/>
      <c r="G7695" s="2"/>
      <c r="H7695" s="6"/>
      <c r="I7695" s="9"/>
      <c r="J7695" s="9"/>
      <c r="K7695" s="9"/>
    </row>
    <row r="7696" spans="1:11" x14ac:dyDescent="0.25">
      <c r="A7696" s="2"/>
      <c r="B7696" s="2"/>
      <c r="C7696" s="2"/>
      <c r="E7696" s="2"/>
      <c r="G7696" s="2"/>
      <c r="H7696" s="6"/>
      <c r="I7696" s="9"/>
      <c r="J7696" s="9"/>
      <c r="K7696" s="9"/>
    </row>
    <row r="7697" spans="1:11" x14ac:dyDescent="0.25">
      <c r="A7697" s="2"/>
      <c r="B7697" s="2"/>
      <c r="C7697" s="2"/>
      <c r="E7697" s="2"/>
      <c r="G7697" s="2"/>
      <c r="H7697" s="6"/>
      <c r="I7697" s="9"/>
      <c r="J7697" s="9"/>
      <c r="K7697" s="9"/>
    </row>
    <row r="7698" spans="1:11" x14ac:dyDescent="0.25">
      <c r="A7698" s="2"/>
      <c r="B7698" s="2"/>
      <c r="C7698" s="2"/>
      <c r="E7698" s="2"/>
      <c r="G7698" s="2"/>
      <c r="H7698" s="6"/>
      <c r="I7698" s="9"/>
      <c r="J7698" s="9"/>
      <c r="K7698" s="9"/>
    </row>
    <row r="7699" spans="1:11" x14ac:dyDescent="0.25">
      <c r="A7699" s="2"/>
      <c r="B7699" s="2"/>
      <c r="C7699" s="2"/>
      <c r="E7699" s="2"/>
      <c r="G7699" s="2"/>
      <c r="H7699" s="6"/>
      <c r="I7699" s="9"/>
      <c r="J7699" s="9"/>
      <c r="K7699" s="9"/>
    </row>
    <row r="7700" spans="1:11" x14ac:dyDescent="0.25">
      <c r="A7700" s="2"/>
      <c r="B7700" s="2"/>
      <c r="C7700" s="2"/>
      <c r="E7700" s="2"/>
      <c r="G7700" s="2"/>
      <c r="H7700" s="6"/>
      <c r="I7700" s="9"/>
      <c r="J7700" s="9"/>
      <c r="K7700" s="9"/>
    </row>
    <row r="7701" spans="1:11" x14ac:dyDescent="0.25">
      <c r="A7701" s="2"/>
      <c r="B7701" s="2"/>
      <c r="C7701" s="2"/>
      <c r="E7701" s="2"/>
      <c r="G7701" s="2"/>
      <c r="H7701" s="6"/>
      <c r="I7701" s="9"/>
      <c r="J7701" s="9"/>
      <c r="K7701" s="9"/>
    </row>
    <row r="7702" spans="1:11" x14ac:dyDescent="0.25">
      <c r="A7702" s="2"/>
      <c r="B7702" s="2"/>
      <c r="C7702" s="2"/>
      <c r="E7702" s="2"/>
      <c r="G7702" s="2"/>
      <c r="H7702" s="6"/>
      <c r="I7702" s="9"/>
      <c r="J7702" s="9"/>
      <c r="K7702" s="9"/>
    </row>
    <row r="7703" spans="1:11" x14ac:dyDescent="0.25">
      <c r="A7703" s="2"/>
      <c r="B7703" s="2"/>
      <c r="C7703" s="2"/>
      <c r="E7703" s="2"/>
      <c r="G7703" s="2"/>
      <c r="H7703" s="6"/>
      <c r="I7703" s="9"/>
      <c r="J7703" s="9"/>
      <c r="K7703" s="9"/>
    </row>
    <row r="7704" spans="1:11" x14ac:dyDescent="0.25">
      <c r="A7704" s="2"/>
      <c r="B7704" s="2"/>
      <c r="C7704" s="2"/>
      <c r="E7704" s="2"/>
      <c r="G7704" s="2"/>
      <c r="H7704" s="6"/>
      <c r="I7704" s="9"/>
      <c r="J7704" s="9"/>
      <c r="K7704" s="9"/>
    </row>
    <row r="7705" spans="1:11" x14ac:dyDescent="0.25">
      <c r="A7705" s="2"/>
      <c r="B7705" s="2"/>
      <c r="C7705" s="2"/>
      <c r="E7705" s="2"/>
      <c r="G7705" s="2"/>
      <c r="H7705" s="6"/>
      <c r="I7705" s="9"/>
      <c r="J7705" s="9"/>
      <c r="K7705" s="9"/>
    </row>
    <row r="7706" spans="1:11" x14ac:dyDescent="0.25">
      <c r="A7706" s="2"/>
      <c r="B7706" s="2"/>
      <c r="C7706" s="2"/>
      <c r="E7706" s="2"/>
      <c r="G7706" s="2"/>
      <c r="H7706" s="6"/>
      <c r="I7706" s="9"/>
      <c r="J7706" s="9"/>
      <c r="K7706" s="9"/>
    </row>
    <row r="7707" spans="1:11" x14ac:dyDescent="0.25">
      <c r="A7707" s="2"/>
      <c r="B7707" s="2"/>
      <c r="C7707" s="2"/>
      <c r="E7707" s="2"/>
      <c r="G7707" s="2"/>
      <c r="H7707" s="6"/>
      <c r="I7707" s="9"/>
      <c r="J7707" s="9"/>
      <c r="K7707" s="9"/>
    </row>
    <row r="7708" spans="1:11" x14ac:dyDescent="0.25">
      <c r="A7708" s="2"/>
      <c r="B7708" s="2"/>
      <c r="C7708" s="2"/>
      <c r="E7708" s="2"/>
      <c r="G7708" s="2"/>
      <c r="H7708" s="6"/>
      <c r="I7708" s="9"/>
      <c r="J7708" s="9"/>
      <c r="K7708" s="9"/>
    </row>
    <row r="7709" spans="1:11" x14ac:dyDescent="0.25">
      <c r="A7709" s="2"/>
      <c r="B7709" s="2"/>
      <c r="C7709" s="2"/>
      <c r="E7709" s="2"/>
      <c r="G7709" s="2"/>
      <c r="H7709" s="6"/>
      <c r="I7709" s="9"/>
      <c r="J7709" s="9"/>
      <c r="K7709" s="9"/>
    </row>
    <row r="7710" spans="1:11" x14ac:dyDescent="0.25">
      <c r="A7710" s="2"/>
      <c r="B7710" s="2"/>
      <c r="C7710" s="2"/>
      <c r="E7710" s="2"/>
      <c r="G7710" s="2"/>
      <c r="H7710" s="6"/>
      <c r="I7710" s="9"/>
      <c r="J7710" s="9"/>
      <c r="K7710" s="9"/>
    </row>
    <row r="7711" spans="1:11" x14ac:dyDescent="0.25">
      <c r="A7711" s="2"/>
      <c r="B7711" s="2"/>
      <c r="C7711" s="2"/>
      <c r="E7711" s="2"/>
      <c r="G7711" s="2"/>
      <c r="H7711" s="6"/>
      <c r="I7711" s="9"/>
      <c r="J7711" s="9"/>
      <c r="K7711" s="9"/>
    </row>
    <row r="7712" spans="1:11" x14ac:dyDescent="0.25">
      <c r="A7712" s="2"/>
      <c r="B7712" s="2"/>
      <c r="C7712" s="2"/>
      <c r="E7712" s="2"/>
      <c r="G7712" s="2"/>
      <c r="H7712" s="6"/>
      <c r="I7712" s="9"/>
      <c r="J7712" s="9"/>
      <c r="K7712" s="9"/>
    </row>
    <row r="7713" spans="1:11" x14ac:dyDescent="0.25">
      <c r="A7713" s="2"/>
      <c r="B7713" s="2"/>
      <c r="C7713" s="2"/>
      <c r="E7713" s="2"/>
      <c r="G7713" s="2"/>
      <c r="H7713" s="6"/>
      <c r="I7713" s="9"/>
      <c r="J7713" s="9"/>
      <c r="K7713" s="9"/>
    </row>
    <row r="7714" spans="1:11" x14ac:dyDescent="0.25">
      <c r="A7714" s="2"/>
      <c r="B7714" s="2"/>
      <c r="C7714" s="2"/>
      <c r="E7714" s="2"/>
      <c r="G7714" s="2"/>
      <c r="H7714" s="6"/>
      <c r="I7714" s="9"/>
      <c r="J7714" s="9"/>
      <c r="K7714" s="9"/>
    </row>
    <row r="7715" spans="1:11" x14ac:dyDescent="0.25">
      <c r="A7715" s="2"/>
      <c r="B7715" s="2"/>
      <c r="C7715" s="2"/>
      <c r="E7715" s="2"/>
      <c r="G7715" s="2"/>
      <c r="H7715" s="6"/>
      <c r="I7715" s="9"/>
      <c r="J7715" s="9"/>
      <c r="K7715" s="9"/>
    </row>
    <row r="7716" spans="1:11" x14ac:dyDescent="0.25">
      <c r="A7716" s="2"/>
      <c r="B7716" s="2"/>
      <c r="C7716" s="2"/>
      <c r="E7716" s="2"/>
      <c r="G7716" s="2"/>
      <c r="H7716" s="6"/>
      <c r="I7716" s="9"/>
      <c r="J7716" s="9"/>
      <c r="K7716" s="9"/>
    </row>
    <row r="7717" spans="1:11" x14ac:dyDescent="0.25">
      <c r="A7717" s="2"/>
      <c r="B7717" s="2"/>
      <c r="C7717" s="2"/>
      <c r="E7717" s="2"/>
      <c r="G7717" s="2"/>
      <c r="H7717" s="6"/>
      <c r="I7717" s="9"/>
      <c r="J7717" s="9"/>
      <c r="K7717" s="9"/>
    </row>
    <row r="7718" spans="1:11" x14ac:dyDescent="0.25">
      <c r="A7718" s="2"/>
      <c r="B7718" s="2"/>
      <c r="C7718" s="2"/>
      <c r="E7718" s="2"/>
      <c r="G7718" s="2"/>
      <c r="H7718" s="6"/>
      <c r="I7718" s="9"/>
      <c r="J7718" s="9"/>
      <c r="K7718" s="9"/>
    </row>
    <row r="7719" spans="1:11" x14ac:dyDescent="0.25">
      <c r="A7719" s="2"/>
      <c r="B7719" s="2"/>
      <c r="C7719" s="2"/>
      <c r="E7719" s="2"/>
      <c r="G7719" s="2"/>
      <c r="H7719" s="6"/>
      <c r="I7719" s="9"/>
      <c r="J7719" s="9"/>
      <c r="K7719" s="9"/>
    </row>
    <row r="7720" spans="1:11" x14ac:dyDescent="0.25">
      <c r="A7720" s="2"/>
      <c r="B7720" s="2"/>
      <c r="C7720" s="2"/>
      <c r="E7720" s="2"/>
      <c r="G7720" s="2"/>
      <c r="H7720" s="6"/>
      <c r="I7720" s="9"/>
      <c r="J7720" s="9"/>
      <c r="K7720" s="9"/>
    </row>
    <row r="7721" spans="1:11" x14ac:dyDescent="0.25">
      <c r="A7721" s="2"/>
      <c r="B7721" s="2"/>
      <c r="C7721" s="2"/>
      <c r="E7721" s="2"/>
      <c r="G7721" s="2"/>
      <c r="H7721" s="6"/>
      <c r="I7721" s="9"/>
      <c r="J7721" s="9"/>
      <c r="K7721" s="9"/>
    </row>
    <row r="7722" spans="1:11" x14ac:dyDescent="0.25">
      <c r="A7722" s="2"/>
      <c r="B7722" s="2"/>
      <c r="C7722" s="2"/>
      <c r="E7722" s="2"/>
      <c r="G7722" s="2"/>
      <c r="H7722" s="6"/>
      <c r="I7722" s="9"/>
      <c r="J7722" s="9"/>
      <c r="K7722" s="9"/>
    </row>
    <row r="7723" spans="1:11" x14ac:dyDescent="0.25">
      <c r="A7723" s="2"/>
      <c r="B7723" s="2"/>
      <c r="C7723" s="2"/>
      <c r="E7723" s="2"/>
      <c r="G7723" s="2"/>
      <c r="H7723" s="6"/>
      <c r="I7723" s="9"/>
      <c r="J7723" s="9"/>
      <c r="K7723" s="9"/>
    </row>
    <row r="7724" spans="1:11" x14ac:dyDescent="0.25">
      <c r="A7724" s="2"/>
      <c r="B7724" s="2"/>
      <c r="C7724" s="2"/>
      <c r="E7724" s="2"/>
      <c r="G7724" s="2"/>
      <c r="H7724" s="6"/>
      <c r="I7724" s="9"/>
      <c r="J7724" s="9"/>
      <c r="K7724" s="9"/>
    </row>
    <row r="7725" spans="1:11" x14ac:dyDescent="0.25">
      <c r="A7725" s="2"/>
      <c r="B7725" s="2"/>
      <c r="C7725" s="2"/>
      <c r="E7725" s="2"/>
      <c r="G7725" s="2"/>
      <c r="H7725" s="6"/>
      <c r="I7725" s="9"/>
      <c r="J7725" s="9"/>
      <c r="K7725" s="9"/>
    </row>
    <row r="7726" spans="1:11" x14ac:dyDescent="0.25">
      <c r="A7726" s="2"/>
      <c r="B7726" s="2"/>
      <c r="C7726" s="2"/>
      <c r="E7726" s="2"/>
      <c r="G7726" s="2"/>
      <c r="H7726" s="6"/>
      <c r="I7726" s="9"/>
      <c r="J7726" s="9"/>
      <c r="K7726" s="9"/>
    </row>
    <row r="7727" spans="1:11" x14ac:dyDescent="0.25">
      <c r="A7727" s="2"/>
      <c r="B7727" s="2"/>
      <c r="C7727" s="2"/>
      <c r="E7727" s="2"/>
      <c r="G7727" s="2"/>
      <c r="H7727" s="6"/>
      <c r="I7727" s="9"/>
      <c r="J7727" s="9"/>
      <c r="K7727" s="9"/>
    </row>
    <row r="7728" spans="1:11" x14ac:dyDescent="0.25">
      <c r="A7728" s="2"/>
      <c r="B7728" s="2"/>
      <c r="C7728" s="2"/>
      <c r="E7728" s="2"/>
      <c r="G7728" s="2"/>
      <c r="H7728" s="6"/>
      <c r="I7728" s="9"/>
      <c r="J7728" s="9"/>
      <c r="K7728" s="9"/>
    </row>
    <row r="7729" spans="1:11" x14ac:dyDescent="0.25">
      <c r="A7729" s="2"/>
      <c r="B7729" s="2"/>
      <c r="C7729" s="2"/>
      <c r="E7729" s="2"/>
      <c r="G7729" s="2"/>
      <c r="H7729" s="6"/>
      <c r="I7729" s="9"/>
      <c r="J7729" s="9"/>
      <c r="K7729" s="9"/>
    </row>
    <row r="7730" spans="1:11" x14ac:dyDescent="0.25">
      <c r="A7730" s="2"/>
      <c r="B7730" s="2"/>
      <c r="C7730" s="2"/>
      <c r="E7730" s="2"/>
      <c r="G7730" s="2"/>
      <c r="H7730" s="6"/>
      <c r="I7730" s="9"/>
      <c r="J7730" s="9"/>
      <c r="K7730" s="9"/>
    </row>
    <row r="7731" spans="1:11" x14ac:dyDescent="0.25">
      <c r="A7731" s="2"/>
      <c r="B7731" s="2"/>
      <c r="C7731" s="2"/>
      <c r="E7731" s="2"/>
      <c r="G7731" s="2"/>
      <c r="H7731" s="6"/>
      <c r="I7731" s="9"/>
      <c r="J7731" s="9"/>
      <c r="K7731" s="9"/>
    </row>
    <row r="7732" spans="1:11" x14ac:dyDescent="0.25">
      <c r="A7732" s="2"/>
      <c r="B7732" s="2"/>
      <c r="C7732" s="2"/>
      <c r="E7732" s="2"/>
      <c r="G7732" s="2"/>
      <c r="H7732" s="6"/>
      <c r="I7732" s="9"/>
      <c r="J7732" s="9"/>
      <c r="K7732" s="9"/>
    </row>
    <row r="7733" spans="1:11" x14ac:dyDescent="0.25">
      <c r="A7733" s="2"/>
      <c r="B7733" s="2"/>
      <c r="C7733" s="2"/>
      <c r="E7733" s="2"/>
      <c r="G7733" s="2"/>
      <c r="H7733" s="6"/>
      <c r="I7733" s="9"/>
      <c r="J7733" s="9"/>
      <c r="K7733" s="9"/>
    </row>
    <row r="7734" spans="1:11" x14ac:dyDescent="0.25">
      <c r="A7734" s="2"/>
      <c r="B7734" s="2"/>
      <c r="C7734" s="2"/>
      <c r="E7734" s="2"/>
      <c r="G7734" s="2"/>
      <c r="H7734" s="6"/>
      <c r="I7734" s="9"/>
      <c r="J7734" s="9"/>
      <c r="K7734" s="9"/>
    </row>
    <row r="7735" spans="1:11" x14ac:dyDescent="0.25">
      <c r="A7735" s="2"/>
      <c r="B7735" s="2"/>
      <c r="C7735" s="2"/>
      <c r="E7735" s="2"/>
      <c r="G7735" s="2"/>
      <c r="H7735" s="6"/>
      <c r="I7735" s="9"/>
      <c r="J7735" s="9"/>
      <c r="K7735" s="9"/>
    </row>
    <row r="7736" spans="1:11" x14ac:dyDescent="0.25">
      <c r="A7736" s="2"/>
      <c r="B7736" s="2"/>
      <c r="C7736" s="2"/>
      <c r="E7736" s="2"/>
      <c r="G7736" s="2"/>
      <c r="H7736" s="6"/>
      <c r="I7736" s="9"/>
      <c r="J7736" s="9"/>
      <c r="K7736" s="9"/>
    </row>
    <row r="7737" spans="1:11" x14ac:dyDescent="0.25">
      <c r="A7737" s="2"/>
      <c r="B7737" s="2"/>
      <c r="C7737" s="2"/>
      <c r="E7737" s="2"/>
      <c r="G7737" s="2"/>
      <c r="H7737" s="6"/>
      <c r="I7737" s="9"/>
      <c r="J7737" s="9"/>
      <c r="K7737" s="9"/>
    </row>
    <row r="7738" spans="1:11" x14ac:dyDescent="0.25">
      <c r="A7738" s="2"/>
      <c r="B7738" s="2"/>
      <c r="C7738" s="2"/>
      <c r="E7738" s="2"/>
      <c r="G7738" s="2"/>
      <c r="H7738" s="6"/>
      <c r="I7738" s="9"/>
      <c r="J7738" s="9"/>
      <c r="K7738" s="9"/>
    </row>
    <row r="7739" spans="1:11" x14ac:dyDescent="0.25">
      <c r="A7739" s="2"/>
      <c r="B7739" s="2"/>
      <c r="C7739" s="2"/>
      <c r="E7739" s="2"/>
      <c r="G7739" s="2"/>
      <c r="H7739" s="6"/>
      <c r="I7739" s="9"/>
      <c r="J7739" s="9"/>
      <c r="K7739" s="9"/>
    </row>
    <row r="7740" spans="1:11" x14ac:dyDescent="0.25">
      <c r="A7740" s="2"/>
      <c r="B7740" s="2"/>
      <c r="C7740" s="2"/>
      <c r="E7740" s="2"/>
      <c r="G7740" s="2"/>
      <c r="H7740" s="6"/>
      <c r="I7740" s="9"/>
      <c r="J7740" s="9"/>
      <c r="K7740" s="9"/>
    </row>
    <row r="7741" spans="1:11" x14ac:dyDescent="0.25">
      <c r="A7741" s="2"/>
      <c r="B7741" s="2"/>
      <c r="C7741" s="2"/>
      <c r="E7741" s="2"/>
      <c r="G7741" s="2"/>
      <c r="H7741" s="6"/>
      <c r="I7741" s="9"/>
      <c r="J7741" s="9"/>
      <c r="K7741" s="9"/>
    </row>
    <row r="7742" spans="1:11" x14ac:dyDescent="0.25">
      <c r="A7742" s="2"/>
      <c r="B7742" s="2"/>
      <c r="C7742" s="2"/>
      <c r="E7742" s="2"/>
      <c r="G7742" s="2"/>
      <c r="H7742" s="6"/>
      <c r="I7742" s="9"/>
      <c r="J7742" s="9"/>
      <c r="K7742" s="9"/>
    </row>
    <row r="7743" spans="1:11" x14ac:dyDescent="0.25">
      <c r="A7743" s="2"/>
      <c r="B7743" s="2"/>
      <c r="C7743" s="2"/>
      <c r="E7743" s="2"/>
      <c r="G7743" s="2"/>
      <c r="H7743" s="6"/>
      <c r="I7743" s="9"/>
      <c r="J7743" s="9"/>
      <c r="K7743" s="9"/>
    </row>
    <row r="7744" spans="1:11" x14ac:dyDescent="0.25">
      <c r="A7744" s="2"/>
      <c r="B7744" s="2"/>
      <c r="C7744" s="2"/>
      <c r="E7744" s="2"/>
      <c r="G7744" s="2"/>
      <c r="H7744" s="6"/>
      <c r="I7744" s="9"/>
      <c r="J7744" s="9"/>
      <c r="K7744" s="9"/>
    </row>
    <row r="7745" spans="1:11" x14ac:dyDescent="0.25">
      <c r="A7745" s="2"/>
      <c r="B7745" s="2"/>
      <c r="C7745" s="2"/>
      <c r="E7745" s="2"/>
      <c r="G7745" s="2"/>
      <c r="H7745" s="6"/>
      <c r="I7745" s="9"/>
      <c r="J7745" s="9"/>
      <c r="K7745" s="9"/>
    </row>
    <row r="7746" spans="1:11" x14ac:dyDescent="0.25">
      <c r="A7746" s="2"/>
      <c r="B7746" s="2"/>
      <c r="C7746" s="2"/>
      <c r="E7746" s="2"/>
      <c r="G7746" s="2"/>
      <c r="H7746" s="6"/>
      <c r="I7746" s="9"/>
      <c r="J7746" s="9"/>
      <c r="K7746" s="9"/>
    </row>
    <row r="7747" spans="1:11" x14ac:dyDescent="0.25">
      <c r="A7747" s="2"/>
      <c r="B7747" s="2"/>
      <c r="C7747" s="2"/>
      <c r="E7747" s="2"/>
      <c r="G7747" s="2"/>
      <c r="H7747" s="6"/>
      <c r="I7747" s="9"/>
      <c r="J7747" s="9"/>
      <c r="K7747" s="9"/>
    </row>
    <row r="7748" spans="1:11" x14ac:dyDescent="0.25">
      <c r="A7748" s="2"/>
      <c r="B7748" s="2"/>
      <c r="C7748" s="2"/>
      <c r="E7748" s="2"/>
      <c r="G7748" s="2"/>
      <c r="H7748" s="6"/>
      <c r="I7748" s="9"/>
      <c r="J7748" s="9"/>
      <c r="K7748" s="9"/>
    </row>
    <row r="7749" spans="1:11" x14ac:dyDescent="0.25">
      <c r="A7749" s="2"/>
      <c r="B7749" s="2"/>
      <c r="C7749" s="2"/>
      <c r="E7749" s="2"/>
      <c r="G7749" s="2"/>
      <c r="H7749" s="6"/>
      <c r="I7749" s="9"/>
      <c r="J7749" s="9"/>
      <c r="K7749" s="9"/>
    </row>
    <row r="7750" spans="1:11" x14ac:dyDescent="0.25">
      <c r="A7750" s="2"/>
      <c r="B7750" s="2"/>
      <c r="C7750" s="2"/>
      <c r="E7750" s="2"/>
      <c r="G7750" s="2"/>
      <c r="H7750" s="6"/>
      <c r="I7750" s="9"/>
      <c r="J7750" s="9"/>
      <c r="K7750" s="9"/>
    </row>
    <row r="7751" spans="1:11" x14ac:dyDescent="0.25">
      <c r="A7751" s="2"/>
      <c r="B7751" s="2"/>
      <c r="C7751" s="2"/>
      <c r="E7751" s="2"/>
      <c r="G7751" s="2"/>
      <c r="H7751" s="6"/>
      <c r="I7751" s="9"/>
      <c r="J7751" s="9"/>
      <c r="K7751" s="9"/>
    </row>
    <row r="7752" spans="1:11" x14ac:dyDescent="0.25">
      <c r="A7752" s="2"/>
      <c r="B7752" s="2"/>
      <c r="C7752" s="2"/>
      <c r="E7752" s="2"/>
      <c r="G7752" s="2"/>
      <c r="H7752" s="6"/>
      <c r="I7752" s="9"/>
      <c r="J7752" s="9"/>
      <c r="K7752" s="9"/>
    </row>
    <row r="7753" spans="1:11" x14ac:dyDescent="0.25">
      <c r="A7753" s="2"/>
      <c r="B7753" s="2"/>
      <c r="C7753" s="2"/>
      <c r="E7753" s="2"/>
      <c r="G7753" s="2"/>
      <c r="H7753" s="6"/>
      <c r="I7753" s="9"/>
      <c r="J7753" s="9"/>
      <c r="K7753" s="9"/>
    </row>
    <row r="7754" spans="1:11" x14ac:dyDescent="0.25">
      <c r="A7754" s="2"/>
      <c r="B7754" s="2"/>
      <c r="C7754" s="2"/>
      <c r="E7754" s="2"/>
      <c r="G7754" s="2"/>
      <c r="H7754" s="6"/>
      <c r="I7754" s="9"/>
      <c r="J7754" s="9"/>
      <c r="K7754" s="9"/>
    </row>
    <row r="7755" spans="1:11" x14ac:dyDescent="0.25">
      <c r="A7755" s="2"/>
      <c r="B7755" s="2"/>
      <c r="C7755" s="2"/>
      <c r="E7755" s="2"/>
      <c r="G7755" s="2"/>
      <c r="H7755" s="6"/>
      <c r="I7755" s="9"/>
      <c r="J7755" s="9"/>
      <c r="K7755" s="9"/>
    </row>
    <row r="7756" spans="1:11" x14ac:dyDescent="0.25">
      <c r="A7756" s="2"/>
      <c r="B7756" s="2"/>
      <c r="C7756" s="2"/>
      <c r="E7756" s="2"/>
      <c r="G7756" s="2"/>
      <c r="H7756" s="6"/>
      <c r="I7756" s="9"/>
      <c r="J7756" s="9"/>
      <c r="K7756" s="9"/>
    </row>
    <row r="7757" spans="1:11" x14ac:dyDescent="0.25">
      <c r="A7757" s="2"/>
      <c r="B7757" s="2"/>
      <c r="C7757" s="2"/>
      <c r="E7757" s="2"/>
      <c r="G7757" s="2"/>
      <c r="H7757" s="6"/>
      <c r="I7757" s="9"/>
      <c r="J7757" s="9"/>
      <c r="K7757" s="9"/>
    </row>
    <row r="7758" spans="1:11" x14ac:dyDescent="0.25">
      <c r="A7758" s="2"/>
      <c r="B7758" s="2"/>
      <c r="C7758" s="2"/>
      <c r="E7758" s="2"/>
      <c r="G7758" s="2"/>
      <c r="H7758" s="6"/>
      <c r="I7758" s="9"/>
      <c r="J7758" s="9"/>
      <c r="K7758" s="9"/>
    </row>
    <row r="7759" spans="1:11" x14ac:dyDescent="0.25">
      <c r="A7759" s="2"/>
      <c r="B7759" s="2"/>
      <c r="C7759" s="2"/>
      <c r="E7759" s="2"/>
      <c r="G7759" s="2"/>
      <c r="H7759" s="6"/>
      <c r="I7759" s="9"/>
      <c r="J7759" s="9"/>
      <c r="K7759" s="9"/>
    </row>
    <row r="7760" spans="1:11" x14ac:dyDescent="0.25">
      <c r="A7760" s="2"/>
      <c r="B7760" s="2"/>
      <c r="C7760" s="2"/>
      <c r="E7760" s="2"/>
      <c r="G7760" s="2"/>
      <c r="H7760" s="6"/>
      <c r="I7760" s="9"/>
      <c r="J7760" s="9"/>
      <c r="K7760" s="9"/>
    </row>
    <row r="7761" spans="1:11" x14ac:dyDescent="0.25">
      <c r="A7761" s="2"/>
      <c r="B7761" s="2"/>
      <c r="C7761" s="2"/>
      <c r="E7761" s="2"/>
      <c r="G7761" s="2"/>
      <c r="H7761" s="6"/>
      <c r="I7761" s="9"/>
      <c r="J7761" s="9"/>
      <c r="K7761" s="9"/>
    </row>
    <row r="7762" spans="1:11" x14ac:dyDescent="0.25">
      <c r="A7762" s="2"/>
      <c r="B7762" s="2"/>
      <c r="C7762" s="2"/>
      <c r="E7762" s="2"/>
      <c r="G7762" s="2"/>
      <c r="H7762" s="6"/>
      <c r="I7762" s="9"/>
      <c r="J7762" s="9"/>
      <c r="K7762" s="9"/>
    </row>
    <row r="7763" spans="1:11" x14ac:dyDescent="0.25">
      <c r="A7763" s="2"/>
      <c r="B7763" s="2"/>
      <c r="C7763" s="2"/>
      <c r="E7763" s="2"/>
      <c r="G7763" s="2"/>
      <c r="H7763" s="6"/>
      <c r="I7763" s="9"/>
      <c r="J7763" s="9"/>
      <c r="K7763" s="9"/>
    </row>
    <row r="7764" spans="1:11" x14ac:dyDescent="0.25">
      <c r="A7764" s="2"/>
      <c r="B7764" s="2"/>
      <c r="C7764" s="2"/>
      <c r="E7764" s="2"/>
      <c r="G7764" s="2"/>
      <c r="H7764" s="6"/>
      <c r="I7764" s="9"/>
      <c r="J7764" s="9"/>
      <c r="K7764" s="9"/>
    </row>
    <row r="7765" spans="1:11" x14ac:dyDescent="0.25">
      <c r="A7765" s="2"/>
      <c r="B7765" s="2"/>
      <c r="C7765" s="2"/>
      <c r="E7765" s="2"/>
      <c r="G7765" s="2"/>
      <c r="H7765" s="6"/>
      <c r="I7765" s="9"/>
      <c r="J7765" s="9"/>
      <c r="K7765" s="9"/>
    </row>
    <row r="7766" spans="1:11" x14ac:dyDescent="0.25">
      <c r="A7766" s="2"/>
      <c r="B7766" s="2"/>
      <c r="C7766" s="2"/>
      <c r="E7766" s="2"/>
      <c r="G7766" s="2"/>
      <c r="H7766" s="6"/>
      <c r="I7766" s="9"/>
      <c r="J7766" s="9"/>
      <c r="K7766" s="9"/>
    </row>
    <row r="7767" spans="1:11" x14ac:dyDescent="0.25">
      <c r="A7767" s="2"/>
      <c r="B7767" s="2"/>
      <c r="C7767" s="2"/>
      <c r="E7767" s="2"/>
      <c r="G7767" s="2"/>
      <c r="H7767" s="6"/>
      <c r="I7767" s="9"/>
      <c r="J7767" s="9"/>
      <c r="K7767" s="9"/>
    </row>
    <row r="7768" spans="1:11" x14ac:dyDescent="0.25">
      <c r="A7768" s="2"/>
      <c r="B7768" s="2"/>
      <c r="C7768" s="2"/>
      <c r="E7768" s="2"/>
      <c r="G7768" s="2"/>
      <c r="H7768" s="6"/>
      <c r="I7768" s="9"/>
      <c r="J7768" s="9"/>
      <c r="K7768" s="9"/>
    </row>
    <row r="7769" spans="1:11" x14ac:dyDescent="0.25">
      <c r="A7769" s="2"/>
      <c r="B7769" s="2"/>
      <c r="C7769" s="2"/>
      <c r="E7769" s="2"/>
      <c r="G7769" s="2"/>
      <c r="H7769" s="6"/>
      <c r="I7769" s="9"/>
      <c r="J7769" s="9"/>
      <c r="K7769" s="9"/>
    </row>
    <row r="7770" spans="1:11" x14ac:dyDescent="0.25">
      <c r="A7770" s="2"/>
      <c r="B7770" s="2"/>
      <c r="C7770" s="2"/>
      <c r="E7770" s="2"/>
      <c r="G7770" s="2"/>
      <c r="H7770" s="6"/>
      <c r="I7770" s="9"/>
      <c r="J7770" s="9"/>
      <c r="K7770" s="9"/>
    </row>
    <row r="7771" spans="1:11" x14ac:dyDescent="0.25">
      <c r="A7771" s="2"/>
      <c r="B7771" s="2"/>
      <c r="C7771" s="2"/>
      <c r="E7771" s="2"/>
      <c r="G7771" s="2"/>
      <c r="H7771" s="6"/>
      <c r="I7771" s="9"/>
      <c r="J7771" s="9"/>
      <c r="K7771" s="9"/>
    </row>
    <row r="7772" spans="1:11" x14ac:dyDescent="0.25">
      <c r="A7772" s="2"/>
      <c r="B7772" s="2"/>
      <c r="C7772" s="2"/>
      <c r="E7772" s="2"/>
      <c r="G7772" s="2"/>
      <c r="H7772" s="6"/>
      <c r="I7772" s="9"/>
      <c r="J7772" s="9"/>
      <c r="K7772" s="9"/>
    </row>
    <row r="7773" spans="1:11" x14ac:dyDescent="0.25">
      <c r="A7773" s="2"/>
      <c r="B7773" s="2"/>
      <c r="C7773" s="2"/>
      <c r="E7773" s="2"/>
      <c r="G7773" s="2"/>
      <c r="H7773" s="6"/>
      <c r="I7773" s="9"/>
      <c r="J7773" s="9"/>
      <c r="K7773" s="9"/>
    </row>
    <row r="7774" spans="1:11" x14ac:dyDescent="0.25">
      <c r="A7774" s="2"/>
      <c r="B7774" s="2"/>
      <c r="C7774" s="2"/>
      <c r="E7774" s="2"/>
      <c r="G7774" s="2"/>
      <c r="H7774" s="6"/>
      <c r="I7774" s="9"/>
      <c r="J7774" s="9"/>
      <c r="K7774" s="9"/>
    </row>
    <row r="7775" spans="1:11" x14ac:dyDescent="0.25">
      <c r="A7775" s="2"/>
      <c r="B7775" s="2"/>
      <c r="C7775" s="2"/>
      <c r="E7775" s="2"/>
      <c r="G7775" s="2"/>
      <c r="H7775" s="6"/>
      <c r="I7775" s="9"/>
      <c r="J7775" s="9"/>
      <c r="K7775" s="9"/>
    </row>
    <row r="7776" spans="1:11" x14ac:dyDescent="0.25">
      <c r="A7776" s="2"/>
      <c r="B7776" s="2"/>
      <c r="C7776" s="2"/>
      <c r="E7776" s="2"/>
      <c r="G7776" s="2"/>
      <c r="H7776" s="6"/>
      <c r="I7776" s="9"/>
      <c r="J7776" s="9"/>
      <c r="K7776" s="9"/>
    </row>
    <row r="7777" spans="1:11" x14ac:dyDescent="0.25">
      <c r="A7777" s="2"/>
      <c r="B7777" s="2"/>
      <c r="C7777" s="2"/>
      <c r="E7777" s="2"/>
      <c r="G7777" s="2"/>
      <c r="H7777" s="6"/>
      <c r="I7777" s="9"/>
      <c r="J7777" s="9"/>
      <c r="K7777" s="9"/>
    </row>
    <row r="7778" spans="1:11" x14ac:dyDescent="0.25">
      <c r="A7778" s="2"/>
      <c r="B7778" s="2"/>
      <c r="C7778" s="2"/>
      <c r="E7778" s="2"/>
      <c r="G7778" s="2"/>
      <c r="H7778" s="6"/>
      <c r="I7778" s="9"/>
      <c r="J7778" s="9"/>
      <c r="K7778" s="9"/>
    </row>
    <row r="7779" spans="1:11" x14ac:dyDescent="0.25">
      <c r="A7779" s="2"/>
      <c r="B7779" s="2"/>
      <c r="C7779" s="2"/>
      <c r="E7779" s="2"/>
      <c r="G7779" s="2"/>
      <c r="H7779" s="6"/>
      <c r="I7779" s="9"/>
      <c r="J7779" s="9"/>
      <c r="K7779" s="9"/>
    </row>
    <row r="7780" spans="1:11" x14ac:dyDescent="0.25">
      <c r="A7780" s="2"/>
      <c r="B7780" s="2"/>
      <c r="C7780" s="2"/>
      <c r="E7780" s="2"/>
      <c r="G7780" s="2"/>
      <c r="H7780" s="6"/>
      <c r="I7780" s="9"/>
      <c r="J7780" s="9"/>
      <c r="K7780" s="9"/>
    </row>
    <row r="7781" spans="1:11" x14ac:dyDescent="0.25">
      <c r="A7781" s="2"/>
      <c r="B7781" s="2"/>
      <c r="C7781" s="2"/>
      <c r="E7781" s="2"/>
      <c r="G7781" s="2"/>
      <c r="H7781" s="6"/>
      <c r="I7781" s="9"/>
      <c r="J7781" s="9"/>
      <c r="K7781" s="9"/>
    </row>
    <row r="7782" spans="1:11" x14ac:dyDescent="0.25">
      <c r="A7782" s="2"/>
      <c r="B7782" s="2"/>
      <c r="C7782" s="2"/>
      <c r="E7782" s="2"/>
      <c r="G7782" s="2"/>
      <c r="H7782" s="6"/>
      <c r="I7782" s="9"/>
      <c r="J7782" s="9"/>
      <c r="K7782" s="9"/>
    </row>
    <row r="7783" spans="1:11" x14ac:dyDescent="0.25">
      <c r="A7783" s="2"/>
      <c r="B7783" s="2"/>
      <c r="C7783" s="2"/>
      <c r="E7783" s="2"/>
      <c r="G7783" s="2"/>
      <c r="H7783" s="6"/>
      <c r="I7783" s="9"/>
      <c r="J7783" s="9"/>
      <c r="K7783" s="9"/>
    </row>
    <row r="7784" spans="1:11" x14ac:dyDescent="0.25">
      <c r="A7784" s="2"/>
      <c r="B7784" s="2"/>
      <c r="C7784" s="2"/>
      <c r="E7784" s="2"/>
      <c r="G7784" s="2"/>
      <c r="H7784" s="6"/>
      <c r="I7784" s="9"/>
      <c r="J7784" s="9"/>
      <c r="K7784" s="9"/>
    </row>
    <row r="7785" spans="1:11" x14ac:dyDescent="0.25">
      <c r="A7785" s="2"/>
      <c r="B7785" s="2"/>
      <c r="C7785" s="2"/>
      <c r="E7785" s="2"/>
      <c r="G7785" s="2"/>
      <c r="H7785" s="6"/>
      <c r="I7785" s="9"/>
      <c r="J7785" s="9"/>
      <c r="K7785" s="9"/>
    </row>
    <row r="7786" spans="1:11" x14ac:dyDescent="0.25">
      <c r="A7786" s="2"/>
      <c r="B7786" s="2"/>
      <c r="C7786" s="2"/>
      <c r="E7786" s="2"/>
      <c r="G7786" s="2"/>
      <c r="H7786" s="6"/>
      <c r="I7786" s="9"/>
      <c r="J7786" s="9"/>
      <c r="K7786" s="9"/>
    </row>
    <row r="7787" spans="1:11" x14ac:dyDescent="0.25">
      <c r="A7787" s="2"/>
      <c r="B7787" s="2"/>
      <c r="C7787" s="2"/>
      <c r="E7787" s="2"/>
      <c r="G7787" s="2"/>
      <c r="H7787" s="6"/>
      <c r="I7787" s="9"/>
      <c r="J7787" s="9"/>
      <c r="K7787" s="9"/>
    </row>
    <row r="7788" spans="1:11" x14ac:dyDescent="0.25">
      <c r="A7788" s="2"/>
      <c r="B7788" s="2"/>
      <c r="C7788" s="2"/>
      <c r="E7788" s="2"/>
      <c r="G7788" s="2"/>
      <c r="H7788" s="6"/>
      <c r="I7788" s="9"/>
      <c r="J7788" s="9"/>
      <c r="K7788" s="9"/>
    </row>
    <row r="7789" spans="1:11" x14ac:dyDescent="0.25">
      <c r="A7789" s="2"/>
      <c r="B7789" s="2"/>
      <c r="C7789" s="2"/>
      <c r="E7789" s="2"/>
      <c r="G7789" s="2"/>
      <c r="H7789" s="6"/>
      <c r="I7789" s="9"/>
      <c r="J7789" s="9"/>
      <c r="K7789" s="9"/>
    </row>
    <row r="7790" spans="1:11" x14ac:dyDescent="0.25">
      <c r="A7790" s="2"/>
      <c r="B7790" s="2"/>
      <c r="C7790" s="2"/>
      <c r="E7790" s="2"/>
      <c r="G7790" s="2"/>
      <c r="H7790" s="6"/>
      <c r="I7790" s="9"/>
      <c r="J7790" s="9"/>
      <c r="K7790" s="9"/>
    </row>
    <row r="7791" spans="1:11" x14ac:dyDescent="0.25">
      <c r="A7791" s="2"/>
      <c r="B7791" s="2"/>
      <c r="C7791" s="2"/>
      <c r="E7791" s="2"/>
      <c r="G7791" s="2"/>
      <c r="H7791" s="6"/>
      <c r="I7791" s="9"/>
      <c r="J7791" s="9"/>
      <c r="K7791" s="9"/>
    </row>
    <row r="7792" spans="1:11" x14ac:dyDescent="0.25">
      <c r="A7792" s="2"/>
      <c r="B7792" s="2"/>
      <c r="C7792" s="2"/>
      <c r="E7792" s="2"/>
      <c r="G7792" s="2"/>
      <c r="H7792" s="6"/>
      <c r="I7792" s="9"/>
      <c r="J7792" s="9"/>
      <c r="K7792" s="9"/>
    </row>
    <row r="7793" spans="1:11" x14ac:dyDescent="0.25">
      <c r="A7793" s="2"/>
      <c r="B7793" s="2"/>
      <c r="C7793" s="2"/>
      <c r="E7793" s="2"/>
      <c r="G7793" s="2"/>
      <c r="H7793" s="6"/>
      <c r="I7793" s="9"/>
      <c r="J7793" s="9"/>
      <c r="K7793" s="9"/>
    </row>
    <row r="7794" spans="1:11" x14ac:dyDescent="0.25">
      <c r="A7794" s="2"/>
      <c r="B7794" s="2"/>
      <c r="C7794" s="2"/>
      <c r="E7794" s="2"/>
      <c r="G7794" s="2"/>
      <c r="H7794" s="6"/>
      <c r="I7794" s="9"/>
      <c r="J7794" s="9"/>
      <c r="K7794" s="9"/>
    </row>
    <row r="7795" spans="1:11" x14ac:dyDescent="0.25">
      <c r="A7795" s="2"/>
      <c r="B7795" s="2"/>
      <c r="C7795" s="2"/>
      <c r="E7795" s="2"/>
      <c r="G7795" s="2"/>
      <c r="H7795" s="6"/>
      <c r="I7795" s="9"/>
      <c r="J7795" s="9"/>
      <c r="K7795" s="9"/>
    </row>
    <row r="7796" spans="1:11" x14ac:dyDescent="0.25">
      <c r="A7796" s="2"/>
      <c r="B7796" s="2"/>
      <c r="C7796" s="2"/>
      <c r="E7796" s="2"/>
      <c r="G7796" s="2"/>
      <c r="H7796" s="6"/>
      <c r="I7796" s="9"/>
      <c r="J7796" s="9"/>
      <c r="K7796" s="9"/>
    </row>
    <row r="7797" spans="1:11" x14ac:dyDescent="0.25">
      <c r="A7797" s="2"/>
      <c r="B7797" s="2"/>
      <c r="C7797" s="2"/>
      <c r="E7797" s="2"/>
      <c r="G7797" s="2"/>
      <c r="H7797" s="6"/>
      <c r="I7797" s="9"/>
      <c r="J7797" s="9"/>
      <c r="K7797" s="9"/>
    </row>
    <row r="7798" spans="1:11" x14ac:dyDescent="0.25">
      <c r="A7798" s="2"/>
      <c r="B7798" s="2"/>
      <c r="C7798" s="2"/>
      <c r="E7798" s="2"/>
      <c r="G7798" s="2"/>
      <c r="H7798" s="6"/>
      <c r="I7798" s="9"/>
      <c r="J7798" s="9"/>
      <c r="K7798" s="9"/>
    </row>
    <row r="7799" spans="1:11" x14ac:dyDescent="0.25">
      <c r="A7799" s="2"/>
      <c r="B7799" s="2"/>
      <c r="C7799" s="2"/>
      <c r="E7799" s="2"/>
      <c r="G7799" s="2"/>
      <c r="H7799" s="6"/>
      <c r="I7799" s="9"/>
      <c r="J7799" s="9"/>
      <c r="K7799" s="9"/>
    </row>
    <row r="7800" spans="1:11" x14ac:dyDescent="0.25">
      <c r="A7800" s="2"/>
      <c r="B7800" s="2"/>
      <c r="C7800" s="2"/>
      <c r="E7800" s="2"/>
      <c r="G7800" s="2"/>
      <c r="H7800" s="6"/>
      <c r="I7800" s="9"/>
      <c r="J7800" s="9"/>
      <c r="K7800" s="9"/>
    </row>
    <row r="7801" spans="1:11" x14ac:dyDescent="0.25">
      <c r="A7801" s="2"/>
      <c r="B7801" s="2"/>
      <c r="C7801" s="2"/>
      <c r="E7801" s="2"/>
      <c r="G7801" s="2"/>
      <c r="H7801" s="6"/>
      <c r="I7801" s="9"/>
      <c r="J7801" s="9"/>
      <c r="K7801" s="9"/>
    </row>
    <row r="7802" spans="1:11" x14ac:dyDescent="0.25">
      <c r="A7802" s="2"/>
      <c r="B7802" s="2"/>
      <c r="C7802" s="2"/>
      <c r="E7802" s="2"/>
      <c r="G7802" s="2"/>
      <c r="H7802" s="6"/>
      <c r="I7802" s="9"/>
      <c r="J7802" s="9"/>
      <c r="K7802" s="9"/>
    </row>
    <row r="7803" spans="1:11" x14ac:dyDescent="0.25">
      <c r="A7803" s="2"/>
      <c r="B7803" s="2"/>
      <c r="C7803" s="2"/>
      <c r="E7803" s="2"/>
      <c r="G7803" s="2"/>
      <c r="H7803" s="6"/>
      <c r="I7803" s="9"/>
      <c r="J7803" s="9"/>
      <c r="K7803" s="9"/>
    </row>
    <row r="7804" spans="1:11" x14ac:dyDescent="0.25">
      <c r="A7804" s="2"/>
      <c r="B7804" s="2"/>
      <c r="C7804" s="2"/>
      <c r="E7804" s="2"/>
      <c r="G7804" s="2"/>
      <c r="H7804" s="6"/>
      <c r="I7804" s="9"/>
      <c r="J7804" s="9"/>
      <c r="K7804" s="9"/>
    </row>
    <row r="7805" spans="1:11" x14ac:dyDescent="0.25">
      <c r="A7805" s="2"/>
      <c r="B7805" s="2"/>
      <c r="C7805" s="2"/>
      <c r="E7805" s="2"/>
      <c r="G7805" s="2"/>
      <c r="H7805" s="6"/>
      <c r="I7805" s="9"/>
      <c r="J7805" s="9"/>
      <c r="K7805" s="9"/>
    </row>
    <row r="7806" spans="1:11" x14ac:dyDescent="0.25">
      <c r="A7806" s="2"/>
      <c r="B7806" s="2"/>
      <c r="C7806" s="2"/>
      <c r="E7806" s="2"/>
      <c r="G7806" s="2"/>
      <c r="H7806" s="6"/>
      <c r="I7806" s="9"/>
      <c r="J7806" s="9"/>
      <c r="K7806" s="9"/>
    </row>
    <row r="7807" spans="1:11" x14ac:dyDescent="0.25">
      <c r="A7807" s="2"/>
      <c r="B7807" s="2"/>
      <c r="C7807" s="2"/>
      <c r="E7807" s="2"/>
      <c r="G7807" s="2"/>
      <c r="H7807" s="6"/>
      <c r="I7807" s="9"/>
      <c r="J7807" s="9"/>
      <c r="K7807" s="9"/>
    </row>
    <row r="7808" spans="1:11" x14ac:dyDescent="0.25">
      <c r="A7808" s="2"/>
      <c r="B7808" s="2"/>
      <c r="C7808" s="2"/>
      <c r="E7808" s="2"/>
      <c r="G7808" s="2"/>
      <c r="H7808" s="6"/>
      <c r="I7808" s="9"/>
      <c r="J7808" s="9"/>
      <c r="K7808" s="9"/>
    </row>
    <row r="7809" spans="1:11" x14ac:dyDescent="0.25">
      <c r="A7809" s="2"/>
      <c r="B7809" s="2"/>
      <c r="C7809" s="2"/>
      <c r="E7809" s="2"/>
      <c r="G7809" s="2"/>
      <c r="H7809" s="6"/>
      <c r="I7809" s="9"/>
      <c r="J7809" s="9"/>
      <c r="K7809" s="9"/>
    </row>
    <row r="7810" spans="1:11" x14ac:dyDescent="0.25">
      <c r="A7810" s="2"/>
      <c r="B7810" s="2"/>
      <c r="C7810" s="2"/>
      <c r="E7810" s="2"/>
      <c r="G7810" s="2"/>
      <c r="H7810" s="6"/>
      <c r="I7810" s="9"/>
      <c r="J7810" s="9"/>
      <c r="K7810" s="9"/>
    </row>
    <row r="7811" spans="1:11" x14ac:dyDescent="0.25">
      <c r="A7811" s="2"/>
      <c r="B7811" s="2"/>
      <c r="C7811" s="2"/>
      <c r="E7811" s="2"/>
      <c r="G7811" s="2"/>
      <c r="H7811" s="6"/>
      <c r="I7811" s="9"/>
      <c r="J7811" s="9"/>
      <c r="K7811" s="9"/>
    </row>
    <row r="7812" spans="1:11" x14ac:dyDescent="0.25">
      <c r="A7812" s="2"/>
      <c r="B7812" s="2"/>
      <c r="C7812" s="2"/>
      <c r="E7812" s="2"/>
      <c r="G7812" s="2"/>
      <c r="H7812" s="6"/>
      <c r="I7812" s="9"/>
      <c r="J7812" s="9"/>
      <c r="K7812" s="9"/>
    </row>
    <row r="7813" spans="1:11" x14ac:dyDescent="0.25">
      <c r="A7813" s="2"/>
      <c r="B7813" s="2"/>
      <c r="C7813" s="2"/>
      <c r="E7813" s="2"/>
      <c r="G7813" s="2"/>
      <c r="H7813" s="6"/>
      <c r="I7813" s="9"/>
      <c r="J7813" s="9"/>
      <c r="K7813" s="9"/>
    </row>
    <row r="7814" spans="1:11" x14ac:dyDescent="0.25">
      <c r="A7814" s="2"/>
      <c r="B7814" s="2"/>
      <c r="C7814" s="2"/>
      <c r="E7814" s="2"/>
      <c r="G7814" s="2"/>
      <c r="H7814" s="6"/>
      <c r="I7814" s="9"/>
      <c r="J7814" s="9"/>
      <c r="K7814" s="9"/>
    </row>
    <row r="7815" spans="1:11" x14ac:dyDescent="0.25">
      <c r="A7815" s="2"/>
      <c r="B7815" s="2"/>
      <c r="C7815" s="2"/>
      <c r="E7815" s="2"/>
      <c r="G7815" s="2"/>
      <c r="H7815" s="6"/>
      <c r="I7815" s="9"/>
      <c r="J7815" s="9"/>
      <c r="K7815" s="9"/>
    </row>
    <row r="7816" spans="1:11" x14ac:dyDescent="0.25">
      <c r="A7816" s="2"/>
      <c r="B7816" s="2"/>
      <c r="C7816" s="2"/>
      <c r="E7816" s="2"/>
      <c r="G7816" s="2"/>
      <c r="H7816" s="6"/>
      <c r="I7816" s="9"/>
      <c r="J7816" s="9"/>
      <c r="K7816" s="9"/>
    </row>
    <row r="7817" spans="1:11" x14ac:dyDescent="0.25">
      <c r="A7817" s="2"/>
      <c r="B7817" s="2"/>
      <c r="C7817" s="2"/>
      <c r="E7817" s="2"/>
      <c r="G7817" s="2"/>
      <c r="H7817" s="6"/>
      <c r="I7817" s="9"/>
      <c r="J7817" s="9"/>
      <c r="K7817" s="9"/>
    </row>
    <row r="7818" spans="1:11" x14ac:dyDescent="0.25">
      <c r="A7818" s="2"/>
      <c r="B7818" s="2"/>
      <c r="C7818" s="2"/>
      <c r="E7818" s="2"/>
      <c r="G7818" s="2"/>
      <c r="H7818" s="6"/>
      <c r="I7818" s="9"/>
      <c r="J7818" s="9"/>
      <c r="K7818" s="9"/>
    </row>
    <row r="7819" spans="1:11" x14ac:dyDescent="0.25">
      <c r="A7819" s="2"/>
      <c r="B7819" s="2"/>
      <c r="C7819" s="2"/>
      <c r="E7819" s="2"/>
      <c r="G7819" s="2"/>
      <c r="H7819" s="6"/>
      <c r="I7819" s="9"/>
      <c r="J7819" s="9"/>
      <c r="K7819" s="9"/>
    </row>
    <row r="7820" spans="1:11" x14ac:dyDescent="0.25">
      <c r="A7820" s="2"/>
      <c r="B7820" s="2"/>
      <c r="C7820" s="2"/>
      <c r="E7820" s="2"/>
      <c r="G7820" s="2"/>
      <c r="H7820" s="6"/>
      <c r="I7820" s="9"/>
      <c r="J7820" s="9"/>
      <c r="K7820" s="9"/>
    </row>
    <row r="7821" spans="1:11" x14ac:dyDescent="0.25">
      <c r="A7821" s="2"/>
      <c r="B7821" s="2"/>
      <c r="C7821" s="2"/>
      <c r="E7821" s="2"/>
      <c r="G7821" s="2"/>
      <c r="H7821" s="6"/>
      <c r="I7821" s="9"/>
      <c r="J7821" s="9"/>
      <c r="K7821" s="9"/>
    </row>
    <row r="7822" spans="1:11" x14ac:dyDescent="0.25">
      <c r="A7822" s="2"/>
      <c r="B7822" s="2"/>
      <c r="C7822" s="2"/>
      <c r="E7822" s="2"/>
      <c r="G7822" s="2"/>
      <c r="H7822" s="6"/>
      <c r="I7822" s="9"/>
      <c r="J7822" s="9"/>
      <c r="K7822" s="9"/>
    </row>
    <row r="7823" spans="1:11" x14ac:dyDescent="0.25">
      <c r="A7823" s="2"/>
      <c r="B7823" s="2"/>
      <c r="C7823" s="2"/>
      <c r="E7823" s="2"/>
      <c r="G7823" s="2"/>
      <c r="H7823" s="6"/>
      <c r="I7823" s="9"/>
      <c r="J7823" s="9"/>
      <c r="K7823" s="9"/>
    </row>
    <row r="7824" spans="1:11" x14ac:dyDescent="0.25">
      <c r="A7824" s="2"/>
      <c r="B7824" s="2"/>
      <c r="C7824" s="2"/>
      <c r="E7824" s="2"/>
      <c r="G7824" s="2"/>
      <c r="H7824" s="6"/>
      <c r="I7824" s="9"/>
      <c r="J7824" s="9"/>
      <c r="K7824" s="9"/>
    </row>
    <row r="7825" spans="1:11" x14ac:dyDescent="0.25">
      <c r="A7825" s="2"/>
      <c r="B7825" s="2"/>
      <c r="C7825" s="2"/>
      <c r="E7825" s="2"/>
      <c r="G7825" s="2"/>
      <c r="H7825" s="6"/>
      <c r="I7825" s="9"/>
      <c r="J7825" s="9"/>
      <c r="K7825" s="9"/>
    </row>
    <row r="7826" spans="1:11" x14ac:dyDescent="0.25">
      <c r="A7826" s="2"/>
      <c r="B7826" s="2"/>
      <c r="C7826" s="2"/>
      <c r="E7826" s="2"/>
      <c r="G7826" s="2"/>
      <c r="H7826" s="6"/>
      <c r="I7826" s="9"/>
      <c r="J7826" s="9"/>
      <c r="K7826" s="9"/>
    </row>
    <row r="7827" spans="1:11" x14ac:dyDescent="0.25">
      <c r="A7827" s="2"/>
      <c r="B7827" s="2"/>
      <c r="C7827" s="2"/>
      <c r="E7827" s="2"/>
      <c r="G7827" s="2"/>
      <c r="H7827" s="6"/>
      <c r="I7827" s="9"/>
      <c r="J7827" s="9"/>
      <c r="K7827" s="9"/>
    </row>
    <row r="7828" spans="1:11" x14ac:dyDescent="0.25">
      <c r="A7828" s="2"/>
      <c r="B7828" s="2"/>
      <c r="C7828" s="2"/>
      <c r="E7828" s="2"/>
      <c r="G7828" s="2"/>
      <c r="H7828" s="6"/>
      <c r="I7828" s="9"/>
      <c r="J7828" s="9"/>
      <c r="K7828" s="9"/>
    </row>
    <row r="7829" spans="1:11" x14ac:dyDescent="0.25">
      <c r="A7829" s="2"/>
      <c r="B7829" s="2"/>
      <c r="C7829" s="2"/>
      <c r="E7829" s="2"/>
      <c r="G7829" s="2"/>
      <c r="H7829" s="6"/>
      <c r="I7829" s="9"/>
      <c r="J7829" s="9"/>
      <c r="K7829" s="9"/>
    </row>
    <row r="7830" spans="1:11" x14ac:dyDescent="0.25">
      <c r="A7830" s="2"/>
      <c r="B7830" s="2"/>
      <c r="C7830" s="2"/>
      <c r="E7830" s="2"/>
      <c r="G7830" s="2"/>
      <c r="H7830" s="6"/>
      <c r="I7830" s="9"/>
      <c r="J7830" s="9"/>
      <c r="K7830" s="9"/>
    </row>
    <row r="7831" spans="1:11" x14ac:dyDescent="0.25">
      <c r="A7831" s="2"/>
      <c r="B7831" s="2"/>
      <c r="C7831" s="2"/>
      <c r="E7831" s="2"/>
      <c r="G7831" s="2"/>
      <c r="H7831" s="6"/>
      <c r="I7831" s="9"/>
      <c r="J7831" s="9"/>
      <c r="K7831" s="9"/>
    </row>
    <row r="7832" spans="1:11" x14ac:dyDescent="0.25">
      <c r="A7832" s="2"/>
      <c r="B7832" s="2"/>
      <c r="C7832" s="2"/>
      <c r="E7832" s="2"/>
      <c r="G7832" s="2"/>
      <c r="H7832" s="6"/>
      <c r="I7832" s="9"/>
      <c r="J7832" s="9"/>
      <c r="K7832" s="9"/>
    </row>
    <row r="7833" spans="1:11" x14ac:dyDescent="0.25">
      <c r="A7833" s="2"/>
      <c r="B7833" s="2"/>
      <c r="C7833" s="2"/>
      <c r="E7833" s="2"/>
      <c r="G7833" s="2"/>
      <c r="H7833" s="6"/>
      <c r="I7833" s="9"/>
      <c r="J7833" s="9"/>
      <c r="K7833" s="9"/>
    </row>
    <row r="7834" spans="1:11" x14ac:dyDescent="0.25">
      <c r="A7834" s="2"/>
      <c r="B7834" s="2"/>
      <c r="C7834" s="2"/>
      <c r="E7834" s="2"/>
      <c r="G7834" s="2"/>
      <c r="H7834" s="6"/>
      <c r="I7834" s="9"/>
      <c r="J7834" s="9"/>
      <c r="K7834" s="9"/>
    </row>
    <row r="7835" spans="1:11" x14ac:dyDescent="0.25">
      <c r="A7835" s="2"/>
      <c r="B7835" s="2"/>
      <c r="C7835" s="2"/>
      <c r="E7835" s="2"/>
      <c r="G7835" s="2"/>
      <c r="H7835" s="6"/>
      <c r="I7835" s="9"/>
      <c r="J7835" s="9"/>
      <c r="K7835" s="9"/>
    </row>
    <row r="7836" spans="1:11" x14ac:dyDescent="0.25">
      <c r="A7836" s="2"/>
      <c r="B7836" s="2"/>
      <c r="C7836" s="2"/>
      <c r="E7836" s="2"/>
      <c r="G7836" s="2"/>
      <c r="H7836" s="6"/>
      <c r="I7836" s="9"/>
      <c r="J7836" s="9"/>
      <c r="K7836" s="9"/>
    </row>
    <row r="7837" spans="1:11" x14ac:dyDescent="0.25">
      <c r="A7837" s="2"/>
      <c r="B7837" s="2"/>
      <c r="C7837" s="2"/>
      <c r="E7837" s="2"/>
      <c r="G7837" s="2"/>
      <c r="H7837" s="6"/>
      <c r="I7837" s="9"/>
      <c r="J7837" s="9"/>
      <c r="K7837" s="9"/>
    </row>
    <row r="7838" spans="1:11" x14ac:dyDescent="0.25">
      <c r="A7838" s="2"/>
      <c r="B7838" s="2"/>
      <c r="C7838" s="2"/>
      <c r="E7838" s="2"/>
      <c r="G7838" s="2"/>
      <c r="H7838" s="6"/>
      <c r="I7838" s="9"/>
      <c r="J7838" s="9"/>
      <c r="K7838" s="9"/>
    </row>
    <row r="7839" spans="1:11" x14ac:dyDescent="0.25">
      <c r="A7839" s="2"/>
      <c r="B7839" s="2"/>
      <c r="C7839" s="2"/>
      <c r="E7839" s="2"/>
      <c r="G7839" s="2"/>
      <c r="H7839" s="6"/>
      <c r="I7839" s="9"/>
      <c r="J7839" s="9"/>
      <c r="K7839" s="9"/>
    </row>
    <row r="7840" spans="1:11" x14ac:dyDescent="0.25">
      <c r="A7840" s="2"/>
      <c r="B7840" s="2"/>
      <c r="C7840" s="2"/>
      <c r="E7840" s="2"/>
      <c r="G7840" s="2"/>
      <c r="H7840" s="6"/>
      <c r="I7840" s="9"/>
      <c r="J7840" s="9"/>
      <c r="K7840" s="9"/>
    </row>
    <row r="7841" spans="1:11" x14ac:dyDescent="0.25">
      <c r="A7841" s="2"/>
      <c r="B7841" s="2"/>
      <c r="C7841" s="2"/>
      <c r="E7841" s="2"/>
      <c r="G7841" s="2"/>
      <c r="H7841" s="6"/>
      <c r="I7841" s="9"/>
      <c r="J7841" s="9"/>
      <c r="K7841" s="9"/>
    </row>
    <row r="7842" spans="1:11" x14ac:dyDescent="0.25">
      <c r="A7842" s="2"/>
      <c r="B7842" s="2"/>
      <c r="C7842" s="2"/>
      <c r="E7842" s="2"/>
      <c r="G7842" s="2"/>
      <c r="H7842" s="6"/>
      <c r="I7842" s="9"/>
      <c r="J7842" s="9"/>
      <c r="K7842" s="9"/>
    </row>
    <row r="7843" spans="1:11" x14ac:dyDescent="0.25">
      <c r="A7843" s="2"/>
      <c r="B7843" s="2"/>
      <c r="C7843" s="2"/>
      <c r="E7843" s="2"/>
      <c r="G7843" s="2"/>
      <c r="H7843" s="6"/>
      <c r="I7843" s="9"/>
      <c r="J7843" s="9"/>
      <c r="K7843" s="9"/>
    </row>
    <row r="7844" spans="1:11" x14ac:dyDescent="0.25">
      <c r="A7844" s="2"/>
      <c r="B7844" s="2"/>
      <c r="C7844" s="2"/>
      <c r="E7844" s="2"/>
      <c r="G7844" s="2"/>
      <c r="H7844" s="6"/>
      <c r="I7844" s="9"/>
      <c r="J7844" s="9"/>
      <c r="K7844" s="9"/>
    </row>
    <row r="7845" spans="1:11" x14ac:dyDescent="0.25">
      <c r="A7845" s="2"/>
      <c r="B7845" s="2"/>
      <c r="C7845" s="2"/>
      <c r="E7845" s="2"/>
      <c r="G7845" s="2"/>
      <c r="H7845" s="6"/>
      <c r="I7845" s="9"/>
      <c r="J7845" s="9"/>
      <c r="K7845" s="9"/>
    </row>
    <row r="7846" spans="1:11" x14ac:dyDescent="0.25">
      <c r="A7846" s="2"/>
      <c r="B7846" s="2"/>
      <c r="C7846" s="2"/>
      <c r="E7846" s="2"/>
      <c r="G7846" s="2"/>
      <c r="H7846" s="6"/>
      <c r="I7846" s="9"/>
      <c r="J7846" s="9"/>
      <c r="K7846" s="9"/>
    </row>
    <row r="7847" spans="1:11" x14ac:dyDescent="0.25">
      <c r="A7847" s="2"/>
      <c r="B7847" s="2"/>
      <c r="C7847" s="2"/>
      <c r="E7847" s="2"/>
      <c r="G7847" s="2"/>
      <c r="H7847" s="6"/>
      <c r="I7847" s="9"/>
      <c r="J7847" s="9"/>
      <c r="K7847" s="9"/>
    </row>
    <row r="7848" spans="1:11" x14ac:dyDescent="0.25">
      <c r="A7848" s="2"/>
      <c r="B7848" s="2"/>
      <c r="C7848" s="2"/>
      <c r="E7848" s="2"/>
      <c r="G7848" s="2"/>
      <c r="H7848" s="6"/>
      <c r="I7848" s="9"/>
      <c r="J7848" s="9"/>
      <c r="K7848" s="9"/>
    </row>
    <row r="7849" spans="1:11" x14ac:dyDescent="0.25">
      <c r="A7849" s="2"/>
      <c r="B7849" s="2"/>
      <c r="C7849" s="2"/>
      <c r="E7849" s="2"/>
      <c r="G7849" s="2"/>
      <c r="H7849" s="6"/>
      <c r="I7849" s="9"/>
      <c r="J7849" s="9"/>
      <c r="K7849" s="9"/>
    </row>
    <row r="7850" spans="1:11" x14ac:dyDescent="0.25">
      <c r="A7850" s="2"/>
      <c r="B7850" s="2"/>
      <c r="C7850" s="2"/>
      <c r="E7850" s="2"/>
      <c r="G7850" s="2"/>
      <c r="H7850" s="6"/>
      <c r="I7850" s="9"/>
      <c r="J7850" s="9"/>
      <c r="K7850" s="9"/>
    </row>
    <row r="7851" spans="1:11" x14ac:dyDescent="0.25">
      <c r="A7851" s="2"/>
      <c r="B7851" s="2"/>
      <c r="C7851" s="2"/>
      <c r="E7851" s="2"/>
      <c r="G7851" s="2"/>
      <c r="H7851" s="6"/>
      <c r="I7851" s="9"/>
      <c r="J7851" s="9"/>
      <c r="K7851" s="9"/>
    </row>
    <row r="7852" spans="1:11" x14ac:dyDescent="0.25">
      <c r="A7852" s="2"/>
      <c r="B7852" s="2"/>
      <c r="C7852" s="2"/>
      <c r="E7852" s="2"/>
      <c r="G7852" s="2"/>
      <c r="H7852" s="6"/>
      <c r="I7852" s="9"/>
      <c r="J7852" s="9"/>
      <c r="K7852" s="9"/>
    </row>
    <row r="7853" spans="1:11" x14ac:dyDescent="0.25">
      <c r="A7853" s="2"/>
      <c r="B7853" s="2"/>
      <c r="C7853" s="2"/>
      <c r="E7853" s="2"/>
      <c r="G7853" s="2"/>
      <c r="H7853" s="6"/>
      <c r="I7853" s="9"/>
      <c r="J7853" s="9"/>
      <c r="K7853" s="9"/>
    </row>
    <row r="7854" spans="1:11" x14ac:dyDescent="0.25">
      <c r="A7854" s="2"/>
      <c r="B7854" s="2"/>
      <c r="C7854" s="2"/>
      <c r="E7854" s="2"/>
      <c r="G7854" s="2"/>
      <c r="H7854" s="6"/>
      <c r="I7854" s="9"/>
      <c r="J7854" s="9"/>
      <c r="K7854" s="9"/>
    </row>
    <row r="7855" spans="1:11" x14ac:dyDescent="0.25">
      <c r="A7855" s="2"/>
      <c r="B7855" s="2"/>
      <c r="C7855" s="2"/>
      <c r="E7855" s="2"/>
      <c r="G7855" s="2"/>
      <c r="H7855" s="6"/>
      <c r="I7855" s="9"/>
      <c r="J7855" s="9"/>
      <c r="K7855" s="9"/>
    </row>
    <row r="7856" spans="1:11" x14ac:dyDescent="0.25">
      <c r="A7856" s="2"/>
      <c r="B7856" s="2"/>
      <c r="C7856" s="2"/>
      <c r="E7856" s="2"/>
      <c r="G7856" s="2"/>
      <c r="H7856" s="6"/>
      <c r="I7856" s="9"/>
      <c r="J7856" s="9"/>
      <c r="K7856" s="9"/>
    </row>
    <row r="7857" spans="1:11" x14ac:dyDescent="0.25">
      <c r="A7857" s="2"/>
      <c r="B7857" s="2"/>
      <c r="C7857" s="2"/>
      <c r="E7857" s="2"/>
      <c r="G7857" s="2"/>
      <c r="H7857" s="6"/>
      <c r="I7857" s="9"/>
      <c r="J7857" s="9"/>
      <c r="K7857" s="9"/>
    </row>
    <row r="7858" spans="1:11" x14ac:dyDescent="0.25">
      <c r="A7858" s="2"/>
      <c r="B7858" s="2"/>
      <c r="C7858" s="2"/>
      <c r="E7858" s="2"/>
      <c r="G7858" s="2"/>
      <c r="H7858" s="6"/>
      <c r="I7858" s="9"/>
      <c r="J7858" s="9"/>
      <c r="K7858" s="9"/>
    </row>
    <row r="7859" spans="1:11" x14ac:dyDescent="0.25">
      <c r="A7859" s="2"/>
      <c r="B7859" s="2"/>
      <c r="C7859" s="2"/>
      <c r="E7859" s="2"/>
      <c r="G7859" s="2"/>
      <c r="H7859" s="6"/>
      <c r="I7859" s="9"/>
      <c r="J7859" s="9"/>
      <c r="K7859" s="9"/>
    </row>
    <row r="7860" spans="1:11" x14ac:dyDescent="0.25">
      <c r="A7860" s="2"/>
      <c r="B7860" s="2"/>
      <c r="C7860" s="2"/>
      <c r="E7860" s="2"/>
      <c r="G7860" s="2"/>
      <c r="H7860" s="6"/>
      <c r="I7860" s="9"/>
      <c r="J7860" s="9"/>
      <c r="K7860" s="9"/>
    </row>
    <row r="7861" spans="1:11" x14ac:dyDescent="0.25">
      <c r="A7861" s="2"/>
      <c r="B7861" s="2"/>
      <c r="C7861" s="2"/>
      <c r="E7861" s="2"/>
      <c r="G7861" s="2"/>
      <c r="H7861" s="6"/>
      <c r="I7861" s="9"/>
      <c r="J7861" s="9"/>
      <c r="K7861" s="9"/>
    </row>
    <row r="7862" spans="1:11" x14ac:dyDescent="0.25">
      <c r="A7862" s="2"/>
      <c r="B7862" s="2"/>
      <c r="C7862" s="2"/>
      <c r="E7862" s="2"/>
      <c r="G7862" s="2"/>
      <c r="H7862" s="6"/>
      <c r="I7862" s="9"/>
      <c r="J7862" s="9"/>
      <c r="K7862" s="9"/>
    </row>
    <row r="7863" spans="1:11" x14ac:dyDescent="0.25">
      <c r="A7863" s="2"/>
      <c r="B7863" s="2"/>
      <c r="C7863" s="2"/>
      <c r="E7863" s="2"/>
      <c r="G7863" s="2"/>
      <c r="H7863" s="6"/>
      <c r="I7863" s="9"/>
      <c r="J7863" s="9"/>
      <c r="K7863" s="9"/>
    </row>
    <row r="7864" spans="1:11" x14ac:dyDescent="0.25">
      <c r="A7864" s="2"/>
      <c r="B7864" s="2"/>
      <c r="C7864" s="2"/>
      <c r="E7864" s="2"/>
      <c r="G7864" s="2"/>
      <c r="H7864" s="6"/>
      <c r="I7864" s="9"/>
      <c r="J7864" s="9"/>
      <c r="K7864" s="9"/>
    </row>
    <row r="7865" spans="1:11" x14ac:dyDescent="0.25">
      <c r="A7865" s="2"/>
      <c r="B7865" s="2"/>
      <c r="C7865" s="2"/>
      <c r="E7865" s="2"/>
      <c r="G7865" s="2"/>
      <c r="H7865" s="6"/>
      <c r="I7865" s="9"/>
      <c r="J7865" s="9"/>
      <c r="K7865" s="9"/>
    </row>
    <row r="7866" spans="1:11" x14ac:dyDescent="0.25">
      <c r="A7866" s="2"/>
      <c r="B7866" s="2"/>
      <c r="C7866" s="2"/>
      <c r="E7866" s="2"/>
      <c r="G7866" s="2"/>
      <c r="H7866" s="6"/>
      <c r="I7866" s="9"/>
      <c r="J7866" s="9"/>
      <c r="K7866" s="9"/>
    </row>
    <row r="7867" spans="1:11" x14ac:dyDescent="0.25">
      <c r="A7867" s="2"/>
      <c r="B7867" s="2"/>
      <c r="C7867" s="2"/>
      <c r="E7867" s="2"/>
      <c r="G7867" s="2"/>
      <c r="H7867" s="6"/>
      <c r="I7867" s="9"/>
      <c r="J7867" s="9"/>
      <c r="K7867" s="9"/>
    </row>
    <row r="7868" spans="1:11" x14ac:dyDescent="0.25">
      <c r="A7868" s="2"/>
      <c r="B7868" s="2"/>
      <c r="C7868" s="2"/>
      <c r="E7868" s="2"/>
      <c r="G7868" s="2"/>
      <c r="H7868" s="6"/>
      <c r="I7868" s="9"/>
      <c r="J7868" s="9"/>
      <c r="K7868" s="9"/>
    </row>
    <row r="7869" spans="1:11" x14ac:dyDescent="0.25">
      <c r="A7869" s="2"/>
      <c r="B7869" s="2"/>
      <c r="C7869" s="2"/>
      <c r="E7869" s="2"/>
      <c r="G7869" s="2"/>
      <c r="H7869" s="6"/>
      <c r="I7869" s="9"/>
      <c r="J7869" s="9"/>
      <c r="K7869" s="9"/>
    </row>
    <row r="7870" spans="1:11" x14ac:dyDescent="0.25">
      <c r="A7870" s="2"/>
      <c r="B7870" s="2"/>
      <c r="C7870" s="2"/>
      <c r="E7870" s="2"/>
      <c r="G7870" s="2"/>
      <c r="H7870" s="6"/>
      <c r="I7870" s="9"/>
      <c r="J7870" s="9"/>
      <c r="K7870" s="9"/>
    </row>
    <row r="7871" spans="1:11" x14ac:dyDescent="0.25">
      <c r="A7871" s="2"/>
      <c r="B7871" s="2"/>
      <c r="C7871" s="2"/>
      <c r="E7871" s="2"/>
      <c r="G7871" s="2"/>
      <c r="H7871" s="6"/>
      <c r="I7871" s="9"/>
      <c r="J7871" s="9"/>
      <c r="K7871" s="9"/>
    </row>
    <row r="7872" spans="1:11" x14ac:dyDescent="0.25">
      <c r="A7872" s="2"/>
      <c r="B7872" s="2"/>
      <c r="C7872" s="2"/>
      <c r="E7872" s="2"/>
      <c r="G7872" s="2"/>
      <c r="H7872" s="6"/>
      <c r="I7872" s="9"/>
      <c r="J7872" s="9"/>
      <c r="K7872" s="9"/>
    </row>
    <row r="7873" spans="1:11" x14ac:dyDescent="0.25">
      <c r="A7873" s="2"/>
      <c r="B7873" s="2"/>
      <c r="C7873" s="2"/>
      <c r="E7873" s="2"/>
      <c r="G7873" s="2"/>
      <c r="H7873" s="6"/>
      <c r="I7873" s="9"/>
      <c r="J7873" s="9"/>
      <c r="K7873" s="9"/>
    </row>
    <row r="7874" spans="1:11" x14ac:dyDescent="0.25">
      <c r="A7874" s="2"/>
      <c r="B7874" s="2"/>
      <c r="C7874" s="2"/>
      <c r="E7874" s="2"/>
      <c r="G7874" s="2"/>
      <c r="H7874" s="6"/>
      <c r="I7874" s="9"/>
      <c r="J7874" s="9"/>
      <c r="K7874" s="9"/>
    </row>
    <row r="7875" spans="1:11" x14ac:dyDescent="0.25">
      <c r="A7875" s="2"/>
      <c r="B7875" s="2"/>
      <c r="C7875" s="2"/>
      <c r="E7875" s="2"/>
      <c r="G7875" s="2"/>
      <c r="H7875" s="6"/>
      <c r="I7875" s="9"/>
      <c r="J7875" s="9"/>
      <c r="K7875" s="9"/>
    </row>
    <row r="7876" spans="1:11" x14ac:dyDescent="0.25">
      <c r="A7876" s="2"/>
      <c r="B7876" s="2"/>
      <c r="C7876" s="2"/>
      <c r="E7876" s="2"/>
      <c r="G7876" s="2"/>
      <c r="H7876" s="6"/>
      <c r="I7876" s="9"/>
      <c r="J7876" s="9"/>
      <c r="K7876" s="9"/>
    </row>
    <row r="7877" spans="1:11" x14ac:dyDescent="0.25">
      <c r="A7877" s="2"/>
      <c r="B7877" s="2"/>
      <c r="C7877" s="2"/>
      <c r="E7877" s="2"/>
      <c r="G7877" s="2"/>
      <c r="H7877" s="6"/>
      <c r="I7877" s="9"/>
      <c r="J7877" s="9"/>
      <c r="K7877" s="9"/>
    </row>
    <row r="7878" spans="1:11" x14ac:dyDescent="0.25">
      <c r="A7878" s="2"/>
      <c r="B7878" s="2"/>
      <c r="C7878" s="2"/>
      <c r="E7878" s="2"/>
      <c r="G7878" s="2"/>
      <c r="H7878" s="6"/>
      <c r="I7878" s="9"/>
      <c r="J7878" s="9"/>
      <c r="K7878" s="9"/>
    </row>
    <row r="7879" spans="1:11" x14ac:dyDescent="0.25">
      <c r="A7879" s="2"/>
      <c r="B7879" s="2"/>
      <c r="C7879" s="2"/>
      <c r="E7879" s="2"/>
      <c r="G7879" s="2"/>
      <c r="H7879" s="6"/>
      <c r="I7879" s="9"/>
      <c r="J7879" s="9"/>
      <c r="K7879" s="9"/>
    </row>
    <row r="7880" spans="1:11" x14ac:dyDescent="0.25">
      <c r="A7880" s="2"/>
      <c r="B7880" s="2"/>
      <c r="C7880" s="2"/>
      <c r="E7880" s="2"/>
      <c r="G7880" s="2"/>
      <c r="H7880" s="6"/>
      <c r="I7880" s="9"/>
      <c r="J7880" s="9"/>
      <c r="K7880" s="9"/>
    </row>
    <row r="7881" spans="1:11" x14ac:dyDescent="0.25">
      <c r="A7881" s="2"/>
      <c r="B7881" s="2"/>
      <c r="C7881" s="2"/>
      <c r="E7881" s="2"/>
      <c r="G7881" s="2"/>
      <c r="H7881" s="6"/>
      <c r="I7881" s="9"/>
      <c r="J7881" s="9"/>
      <c r="K7881" s="9"/>
    </row>
    <row r="7882" spans="1:11" x14ac:dyDescent="0.25">
      <c r="A7882" s="2"/>
      <c r="B7882" s="2"/>
      <c r="C7882" s="2"/>
      <c r="E7882" s="2"/>
      <c r="G7882" s="2"/>
      <c r="H7882" s="6"/>
      <c r="I7882" s="9"/>
      <c r="J7882" s="9"/>
      <c r="K7882" s="9"/>
    </row>
    <row r="7883" spans="1:11" x14ac:dyDescent="0.25">
      <c r="A7883" s="2"/>
      <c r="B7883" s="2"/>
      <c r="C7883" s="2"/>
      <c r="E7883" s="2"/>
      <c r="G7883" s="2"/>
      <c r="H7883" s="6"/>
      <c r="I7883" s="9"/>
      <c r="J7883" s="9"/>
      <c r="K7883" s="9"/>
    </row>
    <row r="7884" spans="1:11" x14ac:dyDescent="0.25">
      <c r="A7884" s="2"/>
      <c r="B7884" s="2"/>
      <c r="C7884" s="2"/>
      <c r="E7884" s="2"/>
      <c r="G7884" s="2"/>
      <c r="H7884" s="6"/>
      <c r="I7884" s="9"/>
      <c r="J7884" s="9"/>
      <c r="K7884" s="9"/>
    </row>
    <row r="7885" spans="1:11" x14ac:dyDescent="0.25">
      <c r="A7885" s="2"/>
      <c r="B7885" s="2"/>
      <c r="C7885" s="2"/>
      <c r="E7885" s="2"/>
      <c r="G7885" s="2"/>
      <c r="H7885" s="6"/>
      <c r="I7885" s="9"/>
      <c r="J7885" s="9"/>
      <c r="K7885" s="9"/>
    </row>
    <row r="7886" spans="1:11" x14ac:dyDescent="0.25">
      <c r="A7886" s="2"/>
      <c r="B7886" s="2"/>
      <c r="C7886" s="2"/>
      <c r="E7886" s="2"/>
      <c r="G7886" s="2"/>
      <c r="H7886" s="6"/>
      <c r="I7886" s="9"/>
      <c r="J7886" s="9"/>
      <c r="K7886" s="9"/>
    </row>
    <row r="7887" spans="1:11" x14ac:dyDescent="0.25">
      <c r="A7887" s="2"/>
      <c r="B7887" s="2"/>
      <c r="C7887" s="2"/>
      <c r="E7887" s="2"/>
      <c r="G7887" s="2"/>
      <c r="H7887" s="6"/>
      <c r="I7887" s="9"/>
      <c r="J7887" s="9"/>
      <c r="K7887" s="9"/>
    </row>
    <row r="7888" spans="1:11" x14ac:dyDescent="0.25">
      <c r="A7888" s="2"/>
      <c r="B7888" s="2"/>
      <c r="C7888" s="2"/>
      <c r="E7888" s="2"/>
      <c r="G7888" s="2"/>
      <c r="H7888" s="6"/>
      <c r="I7888" s="9"/>
      <c r="J7888" s="9"/>
      <c r="K7888" s="9"/>
    </row>
    <row r="7889" spans="1:11" x14ac:dyDescent="0.25">
      <c r="A7889" s="2"/>
      <c r="B7889" s="2"/>
      <c r="C7889" s="2"/>
      <c r="E7889" s="2"/>
      <c r="G7889" s="2"/>
      <c r="H7889" s="6"/>
      <c r="I7889" s="9"/>
      <c r="J7889" s="9"/>
      <c r="K7889" s="9"/>
    </row>
    <row r="7890" spans="1:11" x14ac:dyDescent="0.25">
      <c r="A7890" s="2"/>
      <c r="B7890" s="2"/>
      <c r="C7890" s="2"/>
      <c r="E7890" s="2"/>
      <c r="G7890" s="2"/>
      <c r="H7890" s="6"/>
      <c r="I7890" s="9"/>
      <c r="J7890" s="9"/>
      <c r="K7890" s="9"/>
    </row>
    <row r="7891" spans="1:11" x14ac:dyDescent="0.25">
      <c r="A7891" s="2"/>
      <c r="B7891" s="2"/>
      <c r="C7891" s="2"/>
      <c r="E7891" s="2"/>
      <c r="G7891" s="2"/>
      <c r="H7891" s="6"/>
      <c r="I7891" s="9"/>
      <c r="J7891" s="9"/>
      <c r="K7891" s="9"/>
    </row>
    <row r="7892" spans="1:11" x14ac:dyDescent="0.25">
      <c r="A7892" s="2"/>
      <c r="B7892" s="2"/>
      <c r="C7892" s="2"/>
      <c r="E7892" s="2"/>
      <c r="G7892" s="2"/>
      <c r="H7892" s="6"/>
      <c r="I7892" s="9"/>
      <c r="J7892" s="9"/>
      <c r="K7892" s="9"/>
    </row>
    <row r="7893" spans="1:11" x14ac:dyDescent="0.25">
      <c r="A7893" s="2"/>
      <c r="B7893" s="2"/>
      <c r="C7893" s="2"/>
      <c r="E7893" s="2"/>
      <c r="G7893" s="2"/>
      <c r="H7893" s="6"/>
      <c r="I7893" s="9"/>
      <c r="J7893" s="9"/>
      <c r="K7893" s="9"/>
    </row>
    <row r="7894" spans="1:11" x14ac:dyDescent="0.25">
      <c r="A7894" s="2"/>
      <c r="B7894" s="2"/>
      <c r="C7894" s="2"/>
      <c r="E7894" s="2"/>
      <c r="G7894" s="2"/>
      <c r="H7894" s="6"/>
      <c r="I7894" s="9"/>
      <c r="J7894" s="9"/>
      <c r="K7894" s="9"/>
    </row>
    <row r="7895" spans="1:11" x14ac:dyDescent="0.25">
      <c r="A7895" s="2"/>
      <c r="B7895" s="2"/>
      <c r="C7895" s="2"/>
      <c r="E7895" s="2"/>
      <c r="G7895" s="2"/>
      <c r="H7895" s="6"/>
      <c r="I7895" s="9"/>
      <c r="J7895" s="9"/>
      <c r="K7895" s="9"/>
    </row>
    <row r="7896" spans="1:11" x14ac:dyDescent="0.25">
      <c r="A7896" s="2"/>
      <c r="B7896" s="2"/>
      <c r="C7896" s="2"/>
      <c r="E7896" s="2"/>
      <c r="G7896" s="2"/>
      <c r="H7896" s="6"/>
      <c r="I7896" s="9"/>
      <c r="J7896" s="9"/>
      <c r="K7896" s="9"/>
    </row>
    <row r="7897" spans="1:11" x14ac:dyDescent="0.25">
      <c r="A7897" s="2"/>
      <c r="B7897" s="2"/>
      <c r="C7897" s="2"/>
      <c r="E7897" s="2"/>
      <c r="G7897" s="2"/>
      <c r="H7897" s="6"/>
      <c r="I7897" s="9"/>
      <c r="J7897" s="9"/>
      <c r="K7897" s="9"/>
    </row>
    <row r="7898" spans="1:11" x14ac:dyDescent="0.25">
      <c r="A7898" s="2"/>
      <c r="B7898" s="2"/>
      <c r="C7898" s="2"/>
      <c r="E7898" s="2"/>
      <c r="G7898" s="2"/>
      <c r="H7898" s="6"/>
      <c r="I7898" s="9"/>
      <c r="J7898" s="9"/>
      <c r="K7898" s="9"/>
    </row>
    <row r="7899" spans="1:11" x14ac:dyDescent="0.25">
      <c r="A7899" s="2"/>
      <c r="B7899" s="2"/>
      <c r="C7899" s="2"/>
      <c r="E7899" s="2"/>
      <c r="G7899" s="2"/>
      <c r="H7899" s="6"/>
      <c r="I7899" s="9"/>
      <c r="J7899" s="9"/>
      <c r="K7899" s="9"/>
    </row>
    <row r="7900" spans="1:11" x14ac:dyDescent="0.25">
      <c r="A7900" s="2"/>
      <c r="B7900" s="2"/>
      <c r="C7900" s="2"/>
      <c r="E7900" s="2"/>
      <c r="G7900" s="2"/>
      <c r="H7900" s="6"/>
      <c r="I7900" s="9"/>
      <c r="J7900" s="9"/>
      <c r="K7900" s="9"/>
    </row>
    <row r="7901" spans="1:11" x14ac:dyDescent="0.25">
      <c r="A7901" s="2"/>
      <c r="B7901" s="2"/>
      <c r="C7901" s="2"/>
      <c r="E7901" s="2"/>
      <c r="G7901" s="2"/>
      <c r="H7901" s="6"/>
      <c r="I7901" s="9"/>
      <c r="J7901" s="9"/>
      <c r="K7901" s="9"/>
    </row>
    <row r="7902" spans="1:11" x14ac:dyDescent="0.25">
      <c r="A7902" s="2"/>
      <c r="B7902" s="2"/>
      <c r="C7902" s="2"/>
      <c r="E7902" s="2"/>
      <c r="G7902" s="2"/>
      <c r="H7902" s="6"/>
      <c r="I7902" s="9"/>
      <c r="J7902" s="9"/>
      <c r="K7902" s="9"/>
    </row>
    <row r="7903" spans="1:11" x14ac:dyDescent="0.25">
      <c r="A7903" s="2"/>
      <c r="B7903" s="2"/>
      <c r="C7903" s="2"/>
      <c r="E7903" s="2"/>
      <c r="G7903" s="2"/>
      <c r="H7903" s="6"/>
      <c r="I7903" s="9"/>
      <c r="J7903" s="9"/>
      <c r="K7903" s="9"/>
    </row>
    <row r="7904" spans="1:11" x14ac:dyDescent="0.25">
      <c r="A7904" s="2"/>
      <c r="B7904" s="2"/>
      <c r="C7904" s="2"/>
      <c r="E7904" s="2"/>
      <c r="G7904" s="2"/>
      <c r="H7904" s="6"/>
      <c r="I7904" s="9"/>
      <c r="J7904" s="9"/>
      <c r="K7904" s="9"/>
    </row>
    <row r="7905" spans="1:11" x14ac:dyDescent="0.25">
      <c r="A7905" s="2"/>
      <c r="B7905" s="2"/>
      <c r="C7905" s="2"/>
      <c r="E7905" s="2"/>
      <c r="G7905" s="2"/>
      <c r="H7905" s="6"/>
      <c r="I7905" s="9"/>
      <c r="J7905" s="9"/>
      <c r="K7905" s="9"/>
    </row>
    <row r="7906" spans="1:11" x14ac:dyDescent="0.25">
      <c r="A7906" s="2"/>
      <c r="B7906" s="2"/>
      <c r="C7906" s="2"/>
      <c r="E7906" s="2"/>
      <c r="G7906" s="2"/>
      <c r="H7906" s="6"/>
      <c r="I7906" s="9"/>
      <c r="J7906" s="9"/>
      <c r="K7906" s="9"/>
    </row>
    <row r="7907" spans="1:11" x14ac:dyDescent="0.25">
      <c r="A7907" s="2"/>
      <c r="B7907" s="2"/>
      <c r="C7907" s="2"/>
      <c r="E7907" s="2"/>
      <c r="G7907" s="2"/>
      <c r="H7907" s="6"/>
      <c r="I7907" s="9"/>
      <c r="J7907" s="9"/>
      <c r="K7907" s="9"/>
    </row>
    <row r="7908" spans="1:11" x14ac:dyDescent="0.25">
      <c r="A7908" s="2"/>
      <c r="B7908" s="2"/>
      <c r="C7908" s="2"/>
      <c r="E7908" s="2"/>
      <c r="G7908" s="2"/>
      <c r="H7908" s="6"/>
      <c r="I7908" s="9"/>
      <c r="J7908" s="9"/>
      <c r="K7908" s="9"/>
    </row>
    <row r="7909" spans="1:11" x14ac:dyDescent="0.25">
      <c r="A7909" s="2"/>
      <c r="B7909" s="2"/>
      <c r="C7909" s="2"/>
      <c r="E7909" s="2"/>
      <c r="G7909" s="2"/>
      <c r="H7909" s="6"/>
      <c r="I7909" s="9"/>
      <c r="J7909" s="9"/>
      <c r="K7909" s="9"/>
    </row>
    <row r="7910" spans="1:11" x14ac:dyDescent="0.25">
      <c r="A7910" s="2"/>
      <c r="B7910" s="2"/>
      <c r="C7910" s="2"/>
      <c r="E7910" s="2"/>
      <c r="G7910" s="2"/>
      <c r="H7910" s="6"/>
      <c r="I7910" s="9"/>
      <c r="J7910" s="9"/>
      <c r="K7910" s="9"/>
    </row>
    <row r="7911" spans="1:11" x14ac:dyDescent="0.25">
      <c r="A7911" s="2"/>
      <c r="B7911" s="2"/>
      <c r="C7911" s="2"/>
      <c r="E7911" s="2"/>
      <c r="G7911" s="2"/>
      <c r="H7911" s="6"/>
      <c r="I7911" s="9"/>
      <c r="J7911" s="9"/>
      <c r="K7911" s="9"/>
    </row>
    <row r="7912" spans="1:11" x14ac:dyDescent="0.25">
      <c r="A7912" s="2"/>
      <c r="B7912" s="2"/>
      <c r="C7912" s="2"/>
      <c r="E7912" s="2"/>
      <c r="G7912" s="2"/>
      <c r="H7912" s="6"/>
      <c r="I7912" s="9"/>
      <c r="J7912" s="9"/>
      <c r="K7912" s="9"/>
    </row>
    <row r="7913" spans="1:11" x14ac:dyDescent="0.25">
      <c r="A7913" s="2"/>
      <c r="B7913" s="2"/>
      <c r="C7913" s="2"/>
      <c r="E7913" s="2"/>
      <c r="G7913" s="2"/>
      <c r="H7913" s="6"/>
      <c r="I7913" s="9"/>
      <c r="J7913" s="9"/>
      <c r="K7913" s="9"/>
    </row>
    <row r="7914" spans="1:11" x14ac:dyDescent="0.25">
      <c r="A7914" s="2"/>
      <c r="B7914" s="2"/>
      <c r="C7914" s="2"/>
      <c r="E7914" s="2"/>
      <c r="G7914" s="2"/>
      <c r="H7914" s="6"/>
      <c r="I7914" s="9"/>
      <c r="J7914" s="9"/>
      <c r="K7914" s="9"/>
    </row>
    <row r="7915" spans="1:11" x14ac:dyDescent="0.25">
      <c r="A7915" s="2"/>
      <c r="B7915" s="2"/>
      <c r="C7915" s="2"/>
      <c r="E7915" s="2"/>
      <c r="G7915" s="2"/>
      <c r="H7915" s="6"/>
      <c r="I7915" s="9"/>
      <c r="J7915" s="9"/>
      <c r="K7915" s="9"/>
    </row>
    <row r="7916" spans="1:11" x14ac:dyDescent="0.25">
      <c r="A7916" s="2"/>
      <c r="B7916" s="2"/>
      <c r="C7916" s="2"/>
      <c r="E7916" s="2"/>
      <c r="G7916" s="2"/>
      <c r="H7916" s="6"/>
      <c r="I7916" s="9"/>
      <c r="J7916" s="9"/>
      <c r="K7916" s="9"/>
    </row>
    <row r="7917" spans="1:11" x14ac:dyDescent="0.25">
      <c r="A7917" s="2"/>
      <c r="B7917" s="2"/>
      <c r="C7917" s="2"/>
      <c r="E7917" s="2"/>
      <c r="G7917" s="2"/>
      <c r="H7917" s="6"/>
      <c r="I7917" s="9"/>
      <c r="J7917" s="9"/>
      <c r="K7917" s="9"/>
    </row>
    <row r="7918" spans="1:11" x14ac:dyDescent="0.25">
      <c r="A7918" s="2"/>
      <c r="B7918" s="2"/>
      <c r="C7918" s="2"/>
      <c r="E7918" s="2"/>
      <c r="G7918" s="2"/>
      <c r="H7918" s="6"/>
      <c r="I7918" s="9"/>
      <c r="J7918" s="9"/>
      <c r="K7918" s="9"/>
    </row>
    <row r="7919" spans="1:11" x14ac:dyDescent="0.25">
      <c r="A7919" s="2"/>
      <c r="B7919" s="2"/>
      <c r="C7919" s="2"/>
      <c r="E7919" s="2"/>
      <c r="G7919" s="2"/>
      <c r="H7919" s="6"/>
      <c r="I7919" s="9"/>
      <c r="J7919" s="9"/>
      <c r="K7919" s="9"/>
    </row>
    <row r="7920" spans="1:11" x14ac:dyDescent="0.25">
      <c r="A7920" s="2"/>
      <c r="B7920" s="2"/>
      <c r="C7920" s="2"/>
      <c r="E7920" s="2"/>
      <c r="G7920" s="2"/>
      <c r="H7920" s="6"/>
      <c r="I7920" s="9"/>
      <c r="J7920" s="9"/>
      <c r="K7920" s="9"/>
    </row>
    <row r="7921" spans="1:11" x14ac:dyDescent="0.25">
      <c r="A7921" s="2"/>
      <c r="B7921" s="2"/>
      <c r="C7921" s="2"/>
      <c r="E7921" s="2"/>
      <c r="G7921" s="2"/>
      <c r="H7921" s="6"/>
      <c r="I7921" s="9"/>
      <c r="J7921" s="9"/>
      <c r="K7921" s="9"/>
    </row>
    <row r="7922" spans="1:11" x14ac:dyDescent="0.25">
      <c r="A7922" s="2"/>
      <c r="B7922" s="2"/>
      <c r="C7922" s="2"/>
      <c r="E7922" s="2"/>
      <c r="G7922" s="2"/>
      <c r="H7922" s="6"/>
      <c r="I7922" s="9"/>
      <c r="J7922" s="9"/>
      <c r="K7922" s="9"/>
    </row>
    <row r="7923" spans="1:11" x14ac:dyDescent="0.25">
      <c r="A7923" s="2"/>
      <c r="B7923" s="2"/>
      <c r="C7923" s="2"/>
      <c r="E7923" s="2"/>
      <c r="G7923" s="2"/>
      <c r="H7923" s="6"/>
      <c r="I7923" s="9"/>
      <c r="J7923" s="9"/>
      <c r="K7923" s="9"/>
    </row>
    <row r="7924" spans="1:11" x14ac:dyDescent="0.25">
      <c r="A7924" s="2"/>
      <c r="B7924" s="2"/>
      <c r="C7924" s="2"/>
      <c r="E7924" s="2"/>
      <c r="G7924" s="2"/>
      <c r="H7924" s="6"/>
      <c r="I7924" s="9"/>
      <c r="J7924" s="9"/>
      <c r="K7924" s="9"/>
    </row>
    <row r="7925" spans="1:11" x14ac:dyDescent="0.25">
      <c r="A7925" s="2"/>
      <c r="B7925" s="2"/>
      <c r="C7925" s="2"/>
      <c r="E7925" s="2"/>
      <c r="G7925" s="2"/>
      <c r="H7925" s="6"/>
      <c r="I7925" s="9"/>
      <c r="J7925" s="9"/>
      <c r="K7925" s="9"/>
    </row>
    <row r="7926" spans="1:11" x14ac:dyDescent="0.25">
      <c r="A7926" s="2"/>
      <c r="B7926" s="2"/>
      <c r="C7926" s="2"/>
      <c r="E7926" s="2"/>
      <c r="G7926" s="2"/>
      <c r="H7926" s="6"/>
      <c r="I7926" s="9"/>
      <c r="J7926" s="9"/>
      <c r="K7926" s="9"/>
    </row>
    <row r="7927" spans="1:11" x14ac:dyDescent="0.25">
      <c r="A7927" s="2"/>
      <c r="B7927" s="2"/>
      <c r="C7927" s="2"/>
      <c r="E7927" s="2"/>
      <c r="G7927" s="2"/>
      <c r="H7927" s="6"/>
      <c r="I7927" s="9"/>
      <c r="J7927" s="9"/>
      <c r="K7927" s="9"/>
    </row>
    <row r="7928" spans="1:11" x14ac:dyDescent="0.25">
      <c r="A7928" s="2"/>
      <c r="B7928" s="2"/>
      <c r="C7928" s="2"/>
      <c r="E7928" s="2"/>
      <c r="G7928" s="2"/>
      <c r="H7928" s="6"/>
      <c r="I7928" s="9"/>
      <c r="J7928" s="9"/>
      <c r="K7928" s="9"/>
    </row>
    <row r="7929" spans="1:11" x14ac:dyDescent="0.25">
      <c r="A7929" s="2"/>
      <c r="B7929" s="2"/>
      <c r="C7929" s="2"/>
      <c r="E7929" s="2"/>
      <c r="G7929" s="2"/>
      <c r="H7929" s="6"/>
      <c r="I7929" s="9"/>
      <c r="J7929" s="9"/>
      <c r="K7929" s="9"/>
    </row>
    <row r="7930" spans="1:11" x14ac:dyDescent="0.25">
      <c r="A7930" s="2"/>
      <c r="B7930" s="2"/>
      <c r="C7930" s="2"/>
      <c r="E7930" s="2"/>
      <c r="G7930" s="2"/>
      <c r="H7930" s="6"/>
      <c r="I7930" s="9"/>
      <c r="J7930" s="9"/>
      <c r="K7930" s="9"/>
    </row>
    <row r="7931" spans="1:11" x14ac:dyDescent="0.25">
      <c r="A7931" s="2"/>
      <c r="B7931" s="2"/>
      <c r="C7931" s="2"/>
      <c r="E7931" s="2"/>
      <c r="G7931" s="2"/>
      <c r="H7931" s="6"/>
      <c r="I7931" s="9"/>
      <c r="J7931" s="9"/>
      <c r="K7931" s="9"/>
    </row>
    <row r="7932" spans="1:11" x14ac:dyDescent="0.25">
      <c r="A7932" s="2"/>
      <c r="B7932" s="2"/>
      <c r="C7932" s="2"/>
      <c r="E7932" s="2"/>
      <c r="G7932" s="2"/>
      <c r="H7932" s="6"/>
      <c r="I7932" s="9"/>
      <c r="J7932" s="9"/>
      <c r="K7932" s="9"/>
    </row>
    <row r="7933" spans="1:11" x14ac:dyDescent="0.25">
      <c r="A7933" s="2"/>
      <c r="B7933" s="2"/>
      <c r="C7933" s="2"/>
      <c r="E7933" s="2"/>
      <c r="G7933" s="2"/>
      <c r="H7933" s="6"/>
      <c r="I7933" s="9"/>
      <c r="J7933" s="9"/>
      <c r="K7933" s="9"/>
    </row>
    <row r="7934" spans="1:11" x14ac:dyDescent="0.25">
      <c r="A7934" s="2"/>
      <c r="B7934" s="2"/>
      <c r="C7934" s="2"/>
      <c r="E7934" s="2"/>
      <c r="G7934" s="2"/>
      <c r="H7934" s="6"/>
      <c r="I7934" s="9"/>
      <c r="J7934" s="9"/>
      <c r="K7934" s="9"/>
    </row>
    <row r="7935" spans="1:11" x14ac:dyDescent="0.25">
      <c r="A7935" s="2"/>
      <c r="B7935" s="2"/>
      <c r="C7935" s="2"/>
      <c r="E7935" s="2"/>
      <c r="G7935" s="2"/>
      <c r="H7935" s="6"/>
      <c r="I7935" s="9"/>
      <c r="J7935" s="9"/>
      <c r="K7935" s="9"/>
    </row>
    <row r="7936" spans="1:11" x14ac:dyDescent="0.25">
      <c r="A7936" s="2"/>
      <c r="B7936" s="2"/>
      <c r="C7936" s="2"/>
      <c r="E7936" s="2"/>
      <c r="G7936" s="2"/>
      <c r="H7936" s="6"/>
      <c r="I7936" s="9"/>
      <c r="J7936" s="9"/>
      <c r="K7936" s="9"/>
    </row>
    <row r="7937" spans="1:11" x14ac:dyDescent="0.25">
      <c r="A7937" s="2"/>
      <c r="B7937" s="2"/>
      <c r="C7937" s="2"/>
      <c r="E7937" s="2"/>
      <c r="G7937" s="2"/>
      <c r="H7937" s="6"/>
      <c r="I7937" s="9"/>
      <c r="J7937" s="9"/>
      <c r="K7937" s="9"/>
    </row>
    <row r="7938" spans="1:11" x14ac:dyDescent="0.25">
      <c r="A7938" s="2"/>
      <c r="B7938" s="2"/>
      <c r="C7938" s="2"/>
      <c r="E7938" s="2"/>
      <c r="G7938" s="2"/>
      <c r="H7938" s="6"/>
      <c r="I7938" s="9"/>
      <c r="J7938" s="9"/>
      <c r="K7938" s="9"/>
    </row>
    <row r="7939" spans="1:11" x14ac:dyDescent="0.25">
      <c r="A7939" s="2"/>
      <c r="B7939" s="2"/>
      <c r="C7939" s="2"/>
      <c r="E7939" s="2"/>
      <c r="G7939" s="2"/>
      <c r="H7939" s="6"/>
      <c r="I7939" s="9"/>
      <c r="J7939" s="9"/>
      <c r="K7939" s="9"/>
    </row>
    <row r="7940" spans="1:11" x14ac:dyDescent="0.25">
      <c r="A7940" s="2"/>
      <c r="B7940" s="2"/>
      <c r="C7940" s="2"/>
      <c r="E7940" s="2"/>
      <c r="G7940" s="2"/>
      <c r="H7940" s="6"/>
      <c r="I7940" s="9"/>
      <c r="J7940" s="9"/>
      <c r="K7940" s="9"/>
    </row>
    <row r="7941" spans="1:11" x14ac:dyDescent="0.25">
      <c r="A7941" s="2"/>
      <c r="B7941" s="2"/>
      <c r="C7941" s="2"/>
      <c r="E7941" s="2"/>
      <c r="G7941" s="2"/>
      <c r="H7941" s="6"/>
      <c r="I7941" s="9"/>
      <c r="J7941" s="9"/>
      <c r="K7941" s="9"/>
    </row>
    <row r="7942" spans="1:11" x14ac:dyDescent="0.25">
      <c r="A7942" s="2"/>
      <c r="B7942" s="2"/>
      <c r="C7942" s="2"/>
      <c r="E7942" s="2"/>
      <c r="G7942" s="2"/>
      <c r="H7942" s="6"/>
      <c r="I7942" s="9"/>
      <c r="J7942" s="9"/>
      <c r="K7942" s="9"/>
    </row>
    <row r="7943" spans="1:11" x14ac:dyDescent="0.25">
      <c r="A7943" s="2"/>
      <c r="B7943" s="2"/>
      <c r="C7943" s="2"/>
      <c r="E7943" s="2"/>
      <c r="G7943" s="2"/>
      <c r="H7943" s="6"/>
      <c r="I7943" s="9"/>
      <c r="J7943" s="9"/>
      <c r="K7943" s="9"/>
    </row>
    <row r="7944" spans="1:11" x14ac:dyDescent="0.25">
      <c r="A7944" s="2"/>
      <c r="B7944" s="2"/>
      <c r="C7944" s="2"/>
      <c r="E7944" s="2"/>
      <c r="G7944" s="2"/>
      <c r="H7944" s="6"/>
      <c r="I7944" s="9"/>
      <c r="J7944" s="9"/>
      <c r="K7944" s="9"/>
    </row>
    <row r="7945" spans="1:11" x14ac:dyDescent="0.25">
      <c r="A7945" s="2"/>
      <c r="B7945" s="2"/>
      <c r="C7945" s="2"/>
      <c r="E7945" s="2"/>
      <c r="G7945" s="2"/>
      <c r="H7945" s="6"/>
      <c r="I7945" s="9"/>
      <c r="J7945" s="9"/>
      <c r="K7945" s="9"/>
    </row>
    <row r="7946" spans="1:11" x14ac:dyDescent="0.25">
      <c r="A7946" s="2"/>
      <c r="B7946" s="2"/>
      <c r="C7946" s="2"/>
      <c r="E7946" s="2"/>
      <c r="G7946" s="2"/>
      <c r="H7946" s="6"/>
      <c r="I7946" s="9"/>
      <c r="J7946" s="9"/>
      <c r="K7946" s="9"/>
    </row>
    <row r="7947" spans="1:11" x14ac:dyDescent="0.25">
      <c r="A7947" s="2"/>
      <c r="B7947" s="2"/>
      <c r="C7947" s="2"/>
      <c r="E7947" s="2"/>
      <c r="G7947" s="2"/>
      <c r="H7947" s="6"/>
      <c r="I7947" s="9"/>
      <c r="J7947" s="9"/>
      <c r="K7947" s="9"/>
    </row>
    <row r="7948" spans="1:11" x14ac:dyDescent="0.25">
      <c r="A7948" s="2"/>
      <c r="B7948" s="2"/>
      <c r="C7948" s="2"/>
      <c r="E7948" s="2"/>
      <c r="G7948" s="2"/>
      <c r="H7948" s="6"/>
      <c r="I7948" s="9"/>
      <c r="J7948" s="9"/>
      <c r="K7948" s="9"/>
    </row>
    <row r="7949" spans="1:11" x14ac:dyDescent="0.25">
      <c r="A7949" s="2"/>
      <c r="B7949" s="2"/>
      <c r="C7949" s="2"/>
      <c r="E7949" s="2"/>
      <c r="G7949" s="2"/>
      <c r="H7949" s="6"/>
      <c r="I7949" s="9"/>
      <c r="J7949" s="9"/>
      <c r="K7949" s="9"/>
    </row>
    <row r="7950" spans="1:11" x14ac:dyDescent="0.25">
      <c r="A7950" s="2"/>
      <c r="B7950" s="2"/>
      <c r="C7950" s="2"/>
      <c r="E7950" s="2"/>
      <c r="G7950" s="2"/>
      <c r="H7950" s="6"/>
      <c r="I7950" s="9"/>
      <c r="J7950" s="9"/>
      <c r="K7950" s="9"/>
    </row>
    <row r="7951" spans="1:11" x14ac:dyDescent="0.25">
      <c r="A7951" s="2"/>
      <c r="B7951" s="2"/>
      <c r="C7951" s="2"/>
      <c r="E7951" s="2"/>
      <c r="G7951" s="2"/>
      <c r="H7951" s="6"/>
      <c r="I7951" s="9"/>
      <c r="J7951" s="9"/>
      <c r="K7951" s="9"/>
    </row>
    <row r="7952" spans="1:11" x14ac:dyDescent="0.25">
      <c r="A7952" s="2"/>
      <c r="B7952" s="2"/>
      <c r="C7952" s="2"/>
      <c r="E7952" s="2"/>
      <c r="G7952" s="2"/>
      <c r="H7952" s="6"/>
      <c r="I7952" s="9"/>
      <c r="J7952" s="9"/>
      <c r="K7952" s="9"/>
    </row>
    <row r="7953" spans="1:11" x14ac:dyDescent="0.25">
      <c r="A7953" s="2"/>
      <c r="B7953" s="2"/>
      <c r="C7953" s="2"/>
      <c r="E7953" s="2"/>
      <c r="G7953" s="2"/>
      <c r="H7953" s="6"/>
      <c r="I7953" s="9"/>
      <c r="J7953" s="9"/>
      <c r="K7953" s="9"/>
    </row>
    <row r="7954" spans="1:11" x14ac:dyDescent="0.25">
      <c r="A7954" s="2"/>
      <c r="B7954" s="2"/>
      <c r="C7954" s="2"/>
      <c r="E7954" s="2"/>
      <c r="G7954" s="2"/>
      <c r="H7954" s="6"/>
      <c r="I7954" s="9"/>
      <c r="J7954" s="9"/>
      <c r="K7954" s="9"/>
    </row>
    <row r="7955" spans="1:11" x14ac:dyDescent="0.25">
      <c r="A7955" s="2"/>
      <c r="B7955" s="2"/>
      <c r="C7955" s="2"/>
      <c r="E7955" s="2"/>
      <c r="G7955" s="2"/>
      <c r="H7955" s="6"/>
      <c r="I7955" s="9"/>
      <c r="J7955" s="9"/>
      <c r="K7955" s="9"/>
    </row>
    <row r="7956" spans="1:11" x14ac:dyDescent="0.25">
      <c r="A7956" s="2"/>
      <c r="B7956" s="2"/>
      <c r="C7956" s="2"/>
      <c r="E7956" s="2"/>
      <c r="G7956" s="2"/>
      <c r="H7956" s="6"/>
      <c r="I7956" s="9"/>
      <c r="J7956" s="9"/>
      <c r="K7956" s="9"/>
    </row>
    <row r="7957" spans="1:11" x14ac:dyDescent="0.25">
      <c r="A7957" s="2"/>
      <c r="B7957" s="2"/>
      <c r="C7957" s="2"/>
      <c r="E7957" s="2"/>
      <c r="G7957" s="2"/>
      <c r="H7957" s="6"/>
      <c r="I7957" s="9"/>
      <c r="J7957" s="9"/>
      <c r="K7957" s="9"/>
    </row>
    <row r="7958" spans="1:11" x14ac:dyDescent="0.25">
      <c r="A7958" s="2"/>
      <c r="B7958" s="2"/>
      <c r="C7958" s="2"/>
      <c r="E7958" s="2"/>
      <c r="G7958" s="2"/>
      <c r="H7958" s="6"/>
      <c r="I7958" s="9"/>
      <c r="J7958" s="9"/>
      <c r="K7958" s="9"/>
    </row>
    <row r="7959" spans="1:11" x14ac:dyDescent="0.25">
      <c r="A7959" s="2"/>
      <c r="B7959" s="2"/>
      <c r="C7959" s="2"/>
      <c r="E7959" s="2"/>
      <c r="G7959" s="2"/>
      <c r="H7959" s="6"/>
      <c r="I7959" s="9"/>
      <c r="J7959" s="9"/>
      <c r="K7959" s="9"/>
    </row>
    <row r="7960" spans="1:11" x14ac:dyDescent="0.25">
      <c r="A7960" s="2"/>
      <c r="B7960" s="2"/>
      <c r="C7960" s="2"/>
      <c r="E7960" s="2"/>
      <c r="G7960" s="2"/>
      <c r="H7960" s="6"/>
      <c r="I7960" s="9"/>
      <c r="J7960" s="9"/>
      <c r="K7960" s="9"/>
    </row>
    <row r="7961" spans="1:11" x14ac:dyDescent="0.25">
      <c r="A7961" s="2"/>
      <c r="B7961" s="2"/>
      <c r="C7961" s="2"/>
      <c r="E7961" s="2"/>
      <c r="G7961" s="2"/>
      <c r="H7961" s="6"/>
      <c r="I7961" s="9"/>
      <c r="J7961" s="9"/>
      <c r="K7961" s="9"/>
    </row>
    <row r="7962" spans="1:11" x14ac:dyDescent="0.25">
      <c r="A7962" s="2"/>
      <c r="B7962" s="2"/>
      <c r="C7962" s="2"/>
      <c r="E7962" s="2"/>
      <c r="G7962" s="2"/>
      <c r="H7962" s="6"/>
      <c r="I7962" s="9"/>
      <c r="J7962" s="9"/>
      <c r="K7962" s="9"/>
    </row>
    <row r="7963" spans="1:11" x14ac:dyDescent="0.25">
      <c r="A7963" s="2"/>
      <c r="B7963" s="2"/>
      <c r="C7963" s="2"/>
      <c r="E7963" s="2"/>
      <c r="G7963" s="2"/>
      <c r="H7963" s="6"/>
      <c r="I7963" s="9"/>
      <c r="J7963" s="9"/>
      <c r="K7963" s="9"/>
    </row>
    <row r="7964" spans="1:11" x14ac:dyDescent="0.25">
      <c r="A7964" s="2"/>
      <c r="B7964" s="2"/>
      <c r="C7964" s="2"/>
      <c r="E7964" s="2"/>
      <c r="G7964" s="2"/>
      <c r="H7964" s="6"/>
      <c r="I7964" s="9"/>
      <c r="J7964" s="9"/>
      <c r="K7964" s="9"/>
    </row>
    <row r="7965" spans="1:11" x14ac:dyDescent="0.25">
      <c r="A7965" s="2"/>
      <c r="B7965" s="2"/>
      <c r="C7965" s="2"/>
      <c r="E7965" s="2"/>
      <c r="G7965" s="2"/>
      <c r="H7965" s="6"/>
      <c r="I7965" s="9"/>
      <c r="J7965" s="9"/>
      <c r="K7965" s="9"/>
    </row>
    <row r="7966" spans="1:11" x14ac:dyDescent="0.25">
      <c r="A7966" s="2"/>
      <c r="B7966" s="2"/>
      <c r="C7966" s="2"/>
      <c r="E7966" s="2"/>
      <c r="G7966" s="2"/>
      <c r="H7966" s="6"/>
      <c r="I7966" s="9"/>
      <c r="J7966" s="9"/>
      <c r="K7966" s="9"/>
    </row>
    <row r="7967" spans="1:11" x14ac:dyDescent="0.25">
      <c r="A7967" s="2"/>
      <c r="B7967" s="2"/>
      <c r="C7967" s="2"/>
      <c r="E7967" s="2"/>
      <c r="G7967" s="2"/>
      <c r="H7967" s="6"/>
      <c r="I7967" s="9"/>
      <c r="J7967" s="9"/>
      <c r="K7967" s="9"/>
    </row>
    <row r="7968" spans="1:11" x14ac:dyDescent="0.25">
      <c r="A7968" s="2"/>
      <c r="B7968" s="2"/>
      <c r="C7968" s="2"/>
      <c r="E7968" s="2"/>
      <c r="G7968" s="2"/>
      <c r="H7968" s="6"/>
      <c r="I7968" s="9"/>
      <c r="J7968" s="9"/>
      <c r="K7968" s="9"/>
    </row>
    <row r="7969" spans="1:11" x14ac:dyDescent="0.25">
      <c r="A7969" s="2"/>
      <c r="B7969" s="2"/>
      <c r="C7969" s="2"/>
      <c r="E7969" s="2"/>
      <c r="G7969" s="2"/>
      <c r="H7969" s="6"/>
      <c r="I7969" s="9"/>
      <c r="J7969" s="9"/>
      <c r="K7969" s="9"/>
    </row>
    <row r="7970" spans="1:11" x14ac:dyDescent="0.25">
      <c r="A7970" s="2"/>
      <c r="B7970" s="2"/>
      <c r="C7970" s="2"/>
      <c r="E7970" s="2"/>
      <c r="G7970" s="2"/>
      <c r="H7970" s="6"/>
      <c r="I7970" s="9"/>
      <c r="J7970" s="9"/>
      <c r="K7970" s="9"/>
    </row>
    <row r="7971" spans="1:11" x14ac:dyDescent="0.25">
      <c r="A7971" s="2"/>
      <c r="B7971" s="2"/>
      <c r="C7971" s="2"/>
      <c r="E7971" s="2"/>
      <c r="G7971" s="2"/>
      <c r="H7971" s="6"/>
      <c r="I7971" s="9"/>
      <c r="J7971" s="9"/>
      <c r="K7971" s="9"/>
    </row>
    <row r="7972" spans="1:11" x14ac:dyDescent="0.25">
      <c r="A7972" s="2"/>
      <c r="B7972" s="2"/>
      <c r="C7972" s="2"/>
      <c r="E7972" s="2"/>
      <c r="G7972" s="2"/>
      <c r="H7972" s="6"/>
      <c r="I7972" s="9"/>
      <c r="J7972" s="9"/>
      <c r="K7972" s="9"/>
    </row>
    <row r="7973" spans="1:11" x14ac:dyDescent="0.25">
      <c r="A7973" s="2"/>
      <c r="B7973" s="2"/>
      <c r="C7973" s="2"/>
      <c r="E7973" s="2"/>
      <c r="G7973" s="2"/>
      <c r="H7973" s="6"/>
      <c r="I7973" s="9"/>
      <c r="J7973" s="9"/>
      <c r="K7973" s="9"/>
    </row>
    <row r="7974" spans="1:11" x14ac:dyDescent="0.25">
      <c r="A7974" s="2"/>
      <c r="B7974" s="2"/>
      <c r="C7974" s="2"/>
      <c r="E7974" s="2"/>
      <c r="G7974" s="2"/>
      <c r="H7974" s="6"/>
      <c r="I7974" s="9"/>
      <c r="J7974" s="9"/>
      <c r="K7974" s="9"/>
    </row>
    <row r="7975" spans="1:11" x14ac:dyDescent="0.25">
      <c r="A7975" s="2"/>
      <c r="B7975" s="2"/>
      <c r="C7975" s="2"/>
      <c r="E7975" s="2"/>
      <c r="G7975" s="2"/>
      <c r="H7975" s="6"/>
      <c r="I7975" s="9"/>
      <c r="J7975" s="9"/>
      <c r="K7975" s="9"/>
    </row>
    <row r="7976" spans="1:11" x14ac:dyDescent="0.25">
      <c r="A7976" s="2"/>
      <c r="B7976" s="2"/>
      <c r="C7976" s="2"/>
      <c r="E7976" s="2"/>
      <c r="G7976" s="2"/>
      <c r="H7976" s="6"/>
      <c r="I7976" s="9"/>
      <c r="J7976" s="9"/>
      <c r="K7976" s="9"/>
    </row>
    <row r="7977" spans="1:11" x14ac:dyDescent="0.25">
      <c r="A7977" s="2"/>
      <c r="B7977" s="2"/>
      <c r="C7977" s="2"/>
      <c r="E7977" s="2"/>
      <c r="G7977" s="2"/>
      <c r="H7977" s="6"/>
      <c r="I7977" s="9"/>
      <c r="J7977" s="9"/>
      <c r="K7977" s="9"/>
    </row>
    <row r="7978" spans="1:11" x14ac:dyDescent="0.25">
      <c r="A7978" s="2"/>
      <c r="B7978" s="2"/>
      <c r="C7978" s="2"/>
      <c r="E7978" s="2"/>
      <c r="G7978" s="2"/>
      <c r="H7978" s="6"/>
      <c r="I7978" s="9"/>
      <c r="J7978" s="9"/>
      <c r="K7978" s="9"/>
    </row>
    <row r="7979" spans="1:11" x14ac:dyDescent="0.25">
      <c r="A7979" s="2"/>
      <c r="B7979" s="2"/>
      <c r="C7979" s="2"/>
      <c r="E7979" s="2"/>
      <c r="G7979" s="2"/>
      <c r="H7979" s="6"/>
      <c r="I7979" s="9"/>
      <c r="J7979" s="9"/>
      <c r="K7979" s="9"/>
    </row>
    <row r="7980" spans="1:11" x14ac:dyDescent="0.25">
      <c r="A7980" s="2"/>
      <c r="B7980" s="2"/>
      <c r="C7980" s="2"/>
      <c r="E7980" s="2"/>
      <c r="G7980" s="2"/>
      <c r="H7980" s="6"/>
      <c r="I7980" s="9"/>
      <c r="J7980" s="9"/>
      <c r="K7980" s="9"/>
    </row>
    <row r="7981" spans="1:11" x14ac:dyDescent="0.25">
      <c r="A7981" s="2"/>
      <c r="B7981" s="2"/>
      <c r="C7981" s="2"/>
      <c r="E7981" s="2"/>
      <c r="G7981" s="2"/>
      <c r="H7981" s="6"/>
      <c r="I7981" s="9"/>
      <c r="J7981" s="9"/>
      <c r="K7981" s="9"/>
    </row>
    <row r="7982" spans="1:11" x14ac:dyDescent="0.25">
      <c r="A7982" s="2"/>
      <c r="B7982" s="2"/>
      <c r="C7982" s="2"/>
      <c r="E7982" s="2"/>
      <c r="G7982" s="2"/>
      <c r="H7982" s="6"/>
      <c r="I7982" s="9"/>
      <c r="J7982" s="9"/>
      <c r="K7982" s="9"/>
    </row>
    <row r="7983" spans="1:11" x14ac:dyDescent="0.25">
      <c r="A7983" s="2"/>
      <c r="B7983" s="2"/>
      <c r="C7983" s="2"/>
      <c r="E7983" s="2"/>
      <c r="G7983" s="2"/>
      <c r="H7983" s="6"/>
      <c r="I7983" s="9"/>
      <c r="J7983" s="9"/>
      <c r="K7983" s="9"/>
    </row>
    <row r="7984" spans="1:11" x14ac:dyDescent="0.25">
      <c r="A7984" s="2"/>
      <c r="B7984" s="2"/>
      <c r="C7984" s="2"/>
      <c r="E7984" s="2"/>
      <c r="G7984" s="2"/>
      <c r="H7984" s="6"/>
      <c r="I7984" s="9"/>
      <c r="J7984" s="9"/>
      <c r="K7984" s="9"/>
    </row>
    <row r="7985" spans="1:11" x14ac:dyDescent="0.25">
      <c r="A7985" s="2"/>
      <c r="B7985" s="2"/>
      <c r="C7985" s="2"/>
      <c r="E7985" s="2"/>
      <c r="G7985" s="2"/>
      <c r="H7985" s="6"/>
      <c r="I7985" s="9"/>
      <c r="J7985" s="9"/>
      <c r="K7985" s="9"/>
    </row>
    <row r="7986" spans="1:11" x14ac:dyDescent="0.25">
      <c r="A7986" s="2"/>
      <c r="B7986" s="2"/>
      <c r="C7986" s="2"/>
      <c r="E7986" s="2"/>
      <c r="G7986" s="2"/>
      <c r="H7986" s="6"/>
      <c r="I7986" s="9"/>
      <c r="J7986" s="9"/>
      <c r="K7986" s="9"/>
    </row>
    <row r="7987" spans="1:11" x14ac:dyDescent="0.25">
      <c r="A7987" s="2"/>
      <c r="B7987" s="2"/>
      <c r="C7987" s="2"/>
      <c r="E7987" s="2"/>
      <c r="G7987" s="2"/>
      <c r="H7987" s="6"/>
      <c r="I7987" s="9"/>
      <c r="J7987" s="9"/>
      <c r="K7987" s="9"/>
    </row>
    <row r="7988" spans="1:11" x14ac:dyDescent="0.25">
      <c r="A7988" s="2"/>
      <c r="B7988" s="2"/>
      <c r="C7988" s="2"/>
      <c r="E7988" s="2"/>
      <c r="G7988" s="2"/>
      <c r="H7988" s="6"/>
      <c r="I7988" s="9"/>
      <c r="J7988" s="9"/>
      <c r="K7988" s="9"/>
    </row>
    <row r="7989" spans="1:11" x14ac:dyDescent="0.25">
      <c r="A7989" s="2"/>
      <c r="B7989" s="2"/>
      <c r="C7989" s="2"/>
      <c r="E7989" s="2"/>
      <c r="G7989" s="2"/>
      <c r="H7989" s="6"/>
      <c r="I7989" s="9"/>
      <c r="J7989" s="9"/>
      <c r="K7989" s="9"/>
    </row>
    <row r="7990" spans="1:11" x14ac:dyDescent="0.25">
      <c r="A7990" s="2"/>
      <c r="B7990" s="2"/>
      <c r="C7990" s="2"/>
      <c r="E7990" s="2"/>
      <c r="G7990" s="2"/>
      <c r="H7990" s="6"/>
      <c r="I7990" s="9"/>
      <c r="J7990" s="9"/>
      <c r="K7990" s="9"/>
    </row>
    <row r="7991" spans="1:11" x14ac:dyDescent="0.25">
      <c r="A7991" s="2"/>
      <c r="B7991" s="2"/>
      <c r="C7991" s="2"/>
      <c r="E7991" s="2"/>
      <c r="G7991" s="2"/>
      <c r="H7991" s="6"/>
      <c r="I7991" s="9"/>
      <c r="J7991" s="9"/>
      <c r="K7991" s="9"/>
    </row>
    <row r="7992" spans="1:11" x14ac:dyDescent="0.25">
      <c r="A7992" s="2"/>
      <c r="B7992" s="2"/>
      <c r="C7992" s="2"/>
      <c r="E7992" s="2"/>
      <c r="G7992" s="2"/>
      <c r="H7992" s="6"/>
      <c r="I7992" s="9"/>
      <c r="J7992" s="9"/>
      <c r="K7992" s="9"/>
    </row>
    <row r="7993" spans="1:11" x14ac:dyDescent="0.25">
      <c r="A7993" s="2"/>
      <c r="B7993" s="2"/>
      <c r="C7993" s="2"/>
      <c r="E7993" s="2"/>
      <c r="G7993" s="2"/>
      <c r="H7993" s="6"/>
      <c r="I7993" s="9"/>
      <c r="J7993" s="9"/>
      <c r="K7993" s="9"/>
    </row>
    <row r="7994" spans="1:11" x14ac:dyDescent="0.25">
      <c r="A7994" s="2"/>
      <c r="B7994" s="2"/>
      <c r="C7994" s="2"/>
      <c r="E7994" s="2"/>
      <c r="G7994" s="2"/>
      <c r="H7994" s="6"/>
      <c r="I7994" s="9"/>
      <c r="J7994" s="9"/>
      <c r="K7994" s="9"/>
    </row>
    <row r="7995" spans="1:11" x14ac:dyDescent="0.25">
      <c r="A7995" s="2"/>
      <c r="B7995" s="2"/>
      <c r="C7995" s="2"/>
      <c r="E7995" s="2"/>
      <c r="G7995" s="2"/>
      <c r="H7995" s="6"/>
      <c r="I7995" s="9"/>
      <c r="J7995" s="9"/>
      <c r="K7995" s="9"/>
    </row>
    <row r="7996" spans="1:11" x14ac:dyDescent="0.25">
      <c r="A7996" s="2"/>
      <c r="B7996" s="2"/>
      <c r="C7996" s="2"/>
      <c r="E7996" s="2"/>
      <c r="G7996" s="2"/>
      <c r="H7996" s="6"/>
      <c r="I7996" s="9"/>
      <c r="J7996" s="9"/>
      <c r="K7996" s="9"/>
    </row>
    <row r="7997" spans="1:11" x14ac:dyDescent="0.25">
      <c r="A7997" s="2"/>
      <c r="B7997" s="2"/>
      <c r="C7997" s="2"/>
      <c r="E7997" s="2"/>
      <c r="G7997" s="2"/>
      <c r="H7997" s="6"/>
      <c r="I7997" s="9"/>
      <c r="J7997" s="9"/>
      <c r="K7997" s="9"/>
    </row>
    <row r="7998" spans="1:11" x14ac:dyDescent="0.25">
      <c r="A7998" s="2"/>
      <c r="B7998" s="2"/>
      <c r="C7998" s="2"/>
      <c r="E7998" s="2"/>
      <c r="G7998" s="2"/>
      <c r="H7998" s="6"/>
      <c r="I7998" s="9"/>
      <c r="J7998" s="9"/>
      <c r="K7998" s="9"/>
    </row>
    <row r="7999" spans="1:11" x14ac:dyDescent="0.25">
      <c r="A7999" s="2"/>
      <c r="B7999" s="2"/>
      <c r="C7999" s="2"/>
      <c r="E7999" s="2"/>
      <c r="G7999" s="2"/>
      <c r="H7999" s="6"/>
      <c r="I7999" s="9"/>
      <c r="J7999" s="9"/>
      <c r="K7999" s="9"/>
    </row>
    <row r="8000" spans="1:11" x14ac:dyDescent="0.25">
      <c r="A8000" s="2"/>
      <c r="B8000" s="2"/>
      <c r="C8000" s="2"/>
      <c r="E8000" s="2"/>
      <c r="G8000" s="2"/>
      <c r="H8000" s="6"/>
      <c r="I8000" s="9"/>
      <c r="J8000" s="9"/>
      <c r="K8000" s="9"/>
    </row>
    <row r="8001" spans="1:11" x14ac:dyDescent="0.25">
      <c r="A8001" s="2"/>
      <c r="B8001" s="2"/>
      <c r="C8001" s="2"/>
      <c r="E8001" s="2"/>
      <c r="G8001" s="2"/>
      <c r="H8001" s="6"/>
      <c r="I8001" s="9"/>
      <c r="J8001" s="9"/>
      <c r="K8001" s="9"/>
    </row>
    <row r="8002" spans="1:11" x14ac:dyDescent="0.25">
      <c r="A8002" s="2"/>
      <c r="B8002" s="2"/>
      <c r="C8002" s="2"/>
      <c r="E8002" s="2"/>
      <c r="G8002" s="2"/>
      <c r="H8002" s="6"/>
      <c r="I8002" s="9"/>
      <c r="J8002" s="9"/>
      <c r="K8002" s="9"/>
    </row>
    <row r="8003" spans="1:11" x14ac:dyDescent="0.25">
      <c r="A8003" s="2"/>
      <c r="B8003" s="2"/>
      <c r="C8003" s="2"/>
      <c r="E8003" s="2"/>
      <c r="G8003" s="2"/>
      <c r="H8003" s="6"/>
      <c r="I8003" s="9"/>
      <c r="J8003" s="9"/>
      <c r="K8003" s="9"/>
    </row>
    <row r="8004" spans="1:11" x14ac:dyDescent="0.25">
      <c r="A8004" s="2"/>
      <c r="B8004" s="2"/>
      <c r="C8004" s="2"/>
      <c r="E8004" s="2"/>
      <c r="G8004" s="2"/>
      <c r="H8004" s="6"/>
      <c r="I8004" s="9"/>
      <c r="J8004" s="9"/>
      <c r="K8004" s="9"/>
    </row>
    <row r="8005" spans="1:11" x14ac:dyDescent="0.25">
      <c r="A8005" s="2"/>
      <c r="B8005" s="2"/>
      <c r="C8005" s="2"/>
      <c r="E8005" s="2"/>
      <c r="G8005" s="2"/>
      <c r="H8005" s="6"/>
      <c r="I8005" s="9"/>
      <c r="J8005" s="9"/>
      <c r="K8005" s="9"/>
    </row>
    <row r="8006" spans="1:11" x14ac:dyDescent="0.25">
      <c r="A8006" s="2"/>
      <c r="B8006" s="2"/>
      <c r="C8006" s="2"/>
      <c r="E8006" s="2"/>
      <c r="G8006" s="2"/>
      <c r="H8006" s="6"/>
      <c r="I8006" s="9"/>
      <c r="J8006" s="9"/>
      <c r="K8006" s="9"/>
    </row>
    <row r="8007" spans="1:11" x14ac:dyDescent="0.25">
      <c r="A8007" s="2"/>
      <c r="B8007" s="2"/>
      <c r="C8007" s="2"/>
      <c r="E8007" s="2"/>
      <c r="G8007" s="2"/>
      <c r="H8007" s="6"/>
      <c r="I8007" s="9"/>
      <c r="J8007" s="9"/>
      <c r="K8007" s="9"/>
    </row>
    <row r="8008" spans="1:11" x14ac:dyDescent="0.25">
      <c r="A8008" s="2"/>
      <c r="B8008" s="2"/>
      <c r="C8008" s="2"/>
      <c r="E8008" s="2"/>
      <c r="G8008" s="2"/>
      <c r="H8008" s="6"/>
      <c r="I8008" s="9"/>
      <c r="J8008" s="9"/>
      <c r="K8008" s="9"/>
    </row>
    <row r="8009" spans="1:11" x14ac:dyDescent="0.25">
      <c r="A8009" s="2"/>
      <c r="B8009" s="2"/>
      <c r="C8009" s="2"/>
      <c r="E8009" s="2"/>
      <c r="G8009" s="2"/>
      <c r="H8009" s="6"/>
      <c r="I8009" s="9"/>
      <c r="J8009" s="9"/>
      <c r="K8009" s="9"/>
    </row>
    <row r="8010" spans="1:11" x14ac:dyDescent="0.25">
      <c r="A8010" s="2"/>
      <c r="B8010" s="2"/>
      <c r="C8010" s="2"/>
      <c r="E8010" s="2"/>
      <c r="G8010" s="2"/>
      <c r="H8010" s="6"/>
      <c r="I8010" s="9"/>
      <c r="J8010" s="9"/>
      <c r="K8010" s="9"/>
    </row>
    <row r="8011" spans="1:11" x14ac:dyDescent="0.25">
      <c r="A8011" s="2"/>
      <c r="B8011" s="2"/>
      <c r="C8011" s="2"/>
      <c r="E8011" s="2"/>
      <c r="G8011" s="2"/>
      <c r="H8011" s="6"/>
      <c r="I8011" s="9"/>
      <c r="J8011" s="9"/>
      <c r="K8011" s="9"/>
    </row>
    <row r="8012" spans="1:11" x14ac:dyDescent="0.25">
      <c r="A8012" s="2"/>
      <c r="B8012" s="2"/>
      <c r="C8012" s="2"/>
      <c r="E8012" s="2"/>
      <c r="G8012" s="2"/>
      <c r="H8012" s="6"/>
      <c r="I8012" s="9"/>
      <c r="J8012" s="9"/>
      <c r="K8012" s="9"/>
    </row>
    <row r="8013" spans="1:11" x14ac:dyDescent="0.25">
      <c r="A8013" s="2"/>
      <c r="B8013" s="2"/>
      <c r="C8013" s="2"/>
      <c r="E8013" s="2"/>
      <c r="G8013" s="2"/>
      <c r="H8013" s="6"/>
      <c r="I8013" s="9"/>
      <c r="J8013" s="9"/>
      <c r="K8013" s="9"/>
    </row>
    <row r="8014" spans="1:11" x14ac:dyDescent="0.25">
      <c r="A8014" s="2"/>
      <c r="B8014" s="2"/>
      <c r="C8014" s="2"/>
      <c r="E8014" s="2"/>
      <c r="G8014" s="2"/>
      <c r="H8014" s="6"/>
      <c r="I8014" s="9"/>
      <c r="J8014" s="9"/>
      <c r="K8014" s="9"/>
    </row>
    <row r="8015" spans="1:11" x14ac:dyDescent="0.25">
      <c r="A8015" s="2"/>
      <c r="B8015" s="2"/>
      <c r="C8015" s="2"/>
      <c r="E8015" s="2"/>
      <c r="G8015" s="2"/>
      <c r="H8015" s="6"/>
      <c r="I8015" s="9"/>
      <c r="J8015" s="9"/>
      <c r="K8015" s="9"/>
    </row>
    <row r="8016" spans="1:11" x14ac:dyDescent="0.25">
      <c r="A8016" s="2"/>
      <c r="B8016" s="2"/>
      <c r="C8016" s="2"/>
      <c r="E8016" s="2"/>
      <c r="G8016" s="2"/>
      <c r="H8016" s="6"/>
      <c r="I8016" s="9"/>
      <c r="J8016" s="9"/>
      <c r="K8016" s="9"/>
    </row>
    <row r="8017" spans="1:11" x14ac:dyDescent="0.25">
      <c r="A8017" s="2"/>
      <c r="B8017" s="2"/>
      <c r="C8017" s="2"/>
      <c r="E8017" s="2"/>
      <c r="G8017" s="2"/>
      <c r="H8017" s="6"/>
      <c r="I8017" s="9"/>
      <c r="J8017" s="9"/>
      <c r="K8017" s="9"/>
    </row>
    <row r="8018" spans="1:11" x14ac:dyDescent="0.25">
      <c r="A8018" s="2"/>
      <c r="B8018" s="2"/>
      <c r="C8018" s="2"/>
      <c r="E8018" s="2"/>
      <c r="G8018" s="2"/>
      <c r="H8018" s="6"/>
      <c r="I8018" s="9"/>
      <c r="J8018" s="9"/>
      <c r="K8018" s="9"/>
    </row>
    <row r="8019" spans="1:11" x14ac:dyDescent="0.25">
      <c r="A8019" s="2"/>
      <c r="B8019" s="2"/>
      <c r="C8019" s="2"/>
      <c r="E8019" s="2"/>
      <c r="G8019" s="2"/>
      <c r="H8019" s="6"/>
      <c r="I8019" s="9"/>
      <c r="J8019" s="9"/>
      <c r="K8019" s="9"/>
    </row>
    <row r="8020" spans="1:11" x14ac:dyDescent="0.25">
      <c r="A8020" s="2"/>
      <c r="B8020" s="2"/>
      <c r="C8020" s="2"/>
      <c r="E8020" s="2"/>
      <c r="G8020" s="2"/>
      <c r="H8020" s="6"/>
      <c r="I8020" s="9"/>
      <c r="J8020" s="9"/>
      <c r="K8020" s="9"/>
    </row>
    <row r="8021" spans="1:11" x14ac:dyDescent="0.25">
      <c r="A8021" s="2"/>
      <c r="B8021" s="2"/>
      <c r="C8021" s="2"/>
      <c r="E8021" s="2"/>
      <c r="G8021" s="2"/>
      <c r="H8021" s="6"/>
      <c r="I8021" s="9"/>
      <c r="J8021" s="9"/>
      <c r="K8021" s="9"/>
    </row>
    <row r="8022" spans="1:11" x14ac:dyDescent="0.25">
      <c r="A8022" s="2"/>
      <c r="B8022" s="2"/>
      <c r="C8022" s="2"/>
      <c r="E8022" s="2"/>
      <c r="G8022" s="2"/>
      <c r="H8022" s="6"/>
      <c r="I8022" s="9"/>
      <c r="J8022" s="9"/>
      <c r="K8022" s="9"/>
    </row>
    <row r="8023" spans="1:11" x14ac:dyDescent="0.25">
      <c r="A8023" s="2"/>
      <c r="B8023" s="2"/>
      <c r="C8023" s="2"/>
      <c r="E8023" s="2"/>
      <c r="G8023" s="2"/>
      <c r="H8023" s="6"/>
      <c r="I8023" s="9"/>
      <c r="J8023" s="9"/>
      <c r="K8023" s="9"/>
    </row>
    <row r="8024" spans="1:11" x14ac:dyDescent="0.25">
      <c r="A8024" s="2"/>
      <c r="B8024" s="2"/>
      <c r="C8024" s="2"/>
      <c r="E8024" s="2"/>
      <c r="G8024" s="2"/>
      <c r="H8024" s="6"/>
      <c r="I8024" s="9"/>
      <c r="J8024" s="9"/>
      <c r="K8024" s="9"/>
    </row>
    <row r="8025" spans="1:11" x14ac:dyDescent="0.25">
      <c r="A8025" s="2"/>
      <c r="B8025" s="2"/>
      <c r="C8025" s="2"/>
      <c r="E8025" s="2"/>
      <c r="G8025" s="2"/>
      <c r="H8025" s="6"/>
      <c r="I8025" s="9"/>
      <c r="J8025" s="9"/>
      <c r="K8025" s="9"/>
    </row>
    <row r="8026" spans="1:11" x14ac:dyDescent="0.25">
      <c r="A8026" s="2"/>
      <c r="B8026" s="2"/>
      <c r="C8026" s="2"/>
      <c r="E8026" s="2"/>
      <c r="G8026" s="2"/>
      <c r="H8026" s="6"/>
      <c r="I8026" s="9"/>
      <c r="J8026" s="9"/>
      <c r="K8026" s="9"/>
    </row>
    <row r="8027" spans="1:11" x14ac:dyDescent="0.25">
      <c r="A8027" s="2"/>
      <c r="B8027" s="2"/>
      <c r="C8027" s="2"/>
      <c r="E8027" s="2"/>
      <c r="G8027" s="2"/>
      <c r="H8027" s="6"/>
      <c r="I8027" s="9"/>
      <c r="J8027" s="9"/>
      <c r="K8027" s="9"/>
    </row>
    <row r="8028" spans="1:11" x14ac:dyDescent="0.25">
      <c r="A8028" s="2"/>
      <c r="B8028" s="2"/>
      <c r="C8028" s="2"/>
      <c r="E8028" s="2"/>
      <c r="G8028" s="2"/>
      <c r="H8028" s="6"/>
      <c r="I8028" s="9"/>
      <c r="J8028" s="9"/>
      <c r="K8028" s="9"/>
    </row>
    <row r="8029" spans="1:11" x14ac:dyDescent="0.25">
      <c r="A8029" s="2"/>
      <c r="B8029" s="2"/>
      <c r="C8029" s="2"/>
      <c r="E8029" s="2"/>
      <c r="G8029" s="2"/>
      <c r="H8029" s="6"/>
      <c r="I8029" s="9"/>
      <c r="J8029" s="9"/>
      <c r="K8029" s="9"/>
    </row>
    <row r="8030" spans="1:11" x14ac:dyDescent="0.25">
      <c r="A8030" s="2"/>
      <c r="B8030" s="2"/>
      <c r="C8030" s="2"/>
      <c r="E8030" s="2"/>
      <c r="G8030" s="2"/>
      <c r="H8030" s="6"/>
      <c r="I8030" s="9"/>
      <c r="J8030" s="9"/>
      <c r="K8030" s="9"/>
    </row>
    <row r="8031" spans="1:11" x14ac:dyDescent="0.25">
      <c r="A8031" s="2"/>
      <c r="B8031" s="2"/>
      <c r="C8031" s="2"/>
      <c r="E8031" s="2"/>
      <c r="G8031" s="2"/>
      <c r="H8031" s="6"/>
      <c r="I8031" s="9"/>
      <c r="J8031" s="9"/>
      <c r="K8031" s="9"/>
    </row>
    <row r="8032" spans="1:11" x14ac:dyDescent="0.25">
      <c r="A8032" s="2"/>
      <c r="B8032" s="2"/>
      <c r="C8032" s="2"/>
      <c r="E8032" s="2"/>
      <c r="G8032" s="2"/>
      <c r="H8032" s="6"/>
      <c r="I8032" s="9"/>
      <c r="J8032" s="9"/>
      <c r="K8032" s="9"/>
    </row>
    <row r="8033" spans="1:11" x14ac:dyDescent="0.25">
      <c r="A8033" s="2"/>
      <c r="B8033" s="2"/>
      <c r="C8033" s="2"/>
      <c r="E8033" s="2"/>
      <c r="G8033" s="2"/>
      <c r="H8033" s="6"/>
      <c r="I8033" s="9"/>
      <c r="J8033" s="9"/>
      <c r="K8033" s="9"/>
    </row>
    <row r="8034" spans="1:11" x14ac:dyDescent="0.25">
      <c r="A8034" s="2"/>
      <c r="B8034" s="2"/>
      <c r="C8034" s="2"/>
      <c r="E8034" s="2"/>
      <c r="G8034" s="2"/>
      <c r="H8034" s="6"/>
      <c r="I8034" s="9"/>
      <c r="J8034" s="9"/>
      <c r="K8034" s="9"/>
    </row>
    <row r="8035" spans="1:11" x14ac:dyDescent="0.25">
      <c r="A8035" s="2"/>
      <c r="B8035" s="2"/>
      <c r="C8035" s="2"/>
      <c r="E8035" s="2"/>
      <c r="G8035" s="2"/>
      <c r="H8035" s="6"/>
      <c r="I8035" s="9"/>
      <c r="J8035" s="9"/>
      <c r="K8035" s="9"/>
    </row>
    <row r="8036" spans="1:11" x14ac:dyDescent="0.25">
      <c r="A8036" s="2"/>
      <c r="B8036" s="2"/>
      <c r="C8036" s="2"/>
      <c r="E8036" s="2"/>
      <c r="G8036" s="2"/>
      <c r="H8036" s="6"/>
      <c r="I8036" s="9"/>
      <c r="J8036" s="9"/>
      <c r="K8036" s="9"/>
    </row>
    <row r="8037" spans="1:11" x14ac:dyDescent="0.25">
      <c r="A8037" s="2"/>
      <c r="B8037" s="2"/>
      <c r="C8037" s="2"/>
      <c r="E8037" s="2"/>
      <c r="G8037" s="2"/>
      <c r="H8037" s="6"/>
      <c r="I8037" s="9"/>
      <c r="J8037" s="9"/>
      <c r="K8037" s="9"/>
    </row>
    <row r="8038" spans="1:11" x14ac:dyDescent="0.25">
      <c r="A8038" s="2"/>
      <c r="B8038" s="2"/>
      <c r="C8038" s="2"/>
      <c r="E8038" s="2"/>
      <c r="G8038" s="2"/>
      <c r="H8038" s="6"/>
      <c r="I8038" s="9"/>
      <c r="J8038" s="9"/>
      <c r="K8038" s="9"/>
    </row>
    <row r="8039" spans="1:11" x14ac:dyDescent="0.25">
      <c r="A8039" s="2"/>
      <c r="B8039" s="2"/>
      <c r="C8039" s="2"/>
      <c r="E8039" s="2"/>
      <c r="G8039" s="2"/>
      <c r="H8039" s="6"/>
      <c r="I8039" s="9"/>
      <c r="J8039" s="9"/>
      <c r="K8039" s="9"/>
    </row>
    <row r="8040" spans="1:11" x14ac:dyDescent="0.25">
      <c r="A8040" s="2"/>
      <c r="B8040" s="2"/>
      <c r="C8040" s="2"/>
      <c r="E8040" s="2"/>
      <c r="G8040" s="2"/>
      <c r="H8040" s="6"/>
      <c r="I8040" s="9"/>
      <c r="J8040" s="9"/>
      <c r="K8040" s="9"/>
    </row>
    <row r="8041" spans="1:11" x14ac:dyDescent="0.25">
      <c r="A8041" s="2"/>
      <c r="B8041" s="2"/>
      <c r="C8041" s="2"/>
      <c r="E8041" s="2"/>
      <c r="G8041" s="2"/>
      <c r="H8041" s="6"/>
      <c r="I8041" s="9"/>
      <c r="J8041" s="9"/>
      <c r="K8041" s="9"/>
    </row>
    <row r="8042" spans="1:11" x14ac:dyDescent="0.25">
      <c r="A8042" s="2"/>
      <c r="B8042" s="2"/>
      <c r="C8042" s="2"/>
      <c r="E8042" s="2"/>
      <c r="G8042" s="2"/>
      <c r="H8042" s="6"/>
      <c r="I8042" s="9"/>
      <c r="J8042" s="9"/>
      <c r="K8042" s="9"/>
    </row>
    <row r="8043" spans="1:11" x14ac:dyDescent="0.25">
      <c r="A8043" s="2"/>
      <c r="B8043" s="2"/>
      <c r="C8043" s="2"/>
      <c r="E8043" s="2"/>
      <c r="G8043" s="2"/>
      <c r="H8043" s="6"/>
      <c r="I8043" s="9"/>
      <c r="J8043" s="9"/>
      <c r="K8043" s="9"/>
    </row>
    <row r="8044" spans="1:11" x14ac:dyDescent="0.25">
      <c r="A8044" s="2"/>
      <c r="B8044" s="2"/>
      <c r="C8044" s="2"/>
      <c r="E8044" s="2"/>
      <c r="G8044" s="2"/>
      <c r="H8044" s="6"/>
      <c r="I8044" s="9"/>
      <c r="J8044" s="9"/>
      <c r="K8044" s="9"/>
    </row>
    <row r="8045" spans="1:11" x14ac:dyDescent="0.25">
      <c r="A8045" s="2"/>
      <c r="B8045" s="2"/>
      <c r="C8045" s="2"/>
      <c r="E8045" s="2"/>
      <c r="G8045" s="2"/>
      <c r="H8045" s="6"/>
      <c r="I8045" s="9"/>
      <c r="J8045" s="9"/>
      <c r="K8045" s="9"/>
    </row>
    <row r="8046" spans="1:11" x14ac:dyDescent="0.25">
      <c r="A8046" s="2"/>
      <c r="B8046" s="2"/>
      <c r="C8046" s="2"/>
      <c r="E8046" s="2"/>
      <c r="G8046" s="2"/>
      <c r="H8046" s="6"/>
      <c r="I8046" s="9"/>
      <c r="J8046" s="9"/>
      <c r="K8046" s="9"/>
    </row>
    <row r="8047" spans="1:11" x14ac:dyDescent="0.25">
      <c r="A8047" s="2"/>
      <c r="B8047" s="2"/>
      <c r="C8047" s="2"/>
      <c r="E8047" s="2"/>
      <c r="G8047" s="2"/>
      <c r="H8047" s="6"/>
      <c r="I8047" s="9"/>
      <c r="J8047" s="9"/>
      <c r="K8047" s="9"/>
    </row>
    <row r="8048" spans="1:11" x14ac:dyDescent="0.25">
      <c r="A8048" s="2"/>
      <c r="B8048" s="2"/>
      <c r="C8048" s="2"/>
      <c r="E8048" s="2"/>
      <c r="G8048" s="2"/>
      <c r="H8048" s="6"/>
      <c r="I8048" s="9"/>
      <c r="J8048" s="9"/>
      <c r="K8048" s="9"/>
    </row>
    <row r="8049" spans="1:11" x14ac:dyDescent="0.25">
      <c r="A8049" s="2"/>
      <c r="B8049" s="2"/>
      <c r="C8049" s="2"/>
      <c r="E8049" s="2"/>
      <c r="G8049" s="2"/>
      <c r="H8049" s="6"/>
      <c r="I8049" s="9"/>
      <c r="J8049" s="9"/>
      <c r="K8049" s="9"/>
    </row>
    <row r="8050" spans="1:11" x14ac:dyDescent="0.25">
      <c r="A8050" s="2"/>
      <c r="B8050" s="2"/>
      <c r="C8050" s="2"/>
      <c r="E8050" s="2"/>
      <c r="G8050" s="2"/>
      <c r="H8050" s="6"/>
      <c r="I8050" s="9"/>
      <c r="J8050" s="9"/>
      <c r="K8050" s="9"/>
    </row>
    <row r="8051" spans="1:11" x14ac:dyDescent="0.25">
      <c r="A8051" s="2"/>
      <c r="B8051" s="2"/>
      <c r="C8051" s="2"/>
      <c r="E8051" s="2"/>
      <c r="G8051" s="2"/>
      <c r="H8051" s="6"/>
      <c r="I8051" s="9"/>
      <c r="J8051" s="9"/>
      <c r="K8051" s="9"/>
    </row>
    <row r="8052" spans="1:11" x14ac:dyDescent="0.25">
      <c r="A8052" s="2"/>
      <c r="B8052" s="2"/>
      <c r="C8052" s="2"/>
      <c r="E8052" s="2"/>
      <c r="G8052" s="2"/>
      <c r="H8052" s="6"/>
      <c r="I8052" s="9"/>
      <c r="J8052" s="9"/>
      <c r="K8052" s="9"/>
    </row>
    <row r="8053" spans="1:11" x14ac:dyDescent="0.25">
      <c r="A8053" s="2"/>
      <c r="B8053" s="2"/>
      <c r="C8053" s="2"/>
      <c r="E8053" s="2"/>
      <c r="G8053" s="2"/>
      <c r="H8053" s="6"/>
      <c r="I8053" s="9"/>
      <c r="J8053" s="9"/>
      <c r="K8053" s="9"/>
    </row>
    <row r="8054" spans="1:11" x14ac:dyDescent="0.25">
      <c r="A8054" s="2"/>
      <c r="B8054" s="2"/>
      <c r="C8054" s="2"/>
      <c r="E8054" s="2"/>
      <c r="G8054" s="2"/>
      <c r="H8054" s="6"/>
      <c r="I8054" s="9"/>
      <c r="J8054" s="9"/>
      <c r="K8054" s="9"/>
    </row>
    <row r="8055" spans="1:11" x14ac:dyDescent="0.25">
      <c r="A8055" s="2"/>
      <c r="B8055" s="2"/>
      <c r="C8055" s="2"/>
      <c r="E8055" s="2"/>
      <c r="G8055" s="2"/>
      <c r="H8055" s="6"/>
      <c r="I8055" s="9"/>
      <c r="J8055" s="9"/>
      <c r="K8055" s="9"/>
    </row>
    <row r="8056" spans="1:11" x14ac:dyDescent="0.25">
      <c r="A8056" s="2"/>
      <c r="B8056" s="2"/>
      <c r="C8056" s="2"/>
      <c r="E8056" s="2"/>
      <c r="G8056" s="2"/>
      <c r="H8056" s="6"/>
      <c r="I8056" s="9"/>
      <c r="J8056" s="9"/>
      <c r="K8056" s="9"/>
    </row>
    <row r="8057" spans="1:11" x14ac:dyDescent="0.25">
      <c r="A8057" s="2"/>
      <c r="B8057" s="2"/>
      <c r="C8057" s="2"/>
      <c r="E8057" s="2"/>
      <c r="G8057" s="2"/>
      <c r="H8057" s="6"/>
      <c r="I8057" s="9"/>
      <c r="J8057" s="9"/>
      <c r="K8057" s="9"/>
    </row>
    <row r="8058" spans="1:11" x14ac:dyDescent="0.25">
      <c r="A8058" s="2"/>
      <c r="B8058" s="2"/>
      <c r="C8058" s="2"/>
      <c r="E8058" s="2"/>
      <c r="G8058" s="2"/>
      <c r="H8058" s="6"/>
      <c r="I8058" s="9"/>
      <c r="J8058" s="9"/>
      <c r="K8058" s="9"/>
    </row>
    <row r="8059" spans="1:11" x14ac:dyDescent="0.25">
      <c r="A8059" s="2"/>
      <c r="B8059" s="2"/>
      <c r="C8059" s="2"/>
      <c r="E8059" s="2"/>
      <c r="G8059" s="2"/>
      <c r="H8059" s="6"/>
      <c r="I8059" s="9"/>
      <c r="J8059" s="9"/>
      <c r="K8059" s="9"/>
    </row>
    <row r="8060" spans="1:11" x14ac:dyDescent="0.25">
      <c r="A8060" s="2"/>
      <c r="B8060" s="2"/>
      <c r="C8060" s="2"/>
      <c r="E8060" s="2"/>
      <c r="G8060" s="2"/>
      <c r="H8060" s="6"/>
      <c r="I8060" s="9"/>
      <c r="J8060" s="9"/>
      <c r="K8060" s="9"/>
    </row>
    <row r="8061" spans="1:11" x14ac:dyDescent="0.25">
      <c r="A8061" s="2"/>
      <c r="B8061" s="2"/>
      <c r="C8061" s="2"/>
      <c r="E8061" s="2"/>
      <c r="G8061" s="2"/>
      <c r="H8061" s="6"/>
      <c r="I8061" s="9"/>
      <c r="J8061" s="9"/>
      <c r="K8061" s="9"/>
    </row>
    <row r="8062" spans="1:11" x14ac:dyDescent="0.25">
      <c r="A8062" s="2"/>
      <c r="B8062" s="2"/>
      <c r="C8062" s="2"/>
      <c r="E8062" s="2"/>
      <c r="G8062" s="2"/>
      <c r="H8062" s="6"/>
      <c r="I8062" s="9"/>
      <c r="J8062" s="9"/>
      <c r="K8062" s="9"/>
    </row>
    <row r="8063" spans="1:11" x14ac:dyDescent="0.25">
      <c r="A8063" s="2"/>
      <c r="B8063" s="2"/>
      <c r="C8063" s="2"/>
      <c r="E8063" s="2"/>
      <c r="G8063" s="2"/>
      <c r="H8063" s="6"/>
      <c r="I8063" s="9"/>
      <c r="J8063" s="9"/>
      <c r="K8063" s="9"/>
    </row>
    <row r="8064" spans="1:11" x14ac:dyDescent="0.25">
      <c r="A8064" s="2"/>
      <c r="B8064" s="2"/>
      <c r="C8064" s="2"/>
      <c r="E8064" s="2"/>
      <c r="G8064" s="2"/>
      <c r="H8064" s="6"/>
      <c r="I8064" s="9"/>
      <c r="J8064" s="9"/>
      <c r="K8064" s="9"/>
    </row>
    <row r="8065" spans="1:11" x14ac:dyDescent="0.25">
      <c r="A8065" s="2"/>
      <c r="B8065" s="2"/>
      <c r="C8065" s="2"/>
      <c r="E8065" s="2"/>
      <c r="G8065" s="2"/>
      <c r="H8065" s="6"/>
      <c r="I8065" s="9"/>
      <c r="J8065" s="9"/>
      <c r="K8065" s="9"/>
    </row>
    <row r="8066" spans="1:11" x14ac:dyDescent="0.25">
      <c r="A8066" s="2"/>
      <c r="B8066" s="2"/>
      <c r="C8066" s="2"/>
      <c r="E8066" s="2"/>
      <c r="G8066" s="2"/>
      <c r="H8066" s="6"/>
      <c r="I8066" s="9"/>
      <c r="J8066" s="9"/>
      <c r="K8066" s="9"/>
    </row>
    <row r="8067" spans="1:11" x14ac:dyDescent="0.25">
      <c r="A8067" s="2"/>
      <c r="B8067" s="2"/>
      <c r="C8067" s="2"/>
      <c r="E8067" s="2"/>
      <c r="G8067" s="2"/>
      <c r="H8067" s="6"/>
      <c r="I8067" s="9"/>
      <c r="J8067" s="9"/>
      <c r="K8067" s="9"/>
    </row>
    <row r="8068" spans="1:11" x14ac:dyDescent="0.25">
      <c r="A8068" s="2"/>
      <c r="B8068" s="2"/>
      <c r="C8068" s="2"/>
      <c r="E8068" s="2"/>
      <c r="G8068" s="2"/>
      <c r="H8068" s="6"/>
      <c r="I8068" s="9"/>
      <c r="J8068" s="9"/>
      <c r="K8068" s="9"/>
    </row>
    <row r="8069" spans="1:11" x14ac:dyDescent="0.25">
      <c r="A8069" s="2"/>
      <c r="B8069" s="2"/>
      <c r="C8069" s="2"/>
      <c r="E8069" s="2"/>
      <c r="G8069" s="2"/>
      <c r="H8069" s="6"/>
      <c r="I8069" s="9"/>
      <c r="J8069" s="9"/>
      <c r="K8069" s="9"/>
    </row>
    <row r="8070" spans="1:11" x14ac:dyDescent="0.25">
      <c r="A8070" s="2"/>
      <c r="B8070" s="2"/>
      <c r="C8070" s="2"/>
      <c r="E8070" s="2"/>
      <c r="G8070" s="2"/>
      <c r="H8070" s="6"/>
      <c r="I8070" s="9"/>
      <c r="J8070" s="9"/>
      <c r="K8070" s="9"/>
    </row>
    <row r="8071" spans="1:11" x14ac:dyDescent="0.25">
      <c r="A8071" s="2"/>
      <c r="B8071" s="2"/>
      <c r="C8071" s="2"/>
      <c r="E8071" s="2"/>
      <c r="G8071" s="2"/>
      <c r="H8071" s="6"/>
      <c r="I8071" s="9"/>
      <c r="J8071" s="9"/>
      <c r="K8071" s="9"/>
    </row>
    <row r="8072" spans="1:11" x14ac:dyDescent="0.25">
      <c r="A8072" s="2"/>
      <c r="B8072" s="2"/>
      <c r="C8072" s="2"/>
      <c r="E8072" s="2"/>
      <c r="G8072" s="2"/>
      <c r="H8072" s="6"/>
      <c r="I8072" s="9"/>
      <c r="J8072" s="9"/>
      <c r="K8072" s="9"/>
    </row>
    <row r="8073" spans="1:11" x14ac:dyDescent="0.25">
      <c r="A8073" s="2"/>
      <c r="B8073" s="2"/>
      <c r="C8073" s="2"/>
      <c r="E8073" s="2"/>
      <c r="G8073" s="2"/>
      <c r="H8073" s="6"/>
      <c r="I8073" s="9"/>
      <c r="J8073" s="9"/>
      <c r="K8073" s="9"/>
    </row>
    <row r="8074" spans="1:11" x14ac:dyDescent="0.25">
      <c r="A8074" s="2"/>
      <c r="B8074" s="2"/>
      <c r="C8074" s="2"/>
      <c r="E8074" s="2"/>
      <c r="G8074" s="2"/>
      <c r="H8074" s="6"/>
      <c r="I8074" s="9"/>
      <c r="J8074" s="9"/>
      <c r="K8074" s="9"/>
    </row>
    <row r="8075" spans="1:11" x14ac:dyDescent="0.25">
      <c r="A8075" s="2"/>
      <c r="B8075" s="2"/>
      <c r="C8075" s="2"/>
      <c r="E8075" s="2"/>
      <c r="G8075" s="2"/>
      <c r="H8075" s="6"/>
      <c r="I8075" s="9"/>
      <c r="J8075" s="9"/>
      <c r="K8075" s="9"/>
    </row>
    <row r="8076" spans="1:11" x14ac:dyDescent="0.25">
      <c r="A8076" s="2"/>
      <c r="B8076" s="2"/>
      <c r="C8076" s="2"/>
      <c r="E8076" s="2"/>
      <c r="G8076" s="2"/>
      <c r="H8076" s="6"/>
      <c r="I8076" s="9"/>
      <c r="J8076" s="9"/>
      <c r="K8076" s="9"/>
    </row>
    <row r="8077" spans="1:11" x14ac:dyDescent="0.25">
      <c r="A8077" s="2"/>
      <c r="B8077" s="2"/>
      <c r="C8077" s="2"/>
      <c r="E8077" s="2"/>
      <c r="G8077" s="2"/>
      <c r="H8077" s="6"/>
      <c r="I8077" s="9"/>
      <c r="J8077" s="9"/>
      <c r="K8077" s="9"/>
    </row>
    <row r="8078" spans="1:11" x14ac:dyDescent="0.25">
      <c r="A8078" s="2"/>
      <c r="B8078" s="2"/>
      <c r="C8078" s="2"/>
      <c r="E8078" s="2"/>
      <c r="G8078" s="2"/>
      <c r="H8078" s="6"/>
      <c r="I8078" s="9"/>
      <c r="J8078" s="9"/>
      <c r="K8078" s="9"/>
    </row>
    <row r="8079" spans="1:11" x14ac:dyDescent="0.25">
      <c r="A8079" s="2"/>
      <c r="B8079" s="2"/>
      <c r="C8079" s="2"/>
      <c r="E8079" s="2"/>
      <c r="G8079" s="2"/>
      <c r="H8079" s="6"/>
      <c r="I8079" s="9"/>
      <c r="J8079" s="9"/>
      <c r="K8079" s="9"/>
    </row>
    <row r="8080" spans="1:11" x14ac:dyDescent="0.25">
      <c r="A8080" s="2"/>
      <c r="B8080" s="2"/>
      <c r="C8080" s="2"/>
      <c r="E8080" s="2"/>
      <c r="G8080" s="2"/>
      <c r="H8080" s="6"/>
      <c r="I8080" s="9"/>
      <c r="J8080" s="9"/>
      <c r="K8080" s="9"/>
    </row>
    <row r="8081" spans="1:11" x14ac:dyDescent="0.25">
      <c r="A8081" s="2"/>
      <c r="B8081" s="2"/>
      <c r="C8081" s="2"/>
      <c r="E8081" s="2"/>
      <c r="G8081" s="2"/>
      <c r="H8081" s="6"/>
      <c r="I8081" s="9"/>
      <c r="J8081" s="9"/>
      <c r="K8081" s="9"/>
    </row>
    <row r="8082" spans="1:11" x14ac:dyDescent="0.25">
      <c r="A8082" s="2"/>
      <c r="B8082" s="2"/>
      <c r="C8082" s="2"/>
      <c r="E8082" s="2"/>
      <c r="G8082" s="2"/>
      <c r="H8082" s="6"/>
      <c r="I8082" s="9"/>
      <c r="J8082" s="9"/>
      <c r="K8082" s="9"/>
    </row>
    <row r="8083" spans="1:11" x14ac:dyDescent="0.25">
      <c r="A8083" s="2"/>
      <c r="B8083" s="2"/>
      <c r="C8083" s="2"/>
      <c r="E8083" s="2"/>
      <c r="G8083" s="2"/>
      <c r="H8083" s="6"/>
      <c r="I8083" s="9"/>
      <c r="J8083" s="9"/>
      <c r="K8083" s="9"/>
    </row>
    <row r="8084" spans="1:11" x14ac:dyDescent="0.25">
      <c r="A8084" s="2"/>
      <c r="B8084" s="2"/>
      <c r="C8084" s="2"/>
      <c r="E8084" s="2"/>
      <c r="G8084" s="2"/>
      <c r="H8084" s="6"/>
      <c r="I8084" s="9"/>
      <c r="J8084" s="9"/>
      <c r="K8084" s="9"/>
    </row>
    <row r="8085" spans="1:11" x14ac:dyDescent="0.25">
      <c r="A8085" s="2"/>
      <c r="B8085" s="2"/>
      <c r="C8085" s="2"/>
      <c r="E8085" s="2"/>
      <c r="G8085" s="2"/>
      <c r="H8085" s="6"/>
      <c r="I8085" s="9"/>
      <c r="J8085" s="9"/>
      <c r="K8085" s="9"/>
    </row>
    <row r="8086" spans="1:11" x14ac:dyDescent="0.25">
      <c r="A8086" s="2"/>
      <c r="B8086" s="2"/>
      <c r="C8086" s="2"/>
      <c r="E8086" s="2"/>
      <c r="G8086" s="2"/>
      <c r="H8086" s="6"/>
      <c r="I8086" s="9"/>
      <c r="J8086" s="9"/>
      <c r="K8086" s="9"/>
    </row>
    <row r="8087" spans="1:11" x14ac:dyDescent="0.25">
      <c r="A8087" s="2"/>
      <c r="B8087" s="2"/>
      <c r="C8087" s="2"/>
      <c r="E8087" s="2"/>
      <c r="G8087" s="2"/>
      <c r="H8087" s="6"/>
      <c r="I8087" s="9"/>
      <c r="J8087" s="9"/>
      <c r="K8087" s="9"/>
    </row>
    <row r="8088" spans="1:11" x14ac:dyDescent="0.25">
      <c r="A8088" s="2"/>
      <c r="B8088" s="2"/>
      <c r="C8088" s="2"/>
      <c r="E8088" s="2"/>
      <c r="G8088" s="2"/>
      <c r="H8088" s="6"/>
      <c r="I8088" s="9"/>
      <c r="J8088" s="9"/>
      <c r="K8088" s="9"/>
    </row>
    <row r="8089" spans="1:11" x14ac:dyDescent="0.25">
      <c r="A8089" s="2"/>
      <c r="B8089" s="2"/>
      <c r="C8089" s="2"/>
      <c r="E8089" s="2"/>
      <c r="G8089" s="2"/>
      <c r="H8089" s="6"/>
      <c r="I8089" s="9"/>
      <c r="J8089" s="9"/>
      <c r="K8089" s="9"/>
    </row>
    <row r="8090" spans="1:11" x14ac:dyDescent="0.25">
      <c r="A8090" s="2"/>
      <c r="B8090" s="2"/>
      <c r="C8090" s="2"/>
      <c r="E8090" s="2"/>
      <c r="G8090" s="2"/>
      <c r="H8090" s="6"/>
      <c r="I8090" s="9"/>
      <c r="J8090" s="9"/>
      <c r="K8090" s="9"/>
    </row>
    <row r="8091" spans="1:11" x14ac:dyDescent="0.25">
      <c r="A8091" s="2"/>
      <c r="B8091" s="2"/>
      <c r="C8091" s="2"/>
      <c r="E8091" s="2"/>
      <c r="G8091" s="2"/>
      <c r="H8091" s="6"/>
      <c r="I8091" s="9"/>
      <c r="J8091" s="9"/>
      <c r="K8091" s="9"/>
    </row>
    <row r="8092" spans="1:11" x14ac:dyDescent="0.25">
      <c r="A8092" s="2"/>
      <c r="B8092" s="2"/>
      <c r="C8092" s="2"/>
      <c r="E8092" s="2"/>
      <c r="G8092" s="2"/>
      <c r="H8092" s="6"/>
      <c r="I8092" s="9"/>
      <c r="J8092" s="9"/>
      <c r="K8092" s="9"/>
    </row>
    <row r="8093" spans="1:11" x14ac:dyDescent="0.25">
      <c r="A8093" s="2"/>
      <c r="B8093" s="2"/>
      <c r="C8093" s="2"/>
      <c r="E8093" s="2"/>
      <c r="G8093" s="2"/>
      <c r="H8093" s="6"/>
      <c r="I8093" s="9"/>
      <c r="J8093" s="9"/>
      <c r="K8093" s="9"/>
    </row>
    <row r="8094" spans="1:11" x14ac:dyDescent="0.25">
      <c r="A8094" s="2"/>
      <c r="B8094" s="2"/>
      <c r="C8094" s="2"/>
      <c r="E8094" s="2"/>
      <c r="G8094" s="2"/>
      <c r="H8094" s="6"/>
      <c r="I8094" s="9"/>
      <c r="J8094" s="9"/>
      <c r="K8094" s="9"/>
    </row>
    <row r="8095" spans="1:11" x14ac:dyDescent="0.25">
      <c r="A8095" s="2"/>
      <c r="B8095" s="2"/>
      <c r="C8095" s="2"/>
      <c r="E8095" s="2"/>
      <c r="G8095" s="2"/>
      <c r="H8095" s="6"/>
      <c r="I8095" s="9"/>
      <c r="J8095" s="9"/>
      <c r="K8095" s="9"/>
    </row>
    <row r="8096" spans="1:11" x14ac:dyDescent="0.25">
      <c r="A8096" s="2"/>
      <c r="B8096" s="2"/>
      <c r="C8096" s="2"/>
      <c r="E8096" s="2"/>
      <c r="G8096" s="2"/>
      <c r="H8096" s="6"/>
      <c r="I8096" s="9"/>
      <c r="J8096" s="9"/>
      <c r="K8096" s="9"/>
    </row>
    <row r="8097" spans="1:11" x14ac:dyDescent="0.25">
      <c r="A8097" s="2"/>
      <c r="B8097" s="2"/>
      <c r="C8097" s="2"/>
      <c r="E8097" s="2"/>
      <c r="G8097" s="2"/>
      <c r="H8097" s="6"/>
      <c r="I8097" s="9"/>
      <c r="J8097" s="9"/>
      <c r="K8097" s="9"/>
    </row>
    <row r="8098" spans="1:11" x14ac:dyDescent="0.25">
      <c r="A8098" s="2"/>
      <c r="B8098" s="2"/>
      <c r="C8098" s="2"/>
      <c r="E8098" s="2"/>
      <c r="G8098" s="2"/>
      <c r="H8098" s="6"/>
      <c r="I8098" s="9"/>
      <c r="J8098" s="9"/>
      <c r="K8098" s="9"/>
    </row>
    <row r="8099" spans="1:11" x14ac:dyDescent="0.25">
      <c r="A8099" s="2"/>
      <c r="B8099" s="2"/>
      <c r="C8099" s="2"/>
      <c r="E8099" s="2"/>
      <c r="G8099" s="2"/>
      <c r="H8099" s="6"/>
      <c r="I8099" s="9"/>
      <c r="J8099" s="9"/>
      <c r="K8099" s="9"/>
    </row>
    <row r="8100" spans="1:11" x14ac:dyDescent="0.25">
      <c r="A8100" s="2"/>
      <c r="B8100" s="2"/>
      <c r="C8100" s="2"/>
      <c r="E8100" s="2"/>
      <c r="G8100" s="2"/>
      <c r="H8100" s="6"/>
      <c r="I8100" s="9"/>
      <c r="J8100" s="9"/>
      <c r="K8100" s="9"/>
    </row>
    <row r="8101" spans="1:11" x14ac:dyDescent="0.25">
      <c r="A8101" s="2"/>
      <c r="B8101" s="2"/>
      <c r="C8101" s="2"/>
      <c r="E8101" s="2"/>
      <c r="G8101" s="2"/>
      <c r="H8101" s="6"/>
      <c r="I8101" s="9"/>
      <c r="J8101" s="9"/>
      <c r="K8101" s="9"/>
    </row>
    <row r="8102" spans="1:11" x14ac:dyDescent="0.25">
      <c r="A8102" s="2"/>
      <c r="B8102" s="2"/>
      <c r="C8102" s="2"/>
      <c r="E8102" s="2"/>
      <c r="G8102" s="2"/>
      <c r="H8102" s="6"/>
      <c r="I8102" s="9"/>
      <c r="J8102" s="9"/>
      <c r="K8102" s="9"/>
    </row>
    <row r="8103" spans="1:11" x14ac:dyDescent="0.25">
      <c r="A8103" s="2"/>
      <c r="B8103" s="2"/>
      <c r="C8103" s="2"/>
      <c r="E8103" s="2"/>
      <c r="G8103" s="2"/>
      <c r="H8103" s="6"/>
      <c r="I8103" s="9"/>
      <c r="J8103" s="9"/>
      <c r="K8103" s="9"/>
    </row>
    <row r="8104" spans="1:11" x14ac:dyDescent="0.25">
      <c r="A8104" s="2"/>
      <c r="B8104" s="2"/>
      <c r="C8104" s="2"/>
      <c r="E8104" s="2"/>
      <c r="G8104" s="2"/>
      <c r="H8104" s="6"/>
      <c r="I8104" s="9"/>
      <c r="J8104" s="9"/>
      <c r="K8104" s="9"/>
    </row>
    <row r="8105" spans="1:11" x14ac:dyDescent="0.25">
      <c r="A8105" s="2"/>
      <c r="B8105" s="2"/>
      <c r="C8105" s="2"/>
      <c r="E8105" s="2"/>
      <c r="G8105" s="2"/>
      <c r="H8105" s="6"/>
      <c r="I8105" s="9"/>
      <c r="J8105" s="9"/>
      <c r="K8105" s="9"/>
    </row>
    <row r="8106" spans="1:11" x14ac:dyDescent="0.25">
      <c r="A8106" s="2"/>
      <c r="B8106" s="2"/>
      <c r="C8106" s="2"/>
      <c r="E8106" s="2"/>
      <c r="G8106" s="2"/>
      <c r="H8106" s="6"/>
      <c r="I8106" s="9"/>
      <c r="J8106" s="9"/>
      <c r="K8106" s="9"/>
    </row>
    <row r="8107" spans="1:11" x14ac:dyDescent="0.25">
      <c r="A8107" s="2"/>
      <c r="B8107" s="2"/>
      <c r="C8107" s="2"/>
      <c r="E8107" s="2"/>
      <c r="G8107" s="2"/>
      <c r="H8107" s="6"/>
      <c r="I8107" s="9"/>
      <c r="J8107" s="9"/>
      <c r="K8107" s="9"/>
    </row>
    <row r="8108" spans="1:11" x14ac:dyDescent="0.25">
      <c r="A8108" s="2"/>
      <c r="B8108" s="2"/>
      <c r="C8108" s="2"/>
      <c r="E8108" s="2"/>
      <c r="G8108" s="2"/>
      <c r="H8108" s="6"/>
      <c r="I8108" s="9"/>
      <c r="J8108" s="9"/>
      <c r="K8108" s="9"/>
    </row>
    <row r="8109" spans="1:11" x14ac:dyDescent="0.25">
      <c r="A8109" s="2"/>
      <c r="B8109" s="2"/>
      <c r="C8109" s="2"/>
      <c r="E8109" s="2"/>
      <c r="G8109" s="2"/>
      <c r="H8109" s="6"/>
      <c r="I8109" s="9"/>
      <c r="J8109" s="9"/>
      <c r="K8109" s="9"/>
    </row>
    <row r="8110" spans="1:11" x14ac:dyDescent="0.25">
      <c r="A8110" s="2"/>
      <c r="B8110" s="2"/>
      <c r="C8110" s="2"/>
      <c r="E8110" s="2"/>
      <c r="G8110" s="2"/>
      <c r="H8110" s="6"/>
      <c r="I8110" s="9"/>
      <c r="J8110" s="9"/>
      <c r="K8110" s="9"/>
    </row>
    <row r="8111" spans="1:11" x14ac:dyDescent="0.25">
      <c r="A8111" s="2"/>
      <c r="B8111" s="2"/>
      <c r="C8111" s="2"/>
      <c r="E8111" s="2"/>
      <c r="G8111" s="2"/>
      <c r="H8111" s="6"/>
      <c r="I8111" s="9"/>
      <c r="J8111" s="9"/>
      <c r="K8111" s="9"/>
    </row>
    <row r="8112" spans="1:11" x14ac:dyDescent="0.25">
      <c r="A8112" s="2"/>
      <c r="B8112" s="2"/>
      <c r="C8112" s="2"/>
      <c r="E8112" s="2"/>
      <c r="G8112" s="2"/>
      <c r="H8112" s="6"/>
      <c r="I8112" s="9"/>
      <c r="J8112" s="9"/>
      <c r="K8112" s="9"/>
    </row>
    <row r="8113" spans="1:11" x14ac:dyDescent="0.25">
      <c r="A8113" s="2"/>
      <c r="B8113" s="2"/>
      <c r="C8113" s="2"/>
      <c r="E8113" s="2"/>
      <c r="G8113" s="2"/>
      <c r="H8113" s="6"/>
      <c r="I8113" s="9"/>
      <c r="J8113" s="9"/>
      <c r="K8113" s="9"/>
    </row>
    <row r="8114" spans="1:11" x14ac:dyDescent="0.25">
      <c r="A8114" s="2"/>
      <c r="B8114" s="2"/>
      <c r="C8114" s="2"/>
      <c r="E8114" s="2"/>
      <c r="G8114" s="2"/>
      <c r="H8114" s="6"/>
      <c r="I8114" s="9"/>
      <c r="J8114" s="9"/>
      <c r="K8114" s="9"/>
    </row>
    <row r="8115" spans="1:11" x14ac:dyDescent="0.25">
      <c r="A8115" s="2"/>
      <c r="B8115" s="2"/>
      <c r="C8115" s="2"/>
      <c r="E8115" s="2"/>
      <c r="G8115" s="2"/>
      <c r="H8115" s="6"/>
      <c r="I8115" s="9"/>
      <c r="J8115" s="9"/>
      <c r="K8115" s="9"/>
    </row>
    <row r="8116" spans="1:11" x14ac:dyDescent="0.25">
      <c r="A8116" s="2"/>
      <c r="B8116" s="2"/>
      <c r="C8116" s="2"/>
      <c r="E8116" s="2"/>
      <c r="G8116" s="2"/>
      <c r="H8116" s="6"/>
      <c r="I8116" s="9"/>
      <c r="J8116" s="9"/>
      <c r="K8116" s="9"/>
    </row>
    <row r="8117" spans="1:11" x14ac:dyDescent="0.25">
      <c r="A8117" s="2"/>
      <c r="B8117" s="2"/>
      <c r="C8117" s="2"/>
      <c r="E8117" s="2"/>
      <c r="G8117" s="2"/>
      <c r="H8117" s="6"/>
      <c r="I8117" s="9"/>
      <c r="J8117" s="9"/>
      <c r="K8117" s="9"/>
    </row>
    <row r="8118" spans="1:11" x14ac:dyDescent="0.25">
      <c r="A8118" s="2"/>
      <c r="B8118" s="2"/>
      <c r="C8118" s="2"/>
      <c r="E8118" s="2"/>
      <c r="G8118" s="2"/>
      <c r="H8118" s="6"/>
      <c r="I8118" s="9"/>
      <c r="J8118" s="9"/>
      <c r="K8118" s="9"/>
    </row>
    <row r="8119" spans="1:11" x14ac:dyDescent="0.25">
      <c r="A8119" s="2"/>
      <c r="B8119" s="2"/>
      <c r="C8119" s="2"/>
      <c r="E8119" s="2"/>
      <c r="G8119" s="2"/>
      <c r="H8119" s="6"/>
      <c r="I8119" s="9"/>
      <c r="J8119" s="9"/>
      <c r="K8119" s="9"/>
    </row>
    <row r="8120" spans="1:11" x14ac:dyDescent="0.25">
      <c r="A8120" s="2"/>
      <c r="B8120" s="2"/>
      <c r="C8120" s="2"/>
      <c r="E8120" s="2"/>
      <c r="G8120" s="2"/>
      <c r="H8120" s="6"/>
      <c r="I8120" s="9"/>
      <c r="J8120" s="9"/>
      <c r="K8120" s="9"/>
    </row>
    <row r="8121" spans="1:11" x14ac:dyDescent="0.25">
      <c r="A8121" s="2"/>
      <c r="B8121" s="2"/>
      <c r="C8121" s="2"/>
      <c r="E8121" s="2"/>
      <c r="G8121" s="2"/>
      <c r="H8121" s="6"/>
      <c r="I8121" s="9"/>
      <c r="J8121" s="9"/>
      <c r="K8121" s="9"/>
    </row>
    <row r="8122" spans="1:11" x14ac:dyDescent="0.25">
      <c r="A8122" s="2"/>
      <c r="B8122" s="2"/>
      <c r="C8122" s="2"/>
      <c r="E8122" s="2"/>
      <c r="G8122" s="2"/>
      <c r="H8122" s="6"/>
      <c r="I8122" s="9"/>
      <c r="J8122" s="9"/>
      <c r="K8122" s="9"/>
    </row>
    <row r="8123" spans="1:11" x14ac:dyDescent="0.25">
      <c r="A8123" s="2"/>
      <c r="B8123" s="2"/>
      <c r="C8123" s="2"/>
      <c r="E8123" s="2"/>
      <c r="G8123" s="2"/>
      <c r="H8123" s="6"/>
      <c r="I8123" s="9"/>
      <c r="J8123" s="9"/>
      <c r="K8123" s="9"/>
    </row>
    <row r="8124" spans="1:11" x14ac:dyDescent="0.25">
      <c r="A8124" s="2"/>
      <c r="B8124" s="2"/>
      <c r="C8124" s="2"/>
      <c r="E8124" s="2"/>
      <c r="G8124" s="2"/>
      <c r="H8124" s="6"/>
      <c r="I8124" s="9"/>
      <c r="J8124" s="9"/>
      <c r="K8124" s="9"/>
    </row>
    <row r="8125" spans="1:11" x14ac:dyDescent="0.25">
      <c r="A8125" s="2"/>
      <c r="B8125" s="2"/>
      <c r="C8125" s="2"/>
      <c r="E8125" s="2"/>
      <c r="G8125" s="2"/>
      <c r="H8125" s="6"/>
      <c r="I8125" s="9"/>
      <c r="J8125" s="9"/>
      <c r="K8125" s="9"/>
    </row>
    <row r="8126" spans="1:11" x14ac:dyDescent="0.25">
      <c r="A8126" s="2"/>
      <c r="B8126" s="2"/>
      <c r="C8126" s="2"/>
      <c r="E8126" s="2"/>
      <c r="G8126" s="2"/>
      <c r="H8126" s="6"/>
      <c r="I8126" s="9"/>
      <c r="J8126" s="9"/>
      <c r="K8126" s="9"/>
    </row>
    <row r="8127" spans="1:11" x14ac:dyDescent="0.25">
      <c r="A8127" s="2"/>
      <c r="B8127" s="2"/>
      <c r="C8127" s="2"/>
      <c r="E8127" s="2"/>
      <c r="G8127" s="2"/>
      <c r="H8127" s="6"/>
      <c r="I8127" s="9"/>
      <c r="J8127" s="9"/>
      <c r="K8127" s="9"/>
    </row>
    <row r="8128" spans="1:11" x14ac:dyDescent="0.25">
      <c r="A8128" s="2"/>
      <c r="B8128" s="2"/>
      <c r="C8128" s="2"/>
      <c r="E8128" s="2"/>
      <c r="G8128" s="2"/>
      <c r="H8128" s="6"/>
      <c r="I8128" s="9"/>
      <c r="J8128" s="9"/>
      <c r="K8128" s="9"/>
    </row>
    <row r="8129" spans="1:11" x14ac:dyDescent="0.25">
      <c r="A8129" s="2"/>
      <c r="B8129" s="2"/>
      <c r="C8129" s="2"/>
      <c r="E8129" s="2"/>
      <c r="G8129" s="2"/>
      <c r="H8129" s="6"/>
      <c r="I8129" s="9"/>
      <c r="J8129" s="9"/>
      <c r="K8129" s="9"/>
    </row>
    <row r="8130" spans="1:11" x14ac:dyDescent="0.25">
      <c r="A8130" s="2"/>
      <c r="B8130" s="2"/>
      <c r="C8130" s="2"/>
      <c r="E8130" s="2"/>
      <c r="G8130" s="2"/>
      <c r="H8130" s="6"/>
      <c r="I8130" s="9"/>
      <c r="J8130" s="9"/>
      <c r="K8130" s="9"/>
    </row>
    <row r="8131" spans="1:11" x14ac:dyDescent="0.25">
      <c r="A8131" s="2"/>
      <c r="B8131" s="2"/>
      <c r="C8131" s="2"/>
      <c r="E8131" s="2"/>
      <c r="G8131" s="2"/>
      <c r="H8131" s="6"/>
      <c r="I8131" s="9"/>
      <c r="J8131" s="9"/>
      <c r="K8131" s="9"/>
    </row>
    <row r="8132" spans="1:11" x14ac:dyDescent="0.25">
      <c r="A8132" s="2"/>
      <c r="B8132" s="2"/>
      <c r="C8132" s="2"/>
      <c r="E8132" s="2"/>
      <c r="G8132" s="2"/>
      <c r="H8132" s="6"/>
      <c r="I8132" s="9"/>
      <c r="J8132" s="9"/>
      <c r="K8132" s="9"/>
    </row>
    <row r="8133" spans="1:11" x14ac:dyDescent="0.25">
      <c r="A8133" s="2"/>
      <c r="B8133" s="2"/>
      <c r="C8133" s="2"/>
      <c r="E8133" s="2"/>
      <c r="G8133" s="2"/>
      <c r="H8133" s="6"/>
      <c r="I8133" s="9"/>
      <c r="J8133" s="9"/>
      <c r="K8133" s="9"/>
    </row>
    <row r="8134" spans="1:11" x14ac:dyDescent="0.25">
      <c r="A8134" s="2"/>
      <c r="B8134" s="2"/>
      <c r="C8134" s="2"/>
      <c r="E8134" s="2"/>
      <c r="G8134" s="2"/>
      <c r="H8134" s="6"/>
      <c r="I8134" s="9"/>
      <c r="J8134" s="9"/>
      <c r="K8134" s="9"/>
    </row>
    <row r="8135" spans="1:11" x14ac:dyDescent="0.25">
      <c r="A8135" s="2"/>
      <c r="B8135" s="2"/>
      <c r="C8135" s="2"/>
      <c r="E8135" s="2"/>
      <c r="G8135" s="2"/>
      <c r="H8135" s="6"/>
      <c r="I8135" s="9"/>
      <c r="J8135" s="9"/>
      <c r="K8135" s="9"/>
    </row>
    <row r="8136" spans="1:11" x14ac:dyDescent="0.25">
      <c r="A8136" s="2"/>
      <c r="B8136" s="2"/>
      <c r="C8136" s="2"/>
      <c r="E8136" s="2"/>
      <c r="G8136" s="2"/>
      <c r="H8136" s="6"/>
      <c r="I8136" s="9"/>
      <c r="J8136" s="9"/>
      <c r="K8136" s="9"/>
    </row>
    <row r="8137" spans="1:11" x14ac:dyDescent="0.25">
      <c r="A8137" s="2"/>
      <c r="B8137" s="2"/>
      <c r="C8137" s="2"/>
      <c r="E8137" s="2"/>
      <c r="G8137" s="2"/>
      <c r="H8137" s="6"/>
      <c r="I8137" s="9"/>
      <c r="J8137" s="9"/>
      <c r="K8137" s="9"/>
    </row>
    <row r="8138" spans="1:11" x14ac:dyDescent="0.25">
      <c r="A8138" s="2"/>
      <c r="B8138" s="2"/>
      <c r="C8138" s="2"/>
      <c r="E8138" s="2"/>
      <c r="G8138" s="2"/>
      <c r="H8138" s="6"/>
      <c r="I8138" s="9"/>
      <c r="J8138" s="9"/>
      <c r="K8138" s="9"/>
    </row>
    <row r="8139" spans="1:11" x14ac:dyDescent="0.25">
      <c r="A8139" s="2"/>
      <c r="B8139" s="2"/>
      <c r="C8139" s="2"/>
      <c r="E8139" s="2"/>
      <c r="G8139" s="2"/>
      <c r="H8139" s="6"/>
      <c r="I8139" s="9"/>
      <c r="J8139" s="9"/>
      <c r="K8139" s="9"/>
    </row>
    <row r="8140" spans="1:11" x14ac:dyDescent="0.25">
      <c r="A8140" s="2"/>
      <c r="B8140" s="2"/>
      <c r="C8140" s="2"/>
      <c r="E8140" s="2"/>
      <c r="G8140" s="2"/>
      <c r="H8140" s="6"/>
      <c r="I8140" s="9"/>
      <c r="J8140" s="9"/>
      <c r="K8140" s="9"/>
    </row>
    <row r="8141" spans="1:11" x14ac:dyDescent="0.25">
      <c r="A8141" s="2"/>
      <c r="B8141" s="2"/>
      <c r="C8141" s="2"/>
      <c r="E8141" s="2"/>
      <c r="G8141" s="2"/>
      <c r="H8141" s="6"/>
      <c r="I8141" s="9"/>
      <c r="J8141" s="9"/>
      <c r="K8141" s="9"/>
    </row>
    <row r="8142" spans="1:11" x14ac:dyDescent="0.25">
      <c r="A8142" s="2"/>
      <c r="B8142" s="2"/>
      <c r="C8142" s="2"/>
      <c r="E8142" s="2"/>
      <c r="G8142" s="2"/>
      <c r="H8142" s="6"/>
      <c r="I8142" s="9"/>
      <c r="J8142" s="9"/>
      <c r="K8142" s="9"/>
    </row>
    <row r="8143" spans="1:11" x14ac:dyDescent="0.25">
      <c r="A8143" s="2"/>
      <c r="B8143" s="2"/>
      <c r="C8143" s="2"/>
      <c r="E8143" s="2"/>
      <c r="G8143" s="2"/>
      <c r="H8143" s="6"/>
      <c r="I8143" s="9"/>
      <c r="J8143" s="9"/>
      <c r="K8143" s="9"/>
    </row>
    <row r="8144" spans="1:11" x14ac:dyDescent="0.25">
      <c r="A8144" s="2"/>
      <c r="B8144" s="2"/>
      <c r="C8144" s="2"/>
      <c r="E8144" s="2"/>
      <c r="G8144" s="2"/>
      <c r="H8144" s="6"/>
      <c r="I8144" s="9"/>
      <c r="J8144" s="9"/>
      <c r="K8144" s="9"/>
    </row>
    <row r="8145" spans="1:11" x14ac:dyDescent="0.25">
      <c r="A8145" s="2"/>
      <c r="B8145" s="2"/>
      <c r="C8145" s="2"/>
      <c r="E8145" s="2"/>
      <c r="G8145" s="2"/>
      <c r="H8145" s="6"/>
      <c r="I8145" s="9"/>
      <c r="J8145" s="9"/>
      <c r="K8145" s="9"/>
    </row>
    <row r="8146" spans="1:11" x14ac:dyDescent="0.25">
      <c r="A8146" s="2"/>
      <c r="B8146" s="2"/>
      <c r="C8146" s="2"/>
      <c r="E8146" s="2"/>
      <c r="G8146" s="2"/>
      <c r="H8146" s="6"/>
      <c r="I8146" s="9"/>
      <c r="J8146" s="9"/>
      <c r="K8146" s="9"/>
    </row>
    <row r="8147" spans="1:11" x14ac:dyDescent="0.25">
      <c r="A8147" s="2"/>
      <c r="B8147" s="2"/>
      <c r="C8147" s="2"/>
      <c r="E8147" s="2"/>
      <c r="G8147" s="2"/>
      <c r="H8147" s="6"/>
      <c r="I8147" s="9"/>
      <c r="J8147" s="9"/>
      <c r="K8147" s="9"/>
    </row>
    <row r="8148" spans="1:11" x14ac:dyDescent="0.25">
      <c r="A8148" s="2"/>
      <c r="B8148" s="2"/>
      <c r="C8148" s="2"/>
      <c r="E8148" s="2"/>
      <c r="G8148" s="2"/>
      <c r="H8148" s="6"/>
      <c r="I8148" s="9"/>
      <c r="J8148" s="9"/>
      <c r="K8148" s="9"/>
    </row>
    <row r="8149" spans="1:11" x14ac:dyDescent="0.25">
      <c r="A8149" s="2"/>
      <c r="B8149" s="2"/>
      <c r="C8149" s="2"/>
      <c r="E8149" s="2"/>
      <c r="G8149" s="2"/>
      <c r="H8149" s="6"/>
      <c r="I8149" s="9"/>
      <c r="J8149" s="9"/>
      <c r="K8149" s="9"/>
    </row>
    <row r="8150" spans="1:11" x14ac:dyDescent="0.25">
      <c r="A8150" s="2"/>
      <c r="B8150" s="2"/>
      <c r="C8150" s="2"/>
      <c r="E8150" s="2"/>
      <c r="G8150" s="2"/>
      <c r="H8150" s="6"/>
      <c r="I8150" s="9"/>
      <c r="J8150" s="9"/>
      <c r="K8150" s="9"/>
    </row>
    <row r="8151" spans="1:11" x14ac:dyDescent="0.25">
      <c r="A8151" s="2"/>
      <c r="B8151" s="2"/>
      <c r="C8151" s="2"/>
      <c r="E8151" s="2"/>
      <c r="G8151" s="2"/>
      <c r="H8151" s="6"/>
      <c r="I8151" s="9"/>
      <c r="J8151" s="9"/>
      <c r="K8151" s="9"/>
    </row>
    <row r="8152" spans="1:11" x14ac:dyDescent="0.25">
      <c r="A8152" s="2"/>
      <c r="B8152" s="2"/>
      <c r="C8152" s="2"/>
      <c r="E8152" s="2"/>
      <c r="G8152" s="2"/>
      <c r="H8152" s="6"/>
      <c r="I8152" s="9"/>
      <c r="J8152" s="9"/>
      <c r="K8152" s="9"/>
    </row>
    <row r="8153" spans="1:11" x14ac:dyDescent="0.25">
      <c r="A8153" s="2"/>
      <c r="B8153" s="2"/>
      <c r="C8153" s="2"/>
      <c r="E8153" s="2"/>
      <c r="G8153" s="2"/>
      <c r="H8153" s="6"/>
      <c r="I8153" s="9"/>
      <c r="J8153" s="9"/>
      <c r="K8153" s="9"/>
    </row>
    <row r="8154" spans="1:11" x14ac:dyDescent="0.25">
      <c r="A8154" s="2"/>
      <c r="B8154" s="2"/>
      <c r="C8154" s="2"/>
      <c r="E8154" s="2"/>
      <c r="G8154" s="2"/>
      <c r="H8154" s="6"/>
      <c r="I8154" s="9"/>
      <c r="J8154" s="9"/>
      <c r="K8154" s="9"/>
    </row>
    <row r="8155" spans="1:11" x14ac:dyDescent="0.25">
      <c r="A8155" s="2"/>
      <c r="B8155" s="2"/>
      <c r="C8155" s="2"/>
      <c r="E8155" s="2"/>
      <c r="G8155" s="2"/>
      <c r="H8155" s="6"/>
      <c r="I8155" s="9"/>
      <c r="J8155" s="9"/>
      <c r="K8155" s="9"/>
    </row>
    <row r="8156" spans="1:11" x14ac:dyDescent="0.25">
      <c r="A8156" s="2"/>
      <c r="B8156" s="2"/>
      <c r="C8156" s="2"/>
      <c r="E8156" s="2"/>
      <c r="G8156" s="2"/>
      <c r="H8156" s="6"/>
      <c r="I8156" s="9"/>
      <c r="J8156" s="9"/>
      <c r="K8156" s="9"/>
    </row>
    <row r="8157" spans="1:11" x14ac:dyDescent="0.25">
      <c r="A8157" s="2"/>
      <c r="B8157" s="2"/>
      <c r="C8157" s="2"/>
      <c r="E8157" s="2"/>
      <c r="G8157" s="2"/>
      <c r="H8157" s="6"/>
      <c r="I8157" s="9"/>
      <c r="J8157" s="9"/>
      <c r="K8157" s="9"/>
    </row>
    <row r="8158" spans="1:11" x14ac:dyDescent="0.25">
      <c r="A8158" s="2"/>
      <c r="B8158" s="2"/>
      <c r="C8158" s="2"/>
      <c r="E8158" s="2"/>
      <c r="G8158" s="2"/>
      <c r="H8158" s="6"/>
      <c r="I8158" s="9"/>
      <c r="J8158" s="9"/>
      <c r="K8158" s="9"/>
    </row>
    <row r="8159" spans="1:11" x14ac:dyDescent="0.25">
      <c r="A8159" s="2"/>
      <c r="B8159" s="2"/>
      <c r="C8159" s="2"/>
      <c r="E8159" s="2"/>
      <c r="G8159" s="2"/>
      <c r="H8159" s="6"/>
      <c r="I8159" s="9"/>
      <c r="J8159" s="9"/>
      <c r="K8159" s="9"/>
    </row>
    <row r="8160" spans="1:11" x14ac:dyDescent="0.25">
      <c r="A8160" s="2"/>
      <c r="B8160" s="2"/>
      <c r="C8160" s="2"/>
      <c r="E8160" s="2"/>
      <c r="G8160" s="2"/>
      <c r="H8160" s="6"/>
      <c r="I8160" s="9"/>
      <c r="J8160" s="9"/>
      <c r="K8160" s="9"/>
    </row>
    <row r="8161" spans="1:11" x14ac:dyDescent="0.25">
      <c r="A8161" s="2"/>
      <c r="B8161" s="2"/>
      <c r="C8161" s="2"/>
      <c r="E8161" s="2"/>
      <c r="G8161" s="2"/>
      <c r="H8161" s="6"/>
      <c r="I8161" s="9"/>
      <c r="J8161" s="9"/>
      <c r="K8161" s="9"/>
    </row>
    <row r="8162" spans="1:11" x14ac:dyDescent="0.25">
      <c r="A8162" s="2"/>
      <c r="B8162" s="2"/>
      <c r="C8162" s="2"/>
      <c r="E8162" s="2"/>
      <c r="G8162" s="2"/>
      <c r="H8162" s="6"/>
      <c r="I8162" s="9"/>
      <c r="J8162" s="9"/>
      <c r="K8162" s="9"/>
    </row>
    <row r="8163" spans="1:11" x14ac:dyDescent="0.25">
      <c r="A8163" s="2"/>
      <c r="B8163" s="2"/>
      <c r="C8163" s="2"/>
      <c r="E8163" s="2"/>
      <c r="G8163" s="2"/>
      <c r="H8163" s="6"/>
      <c r="I8163" s="9"/>
      <c r="J8163" s="9"/>
      <c r="K8163" s="9"/>
    </row>
    <row r="8164" spans="1:11" x14ac:dyDescent="0.25">
      <c r="A8164" s="2"/>
      <c r="B8164" s="2"/>
      <c r="C8164" s="2"/>
      <c r="E8164" s="2"/>
      <c r="G8164" s="2"/>
      <c r="H8164" s="6"/>
      <c r="I8164" s="9"/>
      <c r="J8164" s="9"/>
      <c r="K8164" s="9"/>
    </row>
    <row r="8165" spans="1:11" x14ac:dyDescent="0.25">
      <c r="A8165" s="2"/>
      <c r="B8165" s="2"/>
      <c r="C8165" s="2"/>
      <c r="E8165" s="2"/>
      <c r="G8165" s="2"/>
      <c r="H8165" s="6"/>
      <c r="I8165" s="9"/>
      <c r="J8165" s="9"/>
      <c r="K8165" s="9"/>
    </row>
    <row r="8166" spans="1:11" x14ac:dyDescent="0.25">
      <c r="A8166" s="2"/>
      <c r="B8166" s="2"/>
      <c r="C8166" s="2"/>
      <c r="E8166" s="2"/>
      <c r="G8166" s="2"/>
      <c r="H8166" s="6"/>
      <c r="I8166" s="9"/>
      <c r="J8166" s="9"/>
      <c r="K8166" s="9"/>
    </row>
    <row r="8167" spans="1:11" x14ac:dyDescent="0.25">
      <c r="A8167" s="2"/>
      <c r="B8167" s="2"/>
      <c r="C8167" s="2"/>
      <c r="E8167" s="2"/>
      <c r="G8167" s="2"/>
      <c r="H8167" s="6"/>
      <c r="I8167" s="9"/>
      <c r="J8167" s="9"/>
      <c r="K8167" s="9"/>
    </row>
    <row r="8168" spans="1:11" x14ac:dyDescent="0.25">
      <c r="A8168" s="2"/>
      <c r="B8168" s="2"/>
      <c r="C8168" s="2"/>
      <c r="E8168" s="2"/>
      <c r="G8168" s="2"/>
      <c r="H8168" s="6"/>
      <c r="I8168" s="9"/>
      <c r="J8168" s="9"/>
      <c r="K8168" s="9"/>
    </row>
    <row r="8169" spans="1:11" x14ac:dyDescent="0.25">
      <c r="A8169" s="2"/>
      <c r="B8169" s="2"/>
      <c r="C8169" s="2"/>
      <c r="E8169" s="2"/>
      <c r="G8169" s="2"/>
      <c r="H8169" s="6"/>
      <c r="I8169" s="9"/>
      <c r="J8169" s="9"/>
      <c r="K8169" s="9"/>
    </row>
    <row r="8170" spans="1:11" x14ac:dyDescent="0.25">
      <c r="A8170" s="2"/>
      <c r="B8170" s="2"/>
      <c r="C8170" s="2"/>
      <c r="E8170" s="2"/>
      <c r="G8170" s="2"/>
      <c r="H8170" s="6"/>
      <c r="I8170" s="9"/>
      <c r="J8170" s="9"/>
      <c r="K8170" s="9"/>
    </row>
    <row r="8171" spans="1:11" x14ac:dyDescent="0.25">
      <c r="A8171" s="2"/>
      <c r="B8171" s="2"/>
      <c r="C8171" s="2"/>
      <c r="E8171" s="2"/>
      <c r="G8171" s="2"/>
      <c r="H8171" s="6"/>
      <c r="I8171" s="9"/>
      <c r="J8171" s="9"/>
      <c r="K8171" s="9"/>
    </row>
    <row r="8172" spans="1:11" x14ac:dyDescent="0.25">
      <c r="A8172" s="2"/>
      <c r="B8172" s="2"/>
      <c r="C8172" s="2"/>
      <c r="E8172" s="2"/>
      <c r="G8172" s="2"/>
      <c r="H8172" s="6"/>
      <c r="I8172" s="9"/>
      <c r="J8172" s="9"/>
      <c r="K8172" s="9"/>
    </row>
    <row r="8173" spans="1:11" x14ac:dyDescent="0.25">
      <c r="A8173" s="2"/>
      <c r="B8173" s="2"/>
      <c r="C8173" s="2"/>
      <c r="E8173" s="2"/>
      <c r="G8173" s="2"/>
      <c r="H8173" s="6"/>
      <c r="I8173" s="9"/>
      <c r="J8173" s="9"/>
      <c r="K8173" s="9"/>
    </row>
    <row r="8174" spans="1:11" x14ac:dyDescent="0.25">
      <c r="A8174" s="2"/>
      <c r="B8174" s="2"/>
      <c r="C8174" s="2"/>
      <c r="E8174" s="2"/>
      <c r="G8174" s="2"/>
      <c r="H8174" s="6"/>
      <c r="I8174" s="9"/>
      <c r="J8174" s="9"/>
      <c r="K8174" s="9"/>
    </row>
    <row r="8175" spans="1:11" x14ac:dyDescent="0.25">
      <c r="A8175" s="2"/>
      <c r="B8175" s="2"/>
      <c r="C8175" s="2"/>
      <c r="E8175" s="2"/>
      <c r="G8175" s="2"/>
      <c r="H8175" s="6"/>
      <c r="I8175" s="9"/>
      <c r="J8175" s="9"/>
      <c r="K8175" s="9"/>
    </row>
    <row r="8176" spans="1:11" x14ac:dyDescent="0.25">
      <c r="A8176" s="2"/>
      <c r="B8176" s="2"/>
      <c r="C8176" s="2"/>
      <c r="E8176" s="2"/>
      <c r="G8176" s="2"/>
      <c r="H8176" s="6"/>
      <c r="I8176" s="9"/>
      <c r="J8176" s="9"/>
      <c r="K8176" s="9"/>
    </row>
    <row r="8177" spans="1:11" x14ac:dyDescent="0.25">
      <c r="A8177" s="2"/>
      <c r="B8177" s="2"/>
      <c r="C8177" s="2"/>
      <c r="E8177" s="2"/>
      <c r="G8177" s="2"/>
      <c r="H8177" s="6"/>
      <c r="I8177" s="9"/>
      <c r="J8177" s="9"/>
      <c r="K8177" s="9"/>
    </row>
    <row r="8178" spans="1:11" x14ac:dyDescent="0.25">
      <c r="A8178" s="2"/>
      <c r="B8178" s="2"/>
      <c r="C8178" s="2"/>
      <c r="E8178" s="2"/>
      <c r="G8178" s="2"/>
      <c r="H8178" s="6"/>
      <c r="I8178" s="9"/>
      <c r="J8178" s="9"/>
      <c r="K8178" s="9"/>
    </row>
    <row r="8179" spans="1:11" x14ac:dyDescent="0.25">
      <c r="A8179" s="2"/>
      <c r="B8179" s="2"/>
      <c r="C8179" s="2"/>
      <c r="E8179" s="2"/>
      <c r="G8179" s="2"/>
      <c r="H8179" s="6"/>
      <c r="I8179" s="9"/>
      <c r="J8179" s="9"/>
      <c r="K8179" s="9"/>
    </row>
    <row r="8180" spans="1:11" x14ac:dyDescent="0.25">
      <c r="A8180" s="2"/>
      <c r="B8180" s="2"/>
      <c r="C8180" s="2"/>
      <c r="E8180" s="2"/>
      <c r="G8180" s="2"/>
      <c r="H8180" s="6"/>
      <c r="I8180" s="9"/>
      <c r="J8180" s="9"/>
      <c r="K8180" s="9"/>
    </row>
    <row r="8181" spans="1:11" x14ac:dyDescent="0.25">
      <c r="A8181" s="2"/>
      <c r="B8181" s="2"/>
      <c r="C8181" s="2"/>
      <c r="E8181" s="2"/>
      <c r="G8181" s="2"/>
      <c r="H8181" s="6"/>
      <c r="I8181" s="9"/>
      <c r="J8181" s="9"/>
      <c r="K8181" s="9"/>
    </row>
    <row r="8182" spans="1:11" x14ac:dyDescent="0.25">
      <c r="A8182" s="2"/>
      <c r="B8182" s="2"/>
      <c r="C8182" s="2"/>
      <c r="E8182" s="2"/>
      <c r="G8182" s="2"/>
      <c r="H8182" s="6"/>
      <c r="I8182" s="9"/>
      <c r="J8182" s="9"/>
      <c r="K8182" s="9"/>
    </row>
    <row r="8183" spans="1:11" x14ac:dyDescent="0.25">
      <c r="A8183" s="2"/>
      <c r="B8183" s="2"/>
      <c r="C8183" s="2"/>
      <c r="E8183" s="2"/>
      <c r="G8183" s="2"/>
      <c r="H8183" s="6"/>
      <c r="I8183" s="9"/>
      <c r="J8183" s="9"/>
      <c r="K8183" s="9"/>
    </row>
    <row r="8184" spans="1:11" x14ac:dyDescent="0.25">
      <c r="A8184" s="2"/>
      <c r="B8184" s="2"/>
      <c r="C8184" s="2"/>
      <c r="E8184" s="2"/>
      <c r="G8184" s="2"/>
      <c r="H8184" s="6"/>
      <c r="I8184" s="9"/>
      <c r="J8184" s="9"/>
      <c r="K8184" s="9"/>
    </row>
    <row r="8185" spans="1:11" x14ac:dyDescent="0.25">
      <c r="A8185" s="2"/>
      <c r="B8185" s="2"/>
      <c r="C8185" s="2"/>
      <c r="E8185" s="2"/>
      <c r="G8185" s="2"/>
      <c r="H8185" s="6"/>
      <c r="I8185" s="9"/>
      <c r="J8185" s="9"/>
      <c r="K8185" s="9"/>
    </row>
    <row r="8186" spans="1:11" x14ac:dyDescent="0.25">
      <c r="A8186" s="2"/>
      <c r="B8186" s="2"/>
      <c r="C8186" s="2"/>
      <c r="E8186" s="2"/>
      <c r="G8186" s="2"/>
      <c r="H8186" s="6"/>
      <c r="I8186" s="9"/>
      <c r="J8186" s="9"/>
      <c r="K8186" s="9"/>
    </row>
    <row r="8187" spans="1:11" x14ac:dyDescent="0.25">
      <c r="A8187" s="2"/>
      <c r="B8187" s="2"/>
      <c r="C8187" s="2"/>
      <c r="E8187" s="2"/>
      <c r="G8187" s="2"/>
      <c r="H8187" s="6"/>
      <c r="I8187" s="9"/>
      <c r="J8187" s="9"/>
      <c r="K8187" s="9"/>
    </row>
    <row r="8188" spans="1:11" x14ac:dyDescent="0.25">
      <c r="A8188" s="2"/>
      <c r="B8188" s="2"/>
      <c r="C8188" s="2"/>
      <c r="E8188" s="2"/>
      <c r="G8188" s="2"/>
      <c r="H8188" s="6"/>
      <c r="I8188" s="9"/>
      <c r="J8188" s="9"/>
      <c r="K8188" s="9"/>
    </row>
    <row r="8189" spans="1:11" x14ac:dyDescent="0.25">
      <c r="A8189" s="2"/>
      <c r="B8189" s="2"/>
      <c r="C8189" s="2"/>
      <c r="E8189" s="2"/>
      <c r="G8189" s="2"/>
      <c r="H8189" s="6"/>
      <c r="I8189" s="9"/>
      <c r="J8189" s="9"/>
      <c r="K8189" s="9"/>
    </row>
    <row r="8190" spans="1:11" x14ac:dyDescent="0.25">
      <c r="A8190" s="2"/>
      <c r="B8190" s="2"/>
      <c r="C8190" s="2"/>
      <c r="E8190" s="2"/>
      <c r="G8190" s="2"/>
      <c r="H8190" s="6"/>
      <c r="I8190" s="9"/>
      <c r="J8190" s="9"/>
      <c r="K8190" s="9"/>
    </row>
    <row r="8191" spans="1:11" x14ac:dyDescent="0.25">
      <c r="A8191" s="2"/>
      <c r="B8191" s="2"/>
      <c r="C8191" s="2"/>
      <c r="E8191" s="2"/>
      <c r="G8191" s="2"/>
      <c r="H8191" s="6"/>
      <c r="I8191" s="9"/>
      <c r="J8191" s="9"/>
      <c r="K8191" s="9"/>
    </row>
    <row r="8192" spans="1:11" x14ac:dyDescent="0.25">
      <c r="A8192" s="2"/>
      <c r="B8192" s="2"/>
      <c r="C8192" s="2"/>
      <c r="E8192" s="2"/>
      <c r="G8192" s="2"/>
      <c r="H8192" s="6"/>
      <c r="I8192" s="9"/>
      <c r="J8192" s="9"/>
      <c r="K8192" s="9"/>
    </row>
    <row r="8193" spans="1:11" x14ac:dyDescent="0.25">
      <c r="A8193" s="2"/>
      <c r="B8193" s="2"/>
      <c r="C8193" s="2"/>
      <c r="E8193" s="2"/>
      <c r="G8193" s="2"/>
      <c r="H8193" s="6"/>
      <c r="I8193" s="9"/>
      <c r="J8193" s="9"/>
      <c r="K8193" s="9"/>
    </row>
    <row r="8194" spans="1:11" x14ac:dyDescent="0.25">
      <c r="A8194" s="2"/>
      <c r="B8194" s="2"/>
      <c r="C8194" s="2"/>
      <c r="E8194" s="2"/>
      <c r="G8194" s="2"/>
      <c r="H8194" s="6"/>
      <c r="I8194" s="9"/>
      <c r="J8194" s="9"/>
      <c r="K8194" s="9"/>
    </row>
    <row r="8195" spans="1:11" x14ac:dyDescent="0.25">
      <c r="A8195" s="2"/>
      <c r="B8195" s="2"/>
      <c r="C8195" s="2"/>
      <c r="E8195" s="2"/>
      <c r="G8195" s="2"/>
      <c r="H8195" s="6"/>
      <c r="I8195" s="9"/>
      <c r="J8195" s="9"/>
      <c r="K8195" s="9"/>
    </row>
    <row r="8196" spans="1:11" x14ac:dyDescent="0.25">
      <c r="A8196" s="2"/>
      <c r="B8196" s="2"/>
      <c r="C8196" s="2"/>
      <c r="E8196" s="2"/>
      <c r="G8196" s="2"/>
      <c r="H8196" s="6"/>
      <c r="I8196" s="9"/>
      <c r="J8196" s="9"/>
      <c r="K8196" s="9"/>
    </row>
    <row r="8197" spans="1:11" x14ac:dyDescent="0.25">
      <c r="A8197" s="2"/>
      <c r="B8197" s="2"/>
      <c r="C8197" s="2"/>
      <c r="E8197" s="2"/>
      <c r="G8197" s="2"/>
      <c r="H8197" s="6"/>
      <c r="I8197" s="9"/>
      <c r="J8197" s="9"/>
      <c r="K8197" s="9"/>
    </row>
    <row r="8198" spans="1:11" x14ac:dyDescent="0.25">
      <c r="A8198" s="2"/>
      <c r="B8198" s="2"/>
      <c r="C8198" s="2"/>
      <c r="E8198" s="2"/>
      <c r="G8198" s="2"/>
      <c r="H8198" s="6"/>
      <c r="I8198" s="9"/>
      <c r="J8198" s="9"/>
      <c r="K8198" s="9"/>
    </row>
    <row r="8199" spans="1:11" x14ac:dyDescent="0.25">
      <c r="A8199" s="2"/>
      <c r="B8199" s="2"/>
      <c r="C8199" s="2"/>
      <c r="E8199" s="2"/>
      <c r="G8199" s="2"/>
      <c r="H8199" s="6"/>
      <c r="I8199" s="9"/>
      <c r="J8199" s="9"/>
      <c r="K8199" s="9"/>
    </row>
    <row r="8200" spans="1:11" x14ac:dyDescent="0.25">
      <c r="A8200" s="2"/>
      <c r="B8200" s="2"/>
      <c r="C8200" s="2"/>
      <c r="E8200" s="2"/>
      <c r="G8200" s="2"/>
      <c r="H8200" s="6"/>
      <c r="I8200" s="9"/>
      <c r="J8200" s="9"/>
      <c r="K8200" s="9"/>
    </row>
    <row r="8201" spans="1:11" x14ac:dyDescent="0.25">
      <c r="A8201" s="2"/>
      <c r="B8201" s="2"/>
      <c r="C8201" s="2"/>
      <c r="E8201" s="2"/>
      <c r="G8201" s="2"/>
      <c r="H8201" s="6"/>
      <c r="I8201" s="9"/>
      <c r="J8201" s="9"/>
      <c r="K8201" s="9"/>
    </row>
    <row r="8202" spans="1:11" x14ac:dyDescent="0.25">
      <c r="A8202" s="2"/>
      <c r="B8202" s="2"/>
      <c r="C8202" s="2"/>
      <c r="E8202" s="2"/>
      <c r="G8202" s="2"/>
      <c r="H8202" s="6"/>
      <c r="I8202" s="9"/>
      <c r="J8202" s="9"/>
      <c r="K8202" s="9"/>
    </row>
    <row r="8203" spans="1:11" x14ac:dyDescent="0.25">
      <c r="A8203" s="2"/>
      <c r="B8203" s="2"/>
      <c r="C8203" s="2"/>
      <c r="E8203" s="2"/>
      <c r="G8203" s="2"/>
      <c r="H8203" s="6"/>
      <c r="I8203" s="9"/>
      <c r="J8203" s="9"/>
      <c r="K8203" s="9"/>
    </row>
    <row r="8204" spans="1:11" x14ac:dyDescent="0.25">
      <c r="A8204" s="2"/>
      <c r="B8204" s="2"/>
      <c r="C8204" s="2"/>
      <c r="E8204" s="2"/>
      <c r="G8204" s="2"/>
      <c r="H8204" s="6"/>
      <c r="I8204" s="9"/>
      <c r="J8204" s="9"/>
      <c r="K8204" s="9"/>
    </row>
    <row r="8205" spans="1:11" x14ac:dyDescent="0.25">
      <c r="A8205" s="2"/>
      <c r="B8205" s="2"/>
      <c r="C8205" s="2"/>
      <c r="E8205" s="2"/>
      <c r="G8205" s="2"/>
      <c r="H8205" s="6"/>
      <c r="I8205" s="9"/>
      <c r="J8205" s="9"/>
      <c r="K8205" s="9"/>
    </row>
    <row r="8206" spans="1:11" x14ac:dyDescent="0.25">
      <c r="A8206" s="2"/>
      <c r="B8206" s="2"/>
      <c r="C8206" s="2"/>
      <c r="E8206" s="2"/>
      <c r="G8206" s="2"/>
      <c r="H8206" s="6"/>
      <c r="I8206" s="9"/>
      <c r="J8206" s="9"/>
      <c r="K8206" s="9"/>
    </row>
    <row r="8207" spans="1:11" x14ac:dyDescent="0.25">
      <c r="A8207" s="2"/>
      <c r="B8207" s="2"/>
      <c r="C8207" s="2"/>
      <c r="E8207" s="2"/>
      <c r="G8207" s="2"/>
      <c r="H8207" s="6"/>
      <c r="I8207" s="9"/>
      <c r="J8207" s="9"/>
      <c r="K8207" s="9"/>
    </row>
    <row r="8208" spans="1:11" x14ac:dyDescent="0.25">
      <c r="A8208" s="2"/>
      <c r="B8208" s="2"/>
      <c r="C8208" s="2"/>
      <c r="E8208" s="2"/>
      <c r="G8208" s="2"/>
      <c r="H8208" s="6"/>
      <c r="I8208" s="9"/>
      <c r="J8208" s="9"/>
      <c r="K8208" s="9"/>
    </row>
    <row r="8209" spans="1:11" x14ac:dyDescent="0.25">
      <c r="A8209" s="2"/>
      <c r="B8209" s="2"/>
      <c r="C8209" s="2"/>
      <c r="E8209" s="2"/>
      <c r="G8209" s="2"/>
      <c r="H8209" s="6"/>
      <c r="I8209" s="9"/>
      <c r="J8209" s="9"/>
      <c r="K8209" s="9"/>
    </row>
    <row r="8210" spans="1:11" x14ac:dyDescent="0.25">
      <c r="A8210" s="2"/>
      <c r="B8210" s="2"/>
      <c r="C8210" s="2"/>
      <c r="E8210" s="2"/>
      <c r="G8210" s="2"/>
      <c r="H8210" s="6"/>
      <c r="I8210" s="9"/>
      <c r="J8210" s="9"/>
      <c r="K8210" s="9"/>
    </row>
    <row r="8211" spans="1:11" x14ac:dyDescent="0.25">
      <c r="A8211" s="2"/>
      <c r="B8211" s="2"/>
      <c r="C8211" s="2"/>
      <c r="E8211" s="2"/>
      <c r="G8211" s="2"/>
      <c r="H8211" s="6"/>
      <c r="I8211" s="9"/>
      <c r="J8211" s="9"/>
      <c r="K8211" s="9"/>
    </row>
    <row r="8212" spans="1:11" x14ac:dyDescent="0.25">
      <c r="A8212" s="2"/>
      <c r="B8212" s="2"/>
      <c r="C8212" s="2"/>
      <c r="E8212" s="2"/>
      <c r="G8212" s="2"/>
      <c r="H8212" s="6"/>
      <c r="I8212" s="9"/>
      <c r="J8212" s="9"/>
      <c r="K8212" s="9"/>
    </row>
    <row r="8213" spans="1:11" x14ac:dyDescent="0.25">
      <c r="A8213" s="2"/>
      <c r="B8213" s="2"/>
      <c r="C8213" s="2"/>
      <c r="E8213" s="2"/>
      <c r="G8213" s="2"/>
      <c r="H8213" s="6"/>
      <c r="I8213" s="9"/>
      <c r="J8213" s="9"/>
      <c r="K8213" s="9"/>
    </row>
    <row r="8214" spans="1:11" x14ac:dyDescent="0.25">
      <c r="A8214" s="2"/>
      <c r="B8214" s="2"/>
      <c r="C8214" s="2"/>
      <c r="E8214" s="2"/>
      <c r="G8214" s="2"/>
      <c r="H8214" s="6"/>
      <c r="I8214" s="9"/>
      <c r="J8214" s="9"/>
      <c r="K8214" s="9"/>
    </row>
    <row r="8215" spans="1:11" x14ac:dyDescent="0.25">
      <c r="A8215" s="2"/>
      <c r="B8215" s="2"/>
      <c r="C8215" s="2"/>
      <c r="E8215" s="2"/>
      <c r="G8215" s="2"/>
      <c r="H8215" s="6"/>
      <c r="I8215" s="9"/>
      <c r="J8215" s="9"/>
      <c r="K8215" s="9"/>
    </row>
    <row r="8216" spans="1:11" x14ac:dyDescent="0.25">
      <c r="A8216" s="2"/>
      <c r="B8216" s="2"/>
      <c r="C8216" s="2"/>
      <c r="E8216" s="2"/>
      <c r="G8216" s="2"/>
      <c r="H8216" s="6"/>
      <c r="I8216" s="9"/>
      <c r="J8216" s="9"/>
      <c r="K8216" s="9"/>
    </row>
    <row r="8217" spans="1:11" x14ac:dyDescent="0.25">
      <c r="A8217" s="2"/>
      <c r="B8217" s="2"/>
      <c r="C8217" s="2"/>
      <c r="E8217" s="2"/>
      <c r="G8217" s="2"/>
      <c r="H8217" s="6"/>
      <c r="I8217" s="9"/>
      <c r="J8217" s="9"/>
      <c r="K8217" s="9"/>
    </row>
    <row r="8218" spans="1:11" x14ac:dyDescent="0.25">
      <c r="A8218" s="2"/>
      <c r="B8218" s="2"/>
      <c r="C8218" s="2"/>
      <c r="E8218" s="2"/>
      <c r="G8218" s="2"/>
      <c r="H8218" s="6"/>
      <c r="I8218" s="9"/>
      <c r="J8218" s="9"/>
      <c r="K8218" s="9"/>
    </row>
    <row r="8219" spans="1:11" x14ac:dyDescent="0.25">
      <c r="A8219" s="2"/>
      <c r="B8219" s="2"/>
      <c r="C8219" s="2"/>
      <c r="E8219" s="2"/>
      <c r="G8219" s="2"/>
      <c r="H8219" s="6"/>
      <c r="I8219" s="9"/>
      <c r="J8219" s="9"/>
      <c r="K8219" s="9"/>
    </row>
    <row r="8220" spans="1:11" x14ac:dyDescent="0.25">
      <c r="A8220" s="2"/>
      <c r="B8220" s="2"/>
      <c r="C8220" s="2"/>
      <c r="E8220" s="2"/>
      <c r="G8220" s="2"/>
      <c r="H8220" s="6"/>
      <c r="I8220" s="9"/>
      <c r="J8220" s="9"/>
      <c r="K8220" s="9"/>
    </row>
    <row r="8221" spans="1:11" x14ac:dyDescent="0.25">
      <c r="A8221" s="2"/>
      <c r="B8221" s="2"/>
      <c r="C8221" s="2"/>
      <c r="E8221" s="2"/>
      <c r="G8221" s="2"/>
      <c r="H8221" s="6"/>
      <c r="I8221" s="9"/>
      <c r="J8221" s="9"/>
      <c r="K8221" s="9"/>
    </row>
    <row r="8222" spans="1:11" x14ac:dyDescent="0.25">
      <c r="A8222" s="2"/>
      <c r="B8222" s="2"/>
      <c r="C8222" s="2"/>
      <c r="E8222" s="2"/>
      <c r="G8222" s="2"/>
      <c r="H8222" s="6"/>
      <c r="I8222" s="9"/>
      <c r="J8222" s="9"/>
      <c r="K8222" s="9"/>
    </row>
    <row r="8223" spans="1:11" x14ac:dyDescent="0.25">
      <c r="A8223" s="2"/>
      <c r="B8223" s="2"/>
      <c r="C8223" s="2"/>
      <c r="E8223" s="2"/>
      <c r="G8223" s="2"/>
      <c r="H8223" s="6"/>
      <c r="I8223" s="9"/>
      <c r="J8223" s="9"/>
      <c r="K8223" s="9"/>
    </row>
    <row r="8224" spans="1:11" x14ac:dyDescent="0.25">
      <c r="A8224" s="2"/>
      <c r="B8224" s="2"/>
      <c r="C8224" s="2"/>
      <c r="E8224" s="2"/>
      <c r="G8224" s="2"/>
      <c r="H8224" s="6"/>
      <c r="I8224" s="9"/>
      <c r="J8224" s="9"/>
      <c r="K8224" s="9"/>
    </row>
    <row r="8225" spans="1:11" x14ac:dyDescent="0.25">
      <c r="A8225" s="2"/>
      <c r="B8225" s="2"/>
      <c r="C8225" s="2"/>
      <c r="E8225" s="2"/>
      <c r="G8225" s="2"/>
      <c r="H8225" s="6"/>
      <c r="I8225" s="9"/>
      <c r="J8225" s="9"/>
      <c r="K8225" s="9"/>
    </row>
    <row r="8226" spans="1:11" x14ac:dyDescent="0.25">
      <c r="A8226" s="2"/>
      <c r="B8226" s="2"/>
      <c r="C8226" s="2"/>
      <c r="E8226" s="2"/>
      <c r="G8226" s="2"/>
      <c r="H8226" s="6"/>
      <c r="I8226" s="9"/>
      <c r="J8226" s="9"/>
      <c r="K8226" s="9"/>
    </row>
    <row r="8227" spans="1:11" x14ac:dyDescent="0.25">
      <c r="A8227" s="2"/>
      <c r="B8227" s="2"/>
      <c r="C8227" s="2"/>
      <c r="E8227" s="2"/>
      <c r="G8227" s="2"/>
      <c r="H8227" s="6"/>
      <c r="I8227" s="9"/>
      <c r="J8227" s="9"/>
      <c r="K8227" s="9"/>
    </row>
    <row r="8228" spans="1:11" x14ac:dyDescent="0.25">
      <c r="A8228" s="2"/>
      <c r="B8228" s="2"/>
      <c r="C8228" s="2"/>
      <c r="E8228" s="2"/>
      <c r="G8228" s="2"/>
      <c r="H8228" s="6"/>
      <c r="I8228" s="9"/>
      <c r="J8228" s="9"/>
      <c r="K8228" s="9"/>
    </row>
    <row r="8229" spans="1:11" x14ac:dyDescent="0.25">
      <c r="A8229" s="2"/>
      <c r="B8229" s="2"/>
      <c r="C8229" s="2"/>
      <c r="E8229" s="2"/>
      <c r="G8229" s="2"/>
      <c r="H8229" s="6"/>
      <c r="I8229" s="9"/>
      <c r="J8229" s="9"/>
      <c r="K8229" s="9"/>
    </row>
    <row r="8230" spans="1:11" x14ac:dyDescent="0.25">
      <c r="A8230" s="2"/>
      <c r="B8230" s="2"/>
      <c r="C8230" s="2"/>
      <c r="E8230" s="2"/>
      <c r="G8230" s="2"/>
      <c r="H8230" s="6"/>
      <c r="I8230" s="9"/>
      <c r="J8230" s="9"/>
      <c r="K8230" s="9"/>
    </row>
    <row r="8231" spans="1:11" x14ac:dyDescent="0.25">
      <c r="A8231" s="2"/>
      <c r="B8231" s="2"/>
      <c r="C8231" s="2"/>
      <c r="E8231" s="2"/>
      <c r="G8231" s="2"/>
      <c r="H8231" s="6"/>
      <c r="I8231" s="9"/>
      <c r="J8231" s="9"/>
      <c r="K8231" s="9"/>
    </row>
    <row r="8232" spans="1:11" x14ac:dyDescent="0.25">
      <c r="A8232" s="2"/>
      <c r="B8232" s="2"/>
      <c r="C8232" s="2"/>
      <c r="E8232" s="2"/>
      <c r="G8232" s="2"/>
      <c r="H8232" s="6"/>
      <c r="I8232" s="9"/>
      <c r="J8232" s="9"/>
      <c r="K8232" s="9"/>
    </row>
    <row r="8233" spans="1:11" x14ac:dyDescent="0.25">
      <c r="A8233" s="2"/>
      <c r="B8233" s="2"/>
      <c r="C8233" s="2"/>
      <c r="E8233" s="2"/>
      <c r="G8233" s="2"/>
      <c r="H8233" s="6"/>
      <c r="I8233" s="9"/>
      <c r="J8233" s="9"/>
      <c r="K8233" s="9"/>
    </row>
    <row r="8234" spans="1:11" x14ac:dyDescent="0.25">
      <c r="A8234" s="2"/>
      <c r="B8234" s="2"/>
      <c r="C8234" s="2"/>
      <c r="E8234" s="2"/>
      <c r="G8234" s="2"/>
      <c r="H8234" s="6"/>
      <c r="I8234" s="9"/>
      <c r="J8234" s="9"/>
      <c r="K8234" s="9"/>
    </row>
    <row r="8235" spans="1:11" x14ac:dyDescent="0.25">
      <c r="A8235" s="2"/>
      <c r="B8235" s="2"/>
      <c r="C8235" s="2"/>
      <c r="E8235" s="2"/>
      <c r="G8235" s="2"/>
      <c r="H8235" s="6"/>
      <c r="I8235" s="9"/>
      <c r="J8235" s="9"/>
      <c r="K8235" s="9"/>
    </row>
    <row r="8236" spans="1:11" x14ac:dyDescent="0.25">
      <c r="A8236" s="2"/>
      <c r="B8236" s="2"/>
      <c r="C8236" s="2"/>
      <c r="E8236" s="2"/>
      <c r="G8236" s="2"/>
      <c r="H8236" s="6"/>
      <c r="I8236" s="9"/>
      <c r="J8236" s="9"/>
      <c r="K8236" s="9"/>
    </row>
    <row r="8237" spans="1:11" x14ac:dyDescent="0.25">
      <c r="A8237" s="2"/>
      <c r="B8237" s="2"/>
      <c r="C8237" s="2"/>
      <c r="E8237" s="2"/>
      <c r="G8237" s="2"/>
      <c r="H8237" s="6"/>
      <c r="I8237" s="9"/>
      <c r="J8237" s="9"/>
      <c r="K8237" s="9"/>
    </row>
    <row r="8238" spans="1:11" x14ac:dyDescent="0.25">
      <c r="A8238" s="2"/>
      <c r="B8238" s="2"/>
      <c r="C8238" s="2"/>
      <c r="E8238" s="2"/>
      <c r="G8238" s="2"/>
      <c r="H8238" s="6"/>
      <c r="I8238" s="9"/>
      <c r="J8238" s="9"/>
      <c r="K8238" s="9"/>
    </row>
    <row r="8239" spans="1:11" x14ac:dyDescent="0.25">
      <c r="A8239" s="2"/>
      <c r="B8239" s="2"/>
      <c r="C8239" s="2"/>
      <c r="E8239" s="2"/>
      <c r="G8239" s="2"/>
      <c r="H8239" s="6"/>
      <c r="I8239" s="9"/>
      <c r="J8239" s="9"/>
      <c r="K8239" s="9"/>
    </row>
    <row r="8240" spans="1:11" x14ac:dyDescent="0.25">
      <c r="A8240" s="2"/>
      <c r="B8240" s="2"/>
      <c r="C8240" s="2"/>
      <c r="E8240" s="2"/>
      <c r="G8240" s="2"/>
      <c r="H8240" s="6"/>
      <c r="I8240" s="9"/>
      <c r="J8240" s="9"/>
      <c r="K8240" s="9"/>
    </row>
    <row r="8241" spans="1:11" x14ac:dyDescent="0.25">
      <c r="A8241" s="2"/>
      <c r="B8241" s="2"/>
      <c r="C8241" s="2"/>
      <c r="E8241" s="2"/>
      <c r="G8241" s="2"/>
      <c r="H8241" s="6"/>
      <c r="I8241" s="9"/>
      <c r="J8241" s="9"/>
      <c r="K8241" s="9"/>
    </row>
    <row r="8242" spans="1:11" x14ac:dyDescent="0.25">
      <c r="A8242" s="2"/>
      <c r="B8242" s="2"/>
      <c r="C8242" s="2"/>
      <c r="E8242" s="2"/>
      <c r="G8242" s="2"/>
      <c r="H8242" s="6"/>
      <c r="I8242" s="9"/>
      <c r="J8242" s="9"/>
      <c r="K8242" s="9"/>
    </row>
    <row r="8243" spans="1:11" x14ac:dyDescent="0.25">
      <c r="A8243" s="2"/>
      <c r="B8243" s="2"/>
      <c r="C8243" s="2"/>
      <c r="E8243" s="2"/>
      <c r="G8243" s="2"/>
      <c r="H8243" s="6"/>
      <c r="I8243" s="9"/>
      <c r="J8243" s="9"/>
      <c r="K8243" s="9"/>
    </row>
    <row r="8244" spans="1:11" x14ac:dyDescent="0.25">
      <c r="A8244" s="2"/>
      <c r="B8244" s="2"/>
      <c r="C8244" s="2"/>
      <c r="E8244" s="2"/>
      <c r="G8244" s="2"/>
      <c r="H8244" s="6"/>
      <c r="I8244" s="9"/>
      <c r="J8244" s="9"/>
      <c r="K8244" s="9"/>
    </row>
    <row r="8245" spans="1:11" x14ac:dyDescent="0.25">
      <c r="A8245" s="2"/>
      <c r="B8245" s="2"/>
      <c r="C8245" s="2"/>
      <c r="E8245" s="2"/>
      <c r="G8245" s="2"/>
      <c r="H8245" s="6"/>
      <c r="I8245" s="9"/>
      <c r="J8245" s="9"/>
      <c r="K8245" s="9"/>
    </row>
    <row r="8246" spans="1:11" x14ac:dyDescent="0.25">
      <c r="A8246" s="2"/>
      <c r="B8246" s="2"/>
      <c r="C8246" s="2"/>
      <c r="E8246" s="2"/>
      <c r="G8246" s="2"/>
      <c r="H8246" s="6"/>
      <c r="I8246" s="9"/>
      <c r="J8246" s="9"/>
      <c r="K8246" s="9"/>
    </row>
    <row r="8247" spans="1:11" x14ac:dyDescent="0.25">
      <c r="A8247" s="2"/>
      <c r="B8247" s="2"/>
      <c r="C8247" s="2"/>
      <c r="E8247" s="2"/>
      <c r="G8247" s="2"/>
      <c r="H8247" s="6"/>
      <c r="I8247" s="9"/>
      <c r="J8247" s="9"/>
      <c r="K8247" s="9"/>
    </row>
    <row r="8248" spans="1:11" x14ac:dyDescent="0.25">
      <c r="A8248" s="2"/>
      <c r="B8248" s="2"/>
      <c r="C8248" s="2"/>
      <c r="E8248" s="2"/>
      <c r="G8248" s="2"/>
      <c r="H8248" s="6"/>
      <c r="I8248" s="9"/>
      <c r="J8248" s="9"/>
      <c r="K8248" s="9"/>
    </row>
    <row r="8249" spans="1:11" x14ac:dyDescent="0.25">
      <c r="A8249" s="2"/>
      <c r="B8249" s="2"/>
      <c r="C8249" s="2"/>
      <c r="E8249" s="2"/>
      <c r="G8249" s="2"/>
      <c r="H8249" s="6"/>
      <c r="I8249" s="9"/>
      <c r="J8249" s="9"/>
      <c r="K8249" s="9"/>
    </row>
    <row r="8250" spans="1:11" x14ac:dyDescent="0.25">
      <c r="A8250" s="2"/>
      <c r="B8250" s="2"/>
      <c r="C8250" s="2"/>
      <c r="E8250" s="2"/>
      <c r="G8250" s="2"/>
      <c r="H8250" s="6"/>
      <c r="I8250" s="9"/>
      <c r="J8250" s="9"/>
      <c r="K8250" s="9"/>
    </row>
    <row r="8251" spans="1:11" x14ac:dyDescent="0.25">
      <c r="A8251" s="2"/>
      <c r="B8251" s="2"/>
      <c r="C8251" s="2"/>
      <c r="E8251" s="2"/>
      <c r="G8251" s="2"/>
      <c r="H8251" s="6"/>
      <c r="I8251" s="9"/>
      <c r="J8251" s="9"/>
      <c r="K8251" s="9"/>
    </row>
    <row r="8252" spans="1:11" x14ac:dyDescent="0.25">
      <c r="A8252" s="2"/>
      <c r="B8252" s="2"/>
      <c r="C8252" s="2"/>
      <c r="E8252" s="2"/>
      <c r="G8252" s="2"/>
      <c r="H8252" s="6"/>
      <c r="I8252" s="9"/>
      <c r="J8252" s="9"/>
      <c r="K8252" s="9"/>
    </row>
    <row r="8253" spans="1:11" x14ac:dyDescent="0.25">
      <c r="A8253" s="2"/>
      <c r="B8253" s="2"/>
      <c r="C8253" s="2"/>
      <c r="E8253" s="2"/>
      <c r="G8253" s="2"/>
      <c r="H8253" s="6"/>
      <c r="I8253" s="9"/>
      <c r="J8253" s="9"/>
      <c r="K8253" s="9"/>
    </row>
    <row r="8254" spans="1:11" x14ac:dyDescent="0.25">
      <c r="A8254" s="2"/>
      <c r="B8254" s="2"/>
      <c r="C8254" s="2"/>
      <c r="E8254" s="2"/>
      <c r="G8254" s="2"/>
      <c r="H8254" s="6"/>
      <c r="I8254" s="9"/>
      <c r="J8254" s="9"/>
      <c r="K8254" s="9"/>
    </row>
    <row r="8255" spans="1:11" x14ac:dyDescent="0.25">
      <c r="A8255" s="2"/>
      <c r="B8255" s="2"/>
      <c r="C8255" s="2"/>
      <c r="E8255" s="2"/>
      <c r="G8255" s="2"/>
      <c r="H8255" s="6"/>
      <c r="I8255" s="9"/>
      <c r="J8255" s="9"/>
      <c r="K8255" s="9"/>
    </row>
    <row r="8256" spans="1:11" x14ac:dyDescent="0.25">
      <c r="A8256" s="2"/>
      <c r="B8256" s="2"/>
      <c r="C8256" s="2"/>
      <c r="E8256" s="2"/>
      <c r="G8256" s="2"/>
      <c r="H8256" s="6"/>
      <c r="I8256" s="9"/>
      <c r="J8256" s="9"/>
      <c r="K8256" s="9"/>
    </row>
    <row r="8257" spans="1:11" x14ac:dyDescent="0.25">
      <c r="A8257" s="2"/>
      <c r="B8257" s="2"/>
      <c r="C8257" s="2"/>
      <c r="E8257" s="2"/>
      <c r="G8257" s="2"/>
      <c r="H8257" s="6"/>
      <c r="I8257" s="9"/>
      <c r="J8257" s="9"/>
      <c r="K8257" s="9"/>
    </row>
    <row r="8258" spans="1:11" x14ac:dyDescent="0.25">
      <c r="A8258" s="2"/>
      <c r="B8258" s="2"/>
      <c r="C8258" s="2"/>
      <c r="E8258" s="2"/>
      <c r="G8258" s="2"/>
      <c r="H8258" s="6"/>
      <c r="I8258" s="9"/>
      <c r="J8258" s="9"/>
      <c r="K8258" s="9"/>
    </row>
    <row r="8259" spans="1:11" x14ac:dyDescent="0.25">
      <c r="A8259" s="2"/>
      <c r="B8259" s="2"/>
      <c r="C8259" s="2"/>
      <c r="E8259" s="2"/>
      <c r="G8259" s="2"/>
      <c r="H8259" s="6"/>
      <c r="I8259" s="9"/>
      <c r="J8259" s="9"/>
      <c r="K8259" s="9"/>
    </row>
    <row r="8260" spans="1:11" x14ac:dyDescent="0.25">
      <c r="A8260" s="2"/>
      <c r="B8260" s="2"/>
      <c r="C8260" s="2"/>
      <c r="E8260" s="2"/>
      <c r="G8260" s="2"/>
      <c r="H8260" s="6"/>
      <c r="I8260" s="9"/>
      <c r="J8260" s="9"/>
      <c r="K8260" s="9"/>
    </row>
    <row r="8261" spans="1:11" x14ac:dyDescent="0.25">
      <c r="A8261" s="2"/>
      <c r="B8261" s="2"/>
      <c r="C8261" s="2"/>
      <c r="E8261" s="2"/>
      <c r="G8261" s="2"/>
      <c r="H8261" s="6"/>
      <c r="I8261" s="9"/>
      <c r="J8261" s="9"/>
      <c r="K8261" s="9"/>
    </row>
    <row r="8262" spans="1:11" x14ac:dyDescent="0.25">
      <c r="A8262" s="2"/>
      <c r="B8262" s="2"/>
      <c r="C8262" s="2"/>
      <c r="E8262" s="2"/>
      <c r="G8262" s="2"/>
      <c r="H8262" s="6"/>
      <c r="I8262" s="9"/>
      <c r="J8262" s="9"/>
      <c r="K8262" s="9"/>
    </row>
    <row r="8263" spans="1:11" x14ac:dyDescent="0.25">
      <c r="A8263" s="2"/>
      <c r="B8263" s="2"/>
      <c r="C8263" s="2"/>
      <c r="E8263" s="2"/>
      <c r="G8263" s="2"/>
      <c r="H8263" s="6"/>
      <c r="I8263" s="9"/>
      <c r="J8263" s="9"/>
      <c r="K8263" s="9"/>
    </row>
    <row r="8264" spans="1:11" x14ac:dyDescent="0.25">
      <c r="A8264" s="2"/>
      <c r="B8264" s="2"/>
      <c r="C8264" s="2"/>
      <c r="E8264" s="2"/>
      <c r="G8264" s="2"/>
      <c r="H8264" s="6"/>
      <c r="I8264" s="9"/>
      <c r="J8264" s="9"/>
      <c r="K8264" s="9"/>
    </row>
    <row r="8265" spans="1:11" x14ac:dyDescent="0.25">
      <c r="A8265" s="2"/>
      <c r="B8265" s="2"/>
      <c r="C8265" s="2"/>
      <c r="E8265" s="2"/>
      <c r="G8265" s="2"/>
      <c r="H8265" s="6"/>
      <c r="I8265" s="9"/>
      <c r="J8265" s="9"/>
      <c r="K8265" s="9"/>
    </row>
    <row r="8266" spans="1:11" x14ac:dyDescent="0.25">
      <c r="A8266" s="2"/>
      <c r="B8266" s="2"/>
      <c r="C8266" s="2"/>
      <c r="E8266" s="2"/>
      <c r="G8266" s="2"/>
      <c r="H8266" s="6"/>
      <c r="I8266" s="9"/>
      <c r="J8266" s="9"/>
      <c r="K8266" s="9"/>
    </row>
    <row r="8267" spans="1:11" x14ac:dyDescent="0.25">
      <c r="A8267" s="2"/>
      <c r="B8267" s="2"/>
      <c r="C8267" s="2"/>
      <c r="E8267" s="2"/>
      <c r="G8267" s="2"/>
      <c r="H8267" s="6"/>
      <c r="I8267" s="9"/>
      <c r="J8267" s="9"/>
      <c r="K8267" s="9"/>
    </row>
    <row r="8268" spans="1:11" x14ac:dyDescent="0.25">
      <c r="A8268" s="2"/>
      <c r="B8268" s="2"/>
      <c r="C8268" s="2"/>
      <c r="E8268" s="2"/>
      <c r="G8268" s="2"/>
      <c r="H8268" s="6"/>
      <c r="I8268" s="9"/>
      <c r="J8268" s="9"/>
      <c r="K8268" s="9"/>
    </row>
    <row r="8269" spans="1:11" x14ac:dyDescent="0.25">
      <c r="A8269" s="2"/>
      <c r="B8269" s="2"/>
      <c r="C8269" s="2"/>
      <c r="E8269" s="2"/>
      <c r="G8269" s="2"/>
      <c r="H8269" s="6"/>
      <c r="I8269" s="9"/>
      <c r="J8269" s="9"/>
      <c r="K8269" s="9"/>
    </row>
    <row r="8270" spans="1:11" x14ac:dyDescent="0.25">
      <c r="A8270" s="2"/>
      <c r="B8270" s="2"/>
      <c r="C8270" s="2"/>
      <c r="E8270" s="2"/>
      <c r="G8270" s="2"/>
      <c r="H8270" s="6"/>
      <c r="I8270" s="9"/>
      <c r="J8270" s="9"/>
      <c r="K8270" s="9"/>
    </row>
    <row r="8271" spans="1:11" x14ac:dyDescent="0.25">
      <c r="A8271" s="2"/>
      <c r="B8271" s="2"/>
      <c r="C8271" s="2"/>
      <c r="E8271" s="2"/>
      <c r="G8271" s="2"/>
      <c r="H8271" s="6"/>
      <c r="I8271" s="9"/>
      <c r="J8271" s="9"/>
      <c r="K8271" s="9"/>
    </row>
    <row r="8272" spans="1:11" x14ac:dyDescent="0.25">
      <c r="A8272" s="2"/>
      <c r="B8272" s="2"/>
      <c r="C8272" s="2"/>
      <c r="E8272" s="2"/>
      <c r="G8272" s="2"/>
      <c r="H8272" s="6"/>
      <c r="I8272" s="9"/>
      <c r="J8272" s="9"/>
      <c r="K8272" s="9"/>
    </row>
    <row r="8273" spans="1:11" x14ac:dyDescent="0.25">
      <c r="A8273" s="2"/>
      <c r="B8273" s="2"/>
      <c r="C8273" s="2"/>
      <c r="E8273" s="2"/>
      <c r="G8273" s="2"/>
      <c r="H8273" s="6"/>
      <c r="I8273" s="9"/>
      <c r="J8273" s="9"/>
      <c r="K8273" s="9"/>
    </row>
    <row r="8274" spans="1:11" x14ac:dyDescent="0.25">
      <c r="A8274" s="2"/>
      <c r="B8274" s="2"/>
      <c r="C8274" s="2"/>
      <c r="E8274" s="2"/>
      <c r="G8274" s="2"/>
      <c r="H8274" s="6"/>
      <c r="I8274" s="9"/>
      <c r="J8274" s="9"/>
      <c r="K8274" s="9"/>
    </row>
    <row r="8275" spans="1:11" x14ac:dyDescent="0.25">
      <c r="A8275" s="2"/>
      <c r="B8275" s="2"/>
      <c r="C8275" s="2"/>
      <c r="E8275" s="2"/>
      <c r="G8275" s="2"/>
      <c r="H8275" s="6"/>
      <c r="I8275" s="9"/>
      <c r="J8275" s="9"/>
      <c r="K8275" s="9"/>
    </row>
    <row r="8276" spans="1:11" x14ac:dyDescent="0.25">
      <c r="A8276" s="2"/>
      <c r="B8276" s="2"/>
      <c r="C8276" s="2"/>
      <c r="E8276" s="2"/>
      <c r="G8276" s="2"/>
      <c r="H8276" s="6"/>
      <c r="I8276" s="9"/>
      <c r="J8276" s="9"/>
      <c r="K8276" s="9"/>
    </row>
    <row r="8277" spans="1:11" x14ac:dyDescent="0.25">
      <c r="A8277" s="2"/>
      <c r="B8277" s="2"/>
      <c r="C8277" s="2"/>
      <c r="E8277" s="2"/>
      <c r="G8277" s="2"/>
      <c r="H8277" s="6"/>
      <c r="I8277" s="9"/>
      <c r="J8277" s="9"/>
      <c r="K8277" s="9"/>
    </row>
    <row r="8278" spans="1:11" x14ac:dyDescent="0.25">
      <c r="A8278" s="2"/>
      <c r="B8278" s="2"/>
      <c r="C8278" s="2"/>
      <c r="E8278" s="2"/>
      <c r="G8278" s="2"/>
      <c r="H8278" s="6"/>
      <c r="I8278" s="9"/>
      <c r="J8278" s="9"/>
      <c r="K8278" s="9"/>
    </row>
    <row r="8279" spans="1:11" x14ac:dyDescent="0.25">
      <c r="A8279" s="2"/>
      <c r="B8279" s="2"/>
      <c r="C8279" s="2"/>
      <c r="E8279" s="2"/>
      <c r="G8279" s="2"/>
      <c r="H8279" s="6"/>
      <c r="I8279" s="9"/>
      <c r="J8279" s="9"/>
      <c r="K8279" s="9"/>
    </row>
    <row r="8280" spans="1:11" x14ac:dyDescent="0.25">
      <c r="A8280" s="2"/>
      <c r="B8280" s="2"/>
      <c r="C8280" s="2"/>
      <c r="E8280" s="2"/>
      <c r="G8280" s="2"/>
      <c r="H8280" s="6"/>
      <c r="I8280" s="9"/>
      <c r="J8280" s="9"/>
      <c r="K8280" s="9"/>
    </row>
    <row r="8281" spans="1:11" x14ac:dyDescent="0.25">
      <c r="A8281" s="2"/>
      <c r="B8281" s="2"/>
      <c r="C8281" s="2"/>
      <c r="E8281" s="2"/>
      <c r="G8281" s="2"/>
      <c r="H8281" s="6"/>
      <c r="I8281" s="9"/>
      <c r="J8281" s="9"/>
      <c r="K8281" s="9"/>
    </row>
    <row r="8282" spans="1:11" x14ac:dyDescent="0.25">
      <c r="A8282" s="2"/>
      <c r="B8282" s="2"/>
      <c r="C8282" s="2"/>
      <c r="E8282" s="2"/>
      <c r="G8282" s="2"/>
      <c r="H8282" s="6"/>
      <c r="I8282" s="9"/>
      <c r="J8282" s="9"/>
      <c r="K8282" s="9"/>
    </row>
    <row r="8283" spans="1:11" x14ac:dyDescent="0.25">
      <c r="A8283" s="2"/>
      <c r="B8283" s="2"/>
      <c r="C8283" s="2"/>
      <c r="E8283" s="2"/>
      <c r="G8283" s="2"/>
      <c r="H8283" s="6"/>
      <c r="I8283" s="9"/>
      <c r="J8283" s="9"/>
      <c r="K8283" s="9"/>
    </row>
    <row r="8284" spans="1:11" x14ac:dyDescent="0.25">
      <c r="A8284" s="2"/>
      <c r="B8284" s="2"/>
      <c r="C8284" s="2"/>
      <c r="E8284" s="2"/>
      <c r="G8284" s="2"/>
      <c r="H8284" s="6"/>
      <c r="I8284" s="9"/>
      <c r="J8284" s="9"/>
      <c r="K8284" s="9"/>
    </row>
    <row r="8285" spans="1:11" x14ac:dyDescent="0.25">
      <c r="A8285" s="2"/>
      <c r="B8285" s="2"/>
      <c r="C8285" s="2"/>
      <c r="E8285" s="2"/>
      <c r="G8285" s="2"/>
      <c r="H8285" s="6"/>
      <c r="I8285" s="9"/>
      <c r="J8285" s="9"/>
      <c r="K8285" s="9"/>
    </row>
    <row r="8286" spans="1:11" x14ac:dyDescent="0.25">
      <c r="A8286" s="2"/>
      <c r="B8286" s="2"/>
      <c r="C8286" s="2"/>
      <c r="E8286" s="2"/>
      <c r="G8286" s="2"/>
      <c r="H8286" s="6"/>
      <c r="I8286" s="9"/>
      <c r="J8286" s="9"/>
      <c r="K8286" s="9"/>
    </row>
    <row r="8287" spans="1:11" x14ac:dyDescent="0.25">
      <c r="A8287" s="2"/>
      <c r="B8287" s="2"/>
      <c r="C8287" s="2"/>
      <c r="E8287" s="2"/>
      <c r="G8287" s="2"/>
      <c r="H8287" s="6"/>
      <c r="I8287" s="9"/>
      <c r="J8287" s="9"/>
      <c r="K8287" s="9"/>
    </row>
    <row r="8288" spans="1:11" x14ac:dyDescent="0.25">
      <c r="A8288" s="2"/>
      <c r="B8288" s="2"/>
      <c r="C8288" s="2"/>
      <c r="E8288" s="2"/>
      <c r="G8288" s="2"/>
      <c r="H8288" s="6"/>
      <c r="I8288" s="9"/>
      <c r="J8288" s="9"/>
      <c r="K8288" s="9"/>
    </row>
    <row r="8289" spans="1:11" x14ac:dyDescent="0.25">
      <c r="A8289" s="2"/>
      <c r="B8289" s="2"/>
      <c r="C8289" s="2"/>
      <c r="E8289" s="2"/>
      <c r="G8289" s="2"/>
      <c r="H8289" s="6"/>
      <c r="I8289" s="9"/>
      <c r="J8289" s="9"/>
      <c r="K8289" s="9"/>
    </row>
    <row r="8290" spans="1:11" x14ac:dyDescent="0.25">
      <c r="A8290" s="2"/>
      <c r="B8290" s="2"/>
      <c r="C8290" s="2"/>
      <c r="E8290" s="2"/>
      <c r="G8290" s="2"/>
      <c r="H8290" s="6"/>
      <c r="I8290" s="9"/>
      <c r="J8290" s="9"/>
      <c r="K8290" s="9"/>
    </row>
    <row r="8291" spans="1:11" x14ac:dyDescent="0.25">
      <c r="A8291" s="2"/>
      <c r="B8291" s="2"/>
      <c r="C8291" s="2"/>
      <c r="E8291" s="2"/>
      <c r="G8291" s="2"/>
      <c r="H8291" s="6"/>
      <c r="I8291" s="9"/>
      <c r="J8291" s="9"/>
      <c r="K8291" s="9"/>
    </row>
    <row r="8292" spans="1:11" x14ac:dyDescent="0.25">
      <c r="A8292" s="2"/>
      <c r="B8292" s="2"/>
      <c r="C8292" s="2"/>
      <c r="E8292" s="2"/>
      <c r="G8292" s="2"/>
      <c r="H8292" s="6"/>
      <c r="I8292" s="9"/>
      <c r="J8292" s="9"/>
      <c r="K8292" s="9"/>
    </row>
    <row r="8293" spans="1:11" x14ac:dyDescent="0.25">
      <c r="A8293" s="2"/>
      <c r="B8293" s="2"/>
      <c r="C8293" s="2"/>
      <c r="E8293" s="2"/>
      <c r="G8293" s="2"/>
      <c r="H8293" s="6"/>
      <c r="I8293" s="9"/>
      <c r="J8293" s="9"/>
      <c r="K8293" s="9"/>
    </row>
    <row r="8294" spans="1:11" x14ac:dyDescent="0.25">
      <c r="A8294" s="2"/>
      <c r="B8294" s="2"/>
      <c r="C8294" s="2"/>
      <c r="E8294" s="2"/>
      <c r="G8294" s="2"/>
      <c r="H8294" s="6"/>
      <c r="I8294" s="9"/>
      <c r="J8294" s="9"/>
      <c r="K8294" s="9"/>
    </row>
    <row r="8295" spans="1:11" x14ac:dyDescent="0.25">
      <c r="A8295" s="2"/>
      <c r="B8295" s="2"/>
      <c r="C8295" s="2"/>
      <c r="E8295" s="2"/>
      <c r="G8295" s="2"/>
      <c r="H8295" s="6"/>
      <c r="I8295" s="9"/>
      <c r="J8295" s="9"/>
      <c r="K8295" s="9"/>
    </row>
    <row r="8296" spans="1:11" x14ac:dyDescent="0.25">
      <c r="A8296" s="2"/>
      <c r="B8296" s="2"/>
      <c r="C8296" s="2"/>
      <c r="E8296" s="2"/>
      <c r="G8296" s="2"/>
      <c r="H8296" s="6"/>
      <c r="I8296" s="9"/>
      <c r="J8296" s="9"/>
      <c r="K8296" s="9"/>
    </row>
    <row r="8297" spans="1:11" x14ac:dyDescent="0.25">
      <c r="A8297" s="2"/>
      <c r="B8297" s="2"/>
      <c r="C8297" s="2"/>
      <c r="E8297" s="2"/>
      <c r="G8297" s="2"/>
      <c r="H8297" s="6"/>
      <c r="I8297" s="9"/>
      <c r="J8297" s="9"/>
      <c r="K8297" s="9"/>
    </row>
    <row r="8298" spans="1:11" x14ac:dyDescent="0.25">
      <c r="A8298" s="2"/>
      <c r="B8298" s="2"/>
      <c r="C8298" s="2"/>
      <c r="E8298" s="2"/>
      <c r="G8298" s="2"/>
      <c r="H8298" s="6"/>
      <c r="I8298" s="9"/>
      <c r="J8298" s="9"/>
      <c r="K8298" s="9"/>
    </row>
    <row r="8299" spans="1:11" x14ac:dyDescent="0.25">
      <c r="A8299" s="2"/>
      <c r="B8299" s="2"/>
      <c r="C8299" s="2"/>
      <c r="E8299" s="2"/>
      <c r="G8299" s="2"/>
      <c r="H8299" s="6"/>
      <c r="I8299" s="9"/>
      <c r="J8299" s="9"/>
      <c r="K8299" s="9"/>
    </row>
    <row r="8300" spans="1:11" x14ac:dyDescent="0.25">
      <c r="A8300" s="2"/>
      <c r="B8300" s="2"/>
      <c r="C8300" s="2"/>
      <c r="E8300" s="2"/>
      <c r="G8300" s="2"/>
      <c r="H8300" s="6"/>
      <c r="I8300" s="9"/>
      <c r="J8300" s="9"/>
      <c r="K8300" s="9"/>
    </row>
    <row r="8301" spans="1:11" x14ac:dyDescent="0.25">
      <c r="A8301" s="2"/>
      <c r="B8301" s="2"/>
      <c r="C8301" s="2"/>
      <c r="E8301" s="2"/>
      <c r="G8301" s="2"/>
      <c r="H8301" s="6"/>
      <c r="I8301" s="9"/>
      <c r="J8301" s="9"/>
      <c r="K8301" s="9"/>
    </row>
    <row r="8302" spans="1:11" x14ac:dyDescent="0.25">
      <c r="A8302" s="2"/>
      <c r="B8302" s="2"/>
      <c r="C8302" s="2"/>
      <c r="E8302" s="2"/>
      <c r="G8302" s="2"/>
      <c r="H8302" s="6"/>
      <c r="I8302" s="9"/>
      <c r="J8302" s="9"/>
      <c r="K8302" s="9"/>
    </row>
    <row r="8303" spans="1:11" x14ac:dyDescent="0.25">
      <c r="A8303" s="2"/>
      <c r="B8303" s="2"/>
      <c r="C8303" s="2"/>
      <c r="E8303" s="2"/>
      <c r="G8303" s="2"/>
      <c r="H8303" s="6"/>
      <c r="I8303" s="9"/>
      <c r="J8303" s="9"/>
      <c r="K8303" s="9"/>
    </row>
    <row r="8304" spans="1:11" x14ac:dyDescent="0.25">
      <c r="A8304" s="2"/>
      <c r="B8304" s="2"/>
      <c r="C8304" s="2"/>
      <c r="E8304" s="2"/>
      <c r="G8304" s="2"/>
      <c r="H8304" s="6"/>
      <c r="I8304" s="9"/>
      <c r="J8304" s="9"/>
      <c r="K8304" s="9"/>
    </row>
    <row r="8305" spans="1:11" x14ac:dyDescent="0.25">
      <c r="A8305" s="2"/>
      <c r="B8305" s="2"/>
      <c r="C8305" s="2"/>
      <c r="E8305" s="2"/>
      <c r="G8305" s="2"/>
      <c r="H8305" s="6"/>
      <c r="I8305" s="9"/>
      <c r="J8305" s="9"/>
      <c r="K8305" s="9"/>
    </row>
    <row r="8306" spans="1:11" x14ac:dyDescent="0.25">
      <c r="A8306" s="2"/>
      <c r="B8306" s="2"/>
      <c r="C8306" s="2"/>
      <c r="E8306" s="2"/>
      <c r="G8306" s="2"/>
      <c r="H8306" s="6"/>
      <c r="I8306" s="9"/>
      <c r="J8306" s="9"/>
      <c r="K8306" s="9"/>
    </row>
    <row r="8307" spans="1:11" x14ac:dyDescent="0.25">
      <c r="A8307" s="2"/>
      <c r="B8307" s="2"/>
      <c r="C8307" s="2"/>
      <c r="E8307" s="2"/>
      <c r="G8307" s="2"/>
      <c r="H8307" s="6"/>
      <c r="I8307" s="9"/>
      <c r="J8307" s="9"/>
      <c r="K8307" s="9"/>
    </row>
    <row r="8308" spans="1:11" x14ac:dyDescent="0.25">
      <c r="A8308" s="2"/>
      <c r="B8308" s="2"/>
      <c r="C8308" s="2"/>
      <c r="E8308" s="2"/>
      <c r="G8308" s="2"/>
      <c r="H8308" s="6"/>
      <c r="I8308" s="9"/>
      <c r="J8308" s="9"/>
      <c r="K8308" s="9"/>
    </row>
    <row r="8309" spans="1:11" x14ac:dyDescent="0.25">
      <c r="A8309" s="2"/>
      <c r="B8309" s="2"/>
      <c r="C8309" s="2"/>
      <c r="E8309" s="2"/>
      <c r="G8309" s="2"/>
      <c r="H8309" s="6"/>
      <c r="I8309" s="9"/>
      <c r="J8309" s="9"/>
      <c r="K8309" s="9"/>
    </row>
    <row r="8310" spans="1:11" x14ac:dyDescent="0.25">
      <c r="A8310" s="2"/>
      <c r="B8310" s="2"/>
      <c r="C8310" s="2"/>
      <c r="E8310" s="2"/>
      <c r="G8310" s="2"/>
      <c r="H8310" s="6"/>
      <c r="I8310" s="9"/>
      <c r="J8310" s="9"/>
      <c r="K8310" s="9"/>
    </row>
    <row r="8311" spans="1:11" x14ac:dyDescent="0.25">
      <c r="A8311" s="2"/>
      <c r="B8311" s="2"/>
      <c r="C8311" s="2"/>
      <c r="E8311" s="2"/>
      <c r="G8311" s="2"/>
      <c r="H8311" s="6"/>
      <c r="I8311" s="9"/>
      <c r="J8311" s="9"/>
      <c r="K8311" s="9"/>
    </row>
    <row r="8312" spans="1:11" x14ac:dyDescent="0.25">
      <c r="A8312" s="2"/>
      <c r="B8312" s="2"/>
      <c r="C8312" s="2"/>
      <c r="E8312" s="2"/>
      <c r="G8312" s="2"/>
      <c r="H8312" s="6"/>
      <c r="I8312" s="9"/>
      <c r="J8312" s="9"/>
      <c r="K8312" s="9"/>
    </row>
    <row r="8313" spans="1:11" x14ac:dyDescent="0.25">
      <c r="A8313" s="2"/>
      <c r="B8313" s="2"/>
      <c r="C8313" s="2"/>
      <c r="E8313" s="2"/>
      <c r="G8313" s="2"/>
      <c r="H8313" s="6"/>
      <c r="I8313" s="9"/>
      <c r="J8313" s="9"/>
      <c r="K8313" s="9"/>
    </row>
    <row r="8314" spans="1:11" x14ac:dyDescent="0.25">
      <c r="A8314" s="2"/>
      <c r="B8314" s="2"/>
      <c r="C8314" s="2"/>
      <c r="E8314" s="2"/>
      <c r="G8314" s="2"/>
      <c r="H8314" s="6"/>
      <c r="I8314" s="9"/>
      <c r="J8314" s="9"/>
      <c r="K8314" s="9"/>
    </row>
    <row r="8315" spans="1:11" x14ac:dyDescent="0.25">
      <c r="A8315" s="2"/>
      <c r="B8315" s="2"/>
      <c r="C8315" s="2"/>
      <c r="E8315" s="2"/>
      <c r="G8315" s="2"/>
      <c r="H8315" s="6"/>
      <c r="I8315" s="9"/>
      <c r="J8315" s="9"/>
      <c r="K8315" s="9"/>
    </row>
    <row r="8316" spans="1:11" x14ac:dyDescent="0.25">
      <c r="A8316" s="2"/>
      <c r="B8316" s="2"/>
      <c r="C8316" s="2"/>
      <c r="E8316" s="2"/>
      <c r="G8316" s="2"/>
      <c r="H8316" s="6"/>
      <c r="I8316" s="9"/>
      <c r="J8316" s="9"/>
      <c r="K8316" s="9"/>
    </row>
    <row r="8317" spans="1:11" x14ac:dyDescent="0.25">
      <c r="A8317" s="2"/>
      <c r="B8317" s="2"/>
      <c r="C8317" s="2"/>
      <c r="E8317" s="2"/>
      <c r="G8317" s="2"/>
      <c r="H8317" s="6"/>
      <c r="I8317" s="9"/>
      <c r="J8317" s="9"/>
      <c r="K8317" s="9"/>
    </row>
    <row r="8318" spans="1:11" x14ac:dyDescent="0.25">
      <c r="A8318" s="2"/>
      <c r="B8318" s="2"/>
      <c r="C8318" s="2"/>
      <c r="E8318" s="2"/>
      <c r="G8318" s="2"/>
      <c r="H8318" s="6"/>
      <c r="I8318" s="9"/>
      <c r="J8318" s="9"/>
      <c r="K8318" s="9"/>
    </row>
    <row r="8319" spans="1:11" x14ac:dyDescent="0.25">
      <c r="A8319" s="2"/>
      <c r="B8319" s="2"/>
      <c r="C8319" s="2"/>
      <c r="E8319" s="2"/>
      <c r="G8319" s="2"/>
      <c r="H8319" s="6"/>
      <c r="I8319" s="9"/>
      <c r="J8319" s="9"/>
      <c r="K8319" s="9"/>
    </row>
    <row r="8320" spans="1:11" x14ac:dyDescent="0.25">
      <c r="A8320" s="2"/>
      <c r="B8320" s="2"/>
      <c r="C8320" s="2"/>
      <c r="E8320" s="2"/>
      <c r="G8320" s="2"/>
      <c r="H8320" s="6"/>
      <c r="I8320" s="9"/>
      <c r="J8320" s="9"/>
      <c r="K8320" s="9"/>
    </row>
    <row r="8321" spans="1:11" x14ac:dyDescent="0.25">
      <c r="A8321" s="2"/>
      <c r="B8321" s="2"/>
      <c r="C8321" s="2"/>
      <c r="E8321" s="2"/>
      <c r="G8321" s="2"/>
      <c r="H8321" s="6"/>
      <c r="I8321" s="9"/>
      <c r="J8321" s="9"/>
      <c r="K8321" s="9"/>
    </row>
    <row r="8322" spans="1:11" x14ac:dyDescent="0.25">
      <c r="A8322" s="2"/>
      <c r="B8322" s="2"/>
      <c r="C8322" s="2"/>
      <c r="E8322" s="2"/>
      <c r="G8322" s="2"/>
      <c r="H8322" s="6"/>
      <c r="I8322" s="9"/>
      <c r="J8322" s="9"/>
      <c r="K8322" s="9"/>
    </row>
    <row r="8323" spans="1:11" x14ac:dyDescent="0.25">
      <c r="A8323" s="2"/>
      <c r="B8323" s="2"/>
      <c r="C8323" s="2"/>
      <c r="E8323" s="2"/>
      <c r="G8323" s="2"/>
      <c r="H8323" s="6"/>
      <c r="I8323" s="9"/>
      <c r="J8323" s="9"/>
      <c r="K8323" s="9"/>
    </row>
    <row r="8324" spans="1:11" x14ac:dyDescent="0.25">
      <c r="A8324" s="2"/>
      <c r="B8324" s="2"/>
      <c r="C8324" s="2"/>
      <c r="E8324" s="2"/>
      <c r="G8324" s="2"/>
      <c r="H8324" s="6"/>
      <c r="I8324" s="9"/>
      <c r="J8324" s="9"/>
      <c r="K8324" s="9"/>
    </row>
    <row r="8325" spans="1:11" x14ac:dyDescent="0.25">
      <c r="A8325" s="2"/>
      <c r="B8325" s="2"/>
      <c r="C8325" s="2"/>
      <c r="E8325" s="2"/>
      <c r="G8325" s="2"/>
      <c r="H8325" s="6"/>
      <c r="I8325" s="9"/>
      <c r="J8325" s="9"/>
      <c r="K8325" s="9"/>
    </row>
    <row r="8326" spans="1:11" x14ac:dyDescent="0.25">
      <c r="A8326" s="2"/>
      <c r="B8326" s="2"/>
      <c r="C8326" s="2"/>
      <c r="E8326" s="2"/>
      <c r="G8326" s="2"/>
      <c r="H8326" s="6"/>
      <c r="I8326" s="9"/>
      <c r="J8326" s="9"/>
      <c r="K8326" s="9"/>
    </row>
    <row r="8327" spans="1:11" x14ac:dyDescent="0.25">
      <c r="A8327" s="2"/>
      <c r="B8327" s="2"/>
      <c r="C8327" s="2"/>
      <c r="E8327" s="2"/>
      <c r="G8327" s="2"/>
      <c r="H8327" s="6"/>
      <c r="I8327" s="9"/>
      <c r="J8327" s="9"/>
      <c r="K8327" s="9"/>
    </row>
    <row r="8328" spans="1:11" x14ac:dyDescent="0.25">
      <c r="A8328" s="2"/>
      <c r="B8328" s="2"/>
      <c r="C8328" s="2"/>
      <c r="E8328" s="2"/>
      <c r="G8328" s="2"/>
      <c r="H8328" s="6"/>
      <c r="I8328" s="9"/>
      <c r="J8328" s="9"/>
      <c r="K8328" s="9"/>
    </row>
    <row r="8329" spans="1:11" x14ac:dyDescent="0.25">
      <c r="A8329" s="2"/>
      <c r="B8329" s="2"/>
      <c r="C8329" s="2"/>
      <c r="E8329" s="2"/>
      <c r="G8329" s="2"/>
      <c r="H8329" s="6"/>
      <c r="I8329" s="9"/>
      <c r="J8329" s="9"/>
      <c r="K8329" s="9"/>
    </row>
    <row r="8330" spans="1:11" x14ac:dyDescent="0.25">
      <c r="A8330" s="2"/>
      <c r="B8330" s="2"/>
      <c r="C8330" s="2"/>
      <c r="E8330" s="2"/>
      <c r="G8330" s="2"/>
      <c r="H8330" s="6"/>
      <c r="I8330" s="9"/>
      <c r="J8330" s="9"/>
      <c r="K8330" s="9"/>
    </row>
    <row r="8331" spans="1:11" x14ac:dyDescent="0.25">
      <c r="A8331" s="2"/>
      <c r="B8331" s="2"/>
      <c r="C8331" s="2"/>
      <c r="E8331" s="2"/>
      <c r="G8331" s="2"/>
      <c r="H8331" s="6"/>
      <c r="I8331" s="9"/>
      <c r="J8331" s="9"/>
      <c r="K8331" s="9"/>
    </row>
    <row r="8332" spans="1:11" x14ac:dyDescent="0.25">
      <c r="A8332" s="2"/>
      <c r="B8332" s="2"/>
      <c r="C8332" s="2"/>
      <c r="E8332" s="2"/>
      <c r="G8332" s="2"/>
      <c r="H8332" s="6"/>
      <c r="I8332" s="9"/>
      <c r="J8332" s="9"/>
      <c r="K8332" s="9"/>
    </row>
    <row r="8333" spans="1:11" x14ac:dyDescent="0.25">
      <c r="A8333" s="2"/>
      <c r="B8333" s="2"/>
      <c r="C8333" s="2"/>
      <c r="E8333" s="2"/>
      <c r="G8333" s="2"/>
      <c r="H8333" s="6"/>
      <c r="I8333" s="9"/>
      <c r="J8333" s="9"/>
      <c r="K8333" s="9"/>
    </row>
    <row r="8334" spans="1:11" x14ac:dyDescent="0.25">
      <c r="A8334" s="2"/>
      <c r="B8334" s="2"/>
      <c r="C8334" s="2"/>
      <c r="E8334" s="2"/>
      <c r="G8334" s="2"/>
      <c r="H8334" s="6"/>
      <c r="I8334" s="9"/>
      <c r="J8334" s="9"/>
      <c r="K8334" s="9"/>
    </row>
    <row r="8335" spans="1:11" x14ac:dyDescent="0.25">
      <c r="A8335" s="2"/>
      <c r="B8335" s="2"/>
      <c r="C8335" s="2"/>
      <c r="E8335" s="2"/>
      <c r="G8335" s="2"/>
      <c r="H8335" s="6"/>
      <c r="I8335" s="9"/>
      <c r="J8335" s="9"/>
      <c r="K8335" s="9"/>
    </row>
    <row r="8336" spans="1:11" x14ac:dyDescent="0.25">
      <c r="A8336" s="2"/>
      <c r="B8336" s="2"/>
      <c r="C8336" s="2"/>
      <c r="E8336" s="2"/>
      <c r="G8336" s="2"/>
      <c r="H8336" s="6"/>
      <c r="I8336" s="9"/>
      <c r="J8336" s="9"/>
      <c r="K8336" s="9"/>
    </row>
    <row r="8337" spans="1:11" x14ac:dyDescent="0.25">
      <c r="A8337" s="2"/>
      <c r="B8337" s="2"/>
      <c r="C8337" s="2"/>
      <c r="E8337" s="2"/>
      <c r="G8337" s="2"/>
      <c r="H8337" s="6"/>
      <c r="I8337" s="9"/>
      <c r="J8337" s="9"/>
      <c r="K8337" s="9"/>
    </row>
    <row r="8338" spans="1:11" x14ac:dyDescent="0.25">
      <c r="A8338" s="2"/>
      <c r="B8338" s="2"/>
      <c r="C8338" s="2"/>
      <c r="E8338" s="2"/>
      <c r="G8338" s="2"/>
      <c r="H8338" s="6"/>
      <c r="I8338" s="9"/>
      <c r="J8338" s="9"/>
      <c r="K8338" s="9"/>
    </row>
    <row r="8339" spans="1:11" x14ac:dyDescent="0.25">
      <c r="A8339" s="2"/>
      <c r="B8339" s="2"/>
      <c r="C8339" s="2"/>
      <c r="E8339" s="2"/>
      <c r="G8339" s="2"/>
      <c r="H8339" s="6"/>
      <c r="I8339" s="9"/>
      <c r="J8339" s="9"/>
      <c r="K8339" s="9"/>
    </row>
    <row r="8340" spans="1:11" x14ac:dyDescent="0.25">
      <c r="A8340" s="2"/>
      <c r="B8340" s="2"/>
      <c r="C8340" s="2"/>
      <c r="E8340" s="2"/>
      <c r="G8340" s="2"/>
      <c r="H8340" s="6"/>
      <c r="I8340" s="9"/>
      <c r="J8340" s="9"/>
      <c r="K8340" s="9"/>
    </row>
    <row r="8341" spans="1:11" x14ac:dyDescent="0.25">
      <c r="A8341" s="2"/>
      <c r="B8341" s="2"/>
      <c r="C8341" s="2"/>
      <c r="E8341" s="2"/>
      <c r="G8341" s="2"/>
      <c r="H8341" s="6"/>
      <c r="I8341" s="9"/>
      <c r="J8341" s="9"/>
      <c r="K8341" s="9"/>
    </row>
    <row r="8342" spans="1:11" x14ac:dyDescent="0.25">
      <c r="A8342" s="2"/>
      <c r="B8342" s="2"/>
      <c r="C8342" s="2"/>
      <c r="E8342" s="2"/>
      <c r="G8342" s="2"/>
      <c r="H8342" s="6"/>
      <c r="I8342" s="9"/>
      <c r="J8342" s="9"/>
      <c r="K8342" s="9"/>
    </row>
    <row r="8343" spans="1:11" x14ac:dyDescent="0.25">
      <c r="A8343" s="2"/>
      <c r="B8343" s="2"/>
      <c r="C8343" s="2"/>
      <c r="E8343" s="2"/>
      <c r="G8343" s="2"/>
      <c r="H8343" s="6"/>
      <c r="I8343" s="9"/>
      <c r="J8343" s="9"/>
      <c r="K8343" s="9"/>
    </row>
    <row r="8344" spans="1:11" x14ac:dyDescent="0.25">
      <c r="A8344" s="2"/>
      <c r="B8344" s="2"/>
      <c r="C8344" s="2"/>
      <c r="E8344" s="2"/>
      <c r="G8344" s="2"/>
      <c r="H8344" s="6"/>
      <c r="I8344" s="9"/>
      <c r="J8344" s="9"/>
      <c r="K8344" s="9"/>
    </row>
    <row r="8345" spans="1:11" x14ac:dyDescent="0.25">
      <c r="A8345" s="2"/>
      <c r="B8345" s="2"/>
      <c r="C8345" s="2"/>
      <c r="E8345" s="2"/>
      <c r="G8345" s="2"/>
      <c r="H8345" s="6"/>
      <c r="I8345" s="9"/>
      <c r="J8345" s="9"/>
      <c r="K8345" s="9"/>
    </row>
    <row r="8346" spans="1:11" x14ac:dyDescent="0.25">
      <c r="A8346" s="2"/>
      <c r="B8346" s="2"/>
      <c r="C8346" s="2"/>
      <c r="E8346" s="2"/>
      <c r="G8346" s="2"/>
      <c r="H8346" s="6"/>
      <c r="I8346" s="9"/>
      <c r="J8346" s="9"/>
      <c r="K8346" s="9"/>
    </row>
    <row r="8347" spans="1:11" x14ac:dyDescent="0.25">
      <c r="A8347" s="2"/>
      <c r="B8347" s="2"/>
      <c r="C8347" s="2"/>
      <c r="E8347" s="2"/>
      <c r="G8347" s="2"/>
      <c r="H8347" s="6"/>
      <c r="I8347" s="9"/>
      <c r="J8347" s="9"/>
      <c r="K8347" s="9"/>
    </row>
    <row r="8348" spans="1:11" x14ac:dyDescent="0.25">
      <c r="A8348" s="2"/>
      <c r="B8348" s="2"/>
      <c r="C8348" s="2"/>
      <c r="E8348" s="2"/>
      <c r="G8348" s="2"/>
      <c r="H8348" s="6"/>
      <c r="I8348" s="9"/>
      <c r="J8348" s="9"/>
      <c r="K8348" s="9"/>
    </row>
    <row r="8349" spans="1:11" x14ac:dyDescent="0.25">
      <c r="A8349" s="2"/>
      <c r="B8349" s="2"/>
      <c r="C8349" s="2"/>
      <c r="E8349" s="2"/>
      <c r="G8349" s="2"/>
      <c r="H8349" s="6"/>
      <c r="I8349" s="9"/>
      <c r="J8349" s="9"/>
      <c r="K8349" s="9"/>
    </row>
    <row r="8350" spans="1:11" x14ac:dyDescent="0.25">
      <c r="A8350" s="2"/>
      <c r="B8350" s="2"/>
      <c r="C8350" s="2"/>
      <c r="E8350" s="2"/>
      <c r="G8350" s="2"/>
      <c r="H8350" s="6"/>
      <c r="I8350" s="9"/>
      <c r="J8350" s="9"/>
      <c r="K8350" s="9"/>
    </row>
    <row r="8351" spans="1:11" x14ac:dyDescent="0.25">
      <c r="A8351" s="2"/>
      <c r="B8351" s="2"/>
      <c r="C8351" s="2"/>
      <c r="E8351" s="2"/>
      <c r="G8351" s="2"/>
      <c r="H8351" s="6"/>
      <c r="I8351" s="9"/>
      <c r="J8351" s="9"/>
      <c r="K8351" s="9"/>
    </row>
    <row r="8352" spans="1:11" x14ac:dyDescent="0.25">
      <c r="A8352" s="2"/>
      <c r="B8352" s="2"/>
      <c r="C8352" s="2"/>
      <c r="E8352" s="2"/>
      <c r="G8352" s="2"/>
      <c r="H8352" s="6"/>
      <c r="I8352" s="9"/>
      <c r="J8352" s="9"/>
      <c r="K8352" s="9"/>
    </row>
    <row r="8353" spans="1:11" x14ac:dyDescent="0.25">
      <c r="A8353" s="2"/>
      <c r="B8353" s="2"/>
      <c r="C8353" s="2"/>
      <c r="E8353" s="2"/>
      <c r="G8353" s="2"/>
      <c r="H8353" s="6"/>
      <c r="I8353" s="9"/>
      <c r="J8353" s="9"/>
      <c r="K8353" s="9"/>
    </row>
    <row r="8354" spans="1:11" x14ac:dyDescent="0.25">
      <c r="A8354" s="2"/>
      <c r="B8354" s="2"/>
      <c r="C8354" s="2"/>
      <c r="E8354" s="2"/>
      <c r="G8354" s="2"/>
      <c r="H8354" s="6"/>
      <c r="I8354" s="9"/>
      <c r="J8354" s="9"/>
      <c r="K8354" s="9"/>
    </row>
    <row r="8355" spans="1:11" x14ac:dyDescent="0.25">
      <c r="A8355" s="2"/>
      <c r="B8355" s="2"/>
      <c r="C8355" s="2"/>
      <c r="E8355" s="2"/>
      <c r="G8355" s="2"/>
      <c r="H8355" s="6"/>
      <c r="I8355" s="9"/>
      <c r="J8355" s="9"/>
      <c r="K8355" s="9"/>
    </row>
    <row r="8356" spans="1:11" x14ac:dyDescent="0.25">
      <c r="A8356" s="2"/>
      <c r="B8356" s="2"/>
      <c r="C8356" s="2"/>
      <c r="E8356" s="2"/>
      <c r="G8356" s="2"/>
      <c r="H8356" s="6"/>
      <c r="I8356" s="9"/>
      <c r="J8356" s="9"/>
      <c r="K8356" s="9"/>
    </row>
    <row r="8357" spans="1:11" x14ac:dyDescent="0.25">
      <c r="A8357" s="2"/>
      <c r="B8357" s="2"/>
      <c r="C8357" s="2"/>
      <c r="E8357" s="2"/>
      <c r="G8357" s="2"/>
      <c r="H8357" s="6"/>
      <c r="I8357" s="9"/>
      <c r="J8357" s="9"/>
      <c r="K8357" s="9"/>
    </row>
    <row r="8358" spans="1:11" x14ac:dyDescent="0.25">
      <c r="A8358" s="2"/>
      <c r="B8358" s="2"/>
      <c r="C8358" s="2"/>
      <c r="E8358" s="2"/>
      <c r="G8358" s="2"/>
      <c r="H8358" s="6"/>
      <c r="I8358" s="9"/>
      <c r="J8358" s="9"/>
      <c r="K8358" s="9"/>
    </row>
    <row r="8359" spans="1:11" x14ac:dyDescent="0.25">
      <c r="A8359" s="2"/>
      <c r="B8359" s="2"/>
      <c r="C8359" s="2"/>
      <c r="E8359" s="2"/>
      <c r="G8359" s="2"/>
      <c r="H8359" s="6"/>
      <c r="I8359" s="9"/>
      <c r="J8359" s="9"/>
      <c r="K8359" s="9"/>
    </row>
    <row r="8360" spans="1:11" x14ac:dyDescent="0.25">
      <c r="A8360" s="2"/>
      <c r="B8360" s="2"/>
      <c r="C8360" s="2"/>
      <c r="E8360" s="2"/>
      <c r="G8360" s="2"/>
      <c r="H8360" s="6"/>
      <c r="I8360" s="9"/>
      <c r="J8360" s="9"/>
      <c r="K8360" s="9"/>
    </row>
    <row r="8361" spans="1:11" x14ac:dyDescent="0.25">
      <c r="A8361" s="2"/>
      <c r="B8361" s="2"/>
      <c r="C8361" s="2"/>
      <c r="E8361" s="2"/>
      <c r="G8361" s="2"/>
      <c r="H8361" s="6"/>
      <c r="I8361" s="9"/>
      <c r="J8361" s="9"/>
      <c r="K8361" s="9"/>
    </row>
    <row r="8362" spans="1:11" x14ac:dyDescent="0.25">
      <c r="A8362" s="2"/>
      <c r="B8362" s="2"/>
      <c r="C8362" s="2"/>
      <c r="E8362" s="2"/>
      <c r="G8362" s="2"/>
      <c r="H8362" s="6"/>
      <c r="I8362" s="9"/>
      <c r="J8362" s="9"/>
      <c r="K8362" s="9"/>
    </row>
    <row r="8363" spans="1:11" x14ac:dyDescent="0.25">
      <c r="A8363" s="2"/>
      <c r="B8363" s="2"/>
      <c r="C8363" s="2"/>
      <c r="E8363" s="2"/>
      <c r="G8363" s="2"/>
      <c r="H8363" s="6"/>
      <c r="I8363" s="9"/>
      <c r="J8363" s="9"/>
      <c r="K8363" s="9"/>
    </row>
    <row r="8364" spans="1:11" x14ac:dyDescent="0.25">
      <c r="A8364" s="2"/>
      <c r="B8364" s="2"/>
      <c r="C8364" s="2"/>
      <c r="E8364" s="2"/>
      <c r="G8364" s="2"/>
      <c r="H8364" s="6"/>
      <c r="I8364" s="9"/>
      <c r="J8364" s="9"/>
      <c r="K8364" s="9"/>
    </row>
    <row r="8365" spans="1:11" x14ac:dyDescent="0.25">
      <c r="A8365" s="2"/>
      <c r="B8365" s="2"/>
      <c r="C8365" s="2"/>
      <c r="E8365" s="2"/>
      <c r="G8365" s="2"/>
      <c r="H8365" s="6"/>
      <c r="I8365" s="9"/>
      <c r="J8365" s="9"/>
      <c r="K8365" s="9"/>
    </row>
    <row r="8366" spans="1:11" x14ac:dyDescent="0.25">
      <c r="A8366" s="2"/>
      <c r="B8366" s="2"/>
      <c r="C8366" s="2"/>
      <c r="E8366" s="2"/>
      <c r="G8366" s="2"/>
      <c r="H8366" s="6"/>
      <c r="I8366" s="9"/>
      <c r="J8366" s="9"/>
      <c r="K8366" s="9"/>
    </row>
    <row r="8367" spans="1:11" x14ac:dyDescent="0.25">
      <c r="A8367" s="2"/>
      <c r="B8367" s="2"/>
      <c r="C8367" s="2"/>
      <c r="E8367" s="2"/>
      <c r="G8367" s="2"/>
      <c r="H8367" s="6"/>
      <c r="I8367" s="9"/>
      <c r="J8367" s="9"/>
      <c r="K8367" s="9"/>
    </row>
    <row r="8368" spans="1:11" x14ac:dyDescent="0.25">
      <c r="A8368" s="2"/>
      <c r="B8368" s="2"/>
      <c r="C8368" s="2"/>
      <c r="E8368" s="2"/>
      <c r="G8368" s="2"/>
      <c r="H8368" s="6"/>
      <c r="I8368" s="9"/>
      <c r="J8368" s="9"/>
      <c r="K8368" s="9"/>
    </row>
    <row r="8369" spans="1:11" x14ac:dyDescent="0.25">
      <c r="A8369" s="2"/>
      <c r="B8369" s="2"/>
      <c r="C8369" s="2"/>
      <c r="E8369" s="2"/>
      <c r="G8369" s="2"/>
      <c r="H8369" s="6"/>
      <c r="I8369" s="9"/>
      <c r="J8369" s="9"/>
      <c r="K8369" s="9"/>
    </row>
    <row r="8370" spans="1:11" x14ac:dyDescent="0.25">
      <c r="A8370" s="2"/>
      <c r="B8370" s="2"/>
      <c r="C8370" s="2"/>
      <c r="E8370" s="2"/>
      <c r="G8370" s="2"/>
      <c r="H8370" s="6"/>
      <c r="I8370" s="9"/>
      <c r="J8370" s="9"/>
      <c r="K8370" s="9"/>
    </row>
    <row r="8371" spans="1:11" x14ac:dyDescent="0.25">
      <c r="A8371" s="2"/>
      <c r="B8371" s="2"/>
      <c r="C8371" s="2"/>
      <c r="E8371" s="2"/>
      <c r="G8371" s="2"/>
      <c r="H8371" s="6"/>
      <c r="I8371" s="9"/>
      <c r="J8371" s="9"/>
      <c r="K8371" s="9"/>
    </row>
    <row r="8372" spans="1:11" x14ac:dyDescent="0.25">
      <c r="A8372" s="2"/>
      <c r="B8372" s="2"/>
      <c r="C8372" s="2"/>
      <c r="E8372" s="2"/>
      <c r="G8372" s="2"/>
      <c r="H8372" s="6"/>
      <c r="I8372" s="9"/>
      <c r="J8372" s="9"/>
      <c r="K8372" s="9"/>
    </row>
    <row r="8373" spans="1:11" x14ac:dyDescent="0.25">
      <c r="A8373" s="2"/>
      <c r="B8373" s="2"/>
      <c r="C8373" s="2"/>
      <c r="E8373" s="2"/>
      <c r="G8373" s="2"/>
      <c r="H8373" s="6"/>
      <c r="I8373" s="9"/>
      <c r="J8373" s="9"/>
      <c r="K8373" s="9"/>
    </row>
    <row r="8374" spans="1:11" x14ac:dyDescent="0.25">
      <c r="A8374" s="2"/>
      <c r="B8374" s="2"/>
      <c r="C8374" s="2"/>
      <c r="E8374" s="2"/>
      <c r="G8374" s="2"/>
      <c r="H8374" s="6"/>
      <c r="I8374" s="9"/>
      <c r="J8374" s="9"/>
      <c r="K8374" s="9"/>
    </row>
    <row r="8375" spans="1:11" x14ac:dyDescent="0.25">
      <c r="A8375" s="2"/>
      <c r="B8375" s="2"/>
      <c r="C8375" s="2"/>
      <c r="E8375" s="2"/>
      <c r="G8375" s="2"/>
      <c r="H8375" s="6"/>
      <c r="I8375" s="9"/>
      <c r="J8375" s="9"/>
      <c r="K8375" s="9"/>
    </row>
    <row r="8376" spans="1:11" x14ac:dyDescent="0.25">
      <c r="A8376" s="2"/>
      <c r="B8376" s="2"/>
      <c r="C8376" s="2"/>
      <c r="E8376" s="2"/>
      <c r="G8376" s="2"/>
      <c r="H8376" s="6"/>
      <c r="I8376" s="9"/>
      <c r="J8376" s="9"/>
      <c r="K8376" s="9"/>
    </row>
    <row r="8377" spans="1:11" x14ac:dyDescent="0.25">
      <c r="A8377" s="2"/>
      <c r="B8377" s="2"/>
      <c r="C8377" s="2"/>
      <c r="E8377" s="2"/>
      <c r="G8377" s="2"/>
      <c r="H8377" s="6"/>
      <c r="I8377" s="9"/>
      <c r="J8377" s="9"/>
      <c r="K8377" s="9"/>
    </row>
    <row r="8378" spans="1:11" x14ac:dyDescent="0.25">
      <c r="A8378" s="2"/>
      <c r="B8378" s="2"/>
      <c r="C8378" s="2"/>
      <c r="E8378" s="2"/>
      <c r="G8378" s="2"/>
      <c r="H8378" s="6"/>
      <c r="I8378" s="9"/>
      <c r="J8378" s="9"/>
      <c r="K8378" s="9"/>
    </row>
    <row r="8379" spans="1:11" x14ac:dyDescent="0.25">
      <c r="A8379" s="2"/>
      <c r="B8379" s="2"/>
      <c r="C8379" s="2"/>
      <c r="E8379" s="2"/>
      <c r="G8379" s="2"/>
      <c r="H8379" s="6"/>
      <c r="I8379" s="9"/>
      <c r="J8379" s="9"/>
      <c r="K8379" s="9"/>
    </row>
    <row r="8380" spans="1:11" x14ac:dyDescent="0.25">
      <c r="A8380" s="2"/>
      <c r="B8380" s="2"/>
      <c r="C8380" s="2"/>
      <c r="E8380" s="2"/>
      <c r="G8380" s="2"/>
      <c r="H8380" s="6"/>
      <c r="I8380" s="9"/>
      <c r="J8380" s="9"/>
      <c r="K8380" s="9"/>
    </row>
    <row r="8381" spans="1:11" x14ac:dyDescent="0.25">
      <c r="A8381" s="2"/>
      <c r="B8381" s="2"/>
      <c r="C8381" s="2"/>
      <c r="E8381" s="2"/>
      <c r="G8381" s="2"/>
      <c r="H8381" s="6"/>
      <c r="I8381" s="9"/>
      <c r="J8381" s="9"/>
      <c r="K8381" s="9"/>
    </row>
    <row r="8382" spans="1:11" x14ac:dyDescent="0.25">
      <c r="A8382" s="2"/>
      <c r="B8382" s="2"/>
      <c r="C8382" s="2"/>
      <c r="E8382" s="2"/>
      <c r="G8382" s="2"/>
      <c r="H8382" s="6"/>
      <c r="I8382" s="9"/>
      <c r="J8382" s="9"/>
      <c r="K8382" s="9"/>
    </row>
    <row r="8383" spans="1:11" x14ac:dyDescent="0.25">
      <c r="A8383" s="2"/>
      <c r="B8383" s="2"/>
      <c r="C8383" s="2"/>
      <c r="E8383" s="2"/>
      <c r="G8383" s="2"/>
      <c r="H8383" s="6"/>
      <c r="I8383" s="9"/>
      <c r="J8383" s="9"/>
      <c r="K8383" s="9"/>
    </row>
    <row r="8384" spans="1:11" x14ac:dyDescent="0.25">
      <c r="A8384" s="2"/>
      <c r="B8384" s="2"/>
      <c r="C8384" s="2"/>
      <c r="E8384" s="2"/>
      <c r="G8384" s="2"/>
      <c r="H8384" s="6"/>
      <c r="I8384" s="9"/>
      <c r="J8384" s="9"/>
      <c r="K8384" s="9"/>
    </row>
    <row r="8385" spans="1:11" x14ac:dyDescent="0.25">
      <c r="A8385" s="2"/>
      <c r="B8385" s="2"/>
      <c r="C8385" s="2"/>
      <c r="E8385" s="2"/>
      <c r="G8385" s="2"/>
      <c r="H8385" s="6"/>
      <c r="I8385" s="9"/>
      <c r="J8385" s="9"/>
      <c r="K8385" s="9"/>
    </row>
    <row r="8386" spans="1:11" x14ac:dyDescent="0.25">
      <c r="A8386" s="2"/>
      <c r="B8386" s="2"/>
      <c r="C8386" s="2"/>
      <c r="E8386" s="2"/>
      <c r="G8386" s="2"/>
      <c r="H8386" s="6"/>
      <c r="I8386" s="9"/>
      <c r="J8386" s="9"/>
      <c r="K8386" s="9"/>
    </row>
    <row r="8387" spans="1:11" x14ac:dyDescent="0.25">
      <c r="A8387" s="2"/>
      <c r="B8387" s="2"/>
      <c r="C8387" s="2"/>
      <c r="E8387" s="2"/>
      <c r="G8387" s="2"/>
      <c r="H8387" s="6"/>
      <c r="I8387" s="9"/>
      <c r="J8387" s="9"/>
      <c r="K8387" s="9"/>
    </row>
    <row r="8388" spans="1:11" x14ac:dyDescent="0.25">
      <c r="A8388" s="2"/>
      <c r="B8388" s="2"/>
      <c r="C8388" s="2"/>
      <c r="E8388" s="2"/>
      <c r="G8388" s="2"/>
      <c r="H8388" s="6"/>
      <c r="I8388" s="9"/>
      <c r="J8388" s="9"/>
      <c r="K8388" s="9"/>
    </row>
    <row r="8389" spans="1:11" x14ac:dyDescent="0.25">
      <c r="A8389" s="2"/>
      <c r="B8389" s="2"/>
      <c r="C8389" s="2"/>
      <c r="E8389" s="2"/>
      <c r="G8389" s="2"/>
      <c r="H8389" s="6"/>
      <c r="I8389" s="9"/>
      <c r="J8389" s="9"/>
      <c r="K8389" s="9"/>
    </row>
    <row r="8390" spans="1:11" x14ac:dyDescent="0.25">
      <c r="A8390" s="2"/>
      <c r="B8390" s="2"/>
      <c r="C8390" s="2"/>
      <c r="E8390" s="2"/>
      <c r="G8390" s="2"/>
      <c r="H8390" s="6"/>
      <c r="I8390" s="9"/>
      <c r="J8390" s="9"/>
      <c r="K8390" s="9"/>
    </row>
    <row r="8391" spans="1:11" x14ac:dyDescent="0.25">
      <c r="A8391" s="2"/>
      <c r="B8391" s="2"/>
      <c r="C8391" s="2"/>
      <c r="E8391" s="2"/>
      <c r="G8391" s="2"/>
      <c r="H8391" s="6"/>
      <c r="I8391" s="9"/>
      <c r="J8391" s="9"/>
      <c r="K8391" s="9"/>
    </row>
    <row r="8392" spans="1:11" x14ac:dyDescent="0.25">
      <c r="A8392" s="2"/>
      <c r="B8392" s="2"/>
      <c r="C8392" s="2"/>
      <c r="E8392" s="2"/>
      <c r="G8392" s="2"/>
      <c r="H8392" s="6"/>
      <c r="I8392" s="9"/>
      <c r="J8392" s="9"/>
      <c r="K8392" s="9"/>
    </row>
    <row r="8393" spans="1:11" x14ac:dyDescent="0.25">
      <c r="A8393" s="2"/>
      <c r="B8393" s="2"/>
      <c r="C8393" s="2"/>
      <c r="E8393" s="2"/>
      <c r="G8393" s="2"/>
      <c r="H8393" s="6"/>
      <c r="I8393" s="9"/>
      <c r="J8393" s="9"/>
      <c r="K8393" s="9"/>
    </row>
    <row r="8394" spans="1:11" x14ac:dyDescent="0.25">
      <c r="A8394" s="2"/>
      <c r="B8394" s="2"/>
      <c r="C8394" s="2"/>
      <c r="E8394" s="2"/>
      <c r="G8394" s="2"/>
      <c r="H8394" s="6"/>
      <c r="I8394" s="9"/>
      <c r="J8394" s="9"/>
      <c r="K8394" s="9"/>
    </row>
    <row r="8395" spans="1:11" x14ac:dyDescent="0.25">
      <c r="A8395" s="2"/>
      <c r="B8395" s="2"/>
      <c r="C8395" s="2"/>
      <c r="E8395" s="2"/>
      <c r="G8395" s="2"/>
      <c r="H8395" s="6"/>
      <c r="I8395" s="9"/>
      <c r="J8395" s="9"/>
      <c r="K8395" s="9"/>
    </row>
    <row r="8396" spans="1:11" x14ac:dyDescent="0.25">
      <c r="A8396" s="2"/>
      <c r="B8396" s="2"/>
      <c r="C8396" s="2"/>
      <c r="E8396" s="2"/>
      <c r="G8396" s="2"/>
      <c r="H8396" s="6"/>
      <c r="I8396" s="9"/>
      <c r="J8396" s="9"/>
      <c r="K8396" s="9"/>
    </row>
    <row r="8397" spans="1:11" x14ac:dyDescent="0.25">
      <c r="A8397" s="2"/>
      <c r="B8397" s="2"/>
      <c r="C8397" s="2"/>
      <c r="E8397" s="2"/>
      <c r="G8397" s="2"/>
      <c r="H8397" s="6"/>
      <c r="I8397" s="9"/>
      <c r="J8397" s="9"/>
      <c r="K8397" s="9"/>
    </row>
    <row r="8398" spans="1:11" x14ac:dyDescent="0.25">
      <c r="A8398" s="2"/>
      <c r="B8398" s="2"/>
      <c r="C8398" s="2"/>
      <c r="E8398" s="2"/>
      <c r="G8398" s="2"/>
      <c r="H8398" s="6"/>
      <c r="I8398" s="9"/>
      <c r="J8398" s="9"/>
      <c r="K8398" s="9"/>
    </row>
    <row r="8399" spans="1:11" x14ac:dyDescent="0.25">
      <c r="A8399" s="2"/>
      <c r="B8399" s="2"/>
      <c r="C8399" s="2"/>
      <c r="E8399" s="2"/>
      <c r="G8399" s="2"/>
      <c r="H8399" s="6"/>
      <c r="I8399" s="9"/>
      <c r="J8399" s="9"/>
      <c r="K8399" s="9"/>
    </row>
    <row r="8400" spans="1:11" x14ac:dyDescent="0.25">
      <c r="A8400" s="2"/>
      <c r="B8400" s="2"/>
      <c r="C8400" s="2"/>
      <c r="E8400" s="2"/>
      <c r="G8400" s="2"/>
      <c r="H8400" s="6"/>
      <c r="I8400" s="9"/>
      <c r="J8400" s="9"/>
      <c r="K8400" s="9"/>
    </row>
    <row r="8401" spans="1:11" x14ac:dyDescent="0.25">
      <c r="A8401" s="2"/>
      <c r="B8401" s="2"/>
      <c r="C8401" s="2"/>
      <c r="E8401" s="2"/>
      <c r="G8401" s="2"/>
      <c r="H8401" s="6"/>
      <c r="I8401" s="9"/>
      <c r="J8401" s="9"/>
      <c r="K8401" s="9"/>
    </row>
    <row r="8402" spans="1:11" x14ac:dyDescent="0.25">
      <c r="A8402" s="2"/>
      <c r="B8402" s="2"/>
      <c r="C8402" s="2"/>
      <c r="E8402" s="2"/>
      <c r="G8402" s="2"/>
      <c r="H8402" s="6"/>
      <c r="I8402" s="9"/>
      <c r="J8402" s="9"/>
      <c r="K8402" s="9"/>
    </row>
    <row r="8403" spans="1:11" x14ac:dyDescent="0.25">
      <c r="A8403" s="2"/>
      <c r="B8403" s="2"/>
      <c r="C8403" s="2"/>
      <c r="E8403" s="2"/>
      <c r="G8403" s="2"/>
      <c r="H8403" s="6"/>
      <c r="I8403" s="9"/>
      <c r="J8403" s="9"/>
      <c r="K8403" s="9"/>
    </row>
    <row r="8404" spans="1:11" x14ac:dyDescent="0.25">
      <c r="A8404" s="2"/>
      <c r="B8404" s="2"/>
      <c r="C8404" s="2"/>
      <c r="E8404" s="2"/>
      <c r="G8404" s="2"/>
      <c r="H8404" s="6"/>
      <c r="I8404" s="9"/>
      <c r="J8404" s="9"/>
      <c r="K8404" s="9"/>
    </row>
    <row r="8405" spans="1:11" x14ac:dyDescent="0.25">
      <c r="A8405" s="2"/>
      <c r="B8405" s="2"/>
      <c r="C8405" s="2"/>
      <c r="E8405" s="2"/>
      <c r="G8405" s="2"/>
      <c r="H8405" s="6"/>
      <c r="I8405" s="9"/>
      <c r="J8405" s="9"/>
      <c r="K8405" s="9"/>
    </row>
    <row r="8406" spans="1:11" x14ac:dyDescent="0.25">
      <c r="A8406" s="2"/>
      <c r="B8406" s="2"/>
      <c r="C8406" s="2"/>
      <c r="E8406" s="2"/>
      <c r="G8406" s="2"/>
      <c r="H8406" s="6"/>
      <c r="I8406" s="9"/>
      <c r="J8406" s="9"/>
      <c r="K8406" s="9"/>
    </row>
    <row r="8407" spans="1:11" x14ac:dyDescent="0.25">
      <c r="A8407" s="2"/>
      <c r="B8407" s="2"/>
      <c r="C8407" s="2"/>
      <c r="E8407" s="2"/>
      <c r="G8407" s="2"/>
      <c r="H8407" s="6"/>
      <c r="I8407" s="9"/>
      <c r="J8407" s="9"/>
      <c r="K8407" s="9"/>
    </row>
    <row r="8408" spans="1:11" x14ac:dyDescent="0.25">
      <c r="A8408" s="2"/>
      <c r="B8408" s="2"/>
      <c r="C8408" s="2"/>
      <c r="E8408" s="2"/>
      <c r="G8408" s="2"/>
      <c r="H8408" s="6"/>
      <c r="I8408" s="9"/>
      <c r="J8408" s="9"/>
      <c r="K8408" s="9"/>
    </row>
    <row r="8409" spans="1:11" x14ac:dyDescent="0.25">
      <c r="A8409" s="2"/>
      <c r="B8409" s="2"/>
      <c r="C8409" s="2"/>
      <c r="E8409" s="2"/>
      <c r="G8409" s="2"/>
      <c r="H8409" s="6"/>
      <c r="I8409" s="9"/>
      <c r="J8409" s="9"/>
      <c r="K8409" s="9"/>
    </row>
    <row r="8410" spans="1:11" x14ac:dyDescent="0.25">
      <c r="A8410" s="2"/>
      <c r="B8410" s="2"/>
      <c r="C8410" s="2"/>
      <c r="E8410" s="2"/>
      <c r="G8410" s="2"/>
      <c r="H8410" s="6"/>
      <c r="I8410" s="9"/>
      <c r="J8410" s="9"/>
      <c r="K8410" s="9"/>
    </row>
    <row r="8411" spans="1:11" x14ac:dyDescent="0.25">
      <c r="A8411" s="2"/>
      <c r="B8411" s="2"/>
      <c r="C8411" s="2"/>
      <c r="E8411" s="2"/>
      <c r="G8411" s="2"/>
      <c r="H8411" s="6"/>
      <c r="I8411" s="9"/>
      <c r="J8411" s="9"/>
      <c r="K8411" s="9"/>
    </row>
    <row r="8412" spans="1:11" x14ac:dyDescent="0.25">
      <c r="A8412" s="2"/>
      <c r="B8412" s="2"/>
      <c r="C8412" s="2"/>
      <c r="E8412" s="2"/>
      <c r="G8412" s="2"/>
      <c r="H8412" s="6"/>
      <c r="I8412" s="9"/>
      <c r="J8412" s="9"/>
      <c r="K8412" s="9"/>
    </row>
    <row r="8413" spans="1:11" x14ac:dyDescent="0.25">
      <c r="A8413" s="2"/>
      <c r="B8413" s="2"/>
      <c r="C8413" s="2"/>
      <c r="E8413" s="2"/>
      <c r="G8413" s="2"/>
      <c r="H8413" s="6"/>
      <c r="I8413" s="9"/>
      <c r="J8413" s="9"/>
      <c r="K8413" s="9"/>
    </row>
    <row r="8414" spans="1:11" x14ac:dyDescent="0.25">
      <c r="A8414" s="2"/>
      <c r="B8414" s="2"/>
      <c r="C8414" s="2"/>
      <c r="E8414" s="2"/>
      <c r="G8414" s="2"/>
      <c r="H8414" s="6"/>
      <c r="I8414" s="9"/>
      <c r="J8414" s="9"/>
      <c r="K8414" s="9"/>
    </row>
    <row r="8415" spans="1:11" x14ac:dyDescent="0.25">
      <c r="A8415" s="2"/>
      <c r="B8415" s="2"/>
      <c r="C8415" s="2"/>
      <c r="E8415" s="2"/>
      <c r="G8415" s="2"/>
      <c r="H8415" s="6"/>
      <c r="I8415" s="9"/>
      <c r="J8415" s="9"/>
      <c r="K8415" s="9"/>
    </row>
    <row r="8416" spans="1:11" x14ac:dyDescent="0.25">
      <c r="A8416" s="2"/>
      <c r="B8416" s="2"/>
      <c r="C8416" s="2"/>
      <c r="E8416" s="2"/>
      <c r="G8416" s="2"/>
      <c r="H8416" s="6"/>
      <c r="I8416" s="9"/>
      <c r="J8416" s="9"/>
      <c r="K8416" s="9"/>
    </row>
    <row r="8417" spans="1:11" x14ac:dyDescent="0.25">
      <c r="A8417" s="2"/>
      <c r="B8417" s="2"/>
      <c r="C8417" s="2"/>
      <c r="E8417" s="2"/>
      <c r="G8417" s="2"/>
      <c r="H8417" s="6"/>
      <c r="I8417" s="9"/>
      <c r="J8417" s="9"/>
      <c r="K8417" s="9"/>
    </row>
    <row r="8418" spans="1:11" x14ac:dyDescent="0.25">
      <c r="A8418" s="2"/>
      <c r="B8418" s="2"/>
      <c r="C8418" s="2"/>
      <c r="E8418" s="2"/>
      <c r="G8418" s="2"/>
      <c r="H8418" s="6"/>
      <c r="I8418" s="9"/>
      <c r="J8418" s="9"/>
      <c r="K8418" s="9"/>
    </row>
    <row r="8419" spans="1:11" x14ac:dyDescent="0.25">
      <c r="A8419" s="2"/>
      <c r="B8419" s="2"/>
      <c r="C8419" s="2"/>
      <c r="E8419" s="2"/>
      <c r="G8419" s="2"/>
      <c r="H8419" s="6"/>
      <c r="I8419" s="9"/>
      <c r="J8419" s="9"/>
      <c r="K8419" s="9"/>
    </row>
    <row r="8420" spans="1:11" x14ac:dyDescent="0.25">
      <c r="A8420" s="2"/>
      <c r="B8420" s="2"/>
      <c r="C8420" s="2"/>
      <c r="E8420" s="2"/>
      <c r="G8420" s="2"/>
      <c r="H8420" s="6"/>
      <c r="I8420" s="9"/>
      <c r="J8420" s="9"/>
      <c r="K8420" s="9"/>
    </row>
    <row r="8421" spans="1:11" x14ac:dyDescent="0.25">
      <c r="A8421" s="2"/>
      <c r="B8421" s="2"/>
      <c r="C8421" s="2"/>
      <c r="E8421" s="2"/>
      <c r="G8421" s="2"/>
      <c r="H8421" s="6"/>
      <c r="I8421" s="9"/>
      <c r="J8421" s="9"/>
      <c r="K8421" s="9"/>
    </row>
    <row r="8422" spans="1:11" x14ac:dyDescent="0.25">
      <c r="A8422" s="2"/>
      <c r="B8422" s="2"/>
      <c r="C8422" s="2"/>
      <c r="E8422" s="2"/>
      <c r="G8422" s="2"/>
      <c r="H8422" s="6"/>
      <c r="I8422" s="9"/>
      <c r="J8422" s="9"/>
      <c r="K8422" s="9"/>
    </row>
    <row r="8423" spans="1:11" x14ac:dyDescent="0.25">
      <c r="A8423" s="2"/>
      <c r="B8423" s="2"/>
      <c r="C8423" s="2"/>
      <c r="E8423" s="2"/>
      <c r="G8423" s="2"/>
      <c r="H8423" s="6"/>
      <c r="I8423" s="9"/>
      <c r="J8423" s="9"/>
      <c r="K8423" s="9"/>
    </row>
    <row r="8424" spans="1:11" x14ac:dyDescent="0.25">
      <c r="A8424" s="2"/>
      <c r="B8424" s="2"/>
      <c r="C8424" s="2"/>
      <c r="E8424" s="2"/>
      <c r="G8424" s="2"/>
      <c r="H8424" s="6"/>
      <c r="I8424" s="9"/>
      <c r="J8424" s="9"/>
      <c r="K8424" s="9"/>
    </row>
    <row r="8425" spans="1:11" x14ac:dyDescent="0.25">
      <c r="A8425" s="2"/>
      <c r="B8425" s="2"/>
      <c r="C8425" s="2"/>
      <c r="E8425" s="2"/>
      <c r="G8425" s="2"/>
      <c r="H8425" s="6"/>
      <c r="I8425" s="9"/>
      <c r="J8425" s="9"/>
      <c r="K8425" s="9"/>
    </row>
    <row r="8426" spans="1:11" x14ac:dyDescent="0.25">
      <c r="A8426" s="2"/>
      <c r="B8426" s="2"/>
      <c r="C8426" s="2"/>
      <c r="E8426" s="2"/>
      <c r="G8426" s="2"/>
      <c r="H8426" s="6"/>
      <c r="I8426" s="9"/>
      <c r="J8426" s="9"/>
      <c r="K8426" s="9"/>
    </row>
    <row r="8427" spans="1:11" x14ac:dyDescent="0.25">
      <c r="A8427" s="2"/>
      <c r="B8427" s="2"/>
      <c r="C8427" s="2"/>
      <c r="E8427" s="2"/>
      <c r="G8427" s="2"/>
      <c r="H8427" s="6"/>
      <c r="I8427" s="9"/>
      <c r="J8427" s="9"/>
      <c r="K8427" s="9"/>
    </row>
    <row r="8428" spans="1:11" x14ac:dyDescent="0.25">
      <c r="A8428" s="2"/>
      <c r="B8428" s="2"/>
      <c r="C8428" s="2"/>
      <c r="E8428" s="2"/>
      <c r="G8428" s="2"/>
      <c r="H8428" s="6"/>
      <c r="I8428" s="9"/>
      <c r="J8428" s="9"/>
      <c r="K8428" s="9"/>
    </row>
    <row r="8429" spans="1:11" x14ac:dyDescent="0.25">
      <c r="A8429" s="2"/>
      <c r="B8429" s="2"/>
      <c r="C8429" s="2"/>
      <c r="E8429" s="2"/>
      <c r="G8429" s="2"/>
      <c r="H8429" s="6"/>
      <c r="I8429" s="9"/>
      <c r="J8429" s="9"/>
      <c r="K8429" s="9"/>
    </row>
    <row r="8430" spans="1:11" x14ac:dyDescent="0.25">
      <c r="A8430" s="2"/>
      <c r="B8430" s="2"/>
      <c r="C8430" s="2"/>
      <c r="E8430" s="2"/>
      <c r="G8430" s="2"/>
      <c r="H8430" s="6"/>
      <c r="I8430" s="9"/>
      <c r="J8430" s="9"/>
      <c r="K8430" s="9"/>
    </row>
    <row r="8431" spans="1:11" x14ac:dyDescent="0.25">
      <c r="A8431" s="2"/>
      <c r="B8431" s="2"/>
      <c r="C8431" s="2"/>
      <c r="E8431" s="2"/>
      <c r="G8431" s="2"/>
      <c r="H8431" s="6"/>
      <c r="I8431" s="9"/>
      <c r="J8431" s="9"/>
      <c r="K8431" s="9"/>
    </row>
    <row r="8432" spans="1:11" x14ac:dyDescent="0.25">
      <c r="A8432" s="2"/>
      <c r="B8432" s="2"/>
      <c r="C8432" s="2"/>
      <c r="E8432" s="2"/>
      <c r="G8432" s="2"/>
      <c r="H8432" s="6"/>
      <c r="I8432" s="9"/>
      <c r="J8432" s="9"/>
      <c r="K8432" s="9"/>
    </row>
    <row r="8433" spans="1:11" x14ac:dyDescent="0.25">
      <c r="A8433" s="2"/>
      <c r="B8433" s="2"/>
      <c r="C8433" s="2"/>
      <c r="E8433" s="2"/>
      <c r="G8433" s="2"/>
      <c r="H8433" s="6"/>
      <c r="I8433" s="9"/>
      <c r="J8433" s="9"/>
      <c r="K8433" s="9"/>
    </row>
    <row r="8434" spans="1:11" x14ac:dyDescent="0.25">
      <c r="A8434" s="2"/>
      <c r="B8434" s="2"/>
      <c r="C8434" s="2"/>
      <c r="E8434" s="2"/>
      <c r="G8434" s="2"/>
      <c r="H8434" s="6"/>
      <c r="I8434" s="9"/>
      <c r="J8434" s="9"/>
      <c r="K8434" s="9"/>
    </row>
    <row r="8435" spans="1:11" x14ac:dyDescent="0.25">
      <c r="A8435" s="2"/>
      <c r="B8435" s="2"/>
      <c r="C8435" s="2"/>
      <c r="E8435" s="2"/>
      <c r="G8435" s="2"/>
      <c r="H8435" s="6"/>
      <c r="I8435" s="9"/>
      <c r="J8435" s="9"/>
      <c r="K8435" s="9"/>
    </row>
    <row r="8436" spans="1:11" x14ac:dyDescent="0.25">
      <c r="A8436" s="2"/>
      <c r="B8436" s="2"/>
      <c r="C8436" s="2"/>
      <c r="E8436" s="2"/>
      <c r="G8436" s="2"/>
      <c r="H8436" s="6"/>
      <c r="I8436" s="9"/>
      <c r="J8436" s="9"/>
      <c r="K8436" s="9"/>
    </row>
    <row r="8437" spans="1:11" x14ac:dyDescent="0.25">
      <c r="A8437" s="2"/>
      <c r="B8437" s="2"/>
      <c r="C8437" s="2"/>
      <c r="E8437" s="2"/>
      <c r="G8437" s="2"/>
      <c r="H8437" s="6"/>
      <c r="I8437" s="9"/>
      <c r="J8437" s="9"/>
      <c r="K8437" s="9"/>
    </row>
    <row r="8438" spans="1:11" x14ac:dyDescent="0.25">
      <c r="A8438" s="2"/>
      <c r="B8438" s="2"/>
      <c r="C8438" s="2"/>
      <c r="E8438" s="2"/>
      <c r="G8438" s="2"/>
      <c r="H8438" s="6"/>
      <c r="I8438" s="9"/>
      <c r="J8438" s="9"/>
      <c r="K8438" s="9"/>
    </row>
    <row r="8439" spans="1:11" x14ac:dyDescent="0.25">
      <c r="A8439" s="2"/>
      <c r="B8439" s="2"/>
      <c r="C8439" s="2"/>
      <c r="E8439" s="2"/>
      <c r="G8439" s="2"/>
      <c r="H8439" s="6"/>
      <c r="I8439" s="9"/>
      <c r="J8439" s="9"/>
      <c r="K8439" s="9"/>
    </row>
    <row r="8440" spans="1:11" x14ac:dyDescent="0.25">
      <c r="A8440" s="2"/>
      <c r="B8440" s="2"/>
      <c r="C8440" s="2"/>
      <c r="E8440" s="2"/>
      <c r="G8440" s="2"/>
      <c r="H8440" s="6"/>
      <c r="I8440" s="9"/>
      <c r="J8440" s="9"/>
      <c r="K8440" s="9"/>
    </row>
    <row r="8441" spans="1:11" x14ac:dyDescent="0.25">
      <c r="A8441" s="2"/>
      <c r="B8441" s="2"/>
      <c r="C8441" s="2"/>
      <c r="E8441" s="2"/>
      <c r="G8441" s="2"/>
      <c r="H8441" s="6"/>
      <c r="I8441" s="9"/>
      <c r="J8441" s="9"/>
      <c r="K8441" s="9"/>
    </row>
    <row r="8442" spans="1:11" x14ac:dyDescent="0.25">
      <c r="A8442" s="2"/>
      <c r="B8442" s="2"/>
      <c r="C8442" s="2"/>
      <c r="E8442" s="2"/>
      <c r="G8442" s="2"/>
      <c r="H8442" s="6"/>
      <c r="I8442" s="9"/>
      <c r="J8442" s="9"/>
      <c r="K8442" s="9"/>
    </row>
    <row r="8443" spans="1:11" x14ac:dyDescent="0.25">
      <c r="A8443" s="2"/>
      <c r="B8443" s="2"/>
      <c r="C8443" s="2"/>
      <c r="E8443" s="2"/>
      <c r="G8443" s="2"/>
      <c r="H8443" s="6"/>
      <c r="I8443" s="9"/>
      <c r="J8443" s="9"/>
      <c r="K8443" s="9"/>
    </row>
    <row r="8444" spans="1:11" x14ac:dyDescent="0.25">
      <c r="A8444" s="2"/>
      <c r="B8444" s="2"/>
      <c r="C8444" s="2"/>
      <c r="E8444" s="2"/>
      <c r="G8444" s="2"/>
      <c r="H8444" s="6"/>
      <c r="I8444" s="9"/>
      <c r="J8444" s="9"/>
      <c r="K8444" s="9"/>
    </row>
    <row r="8445" spans="1:11" x14ac:dyDescent="0.25">
      <c r="A8445" s="2"/>
      <c r="B8445" s="2"/>
      <c r="C8445" s="2"/>
      <c r="E8445" s="2"/>
      <c r="G8445" s="2"/>
      <c r="H8445" s="6"/>
      <c r="I8445" s="9"/>
      <c r="J8445" s="9"/>
      <c r="K8445" s="9"/>
    </row>
    <row r="8446" spans="1:11" x14ac:dyDescent="0.25">
      <c r="A8446" s="2"/>
      <c r="B8446" s="2"/>
      <c r="C8446" s="2"/>
      <c r="E8446" s="2"/>
      <c r="G8446" s="2"/>
      <c r="H8446" s="6"/>
      <c r="I8446" s="9"/>
      <c r="J8446" s="9"/>
      <c r="K8446" s="9"/>
    </row>
    <row r="8447" spans="1:11" x14ac:dyDescent="0.25">
      <c r="A8447" s="2"/>
      <c r="B8447" s="2"/>
      <c r="C8447" s="2"/>
      <c r="E8447" s="2"/>
      <c r="G8447" s="2"/>
      <c r="H8447" s="6"/>
      <c r="I8447" s="9"/>
      <c r="J8447" s="9"/>
      <c r="K8447" s="9"/>
    </row>
    <row r="8448" spans="1:11" x14ac:dyDescent="0.25">
      <c r="A8448" s="2"/>
      <c r="B8448" s="2"/>
      <c r="C8448" s="2"/>
      <c r="E8448" s="2"/>
      <c r="G8448" s="2"/>
      <c r="H8448" s="6"/>
      <c r="I8448" s="9"/>
      <c r="J8448" s="9"/>
      <c r="K8448" s="9"/>
    </row>
    <row r="8449" spans="1:11" x14ac:dyDescent="0.25">
      <c r="A8449" s="2"/>
      <c r="B8449" s="2"/>
      <c r="C8449" s="2"/>
      <c r="E8449" s="2"/>
      <c r="G8449" s="2"/>
      <c r="H8449" s="6"/>
      <c r="I8449" s="9"/>
      <c r="J8449" s="9"/>
      <c r="K8449" s="9"/>
    </row>
    <row r="8450" spans="1:11" x14ac:dyDescent="0.25">
      <c r="A8450" s="2"/>
      <c r="B8450" s="2"/>
      <c r="C8450" s="2"/>
      <c r="E8450" s="2"/>
      <c r="G8450" s="2"/>
      <c r="H8450" s="6"/>
      <c r="I8450" s="9"/>
      <c r="J8450" s="9"/>
      <c r="K8450" s="9"/>
    </row>
    <row r="8451" spans="1:11" x14ac:dyDescent="0.25">
      <c r="A8451" s="2"/>
      <c r="B8451" s="2"/>
      <c r="C8451" s="2"/>
      <c r="E8451" s="2"/>
      <c r="G8451" s="2"/>
      <c r="H8451" s="6"/>
      <c r="I8451" s="9"/>
      <c r="J8451" s="9"/>
      <c r="K8451" s="9"/>
    </row>
    <row r="8452" spans="1:11" x14ac:dyDescent="0.25">
      <c r="A8452" s="2"/>
      <c r="B8452" s="2"/>
      <c r="C8452" s="2"/>
      <c r="E8452" s="2"/>
      <c r="G8452" s="2"/>
      <c r="H8452" s="6"/>
      <c r="I8452" s="9"/>
      <c r="J8452" s="9"/>
      <c r="K8452" s="9"/>
    </row>
    <row r="8453" spans="1:11" x14ac:dyDescent="0.25">
      <c r="A8453" s="2"/>
      <c r="B8453" s="2"/>
      <c r="C8453" s="2"/>
      <c r="E8453" s="2"/>
      <c r="G8453" s="2"/>
      <c r="H8453" s="6"/>
      <c r="I8453" s="9"/>
      <c r="J8453" s="9"/>
      <c r="K8453" s="9"/>
    </row>
    <row r="8454" spans="1:11" x14ac:dyDescent="0.25">
      <c r="A8454" s="2"/>
      <c r="B8454" s="2"/>
      <c r="C8454" s="2"/>
      <c r="E8454" s="2"/>
      <c r="G8454" s="2"/>
      <c r="H8454" s="6"/>
      <c r="I8454" s="9"/>
      <c r="J8454" s="9"/>
      <c r="K8454" s="9"/>
    </row>
    <row r="8455" spans="1:11" x14ac:dyDescent="0.25">
      <c r="A8455" s="2"/>
      <c r="B8455" s="2"/>
      <c r="C8455" s="2"/>
      <c r="E8455" s="2"/>
      <c r="G8455" s="2"/>
      <c r="H8455" s="6"/>
      <c r="I8455" s="9"/>
      <c r="J8455" s="9"/>
      <c r="K8455" s="9"/>
    </row>
    <row r="8456" spans="1:11" x14ac:dyDescent="0.25">
      <c r="A8456" s="2"/>
      <c r="B8456" s="2"/>
      <c r="C8456" s="2"/>
      <c r="E8456" s="2"/>
      <c r="G8456" s="2"/>
      <c r="H8456" s="6"/>
      <c r="I8456" s="9"/>
      <c r="J8456" s="9"/>
      <c r="K8456" s="9"/>
    </row>
    <row r="8457" spans="1:11" x14ac:dyDescent="0.25">
      <c r="A8457" s="2"/>
      <c r="B8457" s="2"/>
      <c r="C8457" s="2"/>
      <c r="E8457" s="2"/>
      <c r="G8457" s="2"/>
      <c r="H8457" s="6"/>
      <c r="I8457" s="9"/>
      <c r="J8457" s="9"/>
      <c r="K8457" s="9"/>
    </row>
    <row r="8458" spans="1:11" x14ac:dyDescent="0.25">
      <c r="A8458" s="2"/>
      <c r="B8458" s="2"/>
      <c r="C8458" s="2"/>
      <c r="E8458" s="2"/>
      <c r="G8458" s="2"/>
      <c r="H8458" s="6"/>
      <c r="I8458" s="9"/>
      <c r="J8458" s="9"/>
      <c r="K8458" s="9"/>
    </row>
    <row r="8459" spans="1:11" x14ac:dyDescent="0.25">
      <c r="A8459" s="2"/>
      <c r="B8459" s="2"/>
      <c r="C8459" s="2"/>
      <c r="E8459" s="2"/>
      <c r="G8459" s="2"/>
      <c r="H8459" s="6"/>
      <c r="I8459" s="9"/>
      <c r="J8459" s="9"/>
      <c r="K8459" s="9"/>
    </row>
    <row r="8460" spans="1:11" x14ac:dyDescent="0.25">
      <c r="A8460" s="2"/>
      <c r="B8460" s="2"/>
      <c r="C8460" s="2"/>
      <c r="E8460" s="2"/>
      <c r="G8460" s="2"/>
      <c r="H8460" s="6"/>
      <c r="I8460" s="9"/>
      <c r="J8460" s="9"/>
      <c r="K8460" s="9"/>
    </row>
    <row r="8461" spans="1:11" x14ac:dyDescent="0.25">
      <c r="A8461" s="2"/>
      <c r="B8461" s="2"/>
      <c r="C8461" s="2"/>
      <c r="E8461" s="2"/>
      <c r="G8461" s="2"/>
      <c r="H8461" s="6"/>
      <c r="I8461" s="9"/>
      <c r="J8461" s="9"/>
      <c r="K8461" s="9"/>
    </row>
    <row r="8462" spans="1:11" x14ac:dyDescent="0.25">
      <c r="A8462" s="2"/>
      <c r="B8462" s="2"/>
      <c r="C8462" s="2"/>
      <c r="E8462" s="2"/>
      <c r="G8462" s="2"/>
      <c r="H8462" s="6"/>
      <c r="I8462" s="9"/>
      <c r="J8462" s="9"/>
      <c r="K8462" s="9"/>
    </row>
    <row r="8463" spans="1:11" x14ac:dyDescent="0.25">
      <c r="A8463" s="2"/>
      <c r="B8463" s="2"/>
      <c r="C8463" s="2"/>
      <c r="E8463" s="2"/>
      <c r="G8463" s="2"/>
      <c r="H8463" s="6"/>
      <c r="I8463" s="9"/>
      <c r="J8463" s="9"/>
      <c r="K8463" s="9"/>
    </row>
    <row r="8464" spans="1:11" x14ac:dyDescent="0.25">
      <c r="A8464" s="2"/>
      <c r="B8464" s="2"/>
      <c r="C8464" s="2"/>
      <c r="E8464" s="2"/>
      <c r="G8464" s="2"/>
      <c r="H8464" s="6"/>
      <c r="I8464" s="9"/>
      <c r="J8464" s="9"/>
      <c r="K8464" s="9"/>
    </row>
    <row r="8465" spans="1:11" x14ac:dyDescent="0.25">
      <c r="A8465" s="2"/>
      <c r="B8465" s="2"/>
      <c r="C8465" s="2"/>
      <c r="E8465" s="2"/>
      <c r="G8465" s="2"/>
      <c r="H8465" s="6"/>
      <c r="I8465" s="9"/>
      <c r="J8465" s="9"/>
      <c r="K8465" s="9"/>
    </row>
    <row r="8466" spans="1:11" x14ac:dyDescent="0.25">
      <c r="A8466" s="2"/>
      <c r="B8466" s="2"/>
      <c r="C8466" s="2"/>
      <c r="E8466" s="2"/>
      <c r="G8466" s="2"/>
      <c r="H8466" s="6"/>
      <c r="I8466" s="9"/>
      <c r="J8466" s="9"/>
      <c r="K8466" s="9"/>
    </row>
    <row r="8467" spans="1:11" x14ac:dyDescent="0.25">
      <c r="A8467" s="2"/>
      <c r="B8467" s="2"/>
      <c r="C8467" s="2"/>
      <c r="E8467" s="2"/>
      <c r="G8467" s="2"/>
      <c r="H8467" s="6"/>
      <c r="I8467" s="9"/>
      <c r="J8467" s="9"/>
      <c r="K8467" s="9"/>
    </row>
    <row r="8468" spans="1:11" x14ac:dyDescent="0.25">
      <c r="A8468" s="2"/>
      <c r="B8468" s="2"/>
      <c r="C8468" s="2"/>
      <c r="E8468" s="2"/>
      <c r="G8468" s="2"/>
      <c r="H8468" s="6"/>
      <c r="I8468" s="9"/>
      <c r="J8468" s="9"/>
      <c r="K8468" s="9"/>
    </row>
    <row r="8469" spans="1:11" x14ac:dyDescent="0.25">
      <c r="A8469" s="2"/>
      <c r="B8469" s="2"/>
      <c r="C8469" s="2"/>
      <c r="E8469" s="2"/>
      <c r="G8469" s="2"/>
      <c r="H8469" s="6"/>
      <c r="I8469" s="9"/>
      <c r="J8469" s="9"/>
      <c r="K8469" s="9"/>
    </row>
    <row r="8470" spans="1:11" x14ac:dyDescent="0.25">
      <c r="A8470" s="2"/>
      <c r="B8470" s="2"/>
      <c r="C8470" s="2"/>
      <c r="E8470" s="2"/>
      <c r="G8470" s="2"/>
      <c r="H8470" s="6"/>
      <c r="I8470" s="9"/>
      <c r="J8470" s="9"/>
      <c r="K8470" s="9"/>
    </row>
    <row r="8471" spans="1:11" x14ac:dyDescent="0.25">
      <c r="A8471" s="2"/>
      <c r="B8471" s="2"/>
      <c r="C8471" s="2"/>
      <c r="E8471" s="2"/>
      <c r="G8471" s="2"/>
      <c r="H8471" s="6"/>
      <c r="I8471" s="9"/>
      <c r="J8471" s="9"/>
      <c r="K8471" s="9"/>
    </row>
    <row r="8472" spans="1:11" x14ac:dyDescent="0.25">
      <c r="A8472" s="2"/>
      <c r="B8472" s="2"/>
      <c r="C8472" s="2"/>
      <c r="E8472" s="2"/>
      <c r="G8472" s="2"/>
      <c r="H8472" s="6"/>
      <c r="I8472" s="9"/>
      <c r="J8472" s="9"/>
      <c r="K8472" s="9"/>
    </row>
    <row r="8473" spans="1:11" x14ac:dyDescent="0.25">
      <c r="A8473" s="2"/>
      <c r="B8473" s="2"/>
      <c r="C8473" s="2"/>
      <c r="E8473" s="2"/>
      <c r="G8473" s="2"/>
      <c r="H8473" s="6"/>
      <c r="I8473" s="9"/>
      <c r="J8473" s="9"/>
      <c r="K8473" s="9"/>
    </row>
    <row r="8474" spans="1:11" x14ac:dyDescent="0.25">
      <c r="A8474" s="2"/>
      <c r="B8474" s="2"/>
      <c r="C8474" s="2"/>
      <c r="E8474" s="2"/>
      <c r="G8474" s="2"/>
      <c r="H8474" s="6"/>
      <c r="I8474" s="9"/>
      <c r="J8474" s="9"/>
      <c r="K8474" s="9"/>
    </row>
    <row r="8475" spans="1:11" x14ac:dyDescent="0.25">
      <c r="A8475" s="2"/>
      <c r="B8475" s="2"/>
      <c r="C8475" s="2"/>
      <c r="E8475" s="2"/>
      <c r="G8475" s="2"/>
      <c r="H8475" s="6"/>
      <c r="I8475" s="9"/>
      <c r="J8475" s="9"/>
      <c r="K8475" s="9"/>
    </row>
    <row r="8476" spans="1:11" x14ac:dyDescent="0.25">
      <c r="A8476" s="2"/>
      <c r="B8476" s="2"/>
      <c r="C8476" s="2"/>
      <c r="E8476" s="2"/>
      <c r="G8476" s="2"/>
      <c r="H8476" s="6"/>
      <c r="I8476" s="9"/>
      <c r="J8476" s="9"/>
      <c r="K8476" s="9"/>
    </row>
    <row r="8477" spans="1:11" x14ac:dyDescent="0.25">
      <c r="A8477" s="2"/>
      <c r="B8477" s="2"/>
      <c r="C8477" s="2"/>
      <c r="E8477" s="2"/>
      <c r="G8477" s="2"/>
      <c r="H8477" s="6"/>
      <c r="I8477" s="9"/>
      <c r="J8477" s="9"/>
      <c r="K8477" s="9"/>
    </row>
    <row r="8478" spans="1:11" x14ac:dyDescent="0.25">
      <c r="A8478" s="2"/>
      <c r="B8478" s="2"/>
      <c r="C8478" s="2"/>
      <c r="E8478" s="2"/>
      <c r="G8478" s="2"/>
      <c r="H8478" s="6"/>
      <c r="I8478" s="9"/>
      <c r="J8478" s="9"/>
      <c r="K8478" s="9"/>
    </row>
    <row r="8479" spans="1:11" x14ac:dyDescent="0.25">
      <c r="A8479" s="2"/>
      <c r="B8479" s="2"/>
      <c r="C8479" s="2"/>
      <c r="E8479" s="2"/>
      <c r="G8479" s="2"/>
      <c r="H8479" s="6"/>
      <c r="I8479" s="9"/>
      <c r="J8479" s="9"/>
      <c r="K8479" s="9"/>
    </row>
    <row r="8480" spans="1:11" x14ac:dyDescent="0.25">
      <c r="A8480" s="2"/>
      <c r="B8480" s="2"/>
      <c r="C8480" s="2"/>
      <c r="E8480" s="2"/>
      <c r="G8480" s="2"/>
      <c r="H8480" s="6"/>
      <c r="I8480" s="9"/>
      <c r="J8480" s="9"/>
      <c r="K8480" s="9"/>
    </row>
    <row r="8481" spans="1:11" x14ac:dyDescent="0.25">
      <c r="A8481" s="2"/>
      <c r="B8481" s="2"/>
      <c r="C8481" s="2"/>
      <c r="E8481" s="2"/>
      <c r="G8481" s="2"/>
      <c r="H8481" s="6"/>
      <c r="I8481" s="9"/>
      <c r="J8481" s="9"/>
      <c r="K8481" s="9"/>
    </row>
    <row r="8482" spans="1:11" x14ac:dyDescent="0.25">
      <c r="A8482" s="2"/>
      <c r="B8482" s="2"/>
      <c r="C8482" s="2"/>
      <c r="E8482" s="2"/>
      <c r="G8482" s="2"/>
      <c r="H8482" s="6"/>
      <c r="I8482" s="9"/>
      <c r="J8482" s="9"/>
      <c r="K8482" s="9"/>
    </row>
    <row r="8483" spans="1:11" x14ac:dyDescent="0.25">
      <c r="A8483" s="2"/>
      <c r="B8483" s="2"/>
      <c r="C8483" s="2"/>
      <c r="E8483" s="2"/>
      <c r="G8483" s="2"/>
      <c r="H8483" s="6"/>
      <c r="I8483" s="9"/>
      <c r="J8483" s="9"/>
      <c r="K8483" s="9"/>
    </row>
    <row r="8484" spans="1:11" x14ac:dyDescent="0.25">
      <c r="A8484" s="2"/>
      <c r="B8484" s="2"/>
      <c r="C8484" s="2"/>
      <c r="E8484" s="2"/>
      <c r="G8484" s="2"/>
      <c r="H8484" s="6"/>
      <c r="I8484" s="9"/>
      <c r="J8484" s="9"/>
      <c r="K8484" s="9"/>
    </row>
    <row r="8485" spans="1:11" x14ac:dyDescent="0.25">
      <c r="A8485" s="2"/>
      <c r="B8485" s="2"/>
      <c r="C8485" s="2"/>
      <c r="E8485" s="2"/>
      <c r="G8485" s="2"/>
      <c r="H8485" s="6"/>
      <c r="I8485" s="9"/>
      <c r="J8485" s="9"/>
      <c r="K8485" s="9"/>
    </row>
    <row r="8486" spans="1:11" x14ac:dyDescent="0.25">
      <c r="A8486" s="2"/>
      <c r="B8486" s="2"/>
      <c r="C8486" s="2"/>
      <c r="E8486" s="2"/>
      <c r="G8486" s="2"/>
      <c r="H8486" s="6"/>
      <c r="I8486" s="9"/>
      <c r="J8486" s="9"/>
      <c r="K8486" s="9"/>
    </row>
    <row r="8487" spans="1:11" x14ac:dyDescent="0.25">
      <c r="A8487" s="2"/>
      <c r="B8487" s="2"/>
      <c r="C8487" s="2"/>
      <c r="E8487" s="2"/>
      <c r="G8487" s="2"/>
      <c r="H8487" s="6"/>
      <c r="I8487" s="9"/>
      <c r="J8487" s="9"/>
      <c r="K8487" s="9"/>
    </row>
    <row r="8488" spans="1:11" x14ac:dyDescent="0.25">
      <c r="A8488" s="2"/>
      <c r="B8488" s="2"/>
      <c r="C8488" s="2"/>
      <c r="E8488" s="2"/>
      <c r="G8488" s="2"/>
      <c r="H8488" s="6"/>
      <c r="I8488" s="9"/>
      <c r="J8488" s="9"/>
      <c r="K8488" s="9"/>
    </row>
    <row r="8489" spans="1:11" x14ac:dyDescent="0.25">
      <c r="A8489" s="2"/>
      <c r="B8489" s="2"/>
      <c r="C8489" s="2"/>
      <c r="E8489" s="2"/>
      <c r="G8489" s="2"/>
      <c r="H8489" s="6"/>
      <c r="I8489" s="9"/>
      <c r="J8489" s="9"/>
      <c r="K8489" s="9"/>
    </row>
    <row r="8490" spans="1:11" x14ac:dyDescent="0.25">
      <c r="A8490" s="2"/>
      <c r="B8490" s="2"/>
      <c r="C8490" s="2"/>
      <c r="E8490" s="2"/>
      <c r="G8490" s="2"/>
      <c r="H8490" s="6"/>
      <c r="I8490" s="9"/>
      <c r="J8490" s="9"/>
      <c r="K8490" s="9"/>
    </row>
    <row r="8491" spans="1:11" x14ac:dyDescent="0.25">
      <c r="A8491" s="2"/>
      <c r="B8491" s="2"/>
      <c r="C8491" s="2"/>
      <c r="E8491" s="2"/>
      <c r="G8491" s="2"/>
      <c r="H8491" s="6"/>
      <c r="I8491" s="9"/>
      <c r="J8491" s="9"/>
      <c r="K8491" s="9"/>
    </row>
    <row r="8492" spans="1:11" x14ac:dyDescent="0.25">
      <c r="A8492" s="2"/>
      <c r="B8492" s="2"/>
      <c r="C8492" s="2"/>
      <c r="E8492" s="2"/>
      <c r="G8492" s="2"/>
      <c r="H8492" s="6"/>
      <c r="I8492" s="9"/>
      <c r="J8492" s="9"/>
      <c r="K8492" s="9"/>
    </row>
    <row r="8493" spans="1:11" x14ac:dyDescent="0.25">
      <c r="A8493" s="2"/>
      <c r="B8493" s="2"/>
      <c r="C8493" s="2"/>
      <c r="E8493" s="2"/>
      <c r="G8493" s="2"/>
      <c r="H8493" s="6"/>
      <c r="I8493" s="9"/>
      <c r="J8493" s="9"/>
      <c r="K8493" s="9"/>
    </row>
    <row r="8494" spans="1:11" x14ac:dyDescent="0.25">
      <c r="A8494" s="2"/>
      <c r="B8494" s="2"/>
      <c r="C8494" s="2"/>
      <c r="E8494" s="2"/>
      <c r="G8494" s="2"/>
      <c r="H8494" s="6"/>
      <c r="I8494" s="9"/>
      <c r="J8494" s="9"/>
      <c r="K8494" s="9"/>
    </row>
    <row r="8495" spans="1:11" x14ac:dyDescent="0.25">
      <c r="A8495" s="2"/>
      <c r="B8495" s="2"/>
      <c r="C8495" s="2"/>
      <c r="E8495" s="2"/>
      <c r="G8495" s="2"/>
      <c r="H8495" s="6"/>
      <c r="I8495" s="9"/>
      <c r="J8495" s="9"/>
      <c r="K8495" s="9"/>
    </row>
    <row r="8496" spans="1:11" x14ac:dyDescent="0.25">
      <c r="A8496" s="2"/>
      <c r="B8496" s="2"/>
      <c r="C8496" s="2"/>
      <c r="E8496" s="2"/>
      <c r="G8496" s="2"/>
      <c r="H8496" s="6"/>
      <c r="I8496" s="9"/>
      <c r="J8496" s="9"/>
      <c r="K8496" s="9"/>
    </row>
    <row r="8497" spans="1:11" x14ac:dyDescent="0.25">
      <c r="A8497" s="2"/>
      <c r="B8497" s="2"/>
      <c r="C8497" s="2"/>
      <c r="E8497" s="2"/>
      <c r="G8497" s="2"/>
      <c r="H8497" s="6"/>
      <c r="I8497" s="9"/>
      <c r="J8497" s="9"/>
      <c r="K8497" s="9"/>
    </row>
    <row r="8498" spans="1:11" x14ac:dyDescent="0.25">
      <c r="A8498" s="2"/>
      <c r="B8498" s="2"/>
      <c r="C8498" s="2"/>
      <c r="E8498" s="2"/>
      <c r="G8498" s="2"/>
      <c r="H8498" s="6"/>
      <c r="I8498" s="9"/>
      <c r="J8498" s="9"/>
      <c r="K8498" s="9"/>
    </row>
    <row r="8499" spans="1:11" x14ac:dyDescent="0.25">
      <c r="A8499" s="2"/>
      <c r="B8499" s="2"/>
      <c r="C8499" s="2"/>
      <c r="E8499" s="2"/>
      <c r="G8499" s="2"/>
      <c r="H8499" s="6"/>
      <c r="I8499" s="9"/>
      <c r="J8499" s="9"/>
      <c r="K8499" s="9"/>
    </row>
    <row r="8500" spans="1:11" x14ac:dyDescent="0.25">
      <c r="A8500" s="2"/>
      <c r="B8500" s="2"/>
      <c r="C8500" s="2"/>
      <c r="E8500" s="2"/>
      <c r="G8500" s="2"/>
      <c r="H8500" s="6"/>
      <c r="I8500" s="9"/>
      <c r="J8500" s="9"/>
      <c r="K8500" s="9"/>
    </row>
    <row r="8501" spans="1:11" x14ac:dyDescent="0.25">
      <c r="A8501" s="2"/>
      <c r="B8501" s="2"/>
      <c r="C8501" s="2"/>
      <c r="E8501" s="2"/>
      <c r="G8501" s="2"/>
      <c r="H8501" s="6"/>
      <c r="I8501" s="9"/>
      <c r="J8501" s="9"/>
      <c r="K8501" s="9"/>
    </row>
    <row r="8502" spans="1:11" x14ac:dyDescent="0.25">
      <c r="A8502" s="2"/>
      <c r="B8502" s="2"/>
      <c r="C8502" s="2"/>
      <c r="E8502" s="2"/>
      <c r="G8502" s="2"/>
      <c r="H8502" s="6"/>
      <c r="I8502" s="9"/>
      <c r="J8502" s="9"/>
      <c r="K8502" s="9"/>
    </row>
    <row r="8503" spans="1:11" x14ac:dyDescent="0.25">
      <c r="A8503" s="2"/>
      <c r="B8503" s="2"/>
      <c r="C8503" s="2"/>
      <c r="E8503" s="2"/>
      <c r="G8503" s="2"/>
      <c r="H8503" s="6"/>
      <c r="I8503" s="9"/>
      <c r="J8503" s="9"/>
      <c r="K8503" s="9"/>
    </row>
    <row r="8504" spans="1:11" x14ac:dyDescent="0.25">
      <c r="A8504" s="2"/>
      <c r="B8504" s="2"/>
      <c r="C8504" s="2"/>
      <c r="E8504" s="2"/>
      <c r="G8504" s="2"/>
      <c r="H8504" s="6"/>
      <c r="I8504" s="9"/>
      <c r="J8504" s="9"/>
      <c r="K8504" s="9"/>
    </row>
    <row r="8505" spans="1:11" x14ac:dyDescent="0.25">
      <c r="A8505" s="2"/>
      <c r="B8505" s="2"/>
      <c r="C8505" s="2"/>
      <c r="E8505" s="2"/>
      <c r="G8505" s="2"/>
      <c r="H8505" s="6"/>
      <c r="I8505" s="9"/>
      <c r="J8505" s="9"/>
      <c r="K8505" s="9"/>
    </row>
    <row r="8506" spans="1:11" x14ac:dyDescent="0.25">
      <c r="A8506" s="2"/>
      <c r="B8506" s="2"/>
      <c r="C8506" s="2"/>
      <c r="E8506" s="2"/>
      <c r="G8506" s="2"/>
      <c r="H8506" s="6"/>
      <c r="I8506" s="9"/>
      <c r="J8506" s="9"/>
      <c r="K8506" s="9"/>
    </row>
    <row r="8507" spans="1:11" x14ac:dyDescent="0.25">
      <c r="A8507" s="2"/>
      <c r="B8507" s="2"/>
      <c r="C8507" s="2"/>
      <c r="E8507" s="2"/>
      <c r="G8507" s="2"/>
      <c r="H8507" s="6"/>
      <c r="I8507" s="9"/>
      <c r="J8507" s="9"/>
      <c r="K8507" s="9"/>
    </row>
    <row r="8508" spans="1:11" x14ac:dyDescent="0.25">
      <c r="A8508" s="2"/>
      <c r="B8508" s="2"/>
      <c r="C8508" s="2"/>
      <c r="E8508" s="2"/>
      <c r="G8508" s="2"/>
      <c r="H8508" s="6"/>
      <c r="I8508" s="9"/>
      <c r="J8508" s="9"/>
      <c r="K8508" s="9"/>
    </row>
    <row r="8509" spans="1:11" x14ac:dyDescent="0.25">
      <c r="A8509" s="2"/>
      <c r="B8509" s="2"/>
      <c r="C8509" s="2"/>
      <c r="E8509" s="2"/>
      <c r="G8509" s="2"/>
      <c r="H8509" s="6"/>
      <c r="I8509" s="9"/>
      <c r="J8509" s="9"/>
      <c r="K8509" s="9"/>
    </row>
    <row r="8510" spans="1:11" x14ac:dyDescent="0.25">
      <c r="A8510" s="2"/>
      <c r="B8510" s="2"/>
      <c r="C8510" s="2"/>
      <c r="E8510" s="2"/>
      <c r="G8510" s="2"/>
      <c r="H8510" s="6"/>
      <c r="I8510" s="9"/>
      <c r="J8510" s="9"/>
      <c r="K8510" s="9"/>
    </row>
    <row r="8511" spans="1:11" x14ac:dyDescent="0.25">
      <c r="A8511" s="2"/>
      <c r="B8511" s="2"/>
      <c r="C8511" s="2"/>
      <c r="E8511" s="2"/>
      <c r="G8511" s="2"/>
      <c r="H8511" s="6"/>
      <c r="I8511" s="9"/>
      <c r="J8511" s="9"/>
      <c r="K8511" s="9"/>
    </row>
    <row r="8512" spans="1:11" x14ac:dyDescent="0.25">
      <c r="A8512" s="2"/>
      <c r="B8512" s="2"/>
      <c r="C8512" s="2"/>
      <c r="E8512" s="2"/>
      <c r="G8512" s="2"/>
      <c r="H8512" s="6"/>
      <c r="I8512" s="9"/>
      <c r="J8512" s="9"/>
      <c r="K8512" s="9"/>
    </row>
    <row r="8513" spans="1:11" x14ac:dyDescent="0.25">
      <c r="A8513" s="2"/>
      <c r="B8513" s="2"/>
      <c r="C8513" s="2"/>
      <c r="E8513" s="2"/>
      <c r="G8513" s="2"/>
      <c r="H8513" s="6"/>
      <c r="I8513" s="9"/>
      <c r="J8513" s="9"/>
      <c r="K8513" s="9"/>
    </row>
    <row r="8514" spans="1:11" x14ac:dyDescent="0.25">
      <c r="A8514" s="2"/>
      <c r="B8514" s="2"/>
      <c r="C8514" s="2"/>
      <c r="E8514" s="2"/>
      <c r="G8514" s="2"/>
      <c r="H8514" s="6"/>
      <c r="I8514" s="9"/>
      <c r="J8514" s="9"/>
      <c r="K8514" s="9"/>
    </row>
    <row r="8515" spans="1:11" x14ac:dyDescent="0.25">
      <c r="A8515" s="2"/>
      <c r="B8515" s="2"/>
      <c r="C8515" s="2"/>
      <c r="E8515" s="2"/>
      <c r="G8515" s="2"/>
      <c r="H8515" s="6"/>
      <c r="I8515" s="9"/>
      <c r="J8515" s="9"/>
      <c r="K8515" s="9"/>
    </row>
    <row r="8516" spans="1:11" x14ac:dyDescent="0.25">
      <c r="A8516" s="2"/>
      <c r="B8516" s="2"/>
      <c r="C8516" s="2"/>
      <c r="E8516" s="2"/>
      <c r="G8516" s="2"/>
      <c r="H8516" s="6"/>
      <c r="I8516" s="9"/>
      <c r="J8516" s="9"/>
      <c r="K8516" s="9"/>
    </row>
    <row r="8517" spans="1:11" x14ac:dyDescent="0.25">
      <c r="A8517" s="2"/>
      <c r="B8517" s="2"/>
      <c r="C8517" s="2"/>
      <c r="E8517" s="2"/>
      <c r="G8517" s="2"/>
      <c r="H8517" s="6"/>
      <c r="I8517" s="9"/>
      <c r="J8517" s="9"/>
      <c r="K8517" s="9"/>
    </row>
    <row r="8518" spans="1:11" x14ac:dyDescent="0.25">
      <c r="A8518" s="2"/>
      <c r="B8518" s="2"/>
      <c r="C8518" s="2"/>
      <c r="E8518" s="2"/>
      <c r="G8518" s="2"/>
      <c r="H8518" s="6"/>
      <c r="I8518" s="9"/>
      <c r="J8518" s="9"/>
      <c r="K8518" s="9"/>
    </row>
    <row r="8519" spans="1:11" x14ac:dyDescent="0.25">
      <c r="A8519" s="2"/>
      <c r="B8519" s="2"/>
      <c r="C8519" s="2"/>
      <c r="E8519" s="2"/>
      <c r="G8519" s="2"/>
      <c r="H8519" s="6"/>
      <c r="I8519" s="9"/>
      <c r="J8519" s="9"/>
      <c r="K8519" s="9"/>
    </row>
    <row r="8520" spans="1:11" x14ac:dyDescent="0.25">
      <c r="A8520" s="2"/>
      <c r="B8520" s="2"/>
      <c r="C8520" s="2"/>
      <c r="E8520" s="2"/>
      <c r="G8520" s="2"/>
      <c r="H8520" s="6"/>
      <c r="I8520" s="9"/>
      <c r="J8520" s="9"/>
      <c r="K8520" s="9"/>
    </row>
    <row r="8521" spans="1:11" x14ac:dyDescent="0.25">
      <c r="A8521" s="2"/>
      <c r="B8521" s="2"/>
      <c r="C8521" s="2"/>
      <c r="E8521" s="2"/>
      <c r="G8521" s="2"/>
      <c r="H8521" s="6"/>
      <c r="I8521" s="9"/>
      <c r="J8521" s="9"/>
      <c r="K8521" s="9"/>
    </row>
    <row r="8522" spans="1:11" x14ac:dyDescent="0.25">
      <c r="A8522" s="2"/>
      <c r="B8522" s="2"/>
      <c r="C8522" s="2"/>
      <c r="E8522" s="2"/>
      <c r="G8522" s="2"/>
      <c r="H8522" s="6"/>
      <c r="I8522" s="9"/>
      <c r="J8522" s="9"/>
      <c r="K8522" s="9"/>
    </row>
    <row r="8523" spans="1:11" x14ac:dyDescent="0.25">
      <c r="A8523" s="2"/>
      <c r="B8523" s="2"/>
      <c r="C8523" s="2"/>
      <c r="E8523" s="2"/>
      <c r="G8523" s="2"/>
      <c r="H8523" s="6"/>
      <c r="I8523" s="9"/>
      <c r="J8523" s="9"/>
      <c r="K8523" s="9"/>
    </row>
    <row r="8524" spans="1:11" x14ac:dyDescent="0.25">
      <c r="A8524" s="2"/>
      <c r="B8524" s="2"/>
      <c r="C8524" s="2"/>
      <c r="E8524" s="2"/>
      <c r="G8524" s="2"/>
      <c r="H8524" s="6"/>
      <c r="I8524" s="9"/>
      <c r="J8524" s="9"/>
      <c r="K8524" s="9"/>
    </row>
    <row r="8525" spans="1:11" x14ac:dyDescent="0.25">
      <c r="A8525" s="2"/>
      <c r="B8525" s="2"/>
      <c r="C8525" s="2"/>
      <c r="E8525" s="2"/>
      <c r="G8525" s="2"/>
      <c r="H8525" s="6"/>
      <c r="I8525" s="9"/>
      <c r="J8525" s="9"/>
      <c r="K8525" s="9"/>
    </row>
    <row r="8526" spans="1:11" x14ac:dyDescent="0.25">
      <c r="A8526" s="2"/>
      <c r="B8526" s="2"/>
      <c r="C8526" s="2"/>
      <c r="E8526" s="2"/>
      <c r="G8526" s="2"/>
      <c r="H8526" s="6"/>
      <c r="I8526" s="9"/>
      <c r="J8526" s="9"/>
      <c r="K8526" s="9"/>
    </row>
    <row r="8527" spans="1:11" x14ac:dyDescent="0.25">
      <c r="A8527" s="2"/>
      <c r="B8527" s="2"/>
      <c r="C8527" s="2"/>
      <c r="E8527" s="2"/>
      <c r="G8527" s="2"/>
      <c r="H8527" s="6"/>
      <c r="I8527" s="9"/>
      <c r="J8527" s="9"/>
      <c r="K8527" s="9"/>
    </row>
    <row r="8528" spans="1:11" x14ac:dyDescent="0.25">
      <c r="A8528" s="2"/>
      <c r="B8528" s="2"/>
      <c r="C8528" s="2"/>
      <c r="E8528" s="2"/>
      <c r="G8528" s="2"/>
      <c r="H8528" s="6"/>
      <c r="I8528" s="9"/>
      <c r="J8528" s="9"/>
      <c r="K8528" s="9"/>
    </row>
    <row r="8529" spans="1:11" x14ac:dyDescent="0.25">
      <c r="A8529" s="2"/>
      <c r="B8529" s="2"/>
      <c r="C8529" s="2"/>
      <c r="E8529" s="2"/>
      <c r="G8529" s="2"/>
      <c r="H8529" s="6"/>
      <c r="I8529" s="9"/>
      <c r="J8529" s="9"/>
      <c r="K8529" s="9"/>
    </row>
    <row r="8530" spans="1:11" x14ac:dyDescent="0.25">
      <c r="A8530" s="2"/>
      <c r="B8530" s="2"/>
      <c r="C8530" s="2"/>
      <c r="E8530" s="2"/>
      <c r="G8530" s="2"/>
      <c r="H8530" s="6"/>
      <c r="I8530" s="9"/>
      <c r="J8530" s="9"/>
      <c r="K8530" s="9"/>
    </row>
    <row r="8531" spans="1:11" x14ac:dyDescent="0.25">
      <c r="A8531" s="2"/>
      <c r="B8531" s="2"/>
      <c r="C8531" s="2"/>
      <c r="E8531" s="2"/>
      <c r="G8531" s="2"/>
      <c r="H8531" s="6"/>
      <c r="I8531" s="9"/>
      <c r="J8531" s="9"/>
      <c r="K8531" s="9"/>
    </row>
    <row r="8532" spans="1:11" x14ac:dyDescent="0.25">
      <c r="A8532" s="2"/>
      <c r="B8532" s="2"/>
      <c r="C8532" s="2"/>
      <c r="E8532" s="2"/>
      <c r="G8532" s="2"/>
      <c r="H8532" s="6"/>
      <c r="I8532" s="9"/>
      <c r="J8532" s="9"/>
      <c r="K8532" s="9"/>
    </row>
    <row r="8533" spans="1:11" x14ac:dyDescent="0.25">
      <c r="A8533" s="2"/>
      <c r="B8533" s="2"/>
      <c r="C8533" s="2"/>
      <c r="E8533" s="2"/>
      <c r="G8533" s="2"/>
      <c r="H8533" s="6"/>
      <c r="I8533" s="9"/>
      <c r="J8533" s="9"/>
      <c r="K8533" s="9"/>
    </row>
    <row r="8534" spans="1:11" x14ac:dyDescent="0.25">
      <c r="A8534" s="2"/>
      <c r="B8534" s="2"/>
      <c r="C8534" s="2"/>
      <c r="E8534" s="2"/>
      <c r="G8534" s="2"/>
      <c r="H8534" s="6"/>
      <c r="I8534" s="9"/>
      <c r="J8534" s="9"/>
      <c r="K8534" s="9"/>
    </row>
    <row r="8535" spans="1:11" x14ac:dyDescent="0.25">
      <c r="A8535" s="2"/>
      <c r="B8535" s="2"/>
      <c r="C8535" s="2"/>
      <c r="E8535" s="2"/>
      <c r="G8535" s="2"/>
      <c r="H8535" s="6"/>
      <c r="I8535" s="9"/>
      <c r="J8535" s="9"/>
      <c r="K8535" s="9"/>
    </row>
    <row r="8536" spans="1:11" x14ac:dyDescent="0.25">
      <c r="A8536" s="2"/>
      <c r="B8536" s="2"/>
      <c r="C8536" s="2"/>
      <c r="E8536" s="2"/>
      <c r="G8536" s="2"/>
      <c r="H8536" s="6"/>
      <c r="I8536" s="9"/>
      <c r="J8536" s="9"/>
      <c r="K8536" s="9"/>
    </row>
    <row r="8537" spans="1:11" x14ac:dyDescent="0.25">
      <c r="A8537" s="2"/>
      <c r="B8537" s="2"/>
      <c r="C8537" s="2"/>
      <c r="E8537" s="2"/>
      <c r="G8537" s="2"/>
      <c r="H8537" s="6"/>
      <c r="I8537" s="9"/>
      <c r="J8537" s="9"/>
      <c r="K8537" s="9"/>
    </row>
    <row r="8538" spans="1:11" x14ac:dyDescent="0.25">
      <c r="A8538" s="2"/>
      <c r="B8538" s="2"/>
      <c r="C8538" s="2"/>
      <c r="E8538" s="2"/>
      <c r="G8538" s="2"/>
      <c r="H8538" s="6"/>
      <c r="I8538" s="9"/>
      <c r="J8538" s="9"/>
      <c r="K8538" s="9"/>
    </row>
    <row r="8539" spans="1:11" x14ac:dyDescent="0.25">
      <c r="A8539" s="2"/>
      <c r="B8539" s="2"/>
      <c r="C8539" s="2"/>
      <c r="E8539" s="2"/>
      <c r="G8539" s="2"/>
      <c r="H8539" s="6"/>
      <c r="I8539" s="9"/>
      <c r="J8539" s="9"/>
      <c r="K8539" s="9"/>
    </row>
    <row r="8540" spans="1:11" x14ac:dyDescent="0.25">
      <c r="A8540" s="2"/>
      <c r="B8540" s="2"/>
      <c r="C8540" s="2"/>
      <c r="E8540" s="2"/>
      <c r="G8540" s="2"/>
      <c r="H8540" s="6"/>
      <c r="I8540" s="9"/>
      <c r="J8540" s="9"/>
      <c r="K8540" s="9"/>
    </row>
    <row r="8541" spans="1:11" x14ac:dyDescent="0.25">
      <c r="A8541" s="2"/>
      <c r="B8541" s="2"/>
      <c r="C8541" s="2"/>
      <c r="E8541" s="2"/>
      <c r="G8541" s="2"/>
      <c r="H8541" s="6"/>
      <c r="I8541" s="9"/>
      <c r="J8541" s="9"/>
      <c r="K8541" s="9"/>
    </row>
    <row r="8542" spans="1:11" x14ac:dyDescent="0.25">
      <c r="A8542" s="2"/>
      <c r="B8542" s="2"/>
      <c r="C8542" s="2"/>
      <c r="E8542" s="2"/>
      <c r="G8542" s="2"/>
      <c r="H8542" s="6"/>
      <c r="I8542" s="9"/>
      <c r="J8542" s="9"/>
      <c r="K8542" s="9"/>
    </row>
    <row r="8543" spans="1:11" x14ac:dyDescent="0.25">
      <c r="A8543" s="2"/>
      <c r="B8543" s="2"/>
      <c r="C8543" s="2"/>
      <c r="E8543" s="2"/>
      <c r="G8543" s="2"/>
      <c r="H8543" s="6"/>
      <c r="I8543" s="9"/>
      <c r="J8543" s="9"/>
      <c r="K8543" s="9"/>
    </row>
    <row r="8544" spans="1:11" x14ac:dyDescent="0.25">
      <c r="A8544" s="2"/>
      <c r="B8544" s="2"/>
      <c r="C8544" s="2"/>
      <c r="E8544" s="2"/>
      <c r="G8544" s="2"/>
      <c r="H8544" s="6"/>
      <c r="I8544" s="9"/>
      <c r="J8544" s="9"/>
      <c r="K8544" s="9"/>
    </row>
    <row r="8545" spans="1:11" x14ac:dyDescent="0.25">
      <c r="A8545" s="2"/>
      <c r="B8545" s="2"/>
      <c r="C8545" s="2"/>
      <c r="E8545" s="2"/>
      <c r="G8545" s="2"/>
      <c r="H8545" s="6"/>
      <c r="I8545" s="9"/>
      <c r="J8545" s="9"/>
      <c r="K8545" s="9"/>
    </row>
    <row r="8546" spans="1:11" x14ac:dyDescent="0.25">
      <c r="A8546" s="2"/>
      <c r="B8546" s="2"/>
      <c r="C8546" s="2"/>
      <c r="E8546" s="2"/>
      <c r="G8546" s="2"/>
      <c r="H8546" s="6"/>
      <c r="I8546" s="9"/>
      <c r="J8546" s="9"/>
      <c r="K8546" s="9"/>
    </row>
    <row r="8547" spans="1:11" x14ac:dyDescent="0.25">
      <c r="A8547" s="2"/>
      <c r="B8547" s="2"/>
      <c r="C8547" s="2"/>
      <c r="E8547" s="2"/>
      <c r="G8547" s="2"/>
      <c r="H8547" s="6"/>
      <c r="I8547" s="9"/>
      <c r="J8547" s="9"/>
      <c r="K8547" s="9"/>
    </row>
    <row r="8548" spans="1:11" x14ac:dyDescent="0.25">
      <c r="A8548" s="2"/>
      <c r="B8548" s="2"/>
      <c r="C8548" s="2"/>
      <c r="E8548" s="2"/>
      <c r="G8548" s="2"/>
      <c r="H8548" s="6"/>
      <c r="I8548" s="9"/>
      <c r="J8548" s="9"/>
      <c r="K8548" s="9"/>
    </row>
    <row r="8549" spans="1:11" x14ac:dyDescent="0.25">
      <c r="A8549" s="2"/>
      <c r="B8549" s="2"/>
      <c r="C8549" s="2"/>
      <c r="E8549" s="2"/>
      <c r="G8549" s="2"/>
      <c r="H8549" s="6"/>
      <c r="I8549" s="9"/>
      <c r="J8549" s="9"/>
      <c r="K8549" s="9"/>
    </row>
    <row r="8550" spans="1:11" x14ac:dyDescent="0.25">
      <c r="A8550" s="2"/>
      <c r="B8550" s="2"/>
      <c r="C8550" s="2"/>
      <c r="E8550" s="2"/>
      <c r="G8550" s="2"/>
      <c r="H8550" s="6"/>
      <c r="I8550" s="9"/>
      <c r="J8550" s="9"/>
      <c r="K8550" s="9"/>
    </row>
    <row r="8551" spans="1:11" x14ac:dyDescent="0.25">
      <c r="A8551" s="2"/>
      <c r="B8551" s="2"/>
      <c r="C8551" s="2"/>
      <c r="E8551" s="2"/>
      <c r="G8551" s="2"/>
      <c r="H8551" s="6"/>
      <c r="I8551" s="9"/>
      <c r="J8551" s="9"/>
      <c r="K8551" s="9"/>
    </row>
    <row r="8552" spans="1:11" x14ac:dyDescent="0.25">
      <c r="A8552" s="2"/>
      <c r="B8552" s="2"/>
      <c r="C8552" s="2"/>
      <c r="E8552" s="2"/>
      <c r="G8552" s="2"/>
      <c r="H8552" s="6"/>
      <c r="I8552" s="9"/>
      <c r="J8552" s="9"/>
      <c r="K8552" s="9"/>
    </row>
    <row r="8553" spans="1:11" x14ac:dyDescent="0.25">
      <c r="A8553" s="2"/>
      <c r="B8553" s="2"/>
      <c r="C8553" s="2"/>
      <c r="E8553" s="2"/>
      <c r="G8553" s="2"/>
      <c r="H8553" s="6"/>
      <c r="I8553" s="9"/>
      <c r="J8553" s="9"/>
      <c r="K8553" s="9"/>
    </row>
    <row r="8554" spans="1:11" x14ac:dyDescent="0.25">
      <c r="A8554" s="2"/>
      <c r="B8554" s="2"/>
      <c r="C8554" s="2"/>
      <c r="E8554" s="2"/>
      <c r="G8554" s="2"/>
      <c r="H8554" s="6"/>
      <c r="I8554" s="9"/>
      <c r="J8554" s="9"/>
      <c r="K8554" s="9"/>
    </row>
    <row r="8555" spans="1:11" x14ac:dyDescent="0.25">
      <c r="A8555" s="2"/>
      <c r="B8555" s="2"/>
      <c r="C8555" s="2"/>
      <c r="E8555" s="2"/>
      <c r="G8555" s="2"/>
      <c r="H8555" s="6"/>
      <c r="I8555" s="9"/>
      <c r="J8555" s="9"/>
      <c r="K8555" s="9"/>
    </row>
    <row r="8556" spans="1:11" x14ac:dyDescent="0.25">
      <c r="A8556" s="2"/>
      <c r="B8556" s="2"/>
      <c r="C8556" s="2"/>
      <c r="E8556" s="2"/>
      <c r="G8556" s="2"/>
      <c r="H8556" s="6"/>
      <c r="I8556" s="9"/>
      <c r="J8556" s="9"/>
      <c r="K8556" s="9"/>
    </row>
    <row r="8557" spans="1:11" x14ac:dyDescent="0.25">
      <c r="A8557" s="2"/>
      <c r="B8557" s="2"/>
      <c r="C8557" s="2"/>
      <c r="E8557" s="2"/>
      <c r="G8557" s="2"/>
      <c r="H8557" s="6"/>
      <c r="I8557" s="9"/>
      <c r="J8557" s="9"/>
      <c r="K8557" s="9"/>
    </row>
    <row r="8558" spans="1:11" x14ac:dyDescent="0.25">
      <c r="A8558" s="2"/>
      <c r="B8558" s="2"/>
      <c r="C8558" s="2"/>
      <c r="E8558" s="2"/>
      <c r="G8558" s="2"/>
      <c r="H8558" s="6"/>
      <c r="I8558" s="9"/>
      <c r="J8558" s="9"/>
      <c r="K8558" s="9"/>
    </row>
    <row r="8559" spans="1:11" x14ac:dyDescent="0.25">
      <c r="A8559" s="2"/>
      <c r="B8559" s="2"/>
      <c r="C8559" s="2"/>
      <c r="E8559" s="2"/>
      <c r="G8559" s="2"/>
      <c r="H8559" s="6"/>
      <c r="I8559" s="9"/>
      <c r="J8559" s="9"/>
      <c r="K8559" s="9"/>
    </row>
    <row r="8560" spans="1:11" x14ac:dyDescent="0.25">
      <c r="A8560" s="2"/>
      <c r="B8560" s="2"/>
      <c r="C8560" s="2"/>
      <c r="E8560" s="2"/>
      <c r="G8560" s="2"/>
      <c r="H8560" s="6"/>
      <c r="I8560" s="9"/>
      <c r="J8560" s="9"/>
      <c r="K8560" s="9"/>
    </row>
    <row r="8561" spans="1:11" x14ac:dyDescent="0.25">
      <c r="A8561" s="2"/>
      <c r="B8561" s="2"/>
      <c r="C8561" s="2"/>
      <c r="E8561" s="2"/>
      <c r="G8561" s="2"/>
      <c r="H8561" s="6"/>
      <c r="I8561" s="9"/>
      <c r="J8561" s="9"/>
      <c r="K8561" s="9"/>
    </row>
    <row r="8562" spans="1:11" x14ac:dyDescent="0.25">
      <c r="A8562" s="2"/>
      <c r="B8562" s="2"/>
      <c r="C8562" s="2"/>
      <c r="E8562" s="2"/>
      <c r="G8562" s="2"/>
      <c r="H8562" s="6"/>
      <c r="I8562" s="9"/>
      <c r="J8562" s="9"/>
      <c r="K8562" s="9"/>
    </row>
    <row r="8563" spans="1:11" x14ac:dyDescent="0.25">
      <c r="A8563" s="2"/>
      <c r="B8563" s="2"/>
      <c r="C8563" s="2"/>
      <c r="E8563" s="2"/>
      <c r="G8563" s="2"/>
      <c r="H8563" s="6"/>
      <c r="I8563" s="9"/>
      <c r="J8563" s="9"/>
      <c r="K8563" s="9"/>
    </row>
    <row r="8564" spans="1:11" x14ac:dyDescent="0.25">
      <c r="A8564" s="2"/>
      <c r="B8564" s="2"/>
      <c r="C8564" s="2"/>
      <c r="E8564" s="2"/>
      <c r="G8564" s="2"/>
      <c r="H8564" s="6"/>
      <c r="I8564" s="9"/>
      <c r="J8564" s="9"/>
      <c r="K8564" s="9"/>
    </row>
    <row r="8565" spans="1:11" x14ac:dyDescent="0.25">
      <c r="A8565" s="2"/>
      <c r="B8565" s="2"/>
      <c r="C8565" s="2"/>
      <c r="E8565" s="2"/>
      <c r="G8565" s="2"/>
      <c r="H8565" s="6"/>
      <c r="I8565" s="9"/>
      <c r="J8565" s="9"/>
      <c r="K8565" s="9"/>
    </row>
    <row r="8566" spans="1:11" x14ac:dyDescent="0.25">
      <c r="A8566" s="2"/>
      <c r="B8566" s="2"/>
      <c r="C8566" s="2"/>
      <c r="E8566" s="2"/>
      <c r="G8566" s="2"/>
      <c r="H8566" s="6"/>
      <c r="I8566" s="9"/>
      <c r="J8566" s="9"/>
      <c r="K8566" s="9"/>
    </row>
    <row r="8567" spans="1:11" x14ac:dyDescent="0.25">
      <c r="A8567" s="2"/>
      <c r="B8567" s="2"/>
      <c r="C8567" s="2"/>
      <c r="E8567" s="2"/>
      <c r="G8567" s="2"/>
      <c r="H8567" s="6"/>
      <c r="I8567" s="9"/>
      <c r="J8567" s="9"/>
      <c r="K8567" s="9"/>
    </row>
    <row r="8568" spans="1:11" x14ac:dyDescent="0.25">
      <c r="A8568" s="2"/>
      <c r="B8568" s="2"/>
      <c r="C8568" s="2"/>
      <c r="E8568" s="2"/>
      <c r="G8568" s="2"/>
      <c r="H8568" s="6"/>
      <c r="I8568" s="9"/>
      <c r="J8568" s="9"/>
      <c r="K8568" s="9"/>
    </row>
    <row r="8569" spans="1:11" x14ac:dyDescent="0.25">
      <c r="A8569" s="2"/>
      <c r="B8569" s="2"/>
      <c r="C8569" s="2"/>
      <c r="E8569" s="2"/>
      <c r="G8569" s="2"/>
      <c r="H8569" s="6"/>
      <c r="I8569" s="9"/>
      <c r="J8569" s="9"/>
      <c r="K8569" s="9"/>
    </row>
    <row r="8570" spans="1:11" x14ac:dyDescent="0.25">
      <c r="A8570" s="2"/>
      <c r="B8570" s="2"/>
      <c r="C8570" s="2"/>
      <c r="E8570" s="2"/>
      <c r="G8570" s="2"/>
      <c r="H8570" s="6"/>
      <c r="I8570" s="9"/>
      <c r="J8570" s="9"/>
      <c r="K8570" s="9"/>
    </row>
    <row r="8571" spans="1:11" x14ac:dyDescent="0.25">
      <c r="A8571" s="2"/>
      <c r="B8571" s="2"/>
      <c r="C8571" s="2"/>
      <c r="E8571" s="2"/>
      <c r="G8571" s="2"/>
      <c r="H8571" s="6"/>
      <c r="I8571" s="9"/>
      <c r="J8571" s="9"/>
      <c r="K8571" s="9"/>
    </row>
    <row r="8572" spans="1:11" x14ac:dyDescent="0.25">
      <c r="A8572" s="2"/>
      <c r="B8572" s="2"/>
      <c r="C8572" s="2"/>
      <c r="E8572" s="2"/>
      <c r="G8572" s="2"/>
      <c r="H8572" s="6"/>
      <c r="I8572" s="9"/>
      <c r="J8572" s="9"/>
      <c r="K8572" s="9"/>
    </row>
    <row r="8573" spans="1:11" x14ac:dyDescent="0.25">
      <c r="A8573" s="2"/>
      <c r="B8573" s="2"/>
      <c r="C8573" s="2"/>
      <c r="E8573" s="2"/>
      <c r="G8573" s="2"/>
      <c r="H8573" s="6"/>
      <c r="I8573" s="9"/>
      <c r="J8573" s="9"/>
      <c r="K8573" s="9"/>
    </row>
    <row r="8574" spans="1:11" x14ac:dyDescent="0.25">
      <c r="A8574" s="2"/>
      <c r="B8574" s="2"/>
      <c r="C8574" s="2"/>
      <c r="E8574" s="2"/>
      <c r="G8574" s="2"/>
      <c r="H8574" s="6"/>
      <c r="I8574" s="9"/>
      <c r="J8574" s="9"/>
      <c r="K8574" s="9"/>
    </row>
    <row r="8575" spans="1:11" x14ac:dyDescent="0.25">
      <c r="A8575" s="2"/>
      <c r="B8575" s="2"/>
      <c r="C8575" s="2"/>
      <c r="E8575" s="2"/>
      <c r="G8575" s="2"/>
      <c r="H8575" s="6"/>
      <c r="I8575" s="9"/>
      <c r="J8575" s="9"/>
      <c r="K8575" s="9"/>
    </row>
    <row r="8576" spans="1:11" x14ac:dyDescent="0.25">
      <c r="A8576" s="2"/>
      <c r="B8576" s="2"/>
      <c r="C8576" s="2"/>
      <c r="E8576" s="2"/>
      <c r="G8576" s="2"/>
      <c r="H8576" s="6"/>
      <c r="I8576" s="9"/>
      <c r="J8576" s="9"/>
      <c r="K8576" s="9"/>
    </row>
    <row r="8577" spans="1:11" x14ac:dyDescent="0.25">
      <c r="A8577" s="2"/>
      <c r="B8577" s="2"/>
      <c r="C8577" s="2"/>
      <c r="E8577" s="2"/>
      <c r="G8577" s="2"/>
      <c r="H8577" s="6"/>
      <c r="I8577" s="9"/>
      <c r="J8577" s="9"/>
      <c r="K8577" s="9"/>
    </row>
    <row r="8578" spans="1:11" x14ac:dyDescent="0.25">
      <c r="A8578" s="2"/>
      <c r="B8578" s="2"/>
      <c r="C8578" s="2"/>
      <c r="E8578" s="2"/>
      <c r="G8578" s="2"/>
      <c r="H8578" s="6"/>
      <c r="I8578" s="9"/>
      <c r="J8578" s="9"/>
      <c r="K8578" s="9"/>
    </row>
    <row r="8579" spans="1:11" x14ac:dyDescent="0.25">
      <c r="A8579" s="2"/>
      <c r="B8579" s="2"/>
      <c r="C8579" s="2"/>
      <c r="E8579" s="2"/>
      <c r="G8579" s="2"/>
      <c r="H8579" s="6"/>
      <c r="I8579" s="9"/>
      <c r="J8579" s="9"/>
      <c r="K8579" s="9"/>
    </row>
    <row r="8580" spans="1:11" x14ac:dyDescent="0.25">
      <c r="A8580" s="2"/>
      <c r="B8580" s="2"/>
      <c r="C8580" s="2"/>
      <c r="E8580" s="2"/>
      <c r="G8580" s="2"/>
      <c r="H8580" s="6"/>
      <c r="I8580" s="9"/>
      <c r="J8580" s="9"/>
      <c r="K8580" s="9"/>
    </row>
    <row r="8581" spans="1:11" x14ac:dyDescent="0.25">
      <c r="A8581" s="2"/>
      <c r="B8581" s="2"/>
      <c r="C8581" s="2"/>
      <c r="E8581" s="2"/>
      <c r="G8581" s="2"/>
      <c r="H8581" s="6"/>
      <c r="I8581" s="9"/>
      <c r="J8581" s="9"/>
      <c r="K8581" s="9"/>
    </row>
    <row r="8582" spans="1:11" x14ac:dyDescent="0.25">
      <c r="A8582" s="2"/>
      <c r="B8582" s="2"/>
      <c r="C8582" s="2"/>
      <c r="E8582" s="2"/>
      <c r="G8582" s="2"/>
      <c r="H8582" s="6"/>
      <c r="I8582" s="9"/>
      <c r="J8582" s="9"/>
      <c r="K8582" s="9"/>
    </row>
    <row r="8583" spans="1:11" x14ac:dyDescent="0.25">
      <c r="A8583" s="2"/>
      <c r="B8583" s="2"/>
      <c r="C8583" s="2"/>
      <c r="E8583" s="2"/>
      <c r="G8583" s="2"/>
      <c r="H8583" s="6"/>
      <c r="I8583" s="9"/>
      <c r="J8583" s="9"/>
      <c r="K8583" s="9"/>
    </row>
    <row r="8584" spans="1:11" x14ac:dyDescent="0.25">
      <c r="A8584" s="2"/>
      <c r="B8584" s="2"/>
      <c r="C8584" s="2"/>
      <c r="E8584" s="2"/>
      <c r="G8584" s="2"/>
      <c r="H8584" s="6"/>
      <c r="I8584" s="9"/>
      <c r="J8584" s="9"/>
      <c r="K8584" s="9"/>
    </row>
    <row r="8585" spans="1:11" x14ac:dyDescent="0.25">
      <c r="A8585" s="2"/>
      <c r="B8585" s="2"/>
      <c r="C8585" s="2"/>
      <c r="E8585" s="2"/>
      <c r="G8585" s="2"/>
      <c r="H8585" s="6"/>
      <c r="I8585" s="9"/>
      <c r="J8585" s="9"/>
      <c r="K8585" s="9"/>
    </row>
    <row r="8586" spans="1:11" x14ac:dyDescent="0.25">
      <c r="A8586" s="2"/>
      <c r="B8586" s="2"/>
      <c r="C8586" s="2"/>
      <c r="E8586" s="2"/>
      <c r="G8586" s="2"/>
      <c r="H8586" s="6"/>
      <c r="I8586" s="9"/>
      <c r="J8586" s="9"/>
      <c r="K8586" s="9"/>
    </row>
    <row r="8587" spans="1:11" x14ac:dyDescent="0.25">
      <c r="A8587" s="2"/>
      <c r="B8587" s="2"/>
      <c r="C8587" s="2"/>
      <c r="E8587" s="2"/>
      <c r="G8587" s="2"/>
      <c r="H8587" s="6"/>
      <c r="I8587" s="9"/>
      <c r="J8587" s="9"/>
      <c r="K8587" s="9"/>
    </row>
    <row r="8588" spans="1:11" x14ac:dyDescent="0.25">
      <c r="A8588" s="2"/>
      <c r="B8588" s="2"/>
      <c r="C8588" s="2"/>
      <c r="E8588" s="2"/>
      <c r="G8588" s="2"/>
      <c r="H8588" s="6"/>
      <c r="I8588" s="9"/>
      <c r="J8588" s="9"/>
      <c r="K8588" s="9"/>
    </row>
    <row r="8589" spans="1:11" x14ac:dyDescent="0.25">
      <c r="A8589" s="2"/>
      <c r="B8589" s="2"/>
      <c r="C8589" s="2"/>
      <c r="E8589" s="2"/>
      <c r="G8589" s="2"/>
      <c r="H8589" s="6"/>
      <c r="I8589" s="9"/>
      <c r="J8589" s="9"/>
      <c r="K8589" s="9"/>
    </row>
    <row r="8590" spans="1:11" x14ac:dyDescent="0.25">
      <c r="A8590" s="2"/>
      <c r="B8590" s="2"/>
      <c r="C8590" s="2"/>
      <c r="E8590" s="2"/>
      <c r="G8590" s="2"/>
      <c r="H8590" s="6"/>
      <c r="I8590" s="9"/>
      <c r="J8590" s="9"/>
      <c r="K8590" s="9"/>
    </row>
    <row r="8591" spans="1:11" x14ac:dyDescent="0.25">
      <c r="A8591" s="2"/>
      <c r="B8591" s="2"/>
      <c r="C8591" s="2"/>
      <c r="E8591" s="2"/>
      <c r="G8591" s="2"/>
      <c r="H8591" s="6"/>
      <c r="I8591" s="9"/>
      <c r="J8591" s="9"/>
      <c r="K8591" s="9"/>
    </row>
    <row r="8592" spans="1:11" x14ac:dyDescent="0.25">
      <c r="A8592" s="2"/>
      <c r="B8592" s="2"/>
      <c r="C8592" s="2"/>
      <c r="E8592" s="2"/>
      <c r="G8592" s="2"/>
      <c r="H8592" s="6"/>
      <c r="I8592" s="9"/>
      <c r="J8592" s="9"/>
      <c r="K8592" s="9"/>
    </row>
    <row r="8593" spans="1:11" x14ac:dyDescent="0.25">
      <c r="A8593" s="2"/>
      <c r="B8593" s="2"/>
      <c r="C8593" s="2"/>
      <c r="E8593" s="2"/>
      <c r="G8593" s="2"/>
      <c r="H8593" s="6"/>
      <c r="I8593" s="9"/>
      <c r="J8593" s="9"/>
      <c r="K8593" s="9"/>
    </row>
    <row r="8594" spans="1:11" x14ac:dyDescent="0.25">
      <c r="A8594" s="2"/>
      <c r="B8594" s="2"/>
      <c r="C8594" s="2"/>
      <c r="E8594" s="2"/>
      <c r="G8594" s="2"/>
      <c r="H8594" s="6"/>
      <c r="I8594" s="9"/>
      <c r="J8594" s="9"/>
      <c r="K8594" s="9"/>
    </row>
    <row r="8595" spans="1:11" x14ac:dyDescent="0.25">
      <c r="A8595" s="2"/>
      <c r="B8595" s="2"/>
      <c r="C8595" s="2"/>
      <c r="E8595" s="2"/>
      <c r="G8595" s="2"/>
      <c r="H8595" s="6"/>
      <c r="I8595" s="9"/>
      <c r="J8595" s="9"/>
      <c r="K8595" s="9"/>
    </row>
    <row r="8596" spans="1:11" x14ac:dyDescent="0.25">
      <c r="A8596" s="2"/>
      <c r="B8596" s="2"/>
      <c r="C8596" s="2"/>
      <c r="E8596" s="2"/>
      <c r="G8596" s="2"/>
      <c r="H8596" s="6"/>
      <c r="I8596" s="9"/>
      <c r="J8596" s="9"/>
      <c r="K8596" s="9"/>
    </row>
    <row r="8597" spans="1:11" x14ac:dyDescent="0.25">
      <c r="A8597" s="2"/>
      <c r="B8597" s="2"/>
      <c r="C8597" s="2"/>
      <c r="E8597" s="2"/>
      <c r="G8597" s="2"/>
      <c r="H8597" s="6"/>
      <c r="I8597" s="9"/>
      <c r="J8597" s="9"/>
      <c r="K8597" s="9"/>
    </row>
    <row r="8598" spans="1:11" x14ac:dyDescent="0.25">
      <c r="A8598" s="2"/>
      <c r="B8598" s="2"/>
      <c r="C8598" s="2"/>
      <c r="E8598" s="2"/>
      <c r="G8598" s="2"/>
      <c r="H8598" s="6"/>
      <c r="I8598" s="9"/>
      <c r="J8598" s="9"/>
      <c r="K8598" s="9"/>
    </row>
    <row r="8599" spans="1:11" x14ac:dyDescent="0.25">
      <c r="A8599" s="2"/>
      <c r="B8599" s="2"/>
      <c r="C8599" s="2"/>
      <c r="E8599" s="2"/>
      <c r="G8599" s="2"/>
      <c r="H8599" s="6"/>
      <c r="I8599" s="9"/>
      <c r="J8599" s="9"/>
      <c r="K8599" s="9"/>
    </row>
    <row r="8600" spans="1:11" x14ac:dyDescent="0.25">
      <c r="A8600" s="2"/>
      <c r="B8600" s="2"/>
      <c r="C8600" s="2"/>
      <c r="E8600" s="2"/>
      <c r="G8600" s="2"/>
      <c r="H8600" s="6"/>
      <c r="I8600" s="9"/>
      <c r="J8600" s="9"/>
      <c r="K8600" s="9"/>
    </row>
    <row r="8601" spans="1:11" x14ac:dyDescent="0.25">
      <c r="A8601" s="2"/>
      <c r="B8601" s="2"/>
      <c r="C8601" s="2"/>
      <c r="E8601" s="2"/>
      <c r="G8601" s="2"/>
      <c r="H8601" s="6"/>
      <c r="I8601" s="9"/>
      <c r="J8601" s="9"/>
      <c r="K8601" s="9"/>
    </row>
    <row r="8602" spans="1:11" x14ac:dyDescent="0.25">
      <c r="A8602" s="2"/>
      <c r="B8602" s="2"/>
      <c r="C8602" s="2"/>
      <c r="E8602" s="2"/>
      <c r="G8602" s="2"/>
      <c r="H8602" s="6"/>
      <c r="I8602" s="9"/>
      <c r="J8602" s="9"/>
      <c r="K8602" s="9"/>
    </row>
    <row r="8603" spans="1:11" x14ac:dyDescent="0.25">
      <c r="A8603" s="2"/>
      <c r="B8603" s="2"/>
      <c r="C8603" s="2"/>
      <c r="E8603" s="2"/>
      <c r="G8603" s="2"/>
      <c r="H8603" s="6"/>
      <c r="I8603" s="9"/>
      <c r="J8603" s="9"/>
      <c r="K8603" s="9"/>
    </row>
    <row r="8604" spans="1:11" x14ac:dyDescent="0.25">
      <c r="A8604" s="2"/>
      <c r="B8604" s="2"/>
      <c r="C8604" s="2"/>
      <c r="E8604" s="2"/>
      <c r="G8604" s="2"/>
      <c r="H8604" s="6"/>
      <c r="I8604" s="9"/>
      <c r="J8604" s="9"/>
      <c r="K8604" s="9"/>
    </row>
    <row r="8605" spans="1:11" x14ac:dyDescent="0.25">
      <c r="A8605" s="2"/>
      <c r="B8605" s="2"/>
      <c r="C8605" s="2"/>
      <c r="E8605" s="2"/>
      <c r="G8605" s="2"/>
      <c r="H8605" s="6"/>
      <c r="I8605" s="9"/>
      <c r="J8605" s="9"/>
      <c r="K8605" s="9"/>
    </row>
    <row r="8606" spans="1:11" x14ac:dyDescent="0.25">
      <c r="A8606" s="2"/>
      <c r="B8606" s="2"/>
      <c r="C8606" s="2"/>
      <c r="E8606" s="2"/>
      <c r="G8606" s="2"/>
      <c r="H8606" s="6"/>
      <c r="I8606" s="9"/>
      <c r="J8606" s="9"/>
      <c r="K8606" s="9"/>
    </row>
    <row r="8607" spans="1:11" x14ac:dyDescent="0.25">
      <c r="A8607" s="2"/>
      <c r="B8607" s="2"/>
      <c r="C8607" s="2"/>
      <c r="E8607" s="2"/>
      <c r="G8607" s="2"/>
      <c r="H8607" s="6"/>
      <c r="I8607" s="9"/>
      <c r="J8607" s="9"/>
      <c r="K8607" s="9"/>
    </row>
    <row r="8608" spans="1:11" x14ac:dyDescent="0.25">
      <c r="A8608" s="2"/>
      <c r="B8608" s="2"/>
      <c r="C8608" s="2"/>
      <c r="E8608" s="2"/>
      <c r="G8608" s="2"/>
      <c r="H8608" s="6"/>
      <c r="I8608" s="9"/>
      <c r="J8608" s="9"/>
      <c r="K8608" s="9"/>
    </row>
    <row r="8609" spans="1:11" x14ac:dyDescent="0.25">
      <c r="A8609" s="2"/>
      <c r="B8609" s="2"/>
      <c r="C8609" s="2"/>
      <c r="E8609" s="2"/>
      <c r="G8609" s="2"/>
      <c r="H8609" s="6"/>
      <c r="I8609" s="9"/>
      <c r="J8609" s="9"/>
      <c r="K8609" s="9"/>
    </row>
    <row r="8610" spans="1:11" x14ac:dyDescent="0.25">
      <c r="A8610" s="2"/>
      <c r="B8610" s="2"/>
      <c r="C8610" s="2"/>
      <c r="E8610" s="2"/>
      <c r="G8610" s="2"/>
      <c r="H8610" s="6"/>
      <c r="I8610" s="9"/>
      <c r="J8610" s="9"/>
      <c r="K8610" s="9"/>
    </row>
    <row r="8611" spans="1:11" x14ac:dyDescent="0.25">
      <c r="A8611" s="2"/>
      <c r="B8611" s="2"/>
      <c r="C8611" s="2"/>
      <c r="E8611" s="2"/>
      <c r="G8611" s="2"/>
      <c r="H8611" s="6"/>
      <c r="I8611" s="9"/>
      <c r="J8611" s="9"/>
      <c r="K8611" s="9"/>
    </row>
    <row r="8612" spans="1:11" x14ac:dyDescent="0.25">
      <c r="A8612" s="2"/>
      <c r="B8612" s="2"/>
      <c r="C8612" s="2"/>
      <c r="E8612" s="2"/>
      <c r="G8612" s="2"/>
      <c r="H8612" s="6"/>
      <c r="I8612" s="9"/>
      <c r="J8612" s="9"/>
      <c r="K8612" s="9"/>
    </row>
    <row r="8613" spans="1:11" x14ac:dyDescent="0.25">
      <c r="A8613" s="2"/>
      <c r="B8613" s="2"/>
      <c r="C8613" s="2"/>
      <c r="E8613" s="2"/>
      <c r="G8613" s="2"/>
      <c r="H8613" s="6"/>
      <c r="I8613" s="9"/>
      <c r="J8613" s="9"/>
      <c r="K8613" s="9"/>
    </row>
    <row r="8614" spans="1:11" x14ac:dyDescent="0.25">
      <c r="A8614" s="2"/>
      <c r="B8614" s="2"/>
      <c r="C8614" s="2"/>
      <c r="E8614" s="2"/>
      <c r="G8614" s="2"/>
      <c r="H8614" s="6"/>
      <c r="I8614" s="9"/>
      <c r="J8614" s="9"/>
      <c r="K8614" s="9"/>
    </row>
    <row r="8615" spans="1:11" x14ac:dyDescent="0.25">
      <c r="A8615" s="2"/>
      <c r="B8615" s="2"/>
      <c r="C8615" s="2"/>
      <c r="E8615" s="2"/>
      <c r="G8615" s="2"/>
      <c r="H8615" s="6"/>
      <c r="I8615" s="9"/>
      <c r="J8615" s="9"/>
      <c r="K8615" s="9"/>
    </row>
    <row r="8616" spans="1:11" x14ac:dyDescent="0.25">
      <c r="A8616" s="2"/>
      <c r="B8616" s="2"/>
      <c r="C8616" s="2"/>
      <c r="E8616" s="2"/>
      <c r="G8616" s="2"/>
      <c r="H8616" s="6"/>
      <c r="I8616" s="9"/>
      <c r="J8616" s="9"/>
      <c r="K8616" s="9"/>
    </row>
    <row r="8617" spans="1:11" x14ac:dyDescent="0.25">
      <c r="A8617" s="2"/>
      <c r="B8617" s="2"/>
      <c r="C8617" s="2"/>
      <c r="E8617" s="2"/>
      <c r="G8617" s="2"/>
      <c r="H8617" s="6"/>
      <c r="I8617" s="9"/>
      <c r="J8617" s="9"/>
      <c r="K8617" s="9"/>
    </row>
    <row r="8618" spans="1:11" x14ac:dyDescent="0.25">
      <c r="A8618" s="2"/>
      <c r="B8618" s="2"/>
      <c r="C8618" s="2"/>
      <c r="E8618" s="2"/>
      <c r="G8618" s="2"/>
      <c r="H8618" s="6"/>
      <c r="I8618" s="9"/>
      <c r="J8618" s="9"/>
      <c r="K8618" s="9"/>
    </row>
    <row r="8619" spans="1:11" x14ac:dyDescent="0.25">
      <c r="A8619" s="2"/>
      <c r="B8619" s="2"/>
      <c r="C8619" s="2"/>
      <c r="E8619" s="2"/>
      <c r="G8619" s="2"/>
      <c r="H8619" s="6"/>
      <c r="I8619" s="9"/>
      <c r="J8619" s="9"/>
      <c r="K8619" s="9"/>
    </row>
    <row r="8620" spans="1:11" x14ac:dyDescent="0.25">
      <c r="A8620" s="2"/>
      <c r="B8620" s="2"/>
      <c r="C8620" s="2"/>
      <c r="E8620" s="2"/>
      <c r="G8620" s="2"/>
      <c r="H8620" s="6"/>
      <c r="I8620" s="9"/>
      <c r="J8620" s="9"/>
      <c r="K8620" s="9"/>
    </row>
    <row r="8621" spans="1:11" x14ac:dyDescent="0.25">
      <c r="A8621" s="2"/>
      <c r="B8621" s="2"/>
      <c r="C8621" s="2"/>
      <c r="E8621" s="2"/>
      <c r="G8621" s="2"/>
      <c r="H8621" s="6"/>
      <c r="I8621" s="9"/>
      <c r="J8621" s="9"/>
      <c r="K8621" s="9"/>
    </row>
    <row r="8622" spans="1:11" x14ac:dyDescent="0.25">
      <c r="A8622" s="2"/>
      <c r="B8622" s="2"/>
      <c r="C8622" s="2"/>
      <c r="E8622" s="2"/>
      <c r="G8622" s="2"/>
      <c r="H8622" s="6"/>
      <c r="I8622" s="9"/>
      <c r="J8622" s="9"/>
      <c r="K8622" s="9"/>
    </row>
    <row r="8623" spans="1:11" x14ac:dyDescent="0.25">
      <c r="A8623" s="2"/>
      <c r="B8623" s="2"/>
      <c r="C8623" s="2"/>
      <c r="E8623" s="2"/>
      <c r="G8623" s="2"/>
      <c r="H8623" s="6"/>
      <c r="I8623" s="9"/>
      <c r="J8623" s="9"/>
      <c r="K8623" s="9"/>
    </row>
    <row r="8624" spans="1:11" x14ac:dyDescent="0.25">
      <c r="A8624" s="2"/>
      <c r="B8624" s="2"/>
      <c r="C8624" s="2"/>
      <c r="E8624" s="2"/>
      <c r="G8624" s="2"/>
      <c r="H8624" s="6"/>
      <c r="I8624" s="9"/>
      <c r="J8624" s="9"/>
      <c r="K8624" s="9"/>
    </row>
    <row r="8625" spans="1:11" x14ac:dyDescent="0.25">
      <c r="A8625" s="2"/>
      <c r="B8625" s="2"/>
      <c r="C8625" s="2"/>
      <c r="E8625" s="2"/>
      <c r="G8625" s="2"/>
      <c r="H8625" s="6"/>
      <c r="I8625" s="9"/>
      <c r="J8625" s="9"/>
      <c r="K8625" s="9"/>
    </row>
    <row r="8626" spans="1:11" x14ac:dyDescent="0.25">
      <c r="A8626" s="2"/>
      <c r="B8626" s="2"/>
      <c r="C8626" s="2"/>
      <c r="E8626" s="2"/>
      <c r="G8626" s="2"/>
      <c r="H8626" s="6"/>
      <c r="I8626" s="9"/>
      <c r="J8626" s="9"/>
      <c r="K8626" s="9"/>
    </row>
    <row r="8627" spans="1:11" x14ac:dyDescent="0.25">
      <c r="A8627" s="2"/>
      <c r="B8627" s="2"/>
      <c r="C8627" s="2"/>
      <c r="E8627" s="2"/>
      <c r="G8627" s="2"/>
      <c r="H8627" s="6"/>
      <c r="I8627" s="9"/>
      <c r="J8627" s="9"/>
      <c r="K8627" s="9"/>
    </row>
    <row r="8628" spans="1:11" x14ac:dyDescent="0.25">
      <c r="A8628" s="2"/>
      <c r="B8628" s="2"/>
      <c r="C8628" s="2"/>
      <c r="E8628" s="2"/>
      <c r="G8628" s="2"/>
      <c r="H8628" s="6"/>
      <c r="I8628" s="9"/>
      <c r="J8628" s="9"/>
      <c r="K8628" s="9"/>
    </row>
    <row r="8629" spans="1:11" x14ac:dyDescent="0.25">
      <c r="A8629" s="2"/>
      <c r="B8629" s="2"/>
      <c r="C8629" s="2"/>
      <c r="E8629" s="2"/>
      <c r="G8629" s="2"/>
      <c r="H8629" s="6"/>
      <c r="I8629" s="9"/>
      <c r="J8629" s="9"/>
      <c r="K8629" s="9"/>
    </row>
    <row r="8630" spans="1:11" x14ac:dyDescent="0.25">
      <c r="A8630" s="2"/>
      <c r="B8630" s="2"/>
      <c r="C8630" s="2"/>
      <c r="E8630" s="2"/>
      <c r="G8630" s="2"/>
      <c r="H8630" s="6"/>
      <c r="I8630" s="9"/>
      <c r="J8630" s="9"/>
      <c r="K8630" s="9"/>
    </row>
    <row r="8631" spans="1:11" x14ac:dyDescent="0.25">
      <c r="A8631" s="2"/>
      <c r="B8631" s="2"/>
      <c r="C8631" s="2"/>
      <c r="E8631" s="2"/>
      <c r="G8631" s="2"/>
      <c r="H8631" s="6"/>
      <c r="I8631" s="9"/>
      <c r="J8631" s="9"/>
      <c r="K8631" s="9"/>
    </row>
    <row r="8632" spans="1:11" x14ac:dyDescent="0.25">
      <c r="A8632" s="2"/>
      <c r="B8632" s="2"/>
      <c r="C8632" s="2"/>
      <c r="E8632" s="2"/>
      <c r="G8632" s="2"/>
      <c r="H8632" s="6"/>
      <c r="I8632" s="9"/>
      <c r="J8632" s="9"/>
      <c r="K8632" s="9"/>
    </row>
    <row r="8633" spans="1:11" x14ac:dyDescent="0.25">
      <c r="A8633" s="2"/>
      <c r="B8633" s="2"/>
      <c r="C8633" s="2"/>
      <c r="E8633" s="2"/>
      <c r="G8633" s="2"/>
      <c r="H8633" s="6"/>
      <c r="I8633" s="9"/>
      <c r="J8633" s="9"/>
      <c r="K8633" s="9"/>
    </row>
    <row r="8634" spans="1:11" x14ac:dyDescent="0.25">
      <c r="A8634" s="2"/>
      <c r="B8634" s="2"/>
      <c r="C8634" s="2"/>
      <c r="E8634" s="2"/>
      <c r="G8634" s="2"/>
      <c r="H8634" s="6"/>
      <c r="I8634" s="9"/>
      <c r="J8634" s="9"/>
      <c r="K8634" s="9"/>
    </row>
    <row r="8635" spans="1:11" x14ac:dyDescent="0.25">
      <c r="A8635" s="2"/>
      <c r="B8635" s="2"/>
      <c r="C8635" s="2"/>
      <c r="E8635" s="2"/>
      <c r="G8635" s="2"/>
      <c r="H8635" s="6"/>
      <c r="I8635" s="9"/>
      <c r="J8635" s="9"/>
      <c r="K8635" s="9"/>
    </row>
    <row r="8636" spans="1:11" x14ac:dyDescent="0.25">
      <c r="A8636" s="2"/>
      <c r="B8636" s="2"/>
      <c r="C8636" s="2"/>
      <c r="E8636" s="2"/>
      <c r="G8636" s="2"/>
      <c r="H8636" s="6"/>
      <c r="I8636" s="9"/>
      <c r="J8636" s="9"/>
      <c r="K8636" s="9"/>
    </row>
    <row r="8637" spans="1:11" x14ac:dyDescent="0.25">
      <c r="A8637" s="2"/>
      <c r="B8637" s="2"/>
      <c r="C8637" s="2"/>
      <c r="E8637" s="2"/>
      <c r="G8637" s="2"/>
      <c r="H8637" s="6"/>
      <c r="I8637" s="9"/>
      <c r="J8637" s="9"/>
      <c r="K8637" s="9"/>
    </row>
    <row r="8638" spans="1:11" x14ac:dyDescent="0.25">
      <c r="A8638" s="2"/>
      <c r="B8638" s="2"/>
      <c r="C8638" s="2"/>
      <c r="E8638" s="2"/>
      <c r="G8638" s="2"/>
      <c r="H8638" s="6"/>
      <c r="I8638" s="9"/>
      <c r="J8638" s="9"/>
      <c r="K8638" s="9"/>
    </row>
    <row r="8639" spans="1:11" x14ac:dyDescent="0.25">
      <c r="A8639" s="2"/>
      <c r="B8639" s="2"/>
      <c r="C8639" s="2"/>
      <c r="E8639" s="2"/>
      <c r="G8639" s="2"/>
      <c r="H8639" s="6"/>
      <c r="I8639" s="9"/>
      <c r="J8639" s="9"/>
      <c r="K8639" s="9"/>
    </row>
    <row r="8640" spans="1:11" x14ac:dyDescent="0.25">
      <c r="A8640" s="2"/>
      <c r="B8640" s="2"/>
      <c r="C8640" s="2"/>
      <c r="E8640" s="2"/>
      <c r="G8640" s="2"/>
      <c r="H8640" s="6"/>
      <c r="I8640" s="9"/>
      <c r="J8640" s="9"/>
      <c r="K8640" s="9"/>
    </row>
    <row r="8641" spans="1:11" x14ac:dyDescent="0.25">
      <c r="A8641" s="2"/>
      <c r="B8641" s="2"/>
      <c r="C8641" s="2"/>
      <c r="E8641" s="2"/>
      <c r="G8641" s="2"/>
      <c r="H8641" s="6"/>
      <c r="I8641" s="9"/>
      <c r="J8641" s="9"/>
      <c r="K8641" s="9"/>
    </row>
    <row r="8642" spans="1:11" x14ac:dyDescent="0.25">
      <c r="A8642" s="2"/>
      <c r="B8642" s="2"/>
      <c r="C8642" s="2"/>
      <c r="E8642" s="2"/>
      <c r="G8642" s="2"/>
      <c r="H8642" s="6"/>
      <c r="I8642" s="9"/>
      <c r="J8642" s="9"/>
      <c r="K8642" s="9"/>
    </row>
    <row r="8643" spans="1:11" x14ac:dyDescent="0.25">
      <c r="A8643" s="2"/>
      <c r="B8643" s="2"/>
      <c r="C8643" s="2"/>
      <c r="E8643" s="2"/>
      <c r="G8643" s="2"/>
      <c r="H8643" s="6"/>
      <c r="I8643" s="9"/>
      <c r="J8643" s="9"/>
      <c r="K8643" s="9"/>
    </row>
    <row r="8644" spans="1:11" x14ac:dyDescent="0.25">
      <c r="A8644" s="2"/>
      <c r="B8644" s="2"/>
      <c r="C8644" s="2"/>
      <c r="E8644" s="2"/>
      <c r="G8644" s="2"/>
      <c r="H8644" s="6"/>
      <c r="I8644" s="9"/>
      <c r="J8644" s="9"/>
      <c r="K8644" s="9"/>
    </row>
    <row r="8645" spans="1:11" x14ac:dyDescent="0.25">
      <c r="A8645" s="2"/>
      <c r="B8645" s="2"/>
      <c r="C8645" s="2"/>
      <c r="E8645" s="2"/>
      <c r="G8645" s="2"/>
      <c r="H8645" s="6"/>
      <c r="I8645" s="9"/>
      <c r="J8645" s="9"/>
      <c r="K8645" s="9"/>
    </row>
    <row r="8646" spans="1:11" x14ac:dyDescent="0.25">
      <c r="A8646" s="2"/>
      <c r="B8646" s="2"/>
      <c r="C8646" s="2"/>
      <c r="E8646" s="2"/>
      <c r="G8646" s="2"/>
      <c r="H8646" s="6"/>
      <c r="I8646" s="9"/>
      <c r="J8646" s="9"/>
      <c r="K8646" s="9"/>
    </row>
    <row r="8647" spans="1:11" x14ac:dyDescent="0.25">
      <c r="A8647" s="2"/>
      <c r="B8647" s="2"/>
      <c r="C8647" s="2"/>
      <c r="E8647" s="2"/>
      <c r="G8647" s="2"/>
      <c r="H8647" s="6"/>
      <c r="I8647" s="9"/>
      <c r="J8647" s="9"/>
      <c r="K8647" s="9"/>
    </row>
    <row r="8648" spans="1:11" x14ac:dyDescent="0.25">
      <c r="A8648" s="2"/>
      <c r="B8648" s="2"/>
      <c r="C8648" s="2"/>
      <c r="E8648" s="2"/>
      <c r="G8648" s="2"/>
      <c r="H8648" s="6"/>
      <c r="I8648" s="9"/>
      <c r="J8648" s="9"/>
      <c r="K8648" s="9"/>
    </row>
    <row r="8649" spans="1:11" x14ac:dyDescent="0.25">
      <c r="A8649" s="2"/>
      <c r="B8649" s="2"/>
      <c r="C8649" s="2"/>
      <c r="E8649" s="2"/>
      <c r="G8649" s="2"/>
      <c r="H8649" s="6"/>
      <c r="I8649" s="9"/>
      <c r="J8649" s="9"/>
      <c r="K8649" s="9"/>
    </row>
    <row r="8650" spans="1:11" x14ac:dyDescent="0.25">
      <c r="A8650" s="2"/>
      <c r="B8650" s="2"/>
      <c r="C8650" s="2"/>
      <c r="E8650" s="2"/>
      <c r="G8650" s="2"/>
      <c r="H8650" s="6"/>
      <c r="I8650" s="9"/>
      <c r="J8650" s="9"/>
      <c r="K8650" s="9"/>
    </row>
    <row r="8651" spans="1:11" x14ac:dyDescent="0.25">
      <c r="A8651" s="2"/>
      <c r="B8651" s="2"/>
      <c r="C8651" s="2"/>
      <c r="E8651" s="2"/>
      <c r="G8651" s="2"/>
      <c r="H8651" s="6"/>
      <c r="I8651" s="9"/>
      <c r="J8651" s="9"/>
      <c r="K8651" s="9"/>
    </row>
    <row r="8652" spans="1:11" x14ac:dyDescent="0.25">
      <c r="A8652" s="2"/>
      <c r="B8652" s="2"/>
      <c r="C8652" s="2"/>
      <c r="E8652" s="2"/>
      <c r="G8652" s="2"/>
      <c r="H8652" s="6"/>
      <c r="I8652" s="9"/>
      <c r="J8652" s="9"/>
      <c r="K8652" s="9"/>
    </row>
    <row r="8653" spans="1:11" x14ac:dyDescent="0.25">
      <c r="A8653" s="2"/>
      <c r="B8653" s="2"/>
      <c r="C8653" s="2"/>
      <c r="E8653" s="2"/>
      <c r="G8653" s="2"/>
      <c r="H8653" s="6"/>
      <c r="I8653" s="9"/>
      <c r="J8653" s="9"/>
      <c r="K8653" s="9"/>
    </row>
    <row r="8654" spans="1:11" x14ac:dyDescent="0.25">
      <c r="A8654" s="2"/>
      <c r="B8654" s="2"/>
      <c r="C8654" s="2"/>
      <c r="E8654" s="2"/>
      <c r="G8654" s="2"/>
      <c r="H8654" s="6"/>
      <c r="I8654" s="9"/>
      <c r="J8654" s="9"/>
      <c r="K8654" s="9"/>
    </row>
    <row r="8655" spans="1:11" x14ac:dyDescent="0.25">
      <c r="A8655" s="2"/>
      <c r="B8655" s="2"/>
      <c r="C8655" s="2"/>
      <c r="E8655" s="2"/>
      <c r="G8655" s="2"/>
      <c r="H8655" s="6"/>
      <c r="I8655" s="9"/>
      <c r="J8655" s="9"/>
      <c r="K8655" s="9"/>
    </row>
    <row r="8656" spans="1:11" x14ac:dyDescent="0.25">
      <c r="A8656" s="2"/>
      <c r="B8656" s="2"/>
      <c r="C8656" s="2"/>
      <c r="E8656" s="2"/>
      <c r="G8656" s="2"/>
      <c r="H8656" s="6"/>
      <c r="I8656" s="9"/>
      <c r="J8656" s="9"/>
      <c r="K8656" s="9"/>
    </row>
    <row r="8657" spans="1:11" x14ac:dyDescent="0.25">
      <c r="A8657" s="2"/>
      <c r="B8657" s="2"/>
      <c r="C8657" s="2"/>
      <c r="E8657" s="2"/>
      <c r="G8657" s="2"/>
      <c r="H8657" s="6"/>
      <c r="I8657" s="9"/>
      <c r="J8657" s="9"/>
      <c r="K8657" s="9"/>
    </row>
    <row r="8658" spans="1:11" x14ac:dyDescent="0.25">
      <c r="A8658" s="2"/>
      <c r="B8658" s="2"/>
      <c r="C8658" s="2"/>
      <c r="E8658" s="2"/>
      <c r="G8658" s="2"/>
      <c r="H8658" s="6"/>
      <c r="I8658" s="9"/>
      <c r="J8658" s="9"/>
      <c r="K8658" s="9"/>
    </row>
    <row r="8659" spans="1:11" x14ac:dyDescent="0.25">
      <c r="A8659" s="2"/>
      <c r="B8659" s="2"/>
      <c r="C8659" s="2"/>
      <c r="E8659" s="2"/>
      <c r="G8659" s="2"/>
      <c r="H8659" s="6"/>
      <c r="I8659" s="9"/>
      <c r="J8659" s="9"/>
      <c r="K8659" s="9"/>
    </row>
    <row r="8660" spans="1:11" x14ac:dyDescent="0.25">
      <c r="A8660" s="2"/>
      <c r="B8660" s="2"/>
      <c r="C8660" s="2"/>
      <c r="E8660" s="2"/>
      <c r="G8660" s="2"/>
      <c r="H8660" s="6"/>
      <c r="I8660" s="9"/>
      <c r="J8660" s="9"/>
      <c r="K8660" s="9"/>
    </row>
    <row r="8661" spans="1:11" x14ac:dyDescent="0.25">
      <c r="A8661" s="2"/>
      <c r="B8661" s="2"/>
      <c r="C8661" s="2"/>
      <c r="E8661" s="2"/>
      <c r="G8661" s="2"/>
      <c r="H8661" s="6"/>
      <c r="I8661" s="9"/>
      <c r="J8661" s="9"/>
      <c r="K8661" s="9"/>
    </row>
    <row r="8662" spans="1:11" x14ac:dyDescent="0.25">
      <c r="A8662" s="2"/>
      <c r="B8662" s="2"/>
      <c r="C8662" s="2"/>
      <c r="E8662" s="2"/>
      <c r="G8662" s="2"/>
      <c r="H8662" s="6"/>
      <c r="I8662" s="9"/>
      <c r="J8662" s="9"/>
      <c r="K8662" s="9"/>
    </row>
    <row r="8663" spans="1:11" x14ac:dyDescent="0.25">
      <c r="A8663" s="2"/>
      <c r="B8663" s="2"/>
      <c r="C8663" s="2"/>
      <c r="E8663" s="2"/>
      <c r="G8663" s="2"/>
      <c r="H8663" s="6"/>
      <c r="I8663" s="9"/>
      <c r="J8663" s="9"/>
      <c r="K8663" s="9"/>
    </row>
    <row r="8664" spans="1:11" x14ac:dyDescent="0.25">
      <c r="A8664" s="2"/>
      <c r="B8664" s="2"/>
      <c r="C8664" s="2"/>
      <c r="E8664" s="2"/>
      <c r="G8664" s="2"/>
      <c r="H8664" s="6"/>
      <c r="I8664" s="9"/>
      <c r="J8664" s="9"/>
      <c r="K8664" s="9"/>
    </row>
    <row r="8665" spans="1:11" x14ac:dyDescent="0.25">
      <c r="A8665" s="2"/>
      <c r="B8665" s="2"/>
      <c r="C8665" s="2"/>
      <c r="E8665" s="2"/>
      <c r="G8665" s="2"/>
      <c r="H8665" s="6"/>
      <c r="I8665" s="9"/>
      <c r="J8665" s="9"/>
      <c r="K8665" s="9"/>
    </row>
    <row r="8666" spans="1:11" x14ac:dyDescent="0.25">
      <c r="A8666" s="2"/>
      <c r="B8666" s="2"/>
      <c r="C8666" s="2"/>
      <c r="E8666" s="2"/>
      <c r="G8666" s="2"/>
      <c r="H8666" s="6"/>
      <c r="I8666" s="9"/>
      <c r="J8666" s="9"/>
      <c r="K8666" s="9"/>
    </row>
    <row r="8667" spans="1:11" x14ac:dyDescent="0.25">
      <c r="A8667" s="2"/>
      <c r="B8667" s="2"/>
      <c r="C8667" s="2"/>
      <c r="E8667" s="2"/>
      <c r="G8667" s="2"/>
      <c r="H8667" s="6"/>
      <c r="I8667" s="9"/>
      <c r="J8667" s="9"/>
      <c r="K8667" s="9"/>
    </row>
    <row r="8668" spans="1:11" x14ac:dyDescent="0.25">
      <c r="A8668" s="2"/>
      <c r="B8668" s="2"/>
      <c r="C8668" s="2"/>
      <c r="E8668" s="2"/>
      <c r="G8668" s="2"/>
      <c r="H8668" s="6"/>
      <c r="I8668" s="9"/>
      <c r="J8668" s="9"/>
      <c r="K8668" s="9"/>
    </row>
    <row r="8669" spans="1:11" x14ac:dyDescent="0.25">
      <c r="A8669" s="2"/>
      <c r="B8669" s="2"/>
      <c r="C8669" s="2"/>
      <c r="E8669" s="2"/>
      <c r="G8669" s="2"/>
      <c r="H8669" s="6"/>
      <c r="I8669" s="9"/>
      <c r="J8669" s="9"/>
      <c r="K8669" s="9"/>
    </row>
    <row r="8670" spans="1:11" x14ac:dyDescent="0.25">
      <c r="A8670" s="2"/>
      <c r="B8670" s="2"/>
      <c r="C8670" s="2"/>
      <c r="E8670" s="2"/>
      <c r="G8670" s="2"/>
      <c r="H8670" s="6"/>
      <c r="I8670" s="9"/>
      <c r="J8670" s="9"/>
      <c r="K8670" s="9"/>
    </row>
    <row r="8671" spans="1:11" x14ac:dyDescent="0.25">
      <c r="A8671" s="2"/>
      <c r="B8671" s="2"/>
      <c r="C8671" s="2"/>
      <c r="E8671" s="2"/>
      <c r="G8671" s="2"/>
      <c r="H8671" s="6"/>
      <c r="I8671" s="9"/>
      <c r="J8671" s="9"/>
      <c r="K8671" s="9"/>
    </row>
    <row r="8672" spans="1:11" x14ac:dyDescent="0.25">
      <c r="A8672" s="2"/>
      <c r="B8672" s="2"/>
      <c r="C8672" s="2"/>
      <c r="E8672" s="2"/>
      <c r="G8672" s="2"/>
      <c r="H8672" s="6"/>
      <c r="I8672" s="9"/>
      <c r="J8672" s="9"/>
      <c r="K8672" s="9"/>
    </row>
    <row r="8673" spans="1:11" x14ac:dyDescent="0.25">
      <c r="A8673" s="2"/>
      <c r="B8673" s="2"/>
      <c r="C8673" s="2"/>
      <c r="E8673" s="2"/>
      <c r="G8673" s="2"/>
      <c r="H8673" s="6"/>
      <c r="I8673" s="9"/>
      <c r="J8673" s="9"/>
      <c r="K8673" s="9"/>
    </row>
    <row r="8674" spans="1:11" x14ac:dyDescent="0.25">
      <c r="A8674" s="2"/>
      <c r="B8674" s="2"/>
      <c r="C8674" s="2"/>
      <c r="E8674" s="2"/>
      <c r="G8674" s="2"/>
      <c r="H8674" s="6"/>
      <c r="I8674" s="9"/>
      <c r="J8674" s="9"/>
      <c r="K8674" s="9"/>
    </row>
    <row r="8675" spans="1:11" x14ac:dyDescent="0.25">
      <c r="A8675" s="2"/>
      <c r="B8675" s="2"/>
      <c r="C8675" s="2"/>
      <c r="E8675" s="2"/>
      <c r="G8675" s="2"/>
      <c r="H8675" s="6"/>
      <c r="I8675" s="9"/>
      <c r="J8675" s="9"/>
      <c r="K8675" s="9"/>
    </row>
    <row r="8676" spans="1:11" x14ac:dyDescent="0.25">
      <c r="A8676" s="2"/>
      <c r="B8676" s="2"/>
      <c r="C8676" s="2"/>
      <c r="E8676" s="2"/>
      <c r="G8676" s="2"/>
      <c r="H8676" s="6"/>
      <c r="I8676" s="9"/>
      <c r="J8676" s="9"/>
      <c r="K8676" s="9"/>
    </row>
    <row r="8677" spans="1:11" x14ac:dyDescent="0.25">
      <c r="A8677" s="2"/>
      <c r="B8677" s="2"/>
      <c r="C8677" s="2"/>
      <c r="E8677" s="2"/>
      <c r="G8677" s="2"/>
      <c r="H8677" s="6"/>
      <c r="I8677" s="9"/>
      <c r="J8677" s="9"/>
      <c r="K8677" s="9"/>
    </row>
    <row r="8678" spans="1:11" x14ac:dyDescent="0.25">
      <c r="A8678" s="2"/>
      <c r="B8678" s="2"/>
      <c r="C8678" s="2"/>
      <c r="E8678" s="2"/>
      <c r="G8678" s="2"/>
      <c r="H8678" s="6"/>
      <c r="I8678" s="9"/>
      <c r="J8678" s="9"/>
      <c r="K8678" s="9"/>
    </row>
    <row r="8679" spans="1:11" x14ac:dyDescent="0.25">
      <c r="A8679" s="2"/>
      <c r="B8679" s="2"/>
      <c r="C8679" s="2"/>
      <c r="E8679" s="2"/>
      <c r="G8679" s="2"/>
      <c r="H8679" s="6"/>
      <c r="I8679" s="9"/>
      <c r="J8679" s="9"/>
      <c r="K8679" s="9"/>
    </row>
    <row r="8680" spans="1:11" x14ac:dyDescent="0.25">
      <c r="A8680" s="2"/>
      <c r="B8680" s="2"/>
      <c r="C8680" s="2"/>
      <c r="E8680" s="2"/>
      <c r="G8680" s="2"/>
      <c r="H8680" s="6"/>
      <c r="I8680" s="9"/>
      <c r="J8680" s="9"/>
      <c r="K8680" s="9"/>
    </row>
    <row r="8681" spans="1:11" x14ac:dyDescent="0.25">
      <c r="A8681" s="2"/>
      <c r="B8681" s="2"/>
      <c r="C8681" s="2"/>
      <c r="E8681" s="2"/>
      <c r="G8681" s="2"/>
      <c r="H8681" s="6"/>
      <c r="I8681" s="9"/>
      <c r="J8681" s="9"/>
      <c r="K8681" s="9"/>
    </row>
    <row r="8682" spans="1:11" x14ac:dyDescent="0.25">
      <c r="A8682" s="2"/>
      <c r="B8682" s="2"/>
      <c r="C8682" s="2"/>
      <c r="E8682" s="2"/>
      <c r="G8682" s="2"/>
      <c r="H8682" s="6"/>
      <c r="I8682" s="9"/>
      <c r="J8682" s="9"/>
      <c r="K8682" s="9"/>
    </row>
    <row r="8683" spans="1:11" x14ac:dyDescent="0.25">
      <c r="A8683" s="2"/>
      <c r="B8683" s="2"/>
      <c r="C8683" s="2"/>
      <c r="E8683" s="2"/>
      <c r="G8683" s="2"/>
      <c r="H8683" s="6"/>
      <c r="I8683" s="9"/>
      <c r="J8683" s="9"/>
      <c r="K8683" s="9"/>
    </row>
    <row r="8684" spans="1:11" x14ac:dyDescent="0.25">
      <c r="A8684" s="2"/>
      <c r="B8684" s="2"/>
      <c r="C8684" s="2"/>
      <c r="E8684" s="2"/>
      <c r="G8684" s="2"/>
      <c r="H8684" s="6"/>
      <c r="I8684" s="9"/>
      <c r="J8684" s="9"/>
      <c r="K8684" s="9"/>
    </row>
    <row r="8685" spans="1:11" x14ac:dyDescent="0.25">
      <c r="A8685" s="2"/>
      <c r="B8685" s="2"/>
      <c r="C8685" s="2"/>
      <c r="E8685" s="2"/>
      <c r="G8685" s="2"/>
      <c r="H8685" s="6"/>
      <c r="I8685" s="9"/>
      <c r="J8685" s="9"/>
      <c r="K8685" s="9"/>
    </row>
    <row r="8686" spans="1:11" x14ac:dyDescent="0.25">
      <c r="A8686" s="2"/>
      <c r="B8686" s="2"/>
      <c r="C8686" s="2"/>
      <c r="E8686" s="2"/>
      <c r="G8686" s="2"/>
      <c r="H8686" s="6"/>
      <c r="I8686" s="9"/>
      <c r="J8686" s="9"/>
      <c r="K8686" s="9"/>
    </row>
    <row r="8687" spans="1:11" x14ac:dyDescent="0.25">
      <c r="A8687" s="2"/>
      <c r="B8687" s="2"/>
      <c r="C8687" s="2"/>
      <c r="E8687" s="2"/>
      <c r="G8687" s="2"/>
      <c r="H8687" s="6"/>
      <c r="I8687" s="9"/>
      <c r="J8687" s="9"/>
      <c r="K8687" s="9"/>
    </row>
    <row r="8688" spans="1:11" x14ac:dyDescent="0.25">
      <c r="A8688" s="2"/>
      <c r="B8688" s="2"/>
      <c r="C8688" s="2"/>
      <c r="E8688" s="2"/>
      <c r="G8688" s="2"/>
      <c r="H8688" s="6"/>
      <c r="I8688" s="9"/>
      <c r="J8688" s="9"/>
      <c r="K8688" s="9"/>
    </row>
    <row r="8689" spans="1:11" x14ac:dyDescent="0.25">
      <c r="A8689" s="2"/>
      <c r="B8689" s="2"/>
      <c r="C8689" s="2"/>
      <c r="E8689" s="2"/>
      <c r="G8689" s="2"/>
      <c r="H8689" s="6"/>
      <c r="I8689" s="9"/>
      <c r="J8689" s="9"/>
      <c r="K8689" s="9"/>
    </row>
    <row r="8690" spans="1:11" x14ac:dyDescent="0.25">
      <c r="A8690" s="2"/>
      <c r="B8690" s="2"/>
      <c r="C8690" s="2"/>
      <c r="E8690" s="2"/>
      <c r="G8690" s="2"/>
      <c r="H8690" s="6"/>
      <c r="I8690" s="9"/>
      <c r="J8690" s="9"/>
      <c r="K8690" s="9"/>
    </row>
    <row r="8691" spans="1:11" x14ac:dyDescent="0.25">
      <c r="A8691" s="2"/>
      <c r="B8691" s="2"/>
      <c r="C8691" s="2"/>
      <c r="E8691" s="2"/>
      <c r="G8691" s="2"/>
      <c r="H8691" s="6"/>
      <c r="I8691" s="9"/>
      <c r="J8691" s="9"/>
      <c r="K8691" s="9"/>
    </row>
    <row r="8692" spans="1:11" x14ac:dyDescent="0.25">
      <c r="A8692" s="2"/>
      <c r="B8692" s="2"/>
      <c r="C8692" s="2"/>
      <c r="E8692" s="2"/>
      <c r="G8692" s="2"/>
      <c r="H8692" s="6"/>
      <c r="I8692" s="9"/>
      <c r="J8692" s="9"/>
      <c r="K8692" s="9"/>
    </row>
    <row r="8693" spans="1:11" x14ac:dyDescent="0.25">
      <c r="A8693" s="2"/>
      <c r="B8693" s="2"/>
      <c r="C8693" s="2"/>
      <c r="E8693" s="2"/>
      <c r="G8693" s="2"/>
      <c r="H8693" s="6"/>
      <c r="I8693" s="9"/>
      <c r="J8693" s="9"/>
      <c r="K8693" s="9"/>
    </row>
    <row r="8694" spans="1:11" x14ac:dyDescent="0.25">
      <c r="A8694" s="2"/>
      <c r="B8694" s="2"/>
      <c r="C8694" s="2"/>
      <c r="E8694" s="2"/>
      <c r="G8694" s="2"/>
      <c r="H8694" s="6"/>
      <c r="I8694" s="9"/>
      <c r="J8694" s="9"/>
      <c r="K8694" s="9"/>
    </row>
    <row r="8695" spans="1:11" x14ac:dyDescent="0.25">
      <c r="A8695" s="2"/>
      <c r="B8695" s="2"/>
      <c r="C8695" s="2"/>
      <c r="E8695" s="2"/>
      <c r="G8695" s="2"/>
      <c r="H8695" s="6"/>
      <c r="I8695" s="9"/>
      <c r="J8695" s="9"/>
      <c r="K8695" s="9"/>
    </row>
    <row r="8696" spans="1:11" x14ac:dyDescent="0.25">
      <c r="A8696" s="2"/>
      <c r="B8696" s="2"/>
      <c r="C8696" s="2"/>
      <c r="E8696" s="2"/>
      <c r="G8696" s="2"/>
      <c r="H8696" s="6"/>
      <c r="I8696" s="9"/>
      <c r="J8696" s="9"/>
      <c r="K8696" s="9"/>
    </row>
    <row r="8697" spans="1:11" x14ac:dyDescent="0.25">
      <c r="A8697" s="2"/>
      <c r="B8697" s="2"/>
      <c r="C8697" s="2"/>
      <c r="E8697" s="2"/>
      <c r="G8697" s="2"/>
      <c r="H8697" s="6"/>
      <c r="I8697" s="9"/>
      <c r="J8697" s="9"/>
      <c r="K8697" s="9"/>
    </row>
    <row r="8698" spans="1:11" x14ac:dyDescent="0.25">
      <c r="A8698" s="2"/>
      <c r="B8698" s="2"/>
      <c r="C8698" s="2"/>
      <c r="E8698" s="2"/>
      <c r="G8698" s="2"/>
      <c r="H8698" s="6"/>
      <c r="I8698" s="9"/>
      <c r="J8698" s="9"/>
      <c r="K8698" s="9"/>
    </row>
    <row r="8699" spans="1:11" x14ac:dyDescent="0.25">
      <c r="A8699" s="2"/>
      <c r="B8699" s="2"/>
      <c r="C8699" s="2"/>
      <c r="E8699" s="2"/>
      <c r="G8699" s="2"/>
      <c r="H8699" s="6"/>
      <c r="I8699" s="9"/>
      <c r="J8699" s="9"/>
      <c r="K8699" s="9"/>
    </row>
    <row r="8700" spans="1:11" x14ac:dyDescent="0.25">
      <c r="A8700" s="2"/>
      <c r="B8700" s="2"/>
      <c r="C8700" s="2"/>
      <c r="E8700" s="2"/>
      <c r="G8700" s="2"/>
      <c r="H8700" s="6"/>
      <c r="I8700" s="9"/>
      <c r="J8700" s="9"/>
      <c r="K8700" s="9"/>
    </row>
    <row r="8701" spans="1:11" x14ac:dyDescent="0.25">
      <c r="A8701" s="2"/>
      <c r="B8701" s="2"/>
      <c r="C8701" s="2"/>
      <c r="E8701" s="2"/>
      <c r="G8701" s="2"/>
      <c r="H8701" s="6"/>
      <c r="I8701" s="9"/>
      <c r="J8701" s="9"/>
      <c r="K8701" s="9"/>
    </row>
    <row r="8702" spans="1:11" x14ac:dyDescent="0.25">
      <c r="A8702" s="2"/>
      <c r="B8702" s="2"/>
      <c r="C8702" s="2"/>
      <c r="E8702" s="2"/>
      <c r="G8702" s="2"/>
      <c r="H8702" s="6"/>
      <c r="I8702" s="9"/>
      <c r="J8702" s="9"/>
      <c r="K8702" s="9"/>
    </row>
    <row r="8703" spans="1:11" x14ac:dyDescent="0.25">
      <c r="A8703" s="2"/>
      <c r="B8703" s="2"/>
      <c r="C8703" s="2"/>
      <c r="E8703" s="2"/>
      <c r="G8703" s="2"/>
      <c r="H8703" s="6"/>
      <c r="I8703" s="9"/>
      <c r="J8703" s="9"/>
      <c r="K8703" s="9"/>
    </row>
    <row r="8704" spans="1:11" x14ac:dyDescent="0.25">
      <c r="A8704" s="2"/>
      <c r="B8704" s="2"/>
      <c r="C8704" s="2"/>
      <c r="E8704" s="2"/>
      <c r="G8704" s="2"/>
      <c r="H8704" s="6"/>
      <c r="I8704" s="9"/>
      <c r="J8704" s="9"/>
      <c r="K8704" s="9"/>
    </row>
    <row r="8705" spans="1:11" x14ac:dyDescent="0.25">
      <c r="A8705" s="2"/>
      <c r="B8705" s="2"/>
      <c r="C8705" s="2"/>
      <c r="E8705" s="2"/>
      <c r="G8705" s="2"/>
      <c r="H8705" s="6"/>
      <c r="I8705" s="9"/>
      <c r="J8705" s="9"/>
      <c r="K8705" s="9"/>
    </row>
    <row r="8706" spans="1:11" x14ac:dyDescent="0.25">
      <c r="A8706" s="2"/>
      <c r="B8706" s="2"/>
      <c r="C8706" s="2"/>
      <c r="E8706" s="2"/>
      <c r="G8706" s="2"/>
      <c r="H8706" s="6"/>
      <c r="I8706" s="9"/>
      <c r="J8706" s="9"/>
      <c r="K8706" s="9"/>
    </row>
    <row r="8707" spans="1:11" x14ac:dyDescent="0.25">
      <c r="A8707" s="2"/>
      <c r="B8707" s="2"/>
      <c r="C8707" s="2"/>
      <c r="E8707" s="2"/>
      <c r="G8707" s="2"/>
      <c r="H8707" s="6"/>
      <c r="I8707" s="9"/>
      <c r="J8707" s="9"/>
      <c r="K8707" s="9"/>
    </row>
    <row r="8708" spans="1:11" x14ac:dyDescent="0.25">
      <c r="A8708" s="2"/>
      <c r="B8708" s="2"/>
      <c r="C8708" s="2"/>
      <c r="E8708" s="2"/>
      <c r="G8708" s="2"/>
      <c r="H8708" s="6"/>
      <c r="I8708" s="9"/>
      <c r="J8708" s="9"/>
      <c r="K8708" s="9"/>
    </row>
    <row r="8709" spans="1:11" x14ac:dyDescent="0.25">
      <c r="A8709" s="2"/>
      <c r="B8709" s="2"/>
      <c r="C8709" s="2"/>
      <c r="E8709" s="2"/>
      <c r="G8709" s="2"/>
      <c r="H8709" s="6"/>
      <c r="I8709" s="9"/>
      <c r="J8709" s="9"/>
      <c r="K8709" s="9"/>
    </row>
    <row r="8710" spans="1:11" x14ac:dyDescent="0.25">
      <c r="A8710" s="2"/>
      <c r="B8710" s="2"/>
      <c r="C8710" s="2"/>
      <c r="E8710" s="2"/>
      <c r="G8710" s="2"/>
      <c r="H8710" s="6"/>
      <c r="I8710" s="9"/>
      <c r="J8710" s="9"/>
      <c r="K8710" s="9"/>
    </row>
    <row r="8711" spans="1:11" x14ac:dyDescent="0.25">
      <c r="A8711" s="2"/>
      <c r="B8711" s="2"/>
      <c r="C8711" s="2"/>
      <c r="E8711" s="2"/>
      <c r="G8711" s="2"/>
      <c r="H8711" s="6"/>
      <c r="I8711" s="9"/>
      <c r="J8711" s="9"/>
      <c r="K8711" s="9"/>
    </row>
    <row r="8712" spans="1:11" x14ac:dyDescent="0.25">
      <c r="A8712" s="2"/>
      <c r="B8712" s="2"/>
      <c r="C8712" s="2"/>
      <c r="E8712" s="2"/>
      <c r="G8712" s="2"/>
      <c r="H8712" s="6"/>
      <c r="I8712" s="9"/>
      <c r="J8712" s="9"/>
      <c r="K8712" s="9"/>
    </row>
    <row r="8713" spans="1:11" x14ac:dyDescent="0.25">
      <c r="A8713" s="2"/>
      <c r="B8713" s="2"/>
      <c r="C8713" s="2"/>
      <c r="E8713" s="2"/>
      <c r="G8713" s="2"/>
      <c r="H8713" s="6"/>
      <c r="I8713" s="9"/>
      <c r="J8713" s="9"/>
      <c r="K8713" s="9"/>
    </row>
    <row r="8714" spans="1:11" x14ac:dyDescent="0.25">
      <c r="A8714" s="2"/>
      <c r="B8714" s="2"/>
      <c r="C8714" s="2"/>
      <c r="E8714" s="2"/>
      <c r="G8714" s="2"/>
      <c r="H8714" s="6"/>
      <c r="I8714" s="9"/>
      <c r="J8714" s="9"/>
      <c r="K8714" s="9"/>
    </row>
    <row r="8715" spans="1:11" x14ac:dyDescent="0.25">
      <c r="A8715" s="2"/>
      <c r="B8715" s="2"/>
      <c r="C8715" s="2"/>
      <c r="E8715" s="2"/>
      <c r="G8715" s="2"/>
      <c r="H8715" s="6"/>
      <c r="I8715" s="9"/>
      <c r="J8715" s="9"/>
      <c r="K8715" s="9"/>
    </row>
    <row r="8716" spans="1:11" x14ac:dyDescent="0.25">
      <c r="A8716" s="2"/>
      <c r="B8716" s="2"/>
      <c r="C8716" s="2"/>
      <c r="E8716" s="2"/>
      <c r="G8716" s="2"/>
      <c r="H8716" s="6"/>
      <c r="I8716" s="9"/>
      <c r="J8716" s="9"/>
      <c r="K8716" s="9"/>
    </row>
    <row r="8717" spans="1:11" x14ac:dyDescent="0.25">
      <c r="A8717" s="2"/>
      <c r="B8717" s="2"/>
      <c r="C8717" s="2"/>
      <c r="E8717" s="2"/>
      <c r="G8717" s="2"/>
      <c r="H8717" s="6"/>
      <c r="I8717" s="9"/>
      <c r="J8717" s="9"/>
      <c r="K8717" s="9"/>
    </row>
    <row r="8718" spans="1:11" x14ac:dyDescent="0.25">
      <c r="A8718" s="2"/>
      <c r="B8718" s="2"/>
      <c r="C8718" s="2"/>
      <c r="E8718" s="2"/>
      <c r="G8718" s="2"/>
      <c r="H8718" s="6"/>
      <c r="I8718" s="9"/>
      <c r="J8718" s="9"/>
      <c r="K8718" s="9"/>
    </row>
    <row r="8719" spans="1:11" x14ac:dyDescent="0.25">
      <c r="A8719" s="2"/>
      <c r="B8719" s="2"/>
      <c r="C8719" s="2"/>
      <c r="E8719" s="2"/>
      <c r="G8719" s="2"/>
      <c r="H8719" s="6"/>
      <c r="I8719" s="9"/>
      <c r="J8719" s="9"/>
      <c r="K8719" s="9"/>
    </row>
    <row r="8720" spans="1:11" x14ac:dyDescent="0.25">
      <c r="A8720" s="2"/>
      <c r="B8720" s="2"/>
      <c r="C8720" s="2"/>
      <c r="E8720" s="2"/>
      <c r="G8720" s="2"/>
      <c r="H8720" s="6"/>
      <c r="I8720" s="9"/>
      <c r="J8720" s="9"/>
      <c r="K8720" s="9"/>
    </row>
    <row r="8721" spans="1:11" x14ac:dyDescent="0.25">
      <c r="A8721" s="2"/>
      <c r="B8721" s="2"/>
      <c r="C8721" s="2"/>
      <c r="E8721" s="2"/>
      <c r="G8721" s="2"/>
      <c r="H8721" s="6"/>
      <c r="I8721" s="9"/>
      <c r="J8721" s="9"/>
      <c r="K8721" s="9"/>
    </row>
    <row r="8722" spans="1:11" x14ac:dyDescent="0.25">
      <c r="A8722" s="2"/>
      <c r="B8722" s="2"/>
      <c r="C8722" s="2"/>
      <c r="E8722" s="2"/>
      <c r="G8722" s="2"/>
      <c r="H8722" s="6"/>
      <c r="I8722" s="9"/>
      <c r="J8722" s="9"/>
      <c r="K8722" s="9"/>
    </row>
    <row r="8723" spans="1:11" x14ac:dyDescent="0.25">
      <c r="A8723" s="2"/>
      <c r="B8723" s="2"/>
      <c r="C8723" s="2"/>
      <c r="E8723" s="2"/>
      <c r="G8723" s="2"/>
      <c r="H8723" s="6"/>
      <c r="I8723" s="9"/>
      <c r="J8723" s="9"/>
      <c r="K8723" s="9"/>
    </row>
    <row r="8724" spans="1:11" x14ac:dyDescent="0.25">
      <c r="A8724" s="2"/>
      <c r="B8724" s="2"/>
      <c r="C8724" s="2"/>
      <c r="E8724" s="2"/>
      <c r="G8724" s="2"/>
      <c r="H8724" s="6"/>
      <c r="I8724" s="9"/>
      <c r="J8724" s="9"/>
      <c r="K8724" s="9"/>
    </row>
    <row r="8725" spans="1:11" x14ac:dyDescent="0.25">
      <c r="A8725" s="2"/>
      <c r="B8725" s="2"/>
      <c r="C8725" s="2"/>
      <c r="E8725" s="2"/>
      <c r="G8725" s="2"/>
      <c r="H8725" s="6"/>
      <c r="I8725" s="9"/>
      <c r="J8725" s="9"/>
      <c r="K8725" s="9"/>
    </row>
    <row r="8726" spans="1:11" x14ac:dyDescent="0.25">
      <c r="A8726" s="2"/>
      <c r="B8726" s="2"/>
      <c r="C8726" s="2"/>
      <c r="E8726" s="2"/>
      <c r="G8726" s="2"/>
      <c r="H8726" s="6"/>
      <c r="I8726" s="9"/>
      <c r="J8726" s="9"/>
      <c r="K8726" s="9"/>
    </row>
    <row r="8727" spans="1:11" x14ac:dyDescent="0.25">
      <c r="A8727" s="2"/>
      <c r="B8727" s="2"/>
      <c r="C8727" s="2"/>
      <c r="E8727" s="2"/>
      <c r="G8727" s="2"/>
      <c r="H8727" s="6"/>
      <c r="I8727" s="9"/>
      <c r="J8727" s="9"/>
      <c r="K8727" s="9"/>
    </row>
    <row r="8728" spans="1:11" x14ac:dyDescent="0.25">
      <c r="A8728" s="2"/>
      <c r="B8728" s="2"/>
      <c r="C8728" s="2"/>
      <c r="E8728" s="2"/>
      <c r="G8728" s="2"/>
      <c r="H8728" s="6"/>
      <c r="I8728" s="9"/>
      <c r="J8728" s="9"/>
      <c r="K8728" s="9"/>
    </row>
    <row r="8729" spans="1:11" x14ac:dyDescent="0.25">
      <c r="A8729" s="2"/>
      <c r="B8729" s="2"/>
      <c r="C8729" s="2"/>
      <c r="E8729" s="2"/>
      <c r="G8729" s="2"/>
      <c r="H8729" s="6"/>
      <c r="I8729" s="9"/>
      <c r="J8729" s="9"/>
      <c r="K8729" s="9"/>
    </row>
    <row r="8730" spans="1:11" x14ac:dyDescent="0.25">
      <c r="A8730" s="2"/>
      <c r="B8730" s="2"/>
      <c r="C8730" s="2"/>
      <c r="E8730" s="2"/>
      <c r="G8730" s="2"/>
      <c r="H8730" s="6"/>
      <c r="I8730" s="9"/>
      <c r="J8730" s="9"/>
      <c r="K8730" s="9"/>
    </row>
    <row r="8731" spans="1:11" x14ac:dyDescent="0.25">
      <c r="A8731" s="2"/>
      <c r="B8731" s="2"/>
      <c r="C8731" s="2"/>
      <c r="E8731" s="2"/>
      <c r="G8731" s="2"/>
      <c r="H8731" s="6"/>
      <c r="I8731" s="9"/>
      <c r="J8731" s="9"/>
      <c r="K8731" s="9"/>
    </row>
    <row r="8732" spans="1:11" x14ac:dyDescent="0.25">
      <c r="A8732" s="2"/>
      <c r="B8732" s="2"/>
      <c r="C8732" s="2"/>
      <c r="E8732" s="2"/>
      <c r="G8732" s="2"/>
      <c r="H8732" s="6"/>
      <c r="I8732" s="9"/>
      <c r="J8732" s="9"/>
      <c r="K8732" s="9"/>
    </row>
    <row r="8733" spans="1:11" x14ac:dyDescent="0.25">
      <c r="A8733" s="2"/>
      <c r="B8733" s="2"/>
      <c r="C8733" s="2"/>
      <c r="E8733" s="2"/>
      <c r="G8733" s="2"/>
      <c r="H8733" s="6"/>
      <c r="I8733" s="9"/>
      <c r="J8733" s="9"/>
      <c r="K8733" s="9"/>
    </row>
    <row r="8734" spans="1:11" x14ac:dyDescent="0.25">
      <c r="A8734" s="2"/>
      <c r="B8734" s="2"/>
      <c r="C8734" s="2"/>
      <c r="E8734" s="2"/>
      <c r="G8734" s="2"/>
      <c r="H8734" s="6"/>
      <c r="I8734" s="9"/>
      <c r="J8734" s="9"/>
      <c r="K8734" s="9"/>
    </row>
    <row r="8735" spans="1:11" x14ac:dyDescent="0.25">
      <c r="A8735" s="2"/>
      <c r="B8735" s="2"/>
      <c r="C8735" s="2"/>
      <c r="E8735" s="2"/>
      <c r="G8735" s="2"/>
      <c r="H8735" s="6"/>
      <c r="I8735" s="9"/>
      <c r="J8735" s="9"/>
      <c r="K8735" s="9"/>
    </row>
    <row r="8736" spans="1:11" x14ac:dyDescent="0.25">
      <c r="A8736" s="2"/>
      <c r="B8736" s="2"/>
      <c r="C8736" s="2"/>
      <c r="E8736" s="2"/>
      <c r="G8736" s="2"/>
      <c r="H8736" s="6"/>
      <c r="I8736" s="9"/>
      <c r="J8736" s="9"/>
      <c r="K8736" s="9"/>
    </row>
    <row r="8737" spans="1:11" x14ac:dyDescent="0.25">
      <c r="A8737" s="2"/>
      <c r="B8737" s="2"/>
      <c r="C8737" s="2"/>
      <c r="E8737" s="2"/>
      <c r="G8737" s="2"/>
      <c r="H8737" s="6"/>
      <c r="I8737" s="9"/>
      <c r="J8737" s="9"/>
      <c r="K8737" s="9"/>
    </row>
    <row r="8738" spans="1:11" x14ac:dyDescent="0.25">
      <c r="A8738" s="2"/>
      <c r="B8738" s="2"/>
      <c r="C8738" s="2"/>
      <c r="E8738" s="2"/>
      <c r="G8738" s="2"/>
      <c r="H8738" s="6"/>
      <c r="I8738" s="9"/>
      <c r="J8738" s="9"/>
      <c r="K8738" s="9"/>
    </row>
    <row r="8739" spans="1:11" x14ac:dyDescent="0.25">
      <c r="A8739" s="2"/>
      <c r="B8739" s="2"/>
      <c r="C8739" s="2"/>
      <c r="E8739" s="2"/>
      <c r="G8739" s="2"/>
      <c r="H8739" s="6"/>
      <c r="I8739" s="9"/>
      <c r="J8739" s="9"/>
      <c r="K8739" s="9"/>
    </row>
    <row r="8740" spans="1:11" x14ac:dyDescent="0.25">
      <c r="A8740" s="2"/>
      <c r="B8740" s="2"/>
      <c r="C8740" s="2"/>
      <c r="E8740" s="2"/>
      <c r="G8740" s="2"/>
      <c r="H8740" s="6"/>
      <c r="I8740" s="9"/>
      <c r="J8740" s="9"/>
      <c r="K8740" s="9"/>
    </row>
    <row r="8741" spans="1:11" x14ac:dyDescent="0.25">
      <c r="A8741" s="2"/>
      <c r="B8741" s="2"/>
      <c r="C8741" s="2"/>
      <c r="E8741" s="2"/>
      <c r="G8741" s="2"/>
      <c r="H8741" s="6"/>
      <c r="I8741" s="9"/>
      <c r="J8741" s="9"/>
      <c r="K8741" s="9"/>
    </row>
    <row r="8742" spans="1:11" x14ac:dyDescent="0.25">
      <c r="A8742" s="2"/>
      <c r="B8742" s="2"/>
      <c r="C8742" s="2"/>
      <c r="E8742" s="2"/>
      <c r="G8742" s="2"/>
      <c r="H8742" s="6"/>
      <c r="I8742" s="9"/>
      <c r="J8742" s="9"/>
      <c r="K8742" s="9"/>
    </row>
    <row r="8743" spans="1:11" x14ac:dyDescent="0.25">
      <c r="A8743" s="2"/>
      <c r="B8743" s="2"/>
      <c r="C8743" s="2"/>
      <c r="E8743" s="2"/>
      <c r="G8743" s="2"/>
      <c r="H8743" s="6"/>
      <c r="I8743" s="9"/>
      <c r="J8743" s="9"/>
      <c r="K8743" s="9"/>
    </row>
    <row r="8744" spans="1:11" x14ac:dyDescent="0.25">
      <c r="A8744" s="2"/>
      <c r="B8744" s="2"/>
      <c r="C8744" s="2"/>
      <c r="E8744" s="2"/>
      <c r="G8744" s="2"/>
      <c r="H8744" s="6"/>
      <c r="I8744" s="9"/>
      <c r="J8744" s="9"/>
      <c r="K8744" s="9"/>
    </row>
    <row r="8745" spans="1:11" x14ac:dyDescent="0.25">
      <c r="A8745" s="2"/>
      <c r="B8745" s="2"/>
      <c r="C8745" s="2"/>
      <c r="E8745" s="2"/>
      <c r="G8745" s="2"/>
      <c r="H8745" s="6"/>
      <c r="I8745" s="9"/>
      <c r="J8745" s="9"/>
      <c r="K8745" s="9"/>
    </row>
    <row r="8746" spans="1:11" x14ac:dyDescent="0.25">
      <c r="A8746" s="2"/>
      <c r="B8746" s="2"/>
      <c r="C8746" s="2"/>
      <c r="E8746" s="2"/>
      <c r="G8746" s="2"/>
      <c r="H8746" s="6"/>
      <c r="I8746" s="9"/>
      <c r="J8746" s="9"/>
      <c r="K8746" s="9"/>
    </row>
    <row r="8747" spans="1:11" x14ac:dyDescent="0.25">
      <c r="A8747" s="2"/>
      <c r="B8747" s="2"/>
      <c r="C8747" s="2"/>
      <c r="E8747" s="2"/>
      <c r="G8747" s="2"/>
      <c r="H8747" s="6"/>
      <c r="I8747" s="9"/>
      <c r="J8747" s="9"/>
      <c r="K8747" s="9"/>
    </row>
    <row r="8748" spans="1:11" x14ac:dyDescent="0.25">
      <c r="A8748" s="2"/>
      <c r="B8748" s="2"/>
      <c r="C8748" s="2"/>
      <c r="E8748" s="2"/>
      <c r="G8748" s="2"/>
      <c r="H8748" s="6"/>
      <c r="I8748" s="9"/>
      <c r="J8748" s="9"/>
      <c r="K8748" s="9"/>
    </row>
    <row r="8749" spans="1:11" x14ac:dyDescent="0.25">
      <c r="A8749" s="2"/>
      <c r="B8749" s="2"/>
      <c r="C8749" s="2"/>
      <c r="E8749" s="2"/>
      <c r="G8749" s="2"/>
      <c r="H8749" s="6"/>
      <c r="I8749" s="9"/>
      <c r="J8749" s="9"/>
      <c r="K8749" s="9"/>
    </row>
    <row r="8750" spans="1:11" x14ac:dyDescent="0.25">
      <c r="A8750" s="2"/>
      <c r="B8750" s="2"/>
      <c r="C8750" s="2"/>
      <c r="E8750" s="2"/>
      <c r="G8750" s="2"/>
      <c r="H8750" s="6"/>
      <c r="I8750" s="9"/>
      <c r="J8750" s="9"/>
      <c r="K8750" s="9"/>
    </row>
    <row r="8751" spans="1:11" x14ac:dyDescent="0.25">
      <c r="A8751" s="2"/>
      <c r="B8751" s="2"/>
      <c r="C8751" s="2"/>
      <c r="E8751" s="2"/>
      <c r="G8751" s="2"/>
      <c r="H8751" s="6"/>
      <c r="I8751" s="9"/>
      <c r="J8751" s="9"/>
      <c r="K8751" s="9"/>
    </row>
    <row r="8752" spans="1:11" x14ac:dyDescent="0.25">
      <c r="A8752" s="2"/>
      <c r="B8752" s="2"/>
      <c r="C8752" s="2"/>
      <c r="E8752" s="2"/>
      <c r="G8752" s="2"/>
      <c r="H8752" s="6"/>
      <c r="I8752" s="9"/>
      <c r="J8752" s="9"/>
      <c r="K8752" s="9"/>
    </row>
    <row r="8753" spans="1:11" x14ac:dyDescent="0.25">
      <c r="A8753" s="2"/>
      <c r="B8753" s="2"/>
      <c r="C8753" s="2"/>
      <c r="E8753" s="2"/>
      <c r="G8753" s="2"/>
      <c r="H8753" s="6"/>
      <c r="I8753" s="9"/>
      <c r="J8753" s="9"/>
      <c r="K8753" s="9"/>
    </row>
    <row r="8754" spans="1:11" x14ac:dyDescent="0.25">
      <c r="A8754" s="2"/>
      <c r="B8754" s="2"/>
      <c r="C8754" s="2"/>
      <c r="E8754" s="2"/>
      <c r="G8754" s="2"/>
      <c r="H8754" s="6"/>
      <c r="I8754" s="9"/>
      <c r="J8754" s="9"/>
      <c r="K8754" s="9"/>
    </row>
    <row r="8755" spans="1:11" x14ac:dyDescent="0.25">
      <c r="A8755" s="2"/>
      <c r="B8755" s="2"/>
      <c r="C8755" s="2"/>
      <c r="E8755" s="2"/>
      <c r="G8755" s="2"/>
      <c r="H8755" s="6"/>
      <c r="I8755" s="9"/>
      <c r="J8755" s="9"/>
      <c r="K8755" s="9"/>
    </row>
    <row r="8756" spans="1:11" x14ac:dyDescent="0.25">
      <c r="A8756" s="2"/>
      <c r="B8756" s="2"/>
      <c r="C8756" s="2"/>
      <c r="E8756" s="2"/>
      <c r="G8756" s="2"/>
      <c r="H8756" s="6"/>
      <c r="I8756" s="9"/>
      <c r="J8756" s="9"/>
      <c r="K8756" s="9"/>
    </row>
    <row r="8757" spans="1:11" x14ac:dyDescent="0.25">
      <c r="A8757" s="2"/>
      <c r="B8757" s="2"/>
      <c r="C8757" s="2"/>
      <c r="E8757" s="2"/>
      <c r="G8757" s="2"/>
      <c r="H8757" s="6"/>
      <c r="I8757" s="9"/>
      <c r="J8757" s="9"/>
      <c r="K8757" s="9"/>
    </row>
    <row r="8758" spans="1:11" x14ac:dyDescent="0.25">
      <c r="A8758" s="2"/>
      <c r="B8758" s="2"/>
      <c r="C8758" s="2"/>
      <c r="E8758" s="2"/>
      <c r="G8758" s="2"/>
      <c r="H8758" s="6"/>
      <c r="I8758" s="9"/>
      <c r="J8758" s="9"/>
      <c r="K8758" s="9"/>
    </row>
    <row r="8759" spans="1:11" x14ac:dyDescent="0.25">
      <c r="A8759" s="2"/>
      <c r="B8759" s="2"/>
      <c r="C8759" s="2"/>
      <c r="E8759" s="2"/>
      <c r="G8759" s="2"/>
      <c r="H8759" s="6"/>
      <c r="I8759" s="9"/>
      <c r="J8759" s="9"/>
      <c r="K8759" s="9"/>
    </row>
    <row r="8760" spans="1:11" x14ac:dyDescent="0.25">
      <c r="A8760" s="2"/>
      <c r="B8760" s="2"/>
      <c r="C8760" s="2"/>
      <c r="E8760" s="2"/>
      <c r="G8760" s="2"/>
      <c r="H8760" s="6"/>
      <c r="I8760" s="9"/>
      <c r="J8760" s="9"/>
      <c r="K8760" s="9"/>
    </row>
    <row r="8761" spans="1:11" x14ac:dyDescent="0.25">
      <c r="A8761" s="2"/>
      <c r="B8761" s="2"/>
      <c r="C8761" s="2"/>
      <c r="E8761" s="2"/>
      <c r="G8761" s="2"/>
      <c r="H8761" s="6"/>
      <c r="I8761" s="9"/>
      <c r="J8761" s="9"/>
      <c r="K8761" s="9"/>
    </row>
    <row r="8762" spans="1:11" x14ac:dyDescent="0.25">
      <c r="A8762" s="2"/>
      <c r="B8762" s="2"/>
      <c r="C8762" s="2"/>
      <c r="E8762" s="2"/>
      <c r="G8762" s="2"/>
      <c r="H8762" s="6"/>
      <c r="I8762" s="9"/>
      <c r="J8762" s="9"/>
      <c r="K8762" s="9"/>
    </row>
    <row r="8763" spans="1:11" x14ac:dyDescent="0.25">
      <c r="A8763" s="2"/>
      <c r="B8763" s="2"/>
      <c r="C8763" s="2"/>
      <c r="E8763" s="2"/>
      <c r="G8763" s="2"/>
      <c r="H8763" s="6"/>
      <c r="I8763" s="9"/>
      <c r="J8763" s="9"/>
      <c r="K8763" s="9"/>
    </row>
    <row r="8764" spans="1:11" x14ac:dyDescent="0.25">
      <c r="A8764" s="2"/>
      <c r="B8764" s="2"/>
      <c r="C8764" s="2"/>
      <c r="E8764" s="2"/>
      <c r="G8764" s="2"/>
      <c r="H8764" s="6"/>
      <c r="I8764" s="9"/>
      <c r="J8764" s="9"/>
      <c r="K8764" s="9"/>
    </row>
    <row r="8765" spans="1:11" x14ac:dyDescent="0.25">
      <c r="A8765" s="2"/>
      <c r="B8765" s="2"/>
      <c r="C8765" s="2"/>
      <c r="E8765" s="2"/>
      <c r="G8765" s="2"/>
      <c r="H8765" s="6"/>
      <c r="I8765" s="9"/>
      <c r="J8765" s="9"/>
      <c r="K8765" s="9"/>
    </row>
    <row r="8766" spans="1:11" x14ac:dyDescent="0.25">
      <c r="A8766" s="2"/>
      <c r="B8766" s="2"/>
      <c r="C8766" s="2"/>
      <c r="E8766" s="2"/>
      <c r="G8766" s="2"/>
      <c r="H8766" s="6"/>
      <c r="I8766" s="9"/>
      <c r="J8766" s="9"/>
      <c r="K8766" s="9"/>
    </row>
    <row r="8767" spans="1:11" x14ac:dyDescent="0.25">
      <c r="A8767" s="2"/>
      <c r="B8767" s="2"/>
      <c r="C8767" s="2"/>
      <c r="E8767" s="2"/>
      <c r="G8767" s="2"/>
      <c r="H8767" s="6"/>
      <c r="I8767" s="9"/>
      <c r="J8767" s="9"/>
      <c r="K8767" s="9"/>
    </row>
    <row r="8768" spans="1:11" x14ac:dyDescent="0.25">
      <c r="A8768" s="2"/>
      <c r="B8768" s="2"/>
      <c r="C8768" s="2"/>
      <c r="E8768" s="2"/>
      <c r="G8768" s="2"/>
      <c r="H8768" s="6"/>
      <c r="I8768" s="9"/>
      <c r="J8768" s="9"/>
      <c r="K8768" s="9"/>
    </row>
    <row r="8769" spans="1:11" x14ac:dyDescent="0.25">
      <c r="A8769" s="2"/>
      <c r="B8769" s="2"/>
      <c r="C8769" s="2"/>
      <c r="E8769" s="2"/>
      <c r="G8769" s="2"/>
      <c r="H8769" s="6"/>
      <c r="I8769" s="9"/>
      <c r="J8769" s="9"/>
      <c r="K8769" s="9"/>
    </row>
    <row r="8770" spans="1:11" x14ac:dyDescent="0.25">
      <c r="A8770" s="2"/>
      <c r="B8770" s="2"/>
      <c r="C8770" s="2"/>
      <c r="E8770" s="2"/>
      <c r="G8770" s="2"/>
      <c r="H8770" s="6"/>
      <c r="I8770" s="9"/>
      <c r="J8770" s="9"/>
      <c r="K8770" s="9"/>
    </row>
    <row r="8771" spans="1:11" x14ac:dyDescent="0.25">
      <c r="A8771" s="2"/>
      <c r="B8771" s="2"/>
      <c r="C8771" s="2"/>
      <c r="E8771" s="2"/>
      <c r="G8771" s="2"/>
      <c r="H8771" s="6"/>
      <c r="I8771" s="9"/>
      <c r="J8771" s="9"/>
      <c r="K8771" s="9"/>
    </row>
    <row r="8772" spans="1:11" x14ac:dyDescent="0.25">
      <c r="A8772" s="2"/>
      <c r="B8772" s="2"/>
      <c r="C8772" s="2"/>
      <c r="E8772" s="2"/>
      <c r="G8772" s="2"/>
      <c r="H8772" s="6"/>
      <c r="I8772" s="9"/>
      <c r="J8772" s="9"/>
      <c r="K8772" s="9"/>
    </row>
    <row r="8773" spans="1:11" x14ac:dyDescent="0.25">
      <c r="A8773" s="2"/>
      <c r="B8773" s="2"/>
      <c r="C8773" s="2"/>
      <c r="E8773" s="2"/>
      <c r="G8773" s="2"/>
      <c r="H8773" s="6"/>
      <c r="I8773" s="9"/>
      <c r="J8773" s="9"/>
      <c r="K8773" s="9"/>
    </row>
    <row r="8774" spans="1:11" x14ac:dyDescent="0.25">
      <c r="A8774" s="2"/>
      <c r="B8774" s="2"/>
      <c r="C8774" s="2"/>
      <c r="E8774" s="2"/>
      <c r="G8774" s="2"/>
      <c r="H8774" s="6"/>
      <c r="I8774" s="9"/>
      <c r="J8774" s="9"/>
      <c r="K8774" s="9"/>
    </row>
    <row r="8775" spans="1:11" x14ac:dyDescent="0.25">
      <c r="A8775" s="2"/>
      <c r="B8775" s="2"/>
      <c r="C8775" s="2"/>
      <c r="E8775" s="2"/>
      <c r="G8775" s="2"/>
      <c r="H8775" s="6"/>
      <c r="I8775" s="9"/>
      <c r="J8775" s="9"/>
      <c r="K8775" s="9"/>
    </row>
    <row r="8776" spans="1:11" x14ac:dyDescent="0.25">
      <c r="A8776" s="2"/>
      <c r="B8776" s="2"/>
      <c r="C8776" s="2"/>
      <c r="E8776" s="2"/>
      <c r="G8776" s="2"/>
      <c r="H8776" s="6"/>
      <c r="I8776" s="9"/>
      <c r="J8776" s="9"/>
      <c r="K8776" s="9"/>
    </row>
    <row r="8777" spans="1:11" x14ac:dyDescent="0.25">
      <c r="A8777" s="2"/>
      <c r="B8777" s="2"/>
      <c r="C8777" s="2"/>
      <c r="E8777" s="2"/>
      <c r="G8777" s="2"/>
      <c r="H8777" s="6"/>
      <c r="I8777" s="9"/>
      <c r="J8777" s="9"/>
      <c r="K8777" s="9"/>
    </row>
    <row r="8778" spans="1:11" x14ac:dyDescent="0.25">
      <c r="A8778" s="2"/>
      <c r="B8778" s="2"/>
      <c r="C8778" s="2"/>
      <c r="E8778" s="2"/>
      <c r="G8778" s="2"/>
      <c r="H8778" s="6"/>
      <c r="I8778" s="9"/>
      <c r="J8778" s="9"/>
      <c r="K8778" s="9"/>
    </row>
    <row r="8779" spans="1:11" x14ac:dyDescent="0.25">
      <c r="A8779" s="2"/>
      <c r="B8779" s="2"/>
      <c r="C8779" s="2"/>
      <c r="E8779" s="2"/>
      <c r="G8779" s="2"/>
      <c r="H8779" s="6"/>
      <c r="I8779" s="9"/>
      <c r="J8779" s="9"/>
      <c r="K8779" s="9"/>
    </row>
    <row r="8780" spans="1:11" x14ac:dyDescent="0.25">
      <c r="A8780" s="2"/>
      <c r="B8780" s="2"/>
      <c r="C8780" s="2"/>
      <c r="E8780" s="2"/>
      <c r="G8780" s="2"/>
      <c r="H8780" s="6"/>
      <c r="I8780" s="9"/>
      <c r="J8780" s="9"/>
      <c r="K8780" s="9"/>
    </row>
    <row r="8781" spans="1:11" x14ac:dyDescent="0.25">
      <c r="A8781" s="2"/>
      <c r="B8781" s="2"/>
      <c r="C8781" s="2"/>
      <c r="E8781" s="2"/>
      <c r="G8781" s="2"/>
      <c r="H8781" s="6"/>
      <c r="I8781" s="9"/>
      <c r="J8781" s="9"/>
      <c r="K8781" s="9"/>
    </row>
    <row r="8782" spans="1:11" x14ac:dyDescent="0.25">
      <c r="A8782" s="2"/>
      <c r="B8782" s="2"/>
      <c r="C8782" s="2"/>
      <c r="E8782" s="2"/>
      <c r="G8782" s="2"/>
      <c r="H8782" s="6"/>
      <c r="I8782" s="9"/>
      <c r="J8782" s="9"/>
      <c r="K8782" s="9"/>
    </row>
    <row r="8783" spans="1:11" x14ac:dyDescent="0.25">
      <c r="A8783" s="2"/>
      <c r="B8783" s="2"/>
      <c r="C8783" s="2"/>
      <c r="E8783" s="2"/>
      <c r="G8783" s="2"/>
      <c r="H8783" s="6"/>
      <c r="I8783" s="9"/>
      <c r="J8783" s="9"/>
      <c r="K8783" s="9"/>
    </row>
    <row r="8784" spans="1:11" x14ac:dyDescent="0.25">
      <c r="A8784" s="2"/>
      <c r="B8784" s="2"/>
      <c r="C8784" s="2"/>
      <c r="E8784" s="2"/>
      <c r="G8784" s="2"/>
      <c r="H8784" s="6"/>
      <c r="I8784" s="9"/>
      <c r="J8784" s="9"/>
      <c r="K8784" s="9"/>
    </row>
    <row r="8785" spans="1:11" x14ac:dyDescent="0.25">
      <c r="A8785" s="2"/>
      <c r="B8785" s="2"/>
      <c r="C8785" s="2"/>
      <c r="E8785" s="2"/>
      <c r="G8785" s="2"/>
      <c r="H8785" s="6"/>
      <c r="I8785" s="9"/>
      <c r="J8785" s="9"/>
      <c r="K8785" s="9"/>
    </row>
    <row r="8786" spans="1:11" x14ac:dyDescent="0.25">
      <c r="A8786" s="2"/>
      <c r="B8786" s="2"/>
      <c r="C8786" s="2"/>
      <c r="E8786" s="2"/>
      <c r="G8786" s="2"/>
      <c r="H8786" s="6"/>
      <c r="I8786" s="9"/>
      <c r="J8786" s="9"/>
      <c r="K8786" s="9"/>
    </row>
    <row r="8787" spans="1:11" x14ac:dyDescent="0.25">
      <c r="A8787" s="2"/>
      <c r="B8787" s="2"/>
      <c r="C8787" s="2"/>
      <c r="E8787" s="2"/>
      <c r="G8787" s="2"/>
      <c r="H8787" s="6"/>
      <c r="I8787" s="9"/>
      <c r="J8787" s="9"/>
      <c r="K8787" s="9"/>
    </row>
    <row r="8788" spans="1:11" x14ac:dyDescent="0.25">
      <c r="A8788" s="2"/>
      <c r="B8788" s="2"/>
      <c r="C8788" s="2"/>
      <c r="E8788" s="2"/>
      <c r="G8788" s="2"/>
      <c r="H8788" s="6"/>
      <c r="I8788" s="9"/>
      <c r="J8788" s="9"/>
      <c r="K8788" s="9"/>
    </row>
    <row r="8789" spans="1:11" x14ac:dyDescent="0.25">
      <c r="A8789" s="2"/>
      <c r="B8789" s="2"/>
      <c r="C8789" s="2"/>
      <c r="E8789" s="2"/>
      <c r="G8789" s="2"/>
      <c r="H8789" s="6"/>
      <c r="I8789" s="9"/>
      <c r="J8789" s="9"/>
      <c r="K8789" s="9"/>
    </row>
    <row r="8790" spans="1:11" x14ac:dyDescent="0.25">
      <c r="A8790" s="2"/>
      <c r="B8790" s="2"/>
      <c r="C8790" s="2"/>
      <c r="E8790" s="2"/>
      <c r="G8790" s="2"/>
      <c r="H8790" s="6"/>
      <c r="I8790" s="9"/>
      <c r="J8790" s="9"/>
      <c r="K8790" s="9"/>
    </row>
    <row r="8791" spans="1:11" x14ac:dyDescent="0.25">
      <c r="A8791" s="2"/>
      <c r="B8791" s="2"/>
      <c r="C8791" s="2"/>
      <c r="E8791" s="2"/>
      <c r="G8791" s="2"/>
      <c r="H8791" s="6"/>
      <c r="I8791" s="9"/>
      <c r="J8791" s="9"/>
      <c r="K8791" s="9"/>
    </row>
    <row r="8792" spans="1:11" x14ac:dyDescent="0.25">
      <c r="A8792" s="2"/>
      <c r="B8792" s="2"/>
      <c r="C8792" s="2"/>
      <c r="E8792" s="2"/>
      <c r="G8792" s="2"/>
      <c r="H8792" s="6"/>
      <c r="I8792" s="9"/>
      <c r="J8792" s="9"/>
      <c r="K8792" s="9"/>
    </row>
    <row r="8793" spans="1:11" x14ac:dyDescent="0.25">
      <c r="A8793" s="2"/>
      <c r="B8793" s="2"/>
      <c r="C8793" s="2"/>
      <c r="E8793" s="2"/>
      <c r="G8793" s="2"/>
      <c r="H8793" s="6"/>
      <c r="I8793" s="9"/>
      <c r="J8793" s="9"/>
      <c r="K8793" s="9"/>
    </row>
    <row r="8794" spans="1:11" x14ac:dyDescent="0.25">
      <c r="A8794" s="2"/>
      <c r="B8794" s="2"/>
      <c r="C8794" s="2"/>
      <c r="E8794" s="2"/>
      <c r="G8794" s="2"/>
      <c r="H8794" s="6"/>
      <c r="I8794" s="9"/>
      <c r="J8794" s="9"/>
      <c r="K8794" s="9"/>
    </row>
    <row r="8795" spans="1:11" x14ac:dyDescent="0.25">
      <c r="A8795" s="2"/>
      <c r="B8795" s="2"/>
      <c r="C8795" s="2"/>
      <c r="E8795" s="2"/>
      <c r="G8795" s="2"/>
      <c r="H8795" s="6"/>
      <c r="I8795" s="9"/>
      <c r="J8795" s="9"/>
      <c r="K8795" s="9"/>
    </row>
    <row r="8796" spans="1:11" x14ac:dyDescent="0.25">
      <c r="A8796" s="2"/>
      <c r="B8796" s="2"/>
      <c r="C8796" s="2"/>
      <c r="E8796" s="2"/>
      <c r="G8796" s="2"/>
      <c r="H8796" s="6"/>
      <c r="I8796" s="9"/>
      <c r="J8796" s="9"/>
      <c r="K8796" s="9"/>
    </row>
    <row r="8797" spans="1:11" x14ac:dyDescent="0.25">
      <c r="A8797" s="2"/>
      <c r="B8797" s="2"/>
      <c r="C8797" s="2"/>
      <c r="E8797" s="2"/>
      <c r="G8797" s="2"/>
      <c r="H8797" s="6"/>
      <c r="I8797" s="9"/>
      <c r="J8797" s="9"/>
      <c r="K8797" s="9"/>
    </row>
    <row r="8798" spans="1:11" x14ac:dyDescent="0.25">
      <c r="A8798" s="2"/>
      <c r="B8798" s="2"/>
      <c r="C8798" s="2"/>
      <c r="E8798" s="2"/>
      <c r="G8798" s="2"/>
      <c r="H8798" s="6"/>
      <c r="I8798" s="9"/>
      <c r="J8798" s="9"/>
      <c r="K8798" s="9"/>
    </row>
    <row r="8799" spans="1:11" x14ac:dyDescent="0.25">
      <c r="A8799" s="2"/>
      <c r="B8799" s="2"/>
      <c r="C8799" s="2"/>
      <c r="E8799" s="2"/>
      <c r="G8799" s="2"/>
      <c r="H8799" s="6"/>
      <c r="I8799" s="9"/>
      <c r="J8799" s="9"/>
      <c r="K8799" s="9"/>
    </row>
    <row r="8800" spans="1:11" x14ac:dyDescent="0.25">
      <c r="A8800" s="2"/>
      <c r="B8800" s="2"/>
      <c r="C8800" s="2"/>
      <c r="E8800" s="2"/>
      <c r="G8800" s="2"/>
      <c r="H8800" s="6"/>
      <c r="I8800" s="9"/>
      <c r="J8800" s="9"/>
      <c r="K8800" s="9"/>
    </row>
    <row r="8801" spans="1:11" x14ac:dyDescent="0.25">
      <c r="A8801" s="2"/>
      <c r="B8801" s="2"/>
      <c r="C8801" s="2"/>
      <c r="E8801" s="2"/>
      <c r="G8801" s="2"/>
      <c r="H8801" s="6"/>
      <c r="I8801" s="9"/>
      <c r="J8801" s="9"/>
      <c r="K8801" s="9"/>
    </row>
    <row r="8802" spans="1:11" x14ac:dyDescent="0.25">
      <c r="A8802" s="2"/>
      <c r="B8802" s="2"/>
      <c r="C8802" s="2"/>
      <c r="E8802" s="2"/>
      <c r="G8802" s="2"/>
      <c r="H8802" s="6"/>
      <c r="I8802" s="9"/>
      <c r="J8802" s="9"/>
      <c r="K8802" s="9"/>
    </row>
    <row r="8803" spans="1:11" x14ac:dyDescent="0.25">
      <c r="A8803" s="2"/>
      <c r="B8803" s="2"/>
      <c r="C8803" s="2"/>
      <c r="E8803" s="2"/>
      <c r="G8803" s="2"/>
      <c r="H8803" s="6"/>
      <c r="I8803" s="9"/>
      <c r="J8803" s="9"/>
      <c r="K8803" s="9"/>
    </row>
    <row r="8804" spans="1:11" x14ac:dyDescent="0.25">
      <c r="A8804" s="2"/>
      <c r="B8804" s="2"/>
      <c r="C8804" s="2"/>
      <c r="E8804" s="2"/>
      <c r="G8804" s="2"/>
      <c r="H8804" s="6"/>
      <c r="I8804" s="9"/>
      <c r="J8804" s="9"/>
      <c r="K8804" s="9"/>
    </row>
    <row r="8805" spans="1:11" x14ac:dyDescent="0.25">
      <c r="A8805" s="2"/>
      <c r="B8805" s="2"/>
      <c r="C8805" s="2"/>
      <c r="E8805" s="2"/>
      <c r="G8805" s="2"/>
      <c r="H8805" s="6"/>
      <c r="I8805" s="9"/>
      <c r="J8805" s="9"/>
      <c r="K8805" s="9"/>
    </row>
    <row r="8806" spans="1:11" x14ac:dyDescent="0.25">
      <c r="A8806" s="2"/>
      <c r="B8806" s="2"/>
      <c r="C8806" s="2"/>
      <c r="E8806" s="2"/>
      <c r="G8806" s="2"/>
      <c r="H8806" s="6"/>
      <c r="I8806" s="9"/>
      <c r="J8806" s="9"/>
      <c r="K8806" s="9"/>
    </row>
    <row r="8807" spans="1:11" x14ac:dyDescent="0.25">
      <c r="A8807" s="2"/>
      <c r="B8807" s="2"/>
      <c r="C8807" s="2"/>
      <c r="E8807" s="2"/>
      <c r="G8807" s="2"/>
      <c r="H8807" s="6"/>
      <c r="I8807" s="9"/>
      <c r="J8807" s="9"/>
      <c r="K8807" s="9"/>
    </row>
    <row r="8808" spans="1:11" x14ac:dyDescent="0.25">
      <c r="A8808" s="2"/>
      <c r="B8808" s="2"/>
      <c r="C8808" s="2"/>
      <c r="E8808" s="2"/>
      <c r="G8808" s="2"/>
      <c r="H8808" s="6"/>
      <c r="I8808" s="9"/>
      <c r="J8808" s="9"/>
      <c r="K8808" s="9"/>
    </row>
    <row r="8809" spans="1:11" x14ac:dyDescent="0.25">
      <c r="A8809" s="2"/>
      <c r="B8809" s="2"/>
      <c r="C8809" s="2"/>
      <c r="E8809" s="2"/>
      <c r="G8809" s="2"/>
      <c r="H8809" s="6"/>
      <c r="I8809" s="9"/>
      <c r="J8809" s="9"/>
      <c r="K8809" s="9"/>
    </row>
    <row r="8810" spans="1:11" x14ac:dyDescent="0.25">
      <c r="A8810" s="2"/>
      <c r="B8810" s="2"/>
      <c r="C8810" s="2"/>
      <c r="E8810" s="2"/>
      <c r="G8810" s="2"/>
      <c r="H8810" s="6"/>
      <c r="I8810" s="9"/>
      <c r="J8810" s="9"/>
      <c r="K8810" s="9"/>
    </row>
    <row r="8811" spans="1:11" x14ac:dyDescent="0.25">
      <c r="A8811" s="2"/>
      <c r="B8811" s="2"/>
      <c r="C8811" s="2"/>
      <c r="E8811" s="2"/>
      <c r="G8811" s="2"/>
      <c r="H8811" s="6"/>
      <c r="I8811" s="9"/>
      <c r="J8811" s="9"/>
      <c r="K8811" s="9"/>
    </row>
    <row r="8812" spans="1:11" x14ac:dyDescent="0.25">
      <c r="A8812" s="2"/>
      <c r="B8812" s="2"/>
      <c r="C8812" s="2"/>
      <c r="E8812" s="2"/>
      <c r="G8812" s="2"/>
      <c r="H8812" s="6"/>
      <c r="I8812" s="9"/>
      <c r="J8812" s="9"/>
      <c r="K8812" s="9"/>
    </row>
    <row r="8813" spans="1:11" x14ac:dyDescent="0.25">
      <c r="A8813" s="2"/>
      <c r="B8813" s="2"/>
      <c r="C8813" s="2"/>
      <c r="E8813" s="2"/>
      <c r="G8813" s="2"/>
      <c r="H8813" s="6"/>
      <c r="I8813" s="9"/>
      <c r="J8813" s="9"/>
      <c r="K8813" s="9"/>
    </row>
    <row r="8814" spans="1:11" x14ac:dyDescent="0.25">
      <c r="A8814" s="2"/>
      <c r="B8814" s="2"/>
      <c r="C8814" s="2"/>
      <c r="E8814" s="2"/>
      <c r="G8814" s="2"/>
      <c r="H8814" s="6"/>
      <c r="I8814" s="9"/>
      <c r="J8814" s="9"/>
      <c r="K8814" s="9"/>
    </row>
    <row r="8815" spans="1:11" x14ac:dyDescent="0.25">
      <c r="A8815" s="2"/>
      <c r="B8815" s="2"/>
      <c r="C8815" s="2"/>
      <c r="E8815" s="2"/>
      <c r="G8815" s="2"/>
      <c r="H8815" s="6"/>
      <c r="I8815" s="9"/>
      <c r="J8815" s="9"/>
      <c r="K8815" s="9"/>
    </row>
    <row r="8816" spans="1:11" x14ac:dyDescent="0.25">
      <c r="A8816" s="2"/>
      <c r="B8816" s="2"/>
      <c r="C8816" s="2"/>
      <c r="E8816" s="2"/>
      <c r="G8816" s="2"/>
      <c r="H8816" s="6"/>
      <c r="I8816" s="9"/>
      <c r="J8816" s="9"/>
      <c r="K8816" s="9"/>
    </row>
    <row r="8817" spans="1:11" x14ac:dyDescent="0.25">
      <c r="A8817" s="2"/>
      <c r="B8817" s="2"/>
      <c r="C8817" s="2"/>
      <c r="E8817" s="2"/>
      <c r="G8817" s="2"/>
      <c r="H8817" s="6"/>
      <c r="I8817" s="9"/>
      <c r="J8817" s="9"/>
      <c r="K8817" s="9"/>
    </row>
    <row r="8818" spans="1:11" x14ac:dyDescent="0.25">
      <c r="A8818" s="2"/>
      <c r="B8818" s="2"/>
      <c r="C8818" s="2"/>
      <c r="E8818" s="2"/>
      <c r="G8818" s="2"/>
      <c r="H8818" s="6"/>
      <c r="I8818" s="9"/>
      <c r="J8818" s="9"/>
      <c r="K8818" s="9"/>
    </row>
    <row r="8819" spans="1:11" x14ac:dyDescent="0.25">
      <c r="A8819" s="2"/>
      <c r="B8819" s="2"/>
      <c r="C8819" s="2"/>
      <c r="E8819" s="2"/>
      <c r="G8819" s="2"/>
      <c r="H8819" s="6"/>
      <c r="I8819" s="9"/>
      <c r="J8819" s="9"/>
      <c r="K8819" s="9"/>
    </row>
    <row r="8820" spans="1:11" x14ac:dyDescent="0.25">
      <c r="A8820" s="2"/>
      <c r="B8820" s="2"/>
      <c r="C8820" s="2"/>
      <c r="E8820" s="2"/>
      <c r="G8820" s="2"/>
      <c r="H8820" s="6"/>
      <c r="I8820" s="9"/>
      <c r="J8820" s="9"/>
      <c r="K8820" s="9"/>
    </row>
    <row r="8821" spans="1:11" x14ac:dyDescent="0.25">
      <c r="A8821" s="2"/>
      <c r="B8821" s="2"/>
      <c r="C8821" s="2"/>
      <c r="E8821" s="2"/>
      <c r="G8821" s="2"/>
      <c r="H8821" s="6"/>
      <c r="I8821" s="9"/>
      <c r="J8821" s="9"/>
      <c r="K8821" s="9"/>
    </row>
    <row r="8822" spans="1:11" x14ac:dyDescent="0.25">
      <c r="A8822" s="2"/>
      <c r="B8822" s="2"/>
      <c r="C8822" s="2"/>
      <c r="E8822" s="2"/>
      <c r="G8822" s="2"/>
      <c r="H8822" s="6"/>
      <c r="I8822" s="9"/>
      <c r="J8822" s="9"/>
      <c r="K8822" s="9"/>
    </row>
    <row r="8823" spans="1:11" x14ac:dyDescent="0.25">
      <c r="A8823" s="2"/>
      <c r="B8823" s="2"/>
      <c r="C8823" s="2"/>
      <c r="E8823" s="2"/>
      <c r="G8823" s="2"/>
      <c r="H8823" s="6"/>
      <c r="I8823" s="9"/>
      <c r="J8823" s="9"/>
      <c r="K8823" s="9"/>
    </row>
    <row r="8824" spans="1:11" x14ac:dyDescent="0.25">
      <c r="A8824" s="2"/>
      <c r="B8824" s="2"/>
      <c r="C8824" s="2"/>
      <c r="E8824" s="2"/>
      <c r="G8824" s="2"/>
      <c r="H8824" s="6"/>
      <c r="I8824" s="9"/>
      <c r="J8824" s="9"/>
      <c r="K8824" s="9"/>
    </row>
    <row r="8825" spans="1:11" x14ac:dyDescent="0.25">
      <c r="A8825" s="2"/>
      <c r="B8825" s="2"/>
      <c r="C8825" s="2"/>
      <c r="E8825" s="2"/>
      <c r="G8825" s="2"/>
      <c r="H8825" s="6"/>
      <c r="I8825" s="9"/>
      <c r="J8825" s="9"/>
      <c r="K8825" s="9"/>
    </row>
    <row r="8826" spans="1:11" x14ac:dyDescent="0.25">
      <c r="A8826" s="2"/>
      <c r="B8826" s="2"/>
      <c r="C8826" s="2"/>
      <c r="E8826" s="2"/>
      <c r="G8826" s="2"/>
      <c r="H8826" s="6"/>
      <c r="I8826" s="9"/>
      <c r="J8826" s="9"/>
      <c r="K8826" s="9"/>
    </row>
    <row r="8827" spans="1:11" x14ac:dyDescent="0.25">
      <c r="A8827" s="2"/>
      <c r="B8827" s="2"/>
      <c r="C8827" s="2"/>
      <c r="E8827" s="2"/>
      <c r="G8827" s="2"/>
      <c r="H8827" s="6"/>
      <c r="I8827" s="9"/>
      <c r="J8827" s="9"/>
      <c r="K8827" s="9"/>
    </row>
    <row r="8828" spans="1:11" x14ac:dyDescent="0.25">
      <c r="A8828" s="2"/>
      <c r="B8828" s="2"/>
      <c r="C8828" s="2"/>
      <c r="E8828" s="2"/>
      <c r="G8828" s="2"/>
      <c r="H8828" s="6"/>
      <c r="I8828" s="9"/>
      <c r="J8828" s="9"/>
      <c r="K8828" s="9"/>
    </row>
    <row r="8829" spans="1:11" x14ac:dyDescent="0.25">
      <c r="A8829" s="2"/>
      <c r="B8829" s="2"/>
      <c r="C8829" s="2"/>
      <c r="E8829" s="2"/>
      <c r="G8829" s="2"/>
      <c r="H8829" s="6"/>
      <c r="I8829" s="9"/>
      <c r="J8829" s="9"/>
      <c r="K8829" s="9"/>
    </row>
    <row r="8830" spans="1:11" x14ac:dyDescent="0.25">
      <c r="A8830" s="2"/>
      <c r="B8830" s="2"/>
      <c r="C8830" s="2"/>
      <c r="E8830" s="2"/>
      <c r="G8830" s="2"/>
      <c r="H8830" s="6"/>
      <c r="I8830" s="9"/>
      <c r="J8830" s="9"/>
      <c r="K8830" s="9"/>
    </row>
    <row r="8831" spans="1:11" x14ac:dyDescent="0.25">
      <c r="A8831" s="2"/>
      <c r="B8831" s="2"/>
      <c r="C8831" s="2"/>
      <c r="E8831" s="2"/>
      <c r="G8831" s="2"/>
      <c r="H8831" s="6"/>
      <c r="I8831" s="9"/>
      <c r="J8831" s="9"/>
      <c r="K8831" s="9"/>
    </row>
    <row r="8832" spans="1:11" x14ac:dyDescent="0.25">
      <c r="A8832" s="2"/>
      <c r="B8832" s="2"/>
      <c r="C8832" s="2"/>
      <c r="E8832" s="2"/>
      <c r="G8832" s="2"/>
      <c r="H8832" s="6"/>
      <c r="I8832" s="9"/>
      <c r="J8832" s="9"/>
      <c r="K8832" s="9"/>
    </row>
    <row r="8833" spans="1:11" x14ac:dyDescent="0.25">
      <c r="A8833" s="2"/>
      <c r="B8833" s="2"/>
      <c r="C8833" s="2"/>
      <c r="E8833" s="2"/>
      <c r="G8833" s="2"/>
      <c r="H8833" s="6"/>
      <c r="I8833" s="9"/>
      <c r="J8833" s="9"/>
      <c r="K8833" s="9"/>
    </row>
    <row r="8834" spans="1:11" x14ac:dyDescent="0.25">
      <c r="A8834" s="2"/>
      <c r="B8834" s="2"/>
      <c r="C8834" s="2"/>
      <c r="E8834" s="2"/>
      <c r="G8834" s="2"/>
      <c r="H8834" s="6"/>
      <c r="I8834" s="9"/>
      <c r="J8834" s="9"/>
      <c r="K8834" s="9"/>
    </row>
    <row r="8835" spans="1:11" x14ac:dyDescent="0.25">
      <c r="A8835" s="2"/>
      <c r="B8835" s="2"/>
      <c r="C8835" s="2"/>
      <c r="E8835" s="2"/>
      <c r="G8835" s="2"/>
      <c r="H8835" s="6"/>
      <c r="I8835" s="9"/>
      <c r="J8835" s="9"/>
      <c r="K8835" s="9"/>
    </row>
    <row r="8836" spans="1:11" x14ac:dyDescent="0.25">
      <c r="A8836" s="2"/>
      <c r="B8836" s="2"/>
      <c r="C8836" s="2"/>
      <c r="E8836" s="2"/>
      <c r="G8836" s="2"/>
      <c r="H8836" s="6"/>
      <c r="I8836" s="9"/>
      <c r="J8836" s="9"/>
      <c r="K8836" s="9"/>
    </row>
    <row r="8837" spans="1:11" x14ac:dyDescent="0.25">
      <c r="A8837" s="2"/>
      <c r="B8837" s="2"/>
      <c r="C8837" s="2"/>
      <c r="E8837" s="2"/>
      <c r="G8837" s="2"/>
      <c r="H8837" s="6"/>
      <c r="I8837" s="9"/>
      <c r="J8837" s="9"/>
      <c r="K8837" s="9"/>
    </row>
    <row r="8838" spans="1:11" x14ac:dyDescent="0.25">
      <c r="A8838" s="2"/>
      <c r="B8838" s="2"/>
      <c r="C8838" s="2"/>
      <c r="E8838" s="2"/>
      <c r="G8838" s="2"/>
      <c r="H8838" s="6"/>
      <c r="I8838" s="9"/>
      <c r="J8838" s="9"/>
      <c r="K8838" s="9"/>
    </row>
    <row r="8839" spans="1:11" x14ac:dyDescent="0.25">
      <c r="A8839" s="2"/>
      <c r="B8839" s="2"/>
      <c r="C8839" s="2"/>
      <c r="E8839" s="2"/>
      <c r="G8839" s="2"/>
      <c r="H8839" s="6"/>
      <c r="I8839" s="9"/>
      <c r="J8839" s="9"/>
      <c r="K8839" s="9"/>
    </row>
    <row r="8840" spans="1:11" x14ac:dyDescent="0.25">
      <c r="A8840" s="2"/>
      <c r="B8840" s="2"/>
      <c r="C8840" s="2"/>
      <c r="E8840" s="2"/>
      <c r="G8840" s="2"/>
      <c r="H8840" s="6"/>
      <c r="I8840" s="9"/>
      <c r="J8840" s="9"/>
      <c r="K8840" s="9"/>
    </row>
    <row r="8841" spans="1:11" x14ac:dyDescent="0.25">
      <c r="A8841" s="2"/>
      <c r="B8841" s="2"/>
      <c r="C8841" s="2"/>
      <c r="E8841" s="2"/>
      <c r="G8841" s="2"/>
      <c r="H8841" s="6"/>
      <c r="I8841" s="9"/>
      <c r="J8841" s="9"/>
      <c r="K8841" s="9"/>
    </row>
    <row r="8842" spans="1:11" x14ac:dyDescent="0.25">
      <c r="A8842" s="2"/>
      <c r="B8842" s="2"/>
      <c r="C8842" s="2"/>
      <c r="E8842" s="2"/>
      <c r="G8842" s="2"/>
      <c r="H8842" s="6"/>
      <c r="I8842" s="9"/>
      <c r="J8842" s="9"/>
      <c r="K8842" s="9"/>
    </row>
    <row r="8843" spans="1:11" x14ac:dyDescent="0.25">
      <c r="A8843" s="2"/>
      <c r="B8843" s="2"/>
      <c r="C8843" s="2"/>
      <c r="E8843" s="2"/>
      <c r="G8843" s="2"/>
      <c r="H8843" s="6"/>
      <c r="I8843" s="9"/>
      <c r="J8843" s="9"/>
      <c r="K8843" s="9"/>
    </row>
    <row r="8844" spans="1:11" x14ac:dyDescent="0.25">
      <c r="A8844" s="2"/>
      <c r="B8844" s="2"/>
      <c r="C8844" s="2"/>
      <c r="E8844" s="2"/>
      <c r="G8844" s="2"/>
      <c r="H8844" s="6"/>
      <c r="I8844" s="9"/>
      <c r="J8844" s="9"/>
      <c r="K8844" s="9"/>
    </row>
    <row r="8845" spans="1:11" x14ac:dyDescent="0.25">
      <c r="A8845" s="2"/>
      <c r="B8845" s="2"/>
      <c r="C8845" s="2"/>
      <c r="E8845" s="2"/>
      <c r="G8845" s="2"/>
      <c r="H8845" s="6"/>
      <c r="I8845" s="9"/>
      <c r="J8845" s="9"/>
      <c r="K8845" s="9"/>
    </row>
    <row r="8846" spans="1:11" x14ac:dyDescent="0.25">
      <c r="A8846" s="2"/>
      <c r="B8846" s="2"/>
      <c r="C8846" s="2"/>
      <c r="E8846" s="2"/>
      <c r="G8846" s="2"/>
      <c r="H8846" s="6"/>
      <c r="I8846" s="9"/>
      <c r="J8846" s="9"/>
      <c r="K8846" s="9"/>
    </row>
    <row r="8847" spans="1:11" x14ac:dyDescent="0.25">
      <c r="A8847" s="2"/>
      <c r="B8847" s="2"/>
      <c r="C8847" s="2"/>
      <c r="E8847" s="2"/>
      <c r="G8847" s="2"/>
      <c r="H8847" s="6"/>
      <c r="I8847" s="9"/>
      <c r="J8847" s="9"/>
      <c r="K8847" s="9"/>
    </row>
    <row r="8848" spans="1:11" x14ac:dyDescent="0.25">
      <c r="A8848" s="2"/>
      <c r="B8848" s="2"/>
      <c r="C8848" s="2"/>
      <c r="E8848" s="2"/>
      <c r="G8848" s="2"/>
      <c r="H8848" s="6"/>
      <c r="I8848" s="9"/>
      <c r="J8848" s="9"/>
      <c r="K8848" s="9"/>
    </row>
    <row r="8849" spans="1:11" x14ac:dyDescent="0.25">
      <c r="A8849" s="2"/>
      <c r="B8849" s="2"/>
      <c r="C8849" s="2"/>
      <c r="E8849" s="2"/>
      <c r="G8849" s="2"/>
      <c r="H8849" s="6"/>
      <c r="I8849" s="9"/>
      <c r="J8849" s="9"/>
      <c r="K8849" s="9"/>
    </row>
    <row r="8850" spans="1:11" x14ac:dyDescent="0.25">
      <c r="A8850" s="2"/>
      <c r="B8850" s="2"/>
      <c r="C8850" s="2"/>
      <c r="E8850" s="2"/>
      <c r="G8850" s="2"/>
      <c r="H8850" s="6"/>
      <c r="I8850" s="9"/>
      <c r="J8850" s="9"/>
      <c r="K8850" s="9"/>
    </row>
    <row r="8851" spans="1:11" x14ac:dyDescent="0.25">
      <c r="A8851" s="2"/>
      <c r="B8851" s="2"/>
      <c r="C8851" s="2"/>
      <c r="E8851" s="2"/>
      <c r="G8851" s="2"/>
      <c r="H8851" s="6"/>
      <c r="I8851" s="9"/>
      <c r="J8851" s="9"/>
      <c r="K8851" s="9"/>
    </row>
    <row r="8852" spans="1:11" x14ac:dyDescent="0.25">
      <c r="A8852" s="2"/>
      <c r="B8852" s="2"/>
      <c r="C8852" s="2"/>
      <c r="E8852" s="2"/>
      <c r="G8852" s="2"/>
      <c r="H8852" s="6"/>
      <c r="I8852" s="9"/>
      <c r="J8852" s="9"/>
      <c r="K8852" s="9"/>
    </row>
    <row r="8853" spans="1:11" x14ac:dyDescent="0.25">
      <c r="A8853" s="2"/>
      <c r="B8853" s="2"/>
      <c r="C8853" s="2"/>
      <c r="E8853" s="2"/>
      <c r="G8853" s="2"/>
      <c r="H8853" s="6"/>
      <c r="I8853" s="9"/>
      <c r="J8853" s="9"/>
      <c r="K8853" s="9"/>
    </row>
    <row r="8854" spans="1:11" x14ac:dyDescent="0.25">
      <c r="A8854" s="2"/>
      <c r="B8854" s="2"/>
      <c r="C8854" s="2"/>
      <c r="E8854" s="2"/>
      <c r="G8854" s="2"/>
      <c r="H8854" s="6"/>
      <c r="I8854" s="9"/>
      <c r="J8854" s="9"/>
      <c r="K8854" s="9"/>
    </row>
    <row r="8855" spans="1:11" x14ac:dyDescent="0.25">
      <c r="A8855" s="2"/>
      <c r="B8855" s="2"/>
      <c r="C8855" s="2"/>
      <c r="E8855" s="2"/>
      <c r="G8855" s="2"/>
      <c r="H8855" s="6"/>
      <c r="I8855" s="9"/>
      <c r="J8855" s="9"/>
      <c r="K8855" s="9"/>
    </row>
    <row r="8856" spans="1:11" x14ac:dyDescent="0.25">
      <c r="A8856" s="2"/>
      <c r="B8856" s="2"/>
      <c r="C8856" s="2"/>
      <c r="E8856" s="2"/>
      <c r="G8856" s="2"/>
      <c r="H8856" s="6"/>
      <c r="I8856" s="9"/>
      <c r="J8856" s="9"/>
      <c r="K8856" s="9"/>
    </row>
    <row r="8857" spans="1:11" x14ac:dyDescent="0.25">
      <c r="A8857" s="2"/>
      <c r="B8857" s="2"/>
      <c r="C8857" s="2"/>
      <c r="E8857" s="2"/>
      <c r="G8857" s="2"/>
      <c r="H8857" s="6"/>
      <c r="I8857" s="9"/>
      <c r="J8857" s="9"/>
      <c r="K8857" s="9"/>
    </row>
    <row r="8858" spans="1:11" x14ac:dyDescent="0.25">
      <c r="A8858" s="2"/>
      <c r="B8858" s="2"/>
      <c r="C8858" s="2"/>
      <c r="E8858" s="2"/>
      <c r="G8858" s="2"/>
      <c r="H8858" s="6"/>
      <c r="I8858" s="9"/>
      <c r="J8858" s="9"/>
      <c r="K8858" s="9"/>
    </row>
    <row r="8859" spans="1:11" x14ac:dyDescent="0.25">
      <c r="A8859" s="2"/>
      <c r="B8859" s="2"/>
      <c r="C8859" s="2"/>
      <c r="E8859" s="2"/>
      <c r="G8859" s="2"/>
      <c r="H8859" s="6"/>
      <c r="I8859" s="9"/>
      <c r="J8859" s="9"/>
      <c r="K8859" s="9"/>
    </row>
    <row r="8860" spans="1:11" x14ac:dyDescent="0.25">
      <c r="A8860" s="2"/>
      <c r="B8860" s="2"/>
      <c r="C8860" s="2"/>
      <c r="E8860" s="2"/>
      <c r="G8860" s="2"/>
      <c r="H8860" s="6"/>
      <c r="I8860" s="9"/>
      <c r="J8860" s="9"/>
      <c r="K8860" s="9"/>
    </row>
    <row r="8861" spans="1:11" x14ac:dyDescent="0.25">
      <c r="A8861" s="2"/>
      <c r="B8861" s="2"/>
      <c r="C8861" s="2"/>
      <c r="E8861" s="2"/>
      <c r="G8861" s="2"/>
      <c r="H8861" s="6"/>
      <c r="I8861" s="9"/>
      <c r="J8861" s="9"/>
      <c r="K8861" s="9"/>
    </row>
    <row r="8862" spans="1:11" x14ac:dyDescent="0.25">
      <c r="A8862" s="2"/>
      <c r="B8862" s="2"/>
      <c r="C8862" s="2"/>
      <c r="E8862" s="2"/>
      <c r="G8862" s="2"/>
      <c r="H8862" s="6"/>
      <c r="I8862" s="9"/>
      <c r="J8862" s="9"/>
      <c r="K8862" s="9"/>
    </row>
    <row r="8863" spans="1:11" x14ac:dyDescent="0.25">
      <c r="A8863" s="2"/>
      <c r="B8863" s="2"/>
      <c r="C8863" s="2"/>
      <c r="E8863" s="2"/>
      <c r="G8863" s="2"/>
      <c r="H8863" s="6"/>
      <c r="I8863" s="9"/>
      <c r="J8863" s="9"/>
      <c r="K8863" s="9"/>
    </row>
    <row r="8864" spans="1:11" x14ac:dyDescent="0.25">
      <c r="A8864" s="2"/>
      <c r="B8864" s="2"/>
      <c r="C8864" s="2"/>
      <c r="E8864" s="2"/>
      <c r="G8864" s="2"/>
      <c r="H8864" s="6"/>
      <c r="I8864" s="9"/>
      <c r="J8864" s="9"/>
      <c r="K8864" s="9"/>
    </row>
    <row r="8865" spans="1:11" x14ac:dyDescent="0.25">
      <c r="A8865" s="2"/>
      <c r="B8865" s="2"/>
      <c r="C8865" s="2"/>
      <c r="E8865" s="2"/>
      <c r="G8865" s="2"/>
      <c r="H8865" s="6"/>
      <c r="I8865" s="9"/>
      <c r="J8865" s="9"/>
      <c r="K8865" s="9"/>
    </row>
    <row r="8866" spans="1:11" x14ac:dyDescent="0.25">
      <c r="A8866" s="2"/>
      <c r="B8866" s="2"/>
      <c r="C8866" s="2"/>
      <c r="E8866" s="2"/>
      <c r="G8866" s="2"/>
      <c r="H8866" s="6"/>
      <c r="I8866" s="9"/>
      <c r="J8866" s="9"/>
      <c r="K8866" s="9"/>
    </row>
    <row r="8867" spans="1:11" x14ac:dyDescent="0.25">
      <c r="A8867" s="2"/>
      <c r="B8867" s="2"/>
      <c r="C8867" s="2"/>
      <c r="E8867" s="2"/>
      <c r="G8867" s="2"/>
      <c r="H8867" s="6"/>
      <c r="I8867" s="9"/>
      <c r="J8867" s="9"/>
      <c r="K8867" s="9"/>
    </row>
    <row r="8868" spans="1:11" x14ac:dyDescent="0.25">
      <c r="A8868" s="2"/>
      <c r="B8868" s="2"/>
      <c r="C8868" s="2"/>
      <c r="E8868" s="2"/>
      <c r="G8868" s="2"/>
      <c r="H8868" s="6"/>
      <c r="I8868" s="9"/>
      <c r="J8868" s="9"/>
      <c r="K8868" s="9"/>
    </row>
    <row r="8869" spans="1:11" x14ac:dyDescent="0.25">
      <c r="A8869" s="2"/>
      <c r="B8869" s="2"/>
      <c r="C8869" s="2"/>
      <c r="E8869" s="2"/>
      <c r="G8869" s="2"/>
      <c r="H8869" s="6"/>
      <c r="I8869" s="9"/>
      <c r="J8869" s="9"/>
      <c r="K8869" s="9"/>
    </row>
    <row r="8870" spans="1:11" x14ac:dyDescent="0.25">
      <c r="A8870" s="2"/>
      <c r="B8870" s="2"/>
      <c r="C8870" s="2"/>
      <c r="E8870" s="2"/>
      <c r="G8870" s="2"/>
      <c r="H8870" s="6"/>
      <c r="I8870" s="9"/>
      <c r="J8870" s="9"/>
      <c r="K8870" s="9"/>
    </row>
    <row r="8871" spans="1:11" x14ac:dyDescent="0.25">
      <c r="A8871" s="2"/>
      <c r="B8871" s="2"/>
      <c r="C8871" s="2"/>
      <c r="E8871" s="2"/>
      <c r="G8871" s="2"/>
      <c r="H8871" s="6"/>
      <c r="I8871" s="9"/>
      <c r="J8871" s="9"/>
      <c r="K8871" s="9"/>
    </row>
    <row r="8872" spans="1:11" x14ac:dyDescent="0.25">
      <c r="A8872" s="2"/>
      <c r="B8872" s="2"/>
      <c r="C8872" s="2"/>
      <c r="E8872" s="2"/>
      <c r="G8872" s="2"/>
      <c r="H8872" s="6"/>
      <c r="I8872" s="9"/>
      <c r="J8872" s="9"/>
      <c r="K8872" s="9"/>
    </row>
    <row r="8873" spans="1:11" x14ac:dyDescent="0.25">
      <c r="A8873" s="2"/>
      <c r="B8873" s="2"/>
      <c r="C8873" s="2"/>
      <c r="E8873" s="2"/>
      <c r="G8873" s="2"/>
      <c r="H8873" s="6"/>
      <c r="I8873" s="9"/>
      <c r="J8873" s="9"/>
      <c r="K8873" s="9"/>
    </row>
    <row r="8874" spans="1:11" x14ac:dyDescent="0.25">
      <c r="A8874" s="2"/>
      <c r="B8874" s="2"/>
      <c r="C8874" s="2"/>
      <c r="E8874" s="2"/>
      <c r="G8874" s="2"/>
      <c r="H8874" s="6"/>
      <c r="I8874" s="9"/>
      <c r="J8874" s="9"/>
      <c r="K8874" s="9"/>
    </row>
    <row r="8875" spans="1:11" x14ac:dyDescent="0.25">
      <c r="A8875" s="2"/>
      <c r="B8875" s="2"/>
      <c r="C8875" s="2"/>
      <c r="E8875" s="2"/>
      <c r="G8875" s="2"/>
      <c r="H8875" s="6"/>
      <c r="I8875" s="9"/>
      <c r="J8875" s="9"/>
      <c r="K8875" s="9"/>
    </row>
    <row r="8876" spans="1:11" x14ac:dyDescent="0.25">
      <c r="A8876" s="2"/>
      <c r="B8876" s="2"/>
      <c r="C8876" s="2"/>
      <c r="E8876" s="2"/>
      <c r="G8876" s="2"/>
      <c r="H8876" s="6"/>
      <c r="I8876" s="9"/>
      <c r="J8876" s="9"/>
      <c r="K8876" s="9"/>
    </row>
    <row r="8877" spans="1:11" x14ac:dyDescent="0.25">
      <c r="A8877" s="2"/>
      <c r="B8877" s="2"/>
      <c r="C8877" s="2"/>
      <c r="E8877" s="2"/>
      <c r="G8877" s="2"/>
      <c r="H8877" s="6"/>
      <c r="I8877" s="9"/>
      <c r="J8877" s="9"/>
      <c r="K8877" s="9"/>
    </row>
    <row r="8878" spans="1:11" x14ac:dyDescent="0.25">
      <c r="A8878" s="2"/>
      <c r="B8878" s="2"/>
      <c r="C8878" s="2"/>
      <c r="E8878" s="2"/>
      <c r="G8878" s="2"/>
      <c r="H8878" s="6"/>
      <c r="I8878" s="9"/>
      <c r="J8878" s="9"/>
      <c r="K8878" s="9"/>
    </row>
    <row r="8879" spans="1:11" x14ac:dyDescent="0.25">
      <c r="A8879" s="2"/>
      <c r="B8879" s="2"/>
      <c r="C8879" s="2"/>
      <c r="E8879" s="2"/>
      <c r="G8879" s="2"/>
      <c r="H8879" s="6"/>
      <c r="I8879" s="9"/>
      <c r="J8879" s="9"/>
      <c r="K8879" s="9"/>
    </row>
    <row r="8880" spans="1:11" x14ac:dyDescent="0.25">
      <c r="A8880" s="2"/>
      <c r="B8880" s="2"/>
      <c r="C8880" s="2"/>
      <c r="E8880" s="2"/>
      <c r="G8880" s="2"/>
      <c r="H8880" s="6"/>
      <c r="I8880" s="9"/>
      <c r="J8880" s="9"/>
      <c r="K8880" s="9"/>
    </row>
    <row r="8881" spans="1:11" x14ac:dyDescent="0.25">
      <c r="A8881" s="2"/>
      <c r="B8881" s="2"/>
      <c r="C8881" s="2"/>
      <c r="E8881" s="2"/>
      <c r="G8881" s="2"/>
      <c r="H8881" s="6"/>
      <c r="I8881" s="9"/>
      <c r="J8881" s="9"/>
      <c r="K8881" s="9"/>
    </row>
    <row r="8882" spans="1:11" x14ac:dyDescent="0.25">
      <c r="A8882" s="2"/>
      <c r="B8882" s="2"/>
      <c r="C8882" s="2"/>
      <c r="E8882" s="2"/>
      <c r="G8882" s="2"/>
      <c r="H8882" s="6"/>
      <c r="I8882" s="9"/>
      <c r="J8882" s="9"/>
      <c r="K8882" s="9"/>
    </row>
    <row r="8883" spans="1:11" x14ac:dyDescent="0.25">
      <c r="A8883" s="2"/>
      <c r="B8883" s="2"/>
      <c r="C8883" s="2"/>
      <c r="E8883" s="2"/>
      <c r="G8883" s="2"/>
      <c r="H8883" s="6"/>
      <c r="I8883" s="9"/>
      <c r="J8883" s="9"/>
      <c r="K8883" s="9"/>
    </row>
    <row r="8884" spans="1:11" x14ac:dyDescent="0.25">
      <c r="A8884" s="2"/>
      <c r="B8884" s="2"/>
      <c r="C8884" s="2"/>
      <c r="E8884" s="2"/>
      <c r="G8884" s="2"/>
      <c r="H8884" s="6"/>
      <c r="I8884" s="9"/>
      <c r="J8884" s="9"/>
      <c r="K8884" s="9"/>
    </row>
    <row r="8885" spans="1:11" x14ac:dyDescent="0.25">
      <c r="A8885" s="2"/>
      <c r="B8885" s="2"/>
      <c r="C8885" s="2"/>
      <c r="E8885" s="2"/>
      <c r="G8885" s="2"/>
      <c r="H8885" s="6"/>
      <c r="I8885" s="9"/>
      <c r="J8885" s="9"/>
      <c r="K8885" s="9"/>
    </row>
    <row r="8886" spans="1:11" x14ac:dyDescent="0.25">
      <c r="A8886" s="2"/>
      <c r="B8886" s="2"/>
      <c r="C8886" s="2"/>
      <c r="E8886" s="2"/>
      <c r="G8886" s="2"/>
      <c r="H8886" s="6"/>
      <c r="I8886" s="9"/>
      <c r="J8886" s="9"/>
      <c r="K8886" s="9"/>
    </row>
    <row r="8887" spans="1:11" x14ac:dyDescent="0.25">
      <c r="A8887" s="2"/>
      <c r="B8887" s="2"/>
      <c r="C8887" s="2"/>
      <c r="E8887" s="2"/>
      <c r="G8887" s="2"/>
      <c r="H8887" s="6"/>
      <c r="I8887" s="9"/>
      <c r="J8887" s="9"/>
      <c r="K8887" s="9"/>
    </row>
    <row r="8888" spans="1:11" x14ac:dyDescent="0.25">
      <c r="A8888" s="2"/>
      <c r="B8888" s="2"/>
      <c r="C8888" s="2"/>
      <c r="E8888" s="2"/>
      <c r="G8888" s="2"/>
      <c r="H8888" s="6"/>
      <c r="I8888" s="9"/>
      <c r="J8888" s="9"/>
      <c r="K8888" s="9"/>
    </row>
    <row r="8889" spans="1:11" x14ac:dyDescent="0.25">
      <c r="A8889" s="2"/>
      <c r="B8889" s="2"/>
      <c r="C8889" s="2"/>
      <c r="E8889" s="2"/>
      <c r="G8889" s="2"/>
      <c r="H8889" s="6"/>
      <c r="I8889" s="9"/>
      <c r="J8889" s="9"/>
      <c r="K8889" s="9"/>
    </row>
    <row r="8890" spans="1:11" x14ac:dyDescent="0.25">
      <c r="A8890" s="2"/>
      <c r="B8890" s="2"/>
      <c r="C8890" s="2"/>
      <c r="E8890" s="2"/>
      <c r="G8890" s="2"/>
      <c r="H8890" s="6"/>
      <c r="I8890" s="9"/>
      <c r="J8890" s="9"/>
      <c r="K8890" s="9"/>
    </row>
    <row r="8891" spans="1:11" x14ac:dyDescent="0.25">
      <c r="A8891" s="2"/>
      <c r="B8891" s="2"/>
      <c r="C8891" s="2"/>
      <c r="E8891" s="2"/>
      <c r="G8891" s="2"/>
      <c r="H8891" s="6"/>
      <c r="I8891" s="9"/>
      <c r="J8891" s="9"/>
      <c r="K8891" s="9"/>
    </row>
    <row r="8892" spans="1:11" x14ac:dyDescent="0.25">
      <c r="A8892" s="2"/>
      <c r="B8892" s="2"/>
      <c r="C8892" s="2"/>
      <c r="E8892" s="2"/>
      <c r="G8892" s="2"/>
      <c r="H8892" s="6"/>
      <c r="I8892" s="9"/>
      <c r="J8892" s="9"/>
      <c r="K8892" s="9"/>
    </row>
    <row r="8893" spans="1:11" x14ac:dyDescent="0.25">
      <c r="A8893" s="2"/>
      <c r="B8893" s="2"/>
      <c r="C8893" s="2"/>
      <c r="E8893" s="2"/>
      <c r="G8893" s="2"/>
      <c r="H8893" s="6"/>
      <c r="I8893" s="9"/>
      <c r="J8893" s="9"/>
      <c r="K8893" s="9"/>
    </row>
    <row r="8894" spans="1:11" x14ac:dyDescent="0.25">
      <c r="A8894" s="2"/>
      <c r="B8894" s="2"/>
      <c r="C8894" s="2"/>
      <c r="E8894" s="2"/>
      <c r="G8894" s="2"/>
      <c r="H8894" s="6"/>
      <c r="I8894" s="9"/>
      <c r="J8894" s="9"/>
      <c r="K8894" s="9"/>
    </row>
    <row r="8895" spans="1:11" x14ac:dyDescent="0.25">
      <c r="A8895" s="2"/>
      <c r="B8895" s="2"/>
      <c r="C8895" s="2"/>
      <c r="E8895" s="2"/>
      <c r="G8895" s="2"/>
      <c r="H8895" s="6"/>
      <c r="I8895" s="9"/>
      <c r="J8895" s="9"/>
      <c r="K8895" s="9"/>
    </row>
    <row r="8896" spans="1:11" x14ac:dyDescent="0.25">
      <c r="A8896" s="2"/>
      <c r="B8896" s="2"/>
      <c r="C8896" s="2"/>
      <c r="E8896" s="2"/>
      <c r="G8896" s="2"/>
      <c r="H8896" s="6"/>
      <c r="I8896" s="9"/>
      <c r="J8896" s="9"/>
      <c r="K8896" s="9"/>
    </row>
    <row r="8897" spans="1:11" x14ac:dyDescent="0.25">
      <c r="A8897" s="2"/>
      <c r="B8897" s="2"/>
      <c r="C8897" s="2"/>
      <c r="E8897" s="2"/>
      <c r="G8897" s="2"/>
      <c r="H8897" s="6"/>
      <c r="I8897" s="9"/>
      <c r="J8897" s="9"/>
      <c r="K8897" s="9"/>
    </row>
    <row r="8898" spans="1:11" x14ac:dyDescent="0.25">
      <c r="A8898" s="2"/>
      <c r="B8898" s="2"/>
      <c r="C8898" s="2"/>
      <c r="E8898" s="2"/>
      <c r="G8898" s="2"/>
      <c r="H8898" s="6"/>
      <c r="I8898" s="9"/>
      <c r="J8898" s="9"/>
      <c r="K8898" s="9"/>
    </row>
    <row r="8899" spans="1:11" x14ac:dyDescent="0.25">
      <c r="A8899" s="2"/>
      <c r="B8899" s="2"/>
      <c r="C8899" s="2"/>
      <c r="E8899" s="2"/>
      <c r="G8899" s="2"/>
      <c r="H8899" s="6"/>
      <c r="I8899" s="9"/>
      <c r="J8899" s="9"/>
      <c r="K8899" s="9"/>
    </row>
    <row r="8900" spans="1:11" x14ac:dyDescent="0.25">
      <c r="A8900" s="2"/>
      <c r="B8900" s="2"/>
      <c r="C8900" s="2"/>
      <c r="E8900" s="2"/>
      <c r="G8900" s="2"/>
      <c r="H8900" s="6"/>
      <c r="I8900" s="9"/>
      <c r="J8900" s="9"/>
      <c r="K8900" s="9"/>
    </row>
    <row r="8901" spans="1:11" x14ac:dyDescent="0.25">
      <c r="A8901" s="2"/>
      <c r="B8901" s="2"/>
      <c r="C8901" s="2"/>
      <c r="E8901" s="2"/>
      <c r="G8901" s="2"/>
      <c r="H8901" s="6"/>
      <c r="I8901" s="9"/>
      <c r="J8901" s="9"/>
      <c r="K8901" s="9"/>
    </row>
    <row r="8902" spans="1:11" x14ac:dyDescent="0.25">
      <c r="A8902" s="2"/>
      <c r="B8902" s="2"/>
      <c r="C8902" s="2"/>
      <c r="E8902" s="2"/>
      <c r="G8902" s="2"/>
      <c r="H8902" s="6"/>
      <c r="I8902" s="9"/>
      <c r="J8902" s="9"/>
      <c r="K8902" s="9"/>
    </row>
    <row r="8903" spans="1:11" x14ac:dyDescent="0.25">
      <c r="A8903" s="2"/>
      <c r="B8903" s="2"/>
      <c r="C8903" s="2"/>
      <c r="E8903" s="2"/>
      <c r="G8903" s="2"/>
      <c r="H8903" s="6"/>
      <c r="I8903" s="9"/>
      <c r="J8903" s="9"/>
      <c r="K8903" s="9"/>
    </row>
    <row r="8904" spans="1:11" x14ac:dyDescent="0.25">
      <c r="A8904" s="2"/>
      <c r="B8904" s="2"/>
      <c r="C8904" s="2"/>
      <c r="E8904" s="2"/>
      <c r="G8904" s="2"/>
      <c r="H8904" s="6"/>
      <c r="I8904" s="9"/>
      <c r="J8904" s="9"/>
      <c r="K8904" s="9"/>
    </row>
    <row r="8905" spans="1:11" x14ac:dyDescent="0.25">
      <c r="A8905" s="2"/>
      <c r="B8905" s="2"/>
      <c r="C8905" s="2"/>
      <c r="E8905" s="2"/>
      <c r="G8905" s="2"/>
      <c r="H8905" s="6"/>
      <c r="I8905" s="9"/>
      <c r="J8905" s="9"/>
      <c r="K8905" s="9"/>
    </row>
    <row r="8906" spans="1:11" x14ac:dyDescent="0.25">
      <c r="A8906" s="2"/>
      <c r="B8906" s="2"/>
      <c r="C8906" s="2"/>
      <c r="E8906" s="2"/>
      <c r="G8906" s="2"/>
      <c r="H8906" s="6"/>
      <c r="I8906" s="9"/>
      <c r="J8906" s="9"/>
      <c r="K8906" s="9"/>
    </row>
    <row r="8907" spans="1:11" x14ac:dyDescent="0.25">
      <c r="A8907" s="2"/>
      <c r="B8907" s="2"/>
      <c r="C8907" s="2"/>
      <c r="E8907" s="2"/>
      <c r="G8907" s="2"/>
      <c r="H8907" s="6"/>
      <c r="I8907" s="9"/>
      <c r="J8907" s="9"/>
      <c r="K8907" s="9"/>
    </row>
    <row r="8908" spans="1:11" x14ac:dyDescent="0.25">
      <c r="A8908" s="2"/>
      <c r="B8908" s="2"/>
      <c r="C8908" s="2"/>
      <c r="E8908" s="2"/>
      <c r="G8908" s="2"/>
      <c r="H8908" s="6"/>
      <c r="I8908" s="9"/>
      <c r="J8908" s="9"/>
      <c r="K8908" s="9"/>
    </row>
    <row r="8909" spans="1:11" x14ac:dyDescent="0.25">
      <c r="A8909" s="2"/>
      <c r="B8909" s="2"/>
      <c r="C8909" s="2"/>
      <c r="E8909" s="2"/>
      <c r="G8909" s="2"/>
      <c r="H8909" s="6"/>
      <c r="I8909" s="9"/>
      <c r="J8909" s="9"/>
      <c r="K8909" s="9"/>
    </row>
    <row r="8910" spans="1:11" x14ac:dyDescent="0.25">
      <c r="A8910" s="2"/>
      <c r="B8910" s="2"/>
      <c r="C8910" s="2"/>
      <c r="E8910" s="2"/>
      <c r="G8910" s="2"/>
      <c r="H8910" s="6"/>
      <c r="I8910" s="9"/>
      <c r="J8910" s="9"/>
      <c r="K8910" s="9"/>
    </row>
    <row r="8911" spans="1:11" x14ac:dyDescent="0.25">
      <c r="A8911" s="2"/>
      <c r="B8911" s="2"/>
      <c r="C8911" s="2"/>
      <c r="E8911" s="2"/>
      <c r="G8911" s="2"/>
      <c r="H8911" s="6"/>
      <c r="I8911" s="9"/>
      <c r="J8911" s="9"/>
      <c r="K8911" s="9"/>
    </row>
    <row r="8912" spans="1:11" x14ac:dyDescent="0.25">
      <c r="A8912" s="2"/>
      <c r="B8912" s="2"/>
      <c r="C8912" s="2"/>
      <c r="E8912" s="2"/>
      <c r="G8912" s="2"/>
      <c r="H8912" s="6"/>
      <c r="I8912" s="9"/>
      <c r="J8912" s="9"/>
      <c r="K8912" s="9"/>
    </row>
    <row r="8913" spans="1:11" x14ac:dyDescent="0.25">
      <c r="A8913" s="2"/>
      <c r="B8913" s="2"/>
      <c r="C8913" s="2"/>
      <c r="E8913" s="2"/>
      <c r="G8913" s="2"/>
      <c r="H8913" s="6"/>
      <c r="I8913" s="9"/>
      <c r="J8913" s="9"/>
      <c r="K8913" s="9"/>
    </row>
    <row r="8914" spans="1:11" x14ac:dyDescent="0.25">
      <c r="A8914" s="2"/>
      <c r="B8914" s="2"/>
      <c r="C8914" s="2"/>
      <c r="E8914" s="2"/>
      <c r="G8914" s="2"/>
      <c r="H8914" s="6"/>
      <c r="I8914" s="9"/>
      <c r="J8914" s="9"/>
      <c r="K8914" s="9"/>
    </row>
    <row r="8915" spans="1:11" x14ac:dyDescent="0.25">
      <c r="A8915" s="2"/>
      <c r="B8915" s="2"/>
      <c r="C8915" s="2"/>
      <c r="E8915" s="2"/>
      <c r="G8915" s="2"/>
      <c r="H8915" s="6"/>
      <c r="I8915" s="9"/>
      <c r="J8915" s="9"/>
      <c r="K8915" s="9"/>
    </row>
    <row r="8916" spans="1:11" x14ac:dyDescent="0.25">
      <c r="A8916" s="2"/>
      <c r="B8916" s="2"/>
      <c r="C8916" s="2"/>
      <c r="E8916" s="2"/>
      <c r="G8916" s="2"/>
      <c r="H8916" s="6"/>
      <c r="I8916" s="9"/>
      <c r="J8916" s="9"/>
      <c r="K8916" s="9"/>
    </row>
    <row r="8917" spans="1:11" x14ac:dyDescent="0.25">
      <c r="A8917" s="2"/>
      <c r="B8917" s="2"/>
      <c r="C8917" s="2"/>
      <c r="E8917" s="2"/>
      <c r="G8917" s="2"/>
      <c r="H8917" s="6"/>
      <c r="I8917" s="9"/>
      <c r="J8917" s="9"/>
      <c r="K8917" s="9"/>
    </row>
    <row r="8918" spans="1:11" x14ac:dyDescent="0.25">
      <c r="A8918" s="2"/>
      <c r="B8918" s="2"/>
      <c r="C8918" s="2"/>
      <c r="E8918" s="2"/>
      <c r="G8918" s="2"/>
      <c r="H8918" s="6"/>
      <c r="I8918" s="9"/>
      <c r="J8918" s="9"/>
      <c r="K8918" s="9"/>
    </row>
    <row r="8919" spans="1:11" x14ac:dyDescent="0.25">
      <c r="A8919" s="2"/>
      <c r="B8919" s="2"/>
      <c r="C8919" s="2"/>
      <c r="E8919" s="2"/>
      <c r="G8919" s="2"/>
      <c r="H8919" s="6"/>
      <c r="I8919" s="9"/>
      <c r="J8919" s="9"/>
      <c r="K8919" s="9"/>
    </row>
    <row r="8920" spans="1:11" x14ac:dyDescent="0.25">
      <c r="A8920" s="2"/>
      <c r="B8920" s="2"/>
      <c r="C8920" s="2"/>
      <c r="E8920" s="2"/>
      <c r="G8920" s="2"/>
      <c r="H8920" s="6"/>
      <c r="I8920" s="9"/>
      <c r="J8920" s="9"/>
      <c r="K8920" s="9"/>
    </row>
    <row r="8921" spans="1:11" x14ac:dyDescent="0.25">
      <c r="A8921" s="2"/>
      <c r="B8921" s="2"/>
      <c r="C8921" s="2"/>
      <c r="E8921" s="2"/>
      <c r="G8921" s="2"/>
      <c r="H8921" s="6"/>
      <c r="I8921" s="9"/>
      <c r="J8921" s="9"/>
      <c r="K8921" s="9"/>
    </row>
    <row r="8922" spans="1:11" x14ac:dyDescent="0.25">
      <c r="A8922" s="2"/>
      <c r="B8922" s="2"/>
      <c r="C8922" s="2"/>
      <c r="E8922" s="2"/>
      <c r="G8922" s="2"/>
      <c r="H8922" s="6"/>
      <c r="I8922" s="9"/>
      <c r="J8922" s="9"/>
      <c r="K8922" s="9"/>
    </row>
    <row r="8923" spans="1:11" x14ac:dyDescent="0.25">
      <c r="A8923" s="2"/>
      <c r="B8923" s="2"/>
      <c r="C8923" s="2"/>
      <c r="E8923" s="2"/>
      <c r="G8923" s="2"/>
      <c r="H8923" s="6"/>
      <c r="I8923" s="9"/>
      <c r="J8923" s="9"/>
      <c r="K8923" s="9"/>
    </row>
    <row r="8924" spans="1:11" x14ac:dyDescent="0.25">
      <c r="A8924" s="2"/>
      <c r="B8924" s="2"/>
      <c r="C8924" s="2"/>
      <c r="E8924" s="2"/>
      <c r="G8924" s="2"/>
      <c r="H8924" s="6"/>
      <c r="I8924" s="9"/>
      <c r="J8924" s="9"/>
      <c r="K8924" s="9"/>
    </row>
    <row r="8925" spans="1:11" x14ac:dyDescent="0.25">
      <c r="A8925" s="2"/>
      <c r="B8925" s="2"/>
      <c r="C8925" s="2"/>
      <c r="E8925" s="2"/>
      <c r="G8925" s="2"/>
      <c r="H8925" s="6"/>
      <c r="I8925" s="9"/>
      <c r="J8925" s="9"/>
      <c r="K8925" s="9"/>
    </row>
    <row r="8926" spans="1:11" x14ac:dyDescent="0.25">
      <c r="A8926" s="2"/>
      <c r="B8926" s="2"/>
      <c r="C8926" s="2"/>
      <c r="E8926" s="2"/>
      <c r="G8926" s="2"/>
      <c r="H8926" s="6"/>
      <c r="I8926" s="9"/>
      <c r="J8926" s="9"/>
      <c r="K8926" s="9"/>
    </row>
    <row r="8927" spans="1:11" x14ac:dyDescent="0.25">
      <c r="A8927" s="2"/>
      <c r="B8927" s="2"/>
      <c r="C8927" s="2"/>
      <c r="E8927" s="2"/>
      <c r="G8927" s="2"/>
      <c r="H8927" s="6"/>
      <c r="I8927" s="9"/>
      <c r="J8927" s="9"/>
      <c r="K8927" s="9"/>
    </row>
    <row r="8928" spans="1:11" x14ac:dyDescent="0.25">
      <c r="A8928" s="2"/>
      <c r="B8928" s="2"/>
      <c r="C8928" s="2"/>
      <c r="E8928" s="2"/>
      <c r="G8928" s="2"/>
      <c r="H8928" s="6"/>
      <c r="I8928" s="9"/>
      <c r="J8928" s="9"/>
      <c r="K8928" s="9"/>
    </row>
    <row r="8929" spans="1:11" x14ac:dyDescent="0.25">
      <c r="A8929" s="2"/>
      <c r="B8929" s="2"/>
      <c r="C8929" s="2"/>
      <c r="E8929" s="2"/>
      <c r="G8929" s="2"/>
      <c r="H8929" s="6"/>
      <c r="I8929" s="9"/>
      <c r="J8929" s="9"/>
      <c r="K8929" s="9"/>
    </row>
    <row r="8930" spans="1:11" x14ac:dyDescent="0.25">
      <c r="A8930" s="2"/>
      <c r="B8930" s="2"/>
      <c r="C8930" s="2"/>
      <c r="E8930" s="2"/>
      <c r="G8930" s="2"/>
      <c r="H8930" s="6"/>
      <c r="I8930" s="9"/>
      <c r="J8930" s="9"/>
      <c r="K8930" s="9"/>
    </row>
    <row r="8931" spans="1:11" x14ac:dyDescent="0.25">
      <c r="A8931" s="2"/>
      <c r="B8931" s="2"/>
      <c r="C8931" s="2"/>
      <c r="E8931" s="2"/>
      <c r="G8931" s="2"/>
      <c r="H8931" s="6"/>
      <c r="I8931" s="9"/>
      <c r="J8931" s="9"/>
      <c r="K8931" s="9"/>
    </row>
    <row r="8932" spans="1:11" x14ac:dyDescent="0.25">
      <c r="A8932" s="2"/>
      <c r="B8932" s="2"/>
      <c r="C8932" s="2"/>
      <c r="E8932" s="2"/>
      <c r="G8932" s="2"/>
      <c r="H8932" s="6"/>
      <c r="I8932" s="9"/>
      <c r="J8932" s="9"/>
      <c r="K8932" s="9"/>
    </row>
    <row r="8933" spans="1:11" x14ac:dyDescent="0.25">
      <c r="A8933" s="2"/>
      <c r="B8933" s="2"/>
      <c r="C8933" s="2"/>
      <c r="E8933" s="2"/>
      <c r="G8933" s="2"/>
      <c r="H8933" s="6"/>
      <c r="I8933" s="9"/>
      <c r="J8933" s="9"/>
      <c r="K8933" s="9"/>
    </row>
    <row r="8934" spans="1:11" x14ac:dyDescent="0.25">
      <c r="A8934" s="2"/>
      <c r="B8934" s="2"/>
      <c r="C8934" s="2"/>
      <c r="E8934" s="2"/>
      <c r="G8934" s="2"/>
      <c r="H8934" s="6"/>
      <c r="I8934" s="9"/>
      <c r="J8934" s="9"/>
      <c r="K8934" s="9"/>
    </row>
    <row r="8935" spans="1:11" x14ac:dyDescent="0.25">
      <c r="A8935" s="2"/>
      <c r="B8935" s="2"/>
      <c r="C8935" s="2"/>
      <c r="E8935" s="2"/>
      <c r="G8935" s="2"/>
      <c r="H8935" s="6"/>
      <c r="I8935" s="9"/>
      <c r="J8935" s="9"/>
      <c r="K8935" s="9"/>
    </row>
    <row r="8936" spans="1:11" x14ac:dyDescent="0.25">
      <c r="A8936" s="2"/>
      <c r="B8936" s="2"/>
      <c r="C8936" s="2"/>
      <c r="E8936" s="2"/>
      <c r="G8936" s="2"/>
      <c r="H8936" s="6"/>
      <c r="I8936" s="9"/>
      <c r="J8936" s="9"/>
      <c r="K8936" s="9"/>
    </row>
    <row r="8937" spans="1:11" x14ac:dyDescent="0.25">
      <c r="A8937" s="2"/>
      <c r="B8937" s="2"/>
      <c r="C8937" s="2"/>
      <c r="E8937" s="2"/>
      <c r="G8937" s="2"/>
      <c r="H8937" s="6"/>
      <c r="I8937" s="9"/>
      <c r="J8937" s="9"/>
      <c r="K8937" s="9"/>
    </row>
    <row r="8938" spans="1:11" x14ac:dyDescent="0.25">
      <c r="A8938" s="2"/>
      <c r="B8938" s="2"/>
      <c r="C8938" s="2"/>
      <c r="E8938" s="2"/>
      <c r="G8938" s="2"/>
      <c r="H8938" s="6"/>
      <c r="I8938" s="9"/>
      <c r="J8938" s="9"/>
      <c r="K8938" s="9"/>
    </row>
    <row r="8939" spans="1:11" x14ac:dyDescent="0.25">
      <c r="A8939" s="2"/>
      <c r="B8939" s="2"/>
      <c r="C8939" s="2"/>
      <c r="E8939" s="2"/>
      <c r="G8939" s="2"/>
      <c r="H8939" s="6"/>
      <c r="I8939" s="9"/>
      <c r="J8939" s="9"/>
      <c r="K8939" s="9"/>
    </row>
    <row r="8940" spans="1:11" x14ac:dyDescent="0.25">
      <c r="A8940" s="2"/>
      <c r="B8940" s="2"/>
      <c r="C8940" s="2"/>
      <c r="E8940" s="2"/>
      <c r="G8940" s="2"/>
      <c r="H8940" s="6"/>
      <c r="I8940" s="9"/>
      <c r="J8940" s="9"/>
      <c r="K8940" s="9"/>
    </row>
    <row r="8941" spans="1:11" x14ac:dyDescent="0.25">
      <c r="A8941" s="2"/>
      <c r="B8941" s="2"/>
      <c r="C8941" s="2"/>
      <c r="E8941" s="2"/>
      <c r="G8941" s="2"/>
      <c r="H8941" s="6"/>
      <c r="I8941" s="9"/>
      <c r="J8941" s="9"/>
      <c r="K8941" s="9"/>
    </row>
    <row r="8942" spans="1:11" x14ac:dyDescent="0.25">
      <c r="A8942" s="2"/>
      <c r="B8942" s="2"/>
      <c r="C8942" s="2"/>
      <c r="E8942" s="2"/>
      <c r="G8942" s="2"/>
      <c r="H8942" s="6"/>
      <c r="I8942" s="9"/>
      <c r="J8942" s="9"/>
      <c r="K8942" s="9"/>
    </row>
    <row r="8943" spans="1:11" x14ac:dyDescent="0.25">
      <c r="A8943" s="2"/>
      <c r="B8943" s="2"/>
      <c r="C8943" s="2"/>
      <c r="E8943" s="2"/>
      <c r="G8943" s="2"/>
      <c r="H8943" s="6"/>
      <c r="I8943" s="9"/>
      <c r="J8943" s="9"/>
      <c r="K8943" s="9"/>
    </row>
    <row r="8944" spans="1:11" x14ac:dyDescent="0.25">
      <c r="A8944" s="2"/>
      <c r="B8944" s="2"/>
      <c r="C8944" s="2"/>
      <c r="E8944" s="2"/>
      <c r="G8944" s="2"/>
      <c r="H8944" s="6"/>
      <c r="I8944" s="9"/>
      <c r="J8944" s="9"/>
      <c r="K8944" s="9"/>
    </row>
    <row r="8945" spans="1:11" x14ac:dyDescent="0.25">
      <c r="A8945" s="2"/>
      <c r="B8945" s="2"/>
      <c r="C8945" s="2"/>
      <c r="E8945" s="2"/>
      <c r="G8945" s="2"/>
      <c r="H8945" s="6"/>
      <c r="I8945" s="9"/>
      <c r="J8945" s="9"/>
      <c r="K8945" s="9"/>
    </row>
    <row r="8946" spans="1:11" x14ac:dyDescent="0.25">
      <c r="A8946" s="2"/>
      <c r="B8946" s="2"/>
      <c r="C8946" s="2"/>
      <c r="E8946" s="2"/>
      <c r="G8946" s="2"/>
      <c r="H8946" s="6"/>
      <c r="I8946" s="9"/>
      <c r="J8946" s="9"/>
      <c r="K8946" s="9"/>
    </row>
    <row r="8947" spans="1:11" x14ac:dyDescent="0.25">
      <c r="A8947" s="2"/>
      <c r="B8947" s="2"/>
      <c r="C8947" s="2"/>
      <c r="E8947" s="2"/>
      <c r="G8947" s="2"/>
      <c r="H8947" s="6"/>
      <c r="I8947" s="9"/>
      <c r="J8947" s="9"/>
      <c r="K8947" s="9"/>
    </row>
    <row r="8948" spans="1:11" x14ac:dyDescent="0.25">
      <c r="A8948" s="2"/>
      <c r="B8948" s="2"/>
      <c r="C8948" s="2"/>
      <c r="E8948" s="2"/>
      <c r="G8948" s="2"/>
      <c r="H8948" s="6"/>
      <c r="I8948" s="9"/>
      <c r="J8948" s="9"/>
      <c r="K8948" s="9"/>
    </row>
    <row r="8949" spans="1:11" x14ac:dyDescent="0.25">
      <c r="A8949" s="2"/>
      <c r="B8949" s="2"/>
      <c r="C8949" s="2"/>
      <c r="E8949" s="2"/>
      <c r="G8949" s="2"/>
      <c r="H8949" s="6"/>
      <c r="I8949" s="9"/>
      <c r="J8949" s="9"/>
      <c r="K8949" s="9"/>
    </row>
    <row r="8950" spans="1:11" x14ac:dyDescent="0.25">
      <c r="A8950" s="2"/>
      <c r="B8950" s="2"/>
      <c r="C8950" s="2"/>
      <c r="E8950" s="2"/>
      <c r="G8950" s="2"/>
      <c r="H8950" s="6"/>
      <c r="I8950" s="9"/>
      <c r="J8950" s="9"/>
      <c r="K8950" s="9"/>
    </row>
    <row r="8951" spans="1:11" x14ac:dyDescent="0.25">
      <c r="A8951" s="2"/>
      <c r="B8951" s="2"/>
      <c r="C8951" s="2"/>
      <c r="E8951" s="2"/>
      <c r="G8951" s="2"/>
      <c r="H8951" s="6"/>
      <c r="I8951" s="9"/>
      <c r="J8951" s="9"/>
      <c r="K8951" s="9"/>
    </row>
    <row r="8952" spans="1:11" x14ac:dyDescent="0.25">
      <c r="A8952" s="2"/>
      <c r="B8952" s="2"/>
      <c r="C8952" s="2"/>
      <c r="E8952" s="2"/>
      <c r="G8952" s="2"/>
      <c r="H8952" s="6"/>
      <c r="I8952" s="9"/>
      <c r="J8952" s="9"/>
      <c r="K8952" s="9"/>
    </row>
    <row r="8953" spans="1:11" x14ac:dyDescent="0.25">
      <c r="A8953" s="2"/>
      <c r="B8953" s="2"/>
      <c r="C8953" s="2"/>
      <c r="E8953" s="2"/>
      <c r="G8953" s="2"/>
      <c r="H8953" s="6"/>
      <c r="I8953" s="9"/>
      <c r="J8953" s="9"/>
      <c r="K8953" s="9"/>
    </row>
    <row r="8954" spans="1:11" x14ac:dyDescent="0.25">
      <c r="A8954" s="2"/>
      <c r="B8954" s="2"/>
      <c r="C8954" s="2"/>
      <c r="E8954" s="2"/>
      <c r="G8954" s="2"/>
      <c r="H8954" s="6"/>
      <c r="I8954" s="9"/>
      <c r="J8954" s="9"/>
      <c r="K8954" s="9"/>
    </row>
    <row r="8955" spans="1:11" x14ac:dyDescent="0.25">
      <c r="A8955" s="2"/>
      <c r="B8955" s="2"/>
      <c r="C8955" s="2"/>
      <c r="E8955" s="2"/>
      <c r="G8955" s="2"/>
      <c r="H8955" s="6"/>
      <c r="I8955" s="9"/>
      <c r="J8955" s="9"/>
      <c r="K8955" s="9"/>
    </row>
    <row r="8956" spans="1:11" x14ac:dyDescent="0.25">
      <c r="A8956" s="2"/>
      <c r="B8956" s="2"/>
      <c r="C8956" s="2"/>
      <c r="E8956" s="2"/>
      <c r="G8956" s="2"/>
      <c r="H8956" s="6"/>
      <c r="I8956" s="9"/>
      <c r="J8956" s="9"/>
      <c r="K8956" s="9"/>
    </row>
    <row r="8957" spans="1:11" x14ac:dyDescent="0.25">
      <c r="A8957" s="2"/>
      <c r="B8957" s="2"/>
      <c r="C8957" s="2"/>
      <c r="E8957" s="2"/>
      <c r="G8957" s="2"/>
      <c r="H8957" s="6"/>
      <c r="I8957" s="9"/>
      <c r="J8957" s="9"/>
      <c r="K8957" s="9"/>
    </row>
    <row r="8958" spans="1:11" x14ac:dyDescent="0.25">
      <c r="A8958" s="2"/>
      <c r="B8958" s="2"/>
      <c r="C8958" s="2"/>
      <c r="E8958" s="2"/>
      <c r="G8958" s="2"/>
      <c r="H8958" s="6"/>
      <c r="I8958" s="9"/>
      <c r="J8958" s="9"/>
      <c r="K8958" s="9"/>
    </row>
    <row r="8959" spans="1:11" x14ac:dyDescent="0.25">
      <c r="A8959" s="2"/>
      <c r="B8959" s="2"/>
      <c r="C8959" s="2"/>
      <c r="E8959" s="2"/>
      <c r="G8959" s="2"/>
      <c r="H8959" s="6"/>
      <c r="I8959" s="9"/>
      <c r="J8959" s="9"/>
      <c r="K8959" s="9"/>
    </row>
    <row r="8960" spans="1:11" x14ac:dyDescent="0.25">
      <c r="A8960" s="2"/>
      <c r="B8960" s="2"/>
      <c r="C8960" s="2"/>
      <c r="E8960" s="2"/>
      <c r="G8960" s="2"/>
      <c r="H8960" s="6"/>
      <c r="I8960" s="9"/>
      <c r="J8960" s="9"/>
      <c r="K8960" s="9"/>
    </row>
    <row r="8961" spans="1:11" x14ac:dyDescent="0.25">
      <c r="A8961" s="2"/>
      <c r="B8961" s="2"/>
      <c r="C8961" s="2"/>
      <c r="E8961" s="2"/>
      <c r="G8961" s="2"/>
      <c r="H8961" s="6"/>
      <c r="I8961" s="9"/>
      <c r="J8961" s="9"/>
      <c r="K8961" s="9"/>
    </row>
    <row r="8962" spans="1:11" x14ac:dyDescent="0.25">
      <c r="A8962" s="2"/>
      <c r="B8962" s="2"/>
      <c r="C8962" s="2"/>
      <c r="E8962" s="2"/>
      <c r="G8962" s="2"/>
      <c r="H8962" s="6"/>
      <c r="I8962" s="9"/>
      <c r="J8962" s="9"/>
      <c r="K8962" s="9"/>
    </row>
    <row r="8963" spans="1:11" x14ac:dyDescent="0.25">
      <c r="A8963" s="2"/>
      <c r="B8963" s="2"/>
      <c r="C8963" s="2"/>
      <c r="E8963" s="2"/>
      <c r="G8963" s="2"/>
      <c r="H8963" s="6"/>
      <c r="I8963" s="9"/>
      <c r="J8963" s="9"/>
      <c r="K8963" s="9"/>
    </row>
    <row r="8964" spans="1:11" x14ac:dyDescent="0.25">
      <c r="A8964" s="2"/>
      <c r="B8964" s="2"/>
      <c r="C8964" s="2"/>
      <c r="E8964" s="2"/>
      <c r="G8964" s="2"/>
      <c r="H8964" s="6"/>
      <c r="I8964" s="9"/>
      <c r="J8964" s="9"/>
      <c r="K8964" s="9"/>
    </row>
    <row r="8965" spans="1:11" x14ac:dyDescent="0.25">
      <c r="A8965" s="2"/>
      <c r="B8965" s="2"/>
      <c r="C8965" s="2"/>
      <c r="E8965" s="2"/>
      <c r="G8965" s="2"/>
      <c r="H8965" s="6"/>
      <c r="I8965" s="9"/>
      <c r="J8965" s="9"/>
      <c r="K8965" s="9"/>
    </row>
    <row r="8966" spans="1:11" x14ac:dyDescent="0.25">
      <c r="A8966" s="2"/>
      <c r="B8966" s="2"/>
      <c r="C8966" s="2"/>
      <c r="E8966" s="2"/>
      <c r="G8966" s="2"/>
      <c r="H8966" s="6"/>
      <c r="I8966" s="9"/>
      <c r="J8966" s="9"/>
      <c r="K8966" s="9"/>
    </row>
    <row r="8967" spans="1:11" x14ac:dyDescent="0.25">
      <c r="A8967" s="2"/>
      <c r="B8967" s="2"/>
      <c r="C8967" s="2"/>
      <c r="E8967" s="2"/>
      <c r="G8967" s="2"/>
      <c r="H8967" s="6"/>
      <c r="I8967" s="9"/>
      <c r="J8967" s="9"/>
      <c r="K8967" s="9"/>
    </row>
    <row r="8968" spans="1:11" x14ac:dyDescent="0.25">
      <c r="A8968" s="2"/>
      <c r="B8968" s="2"/>
      <c r="C8968" s="2"/>
      <c r="E8968" s="2"/>
      <c r="G8968" s="2"/>
      <c r="H8968" s="6"/>
      <c r="I8968" s="9"/>
      <c r="J8968" s="9"/>
      <c r="K8968" s="9"/>
    </row>
    <row r="8969" spans="1:11" x14ac:dyDescent="0.25">
      <c r="A8969" s="2"/>
      <c r="B8969" s="2"/>
      <c r="C8969" s="2"/>
      <c r="E8969" s="2"/>
      <c r="G8969" s="2"/>
      <c r="H8969" s="6"/>
      <c r="I8969" s="9"/>
      <c r="J8969" s="9"/>
      <c r="K8969" s="9"/>
    </row>
    <row r="8970" spans="1:11" x14ac:dyDescent="0.25">
      <c r="A8970" s="2"/>
      <c r="B8970" s="2"/>
      <c r="C8970" s="2"/>
      <c r="E8970" s="2"/>
      <c r="G8970" s="2"/>
      <c r="H8970" s="6"/>
      <c r="I8970" s="9"/>
      <c r="J8970" s="9"/>
      <c r="K8970" s="9"/>
    </row>
    <row r="8971" spans="1:11" x14ac:dyDescent="0.25">
      <c r="A8971" s="2"/>
      <c r="B8971" s="2"/>
      <c r="C8971" s="2"/>
      <c r="E8971" s="2"/>
      <c r="G8971" s="2"/>
      <c r="H8971" s="6"/>
      <c r="I8971" s="9"/>
      <c r="J8971" s="9"/>
      <c r="K8971" s="9"/>
    </row>
    <row r="8972" spans="1:11" x14ac:dyDescent="0.25">
      <c r="A8972" s="2"/>
      <c r="B8972" s="2"/>
      <c r="C8972" s="2"/>
      <c r="E8972" s="2"/>
      <c r="G8972" s="2"/>
      <c r="H8972" s="6"/>
      <c r="I8972" s="9"/>
      <c r="J8972" s="9"/>
      <c r="K8972" s="9"/>
    </row>
    <row r="8973" spans="1:11" x14ac:dyDescent="0.25">
      <c r="A8973" s="2"/>
      <c r="B8973" s="2"/>
      <c r="C8973" s="2"/>
      <c r="E8973" s="2"/>
      <c r="G8973" s="2"/>
      <c r="H8973" s="6"/>
      <c r="I8973" s="9"/>
      <c r="J8973" s="9"/>
      <c r="K8973" s="9"/>
    </row>
    <row r="8974" spans="1:11" x14ac:dyDescent="0.25">
      <c r="A8974" s="2"/>
      <c r="B8974" s="2"/>
      <c r="C8974" s="2"/>
      <c r="E8974" s="2"/>
      <c r="G8974" s="2"/>
      <c r="H8974" s="6"/>
      <c r="I8974" s="9"/>
      <c r="J8974" s="9"/>
      <c r="K8974" s="9"/>
    </row>
    <row r="8975" spans="1:11" x14ac:dyDescent="0.25">
      <c r="A8975" s="2"/>
      <c r="B8975" s="2"/>
      <c r="C8975" s="2"/>
      <c r="E8975" s="2"/>
      <c r="G8975" s="2"/>
      <c r="H8975" s="6"/>
      <c r="I8975" s="9"/>
      <c r="J8975" s="9"/>
      <c r="K8975" s="9"/>
    </row>
    <row r="8976" spans="1:11" x14ac:dyDescent="0.25">
      <c r="A8976" s="2"/>
      <c r="B8976" s="2"/>
      <c r="C8976" s="2"/>
      <c r="E8976" s="2"/>
      <c r="G8976" s="2"/>
      <c r="H8976" s="6"/>
      <c r="I8976" s="9"/>
      <c r="J8976" s="9"/>
      <c r="K8976" s="9"/>
    </row>
    <row r="8977" spans="1:11" x14ac:dyDescent="0.25">
      <c r="A8977" s="2"/>
      <c r="B8977" s="2"/>
      <c r="C8977" s="2"/>
      <c r="E8977" s="2"/>
      <c r="G8977" s="2"/>
      <c r="H8977" s="6"/>
      <c r="I8977" s="9"/>
      <c r="J8977" s="9"/>
      <c r="K8977" s="9"/>
    </row>
    <row r="8978" spans="1:11" x14ac:dyDescent="0.25">
      <c r="A8978" s="2"/>
      <c r="B8978" s="2"/>
      <c r="C8978" s="2"/>
      <c r="E8978" s="2"/>
      <c r="G8978" s="2"/>
      <c r="H8978" s="6"/>
      <c r="I8978" s="9"/>
      <c r="J8978" s="9"/>
      <c r="K8978" s="9"/>
    </row>
    <row r="8979" spans="1:11" x14ac:dyDescent="0.25">
      <c r="A8979" s="2"/>
      <c r="B8979" s="2"/>
      <c r="C8979" s="2"/>
      <c r="E8979" s="2"/>
      <c r="G8979" s="2"/>
      <c r="H8979" s="6"/>
      <c r="I8979" s="9"/>
      <c r="J8979" s="9"/>
      <c r="K8979" s="9"/>
    </row>
    <row r="8980" spans="1:11" x14ac:dyDescent="0.25">
      <c r="A8980" s="2"/>
      <c r="B8980" s="2"/>
      <c r="C8980" s="2"/>
      <c r="E8980" s="2"/>
      <c r="G8980" s="2"/>
      <c r="H8980" s="6"/>
      <c r="I8980" s="9"/>
      <c r="J8980" s="9"/>
      <c r="K8980" s="9"/>
    </row>
    <row r="8981" spans="1:11" x14ac:dyDescent="0.25">
      <c r="A8981" s="2"/>
      <c r="B8981" s="2"/>
      <c r="C8981" s="2"/>
      <c r="E8981" s="2"/>
      <c r="G8981" s="2"/>
      <c r="H8981" s="6"/>
      <c r="I8981" s="9"/>
      <c r="J8981" s="9"/>
      <c r="K8981" s="9"/>
    </row>
    <row r="8982" spans="1:11" x14ac:dyDescent="0.25">
      <c r="A8982" s="2"/>
      <c r="B8982" s="2"/>
      <c r="C8982" s="2"/>
      <c r="E8982" s="2"/>
      <c r="G8982" s="2"/>
      <c r="H8982" s="6"/>
      <c r="I8982" s="9"/>
      <c r="J8982" s="9"/>
      <c r="K8982" s="9"/>
    </row>
    <row r="8983" spans="1:11" x14ac:dyDescent="0.25">
      <c r="A8983" s="2"/>
      <c r="B8983" s="2"/>
      <c r="C8983" s="2"/>
      <c r="E8983" s="2"/>
      <c r="G8983" s="2"/>
      <c r="H8983" s="6"/>
      <c r="I8983" s="9"/>
      <c r="J8983" s="9"/>
      <c r="K8983" s="9"/>
    </row>
    <row r="8984" spans="1:11" x14ac:dyDescent="0.25">
      <c r="A8984" s="2"/>
      <c r="B8984" s="2"/>
      <c r="C8984" s="2"/>
      <c r="E8984" s="2"/>
      <c r="G8984" s="2"/>
      <c r="H8984" s="6"/>
      <c r="I8984" s="9"/>
      <c r="J8984" s="9"/>
      <c r="K8984" s="9"/>
    </row>
    <row r="8985" spans="1:11" x14ac:dyDescent="0.25">
      <c r="A8985" s="2"/>
      <c r="B8985" s="2"/>
      <c r="C8985" s="2"/>
      <c r="E8985" s="2"/>
      <c r="G8985" s="2"/>
      <c r="H8985" s="6"/>
      <c r="I8985" s="9"/>
      <c r="J8985" s="9"/>
      <c r="K8985" s="9"/>
    </row>
    <row r="8986" spans="1:11" x14ac:dyDescent="0.25">
      <c r="A8986" s="2"/>
      <c r="B8986" s="2"/>
      <c r="C8986" s="2"/>
      <c r="E8986" s="2"/>
      <c r="G8986" s="2"/>
      <c r="H8986" s="6"/>
      <c r="I8986" s="9"/>
      <c r="J8986" s="9"/>
      <c r="K8986" s="9"/>
    </row>
    <row r="8987" spans="1:11" x14ac:dyDescent="0.25">
      <c r="A8987" s="2"/>
      <c r="B8987" s="2"/>
      <c r="C8987" s="2"/>
      <c r="E8987" s="2"/>
      <c r="G8987" s="2"/>
      <c r="H8987" s="6"/>
      <c r="I8987" s="9"/>
      <c r="J8987" s="9"/>
      <c r="K8987" s="9"/>
    </row>
    <row r="8988" spans="1:11" x14ac:dyDescent="0.25">
      <c r="A8988" s="2"/>
      <c r="B8988" s="2"/>
      <c r="C8988" s="2"/>
      <c r="E8988" s="2"/>
      <c r="G8988" s="2"/>
      <c r="H8988" s="6"/>
      <c r="I8988" s="9"/>
      <c r="J8988" s="9"/>
      <c r="K8988" s="9"/>
    </row>
    <row r="8989" spans="1:11" x14ac:dyDescent="0.25">
      <c r="A8989" s="2"/>
      <c r="B8989" s="2"/>
      <c r="C8989" s="2"/>
      <c r="E8989" s="2"/>
      <c r="G8989" s="2"/>
      <c r="H8989" s="6"/>
      <c r="I8989" s="9"/>
      <c r="J8989" s="9"/>
      <c r="K8989" s="9"/>
    </row>
    <row r="8990" spans="1:11" x14ac:dyDescent="0.25">
      <c r="A8990" s="2"/>
      <c r="B8990" s="2"/>
      <c r="C8990" s="2"/>
      <c r="E8990" s="2"/>
      <c r="G8990" s="2"/>
      <c r="H8990" s="6"/>
      <c r="I8990" s="9"/>
      <c r="J8990" s="9"/>
      <c r="K8990" s="9"/>
    </row>
    <row r="8991" spans="1:11" x14ac:dyDescent="0.25">
      <c r="A8991" s="2"/>
      <c r="B8991" s="2"/>
      <c r="C8991" s="2"/>
      <c r="E8991" s="2"/>
      <c r="G8991" s="2"/>
      <c r="H8991" s="6"/>
      <c r="I8991" s="9"/>
      <c r="J8991" s="9"/>
      <c r="K8991" s="9"/>
    </row>
    <row r="8992" spans="1:11" x14ac:dyDescent="0.25">
      <c r="A8992" s="2"/>
      <c r="B8992" s="2"/>
      <c r="C8992" s="2"/>
      <c r="E8992" s="2"/>
      <c r="G8992" s="2"/>
      <c r="H8992" s="6"/>
      <c r="I8992" s="9"/>
      <c r="J8992" s="9"/>
      <c r="K8992" s="9"/>
    </row>
    <row r="8993" spans="1:11" x14ac:dyDescent="0.25">
      <c r="A8993" s="2"/>
      <c r="B8993" s="2"/>
      <c r="C8993" s="2"/>
      <c r="E8993" s="2"/>
      <c r="G8993" s="2"/>
      <c r="H8993" s="6"/>
      <c r="I8993" s="9"/>
      <c r="J8993" s="9"/>
      <c r="K8993" s="9"/>
    </row>
    <row r="8994" spans="1:11" x14ac:dyDescent="0.25">
      <c r="A8994" s="2"/>
      <c r="B8994" s="2"/>
      <c r="C8994" s="2"/>
      <c r="E8994" s="2"/>
      <c r="G8994" s="2"/>
      <c r="H8994" s="6"/>
      <c r="I8994" s="9"/>
      <c r="J8994" s="9"/>
      <c r="K8994" s="9"/>
    </row>
    <row r="8995" spans="1:11" x14ac:dyDescent="0.25">
      <c r="A8995" s="2"/>
      <c r="B8995" s="2"/>
      <c r="C8995" s="2"/>
      <c r="E8995" s="2"/>
      <c r="G8995" s="2"/>
      <c r="H8995" s="6"/>
      <c r="I8995" s="9"/>
      <c r="J8995" s="9"/>
      <c r="K8995" s="9"/>
    </row>
    <row r="8996" spans="1:11" x14ac:dyDescent="0.25">
      <c r="A8996" s="2"/>
      <c r="B8996" s="2"/>
      <c r="C8996" s="2"/>
      <c r="E8996" s="2"/>
      <c r="G8996" s="2"/>
      <c r="H8996" s="6"/>
      <c r="I8996" s="9"/>
      <c r="J8996" s="9"/>
      <c r="K8996" s="9"/>
    </row>
    <row r="8997" spans="1:11" x14ac:dyDescent="0.25">
      <c r="A8997" s="2"/>
      <c r="B8997" s="2"/>
      <c r="C8997" s="2"/>
      <c r="E8997" s="2"/>
      <c r="G8997" s="2"/>
      <c r="H8997" s="6"/>
      <c r="I8997" s="9"/>
      <c r="J8997" s="9"/>
      <c r="K8997" s="9"/>
    </row>
    <row r="8998" spans="1:11" x14ac:dyDescent="0.25">
      <c r="A8998" s="2"/>
      <c r="B8998" s="2"/>
      <c r="C8998" s="2"/>
      <c r="E8998" s="2"/>
      <c r="G8998" s="2"/>
      <c r="H8998" s="6"/>
      <c r="I8998" s="9"/>
      <c r="J8998" s="9"/>
      <c r="K8998" s="9"/>
    </row>
    <row r="8999" spans="1:11" x14ac:dyDescent="0.25">
      <c r="A8999" s="2"/>
      <c r="B8999" s="2"/>
      <c r="C8999" s="2"/>
      <c r="E8999" s="2"/>
      <c r="G8999" s="2"/>
      <c r="H8999" s="6"/>
      <c r="I8999" s="9"/>
      <c r="J8999" s="9"/>
      <c r="K8999" s="9"/>
    </row>
    <row r="9000" spans="1:11" x14ac:dyDescent="0.25">
      <c r="A9000" s="2"/>
      <c r="B9000" s="2"/>
      <c r="C9000" s="2"/>
      <c r="E9000" s="2"/>
      <c r="G9000" s="2"/>
      <c r="H9000" s="6"/>
      <c r="I9000" s="9"/>
      <c r="J9000" s="9"/>
      <c r="K9000" s="9"/>
    </row>
    <row r="9001" spans="1:11" x14ac:dyDescent="0.25">
      <c r="A9001" s="2"/>
      <c r="B9001" s="2"/>
      <c r="C9001" s="2"/>
      <c r="E9001" s="2"/>
      <c r="G9001" s="2"/>
      <c r="H9001" s="6"/>
      <c r="I9001" s="9"/>
      <c r="J9001" s="9"/>
      <c r="K9001" s="9"/>
    </row>
    <row r="9002" spans="1:11" x14ac:dyDescent="0.25">
      <c r="A9002" s="2"/>
      <c r="B9002" s="2"/>
      <c r="C9002" s="2"/>
      <c r="E9002" s="2"/>
      <c r="G9002" s="2"/>
      <c r="H9002" s="6"/>
      <c r="I9002" s="9"/>
      <c r="J9002" s="9"/>
      <c r="K9002" s="9"/>
    </row>
    <row r="9003" spans="1:11" x14ac:dyDescent="0.25">
      <c r="A9003" s="2"/>
      <c r="B9003" s="2"/>
      <c r="C9003" s="2"/>
      <c r="E9003" s="2"/>
      <c r="G9003" s="2"/>
      <c r="H9003" s="6"/>
      <c r="I9003" s="9"/>
      <c r="J9003" s="9"/>
      <c r="K9003" s="9"/>
    </row>
    <row r="9004" spans="1:11" x14ac:dyDescent="0.25">
      <c r="A9004" s="2"/>
      <c r="B9004" s="2"/>
      <c r="C9004" s="2"/>
      <c r="E9004" s="2"/>
      <c r="G9004" s="2"/>
      <c r="H9004" s="6"/>
      <c r="I9004" s="9"/>
      <c r="J9004" s="9"/>
      <c r="K9004" s="9"/>
    </row>
    <row r="9005" spans="1:11" x14ac:dyDescent="0.25">
      <c r="A9005" s="2"/>
      <c r="B9005" s="2"/>
      <c r="C9005" s="2"/>
      <c r="E9005" s="2"/>
      <c r="G9005" s="2"/>
      <c r="H9005" s="6"/>
      <c r="I9005" s="9"/>
      <c r="J9005" s="9"/>
      <c r="K9005" s="9"/>
    </row>
    <row r="9006" spans="1:11" x14ac:dyDescent="0.25">
      <c r="A9006" s="2"/>
      <c r="B9006" s="2"/>
      <c r="C9006" s="2"/>
      <c r="E9006" s="2"/>
      <c r="G9006" s="2"/>
      <c r="H9006" s="6"/>
      <c r="I9006" s="9"/>
      <c r="J9006" s="9"/>
      <c r="K9006" s="9"/>
    </row>
    <row r="9007" spans="1:11" x14ac:dyDescent="0.25">
      <c r="A9007" s="2"/>
      <c r="B9007" s="2"/>
      <c r="C9007" s="2"/>
      <c r="E9007" s="2"/>
      <c r="G9007" s="2"/>
      <c r="H9007" s="6"/>
      <c r="I9007" s="9"/>
      <c r="J9007" s="9"/>
      <c r="K9007" s="9"/>
    </row>
    <row r="9008" spans="1:11" x14ac:dyDescent="0.25">
      <c r="A9008" s="2"/>
      <c r="B9008" s="2"/>
      <c r="C9008" s="2"/>
      <c r="E9008" s="2"/>
      <c r="G9008" s="2"/>
      <c r="H9008" s="6"/>
      <c r="I9008" s="9"/>
      <c r="J9008" s="9"/>
      <c r="K9008" s="9"/>
    </row>
    <row r="9009" spans="1:11" x14ac:dyDescent="0.25">
      <c r="A9009" s="2"/>
      <c r="B9009" s="2"/>
      <c r="C9009" s="2"/>
      <c r="E9009" s="2"/>
      <c r="G9009" s="2"/>
      <c r="H9009" s="6"/>
      <c r="I9009" s="9"/>
      <c r="J9009" s="9"/>
      <c r="K9009" s="9"/>
    </row>
    <row r="9010" spans="1:11" x14ac:dyDescent="0.25">
      <c r="A9010" s="2"/>
      <c r="B9010" s="2"/>
      <c r="C9010" s="2"/>
      <c r="E9010" s="2"/>
      <c r="G9010" s="2"/>
      <c r="H9010" s="6"/>
      <c r="I9010" s="9"/>
      <c r="J9010" s="9"/>
      <c r="K9010" s="9"/>
    </row>
    <row r="9011" spans="1:11" x14ac:dyDescent="0.25">
      <c r="A9011" s="2"/>
      <c r="B9011" s="2"/>
      <c r="C9011" s="2"/>
      <c r="E9011" s="2"/>
      <c r="G9011" s="2"/>
      <c r="H9011" s="6"/>
      <c r="I9011" s="9"/>
      <c r="J9011" s="9"/>
      <c r="K9011" s="9"/>
    </row>
    <row r="9012" spans="1:11" x14ac:dyDescent="0.25">
      <c r="A9012" s="2"/>
      <c r="B9012" s="2"/>
      <c r="C9012" s="2"/>
      <c r="E9012" s="2"/>
      <c r="G9012" s="2"/>
      <c r="H9012" s="6"/>
      <c r="I9012" s="9"/>
      <c r="J9012" s="9"/>
      <c r="K9012" s="9"/>
    </row>
    <row r="9013" spans="1:11" x14ac:dyDescent="0.25">
      <c r="A9013" s="2"/>
      <c r="B9013" s="2"/>
      <c r="C9013" s="2"/>
      <c r="E9013" s="2"/>
      <c r="G9013" s="2"/>
      <c r="H9013" s="6"/>
      <c r="I9013" s="9"/>
      <c r="J9013" s="9"/>
      <c r="K9013" s="9"/>
    </row>
    <row r="9014" spans="1:11" x14ac:dyDescent="0.25">
      <c r="A9014" s="2"/>
      <c r="B9014" s="2"/>
      <c r="C9014" s="2"/>
      <c r="E9014" s="2"/>
      <c r="G9014" s="2"/>
      <c r="H9014" s="6"/>
      <c r="I9014" s="9"/>
      <c r="J9014" s="9"/>
      <c r="K9014" s="9"/>
    </row>
    <row r="9015" spans="1:11" x14ac:dyDescent="0.25">
      <c r="A9015" s="2"/>
      <c r="B9015" s="2"/>
      <c r="C9015" s="2"/>
      <c r="E9015" s="2"/>
      <c r="G9015" s="2"/>
      <c r="H9015" s="6"/>
      <c r="I9015" s="9"/>
      <c r="J9015" s="9"/>
      <c r="K9015" s="9"/>
    </row>
    <row r="9016" spans="1:11" x14ac:dyDescent="0.25">
      <c r="A9016" s="2"/>
      <c r="B9016" s="2"/>
      <c r="C9016" s="2"/>
      <c r="E9016" s="2"/>
      <c r="G9016" s="2"/>
      <c r="H9016" s="6"/>
      <c r="I9016" s="9"/>
      <c r="J9016" s="9"/>
      <c r="K9016" s="9"/>
    </row>
    <row r="9017" spans="1:11" x14ac:dyDescent="0.25">
      <c r="A9017" s="2"/>
      <c r="B9017" s="2"/>
      <c r="C9017" s="2"/>
      <c r="E9017" s="2"/>
      <c r="G9017" s="2"/>
      <c r="H9017" s="6"/>
      <c r="I9017" s="9"/>
      <c r="J9017" s="9"/>
      <c r="K9017" s="9"/>
    </row>
    <row r="9018" spans="1:11" x14ac:dyDescent="0.25">
      <c r="A9018" s="2"/>
      <c r="B9018" s="2"/>
      <c r="C9018" s="2"/>
      <c r="E9018" s="2"/>
      <c r="G9018" s="2"/>
      <c r="H9018" s="6"/>
      <c r="I9018" s="9"/>
      <c r="J9018" s="9"/>
      <c r="K9018" s="9"/>
    </row>
    <row r="9019" spans="1:11" x14ac:dyDescent="0.25">
      <c r="A9019" s="2"/>
      <c r="B9019" s="2"/>
      <c r="C9019" s="2"/>
      <c r="E9019" s="2"/>
      <c r="G9019" s="2"/>
      <c r="H9019" s="6"/>
      <c r="I9019" s="9"/>
      <c r="J9019" s="9"/>
      <c r="K9019" s="9"/>
    </row>
    <row r="9020" spans="1:11" x14ac:dyDescent="0.25">
      <c r="A9020" s="2"/>
      <c r="B9020" s="2"/>
      <c r="C9020" s="2"/>
      <c r="E9020" s="2"/>
      <c r="G9020" s="2"/>
      <c r="H9020" s="6"/>
      <c r="I9020" s="9"/>
      <c r="J9020" s="9"/>
      <c r="K9020" s="9"/>
    </row>
    <row r="9021" spans="1:11" x14ac:dyDescent="0.25">
      <c r="A9021" s="2"/>
      <c r="B9021" s="2"/>
      <c r="C9021" s="2"/>
      <c r="E9021" s="2"/>
      <c r="G9021" s="2"/>
      <c r="H9021" s="6"/>
      <c r="I9021" s="9"/>
      <c r="J9021" s="9"/>
      <c r="K9021" s="9"/>
    </row>
    <row r="9022" spans="1:11" x14ac:dyDescent="0.25">
      <c r="A9022" s="2"/>
      <c r="B9022" s="2"/>
      <c r="C9022" s="2"/>
      <c r="E9022" s="2"/>
      <c r="G9022" s="2"/>
      <c r="H9022" s="6"/>
      <c r="I9022" s="9"/>
      <c r="J9022" s="9"/>
      <c r="K9022" s="9"/>
    </row>
    <row r="9023" spans="1:11" x14ac:dyDescent="0.25">
      <c r="A9023" s="2"/>
      <c r="B9023" s="2"/>
      <c r="C9023" s="2"/>
      <c r="E9023" s="2"/>
      <c r="G9023" s="2"/>
      <c r="H9023" s="6"/>
      <c r="I9023" s="9"/>
      <c r="J9023" s="9"/>
      <c r="K9023" s="9"/>
    </row>
    <row r="9024" spans="1:11" x14ac:dyDescent="0.25">
      <c r="A9024" s="2"/>
      <c r="B9024" s="2"/>
      <c r="C9024" s="2"/>
      <c r="E9024" s="2"/>
      <c r="G9024" s="2"/>
      <c r="H9024" s="6"/>
      <c r="I9024" s="9"/>
      <c r="J9024" s="9"/>
      <c r="K9024" s="9"/>
    </row>
    <row r="9025" spans="1:11" x14ac:dyDescent="0.25">
      <c r="A9025" s="2"/>
      <c r="B9025" s="2"/>
      <c r="C9025" s="2"/>
      <c r="E9025" s="2"/>
      <c r="G9025" s="2"/>
      <c r="H9025" s="6"/>
      <c r="I9025" s="9"/>
      <c r="J9025" s="9"/>
      <c r="K9025" s="9"/>
    </row>
    <row r="9026" spans="1:11" x14ac:dyDescent="0.25">
      <c r="A9026" s="2"/>
      <c r="B9026" s="2"/>
      <c r="C9026" s="2"/>
      <c r="E9026" s="2"/>
      <c r="G9026" s="2"/>
      <c r="H9026" s="6"/>
      <c r="I9026" s="9"/>
      <c r="J9026" s="9"/>
      <c r="K9026" s="9"/>
    </row>
    <row r="9027" spans="1:11" x14ac:dyDescent="0.25">
      <c r="A9027" s="2"/>
      <c r="B9027" s="2"/>
      <c r="C9027" s="2"/>
      <c r="E9027" s="2"/>
      <c r="G9027" s="2"/>
      <c r="H9027" s="6"/>
      <c r="I9027" s="9"/>
      <c r="J9027" s="9"/>
      <c r="K9027" s="9"/>
    </row>
    <row r="9028" spans="1:11" x14ac:dyDescent="0.25">
      <c r="A9028" s="2"/>
      <c r="B9028" s="2"/>
      <c r="C9028" s="2"/>
      <c r="E9028" s="2"/>
      <c r="G9028" s="2"/>
      <c r="H9028" s="6"/>
      <c r="I9028" s="9"/>
      <c r="J9028" s="9"/>
      <c r="K9028" s="9"/>
    </row>
    <row r="9029" spans="1:11" x14ac:dyDescent="0.25">
      <c r="A9029" s="2"/>
      <c r="B9029" s="2"/>
      <c r="C9029" s="2"/>
      <c r="E9029" s="2"/>
      <c r="G9029" s="2"/>
      <c r="H9029" s="6"/>
      <c r="I9029" s="9"/>
      <c r="J9029" s="9"/>
      <c r="K9029" s="9"/>
    </row>
    <row r="9030" spans="1:11" x14ac:dyDescent="0.25">
      <c r="A9030" s="2"/>
      <c r="B9030" s="2"/>
      <c r="C9030" s="2"/>
      <c r="E9030" s="2"/>
      <c r="G9030" s="2"/>
      <c r="H9030" s="6"/>
      <c r="I9030" s="9"/>
      <c r="J9030" s="9"/>
      <c r="K9030" s="9"/>
    </row>
    <row r="9031" spans="1:11" x14ac:dyDescent="0.25">
      <c r="A9031" s="2"/>
      <c r="B9031" s="2"/>
      <c r="C9031" s="2"/>
      <c r="E9031" s="2"/>
      <c r="G9031" s="2"/>
      <c r="H9031" s="6"/>
      <c r="I9031" s="9"/>
      <c r="J9031" s="9"/>
      <c r="K9031" s="9"/>
    </row>
    <row r="9032" spans="1:11" x14ac:dyDescent="0.25">
      <c r="A9032" s="2"/>
      <c r="B9032" s="2"/>
      <c r="C9032" s="2"/>
      <c r="E9032" s="2"/>
      <c r="G9032" s="2"/>
      <c r="H9032" s="6"/>
      <c r="I9032" s="9"/>
      <c r="J9032" s="9"/>
      <c r="K9032" s="9"/>
    </row>
    <row r="9033" spans="1:11" x14ac:dyDescent="0.25">
      <c r="A9033" s="2"/>
      <c r="B9033" s="2"/>
      <c r="C9033" s="2"/>
      <c r="E9033" s="2"/>
      <c r="G9033" s="2"/>
      <c r="H9033" s="6"/>
      <c r="I9033" s="9"/>
      <c r="J9033" s="9"/>
      <c r="K9033" s="9"/>
    </row>
    <row r="9034" spans="1:11" x14ac:dyDescent="0.25">
      <c r="A9034" s="2"/>
      <c r="B9034" s="2"/>
      <c r="C9034" s="2"/>
      <c r="E9034" s="2"/>
      <c r="G9034" s="2"/>
      <c r="H9034" s="6"/>
      <c r="I9034" s="9"/>
      <c r="J9034" s="9"/>
      <c r="K9034" s="9"/>
    </row>
    <row r="9035" spans="1:11" x14ac:dyDescent="0.25">
      <c r="A9035" s="2"/>
      <c r="B9035" s="2"/>
      <c r="C9035" s="2"/>
      <c r="E9035" s="2"/>
      <c r="G9035" s="2"/>
      <c r="H9035" s="6"/>
      <c r="I9035" s="9"/>
      <c r="J9035" s="9"/>
      <c r="K9035" s="9"/>
    </row>
    <row r="9036" spans="1:11" x14ac:dyDescent="0.25">
      <c r="A9036" s="2"/>
      <c r="B9036" s="2"/>
      <c r="C9036" s="2"/>
      <c r="E9036" s="2"/>
      <c r="G9036" s="2"/>
      <c r="H9036" s="6"/>
      <c r="I9036" s="9"/>
      <c r="J9036" s="9"/>
      <c r="K9036" s="9"/>
    </row>
    <row r="9037" spans="1:11" x14ac:dyDescent="0.25">
      <c r="A9037" s="2"/>
      <c r="B9037" s="2"/>
      <c r="C9037" s="2"/>
      <c r="E9037" s="2"/>
      <c r="G9037" s="2"/>
      <c r="H9037" s="6"/>
      <c r="I9037" s="9"/>
      <c r="J9037" s="9"/>
      <c r="K9037" s="9"/>
    </row>
    <row r="9038" spans="1:11" x14ac:dyDescent="0.25">
      <c r="A9038" s="2"/>
      <c r="B9038" s="2"/>
      <c r="C9038" s="2"/>
      <c r="E9038" s="2"/>
      <c r="G9038" s="2"/>
      <c r="H9038" s="6"/>
      <c r="I9038" s="9"/>
      <c r="J9038" s="9"/>
      <c r="K9038" s="9"/>
    </row>
    <row r="9039" spans="1:11" x14ac:dyDescent="0.25">
      <c r="A9039" s="2"/>
      <c r="B9039" s="2"/>
      <c r="C9039" s="2"/>
      <c r="E9039" s="2"/>
      <c r="G9039" s="2"/>
      <c r="H9039" s="6"/>
      <c r="I9039" s="9"/>
      <c r="J9039" s="9"/>
      <c r="K9039" s="9"/>
    </row>
    <row r="9040" spans="1:11" x14ac:dyDescent="0.25">
      <c r="A9040" s="2"/>
      <c r="B9040" s="2"/>
      <c r="C9040" s="2"/>
      <c r="E9040" s="2"/>
      <c r="G9040" s="2"/>
      <c r="H9040" s="6"/>
      <c r="I9040" s="9"/>
      <c r="J9040" s="9"/>
      <c r="K9040" s="9"/>
    </row>
    <row r="9041" spans="1:11" x14ac:dyDescent="0.25">
      <c r="A9041" s="2"/>
      <c r="B9041" s="2"/>
      <c r="C9041" s="2"/>
      <c r="E9041" s="2"/>
      <c r="G9041" s="2"/>
      <c r="H9041" s="6"/>
      <c r="I9041" s="9"/>
      <c r="J9041" s="9"/>
      <c r="K9041" s="9"/>
    </row>
    <row r="9042" spans="1:11" x14ac:dyDescent="0.25">
      <c r="A9042" s="2"/>
      <c r="B9042" s="2"/>
      <c r="C9042" s="2"/>
      <c r="E9042" s="2"/>
      <c r="G9042" s="2"/>
      <c r="H9042" s="6"/>
      <c r="I9042" s="9"/>
      <c r="J9042" s="9"/>
      <c r="K9042" s="9"/>
    </row>
    <row r="9043" spans="1:11" x14ac:dyDescent="0.25">
      <c r="A9043" s="2"/>
      <c r="B9043" s="2"/>
      <c r="C9043" s="2"/>
      <c r="E9043" s="2"/>
      <c r="G9043" s="2"/>
      <c r="H9043" s="6"/>
      <c r="I9043" s="9"/>
      <c r="J9043" s="9"/>
      <c r="K9043" s="9"/>
    </row>
    <row r="9044" spans="1:11" x14ac:dyDescent="0.25">
      <c r="A9044" s="2"/>
      <c r="B9044" s="2"/>
      <c r="C9044" s="2"/>
      <c r="E9044" s="2"/>
      <c r="G9044" s="2"/>
      <c r="H9044" s="6"/>
      <c r="I9044" s="9"/>
      <c r="J9044" s="9"/>
      <c r="K9044" s="9"/>
    </row>
    <row r="9045" spans="1:11" x14ac:dyDescent="0.25">
      <c r="A9045" s="2"/>
      <c r="B9045" s="2"/>
      <c r="C9045" s="2"/>
      <c r="E9045" s="2"/>
      <c r="G9045" s="2"/>
      <c r="H9045" s="6"/>
      <c r="I9045" s="9"/>
      <c r="J9045" s="9"/>
      <c r="K9045" s="9"/>
    </row>
    <row r="9046" spans="1:11" x14ac:dyDescent="0.25">
      <c r="A9046" s="2"/>
      <c r="B9046" s="2"/>
      <c r="C9046" s="2"/>
      <c r="E9046" s="2"/>
      <c r="G9046" s="2"/>
      <c r="H9046" s="6"/>
      <c r="I9046" s="9"/>
      <c r="J9046" s="9"/>
      <c r="K9046" s="9"/>
    </row>
    <row r="9047" spans="1:11" x14ac:dyDescent="0.25">
      <c r="A9047" s="2"/>
      <c r="B9047" s="2"/>
      <c r="C9047" s="2"/>
      <c r="E9047" s="2"/>
      <c r="G9047" s="2"/>
      <c r="H9047" s="6"/>
      <c r="I9047" s="9"/>
      <c r="J9047" s="9"/>
      <c r="K9047" s="9"/>
    </row>
    <row r="9048" spans="1:11" x14ac:dyDescent="0.25">
      <c r="A9048" s="2"/>
      <c r="B9048" s="2"/>
      <c r="C9048" s="2"/>
      <c r="E9048" s="2"/>
      <c r="G9048" s="2"/>
      <c r="H9048" s="6"/>
      <c r="I9048" s="9"/>
      <c r="J9048" s="9"/>
      <c r="K9048" s="9"/>
    </row>
    <row r="9049" spans="1:11" x14ac:dyDescent="0.25">
      <c r="A9049" s="2"/>
      <c r="B9049" s="2"/>
      <c r="C9049" s="2"/>
      <c r="E9049" s="2"/>
      <c r="G9049" s="2"/>
      <c r="H9049" s="6"/>
      <c r="I9049" s="9"/>
      <c r="J9049" s="9"/>
      <c r="K9049" s="9"/>
    </row>
    <row r="9050" spans="1:11" x14ac:dyDescent="0.25">
      <c r="A9050" s="2"/>
      <c r="B9050" s="2"/>
      <c r="C9050" s="2"/>
      <c r="E9050" s="2"/>
      <c r="G9050" s="2"/>
      <c r="H9050" s="6"/>
      <c r="I9050" s="9"/>
      <c r="J9050" s="9"/>
      <c r="K9050" s="9"/>
    </row>
    <row r="9051" spans="1:11" x14ac:dyDescent="0.25">
      <c r="A9051" s="2"/>
      <c r="B9051" s="2"/>
      <c r="C9051" s="2"/>
      <c r="E9051" s="2"/>
      <c r="G9051" s="2"/>
      <c r="H9051" s="6"/>
      <c r="I9051" s="9"/>
      <c r="J9051" s="9"/>
      <c r="K9051" s="9"/>
    </row>
    <row r="9052" spans="1:11" x14ac:dyDescent="0.25">
      <c r="A9052" s="2"/>
      <c r="B9052" s="2"/>
      <c r="C9052" s="2"/>
      <c r="E9052" s="2"/>
      <c r="G9052" s="2"/>
      <c r="H9052" s="6"/>
      <c r="I9052" s="9"/>
      <c r="J9052" s="9"/>
      <c r="K9052" s="9"/>
    </row>
    <row r="9053" spans="1:11" x14ac:dyDescent="0.25">
      <c r="A9053" s="2"/>
      <c r="B9053" s="2"/>
      <c r="C9053" s="2"/>
      <c r="E9053" s="2"/>
      <c r="G9053" s="2"/>
      <c r="H9053" s="6"/>
      <c r="I9053" s="9"/>
      <c r="J9053" s="9"/>
      <c r="K9053" s="9"/>
    </row>
    <row r="9054" spans="1:11" x14ac:dyDescent="0.25">
      <c r="A9054" s="2"/>
      <c r="B9054" s="2"/>
      <c r="C9054" s="2"/>
      <c r="E9054" s="2"/>
      <c r="G9054" s="2"/>
      <c r="H9054" s="6"/>
      <c r="I9054" s="9"/>
      <c r="J9054" s="9"/>
      <c r="K9054" s="9"/>
    </row>
    <row r="9055" spans="1:11" x14ac:dyDescent="0.25">
      <c r="A9055" s="2"/>
      <c r="B9055" s="2"/>
      <c r="C9055" s="2"/>
      <c r="E9055" s="2"/>
      <c r="G9055" s="2"/>
      <c r="H9055" s="6"/>
      <c r="I9055" s="9"/>
      <c r="J9055" s="9"/>
      <c r="K9055" s="9"/>
    </row>
    <row r="9056" spans="1:11" x14ac:dyDescent="0.25">
      <c r="A9056" s="2"/>
      <c r="B9056" s="2"/>
      <c r="C9056" s="2"/>
      <c r="E9056" s="2"/>
      <c r="G9056" s="2"/>
      <c r="H9056" s="6"/>
      <c r="I9056" s="9"/>
      <c r="J9056" s="9"/>
      <c r="K9056" s="9"/>
    </row>
    <row r="9057" spans="1:11" x14ac:dyDescent="0.25">
      <c r="A9057" s="2"/>
      <c r="B9057" s="2"/>
      <c r="C9057" s="2"/>
      <c r="E9057" s="2"/>
      <c r="G9057" s="2"/>
      <c r="H9057" s="6"/>
      <c r="I9057" s="9"/>
      <c r="J9057" s="9"/>
      <c r="K9057" s="9"/>
    </row>
    <row r="9058" spans="1:11" x14ac:dyDescent="0.25">
      <c r="A9058" s="2"/>
      <c r="B9058" s="2"/>
      <c r="C9058" s="2"/>
      <c r="E9058" s="2"/>
      <c r="G9058" s="2"/>
      <c r="H9058" s="6"/>
      <c r="I9058" s="9"/>
      <c r="J9058" s="9"/>
      <c r="K9058" s="9"/>
    </row>
    <row r="9059" spans="1:11" x14ac:dyDescent="0.25">
      <c r="A9059" s="2"/>
      <c r="B9059" s="2"/>
      <c r="C9059" s="2"/>
      <c r="E9059" s="2"/>
      <c r="G9059" s="2"/>
      <c r="H9059" s="6"/>
      <c r="I9059" s="9"/>
      <c r="J9059" s="9"/>
      <c r="K9059" s="9"/>
    </row>
    <row r="9060" spans="1:11" x14ac:dyDescent="0.25">
      <c r="A9060" s="2"/>
      <c r="B9060" s="2"/>
      <c r="C9060" s="2"/>
      <c r="E9060" s="2"/>
      <c r="G9060" s="2"/>
      <c r="H9060" s="6"/>
      <c r="I9060" s="9"/>
      <c r="J9060" s="9"/>
      <c r="K9060" s="9"/>
    </row>
    <row r="9061" spans="1:11" x14ac:dyDescent="0.25">
      <c r="A9061" s="2"/>
      <c r="B9061" s="2"/>
      <c r="C9061" s="2"/>
      <c r="E9061" s="2"/>
      <c r="G9061" s="2"/>
      <c r="H9061" s="6"/>
      <c r="I9061" s="9"/>
      <c r="J9061" s="9"/>
      <c r="K9061" s="9"/>
    </row>
    <row r="9062" spans="1:11" x14ac:dyDescent="0.25">
      <c r="A9062" s="2"/>
      <c r="B9062" s="2"/>
      <c r="C9062" s="2"/>
      <c r="E9062" s="2"/>
      <c r="G9062" s="2"/>
      <c r="H9062" s="6"/>
      <c r="I9062" s="9"/>
      <c r="J9062" s="9"/>
      <c r="K9062" s="9"/>
    </row>
    <row r="9063" spans="1:11" x14ac:dyDescent="0.25">
      <c r="A9063" s="2"/>
      <c r="B9063" s="2"/>
      <c r="C9063" s="2"/>
      <c r="E9063" s="2"/>
      <c r="G9063" s="2"/>
      <c r="H9063" s="6"/>
      <c r="I9063" s="9"/>
      <c r="J9063" s="9"/>
      <c r="K9063" s="9"/>
    </row>
    <row r="9064" spans="1:11" x14ac:dyDescent="0.25">
      <c r="A9064" s="2"/>
      <c r="B9064" s="2"/>
      <c r="C9064" s="2"/>
      <c r="E9064" s="2"/>
      <c r="G9064" s="2"/>
      <c r="H9064" s="6"/>
      <c r="I9064" s="9"/>
      <c r="J9064" s="9"/>
      <c r="K9064" s="9"/>
    </row>
    <row r="9065" spans="1:11" x14ac:dyDescent="0.25">
      <c r="A9065" s="2"/>
      <c r="B9065" s="2"/>
      <c r="C9065" s="2"/>
      <c r="E9065" s="2"/>
      <c r="G9065" s="2"/>
      <c r="H9065" s="6"/>
      <c r="I9065" s="9"/>
      <c r="J9065" s="9"/>
      <c r="K9065" s="9"/>
    </row>
    <row r="9066" spans="1:11" x14ac:dyDescent="0.25">
      <c r="A9066" s="2"/>
      <c r="B9066" s="2"/>
      <c r="C9066" s="2"/>
      <c r="E9066" s="2"/>
      <c r="G9066" s="2"/>
      <c r="H9066" s="6"/>
      <c r="I9066" s="9"/>
      <c r="J9066" s="9"/>
      <c r="K9066" s="9"/>
    </row>
    <row r="9067" spans="1:11" x14ac:dyDescent="0.25">
      <c r="A9067" s="2"/>
      <c r="B9067" s="2"/>
      <c r="C9067" s="2"/>
      <c r="E9067" s="2"/>
      <c r="G9067" s="2"/>
      <c r="H9067" s="6"/>
      <c r="I9067" s="9"/>
      <c r="J9067" s="9"/>
      <c r="K9067" s="9"/>
    </row>
    <row r="9068" spans="1:11" x14ac:dyDescent="0.25">
      <c r="A9068" s="2"/>
      <c r="B9068" s="2"/>
      <c r="C9068" s="2"/>
      <c r="E9068" s="2"/>
      <c r="G9068" s="2"/>
      <c r="H9068" s="6"/>
      <c r="I9068" s="9"/>
      <c r="J9068" s="9"/>
      <c r="K9068" s="9"/>
    </row>
    <row r="9069" spans="1:11" x14ac:dyDescent="0.25">
      <c r="A9069" s="2"/>
      <c r="B9069" s="2"/>
      <c r="C9069" s="2"/>
      <c r="E9069" s="2"/>
      <c r="G9069" s="2"/>
      <c r="H9069" s="6"/>
      <c r="I9069" s="9"/>
      <c r="J9069" s="9"/>
      <c r="K9069" s="9"/>
    </row>
    <row r="9070" spans="1:11" x14ac:dyDescent="0.25">
      <c r="A9070" s="2"/>
      <c r="B9070" s="2"/>
      <c r="C9070" s="2"/>
      <c r="E9070" s="2"/>
      <c r="G9070" s="2"/>
      <c r="H9070" s="6"/>
      <c r="I9070" s="9"/>
      <c r="J9070" s="9"/>
      <c r="K9070" s="9"/>
    </row>
    <row r="9071" spans="1:11" x14ac:dyDescent="0.25">
      <c r="A9071" s="2"/>
      <c r="B9071" s="2"/>
      <c r="C9071" s="2"/>
      <c r="E9071" s="2"/>
      <c r="G9071" s="2"/>
      <c r="H9071" s="6"/>
      <c r="I9071" s="9"/>
      <c r="J9071" s="9"/>
      <c r="K9071" s="9"/>
    </row>
    <row r="9072" spans="1:11" x14ac:dyDescent="0.25">
      <c r="A9072" s="2"/>
      <c r="B9072" s="2"/>
      <c r="C9072" s="2"/>
      <c r="E9072" s="2"/>
      <c r="G9072" s="2"/>
      <c r="H9072" s="6"/>
      <c r="I9072" s="9"/>
      <c r="J9072" s="9"/>
      <c r="K9072" s="9"/>
    </row>
    <row r="9073" spans="1:11" x14ac:dyDescent="0.25">
      <c r="A9073" s="2"/>
      <c r="B9073" s="2"/>
      <c r="C9073" s="2"/>
      <c r="E9073" s="2"/>
      <c r="G9073" s="2"/>
      <c r="H9073" s="6"/>
      <c r="I9073" s="9"/>
      <c r="J9073" s="9"/>
      <c r="K9073" s="9"/>
    </row>
    <row r="9074" spans="1:11" x14ac:dyDescent="0.25">
      <c r="A9074" s="2"/>
      <c r="B9074" s="2"/>
      <c r="C9074" s="2"/>
      <c r="E9074" s="2"/>
      <c r="G9074" s="2"/>
      <c r="H9074" s="6"/>
      <c r="I9074" s="9"/>
      <c r="J9074" s="9"/>
      <c r="K9074" s="9"/>
    </row>
    <row r="9075" spans="1:11" x14ac:dyDescent="0.25">
      <c r="A9075" s="2"/>
      <c r="B9075" s="2"/>
      <c r="C9075" s="2"/>
      <c r="E9075" s="2"/>
      <c r="G9075" s="2"/>
      <c r="H9075" s="6"/>
      <c r="I9075" s="9"/>
      <c r="J9075" s="9"/>
      <c r="K9075" s="9"/>
    </row>
    <row r="9076" spans="1:11" x14ac:dyDescent="0.25">
      <c r="A9076" s="2"/>
      <c r="B9076" s="2"/>
      <c r="C9076" s="2"/>
      <c r="E9076" s="2"/>
      <c r="G9076" s="2"/>
      <c r="H9076" s="6"/>
      <c r="I9076" s="9"/>
      <c r="J9076" s="9"/>
      <c r="K9076" s="9"/>
    </row>
    <row r="9077" spans="1:11" x14ac:dyDescent="0.25">
      <c r="A9077" s="2"/>
      <c r="B9077" s="2"/>
      <c r="C9077" s="2"/>
      <c r="E9077" s="2"/>
      <c r="G9077" s="2"/>
      <c r="H9077" s="6"/>
      <c r="I9077" s="9"/>
      <c r="J9077" s="9"/>
      <c r="K9077" s="9"/>
    </row>
    <row r="9078" spans="1:11" x14ac:dyDescent="0.25">
      <c r="A9078" s="2"/>
      <c r="B9078" s="2"/>
      <c r="C9078" s="2"/>
      <c r="E9078" s="2"/>
      <c r="G9078" s="2"/>
      <c r="H9078" s="6"/>
      <c r="I9078" s="9"/>
      <c r="J9078" s="9"/>
      <c r="K9078" s="9"/>
    </row>
    <row r="9079" spans="1:11" x14ac:dyDescent="0.25">
      <c r="A9079" s="2"/>
      <c r="B9079" s="2"/>
      <c r="C9079" s="2"/>
      <c r="E9079" s="2"/>
      <c r="G9079" s="2"/>
      <c r="H9079" s="6"/>
      <c r="I9079" s="9"/>
      <c r="J9079" s="9"/>
      <c r="K9079" s="9"/>
    </row>
    <row r="9080" spans="1:11" x14ac:dyDescent="0.25">
      <c r="A9080" s="2"/>
      <c r="B9080" s="2"/>
      <c r="C9080" s="2"/>
      <c r="E9080" s="2"/>
      <c r="G9080" s="2"/>
      <c r="H9080" s="6"/>
      <c r="I9080" s="9"/>
      <c r="J9080" s="9"/>
      <c r="K9080" s="9"/>
    </row>
    <row r="9081" spans="1:11" x14ac:dyDescent="0.25">
      <c r="A9081" s="2"/>
      <c r="B9081" s="2"/>
      <c r="C9081" s="2"/>
      <c r="E9081" s="2"/>
      <c r="G9081" s="2"/>
      <c r="H9081" s="6"/>
      <c r="I9081" s="9"/>
      <c r="J9081" s="9"/>
      <c r="K9081" s="9"/>
    </row>
    <row r="9082" spans="1:11" x14ac:dyDescent="0.25">
      <c r="A9082" s="2"/>
      <c r="B9082" s="2"/>
      <c r="C9082" s="2"/>
      <c r="E9082" s="2"/>
      <c r="G9082" s="2"/>
      <c r="H9082" s="6"/>
      <c r="I9082" s="9"/>
      <c r="J9082" s="9"/>
      <c r="K9082" s="9"/>
    </row>
    <row r="9083" spans="1:11" x14ac:dyDescent="0.25">
      <c r="A9083" s="2"/>
      <c r="B9083" s="2"/>
      <c r="C9083" s="2"/>
      <c r="E9083" s="2"/>
      <c r="G9083" s="2"/>
      <c r="H9083" s="6"/>
      <c r="I9083" s="9"/>
      <c r="J9083" s="9"/>
      <c r="K9083" s="9"/>
    </row>
    <row r="9084" spans="1:11" x14ac:dyDescent="0.25">
      <c r="A9084" s="2"/>
      <c r="B9084" s="2"/>
      <c r="C9084" s="2"/>
      <c r="E9084" s="2"/>
      <c r="G9084" s="2"/>
      <c r="H9084" s="6"/>
      <c r="I9084" s="9"/>
      <c r="J9084" s="9"/>
      <c r="K9084" s="9"/>
    </row>
    <row r="9085" spans="1:11" x14ac:dyDescent="0.25">
      <c r="A9085" s="2"/>
      <c r="B9085" s="2"/>
      <c r="C9085" s="2"/>
      <c r="E9085" s="2"/>
      <c r="G9085" s="2"/>
      <c r="H9085" s="6"/>
      <c r="I9085" s="9"/>
      <c r="J9085" s="9"/>
      <c r="K9085" s="9"/>
    </row>
    <row r="9086" spans="1:11" x14ac:dyDescent="0.25">
      <c r="A9086" s="2"/>
      <c r="B9086" s="2"/>
      <c r="C9086" s="2"/>
      <c r="E9086" s="2"/>
      <c r="G9086" s="2"/>
      <c r="H9086" s="6"/>
      <c r="I9086" s="9"/>
      <c r="J9086" s="9"/>
      <c r="K9086" s="9"/>
    </row>
    <row r="9087" spans="1:11" x14ac:dyDescent="0.25">
      <c r="A9087" s="2"/>
      <c r="B9087" s="2"/>
      <c r="C9087" s="2"/>
      <c r="E9087" s="2"/>
      <c r="G9087" s="2"/>
      <c r="H9087" s="6"/>
      <c r="I9087" s="9"/>
      <c r="J9087" s="9"/>
      <c r="K9087" s="9"/>
    </row>
    <row r="9088" spans="1:11" x14ac:dyDescent="0.25">
      <c r="A9088" s="2"/>
      <c r="B9088" s="2"/>
      <c r="C9088" s="2"/>
      <c r="E9088" s="2"/>
      <c r="G9088" s="2"/>
      <c r="H9088" s="6"/>
      <c r="I9088" s="9"/>
      <c r="J9088" s="9"/>
      <c r="K9088" s="9"/>
    </row>
    <row r="9089" spans="1:11" x14ac:dyDescent="0.25">
      <c r="A9089" s="2"/>
      <c r="B9089" s="2"/>
      <c r="C9089" s="2"/>
      <c r="E9089" s="2"/>
      <c r="G9089" s="2"/>
      <c r="H9089" s="6"/>
      <c r="I9089" s="9"/>
      <c r="J9089" s="9"/>
      <c r="K9089" s="9"/>
    </row>
    <row r="9090" spans="1:11" x14ac:dyDescent="0.25">
      <c r="A9090" s="2"/>
      <c r="B9090" s="2"/>
      <c r="C9090" s="2"/>
      <c r="E9090" s="2"/>
      <c r="G9090" s="2"/>
      <c r="H9090" s="6"/>
      <c r="I9090" s="9"/>
      <c r="J9090" s="9"/>
      <c r="K9090" s="9"/>
    </row>
    <row r="9091" spans="1:11" x14ac:dyDescent="0.25">
      <c r="A9091" s="2"/>
      <c r="B9091" s="2"/>
      <c r="C9091" s="2"/>
      <c r="E9091" s="2"/>
      <c r="G9091" s="2"/>
      <c r="H9091" s="6"/>
      <c r="I9091" s="9"/>
      <c r="J9091" s="9"/>
      <c r="K9091" s="9"/>
    </row>
    <row r="9092" spans="1:11" x14ac:dyDescent="0.25">
      <c r="A9092" s="2"/>
      <c r="B9092" s="2"/>
      <c r="C9092" s="2"/>
      <c r="E9092" s="2"/>
      <c r="G9092" s="2"/>
      <c r="H9092" s="6"/>
      <c r="I9092" s="9"/>
      <c r="J9092" s="9"/>
      <c r="K9092" s="9"/>
    </row>
    <row r="9093" spans="1:11" x14ac:dyDescent="0.25">
      <c r="A9093" s="2"/>
      <c r="B9093" s="2"/>
      <c r="C9093" s="2"/>
      <c r="E9093" s="2"/>
      <c r="G9093" s="2"/>
      <c r="H9093" s="6"/>
      <c r="I9093" s="9"/>
      <c r="J9093" s="9"/>
      <c r="K9093" s="9"/>
    </row>
    <row r="9094" spans="1:11" x14ac:dyDescent="0.25">
      <c r="A9094" s="2"/>
      <c r="B9094" s="2"/>
      <c r="C9094" s="2"/>
      <c r="E9094" s="2"/>
      <c r="G9094" s="2"/>
      <c r="H9094" s="6"/>
      <c r="I9094" s="9"/>
      <c r="J9094" s="9"/>
      <c r="K9094" s="9"/>
    </row>
    <row r="9095" spans="1:11" x14ac:dyDescent="0.25">
      <c r="A9095" s="2"/>
      <c r="B9095" s="2"/>
      <c r="C9095" s="2"/>
      <c r="E9095" s="2"/>
      <c r="G9095" s="2"/>
      <c r="H9095" s="6"/>
      <c r="I9095" s="9"/>
      <c r="J9095" s="9"/>
      <c r="K9095" s="9"/>
    </row>
    <row r="9096" spans="1:11" x14ac:dyDescent="0.25">
      <c r="A9096" s="2"/>
      <c r="B9096" s="2"/>
      <c r="C9096" s="2"/>
      <c r="E9096" s="2"/>
      <c r="G9096" s="2"/>
      <c r="H9096" s="6"/>
      <c r="I9096" s="9"/>
      <c r="J9096" s="9"/>
      <c r="K9096" s="9"/>
    </row>
    <row r="9097" spans="1:11" x14ac:dyDescent="0.25">
      <c r="A9097" s="2"/>
      <c r="B9097" s="2"/>
      <c r="C9097" s="2"/>
      <c r="E9097" s="2"/>
      <c r="G9097" s="2"/>
      <c r="H9097" s="6"/>
      <c r="I9097" s="9"/>
      <c r="J9097" s="9"/>
      <c r="K9097" s="9"/>
    </row>
    <row r="9098" spans="1:11" x14ac:dyDescent="0.25">
      <c r="A9098" s="2"/>
      <c r="B9098" s="2"/>
      <c r="C9098" s="2"/>
      <c r="E9098" s="2"/>
      <c r="G9098" s="2"/>
      <c r="H9098" s="6"/>
      <c r="I9098" s="9"/>
      <c r="J9098" s="9"/>
      <c r="K9098" s="9"/>
    </row>
    <row r="9099" spans="1:11" x14ac:dyDescent="0.25">
      <c r="A9099" s="2"/>
      <c r="B9099" s="2"/>
      <c r="C9099" s="2"/>
      <c r="E9099" s="2"/>
      <c r="G9099" s="2"/>
      <c r="H9099" s="6"/>
      <c r="I9099" s="9"/>
      <c r="J9099" s="9"/>
      <c r="K9099" s="9"/>
    </row>
    <row r="9100" spans="1:11" x14ac:dyDescent="0.25">
      <c r="A9100" s="2"/>
      <c r="B9100" s="2"/>
      <c r="C9100" s="2"/>
      <c r="E9100" s="2"/>
      <c r="G9100" s="2"/>
      <c r="H9100" s="6"/>
      <c r="I9100" s="9"/>
      <c r="J9100" s="9"/>
      <c r="K9100" s="9"/>
    </row>
    <row r="9101" spans="1:11" x14ac:dyDescent="0.25">
      <c r="A9101" s="2"/>
      <c r="B9101" s="2"/>
      <c r="C9101" s="2"/>
      <c r="E9101" s="2"/>
      <c r="G9101" s="2"/>
      <c r="H9101" s="6"/>
      <c r="I9101" s="9"/>
      <c r="J9101" s="9"/>
      <c r="K9101" s="9"/>
    </row>
    <row r="9102" spans="1:11" x14ac:dyDescent="0.25">
      <c r="A9102" s="2"/>
      <c r="B9102" s="2"/>
      <c r="C9102" s="2"/>
      <c r="E9102" s="2"/>
      <c r="G9102" s="2"/>
      <c r="H9102" s="6"/>
      <c r="I9102" s="9"/>
      <c r="J9102" s="9"/>
      <c r="K9102" s="9"/>
    </row>
    <row r="9103" spans="1:11" x14ac:dyDescent="0.25">
      <c r="A9103" s="2"/>
      <c r="B9103" s="2"/>
      <c r="C9103" s="2"/>
      <c r="E9103" s="2"/>
      <c r="G9103" s="2"/>
      <c r="H9103" s="6"/>
      <c r="I9103" s="9"/>
      <c r="J9103" s="9"/>
      <c r="K9103" s="9"/>
    </row>
    <row r="9104" spans="1:11" x14ac:dyDescent="0.25">
      <c r="A9104" s="2"/>
      <c r="B9104" s="2"/>
      <c r="C9104" s="2"/>
      <c r="E9104" s="2"/>
      <c r="G9104" s="2"/>
      <c r="H9104" s="6"/>
      <c r="I9104" s="9"/>
      <c r="J9104" s="9"/>
      <c r="K9104" s="9"/>
    </row>
    <row r="9105" spans="1:11" x14ac:dyDescent="0.25">
      <c r="A9105" s="2"/>
      <c r="B9105" s="2"/>
      <c r="C9105" s="2"/>
      <c r="E9105" s="2"/>
      <c r="G9105" s="2"/>
      <c r="H9105" s="6"/>
      <c r="I9105" s="9"/>
      <c r="J9105" s="9"/>
      <c r="K9105" s="9"/>
    </row>
    <row r="9106" spans="1:11" x14ac:dyDescent="0.25">
      <c r="A9106" s="2"/>
      <c r="B9106" s="2"/>
      <c r="C9106" s="2"/>
      <c r="E9106" s="2"/>
      <c r="G9106" s="2"/>
      <c r="H9106" s="6"/>
      <c r="I9106" s="9"/>
      <c r="J9106" s="9"/>
      <c r="K9106" s="9"/>
    </row>
    <row r="9107" spans="1:11" x14ac:dyDescent="0.25">
      <c r="A9107" s="2"/>
      <c r="B9107" s="2"/>
      <c r="C9107" s="2"/>
      <c r="E9107" s="2"/>
      <c r="G9107" s="2"/>
      <c r="H9107" s="6"/>
      <c r="I9107" s="9"/>
      <c r="J9107" s="9"/>
      <c r="K9107" s="9"/>
    </row>
    <row r="9108" spans="1:11" x14ac:dyDescent="0.25">
      <c r="A9108" s="2"/>
      <c r="B9108" s="2"/>
      <c r="C9108" s="2"/>
      <c r="E9108" s="2"/>
      <c r="G9108" s="2"/>
      <c r="H9108" s="6"/>
      <c r="I9108" s="9"/>
      <c r="J9108" s="9"/>
      <c r="K9108" s="9"/>
    </row>
    <row r="9109" spans="1:11" x14ac:dyDescent="0.25">
      <c r="A9109" s="2"/>
      <c r="B9109" s="2"/>
      <c r="C9109" s="2"/>
      <c r="E9109" s="2"/>
      <c r="G9109" s="2"/>
      <c r="H9109" s="6"/>
      <c r="I9109" s="9"/>
      <c r="J9109" s="9"/>
      <c r="K9109" s="9"/>
    </row>
    <row r="9110" spans="1:11" x14ac:dyDescent="0.25">
      <c r="A9110" s="2"/>
      <c r="B9110" s="2"/>
      <c r="C9110" s="2"/>
      <c r="E9110" s="2"/>
      <c r="G9110" s="2"/>
      <c r="H9110" s="6"/>
      <c r="I9110" s="9"/>
      <c r="J9110" s="9"/>
      <c r="K9110" s="9"/>
    </row>
    <row r="9111" spans="1:11" x14ac:dyDescent="0.25">
      <c r="A9111" s="2"/>
      <c r="B9111" s="2"/>
      <c r="C9111" s="2"/>
      <c r="E9111" s="2"/>
      <c r="G9111" s="2"/>
      <c r="H9111" s="6"/>
      <c r="I9111" s="9"/>
      <c r="J9111" s="9"/>
      <c r="K9111" s="9"/>
    </row>
    <row r="9112" spans="1:11" x14ac:dyDescent="0.25">
      <c r="A9112" s="2"/>
      <c r="B9112" s="2"/>
      <c r="C9112" s="2"/>
      <c r="E9112" s="2"/>
      <c r="G9112" s="2"/>
      <c r="H9112" s="6"/>
      <c r="I9112" s="9"/>
      <c r="J9112" s="9"/>
      <c r="K9112" s="9"/>
    </row>
    <row r="9113" spans="1:11" x14ac:dyDescent="0.25">
      <c r="A9113" s="2"/>
      <c r="B9113" s="2"/>
      <c r="C9113" s="2"/>
      <c r="E9113" s="2"/>
      <c r="G9113" s="2"/>
      <c r="H9113" s="6"/>
      <c r="I9113" s="9"/>
      <c r="J9113" s="9"/>
      <c r="K9113" s="9"/>
    </row>
    <row r="9114" spans="1:11" x14ac:dyDescent="0.25">
      <c r="A9114" s="2"/>
      <c r="B9114" s="2"/>
      <c r="C9114" s="2"/>
      <c r="E9114" s="2"/>
      <c r="G9114" s="2"/>
      <c r="H9114" s="6"/>
      <c r="I9114" s="9"/>
      <c r="J9114" s="9"/>
      <c r="K9114" s="9"/>
    </row>
    <row r="9115" spans="1:11" x14ac:dyDescent="0.25">
      <c r="A9115" s="2"/>
      <c r="B9115" s="2"/>
      <c r="C9115" s="2"/>
      <c r="E9115" s="2"/>
      <c r="G9115" s="2"/>
      <c r="H9115" s="6"/>
      <c r="I9115" s="9"/>
      <c r="J9115" s="9"/>
      <c r="K9115" s="9"/>
    </row>
    <row r="9116" spans="1:11" x14ac:dyDescent="0.25">
      <c r="A9116" s="2"/>
      <c r="B9116" s="2"/>
      <c r="C9116" s="2"/>
      <c r="E9116" s="2"/>
      <c r="G9116" s="2"/>
      <c r="H9116" s="6"/>
      <c r="I9116" s="9"/>
      <c r="J9116" s="9"/>
      <c r="K9116" s="9"/>
    </row>
    <row r="9117" spans="1:11" x14ac:dyDescent="0.25">
      <c r="A9117" s="2"/>
      <c r="B9117" s="2"/>
      <c r="C9117" s="2"/>
      <c r="E9117" s="2"/>
      <c r="G9117" s="2"/>
      <c r="H9117" s="6"/>
      <c r="I9117" s="9"/>
      <c r="J9117" s="9"/>
      <c r="K9117" s="9"/>
    </row>
    <row r="9118" spans="1:11" x14ac:dyDescent="0.25">
      <c r="A9118" s="2"/>
      <c r="B9118" s="2"/>
      <c r="C9118" s="2"/>
      <c r="E9118" s="2"/>
      <c r="G9118" s="2"/>
      <c r="H9118" s="6"/>
      <c r="I9118" s="9"/>
      <c r="J9118" s="9"/>
      <c r="K9118" s="9"/>
    </row>
    <row r="9119" spans="1:11" x14ac:dyDescent="0.25">
      <c r="A9119" s="2"/>
      <c r="B9119" s="2"/>
      <c r="C9119" s="2"/>
      <c r="E9119" s="2"/>
      <c r="G9119" s="2"/>
      <c r="H9119" s="6"/>
      <c r="I9119" s="9"/>
      <c r="J9119" s="9"/>
      <c r="K9119" s="9"/>
    </row>
    <row r="9120" spans="1:11" x14ac:dyDescent="0.25">
      <c r="A9120" s="2"/>
      <c r="B9120" s="2"/>
      <c r="C9120" s="2"/>
      <c r="E9120" s="2"/>
      <c r="G9120" s="2"/>
      <c r="H9120" s="6"/>
      <c r="I9120" s="9"/>
      <c r="J9120" s="9"/>
      <c r="K9120" s="9"/>
    </row>
    <row r="9121" spans="1:11" x14ac:dyDescent="0.25">
      <c r="A9121" s="2"/>
      <c r="B9121" s="2"/>
      <c r="C9121" s="2"/>
      <c r="E9121" s="2"/>
      <c r="G9121" s="2"/>
      <c r="H9121" s="6"/>
      <c r="I9121" s="9"/>
      <c r="J9121" s="9"/>
      <c r="K9121" s="9"/>
    </row>
    <row r="9122" spans="1:11" x14ac:dyDescent="0.25">
      <c r="A9122" s="2"/>
      <c r="B9122" s="2"/>
      <c r="C9122" s="2"/>
      <c r="E9122" s="2"/>
      <c r="G9122" s="2"/>
      <c r="H9122" s="6"/>
      <c r="I9122" s="9"/>
      <c r="J9122" s="9"/>
      <c r="K9122" s="9"/>
    </row>
    <row r="9123" spans="1:11" x14ac:dyDescent="0.25">
      <c r="A9123" s="2"/>
      <c r="B9123" s="2"/>
      <c r="C9123" s="2"/>
      <c r="E9123" s="2"/>
      <c r="G9123" s="2"/>
      <c r="H9123" s="6"/>
      <c r="I9123" s="9"/>
      <c r="J9123" s="9"/>
      <c r="K9123" s="9"/>
    </row>
    <row r="9124" spans="1:11" x14ac:dyDescent="0.25">
      <c r="A9124" s="2"/>
      <c r="B9124" s="2"/>
      <c r="C9124" s="2"/>
      <c r="E9124" s="2"/>
      <c r="G9124" s="2"/>
      <c r="H9124" s="6"/>
      <c r="I9124" s="9"/>
      <c r="J9124" s="9"/>
      <c r="K9124" s="9"/>
    </row>
    <row r="9125" spans="1:11" x14ac:dyDescent="0.25">
      <c r="A9125" s="2"/>
      <c r="B9125" s="2"/>
      <c r="C9125" s="2"/>
      <c r="E9125" s="2"/>
      <c r="G9125" s="2"/>
      <c r="H9125" s="6"/>
      <c r="I9125" s="9"/>
      <c r="J9125" s="9"/>
      <c r="K9125" s="9"/>
    </row>
    <row r="9126" spans="1:11" x14ac:dyDescent="0.25">
      <c r="A9126" s="2"/>
      <c r="B9126" s="2"/>
      <c r="C9126" s="2"/>
      <c r="E9126" s="2"/>
      <c r="G9126" s="2"/>
      <c r="H9126" s="6"/>
      <c r="I9126" s="9"/>
      <c r="J9126" s="9"/>
      <c r="K9126" s="9"/>
    </row>
    <row r="9127" spans="1:11" x14ac:dyDescent="0.25">
      <c r="A9127" s="2"/>
      <c r="B9127" s="2"/>
      <c r="C9127" s="2"/>
      <c r="E9127" s="2"/>
      <c r="G9127" s="2"/>
      <c r="H9127" s="6"/>
      <c r="I9127" s="9"/>
      <c r="J9127" s="9"/>
      <c r="K9127" s="9"/>
    </row>
    <row r="9128" spans="1:11" x14ac:dyDescent="0.25">
      <c r="A9128" s="2"/>
      <c r="B9128" s="2"/>
      <c r="C9128" s="2"/>
      <c r="E9128" s="2"/>
      <c r="G9128" s="2"/>
      <c r="H9128" s="6"/>
      <c r="I9128" s="9"/>
      <c r="J9128" s="9"/>
      <c r="K9128" s="9"/>
    </row>
    <row r="9129" spans="1:11" x14ac:dyDescent="0.25">
      <c r="A9129" s="2"/>
      <c r="B9129" s="2"/>
      <c r="C9129" s="2"/>
      <c r="E9129" s="2"/>
      <c r="G9129" s="2"/>
      <c r="H9129" s="6"/>
      <c r="I9129" s="9"/>
      <c r="J9129" s="9"/>
      <c r="K9129" s="9"/>
    </row>
    <row r="9130" spans="1:11" x14ac:dyDescent="0.25">
      <c r="A9130" s="2"/>
      <c r="B9130" s="2"/>
      <c r="C9130" s="2"/>
      <c r="E9130" s="2"/>
      <c r="G9130" s="2"/>
      <c r="H9130" s="6"/>
      <c r="I9130" s="9"/>
      <c r="J9130" s="9"/>
      <c r="K9130" s="9"/>
    </row>
    <row r="9131" spans="1:11" x14ac:dyDescent="0.25">
      <c r="A9131" s="2"/>
      <c r="B9131" s="2"/>
      <c r="C9131" s="2"/>
      <c r="E9131" s="2"/>
      <c r="G9131" s="2"/>
      <c r="H9131" s="6"/>
      <c r="I9131" s="9"/>
      <c r="J9131" s="9"/>
      <c r="K9131" s="9"/>
    </row>
    <row r="9132" spans="1:11" x14ac:dyDescent="0.25">
      <c r="A9132" s="2"/>
      <c r="B9132" s="2"/>
      <c r="C9132" s="2"/>
      <c r="E9132" s="2"/>
      <c r="G9132" s="2"/>
      <c r="H9132" s="6"/>
      <c r="I9132" s="9"/>
      <c r="J9132" s="9"/>
      <c r="K9132" s="9"/>
    </row>
    <row r="9133" spans="1:11" x14ac:dyDescent="0.25">
      <c r="A9133" s="2"/>
      <c r="B9133" s="2"/>
      <c r="C9133" s="2"/>
      <c r="E9133" s="2"/>
      <c r="G9133" s="2"/>
      <c r="H9133" s="6"/>
      <c r="I9133" s="9"/>
      <c r="J9133" s="9"/>
      <c r="K9133" s="9"/>
    </row>
    <row r="9134" spans="1:11" x14ac:dyDescent="0.25">
      <c r="A9134" s="2"/>
      <c r="B9134" s="2"/>
      <c r="C9134" s="2"/>
      <c r="E9134" s="2"/>
      <c r="G9134" s="2"/>
      <c r="H9134" s="6"/>
      <c r="I9134" s="9"/>
      <c r="J9134" s="9"/>
      <c r="K9134" s="9"/>
    </row>
    <row r="9135" spans="1:11" x14ac:dyDescent="0.25">
      <c r="A9135" s="2"/>
      <c r="B9135" s="2"/>
      <c r="C9135" s="2"/>
      <c r="E9135" s="2"/>
      <c r="G9135" s="2"/>
      <c r="H9135" s="6"/>
      <c r="I9135" s="9"/>
      <c r="J9135" s="9"/>
      <c r="K9135" s="9"/>
    </row>
    <row r="9136" spans="1:11" x14ac:dyDescent="0.25">
      <c r="A9136" s="2"/>
      <c r="B9136" s="2"/>
      <c r="C9136" s="2"/>
      <c r="E9136" s="2"/>
      <c r="G9136" s="2"/>
      <c r="H9136" s="6"/>
      <c r="I9136" s="9"/>
      <c r="J9136" s="9"/>
      <c r="K9136" s="9"/>
    </row>
    <row r="9137" spans="1:11" x14ac:dyDescent="0.25">
      <c r="A9137" s="2"/>
      <c r="B9137" s="2"/>
      <c r="C9137" s="2"/>
      <c r="E9137" s="2"/>
      <c r="G9137" s="2"/>
      <c r="H9137" s="6"/>
      <c r="I9137" s="9"/>
      <c r="J9137" s="9"/>
      <c r="K9137" s="9"/>
    </row>
    <row r="9138" spans="1:11" x14ac:dyDescent="0.25">
      <c r="A9138" s="2"/>
      <c r="B9138" s="2"/>
      <c r="C9138" s="2"/>
      <c r="E9138" s="2"/>
      <c r="G9138" s="2"/>
      <c r="H9138" s="6"/>
      <c r="I9138" s="9"/>
      <c r="J9138" s="9"/>
      <c r="K9138" s="9"/>
    </row>
    <row r="9139" spans="1:11" x14ac:dyDescent="0.25">
      <c r="A9139" s="2"/>
      <c r="B9139" s="2"/>
      <c r="C9139" s="2"/>
      <c r="E9139" s="2"/>
      <c r="G9139" s="2"/>
      <c r="H9139" s="6"/>
      <c r="I9139" s="9"/>
      <c r="J9139" s="9"/>
      <c r="K9139" s="9"/>
    </row>
    <row r="9140" spans="1:11" x14ac:dyDescent="0.25">
      <c r="A9140" s="2"/>
      <c r="B9140" s="2"/>
      <c r="C9140" s="2"/>
      <c r="E9140" s="2"/>
      <c r="G9140" s="2"/>
      <c r="H9140" s="6"/>
      <c r="I9140" s="9"/>
      <c r="J9140" s="9"/>
      <c r="K9140" s="9"/>
    </row>
    <row r="9141" spans="1:11" x14ac:dyDescent="0.25">
      <c r="A9141" s="2"/>
      <c r="B9141" s="2"/>
      <c r="C9141" s="2"/>
      <c r="E9141" s="2"/>
      <c r="G9141" s="2"/>
      <c r="H9141" s="6"/>
      <c r="I9141" s="9"/>
      <c r="J9141" s="9"/>
      <c r="K9141" s="9"/>
    </row>
    <row r="9142" spans="1:11" x14ac:dyDescent="0.25">
      <c r="A9142" s="2"/>
      <c r="B9142" s="2"/>
      <c r="C9142" s="2"/>
      <c r="E9142" s="2"/>
      <c r="G9142" s="2"/>
      <c r="H9142" s="6"/>
      <c r="I9142" s="9"/>
      <c r="J9142" s="9"/>
      <c r="K9142" s="9"/>
    </row>
    <row r="9143" spans="1:11" x14ac:dyDescent="0.25">
      <c r="A9143" s="2"/>
      <c r="B9143" s="2"/>
      <c r="C9143" s="2"/>
      <c r="E9143" s="2"/>
      <c r="G9143" s="2"/>
      <c r="H9143" s="6"/>
      <c r="I9143" s="9"/>
      <c r="J9143" s="9"/>
      <c r="K9143" s="9"/>
    </row>
    <row r="9144" spans="1:11" x14ac:dyDescent="0.25">
      <c r="A9144" s="2"/>
      <c r="B9144" s="2"/>
      <c r="C9144" s="2"/>
      <c r="E9144" s="2"/>
      <c r="G9144" s="2"/>
      <c r="H9144" s="6"/>
      <c r="I9144" s="9"/>
      <c r="J9144" s="9"/>
      <c r="K9144" s="9"/>
    </row>
    <row r="9145" spans="1:11" x14ac:dyDescent="0.25">
      <c r="A9145" s="2"/>
      <c r="B9145" s="2"/>
      <c r="C9145" s="2"/>
      <c r="E9145" s="2"/>
      <c r="G9145" s="2"/>
      <c r="H9145" s="6"/>
      <c r="I9145" s="9"/>
      <c r="J9145" s="9"/>
      <c r="K9145" s="9"/>
    </row>
    <row r="9146" spans="1:11" x14ac:dyDescent="0.25">
      <c r="A9146" s="2"/>
      <c r="B9146" s="2"/>
      <c r="C9146" s="2"/>
      <c r="E9146" s="2"/>
      <c r="G9146" s="2"/>
      <c r="H9146" s="6"/>
      <c r="I9146" s="9"/>
      <c r="J9146" s="9"/>
      <c r="K9146" s="9"/>
    </row>
    <row r="9147" spans="1:11" x14ac:dyDescent="0.25">
      <c r="A9147" s="2"/>
      <c r="B9147" s="2"/>
      <c r="C9147" s="2"/>
      <c r="E9147" s="2"/>
      <c r="G9147" s="2"/>
      <c r="H9147" s="6"/>
      <c r="I9147" s="9"/>
      <c r="J9147" s="9"/>
      <c r="K9147" s="9"/>
    </row>
    <row r="9148" spans="1:11" x14ac:dyDescent="0.25">
      <c r="A9148" s="2"/>
      <c r="B9148" s="2"/>
      <c r="C9148" s="2"/>
      <c r="E9148" s="2"/>
      <c r="G9148" s="2"/>
      <c r="H9148" s="6"/>
      <c r="I9148" s="9"/>
      <c r="J9148" s="9"/>
      <c r="K9148" s="9"/>
    </row>
    <row r="9149" spans="1:11" x14ac:dyDescent="0.25">
      <c r="A9149" s="2"/>
      <c r="B9149" s="2"/>
      <c r="C9149" s="2"/>
      <c r="E9149" s="2"/>
      <c r="G9149" s="2"/>
      <c r="H9149" s="6"/>
      <c r="I9149" s="9"/>
      <c r="J9149" s="9"/>
      <c r="K9149" s="9"/>
    </row>
    <row r="9150" spans="1:11" x14ac:dyDescent="0.25">
      <c r="A9150" s="2"/>
      <c r="B9150" s="2"/>
      <c r="C9150" s="2"/>
      <c r="E9150" s="2"/>
      <c r="G9150" s="2"/>
      <c r="H9150" s="6"/>
      <c r="I9150" s="9"/>
      <c r="J9150" s="9"/>
      <c r="K9150" s="9"/>
    </row>
    <row r="9151" spans="1:11" x14ac:dyDescent="0.25">
      <c r="A9151" s="2"/>
      <c r="B9151" s="2"/>
      <c r="C9151" s="2"/>
      <c r="E9151" s="2"/>
      <c r="G9151" s="2"/>
      <c r="H9151" s="6"/>
      <c r="I9151" s="9"/>
      <c r="J9151" s="9"/>
      <c r="K9151" s="9"/>
    </row>
    <row r="9152" spans="1:11" x14ac:dyDescent="0.25">
      <c r="A9152" s="2"/>
      <c r="B9152" s="2"/>
      <c r="C9152" s="2"/>
      <c r="E9152" s="2"/>
      <c r="G9152" s="2"/>
      <c r="H9152" s="6"/>
      <c r="I9152" s="9"/>
      <c r="J9152" s="9"/>
      <c r="K9152" s="9"/>
    </row>
    <row r="9153" spans="1:11" x14ac:dyDescent="0.25">
      <c r="A9153" s="2"/>
      <c r="B9153" s="2"/>
      <c r="C9153" s="2"/>
      <c r="E9153" s="2"/>
      <c r="G9153" s="2"/>
      <c r="H9153" s="6"/>
      <c r="I9153" s="9"/>
      <c r="J9153" s="9"/>
      <c r="K9153" s="9"/>
    </row>
    <row r="9154" spans="1:11" x14ac:dyDescent="0.25">
      <c r="A9154" s="2"/>
      <c r="B9154" s="2"/>
      <c r="C9154" s="2"/>
      <c r="E9154" s="2"/>
      <c r="G9154" s="2"/>
      <c r="H9154" s="6"/>
      <c r="I9154" s="9"/>
      <c r="J9154" s="9"/>
      <c r="K9154" s="9"/>
    </row>
    <row r="9155" spans="1:11" x14ac:dyDescent="0.25">
      <c r="A9155" s="2"/>
      <c r="B9155" s="2"/>
      <c r="C9155" s="2"/>
      <c r="E9155" s="2"/>
      <c r="G9155" s="2"/>
      <c r="H9155" s="6"/>
      <c r="I9155" s="9"/>
      <c r="J9155" s="9"/>
      <c r="K9155" s="9"/>
    </row>
    <row r="9156" spans="1:11" x14ac:dyDescent="0.25">
      <c r="A9156" s="2"/>
      <c r="B9156" s="2"/>
      <c r="C9156" s="2"/>
      <c r="E9156" s="2"/>
      <c r="G9156" s="2"/>
      <c r="H9156" s="6"/>
      <c r="I9156" s="9"/>
      <c r="J9156" s="9"/>
      <c r="K9156" s="9"/>
    </row>
    <row r="9157" spans="1:11" x14ac:dyDescent="0.25">
      <c r="A9157" s="2"/>
      <c r="B9157" s="2"/>
      <c r="C9157" s="2"/>
      <c r="E9157" s="2"/>
      <c r="G9157" s="2"/>
      <c r="H9157" s="6"/>
      <c r="I9157" s="9"/>
      <c r="J9157" s="9"/>
      <c r="K9157" s="9"/>
    </row>
    <row r="9158" spans="1:11" x14ac:dyDescent="0.25">
      <c r="A9158" s="2"/>
      <c r="B9158" s="2"/>
      <c r="C9158" s="2"/>
      <c r="E9158" s="2"/>
      <c r="G9158" s="2"/>
      <c r="H9158" s="6"/>
      <c r="I9158" s="9"/>
      <c r="J9158" s="9"/>
      <c r="K9158" s="9"/>
    </row>
    <row r="9159" spans="1:11" x14ac:dyDescent="0.25">
      <c r="A9159" s="2"/>
      <c r="B9159" s="2"/>
      <c r="C9159" s="2"/>
      <c r="E9159" s="2"/>
      <c r="G9159" s="2"/>
      <c r="H9159" s="6"/>
      <c r="I9159" s="9"/>
      <c r="J9159" s="9"/>
      <c r="K9159" s="9"/>
    </row>
    <row r="9160" spans="1:11" x14ac:dyDescent="0.25">
      <c r="A9160" s="2"/>
      <c r="B9160" s="2"/>
      <c r="C9160" s="2"/>
      <c r="E9160" s="2"/>
      <c r="G9160" s="2"/>
      <c r="H9160" s="6"/>
      <c r="I9160" s="9"/>
      <c r="J9160" s="9"/>
      <c r="K9160" s="9"/>
    </row>
    <row r="9161" spans="1:11" x14ac:dyDescent="0.25">
      <c r="A9161" s="2"/>
      <c r="B9161" s="2"/>
      <c r="C9161" s="2"/>
      <c r="E9161" s="2"/>
      <c r="G9161" s="2"/>
      <c r="H9161" s="6"/>
      <c r="I9161" s="9"/>
      <c r="J9161" s="9"/>
      <c r="K9161" s="9"/>
    </row>
    <row r="9162" spans="1:11" x14ac:dyDescent="0.25">
      <c r="A9162" s="2"/>
      <c r="B9162" s="2"/>
      <c r="C9162" s="2"/>
      <c r="E9162" s="2"/>
      <c r="G9162" s="2"/>
      <c r="H9162" s="6"/>
      <c r="I9162" s="9"/>
      <c r="J9162" s="9"/>
      <c r="K9162" s="9"/>
    </row>
    <row r="9163" spans="1:11" x14ac:dyDescent="0.25">
      <c r="A9163" s="2"/>
      <c r="B9163" s="2"/>
      <c r="C9163" s="2"/>
      <c r="E9163" s="2"/>
      <c r="G9163" s="2"/>
      <c r="H9163" s="6"/>
      <c r="I9163" s="9"/>
      <c r="J9163" s="9"/>
      <c r="K9163" s="9"/>
    </row>
    <row r="9164" spans="1:11" x14ac:dyDescent="0.25">
      <c r="A9164" s="2"/>
      <c r="B9164" s="2"/>
      <c r="C9164" s="2"/>
      <c r="E9164" s="2"/>
      <c r="G9164" s="2"/>
      <c r="H9164" s="6"/>
      <c r="I9164" s="9"/>
      <c r="J9164" s="9"/>
      <c r="K9164" s="9"/>
    </row>
    <row r="9165" spans="1:11" x14ac:dyDescent="0.25">
      <c r="A9165" s="2"/>
      <c r="B9165" s="2"/>
      <c r="C9165" s="2"/>
      <c r="E9165" s="2"/>
      <c r="G9165" s="2"/>
      <c r="H9165" s="6"/>
      <c r="I9165" s="9"/>
      <c r="J9165" s="9"/>
      <c r="K9165" s="9"/>
    </row>
    <row r="9166" spans="1:11" x14ac:dyDescent="0.25">
      <c r="A9166" s="2"/>
      <c r="B9166" s="2"/>
      <c r="C9166" s="2"/>
      <c r="E9166" s="2"/>
      <c r="G9166" s="2"/>
      <c r="H9166" s="6"/>
      <c r="I9166" s="9"/>
      <c r="J9166" s="9"/>
      <c r="K9166" s="9"/>
    </row>
    <row r="9167" spans="1:11" x14ac:dyDescent="0.25">
      <c r="A9167" s="2"/>
      <c r="B9167" s="2"/>
      <c r="C9167" s="2"/>
      <c r="E9167" s="2"/>
      <c r="G9167" s="2"/>
      <c r="H9167" s="6"/>
      <c r="I9167" s="9"/>
      <c r="J9167" s="9"/>
      <c r="K9167" s="9"/>
    </row>
    <row r="9168" spans="1:11" x14ac:dyDescent="0.25">
      <c r="A9168" s="2"/>
      <c r="B9168" s="2"/>
      <c r="C9168" s="2"/>
      <c r="E9168" s="2"/>
      <c r="G9168" s="2"/>
      <c r="H9168" s="6"/>
      <c r="I9168" s="9"/>
      <c r="J9168" s="9"/>
      <c r="K9168" s="9"/>
    </row>
    <row r="9169" spans="1:11" x14ac:dyDescent="0.25">
      <c r="A9169" s="2"/>
      <c r="B9169" s="2"/>
      <c r="C9169" s="2"/>
      <c r="E9169" s="2"/>
      <c r="G9169" s="2"/>
      <c r="H9169" s="6"/>
      <c r="I9169" s="9"/>
      <c r="J9169" s="9"/>
      <c r="K9169" s="9"/>
    </row>
    <row r="9170" spans="1:11" x14ac:dyDescent="0.25">
      <c r="A9170" s="2"/>
      <c r="B9170" s="2"/>
      <c r="C9170" s="2"/>
      <c r="E9170" s="2"/>
      <c r="G9170" s="2"/>
      <c r="H9170" s="6"/>
      <c r="I9170" s="9"/>
      <c r="J9170" s="9"/>
      <c r="K9170" s="9"/>
    </row>
    <row r="9171" spans="1:11" x14ac:dyDescent="0.25">
      <c r="A9171" s="2"/>
      <c r="B9171" s="2"/>
      <c r="C9171" s="2"/>
      <c r="E9171" s="2"/>
      <c r="G9171" s="2"/>
      <c r="H9171" s="6"/>
      <c r="I9171" s="9"/>
      <c r="J9171" s="9"/>
      <c r="K9171" s="9"/>
    </row>
    <row r="9172" spans="1:11" x14ac:dyDescent="0.25">
      <c r="A9172" s="2"/>
      <c r="B9172" s="2"/>
      <c r="C9172" s="2"/>
      <c r="E9172" s="2"/>
      <c r="G9172" s="2"/>
      <c r="H9172" s="6"/>
      <c r="I9172" s="9"/>
      <c r="J9172" s="9"/>
      <c r="K9172" s="9"/>
    </row>
    <row r="9173" spans="1:11" x14ac:dyDescent="0.25">
      <c r="A9173" s="2"/>
      <c r="B9173" s="2"/>
      <c r="C9173" s="2"/>
      <c r="E9173" s="2"/>
      <c r="G9173" s="2"/>
      <c r="H9173" s="6"/>
      <c r="I9173" s="9"/>
      <c r="J9173" s="9"/>
      <c r="K9173" s="9"/>
    </row>
    <row r="9174" spans="1:11" x14ac:dyDescent="0.25">
      <c r="A9174" s="2"/>
      <c r="B9174" s="2"/>
      <c r="C9174" s="2"/>
      <c r="E9174" s="2"/>
      <c r="G9174" s="2"/>
      <c r="H9174" s="6"/>
      <c r="I9174" s="9"/>
      <c r="J9174" s="9"/>
      <c r="K9174" s="9"/>
    </row>
    <row r="9175" spans="1:11" x14ac:dyDescent="0.25">
      <c r="A9175" s="2"/>
      <c r="B9175" s="2"/>
      <c r="C9175" s="2"/>
      <c r="E9175" s="2"/>
      <c r="G9175" s="2"/>
      <c r="H9175" s="6"/>
      <c r="I9175" s="9"/>
      <c r="J9175" s="9"/>
      <c r="K9175" s="9"/>
    </row>
    <row r="9176" spans="1:11" x14ac:dyDescent="0.25">
      <c r="A9176" s="2"/>
      <c r="B9176" s="2"/>
      <c r="C9176" s="2"/>
      <c r="E9176" s="2"/>
      <c r="G9176" s="2"/>
      <c r="H9176" s="6"/>
      <c r="I9176" s="9"/>
      <c r="J9176" s="9"/>
      <c r="K9176" s="9"/>
    </row>
    <row r="9177" spans="1:11" x14ac:dyDescent="0.25">
      <c r="A9177" s="2"/>
      <c r="B9177" s="2"/>
      <c r="C9177" s="2"/>
      <c r="E9177" s="2"/>
      <c r="G9177" s="2"/>
      <c r="H9177" s="6"/>
      <c r="I9177" s="9"/>
      <c r="J9177" s="9"/>
      <c r="K9177" s="9"/>
    </row>
    <row r="9178" spans="1:11" x14ac:dyDescent="0.25">
      <c r="A9178" s="2"/>
      <c r="B9178" s="2"/>
      <c r="C9178" s="2"/>
      <c r="E9178" s="2"/>
      <c r="G9178" s="2"/>
      <c r="H9178" s="6"/>
      <c r="I9178" s="9"/>
      <c r="J9178" s="9"/>
      <c r="K9178" s="9"/>
    </row>
    <row r="9179" spans="1:11" x14ac:dyDescent="0.25">
      <c r="A9179" s="2"/>
      <c r="B9179" s="2"/>
      <c r="C9179" s="2"/>
      <c r="E9179" s="2"/>
      <c r="G9179" s="2"/>
      <c r="H9179" s="6"/>
      <c r="I9179" s="9"/>
      <c r="J9179" s="9"/>
      <c r="K9179" s="9"/>
    </row>
    <row r="9180" spans="1:11" x14ac:dyDescent="0.25">
      <c r="A9180" s="2"/>
      <c r="B9180" s="2"/>
      <c r="C9180" s="2"/>
      <c r="E9180" s="2"/>
      <c r="G9180" s="2"/>
      <c r="H9180" s="6"/>
      <c r="I9180" s="9"/>
      <c r="J9180" s="9"/>
      <c r="K9180" s="9"/>
    </row>
    <row r="9181" spans="1:11" x14ac:dyDescent="0.25">
      <c r="A9181" s="2"/>
      <c r="B9181" s="2"/>
      <c r="C9181" s="2"/>
      <c r="E9181" s="2"/>
      <c r="G9181" s="2"/>
      <c r="H9181" s="6"/>
      <c r="I9181" s="9"/>
      <c r="J9181" s="9"/>
      <c r="K9181" s="9"/>
    </row>
    <row r="9182" spans="1:11" x14ac:dyDescent="0.25">
      <c r="A9182" s="2"/>
      <c r="B9182" s="2"/>
      <c r="C9182" s="2"/>
      <c r="E9182" s="2"/>
      <c r="G9182" s="2"/>
      <c r="H9182" s="6"/>
      <c r="I9182" s="9"/>
      <c r="J9182" s="9"/>
      <c r="K9182" s="9"/>
    </row>
    <row r="9183" spans="1:11" x14ac:dyDescent="0.25">
      <c r="A9183" s="2"/>
      <c r="B9183" s="2"/>
      <c r="C9183" s="2"/>
      <c r="E9183" s="2"/>
      <c r="G9183" s="2"/>
      <c r="H9183" s="6"/>
      <c r="I9183" s="9"/>
      <c r="J9183" s="9"/>
      <c r="K9183" s="9"/>
    </row>
    <row r="9184" spans="1:11" x14ac:dyDescent="0.25">
      <c r="A9184" s="2"/>
      <c r="B9184" s="2"/>
      <c r="C9184" s="2"/>
      <c r="E9184" s="2"/>
      <c r="G9184" s="2"/>
      <c r="H9184" s="6"/>
      <c r="I9184" s="9"/>
      <c r="J9184" s="9"/>
      <c r="K9184" s="9"/>
    </row>
    <row r="9185" spans="1:11" x14ac:dyDescent="0.25">
      <c r="A9185" s="2"/>
      <c r="B9185" s="2"/>
      <c r="C9185" s="2"/>
      <c r="E9185" s="2"/>
      <c r="G9185" s="2"/>
      <c r="H9185" s="6"/>
      <c r="I9185" s="9"/>
      <c r="J9185" s="9"/>
      <c r="K9185" s="9"/>
    </row>
    <row r="9186" spans="1:11" x14ac:dyDescent="0.25">
      <c r="A9186" s="2"/>
      <c r="B9186" s="2"/>
      <c r="C9186" s="2"/>
      <c r="E9186" s="2"/>
      <c r="G9186" s="2"/>
      <c r="H9186" s="6"/>
      <c r="I9186" s="9"/>
      <c r="J9186" s="9"/>
      <c r="K9186" s="9"/>
    </row>
    <row r="9187" spans="1:11" x14ac:dyDescent="0.25">
      <c r="A9187" s="2"/>
      <c r="B9187" s="2"/>
      <c r="C9187" s="2"/>
      <c r="E9187" s="2"/>
      <c r="G9187" s="2"/>
      <c r="H9187" s="6"/>
      <c r="I9187" s="9"/>
      <c r="J9187" s="9"/>
      <c r="K9187" s="9"/>
    </row>
    <row r="9188" spans="1:11" x14ac:dyDescent="0.25">
      <c r="A9188" s="2"/>
      <c r="B9188" s="2"/>
      <c r="C9188" s="2"/>
      <c r="E9188" s="2"/>
      <c r="G9188" s="2"/>
      <c r="H9188" s="6"/>
      <c r="I9188" s="9"/>
      <c r="J9188" s="9"/>
      <c r="K9188" s="9"/>
    </row>
    <row r="9189" spans="1:11" x14ac:dyDescent="0.25">
      <c r="A9189" s="2"/>
      <c r="B9189" s="2"/>
      <c r="C9189" s="2"/>
      <c r="E9189" s="2"/>
      <c r="G9189" s="2"/>
      <c r="H9189" s="6"/>
      <c r="I9189" s="9"/>
      <c r="J9189" s="9"/>
      <c r="K9189" s="9"/>
    </row>
    <row r="9190" spans="1:11" x14ac:dyDescent="0.25">
      <c r="A9190" s="2"/>
      <c r="B9190" s="2"/>
      <c r="C9190" s="2"/>
      <c r="E9190" s="2"/>
      <c r="G9190" s="2"/>
      <c r="H9190" s="6"/>
      <c r="I9190" s="9"/>
      <c r="J9190" s="9"/>
      <c r="K9190" s="9"/>
    </row>
    <row r="9191" spans="1:11" x14ac:dyDescent="0.25">
      <c r="A9191" s="2"/>
      <c r="B9191" s="2"/>
      <c r="C9191" s="2"/>
      <c r="E9191" s="2"/>
      <c r="G9191" s="2"/>
      <c r="H9191" s="6"/>
      <c r="I9191" s="9"/>
      <c r="J9191" s="9"/>
      <c r="K9191" s="9"/>
    </row>
    <row r="9192" spans="1:11" x14ac:dyDescent="0.25">
      <c r="A9192" s="2"/>
      <c r="B9192" s="2"/>
      <c r="C9192" s="2"/>
      <c r="E9192" s="2"/>
      <c r="G9192" s="2"/>
      <c r="H9192" s="6"/>
      <c r="I9192" s="9"/>
      <c r="J9192" s="9"/>
      <c r="K9192" s="9"/>
    </row>
    <row r="9193" spans="1:11" x14ac:dyDescent="0.25">
      <c r="A9193" s="2"/>
      <c r="B9193" s="2"/>
      <c r="C9193" s="2"/>
      <c r="E9193" s="2"/>
      <c r="G9193" s="2"/>
      <c r="H9193" s="6"/>
      <c r="I9193" s="9"/>
      <c r="J9193" s="9"/>
      <c r="K9193" s="9"/>
    </row>
    <row r="9194" spans="1:11" x14ac:dyDescent="0.25">
      <c r="A9194" s="2"/>
      <c r="B9194" s="2"/>
      <c r="C9194" s="2"/>
      <c r="E9194" s="2"/>
      <c r="G9194" s="2"/>
      <c r="H9194" s="6"/>
      <c r="I9194" s="9"/>
      <c r="J9194" s="9"/>
      <c r="K9194" s="9"/>
    </row>
    <row r="9195" spans="1:11" x14ac:dyDescent="0.25">
      <c r="A9195" s="2"/>
      <c r="B9195" s="2"/>
      <c r="C9195" s="2"/>
      <c r="E9195" s="2"/>
      <c r="G9195" s="2"/>
      <c r="H9195" s="6"/>
      <c r="I9195" s="9"/>
      <c r="J9195" s="9"/>
      <c r="K9195" s="9"/>
    </row>
    <row r="9196" spans="1:11" x14ac:dyDescent="0.25">
      <c r="A9196" s="2"/>
      <c r="B9196" s="2"/>
      <c r="C9196" s="2"/>
      <c r="E9196" s="2"/>
      <c r="G9196" s="2"/>
      <c r="H9196" s="6"/>
      <c r="I9196" s="9"/>
      <c r="J9196" s="9"/>
      <c r="K9196" s="9"/>
    </row>
    <row r="9197" spans="1:11" x14ac:dyDescent="0.25">
      <c r="A9197" s="2"/>
      <c r="B9197" s="2"/>
      <c r="C9197" s="2"/>
      <c r="E9197" s="2"/>
      <c r="G9197" s="2"/>
      <c r="H9197" s="6"/>
      <c r="I9197" s="9"/>
      <c r="J9197" s="9"/>
      <c r="K9197" s="9"/>
    </row>
    <row r="9198" spans="1:11" x14ac:dyDescent="0.25">
      <c r="A9198" s="2"/>
      <c r="B9198" s="2"/>
      <c r="C9198" s="2"/>
      <c r="E9198" s="2"/>
      <c r="G9198" s="2"/>
      <c r="H9198" s="6"/>
      <c r="I9198" s="9"/>
      <c r="J9198" s="9"/>
      <c r="K9198" s="9"/>
    </row>
    <row r="9199" spans="1:11" x14ac:dyDescent="0.25">
      <c r="A9199" s="2"/>
      <c r="B9199" s="2"/>
      <c r="C9199" s="2"/>
      <c r="E9199" s="2"/>
      <c r="G9199" s="2"/>
      <c r="H9199" s="6"/>
      <c r="I9199" s="9"/>
      <c r="J9199" s="9"/>
      <c r="K9199" s="9"/>
    </row>
    <row r="9200" spans="1:11" x14ac:dyDescent="0.25">
      <c r="A9200" s="2"/>
      <c r="B9200" s="2"/>
      <c r="C9200" s="2"/>
      <c r="E9200" s="2"/>
      <c r="G9200" s="2"/>
      <c r="H9200" s="6"/>
      <c r="I9200" s="9"/>
      <c r="J9200" s="9"/>
      <c r="K9200" s="9"/>
    </row>
    <row r="9201" spans="1:11" x14ac:dyDescent="0.25">
      <c r="A9201" s="2"/>
      <c r="B9201" s="2"/>
      <c r="C9201" s="2"/>
      <c r="E9201" s="2"/>
      <c r="G9201" s="2"/>
      <c r="H9201" s="6"/>
      <c r="I9201" s="9"/>
      <c r="J9201" s="9"/>
      <c r="K9201" s="9"/>
    </row>
    <row r="9202" spans="1:11" x14ac:dyDescent="0.25">
      <c r="A9202" s="2"/>
      <c r="B9202" s="2"/>
      <c r="C9202" s="2"/>
      <c r="E9202" s="2"/>
      <c r="G9202" s="2"/>
      <c r="H9202" s="6"/>
      <c r="I9202" s="9"/>
      <c r="J9202" s="9"/>
      <c r="K9202" s="9"/>
    </row>
    <row r="9203" spans="1:11" x14ac:dyDescent="0.25">
      <c r="A9203" s="2"/>
      <c r="B9203" s="2"/>
      <c r="C9203" s="2"/>
      <c r="E9203" s="2"/>
      <c r="G9203" s="2"/>
      <c r="H9203" s="6"/>
      <c r="I9203" s="9"/>
      <c r="J9203" s="9"/>
      <c r="K9203" s="9"/>
    </row>
    <row r="9204" spans="1:11" x14ac:dyDescent="0.25">
      <c r="A9204" s="2"/>
      <c r="B9204" s="2"/>
      <c r="C9204" s="2"/>
      <c r="E9204" s="2"/>
      <c r="G9204" s="2"/>
      <c r="H9204" s="6"/>
      <c r="I9204" s="9"/>
      <c r="J9204" s="9"/>
      <c r="K9204" s="9"/>
    </row>
    <row r="9205" spans="1:11" x14ac:dyDescent="0.25">
      <c r="A9205" s="2"/>
      <c r="B9205" s="2"/>
      <c r="C9205" s="2"/>
      <c r="E9205" s="2"/>
      <c r="G9205" s="2"/>
      <c r="H9205" s="6"/>
      <c r="I9205" s="9"/>
      <c r="J9205" s="9"/>
      <c r="K9205" s="9"/>
    </row>
    <row r="9206" spans="1:11" x14ac:dyDescent="0.25">
      <c r="A9206" s="2"/>
      <c r="B9206" s="2"/>
      <c r="C9206" s="2"/>
      <c r="E9206" s="2"/>
      <c r="G9206" s="2"/>
      <c r="H9206" s="6"/>
      <c r="I9206" s="9"/>
      <c r="J9206" s="9"/>
      <c r="K9206" s="9"/>
    </row>
    <row r="9207" spans="1:11" x14ac:dyDescent="0.25">
      <c r="A9207" s="2"/>
      <c r="B9207" s="2"/>
      <c r="C9207" s="2"/>
      <c r="E9207" s="2"/>
      <c r="G9207" s="2"/>
      <c r="H9207" s="6"/>
      <c r="I9207" s="9"/>
      <c r="J9207" s="9"/>
      <c r="K9207" s="9"/>
    </row>
    <row r="9208" spans="1:11" x14ac:dyDescent="0.25">
      <c r="A9208" s="2"/>
      <c r="B9208" s="2"/>
      <c r="C9208" s="2"/>
      <c r="E9208" s="2"/>
      <c r="G9208" s="2"/>
      <c r="H9208" s="6"/>
      <c r="I9208" s="9"/>
      <c r="J9208" s="9"/>
      <c r="K9208" s="9"/>
    </row>
    <row r="9209" spans="1:11" x14ac:dyDescent="0.25">
      <c r="A9209" s="2"/>
      <c r="B9209" s="2"/>
      <c r="C9209" s="2"/>
      <c r="E9209" s="2"/>
      <c r="G9209" s="2"/>
      <c r="H9209" s="6"/>
      <c r="I9209" s="9"/>
      <c r="J9209" s="9"/>
      <c r="K9209" s="9"/>
    </row>
    <row r="9210" spans="1:11" x14ac:dyDescent="0.25">
      <c r="A9210" s="2"/>
      <c r="B9210" s="2"/>
      <c r="C9210" s="2"/>
      <c r="E9210" s="2"/>
      <c r="G9210" s="2"/>
      <c r="H9210" s="6"/>
      <c r="I9210" s="9"/>
      <c r="J9210" s="9"/>
      <c r="K9210" s="9"/>
    </row>
    <row r="9211" spans="1:11" x14ac:dyDescent="0.25">
      <c r="A9211" s="2"/>
      <c r="B9211" s="2"/>
      <c r="C9211" s="2"/>
      <c r="E9211" s="2"/>
      <c r="G9211" s="2"/>
      <c r="H9211" s="6"/>
      <c r="I9211" s="9"/>
      <c r="J9211" s="9"/>
      <c r="K9211" s="9"/>
    </row>
    <row r="9212" spans="1:11" x14ac:dyDescent="0.25">
      <c r="A9212" s="2"/>
      <c r="B9212" s="2"/>
      <c r="C9212" s="2"/>
      <c r="E9212" s="2"/>
      <c r="G9212" s="2"/>
      <c r="H9212" s="6"/>
      <c r="I9212" s="9"/>
      <c r="J9212" s="9"/>
      <c r="K9212" s="9"/>
    </row>
    <row r="9213" spans="1:11" x14ac:dyDescent="0.25">
      <c r="A9213" s="2"/>
      <c r="B9213" s="2"/>
      <c r="C9213" s="2"/>
      <c r="E9213" s="2"/>
      <c r="G9213" s="2"/>
      <c r="H9213" s="6"/>
      <c r="I9213" s="9"/>
      <c r="J9213" s="9"/>
      <c r="K9213" s="9"/>
    </row>
    <row r="9214" spans="1:11" x14ac:dyDescent="0.25">
      <c r="A9214" s="2"/>
      <c r="B9214" s="2"/>
      <c r="C9214" s="2"/>
      <c r="E9214" s="2"/>
      <c r="G9214" s="2"/>
      <c r="H9214" s="6"/>
      <c r="I9214" s="9"/>
      <c r="J9214" s="9"/>
      <c r="K9214" s="9"/>
    </row>
    <row r="9215" spans="1:11" x14ac:dyDescent="0.25">
      <c r="A9215" s="2"/>
      <c r="B9215" s="2"/>
      <c r="C9215" s="2"/>
      <c r="E9215" s="2"/>
      <c r="G9215" s="2"/>
      <c r="H9215" s="6"/>
      <c r="I9215" s="9"/>
      <c r="J9215" s="9"/>
      <c r="K9215" s="9"/>
    </row>
    <row r="9216" spans="1:11" x14ac:dyDescent="0.25">
      <c r="A9216" s="2"/>
      <c r="B9216" s="2"/>
      <c r="C9216" s="2"/>
      <c r="E9216" s="2"/>
      <c r="G9216" s="2"/>
      <c r="H9216" s="6"/>
      <c r="I9216" s="9"/>
      <c r="J9216" s="9"/>
      <c r="K9216" s="9"/>
    </row>
    <row r="9217" spans="1:11" x14ac:dyDescent="0.25">
      <c r="A9217" s="2"/>
      <c r="B9217" s="2"/>
      <c r="C9217" s="2"/>
      <c r="E9217" s="2"/>
      <c r="G9217" s="2"/>
      <c r="H9217" s="6"/>
      <c r="I9217" s="9"/>
      <c r="J9217" s="9"/>
      <c r="K9217" s="9"/>
    </row>
    <row r="9218" spans="1:11" x14ac:dyDescent="0.25">
      <c r="A9218" s="2"/>
      <c r="B9218" s="2"/>
      <c r="C9218" s="2"/>
      <c r="E9218" s="2"/>
      <c r="G9218" s="2"/>
      <c r="H9218" s="6"/>
      <c r="I9218" s="9"/>
      <c r="J9218" s="9"/>
      <c r="K9218" s="9"/>
    </row>
    <row r="9219" spans="1:11" x14ac:dyDescent="0.25">
      <c r="A9219" s="2"/>
      <c r="B9219" s="2"/>
      <c r="C9219" s="2"/>
      <c r="E9219" s="2"/>
      <c r="G9219" s="2"/>
      <c r="H9219" s="6"/>
      <c r="I9219" s="9"/>
      <c r="J9219" s="9"/>
      <c r="K9219" s="9"/>
    </row>
    <row r="9220" spans="1:11" x14ac:dyDescent="0.25">
      <c r="A9220" s="2"/>
      <c r="B9220" s="2"/>
      <c r="C9220" s="2"/>
      <c r="E9220" s="2"/>
      <c r="G9220" s="2"/>
      <c r="H9220" s="6"/>
      <c r="I9220" s="9"/>
      <c r="J9220" s="9"/>
      <c r="K9220" s="9"/>
    </row>
    <row r="9221" spans="1:11" x14ac:dyDescent="0.25">
      <c r="A9221" s="2"/>
      <c r="B9221" s="2"/>
      <c r="C9221" s="2"/>
      <c r="E9221" s="2"/>
      <c r="G9221" s="2"/>
      <c r="H9221" s="6"/>
      <c r="I9221" s="9"/>
      <c r="J9221" s="9"/>
      <c r="K9221" s="9"/>
    </row>
    <row r="9222" spans="1:11" x14ac:dyDescent="0.25">
      <c r="A9222" s="2"/>
      <c r="B9222" s="2"/>
      <c r="C9222" s="2"/>
      <c r="E9222" s="2"/>
      <c r="G9222" s="2"/>
      <c r="H9222" s="6"/>
      <c r="I9222" s="9"/>
      <c r="J9222" s="9"/>
      <c r="K9222" s="9"/>
    </row>
    <row r="9223" spans="1:11" x14ac:dyDescent="0.25">
      <c r="A9223" s="2"/>
      <c r="B9223" s="2"/>
      <c r="C9223" s="2"/>
      <c r="E9223" s="2"/>
      <c r="G9223" s="2"/>
      <c r="H9223" s="6"/>
      <c r="I9223" s="9"/>
      <c r="J9223" s="9"/>
      <c r="K9223" s="9"/>
    </row>
    <row r="9224" spans="1:11" x14ac:dyDescent="0.25">
      <c r="A9224" s="2"/>
      <c r="B9224" s="2"/>
      <c r="C9224" s="2"/>
      <c r="E9224" s="2"/>
      <c r="G9224" s="2"/>
      <c r="H9224" s="6"/>
      <c r="I9224" s="9"/>
      <c r="J9224" s="9"/>
      <c r="K9224" s="9"/>
    </row>
    <row r="9225" spans="1:11" x14ac:dyDescent="0.25">
      <c r="A9225" s="2"/>
      <c r="B9225" s="2"/>
      <c r="C9225" s="2"/>
      <c r="E9225" s="2"/>
      <c r="G9225" s="2"/>
      <c r="H9225" s="6"/>
      <c r="I9225" s="9"/>
      <c r="J9225" s="9"/>
      <c r="K9225" s="9"/>
    </row>
    <row r="9226" spans="1:11" x14ac:dyDescent="0.25">
      <c r="A9226" s="2"/>
      <c r="B9226" s="2"/>
      <c r="C9226" s="2"/>
      <c r="E9226" s="2"/>
      <c r="G9226" s="2"/>
      <c r="H9226" s="6"/>
      <c r="I9226" s="9"/>
      <c r="J9226" s="9"/>
      <c r="K9226" s="9"/>
    </row>
    <row r="9227" spans="1:11" x14ac:dyDescent="0.25">
      <c r="A9227" s="2"/>
      <c r="B9227" s="2"/>
      <c r="C9227" s="2"/>
      <c r="E9227" s="2"/>
      <c r="G9227" s="2"/>
      <c r="H9227" s="6"/>
      <c r="I9227" s="9"/>
      <c r="J9227" s="9"/>
      <c r="K9227" s="9"/>
    </row>
    <row r="9228" spans="1:11" x14ac:dyDescent="0.25">
      <c r="A9228" s="2"/>
      <c r="B9228" s="2"/>
      <c r="C9228" s="2"/>
      <c r="E9228" s="2"/>
      <c r="G9228" s="2"/>
      <c r="H9228" s="6"/>
      <c r="I9228" s="9"/>
      <c r="J9228" s="9"/>
      <c r="K9228" s="9"/>
    </row>
    <row r="9229" spans="1:11" x14ac:dyDescent="0.25">
      <c r="A9229" s="2"/>
      <c r="B9229" s="2"/>
      <c r="C9229" s="2"/>
      <c r="E9229" s="2"/>
      <c r="G9229" s="2"/>
      <c r="H9229" s="6"/>
      <c r="I9229" s="9"/>
      <c r="J9229" s="9"/>
      <c r="K9229" s="9"/>
    </row>
    <row r="9230" spans="1:11" x14ac:dyDescent="0.25">
      <c r="A9230" s="2"/>
      <c r="B9230" s="2"/>
      <c r="C9230" s="2"/>
      <c r="E9230" s="2"/>
      <c r="G9230" s="2"/>
      <c r="H9230" s="6"/>
      <c r="I9230" s="9"/>
      <c r="J9230" s="9"/>
      <c r="K9230" s="9"/>
    </row>
    <row r="9231" spans="1:11" x14ac:dyDescent="0.25">
      <c r="A9231" s="2"/>
      <c r="B9231" s="2"/>
      <c r="C9231" s="2"/>
      <c r="E9231" s="2"/>
      <c r="G9231" s="2"/>
      <c r="H9231" s="6"/>
      <c r="I9231" s="9"/>
      <c r="J9231" s="9"/>
      <c r="K9231" s="9"/>
    </row>
    <row r="9232" spans="1:11" x14ac:dyDescent="0.25">
      <c r="A9232" s="2"/>
      <c r="B9232" s="2"/>
      <c r="C9232" s="2"/>
      <c r="E9232" s="2"/>
      <c r="G9232" s="2"/>
      <c r="H9232" s="6"/>
      <c r="I9232" s="9"/>
      <c r="J9232" s="9"/>
      <c r="K9232" s="9"/>
    </row>
    <row r="9233" spans="1:11" x14ac:dyDescent="0.25">
      <c r="A9233" s="2"/>
      <c r="B9233" s="2"/>
      <c r="C9233" s="2"/>
      <c r="E9233" s="2"/>
      <c r="G9233" s="2"/>
      <c r="H9233" s="6"/>
      <c r="I9233" s="9"/>
      <c r="J9233" s="9"/>
      <c r="K9233" s="9"/>
    </row>
    <row r="9234" spans="1:11" x14ac:dyDescent="0.25">
      <c r="A9234" s="2"/>
      <c r="B9234" s="2"/>
      <c r="C9234" s="2"/>
      <c r="E9234" s="2"/>
      <c r="G9234" s="2"/>
      <c r="H9234" s="6"/>
      <c r="I9234" s="9"/>
      <c r="J9234" s="9"/>
      <c r="K9234" s="9"/>
    </row>
    <row r="9235" spans="1:11" x14ac:dyDescent="0.25">
      <c r="A9235" s="2"/>
      <c r="B9235" s="2"/>
      <c r="C9235" s="2"/>
      <c r="E9235" s="2"/>
      <c r="G9235" s="2"/>
      <c r="H9235" s="6"/>
      <c r="I9235" s="9"/>
      <c r="J9235" s="9"/>
      <c r="K9235" s="9"/>
    </row>
    <row r="9236" spans="1:11" x14ac:dyDescent="0.25">
      <c r="A9236" s="2"/>
      <c r="B9236" s="2"/>
      <c r="C9236" s="2"/>
      <c r="E9236" s="2"/>
      <c r="G9236" s="2"/>
      <c r="H9236" s="6"/>
      <c r="I9236" s="9"/>
      <c r="J9236" s="9"/>
      <c r="K9236" s="9"/>
    </row>
    <row r="9237" spans="1:11" x14ac:dyDescent="0.25">
      <c r="A9237" s="2"/>
      <c r="B9237" s="2"/>
      <c r="C9237" s="2"/>
      <c r="E9237" s="2"/>
      <c r="G9237" s="2"/>
      <c r="H9237" s="6"/>
      <c r="I9237" s="9"/>
      <c r="J9237" s="9"/>
      <c r="K9237" s="9"/>
    </row>
    <row r="9238" spans="1:11" x14ac:dyDescent="0.25">
      <c r="A9238" s="2"/>
      <c r="B9238" s="2"/>
      <c r="C9238" s="2"/>
      <c r="E9238" s="2"/>
      <c r="G9238" s="2"/>
      <c r="H9238" s="6"/>
      <c r="I9238" s="9"/>
      <c r="J9238" s="9"/>
      <c r="K9238" s="9"/>
    </row>
    <row r="9239" spans="1:11" x14ac:dyDescent="0.25">
      <c r="A9239" s="2"/>
      <c r="B9239" s="2"/>
      <c r="C9239" s="2"/>
      <c r="E9239" s="2"/>
      <c r="G9239" s="2"/>
      <c r="H9239" s="6"/>
      <c r="I9239" s="9"/>
      <c r="J9239" s="9"/>
      <c r="K9239" s="9"/>
    </row>
    <row r="9240" spans="1:11" x14ac:dyDescent="0.25">
      <c r="A9240" s="2"/>
      <c r="B9240" s="2"/>
      <c r="C9240" s="2"/>
      <c r="E9240" s="2"/>
      <c r="G9240" s="2"/>
      <c r="H9240" s="6"/>
      <c r="I9240" s="9"/>
      <c r="J9240" s="9"/>
      <c r="K9240" s="9"/>
    </row>
    <row r="9241" spans="1:11" x14ac:dyDescent="0.25">
      <c r="A9241" s="2"/>
      <c r="B9241" s="2"/>
      <c r="C9241" s="2"/>
      <c r="E9241" s="2"/>
      <c r="G9241" s="2"/>
      <c r="H9241" s="6"/>
      <c r="I9241" s="9"/>
      <c r="J9241" s="9"/>
      <c r="K9241" s="9"/>
    </row>
    <row r="9242" spans="1:11" x14ac:dyDescent="0.25">
      <c r="A9242" s="2"/>
      <c r="B9242" s="2"/>
      <c r="C9242" s="2"/>
      <c r="E9242" s="2"/>
      <c r="G9242" s="2"/>
      <c r="H9242" s="6"/>
      <c r="I9242" s="9"/>
      <c r="J9242" s="9"/>
      <c r="K9242" s="9"/>
    </row>
    <row r="9243" spans="1:11" x14ac:dyDescent="0.25">
      <c r="A9243" s="2"/>
      <c r="B9243" s="2"/>
      <c r="C9243" s="2"/>
      <c r="E9243" s="2"/>
      <c r="G9243" s="2"/>
      <c r="H9243" s="6"/>
      <c r="I9243" s="9"/>
      <c r="J9243" s="9"/>
      <c r="K9243" s="9"/>
    </row>
    <row r="9244" spans="1:11" x14ac:dyDescent="0.25">
      <c r="A9244" s="2"/>
      <c r="B9244" s="2"/>
      <c r="C9244" s="2"/>
      <c r="E9244" s="2"/>
      <c r="G9244" s="2"/>
      <c r="H9244" s="6"/>
      <c r="I9244" s="9"/>
      <c r="J9244" s="9"/>
      <c r="K9244" s="9"/>
    </row>
    <row r="9245" spans="1:11" x14ac:dyDescent="0.25">
      <c r="A9245" s="2"/>
      <c r="B9245" s="2"/>
      <c r="C9245" s="2"/>
      <c r="E9245" s="2"/>
      <c r="G9245" s="2"/>
      <c r="H9245" s="6"/>
      <c r="I9245" s="9"/>
      <c r="J9245" s="9"/>
      <c r="K9245" s="9"/>
    </row>
    <row r="9246" spans="1:11" x14ac:dyDescent="0.25">
      <c r="A9246" s="2"/>
      <c r="B9246" s="2"/>
      <c r="C9246" s="2"/>
      <c r="E9246" s="2"/>
      <c r="G9246" s="2"/>
      <c r="H9246" s="6"/>
      <c r="I9246" s="9"/>
      <c r="J9246" s="9"/>
      <c r="K9246" s="9"/>
    </row>
    <row r="9247" spans="1:11" x14ac:dyDescent="0.25">
      <c r="A9247" s="2"/>
      <c r="B9247" s="2"/>
      <c r="C9247" s="2"/>
      <c r="E9247" s="2"/>
      <c r="G9247" s="2"/>
      <c r="H9247" s="6"/>
      <c r="I9247" s="9"/>
      <c r="J9247" s="9"/>
      <c r="K9247" s="9"/>
    </row>
    <row r="9248" spans="1:11" x14ac:dyDescent="0.25">
      <c r="A9248" s="2"/>
      <c r="B9248" s="2"/>
      <c r="C9248" s="2"/>
      <c r="E9248" s="2"/>
      <c r="G9248" s="2"/>
      <c r="H9248" s="6"/>
      <c r="I9248" s="9"/>
      <c r="J9248" s="9"/>
      <c r="K9248" s="9"/>
    </row>
    <row r="9249" spans="1:11" x14ac:dyDescent="0.25">
      <c r="A9249" s="2"/>
      <c r="B9249" s="2"/>
      <c r="C9249" s="2"/>
      <c r="E9249" s="2"/>
      <c r="G9249" s="2"/>
      <c r="H9249" s="6"/>
      <c r="I9249" s="9"/>
      <c r="J9249" s="9"/>
      <c r="K9249" s="9"/>
    </row>
    <row r="9250" spans="1:11" x14ac:dyDescent="0.25">
      <c r="A9250" s="2"/>
      <c r="B9250" s="2"/>
      <c r="C9250" s="2"/>
      <c r="E9250" s="2"/>
      <c r="G9250" s="2"/>
      <c r="H9250" s="6"/>
      <c r="I9250" s="9"/>
      <c r="J9250" s="9"/>
      <c r="K9250" s="9"/>
    </row>
    <row r="9251" spans="1:11" x14ac:dyDescent="0.25">
      <c r="A9251" s="2"/>
      <c r="B9251" s="2"/>
      <c r="C9251" s="2"/>
      <c r="E9251" s="2"/>
      <c r="G9251" s="2"/>
      <c r="H9251" s="6"/>
      <c r="I9251" s="9"/>
      <c r="J9251" s="9"/>
      <c r="K9251" s="9"/>
    </row>
    <row r="9252" spans="1:11" x14ac:dyDescent="0.25">
      <c r="A9252" s="2"/>
      <c r="B9252" s="2"/>
      <c r="C9252" s="2"/>
      <c r="E9252" s="2"/>
      <c r="G9252" s="2"/>
      <c r="H9252" s="6"/>
      <c r="I9252" s="9"/>
      <c r="J9252" s="9"/>
      <c r="K9252" s="9"/>
    </row>
    <row r="9253" spans="1:11" x14ac:dyDescent="0.25">
      <c r="A9253" s="2"/>
      <c r="B9253" s="2"/>
      <c r="C9253" s="2"/>
      <c r="E9253" s="2"/>
      <c r="G9253" s="2"/>
      <c r="H9253" s="6"/>
      <c r="I9253" s="9"/>
      <c r="J9253" s="9"/>
      <c r="K9253" s="9"/>
    </row>
    <row r="9254" spans="1:11" x14ac:dyDescent="0.25">
      <c r="A9254" s="2"/>
      <c r="B9254" s="2"/>
      <c r="C9254" s="2"/>
      <c r="E9254" s="2"/>
      <c r="G9254" s="2"/>
      <c r="H9254" s="6"/>
      <c r="I9254" s="9"/>
      <c r="J9254" s="9"/>
      <c r="K9254" s="9"/>
    </row>
    <row r="9255" spans="1:11" x14ac:dyDescent="0.25">
      <c r="A9255" s="2"/>
      <c r="B9255" s="2"/>
      <c r="C9255" s="2"/>
      <c r="E9255" s="2"/>
      <c r="G9255" s="2"/>
      <c r="H9255" s="6"/>
      <c r="I9255" s="9"/>
      <c r="J9255" s="9"/>
      <c r="K9255" s="9"/>
    </row>
    <row r="9256" spans="1:11" x14ac:dyDescent="0.25">
      <c r="A9256" s="2"/>
      <c r="B9256" s="2"/>
      <c r="C9256" s="2"/>
      <c r="E9256" s="2"/>
      <c r="G9256" s="2"/>
      <c r="H9256" s="6"/>
      <c r="I9256" s="9"/>
      <c r="J9256" s="9"/>
      <c r="K9256" s="9"/>
    </row>
    <row r="9257" spans="1:11" x14ac:dyDescent="0.25">
      <c r="A9257" s="2"/>
      <c r="B9257" s="2"/>
      <c r="C9257" s="2"/>
      <c r="E9257" s="2"/>
      <c r="G9257" s="2"/>
      <c r="H9257" s="6"/>
      <c r="I9257" s="9"/>
      <c r="J9257" s="9"/>
      <c r="K9257" s="9"/>
    </row>
    <row r="9258" spans="1:11" x14ac:dyDescent="0.25">
      <c r="A9258" s="2"/>
      <c r="B9258" s="2"/>
      <c r="C9258" s="2"/>
      <c r="E9258" s="2"/>
      <c r="G9258" s="2"/>
      <c r="H9258" s="6"/>
      <c r="I9258" s="9"/>
      <c r="J9258" s="9"/>
      <c r="K9258" s="9"/>
    </row>
    <row r="9259" spans="1:11" x14ac:dyDescent="0.25">
      <c r="A9259" s="2"/>
      <c r="B9259" s="2"/>
      <c r="C9259" s="2"/>
      <c r="E9259" s="2"/>
      <c r="G9259" s="2"/>
      <c r="H9259" s="6"/>
      <c r="I9259" s="9"/>
      <c r="J9259" s="9"/>
      <c r="K9259" s="9"/>
    </row>
    <row r="9260" spans="1:11" x14ac:dyDescent="0.25">
      <c r="A9260" s="2"/>
      <c r="B9260" s="2"/>
      <c r="C9260" s="2"/>
      <c r="E9260" s="2"/>
      <c r="G9260" s="2"/>
      <c r="H9260" s="6"/>
      <c r="I9260" s="9"/>
      <c r="J9260" s="9"/>
      <c r="K9260" s="9"/>
    </row>
    <row r="9261" spans="1:11" x14ac:dyDescent="0.25">
      <c r="A9261" s="2"/>
      <c r="B9261" s="2"/>
      <c r="C9261" s="2"/>
      <c r="E9261" s="2"/>
      <c r="G9261" s="2"/>
      <c r="H9261" s="6"/>
      <c r="I9261" s="9"/>
      <c r="J9261" s="9"/>
      <c r="K9261" s="9"/>
    </row>
    <row r="9262" spans="1:11" x14ac:dyDescent="0.25">
      <c r="A9262" s="2"/>
      <c r="B9262" s="2"/>
      <c r="C9262" s="2"/>
      <c r="E9262" s="2"/>
      <c r="G9262" s="2"/>
      <c r="H9262" s="6"/>
      <c r="I9262" s="9"/>
      <c r="J9262" s="9"/>
      <c r="K9262" s="9"/>
    </row>
    <row r="9263" spans="1:11" x14ac:dyDescent="0.25">
      <c r="A9263" s="2"/>
      <c r="B9263" s="2"/>
      <c r="C9263" s="2"/>
      <c r="E9263" s="2"/>
      <c r="G9263" s="2"/>
      <c r="H9263" s="6"/>
      <c r="I9263" s="9"/>
      <c r="J9263" s="9"/>
      <c r="K9263" s="9"/>
    </row>
    <row r="9264" spans="1:11" x14ac:dyDescent="0.25">
      <c r="A9264" s="2"/>
      <c r="B9264" s="2"/>
      <c r="C9264" s="2"/>
      <c r="E9264" s="2"/>
      <c r="G9264" s="2"/>
      <c r="H9264" s="6"/>
      <c r="I9264" s="9"/>
      <c r="J9264" s="9"/>
      <c r="K9264" s="9"/>
    </row>
    <row r="9265" spans="1:11" x14ac:dyDescent="0.25">
      <c r="A9265" s="2"/>
      <c r="B9265" s="2"/>
      <c r="C9265" s="2"/>
      <c r="E9265" s="2"/>
      <c r="G9265" s="2"/>
      <c r="H9265" s="6"/>
      <c r="I9265" s="9"/>
      <c r="J9265" s="9"/>
      <c r="K9265" s="9"/>
    </row>
    <row r="9266" spans="1:11" x14ac:dyDescent="0.25">
      <c r="A9266" s="2"/>
      <c r="B9266" s="2"/>
      <c r="C9266" s="2"/>
      <c r="E9266" s="2"/>
      <c r="G9266" s="2"/>
      <c r="H9266" s="6"/>
      <c r="I9266" s="9"/>
      <c r="J9266" s="9"/>
      <c r="K9266" s="9"/>
    </row>
    <row r="9267" spans="1:11" x14ac:dyDescent="0.25">
      <c r="A9267" s="2"/>
      <c r="B9267" s="2"/>
      <c r="C9267" s="2"/>
      <c r="E9267" s="2"/>
      <c r="G9267" s="2"/>
      <c r="H9267" s="6"/>
      <c r="I9267" s="9"/>
      <c r="J9267" s="9"/>
      <c r="K9267" s="9"/>
    </row>
    <row r="9268" spans="1:11" x14ac:dyDescent="0.25">
      <c r="A9268" s="2"/>
      <c r="B9268" s="2"/>
      <c r="C9268" s="2"/>
      <c r="E9268" s="2"/>
      <c r="G9268" s="2"/>
      <c r="H9268" s="6"/>
      <c r="I9268" s="9"/>
      <c r="J9268" s="9"/>
      <c r="K9268" s="9"/>
    </row>
    <row r="9269" spans="1:11" x14ac:dyDescent="0.25">
      <c r="A9269" s="2"/>
      <c r="B9269" s="2"/>
      <c r="C9269" s="2"/>
      <c r="E9269" s="2"/>
      <c r="G9269" s="2"/>
      <c r="H9269" s="6"/>
      <c r="I9269" s="9"/>
      <c r="J9269" s="9"/>
      <c r="K9269" s="9"/>
    </row>
    <row r="9270" spans="1:11" x14ac:dyDescent="0.25">
      <c r="A9270" s="2"/>
      <c r="B9270" s="2"/>
      <c r="C9270" s="2"/>
      <c r="E9270" s="2"/>
      <c r="G9270" s="2"/>
      <c r="H9270" s="6"/>
      <c r="I9270" s="9"/>
      <c r="J9270" s="9"/>
      <c r="K9270" s="9"/>
    </row>
    <row r="9271" spans="1:11" x14ac:dyDescent="0.25">
      <c r="A9271" s="2"/>
      <c r="B9271" s="2"/>
      <c r="C9271" s="2"/>
      <c r="E9271" s="2"/>
      <c r="G9271" s="2"/>
      <c r="H9271" s="6"/>
      <c r="I9271" s="9"/>
      <c r="J9271" s="9"/>
      <c r="K9271" s="9"/>
    </row>
    <row r="9272" spans="1:11" x14ac:dyDescent="0.25">
      <c r="A9272" s="2"/>
      <c r="B9272" s="2"/>
      <c r="C9272" s="2"/>
      <c r="E9272" s="2"/>
      <c r="G9272" s="2"/>
      <c r="H9272" s="6"/>
      <c r="I9272" s="9"/>
      <c r="J9272" s="9"/>
      <c r="K9272" s="9"/>
    </row>
    <row r="9273" spans="1:11" x14ac:dyDescent="0.25">
      <c r="A9273" s="2"/>
      <c r="B9273" s="2"/>
      <c r="C9273" s="2"/>
      <c r="E9273" s="2"/>
      <c r="G9273" s="2"/>
      <c r="H9273" s="6"/>
      <c r="I9273" s="9"/>
      <c r="J9273" s="9"/>
      <c r="K9273" s="9"/>
    </row>
    <row r="9274" spans="1:11" x14ac:dyDescent="0.25">
      <c r="A9274" s="2"/>
      <c r="B9274" s="2"/>
      <c r="C9274" s="2"/>
      <c r="E9274" s="2"/>
      <c r="G9274" s="2"/>
      <c r="H9274" s="6"/>
      <c r="I9274" s="9"/>
      <c r="J9274" s="9"/>
      <c r="K9274" s="9"/>
    </row>
    <row r="9275" spans="1:11" x14ac:dyDescent="0.25">
      <c r="A9275" s="2"/>
      <c r="B9275" s="2"/>
      <c r="C9275" s="2"/>
      <c r="E9275" s="2"/>
      <c r="G9275" s="2"/>
      <c r="H9275" s="6"/>
      <c r="I9275" s="9"/>
      <c r="J9275" s="9"/>
      <c r="K9275" s="9"/>
    </row>
    <row r="9276" spans="1:11" x14ac:dyDescent="0.25">
      <c r="A9276" s="2"/>
      <c r="B9276" s="2"/>
      <c r="C9276" s="2"/>
      <c r="E9276" s="2"/>
      <c r="G9276" s="2"/>
      <c r="H9276" s="6"/>
      <c r="I9276" s="9"/>
      <c r="J9276" s="9"/>
      <c r="K9276" s="9"/>
    </row>
    <row r="9277" spans="1:11" x14ac:dyDescent="0.25">
      <c r="A9277" s="2"/>
      <c r="B9277" s="2"/>
      <c r="C9277" s="2"/>
      <c r="E9277" s="2"/>
      <c r="G9277" s="2"/>
      <c r="H9277" s="6"/>
      <c r="I9277" s="9"/>
      <c r="J9277" s="9"/>
      <c r="K9277" s="9"/>
    </row>
    <row r="9278" spans="1:11" x14ac:dyDescent="0.25">
      <c r="A9278" s="2"/>
      <c r="B9278" s="2"/>
      <c r="C9278" s="2"/>
      <c r="E9278" s="2"/>
      <c r="G9278" s="2"/>
      <c r="H9278" s="6"/>
      <c r="I9278" s="9"/>
      <c r="J9278" s="9"/>
      <c r="K9278" s="9"/>
    </row>
    <row r="9279" spans="1:11" x14ac:dyDescent="0.25">
      <c r="A9279" s="2"/>
      <c r="B9279" s="2"/>
      <c r="C9279" s="2"/>
      <c r="E9279" s="2"/>
      <c r="G9279" s="2"/>
      <c r="H9279" s="6"/>
      <c r="I9279" s="9"/>
      <c r="J9279" s="9"/>
      <c r="K9279" s="9"/>
    </row>
    <row r="9280" spans="1:11" x14ac:dyDescent="0.25">
      <c r="A9280" s="2"/>
      <c r="B9280" s="2"/>
      <c r="C9280" s="2"/>
      <c r="E9280" s="2"/>
      <c r="G9280" s="2"/>
      <c r="H9280" s="6"/>
      <c r="I9280" s="9"/>
      <c r="J9280" s="9"/>
      <c r="K9280" s="9"/>
    </row>
    <row r="9281" spans="1:11" x14ac:dyDescent="0.25">
      <c r="A9281" s="2"/>
      <c r="B9281" s="2"/>
      <c r="C9281" s="2"/>
      <c r="E9281" s="2"/>
      <c r="G9281" s="2"/>
      <c r="H9281" s="6"/>
      <c r="I9281" s="9"/>
      <c r="J9281" s="9"/>
      <c r="K9281" s="9"/>
    </row>
    <row r="9282" spans="1:11" x14ac:dyDescent="0.25">
      <c r="A9282" s="2"/>
      <c r="B9282" s="2"/>
      <c r="C9282" s="2"/>
      <c r="E9282" s="2"/>
      <c r="G9282" s="2"/>
      <c r="H9282" s="6"/>
      <c r="I9282" s="9"/>
      <c r="J9282" s="9"/>
      <c r="K9282" s="9"/>
    </row>
    <row r="9283" spans="1:11" x14ac:dyDescent="0.25">
      <c r="A9283" s="2"/>
      <c r="B9283" s="2"/>
      <c r="C9283" s="2"/>
      <c r="E9283" s="2"/>
      <c r="G9283" s="2"/>
      <c r="H9283" s="6"/>
      <c r="I9283" s="9"/>
      <c r="J9283" s="9"/>
      <c r="K9283" s="9"/>
    </row>
    <row r="9284" spans="1:11" x14ac:dyDescent="0.25">
      <c r="A9284" s="2"/>
      <c r="B9284" s="2"/>
      <c r="C9284" s="2"/>
      <c r="E9284" s="2"/>
      <c r="G9284" s="2"/>
      <c r="H9284" s="6"/>
      <c r="I9284" s="9"/>
      <c r="J9284" s="9"/>
      <c r="K9284" s="9"/>
    </row>
    <row r="9285" spans="1:11" x14ac:dyDescent="0.25">
      <c r="A9285" s="2"/>
      <c r="B9285" s="2"/>
      <c r="C9285" s="2"/>
      <c r="E9285" s="2"/>
      <c r="G9285" s="2"/>
      <c r="H9285" s="6"/>
      <c r="I9285" s="9"/>
      <c r="J9285" s="9"/>
      <c r="K9285" s="9"/>
    </row>
    <row r="9286" spans="1:11" x14ac:dyDescent="0.25">
      <c r="A9286" s="2"/>
      <c r="B9286" s="2"/>
      <c r="C9286" s="2"/>
      <c r="E9286" s="2"/>
      <c r="G9286" s="2"/>
      <c r="H9286" s="6"/>
      <c r="I9286" s="9"/>
      <c r="J9286" s="9"/>
      <c r="K9286" s="9"/>
    </row>
    <row r="9287" spans="1:11" x14ac:dyDescent="0.25">
      <c r="A9287" s="2"/>
      <c r="B9287" s="2"/>
      <c r="C9287" s="2"/>
      <c r="E9287" s="2"/>
      <c r="G9287" s="2"/>
      <c r="H9287" s="6"/>
      <c r="I9287" s="9"/>
      <c r="J9287" s="9"/>
      <c r="K9287" s="9"/>
    </row>
    <row r="9288" spans="1:11" x14ac:dyDescent="0.25">
      <c r="A9288" s="2"/>
      <c r="B9288" s="2"/>
      <c r="C9288" s="2"/>
      <c r="E9288" s="2"/>
      <c r="G9288" s="2"/>
      <c r="H9288" s="6"/>
      <c r="I9288" s="9"/>
      <c r="J9288" s="9"/>
      <c r="K9288" s="9"/>
    </row>
    <row r="9289" spans="1:11" x14ac:dyDescent="0.25">
      <c r="A9289" s="2"/>
      <c r="B9289" s="2"/>
      <c r="C9289" s="2"/>
      <c r="E9289" s="2"/>
      <c r="G9289" s="2"/>
      <c r="H9289" s="6"/>
      <c r="I9289" s="9"/>
      <c r="J9289" s="9"/>
      <c r="K9289" s="9"/>
    </row>
    <row r="9290" spans="1:11" x14ac:dyDescent="0.25">
      <c r="A9290" s="2"/>
      <c r="B9290" s="2"/>
      <c r="C9290" s="2"/>
      <c r="E9290" s="2"/>
      <c r="G9290" s="2"/>
      <c r="H9290" s="6"/>
      <c r="I9290" s="9"/>
      <c r="J9290" s="9"/>
      <c r="K9290" s="9"/>
    </row>
    <row r="9291" spans="1:11" x14ac:dyDescent="0.25">
      <c r="A9291" s="2"/>
      <c r="B9291" s="2"/>
      <c r="C9291" s="2"/>
      <c r="E9291" s="2"/>
      <c r="G9291" s="2"/>
      <c r="H9291" s="6"/>
      <c r="I9291" s="9"/>
      <c r="J9291" s="9"/>
      <c r="K9291" s="9"/>
    </row>
    <row r="9292" spans="1:11" x14ac:dyDescent="0.25">
      <c r="A9292" s="2"/>
      <c r="B9292" s="2"/>
      <c r="C9292" s="2"/>
      <c r="E9292" s="2"/>
      <c r="G9292" s="2"/>
      <c r="H9292" s="6"/>
      <c r="I9292" s="9"/>
      <c r="J9292" s="9"/>
      <c r="K9292" s="9"/>
    </row>
    <row r="9293" spans="1:11" x14ac:dyDescent="0.25">
      <c r="A9293" s="2"/>
      <c r="B9293" s="2"/>
      <c r="C9293" s="2"/>
      <c r="E9293" s="2"/>
      <c r="G9293" s="2"/>
      <c r="H9293" s="6"/>
      <c r="I9293" s="9"/>
      <c r="J9293" s="9"/>
      <c r="K9293" s="9"/>
    </row>
    <row r="9294" spans="1:11" x14ac:dyDescent="0.25">
      <c r="A9294" s="2"/>
      <c r="B9294" s="2"/>
      <c r="C9294" s="2"/>
      <c r="E9294" s="2"/>
      <c r="G9294" s="2"/>
      <c r="H9294" s="6"/>
      <c r="I9294" s="9"/>
      <c r="J9294" s="9"/>
      <c r="K9294" s="9"/>
    </row>
    <row r="9295" spans="1:11" x14ac:dyDescent="0.25">
      <c r="A9295" s="2"/>
      <c r="B9295" s="2"/>
      <c r="C9295" s="2"/>
      <c r="E9295" s="2"/>
      <c r="G9295" s="2"/>
      <c r="H9295" s="6"/>
      <c r="I9295" s="9"/>
      <c r="J9295" s="9"/>
      <c r="K9295" s="9"/>
    </row>
    <row r="9296" spans="1:11" x14ac:dyDescent="0.25">
      <c r="A9296" s="2"/>
      <c r="B9296" s="2"/>
      <c r="C9296" s="2"/>
      <c r="E9296" s="2"/>
      <c r="G9296" s="2"/>
      <c r="H9296" s="6"/>
      <c r="I9296" s="9"/>
      <c r="J9296" s="9"/>
      <c r="K9296" s="9"/>
    </row>
    <row r="9297" spans="1:11" x14ac:dyDescent="0.25">
      <c r="A9297" s="2"/>
      <c r="B9297" s="2"/>
      <c r="C9297" s="2"/>
      <c r="E9297" s="2"/>
      <c r="G9297" s="2"/>
      <c r="H9297" s="6"/>
      <c r="I9297" s="9"/>
      <c r="J9297" s="9"/>
      <c r="K9297" s="9"/>
    </row>
    <row r="9298" spans="1:11" x14ac:dyDescent="0.25">
      <c r="A9298" s="2"/>
      <c r="B9298" s="2"/>
      <c r="C9298" s="2"/>
      <c r="E9298" s="2"/>
      <c r="G9298" s="2"/>
      <c r="H9298" s="6"/>
      <c r="I9298" s="9"/>
      <c r="J9298" s="9"/>
      <c r="K9298" s="9"/>
    </row>
    <row r="9299" spans="1:11" x14ac:dyDescent="0.25">
      <c r="A9299" s="2"/>
      <c r="B9299" s="2"/>
      <c r="C9299" s="2"/>
      <c r="E9299" s="2"/>
      <c r="G9299" s="2"/>
      <c r="H9299" s="6"/>
      <c r="I9299" s="9"/>
      <c r="J9299" s="9"/>
      <c r="K9299" s="9"/>
    </row>
    <row r="9300" spans="1:11" x14ac:dyDescent="0.25">
      <c r="A9300" s="2"/>
      <c r="B9300" s="2"/>
      <c r="C9300" s="2"/>
      <c r="E9300" s="2"/>
      <c r="G9300" s="2"/>
      <c r="H9300" s="6"/>
      <c r="I9300" s="9"/>
      <c r="J9300" s="9"/>
      <c r="K9300" s="9"/>
    </row>
    <row r="9301" spans="1:11" x14ac:dyDescent="0.25">
      <c r="A9301" s="2"/>
      <c r="B9301" s="2"/>
      <c r="C9301" s="2"/>
      <c r="E9301" s="2"/>
      <c r="G9301" s="2"/>
      <c r="H9301" s="6"/>
      <c r="I9301" s="9"/>
      <c r="J9301" s="9"/>
      <c r="K9301" s="9"/>
    </row>
    <row r="9302" spans="1:11" x14ac:dyDescent="0.25">
      <c r="A9302" s="2"/>
      <c r="B9302" s="2"/>
      <c r="C9302" s="2"/>
      <c r="E9302" s="2"/>
      <c r="G9302" s="2"/>
      <c r="H9302" s="6"/>
      <c r="I9302" s="9"/>
      <c r="J9302" s="9"/>
      <c r="K9302" s="9"/>
    </row>
    <row r="9303" spans="1:11" x14ac:dyDescent="0.25">
      <c r="A9303" s="2"/>
      <c r="B9303" s="2"/>
      <c r="C9303" s="2"/>
      <c r="E9303" s="2"/>
      <c r="G9303" s="2"/>
      <c r="H9303" s="6"/>
      <c r="I9303" s="9"/>
      <c r="J9303" s="9"/>
      <c r="K9303" s="9"/>
    </row>
    <row r="9304" spans="1:11" x14ac:dyDescent="0.25">
      <c r="A9304" s="2"/>
      <c r="B9304" s="2"/>
      <c r="C9304" s="2"/>
      <c r="E9304" s="2"/>
      <c r="G9304" s="2"/>
      <c r="H9304" s="6"/>
      <c r="I9304" s="9"/>
      <c r="J9304" s="9"/>
      <c r="K9304" s="9"/>
    </row>
    <row r="9305" spans="1:11" x14ac:dyDescent="0.25">
      <c r="A9305" s="2"/>
      <c r="B9305" s="2"/>
      <c r="C9305" s="2"/>
      <c r="E9305" s="2"/>
      <c r="G9305" s="2"/>
      <c r="H9305" s="6"/>
      <c r="I9305" s="9"/>
      <c r="J9305" s="9"/>
      <c r="K9305" s="9"/>
    </row>
    <row r="9306" spans="1:11" x14ac:dyDescent="0.25">
      <c r="A9306" s="2"/>
      <c r="B9306" s="2"/>
      <c r="C9306" s="2"/>
      <c r="E9306" s="2"/>
      <c r="G9306" s="2"/>
      <c r="H9306" s="6"/>
      <c r="I9306" s="9"/>
      <c r="J9306" s="9"/>
      <c r="K9306" s="9"/>
    </row>
    <row r="9307" spans="1:11" x14ac:dyDescent="0.25">
      <c r="A9307" s="2"/>
      <c r="B9307" s="2"/>
      <c r="C9307" s="2"/>
      <c r="E9307" s="2"/>
      <c r="G9307" s="2"/>
      <c r="H9307" s="6"/>
      <c r="I9307" s="9"/>
      <c r="J9307" s="9"/>
      <c r="K9307" s="9"/>
    </row>
    <row r="9308" spans="1:11" x14ac:dyDescent="0.25">
      <c r="A9308" s="2"/>
      <c r="B9308" s="2"/>
      <c r="C9308" s="2"/>
      <c r="E9308" s="2"/>
      <c r="G9308" s="2"/>
      <c r="H9308" s="6"/>
      <c r="I9308" s="9"/>
      <c r="J9308" s="9"/>
      <c r="K9308" s="9"/>
    </row>
    <row r="9309" spans="1:11" x14ac:dyDescent="0.25">
      <c r="A9309" s="2"/>
      <c r="B9309" s="2"/>
      <c r="C9309" s="2"/>
      <c r="E9309" s="2"/>
      <c r="G9309" s="2"/>
      <c r="H9309" s="6"/>
      <c r="I9309" s="9"/>
      <c r="J9309" s="9"/>
      <c r="K9309" s="9"/>
    </row>
    <row r="9310" spans="1:11" x14ac:dyDescent="0.25">
      <c r="A9310" s="2"/>
      <c r="B9310" s="2"/>
      <c r="C9310" s="2"/>
      <c r="E9310" s="2"/>
      <c r="G9310" s="2"/>
      <c r="H9310" s="6"/>
      <c r="I9310" s="9"/>
      <c r="J9310" s="9"/>
      <c r="K9310" s="9"/>
    </row>
    <row r="9311" spans="1:11" x14ac:dyDescent="0.25">
      <c r="A9311" s="2"/>
      <c r="B9311" s="2"/>
      <c r="C9311" s="2"/>
      <c r="E9311" s="2"/>
      <c r="G9311" s="2"/>
      <c r="H9311" s="6"/>
      <c r="I9311" s="9"/>
      <c r="J9311" s="9"/>
      <c r="K9311" s="9"/>
    </row>
    <row r="9312" spans="1:11" x14ac:dyDescent="0.25">
      <c r="A9312" s="2"/>
      <c r="B9312" s="2"/>
      <c r="C9312" s="2"/>
      <c r="E9312" s="2"/>
      <c r="G9312" s="2"/>
      <c r="H9312" s="6"/>
      <c r="I9312" s="9"/>
      <c r="J9312" s="9"/>
      <c r="K9312" s="9"/>
    </row>
    <row r="9313" spans="1:11" x14ac:dyDescent="0.25">
      <c r="A9313" s="2"/>
      <c r="B9313" s="2"/>
      <c r="C9313" s="2"/>
      <c r="E9313" s="2"/>
      <c r="G9313" s="2"/>
      <c r="H9313" s="6"/>
      <c r="I9313" s="9"/>
      <c r="J9313" s="9"/>
      <c r="K9313" s="9"/>
    </row>
    <row r="9314" spans="1:11" x14ac:dyDescent="0.25">
      <c r="A9314" s="2"/>
      <c r="B9314" s="2"/>
      <c r="C9314" s="2"/>
      <c r="E9314" s="2"/>
      <c r="G9314" s="2"/>
      <c r="H9314" s="6"/>
      <c r="I9314" s="9"/>
      <c r="J9314" s="9"/>
      <c r="K9314" s="9"/>
    </row>
    <row r="9315" spans="1:11" x14ac:dyDescent="0.25">
      <c r="A9315" s="2"/>
      <c r="B9315" s="2"/>
      <c r="C9315" s="2"/>
      <c r="E9315" s="2"/>
      <c r="G9315" s="2"/>
      <c r="H9315" s="6"/>
      <c r="I9315" s="9"/>
      <c r="J9315" s="9"/>
      <c r="K9315" s="9"/>
    </row>
    <row r="9316" spans="1:11" x14ac:dyDescent="0.25">
      <c r="A9316" s="2"/>
      <c r="B9316" s="2"/>
      <c r="C9316" s="2"/>
      <c r="E9316" s="2"/>
      <c r="G9316" s="2"/>
      <c r="H9316" s="6"/>
      <c r="I9316" s="9"/>
      <c r="J9316" s="9"/>
      <c r="K9316" s="9"/>
    </row>
    <row r="9317" spans="1:11" x14ac:dyDescent="0.25">
      <c r="A9317" s="2"/>
      <c r="B9317" s="2"/>
      <c r="C9317" s="2"/>
      <c r="E9317" s="2"/>
      <c r="G9317" s="2"/>
      <c r="H9317" s="6"/>
      <c r="I9317" s="9"/>
      <c r="J9317" s="9"/>
      <c r="K9317" s="9"/>
    </row>
    <row r="9318" spans="1:11" x14ac:dyDescent="0.25">
      <c r="A9318" s="2"/>
      <c r="B9318" s="2"/>
      <c r="C9318" s="2"/>
      <c r="E9318" s="2"/>
      <c r="G9318" s="2"/>
      <c r="H9318" s="6"/>
      <c r="I9318" s="9"/>
      <c r="J9318" s="9"/>
      <c r="K9318" s="9"/>
    </row>
    <row r="9319" spans="1:11" x14ac:dyDescent="0.25">
      <c r="A9319" s="2"/>
      <c r="B9319" s="2"/>
      <c r="C9319" s="2"/>
      <c r="E9319" s="2"/>
      <c r="G9319" s="2"/>
      <c r="H9319" s="6"/>
      <c r="I9319" s="9"/>
      <c r="J9319" s="9"/>
      <c r="K9319" s="9"/>
    </row>
    <row r="9320" spans="1:11" x14ac:dyDescent="0.25">
      <c r="A9320" s="2"/>
      <c r="B9320" s="2"/>
      <c r="C9320" s="2"/>
      <c r="E9320" s="2"/>
      <c r="G9320" s="2"/>
      <c r="H9320" s="6"/>
      <c r="I9320" s="9"/>
      <c r="J9320" s="9"/>
      <c r="K9320" s="9"/>
    </row>
    <row r="9321" spans="1:11" x14ac:dyDescent="0.25">
      <c r="A9321" s="2"/>
      <c r="B9321" s="2"/>
      <c r="C9321" s="2"/>
      <c r="E9321" s="2"/>
      <c r="G9321" s="2"/>
      <c r="H9321" s="6"/>
      <c r="I9321" s="9"/>
      <c r="J9321" s="9"/>
      <c r="K9321" s="9"/>
    </row>
    <row r="9322" spans="1:11" x14ac:dyDescent="0.25">
      <c r="A9322" s="2"/>
      <c r="B9322" s="2"/>
      <c r="C9322" s="2"/>
      <c r="E9322" s="2"/>
      <c r="G9322" s="2"/>
      <c r="H9322" s="6"/>
      <c r="I9322" s="9"/>
      <c r="J9322" s="9"/>
      <c r="K9322" s="9"/>
    </row>
    <row r="9323" spans="1:11" x14ac:dyDescent="0.25">
      <c r="A9323" s="2"/>
      <c r="B9323" s="2"/>
      <c r="C9323" s="2"/>
      <c r="E9323" s="2"/>
      <c r="G9323" s="2"/>
      <c r="H9323" s="6"/>
      <c r="I9323" s="9"/>
      <c r="J9323" s="9"/>
      <c r="K9323" s="9"/>
    </row>
    <row r="9324" spans="1:11" x14ac:dyDescent="0.25">
      <c r="A9324" s="2"/>
      <c r="B9324" s="2"/>
      <c r="C9324" s="2"/>
      <c r="E9324" s="2"/>
      <c r="G9324" s="2"/>
      <c r="H9324" s="6"/>
      <c r="I9324" s="9"/>
      <c r="J9324" s="9"/>
      <c r="K9324" s="9"/>
    </row>
    <row r="9325" spans="1:11" x14ac:dyDescent="0.25">
      <c r="A9325" s="2"/>
      <c r="B9325" s="2"/>
      <c r="C9325" s="2"/>
      <c r="E9325" s="2"/>
      <c r="G9325" s="2"/>
      <c r="H9325" s="6"/>
      <c r="I9325" s="9"/>
      <c r="J9325" s="9"/>
      <c r="K9325" s="9"/>
    </row>
    <row r="9326" spans="1:11" x14ac:dyDescent="0.25">
      <c r="A9326" s="2"/>
      <c r="B9326" s="2"/>
      <c r="C9326" s="2"/>
      <c r="E9326" s="2"/>
      <c r="G9326" s="2"/>
      <c r="H9326" s="6"/>
      <c r="I9326" s="9"/>
      <c r="J9326" s="9"/>
      <c r="K9326" s="9"/>
    </row>
    <row r="9327" spans="1:11" x14ac:dyDescent="0.25">
      <c r="A9327" s="2"/>
      <c r="B9327" s="2"/>
      <c r="C9327" s="2"/>
      <c r="E9327" s="2"/>
      <c r="G9327" s="2"/>
      <c r="H9327" s="6"/>
      <c r="I9327" s="9"/>
      <c r="J9327" s="9"/>
      <c r="K9327" s="9"/>
    </row>
    <row r="9328" spans="1:11" x14ac:dyDescent="0.25">
      <c r="A9328" s="2"/>
      <c r="B9328" s="2"/>
      <c r="C9328" s="2"/>
      <c r="E9328" s="2"/>
      <c r="G9328" s="2"/>
      <c r="H9328" s="6"/>
      <c r="I9328" s="9"/>
      <c r="J9328" s="9"/>
      <c r="K9328" s="9"/>
    </row>
    <row r="9329" spans="1:11" x14ac:dyDescent="0.25">
      <c r="A9329" s="2"/>
      <c r="B9329" s="2"/>
      <c r="C9329" s="2"/>
      <c r="E9329" s="2"/>
      <c r="G9329" s="2"/>
      <c r="H9329" s="6"/>
      <c r="I9329" s="9"/>
      <c r="J9329" s="9"/>
      <c r="K9329" s="9"/>
    </row>
    <row r="9330" spans="1:11" x14ac:dyDescent="0.25">
      <c r="A9330" s="2"/>
      <c r="B9330" s="2"/>
      <c r="C9330" s="2"/>
      <c r="E9330" s="2"/>
      <c r="G9330" s="2"/>
      <c r="H9330" s="6"/>
      <c r="I9330" s="9"/>
      <c r="J9330" s="9"/>
      <c r="K9330" s="9"/>
    </row>
    <row r="9331" spans="1:11" x14ac:dyDescent="0.25">
      <c r="A9331" s="2"/>
      <c r="B9331" s="2"/>
      <c r="C9331" s="2"/>
      <c r="E9331" s="2"/>
      <c r="G9331" s="2"/>
      <c r="H9331" s="6"/>
      <c r="I9331" s="9"/>
      <c r="J9331" s="9"/>
      <c r="K9331" s="9"/>
    </row>
    <row r="9332" spans="1:11" x14ac:dyDescent="0.25">
      <c r="A9332" s="2"/>
      <c r="B9332" s="2"/>
      <c r="C9332" s="2"/>
      <c r="E9332" s="2"/>
      <c r="G9332" s="2"/>
      <c r="H9332" s="6"/>
      <c r="I9332" s="9"/>
      <c r="J9332" s="9"/>
      <c r="K9332" s="9"/>
    </row>
    <row r="9333" spans="1:11" x14ac:dyDescent="0.25">
      <c r="A9333" s="2"/>
      <c r="B9333" s="2"/>
      <c r="C9333" s="2"/>
      <c r="E9333" s="2"/>
      <c r="G9333" s="2"/>
      <c r="H9333" s="6"/>
      <c r="I9333" s="9"/>
      <c r="J9333" s="9"/>
      <c r="K9333" s="9"/>
    </row>
    <row r="9334" spans="1:11" x14ac:dyDescent="0.25">
      <c r="A9334" s="2"/>
      <c r="B9334" s="2"/>
      <c r="C9334" s="2"/>
      <c r="E9334" s="2"/>
      <c r="G9334" s="2"/>
      <c r="H9334" s="6"/>
      <c r="I9334" s="9"/>
      <c r="J9334" s="9"/>
      <c r="K9334" s="9"/>
    </row>
    <row r="9335" spans="1:11" x14ac:dyDescent="0.25">
      <c r="A9335" s="2"/>
      <c r="B9335" s="2"/>
      <c r="C9335" s="2"/>
      <c r="E9335" s="2"/>
      <c r="G9335" s="2"/>
      <c r="H9335" s="6"/>
      <c r="I9335" s="9"/>
      <c r="J9335" s="9"/>
      <c r="K9335" s="9"/>
    </row>
    <row r="9336" spans="1:11" x14ac:dyDescent="0.25">
      <c r="A9336" s="2"/>
      <c r="B9336" s="2"/>
      <c r="C9336" s="2"/>
      <c r="E9336" s="2"/>
      <c r="G9336" s="2"/>
      <c r="H9336" s="6"/>
      <c r="I9336" s="9"/>
      <c r="J9336" s="9"/>
      <c r="K9336" s="9"/>
    </row>
    <row r="9337" spans="1:11" x14ac:dyDescent="0.25">
      <c r="A9337" s="2"/>
      <c r="B9337" s="2"/>
      <c r="C9337" s="2"/>
      <c r="E9337" s="2"/>
      <c r="G9337" s="2"/>
      <c r="H9337" s="6"/>
      <c r="I9337" s="9"/>
      <c r="J9337" s="9"/>
      <c r="K9337" s="9"/>
    </row>
    <row r="9338" spans="1:11" x14ac:dyDescent="0.25">
      <c r="A9338" s="2"/>
      <c r="B9338" s="2"/>
      <c r="C9338" s="2"/>
      <c r="E9338" s="2"/>
      <c r="G9338" s="2"/>
      <c r="H9338" s="6"/>
      <c r="I9338" s="9"/>
      <c r="J9338" s="9"/>
      <c r="K9338" s="9"/>
    </row>
    <row r="9339" spans="1:11" x14ac:dyDescent="0.25">
      <c r="A9339" s="2"/>
      <c r="B9339" s="2"/>
      <c r="C9339" s="2"/>
      <c r="E9339" s="2"/>
      <c r="G9339" s="2"/>
      <c r="H9339" s="6"/>
      <c r="I9339" s="9"/>
      <c r="J9339" s="9"/>
      <c r="K9339" s="9"/>
    </row>
    <row r="9340" spans="1:11" x14ac:dyDescent="0.25">
      <c r="A9340" s="2"/>
      <c r="B9340" s="2"/>
      <c r="C9340" s="2"/>
      <c r="E9340" s="2"/>
      <c r="G9340" s="2"/>
      <c r="H9340" s="6"/>
      <c r="I9340" s="9"/>
      <c r="J9340" s="9"/>
      <c r="K9340" s="9"/>
    </row>
    <row r="9341" spans="1:11" x14ac:dyDescent="0.25">
      <c r="A9341" s="2"/>
      <c r="B9341" s="2"/>
      <c r="C9341" s="2"/>
      <c r="E9341" s="2"/>
      <c r="G9341" s="2"/>
      <c r="H9341" s="6"/>
      <c r="I9341" s="9"/>
      <c r="J9341" s="9"/>
      <c r="K9341" s="9"/>
    </row>
    <row r="9342" spans="1:11" x14ac:dyDescent="0.25">
      <c r="A9342" s="2"/>
      <c r="B9342" s="2"/>
      <c r="C9342" s="2"/>
      <c r="E9342" s="2"/>
      <c r="G9342" s="2"/>
      <c r="H9342" s="6"/>
      <c r="I9342" s="9"/>
      <c r="J9342" s="9"/>
      <c r="K9342" s="9"/>
    </row>
    <row r="9343" spans="1:11" x14ac:dyDescent="0.25">
      <c r="A9343" s="2"/>
      <c r="B9343" s="2"/>
      <c r="C9343" s="2"/>
      <c r="E9343" s="2"/>
      <c r="G9343" s="2"/>
      <c r="H9343" s="6"/>
      <c r="I9343" s="9"/>
      <c r="J9343" s="9"/>
      <c r="K9343" s="9"/>
    </row>
    <row r="9344" spans="1:11" x14ac:dyDescent="0.25">
      <c r="A9344" s="2"/>
      <c r="B9344" s="2"/>
      <c r="C9344" s="2"/>
      <c r="E9344" s="2"/>
      <c r="G9344" s="2"/>
      <c r="H9344" s="6"/>
      <c r="I9344" s="9"/>
      <c r="J9344" s="9"/>
      <c r="K9344" s="9"/>
    </row>
    <row r="9345" spans="1:11" x14ac:dyDescent="0.25">
      <c r="A9345" s="2"/>
      <c r="B9345" s="2"/>
      <c r="C9345" s="2"/>
      <c r="E9345" s="2"/>
      <c r="G9345" s="2"/>
      <c r="H9345" s="6"/>
      <c r="I9345" s="9"/>
      <c r="J9345" s="9"/>
      <c r="K9345" s="9"/>
    </row>
    <row r="9346" spans="1:11" x14ac:dyDescent="0.25">
      <c r="A9346" s="2"/>
      <c r="B9346" s="2"/>
      <c r="C9346" s="2"/>
      <c r="E9346" s="2"/>
      <c r="G9346" s="2"/>
      <c r="H9346" s="6"/>
      <c r="I9346" s="9"/>
      <c r="J9346" s="9"/>
      <c r="K9346" s="9"/>
    </row>
    <row r="9347" spans="1:11" x14ac:dyDescent="0.25">
      <c r="A9347" s="2"/>
      <c r="B9347" s="2"/>
      <c r="C9347" s="2"/>
      <c r="E9347" s="2"/>
      <c r="G9347" s="2"/>
      <c r="H9347" s="6"/>
      <c r="I9347" s="9"/>
      <c r="J9347" s="9"/>
      <c r="K9347" s="9"/>
    </row>
    <row r="9348" spans="1:11" x14ac:dyDescent="0.25">
      <c r="A9348" s="2"/>
      <c r="B9348" s="2"/>
      <c r="C9348" s="2"/>
      <c r="E9348" s="2"/>
      <c r="G9348" s="2"/>
      <c r="H9348" s="6"/>
      <c r="I9348" s="9"/>
      <c r="J9348" s="9"/>
      <c r="K9348" s="9"/>
    </row>
    <row r="9349" spans="1:11" x14ac:dyDescent="0.25">
      <c r="A9349" s="2"/>
      <c r="B9349" s="2"/>
      <c r="C9349" s="2"/>
      <c r="E9349" s="2"/>
      <c r="G9349" s="2"/>
      <c r="H9349" s="6"/>
      <c r="I9349" s="9"/>
      <c r="J9349" s="9"/>
      <c r="K9349" s="9"/>
    </row>
    <row r="9350" spans="1:11" x14ac:dyDescent="0.25">
      <c r="A9350" s="2"/>
      <c r="B9350" s="2"/>
      <c r="C9350" s="2"/>
      <c r="E9350" s="2"/>
      <c r="G9350" s="2"/>
      <c r="H9350" s="6"/>
      <c r="I9350" s="9"/>
      <c r="J9350" s="9"/>
      <c r="K9350" s="9"/>
    </row>
    <row r="9351" spans="1:11" x14ac:dyDescent="0.25">
      <c r="A9351" s="2"/>
      <c r="B9351" s="2"/>
      <c r="C9351" s="2"/>
      <c r="E9351" s="2"/>
      <c r="G9351" s="2"/>
      <c r="H9351" s="6"/>
      <c r="I9351" s="9"/>
      <c r="J9351" s="9"/>
      <c r="K9351" s="9"/>
    </row>
    <row r="9352" spans="1:11" x14ac:dyDescent="0.25">
      <c r="A9352" s="2"/>
      <c r="B9352" s="2"/>
      <c r="C9352" s="2"/>
      <c r="E9352" s="2"/>
      <c r="G9352" s="2"/>
      <c r="H9352" s="6"/>
      <c r="I9352" s="9"/>
      <c r="J9352" s="9"/>
      <c r="K9352" s="9"/>
    </row>
    <row r="9353" spans="1:11" x14ac:dyDescent="0.25">
      <c r="A9353" s="2"/>
      <c r="B9353" s="2"/>
      <c r="C9353" s="2"/>
      <c r="E9353" s="2"/>
      <c r="G9353" s="2"/>
      <c r="H9353" s="6"/>
      <c r="I9353" s="9"/>
      <c r="J9353" s="9"/>
      <c r="K9353" s="9"/>
    </row>
    <row r="9354" spans="1:11" x14ac:dyDescent="0.25">
      <c r="A9354" s="2"/>
      <c r="B9354" s="2"/>
      <c r="C9354" s="2"/>
      <c r="E9354" s="2"/>
      <c r="G9354" s="2"/>
      <c r="H9354" s="6"/>
      <c r="I9354" s="9"/>
      <c r="J9354" s="9"/>
      <c r="K9354" s="9"/>
    </row>
    <row r="9355" spans="1:11" x14ac:dyDescent="0.25">
      <c r="A9355" s="2"/>
      <c r="B9355" s="2"/>
      <c r="C9355" s="2"/>
      <c r="E9355" s="2"/>
      <c r="G9355" s="2"/>
      <c r="H9355" s="6"/>
      <c r="I9355" s="9"/>
      <c r="J9355" s="9"/>
      <c r="K9355" s="9"/>
    </row>
    <row r="9356" spans="1:11" x14ac:dyDescent="0.25">
      <c r="A9356" s="2"/>
      <c r="B9356" s="2"/>
      <c r="C9356" s="2"/>
      <c r="E9356" s="2"/>
      <c r="G9356" s="2"/>
      <c r="H9356" s="6"/>
      <c r="I9356" s="9"/>
      <c r="J9356" s="9"/>
      <c r="K9356" s="9"/>
    </row>
    <row r="9357" spans="1:11" x14ac:dyDescent="0.25">
      <c r="A9357" s="2"/>
      <c r="B9357" s="2"/>
      <c r="C9357" s="2"/>
      <c r="E9357" s="2"/>
      <c r="G9357" s="2"/>
      <c r="H9357" s="6"/>
      <c r="I9357" s="9"/>
      <c r="J9357" s="9"/>
      <c r="K9357" s="9"/>
    </row>
    <row r="9358" spans="1:11" x14ac:dyDescent="0.25">
      <c r="A9358" s="2"/>
      <c r="B9358" s="2"/>
      <c r="C9358" s="2"/>
      <c r="E9358" s="2"/>
      <c r="G9358" s="2"/>
      <c r="H9358" s="6"/>
      <c r="I9358" s="9"/>
      <c r="J9358" s="9"/>
      <c r="K9358" s="9"/>
    </row>
    <row r="9359" spans="1:11" x14ac:dyDescent="0.25">
      <c r="A9359" s="2"/>
      <c r="B9359" s="2"/>
      <c r="C9359" s="2"/>
      <c r="E9359" s="2"/>
      <c r="G9359" s="2"/>
      <c r="H9359" s="6"/>
      <c r="I9359" s="9"/>
      <c r="J9359" s="9"/>
      <c r="K9359" s="9"/>
    </row>
    <row r="9360" spans="1:11" x14ac:dyDescent="0.25">
      <c r="A9360" s="2"/>
      <c r="B9360" s="2"/>
      <c r="C9360" s="2"/>
      <c r="E9360" s="2"/>
      <c r="G9360" s="2"/>
      <c r="H9360" s="6"/>
      <c r="I9360" s="9"/>
      <c r="J9360" s="9"/>
      <c r="K9360" s="9"/>
    </row>
    <row r="9361" spans="1:11" x14ac:dyDescent="0.25">
      <c r="A9361" s="2"/>
      <c r="B9361" s="2"/>
      <c r="C9361" s="2"/>
      <c r="E9361" s="2"/>
      <c r="G9361" s="2"/>
      <c r="H9361" s="6"/>
      <c r="I9361" s="9"/>
      <c r="J9361" s="9"/>
      <c r="K9361" s="9"/>
    </row>
    <row r="9362" spans="1:11" x14ac:dyDescent="0.25">
      <c r="A9362" s="2"/>
      <c r="B9362" s="2"/>
      <c r="C9362" s="2"/>
      <c r="E9362" s="2"/>
      <c r="G9362" s="2"/>
      <c r="H9362" s="6"/>
      <c r="I9362" s="9"/>
      <c r="J9362" s="9"/>
      <c r="K9362" s="9"/>
    </row>
    <row r="9363" spans="1:11" x14ac:dyDescent="0.25">
      <c r="A9363" s="2"/>
      <c r="B9363" s="2"/>
      <c r="C9363" s="2"/>
      <c r="E9363" s="2"/>
      <c r="G9363" s="2"/>
      <c r="H9363" s="6"/>
      <c r="I9363" s="9"/>
      <c r="J9363" s="9"/>
      <c r="K9363" s="9"/>
    </row>
    <row r="9364" spans="1:11" x14ac:dyDescent="0.25">
      <c r="A9364" s="2"/>
      <c r="B9364" s="2"/>
      <c r="C9364" s="2"/>
      <c r="E9364" s="2"/>
      <c r="G9364" s="2"/>
      <c r="H9364" s="6"/>
      <c r="I9364" s="9"/>
      <c r="J9364" s="9"/>
      <c r="K9364" s="9"/>
    </row>
    <row r="9365" spans="1:11" x14ac:dyDescent="0.25">
      <c r="A9365" s="2"/>
      <c r="B9365" s="2"/>
      <c r="C9365" s="2"/>
      <c r="E9365" s="2"/>
      <c r="G9365" s="2"/>
      <c r="H9365" s="6"/>
      <c r="I9365" s="9"/>
      <c r="J9365" s="9"/>
      <c r="K9365" s="9"/>
    </row>
    <row r="9366" spans="1:11" x14ac:dyDescent="0.25">
      <c r="A9366" s="2"/>
      <c r="B9366" s="2"/>
      <c r="C9366" s="2"/>
      <c r="E9366" s="2"/>
      <c r="G9366" s="2"/>
      <c r="H9366" s="6"/>
      <c r="I9366" s="9"/>
      <c r="J9366" s="9"/>
      <c r="K9366" s="9"/>
    </row>
    <row r="9367" spans="1:11" x14ac:dyDescent="0.25">
      <c r="A9367" s="2"/>
      <c r="B9367" s="2"/>
      <c r="C9367" s="2"/>
      <c r="E9367" s="2"/>
      <c r="G9367" s="2"/>
      <c r="H9367" s="6"/>
      <c r="I9367" s="9"/>
      <c r="J9367" s="9"/>
      <c r="K9367" s="9"/>
    </row>
    <row r="9368" spans="1:11" x14ac:dyDescent="0.25">
      <c r="A9368" s="2"/>
      <c r="B9368" s="2"/>
      <c r="C9368" s="2"/>
      <c r="E9368" s="2"/>
      <c r="G9368" s="2"/>
      <c r="H9368" s="6"/>
      <c r="I9368" s="9"/>
      <c r="J9368" s="9"/>
      <c r="K9368" s="9"/>
    </row>
    <row r="9369" spans="1:11" x14ac:dyDescent="0.25">
      <c r="A9369" s="2"/>
      <c r="B9369" s="2"/>
      <c r="C9369" s="2"/>
      <c r="E9369" s="2"/>
      <c r="G9369" s="2"/>
      <c r="H9369" s="6"/>
      <c r="I9369" s="9"/>
      <c r="J9369" s="9"/>
      <c r="K9369" s="9"/>
    </row>
    <row r="9370" spans="1:11" x14ac:dyDescent="0.25">
      <c r="A9370" s="2"/>
      <c r="B9370" s="2"/>
      <c r="C9370" s="2"/>
      <c r="E9370" s="2"/>
      <c r="G9370" s="2"/>
      <c r="H9370" s="6"/>
      <c r="I9370" s="9"/>
      <c r="J9370" s="9"/>
      <c r="K9370" s="9"/>
    </row>
    <row r="9371" spans="1:11" x14ac:dyDescent="0.25">
      <c r="A9371" s="2"/>
      <c r="B9371" s="2"/>
      <c r="C9371" s="2"/>
      <c r="E9371" s="2"/>
      <c r="G9371" s="2"/>
      <c r="H9371" s="6"/>
      <c r="I9371" s="9"/>
      <c r="J9371" s="9"/>
      <c r="K9371" s="9"/>
    </row>
    <row r="9372" spans="1:11" x14ac:dyDescent="0.25">
      <c r="A9372" s="2"/>
      <c r="B9372" s="2"/>
      <c r="C9372" s="2"/>
      <c r="E9372" s="2"/>
      <c r="G9372" s="2"/>
      <c r="H9372" s="6"/>
      <c r="I9372" s="9"/>
      <c r="J9372" s="9"/>
      <c r="K9372" s="9"/>
    </row>
    <row r="9373" spans="1:11" x14ac:dyDescent="0.25">
      <c r="A9373" s="2"/>
      <c r="B9373" s="2"/>
      <c r="C9373" s="2"/>
      <c r="E9373" s="2"/>
      <c r="G9373" s="2"/>
      <c r="H9373" s="6"/>
      <c r="I9373" s="9"/>
      <c r="J9373" s="9"/>
      <c r="K9373" s="9"/>
    </row>
    <row r="9374" spans="1:11" x14ac:dyDescent="0.25">
      <c r="A9374" s="2"/>
      <c r="B9374" s="2"/>
      <c r="C9374" s="2"/>
      <c r="E9374" s="2"/>
      <c r="G9374" s="2"/>
      <c r="H9374" s="6"/>
      <c r="I9374" s="9"/>
      <c r="J9374" s="9"/>
      <c r="K9374" s="9"/>
    </row>
    <row r="9375" spans="1:11" x14ac:dyDescent="0.25">
      <c r="A9375" s="2"/>
      <c r="B9375" s="2"/>
      <c r="C9375" s="2"/>
      <c r="E9375" s="2"/>
      <c r="G9375" s="2"/>
      <c r="H9375" s="6"/>
      <c r="I9375" s="9"/>
      <c r="J9375" s="9"/>
      <c r="K9375" s="9"/>
    </row>
    <row r="9376" spans="1:11" x14ac:dyDescent="0.25">
      <c r="A9376" s="2"/>
      <c r="B9376" s="2"/>
      <c r="C9376" s="2"/>
      <c r="E9376" s="2"/>
      <c r="G9376" s="2"/>
      <c r="H9376" s="6"/>
      <c r="I9376" s="9"/>
      <c r="J9376" s="9"/>
      <c r="K9376" s="9"/>
    </row>
    <row r="9377" spans="1:11" x14ac:dyDescent="0.25">
      <c r="A9377" s="2"/>
      <c r="B9377" s="2"/>
      <c r="C9377" s="2"/>
      <c r="E9377" s="2"/>
      <c r="G9377" s="2"/>
      <c r="H9377" s="6"/>
      <c r="I9377" s="9"/>
      <c r="J9377" s="9"/>
      <c r="K9377" s="9"/>
    </row>
    <row r="9378" spans="1:11" x14ac:dyDescent="0.25">
      <c r="A9378" s="2"/>
      <c r="B9378" s="2"/>
      <c r="C9378" s="2"/>
      <c r="E9378" s="2"/>
      <c r="G9378" s="2"/>
      <c r="H9378" s="6"/>
      <c r="I9378" s="9"/>
      <c r="J9378" s="9"/>
      <c r="K9378" s="9"/>
    </row>
    <row r="9379" spans="1:11" x14ac:dyDescent="0.25">
      <c r="A9379" s="2"/>
      <c r="B9379" s="2"/>
      <c r="C9379" s="2"/>
      <c r="E9379" s="2"/>
      <c r="G9379" s="2"/>
      <c r="H9379" s="6"/>
      <c r="I9379" s="9"/>
      <c r="J9379" s="9"/>
      <c r="K9379" s="9"/>
    </row>
    <row r="9380" spans="1:11" x14ac:dyDescent="0.25">
      <c r="A9380" s="2"/>
      <c r="B9380" s="2"/>
      <c r="C9380" s="2"/>
      <c r="E9380" s="2"/>
      <c r="G9380" s="2"/>
      <c r="H9380" s="6"/>
      <c r="I9380" s="9"/>
      <c r="J9380" s="9"/>
      <c r="K9380" s="9"/>
    </row>
    <row r="9381" spans="1:11" x14ac:dyDescent="0.25">
      <c r="A9381" s="2"/>
      <c r="B9381" s="2"/>
      <c r="C9381" s="2"/>
      <c r="E9381" s="2"/>
      <c r="G9381" s="2"/>
      <c r="H9381" s="6"/>
      <c r="I9381" s="9"/>
      <c r="J9381" s="9"/>
      <c r="K9381" s="9"/>
    </row>
    <row r="9382" spans="1:11" x14ac:dyDescent="0.25">
      <c r="A9382" s="2"/>
      <c r="B9382" s="2"/>
      <c r="C9382" s="2"/>
      <c r="E9382" s="2"/>
      <c r="G9382" s="2"/>
      <c r="H9382" s="6"/>
      <c r="I9382" s="9"/>
      <c r="J9382" s="9"/>
      <c r="K9382" s="9"/>
    </row>
    <row r="9383" spans="1:11" x14ac:dyDescent="0.25">
      <c r="A9383" s="2"/>
      <c r="B9383" s="2"/>
      <c r="C9383" s="2"/>
      <c r="E9383" s="2"/>
      <c r="G9383" s="2"/>
      <c r="H9383" s="6"/>
      <c r="I9383" s="9"/>
      <c r="J9383" s="9"/>
      <c r="K9383" s="9"/>
    </row>
    <row r="9384" spans="1:11" x14ac:dyDescent="0.25">
      <c r="A9384" s="2"/>
      <c r="B9384" s="2"/>
      <c r="C9384" s="2"/>
      <c r="E9384" s="2"/>
      <c r="G9384" s="2"/>
      <c r="H9384" s="6"/>
      <c r="I9384" s="9"/>
      <c r="J9384" s="9"/>
      <c r="K9384" s="9"/>
    </row>
    <row r="9385" spans="1:11" x14ac:dyDescent="0.25">
      <c r="A9385" s="2"/>
      <c r="B9385" s="2"/>
      <c r="C9385" s="2"/>
      <c r="E9385" s="2"/>
      <c r="G9385" s="2"/>
      <c r="H9385" s="6"/>
      <c r="I9385" s="9"/>
      <c r="J9385" s="9"/>
      <c r="K9385" s="9"/>
    </row>
    <row r="9386" spans="1:11" x14ac:dyDescent="0.25">
      <c r="A9386" s="2"/>
      <c r="B9386" s="2"/>
      <c r="C9386" s="2"/>
      <c r="E9386" s="2"/>
      <c r="G9386" s="2"/>
      <c r="H9386" s="6"/>
      <c r="I9386" s="9"/>
      <c r="J9386" s="9"/>
      <c r="K9386" s="9"/>
    </row>
    <row r="9387" spans="1:11" x14ac:dyDescent="0.25">
      <c r="A9387" s="2"/>
      <c r="B9387" s="2"/>
      <c r="C9387" s="2"/>
      <c r="E9387" s="2"/>
      <c r="G9387" s="2"/>
      <c r="H9387" s="6"/>
      <c r="I9387" s="9"/>
      <c r="J9387" s="9"/>
      <c r="K9387" s="9"/>
    </row>
    <row r="9388" spans="1:11" x14ac:dyDescent="0.25">
      <c r="A9388" s="2"/>
      <c r="B9388" s="2"/>
      <c r="C9388" s="2"/>
      <c r="E9388" s="2"/>
      <c r="G9388" s="2"/>
      <c r="H9388" s="6"/>
      <c r="I9388" s="9"/>
      <c r="J9388" s="9"/>
      <c r="K9388" s="9"/>
    </row>
    <row r="9389" spans="1:11" x14ac:dyDescent="0.25">
      <c r="A9389" s="2"/>
      <c r="B9389" s="2"/>
      <c r="C9389" s="2"/>
      <c r="E9389" s="2"/>
      <c r="G9389" s="2"/>
      <c r="H9389" s="6"/>
      <c r="I9389" s="9"/>
      <c r="J9389" s="9"/>
      <c r="K9389" s="9"/>
    </row>
    <row r="9390" spans="1:11" x14ac:dyDescent="0.25">
      <c r="A9390" s="2"/>
      <c r="B9390" s="2"/>
      <c r="C9390" s="2"/>
      <c r="E9390" s="2"/>
      <c r="G9390" s="2"/>
      <c r="H9390" s="6"/>
      <c r="I9390" s="9"/>
      <c r="J9390" s="9"/>
      <c r="K9390" s="9"/>
    </row>
    <row r="9391" spans="1:11" x14ac:dyDescent="0.25">
      <c r="A9391" s="2"/>
      <c r="B9391" s="2"/>
      <c r="C9391" s="2"/>
      <c r="E9391" s="2"/>
      <c r="G9391" s="2"/>
      <c r="H9391" s="6"/>
      <c r="I9391" s="9"/>
      <c r="J9391" s="9"/>
      <c r="K9391" s="9"/>
    </row>
    <row r="9392" spans="1:11" x14ac:dyDescent="0.25">
      <c r="A9392" s="2"/>
      <c r="B9392" s="2"/>
      <c r="C9392" s="2"/>
      <c r="E9392" s="2"/>
      <c r="G9392" s="2"/>
      <c r="H9392" s="6"/>
      <c r="I9392" s="9"/>
      <c r="J9392" s="9"/>
      <c r="K9392" s="9"/>
    </row>
    <row r="9393" spans="1:11" x14ac:dyDescent="0.25">
      <c r="A9393" s="2"/>
      <c r="B9393" s="2"/>
      <c r="C9393" s="2"/>
      <c r="E9393" s="2"/>
      <c r="G9393" s="2"/>
      <c r="H9393" s="6"/>
      <c r="I9393" s="9"/>
      <c r="J9393" s="9"/>
      <c r="K9393" s="9"/>
    </row>
    <row r="9394" spans="1:11" x14ac:dyDescent="0.25">
      <c r="A9394" s="2"/>
      <c r="B9394" s="2"/>
      <c r="C9394" s="2"/>
      <c r="E9394" s="2"/>
      <c r="G9394" s="2"/>
      <c r="H9394" s="6"/>
      <c r="I9394" s="9"/>
      <c r="J9394" s="9"/>
      <c r="K9394" s="9"/>
    </row>
    <row r="9395" spans="1:11" x14ac:dyDescent="0.25">
      <c r="A9395" s="2"/>
      <c r="B9395" s="2"/>
      <c r="C9395" s="2"/>
      <c r="E9395" s="2"/>
      <c r="G9395" s="2"/>
      <c r="H9395" s="6"/>
      <c r="I9395" s="9"/>
      <c r="J9395" s="9"/>
      <c r="K9395" s="9"/>
    </row>
    <row r="9396" spans="1:11" x14ac:dyDescent="0.25">
      <c r="A9396" s="2"/>
      <c r="B9396" s="2"/>
      <c r="C9396" s="2"/>
      <c r="E9396" s="2"/>
      <c r="G9396" s="2"/>
      <c r="H9396" s="6"/>
      <c r="I9396" s="9"/>
      <c r="J9396" s="9"/>
      <c r="K9396" s="9"/>
    </row>
    <row r="9397" spans="1:11" x14ac:dyDescent="0.25">
      <c r="A9397" s="2"/>
      <c r="B9397" s="2"/>
      <c r="C9397" s="2"/>
      <c r="E9397" s="2"/>
      <c r="G9397" s="2"/>
      <c r="H9397" s="6"/>
      <c r="I9397" s="9"/>
      <c r="J9397" s="9"/>
      <c r="K9397" s="9"/>
    </row>
    <row r="9398" spans="1:11" x14ac:dyDescent="0.25">
      <c r="A9398" s="2"/>
      <c r="B9398" s="2"/>
      <c r="C9398" s="2"/>
      <c r="E9398" s="2"/>
      <c r="G9398" s="2"/>
      <c r="H9398" s="6"/>
      <c r="I9398" s="9"/>
      <c r="J9398" s="9"/>
      <c r="K9398" s="9"/>
    </row>
    <row r="9399" spans="1:11" x14ac:dyDescent="0.25">
      <c r="A9399" s="2"/>
      <c r="B9399" s="2"/>
      <c r="C9399" s="2"/>
      <c r="E9399" s="2"/>
      <c r="G9399" s="2"/>
      <c r="H9399" s="6"/>
      <c r="I9399" s="9"/>
      <c r="J9399" s="9"/>
      <c r="K9399" s="9"/>
    </row>
    <row r="9400" spans="1:11" x14ac:dyDescent="0.25">
      <c r="A9400" s="2"/>
      <c r="B9400" s="2"/>
      <c r="C9400" s="2"/>
      <c r="E9400" s="2"/>
      <c r="G9400" s="2"/>
      <c r="H9400" s="6"/>
      <c r="I9400" s="9"/>
      <c r="J9400" s="9"/>
      <c r="K9400" s="9"/>
    </row>
    <row r="9401" spans="1:11" x14ac:dyDescent="0.25">
      <c r="A9401" s="2"/>
      <c r="B9401" s="2"/>
      <c r="C9401" s="2"/>
      <c r="E9401" s="2"/>
      <c r="G9401" s="2"/>
      <c r="H9401" s="6"/>
      <c r="I9401" s="9"/>
      <c r="J9401" s="9"/>
      <c r="K9401" s="9"/>
    </row>
    <row r="9402" spans="1:11" x14ac:dyDescent="0.25">
      <c r="A9402" s="2"/>
      <c r="B9402" s="2"/>
      <c r="C9402" s="2"/>
      <c r="E9402" s="2"/>
      <c r="G9402" s="2"/>
      <c r="H9402" s="6"/>
      <c r="I9402" s="9"/>
      <c r="J9402" s="9"/>
      <c r="K9402" s="9"/>
    </row>
    <row r="9403" spans="1:11" x14ac:dyDescent="0.25">
      <c r="A9403" s="2"/>
      <c r="B9403" s="2"/>
      <c r="C9403" s="2"/>
      <c r="E9403" s="2"/>
      <c r="G9403" s="2"/>
      <c r="H9403" s="6"/>
      <c r="I9403" s="9"/>
      <c r="J9403" s="9"/>
      <c r="K9403" s="9"/>
    </row>
    <row r="9404" spans="1:11" x14ac:dyDescent="0.25">
      <c r="A9404" s="2"/>
      <c r="B9404" s="2"/>
      <c r="C9404" s="2"/>
      <c r="E9404" s="2"/>
      <c r="G9404" s="2"/>
      <c r="H9404" s="6"/>
      <c r="I9404" s="9"/>
      <c r="J9404" s="9"/>
      <c r="K9404" s="9"/>
    </row>
    <row r="9405" spans="1:11" x14ac:dyDescent="0.25">
      <c r="A9405" s="2"/>
      <c r="B9405" s="2"/>
      <c r="C9405" s="2"/>
      <c r="E9405" s="2"/>
      <c r="G9405" s="2"/>
      <c r="H9405" s="6"/>
      <c r="I9405" s="9"/>
      <c r="J9405" s="9"/>
      <c r="K9405" s="9"/>
    </row>
    <row r="9406" spans="1:11" x14ac:dyDescent="0.25">
      <c r="A9406" s="2"/>
      <c r="B9406" s="2"/>
      <c r="C9406" s="2"/>
      <c r="E9406" s="2"/>
      <c r="G9406" s="2"/>
      <c r="H9406" s="6"/>
      <c r="I9406" s="9"/>
      <c r="J9406" s="9"/>
      <c r="K9406" s="9"/>
    </row>
    <row r="9407" spans="1:11" x14ac:dyDescent="0.25">
      <c r="A9407" s="2"/>
      <c r="B9407" s="2"/>
      <c r="C9407" s="2"/>
      <c r="E9407" s="2"/>
      <c r="G9407" s="2"/>
      <c r="H9407" s="6"/>
      <c r="I9407" s="9"/>
      <c r="J9407" s="9"/>
      <c r="K9407" s="9"/>
    </row>
    <row r="9408" spans="1:11" x14ac:dyDescent="0.25">
      <c r="A9408" s="2"/>
      <c r="B9408" s="2"/>
      <c r="C9408" s="2"/>
      <c r="E9408" s="2"/>
      <c r="G9408" s="2"/>
      <c r="H9408" s="6"/>
      <c r="I9408" s="9"/>
      <c r="J9408" s="9"/>
      <c r="K9408" s="9"/>
    </row>
    <row r="9409" spans="1:11" x14ac:dyDescent="0.25">
      <c r="A9409" s="2"/>
      <c r="B9409" s="2"/>
      <c r="C9409" s="2"/>
      <c r="E9409" s="2"/>
      <c r="G9409" s="2"/>
      <c r="H9409" s="6"/>
      <c r="I9409" s="9"/>
      <c r="J9409" s="9"/>
      <c r="K9409" s="9"/>
    </row>
    <row r="9410" spans="1:11" x14ac:dyDescent="0.25">
      <c r="A9410" s="2"/>
      <c r="B9410" s="2"/>
      <c r="C9410" s="2"/>
      <c r="E9410" s="2"/>
      <c r="G9410" s="2"/>
      <c r="H9410" s="6"/>
      <c r="I9410" s="9"/>
      <c r="J9410" s="9"/>
      <c r="K9410" s="9"/>
    </row>
    <row r="9411" spans="1:11" x14ac:dyDescent="0.25">
      <c r="A9411" s="2"/>
      <c r="B9411" s="2"/>
      <c r="C9411" s="2"/>
      <c r="E9411" s="2"/>
      <c r="G9411" s="2"/>
      <c r="H9411" s="6"/>
      <c r="I9411" s="9"/>
      <c r="J9411" s="9"/>
      <c r="K9411" s="9"/>
    </row>
    <row r="9412" spans="1:11" x14ac:dyDescent="0.25">
      <c r="A9412" s="2"/>
      <c r="B9412" s="2"/>
      <c r="C9412" s="2"/>
      <c r="E9412" s="2"/>
      <c r="G9412" s="2"/>
      <c r="H9412" s="6"/>
      <c r="I9412" s="9"/>
      <c r="J9412" s="9"/>
      <c r="K9412" s="9"/>
    </row>
    <row r="9413" spans="1:11" x14ac:dyDescent="0.25">
      <c r="A9413" s="2"/>
      <c r="B9413" s="2"/>
      <c r="C9413" s="2"/>
      <c r="E9413" s="2"/>
      <c r="G9413" s="2"/>
      <c r="H9413" s="6"/>
      <c r="I9413" s="9"/>
      <c r="J9413" s="9"/>
      <c r="K9413" s="9"/>
    </row>
    <row r="9414" spans="1:11" x14ac:dyDescent="0.25">
      <c r="A9414" s="2"/>
      <c r="B9414" s="2"/>
      <c r="C9414" s="2"/>
      <c r="E9414" s="2"/>
      <c r="G9414" s="2"/>
      <c r="H9414" s="6"/>
      <c r="I9414" s="9"/>
      <c r="J9414" s="9"/>
      <c r="K9414" s="9"/>
    </row>
    <row r="9415" spans="1:11" x14ac:dyDescent="0.25">
      <c r="A9415" s="2"/>
      <c r="B9415" s="2"/>
      <c r="C9415" s="2"/>
      <c r="E9415" s="2"/>
      <c r="G9415" s="2"/>
      <c r="H9415" s="6"/>
      <c r="I9415" s="9"/>
      <c r="J9415" s="9"/>
      <c r="K9415" s="9"/>
    </row>
    <row r="9416" spans="1:11" x14ac:dyDescent="0.25">
      <c r="A9416" s="2"/>
      <c r="B9416" s="2"/>
      <c r="C9416" s="2"/>
      <c r="E9416" s="2"/>
      <c r="G9416" s="2"/>
      <c r="H9416" s="6"/>
      <c r="I9416" s="9"/>
      <c r="J9416" s="9"/>
      <c r="K9416" s="9"/>
    </row>
    <row r="9417" spans="1:11" x14ac:dyDescent="0.25">
      <c r="A9417" s="2"/>
      <c r="B9417" s="2"/>
      <c r="C9417" s="2"/>
      <c r="E9417" s="2"/>
      <c r="G9417" s="2"/>
      <c r="H9417" s="6"/>
      <c r="I9417" s="9"/>
      <c r="J9417" s="9"/>
      <c r="K9417" s="9"/>
    </row>
    <row r="9418" spans="1:11" x14ac:dyDescent="0.25">
      <c r="A9418" s="2"/>
      <c r="B9418" s="2"/>
      <c r="C9418" s="2"/>
      <c r="E9418" s="2"/>
      <c r="G9418" s="2"/>
      <c r="H9418" s="6"/>
      <c r="I9418" s="9"/>
      <c r="J9418" s="9"/>
      <c r="K9418" s="9"/>
    </row>
    <row r="9419" spans="1:11" x14ac:dyDescent="0.25">
      <c r="A9419" s="2"/>
      <c r="B9419" s="2"/>
      <c r="C9419" s="2"/>
      <c r="E9419" s="2"/>
      <c r="G9419" s="2"/>
      <c r="H9419" s="6"/>
      <c r="I9419" s="9"/>
      <c r="J9419" s="9"/>
      <c r="K9419" s="9"/>
    </row>
    <row r="9420" spans="1:11" x14ac:dyDescent="0.25">
      <c r="A9420" s="2"/>
      <c r="B9420" s="2"/>
      <c r="C9420" s="2"/>
      <c r="E9420" s="2"/>
      <c r="G9420" s="2"/>
      <c r="H9420" s="6"/>
      <c r="I9420" s="9"/>
      <c r="J9420" s="9"/>
      <c r="K9420" s="9"/>
    </row>
    <row r="9421" spans="1:11" x14ac:dyDescent="0.25">
      <c r="A9421" s="2"/>
      <c r="B9421" s="2"/>
      <c r="C9421" s="2"/>
      <c r="E9421" s="2"/>
      <c r="G9421" s="2"/>
      <c r="H9421" s="6"/>
      <c r="I9421" s="9"/>
      <c r="J9421" s="9"/>
      <c r="K9421" s="9"/>
    </row>
    <row r="9422" spans="1:11" x14ac:dyDescent="0.25">
      <c r="A9422" s="2"/>
      <c r="B9422" s="2"/>
      <c r="C9422" s="2"/>
      <c r="E9422" s="2"/>
      <c r="G9422" s="2"/>
      <c r="H9422" s="6"/>
      <c r="I9422" s="9"/>
      <c r="J9422" s="9"/>
      <c r="K9422" s="9"/>
    </row>
    <row r="9423" spans="1:11" x14ac:dyDescent="0.25">
      <c r="A9423" s="2"/>
      <c r="B9423" s="2"/>
      <c r="C9423" s="2"/>
      <c r="E9423" s="2"/>
      <c r="G9423" s="2"/>
      <c r="H9423" s="6"/>
      <c r="I9423" s="9"/>
      <c r="J9423" s="9"/>
      <c r="K9423" s="9"/>
    </row>
    <row r="9424" spans="1:11" x14ac:dyDescent="0.25">
      <c r="A9424" s="2"/>
      <c r="B9424" s="2"/>
      <c r="C9424" s="2"/>
      <c r="E9424" s="2"/>
      <c r="G9424" s="2"/>
      <c r="H9424" s="6"/>
      <c r="I9424" s="9"/>
      <c r="J9424" s="9"/>
      <c r="K9424" s="9"/>
    </row>
    <row r="9425" spans="1:11" x14ac:dyDescent="0.25">
      <c r="A9425" s="2"/>
      <c r="B9425" s="2"/>
      <c r="C9425" s="2"/>
      <c r="E9425" s="2"/>
      <c r="G9425" s="2"/>
      <c r="H9425" s="6"/>
      <c r="I9425" s="9"/>
      <c r="J9425" s="9"/>
      <c r="K9425" s="9"/>
    </row>
    <row r="9426" spans="1:11" x14ac:dyDescent="0.25">
      <c r="A9426" s="2"/>
      <c r="B9426" s="2"/>
      <c r="C9426" s="2"/>
      <c r="E9426" s="2"/>
      <c r="G9426" s="2"/>
      <c r="H9426" s="6"/>
      <c r="I9426" s="9"/>
      <c r="J9426" s="9"/>
      <c r="K9426" s="9"/>
    </row>
    <row r="9427" spans="1:11" x14ac:dyDescent="0.25">
      <c r="A9427" s="2"/>
      <c r="B9427" s="2"/>
      <c r="C9427" s="2"/>
      <c r="E9427" s="2"/>
      <c r="G9427" s="2"/>
      <c r="H9427" s="6"/>
      <c r="I9427" s="9"/>
      <c r="J9427" s="9"/>
      <c r="K9427" s="9"/>
    </row>
    <row r="9428" spans="1:11" x14ac:dyDescent="0.25">
      <c r="A9428" s="2"/>
      <c r="B9428" s="2"/>
      <c r="C9428" s="2"/>
      <c r="E9428" s="2"/>
      <c r="G9428" s="2"/>
      <c r="H9428" s="6"/>
      <c r="I9428" s="9"/>
      <c r="J9428" s="9"/>
      <c r="K9428" s="9"/>
    </row>
    <row r="9429" spans="1:11" x14ac:dyDescent="0.25">
      <c r="A9429" s="2"/>
      <c r="B9429" s="2"/>
      <c r="C9429" s="2"/>
      <c r="E9429" s="2"/>
      <c r="G9429" s="2"/>
      <c r="H9429" s="6"/>
      <c r="I9429" s="9"/>
      <c r="J9429" s="9"/>
      <c r="K9429" s="9"/>
    </row>
    <row r="9430" spans="1:11" x14ac:dyDescent="0.25">
      <c r="A9430" s="2"/>
      <c r="B9430" s="2"/>
      <c r="C9430" s="2"/>
      <c r="E9430" s="2"/>
      <c r="G9430" s="2"/>
      <c r="H9430" s="6"/>
      <c r="I9430" s="9"/>
      <c r="J9430" s="9"/>
      <c r="K9430" s="9"/>
    </row>
    <row r="9431" spans="1:11" x14ac:dyDescent="0.25">
      <c r="A9431" s="2"/>
      <c r="B9431" s="2"/>
      <c r="C9431" s="2"/>
      <c r="E9431" s="2"/>
      <c r="G9431" s="2"/>
      <c r="H9431" s="6"/>
      <c r="I9431" s="9"/>
      <c r="J9431" s="9"/>
      <c r="K9431" s="9"/>
    </row>
    <row r="9432" spans="1:11" x14ac:dyDescent="0.25">
      <c r="A9432" s="2"/>
      <c r="B9432" s="2"/>
      <c r="C9432" s="2"/>
      <c r="E9432" s="2"/>
      <c r="G9432" s="2"/>
      <c r="H9432" s="6"/>
      <c r="I9432" s="9"/>
      <c r="J9432" s="9"/>
      <c r="K9432" s="9"/>
    </row>
    <row r="9433" spans="1:11" x14ac:dyDescent="0.25">
      <c r="A9433" s="2"/>
      <c r="B9433" s="2"/>
      <c r="C9433" s="2"/>
      <c r="E9433" s="2"/>
      <c r="G9433" s="2"/>
      <c r="H9433" s="6"/>
      <c r="I9433" s="9"/>
      <c r="J9433" s="9"/>
      <c r="K9433" s="9"/>
    </row>
    <row r="9434" spans="1:11" x14ac:dyDescent="0.25">
      <c r="A9434" s="2"/>
      <c r="B9434" s="2"/>
      <c r="C9434" s="2"/>
      <c r="E9434" s="2"/>
      <c r="G9434" s="2"/>
      <c r="H9434" s="6"/>
      <c r="I9434" s="9"/>
      <c r="J9434" s="9"/>
      <c r="K9434" s="9"/>
    </row>
    <row r="9435" spans="1:11" x14ac:dyDescent="0.25">
      <c r="A9435" s="2"/>
      <c r="B9435" s="2"/>
      <c r="C9435" s="2"/>
      <c r="E9435" s="2"/>
      <c r="G9435" s="2"/>
      <c r="H9435" s="6"/>
      <c r="I9435" s="9"/>
      <c r="J9435" s="9"/>
      <c r="K9435" s="9"/>
    </row>
    <row r="9436" spans="1:11" x14ac:dyDescent="0.25">
      <c r="A9436" s="2"/>
      <c r="B9436" s="2"/>
      <c r="C9436" s="2"/>
      <c r="E9436" s="2"/>
      <c r="G9436" s="2"/>
      <c r="H9436" s="6"/>
      <c r="I9436" s="9"/>
      <c r="J9436" s="9"/>
      <c r="K9436" s="9"/>
    </row>
    <row r="9437" spans="1:11" x14ac:dyDescent="0.25">
      <c r="A9437" s="2"/>
      <c r="B9437" s="2"/>
      <c r="C9437" s="2"/>
      <c r="E9437" s="2"/>
      <c r="G9437" s="2"/>
      <c r="H9437" s="6"/>
      <c r="I9437" s="9"/>
      <c r="J9437" s="9"/>
      <c r="K9437" s="9"/>
    </row>
    <row r="9438" spans="1:11" x14ac:dyDescent="0.25">
      <c r="A9438" s="2"/>
      <c r="B9438" s="2"/>
      <c r="C9438" s="2"/>
      <c r="E9438" s="2"/>
      <c r="G9438" s="2"/>
      <c r="H9438" s="6"/>
      <c r="I9438" s="9"/>
      <c r="J9438" s="9"/>
      <c r="K9438" s="9"/>
    </row>
    <row r="9439" spans="1:11" x14ac:dyDescent="0.25">
      <c r="A9439" s="2"/>
      <c r="B9439" s="2"/>
      <c r="C9439" s="2"/>
      <c r="E9439" s="2"/>
      <c r="G9439" s="2"/>
      <c r="H9439" s="6"/>
      <c r="I9439" s="9"/>
      <c r="J9439" s="9"/>
      <c r="K9439" s="9"/>
    </row>
    <row r="9440" spans="1:11" x14ac:dyDescent="0.25">
      <c r="A9440" s="2"/>
      <c r="B9440" s="2"/>
      <c r="C9440" s="2"/>
      <c r="E9440" s="2"/>
      <c r="G9440" s="2"/>
      <c r="H9440" s="6"/>
      <c r="I9440" s="9"/>
      <c r="J9440" s="9"/>
      <c r="K9440" s="9"/>
    </row>
    <row r="9441" spans="1:11" x14ac:dyDescent="0.25">
      <c r="A9441" s="2"/>
      <c r="B9441" s="2"/>
      <c r="C9441" s="2"/>
      <c r="E9441" s="2"/>
      <c r="G9441" s="2"/>
      <c r="H9441" s="6"/>
      <c r="I9441" s="9"/>
      <c r="J9441" s="9"/>
      <c r="K9441" s="9"/>
    </row>
    <row r="9442" spans="1:11" x14ac:dyDescent="0.25">
      <c r="A9442" s="2"/>
      <c r="B9442" s="2"/>
      <c r="C9442" s="2"/>
      <c r="E9442" s="2"/>
      <c r="G9442" s="2"/>
      <c r="H9442" s="6"/>
      <c r="I9442" s="9"/>
      <c r="J9442" s="9"/>
      <c r="K9442" s="9"/>
    </row>
    <row r="9443" spans="1:11" x14ac:dyDescent="0.25">
      <c r="A9443" s="2"/>
      <c r="B9443" s="2"/>
      <c r="C9443" s="2"/>
      <c r="E9443" s="2"/>
      <c r="G9443" s="2"/>
      <c r="H9443" s="6"/>
      <c r="I9443" s="9"/>
      <c r="J9443" s="9"/>
      <c r="K9443" s="9"/>
    </row>
    <row r="9444" spans="1:11" x14ac:dyDescent="0.25">
      <c r="A9444" s="2"/>
      <c r="B9444" s="2"/>
      <c r="C9444" s="2"/>
      <c r="E9444" s="2"/>
      <c r="G9444" s="2"/>
      <c r="H9444" s="6"/>
      <c r="I9444" s="9"/>
      <c r="J9444" s="9"/>
      <c r="K9444" s="9"/>
    </row>
    <row r="9445" spans="1:11" x14ac:dyDescent="0.25">
      <c r="A9445" s="2"/>
      <c r="B9445" s="2"/>
      <c r="C9445" s="2"/>
      <c r="E9445" s="2"/>
      <c r="G9445" s="2"/>
      <c r="H9445" s="6"/>
      <c r="I9445" s="9"/>
      <c r="J9445" s="9"/>
      <c r="K9445" s="9"/>
    </row>
    <row r="9446" spans="1:11" x14ac:dyDescent="0.25">
      <c r="A9446" s="2"/>
      <c r="B9446" s="2"/>
      <c r="C9446" s="2"/>
      <c r="E9446" s="2"/>
      <c r="G9446" s="2"/>
      <c r="H9446" s="6"/>
      <c r="I9446" s="9"/>
      <c r="J9446" s="9"/>
      <c r="K9446" s="9"/>
    </row>
    <row r="9447" spans="1:11" x14ac:dyDescent="0.25">
      <c r="A9447" s="2"/>
      <c r="B9447" s="2"/>
      <c r="C9447" s="2"/>
      <c r="E9447" s="2"/>
      <c r="G9447" s="2"/>
      <c r="H9447" s="6"/>
      <c r="I9447" s="9"/>
      <c r="J9447" s="9"/>
      <c r="K9447" s="9"/>
    </row>
    <row r="9448" spans="1:11" x14ac:dyDescent="0.25">
      <c r="A9448" s="2"/>
      <c r="B9448" s="2"/>
      <c r="C9448" s="2"/>
      <c r="E9448" s="2"/>
      <c r="G9448" s="2"/>
      <c r="H9448" s="6"/>
      <c r="I9448" s="9"/>
      <c r="J9448" s="9"/>
      <c r="K9448" s="9"/>
    </row>
    <row r="9449" spans="1:11" x14ac:dyDescent="0.25">
      <c r="A9449" s="2"/>
      <c r="B9449" s="2"/>
      <c r="C9449" s="2"/>
      <c r="E9449" s="2"/>
      <c r="G9449" s="2"/>
      <c r="H9449" s="6"/>
      <c r="I9449" s="9"/>
      <c r="J9449" s="9"/>
      <c r="K9449" s="9"/>
    </row>
    <row r="9450" spans="1:11" x14ac:dyDescent="0.25">
      <c r="A9450" s="2"/>
      <c r="B9450" s="2"/>
      <c r="C9450" s="2"/>
      <c r="E9450" s="2"/>
      <c r="G9450" s="2"/>
      <c r="H9450" s="6"/>
      <c r="I9450" s="9"/>
      <c r="J9450" s="9"/>
      <c r="K9450" s="9"/>
    </row>
    <row r="9451" spans="1:11" x14ac:dyDescent="0.25">
      <c r="A9451" s="2"/>
      <c r="B9451" s="2"/>
      <c r="C9451" s="2"/>
      <c r="E9451" s="2"/>
      <c r="G9451" s="2"/>
      <c r="H9451" s="6"/>
      <c r="I9451" s="9"/>
      <c r="J9451" s="9"/>
      <c r="K9451" s="9"/>
    </row>
    <row r="9452" spans="1:11" x14ac:dyDescent="0.25">
      <c r="A9452" s="2"/>
      <c r="B9452" s="2"/>
      <c r="C9452" s="2"/>
      <c r="E9452" s="2"/>
      <c r="G9452" s="2"/>
      <c r="H9452" s="6"/>
      <c r="I9452" s="9"/>
      <c r="J9452" s="9"/>
      <c r="K9452" s="9"/>
    </row>
    <row r="9453" spans="1:11" x14ac:dyDescent="0.25">
      <c r="A9453" s="2"/>
      <c r="B9453" s="2"/>
      <c r="C9453" s="2"/>
      <c r="E9453" s="2"/>
      <c r="G9453" s="2"/>
      <c r="H9453" s="6"/>
      <c r="I9453" s="9"/>
      <c r="J9453" s="9"/>
      <c r="K9453" s="9"/>
    </row>
    <row r="9454" spans="1:11" x14ac:dyDescent="0.25">
      <c r="A9454" s="2"/>
      <c r="B9454" s="2"/>
      <c r="C9454" s="2"/>
      <c r="E9454" s="2"/>
      <c r="G9454" s="2"/>
      <c r="H9454" s="6"/>
      <c r="I9454" s="9"/>
      <c r="J9454" s="9"/>
      <c r="K9454" s="9"/>
    </row>
    <row r="9455" spans="1:11" x14ac:dyDescent="0.25">
      <c r="A9455" s="2"/>
      <c r="B9455" s="2"/>
      <c r="C9455" s="2"/>
      <c r="E9455" s="2"/>
      <c r="G9455" s="2"/>
      <c r="H9455" s="6"/>
      <c r="I9455" s="9"/>
      <c r="J9455" s="9"/>
      <c r="K9455" s="9"/>
    </row>
    <row r="9456" spans="1:11" x14ac:dyDescent="0.25">
      <c r="A9456" s="2"/>
      <c r="B9456" s="2"/>
      <c r="C9456" s="2"/>
      <c r="E9456" s="2"/>
      <c r="G9456" s="2"/>
      <c r="H9456" s="6"/>
      <c r="I9456" s="9"/>
      <c r="J9456" s="9"/>
      <c r="K9456" s="9"/>
    </row>
    <row r="9457" spans="1:11" x14ac:dyDescent="0.25">
      <c r="A9457" s="2"/>
      <c r="B9457" s="2"/>
      <c r="C9457" s="2"/>
      <c r="E9457" s="2"/>
      <c r="G9457" s="2"/>
      <c r="H9457" s="6"/>
      <c r="I9457" s="9"/>
      <c r="J9457" s="9"/>
      <c r="K9457" s="9"/>
    </row>
    <row r="9458" spans="1:11" x14ac:dyDescent="0.25">
      <c r="A9458" s="2"/>
      <c r="B9458" s="2"/>
      <c r="C9458" s="2"/>
      <c r="E9458" s="2"/>
      <c r="G9458" s="2"/>
      <c r="H9458" s="6"/>
      <c r="I9458" s="9"/>
      <c r="J9458" s="9"/>
      <c r="K9458" s="9"/>
    </row>
    <row r="9459" spans="1:11" x14ac:dyDescent="0.25">
      <c r="A9459" s="2"/>
      <c r="B9459" s="2"/>
      <c r="C9459" s="2"/>
      <c r="E9459" s="2"/>
      <c r="G9459" s="2"/>
      <c r="H9459" s="6"/>
      <c r="I9459" s="9"/>
      <c r="J9459" s="9"/>
      <c r="K9459" s="9"/>
    </row>
    <row r="9460" spans="1:11" x14ac:dyDescent="0.25">
      <c r="A9460" s="2"/>
      <c r="B9460" s="2"/>
      <c r="C9460" s="2"/>
      <c r="E9460" s="2"/>
      <c r="G9460" s="2"/>
      <c r="H9460" s="6"/>
      <c r="I9460" s="9"/>
      <c r="J9460" s="9"/>
      <c r="K9460" s="9"/>
    </row>
    <row r="9461" spans="1:11" x14ac:dyDescent="0.25">
      <c r="A9461" s="2"/>
      <c r="B9461" s="2"/>
      <c r="C9461" s="2"/>
      <c r="E9461" s="2"/>
      <c r="G9461" s="2"/>
      <c r="H9461" s="6"/>
      <c r="I9461" s="9"/>
      <c r="J9461" s="9"/>
      <c r="K9461" s="9"/>
    </row>
    <row r="9462" spans="1:11" x14ac:dyDescent="0.25">
      <c r="A9462" s="2"/>
      <c r="B9462" s="2"/>
      <c r="C9462" s="2"/>
      <c r="E9462" s="2"/>
      <c r="G9462" s="2"/>
      <c r="H9462" s="6"/>
      <c r="I9462" s="9"/>
      <c r="J9462" s="9"/>
      <c r="K9462" s="9"/>
    </row>
    <row r="9463" spans="1:11" x14ac:dyDescent="0.25">
      <c r="A9463" s="2"/>
      <c r="B9463" s="2"/>
      <c r="C9463" s="2"/>
      <c r="E9463" s="2"/>
      <c r="G9463" s="2"/>
      <c r="H9463" s="6"/>
      <c r="I9463" s="9"/>
      <c r="J9463" s="9"/>
      <c r="K9463" s="9"/>
    </row>
    <row r="9464" spans="1:11" x14ac:dyDescent="0.25">
      <c r="A9464" s="2"/>
      <c r="B9464" s="2"/>
      <c r="C9464" s="2"/>
      <c r="E9464" s="2"/>
      <c r="G9464" s="2"/>
      <c r="H9464" s="6"/>
      <c r="I9464" s="9"/>
      <c r="J9464" s="9"/>
      <c r="K9464" s="9"/>
    </row>
    <row r="9465" spans="1:11" x14ac:dyDescent="0.25">
      <c r="A9465" s="2"/>
      <c r="B9465" s="2"/>
      <c r="C9465" s="2"/>
      <c r="E9465" s="2"/>
      <c r="G9465" s="2"/>
      <c r="H9465" s="6"/>
      <c r="I9465" s="9"/>
      <c r="J9465" s="9"/>
      <c r="K9465" s="9"/>
    </row>
    <row r="9466" spans="1:11" x14ac:dyDescent="0.25">
      <c r="A9466" s="2"/>
      <c r="B9466" s="2"/>
      <c r="C9466" s="2"/>
      <c r="E9466" s="2"/>
      <c r="G9466" s="2"/>
      <c r="H9466" s="6"/>
      <c r="I9466" s="9"/>
      <c r="J9466" s="9"/>
      <c r="K9466" s="9"/>
    </row>
    <row r="9467" spans="1:11" x14ac:dyDescent="0.25">
      <c r="A9467" s="2"/>
      <c r="B9467" s="2"/>
      <c r="C9467" s="2"/>
      <c r="E9467" s="2"/>
      <c r="G9467" s="2"/>
      <c r="H9467" s="6"/>
      <c r="I9467" s="9"/>
      <c r="J9467" s="9"/>
      <c r="K9467" s="9"/>
    </row>
    <row r="9468" spans="1:11" x14ac:dyDescent="0.25">
      <c r="A9468" s="2"/>
      <c r="B9468" s="2"/>
      <c r="C9468" s="2"/>
      <c r="E9468" s="2"/>
      <c r="G9468" s="2"/>
      <c r="H9468" s="6"/>
      <c r="I9468" s="9"/>
      <c r="J9468" s="9"/>
      <c r="K9468" s="9"/>
    </row>
    <row r="9469" spans="1:11" x14ac:dyDescent="0.25">
      <c r="A9469" s="2"/>
      <c r="B9469" s="2"/>
      <c r="C9469" s="2"/>
      <c r="E9469" s="2"/>
      <c r="G9469" s="2"/>
      <c r="H9469" s="6"/>
      <c r="I9469" s="9"/>
      <c r="J9469" s="9"/>
      <c r="K9469" s="9"/>
    </row>
    <row r="9470" spans="1:11" x14ac:dyDescent="0.25">
      <c r="A9470" s="2"/>
      <c r="B9470" s="2"/>
      <c r="C9470" s="2"/>
      <c r="E9470" s="2"/>
      <c r="G9470" s="2"/>
      <c r="H9470" s="6"/>
      <c r="I9470" s="9"/>
      <c r="J9470" s="9"/>
      <c r="K9470" s="9"/>
    </row>
    <row r="9471" spans="1:11" x14ac:dyDescent="0.25">
      <c r="A9471" s="2"/>
      <c r="B9471" s="2"/>
      <c r="C9471" s="2"/>
      <c r="E9471" s="2"/>
      <c r="G9471" s="2"/>
      <c r="H9471" s="6"/>
      <c r="I9471" s="9"/>
      <c r="J9471" s="9"/>
      <c r="K9471" s="9"/>
    </row>
    <row r="9472" spans="1:11" x14ac:dyDescent="0.25">
      <c r="A9472" s="2"/>
      <c r="B9472" s="2"/>
      <c r="C9472" s="2"/>
      <c r="E9472" s="2"/>
      <c r="G9472" s="2"/>
      <c r="H9472" s="6"/>
      <c r="I9472" s="9"/>
      <c r="J9472" s="9"/>
      <c r="K9472" s="9"/>
    </row>
    <row r="9473" spans="1:11" x14ac:dyDescent="0.25">
      <c r="A9473" s="2"/>
      <c r="B9473" s="2"/>
      <c r="C9473" s="2"/>
      <c r="E9473" s="2"/>
      <c r="G9473" s="2"/>
      <c r="H9473" s="6"/>
      <c r="I9473" s="9"/>
      <c r="J9473" s="9"/>
      <c r="K9473" s="9"/>
    </row>
    <row r="9474" spans="1:11" x14ac:dyDescent="0.25">
      <c r="A9474" s="2"/>
      <c r="B9474" s="2"/>
      <c r="C9474" s="2"/>
      <c r="E9474" s="2"/>
      <c r="G9474" s="2"/>
      <c r="H9474" s="6"/>
      <c r="I9474" s="9"/>
      <c r="J9474" s="9"/>
      <c r="K9474" s="9"/>
    </row>
    <row r="9475" spans="1:11" x14ac:dyDescent="0.25">
      <c r="A9475" s="2"/>
      <c r="B9475" s="2"/>
      <c r="C9475" s="2"/>
      <c r="E9475" s="2"/>
      <c r="G9475" s="2"/>
      <c r="H9475" s="6"/>
      <c r="I9475" s="9"/>
      <c r="J9475" s="9"/>
      <c r="K9475" s="9"/>
    </row>
    <row r="9476" spans="1:11" x14ac:dyDescent="0.25">
      <c r="A9476" s="2"/>
      <c r="B9476" s="2"/>
      <c r="C9476" s="2"/>
      <c r="E9476" s="2"/>
      <c r="G9476" s="2"/>
      <c r="H9476" s="6"/>
      <c r="I9476" s="9"/>
      <c r="J9476" s="9"/>
      <c r="K9476" s="9"/>
    </row>
    <row r="9477" spans="1:11" x14ac:dyDescent="0.25">
      <c r="A9477" s="2"/>
      <c r="B9477" s="2"/>
      <c r="C9477" s="2"/>
      <c r="E9477" s="2"/>
      <c r="G9477" s="2"/>
      <c r="H9477" s="6"/>
      <c r="I9477" s="9"/>
      <c r="J9477" s="9"/>
      <c r="K9477" s="9"/>
    </row>
    <row r="9478" spans="1:11" x14ac:dyDescent="0.25">
      <c r="A9478" s="2"/>
      <c r="B9478" s="2"/>
      <c r="C9478" s="2"/>
      <c r="E9478" s="2"/>
      <c r="G9478" s="2"/>
      <c r="H9478" s="6"/>
      <c r="I9478" s="9"/>
      <c r="J9478" s="9"/>
      <c r="K9478" s="9"/>
    </row>
    <row r="9479" spans="1:11" x14ac:dyDescent="0.25">
      <c r="A9479" s="2"/>
      <c r="B9479" s="2"/>
      <c r="C9479" s="2"/>
      <c r="E9479" s="2"/>
      <c r="G9479" s="2"/>
      <c r="H9479" s="6"/>
      <c r="I9479" s="9"/>
      <c r="J9479" s="9"/>
      <c r="K9479" s="9"/>
    </row>
    <row r="9480" spans="1:11" x14ac:dyDescent="0.25">
      <c r="A9480" s="2"/>
      <c r="B9480" s="2"/>
      <c r="C9480" s="2"/>
      <c r="E9480" s="2"/>
      <c r="G9480" s="2"/>
      <c r="H9480" s="6"/>
      <c r="I9480" s="9"/>
      <c r="J9480" s="9"/>
      <c r="K9480" s="9"/>
    </row>
    <row r="9481" spans="1:11" x14ac:dyDescent="0.25">
      <c r="A9481" s="2"/>
      <c r="B9481" s="2"/>
      <c r="C9481" s="2"/>
      <c r="E9481" s="2"/>
      <c r="G9481" s="2"/>
      <c r="H9481" s="6"/>
      <c r="I9481" s="9"/>
      <c r="J9481" s="9"/>
      <c r="K9481" s="9"/>
    </row>
    <row r="9482" spans="1:11" x14ac:dyDescent="0.25">
      <c r="A9482" s="2"/>
      <c r="B9482" s="2"/>
      <c r="C9482" s="2"/>
      <c r="E9482" s="2"/>
      <c r="G9482" s="2"/>
      <c r="H9482" s="6"/>
      <c r="I9482" s="9"/>
      <c r="J9482" s="9"/>
      <c r="K9482" s="9"/>
    </row>
    <row r="9483" spans="1:11" x14ac:dyDescent="0.25">
      <c r="A9483" s="2"/>
      <c r="B9483" s="2"/>
      <c r="C9483" s="2"/>
      <c r="E9483" s="2"/>
      <c r="G9483" s="2"/>
      <c r="H9483" s="6"/>
      <c r="I9483" s="9"/>
      <c r="J9483" s="9"/>
      <c r="K9483" s="9"/>
    </row>
    <row r="9484" spans="1:11" x14ac:dyDescent="0.25">
      <c r="A9484" s="2"/>
      <c r="B9484" s="2"/>
      <c r="C9484" s="2"/>
      <c r="E9484" s="2"/>
      <c r="G9484" s="2"/>
      <c r="H9484" s="6"/>
      <c r="I9484" s="9"/>
      <c r="J9484" s="9"/>
      <c r="K9484" s="9"/>
    </row>
    <row r="9485" spans="1:11" x14ac:dyDescent="0.25">
      <c r="A9485" s="2"/>
      <c r="B9485" s="2"/>
      <c r="C9485" s="2"/>
      <c r="E9485" s="2"/>
      <c r="G9485" s="2"/>
      <c r="H9485" s="6"/>
      <c r="I9485" s="9"/>
      <c r="J9485" s="9"/>
      <c r="K9485" s="9"/>
    </row>
    <row r="9486" spans="1:11" x14ac:dyDescent="0.25">
      <c r="A9486" s="2"/>
      <c r="B9486" s="2"/>
      <c r="C9486" s="2"/>
      <c r="E9486" s="2"/>
      <c r="G9486" s="2"/>
      <c r="H9486" s="6"/>
      <c r="I9486" s="9"/>
      <c r="J9486" s="9"/>
      <c r="K9486" s="9"/>
    </row>
    <row r="9487" spans="1:11" x14ac:dyDescent="0.25">
      <c r="A9487" s="2"/>
      <c r="B9487" s="2"/>
      <c r="C9487" s="2"/>
      <c r="E9487" s="2"/>
      <c r="G9487" s="2"/>
      <c r="H9487" s="6"/>
      <c r="I9487" s="9"/>
      <c r="J9487" s="9"/>
      <c r="K9487" s="9"/>
    </row>
    <row r="9488" spans="1:11" x14ac:dyDescent="0.25">
      <c r="A9488" s="2"/>
      <c r="B9488" s="2"/>
      <c r="C9488" s="2"/>
      <c r="E9488" s="2"/>
      <c r="G9488" s="2"/>
      <c r="H9488" s="6"/>
      <c r="I9488" s="9"/>
      <c r="J9488" s="9"/>
      <c r="K9488" s="9"/>
    </row>
    <row r="9489" spans="1:11" x14ac:dyDescent="0.25">
      <c r="A9489" s="2"/>
      <c r="B9489" s="2"/>
      <c r="C9489" s="2"/>
      <c r="E9489" s="2"/>
      <c r="G9489" s="2"/>
      <c r="H9489" s="6"/>
      <c r="I9489" s="9"/>
      <c r="J9489" s="9"/>
      <c r="K9489" s="9"/>
    </row>
    <row r="9490" spans="1:11" x14ac:dyDescent="0.25">
      <c r="A9490" s="2"/>
      <c r="B9490" s="2"/>
      <c r="C9490" s="2"/>
      <c r="E9490" s="2"/>
      <c r="G9490" s="2"/>
      <c r="H9490" s="6"/>
      <c r="I9490" s="9"/>
      <c r="J9490" s="9"/>
      <c r="K9490" s="9"/>
    </row>
    <row r="9491" spans="1:11" x14ac:dyDescent="0.25">
      <c r="A9491" s="2"/>
      <c r="B9491" s="2"/>
      <c r="C9491" s="2"/>
      <c r="E9491" s="2"/>
      <c r="G9491" s="2"/>
      <c r="H9491" s="6"/>
      <c r="I9491" s="9"/>
      <c r="J9491" s="9"/>
      <c r="K9491" s="9"/>
    </row>
    <row r="9492" spans="1:11" x14ac:dyDescent="0.25">
      <c r="A9492" s="2"/>
      <c r="B9492" s="2"/>
      <c r="C9492" s="2"/>
      <c r="E9492" s="2"/>
      <c r="G9492" s="2"/>
      <c r="H9492" s="6"/>
      <c r="I9492" s="9"/>
      <c r="J9492" s="9"/>
      <c r="K9492" s="9"/>
    </row>
    <row r="9493" spans="1:11" x14ac:dyDescent="0.25">
      <c r="A9493" s="2"/>
      <c r="B9493" s="2"/>
      <c r="C9493" s="2"/>
      <c r="E9493" s="2"/>
      <c r="G9493" s="2"/>
      <c r="H9493" s="6"/>
      <c r="I9493" s="9"/>
      <c r="J9493" s="9"/>
      <c r="K9493" s="9"/>
    </row>
    <row r="9494" spans="1:11" x14ac:dyDescent="0.25">
      <c r="A9494" s="2"/>
      <c r="B9494" s="2"/>
      <c r="C9494" s="2"/>
      <c r="E9494" s="2"/>
      <c r="G9494" s="2"/>
      <c r="H9494" s="6"/>
      <c r="I9494" s="9"/>
      <c r="J9494" s="9"/>
      <c r="K9494" s="9"/>
    </row>
    <row r="9495" spans="1:11" x14ac:dyDescent="0.25">
      <c r="A9495" s="2"/>
      <c r="B9495" s="2"/>
      <c r="C9495" s="2"/>
      <c r="E9495" s="2"/>
      <c r="G9495" s="2"/>
      <c r="H9495" s="6"/>
      <c r="I9495" s="9"/>
      <c r="J9495" s="9"/>
      <c r="K9495" s="9"/>
    </row>
    <row r="9496" spans="1:11" x14ac:dyDescent="0.25">
      <c r="A9496" s="2"/>
      <c r="B9496" s="2"/>
      <c r="C9496" s="2"/>
      <c r="E9496" s="2"/>
      <c r="G9496" s="2"/>
      <c r="H9496" s="6"/>
      <c r="I9496" s="9"/>
      <c r="J9496" s="9"/>
      <c r="K9496" s="9"/>
    </row>
    <row r="9497" spans="1:11" x14ac:dyDescent="0.25">
      <c r="A9497" s="2"/>
      <c r="B9497" s="2"/>
      <c r="C9497" s="2"/>
      <c r="E9497" s="2"/>
      <c r="G9497" s="2"/>
      <c r="H9497" s="6"/>
      <c r="I9497" s="9"/>
      <c r="J9497" s="9"/>
      <c r="K9497" s="9"/>
    </row>
    <row r="9498" spans="1:11" x14ac:dyDescent="0.25">
      <c r="A9498" s="2"/>
      <c r="B9498" s="2"/>
      <c r="C9498" s="2"/>
      <c r="E9498" s="2"/>
      <c r="G9498" s="2"/>
      <c r="H9498" s="6"/>
      <c r="I9498" s="9"/>
      <c r="J9498" s="9"/>
      <c r="K9498" s="9"/>
    </row>
    <row r="9499" spans="1:11" x14ac:dyDescent="0.25">
      <c r="A9499" s="2"/>
      <c r="B9499" s="2"/>
      <c r="C9499" s="2"/>
      <c r="E9499" s="2"/>
      <c r="G9499" s="2"/>
      <c r="H9499" s="6"/>
      <c r="I9499" s="9"/>
      <c r="J9499" s="9"/>
      <c r="K9499" s="9"/>
    </row>
    <row r="9500" spans="1:11" x14ac:dyDescent="0.25">
      <c r="A9500" s="2"/>
      <c r="B9500" s="2"/>
      <c r="C9500" s="2"/>
      <c r="E9500" s="2"/>
      <c r="G9500" s="2"/>
      <c r="H9500" s="6"/>
      <c r="I9500" s="9"/>
      <c r="J9500" s="9"/>
      <c r="K9500" s="9"/>
    </row>
    <row r="9501" spans="1:11" x14ac:dyDescent="0.25">
      <c r="A9501" s="2"/>
      <c r="B9501" s="2"/>
      <c r="C9501" s="2"/>
      <c r="E9501" s="2"/>
      <c r="G9501" s="2"/>
      <c r="H9501" s="6"/>
      <c r="I9501" s="9"/>
      <c r="J9501" s="9"/>
      <c r="K9501" s="9"/>
    </row>
    <row r="9502" spans="1:11" x14ac:dyDescent="0.25">
      <c r="A9502" s="2"/>
      <c r="B9502" s="2"/>
      <c r="C9502" s="2"/>
      <c r="E9502" s="2"/>
      <c r="G9502" s="2"/>
      <c r="H9502" s="6"/>
      <c r="I9502" s="9"/>
      <c r="J9502" s="9"/>
      <c r="K9502" s="9"/>
    </row>
    <row r="9503" spans="1:11" x14ac:dyDescent="0.25">
      <c r="A9503" s="2"/>
      <c r="B9503" s="2"/>
      <c r="C9503" s="2"/>
      <c r="E9503" s="2"/>
      <c r="G9503" s="2"/>
      <c r="H9503" s="6"/>
      <c r="I9503" s="9"/>
      <c r="J9503" s="9"/>
      <c r="K9503" s="9"/>
    </row>
    <row r="9504" spans="1:11" x14ac:dyDescent="0.25">
      <c r="A9504" s="2"/>
      <c r="B9504" s="2"/>
      <c r="C9504" s="2"/>
      <c r="E9504" s="2"/>
      <c r="G9504" s="2"/>
      <c r="H9504" s="6"/>
      <c r="I9504" s="9"/>
      <c r="J9504" s="9"/>
      <c r="K9504" s="9"/>
    </row>
    <row r="9505" spans="1:11" x14ac:dyDescent="0.25">
      <c r="A9505" s="2"/>
      <c r="B9505" s="2"/>
      <c r="C9505" s="2"/>
      <c r="E9505" s="2"/>
      <c r="G9505" s="2"/>
      <c r="H9505" s="6"/>
      <c r="I9505" s="9"/>
      <c r="J9505" s="9"/>
      <c r="K9505" s="9"/>
    </row>
    <row r="9506" spans="1:11" x14ac:dyDescent="0.25">
      <c r="A9506" s="2"/>
      <c r="B9506" s="2"/>
      <c r="C9506" s="2"/>
      <c r="E9506" s="2"/>
      <c r="G9506" s="2"/>
      <c r="H9506" s="6"/>
      <c r="I9506" s="9"/>
      <c r="J9506" s="9"/>
      <c r="K9506" s="9"/>
    </row>
    <row r="9507" spans="1:11" x14ac:dyDescent="0.25">
      <c r="A9507" s="2"/>
      <c r="B9507" s="2"/>
      <c r="C9507" s="2"/>
      <c r="E9507" s="2"/>
      <c r="G9507" s="2"/>
      <c r="H9507" s="6"/>
      <c r="I9507" s="9"/>
      <c r="J9507" s="9"/>
      <c r="K9507" s="9"/>
    </row>
    <row r="9508" spans="1:11" x14ac:dyDescent="0.25">
      <c r="A9508" s="2"/>
      <c r="B9508" s="2"/>
      <c r="C9508" s="2"/>
      <c r="E9508" s="2"/>
      <c r="G9508" s="2"/>
      <c r="H9508" s="6"/>
      <c r="I9508" s="9"/>
      <c r="J9508" s="9"/>
      <c r="K9508" s="9"/>
    </row>
    <row r="9509" spans="1:11" x14ac:dyDescent="0.25">
      <c r="A9509" s="2"/>
      <c r="B9509" s="2"/>
      <c r="C9509" s="2"/>
      <c r="E9509" s="2"/>
      <c r="G9509" s="2"/>
      <c r="H9509" s="6"/>
      <c r="I9509" s="9"/>
      <c r="J9509" s="9"/>
      <c r="K9509" s="9"/>
    </row>
    <row r="9510" spans="1:11" x14ac:dyDescent="0.25">
      <c r="A9510" s="2"/>
      <c r="B9510" s="2"/>
      <c r="C9510" s="2"/>
      <c r="E9510" s="2"/>
      <c r="G9510" s="2"/>
      <c r="H9510" s="6"/>
      <c r="I9510" s="9"/>
      <c r="J9510" s="9"/>
      <c r="K9510" s="9"/>
    </row>
    <row r="9511" spans="1:11" x14ac:dyDescent="0.25">
      <c r="A9511" s="2"/>
      <c r="B9511" s="2"/>
      <c r="C9511" s="2"/>
      <c r="E9511" s="2"/>
      <c r="G9511" s="2"/>
      <c r="H9511" s="6"/>
      <c r="I9511" s="9"/>
      <c r="J9511" s="9"/>
      <c r="K9511" s="9"/>
    </row>
    <row r="9512" spans="1:11" x14ac:dyDescent="0.25">
      <c r="A9512" s="2"/>
      <c r="B9512" s="2"/>
      <c r="C9512" s="2"/>
      <c r="E9512" s="2"/>
      <c r="G9512" s="2"/>
      <c r="H9512" s="6"/>
      <c r="I9512" s="9"/>
      <c r="J9512" s="9"/>
      <c r="K9512" s="9"/>
    </row>
    <row r="9513" spans="1:11" x14ac:dyDescent="0.25">
      <c r="A9513" s="2"/>
      <c r="B9513" s="2"/>
      <c r="C9513" s="2"/>
      <c r="E9513" s="2"/>
      <c r="G9513" s="2"/>
      <c r="H9513" s="6"/>
      <c r="I9513" s="9"/>
      <c r="J9513" s="9"/>
      <c r="K9513" s="9"/>
    </row>
    <row r="9514" spans="1:11" x14ac:dyDescent="0.25">
      <c r="A9514" s="2"/>
      <c r="B9514" s="2"/>
      <c r="C9514" s="2"/>
      <c r="E9514" s="2"/>
      <c r="G9514" s="2"/>
      <c r="H9514" s="6"/>
      <c r="I9514" s="9"/>
      <c r="J9514" s="9"/>
      <c r="K9514" s="9"/>
    </row>
    <row r="9515" spans="1:11" x14ac:dyDescent="0.25">
      <c r="A9515" s="2"/>
      <c r="B9515" s="2"/>
      <c r="C9515" s="2"/>
      <c r="E9515" s="2"/>
      <c r="G9515" s="2"/>
      <c r="H9515" s="6"/>
      <c r="I9515" s="9"/>
      <c r="J9515" s="9"/>
      <c r="K9515" s="9"/>
    </row>
    <row r="9516" spans="1:11" x14ac:dyDescent="0.25">
      <c r="A9516" s="2"/>
      <c r="B9516" s="2"/>
      <c r="C9516" s="2"/>
      <c r="E9516" s="2"/>
      <c r="G9516" s="2"/>
      <c r="H9516" s="6"/>
      <c r="I9516" s="9"/>
      <c r="J9516" s="9"/>
      <c r="K9516" s="9"/>
    </row>
    <row r="9517" spans="1:11" x14ac:dyDescent="0.25">
      <c r="A9517" s="2"/>
      <c r="B9517" s="2"/>
      <c r="C9517" s="2"/>
      <c r="E9517" s="2"/>
      <c r="G9517" s="2"/>
      <c r="H9517" s="6"/>
      <c r="I9517" s="9"/>
      <c r="J9517" s="9"/>
      <c r="K9517" s="9"/>
    </row>
    <row r="9518" spans="1:11" x14ac:dyDescent="0.25">
      <c r="A9518" s="2"/>
      <c r="B9518" s="2"/>
      <c r="C9518" s="2"/>
      <c r="E9518" s="2"/>
      <c r="G9518" s="2"/>
      <c r="H9518" s="6"/>
      <c r="I9518" s="9"/>
      <c r="J9518" s="9"/>
      <c r="K9518" s="9"/>
    </row>
    <row r="9519" spans="1:11" x14ac:dyDescent="0.25">
      <c r="A9519" s="2"/>
      <c r="B9519" s="2"/>
      <c r="C9519" s="2"/>
      <c r="E9519" s="2"/>
      <c r="G9519" s="2"/>
      <c r="H9519" s="6"/>
      <c r="I9519" s="9"/>
      <c r="J9519" s="9"/>
      <c r="K9519" s="9"/>
    </row>
    <row r="9520" spans="1:11" x14ac:dyDescent="0.25">
      <c r="A9520" s="2"/>
      <c r="B9520" s="2"/>
      <c r="C9520" s="2"/>
      <c r="E9520" s="2"/>
      <c r="G9520" s="2"/>
      <c r="H9520" s="6"/>
      <c r="I9520" s="9"/>
      <c r="J9520" s="9"/>
      <c r="K9520" s="9"/>
    </row>
    <row r="9521" spans="1:11" x14ac:dyDescent="0.25">
      <c r="A9521" s="2"/>
      <c r="B9521" s="2"/>
      <c r="C9521" s="2"/>
      <c r="E9521" s="2"/>
      <c r="G9521" s="2"/>
      <c r="H9521" s="6"/>
      <c r="I9521" s="9"/>
      <c r="J9521" s="9"/>
      <c r="K9521" s="9"/>
    </row>
    <row r="9522" spans="1:11" x14ac:dyDescent="0.25">
      <c r="A9522" s="2"/>
      <c r="B9522" s="2"/>
      <c r="C9522" s="2"/>
      <c r="E9522" s="2"/>
      <c r="G9522" s="2"/>
      <c r="H9522" s="6"/>
      <c r="I9522" s="9"/>
      <c r="J9522" s="9"/>
      <c r="K9522" s="9"/>
    </row>
    <row r="9523" spans="1:11" x14ac:dyDescent="0.25">
      <c r="A9523" s="2"/>
      <c r="B9523" s="2"/>
      <c r="C9523" s="2"/>
      <c r="E9523" s="2"/>
      <c r="G9523" s="2"/>
      <c r="H9523" s="6"/>
      <c r="I9523" s="9"/>
      <c r="J9523" s="9"/>
      <c r="K9523" s="9"/>
    </row>
    <row r="9524" spans="1:11" x14ac:dyDescent="0.25">
      <c r="A9524" s="2"/>
      <c r="B9524" s="2"/>
      <c r="C9524" s="2"/>
      <c r="E9524" s="2"/>
      <c r="G9524" s="2"/>
      <c r="H9524" s="6"/>
      <c r="I9524" s="9"/>
      <c r="J9524" s="9"/>
      <c r="K9524" s="9"/>
    </row>
    <row r="9525" spans="1:11" x14ac:dyDescent="0.25">
      <c r="A9525" s="2"/>
      <c r="B9525" s="2"/>
      <c r="C9525" s="2"/>
      <c r="E9525" s="2"/>
      <c r="G9525" s="2"/>
      <c r="H9525" s="6"/>
      <c r="I9525" s="9"/>
      <c r="J9525" s="9"/>
      <c r="K9525" s="9"/>
    </row>
    <row r="9526" spans="1:11" x14ac:dyDescent="0.25">
      <c r="A9526" s="2"/>
      <c r="B9526" s="2"/>
      <c r="C9526" s="2"/>
      <c r="E9526" s="2"/>
      <c r="G9526" s="2"/>
      <c r="H9526" s="6"/>
      <c r="I9526" s="9"/>
      <c r="J9526" s="9"/>
      <c r="K9526" s="9"/>
    </row>
    <row r="9527" spans="1:11" x14ac:dyDescent="0.25">
      <c r="A9527" s="2"/>
      <c r="B9527" s="2"/>
      <c r="C9527" s="2"/>
      <c r="E9527" s="2"/>
      <c r="G9527" s="2"/>
      <c r="H9527" s="6"/>
      <c r="I9527" s="9"/>
      <c r="J9527" s="9"/>
      <c r="K9527" s="9"/>
    </row>
    <row r="9528" spans="1:11" x14ac:dyDescent="0.25">
      <c r="A9528" s="2"/>
      <c r="B9528" s="2"/>
      <c r="C9528" s="2"/>
      <c r="E9528" s="2"/>
      <c r="G9528" s="2"/>
      <c r="H9528" s="6"/>
      <c r="I9528" s="9"/>
      <c r="J9528" s="9"/>
      <c r="K9528" s="9"/>
    </row>
    <row r="9529" spans="1:11" x14ac:dyDescent="0.25">
      <c r="A9529" s="2"/>
      <c r="B9529" s="2"/>
      <c r="C9529" s="2"/>
      <c r="E9529" s="2"/>
      <c r="G9529" s="2"/>
      <c r="H9529" s="6"/>
      <c r="I9529" s="9"/>
      <c r="J9529" s="9"/>
      <c r="K9529" s="9"/>
    </row>
    <row r="9530" spans="1:11" x14ac:dyDescent="0.25">
      <c r="A9530" s="2"/>
      <c r="B9530" s="2"/>
      <c r="C9530" s="2"/>
      <c r="E9530" s="2"/>
      <c r="G9530" s="2"/>
      <c r="H9530" s="6"/>
      <c r="I9530" s="9"/>
      <c r="J9530" s="9"/>
      <c r="K9530" s="9"/>
    </row>
    <row r="9531" spans="1:11" x14ac:dyDescent="0.25">
      <c r="A9531" s="2"/>
      <c r="B9531" s="2"/>
      <c r="C9531" s="2"/>
      <c r="E9531" s="2"/>
      <c r="G9531" s="2"/>
      <c r="H9531" s="6"/>
      <c r="I9531" s="9"/>
      <c r="J9531" s="9"/>
      <c r="K9531" s="9"/>
    </row>
    <row r="9532" spans="1:11" x14ac:dyDescent="0.25">
      <c r="A9532" s="2"/>
      <c r="B9532" s="2"/>
      <c r="C9532" s="2"/>
      <c r="E9532" s="2"/>
      <c r="G9532" s="2"/>
      <c r="H9532" s="6"/>
      <c r="I9532" s="9"/>
      <c r="J9532" s="9"/>
      <c r="K9532" s="9"/>
    </row>
    <row r="9533" spans="1:11" x14ac:dyDescent="0.25">
      <c r="A9533" s="2"/>
      <c r="B9533" s="2"/>
      <c r="C9533" s="2"/>
      <c r="E9533" s="2"/>
      <c r="G9533" s="2"/>
      <c r="H9533" s="6"/>
      <c r="I9533" s="9"/>
      <c r="J9533" s="9"/>
      <c r="K9533" s="9"/>
    </row>
    <row r="9534" spans="1:11" x14ac:dyDescent="0.25">
      <c r="A9534" s="2"/>
      <c r="B9534" s="2"/>
      <c r="C9534" s="2"/>
      <c r="E9534" s="2"/>
      <c r="G9534" s="2"/>
      <c r="H9534" s="6"/>
      <c r="I9534" s="9"/>
      <c r="J9534" s="9"/>
      <c r="K9534" s="9"/>
    </row>
    <row r="9535" spans="1:11" x14ac:dyDescent="0.25">
      <c r="A9535" s="2"/>
      <c r="B9535" s="2"/>
      <c r="C9535" s="2"/>
      <c r="E9535" s="2"/>
      <c r="G9535" s="2"/>
      <c r="H9535" s="6"/>
      <c r="I9535" s="9"/>
      <c r="J9535" s="9"/>
      <c r="K9535" s="9"/>
    </row>
    <row r="9536" spans="1:11" x14ac:dyDescent="0.25">
      <c r="A9536" s="2"/>
      <c r="B9536" s="2"/>
      <c r="C9536" s="2"/>
      <c r="E9536" s="2"/>
      <c r="G9536" s="2"/>
      <c r="H9536" s="6"/>
      <c r="I9536" s="9"/>
      <c r="J9536" s="9"/>
      <c r="K9536" s="9"/>
    </row>
    <row r="9537" spans="1:11" x14ac:dyDescent="0.25">
      <c r="A9537" s="2"/>
      <c r="B9537" s="2"/>
      <c r="C9537" s="2"/>
      <c r="E9537" s="2"/>
      <c r="G9537" s="2"/>
      <c r="H9537" s="6"/>
      <c r="I9537" s="9"/>
      <c r="J9537" s="9"/>
      <c r="K9537" s="9"/>
    </row>
    <row r="9538" spans="1:11" x14ac:dyDescent="0.25">
      <c r="A9538" s="2"/>
      <c r="B9538" s="2"/>
      <c r="C9538" s="2"/>
      <c r="E9538" s="2"/>
      <c r="G9538" s="2"/>
      <c r="H9538" s="6"/>
      <c r="I9538" s="9"/>
      <c r="J9538" s="9"/>
      <c r="K9538" s="9"/>
    </row>
    <row r="9539" spans="1:11" x14ac:dyDescent="0.25">
      <c r="A9539" s="2"/>
      <c r="B9539" s="2"/>
      <c r="C9539" s="2"/>
      <c r="E9539" s="2"/>
      <c r="G9539" s="2"/>
      <c r="H9539" s="6"/>
      <c r="I9539" s="9"/>
      <c r="J9539" s="9"/>
      <c r="K9539" s="9"/>
    </row>
    <row r="9540" spans="1:11" x14ac:dyDescent="0.25">
      <c r="A9540" s="2"/>
      <c r="B9540" s="2"/>
      <c r="C9540" s="2"/>
      <c r="E9540" s="2"/>
      <c r="G9540" s="2"/>
      <c r="H9540" s="6"/>
      <c r="I9540" s="9"/>
      <c r="J9540" s="9"/>
      <c r="K9540" s="9"/>
    </row>
    <row r="9541" spans="1:11" x14ac:dyDescent="0.25">
      <c r="A9541" s="2"/>
      <c r="B9541" s="2"/>
      <c r="C9541" s="2"/>
      <c r="E9541" s="2"/>
      <c r="G9541" s="2"/>
      <c r="H9541" s="6"/>
      <c r="I9541" s="9"/>
      <c r="J9541" s="9"/>
      <c r="K9541" s="9"/>
    </row>
    <row r="9542" spans="1:11" x14ac:dyDescent="0.25">
      <c r="A9542" s="2"/>
      <c r="B9542" s="2"/>
      <c r="C9542" s="2"/>
      <c r="E9542" s="2"/>
      <c r="G9542" s="2"/>
      <c r="H9542" s="6"/>
      <c r="I9542" s="9"/>
      <c r="J9542" s="9"/>
      <c r="K9542" s="9"/>
    </row>
    <row r="9543" spans="1:11" x14ac:dyDescent="0.25">
      <c r="A9543" s="2"/>
      <c r="B9543" s="2"/>
      <c r="C9543" s="2"/>
      <c r="E9543" s="2"/>
      <c r="G9543" s="2"/>
      <c r="H9543" s="6"/>
      <c r="I9543" s="9"/>
      <c r="J9543" s="9"/>
      <c r="K9543" s="9"/>
    </row>
    <row r="9544" spans="1:11" x14ac:dyDescent="0.25">
      <c r="A9544" s="2"/>
      <c r="B9544" s="2"/>
      <c r="C9544" s="2"/>
      <c r="E9544" s="2"/>
      <c r="G9544" s="2"/>
      <c r="H9544" s="6"/>
      <c r="I9544" s="9"/>
      <c r="J9544" s="9"/>
      <c r="K9544" s="9"/>
    </row>
    <row r="9545" spans="1:11" x14ac:dyDescent="0.25">
      <c r="A9545" s="2"/>
      <c r="B9545" s="2"/>
      <c r="C9545" s="2"/>
      <c r="E9545" s="2"/>
      <c r="G9545" s="2"/>
      <c r="H9545" s="6"/>
      <c r="I9545" s="9"/>
      <c r="J9545" s="9"/>
      <c r="K9545" s="9"/>
    </row>
    <row r="9546" spans="1:11" x14ac:dyDescent="0.25">
      <c r="A9546" s="2"/>
      <c r="B9546" s="2"/>
      <c r="C9546" s="2"/>
      <c r="E9546" s="2"/>
      <c r="G9546" s="2"/>
      <c r="H9546" s="6"/>
      <c r="I9546" s="9"/>
      <c r="J9546" s="9"/>
      <c r="K9546" s="9"/>
    </row>
    <row r="9547" spans="1:11" x14ac:dyDescent="0.25">
      <c r="A9547" s="2"/>
      <c r="B9547" s="2"/>
      <c r="C9547" s="2"/>
      <c r="E9547" s="2"/>
      <c r="G9547" s="2"/>
      <c r="H9547" s="6"/>
      <c r="I9547" s="9"/>
      <c r="J9547" s="9"/>
      <c r="K9547" s="9"/>
    </row>
    <row r="9548" spans="1:11" x14ac:dyDescent="0.25">
      <c r="A9548" s="2"/>
      <c r="B9548" s="2"/>
      <c r="C9548" s="2"/>
      <c r="E9548" s="2"/>
      <c r="G9548" s="2"/>
      <c r="H9548" s="6"/>
      <c r="I9548" s="9"/>
      <c r="J9548" s="9"/>
      <c r="K9548" s="9"/>
    </row>
    <row r="9549" spans="1:11" x14ac:dyDescent="0.25">
      <c r="A9549" s="2"/>
      <c r="B9549" s="2"/>
      <c r="C9549" s="2"/>
      <c r="E9549" s="2"/>
      <c r="G9549" s="2"/>
      <c r="H9549" s="6"/>
      <c r="I9549" s="9"/>
      <c r="J9549" s="9"/>
      <c r="K9549" s="9"/>
    </row>
    <row r="9550" spans="1:11" x14ac:dyDescent="0.25">
      <c r="A9550" s="2"/>
      <c r="B9550" s="2"/>
      <c r="C9550" s="2"/>
      <c r="E9550" s="2"/>
      <c r="G9550" s="2"/>
      <c r="H9550" s="6"/>
      <c r="I9550" s="9"/>
      <c r="J9550" s="9"/>
      <c r="K9550" s="9"/>
    </row>
    <row r="9551" spans="1:11" x14ac:dyDescent="0.25">
      <c r="A9551" s="2"/>
      <c r="B9551" s="2"/>
      <c r="C9551" s="2"/>
      <c r="E9551" s="2"/>
      <c r="G9551" s="2"/>
      <c r="H9551" s="6"/>
      <c r="I9551" s="9"/>
      <c r="J9551" s="9"/>
      <c r="K9551" s="9"/>
    </row>
    <row r="9552" spans="1:11" x14ac:dyDescent="0.25">
      <c r="A9552" s="2"/>
      <c r="B9552" s="2"/>
      <c r="C9552" s="2"/>
      <c r="E9552" s="2"/>
      <c r="G9552" s="2"/>
      <c r="H9552" s="6"/>
      <c r="I9552" s="9"/>
      <c r="J9552" s="9"/>
      <c r="K9552" s="9"/>
    </row>
    <row r="9553" spans="1:11" x14ac:dyDescent="0.25">
      <c r="A9553" s="2"/>
      <c r="B9553" s="2"/>
      <c r="C9553" s="2"/>
      <c r="E9553" s="2"/>
      <c r="G9553" s="2"/>
      <c r="H9553" s="6"/>
      <c r="I9553" s="9"/>
      <c r="J9553" s="9"/>
      <c r="K9553" s="9"/>
    </row>
    <row r="9554" spans="1:11" x14ac:dyDescent="0.25">
      <c r="A9554" s="2"/>
      <c r="B9554" s="2"/>
      <c r="C9554" s="2"/>
      <c r="E9554" s="2"/>
      <c r="G9554" s="2"/>
      <c r="H9554" s="6"/>
      <c r="I9554" s="9"/>
      <c r="J9554" s="9"/>
      <c r="K9554" s="9"/>
    </row>
    <row r="9555" spans="1:11" x14ac:dyDescent="0.25">
      <c r="A9555" s="2"/>
      <c r="B9555" s="2"/>
      <c r="C9555" s="2"/>
      <c r="E9555" s="2"/>
      <c r="G9555" s="2"/>
      <c r="H9555" s="6"/>
      <c r="I9555" s="9"/>
      <c r="J9555" s="9"/>
      <c r="K9555" s="9"/>
    </row>
    <row r="9556" spans="1:11" x14ac:dyDescent="0.25">
      <c r="A9556" s="2"/>
      <c r="B9556" s="2"/>
      <c r="C9556" s="2"/>
      <c r="E9556" s="2"/>
      <c r="G9556" s="2"/>
      <c r="H9556" s="6"/>
      <c r="I9556" s="9"/>
      <c r="J9556" s="9"/>
      <c r="K9556" s="9"/>
    </row>
    <row r="9557" spans="1:11" x14ac:dyDescent="0.25">
      <c r="A9557" s="2"/>
      <c r="B9557" s="2"/>
      <c r="C9557" s="2"/>
      <c r="E9557" s="2"/>
      <c r="G9557" s="2"/>
      <c r="H9557" s="6"/>
      <c r="I9557" s="9"/>
      <c r="J9557" s="9"/>
      <c r="K9557" s="9"/>
    </row>
    <row r="9558" spans="1:11" x14ac:dyDescent="0.25">
      <c r="A9558" s="2"/>
      <c r="B9558" s="2"/>
      <c r="C9558" s="2"/>
      <c r="E9558" s="2"/>
      <c r="G9558" s="2"/>
      <c r="H9558" s="6"/>
      <c r="I9558" s="9"/>
      <c r="J9558" s="9"/>
      <c r="K9558" s="9"/>
    </row>
    <row r="9559" spans="1:11" x14ac:dyDescent="0.25">
      <c r="A9559" s="2"/>
      <c r="B9559" s="2"/>
      <c r="C9559" s="2"/>
      <c r="E9559" s="2"/>
      <c r="G9559" s="2"/>
      <c r="H9559" s="6"/>
      <c r="I9559" s="9"/>
      <c r="J9559" s="9"/>
      <c r="K9559" s="9"/>
    </row>
    <row r="9560" spans="1:11" x14ac:dyDescent="0.25">
      <c r="A9560" s="2"/>
      <c r="B9560" s="2"/>
      <c r="C9560" s="2"/>
      <c r="E9560" s="2"/>
      <c r="G9560" s="2"/>
      <c r="H9560" s="6"/>
      <c r="I9560" s="9"/>
      <c r="J9560" s="9"/>
      <c r="K9560" s="9"/>
    </row>
    <row r="9561" spans="1:11" x14ac:dyDescent="0.25">
      <c r="A9561" s="2"/>
      <c r="B9561" s="2"/>
      <c r="C9561" s="2"/>
      <c r="E9561" s="2"/>
      <c r="G9561" s="2"/>
      <c r="H9561" s="6"/>
      <c r="I9561" s="9"/>
      <c r="J9561" s="9"/>
      <c r="K9561" s="9"/>
    </row>
    <row r="9562" spans="1:11" x14ac:dyDescent="0.25">
      <c r="A9562" s="2"/>
      <c r="B9562" s="2"/>
      <c r="C9562" s="2"/>
      <c r="E9562" s="2"/>
      <c r="G9562" s="2"/>
      <c r="H9562" s="6"/>
      <c r="I9562" s="9"/>
      <c r="J9562" s="9"/>
      <c r="K9562" s="9"/>
    </row>
    <row r="9563" spans="1:11" x14ac:dyDescent="0.25">
      <c r="A9563" s="2"/>
      <c r="B9563" s="2"/>
      <c r="C9563" s="2"/>
      <c r="E9563" s="2"/>
      <c r="G9563" s="2"/>
      <c r="H9563" s="6"/>
      <c r="I9563" s="9"/>
      <c r="J9563" s="9"/>
      <c r="K9563" s="9"/>
    </row>
    <row r="9564" spans="1:11" x14ac:dyDescent="0.25">
      <c r="A9564" s="2"/>
      <c r="B9564" s="2"/>
      <c r="C9564" s="2"/>
      <c r="E9564" s="2"/>
      <c r="G9564" s="2"/>
      <c r="H9564" s="6"/>
      <c r="I9564" s="9"/>
      <c r="J9564" s="9"/>
      <c r="K9564" s="9"/>
    </row>
    <row r="9565" spans="1:11" x14ac:dyDescent="0.25">
      <c r="A9565" s="2"/>
      <c r="B9565" s="2"/>
      <c r="C9565" s="2"/>
      <c r="E9565" s="2"/>
      <c r="G9565" s="2"/>
      <c r="H9565" s="6"/>
      <c r="I9565" s="9"/>
      <c r="J9565" s="9"/>
      <c r="K9565" s="9"/>
    </row>
    <row r="9566" spans="1:11" x14ac:dyDescent="0.25">
      <c r="A9566" s="2"/>
      <c r="B9566" s="2"/>
      <c r="C9566" s="2"/>
      <c r="E9566" s="2"/>
      <c r="G9566" s="2"/>
      <c r="H9566" s="6"/>
      <c r="I9566" s="9"/>
      <c r="J9566" s="9"/>
      <c r="K9566" s="9"/>
    </row>
    <row r="9567" spans="1:11" x14ac:dyDescent="0.25">
      <c r="A9567" s="2"/>
      <c r="B9567" s="2"/>
      <c r="C9567" s="2"/>
      <c r="E9567" s="2"/>
      <c r="G9567" s="2"/>
      <c r="H9567" s="6"/>
      <c r="I9567" s="9"/>
      <c r="J9567" s="9"/>
      <c r="K9567" s="9"/>
    </row>
    <row r="9568" spans="1:11" x14ac:dyDescent="0.25">
      <c r="A9568" s="2"/>
      <c r="B9568" s="2"/>
      <c r="C9568" s="2"/>
      <c r="E9568" s="2"/>
      <c r="G9568" s="2"/>
      <c r="H9568" s="6"/>
      <c r="I9568" s="9"/>
      <c r="J9568" s="9"/>
      <c r="K9568" s="9"/>
    </row>
    <row r="9569" spans="1:11" x14ac:dyDescent="0.25">
      <c r="A9569" s="2"/>
      <c r="B9569" s="2"/>
      <c r="C9569" s="2"/>
      <c r="E9569" s="2"/>
      <c r="G9569" s="2"/>
      <c r="H9569" s="6"/>
      <c r="I9569" s="9"/>
      <c r="J9569" s="9"/>
      <c r="K9569" s="9"/>
    </row>
    <row r="9570" spans="1:11" x14ac:dyDescent="0.25">
      <c r="A9570" s="2"/>
      <c r="B9570" s="2"/>
      <c r="C9570" s="2"/>
      <c r="E9570" s="2"/>
      <c r="G9570" s="2"/>
      <c r="H9570" s="6"/>
      <c r="I9570" s="9"/>
      <c r="J9570" s="9"/>
      <c r="K9570" s="9"/>
    </row>
    <row r="9571" spans="1:11" x14ac:dyDescent="0.25">
      <c r="A9571" s="2"/>
      <c r="B9571" s="2"/>
      <c r="C9571" s="2"/>
      <c r="E9571" s="2"/>
      <c r="G9571" s="2"/>
      <c r="H9571" s="6"/>
      <c r="I9571" s="9"/>
      <c r="J9571" s="9"/>
      <c r="K9571" s="9"/>
    </row>
    <row r="9572" spans="1:11" x14ac:dyDescent="0.25">
      <c r="A9572" s="2"/>
      <c r="B9572" s="2"/>
      <c r="C9572" s="2"/>
      <c r="E9572" s="2"/>
      <c r="G9572" s="2"/>
      <c r="H9572" s="6"/>
      <c r="I9572" s="9"/>
      <c r="J9572" s="9"/>
      <c r="K9572" s="9"/>
    </row>
    <row r="9573" spans="1:11" x14ac:dyDescent="0.25">
      <c r="A9573" s="2"/>
      <c r="B9573" s="2"/>
      <c r="C9573" s="2"/>
      <c r="E9573" s="2"/>
      <c r="G9573" s="2"/>
      <c r="H9573" s="6"/>
      <c r="I9573" s="9"/>
      <c r="J9573" s="9"/>
      <c r="K9573" s="9"/>
    </row>
    <row r="9574" spans="1:11" x14ac:dyDescent="0.25">
      <c r="A9574" s="2"/>
      <c r="B9574" s="2"/>
      <c r="C9574" s="2"/>
      <c r="E9574" s="2"/>
      <c r="G9574" s="2"/>
      <c r="H9574" s="6"/>
      <c r="I9574" s="9"/>
      <c r="J9574" s="9"/>
      <c r="K9574" s="9"/>
    </row>
    <row r="9575" spans="1:11" x14ac:dyDescent="0.25">
      <c r="A9575" s="2"/>
      <c r="B9575" s="2"/>
      <c r="C9575" s="2"/>
      <c r="E9575" s="2"/>
      <c r="G9575" s="2"/>
      <c r="H9575" s="6"/>
      <c r="I9575" s="9"/>
      <c r="J9575" s="9"/>
      <c r="K9575" s="9"/>
    </row>
    <row r="9576" spans="1:11" x14ac:dyDescent="0.25">
      <c r="A9576" s="2"/>
      <c r="B9576" s="2"/>
      <c r="C9576" s="2"/>
      <c r="E9576" s="2"/>
      <c r="G9576" s="2"/>
      <c r="H9576" s="6"/>
      <c r="I9576" s="9"/>
      <c r="J9576" s="9"/>
      <c r="K9576" s="9"/>
    </row>
    <row r="9577" spans="1:11" x14ac:dyDescent="0.25">
      <c r="A9577" s="2"/>
      <c r="B9577" s="2"/>
      <c r="C9577" s="2"/>
      <c r="E9577" s="2"/>
      <c r="G9577" s="2"/>
      <c r="H9577" s="6"/>
      <c r="I9577" s="9"/>
      <c r="J9577" s="9"/>
      <c r="K9577" s="9"/>
    </row>
    <row r="9578" spans="1:11" x14ac:dyDescent="0.25">
      <c r="A9578" s="2"/>
      <c r="B9578" s="2"/>
      <c r="C9578" s="2"/>
      <c r="E9578" s="2"/>
      <c r="G9578" s="2"/>
      <c r="H9578" s="6"/>
      <c r="I9578" s="9"/>
      <c r="J9578" s="9"/>
      <c r="K9578" s="9"/>
    </row>
    <row r="9579" spans="1:11" x14ac:dyDescent="0.25">
      <c r="A9579" s="2"/>
      <c r="B9579" s="2"/>
      <c r="C9579" s="2"/>
      <c r="E9579" s="2"/>
      <c r="G9579" s="2"/>
      <c r="H9579" s="6"/>
      <c r="I9579" s="9"/>
      <c r="J9579" s="9"/>
      <c r="K9579" s="9"/>
    </row>
    <row r="9580" spans="1:11" x14ac:dyDescent="0.25">
      <c r="A9580" s="2"/>
      <c r="B9580" s="2"/>
      <c r="C9580" s="2"/>
      <c r="E9580" s="2"/>
      <c r="G9580" s="2"/>
      <c r="H9580" s="6"/>
      <c r="I9580" s="9"/>
      <c r="J9580" s="9"/>
      <c r="K9580" s="9"/>
    </row>
    <row r="9581" spans="1:11" x14ac:dyDescent="0.25">
      <c r="A9581" s="2"/>
      <c r="B9581" s="2"/>
      <c r="C9581" s="2"/>
      <c r="E9581" s="2"/>
      <c r="G9581" s="2"/>
      <c r="H9581" s="6"/>
      <c r="I9581" s="9"/>
      <c r="J9581" s="9"/>
      <c r="K9581" s="9"/>
    </row>
    <row r="9582" spans="1:11" x14ac:dyDescent="0.25">
      <c r="A9582" s="2"/>
      <c r="B9582" s="2"/>
      <c r="C9582" s="2"/>
      <c r="E9582" s="2"/>
      <c r="G9582" s="2"/>
      <c r="H9582" s="6"/>
      <c r="I9582" s="9"/>
      <c r="J9582" s="9"/>
      <c r="K9582" s="9"/>
    </row>
    <row r="9583" spans="1:11" x14ac:dyDescent="0.25">
      <c r="A9583" s="2"/>
      <c r="B9583" s="2"/>
      <c r="C9583" s="2"/>
      <c r="E9583" s="2"/>
      <c r="G9583" s="2"/>
      <c r="H9583" s="6"/>
      <c r="I9583" s="9"/>
      <c r="J9583" s="9"/>
      <c r="K9583" s="9"/>
    </row>
    <row r="9584" spans="1:11" x14ac:dyDescent="0.25">
      <c r="A9584" s="2"/>
      <c r="B9584" s="2"/>
      <c r="C9584" s="2"/>
      <c r="E9584" s="2"/>
      <c r="G9584" s="2"/>
      <c r="H9584" s="6"/>
      <c r="I9584" s="9"/>
      <c r="J9584" s="9"/>
      <c r="K9584" s="9"/>
    </row>
    <row r="9585" spans="1:11" x14ac:dyDescent="0.25">
      <c r="A9585" s="2"/>
      <c r="B9585" s="2"/>
      <c r="C9585" s="2"/>
      <c r="E9585" s="2"/>
      <c r="G9585" s="2"/>
      <c r="H9585" s="6"/>
      <c r="I9585" s="9"/>
      <c r="J9585" s="9"/>
      <c r="K9585" s="9"/>
    </row>
    <row r="9586" spans="1:11" x14ac:dyDescent="0.25">
      <c r="A9586" s="2"/>
      <c r="B9586" s="2"/>
      <c r="C9586" s="2"/>
      <c r="E9586" s="2"/>
      <c r="G9586" s="2"/>
      <c r="H9586" s="6"/>
      <c r="I9586" s="9"/>
      <c r="J9586" s="9"/>
      <c r="K9586" s="9"/>
    </row>
    <row r="9587" spans="1:11" x14ac:dyDescent="0.25">
      <c r="A9587" s="2"/>
      <c r="B9587" s="2"/>
      <c r="C9587" s="2"/>
      <c r="E9587" s="2"/>
      <c r="G9587" s="2"/>
      <c r="H9587" s="6"/>
      <c r="I9587" s="9"/>
      <c r="J9587" s="9"/>
      <c r="K9587" s="9"/>
    </row>
    <row r="9588" spans="1:11" x14ac:dyDescent="0.25">
      <c r="A9588" s="2"/>
      <c r="B9588" s="2"/>
      <c r="C9588" s="2"/>
      <c r="E9588" s="2"/>
      <c r="G9588" s="2"/>
      <c r="H9588" s="6"/>
      <c r="I9588" s="9"/>
      <c r="J9588" s="9"/>
      <c r="K9588" s="9"/>
    </row>
    <row r="9589" spans="1:11" x14ac:dyDescent="0.25">
      <c r="A9589" s="2"/>
      <c r="B9589" s="2"/>
      <c r="C9589" s="2"/>
      <c r="E9589" s="2"/>
      <c r="G9589" s="2"/>
      <c r="H9589" s="6"/>
      <c r="I9589" s="9"/>
      <c r="J9589" s="9"/>
      <c r="K9589" s="9"/>
    </row>
    <row r="9590" spans="1:11" x14ac:dyDescent="0.25">
      <c r="A9590" s="2"/>
      <c r="B9590" s="2"/>
      <c r="C9590" s="2"/>
      <c r="E9590" s="2"/>
      <c r="G9590" s="2"/>
      <c r="H9590" s="6"/>
      <c r="I9590" s="9"/>
      <c r="J9590" s="9"/>
      <c r="K9590" s="9"/>
    </row>
    <row r="9591" spans="1:11" x14ac:dyDescent="0.25">
      <c r="A9591" s="2"/>
      <c r="B9591" s="2"/>
      <c r="C9591" s="2"/>
      <c r="E9591" s="2"/>
      <c r="G9591" s="2"/>
      <c r="H9591" s="6"/>
      <c r="I9591" s="9"/>
      <c r="J9591" s="9"/>
      <c r="K9591" s="9"/>
    </row>
    <row r="9592" spans="1:11" x14ac:dyDescent="0.25">
      <c r="A9592" s="2"/>
      <c r="B9592" s="2"/>
      <c r="C9592" s="2"/>
      <c r="E9592" s="2"/>
      <c r="G9592" s="2"/>
      <c r="H9592" s="6"/>
      <c r="I9592" s="9"/>
      <c r="J9592" s="9"/>
      <c r="K9592" s="9"/>
    </row>
    <row r="9593" spans="1:11" x14ac:dyDescent="0.25">
      <c r="A9593" s="2"/>
      <c r="B9593" s="2"/>
      <c r="C9593" s="2"/>
      <c r="E9593" s="2"/>
      <c r="G9593" s="2"/>
      <c r="H9593" s="6"/>
      <c r="I9593" s="9"/>
      <c r="J9593" s="9"/>
      <c r="K9593" s="9"/>
    </row>
    <row r="9594" spans="1:11" x14ac:dyDescent="0.25">
      <c r="A9594" s="2"/>
      <c r="B9594" s="2"/>
      <c r="C9594" s="2"/>
      <c r="E9594" s="2"/>
      <c r="G9594" s="2"/>
      <c r="H9594" s="6"/>
      <c r="I9594" s="9"/>
      <c r="J9594" s="9"/>
      <c r="K9594" s="9"/>
    </row>
    <row r="9595" spans="1:11" x14ac:dyDescent="0.25">
      <c r="A9595" s="2"/>
      <c r="B9595" s="2"/>
      <c r="C9595" s="2"/>
      <c r="E9595" s="2"/>
      <c r="G9595" s="2"/>
      <c r="H9595" s="6"/>
      <c r="I9595" s="9"/>
      <c r="J9595" s="9"/>
      <c r="K9595" s="9"/>
    </row>
    <row r="9596" spans="1:11" x14ac:dyDescent="0.25">
      <c r="A9596" s="2"/>
      <c r="B9596" s="2"/>
      <c r="C9596" s="2"/>
      <c r="E9596" s="2"/>
      <c r="G9596" s="2"/>
      <c r="H9596" s="6"/>
      <c r="I9596" s="9"/>
      <c r="J9596" s="9"/>
      <c r="K9596" s="9"/>
    </row>
    <row r="9597" spans="1:11" x14ac:dyDescent="0.25">
      <c r="A9597" s="2"/>
      <c r="B9597" s="2"/>
      <c r="C9597" s="2"/>
      <c r="E9597" s="2"/>
      <c r="G9597" s="2"/>
      <c r="H9597" s="6"/>
      <c r="I9597" s="9"/>
      <c r="J9597" s="9"/>
      <c r="K9597" s="9"/>
    </row>
    <row r="9598" spans="1:11" x14ac:dyDescent="0.25">
      <c r="A9598" s="2"/>
      <c r="B9598" s="2"/>
      <c r="C9598" s="2"/>
      <c r="E9598" s="2"/>
      <c r="G9598" s="2"/>
      <c r="H9598" s="6"/>
      <c r="I9598" s="9"/>
      <c r="J9598" s="9"/>
      <c r="K9598" s="9"/>
    </row>
    <row r="9599" spans="1:11" x14ac:dyDescent="0.25">
      <c r="A9599" s="2"/>
      <c r="B9599" s="2"/>
      <c r="C9599" s="2"/>
      <c r="E9599" s="2"/>
      <c r="G9599" s="2"/>
      <c r="H9599" s="6"/>
      <c r="I9599" s="9"/>
      <c r="J9599" s="9"/>
      <c r="K9599" s="9"/>
    </row>
    <row r="9600" spans="1:11" x14ac:dyDescent="0.25">
      <c r="A9600" s="2"/>
      <c r="B9600" s="2"/>
      <c r="C9600" s="2"/>
      <c r="E9600" s="2"/>
      <c r="G9600" s="2"/>
      <c r="H9600" s="6"/>
      <c r="I9600" s="9"/>
      <c r="J9600" s="9"/>
      <c r="K9600" s="9"/>
    </row>
    <row r="9601" spans="1:11" x14ac:dyDescent="0.25">
      <c r="A9601" s="2"/>
      <c r="B9601" s="2"/>
      <c r="C9601" s="2"/>
      <c r="E9601" s="2"/>
      <c r="G9601" s="2"/>
      <c r="H9601" s="6"/>
      <c r="I9601" s="9"/>
      <c r="J9601" s="9"/>
      <c r="K9601" s="9"/>
    </row>
    <row r="9602" spans="1:11" x14ac:dyDescent="0.25">
      <c r="A9602" s="2"/>
      <c r="B9602" s="2"/>
      <c r="C9602" s="2"/>
      <c r="E9602" s="2"/>
      <c r="G9602" s="2"/>
      <c r="H9602" s="6"/>
      <c r="I9602" s="9"/>
      <c r="J9602" s="9"/>
      <c r="K9602" s="9"/>
    </row>
    <row r="9603" spans="1:11" x14ac:dyDescent="0.25">
      <c r="A9603" s="2"/>
      <c r="B9603" s="2"/>
      <c r="C9603" s="2"/>
      <c r="E9603" s="2"/>
      <c r="G9603" s="2"/>
      <c r="H9603" s="6"/>
      <c r="I9603" s="9"/>
      <c r="J9603" s="9"/>
      <c r="K9603" s="9"/>
    </row>
    <row r="9604" spans="1:11" x14ac:dyDescent="0.25">
      <c r="A9604" s="2"/>
      <c r="B9604" s="2"/>
      <c r="C9604" s="2"/>
      <c r="E9604" s="2"/>
      <c r="G9604" s="2"/>
      <c r="H9604" s="6"/>
      <c r="I9604" s="9"/>
      <c r="J9604" s="9"/>
      <c r="K9604" s="9"/>
    </row>
    <row r="9605" spans="1:11" x14ac:dyDescent="0.25">
      <c r="A9605" s="2"/>
      <c r="B9605" s="2"/>
      <c r="C9605" s="2"/>
      <c r="E9605" s="2"/>
      <c r="G9605" s="2"/>
      <c r="H9605" s="6"/>
      <c r="I9605" s="9"/>
      <c r="J9605" s="9"/>
      <c r="K9605" s="9"/>
    </row>
    <row r="9606" spans="1:11" x14ac:dyDescent="0.25">
      <c r="A9606" s="2"/>
      <c r="B9606" s="2"/>
      <c r="C9606" s="2"/>
      <c r="E9606" s="2"/>
      <c r="G9606" s="2"/>
      <c r="H9606" s="6"/>
      <c r="I9606" s="9"/>
      <c r="J9606" s="9"/>
      <c r="K9606" s="9"/>
    </row>
    <row r="9607" spans="1:11" x14ac:dyDescent="0.25">
      <c r="A9607" s="2"/>
      <c r="B9607" s="2"/>
      <c r="C9607" s="2"/>
      <c r="E9607" s="2"/>
      <c r="G9607" s="2"/>
      <c r="H9607" s="6"/>
      <c r="I9607" s="9"/>
      <c r="J9607" s="9"/>
      <c r="K9607" s="9"/>
    </row>
    <row r="9608" spans="1:11" x14ac:dyDescent="0.25">
      <c r="A9608" s="2"/>
      <c r="B9608" s="2"/>
      <c r="C9608" s="2"/>
      <c r="E9608" s="2"/>
      <c r="G9608" s="2"/>
      <c r="H9608" s="6"/>
      <c r="I9608" s="9"/>
      <c r="J9608" s="9"/>
      <c r="K9608" s="9"/>
    </row>
    <row r="9609" spans="1:11" x14ac:dyDescent="0.25">
      <c r="A9609" s="2"/>
      <c r="B9609" s="2"/>
      <c r="C9609" s="2"/>
      <c r="E9609" s="2"/>
      <c r="G9609" s="2"/>
      <c r="H9609" s="6"/>
      <c r="I9609" s="9"/>
      <c r="J9609" s="9"/>
      <c r="K9609" s="9"/>
    </row>
    <row r="9610" spans="1:11" x14ac:dyDescent="0.25">
      <c r="A9610" s="2"/>
      <c r="B9610" s="2"/>
      <c r="C9610" s="2"/>
      <c r="E9610" s="2"/>
      <c r="G9610" s="2"/>
      <c r="H9610" s="6"/>
      <c r="I9610" s="9"/>
      <c r="J9610" s="9"/>
      <c r="K9610" s="9"/>
    </row>
    <row r="9611" spans="1:11" x14ac:dyDescent="0.25">
      <c r="A9611" s="2"/>
      <c r="B9611" s="2"/>
      <c r="C9611" s="2"/>
      <c r="E9611" s="2"/>
      <c r="G9611" s="2"/>
      <c r="H9611" s="6"/>
      <c r="I9611" s="9"/>
      <c r="J9611" s="9"/>
      <c r="K9611" s="9"/>
    </row>
    <row r="9612" spans="1:11" x14ac:dyDescent="0.25">
      <c r="A9612" s="2"/>
      <c r="B9612" s="2"/>
      <c r="C9612" s="2"/>
      <c r="E9612" s="2"/>
      <c r="G9612" s="2"/>
      <c r="H9612" s="6"/>
      <c r="I9612" s="9"/>
      <c r="J9612" s="9"/>
      <c r="K9612" s="9"/>
    </row>
    <row r="9613" spans="1:11" x14ac:dyDescent="0.25">
      <c r="A9613" s="2"/>
      <c r="B9613" s="2"/>
      <c r="C9613" s="2"/>
      <c r="E9613" s="2"/>
      <c r="G9613" s="2"/>
      <c r="H9613" s="6"/>
      <c r="I9613" s="9"/>
      <c r="J9613" s="9"/>
      <c r="K9613" s="9"/>
    </row>
    <row r="9614" spans="1:11" x14ac:dyDescent="0.25">
      <c r="A9614" s="2"/>
      <c r="B9614" s="2"/>
      <c r="C9614" s="2"/>
      <c r="E9614" s="2"/>
      <c r="G9614" s="2"/>
      <c r="H9614" s="6"/>
      <c r="I9614" s="9"/>
      <c r="J9614" s="9"/>
      <c r="K9614" s="9"/>
    </row>
    <row r="9615" spans="1:11" x14ac:dyDescent="0.25">
      <c r="A9615" s="2"/>
      <c r="B9615" s="2"/>
      <c r="C9615" s="2"/>
      <c r="E9615" s="2"/>
      <c r="G9615" s="2"/>
      <c r="H9615" s="6"/>
      <c r="I9615" s="9"/>
      <c r="J9615" s="9"/>
      <c r="K9615" s="9"/>
    </row>
    <row r="9616" spans="1:11" x14ac:dyDescent="0.25">
      <c r="A9616" s="2"/>
      <c r="B9616" s="2"/>
      <c r="C9616" s="2"/>
      <c r="E9616" s="2"/>
      <c r="G9616" s="2"/>
      <c r="H9616" s="6"/>
      <c r="I9616" s="9"/>
      <c r="J9616" s="9"/>
      <c r="K9616" s="9"/>
    </row>
    <row r="9617" spans="1:11" x14ac:dyDescent="0.25">
      <c r="A9617" s="2"/>
      <c r="B9617" s="2"/>
      <c r="C9617" s="2"/>
      <c r="E9617" s="2"/>
      <c r="G9617" s="2"/>
      <c r="H9617" s="6"/>
      <c r="I9617" s="9"/>
      <c r="J9617" s="9"/>
      <c r="K9617" s="9"/>
    </row>
    <row r="9618" spans="1:11" x14ac:dyDescent="0.25">
      <c r="A9618" s="2"/>
      <c r="B9618" s="2"/>
      <c r="C9618" s="2"/>
      <c r="E9618" s="2"/>
      <c r="G9618" s="2"/>
      <c r="H9618" s="6"/>
      <c r="I9618" s="9"/>
      <c r="J9618" s="9"/>
      <c r="K9618" s="9"/>
    </row>
    <row r="9619" spans="1:11" x14ac:dyDescent="0.25">
      <c r="A9619" s="2"/>
      <c r="B9619" s="2"/>
      <c r="C9619" s="2"/>
      <c r="E9619" s="2"/>
      <c r="G9619" s="2"/>
      <c r="H9619" s="6"/>
      <c r="I9619" s="9"/>
      <c r="J9619" s="9"/>
      <c r="K9619" s="9"/>
    </row>
    <row r="9620" spans="1:11" x14ac:dyDescent="0.25">
      <c r="A9620" s="2"/>
      <c r="B9620" s="2"/>
      <c r="C9620" s="2"/>
      <c r="E9620" s="2"/>
      <c r="G9620" s="2"/>
      <c r="H9620" s="6"/>
      <c r="I9620" s="9"/>
      <c r="J9620" s="9"/>
      <c r="K9620" s="9"/>
    </row>
    <row r="9621" spans="1:11" x14ac:dyDescent="0.25">
      <c r="A9621" s="2"/>
      <c r="B9621" s="2"/>
      <c r="C9621" s="2"/>
      <c r="E9621" s="2"/>
      <c r="G9621" s="2"/>
      <c r="H9621" s="6"/>
      <c r="I9621" s="9"/>
      <c r="J9621" s="9"/>
      <c r="K9621" s="9"/>
    </row>
    <row r="9622" spans="1:11" x14ac:dyDescent="0.25">
      <c r="A9622" s="2"/>
      <c r="B9622" s="2"/>
      <c r="C9622" s="2"/>
      <c r="E9622" s="2"/>
      <c r="G9622" s="2"/>
      <c r="H9622" s="6"/>
      <c r="I9622" s="9"/>
      <c r="J9622" s="9"/>
      <c r="K9622" s="9"/>
    </row>
    <row r="9623" spans="1:11" x14ac:dyDescent="0.25">
      <c r="A9623" s="2"/>
      <c r="B9623" s="2"/>
      <c r="C9623" s="2"/>
      <c r="E9623" s="2"/>
      <c r="G9623" s="2"/>
      <c r="H9623" s="6"/>
      <c r="I9623" s="9"/>
      <c r="J9623" s="9"/>
      <c r="K9623" s="9"/>
    </row>
    <row r="9624" spans="1:11" x14ac:dyDescent="0.25">
      <c r="A9624" s="2"/>
      <c r="B9624" s="2"/>
      <c r="C9624" s="2"/>
      <c r="E9624" s="2"/>
      <c r="G9624" s="2"/>
      <c r="H9624" s="6"/>
      <c r="I9624" s="9"/>
      <c r="J9624" s="9"/>
      <c r="K9624" s="9"/>
    </row>
    <row r="9625" spans="1:11" x14ac:dyDescent="0.25">
      <c r="A9625" s="2"/>
      <c r="B9625" s="2"/>
      <c r="C9625" s="2"/>
      <c r="E9625" s="2"/>
      <c r="G9625" s="2"/>
      <c r="H9625" s="6"/>
      <c r="I9625" s="9"/>
      <c r="J9625" s="9"/>
      <c r="K9625" s="9"/>
    </row>
    <row r="9626" spans="1:11" x14ac:dyDescent="0.25">
      <c r="A9626" s="2"/>
      <c r="B9626" s="2"/>
      <c r="C9626" s="2"/>
      <c r="E9626" s="2"/>
      <c r="G9626" s="2"/>
      <c r="H9626" s="6"/>
      <c r="I9626" s="9"/>
      <c r="J9626" s="9"/>
      <c r="K9626" s="9"/>
    </row>
    <row r="9627" spans="1:11" x14ac:dyDescent="0.25">
      <c r="A9627" s="2"/>
      <c r="B9627" s="2"/>
      <c r="C9627" s="2"/>
      <c r="E9627" s="2"/>
      <c r="G9627" s="2"/>
      <c r="H9627" s="6"/>
      <c r="I9627" s="9"/>
      <c r="J9627" s="9"/>
      <c r="K9627" s="9"/>
    </row>
    <row r="9628" spans="1:11" x14ac:dyDescent="0.25">
      <c r="A9628" s="2"/>
      <c r="B9628" s="2"/>
      <c r="C9628" s="2"/>
      <c r="E9628" s="2"/>
      <c r="G9628" s="2"/>
      <c r="H9628" s="6"/>
      <c r="I9628" s="9"/>
      <c r="J9628" s="9"/>
      <c r="K9628" s="9"/>
    </row>
    <row r="9629" spans="1:11" x14ac:dyDescent="0.25">
      <c r="A9629" s="2"/>
      <c r="B9629" s="2"/>
      <c r="C9629" s="2"/>
      <c r="E9629" s="2"/>
      <c r="G9629" s="2"/>
      <c r="H9629" s="6"/>
      <c r="I9629" s="9"/>
      <c r="J9629" s="9"/>
      <c r="K9629" s="9"/>
    </row>
    <row r="9630" spans="1:11" x14ac:dyDescent="0.25">
      <c r="A9630" s="2"/>
      <c r="B9630" s="2"/>
      <c r="C9630" s="2"/>
      <c r="E9630" s="2"/>
      <c r="G9630" s="2"/>
      <c r="H9630" s="6"/>
      <c r="I9630" s="9"/>
      <c r="J9630" s="9"/>
      <c r="K9630" s="9"/>
    </row>
    <row r="9631" spans="1:11" x14ac:dyDescent="0.25">
      <c r="A9631" s="2"/>
      <c r="B9631" s="2"/>
      <c r="C9631" s="2"/>
      <c r="E9631" s="2"/>
      <c r="G9631" s="2"/>
      <c r="H9631" s="6"/>
      <c r="I9631" s="9"/>
      <c r="J9631" s="9"/>
      <c r="K9631" s="9"/>
    </row>
    <row r="9632" spans="1:11" x14ac:dyDescent="0.25">
      <c r="A9632" s="2"/>
      <c r="B9632" s="2"/>
      <c r="C9632" s="2"/>
      <c r="E9632" s="2"/>
      <c r="G9632" s="2"/>
      <c r="H9632" s="6"/>
      <c r="I9632" s="9"/>
      <c r="J9632" s="9"/>
      <c r="K9632" s="9"/>
    </row>
    <row r="9633" spans="1:11" x14ac:dyDescent="0.25">
      <c r="A9633" s="2"/>
      <c r="B9633" s="2"/>
      <c r="C9633" s="2"/>
      <c r="E9633" s="2"/>
      <c r="G9633" s="2"/>
      <c r="H9633" s="6"/>
      <c r="I9633" s="9"/>
      <c r="J9633" s="9"/>
      <c r="K9633" s="9"/>
    </row>
    <row r="9634" spans="1:11" x14ac:dyDescent="0.25">
      <c r="A9634" s="2"/>
      <c r="B9634" s="2"/>
      <c r="C9634" s="2"/>
      <c r="E9634" s="2"/>
      <c r="G9634" s="2"/>
      <c r="H9634" s="6"/>
      <c r="I9634" s="9"/>
      <c r="J9634" s="9"/>
      <c r="K9634" s="9"/>
    </row>
    <row r="9635" spans="1:11" x14ac:dyDescent="0.25">
      <c r="A9635" s="2"/>
      <c r="B9635" s="2"/>
      <c r="C9635" s="2"/>
      <c r="E9635" s="2"/>
      <c r="G9635" s="2"/>
      <c r="H9635" s="6"/>
      <c r="I9635" s="9"/>
      <c r="J9635" s="9"/>
      <c r="K9635" s="9"/>
    </row>
    <row r="9636" spans="1:11" x14ac:dyDescent="0.25">
      <c r="A9636" s="2"/>
      <c r="B9636" s="2"/>
      <c r="C9636" s="2"/>
      <c r="E9636" s="2"/>
      <c r="G9636" s="2"/>
      <c r="H9636" s="6"/>
      <c r="I9636" s="9"/>
      <c r="J9636" s="9"/>
      <c r="K9636" s="9"/>
    </row>
    <row r="9637" spans="1:11" x14ac:dyDescent="0.25">
      <c r="A9637" s="2"/>
      <c r="B9637" s="2"/>
      <c r="C9637" s="2"/>
      <c r="E9637" s="2"/>
      <c r="G9637" s="2"/>
      <c r="H9637" s="6"/>
      <c r="I9637" s="9"/>
      <c r="J9637" s="9"/>
      <c r="K9637" s="9"/>
    </row>
    <row r="9638" spans="1:11" x14ac:dyDescent="0.25">
      <c r="A9638" s="2"/>
      <c r="B9638" s="2"/>
      <c r="C9638" s="2"/>
      <c r="E9638" s="2"/>
      <c r="G9638" s="2"/>
      <c r="H9638" s="6"/>
      <c r="I9638" s="9"/>
      <c r="J9638" s="9"/>
      <c r="K9638" s="9"/>
    </row>
    <row r="9639" spans="1:11" x14ac:dyDescent="0.25">
      <c r="A9639" s="2"/>
      <c r="B9639" s="2"/>
      <c r="C9639" s="2"/>
      <c r="E9639" s="2"/>
      <c r="G9639" s="2"/>
      <c r="H9639" s="6"/>
      <c r="I9639" s="9"/>
      <c r="J9639" s="9"/>
      <c r="K9639" s="9"/>
    </row>
    <row r="9640" spans="1:11" x14ac:dyDescent="0.25">
      <c r="A9640" s="2"/>
      <c r="B9640" s="2"/>
      <c r="C9640" s="2"/>
      <c r="E9640" s="2"/>
      <c r="G9640" s="2"/>
      <c r="H9640" s="6"/>
      <c r="I9640" s="9"/>
      <c r="J9640" s="9"/>
      <c r="K9640" s="9"/>
    </row>
    <row r="9641" spans="1:11" x14ac:dyDescent="0.25">
      <c r="A9641" s="2"/>
      <c r="B9641" s="2"/>
      <c r="C9641" s="2"/>
      <c r="E9641" s="2"/>
      <c r="G9641" s="2"/>
      <c r="H9641" s="6"/>
      <c r="I9641" s="9"/>
      <c r="J9641" s="9"/>
      <c r="K9641" s="9"/>
    </row>
    <row r="9642" spans="1:11" x14ac:dyDescent="0.25">
      <c r="A9642" s="2"/>
      <c r="B9642" s="2"/>
      <c r="C9642" s="2"/>
      <c r="E9642" s="2"/>
      <c r="G9642" s="2"/>
      <c r="H9642" s="6"/>
      <c r="I9642" s="9"/>
      <c r="J9642" s="9"/>
      <c r="K9642" s="9"/>
    </row>
    <row r="9643" spans="1:11" x14ac:dyDescent="0.25">
      <c r="A9643" s="2"/>
      <c r="B9643" s="2"/>
      <c r="C9643" s="2"/>
      <c r="E9643" s="2"/>
      <c r="G9643" s="2"/>
      <c r="H9643" s="6"/>
      <c r="I9643" s="9"/>
      <c r="J9643" s="9"/>
      <c r="K9643" s="9"/>
    </row>
    <row r="9644" spans="1:11" x14ac:dyDescent="0.25">
      <c r="A9644" s="2"/>
      <c r="B9644" s="2"/>
      <c r="C9644" s="2"/>
      <c r="E9644" s="2"/>
      <c r="G9644" s="2"/>
      <c r="H9644" s="6"/>
      <c r="I9644" s="9"/>
      <c r="J9644" s="9"/>
      <c r="K9644" s="9"/>
    </row>
    <row r="9645" spans="1:11" x14ac:dyDescent="0.25">
      <c r="A9645" s="2"/>
      <c r="B9645" s="2"/>
      <c r="C9645" s="2"/>
      <c r="E9645" s="2"/>
      <c r="G9645" s="2"/>
      <c r="H9645" s="6"/>
      <c r="I9645" s="9"/>
      <c r="J9645" s="9"/>
      <c r="K9645" s="9"/>
    </row>
    <row r="9646" spans="1:11" x14ac:dyDescent="0.25">
      <c r="A9646" s="2"/>
      <c r="B9646" s="2"/>
      <c r="C9646" s="2"/>
      <c r="E9646" s="2"/>
      <c r="G9646" s="2"/>
      <c r="H9646" s="6"/>
      <c r="I9646" s="9"/>
      <c r="J9646" s="9"/>
      <c r="K9646" s="9"/>
    </row>
    <row r="9647" spans="1:11" x14ac:dyDescent="0.25">
      <c r="A9647" s="2"/>
      <c r="B9647" s="2"/>
      <c r="C9647" s="2"/>
      <c r="E9647" s="2"/>
      <c r="G9647" s="2"/>
      <c r="H9647" s="6"/>
      <c r="I9647" s="9"/>
      <c r="J9647" s="9"/>
      <c r="K9647" s="9"/>
    </row>
    <row r="9648" spans="1:11" x14ac:dyDescent="0.25">
      <c r="A9648" s="2"/>
      <c r="B9648" s="2"/>
      <c r="C9648" s="2"/>
      <c r="E9648" s="2"/>
      <c r="G9648" s="2"/>
      <c r="H9648" s="6"/>
      <c r="I9648" s="9"/>
      <c r="J9648" s="9"/>
      <c r="K9648" s="9"/>
    </row>
    <row r="9649" spans="1:11" x14ac:dyDescent="0.25">
      <c r="A9649" s="2"/>
      <c r="B9649" s="2"/>
      <c r="C9649" s="2"/>
      <c r="E9649" s="2"/>
      <c r="G9649" s="2"/>
      <c r="H9649" s="6"/>
      <c r="I9649" s="9"/>
      <c r="J9649" s="9"/>
      <c r="K9649" s="9"/>
    </row>
    <row r="9650" spans="1:11" x14ac:dyDescent="0.25">
      <c r="A9650" s="2"/>
      <c r="B9650" s="2"/>
      <c r="C9650" s="2"/>
      <c r="E9650" s="2"/>
      <c r="G9650" s="2"/>
      <c r="H9650" s="6"/>
      <c r="I9650" s="9"/>
      <c r="J9650" s="9"/>
      <c r="K9650" s="9"/>
    </row>
    <row r="9651" spans="1:11" x14ac:dyDescent="0.25">
      <c r="A9651" s="2"/>
      <c r="B9651" s="2"/>
      <c r="C9651" s="2"/>
      <c r="E9651" s="2"/>
      <c r="G9651" s="2"/>
      <c r="H9651" s="6"/>
      <c r="I9651" s="9"/>
      <c r="J9651" s="9"/>
      <c r="K9651" s="9"/>
    </row>
    <row r="9652" spans="1:11" x14ac:dyDescent="0.25">
      <c r="A9652" s="2"/>
      <c r="B9652" s="2"/>
      <c r="C9652" s="2"/>
      <c r="E9652" s="2"/>
      <c r="G9652" s="2"/>
      <c r="H9652" s="6"/>
      <c r="I9652" s="9"/>
      <c r="J9652" s="9"/>
      <c r="K9652" s="9"/>
    </row>
    <row r="9653" spans="1:11" x14ac:dyDescent="0.25">
      <c r="A9653" s="2"/>
      <c r="B9653" s="2"/>
      <c r="C9653" s="2"/>
      <c r="E9653" s="2"/>
      <c r="G9653" s="2"/>
      <c r="H9653" s="6"/>
      <c r="I9653" s="9"/>
      <c r="J9653" s="9"/>
      <c r="K9653" s="9"/>
    </row>
    <row r="9654" spans="1:11" x14ac:dyDescent="0.25">
      <c r="A9654" s="2"/>
      <c r="B9654" s="2"/>
      <c r="C9654" s="2"/>
      <c r="E9654" s="2"/>
      <c r="G9654" s="2"/>
      <c r="H9654" s="6"/>
      <c r="I9654" s="9"/>
      <c r="J9654" s="9"/>
      <c r="K9654" s="9"/>
    </row>
    <row r="9655" spans="1:11" x14ac:dyDescent="0.25">
      <c r="A9655" s="2"/>
      <c r="B9655" s="2"/>
      <c r="C9655" s="2"/>
      <c r="E9655" s="2"/>
      <c r="G9655" s="2"/>
      <c r="H9655" s="6"/>
      <c r="I9655" s="9"/>
      <c r="J9655" s="9"/>
      <c r="K9655" s="9"/>
    </row>
    <row r="9656" spans="1:11" x14ac:dyDescent="0.25">
      <c r="A9656" s="2"/>
      <c r="B9656" s="2"/>
      <c r="C9656" s="2"/>
      <c r="E9656" s="2"/>
      <c r="G9656" s="2"/>
      <c r="H9656" s="6"/>
      <c r="I9656" s="9"/>
      <c r="J9656" s="9"/>
      <c r="K9656" s="9"/>
    </row>
    <row r="9657" spans="1:11" x14ac:dyDescent="0.25">
      <c r="A9657" s="2"/>
      <c r="B9657" s="2"/>
      <c r="C9657" s="2"/>
      <c r="E9657" s="2"/>
      <c r="G9657" s="2"/>
      <c r="H9657" s="6"/>
      <c r="I9657" s="9"/>
      <c r="J9657" s="9"/>
      <c r="K9657" s="9"/>
    </row>
    <row r="9658" spans="1:11" x14ac:dyDescent="0.25">
      <c r="A9658" s="2"/>
      <c r="B9658" s="2"/>
      <c r="C9658" s="2"/>
      <c r="E9658" s="2"/>
      <c r="G9658" s="2"/>
      <c r="H9658" s="6"/>
      <c r="I9658" s="9"/>
      <c r="J9658" s="9"/>
      <c r="K9658" s="9"/>
    </row>
    <row r="9659" spans="1:11" x14ac:dyDescent="0.25">
      <c r="A9659" s="2"/>
      <c r="B9659" s="2"/>
      <c r="C9659" s="2"/>
      <c r="E9659" s="2"/>
      <c r="G9659" s="2"/>
      <c r="H9659" s="6"/>
      <c r="I9659" s="9"/>
      <c r="J9659" s="9"/>
      <c r="K9659" s="9"/>
    </row>
    <row r="9660" spans="1:11" x14ac:dyDescent="0.25">
      <c r="A9660" s="2"/>
      <c r="B9660" s="2"/>
      <c r="C9660" s="2"/>
      <c r="E9660" s="2"/>
      <c r="G9660" s="2"/>
      <c r="H9660" s="6"/>
      <c r="I9660" s="9"/>
      <c r="J9660" s="9"/>
      <c r="K9660" s="9"/>
    </row>
    <row r="9661" spans="1:11" x14ac:dyDescent="0.25">
      <c r="A9661" s="2"/>
      <c r="B9661" s="2"/>
      <c r="C9661" s="2"/>
      <c r="E9661" s="2"/>
      <c r="G9661" s="2"/>
      <c r="H9661" s="6"/>
      <c r="I9661" s="9"/>
      <c r="J9661" s="9"/>
      <c r="K9661" s="9"/>
    </row>
    <row r="9662" spans="1:11" x14ac:dyDescent="0.25">
      <c r="A9662" s="2"/>
      <c r="B9662" s="2"/>
      <c r="C9662" s="2"/>
      <c r="E9662" s="2"/>
      <c r="G9662" s="2"/>
      <c r="H9662" s="6"/>
      <c r="I9662" s="9"/>
      <c r="J9662" s="9"/>
      <c r="K9662" s="9"/>
    </row>
    <row r="9663" spans="1:11" x14ac:dyDescent="0.25">
      <c r="A9663" s="2"/>
      <c r="B9663" s="2"/>
      <c r="C9663" s="2"/>
      <c r="E9663" s="2"/>
      <c r="G9663" s="2"/>
      <c r="H9663" s="6"/>
      <c r="I9663" s="9"/>
      <c r="J9663" s="9"/>
      <c r="K9663" s="9"/>
    </row>
    <row r="9664" spans="1:11" x14ac:dyDescent="0.25">
      <c r="A9664" s="2"/>
      <c r="B9664" s="2"/>
      <c r="C9664" s="2"/>
      <c r="E9664" s="2"/>
      <c r="G9664" s="2"/>
      <c r="H9664" s="6"/>
      <c r="I9664" s="9"/>
      <c r="J9664" s="9"/>
      <c r="K9664" s="9"/>
    </row>
    <row r="9665" spans="1:11" x14ac:dyDescent="0.25">
      <c r="A9665" s="2"/>
      <c r="B9665" s="2"/>
      <c r="C9665" s="2"/>
      <c r="E9665" s="2"/>
      <c r="G9665" s="2"/>
      <c r="H9665" s="6"/>
      <c r="I9665" s="9"/>
      <c r="J9665" s="9"/>
      <c r="K9665" s="9"/>
    </row>
    <row r="9666" spans="1:11" x14ac:dyDescent="0.25">
      <c r="A9666" s="2"/>
      <c r="B9666" s="2"/>
      <c r="C9666" s="2"/>
      <c r="E9666" s="2"/>
      <c r="G9666" s="2"/>
      <c r="H9666" s="6"/>
      <c r="I9666" s="9"/>
      <c r="J9666" s="9"/>
      <c r="K9666" s="9"/>
    </row>
    <row r="9667" spans="1:11" x14ac:dyDescent="0.25">
      <c r="A9667" s="2"/>
      <c r="B9667" s="2"/>
      <c r="C9667" s="2"/>
      <c r="E9667" s="2"/>
      <c r="G9667" s="2"/>
      <c r="H9667" s="6"/>
      <c r="I9667" s="9"/>
      <c r="J9667" s="9"/>
      <c r="K9667" s="9"/>
    </row>
    <row r="9668" spans="1:11" x14ac:dyDescent="0.25">
      <c r="A9668" s="2"/>
      <c r="B9668" s="2"/>
      <c r="C9668" s="2"/>
      <c r="E9668" s="2"/>
      <c r="G9668" s="2"/>
      <c r="H9668" s="6"/>
      <c r="I9668" s="9"/>
      <c r="J9668" s="9"/>
      <c r="K9668" s="9"/>
    </row>
    <row r="9669" spans="1:11" x14ac:dyDescent="0.25">
      <c r="A9669" s="2"/>
      <c r="B9669" s="2"/>
      <c r="C9669" s="2"/>
      <c r="E9669" s="2"/>
      <c r="G9669" s="2"/>
      <c r="H9669" s="6"/>
      <c r="I9669" s="9"/>
      <c r="J9669" s="9"/>
      <c r="K9669" s="9"/>
    </row>
    <row r="9670" spans="1:11" x14ac:dyDescent="0.25">
      <c r="A9670" s="2"/>
      <c r="B9670" s="2"/>
      <c r="C9670" s="2"/>
      <c r="E9670" s="2"/>
      <c r="G9670" s="2"/>
      <c r="H9670" s="6"/>
      <c r="I9670" s="9"/>
      <c r="J9670" s="9"/>
      <c r="K9670" s="9"/>
    </row>
    <row r="9671" spans="1:11" x14ac:dyDescent="0.25">
      <c r="A9671" s="2"/>
      <c r="B9671" s="2"/>
      <c r="C9671" s="2"/>
      <c r="E9671" s="2"/>
      <c r="G9671" s="2"/>
      <c r="H9671" s="6"/>
      <c r="I9671" s="9"/>
      <c r="J9671" s="9"/>
      <c r="K9671" s="9"/>
    </row>
    <row r="9672" spans="1:11" x14ac:dyDescent="0.25">
      <c r="A9672" s="2"/>
      <c r="B9672" s="2"/>
      <c r="C9672" s="2"/>
      <c r="E9672" s="2"/>
      <c r="G9672" s="2"/>
      <c r="H9672" s="6"/>
      <c r="I9672" s="9"/>
      <c r="J9672" s="9"/>
      <c r="K9672" s="9"/>
    </row>
    <row r="9673" spans="1:11" x14ac:dyDescent="0.25">
      <c r="A9673" s="2"/>
      <c r="B9673" s="2"/>
      <c r="C9673" s="2"/>
      <c r="E9673" s="2"/>
      <c r="G9673" s="2"/>
      <c r="H9673" s="6"/>
      <c r="I9673" s="9"/>
      <c r="J9673" s="9"/>
      <c r="K9673" s="9"/>
    </row>
    <row r="9674" spans="1:11" x14ac:dyDescent="0.25">
      <c r="A9674" s="2"/>
      <c r="B9674" s="2"/>
      <c r="C9674" s="2"/>
      <c r="E9674" s="2"/>
      <c r="G9674" s="2"/>
      <c r="H9674" s="6"/>
      <c r="I9674" s="9"/>
      <c r="J9674" s="9"/>
      <c r="K9674" s="9"/>
    </row>
    <row r="9675" spans="1:11" x14ac:dyDescent="0.25">
      <c r="A9675" s="2"/>
      <c r="B9675" s="2"/>
      <c r="C9675" s="2"/>
      <c r="E9675" s="2"/>
      <c r="G9675" s="2"/>
      <c r="H9675" s="6"/>
      <c r="I9675" s="9"/>
      <c r="J9675" s="9"/>
      <c r="K9675" s="9"/>
    </row>
    <row r="9676" spans="1:11" x14ac:dyDescent="0.25">
      <c r="A9676" s="2"/>
      <c r="B9676" s="2"/>
      <c r="C9676" s="2"/>
      <c r="E9676" s="2"/>
      <c r="G9676" s="2"/>
      <c r="H9676" s="6"/>
      <c r="I9676" s="9"/>
      <c r="J9676" s="9"/>
      <c r="K9676" s="9"/>
    </row>
    <row r="9677" spans="1:11" x14ac:dyDescent="0.25">
      <c r="A9677" s="2"/>
      <c r="B9677" s="2"/>
      <c r="C9677" s="2"/>
      <c r="E9677" s="2"/>
      <c r="G9677" s="2"/>
      <c r="H9677" s="6"/>
      <c r="I9677" s="9"/>
      <c r="J9677" s="9"/>
      <c r="K9677" s="9"/>
    </row>
    <row r="9678" spans="1:11" x14ac:dyDescent="0.25">
      <c r="A9678" s="2"/>
      <c r="B9678" s="2"/>
      <c r="C9678" s="2"/>
      <c r="E9678" s="2"/>
      <c r="G9678" s="2"/>
      <c r="H9678" s="6"/>
      <c r="I9678" s="9"/>
      <c r="J9678" s="9"/>
      <c r="K9678" s="9"/>
    </row>
    <row r="9679" spans="1:11" x14ac:dyDescent="0.25">
      <c r="A9679" s="2"/>
      <c r="B9679" s="2"/>
      <c r="C9679" s="2"/>
      <c r="E9679" s="2"/>
      <c r="G9679" s="2"/>
      <c r="H9679" s="6"/>
      <c r="I9679" s="9"/>
      <c r="J9679" s="9"/>
      <c r="K9679" s="9"/>
    </row>
    <row r="9680" spans="1:11" x14ac:dyDescent="0.25">
      <c r="A9680" s="2"/>
      <c r="B9680" s="2"/>
      <c r="C9680" s="2"/>
      <c r="E9680" s="2"/>
      <c r="G9680" s="2"/>
      <c r="H9680" s="6"/>
      <c r="I9680" s="9"/>
      <c r="J9680" s="9"/>
      <c r="K9680" s="9"/>
    </row>
    <row r="9681" spans="1:11" x14ac:dyDescent="0.25">
      <c r="A9681" s="2"/>
      <c r="B9681" s="2"/>
      <c r="C9681" s="2"/>
      <c r="E9681" s="2"/>
      <c r="G9681" s="2"/>
      <c r="H9681" s="6"/>
      <c r="I9681" s="9"/>
      <c r="J9681" s="9"/>
      <c r="K9681" s="9"/>
    </row>
    <row r="9682" spans="1:11" x14ac:dyDescent="0.25">
      <c r="A9682" s="2"/>
      <c r="B9682" s="2"/>
      <c r="C9682" s="2"/>
      <c r="E9682" s="2"/>
      <c r="G9682" s="2"/>
      <c r="H9682" s="6"/>
      <c r="I9682" s="9"/>
      <c r="J9682" s="9"/>
      <c r="K9682" s="9"/>
    </row>
    <row r="9683" spans="1:11" x14ac:dyDescent="0.25">
      <c r="A9683" s="2"/>
      <c r="B9683" s="2"/>
      <c r="C9683" s="2"/>
      <c r="E9683" s="2"/>
      <c r="G9683" s="2"/>
      <c r="H9683" s="6"/>
      <c r="I9683" s="9"/>
      <c r="J9683" s="9"/>
      <c r="K9683" s="9"/>
    </row>
    <row r="9684" spans="1:11" x14ac:dyDescent="0.25">
      <c r="A9684" s="2"/>
      <c r="B9684" s="2"/>
      <c r="C9684" s="2"/>
      <c r="E9684" s="2"/>
      <c r="G9684" s="2"/>
      <c r="H9684" s="6"/>
      <c r="I9684" s="9"/>
      <c r="J9684" s="9"/>
      <c r="K9684" s="9"/>
    </row>
    <row r="9685" spans="1:11" x14ac:dyDescent="0.25">
      <c r="A9685" s="2"/>
      <c r="B9685" s="2"/>
      <c r="C9685" s="2"/>
      <c r="E9685" s="2"/>
      <c r="G9685" s="2"/>
      <c r="H9685" s="6"/>
      <c r="I9685" s="9"/>
      <c r="J9685" s="9"/>
      <c r="K9685" s="9"/>
    </row>
    <row r="9686" spans="1:11" x14ac:dyDescent="0.25">
      <c r="A9686" s="2"/>
      <c r="B9686" s="2"/>
      <c r="C9686" s="2"/>
      <c r="E9686" s="2"/>
      <c r="G9686" s="2"/>
      <c r="H9686" s="6"/>
      <c r="I9686" s="9"/>
      <c r="J9686" s="9"/>
      <c r="K9686" s="9"/>
    </row>
    <row r="9687" spans="1:11" x14ac:dyDescent="0.25">
      <c r="A9687" s="2"/>
      <c r="B9687" s="2"/>
      <c r="C9687" s="2"/>
      <c r="E9687" s="2"/>
      <c r="G9687" s="2"/>
      <c r="H9687" s="6"/>
      <c r="I9687" s="9"/>
      <c r="J9687" s="9"/>
      <c r="K9687" s="9"/>
    </row>
    <row r="9688" spans="1:11" x14ac:dyDescent="0.25">
      <c r="A9688" s="2"/>
      <c r="B9688" s="2"/>
      <c r="C9688" s="2"/>
      <c r="E9688" s="2"/>
      <c r="G9688" s="2"/>
      <c r="H9688" s="6"/>
      <c r="I9688" s="9"/>
      <c r="J9688" s="9"/>
      <c r="K9688" s="9"/>
    </row>
    <row r="9689" spans="1:11" x14ac:dyDescent="0.25">
      <c r="A9689" s="2"/>
      <c r="B9689" s="2"/>
      <c r="C9689" s="2"/>
      <c r="E9689" s="2"/>
      <c r="G9689" s="2"/>
      <c r="H9689" s="6"/>
      <c r="I9689" s="9"/>
      <c r="J9689" s="9"/>
      <c r="K9689" s="9"/>
    </row>
    <row r="9690" spans="1:11" x14ac:dyDescent="0.25">
      <c r="A9690" s="2"/>
      <c r="B9690" s="2"/>
      <c r="C9690" s="2"/>
      <c r="E9690" s="2"/>
      <c r="G9690" s="2"/>
      <c r="H9690" s="6"/>
      <c r="I9690" s="9"/>
      <c r="J9690" s="9"/>
      <c r="K9690" s="9"/>
    </row>
    <row r="9691" spans="1:11" x14ac:dyDescent="0.25">
      <c r="A9691" s="2"/>
      <c r="B9691" s="2"/>
      <c r="C9691" s="2"/>
      <c r="E9691" s="2"/>
      <c r="G9691" s="2"/>
      <c r="H9691" s="6"/>
      <c r="I9691" s="9"/>
      <c r="J9691" s="9"/>
      <c r="K9691" s="9"/>
    </row>
    <row r="9692" spans="1:11" x14ac:dyDescent="0.25">
      <c r="A9692" s="2"/>
      <c r="B9692" s="2"/>
      <c r="C9692" s="2"/>
      <c r="E9692" s="2"/>
      <c r="G9692" s="2"/>
      <c r="H9692" s="6"/>
      <c r="I9692" s="9"/>
      <c r="J9692" s="9"/>
      <c r="K9692" s="9"/>
    </row>
    <row r="9693" spans="1:11" x14ac:dyDescent="0.25">
      <c r="A9693" s="2"/>
      <c r="B9693" s="2"/>
      <c r="C9693" s="2"/>
      <c r="E9693" s="2"/>
      <c r="G9693" s="2"/>
      <c r="H9693" s="6"/>
      <c r="I9693" s="9"/>
      <c r="J9693" s="9"/>
      <c r="K9693" s="9"/>
    </row>
    <row r="9694" spans="1:11" x14ac:dyDescent="0.25">
      <c r="A9694" s="2"/>
      <c r="B9694" s="2"/>
      <c r="C9694" s="2"/>
      <c r="E9694" s="2"/>
      <c r="G9694" s="2"/>
      <c r="H9694" s="6"/>
      <c r="I9694" s="9"/>
      <c r="J9694" s="9"/>
      <c r="K9694" s="9"/>
    </row>
    <row r="9695" spans="1:11" x14ac:dyDescent="0.25">
      <c r="A9695" s="2"/>
      <c r="B9695" s="2"/>
      <c r="C9695" s="2"/>
      <c r="E9695" s="2"/>
      <c r="G9695" s="2"/>
      <c r="H9695" s="6"/>
      <c r="I9695" s="9"/>
      <c r="J9695" s="9"/>
      <c r="K9695" s="9"/>
    </row>
    <row r="9696" spans="1:11" x14ac:dyDescent="0.25">
      <c r="A9696" s="2"/>
      <c r="B9696" s="2"/>
      <c r="C9696" s="2"/>
      <c r="E9696" s="2"/>
      <c r="G9696" s="2"/>
      <c r="H9696" s="6"/>
      <c r="I9696" s="9"/>
      <c r="J9696" s="9"/>
      <c r="K9696" s="9"/>
    </row>
    <row r="9697" spans="1:11" x14ac:dyDescent="0.25">
      <c r="A9697" s="2"/>
      <c r="B9697" s="2"/>
      <c r="C9697" s="2"/>
      <c r="E9697" s="2"/>
      <c r="G9697" s="2"/>
      <c r="H9697" s="6"/>
      <c r="I9697" s="9"/>
      <c r="J9697" s="9"/>
      <c r="K9697" s="9"/>
    </row>
    <row r="9698" spans="1:11" x14ac:dyDescent="0.25">
      <c r="A9698" s="2"/>
      <c r="B9698" s="2"/>
      <c r="C9698" s="2"/>
      <c r="E9698" s="2"/>
      <c r="G9698" s="2"/>
      <c r="H9698" s="6"/>
      <c r="I9698" s="9"/>
      <c r="J9698" s="9"/>
      <c r="K9698" s="9"/>
    </row>
    <row r="9699" spans="1:11" x14ac:dyDescent="0.25">
      <c r="A9699" s="2"/>
      <c r="B9699" s="2"/>
      <c r="C9699" s="2"/>
      <c r="E9699" s="2"/>
      <c r="G9699" s="2"/>
      <c r="H9699" s="6"/>
      <c r="I9699" s="9"/>
      <c r="J9699" s="9"/>
      <c r="K9699" s="9"/>
    </row>
    <row r="9700" spans="1:11" x14ac:dyDescent="0.25">
      <c r="A9700" s="2"/>
      <c r="B9700" s="2"/>
      <c r="C9700" s="2"/>
      <c r="E9700" s="2"/>
      <c r="G9700" s="2"/>
      <c r="H9700" s="6"/>
      <c r="I9700" s="9"/>
      <c r="J9700" s="9"/>
      <c r="K9700" s="9"/>
    </row>
    <row r="9701" spans="1:11" x14ac:dyDescent="0.25">
      <c r="A9701" s="2"/>
      <c r="B9701" s="2"/>
      <c r="C9701" s="2"/>
      <c r="E9701" s="2"/>
      <c r="G9701" s="2"/>
      <c r="H9701" s="6"/>
      <c r="I9701" s="9"/>
      <c r="J9701" s="9"/>
      <c r="K9701" s="9"/>
    </row>
    <row r="9702" spans="1:11" x14ac:dyDescent="0.25">
      <c r="A9702" s="2"/>
      <c r="B9702" s="2"/>
      <c r="C9702" s="2"/>
      <c r="E9702" s="2"/>
      <c r="G9702" s="2"/>
      <c r="H9702" s="6"/>
      <c r="I9702" s="9"/>
      <c r="J9702" s="9"/>
      <c r="K9702" s="9"/>
    </row>
    <row r="9703" spans="1:11" x14ac:dyDescent="0.25">
      <c r="A9703" s="2"/>
      <c r="B9703" s="2"/>
      <c r="C9703" s="2"/>
      <c r="E9703" s="2"/>
      <c r="G9703" s="2"/>
      <c r="H9703" s="6"/>
      <c r="I9703" s="9"/>
      <c r="J9703" s="9"/>
      <c r="K9703" s="9"/>
    </row>
    <row r="9704" spans="1:11" x14ac:dyDescent="0.25">
      <c r="A9704" s="2"/>
      <c r="B9704" s="2"/>
      <c r="C9704" s="2"/>
      <c r="E9704" s="2"/>
      <c r="G9704" s="2"/>
      <c r="H9704" s="6"/>
      <c r="I9704" s="9"/>
      <c r="J9704" s="9"/>
      <c r="K9704" s="9"/>
    </row>
    <row r="9705" spans="1:11" x14ac:dyDescent="0.25">
      <c r="A9705" s="2"/>
      <c r="B9705" s="2"/>
      <c r="C9705" s="2"/>
      <c r="E9705" s="2"/>
      <c r="G9705" s="2"/>
      <c r="H9705" s="6"/>
      <c r="I9705" s="9"/>
      <c r="J9705" s="9"/>
      <c r="K9705" s="9"/>
    </row>
    <row r="9706" spans="1:11" x14ac:dyDescent="0.25">
      <c r="A9706" s="2"/>
      <c r="B9706" s="2"/>
      <c r="C9706" s="2"/>
      <c r="E9706" s="2"/>
      <c r="G9706" s="2"/>
      <c r="H9706" s="6"/>
      <c r="I9706" s="9"/>
      <c r="J9706" s="9"/>
      <c r="K9706" s="9"/>
    </row>
    <row r="9707" spans="1:11" x14ac:dyDescent="0.25">
      <c r="A9707" s="2"/>
      <c r="B9707" s="2"/>
      <c r="C9707" s="2"/>
      <c r="E9707" s="2"/>
      <c r="G9707" s="2"/>
      <c r="H9707" s="6"/>
      <c r="I9707" s="9"/>
      <c r="J9707" s="9"/>
      <c r="K9707" s="9"/>
    </row>
    <row r="9708" spans="1:11" x14ac:dyDescent="0.25">
      <c r="A9708" s="2"/>
      <c r="B9708" s="2"/>
      <c r="C9708" s="2"/>
      <c r="E9708" s="2"/>
      <c r="G9708" s="2"/>
      <c r="H9708" s="6"/>
      <c r="I9708" s="9"/>
      <c r="J9708" s="9"/>
      <c r="K9708" s="9"/>
    </row>
    <row r="9709" spans="1:11" x14ac:dyDescent="0.25">
      <c r="A9709" s="2"/>
      <c r="B9709" s="2"/>
      <c r="C9709" s="2"/>
      <c r="E9709" s="2"/>
      <c r="G9709" s="2"/>
      <c r="H9709" s="6"/>
      <c r="I9709" s="9"/>
      <c r="J9709" s="9"/>
      <c r="K9709" s="9"/>
    </row>
    <row r="9710" spans="1:11" x14ac:dyDescent="0.25">
      <c r="A9710" s="2"/>
      <c r="B9710" s="2"/>
      <c r="C9710" s="2"/>
      <c r="E9710" s="2"/>
      <c r="G9710" s="2"/>
      <c r="H9710" s="6"/>
      <c r="I9710" s="9"/>
      <c r="J9710" s="9"/>
      <c r="K9710" s="9"/>
    </row>
    <row r="9711" spans="1:11" x14ac:dyDescent="0.25">
      <c r="A9711" s="2"/>
      <c r="B9711" s="2"/>
      <c r="C9711" s="2"/>
      <c r="E9711" s="2"/>
      <c r="G9711" s="2"/>
      <c r="H9711" s="6"/>
      <c r="I9711" s="9"/>
      <c r="J9711" s="9"/>
      <c r="K9711" s="9"/>
    </row>
    <row r="9712" spans="1:11" x14ac:dyDescent="0.25">
      <c r="A9712" s="2"/>
      <c r="B9712" s="2"/>
      <c r="C9712" s="2"/>
      <c r="E9712" s="2"/>
      <c r="G9712" s="2"/>
      <c r="H9712" s="6"/>
      <c r="I9712" s="9"/>
      <c r="J9712" s="9"/>
      <c r="K9712" s="9"/>
    </row>
    <row r="9713" spans="1:11" x14ac:dyDescent="0.25">
      <c r="A9713" s="2"/>
      <c r="B9713" s="2"/>
      <c r="C9713" s="2"/>
      <c r="E9713" s="2"/>
      <c r="G9713" s="2"/>
      <c r="H9713" s="6"/>
      <c r="I9713" s="9"/>
      <c r="J9713" s="9"/>
      <c r="K9713" s="9"/>
    </row>
    <row r="9714" spans="1:11" x14ac:dyDescent="0.25">
      <c r="A9714" s="2"/>
      <c r="B9714" s="2"/>
      <c r="C9714" s="2"/>
      <c r="E9714" s="2"/>
      <c r="G9714" s="2"/>
      <c r="H9714" s="6"/>
      <c r="I9714" s="9"/>
      <c r="J9714" s="9"/>
      <c r="K9714" s="9"/>
    </row>
    <row r="9715" spans="1:11" x14ac:dyDescent="0.25">
      <c r="A9715" s="2"/>
      <c r="B9715" s="2"/>
      <c r="C9715" s="2"/>
      <c r="E9715" s="2"/>
      <c r="G9715" s="2"/>
      <c r="H9715" s="6"/>
      <c r="I9715" s="9"/>
      <c r="J9715" s="9"/>
      <c r="K9715" s="9"/>
    </row>
    <row r="9716" spans="1:11" x14ac:dyDescent="0.25">
      <c r="A9716" s="2"/>
      <c r="B9716" s="2"/>
      <c r="C9716" s="2"/>
      <c r="E9716" s="2"/>
      <c r="G9716" s="2"/>
      <c r="H9716" s="6"/>
      <c r="I9716" s="9"/>
      <c r="J9716" s="9"/>
      <c r="K9716" s="9"/>
    </row>
    <row r="9717" spans="1:11" x14ac:dyDescent="0.25">
      <c r="A9717" s="2"/>
      <c r="B9717" s="2"/>
      <c r="C9717" s="2"/>
      <c r="E9717" s="2"/>
      <c r="G9717" s="2"/>
      <c r="H9717" s="6"/>
      <c r="I9717" s="9"/>
      <c r="J9717" s="9"/>
      <c r="K9717" s="9"/>
    </row>
    <row r="9718" spans="1:11" x14ac:dyDescent="0.25">
      <c r="A9718" s="2"/>
      <c r="B9718" s="2"/>
      <c r="C9718" s="2"/>
      <c r="E9718" s="2"/>
      <c r="G9718" s="2"/>
      <c r="H9718" s="6"/>
      <c r="I9718" s="9"/>
      <c r="J9718" s="9"/>
      <c r="K9718" s="9"/>
    </row>
    <row r="9719" spans="1:11" x14ac:dyDescent="0.25">
      <c r="A9719" s="2"/>
      <c r="B9719" s="2"/>
      <c r="C9719" s="2"/>
      <c r="E9719" s="2"/>
      <c r="G9719" s="2"/>
      <c r="H9719" s="6"/>
      <c r="I9719" s="9"/>
      <c r="J9719" s="9"/>
      <c r="K9719" s="9"/>
    </row>
    <row r="9720" spans="1:11" x14ac:dyDescent="0.25">
      <c r="A9720" s="2"/>
      <c r="B9720" s="2"/>
      <c r="C9720" s="2"/>
      <c r="E9720" s="2"/>
      <c r="G9720" s="2"/>
      <c r="H9720" s="6"/>
      <c r="I9720" s="9"/>
      <c r="J9720" s="9"/>
      <c r="K9720" s="9"/>
    </row>
    <row r="9721" spans="1:11" x14ac:dyDescent="0.25">
      <c r="A9721" s="2"/>
      <c r="B9721" s="2"/>
      <c r="C9721" s="2"/>
      <c r="E9721" s="2"/>
      <c r="G9721" s="2"/>
      <c r="H9721" s="6"/>
      <c r="I9721" s="9"/>
      <c r="J9721" s="9"/>
      <c r="K9721" s="9"/>
    </row>
    <row r="9722" spans="1:11" x14ac:dyDescent="0.25">
      <c r="A9722" s="2"/>
      <c r="B9722" s="2"/>
      <c r="C9722" s="2"/>
      <c r="E9722" s="2"/>
      <c r="G9722" s="2"/>
      <c r="H9722" s="6"/>
      <c r="I9722" s="9"/>
      <c r="J9722" s="9"/>
      <c r="K9722" s="9"/>
    </row>
    <row r="9723" spans="1:11" x14ac:dyDescent="0.25">
      <c r="A9723" s="2"/>
      <c r="B9723" s="2"/>
      <c r="C9723" s="2"/>
      <c r="E9723" s="2"/>
      <c r="G9723" s="2"/>
      <c r="H9723" s="6"/>
      <c r="I9723" s="9"/>
      <c r="J9723" s="9"/>
      <c r="K9723" s="9"/>
    </row>
    <row r="9724" spans="1:11" x14ac:dyDescent="0.25">
      <c r="A9724" s="2"/>
      <c r="B9724" s="2"/>
      <c r="C9724" s="2"/>
      <c r="E9724" s="2"/>
      <c r="G9724" s="2"/>
      <c r="H9724" s="6"/>
      <c r="I9724" s="9"/>
      <c r="J9724" s="9"/>
      <c r="K9724" s="9"/>
    </row>
    <row r="9725" spans="1:11" x14ac:dyDescent="0.25">
      <c r="A9725" s="2"/>
      <c r="B9725" s="2"/>
      <c r="C9725" s="2"/>
      <c r="E9725" s="2"/>
      <c r="G9725" s="2"/>
      <c r="H9725" s="6"/>
      <c r="I9725" s="9"/>
      <c r="J9725" s="9"/>
      <c r="K9725" s="9"/>
    </row>
    <row r="9726" spans="1:11" x14ac:dyDescent="0.25">
      <c r="A9726" s="2"/>
      <c r="B9726" s="2"/>
      <c r="C9726" s="2"/>
      <c r="E9726" s="2"/>
      <c r="G9726" s="2"/>
      <c r="H9726" s="6"/>
      <c r="I9726" s="9"/>
      <c r="J9726" s="9"/>
      <c r="K9726" s="9"/>
    </row>
    <row r="9727" spans="1:11" x14ac:dyDescent="0.25">
      <c r="A9727" s="2"/>
      <c r="B9727" s="2"/>
      <c r="C9727" s="2"/>
      <c r="E9727" s="2"/>
      <c r="G9727" s="2"/>
      <c r="H9727" s="6"/>
      <c r="I9727" s="9"/>
      <c r="J9727" s="9"/>
      <c r="K9727" s="9"/>
    </row>
    <row r="9728" spans="1:11" x14ac:dyDescent="0.25">
      <c r="A9728" s="2"/>
      <c r="B9728" s="2"/>
      <c r="C9728" s="2"/>
      <c r="E9728" s="2"/>
      <c r="G9728" s="2"/>
      <c r="H9728" s="6"/>
      <c r="I9728" s="9"/>
      <c r="J9728" s="9"/>
      <c r="K9728" s="9"/>
    </row>
    <row r="9729" spans="1:11" x14ac:dyDescent="0.25">
      <c r="A9729" s="2"/>
      <c r="B9729" s="2"/>
      <c r="C9729" s="2"/>
      <c r="E9729" s="2"/>
      <c r="G9729" s="2"/>
      <c r="H9729" s="6"/>
      <c r="I9729" s="9"/>
      <c r="J9729" s="9"/>
      <c r="K9729" s="9"/>
    </row>
    <row r="9730" spans="1:11" x14ac:dyDescent="0.25">
      <c r="A9730" s="2"/>
      <c r="B9730" s="2"/>
      <c r="C9730" s="2"/>
      <c r="E9730" s="2"/>
      <c r="G9730" s="2"/>
      <c r="H9730" s="6"/>
      <c r="I9730" s="9"/>
      <c r="J9730" s="9"/>
      <c r="K9730" s="9"/>
    </row>
    <row r="9731" spans="1:11" x14ac:dyDescent="0.25">
      <c r="A9731" s="2"/>
      <c r="B9731" s="2"/>
      <c r="C9731" s="2"/>
      <c r="E9731" s="2"/>
      <c r="G9731" s="2"/>
      <c r="H9731" s="6"/>
      <c r="I9731" s="9"/>
      <c r="J9731" s="9"/>
      <c r="K9731" s="9"/>
    </row>
    <row r="9732" spans="1:11" x14ac:dyDescent="0.25">
      <c r="A9732" s="2"/>
      <c r="B9732" s="2"/>
      <c r="C9732" s="2"/>
      <c r="E9732" s="2"/>
      <c r="G9732" s="2"/>
      <c r="H9732" s="6"/>
      <c r="I9732" s="9"/>
      <c r="J9732" s="9"/>
      <c r="K9732" s="9"/>
    </row>
    <row r="9733" spans="1:11" x14ac:dyDescent="0.25">
      <c r="A9733" s="2"/>
      <c r="B9733" s="2"/>
      <c r="C9733" s="2"/>
      <c r="E9733" s="2"/>
      <c r="G9733" s="2"/>
      <c r="H9733" s="6"/>
      <c r="I9733" s="9"/>
      <c r="J9733" s="9"/>
      <c r="K9733" s="9"/>
    </row>
    <row r="9734" spans="1:11" x14ac:dyDescent="0.25">
      <c r="A9734" s="2"/>
      <c r="B9734" s="2"/>
      <c r="C9734" s="2"/>
      <c r="E9734" s="2"/>
      <c r="G9734" s="2"/>
      <c r="H9734" s="6"/>
      <c r="I9734" s="9"/>
      <c r="J9734" s="9"/>
      <c r="K9734" s="9"/>
    </row>
    <row r="9735" spans="1:11" x14ac:dyDescent="0.25">
      <c r="A9735" s="2"/>
      <c r="B9735" s="2"/>
      <c r="C9735" s="2"/>
      <c r="E9735" s="2"/>
      <c r="G9735" s="2"/>
      <c r="H9735" s="6"/>
      <c r="I9735" s="9"/>
      <c r="J9735" s="9"/>
      <c r="K9735" s="9"/>
    </row>
    <row r="9736" spans="1:11" x14ac:dyDescent="0.25">
      <c r="A9736" s="2"/>
      <c r="B9736" s="2"/>
      <c r="C9736" s="2"/>
      <c r="E9736" s="2"/>
      <c r="G9736" s="2"/>
      <c r="H9736" s="6"/>
      <c r="I9736" s="9"/>
      <c r="J9736" s="9"/>
      <c r="K9736" s="9"/>
    </row>
    <row r="9737" spans="1:11" x14ac:dyDescent="0.25">
      <c r="A9737" s="2"/>
      <c r="B9737" s="2"/>
      <c r="C9737" s="2"/>
      <c r="E9737" s="2"/>
      <c r="G9737" s="2"/>
      <c r="H9737" s="6"/>
      <c r="I9737" s="9"/>
      <c r="J9737" s="9"/>
      <c r="K9737" s="9"/>
    </row>
    <row r="9738" spans="1:11" x14ac:dyDescent="0.25">
      <c r="A9738" s="2"/>
      <c r="B9738" s="2"/>
      <c r="C9738" s="2"/>
      <c r="E9738" s="2"/>
      <c r="G9738" s="2"/>
      <c r="H9738" s="6"/>
      <c r="I9738" s="9"/>
      <c r="J9738" s="9"/>
      <c r="K9738" s="9"/>
    </row>
    <row r="9739" spans="1:11" x14ac:dyDescent="0.25">
      <c r="A9739" s="2"/>
      <c r="B9739" s="2"/>
      <c r="C9739" s="2"/>
      <c r="E9739" s="2"/>
      <c r="G9739" s="2"/>
      <c r="H9739" s="6"/>
      <c r="I9739" s="9"/>
      <c r="J9739" s="9"/>
      <c r="K9739" s="9"/>
    </row>
    <row r="9740" spans="1:11" x14ac:dyDescent="0.25">
      <c r="A9740" s="2"/>
      <c r="B9740" s="2"/>
      <c r="C9740" s="2"/>
      <c r="E9740" s="2"/>
      <c r="G9740" s="2"/>
      <c r="H9740" s="6"/>
      <c r="I9740" s="9"/>
      <c r="J9740" s="9"/>
      <c r="K9740" s="9"/>
    </row>
    <row r="9741" spans="1:11" x14ac:dyDescent="0.25">
      <c r="A9741" s="2"/>
      <c r="B9741" s="2"/>
      <c r="C9741" s="2"/>
      <c r="E9741" s="2"/>
      <c r="G9741" s="2"/>
      <c r="H9741" s="6"/>
      <c r="I9741" s="9"/>
      <c r="J9741" s="9"/>
      <c r="K9741" s="9"/>
    </row>
    <row r="9742" spans="1:11" x14ac:dyDescent="0.25">
      <c r="A9742" s="2"/>
      <c r="B9742" s="2"/>
      <c r="C9742" s="2"/>
      <c r="E9742" s="2"/>
      <c r="G9742" s="2"/>
      <c r="H9742" s="6"/>
      <c r="I9742" s="9"/>
      <c r="J9742" s="9"/>
      <c r="K9742" s="9"/>
    </row>
    <row r="9743" spans="1:11" x14ac:dyDescent="0.25">
      <c r="A9743" s="2"/>
      <c r="B9743" s="2"/>
      <c r="C9743" s="2"/>
      <c r="E9743" s="2"/>
      <c r="G9743" s="2"/>
      <c r="H9743" s="6"/>
      <c r="I9743" s="9"/>
      <c r="J9743" s="9"/>
      <c r="K9743" s="9"/>
    </row>
    <row r="9744" spans="1:11" x14ac:dyDescent="0.25">
      <c r="A9744" s="2"/>
      <c r="B9744" s="2"/>
      <c r="C9744" s="2"/>
      <c r="E9744" s="2"/>
      <c r="G9744" s="2"/>
      <c r="H9744" s="6"/>
      <c r="I9744" s="9"/>
      <c r="J9744" s="9"/>
      <c r="K9744" s="9"/>
    </row>
    <row r="9745" spans="1:11" x14ac:dyDescent="0.25">
      <c r="A9745" s="2"/>
      <c r="B9745" s="2"/>
      <c r="C9745" s="2"/>
      <c r="E9745" s="2"/>
      <c r="G9745" s="2"/>
      <c r="H9745" s="6"/>
      <c r="I9745" s="9"/>
      <c r="J9745" s="9"/>
      <c r="K9745" s="9"/>
    </row>
    <row r="9746" spans="1:11" x14ac:dyDescent="0.25">
      <c r="A9746" s="2"/>
      <c r="B9746" s="2"/>
      <c r="C9746" s="2"/>
      <c r="E9746" s="2"/>
      <c r="G9746" s="2"/>
      <c r="H9746" s="6"/>
      <c r="I9746" s="9"/>
      <c r="J9746" s="9"/>
      <c r="K9746" s="9"/>
    </row>
    <row r="9747" spans="1:11" x14ac:dyDescent="0.25">
      <c r="A9747" s="2"/>
      <c r="B9747" s="2"/>
      <c r="C9747" s="2"/>
      <c r="E9747" s="2"/>
      <c r="G9747" s="2"/>
      <c r="H9747" s="6"/>
      <c r="I9747" s="9"/>
      <c r="J9747" s="9"/>
      <c r="K9747" s="9"/>
    </row>
    <row r="9748" spans="1:11" x14ac:dyDescent="0.25">
      <c r="A9748" s="2"/>
      <c r="B9748" s="2"/>
      <c r="C9748" s="2"/>
      <c r="E9748" s="2"/>
      <c r="G9748" s="2"/>
      <c r="H9748" s="6"/>
      <c r="I9748" s="9"/>
      <c r="J9748" s="9"/>
      <c r="K9748" s="9"/>
    </row>
    <row r="9749" spans="1:11" x14ac:dyDescent="0.25">
      <c r="A9749" s="2"/>
      <c r="B9749" s="2"/>
      <c r="C9749" s="2"/>
      <c r="E9749" s="2"/>
      <c r="G9749" s="2"/>
      <c r="H9749" s="6"/>
      <c r="I9749" s="9"/>
      <c r="J9749" s="9"/>
      <c r="K9749" s="9"/>
    </row>
    <row r="9750" spans="1:11" x14ac:dyDescent="0.25">
      <c r="A9750" s="2"/>
      <c r="B9750" s="2"/>
      <c r="C9750" s="2"/>
      <c r="E9750" s="2"/>
      <c r="G9750" s="2"/>
      <c r="H9750" s="6"/>
      <c r="I9750" s="9"/>
      <c r="J9750" s="9"/>
      <c r="K9750" s="9"/>
    </row>
    <row r="9751" spans="1:11" x14ac:dyDescent="0.25">
      <c r="A9751" s="2"/>
      <c r="B9751" s="2"/>
      <c r="C9751" s="2"/>
      <c r="E9751" s="2"/>
      <c r="G9751" s="2"/>
      <c r="H9751" s="6"/>
      <c r="I9751" s="9"/>
      <c r="J9751" s="9"/>
      <c r="K9751" s="9"/>
    </row>
    <row r="9752" spans="1:11" x14ac:dyDescent="0.25">
      <c r="A9752" s="2"/>
      <c r="B9752" s="2"/>
      <c r="C9752" s="2"/>
      <c r="E9752" s="2"/>
      <c r="G9752" s="2"/>
      <c r="H9752" s="6"/>
      <c r="I9752" s="9"/>
      <c r="J9752" s="9"/>
      <c r="K9752" s="9"/>
    </row>
    <row r="9753" spans="1:11" x14ac:dyDescent="0.25">
      <c r="A9753" s="2"/>
      <c r="B9753" s="2"/>
      <c r="C9753" s="2"/>
      <c r="E9753" s="2"/>
      <c r="G9753" s="2"/>
      <c r="H9753" s="6"/>
      <c r="I9753" s="9"/>
      <c r="J9753" s="9"/>
      <c r="K9753" s="9"/>
    </row>
    <row r="9754" spans="1:11" x14ac:dyDescent="0.25">
      <c r="A9754" s="2"/>
      <c r="B9754" s="2"/>
      <c r="C9754" s="2"/>
      <c r="E9754" s="2"/>
      <c r="G9754" s="2"/>
      <c r="H9754" s="6"/>
      <c r="I9754" s="9"/>
      <c r="J9754" s="9"/>
      <c r="K9754" s="9"/>
    </row>
    <row r="9755" spans="1:11" x14ac:dyDescent="0.25">
      <c r="A9755" s="2"/>
      <c r="B9755" s="2"/>
      <c r="C9755" s="2"/>
      <c r="E9755" s="2"/>
      <c r="G9755" s="2"/>
      <c r="H9755" s="6"/>
      <c r="I9755" s="9"/>
      <c r="J9755" s="9"/>
      <c r="K9755" s="9"/>
    </row>
    <row r="9756" spans="1:11" x14ac:dyDescent="0.25">
      <c r="A9756" s="2"/>
      <c r="B9756" s="2"/>
      <c r="C9756" s="2"/>
      <c r="E9756" s="2"/>
      <c r="G9756" s="2"/>
      <c r="H9756" s="6"/>
      <c r="I9756" s="9"/>
      <c r="J9756" s="9"/>
      <c r="K9756" s="9"/>
    </row>
    <row r="9757" spans="1:11" x14ac:dyDescent="0.25">
      <c r="A9757" s="2"/>
      <c r="B9757" s="2"/>
      <c r="C9757" s="2"/>
      <c r="E9757" s="2"/>
      <c r="G9757" s="2"/>
      <c r="H9757" s="6"/>
      <c r="I9757" s="9"/>
      <c r="J9757" s="9"/>
      <c r="K9757" s="9"/>
    </row>
    <row r="9758" spans="1:11" x14ac:dyDescent="0.25">
      <c r="A9758" s="2"/>
      <c r="B9758" s="2"/>
      <c r="C9758" s="2"/>
      <c r="E9758" s="2"/>
      <c r="G9758" s="2"/>
      <c r="H9758" s="6"/>
      <c r="I9758" s="9"/>
      <c r="J9758" s="9"/>
      <c r="K9758" s="9"/>
    </row>
    <row r="9759" spans="1:11" x14ac:dyDescent="0.25">
      <c r="A9759" s="2"/>
      <c r="B9759" s="2"/>
      <c r="C9759" s="2"/>
      <c r="E9759" s="2"/>
      <c r="G9759" s="2"/>
      <c r="H9759" s="6"/>
      <c r="I9759" s="9"/>
      <c r="J9759" s="9"/>
      <c r="K9759" s="9"/>
    </row>
    <row r="9760" spans="1:11" x14ac:dyDescent="0.25">
      <c r="A9760" s="2"/>
      <c r="B9760" s="2"/>
      <c r="C9760" s="2"/>
      <c r="E9760" s="2"/>
      <c r="G9760" s="2"/>
      <c r="H9760" s="6"/>
      <c r="I9760" s="9"/>
      <c r="J9760" s="9"/>
      <c r="K9760" s="9"/>
    </row>
    <row r="9761" spans="1:11" x14ac:dyDescent="0.25">
      <c r="A9761" s="2"/>
      <c r="B9761" s="2"/>
      <c r="C9761" s="2"/>
      <c r="E9761" s="2"/>
      <c r="G9761" s="2"/>
      <c r="H9761" s="6"/>
      <c r="I9761" s="9"/>
      <c r="J9761" s="9"/>
      <c r="K9761" s="9"/>
    </row>
    <row r="9762" spans="1:11" x14ac:dyDescent="0.25">
      <c r="A9762" s="2"/>
      <c r="B9762" s="2"/>
      <c r="C9762" s="2"/>
      <c r="E9762" s="2"/>
      <c r="G9762" s="2"/>
      <c r="H9762" s="6"/>
      <c r="I9762" s="9"/>
      <c r="J9762" s="9"/>
      <c r="K9762" s="9"/>
    </row>
    <row r="9763" spans="1:11" x14ac:dyDescent="0.25">
      <c r="A9763" s="2"/>
      <c r="B9763" s="2"/>
      <c r="C9763" s="2"/>
      <c r="E9763" s="2"/>
      <c r="G9763" s="2"/>
      <c r="H9763" s="6"/>
      <c r="I9763" s="9"/>
      <c r="J9763" s="9"/>
      <c r="K9763" s="9"/>
    </row>
    <row r="9764" spans="1:11" x14ac:dyDescent="0.25">
      <c r="A9764" s="2"/>
      <c r="B9764" s="2"/>
      <c r="C9764" s="2"/>
      <c r="E9764" s="2"/>
      <c r="G9764" s="2"/>
      <c r="H9764" s="6"/>
      <c r="I9764" s="9"/>
      <c r="J9764" s="9"/>
      <c r="K9764" s="9"/>
    </row>
    <row r="9765" spans="1:11" x14ac:dyDescent="0.25">
      <c r="A9765" s="2"/>
      <c r="B9765" s="2"/>
      <c r="C9765" s="2"/>
      <c r="E9765" s="2"/>
      <c r="G9765" s="2"/>
      <c r="H9765" s="6"/>
      <c r="I9765" s="9"/>
      <c r="J9765" s="9"/>
      <c r="K9765" s="9"/>
    </row>
    <row r="9766" spans="1:11" x14ac:dyDescent="0.25">
      <c r="A9766" s="2"/>
      <c r="B9766" s="2"/>
      <c r="C9766" s="2"/>
      <c r="E9766" s="2"/>
      <c r="G9766" s="2"/>
      <c r="H9766" s="6"/>
      <c r="I9766" s="9"/>
      <c r="J9766" s="9"/>
      <c r="K9766" s="9"/>
    </row>
    <row r="9767" spans="1:11" x14ac:dyDescent="0.25">
      <c r="A9767" s="2"/>
      <c r="B9767" s="2"/>
      <c r="C9767" s="2"/>
      <c r="E9767" s="2"/>
      <c r="G9767" s="2"/>
      <c r="H9767" s="6"/>
      <c r="I9767" s="9"/>
      <c r="J9767" s="9"/>
      <c r="K9767" s="9"/>
    </row>
    <row r="9768" spans="1:11" x14ac:dyDescent="0.25">
      <c r="A9768" s="2"/>
      <c r="B9768" s="2"/>
      <c r="C9768" s="2"/>
      <c r="E9768" s="2"/>
      <c r="G9768" s="2"/>
      <c r="H9768" s="6"/>
      <c r="I9768" s="9"/>
      <c r="J9768" s="9"/>
      <c r="K9768" s="9"/>
    </row>
    <row r="9769" spans="1:11" x14ac:dyDescent="0.25">
      <c r="A9769" s="2"/>
      <c r="B9769" s="2"/>
      <c r="C9769" s="2"/>
      <c r="E9769" s="2"/>
      <c r="G9769" s="2"/>
      <c r="H9769" s="6"/>
      <c r="I9769" s="9"/>
      <c r="J9769" s="9"/>
      <c r="K9769" s="9"/>
    </row>
    <row r="9770" spans="1:11" x14ac:dyDescent="0.25">
      <c r="A9770" s="2"/>
      <c r="B9770" s="2"/>
      <c r="C9770" s="2"/>
      <c r="E9770" s="2"/>
      <c r="G9770" s="2"/>
      <c r="H9770" s="6"/>
      <c r="I9770" s="9"/>
      <c r="J9770" s="9"/>
      <c r="K9770" s="9"/>
    </row>
    <row r="9771" spans="1:11" x14ac:dyDescent="0.25">
      <c r="A9771" s="2"/>
      <c r="B9771" s="2"/>
      <c r="C9771" s="2"/>
      <c r="E9771" s="2"/>
      <c r="G9771" s="2"/>
      <c r="H9771" s="6"/>
      <c r="I9771" s="9"/>
      <c r="J9771" s="9"/>
      <c r="K9771" s="9"/>
    </row>
    <row r="9772" spans="1:11" x14ac:dyDescent="0.25">
      <c r="A9772" s="2"/>
      <c r="B9772" s="2"/>
      <c r="C9772" s="2"/>
      <c r="E9772" s="2"/>
      <c r="G9772" s="2"/>
      <c r="H9772" s="6"/>
      <c r="I9772" s="9"/>
      <c r="J9772" s="9"/>
      <c r="K9772" s="9"/>
    </row>
    <row r="9773" spans="1:11" x14ac:dyDescent="0.25">
      <c r="A9773" s="2"/>
      <c r="B9773" s="2"/>
      <c r="C9773" s="2"/>
      <c r="E9773" s="2"/>
      <c r="G9773" s="2"/>
      <c r="H9773" s="6"/>
      <c r="I9773" s="9"/>
      <c r="J9773" s="9"/>
      <c r="K9773" s="9"/>
    </row>
    <row r="9774" spans="1:11" x14ac:dyDescent="0.25">
      <c r="A9774" s="2"/>
      <c r="B9774" s="2"/>
      <c r="C9774" s="2"/>
      <c r="E9774" s="2"/>
      <c r="G9774" s="2"/>
      <c r="H9774" s="6"/>
      <c r="I9774" s="9"/>
      <c r="J9774" s="9"/>
      <c r="K9774" s="9"/>
    </row>
    <row r="9775" spans="1:11" x14ac:dyDescent="0.25">
      <c r="A9775" s="2"/>
      <c r="B9775" s="2"/>
      <c r="C9775" s="2"/>
      <c r="E9775" s="2"/>
      <c r="G9775" s="2"/>
      <c r="H9775" s="6"/>
      <c r="I9775" s="9"/>
      <c r="J9775" s="9"/>
      <c r="K9775" s="9"/>
    </row>
    <row r="9776" spans="1:11" x14ac:dyDescent="0.25">
      <c r="A9776" s="2"/>
      <c r="B9776" s="2"/>
      <c r="C9776" s="2"/>
      <c r="E9776" s="2"/>
      <c r="G9776" s="2"/>
      <c r="H9776" s="6"/>
      <c r="I9776" s="9"/>
      <c r="J9776" s="9"/>
      <c r="K9776" s="9"/>
    </row>
    <row r="9777" spans="1:11" x14ac:dyDescent="0.25">
      <c r="A9777" s="2"/>
      <c r="B9777" s="2"/>
      <c r="C9777" s="2"/>
      <c r="E9777" s="2"/>
      <c r="G9777" s="2"/>
      <c r="H9777" s="6"/>
      <c r="I9777" s="9"/>
      <c r="J9777" s="9"/>
      <c r="K9777" s="9"/>
    </row>
    <row r="9778" spans="1:11" x14ac:dyDescent="0.25">
      <c r="A9778" s="2"/>
      <c r="B9778" s="2"/>
      <c r="C9778" s="2"/>
      <c r="E9778" s="2"/>
      <c r="G9778" s="2"/>
      <c r="H9778" s="6"/>
      <c r="I9778" s="9"/>
      <c r="J9778" s="9"/>
      <c r="K9778" s="9"/>
    </row>
    <row r="9779" spans="1:11" x14ac:dyDescent="0.25">
      <c r="A9779" s="2"/>
      <c r="B9779" s="2"/>
      <c r="C9779" s="2"/>
      <c r="E9779" s="2"/>
      <c r="G9779" s="2"/>
      <c r="H9779" s="6"/>
      <c r="I9779" s="9"/>
      <c r="J9779" s="9"/>
      <c r="K9779" s="9"/>
    </row>
    <row r="9780" spans="1:11" x14ac:dyDescent="0.25">
      <c r="A9780" s="2"/>
      <c r="B9780" s="2"/>
      <c r="C9780" s="2"/>
      <c r="E9780" s="2"/>
      <c r="G9780" s="2"/>
      <c r="H9780" s="6"/>
      <c r="I9780" s="9"/>
      <c r="J9780" s="9"/>
      <c r="K9780" s="9"/>
    </row>
    <row r="9781" spans="1:11" x14ac:dyDescent="0.25">
      <c r="A9781" s="2"/>
      <c r="B9781" s="2"/>
      <c r="C9781" s="2"/>
      <c r="E9781" s="2"/>
      <c r="G9781" s="2"/>
      <c r="H9781" s="6"/>
      <c r="I9781" s="9"/>
      <c r="J9781" s="9"/>
      <c r="K9781" s="9"/>
    </row>
    <row r="9782" spans="1:11" x14ac:dyDescent="0.25">
      <c r="A9782" s="2"/>
      <c r="B9782" s="2"/>
      <c r="C9782" s="2"/>
      <c r="E9782" s="2"/>
      <c r="G9782" s="2"/>
      <c r="H9782" s="6"/>
      <c r="I9782" s="9"/>
      <c r="J9782" s="9"/>
      <c r="K9782" s="9"/>
    </row>
    <row r="9783" spans="1:11" x14ac:dyDescent="0.25">
      <c r="A9783" s="2"/>
      <c r="B9783" s="2"/>
      <c r="C9783" s="2"/>
      <c r="E9783" s="2"/>
      <c r="G9783" s="2"/>
      <c r="H9783" s="6"/>
      <c r="I9783" s="9"/>
      <c r="J9783" s="9"/>
      <c r="K9783" s="9"/>
    </row>
    <row r="9784" spans="1:11" x14ac:dyDescent="0.25">
      <c r="A9784" s="2"/>
      <c r="B9784" s="2"/>
      <c r="C9784" s="2"/>
      <c r="E9784" s="2"/>
      <c r="G9784" s="2"/>
      <c r="H9784" s="6"/>
      <c r="I9784" s="9"/>
      <c r="J9784" s="9"/>
      <c r="K9784" s="9"/>
    </row>
    <row r="9785" spans="1:11" x14ac:dyDescent="0.25">
      <c r="A9785" s="2"/>
      <c r="B9785" s="2"/>
      <c r="C9785" s="2"/>
      <c r="E9785" s="2"/>
      <c r="G9785" s="2"/>
      <c r="H9785" s="6"/>
      <c r="I9785" s="9"/>
      <c r="J9785" s="9"/>
      <c r="K9785" s="9"/>
    </row>
    <row r="9786" spans="1:11" x14ac:dyDescent="0.25">
      <c r="A9786" s="2"/>
      <c r="B9786" s="2"/>
      <c r="C9786" s="2"/>
      <c r="E9786" s="2"/>
      <c r="G9786" s="2"/>
      <c r="H9786" s="6"/>
      <c r="I9786" s="9"/>
      <c r="J9786" s="9"/>
      <c r="K9786" s="9"/>
    </row>
    <row r="9787" spans="1:11" x14ac:dyDescent="0.25">
      <c r="A9787" s="2"/>
      <c r="B9787" s="2"/>
      <c r="C9787" s="2"/>
      <c r="E9787" s="2"/>
      <c r="G9787" s="2"/>
      <c r="H9787" s="6"/>
      <c r="I9787" s="9"/>
      <c r="J9787" s="9"/>
      <c r="K9787" s="9"/>
    </row>
    <row r="9788" spans="1:11" x14ac:dyDescent="0.25">
      <c r="A9788" s="2"/>
      <c r="B9788" s="2"/>
      <c r="C9788" s="2"/>
      <c r="E9788" s="2"/>
      <c r="G9788" s="2"/>
      <c r="H9788" s="6"/>
      <c r="I9788" s="9"/>
      <c r="J9788" s="9"/>
      <c r="K9788" s="9"/>
    </row>
    <row r="9789" spans="1:11" x14ac:dyDescent="0.25">
      <c r="A9789" s="2"/>
      <c r="B9789" s="2"/>
      <c r="C9789" s="2"/>
      <c r="E9789" s="2"/>
      <c r="G9789" s="2"/>
      <c r="H9789" s="6"/>
      <c r="I9789" s="9"/>
      <c r="J9789" s="9"/>
      <c r="K9789" s="9"/>
    </row>
    <row r="9790" spans="1:11" x14ac:dyDescent="0.25">
      <c r="A9790" s="2"/>
      <c r="B9790" s="2"/>
      <c r="C9790" s="2"/>
      <c r="E9790" s="2"/>
      <c r="G9790" s="2"/>
      <c r="H9790" s="6"/>
      <c r="I9790" s="9"/>
      <c r="J9790" s="9"/>
      <c r="K9790" s="9"/>
    </row>
    <row r="9791" spans="1:11" x14ac:dyDescent="0.25">
      <c r="A9791" s="2"/>
      <c r="B9791" s="2"/>
      <c r="C9791" s="2"/>
      <c r="E9791" s="2"/>
      <c r="G9791" s="2"/>
      <c r="H9791" s="6"/>
      <c r="I9791" s="9"/>
      <c r="J9791" s="9"/>
      <c r="K9791" s="9"/>
    </row>
    <row r="9792" spans="1:11" x14ac:dyDescent="0.25">
      <c r="A9792" s="2"/>
      <c r="B9792" s="2"/>
      <c r="C9792" s="2"/>
      <c r="E9792" s="2"/>
      <c r="G9792" s="2"/>
      <c r="H9792" s="6"/>
      <c r="I9792" s="9"/>
      <c r="J9792" s="9"/>
      <c r="K9792" s="9"/>
    </row>
    <row r="9793" spans="1:11" x14ac:dyDescent="0.25">
      <c r="A9793" s="2"/>
      <c r="B9793" s="2"/>
      <c r="C9793" s="2"/>
      <c r="E9793" s="2"/>
      <c r="G9793" s="2"/>
      <c r="H9793" s="6"/>
      <c r="I9793" s="9"/>
      <c r="J9793" s="9"/>
      <c r="K9793" s="9"/>
    </row>
    <row r="9794" spans="1:11" x14ac:dyDescent="0.25">
      <c r="A9794" s="2"/>
      <c r="B9794" s="2"/>
      <c r="C9794" s="2"/>
      <c r="E9794" s="2"/>
      <c r="G9794" s="2"/>
      <c r="H9794" s="6"/>
      <c r="I9794" s="9"/>
      <c r="J9794" s="9"/>
      <c r="K9794" s="9"/>
    </row>
    <row r="9795" spans="1:11" x14ac:dyDescent="0.25">
      <c r="A9795" s="2"/>
      <c r="B9795" s="2"/>
      <c r="C9795" s="2"/>
      <c r="E9795" s="2"/>
      <c r="G9795" s="2"/>
      <c r="H9795" s="6"/>
      <c r="I9795" s="9"/>
      <c r="J9795" s="9"/>
      <c r="K9795" s="9"/>
    </row>
    <row r="9796" spans="1:11" x14ac:dyDescent="0.25">
      <c r="A9796" s="2"/>
      <c r="B9796" s="2"/>
      <c r="C9796" s="2"/>
      <c r="E9796" s="2"/>
      <c r="G9796" s="2"/>
      <c r="H9796" s="6"/>
      <c r="I9796" s="9"/>
      <c r="J9796" s="9"/>
      <c r="K9796" s="9"/>
    </row>
    <row r="9797" spans="1:11" x14ac:dyDescent="0.25">
      <c r="A9797" s="2"/>
      <c r="B9797" s="2"/>
      <c r="C9797" s="2"/>
      <c r="E9797" s="2"/>
      <c r="G9797" s="2"/>
      <c r="H9797" s="6"/>
      <c r="I9797" s="9"/>
      <c r="J9797" s="9"/>
      <c r="K9797" s="9"/>
    </row>
    <row r="9798" spans="1:11" x14ac:dyDescent="0.25">
      <c r="A9798" s="2"/>
      <c r="B9798" s="2"/>
      <c r="C9798" s="2"/>
      <c r="E9798" s="2"/>
      <c r="G9798" s="2"/>
      <c r="H9798" s="6"/>
      <c r="I9798" s="9"/>
      <c r="J9798" s="9"/>
      <c r="K9798" s="9"/>
    </row>
    <row r="9799" spans="1:11" x14ac:dyDescent="0.25">
      <c r="A9799" s="2"/>
      <c r="B9799" s="2"/>
      <c r="C9799" s="2"/>
      <c r="E9799" s="2"/>
      <c r="G9799" s="2"/>
      <c r="H9799" s="6"/>
      <c r="I9799" s="9"/>
      <c r="J9799" s="9"/>
      <c r="K9799" s="9"/>
    </row>
    <row r="9800" spans="1:11" x14ac:dyDescent="0.25">
      <c r="A9800" s="2"/>
      <c r="B9800" s="2"/>
      <c r="C9800" s="2"/>
      <c r="E9800" s="2"/>
      <c r="G9800" s="2"/>
      <c r="H9800" s="6"/>
      <c r="I9800" s="9"/>
      <c r="J9800" s="9"/>
      <c r="K9800" s="9"/>
    </row>
    <row r="9801" spans="1:11" x14ac:dyDescent="0.25">
      <c r="A9801" s="2"/>
      <c r="B9801" s="2"/>
      <c r="C9801" s="2"/>
      <c r="E9801" s="2"/>
      <c r="G9801" s="2"/>
      <c r="H9801" s="6"/>
      <c r="I9801" s="9"/>
      <c r="J9801" s="9"/>
      <c r="K9801" s="9"/>
    </row>
    <row r="9802" spans="1:11" x14ac:dyDescent="0.25">
      <c r="A9802" s="2"/>
      <c r="B9802" s="2"/>
      <c r="C9802" s="2"/>
      <c r="E9802" s="2"/>
      <c r="G9802" s="2"/>
      <c r="H9802" s="6"/>
      <c r="I9802" s="9"/>
      <c r="J9802" s="9"/>
      <c r="K9802" s="9"/>
    </row>
    <row r="9803" spans="1:11" x14ac:dyDescent="0.25">
      <c r="A9803" s="2"/>
      <c r="B9803" s="2"/>
      <c r="C9803" s="2"/>
      <c r="E9803" s="2"/>
      <c r="G9803" s="2"/>
      <c r="H9803" s="6"/>
      <c r="I9803" s="9"/>
      <c r="J9803" s="9"/>
      <c r="K9803" s="9"/>
    </row>
    <row r="9804" spans="1:11" x14ac:dyDescent="0.25">
      <c r="A9804" s="2"/>
      <c r="B9804" s="2"/>
      <c r="C9804" s="2"/>
      <c r="E9804" s="2"/>
      <c r="G9804" s="2"/>
      <c r="H9804" s="6"/>
      <c r="I9804" s="9"/>
      <c r="J9804" s="9"/>
      <c r="K9804" s="9"/>
    </row>
    <row r="9805" spans="1:11" x14ac:dyDescent="0.25">
      <c r="A9805" s="2"/>
      <c r="B9805" s="2"/>
      <c r="C9805" s="2"/>
      <c r="E9805" s="2"/>
      <c r="G9805" s="2"/>
      <c r="H9805" s="6"/>
      <c r="I9805" s="9"/>
      <c r="J9805" s="9"/>
      <c r="K9805" s="9"/>
    </row>
    <row r="9806" spans="1:11" x14ac:dyDescent="0.25">
      <c r="A9806" s="2"/>
      <c r="B9806" s="2"/>
      <c r="C9806" s="2"/>
      <c r="E9806" s="2"/>
      <c r="G9806" s="2"/>
      <c r="H9806" s="6"/>
      <c r="I9806" s="9"/>
      <c r="J9806" s="9"/>
      <c r="K9806" s="9"/>
    </row>
    <row r="9807" spans="1:11" x14ac:dyDescent="0.25">
      <c r="A9807" s="2"/>
      <c r="B9807" s="2"/>
      <c r="C9807" s="2"/>
      <c r="E9807" s="2"/>
      <c r="G9807" s="2"/>
      <c r="H9807" s="6"/>
      <c r="I9807" s="9"/>
      <c r="J9807" s="9"/>
      <c r="K9807" s="9"/>
    </row>
    <row r="9808" spans="1:11" x14ac:dyDescent="0.25">
      <c r="A9808" s="2"/>
      <c r="B9808" s="2"/>
      <c r="C9808" s="2"/>
      <c r="E9808" s="2"/>
      <c r="G9808" s="2"/>
      <c r="H9808" s="6"/>
      <c r="I9808" s="9"/>
      <c r="J9808" s="9"/>
      <c r="K9808" s="9"/>
    </row>
    <row r="9809" spans="1:11" x14ac:dyDescent="0.25">
      <c r="A9809" s="2"/>
      <c r="B9809" s="2"/>
      <c r="C9809" s="2"/>
      <c r="E9809" s="2"/>
      <c r="G9809" s="2"/>
      <c r="H9809" s="6"/>
      <c r="I9809" s="9"/>
      <c r="J9809" s="9"/>
      <c r="K9809" s="9"/>
    </row>
    <row r="9810" spans="1:11" x14ac:dyDescent="0.25">
      <c r="A9810" s="2"/>
      <c r="B9810" s="2"/>
      <c r="C9810" s="2"/>
      <c r="E9810" s="2"/>
      <c r="G9810" s="2"/>
      <c r="H9810" s="6"/>
      <c r="I9810" s="9"/>
      <c r="J9810" s="9"/>
      <c r="K9810" s="9"/>
    </row>
    <row r="9811" spans="1:11" x14ac:dyDescent="0.25">
      <c r="A9811" s="2"/>
      <c r="B9811" s="2"/>
      <c r="C9811" s="2"/>
      <c r="E9811" s="2"/>
      <c r="G9811" s="2"/>
      <c r="H9811" s="6"/>
      <c r="I9811" s="9"/>
      <c r="J9811" s="9"/>
      <c r="K9811" s="9"/>
    </row>
    <row r="9812" spans="1:11" x14ac:dyDescent="0.25">
      <c r="A9812" s="2"/>
      <c r="B9812" s="2"/>
      <c r="C9812" s="2"/>
      <c r="E9812" s="2"/>
      <c r="G9812" s="2"/>
      <c r="H9812" s="6"/>
      <c r="I9812" s="9"/>
      <c r="J9812" s="9"/>
      <c r="K9812" s="9"/>
    </row>
    <row r="9813" spans="1:11" x14ac:dyDescent="0.25">
      <c r="A9813" s="2"/>
      <c r="B9813" s="2"/>
      <c r="C9813" s="2"/>
      <c r="E9813" s="2"/>
      <c r="G9813" s="2"/>
      <c r="H9813" s="6"/>
      <c r="I9813" s="9"/>
      <c r="J9813" s="9"/>
      <c r="K9813" s="9"/>
    </row>
    <row r="9814" spans="1:11" x14ac:dyDescent="0.25">
      <c r="A9814" s="2"/>
      <c r="B9814" s="2"/>
      <c r="C9814" s="2"/>
      <c r="E9814" s="2"/>
      <c r="G9814" s="2"/>
      <c r="H9814" s="6"/>
      <c r="I9814" s="9"/>
      <c r="J9814" s="9"/>
      <c r="K9814" s="9"/>
    </row>
    <row r="9815" spans="1:11" x14ac:dyDescent="0.25">
      <c r="A9815" s="2"/>
      <c r="B9815" s="2"/>
      <c r="C9815" s="2"/>
      <c r="E9815" s="2"/>
      <c r="G9815" s="2"/>
      <c r="H9815" s="6"/>
      <c r="I9815" s="9"/>
      <c r="J9815" s="9"/>
      <c r="K9815" s="9"/>
    </row>
    <row r="9816" spans="1:11" x14ac:dyDescent="0.25">
      <c r="A9816" s="2"/>
      <c r="B9816" s="2"/>
      <c r="C9816" s="2"/>
      <c r="E9816" s="2"/>
      <c r="G9816" s="2"/>
      <c r="H9816" s="6"/>
      <c r="I9816" s="9"/>
      <c r="J9816" s="9"/>
      <c r="K9816" s="9"/>
    </row>
    <row r="9817" spans="1:11" x14ac:dyDescent="0.25">
      <c r="A9817" s="2"/>
      <c r="B9817" s="2"/>
      <c r="C9817" s="2"/>
      <c r="E9817" s="2"/>
      <c r="G9817" s="2"/>
      <c r="H9817" s="6"/>
      <c r="I9817" s="9"/>
      <c r="J9817" s="9"/>
      <c r="K9817" s="9"/>
    </row>
    <row r="9818" spans="1:11" x14ac:dyDescent="0.25">
      <c r="A9818" s="2"/>
      <c r="B9818" s="2"/>
      <c r="C9818" s="2"/>
      <c r="E9818" s="2"/>
      <c r="G9818" s="2"/>
      <c r="H9818" s="6"/>
      <c r="I9818" s="9"/>
      <c r="J9818" s="9"/>
      <c r="K9818" s="9"/>
    </row>
    <row r="9819" spans="1:11" x14ac:dyDescent="0.25">
      <c r="A9819" s="2"/>
      <c r="B9819" s="2"/>
      <c r="C9819" s="2"/>
      <c r="E9819" s="2"/>
      <c r="G9819" s="2"/>
      <c r="H9819" s="6"/>
      <c r="I9819" s="9"/>
      <c r="J9819" s="9"/>
      <c r="K9819" s="9"/>
    </row>
    <row r="9820" spans="1:11" x14ac:dyDescent="0.25">
      <c r="A9820" s="2"/>
      <c r="B9820" s="2"/>
      <c r="C9820" s="2"/>
      <c r="E9820" s="2"/>
      <c r="G9820" s="2"/>
      <c r="H9820" s="6"/>
      <c r="I9820" s="9"/>
      <c r="J9820" s="9"/>
      <c r="K9820" s="9"/>
    </row>
    <row r="9821" spans="1:11" x14ac:dyDescent="0.25">
      <c r="A9821" s="2"/>
      <c r="B9821" s="2"/>
      <c r="C9821" s="2"/>
      <c r="E9821" s="2"/>
      <c r="G9821" s="2"/>
      <c r="H9821" s="6"/>
      <c r="I9821" s="9"/>
      <c r="J9821" s="9"/>
      <c r="K9821" s="9"/>
    </row>
    <row r="9822" spans="1:11" x14ac:dyDescent="0.25">
      <c r="A9822" s="2"/>
      <c r="B9822" s="2"/>
      <c r="C9822" s="2"/>
      <c r="E9822" s="2"/>
      <c r="G9822" s="2"/>
      <c r="H9822" s="6"/>
      <c r="I9822" s="9"/>
      <c r="J9822" s="9"/>
      <c r="K9822" s="9"/>
    </row>
    <row r="9823" spans="1:11" x14ac:dyDescent="0.25">
      <c r="A9823" s="2"/>
      <c r="B9823" s="2"/>
      <c r="C9823" s="2"/>
      <c r="E9823" s="2"/>
      <c r="G9823" s="2"/>
      <c r="H9823" s="6"/>
      <c r="I9823" s="9"/>
      <c r="J9823" s="9"/>
      <c r="K9823" s="9"/>
    </row>
    <row r="9824" spans="1:11" x14ac:dyDescent="0.25">
      <c r="A9824" s="2"/>
      <c r="B9824" s="2"/>
      <c r="C9824" s="2"/>
      <c r="E9824" s="2"/>
      <c r="G9824" s="2"/>
      <c r="H9824" s="6"/>
      <c r="I9824" s="9"/>
      <c r="J9824" s="9"/>
      <c r="K9824" s="9"/>
    </row>
    <row r="9825" spans="1:11" x14ac:dyDescent="0.25">
      <c r="A9825" s="2"/>
      <c r="B9825" s="2"/>
      <c r="C9825" s="2"/>
      <c r="E9825" s="2"/>
      <c r="G9825" s="2"/>
      <c r="H9825" s="6"/>
      <c r="I9825" s="9"/>
      <c r="J9825" s="9"/>
      <c r="K9825" s="9"/>
    </row>
    <row r="9826" spans="1:11" x14ac:dyDescent="0.25">
      <c r="A9826" s="2"/>
      <c r="B9826" s="2"/>
      <c r="C9826" s="2"/>
      <c r="E9826" s="2"/>
      <c r="G9826" s="2"/>
      <c r="H9826" s="6"/>
      <c r="I9826" s="9"/>
      <c r="J9826" s="9"/>
      <c r="K9826" s="9"/>
    </row>
    <row r="9827" spans="1:11" x14ac:dyDescent="0.25">
      <c r="A9827" s="2"/>
      <c r="B9827" s="2"/>
      <c r="C9827" s="2"/>
      <c r="E9827" s="2"/>
      <c r="G9827" s="2"/>
      <c r="H9827" s="6"/>
      <c r="I9827" s="9"/>
      <c r="J9827" s="9"/>
      <c r="K9827" s="9"/>
    </row>
    <row r="9828" spans="1:11" x14ac:dyDescent="0.25">
      <c r="A9828" s="2"/>
      <c r="B9828" s="2"/>
      <c r="C9828" s="2"/>
      <c r="E9828" s="2"/>
      <c r="G9828" s="2"/>
      <c r="H9828" s="6"/>
      <c r="I9828" s="9"/>
      <c r="J9828" s="9"/>
      <c r="K9828" s="9"/>
    </row>
    <row r="9829" spans="1:11" x14ac:dyDescent="0.25">
      <c r="A9829" s="2"/>
      <c r="B9829" s="2"/>
      <c r="C9829" s="2"/>
      <c r="E9829" s="2"/>
      <c r="G9829" s="2"/>
      <c r="H9829" s="6"/>
      <c r="I9829" s="9"/>
      <c r="J9829" s="9"/>
      <c r="K9829" s="9"/>
    </row>
    <row r="9830" spans="1:11" x14ac:dyDescent="0.25">
      <c r="A9830" s="2"/>
      <c r="B9830" s="2"/>
      <c r="C9830" s="2"/>
      <c r="E9830" s="2"/>
      <c r="G9830" s="2"/>
      <c r="H9830" s="6"/>
      <c r="I9830" s="9"/>
      <c r="J9830" s="9"/>
      <c r="K9830" s="9"/>
    </row>
    <row r="9831" spans="1:11" x14ac:dyDescent="0.25">
      <c r="A9831" s="2"/>
      <c r="B9831" s="2"/>
      <c r="C9831" s="2"/>
      <c r="E9831" s="2"/>
      <c r="G9831" s="2"/>
      <c r="H9831" s="6"/>
      <c r="I9831" s="9"/>
      <c r="J9831" s="9"/>
      <c r="K9831" s="9"/>
    </row>
    <row r="9832" spans="1:11" x14ac:dyDescent="0.25">
      <c r="A9832" s="2"/>
      <c r="B9832" s="2"/>
      <c r="C9832" s="2"/>
      <c r="E9832" s="2"/>
      <c r="G9832" s="2"/>
      <c r="H9832" s="6"/>
      <c r="I9832" s="9"/>
      <c r="J9832" s="9"/>
      <c r="K9832" s="9"/>
    </row>
    <row r="9833" spans="1:11" x14ac:dyDescent="0.25">
      <c r="A9833" s="2"/>
      <c r="B9833" s="2"/>
      <c r="C9833" s="2"/>
      <c r="E9833" s="2"/>
      <c r="G9833" s="2"/>
      <c r="H9833" s="6"/>
      <c r="I9833" s="9"/>
      <c r="J9833" s="9"/>
      <c r="K9833" s="9"/>
    </row>
    <row r="9834" spans="1:11" x14ac:dyDescent="0.25">
      <c r="A9834" s="2"/>
      <c r="B9834" s="2"/>
      <c r="C9834" s="2"/>
      <c r="E9834" s="2"/>
      <c r="G9834" s="2"/>
      <c r="H9834" s="6"/>
      <c r="I9834" s="9"/>
      <c r="J9834" s="9"/>
      <c r="K9834" s="9"/>
    </row>
    <row r="9835" spans="1:11" x14ac:dyDescent="0.25">
      <c r="A9835" s="2"/>
      <c r="B9835" s="2"/>
      <c r="C9835" s="2"/>
      <c r="E9835" s="2"/>
      <c r="G9835" s="2"/>
      <c r="H9835" s="6"/>
      <c r="I9835" s="9"/>
      <c r="J9835" s="9"/>
      <c r="K9835" s="9"/>
    </row>
    <row r="9836" spans="1:11" x14ac:dyDescent="0.25">
      <c r="A9836" s="2"/>
      <c r="B9836" s="2"/>
      <c r="C9836" s="2"/>
      <c r="E9836" s="2"/>
      <c r="G9836" s="2"/>
      <c r="H9836" s="6"/>
      <c r="I9836" s="9"/>
      <c r="J9836" s="9"/>
      <c r="K9836" s="9"/>
    </row>
    <row r="9837" spans="1:11" x14ac:dyDescent="0.25">
      <c r="A9837" s="2"/>
      <c r="B9837" s="2"/>
      <c r="C9837" s="2"/>
      <c r="E9837" s="2"/>
      <c r="G9837" s="2"/>
      <c r="H9837" s="6"/>
      <c r="I9837" s="9"/>
      <c r="J9837" s="9"/>
      <c r="K9837" s="9"/>
    </row>
    <row r="9838" spans="1:11" x14ac:dyDescent="0.25">
      <c r="A9838" s="2"/>
      <c r="B9838" s="2"/>
      <c r="C9838" s="2"/>
      <c r="E9838" s="2"/>
      <c r="G9838" s="2"/>
      <c r="H9838" s="6"/>
      <c r="I9838" s="9"/>
      <c r="J9838" s="9"/>
      <c r="K9838" s="9"/>
    </row>
    <row r="9839" spans="1:11" x14ac:dyDescent="0.25">
      <c r="A9839" s="2"/>
      <c r="B9839" s="2"/>
      <c r="C9839" s="2"/>
      <c r="E9839" s="2"/>
      <c r="G9839" s="2"/>
      <c r="H9839" s="6"/>
      <c r="I9839" s="9"/>
      <c r="J9839" s="9"/>
      <c r="K9839" s="9"/>
    </row>
    <row r="9840" spans="1:11" x14ac:dyDescent="0.25">
      <c r="A9840" s="2"/>
      <c r="B9840" s="2"/>
      <c r="C9840" s="2"/>
      <c r="E9840" s="2"/>
      <c r="G9840" s="2"/>
      <c r="H9840" s="6"/>
      <c r="I9840" s="9"/>
      <c r="J9840" s="9"/>
      <c r="K9840" s="9"/>
    </row>
    <row r="9841" spans="1:11" x14ac:dyDescent="0.25">
      <c r="A9841" s="2"/>
      <c r="B9841" s="2"/>
      <c r="C9841" s="2"/>
      <c r="E9841" s="2"/>
      <c r="G9841" s="2"/>
      <c r="H9841" s="6"/>
      <c r="I9841" s="9"/>
      <c r="J9841" s="9"/>
      <c r="K9841" s="9"/>
    </row>
    <row r="9842" spans="1:11" x14ac:dyDescent="0.25">
      <c r="A9842" s="2"/>
      <c r="B9842" s="2"/>
      <c r="C9842" s="2"/>
      <c r="E9842" s="2"/>
      <c r="G9842" s="2"/>
      <c r="H9842" s="6"/>
      <c r="I9842" s="9"/>
      <c r="J9842" s="9"/>
      <c r="K9842" s="9"/>
    </row>
    <row r="9843" spans="1:11" x14ac:dyDescent="0.25">
      <c r="A9843" s="2"/>
      <c r="B9843" s="2"/>
      <c r="C9843" s="2"/>
      <c r="E9843" s="2"/>
      <c r="G9843" s="2"/>
      <c r="H9843" s="6"/>
      <c r="I9843" s="9"/>
      <c r="J9843" s="9"/>
      <c r="K9843" s="9"/>
    </row>
    <row r="9844" spans="1:11" x14ac:dyDescent="0.25">
      <c r="A9844" s="2"/>
      <c r="B9844" s="2"/>
      <c r="C9844" s="2"/>
      <c r="E9844" s="2"/>
      <c r="G9844" s="2"/>
      <c r="H9844" s="6"/>
      <c r="I9844" s="9"/>
      <c r="J9844" s="9"/>
      <c r="K9844" s="9"/>
    </row>
    <row r="9845" spans="1:11" x14ac:dyDescent="0.25">
      <c r="A9845" s="2"/>
      <c r="B9845" s="2"/>
      <c r="C9845" s="2"/>
      <c r="E9845" s="2"/>
      <c r="G9845" s="2"/>
      <c r="H9845" s="6"/>
      <c r="I9845" s="9"/>
      <c r="J9845" s="9"/>
      <c r="K9845" s="9"/>
    </row>
    <row r="9846" spans="1:11" x14ac:dyDescent="0.25">
      <c r="A9846" s="2"/>
      <c r="B9846" s="2"/>
      <c r="C9846" s="2"/>
      <c r="E9846" s="2"/>
      <c r="G9846" s="2"/>
      <c r="H9846" s="6"/>
      <c r="I9846" s="9"/>
      <c r="J9846" s="9"/>
      <c r="K9846" s="9"/>
    </row>
    <row r="9847" spans="1:11" x14ac:dyDescent="0.25">
      <c r="A9847" s="2"/>
      <c r="B9847" s="2"/>
      <c r="C9847" s="2"/>
      <c r="E9847" s="2"/>
      <c r="G9847" s="2"/>
      <c r="H9847" s="6"/>
      <c r="I9847" s="9"/>
      <c r="J9847" s="9"/>
      <c r="K9847" s="9"/>
    </row>
    <row r="9848" spans="1:11" x14ac:dyDescent="0.25">
      <c r="A9848" s="2"/>
      <c r="B9848" s="2"/>
      <c r="C9848" s="2"/>
      <c r="E9848" s="2"/>
      <c r="G9848" s="2"/>
      <c r="H9848" s="6"/>
      <c r="I9848" s="9"/>
      <c r="J9848" s="9"/>
      <c r="K9848" s="9"/>
    </row>
    <row r="9849" spans="1:11" x14ac:dyDescent="0.25">
      <c r="A9849" s="2"/>
      <c r="B9849" s="2"/>
      <c r="C9849" s="2"/>
      <c r="E9849" s="2"/>
      <c r="G9849" s="2"/>
      <c r="H9849" s="6"/>
      <c r="I9849" s="9"/>
      <c r="J9849" s="9"/>
      <c r="K9849" s="9"/>
    </row>
    <row r="9850" spans="1:11" x14ac:dyDescent="0.25">
      <c r="A9850" s="2"/>
      <c r="B9850" s="2"/>
      <c r="C9850" s="2"/>
      <c r="E9850" s="2"/>
      <c r="G9850" s="2"/>
      <c r="H9850" s="6"/>
      <c r="I9850" s="9"/>
      <c r="J9850" s="9"/>
      <c r="K9850" s="9"/>
    </row>
    <row r="9851" spans="1:11" x14ac:dyDescent="0.25">
      <c r="A9851" s="2"/>
      <c r="B9851" s="2"/>
      <c r="C9851" s="2"/>
      <c r="E9851" s="2"/>
      <c r="G9851" s="2"/>
      <c r="H9851" s="6"/>
      <c r="I9851" s="9"/>
      <c r="J9851" s="9"/>
      <c r="K9851" s="9"/>
    </row>
    <row r="9852" spans="1:11" x14ac:dyDescent="0.25">
      <c r="A9852" s="2"/>
      <c r="B9852" s="2"/>
      <c r="C9852" s="2"/>
      <c r="E9852" s="2"/>
      <c r="G9852" s="2"/>
      <c r="H9852" s="6"/>
      <c r="I9852" s="9"/>
      <c r="J9852" s="9"/>
      <c r="K9852" s="9"/>
    </row>
    <row r="9853" spans="1:11" x14ac:dyDescent="0.25">
      <c r="A9853" s="2"/>
      <c r="B9853" s="2"/>
      <c r="C9853" s="2"/>
      <c r="E9853" s="2"/>
      <c r="G9853" s="2"/>
      <c r="H9853" s="6"/>
      <c r="I9853" s="9"/>
      <c r="J9853" s="9"/>
      <c r="K9853" s="9"/>
    </row>
    <row r="9854" spans="1:11" x14ac:dyDescent="0.25">
      <c r="A9854" s="2"/>
      <c r="B9854" s="2"/>
      <c r="C9854" s="2"/>
      <c r="E9854" s="2"/>
      <c r="G9854" s="2"/>
      <c r="H9854" s="6"/>
      <c r="I9854" s="9"/>
      <c r="J9854" s="9"/>
      <c r="K9854" s="9"/>
    </row>
    <row r="9855" spans="1:11" x14ac:dyDescent="0.25">
      <c r="A9855" s="2"/>
      <c r="B9855" s="2"/>
      <c r="C9855" s="2"/>
      <c r="E9855" s="2"/>
      <c r="G9855" s="2"/>
      <c r="H9855" s="6"/>
      <c r="I9855" s="9"/>
      <c r="J9855" s="9"/>
      <c r="K9855" s="9"/>
    </row>
    <row r="9856" spans="1:11" x14ac:dyDescent="0.25">
      <c r="A9856" s="2"/>
      <c r="B9856" s="2"/>
      <c r="C9856" s="2"/>
      <c r="E9856" s="2"/>
      <c r="G9856" s="2"/>
      <c r="H9856" s="6"/>
      <c r="I9856" s="9"/>
      <c r="J9856" s="9"/>
      <c r="K9856" s="9"/>
    </row>
    <row r="9857" spans="1:11" x14ac:dyDescent="0.25">
      <c r="A9857" s="2"/>
      <c r="B9857" s="2"/>
      <c r="C9857" s="2"/>
      <c r="E9857" s="2"/>
      <c r="G9857" s="2"/>
      <c r="H9857" s="6"/>
      <c r="I9857" s="9"/>
      <c r="J9857" s="9"/>
      <c r="K9857" s="9"/>
    </row>
    <row r="9858" spans="1:11" x14ac:dyDescent="0.25">
      <c r="A9858" s="2"/>
      <c r="B9858" s="2"/>
      <c r="C9858" s="2"/>
      <c r="E9858" s="2"/>
      <c r="G9858" s="2"/>
      <c r="H9858" s="6"/>
      <c r="I9858" s="9"/>
      <c r="J9858" s="9"/>
      <c r="K9858" s="9"/>
    </row>
    <row r="9859" spans="1:11" x14ac:dyDescent="0.25">
      <c r="A9859" s="2"/>
      <c r="B9859" s="2"/>
      <c r="C9859" s="2"/>
      <c r="E9859" s="2"/>
      <c r="G9859" s="2"/>
      <c r="H9859" s="6"/>
      <c r="I9859" s="9"/>
      <c r="J9859" s="9"/>
      <c r="K9859" s="9"/>
    </row>
    <row r="9860" spans="1:11" x14ac:dyDescent="0.25">
      <c r="A9860" s="2"/>
      <c r="B9860" s="2"/>
      <c r="C9860" s="2"/>
      <c r="E9860" s="2"/>
      <c r="G9860" s="2"/>
      <c r="H9860" s="6"/>
      <c r="I9860" s="9"/>
      <c r="J9860" s="9"/>
      <c r="K9860" s="9"/>
    </row>
    <row r="9861" spans="1:11" x14ac:dyDescent="0.25">
      <c r="A9861" s="2"/>
      <c r="B9861" s="2"/>
      <c r="C9861" s="2"/>
      <c r="E9861" s="2"/>
      <c r="G9861" s="2"/>
      <c r="H9861" s="6"/>
      <c r="I9861" s="9"/>
      <c r="J9861" s="9"/>
      <c r="K9861" s="9"/>
    </row>
    <row r="9862" spans="1:11" x14ac:dyDescent="0.25">
      <c r="A9862" s="2"/>
      <c r="B9862" s="2"/>
      <c r="C9862" s="2"/>
      <c r="E9862" s="2"/>
      <c r="G9862" s="2"/>
      <c r="H9862" s="6"/>
      <c r="I9862" s="9"/>
      <c r="J9862" s="9"/>
      <c r="K9862" s="9"/>
    </row>
    <row r="9863" spans="1:11" x14ac:dyDescent="0.25">
      <c r="A9863" s="2"/>
      <c r="B9863" s="2"/>
      <c r="C9863" s="2"/>
      <c r="E9863" s="2"/>
      <c r="G9863" s="2"/>
      <c r="H9863" s="6"/>
      <c r="I9863" s="9"/>
      <c r="J9863" s="9"/>
      <c r="K9863" s="9"/>
    </row>
    <row r="9864" spans="1:11" x14ac:dyDescent="0.25">
      <c r="A9864" s="2"/>
      <c r="B9864" s="2"/>
      <c r="C9864" s="2"/>
      <c r="E9864" s="2"/>
      <c r="G9864" s="2"/>
      <c r="H9864" s="6"/>
      <c r="I9864" s="9"/>
      <c r="J9864" s="9"/>
      <c r="K9864" s="9"/>
    </row>
    <row r="9865" spans="1:11" x14ac:dyDescent="0.25">
      <c r="A9865" s="2"/>
      <c r="B9865" s="2"/>
      <c r="C9865" s="2"/>
      <c r="E9865" s="2"/>
      <c r="G9865" s="2"/>
      <c r="H9865" s="6"/>
      <c r="I9865" s="9"/>
      <c r="J9865" s="9"/>
      <c r="K9865" s="9"/>
    </row>
    <row r="9866" spans="1:11" x14ac:dyDescent="0.25">
      <c r="A9866" s="2"/>
      <c r="B9866" s="2"/>
      <c r="C9866" s="2"/>
      <c r="E9866" s="2"/>
      <c r="G9866" s="2"/>
      <c r="H9866" s="6"/>
      <c r="I9866" s="9"/>
      <c r="J9866" s="9"/>
      <c r="K9866" s="9"/>
    </row>
    <row r="9867" spans="1:11" x14ac:dyDescent="0.25">
      <c r="A9867" s="2"/>
      <c r="B9867" s="2"/>
      <c r="C9867" s="2"/>
      <c r="E9867" s="2"/>
      <c r="G9867" s="2"/>
      <c r="H9867" s="6"/>
      <c r="I9867" s="9"/>
      <c r="J9867" s="9"/>
      <c r="K9867" s="9"/>
    </row>
    <row r="9868" spans="1:11" x14ac:dyDescent="0.25">
      <c r="A9868" s="2"/>
      <c r="B9868" s="2"/>
      <c r="C9868" s="2"/>
      <c r="E9868" s="2"/>
      <c r="G9868" s="2"/>
      <c r="H9868" s="6"/>
      <c r="I9868" s="9"/>
      <c r="J9868" s="9"/>
      <c r="K9868" s="9"/>
    </row>
    <row r="9869" spans="1:11" x14ac:dyDescent="0.25">
      <c r="A9869" s="2"/>
      <c r="B9869" s="2"/>
      <c r="C9869" s="2"/>
      <c r="E9869" s="2"/>
      <c r="G9869" s="2"/>
      <c r="H9869" s="6"/>
      <c r="I9869" s="9"/>
      <c r="J9869" s="9"/>
      <c r="K9869" s="9"/>
    </row>
    <row r="9870" spans="1:11" x14ac:dyDescent="0.25">
      <c r="A9870" s="2"/>
      <c r="B9870" s="2"/>
      <c r="C9870" s="2"/>
      <c r="E9870" s="2"/>
      <c r="G9870" s="2"/>
      <c r="H9870" s="6"/>
      <c r="I9870" s="9"/>
      <c r="J9870" s="9"/>
      <c r="K9870" s="9"/>
    </row>
    <row r="9871" spans="1:11" x14ac:dyDescent="0.25">
      <c r="A9871" s="2"/>
      <c r="B9871" s="2"/>
      <c r="C9871" s="2"/>
      <c r="E9871" s="2"/>
      <c r="G9871" s="2"/>
      <c r="H9871" s="6"/>
      <c r="I9871" s="9"/>
      <c r="J9871" s="9"/>
      <c r="K9871" s="9"/>
    </row>
    <row r="9872" spans="1:11" x14ac:dyDescent="0.25">
      <c r="A9872" s="2"/>
      <c r="B9872" s="2"/>
      <c r="C9872" s="2"/>
      <c r="E9872" s="2"/>
      <c r="G9872" s="2"/>
      <c r="H9872" s="6"/>
      <c r="I9872" s="9"/>
      <c r="J9872" s="9"/>
      <c r="K9872" s="9"/>
    </row>
    <row r="9873" spans="1:11" x14ac:dyDescent="0.25">
      <c r="A9873" s="2"/>
      <c r="B9873" s="2"/>
      <c r="C9873" s="2"/>
      <c r="E9873" s="2"/>
      <c r="G9873" s="2"/>
      <c r="H9873" s="6"/>
      <c r="I9873" s="9"/>
      <c r="J9873" s="9"/>
      <c r="K9873" s="9"/>
    </row>
    <row r="9874" spans="1:11" x14ac:dyDescent="0.25">
      <c r="A9874" s="2"/>
      <c r="B9874" s="2"/>
      <c r="C9874" s="2"/>
      <c r="E9874" s="2"/>
      <c r="G9874" s="2"/>
      <c r="H9874" s="6"/>
      <c r="I9874" s="9"/>
      <c r="J9874" s="9"/>
      <c r="K9874" s="9"/>
    </row>
    <row r="9875" spans="1:11" x14ac:dyDescent="0.25">
      <c r="A9875" s="2"/>
      <c r="B9875" s="2"/>
      <c r="C9875" s="2"/>
      <c r="E9875" s="2"/>
      <c r="G9875" s="2"/>
      <c r="H9875" s="6"/>
      <c r="I9875" s="9"/>
      <c r="J9875" s="9"/>
      <c r="K9875" s="9"/>
    </row>
    <row r="9876" spans="1:11" x14ac:dyDescent="0.25">
      <c r="A9876" s="2"/>
      <c r="B9876" s="2"/>
      <c r="C9876" s="2"/>
      <c r="E9876" s="2"/>
      <c r="G9876" s="2"/>
      <c r="H9876" s="6"/>
      <c r="I9876" s="9"/>
      <c r="J9876" s="9"/>
      <c r="K9876" s="9"/>
    </row>
    <row r="9877" spans="1:11" x14ac:dyDescent="0.25">
      <c r="A9877" s="2"/>
      <c r="B9877" s="2"/>
      <c r="C9877" s="2"/>
      <c r="E9877" s="2"/>
      <c r="G9877" s="2"/>
      <c r="H9877" s="6"/>
      <c r="I9877" s="9"/>
      <c r="J9877" s="9"/>
      <c r="K9877" s="9"/>
    </row>
    <row r="9878" spans="1:11" x14ac:dyDescent="0.25">
      <c r="A9878" s="2"/>
      <c r="B9878" s="2"/>
      <c r="C9878" s="2"/>
      <c r="E9878" s="2"/>
      <c r="G9878" s="2"/>
      <c r="H9878" s="6"/>
      <c r="I9878" s="9"/>
      <c r="J9878" s="9"/>
      <c r="K9878" s="9"/>
    </row>
    <row r="9879" spans="1:11" x14ac:dyDescent="0.25">
      <c r="A9879" s="2"/>
      <c r="B9879" s="2"/>
      <c r="C9879" s="2"/>
      <c r="E9879" s="2"/>
      <c r="G9879" s="2"/>
      <c r="H9879" s="6"/>
      <c r="I9879" s="9"/>
      <c r="J9879" s="9"/>
      <c r="K9879" s="9"/>
    </row>
    <row r="9880" spans="1:11" x14ac:dyDescent="0.25">
      <c r="A9880" s="2"/>
      <c r="B9880" s="2"/>
      <c r="C9880" s="2"/>
      <c r="E9880" s="2"/>
      <c r="G9880" s="2"/>
      <c r="H9880" s="6"/>
      <c r="I9880" s="9"/>
      <c r="J9880" s="9"/>
      <c r="K9880" s="9"/>
    </row>
    <row r="9881" spans="1:11" x14ac:dyDescent="0.25">
      <c r="A9881" s="2"/>
      <c r="B9881" s="2"/>
      <c r="C9881" s="2"/>
      <c r="E9881" s="2"/>
      <c r="G9881" s="2"/>
      <c r="H9881" s="6"/>
      <c r="I9881" s="9"/>
      <c r="J9881" s="9"/>
      <c r="K9881" s="9"/>
    </row>
    <row r="9882" spans="1:11" x14ac:dyDescent="0.25">
      <c r="A9882" s="2"/>
      <c r="B9882" s="2"/>
      <c r="C9882" s="2"/>
      <c r="E9882" s="2"/>
      <c r="G9882" s="2"/>
      <c r="H9882" s="6"/>
      <c r="I9882" s="9"/>
      <c r="J9882" s="9"/>
      <c r="K9882" s="9"/>
    </row>
    <row r="9883" spans="1:11" x14ac:dyDescent="0.25">
      <c r="A9883" s="2"/>
      <c r="B9883" s="2"/>
      <c r="C9883" s="2"/>
      <c r="E9883" s="2"/>
      <c r="G9883" s="2"/>
      <c r="H9883" s="6"/>
      <c r="I9883" s="9"/>
      <c r="J9883" s="9"/>
      <c r="K9883" s="9"/>
    </row>
    <row r="9884" spans="1:11" x14ac:dyDescent="0.25">
      <c r="A9884" s="2"/>
      <c r="B9884" s="2"/>
      <c r="C9884" s="2"/>
      <c r="E9884" s="2"/>
      <c r="G9884" s="2"/>
      <c r="H9884" s="6"/>
      <c r="I9884" s="9"/>
      <c r="J9884" s="9"/>
      <c r="K9884" s="9"/>
    </row>
    <row r="9885" spans="1:11" x14ac:dyDescent="0.25">
      <c r="A9885" s="2"/>
      <c r="B9885" s="2"/>
      <c r="C9885" s="2"/>
      <c r="E9885" s="2"/>
      <c r="G9885" s="2"/>
      <c r="H9885" s="6"/>
      <c r="I9885" s="9"/>
      <c r="J9885" s="9"/>
      <c r="K9885" s="9"/>
    </row>
    <row r="9886" spans="1:11" x14ac:dyDescent="0.25">
      <c r="A9886" s="2"/>
      <c r="B9886" s="2"/>
      <c r="C9886" s="2"/>
      <c r="E9886" s="2"/>
      <c r="G9886" s="2"/>
      <c r="H9886" s="6"/>
      <c r="I9886" s="9"/>
      <c r="J9886" s="9"/>
      <c r="K9886" s="9"/>
    </row>
    <row r="9887" spans="1:11" x14ac:dyDescent="0.25">
      <c r="A9887" s="2"/>
      <c r="B9887" s="2"/>
      <c r="C9887" s="2"/>
      <c r="E9887" s="2"/>
      <c r="G9887" s="2"/>
      <c r="H9887" s="6"/>
      <c r="I9887" s="9"/>
      <c r="J9887" s="9"/>
      <c r="K9887" s="9"/>
    </row>
    <row r="9888" spans="1:11" x14ac:dyDescent="0.25">
      <c r="A9888" s="2"/>
      <c r="B9888" s="2"/>
      <c r="C9888" s="2"/>
      <c r="E9888" s="2"/>
      <c r="G9888" s="2"/>
      <c r="H9888" s="6"/>
      <c r="I9888" s="9"/>
      <c r="J9888" s="9"/>
      <c r="K9888" s="9"/>
    </row>
    <row r="9889" spans="1:11" x14ac:dyDescent="0.25">
      <c r="A9889" s="2"/>
      <c r="B9889" s="2"/>
      <c r="C9889" s="2"/>
      <c r="E9889" s="2"/>
      <c r="G9889" s="2"/>
      <c r="H9889" s="6"/>
      <c r="I9889" s="9"/>
      <c r="J9889" s="9"/>
      <c r="K9889" s="9"/>
    </row>
    <row r="9890" spans="1:11" x14ac:dyDescent="0.25">
      <c r="A9890" s="2"/>
      <c r="B9890" s="2"/>
      <c r="C9890" s="2"/>
      <c r="E9890" s="2"/>
      <c r="G9890" s="2"/>
      <c r="H9890" s="6"/>
      <c r="I9890" s="9"/>
      <c r="J9890" s="9"/>
      <c r="K9890" s="9"/>
    </row>
    <row r="9891" spans="1:11" x14ac:dyDescent="0.25">
      <c r="A9891" s="2"/>
      <c r="B9891" s="2"/>
      <c r="C9891" s="2"/>
      <c r="E9891" s="2"/>
      <c r="G9891" s="2"/>
      <c r="H9891" s="6"/>
      <c r="I9891" s="9"/>
      <c r="J9891" s="9"/>
      <c r="K9891" s="9"/>
    </row>
    <row r="9892" spans="1:11" x14ac:dyDescent="0.25">
      <c r="A9892" s="2"/>
      <c r="B9892" s="2"/>
      <c r="C9892" s="2"/>
      <c r="E9892" s="2"/>
      <c r="G9892" s="2"/>
      <c r="H9892" s="6"/>
      <c r="I9892" s="9"/>
      <c r="J9892" s="9"/>
      <c r="K9892" s="9"/>
    </row>
    <row r="9893" spans="1:11" x14ac:dyDescent="0.25">
      <c r="A9893" s="2"/>
      <c r="B9893" s="2"/>
      <c r="C9893" s="2"/>
      <c r="E9893" s="2"/>
      <c r="G9893" s="2"/>
      <c r="H9893" s="6"/>
      <c r="I9893" s="9"/>
      <c r="J9893" s="9"/>
      <c r="K9893" s="9"/>
    </row>
    <row r="9894" spans="1:11" x14ac:dyDescent="0.25">
      <c r="A9894" s="2"/>
      <c r="B9894" s="2"/>
      <c r="C9894" s="2"/>
      <c r="E9894" s="2"/>
      <c r="G9894" s="2"/>
      <c r="H9894" s="6"/>
      <c r="I9894" s="9"/>
      <c r="J9894" s="9"/>
      <c r="K9894" s="9"/>
    </row>
    <row r="9895" spans="1:11" x14ac:dyDescent="0.25">
      <c r="A9895" s="2"/>
      <c r="B9895" s="2"/>
      <c r="C9895" s="2"/>
      <c r="E9895" s="2"/>
      <c r="G9895" s="2"/>
      <c r="H9895" s="6"/>
      <c r="I9895" s="9"/>
      <c r="J9895" s="9"/>
      <c r="K9895" s="9"/>
    </row>
    <row r="9896" spans="1:11" x14ac:dyDescent="0.25">
      <c r="A9896" s="2"/>
      <c r="B9896" s="2"/>
      <c r="C9896" s="2"/>
      <c r="E9896" s="2"/>
      <c r="G9896" s="2"/>
      <c r="H9896" s="6"/>
      <c r="I9896" s="9"/>
      <c r="J9896" s="9"/>
      <c r="K9896" s="9"/>
    </row>
    <row r="9897" spans="1:11" x14ac:dyDescent="0.25">
      <c r="A9897" s="2"/>
      <c r="B9897" s="2"/>
      <c r="C9897" s="2"/>
      <c r="E9897" s="2"/>
      <c r="G9897" s="2"/>
      <c r="H9897" s="6"/>
      <c r="I9897" s="9"/>
      <c r="J9897" s="9"/>
      <c r="K9897" s="9"/>
    </row>
    <row r="9898" spans="1:11" x14ac:dyDescent="0.25">
      <c r="A9898" s="2"/>
      <c r="B9898" s="2"/>
      <c r="C9898" s="2"/>
      <c r="E9898" s="2"/>
      <c r="G9898" s="2"/>
      <c r="H9898" s="6"/>
      <c r="I9898" s="9"/>
      <c r="J9898" s="9"/>
      <c r="K9898" s="9"/>
    </row>
    <row r="9899" spans="1:11" x14ac:dyDescent="0.25">
      <c r="A9899" s="2"/>
      <c r="B9899" s="2"/>
      <c r="C9899" s="2"/>
      <c r="E9899" s="2"/>
      <c r="G9899" s="2"/>
      <c r="H9899" s="6"/>
      <c r="I9899" s="9"/>
      <c r="J9899" s="9"/>
      <c r="K9899" s="9"/>
    </row>
    <row r="9900" spans="1:11" x14ac:dyDescent="0.25">
      <c r="A9900" s="2"/>
      <c r="B9900" s="2"/>
      <c r="C9900" s="2"/>
      <c r="E9900" s="2"/>
      <c r="G9900" s="2"/>
      <c r="H9900" s="6"/>
      <c r="I9900" s="9"/>
      <c r="J9900" s="9"/>
      <c r="K9900" s="9"/>
    </row>
    <row r="9901" spans="1:11" x14ac:dyDescent="0.25">
      <c r="A9901" s="2"/>
      <c r="B9901" s="2"/>
      <c r="C9901" s="2"/>
      <c r="E9901" s="2"/>
      <c r="G9901" s="2"/>
      <c r="H9901" s="6"/>
      <c r="I9901" s="9"/>
      <c r="J9901" s="9"/>
      <c r="K9901" s="9"/>
    </row>
    <row r="9902" spans="1:11" x14ac:dyDescent="0.25">
      <c r="A9902" s="2"/>
      <c r="B9902" s="2"/>
      <c r="C9902" s="2"/>
      <c r="E9902" s="2"/>
      <c r="G9902" s="2"/>
      <c r="H9902" s="6"/>
      <c r="I9902" s="9"/>
      <c r="J9902" s="9"/>
      <c r="K9902" s="9"/>
    </row>
    <row r="9903" spans="1:11" x14ac:dyDescent="0.25">
      <c r="A9903" s="2"/>
      <c r="B9903" s="2"/>
      <c r="C9903" s="2"/>
      <c r="E9903" s="2"/>
      <c r="G9903" s="2"/>
      <c r="H9903" s="6"/>
      <c r="I9903" s="9"/>
      <c r="J9903" s="9"/>
      <c r="K9903" s="9"/>
    </row>
    <row r="9904" spans="1:11" x14ac:dyDescent="0.25">
      <c r="A9904" s="2"/>
      <c r="B9904" s="2"/>
      <c r="C9904" s="2"/>
      <c r="E9904" s="2"/>
      <c r="G9904" s="2"/>
      <c r="H9904" s="6"/>
      <c r="I9904" s="9"/>
      <c r="J9904" s="9"/>
      <c r="K9904" s="9"/>
    </row>
    <row r="9905" spans="1:11" x14ac:dyDescent="0.25">
      <c r="A9905" s="2"/>
      <c r="B9905" s="2"/>
      <c r="C9905" s="2"/>
      <c r="E9905" s="2"/>
      <c r="G9905" s="2"/>
      <c r="H9905" s="6"/>
      <c r="I9905" s="9"/>
      <c r="J9905" s="9"/>
      <c r="K9905" s="9"/>
    </row>
    <row r="9906" spans="1:11" x14ac:dyDescent="0.25">
      <c r="A9906" s="2"/>
      <c r="B9906" s="2"/>
      <c r="C9906" s="2"/>
      <c r="E9906" s="2"/>
      <c r="G9906" s="2"/>
      <c r="H9906" s="6"/>
      <c r="I9906" s="9"/>
      <c r="J9906" s="9"/>
      <c r="K9906" s="9"/>
    </row>
    <row r="9907" spans="1:11" x14ac:dyDescent="0.25">
      <c r="A9907" s="2"/>
      <c r="B9907" s="2"/>
      <c r="C9907" s="2"/>
      <c r="E9907" s="2"/>
      <c r="G9907" s="2"/>
      <c r="H9907" s="6"/>
      <c r="I9907" s="9"/>
      <c r="J9907" s="9"/>
      <c r="K9907" s="9"/>
    </row>
    <row r="9908" spans="1:11" x14ac:dyDescent="0.25">
      <c r="A9908" s="2"/>
      <c r="B9908" s="2"/>
      <c r="C9908" s="2"/>
      <c r="E9908" s="2"/>
      <c r="G9908" s="2"/>
      <c r="H9908" s="6"/>
      <c r="I9908" s="9"/>
      <c r="J9908" s="9"/>
      <c r="K9908" s="9"/>
    </row>
    <row r="9909" spans="1:11" x14ac:dyDescent="0.25">
      <c r="A9909" s="2"/>
      <c r="B9909" s="2"/>
      <c r="C9909" s="2"/>
      <c r="E9909" s="2"/>
      <c r="G9909" s="2"/>
      <c r="H9909" s="6"/>
      <c r="I9909" s="9"/>
      <c r="J9909" s="9"/>
      <c r="K9909" s="9"/>
    </row>
    <row r="9910" spans="1:11" x14ac:dyDescent="0.25">
      <c r="A9910" s="2"/>
      <c r="B9910" s="2"/>
      <c r="C9910" s="2"/>
      <c r="E9910" s="2"/>
      <c r="G9910" s="2"/>
      <c r="H9910" s="6"/>
      <c r="I9910" s="9"/>
      <c r="J9910" s="9"/>
      <c r="K9910" s="9"/>
    </row>
    <row r="9911" spans="1:11" x14ac:dyDescent="0.25">
      <c r="A9911" s="2"/>
      <c r="B9911" s="2"/>
      <c r="C9911" s="2"/>
      <c r="E9911" s="2"/>
      <c r="G9911" s="2"/>
      <c r="H9911" s="6"/>
      <c r="I9911" s="9"/>
      <c r="J9911" s="9"/>
      <c r="K9911" s="9"/>
    </row>
    <row r="9912" spans="1:11" x14ac:dyDescent="0.25">
      <c r="A9912" s="2"/>
      <c r="B9912" s="2"/>
      <c r="C9912" s="2"/>
      <c r="E9912" s="2"/>
      <c r="G9912" s="2"/>
      <c r="H9912" s="6"/>
      <c r="I9912" s="9"/>
      <c r="J9912" s="9"/>
      <c r="K9912" s="9"/>
    </row>
    <row r="9913" spans="1:11" x14ac:dyDescent="0.25">
      <c r="A9913" s="2"/>
      <c r="B9913" s="2"/>
      <c r="C9913" s="2"/>
      <c r="E9913" s="2"/>
      <c r="G9913" s="2"/>
      <c r="H9913" s="6"/>
      <c r="I9913" s="9"/>
      <c r="J9913" s="9"/>
      <c r="K9913" s="9"/>
    </row>
    <row r="9914" spans="1:11" x14ac:dyDescent="0.25">
      <c r="A9914" s="2"/>
      <c r="B9914" s="2"/>
      <c r="C9914" s="2"/>
      <c r="E9914" s="2"/>
      <c r="G9914" s="2"/>
      <c r="H9914" s="6"/>
      <c r="I9914" s="9"/>
      <c r="J9914" s="9"/>
      <c r="K9914" s="9"/>
    </row>
    <row r="9915" spans="1:11" x14ac:dyDescent="0.25">
      <c r="A9915" s="2"/>
      <c r="B9915" s="2"/>
      <c r="C9915" s="2"/>
      <c r="E9915" s="2"/>
      <c r="G9915" s="2"/>
      <c r="H9915" s="6"/>
      <c r="I9915" s="9"/>
      <c r="J9915" s="9"/>
      <c r="K9915" s="9"/>
    </row>
    <row r="9916" spans="1:11" x14ac:dyDescent="0.25">
      <c r="A9916" s="2"/>
      <c r="B9916" s="2"/>
      <c r="C9916" s="2"/>
      <c r="E9916" s="2"/>
      <c r="G9916" s="2"/>
      <c r="H9916" s="6"/>
      <c r="I9916" s="9"/>
      <c r="J9916" s="9"/>
      <c r="K9916" s="9"/>
    </row>
    <row r="9917" spans="1:11" x14ac:dyDescent="0.25">
      <c r="A9917" s="2"/>
      <c r="B9917" s="2"/>
      <c r="C9917" s="2"/>
      <c r="E9917" s="2"/>
      <c r="G9917" s="2"/>
      <c r="H9917" s="6"/>
      <c r="I9917" s="9"/>
      <c r="J9917" s="9"/>
      <c r="K9917" s="9"/>
    </row>
    <row r="9918" spans="1:11" x14ac:dyDescent="0.25">
      <c r="A9918" s="2"/>
      <c r="B9918" s="2"/>
      <c r="C9918" s="2"/>
      <c r="E9918" s="2"/>
      <c r="G9918" s="2"/>
      <c r="H9918" s="6"/>
      <c r="I9918" s="9"/>
      <c r="J9918" s="9"/>
      <c r="K9918" s="9"/>
    </row>
    <row r="9919" spans="1:11" x14ac:dyDescent="0.25">
      <c r="A9919" s="2"/>
      <c r="B9919" s="2"/>
      <c r="C9919" s="2"/>
      <c r="E9919" s="2"/>
      <c r="G9919" s="2"/>
      <c r="H9919" s="6"/>
      <c r="I9919" s="9"/>
      <c r="J9919" s="9"/>
      <c r="K9919" s="9"/>
    </row>
    <row r="9920" spans="1:11" x14ac:dyDescent="0.25">
      <c r="A9920" s="2"/>
      <c r="B9920" s="2"/>
      <c r="C9920" s="2"/>
      <c r="E9920" s="2"/>
      <c r="G9920" s="2"/>
      <c r="H9920" s="6"/>
      <c r="I9920" s="9"/>
      <c r="J9920" s="9"/>
      <c r="K9920" s="9"/>
    </row>
    <row r="9921" spans="1:11" x14ac:dyDescent="0.25">
      <c r="A9921" s="2"/>
      <c r="B9921" s="2"/>
      <c r="C9921" s="2"/>
      <c r="E9921" s="2"/>
      <c r="G9921" s="2"/>
      <c r="H9921" s="6"/>
      <c r="I9921" s="9"/>
      <c r="J9921" s="9"/>
      <c r="K9921" s="9"/>
    </row>
    <row r="9922" spans="1:11" x14ac:dyDescent="0.25">
      <c r="A9922" s="2"/>
      <c r="B9922" s="2"/>
      <c r="C9922" s="2"/>
      <c r="E9922" s="2"/>
      <c r="G9922" s="2"/>
      <c r="H9922" s="6"/>
      <c r="I9922" s="9"/>
      <c r="J9922" s="9"/>
      <c r="K9922" s="9"/>
    </row>
    <row r="9923" spans="1:11" x14ac:dyDescent="0.25">
      <c r="A9923" s="2"/>
      <c r="B9923" s="2"/>
      <c r="C9923" s="2"/>
      <c r="E9923" s="2"/>
      <c r="G9923" s="2"/>
      <c r="H9923" s="6"/>
      <c r="I9923" s="9"/>
      <c r="J9923" s="9"/>
      <c r="K9923" s="9"/>
    </row>
    <row r="9924" spans="1:11" x14ac:dyDescent="0.25">
      <c r="A9924" s="2"/>
      <c r="B9924" s="2"/>
      <c r="C9924" s="2"/>
      <c r="E9924" s="2"/>
      <c r="G9924" s="2"/>
      <c r="H9924" s="6"/>
      <c r="I9924" s="9"/>
      <c r="J9924" s="9"/>
      <c r="K9924" s="9"/>
    </row>
    <row r="9925" spans="1:11" x14ac:dyDescent="0.25">
      <c r="A9925" s="2"/>
      <c r="B9925" s="2"/>
      <c r="C9925" s="2"/>
      <c r="E9925" s="2"/>
      <c r="G9925" s="2"/>
      <c r="H9925" s="6"/>
      <c r="I9925" s="9"/>
      <c r="J9925" s="9"/>
      <c r="K9925" s="9"/>
    </row>
    <row r="9926" spans="1:11" x14ac:dyDescent="0.25">
      <c r="A9926" s="2"/>
      <c r="B9926" s="2"/>
      <c r="C9926" s="2"/>
      <c r="E9926" s="2"/>
      <c r="G9926" s="2"/>
      <c r="H9926" s="6"/>
      <c r="I9926" s="9"/>
      <c r="J9926" s="9"/>
      <c r="K9926" s="9"/>
    </row>
    <row r="9927" spans="1:11" x14ac:dyDescent="0.25">
      <c r="A9927" s="2"/>
      <c r="B9927" s="2"/>
      <c r="C9927" s="2"/>
      <c r="E9927" s="2"/>
      <c r="G9927" s="2"/>
      <c r="H9927" s="6"/>
      <c r="I9927" s="9"/>
      <c r="J9927" s="9"/>
      <c r="K9927" s="9"/>
    </row>
    <row r="9928" spans="1:11" x14ac:dyDescent="0.25">
      <c r="A9928" s="2"/>
      <c r="B9928" s="2"/>
      <c r="C9928" s="2"/>
      <c r="E9928" s="2"/>
      <c r="G9928" s="2"/>
      <c r="H9928" s="6"/>
      <c r="I9928" s="9"/>
      <c r="J9928" s="9"/>
      <c r="K9928" s="9"/>
    </row>
    <row r="9929" spans="1:11" x14ac:dyDescent="0.25">
      <c r="A9929" s="2"/>
      <c r="B9929" s="2"/>
      <c r="C9929" s="2"/>
      <c r="E9929" s="2"/>
      <c r="G9929" s="2"/>
      <c r="H9929" s="6"/>
      <c r="I9929" s="9"/>
      <c r="J9929" s="9"/>
      <c r="K9929" s="9"/>
    </row>
    <row r="9930" spans="1:11" x14ac:dyDescent="0.25">
      <c r="A9930" s="2"/>
      <c r="B9930" s="2"/>
      <c r="C9930" s="2"/>
      <c r="E9930" s="2"/>
      <c r="G9930" s="2"/>
      <c r="H9930" s="6"/>
      <c r="I9930" s="9"/>
      <c r="J9930" s="9"/>
      <c r="K9930" s="9"/>
    </row>
    <row r="9931" spans="1:11" x14ac:dyDescent="0.25">
      <c r="A9931" s="2"/>
      <c r="B9931" s="2"/>
      <c r="C9931" s="2"/>
      <c r="E9931" s="2"/>
      <c r="G9931" s="2"/>
      <c r="H9931" s="6"/>
      <c r="I9931" s="9"/>
      <c r="J9931" s="9"/>
      <c r="K9931" s="9"/>
    </row>
    <row r="9932" spans="1:11" x14ac:dyDescent="0.25">
      <c r="A9932" s="2"/>
      <c r="B9932" s="2"/>
      <c r="C9932" s="2"/>
      <c r="E9932" s="2"/>
      <c r="G9932" s="2"/>
      <c r="H9932" s="6"/>
      <c r="I9932" s="9"/>
      <c r="J9932" s="9"/>
      <c r="K9932" s="9"/>
    </row>
    <row r="9933" spans="1:11" x14ac:dyDescent="0.25">
      <c r="A9933" s="2"/>
      <c r="B9933" s="2"/>
      <c r="C9933" s="2"/>
      <c r="E9933" s="2"/>
      <c r="G9933" s="2"/>
      <c r="H9933" s="6"/>
      <c r="I9933" s="9"/>
      <c r="J9933" s="9"/>
      <c r="K9933" s="9"/>
    </row>
    <row r="9934" spans="1:11" x14ac:dyDescent="0.25">
      <c r="A9934" s="2"/>
      <c r="B9934" s="2"/>
      <c r="C9934" s="2"/>
      <c r="E9934" s="2"/>
      <c r="G9934" s="2"/>
      <c r="H9934" s="6"/>
      <c r="I9934" s="9"/>
      <c r="J9934" s="9"/>
      <c r="K9934" s="9"/>
    </row>
    <row r="9935" spans="1:11" x14ac:dyDescent="0.25">
      <c r="A9935" s="2"/>
      <c r="B9935" s="2"/>
      <c r="C9935" s="2"/>
      <c r="E9935" s="2"/>
      <c r="G9935" s="2"/>
      <c r="H9935" s="6"/>
      <c r="I9935" s="9"/>
      <c r="J9935" s="9"/>
      <c r="K9935" s="9"/>
    </row>
    <row r="9936" spans="1:11" x14ac:dyDescent="0.25">
      <c r="A9936" s="2"/>
      <c r="B9936" s="2"/>
      <c r="C9936" s="2"/>
      <c r="E9936" s="2"/>
      <c r="G9936" s="2"/>
      <c r="H9936" s="6"/>
      <c r="I9936" s="9"/>
      <c r="J9936" s="9"/>
      <c r="K9936" s="9"/>
    </row>
    <row r="9937" spans="1:11" x14ac:dyDescent="0.25">
      <c r="A9937" s="2"/>
      <c r="B9937" s="2"/>
      <c r="C9937" s="2"/>
      <c r="E9937" s="2"/>
      <c r="G9937" s="2"/>
      <c r="H9937" s="6"/>
      <c r="I9937" s="9"/>
      <c r="J9937" s="9"/>
      <c r="K9937" s="9"/>
    </row>
    <row r="9938" spans="1:11" x14ac:dyDescent="0.25">
      <c r="A9938" s="2"/>
      <c r="B9938" s="2"/>
      <c r="C9938" s="2"/>
      <c r="E9938" s="2"/>
      <c r="G9938" s="2"/>
      <c r="H9938" s="6"/>
      <c r="I9938" s="9"/>
      <c r="J9938" s="9"/>
      <c r="K9938" s="9"/>
    </row>
    <row r="9939" spans="1:11" x14ac:dyDescent="0.25">
      <c r="A9939" s="2"/>
      <c r="B9939" s="2"/>
      <c r="C9939" s="2"/>
      <c r="E9939" s="2"/>
      <c r="G9939" s="2"/>
      <c r="H9939" s="6"/>
      <c r="I9939" s="9"/>
      <c r="J9939" s="9"/>
      <c r="K9939" s="9"/>
    </row>
    <row r="9940" spans="1:11" x14ac:dyDescent="0.25">
      <c r="A9940" s="2"/>
      <c r="B9940" s="2"/>
      <c r="C9940" s="2"/>
      <c r="E9940" s="2"/>
      <c r="G9940" s="2"/>
      <c r="H9940" s="6"/>
      <c r="I9940" s="9"/>
      <c r="J9940" s="9"/>
      <c r="K9940" s="9"/>
    </row>
    <row r="9941" spans="1:11" x14ac:dyDescent="0.25">
      <c r="A9941" s="2"/>
      <c r="B9941" s="2"/>
      <c r="C9941" s="2"/>
      <c r="E9941" s="2"/>
      <c r="G9941" s="2"/>
      <c r="H9941" s="6"/>
      <c r="I9941" s="9"/>
      <c r="J9941" s="9"/>
      <c r="K9941" s="9"/>
    </row>
    <row r="9942" spans="1:11" x14ac:dyDescent="0.25">
      <c r="A9942" s="2"/>
      <c r="B9942" s="2"/>
      <c r="C9942" s="2"/>
      <c r="E9942" s="2"/>
      <c r="G9942" s="2"/>
      <c r="H9942" s="6"/>
      <c r="I9942" s="9"/>
      <c r="J9942" s="9"/>
      <c r="K9942" s="9"/>
    </row>
    <row r="9943" spans="1:11" x14ac:dyDescent="0.25">
      <c r="A9943" s="2"/>
      <c r="B9943" s="2"/>
      <c r="C9943" s="2"/>
      <c r="E9943" s="2"/>
      <c r="G9943" s="2"/>
      <c r="H9943" s="6"/>
      <c r="I9943" s="9"/>
      <c r="J9943" s="9"/>
      <c r="K9943" s="9"/>
    </row>
    <row r="9944" spans="1:11" x14ac:dyDescent="0.25">
      <c r="A9944" s="2"/>
      <c r="B9944" s="2"/>
      <c r="C9944" s="2"/>
      <c r="E9944" s="2"/>
      <c r="G9944" s="2"/>
      <c r="H9944" s="6"/>
      <c r="I9944" s="9"/>
      <c r="J9944" s="9"/>
      <c r="K9944" s="9"/>
    </row>
    <row r="9945" spans="1:11" x14ac:dyDescent="0.25">
      <c r="A9945" s="2"/>
      <c r="B9945" s="2"/>
      <c r="C9945" s="2"/>
      <c r="E9945" s="2"/>
      <c r="G9945" s="2"/>
      <c r="H9945" s="6"/>
      <c r="I9945" s="9"/>
      <c r="J9945" s="9"/>
      <c r="K9945" s="9"/>
    </row>
    <row r="9946" spans="1:11" x14ac:dyDescent="0.25">
      <c r="A9946" s="2"/>
      <c r="B9946" s="2"/>
      <c r="C9946" s="2"/>
      <c r="E9946" s="2"/>
      <c r="G9946" s="2"/>
      <c r="H9946" s="6"/>
      <c r="I9946" s="9"/>
      <c r="J9946" s="9"/>
      <c r="K9946" s="9"/>
    </row>
    <row r="9947" spans="1:11" x14ac:dyDescent="0.25">
      <c r="A9947" s="2"/>
      <c r="B9947" s="2"/>
      <c r="C9947" s="2"/>
      <c r="E9947" s="2"/>
      <c r="G9947" s="2"/>
      <c r="H9947" s="6"/>
      <c r="I9947" s="9"/>
      <c r="J9947" s="9"/>
      <c r="K9947" s="9"/>
    </row>
    <row r="9948" spans="1:11" x14ac:dyDescent="0.25">
      <c r="A9948" s="2"/>
      <c r="B9948" s="2"/>
      <c r="C9948" s="2"/>
      <c r="E9948" s="2"/>
      <c r="G9948" s="2"/>
      <c r="H9948" s="6"/>
      <c r="I9948" s="9"/>
      <c r="J9948" s="9"/>
      <c r="K9948" s="9"/>
    </row>
    <row r="9949" spans="1:11" x14ac:dyDescent="0.25">
      <c r="A9949" s="2"/>
      <c r="B9949" s="2"/>
      <c r="C9949" s="2"/>
      <c r="E9949" s="2"/>
      <c r="G9949" s="2"/>
      <c r="H9949" s="6"/>
      <c r="I9949" s="9"/>
      <c r="J9949" s="9"/>
      <c r="K9949" s="9"/>
    </row>
    <row r="9950" spans="1:11" x14ac:dyDescent="0.25">
      <c r="A9950" s="2"/>
      <c r="B9950" s="2"/>
      <c r="C9950" s="2"/>
      <c r="E9950" s="2"/>
      <c r="G9950" s="2"/>
      <c r="H9950" s="6"/>
      <c r="I9950" s="9"/>
      <c r="J9950" s="9"/>
      <c r="K9950" s="9"/>
    </row>
    <row r="9951" spans="1:11" x14ac:dyDescent="0.25">
      <c r="A9951" s="2"/>
      <c r="B9951" s="2"/>
      <c r="C9951" s="2"/>
      <c r="E9951" s="2"/>
      <c r="G9951" s="2"/>
      <c r="H9951" s="6"/>
      <c r="I9951" s="9"/>
      <c r="J9951" s="9"/>
      <c r="K9951" s="9"/>
    </row>
    <row r="9952" spans="1:11" x14ac:dyDescent="0.25">
      <c r="A9952" s="2"/>
      <c r="B9952" s="2"/>
      <c r="C9952" s="2"/>
      <c r="E9952" s="2"/>
      <c r="G9952" s="2"/>
      <c r="H9952" s="6"/>
      <c r="I9952" s="9"/>
      <c r="J9952" s="9"/>
      <c r="K9952" s="9"/>
    </row>
    <row r="9953" spans="1:11" x14ac:dyDescent="0.25">
      <c r="A9953" s="2"/>
      <c r="B9953" s="2"/>
      <c r="C9953" s="2"/>
      <c r="E9953" s="2"/>
      <c r="G9953" s="2"/>
      <c r="H9953" s="6"/>
      <c r="I9953" s="9"/>
      <c r="J9953" s="9"/>
      <c r="K9953" s="9"/>
    </row>
    <row r="9954" spans="1:11" x14ac:dyDescent="0.25">
      <c r="A9954" s="2"/>
      <c r="B9954" s="2"/>
      <c r="C9954" s="2"/>
      <c r="E9954" s="2"/>
      <c r="G9954" s="2"/>
      <c r="H9954" s="6"/>
      <c r="I9954" s="9"/>
      <c r="J9954" s="9"/>
      <c r="K9954" s="9"/>
    </row>
    <row r="9955" spans="1:11" x14ac:dyDescent="0.25">
      <c r="A9955" s="2"/>
      <c r="B9955" s="2"/>
      <c r="C9955" s="2"/>
      <c r="E9955" s="2"/>
      <c r="G9955" s="2"/>
      <c r="H9955" s="6"/>
      <c r="I9955" s="9"/>
      <c r="J9955" s="9"/>
      <c r="K9955" s="9"/>
    </row>
    <row r="9956" spans="1:11" x14ac:dyDescent="0.25">
      <c r="A9956" s="2"/>
      <c r="B9956" s="2"/>
      <c r="C9956" s="2"/>
      <c r="E9956" s="2"/>
      <c r="G9956" s="2"/>
      <c r="H9956" s="6"/>
      <c r="I9956" s="9"/>
      <c r="J9956" s="9"/>
      <c r="K9956" s="9"/>
    </row>
    <row r="9957" spans="1:11" x14ac:dyDescent="0.25">
      <c r="A9957" s="2"/>
      <c r="B9957" s="2"/>
      <c r="C9957" s="2"/>
      <c r="E9957" s="2"/>
      <c r="G9957" s="2"/>
      <c r="H9957" s="6"/>
      <c r="I9957" s="9"/>
      <c r="J9957" s="9"/>
      <c r="K9957" s="9"/>
    </row>
    <row r="9958" spans="1:11" x14ac:dyDescent="0.25">
      <c r="A9958" s="2"/>
      <c r="B9958" s="2"/>
      <c r="C9958" s="2"/>
      <c r="E9958" s="2"/>
      <c r="G9958" s="2"/>
      <c r="H9958" s="6"/>
      <c r="I9958" s="9"/>
      <c r="J9958" s="9"/>
      <c r="K9958" s="9"/>
    </row>
    <row r="9959" spans="1:11" x14ac:dyDescent="0.25">
      <c r="A9959" s="2"/>
      <c r="B9959" s="2"/>
      <c r="C9959" s="2"/>
      <c r="E9959" s="2"/>
      <c r="G9959" s="2"/>
      <c r="H9959" s="6"/>
      <c r="I9959" s="9"/>
      <c r="J9959" s="9"/>
      <c r="K9959" s="9"/>
    </row>
    <row r="9960" spans="1:11" x14ac:dyDescent="0.25">
      <c r="A9960" s="2"/>
      <c r="B9960" s="2"/>
      <c r="C9960" s="2"/>
      <c r="E9960" s="2"/>
      <c r="G9960" s="2"/>
      <c r="H9960" s="6"/>
      <c r="I9960" s="9"/>
      <c r="J9960" s="9"/>
      <c r="K9960" s="9"/>
    </row>
    <row r="9961" spans="1:11" x14ac:dyDescent="0.25">
      <c r="A9961" s="2"/>
      <c r="B9961" s="2"/>
      <c r="C9961" s="2"/>
      <c r="E9961" s="2"/>
      <c r="G9961" s="2"/>
      <c r="H9961" s="6"/>
      <c r="I9961" s="9"/>
      <c r="J9961" s="9"/>
      <c r="K9961" s="9"/>
    </row>
    <row r="9962" spans="1:11" x14ac:dyDescent="0.25">
      <c r="A9962" s="2"/>
      <c r="B9962" s="2"/>
      <c r="C9962" s="2"/>
      <c r="E9962" s="2"/>
      <c r="G9962" s="2"/>
      <c r="H9962" s="6"/>
      <c r="I9962" s="9"/>
      <c r="J9962" s="9"/>
      <c r="K9962" s="9"/>
    </row>
    <row r="9963" spans="1:11" x14ac:dyDescent="0.25">
      <c r="A9963" s="2"/>
      <c r="B9963" s="2"/>
      <c r="C9963" s="2"/>
      <c r="E9963" s="2"/>
      <c r="G9963" s="2"/>
      <c r="H9963" s="6"/>
      <c r="I9963" s="9"/>
      <c r="J9963" s="9"/>
      <c r="K9963" s="9"/>
    </row>
    <row r="9964" spans="1:11" x14ac:dyDescent="0.25">
      <c r="A9964" s="2"/>
      <c r="B9964" s="2"/>
      <c r="C9964" s="2"/>
      <c r="E9964" s="2"/>
      <c r="G9964" s="2"/>
      <c r="H9964" s="6"/>
      <c r="I9964" s="9"/>
      <c r="J9964" s="9"/>
      <c r="K9964" s="9"/>
    </row>
    <row r="9965" spans="1:11" x14ac:dyDescent="0.25">
      <c r="A9965" s="2"/>
      <c r="B9965" s="2"/>
      <c r="C9965" s="2"/>
      <c r="E9965" s="2"/>
      <c r="G9965" s="2"/>
      <c r="H9965" s="6"/>
      <c r="I9965" s="9"/>
      <c r="J9965" s="9"/>
      <c r="K9965" s="9"/>
    </row>
    <row r="9966" spans="1:11" x14ac:dyDescent="0.25">
      <c r="A9966" s="2"/>
      <c r="B9966" s="2"/>
      <c r="C9966" s="2"/>
      <c r="E9966" s="2"/>
      <c r="G9966" s="2"/>
      <c r="H9966" s="6"/>
      <c r="I9966" s="9"/>
      <c r="J9966" s="9"/>
      <c r="K9966" s="9"/>
    </row>
    <row r="9967" spans="1:11" x14ac:dyDescent="0.25">
      <c r="A9967" s="2"/>
      <c r="B9967" s="2"/>
      <c r="C9967" s="2"/>
      <c r="E9967" s="2"/>
      <c r="G9967" s="2"/>
      <c r="H9967" s="6"/>
      <c r="I9967" s="9"/>
      <c r="J9967" s="9"/>
      <c r="K9967" s="9"/>
    </row>
    <row r="9968" spans="1:11" x14ac:dyDescent="0.25">
      <c r="A9968" s="2"/>
      <c r="B9968" s="2"/>
      <c r="C9968" s="2"/>
      <c r="E9968" s="2"/>
      <c r="G9968" s="2"/>
      <c r="H9968" s="6"/>
      <c r="I9968" s="9"/>
      <c r="J9968" s="9"/>
      <c r="K9968" s="9"/>
    </row>
    <row r="9969" spans="1:11" x14ac:dyDescent="0.25">
      <c r="A9969" s="2"/>
      <c r="B9969" s="2"/>
      <c r="C9969" s="2"/>
      <c r="E9969" s="2"/>
      <c r="G9969" s="2"/>
      <c r="H9969" s="6"/>
      <c r="I9969" s="9"/>
      <c r="J9969" s="9"/>
      <c r="K9969" s="9"/>
    </row>
    <row r="9970" spans="1:11" x14ac:dyDescent="0.25">
      <c r="A9970" s="2"/>
      <c r="B9970" s="2"/>
      <c r="C9970" s="2"/>
      <c r="E9970" s="2"/>
      <c r="G9970" s="2"/>
      <c r="H9970" s="6"/>
      <c r="I9970" s="9"/>
      <c r="J9970" s="9"/>
      <c r="K9970" s="9"/>
    </row>
    <row r="9971" spans="1:11" x14ac:dyDescent="0.25">
      <c r="A9971" s="2"/>
      <c r="B9971" s="2"/>
      <c r="C9971" s="2"/>
      <c r="E9971" s="2"/>
      <c r="G9971" s="2"/>
      <c r="H9971" s="6"/>
      <c r="I9971" s="9"/>
      <c r="J9971" s="9"/>
      <c r="K9971" s="9"/>
    </row>
    <row r="9972" spans="1:11" x14ac:dyDescent="0.25">
      <c r="A9972" s="2"/>
      <c r="B9972" s="2"/>
      <c r="C9972" s="2"/>
      <c r="E9972" s="2"/>
      <c r="G9972" s="2"/>
      <c r="H9972" s="6"/>
      <c r="I9972" s="9"/>
      <c r="J9972" s="9"/>
      <c r="K9972" s="9"/>
    </row>
    <row r="9973" spans="1:11" x14ac:dyDescent="0.25">
      <c r="A9973" s="2"/>
      <c r="B9973" s="2"/>
      <c r="C9973" s="2"/>
      <c r="E9973" s="2"/>
      <c r="G9973" s="2"/>
      <c r="H9973" s="6"/>
      <c r="I9973" s="9"/>
      <c r="J9973" s="9"/>
      <c r="K9973" s="9"/>
    </row>
    <row r="9974" spans="1:11" x14ac:dyDescent="0.25">
      <c r="A9974" s="2"/>
      <c r="B9974" s="2"/>
      <c r="C9974" s="2"/>
      <c r="E9974" s="2"/>
      <c r="G9974" s="2"/>
      <c r="H9974" s="6"/>
      <c r="I9974" s="9"/>
      <c r="J9974" s="9"/>
      <c r="K9974" s="9"/>
    </row>
    <row r="9975" spans="1:11" x14ac:dyDescent="0.25">
      <c r="A9975" s="2"/>
      <c r="B9975" s="2"/>
      <c r="C9975" s="2"/>
      <c r="E9975" s="2"/>
      <c r="G9975" s="2"/>
      <c r="H9975" s="6"/>
      <c r="I9975" s="9"/>
      <c r="J9975" s="9"/>
      <c r="K9975" s="9"/>
    </row>
    <row r="9976" spans="1:11" x14ac:dyDescent="0.25">
      <c r="A9976" s="2"/>
      <c r="B9976" s="2"/>
      <c r="C9976" s="2"/>
      <c r="E9976" s="2"/>
      <c r="G9976" s="2"/>
      <c r="H9976" s="6"/>
      <c r="I9976" s="9"/>
      <c r="J9976" s="9"/>
      <c r="K9976" s="9"/>
    </row>
    <row r="9977" spans="1:11" x14ac:dyDescent="0.25">
      <c r="A9977" s="2"/>
      <c r="B9977" s="2"/>
      <c r="C9977" s="2"/>
      <c r="E9977" s="2"/>
      <c r="G9977" s="2"/>
      <c r="H9977" s="6"/>
      <c r="I9977" s="9"/>
      <c r="J9977" s="9"/>
      <c r="K9977" s="9"/>
    </row>
    <row r="9978" spans="1:11" x14ac:dyDescent="0.25">
      <c r="A9978" s="2"/>
      <c r="B9978" s="2"/>
      <c r="C9978" s="2"/>
      <c r="E9978" s="2"/>
      <c r="G9978" s="2"/>
      <c r="H9978" s="6"/>
      <c r="I9978" s="9"/>
      <c r="J9978" s="9"/>
      <c r="K9978" s="9"/>
    </row>
    <row r="9979" spans="1:11" x14ac:dyDescent="0.25">
      <c r="A9979" s="2"/>
      <c r="B9979" s="2"/>
      <c r="C9979" s="2"/>
      <c r="E9979" s="2"/>
      <c r="G9979" s="2"/>
      <c r="H9979" s="6"/>
      <c r="I9979" s="9"/>
      <c r="J9979" s="9"/>
      <c r="K9979" s="9"/>
    </row>
    <row r="9980" spans="1:11" x14ac:dyDescent="0.25">
      <c r="A9980" s="2"/>
      <c r="B9980" s="2"/>
      <c r="C9980" s="2"/>
      <c r="E9980" s="2"/>
      <c r="G9980" s="2"/>
      <c r="H9980" s="6"/>
      <c r="I9980" s="9"/>
      <c r="J9980" s="9"/>
      <c r="K9980" s="9"/>
    </row>
    <row r="9981" spans="1:11" x14ac:dyDescent="0.25">
      <c r="A9981" s="2"/>
      <c r="B9981" s="2"/>
      <c r="C9981" s="2"/>
      <c r="E9981" s="2"/>
      <c r="G9981" s="2"/>
      <c r="H9981" s="6"/>
      <c r="I9981" s="9"/>
      <c r="J9981" s="9"/>
      <c r="K9981" s="9"/>
    </row>
    <row r="9982" spans="1:11" x14ac:dyDescent="0.25">
      <c r="A9982" s="2"/>
      <c r="B9982" s="2"/>
      <c r="C9982" s="2"/>
      <c r="E9982" s="2"/>
      <c r="G9982" s="2"/>
      <c r="H9982" s="6"/>
      <c r="I9982" s="9"/>
      <c r="J9982" s="9"/>
      <c r="K9982" s="9"/>
    </row>
    <row r="9983" spans="1:11" x14ac:dyDescent="0.25">
      <c r="A9983" s="2"/>
      <c r="B9983" s="2"/>
      <c r="C9983" s="2"/>
      <c r="E9983" s="2"/>
      <c r="G9983" s="2"/>
      <c r="H9983" s="6"/>
      <c r="I9983" s="9"/>
      <c r="J9983" s="9"/>
      <c r="K9983" s="9"/>
    </row>
    <row r="9984" spans="1:11" x14ac:dyDescent="0.25">
      <c r="A9984" s="2"/>
      <c r="B9984" s="2"/>
      <c r="C9984" s="2"/>
      <c r="E9984" s="2"/>
      <c r="G9984" s="2"/>
      <c r="H9984" s="6"/>
      <c r="I9984" s="9"/>
      <c r="J9984" s="9"/>
      <c r="K9984" s="9"/>
    </row>
    <row r="9985" spans="1:11" x14ac:dyDescent="0.25">
      <c r="A9985" s="2"/>
      <c r="B9985" s="2"/>
      <c r="C9985" s="2"/>
      <c r="E9985" s="2"/>
      <c r="G9985" s="2"/>
      <c r="H9985" s="6"/>
      <c r="I9985" s="9"/>
      <c r="J9985" s="9"/>
      <c r="K9985" s="9"/>
    </row>
    <row r="9986" spans="1:11" x14ac:dyDescent="0.25">
      <c r="A9986" s="2"/>
      <c r="B9986" s="2"/>
      <c r="C9986" s="2"/>
      <c r="E9986" s="2"/>
      <c r="G9986" s="2"/>
      <c r="H9986" s="6"/>
      <c r="I9986" s="9"/>
      <c r="J9986" s="9"/>
      <c r="K9986" s="9"/>
    </row>
    <row r="9987" spans="1:11" x14ac:dyDescent="0.25">
      <c r="A9987" s="2"/>
      <c r="B9987" s="2"/>
      <c r="C9987" s="2"/>
      <c r="E9987" s="2"/>
      <c r="G9987" s="2"/>
      <c r="H9987" s="6"/>
      <c r="I9987" s="9"/>
      <c r="J9987" s="9"/>
      <c r="K9987" s="9"/>
    </row>
    <row r="9988" spans="1:11" x14ac:dyDescent="0.25">
      <c r="A9988" s="2"/>
      <c r="B9988" s="2"/>
      <c r="C9988" s="2"/>
      <c r="E9988" s="2"/>
      <c r="G9988" s="2"/>
      <c r="H9988" s="6"/>
      <c r="I9988" s="9"/>
      <c r="J9988" s="9"/>
      <c r="K9988" s="9"/>
    </row>
    <row r="9989" spans="1:11" x14ac:dyDescent="0.25">
      <c r="A9989" s="2"/>
      <c r="B9989" s="2"/>
      <c r="C9989" s="2"/>
      <c r="E9989" s="2"/>
      <c r="G9989" s="2"/>
      <c r="H9989" s="6"/>
      <c r="I9989" s="9"/>
      <c r="J9989" s="9"/>
      <c r="K9989" s="9"/>
    </row>
    <row r="9990" spans="1:11" x14ac:dyDescent="0.25">
      <c r="A9990" s="2"/>
      <c r="B9990" s="2"/>
      <c r="C9990" s="2"/>
      <c r="E9990" s="2"/>
      <c r="G9990" s="2"/>
      <c r="H9990" s="6"/>
      <c r="I9990" s="9"/>
      <c r="J9990" s="9"/>
      <c r="K9990" s="9"/>
    </row>
    <row r="9991" spans="1:11" x14ac:dyDescent="0.25">
      <c r="A9991" s="2"/>
      <c r="B9991" s="2"/>
      <c r="C9991" s="2"/>
      <c r="E9991" s="2"/>
      <c r="G9991" s="2"/>
      <c r="H9991" s="6"/>
      <c r="I9991" s="9"/>
      <c r="J9991" s="9"/>
      <c r="K9991" s="9"/>
    </row>
    <row r="9992" spans="1:11" x14ac:dyDescent="0.25">
      <c r="A9992" s="2"/>
      <c r="B9992" s="2"/>
      <c r="C9992" s="2"/>
      <c r="E9992" s="2"/>
      <c r="G9992" s="2"/>
      <c r="H9992" s="6"/>
      <c r="I9992" s="9"/>
      <c r="J9992" s="9"/>
      <c r="K9992" s="9"/>
    </row>
    <row r="9993" spans="1:11" x14ac:dyDescent="0.25">
      <c r="A9993" s="2"/>
      <c r="B9993" s="2"/>
      <c r="C9993" s="2"/>
      <c r="E9993" s="2"/>
      <c r="G9993" s="2"/>
      <c r="H9993" s="6"/>
      <c r="I9993" s="9"/>
      <c r="J9993" s="9"/>
      <c r="K9993" s="9"/>
    </row>
    <row r="9994" spans="1:11" x14ac:dyDescent="0.25">
      <c r="A9994" s="2"/>
      <c r="B9994" s="2"/>
      <c r="C9994" s="2"/>
      <c r="E9994" s="2"/>
      <c r="G9994" s="2"/>
      <c r="H9994" s="6"/>
      <c r="I9994" s="9"/>
      <c r="J9994" s="9"/>
      <c r="K9994" s="9"/>
    </row>
    <row r="9995" spans="1:11" x14ac:dyDescent="0.25">
      <c r="A9995" s="2"/>
      <c r="B9995" s="2"/>
      <c r="C9995" s="2"/>
      <c r="E9995" s="2"/>
      <c r="G9995" s="2"/>
      <c r="H9995" s="6"/>
      <c r="I9995" s="9"/>
      <c r="J9995" s="9"/>
      <c r="K9995" s="9"/>
    </row>
    <row r="9996" spans="1:11" x14ac:dyDescent="0.25">
      <c r="A9996" s="2"/>
      <c r="B9996" s="2"/>
      <c r="C9996" s="2"/>
      <c r="E9996" s="2"/>
      <c r="G9996" s="2"/>
      <c r="H9996" s="6"/>
      <c r="I9996" s="9"/>
      <c r="J9996" s="9"/>
      <c r="K9996" s="9"/>
    </row>
    <row r="9997" spans="1:11" x14ac:dyDescent="0.25">
      <c r="A9997" s="2"/>
      <c r="B9997" s="2"/>
      <c r="C9997" s="2"/>
      <c r="E9997" s="2"/>
      <c r="G9997" s="2"/>
      <c r="H9997" s="6"/>
      <c r="I9997" s="9"/>
      <c r="J9997" s="9"/>
      <c r="K9997" s="9"/>
    </row>
    <row r="9998" spans="1:11" x14ac:dyDescent="0.25">
      <c r="A9998" s="2"/>
      <c r="B9998" s="2"/>
      <c r="C9998" s="2"/>
      <c r="E9998" s="2"/>
      <c r="G9998" s="2"/>
      <c r="H9998" s="6"/>
      <c r="I9998" s="9"/>
      <c r="J9998" s="9"/>
      <c r="K9998" s="9"/>
    </row>
    <row r="9999" spans="1:11" x14ac:dyDescent="0.25">
      <c r="A9999" s="2"/>
      <c r="B9999" s="2"/>
      <c r="C9999" s="2"/>
      <c r="E9999" s="2"/>
      <c r="G9999" s="2"/>
      <c r="H9999" s="6"/>
      <c r="I9999" s="9"/>
      <c r="J9999" s="9"/>
      <c r="K9999" s="9"/>
    </row>
    <row r="10000" spans="1:11" x14ac:dyDescent="0.25">
      <c r="A10000" s="2"/>
      <c r="B10000" s="2"/>
      <c r="C10000" s="2"/>
      <c r="E10000" s="2"/>
      <c r="G10000" s="2"/>
      <c r="H10000" s="6"/>
      <c r="I10000" s="9"/>
      <c r="J10000" s="9"/>
      <c r="K10000" s="9"/>
    </row>
    <row r="10001" spans="1:11" x14ac:dyDescent="0.25">
      <c r="A10001" s="2"/>
      <c r="B10001" s="2"/>
      <c r="C10001" s="2"/>
      <c r="E10001" s="2"/>
      <c r="G10001" s="2"/>
      <c r="H10001" s="6"/>
      <c r="I10001" s="9"/>
      <c r="J10001" s="9"/>
      <c r="K10001" s="9"/>
    </row>
    <row r="10002" spans="1:11" x14ac:dyDescent="0.25">
      <c r="A10002" s="2"/>
      <c r="B10002" s="2"/>
      <c r="C10002" s="2"/>
      <c r="E10002" s="2"/>
      <c r="G10002" s="2"/>
      <c r="H10002" s="6"/>
      <c r="I10002" s="9"/>
      <c r="J10002" s="9"/>
      <c r="K10002" s="9"/>
    </row>
    <row r="10003" spans="1:11" x14ac:dyDescent="0.25">
      <c r="A10003" s="2"/>
      <c r="B10003" s="2"/>
      <c r="C10003" s="2"/>
      <c r="E10003" s="2"/>
      <c r="G10003" s="2"/>
      <c r="H10003" s="6"/>
      <c r="I10003" s="9"/>
      <c r="J10003" s="9"/>
      <c r="K10003" s="9"/>
    </row>
    <row r="10004" spans="1:11" x14ac:dyDescent="0.25">
      <c r="A10004" s="2"/>
      <c r="B10004" s="2"/>
      <c r="C10004" s="2"/>
      <c r="E10004" s="2"/>
      <c r="G10004" s="2"/>
      <c r="H10004" s="6"/>
      <c r="I10004" s="9"/>
      <c r="J10004" s="9"/>
      <c r="K10004" s="9"/>
    </row>
    <row r="10005" spans="1:11" x14ac:dyDescent="0.25">
      <c r="A10005" s="2"/>
      <c r="B10005" s="2"/>
      <c r="C10005" s="2"/>
      <c r="E10005" s="2"/>
      <c r="G10005" s="2"/>
      <c r="H10005" s="6"/>
      <c r="I10005" s="9"/>
      <c r="J10005" s="9"/>
      <c r="K10005" s="9"/>
    </row>
    <row r="10006" spans="1:11" x14ac:dyDescent="0.25">
      <c r="A10006" s="2"/>
      <c r="B10006" s="2"/>
      <c r="C10006" s="2"/>
      <c r="E10006" s="2"/>
      <c r="G10006" s="2"/>
      <c r="H10006" s="6"/>
      <c r="I10006" s="9"/>
      <c r="J10006" s="9"/>
      <c r="K10006" s="9"/>
    </row>
    <row r="10007" spans="1:11" x14ac:dyDescent="0.25">
      <c r="A10007" s="2"/>
      <c r="B10007" s="2"/>
      <c r="C10007" s="2"/>
      <c r="E10007" s="2"/>
      <c r="G10007" s="2"/>
      <c r="H10007" s="6"/>
      <c r="I10007" s="9"/>
      <c r="J10007" s="9"/>
      <c r="K10007" s="9"/>
    </row>
    <row r="10008" spans="1:11" x14ac:dyDescent="0.25">
      <c r="A10008" s="2"/>
      <c r="B10008" s="2"/>
      <c r="C10008" s="2"/>
      <c r="E10008" s="2"/>
      <c r="G10008" s="2"/>
      <c r="H10008" s="6"/>
      <c r="I10008" s="9"/>
      <c r="J10008" s="9"/>
      <c r="K10008" s="9"/>
    </row>
    <row r="10009" spans="1:11" x14ac:dyDescent="0.25">
      <c r="A10009" s="2"/>
      <c r="B10009" s="2"/>
      <c r="C10009" s="2"/>
      <c r="E10009" s="2"/>
      <c r="G10009" s="2"/>
      <c r="H10009" s="6"/>
      <c r="I10009" s="9"/>
      <c r="J10009" s="9"/>
      <c r="K10009" s="9"/>
    </row>
    <row r="10010" spans="1:11" x14ac:dyDescent="0.25">
      <c r="A10010" s="2"/>
      <c r="B10010" s="2"/>
      <c r="C10010" s="2"/>
      <c r="E10010" s="2"/>
      <c r="G10010" s="2"/>
      <c r="H10010" s="6"/>
      <c r="I10010" s="9"/>
      <c r="J10010" s="9"/>
      <c r="K10010" s="9"/>
    </row>
    <row r="10011" spans="1:11" x14ac:dyDescent="0.25">
      <c r="A10011" s="2"/>
      <c r="B10011" s="2"/>
      <c r="C10011" s="2"/>
      <c r="E10011" s="2"/>
      <c r="G10011" s="2"/>
      <c r="H10011" s="6"/>
      <c r="I10011" s="9"/>
      <c r="J10011" s="9"/>
      <c r="K10011" s="9"/>
    </row>
    <row r="10012" spans="1:11" x14ac:dyDescent="0.25">
      <c r="A10012" s="2"/>
      <c r="B10012" s="2"/>
      <c r="C10012" s="2"/>
      <c r="E10012" s="2"/>
      <c r="G10012" s="2"/>
      <c r="H10012" s="6"/>
      <c r="I10012" s="9"/>
      <c r="J10012" s="9"/>
      <c r="K10012" s="9"/>
    </row>
    <row r="10013" spans="1:11" x14ac:dyDescent="0.25">
      <c r="A10013" s="2"/>
      <c r="B10013" s="2"/>
      <c r="C10013" s="2"/>
      <c r="E10013" s="2"/>
      <c r="G10013" s="2"/>
      <c r="H10013" s="6"/>
      <c r="I10013" s="9"/>
      <c r="J10013" s="9"/>
      <c r="K10013" s="9"/>
    </row>
    <row r="10014" spans="1:11" x14ac:dyDescent="0.25">
      <c r="A10014" s="2"/>
      <c r="B10014" s="2"/>
      <c r="C10014" s="2"/>
      <c r="E10014" s="2"/>
      <c r="G10014" s="2"/>
      <c r="H10014" s="6"/>
      <c r="I10014" s="9"/>
      <c r="J10014" s="9"/>
      <c r="K10014" s="9"/>
    </row>
    <row r="10015" spans="1:11" x14ac:dyDescent="0.25">
      <c r="A10015" s="2"/>
      <c r="B10015" s="2"/>
      <c r="C10015" s="2"/>
      <c r="E10015" s="2"/>
      <c r="G10015" s="2"/>
      <c r="H10015" s="6"/>
      <c r="I10015" s="9"/>
      <c r="J10015" s="9"/>
      <c r="K10015" s="9"/>
    </row>
    <row r="10016" spans="1:11" x14ac:dyDescent="0.25">
      <c r="A10016" s="2"/>
      <c r="B10016" s="2"/>
      <c r="C10016" s="2"/>
      <c r="E10016" s="2"/>
      <c r="G10016" s="2"/>
      <c r="H10016" s="6"/>
      <c r="I10016" s="9"/>
      <c r="J10016" s="9"/>
      <c r="K10016" s="9"/>
    </row>
    <row r="10017" spans="1:11" x14ac:dyDescent="0.25">
      <c r="A10017" s="2"/>
      <c r="B10017" s="2"/>
      <c r="C10017" s="2"/>
      <c r="E10017" s="2"/>
      <c r="G10017" s="2"/>
      <c r="H10017" s="6"/>
      <c r="I10017" s="9"/>
      <c r="J10017" s="9"/>
      <c r="K10017" s="9"/>
    </row>
    <row r="10018" spans="1:11" x14ac:dyDescent="0.25">
      <c r="A10018" s="2"/>
      <c r="B10018" s="2"/>
      <c r="C10018" s="2"/>
      <c r="E10018" s="2"/>
      <c r="G10018" s="2"/>
      <c r="H10018" s="6"/>
      <c r="I10018" s="9"/>
      <c r="J10018" s="9"/>
      <c r="K10018" s="9"/>
    </row>
    <row r="10019" spans="1:11" x14ac:dyDescent="0.25">
      <c r="A10019" s="2"/>
      <c r="B10019" s="2"/>
      <c r="C10019" s="2"/>
      <c r="E10019" s="2"/>
      <c r="G10019" s="2"/>
      <c r="H10019" s="6"/>
      <c r="I10019" s="9"/>
      <c r="J10019" s="9"/>
      <c r="K10019" s="9"/>
    </row>
    <row r="10020" spans="1:11" x14ac:dyDescent="0.25">
      <c r="A10020" s="2"/>
      <c r="B10020" s="2"/>
      <c r="C10020" s="2"/>
      <c r="E10020" s="2"/>
      <c r="G10020" s="2"/>
      <c r="H10020" s="6"/>
      <c r="I10020" s="9"/>
      <c r="J10020" s="9"/>
      <c r="K10020" s="9"/>
    </row>
    <row r="10021" spans="1:11" x14ac:dyDescent="0.25">
      <c r="A10021" s="2"/>
      <c r="B10021" s="2"/>
      <c r="C10021" s="2"/>
      <c r="E10021" s="2"/>
      <c r="G10021" s="2"/>
      <c r="H10021" s="6"/>
      <c r="I10021" s="9"/>
      <c r="J10021" s="9"/>
      <c r="K10021" s="9"/>
    </row>
    <row r="10022" spans="1:11" x14ac:dyDescent="0.25">
      <c r="A10022" s="2"/>
      <c r="B10022" s="2"/>
      <c r="C10022" s="2"/>
      <c r="E10022" s="2"/>
      <c r="G10022" s="2"/>
      <c r="H10022" s="6"/>
      <c r="I10022" s="9"/>
      <c r="J10022" s="9"/>
      <c r="K10022" s="9"/>
    </row>
    <row r="10023" spans="1:11" x14ac:dyDescent="0.25">
      <c r="A10023" s="2"/>
      <c r="B10023" s="2"/>
      <c r="C10023" s="2"/>
      <c r="E10023" s="2"/>
      <c r="G10023" s="2"/>
      <c r="H10023" s="6"/>
      <c r="I10023" s="9"/>
      <c r="J10023" s="9"/>
      <c r="K10023" s="9"/>
    </row>
    <row r="10024" spans="1:11" x14ac:dyDescent="0.25">
      <c r="A10024" s="2"/>
      <c r="B10024" s="2"/>
      <c r="C10024" s="2"/>
      <c r="E10024" s="2"/>
      <c r="G10024" s="2"/>
      <c r="H10024" s="6"/>
      <c r="I10024" s="9"/>
      <c r="J10024" s="9"/>
      <c r="K10024" s="9"/>
    </row>
    <row r="10025" spans="1:11" x14ac:dyDescent="0.25">
      <c r="A10025" s="2"/>
      <c r="B10025" s="2"/>
      <c r="C10025" s="2"/>
      <c r="E10025" s="2"/>
      <c r="G10025" s="2"/>
      <c r="H10025" s="6"/>
      <c r="I10025" s="9"/>
      <c r="J10025" s="9"/>
      <c r="K10025" s="9"/>
    </row>
    <row r="10026" spans="1:11" x14ac:dyDescent="0.25">
      <c r="A10026" s="2"/>
      <c r="B10026" s="2"/>
      <c r="C10026" s="2"/>
      <c r="E10026" s="2"/>
      <c r="G10026" s="2"/>
      <c r="H10026" s="6"/>
      <c r="I10026" s="9"/>
      <c r="J10026" s="9"/>
      <c r="K10026" s="9"/>
    </row>
    <row r="10027" spans="1:11" x14ac:dyDescent="0.25">
      <c r="A10027" s="2"/>
      <c r="B10027" s="2"/>
      <c r="C10027" s="2"/>
      <c r="E10027" s="2"/>
      <c r="G10027" s="2"/>
      <c r="H10027" s="6"/>
      <c r="I10027" s="9"/>
      <c r="J10027" s="9"/>
      <c r="K10027" s="9"/>
    </row>
    <row r="10028" spans="1:11" x14ac:dyDescent="0.25">
      <c r="A10028" s="2"/>
      <c r="B10028" s="2"/>
      <c r="C10028" s="2"/>
      <c r="E10028" s="2"/>
      <c r="G10028" s="2"/>
      <c r="H10028" s="6"/>
      <c r="I10028" s="9"/>
      <c r="J10028" s="9"/>
      <c r="K10028" s="9"/>
    </row>
    <row r="10029" spans="1:11" x14ac:dyDescent="0.25">
      <c r="A10029" s="2"/>
      <c r="B10029" s="2"/>
      <c r="C10029" s="2"/>
      <c r="E10029" s="2"/>
      <c r="G10029" s="2"/>
      <c r="H10029" s="6"/>
      <c r="I10029" s="9"/>
      <c r="J10029" s="9"/>
      <c r="K10029" s="9"/>
    </row>
    <row r="10030" spans="1:11" x14ac:dyDescent="0.25">
      <c r="A10030" s="2"/>
      <c r="B10030" s="2"/>
      <c r="C10030" s="2"/>
      <c r="E10030" s="2"/>
      <c r="G10030" s="2"/>
      <c r="H10030" s="6"/>
      <c r="I10030" s="9"/>
      <c r="J10030" s="9"/>
      <c r="K10030" s="9"/>
    </row>
    <row r="10031" spans="1:11" x14ac:dyDescent="0.25">
      <c r="A10031" s="2"/>
      <c r="B10031" s="2"/>
      <c r="C10031" s="2"/>
      <c r="E10031" s="2"/>
      <c r="G10031" s="2"/>
      <c r="H10031" s="6"/>
      <c r="I10031" s="9"/>
      <c r="J10031" s="9"/>
      <c r="K10031" s="9"/>
    </row>
    <row r="10032" spans="1:11" x14ac:dyDescent="0.25">
      <c r="A10032" s="2"/>
      <c r="B10032" s="2"/>
      <c r="C10032" s="2"/>
      <c r="E10032" s="2"/>
      <c r="G10032" s="2"/>
      <c r="H10032" s="6"/>
      <c r="I10032" s="9"/>
      <c r="J10032" s="9"/>
      <c r="K10032" s="9"/>
    </row>
    <row r="10033" spans="1:11" x14ac:dyDescent="0.25">
      <c r="A10033" s="2"/>
      <c r="B10033" s="2"/>
      <c r="C10033" s="2"/>
      <c r="E10033" s="2"/>
      <c r="G10033" s="2"/>
      <c r="H10033" s="6"/>
      <c r="I10033" s="9"/>
      <c r="J10033" s="9"/>
      <c r="K10033" s="9"/>
    </row>
    <row r="10034" spans="1:11" x14ac:dyDescent="0.25">
      <c r="A10034" s="2"/>
      <c r="B10034" s="2"/>
      <c r="C10034" s="2"/>
      <c r="E10034" s="2"/>
      <c r="G10034" s="2"/>
      <c r="H10034" s="6"/>
      <c r="I10034" s="9"/>
      <c r="J10034" s="9"/>
      <c r="K10034" s="9"/>
    </row>
    <row r="10035" spans="1:11" x14ac:dyDescent="0.25">
      <c r="A10035" s="2"/>
      <c r="B10035" s="2"/>
      <c r="C10035" s="2"/>
      <c r="E10035" s="2"/>
      <c r="G10035" s="2"/>
      <c r="H10035" s="6"/>
      <c r="I10035" s="9"/>
      <c r="J10035" s="9"/>
      <c r="K10035" s="9"/>
    </row>
    <row r="10036" spans="1:11" x14ac:dyDescent="0.25">
      <c r="A10036" s="2"/>
      <c r="B10036" s="2"/>
      <c r="C10036" s="2"/>
      <c r="E10036" s="2"/>
      <c r="G10036" s="2"/>
      <c r="H10036" s="6"/>
      <c r="I10036" s="9"/>
      <c r="J10036" s="9"/>
      <c r="K10036" s="9"/>
    </row>
    <row r="10037" spans="1:11" x14ac:dyDescent="0.25">
      <c r="A10037" s="2"/>
      <c r="B10037" s="2"/>
      <c r="C10037" s="2"/>
      <c r="E10037" s="2"/>
      <c r="G10037" s="2"/>
      <c r="H10037" s="6"/>
      <c r="I10037" s="9"/>
      <c r="J10037" s="9"/>
      <c r="K10037" s="9"/>
    </row>
    <row r="10038" spans="1:11" x14ac:dyDescent="0.25">
      <c r="A10038" s="2"/>
      <c r="B10038" s="2"/>
      <c r="C10038" s="2"/>
      <c r="E10038" s="2"/>
      <c r="G10038" s="2"/>
      <c r="H10038" s="6"/>
      <c r="I10038" s="9"/>
      <c r="J10038" s="9"/>
      <c r="K10038" s="9"/>
    </row>
    <row r="10039" spans="1:11" x14ac:dyDescent="0.25">
      <c r="A10039" s="2"/>
      <c r="B10039" s="2"/>
      <c r="C10039" s="2"/>
      <c r="E10039" s="2"/>
      <c r="G10039" s="2"/>
      <c r="H10039" s="6"/>
      <c r="I10039" s="9"/>
      <c r="J10039" s="9"/>
      <c r="K10039" s="9"/>
    </row>
    <row r="10040" spans="1:11" x14ac:dyDescent="0.25">
      <c r="A10040" s="2"/>
      <c r="B10040" s="2"/>
      <c r="C10040" s="2"/>
      <c r="E10040" s="2"/>
      <c r="G10040" s="2"/>
      <c r="H10040" s="6"/>
      <c r="I10040" s="9"/>
      <c r="J10040" s="9"/>
      <c r="K10040" s="9"/>
    </row>
    <row r="10041" spans="1:11" x14ac:dyDescent="0.25">
      <c r="A10041" s="2"/>
      <c r="B10041" s="2"/>
      <c r="C10041" s="2"/>
      <c r="E10041" s="2"/>
      <c r="G10041" s="2"/>
      <c r="H10041" s="6"/>
      <c r="I10041" s="9"/>
      <c r="J10041" s="9"/>
      <c r="K10041" s="9"/>
    </row>
    <row r="10042" spans="1:11" x14ac:dyDescent="0.25">
      <c r="A10042" s="2"/>
      <c r="B10042" s="2"/>
      <c r="C10042" s="2"/>
      <c r="E10042" s="2"/>
      <c r="G10042" s="2"/>
      <c r="H10042" s="6"/>
      <c r="I10042" s="9"/>
      <c r="J10042" s="9"/>
      <c r="K10042" s="9"/>
    </row>
    <row r="10043" spans="1:11" x14ac:dyDescent="0.25">
      <c r="A10043" s="2"/>
      <c r="B10043" s="2"/>
      <c r="C10043" s="2"/>
      <c r="E10043" s="2"/>
      <c r="G10043" s="2"/>
      <c r="H10043" s="6"/>
      <c r="I10043" s="9"/>
      <c r="J10043" s="9"/>
      <c r="K10043" s="9"/>
    </row>
    <row r="10044" spans="1:11" x14ac:dyDescent="0.25">
      <c r="A10044" s="2"/>
      <c r="B10044" s="2"/>
      <c r="C10044" s="2"/>
      <c r="E10044" s="2"/>
      <c r="G10044" s="2"/>
      <c r="H10044" s="6"/>
      <c r="I10044" s="9"/>
      <c r="J10044" s="9"/>
      <c r="K10044" s="9"/>
    </row>
    <row r="10045" spans="1:11" x14ac:dyDescent="0.25">
      <c r="A10045" s="2"/>
      <c r="B10045" s="2"/>
      <c r="C10045" s="2"/>
      <c r="E10045" s="2"/>
      <c r="G10045" s="2"/>
      <c r="H10045" s="6"/>
      <c r="I10045" s="9"/>
      <c r="J10045" s="9"/>
      <c r="K10045" s="9"/>
    </row>
    <row r="10046" spans="1:11" x14ac:dyDescent="0.25">
      <c r="A10046" s="2"/>
      <c r="B10046" s="2"/>
      <c r="C10046" s="2"/>
      <c r="E10046" s="2"/>
      <c r="G10046" s="2"/>
      <c r="H10046" s="6"/>
      <c r="I10046" s="9"/>
      <c r="J10046" s="9"/>
      <c r="K10046" s="9"/>
    </row>
    <row r="10047" spans="1:11" x14ac:dyDescent="0.25">
      <c r="A10047" s="2"/>
      <c r="B10047" s="2"/>
      <c r="C10047" s="2"/>
      <c r="E10047" s="2"/>
      <c r="G10047" s="2"/>
      <c r="H10047" s="6"/>
      <c r="I10047" s="9"/>
      <c r="J10047" s="9"/>
      <c r="K10047" s="9"/>
    </row>
    <row r="10048" spans="1:11" x14ac:dyDescent="0.25">
      <c r="A10048" s="2"/>
      <c r="B10048" s="2"/>
      <c r="C10048" s="2"/>
      <c r="E10048" s="2"/>
      <c r="G10048" s="2"/>
      <c r="H10048" s="6"/>
      <c r="I10048" s="9"/>
      <c r="J10048" s="9"/>
      <c r="K10048" s="9"/>
    </row>
    <row r="10049" spans="1:11" x14ac:dyDescent="0.25">
      <c r="A10049" s="2"/>
      <c r="B10049" s="2"/>
      <c r="C10049" s="2"/>
      <c r="E10049" s="2"/>
      <c r="G10049" s="2"/>
      <c r="H10049" s="6"/>
      <c r="I10049" s="9"/>
      <c r="J10049" s="9"/>
      <c r="K10049" s="9"/>
    </row>
    <row r="10050" spans="1:11" x14ac:dyDescent="0.25">
      <c r="A10050" s="2"/>
      <c r="B10050" s="2"/>
      <c r="C10050" s="2"/>
      <c r="E10050" s="2"/>
      <c r="G10050" s="2"/>
      <c r="H10050" s="6"/>
      <c r="I10050" s="9"/>
      <c r="J10050" s="9"/>
      <c r="K10050" s="9"/>
    </row>
    <row r="10051" spans="1:11" x14ac:dyDescent="0.25">
      <c r="A10051" s="2"/>
      <c r="B10051" s="2"/>
      <c r="C10051" s="2"/>
      <c r="E10051" s="2"/>
      <c r="G10051" s="2"/>
      <c r="H10051" s="6"/>
      <c r="I10051" s="9"/>
      <c r="J10051" s="9"/>
      <c r="K10051" s="9"/>
    </row>
    <row r="10052" spans="1:11" x14ac:dyDescent="0.25">
      <c r="A10052" s="2"/>
      <c r="B10052" s="2"/>
      <c r="C10052" s="2"/>
      <c r="E10052" s="2"/>
      <c r="G10052" s="2"/>
      <c r="H10052" s="6"/>
      <c r="I10052" s="9"/>
      <c r="J10052" s="9"/>
      <c r="K10052" s="9"/>
    </row>
    <row r="10053" spans="1:11" x14ac:dyDescent="0.25">
      <c r="A10053" s="2"/>
      <c r="B10053" s="2"/>
      <c r="C10053" s="2"/>
      <c r="E10053" s="2"/>
      <c r="G10053" s="2"/>
      <c r="H10053" s="6"/>
      <c r="I10053" s="9"/>
      <c r="J10053" s="9"/>
      <c r="K10053" s="9"/>
    </row>
    <row r="10054" spans="1:11" x14ac:dyDescent="0.25">
      <c r="A10054" s="2"/>
      <c r="B10054" s="2"/>
      <c r="C10054" s="2"/>
      <c r="E10054" s="2"/>
      <c r="G10054" s="2"/>
      <c r="H10054" s="6"/>
      <c r="I10054" s="9"/>
      <c r="J10054" s="9"/>
      <c r="K10054" s="9"/>
    </row>
    <row r="10055" spans="1:11" x14ac:dyDescent="0.25">
      <c r="A10055" s="2"/>
      <c r="B10055" s="2"/>
      <c r="C10055" s="2"/>
      <c r="E10055" s="2"/>
      <c r="G10055" s="2"/>
      <c r="H10055" s="6"/>
      <c r="I10055" s="9"/>
      <c r="J10055" s="9"/>
      <c r="K10055" s="9"/>
    </row>
    <row r="10056" spans="1:11" x14ac:dyDescent="0.25">
      <c r="A10056" s="2"/>
      <c r="B10056" s="2"/>
      <c r="C10056" s="2"/>
      <c r="E10056" s="2"/>
      <c r="G10056" s="2"/>
      <c r="H10056" s="6"/>
      <c r="I10056" s="9"/>
      <c r="J10056" s="9"/>
      <c r="K10056" s="9"/>
    </row>
    <row r="10057" spans="1:11" x14ac:dyDescent="0.25">
      <c r="A10057" s="2"/>
      <c r="B10057" s="2"/>
      <c r="C10057" s="2"/>
      <c r="E10057" s="2"/>
      <c r="G10057" s="2"/>
      <c r="H10057" s="6"/>
      <c r="I10057" s="9"/>
      <c r="J10057" s="9"/>
      <c r="K10057" s="9"/>
    </row>
    <row r="10058" spans="1:11" x14ac:dyDescent="0.25">
      <c r="A10058" s="2"/>
      <c r="B10058" s="2"/>
      <c r="C10058" s="2"/>
      <c r="E10058" s="2"/>
      <c r="G10058" s="2"/>
      <c r="H10058" s="6"/>
      <c r="I10058" s="9"/>
      <c r="J10058" s="9"/>
      <c r="K10058" s="9"/>
    </row>
    <row r="10059" spans="1:11" x14ac:dyDescent="0.25">
      <c r="A10059" s="2"/>
      <c r="B10059" s="2"/>
      <c r="C10059" s="2"/>
      <c r="E10059" s="2"/>
      <c r="G10059" s="2"/>
      <c r="H10059" s="6"/>
      <c r="I10059" s="9"/>
      <c r="J10059" s="9"/>
      <c r="K10059" s="9"/>
    </row>
    <row r="10060" spans="1:11" x14ac:dyDescent="0.25">
      <c r="A10060" s="2"/>
      <c r="B10060" s="2"/>
      <c r="C10060" s="2"/>
      <c r="E10060" s="2"/>
      <c r="G10060" s="2"/>
      <c r="H10060" s="6"/>
      <c r="I10060" s="9"/>
      <c r="J10060" s="9"/>
      <c r="K10060" s="9"/>
    </row>
    <row r="10061" spans="1:11" x14ac:dyDescent="0.25">
      <c r="A10061" s="2"/>
      <c r="B10061" s="2"/>
      <c r="C10061" s="2"/>
      <c r="E10061" s="2"/>
      <c r="G10061" s="2"/>
      <c r="H10061" s="6"/>
      <c r="I10061" s="9"/>
      <c r="J10061" s="9"/>
      <c r="K10061" s="9"/>
    </row>
    <row r="10062" spans="1:11" x14ac:dyDescent="0.25">
      <c r="A10062" s="2"/>
      <c r="B10062" s="2"/>
      <c r="C10062" s="2"/>
      <c r="E10062" s="2"/>
      <c r="G10062" s="2"/>
      <c r="H10062" s="6"/>
      <c r="I10062" s="9"/>
      <c r="J10062" s="9"/>
      <c r="K10062" s="9"/>
    </row>
    <row r="10063" spans="1:11" x14ac:dyDescent="0.25">
      <c r="A10063" s="2"/>
      <c r="B10063" s="2"/>
      <c r="C10063" s="2"/>
      <c r="E10063" s="2"/>
      <c r="G10063" s="2"/>
      <c r="H10063" s="6"/>
      <c r="I10063" s="9"/>
      <c r="J10063" s="9"/>
      <c r="K10063" s="9"/>
    </row>
    <row r="10064" spans="1:11" x14ac:dyDescent="0.25">
      <c r="A10064" s="2"/>
      <c r="B10064" s="2"/>
      <c r="C10064" s="2"/>
      <c r="E10064" s="2"/>
      <c r="G10064" s="2"/>
      <c r="H10064" s="6"/>
      <c r="I10064" s="9"/>
      <c r="J10064" s="9"/>
      <c r="K10064" s="9"/>
    </row>
    <row r="10065" spans="1:11" x14ac:dyDescent="0.25">
      <c r="A10065" s="2"/>
      <c r="B10065" s="2"/>
      <c r="C10065" s="2"/>
      <c r="E10065" s="2"/>
      <c r="G10065" s="2"/>
      <c r="H10065" s="6"/>
      <c r="I10065" s="9"/>
      <c r="J10065" s="9"/>
      <c r="K10065" s="9"/>
    </row>
    <row r="10066" spans="1:11" x14ac:dyDescent="0.25">
      <c r="A10066" s="2"/>
      <c r="B10066" s="2"/>
      <c r="C10066" s="2"/>
      <c r="E10066" s="2"/>
      <c r="G10066" s="2"/>
      <c r="H10066" s="6"/>
      <c r="I10066" s="9"/>
      <c r="J10066" s="9"/>
      <c r="K10066" s="9"/>
    </row>
    <row r="10067" spans="1:11" x14ac:dyDescent="0.25">
      <c r="A10067" s="2"/>
      <c r="B10067" s="2"/>
      <c r="C10067" s="2"/>
      <c r="E10067" s="2"/>
      <c r="G10067" s="2"/>
      <c r="H10067" s="6"/>
      <c r="I10067" s="9"/>
      <c r="J10067" s="9"/>
      <c r="K10067" s="9"/>
    </row>
    <row r="10068" spans="1:11" x14ac:dyDescent="0.25">
      <c r="A10068" s="2"/>
      <c r="B10068" s="2"/>
      <c r="C10068" s="2"/>
      <c r="E10068" s="2"/>
      <c r="G10068" s="2"/>
      <c r="H10068" s="6"/>
      <c r="I10068" s="9"/>
      <c r="J10068" s="9"/>
      <c r="K10068" s="9"/>
    </row>
    <row r="10069" spans="1:11" x14ac:dyDescent="0.25">
      <c r="A10069" s="2"/>
      <c r="B10069" s="2"/>
      <c r="C10069" s="2"/>
      <c r="E10069" s="2"/>
      <c r="G10069" s="2"/>
      <c r="H10069" s="6"/>
      <c r="I10069" s="9"/>
      <c r="J10069" s="9"/>
      <c r="K10069" s="9"/>
    </row>
    <row r="10070" spans="1:11" x14ac:dyDescent="0.25">
      <c r="A10070" s="2"/>
      <c r="B10070" s="2"/>
      <c r="C10070" s="2"/>
      <c r="E10070" s="2"/>
      <c r="G10070" s="2"/>
      <c r="H10070" s="6"/>
      <c r="I10070" s="9"/>
      <c r="J10070" s="9"/>
      <c r="K10070" s="9"/>
    </row>
    <row r="10071" spans="1:11" x14ac:dyDescent="0.25">
      <c r="A10071" s="2"/>
      <c r="B10071" s="2"/>
      <c r="C10071" s="2"/>
      <c r="E10071" s="2"/>
      <c r="G10071" s="2"/>
      <c r="H10071" s="6"/>
      <c r="I10071" s="9"/>
      <c r="J10071" s="9"/>
      <c r="K10071" s="9"/>
    </row>
    <row r="10072" spans="1:11" x14ac:dyDescent="0.25">
      <c r="A10072" s="2"/>
      <c r="B10072" s="2"/>
      <c r="C10072" s="2"/>
      <c r="E10072" s="2"/>
      <c r="G10072" s="2"/>
      <c r="H10072" s="6"/>
      <c r="I10072" s="9"/>
      <c r="J10072" s="9"/>
      <c r="K10072" s="9"/>
    </row>
    <row r="10073" spans="1:11" x14ac:dyDescent="0.25">
      <c r="A10073" s="2"/>
      <c r="B10073" s="2"/>
      <c r="C10073" s="2"/>
      <c r="E10073" s="2"/>
      <c r="G10073" s="2"/>
      <c r="H10073" s="6"/>
      <c r="I10073" s="9"/>
      <c r="J10073" s="9"/>
      <c r="K10073" s="9"/>
    </row>
    <row r="10074" spans="1:11" x14ac:dyDescent="0.25">
      <c r="A10074" s="2"/>
      <c r="B10074" s="2"/>
      <c r="C10074" s="2"/>
      <c r="E10074" s="2"/>
      <c r="G10074" s="2"/>
      <c r="H10074" s="6"/>
      <c r="I10074" s="9"/>
      <c r="J10074" s="9"/>
      <c r="K10074" s="9"/>
    </row>
    <row r="10075" spans="1:11" x14ac:dyDescent="0.25">
      <c r="A10075" s="2"/>
      <c r="B10075" s="2"/>
      <c r="C10075" s="2"/>
      <c r="E10075" s="2"/>
      <c r="G10075" s="2"/>
      <c r="H10075" s="6"/>
      <c r="I10075" s="9"/>
      <c r="J10075" s="9"/>
      <c r="K10075" s="9"/>
    </row>
    <row r="10076" spans="1:11" x14ac:dyDescent="0.25">
      <c r="A10076" s="2"/>
      <c r="B10076" s="2"/>
      <c r="C10076" s="2"/>
      <c r="E10076" s="2"/>
      <c r="G10076" s="2"/>
      <c r="H10076" s="6"/>
      <c r="I10076" s="9"/>
      <c r="J10076" s="9"/>
      <c r="K10076" s="9"/>
    </row>
    <row r="10077" spans="1:11" x14ac:dyDescent="0.25">
      <c r="A10077" s="2"/>
      <c r="B10077" s="2"/>
      <c r="C10077" s="2"/>
      <c r="E10077" s="2"/>
      <c r="G10077" s="2"/>
      <c r="H10077" s="6"/>
      <c r="I10077" s="9"/>
      <c r="J10077" s="9"/>
      <c r="K10077" s="9"/>
    </row>
    <row r="10078" spans="1:11" x14ac:dyDescent="0.25">
      <c r="A10078" s="2"/>
      <c r="B10078" s="2"/>
      <c r="C10078" s="2"/>
      <c r="E10078" s="2"/>
      <c r="G10078" s="2"/>
      <c r="H10078" s="6"/>
      <c r="I10078" s="9"/>
      <c r="J10078" s="9"/>
      <c r="K10078" s="9"/>
    </row>
    <row r="10079" spans="1:11" x14ac:dyDescent="0.25">
      <c r="A10079" s="2"/>
      <c r="B10079" s="2"/>
      <c r="C10079" s="2"/>
      <c r="E10079" s="2"/>
      <c r="G10079" s="2"/>
      <c r="H10079" s="6"/>
      <c r="I10079" s="9"/>
      <c r="J10079" s="9"/>
      <c r="K10079" s="9"/>
    </row>
    <row r="10080" spans="1:11" x14ac:dyDescent="0.25">
      <c r="A10080" s="2"/>
      <c r="B10080" s="2"/>
      <c r="C10080" s="2"/>
      <c r="E10080" s="2"/>
      <c r="G10080" s="2"/>
      <c r="H10080" s="6"/>
      <c r="I10080" s="9"/>
      <c r="J10080" s="9"/>
      <c r="K10080" s="9"/>
    </row>
    <row r="10081" spans="1:11" x14ac:dyDescent="0.25">
      <c r="A10081" s="2"/>
      <c r="B10081" s="2"/>
      <c r="C10081" s="2"/>
      <c r="E10081" s="2"/>
      <c r="G10081" s="2"/>
      <c r="H10081" s="6"/>
      <c r="I10081" s="9"/>
      <c r="J10081" s="9"/>
      <c r="K10081" s="9"/>
    </row>
    <row r="10082" spans="1:11" x14ac:dyDescent="0.25">
      <c r="A10082" s="2"/>
      <c r="B10082" s="2"/>
      <c r="C10082" s="2"/>
      <c r="E10082" s="2"/>
      <c r="G10082" s="2"/>
      <c r="H10082" s="6"/>
      <c r="I10082" s="9"/>
      <c r="J10082" s="9"/>
      <c r="K10082" s="9"/>
    </row>
    <row r="10083" spans="1:11" x14ac:dyDescent="0.25">
      <c r="A10083" s="2"/>
      <c r="B10083" s="2"/>
      <c r="C10083" s="2"/>
      <c r="E10083" s="2"/>
      <c r="G10083" s="2"/>
      <c r="H10083" s="6"/>
      <c r="I10083" s="9"/>
      <c r="J10083" s="9"/>
      <c r="K10083" s="9"/>
    </row>
    <row r="10084" spans="1:11" x14ac:dyDescent="0.25">
      <c r="A10084" s="2"/>
      <c r="B10084" s="2"/>
      <c r="C10084" s="2"/>
      <c r="E10084" s="2"/>
      <c r="G10084" s="2"/>
      <c r="H10084" s="6"/>
      <c r="I10084" s="9"/>
      <c r="J10084" s="9"/>
      <c r="K10084" s="9"/>
    </row>
    <row r="10085" spans="1:11" x14ac:dyDescent="0.25">
      <c r="A10085" s="2"/>
      <c r="B10085" s="2"/>
      <c r="C10085" s="2"/>
      <c r="E10085" s="2"/>
      <c r="G10085" s="2"/>
      <c r="H10085" s="6"/>
      <c r="I10085" s="9"/>
      <c r="J10085" s="9"/>
      <c r="K10085" s="9"/>
    </row>
    <row r="10086" spans="1:11" x14ac:dyDescent="0.25">
      <c r="A10086" s="2"/>
      <c r="B10086" s="2"/>
      <c r="C10086" s="2"/>
      <c r="E10086" s="2"/>
      <c r="G10086" s="2"/>
      <c r="H10086" s="6"/>
      <c r="I10086" s="9"/>
      <c r="J10086" s="9"/>
      <c r="K10086" s="9"/>
    </row>
    <row r="10087" spans="1:11" x14ac:dyDescent="0.25">
      <c r="A10087" s="2"/>
      <c r="B10087" s="2"/>
      <c r="C10087" s="2"/>
      <c r="E10087" s="2"/>
      <c r="G10087" s="2"/>
      <c r="H10087" s="6"/>
      <c r="I10087" s="9"/>
      <c r="J10087" s="9"/>
      <c r="K10087" s="9"/>
    </row>
    <row r="10088" spans="1:11" x14ac:dyDescent="0.25">
      <c r="A10088" s="2"/>
      <c r="B10088" s="2"/>
      <c r="C10088" s="2"/>
      <c r="E10088" s="2"/>
      <c r="G10088" s="2"/>
      <c r="H10088" s="6"/>
      <c r="I10088" s="9"/>
      <c r="J10088" s="9"/>
      <c r="K10088" s="9"/>
    </row>
    <row r="10089" spans="1:11" x14ac:dyDescent="0.25">
      <c r="A10089" s="2"/>
      <c r="B10089" s="2"/>
      <c r="C10089" s="2"/>
      <c r="E10089" s="2"/>
      <c r="G10089" s="2"/>
      <c r="H10089" s="6"/>
      <c r="I10089" s="9"/>
      <c r="J10089" s="9"/>
      <c r="K10089" s="9"/>
    </row>
    <row r="10090" spans="1:11" x14ac:dyDescent="0.25">
      <c r="A10090" s="2"/>
      <c r="B10090" s="2"/>
      <c r="C10090" s="2"/>
      <c r="E10090" s="2"/>
      <c r="G10090" s="2"/>
      <c r="H10090" s="6"/>
      <c r="I10090" s="9"/>
      <c r="J10090" s="9"/>
      <c r="K10090" s="9"/>
    </row>
    <row r="10091" spans="1:11" x14ac:dyDescent="0.25">
      <c r="A10091" s="2"/>
      <c r="B10091" s="2"/>
      <c r="C10091" s="2"/>
      <c r="E10091" s="2"/>
      <c r="G10091" s="2"/>
      <c r="H10091" s="6"/>
      <c r="I10091" s="9"/>
      <c r="J10091" s="9"/>
      <c r="K10091" s="9"/>
    </row>
    <row r="10092" spans="1:11" x14ac:dyDescent="0.25">
      <c r="A10092" s="2"/>
      <c r="B10092" s="2"/>
      <c r="C10092" s="2"/>
      <c r="E10092" s="2"/>
      <c r="G10092" s="2"/>
      <c r="H10092" s="6"/>
      <c r="I10092" s="9"/>
      <c r="J10092" s="9"/>
      <c r="K10092" s="9"/>
    </row>
    <row r="10093" spans="1:11" x14ac:dyDescent="0.25">
      <c r="A10093" s="2"/>
      <c r="B10093" s="2"/>
      <c r="C10093" s="2"/>
      <c r="E10093" s="2"/>
      <c r="G10093" s="2"/>
      <c r="H10093" s="6"/>
      <c r="I10093" s="9"/>
      <c r="J10093" s="9"/>
      <c r="K10093" s="9"/>
    </row>
    <row r="10094" spans="1:11" x14ac:dyDescent="0.25">
      <c r="A10094" s="2"/>
      <c r="B10094" s="2"/>
      <c r="C10094" s="2"/>
      <c r="E10094" s="2"/>
      <c r="G10094" s="2"/>
      <c r="H10094" s="6"/>
      <c r="I10094" s="9"/>
      <c r="J10094" s="9"/>
      <c r="K10094" s="9"/>
    </row>
    <row r="10095" spans="1:11" x14ac:dyDescent="0.25">
      <c r="A10095" s="2"/>
      <c r="B10095" s="2"/>
      <c r="C10095" s="2"/>
      <c r="E10095" s="2"/>
      <c r="G10095" s="2"/>
      <c r="H10095" s="6"/>
      <c r="I10095" s="9"/>
      <c r="J10095" s="9"/>
      <c r="K10095" s="9"/>
    </row>
    <row r="10096" spans="1:11" x14ac:dyDescent="0.25">
      <c r="A10096" s="2"/>
      <c r="B10096" s="2"/>
      <c r="C10096" s="2"/>
      <c r="E10096" s="2"/>
      <c r="G10096" s="2"/>
      <c r="H10096" s="6"/>
      <c r="I10096" s="9"/>
      <c r="J10096" s="9"/>
      <c r="K10096" s="9"/>
    </row>
    <row r="10097" spans="1:11" x14ac:dyDescent="0.25">
      <c r="A10097" s="2"/>
      <c r="B10097" s="2"/>
      <c r="C10097" s="2"/>
      <c r="E10097" s="2"/>
      <c r="G10097" s="2"/>
      <c r="H10097" s="6"/>
      <c r="I10097" s="9"/>
      <c r="J10097" s="9"/>
      <c r="K10097" s="9"/>
    </row>
    <row r="10098" spans="1:11" x14ac:dyDescent="0.25">
      <c r="A10098" s="2"/>
      <c r="B10098" s="2"/>
      <c r="C10098" s="2"/>
      <c r="E10098" s="2"/>
      <c r="G10098" s="2"/>
      <c r="H10098" s="6"/>
      <c r="I10098" s="9"/>
      <c r="J10098" s="9"/>
      <c r="K10098" s="9"/>
    </row>
    <row r="10099" spans="1:11" x14ac:dyDescent="0.25">
      <c r="A10099" s="2"/>
      <c r="B10099" s="2"/>
      <c r="C10099" s="2"/>
      <c r="E10099" s="2"/>
      <c r="G10099" s="2"/>
      <c r="H10099" s="6"/>
      <c r="I10099" s="9"/>
      <c r="J10099" s="9"/>
      <c r="K10099" s="9"/>
    </row>
    <row r="10100" spans="1:11" x14ac:dyDescent="0.25">
      <c r="A10100" s="2"/>
      <c r="B10100" s="2"/>
      <c r="C10100" s="2"/>
      <c r="E10100" s="2"/>
      <c r="G10100" s="2"/>
      <c r="H10100" s="6"/>
      <c r="I10100" s="9"/>
      <c r="J10100" s="9"/>
      <c r="K10100" s="9"/>
    </row>
    <row r="10101" spans="1:11" x14ac:dyDescent="0.25">
      <c r="A10101" s="2"/>
      <c r="B10101" s="2"/>
      <c r="C10101" s="2"/>
      <c r="E10101" s="2"/>
      <c r="G10101" s="2"/>
      <c r="H10101" s="6"/>
      <c r="I10101" s="9"/>
      <c r="J10101" s="9"/>
      <c r="K10101" s="9"/>
    </row>
    <row r="10102" spans="1:11" x14ac:dyDescent="0.25">
      <c r="A10102" s="2"/>
      <c r="B10102" s="2"/>
      <c r="C10102" s="2"/>
      <c r="E10102" s="2"/>
      <c r="G10102" s="2"/>
      <c r="H10102" s="6"/>
      <c r="I10102" s="9"/>
      <c r="J10102" s="9"/>
      <c r="K10102" s="9"/>
    </row>
    <row r="10103" spans="1:11" x14ac:dyDescent="0.25">
      <c r="A10103" s="2"/>
      <c r="B10103" s="2"/>
      <c r="C10103" s="2"/>
      <c r="E10103" s="2"/>
      <c r="G10103" s="2"/>
      <c r="H10103" s="6"/>
      <c r="I10103" s="9"/>
      <c r="J10103" s="9"/>
      <c r="K10103" s="9"/>
    </row>
    <row r="10104" spans="1:11" x14ac:dyDescent="0.25">
      <c r="A10104" s="2"/>
      <c r="B10104" s="2"/>
      <c r="C10104" s="2"/>
      <c r="E10104" s="2"/>
      <c r="G10104" s="2"/>
      <c r="H10104" s="6"/>
      <c r="I10104" s="9"/>
      <c r="J10104" s="9"/>
      <c r="K10104" s="9"/>
    </row>
    <row r="10105" spans="1:11" x14ac:dyDescent="0.25">
      <c r="A10105" s="2"/>
      <c r="B10105" s="2"/>
      <c r="C10105" s="2"/>
      <c r="E10105" s="2"/>
      <c r="G10105" s="2"/>
      <c r="H10105" s="6"/>
      <c r="I10105" s="9"/>
      <c r="J10105" s="9"/>
      <c r="K10105" s="9"/>
    </row>
    <row r="10106" spans="1:11" x14ac:dyDescent="0.25">
      <c r="A10106" s="2"/>
      <c r="B10106" s="2"/>
      <c r="C10106" s="2"/>
      <c r="E10106" s="2"/>
      <c r="G10106" s="2"/>
      <c r="H10106" s="6"/>
      <c r="I10106" s="9"/>
      <c r="J10106" s="9"/>
      <c r="K10106" s="9"/>
    </row>
    <row r="10107" spans="1:11" x14ac:dyDescent="0.25">
      <c r="A10107" s="2"/>
      <c r="B10107" s="2"/>
      <c r="C10107" s="2"/>
      <c r="E10107" s="2"/>
      <c r="G10107" s="2"/>
      <c r="H10107" s="6"/>
      <c r="I10107" s="9"/>
      <c r="J10107" s="9"/>
      <c r="K10107" s="9"/>
    </row>
    <row r="10108" spans="1:11" x14ac:dyDescent="0.25">
      <c r="A10108" s="2"/>
      <c r="B10108" s="2"/>
      <c r="C10108" s="2"/>
      <c r="E10108" s="2"/>
      <c r="G10108" s="2"/>
      <c r="H10108" s="6"/>
      <c r="I10108" s="9"/>
      <c r="J10108" s="9"/>
      <c r="K10108" s="9"/>
    </row>
    <row r="10109" spans="1:11" x14ac:dyDescent="0.25">
      <c r="A10109" s="2"/>
      <c r="B10109" s="2"/>
      <c r="C10109" s="2"/>
      <c r="E10109" s="2"/>
      <c r="G10109" s="2"/>
      <c r="H10109" s="6"/>
      <c r="I10109" s="9"/>
      <c r="J10109" s="9"/>
      <c r="K10109" s="9"/>
    </row>
    <row r="10110" spans="1:11" x14ac:dyDescent="0.25">
      <c r="A10110" s="2"/>
      <c r="B10110" s="2"/>
      <c r="C10110" s="2"/>
      <c r="E10110" s="2"/>
      <c r="G10110" s="2"/>
      <c r="H10110" s="6"/>
      <c r="I10110" s="9"/>
      <c r="J10110" s="9"/>
      <c r="K10110" s="9"/>
    </row>
    <row r="10111" spans="1:11" x14ac:dyDescent="0.25">
      <c r="A10111" s="2"/>
      <c r="B10111" s="2"/>
      <c r="C10111" s="2"/>
      <c r="E10111" s="2"/>
      <c r="G10111" s="2"/>
      <c r="H10111" s="6"/>
      <c r="I10111" s="9"/>
      <c r="J10111" s="9"/>
      <c r="K10111" s="9"/>
    </row>
    <row r="10112" spans="1:11" x14ac:dyDescent="0.25">
      <c r="A10112" s="2"/>
      <c r="B10112" s="2"/>
      <c r="C10112" s="2"/>
      <c r="E10112" s="2"/>
      <c r="G10112" s="2"/>
      <c r="H10112" s="6"/>
      <c r="I10112" s="9"/>
      <c r="J10112" s="9"/>
      <c r="K10112" s="9"/>
    </row>
    <row r="10113" spans="1:11" x14ac:dyDescent="0.25">
      <c r="A10113" s="2"/>
      <c r="B10113" s="2"/>
      <c r="C10113" s="2"/>
      <c r="E10113" s="2"/>
      <c r="G10113" s="2"/>
      <c r="H10113" s="6"/>
      <c r="I10113" s="9"/>
      <c r="J10113" s="9"/>
      <c r="K10113" s="9"/>
    </row>
    <row r="10114" spans="1:11" x14ac:dyDescent="0.25">
      <c r="A10114" s="2"/>
      <c r="B10114" s="2"/>
      <c r="C10114" s="2"/>
      <c r="E10114" s="2"/>
      <c r="G10114" s="2"/>
      <c r="H10114" s="6"/>
      <c r="I10114" s="9"/>
      <c r="J10114" s="9"/>
      <c r="K10114" s="9"/>
    </row>
    <row r="10115" spans="1:11" x14ac:dyDescent="0.25">
      <c r="A10115" s="2"/>
      <c r="B10115" s="2"/>
      <c r="C10115" s="2"/>
      <c r="E10115" s="2"/>
      <c r="G10115" s="2"/>
      <c r="H10115" s="6"/>
      <c r="I10115" s="9"/>
      <c r="J10115" s="9"/>
      <c r="K10115" s="9"/>
    </row>
    <row r="10116" spans="1:11" x14ac:dyDescent="0.25">
      <c r="A10116" s="2"/>
      <c r="B10116" s="2"/>
      <c r="C10116" s="2"/>
      <c r="E10116" s="2"/>
      <c r="G10116" s="2"/>
      <c r="H10116" s="6"/>
      <c r="I10116" s="9"/>
      <c r="J10116" s="9"/>
      <c r="K10116" s="9"/>
    </row>
    <row r="10117" spans="1:11" x14ac:dyDescent="0.25">
      <c r="A10117" s="2"/>
      <c r="B10117" s="2"/>
      <c r="C10117" s="2"/>
      <c r="E10117" s="2"/>
      <c r="G10117" s="2"/>
      <c r="H10117" s="6"/>
      <c r="I10117" s="9"/>
      <c r="J10117" s="9"/>
      <c r="K10117" s="9"/>
    </row>
    <row r="10118" spans="1:11" x14ac:dyDescent="0.25">
      <c r="A10118" s="2"/>
      <c r="B10118" s="2"/>
      <c r="C10118" s="2"/>
      <c r="E10118" s="2"/>
      <c r="G10118" s="2"/>
      <c r="H10118" s="6"/>
      <c r="I10118" s="9"/>
      <c r="J10118" s="9"/>
      <c r="K10118" s="9"/>
    </row>
    <row r="10119" spans="1:11" x14ac:dyDescent="0.25">
      <c r="A10119" s="2"/>
      <c r="B10119" s="2"/>
      <c r="C10119" s="2"/>
      <c r="E10119" s="2"/>
      <c r="G10119" s="2"/>
      <c r="H10119" s="6"/>
      <c r="I10119" s="9"/>
      <c r="J10119" s="9"/>
      <c r="K10119" s="9"/>
    </row>
    <row r="10120" spans="1:11" x14ac:dyDescent="0.25">
      <c r="A10120" s="2"/>
      <c r="B10120" s="2"/>
      <c r="C10120" s="2"/>
      <c r="E10120" s="2"/>
      <c r="G10120" s="2"/>
      <c r="H10120" s="6"/>
      <c r="I10120" s="9"/>
      <c r="J10120" s="9"/>
      <c r="K10120" s="9"/>
    </row>
    <row r="10121" spans="1:11" x14ac:dyDescent="0.25">
      <c r="A10121" s="2"/>
      <c r="B10121" s="2"/>
      <c r="C10121" s="2"/>
      <c r="E10121" s="2"/>
      <c r="G10121" s="2"/>
      <c r="H10121" s="6"/>
      <c r="I10121" s="9"/>
      <c r="J10121" s="9"/>
      <c r="K10121" s="9"/>
    </row>
    <row r="10122" spans="1:11" x14ac:dyDescent="0.25">
      <c r="A10122" s="2"/>
      <c r="B10122" s="2"/>
      <c r="C10122" s="2"/>
      <c r="E10122" s="2"/>
      <c r="G10122" s="2"/>
      <c r="H10122" s="6"/>
      <c r="I10122" s="9"/>
      <c r="J10122" s="9"/>
      <c r="K10122" s="9"/>
    </row>
    <row r="10123" spans="1:11" x14ac:dyDescent="0.25">
      <c r="A10123" s="2"/>
      <c r="B10123" s="2"/>
      <c r="C10123" s="2"/>
      <c r="E10123" s="2"/>
      <c r="G10123" s="2"/>
      <c r="H10123" s="6"/>
      <c r="I10123" s="9"/>
      <c r="J10123" s="9"/>
      <c r="K10123" s="9"/>
    </row>
    <row r="10124" spans="1:11" x14ac:dyDescent="0.25">
      <c r="A10124" s="2"/>
      <c r="B10124" s="2"/>
      <c r="C10124" s="2"/>
      <c r="E10124" s="2"/>
      <c r="G10124" s="2"/>
      <c r="H10124" s="6"/>
      <c r="I10124" s="9"/>
      <c r="J10124" s="9"/>
      <c r="K10124" s="9"/>
    </row>
    <row r="10125" spans="1:11" x14ac:dyDescent="0.25">
      <c r="A10125" s="2"/>
      <c r="B10125" s="2"/>
      <c r="C10125" s="2"/>
      <c r="E10125" s="2"/>
      <c r="G10125" s="2"/>
      <c r="H10125" s="6"/>
      <c r="I10125" s="9"/>
      <c r="J10125" s="9"/>
      <c r="K10125" s="9"/>
    </row>
    <row r="10126" spans="1:11" x14ac:dyDescent="0.25">
      <c r="A10126" s="2"/>
      <c r="B10126" s="2"/>
      <c r="C10126" s="2"/>
      <c r="E10126" s="2"/>
      <c r="G10126" s="2"/>
      <c r="H10126" s="6"/>
      <c r="I10126" s="9"/>
      <c r="J10126" s="9"/>
      <c r="K10126" s="9"/>
    </row>
    <row r="10127" spans="1:11" x14ac:dyDescent="0.25">
      <c r="A10127" s="2"/>
      <c r="B10127" s="2"/>
      <c r="C10127" s="2"/>
      <c r="E10127" s="2"/>
      <c r="G10127" s="2"/>
      <c r="H10127" s="6"/>
      <c r="I10127" s="9"/>
      <c r="J10127" s="9"/>
      <c r="K10127" s="9"/>
    </row>
    <row r="10128" spans="1:11" x14ac:dyDescent="0.25">
      <c r="A10128" s="2"/>
      <c r="B10128" s="2"/>
      <c r="C10128" s="2"/>
      <c r="E10128" s="2"/>
      <c r="G10128" s="2"/>
      <c r="H10128" s="6"/>
      <c r="I10128" s="9"/>
      <c r="J10128" s="9"/>
      <c r="K10128" s="9"/>
    </row>
    <row r="10129" spans="1:11" x14ac:dyDescent="0.25">
      <c r="A10129" s="2"/>
      <c r="B10129" s="2"/>
      <c r="C10129" s="2"/>
      <c r="E10129" s="2"/>
      <c r="G10129" s="2"/>
      <c r="H10129" s="6"/>
      <c r="I10129" s="9"/>
      <c r="J10129" s="9"/>
      <c r="K10129" s="9"/>
    </row>
    <row r="10130" spans="1:11" x14ac:dyDescent="0.25">
      <c r="A10130" s="2"/>
      <c r="B10130" s="2"/>
      <c r="C10130" s="2"/>
      <c r="E10130" s="2"/>
      <c r="G10130" s="2"/>
      <c r="H10130" s="6"/>
      <c r="I10130" s="9"/>
      <c r="J10130" s="9"/>
      <c r="K10130" s="9"/>
    </row>
    <row r="10131" spans="1:11" x14ac:dyDescent="0.25">
      <c r="A10131" s="2"/>
      <c r="B10131" s="2"/>
      <c r="C10131" s="2"/>
      <c r="E10131" s="2"/>
      <c r="G10131" s="2"/>
      <c r="H10131" s="6"/>
      <c r="I10131" s="9"/>
      <c r="J10131" s="9"/>
      <c r="K10131" s="9"/>
    </row>
    <row r="10132" spans="1:11" x14ac:dyDescent="0.25">
      <c r="A10132" s="2"/>
      <c r="B10132" s="2"/>
      <c r="C10132" s="2"/>
      <c r="E10132" s="2"/>
      <c r="G10132" s="2"/>
      <c r="H10132" s="6"/>
      <c r="I10132" s="9"/>
      <c r="J10132" s="9"/>
      <c r="K10132" s="9"/>
    </row>
    <row r="10133" spans="1:11" x14ac:dyDescent="0.25">
      <c r="A10133" s="2"/>
      <c r="B10133" s="2"/>
      <c r="C10133" s="2"/>
      <c r="E10133" s="2"/>
      <c r="G10133" s="2"/>
      <c r="H10133" s="6"/>
      <c r="I10133" s="9"/>
      <c r="J10133" s="9"/>
      <c r="K10133" s="9"/>
    </row>
    <row r="10134" spans="1:11" x14ac:dyDescent="0.25">
      <c r="A10134" s="2"/>
      <c r="B10134" s="2"/>
      <c r="C10134" s="2"/>
      <c r="E10134" s="2"/>
      <c r="G10134" s="2"/>
      <c r="H10134" s="6"/>
      <c r="I10134" s="9"/>
      <c r="J10134" s="9"/>
      <c r="K10134" s="9"/>
    </row>
    <row r="10135" spans="1:11" x14ac:dyDescent="0.25">
      <c r="A10135" s="2"/>
      <c r="B10135" s="2"/>
      <c r="C10135" s="2"/>
      <c r="E10135" s="2"/>
      <c r="G10135" s="2"/>
      <c r="H10135" s="6"/>
      <c r="I10135" s="9"/>
      <c r="J10135" s="9"/>
      <c r="K10135" s="9"/>
    </row>
    <row r="10136" spans="1:11" x14ac:dyDescent="0.25">
      <c r="A10136" s="2"/>
      <c r="B10136" s="2"/>
      <c r="C10136" s="2"/>
      <c r="E10136" s="2"/>
      <c r="G10136" s="2"/>
      <c r="H10136" s="6"/>
      <c r="I10136" s="9"/>
      <c r="J10136" s="9"/>
      <c r="K10136" s="9"/>
    </row>
    <row r="10137" spans="1:11" x14ac:dyDescent="0.25">
      <c r="A10137" s="2"/>
      <c r="B10137" s="2"/>
      <c r="C10137" s="2"/>
      <c r="E10137" s="2"/>
      <c r="G10137" s="2"/>
      <c r="H10137" s="6"/>
      <c r="I10137" s="9"/>
      <c r="J10137" s="9"/>
      <c r="K10137" s="9"/>
    </row>
    <row r="10138" spans="1:11" x14ac:dyDescent="0.25">
      <c r="A10138" s="2"/>
      <c r="B10138" s="2"/>
      <c r="C10138" s="2"/>
      <c r="E10138" s="2"/>
      <c r="G10138" s="2"/>
      <c r="H10138" s="6"/>
      <c r="I10138" s="9"/>
      <c r="J10138" s="9"/>
      <c r="K10138" s="9"/>
    </row>
    <row r="10139" spans="1:11" x14ac:dyDescent="0.25">
      <c r="A10139" s="2"/>
      <c r="B10139" s="2"/>
      <c r="C10139" s="2"/>
      <c r="E10139" s="2"/>
      <c r="G10139" s="2"/>
      <c r="H10139" s="6"/>
      <c r="I10139" s="9"/>
      <c r="J10139" s="9"/>
      <c r="K10139" s="9"/>
    </row>
    <row r="10140" spans="1:11" x14ac:dyDescent="0.25">
      <c r="A10140" s="2"/>
      <c r="B10140" s="2"/>
      <c r="C10140" s="2"/>
      <c r="E10140" s="2"/>
      <c r="G10140" s="2"/>
      <c r="H10140" s="6"/>
      <c r="I10140" s="9"/>
      <c r="J10140" s="9"/>
      <c r="K10140" s="9"/>
    </row>
    <row r="10141" spans="1:11" x14ac:dyDescent="0.25">
      <c r="A10141" s="2"/>
      <c r="B10141" s="2"/>
      <c r="C10141" s="2"/>
      <c r="E10141" s="2"/>
      <c r="G10141" s="2"/>
      <c r="H10141" s="6"/>
      <c r="I10141" s="9"/>
      <c r="J10141" s="9"/>
      <c r="K10141" s="9"/>
    </row>
    <row r="10142" spans="1:11" x14ac:dyDescent="0.25">
      <c r="A10142" s="2"/>
      <c r="B10142" s="2"/>
      <c r="C10142" s="2"/>
      <c r="E10142" s="2"/>
      <c r="G10142" s="2"/>
      <c r="H10142" s="6"/>
      <c r="I10142" s="9"/>
      <c r="J10142" s="9"/>
      <c r="K10142" s="9"/>
    </row>
    <row r="10143" spans="1:11" x14ac:dyDescent="0.25">
      <c r="A10143" s="2"/>
      <c r="B10143" s="2"/>
      <c r="C10143" s="2"/>
      <c r="E10143" s="2"/>
      <c r="G10143" s="2"/>
      <c r="H10143" s="6"/>
      <c r="I10143" s="9"/>
      <c r="J10143" s="9"/>
      <c r="K10143" s="9"/>
    </row>
    <row r="10144" spans="1:11" x14ac:dyDescent="0.25">
      <c r="A10144" s="2"/>
      <c r="B10144" s="2"/>
      <c r="C10144" s="2"/>
      <c r="E10144" s="2"/>
      <c r="G10144" s="2"/>
      <c r="H10144" s="6"/>
      <c r="I10144" s="9"/>
      <c r="J10144" s="9"/>
      <c r="K10144" s="9"/>
    </row>
    <row r="10145" spans="1:11" x14ac:dyDescent="0.25">
      <c r="A10145" s="2"/>
      <c r="B10145" s="2"/>
      <c r="C10145" s="2"/>
      <c r="E10145" s="2"/>
      <c r="G10145" s="2"/>
      <c r="H10145" s="6"/>
      <c r="I10145" s="9"/>
      <c r="J10145" s="9"/>
      <c r="K10145" s="9"/>
    </row>
    <row r="10146" spans="1:11" x14ac:dyDescent="0.25">
      <c r="A10146" s="2"/>
      <c r="B10146" s="2"/>
      <c r="C10146" s="2"/>
      <c r="E10146" s="2"/>
      <c r="G10146" s="2"/>
      <c r="H10146" s="6"/>
      <c r="I10146" s="9"/>
      <c r="J10146" s="9"/>
      <c r="K10146" s="9"/>
    </row>
    <row r="10147" spans="1:11" x14ac:dyDescent="0.25">
      <c r="A10147" s="2"/>
      <c r="B10147" s="2"/>
      <c r="C10147" s="2"/>
      <c r="E10147" s="2"/>
      <c r="G10147" s="2"/>
      <c r="H10147" s="6"/>
      <c r="I10147" s="9"/>
      <c r="J10147" s="9"/>
      <c r="K10147" s="9"/>
    </row>
    <row r="10148" spans="1:11" x14ac:dyDescent="0.25">
      <c r="A10148" s="2"/>
      <c r="B10148" s="2"/>
      <c r="C10148" s="2"/>
      <c r="E10148" s="2"/>
      <c r="G10148" s="2"/>
      <c r="H10148" s="6"/>
      <c r="I10148" s="9"/>
      <c r="J10148" s="9"/>
      <c r="K10148" s="9"/>
    </row>
    <row r="10149" spans="1:11" x14ac:dyDescent="0.25">
      <c r="A10149" s="2"/>
      <c r="B10149" s="2"/>
      <c r="C10149" s="2"/>
      <c r="E10149" s="2"/>
      <c r="G10149" s="2"/>
      <c r="H10149" s="6"/>
      <c r="I10149" s="9"/>
      <c r="J10149" s="9"/>
      <c r="K10149" s="9"/>
    </row>
    <row r="10150" spans="1:11" x14ac:dyDescent="0.25">
      <c r="A10150" s="2"/>
      <c r="B10150" s="2"/>
      <c r="C10150" s="2"/>
      <c r="E10150" s="2"/>
      <c r="G10150" s="2"/>
      <c r="H10150" s="6"/>
      <c r="I10150" s="9"/>
      <c r="J10150" s="9"/>
      <c r="K10150" s="9"/>
    </row>
    <row r="10151" spans="1:11" x14ac:dyDescent="0.25">
      <c r="A10151" s="2"/>
      <c r="B10151" s="2"/>
      <c r="C10151" s="2"/>
      <c r="E10151" s="2"/>
      <c r="G10151" s="2"/>
      <c r="H10151" s="6"/>
      <c r="I10151" s="9"/>
      <c r="J10151" s="9"/>
      <c r="K10151" s="9"/>
    </row>
    <row r="10152" spans="1:11" x14ac:dyDescent="0.25">
      <c r="A10152" s="2"/>
      <c r="B10152" s="2"/>
      <c r="C10152" s="2"/>
      <c r="E10152" s="2"/>
      <c r="G10152" s="2"/>
      <c r="H10152" s="6"/>
      <c r="I10152" s="9"/>
      <c r="J10152" s="9"/>
      <c r="K10152" s="9"/>
    </row>
    <row r="10153" spans="1:11" x14ac:dyDescent="0.25">
      <c r="A10153" s="2"/>
      <c r="B10153" s="2"/>
      <c r="C10153" s="2"/>
      <c r="E10153" s="2"/>
      <c r="G10153" s="2"/>
      <c r="H10153" s="6"/>
      <c r="I10153" s="9"/>
      <c r="J10153" s="9"/>
      <c r="K10153" s="9"/>
    </row>
    <row r="10154" spans="1:11" x14ac:dyDescent="0.25">
      <c r="A10154" s="2"/>
      <c r="B10154" s="2"/>
      <c r="C10154" s="2"/>
      <c r="E10154" s="2"/>
      <c r="G10154" s="2"/>
      <c r="H10154" s="6"/>
      <c r="I10154" s="9"/>
      <c r="J10154" s="9"/>
      <c r="K10154" s="9"/>
    </row>
    <row r="10155" spans="1:11" x14ac:dyDescent="0.25">
      <c r="A10155" s="2"/>
      <c r="B10155" s="2"/>
      <c r="C10155" s="2"/>
      <c r="E10155" s="2"/>
      <c r="G10155" s="2"/>
      <c r="H10155" s="6"/>
      <c r="I10155" s="9"/>
      <c r="J10155" s="9"/>
      <c r="K10155" s="9"/>
    </row>
    <row r="10156" spans="1:11" x14ac:dyDescent="0.25">
      <c r="A10156" s="2"/>
      <c r="B10156" s="2"/>
      <c r="C10156" s="2"/>
      <c r="E10156" s="2"/>
      <c r="G10156" s="2"/>
      <c r="H10156" s="6"/>
      <c r="I10156" s="9"/>
      <c r="J10156" s="9"/>
      <c r="K10156" s="9"/>
    </row>
    <row r="10157" spans="1:11" x14ac:dyDescent="0.25">
      <c r="A10157" s="2"/>
      <c r="B10157" s="2"/>
      <c r="C10157" s="2"/>
      <c r="E10157" s="2"/>
      <c r="G10157" s="2"/>
      <c r="H10157" s="6"/>
      <c r="I10157" s="9"/>
      <c r="J10157" s="9"/>
      <c r="K10157" s="9"/>
    </row>
    <row r="10158" spans="1:11" x14ac:dyDescent="0.25">
      <c r="A10158" s="2"/>
      <c r="B10158" s="2"/>
      <c r="C10158" s="2"/>
      <c r="E10158" s="2"/>
      <c r="G10158" s="2"/>
      <c r="H10158" s="6"/>
      <c r="I10158" s="9"/>
      <c r="J10158" s="9"/>
      <c r="K10158" s="9"/>
    </row>
    <row r="10159" spans="1:11" x14ac:dyDescent="0.25">
      <c r="A10159" s="2"/>
      <c r="B10159" s="2"/>
      <c r="C10159" s="2"/>
      <c r="E10159" s="2"/>
      <c r="G10159" s="2"/>
      <c r="H10159" s="6"/>
      <c r="I10159" s="9"/>
      <c r="J10159" s="9"/>
      <c r="K10159" s="9"/>
    </row>
    <row r="10160" spans="1:11" x14ac:dyDescent="0.25">
      <c r="A10160" s="2"/>
      <c r="B10160" s="2"/>
      <c r="C10160" s="2"/>
      <c r="E10160" s="2"/>
      <c r="G10160" s="2"/>
      <c r="H10160" s="6"/>
      <c r="I10160" s="9"/>
      <c r="J10160" s="9"/>
      <c r="K10160" s="9"/>
    </row>
    <row r="10161" spans="1:11" x14ac:dyDescent="0.25">
      <c r="A10161" s="2"/>
      <c r="B10161" s="2"/>
      <c r="C10161" s="2"/>
      <c r="E10161" s="2"/>
      <c r="G10161" s="2"/>
      <c r="H10161" s="6"/>
      <c r="I10161" s="9"/>
      <c r="J10161" s="9"/>
      <c r="K10161" s="9"/>
    </row>
    <row r="10162" spans="1:11" x14ac:dyDescent="0.25">
      <c r="A10162" s="2"/>
      <c r="B10162" s="2"/>
      <c r="C10162" s="2"/>
      <c r="E10162" s="2"/>
      <c r="G10162" s="2"/>
      <c r="H10162" s="6"/>
      <c r="I10162" s="9"/>
      <c r="J10162" s="9"/>
      <c r="K10162" s="9"/>
    </row>
    <row r="10163" spans="1:11" x14ac:dyDescent="0.25">
      <c r="A10163" s="2"/>
      <c r="B10163" s="2"/>
      <c r="C10163" s="2"/>
      <c r="E10163" s="2"/>
      <c r="G10163" s="2"/>
      <c r="H10163" s="6"/>
      <c r="I10163" s="9"/>
      <c r="J10163" s="9"/>
      <c r="K10163" s="9"/>
    </row>
    <row r="10164" spans="1:11" x14ac:dyDescent="0.25">
      <c r="A10164" s="2"/>
      <c r="B10164" s="2"/>
      <c r="C10164" s="2"/>
      <c r="E10164" s="2"/>
      <c r="G10164" s="2"/>
      <c r="H10164" s="6"/>
      <c r="I10164" s="9"/>
      <c r="J10164" s="9"/>
      <c r="K10164" s="9"/>
    </row>
    <row r="10165" spans="1:11" x14ac:dyDescent="0.25">
      <c r="A10165" s="2"/>
      <c r="B10165" s="2"/>
      <c r="C10165" s="2"/>
      <c r="E10165" s="2"/>
      <c r="G10165" s="2"/>
      <c r="H10165" s="6"/>
      <c r="I10165" s="9"/>
      <c r="J10165" s="9"/>
      <c r="K10165" s="9"/>
    </row>
    <row r="10166" spans="1:11" x14ac:dyDescent="0.25">
      <c r="A10166" s="2"/>
      <c r="B10166" s="2"/>
      <c r="C10166" s="2"/>
      <c r="E10166" s="2"/>
      <c r="G10166" s="2"/>
      <c r="H10166" s="6"/>
      <c r="I10166" s="9"/>
      <c r="J10166" s="9"/>
      <c r="K10166" s="9"/>
    </row>
    <row r="10167" spans="1:11" x14ac:dyDescent="0.25">
      <c r="A10167" s="2"/>
      <c r="B10167" s="2"/>
      <c r="C10167" s="2"/>
      <c r="E10167" s="2"/>
      <c r="G10167" s="2"/>
      <c r="H10167" s="6"/>
      <c r="I10167" s="9"/>
      <c r="J10167" s="9"/>
      <c r="K10167" s="9"/>
    </row>
    <row r="10168" spans="1:11" x14ac:dyDescent="0.25">
      <c r="A10168" s="2"/>
      <c r="B10168" s="2"/>
      <c r="C10168" s="2"/>
      <c r="E10168" s="2"/>
      <c r="G10168" s="2"/>
      <c r="H10168" s="6"/>
      <c r="I10168" s="9"/>
      <c r="J10168" s="9"/>
      <c r="K10168" s="9"/>
    </row>
    <row r="10169" spans="1:11" x14ac:dyDescent="0.25">
      <c r="A10169" s="2"/>
      <c r="B10169" s="2"/>
      <c r="C10169" s="2"/>
      <c r="E10169" s="2"/>
      <c r="G10169" s="2"/>
      <c r="H10169" s="6"/>
      <c r="I10169" s="9"/>
      <c r="J10169" s="9"/>
      <c r="K10169" s="9"/>
    </row>
    <row r="10170" spans="1:11" x14ac:dyDescent="0.25">
      <c r="A10170" s="2"/>
      <c r="B10170" s="2"/>
      <c r="C10170" s="2"/>
      <c r="E10170" s="2"/>
      <c r="G10170" s="2"/>
      <c r="H10170" s="6"/>
      <c r="I10170" s="9"/>
      <c r="J10170" s="9"/>
      <c r="K10170" s="9"/>
    </row>
    <row r="10171" spans="1:11" x14ac:dyDescent="0.25">
      <c r="A10171" s="2"/>
      <c r="B10171" s="2"/>
      <c r="C10171" s="2"/>
      <c r="E10171" s="2"/>
      <c r="G10171" s="2"/>
      <c r="H10171" s="6"/>
      <c r="I10171" s="9"/>
      <c r="J10171" s="9"/>
      <c r="K10171" s="9"/>
    </row>
    <row r="10172" spans="1:11" x14ac:dyDescent="0.25">
      <c r="A10172" s="2"/>
      <c r="B10172" s="2"/>
      <c r="C10172" s="2"/>
      <c r="E10172" s="2"/>
      <c r="G10172" s="2"/>
      <c r="H10172" s="6"/>
      <c r="I10172" s="9"/>
      <c r="J10172" s="9"/>
      <c r="K10172" s="9"/>
    </row>
    <row r="10173" spans="1:11" x14ac:dyDescent="0.25">
      <c r="A10173" s="2"/>
      <c r="B10173" s="2"/>
      <c r="C10173" s="2"/>
      <c r="E10173" s="2"/>
      <c r="G10173" s="2"/>
      <c r="H10173" s="6"/>
      <c r="I10173" s="9"/>
      <c r="J10173" s="9"/>
      <c r="K10173" s="9"/>
    </row>
    <row r="10174" spans="1:11" x14ac:dyDescent="0.25">
      <c r="A10174" s="2"/>
      <c r="B10174" s="2"/>
      <c r="C10174" s="2"/>
      <c r="E10174" s="2"/>
      <c r="G10174" s="2"/>
      <c r="H10174" s="6"/>
      <c r="I10174" s="9"/>
      <c r="J10174" s="9"/>
      <c r="K10174" s="9"/>
    </row>
    <row r="10175" spans="1:11" x14ac:dyDescent="0.25">
      <c r="A10175" s="2"/>
      <c r="B10175" s="2"/>
      <c r="C10175" s="2"/>
      <c r="E10175" s="2"/>
      <c r="G10175" s="2"/>
      <c r="H10175" s="6"/>
      <c r="I10175" s="9"/>
      <c r="J10175" s="9"/>
      <c r="K10175" s="9"/>
    </row>
    <row r="10176" spans="1:11" x14ac:dyDescent="0.25">
      <c r="A10176" s="2"/>
      <c r="B10176" s="2"/>
      <c r="C10176" s="2"/>
      <c r="E10176" s="2"/>
      <c r="G10176" s="2"/>
      <c r="H10176" s="6"/>
      <c r="I10176" s="9"/>
      <c r="J10176" s="9"/>
      <c r="K10176" s="9"/>
    </row>
    <row r="10177" spans="1:11" x14ac:dyDescent="0.25">
      <c r="A10177" s="2"/>
      <c r="B10177" s="2"/>
      <c r="C10177" s="2"/>
      <c r="E10177" s="2"/>
      <c r="G10177" s="2"/>
      <c r="H10177" s="6"/>
      <c r="I10177" s="9"/>
      <c r="J10177" s="9"/>
      <c r="K10177" s="9"/>
    </row>
    <row r="10178" spans="1:11" x14ac:dyDescent="0.25">
      <c r="A10178" s="2"/>
      <c r="B10178" s="2"/>
      <c r="C10178" s="2"/>
      <c r="E10178" s="2"/>
      <c r="G10178" s="2"/>
      <c r="H10178" s="6"/>
      <c r="I10178" s="9"/>
      <c r="J10178" s="9"/>
      <c r="K10178" s="9"/>
    </row>
    <row r="10179" spans="1:11" x14ac:dyDescent="0.25">
      <c r="A10179" s="2"/>
      <c r="B10179" s="2"/>
      <c r="C10179" s="2"/>
      <c r="E10179" s="2"/>
      <c r="G10179" s="2"/>
      <c r="H10179" s="6"/>
      <c r="I10179" s="9"/>
      <c r="J10179" s="9"/>
      <c r="K10179" s="9"/>
    </row>
    <row r="10180" spans="1:11" x14ac:dyDescent="0.25">
      <c r="A10180" s="2"/>
      <c r="B10180" s="2"/>
      <c r="C10180" s="2"/>
      <c r="E10180" s="2"/>
      <c r="G10180" s="2"/>
      <c r="H10180" s="6"/>
      <c r="I10180" s="9"/>
      <c r="J10180" s="9"/>
      <c r="K10180" s="9"/>
    </row>
    <row r="10181" spans="1:11" x14ac:dyDescent="0.25">
      <c r="A10181" s="2"/>
      <c r="B10181" s="2"/>
      <c r="C10181" s="2"/>
      <c r="E10181" s="2"/>
      <c r="G10181" s="2"/>
      <c r="H10181" s="6"/>
      <c r="I10181" s="9"/>
      <c r="J10181" s="9"/>
      <c r="K10181" s="9"/>
    </row>
    <row r="10182" spans="1:11" x14ac:dyDescent="0.25">
      <c r="A10182" s="2"/>
      <c r="B10182" s="2"/>
      <c r="C10182" s="2"/>
      <c r="E10182" s="2"/>
      <c r="G10182" s="2"/>
      <c r="H10182" s="6"/>
      <c r="I10182" s="9"/>
      <c r="J10182" s="9"/>
      <c r="K10182" s="9"/>
    </row>
    <row r="10183" spans="1:11" x14ac:dyDescent="0.25">
      <c r="A10183" s="2"/>
      <c r="B10183" s="2"/>
      <c r="C10183" s="2"/>
      <c r="E10183" s="2"/>
      <c r="G10183" s="2"/>
      <c r="H10183" s="6"/>
      <c r="I10183" s="9"/>
      <c r="J10183" s="9"/>
      <c r="K10183" s="9"/>
    </row>
    <row r="10184" spans="1:11" x14ac:dyDescent="0.25">
      <c r="A10184" s="2"/>
      <c r="B10184" s="2"/>
      <c r="C10184" s="2"/>
      <c r="E10184" s="2"/>
      <c r="G10184" s="2"/>
      <c r="H10184" s="6"/>
      <c r="I10184" s="9"/>
      <c r="J10184" s="9"/>
      <c r="K10184" s="9"/>
    </row>
    <row r="10185" spans="1:11" x14ac:dyDescent="0.25">
      <c r="A10185" s="2"/>
      <c r="B10185" s="2"/>
      <c r="C10185" s="2"/>
      <c r="E10185" s="2"/>
      <c r="G10185" s="2"/>
      <c r="H10185" s="6"/>
      <c r="I10185" s="9"/>
      <c r="J10185" s="9"/>
      <c r="K10185" s="9"/>
    </row>
    <row r="10186" spans="1:11" x14ac:dyDescent="0.25">
      <c r="A10186" s="2"/>
      <c r="B10186" s="2"/>
      <c r="C10186" s="2"/>
      <c r="E10186" s="2"/>
      <c r="G10186" s="2"/>
      <c r="H10186" s="6"/>
      <c r="I10186" s="9"/>
      <c r="J10186" s="9"/>
      <c r="K10186" s="9"/>
    </row>
    <row r="10187" spans="1:11" x14ac:dyDescent="0.25">
      <c r="A10187" s="2"/>
      <c r="B10187" s="2"/>
      <c r="C10187" s="2"/>
      <c r="E10187" s="2"/>
      <c r="G10187" s="2"/>
      <c r="H10187" s="6"/>
      <c r="I10187" s="9"/>
      <c r="J10187" s="9"/>
      <c r="K10187" s="9"/>
    </row>
    <row r="10188" spans="1:11" x14ac:dyDescent="0.25">
      <c r="A10188" s="2"/>
      <c r="B10188" s="2"/>
      <c r="C10188" s="2"/>
      <c r="E10188" s="2"/>
      <c r="G10188" s="2"/>
      <c r="H10188" s="6"/>
      <c r="I10188" s="9"/>
      <c r="J10188" s="9"/>
      <c r="K10188" s="9"/>
    </row>
    <row r="10189" spans="1:11" x14ac:dyDescent="0.25">
      <c r="A10189" s="2"/>
      <c r="B10189" s="2"/>
      <c r="C10189" s="2"/>
      <c r="E10189" s="2"/>
      <c r="G10189" s="2"/>
      <c r="H10189" s="6"/>
      <c r="I10189" s="9"/>
      <c r="J10189" s="9"/>
      <c r="K10189" s="9"/>
    </row>
    <row r="10190" spans="1:11" x14ac:dyDescent="0.25">
      <c r="A10190" s="2"/>
      <c r="B10190" s="2"/>
      <c r="C10190" s="2"/>
      <c r="E10190" s="2"/>
      <c r="G10190" s="2"/>
      <c r="H10190" s="6"/>
      <c r="I10190" s="9"/>
      <c r="J10190" s="9"/>
      <c r="K10190" s="9"/>
    </row>
    <row r="10191" spans="1:11" x14ac:dyDescent="0.25">
      <c r="A10191" s="2"/>
      <c r="B10191" s="2"/>
      <c r="C10191" s="2"/>
      <c r="E10191" s="2"/>
      <c r="G10191" s="2"/>
      <c r="H10191" s="6"/>
      <c r="I10191" s="9"/>
      <c r="J10191" s="9"/>
      <c r="K10191" s="9"/>
    </row>
    <row r="10192" spans="1:11" x14ac:dyDescent="0.25">
      <c r="A10192" s="2"/>
      <c r="B10192" s="2"/>
      <c r="C10192" s="2"/>
      <c r="E10192" s="2"/>
      <c r="G10192" s="2"/>
      <c r="H10192" s="6"/>
      <c r="I10192" s="9"/>
      <c r="J10192" s="9"/>
      <c r="K10192" s="9"/>
    </row>
    <row r="10193" spans="1:11" x14ac:dyDescent="0.25">
      <c r="A10193" s="2"/>
      <c r="B10193" s="2"/>
      <c r="C10193" s="2"/>
      <c r="E10193" s="2"/>
      <c r="G10193" s="2"/>
      <c r="H10193" s="6"/>
      <c r="I10193" s="9"/>
      <c r="J10193" s="9"/>
      <c r="K10193" s="9"/>
    </row>
    <row r="10194" spans="1:11" x14ac:dyDescent="0.25">
      <c r="A10194" s="2"/>
      <c r="B10194" s="2"/>
      <c r="C10194" s="2"/>
      <c r="E10194" s="2"/>
      <c r="G10194" s="2"/>
      <c r="H10194" s="6"/>
      <c r="I10194" s="9"/>
      <c r="J10194" s="9"/>
      <c r="K10194" s="9"/>
    </row>
    <row r="10195" spans="1:11" x14ac:dyDescent="0.25">
      <c r="A10195" s="2"/>
      <c r="B10195" s="2"/>
      <c r="C10195" s="2"/>
      <c r="E10195" s="2"/>
      <c r="G10195" s="2"/>
      <c r="H10195" s="6"/>
      <c r="I10195" s="9"/>
      <c r="J10195" s="9"/>
      <c r="K10195" s="9"/>
    </row>
    <row r="10196" spans="1:11" x14ac:dyDescent="0.25">
      <c r="A10196" s="2"/>
      <c r="B10196" s="2"/>
      <c r="C10196" s="2"/>
      <c r="E10196" s="2"/>
      <c r="G10196" s="2"/>
      <c r="H10196" s="6"/>
      <c r="I10196" s="9"/>
      <c r="J10196" s="9"/>
      <c r="K10196" s="9"/>
    </row>
    <row r="10197" spans="1:11" x14ac:dyDescent="0.25">
      <c r="A10197" s="2"/>
      <c r="B10197" s="2"/>
      <c r="C10197" s="2"/>
      <c r="E10197" s="2"/>
      <c r="G10197" s="2"/>
      <c r="H10197" s="6"/>
      <c r="I10197" s="9"/>
      <c r="J10197" s="9"/>
      <c r="K10197" s="9"/>
    </row>
    <row r="10198" spans="1:11" x14ac:dyDescent="0.25">
      <c r="A10198" s="2"/>
      <c r="B10198" s="2"/>
      <c r="C10198" s="2"/>
      <c r="E10198" s="2"/>
      <c r="G10198" s="2"/>
      <c r="H10198" s="6"/>
      <c r="I10198" s="9"/>
      <c r="J10198" s="9"/>
      <c r="K10198" s="9"/>
    </row>
    <row r="10199" spans="1:11" x14ac:dyDescent="0.25">
      <c r="A10199" s="2"/>
      <c r="B10199" s="2"/>
      <c r="C10199" s="2"/>
      <c r="E10199" s="2"/>
      <c r="G10199" s="2"/>
      <c r="H10199" s="6"/>
      <c r="I10199" s="9"/>
      <c r="J10199" s="9"/>
      <c r="K10199" s="9"/>
    </row>
    <row r="10200" spans="1:11" x14ac:dyDescent="0.25">
      <c r="A10200" s="2"/>
      <c r="B10200" s="2"/>
      <c r="C10200" s="2"/>
      <c r="E10200" s="2"/>
      <c r="G10200" s="2"/>
      <c r="H10200" s="6"/>
      <c r="I10200" s="9"/>
      <c r="J10200" s="9"/>
      <c r="K10200" s="9"/>
    </row>
    <row r="10201" spans="1:11" x14ac:dyDescent="0.25">
      <c r="A10201" s="2"/>
      <c r="B10201" s="2"/>
      <c r="C10201" s="2"/>
      <c r="E10201" s="2"/>
      <c r="G10201" s="2"/>
      <c r="H10201" s="6"/>
      <c r="I10201" s="9"/>
      <c r="J10201" s="9"/>
      <c r="K10201" s="9"/>
    </row>
    <row r="10202" spans="1:11" x14ac:dyDescent="0.25">
      <c r="A10202" s="2"/>
      <c r="B10202" s="2"/>
      <c r="C10202" s="2"/>
      <c r="E10202" s="2"/>
      <c r="G10202" s="2"/>
      <c r="H10202" s="6"/>
      <c r="I10202" s="9"/>
      <c r="J10202" s="9"/>
      <c r="K10202" s="9"/>
    </row>
    <row r="10203" spans="1:11" x14ac:dyDescent="0.25">
      <c r="A10203" s="2"/>
      <c r="B10203" s="2"/>
      <c r="C10203" s="2"/>
      <c r="E10203" s="2"/>
      <c r="G10203" s="2"/>
      <c r="H10203" s="6"/>
      <c r="I10203" s="9"/>
      <c r="J10203" s="9"/>
      <c r="K10203" s="9"/>
    </row>
    <row r="10204" spans="1:11" x14ac:dyDescent="0.25">
      <c r="A10204" s="2"/>
      <c r="B10204" s="2"/>
      <c r="C10204" s="2"/>
      <c r="E10204" s="2"/>
      <c r="G10204" s="2"/>
      <c r="H10204" s="6"/>
      <c r="I10204" s="9"/>
      <c r="J10204" s="9"/>
      <c r="K10204" s="9"/>
    </row>
    <row r="10205" spans="1:11" x14ac:dyDescent="0.25">
      <c r="A10205" s="2"/>
      <c r="B10205" s="2"/>
      <c r="C10205" s="2"/>
      <c r="E10205" s="2"/>
      <c r="G10205" s="2"/>
      <c r="H10205" s="6"/>
      <c r="I10205" s="9"/>
      <c r="J10205" s="9"/>
      <c r="K10205" s="9"/>
    </row>
    <row r="10206" spans="1:11" x14ac:dyDescent="0.25">
      <c r="A10206" s="2"/>
      <c r="B10206" s="2"/>
      <c r="C10206" s="2"/>
      <c r="E10206" s="2"/>
      <c r="G10206" s="2"/>
      <c r="H10206" s="6"/>
      <c r="I10206" s="9"/>
      <c r="J10206" s="9"/>
      <c r="K10206" s="9"/>
    </row>
    <row r="10207" spans="1:11" x14ac:dyDescent="0.25">
      <c r="A10207" s="2"/>
      <c r="B10207" s="2"/>
      <c r="C10207" s="2"/>
      <c r="E10207" s="2"/>
      <c r="G10207" s="2"/>
      <c r="H10207" s="6"/>
      <c r="I10207" s="9"/>
      <c r="J10207" s="9"/>
      <c r="K10207" s="9"/>
    </row>
    <row r="10208" spans="1:11" x14ac:dyDescent="0.25">
      <c r="A10208" s="2"/>
      <c r="B10208" s="2"/>
      <c r="C10208" s="2"/>
      <c r="E10208" s="2"/>
      <c r="G10208" s="2"/>
      <c r="H10208" s="6"/>
      <c r="I10208" s="9"/>
      <c r="J10208" s="9"/>
      <c r="K10208" s="9"/>
    </row>
    <row r="10209" spans="1:11" x14ac:dyDescent="0.25">
      <c r="A10209" s="2"/>
      <c r="B10209" s="2"/>
      <c r="C10209" s="2"/>
      <c r="E10209" s="2"/>
      <c r="G10209" s="2"/>
      <c r="H10209" s="6"/>
      <c r="I10209" s="9"/>
      <c r="J10209" s="9"/>
      <c r="K10209" s="9"/>
    </row>
    <row r="10210" spans="1:11" x14ac:dyDescent="0.25">
      <c r="A10210" s="2"/>
      <c r="B10210" s="2"/>
      <c r="C10210" s="2"/>
      <c r="E10210" s="2"/>
      <c r="G10210" s="2"/>
      <c r="H10210" s="6"/>
      <c r="I10210" s="9"/>
      <c r="J10210" s="9"/>
      <c r="K10210" s="9"/>
    </row>
    <row r="10211" spans="1:11" x14ac:dyDescent="0.25">
      <c r="A10211" s="2"/>
      <c r="B10211" s="2"/>
      <c r="C10211" s="2"/>
      <c r="E10211" s="2"/>
      <c r="G10211" s="2"/>
      <c r="H10211" s="6"/>
      <c r="I10211" s="9"/>
      <c r="J10211" s="9"/>
      <c r="K10211" s="9"/>
    </row>
    <row r="10212" spans="1:11" x14ac:dyDescent="0.25">
      <c r="A10212" s="2"/>
      <c r="B10212" s="2"/>
      <c r="C10212" s="2"/>
      <c r="E10212" s="2"/>
      <c r="G10212" s="2"/>
      <c r="H10212" s="6"/>
      <c r="I10212" s="9"/>
      <c r="J10212" s="9"/>
      <c r="K10212" s="9"/>
    </row>
    <row r="10213" spans="1:11" x14ac:dyDescent="0.25">
      <c r="A10213" s="2"/>
      <c r="B10213" s="2"/>
      <c r="C10213" s="2"/>
      <c r="E10213" s="2"/>
      <c r="G10213" s="2"/>
      <c r="H10213" s="6"/>
      <c r="I10213" s="9"/>
      <c r="J10213" s="9"/>
      <c r="K10213" s="9"/>
    </row>
    <row r="10214" spans="1:11" x14ac:dyDescent="0.25">
      <c r="A10214" s="2"/>
      <c r="B10214" s="2"/>
      <c r="C10214" s="2"/>
      <c r="E10214" s="2"/>
      <c r="G10214" s="2"/>
      <c r="H10214" s="6"/>
      <c r="I10214" s="9"/>
      <c r="J10214" s="9"/>
      <c r="K10214" s="9"/>
    </row>
    <row r="10215" spans="1:11" x14ac:dyDescent="0.25">
      <c r="A10215" s="2"/>
      <c r="B10215" s="2"/>
      <c r="C10215" s="2"/>
      <c r="E10215" s="2"/>
      <c r="G10215" s="2"/>
      <c r="H10215" s="6"/>
      <c r="I10215" s="9"/>
      <c r="J10215" s="9"/>
      <c r="K10215" s="9"/>
    </row>
    <row r="10216" spans="1:11" x14ac:dyDescent="0.25">
      <c r="A10216" s="2"/>
      <c r="B10216" s="2"/>
      <c r="C10216" s="2"/>
      <c r="E10216" s="2"/>
      <c r="G10216" s="2"/>
      <c r="H10216" s="6"/>
      <c r="I10216" s="9"/>
      <c r="J10216" s="9"/>
      <c r="K10216" s="9"/>
    </row>
    <row r="10217" spans="1:11" x14ac:dyDescent="0.25">
      <c r="A10217" s="2"/>
      <c r="B10217" s="2"/>
      <c r="C10217" s="2"/>
      <c r="E10217" s="2"/>
      <c r="G10217" s="2"/>
      <c r="H10217" s="6"/>
      <c r="I10217" s="9"/>
      <c r="J10217" s="9"/>
      <c r="K10217" s="9"/>
    </row>
    <row r="10218" spans="1:11" x14ac:dyDescent="0.25">
      <c r="A10218" s="2"/>
      <c r="B10218" s="2"/>
      <c r="C10218" s="2"/>
      <c r="E10218" s="2"/>
      <c r="G10218" s="2"/>
      <c r="H10218" s="6"/>
      <c r="I10218" s="9"/>
      <c r="J10218" s="9"/>
      <c r="K10218" s="9"/>
    </row>
    <row r="10219" spans="1:11" x14ac:dyDescent="0.25">
      <c r="A10219" s="2"/>
      <c r="B10219" s="2"/>
      <c r="C10219" s="2"/>
      <c r="E10219" s="2"/>
      <c r="G10219" s="2"/>
      <c r="H10219" s="6"/>
      <c r="I10219" s="9"/>
      <c r="J10219" s="9"/>
      <c r="K10219" s="9"/>
    </row>
    <row r="10220" spans="1:11" x14ac:dyDescent="0.25">
      <c r="A10220" s="2"/>
      <c r="B10220" s="2"/>
      <c r="C10220" s="2"/>
      <c r="E10220" s="2"/>
      <c r="G10220" s="2"/>
      <c r="H10220" s="6"/>
      <c r="I10220" s="9"/>
      <c r="J10220" s="9"/>
      <c r="K10220" s="9"/>
    </row>
    <row r="10221" spans="1:11" x14ac:dyDescent="0.25">
      <c r="A10221" s="2"/>
      <c r="B10221" s="2"/>
      <c r="C10221" s="2"/>
      <c r="E10221" s="2"/>
      <c r="G10221" s="2"/>
      <c r="H10221" s="6"/>
      <c r="I10221" s="9"/>
      <c r="J10221" s="9"/>
      <c r="K10221" s="9"/>
    </row>
    <row r="10222" spans="1:11" x14ac:dyDescent="0.25">
      <c r="A10222" s="2"/>
      <c r="B10222" s="2"/>
      <c r="C10222" s="2"/>
      <c r="E10222" s="2"/>
      <c r="G10222" s="2"/>
      <c r="H10222" s="6"/>
      <c r="I10222" s="9"/>
      <c r="J10222" s="9"/>
      <c r="K10222" s="9"/>
    </row>
    <row r="10223" spans="1:11" x14ac:dyDescent="0.25">
      <c r="A10223" s="2"/>
      <c r="B10223" s="2"/>
      <c r="C10223" s="2"/>
      <c r="E10223" s="2"/>
      <c r="G10223" s="2"/>
      <c r="H10223" s="6"/>
      <c r="I10223" s="9"/>
      <c r="J10223" s="9"/>
      <c r="K10223" s="9"/>
    </row>
    <row r="10224" spans="1:11" x14ac:dyDescent="0.25">
      <c r="A10224" s="2"/>
      <c r="B10224" s="2"/>
      <c r="C10224" s="2"/>
      <c r="E10224" s="2"/>
      <c r="G10224" s="2"/>
      <c r="H10224" s="6"/>
      <c r="I10224" s="9"/>
      <c r="J10224" s="9"/>
      <c r="K10224" s="9"/>
    </row>
    <row r="10225" spans="1:11" x14ac:dyDescent="0.25">
      <c r="A10225" s="2"/>
      <c r="B10225" s="2"/>
      <c r="C10225" s="2"/>
      <c r="E10225" s="2"/>
      <c r="G10225" s="2"/>
      <c r="H10225" s="6"/>
      <c r="I10225" s="9"/>
      <c r="J10225" s="9"/>
      <c r="K10225" s="9"/>
    </row>
    <row r="10226" spans="1:11" x14ac:dyDescent="0.25">
      <c r="A10226" s="2"/>
      <c r="B10226" s="2"/>
      <c r="C10226" s="2"/>
      <c r="E10226" s="2"/>
      <c r="G10226" s="2"/>
      <c r="H10226" s="6"/>
      <c r="I10226" s="9"/>
      <c r="J10226" s="9"/>
      <c r="K10226" s="9"/>
    </row>
    <row r="10227" spans="1:11" x14ac:dyDescent="0.25">
      <c r="A10227" s="2"/>
      <c r="B10227" s="2"/>
      <c r="C10227" s="2"/>
      <c r="E10227" s="2"/>
      <c r="G10227" s="2"/>
      <c r="H10227" s="6"/>
      <c r="I10227" s="9"/>
      <c r="J10227" s="9"/>
      <c r="K10227" s="9"/>
    </row>
    <row r="10228" spans="1:11" x14ac:dyDescent="0.25">
      <c r="A10228" s="2"/>
      <c r="B10228" s="2"/>
      <c r="C10228" s="2"/>
      <c r="E10228" s="2"/>
      <c r="G10228" s="2"/>
      <c r="H10228" s="6"/>
      <c r="I10228" s="9"/>
      <c r="J10228" s="9"/>
      <c r="K10228" s="9"/>
    </row>
    <row r="10229" spans="1:11" x14ac:dyDescent="0.25">
      <c r="A10229" s="2"/>
      <c r="B10229" s="2"/>
      <c r="C10229" s="2"/>
      <c r="E10229" s="2"/>
      <c r="G10229" s="2"/>
      <c r="H10229" s="6"/>
      <c r="I10229" s="9"/>
      <c r="J10229" s="9"/>
      <c r="K10229" s="9"/>
    </row>
    <row r="10230" spans="1:11" x14ac:dyDescent="0.25">
      <c r="A10230" s="2"/>
      <c r="B10230" s="2"/>
      <c r="C10230" s="2"/>
      <c r="E10230" s="2"/>
      <c r="G10230" s="2"/>
      <c r="H10230" s="6"/>
      <c r="I10230" s="9"/>
      <c r="J10230" s="9"/>
      <c r="K10230" s="9"/>
    </row>
    <row r="10231" spans="1:11" x14ac:dyDescent="0.25">
      <c r="A10231" s="2"/>
      <c r="B10231" s="2"/>
      <c r="C10231" s="2"/>
      <c r="E10231" s="2"/>
      <c r="G10231" s="2"/>
      <c r="H10231" s="6"/>
      <c r="I10231" s="9"/>
      <c r="J10231" s="9"/>
      <c r="K10231" s="9"/>
    </row>
    <row r="10232" spans="1:11" x14ac:dyDescent="0.25">
      <c r="A10232" s="2"/>
      <c r="B10232" s="2"/>
      <c r="C10232" s="2"/>
      <c r="E10232" s="2"/>
      <c r="G10232" s="2"/>
      <c r="H10232" s="6"/>
      <c r="I10232" s="9"/>
      <c r="J10232" s="9"/>
      <c r="K10232" s="9"/>
    </row>
    <row r="10233" spans="1:11" x14ac:dyDescent="0.25">
      <c r="A10233" s="2"/>
      <c r="B10233" s="2"/>
      <c r="C10233" s="2"/>
      <c r="E10233" s="2"/>
      <c r="G10233" s="2"/>
      <c r="H10233" s="6"/>
      <c r="I10233" s="9"/>
      <c r="J10233" s="9"/>
      <c r="K10233" s="9"/>
    </row>
    <row r="10234" spans="1:11" x14ac:dyDescent="0.25">
      <c r="A10234" s="2"/>
      <c r="B10234" s="2"/>
      <c r="C10234" s="2"/>
      <c r="E10234" s="2"/>
      <c r="G10234" s="2"/>
      <c r="H10234" s="6"/>
      <c r="I10234" s="9"/>
      <c r="J10234" s="9"/>
      <c r="K10234" s="9"/>
    </row>
    <row r="10235" spans="1:11" x14ac:dyDescent="0.25">
      <c r="A10235" s="2"/>
      <c r="B10235" s="2"/>
      <c r="C10235" s="2"/>
      <c r="E10235" s="2"/>
      <c r="G10235" s="2"/>
      <c r="H10235" s="6"/>
      <c r="I10235" s="9"/>
      <c r="J10235" s="9"/>
      <c r="K10235" s="9"/>
    </row>
    <row r="10236" spans="1:11" x14ac:dyDescent="0.25">
      <c r="A10236" s="2"/>
      <c r="B10236" s="2"/>
      <c r="C10236" s="2"/>
      <c r="E10236" s="2"/>
      <c r="G10236" s="2"/>
      <c r="H10236" s="6"/>
      <c r="I10236" s="9"/>
      <c r="J10236" s="9"/>
      <c r="K10236" s="9"/>
    </row>
    <row r="10237" spans="1:11" x14ac:dyDescent="0.25">
      <c r="A10237" s="2"/>
      <c r="B10237" s="2"/>
      <c r="C10237" s="2"/>
      <c r="E10237" s="2"/>
      <c r="G10237" s="2"/>
      <c r="H10237" s="6"/>
      <c r="I10237" s="9"/>
      <c r="J10237" s="9"/>
      <c r="K10237" s="9"/>
    </row>
    <row r="10238" spans="1:11" x14ac:dyDescent="0.25">
      <c r="A10238" s="2"/>
      <c r="B10238" s="2"/>
      <c r="C10238" s="2"/>
      <c r="E10238" s="2"/>
      <c r="G10238" s="2"/>
      <c r="H10238" s="6"/>
      <c r="I10238" s="9"/>
      <c r="J10238" s="9"/>
      <c r="K10238" s="9"/>
    </row>
    <row r="10239" spans="1:11" x14ac:dyDescent="0.25">
      <c r="A10239" s="2"/>
      <c r="B10239" s="2"/>
      <c r="C10239" s="2"/>
      <c r="E10239" s="2"/>
      <c r="G10239" s="2"/>
      <c r="H10239" s="6"/>
      <c r="I10239" s="9"/>
      <c r="J10239" s="9"/>
      <c r="K10239" s="9"/>
    </row>
    <row r="10240" spans="1:11" x14ac:dyDescent="0.25">
      <c r="A10240" s="2"/>
      <c r="B10240" s="2"/>
      <c r="C10240" s="2"/>
      <c r="E10240" s="2"/>
      <c r="G10240" s="2"/>
      <c r="H10240" s="6"/>
      <c r="I10240" s="9"/>
      <c r="J10240" s="9"/>
      <c r="K10240" s="9"/>
    </row>
    <row r="10241" spans="1:11" x14ac:dyDescent="0.25">
      <c r="A10241" s="2"/>
      <c r="B10241" s="2"/>
      <c r="C10241" s="2"/>
      <c r="E10241" s="2"/>
      <c r="G10241" s="2"/>
      <c r="H10241" s="6"/>
      <c r="I10241" s="9"/>
      <c r="J10241" s="9"/>
      <c r="K10241" s="9"/>
    </row>
    <row r="10242" spans="1:11" x14ac:dyDescent="0.25">
      <c r="A10242" s="2"/>
      <c r="B10242" s="2"/>
      <c r="C10242" s="2"/>
      <c r="E10242" s="2"/>
      <c r="G10242" s="2"/>
      <c r="H10242" s="6"/>
      <c r="I10242" s="9"/>
      <c r="J10242" s="9"/>
      <c r="K10242" s="9"/>
    </row>
    <row r="10243" spans="1:11" x14ac:dyDescent="0.25">
      <c r="A10243" s="2"/>
      <c r="B10243" s="2"/>
      <c r="C10243" s="2"/>
      <c r="E10243" s="2"/>
      <c r="G10243" s="2"/>
      <c r="H10243" s="6"/>
      <c r="I10243" s="9"/>
      <c r="J10243" s="9"/>
      <c r="K10243" s="9"/>
    </row>
    <row r="10244" spans="1:11" x14ac:dyDescent="0.25">
      <c r="A10244" s="2"/>
      <c r="B10244" s="2"/>
      <c r="C10244" s="2"/>
      <c r="E10244" s="2"/>
      <c r="G10244" s="2"/>
      <c r="H10244" s="6"/>
      <c r="I10244" s="9"/>
      <c r="J10244" s="9"/>
      <c r="K10244" s="9"/>
    </row>
    <row r="10245" spans="1:11" x14ac:dyDescent="0.25">
      <c r="A10245" s="2"/>
      <c r="B10245" s="2"/>
      <c r="C10245" s="2"/>
      <c r="E10245" s="2"/>
      <c r="G10245" s="2"/>
      <c r="H10245" s="6"/>
      <c r="I10245" s="9"/>
      <c r="J10245" s="9"/>
      <c r="K10245" s="9"/>
    </row>
    <row r="10246" spans="1:11" x14ac:dyDescent="0.25">
      <c r="A10246" s="2"/>
      <c r="B10246" s="2"/>
      <c r="C10246" s="2"/>
      <c r="E10246" s="2"/>
      <c r="G10246" s="2"/>
      <c r="H10246" s="6"/>
      <c r="I10246" s="9"/>
      <c r="J10246" s="9"/>
      <c r="K10246" s="9"/>
    </row>
    <row r="10247" spans="1:11" x14ac:dyDescent="0.25">
      <c r="A10247" s="2"/>
      <c r="B10247" s="2"/>
      <c r="C10247" s="2"/>
      <c r="E10247" s="2"/>
      <c r="G10247" s="2"/>
      <c r="H10247" s="6"/>
      <c r="I10247" s="9"/>
      <c r="J10247" s="9"/>
      <c r="K10247" s="9"/>
    </row>
    <row r="10248" spans="1:11" x14ac:dyDescent="0.25">
      <c r="A10248" s="2"/>
      <c r="B10248" s="2"/>
      <c r="C10248" s="2"/>
      <c r="E10248" s="2"/>
      <c r="G10248" s="2"/>
      <c r="H10248" s="6"/>
      <c r="I10248" s="9"/>
      <c r="J10248" s="9"/>
      <c r="K10248" s="9"/>
    </row>
    <row r="10249" spans="1:11" x14ac:dyDescent="0.25">
      <c r="A10249" s="2"/>
      <c r="B10249" s="2"/>
      <c r="C10249" s="2"/>
      <c r="E10249" s="2"/>
      <c r="G10249" s="2"/>
      <c r="H10249" s="6"/>
      <c r="I10249" s="9"/>
      <c r="J10249" s="9"/>
      <c r="K10249" s="9"/>
    </row>
    <row r="10250" spans="1:11" x14ac:dyDescent="0.25">
      <c r="A10250" s="2"/>
      <c r="B10250" s="2"/>
      <c r="C10250" s="2"/>
      <c r="E10250" s="2"/>
      <c r="G10250" s="2"/>
      <c r="H10250" s="6"/>
      <c r="I10250" s="9"/>
      <c r="J10250" s="9"/>
      <c r="K10250" s="9"/>
    </row>
    <row r="10251" spans="1:11" x14ac:dyDescent="0.25">
      <c r="A10251" s="2"/>
      <c r="B10251" s="2"/>
      <c r="C10251" s="2"/>
      <c r="E10251" s="2"/>
      <c r="G10251" s="2"/>
      <c r="H10251" s="6"/>
      <c r="I10251" s="9"/>
      <c r="J10251" s="9"/>
      <c r="K10251" s="9"/>
    </row>
    <row r="10252" spans="1:11" x14ac:dyDescent="0.25">
      <c r="A10252" s="2"/>
      <c r="B10252" s="2"/>
      <c r="C10252" s="2"/>
      <c r="E10252" s="2"/>
      <c r="G10252" s="2"/>
      <c r="H10252" s="6"/>
      <c r="I10252" s="9"/>
      <c r="J10252" s="9"/>
      <c r="K10252" s="9"/>
    </row>
    <row r="10253" spans="1:11" x14ac:dyDescent="0.25">
      <c r="A10253" s="2"/>
      <c r="B10253" s="2"/>
      <c r="C10253" s="2"/>
      <c r="E10253" s="2"/>
      <c r="G10253" s="2"/>
      <c r="H10253" s="6"/>
      <c r="I10253" s="9"/>
      <c r="J10253" s="9"/>
      <c r="K10253" s="9"/>
    </row>
    <row r="10254" spans="1:11" x14ac:dyDescent="0.25">
      <c r="A10254" s="2"/>
      <c r="B10254" s="2"/>
      <c r="C10254" s="2"/>
      <c r="E10254" s="2"/>
      <c r="G10254" s="2"/>
      <c r="H10254" s="6"/>
      <c r="I10254" s="9"/>
      <c r="J10254" s="9"/>
      <c r="K10254" s="9"/>
    </row>
    <row r="10255" spans="1:11" x14ac:dyDescent="0.25">
      <c r="A10255" s="2"/>
      <c r="B10255" s="2"/>
      <c r="C10255" s="2"/>
      <c r="E10255" s="2"/>
      <c r="G10255" s="2"/>
      <c r="H10255" s="6"/>
      <c r="I10255" s="9"/>
      <c r="J10255" s="9"/>
      <c r="K10255" s="9"/>
    </row>
    <row r="10256" spans="1:11" x14ac:dyDescent="0.25">
      <c r="A10256" s="2"/>
      <c r="B10256" s="2"/>
      <c r="C10256" s="2"/>
      <c r="E10256" s="2"/>
      <c r="G10256" s="2"/>
      <c r="H10256" s="6"/>
      <c r="I10256" s="9"/>
      <c r="J10256" s="9"/>
      <c r="K10256" s="9"/>
    </row>
    <row r="10257" spans="1:11" x14ac:dyDescent="0.25">
      <c r="A10257" s="2"/>
      <c r="B10257" s="2"/>
      <c r="C10257" s="2"/>
      <c r="E10257" s="2"/>
      <c r="G10257" s="2"/>
      <c r="H10257" s="6"/>
      <c r="I10257" s="9"/>
      <c r="J10257" s="9"/>
      <c r="K10257" s="9"/>
    </row>
    <row r="10258" spans="1:11" x14ac:dyDescent="0.25">
      <c r="A10258" s="2"/>
      <c r="B10258" s="2"/>
      <c r="C10258" s="2"/>
      <c r="E10258" s="2"/>
      <c r="G10258" s="2"/>
      <c r="H10258" s="6"/>
      <c r="I10258" s="9"/>
      <c r="J10258" s="9"/>
      <c r="K10258" s="9"/>
    </row>
    <row r="10259" spans="1:11" x14ac:dyDescent="0.25">
      <c r="A10259" s="2"/>
      <c r="B10259" s="2"/>
      <c r="C10259" s="2"/>
      <c r="E10259" s="2"/>
      <c r="G10259" s="2"/>
      <c r="H10259" s="6"/>
      <c r="I10259" s="9"/>
      <c r="J10259" s="9"/>
      <c r="K10259" s="9"/>
    </row>
    <row r="10260" spans="1:11" x14ac:dyDescent="0.25">
      <c r="A10260" s="2"/>
      <c r="B10260" s="2"/>
      <c r="C10260" s="2"/>
      <c r="E10260" s="2"/>
      <c r="G10260" s="2"/>
      <c r="H10260" s="6"/>
      <c r="I10260" s="9"/>
      <c r="J10260" s="9"/>
      <c r="K10260" s="9"/>
    </row>
    <row r="10261" spans="1:11" x14ac:dyDescent="0.25">
      <c r="A10261" s="2"/>
      <c r="B10261" s="2"/>
      <c r="C10261" s="2"/>
      <c r="E10261" s="2"/>
      <c r="G10261" s="2"/>
      <c r="H10261" s="6"/>
      <c r="I10261" s="9"/>
      <c r="J10261" s="9"/>
      <c r="K10261" s="9"/>
    </row>
    <row r="10262" spans="1:11" x14ac:dyDescent="0.25">
      <c r="A10262" s="2"/>
      <c r="B10262" s="2"/>
      <c r="C10262" s="2"/>
      <c r="E10262" s="2"/>
      <c r="G10262" s="2"/>
      <c r="H10262" s="6"/>
      <c r="I10262" s="9"/>
      <c r="J10262" s="9"/>
      <c r="K10262" s="9"/>
    </row>
    <row r="10263" spans="1:11" x14ac:dyDescent="0.25">
      <c r="A10263" s="2"/>
      <c r="B10263" s="2"/>
      <c r="C10263" s="2"/>
      <c r="E10263" s="2"/>
      <c r="G10263" s="2"/>
      <c r="H10263" s="6"/>
      <c r="I10263" s="9"/>
      <c r="J10263" s="9"/>
      <c r="K10263" s="9"/>
    </row>
    <row r="10264" spans="1:11" x14ac:dyDescent="0.25">
      <c r="A10264" s="2"/>
      <c r="B10264" s="2"/>
      <c r="C10264" s="2"/>
      <c r="E10264" s="2"/>
      <c r="G10264" s="2"/>
      <c r="H10264" s="6"/>
      <c r="I10264" s="9"/>
      <c r="J10264" s="9"/>
      <c r="K10264" s="9"/>
    </row>
    <row r="10265" spans="1:11" x14ac:dyDescent="0.25">
      <c r="A10265" s="2"/>
      <c r="B10265" s="2"/>
      <c r="C10265" s="2"/>
      <c r="E10265" s="2"/>
      <c r="G10265" s="2"/>
      <c r="H10265" s="6"/>
      <c r="I10265" s="9"/>
      <c r="J10265" s="9"/>
      <c r="K10265" s="9"/>
    </row>
    <row r="10266" spans="1:11" x14ac:dyDescent="0.25">
      <c r="A10266" s="2"/>
      <c r="B10266" s="2"/>
      <c r="C10266" s="2"/>
      <c r="E10266" s="2"/>
      <c r="G10266" s="2"/>
      <c r="H10266" s="6"/>
      <c r="I10266" s="9"/>
      <c r="J10266" s="9"/>
      <c r="K10266" s="9"/>
    </row>
    <row r="10267" spans="1:11" x14ac:dyDescent="0.25">
      <c r="A10267" s="2"/>
      <c r="B10267" s="2"/>
      <c r="C10267" s="2"/>
      <c r="E10267" s="2"/>
      <c r="G10267" s="2"/>
      <c r="H10267" s="6"/>
      <c r="I10267" s="9"/>
      <c r="J10267" s="9"/>
      <c r="K10267" s="9"/>
    </row>
    <row r="10268" spans="1:11" x14ac:dyDescent="0.25">
      <c r="A10268" s="2"/>
      <c r="B10268" s="2"/>
      <c r="C10268" s="2"/>
      <c r="E10268" s="2"/>
      <c r="G10268" s="2"/>
      <c r="H10268" s="6"/>
      <c r="I10268" s="9"/>
      <c r="J10268" s="9"/>
      <c r="K10268" s="9"/>
    </row>
    <row r="10269" spans="1:11" x14ac:dyDescent="0.25">
      <c r="A10269" s="2"/>
      <c r="B10269" s="2"/>
      <c r="C10269" s="2"/>
      <c r="E10269" s="2"/>
      <c r="G10269" s="2"/>
      <c r="H10269" s="6"/>
      <c r="I10269" s="9"/>
      <c r="J10269" s="9"/>
      <c r="K10269" s="9"/>
    </row>
    <row r="10270" spans="1:11" x14ac:dyDescent="0.25">
      <c r="A10270" s="2"/>
      <c r="B10270" s="2"/>
      <c r="C10270" s="2"/>
      <c r="E10270" s="2"/>
      <c r="G10270" s="2"/>
      <c r="H10270" s="6"/>
      <c r="I10270" s="9"/>
      <c r="J10270" s="9"/>
      <c r="K10270" s="9"/>
    </row>
    <row r="10271" spans="1:11" x14ac:dyDescent="0.25">
      <c r="A10271" s="2"/>
      <c r="B10271" s="2"/>
      <c r="C10271" s="2"/>
      <c r="E10271" s="2"/>
      <c r="G10271" s="2"/>
      <c r="H10271" s="6"/>
      <c r="I10271" s="9"/>
      <c r="J10271" s="9"/>
      <c r="K10271" s="9"/>
    </row>
    <row r="10272" spans="1:11" x14ac:dyDescent="0.25">
      <c r="A10272" s="2"/>
      <c r="B10272" s="2"/>
      <c r="C10272" s="2"/>
      <c r="E10272" s="2"/>
      <c r="G10272" s="2"/>
      <c r="H10272" s="6"/>
      <c r="I10272" s="9"/>
      <c r="J10272" s="9"/>
      <c r="K10272" s="9"/>
    </row>
    <row r="10273" spans="1:11" x14ac:dyDescent="0.25">
      <c r="A10273" s="2"/>
      <c r="B10273" s="2"/>
      <c r="C10273" s="2"/>
      <c r="E10273" s="2"/>
      <c r="G10273" s="2"/>
      <c r="H10273" s="6"/>
      <c r="I10273" s="9"/>
      <c r="J10273" s="9"/>
      <c r="K10273" s="9"/>
    </row>
    <row r="10274" spans="1:11" x14ac:dyDescent="0.25">
      <c r="A10274" s="2"/>
      <c r="B10274" s="2"/>
      <c r="C10274" s="2"/>
      <c r="E10274" s="2"/>
      <c r="G10274" s="2"/>
      <c r="H10274" s="6"/>
      <c r="I10274" s="9"/>
      <c r="J10274" s="9"/>
      <c r="K10274" s="9"/>
    </row>
    <row r="10275" spans="1:11" x14ac:dyDescent="0.25">
      <c r="A10275" s="2"/>
      <c r="B10275" s="2"/>
      <c r="C10275" s="2"/>
      <c r="E10275" s="2"/>
      <c r="G10275" s="2"/>
      <c r="H10275" s="6"/>
      <c r="I10275" s="9"/>
      <c r="J10275" s="9"/>
      <c r="K10275" s="9"/>
    </row>
    <row r="10276" spans="1:11" x14ac:dyDescent="0.25">
      <c r="A10276" s="2"/>
      <c r="B10276" s="2"/>
      <c r="C10276" s="2"/>
      <c r="E10276" s="2"/>
      <c r="G10276" s="2"/>
      <c r="H10276" s="6"/>
      <c r="I10276" s="9"/>
      <c r="J10276" s="9"/>
      <c r="K10276" s="9"/>
    </row>
    <row r="10277" spans="1:11" x14ac:dyDescent="0.25">
      <c r="A10277" s="2"/>
      <c r="B10277" s="2"/>
      <c r="C10277" s="2"/>
      <c r="E10277" s="2"/>
      <c r="G10277" s="2"/>
      <c r="H10277" s="6"/>
      <c r="I10277" s="9"/>
      <c r="J10277" s="9"/>
      <c r="K10277" s="9"/>
    </row>
    <row r="10278" spans="1:11" x14ac:dyDescent="0.25">
      <c r="A10278" s="2"/>
      <c r="B10278" s="2"/>
      <c r="C10278" s="2"/>
      <c r="E10278" s="2"/>
      <c r="G10278" s="2"/>
      <c r="H10278" s="6"/>
      <c r="I10278" s="9"/>
      <c r="J10278" s="9"/>
      <c r="K10278" s="9"/>
    </row>
    <row r="10279" spans="1:11" x14ac:dyDescent="0.25">
      <c r="A10279" s="2"/>
      <c r="B10279" s="2"/>
      <c r="C10279" s="2"/>
      <c r="E10279" s="2"/>
      <c r="G10279" s="2"/>
      <c r="H10279" s="6"/>
      <c r="I10279" s="9"/>
      <c r="J10279" s="9"/>
      <c r="K10279" s="9"/>
    </row>
    <row r="10280" spans="1:11" x14ac:dyDescent="0.25">
      <c r="A10280" s="2"/>
      <c r="B10280" s="2"/>
      <c r="C10280" s="2"/>
      <c r="E10280" s="2"/>
      <c r="G10280" s="2"/>
      <c r="H10280" s="6"/>
      <c r="I10280" s="9"/>
      <c r="J10280" s="9"/>
      <c r="K10280" s="9"/>
    </row>
    <row r="10281" spans="1:11" x14ac:dyDescent="0.25">
      <c r="A10281" s="2"/>
      <c r="B10281" s="2"/>
      <c r="C10281" s="2"/>
      <c r="E10281" s="2"/>
      <c r="G10281" s="2"/>
      <c r="H10281" s="6"/>
      <c r="I10281" s="9"/>
      <c r="J10281" s="9"/>
      <c r="K10281" s="9"/>
    </row>
    <row r="10282" spans="1:11" x14ac:dyDescent="0.25">
      <c r="A10282" s="2"/>
      <c r="B10282" s="2"/>
      <c r="C10282" s="2"/>
      <c r="E10282" s="2"/>
      <c r="G10282" s="2"/>
      <c r="H10282" s="6"/>
      <c r="I10282" s="9"/>
      <c r="J10282" s="9"/>
      <c r="K10282" s="9"/>
    </row>
    <row r="10283" spans="1:11" x14ac:dyDescent="0.25">
      <c r="A10283" s="2"/>
      <c r="B10283" s="2"/>
      <c r="C10283" s="2"/>
      <c r="E10283" s="2"/>
      <c r="G10283" s="2"/>
      <c r="H10283" s="6"/>
      <c r="I10283" s="9"/>
      <c r="J10283" s="9"/>
      <c r="K10283" s="9"/>
    </row>
    <row r="10284" spans="1:11" x14ac:dyDescent="0.25">
      <c r="A10284" s="2"/>
      <c r="B10284" s="2"/>
      <c r="C10284" s="2"/>
      <c r="E10284" s="2"/>
      <c r="G10284" s="2"/>
      <c r="H10284" s="6"/>
      <c r="I10284" s="9"/>
      <c r="J10284" s="9"/>
      <c r="K10284" s="9"/>
    </row>
    <row r="10285" spans="1:11" x14ac:dyDescent="0.25">
      <c r="A10285" s="2"/>
      <c r="B10285" s="2"/>
      <c r="C10285" s="2"/>
      <c r="E10285" s="2"/>
      <c r="G10285" s="2"/>
      <c r="H10285" s="6"/>
      <c r="I10285" s="9"/>
      <c r="J10285" s="9"/>
      <c r="K10285" s="9"/>
    </row>
    <row r="10286" spans="1:11" x14ac:dyDescent="0.25">
      <c r="A10286" s="2"/>
      <c r="B10286" s="2"/>
      <c r="C10286" s="2"/>
      <c r="E10286" s="2"/>
      <c r="G10286" s="2"/>
      <c r="H10286" s="6"/>
      <c r="I10286" s="9"/>
      <c r="J10286" s="9"/>
      <c r="K10286" s="9"/>
    </row>
    <row r="10287" spans="1:11" x14ac:dyDescent="0.25">
      <c r="A10287" s="2"/>
      <c r="B10287" s="2"/>
      <c r="C10287" s="2"/>
      <c r="E10287" s="2"/>
      <c r="G10287" s="2"/>
      <c r="H10287" s="6"/>
      <c r="I10287" s="9"/>
      <c r="J10287" s="9"/>
      <c r="K10287" s="9"/>
    </row>
    <row r="10288" spans="1:11" x14ac:dyDescent="0.25">
      <c r="A10288" s="2"/>
      <c r="B10288" s="2"/>
      <c r="C10288" s="2"/>
      <c r="E10288" s="2"/>
      <c r="G10288" s="2"/>
      <c r="H10288" s="6"/>
      <c r="I10288" s="9"/>
      <c r="J10288" s="9"/>
      <c r="K10288" s="9"/>
    </row>
    <row r="10289" spans="1:11" x14ac:dyDescent="0.25">
      <c r="A10289" s="2"/>
      <c r="B10289" s="2"/>
      <c r="C10289" s="2"/>
      <c r="E10289" s="2"/>
      <c r="G10289" s="2"/>
      <c r="H10289" s="6"/>
      <c r="I10289" s="9"/>
      <c r="J10289" s="9"/>
      <c r="K10289" s="9"/>
    </row>
    <row r="10290" spans="1:11" x14ac:dyDescent="0.25">
      <c r="A10290" s="2"/>
      <c r="B10290" s="2"/>
      <c r="C10290" s="2"/>
      <c r="E10290" s="2"/>
      <c r="G10290" s="2"/>
      <c r="H10290" s="6"/>
      <c r="I10290" s="9"/>
      <c r="J10290" s="9"/>
      <c r="K10290" s="9"/>
    </row>
    <row r="10291" spans="1:11" x14ac:dyDescent="0.25">
      <c r="A10291" s="2"/>
      <c r="B10291" s="2"/>
      <c r="C10291" s="2"/>
      <c r="E10291" s="2"/>
      <c r="G10291" s="2"/>
      <c r="H10291" s="6"/>
      <c r="I10291" s="9"/>
      <c r="J10291" s="9"/>
      <c r="K10291" s="9"/>
    </row>
    <row r="10292" spans="1:11" x14ac:dyDescent="0.25">
      <c r="A10292" s="2"/>
      <c r="B10292" s="2"/>
      <c r="C10292" s="2"/>
      <c r="E10292" s="2"/>
      <c r="G10292" s="2"/>
      <c r="H10292" s="6"/>
      <c r="I10292" s="9"/>
      <c r="J10292" s="9"/>
      <c r="K10292" s="9"/>
    </row>
    <row r="10293" spans="1:11" x14ac:dyDescent="0.25">
      <c r="A10293" s="2"/>
      <c r="B10293" s="2"/>
      <c r="C10293" s="2"/>
      <c r="E10293" s="2"/>
      <c r="G10293" s="2"/>
      <c r="H10293" s="6"/>
      <c r="I10293" s="9"/>
      <c r="J10293" s="9"/>
      <c r="K10293" s="9"/>
    </row>
    <row r="10294" spans="1:11" x14ac:dyDescent="0.25">
      <c r="A10294" s="2"/>
      <c r="B10294" s="2"/>
      <c r="C10294" s="2"/>
      <c r="E10294" s="2"/>
      <c r="G10294" s="2"/>
      <c r="H10294" s="6"/>
      <c r="I10294" s="9"/>
      <c r="J10294" s="9"/>
      <c r="K10294" s="9"/>
    </row>
    <row r="10295" spans="1:11" x14ac:dyDescent="0.25">
      <c r="A10295" s="2"/>
      <c r="B10295" s="2"/>
      <c r="C10295" s="2"/>
      <c r="E10295" s="2"/>
      <c r="G10295" s="2"/>
      <c r="H10295" s="6"/>
      <c r="I10295" s="9"/>
      <c r="J10295" s="9"/>
      <c r="K10295" s="9"/>
    </row>
    <row r="10296" spans="1:11" x14ac:dyDescent="0.25">
      <c r="A10296" s="2"/>
      <c r="B10296" s="2"/>
      <c r="C10296" s="2"/>
      <c r="E10296" s="2"/>
      <c r="G10296" s="2"/>
      <c r="H10296" s="6"/>
      <c r="I10296" s="9"/>
      <c r="J10296" s="9"/>
      <c r="K10296" s="9"/>
    </row>
    <row r="10297" spans="1:11" x14ac:dyDescent="0.25">
      <c r="A10297" s="2"/>
      <c r="B10297" s="2"/>
      <c r="C10297" s="2"/>
      <c r="E10297" s="2"/>
      <c r="G10297" s="2"/>
      <c r="H10297" s="6"/>
      <c r="I10297" s="9"/>
      <c r="J10297" s="9"/>
      <c r="K10297" s="9"/>
    </row>
    <row r="10298" spans="1:11" x14ac:dyDescent="0.25">
      <c r="A10298" s="2"/>
      <c r="B10298" s="2"/>
      <c r="C10298" s="2"/>
      <c r="E10298" s="2"/>
      <c r="G10298" s="2"/>
      <c r="H10298" s="6"/>
      <c r="I10298" s="9"/>
      <c r="J10298" s="9"/>
      <c r="K10298" s="9"/>
    </row>
    <row r="10299" spans="1:11" x14ac:dyDescent="0.25">
      <c r="A10299" s="2"/>
      <c r="B10299" s="2"/>
      <c r="C10299" s="2"/>
      <c r="E10299" s="2"/>
      <c r="G10299" s="2"/>
      <c r="H10299" s="6"/>
      <c r="I10299" s="9"/>
      <c r="J10299" s="9"/>
      <c r="K10299" s="9"/>
    </row>
    <row r="10300" spans="1:11" x14ac:dyDescent="0.25">
      <c r="A10300" s="2"/>
      <c r="B10300" s="2"/>
      <c r="C10300" s="2"/>
      <c r="E10300" s="2"/>
      <c r="G10300" s="2"/>
      <c r="H10300" s="6"/>
      <c r="I10300" s="9"/>
      <c r="J10300" s="9"/>
      <c r="K10300" s="9"/>
    </row>
    <row r="10301" spans="1:11" x14ac:dyDescent="0.25">
      <c r="A10301" s="2"/>
      <c r="B10301" s="2"/>
      <c r="C10301" s="2"/>
      <c r="E10301" s="2"/>
      <c r="G10301" s="2"/>
      <c r="H10301" s="6"/>
      <c r="I10301" s="9"/>
      <c r="J10301" s="9"/>
      <c r="K10301" s="9"/>
    </row>
    <row r="10302" spans="1:11" x14ac:dyDescent="0.25">
      <c r="A10302" s="2"/>
      <c r="B10302" s="2"/>
      <c r="C10302" s="2"/>
      <c r="E10302" s="2"/>
      <c r="G10302" s="2"/>
      <c r="H10302" s="6"/>
      <c r="I10302" s="9"/>
      <c r="J10302" s="9"/>
      <c r="K10302" s="9"/>
    </row>
    <row r="10303" spans="1:11" x14ac:dyDescent="0.25">
      <c r="A10303" s="2"/>
      <c r="B10303" s="2"/>
      <c r="C10303" s="2"/>
      <c r="E10303" s="2"/>
      <c r="G10303" s="2"/>
      <c r="H10303" s="6"/>
      <c r="I10303" s="9"/>
      <c r="J10303" s="9"/>
      <c r="K10303" s="9"/>
    </row>
    <row r="10304" spans="1:11" x14ac:dyDescent="0.25">
      <c r="A10304" s="2"/>
      <c r="B10304" s="2"/>
      <c r="C10304" s="2"/>
      <c r="E10304" s="2"/>
      <c r="G10304" s="2"/>
      <c r="H10304" s="6"/>
      <c r="I10304" s="9"/>
      <c r="J10304" s="9"/>
      <c r="K10304" s="9"/>
    </row>
    <row r="10305" spans="1:11" x14ac:dyDescent="0.25">
      <c r="A10305" s="2"/>
      <c r="B10305" s="2"/>
      <c r="C10305" s="2"/>
      <c r="E10305" s="2"/>
      <c r="G10305" s="2"/>
      <c r="H10305" s="6"/>
      <c r="I10305" s="9"/>
      <c r="J10305" s="9"/>
      <c r="K10305" s="9"/>
    </row>
    <row r="10306" spans="1:11" x14ac:dyDescent="0.25">
      <c r="A10306" s="2"/>
      <c r="B10306" s="2"/>
      <c r="C10306" s="2"/>
      <c r="E10306" s="2"/>
      <c r="G10306" s="2"/>
      <c r="H10306" s="6"/>
      <c r="I10306" s="9"/>
      <c r="J10306" s="9"/>
      <c r="K10306" s="9"/>
    </row>
    <row r="10307" spans="1:11" x14ac:dyDescent="0.25">
      <c r="A10307" s="2"/>
      <c r="B10307" s="2"/>
      <c r="C10307" s="2"/>
      <c r="E10307" s="2"/>
      <c r="G10307" s="2"/>
      <c r="H10307" s="6"/>
      <c r="I10307" s="9"/>
      <c r="J10307" s="9"/>
      <c r="K10307" s="9"/>
    </row>
    <row r="10308" spans="1:11" x14ac:dyDescent="0.25">
      <c r="A10308" s="2"/>
      <c r="B10308" s="2"/>
      <c r="C10308" s="2"/>
      <c r="E10308" s="2"/>
      <c r="G10308" s="2"/>
      <c r="H10308" s="6"/>
      <c r="I10308" s="9"/>
      <c r="J10308" s="9"/>
      <c r="K10308" s="9"/>
    </row>
    <row r="10309" spans="1:11" x14ac:dyDescent="0.25">
      <c r="A10309" s="2"/>
      <c r="B10309" s="2"/>
      <c r="C10309" s="2"/>
      <c r="E10309" s="2"/>
      <c r="G10309" s="2"/>
      <c r="H10309" s="6"/>
      <c r="I10309" s="9"/>
      <c r="J10309" s="9"/>
      <c r="K10309" s="9"/>
    </row>
    <row r="10310" spans="1:11" x14ac:dyDescent="0.25">
      <c r="A10310" s="2"/>
      <c r="B10310" s="2"/>
      <c r="C10310" s="2"/>
      <c r="E10310" s="2"/>
      <c r="G10310" s="2"/>
      <c r="H10310" s="6"/>
      <c r="I10310" s="9"/>
      <c r="J10310" s="9"/>
      <c r="K10310" s="9"/>
    </row>
    <row r="10311" spans="1:11" x14ac:dyDescent="0.25">
      <c r="A10311" s="2"/>
      <c r="B10311" s="2"/>
      <c r="C10311" s="2"/>
      <c r="E10311" s="2"/>
      <c r="G10311" s="2"/>
      <c r="H10311" s="6"/>
      <c r="I10311" s="9"/>
      <c r="J10311" s="9"/>
      <c r="K10311" s="9"/>
    </row>
    <row r="10312" spans="1:11" x14ac:dyDescent="0.25">
      <c r="A10312" s="2"/>
      <c r="B10312" s="2"/>
      <c r="C10312" s="2"/>
      <c r="E10312" s="2"/>
      <c r="G10312" s="2"/>
      <c r="H10312" s="6"/>
      <c r="I10312" s="9"/>
      <c r="J10312" s="9"/>
      <c r="K10312" s="9"/>
    </row>
    <row r="10313" spans="1:11" x14ac:dyDescent="0.25">
      <c r="A10313" s="2"/>
      <c r="B10313" s="2"/>
      <c r="C10313" s="2"/>
      <c r="E10313" s="2"/>
      <c r="G10313" s="2"/>
      <c r="H10313" s="6"/>
      <c r="I10313" s="9"/>
      <c r="J10313" s="9"/>
      <c r="K10313" s="9"/>
    </row>
    <row r="10314" spans="1:11" x14ac:dyDescent="0.25">
      <c r="A10314" s="2"/>
      <c r="B10314" s="2"/>
      <c r="C10314" s="2"/>
      <c r="E10314" s="2"/>
      <c r="G10314" s="2"/>
      <c r="H10314" s="6"/>
      <c r="I10314" s="9"/>
      <c r="J10314" s="9"/>
      <c r="K10314" s="9"/>
    </row>
    <row r="10315" spans="1:11" x14ac:dyDescent="0.25">
      <c r="A10315" s="2"/>
      <c r="B10315" s="2"/>
      <c r="C10315" s="2"/>
      <c r="E10315" s="2"/>
      <c r="G10315" s="2"/>
      <c r="H10315" s="6"/>
      <c r="I10315" s="9"/>
      <c r="J10315" s="9"/>
      <c r="K10315" s="9"/>
    </row>
    <row r="10316" spans="1:11" x14ac:dyDescent="0.25">
      <c r="A10316" s="2"/>
      <c r="B10316" s="2"/>
      <c r="C10316" s="2"/>
      <c r="E10316" s="2"/>
      <c r="G10316" s="2"/>
      <c r="H10316" s="6"/>
      <c r="I10316" s="9"/>
      <c r="J10316" s="9"/>
      <c r="K10316" s="9"/>
    </row>
    <row r="10317" spans="1:11" x14ac:dyDescent="0.25">
      <c r="A10317" s="2"/>
      <c r="B10317" s="2"/>
      <c r="C10317" s="2"/>
      <c r="E10317" s="2"/>
      <c r="G10317" s="2"/>
      <c r="H10317" s="6"/>
      <c r="I10317" s="9"/>
      <c r="J10317" s="9"/>
      <c r="K10317" s="9"/>
    </row>
    <row r="10318" spans="1:11" x14ac:dyDescent="0.25">
      <c r="A10318" s="2"/>
      <c r="B10318" s="2"/>
      <c r="C10318" s="2"/>
      <c r="E10318" s="2"/>
      <c r="G10318" s="2"/>
      <c r="H10318" s="6"/>
      <c r="I10318" s="9"/>
      <c r="J10318" s="9"/>
      <c r="K10318" s="9"/>
    </row>
    <row r="10319" spans="1:11" x14ac:dyDescent="0.25">
      <c r="A10319" s="2"/>
      <c r="B10319" s="2"/>
      <c r="C10319" s="2"/>
      <c r="E10319" s="2"/>
      <c r="G10319" s="2"/>
      <c r="H10319" s="6"/>
      <c r="I10319" s="9"/>
      <c r="J10319" s="9"/>
      <c r="K10319" s="9"/>
    </row>
    <row r="10320" spans="1:11" x14ac:dyDescent="0.25">
      <c r="A10320" s="2"/>
      <c r="B10320" s="2"/>
      <c r="C10320" s="2"/>
      <c r="E10320" s="2"/>
      <c r="G10320" s="2"/>
      <c r="H10320" s="6"/>
      <c r="I10320" s="9"/>
      <c r="J10320" s="9"/>
      <c r="K10320" s="9"/>
    </row>
    <row r="10321" spans="1:11" x14ac:dyDescent="0.25">
      <c r="A10321" s="2"/>
      <c r="B10321" s="2"/>
      <c r="C10321" s="2"/>
      <c r="E10321" s="2"/>
      <c r="G10321" s="2"/>
      <c r="H10321" s="6"/>
      <c r="I10321" s="9"/>
      <c r="J10321" s="9"/>
      <c r="K10321" s="9"/>
    </row>
    <row r="10322" spans="1:11" x14ac:dyDescent="0.25">
      <c r="A10322" s="2"/>
      <c r="B10322" s="2"/>
      <c r="C10322" s="2"/>
      <c r="E10322" s="2"/>
      <c r="G10322" s="2"/>
      <c r="H10322" s="6"/>
      <c r="I10322" s="9"/>
      <c r="J10322" s="9"/>
      <c r="K10322" s="9"/>
    </row>
    <row r="10323" spans="1:11" x14ac:dyDescent="0.25">
      <c r="A10323" s="2"/>
      <c r="B10323" s="2"/>
      <c r="C10323" s="2"/>
      <c r="E10323" s="2"/>
      <c r="G10323" s="2"/>
      <c r="H10323" s="6"/>
      <c r="I10323" s="9"/>
      <c r="J10323" s="9"/>
      <c r="K10323" s="9"/>
    </row>
    <row r="10324" spans="1:11" x14ac:dyDescent="0.25">
      <c r="A10324" s="2"/>
      <c r="B10324" s="2"/>
      <c r="C10324" s="2"/>
      <c r="E10324" s="2"/>
      <c r="G10324" s="2"/>
      <c r="H10324" s="6"/>
      <c r="I10324" s="9"/>
      <c r="J10324" s="9"/>
      <c r="K10324" s="9"/>
    </row>
    <row r="10325" spans="1:11" x14ac:dyDescent="0.25">
      <c r="A10325" s="2"/>
      <c r="B10325" s="2"/>
      <c r="C10325" s="2"/>
      <c r="E10325" s="2"/>
      <c r="G10325" s="2"/>
      <c r="H10325" s="6"/>
      <c r="I10325" s="9"/>
      <c r="J10325" s="9"/>
      <c r="K10325" s="9"/>
    </row>
    <row r="10326" spans="1:11" x14ac:dyDescent="0.25">
      <c r="A10326" s="2"/>
      <c r="B10326" s="2"/>
      <c r="C10326" s="2"/>
      <c r="E10326" s="2"/>
      <c r="G10326" s="2"/>
      <c r="H10326" s="6"/>
      <c r="I10326" s="9"/>
      <c r="J10326" s="9"/>
      <c r="K10326" s="9"/>
    </row>
    <row r="10327" spans="1:11" x14ac:dyDescent="0.25">
      <c r="A10327" s="2"/>
      <c r="B10327" s="2"/>
      <c r="C10327" s="2"/>
      <c r="E10327" s="2"/>
      <c r="G10327" s="2"/>
      <c r="H10327" s="6"/>
      <c r="I10327" s="9"/>
      <c r="J10327" s="9"/>
      <c r="K10327" s="9"/>
    </row>
    <row r="10328" spans="1:11" x14ac:dyDescent="0.25">
      <c r="A10328" s="2"/>
      <c r="B10328" s="2"/>
      <c r="C10328" s="2"/>
      <c r="E10328" s="2"/>
      <c r="G10328" s="2"/>
      <c r="H10328" s="6"/>
      <c r="I10328" s="9"/>
      <c r="J10328" s="9"/>
      <c r="K10328" s="9"/>
    </row>
    <row r="10329" spans="1:11" x14ac:dyDescent="0.25">
      <c r="A10329" s="2"/>
      <c r="B10329" s="2"/>
      <c r="C10329" s="2"/>
      <c r="E10329" s="2"/>
      <c r="G10329" s="2"/>
      <c r="H10329" s="6"/>
      <c r="I10329" s="9"/>
      <c r="J10329" s="9"/>
      <c r="K10329" s="9"/>
    </row>
    <row r="10330" spans="1:11" x14ac:dyDescent="0.25">
      <c r="A10330" s="2"/>
      <c r="B10330" s="2"/>
      <c r="C10330" s="2"/>
      <c r="E10330" s="2"/>
      <c r="G10330" s="2"/>
      <c r="H10330" s="6"/>
      <c r="I10330" s="9"/>
      <c r="J10330" s="9"/>
      <c r="K10330" s="9"/>
    </row>
    <row r="10331" spans="1:11" x14ac:dyDescent="0.25">
      <c r="A10331" s="2"/>
      <c r="B10331" s="2"/>
      <c r="C10331" s="2"/>
      <c r="E10331" s="2"/>
      <c r="G10331" s="2"/>
      <c r="H10331" s="6"/>
      <c r="I10331" s="9"/>
      <c r="J10331" s="9"/>
      <c r="K10331" s="9"/>
    </row>
    <row r="10332" spans="1:11" x14ac:dyDescent="0.25">
      <c r="A10332" s="2"/>
      <c r="B10332" s="2"/>
      <c r="C10332" s="2"/>
      <c r="E10332" s="2"/>
      <c r="G10332" s="2"/>
      <c r="H10332" s="6"/>
      <c r="I10332" s="9"/>
      <c r="J10332" s="9"/>
      <c r="K10332" s="9"/>
    </row>
    <row r="10333" spans="1:11" x14ac:dyDescent="0.25">
      <c r="A10333" s="2"/>
      <c r="B10333" s="2"/>
      <c r="C10333" s="2"/>
      <c r="E10333" s="2"/>
      <c r="G10333" s="2"/>
      <c r="H10333" s="6"/>
      <c r="I10333" s="9"/>
      <c r="J10333" s="9"/>
      <c r="K10333" s="9"/>
    </row>
    <row r="10334" spans="1:11" x14ac:dyDescent="0.25">
      <c r="A10334" s="2"/>
      <c r="B10334" s="2"/>
      <c r="C10334" s="2"/>
      <c r="E10334" s="2"/>
      <c r="G10334" s="2"/>
      <c r="H10334" s="6"/>
      <c r="I10334" s="9"/>
      <c r="J10334" s="9"/>
      <c r="K10334" s="9"/>
    </row>
    <row r="10335" spans="1:11" x14ac:dyDescent="0.25">
      <c r="A10335" s="2"/>
      <c r="B10335" s="2"/>
      <c r="C10335" s="2"/>
      <c r="E10335" s="2"/>
      <c r="G10335" s="2"/>
      <c r="H10335" s="6"/>
      <c r="I10335" s="9"/>
      <c r="J10335" s="9"/>
      <c r="K10335" s="9"/>
    </row>
    <row r="10336" spans="1:11" x14ac:dyDescent="0.25">
      <c r="A10336" s="2"/>
      <c r="B10336" s="2"/>
      <c r="C10336" s="2"/>
      <c r="E10336" s="2"/>
      <c r="G10336" s="2"/>
      <c r="H10336" s="6"/>
      <c r="I10336" s="9"/>
      <c r="J10336" s="9"/>
      <c r="K10336" s="9"/>
    </row>
    <row r="10337" spans="1:11" x14ac:dyDescent="0.25">
      <c r="A10337" s="2"/>
      <c r="B10337" s="2"/>
      <c r="C10337" s="2"/>
      <c r="E10337" s="2"/>
      <c r="G10337" s="2"/>
      <c r="H10337" s="6"/>
      <c r="I10337" s="9"/>
      <c r="J10337" s="9"/>
      <c r="K10337" s="9"/>
    </row>
    <row r="10338" spans="1:11" x14ac:dyDescent="0.25">
      <c r="A10338" s="2"/>
      <c r="B10338" s="2"/>
      <c r="C10338" s="2"/>
      <c r="E10338" s="2"/>
      <c r="G10338" s="2"/>
      <c r="H10338" s="6"/>
      <c r="I10338" s="9"/>
      <c r="J10338" s="9"/>
      <c r="K10338" s="9"/>
    </row>
    <row r="10339" spans="1:11" x14ac:dyDescent="0.25">
      <c r="A10339" s="2"/>
      <c r="B10339" s="2"/>
      <c r="C10339" s="2"/>
      <c r="E10339" s="2"/>
      <c r="G10339" s="2"/>
      <c r="H10339" s="6"/>
      <c r="I10339" s="9"/>
      <c r="J10339" s="9"/>
      <c r="K10339" s="9"/>
    </row>
    <row r="10340" spans="1:11" x14ac:dyDescent="0.25">
      <c r="A10340" s="2"/>
      <c r="B10340" s="2"/>
      <c r="C10340" s="2"/>
      <c r="E10340" s="2"/>
      <c r="G10340" s="2"/>
      <c r="H10340" s="6"/>
      <c r="I10340" s="9"/>
      <c r="J10340" s="9"/>
      <c r="K10340" s="9"/>
    </row>
    <row r="10341" spans="1:11" x14ac:dyDescent="0.25">
      <c r="A10341" s="2"/>
      <c r="B10341" s="2"/>
      <c r="C10341" s="2"/>
      <c r="E10341" s="2"/>
      <c r="G10341" s="2"/>
      <c r="H10341" s="6"/>
      <c r="I10341" s="9"/>
      <c r="J10341" s="9"/>
      <c r="K10341" s="9"/>
    </row>
    <row r="10342" spans="1:11" x14ac:dyDescent="0.25">
      <c r="A10342" s="2"/>
      <c r="B10342" s="2"/>
      <c r="C10342" s="2"/>
      <c r="E10342" s="2"/>
      <c r="G10342" s="2"/>
      <c r="H10342" s="6"/>
      <c r="I10342" s="9"/>
      <c r="J10342" s="9"/>
      <c r="K10342" s="9"/>
    </row>
    <row r="10343" spans="1:11" x14ac:dyDescent="0.25">
      <c r="A10343" s="2"/>
      <c r="B10343" s="2"/>
      <c r="C10343" s="2"/>
      <c r="E10343" s="2"/>
      <c r="G10343" s="2"/>
      <c r="H10343" s="6"/>
      <c r="I10343" s="9"/>
      <c r="J10343" s="9"/>
      <c r="K10343" s="9"/>
    </row>
    <row r="10344" spans="1:11" x14ac:dyDescent="0.25">
      <c r="A10344" s="2"/>
      <c r="B10344" s="2"/>
      <c r="C10344" s="2"/>
      <c r="E10344" s="2"/>
      <c r="G10344" s="2"/>
      <c r="H10344" s="6"/>
      <c r="I10344" s="9"/>
      <c r="J10344" s="9"/>
      <c r="K10344" s="9"/>
    </row>
    <row r="10345" spans="1:11" x14ac:dyDescent="0.25">
      <c r="A10345" s="2"/>
      <c r="B10345" s="2"/>
      <c r="C10345" s="2"/>
      <c r="E10345" s="2"/>
      <c r="G10345" s="2"/>
      <c r="H10345" s="6"/>
      <c r="I10345" s="9"/>
      <c r="J10345" s="9"/>
      <c r="K10345" s="9"/>
    </row>
    <row r="10346" spans="1:11" x14ac:dyDescent="0.25">
      <c r="A10346" s="2"/>
      <c r="B10346" s="2"/>
      <c r="C10346" s="2"/>
      <c r="E10346" s="2"/>
      <c r="G10346" s="2"/>
      <c r="H10346" s="6"/>
      <c r="I10346" s="9"/>
      <c r="J10346" s="9"/>
      <c r="K10346" s="9"/>
    </row>
    <row r="10347" spans="1:11" x14ac:dyDescent="0.25">
      <c r="A10347" s="2"/>
      <c r="B10347" s="2"/>
      <c r="C10347" s="2"/>
      <c r="E10347" s="2"/>
      <c r="G10347" s="2"/>
      <c r="H10347" s="6"/>
      <c r="I10347" s="9"/>
      <c r="J10347" s="9"/>
      <c r="K10347" s="9"/>
    </row>
    <row r="10348" spans="1:11" x14ac:dyDescent="0.25">
      <c r="A10348" s="2"/>
      <c r="B10348" s="2"/>
      <c r="C10348" s="2"/>
      <c r="E10348" s="2"/>
      <c r="G10348" s="2"/>
      <c r="H10348" s="6"/>
      <c r="I10348" s="9"/>
      <c r="J10348" s="9"/>
      <c r="K10348" s="9"/>
    </row>
    <row r="10349" spans="1:11" x14ac:dyDescent="0.25">
      <c r="A10349" s="2"/>
      <c r="B10349" s="2"/>
      <c r="C10349" s="2"/>
      <c r="E10349" s="2"/>
      <c r="G10349" s="2"/>
      <c r="H10349" s="6"/>
      <c r="I10349" s="9"/>
      <c r="J10349" s="9"/>
      <c r="K10349" s="9"/>
    </row>
    <row r="10350" spans="1:11" x14ac:dyDescent="0.25">
      <c r="A10350" s="2"/>
      <c r="B10350" s="2"/>
      <c r="C10350" s="2"/>
      <c r="E10350" s="2"/>
      <c r="G10350" s="2"/>
      <c r="H10350" s="6"/>
      <c r="I10350" s="9"/>
      <c r="J10350" s="9"/>
      <c r="K10350" s="9"/>
    </row>
    <row r="10351" spans="1:11" x14ac:dyDescent="0.25">
      <c r="A10351" s="2"/>
      <c r="B10351" s="2"/>
      <c r="C10351" s="2"/>
      <c r="E10351" s="2"/>
      <c r="G10351" s="2"/>
      <c r="H10351" s="6"/>
      <c r="I10351" s="9"/>
      <c r="J10351" s="9"/>
      <c r="K10351" s="9"/>
    </row>
    <row r="10352" spans="1:11" x14ac:dyDescent="0.25">
      <c r="A10352" s="2"/>
      <c r="B10352" s="2"/>
      <c r="C10352" s="2"/>
      <c r="E10352" s="2"/>
      <c r="G10352" s="2"/>
      <c r="H10352" s="6"/>
      <c r="I10352" s="9"/>
      <c r="J10352" s="9"/>
      <c r="K10352" s="9"/>
    </row>
    <row r="10353" spans="1:11" x14ac:dyDescent="0.25">
      <c r="A10353" s="2"/>
      <c r="B10353" s="2"/>
      <c r="C10353" s="2"/>
      <c r="E10353" s="2"/>
      <c r="G10353" s="2"/>
      <c r="H10353" s="6"/>
      <c r="I10353" s="9"/>
      <c r="J10353" s="9"/>
      <c r="K10353" s="9"/>
    </row>
    <row r="10354" spans="1:11" x14ac:dyDescent="0.25">
      <c r="A10354" s="2"/>
      <c r="B10354" s="2"/>
      <c r="C10354" s="2"/>
      <c r="E10354" s="2"/>
      <c r="G10354" s="2"/>
      <c r="H10354" s="6"/>
      <c r="I10354" s="9"/>
      <c r="J10354" s="9"/>
      <c r="K10354" s="9"/>
    </row>
    <row r="10355" spans="1:11" x14ac:dyDescent="0.25">
      <c r="A10355" s="2"/>
      <c r="B10355" s="2"/>
      <c r="C10355" s="2"/>
      <c r="E10355" s="2"/>
      <c r="G10355" s="2"/>
      <c r="H10355" s="6"/>
      <c r="I10355" s="9"/>
      <c r="J10355" s="9"/>
      <c r="K10355" s="9"/>
    </row>
    <row r="10356" spans="1:11" x14ac:dyDescent="0.25">
      <c r="A10356" s="2"/>
      <c r="B10356" s="2"/>
      <c r="C10356" s="2"/>
      <c r="E10356" s="2"/>
      <c r="G10356" s="2"/>
      <c r="H10356" s="6"/>
      <c r="I10356" s="9"/>
      <c r="J10356" s="9"/>
      <c r="K10356" s="9"/>
    </row>
    <row r="10357" spans="1:11" x14ac:dyDescent="0.25">
      <c r="A10357" s="2"/>
      <c r="B10357" s="2"/>
      <c r="C10357" s="2"/>
      <c r="E10357" s="2"/>
      <c r="G10357" s="2"/>
      <c r="H10357" s="6"/>
      <c r="I10357" s="9"/>
      <c r="J10357" s="9"/>
      <c r="K10357" s="9"/>
    </row>
    <row r="10358" spans="1:11" x14ac:dyDescent="0.25">
      <c r="A10358" s="2"/>
      <c r="B10358" s="2"/>
      <c r="C10358" s="2"/>
      <c r="E10358" s="2"/>
      <c r="G10358" s="2"/>
      <c r="H10358" s="6"/>
      <c r="I10358" s="9"/>
      <c r="J10358" s="9"/>
      <c r="K10358" s="9"/>
    </row>
    <row r="10359" spans="1:11" x14ac:dyDescent="0.25">
      <c r="A10359" s="2"/>
      <c r="B10359" s="2"/>
      <c r="C10359" s="2"/>
      <c r="E10359" s="2"/>
      <c r="G10359" s="2"/>
      <c r="H10359" s="6"/>
      <c r="I10359" s="9"/>
      <c r="J10359" s="9"/>
      <c r="K10359" s="9"/>
    </row>
    <row r="10360" spans="1:11" x14ac:dyDescent="0.25">
      <c r="A10360" s="2"/>
      <c r="B10360" s="2"/>
      <c r="C10360" s="2"/>
      <c r="E10360" s="2"/>
      <c r="G10360" s="2"/>
      <c r="H10360" s="6"/>
      <c r="I10360" s="9"/>
      <c r="J10360" s="9"/>
      <c r="K10360" s="9"/>
    </row>
    <row r="10361" spans="1:11" x14ac:dyDescent="0.25">
      <c r="A10361" s="2"/>
      <c r="B10361" s="2"/>
      <c r="C10361" s="2"/>
      <c r="E10361" s="2"/>
      <c r="G10361" s="2"/>
      <c r="H10361" s="6"/>
      <c r="I10361" s="9"/>
      <c r="J10361" s="9"/>
      <c r="K10361" s="9"/>
    </row>
    <row r="10362" spans="1:11" x14ac:dyDescent="0.25">
      <c r="A10362" s="2"/>
      <c r="B10362" s="2"/>
      <c r="C10362" s="2"/>
      <c r="E10362" s="2"/>
      <c r="G10362" s="2"/>
      <c r="H10362" s="6"/>
      <c r="I10362" s="9"/>
      <c r="J10362" s="9"/>
      <c r="K10362" s="9"/>
    </row>
    <row r="10363" spans="1:11" x14ac:dyDescent="0.25">
      <c r="A10363" s="2"/>
      <c r="B10363" s="2"/>
      <c r="C10363" s="2"/>
      <c r="E10363" s="2"/>
      <c r="G10363" s="2"/>
      <c r="H10363" s="6"/>
      <c r="I10363" s="9"/>
      <c r="J10363" s="9"/>
      <c r="K10363" s="9"/>
    </row>
    <row r="10364" spans="1:11" x14ac:dyDescent="0.25">
      <c r="A10364" s="2"/>
      <c r="B10364" s="2"/>
      <c r="C10364" s="2"/>
      <c r="E10364" s="2"/>
      <c r="G10364" s="2"/>
      <c r="H10364" s="6"/>
      <c r="I10364" s="9"/>
      <c r="J10364" s="9"/>
      <c r="K10364" s="9"/>
    </row>
    <row r="10365" spans="1:11" x14ac:dyDescent="0.25">
      <c r="A10365" s="2"/>
      <c r="B10365" s="2"/>
      <c r="C10365" s="2"/>
      <c r="E10365" s="2"/>
      <c r="G10365" s="2"/>
      <c r="H10365" s="6"/>
      <c r="I10365" s="9"/>
      <c r="J10365" s="9"/>
      <c r="K10365" s="9"/>
    </row>
    <row r="10366" spans="1:11" x14ac:dyDescent="0.25">
      <c r="A10366" s="2"/>
      <c r="B10366" s="2"/>
      <c r="C10366" s="2"/>
      <c r="E10366" s="2"/>
      <c r="G10366" s="2"/>
      <c r="H10366" s="6"/>
      <c r="I10366" s="9"/>
      <c r="J10366" s="9"/>
      <c r="K10366" s="9"/>
    </row>
    <row r="10367" spans="1:11" x14ac:dyDescent="0.25">
      <c r="A10367" s="2"/>
      <c r="B10367" s="2"/>
      <c r="C10367" s="2"/>
      <c r="E10367" s="2"/>
      <c r="G10367" s="2"/>
      <c r="H10367" s="6"/>
      <c r="I10367" s="9"/>
      <c r="J10367" s="9"/>
      <c r="K10367" s="9"/>
    </row>
    <row r="10368" spans="1:11" x14ac:dyDescent="0.25">
      <c r="A10368" s="2"/>
      <c r="B10368" s="2"/>
      <c r="C10368" s="2"/>
      <c r="E10368" s="2"/>
      <c r="G10368" s="2"/>
      <c r="H10368" s="6"/>
      <c r="I10368" s="9"/>
      <c r="J10368" s="9"/>
      <c r="K10368" s="9"/>
    </row>
    <row r="10369" spans="1:11" x14ac:dyDescent="0.25">
      <c r="A10369" s="2"/>
      <c r="B10369" s="2"/>
      <c r="C10369" s="2"/>
      <c r="E10369" s="2"/>
      <c r="G10369" s="2"/>
      <c r="H10369" s="6"/>
      <c r="I10369" s="9"/>
      <c r="J10369" s="9"/>
      <c r="K10369" s="9"/>
    </row>
    <row r="10370" spans="1:11" x14ac:dyDescent="0.25">
      <c r="A10370" s="2"/>
      <c r="B10370" s="2"/>
      <c r="C10370" s="2"/>
      <c r="E10370" s="2"/>
      <c r="G10370" s="2"/>
      <c r="H10370" s="6"/>
      <c r="I10370" s="9"/>
      <c r="J10370" s="9"/>
      <c r="K10370" s="9"/>
    </row>
    <row r="10371" spans="1:11" x14ac:dyDescent="0.25">
      <c r="A10371" s="2"/>
      <c r="B10371" s="2"/>
      <c r="C10371" s="2"/>
      <c r="E10371" s="2"/>
      <c r="G10371" s="2"/>
      <c r="H10371" s="6"/>
      <c r="I10371" s="9"/>
      <c r="J10371" s="9"/>
      <c r="K10371" s="9"/>
    </row>
    <row r="10372" spans="1:11" x14ac:dyDescent="0.25">
      <c r="A10372" s="2"/>
      <c r="B10372" s="2"/>
      <c r="C10372" s="2"/>
      <c r="E10372" s="2"/>
      <c r="G10372" s="2"/>
      <c r="H10372" s="6"/>
      <c r="I10372" s="9"/>
      <c r="J10372" s="9"/>
      <c r="K10372" s="9"/>
    </row>
    <row r="10373" spans="1:11" x14ac:dyDescent="0.25">
      <c r="A10373" s="2"/>
      <c r="B10373" s="2"/>
      <c r="C10373" s="2"/>
      <c r="E10373" s="2"/>
      <c r="G10373" s="2"/>
      <c r="H10373" s="6"/>
      <c r="I10373" s="9"/>
      <c r="J10373" s="9"/>
      <c r="K10373" s="9"/>
    </row>
    <row r="10374" spans="1:11" x14ac:dyDescent="0.25">
      <c r="A10374" s="2"/>
      <c r="B10374" s="2"/>
      <c r="C10374" s="2"/>
      <c r="E10374" s="2"/>
      <c r="G10374" s="2"/>
      <c r="H10374" s="6"/>
      <c r="I10374" s="9"/>
      <c r="J10374" s="9"/>
      <c r="K10374" s="9"/>
    </row>
    <row r="10375" spans="1:11" x14ac:dyDescent="0.25">
      <c r="A10375" s="2"/>
      <c r="B10375" s="2"/>
      <c r="C10375" s="2"/>
      <c r="E10375" s="2"/>
      <c r="G10375" s="2"/>
      <c r="H10375" s="6"/>
      <c r="I10375" s="9"/>
      <c r="J10375" s="9"/>
      <c r="K10375" s="9"/>
    </row>
    <row r="10376" spans="1:11" x14ac:dyDescent="0.25">
      <c r="A10376" s="2"/>
      <c r="B10376" s="2"/>
      <c r="C10376" s="2"/>
      <c r="E10376" s="2"/>
      <c r="G10376" s="2"/>
      <c r="H10376" s="6"/>
      <c r="I10376" s="9"/>
      <c r="J10376" s="9"/>
      <c r="K10376" s="9"/>
    </row>
    <row r="10377" spans="1:11" x14ac:dyDescent="0.25">
      <c r="A10377" s="2"/>
      <c r="B10377" s="2"/>
      <c r="C10377" s="2"/>
      <c r="E10377" s="2"/>
      <c r="G10377" s="2"/>
      <c r="H10377" s="6"/>
      <c r="I10377" s="9"/>
      <c r="J10377" s="9"/>
      <c r="K10377" s="9"/>
    </row>
    <row r="10378" spans="1:11" x14ac:dyDescent="0.25">
      <c r="A10378" s="2"/>
      <c r="B10378" s="2"/>
      <c r="C10378" s="2"/>
      <c r="E10378" s="2"/>
      <c r="G10378" s="2"/>
      <c r="H10378" s="6"/>
      <c r="I10378" s="9"/>
      <c r="J10378" s="9"/>
      <c r="K10378" s="9"/>
    </row>
    <row r="10379" spans="1:11" x14ac:dyDescent="0.25">
      <c r="A10379" s="2"/>
      <c r="B10379" s="2"/>
      <c r="C10379" s="2"/>
      <c r="E10379" s="2"/>
      <c r="G10379" s="2"/>
      <c r="H10379" s="6"/>
      <c r="I10379" s="9"/>
      <c r="J10379" s="9"/>
      <c r="K10379" s="9"/>
    </row>
    <row r="10380" spans="1:11" x14ac:dyDescent="0.25">
      <c r="A10380" s="2"/>
      <c r="B10380" s="2"/>
      <c r="C10380" s="2"/>
      <c r="E10380" s="2"/>
      <c r="G10380" s="2"/>
      <c r="H10380" s="6"/>
      <c r="I10380" s="9"/>
      <c r="J10380" s="9"/>
      <c r="K10380" s="9"/>
    </row>
    <row r="10381" spans="1:11" x14ac:dyDescent="0.25">
      <c r="A10381" s="2"/>
      <c r="B10381" s="2"/>
      <c r="C10381" s="2"/>
      <c r="E10381" s="2"/>
      <c r="G10381" s="2"/>
      <c r="H10381" s="6"/>
      <c r="I10381" s="9"/>
      <c r="J10381" s="9"/>
      <c r="K10381" s="9"/>
    </row>
    <row r="10382" spans="1:11" x14ac:dyDescent="0.25">
      <c r="A10382" s="2"/>
      <c r="B10382" s="2"/>
      <c r="C10382" s="2"/>
      <c r="E10382" s="2"/>
      <c r="G10382" s="2"/>
      <c r="H10382" s="6"/>
      <c r="I10382" s="9"/>
      <c r="J10382" s="9"/>
      <c r="K10382" s="9"/>
    </row>
    <row r="10383" spans="1:11" x14ac:dyDescent="0.25">
      <c r="A10383" s="2"/>
      <c r="B10383" s="2"/>
      <c r="C10383" s="2"/>
      <c r="E10383" s="2"/>
      <c r="G10383" s="2"/>
      <c r="H10383" s="6"/>
      <c r="I10383" s="9"/>
      <c r="J10383" s="9"/>
      <c r="K10383" s="9"/>
    </row>
    <row r="10384" spans="1:11" x14ac:dyDescent="0.25">
      <c r="A10384" s="2"/>
      <c r="B10384" s="2"/>
      <c r="C10384" s="2"/>
      <c r="E10384" s="2"/>
      <c r="G10384" s="2"/>
      <c r="H10384" s="6"/>
      <c r="I10384" s="9"/>
      <c r="J10384" s="9"/>
      <c r="K10384" s="9"/>
    </row>
    <row r="10385" spans="1:11" x14ac:dyDescent="0.25">
      <c r="A10385" s="2"/>
      <c r="B10385" s="2"/>
      <c r="C10385" s="2"/>
      <c r="E10385" s="2"/>
      <c r="G10385" s="2"/>
      <c r="H10385" s="6"/>
      <c r="I10385" s="9"/>
      <c r="J10385" s="9"/>
      <c r="K10385" s="9"/>
    </row>
    <row r="10386" spans="1:11" x14ac:dyDescent="0.25">
      <c r="A10386" s="2"/>
      <c r="B10386" s="2"/>
      <c r="C10386" s="2"/>
      <c r="E10386" s="2"/>
      <c r="G10386" s="2"/>
      <c r="H10386" s="6"/>
      <c r="I10386" s="9"/>
      <c r="J10386" s="9"/>
      <c r="K10386" s="9"/>
    </row>
    <row r="10387" spans="1:11" x14ac:dyDescent="0.25">
      <c r="A10387" s="2"/>
      <c r="B10387" s="2"/>
      <c r="C10387" s="2"/>
      <c r="E10387" s="2"/>
      <c r="G10387" s="2"/>
      <c r="H10387" s="6"/>
      <c r="I10387" s="9"/>
      <c r="J10387" s="9"/>
      <c r="K10387" s="9"/>
    </row>
    <row r="10388" spans="1:11" x14ac:dyDescent="0.25">
      <c r="A10388" s="2"/>
      <c r="B10388" s="2"/>
      <c r="C10388" s="2"/>
      <c r="E10388" s="2"/>
      <c r="G10388" s="2"/>
      <c r="H10388" s="6"/>
      <c r="I10388" s="9"/>
      <c r="J10388" s="9"/>
      <c r="K10388" s="9"/>
    </row>
    <row r="10389" spans="1:11" x14ac:dyDescent="0.25">
      <c r="A10389" s="2"/>
      <c r="B10389" s="2"/>
      <c r="C10389" s="2"/>
      <c r="E10389" s="2"/>
      <c r="G10389" s="2"/>
      <c r="H10389" s="6"/>
      <c r="I10389" s="9"/>
      <c r="J10389" s="9"/>
      <c r="K10389" s="9"/>
    </row>
    <row r="10390" spans="1:11" x14ac:dyDescent="0.25">
      <c r="A10390" s="2"/>
      <c r="B10390" s="2"/>
      <c r="C10390" s="2"/>
      <c r="E10390" s="2"/>
      <c r="G10390" s="2"/>
      <c r="H10390" s="6"/>
      <c r="I10390" s="9"/>
      <c r="J10390" s="9"/>
      <c r="K10390" s="9"/>
    </row>
    <row r="10391" spans="1:11" x14ac:dyDescent="0.25">
      <c r="A10391" s="2"/>
      <c r="B10391" s="2"/>
      <c r="C10391" s="2"/>
      <c r="E10391" s="2"/>
      <c r="G10391" s="2"/>
      <c r="H10391" s="6"/>
      <c r="I10391" s="9"/>
      <c r="J10391" s="9"/>
      <c r="K10391" s="9"/>
    </row>
    <row r="10392" spans="1:11" x14ac:dyDescent="0.25">
      <c r="A10392" s="2"/>
      <c r="B10392" s="2"/>
      <c r="C10392" s="2"/>
      <c r="E10392" s="2"/>
      <c r="G10392" s="2"/>
      <c r="H10392" s="6"/>
      <c r="I10392" s="9"/>
      <c r="J10392" s="9"/>
      <c r="K10392" s="9"/>
    </row>
    <row r="10393" spans="1:11" x14ac:dyDescent="0.25">
      <c r="A10393" s="2"/>
      <c r="B10393" s="2"/>
      <c r="C10393" s="2"/>
      <c r="E10393" s="2"/>
      <c r="G10393" s="2"/>
      <c r="H10393" s="6"/>
      <c r="I10393" s="9"/>
      <c r="J10393" s="9"/>
      <c r="K10393" s="9"/>
    </row>
    <row r="10394" spans="1:11" x14ac:dyDescent="0.25">
      <c r="A10394" s="2"/>
      <c r="B10394" s="2"/>
      <c r="C10394" s="2"/>
      <c r="E10394" s="2"/>
      <c r="G10394" s="2"/>
      <c r="H10394" s="6"/>
      <c r="I10394" s="9"/>
      <c r="J10394" s="9"/>
      <c r="K10394" s="9"/>
    </row>
    <row r="10395" spans="1:11" x14ac:dyDescent="0.25">
      <c r="A10395" s="2"/>
      <c r="B10395" s="2"/>
      <c r="C10395" s="2"/>
      <c r="E10395" s="2"/>
      <c r="G10395" s="2"/>
      <c r="H10395" s="6"/>
      <c r="I10395" s="9"/>
      <c r="J10395" s="9"/>
      <c r="K10395" s="9"/>
    </row>
    <row r="10396" spans="1:11" x14ac:dyDescent="0.25">
      <c r="A10396" s="2"/>
      <c r="B10396" s="2"/>
      <c r="C10396" s="2"/>
      <c r="E10396" s="2"/>
      <c r="G10396" s="2"/>
      <c r="H10396" s="6"/>
      <c r="I10396" s="9"/>
      <c r="J10396" s="9"/>
      <c r="K10396" s="9"/>
    </row>
    <row r="10397" spans="1:11" x14ac:dyDescent="0.25">
      <c r="A10397" s="2"/>
      <c r="B10397" s="2"/>
      <c r="C10397" s="2"/>
      <c r="E10397" s="2"/>
      <c r="G10397" s="2"/>
      <c r="H10397" s="6"/>
      <c r="I10397" s="9"/>
      <c r="J10397" s="9"/>
      <c r="K10397" s="9"/>
    </row>
    <row r="10398" spans="1:11" x14ac:dyDescent="0.25">
      <c r="A10398" s="2"/>
      <c r="B10398" s="2"/>
      <c r="C10398" s="2"/>
      <c r="E10398" s="2"/>
      <c r="G10398" s="2"/>
      <c r="H10398" s="6"/>
      <c r="I10398" s="9"/>
      <c r="J10398" s="9"/>
      <c r="K10398" s="9"/>
    </row>
    <row r="10399" spans="1:11" x14ac:dyDescent="0.25">
      <c r="A10399" s="2"/>
      <c r="B10399" s="2"/>
      <c r="C10399" s="2"/>
      <c r="E10399" s="2"/>
      <c r="G10399" s="2"/>
      <c r="H10399" s="6"/>
      <c r="I10399" s="9"/>
      <c r="J10399" s="9"/>
      <c r="K10399" s="9"/>
    </row>
    <row r="10400" spans="1:11" x14ac:dyDescent="0.25">
      <c r="A10400" s="2"/>
      <c r="B10400" s="2"/>
      <c r="C10400" s="2"/>
      <c r="E10400" s="2"/>
      <c r="G10400" s="2"/>
      <c r="H10400" s="6"/>
      <c r="I10400" s="9"/>
      <c r="J10400" s="9"/>
      <c r="K10400" s="9"/>
    </row>
    <row r="10401" spans="1:11" x14ac:dyDescent="0.25">
      <c r="A10401" s="2"/>
      <c r="B10401" s="2"/>
      <c r="C10401" s="2"/>
      <c r="E10401" s="2"/>
      <c r="G10401" s="2"/>
      <c r="H10401" s="6"/>
      <c r="I10401" s="9"/>
      <c r="J10401" s="9"/>
      <c r="K10401" s="9"/>
    </row>
    <row r="10402" spans="1:11" x14ac:dyDescent="0.25">
      <c r="A10402" s="2"/>
      <c r="B10402" s="2"/>
      <c r="C10402" s="2"/>
      <c r="E10402" s="2"/>
      <c r="G10402" s="2"/>
      <c r="H10402" s="6"/>
      <c r="I10402" s="9"/>
      <c r="J10402" s="9"/>
      <c r="K10402" s="9"/>
    </row>
    <row r="10403" spans="1:11" x14ac:dyDescent="0.25">
      <c r="A10403" s="2"/>
      <c r="B10403" s="2"/>
      <c r="C10403" s="2"/>
      <c r="E10403" s="2"/>
      <c r="G10403" s="2"/>
      <c r="H10403" s="6"/>
      <c r="I10403" s="9"/>
      <c r="J10403" s="9"/>
      <c r="K10403" s="9"/>
    </row>
    <row r="10404" spans="1:11" x14ac:dyDescent="0.25">
      <c r="A10404" s="2"/>
      <c r="B10404" s="2"/>
      <c r="C10404" s="2"/>
      <c r="E10404" s="2"/>
      <c r="G10404" s="2"/>
      <c r="H10404" s="6"/>
      <c r="I10404" s="9"/>
      <c r="J10404" s="9"/>
      <c r="K10404" s="9"/>
    </row>
    <row r="10405" spans="1:11" x14ac:dyDescent="0.25">
      <c r="A10405" s="2"/>
      <c r="B10405" s="2"/>
      <c r="C10405" s="2"/>
      <c r="E10405" s="2"/>
      <c r="G10405" s="2"/>
      <c r="H10405" s="6"/>
      <c r="I10405" s="9"/>
      <c r="J10405" s="9"/>
      <c r="K10405" s="9"/>
    </row>
    <row r="10406" spans="1:11" x14ac:dyDescent="0.25">
      <c r="A10406" s="2"/>
      <c r="B10406" s="2"/>
      <c r="C10406" s="2"/>
      <c r="E10406" s="2"/>
      <c r="G10406" s="2"/>
      <c r="H10406" s="6"/>
      <c r="I10406" s="9"/>
      <c r="J10406" s="9"/>
      <c r="K10406" s="9"/>
    </row>
    <row r="10407" spans="1:11" x14ac:dyDescent="0.25">
      <c r="A10407" s="2"/>
      <c r="B10407" s="2"/>
      <c r="C10407" s="2"/>
      <c r="E10407" s="2"/>
      <c r="G10407" s="2"/>
      <c r="H10407" s="6"/>
      <c r="I10407" s="9"/>
      <c r="J10407" s="9"/>
      <c r="K10407" s="9"/>
    </row>
    <row r="10408" spans="1:11" x14ac:dyDescent="0.25">
      <c r="A10408" s="2"/>
      <c r="B10408" s="2"/>
      <c r="C10408" s="2"/>
      <c r="E10408" s="2"/>
      <c r="G10408" s="2"/>
      <c r="H10408" s="6"/>
      <c r="I10408" s="9"/>
      <c r="J10408" s="9"/>
      <c r="K10408" s="9"/>
    </row>
    <row r="10409" spans="1:11" x14ac:dyDescent="0.25">
      <c r="A10409" s="2"/>
      <c r="B10409" s="2"/>
      <c r="C10409" s="2"/>
      <c r="E10409" s="2"/>
      <c r="G10409" s="2"/>
      <c r="H10409" s="6"/>
      <c r="I10409" s="9"/>
      <c r="J10409" s="9"/>
      <c r="K10409" s="9"/>
    </row>
    <row r="10410" spans="1:11" x14ac:dyDescent="0.25">
      <c r="A10410" s="2"/>
      <c r="B10410" s="2"/>
      <c r="C10410" s="2"/>
      <c r="E10410" s="2"/>
      <c r="G10410" s="2"/>
      <c r="H10410" s="6"/>
      <c r="I10410" s="9"/>
      <c r="J10410" s="9"/>
      <c r="K10410" s="9"/>
    </row>
    <row r="10411" spans="1:11" x14ac:dyDescent="0.25">
      <c r="A10411" s="2"/>
      <c r="B10411" s="2"/>
      <c r="C10411" s="2"/>
      <c r="E10411" s="2"/>
      <c r="G10411" s="2"/>
      <c r="H10411" s="6"/>
      <c r="I10411" s="9"/>
      <c r="J10411" s="9"/>
      <c r="K10411" s="9"/>
    </row>
    <row r="10412" spans="1:11" x14ac:dyDescent="0.25">
      <c r="A10412" s="2"/>
      <c r="B10412" s="2"/>
      <c r="C10412" s="2"/>
      <c r="E10412" s="2"/>
      <c r="G10412" s="2"/>
      <c r="H10412" s="6"/>
      <c r="I10412" s="9"/>
      <c r="J10412" s="9"/>
      <c r="K10412" s="9"/>
    </row>
    <row r="10413" spans="1:11" x14ac:dyDescent="0.25">
      <c r="A10413" s="2"/>
      <c r="B10413" s="2"/>
      <c r="C10413" s="2"/>
      <c r="E10413" s="2"/>
      <c r="G10413" s="2"/>
      <c r="H10413" s="6"/>
      <c r="I10413" s="9"/>
      <c r="J10413" s="9"/>
      <c r="K10413" s="9"/>
    </row>
    <row r="10414" spans="1:11" x14ac:dyDescent="0.25">
      <c r="A10414" s="2"/>
      <c r="B10414" s="2"/>
      <c r="C10414" s="2"/>
      <c r="E10414" s="2"/>
      <c r="G10414" s="2"/>
      <c r="H10414" s="6"/>
      <c r="I10414" s="9"/>
      <c r="J10414" s="9"/>
      <c r="K10414" s="9"/>
    </row>
    <row r="10415" spans="1:11" x14ac:dyDescent="0.25">
      <c r="A10415" s="2"/>
      <c r="B10415" s="2"/>
      <c r="C10415" s="2"/>
      <c r="E10415" s="2"/>
      <c r="G10415" s="2"/>
      <c r="H10415" s="6"/>
      <c r="I10415" s="9"/>
      <c r="J10415" s="9"/>
      <c r="K10415" s="9"/>
    </row>
    <row r="10416" spans="1:11" x14ac:dyDescent="0.25">
      <c r="A10416" s="2"/>
      <c r="B10416" s="2"/>
      <c r="C10416" s="2"/>
      <c r="E10416" s="2"/>
      <c r="G10416" s="2"/>
      <c r="H10416" s="6"/>
      <c r="I10416" s="9"/>
      <c r="J10416" s="9"/>
      <c r="K10416" s="9"/>
    </row>
    <row r="10417" spans="1:11" x14ac:dyDescent="0.25">
      <c r="A10417" s="2"/>
      <c r="B10417" s="2"/>
      <c r="C10417" s="2"/>
      <c r="E10417" s="2"/>
      <c r="G10417" s="2"/>
      <c r="H10417" s="6"/>
      <c r="I10417" s="9"/>
      <c r="J10417" s="9"/>
      <c r="K10417" s="9"/>
    </row>
    <row r="10418" spans="1:11" x14ac:dyDescent="0.25">
      <c r="A10418" s="2"/>
      <c r="B10418" s="2"/>
      <c r="C10418" s="2"/>
      <c r="E10418" s="2"/>
      <c r="G10418" s="2"/>
      <c r="H10418" s="6"/>
      <c r="I10418" s="9"/>
      <c r="J10418" s="9"/>
      <c r="K10418" s="9"/>
    </row>
    <row r="10419" spans="1:11" x14ac:dyDescent="0.25">
      <c r="A10419" s="2"/>
      <c r="B10419" s="2"/>
      <c r="C10419" s="2"/>
      <c r="E10419" s="2"/>
      <c r="G10419" s="2"/>
      <c r="H10419" s="6"/>
      <c r="I10419" s="9"/>
      <c r="J10419" s="9"/>
      <c r="K10419" s="9"/>
    </row>
    <row r="10420" spans="1:11" x14ac:dyDescent="0.25">
      <c r="A10420" s="2"/>
      <c r="B10420" s="2"/>
      <c r="C10420" s="2"/>
      <c r="E10420" s="2"/>
      <c r="G10420" s="2"/>
      <c r="H10420" s="6"/>
      <c r="I10420" s="9"/>
      <c r="J10420" s="9"/>
      <c r="K10420" s="9"/>
    </row>
    <row r="10421" spans="1:11" x14ac:dyDescent="0.25">
      <c r="A10421" s="2"/>
      <c r="B10421" s="2"/>
      <c r="C10421" s="2"/>
      <c r="E10421" s="2"/>
      <c r="G10421" s="2"/>
      <c r="H10421" s="6"/>
      <c r="I10421" s="9"/>
      <c r="J10421" s="9"/>
      <c r="K10421" s="9"/>
    </row>
    <row r="10422" spans="1:11" x14ac:dyDescent="0.25">
      <c r="A10422" s="2"/>
      <c r="B10422" s="2"/>
      <c r="C10422" s="2"/>
      <c r="E10422" s="2"/>
      <c r="G10422" s="2"/>
      <c r="H10422" s="6"/>
      <c r="I10422" s="9"/>
      <c r="J10422" s="9"/>
      <c r="K10422" s="9"/>
    </row>
    <row r="10423" spans="1:11" x14ac:dyDescent="0.25">
      <c r="A10423" s="2"/>
      <c r="B10423" s="2"/>
      <c r="C10423" s="2"/>
      <c r="E10423" s="2"/>
      <c r="G10423" s="2"/>
      <c r="H10423" s="6"/>
      <c r="I10423" s="9"/>
      <c r="J10423" s="9"/>
      <c r="K10423" s="9"/>
    </row>
    <row r="10424" spans="1:11" x14ac:dyDescent="0.25">
      <c r="A10424" s="2"/>
      <c r="B10424" s="2"/>
      <c r="C10424" s="2"/>
      <c r="E10424" s="2"/>
      <c r="G10424" s="2"/>
      <c r="H10424" s="6"/>
      <c r="I10424" s="9"/>
      <c r="J10424" s="9"/>
      <c r="K10424" s="9"/>
    </row>
    <row r="10425" spans="1:11" x14ac:dyDescent="0.25">
      <c r="A10425" s="2"/>
      <c r="B10425" s="2"/>
      <c r="C10425" s="2"/>
      <c r="E10425" s="2"/>
      <c r="G10425" s="2"/>
      <c r="H10425" s="6"/>
      <c r="I10425" s="9"/>
      <c r="J10425" s="9"/>
      <c r="K10425" s="9"/>
    </row>
    <row r="10426" spans="1:11" x14ac:dyDescent="0.25">
      <c r="A10426" s="2"/>
      <c r="B10426" s="2"/>
      <c r="C10426" s="2"/>
      <c r="E10426" s="2"/>
      <c r="G10426" s="2"/>
      <c r="H10426" s="6"/>
      <c r="I10426" s="9"/>
      <c r="J10426" s="9"/>
      <c r="K10426" s="9"/>
    </row>
    <row r="10427" spans="1:11" x14ac:dyDescent="0.25">
      <c r="A10427" s="2"/>
      <c r="B10427" s="2"/>
      <c r="C10427" s="2"/>
      <c r="E10427" s="2"/>
      <c r="G10427" s="2"/>
      <c r="H10427" s="6"/>
      <c r="I10427" s="9"/>
      <c r="J10427" s="9"/>
      <c r="K10427" s="9"/>
    </row>
    <row r="10428" spans="1:11" x14ac:dyDescent="0.25">
      <c r="A10428" s="2"/>
      <c r="B10428" s="2"/>
      <c r="C10428" s="2"/>
      <c r="E10428" s="2"/>
      <c r="G10428" s="2"/>
      <c r="H10428" s="6"/>
      <c r="I10428" s="9"/>
      <c r="J10428" s="9"/>
      <c r="K10428" s="9"/>
    </row>
    <row r="10429" spans="1:11" x14ac:dyDescent="0.25">
      <c r="A10429" s="2"/>
      <c r="B10429" s="2"/>
      <c r="C10429" s="2"/>
      <c r="E10429" s="2"/>
      <c r="G10429" s="2"/>
      <c r="H10429" s="6"/>
      <c r="I10429" s="9"/>
      <c r="J10429" s="9"/>
      <c r="K10429" s="9"/>
    </row>
    <row r="10430" spans="1:11" x14ac:dyDescent="0.25">
      <c r="A10430" s="2"/>
      <c r="B10430" s="2"/>
      <c r="C10430" s="2"/>
      <c r="E10430" s="2"/>
      <c r="G10430" s="2"/>
      <c r="H10430" s="6"/>
      <c r="I10430" s="9"/>
      <c r="J10430" s="9"/>
      <c r="K10430" s="9"/>
    </row>
    <row r="10431" spans="1:11" x14ac:dyDescent="0.25">
      <c r="A10431" s="2"/>
      <c r="B10431" s="2"/>
      <c r="C10431" s="2"/>
      <c r="E10431" s="2"/>
      <c r="G10431" s="2"/>
      <c r="H10431" s="6"/>
      <c r="I10431" s="9"/>
      <c r="J10431" s="9"/>
      <c r="K10431" s="9"/>
    </row>
    <row r="10432" spans="1:11" x14ac:dyDescent="0.25">
      <c r="A10432" s="2"/>
      <c r="B10432" s="2"/>
      <c r="C10432" s="2"/>
      <c r="E10432" s="2"/>
      <c r="G10432" s="2"/>
      <c r="H10432" s="6"/>
      <c r="I10432" s="9"/>
      <c r="J10432" s="9"/>
      <c r="K10432" s="9"/>
    </row>
    <row r="10433" spans="1:11" x14ac:dyDescent="0.25">
      <c r="A10433" s="2"/>
      <c r="B10433" s="2"/>
      <c r="C10433" s="2"/>
      <c r="E10433" s="2"/>
      <c r="G10433" s="2"/>
      <c r="H10433" s="6"/>
      <c r="I10433" s="9"/>
      <c r="J10433" s="9"/>
      <c r="K10433" s="9"/>
    </row>
    <row r="10434" spans="1:11" x14ac:dyDescent="0.25">
      <c r="A10434" s="2"/>
      <c r="B10434" s="2"/>
      <c r="C10434" s="2"/>
      <c r="E10434" s="2"/>
      <c r="G10434" s="2"/>
      <c r="H10434" s="6"/>
      <c r="I10434" s="9"/>
      <c r="J10434" s="9"/>
      <c r="K10434" s="9"/>
    </row>
    <row r="10435" spans="1:11" x14ac:dyDescent="0.25">
      <c r="A10435" s="2"/>
      <c r="B10435" s="2"/>
      <c r="C10435" s="2"/>
      <c r="E10435" s="2"/>
      <c r="G10435" s="2"/>
      <c r="H10435" s="6"/>
      <c r="I10435" s="9"/>
      <c r="J10435" s="9"/>
      <c r="K10435" s="9"/>
    </row>
    <row r="10436" spans="1:11" x14ac:dyDescent="0.25">
      <c r="A10436" s="2"/>
      <c r="B10436" s="2"/>
      <c r="C10436" s="2"/>
      <c r="E10436" s="2"/>
      <c r="G10436" s="2"/>
      <c r="H10436" s="6"/>
      <c r="I10436" s="9"/>
      <c r="J10436" s="9"/>
      <c r="K10436" s="9"/>
    </row>
    <row r="10437" spans="1:11" x14ac:dyDescent="0.25">
      <c r="A10437" s="2"/>
      <c r="B10437" s="2"/>
      <c r="C10437" s="2"/>
      <c r="E10437" s="2"/>
      <c r="G10437" s="2"/>
      <c r="H10437" s="6"/>
      <c r="I10437" s="9"/>
      <c r="J10437" s="9"/>
      <c r="K10437" s="9"/>
    </row>
    <row r="10438" spans="1:11" x14ac:dyDescent="0.25">
      <c r="A10438" s="2"/>
      <c r="B10438" s="2"/>
      <c r="C10438" s="2"/>
      <c r="E10438" s="2"/>
      <c r="G10438" s="2"/>
      <c r="H10438" s="6"/>
      <c r="I10438" s="9"/>
      <c r="J10438" s="9"/>
      <c r="K10438" s="9"/>
    </row>
    <row r="10439" spans="1:11" x14ac:dyDescent="0.25">
      <c r="A10439" s="2"/>
      <c r="B10439" s="2"/>
      <c r="C10439" s="2"/>
      <c r="E10439" s="2"/>
      <c r="G10439" s="2"/>
      <c r="H10439" s="6"/>
      <c r="I10439" s="9"/>
      <c r="J10439" s="9"/>
      <c r="K10439" s="9"/>
    </row>
    <row r="10440" spans="1:11" x14ac:dyDescent="0.25">
      <c r="A10440" s="2"/>
      <c r="B10440" s="2"/>
      <c r="C10440" s="2"/>
      <c r="E10440" s="2"/>
      <c r="G10440" s="2"/>
      <c r="H10440" s="6"/>
      <c r="I10440" s="9"/>
      <c r="J10440" s="9"/>
      <c r="K10440" s="9"/>
    </row>
    <row r="10441" spans="1:11" x14ac:dyDescent="0.25">
      <c r="A10441" s="2"/>
      <c r="B10441" s="2"/>
      <c r="C10441" s="2"/>
      <c r="E10441" s="2"/>
      <c r="G10441" s="2"/>
      <c r="H10441" s="6"/>
      <c r="I10441" s="9"/>
      <c r="J10441" s="9"/>
      <c r="K10441" s="9"/>
    </row>
    <row r="10442" spans="1:11" x14ac:dyDescent="0.25">
      <c r="A10442" s="2"/>
      <c r="B10442" s="2"/>
      <c r="C10442" s="2"/>
      <c r="E10442" s="2"/>
      <c r="G10442" s="2"/>
      <c r="H10442" s="6"/>
      <c r="I10442" s="9"/>
      <c r="J10442" s="9"/>
      <c r="K10442" s="9"/>
    </row>
    <row r="10443" spans="1:11" x14ac:dyDescent="0.25">
      <c r="A10443" s="2"/>
      <c r="B10443" s="2"/>
      <c r="C10443" s="2"/>
      <c r="E10443" s="2"/>
      <c r="G10443" s="2"/>
      <c r="H10443" s="6"/>
      <c r="I10443" s="9"/>
      <c r="J10443" s="9"/>
      <c r="K10443" s="9"/>
    </row>
    <row r="10444" spans="1:11" x14ac:dyDescent="0.25">
      <c r="A10444" s="2"/>
      <c r="B10444" s="2"/>
      <c r="C10444" s="2"/>
      <c r="E10444" s="2"/>
      <c r="G10444" s="2"/>
      <c r="H10444" s="6"/>
      <c r="I10444" s="9"/>
      <c r="J10444" s="9"/>
      <c r="K10444" s="9"/>
    </row>
    <row r="10445" spans="1:11" x14ac:dyDescent="0.25">
      <c r="A10445" s="2"/>
      <c r="B10445" s="2"/>
      <c r="C10445" s="2"/>
      <c r="E10445" s="2"/>
      <c r="G10445" s="2"/>
      <c r="H10445" s="6"/>
      <c r="I10445" s="9"/>
      <c r="J10445" s="9"/>
      <c r="K10445" s="9"/>
    </row>
    <row r="10446" spans="1:11" x14ac:dyDescent="0.25">
      <c r="A10446" s="2"/>
      <c r="B10446" s="2"/>
      <c r="C10446" s="2"/>
      <c r="E10446" s="2"/>
      <c r="G10446" s="2"/>
      <c r="H10446" s="6"/>
      <c r="I10446" s="9"/>
      <c r="J10446" s="9"/>
      <c r="K10446" s="9"/>
    </row>
    <row r="10447" spans="1:11" x14ac:dyDescent="0.25">
      <c r="A10447" s="2"/>
      <c r="B10447" s="2"/>
      <c r="C10447" s="2"/>
      <c r="E10447" s="2"/>
      <c r="G10447" s="2"/>
      <c r="H10447" s="6"/>
      <c r="I10447" s="9"/>
      <c r="J10447" s="9"/>
      <c r="K10447" s="9"/>
    </row>
    <row r="10448" spans="1:11" x14ac:dyDescent="0.25">
      <c r="A10448" s="2"/>
      <c r="B10448" s="2"/>
      <c r="C10448" s="2"/>
      <c r="E10448" s="2"/>
      <c r="G10448" s="2"/>
      <c r="H10448" s="6"/>
      <c r="I10448" s="9"/>
      <c r="J10448" s="9"/>
      <c r="K10448" s="9"/>
    </row>
    <row r="10449" spans="1:11" x14ac:dyDescent="0.25">
      <c r="A10449" s="2"/>
      <c r="B10449" s="2"/>
      <c r="C10449" s="2"/>
      <c r="E10449" s="2"/>
      <c r="G10449" s="2"/>
      <c r="H10449" s="6"/>
      <c r="I10449" s="9"/>
      <c r="J10449" s="9"/>
      <c r="K10449" s="9"/>
    </row>
    <row r="10450" spans="1:11" x14ac:dyDescent="0.25">
      <c r="A10450" s="2"/>
      <c r="B10450" s="2"/>
      <c r="C10450" s="2"/>
      <c r="E10450" s="2"/>
      <c r="G10450" s="2"/>
      <c r="H10450" s="6"/>
      <c r="I10450" s="9"/>
      <c r="J10450" s="9"/>
      <c r="K10450" s="9"/>
    </row>
    <row r="10451" spans="1:11" x14ac:dyDescent="0.25">
      <c r="A10451" s="2"/>
      <c r="B10451" s="2"/>
      <c r="C10451" s="2"/>
      <c r="E10451" s="2"/>
      <c r="G10451" s="2"/>
      <c r="H10451" s="6"/>
      <c r="I10451" s="9"/>
      <c r="J10451" s="9"/>
      <c r="K10451" s="9"/>
    </row>
    <row r="10452" spans="1:11" x14ac:dyDescent="0.25">
      <c r="A10452" s="2"/>
      <c r="B10452" s="2"/>
      <c r="C10452" s="2"/>
      <c r="E10452" s="2"/>
      <c r="G10452" s="2"/>
      <c r="H10452" s="6"/>
      <c r="I10452" s="9"/>
      <c r="J10452" s="9"/>
      <c r="K10452" s="9"/>
    </row>
    <row r="10453" spans="1:11" x14ac:dyDescent="0.25">
      <c r="A10453" s="2"/>
      <c r="B10453" s="2"/>
      <c r="C10453" s="2"/>
      <c r="E10453" s="2"/>
      <c r="G10453" s="2"/>
      <c r="H10453" s="6"/>
      <c r="I10453" s="9"/>
      <c r="J10453" s="9"/>
      <c r="K10453" s="9"/>
    </row>
    <row r="10454" spans="1:11" x14ac:dyDescent="0.25">
      <c r="A10454" s="2"/>
      <c r="B10454" s="2"/>
      <c r="C10454" s="2"/>
      <c r="E10454" s="2"/>
      <c r="G10454" s="2"/>
      <c r="H10454" s="6"/>
      <c r="I10454" s="9"/>
      <c r="J10454" s="9"/>
      <c r="K10454" s="9"/>
    </row>
    <row r="10455" spans="1:11" x14ac:dyDescent="0.25">
      <c r="A10455" s="2"/>
      <c r="B10455" s="2"/>
      <c r="C10455" s="2"/>
      <c r="E10455" s="2"/>
      <c r="G10455" s="2"/>
      <c r="H10455" s="6"/>
      <c r="I10455" s="9"/>
      <c r="J10455" s="9"/>
      <c r="K10455" s="9"/>
    </row>
    <row r="10456" spans="1:11" x14ac:dyDescent="0.25">
      <c r="A10456" s="2"/>
      <c r="B10456" s="2"/>
      <c r="C10456" s="2"/>
      <c r="E10456" s="2"/>
      <c r="G10456" s="2"/>
      <c r="H10456" s="6"/>
      <c r="I10456" s="9"/>
      <c r="J10456" s="9"/>
      <c r="K10456" s="9"/>
    </row>
    <row r="10457" spans="1:11" x14ac:dyDescent="0.25">
      <c r="A10457" s="2"/>
      <c r="B10457" s="2"/>
      <c r="C10457" s="2"/>
      <c r="E10457" s="2"/>
      <c r="G10457" s="2"/>
      <c r="H10457" s="6"/>
      <c r="I10457" s="9"/>
      <c r="J10457" s="9"/>
      <c r="K10457" s="9"/>
    </row>
    <row r="10458" spans="1:11" x14ac:dyDescent="0.25">
      <c r="A10458" s="2"/>
      <c r="B10458" s="2"/>
      <c r="C10458" s="2"/>
      <c r="E10458" s="2"/>
      <c r="G10458" s="2"/>
      <c r="H10458" s="6"/>
      <c r="I10458" s="9"/>
      <c r="J10458" s="9"/>
      <c r="K10458" s="9"/>
    </row>
    <row r="10459" spans="1:11" x14ac:dyDescent="0.25">
      <c r="A10459" s="2"/>
      <c r="B10459" s="2"/>
      <c r="C10459" s="2"/>
      <c r="E10459" s="2"/>
      <c r="G10459" s="2"/>
      <c r="H10459" s="6"/>
      <c r="I10459" s="9"/>
      <c r="J10459" s="9"/>
      <c r="K10459" s="9"/>
    </row>
    <row r="10460" spans="1:11" x14ac:dyDescent="0.25">
      <c r="A10460" s="2"/>
      <c r="B10460" s="2"/>
      <c r="C10460" s="2"/>
      <c r="E10460" s="2"/>
      <c r="G10460" s="2"/>
      <c r="H10460" s="6"/>
      <c r="I10460" s="9"/>
      <c r="J10460" s="9"/>
      <c r="K10460" s="9"/>
    </row>
    <row r="10461" spans="1:11" x14ac:dyDescent="0.25">
      <c r="A10461" s="2"/>
      <c r="B10461" s="2"/>
      <c r="C10461" s="2"/>
      <c r="E10461" s="2"/>
      <c r="G10461" s="2"/>
      <c r="H10461" s="6"/>
      <c r="I10461" s="9"/>
      <c r="J10461" s="9"/>
      <c r="K10461" s="9"/>
    </row>
    <row r="10462" spans="1:11" x14ac:dyDescent="0.25">
      <c r="A10462" s="2"/>
      <c r="B10462" s="2"/>
      <c r="C10462" s="2"/>
      <c r="E10462" s="2"/>
      <c r="G10462" s="2"/>
      <c r="H10462" s="6"/>
      <c r="I10462" s="9"/>
      <c r="J10462" s="9"/>
      <c r="K10462" s="9"/>
    </row>
    <row r="10463" spans="1:11" x14ac:dyDescent="0.25">
      <c r="A10463" s="2"/>
      <c r="B10463" s="2"/>
      <c r="C10463" s="2"/>
      <c r="E10463" s="2"/>
      <c r="G10463" s="2"/>
      <c r="H10463" s="6"/>
      <c r="I10463" s="9"/>
      <c r="J10463" s="9"/>
      <c r="K10463" s="9"/>
    </row>
    <row r="10464" spans="1:11" x14ac:dyDescent="0.25">
      <c r="A10464" s="2"/>
      <c r="B10464" s="2"/>
      <c r="C10464" s="2"/>
      <c r="E10464" s="2"/>
      <c r="G10464" s="2"/>
      <c r="H10464" s="6"/>
      <c r="I10464" s="9"/>
      <c r="J10464" s="9"/>
      <c r="K10464" s="9"/>
    </row>
    <row r="10465" spans="1:11" x14ac:dyDescent="0.25">
      <c r="A10465" s="2"/>
      <c r="B10465" s="2"/>
      <c r="C10465" s="2"/>
      <c r="E10465" s="2"/>
      <c r="G10465" s="2"/>
      <c r="H10465" s="6"/>
      <c r="I10465" s="9"/>
      <c r="J10465" s="9"/>
      <c r="K10465" s="9"/>
    </row>
    <row r="10466" spans="1:11" x14ac:dyDescent="0.25">
      <c r="A10466" s="2"/>
      <c r="B10466" s="2"/>
      <c r="C10466" s="2"/>
      <c r="E10466" s="2"/>
      <c r="G10466" s="2"/>
      <c r="H10466" s="6"/>
      <c r="I10466" s="9"/>
      <c r="J10466" s="9"/>
      <c r="K10466" s="9"/>
    </row>
    <row r="10467" spans="1:11" x14ac:dyDescent="0.25">
      <c r="A10467" s="2"/>
      <c r="B10467" s="2"/>
      <c r="C10467" s="2"/>
      <c r="E10467" s="2"/>
      <c r="G10467" s="2"/>
      <c r="H10467" s="6"/>
      <c r="I10467" s="9"/>
      <c r="J10467" s="9"/>
      <c r="K10467" s="9"/>
    </row>
    <row r="10468" spans="1:11" x14ac:dyDescent="0.25">
      <c r="A10468" s="2"/>
      <c r="B10468" s="2"/>
      <c r="C10468" s="2"/>
      <c r="E10468" s="2"/>
      <c r="G10468" s="2"/>
      <c r="H10468" s="6"/>
      <c r="I10468" s="9"/>
      <c r="J10468" s="9"/>
      <c r="K10468" s="9"/>
    </row>
    <row r="10469" spans="1:11" x14ac:dyDescent="0.25">
      <c r="A10469" s="2"/>
      <c r="B10469" s="2"/>
      <c r="C10469" s="2"/>
      <c r="E10469" s="2"/>
      <c r="G10469" s="2"/>
      <c r="H10469" s="6"/>
      <c r="I10469" s="9"/>
      <c r="J10469" s="9"/>
      <c r="K10469" s="9"/>
    </row>
    <row r="10470" spans="1:11" x14ac:dyDescent="0.25">
      <c r="A10470" s="2"/>
      <c r="B10470" s="2"/>
      <c r="C10470" s="2"/>
      <c r="E10470" s="2"/>
      <c r="G10470" s="2"/>
      <c r="H10470" s="6"/>
      <c r="I10470" s="9"/>
      <c r="J10470" s="9"/>
      <c r="K10470" s="9"/>
    </row>
    <row r="10471" spans="1:11" x14ac:dyDescent="0.25">
      <c r="A10471" s="2"/>
      <c r="B10471" s="2"/>
      <c r="C10471" s="2"/>
      <c r="E10471" s="2"/>
      <c r="G10471" s="2"/>
      <c r="H10471" s="6"/>
      <c r="I10471" s="9"/>
      <c r="J10471" s="9"/>
      <c r="K10471" s="9"/>
    </row>
    <row r="10472" spans="1:11" x14ac:dyDescent="0.25">
      <c r="A10472" s="2"/>
      <c r="B10472" s="2"/>
      <c r="C10472" s="2"/>
      <c r="E10472" s="2"/>
      <c r="G10472" s="2"/>
      <c r="H10472" s="6"/>
      <c r="I10472" s="9"/>
      <c r="J10472" s="9"/>
      <c r="K10472" s="9"/>
    </row>
    <row r="10473" spans="1:11" x14ac:dyDescent="0.25">
      <c r="A10473" s="2"/>
      <c r="B10473" s="2"/>
      <c r="C10473" s="2"/>
      <c r="E10473" s="2"/>
      <c r="G10473" s="2"/>
      <c r="H10473" s="6"/>
      <c r="I10473" s="9"/>
      <c r="J10473" s="9"/>
      <c r="K10473" s="9"/>
    </row>
    <row r="10474" spans="1:11" x14ac:dyDescent="0.25">
      <c r="A10474" s="2"/>
      <c r="B10474" s="2"/>
      <c r="C10474" s="2"/>
      <c r="E10474" s="2"/>
      <c r="G10474" s="2"/>
      <c r="H10474" s="6"/>
      <c r="I10474" s="9"/>
      <c r="J10474" s="9"/>
      <c r="K10474" s="9"/>
    </row>
    <row r="10475" spans="1:11" x14ac:dyDescent="0.25">
      <c r="A10475" s="2"/>
      <c r="B10475" s="2"/>
      <c r="C10475" s="2"/>
      <c r="E10475" s="2"/>
      <c r="G10475" s="2"/>
      <c r="H10475" s="6"/>
      <c r="I10475" s="9"/>
      <c r="J10475" s="9"/>
      <c r="K10475" s="9"/>
    </row>
    <row r="10476" spans="1:11" x14ac:dyDescent="0.25">
      <c r="A10476" s="2"/>
      <c r="B10476" s="2"/>
      <c r="C10476" s="2"/>
      <c r="E10476" s="2"/>
      <c r="G10476" s="2"/>
      <c r="H10476" s="6"/>
      <c r="I10476" s="9"/>
      <c r="J10476" s="9"/>
      <c r="K10476" s="9"/>
    </row>
    <row r="10477" spans="1:11" x14ac:dyDescent="0.25">
      <c r="A10477" s="2"/>
      <c r="B10477" s="2"/>
      <c r="C10477" s="2"/>
      <c r="E10477" s="2"/>
      <c r="G10477" s="2"/>
      <c r="H10477" s="6"/>
      <c r="I10477" s="9"/>
      <c r="J10477" s="9"/>
      <c r="K10477" s="9"/>
    </row>
    <row r="10478" spans="1:11" x14ac:dyDescent="0.25">
      <c r="A10478" s="2"/>
      <c r="B10478" s="2"/>
      <c r="C10478" s="2"/>
      <c r="E10478" s="2"/>
      <c r="G10478" s="2"/>
      <c r="H10478" s="6"/>
      <c r="I10478" s="9"/>
      <c r="J10478" s="9"/>
      <c r="K10478" s="9"/>
    </row>
    <row r="10479" spans="1:11" x14ac:dyDescent="0.25">
      <c r="A10479" s="2"/>
      <c r="B10479" s="2"/>
      <c r="C10479" s="2"/>
      <c r="E10479" s="2"/>
      <c r="G10479" s="2"/>
      <c r="H10479" s="6"/>
      <c r="I10479" s="9"/>
      <c r="J10479" s="9"/>
      <c r="K10479" s="9"/>
    </row>
    <row r="10480" spans="1:11" x14ac:dyDescent="0.25">
      <c r="A10480" s="2"/>
      <c r="B10480" s="2"/>
      <c r="C10480" s="2"/>
      <c r="E10480" s="2"/>
      <c r="G10480" s="2"/>
      <c r="H10480" s="6"/>
      <c r="I10480" s="9"/>
      <c r="J10480" s="9"/>
      <c r="K10480" s="9"/>
    </row>
    <row r="10481" spans="1:11" x14ac:dyDescent="0.25">
      <c r="A10481" s="2"/>
      <c r="B10481" s="2"/>
      <c r="C10481" s="2"/>
      <c r="E10481" s="2"/>
      <c r="G10481" s="2"/>
      <c r="H10481" s="6"/>
      <c r="I10481" s="9"/>
      <c r="J10481" s="9"/>
      <c r="K10481" s="9"/>
    </row>
    <row r="10482" spans="1:11" x14ac:dyDescent="0.25">
      <c r="A10482" s="2"/>
      <c r="B10482" s="2"/>
      <c r="C10482" s="2"/>
      <c r="E10482" s="2"/>
      <c r="G10482" s="2"/>
      <c r="H10482" s="6"/>
      <c r="I10482" s="9"/>
      <c r="J10482" s="9"/>
      <c r="K10482" s="9"/>
    </row>
    <row r="10483" spans="1:11" x14ac:dyDescent="0.25">
      <c r="A10483" s="2"/>
      <c r="B10483" s="2"/>
      <c r="C10483" s="2"/>
      <c r="E10483" s="2"/>
      <c r="G10483" s="2"/>
      <c r="H10483" s="6"/>
      <c r="I10483" s="9"/>
      <c r="J10483" s="9"/>
      <c r="K10483" s="9"/>
    </row>
    <row r="10484" spans="1:11" x14ac:dyDescent="0.25">
      <c r="A10484" s="2"/>
      <c r="B10484" s="2"/>
      <c r="C10484" s="2"/>
      <c r="E10484" s="2"/>
      <c r="G10484" s="2"/>
      <c r="H10484" s="6"/>
      <c r="I10484" s="9"/>
      <c r="J10484" s="9"/>
      <c r="K10484" s="9"/>
    </row>
    <row r="10485" spans="1:11" x14ac:dyDescent="0.25">
      <c r="A10485" s="2"/>
      <c r="B10485" s="2"/>
      <c r="C10485" s="2"/>
      <c r="E10485" s="2"/>
      <c r="G10485" s="2"/>
      <c r="H10485" s="6"/>
      <c r="I10485" s="9"/>
      <c r="J10485" s="9"/>
      <c r="K10485" s="9"/>
    </row>
    <row r="10486" spans="1:11" x14ac:dyDescent="0.25">
      <c r="A10486" s="2"/>
      <c r="B10486" s="2"/>
      <c r="C10486" s="2"/>
      <c r="E10486" s="2"/>
      <c r="G10486" s="2"/>
      <c r="H10486" s="6"/>
      <c r="I10486" s="9"/>
      <c r="J10486" s="9"/>
      <c r="K10486" s="9"/>
    </row>
    <row r="10487" spans="1:11" x14ac:dyDescent="0.25">
      <c r="A10487" s="2"/>
      <c r="B10487" s="2"/>
      <c r="C10487" s="2"/>
      <c r="E10487" s="2"/>
      <c r="G10487" s="2"/>
      <c r="H10487" s="6"/>
      <c r="I10487" s="9"/>
      <c r="J10487" s="9"/>
      <c r="K10487" s="9"/>
    </row>
    <row r="10488" spans="1:11" x14ac:dyDescent="0.25">
      <c r="A10488" s="2"/>
      <c r="B10488" s="2"/>
      <c r="C10488" s="2"/>
      <c r="E10488" s="2"/>
      <c r="G10488" s="2"/>
      <c r="H10488" s="6"/>
      <c r="I10488" s="9"/>
      <c r="J10488" s="9"/>
      <c r="K10488" s="9"/>
    </row>
    <row r="10489" spans="1:11" x14ac:dyDescent="0.25">
      <c r="A10489" s="2"/>
      <c r="B10489" s="2"/>
      <c r="C10489" s="2"/>
      <c r="E10489" s="2"/>
      <c r="G10489" s="2"/>
      <c r="H10489" s="6"/>
      <c r="I10489" s="9"/>
      <c r="J10489" s="9"/>
      <c r="K10489" s="9"/>
    </row>
    <row r="10490" spans="1:11" x14ac:dyDescent="0.25">
      <c r="A10490" s="2"/>
      <c r="B10490" s="2"/>
      <c r="C10490" s="2"/>
      <c r="E10490" s="2"/>
      <c r="G10490" s="2"/>
      <c r="H10490" s="6"/>
      <c r="I10490" s="9"/>
      <c r="J10490" s="9"/>
      <c r="K10490" s="9"/>
    </row>
    <row r="10491" spans="1:11" x14ac:dyDescent="0.25">
      <c r="A10491" s="2"/>
      <c r="B10491" s="2"/>
      <c r="C10491" s="2"/>
      <c r="E10491" s="2"/>
      <c r="G10491" s="2"/>
      <c r="H10491" s="6"/>
      <c r="I10491" s="9"/>
      <c r="J10491" s="9"/>
      <c r="K10491" s="9"/>
    </row>
    <row r="10492" spans="1:11" x14ac:dyDescent="0.25">
      <c r="A10492" s="2"/>
      <c r="B10492" s="2"/>
      <c r="C10492" s="2"/>
      <c r="E10492" s="2"/>
      <c r="G10492" s="2"/>
      <c r="H10492" s="6"/>
      <c r="I10492" s="9"/>
      <c r="J10492" s="9"/>
      <c r="K10492" s="9"/>
    </row>
    <row r="10493" spans="1:11" x14ac:dyDescent="0.25">
      <c r="A10493" s="2"/>
      <c r="B10493" s="2"/>
      <c r="C10493" s="2"/>
      <c r="E10493" s="2"/>
      <c r="G10493" s="2"/>
      <c r="H10493" s="6"/>
      <c r="I10493" s="9"/>
      <c r="J10493" s="9"/>
      <c r="K10493" s="9"/>
    </row>
    <row r="10494" spans="1:11" x14ac:dyDescent="0.25">
      <c r="A10494" s="2"/>
      <c r="B10494" s="2"/>
      <c r="C10494" s="2"/>
      <c r="E10494" s="2"/>
      <c r="G10494" s="2"/>
      <c r="H10494" s="6"/>
      <c r="I10494" s="9"/>
      <c r="J10494" s="9"/>
      <c r="K10494" s="9"/>
    </row>
    <row r="10495" spans="1:11" x14ac:dyDescent="0.25">
      <c r="A10495" s="2"/>
      <c r="B10495" s="2"/>
      <c r="C10495" s="2"/>
      <c r="E10495" s="2"/>
      <c r="G10495" s="2"/>
      <c r="H10495" s="6"/>
      <c r="I10495" s="9"/>
      <c r="J10495" s="9"/>
      <c r="K10495" s="9"/>
    </row>
    <row r="10496" spans="1:11" x14ac:dyDescent="0.25">
      <c r="A10496" s="2"/>
      <c r="B10496" s="2"/>
      <c r="C10496" s="2"/>
      <c r="E10496" s="2"/>
      <c r="G10496" s="2"/>
      <c r="H10496" s="6"/>
      <c r="I10496" s="9"/>
      <c r="J10496" s="9"/>
      <c r="K10496" s="9"/>
    </row>
    <row r="10497" spans="1:11" x14ac:dyDescent="0.25">
      <c r="A10497" s="2"/>
      <c r="B10497" s="2"/>
      <c r="C10497" s="2"/>
      <c r="E10497" s="2"/>
      <c r="G10497" s="2"/>
      <c r="H10497" s="6"/>
      <c r="I10497" s="9"/>
      <c r="J10497" s="9"/>
      <c r="K10497" s="9"/>
    </row>
    <row r="10498" spans="1:11" x14ac:dyDescent="0.25">
      <c r="A10498" s="2"/>
      <c r="B10498" s="2"/>
      <c r="C10498" s="2"/>
      <c r="E10498" s="2"/>
      <c r="G10498" s="2"/>
      <c r="H10498" s="6"/>
      <c r="I10498" s="9"/>
      <c r="J10498" s="9"/>
      <c r="K10498" s="9"/>
    </row>
    <row r="10499" spans="1:11" x14ac:dyDescent="0.25">
      <c r="A10499" s="2"/>
      <c r="B10499" s="2"/>
      <c r="C10499" s="2"/>
      <c r="E10499" s="2"/>
      <c r="G10499" s="2"/>
      <c r="H10499" s="6"/>
      <c r="I10499" s="9"/>
      <c r="J10499" s="9"/>
      <c r="K10499" s="9"/>
    </row>
    <row r="10500" spans="1:11" x14ac:dyDescent="0.25">
      <c r="A10500" s="2"/>
      <c r="B10500" s="2"/>
      <c r="C10500" s="2"/>
      <c r="E10500" s="2"/>
      <c r="G10500" s="2"/>
      <c r="H10500" s="6"/>
      <c r="I10500" s="9"/>
      <c r="J10500" s="9"/>
      <c r="K10500" s="9"/>
    </row>
    <row r="10501" spans="1:11" x14ac:dyDescent="0.25">
      <c r="A10501" s="2"/>
      <c r="B10501" s="2"/>
      <c r="C10501" s="2"/>
      <c r="E10501" s="2"/>
      <c r="G10501" s="2"/>
      <c r="H10501" s="6"/>
      <c r="I10501" s="9"/>
      <c r="J10501" s="9"/>
      <c r="K10501" s="9"/>
    </row>
    <row r="10502" spans="1:11" x14ac:dyDescent="0.25">
      <c r="A10502" s="2"/>
      <c r="B10502" s="2"/>
      <c r="C10502" s="2"/>
      <c r="E10502" s="2"/>
      <c r="G10502" s="2"/>
      <c r="H10502" s="6"/>
      <c r="I10502" s="9"/>
      <c r="J10502" s="9"/>
      <c r="K10502" s="9"/>
    </row>
    <row r="10503" spans="1:11" x14ac:dyDescent="0.25">
      <c r="A10503" s="2"/>
      <c r="B10503" s="2"/>
      <c r="C10503" s="2"/>
      <c r="E10503" s="2"/>
      <c r="G10503" s="2"/>
      <c r="H10503" s="6"/>
      <c r="I10503" s="9"/>
      <c r="J10503" s="9"/>
      <c r="K10503" s="9"/>
    </row>
    <row r="10504" spans="1:11" x14ac:dyDescent="0.25">
      <c r="A10504" s="2"/>
      <c r="B10504" s="2"/>
      <c r="C10504" s="2"/>
      <c r="E10504" s="2"/>
      <c r="G10504" s="2"/>
      <c r="H10504" s="6"/>
      <c r="I10504" s="9"/>
      <c r="J10504" s="9"/>
      <c r="K10504" s="9"/>
    </row>
    <row r="10505" spans="1:11" x14ac:dyDescent="0.25">
      <c r="A10505" s="2"/>
      <c r="B10505" s="2"/>
      <c r="C10505" s="2"/>
      <c r="E10505" s="2"/>
      <c r="G10505" s="2"/>
      <c r="H10505" s="6"/>
      <c r="I10505" s="9"/>
      <c r="J10505" s="9"/>
      <c r="K10505" s="9"/>
    </row>
    <row r="10506" spans="1:11" x14ac:dyDescent="0.25">
      <c r="A10506" s="2"/>
      <c r="B10506" s="2"/>
      <c r="C10506" s="2"/>
      <c r="E10506" s="2"/>
      <c r="G10506" s="2"/>
      <c r="H10506" s="6"/>
      <c r="I10506" s="9"/>
      <c r="J10506" s="9"/>
      <c r="K10506" s="9"/>
    </row>
    <row r="10507" spans="1:11" x14ac:dyDescent="0.25">
      <c r="A10507" s="2"/>
      <c r="B10507" s="2"/>
      <c r="C10507" s="2"/>
      <c r="E10507" s="2"/>
      <c r="G10507" s="2"/>
      <c r="H10507" s="6"/>
      <c r="I10507" s="9"/>
      <c r="J10507" s="9"/>
      <c r="K10507" s="9"/>
    </row>
    <row r="10508" spans="1:11" x14ac:dyDescent="0.25">
      <c r="A10508" s="2"/>
      <c r="B10508" s="2"/>
      <c r="C10508" s="2"/>
      <c r="E10508" s="2"/>
      <c r="G10508" s="2"/>
      <c r="H10508" s="6"/>
      <c r="I10508" s="9"/>
      <c r="J10508" s="9"/>
      <c r="K10508" s="9"/>
    </row>
    <row r="10509" spans="1:11" x14ac:dyDescent="0.25">
      <c r="A10509" s="2"/>
      <c r="B10509" s="2"/>
      <c r="C10509" s="2"/>
      <c r="E10509" s="2"/>
      <c r="G10509" s="2"/>
      <c r="H10509" s="6"/>
      <c r="I10509" s="9"/>
      <c r="J10509" s="9"/>
      <c r="K10509" s="9"/>
    </row>
    <row r="10510" spans="1:11" x14ac:dyDescent="0.25">
      <c r="A10510" s="2"/>
      <c r="B10510" s="2"/>
      <c r="C10510" s="2"/>
      <c r="E10510" s="2"/>
      <c r="G10510" s="2"/>
      <c r="H10510" s="6"/>
      <c r="I10510" s="9"/>
      <c r="J10510" s="9"/>
      <c r="K10510" s="9"/>
    </row>
    <row r="10511" spans="1:11" x14ac:dyDescent="0.25">
      <c r="A10511" s="2"/>
      <c r="B10511" s="2"/>
      <c r="C10511" s="2"/>
      <c r="E10511" s="2"/>
      <c r="G10511" s="2"/>
      <c r="H10511" s="6"/>
      <c r="I10511" s="9"/>
      <c r="J10511" s="9"/>
      <c r="K10511" s="9"/>
    </row>
    <row r="10512" spans="1:11" x14ac:dyDescent="0.25">
      <c r="A10512" s="2"/>
      <c r="B10512" s="2"/>
      <c r="C10512" s="2"/>
      <c r="E10512" s="2"/>
      <c r="G10512" s="2"/>
      <c r="H10512" s="6"/>
      <c r="I10512" s="9"/>
      <c r="J10512" s="9"/>
      <c r="K10512" s="9"/>
    </row>
    <row r="10513" spans="1:11" x14ac:dyDescent="0.25">
      <c r="A10513" s="2"/>
      <c r="B10513" s="2"/>
      <c r="C10513" s="2"/>
      <c r="E10513" s="2"/>
      <c r="G10513" s="2"/>
      <c r="H10513" s="6"/>
      <c r="I10513" s="9"/>
      <c r="J10513" s="9"/>
      <c r="K10513" s="9"/>
    </row>
    <row r="10514" spans="1:11" x14ac:dyDescent="0.25">
      <c r="A10514" s="2"/>
      <c r="B10514" s="2"/>
      <c r="C10514" s="2"/>
      <c r="E10514" s="2"/>
      <c r="G10514" s="2"/>
      <c r="H10514" s="6"/>
      <c r="I10514" s="9"/>
      <c r="J10514" s="9"/>
      <c r="K10514" s="9"/>
    </row>
    <row r="10515" spans="1:11" x14ac:dyDescent="0.25">
      <c r="A10515" s="2"/>
      <c r="B10515" s="2"/>
      <c r="C10515" s="2"/>
      <c r="E10515" s="2"/>
      <c r="G10515" s="2"/>
      <c r="H10515" s="6"/>
      <c r="I10515" s="9"/>
      <c r="J10515" s="9"/>
      <c r="K10515" s="9"/>
    </row>
    <row r="10516" spans="1:11" x14ac:dyDescent="0.25">
      <c r="A10516" s="2"/>
      <c r="B10516" s="2"/>
      <c r="C10516" s="2"/>
      <c r="E10516" s="2"/>
      <c r="G10516" s="2"/>
      <c r="H10516" s="6"/>
      <c r="I10516" s="9"/>
      <c r="J10516" s="9"/>
      <c r="K10516" s="9"/>
    </row>
    <row r="10517" spans="1:11" x14ac:dyDescent="0.25">
      <c r="A10517" s="2"/>
      <c r="B10517" s="2"/>
      <c r="C10517" s="2"/>
      <c r="E10517" s="2"/>
      <c r="G10517" s="2"/>
      <c r="H10517" s="6"/>
      <c r="I10517" s="9"/>
      <c r="J10517" s="9"/>
      <c r="K10517" s="9"/>
    </row>
    <row r="10518" spans="1:11" x14ac:dyDescent="0.25">
      <c r="A10518" s="2"/>
      <c r="B10518" s="2"/>
      <c r="C10518" s="2"/>
      <c r="E10518" s="2"/>
      <c r="G10518" s="2"/>
      <c r="H10518" s="6"/>
      <c r="I10518" s="9"/>
      <c r="J10518" s="9"/>
      <c r="K10518" s="9"/>
    </row>
    <row r="10519" spans="1:11" x14ac:dyDescent="0.25">
      <c r="A10519" s="2"/>
      <c r="B10519" s="2"/>
      <c r="C10519" s="2"/>
      <c r="E10519" s="2"/>
      <c r="G10519" s="2"/>
      <c r="H10519" s="6"/>
      <c r="I10519" s="9"/>
      <c r="J10519" s="9"/>
      <c r="K10519" s="9"/>
    </row>
    <row r="10520" spans="1:11" x14ac:dyDescent="0.25">
      <c r="A10520" s="2"/>
      <c r="B10520" s="2"/>
      <c r="C10520" s="2"/>
      <c r="E10520" s="2"/>
      <c r="G10520" s="2"/>
      <c r="H10520" s="6"/>
      <c r="I10520" s="9"/>
      <c r="J10520" s="9"/>
      <c r="K10520" s="9"/>
    </row>
    <row r="10521" spans="1:11" x14ac:dyDescent="0.25">
      <c r="A10521" s="2"/>
      <c r="B10521" s="2"/>
      <c r="C10521" s="2"/>
      <c r="E10521" s="2"/>
      <c r="G10521" s="2"/>
      <c r="H10521" s="6"/>
      <c r="I10521" s="9"/>
      <c r="J10521" s="9"/>
      <c r="K10521" s="9"/>
    </row>
    <row r="10522" spans="1:11" x14ac:dyDescent="0.25">
      <c r="A10522" s="2"/>
      <c r="B10522" s="2"/>
      <c r="C10522" s="2"/>
      <c r="E10522" s="2"/>
      <c r="G10522" s="2"/>
      <c r="H10522" s="6"/>
      <c r="I10522" s="9"/>
      <c r="J10522" s="9"/>
      <c r="K10522" s="9"/>
    </row>
    <row r="10523" spans="1:11" x14ac:dyDescent="0.25">
      <c r="A10523" s="2"/>
      <c r="B10523" s="2"/>
      <c r="C10523" s="2"/>
      <c r="E10523" s="2"/>
      <c r="G10523" s="2"/>
      <c r="H10523" s="6"/>
      <c r="I10523" s="9"/>
      <c r="J10523" s="9"/>
      <c r="K10523" s="9"/>
    </row>
    <row r="10524" spans="1:11" x14ac:dyDescent="0.25">
      <c r="A10524" s="2"/>
      <c r="B10524" s="2"/>
      <c r="C10524" s="2"/>
      <c r="E10524" s="2"/>
      <c r="G10524" s="2"/>
      <c r="H10524" s="6"/>
      <c r="I10524" s="9"/>
      <c r="J10524" s="9"/>
      <c r="K10524" s="9"/>
    </row>
    <row r="10525" spans="1:11" x14ac:dyDescent="0.25">
      <c r="A10525" s="2"/>
      <c r="B10525" s="2"/>
      <c r="C10525" s="2"/>
      <c r="E10525" s="2"/>
      <c r="G10525" s="2"/>
      <c r="H10525" s="6"/>
      <c r="I10525" s="9"/>
      <c r="J10525" s="9"/>
      <c r="K10525" s="9"/>
    </row>
    <row r="10526" spans="1:11" x14ac:dyDescent="0.25">
      <c r="A10526" s="2"/>
      <c r="B10526" s="2"/>
      <c r="C10526" s="2"/>
      <c r="E10526" s="2"/>
      <c r="G10526" s="2"/>
      <c r="H10526" s="6"/>
      <c r="I10526" s="9"/>
      <c r="J10526" s="9"/>
      <c r="K10526" s="9"/>
    </row>
    <row r="10527" spans="1:11" x14ac:dyDescent="0.25">
      <c r="A10527" s="2"/>
      <c r="B10527" s="2"/>
      <c r="C10527" s="2"/>
      <c r="E10527" s="2"/>
      <c r="G10527" s="2"/>
      <c r="H10527" s="6"/>
      <c r="I10527" s="9"/>
      <c r="J10527" s="9"/>
      <c r="K10527" s="9"/>
    </row>
    <row r="10528" spans="1:11" x14ac:dyDescent="0.25">
      <c r="A10528" s="2"/>
      <c r="B10528" s="2"/>
      <c r="C10528" s="2"/>
      <c r="E10528" s="2"/>
      <c r="G10528" s="2"/>
      <c r="H10528" s="6"/>
      <c r="I10528" s="9"/>
      <c r="J10528" s="9"/>
      <c r="K10528" s="9"/>
    </row>
    <row r="10529" spans="1:11" x14ac:dyDescent="0.25">
      <c r="A10529" s="2"/>
      <c r="B10529" s="2"/>
      <c r="C10529" s="2"/>
      <c r="E10529" s="2"/>
      <c r="G10529" s="2"/>
      <c r="H10529" s="6"/>
      <c r="I10529" s="9"/>
      <c r="J10529" s="9"/>
      <c r="K10529" s="9"/>
    </row>
    <row r="10530" spans="1:11" x14ac:dyDescent="0.25">
      <c r="A10530" s="2"/>
      <c r="B10530" s="2"/>
      <c r="C10530" s="2"/>
      <c r="E10530" s="2"/>
      <c r="G10530" s="2"/>
      <c r="H10530" s="6"/>
      <c r="I10530" s="9"/>
      <c r="J10530" s="9"/>
      <c r="K10530" s="9"/>
    </row>
    <row r="10531" spans="1:11" x14ac:dyDescent="0.25">
      <c r="A10531" s="2"/>
      <c r="B10531" s="2"/>
      <c r="C10531" s="2"/>
      <c r="E10531" s="2"/>
      <c r="G10531" s="2"/>
      <c r="H10531" s="6"/>
      <c r="I10531" s="9"/>
      <c r="J10531" s="9"/>
      <c r="K10531" s="9"/>
    </row>
    <row r="10532" spans="1:11" x14ac:dyDescent="0.25">
      <c r="A10532" s="2"/>
      <c r="B10532" s="2"/>
      <c r="C10532" s="2"/>
      <c r="E10532" s="2"/>
      <c r="G10532" s="2"/>
      <c r="H10532" s="6"/>
      <c r="I10532" s="9"/>
      <c r="J10532" s="9"/>
      <c r="K10532" s="9"/>
    </row>
    <row r="10533" spans="1:11" x14ac:dyDescent="0.25">
      <c r="A10533" s="2"/>
      <c r="B10533" s="2"/>
      <c r="C10533" s="2"/>
      <c r="E10533" s="2"/>
      <c r="G10533" s="2"/>
      <c r="H10533" s="6"/>
      <c r="I10533" s="9"/>
      <c r="J10533" s="9"/>
      <c r="K10533" s="9"/>
    </row>
    <row r="10534" spans="1:11" x14ac:dyDescent="0.25">
      <c r="A10534" s="2"/>
      <c r="B10534" s="2"/>
      <c r="C10534" s="2"/>
      <c r="E10534" s="2"/>
      <c r="G10534" s="2"/>
      <c r="H10534" s="6"/>
      <c r="I10534" s="9"/>
      <c r="J10534" s="9"/>
      <c r="K10534" s="9"/>
    </row>
    <row r="10535" spans="1:11" x14ac:dyDescent="0.25">
      <c r="A10535" s="2"/>
      <c r="B10535" s="2"/>
      <c r="C10535" s="2"/>
      <c r="E10535" s="2"/>
      <c r="G10535" s="2"/>
      <c r="H10535" s="6"/>
      <c r="I10535" s="9"/>
      <c r="J10535" s="9"/>
      <c r="K10535" s="9"/>
    </row>
    <row r="10536" spans="1:11" x14ac:dyDescent="0.25">
      <c r="A10536" s="2"/>
      <c r="B10536" s="2"/>
      <c r="C10536" s="2"/>
      <c r="E10536" s="2"/>
      <c r="G10536" s="2"/>
      <c r="H10536" s="6"/>
      <c r="I10536" s="9"/>
      <c r="J10536" s="9"/>
      <c r="K10536" s="9"/>
    </row>
    <row r="10537" spans="1:11" x14ac:dyDescent="0.25">
      <c r="A10537" s="2"/>
      <c r="B10537" s="2"/>
      <c r="C10537" s="2"/>
      <c r="E10537" s="2"/>
      <c r="G10537" s="2"/>
      <c r="H10537" s="6"/>
      <c r="I10537" s="9"/>
      <c r="J10537" s="9"/>
      <c r="K10537" s="9"/>
    </row>
    <row r="10538" spans="1:11" x14ac:dyDescent="0.25">
      <c r="A10538" s="2"/>
      <c r="B10538" s="2"/>
      <c r="C10538" s="2"/>
      <c r="E10538" s="2"/>
      <c r="G10538" s="2"/>
      <c r="H10538" s="6"/>
      <c r="I10538" s="9"/>
      <c r="J10538" s="9"/>
      <c r="K10538" s="9"/>
    </row>
    <row r="10539" spans="1:11" x14ac:dyDescent="0.25">
      <c r="A10539" s="2"/>
      <c r="B10539" s="2"/>
      <c r="C10539" s="2"/>
      <c r="E10539" s="2"/>
      <c r="G10539" s="2"/>
      <c r="H10539" s="6"/>
      <c r="I10539" s="9"/>
      <c r="J10539" s="9"/>
      <c r="K10539" s="9"/>
    </row>
    <row r="10540" spans="1:11" x14ac:dyDescent="0.25">
      <c r="A10540" s="2"/>
      <c r="B10540" s="2"/>
      <c r="C10540" s="2"/>
      <c r="E10540" s="2"/>
      <c r="G10540" s="2"/>
      <c r="H10540" s="6"/>
      <c r="I10540" s="9"/>
      <c r="J10540" s="9"/>
      <c r="K10540" s="9"/>
    </row>
    <row r="10541" spans="1:11" x14ac:dyDescent="0.25">
      <c r="A10541" s="2"/>
      <c r="B10541" s="2"/>
      <c r="C10541" s="2"/>
      <c r="E10541" s="2"/>
      <c r="G10541" s="2"/>
      <c r="H10541" s="6"/>
      <c r="I10541" s="9"/>
      <c r="J10541" s="9"/>
      <c r="K10541" s="9"/>
    </row>
    <row r="10542" spans="1:11" x14ac:dyDescent="0.25">
      <c r="A10542" s="2"/>
      <c r="B10542" s="2"/>
      <c r="C10542" s="2"/>
      <c r="E10542" s="2"/>
      <c r="G10542" s="2"/>
      <c r="H10542" s="6"/>
      <c r="I10542" s="9"/>
      <c r="J10542" s="9"/>
      <c r="K10542" s="9"/>
    </row>
    <row r="10543" spans="1:11" x14ac:dyDescent="0.25">
      <c r="A10543" s="2"/>
      <c r="B10543" s="2"/>
      <c r="C10543" s="2"/>
      <c r="E10543" s="2"/>
      <c r="G10543" s="2"/>
      <c r="H10543" s="6"/>
      <c r="I10543" s="9"/>
      <c r="J10543" s="9"/>
      <c r="K10543" s="9"/>
    </row>
    <row r="10544" spans="1:11" x14ac:dyDescent="0.25">
      <c r="A10544" s="2"/>
      <c r="B10544" s="2"/>
      <c r="C10544" s="2"/>
      <c r="E10544" s="2"/>
      <c r="G10544" s="2"/>
      <c r="H10544" s="6"/>
      <c r="I10544" s="9"/>
      <c r="J10544" s="9"/>
      <c r="K10544" s="9"/>
    </row>
    <row r="10545" spans="1:11" x14ac:dyDescent="0.25">
      <c r="A10545" s="2"/>
      <c r="B10545" s="2"/>
      <c r="C10545" s="2"/>
      <c r="E10545" s="2"/>
      <c r="G10545" s="2"/>
      <c r="H10545" s="6"/>
      <c r="I10545" s="9"/>
      <c r="J10545" s="9"/>
      <c r="K10545" s="9"/>
    </row>
    <row r="10546" spans="1:11" x14ac:dyDescent="0.25">
      <c r="A10546" s="2"/>
      <c r="B10546" s="2"/>
      <c r="C10546" s="2"/>
      <c r="E10546" s="2"/>
      <c r="G10546" s="2"/>
      <c r="H10546" s="6"/>
      <c r="I10546" s="9"/>
      <c r="J10546" s="9"/>
      <c r="K10546" s="9"/>
    </row>
    <row r="10547" spans="1:11" x14ac:dyDescent="0.25">
      <c r="A10547" s="2"/>
      <c r="B10547" s="2"/>
      <c r="C10547" s="2"/>
      <c r="E10547" s="2"/>
      <c r="G10547" s="2"/>
      <c r="H10547" s="6"/>
      <c r="I10547" s="9"/>
      <c r="J10547" s="9"/>
      <c r="K10547" s="9"/>
    </row>
    <row r="10548" spans="1:11" x14ac:dyDescent="0.25">
      <c r="A10548" s="2"/>
      <c r="B10548" s="2"/>
      <c r="C10548" s="2"/>
      <c r="E10548" s="2"/>
      <c r="G10548" s="2"/>
      <c r="H10548" s="6"/>
      <c r="I10548" s="9"/>
      <c r="J10548" s="9"/>
      <c r="K10548" s="9"/>
    </row>
    <row r="10549" spans="1:11" x14ac:dyDescent="0.25">
      <c r="A10549" s="2"/>
      <c r="B10549" s="2"/>
      <c r="C10549" s="2"/>
      <c r="E10549" s="2"/>
      <c r="G10549" s="2"/>
      <c r="H10549" s="6"/>
      <c r="I10549" s="9"/>
      <c r="J10549" s="9"/>
      <c r="K10549" s="9"/>
    </row>
    <row r="10550" spans="1:11" x14ac:dyDescent="0.25">
      <c r="A10550" s="2"/>
      <c r="B10550" s="2"/>
      <c r="C10550" s="2"/>
      <c r="E10550" s="2"/>
      <c r="G10550" s="2"/>
      <c r="H10550" s="6"/>
      <c r="I10550" s="9"/>
      <c r="J10550" s="9"/>
      <c r="K10550" s="9"/>
    </row>
    <row r="10551" spans="1:11" x14ac:dyDescent="0.25">
      <c r="A10551" s="2"/>
      <c r="B10551" s="2"/>
      <c r="C10551" s="2"/>
      <c r="E10551" s="2"/>
      <c r="G10551" s="2"/>
      <c r="H10551" s="6"/>
      <c r="I10551" s="9"/>
      <c r="J10551" s="9"/>
      <c r="K10551" s="9"/>
    </row>
    <row r="10552" spans="1:11" x14ac:dyDescent="0.25">
      <c r="A10552" s="2"/>
      <c r="B10552" s="2"/>
      <c r="C10552" s="2"/>
      <c r="E10552" s="2"/>
      <c r="G10552" s="2"/>
      <c r="H10552" s="6"/>
      <c r="I10552" s="9"/>
      <c r="J10552" s="9"/>
      <c r="K10552" s="9"/>
    </row>
    <row r="10553" spans="1:11" x14ac:dyDescent="0.25">
      <c r="A10553" s="2"/>
      <c r="B10553" s="2"/>
      <c r="C10553" s="2"/>
      <c r="E10553" s="2"/>
      <c r="G10553" s="2"/>
      <c r="H10553" s="6"/>
      <c r="I10553" s="9"/>
      <c r="J10553" s="9"/>
      <c r="K10553" s="9"/>
    </row>
    <row r="10554" spans="1:11" x14ac:dyDescent="0.25">
      <c r="A10554" s="2"/>
      <c r="B10554" s="2"/>
      <c r="C10554" s="2"/>
      <c r="E10554" s="2"/>
      <c r="G10554" s="2"/>
      <c r="H10554" s="6"/>
      <c r="I10554" s="9"/>
      <c r="J10554" s="9"/>
      <c r="K10554" s="9"/>
    </row>
    <row r="10555" spans="1:11" x14ac:dyDescent="0.25">
      <c r="A10555" s="2"/>
      <c r="B10555" s="2"/>
      <c r="C10555" s="2"/>
      <c r="E10555" s="2"/>
      <c r="G10555" s="2"/>
      <c r="H10555" s="6"/>
      <c r="I10555" s="9"/>
      <c r="J10555" s="9"/>
      <c r="K10555" s="9"/>
    </row>
    <row r="10556" spans="1:11" x14ac:dyDescent="0.25">
      <c r="A10556" s="2"/>
      <c r="B10556" s="2"/>
      <c r="C10556" s="2"/>
      <c r="E10556" s="2"/>
      <c r="G10556" s="2"/>
      <c r="H10556" s="6"/>
      <c r="I10556" s="9"/>
      <c r="J10556" s="9"/>
      <c r="K10556" s="9"/>
    </row>
    <row r="10557" spans="1:11" x14ac:dyDescent="0.25">
      <c r="A10557" s="2"/>
      <c r="B10557" s="2"/>
      <c r="C10557" s="2"/>
      <c r="E10557" s="2"/>
      <c r="G10557" s="2"/>
      <c r="H10557" s="6"/>
      <c r="I10557" s="9"/>
      <c r="J10557" s="9"/>
      <c r="K10557" s="9"/>
    </row>
    <row r="10558" spans="1:11" x14ac:dyDescent="0.25">
      <c r="A10558" s="2"/>
      <c r="B10558" s="2"/>
      <c r="C10558" s="2"/>
      <c r="E10558" s="2"/>
      <c r="G10558" s="2"/>
      <c r="H10558" s="6"/>
      <c r="I10558" s="9"/>
      <c r="J10558" s="9"/>
      <c r="K10558" s="9"/>
    </row>
    <row r="10559" spans="1:11" x14ac:dyDescent="0.25">
      <c r="A10559" s="2"/>
      <c r="B10559" s="2"/>
      <c r="C10559" s="2"/>
      <c r="E10559" s="2"/>
      <c r="G10559" s="2"/>
      <c r="H10559" s="6"/>
      <c r="I10559" s="9"/>
      <c r="J10559" s="9"/>
      <c r="K10559" s="9"/>
    </row>
    <row r="10560" spans="1:11" x14ac:dyDescent="0.25">
      <c r="A10560" s="2"/>
      <c r="B10560" s="2"/>
      <c r="C10560" s="2"/>
      <c r="E10560" s="2"/>
      <c r="G10560" s="2"/>
      <c r="H10560" s="6"/>
      <c r="I10560" s="9"/>
      <c r="J10560" s="9"/>
      <c r="K10560" s="9"/>
    </row>
    <row r="10561" spans="1:11" x14ac:dyDescent="0.25">
      <c r="A10561" s="2"/>
      <c r="B10561" s="2"/>
      <c r="C10561" s="2"/>
      <c r="E10561" s="2"/>
      <c r="G10561" s="2"/>
      <c r="H10561" s="6"/>
      <c r="I10561" s="9"/>
      <c r="J10561" s="9"/>
      <c r="K10561" s="9"/>
    </row>
    <row r="10562" spans="1:11" x14ac:dyDescent="0.25">
      <c r="A10562" s="2"/>
      <c r="B10562" s="2"/>
      <c r="C10562" s="2"/>
      <c r="E10562" s="2"/>
      <c r="G10562" s="2"/>
      <c r="H10562" s="6"/>
      <c r="I10562" s="9"/>
      <c r="J10562" s="9"/>
      <c r="K10562" s="9"/>
    </row>
    <row r="10563" spans="1:11" x14ac:dyDescent="0.25">
      <c r="A10563" s="2"/>
      <c r="B10563" s="2"/>
      <c r="C10563" s="2"/>
      <c r="E10563" s="2"/>
      <c r="G10563" s="2"/>
      <c r="H10563" s="6"/>
      <c r="I10563" s="9"/>
      <c r="J10563" s="9"/>
      <c r="K10563" s="9"/>
    </row>
    <row r="10564" spans="1:11" x14ac:dyDescent="0.25">
      <c r="A10564" s="2"/>
      <c r="B10564" s="2"/>
      <c r="C10564" s="2"/>
      <c r="E10564" s="2"/>
      <c r="G10564" s="2"/>
      <c r="H10564" s="6"/>
      <c r="I10564" s="9"/>
      <c r="J10564" s="9"/>
      <c r="K10564" s="9"/>
    </row>
    <row r="10565" spans="1:11" x14ac:dyDescent="0.25">
      <c r="A10565" s="2"/>
      <c r="B10565" s="2"/>
      <c r="C10565" s="2"/>
      <c r="E10565" s="2"/>
      <c r="G10565" s="2"/>
      <c r="H10565" s="6"/>
      <c r="I10565" s="9"/>
      <c r="J10565" s="9"/>
      <c r="K10565" s="9"/>
    </row>
    <row r="10566" spans="1:11" x14ac:dyDescent="0.25">
      <c r="A10566" s="2"/>
      <c r="B10566" s="2"/>
      <c r="C10566" s="2"/>
      <c r="E10566" s="2"/>
      <c r="G10566" s="2"/>
      <c r="H10566" s="6"/>
      <c r="I10566" s="9"/>
      <c r="J10566" s="9"/>
      <c r="K10566" s="9"/>
    </row>
    <row r="10567" spans="1:11" x14ac:dyDescent="0.25">
      <c r="A10567" s="2"/>
      <c r="B10567" s="2"/>
      <c r="C10567" s="2"/>
      <c r="E10567" s="2"/>
      <c r="G10567" s="2"/>
      <c r="H10567" s="6"/>
      <c r="I10567" s="9"/>
      <c r="J10567" s="9"/>
      <c r="K10567" s="9"/>
    </row>
    <row r="10568" spans="1:11" x14ac:dyDescent="0.25">
      <c r="A10568" s="2"/>
      <c r="B10568" s="2"/>
      <c r="C10568" s="2"/>
      <c r="E10568" s="2"/>
      <c r="G10568" s="2"/>
      <c r="H10568" s="6"/>
      <c r="I10568" s="9"/>
      <c r="J10568" s="9"/>
      <c r="K10568" s="9"/>
    </row>
    <row r="10569" spans="1:11" x14ac:dyDescent="0.25">
      <c r="A10569" s="2"/>
      <c r="B10569" s="2"/>
      <c r="C10569" s="2"/>
      <c r="E10569" s="2"/>
      <c r="G10569" s="2"/>
      <c r="H10569" s="6"/>
      <c r="I10569" s="9"/>
      <c r="J10569" s="9"/>
      <c r="K10569" s="9"/>
    </row>
    <row r="10570" spans="1:11" x14ac:dyDescent="0.25">
      <c r="A10570" s="2"/>
      <c r="B10570" s="2"/>
      <c r="C10570" s="2"/>
      <c r="E10570" s="2"/>
      <c r="G10570" s="2"/>
      <c r="H10570" s="6"/>
      <c r="I10570" s="9"/>
      <c r="J10570" s="9"/>
      <c r="K10570" s="9"/>
    </row>
    <row r="10571" spans="1:11" x14ac:dyDescent="0.25">
      <c r="A10571" s="2"/>
      <c r="B10571" s="2"/>
      <c r="C10571" s="2"/>
      <c r="E10571" s="2"/>
      <c r="G10571" s="2"/>
      <c r="H10571" s="6"/>
      <c r="I10571" s="9"/>
      <c r="J10571" s="9"/>
      <c r="K10571" s="9"/>
    </row>
    <row r="10572" spans="1:11" x14ac:dyDescent="0.25">
      <c r="A10572" s="2"/>
      <c r="B10572" s="2"/>
      <c r="C10572" s="2"/>
      <c r="E10572" s="2"/>
      <c r="G10572" s="2"/>
      <c r="H10572" s="6"/>
      <c r="I10572" s="9"/>
      <c r="J10572" s="9"/>
      <c r="K10572" s="9"/>
    </row>
    <row r="10573" spans="1:11" x14ac:dyDescent="0.25">
      <c r="A10573" s="2"/>
      <c r="B10573" s="2"/>
      <c r="C10573" s="2"/>
      <c r="E10573" s="2"/>
      <c r="G10573" s="2"/>
      <c r="H10573" s="6"/>
      <c r="I10573" s="9"/>
      <c r="J10573" s="9"/>
      <c r="K10573" s="9"/>
    </row>
    <row r="10574" spans="1:11" x14ac:dyDescent="0.25">
      <c r="A10574" s="2"/>
      <c r="B10574" s="2"/>
      <c r="C10574" s="2"/>
      <c r="E10574" s="2"/>
      <c r="G10574" s="2"/>
      <c r="H10574" s="6"/>
      <c r="I10574" s="9"/>
      <c r="J10574" s="9"/>
      <c r="K10574" s="9"/>
    </row>
    <row r="10575" spans="1:11" x14ac:dyDescent="0.25">
      <c r="A10575" s="2"/>
      <c r="B10575" s="2"/>
      <c r="C10575" s="2"/>
      <c r="E10575" s="2"/>
      <c r="G10575" s="2"/>
      <c r="H10575" s="6"/>
      <c r="I10575" s="9"/>
      <c r="J10575" s="9"/>
      <c r="K10575" s="9"/>
    </row>
    <row r="10576" spans="1:11" x14ac:dyDescent="0.25">
      <c r="A10576" s="2"/>
      <c r="B10576" s="2"/>
      <c r="C10576" s="2"/>
      <c r="E10576" s="2"/>
      <c r="G10576" s="2"/>
      <c r="H10576" s="6"/>
      <c r="I10576" s="9"/>
      <c r="J10576" s="9"/>
      <c r="K10576" s="9"/>
    </row>
    <row r="10577" spans="1:11" x14ac:dyDescent="0.25">
      <c r="A10577" s="2"/>
      <c r="B10577" s="2"/>
      <c r="C10577" s="2"/>
      <c r="E10577" s="2"/>
      <c r="G10577" s="2"/>
      <c r="H10577" s="6"/>
      <c r="I10577" s="9"/>
      <c r="J10577" s="9"/>
      <c r="K10577" s="9"/>
    </row>
    <row r="10578" spans="1:11" x14ac:dyDescent="0.25">
      <c r="A10578" s="2"/>
      <c r="B10578" s="2"/>
      <c r="C10578" s="2"/>
      <c r="E10578" s="2"/>
      <c r="G10578" s="2"/>
      <c r="H10578" s="6"/>
      <c r="I10578" s="9"/>
      <c r="J10578" s="9"/>
      <c r="K10578" s="9"/>
    </row>
    <row r="10579" spans="1:11" x14ac:dyDescent="0.25">
      <c r="A10579" s="2"/>
      <c r="B10579" s="2"/>
      <c r="C10579" s="2"/>
      <c r="E10579" s="2"/>
      <c r="G10579" s="2"/>
      <c r="H10579" s="6"/>
      <c r="I10579" s="9"/>
      <c r="J10579" s="9"/>
      <c r="K10579" s="9"/>
    </row>
    <row r="10580" spans="1:11" x14ac:dyDescent="0.25">
      <c r="A10580" s="2"/>
      <c r="B10580" s="2"/>
      <c r="C10580" s="2"/>
      <c r="E10580" s="2"/>
      <c r="G10580" s="2"/>
      <c r="H10580" s="6"/>
      <c r="I10580" s="9"/>
      <c r="J10580" s="9"/>
      <c r="K10580" s="9"/>
    </row>
    <row r="10581" spans="1:11" x14ac:dyDescent="0.25">
      <c r="A10581" s="2"/>
      <c r="B10581" s="2"/>
      <c r="C10581" s="2"/>
      <c r="E10581" s="2"/>
      <c r="G10581" s="2"/>
      <c r="H10581" s="6"/>
      <c r="I10581" s="9"/>
      <c r="J10581" s="9"/>
      <c r="K10581" s="9"/>
    </row>
    <row r="10582" spans="1:11" x14ac:dyDescent="0.25">
      <c r="A10582" s="2"/>
      <c r="B10582" s="2"/>
      <c r="C10582" s="2"/>
      <c r="E10582" s="2"/>
      <c r="G10582" s="2"/>
      <c r="H10582" s="6"/>
      <c r="I10582" s="9"/>
      <c r="J10582" s="9"/>
      <c r="K10582" s="9"/>
    </row>
    <row r="10583" spans="1:11" x14ac:dyDescent="0.25">
      <c r="A10583" s="2"/>
      <c r="B10583" s="2"/>
      <c r="C10583" s="2"/>
      <c r="E10583" s="2"/>
      <c r="G10583" s="2"/>
      <c r="H10583" s="6"/>
      <c r="I10583" s="9"/>
      <c r="J10583" s="9"/>
      <c r="K10583" s="9"/>
    </row>
    <row r="10584" spans="1:11" x14ac:dyDescent="0.25">
      <c r="A10584" s="2"/>
      <c r="B10584" s="2"/>
      <c r="C10584" s="2"/>
      <c r="E10584" s="2"/>
      <c r="G10584" s="2"/>
      <c r="H10584" s="6"/>
      <c r="I10584" s="9"/>
      <c r="J10584" s="9"/>
      <c r="K10584" s="9"/>
    </row>
    <row r="10585" spans="1:11" x14ac:dyDescent="0.25">
      <c r="A10585" s="2"/>
      <c r="B10585" s="2"/>
      <c r="C10585" s="2"/>
      <c r="E10585" s="2"/>
      <c r="G10585" s="2"/>
      <c r="H10585" s="6"/>
      <c r="I10585" s="9"/>
      <c r="J10585" s="9"/>
      <c r="K10585" s="9"/>
    </row>
    <row r="10586" spans="1:11" x14ac:dyDescent="0.25">
      <c r="A10586" s="2"/>
      <c r="B10586" s="2"/>
      <c r="C10586" s="2"/>
      <c r="E10586" s="2"/>
      <c r="G10586" s="2"/>
      <c r="H10586" s="6"/>
      <c r="I10586" s="9"/>
      <c r="J10586" s="9"/>
      <c r="K10586" s="9"/>
    </row>
    <row r="10587" spans="1:11" x14ac:dyDescent="0.25">
      <c r="A10587" s="2"/>
      <c r="B10587" s="2"/>
      <c r="C10587" s="2"/>
      <c r="E10587" s="2"/>
      <c r="G10587" s="2"/>
      <c r="H10587" s="6"/>
      <c r="I10587" s="9"/>
      <c r="J10587" s="9"/>
      <c r="K10587" s="9"/>
    </row>
    <row r="10588" spans="1:11" x14ac:dyDescent="0.25">
      <c r="A10588" s="2"/>
      <c r="B10588" s="2"/>
      <c r="C10588" s="2"/>
      <c r="E10588" s="2"/>
      <c r="G10588" s="2"/>
      <c r="H10588" s="6"/>
      <c r="I10588" s="9"/>
      <c r="J10588" s="9"/>
      <c r="K10588" s="9"/>
    </row>
    <row r="10589" spans="1:11" x14ac:dyDescent="0.25">
      <c r="A10589" s="2"/>
      <c r="B10589" s="2"/>
      <c r="C10589" s="2"/>
      <c r="E10589" s="2"/>
      <c r="G10589" s="2"/>
      <c r="H10589" s="6"/>
      <c r="I10589" s="9"/>
      <c r="J10589" s="9"/>
      <c r="K10589" s="9"/>
    </row>
    <row r="10590" spans="1:11" x14ac:dyDescent="0.25">
      <c r="A10590" s="2"/>
      <c r="B10590" s="2"/>
      <c r="C10590" s="2"/>
      <c r="E10590" s="2"/>
      <c r="G10590" s="2"/>
      <c r="H10590" s="6"/>
      <c r="I10590" s="9"/>
      <c r="J10590" s="9"/>
      <c r="K10590" s="9"/>
    </row>
    <row r="10591" spans="1:11" x14ac:dyDescent="0.25">
      <c r="A10591" s="2"/>
      <c r="B10591" s="2"/>
      <c r="C10591" s="2"/>
      <c r="E10591" s="2"/>
      <c r="G10591" s="2"/>
      <c r="H10591" s="6"/>
      <c r="I10591" s="9"/>
      <c r="J10591" s="9"/>
      <c r="K10591" s="9"/>
    </row>
    <row r="10592" spans="1:11" x14ac:dyDescent="0.25">
      <c r="A10592" s="2"/>
      <c r="B10592" s="2"/>
      <c r="C10592" s="2"/>
      <c r="E10592" s="2"/>
      <c r="G10592" s="2"/>
      <c r="H10592" s="6"/>
      <c r="I10592" s="9"/>
      <c r="J10592" s="9"/>
      <c r="K10592" s="9"/>
    </row>
    <row r="10593" spans="1:11" x14ac:dyDescent="0.25">
      <c r="A10593" s="2"/>
      <c r="B10593" s="2"/>
      <c r="C10593" s="2"/>
      <c r="E10593" s="2"/>
      <c r="G10593" s="2"/>
      <c r="H10593" s="6"/>
      <c r="I10593" s="9"/>
      <c r="J10593" s="9"/>
      <c r="K10593" s="9"/>
    </row>
    <row r="10594" spans="1:11" x14ac:dyDescent="0.25">
      <c r="A10594" s="2"/>
      <c r="B10594" s="2"/>
      <c r="C10594" s="2"/>
      <c r="E10594" s="2"/>
      <c r="G10594" s="2"/>
      <c r="H10594" s="6"/>
      <c r="I10594" s="9"/>
      <c r="J10594" s="9"/>
      <c r="K10594" s="9"/>
    </row>
    <row r="10595" spans="1:11" x14ac:dyDescent="0.25">
      <c r="A10595" s="2"/>
      <c r="B10595" s="2"/>
      <c r="C10595" s="2"/>
      <c r="E10595" s="2"/>
      <c r="G10595" s="2"/>
      <c r="H10595" s="6"/>
      <c r="I10595" s="9"/>
      <c r="J10595" s="9"/>
      <c r="K10595" s="9"/>
    </row>
    <row r="10596" spans="1:11" x14ac:dyDescent="0.25">
      <c r="A10596" s="2"/>
      <c r="B10596" s="2"/>
      <c r="C10596" s="2"/>
      <c r="E10596" s="2"/>
      <c r="G10596" s="2"/>
      <c r="H10596" s="6"/>
      <c r="I10596" s="9"/>
      <c r="J10596" s="9"/>
      <c r="K10596" s="9"/>
    </row>
    <row r="10597" spans="1:11" x14ac:dyDescent="0.25">
      <c r="A10597" s="2"/>
      <c r="B10597" s="2"/>
      <c r="C10597" s="2"/>
      <c r="E10597" s="2"/>
      <c r="G10597" s="2"/>
      <c r="H10597" s="6"/>
      <c r="I10597" s="9"/>
      <c r="J10597" s="9"/>
      <c r="K10597" s="9"/>
    </row>
    <row r="10598" spans="1:11" x14ac:dyDescent="0.25">
      <c r="A10598" s="2"/>
      <c r="B10598" s="2"/>
      <c r="C10598" s="2"/>
      <c r="E10598" s="2"/>
      <c r="G10598" s="2"/>
      <c r="H10598" s="6"/>
      <c r="I10598" s="9"/>
      <c r="J10598" s="9"/>
      <c r="K10598" s="9"/>
    </row>
    <row r="10599" spans="1:11" x14ac:dyDescent="0.25">
      <c r="A10599" s="2"/>
      <c r="B10599" s="2"/>
      <c r="C10599" s="2"/>
      <c r="E10599" s="2"/>
      <c r="G10599" s="2"/>
      <c r="H10599" s="6"/>
      <c r="I10599" s="9"/>
      <c r="J10599" s="9"/>
      <c r="K10599" s="9"/>
    </row>
    <row r="10600" spans="1:11" x14ac:dyDescent="0.25">
      <c r="A10600" s="2"/>
      <c r="B10600" s="2"/>
      <c r="C10600" s="2"/>
      <c r="E10600" s="2"/>
      <c r="G10600" s="2"/>
      <c r="H10600" s="6"/>
      <c r="I10600" s="9"/>
      <c r="J10600" s="9"/>
      <c r="K10600" s="9"/>
    </row>
    <row r="10601" spans="1:11" x14ac:dyDescent="0.25">
      <c r="A10601" s="2"/>
      <c r="B10601" s="2"/>
      <c r="C10601" s="2"/>
      <c r="E10601" s="2"/>
      <c r="G10601" s="2"/>
      <c r="H10601" s="6"/>
      <c r="I10601" s="9"/>
      <c r="J10601" s="9"/>
      <c r="K10601" s="9"/>
    </row>
    <row r="10602" spans="1:11" x14ac:dyDescent="0.25">
      <c r="A10602" s="2"/>
      <c r="B10602" s="2"/>
      <c r="C10602" s="2"/>
      <c r="E10602" s="2"/>
      <c r="G10602" s="2"/>
      <c r="H10602" s="6"/>
      <c r="I10602" s="9"/>
      <c r="J10602" s="9"/>
      <c r="K10602" s="9"/>
    </row>
    <row r="10603" spans="1:11" x14ac:dyDescent="0.25">
      <c r="A10603" s="2"/>
      <c r="B10603" s="2"/>
      <c r="C10603" s="2"/>
      <c r="E10603" s="2"/>
      <c r="G10603" s="2"/>
      <c r="H10603" s="6"/>
      <c r="I10603" s="9"/>
      <c r="J10603" s="9"/>
      <c r="K10603" s="9"/>
    </row>
    <row r="10604" spans="1:11" x14ac:dyDescent="0.25">
      <c r="A10604" s="2"/>
      <c r="B10604" s="2"/>
      <c r="C10604" s="2"/>
      <c r="E10604" s="2"/>
      <c r="G10604" s="2"/>
      <c r="H10604" s="6"/>
      <c r="I10604" s="9"/>
      <c r="J10604" s="9"/>
      <c r="K10604" s="9"/>
    </row>
    <row r="10605" spans="1:11" x14ac:dyDescent="0.25">
      <c r="A10605" s="2"/>
      <c r="B10605" s="2"/>
      <c r="C10605" s="2"/>
      <c r="E10605" s="2"/>
      <c r="G10605" s="2"/>
      <c r="H10605" s="6"/>
      <c r="I10605" s="9"/>
      <c r="J10605" s="9"/>
      <c r="K10605" s="9"/>
    </row>
    <row r="10606" spans="1:11" x14ac:dyDescent="0.25">
      <c r="A10606" s="2"/>
      <c r="B10606" s="2"/>
      <c r="C10606" s="2"/>
      <c r="E10606" s="2"/>
      <c r="G10606" s="2"/>
      <c r="H10606" s="6"/>
      <c r="I10606" s="9"/>
      <c r="J10606" s="9"/>
      <c r="K10606" s="9"/>
    </row>
    <row r="10607" spans="1:11" x14ac:dyDescent="0.25">
      <c r="A10607" s="2"/>
      <c r="B10607" s="2"/>
      <c r="C10607" s="2"/>
      <c r="E10607" s="2"/>
      <c r="G10607" s="2"/>
      <c r="H10607" s="6"/>
      <c r="I10607" s="9"/>
      <c r="J10607" s="9"/>
      <c r="K10607" s="9"/>
    </row>
    <row r="10608" spans="1:11" x14ac:dyDescent="0.25">
      <c r="A10608" s="2"/>
      <c r="B10608" s="2"/>
      <c r="C10608" s="2"/>
      <c r="E10608" s="2"/>
      <c r="G10608" s="2"/>
      <c r="H10608" s="6"/>
      <c r="I10608" s="9"/>
      <c r="J10608" s="9"/>
      <c r="K10608" s="9"/>
    </row>
    <row r="10609" spans="1:11" x14ac:dyDescent="0.25">
      <c r="A10609" s="2"/>
      <c r="B10609" s="2"/>
      <c r="C10609" s="2"/>
      <c r="E10609" s="2"/>
      <c r="G10609" s="2"/>
      <c r="H10609" s="6"/>
      <c r="I10609" s="9"/>
      <c r="J10609" s="9"/>
      <c r="K10609" s="9"/>
    </row>
    <row r="10610" spans="1:11" x14ac:dyDescent="0.25">
      <c r="A10610" s="2"/>
      <c r="B10610" s="2"/>
      <c r="C10610" s="2"/>
      <c r="E10610" s="2"/>
      <c r="G10610" s="2"/>
      <c r="H10610" s="6"/>
      <c r="I10610" s="9"/>
      <c r="J10610" s="9"/>
      <c r="K10610" s="9"/>
    </row>
    <row r="10611" spans="1:11" x14ac:dyDescent="0.25">
      <c r="A10611" s="2"/>
      <c r="B10611" s="2"/>
      <c r="C10611" s="2"/>
      <c r="E10611" s="2"/>
      <c r="G10611" s="2"/>
      <c r="H10611" s="6"/>
      <c r="I10611" s="9"/>
      <c r="J10611" s="9"/>
      <c r="K10611" s="9"/>
    </row>
    <row r="10612" spans="1:11" x14ac:dyDescent="0.25">
      <c r="A10612" s="2"/>
      <c r="B10612" s="2"/>
      <c r="C10612" s="2"/>
      <c r="E10612" s="2"/>
      <c r="G10612" s="2"/>
      <c r="H10612" s="6"/>
      <c r="I10612" s="9"/>
      <c r="J10612" s="9"/>
      <c r="K10612" s="9"/>
    </row>
    <row r="10613" spans="1:11" x14ac:dyDescent="0.25">
      <c r="A10613" s="2"/>
      <c r="B10613" s="2"/>
      <c r="C10613" s="2"/>
      <c r="E10613" s="2"/>
      <c r="G10613" s="2"/>
      <c r="H10613" s="6"/>
      <c r="I10613" s="9"/>
      <c r="J10613" s="9"/>
      <c r="K10613" s="9"/>
    </row>
    <row r="10614" spans="1:11" x14ac:dyDescent="0.25">
      <c r="A10614" s="2"/>
      <c r="B10614" s="2"/>
      <c r="C10614" s="2"/>
      <c r="E10614" s="2"/>
      <c r="G10614" s="2"/>
      <c r="H10614" s="6"/>
      <c r="I10614" s="9"/>
      <c r="J10614" s="9"/>
      <c r="K10614" s="9"/>
    </row>
    <row r="10615" spans="1:11" x14ac:dyDescent="0.25">
      <c r="A10615" s="2"/>
      <c r="B10615" s="2"/>
      <c r="C10615" s="2"/>
      <c r="E10615" s="2"/>
      <c r="G10615" s="2"/>
      <c r="H10615" s="6"/>
      <c r="I10615" s="9"/>
      <c r="J10615" s="9"/>
      <c r="K10615" s="9"/>
    </row>
    <row r="10616" spans="1:11" x14ac:dyDescent="0.25">
      <c r="A10616" s="2"/>
      <c r="B10616" s="2"/>
      <c r="C10616" s="2"/>
      <c r="E10616" s="2"/>
      <c r="G10616" s="2"/>
      <c r="H10616" s="6"/>
      <c r="I10616" s="9"/>
      <c r="J10616" s="9"/>
      <c r="K10616" s="9"/>
    </row>
    <row r="10617" spans="1:11" x14ac:dyDescent="0.25">
      <c r="A10617" s="2"/>
      <c r="B10617" s="2"/>
      <c r="C10617" s="2"/>
      <c r="E10617" s="2"/>
      <c r="G10617" s="2"/>
      <c r="H10617" s="6"/>
      <c r="I10617" s="9"/>
      <c r="J10617" s="9"/>
      <c r="K10617" s="9"/>
    </row>
    <row r="10618" spans="1:11" x14ac:dyDescent="0.25">
      <c r="A10618" s="2"/>
      <c r="B10618" s="2"/>
      <c r="C10618" s="2"/>
      <c r="E10618" s="2"/>
      <c r="G10618" s="2"/>
      <c r="H10618" s="6"/>
      <c r="I10618" s="9"/>
      <c r="J10618" s="9"/>
      <c r="K10618" s="9"/>
    </row>
    <row r="10619" spans="1:11" x14ac:dyDescent="0.25">
      <c r="A10619" s="2"/>
      <c r="B10619" s="2"/>
      <c r="C10619" s="2"/>
      <c r="E10619" s="2"/>
      <c r="G10619" s="2"/>
      <c r="H10619" s="6"/>
      <c r="I10619" s="9"/>
      <c r="J10619" s="9"/>
      <c r="K10619" s="9"/>
    </row>
    <row r="10620" spans="1:11" x14ac:dyDescent="0.25">
      <c r="A10620" s="2"/>
      <c r="B10620" s="2"/>
      <c r="C10620" s="2"/>
      <c r="E10620" s="2"/>
      <c r="G10620" s="2"/>
      <c r="H10620" s="6"/>
      <c r="I10620" s="9"/>
      <c r="J10620" s="9"/>
      <c r="K10620" s="9"/>
    </row>
    <row r="10621" spans="1:11" x14ac:dyDescent="0.25">
      <c r="A10621" s="2"/>
      <c r="B10621" s="2"/>
      <c r="C10621" s="2"/>
      <c r="E10621" s="2"/>
      <c r="G10621" s="2"/>
      <c r="H10621" s="6"/>
      <c r="I10621" s="9"/>
      <c r="J10621" s="9"/>
      <c r="K10621" s="9"/>
    </row>
    <row r="10622" spans="1:11" x14ac:dyDescent="0.25">
      <c r="A10622" s="2"/>
      <c r="B10622" s="2"/>
      <c r="C10622" s="2"/>
      <c r="E10622" s="2"/>
      <c r="G10622" s="2"/>
      <c r="H10622" s="6"/>
      <c r="I10622" s="9"/>
      <c r="J10622" s="9"/>
      <c r="K10622" s="9"/>
    </row>
    <row r="10623" spans="1:11" x14ac:dyDescent="0.25">
      <c r="A10623" s="2"/>
      <c r="B10623" s="2"/>
      <c r="C10623" s="2"/>
      <c r="E10623" s="2"/>
      <c r="G10623" s="2"/>
      <c r="H10623" s="6"/>
      <c r="I10623" s="9"/>
      <c r="J10623" s="9"/>
      <c r="K10623" s="9"/>
    </row>
    <row r="10624" spans="1:11" x14ac:dyDescent="0.25">
      <c r="A10624" s="2"/>
      <c r="B10624" s="2"/>
      <c r="C10624" s="2"/>
      <c r="E10624" s="2"/>
      <c r="G10624" s="2"/>
      <c r="H10624" s="6"/>
      <c r="I10624" s="9"/>
      <c r="J10624" s="9"/>
      <c r="K10624" s="9"/>
    </row>
    <row r="10625" spans="1:11" x14ac:dyDescent="0.25">
      <c r="A10625" s="2"/>
      <c r="B10625" s="2"/>
      <c r="C10625" s="2"/>
      <c r="E10625" s="2"/>
      <c r="G10625" s="2"/>
      <c r="H10625" s="6"/>
      <c r="I10625" s="9"/>
      <c r="J10625" s="9"/>
      <c r="K10625" s="9"/>
    </row>
    <row r="10626" spans="1:11" x14ac:dyDescent="0.25">
      <c r="A10626" s="2"/>
      <c r="B10626" s="2"/>
      <c r="C10626" s="2"/>
      <c r="E10626" s="2"/>
      <c r="G10626" s="2"/>
      <c r="H10626" s="6"/>
      <c r="I10626" s="9"/>
      <c r="J10626" s="9"/>
      <c r="K10626" s="9"/>
    </row>
    <row r="10627" spans="1:11" x14ac:dyDescent="0.25">
      <c r="A10627" s="2"/>
      <c r="B10627" s="2"/>
      <c r="C10627" s="2"/>
      <c r="E10627" s="2"/>
      <c r="G10627" s="2"/>
      <c r="H10627" s="6"/>
      <c r="I10627" s="9"/>
      <c r="J10627" s="9"/>
      <c r="K10627" s="9"/>
    </row>
    <row r="10628" spans="1:11" x14ac:dyDescent="0.25">
      <c r="A10628" s="2"/>
      <c r="B10628" s="2"/>
      <c r="C10628" s="2"/>
      <c r="E10628" s="2"/>
      <c r="G10628" s="2"/>
      <c r="H10628" s="6"/>
      <c r="I10628" s="9"/>
      <c r="J10628" s="9"/>
      <c r="K10628" s="9"/>
    </row>
    <row r="10629" spans="1:11" x14ac:dyDescent="0.25">
      <c r="A10629" s="2"/>
      <c r="B10629" s="2"/>
      <c r="C10629" s="2"/>
      <c r="E10629" s="2"/>
      <c r="G10629" s="2"/>
      <c r="H10629" s="6"/>
      <c r="I10629" s="9"/>
      <c r="J10629" s="9"/>
      <c r="K10629" s="9"/>
    </row>
    <row r="10630" spans="1:11" x14ac:dyDescent="0.25">
      <c r="A10630" s="2"/>
      <c r="B10630" s="2"/>
      <c r="C10630" s="2"/>
      <c r="E10630" s="2"/>
      <c r="G10630" s="2"/>
      <c r="H10630" s="6"/>
      <c r="I10630" s="9"/>
      <c r="J10630" s="9"/>
      <c r="K10630" s="9"/>
    </row>
    <row r="10631" spans="1:11" x14ac:dyDescent="0.25">
      <c r="A10631" s="2"/>
      <c r="B10631" s="2"/>
      <c r="C10631" s="2"/>
      <c r="E10631" s="2"/>
      <c r="G10631" s="2"/>
      <c r="H10631" s="6"/>
      <c r="I10631" s="9"/>
      <c r="J10631" s="9"/>
      <c r="K10631" s="9"/>
    </row>
    <row r="10632" spans="1:11" x14ac:dyDescent="0.25">
      <c r="A10632" s="2"/>
      <c r="B10632" s="2"/>
      <c r="C10632" s="2"/>
      <c r="E10632" s="2"/>
      <c r="G10632" s="2"/>
      <c r="H10632" s="6"/>
      <c r="I10632" s="9"/>
      <c r="J10632" s="9"/>
      <c r="K10632" s="9"/>
    </row>
    <row r="10633" spans="1:11" x14ac:dyDescent="0.25">
      <c r="A10633" s="2"/>
      <c r="B10633" s="2"/>
      <c r="C10633" s="2"/>
      <c r="E10633" s="2"/>
      <c r="G10633" s="2"/>
      <c r="H10633" s="6"/>
      <c r="I10633" s="9"/>
      <c r="J10633" s="9"/>
      <c r="K10633" s="9"/>
    </row>
    <row r="10634" spans="1:11" x14ac:dyDescent="0.25">
      <c r="A10634" s="2"/>
      <c r="B10634" s="2"/>
      <c r="C10634" s="2"/>
      <c r="E10634" s="2"/>
      <c r="G10634" s="2"/>
      <c r="H10634" s="6"/>
      <c r="I10634" s="9"/>
      <c r="J10634" s="9"/>
      <c r="K10634" s="9"/>
    </row>
    <row r="10635" spans="1:11" x14ac:dyDescent="0.25">
      <c r="A10635" s="2"/>
      <c r="B10635" s="2"/>
      <c r="C10635" s="2"/>
      <c r="E10635" s="2"/>
      <c r="G10635" s="2"/>
      <c r="H10635" s="6"/>
      <c r="I10635" s="9"/>
      <c r="J10635" s="9"/>
      <c r="K10635" s="9"/>
    </row>
    <row r="10636" spans="1:11" x14ac:dyDescent="0.25">
      <c r="A10636" s="2"/>
      <c r="B10636" s="2"/>
      <c r="C10636" s="2"/>
      <c r="E10636" s="2"/>
      <c r="G10636" s="2"/>
      <c r="H10636" s="6"/>
      <c r="I10636" s="9"/>
      <c r="J10636" s="9"/>
      <c r="K10636" s="9"/>
    </row>
    <row r="10637" spans="1:11" x14ac:dyDescent="0.25">
      <c r="A10637" s="2"/>
      <c r="B10637" s="2"/>
      <c r="C10637" s="2"/>
      <c r="E10637" s="2"/>
      <c r="G10637" s="2"/>
      <c r="H10637" s="6"/>
      <c r="I10637" s="9"/>
      <c r="J10637" s="9"/>
      <c r="K10637" s="9"/>
    </row>
    <row r="10638" spans="1:11" x14ac:dyDescent="0.25">
      <c r="A10638" s="2"/>
      <c r="B10638" s="2"/>
      <c r="C10638" s="2"/>
      <c r="E10638" s="2"/>
      <c r="G10638" s="2"/>
      <c r="H10638" s="6"/>
      <c r="I10638" s="9"/>
      <c r="J10638" s="9"/>
      <c r="K10638" s="9"/>
    </row>
    <row r="10639" spans="1:11" x14ac:dyDescent="0.25">
      <c r="A10639" s="2"/>
      <c r="B10639" s="2"/>
      <c r="C10639" s="2"/>
      <c r="E10639" s="2"/>
      <c r="G10639" s="2"/>
      <c r="H10639" s="6"/>
      <c r="I10639" s="9"/>
      <c r="J10639" s="9"/>
      <c r="K10639" s="9"/>
    </row>
    <row r="10640" spans="1:11" x14ac:dyDescent="0.25">
      <c r="A10640" s="2"/>
      <c r="B10640" s="2"/>
      <c r="C10640" s="2"/>
      <c r="E10640" s="2"/>
      <c r="G10640" s="2"/>
      <c r="H10640" s="6"/>
      <c r="I10640" s="9"/>
      <c r="J10640" s="9"/>
      <c r="K10640" s="9"/>
    </row>
    <row r="10641" spans="1:11" x14ac:dyDescent="0.25">
      <c r="A10641" s="2"/>
      <c r="B10641" s="2"/>
      <c r="C10641" s="2"/>
      <c r="E10641" s="2"/>
      <c r="G10641" s="2"/>
      <c r="H10641" s="6"/>
      <c r="I10641" s="9"/>
      <c r="J10641" s="9"/>
      <c r="K10641" s="9"/>
    </row>
    <row r="10642" spans="1:11" x14ac:dyDescent="0.25">
      <c r="A10642" s="2"/>
      <c r="B10642" s="2"/>
      <c r="C10642" s="2"/>
      <c r="E10642" s="2"/>
      <c r="G10642" s="2"/>
      <c r="H10642" s="6"/>
      <c r="I10642" s="9"/>
      <c r="J10642" s="9"/>
      <c r="K10642" s="9"/>
    </row>
    <row r="10643" spans="1:11" x14ac:dyDescent="0.25">
      <c r="A10643" s="2"/>
      <c r="B10643" s="2"/>
      <c r="C10643" s="2"/>
      <c r="E10643" s="2"/>
      <c r="G10643" s="2"/>
      <c r="H10643" s="6"/>
      <c r="I10643" s="9"/>
      <c r="J10643" s="9"/>
      <c r="K10643" s="9"/>
    </row>
    <row r="10644" spans="1:11" x14ac:dyDescent="0.25">
      <c r="A10644" s="2"/>
      <c r="B10644" s="2"/>
      <c r="C10644" s="2"/>
      <c r="E10644" s="2"/>
      <c r="G10644" s="2"/>
      <c r="H10644" s="6"/>
      <c r="I10644" s="9"/>
      <c r="J10644" s="9"/>
      <c r="K10644" s="9"/>
    </row>
    <row r="10645" spans="1:11" x14ac:dyDescent="0.25">
      <c r="A10645" s="2"/>
      <c r="B10645" s="2"/>
      <c r="C10645" s="2"/>
      <c r="E10645" s="2"/>
      <c r="G10645" s="2"/>
      <c r="H10645" s="6"/>
      <c r="I10645" s="9"/>
      <c r="J10645" s="9"/>
      <c r="K10645" s="9"/>
    </row>
    <row r="10646" spans="1:11" x14ac:dyDescent="0.25">
      <c r="A10646" s="2"/>
      <c r="B10646" s="2"/>
      <c r="C10646" s="2"/>
      <c r="E10646" s="2"/>
      <c r="G10646" s="2"/>
      <c r="H10646" s="6"/>
      <c r="I10646" s="9"/>
      <c r="J10646" s="9"/>
      <c r="K10646" s="9"/>
    </row>
    <row r="10647" spans="1:11" x14ac:dyDescent="0.25">
      <c r="A10647" s="2"/>
      <c r="B10647" s="2"/>
      <c r="C10647" s="2"/>
      <c r="E10647" s="2"/>
      <c r="G10647" s="2"/>
      <c r="H10647" s="6"/>
      <c r="I10647" s="9"/>
      <c r="J10647" s="9"/>
      <c r="K10647" s="9"/>
    </row>
    <row r="10648" spans="1:11" x14ac:dyDescent="0.25">
      <c r="A10648" s="2"/>
      <c r="B10648" s="2"/>
      <c r="C10648" s="2"/>
      <c r="E10648" s="2"/>
      <c r="G10648" s="2"/>
      <c r="H10648" s="6"/>
      <c r="I10648" s="9"/>
      <c r="J10648" s="9"/>
      <c r="K10648" s="9"/>
    </row>
    <row r="10649" spans="1:11" x14ac:dyDescent="0.25">
      <c r="A10649" s="2"/>
      <c r="B10649" s="2"/>
      <c r="C10649" s="2"/>
      <c r="E10649" s="2"/>
      <c r="G10649" s="2"/>
      <c r="H10649" s="6"/>
      <c r="I10649" s="9"/>
      <c r="J10649" s="9"/>
      <c r="K10649" s="9"/>
    </row>
    <row r="10650" spans="1:11" x14ac:dyDescent="0.25">
      <c r="A10650" s="2"/>
      <c r="B10650" s="2"/>
      <c r="C10650" s="2"/>
      <c r="E10650" s="2"/>
      <c r="G10650" s="2"/>
      <c r="H10650" s="6"/>
      <c r="I10650" s="9"/>
      <c r="J10650" s="9"/>
      <c r="K10650" s="9"/>
    </row>
    <row r="10651" spans="1:11" x14ac:dyDescent="0.25">
      <c r="A10651" s="2"/>
      <c r="B10651" s="2"/>
      <c r="C10651" s="2"/>
      <c r="E10651" s="2"/>
      <c r="G10651" s="2"/>
      <c r="H10651" s="6"/>
      <c r="I10651" s="9"/>
      <c r="J10651" s="9"/>
      <c r="K10651" s="9"/>
    </row>
    <row r="10652" spans="1:11" x14ac:dyDescent="0.25">
      <c r="A10652" s="2"/>
      <c r="B10652" s="2"/>
      <c r="C10652" s="2"/>
      <c r="E10652" s="2"/>
      <c r="G10652" s="2"/>
      <c r="H10652" s="6"/>
      <c r="I10652" s="9"/>
      <c r="J10652" s="9"/>
      <c r="K10652" s="9"/>
    </row>
    <row r="10653" spans="1:11" x14ac:dyDescent="0.25">
      <c r="A10653" s="2"/>
      <c r="B10653" s="2"/>
      <c r="C10653" s="2"/>
      <c r="E10653" s="2"/>
      <c r="G10653" s="2"/>
      <c r="H10653" s="6"/>
      <c r="I10653" s="9"/>
      <c r="J10653" s="9"/>
      <c r="K10653" s="9"/>
    </row>
    <row r="10654" spans="1:11" x14ac:dyDescent="0.25">
      <c r="A10654" s="2"/>
      <c r="B10654" s="2"/>
      <c r="C10654" s="2"/>
      <c r="E10654" s="2"/>
      <c r="G10654" s="2"/>
      <c r="H10654" s="6"/>
      <c r="I10654" s="9"/>
      <c r="J10654" s="9"/>
      <c r="K10654" s="9"/>
    </row>
    <row r="10655" spans="1:11" x14ac:dyDescent="0.25">
      <c r="A10655" s="2"/>
      <c r="B10655" s="2"/>
      <c r="C10655" s="2"/>
      <c r="E10655" s="2"/>
      <c r="G10655" s="2"/>
      <c r="H10655" s="6"/>
      <c r="I10655" s="9"/>
      <c r="J10655" s="9"/>
      <c r="K10655" s="9"/>
    </row>
    <row r="10656" spans="1:11" x14ac:dyDescent="0.25">
      <c r="A10656" s="2"/>
      <c r="B10656" s="2"/>
      <c r="C10656" s="2"/>
      <c r="E10656" s="2"/>
      <c r="G10656" s="2"/>
      <c r="H10656" s="6"/>
      <c r="I10656" s="9"/>
      <c r="J10656" s="9"/>
      <c r="K10656" s="9"/>
    </row>
    <row r="10657" spans="1:11" x14ac:dyDescent="0.25">
      <c r="A10657" s="2"/>
      <c r="B10657" s="2"/>
      <c r="C10657" s="2"/>
      <c r="E10657" s="2"/>
      <c r="G10657" s="2"/>
      <c r="H10657" s="6"/>
      <c r="I10657" s="9"/>
      <c r="J10657" s="9"/>
      <c r="K10657" s="9"/>
    </row>
    <row r="10658" spans="1:11" x14ac:dyDescent="0.25">
      <c r="A10658" s="2"/>
      <c r="B10658" s="2"/>
      <c r="C10658" s="2"/>
      <c r="E10658" s="2"/>
      <c r="G10658" s="2"/>
      <c r="H10658" s="6"/>
      <c r="I10658" s="9"/>
      <c r="J10658" s="9"/>
      <c r="K10658" s="9"/>
    </row>
    <row r="10659" spans="1:11" x14ac:dyDescent="0.25">
      <c r="A10659" s="2"/>
      <c r="B10659" s="2"/>
      <c r="C10659" s="2"/>
      <c r="E10659" s="2"/>
      <c r="G10659" s="2"/>
      <c r="H10659" s="6"/>
      <c r="I10659" s="9"/>
      <c r="J10659" s="9"/>
      <c r="K10659" s="9"/>
    </row>
    <row r="10660" spans="1:11" x14ac:dyDescent="0.25">
      <c r="A10660" s="2"/>
      <c r="B10660" s="2"/>
      <c r="C10660" s="2"/>
      <c r="E10660" s="2"/>
      <c r="G10660" s="2"/>
      <c r="H10660" s="6"/>
      <c r="I10660" s="9"/>
      <c r="J10660" s="9"/>
      <c r="K10660" s="9"/>
    </row>
    <row r="10661" spans="1:11" x14ac:dyDescent="0.25">
      <c r="A10661" s="2"/>
      <c r="B10661" s="2"/>
      <c r="C10661" s="2"/>
      <c r="E10661" s="2"/>
      <c r="G10661" s="2"/>
      <c r="H10661" s="6"/>
      <c r="I10661" s="9"/>
      <c r="J10661" s="9"/>
      <c r="K10661" s="9"/>
    </row>
    <row r="10662" spans="1:11" x14ac:dyDescent="0.25">
      <c r="A10662" s="2"/>
      <c r="B10662" s="2"/>
      <c r="C10662" s="2"/>
      <c r="E10662" s="2"/>
      <c r="G10662" s="2"/>
      <c r="H10662" s="6"/>
      <c r="I10662" s="9"/>
      <c r="J10662" s="9"/>
      <c r="K10662" s="9"/>
    </row>
    <row r="10663" spans="1:11" x14ac:dyDescent="0.25">
      <c r="A10663" s="2"/>
      <c r="B10663" s="2"/>
      <c r="C10663" s="2"/>
      <c r="E10663" s="2"/>
      <c r="G10663" s="2"/>
      <c r="H10663" s="6"/>
      <c r="I10663" s="9"/>
      <c r="J10663" s="9"/>
      <c r="K10663" s="9"/>
    </row>
    <row r="10664" spans="1:11" x14ac:dyDescent="0.25">
      <c r="A10664" s="2"/>
      <c r="B10664" s="2"/>
      <c r="C10664" s="2"/>
      <c r="E10664" s="2"/>
      <c r="G10664" s="2"/>
      <c r="H10664" s="6"/>
      <c r="I10664" s="9"/>
      <c r="J10664" s="9"/>
      <c r="K10664" s="9"/>
    </row>
    <row r="10665" spans="1:11" x14ac:dyDescent="0.25">
      <c r="A10665" s="2"/>
      <c r="B10665" s="2"/>
      <c r="C10665" s="2"/>
      <c r="E10665" s="2"/>
      <c r="G10665" s="2"/>
      <c r="H10665" s="6"/>
      <c r="I10665" s="9"/>
      <c r="J10665" s="9"/>
      <c r="K10665" s="9"/>
    </row>
    <row r="10666" spans="1:11" x14ac:dyDescent="0.25">
      <c r="A10666" s="2"/>
      <c r="B10666" s="2"/>
      <c r="C10666" s="2"/>
      <c r="E10666" s="2"/>
      <c r="G10666" s="2"/>
      <c r="H10666" s="6"/>
      <c r="I10666" s="9"/>
      <c r="J10666" s="9"/>
      <c r="K10666" s="9"/>
    </row>
    <row r="10667" spans="1:11" x14ac:dyDescent="0.25">
      <c r="A10667" s="2"/>
      <c r="B10667" s="2"/>
      <c r="C10667" s="2"/>
      <c r="E10667" s="2"/>
      <c r="G10667" s="2"/>
      <c r="H10667" s="6"/>
      <c r="I10667" s="9"/>
      <c r="J10667" s="9"/>
      <c r="K10667" s="9"/>
    </row>
    <row r="10668" spans="1:11" x14ac:dyDescent="0.25">
      <c r="A10668" s="2"/>
      <c r="B10668" s="2"/>
      <c r="C10668" s="2"/>
      <c r="E10668" s="2"/>
      <c r="G10668" s="2"/>
      <c r="H10668" s="6"/>
      <c r="I10668" s="9"/>
      <c r="J10668" s="9"/>
      <c r="K10668" s="9"/>
    </row>
    <row r="10669" spans="1:11" x14ac:dyDescent="0.25">
      <c r="A10669" s="2"/>
      <c r="B10669" s="2"/>
      <c r="C10669" s="2"/>
      <c r="E10669" s="2"/>
      <c r="G10669" s="2"/>
      <c r="H10669" s="6"/>
      <c r="I10669" s="9"/>
      <c r="J10669" s="9"/>
      <c r="K10669" s="9"/>
    </row>
    <row r="10670" spans="1:11" x14ac:dyDescent="0.25">
      <c r="A10670" s="2"/>
      <c r="B10670" s="2"/>
      <c r="C10670" s="2"/>
      <c r="E10670" s="2"/>
      <c r="G10670" s="2"/>
      <c r="H10670" s="6"/>
      <c r="I10670" s="9"/>
      <c r="J10670" s="9"/>
      <c r="K10670" s="9"/>
    </row>
    <row r="10671" spans="1:11" x14ac:dyDescent="0.25">
      <c r="A10671" s="2"/>
      <c r="B10671" s="2"/>
      <c r="C10671" s="2"/>
      <c r="E10671" s="2"/>
      <c r="G10671" s="2"/>
      <c r="H10671" s="6"/>
      <c r="I10671" s="9"/>
      <c r="J10671" s="9"/>
      <c r="K10671" s="9"/>
    </row>
    <row r="10672" spans="1:11" x14ac:dyDescent="0.25">
      <c r="A10672" s="2"/>
      <c r="B10672" s="2"/>
      <c r="C10672" s="2"/>
      <c r="E10672" s="2"/>
      <c r="G10672" s="2"/>
      <c r="H10672" s="6"/>
      <c r="I10672" s="9"/>
      <c r="J10672" s="9"/>
      <c r="K10672" s="9"/>
    </row>
    <row r="10673" spans="1:11" x14ac:dyDescent="0.25">
      <c r="A10673" s="2"/>
      <c r="B10673" s="2"/>
      <c r="C10673" s="2"/>
      <c r="E10673" s="2"/>
      <c r="G10673" s="2"/>
      <c r="H10673" s="6"/>
      <c r="I10673" s="9"/>
      <c r="J10673" s="9"/>
      <c r="K10673" s="9"/>
    </row>
    <row r="10674" spans="1:11" x14ac:dyDescent="0.25">
      <c r="A10674" s="2"/>
      <c r="B10674" s="2"/>
      <c r="C10674" s="2"/>
      <c r="E10674" s="2"/>
      <c r="G10674" s="2"/>
      <c r="H10674" s="6"/>
      <c r="I10674" s="9"/>
      <c r="J10674" s="9"/>
      <c r="K10674" s="9"/>
    </row>
    <row r="10675" spans="1:11" x14ac:dyDescent="0.25">
      <c r="A10675" s="2"/>
      <c r="B10675" s="2"/>
      <c r="C10675" s="2"/>
      <c r="E10675" s="2"/>
      <c r="G10675" s="2"/>
      <c r="H10675" s="6"/>
      <c r="I10675" s="9"/>
      <c r="J10675" s="9"/>
      <c r="K10675" s="9"/>
    </row>
    <row r="10676" spans="1:11" x14ac:dyDescent="0.25">
      <c r="A10676" s="2"/>
      <c r="B10676" s="2"/>
      <c r="C10676" s="2"/>
      <c r="E10676" s="2"/>
      <c r="G10676" s="2"/>
      <c r="H10676" s="6"/>
      <c r="I10676" s="9"/>
      <c r="J10676" s="9"/>
      <c r="K10676" s="9"/>
    </row>
    <row r="10677" spans="1:11" x14ac:dyDescent="0.25">
      <c r="A10677" s="2"/>
      <c r="B10677" s="2"/>
      <c r="C10677" s="2"/>
      <c r="E10677" s="2"/>
      <c r="G10677" s="2"/>
      <c r="H10677" s="6"/>
      <c r="I10677" s="9"/>
      <c r="J10677" s="9"/>
      <c r="K10677" s="9"/>
    </row>
    <row r="10678" spans="1:11" x14ac:dyDescent="0.25">
      <c r="A10678" s="2"/>
      <c r="B10678" s="2"/>
      <c r="C10678" s="2"/>
      <c r="E10678" s="2"/>
      <c r="G10678" s="2"/>
      <c r="H10678" s="6"/>
      <c r="I10678" s="9"/>
      <c r="J10678" s="9"/>
      <c r="K10678" s="9"/>
    </row>
    <row r="10679" spans="1:11" x14ac:dyDescent="0.25">
      <c r="A10679" s="2"/>
      <c r="B10679" s="2"/>
      <c r="C10679" s="2"/>
      <c r="E10679" s="2"/>
      <c r="G10679" s="2"/>
      <c r="H10679" s="6"/>
      <c r="I10679" s="9"/>
      <c r="J10679" s="9"/>
      <c r="K10679" s="9"/>
    </row>
    <row r="10680" spans="1:11" x14ac:dyDescent="0.25">
      <c r="A10680" s="2"/>
      <c r="B10680" s="2"/>
      <c r="C10680" s="2"/>
      <c r="E10680" s="2"/>
      <c r="G10680" s="2"/>
      <c r="H10680" s="6"/>
      <c r="I10680" s="9"/>
      <c r="J10680" s="9"/>
      <c r="K10680" s="9"/>
    </row>
    <row r="10681" spans="1:11" x14ac:dyDescent="0.25">
      <c r="A10681" s="2"/>
      <c r="B10681" s="2"/>
      <c r="C10681" s="2"/>
      <c r="E10681" s="2"/>
      <c r="G10681" s="2"/>
      <c r="H10681" s="6"/>
      <c r="I10681" s="9"/>
      <c r="J10681" s="9"/>
      <c r="K10681" s="9"/>
    </row>
    <row r="10682" spans="1:11" x14ac:dyDescent="0.25">
      <c r="A10682" s="2"/>
      <c r="B10682" s="2"/>
      <c r="C10682" s="2"/>
      <c r="E10682" s="2"/>
      <c r="G10682" s="2"/>
      <c r="H10682" s="6"/>
      <c r="I10682" s="9"/>
      <c r="J10682" s="9"/>
      <c r="K10682" s="9"/>
    </row>
    <row r="10683" spans="1:11" x14ac:dyDescent="0.25">
      <c r="A10683" s="2"/>
      <c r="B10683" s="2"/>
      <c r="C10683" s="2"/>
      <c r="E10683" s="2"/>
      <c r="G10683" s="2"/>
      <c r="H10683" s="6"/>
      <c r="I10683" s="9"/>
      <c r="J10683" s="9"/>
      <c r="K10683" s="9"/>
    </row>
    <row r="10684" spans="1:11" x14ac:dyDescent="0.25">
      <c r="A10684" s="2"/>
      <c r="B10684" s="2"/>
      <c r="C10684" s="2"/>
      <c r="E10684" s="2"/>
      <c r="G10684" s="2"/>
      <c r="H10684" s="6"/>
      <c r="I10684" s="9"/>
      <c r="J10684" s="9"/>
      <c r="K10684" s="9"/>
    </row>
    <row r="10685" spans="1:11" x14ac:dyDescent="0.25">
      <c r="A10685" s="2"/>
      <c r="B10685" s="2"/>
      <c r="C10685" s="2"/>
      <c r="E10685" s="2"/>
      <c r="G10685" s="2"/>
      <c r="H10685" s="6"/>
      <c r="I10685" s="9"/>
      <c r="J10685" s="9"/>
      <c r="K10685" s="9"/>
    </row>
    <row r="10686" spans="1:11" x14ac:dyDescent="0.25">
      <c r="A10686" s="2"/>
      <c r="B10686" s="2"/>
      <c r="C10686" s="2"/>
      <c r="E10686" s="2"/>
      <c r="G10686" s="2"/>
      <c r="H10686" s="6"/>
      <c r="I10686" s="9"/>
      <c r="J10686" s="9"/>
      <c r="K10686" s="9"/>
    </row>
    <row r="10687" spans="1:11" x14ac:dyDescent="0.25">
      <c r="A10687" s="2"/>
      <c r="B10687" s="2"/>
      <c r="C10687" s="2"/>
      <c r="E10687" s="2"/>
      <c r="G10687" s="2"/>
      <c r="H10687" s="6"/>
      <c r="I10687" s="9"/>
      <c r="J10687" s="9"/>
      <c r="K10687" s="9"/>
    </row>
    <row r="10688" spans="1:11" x14ac:dyDescent="0.25">
      <c r="A10688" s="2"/>
      <c r="B10688" s="2"/>
      <c r="C10688" s="2"/>
      <c r="E10688" s="2"/>
      <c r="G10688" s="2"/>
      <c r="H10688" s="6"/>
      <c r="I10688" s="9"/>
      <c r="J10688" s="9"/>
      <c r="K10688" s="9"/>
    </row>
    <row r="10689" spans="1:11" x14ac:dyDescent="0.25">
      <c r="A10689" s="2"/>
      <c r="B10689" s="2"/>
      <c r="C10689" s="2"/>
      <c r="E10689" s="2"/>
      <c r="G10689" s="2"/>
      <c r="H10689" s="6"/>
      <c r="I10689" s="9"/>
      <c r="J10689" s="9"/>
      <c r="K10689" s="9"/>
    </row>
    <row r="10690" spans="1:11" x14ac:dyDescent="0.25">
      <c r="A10690" s="2"/>
      <c r="B10690" s="2"/>
      <c r="C10690" s="2"/>
      <c r="E10690" s="2"/>
      <c r="G10690" s="2"/>
      <c r="H10690" s="6"/>
      <c r="I10690" s="9"/>
      <c r="J10690" s="9"/>
      <c r="K10690" s="9"/>
    </row>
    <row r="10691" spans="1:11" x14ac:dyDescent="0.25">
      <c r="A10691" s="2"/>
      <c r="B10691" s="2"/>
      <c r="C10691" s="2"/>
      <c r="E10691" s="2"/>
      <c r="G10691" s="2"/>
      <c r="H10691" s="6"/>
      <c r="I10691" s="9"/>
      <c r="J10691" s="9"/>
      <c r="K10691" s="9"/>
    </row>
    <row r="10692" spans="1:11" x14ac:dyDescent="0.25">
      <c r="A10692" s="2"/>
      <c r="B10692" s="2"/>
      <c r="C10692" s="2"/>
      <c r="E10692" s="2"/>
      <c r="G10692" s="2"/>
      <c r="H10692" s="6"/>
      <c r="I10692" s="9"/>
      <c r="J10692" s="9"/>
      <c r="K10692" s="9"/>
    </row>
    <row r="10693" spans="1:11" x14ac:dyDescent="0.25">
      <c r="A10693" s="2"/>
      <c r="B10693" s="2"/>
      <c r="C10693" s="2"/>
      <c r="E10693" s="2"/>
      <c r="G10693" s="2"/>
      <c r="H10693" s="6"/>
      <c r="I10693" s="9"/>
      <c r="J10693" s="9"/>
      <c r="K10693" s="9"/>
    </row>
    <row r="10694" spans="1:11" x14ac:dyDescent="0.25">
      <c r="A10694" s="2"/>
      <c r="B10694" s="2"/>
      <c r="C10694" s="2"/>
      <c r="E10694" s="2"/>
      <c r="G10694" s="2"/>
      <c r="H10694" s="6"/>
      <c r="I10694" s="9"/>
      <c r="J10694" s="9"/>
      <c r="K10694" s="9"/>
    </row>
    <row r="10695" spans="1:11" x14ac:dyDescent="0.25">
      <c r="A10695" s="2"/>
      <c r="B10695" s="2"/>
      <c r="C10695" s="2"/>
      <c r="E10695" s="2"/>
      <c r="G10695" s="2"/>
      <c r="H10695" s="6"/>
      <c r="I10695" s="9"/>
      <c r="J10695" s="9"/>
      <c r="K10695" s="9"/>
    </row>
    <row r="10696" spans="1:11" x14ac:dyDescent="0.25">
      <c r="A10696" s="2"/>
      <c r="B10696" s="2"/>
      <c r="C10696" s="2"/>
      <c r="E10696" s="2"/>
      <c r="G10696" s="2"/>
      <c r="H10696" s="6"/>
      <c r="I10696" s="9"/>
      <c r="J10696" s="9"/>
      <c r="K10696" s="9"/>
    </row>
    <row r="10697" spans="1:11" x14ac:dyDescent="0.25">
      <c r="A10697" s="2"/>
      <c r="B10697" s="2"/>
      <c r="C10697" s="2"/>
      <c r="E10697" s="2"/>
      <c r="G10697" s="2"/>
      <c r="H10697" s="6"/>
      <c r="I10697" s="9"/>
      <c r="J10697" s="9"/>
      <c r="K10697" s="9"/>
    </row>
    <row r="10698" spans="1:11" x14ac:dyDescent="0.25">
      <c r="A10698" s="2"/>
      <c r="B10698" s="2"/>
      <c r="C10698" s="2"/>
      <c r="E10698" s="2"/>
      <c r="G10698" s="2"/>
      <c r="H10698" s="6"/>
      <c r="I10698" s="9"/>
      <c r="J10698" s="9"/>
      <c r="K10698" s="9"/>
    </row>
    <row r="10699" spans="1:11" x14ac:dyDescent="0.25">
      <c r="A10699" s="2"/>
      <c r="B10699" s="2"/>
      <c r="C10699" s="2"/>
      <c r="E10699" s="2"/>
      <c r="G10699" s="2"/>
      <c r="H10699" s="6"/>
      <c r="I10699" s="9"/>
      <c r="J10699" s="9"/>
      <c r="K10699" s="9"/>
    </row>
    <row r="10700" spans="1:11" x14ac:dyDescent="0.25">
      <c r="A10700" s="2"/>
      <c r="B10700" s="2"/>
      <c r="C10700" s="2"/>
      <c r="E10700" s="2"/>
      <c r="G10700" s="2"/>
      <c r="H10700" s="6"/>
      <c r="I10700" s="9"/>
      <c r="J10700" s="9"/>
      <c r="K10700" s="9"/>
    </row>
    <row r="10701" spans="1:11" x14ac:dyDescent="0.25">
      <c r="A10701" s="2"/>
      <c r="B10701" s="2"/>
      <c r="C10701" s="2"/>
      <c r="E10701" s="2"/>
      <c r="G10701" s="2"/>
      <c r="H10701" s="6"/>
      <c r="I10701" s="9"/>
      <c r="J10701" s="9"/>
      <c r="K10701" s="9"/>
    </row>
    <row r="10702" spans="1:11" x14ac:dyDescent="0.25">
      <c r="A10702" s="2"/>
      <c r="B10702" s="2"/>
      <c r="C10702" s="2"/>
      <c r="E10702" s="2"/>
      <c r="G10702" s="2"/>
      <c r="H10702" s="6"/>
      <c r="I10702" s="9"/>
      <c r="J10702" s="9"/>
      <c r="K10702" s="9"/>
    </row>
    <row r="10703" spans="1:11" x14ac:dyDescent="0.25">
      <c r="A10703" s="2"/>
      <c r="B10703" s="2"/>
      <c r="C10703" s="2"/>
      <c r="E10703" s="2"/>
      <c r="G10703" s="2"/>
      <c r="H10703" s="6"/>
      <c r="I10703" s="9"/>
      <c r="J10703" s="9"/>
      <c r="K10703" s="9"/>
    </row>
    <row r="10704" spans="1:11" x14ac:dyDescent="0.25">
      <c r="A10704" s="2"/>
      <c r="B10704" s="2"/>
      <c r="C10704" s="2"/>
      <c r="E10704" s="2"/>
      <c r="G10704" s="2"/>
      <c r="H10704" s="6"/>
      <c r="I10704" s="9"/>
      <c r="J10704" s="9"/>
      <c r="K10704" s="9"/>
    </row>
    <row r="10705" spans="1:11" x14ac:dyDescent="0.25">
      <c r="A10705" s="2"/>
      <c r="B10705" s="2"/>
      <c r="C10705" s="2"/>
      <c r="E10705" s="2"/>
      <c r="G10705" s="2"/>
      <c r="H10705" s="6"/>
      <c r="I10705" s="9"/>
      <c r="J10705" s="9"/>
      <c r="K10705" s="9"/>
    </row>
    <row r="10706" spans="1:11" x14ac:dyDescent="0.25">
      <c r="A10706" s="2"/>
      <c r="B10706" s="2"/>
      <c r="C10706" s="2"/>
      <c r="E10706" s="2"/>
      <c r="G10706" s="2"/>
      <c r="H10706" s="6"/>
      <c r="I10706" s="9"/>
      <c r="J10706" s="9"/>
      <c r="K10706" s="9"/>
    </row>
    <row r="10707" spans="1:11" x14ac:dyDescent="0.25">
      <c r="A10707" s="2"/>
      <c r="B10707" s="2"/>
      <c r="C10707" s="2"/>
      <c r="E10707" s="2"/>
      <c r="G10707" s="2"/>
      <c r="H10707" s="6"/>
      <c r="I10707" s="9"/>
      <c r="J10707" s="9"/>
      <c r="K10707" s="9"/>
    </row>
    <row r="10708" spans="1:11" x14ac:dyDescent="0.25">
      <c r="A10708" s="2"/>
      <c r="B10708" s="2"/>
      <c r="C10708" s="2"/>
      <c r="E10708" s="2"/>
      <c r="G10708" s="2"/>
      <c r="H10708" s="6"/>
      <c r="I10708" s="9"/>
      <c r="J10708" s="9"/>
      <c r="K10708" s="9"/>
    </row>
    <row r="10709" spans="1:11" x14ac:dyDescent="0.25">
      <c r="A10709" s="2"/>
      <c r="B10709" s="2"/>
      <c r="C10709" s="2"/>
      <c r="E10709" s="2"/>
      <c r="G10709" s="2"/>
      <c r="H10709" s="6"/>
      <c r="I10709" s="9"/>
      <c r="J10709" s="9"/>
      <c r="K10709" s="9"/>
    </row>
    <row r="10710" spans="1:11" x14ac:dyDescent="0.25">
      <c r="A10710" s="2"/>
      <c r="B10710" s="2"/>
      <c r="C10710" s="2"/>
      <c r="E10710" s="2"/>
      <c r="G10710" s="2"/>
      <c r="H10710" s="6"/>
      <c r="I10710" s="9"/>
      <c r="J10710" s="9"/>
      <c r="K10710" s="9"/>
    </row>
    <row r="10711" spans="1:11" x14ac:dyDescent="0.25">
      <c r="A10711" s="2"/>
      <c r="B10711" s="2"/>
      <c r="C10711" s="2"/>
      <c r="E10711" s="2"/>
      <c r="G10711" s="2"/>
      <c r="H10711" s="6"/>
      <c r="I10711" s="9"/>
      <c r="J10711" s="9"/>
      <c r="K10711" s="9"/>
    </row>
    <row r="10712" spans="1:11" x14ac:dyDescent="0.25">
      <c r="A10712" s="2"/>
      <c r="B10712" s="2"/>
      <c r="C10712" s="2"/>
      <c r="E10712" s="2"/>
      <c r="G10712" s="2"/>
      <c r="H10712" s="6"/>
      <c r="I10712" s="9"/>
      <c r="J10712" s="9"/>
      <c r="K10712" s="9"/>
    </row>
    <row r="10713" spans="1:11" x14ac:dyDescent="0.25">
      <c r="A10713" s="2"/>
      <c r="B10713" s="2"/>
      <c r="C10713" s="2"/>
      <c r="E10713" s="2"/>
      <c r="G10713" s="2"/>
      <c r="H10713" s="6"/>
      <c r="I10713" s="9"/>
      <c r="J10713" s="9"/>
      <c r="K10713" s="9"/>
    </row>
    <row r="10714" spans="1:11" x14ac:dyDescent="0.25">
      <c r="A10714" s="2"/>
      <c r="B10714" s="2"/>
      <c r="C10714" s="2"/>
      <c r="E10714" s="2"/>
      <c r="G10714" s="2"/>
      <c r="H10714" s="6"/>
      <c r="I10714" s="9"/>
      <c r="J10714" s="9"/>
      <c r="K10714" s="9"/>
    </row>
    <row r="10715" spans="1:11" x14ac:dyDescent="0.25">
      <c r="A10715" s="2"/>
      <c r="B10715" s="2"/>
      <c r="C10715" s="2"/>
      <c r="E10715" s="2"/>
      <c r="G10715" s="2"/>
      <c r="H10715" s="6"/>
      <c r="I10715" s="9"/>
      <c r="J10715" s="9"/>
      <c r="K10715" s="9"/>
    </row>
    <row r="10716" spans="1:11" x14ac:dyDescent="0.25">
      <c r="A10716" s="2"/>
      <c r="B10716" s="2"/>
      <c r="C10716" s="2"/>
      <c r="E10716" s="2"/>
      <c r="G10716" s="2"/>
      <c r="H10716" s="6"/>
      <c r="I10716" s="9"/>
      <c r="J10716" s="9"/>
      <c r="K10716" s="9"/>
    </row>
    <row r="10717" spans="1:11" x14ac:dyDescent="0.25">
      <c r="A10717" s="2"/>
      <c r="B10717" s="2"/>
      <c r="C10717" s="2"/>
      <c r="E10717" s="2"/>
      <c r="G10717" s="2"/>
      <c r="H10717" s="6"/>
      <c r="I10717" s="9"/>
      <c r="J10717" s="9"/>
      <c r="K10717" s="9"/>
    </row>
    <row r="10718" spans="1:11" x14ac:dyDescent="0.25">
      <c r="A10718" s="2"/>
      <c r="B10718" s="2"/>
      <c r="C10718" s="2"/>
      <c r="E10718" s="2"/>
      <c r="G10718" s="2"/>
      <c r="H10718" s="6"/>
      <c r="I10718" s="9"/>
      <c r="J10718" s="9"/>
      <c r="K10718" s="9"/>
    </row>
    <row r="10719" spans="1:11" x14ac:dyDescent="0.25">
      <c r="A10719" s="2"/>
      <c r="B10719" s="2"/>
      <c r="C10719" s="2"/>
      <c r="E10719" s="2"/>
      <c r="G10719" s="2"/>
      <c r="H10719" s="6"/>
      <c r="I10719" s="9"/>
      <c r="J10719" s="9"/>
      <c r="K10719" s="9"/>
    </row>
    <row r="10720" spans="1:11" x14ac:dyDescent="0.25">
      <c r="A10720" s="2"/>
      <c r="B10720" s="2"/>
      <c r="C10720" s="2"/>
      <c r="E10720" s="2"/>
      <c r="G10720" s="2"/>
      <c r="H10720" s="6"/>
      <c r="I10720" s="9"/>
      <c r="J10720" s="9"/>
      <c r="K10720" s="9"/>
    </row>
    <row r="10721" spans="1:11" x14ac:dyDescent="0.25">
      <c r="A10721" s="2"/>
      <c r="B10721" s="2"/>
      <c r="C10721" s="2"/>
      <c r="E10721" s="2"/>
      <c r="G10721" s="2"/>
      <c r="H10721" s="6"/>
      <c r="I10721" s="9"/>
      <c r="J10721" s="9"/>
      <c r="K10721" s="9"/>
    </row>
    <row r="10722" spans="1:11" x14ac:dyDescent="0.25">
      <c r="A10722" s="2"/>
      <c r="B10722" s="2"/>
      <c r="C10722" s="2"/>
      <c r="E10722" s="2"/>
      <c r="G10722" s="2"/>
      <c r="H10722" s="6"/>
      <c r="I10722" s="9"/>
      <c r="J10722" s="9"/>
      <c r="K10722" s="9"/>
    </row>
    <row r="10723" spans="1:11" x14ac:dyDescent="0.25">
      <c r="A10723" s="2"/>
      <c r="B10723" s="2"/>
      <c r="C10723" s="2"/>
      <c r="E10723" s="2"/>
      <c r="G10723" s="2"/>
      <c r="H10723" s="6"/>
      <c r="I10723" s="9"/>
      <c r="J10723" s="9"/>
      <c r="K10723" s="9"/>
    </row>
    <row r="10724" spans="1:11" x14ac:dyDescent="0.25">
      <c r="A10724" s="2"/>
      <c r="B10724" s="2"/>
      <c r="C10724" s="2"/>
      <c r="E10724" s="2"/>
      <c r="G10724" s="2"/>
      <c r="H10724" s="6"/>
      <c r="I10724" s="9"/>
      <c r="J10724" s="9"/>
      <c r="K10724" s="9"/>
    </row>
    <row r="10725" spans="1:11" x14ac:dyDescent="0.25">
      <c r="A10725" s="2"/>
      <c r="B10725" s="2"/>
      <c r="C10725" s="2"/>
      <c r="E10725" s="2"/>
      <c r="G10725" s="2"/>
      <c r="H10725" s="6"/>
      <c r="I10725" s="9"/>
      <c r="J10725" s="9"/>
      <c r="K10725" s="9"/>
    </row>
    <row r="10726" spans="1:11" x14ac:dyDescent="0.25">
      <c r="A10726" s="2"/>
      <c r="B10726" s="2"/>
      <c r="C10726" s="2"/>
      <c r="E10726" s="2"/>
      <c r="G10726" s="2"/>
      <c r="H10726" s="6"/>
      <c r="I10726" s="9"/>
      <c r="J10726" s="9"/>
      <c r="K10726" s="9"/>
    </row>
    <row r="10727" spans="1:11" x14ac:dyDescent="0.25">
      <c r="A10727" s="2"/>
      <c r="B10727" s="2"/>
      <c r="C10727" s="2"/>
      <c r="E10727" s="2"/>
      <c r="G10727" s="2"/>
      <c r="H10727" s="6"/>
      <c r="I10727" s="9"/>
      <c r="J10727" s="9"/>
      <c r="K10727" s="9"/>
    </row>
    <row r="10728" spans="1:11" x14ac:dyDescent="0.25">
      <c r="A10728" s="2"/>
      <c r="B10728" s="2"/>
      <c r="C10728" s="2"/>
      <c r="E10728" s="2"/>
      <c r="G10728" s="2"/>
      <c r="H10728" s="6"/>
      <c r="I10728" s="9"/>
      <c r="J10728" s="9"/>
      <c r="K10728" s="9"/>
    </row>
    <row r="10729" spans="1:11" x14ac:dyDescent="0.25">
      <c r="A10729" s="2"/>
      <c r="B10729" s="2"/>
      <c r="C10729" s="2"/>
      <c r="E10729" s="2"/>
      <c r="G10729" s="2"/>
      <c r="H10729" s="6"/>
      <c r="I10729" s="9"/>
      <c r="J10729" s="9"/>
      <c r="K10729" s="9"/>
    </row>
    <row r="10730" spans="1:11" x14ac:dyDescent="0.25">
      <c r="A10730" s="2"/>
      <c r="B10730" s="2"/>
      <c r="C10730" s="2"/>
      <c r="E10730" s="2"/>
      <c r="G10730" s="2"/>
      <c r="H10730" s="6"/>
      <c r="I10730" s="9"/>
      <c r="J10730" s="9"/>
      <c r="K10730" s="9"/>
    </row>
    <row r="10731" spans="1:11" x14ac:dyDescent="0.25">
      <c r="A10731" s="2"/>
      <c r="B10731" s="2"/>
      <c r="C10731" s="2"/>
      <c r="E10731" s="2"/>
      <c r="G10731" s="2"/>
      <c r="H10731" s="6"/>
      <c r="I10731" s="9"/>
      <c r="J10731" s="9"/>
      <c r="K10731" s="9"/>
    </row>
    <row r="10732" spans="1:11" x14ac:dyDescent="0.25">
      <c r="A10732" s="2"/>
      <c r="B10732" s="2"/>
      <c r="C10732" s="2"/>
      <c r="E10732" s="2"/>
      <c r="G10732" s="2"/>
      <c r="H10732" s="6"/>
      <c r="I10732" s="9"/>
      <c r="J10732" s="9"/>
      <c r="K10732" s="9"/>
    </row>
    <row r="10733" spans="1:11" x14ac:dyDescent="0.25">
      <c r="A10733" s="2"/>
      <c r="B10733" s="2"/>
      <c r="C10733" s="2"/>
      <c r="E10733" s="2"/>
      <c r="G10733" s="2"/>
      <c r="H10733" s="6"/>
      <c r="I10733" s="9"/>
      <c r="J10733" s="9"/>
      <c r="K10733" s="9"/>
    </row>
    <row r="10734" spans="1:11" x14ac:dyDescent="0.25">
      <c r="A10734" s="2"/>
      <c r="B10734" s="2"/>
      <c r="C10734" s="2"/>
      <c r="E10734" s="2"/>
      <c r="G10734" s="2"/>
      <c r="H10734" s="6"/>
      <c r="I10734" s="9"/>
      <c r="J10734" s="9"/>
      <c r="K10734" s="9"/>
    </row>
    <row r="10735" spans="1:11" x14ac:dyDescent="0.25">
      <c r="A10735" s="2"/>
      <c r="B10735" s="2"/>
      <c r="C10735" s="2"/>
      <c r="E10735" s="2"/>
      <c r="G10735" s="2"/>
      <c r="H10735" s="6"/>
      <c r="I10735" s="9"/>
      <c r="J10735" s="9"/>
      <c r="K10735" s="9"/>
    </row>
    <row r="10736" spans="1:11" x14ac:dyDescent="0.25">
      <c r="A10736" s="2"/>
      <c r="B10736" s="2"/>
      <c r="C10736" s="2"/>
      <c r="E10736" s="2"/>
      <c r="G10736" s="2"/>
      <c r="H10736" s="6"/>
      <c r="I10736" s="9"/>
      <c r="J10736" s="9"/>
      <c r="K10736" s="9"/>
    </row>
    <row r="10737" spans="1:11" x14ac:dyDescent="0.25">
      <c r="A10737" s="2"/>
      <c r="B10737" s="2"/>
      <c r="C10737" s="2"/>
      <c r="E10737" s="2"/>
      <c r="G10737" s="2"/>
      <c r="H10737" s="6"/>
      <c r="I10737" s="9"/>
      <c r="J10737" s="9"/>
      <c r="K10737" s="9"/>
    </row>
    <row r="10738" spans="1:11" x14ac:dyDescent="0.25">
      <c r="A10738" s="2"/>
      <c r="B10738" s="2"/>
      <c r="C10738" s="2"/>
      <c r="E10738" s="2"/>
      <c r="G10738" s="2"/>
      <c r="H10738" s="6"/>
      <c r="I10738" s="9"/>
      <c r="J10738" s="9"/>
      <c r="K10738" s="9"/>
    </row>
    <row r="10739" spans="1:11" x14ac:dyDescent="0.25">
      <c r="A10739" s="2"/>
      <c r="B10739" s="2"/>
      <c r="C10739" s="2"/>
      <c r="E10739" s="2"/>
      <c r="G10739" s="2"/>
      <c r="H10739" s="6"/>
      <c r="I10739" s="9"/>
      <c r="J10739" s="9"/>
      <c r="K10739" s="9"/>
    </row>
    <row r="10740" spans="1:11" x14ac:dyDescent="0.25">
      <c r="A10740" s="2"/>
      <c r="B10740" s="2"/>
      <c r="C10740" s="2"/>
      <c r="E10740" s="2"/>
      <c r="G10740" s="2"/>
      <c r="H10740" s="6"/>
      <c r="I10740" s="9"/>
      <c r="J10740" s="9"/>
      <c r="K10740" s="9"/>
    </row>
    <row r="10741" spans="1:11" x14ac:dyDescent="0.25">
      <c r="A10741" s="2"/>
      <c r="B10741" s="2"/>
      <c r="C10741" s="2"/>
      <c r="E10741" s="2"/>
      <c r="G10741" s="2"/>
      <c r="H10741" s="6"/>
      <c r="I10741" s="9"/>
      <c r="J10741" s="9"/>
      <c r="K10741" s="9"/>
    </row>
    <row r="10742" spans="1:11" x14ac:dyDescent="0.25">
      <c r="A10742" s="2"/>
      <c r="B10742" s="2"/>
      <c r="C10742" s="2"/>
      <c r="E10742" s="2"/>
      <c r="G10742" s="2"/>
      <c r="H10742" s="6"/>
      <c r="I10742" s="9"/>
      <c r="J10742" s="9"/>
      <c r="K10742" s="9"/>
    </row>
    <row r="10743" spans="1:11" x14ac:dyDescent="0.25">
      <c r="A10743" s="2"/>
      <c r="B10743" s="2"/>
      <c r="C10743" s="2"/>
      <c r="E10743" s="2"/>
      <c r="G10743" s="2"/>
      <c r="H10743" s="6"/>
      <c r="I10743" s="9"/>
      <c r="J10743" s="9"/>
      <c r="K10743" s="9"/>
    </row>
    <row r="10744" spans="1:11" x14ac:dyDescent="0.25">
      <c r="A10744" s="2"/>
      <c r="B10744" s="2"/>
      <c r="C10744" s="2"/>
      <c r="E10744" s="2"/>
      <c r="G10744" s="2"/>
      <c r="H10744" s="6"/>
      <c r="I10744" s="9"/>
      <c r="J10744" s="9"/>
      <c r="K10744" s="9"/>
    </row>
    <row r="10745" spans="1:11" x14ac:dyDescent="0.25">
      <c r="A10745" s="2"/>
      <c r="B10745" s="2"/>
      <c r="C10745" s="2"/>
      <c r="E10745" s="2"/>
      <c r="G10745" s="2"/>
      <c r="H10745" s="6"/>
      <c r="I10745" s="9"/>
      <c r="J10745" s="9"/>
      <c r="K10745" s="9"/>
    </row>
    <row r="10746" spans="1:11" x14ac:dyDescent="0.25">
      <c r="A10746" s="2"/>
      <c r="B10746" s="2"/>
      <c r="C10746" s="2"/>
      <c r="E10746" s="2"/>
      <c r="G10746" s="2"/>
      <c r="H10746" s="6"/>
      <c r="I10746" s="9"/>
      <c r="J10746" s="9"/>
      <c r="K10746" s="9"/>
    </row>
    <row r="10747" spans="1:11" x14ac:dyDescent="0.25">
      <c r="A10747" s="2"/>
      <c r="B10747" s="2"/>
      <c r="C10747" s="2"/>
      <c r="E10747" s="2"/>
      <c r="G10747" s="2"/>
      <c r="H10747" s="6"/>
      <c r="I10747" s="9"/>
      <c r="J10747" s="9"/>
      <c r="K10747" s="9"/>
    </row>
    <row r="10748" spans="1:11" x14ac:dyDescent="0.25">
      <c r="A10748" s="2"/>
      <c r="B10748" s="2"/>
      <c r="C10748" s="2"/>
      <c r="E10748" s="2"/>
      <c r="G10748" s="2"/>
      <c r="H10748" s="6"/>
      <c r="I10748" s="9"/>
      <c r="J10748" s="9"/>
      <c r="K10748" s="9"/>
    </row>
    <row r="10749" spans="1:11" x14ac:dyDescent="0.25">
      <c r="A10749" s="2"/>
      <c r="B10749" s="2"/>
      <c r="C10749" s="2"/>
      <c r="E10749" s="2"/>
      <c r="G10749" s="2"/>
      <c r="H10749" s="6"/>
      <c r="I10749" s="9"/>
      <c r="J10749" s="9"/>
      <c r="K10749" s="9"/>
    </row>
    <row r="10750" spans="1:11" x14ac:dyDescent="0.25">
      <c r="A10750" s="2"/>
      <c r="B10750" s="2"/>
      <c r="C10750" s="2"/>
      <c r="E10750" s="2"/>
      <c r="G10750" s="2"/>
      <c r="H10750" s="6"/>
      <c r="I10750" s="9"/>
      <c r="J10750" s="9"/>
      <c r="K10750" s="9"/>
    </row>
    <row r="10751" spans="1:11" x14ac:dyDescent="0.25">
      <c r="A10751" s="2"/>
      <c r="B10751" s="2"/>
      <c r="C10751" s="2"/>
      <c r="E10751" s="2"/>
      <c r="G10751" s="2"/>
      <c r="H10751" s="6"/>
      <c r="I10751" s="9"/>
      <c r="J10751" s="9"/>
      <c r="K10751" s="9"/>
    </row>
    <row r="10752" spans="1:11" x14ac:dyDescent="0.25">
      <c r="A10752" s="2"/>
      <c r="B10752" s="2"/>
      <c r="C10752" s="2"/>
      <c r="E10752" s="2"/>
      <c r="G10752" s="2"/>
      <c r="H10752" s="6"/>
      <c r="I10752" s="9"/>
      <c r="J10752" s="9"/>
      <c r="K10752" s="9"/>
    </row>
    <row r="10753" spans="1:11" x14ac:dyDescent="0.25">
      <c r="A10753" s="2"/>
      <c r="B10753" s="2"/>
      <c r="C10753" s="2"/>
      <c r="E10753" s="2"/>
      <c r="G10753" s="2"/>
      <c r="H10753" s="6"/>
      <c r="I10753" s="9"/>
      <c r="J10753" s="9"/>
      <c r="K10753" s="9"/>
    </row>
    <row r="10754" spans="1:11" x14ac:dyDescent="0.25">
      <c r="A10754" s="2"/>
      <c r="B10754" s="2"/>
      <c r="C10754" s="2"/>
      <c r="E10754" s="2"/>
      <c r="G10754" s="2"/>
      <c r="H10754" s="6"/>
      <c r="I10754" s="9"/>
      <c r="J10754" s="9"/>
      <c r="K10754" s="9"/>
    </row>
    <row r="10755" spans="1:11" x14ac:dyDescent="0.25">
      <c r="A10755" s="2"/>
      <c r="B10755" s="2"/>
      <c r="C10755" s="2"/>
      <c r="E10755" s="2"/>
      <c r="G10755" s="2"/>
      <c r="H10755" s="6"/>
      <c r="I10755" s="9"/>
      <c r="J10755" s="9"/>
      <c r="K10755" s="9"/>
    </row>
    <row r="10756" spans="1:11" x14ac:dyDescent="0.25">
      <c r="A10756" s="2"/>
      <c r="B10756" s="2"/>
      <c r="C10756" s="2"/>
      <c r="E10756" s="2"/>
      <c r="G10756" s="2"/>
      <c r="H10756" s="6"/>
      <c r="I10756" s="9"/>
      <c r="J10756" s="9"/>
      <c r="K10756" s="9"/>
    </row>
    <row r="10757" spans="1:11" x14ac:dyDescent="0.25">
      <c r="A10757" s="2"/>
      <c r="B10757" s="2"/>
      <c r="C10757" s="2"/>
      <c r="E10757" s="2"/>
      <c r="G10757" s="2"/>
      <c r="H10757" s="6"/>
      <c r="I10757" s="9"/>
      <c r="J10757" s="9"/>
      <c r="K10757" s="9"/>
    </row>
    <row r="10758" spans="1:11" x14ac:dyDescent="0.25">
      <c r="A10758" s="2"/>
      <c r="B10758" s="2"/>
      <c r="C10758" s="2"/>
      <c r="E10758" s="2"/>
      <c r="G10758" s="2"/>
      <c r="H10758" s="6"/>
      <c r="I10758" s="9"/>
      <c r="J10758" s="9"/>
      <c r="K10758" s="9"/>
    </row>
    <row r="10759" spans="1:11" x14ac:dyDescent="0.25">
      <c r="A10759" s="2"/>
      <c r="B10759" s="2"/>
      <c r="C10759" s="2"/>
      <c r="E10759" s="2"/>
      <c r="G10759" s="2"/>
      <c r="H10759" s="6"/>
      <c r="I10759" s="9"/>
      <c r="J10759" s="9"/>
      <c r="K10759" s="9"/>
    </row>
    <row r="10760" spans="1:11" x14ac:dyDescent="0.25">
      <c r="A10760" s="2"/>
      <c r="B10760" s="2"/>
      <c r="C10760" s="2"/>
      <c r="E10760" s="2"/>
      <c r="G10760" s="2"/>
      <c r="H10760" s="6"/>
      <c r="I10760" s="9"/>
      <c r="J10760" s="9"/>
      <c r="K10760" s="9"/>
    </row>
    <row r="10761" spans="1:11" x14ac:dyDescent="0.25">
      <c r="A10761" s="2"/>
      <c r="B10761" s="2"/>
      <c r="C10761" s="2"/>
      <c r="E10761" s="2"/>
      <c r="G10761" s="2"/>
      <c r="H10761" s="6"/>
      <c r="I10761" s="9"/>
      <c r="J10761" s="9"/>
      <c r="K10761" s="9"/>
    </row>
    <row r="10762" spans="1:11" x14ac:dyDescent="0.25">
      <c r="A10762" s="2"/>
      <c r="B10762" s="2"/>
      <c r="C10762" s="2"/>
      <c r="E10762" s="2"/>
      <c r="G10762" s="2"/>
      <c r="H10762" s="6"/>
      <c r="I10762" s="9"/>
      <c r="J10762" s="9"/>
      <c r="K10762" s="9"/>
    </row>
    <row r="10763" spans="1:11" x14ac:dyDescent="0.25">
      <c r="A10763" s="2"/>
      <c r="B10763" s="2"/>
      <c r="C10763" s="2"/>
      <c r="E10763" s="2"/>
      <c r="G10763" s="2"/>
      <c r="H10763" s="6"/>
      <c r="I10763" s="9"/>
      <c r="J10763" s="9"/>
      <c r="K10763" s="9"/>
    </row>
    <row r="10764" spans="1:11" x14ac:dyDescent="0.25">
      <c r="A10764" s="2"/>
      <c r="B10764" s="2"/>
      <c r="C10764" s="2"/>
      <c r="E10764" s="2"/>
      <c r="G10764" s="2"/>
      <c r="H10764" s="6"/>
      <c r="I10764" s="9"/>
      <c r="J10764" s="9"/>
      <c r="K10764" s="9"/>
    </row>
    <row r="10765" spans="1:11" x14ac:dyDescent="0.25">
      <c r="A10765" s="2"/>
      <c r="B10765" s="2"/>
      <c r="C10765" s="2"/>
      <c r="E10765" s="2"/>
      <c r="G10765" s="2"/>
      <c r="H10765" s="6"/>
      <c r="I10765" s="9"/>
      <c r="J10765" s="9"/>
      <c r="K10765" s="9"/>
    </row>
    <row r="10766" spans="1:11" x14ac:dyDescent="0.25">
      <c r="A10766" s="2"/>
      <c r="B10766" s="2"/>
      <c r="C10766" s="2"/>
      <c r="E10766" s="2"/>
      <c r="G10766" s="2"/>
      <c r="H10766" s="6"/>
      <c r="I10766" s="9"/>
      <c r="J10766" s="9"/>
      <c r="K10766" s="9"/>
    </row>
    <row r="10767" spans="1:11" x14ac:dyDescent="0.25">
      <c r="A10767" s="2"/>
      <c r="B10767" s="2"/>
      <c r="C10767" s="2"/>
      <c r="E10767" s="2"/>
      <c r="G10767" s="2"/>
      <c r="H10767" s="6"/>
      <c r="I10767" s="9"/>
      <c r="J10767" s="9"/>
      <c r="K10767" s="9"/>
    </row>
    <row r="10768" spans="1:11" x14ac:dyDescent="0.25">
      <c r="A10768" s="2"/>
      <c r="B10768" s="2"/>
      <c r="C10768" s="2"/>
      <c r="E10768" s="2"/>
      <c r="G10768" s="2"/>
      <c r="H10768" s="6"/>
      <c r="I10768" s="9"/>
      <c r="J10768" s="9"/>
      <c r="K10768" s="9"/>
    </row>
    <row r="10769" spans="1:11" x14ac:dyDescent="0.25">
      <c r="A10769" s="2"/>
      <c r="B10769" s="2"/>
      <c r="C10769" s="2"/>
      <c r="E10769" s="2"/>
      <c r="G10769" s="2"/>
      <c r="H10769" s="6"/>
      <c r="I10769" s="9"/>
      <c r="J10769" s="9"/>
      <c r="K10769" s="9"/>
    </row>
    <row r="10770" spans="1:11" x14ac:dyDescent="0.25">
      <c r="A10770" s="2"/>
      <c r="B10770" s="2"/>
      <c r="C10770" s="2"/>
      <c r="E10770" s="2"/>
      <c r="G10770" s="2"/>
      <c r="H10770" s="6"/>
      <c r="I10770" s="9"/>
      <c r="J10770" s="9"/>
      <c r="K10770" s="9"/>
    </row>
    <row r="10771" spans="1:11" x14ac:dyDescent="0.25">
      <c r="A10771" s="2"/>
      <c r="B10771" s="2"/>
      <c r="C10771" s="2"/>
      <c r="E10771" s="2"/>
      <c r="G10771" s="2"/>
      <c r="H10771" s="6"/>
      <c r="I10771" s="9"/>
      <c r="J10771" s="9"/>
      <c r="K10771" s="9"/>
    </row>
    <row r="10772" spans="1:11" x14ac:dyDescent="0.25">
      <c r="A10772" s="2"/>
      <c r="B10772" s="2"/>
      <c r="C10772" s="2"/>
      <c r="E10772" s="2"/>
      <c r="G10772" s="2"/>
      <c r="H10772" s="6"/>
      <c r="I10772" s="9"/>
      <c r="J10772" s="9"/>
      <c r="K10772" s="9"/>
    </row>
    <row r="10773" spans="1:11" x14ac:dyDescent="0.25">
      <c r="A10773" s="2"/>
      <c r="B10773" s="2"/>
      <c r="C10773" s="2"/>
      <c r="E10773" s="2"/>
      <c r="G10773" s="2"/>
      <c r="H10773" s="6"/>
      <c r="I10773" s="9"/>
      <c r="J10773" s="9"/>
      <c r="K10773" s="9"/>
    </row>
    <row r="10774" spans="1:11" x14ac:dyDescent="0.25">
      <c r="A10774" s="2"/>
      <c r="B10774" s="2"/>
      <c r="C10774" s="2"/>
      <c r="E10774" s="2"/>
      <c r="G10774" s="2"/>
      <c r="H10774" s="6"/>
      <c r="I10774" s="9"/>
      <c r="J10774" s="9"/>
      <c r="K10774" s="9"/>
    </row>
    <row r="10775" spans="1:11" x14ac:dyDescent="0.25">
      <c r="A10775" s="2"/>
      <c r="B10775" s="2"/>
      <c r="C10775" s="2"/>
      <c r="E10775" s="2"/>
      <c r="G10775" s="2"/>
      <c r="H10775" s="6"/>
      <c r="I10775" s="9"/>
      <c r="J10775" s="9"/>
      <c r="K10775" s="9"/>
    </row>
    <row r="10776" spans="1:11" x14ac:dyDescent="0.25">
      <c r="A10776" s="2"/>
      <c r="B10776" s="2"/>
      <c r="C10776" s="2"/>
      <c r="E10776" s="2"/>
      <c r="G10776" s="2"/>
      <c r="H10776" s="6"/>
      <c r="I10776" s="9"/>
      <c r="J10776" s="9"/>
      <c r="K10776" s="9"/>
    </row>
    <row r="10777" spans="1:11" x14ac:dyDescent="0.25">
      <c r="A10777" s="2"/>
      <c r="B10777" s="2"/>
      <c r="C10777" s="2"/>
      <c r="E10777" s="2"/>
      <c r="G10777" s="2"/>
      <c r="H10777" s="6"/>
      <c r="I10777" s="9"/>
      <c r="J10777" s="9"/>
      <c r="K10777" s="9"/>
    </row>
    <row r="10778" spans="1:11" x14ac:dyDescent="0.25">
      <c r="A10778" s="2"/>
      <c r="B10778" s="2"/>
      <c r="C10778" s="2"/>
      <c r="E10778" s="2"/>
      <c r="G10778" s="2"/>
      <c r="H10778" s="6"/>
      <c r="I10778" s="9"/>
      <c r="J10778" s="9"/>
      <c r="K10778" s="9"/>
    </row>
    <row r="10779" spans="1:11" x14ac:dyDescent="0.25">
      <c r="A10779" s="2"/>
      <c r="B10779" s="2"/>
      <c r="C10779" s="2"/>
      <c r="E10779" s="2"/>
      <c r="G10779" s="2"/>
      <c r="H10779" s="6"/>
      <c r="I10779" s="9"/>
      <c r="J10779" s="9"/>
      <c r="K10779" s="9"/>
    </row>
    <row r="10780" spans="1:11" x14ac:dyDescent="0.25">
      <c r="A10780" s="2"/>
      <c r="B10780" s="2"/>
      <c r="C10780" s="2"/>
      <c r="E10780" s="2"/>
      <c r="G10780" s="2"/>
      <c r="H10780" s="6"/>
      <c r="I10780" s="9"/>
      <c r="J10780" s="9"/>
      <c r="K10780" s="9"/>
    </row>
    <row r="10781" spans="1:11" x14ac:dyDescent="0.25">
      <c r="A10781" s="2"/>
      <c r="B10781" s="2"/>
      <c r="C10781" s="2"/>
      <c r="E10781" s="2"/>
      <c r="G10781" s="2"/>
      <c r="H10781" s="6"/>
      <c r="I10781" s="9"/>
      <c r="J10781" s="9"/>
      <c r="K10781" s="9"/>
    </row>
    <row r="10782" spans="1:11" x14ac:dyDescent="0.25">
      <c r="A10782" s="2"/>
      <c r="B10782" s="2"/>
      <c r="C10782" s="2"/>
      <c r="E10782" s="2"/>
      <c r="G10782" s="2"/>
      <c r="H10782" s="6"/>
      <c r="I10782" s="9"/>
      <c r="J10782" s="9"/>
      <c r="K10782" s="9"/>
    </row>
    <row r="10783" spans="1:11" x14ac:dyDescent="0.25">
      <c r="A10783" s="2"/>
      <c r="B10783" s="2"/>
      <c r="C10783" s="2"/>
      <c r="E10783" s="2"/>
      <c r="G10783" s="2"/>
      <c r="H10783" s="6"/>
      <c r="I10783" s="9"/>
      <c r="J10783" s="9"/>
      <c r="K10783" s="9"/>
    </row>
    <row r="10784" spans="1:11" x14ac:dyDescent="0.25">
      <c r="A10784" s="2"/>
      <c r="B10784" s="2"/>
      <c r="C10784" s="2"/>
      <c r="E10784" s="2"/>
      <c r="G10784" s="2"/>
      <c r="H10784" s="6"/>
      <c r="I10784" s="9"/>
      <c r="J10784" s="9"/>
      <c r="K10784" s="9"/>
    </row>
    <row r="10785" spans="1:11" x14ac:dyDescent="0.25">
      <c r="A10785" s="2"/>
      <c r="B10785" s="2"/>
      <c r="C10785" s="2"/>
      <c r="E10785" s="2"/>
      <c r="G10785" s="2"/>
      <c r="H10785" s="6"/>
      <c r="I10785" s="9"/>
      <c r="J10785" s="9"/>
      <c r="K10785" s="9"/>
    </row>
    <row r="10786" spans="1:11" x14ac:dyDescent="0.25">
      <c r="A10786" s="2"/>
      <c r="B10786" s="2"/>
      <c r="C10786" s="2"/>
      <c r="E10786" s="2"/>
      <c r="G10786" s="2"/>
      <c r="H10786" s="6"/>
      <c r="I10786" s="9"/>
      <c r="J10786" s="9"/>
      <c r="K10786" s="9"/>
    </row>
    <row r="10787" spans="1:11" x14ac:dyDescent="0.25">
      <c r="A10787" s="2"/>
      <c r="B10787" s="2"/>
      <c r="C10787" s="2"/>
      <c r="E10787" s="2"/>
      <c r="G10787" s="2"/>
      <c r="H10787" s="6"/>
      <c r="I10787" s="9"/>
      <c r="J10787" s="9"/>
      <c r="K10787" s="9"/>
    </row>
    <row r="10788" spans="1:11" x14ac:dyDescent="0.25">
      <c r="A10788" s="2"/>
      <c r="B10788" s="2"/>
      <c r="C10788" s="2"/>
      <c r="E10788" s="2"/>
      <c r="G10788" s="2"/>
      <c r="H10788" s="6"/>
      <c r="I10788" s="9"/>
      <c r="J10788" s="9"/>
      <c r="K10788" s="9"/>
    </row>
    <row r="10789" spans="1:11" x14ac:dyDescent="0.25">
      <c r="A10789" s="2"/>
      <c r="B10789" s="2"/>
      <c r="C10789" s="2"/>
      <c r="E10789" s="2"/>
      <c r="G10789" s="2"/>
      <c r="H10789" s="6"/>
      <c r="I10789" s="9"/>
      <c r="J10789" s="9"/>
      <c r="K10789" s="9"/>
    </row>
    <row r="10790" spans="1:11" x14ac:dyDescent="0.25">
      <c r="A10790" s="2"/>
      <c r="B10790" s="2"/>
      <c r="C10790" s="2"/>
      <c r="E10790" s="2"/>
      <c r="G10790" s="2"/>
      <c r="H10790" s="6"/>
      <c r="I10790" s="9"/>
      <c r="J10790" s="9"/>
      <c r="K10790" s="9"/>
    </row>
    <row r="10791" spans="1:11" x14ac:dyDescent="0.25">
      <c r="A10791" s="2"/>
      <c r="B10791" s="2"/>
      <c r="C10791" s="2"/>
      <c r="E10791" s="2"/>
      <c r="G10791" s="2"/>
      <c r="H10791" s="6"/>
      <c r="I10791" s="9"/>
      <c r="J10791" s="9"/>
      <c r="K10791" s="9"/>
    </row>
    <row r="10792" spans="1:11" x14ac:dyDescent="0.25">
      <c r="A10792" s="2"/>
      <c r="B10792" s="2"/>
      <c r="C10792" s="2"/>
      <c r="E10792" s="2"/>
      <c r="G10792" s="2"/>
      <c r="H10792" s="6"/>
      <c r="I10792" s="9"/>
      <c r="J10792" s="9"/>
      <c r="K10792" s="9"/>
    </row>
    <row r="10793" spans="1:11" x14ac:dyDescent="0.25">
      <c r="A10793" s="2"/>
      <c r="B10793" s="2"/>
      <c r="C10793" s="2"/>
      <c r="E10793" s="2"/>
      <c r="G10793" s="2"/>
      <c r="H10793" s="6"/>
      <c r="I10793" s="9"/>
      <c r="J10793" s="9"/>
      <c r="K10793" s="9"/>
    </row>
    <row r="10794" spans="1:11" x14ac:dyDescent="0.25">
      <c r="A10794" s="2"/>
      <c r="B10794" s="2"/>
      <c r="C10794" s="2"/>
      <c r="E10794" s="2"/>
      <c r="G10794" s="2"/>
      <c r="H10794" s="6"/>
      <c r="I10794" s="9"/>
      <c r="J10794" s="9"/>
      <c r="K10794" s="9"/>
    </row>
    <row r="10795" spans="1:11" x14ac:dyDescent="0.25">
      <c r="A10795" s="2"/>
      <c r="B10795" s="2"/>
      <c r="C10795" s="2"/>
      <c r="E10795" s="2"/>
      <c r="G10795" s="2"/>
      <c r="H10795" s="6"/>
      <c r="I10795" s="9"/>
      <c r="J10795" s="9"/>
      <c r="K10795" s="9"/>
    </row>
    <row r="10796" spans="1:11" x14ac:dyDescent="0.25">
      <c r="A10796" s="2"/>
      <c r="B10796" s="2"/>
      <c r="C10796" s="2"/>
      <c r="E10796" s="2"/>
      <c r="G10796" s="2"/>
      <c r="H10796" s="6"/>
      <c r="I10796" s="9"/>
      <c r="J10796" s="9"/>
      <c r="K10796" s="9"/>
    </row>
    <row r="10797" spans="1:11" x14ac:dyDescent="0.25">
      <c r="A10797" s="2"/>
      <c r="B10797" s="2"/>
      <c r="C10797" s="2"/>
      <c r="E10797" s="2"/>
      <c r="G10797" s="2"/>
      <c r="H10797" s="6"/>
      <c r="I10797" s="9"/>
      <c r="J10797" s="9"/>
      <c r="K10797" s="9"/>
    </row>
    <row r="10798" spans="1:11" x14ac:dyDescent="0.25">
      <c r="A10798" s="2"/>
      <c r="B10798" s="2"/>
      <c r="C10798" s="2"/>
      <c r="E10798" s="2"/>
      <c r="G10798" s="2"/>
      <c r="H10798" s="6"/>
      <c r="I10798" s="9"/>
      <c r="J10798" s="9"/>
      <c r="K10798" s="9"/>
    </row>
    <row r="10799" spans="1:11" x14ac:dyDescent="0.25">
      <c r="A10799" s="2"/>
      <c r="B10799" s="2"/>
      <c r="C10799" s="2"/>
      <c r="E10799" s="2"/>
      <c r="G10799" s="2"/>
      <c r="H10799" s="6"/>
      <c r="I10799" s="9"/>
      <c r="J10799" s="9"/>
      <c r="K10799" s="9"/>
    </row>
    <row r="10800" spans="1:11" x14ac:dyDescent="0.25">
      <c r="A10800" s="2"/>
      <c r="B10800" s="2"/>
      <c r="C10800" s="2"/>
      <c r="E10800" s="2"/>
      <c r="G10800" s="2"/>
      <c r="H10800" s="6"/>
      <c r="I10800" s="9"/>
      <c r="J10800" s="9"/>
      <c r="K10800" s="9"/>
    </row>
    <row r="10801" spans="1:11" x14ac:dyDescent="0.25">
      <c r="A10801" s="2"/>
      <c r="B10801" s="2"/>
      <c r="C10801" s="2"/>
      <c r="E10801" s="2"/>
      <c r="G10801" s="2"/>
      <c r="H10801" s="6"/>
      <c r="I10801" s="9"/>
      <c r="J10801" s="9"/>
      <c r="K10801" s="9"/>
    </row>
    <row r="10802" spans="1:11" x14ac:dyDescent="0.25">
      <c r="A10802" s="2"/>
      <c r="B10802" s="2"/>
      <c r="C10802" s="2"/>
      <c r="E10802" s="2"/>
      <c r="G10802" s="2"/>
      <c r="H10802" s="6"/>
      <c r="I10802" s="9"/>
      <c r="J10802" s="9"/>
      <c r="K10802" s="9"/>
    </row>
    <row r="10803" spans="1:11" x14ac:dyDescent="0.25">
      <c r="A10803" s="2"/>
      <c r="B10803" s="2"/>
      <c r="C10803" s="2"/>
      <c r="E10803" s="2"/>
      <c r="G10803" s="2"/>
      <c r="H10803" s="6"/>
      <c r="I10803" s="9"/>
      <c r="J10803" s="9"/>
      <c r="K10803" s="9"/>
    </row>
    <row r="10804" spans="1:11" x14ac:dyDescent="0.25">
      <c r="A10804" s="2"/>
      <c r="B10804" s="2"/>
      <c r="C10804" s="2"/>
      <c r="E10804" s="2"/>
      <c r="G10804" s="2"/>
      <c r="H10804" s="6"/>
      <c r="I10804" s="9"/>
      <c r="J10804" s="9"/>
      <c r="K10804" s="9"/>
    </row>
    <row r="10805" spans="1:11" x14ac:dyDescent="0.25">
      <c r="A10805" s="2"/>
      <c r="B10805" s="2"/>
      <c r="C10805" s="2"/>
      <c r="E10805" s="2"/>
      <c r="G10805" s="2"/>
      <c r="H10805" s="6"/>
      <c r="I10805" s="9"/>
      <c r="J10805" s="9"/>
      <c r="K10805" s="9"/>
    </row>
    <row r="10806" spans="1:11" x14ac:dyDescent="0.25">
      <c r="A10806" s="2"/>
      <c r="B10806" s="2"/>
      <c r="C10806" s="2"/>
      <c r="E10806" s="2"/>
      <c r="G10806" s="2"/>
      <c r="H10806" s="6"/>
      <c r="I10806" s="9"/>
      <c r="J10806" s="9"/>
      <c r="K10806" s="9"/>
    </row>
    <row r="10807" spans="1:11" x14ac:dyDescent="0.25">
      <c r="A10807" s="2"/>
      <c r="B10807" s="2"/>
      <c r="C10807" s="2"/>
      <c r="E10807" s="2"/>
      <c r="G10807" s="2"/>
      <c r="H10807" s="6"/>
      <c r="I10807" s="9"/>
      <c r="J10807" s="9"/>
      <c r="K10807" s="9"/>
    </row>
    <row r="10808" spans="1:11" x14ac:dyDescent="0.25">
      <c r="A10808" s="2"/>
      <c r="B10808" s="2"/>
      <c r="C10808" s="2"/>
      <c r="E10808" s="2"/>
      <c r="G10808" s="2"/>
      <c r="H10808" s="6"/>
      <c r="I10808" s="9"/>
      <c r="J10808" s="9"/>
      <c r="K10808" s="9"/>
    </row>
    <row r="10809" spans="1:11" x14ac:dyDescent="0.25">
      <c r="A10809" s="2"/>
      <c r="B10809" s="2"/>
      <c r="C10809" s="2"/>
      <c r="E10809" s="2"/>
      <c r="G10809" s="2"/>
      <c r="H10809" s="6"/>
      <c r="I10809" s="9"/>
      <c r="J10809" s="9"/>
      <c r="K10809" s="9"/>
    </row>
    <row r="10810" spans="1:11" x14ac:dyDescent="0.25">
      <c r="A10810" s="2"/>
      <c r="B10810" s="2"/>
      <c r="C10810" s="2"/>
      <c r="E10810" s="2"/>
      <c r="G10810" s="2"/>
      <c r="H10810" s="6"/>
      <c r="I10810" s="9"/>
      <c r="J10810" s="9"/>
      <c r="K10810" s="9"/>
    </row>
    <row r="10811" spans="1:11" x14ac:dyDescent="0.25">
      <c r="A10811" s="2"/>
      <c r="B10811" s="2"/>
      <c r="C10811" s="2"/>
      <c r="E10811" s="2"/>
      <c r="G10811" s="2"/>
      <c r="H10811" s="6"/>
      <c r="I10811" s="9"/>
      <c r="J10811" s="9"/>
      <c r="K10811" s="9"/>
    </row>
    <row r="10812" spans="1:11" x14ac:dyDescent="0.25">
      <c r="A10812" s="2"/>
      <c r="B10812" s="2"/>
      <c r="C10812" s="2"/>
      <c r="E10812" s="2"/>
      <c r="G10812" s="2"/>
      <c r="H10812" s="6"/>
      <c r="I10812" s="9"/>
      <c r="J10812" s="9"/>
      <c r="K10812" s="9"/>
    </row>
    <row r="10813" spans="1:11" x14ac:dyDescent="0.25">
      <c r="A10813" s="2"/>
      <c r="B10813" s="2"/>
      <c r="C10813" s="2"/>
      <c r="E10813" s="2"/>
      <c r="G10813" s="2"/>
      <c r="H10813" s="6"/>
      <c r="I10813" s="9"/>
      <c r="J10813" s="9"/>
      <c r="K10813" s="9"/>
    </row>
    <row r="10814" spans="1:11" x14ac:dyDescent="0.25">
      <c r="A10814" s="2"/>
      <c r="B10814" s="2"/>
      <c r="C10814" s="2"/>
      <c r="E10814" s="2"/>
      <c r="G10814" s="2"/>
      <c r="H10814" s="6"/>
      <c r="I10814" s="9"/>
      <c r="J10814" s="9"/>
      <c r="K10814" s="9"/>
    </row>
    <row r="10815" spans="1:11" x14ac:dyDescent="0.25">
      <c r="A10815" s="2"/>
      <c r="B10815" s="2"/>
      <c r="C10815" s="2"/>
      <c r="E10815" s="2"/>
      <c r="G10815" s="2"/>
      <c r="H10815" s="6"/>
      <c r="I10815" s="9"/>
      <c r="J10815" s="9"/>
      <c r="K10815" s="9"/>
    </row>
    <row r="10816" spans="1:11" x14ac:dyDescent="0.25">
      <c r="A10816" s="2"/>
      <c r="B10816" s="2"/>
      <c r="C10816" s="2"/>
      <c r="E10816" s="2"/>
      <c r="G10816" s="2"/>
      <c r="H10816" s="6"/>
      <c r="I10816" s="9"/>
      <c r="J10816" s="9"/>
      <c r="K10816" s="9"/>
    </row>
    <row r="10817" spans="1:11" x14ac:dyDescent="0.25">
      <c r="A10817" s="2"/>
      <c r="B10817" s="2"/>
      <c r="C10817" s="2"/>
      <c r="E10817" s="2"/>
      <c r="G10817" s="2"/>
      <c r="H10817" s="6"/>
      <c r="I10817" s="9"/>
      <c r="J10817" s="9"/>
      <c r="K10817" s="9"/>
    </row>
    <row r="10818" spans="1:11" x14ac:dyDescent="0.25">
      <c r="A10818" s="2"/>
      <c r="B10818" s="2"/>
      <c r="C10818" s="2"/>
      <c r="E10818" s="2"/>
      <c r="G10818" s="2"/>
      <c r="H10818" s="6"/>
      <c r="I10818" s="9"/>
      <c r="J10818" s="9"/>
      <c r="K10818" s="9"/>
    </row>
    <row r="10819" spans="1:11" x14ac:dyDescent="0.25">
      <c r="A10819" s="2"/>
      <c r="B10819" s="2"/>
      <c r="C10819" s="2"/>
      <c r="E10819" s="2"/>
      <c r="G10819" s="2"/>
      <c r="H10819" s="6"/>
      <c r="I10819" s="9"/>
      <c r="J10819" s="9"/>
      <c r="K10819" s="9"/>
    </row>
    <row r="10820" spans="1:11" x14ac:dyDescent="0.25">
      <c r="A10820" s="2"/>
      <c r="B10820" s="2"/>
      <c r="C10820" s="2"/>
      <c r="E10820" s="2"/>
      <c r="G10820" s="2"/>
      <c r="H10820" s="6"/>
      <c r="I10820" s="9"/>
      <c r="J10820" s="9"/>
      <c r="K10820" s="9"/>
    </row>
    <row r="10821" spans="1:11" x14ac:dyDescent="0.25">
      <c r="A10821" s="2"/>
      <c r="B10821" s="2"/>
      <c r="C10821" s="2"/>
      <c r="E10821" s="2"/>
      <c r="G10821" s="2"/>
      <c r="H10821" s="6"/>
      <c r="I10821" s="9"/>
      <c r="J10821" s="9"/>
      <c r="K10821" s="9"/>
    </row>
    <row r="10822" spans="1:11" x14ac:dyDescent="0.25">
      <c r="A10822" s="2"/>
      <c r="B10822" s="2"/>
      <c r="C10822" s="2"/>
      <c r="E10822" s="2"/>
      <c r="G10822" s="2"/>
      <c r="H10822" s="6"/>
      <c r="I10822" s="9"/>
      <c r="J10822" s="9"/>
      <c r="K10822" s="9"/>
    </row>
    <row r="10823" spans="1:11" x14ac:dyDescent="0.25">
      <c r="A10823" s="2"/>
      <c r="B10823" s="2"/>
      <c r="C10823" s="2"/>
      <c r="E10823" s="2"/>
      <c r="G10823" s="2"/>
      <c r="H10823" s="6"/>
      <c r="I10823" s="9"/>
      <c r="J10823" s="9"/>
      <c r="K10823" s="9"/>
    </row>
    <row r="10824" spans="1:11" x14ac:dyDescent="0.25">
      <c r="A10824" s="2"/>
      <c r="B10824" s="2"/>
      <c r="C10824" s="2"/>
      <c r="E10824" s="2"/>
      <c r="G10824" s="2"/>
      <c r="H10824" s="6"/>
      <c r="I10824" s="9"/>
      <c r="J10824" s="9"/>
      <c r="K10824" s="9"/>
    </row>
    <row r="10825" spans="1:11" x14ac:dyDescent="0.25">
      <c r="A10825" s="2"/>
      <c r="B10825" s="2"/>
      <c r="C10825" s="2"/>
      <c r="E10825" s="2"/>
      <c r="G10825" s="2"/>
      <c r="H10825" s="6"/>
      <c r="I10825" s="9"/>
      <c r="J10825" s="9"/>
      <c r="K10825" s="9"/>
    </row>
    <row r="10826" spans="1:11" x14ac:dyDescent="0.25">
      <c r="A10826" s="2"/>
      <c r="B10826" s="2"/>
      <c r="C10826" s="2"/>
      <c r="E10826" s="2"/>
      <c r="G10826" s="2"/>
      <c r="H10826" s="6"/>
      <c r="I10826" s="9"/>
      <c r="J10826" s="9"/>
      <c r="K10826" s="9"/>
    </row>
    <row r="10827" spans="1:11" x14ac:dyDescent="0.25">
      <c r="A10827" s="2"/>
      <c r="B10827" s="2"/>
      <c r="C10827" s="2"/>
      <c r="E10827" s="2"/>
      <c r="G10827" s="2"/>
      <c r="H10827" s="6"/>
      <c r="I10827" s="9"/>
      <c r="J10827" s="9"/>
      <c r="K10827" s="9"/>
    </row>
    <row r="10828" spans="1:11" x14ac:dyDescent="0.25">
      <c r="A10828" s="2"/>
      <c r="B10828" s="2"/>
      <c r="C10828" s="2"/>
      <c r="E10828" s="2"/>
      <c r="G10828" s="2"/>
      <c r="H10828" s="6"/>
      <c r="I10828" s="9"/>
      <c r="J10828" s="9"/>
      <c r="K10828" s="9"/>
    </row>
    <row r="10829" spans="1:11" x14ac:dyDescent="0.25">
      <c r="A10829" s="2"/>
      <c r="B10829" s="2"/>
      <c r="C10829" s="2"/>
      <c r="E10829" s="2"/>
      <c r="G10829" s="2"/>
      <c r="H10829" s="6"/>
      <c r="I10829" s="9"/>
      <c r="J10829" s="9"/>
      <c r="K10829" s="9"/>
    </row>
    <row r="10830" spans="1:11" x14ac:dyDescent="0.25">
      <c r="A10830" s="2"/>
      <c r="B10830" s="2"/>
      <c r="C10830" s="2"/>
      <c r="E10830" s="2"/>
      <c r="G10830" s="2"/>
      <c r="H10830" s="6"/>
      <c r="I10830" s="9"/>
      <c r="J10830" s="9"/>
      <c r="K10830" s="9"/>
    </row>
    <row r="10831" spans="1:11" x14ac:dyDescent="0.25">
      <c r="A10831" s="2"/>
      <c r="B10831" s="2"/>
      <c r="C10831" s="2"/>
      <c r="E10831" s="2"/>
      <c r="G10831" s="2"/>
      <c r="H10831" s="6"/>
      <c r="I10831" s="9"/>
      <c r="J10831" s="9"/>
      <c r="K10831" s="9"/>
    </row>
    <row r="10832" spans="1:11" x14ac:dyDescent="0.25">
      <c r="A10832" s="2"/>
      <c r="B10832" s="2"/>
      <c r="C10832" s="2"/>
      <c r="E10832" s="2"/>
      <c r="G10832" s="2"/>
      <c r="H10832" s="6"/>
      <c r="I10832" s="9"/>
      <c r="J10832" s="9"/>
      <c r="K10832" s="9"/>
    </row>
    <row r="10833" spans="1:11" x14ac:dyDescent="0.25">
      <c r="A10833" s="2"/>
      <c r="B10833" s="2"/>
      <c r="C10833" s="2"/>
      <c r="E10833" s="2"/>
      <c r="G10833" s="2"/>
      <c r="H10833" s="6"/>
      <c r="I10833" s="9"/>
      <c r="J10833" s="9"/>
      <c r="K10833" s="9"/>
    </row>
    <row r="10834" spans="1:11" x14ac:dyDescent="0.25">
      <c r="A10834" s="2"/>
      <c r="B10834" s="2"/>
      <c r="C10834" s="2"/>
      <c r="E10834" s="2"/>
      <c r="G10834" s="2"/>
      <c r="H10834" s="6"/>
      <c r="I10834" s="9"/>
      <c r="J10834" s="9"/>
      <c r="K10834" s="9"/>
    </row>
    <row r="10835" spans="1:11" x14ac:dyDescent="0.25">
      <c r="A10835" s="2"/>
      <c r="B10835" s="2"/>
      <c r="C10835" s="2"/>
      <c r="E10835" s="2"/>
      <c r="G10835" s="2"/>
      <c r="H10835" s="6"/>
      <c r="I10835" s="9"/>
      <c r="J10835" s="9"/>
      <c r="K10835" s="9"/>
    </row>
    <row r="10836" spans="1:11" x14ac:dyDescent="0.25">
      <c r="A10836" s="2"/>
      <c r="B10836" s="2"/>
      <c r="C10836" s="2"/>
      <c r="E10836" s="2"/>
      <c r="G10836" s="2"/>
      <c r="H10836" s="6"/>
      <c r="I10836" s="9"/>
      <c r="J10836" s="9"/>
      <c r="K10836" s="9"/>
    </row>
    <row r="10837" spans="1:11" x14ac:dyDescent="0.25">
      <c r="A10837" s="2"/>
      <c r="B10837" s="2"/>
      <c r="C10837" s="2"/>
      <c r="E10837" s="2"/>
      <c r="G10837" s="2"/>
      <c r="H10837" s="6"/>
      <c r="I10837" s="9"/>
      <c r="J10837" s="9"/>
      <c r="K10837" s="9"/>
    </row>
    <row r="10838" spans="1:11" x14ac:dyDescent="0.25">
      <c r="A10838" s="2"/>
      <c r="B10838" s="2"/>
      <c r="C10838" s="2"/>
      <c r="E10838" s="2"/>
      <c r="G10838" s="2"/>
      <c r="H10838" s="6"/>
      <c r="I10838" s="9"/>
      <c r="J10838" s="9"/>
      <c r="K10838" s="9"/>
    </row>
    <row r="10839" spans="1:11" x14ac:dyDescent="0.25">
      <c r="A10839" s="2"/>
      <c r="B10839" s="2"/>
      <c r="C10839" s="2"/>
      <c r="E10839" s="2"/>
      <c r="G10839" s="2"/>
      <c r="H10839" s="6"/>
      <c r="I10839" s="9"/>
      <c r="J10839" s="9"/>
      <c r="K10839" s="9"/>
    </row>
    <row r="10840" spans="1:11" x14ac:dyDescent="0.25">
      <c r="A10840" s="2"/>
      <c r="B10840" s="2"/>
      <c r="C10840" s="2"/>
      <c r="E10840" s="2"/>
      <c r="G10840" s="2"/>
      <c r="H10840" s="6"/>
      <c r="I10840" s="9"/>
      <c r="J10840" s="9"/>
      <c r="K10840" s="9"/>
    </row>
    <row r="10841" spans="1:11" x14ac:dyDescent="0.25">
      <c r="A10841" s="2"/>
      <c r="B10841" s="2"/>
      <c r="C10841" s="2"/>
      <c r="E10841" s="2"/>
      <c r="G10841" s="2"/>
      <c r="H10841" s="6"/>
      <c r="I10841" s="9"/>
      <c r="J10841" s="9"/>
      <c r="K10841" s="9"/>
    </row>
    <row r="10842" spans="1:11" x14ac:dyDescent="0.25">
      <c r="A10842" s="2"/>
      <c r="B10842" s="2"/>
      <c r="C10842" s="2"/>
      <c r="E10842" s="2"/>
      <c r="G10842" s="2"/>
      <c r="H10842" s="6"/>
      <c r="I10842" s="9"/>
      <c r="J10842" s="9"/>
      <c r="K10842" s="9"/>
    </row>
    <row r="10843" spans="1:11" x14ac:dyDescent="0.25">
      <c r="A10843" s="2"/>
      <c r="B10843" s="2"/>
      <c r="C10843" s="2"/>
      <c r="E10843" s="2"/>
      <c r="G10843" s="2"/>
      <c r="H10843" s="6"/>
      <c r="I10843" s="9"/>
      <c r="J10843" s="9"/>
      <c r="K10843" s="9"/>
    </row>
    <row r="10844" spans="1:11" x14ac:dyDescent="0.25">
      <c r="A10844" s="2"/>
      <c r="B10844" s="2"/>
      <c r="C10844" s="2"/>
      <c r="E10844" s="2"/>
      <c r="G10844" s="2"/>
      <c r="H10844" s="6"/>
      <c r="I10844" s="9"/>
      <c r="J10844" s="9"/>
      <c r="K10844" s="9"/>
    </row>
    <row r="10845" spans="1:11" x14ac:dyDescent="0.25">
      <c r="A10845" s="2"/>
      <c r="B10845" s="2"/>
      <c r="C10845" s="2"/>
      <c r="E10845" s="2"/>
      <c r="G10845" s="2"/>
      <c r="H10845" s="6"/>
      <c r="I10845" s="9"/>
      <c r="J10845" s="9"/>
      <c r="K10845" s="9"/>
    </row>
    <row r="10846" spans="1:11" x14ac:dyDescent="0.25">
      <c r="A10846" s="2"/>
      <c r="B10846" s="2"/>
      <c r="C10846" s="2"/>
      <c r="E10846" s="2"/>
      <c r="G10846" s="2"/>
      <c r="H10846" s="6"/>
      <c r="I10846" s="9"/>
      <c r="J10846" s="9"/>
      <c r="K10846" s="9"/>
    </row>
    <row r="10847" spans="1:11" x14ac:dyDescent="0.25">
      <c r="A10847" s="2"/>
      <c r="B10847" s="2"/>
      <c r="C10847" s="2"/>
      <c r="E10847" s="2"/>
      <c r="G10847" s="2"/>
      <c r="H10847" s="6"/>
      <c r="I10847" s="9"/>
      <c r="J10847" s="9"/>
      <c r="K10847" s="9"/>
    </row>
    <row r="10848" spans="1:11" x14ac:dyDescent="0.25">
      <c r="A10848" s="2"/>
      <c r="B10848" s="2"/>
      <c r="C10848" s="2"/>
      <c r="E10848" s="2"/>
      <c r="G10848" s="2"/>
      <c r="H10848" s="6"/>
      <c r="I10848" s="9"/>
      <c r="J10848" s="9"/>
      <c r="K10848" s="9"/>
    </row>
    <row r="10849" spans="1:11" x14ac:dyDescent="0.25">
      <c r="A10849" s="2"/>
      <c r="B10849" s="2"/>
      <c r="C10849" s="2"/>
      <c r="E10849" s="2"/>
      <c r="G10849" s="2"/>
      <c r="H10849" s="6"/>
      <c r="I10849" s="9"/>
      <c r="J10849" s="9"/>
      <c r="K10849" s="9"/>
    </row>
    <row r="10850" spans="1:11" x14ac:dyDescent="0.25">
      <c r="A10850" s="2"/>
      <c r="B10850" s="2"/>
      <c r="C10850" s="2"/>
      <c r="E10850" s="2"/>
      <c r="G10850" s="2"/>
      <c r="H10850" s="6"/>
      <c r="I10850" s="9"/>
      <c r="J10850" s="9"/>
      <c r="K10850" s="9"/>
    </row>
    <row r="10851" spans="1:11" x14ac:dyDescent="0.25">
      <c r="A10851" s="2"/>
      <c r="B10851" s="2"/>
      <c r="C10851" s="2"/>
      <c r="E10851" s="2"/>
      <c r="G10851" s="2"/>
      <c r="H10851" s="6"/>
      <c r="I10851" s="9"/>
      <c r="J10851" s="9"/>
      <c r="K10851" s="9"/>
    </row>
    <row r="10852" spans="1:11" x14ac:dyDescent="0.25">
      <c r="A10852" s="2"/>
      <c r="B10852" s="2"/>
      <c r="C10852" s="2"/>
      <c r="E10852" s="2"/>
      <c r="G10852" s="2"/>
      <c r="H10852" s="6"/>
      <c r="I10852" s="9"/>
      <c r="J10852" s="9"/>
      <c r="K10852" s="9"/>
    </row>
    <row r="10853" spans="1:11" x14ac:dyDescent="0.25">
      <c r="A10853" s="2"/>
      <c r="B10853" s="2"/>
      <c r="C10853" s="2"/>
      <c r="E10853" s="2"/>
      <c r="G10853" s="2"/>
      <c r="H10853" s="6"/>
      <c r="I10853" s="9"/>
      <c r="J10853" s="9"/>
      <c r="K10853" s="9"/>
    </row>
    <row r="10854" spans="1:11" x14ac:dyDescent="0.25">
      <c r="A10854" s="2"/>
      <c r="B10854" s="2"/>
      <c r="C10854" s="2"/>
      <c r="E10854" s="2"/>
      <c r="G10854" s="2"/>
      <c r="H10854" s="6"/>
      <c r="I10854" s="9"/>
      <c r="J10854" s="9"/>
      <c r="K10854" s="9"/>
    </row>
    <row r="10855" spans="1:11" x14ac:dyDescent="0.25">
      <c r="A10855" s="2"/>
      <c r="B10855" s="2"/>
      <c r="C10855" s="2"/>
      <c r="E10855" s="2"/>
      <c r="G10855" s="2"/>
      <c r="H10855" s="6"/>
      <c r="I10855" s="9"/>
      <c r="J10855" s="9"/>
      <c r="K10855" s="9"/>
    </row>
    <row r="10856" spans="1:11" x14ac:dyDescent="0.25">
      <c r="A10856" s="2"/>
      <c r="B10856" s="2"/>
      <c r="C10856" s="2"/>
      <c r="E10856" s="2"/>
      <c r="G10856" s="2"/>
      <c r="H10856" s="6"/>
      <c r="I10856" s="9"/>
      <c r="J10856" s="9"/>
      <c r="K10856" s="9"/>
    </row>
    <row r="10857" spans="1:11" x14ac:dyDescent="0.25">
      <c r="A10857" s="2"/>
      <c r="B10857" s="2"/>
      <c r="C10857" s="2"/>
      <c r="E10857" s="2"/>
      <c r="G10857" s="2"/>
      <c r="H10857" s="6"/>
      <c r="I10857" s="9"/>
      <c r="J10857" s="9"/>
      <c r="K10857" s="9"/>
    </row>
    <row r="10858" spans="1:11" x14ac:dyDescent="0.25">
      <c r="A10858" s="2"/>
      <c r="B10858" s="2"/>
      <c r="C10858" s="2"/>
      <c r="E10858" s="2"/>
      <c r="G10858" s="2"/>
      <c r="H10858" s="6"/>
      <c r="I10858" s="9"/>
      <c r="J10858" s="9"/>
      <c r="K10858" s="9"/>
    </row>
    <row r="10859" spans="1:11" x14ac:dyDescent="0.25">
      <c r="A10859" s="2"/>
      <c r="B10859" s="2"/>
      <c r="C10859" s="2"/>
      <c r="E10859" s="2"/>
      <c r="G10859" s="2"/>
      <c r="H10859" s="6"/>
      <c r="I10859" s="9"/>
      <c r="J10859" s="9"/>
      <c r="K10859" s="9"/>
    </row>
    <row r="10860" spans="1:11" x14ac:dyDescent="0.25">
      <c r="A10860" s="2"/>
      <c r="B10860" s="2"/>
      <c r="C10860" s="2"/>
      <c r="E10860" s="2"/>
      <c r="G10860" s="2"/>
      <c r="H10860" s="6"/>
      <c r="I10860" s="9"/>
      <c r="J10860" s="9"/>
      <c r="K10860" s="9"/>
    </row>
    <row r="10861" spans="1:11" x14ac:dyDescent="0.25">
      <c r="A10861" s="2"/>
      <c r="B10861" s="2"/>
      <c r="C10861" s="2"/>
      <c r="E10861" s="2"/>
      <c r="G10861" s="2"/>
      <c r="H10861" s="6"/>
      <c r="I10861" s="9"/>
      <c r="J10861" s="9"/>
      <c r="K10861" s="9"/>
    </row>
    <row r="10862" spans="1:11" x14ac:dyDescent="0.25">
      <c r="A10862" s="2"/>
      <c r="B10862" s="2"/>
      <c r="C10862" s="2"/>
      <c r="E10862" s="2"/>
      <c r="G10862" s="2"/>
      <c r="H10862" s="6"/>
      <c r="I10862" s="9"/>
      <c r="J10862" s="9"/>
      <c r="K10862" s="9"/>
    </row>
    <row r="10863" spans="1:11" x14ac:dyDescent="0.25">
      <c r="A10863" s="2"/>
      <c r="B10863" s="2"/>
      <c r="C10863" s="2"/>
      <c r="E10863" s="2"/>
      <c r="G10863" s="2"/>
      <c r="H10863" s="6"/>
      <c r="I10863" s="9"/>
      <c r="J10863" s="9"/>
      <c r="K10863" s="9"/>
    </row>
    <row r="10864" spans="1:11" x14ac:dyDescent="0.25">
      <c r="A10864" s="2"/>
      <c r="B10864" s="2"/>
      <c r="C10864" s="2"/>
      <c r="E10864" s="2"/>
      <c r="G10864" s="2"/>
      <c r="H10864" s="6"/>
      <c r="I10864" s="9"/>
      <c r="J10864" s="9"/>
      <c r="K10864" s="9"/>
    </row>
    <row r="10865" spans="1:11" x14ac:dyDescent="0.25">
      <c r="A10865" s="2"/>
      <c r="B10865" s="2"/>
      <c r="C10865" s="2"/>
      <c r="E10865" s="2"/>
      <c r="G10865" s="2"/>
      <c r="H10865" s="6"/>
      <c r="I10865" s="9"/>
      <c r="J10865" s="9"/>
      <c r="K10865" s="9"/>
    </row>
    <row r="10866" spans="1:11" x14ac:dyDescent="0.25">
      <c r="A10866" s="2"/>
      <c r="B10866" s="2"/>
      <c r="C10866" s="2"/>
      <c r="E10866" s="2"/>
      <c r="G10866" s="2"/>
      <c r="H10866" s="6"/>
      <c r="I10866" s="9"/>
      <c r="J10866" s="9"/>
      <c r="K10866" s="9"/>
    </row>
    <row r="10867" spans="1:11" x14ac:dyDescent="0.25">
      <c r="A10867" s="2"/>
      <c r="B10867" s="2"/>
      <c r="C10867" s="2"/>
      <c r="E10867" s="2"/>
      <c r="G10867" s="2"/>
      <c r="H10867" s="6"/>
      <c r="I10867" s="9"/>
      <c r="J10867" s="9"/>
      <c r="K10867" s="9"/>
    </row>
    <row r="10868" spans="1:11" x14ac:dyDescent="0.25">
      <c r="A10868" s="2"/>
      <c r="B10868" s="2"/>
      <c r="C10868" s="2"/>
      <c r="E10868" s="2"/>
      <c r="G10868" s="2"/>
      <c r="H10868" s="6"/>
      <c r="I10868" s="9"/>
      <c r="J10868" s="9"/>
      <c r="K10868" s="9"/>
    </row>
    <row r="10869" spans="1:11" x14ac:dyDescent="0.25">
      <c r="A10869" s="2"/>
      <c r="B10869" s="2"/>
      <c r="C10869" s="2"/>
      <c r="E10869" s="2"/>
      <c r="G10869" s="2"/>
      <c r="H10869" s="6"/>
      <c r="I10869" s="9"/>
      <c r="J10869" s="9"/>
      <c r="K10869" s="9"/>
    </row>
    <row r="10870" spans="1:11" x14ac:dyDescent="0.25">
      <c r="A10870" s="2"/>
      <c r="B10870" s="2"/>
      <c r="C10870" s="2"/>
      <c r="E10870" s="2"/>
      <c r="G10870" s="2"/>
      <c r="H10870" s="6"/>
      <c r="I10870" s="9"/>
      <c r="J10870" s="9"/>
      <c r="K10870" s="9"/>
    </row>
    <row r="10871" spans="1:11" x14ac:dyDescent="0.25">
      <c r="A10871" s="2"/>
      <c r="B10871" s="2"/>
      <c r="C10871" s="2"/>
      <c r="E10871" s="2"/>
      <c r="G10871" s="2"/>
      <c r="H10871" s="6"/>
      <c r="I10871" s="9"/>
      <c r="J10871" s="9"/>
      <c r="K10871" s="9"/>
    </row>
    <row r="10872" spans="1:11" x14ac:dyDescent="0.25">
      <c r="A10872" s="2"/>
      <c r="B10872" s="2"/>
      <c r="C10872" s="2"/>
      <c r="E10872" s="2"/>
      <c r="G10872" s="2"/>
      <c r="H10872" s="6"/>
      <c r="I10872" s="9"/>
      <c r="J10872" s="9"/>
      <c r="K10872" s="9"/>
    </row>
    <row r="10873" spans="1:11" x14ac:dyDescent="0.25">
      <c r="A10873" s="2"/>
      <c r="B10873" s="2"/>
      <c r="C10873" s="2"/>
      <c r="E10873" s="2"/>
      <c r="G10873" s="2"/>
      <c r="H10873" s="6"/>
      <c r="I10873" s="9"/>
      <c r="J10873" s="9"/>
      <c r="K10873" s="9"/>
    </row>
    <row r="10874" spans="1:11" x14ac:dyDescent="0.25">
      <c r="A10874" s="2"/>
      <c r="B10874" s="2"/>
      <c r="C10874" s="2"/>
      <c r="E10874" s="2"/>
      <c r="G10874" s="2"/>
      <c r="H10874" s="6"/>
      <c r="I10874" s="9"/>
      <c r="J10874" s="9"/>
      <c r="K10874" s="9"/>
    </row>
    <row r="10875" spans="1:11" x14ac:dyDescent="0.25">
      <c r="A10875" s="2"/>
      <c r="B10875" s="2"/>
      <c r="C10875" s="2"/>
      <c r="E10875" s="2"/>
      <c r="G10875" s="2"/>
      <c r="H10875" s="6"/>
      <c r="I10875" s="9"/>
      <c r="J10875" s="9"/>
      <c r="K10875" s="9"/>
    </row>
    <row r="10876" spans="1:11" x14ac:dyDescent="0.25">
      <c r="A10876" s="2"/>
      <c r="B10876" s="2"/>
      <c r="C10876" s="2"/>
      <c r="E10876" s="2"/>
      <c r="G10876" s="2"/>
      <c r="H10876" s="6"/>
      <c r="I10876" s="9"/>
      <c r="J10876" s="9"/>
      <c r="K10876" s="9"/>
    </row>
    <row r="10877" spans="1:11" x14ac:dyDescent="0.25">
      <c r="A10877" s="2"/>
      <c r="B10877" s="2"/>
      <c r="C10877" s="2"/>
      <c r="E10877" s="2"/>
      <c r="G10877" s="2"/>
      <c r="H10877" s="6"/>
      <c r="I10877" s="9"/>
      <c r="J10877" s="9"/>
      <c r="K10877" s="9"/>
    </row>
    <row r="10878" spans="1:11" x14ac:dyDescent="0.25">
      <c r="A10878" s="2"/>
      <c r="B10878" s="2"/>
      <c r="C10878" s="2"/>
      <c r="E10878" s="2"/>
      <c r="G10878" s="2"/>
      <c r="H10878" s="6"/>
      <c r="I10878" s="9"/>
      <c r="J10878" s="9"/>
      <c r="K10878" s="9"/>
    </row>
    <row r="10879" spans="1:11" x14ac:dyDescent="0.25">
      <c r="A10879" s="2"/>
      <c r="B10879" s="2"/>
      <c r="C10879" s="2"/>
      <c r="E10879" s="2"/>
      <c r="G10879" s="2"/>
      <c r="H10879" s="6"/>
      <c r="I10879" s="9"/>
      <c r="J10879" s="9"/>
      <c r="K10879" s="9"/>
    </row>
    <row r="10880" spans="1:11" x14ac:dyDescent="0.25">
      <c r="A10880" s="2"/>
      <c r="B10880" s="2"/>
      <c r="C10880" s="2"/>
      <c r="E10880" s="2"/>
      <c r="G10880" s="2"/>
      <c r="H10880" s="6"/>
      <c r="I10880" s="9"/>
      <c r="J10880" s="9"/>
      <c r="K10880" s="9"/>
    </row>
    <row r="10881" spans="1:11" x14ac:dyDescent="0.25">
      <c r="A10881" s="2"/>
      <c r="B10881" s="2"/>
      <c r="C10881" s="2"/>
      <c r="E10881" s="2"/>
      <c r="G10881" s="2"/>
      <c r="H10881" s="6"/>
      <c r="I10881" s="9"/>
      <c r="J10881" s="9"/>
      <c r="K10881" s="9"/>
    </row>
    <row r="10882" spans="1:11" x14ac:dyDescent="0.25">
      <c r="A10882" s="2"/>
      <c r="B10882" s="2"/>
      <c r="C10882" s="2"/>
      <c r="E10882" s="2"/>
      <c r="G10882" s="2"/>
      <c r="H10882" s="6"/>
      <c r="I10882" s="9"/>
      <c r="J10882" s="9"/>
      <c r="K10882" s="9"/>
    </row>
    <row r="10883" spans="1:11" x14ac:dyDescent="0.25">
      <c r="A10883" s="2"/>
      <c r="B10883" s="2"/>
      <c r="C10883" s="2"/>
      <c r="E10883" s="2"/>
      <c r="G10883" s="2"/>
      <c r="H10883" s="6"/>
      <c r="I10883" s="9"/>
      <c r="J10883" s="9"/>
      <c r="K10883" s="9"/>
    </row>
    <row r="10884" spans="1:11" x14ac:dyDescent="0.25">
      <c r="A10884" s="2"/>
      <c r="B10884" s="2"/>
      <c r="C10884" s="2"/>
      <c r="E10884" s="2"/>
      <c r="G10884" s="2"/>
      <c r="H10884" s="6"/>
      <c r="I10884" s="9"/>
      <c r="J10884" s="9"/>
      <c r="K10884" s="9"/>
    </row>
    <row r="10885" spans="1:11" x14ac:dyDescent="0.25">
      <c r="A10885" s="2"/>
      <c r="B10885" s="2"/>
      <c r="C10885" s="2"/>
      <c r="E10885" s="2"/>
      <c r="G10885" s="2"/>
      <c r="H10885" s="6"/>
      <c r="I10885" s="9"/>
      <c r="J10885" s="9"/>
      <c r="K10885" s="9"/>
    </row>
    <row r="10886" spans="1:11" x14ac:dyDescent="0.25">
      <c r="A10886" s="2"/>
      <c r="B10886" s="2"/>
      <c r="C10886" s="2"/>
      <c r="E10886" s="2"/>
      <c r="G10886" s="2"/>
      <c r="H10886" s="6"/>
      <c r="I10886" s="9"/>
      <c r="J10886" s="9"/>
      <c r="K10886" s="9"/>
    </row>
    <row r="10887" spans="1:11" x14ac:dyDescent="0.25">
      <c r="A10887" s="2"/>
      <c r="B10887" s="2"/>
      <c r="C10887" s="2"/>
      <c r="E10887" s="2"/>
      <c r="G10887" s="2"/>
      <c r="H10887" s="6"/>
      <c r="I10887" s="9"/>
      <c r="J10887" s="9"/>
      <c r="K10887" s="9"/>
    </row>
    <row r="10888" spans="1:11" x14ac:dyDescent="0.25">
      <c r="A10888" s="2"/>
      <c r="B10888" s="2"/>
      <c r="C10888" s="2"/>
      <c r="E10888" s="2"/>
      <c r="G10888" s="2"/>
      <c r="H10888" s="6"/>
      <c r="I10888" s="9"/>
      <c r="J10888" s="9"/>
      <c r="K10888" s="9"/>
    </row>
    <row r="10889" spans="1:11" x14ac:dyDescent="0.25">
      <c r="A10889" s="2"/>
      <c r="B10889" s="2"/>
      <c r="C10889" s="2"/>
      <c r="E10889" s="2"/>
      <c r="G10889" s="2"/>
      <c r="H10889" s="6"/>
      <c r="I10889" s="9"/>
      <c r="J10889" s="9"/>
      <c r="K10889" s="9"/>
    </row>
    <row r="10890" spans="1:11" x14ac:dyDescent="0.25">
      <c r="A10890" s="2"/>
      <c r="B10890" s="2"/>
      <c r="C10890" s="2"/>
      <c r="E10890" s="2"/>
      <c r="G10890" s="2"/>
      <c r="H10890" s="6"/>
      <c r="I10890" s="9"/>
      <c r="J10890" s="9"/>
      <c r="K10890" s="9"/>
    </row>
    <row r="10891" spans="1:11" x14ac:dyDescent="0.25">
      <c r="A10891" s="2"/>
      <c r="B10891" s="2"/>
      <c r="C10891" s="2"/>
      <c r="E10891" s="2"/>
      <c r="G10891" s="2"/>
      <c r="H10891" s="6"/>
      <c r="I10891" s="9"/>
      <c r="J10891" s="9"/>
      <c r="K10891" s="9"/>
    </row>
    <row r="10892" spans="1:11" x14ac:dyDescent="0.25">
      <c r="A10892" s="2"/>
      <c r="B10892" s="2"/>
      <c r="C10892" s="2"/>
      <c r="E10892" s="2"/>
      <c r="G10892" s="2"/>
      <c r="H10892" s="6"/>
      <c r="I10892" s="9"/>
      <c r="J10892" s="9"/>
      <c r="K10892" s="9"/>
    </row>
    <row r="10893" spans="1:11" x14ac:dyDescent="0.25">
      <c r="A10893" s="2"/>
      <c r="B10893" s="2"/>
      <c r="C10893" s="2"/>
      <c r="E10893" s="2"/>
      <c r="G10893" s="2"/>
      <c r="H10893" s="6"/>
      <c r="I10893" s="9"/>
      <c r="J10893" s="9"/>
      <c r="K10893" s="9"/>
    </row>
    <row r="10894" spans="1:11" x14ac:dyDescent="0.25">
      <c r="A10894" s="2"/>
      <c r="B10894" s="2"/>
      <c r="C10894" s="2"/>
      <c r="E10894" s="2"/>
      <c r="G10894" s="2"/>
      <c r="H10894" s="6"/>
      <c r="I10894" s="9"/>
      <c r="J10894" s="9"/>
      <c r="K10894" s="9"/>
    </row>
    <row r="10895" spans="1:11" x14ac:dyDescent="0.25">
      <c r="A10895" s="2"/>
      <c r="B10895" s="2"/>
      <c r="C10895" s="2"/>
      <c r="E10895" s="2"/>
      <c r="G10895" s="2"/>
      <c r="H10895" s="6"/>
      <c r="I10895" s="9"/>
      <c r="J10895" s="9"/>
      <c r="K10895" s="9"/>
    </row>
    <row r="10896" spans="1:11" x14ac:dyDescent="0.25">
      <c r="A10896" s="2"/>
      <c r="B10896" s="2"/>
      <c r="C10896" s="2"/>
      <c r="E10896" s="2"/>
      <c r="G10896" s="2"/>
      <c r="H10896" s="6"/>
      <c r="I10896" s="9"/>
      <c r="J10896" s="9"/>
      <c r="K10896" s="9"/>
    </row>
    <row r="10897" spans="1:11" x14ac:dyDescent="0.25">
      <c r="A10897" s="2"/>
      <c r="B10897" s="2"/>
      <c r="C10897" s="2"/>
      <c r="E10897" s="2"/>
      <c r="G10897" s="2"/>
      <c r="H10897" s="6"/>
      <c r="I10897" s="9"/>
      <c r="J10897" s="9"/>
      <c r="K10897" s="9"/>
    </row>
    <row r="10898" spans="1:11" x14ac:dyDescent="0.25">
      <c r="A10898" s="2"/>
      <c r="B10898" s="2"/>
      <c r="C10898" s="2"/>
      <c r="E10898" s="2"/>
      <c r="G10898" s="2"/>
      <c r="H10898" s="6"/>
      <c r="I10898" s="9"/>
      <c r="J10898" s="9"/>
      <c r="K10898" s="9"/>
    </row>
    <row r="10899" spans="1:11" x14ac:dyDescent="0.25">
      <c r="A10899" s="2"/>
      <c r="B10899" s="2"/>
      <c r="C10899" s="2"/>
      <c r="E10899" s="2"/>
      <c r="G10899" s="2"/>
      <c r="H10899" s="6"/>
      <c r="I10899" s="9"/>
      <c r="J10899" s="9"/>
      <c r="K10899" s="9"/>
    </row>
    <row r="10900" spans="1:11" x14ac:dyDescent="0.25">
      <c r="A10900" s="2"/>
      <c r="B10900" s="2"/>
      <c r="C10900" s="2"/>
      <c r="E10900" s="2"/>
      <c r="G10900" s="2"/>
      <c r="H10900" s="6"/>
      <c r="I10900" s="9"/>
      <c r="J10900" s="9"/>
      <c r="K10900" s="9"/>
    </row>
    <row r="10901" spans="1:11" x14ac:dyDescent="0.25">
      <c r="A10901" s="2"/>
      <c r="B10901" s="2"/>
      <c r="C10901" s="2"/>
      <c r="E10901" s="2"/>
      <c r="G10901" s="2"/>
      <c r="H10901" s="6"/>
      <c r="I10901" s="9"/>
      <c r="J10901" s="9"/>
      <c r="K10901" s="9"/>
    </row>
    <row r="10902" spans="1:11" x14ac:dyDescent="0.25">
      <c r="A10902" s="2"/>
      <c r="B10902" s="2"/>
      <c r="C10902" s="2"/>
      <c r="E10902" s="2"/>
      <c r="G10902" s="2"/>
      <c r="H10902" s="6"/>
      <c r="I10902" s="9"/>
      <c r="J10902" s="9"/>
      <c r="K10902" s="9"/>
    </row>
    <row r="10903" spans="1:11" x14ac:dyDescent="0.25">
      <c r="A10903" s="2"/>
      <c r="B10903" s="2"/>
      <c r="C10903" s="2"/>
      <c r="E10903" s="2"/>
      <c r="G10903" s="2"/>
      <c r="H10903" s="6"/>
      <c r="I10903" s="9"/>
      <c r="J10903" s="9"/>
      <c r="K10903" s="9"/>
    </row>
    <row r="10904" spans="1:11" x14ac:dyDescent="0.25">
      <c r="A10904" s="2"/>
      <c r="B10904" s="2"/>
      <c r="C10904" s="2"/>
      <c r="E10904" s="2"/>
      <c r="G10904" s="2"/>
      <c r="H10904" s="6"/>
      <c r="I10904" s="9"/>
      <c r="J10904" s="9"/>
      <c r="K10904" s="9"/>
    </row>
    <row r="10905" spans="1:11" x14ac:dyDescent="0.25">
      <c r="A10905" s="2"/>
      <c r="B10905" s="2"/>
      <c r="C10905" s="2"/>
      <c r="E10905" s="2"/>
      <c r="G10905" s="2"/>
      <c r="H10905" s="6"/>
      <c r="I10905" s="9"/>
      <c r="J10905" s="9"/>
      <c r="K10905" s="9"/>
    </row>
    <row r="10906" spans="1:11" x14ac:dyDescent="0.25">
      <c r="A10906" s="2"/>
      <c r="B10906" s="2"/>
      <c r="C10906" s="2"/>
      <c r="E10906" s="2"/>
      <c r="G10906" s="2"/>
      <c r="H10906" s="6"/>
      <c r="I10906" s="9"/>
      <c r="J10906" s="9"/>
      <c r="K10906" s="9"/>
    </row>
    <row r="10907" spans="1:11" x14ac:dyDescent="0.25">
      <c r="A10907" s="2"/>
      <c r="B10907" s="2"/>
      <c r="C10907" s="2"/>
      <c r="E10907" s="2"/>
      <c r="G10907" s="2"/>
      <c r="H10907" s="6"/>
      <c r="I10907" s="9"/>
      <c r="J10907" s="9"/>
      <c r="K10907" s="9"/>
    </row>
    <row r="10908" spans="1:11" x14ac:dyDescent="0.25">
      <c r="A10908" s="2"/>
      <c r="B10908" s="2"/>
      <c r="C10908" s="2"/>
      <c r="E10908" s="2"/>
      <c r="G10908" s="2"/>
      <c r="H10908" s="6"/>
      <c r="I10908" s="9"/>
      <c r="J10908" s="9"/>
      <c r="K10908" s="9"/>
    </row>
    <row r="10909" spans="1:11" x14ac:dyDescent="0.25">
      <c r="A10909" s="2"/>
      <c r="B10909" s="2"/>
      <c r="C10909" s="2"/>
      <c r="E10909" s="2"/>
      <c r="G10909" s="2"/>
      <c r="H10909" s="6"/>
      <c r="I10909" s="9"/>
      <c r="J10909" s="9"/>
      <c r="K10909" s="9"/>
    </row>
    <row r="10910" spans="1:11" x14ac:dyDescent="0.25">
      <c r="A10910" s="2"/>
      <c r="B10910" s="2"/>
      <c r="C10910" s="2"/>
      <c r="E10910" s="2"/>
      <c r="G10910" s="2"/>
      <c r="H10910" s="6"/>
      <c r="I10910" s="9"/>
      <c r="J10910" s="9"/>
      <c r="K10910" s="9"/>
    </row>
    <row r="10911" spans="1:11" x14ac:dyDescent="0.25">
      <c r="A10911" s="2"/>
      <c r="B10911" s="2"/>
      <c r="C10911" s="2"/>
      <c r="E10911" s="2"/>
      <c r="G10911" s="2"/>
      <c r="H10911" s="6"/>
      <c r="I10911" s="9"/>
      <c r="J10911" s="9"/>
      <c r="K10911" s="9"/>
    </row>
    <row r="10912" spans="1:11" x14ac:dyDescent="0.25">
      <c r="A10912" s="2"/>
      <c r="B10912" s="2"/>
      <c r="C10912" s="2"/>
      <c r="E10912" s="2"/>
      <c r="G10912" s="2"/>
      <c r="H10912" s="6"/>
      <c r="I10912" s="9"/>
      <c r="J10912" s="9"/>
      <c r="K10912" s="9"/>
    </row>
    <row r="10913" spans="1:11" x14ac:dyDescent="0.25">
      <c r="A10913" s="2"/>
      <c r="B10913" s="2"/>
      <c r="C10913" s="2"/>
      <c r="E10913" s="2"/>
      <c r="G10913" s="2"/>
      <c r="H10913" s="6"/>
      <c r="I10913" s="9"/>
      <c r="J10913" s="9"/>
      <c r="K10913" s="9"/>
    </row>
    <row r="10914" spans="1:11" x14ac:dyDescent="0.25">
      <c r="A10914" s="2"/>
      <c r="B10914" s="2"/>
      <c r="C10914" s="2"/>
      <c r="E10914" s="2"/>
      <c r="G10914" s="2"/>
      <c r="H10914" s="6"/>
      <c r="I10914" s="9"/>
      <c r="J10914" s="9"/>
      <c r="K10914" s="9"/>
    </row>
    <row r="10915" spans="1:11" x14ac:dyDescent="0.25">
      <c r="A10915" s="2"/>
      <c r="B10915" s="2"/>
      <c r="C10915" s="2"/>
      <c r="E10915" s="2"/>
      <c r="G10915" s="2"/>
      <c r="H10915" s="6"/>
      <c r="I10915" s="9"/>
      <c r="J10915" s="9"/>
      <c r="K10915" s="9"/>
    </row>
    <row r="10916" spans="1:11" x14ac:dyDescent="0.25">
      <c r="A10916" s="2"/>
      <c r="B10916" s="2"/>
      <c r="C10916" s="2"/>
      <c r="E10916" s="2"/>
      <c r="G10916" s="2"/>
      <c r="H10916" s="6"/>
      <c r="I10916" s="9"/>
      <c r="J10916" s="9"/>
      <c r="K10916" s="9"/>
    </row>
    <row r="10917" spans="1:11" x14ac:dyDescent="0.25">
      <c r="A10917" s="2"/>
      <c r="B10917" s="2"/>
      <c r="C10917" s="2"/>
      <c r="E10917" s="2"/>
      <c r="G10917" s="2"/>
      <c r="H10917" s="6"/>
      <c r="I10917" s="9"/>
      <c r="J10917" s="9"/>
      <c r="K10917" s="9"/>
    </row>
    <row r="10918" spans="1:11" x14ac:dyDescent="0.25">
      <c r="A10918" s="2"/>
      <c r="B10918" s="2"/>
      <c r="C10918" s="2"/>
      <c r="E10918" s="2"/>
      <c r="G10918" s="2"/>
      <c r="H10918" s="6"/>
      <c r="I10918" s="9"/>
      <c r="J10918" s="9"/>
      <c r="K10918" s="9"/>
    </row>
    <row r="10919" spans="1:11" x14ac:dyDescent="0.25">
      <c r="A10919" s="2"/>
      <c r="B10919" s="2"/>
      <c r="C10919" s="2"/>
      <c r="E10919" s="2"/>
      <c r="G10919" s="2"/>
      <c r="H10919" s="6"/>
      <c r="I10919" s="9"/>
      <c r="J10919" s="9"/>
      <c r="K10919" s="9"/>
    </row>
    <row r="10920" spans="1:11" x14ac:dyDescent="0.25">
      <c r="A10920" s="2"/>
      <c r="B10920" s="2"/>
      <c r="C10920" s="2"/>
      <c r="E10920" s="2"/>
      <c r="G10920" s="2"/>
      <c r="H10920" s="6"/>
      <c r="I10920" s="9"/>
      <c r="J10920" s="9"/>
      <c r="K10920" s="9"/>
    </row>
    <row r="10921" spans="1:11" x14ac:dyDescent="0.25">
      <c r="A10921" s="2"/>
      <c r="B10921" s="2"/>
      <c r="C10921" s="2"/>
      <c r="E10921" s="2"/>
      <c r="G10921" s="2"/>
      <c r="H10921" s="6"/>
      <c r="I10921" s="9"/>
      <c r="J10921" s="9"/>
      <c r="K10921" s="9"/>
    </row>
    <row r="10922" spans="1:11" x14ac:dyDescent="0.25">
      <c r="A10922" s="2"/>
      <c r="B10922" s="2"/>
      <c r="C10922" s="2"/>
      <c r="E10922" s="2"/>
      <c r="G10922" s="2"/>
      <c r="H10922" s="6"/>
      <c r="I10922" s="9"/>
      <c r="J10922" s="9"/>
      <c r="K10922" s="9"/>
    </row>
    <row r="10923" spans="1:11" x14ac:dyDescent="0.25">
      <c r="A10923" s="2"/>
      <c r="B10923" s="2"/>
      <c r="C10923" s="2"/>
      <c r="E10923" s="2"/>
      <c r="G10923" s="2"/>
      <c r="H10923" s="6"/>
      <c r="I10923" s="9"/>
      <c r="J10923" s="9"/>
      <c r="K10923" s="9"/>
    </row>
    <row r="10924" spans="1:11" x14ac:dyDescent="0.25">
      <c r="A10924" s="2"/>
      <c r="B10924" s="2"/>
      <c r="C10924" s="2"/>
      <c r="E10924" s="2"/>
      <c r="G10924" s="2"/>
      <c r="H10924" s="6"/>
      <c r="I10924" s="9"/>
      <c r="J10924" s="9"/>
      <c r="K10924" s="9"/>
    </row>
    <row r="10925" spans="1:11" x14ac:dyDescent="0.25">
      <c r="A10925" s="2"/>
      <c r="B10925" s="2"/>
      <c r="C10925" s="2"/>
      <c r="E10925" s="2"/>
      <c r="G10925" s="2"/>
      <c r="H10925" s="6"/>
      <c r="I10925" s="9"/>
      <c r="J10925" s="9"/>
      <c r="K10925" s="9"/>
    </row>
    <row r="10926" spans="1:11" x14ac:dyDescent="0.25">
      <c r="A10926" s="2"/>
      <c r="B10926" s="2"/>
      <c r="C10926" s="2"/>
      <c r="E10926" s="2"/>
      <c r="G10926" s="2"/>
      <c r="H10926" s="6"/>
      <c r="I10926" s="9"/>
      <c r="J10926" s="9"/>
      <c r="K10926" s="9"/>
    </row>
    <row r="10927" spans="1:11" x14ac:dyDescent="0.25">
      <c r="A10927" s="2"/>
      <c r="B10927" s="2"/>
      <c r="C10927" s="2"/>
      <c r="E10927" s="2"/>
      <c r="G10927" s="2"/>
      <c r="H10927" s="6"/>
      <c r="I10927" s="9"/>
      <c r="J10927" s="9"/>
      <c r="K10927" s="9"/>
    </row>
    <row r="10928" spans="1:11" x14ac:dyDescent="0.25">
      <c r="A10928" s="2"/>
      <c r="B10928" s="2"/>
      <c r="C10928" s="2"/>
      <c r="E10928" s="2"/>
      <c r="G10928" s="2"/>
      <c r="H10928" s="6"/>
      <c r="I10928" s="9"/>
      <c r="J10928" s="9"/>
      <c r="K10928" s="9"/>
    </row>
    <row r="10929" spans="1:11" x14ac:dyDescent="0.25">
      <c r="A10929" s="2"/>
      <c r="B10929" s="2"/>
      <c r="C10929" s="2"/>
      <c r="E10929" s="2"/>
      <c r="G10929" s="2"/>
      <c r="H10929" s="6"/>
      <c r="I10929" s="9"/>
      <c r="J10929" s="9"/>
      <c r="K10929" s="9"/>
    </row>
    <row r="10930" spans="1:11" x14ac:dyDescent="0.25">
      <c r="A10930" s="2"/>
      <c r="B10930" s="2"/>
      <c r="C10930" s="2"/>
      <c r="E10930" s="2"/>
      <c r="G10930" s="2"/>
      <c r="H10930" s="6"/>
      <c r="I10930" s="9"/>
      <c r="J10930" s="9"/>
      <c r="K10930" s="9"/>
    </row>
    <row r="10931" spans="1:11" x14ac:dyDescent="0.25">
      <c r="A10931" s="2"/>
      <c r="B10931" s="2"/>
      <c r="C10931" s="2"/>
      <c r="E10931" s="2"/>
      <c r="G10931" s="2"/>
      <c r="H10931" s="6"/>
      <c r="I10931" s="9"/>
      <c r="J10931" s="9"/>
      <c r="K10931" s="9"/>
    </row>
    <row r="10932" spans="1:11" x14ac:dyDescent="0.25">
      <c r="A10932" s="2"/>
      <c r="B10932" s="2"/>
      <c r="C10932" s="2"/>
      <c r="E10932" s="2"/>
      <c r="G10932" s="2"/>
      <c r="H10932" s="6"/>
      <c r="I10932" s="9"/>
      <c r="J10932" s="9"/>
      <c r="K10932" s="9"/>
    </row>
    <row r="10933" spans="1:11" x14ac:dyDescent="0.25">
      <c r="A10933" s="2"/>
      <c r="B10933" s="2"/>
      <c r="C10933" s="2"/>
      <c r="E10933" s="2"/>
      <c r="G10933" s="2"/>
      <c r="H10933" s="6"/>
      <c r="I10933" s="9"/>
      <c r="J10933" s="9"/>
      <c r="K10933" s="9"/>
    </row>
    <row r="10934" spans="1:11" x14ac:dyDescent="0.25">
      <c r="A10934" s="2"/>
      <c r="B10934" s="2"/>
      <c r="C10934" s="2"/>
      <c r="E10934" s="2"/>
      <c r="G10934" s="2"/>
      <c r="H10934" s="6"/>
      <c r="I10934" s="9"/>
      <c r="J10934" s="9"/>
      <c r="K10934" s="9"/>
    </row>
    <row r="10935" spans="1:11" x14ac:dyDescent="0.25">
      <c r="A10935" s="2"/>
      <c r="B10935" s="2"/>
      <c r="C10935" s="2"/>
      <c r="E10935" s="2"/>
      <c r="G10935" s="2"/>
      <c r="H10935" s="6"/>
      <c r="I10935" s="9"/>
      <c r="J10935" s="9"/>
      <c r="K10935" s="9"/>
    </row>
    <row r="10936" spans="1:11" x14ac:dyDescent="0.25">
      <c r="A10936" s="2"/>
      <c r="B10936" s="2"/>
      <c r="C10936" s="2"/>
      <c r="E10936" s="2"/>
      <c r="G10936" s="2"/>
      <c r="H10936" s="6"/>
      <c r="I10936" s="9"/>
      <c r="J10936" s="9"/>
      <c r="K10936" s="9"/>
    </row>
    <row r="10937" spans="1:11" x14ac:dyDescent="0.25">
      <c r="A10937" s="2"/>
      <c r="B10937" s="2"/>
      <c r="C10937" s="2"/>
      <c r="E10937" s="2"/>
      <c r="G10937" s="2"/>
      <c r="H10937" s="6"/>
      <c r="I10937" s="9"/>
      <c r="J10937" s="9"/>
      <c r="K10937" s="9"/>
    </row>
    <row r="10938" spans="1:11" x14ac:dyDescent="0.25">
      <c r="A10938" s="2"/>
      <c r="B10938" s="2"/>
      <c r="C10938" s="2"/>
      <c r="E10938" s="2"/>
      <c r="G10938" s="2"/>
      <c r="H10938" s="6"/>
      <c r="I10938" s="9"/>
      <c r="J10938" s="9"/>
      <c r="K10938" s="9"/>
    </row>
    <row r="10939" spans="1:11" x14ac:dyDescent="0.25">
      <c r="A10939" s="2"/>
      <c r="B10939" s="2"/>
      <c r="C10939" s="2"/>
      <c r="E10939" s="2"/>
      <c r="G10939" s="2"/>
      <c r="H10939" s="6"/>
      <c r="I10939" s="9"/>
      <c r="J10939" s="9"/>
      <c r="K10939" s="9"/>
    </row>
    <row r="10940" spans="1:11" x14ac:dyDescent="0.25">
      <c r="A10940" s="2"/>
      <c r="B10940" s="2"/>
      <c r="C10940" s="2"/>
      <c r="E10940" s="2"/>
      <c r="G10940" s="2"/>
      <c r="H10940" s="6"/>
      <c r="I10940" s="9"/>
      <c r="J10940" s="9"/>
      <c r="K10940" s="9"/>
    </row>
    <row r="10941" spans="1:11" x14ac:dyDescent="0.25">
      <c r="A10941" s="2"/>
      <c r="B10941" s="2"/>
      <c r="C10941" s="2"/>
      <c r="E10941" s="2"/>
      <c r="G10941" s="2"/>
      <c r="H10941" s="6"/>
      <c r="I10941" s="9"/>
      <c r="J10941" s="9"/>
      <c r="K10941" s="9"/>
    </row>
    <row r="10942" spans="1:11" x14ac:dyDescent="0.25">
      <c r="A10942" s="2"/>
      <c r="B10942" s="2"/>
      <c r="C10942" s="2"/>
      <c r="E10942" s="2"/>
      <c r="G10942" s="2"/>
      <c r="H10942" s="6"/>
      <c r="I10942" s="9"/>
      <c r="J10942" s="9"/>
      <c r="K10942" s="9"/>
    </row>
    <row r="10943" spans="1:11" x14ac:dyDescent="0.25">
      <c r="A10943" s="2"/>
      <c r="B10943" s="2"/>
      <c r="C10943" s="2"/>
      <c r="E10943" s="2"/>
      <c r="G10943" s="2"/>
      <c r="H10943" s="6"/>
      <c r="I10943" s="9"/>
      <c r="J10943" s="9"/>
      <c r="K10943" s="9"/>
    </row>
    <row r="10944" spans="1:11" x14ac:dyDescent="0.25">
      <c r="A10944" s="2"/>
      <c r="B10944" s="2"/>
      <c r="C10944" s="2"/>
      <c r="E10944" s="2"/>
      <c r="G10944" s="2"/>
      <c r="H10944" s="6"/>
      <c r="I10944" s="9"/>
      <c r="J10944" s="9"/>
      <c r="K10944" s="9"/>
    </row>
    <row r="10945" spans="1:11" x14ac:dyDescent="0.25">
      <c r="A10945" s="2"/>
      <c r="B10945" s="2"/>
      <c r="C10945" s="2"/>
      <c r="E10945" s="2"/>
      <c r="G10945" s="2"/>
      <c r="H10945" s="6"/>
      <c r="I10945" s="9"/>
      <c r="J10945" s="9"/>
      <c r="K10945" s="9"/>
    </row>
    <row r="10946" spans="1:11" x14ac:dyDescent="0.25">
      <c r="A10946" s="2"/>
      <c r="B10946" s="2"/>
      <c r="C10946" s="2"/>
      <c r="E10946" s="2"/>
      <c r="G10946" s="2"/>
      <c r="H10946" s="6"/>
      <c r="I10946" s="9"/>
      <c r="J10946" s="9"/>
      <c r="K10946" s="9"/>
    </row>
    <row r="10947" spans="1:11" x14ac:dyDescent="0.25">
      <c r="A10947" s="2"/>
      <c r="B10947" s="2"/>
      <c r="C10947" s="2"/>
      <c r="E10947" s="2"/>
      <c r="G10947" s="2"/>
      <c r="H10947" s="6"/>
      <c r="I10947" s="9"/>
      <c r="J10947" s="9"/>
      <c r="K10947" s="9"/>
    </row>
    <row r="10948" spans="1:11" x14ac:dyDescent="0.25">
      <c r="A10948" s="2"/>
      <c r="B10948" s="2"/>
      <c r="C10948" s="2"/>
      <c r="E10948" s="2"/>
      <c r="G10948" s="2"/>
      <c r="H10948" s="6"/>
      <c r="I10948" s="9"/>
      <c r="J10948" s="9"/>
      <c r="K10948" s="9"/>
    </row>
    <row r="10949" spans="1:11" x14ac:dyDescent="0.25">
      <c r="A10949" s="2"/>
      <c r="B10949" s="2"/>
      <c r="C10949" s="2"/>
      <c r="E10949" s="2"/>
      <c r="G10949" s="2"/>
      <c r="H10949" s="6"/>
      <c r="I10949" s="9"/>
      <c r="J10949" s="9"/>
      <c r="K10949" s="9"/>
    </row>
    <row r="10950" spans="1:11" x14ac:dyDescent="0.25">
      <c r="A10950" s="2"/>
      <c r="B10950" s="2"/>
      <c r="C10950" s="2"/>
      <c r="E10950" s="2"/>
      <c r="G10950" s="2"/>
      <c r="H10950" s="6"/>
      <c r="I10950" s="9"/>
      <c r="J10950" s="9"/>
      <c r="K10950" s="9"/>
    </row>
    <row r="10951" spans="1:11" x14ac:dyDescent="0.25">
      <c r="A10951" s="2"/>
      <c r="B10951" s="2"/>
      <c r="C10951" s="2"/>
      <c r="E10951" s="2"/>
      <c r="G10951" s="2"/>
      <c r="H10951" s="6"/>
      <c r="I10951" s="9"/>
      <c r="J10951" s="9"/>
      <c r="K10951" s="9"/>
    </row>
    <row r="10952" spans="1:11" x14ac:dyDescent="0.25">
      <c r="A10952" s="2"/>
      <c r="B10952" s="2"/>
      <c r="C10952" s="2"/>
      <c r="E10952" s="2"/>
      <c r="G10952" s="2"/>
      <c r="H10952" s="6"/>
      <c r="I10952" s="9"/>
      <c r="J10952" s="9"/>
      <c r="K10952" s="9"/>
    </row>
    <row r="10953" spans="1:11" x14ac:dyDescent="0.25">
      <c r="A10953" s="2"/>
      <c r="B10953" s="2"/>
      <c r="C10953" s="2"/>
      <c r="E10953" s="2"/>
      <c r="G10953" s="2"/>
      <c r="H10953" s="6"/>
      <c r="I10953" s="9"/>
      <c r="J10953" s="9"/>
      <c r="K10953" s="9"/>
    </row>
    <row r="10954" spans="1:11" x14ac:dyDescent="0.25">
      <c r="A10954" s="2"/>
      <c r="B10954" s="2"/>
      <c r="C10954" s="2"/>
      <c r="E10954" s="2"/>
      <c r="G10954" s="2"/>
      <c r="H10954" s="6"/>
      <c r="I10954" s="9"/>
      <c r="J10954" s="9"/>
      <c r="K10954" s="9"/>
    </row>
    <row r="10955" spans="1:11" x14ac:dyDescent="0.25">
      <c r="A10955" s="2"/>
      <c r="B10955" s="2"/>
      <c r="C10955" s="2"/>
      <c r="E10955" s="2"/>
      <c r="G10955" s="2"/>
      <c r="H10955" s="6"/>
      <c r="I10955" s="9"/>
      <c r="J10955" s="9"/>
      <c r="K10955" s="9"/>
    </row>
    <row r="10956" spans="1:11" x14ac:dyDescent="0.25">
      <c r="A10956" s="2"/>
      <c r="B10956" s="2"/>
      <c r="C10956" s="2"/>
      <c r="E10956" s="2"/>
      <c r="G10956" s="2"/>
      <c r="H10956" s="6"/>
      <c r="I10956" s="9"/>
      <c r="J10956" s="9"/>
      <c r="K10956" s="9"/>
    </row>
    <row r="10957" spans="1:11" x14ac:dyDescent="0.25">
      <c r="A10957" s="2"/>
      <c r="B10957" s="2"/>
      <c r="C10957" s="2"/>
      <c r="E10957" s="2"/>
      <c r="G10957" s="2"/>
      <c r="H10957" s="6"/>
      <c r="I10957" s="9"/>
      <c r="J10957" s="9"/>
      <c r="K10957" s="9"/>
    </row>
    <row r="10958" spans="1:11" x14ac:dyDescent="0.25">
      <c r="A10958" s="2"/>
      <c r="B10958" s="2"/>
      <c r="C10958" s="2"/>
      <c r="E10958" s="2"/>
      <c r="G10958" s="2"/>
      <c r="H10958" s="6"/>
      <c r="I10958" s="9"/>
      <c r="J10958" s="9"/>
      <c r="K10958" s="9"/>
    </row>
    <row r="10959" spans="1:11" x14ac:dyDescent="0.25">
      <c r="A10959" s="2"/>
      <c r="B10959" s="2"/>
      <c r="C10959" s="2"/>
      <c r="E10959" s="2"/>
      <c r="G10959" s="2"/>
      <c r="H10959" s="6"/>
      <c r="I10959" s="9"/>
      <c r="J10959" s="9"/>
      <c r="K10959" s="9"/>
    </row>
    <row r="10960" spans="1:11" x14ac:dyDescent="0.25">
      <c r="A10960" s="2"/>
      <c r="B10960" s="2"/>
      <c r="C10960" s="2"/>
      <c r="E10960" s="2"/>
      <c r="G10960" s="2"/>
      <c r="H10960" s="6"/>
      <c r="I10960" s="9"/>
      <c r="J10960" s="9"/>
      <c r="K10960" s="9"/>
    </row>
    <row r="10961" spans="1:11" x14ac:dyDescent="0.25">
      <c r="A10961" s="2"/>
      <c r="B10961" s="2"/>
      <c r="C10961" s="2"/>
      <c r="E10961" s="2"/>
      <c r="G10961" s="2"/>
      <c r="H10961" s="6"/>
      <c r="I10961" s="9"/>
      <c r="J10961" s="9"/>
      <c r="K10961" s="9"/>
    </row>
    <row r="10962" spans="1:11" x14ac:dyDescent="0.25">
      <c r="A10962" s="2"/>
      <c r="B10962" s="2"/>
      <c r="C10962" s="2"/>
      <c r="E10962" s="2"/>
      <c r="G10962" s="2"/>
      <c r="H10962" s="6"/>
      <c r="I10962" s="9"/>
      <c r="J10962" s="9"/>
      <c r="K10962" s="9"/>
    </row>
    <row r="10963" spans="1:11" x14ac:dyDescent="0.25">
      <c r="A10963" s="2"/>
      <c r="B10963" s="2"/>
      <c r="C10963" s="2"/>
      <c r="E10963" s="2"/>
      <c r="G10963" s="2"/>
      <c r="H10963" s="6"/>
      <c r="I10963" s="9"/>
      <c r="J10963" s="9"/>
      <c r="K10963" s="9"/>
    </row>
    <row r="10964" spans="1:11" x14ac:dyDescent="0.25">
      <c r="A10964" s="2"/>
      <c r="B10964" s="2"/>
      <c r="C10964" s="2"/>
      <c r="E10964" s="2"/>
      <c r="G10964" s="2"/>
      <c r="H10964" s="6"/>
      <c r="I10964" s="9"/>
      <c r="J10964" s="9"/>
      <c r="K10964" s="9"/>
    </row>
    <row r="10965" spans="1:11" x14ac:dyDescent="0.25">
      <c r="A10965" s="2"/>
      <c r="B10965" s="2"/>
      <c r="C10965" s="2"/>
      <c r="E10965" s="2"/>
      <c r="G10965" s="2"/>
      <c r="H10965" s="6"/>
      <c r="I10965" s="9"/>
      <c r="J10965" s="9"/>
      <c r="K10965" s="9"/>
    </row>
    <row r="10966" spans="1:11" x14ac:dyDescent="0.25">
      <c r="A10966" s="2"/>
      <c r="B10966" s="2"/>
      <c r="C10966" s="2"/>
      <c r="E10966" s="2"/>
      <c r="G10966" s="2"/>
      <c r="H10966" s="6"/>
      <c r="I10966" s="9"/>
      <c r="J10966" s="9"/>
      <c r="K10966" s="9"/>
    </row>
    <row r="10967" spans="1:11" x14ac:dyDescent="0.25">
      <c r="A10967" s="2"/>
      <c r="B10967" s="2"/>
      <c r="C10967" s="2"/>
      <c r="E10967" s="2"/>
      <c r="G10967" s="2"/>
      <c r="H10967" s="6"/>
      <c r="I10967" s="9"/>
      <c r="J10967" s="9"/>
      <c r="K10967" s="9"/>
    </row>
    <row r="10968" spans="1:11" x14ac:dyDescent="0.25">
      <c r="A10968" s="2"/>
      <c r="B10968" s="2"/>
      <c r="C10968" s="2"/>
      <c r="E10968" s="2"/>
      <c r="G10968" s="2"/>
      <c r="H10968" s="6"/>
      <c r="I10968" s="9"/>
      <c r="J10968" s="9"/>
      <c r="K10968" s="9"/>
    </row>
    <row r="10969" spans="1:11" x14ac:dyDescent="0.25">
      <c r="A10969" s="2"/>
      <c r="B10969" s="2"/>
      <c r="C10969" s="2"/>
      <c r="E10969" s="2"/>
      <c r="G10969" s="2"/>
      <c r="H10969" s="6"/>
      <c r="I10969" s="9"/>
      <c r="J10969" s="9"/>
      <c r="K10969" s="9"/>
    </row>
    <row r="10970" spans="1:11" x14ac:dyDescent="0.25">
      <c r="A10970" s="2"/>
      <c r="B10970" s="2"/>
      <c r="C10970" s="2"/>
      <c r="E10970" s="2"/>
      <c r="G10970" s="2"/>
      <c r="H10970" s="6"/>
      <c r="I10970" s="9"/>
      <c r="J10970" s="9"/>
      <c r="K10970" s="9"/>
    </row>
    <row r="10971" spans="1:11" x14ac:dyDescent="0.25">
      <c r="A10971" s="2"/>
      <c r="B10971" s="2"/>
      <c r="C10971" s="2"/>
      <c r="E10971" s="2"/>
      <c r="G10971" s="2"/>
      <c r="H10971" s="6"/>
      <c r="I10971" s="9"/>
      <c r="J10971" s="9"/>
      <c r="K10971" s="9"/>
    </row>
    <row r="10972" spans="1:11" x14ac:dyDescent="0.25">
      <c r="A10972" s="2"/>
      <c r="B10972" s="2"/>
      <c r="C10972" s="2"/>
      <c r="E10972" s="2"/>
      <c r="G10972" s="2"/>
      <c r="H10972" s="6"/>
      <c r="I10972" s="9"/>
      <c r="J10972" s="9"/>
      <c r="K10972" s="9"/>
    </row>
    <row r="10973" spans="1:11" x14ac:dyDescent="0.25">
      <c r="A10973" s="2"/>
      <c r="B10973" s="2"/>
      <c r="C10973" s="2"/>
      <c r="E10973" s="2"/>
      <c r="G10973" s="2"/>
      <c r="H10973" s="6"/>
      <c r="I10973" s="9"/>
      <c r="J10973" s="9"/>
      <c r="K10973" s="9"/>
    </row>
    <row r="10974" spans="1:11" x14ac:dyDescent="0.25">
      <c r="A10974" s="2"/>
      <c r="B10974" s="2"/>
      <c r="C10974" s="2"/>
      <c r="E10974" s="2"/>
      <c r="G10974" s="2"/>
      <c r="H10974" s="6"/>
      <c r="I10974" s="9"/>
      <c r="J10974" s="9"/>
      <c r="K10974" s="9"/>
    </row>
    <row r="10975" spans="1:11" x14ac:dyDescent="0.25">
      <c r="A10975" s="2"/>
      <c r="B10975" s="2"/>
      <c r="C10975" s="2"/>
      <c r="E10975" s="2"/>
      <c r="G10975" s="2"/>
      <c r="H10975" s="6"/>
      <c r="I10975" s="9"/>
      <c r="J10975" s="9"/>
      <c r="K10975" s="9"/>
    </row>
    <row r="10976" spans="1:11" x14ac:dyDescent="0.25">
      <c r="A10976" s="2"/>
      <c r="B10976" s="2"/>
      <c r="C10976" s="2"/>
      <c r="E10976" s="2"/>
      <c r="G10976" s="2"/>
      <c r="H10976" s="6"/>
      <c r="I10976" s="9"/>
      <c r="J10976" s="9"/>
      <c r="K10976" s="9"/>
    </row>
    <row r="10977" spans="1:11" x14ac:dyDescent="0.25">
      <c r="A10977" s="2"/>
      <c r="B10977" s="2"/>
      <c r="C10977" s="2"/>
      <c r="E10977" s="2"/>
      <c r="G10977" s="2"/>
      <c r="H10977" s="6"/>
      <c r="I10977" s="9"/>
      <c r="J10977" s="9"/>
      <c r="K10977" s="9"/>
    </row>
    <row r="10978" spans="1:11" x14ac:dyDescent="0.25">
      <c r="A10978" s="2"/>
      <c r="B10978" s="2"/>
      <c r="C10978" s="2"/>
      <c r="E10978" s="2"/>
      <c r="G10978" s="2"/>
      <c r="H10978" s="6"/>
      <c r="I10978" s="9"/>
      <c r="J10978" s="9"/>
      <c r="K10978" s="9"/>
    </row>
    <row r="10979" spans="1:11" x14ac:dyDescent="0.25">
      <c r="A10979" s="2"/>
      <c r="B10979" s="2"/>
      <c r="C10979" s="2"/>
      <c r="E10979" s="2"/>
      <c r="G10979" s="2"/>
      <c r="H10979" s="6"/>
      <c r="I10979" s="9"/>
      <c r="J10979" s="9"/>
      <c r="K10979" s="9"/>
    </row>
    <row r="10980" spans="1:11" x14ac:dyDescent="0.25">
      <c r="A10980" s="2"/>
      <c r="B10980" s="2"/>
      <c r="C10980" s="2"/>
      <c r="E10980" s="2"/>
      <c r="G10980" s="2"/>
      <c r="H10980" s="6"/>
      <c r="I10980" s="9"/>
      <c r="J10980" s="9"/>
      <c r="K10980" s="9"/>
    </row>
    <row r="10981" spans="1:11" x14ac:dyDescent="0.25">
      <c r="A10981" s="2"/>
      <c r="B10981" s="2"/>
      <c r="C10981" s="2"/>
      <c r="E10981" s="2"/>
      <c r="G10981" s="2"/>
      <c r="H10981" s="6"/>
      <c r="I10981" s="9"/>
      <c r="J10981" s="9"/>
      <c r="K10981" s="9"/>
    </row>
    <row r="10982" spans="1:11" x14ac:dyDescent="0.25">
      <c r="A10982" s="2"/>
      <c r="B10982" s="2"/>
      <c r="C10982" s="2"/>
      <c r="E10982" s="2"/>
      <c r="G10982" s="2"/>
      <c r="H10982" s="6"/>
      <c r="I10982" s="9"/>
      <c r="J10982" s="9"/>
      <c r="K10982" s="9"/>
    </row>
    <row r="10983" spans="1:11" x14ac:dyDescent="0.25">
      <c r="A10983" s="2"/>
      <c r="B10983" s="2"/>
      <c r="C10983" s="2"/>
      <c r="E10983" s="2"/>
      <c r="G10983" s="2"/>
      <c r="H10983" s="6"/>
      <c r="I10983" s="9"/>
      <c r="J10983" s="9"/>
      <c r="K10983" s="9"/>
    </row>
    <row r="10984" spans="1:11" x14ac:dyDescent="0.25">
      <c r="A10984" s="2"/>
      <c r="B10984" s="2"/>
      <c r="C10984" s="2"/>
      <c r="E10984" s="2"/>
      <c r="G10984" s="2"/>
      <c r="H10984" s="6"/>
      <c r="I10984" s="9"/>
      <c r="J10984" s="9"/>
      <c r="K10984" s="9"/>
    </row>
    <row r="10985" spans="1:11" x14ac:dyDescent="0.25">
      <c r="A10985" s="2"/>
      <c r="B10985" s="2"/>
      <c r="C10985" s="2"/>
      <c r="E10985" s="2"/>
      <c r="G10985" s="2"/>
      <c r="H10985" s="6"/>
      <c r="I10985" s="9"/>
      <c r="J10985" s="9"/>
      <c r="K10985" s="9"/>
    </row>
    <row r="10986" spans="1:11" x14ac:dyDescent="0.25">
      <c r="A10986" s="2"/>
      <c r="B10986" s="2"/>
      <c r="C10986" s="2"/>
      <c r="E10986" s="2"/>
      <c r="G10986" s="2"/>
      <c r="H10986" s="6"/>
      <c r="I10986" s="9"/>
      <c r="J10986" s="9"/>
      <c r="K10986" s="9"/>
    </row>
    <row r="10987" spans="1:11" x14ac:dyDescent="0.25">
      <c r="A10987" s="2"/>
      <c r="B10987" s="2"/>
      <c r="C10987" s="2"/>
      <c r="E10987" s="2"/>
      <c r="G10987" s="2"/>
      <c r="H10987" s="6"/>
      <c r="I10987" s="9"/>
      <c r="J10987" s="9"/>
      <c r="K10987" s="9"/>
    </row>
    <row r="10988" spans="1:11" x14ac:dyDescent="0.25">
      <c r="A10988" s="2"/>
      <c r="B10988" s="2"/>
      <c r="C10988" s="2"/>
      <c r="E10988" s="2"/>
      <c r="G10988" s="2"/>
      <c r="H10988" s="6"/>
      <c r="I10988" s="9"/>
      <c r="J10988" s="9"/>
      <c r="K10988" s="9"/>
    </row>
    <row r="10989" spans="1:11" x14ac:dyDescent="0.25">
      <c r="A10989" s="2"/>
      <c r="B10989" s="2"/>
      <c r="C10989" s="2"/>
      <c r="E10989" s="2"/>
      <c r="G10989" s="2"/>
      <c r="H10989" s="6"/>
      <c r="I10989" s="9"/>
      <c r="J10989" s="9"/>
      <c r="K10989" s="9"/>
    </row>
    <row r="10990" spans="1:11" x14ac:dyDescent="0.25">
      <c r="A10990" s="2"/>
      <c r="B10990" s="2"/>
      <c r="C10990" s="2"/>
      <c r="E10990" s="2"/>
      <c r="G10990" s="2"/>
      <c r="H10990" s="6"/>
      <c r="I10990" s="9"/>
      <c r="J10990" s="9"/>
      <c r="K10990" s="9"/>
    </row>
    <row r="10991" spans="1:11" x14ac:dyDescent="0.25">
      <c r="A10991" s="2"/>
      <c r="B10991" s="2"/>
      <c r="C10991" s="2"/>
      <c r="E10991" s="2"/>
      <c r="G10991" s="2"/>
      <c r="H10991" s="6"/>
      <c r="I10991" s="9"/>
      <c r="J10991" s="9"/>
      <c r="K10991" s="9"/>
    </row>
    <row r="10992" spans="1:11" x14ac:dyDescent="0.25">
      <c r="A10992" s="2"/>
      <c r="B10992" s="2"/>
      <c r="C10992" s="2"/>
      <c r="E10992" s="2"/>
      <c r="G10992" s="2"/>
      <c r="H10992" s="6"/>
      <c r="I10992" s="9"/>
      <c r="J10992" s="9"/>
      <c r="K10992" s="9"/>
    </row>
    <row r="10993" spans="1:11" x14ac:dyDescent="0.25">
      <c r="A10993" s="2"/>
      <c r="B10993" s="2"/>
      <c r="C10993" s="2"/>
      <c r="E10993" s="2"/>
      <c r="G10993" s="2"/>
      <c r="H10993" s="6"/>
      <c r="I10993" s="9"/>
      <c r="J10993" s="9"/>
      <c r="K10993" s="9"/>
    </row>
    <row r="10994" spans="1:11" x14ac:dyDescent="0.25">
      <c r="A10994" s="2"/>
      <c r="B10994" s="2"/>
      <c r="C10994" s="2"/>
      <c r="E10994" s="2"/>
      <c r="G10994" s="2"/>
      <c r="H10994" s="6"/>
      <c r="I10994" s="9"/>
      <c r="J10994" s="9"/>
      <c r="K10994" s="9"/>
    </row>
    <row r="10995" spans="1:11" x14ac:dyDescent="0.25">
      <c r="A10995" s="2"/>
      <c r="B10995" s="2"/>
      <c r="C10995" s="2"/>
      <c r="E10995" s="2"/>
      <c r="G10995" s="2"/>
      <c r="H10995" s="6"/>
      <c r="I10995" s="9"/>
      <c r="J10995" s="9"/>
      <c r="K10995" s="9"/>
    </row>
    <row r="10996" spans="1:11" x14ac:dyDescent="0.25">
      <c r="A10996" s="2"/>
      <c r="B10996" s="2"/>
      <c r="C10996" s="2"/>
      <c r="E10996" s="2"/>
      <c r="G10996" s="2"/>
      <c r="H10996" s="6"/>
      <c r="I10996" s="9"/>
      <c r="J10996" s="9"/>
      <c r="K10996" s="9"/>
    </row>
    <row r="10997" spans="1:11" x14ac:dyDescent="0.25">
      <c r="A10997" s="2"/>
      <c r="B10997" s="2"/>
      <c r="C10997" s="2"/>
      <c r="E10997" s="2"/>
      <c r="G10997" s="2"/>
      <c r="H10997" s="6"/>
      <c r="I10997" s="9"/>
      <c r="J10997" s="9"/>
      <c r="K10997" s="9"/>
    </row>
    <row r="10998" spans="1:11" x14ac:dyDescent="0.25">
      <c r="A10998" s="2"/>
      <c r="B10998" s="2"/>
      <c r="C10998" s="2"/>
      <c r="E10998" s="2"/>
      <c r="G10998" s="2"/>
      <c r="H10998" s="6"/>
      <c r="I10998" s="9"/>
      <c r="J10998" s="9"/>
      <c r="K10998" s="9"/>
    </row>
    <row r="10999" spans="1:11" x14ac:dyDescent="0.25">
      <c r="A10999" s="2"/>
      <c r="B10999" s="2"/>
      <c r="C10999" s="2"/>
      <c r="E10999" s="2"/>
      <c r="G10999" s="2"/>
      <c r="H10999" s="6"/>
      <c r="I10999" s="9"/>
      <c r="J10999" s="9"/>
      <c r="K10999" s="9"/>
    </row>
    <row r="11000" spans="1:11" x14ac:dyDescent="0.25">
      <c r="A11000" s="2"/>
      <c r="B11000" s="2"/>
      <c r="C11000" s="2"/>
      <c r="E11000" s="2"/>
      <c r="G11000" s="2"/>
      <c r="H11000" s="6"/>
      <c r="I11000" s="9"/>
      <c r="J11000" s="9"/>
      <c r="K11000" s="9"/>
    </row>
    <row r="11001" spans="1:11" x14ac:dyDescent="0.25">
      <c r="A11001" s="2"/>
      <c r="B11001" s="2"/>
      <c r="C11001" s="2"/>
      <c r="E11001" s="2"/>
      <c r="G11001" s="2"/>
      <c r="H11001" s="6"/>
      <c r="I11001" s="9"/>
      <c r="J11001" s="9"/>
      <c r="K11001" s="9"/>
    </row>
    <row r="11002" spans="1:11" x14ac:dyDescent="0.25">
      <c r="A11002" s="2"/>
      <c r="B11002" s="2"/>
      <c r="C11002" s="2"/>
      <c r="E11002" s="2"/>
      <c r="G11002" s="2"/>
      <c r="H11002" s="6"/>
      <c r="I11002" s="9"/>
      <c r="J11002" s="9"/>
      <c r="K11002" s="9"/>
    </row>
    <row r="11003" spans="1:11" x14ac:dyDescent="0.25">
      <c r="A11003" s="2"/>
      <c r="B11003" s="2"/>
      <c r="C11003" s="2"/>
      <c r="E11003" s="2"/>
      <c r="G11003" s="2"/>
      <c r="H11003" s="6"/>
      <c r="I11003" s="9"/>
      <c r="J11003" s="9"/>
      <c r="K11003" s="9"/>
    </row>
    <row r="11004" spans="1:11" x14ac:dyDescent="0.25">
      <c r="A11004" s="2"/>
      <c r="B11004" s="2"/>
      <c r="C11004" s="2"/>
      <c r="E11004" s="2"/>
      <c r="G11004" s="2"/>
      <c r="H11004" s="6"/>
      <c r="I11004" s="9"/>
      <c r="J11004" s="9"/>
      <c r="K11004" s="9"/>
    </row>
    <row r="11005" spans="1:11" x14ac:dyDescent="0.25">
      <c r="A11005" s="2"/>
      <c r="B11005" s="2"/>
      <c r="C11005" s="2"/>
      <c r="E11005" s="2"/>
      <c r="G11005" s="2"/>
      <c r="H11005" s="6"/>
      <c r="I11005" s="9"/>
      <c r="J11005" s="9"/>
      <c r="K11005" s="9"/>
    </row>
    <row r="11006" spans="1:11" x14ac:dyDescent="0.25">
      <c r="A11006" s="2"/>
      <c r="B11006" s="2"/>
      <c r="C11006" s="2"/>
      <c r="E11006" s="2"/>
      <c r="G11006" s="2"/>
      <c r="H11006" s="6"/>
      <c r="I11006" s="9"/>
      <c r="J11006" s="9"/>
      <c r="K11006" s="9"/>
    </row>
    <row r="11007" spans="1:11" x14ac:dyDescent="0.25">
      <c r="A11007" s="2"/>
      <c r="B11007" s="2"/>
      <c r="C11007" s="2"/>
      <c r="E11007" s="2"/>
      <c r="G11007" s="2"/>
      <c r="H11007" s="6"/>
      <c r="I11007" s="9"/>
      <c r="J11007" s="9"/>
      <c r="K11007" s="9"/>
    </row>
    <row r="11008" spans="1:11" x14ac:dyDescent="0.25">
      <c r="A11008" s="2"/>
      <c r="B11008" s="2"/>
      <c r="C11008" s="2"/>
      <c r="E11008" s="2"/>
      <c r="G11008" s="2"/>
      <c r="H11008" s="6"/>
      <c r="I11008" s="9"/>
      <c r="J11008" s="9"/>
      <c r="K11008" s="9"/>
    </row>
    <row r="11009" spans="1:11" x14ac:dyDescent="0.25">
      <c r="A11009" s="2"/>
      <c r="B11009" s="2"/>
      <c r="C11009" s="2"/>
      <c r="E11009" s="2"/>
      <c r="G11009" s="2"/>
      <c r="H11009" s="6"/>
      <c r="I11009" s="9"/>
      <c r="J11009" s="9"/>
      <c r="K11009" s="9"/>
    </row>
    <row r="11010" spans="1:11" x14ac:dyDescent="0.25">
      <c r="A11010" s="2"/>
      <c r="B11010" s="2"/>
      <c r="C11010" s="2"/>
      <c r="E11010" s="2"/>
      <c r="G11010" s="2"/>
      <c r="H11010" s="6"/>
      <c r="I11010" s="9"/>
      <c r="J11010" s="9"/>
      <c r="K11010" s="9"/>
    </row>
    <row r="11011" spans="1:11" x14ac:dyDescent="0.25">
      <c r="A11011" s="2"/>
      <c r="B11011" s="2"/>
      <c r="C11011" s="2"/>
      <c r="E11011" s="2"/>
      <c r="G11011" s="2"/>
      <c r="H11011" s="6"/>
      <c r="I11011" s="9"/>
      <c r="J11011" s="9"/>
      <c r="K11011" s="9"/>
    </row>
    <row r="11012" spans="1:11" x14ac:dyDescent="0.25">
      <c r="A11012" s="2"/>
      <c r="B11012" s="2"/>
      <c r="C11012" s="2"/>
      <c r="E11012" s="2"/>
      <c r="G11012" s="2"/>
      <c r="H11012" s="6"/>
      <c r="I11012" s="9"/>
      <c r="J11012" s="9"/>
      <c r="K11012" s="9"/>
    </row>
    <row r="11013" spans="1:11" x14ac:dyDescent="0.25">
      <c r="A11013" s="2"/>
      <c r="B11013" s="2"/>
      <c r="C11013" s="2"/>
      <c r="E11013" s="2"/>
      <c r="G11013" s="2"/>
      <c r="H11013" s="6"/>
      <c r="I11013" s="9"/>
      <c r="J11013" s="9"/>
      <c r="K11013" s="9"/>
    </row>
    <row r="11014" spans="1:11" x14ac:dyDescent="0.25">
      <c r="A11014" s="2"/>
      <c r="B11014" s="2"/>
      <c r="C11014" s="2"/>
      <c r="E11014" s="2"/>
      <c r="G11014" s="2"/>
      <c r="H11014" s="6"/>
      <c r="I11014" s="9"/>
      <c r="J11014" s="9"/>
      <c r="K11014" s="9"/>
    </row>
    <row r="11015" spans="1:11" x14ac:dyDescent="0.25">
      <c r="A11015" s="2"/>
      <c r="B11015" s="2"/>
      <c r="C11015" s="2"/>
      <c r="E11015" s="2"/>
      <c r="G11015" s="2"/>
      <c r="H11015" s="6"/>
      <c r="I11015" s="9"/>
      <c r="J11015" s="9"/>
      <c r="K11015" s="9"/>
    </row>
    <row r="11016" spans="1:11" x14ac:dyDescent="0.25">
      <c r="A11016" s="2"/>
      <c r="B11016" s="2"/>
      <c r="C11016" s="2"/>
      <c r="E11016" s="2"/>
      <c r="G11016" s="2"/>
      <c r="H11016" s="6"/>
      <c r="I11016" s="9"/>
      <c r="J11016" s="9"/>
      <c r="K11016" s="9"/>
    </row>
    <row r="11017" spans="1:11" x14ac:dyDescent="0.25">
      <c r="A11017" s="2"/>
      <c r="B11017" s="2"/>
      <c r="C11017" s="2"/>
      <c r="E11017" s="2"/>
      <c r="G11017" s="2"/>
      <c r="H11017" s="6"/>
      <c r="I11017" s="9"/>
      <c r="J11017" s="9"/>
      <c r="K11017" s="9"/>
    </row>
    <row r="11018" spans="1:11" x14ac:dyDescent="0.25">
      <c r="A11018" s="2"/>
      <c r="B11018" s="2"/>
      <c r="C11018" s="2"/>
      <c r="E11018" s="2"/>
      <c r="G11018" s="2"/>
      <c r="H11018" s="6"/>
      <c r="I11018" s="9"/>
      <c r="J11018" s="9"/>
      <c r="K11018" s="9"/>
    </row>
    <row r="11019" spans="1:11" x14ac:dyDescent="0.25">
      <c r="A11019" s="2"/>
      <c r="B11019" s="2"/>
      <c r="C11019" s="2"/>
      <c r="E11019" s="2"/>
      <c r="G11019" s="2"/>
      <c r="H11019" s="6"/>
      <c r="I11019" s="9"/>
      <c r="J11019" s="9"/>
      <c r="K11019" s="9"/>
    </row>
    <row r="11020" spans="1:11" x14ac:dyDescent="0.25">
      <c r="A11020" s="2"/>
      <c r="B11020" s="2"/>
      <c r="C11020" s="2"/>
      <c r="E11020" s="2"/>
      <c r="G11020" s="2"/>
      <c r="H11020" s="6"/>
      <c r="I11020" s="9"/>
      <c r="J11020" s="9"/>
      <c r="K11020" s="9"/>
    </row>
    <row r="11021" spans="1:11" x14ac:dyDescent="0.25">
      <c r="A11021" s="2"/>
      <c r="B11021" s="2"/>
      <c r="C11021" s="2"/>
      <c r="E11021" s="2"/>
      <c r="G11021" s="2"/>
      <c r="H11021" s="6"/>
      <c r="I11021" s="9"/>
      <c r="J11021" s="9"/>
      <c r="K11021" s="9"/>
    </row>
    <row r="11022" spans="1:11" x14ac:dyDescent="0.25">
      <c r="A11022" s="2"/>
      <c r="B11022" s="2"/>
      <c r="C11022" s="2"/>
      <c r="E11022" s="2"/>
      <c r="G11022" s="2"/>
      <c r="H11022" s="6"/>
      <c r="I11022" s="9"/>
      <c r="J11022" s="9"/>
      <c r="K11022" s="9"/>
    </row>
    <row r="11023" spans="1:11" x14ac:dyDescent="0.25">
      <c r="A11023" s="2"/>
      <c r="B11023" s="2"/>
      <c r="C11023" s="2"/>
      <c r="E11023" s="2"/>
      <c r="G11023" s="2"/>
      <c r="H11023" s="6"/>
      <c r="I11023" s="9"/>
      <c r="J11023" s="9"/>
      <c r="K11023" s="9"/>
    </row>
    <row r="11024" spans="1:11" x14ac:dyDescent="0.25">
      <c r="A11024" s="2"/>
      <c r="B11024" s="2"/>
      <c r="C11024" s="2"/>
      <c r="E11024" s="2"/>
      <c r="G11024" s="2"/>
      <c r="H11024" s="6"/>
      <c r="I11024" s="9"/>
      <c r="J11024" s="9"/>
      <c r="K11024" s="9"/>
    </row>
    <row r="11025" spans="1:11" x14ac:dyDescent="0.25">
      <c r="A11025" s="2"/>
      <c r="B11025" s="2"/>
      <c r="C11025" s="2"/>
      <c r="E11025" s="2"/>
      <c r="G11025" s="2"/>
      <c r="H11025" s="6"/>
      <c r="I11025" s="9"/>
      <c r="J11025" s="9"/>
      <c r="K11025" s="9"/>
    </row>
    <row r="11026" spans="1:11" x14ac:dyDescent="0.25">
      <c r="A11026" s="2"/>
      <c r="B11026" s="2"/>
      <c r="C11026" s="2"/>
      <c r="E11026" s="2"/>
      <c r="G11026" s="2"/>
      <c r="H11026" s="6"/>
      <c r="I11026" s="9"/>
      <c r="J11026" s="9"/>
      <c r="K11026" s="9"/>
    </row>
    <row r="11027" spans="1:11" x14ac:dyDescent="0.25">
      <c r="A11027" s="2"/>
      <c r="B11027" s="2"/>
      <c r="C11027" s="2"/>
      <c r="E11027" s="2"/>
      <c r="G11027" s="2"/>
      <c r="H11027" s="6"/>
      <c r="I11027" s="9"/>
      <c r="J11027" s="9"/>
      <c r="K11027" s="9"/>
    </row>
    <row r="11028" spans="1:11" x14ac:dyDescent="0.25">
      <c r="A11028" s="2"/>
      <c r="B11028" s="2"/>
      <c r="C11028" s="2"/>
      <c r="E11028" s="2"/>
      <c r="G11028" s="2"/>
      <c r="H11028" s="6"/>
      <c r="I11028" s="9"/>
      <c r="J11028" s="9"/>
      <c r="K11028" s="9"/>
    </row>
    <row r="11029" spans="1:11" x14ac:dyDescent="0.25">
      <c r="A11029" s="2"/>
      <c r="B11029" s="2"/>
      <c r="C11029" s="2"/>
      <c r="E11029" s="2"/>
      <c r="G11029" s="2"/>
      <c r="H11029" s="6"/>
      <c r="I11029" s="9"/>
      <c r="J11029" s="9"/>
      <c r="K11029" s="9"/>
    </row>
    <row r="11030" spans="1:11" x14ac:dyDescent="0.25">
      <c r="A11030" s="2"/>
      <c r="B11030" s="2"/>
      <c r="C11030" s="2"/>
      <c r="E11030" s="2"/>
      <c r="G11030" s="2"/>
      <c r="H11030" s="6"/>
      <c r="I11030" s="9"/>
      <c r="J11030" s="9"/>
      <c r="K11030" s="9"/>
    </row>
    <row r="11031" spans="1:11" x14ac:dyDescent="0.25">
      <c r="A11031" s="2"/>
      <c r="B11031" s="2"/>
      <c r="C11031" s="2"/>
      <c r="E11031" s="2"/>
      <c r="G11031" s="2"/>
      <c r="H11031" s="6"/>
      <c r="I11031" s="9"/>
      <c r="J11031" s="9"/>
      <c r="K11031" s="9"/>
    </row>
    <row r="11032" spans="1:11" x14ac:dyDescent="0.25">
      <c r="A11032" s="2"/>
      <c r="B11032" s="2"/>
      <c r="C11032" s="2"/>
      <c r="E11032" s="2"/>
      <c r="G11032" s="2"/>
      <c r="H11032" s="6"/>
      <c r="I11032" s="9"/>
      <c r="J11032" s="9"/>
      <c r="K11032" s="9"/>
    </row>
    <row r="11033" spans="1:11" x14ac:dyDescent="0.25">
      <c r="A11033" s="2"/>
      <c r="B11033" s="2"/>
      <c r="C11033" s="2"/>
      <c r="E11033" s="2"/>
      <c r="G11033" s="2"/>
      <c r="H11033" s="6"/>
      <c r="I11033" s="9"/>
      <c r="J11033" s="9"/>
      <c r="K11033" s="9"/>
    </row>
    <row r="11034" spans="1:11" x14ac:dyDescent="0.25">
      <c r="A11034" s="2"/>
      <c r="B11034" s="2"/>
      <c r="C11034" s="2"/>
      <c r="E11034" s="2"/>
      <c r="G11034" s="2"/>
      <c r="H11034" s="6"/>
      <c r="I11034" s="9"/>
      <c r="J11034" s="9"/>
      <c r="K11034" s="9"/>
    </row>
    <row r="11035" spans="1:11" x14ac:dyDescent="0.25">
      <c r="A11035" s="2"/>
      <c r="B11035" s="2"/>
      <c r="C11035" s="2"/>
      <c r="E11035" s="2"/>
      <c r="G11035" s="2"/>
      <c r="H11035" s="6"/>
      <c r="I11035" s="9"/>
      <c r="J11035" s="9"/>
      <c r="K11035" s="9"/>
    </row>
    <row r="11036" spans="1:11" x14ac:dyDescent="0.25">
      <c r="A11036" s="2"/>
      <c r="B11036" s="2"/>
      <c r="C11036" s="2"/>
      <c r="E11036" s="2"/>
      <c r="G11036" s="2"/>
      <c r="H11036" s="6"/>
      <c r="I11036" s="9"/>
      <c r="J11036" s="9"/>
      <c r="K11036" s="9"/>
    </row>
    <row r="11037" spans="1:11" x14ac:dyDescent="0.25">
      <c r="A11037" s="2"/>
      <c r="B11037" s="2"/>
      <c r="C11037" s="2"/>
      <c r="E11037" s="2"/>
      <c r="G11037" s="2"/>
      <c r="H11037" s="6"/>
      <c r="I11037" s="9"/>
      <c r="J11037" s="9"/>
      <c r="K11037" s="9"/>
    </row>
    <row r="11038" spans="1:11" x14ac:dyDescent="0.25">
      <c r="A11038" s="2"/>
      <c r="B11038" s="2"/>
      <c r="C11038" s="2"/>
      <c r="E11038" s="2"/>
      <c r="G11038" s="2"/>
      <c r="H11038" s="6"/>
      <c r="I11038" s="9"/>
      <c r="J11038" s="9"/>
      <c r="K11038" s="9"/>
    </row>
    <row r="11039" spans="1:11" x14ac:dyDescent="0.25">
      <c r="A11039" s="2"/>
      <c r="B11039" s="2"/>
      <c r="C11039" s="2"/>
      <c r="E11039" s="2"/>
      <c r="G11039" s="2"/>
      <c r="H11039" s="6"/>
      <c r="I11039" s="9"/>
      <c r="J11039" s="9"/>
      <c r="K11039" s="9"/>
    </row>
    <row r="11040" spans="1:11" x14ac:dyDescent="0.25">
      <c r="A11040" s="2"/>
      <c r="B11040" s="2"/>
      <c r="C11040" s="2"/>
      <c r="E11040" s="2"/>
      <c r="G11040" s="2"/>
      <c r="H11040" s="6"/>
      <c r="I11040" s="9"/>
      <c r="J11040" s="9"/>
      <c r="K11040" s="9"/>
    </row>
    <row r="11041" spans="1:11" x14ac:dyDescent="0.25">
      <c r="A11041" s="2"/>
      <c r="B11041" s="2"/>
      <c r="C11041" s="2"/>
      <c r="E11041" s="2"/>
      <c r="G11041" s="2"/>
      <c r="H11041" s="6"/>
      <c r="I11041" s="9"/>
      <c r="J11041" s="9"/>
      <c r="K11041" s="9"/>
    </row>
    <row r="11042" spans="1:11" x14ac:dyDescent="0.25">
      <c r="A11042" s="2"/>
      <c r="B11042" s="2"/>
      <c r="C11042" s="2"/>
      <c r="E11042" s="2"/>
      <c r="G11042" s="2"/>
      <c r="H11042" s="6"/>
      <c r="I11042" s="9"/>
      <c r="J11042" s="9"/>
      <c r="K11042" s="9"/>
    </row>
    <row r="11043" spans="1:11" x14ac:dyDescent="0.25">
      <c r="A11043" s="2"/>
      <c r="B11043" s="2"/>
      <c r="C11043" s="2"/>
      <c r="E11043" s="2"/>
      <c r="G11043" s="2"/>
      <c r="H11043" s="6"/>
      <c r="I11043" s="9"/>
      <c r="J11043" s="9"/>
      <c r="K11043" s="9"/>
    </row>
    <row r="11044" spans="1:11" x14ac:dyDescent="0.25">
      <c r="A11044" s="2"/>
      <c r="B11044" s="2"/>
      <c r="C11044" s="2"/>
      <c r="E11044" s="2"/>
      <c r="G11044" s="2"/>
      <c r="H11044" s="6"/>
      <c r="I11044" s="9"/>
      <c r="J11044" s="9"/>
      <c r="K11044" s="9"/>
    </row>
    <row r="11045" spans="1:11" x14ac:dyDescent="0.25">
      <c r="A11045" s="2"/>
      <c r="B11045" s="2"/>
      <c r="C11045" s="2"/>
      <c r="E11045" s="2"/>
      <c r="G11045" s="2"/>
      <c r="H11045" s="6"/>
      <c r="I11045" s="9"/>
      <c r="J11045" s="9"/>
      <c r="K11045" s="9"/>
    </row>
    <row r="11046" spans="1:11" x14ac:dyDescent="0.25">
      <c r="A11046" s="2"/>
      <c r="B11046" s="2"/>
      <c r="C11046" s="2"/>
      <c r="E11046" s="2"/>
      <c r="G11046" s="2"/>
      <c r="H11046" s="6"/>
      <c r="I11046" s="9"/>
      <c r="J11046" s="9"/>
      <c r="K11046" s="9"/>
    </row>
    <row r="11047" spans="1:11" x14ac:dyDescent="0.25">
      <c r="A11047" s="2"/>
      <c r="B11047" s="2"/>
      <c r="C11047" s="2"/>
      <c r="E11047" s="2"/>
      <c r="G11047" s="2"/>
      <c r="H11047" s="6"/>
      <c r="I11047" s="9"/>
      <c r="J11047" s="9"/>
      <c r="K11047" s="9"/>
    </row>
    <row r="11048" spans="1:11" x14ac:dyDescent="0.25">
      <c r="A11048" s="2"/>
      <c r="B11048" s="2"/>
      <c r="C11048" s="2"/>
      <c r="E11048" s="2"/>
      <c r="G11048" s="2"/>
      <c r="H11048" s="6"/>
      <c r="I11048" s="9"/>
      <c r="J11048" s="9"/>
      <c r="K11048" s="9"/>
    </row>
    <row r="11049" spans="1:11" x14ac:dyDescent="0.25">
      <c r="A11049" s="2"/>
      <c r="B11049" s="2"/>
      <c r="C11049" s="2"/>
      <c r="E11049" s="2"/>
      <c r="G11049" s="2"/>
      <c r="H11049" s="6"/>
      <c r="I11049" s="9"/>
      <c r="J11049" s="9"/>
      <c r="K11049" s="9"/>
    </row>
    <row r="11050" spans="1:11" x14ac:dyDescent="0.25">
      <c r="A11050" s="2"/>
      <c r="B11050" s="2"/>
      <c r="C11050" s="2"/>
      <c r="E11050" s="2"/>
      <c r="G11050" s="2"/>
      <c r="H11050" s="6"/>
      <c r="I11050" s="9"/>
      <c r="J11050" s="9"/>
      <c r="K11050" s="9"/>
    </row>
    <row r="11051" spans="1:11" x14ac:dyDescent="0.25">
      <c r="A11051" s="2"/>
      <c r="B11051" s="2"/>
      <c r="C11051" s="2"/>
      <c r="E11051" s="2"/>
      <c r="G11051" s="2"/>
      <c r="H11051" s="6"/>
      <c r="I11051" s="9"/>
      <c r="J11051" s="9"/>
      <c r="K11051" s="9"/>
    </row>
    <row r="11052" spans="1:11" x14ac:dyDescent="0.25">
      <c r="A11052" s="2"/>
      <c r="B11052" s="2"/>
      <c r="C11052" s="2"/>
      <c r="E11052" s="2"/>
      <c r="G11052" s="2"/>
      <c r="H11052" s="6"/>
      <c r="I11052" s="9"/>
      <c r="J11052" s="9"/>
      <c r="K11052" s="9"/>
    </row>
    <row r="11053" spans="1:11" x14ac:dyDescent="0.25">
      <c r="A11053" s="2"/>
      <c r="B11053" s="2"/>
      <c r="C11053" s="2"/>
      <c r="E11053" s="2"/>
      <c r="G11053" s="2"/>
      <c r="H11053" s="6"/>
      <c r="I11053" s="9"/>
      <c r="J11053" s="9"/>
      <c r="K11053" s="9"/>
    </row>
    <row r="11054" spans="1:11" x14ac:dyDescent="0.25">
      <c r="A11054" s="2"/>
      <c r="B11054" s="2"/>
      <c r="C11054" s="2"/>
      <c r="E11054" s="2"/>
      <c r="G11054" s="2"/>
      <c r="H11054" s="6"/>
      <c r="I11054" s="9"/>
      <c r="J11054" s="9"/>
      <c r="K11054" s="9"/>
    </row>
    <row r="11055" spans="1:11" x14ac:dyDescent="0.25">
      <c r="A11055" s="2"/>
      <c r="B11055" s="2"/>
      <c r="C11055" s="2"/>
      <c r="E11055" s="2"/>
      <c r="G11055" s="2"/>
      <c r="H11055" s="6"/>
      <c r="I11055" s="9"/>
      <c r="J11055" s="9"/>
      <c r="K11055" s="9"/>
    </row>
    <row r="11056" spans="1:11" x14ac:dyDescent="0.25">
      <c r="A11056" s="2"/>
      <c r="B11056" s="2"/>
      <c r="C11056" s="2"/>
      <c r="E11056" s="2"/>
      <c r="G11056" s="2"/>
      <c r="H11056" s="6"/>
      <c r="I11056" s="9"/>
      <c r="J11056" s="9"/>
      <c r="K11056" s="9"/>
    </row>
    <row r="11057" spans="1:11" x14ac:dyDescent="0.25">
      <c r="A11057" s="2"/>
      <c r="B11057" s="2"/>
      <c r="C11057" s="2"/>
      <c r="E11057" s="2"/>
      <c r="G11057" s="2"/>
      <c r="H11057" s="6"/>
      <c r="I11057" s="9"/>
      <c r="J11057" s="9"/>
      <c r="K11057" s="9"/>
    </row>
    <row r="11058" spans="1:11" x14ac:dyDescent="0.25">
      <c r="A11058" s="2"/>
      <c r="B11058" s="2"/>
      <c r="C11058" s="2"/>
      <c r="E11058" s="2"/>
      <c r="G11058" s="2"/>
      <c r="H11058" s="6"/>
      <c r="I11058" s="9"/>
      <c r="J11058" s="9"/>
      <c r="K11058" s="9"/>
    </row>
    <row r="11059" spans="1:11" x14ac:dyDescent="0.25">
      <c r="A11059" s="2"/>
      <c r="B11059" s="2"/>
      <c r="C11059" s="2"/>
      <c r="E11059" s="2"/>
      <c r="G11059" s="2"/>
      <c r="H11059" s="6"/>
      <c r="I11059" s="9"/>
      <c r="J11059" s="9"/>
      <c r="K11059" s="9"/>
    </row>
    <row r="11060" spans="1:11" x14ac:dyDescent="0.25">
      <c r="A11060" s="2"/>
      <c r="B11060" s="2"/>
      <c r="C11060" s="2"/>
      <c r="E11060" s="2"/>
      <c r="G11060" s="2"/>
      <c r="H11060" s="6"/>
      <c r="I11060" s="9"/>
      <c r="J11060" s="9"/>
      <c r="K11060" s="9"/>
    </row>
    <row r="11061" spans="1:11" x14ac:dyDescent="0.25">
      <c r="A11061" s="2"/>
      <c r="B11061" s="2"/>
      <c r="C11061" s="2"/>
      <c r="E11061" s="2"/>
      <c r="G11061" s="2"/>
      <c r="H11061" s="6"/>
      <c r="I11061" s="9"/>
      <c r="J11061" s="9"/>
      <c r="K11061" s="9"/>
    </row>
    <row r="11062" spans="1:11" x14ac:dyDescent="0.25">
      <c r="A11062" s="2"/>
      <c r="B11062" s="2"/>
      <c r="C11062" s="2"/>
      <c r="E11062" s="2"/>
      <c r="G11062" s="2"/>
      <c r="H11062" s="6"/>
      <c r="I11062" s="9"/>
      <c r="J11062" s="9"/>
      <c r="K11062" s="9"/>
    </row>
    <row r="11063" spans="1:11" x14ac:dyDescent="0.25">
      <c r="A11063" s="2"/>
      <c r="B11063" s="2"/>
      <c r="C11063" s="2"/>
      <c r="E11063" s="2"/>
      <c r="G11063" s="2"/>
      <c r="H11063" s="6"/>
      <c r="I11063" s="9"/>
      <c r="J11063" s="9"/>
      <c r="K11063" s="9"/>
    </row>
    <row r="11064" spans="1:11" x14ac:dyDescent="0.25">
      <c r="A11064" s="2"/>
      <c r="B11064" s="2"/>
      <c r="C11064" s="2"/>
      <c r="E11064" s="2"/>
      <c r="G11064" s="2"/>
      <c r="H11064" s="6"/>
      <c r="I11064" s="9"/>
      <c r="J11064" s="9"/>
      <c r="K11064" s="9"/>
    </row>
    <row r="11065" spans="1:11" x14ac:dyDescent="0.25">
      <c r="A11065" s="2"/>
      <c r="B11065" s="2"/>
      <c r="C11065" s="2"/>
      <c r="E11065" s="2"/>
      <c r="G11065" s="2"/>
      <c r="H11065" s="6"/>
      <c r="I11065" s="9"/>
      <c r="J11065" s="9"/>
      <c r="K11065" s="9"/>
    </row>
    <row r="11066" spans="1:11" x14ac:dyDescent="0.25">
      <c r="A11066" s="2"/>
      <c r="B11066" s="2"/>
      <c r="C11066" s="2"/>
      <c r="E11066" s="2"/>
      <c r="G11066" s="2"/>
      <c r="H11066" s="6"/>
      <c r="I11066" s="9"/>
      <c r="J11066" s="9"/>
      <c r="K11066" s="9"/>
    </row>
    <row r="11067" spans="1:11" x14ac:dyDescent="0.25">
      <c r="A11067" s="2"/>
      <c r="B11067" s="2"/>
      <c r="C11067" s="2"/>
      <c r="E11067" s="2"/>
      <c r="G11067" s="2"/>
      <c r="H11067" s="6"/>
      <c r="I11067" s="9"/>
      <c r="J11067" s="9"/>
      <c r="K11067" s="9"/>
    </row>
    <row r="11068" spans="1:11" x14ac:dyDescent="0.25">
      <c r="A11068" s="2"/>
      <c r="B11068" s="2"/>
      <c r="C11068" s="2"/>
      <c r="E11068" s="2"/>
      <c r="G11068" s="2"/>
      <c r="H11068" s="6"/>
      <c r="I11068" s="9"/>
      <c r="J11068" s="9"/>
      <c r="K11068" s="9"/>
    </row>
    <row r="11069" spans="1:11" x14ac:dyDescent="0.25">
      <c r="A11069" s="2"/>
      <c r="B11069" s="2"/>
      <c r="C11069" s="2"/>
      <c r="E11069" s="2"/>
      <c r="G11069" s="2"/>
      <c r="H11069" s="6"/>
      <c r="I11069" s="9"/>
      <c r="J11069" s="9"/>
      <c r="K11069" s="9"/>
    </row>
    <row r="11070" spans="1:11" x14ac:dyDescent="0.25">
      <c r="A11070" s="2"/>
      <c r="B11070" s="2"/>
      <c r="C11070" s="2"/>
      <c r="E11070" s="2"/>
      <c r="G11070" s="2"/>
      <c r="H11070" s="6"/>
      <c r="I11070" s="9"/>
      <c r="J11070" s="9"/>
      <c r="K11070" s="9"/>
    </row>
    <row r="11071" spans="1:11" x14ac:dyDescent="0.25">
      <c r="A11071" s="2"/>
      <c r="B11071" s="2"/>
      <c r="C11071" s="2"/>
      <c r="E11071" s="2"/>
      <c r="G11071" s="2"/>
      <c r="H11071" s="6"/>
      <c r="I11071" s="9"/>
      <c r="J11071" s="9"/>
      <c r="K11071" s="9"/>
    </row>
    <row r="11072" spans="1:11" x14ac:dyDescent="0.25">
      <c r="A11072" s="2"/>
      <c r="B11072" s="2"/>
      <c r="C11072" s="2"/>
      <c r="E11072" s="2"/>
      <c r="G11072" s="2"/>
      <c r="H11072" s="6"/>
      <c r="I11072" s="9"/>
      <c r="J11072" s="9"/>
      <c r="K11072" s="9"/>
    </row>
    <row r="11073" spans="1:11" x14ac:dyDescent="0.25">
      <c r="A11073" s="2"/>
      <c r="B11073" s="2"/>
      <c r="C11073" s="2"/>
      <c r="E11073" s="2"/>
      <c r="G11073" s="2"/>
      <c r="H11073" s="6"/>
      <c r="I11073" s="9"/>
      <c r="J11073" s="9"/>
      <c r="K11073" s="9"/>
    </row>
    <row r="11074" spans="1:11" x14ac:dyDescent="0.25">
      <c r="A11074" s="2"/>
      <c r="B11074" s="2"/>
      <c r="C11074" s="2"/>
      <c r="E11074" s="2"/>
      <c r="G11074" s="2"/>
      <c r="H11074" s="6"/>
      <c r="I11074" s="9"/>
      <c r="J11074" s="9"/>
      <c r="K11074" s="9"/>
    </row>
    <row r="11075" spans="1:11" x14ac:dyDescent="0.25">
      <c r="A11075" s="2"/>
      <c r="B11075" s="2"/>
      <c r="C11075" s="2"/>
      <c r="E11075" s="2"/>
      <c r="G11075" s="2"/>
      <c r="H11075" s="6"/>
      <c r="I11075" s="9"/>
      <c r="J11075" s="9"/>
      <c r="K11075" s="9"/>
    </row>
    <row r="11076" spans="1:11" x14ac:dyDescent="0.25">
      <c r="A11076" s="2"/>
      <c r="B11076" s="2"/>
      <c r="C11076" s="2"/>
      <c r="E11076" s="2"/>
      <c r="G11076" s="2"/>
      <c r="H11076" s="6"/>
      <c r="I11076" s="9"/>
      <c r="J11076" s="9"/>
      <c r="K11076" s="9"/>
    </row>
    <row r="11077" spans="1:11" x14ac:dyDescent="0.25">
      <c r="A11077" s="2"/>
      <c r="B11077" s="2"/>
      <c r="C11077" s="2"/>
      <c r="E11077" s="2"/>
      <c r="G11077" s="2"/>
      <c r="H11077" s="6"/>
      <c r="I11077" s="9"/>
      <c r="J11077" s="9"/>
      <c r="K11077" s="9"/>
    </row>
    <row r="11078" spans="1:11" x14ac:dyDescent="0.25">
      <c r="A11078" s="2"/>
      <c r="B11078" s="2"/>
      <c r="C11078" s="2"/>
      <c r="E11078" s="2"/>
      <c r="G11078" s="2"/>
      <c r="H11078" s="6"/>
      <c r="I11078" s="9"/>
      <c r="J11078" s="9"/>
      <c r="K11078" s="9"/>
    </row>
    <row r="11079" spans="1:11" x14ac:dyDescent="0.25">
      <c r="A11079" s="2"/>
      <c r="B11079" s="2"/>
      <c r="C11079" s="2"/>
      <c r="E11079" s="2"/>
      <c r="G11079" s="2"/>
      <c r="H11079" s="6"/>
      <c r="I11079" s="9"/>
      <c r="J11079" s="9"/>
      <c r="K11079" s="9"/>
    </row>
    <row r="11080" spans="1:11" x14ac:dyDescent="0.25">
      <c r="A11080" s="2"/>
      <c r="B11080" s="2"/>
      <c r="C11080" s="2"/>
      <c r="E11080" s="2"/>
      <c r="G11080" s="2"/>
      <c r="H11080" s="6"/>
      <c r="I11080" s="9"/>
      <c r="J11080" s="9"/>
      <c r="K11080" s="9"/>
    </row>
    <row r="11081" spans="1:11" x14ac:dyDescent="0.25">
      <c r="A11081" s="2"/>
      <c r="B11081" s="2"/>
      <c r="C11081" s="2"/>
      <c r="E11081" s="2"/>
      <c r="G11081" s="2"/>
      <c r="H11081" s="6"/>
      <c r="I11081" s="9"/>
      <c r="J11081" s="9"/>
      <c r="K11081" s="9"/>
    </row>
    <row r="11082" spans="1:11" x14ac:dyDescent="0.25">
      <c r="A11082" s="2"/>
      <c r="B11082" s="2"/>
      <c r="C11082" s="2"/>
      <c r="E11082" s="2"/>
      <c r="G11082" s="2"/>
      <c r="H11082" s="6"/>
      <c r="I11082" s="9"/>
      <c r="J11082" s="9"/>
      <c r="K11082" s="9"/>
    </row>
    <row r="11083" spans="1:11" x14ac:dyDescent="0.25">
      <c r="A11083" s="2"/>
      <c r="B11083" s="2"/>
      <c r="C11083" s="2"/>
      <c r="E11083" s="2"/>
      <c r="G11083" s="2"/>
      <c r="H11083" s="6"/>
      <c r="I11083" s="9"/>
      <c r="J11083" s="9"/>
      <c r="K11083" s="9"/>
    </row>
    <row r="11084" spans="1:11" x14ac:dyDescent="0.25">
      <c r="A11084" s="2"/>
      <c r="B11084" s="2"/>
      <c r="C11084" s="2"/>
      <c r="E11084" s="2"/>
      <c r="G11084" s="2"/>
      <c r="H11084" s="6"/>
      <c r="I11084" s="9"/>
      <c r="J11084" s="9"/>
      <c r="K11084" s="9"/>
    </row>
    <row r="11085" spans="1:11" x14ac:dyDescent="0.25">
      <c r="A11085" s="2"/>
      <c r="B11085" s="2"/>
      <c r="C11085" s="2"/>
      <c r="E11085" s="2"/>
      <c r="G11085" s="2"/>
      <c r="H11085" s="6"/>
      <c r="I11085" s="9"/>
      <c r="J11085" s="9"/>
      <c r="K11085" s="9"/>
    </row>
    <row r="11086" spans="1:11" x14ac:dyDescent="0.25">
      <c r="A11086" s="2"/>
      <c r="B11086" s="2"/>
      <c r="C11086" s="2"/>
      <c r="E11086" s="2"/>
      <c r="G11086" s="2"/>
      <c r="H11086" s="6"/>
      <c r="I11086" s="9"/>
      <c r="J11086" s="9"/>
      <c r="K11086" s="9"/>
    </row>
    <row r="11087" spans="1:11" x14ac:dyDescent="0.25">
      <c r="A11087" s="2"/>
      <c r="B11087" s="2"/>
      <c r="C11087" s="2"/>
      <c r="E11087" s="2"/>
      <c r="G11087" s="2"/>
      <c r="H11087" s="6"/>
      <c r="I11087" s="9"/>
      <c r="J11087" s="9"/>
      <c r="K11087" s="9"/>
    </row>
    <row r="11088" spans="1:11" x14ac:dyDescent="0.25">
      <c r="A11088" s="2"/>
      <c r="B11088" s="2"/>
      <c r="C11088" s="2"/>
      <c r="E11088" s="2"/>
      <c r="G11088" s="2"/>
      <c r="H11088" s="6"/>
      <c r="I11088" s="9"/>
      <c r="J11088" s="9"/>
      <c r="K11088" s="9"/>
    </row>
    <row r="11089" spans="1:11" x14ac:dyDescent="0.25">
      <c r="A11089" s="2"/>
      <c r="B11089" s="2"/>
      <c r="C11089" s="2"/>
      <c r="E11089" s="2"/>
      <c r="G11089" s="2"/>
      <c r="H11089" s="6"/>
      <c r="I11089" s="9"/>
      <c r="J11089" s="9"/>
      <c r="K11089" s="9"/>
    </row>
    <row r="11090" spans="1:11" x14ac:dyDescent="0.25">
      <c r="A11090" s="2"/>
      <c r="B11090" s="2"/>
      <c r="C11090" s="2"/>
      <c r="E11090" s="2"/>
      <c r="G11090" s="2"/>
      <c r="H11090" s="6"/>
      <c r="I11090" s="9"/>
      <c r="J11090" s="9"/>
      <c r="K11090" s="9"/>
    </row>
    <row r="11091" spans="1:11" x14ac:dyDescent="0.25">
      <c r="A11091" s="2"/>
      <c r="B11091" s="2"/>
      <c r="C11091" s="2"/>
      <c r="E11091" s="2"/>
      <c r="G11091" s="2"/>
      <c r="H11091" s="6"/>
      <c r="I11091" s="9"/>
      <c r="J11091" s="9"/>
      <c r="K11091" s="9"/>
    </row>
    <row r="11092" spans="1:11" x14ac:dyDescent="0.25">
      <c r="A11092" s="2"/>
      <c r="B11092" s="2"/>
      <c r="C11092" s="2"/>
      <c r="E11092" s="2"/>
      <c r="G11092" s="2"/>
      <c r="H11092" s="6"/>
      <c r="I11092" s="9"/>
      <c r="J11092" s="9"/>
      <c r="K11092" s="9"/>
    </row>
    <row r="11093" spans="1:11" x14ac:dyDescent="0.25">
      <c r="A11093" s="2"/>
      <c r="B11093" s="2"/>
      <c r="C11093" s="2"/>
      <c r="E11093" s="2"/>
      <c r="G11093" s="2"/>
      <c r="H11093" s="6"/>
      <c r="I11093" s="9"/>
      <c r="J11093" s="9"/>
      <c r="K11093" s="9"/>
    </row>
    <row r="11094" spans="1:11" x14ac:dyDescent="0.25">
      <c r="A11094" s="2"/>
      <c r="B11094" s="2"/>
      <c r="C11094" s="2"/>
      <c r="E11094" s="2"/>
      <c r="G11094" s="2"/>
      <c r="H11094" s="6"/>
      <c r="I11094" s="9"/>
      <c r="J11094" s="9"/>
      <c r="K11094" s="9"/>
    </row>
    <row r="11095" spans="1:11" x14ac:dyDescent="0.25">
      <c r="A11095" s="2"/>
      <c r="B11095" s="2"/>
      <c r="C11095" s="2"/>
      <c r="E11095" s="2"/>
      <c r="G11095" s="2"/>
      <c r="H11095" s="6"/>
      <c r="I11095" s="9"/>
      <c r="J11095" s="9"/>
      <c r="K11095" s="9"/>
    </row>
    <row r="11096" spans="1:11" x14ac:dyDescent="0.25">
      <c r="A11096" s="2"/>
      <c r="B11096" s="2"/>
      <c r="C11096" s="2"/>
      <c r="E11096" s="2"/>
      <c r="G11096" s="2"/>
      <c r="H11096" s="6"/>
      <c r="I11096" s="9"/>
      <c r="J11096" s="9"/>
      <c r="K11096" s="9"/>
    </row>
    <row r="11097" spans="1:11" x14ac:dyDescent="0.25">
      <c r="A11097" s="2"/>
      <c r="B11097" s="2"/>
      <c r="C11097" s="2"/>
      <c r="E11097" s="2"/>
      <c r="G11097" s="2"/>
      <c r="H11097" s="6"/>
      <c r="I11097" s="9"/>
      <c r="J11097" s="9"/>
      <c r="K11097" s="9"/>
    </row>
    <row r="11098" spans="1:11" x14ac:dyDescent="0.25">
      <c r="A11098" s="2"/>
      <c r="B11098" s="2"/>
      <c r="C11098" s="2"/>
      <c r="E11098" s="2"/>
      <c r="G11098" s="2"/>
      <c r="H11098" s="6"/>
      <c r="I11098" s="9"/>
      <c r="J11098" s="9"/>
      <c r="K11098" s="9"/>
    </row>
    <row r="11099" spans="1:11" x14ac:dyDescent="0.25">
      <c r="A11099" s="2"/>
      <c r="B11099" s="2"/>
      <c r="C11099" s="2"/>
      <c r="E11099" s="2"/>
      <c r="G11099" s="2"/>
      <c r="H11099" s="6"/>
      <c r="I11099" s="9"/>
      <c r="J11099" s="9"/>
      <c r="K11099" s="9"/>
    </row>
    <row r="11100" spans="1:11" x14ac:dyDescent="0.25">
      <c r="A11100" s="2"/>
      <c r="B11100" s="2"/>
      <c r="C11100" s="2"/>
      <c r="E11100" s="2"/>
      <c r="G11100" s="2"/>
      <c r="H11100" s="6"/>
      <c r="I11100" s="9"/>
      <c r="J11100" s="9"/>
      <c r="K11100" s="9"/>
    </row>
    <row r="11101" spans="1:11" x14ac:dyDescent="0.25">
      <c r="A11101" s="2"/>
      <c r="B11101" s="2"/>
      <c r="C11101" s="2"/>
      <c r="E11101" s="2"/>
      <c r="G11101" s="2"/>
      <c r="H11101" s="6"/>
      <c r="I11101" s="9"/>
      <c r="J11101" s="9"/>
      <c r="K11101" s="9"/>
    </row>
    <row r="11102" spans="1:11" x14ac:dyDescent="0.25">
      <c r="A11102" s="2"/>
      <c r="B11102" s="2"/>
      <c r="C11102" s="2"/>
      <c r="E11102" s="2"/>
      <c r="G11102" s="2"/>
      <c r="H11102" s="6"/>
      <c r="I11102" s="9"/>
      <c r="J11102" s="9"/>
      <c r="K11102" s="9"/>
    </row>
    <row r="11103" spans="1:11" x14ac:dyDescent="0.25">
      <c r="A11103" s="2"/>
      <c r="B11103" s="2"/>
      <c r="C11103" s="2"/>
      <c r="E11103" s="2"/>
      <c r="G11103" s="2"/>
      <c r="H11103" s="6"/>
      <c r="I11103" s="9"/>
      <c r="J11103" s="9"/>
      <c r="K11103" s="9"/>
    </row>
    <row r="11104" spans="1:11" x14ac:dyDescent="0.25">
      <c r="A11104" s="2"/>
      <c r="B11104" s="2"/>
      <c r="C11104" s="2"/>
      <c r="E11104" s="2"/>
      <c r="G11104" s="2"/>
      <c r="H11104" s="6"/>
      <c r="I11104" s="9"/>
      <c r="J11104" s="9"/>
      <c r="K11104" s="9"/>
    </row>
    <row r="11105" spans="1:11" x14ac:dyDescent="0.25">
      <c r="A11105" s="2"/>
      <c r="B11105" s="2"/>
      <c r="C11105" s="2"/>
      <c r="E11105" s="2"/>
      <c r="G11105" s="2"/>
      <c r="H11105" s="6"/>
      <c r="I11105" s="9"/>
      <c r="J11105" s="9"/>
      <c r="K11105" s="9"/>
    </row>
    <row r="11106" spans="1:11" x14ac:dyDescent="0.25">
      <c r="A11106" s="2"/>
      <c r="B11106" s="2"/>
      <c r="C11106" s="2"/>
      <c r="E11106" s="2"/>
      <c r="G11106" s="2"/>
      <c r="H11106" s="6"/>
      <c r="I11106" s="9"/>
      <c r="J11106" s="9"/>
      <c r="K11106" s="9"/>
    </row>
    <row r="11107" spans="1:11" x14ac:dyDescent="0.25">
      <c r="A11107" s="2"/>
      <c r="B11107" s="2"/>
      <c r="C11107" s="2"/>
      <c r="E11107" s="2"/>
      <c r="G11107" s="2"/>
      <c r="H11107" s="6"/>
      <c r="I11107" s="9"/>
      <c r="J11107" s="9"/>
      <c r="K11107" s="9"/>
    </row>
    <row r="11108" spans="1:11" x14ac:dyDescent="0.25">
      <c r="A11108" s="2"/>
      <c r="B11108" s="2"/>
      <c r="C11108" s="2"/>
      <c r="E11108" s="2"/>
      <c r="G11108" s="2"/>
      <c r="H11108" s="6"/>
      <c r="I11108" s="9"/>
      <c r="J11108" s="9"/>
      <c r="K11108" s="9"/>
    </row>
    <row r="11109" spans="1:11" x14ac:dyDescent="0.25">
      <c r="A11109" s="2"/>
      <c r="B11109" s="2"/>
      <c r="C11109" s="2"/>
      <c r="E11109" s="2"/>
      <c r="G11109" s="2"/>
      <c r="H11109" s="6"/>
      <c r="I11109" s="9"/>
      <c r="J11109" s="9"/>
      <c r="K11109" s="9"/>
    </row>
    <row r="11110" spans="1:11" x14ac:dyDescent="0.25">
      <c r="A11110" s="2"/>
      <c r="B11110" s="2"/>
      <c r="C11110" s="2"/>
      <c r="E11110" s="2"/>
      <c r="G11110" s="2"/>
      <c r="H11110" s="6"/>
      <c r="I11110" s="9"/>
      <c r="J11110" s="9"/>
      <c r="K11110" s="9"/>
    </row>
    <row r="11111" spans="1:11" x14ac:dyDescent="0.25">
      <c r="A11111" s="2"/>
      <c r="B11111" s="2"/>
      <c r="C11111" s="2"/>
      <c r="E11111" s="2"/>
      <c r="G11111" s="2"/>
      <c r="H11111" s="6"/>
      <c r="I11111" s="9"/>
      <c r="J11111" s="9"/>
      <c r="K11111" s="9"/>
    </row>
    <row r="11112" spans="1:11" x14ac:dyDescent="0.25">
      <c r="A11112" s="2"/>
      <c r="B11112" s="2"/>
      <c r="C11112" s="2"/>
      <c r="E11112" s="2"/>
      <c r="G11112" s="2"/>
      <c r="H11112" s="6"/>
      <c r="I11112" s="9"/>
      <c r="J11112" s="9"/>
      <c r="K11112" s="9"/>
    </row>
    <row r="11113" spans="1:11" x14ac:dyDescent="0.25">
      <c r="A11113" s="2"/>
      <c r="B11113" s="2"/>
      <c r="C11113" s="2"/>
      <c r="E11113" s="2"/>
      <c r="G11113" s="2"/>
      <c r="H11113" s="6"/>
      <c r="I11113" s="9"/>
      <c r="J11113" s="9"/>
      <c r="K11113" s="9"/>
    </row>
    <row r="11114" spans="1:11" x14ac:dyDescent="0.25">
      <c r="A11114" s="2"/>
      <c r="B11114" s="2"/>
      <c r="C11114" s="2"/>
      <c r="E11114" s="2"/>
      <c r="G11114" s="2"/>
      <c r="H11114" s="6"/>
      <c r="I11114" s="9"/>
      <c r="J11114" s="9"/>
      <c r="K11114" s="9"/>
    </row>
    <row r="11115" spans="1:11" x14ac:dyDescent="0.25">
      <c r="A11115" s="2"/>
      <c r="B11115" s="2"/>
      <c r="C11115" s="2"/>
      <c r="E11115" s="2"/>
      <c r="G11115" s="2"/>
      <c r="H11115" s="6"/>
      <c r="I11115" s="9"/>
      <c r="J11115" s="9"/>
      <c r="K11115" s="9"/>
    </row>
    <row r="11116" spans="1:11" x14ac:dyDescent="0.25">
      <c r="A11116" s="2"/>
      <c r="B11116" s="2"/>
      <c r="C11116" s="2"/>
      <c r="E11116" s="2"/>
      <c r="G11116" s="2"/>
      <c r="H11116" s="6"/>
      <c r="I11116" s="9"/>
      <c r="J11116" s="9"/>
      <c r="K11116" s="9"/>
    </row>
    <row r="11117" spans="1:11" x14ac:dyDescent="0.25">
      <c r="A11117" s="2"/>
      <c r="B11117" s="2"/>
      <c r="C11117" s="2"/>
      <c r="E11117" s="2"/>
      <c r="G11117" s="2"/>
      <c r="H11117" s="6"/>
      <c r="I11117" s="9"/>
      <c r="J11117" s="9"/>
      <c r="K11117" s="9"/>
    </row>
    <row r="11118" spans="1:11" x14ac:dyDescent="0.25">
      <c r="A11118" s="2"/>
      <c r="B11118" s="2"/>
      <c r="C11118" s="2"/>
      <c r="E11118" s="2"/>
      <c r="G11118" s="2"/>
      <c r="H11118" s="6"/>
      <c r="I11118" s="9"/>
      <c r="J11118" s="9"/>
      <c r="K11118" s="9"/>
    </row>
    <row r="11119" spans="1:11" x14ac:dyDescent="0.25">
      <c r="A11119" s="2"/>
      <c r="B11119" s="2"/>
      <c r="C11119" s="2"/>
      <c r="E11119" s="2"/>
      <c r="G11119" s="2"/>
      <c r="H11119" s="6"/>
      <c r="I11119" s="9"/>
      <c r="J11119" s="9"/>
      <c r="K11119" s="9"/>
    </row>
    <row r="11120" spans="1:11" x14ac:dyDescent="0.25">
      <c r="A11120" s="2"/>
      <c r="B11120" s="2"/>
      <c r="C11120" s="2"/>
      <c r="E11120" s="2"/>
      <c r="G11120" s="2"/>
      <c r="H11120" s="6"/>
      <c r="I11120" s="9"/>
      <c r="J11120" s="9"/>
      <c r="K11120" s="9"/>
    </row>
    <row r="11121" spans="1:11" x14ac:dyDescent="0.25">
      <c r="A11121" s="2"/>
      <c r="B11121" s="2"/>
      <c r="C11121" s="2"/>
      <c r="E11121" s="2"/>
      <c r="G11121" s="2"/>
      <c r="H11121" s="6"/>
      <c r="I11121" s="9"/>
      <c r="J11121" s="9"/>
      <c r="K11121" s="9"/>
    </row>
    <row r="11122" spans="1:11" x14ac:dyDescent="0.25">
      <c r="A11122" s="2"/>
      <c r="B11122" s="2"/>
      <c r="C11122" s="2"/>
      <c r="E11122" s="2"/>
      <c r="G11122" s="2"/>
      <c r="H11122" s="6"/>
      <c r="I11122" s="9"/>
      <c r="J11122" s="9"/>
      <c r="K11122" s="9"/>
    </row>
    <row r="11123" spans="1:11" x14ac:dyDescent="0.25">
      <c r="A11123" s="2"/>
      <c r="B11123" s="2"/>
      <c r="C11123" s="2"/>
      <c r="E11123" s="2"/>
      <c r="G11123" s="2"/>
      <c r="H11123" s="6"/>
      <c r="I11123" s="9"/>
      <c r="J11123" s="9"/>
      <c r="K11123" s="9"/>
    </row>
    <row r="11124" spans="1:11" x14ac:dyDescent="0.25">
      <c r="A11124" s="2"/>
      <c r="B11124" s="2"/>
      <c r="C11124" s="2"/>
      <c r="E11124" s="2"/>
      <c r="G11124" s="2"/>
      <c r="H11124" s="6"/>
      <c r="I11124" s="9"/>
      <c r="J11124" s="9"/>
      <c r="K11124" s="9"/>
    </row>
    <row r="11125" spans="1:11" x14ac:dyDescent="0.25">
      <c r="A11125" s="2"/>
      <c r="B11125" s="2"/>
      <c r="C11125" s="2"/>
      <c r="E11125" s="2"/>
      <c r="G11125" s="2"/>
      <c r="H11125" s="6"/>
      <c r="I11125" s="9"/>
      <c r="J11125" s="9"/>
      <c r="K11125" s="9"/>
    </row>
    <row r="11126" spans="1:11" x14ac:dyDescent="0.25">
      <c r="A11126" s="2"/>
      <c r="B11126" s="2"/>
      <c r="C11126" s="2"/>
      <c r="E11126" s="2"/>
      <c r="G11126" s="2"/>
      <c r="H11126" s="6"/>
      <c r="I11126" s="9"/>
      <c r="J11126" s="9"/>
      <c r="K11126" s="9"/>
    </row>
    <row r="11127" spans="1:11" x14ac:dyDescent="0.25">
      <c r="A11127" s="2"/>
      <c r="B11127" s="2"/>
      <c r="C11127" s="2"/>
      <c r="E11127" s="2"/>
      <c r="G11127" s="2"/>
      <c r="H11127" s="6"/>
      <c r="I11127" s="9"/>
      <c r="J11127" s="9"/>
      <c r="K11127" s="9"/>
    </row>
    <row r="11128" spans="1:11" x14ac:dyDescent="0.25">
      <c r="A11128" s="2"/>
      <c r="B11128" s="2"/>
      <c r="C11128" s="2"/>
      <c r="E11128" s="2"/>
      <c r="G11128" s="2"/>
      <c r="H11128" s="6"/>
      <c r="I11128" s="9"/>
      <c r="J11128" s="9"/>
      <c r="K11128" s="9"/>
    </row>
    <row r="11129" spans="1:11" x14ac:dyDescent="0.25">
      <c r="A11129" s="2"/>
      <c r="B11129" s="2"/>
      <c r="C11129" s="2"/>
      <c r="E11129" s="2"/>
      <c r="G11129" s="2"/>
      <c r="H11129" s="6"/>
      <c r="I11129" s="9"/>
      <c r="J11129" s="9"/>
      <c r="K11129" s="9"/>
    </row>
    <row r="11130" spans="1:11" x14ac:dyDescent="0.25">
      <c r="A11130" s="2"/>
      <c r="B11130" s="2"/>
      <c r="C11130" s="2"/>
      <c r="E11130" s="2"/>
      <c r="G11130" s="2"/>
      <c r="H11130" s="6"/>
      <c r="I11130" s="9"/>
      <c r="J11130" s="9"/>
      <c r="K11130" s="9"/>
    </row>
    <row r="11131" spans="1:11" x14ac:dyDescent="0.25">
      <c r="A11131" s="2"/>
      <c r="B11131" s="2"/>
      <c r="C11131" s="2"/>
      <c r="E11131" s="2"/>
      <c r="G11131" s="2"/>
      <c r="H11131" s="6"/>
      <c r="I11131" s="9"/>
      <c r="J11131" s="9"/>
      <c r="K11131" s="9"/>
    </row>
    <row r="11132" spans="1:11" x14ac:dyDescent="0.25">
      <c r="A11132" s="2"/>
      <c r="B11132" s="2"/>
      <c r="C11132" s="2"/>
      <c r="E11132" s="2"/>
      <c r="G11132" s="2"/>
      <c r="H11132" s="6"/>
      <c r="I11132" s="9"/>
      <c r="J11132" s="9"/>
      <c r="K11132" s="9"/>
    </row>
    <row r="11133" spans="1:11" x14ac:dyDescent="0.25">
      <c r="A11133" s="2"/>
      <c r="B11133" s="2"/>
      <c r="C11133" s="2"/>
      <c r="E11133" s="2"/>
      <c r="G11133" s="2"/>
      <c r="H11133" s="6"/>
      <c r="I11133" s="9"/>
      <c r="J11133" s="9"/>
      <c r="K11133" s="9"/>
    </row>
    <row r="11134" spans="1:11" x14ac:dyDescent="0.25">
      <c r="A11134" s="2"/>
      <c r="B11134" s="2"/>
      <c r="C11134" s="2"/>
      <c r="E11134" s="2"/>
      <c r="G11134" s="2"/>
      <c r="H11134" s="6"/>
      <c r="I11134" s="9"/>
      <c r="J11134" s="9"/>
      <c r="K11134" s="9"/>
    </row>
    <row r="11135" spans="1:11" x14ac:dyDescent="0.25">
      <c r="A11135" s="2"/>
      <c r="B11135" s="2"/>
      <c r="C11135" s="2"/>
      <c r="E11135" s="2"/>
      <c r="G11135" s="2"/>
      <c r="H11135" s="6"/>
      <c r="I11135" s="9"/>
      <c r="J11135" s="9"/>
      <c r="K11135" s="9"/>
    </row>
    <row r="11136" spans="1:11" x14ac:dyDescent="0.25">
      <c r="A11136" s="2"/>
      <c r="B11136" s="2"/>
      <c r="C11136" s="2"/>
      <c r="E11136" s="2"/>
      <c r="G11136" s="2"/>
      <c r="H11136" s="6"/>
      <c r="I11136" s="9"/>
      <c r="J11136" s="9"/>
      <c r="K11136" s="9"/>
    </row>
    <row r="11137" spans="1:11" x14ac:dyDescent="0.25">
      <c r="A11137" s="2"/>
      <c r="B11137" s="2"/>
      <c r="C11137" s="2"/>
      <c r="E11137" s="2"/>
      <c r="G11137" s="2"/>
      <c r="H11137" s="6"/>
      <c r="I11137" s="9"/>
      <c r="J11137" s="9"/>
      <c r="K11137" s="9"/>
    </row>
    <row r="11138" spans="1:11" x14ac:dyDescent="0.25">
      <c r="A11138" s="2"/>
      <c r="B11138" s="2"/>
      <c r="C11138" s="2"/>
      <c r="E11138" s="2"/>
      <c r="G11138" s="2"/>
      <c r="H11138" s="6"/>
      <c r="I11138" s="9"/>
      <c r="J11138" s="9"/>
      <c r="K11138" s="9"/>
    </row>
    <row r="11139" spans="1:11" x14ac:dyDescent="0.25">
      <c r="A11139" s="2"/>
      <c r="B11139" s="2"/>
      <c r="C11139" s="2"/>
      <c r="E11139" s="2"/>
      <c r="G11139" s="2"/>
      <c r="H11139" s="6"/>
      <c r="I11139" s="9"/>
      <c r="J11139" s="9"/>
      <c r="K11139" s="9"/>
    </row>
    <row r="11140" spans="1:11" x14ac:dyDescent="0.25">
      <c r="A11140" s="2"/>
      <c r="B11140" s="2"/>
      <c r="C11140" s="2"/>
      <c r="E11140" s="2"/>
      <c r="G11140" s="2"/>
      <c r="H11140" s="6"/>
      <c r="I11140" s="9"/>
      <c r="J11140" s="9"/>
      <c r="K11140" s="9"/>
    </row>
    <row r="11141" spans="1:11" x14ac:dyDescent="0.25">
      <c r="A11141" s="2"/>
      <c r="B11141" s="2"/>
      <c r="C11141" s="2"/>
      <c r="E11141" s="2"/>
      <c r="G11141" s="2"/>
      <c r="H11141" s="6"/>
      <c r="I11141" s="9"/>
      <c r="J11141" s="9"/>
      <c r="K11141" s="9"/>
    </row>
    <row r="11142" spans="1:11" x14ac:dyDescent="0.25">
      <c r="A11142" s="2"/>
      <c r="B11142" s="2"/>
      <c r="C11142" s="2"/>
      <c r="E11142" s="2"/>
      <c r="G11142" s="2"/>
      <c r="H11142" s="6"/>
      <c r="I11142" s="9"/>
      <c r="J11142" s="9"/>
      <c r="K11142" s="9"/>
    </row>
    <row r="11143" spans="1:11" x14ac:dyDescent="0.25">
      <c r="A11143" s="2"/>
      <c r="B11143" s="2"/>
      <c r="C11143" s="2"/>
      <c r="E11143" s="2"/>
      <c r="G11143" s="2"/>
      <c r="H11143" s="6"/>
      <c r="I11143" s="9"/>
      <c r="J11143" s="9"/>
      <c r="K11143" s="9"/>
    </row>
    <row r="11144" spans="1:11" x14ac:dyDescent="0.25">
      <c r="A11144" s="2"/>
      <c r="B11144" s="2"/>
      <c r="C11144" s="2"/>
      <c r="E11144" s="2"/>
      <c r="G11144" s="2"/>
      <c r="H11144" s="6"/>
      <c r="I11144" s="9"/>
      <c r="J11144" s="9"/>
      <c r="K11144" s="9"/>
    </row>
    <row r="11145" spans="1:11" x14ac:dyDescent="0.25">
      <c r="A11145" s="2"/>
      <c r="B11145" s="2"/>
      <c r="C11145" s="2"/>
      <c r="E11145" s="2"/>
      <c r="G11145" s="2"/>
      <c r="H11145" s="6"/>
      <c r="I11145" s="9"/>
      <c r="J11145" s="9"/>
      <c r="K11145" s="9"/>
    </row>
    <row r="11146" spans="1:11" x14ac:dyDescent="0.25">
      <c r="A11146" s="2"/>
      <c r="B11146" s="2"/>
      <c r="C11146" s="2"/>
      <c r="E11146" s="2"/>
      <c r="G11146" s="2"/>
      <c r="H11146" s="6"/>
      <c r="I11146" s="9"/>
      <c r="J11146" s="9"/>
      <c r="K11146" s="9"/>
    </row>
    <row r="11147" spans="1:11" x14ac:dyDescent="0.25">
      <c r="A11147" s="2"/>
      <c r="B11147" s="2"/>
      <c r="C11147" s="2"/>
      <c r="E11147" s="2"/>
      <c r="G11147" s="2"/>
      <c r="H11147" s="6"/>
      <c r="I11147" s="9"/>
      <c r="J11147" s="9"/>
      <c r="K11147" s="9"/>
    </row>
    <row r="11148" spans="1:11" x14ac:dyDescent="0.25">
      <c r="A11148" s="2"/>
      <c r="B11148" s="2"/>
      <c r="C11148" s="2"/>
      <c r="E11148" s="2"/>
      <c r="G11148" s="2"/>
      <c r="H11148" s="6"/>
      <c r="I11148" s="9"/>
      <c r="J11148" s="9"/>
      <c r="K11148" s="9"/>
    </row>
    <row r="11149" spans="1:11" x14ac:dyDescent="0.25">
      <c r="A11149" s="2"/>
      <c r="B11149" s="2"/>
      <c r="C11149" s="2"/>
      <c r="E11149" s="2"/>
      <c r="G11149" s="2"/>
      <c r="H11149" s="6"/>
      <c r="I11149" s="9"/>
      <c r="J11149" s="9"/>
      <c r="K11149" s="9"/>
    </row>
    <row r="11150" spans="1:11" x14ac:dyDescent="0.25">
      <c r="A11150" s="2"/>
      <c r="B11150" s="2"/>
      <c r="C11150" s="2"/>
      <c r="E11150" s="2"/>
      <c r="G11150" s="2"/>
      <c r="H11150" s="6"/>
      <c r="I11150" s="9"/>
      <c r="J11150" s="9"/>
      <c r="K11150" s="9"/>
    </row>
    <row r="11151" spans="1:11" x14ac:dyDescent="0.25">
      <c r="A11151" s="2"/>
      <c r="B11151" s="2"/>
      <c r="C11151" s="2"/>
      <c r="E11151" s="2"/>
      <c r="G11151" s="2"/>
      <c r="H11151" s="6"/>
      <c r="I11151" s="9"/>
      <c r="J11151" s="9"/>
      <c r="K11151" s="9"/>
    </row>
    <row r="11152" spans="1:11" x14ac:dyDescent="0.25">
      <c r="A11152" s="2"/>
      <c r="B11152" s="2"/>
      <c r="C11152" s="2"/>
      <c r="E11152" s="2"/>
      <c r="G11152" s="2"/>
      <c r="H11152" s="6"/>
      <c r="I11152" s="9"/>
      <c r="J11152" s="9"/>
      <c r="K11152" s="9"/>
    </row>
    <row r="11153" spans="1:11" x14ac:dyDescent="0.25">
      <c r="A11153" s="2"/>
      <c r="B11153" s="2"/>
      <c r="C11153" s="2"/>
      <c r="E11153" s="2"/>
      <c r="G11153" s="2"/>
      <c r="H11153" s="6"/>
      <c r="I11153" s="9"/>
      <c r="J11153" s="9"/>
      <c r="K11153" s="9"/>
    </row>
    <row r="11154" spans="1:11" x14ac:dyDescent="0.25">
      <c r="A11154" s="2"/>
      <c r="B11154" s="2"/>
      <c r="C11154" s="2"/>
      <c r="E11154" s="2"/>
      <c r="G11154" s="2"/>
      <c r="H11154" s="6"/>
      <c r="I11154" s="9"/>
      <c r="J11154" s="9"/>
      <c r="K11154" s="9"/>
    </row>
    <row r="11155" spans="1:11" x14ac:dyDescent="0.25">
      <c r="A11155" s="2"/>
      <c r="B11155" s="2"/>
      <c r="C11155" s="2"/>
      <c r="E11155" s="2"/>
      <c r="G11155" s="2"/>
      <c r="H11155" s="6"/>
      <c r="I11155" s="9"/>
      <c r="J11155" s="9"/>
      <c r="K11155" s="9"/>
    </row>
    <row r="11156" spans="1:11" x14ac:dyDescent="0.25">
      <c r="A11156" s="2"/>
      <c r="B11156" s="2"/>
      <c r="C11156" s="2"/>
      <c r="E11156" s="2"/>
      <c r="G11156" s="2"/>
      <c r="H11156" s="6"/>
      <c r="I11156" s="9"/>
      <c r="J11156" s="9"/>
      <c r="K11156" s="9"/>
    </row>
    <row r="11157" spans="1:11" x14ac:dyDescent="0.25">
      <c r="A11157" s="2"/>
      <c r="B11157" s="2"/>
      <c r="C11157" s="2"/>
      <c r="E11157" s="2"/>
      <c r="G11157" s="2"/>
      <c r="H11157" s="6"/>
      <c r="I11157" s="9"/>
      <c r="J11157" s="9"/>
      <c r="K11157" s="9"/>
    </row>
    <row r="11158" spans="1:11" x14ac:dyDescent="0.25">
      <c r="A11158" s="2"/>
      <c r="B11158" s="2"/>
      <c r="C11158" s="2"/>
      <c r="E11158" s="2"/>
      <c r="G11158" s="2"/>
      <c r="H11158" s="6"/>
      <c r="I11158" s="9"/>
      <c r="J11158" s="9"/>
      <c r="K11158" s="9"/>
    </row>
    <row r="11159" spans="1:11" x14ac:dyDescent="0.25">
      <c r="A11159" s="2"/>
      <c r="B11159" s="2"/>
      <c r="C11159" s="2"/>
      <c r="E11159" s="2"/>
      <c r="G11159" s="2"/>
      <c r="H11159" s="6"/>
      <c r="I11159" s="9"/>
      <c r="J11159" s="9"/>
      <c r="K11159" s="9"/>
    </row>
    <row r="11160" spans="1:11" x14ac:dyDescent="0.25">
      <c r="A11160" s="2"/>
      <c r="B11160" s="2"/>
      <c r="C11160" s="2"/>
      <c r="E11160" s="2"/>
      <c r="G11160" s="2"/>
      <c r="H11160" s="6"/>
      <c r="I11160" s="9"/>
      <c r="J11160" s="9"/>
      <c r="K11160" s="9"/>
    </row>
    <row r="11161" spans="1:11" x14ac:dyDescent="0.25">
      <c r="A11161" s="2"/>
      <c r="B11161" s="2"/>
      <c r="C11161" s="2"/>
      <c r="E11161" s="2"/>
      <c r="G11161" s="2"/>
      <c r="H11161" s="6"/>
      <c r="I11161" s="9"/>
      <c r="J11161" s="9"/>
      <c r="K11161" s="9"/>
    </row>
    <row r="11162" spans="1:11" x14ac:dyDescent="0.25">
      <c r="A11162" s="2"/>
      <c r="B11162" s="2"/>
      <c r="C11162" s="2"/>
      <c r="E11162" s="2"/>
      <c r="G11162" s="2"/>
      <c r="H11162" s="6"/>
      <c r="I11162" s="9"/>
      <c r="J11162" s="9"/>
      <c r="K11162" s="9"/>
    </row>
    <row r="11163" spans="1:11" x14ac:dyDescent="0.25">
      <c r="A11163" s="2"/>
      <c r="B11163" s="2"/>
      <c r="C11163" s="2"/>
      <c r="E11163" s="2"/>
      <c r="G11163" s="2"/>
      <c r="H11163" s="6"/>
      <c r="I11163" s="9"/>
      <c r="J11163" s="9"/>
      <c r="K11163" s="9"/>
    </row>
    <row r="11164" spans="1:11" x14ac:dyDescent="0.25">
      <c r="A11164" s="2"/>
      <c r="B11164" s="2"/>
      <c r="C11164" s="2"/>
      <c r="E11164" s="2"/>
      <c r="G11164" s="2"/>
      <c r="H11164" s="6"/>
      <c r="I11164" s="9"/>
      <c r="J11164" s="9"/>
      <c r="K11164" s="9"/>
    </row>
    <row r="11165" spans="1:11" x14ac:dyDescent="0.25">
      <c r="A11165" s="2"/>
      <c r="B11165" s="2"/>
      <c r="C11165" s="2"/>
      <c r="E11165" s="2"/>
      <c r="G11165" s="2"/>
      <c r="H11165" s="6"/>
      <c r="I11165" s="9"/>
      <c r="J11165" s="9"/>
      <c r="K11165" s="9"/>
    </row>
    <row r="11166" spans="1:11" x14ac:dyDescent="0.25">
      <c r="A11166" s="2"/>
      <c r="B11166" s="2"/>
      <c r="C11166" s="2"/>
      <c r="E11166" s="2"/>
      <c r="G11166" s="2"/>
      <c r="H11166" s="6"/>
      <c r="I11166" s="9"/>
      <c r="J11166" s="9"/>
      <c r="K11166" s="9"/>
    </row>
    <row r="11167" spans="1:11" x14ac:dyDescent="0.25">
      <c r="A11167" s="2"/>
      <c r="B11167" s="2"/>
      <c r="C11167" s="2"/>
      <c r="E11167" s="2"/>
      <c r="G11167" s="2"/>
      <c r="H11167" s="6"/>
      <c r="I11167" s="9"/>
      <c r="J11167" s="9"/>
      <c r="K11167" s="9"/>
    </row>
    <row r="11168" spans="1:11" x14ac:dyDescent="0.25">
      <c r="A11168" s="2"/>
      <c r="B11168" s="2"/>
      <c r="C11168" s="2"/>
      <c r="E11168" s="2"/>
      <c r="G11168" s="2"/>
      <c r="H11168" s="6"/>
      <c r="I11168" s="9"/>
      <c r="J11168" s="9"/>
      <c r="K11168" s="9"/>
    </row>
    <row r="11169" spans="1:11" x14ac:dyDescent="0.25">
      <c r="A11169" s="2"/>
      <c r="B11169" s="2"/>
      <c r="C11169" s="2"/>
      <c r="E11169" s="2"/>
      <c r="G11169" s="2"/>
      <c r="H11169" s="6"/>
      <c r="I11169" s="9"/>
      <c r="J11169" s="9"/>
      <c r="K11169" s="9"/>
    </row>
    <row r="11170" spans="1:11" x14ac:dyDescent="0.25">
      <c r="A11170" s="2"/>
      <c r="B11170" s="2"/>
      <c r="C11170" s="2"/>
      <c r="E11170" s="2"/>
      <c r="G11170" s="2"/>
      <c r="H11170" s="6"/>
      <c r="I11170" s="9"/>
      <c r="J11170" s="9"/>
      <c r="K11170" s="9"/>
    </row>
    <row r="11171" spans="1:11" x14ac:dyDescent="0.25">
      <c r="A11171" s="2"/>
      <c r="B11171" s="2"/>
      <c r="C11171" s="2"/>
      <c r="E11171" s="2"/>
      <c r="G11171" s="2"/>
      <c r="H11171" s="6"/>
      <c r="I11171" s="9"/>
      <c r="J11171" s="9"/>
      <c r="K11171" s="9"/>
    </row>
    <row r="11172" spans="1:11" x14ac:dyDescent="0.25">
      <c r="A11172" s="2"/>
      <c r="B11172" s="2"/>
      <c r="C11172" s="2"/>
      <c r="E11172" s="2"/>
      <c r="G11172" s="2"/>
      <c r="H11172" s="6"/>
      <c r="I11172" s="9"/>
      <c r="J11172" s="9"/>
      <c r="K11172" s="9"/>
    </row>
    <row r="11173" spans="1:11" x14ac:dyDescent="0.25">
      <c r="A11173" s="2"/>
      <c r="B11173" s="2"/>
      <c r="C11173" s="2"/>
      <c r="E11173" s="2"/>
      <c r="G11173" s="2"/>
      <c r="H11173" s="6"/>
      <c r="I11173" s="9"/>
      <c r="J11173" s="9"/>
      <c r="K11173" s="9"/>
    </row>
    <row r="11174" spans="1:11" x14ac:dyDescent="0.25">
      <c r="A11174" s="2"/>
      <c r="B11174" s="2"/>
      <c r="C11174" s="2"/>
      <c r="E11174" s="2"/>
      <c r="G11174" s="2"/>
      <c r="H11174" s="6"/>
      <c r="I11174" s="9"/>
      <c r="J11174" s="9"/>
      <c r="K11174" s="9"/>
    </row>
    <row r="11175" spans="1:11" x14ac:dyDescent="0.25">
      <c r="A11175" s="2"/>
      <c r="B11175" s="2"/>
      <c r="C11175" s="2"/>
      <c r="E11175" s="2"/>
      <c r="G11175" s="2"/>
      <c r="H11175" s="6"/>
      <c r="I11175" s="9"/>
      <c r="J11175" s="9"/>
      <c r="K11175" s="9"/>
    </row>
    <row r="11176" spans="1:11" x14ac:dyDescent="0.25">
      <c r="A11176" s="2"/>
      <c r="B11176" s="2"/>
      <c r="C11176" s="2"/>
      <c r="E11176" s="2"/>
      <c r="G11176" s="2"/>
      <c r="H11176" s="6"/>
      <c r="I11176" s="9"/>
      <c r="J11176" s="9"/>
      <c r="K11176" s="9"/>
    </row>
    <row r="11177" spans="1:11" x14ac:dyDescent="0.25">
      <c r="A11177" s="2"/>
      <c r="B11177" s="2"/>
      <c r="C11177" s="2"/>
      <c r="E11177" s="2"/>
      <c r="G11177" s="2"/>
      <c r="H11177" s="6"/>
      <c r="I11177" s="9"/>
      <c r="J11177" s="9"/>
      <c r="K11177" s="9"/>
    </row>
    <row r="11178" spans="1:11" x14ac:dyDescent="0.25">
      <c r="A11178" s="2"/>
      <c r="B11178" s="2"/>
      <c r="C11178" s="2"/>
      <c r="E11178" s="2"/>
      <c r="G11178" s="2"/>
      <c r="H11178" s="6"/>
      <c r="I11178" s="9"/>
      <c r="J11178" s="9"/>
      <c r="K11178" s="9"/>
    </row>
    <row r="11179" spans="1:11" x14ac:dyDescent="0.25">
      <c r="A11179" s="2"/>
      <c r="B11179" s="2"/>
      <c r="C11179" s="2"/>
      <c r="E11179" s="2"/>
      <c r="G11179" s="2"/>
      <c r="H11179" s="6"/>
      <c r="I11179" s="9"/>
      <c r="J11179" s="9"/>
      <c r="K11179" s="9"/>
    </row>
    <row r="11180" spans="1:11" x14ac:dyDescent="0.25">
      <c r="A11180" s="2"/>
      <c r="B11180" s="2"/>
      <c r="C11180" s="2"/>
      <c r="E11180" s="2"/>
      <c r="G11180" s="2"/>
      <c r="H11180" s="6"/>
      <c r="I11180" s="9"/>
      <c r="J11180" s="9"/>
      <c r="K11180" s="9"/>
    </row>
    <row r="11181" spans="1:11" x14ac:dyDescent="0.25">
      <c r="A11181" s="2"/>
      <c r="B11181" s="2"/>
      <c r="C11181" s="2"/>
      <c r="E11181" s="2"/>
      <c r="G11181" s="2"/>
      <c r="H11181" s="6"/>
      <c r="I11181" s="9"/>
      <c r="J11181" s="9"/>
      <c r="K11181" s="9"/>
    </row>
    <row r="11182" spans="1:11" x14ac:dyDescent="0.25">
      <c r="A11182" s="2"/>
      <c r="B11182" s="2"/>
      <c r="C11182" s="2"/>
      <c r="E11182" s="2"/>
      <c r="G11182" s="2"/>
      <c r="H11182" s="6"/>
      <c r="I11182" s="9"/>
      <c r="J11182" s="9"/>
      <c r="K11182" s="9"/>
    </row>
    <row r="11183" spans="1:11" x14ac:dyDescent="0.25">
      <c r="A11183" s="2"/>
      <c r="B11183" s="2"/>
      <c r="C11183" s="2"/>
      <c r="E11183" s="2"/>
      <c r="G11183" s="2"/>
      <c r="H11183" s="6"/>
      <c r="I11183" s="9"/>
      <c r="J11183" s="9"/>
      <c r="K11183" s="9"/>
    </row>
    <row r="11184" spans="1:11" x14ac:dyDescent="0.25">
      <c r="A11184" s="2"/>
      <c r="B11184" s="2"/>
      <c r="C11184" s="2"/>
      <c r="E11184" s="2"/>
      <c r="G11184" s="2"/>
      <c r="H11184" s="6"/>
      <c r="I11184" s="9"/>
      <c r="J11184" s="9"/>
      <c r="K11184" s="9"/>
    </row>
    <row r="11185" spans="1:11" x14ac:dyDescent="0.25">
      <c r="A11185" s="2"/>
      <c r="B11185" s="2"/>
      <c r="C11185" s="2"/>
      <c r="E11185" s="2"/>
      <c r="G11185" s="2"/>
      <c r="H11185" s="6"/>
      <c r="I11185" s="9"/>
      <c r="J11185" s="9"/>
      <c r="K11185" s="9"/>
    </row>
    <row r="11186" spans="1:11" x14ac:dyDescent="0.25">
      <c r="A11186" s="2"/>
      <c r="B11186" s="2"/>
      <c r="C11186" s="2"/>
      <c r="E11186" s="2"/>
      <c r="G11186" s="2"/>
      <c r="H11186" s="6"/>
      <c r="I11186" s="9"/>
      <c r="J11186" s="9"/>
      <c r="K11186" s="9"/>
    </row>
    <row r="11187" spans="1:11" x14ac:dyDescent="0.25">
      <c r="A11187" s="2"/>
      <c r="B11187" s="2"/>
      <c r="C11187" s="2"/>
      <c r="E11187" s="2"/>
      <c r="G11187" s="2"/>
      <c r="H11187" s="6"/>
      <c r="I11187" s="9"/>
      <c r="J11187" s="9"/>
      <c r="K11187" s="9"/>
    </row>
    <row r="11188" spans="1:11" x14ac:dyDescent="0.25">
      <c r="A11188" s="2"/>
      <c r="B11188" s="2"/>
      <c r="C11188" s="2"/>
      <c r="E11188" s="2"/>
      <c r="G11188" s="2"/>
      <c r="H11188" s="6"/>
      <c r="I11188" s="9"/>
      <c r="J11188" s="9"/>
      <c r="K11188" s="9"/>
    </row>
    <row r="11189" spans="1:11" x14ac:dyDescent="0.25">
      <c r="A11189" s="2"/>
      <c r="B11189" s="2"/>
      <c r="C11189" s="2"/>
      <c r="E11189" s="2"/>
      <c r="G11189" s="2"/>
      <c r="H11189" s="6"/>
      <c r="I11189" s="9"/>
      <c r="J11189" s="9"/>
      <c r="K11189" s="9"/>
    </row>
    <row r="11190" spans="1:11" x14ac:dyDescent="0.25">
      <c r="A11190" s="2"/>
      <c r="B11190" s="2"/>
      <c r="C11190" s="2"/>
      <c r="E11190" s="2"/>
      <c r="G11190" s="2"/>
      <c r="H11190" s="6"/>
      <c r="I11190" s="9"/>
      <c r="J11190" s="9"/>
      <c r="K11190" s="9"/>
    </row>
    <row r="11191" spans="1:11" x14ac:dyDescent="0.25">
      <c r="A11191" s="2"/>
      <c r="B11191" s="2"/>
      <c r="C11191" s="2"/>
      <c r="E11191" s="2"/>
      <c r="G11191" s="2"/>
      <c r="H11191" s="6"/>
      <c r="I11191" s="9"/>
      <c r="J11191" s="9"/>
      <c r="K11191" s="9"/>
    </row>
    <row r="11192" spans="1:11" x14ac:dyDescent="0.25">
      <c r="A11192" s="2"/>
      <c r="B11192" s="2"/>
      <c r="C11192" s="2"/>
      <c r="E11192" s="2"/>
      <c r="G11192" s="2"/>
      <c r="H11192" s="6"/>
      <c r="I11192" s="9"/>
      <c r="J11192" s="9"/>
      <c r="K11192" s="9"/>
    </row>
    <row r="11193" spans="1:11" x14ac:dyDescent="0.25">
      <c r="A11193" s="2"/>
      <c r="B11193" s="2"/>
      <c r="C11193" s="2"/>
      <c r="E11193" s="2"/>
      <c r="G11193" s="2"/>
      <c r="H11193" s="6"/>
      <c r="I11193" s="9"/>
      <c r="J11193" s="9"/>
      <c r="K11193" s="9"/>
    </row>
    <row r="11194" spans="1:11" x14ac:dyDescent="0.25">
      <c r="A11194" s="2"/>
      <c r="B11194" s="2"/>
      <c r="C11194" s="2"/>
      <c r="E11194" s="2"/>
      <c r="G11194" s="2"/>
      <c r="H11194" s="6"/>
      <c r="I11194" s="9"/>
      <c r="J11194" s="9"/>
      <c r="K11194" s="9"/>
    </row>
    <row r="11195" spans="1:11" x14ac:dyDescent="0.25">
      <c r="A11195" s="2"/>
      <c r="B11195" s="2"/>
      <c r="C11195" s="2"/>
      <c r="E11195" s="2"/>
      <c r="G11195" s="2"/>
      <c r="H11195" s="6"/>
      <c r="I11195" s="9"/>
      <c r="J11195" s="9"/>
      <c r="K11195" s="9"/>
    </row>
    <row r="11196" spans="1:11" x14ac:dyDescent="0.25">
      <c r="A11196" s="2"/>
      <c r="B11196" s="2"/>
      <c r="C11196" s="2"/>
      <c r="E11196" s="2"/>
      <c r="G11196" s="2"/>
      <c r="H11196" s="6"/>
      <c r="I11196" s="9"/>
      <c r="J11196" s="9"/>
      <c r="K11196" s="9"/>
    </row>
    <row r="11197" spans="1:11" x14ac:dyDescent="0.25">
      <c r="A11197" s="2"/>
      <c r="B11197" s="2"/>
      <c r="C11197" s="2"/>
      <c r="E11197" s="2"/>
      <c r="G11197" s="2"/>
      <c r="H11197" s="6"/>
      <c r="I11197" s="9"/>
      <c r="J11197" s="9"/>
      <c r="K11197" s="9"/>
    </row>
    <row r="11198" spans="1:11" x14ac:dyDescent="0.25">
      <c r="A11198" s="2"/>
      <c r="B11198" s="2"/>
      <c r="C11198" s="2"/>
      <c r="E11198" s="2"/>
      <c r="G11198" s="2"/>
      <c r="H11198" s="6"/>
      <c r="I11198" s="9"/>
      <c r="J11198" s="9"/>
      <c r="K11198" s="9"/>
    </row>
    <row r="11199" spans="1:11" x14ac:dyDescent="0.25">
      <c r="A11199" s="2"/>
      <c r="B11199" s="2"/>
      <c r="C11199" s="2"/>
      <c r="E11199" s="2"/>
      <c r="G11199" s="2"/>
      <c r="H11199" s="6"/>
      <c r="I11199" s="9"/>
      <c r="J11199" s="9"/>
      <c r="K11199" s="9"/>
    </row>
    <row r="11200" spans="1:11" x14ac:dyDescent="0.25">
      <c r="A11200" s="2"/>
      <c r="B11200" s="2"/>
      <c r="C11200" s="2"/>
      <c r="E11200" s="2"/>
      <c r="G11200" s="2"/>
      <c r="H11200" s="6"/>
      <c r="I11200" s="9"/>
      <c r="J11200" s="9"/>
      <c r="K11200" s="9"/>
    </row>
    <row r="11201" spans="1:11" x14ac:dyDescent="0.25">
      <c r="A11201" s="2"/>
      <c r="B11201" s="2"/>
      <c r="C11201" s="2"/>
      <c r="E11201" s="2"/>
      <c r="G11201" s="2"/>
      <c r="H11201" s="6"/>
      <c r="I11201" s="9"/>
      <c r="J11201" s="9"/>
      <c r="K11201" s="9"/>
    </row>
    <row r="11202" spans="1:11" x14ac:dyDescent="0.25">
      <c r="A11202" s="2"/>
      <c r="B11202" s="2"/>
      <c r="C11202" s="2"/>
      <c r="E11202" s="2"/>
      <c r="G11202" s="2"/>
      <c r="H11202" s="6"/>
      <c r="I11202" s="9"/>
      <c r="J11202" s="9"/>
      <c r="K11202" s="9"/>
    </row>
    <row r="11203" spans="1:11" x14ac:dyDescent="0.25">
      <c r="A11203" s="2"/>
      <c r="B11203" s="2"/>
      <c r="C11203" s="2"/>
      <c r="E11203" s="2"/>
      <c r="G11203" s="2"/>
      <c r="H11203" s="6"/>
      <c r="I11203" s="9"/>
      <c r="J11203" s="9"/>
      <c r="K11203" s="9"/>
    </row>
    <row r="11204" spans="1:11" x14ac:dyDescent="0.25">
      <c r="A11204" s="2"/>
      <c r="B11204" s="2"/>
      <c r="C11204" s="2"/>
      <c r="E11204" s="2"/>
      <c r="G11204" s="2"/>
      <c r="H11204" s="6"/>
      <c r="I11204" s="9"/>
      <c r="J11204" s="9"/>
      <c r="K11204" s="9"/>
    </row>
    <row r="11205" spans="1:11" x14ac:dyDescent="0.25">
      <c r="A11205" s="2"/>
      <c r="B11205" s="2"/>
      <c r="C11205" s="2"/>
      <c r="E11205" s="2"/>
      <c r="G11205" s="2"/>
      <c r="H11205" s="6"/>
      <c r="I11205" s="9"/>
      <c r="J11205" s="9"/>
      <c r="K11205" s="9"/>
    </row>
    <row r="11206" spans="1:11" x14ac:dyDescent="0.25">
      <c r="A11206" s="2"/>
      <c r="B11206" s="2"/>
      <c r="C11206" s="2"/>
      <c r="E11206" s="2"/>
      <c r="G11206" s="2"/>
      <c r="H11206" s="6"/>
      <c r="I11206" s="9"/>
      <c r="J11206" s="9"/>
      <c r="K11206" s="9"/>
    </row>
    <row r="11207" spans="1:11" x14ac:dyDescent="0.25">
      <c r="A11207" s="2"/>
      <c r="B11207" s="2"/>
      <c r="C11207" s="2"/>
      <c r="E11207" s="2"/>
      <c r="G11207" s="2"/>
      <c r="H11207" s="6"/>
      <c r="I11207" s="9"/>
      <c r="J11207" s="9"/>
      <c r="K11207" s="9"/>
    </row>
    <row r="11208" spans="1:11" x14ac:dyDescent="0.25">
      <c r="A11208" s="2"/>
      <c r="B11208" s="2"/>
      <c r="C11208" s="2"/>
      <c r="E11208" s="2"/>
      <c r="G11208" s="2"/>
      <c r="H11208" s="6"/>
      <c r="I11208" s="9"/>
      <c r="J11208" s="9"/>
      <c r="K11208" s="9"/>
    </row>
    <row r="11209" spans="1:11" x14ac:dyDescent="0.25">
      <c r="A11209" s="2"/>
      <c r="B11209" s="2"/>
      <c r="C11209" s="2"/>
      <c r="E11209" s="2"/>
      <c r="G11209" s="2"/>
      <c r="H11209" s="6"/>
      <c r="I11209" s="9"/>
      <c r="J11209" s="9"/>
      <c r="K11209" s="9"/>
    </row>
    <row r="11210" spans="1:11" x14ac:dyDescent="0.25">
      <c r="A11210" s="2"/>
      <c r="B11210" s="2"/>
      <c r="C11210" s="2"/>
      <c r="E11210" s="2"/>
      <c r="G11210" s="2"/>
      <c r="H11210" s="6"/>
      <c r="I11210" s="9"/>
      <c r="J11210" s="9"/>
      <c r="K11210" s="9"/>
    </row>
    <row r="11211" spans="1:11" x14ac:dyDescent="0.25">
      <c r="A11211" s="2"/>
      <c r="B11211" s="2"/>
      <c r="C11211" s="2"/>
      <c r="E11211" s="2"/>
      <c r="G11211" s="2"/>
      <c r="H11211" s="6"/>
      <c r="I11211" s="9"/>
      <c r="J11211" s="9"/>
      <c r="K11211" s="9"/>
    </row>
    <row r="11212" spans="1:11" x14ac:dyDescent="0.25">
      <c r="A11212" s="2"/>
      <c r="B11212" s="2"/>
      <c r="C11212" s="2"/>
      <c r="E11212" s="2"/>
      <c r="G11212" s="2"/>
      <c r="H11212" s="6"/>
      <c r="I11212" s="9"/>
      <c r="J11212" s="9"/>
      <c r="K11212" s="9"/>
    </row>
    <row r="11213" spans="1:11" x14ac:dyDescent="0.25">
      <c r="A11213" s="2"/>
      <c r="B11213" s="2"/>
      <c r="C11213" s="2"/>
      <c r="E11213" s="2"/>
      <c r="G11213" s="2"/>
      <c r="H11213" s="6"/>
      <c r="I11213" s="9"/>
      <c r="J11213" s="9"/>
      <c r="K11213" s="9"/>
    </row>
    <row r="11214" spans="1:11" x14ac:dyDescent="0.25">
      <c r="A11214" s="2"/>
      <c r="B11214" s="2"/>
      <c r="C11214" s="2"/>
      <c r="E11214" s="2"/>
      <c r="G11214" s="2"/>
      <c r="H11214" s="6"/>
      <c r="I11214" s="9"/>
      <c r="J11214" s="9"/>
      <c r="K11214" s="9"/>
    </row>
    <row r="11215" spans="1:11" x14ac:dyDescent="0.25">
      <c r="A11215" s="2"/>
      <c r="B11215" s="2"/>
      <c r="C11215" s="2"/>
      <c r="E11215" s="2"/>
      <c r="G11215" s="2"/>
      <c r="H11215" s="6"/>
      <c r="I11215" s="9"/>
      <c r="J11215" s="9"/>
      <c r="K11215" s="9"/>
    </row>
    <row r="11216" spans="1:11" x14ac:dyDescent="0.25">
      <c r="A11216" s="2"/>
      <c r="B11216" s="2"/>
      <c r="C11216" s="2"/>
      <c r="E11216" s="2"/>
      <c r="G11216" s="2"/>
      <c r="H11216" s="6"/>
      <c r="I11216" s="9"/>
      <c r="J11216" s="9"/>
      <c r="K11216" s="9"/>
    </row>
    <row r="11217" spans="1:11" x14ac:dyDescent="0.25">
      <c r="A11217" s="2"/>
      <c r="B11217" s="2"/>
      <c r="C11217" s="2"/>
      <c r="E11217" s="2"/>
      <c r="G11217" s="2"/>
      <c r="H11217" s="6"/>
      <c r="I11217" s="9"/>
      <c r="J11217" s="9"/>
      <c r="K11217" s="9"/>
    </row>
    <row r="11218" spans="1:11" x14ac:dyDescent="0.25">
      <c r="A11218" s="2"/>
      <c r="B11218" s="2"/>
      <c r="C11218" s="2"/>
      <c r="E11218" s="2"/>
      <c r="G11218" s="2"/>
      <c r="H11218" s="6"/>
      <c r="I11218" s="9"/>
      <c r="J11218" s="9"/>
      <c r="K11218" s="9"/>
    </row>
    <row r="11219" spans="1:11" x14ac:dyDescent="0.25">
      <c r="A11219" s="2"/>
      <c r="B11219" s="2"/>
      <c r="C11219" s="2"/>
      <c r="E11219" s="2"/>
      <c r="G11219" s="2"/>
      <c r="H11219" s="6"/>
      <c r="I11219" s="9"/>
      <c r="J11219" s="9"/>
      <c r="K11219" s="9"/>
    </row>
    <row r="11220" spans="1:11" x14ac:dyDescent="0.25">
      <c r="A11220" s="2"/>
      <c r="B11220" s="2"/>
      <c r="C11220" s="2"/>
      <c r="E11220" s="2"/>
      <c r="G11220" s="2"/>
      <c r="H11220" s="6"/>
      <c r="I11220" s="9"/>
      <c r="J11220" s="9"/>
      <c r="K11220" s="9"/>
    </row>
    <row r="11221" spans="1:11" x14ac:dyDescent="0.25">
      <c r="A11221" s="2"/>
      <c r="B11221" s="2"/>
      <c r="C11221" s="2"/>
      <c r="E11221" s="2"/>
      <c r="G11221" s="2"/>
      <c r="H11221" s="6"/>
      <c r="I11221" s="9"/>
      <c r="J11221" s="9"/>
      <c r="K11221" s="9"/>
    </row>
    <row r="11222" spans="1:11" x14ac:dyDescent="0.25">
      <c r="A11222" s="2"/>
      <c r="B11222" s="2"/>
      <c r="C11222" s="2"/>
      <c r="E11222" s="2"/>
      <c r="G11222" s="2"/>
      <c r="H11222" s="6"/>
      <c r="I11222" s="9"/>
      <c r="J11222" s="9"/>
      <c r="K11222" s="9"/>
    </row>
    <row r="11223" spans="1:11" x14ac:dyDescent="0.25">
      <c r="A11223" s="2"/>
      <c r="B11223" s="2"/>
      <c r="C11223" s="2"/>
      <c r="E11223" s="2"/>
      <c r="G11223" s="2"/>
      <c r="H11223" s="6"/>
      <c r="I11223" s="9"/>
      <c r="J11223" s="9"/>
      <c r="K11223" s="9"/>
    </row>
    <row r="11224" spans="1:11" x14ac:dyDescent="0.25">
      <c r="A11224" s="2"/>
      <c r="B11224" s="2"/>
      <c r="C11224" s="2"/>
      <c r="E11224" s="2"/>
      <c r="G11224" s="2"/>
      <c r="H11224" s="6"/>
      <c r="I11224" s="9"/>
      <c r="J11224" s="9"/>
      <c r="K11224" s="9"/>
    </row>
    <row r="11225" spans="1:11" x14ac:dyDescent="0.25">
      <c r="A11225" s="2"/>
      <c r="B11225" s="2"/>
      <c r="C11225" s="2"/>
      <c r="E11225" s="2"/>
      <c r="G11225" s="2"/>
      <c r="H11225" s="6"/>
      <c r="I11225" s="9"/>
      <c r="J11225" s="9"/>
      <c r="K11225" s="9"/>
    </row>
    <row r="11226" spans="1:11" x14ac:dyDescent="0.25">
      <c r="A11226" s="2"/>
      <c r="B11226" s="2"/>
      <c r="C11226" s="2"/>
      <c r="E11226" s="2"/>
      <c r="G11226" s="2"/>
      <c r="H11226" s="6"/>
      <c r="I11226" s="9"/>
      <c r="J11226" s="9"/>
      <c r="K11226" s="9"/>
    </row>
    <row r="11227" spans="1:11" x14ac:dyDescent="0.25">
      <c r="A11227" s="2"/>
      <c r="B11227" s="2"/>
      <c r="C11227" s="2"/>
      <c r="E11227" s="2"/>
      <c r="G11227" s="2"/>
      <c r="H11227" s="6"/>
      <c r="I11227" s="9"/>
      <c r="J11227" s="9"/>
      <c r="K11227" s="9"/>
    </row>
    <row r="11228" spans="1:11" x14ac:dyDescent="0.25">
      <c r="A11228" s="2"/>
      <c r="B11228" s="2"/>
      <c r="C11228" s="2"/>
      <c r="E11228" s="2"/>
      <c r="G11228" s="2"/>
      <c r="H11228" s="6"/>
      <c r="I11228" s="9"/>
      <c r="J11228" s="9"/>
      <c r="K11228" s="9"/>
    </row>
    <row r="11229" spans="1:11" x14ac:dyDescent="0.25">
      <c r="A11229" s="2"/>
      <c r="B11229" s="2"/>
      <c r="C11229" s="2"/>
      <c r="E11229" s="2"/>
      <c r="G11229" s="2"/>
      <c r="H11229" s="6"/>
      <c r="I11229" s="9"/>
      <c r="J11229" s="9"/>
      <c r="K11229" s="9"/>
    </row>
    <row r="11230" spans="1:11" x14ac:dyDescent="0.25">
      <c r="A11230" s="2"/>
      <c r="B11230" s="2"/>
      <c r="C11230" s="2"/>
      <c r="E11230" s="2"/>
      <c r="G11230" s="2"/>
      <c r="H11230" s="6"/>
      <c r="I11230" s="9"/>
      <c r="J11230" s="9"/>
      <c r="K11230" s="9"/>
    </row>
    <row r="11231" spans="1:11" x14ac:dyDescent="0.25">
      <c r="A11231" s="2"/>
      <c r="B11231" s="2"/>
      <c r="C11231" s="2"/>
      <c r="E11231" s="2"/>
      <c r="G11231" s="2"/>
      <c r="H11231" s="6"/>
      <c r="I11231" s="9"/>
      <c r="J11231" s="9"/>
      <c r="K11231" s="9"/>
    </row>
    <row r="11232" spans="1:11" x14ac:dyDescent="0.25">
      <c r="A11232" s="2"/>
      <c r="B11232" s="2"/>
      <c r="C11232" s="2"/>
      <c r="E11232" s="2"/>
      <c r="G11232" s="2"/>
      <c r="H11232" s="6"/>
      <c r="I11232" s="9"/>
      <c r="J11232" s="9"/>
      <c r="K11232" s="9"/>
    </row>
    <row r="11233" spans="1:11" x14ac:dyDescent="0.25">
      <c r="A11233" s="2"/>
      <c r="B11233" s="2"/>
      <c r="C11233" s="2"/>
      <c r="E11233" s="2"/>
      <c r="G11233" s="2"/>
      <c r="H11233" s="6"/>
      <c r="I11233" s="9"/>
      <c r="J11233" s="9"/>
      <c r="K11233" s="9"/>
    </row>
    <row r="11234" spans="1:11" x14ac:dyDescent="0.25">
      <c r="A11234" s="2"/>
      <c r="B11234" s="2"/>
      <c r="C11234" s="2"/>
      <c r="E11234" s="2"/>
      <c r="G11234" s="2"/>
      <c r="H11234" s="6"/>
      <c r="I11234" s="9"/>
      <c r="J11234" s="9"/>
      <c r="K11234" s="9"/>
    </row>
    <row r="11235" spans="1:11" x14ac:dyDescent="0.25">
      <c r="A11235" s="2"/>
      <c r="B11235" s="2"/>
      <c r="C11235" s="2"/>
      <c r="E11235" s="2"/>
      <c r="G11235" s="2"/>
      <c r="H11235" s="6"/>
      <c r="I11235" s="9"/>
      <c r="J11235" s="9"/>
      <c r="K11235" s="9"/>
    </row>
    <row r="11236" spans="1:11" x14ac:dyDescent="0.25">
      <c r="A11236" s="2"/>
      <c r="B11236" s="2"/>
      <c r="C11236" s="2"/>
      <c r="E11236" s="2"/>
      <c r="G11236" s="2"/>
      <c r="H11236" s="6"/>
      <c r="I11236" s="9"/>
      <c r="J11236" s="9"/>
      <c r="K11236" s="9"/>
    </row>
    <row r="11237" spans="1:11" x14ac:dyDescent="0.25">
      <c r="A11237" s="2"/>
      <c r="B11237" s="2"/>
      <c r="C11237" s="2"/>
      <c r="E11237" s="2"/>
      <c r="G11237" s="2"/>
      <c r="H11237" s="6"/>
      <c r="I11237" s="9"/>
      <c r="J11237" s="9"/>
      <c r="K11237" s="9"/>
    </row>
    <row r="11238" spans="1:11" x14ac:dyDescent="0.25">
      <c r="A11238" s="2"/>
      <c r="B11238" s="2"/>
      <c r="C11238" s="2"/>
      <c r="E11238" s="2"/>
      <c r="G11238" s="2"/>
      <c r="H11238" s="6"/>
      <c r="I11238" s="9"/>
      <c r="J11238" s="9"/>
      <c r="K11238" s="9"/>
    </row>
    <row r="11239" spans="1:11" x14ac:dyDescent="0.25">
      <c r="A11239" s="2"/>
      <c r="B11239" s="2"/>
      <c r="C11239" s="2"/>
      <c r="E11239" s="2"/>
      <c r="G11239" s="2"/>
      <c r="H11239" s="6"/>
      <c r="I11239" s="9"/>
      <c r="J11239" s="9"/>
      <c r="K11239" s="9"/>
    </row>
    <row r="11240" spans="1:11" x14ac:dyDescent="0.25">
      <c r="A11240" s="2"/>
      <c r="B11240" s="2"/>
      <c r="C11240" s="2"/>
      <c r="E11240" s="2"/>
      <c r="G11240" s="2"/>
      <c r="H11240" s="6"/>
      <c r="I11240" s="9"/>
      <c r="J11240" s="9"/>
      <c r="K11240" s="9"/>
    </row>
    <row r="11241" spans="1:11" x14ac:dyDescent="0.25">
      <c r="A11241" s="2"/>
      <c r="B11241" s="2"/>
      <c r="C11241" s="2"/>
      <c r="E11241" s="2"/>
      <c r="G11241" s="2"/>
      <c r="H11241" s="6"/>
      <c r="I11241" s="9"/>
      <c r="J11241" s="9"/>
      <c r="K11241" s="9"/>
    </row>
    <row r="11242" spans="1:11" x14ac:dyDescent="0.25">
      <c r="A11242" s="2"/>
      <c r="B11242" s="2"/>
      <c r="C11242" s="2"/>
      <c r="E11242" s="2"/>
      <c r="G11242" s="2"/>
      <c r="H11242" s="6"/>
      <c r="I11242" s="9"/>
      <c r="J11242" s="9"/>
      <c r="K11242" s="9"/>
    </row>
    <row r="11243" spans="1:11" x14ac:dyDescent="0.25">
      <c r="A11243" s="2"/>
      <c r="B11243" s="2"/>
      <c r="C11243" s="2"/>
      <c r="E11243" s="2"/>
      <c r="G11243" s="2"/>
      <c r="H11243" s="6"/>
      <c r="I11243" s="9"/>
      <c r="J11243" s="9"/>
      <c r="K11243" s="9"/>
    </row>
    <row r="11244" spans="1:11" x14ac:dyDescent="0.25">
      <c r="A11244" s="2"/>
      <c r="B11244" s="2"/>
      <c r="C11244" s="2"/>
      <c r="E11244" s="2"/>
      <c r="G11244" s="2"/>
      <c r="H11244" s="6"/>
      <c r="I11244" s="9"/>
      <c r="J11244" s="9"/>
      <c r="K11244" s="9"/>
    </row>
    <row r="11245" spans="1:11" x14ac:dyDescent="0.25">
      <c r="A11245" s="2"/>
      <c r="B11245" s="2"/>
      <c r="C11245" s="2"/>
      <c r="E11245" s="2"/>
      <c r="G11245" s="2"/>
      <c r="H11245" s="6"/>
      <c r="I11245" s="9"/>
      <c r="J11245" s="9"/>
      <c r="K11245" s="9"/>
    </row>
    <row r="11246" spans="1:11" x14ac:dyDescent="0.25">
      <c r="A11246" s="2"/>
      <c r="B11246" s="2"/>
      <c r="C11246" s="2"/>
      <c r="E11246" s="2"/>
      <c r="G11246" s="2"/>
      <c r="H11246" s="6"/>
      <c r="I11246" s="9"/>
      <c r="J11246" s="9"/>
      <c r="K11246" s="9"/>
    </row>
    <row r="11247" spans="1:11" x14ac:dyDescent="0.25">
      <c r="A11247" s="2"/>
      <c r="B11247" s="2"/>
      <c r="C11247" s="2"/>
      <c r="E11247" s="2"/>
      <c r="G11247" s="2"/>
      <c r="H11247" s="6"/>
      <c r="I11247" s="9"/>
      <c r="J11247" s="9"/>
      <c r="K11247" s="9"/>
    </row>
    <row r="11248" spans="1:11" x14ac:dyDescent="0.25">
      <c r="A11248" s="2"/>
      <c r="B11248" s="2"/>
      <c r="C11248" s="2"/>
      <c r="E11248" s="2"/>
      <c r="G11248" s="2"/>
      <c r="H11248" s="6"/>
      <c r="I11248" s="9"/>
      <c r="J11248" s="9"/>
      <c r="K11248" s="9"/>
    </row>
    <row r="11249" spans="1:11" x14ac:dyDescent="0.25">
      <c r="A11249" s="2"/>
      <c r="B11249" s="2"/>
      <c r="C11249" s="2"/>
      <c r="E11249" s="2"/>
      <c r="G11249" s="2"/>
      <c r="H11249" s="6"/>
      <c r="I11249" s="9"/>
      <c r="J11249" s="9"/>
      <c r="K11249" s="9"/>
    </row>
    <row r="11250" spans="1:11" x14ac:dyDescent="0.25">
      <c r="A11250" s="2"/>
      <c r="B11250" s="2"/>
      <c r="C11250" s="2"/>
      <c r="E11250" s="2"/>
      <c r="G11250" s="2"/>
      <c r="H11250" s="6"/>
      <c r="I11250" s="9"/>
      <c r="J11250" s="9"/>
      <c r="K11250" s="9"/>
    </row>
    <row r="11251" spans="1:11" x14ac:dyDescent="0.25">
      <c r="A11251" s="2"/>
      <c r="B11251" s="2"/>
      <c r="C11251" s="2"/>
      <c r="E11251" s="2"/>
      <c r="G11251" s="2"/>
      <c r="H11251" s="6"/>
      <c r="I11251" s="9"/>
      <c r="J11251" s="9"/>
      <c r="K11251" s="9"/>
    </row>
    <row r="11252" spans="1:11" x14ac:dyDescent="0.25">
      <c r="A11252" s="2"/>
      <c r="B11252" s="2"/>
      <c r="C11252" s="2"/>
      <c r="E11252" s="2"/>
      <c r="G11252" s="2"/>
      <c r="H11252" s="6"/>
      <c r="I11252" s="9"/>
      <c r="J11252" s="9"/>
      <c r="K11252" s="9"/>
    </row>
    <row r="11253" spans="1:11" x14ac:dyDescent="0.25">
      <c r="A11253" s="2"/>
      <c r="B11253" s="2"/>
      <c r="C11253" s="2"/>
      <c r="E11253" s="2"/>
      <c r="G11253" s="2"/>
      <c r="H11253" s="6"/>
      <c r="I11253" s="9"/>
      <c r="J11253" s="9"/>
      <c r="K11253" s="9"/>
    </row>
    <row r="11254" spans="1:11" x14ac:dyDescent="0.25">
      <c r="A11254" s="2"/>
      <c r="B11254" s="2"/>
      <c r="C11254" s="2"/>
      <c r="E11254" s="2"/>
      <c r="G11254" s="2"/>
      <c r="H11254" s="6"/>
      <c r="I11254" s="9"/>
      <c r="J11254" s="9"/>
      <c r="K11254" s="9"/>
    </row>
    <row r="11255" spans="1:11" x14ac:dyDescent="0.25">
      <c r="A11255" s="2"/>
      <c r="B11255" s="2"/>
      <c r="C11255" s="2"/>
      <c r="E11255" s="2"/>
      <c r="G11255" s="2"/>
      <c r="H11255" s="6"/>
      <c r="I11255" s="9"/>
      <c r="J11255" s="9"/>
      <c r="K11255" s="9"/>
    </row>
    <row r="11256" spans="1:11" x14ac:dyDescent="0.25">
      <c r="A11256" s="2"/>
      <c r="B11256" s="2"/>
      <c r="C11256" s="2"/>
      <c r="E11256" s="2"/>
      <c r="G11256" s="2"/>
      <c r="H11256" s="6"/>
      <c r="I11256" s="9"/>
      <c r="J11256" s="9"/>
      <c r="K11256" s="9"/>
    </row>
    <row r="11257" spans="1:11" x14ac:dyDescent="0.25">
      <c r="A11257" s="2"/>
      <c r="B11257" s="2"/>
      <c r="C11257" s="2"/>
      <c r="E11257" s="2"/>
      <c r="G11257" s="2"/>
      <c r="H11257" s="6"/>
      <c r="I11257" s="9"/>
      <c r="J11257" s="9"/>
      <c r="K11257" s="9"/>
    </row>
    <row r="11258" spans="1:11" x14ac:dyDescent="0.25">
      <c r="A11258" s="2"/>
      <c r="B11258" s="2"/>
      <c r="C11258" s="2"/>
      <c r="E11258" s="2"/>
      <c r="G11258" s="2"/>
      <c r="H11258" s="6"/>
      <c r="I11258" s="9"/>
      <c r="J11258" s="9"/>
      <c r="K11258" s="9"/>
    </row>
    <row r="11259" spans="1:11" x14ac:dyDescent="0.25">
      <c r="A11259" s="2"/>
      <c r="B11259" s="2"/>
      <c r="C11259" s="2"/>
      <c r="E11259" s="2"/>
      <c r="G11259" s="2"/>
      <c r="H11259" s="6"/>
      <c r="I11259" s="9"/>
      <c r="J11259" s="9"/>
      <c r="K11259" s="9"/>
    </row>
    <row r="11260" spans="1:11" x14ac:dyDescent="0.25">
      <c r="A11260" s="2"/>
      <c r="B11260" s="2"/>
      <c r="C11260" s="2"/>
      <c r="E11260" s="2"/>
      <c r="G11260" s="2"/>
      <c r="H11260" s="6"/>
      <c r="I11260" s="9"/>
      <c r="J11260" s="9"/>
      <c r="K11260" s="9"/>
    </row>
    <row r="11261" spans="1:11" x14ac:dyDescent="0.25">
      <c r="A11261" s="2"/>
      <c r="B11261" s="2"/>
      <c r="C11261" s="2"/>
      <c r="E11261" s="2"/>
      <c r="G11261" s="2"/>
      <c r="H11261" s="6"/>
      <c r="I11261" s="9"/>
      <c r="J11261" s="9"/>
      <c r="K11261" s="9"/>
    </row>
    <row r="11262" spans="1:11" x14ac:dyDescent="0.25">
      <c r="A11262" s="2"/>
      <c r="B11262" s="2"/>
      <c r="C11262" s="2"/>
      <c r="E11262" s="2"/>
      <c r="G11262" s="2"/>
      <c r="H11262" s="6"/>
      <c r="I11262" s="9"/>
      <c r="J11262" s="9"/>
      <c r="K11262" s="9"/>
    </row>
    <row r="11263" spans="1:11" x14ac:dyDescent="0.25">
      <c r="A11263" s="2"/>
      <c r="B11263" s="2"/>
      <c r="C11263" s="2"/>
      <c r="E11263" s="2"/>
      <c r="G11263" s="2"/>
      <c r="H11263" s="6"/>
      <c r="I11263" s="9"/>
      <c r="J11263" s="9"/>
      <c r="K11263" s="9"/>
    </row>
    <row r="11264" spans="1:11" x14ac:dyDescent="0.25">
      <c r="A11264" s="2"/>
      <c r="B11264" s="2"/>
      <c r="C11264" s="2"/>
      <c r="E11264" s="2"/>
      <c r="G11264" s="2"/>
      <c r="H11264" s="6"/>
      <c r="I11264" s="9"/>
      <c r="J11264" s="9"/>
      <c r="K11264" s="9"/>
    </row>
    <row r="11265" spans="1:11" x14ac:dyDescent="0.25">
      <c r="A11265" s="2"/>
      <c r="B11265" s="2"/>
      <c r="C11265" s="2"/>
      <c r="E11265" s="2"/>
      <c r="G11265" s="2"/>
      <c r="H11265" s="6"/>
      <c r="I11265" s="9"/>
      <c r="J11265" s="9"/>
      <c r="K11265" s="9"/>
    </row>
    <row r="11266" spans="1:11" x14ac:dyDescent="0.25">
      <c r="A11266" s="2"/>
      <c r="B11266" s="2"/>
      <c r="C11266" s="2"/>
      <c r="E11266" s="2"/>
      <c r="G11266" s="2"/>
      <c r="H11266" s="6"/>
      <c r="I11266" s="9"/>
      <c r="J11266" s="9"/>
      <c r="K11266" s="9"/>
    </row>
    <row r="11267" spans="1:11" x14ac:dyDescent="0.25">
      <c r="A11267" s="2"/>
      <c r="B11267" s="2"/>
      <c r="C11267" s="2"/>
      <c r="E11267" s="2"/>
      <c r="G11267" s="2"/>
      <c r="H11267" s="6"/>
      <c r="I11267" s="9"/>
      <c r="J11267" s="9"/>
      <c r="K11267" s="9"/>
    </row>
    <row r="11268" spans="1:11" x14ac:dyDescent="0.25">
      <c r="A11268" s="2"/>
      <c r="B11268" s="2"/>
      <c r="C11268" s="2"/>
      <c r="E11268" s="2"/>
      <c r="G11268" s="2"/>
      <c r="H11268" s="6"/>
      <c r="I11268" s="9"/>
      <c r="J11268" s="9"/>
      <c r="K11268" s="9"/>
    </row>
    <row r="11269" spans="1:11" x14ac:dyDescent="0.25">
      <c r="A11269" s="2"/>
      <c r="B11269" s="2"/>
      <c r="C11269" s="2"/>
      <c r="E11269" s="2"/>
      <c r="G11269" s="2"/>
      <c r="H11269" s="6"/>
      <c r="I11269" s="9"/>
      <c r="J11269" s="9"/>
      <c r="K11269" s="9"/>
    </row>
    <row r="11270" spans="1:11" x14ac:dyDescent="0.25">
      <c r="A11270" s="2"/>
      <c r="B11270" s="2"/>
      <c r="C11270" s="2"/>
      <c r="E11270" s="2"/>
      <c r="G11270" s="2"/>
      <c r="H11270" s="6"/>
      <c r="I11270" s="9"/>
      <c r="J11270" s="9"/>
      <c r="K11270" s="9"/>
    </row>
    <row r="11271" spans="1:11" x14ac:dyDescent="0.25">
      <c r="A11271" s="2"/>
      <c r="B11271" s="2"/>
      <c r="C11271" s="2"/>
      <c r="E11271" s="2"/>
      <c r="G11271" s="2"/>
      <c r="H11271" s="6"/>
      <c r="I11271" s="9"/>
      <c r="J11271" s="9"/>
      <c r="K11271" s="9"/>
    </row>
    <row r="11272" spans="1:11" x14ac:dyDescent="0.25">
      <c r="A11272" s="2"/>
      <c r="B11272" s="2"/>
      <c r="C11272" s="2"/>
      <c r="E11272" s="2"/>
      <c r="G11272" s="2"/>
      <c r="H11272" s="6"/>
      <c r="I11272" s="9"/>
      <c r="J11272" s="9"/>
      <c r="K11272" s="9"/>
    </row>
    <row r="11273" spans="1:11" x14ac:dyDescent="0.25">
      <c r="A11273" s="2"/>
      <c r="B11273" s="2"/>
      <c r="C11273" s="2"/>
      <c r="E11273" s="2"/>
      <c r="G11273" s="2"/>
      <c r="H11273" s="6"/>
      <c r="I11273" s="9"/>
      <c r="J11273" s="9"/>
      <c r="K11273" s="9"/>
    </row>
    <row r="11274" spans="1:11" x14ac:dyDescent="0.25">
      <c r="A11274" s="2"/>
      <c r="B11274" s="2"/>
      <c r="C11274" s="2"/>
      <c r="E11274" s="2"/>
      <c r="G11274" s="2"/>
      <c r="H11274" s="6"/>
      <c r="I11274" s="9"/>
      <c r="J11274" s="9"/>
      <c r="K11274" s="9"/>
    </row>
    <row r="11275" spans="1:11" x14ac:dyDescent="0.25">
      <c r="A11275" s="2"/>
      <c r="B11275" s="2"/>
      <c r="C11275" s="2"/>
      <c r="E11275" s="2"/>
      <c r="G11275" s="2"/>
      <c r="H11275" s="6"/>
      <c r="I11275" s="9"/>
      <c r="J11275" s="9"/>
      <c r="K11275" s="9"/>
    </row>
    <row r="11276" spans="1:11" x14ac:dyDescent="0.25">
      <c r="A11276" s="2"/>
      <c r="B11276" s="2"/>
      <c r="C11276" s="2"/>
      <c r="E11276" s="2"/>
      <c r="G11276" s="2"/>
      <c r="H11276" s="6"/>
      <c r="I11276" s="9"/>
      <c r="J11276" s="9"/>
      <c r="K11276" s="9"/>
    </row>
    <row r="11277" spans="1:11" x14ac:dyDescent="0.25">
      <c r="A11277" s="2"/>
      <c r="B11277" s="2"/>
      <c r="C11277" s="2"/>
      <c r="E11277" s="2"/>
      <c r="G11277" s="2"/>
      <c r="H11277" s="6"/>
      <c r="I11277" s="9"/>
      <c r="J11277" s="9"/>
      <c r="K11277" s="9"/>
    </row>
    <row r="11278" spans="1:11" x14ac:dyDescent="0.25">
      <c r="A11278" s="2"/>
      <c r="B11278" s="2"/>
      <c r="C11278" s="2"/>
      <c r="E11278" s="2"/>
      <c r="G11278" s="2"/>
      <c r="H11278" s="6"/>
      <c r="I11278" s="9"/>
      <c r="J11278" s="9"/>
      <c r="K11278" s="9"/>
    </row>
    <row r="11279" spans="1:11" x14ac:dyDescent="0.25">
      <c r="A11279" s="2"/>
      <c r="B11279" s="2"/>
      <c r="C11279" s="2"/>
      <c r="E11279" s="2"/>
      <c r="G11279" s="2"/>
      <c r="H11279" s="6"/>
      <c r="I11279" s="9"/>
      <c r="J11279" s="9"/>
      <c r="K11279" s="9"/>
    </row>
    <row r="11280" spans="1:11" x14ac:dyDescent="0.25">
      <c r="A11280" s="2"/>
      <c r="B11280" s="2"/>
      <c r="C11280" s="2"/>
      <c r="E11280" s="2"/>
      <c r="G11280" s="2"/>
      <c r="H11280" s="6"/>
      <c r="I11280" s="9"/>
      <c r="J11280" s="9"/>
      <c r="K11280" s="9"/>
    </row>
    <row r="11281" spans="1:11" x14ac:dyDescent="0.25">
      <c r="A11281" s="2"/>
      <c r="B11281" s="2"/>
      <c r="C11281" s="2"/>
      <c r="E11281" s="2"/>
      <c r="G11281" s="2"/>
      <c r="H11281" s="6"/>
      <c r="I11281" s="9"/>
      <c r="J11281" s="9"/>
      <c r="K11281" s="9"/>
    </row>
    <row r="11282" spans="1:11" x14ac:dyDescent="0.25">
      <c r="A11282" s="2"/>
      <c r="B11282" s="2"/>
      <c r="C11282" s="2"/>
      <c r="E11282" s="2"/>
      <c r="G11282" s="2"/>
      <c r="H11282" s="6"/>
      <c r="I11282" s="9"/>
      <c r="J11282" s="9"/>
      <c r="K11282" s="9"/>
    </row>
    <row r="11283" spans="1:11" x14ac:dyDescent="0.25">
      <c r="A11283" s="2"/>
      <c r="B11283" s="2"/>
      <c r="C11283" s="2"/>
      <c r="E11283" s="2"/>
      <c r="G11283" s="2"/>
      <c r="H11283" s="6"/>
      <c r="I11283" s="9"/>
      <c r="J11283" s="9"/>
      <c r="K11283" s="9"/>
    </row>
    <row r="11284" spans="1:11" x14ac:dyDescent="0.25">
      <c r="A11284" s="2"/>
      <c r="B11284" s="2"/>
      <c r="C11284" s="2"/>
      <c r="E11284" s="2"/>
      <c r="G11284" s="2"/>
      <c r="H11284" s="6"/>
      <c r="I11284" s="9"/>
      <c r="J11284" s="9"/>
      <c r="K11284" s="9"/>
    </row>
    <row r="11285" spans="1:11" x14ac:dyDescent="0.25">
      <c r="A11285" s="2"/>
      <c r="B11285" s="2"/>
      <c r="C11285" s="2"/>
      <c r="E11285" s="2"/>
      <c r="G11285" s="2"/>
      <c r="H11285" s="6"/>
      <c r="I11285" s="9"/>
      <c r="J11285" s="9"/>
      <c r="K11285" s="9"/>
    </row>
    <row r="11286" spans="1:11" x14ac:dyDescent="0.25">
      <c r="A11286" s="2"/>
      <c r="B11286" s="2"/>
      <c r="C11286" s="2"/>
      <c r="E11286" s="2"/>
      <c r="G11286" s="2"/>
      <c r="H11286" s="6"/>
      <c r="I11286" s="9"/>
      <c r="J11286" s="9"/>
      <c r="K11286" s="9"/>
    </row>
    <row r="11287" spans="1:11" x14ac:dyDescent="0.25">
      <c r="A11287" s="2"/>
      <c r="B11287" s="2"/>
      <c r="C11287" s="2"/>
      <c r="E11287" s="2"/>
      <c r="G11287" s="2"/>
      <c r="H11287" s="6"/>
      <c r="I11287" s="9"/>
      <c r="J11287" s="9"/>
      <c r="K11287" s="9"/>
    </row>
    <row r="11288" spans="1:11" x14ac:dyDescent="0.25">
      <c r="A11288" s="2"/>
      <c r="B11288" s="2"/>
      <c r="C11288" s="2"/>
      <c r="E11288" s="2"/>
      <c r="G11288" s="2"/>
      <c r="H11288" s="6"/>
      <c r="I11288" s="9"/>
      <c r="J11288" s="9"/>
      <c r="K11288" s="9"/>
    </row>
    <row r="11289" spans="1:11" x14ac:dyDescent="0.25">
      <c r="A11289" s="2"/>
      <c r="B11289" s="2"/>
      <c r="C11289" s="2"/>
      <c r="E11289" s="2"/>
      <c r="G11289" s="2"/>
      <c r="H11289" s="6"/>
      <c r="I11289" s="9"/>
      <c r="J11289" s="9"/>
      <c r="K11289" s="9"/>
    </row>
    <row r="11290" spans="1:11" x14ac:dyDescent="0.25">
      <c r="A11290" s="2"/>
      <c r="B11290" s="2"/>
      <c r="C11290" s="2"/>
      <c r="E11290" s="2"/>
      <c r="G11290" s="2"/>
      <c r="H11290" s="6"/>
      <c r="I11290" s="9"/>
      <c r="J11290" s="9"/>
      <c r="K11290" s="9"/>
    </row>
    <row r="11291" spans="1:11" x14ac:dyDescent="0.25">
      <c r="A11291" s="2"/>
      <c r="B11291" s="2"/>
      <c r="C11291" s="2"/>
      <c r="E11291" s="2"/>
      <c r="G11291" s="2"/>
      <c r="H11291" s="6"/>
      <c r="I11291" s="9"/>
      <c r="J11291" s="9"/>
      <c r="K11291" s="9"/>
    </row>
    <row r="11292" spans="1:11" x14ac:dyDescent="0.25">
      <c r="A11292" s="2"/>
      <c r="B11292" s="2"/>
      <c r="C11292" s="2"/>
      <c r="E11292" s="2"/>
      <c r="G11292" s="2"/>
      <c r="H11292" s="6"/>
      <c r="I11292" s="9"/>
      <c r="J11292" s="9"/>
      <c r="K11292" s="9"/>
    </row>
    <row r="11293" spans="1:11" x14ac:dyDescent="0.25">
      <c r="A11293" s="2"/>
      <c r="B11293" s="2"/>
      <c r="C11293" s="2"/>
      <c r="E11293" s="2"/>
      <c r="G11293" s="2"/>
      <c r="H11293" s="6"/>
      <c r="I11293" s="9"/>
      <c r="J11293" s="9"/>
      <c r="K11293" s="9"/>
    </row>
    <row r="11294" spans="1:11" x14ac:dyDescent="0.25">
      <c r="A11294" s="2"/>
      <c r="B11294" s="2"/>
      <c r="C11294" s="2"/>
      <c r="E11294" s="2"/>
      <c r="G11294" s="2"/>
      <c r="H11294" s="6"/>
      <c r="I11294" s="9"/>
      <c r="J11294" s="9"/>
      <c r="K11294" s="9"/>
    </row>
    <row r="11295" spans="1:11" x14ac:dyDescent="0.25">
      <c r="A11295" s="2"/>
      <c r="B11295" s="2"/>
      <c r="C11295" s="2"/>
      <c r="E11295" s="2"/>
      <c r="G11295" s="2"/>
      <c r="H11295" s="6"/>
      <c r="I11295" s="9"/>
      <c r="J11295" s="9"/>
      <c r="K11295" s="9"/>
    </row>
    <row r="11296" spans="1:11" x14ac:dyDescent="0.25">
      <c r="A11296" s="2"/>
      <c r="B11296" s="2"/>
      <c r="C11296" s="2"/>
      <c r="E11296" s="2"/>
      <c r="G11296" s="2"/>
      <c r="H11296" s="6"/>
      <c r="I11296" s="9"/>
      <c r="J11296" s="9"/>
      <c r="K11296" s="9"/>
    </row>
    <row r="11297" spans="1:11" x14ac:dyDescent="0.25">
      <c r="A11297" s="2"/>
      <c r="B11297" s="2"/>
      <c r="C11297" s="2"/>
      <c r="E11297" s="2"/>
      <c r="G11297" s="2"/>
      <c r="H11297" s="6"/>
      <c r="I11297" s="9"/>
      <c r="J11297" s="9"/>
      <c r="K11297" s="9"/>
    </row>
    <row r="11298" spans="1:11" x14ac:dyDescent="0.25">
      <c r="A11298" s="2"/>
      <c r="B11298" s="2"/>
      <c r="C11298" s="2"/>
      <c r="E11298" s="2"/>
      <c r="G11298" s="2"/>
      <c r="H11298" s="6"/>
      <c r="I11298" s="9"/>
      <c r="J11298" s="9"/>
      <c r="K11298" s="9"/>
    </row>
    <row r="11299" spans="1:11" x14ac:dyDescent="0.25">
      <c r="A11299" s="2"/>
      <c r="B11299" s="2"/>
      <c r="C11299" s="2"/>
      <c r="E11299" s="2"/>
      <c r="G11299" s="2"/>
      <c r="H11299" s="6"/>
      <c r="I11299" s="9"/>
      <c r="J11299" s="9"/>
      <c r="K11299" s="9"/>
    </row>
    <row r="11300" spans="1:11" x14ac:dyDescent="0.25">
      <c r="A11300" s="2"/>
      <c r="B11300" s="2"/>
      <c r="C11300" s="2"/>
      <c r="E11300" s="2"/>
      <c r="G11300" s="2"/>
      <c r="H11300" s="6"/>
      <c r="I11300" s="9"/>
      <c r="J11300" s="9"/>
      <c r="K11300" s="9"/>
    </row>
    <row r="11301" spans="1:11" x14ac:dyDescent="0.25">
      <c r="A11301" s="2"/>
      <c r="B11301" s="2"/>
      <c r="C11301" s="2"/>
      <c r="E11301" s="2"/>
      <c r="G11301" s="2"/>
      <c r="H11301" s="6"/>
      <c r="I11301" s="9"/>
      <c r="J11301" s="9"/>
      <c r="K11301" s="9"/>
    </row>
    <row r="11302" spans="1:11" x14ac:dyDescent="0.25">
      <c r="A11302" s="2"/>
      <c r="B11302" s="2"/>
      <c r="C11302" s="2"/>
      <c r="E11302" s="2"/>
      <c r="G11302" s="2"/>
      <c r="H11302" s="6"/>
      <c r="I11302" s="9"/>
      <c r="J11302" s="9"/>
      <c r="K11302" s="9"/>
    </row>
    <row r="11303" spans="1:11" x14ac:dyDescent="0.25">
      <c r="A11303" s="2"/>
      <c r="B11303" s="2"/>
      <c r="C11303" s="2"/>
      <c r="E11303" s="2"/>
      <c r="G11303" s="2"/>
      <c r="H11303" s="6"/>
      <c r="I11303" s="9"/>
      <c r="J11303" s="9"/>
      <c r="K11303" s="9"/>
    </row>
    <row r="11304" spans="1:11" x14ac:dyDescent="0.25">
      <c r="A11304" s="2"/>
      <c r="B11304" s="2"/>
      <c r="C11304" s="2"/>
      <c r="E11304" s="2"/>
      <c r="G11304" s="2"/>
      <c r="H11304" s="6"/>
      <c r="I11304" s="9"/>
      <c r="J11304" s="9"/>
      <c r="K11304" s="9"/>
    </row>
    <row r="11305" spans="1:11" x14ac:dyDescent="0.25">
      <c r="A11305" s="2"/>
      <c r="B11305" s="2"/>
      <c r="C11305" s="2"/>
      <c r="E11305" s="2"/>
      <c r="G11305" s="2"/>
      <c r="H11305" s="6"/>
      <c r="I11305" s="9"/>
      <c r="J11305" s="9"/>
      <c r="K11305" s="9"/>
    </row>
    <row r="11306" spans="1:11" x14ac:dyDescent="0.25">
      <c r="A11306" s="2"/>
      <c r="B11306" s="2"/>
      <c r="C11306" s="2"/>
      <c r="E11306" s="2"/>
      <c r="G11306" s="2"/>
      <c r="H11306" s="6"/>
      <c r="I11306" s="9"/>
      <c r="J11306" s="9"/>
      <c r="K11306" s="9"/>
    </row>
    <row r="11307" spans="1:11" x14ac:dyDescent="0.25">
      <c r="A11307" s="2"/>
      <c r="B11307" s="2"/>
      <c r="C11307" s="2"/>
      <c r="E11307" s="2"/>
      <c r="G11307" s="2"/>
      <c r="H11307" s="6"/>
      <c r="I11307" s="9"/>
      <c r="J11307" s="9"/>
      <c r="K11307" s="9"/>
    </row>
    <row r="11308" spans="1:11" x14ac:dyDescent="0.25">
      <c r="A11308" s="2"/>
      <c r="B11308" s="2"/>
      <c r="C11308" s="2"/>
      <c r="E11308" s="2"/>
      <c r="G11308" s="2"/>
      <c r="H11308" s="6"/>
      <c r="I11308" s="9"/>
      <c r="J11308" s="9"/>
      <c r="K11308" s="9"/>
    </row>
    <row r="11309" spans="1:11" x14ac:dyDescent="0.25">
      <c r="A11309" s="2"/>
      <c r="B11309" s="2"/>
      <c r="C11309" s="2"/>
      <c r="E11309" s="2"/>
      <c r="G11309" s="2"/>
      <c r="H11309" s="6"/>
      <c r="I11309" s="9"/>
      <c r="J11309" s="9"/>
      <c r="K11309" s="9"/>
    </row>
    <row r="11310" spans="1:11" x14ac:dyDescent="0.25">
      <c r="A11310" s="2"/>
      <c r="B11310" s="2"/>
      <c r="C11310" s="2"/>
      <c r="E11310" s="2"/>
      <c r="G11310" s="2"/>
      <c r="H11310" s="6"/>
      <c r="I11310" s="9"/>
      <c r="J11310" s="9"/>
      <c r="K11310" s="9"/>
    </row>
    <row r="11311" spans="1:11" x14ac:dyDescent="0.25">
      <c r="A11311" s="2"/>
      <c r="B11311" s="2"/>
      <c r="C11311" s="2"/>
      <c r="E11311" s="2"/>
      <c r="G11311" s="2"/>
      <c r="H11311" s="6"/>
      <c r="I11311" s="9"/>
      <c r="J11311" s="9"/>
      <c r="K11311" s="9"/>
    </row>
    <row r="11312" spans="1:11" x14ac:dyDescent="0.25">
      <c r="A11312" s="2"/>
      <c r="B11312" s="2"/>
      <c r="C11312" s="2"/>
      <c r="E11312" s="2"/>
      <c r="G11312" s="2"/>
      <c r="H11312" s="6"/>
      <c r="I11312" s="9"/>
      <c r="J11312" s="9"/>
      <c r="K11312" s="9"/>
    </row>
    <row r="11313" spans="1:11" x14ac:dyDescent="0.25">
      <c r="A11313" s="2"/>
      <c r="B11313" s="2"/>
      <c r="C11313" s="2"/>
      <c r="E11313" s="2"/>
      <c r="G11313" s="2"/>
      <c r="H11313" s="6"/>
      <c r="I11313" s="9"/>
      <c r="J11313" s="9"/>
      <c r="K11313" s="9"/>
    </row>
    <row r="11314" spans="1:11" x14ac:dyDescent="0.25">
      <c r="A11314" s="2"/>
      <c r="B11314" s="2"/>
      <c r="C11314" s="2"/>
      <c r="E11314" s="2"/>
      <c r="G11314" s="2"/>
      <c r="H11314" s="6"/>
      <c r="I11314" s="9"/>
      <c r="J11314" s="9"/>
      <c r="K11314" s="9"/>
    </row>
    <row r="11315" spans="1:11" x14ac:dyDescent="0.25">
      <c r="A11315" s="2"/>
      <c r="B11315" s="2"/>
      <c r="C11315" s="2"/>
      <c r="E11315" s="2"/>
      <c r="G11315" s="2"/>
      <c r="H11315" s="6"/>
      <c r="I11315" s="9"/>
      <c r="J11315" s="9"/>
      <c r="K11315" s="9"/>
    </row>
    <row r="11316" spans="1:11" x14ac:dyDescent="0.25">
      <c r="A11316" s="2"/>
      <c r="B11316" s="2"/>
      <c r="C11316" s="2"/>
      <c r="E11316" s="2"/>
      <c r="G11316" s="2"/>
      <c r="H11316" s="6"/>
      <c r="I11316" s="9"/>
      <c r="J11316" s="9"/>
      <c r="K11316" s="9"/>
    </row>
    <row r="11317" spans="1:11" x14ac:dyDescent="0.25">
      <c r="A11317" s="2"/>
      <c r="B11317" s="2"/>
      <c r="C11317" s="2"/>
      <c r="E11317" s="2"/>
      <c r="G11317" s="2"/>
      <c r="H11317" s="6"/>
      <c r="I11317" s="9"/>
      <c r="J11317" s="9"/>
      <c r="K11317" s="9"/>
    </row>
    <row r="11318" spans="1:11" x14ac:dyDescent="0.25">
      <c r="A11318" s="2"/>
      <c r="B11318" s="2"/>
      <c r="C11318" s="2"/>
      <c r="E11318" s="2"/>
      <c r="G11318" s="2"/>
      <c r="H11318" s="6"/>
      <c r="I11318" s="9"/>
      <c r="J11318" s="9"/>
      <c r="K11318" s="9"/>
    </row>
    <row r="11319" spans="1:11" x14ac:dyDescent="0.25">
      <c r="A11319" s="2"/>
      <c r="B11319" s="2"/>
      <c r="C11319" s="2"/>
      <c r="E11319" s="2"/>
      <c r="G11319" s="2"/>
      <c r="H11319" s="6"/>
      <c r="I11319" s="9"/>
      <c r="J11319" s="9"/>
      <c r="K11319" s="9"/>
    </row>
    <row r="11320" spans="1:11" x14ac:dyDescent="0.25">
      <c r="A11320" s="2"/>
      <c r="B11320" s="2"/>
      <c r="C11320" s="2"/>
      <c r="E11320" s="2"/>
      <c r="G11320" s="2"/>
      <c r="H11320" s="6"/>
      <c r="I11320" s="9"/>
      <c r="J11320" s="9"/>
      <c r="K11320" s="9"/>
    </row>
    <row r="11321" spans="1:11" x14ac:dyDescent="0.25">
      <c r="A11321" s="2"/>
      <c r="B11321" s="2"/>
      <c r="C11321" s="2"/>
      <c r="E11321" s="2"/>
      <c r="G11321" s="2"/>
      <c r="H11321" s="6"/>
      <c r="I11321" s="9"/>
      <c r="J11321" s="9"/>
      <c r="K11321" s="9"/>
    </row>
    <row r="11322" spans="1:11" x14ac:dyDescent="0.25">
      <c r="A11322" s="2"/>
      <c r="B11322" s="2"/>
      <c r="C11322" s="2"/>
      <c r="E11322" s="2"/>
      <c r="G11322" s="2"/>
      <c r="H11322" s="6"/>
      <c r="I11322" s="9"/>
      <c r="J11322" s="9"/>
      <c r="K11322" s="9"/>
    </row>
    <row r="11323" spans="1:11" x14ac:dyDescent="0.25">
      <c r="A11323" s="2"/>
      <c r="B11323" s="2"/>
      <c r="C11323" s="2"/>
      <c r="E11323" s="2"/>
      <c r="G11323" s="2"/>
      <c r="H11323" s="6"/>
      <c r="I11323" s="9"/>
      <c r="J11323" s="9"/>
      <c r="K11323" s="9"/>
    </row>
    <row r="11324" spans="1:11" x14ac:dyDescent="0.25">
      <c r="A11324" s="2"/>
      <c r="B11324" s="2"/>
      <c r="C11324" s="2"/>
      <c r="E11324" s="2"/>
      <c r="G11324" s="2"/>
      <c r="H11324" s="6"/>
      <c r="I11324" s="9"/>
      <c r="J11324" s="9"/>
      <c r="K11324" s="9"/>
    </row>
    <row r="11325" spans="1:11" x14ac:dyDescent="0.25">
      <c r="A11325" s="2"/>
      <c r="B11325" s="2"/>
      <c r="C11325" s="2"/>
      <c r="E11325" s="2"/>
      <c r="G11325" s="2"/>
      <c r="H11325" s="6"/>
      <c r="I11325" s="9"/>
      <c r="J11325" s="9"/>
      <c r="K11325" s="9"/>
    </row>
    <row r="11326" spans="1:11" x14ac:dyDescent="0.25">
      <c r="A11326" s="2"/>
      <c r="B11326" s="2"/>
      <c r="C11326" s="2"/>
      <c r="E11326" s="2"/>
      <c r="G11326" s="2"/>
      <c r="H11326" s="6"/>
      <c r="I11326" s="9"/>
      <c r="J11326" s="9"/>
      <c r="K11326" s="9"/>
    </row>
    <row r="11327" spans="1:11" x14ac:dyDescent="0.25">
      <c r="A11327" s="2"/>
      <c r="B11327" s="2"/>
      <c r="C11327" s="2"/>
      <c r="E11327" s="2"/>
      <c r="G11327" s="2"/>
      <c r="H11327" s="6"/>
      <c r="I11327" s="9"/>
      <c r="J11327" s="9"/>
      <c r="K11327" s="9"/>
    </row>
    <row r="11328" spans="1:11" x14ac:dyDescent="0.25">
      <c r="A11328" s="2"/>
      <c r="B11328" s="2"/>
      <c r="C11328" s="2"/>
      <c r="E11328" s="2"/>
      <c r="G11328" s="2"/>
      <c r="H11328" s="6"/>
      <c r="I11328" s="9"/>
      <c r="J11328" s="9"/>
      <c r="K11328" s="9"/>
    </row>
    <row r="11329" spans="1:11" x14ac:dyDescent="0.25">
      <c r="A11329" s="2"/>
      <c r="B11329" s="2"/>
      <c r="C11329" s="2"/>
      <c r="E11329" s="2"/>
      <c r="G11329" s="2"/>
      <c r="H11329" s="6"/>
      <c r="I11329" s="9"/>
      <c r="J11329" s="9"/>
      <c r="K11329" s="9"/>
    </row>
    <row r="11330" spans="1:11" x14ac:dyDescent="0.25">
      <c r="A11330" s="2"/>
      <c r="B11330" s="2"/>
      <c r="C11330" s="2"/>
      <c r="E11330" s="2"/>
      <c r="G11330" s="2"/>
      <c r="H11330" s="6"/>
      <c r="I11330" s="9"/>
      <c r="J11330" s="9"/>
      <c r="K11330" s="9"/>
    </row>
    <row r="11331" spans="1:11" x14ac:dyDescent="0.25">
      <c r="A11331" s="2"/>
      <c r="B11331" s="2"/>
      <c r="C11331" s="2"/>
      <c r="E11331" s="2"/>
      <c r="G11331" s="2"/>
      <c r="H11331" s="6"/>
      <c r="I11331" s="9"/>
      <c r="J11331" s="9"/>
      <c r="K11331" s="9"/>
    </row>
    <row r="11332" spans="1:11" x14ac:dyDescent="0.25">
      <c r="A11332" s="2"/>
      <c r="B11332" s="2"/>
      <c r="C11332" s="2"/>
      <c r="E11332" s="2"/>
      <c r="G11332" s="2"/>
      <c r="H11332" s="6"/>
      <c r="I11332" s="9"/>
      <c r="J11332" s="9"/>
      <c r="K11332" s="9"/>
    </row>
    <row r="11333" spans="1:11" x14ac:dyDescent="0.25">
      <c r="A11333" s="2"/>
      <c r="B11333" s="2"/>
      <c r="C11333" s="2"/>
      <c r="E11333" s="2"/>
      <c r="G11333" s="2"/>
      <c r="H11333" s="6"/>
      <c r="I11333" s="9"/>
      <c r="J11333" s="9"/>
      <c r="K11333" s="9"/>
    </row>
    <row r="11334" spans="1:11" x14ac:dyDescent="0.25">
      <c r="A11334" s="2"/>
      <c r="B11334" s="2"/>
      <c r="C11334" s="2"/>
      <c r="E11334" s="2"/>
      <c r="G11334" s="2"/>
      <c r="H11334" s="6"/>
      <c r="I11334" s="9"/>
      <c r="J11334" s="9"/>
      <c r="K11334" s="9"/>
    </row>
    <row r="11335" spans="1:11" x14ac:dyDescent="0.25">
      <c r="A11335" s="2"/>
      <c r="B11335" s="2"/>
      <c r="C11335" s="2"/>
      <c r="E11335" s="2"/>
      <c r="G11335" s="2"/>
      <c r="H11335" s="6"/>
      <c r="I11335" s="9"/>
      <c r="J11335" s="9"/>
      <c r="K11335" s="9"/>
    </row>
    <row r="11336" spans="1:11" x14ac:dyDescent="0.25">
      <c r="A11336" s="2"/>
      <c r="B11336" s="2"/>
      <c r="C11336" s="2"/>
      <c r="E11336" s="2"/>
      <c r="G11336" s="2"/>
      <c r="H11336" s="6"/>
      <c r="I11336" s="9"/>
      <c r="J11336" s="9"/>
      <c r="K11336" s="9"/>
    </row>
    <row r="11337" spans="1:11" x14ac:dyDescent="0.25">
      <c r="A11337" s="2"/>
      <c r="B11337" s="2"/>
      <c r="C11337" s="2"/>
      <c r="E11337" s="2"/>
      <c r="G11337" s="2"/>
      <c r="H11337" s="6"/>
      <c r="I11337" s="9"/>
      <c r="J11337" s="9"/>
      <c r="K11337" s="9"/>
    </row>
    <row r="11338" spans="1:11" x14ac:dyDescent="0.25">
      <c r="A11338" s="2"/>
      <c r="B11338" s="2"/>
      <c r="C11338" s="2"/>
      <c r="E11338" s="2"/>
      <c r="G11338" s="2"/>
      <c r="H11338" s="6"/>
      <c r="I11338" s="9"/>
      <c r="J11338" s="9"/>
      <c r="K11338" s="9"/>
    </row>
    <row r="11339" spans="1:11" x14ac:dyDescent="0.25">
      <c r="A11339" s="2"/>
      <c r="B11339" s="2"/>
      <c r="C11339" s="2"/>
      <c r="E11339" s="2"/>
      <c r="G11339" s="2"/>
      <c r="H11339" s="6"/>
      <c r="I11339" s="9"/>
      <c r="J11339" s="9"/>
      <c r="K11339" s="9"/>
    </row>
    <row r="11340" spans="1:11" x14ac:dyDescent="0.25">
      <c r="A11340" s="2"/>
      <c r="B11340" s="2"/>
      <c r="C11340" s="2"/>
      <c r="E11340" s="2"/>
      <c r="G11340" s="2"/>
      <c r="H11340" s="6"/>
      <c r="I11340" s="9"/>
      <c r="J11340" s="9"/>
      <c r="K11340" s="9"/>
    </row>
    <row r="11341" spans="1:11" x14ac:dyDescent="0.25">
      <c r="A11341" s="2"/>
      <c r="B11341" s="2"/>
      <c r="C11341" s="2"/>
      <c r="E11341" s="2"/>
      <c r="G11341" s="2"/>
      <c r="H11341" s="6"/>
      <c r="I11341" s="9"/>
      <c r="J11341" s="9"/>
      <c r="K11341" s="9"/>
    </row>
    <row r="11342" spans="1:11" x14ac:dyDescent="0.25">
      <c r="A11342" s="2"/>
      <c r="B11342" s="2"/>
      <c r="C11342" s="2"/>
      <c r="E11342" s="2"/>
      <c r="G11342" s="2"/>
      <c r="H11342" s="6"/>
      <c r="I11342" s="9"/>
      <c r="J11342" s="9"/>
      <c r="K11342" s="9"/>
    </row>
    <row r="11343" spans="1:11" x14ac:dyDescent="0.25">
      <c r="A11343" s="2"/>
      <c r="B11343" s="2"/>
      <c r="C11343" s="2"/>
      <c r="E11343" s="2"/>
      <c r="G11343" s="2"/>
      <c r="H11343" s="6"/>
      <c r="I11343" s="9"/>
      <c r="J11343" s="9"/>
      <c r="K11343" s="9"/>
    </row>
    <row r="11344" spans="1:11" x14ac:dyDescent="0.25">
      <c r="A11344" s="2"/>
      <c r="B11344" s="2"/>
      <c r="C11344" s="2"/>
      <c r="E11344" s="2"/>
      <c r="G11344" s="2"/>
      <c r="H11344" s="6"/>
      <c r="I11344" s="9"/>
      <c r="J11344" s="9"/>
      <c r="K11344" s="9"/>
    </row>
    <row r="11345" spans="1:11" x14ac:dyDescent="0.25">
      <c r="A11345" s="2"/>
      <c r="B11345" s="2"/>
      <c r="C11345" s="2"/>
      <c r="E11345" s="2"/>
      <c r="G11345" s="2"/>
      <c r="H11345" s="6"/>
      <c r="I11345" s="9"/>
      <c r="J11345" s="9"/>
      <c r="K11345" s="9"/>
    </row>
    <row r="11346" spans="1:11" x14ac:dyDescent="0.25">
      <c r="A11346" s="2"/>
      <c r="B11346" s="2"/>
      <c r="C11346" s="2"/>
      <c r="E11346" s="2"/>
      <c r="G11346" s="2"/>
      <c r="H11346" s="6"/>
      <c r="I11346" s="9"/>
      <c r="J11346" s="9"/>
      <c r="K11346" s="9"/>
    </row>
    <row r="11347" spans="1:11" x14ac:dyDescent="0.25">
      <c r="A11347" s="2"/>
      <c r="B11347" s="2"/>
      <c r="C11347" s="2"/>
      <c r="E11347" s="2"/>
      <c r="G11347" s="2"/>
      <c r="H11347" s="6"/>
      <c r="I11347" s="9"/>
      <c r="J11347" s="9"/>
      <c r="K11347" s="9"/>
    </row>
    <row r="11348" spans="1:11" x14ac:dyDescent="0.25">
      <c r="A11348" s="2"/>
      <c r="B11348" s="2"/>
      <c r="C11348" s="2"/>
      <c r="E11348" s="2"/>
      <c r="G11348" s="2"/>
      <c r="H11348" s="6"/>
      <c r="I11348" s="9"/>
      <c r="J11348" s="9"/>
      <c r="K11348" s="9"/>
    </row>
    <row r="11349" spans="1:11" x14ac:dyDescent="0.25">
      <c r="A11349" s="2"/>
      <c r="B11349" s="2"/>
      <c r="C11349" s="2"/>
      <c r="E11349" s="2"/>
      <c r="G11349" s="2"/>
      <c r="H11349" s="6"/>
      <c r="I11349" s="9"/>
      <c r="J11349" s="9"/>
      <c r="K11349" s="9"/>
    </row>
    <row r="11350" spans="1:11" x14ac:dyDescent="0.25">
      <c r="A11350" s="2"/>
      <c r="B11350" s="2"/>
      <c r="C11350" s="2"/>
      <c r="E11350" s="2"/>
      <c r="G11350" s="2"/>
      <c r="H11350" s="6"/>
      <c r="I11350" s="9"/>
      <c r="J11350" s="9"/>
      <c r="K11350" s="9"/>
    </row>
    <row r="11351" spans="1:11" x14ac:dyDescent="0.25">
      <c r="A11351" s="2"/>
      <c r="B11351" s="2"/>
      <c r="C11351" s="2"/>
      <c r="E11351" s="2"/>
      <c r="G11351" s="2"/>
      <c r="H11351" s="6"/>
      <c r="I11351" s="9"/>
      <c r="J11351" s="9"/>
      <c r="K11351" s="9"/>
    </row>
    <row r="11352" spans="1:11" x14ac:dyDescent="0.25">
      <c r="A11352" s="2"/>
      <c r="B11352" s="2"/>
      <c r="C11352" s="2"/>
      <c r="E11352" s="2"/>
      <c r="G11352" s="2"/>
      <c r="H11352" s="6"/>
      <c r="I11352" s="9"/>
      <c r="J11352" s="9"/>
      <c r="K11352" s="9"/>
    </row>
    <row r="11353" spans="1:11" x14ac:dyDescent="0.25">
      <c r="A11353" s="2"/>
      <c r="B11353" s="2"/>
      <c r="C11353" s="2"/>
      <c r="E11353" s="2"/>
      <c r="G11353" s="2"/>
      <c r="H11353" s="6"/>
      <c r="I11353" s="9"/>
      <c r="J11353" s="9"/>
      <c r="K11353" s="9"/>
    </row>
    <row r="11354" spans="1:11" x14ac:dyDescent="0.25">
      <c r="A11354" s="2"/>
      <c r="B11354" s="2"/>
      <c r="C11354" s="2"/>
      <c r="E11354" s="2"/>
      <c r="G11354" s="2"/>
      <c r="H11354" s="6"/>
      <c r="I11354" s="9"/>
      <c r="J11354" s="9"/>
      <c r="K11354" s="9"/>
    </row>
    <row r="11355" spans="1:11" x14ac:dyDescent="0.25">
      <c r="A11355" s="2"/>
      <c r="B11355" s="2"/>
      <c r="C11355" s="2"/>
      <c r="E11355" s="2"/>
      <c r="G11355" s="2"/>
      <c r="H11355" s="6"/>
      <c r="I11355" s="9"/>
      <c r="J11355" s="9"/>
      <c r="K11355" s="9"/>
    </row>
    <row r="11356" spans="1:11" x14ac:dyDescent="0.25">
      <c r="A11356" s="2"/>
      <c r="B11356" s="2"/>
      <c r="C11356" s="2"/>
      <c r="E11356" s="2"/>
      <c r="G11356" s="2"/>
      <c r="H11356" s="6"/>
      <c r="I11356" s="9"/>
      <c r="J11356" s="9"/>
      <c r="K11356" s="9"/>
    </row>
    <row r="11357" spans="1:11" x14ac:dyDescent="0.25">
      <c r="A11357" s="2"/>
      <c r="B11357" s="2"/>
      <c r="C11357" s="2"/>
      <c r="E11357" s="2"/>
      <c r="G11357" s="2"/>
      <c r="H11357" s="6"/>
      <c r="I11357" s="9"/>
      <c r="J11357" s="9"/>
      <c r="K11357" s="9"/>
    </row>
    <row r="11358" spans="1:11" x14ac:dyDescent="0.25">
      <c r="A11358" s="2"/>
      <c r="B11358" s="2"/>
      <c r="C11358" s="2"/>
      <c r="E11358" s="2"/>
      <c r="G11358" s="2"/>
      <c r="H11358" s="6"/>
      <c r="I11358" s="9"/>
      <c r="J11358" s="9"/>
      <c r="K11358" s="9"/>
    </row>
    <row r="11359" spans="1:11" x14ac:dyDescent="0.25">
      <c r="A11359" s="2"/>
      <c r="B11359" s="2"/>
      <c r="C11359" s="2"/>
      <c r="E11359" s="2"/>
      <c r="G11359" s="2"/>
      <c r="H11359" s="6"/>
      <c r="I11359" s="9"/>
      <c r="J11359" s="9"/>
      <c r="K11359" s="9"/>
    </row>
    <row r="11360" spans="1:11" x14ac:dyDescent="0.25">
      <c r="A11360" s="2"/>
      <c r="B11360" s="2"/>
      <c r="C11360" s="2"/>
      <c r="E11360" s="2"/>
      <c r="G11360" s="2"/>
      <c r="H11360" s="6"/>
      <c r="I11360" s="9"/>
      <c r="J11360" s="9"/>
      <c r="K11360" s="9"/>
    </row>
    <row r="11361" spans="1:11" x14ac:dyDescent="0.25">
      <c r="A11361" s="2"/>
      <c r="B11361" s="2"/>
      <c r="C11361" s="2"/>
      <c r="E11361" s="2"/>
      <c r="G11361" s="2"/>
      <c r="H11361" s="6"/>
      <c r="I11361" s="9"/>
      <c r="J11361" s="9"/>
      <c r="K11361" s="9"/>
    </row>
    <row r="11362" spans="1:11" x14ac:dyDescent="0.25">
      <c r="A11362" s="2"/>
      <c r="B11362" s="2"/>
      <c r="C11362" s="2"/>
      <c r="E11362" s="2"/>
      <c r="G11362" s="2"/>
      <c r="H11362" s="6"/>
      <c r="I11362" s="9"/>
      <c r="J11362" s="9"/>
      <c r="K11362" s="9"/>
    </row>
    <row r="11363" spans="1:11" x14ac:dyDescent="0.25">
      <c r="A11363" s="2"/>
      <c r="B11363" s="2"/>
      <c r="C11363" s="2"/>
      <c r="E11363" s="2"/>
      <c r="G11363" s="2"/>
      <c r="H11363" s="6"/>
      <c r="I11363" s="9"/>
      <c r="J11363" s="9"/>
      <c r="K11363" s="9"/>
    </row>
    <row r="11364" spans="1:11" x14ac:dyDescent="0.25">
      <c r="A11364" s="2"/>
      <c r="B11364" s="2"/>
      <c r="C11364" s="2"/>
      <c r="E11364" s="2"/>
      <c r="G11364" s="2"/>
      <c r="H11364" s="6"/>
      <c r="I11364" s="9"/>
      <c r="J11364" s="9"/>
      <c r="K11364" s="9"/>
    </row>
    <row r="11365" spans="1:11" x14ac:dyDescent="0.25">
      <c r="A11365" s="2"/>
      <c r="B11365" s="2"/>
      <c r="C11365" s="2"/>
      <c r="E11365" s="2"/>
      <c r="G11365" s="2"/>
      <c r="H11365" s="6"/>
      <c r="I11365" s="9"/>
      <c r="J11365" s="9"/>
      <c r="K11365" s="9"/>
    </row>
    <row r="11366" spans="1:11" x14ac:dyDescent="0.25">
      <c r="A11366" s="2"/>
      <c r="B11366" s="2"/>
      <c r="C11366" s="2"/>
      <c r="E11366" s="2"/>
      <c r="G11366" s="2"/>
      <c r="H11366" s="6"/>
      <c r="I11366" s="9"/>
      <c r="J11366" s="9"/>
      <c r="K11366" s="9"/>
    </row>
    <row r="11367" spans="1:11" x14ac:dyDescent="0.25">
      <c r="A11367" s="2"/>
      <c r="B11367" s="2"/>
      <c r="C11367" s="2"/>
      <c r="E11367" s="2"/>
      <c r="G11367" s="2"/>
      <c r="H11367" s="6"/>
      <c r="I11367" s="9"/>
      <c r="J11367" s="9"/>
      <c r="K11367" s="9"/>
    </row>
    <row r="11368" spans="1:11" x14ac:dyDescent="0.25">
      <c r="A11368" s="2"/>
      <c r="B11368" s="2"/>
      <c r="C11368" s="2"/>
      <c r="E11368" s="2"/>
      <c r="G11368" s="2"/>
      <c r="H11368" s="6"/>
      <c r="I11368" s="9"/>
      <c r="J11368" s="9"/>
      <c r="K11368" s="9"/>
    </row>
    <row r="11369" spans="1:11" x14ac:dyDescent="0.25">
      <c r="A11369" s="2"/>
      <c r="B11369" s="2"/>
      <c r="C11369" s="2"/>
      <c r="E11369" s="2"/>
      <c r="G11369" s="2"/>
      <c r="H11369" s="6"/>
      <c r="I11369" s="9"/>
      <c r="J11369" s="9"/>
      <c r="K11369" s="9"/>
    </row>
    <row r="11370" spans="1:11" x14ac:dyDescent="0.25">
      <c r="A11370" s="2"/>
      <c r="B11370" s="2"/>
      <c r="C11370" s="2"/>
      <c r="E11370" s="2"/>
      <c r="G11370" s="2"/>
      <c r="H11370" s="6"/>
      <c r="I11370" s="9"/>
      <c r="J11370" s="9"/>
      <c r="K11370" s="9"/>
    </row>
    <row r="11371" spans="1:11" x14ac:dyDescent="0.25">
      <c r="A11371" s="2"/>
      <c r="B11371" s="2"/>
      <c r="C11371" s="2"/>
      <c r="E11371" s="2"/>
      <c r="G11371" s="2"/>
      <c r="H11371" s="6"/>
      <c r="I11371" s="9"/>
      <c r="J11371" s="9"/>
      <c r="K11371" s="9"/>
    </row>
    <row r="11372" spans="1:11" x14ac:dyDescent="0.25">
      <c r="A11372" s="2"/>
      <c r="B11372" s="2"/>
      <c r="C11372" s="2"/>
      <c r="E11372" s="2"/>
      <c r="G11372" s="2"/>
      <c r="H11372" s="6"/>
      <c r="I11372" s="9"/>
      <c r="J11372" s="9"/>
      <c r="K11372" s="9"/>
    </row>
    <row r="11373" spans="1:11" x14ac:dyDescent="0.25">
      <c r="A11373" s="2"/>
      <c r="B11373" s="2"/>
      <c r="C11373" s="2"/>
      <c r="E11373" s="2"/>
      <c r="G11373" s="2"/>
      <c r="H11373" s="6"/>
      <c r="I11373" s="9"/>
      <c r="J11373" s="9"/>
      <c r="K11373" s="9"/>
    </row>
    <row r="11374" spans="1:11" x14ac:dyDescent="0.25">
      <c r="A11374" s="2"/>
      <c r="B11374" s="2"/>
      <c r="C11374" s="2"/>
      <c r="E11374" s="2"/>
      <c r="G11374" s="2"/>
      <c r="H11374" s="6"/>
      <c r="I11374" s="9"/>
      <c r="J11374" s="9"/>
      <c r="K11374" s="9"/>
    </row>
    <row r="11375" spans="1:11" x14ac:dyDescent="0.25">
      <c r="A11375" s="2"/>
      <c r="B11375" s="2"/>
      <c r="C11375" s="2"/>
      <c r="E11375" s="2"/>
      <c r="G11375" s="2"/>
      <c r="H11375" s="6"/>
      <c r="I11375" s="9"/>
      <c r="J11375" s="9"/>
      <c r="K11375" s="9"/>
    </row>
    <row r="11376" spans="1:11" x14ac:dyDescent="0.25">
      <c r="A11376" s="2"/>
      <c r="B11376" s="2"/>
      <c r="C11376" s="2"/>
      <c r="E11376" s="2"/>
      <c r="G11376" s="2"/>
      <c r="H11376" s="6"/>
      <c r="I11376" s="9"/>
      <c r="J11376" s="9"/>
      <c r="K11376" s="9"/>
    </row>
    <row r="11377" spans="1:11" x14ac:dyDescent="0.25">
      <c r="A11377" s="2"/>
      <c r="B11377" s="2"/>
      <c r="C11377" s="2"/>
      <c r="E11377" s="2"/>
      <c r="G11377" s="2"/>
      <c r="H11377" s="6"/>
      <c r="I11377" s="9"/>
      <c r="J11377" s="9"/>
      <c r="K11377" s="9"/>
    </row>
    <row r="11378" spans="1:11" x14ac:dyDescent="0.25">
      <c r="A11378" s="2"/>
      <c r="B11378" s="2"/>
      <c r="C11378" s="2"/>
      <c r="E11378" s="2"/>
      <c r="G11378" s="2"/>
      <c r="H11378" s="6"/>
      <c r="I11378" s="9"/>
      <c r="J11378" s="9"/>
      <c r="K11378" s="9"/>
    </row>
    <row r="11379" spans="1:11" x14ac:dyDescent="0.25">
      <c r="A11379" s="2"/>
      <c r="B11379" s="2"/>
      <c r="C11379" s="2"/>
      <c r="E11379" s="2"/>
      <c r="G11379" s="2"/>
      <c r="H11379" s="6"/>
      <c r="I11379" s="9"/>
      <c r="J11379" s="9"/>
      <c r="K11379" s="9"/>
    </row>
    <row r="11380" spans="1:11" x14ac:dyDescent="0.25">
      <c r="A11380" s="2"/>
      <c r="B11380" s="2"/>
      <c r="C11380" s="2"/>
      <c r="E11380" s="2"/>
      <c r="G11380" s="2"/>
      <c r="H11380" s="6"/>
      <c r="I11380" s="9"/>
      <c r="J11380" s="9"/>
      <c r="K11380" s="9"/>
    </row>
    <row r="11381" spans="1:11" x14ac:dyDescent="0.25">
      <c r="A11381" s="2"/>
      <c r="B11381" s="2"/>
      <c r="C11381" s="2"/>
      <c r="E11381" s="2"/>
      <c r="G11381" s="2"/>
      <c r="H11381" s="6"/>
      <c r="I11381" s="9"/>
      <c r="J11381" s="9"/>
      <c r="K11381" s="9"/>
    </row>
    <row r="11382" spans="1:11" x14ac:dyDescent="0.25">
      <c r="A11382" s="2"/>
      <c r="B11382" s="2"/>
      <c r="C11382" s="2"/>
      <c r="E11382" s="2"/>
      <c r="G11382" s="2"/>
      <c r="H11382" s="6"/>
      <c r="I11382" s="9"/>
      <c r="J11382" s="9"/>
      <c r="K11382" s="9"/>
    </row>
    <row r="11383" spans="1:11" x14ac:dyDescent="0.25">
      <c r="A11383" s="2"/>
      <c r="B11383" s="2"/>
      <c r="C11383" s="2"/>
      <c r="E11383" s="2"/>
      <c r="G11383" s="2"/>
      <c r="H11383" s="6"/>
      <c r="I11383" s="9"/>
      <c r="J11383" s="9"/>
      <c r="K11383" s="9"/>
    </row>
    <row r="11384" spans="1:11" x14ac:dyDescent="0.25">
      <c r="A11384" s="2"/>
      <c r="B11384" s="2"/>
      <c r="C11384" s="2"/>
      <c r="E11384" s="2"/>
      <c r="G11384" s="2"/>
      <c r="H11384" s="6"/>
      <c r="I11384" s="9"/>
      <c r="J11384" s="9"/>
      <c r="K11384" s="9"/>
    </row>
    <row r="11385" spans="1:11" x14ac:dyDescent="0.25">
      <c r="A11385" s="2"/>
      <c r="B11385" s="2"/>
      <c r="C11385" s="2"/>
      <c r="E11385" s="2"/>
      <c r="G11385" s="2"/>
      <c r="H11385" s="6"/>
      <c r="I11385" s="9"/>
      <c r="J11385" s="9"/>
      <c r="K11385" s="9"/>
    </row>
    <row r="11386" spans="1:11" x14ac:dyDescent="0.25">
      <c r="A11386" s="2"/>
      <c r="B11386" s="2"/>
      <c r="C11386" s="2"/>
      <c r="E11386" s="2"/>
      <c r="G11386" s="2"/>
      <c r="H11386" s="6"/>
      <c r="I11386" s="9"/>
      <c r="J11386" s="9"/>
      <c r="K11386" s="9"/>
    </row>
    <row r="11387" spans="1:11" x14ac:dyDescent="0.25">
      <c r="A11387" s="2"/>
      <c r="B11387" s="2"/>
      <c r="C11387" s="2"/>
      <c r="E11387" s="2"/>
      <c r="G11387" s="2"/>
      <c r="H11387" s="6"/>
      <c r="I11387" s="9"/>
      <c r="J11387" s="9"/>
      <c r="K11387" s="9"/>
    </row>
    <row r="11388" spans="1:11" x14ac:dyDescent="0.25">
      <c r="A11388" s="2"/>
      <c r="B11388" s="2"/>
      <c r="C11388" s="2"/>
      <c r="E11388" s="2"/>
      <c r="G11388" s="2"/>
      <c r="H11388" s="6"/>
      <c r="I11388" s="9"/>
      <c r="J11388" s="9"/>
      <c r="K11388" s="9"/>
    </row>
    <row r="11389" spans="1:11" x14ac:dyDescent="0.25">
      <c r="A11389" s="2"/>
      <c r="B11389" s="2"/>
      <c r="C11389" s="2"/>
      <c r="E11389" s="2"/>
      <c r="G11389" s="2"/>
      <c r="H11389" s="6"/>
      <c r="I11389" s="9"/>
      <c r="J11389" s="9"/>
      <c r="K11389" s="9"/>
    </row>
    <row r="11390" spans="1:11" x14ac:dyDescent="0.25">
      <c r="A11390" s="2"/>
      <c r="B11390" s="2"/>
      <c r="C11390" s="2"/>
      <c r="E11390" s="2"/>
      <c r="G11390" s="2"/>
      <c r="H11390" s="6"/>
      <c r="I11390" s="9"/>
      <c r="J11390" s="9"/>
      <c r="K11390" s="9"/>
    </row>
    <row r="11391" spans="1:11" x14ac:dyDescent="0.25">
      <c r="A11391" s="2"/>
      <c r="B11391" s="2"/>
      <c r="C11391" s="2"/>
      <c r="E11391" s="2"/>
      <c r="G11391" s="2"/>
      <c r="H11391" s="6"/>
      <c r="I11391" s="9"/>
      <c r="J11391" s="9"/>
      <c r="K11391" s="9"/>
    </row>
    <row r="11392" spans="1:11" x14ac:dyDescent="0.25">
      <c r="A11392" s="2"/>
      <c r="B11392" s="2"/>
      <c r="C11392" s="2"/>
      <c r="E11392" s="2"/>
      <c r="G11392" s="2"/>
      <c r="H11392" s="6"/>
      <c r="I11392" s="9"/>
      <c r="J11392" s="9"/>
      <c r="K11392" s="9"/>
    </row>
    <row r="11393" spans="1:11" x14ac:dyDescent="0.25">
      <c r="A11393" s="2"/>
      <c r="B11393" s="2"/>
      <c r="C11393" s="2"/>
      <c r="E11393" s="2"/>
      <c r="G11393" s="2"/>
      <c r="H11393" s="6"/>
      <c r="I11393" s="9"/>
      <c r="J11393" s="9"/>
      <c r="K11393" s="9"/>
    </row>
    <row r="11394" spans="1:11" x14ac:dyDescent="0.25">
      <c r="A11394" s="2"/>
      <c r="B11394" s="2"/>
      <c r="C11394" s="2"/>
      <c r="E11394" s="2"/>
      <c r="G11394" s="2"/>
      <c r="H11394" s="6"/>
      <c r="I11394" s="9"/>
      <c r="J11394" s="9"/>
      <c r="K11394" s="9"/>
    </row>
    <row r="11395" spans="1:11" x14ac:dyDescent="0.25">
      <c r="A11395" s="2"/>
      <c r="B11395" s="2"/>
      <c r="C11395" s="2"/>
      <c r="E11395" s="2"/>
      <c r="G11395" s="2"/>
      <c r="H11395" s="6"/>
      <c r="I11395" s="9"/>
      <c r="J11395" s="9"/>
      <c r="K11395" s="9"/>
    </row>
    <row r="11396" spans="1:11" x14ac:dyDescent="0.25">
      <c r="A11396" s="2"/>
      <c r="B11396" s="2"/>
      <c r="C11396" s="2"/>
      <c r="E11396" s="2"/>
      <c r="G11396" s="2"/>
      <c r="H11396" s="6"/>
      <c r="I11396" s="9"/>
      <c r="J11396" s="9"/>
      <c r="K11396" s="9"/>
    </row>
    <row r="11397" spans="1:11" x14ac:dyDescent="0.25">
      <c r="A11397" s="2"/>
      <c r="B11397" s="2"/>
      <c r="C11397" s="2"/>
      <c r="E11397" s="2"/>
      <c r="G11397" s="2"/>
      <c r="H11397" s="6"/>
      <c r="I11397" s="9"/>
      <c r="J11397" s="9"/>
      <c r="K11397" s="9"/>
    </row>
    <row r="11398" spans="1:11" x14ac:dyDescent="0.25">
      <c r="A11398" s="2"/>
      <c r="B11398" s="2"/>
      <c r="C11398" s="2"/>
      <c r="E11398" s="2"/>
      <c r="G11398" s="2"/>
      <c r="H11398" s="6"/>
      <c r="I11398" s="9"/>
      <c r="J11398" s="9"/>
      <c r="K11398" s="9"/>
    </row>
    <row r="11399" spans="1:11" x14ac:dyDescent="0.25">
      <c r="A11399" s="2"/>
      <c r="B11399" s="2"/>
      <c r="C11399" s="2"/>
      <c r="E11399" s="2"/>
      <c r="G11399" s="2"/>
      <c r="H11399" s="6"/>
      <c r="I11399" s="9"/>
      <c r="J11399" s="9"/>
      <c r="K11399" s="9"/>
    </row>
    <row r="11400" spans="1:11" x14ac:dyDescent="0.25">
      <c r="A11400" s="2"/>
      <c r="B11400" s="2"/>
      <c r="C11400" s="2"/>
      <c r="E11400" s="2"/>
      <c r="G11400" s="2"/>
      <c r="H11400" s="6"/>
      <c r="I11400" s="9"/>
      <c r="J11400" s="9"/>
      <c r="K11400" s="9"/>
    </row>
    <row r="11401" spans="1:11" x14ac:dyDescent="0.25">
      <c r="A11401" s="2"/>
      <c r="B11401" s="2"/>
      <c r="C11401" s="2"/>
      <c r="E11401" s="2"/>
      <c r="G11401" s="2"/>
      <c r="H11401" s="6"/>
      <c r="I11401" s="9"/>
      <c r="J11401" s="9"/>
      <c r="K11401" s="9"/>
    </row>
    <row r="11402" spans="1:11" x14ac:dyDescent="0.25">
      <c r="A11402" s="2"/>
      <c r="B11402" s="2"/>
      <c r="C11402" s="2"/>
      <c r="E11402" s="2"/>
      <c r="G11402" s="2"/>
      <c r="H11402" s="6"/>
      <c r="I11402" s="9"/>
      <c r="J11402" s="9"/>
      <c r="K11402" s="9"/>
    </row>
    <row r="11403" spans="1:11" x14ac:dyDescent="0.25">
      <c r="A11403" s="2"/>
      <c r="B11403" s="2"/>
      <c r="C11403" s="2"/>
      <c r="E11403" s="2"/>
      <c r="G11403" s="2"/>
      <c r="H11403" s="6"/>
      <c r="I11403" s="9"/>
      <c r="J11403" s="9"/>
      <c r="K11403" s="9"/>
    </row>
    <row r="11404" spans="1:11" x14ac:dyDescent="0.25">
      <c r="A11404" s="2"/>
      <c r="B11404" s="2"/>
      <c r="C11404" s="2"/>
      <c r="E11404" s="2"/>
      <c r="G11404" s="2"/>
      <c r="H11404" s="6"/>
      <c r="I11404" s="9"/>
      <c r="J11404" s="9"/>
      <c r="K11404" s="9"/>
    </row>
    <row r="11405" spans="1:11" x14ac:dyDescent="0.25">
      <c r="A11405" s="2"/>
      <c r="B11405" s="2"/>
      <c r="C11405" s="2"/>
      <c r="E11405" s="2"/>
      <c r="G11405" s="2"/>
      <c r="H11405" s="6"/>
      <c r="I11405" s="9"/>
      <c r="J11405" s="9"/>
      <c r="K11405" s="9"/>
    </row>
    <row r="11406" spans="1:11" x14ac:dyDescent="0.25">
      <c r="A11406" s="2"/>
      <c r="B11406" s="2"/>
      <c r="C11406" s="2"/>
      <c r="E11406" s="2"/>
      <c r="G11406" s="2"/>
      <c r="H11406" s="6"/>
      <c r="I11406" s="9"/>
      <c r="J11406" s="9"/>
      <c r="K11406" s="9"/>
    </row>
    <row r="11407" spans="1:11" x14ac:dyDescent="0.25">
      <c r="A11407" s="2"/>
      <c r="B11407" s="2"/>
      <c r="C11407" s="2"/>
      <c r="E11407" s="2"/>
      <c r="G11407" s="2"/>
      <c r="H11407" s="6"/>
      <c r="I11407" s="9"/>
      <c r="J11407" s="9"/>
      <c r="K11407" s="9"/>
    </row>
    <row r="11408" spans="1:11" x14ac:dyDescent="0.25">
      <c r="A11408" s="2"/>
      <c r="B11408" s="2"/>
      <c r="C11408" s="2"/>
      <c r="E11408" s="2"/>
      <c r="G11408" s="2"/>
      <c r="H11408" s="6"/>
      <c r="I11408" s="9"/>
      <c r="J11408" s="9"/>
      <c r="K11408" s="9"/>
    </row>
    <row r="11409" spans="1:11" x14ac:dyDescent="0.25">
      <c r="A11409" s="2"/>
      <c r="B11409" s="2"/>
      <c r="C11409" s="2"/>
      <c r="E11409" s="2"/>
      <c r="G11409" s="2"/>
      <c r="H11409" s="6"/>
      <c r="I11409" s="9"/>
      <c r="J11409" s="9"/>
      <c r="K11409" s="9"/>
    </row>
    <row r="11410" spans="1:11" x14ac:dyDescent="0.25">
      <c r="A11410" s="2"/>
      <c r="B11410" s="2"/>
      <c r="C11410" s="2"/>
      <c r="E11410" s="2"/>
      <c r="G11410" s="2"/>
      <c r="H11410" s="6"/>
      <c r="I11410" s="9"/>
      <c r="J11410" s="9"/>
      <c r="K11410" s="9"/>
    </row>
    <row r="11411" spans="1:11" x14ac:dyDescent="0.25">
      <c r="A11411" s="2"/>
      <c r="B11411" s="2"/>
      <c r="C11411" s="2"/>
      <c r="E11411" s="2"/>
      <c r="G11411" s="2"/>
      <c r="H11411" s="6"/>
      <c r="I11411" s="9"/>
      <c r="J11411" s="9"/>
      <c r="K11411" s="9"/>
    </row>
    <row r="11412" spans="1:11" x14ac:dyDescent="0.25">
      <c r="A11412" s="2"/>
      <c r="B11412" s="2"/>
      <c r="C11412" s="2"/>
      <c r="E11412" s="2"/>
      <c r="G11412" s="2"/>
      <c r="H11412" s="6"/>
      <c r="I11412" s="9"/>
      <c r="J11412" s="9"/>
      <c r="K11412" s="9"/>
    </row>
    <row r="11413" spans="1:11" x14ac:dyDescent="0.25">
      <c r="A11413" s="2"/>
      <c r="B11413" s="2"/>
      <c r="C11413" s="2"/>
      <c r="E11413" s="2"/>
      <c r="G11413" s="2"/>
      <c r="H11413" s="6"/>
      <c r="I11413" s="9"/>
      <c r="J11413" s="9"/>
      <c r="K11413" s="9"/>
    </row>
    <row r="11414" spans="1:11" x14ac:dyDescent="0.25">
      <c r="A11414" s="2"/>
      <c r="B11414" s="2"/>
      <c r="C11414" s="2"/>
      <c r="E11414" s="2"/>
      <c r="G11414" s="2"/>
      <c r="H11414" s="6"/>
      <c r="I11414" s="9"/>
      <c r="J11414" s="9"/>
      <c r="K11414" s="9"/>
    </row>
    <row r="11415" spans="1:11" x14ac:dyDescent="0.25">
      <c r="A11415" s="2"/>
      <c r="B11415" s="2"/>
      <c r="C11415" s="2"/>
      <c r="E11415" s="2"/>
      <c r="G11415" s="2"/>
      <c r="H11415" s="6"/>
      <c r="I11415" s="9"/>
      <c r="J11415" s="9"/>
      <c r="K11415" s="9"/>
    </row>
    <row r="11416" spans="1:11" x14ac:dyDescent="0.25">
      <c r="A11416" s="2"/>
      <c r="B11416" s="2"/>
      <c r="C11416" s="2"/>
      <c r="E11416" s="2"/>
      <c r="G11416" s="2"/>
      <c r="H11416" s="6"/>
      <c r="I11416" s="9"/>
      <c r="J11416" s="9"/>
      <c r="K11416" s="9"/>
    </row>
    <row r="11417" spans="1:11" x14ac:dyDescent="0.25">
      <c r="A11417" s="2"/>
      <c r="B11417" s="2"/>
      <c r="C11417" s="2"/>
      <c r="E11417" s="2"/>
      <c r="G11417" s="2"/>
      <c r="H11417" s="6"/>
      <c r="I11417" s="9"/>
      <c r="J11417" s="9"/>
      <c r="K11417" s="9"/>
    </row>
    <row r="11418" spans="1:11" x14ac:dyDescent="0.25">
      <c r="A11418" s="2"/>
      <c r="B11418" s="2"/>
      <c r="C11418" s="2"/>
      <c r="E11418" s="2"/>
      <c r="G11418" s="2"/>
      <c r="H11418" s="6"/>
      <c r="I11418" s="9"/>
      <c r="J11418" s="9"/>
      <c r="K11418" s="9"/>
    </row>
    <row r="11419" spans="1:11" x14ac:dyDescent="0.25">
      <c r="A11419" s="2"/>
      <c r="B11419" s="2"/>
      <c r="C11419" s="2"/>
      <c r="E11419" s="2"/>
      <c r="G11419" s="2"/>
      <c r="H11419" s="6"/>
      <c r="I11419" s="9"/>
      <c r="J11419" s="9"/>
      <c r="K11419" s="9"/>
    </row>
    <row r="11420" spans="1:11" x14ac:dyDescent="0.25">
      <c r="A11420" s="2"/>
      <c r="B11420" s="2"/>
      <c r="C11420" s="2"/>
      <c r="E11420" s="2"/>
      <c r="G11420" s="2"/>
      <c r="H11420" s="6"/>
      <c r="I11420" s="9"/>
      <c r="J11420" s="9"/>
      <c r="K11420" s="9"/>
    </row>
    <row r="11421" spans="1:11" x14ac:dyDescent="0.25">
      <c r="A11421" s="2"/>
      <c r="B11421" s="2"/>
      <c r="C11421" s="2"/>
      <c r="E11421" s="2"/>
      <c r="G11421" s="2"/>
      <c r="H11421" s="6"/>
      <c r="I11421" s="9"/>
      <c r="J11421" s="9"/>
      <c r="K11421" s="9"/>
    </row>
    <row r="11422" spans="1:11" x14ac:dyDescent="0.25">
      <c r="A11422" s="2"/>
      <c r="B11422" s="2"/>
      <c r="C11422" s="2"/>
      <c r="E11422" s="2"/>
      <c r="G11422" s="2"/>
      <c r="H11422" s="6"/>
      <c r="I11422" s="9"/>
      <c r="J11422" s="9"/>
      <c r="K11422" s="9"/>
    </row>
    <row r="11423" spans="1:11" x14ac:dyDescent="0.25">
      <c r="A11423" s="2"/>
      <c r="B11423" s="2"/>
      <c r="C11423" s="2"/>
      <c r="E11423" s="2"/>
      <c r="G11423" s="2"/>
      <c r="H11423" s="6"/>
      <c r="I11423" s="9"/>
      <c r="J11423" s="9"/>
      <c r="K11423" s="9"/>
    </row>
    <row r="11424" spans="1:11" x14ac:dyDescent="0.25">
      <c r="A11424" s="2"/>
      <c r="B11424" s="2"/>
      <c r="C11424" s="2"/>
      <c r="E11424" s="2"/>
      <c r="G11424" s="2"/>
      <c r="H11424" s="6"/>
      <c r="I11424" s="9"/>
      <c r="J11424" s="9"/>
      <c r="K11424" s="9"/>
    </row>
    <row r="11425" spans="1:11" x14ac:dyDescent="0.25">
      <c r="A11425" s="2"/>
      <c r="B11425" s="2"/>
      <c r="C11425" s="2"/>
      <c r="E11425" s="2"/>
      <c r="G11425" s="2"/>
      <c r="H11425" s="6"/>
      <c r="I11425" s="9"/>
      <c r="J11425" s="9"/>
      <c r="K11425" s="9"/>
    </row>
    <row r="11426" spans="1:11" x14ac:dyDescent="0.25">
      <c r="A11426" s="2"/>
      <c r="B11426" s="2"/>
      <c r="C11426" s="2"/>
      <c r="E11426" s="2"/>
      <c r="G11426" s="2"/>
      <c r="H11426" s="6"/>
      <c r="I11426" s="9"/>
      <c r="J11426" s="9"/>
      <c r="K11426" s="9"/>
    </row>
    <row r="11427" spans="1:11" x14ac:dyDescent="0.25">
      <c r="A11427" s="2"/>
      <c r="B11427" s="2"/>
      <c r="C11427" s="2"/>
      <c r="E11427" s="2"/>
      <c r="G11427" s="2"/>
      <c r="H11427" s="6"/>
      <c r="I11427" s="9"/>
      <c r="J11427" s="9"/>
      <c r="K11427" s="9"/>
    </row>
    <row r="11428" spans="1:11" x14ac:dyDescent="0.25">
      <c r="A11428" s="2"/>
      <c r="B11428" s="2"/>
      <c r="C11428" s="2"/>
      <c r="E11428" s="2"/>
      <c r="G11428" s="2"/>
      <c r="H11428" s="6"/>
      <c r="I11428" s="9"/>
      <c r="J11428" s="9"/>
      <c r="K11428" s="9"/>
    </row>
    <row r="11429" spans="1:11" x14ac:dyDescent="0.25">
      <c r="A11429" s="2"/>
      <c r="B11429" s="2"/>
      <c r="C11429" s="2"/>
      <c r="E11429" s="2"/>
      <c r="G11429" s="2"/>
      <c r="H11429" s="6"/>
      <c r="I11429" s="9"/>
      <c r="J11429" s="9"/>
      <c r="K11429" s="9"/>
    </row>
    <row r="11430" spans="1:11" x14ac:dyDescent="0.25">
      <c r="A11430" s="2"/>
      <c r="B11430" s="2"/>
      <c r="C11430" s="2"/>
      <c r="E11430" s="2"/>
      <c r="G11430" s="2"/>
      <c r="H11430" s="6"/>
      <c r="I11430" s="9"/>
      <c r="J11430" s="9"/>
      <c r="K11430" s="9"/>
    </row>
    <row r="11431" spans="1:11" x14ac:dyDescent="0.25">
      <c r="A11431" s="2"/>
      <c r="B11431" s="2"/>
      <c r="C11431" s="2"/>
      <c r="E11431" s="2"/>
      <c r="G11431" s="2"/>
      <c r="H11431" s="6"/>
      <c r="I11431" s="9"/>
      <c r="J11431" s="9"/>
      <c r="K11431" s="9"/>
    </row>
    <row r="11432" spans="1:11" x14ac:dyDescent="0.25">
      <c r="A11432" s="2"/>
      <c r="B11432" s="2"/>
      <c r="C11432" s="2"/>
      <c r="E11432" s="2"/>
      <c r="G11432" s="2"/>
      <c r="H11432" s="6"/>
      <c r="I11432" s="9"/>
      <c r="J11432" s="9"/>
      <c r="K11432" s="9"/>
    </row>
    <row r="11433" spans="1:11" x14ac:dyDescent="0.25">
      <c r="A11433" s="2"/>
      <c r="B11433" s="2"/>
      <c r="C11433" s="2"/>
      <c r="E11433" s="2"/>
      <c r="G11433" s="2"/>
      <c r="H11433" s="6"/>
      <c r="I11433" s="9"/>
      <c r="J11433" s="9"/>
      <c r="K11433" s="9"/>
    </row>
    <row r="11434" spans="1:11" x14ac:dyDescent="0.25">
      <c r="A11434" s="2"/>
      <c r="B11434" s="2"/>
      <c r="C11434" s="2"/>
      <c r="E11434" s="2"/>
      <c r="G11434" s="2"/>
      <c r="H11434" s="6"/>
      <c r="I11434" s="9"/>
      <c r="J11434" s="9"/>
      <c r="K11434" s="9"/>
    </row>
    <row r="11435" spans="1:11" x14ac:dyDescent="0.25">
      <c r="A11435" s="2"/>
      <c r="B11435" s="2"/>
      <c r="C11435" s="2"/>
      <c r="E11435" s="2"/>
      <c r="G11435" s="2"/>
      <c r="H11435" s="6"/>
      <c r="I11435" s="9"/>
      <c r="J11435" s="9"/>
      <c r="K11435" s="9"/>
    </row>
    <row r="11436" spans="1:11" x14ac:dyDescent="0.25">
      <c r="A11436" s="2"/>
      <c r="B11436" s="2"/>
      <c r="C11436" s="2"/>
      <c r="E11436" s="2"/>
      <c r="G11436" s="2"/>
      <c r="H11436" s="6"/>
      <c r="I11436" s="9"/>
      <c r="J11436" s="9"/>
      <c r="K11436" s="9"/>
    </row>
    <row r="11437" spans="1:11" x14ac:dyDescent="0.25">
      <c r="A11437" s="2"/>
      <c r="B11437" s="2"/>
      <c r="C11437" s="2"/>
      <c r="E11437" s="2"/>
      <c r="G11437" s="2"/>
      <c r="H11437" s="6"/>
      <c r="I11437" s="9"/>
      <c r="J11437" s="9"/>
      <c r="K11437" s="9"/>
    </row>
    <row r="11438" spans="1:11" x14ac:dyDescent="0.25">
      <c r="A11438" s="2"/>
      <c r="B11438" s="2"/>
      <c r="C11438" s="2"/>
      <c r="E11438" s="2"/>
      <c r="G11438" s="2"/>
      <c r="H11438" s="6"/>
      <c r="I11438" s="9"/>
      <c r="J11438" s="9"/>
      <c r="K11438" s="9"/>
    </row>
    <row r="11439" spans="1:11" x14ac:dyDescent="0.25">
      <c r="A11439" s="2"/>
      <c r="B11439" s="2"/>
      <c r="C11439" s="2"/>
      <c r="E11439" s="2"/>
      <c r="G11439" s="2"/>
      <c r="H11439" s="6"/>
      <c r="I11439" s="9"/>
      <c r="J11439" s="9"/>
      <c r="K11439" s="9"/>
    </row>
    <row r="11440" spans="1:11" x14ac:dyDescent="0.25">
      <c r="A11440" s="2"/>
      <c r="B11440" s="2"/>
      <c r="C11440" s="2"/>
      <c r="E11440" s="2"/>
      <c r="G11440" s="2"/>
      <c r="H11440" s="6"/>
      <c r="I11440" s="9"/>
      <c r="J11440" s="9"/>
      <c r="K11440" s="9"/>
    </row>
    <row r="11441" spans="1:11" x14ac:dyDescent="0.25">
      <c r="A11441" s="2"/>
      <c r="B11441" s="2"/>
      <c r="C11441" s="2"/>
      <c r="E11441" s="2"/>
      <c r="G11441" s="2"/>
      <c r="H11441" s="6"/>
      <c r="I11441" s="9"/>
      <c r="J11441" s="9"/>
      <c r="K11441" s="9"/>
    </row>
    <row r="11442" spans="1:11" x14ac:dyDescent="0.25">
      <c r="A11442" s="2"/>
      <c r="B11442" s="2"/>
      <c r="C11442" s="2"/>
      <c r="E11442" s="2"/>
      <c r="G11442" s="2"/>
      <c r="H11442" s="6"/>
      <c r="I11442" s="9"/>
      <c r="J11442" s="9"/>
      <c r="K11442" s="9"/>
    </row>
    <row r="11443" spans="1:11" x14ac:dyDescent="0.25">
      <c r="A11443" s="2"/>
      <c r="B11443" s="2"/>
      <c r="C11443" s="2"/>
      <c r="E11443" s="2"/>
      <c r="G11443" s="2"/>
      <c r="H11443" s="6"/>
      <c r="I11443" s="9"/>
      <c r="J11443" s="9"/>
      <c r="K11443" s="9"/>
    </row>
    <row r="11444" spans="1:11" x14ac:dyDescent="0.25">
      <c r="A11444" s="2"/>
      <c r="B11444" s="2"/>
      <c r="C11444" s="2"/>
      <c r="E11444" s="2"/>
      <c r="G11444" s="2"/>
      <c r="H11444" s="6"/>
      <c r="I11444" s="9"/>
      <c r="J11444" s="9"/>
      <c r="K11444" s="9"/>
    </row>
    <row r="11445" spans="1:11" x14ac:dyDescent="0.25">
      <c r="A11445" s="2"/>
      <c r="B11445" s="2"/>
      <c r="C11445" s="2"/>
      <c r="E11445" s="2"/>
      <c r="G11445" s="2"/>
      <c r="H11445" s="6"/>
      <c r="I11445" s="9"/>
      <c r="J11445" s="9"/>
      <c r="K11445" s="9"/>
    </row>
    <row r="11446" spans="1:11" x14ac:dyDescent="0.25">
      <c r="A11446" s="2"/>
      <c r="B11446" s="2"/>
      <c r="C11446" s="2"/>
      <c r="E11446" s="2"/>
      <c r="G11446" s="2"/>
      <c r="H11446" s="6"/>
      <c r="I11446" s="9"/>
      <c r="J11446" s="9"/>
      <c r="K11446" s="9"/>
    </row>
    <row r="11447" spans="1:11" x14ac:dyDescent="0.25">
      <c r="A11447" s="2"/>
      <c r="B11447" s="2"/>
      <c r="C11447" s="2"/>
      <c r="E11447" s="2"/>
      <c r="G11447" s="2"/>
      <c r="H11447" s="6"/>
      <c r="I11447" s="9"/>
      <c r="J11447" s="9"/>
      <c r="K11447" s="9"/>
    </row>
    <row r="11448" spans="1:11" x14ac:dyDescent="0.25">
      <c r="A11448" s="2"/>
      <c r="B11448" s="2"/>
      <c r="C11448" s="2"/>
      <c r="E11448" s="2"/>
      <c r="G11448" s="2"/>
      <c r="H11448" s="6"/>
      <c r="I11448" s="9"/>
      <c r="J11448" s="9"/>
      <c r="K11448" s="9"/>
    </row>
    <row r="11449" spans="1:11" x14ac:dyDescent="0.25">
      <c r="A11449" s="2"/>
      <c r="B11449" s="2"/>
      <c r="C11449" s="2"/>
      <c r="E11449" s="2"/>
      <c r="G11449" s="2"/>
      <c r="H11449" s="6"/>
      <c r="I11449" s="9"/>
      <c r="J11449" s="9"/>
      <c r="K11449" s="9"/>
    </row>
    <row r="11450" spans="1:11" x14ac:dyDescent="0.25">
      <c r="A11450" s="2"/>
      <c r="B11450" s="2"/>
      <c r="C11450" s="2"/>
      <c r="E11450" s="2"/>
      <c r="G11450" s="2"/>
      <c r="H11450" s="6"/>
      <c r="I11450" s="9"/>
      <c r="J11450" s="9"/>
      <c r="K11450" s="9"/>
    </row>
    <row r="11451" spans="1:11" x14ac:dyDescent="0.25">
      <c r="A11451" s="2"/>
      <c r="B11451" s="2"/>
      <c r="C11451" s="2"/>
      <c r="E11451" s="2"/>
      <c r="G11451" s="2"/>
      <c r="H11451" s="6"/>
      <c r="I11451" s="9"/>
      <c r="J11451" s="9"/>
      <c r="K11451" s="9"/>
    </row>
    <row r="11452" spans="1:11" x14ac:dyDescent="0.25">
      <c r="A11452" s="2"/>
      <c r="B11452" s="2"/>
      <c r="C11452" s="2"/>
      <c r="E11452" s="2"/>
      <c r="G11452" s="2"/>
      <c r="H11452" s="6"/>
      <c r="I11452" s="9"/>
      <c r="J11452" s="9"/>
      <c r="K11452" s="9"/>
    </row>
    <row r="11453" spans="1:11" x14ac:dyDescent="0.25">
      <c r="A11453" s="2"/>
      <c r="B11453" s="2"/>
      <c r="C11453" s="2"/>
      <c r="E11453" s="2"/>
      <c r="G11453" s="2"/>
      <c r="H11453" s="6"/>
      <c r="I11453" s="9"/>
      <c r="J11453" s="9"/>
      <c r="K11453" s="9"/>
    </row>
    <row r="11454" spans="1:11" x14ac:dyDescent="0.25">
      <c r="A11454" s="2"/>
      <c r="B11454" s="2"/>
      <c r="C11454" s="2"/>
      <c r="E11454" s="2"/>
      <c r="G11454" s="2"/>
      <c r="H11454" s="6"/>
      <c r="I11454" s="9"/>
      <c r="J11454" s="9"/>
      <c r="K11454" s="9"/>
    </row>
    <row r="11455" spans="1:11" x14ac:dyDescent="0.25">
      <c r="A11455" s="2"/>
      <c r="B11455" s="2"/>
      <c r="C11455" s="2"/>
      <c r="E11455" s="2"/>
      <c r="G11455" s="2"/>
      <c r="H11455" s="6"/>
      <c r="I11455" s="9"/>
      <c r="J11455" s="9"/>
      <c r="K11455" s="9"/>
    </row>
    <row r="11456" spans="1:11" x14ac:dyDescent="0.25">
      <c r="A11456" s="2"/>
      <c r="B11456" s="2"/>
      <c r="C11456" s="2"/>
      <c r="E11456" s="2"/>
      <c r="G11456" s="2"/>
      <c r="H11456" s="6"/>
      <c r="I11456" s="9"/>
      <c r="J11456" s="9"/>
      <c r="K11456" s="9"/>
    </row>
    <row r="11457" spans="1:11" x14ac:dyDescent="0.25">
      <c r="A11457" s="2"/>
      <c r="B11457" s="2"/>
      <c r="C11457" s="2"/>
      <c r="E11457" s="2"/>
      <c r="G11457" s="2"/>
      <c r="H11457" s="6"/>
      <c r="I11457" s="9"/>
      <c r="J11457" s="9"/>
      <c r="K11457" s="9"/>
    </row>
    <row r="11458" spans="1:11" x14ac:dyDescent="0.25">
      <c r="A11458" s="2"/>
      <c r="B11458" s="2"/>
      <c r="C11458" s="2"/>
      <c r="E11458" s="2"/>
      <c r="G11458" s="2"/>
      <c r="H11458" s="6"/>
      <c r="I11458" s="9"/>
      <c r="J11458" s="9"/>
      <c r="K11458" s="9"/>
    </row>
    <row r="11459" spans="1:11" x14ac:dyDescent="0.25">
      <c r="A11459" s="2"/>
      <c r="B11459" s="2"/>
      <c r="C11459" s="2"/>
      <c r="E11459" s="2"/>
      <c r="G11459" s="2"/>
      <c r="H11459" s="6"/>
      <c r="I11459" s="9"/>
      <c r="J11459" s="9"/>
      <c r="K11459" s="9"/>
    </row>
    <row r="11460" spans="1:11" x14ac:dyDescent="0.25">
      <c r="A11460" s="2"/>
      <c r="B11460" s="2"/>
      <c r="C11460" s="2"/>
      <c r="E11460" s="2"/>
      <c r="G11460" s="2"/>
      <c r="H11460" s="6"/>
      <c r="I11460" s="9"/>
      <c r="J11460" s="9"/>
      <c r="K11460" s="9"/>
    </row>
    <row r="11461" spans="1:11" x14ac:dyDescent="0.25">
      <c r="A11461" s="2"/>
      <c r="B11461" s="2"/>
      <c r="C11461" s="2"/>
      <c r="E11461" s="2"/>
      <c r="G11461" s="2"/>
      <c r="H11461" s="6"/>
      <c r="I11461" s="9"/>
      <c r="J11461" s="9"/>
      <c r="K11461" s="9"/>
    </row>
    <row r="11462" spans="1:11" x14ac:dyDescent="0.25">
      <c r="A11462" s="2"/>
      <c r="B11462" s="2"/>
      <c r="C11462" s="2"/>
      <c r="E11462" s="2"/>
      <c r="G11462" s="2"/>
      <c r="H11462" s="6"/>
      <c r="I11462" s="9"/>
      <c r="J11462" s="9"/>
      <c r="K11462" s="9"/>
    </row>
    <row r="11463" spans="1:11" x14ac:dyDescent="0.25">
      <c r="A11463" s="2"/>
      <c r="B11463" s="2"/>
      <c r="C11463" s="2"/>
      <c r="E11463" s="2"/>
      <c r="G11463" s="2"/>
      <c r="H11463" s="6"/>
      <c r="I11463" s="9"/>
      <c r="J11463" s="9"/>
      <c r="K11463" s="9"/>
    </row>
    <row r="11464" spans="1:11" x14ac:dyDescent="0.25">
      <c r="A11464" s="2"/>
      <c r="B11464" s="2"/>
      <c r="C11464" s="2"/>
      <c r="E11464" s="2"/>
      <c r="G11464" s="2"/>
      <c r="H11464" s="6"/>
      <c r="I11464" s="9"/>
      <c r="J11464" s="9"/>
      <c r="K11464" s="9"/>
    </row>
    <row r="11465" spans="1:11" x14ac:dyDescent="0.25">
      <c r="A11465" s="2"/>
      <c r="B11465" s="2"/>
      <c r="C11465" s="2"/>
      <c r="E11465" s="2"/>
      <c r="G11465" s="2"/>
      <c r="H11465" s="6"/>
      <c r="I11465" s="9"/>
      <c r="J11465" s="9"/>
      <c r="K11465" s="9"/>
    </row>
    <row r="11466" spans="1:11" x14ac:dyDescent="0.25">
      <c r="A11466" s="2"/>
      <c r="B11466" s="2"/>
      <c r="C11466" s="2"/>
      <c r="E11466" s="2"/>
      <c r="G11466" s="2"/>
      <c r="H11466" s="6"/>
      <c r="I11466" s="9"/>
      <c r="J11466" s="9"/>
      <c r="K11466" s="9"/>
    </row>
    <row r="11467" spans="1:11" x14ac:dyDescent="0.25">
      <c r="A11467" s="2"/>
      <c r="B11467" s="2"/>
      <c r="C11467" s="2"/>
      <c r="E11467" s="2"/>
      <c r="G11467" s="2"/>
      <c r="H11467" s="6"/>
      <c r="I11467" s="9"/>
      <c r="J11467" s="9"/>
      <c r="K11467" s="9"/>
    </row>
    <row r="11468" spans="1:11" x14ac:dyDescent="0.25">
      <c r="A11468" s="2"/>
      <c r="B11468" s="2"/>
      <c r="C11468" s="2"/>
      <c r="E11468" s="2"/>
      <c r="G11468" s="2"/>
      <c r="H11468" s="6"/>
      <c r="I11468" s="9"/>
      <c r="J11468" s="9"/>
      <c r="K11468" s="9"/>
    </row>
    <row r="11469" spans="1:11" x14ac:dyDescent="0.25">
      <c r="A11469" s="2"/>
      <c r="B11469" s="2"/>
      <c r="C11469" s="2"/>
      <c r="E11469" s="2"/>
      <c r="G11469" s="2"/>
      <c r="H11469" s="6"/>
      <c r="I11469" s="9"/>
      <c r="J11469" s="9"/>
      <c r="K11469" s="9"/>
    </row>
    <row r="11470" spans="1:11" x14ac:dyDescent="0.25">
      <c r="A11470" s="2"/>
      <c r="B11470" s="2"/>
      <c r="C11470" s="2"/>
      <c r="E11470" s="2"/>
      <c r="G11470" s="2"/>
      <c r="H11470" s="6"/>
      <c r="I11470" s="9"/>
      <c r="J11470" s="9"/>
      <c r="K11470" s="9"/>
    </row>
    <row r="11471" spans="1:11" x14ac:dyDescent="0.25">
      <c r="A11471" s="2"/>
      <c r="B11471" s="2"/>
      <c r="C11471" s="2"/>
      <c r="E11471" s="2"/>
      <c r="G11471" s="2"/>
      <c r="H11471" s="6"/>
      <c r="I11471" s="9"/>
      <c r="J11471" s="9"/>
      <c r="K11471" s="9"/>
    </row>
    <row r="11472" spans="1:11" x14ac:dyDescent="0.25">
      <c r="A11472" s="2"/>
      <c r="B11472" s="2"/>
      <c r="C11472" s="2"/>
      <c r="E11472" s="2"/>
      <c r="G11472" s="2"/>
      <c r="H11472" s="6"/>
      <c r="I11472" s="9"/>
      <c r="J11472" s="9"/>
      <c r="K11472" s="9"/>
    </row>
    <row r="11473" spans="1:11" x14ac:dyDescent="0.25">
      <c r="A11473" s="2"/>
      <c r="B11473" s="2"/>
      <c r="C11473" s="2"/>
      <c r="E11473" s="2"/>
      <c r="G11473" s="2"/>
      <c r="H11473" s="6"/>
      <c r="I11473" s="9"/>
      <c r="J11473" s="9"/>
      <c r="K11473" s="9"/>
    </row>
    <row r="11474" spans="1:11" x14ac:dyDescent="0.25">
      <c r="A11474" s="2"/>
      <c r="B11474" s="2"/>
      <c r="C11474" s="2"/>
      <c r="E11474" s="2"/>
      <c r="G11474" s="2"/>
      <c r="H11474" s="6"/>
      <c r="I11474" s="9"/>
      <c r="J11474" s="9"/>
      <c r="K11474" s="9"/>
    </row>
    <row r="11475" spans="1:11" x14ac:dyDescent="0.25">
      <c r="A11475" s="2"/>
      <c r="B11475" s="2"/>
      <c r="C11475" s="2"/>
      <c r="E11475" s="2"/>
      <c r="G11475" s="2"/>
      <c r="H11475" s="6"/>
      <c r="I11475" s="9"/>
      <c r="J11475" s="9"/>
      <c r="K11475" s="9"/>
    </row>
    <row r="11476" spans="1:11" x14ac:dyDescent="0.25">
      <c r="A11476" s="2"/>
      <c r="B11476" s="2"/>
      <c r="C11476" s="2"/>
      <c r="E11476" s="2"/>
      <c r="G11476" s="2"/>
      <c r="H11476" s="6"/>
      <c r="I11476" s="9"/>
      <c r="J11476" s="9"/>
      <c r="K11476" s="9"/>
    </row>
    <row r="11477" spans="1:11" x14ac:dyDescent="0.25">
      <c r="A11477" s="2"/>
      <c r="B11477" s="2"/>
      <c r="C11477" s="2"/>
      <c r="E11477" s="2"/>
      <c r="G11477" s="2"/>
      <c r="H11477" s="6"/>
      <c r="I11477" s="9"/>
      <c r="J11477" s="9"/>
      <c r="K11477" s="9"/>
    </row>
    <row r="11478" spans="1:11" x14ac:dyDescent="0.25">
      <c r="A11478" s="2"/>
      <c r="B11478" s="2"/>
      <c r="C11478" s="2"/>
      <c r="E11478" s="2"/>
      <c r="G11478" s="2"/>
      <c r="H11478" s="6"/>
      <c r="I11478" s="9"/>
      <c r="J11478" s="9"/>
      <c r="K11478" s="9"/>
    </row>
    <row r="11479" spans="1:11" x14ac:dyDescent="0.25">
      <c r="A11479" s="2"/>
      <c r="B11479" s="2"/>
      <c r="C11479" s="2"/>
      <c r="E11479" s="2"/>
      <c r="G11479" s="2"/>
      <c r="H11479" s="6"/>
      <c r="I11479" s="9"/>
      <c r="J11479" s="9"/>
      <c r="K11479" s="9"/>
    </row>
    <row r="11480" spans="1:11" x14ac:dyDescent="0.25">
      <c r="A11480" s="2"/>
      <c r="B11480" s="2"/>
      <c r="C11480" s="2"/>
      <c r="E11480" s="2"/>
      <c r="G11480" s="2"/>
      <c r="H11480" s="6"/>
      <c r="I11480" s="9"/>
      <c r="J11480" s="9"/>
      <c r="K11480" s="9"/>
    </row>
    <row r="11481" spans="1:11" x14ac:dyDescent="0.25">
      <c r="A11481" s="2"/>
      <c r="B11481" s="2"/>
      <c r="C11481" s="2"/>
      <c r="E11481" s="2"/>
      <c r="G11481" s="2"/>
      <c r="H11481" s="6"/>
      <c r="I11481" s="9"/>
      <c r="J11481" s="9"/>
      <c r="K11481" s="9"/>
    </row>
    <row r="11482" spans="1:11" x14ac:dyDescent="0.25">
      <c r="A11482" s="2"/>
      <c r="B11482" s="2"/>
      <c r="C11482" s="2"/>
      <c r="E11482" s="2"/>
      <c r="G11482" s="2"/>
      <c r="H11482" s="6"/>
      <c r="I11482" s="9"/>
      <c r="J11482" s="9"/>
      <c r="K11482" s="9"/>
    </row>
    <row r="11483" spans="1:11" x14ac:dyDescent="0.25">
      <c r="A11483" s="2"/>
      <c r="B11483" s="2"/>
      <c r="C11483" s="2"/>
      <c r="E11483" s="2"/>
      <c r="G11483" s="2"/>
      <c r="H11483" s="6"/>
      <c r="I11483" s="9"/>
      <c r="J11483" s="9"/>
      <c r="K11483" s="9"/>
    </row>
    <row r="11484" spans="1:11" x14ac:dyDescent="0.25">
      <c r="A11484" s="2"/>
      <c r="B11484" s="2"/>
      <c r="C11484" s="2"/>
      <c r="E11484" s="2"/>
      <c r="G11484" s="2"/>
      <c r="H11484" s="6"/>
      <c r="I11484" s="9"/>
      <c r="J11484" s="9"/>
      <c r="K11484" s="9"/>
    </row>
    <row r="11485" spans="1:11" x14ac:dyDescent="0.25">
      <c r="A11485" s="2"/>
      <c r="B11485" s="2"/>
      <c r="C11485" s="2"/>
      <c r="E11485" s="2"/>
      <c r="G11485" s="2"/>
      <c r="H11485" s="6"/>
      <c r="I11485" s="9"/>
      <c r="J11485" s="9"/>
      <c r="K11485" s="9"/>
    </row>
    <row r="11486" spans="1:11" x14ac:dyDescent="0.25">
      <c r="A11486" s="2"/>
      <c r="B11486" s="2"/>
      <c r="C11486" s="2"/>
      <c r="E11486" s="2"/>
      <c r="G11486" s="2"/>
      <c r="H11486" s="6"/>
      <c r="I11486" s="9"/>
      <c r="J11486" s="9"/>
      <c r="K11486" s="9"/>
    </row>
    <row r="11487" spans="1:11" x14ac:dyDescent="0.25">
      <c r="A11487" s="2"/>
      <c r="B11487" s="2"/>
      <c r="C11487" s="2"/>
      <c r="E11487" s="2"/>
      <c r="G11487" s="2"/>
      <c r="H11487" s="6"/>
      <c r="I11487" s="9"/>
      <c r="J11487" s="9"/>
      <c r="K11487" s="9"/>
    </row>
    <row r="11488" spans="1:11" x14ac:dyDescent="0.25">
      <c r="A11488" s="2"/>
      <c r="B11488" s="2"/>
      <c r="C11488" s="2"/>
      <c r="E11488" s="2"/>
      <c r="G11488" s="2"/>
      <c r="H11488" s="6"/>
      <c r="I11488" s="9"/>
      <c r="J11488" s="9"/>
      <c r="K11488" s="9"/>
    </row>
    <row r="11489" spans="1:11" x14ac:dyDescent="0.25">
      <c r="A11489" s="2"/>
      <c r="B11489" s="2"/>
      <c r="C11489" s="2"/>
      <c r="E11489" s="2"/>
      <c r="G11489" s="2"/>
      <c r="H11489" s="6"/>
      <c r="I11489" s="9"/>
      <c r="J11489" s="9"/>
      <c r="K11489" s="9"/>
    </row>
    <row r="11490" spans="1:11" x14ac:dyDescent="0.25">
      <c r="A11490" s="2"/>
      <c r="B11490" s="2"/>
      <c r="C11490" s="2"/>
      <c r="E11490" s="2"/>
      <c r="G11490" s="2"/>
      <c r="H11490" s="6"/>
      <c r="I11490" s="9"/>
      <c r="J11490" s="9"/>
      <c r="K11490" s="9"/>
    </row>
    <row r="11491" spans="1:11" x14ac:dyDescent="0.25">
      <c r="A11491" s="2"/>
      <c r="B11491" s="2"/>
      <c r="C11491" s="2"/>
      <c r="E11491" s="2"/>
      <c r="G11491" s="2"/>
      <c r="H11491" s="6"/>
      <c r="I11491" s="9"/>
      <c r="J11491" s="9"/>
      <c r="K11491" s="9"/>
    </row>
    <row r="11492" spans="1:11" x14ac:dyDescent="0.25">
      <c r="A11492" s="2"/>
      <c r="B11492" s="2"/>
      <c r="C11492" s="2"/>
      <c r="E11492" s="2"/>
      <c r="G11492" s="2"/>
      <c r="H11492" s="6"/>
      <c r="I11492" s="9"/>
      <c r="J11492" s="9"/>
      <c r="K11492" s="9"/>
    </row>
    <row r="11493" spans="1:11" x14ac:dyDescent="0.25">
      <c r="A11493" s="2"/>
      <c r="B11493" s="2"/>
      <c r="C11493" s="2"/>
      <c r="E11493" s="2"/>
      <c r="G11493" s="2"/>
      <c r="H11493" s="6"/>
      <c r="I11493" s="9"/>
      <c r="J11493" s="9"/>
      <c r="K11493" s="9"/>
    </row>
    <row r="11494" spans="1:11" x14ac:dyDescent="0.25">
      <c r="A11494" s="2"/>
      <c r="B11494" s="2"/>
      <c r="C11494" s="2"/>
      <c r="E11494" s="2"/>
      <c r="G11494" s="2"/>
      <c r="H11494" s="6"/>
      <c r="I11494" s="9"/>
      <c r="J11494" s="9"/>
      <c r="K11494" s="9"/>
    </row>
    <row r="11495" spans="1:11" x14ac:dyDescent="0.25">
      <c r="A11495" s="2"/>
      <c r="B11495" s="2"/>
      <c r="C11495" s="2"/>
      <c r="E11495" s="2"/>
      <c r="G11495" s="2"/>
      <c r="H11495" s="6"/>
      <c r="I11495" s="9"/>
      <c r="J11495" s="9"/>
      <c r="K11495" s="9"/>
    </row>
    <row r="11496" spans="1:11" x14ac:dyDescent="0.25">
      <c r="A11496" s="2"/>
      <c r="B11496" s="2"/>
      <c r="C11496" s="2"/>
      <c r="E11496" s="2"/>
      <c r="G11496" s="2"/>
      <c r="H11496" s="6"/>
      <c r="I11496" s="9"/>
      <c r="J11496" s="9"/>
      <c r="K11496" s="9"/>
    </row>
    <row r="11497" spans="1:11" x14ac:dyDescent="0.25">
      <c r="A11497" s="2"/>
      <c r="B11497" s="2"/>
      <c r="C11497" s="2"/>
      <c r="E11497" s="2"/>
      <c r="G11497" s="2"/>
      <c r="H11497" s="6"/>
      <c r="I11497" s="9"/>
      <c r="J11497" s="9"/>
      <c r="K11497" s="9"/>
    </row>
    <row r="11498" spans="1:11" x14ac:dyDescent="0.25">
      <c r="A11498" s="2"/>
      <c r="B11498" s="2"/>
      <c r="C11498" s="2"/>
      <c r="E11498" s="2"/>
      <c r="G11498" s="2"/>
      <c r="H11498" s="6"/>
      <c r="I11498" s="9"/>
      <c r="J11498" s="9"/>
      <c r="K11498" s="9"/>
    </row>
    <row r="11499" spans="1:11" x14ac:dyDescent="0.25">
      <c r="A11499" s="2"/>
      <c r="B11499" s="2"/>
      <c r="C11499" s="2"/>
      <c r="E11499" s="2"/>
      <c r="G11499" s="2"/>
      <c r="H11499" s="6"/>
      <c r="I11499" s="9"/>
      <c r="J11499" s="9"/>
      <c r="K11499" s="9"/>
    </row>
    <row r="11500" spans="1:11" x14ac:dyDescent="0.25">
      <c r="A11500" s="2"/>
      <c r="B11500" s="2"/>
      <c r="C11500" s="2"/>
      <c r="E11500" s="2"/>
      <c r="G11500" s="2"/>
      <c r="H11500" s="6"/>
      <c r="I11500" s="9"/>
      <c r="J11500" s="9"/>
      <c r="K11500" s="9"/>
    </row>
    <row r="11501" spans="1:11" x14ac:dyDescent="0.25">
      <c r="A11501" s="2"/>
      <c r="B11501" s="2"/>
      <c r="C11501" s="2"/>
      <c r="E11501" s="2"/>
      <c r="G11501" s="2"/>
      <c r="H11501" s="6"/>
      <c r="I11501" s="9"/>
      <c r="J11501" s="9"/>
      <c r="K11501" s="9"/>
    </row>
    <row r="11502" spans="1:11" x14ac:dyDescent="0.25">
      <c r="A11502" s="2"/>
      <c r="B11502" s="2"/>
      <c r="C11502" s="2"/>
      <c r="E11502" s="2"/>
      <c r="G11502" s="2"/>
      <c r="H11502" s="6"/>
      <c r="I11502" s="9"/>
      <c r="J11502" s="9"/>
      <c r="K11502" s="9"/>
    </row>
    <row r="11503" spans="1:11" x14ac:dyDescent="0.25">
      <c r="A11503" s="2"/>
      <c r="B11503" s="2"/>
      <c r="C11503" s="2"/>
      <c r="E11503" s="2"/>
      <c r="G11503" s="2"/>
      <c r="H11503" s="6"/>
      <c r="I11503" s="9"/>
      <c r="J11503" s="9"/>
      <c r="K11503" s="9"/>
    </row>
    <row r="11504" spans="1:11" x14ac:dyDescent="0.25">
      <c r="A11504" s="2"/>
      <c r="B11504" s="2"/>
      <c r="C11504" s="2"/>
      <c r="E11504" s="2"/>
      <c r="G11504" s="2"/>
      <c r="H11504" s="6"/>
      <c r="I11504" s="9"/>
      <c r="J11504" s="9"/>
      <c r="K11504" s="9"/>
    </row>
    <row r="11505" spans="1:11" x14ac:dyDescent="0.25">
      <c r="A11505" s="2"/>
      <c r="B11505" s="2"/>
      <c r="C11505" s="2"/>
      <c r="E11505" s="2"/>
      <c r="G11505" s="2"/>
      <c r="H11505" s="6"/>
      <c r="I11505" s="9"/>
      <c r="J11505" s="9"/>
      <c r="K11505" s="9"/>
    </row>
    <row r="11506" spans="1:11" x14ac:dyDescent="0.25">
      <c r="A11506" s="2"/>
      <c r="B11506" s="2"/>
      <c r="C11506" s="2"/>
      <c r="E11506" s="2"/>
      <c r="G11506" s="2"/>
      <c r="H11506" s="6"/>
      <c r="I11506" s="9"/>
      <c r="J11506" s="9"/>
      <c r="K11506" s="9"/>
    </row>
    <row r="11507" spans="1:11" x14ac:dyDescent="0.25">
      <c r="A11507" s="2"/>
      <c r="B11507" s="2"/>
      <c r="C11507" s="2"/>
      <c r="E11507" s="2"/>
      <c r="G11507" s="2"/>
      <c r="H11507" s="6"/>
      <c r="I11507" s="9"/>
      <c r="J11507" s="9"/>
      <c r="K11507" s="9"/>
    </row>
    <row r="11508" spans="1:11" x14ac:dyDescent="0.25">
      <c r="A11508" s="2"/>
      <c r="B11508" s="2"/>
      <c r="C11508" s="2"/>
      <c r="E11508" s="2"/>
      <c r="G11508" s="2"/>
      <c r="H11508" s="6"/>
      <c r="I11508" s="9"/>
      <c r="J11508" s="9"/>
      <c r="K11508" s="9"/>
    </row>
    <row r="11509" spans="1:11" x14ac:dyDescent="0.25">
      <c r="A11509" s="2"/>
      <c r="B11509" s="2"/>
      <c r="C11509" s="2"/>
      <c r="E11509" s="2"/>
      <c r="G11509" s="2"/>
      <c r="H11509" s="6"/>
      <c r="I11509" s="9"/>
      <c r="J11509" s="9"/>
      <c r="K11509" s="9"/>
    </row>
    <row r="11510" spans="1:11" x14ac:dyDescent="0.25">
      <c r="A11510" s="2"/>
      <c r="B11510" s="2"/>
      <c r="C11510" s="2"/>
      <c r="E11510" s="2"/>
      <c r="G11510" s="2"/>
      <c r="H11510" s="6"/>
      <c r="I11510" s="9"/>
      <c r="J11510" s="9"/>
      <c r="K11510" s="9"/>
    </row>
    <row r="11511" spans="1:11" x14ac:dyDescent="0.25">
      <c r="A11511" s="2"/>
      <c r="B11511" s="2"/>
      <c r="C11511" s="2"/>
      <c r="E11511" s="2"/>
      <c r="G11511" s="2"/>
      <c r="H11511" s="6"/>
      <c r="I11511" s="9"/>
      <c r="J11511" s="9"/>
      <c r="K11511" s="9"/>
    </row>
    <row r="11512" spans="1:11" x14ac:dyDescent="0.25">
      <c r="A11512" s="2"/>
      <c r="B11512" s="2"/>
      <c r="C11512" s="2"/>
      <c r="E11512" s="2"/>
      <c r="G11512" s="2"/>
      <c r="H11512" s="6"/>
      <c r="I11512" s="9"/>
      <c r="J11512" s="9"/>
      <c r="K11512" s="9"/>
    </row>
    <row r="11513" spans="1:11" x14ac:dyDescent="0.25">
      <c r="A11513" s="2"/>
      <c r="B11513" s="2"/>
      <c r="C11513" s="2"/>
      <c r="E11513" s="2"/>
      <c r="G11513" s="2"/>
      <c r="H11513" s="6"/>
      <c r="I11513" s="9"/>
      <c r="J11513" s="9"/>
      <c r="K11513" s="9"/>
    </row>
    <row r="11514" spans="1:11" x14ac:dyDescent="0.25">
      <c r="A11514" s="2"/>
      <c r="B11514" s="2"/>
      <c r="C11514" s="2"/>
      <c r="E11514" s="2"/>
      <c r="G11514" s="2"/>
      <c r="H11514" s="6"/>
      <c r="I11514" s="9"/>
      <c r="J11514" s="9"/>
      <c r="K11514" s="9"/>
    </row>
    <row r="11515" spans="1:11" x14ac:dyDescent="0.25">
      <c r="A11515" s="2"/>
      <c r="B11515" s="2"/>
      <c r="C11515" s="2"/>
      <c r="E11515" s="2"/>
      <c r="G11515" s="2"/>
      <c r="H11515" s="6"/>
      <c r="I11515" s="9"/>
      <c r="J11515" s="9"/>
      <c r="K11515" s="9"/>
    </row>
    <row r="11516" spans="1:11" x14ac:dyDescent="0.25">
      <c r="A11516" s="2"/>
      <c r="B11516" s="2"/>
      <c r="C11516" s="2"/>
      <c r="E11516" s="2"/>
      <c r="G11516" s="2"/>
      <c r="H11516" s="6"/>
      <c r="I11516" s="9"/>
      <c r="J11516" s="9"/>
      <c r="K11516" s="9"/>
    </row>
    <row r="11517" spans="1:11" x14ac:dyDescent="0.25">
      <c r="A11517" s="2"/>
      <c r="B11517" s="2"/>
      <c r="C11517" s="2"/>
      <c r="E11517" s="2"/>
      <c r="G11517" s="2"/>
      <c r="H11517" s="6"/>
      <c r="I11517" s="9"/>
      <c r="J11517" s="9"/>
      <c r="K11517" s="9"/>
    </row>
    <row r="11518" spans="1:11" x14ac:dyDescent="0.25">
      <c r="A11518" s="2"/>
      <c r="B11518" s="2"/>
      <c r="C11518" s="2"/>
      <c r="E11518" s="2"/>
      <c r="G11518" s="2"/>
      <c r="H11518" s="6"/>
      <c r="I11518" s="9"/>
      <c r="J11518" s="9"/>
      <c r="K11518" s="9"/>
    </row>
    <row r="11519" spans="1:11" x14ac:dyDescent="0.25">
      <c r="A11519" s="2"/>
      <c r="B11519" s="2"/>
      <c r="C11519" s="2"/>
      <c r="E11519" s="2"/>
      <c r="G11519" s="2"/>
      <c r="H11519" s="6"/>
      <c r="I11519" s="9"/>
      <c r="J11519" s="9"/>
      <c r="K11519" s="9"/>
    </row>
    <row r="11520" spans="1:11" x14ac:dyDescent="0.25">
      <c r="A11520" s="2"/>
      <c r="B11520" s="2"/>
      <c r="C11520" s="2"/>
      <c r="E11520" s="2"/>
      <c r="G11520" s="2"/>
      <c r="H11520" s="6"/>
      <c r="I11520" s="9"/>
      <c r="J11520" s="9"/>
      <c r="K11520" s="9"/>
    </row>
    <row r="11521" spans="1:11" x14ac:dyDescent="0.25">
      <c r="A11521" s="2"/>
      <c r="B11521" s="2"/>
      <c r="C11521" s="2"/>
      <c r="E11521" s="2"/>
      <c r="G11521" s="2"/>
      <c r="H11521" s="6"/>
      <c r="I11521" s="9"/>
      <c r="J11521" s="9"/>
      <c r="K11521" s="9"/>
    </row>
    <row r="11522" spans="1:11" x14ac:dyDescent="0.25">
      <c r="A11522" s="2"/>
      <c r="B11522" s="2"/>
      <c r="C11522" s="2"/>
      <c r="E11522" s="2"/>
      <c r="G11522" s="2"/>
      <c r="H11522" s="6"/>
      <c r="I11522" s="9"/>
      <c r="J11522" s="9"/>
      <c r="K11522" s="9"/>
    </row>
    <row r="11523" spans="1:11" x14ac:dyDescent="0.25">
      <c r="A11523" s="2"/>
      <c r="B11523" s="2"/>
      <c r="C11523" s="2"/>
      <c r="E11523" s="2"/>
      <c r="G11523" s="2"/>
      <c r="H11523" s="6"/>
      <c r="I11523" s="9"/>
      <c r="J11523" s="9"/>
      <c r="K11523" s="9"/>
    </row>
    <row r="11524" spans="1:11" x14ac:dyDescent="0.25">
      <c r="A11524" s="2"/>
      <c r="B11524" s="2"/>
      <c r="C11524" s="2"/>
      <c r="E11524" s="2"/>
      <c r="G11524" s="2"/>
      <c r="H11524" s="6"/>
      <c r="I11524" s="9"/>
      <c r="J11524" s="9"/>
      <c r="K11524" s="9"/>
    </row>
    <row r="11525" spans="1:11" x14ac:dyDescent="0.25">
      <c r="A11525" s="2"/>
      <c r="B11525" s="2"/>
      <c r="C11525" s="2"/>
      <c r="E11525" s="2"/>
      <c r="G11525" s="2"/>
      <c r="H11525" s="6"/>
      <c r="I11525" s="9"/>
      <c r="J11525" s="9"/>
      <c r="K11525" s="9"/>
    </row>
    <row r="11526" spans="1:11" x14ac:dyDescent="0.25">
      <c r="A11526" s="2"/>
      <c r="B11526" s="2"/>
      <c r="C11526" s="2"/>
      <c r="E11526" s="2"/>
      <c r="G11526" s="2"/>
      <c r="H11526" s="6"/>
      <c r="I11526" s="9"/>
      <c r="J11526" s="9"/>
      <c r="K11526" s="9"/>
    </row>
    <row r="11527" spans="1:11" x14ac:dyDescent="0.25">
      <c r="A11527" s="2"/>
      <c r="B11527" s="2"/>
      <c r="C11527" s="2"/>
      <c r="E11527" s="2"/>
      <c r="G11527" s="2"/>
      <c r="H11527" s="6"/>
      <c r="I11527" s="9"/>
      <c r="J11527" s="9"/>
      <c r="K11527" s="9"/>
    </row>
    <row r="11528" spans="1:11" x14ac:dyDescent="0.25">
      <c r="A11528" s="2"/>
      <c r="B11528" s="2"/>
      <c r="C11528" s="2"/>
      <c r="E11528" s="2"/>
      <c r="G11528" s="2"/>
      <c r="H11528" s="6"/>
      <c r="I11528" s="9"/>
      <c r="J11528" s="9"/>
      <c r="K11528" s="9"/>
    </row>
    <row r="11529" spans="1:11" x14ac:dyDescent="0.25">
      <c r="A11529" s="2"/>
      <c r="B11529" s="2"/>
      <c r="C11529" s="2"/>
      <c r="E11529" s="2"/>
      <c r="G11529" s="2"/>
      <c r="H11529" s="6"/>
      <c r="I11529" s="9"/>
      <c r="J11529" s="9"/>
      <c r="K11529" s="9"/>
    </row>
    <row r="11530" spans="1:11" x14ac:dyDescent="0.25">
      <c r="A11530" s="2"/>
      <c r="B11530" s="2"/>
      <c r="C11530" s="2"/>
      <c r="E11530" s="2"/>
      <c r="G11530" s="2"/>
      <c r="H11530" s="6"/>
      <c r="I11530" s="9"/>
      <c r="J11530" s="9"/>
      <c r="K11530" s="9"/>
    </row>
    <row r="11531" spans="1:11" x14ac:dyDescent="0.25">
      <c r="A11531" s="2"/>
      <c r="B11531" s="2"/>
      <c r="C11531" s="2"/>
      <c r="E11531" s="2"/>
      <c r="G11531" s="2"/>
      <c r="H11531" s="6"/>
      <c r="I11531" s="9"/>
      <c r="J11531" s="9"/>
      <c r="K11531" s="9"/>
    </row>
    <row r="11532" spans="1:11" x14ac:dyDescent="0.25">
      <c r="A11532" s="2"/>
      <c r="B11532" s="2"/>
      <c r="C11532" s="2"/>
      <c r="E11532" s="2"/>
      <c r="G11532" s="2"/>
      <c r="H11532" s="6"/>
      <c r="I11532" s="9"/>
      <c r="J11532" s="9"/>
      <c r="K11532" s="9"/>
    </row>
    <row r="11533" spans="1:11" x14ac:dyDescent="0.25">
      <c r="A11533" s="2"/>
      <c r="B11533" s="2"/>
      <c r="C11533" s="2"/>
      <c r="E11533" s="2"/>
      <c r="G11533" s="2"/>
      <c r="H11533" s="6"/>
      <c r="I11533" s="9"/>
      <c r="J11533" s="9"/>
      <c r="K11533" s="9"/>
    </row>
    <row r="11534" spans="1:11" x14ac:dyDescent="0.25">
      <c r="A11534" s="2"/>
      <c r="B11534" s="2"/>
      <c r="C11534" s="2"/>
      <c r="E11534" s="2"/>
      <c r="G11534" s="2"/>
      <c r="H11534" s="6"/>
      <c r="I11534" s="9"/>
      <c r="J11534" s="9"/>
      <c r="K11534" s="9"/>
    </row>
    <row r="11535" spans="1:11" x14ac:dyDescent="0.25">
      <c r="A11535" s="2"/>
      <c r="B11535" s="2"/>
      <c r="C11535" s="2"/>
      <c r="E11535" s="2"/>
      <c r="G11535" s="2"/>
      <c r="H11535" s="6"/>
      <c r="I11535" s="9"/>
      <c r="J11535" s="9"/>
      <c r="K11535" s="9"/>
    </row>
    <row r="11536" spans="1:11" x14ac:dyDescent="0.25">
      <c r="A11536" s="2"/>
      <c r="B11536" s="2"/>
      <c r="C11536" s="2"/>
      <c r="E11536" s="2"/>
      <c r="G11536" s="2"/>
      <c r="H11536" s="6"/>
      <c r="I11536" s="9"/>
      <c r="J11536" s="9"/>
      <c r="K11536" s="9"/>
    </row>
    <row r="11537" spans="1:11" x14ac:dyDescent="0.25">
      <c r="A11537" s="2"/>
      <c r="B11537" s="2"/>
      <c r="C11537" s="2"/>
      <c r="E11537" s="2"/>
      <c r="G11537" s="2"/>
      <c r="H11537" s="6"/>
      <c r="I11537" s="9"/>
      <c r="J11537" s="9"/>
      <c r="K11537" s="9"/>
    </row>
    <row r="11538" spans="1:11" x14ac:dyDescent="0.25">
      <c r="A11538" s="2"/>
      <c r="B11538" s="2"/>
      <c r="C11538" s="2"/>
      <c r="E11538" s="2"/>
      <c r="G11538" s="2"/>
      <c r="H11538" s="6"/>
      <c r="I11538" s="9"/>
      <c r="J11538" s="9"/>
      <c r="K11538" s="9"/>
    </row>
    <row r="11539" spans="1:11" x14ac:dyDescent="0.25">
      <c r="A11539" s="2"/>
      <c r="B11539" s="2"/>
      <c r="C11539" s="2"/>
      <c r="E11539" s="2"/>
      <c r="G11539" s="2"/>
      <c r="H11539" s="6"/>
      <c r="I11539" s="9"/>
      <c r="J11539" s="9"/>
      <c r="K11539" s="9"/>
    </row>
    <row r="11540" spans="1:11" x14ac:dyDescent="0.25">
      <c r="A11540" s="2"/>
      <c r="B11540" s="2"/>
      <c r="C11540" s="2"/>
      <c r="E11540" s="2"/>
      <c r="G11540" s="2"/>
      <c r="H11540" s="6"/>
      <c r="I11540" s="9"/>
      <c r="J11540" s="9"/>
      <c r="K11540" s="9"/>
    </row>
    <row r="11541" spans="1:11" x14ac:dyDescent="0.25">
      <c r="A11541" s="2"/>
      <c r="B11541" s="2"/>
      <c r="C11541" s="2"/>
      <c r="E11541" s="2"/>
      <c r="G11541" s="2"/>
      <c r="H11541" s="6"/>
      <c r="I11541" s="9"/>
      <c r="J11541" s="9"/>
      <c r="K11541" s="9"/>
    </row>
    <row r="11542" spans="1:11" x14ac:dyDescent="0.25">
      <c r="A11542" s="2"/>
      <c r="B11542" s="2"/>
      <c r="C11542" s="2"/>
      <c r="E11542" s="2"/>
      <c r="G11542" s="2"/>
      <c r="H11542" s="6"/>
      <c r="I11542" s="9"/>
      <c r="J11542" s="9"/>
      <c r="K11542" s="9"/>
    </row>
    <row r="11543" spans="1:11" x14ac:dyDescent="0.25">
      <c r="A11543" s="2"/>
      <c r="B11543" s="2"/>
      <c r="C11543" s="2"/>
      <c r="E11543" s="2"/>
      <c r="G11543" s="2"/>
      <c r="H11543" s="6"/>
      <c r="I11543" s="9"/>
      <c r="J11543" s="9"/>
      <c r="K11543" s="9"/>
    </row>
    <row r="11544" spans="1:11" x14ac:dyDescent="0.25">
      <c r="A11544" s="2"/>
      <c r="B11544" s="2"/>
      <c r="C11544" s="2"/>
      <c r="E11544" s="2"/>
      <c r="G11544" s="2"/>
      <c r="H11544" s="6"/>
      <c r="I11544" s="9"/>
      <c r="J11544" s="9"/>
      <c r="K11544" s="9"/>
    </row>
    <row r="11545" spans="1:11" x14ac:dyDescent="0.25">
      <c r="A11545" s="2"/>
      <c r="B11545" s="2"/>
      <c r="C11545" s="2"/>
      <c r="E11545" s="2"/>
      <c r="G11545" s="2"/>
      <c r="H11545" s="6"/>
      <c r="I11545" s="9"/>
      <c r="J11545" s="9"/>
      <c r="K11545" s="9"/>
    </row>
    <row r="11546" spans="1:11" x14ac:dyDescent="0.25">
      <c r="A11546" s="2"/>
      <c r="B11546" s="2"/>
      <c r="C11546" s="2"/>
      <c r="E11546" s="2"/>
      <c r="G11546" s="2"/>
      <c r="H11546" s="6"/>
      <c r="I11546" s="9"/>
      <c r="J11546" s="9"/>
      <c r="K11546" s="9"/>
    </row>
    <row r="11547" spans="1:11" x14ac:dyDescent="0.25">
      <c r="A11547" s="2"/>
      <c r="B11547" s="2"/>
      <c r="C11547" s="2"/>
      <c r="E11547" s="2"/>
      <c r="G11547" s="2"/>
      <c r="H11547" s="6"/>
      <c r="I11547" s="9"/>
      <c r="J11547" s="9"/>
      <c r="K11547" s="9"/>
    </row>
    <row r="11548" spans="1:11" x14ac:dyDescent="0.25">
      <c r="A11548" s="2"/>
      <c r="B11548" s="2"/>
      <c r="C11548" s="2"/>
      <c r="E11548" s="2"/>
      <c r="G11548" s="2"/>
      <c r="H11548" s="6"/>
      <c r="I11548" s="9"/>
      <c r="J11548" s="9"/>
      <c r="K11548" s="9"/>
    </row>
    <row r="11549" spans="1:11" x14ac:dyDescent="0.25">
      <c r="A11549" s="2"/>
      <c r="B11549" s="2"/>
      <c r="C11549" s="2"/>
      <c r="E11549" s="2"/>
      <c r="G11549" s="2"/>
      <c r="H11549" s="6"/>
      <c r="I11549" s="9"/>
      <c r="J11549" s="9"/>
      <c r="K11549" s="9"/>
    </row>
    <row r="11550" spans="1:11" x14ac:dyDescent="0.25">
      <c r="A11550" s="2"/>
      <c r="B11550" s="2"/>
      <c r="C11550" s="2"/>
      <c r="E11550" s="2"/>
      <c r="G11550" s="2"/>
      <c r="H11550" s="6"/>
      <c r="I11550" s="9"/>
      <c r="J11550" s="9"/>
      <c r="K11550" s="9"/>
    </row>
    <row r="11551" spans="1:11" x14ac:dyDescent="0.25">
      <c r="A11551" s="2"/>
      <c r="B11551" s="2"/>
      <c r="C11551" s="2"/>
      <c r="E11551" s="2"/>
      <c r="G11551" s="2"/>
      <c r="H11551" s="6"/>
      <c r="I11551" s="9"/>
      <c r="J11551" s="9"/>
      <c r="K11551" s="9"/>
    </row>
    <row r="11552" spans="1:11" x14ac:dyDescent="0.25">
      <c r="A11552" s="2"/>
      <c r="B11552" s="2"/>
      <c r="C11552" s="2"/>
      <c r="E11552" s="2"/>
      <c r="G11552" s="2"/>
      <c r="H11552" s="6"/>
      <c r="I11552" s="9"/>
      <c r="J11552" s="9"/>
      <c r="K11552" s="9"/>
    </row>
    <row r="11553" spans="1:11" x14ac:dyDescent="0.25">
      <c r="A11553" s="2"/>
      <c r="B11553" s="2"/>
      <c r="C11553" s="2"/>
      <c r="E11553" s="2"/>
      <c r="G11553" s="2"/>
      <c r="H11553" s="6"/>
      <c r="I11553" s="9"/>
      <c r="J11553" s="9"/>
      <c r="K11553" s="9"/>
    </row>
    <row r="11554" spans="1:11" x14ac:dyDescent="0.25">
      <c r="A11554" s="2"/>
      <c r="B11554" s="2"/>
      <c r="C11554" s="2"/>
      <c r="E11554" s="2"/>
      <c r="G11554" s="2"/>
      <c r="H11554" s="6"/>
      <c r="I11554" s="9"/>
      <c r="J11554" s="9"/>
      <c r="K11554" s="9"/>
    </row>
    <row r="11555" spans="1:11" x14ac:dyDescent="0.25">
      <c r="A11555" s="2"/>
      <c r="B11555" s="2"/>
      <c r="C11555" s="2"/>
      <c r="E11555" s="2"/>
      <c r="G11555" s="2"/>
      <c r="H11555" s="6"/>
      <c r="I11555" s="9"/>
      <c r="J11555" s="9"/>
      <c r="K11555" s="9"/>
    </row>
    <row r="11556" spans="1:11" x14ac:dyDescent="0.25">
      <c r="A11556" s="2"/>
      <c r="B11556" s="2"/>
      <c r="C11556" s="2"/>
      <c r="E11556" s="2"/>
      <c r="G11556" s="2"/>
      <c r="H11556" s="6"/>
      <c r="I11556" s="9"/>
      <c r="J11556" s="9"/>
      <c r="K11556" s="9"/>
    </row>
    <row r="11557" spans="1:11" x14ac:dyDescent="0.25">
      <c r="A11557" s="2"/>
      <c r="B11557" s="2"/>
      <c r="C11557" s="2"/>
      <c r="E11557" s="2"/>
      <c r="G11557" s="2"/>
      <c r="H11557" s="6"/>
      <c r="I11557" s="9"/>
      <c r="J11557" s="9"/>
      <c r="K11557" s="9"/>
    </row>
    <row r="11558" spans="1:11" x14ac:dyDescent="0.25">
      <c r="A11558" s="2"/>
      <c r="B11558" s="2"/>
      <c r="C11558" s="2"/>
      <c r="E11558" s="2"/>
      <c r="G11558" s="2"/>
      <c r="H11558" s="6"/>
      <c r="I11558" s="9"/>
      <c r="J11558" s="9"/>
      <c r="K11558" s="9"/>
    </row>
    <row r="11559" spans="1:11" x14ac:dyDescent="0.25">
      <c r="A11559" s="2"/>
      <c r="B11559" s="2"/>
      <c r="C11559" s="2"/>
      <c r="E11559" s="2"/>
      <c r="G11559" s="2"/>
      <c r="H11559" s="6"/>
      <c r="I11559" s="9"/>
      <c r="J11559" s="9"/>
      <c r="K11559" s="9"/>
    </row>
    <row r="11560" spans="1:11" x14ac:dyDescent="0.25">
      <c r="A11560" s="2"/>
      <c r="B11560" s="2"/>
      <c r="C11560" s="2"/>
      <c r="E11560" s="2"/>
      <c r="G11560" s="2"/>
      <c r="H11560" s="6"/>
      <c r="I11560" s="9"/>
      <c r="J11560" s="9"/>
      <c r="K11560" s="9"/>
    </row>
    <row r="11561" spans="1:11" x14ac:dyDescent="0.25">
      <c r="A11561" s="2"/>
      <c r="B11561" s="2"/>
      <c r="C11561" s="2"/>
      <c r="E11561" s="2"/>
      <c r="G11561" s="2"/>
      <c r="H11561" s="6"/>
      <c r="I11561" s="9"/>
      <c r="J11561" s="9"/>
      <c r="K11561" s="9"/>
    </row>
    <row r="11562" spans="1:11" x14ac:dyDescent="0.25">
      <c r="A11562" s="2"/>
      <c r="B11562" s="2"/>
      <c r="C11562" s="2"/>
      <c r="E11562" s="2"/>
      <c r="G11562" s="2"/>
      <c r="H11562" s="6"/>
      <c r="I11562" s="9"/>
      <c r="J11562" s="9"/>
      <c r="K11562" s="9"/>
    </row>
    <row r="11563" spans="1:11" x14ac:dyDescent="0.25">
      <c r="A11563" s="2"/>
      <c r="B11563" s="2"/>
      <c r="C11563" s="2"/>
      <c r="E11563" s="2"/>
      <c r="G11563" s="2"/>
      <c r="H11563" s="6"/>
      <c r="I11563" s="9"/>
      <c r="J11563" s="9"/>
      <c r="K11563" s="9"/>
    </row>
    <row r="11564" spans="1:11" x14ac:dyDescent="0.25">
      <c r="A11564" s="2"/>
      <c r="B11564" s="2"/>
      <c r="C11564" s="2"/>
      <c r="E11564" s="2"/>
      <c r="G11564" s="2"/>
      <c r="H11564" s="6"/>
      <c r="I11564" s="9"/>
      <c r="J11564" s="9"/>
      <c r="K11564" s="9"/>
    </row>
    <row r="11565" spans="1:11" x14ac:dyDescent="0.25">
      <c r="A11565" s="2"/>
      <c r="B11565" s="2"/>
      <c r="C11565" s="2"/>
      <c r="E11565" s="2"/>
      <c r="G11565" s="2"/>
      <c r="H11565" s="6"/>
      <c r="I11565" s="9"/>
      <c r="J11565" s="9"/>
      <c r="K11565" s="9"/>
    </row>
    <row r="11566" spans="1:11" x14ac:dyDescent="0.25">
      <c r="A11566" s="2"/>
      <c r="B11566" s="2"/>
      <c r="C11566" s="2"/>
      <c r="E11566" s="2"/>
      <c r="G11566" s="2"/>
      <c r="H11566" s="6"/>
      <c r="I11566" s="9"/>
      <c r="J11566" s="9"/>
      <c r="K11566" s="9"/>
    </row>
    <row r="11567" spans="1:11" x14ac:dyDescent="0.25">
      <c r="A11567" s="2"/>
      <c r="B11567" s="2"/>
      <c r="C11567" s="2"/>
      <c r="E11567" s="2"/>
      <c r="G11567" s="2"/>
      <c r="H11567" s="6"/>
      <c r="I11567" s="9"/>
      <c r="J11567" s="9"/>
      <c r="K11567" s="9"/>
    </row>
    <row r="11568" spans="1:11" x14ac:dyDescent="0.25">
      <c r="A11568" s="2"/>
      <c r="B11568" s="2"/>
      <c r="C11568" s="2"/>
      <c r="E11568" s="2"/>
      <c r="G11568" s="2"/>
      <c r="H11568" s="6"/>
      <c r="I11568" s="9"/>
      <c r="J11568" s="9"/>
      <c r="K11568" s="9"/>
    </row>
    <row r="11569" spans="1:11" x14ac:dyDescent="0.25">
      <c r="A11569" s="2"/>
      <c r="B11569" s="2"/>
      <c r="C11569" s="2"/>
      <c r="E11569" s="2"/>
      <c r="G11569" s="2"/>
      <c r="H11569" s="6"/>
      <c r="I11569" s="9"/>
      <c r="J11569" s="9"/>
      <c r="K11569" s="9"/>
    </row>
    <row r="11570" spans="1:11" x14ac:dyDescent="0.25">
      <c r="A11570" s="2"/>
      <c r="B11570" s="2"/>
      <c r="C11570" s="2"/>
      <c r="E11570" s="2"/>
      <c r="G11570" s="2"/>
      <c r="H11570" s="6"/>
      <c r="I11570" s="9"/>
      <c r="J11570" s="9"/>
      <c r="K11570" s="9"/>
    </row>
    <row r="11571" spans="1:11" x14ac:dyDescent="0.25">
      <c r="A11571" s="2"/>
      <c r="B11571" s="2"/>
      <c r="C11571" s="2"/>
      <c r="E11571" s="2"/>
      <c r="G11571" s="2"/>
      <c r="H11571" s="6"/>
      <c r="I11571" s="9"/>
      <c r="J11571" s="9"/>
      <c r="K11571" s="9"/>
    </row>
    <row r="11572" spans="1:11" x14ac:dyDescent="0.25">
      <c r="A11572" s="2"/>
      <c r="B11572" s="2"/>
      <c r="C11572" s="2"/>
      <c r="E11572" s="2"/>
      <c r="G11572" s="2"/>
      <c r="H11572" s="6"/>
      <c r="I11572" s="9"/>
      <c r="J11572" s="9"/>
      <c r="K11572" s="9"/>
    </row>
    <row r="11573" spans="1:11" x14ac:dyDescent="0.25">
      <c r="A11573" s="2"/>
      <c r="B11573" s="2"/>
      <c r="C11573" s="2"/>
      <c r="E11573" s="2"/>
      <c r="G11573" s="2"/>
      <c r="H11573" s="6"/>
      <c r="I11573" s="9"/>
      <c r="J11573" s="9"/>
      <c r="K11573" s="9"/>
    </row>
    <row r="11574" spans="1:11" x14ac:dyDescent="0.25">
      <c r="A11574" s="2"/>
      <c r="B11574" s="2"/>
      <c r="C11574" s="2"/>
      <c r="E11574" s="2"/>
      <c r="G11574" s="2"/>
      <c r="H11574" s="6"/>
      <c r="I11574" s="9"/>
      <c r="J11574" s="9"/>
      <c r="K11574" s="9"/>
    </row>
    <row r="11575" spans="1:11" x14ac:dyDescent="0.25">
      <c r="A11575" s="2"/>
      <c r="B11575" s="2"/>
      <c r="C11575" s="2"/>
      <c r="E11575" s="2"/>
      <c r="G11575" s="2"/>
      <c r="H11575" s="6"/>
      <c r="I11575" s="9"/>
      <c r="J11575" s="9"/>
      <c r="K11575" s="9"/>
    </row>
    <row r="11576" spans="1:11" x14ac:dyDescent="0.25">
      <c r="A11576" s="2"/>
      <c r="B11576" s="2"/>
      <c r="C11576" s="2"/>
      <c r="E11576" s="2"/>
      <c r="G11576" s="2"/>
      <c r="H11576" s="6"/>
      <c r="I11576" s="9"/>
      <c r="J11576" s="9"/>
      <c r="K11576" s="9"/>
    </row>
    <row r="11577" spans="1:11" x14ac:dyDescent="0.25">
      <c r="A11577" s="2"/>
      <c r="B11577" s="2"/>
      <c r="C11577" s="2"/>
      <c r="E11577" s="2"/>
      <c r="G11577" s="2"/>
      <c r="H11577" s="6"/>
      <c r="I11577" s="9"/>
      <c r="J11577" s="9"/>
      <c r="K11577" s="9"/>
    </row>
    <row r="11578" spans="1:11" x14ac:dyDescent="0.25">
      <c r="A11578" s="2"/>
      <c r="B11578" s="2"/>
      <c r="C11578" s="2"/>
      <c r="E11578" s="2"/>
      <c r="G11578" s="2"/>
      <c r="H11578" s="6"/>
      <c r="I11578" s="9"/>
      <c r="J11578" s="9"/>
      <c r="K11578" s="9"/>
    </row>
    <row r="11579" spans="1:11" x14ac:dyDescent="0.25">
      <c r="A11579" s="2"/>
      <c r="B11579" s="2"/>
      <c r="C11579" s="2"/>
      <c r="E11579" s="2"/>
      <c r="G11579" s="2"/>
      <c r="H11579" s="6"/>
      <c r="I11579" s="9"/>
      <c r="J11579" s="9"/>
      <c r="K11579" s="9"/>
    </row>
    <row r="11580" spans="1:11" x14ac:dyDescent="0.25">
      <c r="A11580" s="2"/>
      <c r="B11580" s="2"/>
      <c r="C11580" s="2"/>
      <c r="E11580" s="2"/>
      <c r="G11580" s="2"/>
      <c r="H11580" s="6"/>
      <c r="I11580" s="9"/>
      <c r="J11580" s="9"/>
      <c r="K11580" s="9"/>
    </row>
    <row r="11581" spans="1:11" x14ac:dyDescent="0.25">
      <c r="A11581" s="2"/>
      <c r="B11581" s="2"/>
      <c r="C11581" s="2"/>
      <c r="E11581" s="2"/>
      <c r="G11581" s="2"/>
      <c r="H11581" s="6"/>
      <c r="I11581" s="9"/>
      <c r="J11581" s="9"/>
      <c r="K11581" s="9"/>
    </row>
    <row r="11582" spans="1:11" x14ac:dyDescent="0.25">
      <c r="A11582" s="2"/>
      <c r="B11582" s="2"/>
      <c r="C11582" s="2"/>
      <c r="E11582" s="2"/>
      <c r="G11582" s="2"/>
      <c r="H11582" s="6"/>
      <c r="I11582" s="9"/>
      <c r="J11582" s="9"/>
      <c r="K11582" s="9"/>
    </row>
    <row r="11583" spans="1:11" x14ac:dyDescent="0.25">
      <c r="A11583" s="2"/>
      <c r="B11583" s="2"/>
      <c r="C11583" s="2"/>
      <c r="E11583" s="2"/>
      <c r="G11583" s="2"/>
      <c r="H11583" s="6"/>
      <c r="I11583" s="9"/>
      <c r="J11583" s="9"/>
      <c r="K11583" s="9"/>
    </row>
    <row r="11584" spans="1:11" x14ac:dyDescent="0.25">
      <c r="A11584" s="2"/>
      <c r="B11584" s="2"/>
      <c r="C11584" s="2"/>
      <c r="E11584" s="2"/>
      <c r="G11584" s="2"/>
      <c r="H11584" s="6"/>
      <c r="I11584" s="9"/>
      <c r="J11584" s="9"/>
      <c r="K11584" s="9"/>
    </row>
    <row r="11585" spans="1:11" x14ac:dyDescent="0.25">
      <c r="A11585" s="2"/>
      <c r="B11585" s="2"/>
      <c r="C11585" s="2"/>
      <c r="E11585" s="2"/>
      <c r="G11585" s="2"/>
      <c r="H11585" s="6"/>
      <c r="I11585" s="9"/>
      <c r="J11585" s="9"/>
      <c r="K11585" s="9"/>
    </row>
    <row r="11586" spans="1:11" x14ac:dyDescent="0.25">
      <c r="A11586" s="2"/>
      <c r="B11586" s="2"/>
      <c r="C11586" s="2"/>
      <c r="E11586" s="2"/>
      <c r="G11586" s="2"/>
      <c r="H11586" s="6"/>
      <c r="I11586" s="9"/>
      <c r="J11586" s="9"/>
      <c r="K11586" s="9"/>
    </row>
    <row r="11587" spans="1:11" x14ac:dyDescent="0.25">
      <c r="A11587" s="2"/>
      <c r="B11587" s="2"/>
      <c r="C11587" s="2"/>
      <c r="E11587" s="2"/>
      <c r="G11587" s="2"/>
      <c r="H11587" s="6"/>
      <c r="I11587" s="9"/>
      <c r="J11587" s="9"/>
      <c r="K11587" s="9"/>
    </row>
    <row r="11588" spans="1:11" x14ac:dyDescent="0.25">
      <c r="A11588" s="2"/>
      <c r="B11588" s="2"/>
      <c r="C11588" s="2"/>
      <c r="E11588" s="2"/>
      <c r="G11588" s="2"/>
      <c r="H11588" s="6"/>
      <c r="I11588" s="9"/>
      <c r="J11588" s="9"/>
      <c r="K11588" s="9"/>
    </row>
    <row r="11589" spans="1:11" x14ac:dyDescent="0.25">
      <c r="A11589" s="2"/>
      <c r="B11589" s="2"/>
      <c r="C11589" s="2"/>
      <c r="E11589" s="2"/>
      <c r="G11589" s="2"/>
      <c r="H11589" s="6"/>
      <c r="I11589" s="9"/>
      <c r="J11589" s="9"/>
      <c r="K11589" s="9"/>
    </row>
    <row r="11590" spans="1:11" x14ac:dyDescent="0.25">
      <c r="A11590" s="2"/>
      <c r="B11590" s="2"/>
      <c r="C11590" s="2"/>
      <c r="E11590" s="2"/>
      <c r="G11590" s="2"/>
      <c r="H11590" s="6"/>
      <c r="I11590" s="9"/>
      <c r="J11590" s="9"/>
      <c r="K11590" s="9"/>
    </row>
    <row r="11591" spans="1:11" x14ac:dyDescent="0.25">
      <c r="A11591" s="2"/>
      <c r="B11591" s="2"/>
      <c r="C11591" s="2"/>
      <c r="E11591" s="2"/>
      <c r="G11591" s="2"/>
      <c r="H11591" s="6"/>
      <c r="I11591" s="9"/>
      <c r="J11591" s="9"/>
      <c r="K11591" s="9"/>
    </row>
    <row r="11592" spans="1:11" x14ac:dyDescent="0.25">
      <c r="A11592" s="2"/>
      <c r="B11592" s="2"/>
      <c r="C11592" s="2"/>
      <c r="E11592" s="2"/>
      <c r="G11592" s="2"/>
      <c r="H11592" s="6"/>
      <c r="I11592" s="9"/>
      <c r="J11592" s="9"/>
      <c r="K11592" s="9"/>
    </row>
    <row r="11593" spans="1:11" x14ac:dyDescent="0.25">
      <c r="A11593" s="2"/>
      <c r="B11593" s="2"/>
      <c r="C11593" s="2"/>
      <c r="E11593" s="2"/>
      <c r="G11593" s="2"/>
      <c r="H11593" s="6"/>
      <c r="I11593" s="9"/>
      <c r="J11593" s="9"/>
      <c r="K11593" s="9"/>
    </row>
    <row r="11594" spans="1:11" x14ac:dyDescent="0.25">
      <c r="A11594" s="2"/>
      <c r="B11594" s="2"/>
      <c r="C11594" s="2"/>
      <c r="E11594" s="2"/>
      <c r="G11594" s="2"/>
      <c r="H11594" s="6"/>
      <c r="I11594" s="9"/>
      <c r="J11594" s="9"/>
      <c r="K11594" s="9"/>
    </row>
    <row r="11595" spans="1:11" x14ac:dyDescent="0.25">
      <c r="A11595" s="2"/>
      <c r="B11595" s="2"/>
      <c r="C11595" s="2"/>
      <c r="E11595" s="2"/>
      <c r="G11595" s="2"/>
      <c r="H11595" s="6"/>
      <c r="I11595" s="9"/>
      <c r="J11595" s="9"/>
      <c r="K11595" s="9"/>
    </row>
    <row r="11596" spans="1:11" x14ac:dyDescent="0.25">
      <c r="A11596" s="2"/>
      <c r="B11596" s="2"/>
      <c r="C11596" s="2"/>
      <c r="E11596" s="2"/>
      <c r="G11596" s="2"/>
      <c r="H11596" s="6"/>
      <c r="I11596" s="9"/>
      <c r="J11596" s="9"/>
      <c r="K11596" s="9"/>
    </row>
    <row r="11597" spans="1:11" x14ac:dyDescent="0.25">
      <c r="A11597" s="2"/>
      <c r="B11597" s="2"/>
      <c r="C11597" s="2"/>
      <c r="E11597" s="2"/>
      <c r="G11597" s="2"/>
      <c r="H11597" s="6"/>
      <c r="I11597" s="9"/>
      <c r="J11597" s="9"/>
      <c r="K11597" s="9"/>
    </row>
    <row r="11598" spans="1:11" x14ac:dyDescent="0.25">
      <c r="A11598" s="2"/>
      <c r="B11598" s="2"/>
      <c r="C11598" s="2"/>
      <c r="E11598" s="2"/>
      <c r="G11598" s="2"/>
      <c r="H11598" s="6"/>
      <c r="I11598" s="9"/>
      <c r="J11598" s="9"/>
      <c r="K11598" s="9"/>
    </row>
    <row r="11599" spans="1:11" x14ac:dyDescent="0.25">
      <c r="A11599" s="2"/>
      <c r="B11599" s="2"/>
      <c r="C11599" s="2"/>
      <c r="E11599" s="2"/>
      <c r="G11599" s="2"/>
      <c r="H11599" s="6"/>
      <c r="I11599" s="9"/>
      <c r="J11599" s="9"/>
      <c r="K11599" s="9"/>
    </row>
    <row r="11600" spans="1:11" x14ac:dyDescent="0.25">
      <c r="A11600" s="2"/>
      <c r="B11600" s="2"/>
      <c r="C11600" s="2"/>
      <c r="E11600" s="2"/>
      <c r="G11600" s="2"/>
      <c r="H11600" s="6"/>
      <c r="I11600" s="9"/>
      <c r="J11600" s="9"/>
      <c r="K11600" s="9"/>
    </row>
    <row r="11601" spans="1:11" x14ac:dyDescent="0.25">
      <c r="A11601" s="2"/>
      <c r="B11601" s="2"/>
      <c r="C11601" s="2"/>
      <c r="E11601" s="2"/>
      <c r="G11601" s="2"/>
      <c r="H11601" s="6"/>
      <c r="I11601" s="9"/>
      <c r="J11601" s="9"/>
      <c r="K11601" s="9"/>
    </row>
    <row r="11602" spans="1:11" x14ac:dyDescent="0.25">
      <c r="A11602" s="2"/>
      <c r="B11602" s="2"/>
      <c r="C11602" s="2"/>
      <c r="E11602" s="2"/>
      <c r="G11602" s="2"/>
      <c r="H11602" s="6"/>
      <c r="I11602" s="9"/>
      <c r="J11602" s="9"/>
      <c r="K11602" s="9"/>
    </row>
    <row r="11603" spans="1:11" x14ac:dyDescent="0.25">
      <c r="A11603" s="2"/>
      <c r="B11603" s="2"/>
      <c r="C11603" s="2"/>
      <c r="E11603" s="2"/>
      <c r="G11603" s="2"/>
      <c r="H11603" s="6"/>
      <c r="I11603" s="9"/>
      <c r="J11603" s="9"/>
      <c r="K11603" s="9"/>
    </row>
    <row r="11604" spans="1:11" x14ac:dyDescent="0.25">
      <c r="A11604" s="2"/>
      <c r="B11604" s="2"/>
      <c r="C11604" s="2"/>
      <c r="E11604" s="2"/>
      <c r="G11604" s="2"/>
      <c r="H11604" s="6"/>
      <c r="I11604" s="9"/>
      <c r="J11604" s="9"/>
      <c r="K11604" s="9"/>
    </row>
    <row r="11605" spans="1:11" x14ac:dyDescent="0.25">
      <c r="A11605" s="2"/>
      <c r="B11605" s="2"/>
      <c r="C11605" s="2"/>
      <c r="E11605" s="2"/>
      <c r="G11605" s="2"/>
      <c r="H11605" s="6"/>
      <c r="I11605" s="9"/>
      <c r="J11605" s="9"/>
      <c r="K11605" s="9"/>
    </row>
    <row r="11606" spans="1:11" x14ac:dyDescent="0.25">
      <c r="A11606" s="2"/>
      <c r="B11606" s="2"/>
      <c r="C11606" s="2"/>
      <c r="E11606" s="2"/>
      <c r="G11606" s="2"/>
      <c r="H11606" s="6"/>
      <c r="I11606" s="9"/>
      <c r="J11606" s="9"/>
      <c r="K11606" s="9"/>
    </row>
    <row r="11607" spans="1:11" x14ac:dyDescent="0.25">
      <c r="A11607" s="2"/>
      <c r="B11607" s="2"/>
      <c r="C11607" s="2"/>
      <c r="E11607" s="2"/>
      <c r="G11607" s="2"/>
      <c r="H11607" s="6"/>
      <c r="I11607" s="9"/>
      <c r="J11607" s="9"/>
      <c r="K11607" s="9"/>
    </row>
    <row r="11608" spans="1:11" x14ac:dyDescent="0.25">
      <c r="A11608" s="2"/>
      <c r="B11608" s="2"/>
      <c r="C11608" s="2"/>
      <c r="E11608" s="2"/>
      <c r="G11608" s="2"/>
      <c r="H11608" s="6"/>
      <c r="I11608" s="9"/>
      <c r="J11608" s="9"/>
      <c r="K11608" s="9"/>
    </row>
    <row r="11609" spans="1:11" x14ac:dyDescent="0.25">
      <c r="A11609" s="2"/>
      <c r="B11609" s="2"/>
      <c r="C11609" s="2"/>
      <c r="E11609" s="2"/>
      <c r="G11609" s="2"/>
      <c r="H11609" s="6"/>
      <c r="I11609" s="9"/>
      <c r="J11609" s="9"/>
      <c r="K11609" s="9"/>
    </row>
    <row r="11610" spans="1:11" x14ac:dyDescent="0.25">
      <c r="A11610" s="2"/>
      <c r="B11610" s="2"/>
      <c r="C11610" s="2"/>
      <c r="E11610" s="2"/>
      <c r="G11610" s="2"/>
      <c r="H11610" s="6"/>
      <c r="I11610" s="9"/>
      <c r="J11610" s="9"/>
      <c r="K11610" s="9"/>
    </row>
    <row r="11611" spans="1:11" x14ac:dyDescent="0.25">
      <c r="A11611" s="2"/>
      <c r="B11611" s="2"/>
      <c r="C11611" s="2"/>
      <c r="E11611" s="2"/>
      <c r="G11611" s="2"/>
      <c r="H11611" s="6"/>
      <c r="I11611" s="9"/>
      <c r="J11611" s="9"/>
      <c r="K11611" s="9"/>
    </row>
    <row r="11612" spans="1:11" x14ac:dyDescent="0.25">
      <c r="A11612" s="2"/>
      <c r="B11612" s="2"/>
      <c r="C11612" s="2"/>
      <c r="E11612" s="2"/>
      <c r="G11612" s="2"/>
      <c r="H11612" s="6"/>
      <c r="I11612" s="9"/>
      <c r="J11612" s="9"/>
      <c r="K11612" s="9"/>
    </row>
    <row r="11613" spans="1:11" x14ac:dyDescent="0.25">
      <c r="A11613" s="2"/>
      <c r="B11613" s="2"/>
      <c r="C11613" s="2"/>
      <c r="E11613" s="2"/>
      <c r="G11613" s="2"/>
      <c r="H11613" s="6"/>
      <c r="I11613" s="9"/>
      <c r="J11613" s="9"/>
      <c r="K11613" s="9"/>
    </row>
    <row r="11614" spans="1:11" x14ac:dyDescent="0.25">
      <c r="A11614" s="2"/>
      <c r="B11614" s="2"/>
      <c r="C11614" s="2"/>
      <c r="E11614" s="2"/>
      <c r="G11614" s="2"/>
      <c r="H11614" s="6"/>
      <c r="I11614" s="9"/>
      <c r="J11614" s="9"/>
      <c r="K11614" s="9"/>
    </row>
    <row r="11615" spans="1:11" x14ac:dyDescent="0.25">
      <c r="A11615" s="2"/>
      <c r="B11615" s="2"/>
      <c r="C11615" s="2"/>
      <c r="E11615" s="2"/>
      <c r="G11615" s="2"/>
      <c r="H11615" s="6"/>
      <c r="I11615" s="9"/>
      <c r="J11615" s="9"/>
      <c r="K11615" s="9"/>
    </row>
    <row r="11616" spans="1:11" x14ac:dyDescent="0.25">
      <c r="A11616" s="2"/>
      <c r="B11616" s="2"/>
      <c r="C11616" s="2"/>
      <c r="E11616" s="2"/>
      <c r="G11616" s="2"/>
      <c r="H11616" s="6"/>
      <c r="I11616" s="9"/>
      <c r="J11616" s="9"/>
      <c r="K11616" s="9"/>
    </row>
    <row r="11617" spans="1:11" x14ac:dyDescent="0.25">
      <c r="A11617" s="2"/>
      <c r="B11617" s="2"/>
      <c r="C11617" s="2"/>
      <c r="E11617" s="2"/>
      <c r="G11617" s="2"/>
      <c r="H11617" s="6"/>
      <c r="I11617" s="9"/>
      <c r="J11617" s="9"/>
      <c r="K11617" s="9"/>
    </row>
    <row r="11618" spans="1:11" x14ac:dyDescent="0.25">
      <c r="A11618" s="2"/>
      <c r="B11618" s="2"/>
      <c r="C11618" s="2"/>
      <c r="E11618" s="2"/>
      <c r="G11618" s="2"/>
      <c r="H11618" s="6"/>
      <c r="I11618" s="9"/>
      <c r="J11618" s="9"/>
      <c r="K11618" s="9"/>
    </row>
    <row r="11619" spans="1:11" x14ac:dyDescent="0.25">
      <c r="A11619" s="2"/>
      <c r="B11619" s="2"/>
      <c r="C11619" s="2"/>
      <c r="E11619" s="2"/>
      <c r="G11619" s="2"/>
      <c r="H11619" s="6"/>
      <c r="I11619" s="9"/>
      <c r="J11619" s="9"/>
      <c r="K11619" s="9"/>
    </row>
    <row r="11620" spans="1:11" x14ac:dyDescent="0.25">
      <c r="A11620" s="2"/>
      <c r="B11620" s="2"/>
      <c r="C11620" s="2"/>
      <c r="E11620" s="2"/>
      <c r="G11620" s="2"/>
      <c r="H11620" s="6"/>
      <c r="I11620" s="9"/>
      <c r="J11620" s="9"/>
      <c r="K11620" s="9"/>
    </row>
    <row r="11621" spans="1:11" x14ac:dyDescent="0.25">
      <c r="A11621" s="2"/>
      <c r="B11621" s="2"/>
      <c r="C11621" s="2"/>
      <c r="E11621" s="2"/>
      <c r="G11621" s="2"/>
      <c r="H11621" s="6"/>
      <c r="I11621" s="9"/>
      <c r="J11621" s="9"/>
      <c r="K11621" s="9"/>
    </row>
    <row r="11622" spans="1:11" x14ac:dyDescent="0.25">
      <c r="A11622" s="2"/>
      <c r="B11622" s="2"/>
      <c r="C11622" s="2"/>
      <c r="E11622" s="2"/>
      <c r="G11622" s="2"/>
      <c r="H11622" s="6"/>
      <c r="I11622" s="9"/>
      <c r="J11622" s="9"/>
      <c r="K11622" s="9"/>
    </row>
    <row r="11623" spans="1:11" x14ac:dyDescent="0.25">
      <c r="A11623" s="2"/>
      <c r="B11623" s="2"/>
      <c r="C11623" s="2"/>
      <c r="E11623" s="2"/>
      <c r="G11623" s="2"/>
      <c r="H11623" s="6"/>
      <c r="I11623" s="9"/>
      <c r="J11623" s="9"/>
      <c r="K11623" s="9"/>
    </row>
    <row r="11624" spans="1:11" x14ac:dyDescent="0.25">
      <c r="A11624" s="2"/>
      <c r="B11624" s="2"/>
      <c r="C11624" s="2"/>
      <c r="E11624" s="2"/>
      <c r="G11624" s="2"/>
      <c r="H11624" s="6"/>
      <c r="I11624" s="9"/>
      <c r="J11624" s="9"/>
      <c r="K11624" s="9"/>
    </row>
    <row r="11625" spans="1:11" x14ac:dyDescent="0.25">
      <c r="A11625" s="2"/>
      <c r="B11625" s="2"/>
      <c r="C11625" s="2"/>
      <c r="E11625" s="2"/>
      <c r="G11625" s="2"/>
      <c r="H11625" s="6"/>
      <c r="I11625" s="9"/>
      <c r="J11625" s="9"/>
      <c r="K11625" s="9"/>
    </row>
    <row r="11626" spans="1:11" x14ac:dyDescent="0.25">
      <c r="A11626" s="2"/>
      <c r="B11626" s="2"/>
      <c r="C11626" s="2"/>
      <c r="E11626" s="2"/>
      <c r="G11626" s="2"/>
      <c r="H11626" s="6"/>
      <c r="I11626" s="9"/>
      <c r="J11626" s="9"/>
      <c r="K11626" s="9"/>
    </row>
    <row r="11627" spans="1:11" x14ac:dyDescent="0.25">
      <c r="A11627" s="2"/>
      <c r="B11627" s="2"/>
      <c r="C11627" s="2"/>
      <c r="E11627" s="2"/>
      <c r="G11627" s="2"/>
      <c r="H11627" s="6"/>
      <c r="I11627" s="9"/>
      <c r="J11627" s="9"/>
      <c r="K11627" s="9"/>
    </row>
    <row r="11628" spans="1:11" x14ac:dyDescent="0.25">
      <c r="A11628" s="2"/>
      <c r="B11628" s="2"/>
      <c r="C11628" s="2"/>
      <c r="E11628" s="2"/>
      <c r="G11628" s="2"/>
      <c r="H11628" s="6"/>
      <c r="I11628" s="9"/>
      <c r="J11628" s="9"/>
      <c r="K11628" s="9"/>
    </row>
    <row r="11629" spans="1:11" x14ac:dyDescent="0.25">
      <c r="A11629" s="2"/>
      <c r="B11629" s="2"/>
      <c r="C11629" s="2"/>
      <c r="E11629" s="2"/>
      <c r="G11629" s="2"/>
      <c r="H11629" s="6"/>
      <c r="I11629" s="9"/>
      <c r="J11629" s="9"/>
      <c r="K11629" s="9"/>
    </row>
    <row r="11630" spans="1:11" x14ac:dyDescent="0.25">
      <c r="A11630" s="2"/>
      <c r="B11630" s="2"/>
      <c r="C11630" s="2"/>
      <c r="E11630" s="2"/>
      <c r="G11630" s="2"/>
      <c r="H11630" s="6"/>
      <c r="I11630" s="9"/>
      <c r="J11630" s="9"/>
      <c r="K11630" s="9"/>
    </row>
    <row r="11631" spans="1:11" x14ac:dyDescent="0.25">
      <c r="A11631" s="2"/>
      <c r="B11631" s="2"/>
      <c r="C11631" s="2"/>
      <c r="E11631" s="2"/>
      <c r="G11631" s="2"/>
      <c r="H11631" s="6"/>
      <c r="I11631" s="9"/>
      <c r="J11631" s="9"/>
      <c r="K11631" s="9"/>
    </row>
    <row r="11632" spans="1:11" x14ac:dyDescent="0.25">
      <c r="A11632" s="2"/>
      <c r="B11632" s="2"/>
      <c r="C11632" s="2"/>
      <c r="E11632" s="2"/>
      <c r="G11632" s="2"/>
      <c r="H11632" s="6"/>
      <c r="I11632" s="9"/>
      <c r="J11632" s="9"/>
      <c r="K11632" s="9"/>
    </row>
    <row r="11633" spans="1:11" x14ac:dyDescent="0.25">
      <c r="A11633" s="2"/>
      <c r="B11633" s="2"/>
      <c r="C11633" s="2"/>
      <c r="E11633" s="2"/>
      <c r="G11633" s="2"/>
      <c r="H11633" s="6"/>
      <c r="I11633" s="9"/>
      <c r="J11633" s="9"/>
      <c r="K11633" s="9"/>
    </row>
    <row r="11634" spans="1:11" x14ac:dyDescent="0.25">
      <c r="A11634" s="2"/>
      <c r="B11634" s="2"/>
      <c r="C11634" s="2"/>
      <c r="E11634" s="2"/>
      <c r="G11634" s="2"/>
      <c r="H11634" s="6"/>
      <c r="I11634" s="9"/>
      <c r="J11634" s="9"/>
      <c r="K11634" s="9"/>
    </row>
    <row r="11635" spans="1:11" x14ac:dyDescent="0.25">
      <c r="A11635" s="2"/>
      <c r="B11635" s="2"/>
      <c r="C11635" s="2"/>
      <c r="E11635" s="2"/>
      <c r="G11635" s="2"/>
      <c r="H11635" s="6"/>
      <c r="I11635" s="9"/>
      <c r="J11635" s="9"/>
      <c r="K11635" s="9"/>
    </row>
    <row r="11636" spans="1:11" x14ac:dyDescent="0.25">
      <c r="A11636" s="2"/>
      <c r="B11636" s="2"/>
      <c r="C11636" s="2"/>
      <c r="E11636" s="2"/>
      <c r="G11636" s="2"/>
      <c r="H11636" s="6"/>
      <c r="I11636" s="9"/>
      <c r="J11636" s="9"/>
      <c r="K11636" s="9"/>
    </row>
    <row r="11637" spans="1:11" x14ac:dyDescent="0.25">
      <c r="A11637" s="2"/>
      <c r="B11637" s="2"/>
      <c r="C11637" s="2"/>
      <c r="E11637" s="2"/>
      <c r="G11637" s="2"/>
      <c r="H11637" s="6"/>
      <c r="I11637" s="9"/>
      <c r="J11637" s="9"/>
      <c r="K11637" s="9"/>
    </row>
    <row r="11638" spans="1:11" x14ac:dyDescent="0.25">
      <c r="A11638" s="2"/>
      <c r="B11638" s="2"/>
      <c r="C11638" s="2"/>
      <c r="E11638" s="2"/>
      <c r="G11638" s="2"/>
      <c r="H11638" s="6"/>
      <c r="I11638" s="9"/>
      <c r="J11638" s="9"/>
      <c r="K11638" s="9"/>
    </row>
    <row r="11639" spans="1:11" x14ac:dyDescent="0.25">
      <c r="A11639" s="2"/>
      <c r="B11639" s="2"/>
      <c r="C11639" s="2"/>
      <c r="E11639" s="2"/>
      <c r="G11639" s="2"/>
      <c r="H11639" s="6"/>
      <c r="I11639" s="9"/>
      <c r="J11639" s="9"/>
      <c r="K11639" s="9"/>
    </row>
    <row r="11640" spans="1:11" x14ac:dyDescent="0.25">
      <c r="A11640" s="2"/>
      <c r="B11640" s="2"/>
      <c r="C11640" s="2"/>
      <c r="E11640" s="2"/>
      <c r="G11640" s="2"/>
      <c r="H11640" s="6"/>
      <c r="I11640" s="9"/>
      <c r="J11640" s="9"/>
      <c r="K11640" s="9"/>
    </row>
    <row r="11641" spans="1:11" x14ac:dyDescent="0.25">
      <c r="A11641" s="2"/>
      <c r="B11641" s="2"/>
      <c r="C11641" s="2"/>
      <c r="E11641" s="2"/>
      <c r="G11641" s="2"/>
      <c r="H11641" s="6"/>
      <c r="I11641" s="9"/>
      <c r="J11641" s="9"/>
      <c r="K11641" s="9"/>
    </row>
    <row r="11642" spans="1:11" x14ac:dyDescent="0.25">
      <c r="A11642" s="2"/>
      <c r="B11642" s="2"/>
      <c r="C11642" s="2"/>
      <c r="E11642" s="2"/>
      <c r="G11642" s="2"/>
      <c r="H11642" s="6"/>
      <c r="I11642" s="9"/>
      <c r="J11642" s="9"/>
      <c r="K11642" s="9"/>
    </row>
    <row r="11643" spans="1:11" x14ac:dyDescent="0.25">
      <c r="A11643" s="2"/>
      <c r="B11643" s="2"/>
      <c r="C11643" s="2"/>
      <c r="E11643" s="2"/>
      <c r="G11643" s="2"/>
      <c r="H11643" s="6"/>
      <c r="I11643" s="9"/>
      <c r="J11643" s="9"/>
      <c r="K11643" s="9"/>
    </row>
    <row r="11644" spans="1:11" x14ac:dyDescent="0.25">
      <c r="A11644" s="2"/>
      <c r="B11644" s="2"/>
      <c r="C11644" s="2"/>
      <c r="E11644" s="2"/>
      <c r="G11644" s="2"/>
      <c r="H11644" s="6"/>
      <c r="I11644" s="9"/>
      <c r="J11644" s="9"/>
      <c r="K11644" s="9"/>
    </row>
    <row r="11645" spans="1:11" x14ac:dyDescent="0.25">
      <c r="A11645" s="2"/>
      <c r="B11645" s="2"/>
      <c r="C11645" s="2"/>
      <c r="E11645" s="2"/>
      <c r="G11645" s="2"/>
      <c r="H11645" s="6"/>
      <c r="I11645" s="9"/>
      <c r="J11645" s="9"/>
      <c r="K11645" s="9"/>
    </row>
    <row r="11646" spans="1:11" x14ac:dyDescent="0.25">
      <c r="A11646" s="2"/>
      <c r="B11646" s="2"/>
      <c r="C11646" s="2"/>
      <c r="E11646" s="2"/>
      <c r="G11646" s="2"/>
      <c r="H11646" s="6"/>
      <c r="I11646" s="9"/>
      <c r="J11646" s="9"/>
      <c r="K11646" s="9"/>
    </row>
    <row r="11647" spans="1:11" x14ac:dyDescent="0.25">
      <c r="A11647" s="2"/>
      <c r="B11647" s="2"/>
      <c r="C11647" s="2"/>
      <c r="E11647" s="2"/>
      <c r="G11647" s="2"/>
      <c r="H11647" s="6"/>
      <c r="I11647" s="9"/>
      <c r="J11647" s="9"/>
      <c r="K11647" s="9"/>
    </row>
    <row r="11648" spans="1:11" x14ac:dyDescent="0.25">
      <c r="A11648" s="2"/>
      <c r="B11648" s="2"/>
      <c r="C11648" s="2"/>
      <c r="E11648" s="2"/>
      <c r="G11648" s="2"/>
      <c r="H11648" s="6"/>
      <c r="I11648" s="9"/>
      <c r="J11648" s="9"/>
      <c r="K11648" s="9"/>
    </row>
    <row r="11649" spans="1:11" x14ac:dyDescent="0.25">
      <c r="A11649" s="2"/>
      <c r="B11649" s="2"/>
      <c r="C11649" s="2"/>
      <c r="E11649" s="2"/>
      <c r="G11649" s="2"/>
      <c r="H11649" s="6"/>
      <c r="I11649" s="9"/>
      <c r="J11649" s="9"/>
      <c r="K11649" s="9"/>
    </row>
    <row r="11650" spans="1:11" x14ac:dyDescent="0.25">
      <c r="A11650" s="2"/>
      <c r="B11650" s="2"/>
      <c r="C11650" s="2"/>
      <c r="E11650" s="2"/>
      <c r="G11650" s="2"/>
      <c r="H11650" s="6"/>
      <c r="I11650" s="9"/>
      <c r="J11650" s="9"/>
      <c r="K11650" s="9"/>
    </row>
    <row r="11651" spans="1:11" x14ac:dyDescent="0.25">
      <c r="A11651" s="2"/>
      <c r="B11651" s="2"/>
      <c r="C11651" s="2"/>
      <c r="E11651" s="2"/>
      <c r="G11651" s="2"/>
      <c r="H11651" s="6"/>
      <c r="I11651" s="9"/>
      <c r="J11651" s="9"/>
      <c r="K11651" s="9"/>
    </row>
    <row r="11652" spans="1:11" x14ac:dyDescent="0.25">
      <c r="A11652" s="2"/>
      <c r="B11652" s="2"/>
      <c r="C11652" s="2"/>
      <c r="E11652" s="2"/>
      <c r="G11652" s="2"/>
      <c r="H11652" s="6"/>
      <c r="I11652" s="9"/>
      <c r="J11652" s="9"/>
      <c r="K11652" s="9"/>
    </row>
    <row r="11653" spans="1:11" x14ac:dyDescent="0.25">
      <c r="A11653" s="2"/>
      <c r="B11653" s="2"/>
      <c r="C11653" s="2"/>
      <c r="E11653" s="2"/>
      <c r="G11653" s="2"/>
      <c r="H11653" s="6"/>
      <c r="I11653" s="9"/>
      <c r="J11653" s="9"/>
      <c r="K11653" s="9"/>
    </row>
    <row r="11654" spans="1:11" x14ac:dyDescent="0.25">
      <c r="A11654" s="2"/>
      <c r="B11654" s="2"/>
      <c r="C11654" s="2"/>
      <c r="E11654" s="2"/>
      <c r="G11654" s="2"/>
      <c r="H11654" s="6"/>
      <c r="I11654" s="9"/>
      <c r="J11654" s="9"/>
      <c r="K11654" s="9"/>
    </row>
    <row r="11655" spans="1:11" x14ac:dyDescent="0.25">
      <c r="A11655" s="2"/>
      <c r="B11655" s="2"/>
      <c r="C11655" s="2"/>
      <c r="E11655" s="2"/>
      <c r="G11655" s="2"/>
      <c r="H11655" s="6"/>
      <c r="I11655" s="9"/>
      <c r="J11655" s="9"/>
      <c r="K11655" s="9"/>
    </row>
    <row r="11656" spans="1:11" x14ac:dyDescent="0.25">
      <c r="A11656" s="2"/>
      <c r="B11656" s="2"/>
      <c r="C11656" s="2"/>
      <c r="E11656" s="2"/>
      <c r="G11656" s="2"/>
      <c r="H11656" s="6"/>
      <c r="I11656" s="9"/>
      <c r="J11656" s="9"/>
      <c r="K11656" s="9"/>
    </row>
    <row r="11657" spans="1:11" x14ac:dyDescent="0.25">
      <c r="A11657" s="2"/>
      <c r="B11657" s="2"/>
      <c r="C11657" s="2"/>
      <c r="E11657" s="2"/>
      <c r="G11657" s="2"/>
      <c r="H11657" s="6"/>
      <c r="I11657" s="9"/>
      <c r="J11657" s="9"/>
      <c r="K11657" s="9"/>
    </row>
    <row r="11658" spans="1:11" x14ac:dyDescent="0.25">
      <c r="A11658" s="2"/>
      <c r="B11658" s="2"/>
      <c r="C11658" s="2"/>
      <c r="E11658" s="2"/>
      <c r="G11658" s="2"/>
      <c r="H11658" s="6"/>
      <c r="I11658" s="9"/>
      <c r="J11658" s="9"/>
      <c r="K11658" s="9"/>
    </row>
    <row r="11659" spans="1:11" x14ac:dyDescent="0.25">
      <c r="A11659" s="2"/>
      <c r="B11659" s="2"/>
      <c r="C11659" s="2"/>
      <c r="E11659" s="2"/>
      <c r="G11659" s="2"/>
      <c r="H11659" s="6"/>
      <c r="I11659" s="9"/>
      <c r="J11659" s="9"/>
      <c r="K11659" s="9"/>
    </row>
    <row r="11660" spans="1:11" x14ac:dyDescent="0.25">
      <c r="A11660" s="2"/>
      <c r="B11660" s="2"/>
      <c r="C11660" s="2"/>
      <c r="E11660" s="2"/>
      <c r="G11660" s="2"/>
      <c r="H11660" s="6"/>
      <c r="I11660" s="9"/>
      <c r="J11660" s="9"/>
      <c r="K11660" s="9"/>
    </row>
    <row r="11661" spans="1:11" x14ac:dyDescent="0.25">
      <c r="A11661" s="2"/>
      <c r="B11661" s="2"/>
      <c r="C11661" s="2"/>
      <c r="E11661" s="2"/>
      <c r="G11661" s="2"/>
      <c r="H11661" s="6"/>
      <c r="I11661" s="9"/>
      <c r="J11661" s="9"/>
      <c r="K11661" s="9"/>
    </row>
    <row r="11662" spans="1:11" x14ac:dyDescent="0.25">
      <c r="A11662" s="2"/>
      <c r="B11662" s="2"/>
      <c r="C11662" s="2"/>
      <c r="E11662" s="2"/>
      <c r="G11662" s="2"/>
      <c r="H11662" s="6"/>
      <c r="I11662" s="9"/>
      <c r="J11662" s="9"/>
      <c r="K11662" s="9"/>
    </row>
    <row r="11663" spans="1:11" x14ac:dyDescent="0.25">
      <c r="A11663" s="2"/>
      <c r="B11663" s="2"/>
      <c r="C11663" s="2"/>
      <c r="E11663" s="2"/>
      <c r="G11663" s="2"/>
      <c r="H11663" s="6"/>
      <c r="I11663" s="9"/>
      <c r="J11663" s="9"/>
      <c r="K11663" s="9"/>
    </row>
    <row r="11664" spans="1:11" x14ac:dyDescent="0.25">
      <c r="A11664" s="2"/>
      <c r="B11664" s="2"/>
      <c r="C11664" s="2"/>
      <c r="E11664" s="2"/>
      <c r="G11664" s="2"/>
      <c r="H11664" s="6"/>
      <c r="I11664" s="9"/>
      <c r="J11664" s="9"/>
      <c r="K11664" s="9"/>
    </row>
    <row r="11665" spans="1:11" x14ac:dyDescent="0.25">
      <c r="A11665" s="2"/>
      <c r="B11665" s="2"/>
      <c r="C11665" s="2"/>
      <c r="E11665" s="2"/>
      <c r="G11665" s="2"/>
      <c r="H11665" s="6"/>
      <c r="I11665" s="9"/>
      <c r="J11665" s="9"/>
      <c r="K11665" s="9"/>
    </row>
    <row r="11666" spans="1:11" x14ac:dyDescent="0.25">
      <c r="A11666" s="2"/>
      <c r="B11666" s="2"/>
      <c r="C11666" s="2"/>
      <c r="E11666" s="2"/>
      <c r="G11666" s="2"/>
      <c r="H11666" s="6"/>
      <c r="I11666" s="9"/>
      <c r="J11666" s="9"/>
      <c r="K11666" s="9"/>
    </row>
    <row r="11667" spans="1:11" x14ac:dyDescent="0.25">
      <c r="A11667" s="2"/>
      <c r="B11667" s="2"/>
      <c r="C11667" s="2"/>
      <c r="E11667" s="2"/>
      <c r="G11667" s="2"/>
      <c r="H11667" s="6"/>
      <c r="I11667" s="9"/>
      <c r="J11667" s="9"/>
      <c r="K11667" s="9"/>
    </row>
    <row r="11668" spans="1:11" x14ac:dyDescent="0.25">
      <c r="A11668" s="2"/>
      <c r="B11668" s="2"/>
      <c r="C11668" s="2"/>
      <c r="E11668" s="2"/>
      <c r="G11668" s="2"/>
      <c r="H11668" s="6"/>
      <c r="I11668" s="9"/>
      <c r="J11668" s="9"/>
      <c r="K11668" s="9"/>
    </row>
    <row r="11669" spans="1:11" x14ac:dyDescent="0.25">
      <c r="A11669" s="2"/>
      <c r="B11669" s="2"/>
      <c r="C11669" s="2"/>
      <c r="E11669" s="2"/>
      <c r="G11669" s="2"/>
      <c r="H11669" s="6"/>
      <c r="I11669" s="9"/>
      <c r="J11669" s="9"/>
      <c r="K11669" s="9"/>
    </row>
    <row r="11670" spans="1:11" x14ac:dyDescent="0.25">
      <c r="A11670" s="2"/>
      <c r="B11670" s="2"/>
      <c r="C11670" s="2"/>
      <c r="E11670" s="2"/>
      <c r="G11670" s="2"/>
      <c r="H11670" s="6"/>
      <c r="I11670" s="9"/>
      <c r="J11670" s="9"/>
      <c r="K11670" s="9"/>
    </row>
    <row r="11671" spans="1:11" x14ac:dyDescent="0.25">
      <c r="A11671" s="2"/>
      <c r="B11671" s="2"/>
      <c r="C11671" s="2"/>
      <c r="E11671" s="2"/>
      <c r="G11671" s="2"/>
      <c r="H11671" s="6"/>
      <c r="I11671" s="9"/>
      <c r="J11671" s="9"/>
      <c r="K11671" s="9"/>
    </row>
    <row r="11672" spans="1:11" x14ac:dyDescent="0.25">
      <c r="A11672" s="2"/>
      <c r="B11672" s="2"/>
      <c r="C11672" s="2"/>
      <c r="E11672" s="2"/>
      <c r="G11672" s="2"/>
      <c r="H11672" s="6"/>
      <c r="I11672" s="9"/>
      <c r="J11672" s="9"/>
      <c r="K11672" s="9"/>
    </row>
    <row r="11673" spans="1:11" x14ac:dyDescent="0.25">
      <c r="A11673" s="2"/>
      <c r="B11673" s="2"/>
      <c r="C11673" s="2"/>
      <c r="E11673" s="2"/>
      <c r="G11673" s="2"/>
      <c r="H11673" s="6"/>
      <c r="I11673" s="9"/>
      <c r="J11673" s="9"/>
      <c r="K11673" s="9"/>
    </row>
    <row r="11674" spans="1:11" x14ac:dyDescent="0.25">
      <c r="A11674" s="2"/>
      <c r="B11674" s="2"/>
      <c r="C11674" s="2"/>
      <c r="E11674" s="2"/>
      <c r="G11674" s="2"/>
      <c r="H11674" s="6"/>
      <c r="I11674" s="9"/>
      <c r="J11674" s="9"/>
      <c r="K11674" s="9"/>
    </row>
    <row r="11675" spans="1:11" x14ac:dyDescent="0.25">
      <c r="A11675" s="2"/>
      <c r="B11675" s="2"/>
      <c r="C11675" s="2"/>
      <c r="E11675" s="2"/>
      <c r="G11675" s="2"/>
      <c r="H11675" s="6"/>
      <c r="I11675" s="9"/>
      <c r="J11675" s="9"/>
      <c r="K11675" s="9"/>
    </row>
    <row r="11676" spans="1:11" x14ac:dyDescent="0.25">
      <c r="A11676" s="2"/>
      <c r="B11676" s="2"/>
      <c r="C11676" s="2"/>
      <c r="E11676" s="2"/>
      <c r="G11676" s="2"/>
      <c r="H11676" s="6"/>
      <c r="I11676" s="9"/>
      <c r="J11676" s="9"/>
      <c r="K11676" s="9"/>
    </row>
    <row r="11677" spans="1:11" x14ac:dyDescent="0.25">
      <c r="A11677" s="2"/>
      <c r="B11677" s="2"/>
      <c r="C11677" s="2"/>
      <c r="E11677" s="2"/>
      <c r="G11677" s="2"/>
      <c r="H11677" s="6"/>
      <c r="I11677" s="9"/>
      <c r="J11677" s="9"/>
      <c r="K11677" s="9"/>
    </row>
    <row r="11678" spans="1:11" x14ac:dyDescent="0.25">
      <c r="A11678" s="2"/>
      <c r="B11678" s="2"/>
      <c r="C11678" s="2"/>
      <c r="E11678" s="2"/>
      <c r="G11678" s="2"/>
      <c r="H11678" s="6"/>
      <c r="I11678" s="9"/>
      <c r="J11678" s="9"/>
      <c r="K11678" s="9"/>
    </row>
    <row r="11679" spans="1:11" x14ac:dyDescent="0.25">
      <c r="A11679" s="2"/>
      <c r="B11679" s="2"/>
      <c r="C11679" s="2"/>
      <c r="E11679" s="2"/>
      <c r="G11679" s="2"/>
      <c r="H11679" s="6"/>
      <c r="I11679" s="9"/>
      <c r="J11679" s="9"/>
      <c r="K11679" s="9"/>
    </row>
    <row r="11680" spans="1:11" x14ac:dyDescent="0.25">
      <c r="A11680" s="2"/>
      <c r="B11680" s="2"/>
      <c r="C11680" s="2"/>
      <c r="E11680" s="2"/>
      <c r="G11680" s="2"/>
      <c r="H11680" s="6"/>
      <c r="I11680" s="9"/>
      <c r="J11680" s="9"/>
      <c r="K11680" s="9"/>
    </row>
    <row r="11681" spans="1:11" x14ac:dyDescent="0.25">
      <c r="A11681" s="2"/>
      <c r="B11681" s="2"/>
      <c r="C11681" s="2"/>
      <c r="E11681" s="2"/>
      <c r="G11681" s="2"/>
      <c r="H11681" s="6"/>
      <c r="I11681" s="9"/>
      <c r="J11681" s="9"/>
      <c r="K11681" s="9"/>
    </row>
    <row r="11682" spans="1:11" x14ac:dyDescent="0.25">
      <c r="A11682" s="2"/>
      <c r="B11682" s="2"/>
      <c r="C11682" s="2"/>
      <c r="E11682" s="2"/>
      <c r="G11682" s="2"/>
      <c r="H11682" s="6"/>
      <c r="I11682" s="9"/>
      <c r="J11682" s="9"/>
      <c r="K11682" s="9"/>
    </row>
    <row r="11683" spans="1:11" x14ac:dyDescent="0.25">
      <c r="A11683" s="2"/>
      <c r="B11683" s="2"/>
      <c r="C11683" s="2"/>
      <c r="E11683" s="2"/>
      <c r="G11683" s="2"/>
      <c r="H11683" s="6"/>
      <c r="I11683" s="9"/>
      <c r="J11683" s="9"/>
      <c r="K11683" s="9"/>
    </row>
    <row r="11684" spans="1:11" x14ac:dyDescent="0.25">
      <c r="A11684" s="2"/>
      <c r="B11684" s="2"/>
      <c r="C11684" s="2"/>
      <c r="E11684" s="2"/>
      <c r="G11684" s="2"/>
      <c r="H11684" s="6"/>
      <c r="I11684" s="9"/>
      <c r="J11684" s="9"/>
      <c r="K11684" s="9"/>
    </row>
    <row r="11685" spans="1:11" x14ac:dyDescent="0.25">
      <c r="A11685" s="2"/>
      <c r="B11685" s="2"/>
      <c r="C11685" s="2"/>
      <c r="E11685" s="2"/>
      <c r="G11685" s="2"/>
      <c r="H11685" s="6"/>
      <c r="I11685" s="9"/>
      <c r="J11685" s="9"/>
      <c r="K11685" s="9"/>
    </row>
    <row r="11686" spans="1:11" x14ac:dyDescent="0.25">
      <c r="A11686" s="2"/>
      <c r="B11686" s="2"/>
      <c r="C11686" s="2"/>
      <c r="E11686" s="2"/>
      <c r="G11686" s="2"/>
      <c r="H11686" s="6"/>
      <c r="I11686" s="9"/>
      <c r="J11686" s="9"/>
      <c r="K11686" s="9"/>
    </row>
    <row r="11687" spans="1:11" x14ac:dyDescent="0.25">
      <c r="A11687" s="2"/>
      <c r="B11687" s="2"/>
      <c r="C11687" s="2"/>
      <c r="E11687" s="2"/>
      <c r="G11687" s="2"/>
      <c r="H11687" s="6"/>
      <c r="I11687" s="9"/>
      <c r="J11687" s="9"/>
      <c r="K11687" s="9"/>
    </row>
    <row r="11688" spans="1:11" x14ac:dyDescent="0.25">
      <c r="A11688" s="2"/>
      <c r="B11688" s="2"/>
      <c r="C11688" s="2"/>
      <c r="E11688" s="2"/>
      <c r="G11688" s="2"/>
      <c r="H11688" s="6"/>
      <c r="I11688" s="9"/>
      <c r="J11688" s="9"/>
      <c r="K11688" s="9"/>
    </row>
    <row r="11689" spans="1:11" x14ac:dyDescent="0.25">
      <c r="A11689" s="2"/>
      <c r="B11689" s="2"/>
      <c r="C11689" s="2"/>
      <c r="E11689" s="2"/>
      <c r="G11689" s="2"/>
      <c r="H11689" s="6"/>
      <c r="I11689" s="9"/>
      <c r="J11689" s="9"/>
      <c r="K11689" s="9"/>
    </row>
    <row r="11690" spans="1:11" x14ac:dyDescent="0.25">
      <c r="A11690" s="2"/>
      <c r="B11690" s="2"/>
      <c r="C11690" s="2"/>
      <c r="E11690" s="2"/>
      <c r="G11690" s="2"/>
      <c r="H11690" s="6"/>
      <c r="I11690" s="9"/>
      <c r="J11690" s="9"/>
      <c r="K11690" s="9"/>
    </row>
    <row r="11691" spans="1:11" x14ac:dyDescent="0.25">
      <c r="A11691" s="2"/>
      <c r="B11691" s="2"/>
      <c r="C11691" s="2"/>
      <c r="E11691" s="2"/>
      <c r="G11691" s="2"/>
      <c r="H11691" s="6"/>
      <c r="I11691" s="9"/>
      <c r="J11691" s="9"/>
      <c r="K11691" s="9"/>
    </row>
    <row r="11692" spans="1:11" x14ac:dyDescent="0.25">
      <c r="A11692" s="2"/>
      <c r="B11692" s="2"/>
      <c r="C11692" s="2"/>
      <c r="E11692" s="2"/>
      <c r="G11692" s="2"/>
      <c r="H11692" s="6"/>
      <c r="I11692" s="9"/>
      <c r="J11692" s="9"/>
      <c r="K11692" s="9"/>
    </row>
    <row r="11693" spans="1:11" x14ac:dyDescent="0.25">
      <c r="A11693" s="2"/>
      <c r="B11693" s="2"/>
      <c r="C11693" s="2"/>
      <c r="E11693" s="2"/>
      <c r="G11693" s="2"/>
      <c r="H11693" s="6"/>
      <c r="I11693" s="9"/>
      <c r="J11693" s="9"/>
      <c r="K11693" s="9"/>
    </row>
    <row r="11694" spans="1:11" x14ac:dyDescent="0.25">
      <c r="A11694" s="2"/>
      <c r="B11694" s="2"/>
      <c r="C11694" s="2"/>
      <c r="E11694" s="2"/>
      <c r="G11694" s="2"/>
      <c r="H11694" s="6"/>
      <c r="I11694" s="9"/>
      <c r="J11694" s="9"/>
      <c r="K11694" s="9"/>
    </row>
    <row r="11695" spans="1:11" x14ac:dyDescent="0.25">
      <c r="A11695" s="2"/>
      <c r="B11695" s="2"/>
      <c r="C11695" s="2"/>
      <c r="E11695" s="2"/>
      <c r="G11695" s="2"/>
      <c r="H11695" s="6"/>
      <c r="I11695" s="9"/>
      <c r="J11695" s="9"/>
      <c r="K11695" s="9"/>
    </row>
    <row r="11696" spans="1:11" x14ac:dyDescent="0.25">
      <c r="A11696" s="2"/>
      <c r="B11696" s="2"/>
      <c r="C11696" s="2"/>
      <c r="E11696" s="2"/>
      <c r="G11696" s="2"/>
      <c r="H11696" s="6"/>
      <c r="I11696" s="9"/>
      <c r="J11696" s="9"/>
      <c r="K11696" s="9"/>
    </row>
    <row r="11697" spans="1:11" x14ac:dyDescent="0.25">
      <c r="A11697" s="2"/>
      <c r="B11697" s="2"/>
      <c r="C11697" s="2"/>
      <c r="E11697" s="2"/>
      <c r="G11697" s="2"/>
      <c r="H11697" s="6"/>
      <c r="I11697" s="9"/>
      <c r="J11697" s="9"/>
      <c r="K11697" s="9"/>
    </row>
    <row r="11698" spans="1:11" x14ac:dyDescent="0.25">
      <c r="A11698" s="2"/>
      <c r="B11698" s="2"/>
      <c r="C11698" s="2"/>
      <c r="E11698" s="2"/>
      <c r="G11698" s="2"/>
      <c r="H11698" s="6"/>
      <c r="I11698" s="9"/>
      <c r="J11698" s="9"/>
      <c r="K11698" s="9"/>
    </row>
    <row r="11699" spans="1:11" x14ac:dyDescent="0.25">
      <c r="A11699" s="2"/>
      <c r="B11699" s="2"/>
      <c r="C11699" s="2"/>
      <c r="E11699" s="2"/>
      <c r="G11699" s="2"/>
      <c r="H11699" s="6"/>
      <c r="I11699" s="9"/>
      <c r="J11699" s="9"/>
      <c r="K11699" s="9"/>
    </row>
    <row r="11700" spans="1:11" x14ac:dyDescent="0.25">
      <c r="A11700" s="2"/>
      <c r="B11700" s="2"/>
      <c r="C11700" s="2"/>
      <c r="E11700" s="2"/>
      <c r="G11700" s="2"/>
      <c r="H11700" s="6"/>
      <c r="I11700" s="9"/>
      <c r="J11700" s="9"/>
      <c r="K11700" s="9"/>
    </row>
    <row r="11701" spans="1:11" x14ac:dyDescent="0.25">
      <c r="A11701" s="2"/>
      <c r="B11701" s="2"/>
      <c r="C11701" s="2"/>
      <c r="E11701" s="2"/>
      <c r="G11701" s="2"/>
      <c r="H11701" s="6"/>
      <c r="I11701" s="9"/>
      <c r="J11701" s="9"/>
      <c r="K11701" s="9"/>
    </row>
    <row r="11702" spans="1:11" x14ac:dyDescent="0.25">
      <c r="A11702" s="2"/>
      <c r="B11702" s="2"/>
      <c r="C11702" s="2"/>
      <c r="E11702" s="2"/>
      <c r="G11702" s="2"/>
      <c r="H11702" s="6"/>
      <c r="I11702" s="9"/>
      <c r="J11702" s="9"/>
      <c r="K11702" s="9"/>
    </row>
    <row r="11703" spans="1:11" x14ac:dyDescent="0.25">
      <c r="A11703" s="2"/>
      <c r="B11703" s="2"/>
      <c r="C11703" s="2"/>
      <c r="E11703" s="2"/>
      <c r="G11703" s="2"/>
      <c r="H11703" s="6"/>
      <c r="I11703" s="9"/>
      <c r="J11703" s="9"/>
      <c r="K11703" s="9"/>
    </row>
    <row r="11704" spans="1:11" x14ac:dyDescent="0.25">
      <c r="A11704" s="2"/>
      <c r="B11704" s="2"/>
      <c r="C11704" s="2"/>
      <c r="E11704" s="2"/>
      <c r="G11704" s="2"/>
      <c r="H11704" s="6"/>
      <c r="I11704" s="9"/>
      <c r="J11704" s="9"/>
      <c r="K11704" s="9"/>
    </row>
    <row r="11705" spans="1:11" x14ac:dyDescent="0.25">
      <c r="A11705" s="2"/>
      <c r="B11705" s="2"/>
      <c r="C11705" s="2"/>
      <c r="E11705" s="2"/>
      <c r="G11705" s="2"/>
      <c r="H11705" s="6"/>
      <c r="I11705" s="9"/>
      <c r="J11705" s="9"/>
      <c r="K11705" s="9"/>
    </row>
    <row r="11706" spans="1:11" x14ac:dyDescent="0.25">
      <c r="A11706" s="2"/>
      <c r="B11706" s="2"/>
      <c r="C11706" s="2"/>
      <c r="E11706" s="2"/>
      <c r="G11706" s="2"/>
      <c r="H11706" s="6"/>
      <c r="I11706" s="9"/>
      <c r="J11706" s="9"/>
      <c r="K11706" s="9"/>
    </row>
    <row r="11707" spans="1:11" x14ac:dyDescent="0.25">
      <c r="A11707" s="2"/>
      <c r="B11707" s="2"/>
      <c r="C11707" s="2"/>
      <c r="E11707" s="2"/>
      <c r="G11707" s="2"/>
      <c r="H11707" s="6"/>
      <c r="I11707" s="9"/>
      <c r="J11707" s="9"/>
      <c r="K11707" s="9"/>
    </row>
    <row r="11708" spans="1:11" x14ac:dyDescent="0.25">
      <c r="A11708" s="2"/>
      <c r="B11708" s="2"/>
      <c r="C11708" s="2"/>
      <c r="E11708" s="2"/>
      <c r="G11708" s="2"/>
      <c r="H11708" s="6"/>
      <c r="I11708" s="9"/>
      <c r="J11708" s="9"/>
      <c r="K11708" s="9"/>
    </row>
    <row r="11709" spans="1:11" x14ac:dyDescent="0.25">
      <c r="A11709" s="2"/>
      <c r="B11709" s="2"/>
      <c r="C11709" s="2"/>
      <c r="E11709" s="2"/>
      <c r="G11709" s="2"/>
      <c r="H11709" s="6"/>
      <c r="I11709" s="9"/>
      <c r="J11709" s="9"/>
      <c r="K11709" s="9"/>
    </row>
    <row r="11710" spans="1:11" x14ac:dyDescent="0.25">
      <c r="A11710" s="2"/>
      <c r="B11710" s="2"/>
      <c r="C11710" s="2"/>
      <c r="E11710" s="2"/>
      <c r="G11710" s="2"/>
      <c r="H11710" s="6"/>
      <c r="I11710" s="9"/>
      <c r="J11710" s="9"/>
      <c r="K11710" s="9"/>
    </row>
    <row r="11711" spans="1:11" x14ac:dyDescent="0.25">
      <c r="A11711" s="2"/>
      <c r="B11711" s="2"/>
      <c r="C11711" s="2"/>
      <c r="E11711" s="2"/>
      <c r="G11711" s="2"/>
      <c r="H11711" s="6"/>
      <c r="I11711" s="9"/>
      <c r="J11711" s="9"/>
      <c r="K11711" s="9"/>
    </row>
    <row r="11712" spans="1:11" x14ac:dyDescent="0.25">
      <c r="A11712" s="2"/>
      <c r="B11712" s="2"/>
      <c r="C11712" s="2"/>
      <c r="E11712" s="2"/>
      <c r="G11712" s="2"/>
      <c r="H11712" s="6"/>
      <c r="I11712" s="9"/>
      <c r="J11712" s="9"/>
      <c r="K11712" s="9"/>
    </row>
    <row r="11713" spans="1:11" x14ac:dyDescent="0.25">
      <c r="A11713" s="2"/>
      <c r="B11713" s="2"/>
      <c r="C11713" s="2"/>
      <c r="E11713" s="2"/>
      <c r="G11713" s="2"/>
      <c r="H11713" s="6"/>
      <c r="I11713" s="9"/>
      <c r="J11713" s="9"/>
      <c r="K11713" s="9"/>
    </row>
    <row r="11714" spans="1:11" x14ac:dyDescent="0.25">
      <c r="A11714" s="2"/>
      <c r="B11714" s="2"/>
      <c r="C11714" s="2"/>
      <c r="E11714" s="2"/>
      <c r="G11714" s="2"/>
      <c r="H11714" s="6"/>
      <c r="I11714" s="9"/>
      <c r="J11714" s="9"/>
      <c r="K11714" s="9"/>
    </row>
    <row r="11715" spans="1:11" x14ac:dyDescent="0.25">
      <c r="A11715" s="2"/>
      <c r="B11715" s="2"/>
      <c r="C11715" s="2"/>
      <c r="E11715" s="2"/>
      <c r="G11715" s="2"/>
      <c r="H11715" s="6"/>
      <c r="I11715" s="9"/>
      <c r="J11715" s="9"/>
      <c r="K11715" s="9"/>
    </row>
    <row r="11716" spans="1:11" x14ac:dyDescent="0.25">
      <c r="A11716" s="2"/>
      <c r="B11716" s="2"/>
      <c r="C11716" s="2"/>
      <c r="E11716" s="2"/>
      <c r="G11716" s="2"/>
      <c r="H11716" s="6"/>
      <c r="I11716" s="9"/>
      <c r="J11716" s="9"/>
      <c r="K11716" s="9"/>
    </row>
    <row r="11717" spans="1:11" x14ac:dyDescent="0.25">
      <c r="A11717" s="2"/>
      <c r="B11717" s="2"/>
      <c r="C11717" s="2"/>
      <c r="E11717" s="2"/>
      <c r="G11717" s="2"/>
      <c r="H11717" s="6"/>
      <c r="I11717" s="9"/>
      <c r="J11717" s="9"/>
      <c r="K11717" s="9"/>
    </row>
    <row r="11718" spans="1:11" x14ac:dyDescent="0.25">
      <c r="A11718" s="2"/>
      <c r="B11718" s="2"/>
      <c r="C11718" s="2"/>
      <c r="E11718" s="2"/>
      <c r="G11718" s="2"/>
      <c r="H11718" s="6"/>
      <c r="I11718" s="9"/>
      <c r="J11718" s="9"/>
      <c r="K11718" s="9"/>
    </row>
    <row r="11719" spans="1:11" x14ac:dyDescent="0.25">
      <c r="A11719" s="2"/>
      <c r="B11719" s="2"/>
      <c r="C11719" s="2"/>
      <c r="E11719" s="2"/>
      <c r="G11719" s="2"/>
      <c r="H11719" s="6"/>
      <c r="I11719" s="9"/>
      <c r="J11719" s="9"/>
      <c r="K11719" s="9"/>
    </row>
    <row r="11720" spans="1:11" x14ac:dyDescent="0.25">
      <c r="A11720" s="2"/>
      <c r="B11720" s="2"/>
      <c r="C11720" s="2"/>
      <c r="E11720" s="2"/>
      <c r="G11720" s="2"/>
      <c r="H11720" s="6"/>
      <c r="I11720" s="9"/>
      <c r="J11720" s="9"/>
      <c r="K11720" s="9"/>
    </row>
    <row r="11721" spans="1:11" x14ac:dyDescent="0.25">
      <c r="A11721" s="2"/>
      <c r="B11721" s="2"/>
      <c r="C11721" s="2"/>
      <c r="E11721" s="2"/>
      <c r="G11721" s="2"/>
      <c r="H11721" s="6"/>
      <c r="I11721" s="9"/>
      <c r="J11721" s="9"/>
      <c r="K11721" s="9"/>
    </row>
    <row r="11722" spans="1:11" x14ac:dyDescent="0.25">
      <c r="A11722" s="2"/>
      <c r="B11722" s="2"/>
      <c r="C11722" s="2"/>
      <c r="E11722" s="2"/>
      <c r="G11722" s="2"/>
      <c r="H11722" s="6"/>
      <c r="I11722" s="9"/>
      <c r="J11722" s="9"/>
      <c r="K11722" s="9"/>
    </row>
    <row r="11723" spans="1:11" x14ac:dyDescent="0.25">
      <c r="A11723" s="2"/>
      <c r="B11723" s="2"/>
      <c r="C11723" s="2"/>
      <c r="E11723" s="2"/>
      <c r="G11723" s="2"/>
      <c r="H11723" s="6"/>
      <c r="I11723" s="9"/>
      <c r="J11723" s="9"/>
      <c r="K11723" s="9"/>
    </row>
    <row r="11724" spans="1:11" x14ac:dyDescent="0.25">
      <c r="A11724" s="2"/>
      <c r="B11724" s="2"/>
      <c r="C11724" s="2"/>
      <c r="E11724" s="2"/>
      <c r="G11724" s="2"/>
      <c r="H11724" s="6"/>
      <c r="I11724" s="9"/>
      <c r="J11724" s="9"/>
      <c r="K11724" s="9"/>
    </row>
    <row r="11725" spans="1:11" x14ac:dyDescent="0.25">
      <c r="A11725" s="2"/>
      <c r="B11725" s="2"/>
      <c r="C11725" s="2"/>
      <c r="E11725" s="2"/>
      <c r="G11725" s="2"/>
      <c r="H11725" s="6"/>
      <c r="I11725" s="9"/>
      <c r="J11725" s="9"/>
      <c r="K11725" s="9"/>
    </row>
    <row r="11726" spans="1:11" x14ac:dyDescent="0.25">
      <c r="A11726" s="2"/>
      <c r="B11726" s="2"/>
      <c r="C11726" s="2"/>
      <c r="E11726" s="2"/>
      <c r="G11726" s="2"/>
      <c r="H11726" s="6"/>
      <c r="I11726" s="9"/>
      <c r="J11726" s="9"/>
      <c r="K11726" s="9"/>
    </row>
    <row r="11727" spans="1:11" x14ac:dyDescent="0.25">
      <c r="A11727" s="2"/>
      <c r="B11727" s="2"/>
      <c r="C11727" s="2"/>
      <c r="E11727" s="2"/>
      <c r="G11727" s="2"/>
      <c r="H11727" s="6"/>
      <c r="I11727" s="9"/>
      <c r="J11727" s="9"/>
      <c r="K11727" s="9"/>
    </row>
    <row r="11728" spans="1:11" x14ac:dyDescent="0.25">
      <c r="A11728" s="2"/>
      <c r="B11728" s="2"/>
      <c r="C11728" s="2"/>
      <c r="E11728" s="2"/>
      <c r="G11728" s="2"/>
      <c r="H11728" s="6"/>
      <c r="I11728" s="9"/>
      <c r="J11728" s="9"/>
      <c r="K11728" s="9"/>
    </row>
    <row r="11729" spans="1:11" x14ac:dyDescent="0.25">
      <c r="A11729" s="2"/>
      <c r="B11729" s="2"/>
      <c r="C11729" s="2"/>
      <c r="E11729" s="2"/>
      <c r="G11729" s="2"/>
      <c r="H11729" s="6"/>
      <c r="I11729" s="9"/>
      <c r="J11729" s="9"/>
      <c r="K11729" s="9"/>
    </row>
    <row r="11730" spans="1:11" x14ac:dyDescent="0.25">
      <c r="A11730" s="2"/>
      <c r="B11730" s="2"/>
      <c r="C11730" s="2"/>
      <c r="E11730" s="2"/>
      <c r="G11730" s="2"/>
      <c r="H11730" s="6"/>
      <c r="I11730" s="9"/>
      <c r="J11730" s="9"/>
      <c r="K11730" s="9"/>
    </row>
    <row r="11731" spans="1:11" x14ac:dyDescent="0.25">
      <c r="A11731" s="2"/>
      <c r="B11731" s="2"/>
      <c r="C11731" s="2"/>
      <c r="E11731" s="2"/>
      <c r="G11731" s="2"/>
      <c r="H11731" s="6"/>
      <c r="I11731" s="9"/>
      <c r="J11731" s="9"/>
      <c r="K11731" s="9"/>
    </row>
    <row r="11732" spans="1:11" x14ac:dyDescent="0.25">
      <c r="A11732" s="2"/>
      <c r="B11732" s="2"/>
      <c r="C11732" s="2"/>
      <c r="E11732" s="2"/>
      <c r="G11732" s="2"/>
      <c r="H11732" s="6"/>
      <c r="I11732" s="9"/>
      <c r="J11732" s="9"/>
      <c r="K11732" s="9"/>
    </row>
    <row r="11733" spans="1:11" x14ac:dyDescent="0.25">
      <c r="A11733" s="2"/>
      <c r="B11733" s="2"/>
      <c r="C11733" s="2"/>
      <c r="E11733" s="2"/>
      <c r="G11733" s="2"/>
      <c r="H11733" s="6"/>
      <c r="I11733" s="9"/>
      <c r="J11733" s="9"/>
      <c r="K11733" s="9"/>
    </row>
    <row r="11734" spans="1:11" x14ac:dyDescent="0.25">
      <c r="A11734" s="2"/>
      <c r="B11734" s="2"/>
      <c r="C11734" s="2"/>
      <c r="E11734" s="2"/>
      <c r="G11734" s="2"/>
      <c r="H11734" s="6"/>
      <c r="I11734" s="9"/>
      <c r="J11734" s="9"/>
      <c r="K11734" s="9"/>
    </row>
    <row r="11735" spans="1:11" x14ac:dyDescent="0.25">
      <c r="A11735" s="2"/>
      <c r="B11735" s="2"/>
      <c r="C11735" s="2"/>
      <c r="E11735" s="2"/>
      <c r="G11735" s="2"/>
      <c r="H11735" s="6"/>
      <c r="I11735" s="9"/>
      <c r="J11735" s="9"/>
      <c r="K11735" s="9"/>
    </row>
    <row r="11736" spans="1:11" x14ac:dyDescent="0.25">
      <c r="A11736" s="2"/>
      <c r="B11736" s="2"/>
      <c r="C11736" s="2"/>
      <c r="E11736" s="2"/>
      <c r="G11736" s="2"/>
      <c r="H11736" s="6"/>
      <c r="I11736" s="9"/>
      <c r="J11736" s="9"/>
      <c r="K11736" s="9"/>
    </row>
    <row r="11737" spans="1:11" x14ac:dyDescent="0.25">
      <c r="A11737" s="2"/>
      <c r="B11737" s="2"/>
      <c r="C11737" s="2"/>
      <c r="E11737" s="2"/>
      <c r="G11737" s="2"/>
      <c r="H11737" s="6"/>
      <c r="I11737" s="9"/>
      <c r="J11737" s="9"/>
      <c r="K11737" s="9"/>
    </row>
    <row r="11738" spans="1:11" x14ac:dyDescent="0.25">
      <c r="A11738" s="2"/>
      <c r="B11738" s="2"/>
      <c r="C11738" s="2"/>
      <c r="E11738" s="2"/>
      <c r="G11738" s="2"/>
      <c r="H11738" s="6"/>
      <c r="I11738" s="9"/>
      <c r="J11738" s="9"/>
      <c r="K11738" s="9"/>
    </row>
    <row r="11739" spans="1:11" x14ac:dyDescent="0.25">
      <c r="A11739" s="2"/>
      <c r="B11739" s="2"/>
      <c r="C11739" s="2"/>
      <c r="E11739" s="2"/>
      <c r="G11739" s="2"/>
      <c r="H11739" s="6"/>
      <c r="I11739" s="9"/>
      <c r="J11739" s="9"/>
      <c r="K11739" s="9"/>
    </row>
    <row r="11740" spans="1:11" x14ac:dyDescent="0.25">
      <c r="A11740" s="2"/>
      <c r="B11740" s="2"/>
      <c r="C11740" s="2"/>
      <c r="E11740" s="2"/>
      <c r="G11740" s="2"/>
      <c r="H11740" s="6"/>
      <c r="I11740" s="9"/>
      <c r="J11740" s="9"/>
      <c r="K11740" s="9"/>
    </row>
    <row r="11741" spans="1:11" x14ac:dyDescent="0.25">
      <c r="A11741" s="2"/>
      <c r="B11741" s="2"/>
      <c r="C11741" s="2"/>
      <c r="E11741" s="2"/>
      <c r="G11741" s="2"/>
      <c r="H11741" s="6"/>
      <c r="I11741" s="9"/>
      <c r="J11741" s="9"/>
      <c r="K11741" s="9"/>
    </row>
    <row r="11742" spans="1:11" x14ac:dyDescent="0.25">
      <c r="A11742" s="2"/>
      <c r="B11742" s="2"/>
      <c r="C11742" s="2"/>
      <c r="E11742" s="2"/>
      <c r="G11742" s="2"/>
      <c r="H11742" s="6"/>
      <c r="I11742" s="9"/>
      <c r="J11742" s="9"/>
      <c r="K11742" s="9"/>
    </row>
    <row r="11743" spans="1:11" x14ac:dyDescent="0.25">
      <c r="A11743" s="2"/>
      <c r="B11743" s="2"/>
      <c r="C11743" s="2"/>
      <c r="E11743" s="2"/>
      <c r="G11743" s="2"/>
      <c r="H11743" s="6"/>
      <c r="I11743" s="9"/>
      <c r="J11743" s="9"/>
      <c r="K11743" s="9"/>
    </row>
    <row r="11744" spans="1:11" x14ac:dyDescent="0.25">
      <c r="A11744" s="2"/>
      <c r="B11744" s="2"/>
      <c r="C11744" s="2"/>
      <c r="E11744" s="2"/>
      <c r="G11744" s="2"/>
      <c r="H11744" s="6"/>
      <c r="I11744" s="9"/>
      <c r="J11744" s="9"/>
      <c r="K11744" s="9"/>
    </row>
    <row r="11745" spans="1:11" x14ac:dyDescent="0.25">
      <c r="A11745" s="2"/>
      <c r="B11745" s="2"/>
      <c r="C11745" s="2"/>
      <c r="E11745" s="2"/>
      <c r="G11745" s="2"/>
      <c r="H11745" s="6"/>
      <c r="I11745" s="9"/>
      <c r="J11745" s="9"/>
      <c r="K11745" s="9"/>
    </row>
    <row r="11746" spans="1:11" x14ac:dyDescent="0.25">
      <c r="A11746" s="2"/>
      <c r="B11746" s="2"/>
      <c r="C11746" s="2"/>
      <c r="E11746" s="2"/>
      <c r="G11746" s="2"/>
      <c r="H11746" s="6"/>
      <c r="I11746" s="9"/>
      <c r="J11746" s="9"/>
      <c r="K11746" s="9"/>
    </row>
    <row r="11747" spans="1:11" x14ac:dyDescent="0.25">
      <c r="A11747" s="2"/>
      <c r="B11747" s="2"/>
      <c r="C11747" s="2"/>
      <c r="E11747" s="2"/>
      <c r="G11747" s="2"/>
      <c r="H11747" s="6"/>
      <c r="I11747" s="9"/>
      <c r="J11747" s="9"/>
      <c r="K11747" s="9"/>
    </row>
    <row r="11748" spans="1:11" x14ac:dyDescent="0.25">
      <c r="A11748" s="2"/>
      <c r="B11748" s="2"/>
      <c r="C11748" s="2"/>
      <c r="E11748" s="2"/>
      <c r="G11748" s="2"/>
      <c r="H11748" s="6"/>
      <c r="I11748" s="9"/>
      <c r="J11748" s="9"/>
      <c r="K11748" s="9"/>
    </row>
    <row r="11749" spans="1:11" x14ac:dyDescent="0.25">
      <c r="A11749" s="2"/>
      <c r="B11749" s="2"/>
      <c r="C11749" s="2"/>
      <c r="E11749" s="2"/>
      <c r="G11749" s="2"/>
      <c r="H11749" s="6"/>
      <c r="I11749" s="9"/>
      <c r="J11749" s="9"/>
      <c r="K11749" s="9"/>
    </row>
    <row r="11750" spans="1:11" x14ac:dyDescent="0.25">
      <c r="A11750" s="2"/>
      <c r="B11750" s="2"/>
      <c r="C11750" s="2"/>
      <c r="E11750" s="2"/>
      <c r="G11750" s="2"/>
      <c r="H11750" s="6"/>
      <c r="I11750" s="9"/>
      <c r="J11750" s="9"/>
      <c r="K11750" s="9"/>
    </row>
    <row r="11751" spans="1:11" x14ac:dyDescent="0.25">
      <c r="A11751" s="2"/>
      <c r="B11751" s="2"/>
      <c r="C11751" s="2"/>
      <c r="E11751" s="2"/>
      <c r="G11751" s="2"/>
      <c r="H11751" s="6"/>
      <c r="I11751" s="9"/>
      <c r="J11751" s="9"/>
      <c r="K11751" s="9"/>
    </row>
    <row r="11752" spans="1:11" x14ac:dyDescent="0.25">
      <c r="A11752" s="2"/>
      <c r="B11752" s="2"/>
      <c r="C11752" s="2"/>
      <c r="E11752" s="2"/>
      <c r="G11752" s="2"/>
      <c r="H11752" s="6"/>
      <c r="I11752" s="9"/>
      <c r="J11752" s="9"/>
      <c r="K11752" s="9"/>
    </row>
    <row r="11753" spans="1:11" x14ac:dyDescent="0.25">
      <c r="A11753" s="2"/>
      <c r="B11753" s="2"/>
      <c r="C11753" s="2"/>
      <c r="E11753" s="2"/>
      <c r="G11753" s="2"/>
      <c r="H11753" s="6"/>
      <c r="I11753" s="9"/>
      <c r="J11753" s="9"/>
      <c r="K11753" s="9"/>
    </row>
    <row r="11754" spans="1:11" x14ac:dyDescent="0.25">
      <c r="A11754" s="2"/>
      <c r="B11754" s="2"/>
      <c r="C11754" s="2"/>
      <c r="E11754" s="2"/>
      <c r="G11754" s="2"/>
      <c r="H11754" s="6"/>
      <c r="I11754" s="9"/>
      <c r="J11754" s="9"/>
      <c r="K11754" s="9"/>
    </row>
    <row r="11755" spans="1:11" x14ac:dyDescent="0.25">
      <c r="A11755" s="2"/>
      <c r="B11755" s="2"/>
      <c r="C11755" s="2"/>
      <c r="E11755" s="2"/>
      <c r="G11755" s="2"/>
      <c r="H11755" s="6"/>
      <c r="I11755" s="9"/>
      <c r="J11755" s="9"/>
      <c r="K11755" s="9"/>
    </row>
    <row r="11756" spans="1:11" x14ac:dyDescent="0.25">
      <c r="A11756" s="2"/>
      <c r="B11756" s="2"/>
      <c r="C11756" s="2"/>
      <c r="E11756" s="2"/>
      <c r="G11756" s="2"/>
      <c r="H11756" s="6"/>
      <c r="I11756" s="9"/>
      <c r="J11756" s="9"/>
      <c r="K11756" s="9"/>
    </row>
    <row r="11757" spans="1:11" x14ac:dyDescent="0.25">
      <c r="A11757" s="2"/>
      <c r="B11757" s="2"/>
      <c r="C11757" s="2"/>
      <c r="E11757" s="2"/>
      <c r="G11757" s="2"/>
      <c r="H11757" s="6"/>
      <c r="I11757" s="9"/>
      <c r="J11757" s="9"/>
      <c r="K11757" s="9"/>
    </row>
    <row r="11758" spans="1:11" x14ac:dyDescent="0.25">
      <c r="A11758" s="2"/>
      <c r="B11758" s="2"/>
      <c r="C11758" s="2"/>
      <c r="E11758" s="2"/>
      <c r="G11758" s="2"/>
      <c r="H11758" s="6"/>
      <c r="I11758" s="9"/>
      <c r="J11758" s="9"/>
      <c r="K11758" s="9"/>
    </row>
    <row r="11759" spans="1:11" x14ac:dyDescent="0.25">
      <c r="A11759" s="2"/>
      <c r="B11759" s="2"/>
      <c r="C11759" s="2"/>
      <c r="E11759" s="2"/>
      <c r="G11759" s="2"/>
      <c r="H11759" s="6"/>
      <c r="I11759" s="9"/>
      <c r="J11759" s="9"/>
      <c r="K11759" s="9"/>
    </row>
    <row r="11760" spans="1:11" x14ac:dyDescent="0.25">
      <c r="A11760" s="2"/>
      <c r="B11760" s="2"/>
      <c r="C11760" s="2"/>
      <c r="E11760" s="2"/>
      <c r="G11760" s="2"/>
      <c r="H11760" s="6"/>
      <c r="I11760" s="9"/>
      <c r="J11760" s="9"/>
      <c r="K11760" s="9"/>
    </row>
    <row r="11761" spans="1:11" x14ac:dyDescent="0.25">
      <c r="A11761" s="2"/>
      <c r="B11761" s="2"/>
      <c r="C11761" s="2"/>
      <c r="E11761" s="2"/>
      <c r="G11761" s="2"/>
      <c r="H11761" s="6"/>
      <c r="I11761" s="9"/>
      <c r="J11761" s="9"/>
      <c r="K11761" s="9"/>
    </row>
    <row r="11762" spans="1:11" x14ac:dyDescent="0.25">
      <c r="A11762" s="2"/>
      <c r="B11762" s="2"/>
      <c r="C11762" s="2"/>
      <c r="E11762" s="2"/>
      <c r="G11762" s="2"/>
      <c r="H11762" s="6"/>
      <c r="I11762" s="9"/>
      <c r="J11762" s="9"/>
      <c r="K11762" s="9"/>
    </row>
    <row r="11763" spans="1:11" x14ac:dyDescent="0.25">
      <c r="A11763" s="2"/>
      <c r="B11763" s="2"/>
      <c r="C11763" s="2"/>
      <c r="E11763" s="2"/>
      <c r="G11763" s="2"/>
      <c r="H11763" s="6"/>
      <c r="I11763" s="9"/>
      <c r="J11763" s="9"/>
      <c r="K11763" s="9"/>
    </row>
    <row r="11764" spans="1:11" x14ac:dyDescent="0.25">
      <c r="A11764" s="2"/>
      <c r="B11764" s="2"/>
      <c r="C11764" s="2"/>
      <c r="E11764" s="2"/>
      <c r="G11764" s="2"/>
      <c r="H11764" s="6"/>
      <c r="I11764" s="9"/>
      <c r="J11764" s="9"/>
      <c r="K11764" s="9"/>
    </row>
    <row r="11765" spans="1:11" x14ac:dyDescent="0.25">
      <c r="A11765" s="2"/>
      <c r="B11765" s="2"/>
      <c r="C11765" s="2"/>
      <c r="E11765" s="2"/>
      <c r="G11765" s="2"/>
      <c r="H11765" s="6"/>
      <c r="I11765" s="9"/>
      <c r="J11765" s="9"/>
      <c r="K11765" s="9"/>
    </row>
    <row r="11766" spans="1:11" x14ac:dyDescent="0.25">
      <c r="A11766" s="2"/>
      <c r="B11766" s="2"/>
      <c r="C11766" s="2"/>
      <c r="E11766" s="2"/>
      <c r="G11766" s="2"/>
      <c r="H11766" s="6"/>
      <c r="I11766" s="9"/>
      <c r="J11766" s="9"/>
      <c r="K11766" s="9"/>
    </row>
    <row r="11767" spans="1:11" x14ac:dyDescent="0.25">
      <c r="A11767" s="2"/>
      <c r="B11767" s="2"/>
      <c r="C11767" s="2"/>
      <c r="E11767" s="2"/>
      <c r="G11767" s="2"/>
      <c r="H11767" s="6"/>
      <c r="I11767" s="9"/>
      <c r="J11767" s="9"/>
      <c r="K11767" s="9"/>
    </row>
    <row r="11768" spans="1:11" x14ac:dyDescent="0.25">
      <c r="A11768" s="2"/>
      <c r="B11768" s="2"/>
      <c r="C11768" s="2"/>
      <c r="E11768" s="2"/>
      <c r="G11768" s="2"/>
      <c r="H11768" s="6"/>
      <c r="I11768" s="9"/>
      <c r="J11768" s="9"/>
      <c r="K11768" s="9"/>
    </row>
    <row r="11769" spans="1:11" x14ac:dyDescent="0.25">
      <c r="A11769" s="2"/>
      <c r="B11769" s="2"/>
      <c r="C11769" s="2"/>
      <c r="E11769" s="2"/>
      <c r="G11769" s="2"/>
      <c r="H11769" s="6"/>
      <c r="I11769" s="9"/>
      <c r="J11769" s="9"/>
      <c r="K11769" s="9"/>
    </row>
    <row r="11770" spans="1:11" x14ac:dyDescent="0.25">
      <c r="A11770" s="2"/>
      <c r="B11770" s="2"/>
      <c r="C11770" s="2"/>
      <c r="E11770" s="2"/>
      <c r="G11770" s="2"/>
      <c r="H11770" s="6"/>
      <c r="I11770" s="9"/>
      <c r="J11770" s="9"/>
      <c r="K11770" s="9"/>
    </row>
    <row r="11771" spans="1:11" x14ac:dyDescent="0.25">
      <c r="A11771" s="2"/>
      <c r="B11771" s="2"/>
      <c r="C11771" s="2"/>
      <c r="E11771" s="2"/>
      <c r="G11771" s="2"/>
      <c r="H11771" s="6"/>
      <c r="I11771" s="9"/>
      <c r="J11771" s="9"/>
      <c r="K11771" s="9"/>
    </row>
    <row r="11772" spans="1:11" x14ac:dyDescent="0.25">
      <c r="A11772" s="2"/>
      <c r="B11772" s="2"/>
      <c r="C11772" s="2"/>
      <c r="E11772" s="2"/>
      <c r="G11772" s="2"/>
      <c r="H11772" s="6"/>
      <c r="I11772" s="9"/>
      <c r="J11772" s="9"/>
      <c r="K11772" s="9"/>
    </row>
    <row r="11773" spans="1:11" x14ac:dyDescent="0.25">
      <c r="A11773" s="2"/>
      <c r="B11773" s="2"/>
      <c r="C11773" s="2"/>
      <c r="E11773" s="2"/>
      <c r="G11773" s="2"/>
      <c r="H11773" s="6"/>
      <c r="I11773" s="9"/>
      <c r="J11773" s="9"/>
      <c r="K11773" s="9"/>
    </row>
    <row r="11774" spans="1:11" x14ac:dyDescent="0.25">
      <c r="A11774" s="2"/>
      <c r="B11774" s="2"/>
      <c r="C11774" s="2"/>
      <c r="E11774" s="2"/>
      <c r="G11774" s="2"/>
      <c r="H11774" s="6"/>
      <c r="I11774" s="9"/>
      <c r="J11774" s="9"/>
      <c r="K11774" s="9"/>
    </row>
    <row r="11775" spans="1:11" x14ac:dyDescent="0.25">
      <c r="A11775" s="2"/>
      <c r="B11775" s="2"/>
      <c r="C11775" s="2"/>
      <c r="E11775" s="2"/>
      <c r="G11775" s="2"/>
      <c r="H11775" s="6"/>
      <c r="I11775" s="9"/>
      <c r="J11775" s="9"/>
      <c r="K11775" s="9"/>
    </row>
    <row r="11776" spans="1:11" x14ac:dyDescent="0.25">
      <c r="A11776" s="2"/>
      <c r="B11776" s="2"/>
      <c r="C11776" s="2"/>
      <c r="E11776" s="2"/>
      <c r="G11776" s="2"/>
      <c r="H11776" s="6"/>
      <c r="I11776" s="9"/>
      <c r="J11776" s="9"/>
      <c r="K11776" s="9"/>
    </row>
    <row r="11777" spans="1:11" x14ac:dyDescent="0.25">
      <c r="A11777" s="2"/>
      <c r="B11777" s="2"/>
      <c r="C11777" s="2"/>
      <c r="E11777" s="2"/>
      <c r="G11777" s="2"/>
      <c r="H11777" s="6"/>
      <c r="I11777" s="9"/>
      <c r="J11777" s="9"/>
      <c r="K11777" s="9"/>
    </row>
    <row r="11778" spans="1:11" x14ac:dyDescent="0.25">
      <c r="A11778" s="2"/>
      <c r="B11778" s="2"/>
      <c r="C11778" s="2"/>
      <c r="E11778" s="2"/>
      <c r="G11778" s="2"/>
      <c r="H11778" s="6"/>
      <c r="I11778" s="9"/>
      <c r="J11778" s="9"/>
      <c r="K11778" s="9"/>
    </row>
    <row r="11779" spans="1:11" x14ac:dyDescent="0.25">
      <c r="A11779" s="2"/>
      <c r="B11779" s="2"/>
      <c r="C11779" s="2"/>
      <c r="E11779" s="2"/>
      <c r="G11779" s="2"/>
      <c r="H11779" s="6"/>
      <c r="I11779" s="9"/>
      <c r="J11779" s="9"/>
      <c r="K11779" s="9"/>
    </row>
    <row r="11780" spans="1:11" x14ac:dyDescent="0.25">
      <c r="A11780" s="2"/>
      <c r="B11780" s="2"/>
      <c r="C11780" s="2"/>
      <c r="E11780" s="2"/>
      <c r="G11780" s="2"/>
      <c r="H11780" s="6"/>
      <c r="I11780" s="9"/>
      <c r="J11780" s="9"/>
      <c r="K11780" s="9"/>
    </row>
    <row r="11781" spans="1:11" x14ac:dyDescent="0.25">
      <c r="A11781" s="2"/>
      <c r="B11781" s="2"/>
      <c r="C11781" s="2"/>
      <c r="E11781" s="2"/>
      <c r="G11781" s="2"/>
      <c r="H11781" s="6"/>
      <c r="I11781" s="9"/>
      <c r="J11781" s="9"/>
      <c r="K11781" s="9"/>
    </row>
    <row r="11782" spans="1:11" x14ac:dyDescent="0.25">
      <c r="A11782" s="2"/>
      <c r="B11782" s="2"/>
      <c r="C11782" s="2"/>
      <c r="E11782" s="2"/>
      <c r="G11782" s="2"/>
      <c r="H11782" s="6"/>
      <c r="I11782" s="9"/>
      <c r="J11782" s="9"/>
      <c r="K11782" s="9"/>
    </row>
    <row r="11783" spans="1:11" x14ac:dyDescent="0.25">
      <c r="A11783" s="2"/>
      <c r="B11783" s="2"/>
      <c r="C11783" s="2"/>
      <c r="E11783" s="2"/>
      <c r="G11783" s="2"/>
      <c r="H11783" s="6"/>
      <c r="I11783" s="9"/>
      <c r="J11783" s="9"/>
      <c r="K11783" s="9"/>
    </row>
    <row r="11784" spans="1:11" x14ac:dyDescent="0.25">
      <c r="A11784" s="2"/>
      <c r="B11784" s="2"/>
      <c r="C11784" s="2"/>
      <c r="E11784" s="2"/>
      <c r="G11784" s="2"/>
      <c r="H11784" s="6"/>
      <c r="I11784" s="9"/>
      <c r="J11784" s="9"/>
      <c r="K11784" s="9"/>
    </row>
    <row r="11785" spans="1:11" x14ac:dyDescent="0.25">
      <c r="A11785" s="2"/>
      <c r="B11785" s="2"/>
      <c r="C11785" s="2"/>
      <c r="E11785" s="2"/>
      <c r="G11785" s="2"/>
      <c r="H11785" s="6"/>
      <c r="I11785" s="9"/>
      <c r="J11785" s="9"/>
      <c r="K11785" s="9"/>
    </row>
    <row r="11786" spans="1:11" x14ac:dyDescent="0.25">
      <c r="A11786" s="2"/>
      <c r="B11786" s="2"/>
      <c r="C11786" s="2"/>
      <c r="E11786" s="2"/>
      <c r="G11786" s="2"/>
      <c r="H11786" s="6"/>
      <c r="I11786" s="9"/>
      <c r="J11786" s="9"/>
      <c r="K11786" s="9"/>
    </row>
    <row r="11787" spans="1:11" x14ac:dyDescent="0.25">
      <c r="A11787" s="2"/>
      <c r="B11787" s="2"/>
      <c r="C11787" s="2"/>
      <c r="E11787" s="2"/>
      <c r="G11787" s="2"/>
      <c r="H11787" s="6"/>
      <c r="I11787" s="9"/>
      <c r="J11787" s="9"/>
      <c r="K11787" s="9"/>
    </row>
    <row r="11788" spans="1:11" x14ac:dyDescent="0.25">
      <c r="A11788" s="2"/>
      <c r="B11788" s="2"/>
      <c r="C11788" s="2"/>
      <c r="E11788" s="2"/>
      <c r="G11788" s="2"/>
      <c r="H11788" s="6"/>
      <c r="I11788" s="9"/>
      <c r="J11788" s="9"/>
      <c r="K11788" s="9"/>
    </row>
    <row r="11789" spans="1:11" x14ac:dyDescent="0.25">
      <c r="A11789" s="2"/>
      <c r="B11789" s="2"/>
      <c r="C11789" s="2"/>
      <c r="E11789" s="2"/>
      <c r="G11789" s="2"/>
      <c r="H11789" s="6"/>
      <c r="I11789" s="9"/>
      <c r="J11789" s="9"/>
      <c r="K11789" s="9"/>
    </row>
    <row r="11790" spans="1:11" x14ac:dyDescent="0.25">
      <c r="A11790" s="2"/>
      <c r="B11790" s="2"/>
      <c r="C11790" s="2"/>
      <c r="E11790" s="2"/>
      <c r="G11790" s="2"/>
      <c r="H11790" s="6"/>
      <c r="I11790" s="9"/>
      <c r="J11790" s="9"/>
      <c r="K11790" s="9"/>
    </row>
    <row r="11791" spans="1:11" x14ac:dyDescent="0.25">
      <c r="A11791" s="2"/>
      <c r="B11791" s="2"/>
      <c r="C11791" s="2"/>
      <c r="E11791" s="2"/>
      <c r="G11791" s="2"/>
      <c r="H11791" s="6"/>
      <c r="I11791" s="9"/>
      <c r="J11791" s="9"/>
      <c r="K11791" s="9"/>
    </row>
    <row r="11792" spans="1:11" x14ac:dyDescent="0.25">
      <c r="A11792" s="2"/>
      <c r="B11792" s="2"/>
      <c r="C11792" s="2"/>
      <c r="E11792" s="2"/>
      <c r="G11792" s="2"/>
      <c r="H11792" s="6"/>
      <c r="I11792" s="9"/>
      <c r="J11792" s="9"/>
      <c r="K11792" s="9"/>
    </row>
    <row r="11793" spans="1:11" x14ac:dyDescent="0.25">
      <c r="A11793" s="2"/>
      <c r="B11793" s="2"/>
      <c r="C11793" s="2"/>
      <c r="E11793" s="2"/>
      <c r="G11793" s="2"/>
      <c r="H11793" s="6"/>
      <c r="I11793" s="9"/>
      <c r="J11793" s="9"/>
      <c r="K11793" s="9"/>
    </row>
    <row r="11794" spans="1:11" x14ac:dyDescent="0.25">
      <c r="A11794" s="2"/>
      <c r="B11794" s="2"/>
      <c r="C11794" s="2"/>
      <c r="E11794" s="2"/>
      <c r="G11794" s="2"/>
      <c r="H11794" s="6"/>
      <c r="I11794" s="9"/>
      <c r="J11794" s="9"/>
      <c r="K11794" s="9"/>
    </row>
    <row r="11795" spans="1:11" x14ac:dyDescent="0.25">
      <c r="A11795" s="2"/>
      <c r="B11795" s="2"/>
      <c r="C11795" s="2"/>
      <c r="E11795" s="2"/>
      <c r="G11795" s="2"/>
      <c r="H11795" s="6"/>
      <c r="I11795" s="9"/>
      <c r="J11795" s="9"/>
      <c r="K11795" s="9"/>
    </row>
    <row r="11796" spans="1:11" x14ac:dyDescent="0.25">
      <c r="A11796" s="2"/>
      <c r="B11796" s="2"/>
      <c r="C11796" s="2"/>
      <c r="E11796" s="2"/>
      <c r="G11796" s="2"/>
      <c r="H11796" s="6"/>
      <c r="I11796" s="9"/>
      <c r="J11796" s="9"/>
      <c r="K11796" s="9"/>
    </row>
    <row r="11797" spans="1:11" x14ac:dyDescent="0.25">
      <c r="A11797" s="2"/>
      <c r="B11797" s="2"/>
      <c r="C11797" s="2"/>
      <c r="E11797" s="2"/>
      <c r="G11797" s="2"/>
      <c r="H11797" s="6"/>
      <c r="I11797" s="9"/>
      <c r="J11797" s="9"/>
      <c r="K11797" s="9"/>
    </row>
    <row r="11798" spans="1:11" x14ac:dyDescent="0.25">
      <c r="A11798" s="2"/>
      <c r="B11798" s="2"/>
      <c r="C11798" s="2"/>
      <c r="E11798" s="2"/>
      <c r="G11798" s="2"/>
      <c r="H11798" s="6"/>
      <c r="I11798" s="9"/>
      <c r="J11798" s="9"/>
      <c r="K11798" s="9"/>
    </row>
    <row r="11799" spans="1:11" x14ac:dyDescent="0.25">
      <c r="A11799" s="2"/>
      <c r="B11799" s="2"/>
      <c r="C11799" s="2"/>
      <c r="E11799" s="2"/>
      <c r="G11799" s="2"/>
      <c r="H11799" s="6"/>
      <c r="I11799" s="9"/>
      <c r="J11799" s="9"/>
      <c r="K11799" s="9"/>
    </row>
    <row r="11800" spans="1:11" x14ac:dyDescent="0.25">
      <c r="A11800" s="2"/>
      <c r="B11800" s="2"/>
      <c r="C11800" s="2"/>
      <c r="E11800" s="2"/>
      <c r="G11800" s="2"/>
      <c r="H11800" s="6"/>
      <c r="I11800" s="9"/>
      <c r="J11800" s="9"/>
      <c r="K11800" s="9"/>
    </row>
    <row r="11801" spans="1:11" x14ac:dyDescent="0.25">
      <c r="A11801" s="2"/>
      <c r="B11801" s="2"/>
      <c r="C11801" s="2"/>
      <c r="E11801" s="2"/>
      <c r="G11801" s="2"/>
      <c r="H11801" s="6"/>
      <c r="I11801" s="9"/>
      <c r="J11801" s="9"/>
      <c r="K11801" s="9"/>
    </row>
    <row r="11802" spans="1:11" x14ac:dyDescent="0.25">
      <c r="A11802" s="2"/>
      <c r="B11802" s="2"/>
      <c r="C11802" s="2"/>
      <c r="E11802" s="2"/>
      <c r="G11802" s="2"/>
      <c r="H11802" s="6"/>
      <c r="I11802" s="9"/>
      <c r="J11802" s="9"/>
      <c r="K11802" s="9"/>
    </row>
    <row r="11803" spans="1:11" x14ac:dyDescent="0.25">
      <c r="A11803" s="2"/>
      <c r="B11803" s="2"/>
      <c r="C11803" s="2"/>
      <c r="E11803" s="2"/>
      <c r="G11803" s="2"/>
      <c r="H11803" s="6"/>
      <c r="I11803" s="9"/>
      <c r="J11803" s="9"/>
      <c r="K11803" s="9"/>
    </row>
    <row r="11804" spans="1:11" x14ac:dyDescent="0.25">
      <c r="A11804" s="2"/>
      <c r="B11804" s="2"/>
      <c r="C11804" s="2"/>
      <c r="E11804" s="2"/>
      <c r="G11804" s="2"/>
      <c r="H11804" s="6"/>
      <c r="I11804" s="9"/>
      <c r="J11804" s="9"/>
      <c r="K11804" s="9"/>
    </row>
    <row r="11805" spans="1:11" x14ac:dyDescent="0.25">
      <c r="A11805" s="2"/>
      <c r="B11805" s="2"/>
      <c r="C11805" s="2"/>
      <c r="E11805" s="2"/>
      <c r="G11805" s="2"/>
      <c r="H11805" s="6"/>
      <c r="I11805" s="9"/>
      <c r="J11805" s="9"/>
      <c r="K11805" s="9"/>
    </row>
    <row r="11806" spans="1:11" x14ac:dyDescent="0.25">
      <c r="A11806" s="2"/>
      <c r="B11806" s="2"/>
      <c r="C11806" s="2"/>
      <c r="E11806" s="2"/>
      <c r="G11806" s="2"/>
      <c r="H11806" s="6"/>
      <c r="I11806" s="9"/>
      <c r="J11806" s="9"/>
      <c r="K11806" s="9"/>
    </row>
    <row r="11807" spans="1:11" x14ac:dyDescent="0.25">
      <c r="A11807" s="2"/>
      <c r="B11807" s="2"/>
      <c r="C11807" s="2"/>
      <c r="E11807" s="2"/>
      <c r="G11807" s="2"/>
      <c r="H11807" s="6"/>
      <c r="I11807" s="9"/>
      <c r="J11807" s="9"/>
      <c r="K11807" s="9"/>
    </row>
    <row r="11808" spans="1:11" x14ac:dyDescent="0.25">
      <c r="A11808" s="2"/>
      <c r="B11808" s="2"/>
      <c r="C11808" s="2"/>
      <c r="E11808" s="2"/>
      <c r="G11808" s="2"/>
      <c r="H11808" s="6"/>
      <c r="I11808" s="9"/>
      <c r="J11808" s="9"/>
      <c r="K11808" s="9"/>
    </row>
    <row r="11809" spans="1:11" x14ac:dyDescent="0.25">
      <c r="A11809" s="2"/>
      <c r="B11809" s="2"/>
      <c r="C11809" s="2"/>
      <c r="E11809" s="2"/>
      <c r="G11809" s="2"/>
      <c r="H11809" s="6"/>
      <c r="I11809" s="9"/>
      <c r="J11809" s="9"/>
      <c r="K11809" s="9"/>
    </row>
    <row r="11810" spans="1:11" x14ac:dyDescent="0.25">
      <c r="A11810" s="2"/>
      <c r="B11810" s="2"/>
      <c r="C11810" s="2"/>
      <c r="E11810" s="2"/>
      <c r="G11810" s="2"/>
      <c r="H11810" s="6"/>
      <c r="I11810" s="9"/>
      <c r="J11810" s="9"/>
      <c r="K11810" s="9"/>
    </row>
    <row r="11811" spans="1:11" x14ac:dyDescent="0.25">
      <c r="A11811" s="2"/>
      <c r="B11811" s="2"/>
      <c r="C11811" s="2"/>
      <c r="E11811" s="2"/>
      <c r="G11811" s="2"/>
      <c r="H11811" s="6"/>
      <c r="I11811" s="9"/>
      <c r="J11811" s="9"/>
      <c r="K11811" s="9"/>
    </row>
    <row r="11812" spans="1:11" x14ac:dyDescent="0.25">
      <c r="A11812" s="2"/>
      <c r="B11812" s="2"/>
      <c r="C11812" s="2"/>
      <c r="E11812" s="2"/>
      <c r="G11812" s="2"/>
      <c r="H11812" s="6"/>
      <c r="I11812" s="9"/>
      <c r="J11812" s="9"/>
      <c r="K11812" s="9"/>
    </row>
    <row r="11813" spans="1:11" x14ac:dyDescent="0.25">
      <c r="A11813" s="2"/>
      <c r="B11813" s="2"/>
      <c r="C11813" s="2"/>
      <c r="E11813" s="2"/>
      <c r="G11813" s="2"/>
      <c r="H11813" s="6"/>
      <c r="I11813" s="9"/>
      <c r="J11813" s="9"/>
      <c r="K11813" s="9"/>
    </row>
    <row r="11814" spans="1:11" x14ac:dyDescent="0.25">
      <c r="A11814" s="2"/>
      <c r="B11814" s="2"/>
      <c r="C11814" s="2"/>
      <c r="E11814" s="2"/>
      <c r="G11814" s="2"/>
      <c r="H11814" s="6"/>
      <c r="I11814" s="9"/>
      <c r="J11814" s="9"/>
      <c r="K11814" s="9"/>
    </row>
    <row r="11815" spans="1:11" x14ac:dyDescent="0.25">
      <c r="A11815" s="2"/>
      <c r="B11815" s="2"/>
      <c r="C11815" s="2"/>
      <c r="E11815" s="2"/>
      <c r="G11815" s="2"/>
      <c r="H11815" s="6"/>
      <c r="I11815" s="9"/>
      <c r="J11815" s="9"/>
      <c r="K11815" s="9"/>
    </row>
    <row r="11816" spans="1:11" x14ac:dyDescent="0.25">
      <c r="A11816" s="2"/>
      <c r="B11816" s="2"/>
      <c r="C11816" s="2"/>
      <c r="E11816" s="2"/>
      <c r="G11816" s="2"/>
      <c r="H11816" s="6"/>
      <c r="I11816" s="9"/>
      <c r="J11816" s="9"/>
      <c r="K11816" s="9"/>
    </row>
    <row r="11817" spans="1:11" x14ac:dyDescent="0.25">
      <c r="A11817" s="2"/>
      <c r="B11817" s="2"/>
      <c r="C11817" s="2"/>
      <c r="E11817" s="2"/>
      <c r="G11817" s="2"/>
      <c r="H11817" s="6"/>
      <c r="I11817" s="9"/>
      <c r="J11817" s="9"/>
      <c r="K11817" s="9"/>
    </row>
    <row r="11818" spans="1:11" x14ac:dyDescent="0.25">
      <c r="A11818" s="2"/>
      <c r="B11818" s="2"/>
      <c r="C11818" s="2"/>
      <c r="E11818" s="2"/>
      <c r="G11818" s="2"/>
      <c r="H11818" s="6"/>
      <c r="I11818" s="9"/>
      <c r="J11818" s="9"/>
      <c r="K11818" s="9"/>
    </row>
    <row r="11819" spans="1:11" x14ac:dyDescent="0.25">
      <c r="A11819" s="2"/>
      <c r="B11819" s="2"/>
      <c r="C11819" s="2"/>
      <c r="E11819" s="2"/>
      <c r="G11819" s="2"/>
      <c r="H11819" s="6"/>
      <c r="I11819" s="9"/>
      <c r="J11819" s="9"/>
      <c r="K11819" s="9"/>
    </row>
    <row r="11820" spans="1:11" x14ac:dyDescent="0.25">
      <c r="A11820" s="2"/>
      <c r="B11820" s="2"/>
      <c r="C11820" s="2"/>
      <c r="E11820" s="2"/>
      <c r="G11820" s="2"/>
      <c r="H11820" s="6"/>
      <c r="I11820" s="9"/>
      <c r="J11820" s="9"/>
      <c r="K11820" s="9"/>
    </row>
    <row r="11821" spans="1:11" x14ac:dyDescent="0.25">
      <c r="A11821" s="2"/>
      <c r="B11821" s="2"/>
      <c r="C11821" s="2"/>
      <c r="E11821" s="2"/>
      <c r="G11821" s="2"/>
      <c r="H11821" s="6"/>
      <c r="I11821" s="9"/>
      <c r="J11821" s="9"/>
      <c r="K11821" s="9"/>
    </row>
    <row r="11822" spans="1:11" x14ac:dyDescent="0.25">
      <c r="A11822" s="2"/>
      <c r="B11822" s="2"/>
      <c r="C11822" s="2"/>
      <c r="E11822" s="2"/>
      <c r="G11822" s="2"/>
      <c r="H11822" s="6"/>
      <c r="I11822" s="9"/>
      <c r="J11822" s="9"/>
      <c r="K11822" s="9"/>
    </row>
    <row r="11823" spans="1:11" x14ac:dyDescent="0.25">
      <c r="A11823" s="2"/>
      <c r="B11823" s="2"/>
      <c r="C11823" s="2"/>
      <c r="E11823" s="2"/>
      <c r="G11823" s="2"/>
      <c r="H11823" s="6"/>
      <c r="I11823" s="9"/>
      <c r="J11823" s="9"/>
      <c r="K11823" s="9"/>
    </row>
    <row r="11824" spans="1:11" x14ac:dyDescent="0.25">
      <c r="A11824" s="2"/>
      <c r="B11824" s="2"/>
      <c r="C11824" s="2"/>
      <c r="E11824" s="2"/>
      <c r="G11824" s="2"/>
      <c r="H11824" s="6"/>
      <c r="I11824" s="9"/>
      <c r="J11824" s="9"/>
      <c r="K11824" s="9"/>
    </row>
    <row r="11825" spans="1:11" x14ac:dyDescent="0.25">
      <c r="A11825" s="2"/>
      <c r="B11825" s="2"/>
      <c r="C11825" s="2"/>
      <c r="E11825" s="2"/>
      <c r="G11825" s="2"/>
      <c r="H11825" s="6"/>
      <c r="I11825" s="9"/>
      <c r="J11825" s="9"/>
      <c r="K11825" s="9"/>
    </row>
    <row r="11826" spans="1:11" x14ac:dyDescent="0.25">
      <c r="A11826" s="2"/>
      <c r="B11826" s="2"/>
      <c r="C11826" s="2"/>
      <c r="E11826" s="2"/>
      <c r="G11826" s="2"/>
      <c r="H11826" s="6"/>
      <c r="I11826" s="9"/>
      <c r="J11826" s="9"/>
      <c r="K11826" s="9"/>
    </row>
    <row r="11827" spans="1:11" x14ac:dyDescent="0.25">
      <c r="A11827" s="2"/>
      <c r="B11827" s="2"/>
      <c r="C11827" s="2"/>
      <c r="E11827" s="2"/>
      <c r="G11827" s="2"/>
      <c r="H11827" s="6"/>
      <c r="I11827" s="9"/>
      <c r="J11827" s="9"/>
      <c r="K11827" s="9"/>
    </row>
    <row r="11828" spans="1:11" x14ac:dyDescent="0.25">
      <c r="A11828" s="2"/>
      <c r="B11828" s="2"/>
      <c r="C11828" s="2"/>
      <c r="E11828" s="2"/>
      <c r="G11828" s="2"/>
      <c r="H11828" s="6"/>
      <c r="I11828" s="9"/>
      <c r="J11828" s="9"/>
      <c r="K11828" s="9"/>
    </row>
    <row r="11829" spans="1:11" x14ac:dyDescent="0.25">
      <c r="A11829" s="2"/>
      <c r="B11829" s="2"/>
      <c r="C11829" s="2"/>
      <c r="E11829" s="2"/>
      <c r="G11829" s="2"/>
      <c r="H11829" s="6"/>
      <c r="I11829" s="9"/>
      <c r="J11829" s="9"/>
      <c r="K11829" s="9"/>
    </row>
    <row r="11830" spans="1:11" x14ac:dyDescent="0.25">
      <c r="A11830" s="2"/>
      <c r="B11830" s="2"/>
      <c r="C11830" s="2"/>
      <c r="E11830" s="2"/>
      <c r="G11830" s="2"/>
      <c r="H11830" s="6"/>
      <c r="I11830" s="9"/>
      <c r="J11830" s="9"/>
      <c r="K11830" s="9"/>
    </row>
    <row r="11831" spans="1:11" x14ac:dyDescent="0.25">
      <c r="A11831" s="2"/>
      <c r="B11831" s="2"/>
      <c r="C11831" s="2"/>
      <c r="E11831" s="2"/>
      <c r="G11831" s="2"/>
      <c r="H11831" s="6"/>
      <c r="I11831" s="9"/>
      <c r="J11831" s="9"/>
      <c r="K11831" s="9"/>
    </row>
    <row r="11832" spans="1:11" x14ac:dyDescent="0.25">
      <c r="A11832" s="2"/>
      <c r="B11832" s="2"/>
      <c r="C11832" s="2"/>
      <c r="E11832" s="2"/>
      <c r="G11832" s="2"/>
      <c r="H11832" s="6"/>
      <c r="I11832" s="9"/>
      <c r="J11832" s="9"/>
      <c r="K11832" s="9"/>
    </row>
    <row r="11833" spans="1:11" x14ac:dyDescent="0.25">
      <c r="A11833" s="2"/>
      <c r="B11833" s="2"/>
      <c r="C11833" s="2"/>
      <c r="E11833" s="2"/>
      <c r="G11833" s="2"/>
      <c r="H11833" s="6"/>
      <c r="I11833" s="9"/>
      <c r="J11833" s="9"/>
      <c r="K11833" s="9"/>
    </row>
    <row r="11834" spans="1:11" x14ac:dyDescent="0.25">
      <c r="A11834" s="2"/>
      <c r="B11834" s="2"/>
      <c r="C11834" s="2"/>
      <c r="E11834" s="2"/>
      <c r="G11834" s="2"/>
      <c r="H11834" s="6"/>
      <c r="I11834" s="9"/>
      <c r="J11834" s="9"/>
      <c r="K11834" s="9"/>
    </row>
    <row r="11835" spans="1:11" x14ac:dyDescent="0.25">
      <c r="A11835" s="2"/>
      <c r="B11835" s="2"/>
      <c r="C11835" s="2"/>
      <c r="E11835" s="2"/>
      <c r="G11835" s="2"/>
      <c r="H11835" s="6"/>
      <c r="I11835" s="9"/>
      <c r="J11835" s="9"/>
      <c r="K11835" s="9"/>
    </row>
    <row r="11836" spans="1:11" x14ac:dyDescent="0.25">
      <c r="A11836" s="2"/>
      <c r="B11836" s="2"/>
      <c r="C11836" s="2"/>
      <c r="E11836" s="2"/>
      <c r="G11836" s="2"/>
      <c r="H11836" s="6"/>
      <c r="I11836" s="9"/>
      <c r="J11836" s="9"/>
      <c r="K11836" s="9"/>
    </row>
    <row r="11837" spans="1:11" x14ac:dyDescent="0.25">
      <c r="A11837" s="2"/>
      <c r="B11837" s="2"/>
      <c r="C11837" s="2"/>
      <c r="E11837" s="2"/>
      <c r="G11837" s="2"/>
      <c r="H11837" s="6"/>
      <c r="I11837" s="9"/>
      <c r="J11837" s="9"/>
      <c r="K11837" s="9"/>
    </row>
    <row r="11838" spans="1:11" x14ac:dyDescent="0.25">
      <c r="A11838" s="2"/>
      <c r="B11838" s="2"/>
      <c r="C11838" s="2"/>
      <c r="E11838" s="2"/>
      <c r="G11838" s="2"/>
      <c r="H11838" s="6"/>
      <c r="I11838" s="9"/>
      <c r="J11838" s="9"/>
      <c r="K11838" s="9"/>
    </row>
    <row r="11839" spans="1:11" x14ac:dyDescent="0.25">
      <c r="A11839" s="2"/>
      <c r="B11839" s="2"/>
      <c r="C11839" s="2"/>
      <c r="E11839" s="2"/>
      <c r="G11839" s="2"/>
      <c r="H11839" s="6"/>
      <c r="I11839" s="9"/>
      <c r="J11839" s="9"/>
      <c r="K11839" s="9"/>
    </row>
    <row r="11840" spans="1:11" x14ac:dyDescent="0.25">
      <c r="A11840" s="2"/>
      <c r="B11840" s="2"/>
      <c r="C11840" s="2"/>
      <c r="E11840" s="2"/>
      <c r="G11840" s="2"/>
      <c r="H11840" s="6"/>
      <c r="I11840" s="9"/>
      <c r="J11840" s="9"/>
      <c r="K11840" s="9"/>
    </row>
    <row r="11841" spans="1:11" x14ac:dyDescent="0.25">
      <c r="A11841" s="2"/>
      <c r="B11841" s="2"/>
      <c r="C11841" s="2"/>
      <c r="E11841" s="2"/>
      <c r="G11841" s="2"/>
      <c r="H11841" s="6"/>
      <c r="I11841" s="9"/>
      <c r="J11841" s="9"/>
      <c r="K11841" s="9"/>
    </row>
    <row r="11842" spans="1:11" x14ac:dyDescent="0.25">
      <c r="A11842" s="2"/>
      <c r="B11842" s="2"/>
      <c r="C11842" s="2"/>
      <c r="E11842" s="2"/>
      <c r="G11842" s="2"/>
      <c r="H11842" s="6"/>
      <c r="I11842" s="9"/>
      <c r="J11842" s="9"/>
      <c r="K11842" s="9"/>
    </row>
    <row r="11843" spans="1:11" x14ac:dyDescent="0.25">
      <c r="A11843" s="2"/>
      <c r="B11843" s="2"/>
      <c r="C11843" s="2"/>
      <c r="E11843" s="2"/>
      <c r="G11843" s="2"/>
      <c r="H11843" s="6"/>
      <c r="I11843" s="9"/>
      <c r="J11843" s="9"/>
      <c r="K11843" s="9"/>
    </row>
    <row r="11844" spans="1:11" x14ac:dyDescent="0.25">
      <c r="A11844" s="2"/>
      <c r="B11844" s="2"/>
      <c r="C11844" s="2"/>
      <c r="E11844" s="2"/>
      <c r="G11844" s="2"/>
      <c r="H11844" s="6"/>
      <c r="I11844" s="9"/>
      <c r="J11844" s="9"/>
      <c r="K11844" s="9"/>
    </row>
    <row r="11845" spans="1:11" x14ac:dyDescent="0.25">
      <c r="A11845" s="2"/>
      <c r="B11845" s="2"/>
      <c r="C11845" s="2"/>
      <c r="E11845" s="2"/>
      <c r="G11845" s="2"/>
      <c r="H11845" s="6"/>
      <c r="I11845" s="9"/>
      <c r="J11845" s="9"/>
      <c r="K11845" s="9"/>
    </row>
    <row r="11846" spans="1:11" x14ac:dyDescent="0.25">
      <c r="A11846" s="2"/>
      <c r="B11846" s="2"/>
      <c r="C11846" s="2"/>
      <c r="E11846" s="2"/>
      <c r="G11846" s="2"/>
      <c r="H11846" s="6"/>
      <c r="I11846" s="9"/>
      <c r="J11846" s="9"/>
      <c r="K11846" s="9"/>
    </row>
    <row r="11847" spans="1:11" x14ac:dyDescent="0.25">
      <c r="A11847" s="2"/>
      <c r="B11847" s="2"/>
      <c r="C11847" s="2"/>
      <c r="E11847" s="2"/>
      <c r="G11847" s="2"/>
      <c r="H11847" s="6"/>
      <c r="I11847" s="9"/>
      <c r="J11847" s="9"/>
      <c r="K11847" s="9"/>
    </row>
    <row r="11848" spans="1:11" x14ac:dyDescent="0.25">
      <c r="A11848" s="2"/>
      <c r="B11848" s="2"/>
      <c r="C11848" s="2"/>
      <c r="E11848" s="2"/>
      <c r="G11848" s="2"/>
      <c r="H11848" s="6"/>
      <c r="I11848" s="9"/>
      <c r="J11848" s="9"/>
      <c r="K11848" s="9"/>
    </row>
    <row r="11849" spans="1:11" x14ac:dyDescent="0.25">
      <c r="A11849" s="2"/>
      <c r="B11849" s="2"/>
      <c r="C11849" s="2"/>
      <c r="E11849" s="2"/>
      <c r="G11849" s="2"/>
      <c r="H11849" s="6"/>
      <c r="I11849" s="9"/>
      <c r="J11849" s="9"/>
      <c r="K11849" s="9"/>
    </row>
    <row r="11850" spans="1:11" x14ac:dyDescent="0.25">
      <c r="A11850" s="2"/>
      <c r="B11850" s="2"/>
      <c r="C11850" s="2"/>
      <c r="E11850" s="2"/>
      <c r="G11850" s="2"/>
      <c r="H11850" s="6"/>
      <c r="I11850" s="9"/>
      <c r="J11850" s="9"/>
      <c r="K11850" s="9"/>
    </row>
    <row r="11851" spans="1:11" x14ac:dyDescent="0.25">
      <c r="A11851" s="2"/>
      <c r="B11851" s="2"/>
      <c r="C11851" s="2"/>
      <c r="E11851" s="2"/>
      <c r="G11851" s="2"/>
      <c r="H11851" s="6"/>
      <c r="I11851" s="9"/>
      <c r="J11851" s="9"/>
      <c r="K11851" s="9"/>
    </row>
    <row r="11852" spans="1:11" x14ac:dyDescent="0.25">
      <c r="A11852" s="2"/>
      <c r="B11852" s="2"/>
      <c r="C11852" s="2"/>
      <c r="E11852" s="2"/>
      <c r="G11852" s="2"/>
      <c r="H11852" s="6"/>
      <c r="I11852" s="9"/>
      <c r="J11852" s="9"/>
      <c r="K11852" s="9"/>
    </row>
    <row r="11853" spans="1:11" x14ac:dyDescent="0.25">
      <c r="A11853" s="2"/>
      <c r="B11853" s="2"/>
      <c r="C11853" s="2"/>
      <c r="E11853" s="2"/>
      <c r="G11853" s="2"/>
      <c r="H11853" s="6"/>
      <c r="I11853" s="9"/>
      <c r="J11853" s="9"/>
      <c r="K11853" s="9"/>
    </row>
    <row r="11854" spans="1:11" x14ac:dyDescent="0.25">
      <c r="A11854" s="2"/>
      <c r="B11854" s="2"/>
      <c r="C11854" s="2"/>
      <c r="E11854" s="2"/>
      <c r="G11854" s="2"/>
      <c r="H11854" s="6"/>
      <c r="I11854" s="9"/>
      <c r="J11854" s="9"/>
      <c r="K11854" s="9"/>
    </row>
    <row r="11855" spans="1:11" x14ac:dyDescent="0.25">
      <c r="A11855" s="2"/>
      <c r="B11855" s="2"/>
      <c r="C11855" s="2"/>
      <c r="E11855" s="2"/>
      <c r="G11855" s="2"/>
      <c r="H11855" s="6"/>
      <c r="I11855" s="9"/>
      <c r="J11855" s="9"/>
      <c r="K11855" s="9"/>
    </row>
    <row r="11856" spans="1:11" x14ac:dyDescent="0.25">
      <c r="A11856" s="2"/>
      <c r="B11856" s="2"/>
      <c r="C11856" s="2"/>
      <c r="E11856" s="2"/>
      <c r="G11856" s="2"/>
      <c r="H11856" s="6"/>
      <c r="I11856" s="9"/>
      <c r="J11856" s="9"/>
      <c r="K11856" s="9"/>
    </row>
    <row r="11857" spans="1:11" x14ac:dyDescent="0.25">
      <c r="A11857" s="2"/>
      <c r="B11857" s="2"/>
      <c r="C11857" s="2"/>
      <c r="E11857" s="2"/>
      <c r="G11857" s="2"/>
      <c r="H11857" s="6"/>
      <c r="I11857" s="9"/>
      <c r="J11857" s="9"/>
      <c r="K11857" s="9"/>
    </row>
    <row r="11858" spans="1:11" x14ac:dyDescent="0.25">
      <c r="A11858" s="2"/>
      <c r="B11858" s="2"/>
      <c r="C11858" s="2"/>
      <c r="E11858" s="2"/>
      <c r="G11858" s="2"/>
      <c r="H11858" s="6"/>
      <c r="I11858" s="9"/>
      <c r="J11858" s="9"/>
      <c r="K11858" s="9"/>
    </row>
    <row r="11859" spans="1:11" x14ac:dyDescent="0.25">
      <c r="A11859" s="2"/>
      <c r="B11859" s="2"/>
      <c r="C11859" s="2"/>
      <c r="E11859" s="2"/>
      <c r="G11859" s="2"/>
      <c r="H11859" s="6"/>
      <c r="I11859" s="9"/>
      <c r="J11859" s="9"/>
      <c r="K11859" s="9"/>
    </row>
    <row r="11860" spans="1:11" x14ac:dyDescent="0.25">
      <c r="A11860" s="2"/>
      <c r="B11860" s="2"/>
      <c r="C11860" s="2"/>
      <c r="E11860" s="2"/>
      <c r="G11860" s="2"/>
      <c r="H11860" s="6"/>
      <c r="I11860" s="9"/>
      <c r="J11860" s="9"/>
      <c r="K11860" s="9"/>
    </row>
    <row r="11861" spans="1:11" x14ac:dyDescent="0.25">
      <c r="A11861" s="2"/>
      <c r="B11861" s="2"/>
      <c r="C11861" s="2"/>
      <c r="E11861" s="2"/>
      <c r="G11861" s="2"/>
      <c r="H11861" s="6"/>
      <c r="I11861" s="9"/>
      <c r="J11861" s="9"/>
      <c r="K11861" s="9"/>
    </row>
    <row r="11862" spans="1:11" x14ac:dyDescent="0.25">
      <c r="A11862" s="2"/>
      <c r="B11862" s="2"/>
      <c r="C11862" s="2"/>
      <c r="E11862" s="2"/>
      <c r="G11862" s="2"/>
      <c r="H11862" s="6"/>
      <c r="I11862" s="9"/>
      <c r="J11862" s="9"/>
      <c r="K11862" s="9"/>
    </row>
    <row r="11863" spans="1:11" x14ac:dyDescent="0.25">
      <c r="A11863" s="2"/>
      <c r="B11863" s="2"/>
      <c r="C11863" s="2"/>
      <c r="E11863" s="2"/>
      <c r="G11863" s="2"/>
      <c r="H11863" s="6"/>
      <c r="I11863" s="9"/>
      <c r="J11863" s="9"/>
      <c r="K11863" s="9"/>
    </row>
    <row r="11864" spans="1:11" x14ac:dyDescent="0.25">
      <c r="A11864" s="2"/>
      <c r="B11864" s="2"/>
      <c r="C11864" s="2"/>
      <c r="E11864" s="2"/>
      <c r="G11864" s="2"/>
      <c r="H11864" s="6"/>
      <c r="I11864" s="9"/>
      <c r="J11864" s="9"/>
      <c r="K11864" s="9"/>
    </row>
    <row r="11865" spans="1:11" x14ac:dyDescent="0.25">
      <c r="A11865" s="2"/>
      <c r="B11865" s="2"/>
      <c r="C11865" s="2"/>
      <c r="E11865" s="2"/>
      <c r="G11865" s="2"/>
      <c r="H11865" s="6"/>
      <c r="I11865" s="9"/>
      <c r="J11865" s="9"/>
      <c r="K11865" s="9"/>
    </row>
    <row r="11866" spans="1:11" x14ac:dyDescent="0.25">
      <c r="A11866" s="2"/>
      <c r="B11866" s="2"/>
      <c r="C11866" s="2"/>
      <c r="E11866" s="2"/>
      <c r="G11866" s="2"/>
      <c r="H11866" s="6"/>
      <c r="I11866" s="9"/>
      <c r="J11866" s="9"/>
      <c r="K11866" s="9"/>
    </row>
    <row r="11867" spans="1:11" x14ac:dyDescent="0.25">
      <c r="A11867" s="2"/>
      <c r="B11867" s="2"/>
      <c r="C11867" s="2"/>
      <c r="E11867" s="2"/>
      <c r="G11867" s="2"/>
      <c r="H11867" s="6"/>
      <c r="I11867" s="9"/>
      <c r="J11867" s="9"/>
      <c r="K11867" s="9"/>
    </row>
    <row r="11868" spans="1:11" x14ac:dyDescent="0.25">
      <c r="A11868" s="2"/>
      <c r="B11868" s="2"/>
      <c r="C11868" s="2"/>
      <c r="E11868" s="2"/>
      <c r="G11868" s="2"/>
      <c r="H11868" s="6"/>
      <c r="I11868" s="9"/>
      <c r="J11868" s="9"/>
      <c r="K11868" s="9"/>
    </row>
    <row r="11869" spans="1:11" x14ac:dyDescent="0.25">
      <c r="A11869" s="2"/>
      <c r="B11869" s="2"/>
      <c r="C11869" s="2"/>
      <c r="E11869" s="2"/>
      <c r="G11869" s="2"/>
      <c r="H11869" s="6"/>
      <c r="I11869" s="9"/>
      <c r="J11869" s="9"/>
      <c r="K11869" s="9"/>
    </row>
    <row r="11870" spans="1:11" x14ac:dyDescent="0.25">
      <c r="A11870" s="2"/>
      <c r="B11870" s="2"/>
      <c r="C11870" s="2"/>
      <c r="E11870" s="2"/>
      <c r="G11870" s="2"/>
      <c r="H11870" s="6"/>
      <c r="I11870" s="9"/>
      <c r="J11870" s="9"/>
      <c r="K11870" s="9"/>
    </row>
    <row r="11871" spans="1:11" x14ac:dyDescent="0.25">
      <c r="A11871" s="2"/>
      <c r="B11871" s="2"/>
      <c r="C11871" s="2"/>
      <c r="E11871" s="2"/>
      <c r="G11871" s="2"/>
      <c r="H11871" s="6"/>
      <c r="I11871" s="9"/>
      <c r="J11871" s="9"/>
      <c r="K11871" s="9"/>
    </row>
    <row r="11872" spans="1:11" x14ac:dyDescent="0.25">
      <c r="A11872" s="2"/>
      <c r="B11872" s="2"/>
      <c r="C11872" s="2"/>
      <c r="E11872" s="2"/>
      <c r="G11872" s="2"/>
      <c r="H11872" s="6"/>
      <c r="I11872" s="9"/>
      <c r="J11872" s="9"/>
      <c r="K11872" s="9"/>
    </row>
    <row r="11873" spans="1:11" x14ac:dyDescent="0.25">
      <c r="A11873" s="2"/>
      <c r="B11873" s="2"/>
      <c r="C11873" s="2"/>
      <c r="E11873" s="2"/>
      <c r="G11873" s="2"/>
      <c r="H11873" s="6"/>
      <c r="I11873" s="9"/>
      <c r="J11873" s="9"/>
      <c r="K11873" s="9"/>
    </row>
    <row r="11874" spans="1:11" x14ac:dyDescent="0.25">
      <c r="A11874" s="2"/>
      <c r="B11874" s="2"/>
      <c r="C11874" s="2"/>
      <c r="E11874" s="2"/>
      <c r="G11874" s="2"/>
      <c r="H11874" s="6"/>
      <c r="I11874" s="9"/>
      <c r="J11874" s="9"/>
      <c r="K11874" s="9"/>
    </row>
    <row r="11875" spans="1:11" x14ac:dyDescent="0.25">
      <c r="A11875" s="2"/>
      <c r="B11875" s="2"/>
      <c r="C11875" s="2"/>
      <c r="E11875" s="2"/>
      <c r="G11875" s="2"/>
      <c r="H11875" s="6"/>
      <c r="I11875" s="9"/>
      <c r="J11875" s="9"/>
      <c r="K11875" s="9"/>
    </row>
    <row r="11876" spans="1:11" x14ac:dyDescent="0.25">
      <c r="A11876" s="2"/>
      <c r="B11876" s="2"/>
      <c r="C11876" s="2"/>
      <c r="E11876" s="2"/>
      <c r="G11876" s="2"/>
      <c r="H11876" s="6"/>
      <c r="I11876" s="9"/>
      <c r="J11876" s="9"/>
      <c r="K11876" s="9"/>
    </row>
    <row r="11877" spans="1:11" x14ac:dyDescent="0.25">
      <c r="A11877" s="2"/>
      <c r="B11877" s="2"/>
      <c r="C11877" s="2"/>
      <c r="E11877" s="2"/>
      <c r="G11877" s="2"/>
      <c r="H11877" s="6"/>
      <c r="I11877" s="9"/>
      <c r="J11877" s="9"/>
      <c r="K11877" s="9"/>
    </row>
    <row r="11878" spans="1:11" x14ac:dyDescent="0.25">
      <c r="A11878" s="2"/>
      <c r="B11878" s="2"/>
      <c r="C11878" s="2"/>
      <c r="E11878" s="2"/>
      <c r="G11878" s="2"/>
      <c r="H11878" s="6"/>
      <c r="I11878" s="9"/>
      <c r="J11878" s="9"/>
      <c r="K11878" s="9"/>
    </row>
    <row r="11879" spans="1:11" x14ac:dyDescent="0.25">
      <c r="A11879" s="2"/>
      <c r="B11879" s="2"/>
      <c r="C11879" s="2"/>
      <c r="E11879" s="2"/>
      <c r="G11879" s="2"/>
      <c r="H11879" s="6"/>
      <c r="I11879" s="9"/>
      <c r="J11879" s="9"/>
      <c r="K11879" s="9"/>
    </row>
    <row r="11880" spans="1:11" x14ac:dyDescent="0.25">
      <c r="A11880" s="2"/>
      <c r="B11880" s="2"/>
      <c r="C11880" s="2"/>
      <c r="E11880" s="2"/>
      <c r="G11880" s="2"/>
      <c r="H11880" s="6"/>
      <c r="I11880" s="9"/>
      <c r="J11880" s="9"/>
      <c r="K11880" s="9"/>
    </row>
    <row r="11881" spans="1:11" x14ac:dyDescent="0.25">
      <c r="A11881" s="2"/>
      <c r="B11881" s="2"/>
      <c r="C11881" s="2"/>
      <c r="E11881" s="2"/>
      <c r="G11881" s="2"/>
      <c r="H11881" s="6"/>
      <c r="I11881" s="9"/>
      <c r="J11881" s="9"/>
      <c r="K11881" s="9"/>
    </row>
    <row r="11882" spans="1:11" x14ac:dyDescent="0.25">
      <c r="A11882" s="2"/>
      <c r="B11882" s="2"/>
      <c r="C11882" s="2"/>
      <c r="E11882" s="2"/>
      <c r="G11882" s="2"/>
      <c r="H11882" s="6"/>
      <c r="I11882" s="9"/>
      <c r="J11882" s="9"/>
      <c r="K11882" s="9"/>
    </row>
    <row r="11883" spans="1:11" x14ac:dyDescent="0.25">
      <c r="A11883" s="2"/>
      <c r="B11883" s="2"/>
      <c r="C11883" s="2"/>
      <c r="E11883" s="2"/>
      <c r="G11883" s="2"/>
      <c r="H11883" s="6"/>
      <c r="I11883" s="9"/>
      <c r="J11883" s="9"/>
      <c r="K11883" s="9"/>
    </row>
    <row r="11884" spans="1:11" x14ac:dyDescent="0.25">
      <c r="A11884" s="2"/>
      <c r="B11884" s="2"/>
      <c r="C11884" s="2"/>
      <c r="E11884" s="2"/>
      <c r="G11884" s="2"/>
      <c r="H11884" s="6"/>
      <c r="I11884" s="9"/>
      <c r="J11884" s="9"/>
      <c r="K11884" s="9"/>
    </row>
    <row r="11885" spans="1:11" x14ac:dyDescent="0.25">
      <c r="A11885" s="2"/>
      <c r="B11885" s="2"/>
      <c r="C11885" s="2"/>
      <c r="E11885" s="2"/>
      <c r="G11885" s="2"/>
      <c r="H11885" s="6"/>
      <c r="I11885" s="9"/>
      <c r="J11885" s="9"/>
      <c r="K11885" s="9"/>
    </row>
    <row r="11886" spans="1:11" x14ac:dyDescent="0.25">
      <c r="A11886" s="2"/>
      <c r="B11886" s="2"/>
      <c r="C11886" s="2"/>
      <c r="E11886" s="2"/>
      <c r="G11886" s="2"/>
      <c r="H11886" s="6"/>
      <c r="I11886" s="9"/>
      <c r="J11886" s="9"/>
      <c r="K11886" s="9"/>
    </row>
    <row r="11887" spans="1:11" x14ac:dyDescent="0.25">
      <c r="A11887" s="2"/>
      <c r="B11887" s="2"/>
      <c r="C11887" s="2"/>
      <c r="E11887" s="2"/>
      <c r="G11887" s="2"/>
      <c r="H11887" s="6"/>
      <c r="I11887" s="9"/>
      <c r="J11887" s="9"/>
      <c r="K11887" s="9"/>
    </row>
    <row r="11888" spans="1:11" x14ac:dyDescent="0.25">
      <c r="A11888" s="2"/>
      <c r="B11888" s="2"/>
      <c r="C11888" s="2"/>
      <c r="E11888" s="2"/>
      <c r="G11888" s="2"/>
      <c r="H11888" s="6"/>
      <c r="I11888" s="9"/>
      <c r="J11888" s="9"/>
      <c r="K11888" s="9"/>
    </row>
    <row r="11889" spans="1:11" x14ac:dyDescent="0.25">
      <c r="A11889" s="2"/>
      <c r="B11889" s="2"/>
      <c r="C11889" s="2"/>
      <c r="E11889" s="2"/>
      <c r="G11889" s="2"/>
      <c r="H11889" s="6"/>
      <c r="I11889" s="9"/>
      <c r="J11889" s="9"/>
      <c r="K11889" s="9"/>
    </row>
    <row r="11890" spans="1:11" x14ac:dyDescent="0.25">
      <c r="A11890" s="2"/>
      <c r="B11890" s="2"/>
      <c r="C11890" s="2"/>
      <c r="E11890" s="2"/>
      <c r="G11890" s="2"/>
      <c r="H11890" s="6"/>
      <c r="I11890" s="9"/>
      <c r="J11890" s="9"/>
      <c r="K11890" s="9"/>
    </row>
    <row r="11891" spans="1:11" x14ac:dyDescent="0.25">
      <c r="A11891" s="2"/>
      <c r="B11891" s="2"/>
      <c r="C11891" s="2"/>
      <c r="E11891" s="2"/>
      <c r="G11891" s="2"/>
      <c r="H11891" s="6"/>
      <c r="I11891" s="9"/>
      <c r="J11891" s="9"/>
      <c r="K11891" s="9"/>
    </row>
    <row r="11892" spans="1:11" x14ac:dyDescent="0.25">
      <c r="A11892" s="2"/>
      <c r="B11892" s="2"/>
      <c r="C11892" s="2"/>
      <c r="E11892" s="2"/>
      <c r="G11892" s="2"/>
      <c r="H11892" s="6"/>
      <c r="I11892" s="9"/>
      <c r="J11892" s="9"/>
      <c r="K11892" s="9"/>
    </row>
    <row r="11893" spans="1:11" x14ac:dyDescent="0.25">
      <c r="A11893" s="2"/>
      <c r="B11893" s="2"/>
      <c r="C11893" s="2"/>
      <c r="E11893" s="2"/>
      <c r="G11893" s="2"/>
      <c r="H11893" s="6"/>
      <c r="I11893" s="9"/>
      <c r="J11893" s="9"/>
      <c r="K11893" s="9"/>
    </row>
    <row r="11894" spans="1:11" x14ac:dyDescent="0.25">
      <c r="A11894" s="2"/>
      <c r="B11894" s="2"/>
      <c r="C11894" s="2"/>
      <c r="E11894" s="2"/>
      <c r="G11894" s="2"/>
      <c r="H11894" s="6"/>
      <c r="I11894" s="9"/>
      <c r="J11894" s="9"/>
      <c r="K11894" s="9"/>
    </row>
    <row r="11895" spans="1:11" x14ac:dyDescent="0.25">
      <c r="A11895" s="2"/>
      <c r="B11895" s="2"/>
      <c r="C11895" s="2"/>
      <c r="E11895" s="2"/>
      <c r="G11895" s="2"/>
      <c r="H11895" s="6"/>
      <c r="I11895" s="9"/>
      <c r="J11895" s="9"/>
      <c r="K11895" s="9"/>
    </row>
    <row r="11896" spans="1:11" x14ac:dyDescent="0.25">
      <c r="A11896" s="2"/>
      <c r="B11896" s="2"/>
      <c r="C11896" s="2"/>
      <c r="E11896" s="2"/>
      <c r="G11896" s="2"/>
      <c r="H11896" s="6"/>
      <c r="I11896" s="9"/>
      <c r="J11896" s="9"/>
      <c r="K11896" s="9"/>
    </row>
    <row r="11897" spans="1:11" x14ac:dyDescent="0.25">
      <c r="A11897" s="2"/>
      <c r="B11897" s="2"/>
      <c r="C11897" s="2"/>
      <c r="E11897" s="2"/>
      <c r="G11897" s="2"/>
      <c r="H11897" s="6"/>
      <c r="I11897" s="9"/>
      <c r="J11897" s="9"/>
      <c r="K11897" s="9"/>
    </row>
    <row r="11898" spans="1:11" x14ac:dyDescent="0.25">
      <c r="A11898" s="2"/>
      <c r="B11898" s="2"/>
      <c r="C11898" s="2"/>
      <c r="E11898" s="2"/>
      <c r="G11898" s="2"/>
      <c r="H11898" s="6"/>
      <c r="I11898" s="9"/>
      <c r="J11898" s="9"/>
      <c r="K11898" s="9"/>
    </row>
    <row r="11899" spans="1:11" x14ac:dyDescent="0.25">
      <c r="A11899" s="2"/>
      <c r="B11899" s="2"/>
      <c r="C11899" s="2"/>
      <c r="E11899" s="2"/>
      <c r="G11899" s="2"/>
      <c r="H11899" s="6"/>
      <c r="I11899" s="9"/>
      <c r="J11899" s="9"/>
      <c r="K11899" s="9"/>
    </row>
    <row r="11900" spans="1:11" x14ac:dyDescent="0.25">
      <c r="A11900" s="2"/>
      <c r="B11900" s="2"/>
      <c r="C11900" s="2"/>
      <c r="E11900" s="2"/>
      <c r="G11900" s="2"/>
      <c r="H11900" s="6"/>
      <c r="I11900" s="9"/>
      <c r="J11900" s="9"/>
      <c r="K11900" s="9"/>
    </row>
    <row r="11901" spans="1:11" x14ac:dyDescent="0.25">
      <c r="A11901" s="2"/>
      <c r="B11901" s="2"/>
      <c r="C11901" s="2"/>
      <c r="E11901" s="2"/>
      <c r="G11901" s="2"/>
      <c r="H11901" s="6"/>
      <c r="I11901" s="9"/>
      <c r="J11901" s="9"/>
      <c r="K11901" s="9"/>
    </row>
    <row r="11902" spans="1:11" x14ac:dyDescent="0.25">
      <c r="A11902" s="2"/>
      <c r="B11902" s="2"/>
      <c r="C11902" s="2"/>
      <c r="E11902" s="2"/>
      <c r="G11902" s="2"/>
      <c r="H11902" s="6"/>
      <c r="I11902" s="9"/>
      <c r="J11902" s="9"/>
      <c r="K11902" s="9"/>
    </row>
    <row r="11903" spans="1:11" x14ac:dyDescent="0.25">
      <c r="A11903" s="2"/>
      <c r="B11903" s="2"/>
      <c r="C11903" s="2"/>
      <c r="E11903" s="2"/>
      <c r="G11903" s="2"/>
      <c r="H11903" s="6"/>
      <c r="I11903" s="9"/>
      <c r="J11903" s="9"/>
      <c r="K11903" s="9"/>
    </row>
    <row r="11904" spans="1:11" x14ac:dyDescent="0.25">
      <c r="A11904" s="2"/>
      <c r="B11904" s="2"/>
      <c r="C11904" s="2"/>
      <c r="E11904" s="2"/>
      <c r="G11904" s="2"/>
      <c r="H11904" s="6"/>
      <c r="I11904" s="9"/>
      <c r="J11904" s="9"/>
      <c r="K11904" s="9"/>
    </row>
    <row r="11905" spans="1:11" x14ac:dyDescent="0.25">
      <c r="A11905" s="2"/>
      <c r="B11905" s="2"/>
      <c r="C11905" s="2"/>
      <c r="E11905" s="2"/>
      <c r="G11905" s="2"/>
      <c r="H11905" s="6"/>
      <c r="I11905" s="9"/>
      <c r="J11905" s="9"/>
      <c r="K11905" s="9"/>
    </row>
    <row r="11906" spans="1:11" x14ac:dyDescent="0.25">
      <c r="A11906" s="2"/>
      <c r="B11906" s="2"/>
      <c r="C11906" s="2"/>
      <c r="E11906" s="2"/>
      <c r="G11906" s="2"/>
      <c r="H11906" s="6"/>
      <c r="I11906" s="9"/>
      <c r="J11906" s="9"/>
      <c r="K11906" s="9"/>
    </row>
    <row r="11907" spans="1:11" x14ac:dyDescent="0.25">
      <c r="A11907" s="2"/>
      <c r="B11907" s="2"/>
      <c r="C11907" s="2"/>
      <c r="E11907" s="2"/>
      <c r="G11907" s="2"/>
      <c r="H11907" s="6"/>
      <c r="I11907" s="9"/>
      <c r="J11907" s="9"/>
      <c r="K11907" s="9"/>
    </row>
    <row r="11908" spans="1:11" x14ac:dyDescent="0.25">
      <c r="A11908" s="2"/>
      <c r="B11908" s="2"/>
      <c r="C11908" s="2"/>
      <c r="E11908" s="2"/>
      <c r="G11908" s="2"/>
      <c r="H11908" s="6"/>
      <c r="I11908" s="9"/>
      <c r="J11908" s="9"/>
      <c r="K11908" s="9"/>
    </row>
    <row r="11909" spans="1:11" x14ac:dyDescent="0.25">
      <c r="A11909" s="2"/>
      <c r="B11909" s="2"/>
      <c r="C11909" s="2"/>
      <c r="E11909" s="2"/>
      <c r="G11909" s="2"/>
      <c r="H11909" s="6"/>
      <c r="I11909" s="9"/>
      <c r="J11909" s="9"/>
      <c r="K11909" s="9"/>
    </row>
    <row r="11910" spans="1:11" x14ac:dyDescent="0.25">
      <c r="A11910" s="2"/>
      <c r="B11910" s="2"/>
      <c r="C11910" s="2"/>
      <c r="E11910" s="2"/>
      <c r="G11910" s="2"/>
      <c r="H11910" s="6"/>
      <c r="I11910" s="9"/>
      <c r="J11910" s="9"/>
      <c r="K11910" s="9"/>
    </row>
    <row r="11911" spans="1:11" x14ac:dyDescent="0.25">
      <c r="A11911" s="2"/>
      <c r="B11911" s="2"/>
      <c r="C11911" s="2"/>
      <c r="E11911" s="2"/>
      <c r="G11911" s="2"/>
      <c r="H11911" s="6"/>
      <c r="I11911" s="9"/>
      <c r="J11911" s="9"/>
      <c r="K11911" s="9"/>
    </row>
    <row r="11912" spans="1:11" x14ac:dyDescent="0.25">
      <c r="A11912" s="2"/>
      <c r="B11912" s="2"/>
      <c r="C11912" s="2"/>
      <c r="E11912" s="2"/>
      <c r="G11912" s="2"/>
      <c r="H11912" s="6"/>
      <c r="I11912" s="9"/>
      <c r="J11912" s="9"/>
      <c r="K11912" s="9"/>
    </row>
    <row r="11913" spans="1:11" x14ac:dyDescent="0.25">
      <c r="A11913" s="2"/>
      <c r="B11913" s="2"/>
      <c r="C11913" s="2"/>
      <c r="E11913" s="2"/>
      <c r="G11913" s="2"/>
      <c r="H11913" s="6"/>
      <c r="I11913" s="9"/>
      <c r="J11913" s="9"/>
      <c r="K11913" s="9"/>
    </row>
    <row r="11914" spans="1:11" x14ac:dyDescent="0.25">
      <c r="A11914" s="2"/>
      <c r="B11914" s="2"/>
      <c r="C11914" s="2"/>
      <c r="E11914" s="2"/>
      <c r="G11914" s="2"/>
      <c r="H11914" s="6"/>
      <c r="I11914" s="9"/>
      <c r="J11914" s="9"/>
      <c r="K11914" s="9"/>
    </row>
    <row r="11915" spans="1:11" x14ac:dyDescent="0.25">
      <c r="A11915" s="2"/>
      <c r="B11915" s="2"/>
      <c r="C11915" s="2"/>
      <c r="E11915" s="2"/>
      <c r="G11915" s="2"/>
      <c r="H11915" s="6"/>
      <c r="I11915" s="9"/>
      <c r="J11915" s="9"/>
      <c r="K11915" s="9"/>
    </row>
    <row r="11916" spans="1:11" x14ac:dyDescent="0.25">
      <c r="A11916" s="2"/>
      <c r="B11916" s="2"/>
      <c r="C11916" s="2"/>
      <c r="E11916" s="2"/>
      <c r="G11916" s="2"/>
      <c r="H11916" s="6"/>
      <c r="I11916" s="9"/>
      <c r="J11916" s="9"/>
      <c r="K11916" s="9"/>
    </row>
    <row r="11917" spans="1:11" x14ac:dyDescent="0.25">
      <c r="A11917" s="2"/>
      <c r="B11917" s="2"/>
      <c r="C11917" s="2"/>
      <c r="E11917" s="2"/>
      <c r="G11917" s="2"/>
      <c r="H11917" s="6"/>
      <c r="I11917" s="9"/>
      <c r="J11917" s="9"/>
      <c r="K11917" s="9"/>
    </row>
    <row r="11918" spans="1:11" x14ac:dyDescent="0.25">
      <c r="A11918" s="2"/>
      <c r="B11918" s="2"/>
      <c r="C11918" s="2"/>
      <c r="E11918" s="2"/>
      <c r="G11918" s="2"/>
      <c r="H11918" s="6"/>
      <c r="I11918" s="9"/>
      <c r="J11918" s="9"/>
      <c r="K11918" s="9"/>
    </row>
    <row r="11919" spans="1:11" x14ac:dyDescent="0.25">
      <c r="A11919" s="2"/>
      <c r="B11919" s="2"/>
      <c r="C11919" s="2"/>
      <c r="E11919" s="2"/>
      <c r="G11919" s="2"/>
      <c r="H11919" s="6"/>
      <c r="I11919" s="9"/>
      <c r="J11919" s="9"/>
      <c r="K11919" s="9"/>
    </row>
    <row r="11920" spans="1:11" x14ac:dyDescent="0.25">
      <c r="A11920" s="2"/>
      <c r="B11920" s="2"/>
      <c r="C11920" s="2"/>
      <c r="E11920" s="2"/>
      <c r="G11920" s="2"/>
      <c r="H11920" s="6"/>
      <c r="I11920" s="9"/>
      <c r="J11920" s="9"/>
      <c r="K11920" s="9"/>
    </row>
    <row r="11921" spans="1:11" x14ac:dyDescent="0.25">
      <c r="A11921" s="2"/>
      <c r="B11921" s="2"/>
      <c r="C11921" s="2"/>
      <c r="E11921" s="2"/>
      <c r="G11921" s="2"/>
      <c r="H11921" s="6"/>
      <c r="I11921" s="9"/>
      <c r="J11921" s="9"/>
      <c r="K11921" s="9"/>
    </row>
    <row r="11922" spans="1:11" x14ac:dyDescent="0.25">
      <c r="A11922" s="2"/>
      <c r="B11922" s="2"/>
      <c r="C11922" s="2"/>
      <c r="E11922" s="2"/>
      <c r="G11922" s="2"/>
      <c r="H11922" s="6"/>
      <c r="I11922" s="9"/>
      <c r="J11922" s="9"/>
      <c r="K11922" s="9"/>
    </row>
    <row r="11923" spans="1:11" x14ac:dyDescent="0.25">
      <c r="A11923" s="2"/>
      <c r="B11923" s="2"/>
      <c r="C11923" s="2"/>
      <c r="E11923" s="2"/>
      <c r="G11923" s="2"/>
      <c r="H11923" s="6"/>
      <c r="I11923" s="9"/>
      <c r="J11923" s="9"/>
      <c r="K11923" s="9"/>
    </row>
    <row r="11924" spans="1:11" x14ac:dyDescent="0.25">
      <c r="A11924" s="2"/>
      <c r="B11924" s="2"/>
      <c r="C11924" s="2"/>
      <c r="E11924" s="2"/>
      <c r="G11924" s="2"/>
      <c r="H11924" s="6"/>
      <c r="I11924" s="9"/>
      <c r="J11924" s="9"/>
      <c r="K11924" s="9"/>
    </row>
    <row r="11925" spans="1:11" x14ac:dyDescent="0.25">
      <c r="A11925" s="2"/>
      <c r="B11925" s="2"/>
      <c r="C11925" s="2"/>
      <c r="E11925" s="2"/>
      <c r="G11925" s="2"/>
      <c r="H11925" s="6"/>
      <c r="I11925" s="9"/>
      <c r="J11925" s="9"/>
      <c r="K11925" s="9"/>
    </row>
    <row r="11926" spans="1:11" x14ac:dyDescent="0.25">
      <c r="A11926" s="2"/>
      <c r="B11926" s="2"/>
      <c r="C11926" s="2"/>
      <c r="E11926" s="2"/>
      <c r="G11926" s="2"/>
      <c r="H11926" s="6"/>
      <c r="I11926" s="9"/>
      <c r="J11926" s="9"/>
      <c r="K11926" s="9"/>
    </row>
    <row r="11927" spans="1:11" x14ac:dyDescent="0.25">
      <c r="A11927" s="2"/>
      <c r="B11927" s="2"/>
      <c r="C11927" s="2"/>
      <c r="E11927" s="2"/>
      <c r="G11927" s="2"/>
      <c r="H11927" s="6"/>
      <c r="I11927" s="9"/>
      <c r="J11927" s="9"/>
      <c r="K11927" s="9"/>
    </row>
    <row r="11928" spans="1:11" x14ac:dyDescent="0.25">
      <c r="A11928" s="2"/>
      <c r="B11928" s="2"/>
      <c r="C11928" s="2"/>
      <c r="E11928" s="2"/>
      <c r="G11928" s="2"/>
      <c r="H11928" s="6"/>
      <c r="I11928" s="9"/>
      <c r="J11928" s="9"/>
      <c r="K11928" s="9"/>
    </row>
    <row r="11929" spans="1:11" x14ac:dyDescent="0.25">
      <c r="A11929" s="2"/>
      <c r="B11929" s="2"/>
      <c r="C11929" s="2"/>
      <c r="E11929" s="2"/>
      <c r="G11929" s="2"/>
      <c r="H11929" s="6"/>
      <c r="I11929" s="9"/>
      <c r="J11929" s="9"/>
      <c r="K11929" s="9"/>
    </row>
    <row r="11930" spans="1:11" x14ac:dyDescent="0.25">
      <c r="A11930" s="2"/>
      <c r="B11930" s="2"/>
      <c r="C11930" s="2"/>
      <c r="E11930" s="2"/>
      <c r="G11930" s="2"/>
      <c r="H11930" s="6"/>
      <c r="I11930" s="9"/>
      <c r="J11930" s="9"/>
      <c r="K11930" s="9"/>
    </row>
    <row r="11931" spans="1:11" x14ac:dyDescent="0.25">
      <c r="A11931" s="2"/>
      <c r="B11931" s="2"/>
      <c r="C11931" s="2"/>
      <c r="E11931" s="2"/>
      <c r="G11931" s="2"/>
      <c r="H11931" s="6"/>
      <c r="I11931" s="9"/>
      <c r="J11931" s="9"/>
      <c r="K11931" s="9"/>
    </row>
    <row r="11932" spans="1:11" x14ac:dyDescent="0.25">
      <c r="A11932" s="2"/>
      <c r="B11932" s="2"/>
      <c r="C11932" s="2"/>
      <c r="E11932" s="2"/>
      <c r="G11932" s="2"/>
      <c r="H11932" s="6"/>
      <c r="I11932" s="9"/>
      <c r="J11932" s="9"/>
      <c r="K11932" s="9"/>
    </row>
    <row r="11933" spans="1:11" x14ac:dyDescent="0.25">
      <c r="A11933" s="2"/>
      <c r="B11933" s="2"/>
      <c r="C11933" s="2"/>
      <c r="E11933" s="2"/>
      <c r="G11933" s="2"/>
      <c r="H11933" s="6"/>
      <c r="I11933" s="9"/>
      <c r="J11933" s="9"/>
      <c r="K11933" s="9"/>
    </row>
    <row r="11934" spans="1:11" x14ac:dyDescent="0.25">
      <c r="A11934" s="2"/>
      <c r="B11934" s="2"/>
      <c r="C11934" s="2"/>
      <c r="E11934" s="2"/>
      <c r="G11934" s="2"/>
      <c r="H11934" s="6"/>
      <c r="I11934" s="9"/>
      <c r="J11934" s="9"/>
      <c r="K11934" s="9"/>
    </row>
    <row r="11935" spans="1:11" x14ac:dyDescent="0.25">
      <c r="A11935" s="2"/>
      <c r="B11935" s="2"/>
      <c r="C11935" s="2"/>
      <c r="E11935" s="2"/>
      <c r="G11935" s="2"/>
      <c r="H11935" s="6"/>
      <c r="I11935" s="9"/>
      <c r="J11935" s="9"/>
      <c r="K11935" s="9"/>
    </row>
    <row r="11936" spans="1:11" x14ac:dyDescent="0.25">
      <c r="A11936" s="2"/>
      <c r="B11936" s="2"/>
      <c r="C11936" s="2"/>
      <c r="E11936" s="2"/>
      <c r="G11936" s="2"/>
      <c r="H11936" s="6"/>
      <c r="I11936" s="9"/>
      <c r="J11936" s="9"/>
      <c r="K11936" s="9"/>
    </row>
    <row r="11937" spans="1:11" x14ac:dyDescent="0.25">
      <c r="A11937" s="2"/>
      <c r="B11937" s="2"/>
      <c r="C11937" s="2"/>
      <c r="E11937" s="2"/>
      <c r="G11937" s="2"/>
      <c r="H11937" s="6"/>
      <c r="I11937" s="9"/>
      <c r="J11937" s="9"/>
      <c r="K11937" s="9"/>
    </row>
    <row r="11938" spans="1:11" x14ac:dyDescent="0.25">
      <c r="A11938" s="2"/>
      <c r="B11938" s="2"/>
      <c r="C11938" s="2"/>
      <c r="E11938" s="2"/>
      <c r="G11938" s="2"/>
      <c r="H11938" s="6"/>
      <c r="I11938" s="9"/>
      <c r="J11938" s="9"/>
      <c r="K11938" s="9"/>
    </row>
    <row r="11939" spans="1:11" x14ac:dyDescent="0.25">
      <c r="A11939" s="2"/>
      <c r="B11939" s="2"/>
      <c r="C11939" s="2"/>
      <c r="E11939" s="2"/>
      <c r="G11939" s="2"/>
      <c r="H11939" s="6"/>
      <c r="I11939" s="9"/>
      <c r="J11939" s="9"/>
      <c r="K11939" s="9"/>
    </row>
    <row r="11940" spans="1:11" x14ac:dyDescent="0.25">
      <c r="A11940" s="2"/>
      <c r="B11940" s="2"/>
      <c r="C11940" s="2"/>
      <c r="E11940" s="2"/>
      <c r="G11940" s="2"/>
      <c r="H11940" s="6"/>
      <c r="I11940" s="9"/>
      <c r="J11940" s="9"/>
      <c r="K11940" s="9"/>
    </row>
    <row r="11941" spans="1:11" x14ac:dyDescent="0.25">
      <c r="A11941" s="2"/>
      <c r="B11941" s="2"/>
      <c r="C11941" s="2"/>
      <c r="E11941" s="2"/>
      <c r="G11941" s="2"/>
      <c r="H11941" s="6"/>
      <c r="I11941" s="9"/>
      <c r="J11941" s="9"/>
      <c r="K11941" s="9"/>
    </row>
    <row r="11942" spans="1:11" x14ac:dyDescent="0.25">
      <c r="A11942" s="2"/>
      <c r="B11942" s="2"/>
      <c r="C11942" s="2"/>
      <c r="E11942" s="2"/>
      <c r="G11942" s="2"/>
      <c r="H11942" s="6"/>
      <c r="I11942" s="9"/>
      <c r="J11942" s="9"/>
      <c r="K11942" s="9"/>
    </row>
    <row r="11943" spans="1:11" x14ac:dyDescent="0.25">
      <c r="A11943" s="2"/>
      <c r="B11943" s="2"/>
      <c r="C11943" s="2"/>
      <c r="E11943" s="2"/>
      <c r="G11943" s="2"/>
      <c r="H11943" s="6"/>
      <c r="I11943" s="9"/>
      <c r="J11943" s="9"/>
      <c r="K11943" s="9"/>
    </row>
    <row r="11944" spans="1:11" x14ac:dyDescent="0.25">
      <c r="A11944" s="2"/>
      <c r="B11944" s="2"/>
      <c r="C11944" s="2"/>
      <c r="E11944" s="2"/>
      <c r="G11944" s="2"/>
      <c r="H11944" s="6"/>
      <c r="I11944" s="9"/>
      <c r="J11944" s="9"/>
      <c r="K11944" s="9"/>
    </row>
    <row r="11945" spans="1:11" x14ac:dyDescent="0.25">
      <c r="A11945" s="2"/>
      <c r="B11945" s="2"/>
      <c r="C11945" s="2"/>
      <c r="E11945" s="2"/>
      <c r="G11945" s="2"/>
      <c r="H11945" s="6"/>
      <c r="I11945" s="9"/>
      <c r="J11945" s="9"/>
      <c r="K11945" s="9"/>
    </row>
    <row r="11946" spans="1:11" x14ac:dyDescent="0.25">
      <c r="A11946" s="2"/>
      <c r="B11946" s="2"/>
      <c r="C11946" s="2"/>
      <c r="E11946" s="2"/>
      <c r="G11946" s="2"/>
      <c r="H11946" s="6"/>
      <c r="I11946" s="9"/>
      <c r="J11946" s="9"/>
      <c r="K11946" s="9"/>
    </row>
    <row r="11947" spans="1:11" x14ac:dyDescent="0.25">
      <c r="A11947" s="2"/>
      <c r="B11947" s="2"/>
      <c r="C11947" s="2"/>
      <c r="E11947" s="2"/>
      <c r="G11947" s="2"/>
      <c r="H11947" s="6"/>
      <c r="I11947" s="9"/>
      <c r="J11947" s="9"/>
      <c r="K11947" s="9"/>
    </row>
    <row r="11948" spans="1:11" x14ac:dyDescent="0.25">
      <c r="A11948" s="2"/>
      <c r="B11948" s="2"/>
      <c r="C11948" s="2"/>
      <c r="E11948" s="2"/>
      <c r="G11948" s="2"/>
      <c r="H11948" s="6"/>
      <c r="I11948" s="9"/>
      <c r="J11948" s="9"/>
      <c r="K11948" s="9"/>
    </row>
    <row r="11949" spans="1:11" x14ac:dyDescent="0.25">
      <c r="A11949" s="2"/>
      <c r="B11949" s="2"/>
      <c r="C11949" s="2"/>
      <c r="E11949" s="2"/>
      <c r="G11949" s="2"/>
      <c r="H11949" s="6"/>
      <c r="I11949" s="9"/>
      <c r="J11949" s="9"/>
      <c r="K11949" s="9"/>
    </row>
    <row r="11950" spans="1:11" x14ac:dyDescent="0.25">
      <c r="A11950" s="2"/>
      <c r="B11950" s="2"/>
      <c r="C11950" s="2"/>
      <c r="E11950" s="2"/>
      <c r="G11950" s="2"/>
      <c r="H11950" s="6"/>
      <c r="I11950" s="9"/>
      <c r="J11950" s="9"/>
      <c r="K11950" s="9"/>
    </row>
    <row r="11951" spans="1:11" x14ac:dyDescent="0.25">
      <c r="A11951" s="2"/>
      <c r="B11951" s="2"/>
      <c r="C11951" s="2"/>
      <c r="E11951" s="2"/>
      <c r="G11951" s="2"/>
      <c r="H11951" s="6"/>
      <c r="I11951" s="9"/>
      <c r="J11951" s="9"/>
      <c r="K11951" s="9"/>
    </row>
    <row r="11952" spans="1:11" x14ac:dyDescent="0.25">
      <c r="A11952" s="2"/>
      <c r="B11952" s="2"/>
      <c r="C11952" s="2"/>
      <c r="E11952" s="2"/>
      <c r="G11952" s="2"/>
      <c r="H11952" s="6"/>
      <c r="I11952" s="9"/>
      <c r="J11952" s="9"/>
      <c r="K11952" s="9"/>
    </row>
    <row r="11953" spans="1:11" x14ac:dyDescent="0.25">
      <c r="A11953" s="2"/>
      <c r="B11953" s="2"/>
      <c r="C11953" s="2"/>
      <c r="E11953" s="2"/>
      <c r="G11953" s="2"/>
      <c r="H11953" s="6"/>
      <c r="I11953" s="9"/>
      <c r="J11953" s="9"/>
      <c r="K11953" s="9"/>
    </row>
    <row r="11954" spans="1:11" x14ac:dyDescent="0.25">
      <c r="A11954" s="2"/>
      <c r="B11954" s="2"/>
      <c r="C11954" s="2"/>
      <c r="E11954" s="2"/>
      <c r="G11954" s="2"/>
      <c r="H11954" s="6"/>
      <c r="I11954" s="9"/>
      <c r="J11954" s="9"/>
      <c r="K11954" s="9"/>
    </row>
    <row r="11955" spans="1:11" x14ac:dyDescent="0.25">
      <c r="A11955" s="2"/>
      <c r="B11955" s="2"/>
      <c r="C11955" s="2"/>
      <c r="E11955" s="2"/>
      <c r="G11955" s="2"/>
      <c r="H11955" s="6"/>
      <c r="I11955" s="9"/>
      <c r="J11955" s="9"/>
      <c r="K11955" s="9"/>
    </row>
    <row r="11956" spans="1:11" x14ac:dyDescent="0.25">
      <c r="A11956" s="2"/>
      <c r="B11956" s="2"/>
      <c r="C11956" s="2"/>
      <c r="E11956" s="2"/>
      <c r="G11956" s="2"/>
      <c r="H11956" s="6"/>
      <c r="I11956" s="9"/>
      <c r="J11956" s="9"/>
      <c r="K11956" s="9"/>
    </row>
    <row r="11957" spans="1:11" x14ac:dyDescent="0.25">
      <c r="A11957" s="2"/>
      <c r="B11957" s="2"/>
      <c r="C11957" s="2"/>
      <c r="E11957" s="2"/>
      <c r="G11957" s="2"/>
      <c r="H11957" s="6"/>
      <c r="I11957" s="9"/>
      <c r="J11957" s="9"/>
      <c r="K11957" s="9"/>
    </row>
    <row r="11958" spans="1:11" x14ac:dyDescent="0.25">
      <c r="A11958" s="2"/>
      <c r="B11958" s="2"/>
      <c r="C11958" s="2"/>
      <c r="E11958" s="2"/>
      <c r="G11958" s="2"/>
      <c r="H11958" s="6"/>
      <c r="I11958" s="9"/>
      <c r="J11958" s="9"/>
      <c r="K11958" s="9"/>
    </row>
    <row r="11959" spans="1:11" x14ac:dyDescent="0.25">
      <c r="A11959" s="2"/>
      <c r="B11959" s="2"/>
      <c r="C11959" s="2"/>
      <c r="E11959" s="2"/>
      <c r="G11959" s="2"/>
      <c r="H11959" s="6"/>
      <c r="I11959" s="9"/>
      <c r="J11959" s="9"/>
      <c r="K11959" s="9"/>
    </row>
    <row r="11960" spans="1:11" x14ac:dyDescent="0.25">
      <c r="A11960" s="2"/>
      <c r="B11960" s="2"/>
      <c r="C11960" s="2"/>
      <c r="E11960" s="2"/>
      <c r="G11960" s="2"/>
      <c r="H11960" s="6"/>
      <c r="I11960" s="9"/>
      <c r="J11960" s="9"/>
      <c r="K11960" s="9"/>
    </row>
    <row r="11961" spans="1:11" x14ac:dyDescent="0.25">
      <c r="A11961" s="2"/>
      <c r="B11961" s="2"/>
      <c r="C11961" s="2"/>
      <c r="E11961" s="2"/>
      <c r="G11961" s="2"/>
      <c r="H11961" s="6"/>
      <c r="I11961" s="9"/>
      <c r="J11961" s="9"/>
      <c r="K11961" s="9"/>
    </row>
    <row r="11962" spans="1:11" x14ac:dyDescent="0.25">
      <c r="A11962" s="2"/>
      <c r="B11962" s="2"/>
      <c r="C11962" s="2"/>
      <c r="E11962" s="2"/>
      <c r="G11962" s="2"/>
      <c r="H11962" s="6"/>
      <c r="I11962" s="9"/>
      <c r="J11962" s="9"/>
      <c r="K11962" s="9"/>
    </row>
    <row r="11963" spans="1:11" x14ac:dyDescent="0.25">
      <c r="A11963" s="2"/>
      <c r="B11963" s="2"/>
      <c r="C11963" s="2"/>
      <c r="E11963" s="2"/>
      <c r="G11963" s="2"/>
      <c r="H11963" s="6"/>
      <c r="I11963" s="9"/>
      <c r="J11963" s="9"/>
      <c r="K11963" s="9"/>
    </row>
    <row r="11964" spans="1:11" x14ac:dyDescent="0.25">
      <c r="A11964" s="2"/>
      <c r="B11964" s="2"/>
      <c r="C11964" s="2"/>
      <c r="E11964" s="2"/>
      <c r="G11964" s="2"/>
      <c r="H11964" s="6"/>
      <c r="I11964" s="9"/>
      <c r="J11964" s="9"/>
      <c r="K11964" s="9"/>
    </row>
    <row r="11965" spans="1:11" x14ac:dyDescent="0.25">
      <c r="A11965" s="2"/>
      <c r="B11965" s="2"/>
      <c r="C11965" s="2"/>
      <c r="E11965" s="2"/>
      <c r="G11965" s="2"/>
      <c r="H11965" s="6"/>
      <c r="I11965" s="9"/>
      <c r="J11965" s="9"/>
      <c r="K11965" s="9"/>
    </row>
    <row r="11966" spans="1:11" x14ac:dyDescent="0.25">
      <c r="A11966" s="2"/>
      <c r="B11966" s="2"/>
      <c r="C11966" s="2"/>
      <c r="E11966" s="2"/>
      <c r="G11966" s="2"/>
      <c r="H11966" s="6"/>
      <c r="I11966" s="9"/>
      <c r="J11966" s="9"/>
      <c r="K11966" s="9"/>
    </row>
    <row r="11967" spans="1:11" x14ac:dyDescent="0.25">
      <c r="A11967" s="2"/>
      <c r="B11967" s="2"/>
      <c r="C11967" s="2"/>
      <c r="E11967" s="2"/>
      <c r="G11967" s="2"/>
      <c r="H11967" s="6"/>
      <c r="I11967" s="9"/>
      <c r="J11967" s="9"/>
      <c r="K11967" s="9"/>
    </row>
    <row r="11968" spans="1:11" x14ac:dyDescent="0.25">
      <c r="A11968" s="2"/>
      <c r="B11968" s="2"/>
      <c r="C11968" s="2"/>
      <c r="E11968" s="2"/>
      <c r="G11968" s="2"/>
      <c r="H11968" s="6"/>
      <c r="I11968" s="9"/>
      <c r="J11968" s="9"/>
      <c r="K11968" s="9"/>
    </row>
    <row r="11969" spans="1:11" x14ac:dyDescent="0.25">
      <c r="A11969" s="2"/>
      <c r="B11969" s="2"/>
      <c r="C11969" s="2"/>
      <c r="E11969" s="2"/>
      <c r="G11969" s="2"/>
      <c r="H11969" s="6"/>
      <c r="I11969" s="9"/>
      <c r="J11969" s="9"/>
      <c r="K11969" s="9"/>
    </row>
    <row r="11970" spans="1:11" x14ac:dyDescent="0.25">
      <c r="A11970" s="2"/>
      <c r="B11970" s="2"/>
      <c r="C11970" s="2"/>
      <c r="E11970" s="2"/>
      <c r="G11970" s="2"/>
      <c r="H11970" s="6"/>
      <c r="I11970" s="9"/>
      <c r="J11970" s="9"/>
      <c r="K11970" s="9"/>
    </row>
    <row r="11971" spans="1:11" x14ac:dyDescent="0.25">
      <c r="A11971" s="2"/>
      <c r="B11971" s="2"/>
      <c r="C11971" s="2"/>
      <c r="E11971" s="2"/>
      <c r="G11971" s="2"/>
      <c r="H11971" s="6"/>
      <c r="I11971" s="9"/>
      <c r="J11971" s="9"/>
      <c r="K11971" s="9"/>
    </row>
    <row r="11972" spans="1:11" x14ac:dyDescent="0.25">
      <c r="A11972" s="2"/>
      <c r="B11972" s="2"/>
      <c r="C11972" s="2"/>
      <c r="E11972" s="2"/>
      <c r="G11972" s="2"/>
      <c r="H11972" s="6"/>
      <c r="I11972" s="9"/>
      <c r="J11972" s="9"/>
      <c r="K11972" s="9"/>
    </row>
    <row r="11973" spans="1:11" x14ac:dyDescent="0.25">
      <c r="A11973" s="2"/>
      <c r="B11973" s="2"/>
      <c r="C11973" s="2"/>
      <c r="E11973" s="2"/>
      <c r="G11973" s="2"/>
      <c r="H11973" s="6"/>
      <c r="I11973" s="9"/>
      <c r="J11973" s="9"/>
      <c r="K11973" s="9"/>
    </row>
    <row r="11974" spans="1:11" x14ac:dyDescent="0.25">
      <c r="A11974" s="2"/>
      <c r="B11974" s="2"/>
      <c r="C11974" s="2"/>
      <c r="E11974" s="2"/>
      <c r="G11974" s="2"/>
      <c r="H11974" s="6"/>
      <c r="I11974" s="9"/>
      <c r="J11974" s="9"/>
      <c r="K11974" s="9"/>
    </row>
    <row r="11975" spans="1:11" x14ac:dyDescent="0.25">
      <c r="A11975" s="2"/>
      <c r="B11975" s="2"/>
      <c r="C11975" s="2"/>
      <c r="E11975" s="2"/>
      <c r="G11975" s="2"/>
      <c r="H11975" s="6"/>
      <c r="I11975" s="9"/>
      <c r="J11975" s="9"/>
      <c r="K11975" s="9"/>
    </row>
    <row r="11976" spans="1:11" x14ac:dyDescent="0.25">
      <c r="A11976" s="2"/>
      <c r="B11976" s="2"/>
      <c r="C11976" s="2"/>
      <c r="E11976" s="2"/>
      <c r="G11976" s="2"/>
      <c r="H11976" s="6"/>
      <c r="I11976" s="9"/>
      <c r="J11976" s="9"/>
      <c r="K11976" s="9"/>
    </row>
    <row r="11977" spans="1:11" x14ac:dyDescent="0.25">
      <c r="A11977" s="2"/>
      <c r="B11977" s="2"/>
      <c r="C11977" s="2"/>
      <c r="E11977" s="2"/>
      <c r="G11977" s="2"/>
      <c r="H11977" s="6"/>
      <c r="I11977" s="9"/>
      <c r="J11977" s="9"/>
      <c r="K11977" s="9"/>
    </row>
    <row r="11978" spans="1:11" x14ac:dyDescent="0.25">
      <c r="A11978" s="2"/>
      <c r="B11978" s="2"/>
      <c r="C11978" s="2"/>
      <c r="E11978" s="2"/>
      <c r="G11978" s="2"/>
      <c r="H11978" s="6"/>
      <c r="I11978" s="9"/>
      <c r="J11978" s="9"/>
      <c r="K11978" s="9"/>
    </row>
    <row r="11979" spans="1:11" x14ac:dyDescent="0.25">
      <c r="A11979" s="2"/>
      <c r="B11979" s="2"/>
      <c r="C11979" s="2"/>
      <c r="E11979" s="2"/>
      <c r="G11979" s="2"/>
      <c r="H11979" s="6"/>
      <c r="I11979" s="9"/>
      <c r="J11979" s="9"/>
      <c r="K11979" s="9"/>
    </row>
    <row r="11980" spans="1:11" x14ac:dyDescent="0.25">
      <c r="A11980" s="2"/>
      <c r="B11980" s="2"/>
      <c r="C11980" s="2"/>
      <c r="E11980" s="2"/>
      <c r="G11980" s="2"/>
      <c r="H11980" s="6"/>
      <c r="I11980" s="9"/>
      <c r="J11980" s="9"/>
      <c r="K11980" s="9"/>
    </row>
    <row r="11981" spans="1:11" x14ac:dyDescent="0.25">
      <c r="A11981" s="2"/>
      <c r="B11981" s="2"/>
      <c r="C11981" s="2"/>
      <c r="E11981" s="2"/>
      <c r="G11981" s="2"/>
      <c r="H11981" s="6"/>
      <c r="I11981" s="9"/>
      <c r="J11981" s="9"/>
      <c r="K11981" s="9"/>
    </row>
    <row r="11982" spans="1:11" x14ac:dyDescent="0.25">
      <c r="A11982" s="2"/>
      <c r="B11982" s="2"/>
      <c r="C11982" s="2"/>
      <c r="E11982" s="2"/>
      <c r="G11982" s="2"/>
      <c r="H11982" s="6"/>
      <c r="I11982" s="9"/>
      <c r="J11982" s="9"/>
      <c r="K11982" s="9"/>
    </row>
    <row r="11983" spans="1:11" x14ac:dyDescent="0.25">
      <c r="A11983" s="2"/>
      <c r="B11983" s="2"/>
      <c r="C11983" s="2"/>
      <c r="E11983" s="2"/>
      <c r="G11983" s="2"/>
      <c r="H11983" s="6"/>
      <c r="I11983" s="9"/>
      <c r="J11983" s="9"/>
      <c r="K11983" s="9"/>
    </row>
    <row r="11984" spans="1:11" x14ac:dyDescent="0.25">
      <c r="A11984" s="2"/>
      <c r="B11984" s="2"/>
      <c r="C11984" s="2"/>
      <c r="E11984" s="2"/>
      <c r="G11984" s="2"/>
      <c r="H11984" s="6"/>
      <c r="I11984" s="9"/>
      <c r="J11984" s="9"/>
      <c r="K11984" s="9"/>
    </row>
    <row r="11985" spans="1:11" x14ac:dyDescent="0.25">
      <c r="A11985" s="2"/>
      <c r="B11985" s="2"/>
      <c r="C11985" s="2"/>
      <c r="E11985" s="2"/>
      <c r="G11985" s="2"/>
      <c r="H11985" s="6"/>
      <c r="I11985" s="9"/>
      <c r="J11985" s="9"/>
      <c r="K11985" s="9"/>
    </row>
    <row r="11986" spans="1:11" x14ac:dyDescent="0.25">
      <c r="A11986" s="2"/>
      <c r="B11986" s="2"/>
      <c r="C11986" s="2"/>
      <c r="E11986" s="2"/>
      <c r="G11986" s="2"/>
      <c r="H11986" s="6"/>
      <c r="I11986" s="9"/>
      <c r="J11986" s="9"/>
      <c r="K11986" s="9"/>
    </row>
    <row r="11987" spans="1:11" x14ac:dyDescent="0.25">
      <c r="A11987" s="2"/>
      <c r="B11987" s="2"/>
      <c r="C11987" s="2"/>
      <c r="E11987" s="2"/>
      <c r="G11987" s="2"/>
      <c r="H11987" s="6"/>
      <c r="I11987" s="9"/>
      <c r="J11987" s="9"/>
      <c r="K11987" s="9"/>
    </row>
    <row r="11988" spans="1:11" x14ac:dyDescent="0.25">
      <c r="A11988" s="2"/>
      <c r="B11988" s="2"/>
      <c r="C11988" s="2"/>
      <c r="E11988" s="2"/>
      <c r="G11988" s="2"/>
      <c r="H11988" s="6"/>
      <c r="I11988" s="9"/>
      <c r="J11988" s="9"/>
      <c r="K11988" s="9"/>
    </row>
    <row r="11989" spans="1:11" x14ac:dyDescent="0.25">
      <c r="A11989" s="2"/>
      <c r="B11989" s="2"/>
      <c r="C11989" s="2"/>
      <c r="E11989" s="2"/>
      <c r="G11989" s="2"/>
      <c r="H11989" s="6"/>
      <c r="I11989" s="9"/>
      <c r="J11989" s="9"/>
      <c r="K11989" s="9"/>
    </row>
    <row r="11990" spans="1:11" x14ac:dyDescent="0.25">
      <c r="A11990" s="2"/>
      <c r="B11990" s="2"/>
      <c r="C11990" s="2"/>
      <c r="E11990" s="2"/>
      <c r="G11990" s="2"/>
      <c r="H11990" s="6"/>
      <c r="I11990" s="9"/>
      <c r="J11990" s="9"/>
      <c r="K11990" s="9"/>
    </row>
    <row r="11991" spans="1:11" x14ac:dyDescent="0.25">
      <c r="A11991" s="2"/>
      <c r="B11991" s="2"/>
      <c r="C11991" s="2"/>
      <c r="E11991" s="2"/>
      <c r="G11991" s="2"/>
      <c r="H11991" s="6"/>
      <c r="I11991" s="9"/>
      <c r="J11991" s="9"/>
      <c r="K11991" s="9"/>
    </row>
    <row r="11992" spans="1:11" x14ac:dyDescent="0.25">
      <c r="A11992" s="2"/>
      <c r="B11992" s="2"/>
      <c r="C11992" s="2"/>
      <c r="E11992" s="2"/>
      <c r="G11992" s="2"/>
      <c r="H11992" s="6"/>
      <c r="I11992" s="9"/>
      <c r="J11992" s="9"/>
      <c r="K11992" s="9"/>
    </row>
    <row r="11993" spans="1:11" x14ac:dyDescent="0.25">
      <c r="A11993" s="2"/>
      <c r="B11993" s="2"/>
      <c r="C11993" s="2"/>
      <c r="E11993" s="2"/>
      <c r="G11993" s="2"/>
      <c r="H11993" s="6"/>
      <c r="I11993" s="9"/>
      <c r="J11993" s="9"/>
      <c r="K11993" s="9"/>
    </row>
    <row r="11994" spans="1:11" x14ac:dyDescent="0.25">
      <c r="A11994" s="2"/>
      <c r="B11994" s="2"/>
      <c r="C11994" s="2"/>
      <c r="E11994" s="2"/>
      <c r="G11994" s="2"/>
      <c r="H11994" s="6"/>
      <c r="I11994" s="9"/>
      <c r="J11994" s="9"/>
      <c r="K11994" s="9"/>
    </row>
    <row r="11995" spans="1:11" x14ac:dyDescent="0.25">
      <c r="A11995" s="2"/>
      <c r="B11995" s="2"/>
      <c r="C11995" s="2"/>
      <c r="E11995" s="2"/>
      <c r="G11995" s="2"/>
      <c r="H11995" s="6"/>
      <c r="I11995" s="9"/>
      <c r="J11995" s="9"/>
      <c r="K11995" s="9"/>
    </row>
    <row r="11996" spans="1:11" x14ac:dyDescent="0.25">
      <c r="A11996" s="2"/>
      <c r="B11996" s="2"/>
      <c r="C11996" s="2"/>
      <c r="E11996" s="2"/>
      <c r="G11996" s="2"/>
      <c r="H11996" s="6"/>
      <c r="I11996" s="9"/>
      <c r="J11996" s="9"/>
      <c r="K11996" s="9"/>
    </row>
    <row r="11997" spans="1:11" x14ac:dyDescent="0.25">
      <c r="A11997" s="2"/>
      <c r="B11997" s="2"/>
      <c r="C11997" s="2"/>
      <c r="E11997" s="2"/>
      <c r="G11997" s="2"/>
      <c r="H11997" s="6"/>
      <c r="I11997" s="9"/>
      <c r="J11997" s="9"/>
      <c r="K11997" s="9"/>
    </row>
    <row r="11998" spans="1:11" x14ac:dyDescent="0.25">
      <c r="A11998" s="2"/>
      <c r="B11998" s="2"/>
      <c r="C11998" s="2"/>
      <c r="E11998" s="2"/>
      <c r="G11998" s="2"/>
      <c r="H11998" s="6"/>
      <c r="I11998" s="9"/>
      <c r="J11998" s="9"/>
      <c r="K11998" s="9"/>
    </row>
    <row r="11999" spans="1:11" x14ac:dyDescent="0.25">
      <c r="A11999" s="2"/>
      <c r="B11999" s="2"/>
      <c r="C11999" s="2"/>
      <c r="E11999" s="2"/>
      <c r="G11999" s="2"/>
      <c r="H11999" s="6"/>
      <c r="I11999" s="9"/>
      <c r="J11999" s="9"/>
      <c r="K11999" s="9"/>
    </row>
    <row r="12000" spans="1:11" x14ac:dyDescent="0.25">
      <c r="A12000" s="2"/>
      <c r="B12000" s="2"/>
      <c r="C12000" s="2"/>
      <c r="E12000" s="2"/>
      <c r="G12000" s="2"/>
      <c r="H12000" s="6"/>
      <c r="I12000" s="9"/>
      <c r="J12000" s="9"/>
      <c r="K12000" s="9"/>
    </row>
    <row r="12001" spans="1:11" x14ac:dyDescent="0.25">
      <c r="A12001" s="2"/>
      <c r="B12001" s="2"/>
      <c r="C12001" s="2"/>
      <c r="E12001" s="2"/>
      <c r="G12001" s="2"/>
      <c r="H12001" s="6"/>
      <c r="I12001" s="9"/>
      <c r="J12001" s="9"/>
      <c r="K12001" s="9"/>
    </row>
    <row r="12002" spans="1:11" x14ac:dyDescent="0.25">
      <c r="A12002" s="2"/>
      <c r="B12002" s="2"/>
      <c r="C12002" s="2"/>
      <c r="E12002" s="2"/>
      <c r="G12002" s="2"/>
      <c r="H12002" s="6"/>
      <c r="I12002" s="9"/>
      <c r="J12002" s="9"/>
      <c r="K12002" s="9"/>
    </row>
    <row r="12003" spans="1:11" x14ac:dyDescent="0.25">
      <c r="A12003" s="2"/>
      <c r="B12003" s="2"/>
      <c r="C12003" s="2"/>
      <c r="E12003" s="2"/>
      <c r="G12003" s="2"/>
      <c r="H12003" s="6"/>
      <c r="I12003" s="9"/>
      <c r="J12003" s="9"/>
      <c r="K12003" s="9"/>
    </row>
    <row r="12004" spans="1:11" x14ac:dyDescent="0.25">
      <c r="A12004" s="2"/>
      <c r="B12004" s="2"/>
      <c r="C12004" s="2"/>
      <c r="E12004" s="2"/>
      <c r="G12004" s="2"/>
      <c r="H12004" s="6"/>
      <c r="I12004" s="9"/>
      <c r="J12004" s="9"/>
      <c r="K12004" s="9"/>
    </row>
    <row r="12005" spans="1:11" x14ac:dyDescent="0.25">
      <c r="A12005" s="2"/>
      <c r="B12005" s="2"/>
      <c r="C12005" s="2"/>
      <c r="E12005" s="2"/>
      <c r="G12005" s="2"/>
      <c r="H12005" s="6"/>
      <c r="I12005" s="9"/>
      <c r="J12005" s="9"/>
      <c r="K12005" s="9"/>
    </row>
    <row r="12006" spans="1:11" x14ac:dyDescent="0.25">
      <c r="A12006" s="2"/>
      <c r="B12006" s="2"/>
      <c r="C12006" s="2"/>
      <c r="E12006" s="2"/>
      <c r="G12006" s="2"/>
      <c r="H12006" s="6"/>
      <c r="I12006" s="9"/>
      <c r="J12006" s="9"/>
      <c r="K12006" s="9"/>
    </row>
    <row r="12007" spans="1:11" x14ac:dyDescent="0.25">
      <c r="A12007" s="2"/>
      <c r="B12007" s="2"/>
      <c r="C12007" s="2"/>
      <c r="E12007" s="2"/>
      <c r="G12007" s="2"/>
      <c r="H12007" s="6"/>
      <c r="I12007" s="9"/>
      <c r="J12007" s="9"/>
      <c r="K12007" s="9"/>
    </row>
    <row r="12008" spans="1:11" x14ac:dyDescent="0.25">
      <c r="A12008" s="2"/>
      <c r="B12008" s="2"/>
      <c r="C12008" s="2"/>
      <c r="E12008" s="2"/>
      <c r="G12008" s="2"/>
      <c r="H12008" s="6"/>
      <c r="I12008" s="9"/>
      <c r="J12008" s="9"/>
      <c r="K12008" s="9"/>
    </row>
    <row r="12009" spans="1:11" x14ac:dyDescent="0.25">
      <c r="A12009" s="2"/>
      <c r="B12009" s="2"/>
      <c r="C12009" s="2"/>
      <c r="E12009" s="2"/>
      <c r="G12009" s="2"/>
      <c r="H12009" s="6"/>
      <c r="I12009" s="9"/>
      <c r="J12009" s="9"/>
      <c r="K12009" s="9"/>
    </row>
    <row r="12010" spans="1:11" x14ac:dyDescent="0.25">
      <c r="A12010" s="2"/>
      <c r="B12010" s="2"/>
      <c r="C12010" s="2"/>
      <c r="E12010" s="2"/>
      <c r="G12010" s="2"/>
      <c r="H12010" s="6"/>
      <c r="I12010" s="9"/>
      <c r="J12010" s="9"/>
      <c r="K12010" s="9"/>
    </row>
    <row r="12011" spans="1:11" x14ac:dyDescent="0.25">
      <c r="A12011" s="2"/>
      <c r="B12011" s="2"/>
      <c r="C12011" s="2"/>
      <c r="E12011" s="2"/>
      <c r="G12011" s="2"/>
      <c r="H12011" s="6"/>
      <c r="I12011" s="9"/>
      <c r="J12011" s="9"/>
      <c r="K12011" s="9"/>
    </row>
    <row r="12012" spans="1:11" x14ac:dyDescent="0.25">
      <c r="A12012" s="2"/>
      <c r="B12012" s="2"/>
      <c r="C12012" s="2"/>
      <c r="E12012" s="2"/>
      <c r="G12012" s="2"/>
      <c r="H12012" s="6"/>
      <c r="I12012" s="9"/>
      <c r="J12012" s="9"/>
      <c r="K12012" s="9"/>
    </row>
    <row r="12013" spans="1:11" x14ac:dyDescent="0.25">
      <c r="A12013" s="2"/>
      <c r="B12013" s="2"/>
      <c r="C12013" s="2"/>
      <c r="E12013" s="2"/>
      <c r="G12013" s="2"/>
      <c r="H12013" s="6"/>
      <c r="I12013" s="9"/>
      <c r="J12013" s="9"/>
      <c r="K12013" s="9"/>
    </row>
    <row r="12014" spans="1:11" x14ac:dyDescent="0.25">
      <c r="A12014" s="2"/>
      <c r="B12014" s="2"/>
      <c r="C12014" s="2"/>
      <c r="E12014" s="2"/>
      <c r="G12014" s="2"/>
      <c r="H12014" s="6"/>
      <c r="I12014" s="9"/>
      <c r="J12014" s="9"/>
      <c r="K12014" s="9"/>
    </row>
    <row r="12015" spans="1:11" x14ac:dyDescent="0.25">
      <c r="A12015" s="2"/>
      <c r="B12015" s="2"/>
      <c r="C12015" s="2"/>
      <c r="E12015" s="2"/>
      <c r="G12015" s="2"/>
      <c r="H12015" s="6"/>
      <c r="I12015" s="9"/>
      <c r="J12015" s="9"/>
      <c r="K12015" s="9"/>
    </row>
    <row r="12016" spans="1:11" x14ac:dyDescent="0.25">
      <c r="A12016" s="2"/>
      <c r="B12016" s="2"/>
      <c r="C12016" s="2"/>
      <c r="E12016" s="2"/>
      <c r="G12016" s="2"/>
      <c r="H12016" s="6"/>
      <c r="I12016" s="9"/>
      <c r="J12016" s="9"/>
      <c r="K12016" s="9"/>
    </row>
    <row r="12017" spans="1:11" x14ac:dyDescent="0.25">
      <c r="A12017" s="2"/>
      <c r="B12017" s="2"/>
      <c r="C12017" s="2"/>
      <c r="E12017" s="2"/>
      <c r="G12017" s="2"/>
      <c r="H12017" s="6"/>
      <c r="I12017" s="9"/>
      <c r="J12017" s="9"/>
      <c r="K12017" s="9"/>
    </row>
    <row r="12018" spans="1:11" x14ac:dyDescent="0.25">
      <c r="A12018" s="2"/>
      <c r="B12018" s="2"/>
      <c r="C12018" s="2"/>
      <c r="E12018" s="2"/>
      <c r="G12018" s="2"/>
      <c r="H12018" s="6"/>
      <c r="I12018" s="9"/>
      <c r="J12018" s="9"/>
      <c r="K12018" s="9"/>
    </row>
    <row r="12019" spans="1:11" x14ac:dyDescent="0.25">
      <c r="A12019" s="2"/>
      <c r="B12019" s="2"/>
      <c r="C12019" s="2"/>
      <c r="E12019" s="2"/>
      <c r="G12019" s="2"/>
      <c r="H12019" s="6"/>
      <c r="I12019" s="9"/>
      <c r="J12019" s="9"/>
      <c r="K12019" s="9"/>
    </row>
    <row r="12020" spans="1:11" x14ac:dyDescent="0.25">
      <c r="A12020" s="2"/>
      <c r="B12020" s="2"/>
      <c r="C12020" s="2"/>
      <c r="E12020" s="2"/>
      <c r="G12020" s="2"/>
      <c r="H12020" s="6"/>
      <c r="I12020" s="9"/>
      <c r="J12020" s="9"/>
      <c r="K12020" s="9"/>
    </row>
    <row r="12021" spans="1:11" x14ac:dyDescent="0.25">
      <c r="A12021" s="2"/>
      <c r="B12021" s="2"/>
      <c r="C12021" s="2"/>
      <c r="E12021" s="2"/>
      <c r="G12021" s="2"/>
      <c r="H12021" s="6"/>
      <c r="I12021" s="9"/>
      <c r="J12021" s="9"/>
      <c r="K12021" s="9"/>
    </row>
    <row r="12022" spans="1:11" x14ac:dyDescent="0.25">
      <c r="A12022" s="2"/>
      <c r="B12022" s="2"/>
      <c r="C12022" s="2"/>
      <c r="E12022" s="2"/>
      <c r="G12022" s="2"/>
      <c r="H12022" s="6"/>
      <c r="I12022" s="9"/>
      <c r="J12022" s="9"/>
      <c r="K12022" s="9"/>
    </row>
    <row r="12023" spans="1:11" x14ac:dyDescent="0.25">
      <c r="A12023" s="2"/>
      <c r="B12023" s="2"/>
      <c r="C12023" s="2"/>
      <c r="E12023" s="2"/>
      <c r="G12023" s="2"/>
      <c r="H12023" s="6"/>
      <c r="I12023" s="9"/>
      <c r="J12023" s="9"/>
      <c r="K12023" s="9"/>
    </row>
    <row r="12024" spans="1:11" x14ac:dyDescent="0.25">
      <c r="A12024" s="2"/>
      <c r="B12024" s="2"/>
      <c r="C12024" s="2"/>
      <c r="E12024" s="2"/>
      <c r="G12024" s="2"/>
      <c r="H12024" s="6"/>
      <c r="I12024" s="9"/>
      <c r="J12024" s="9"/>
      <c r="K12024" s="9"/>
    </row>
    <row r="12025" spans="1:11" x14ac:dyDescent="0.25">
      <c r="A12025" s="2"/>
      <c r="B12025" s="2"/>
      <c r="C12025" s="2"/>
      <c r="E12025" s="2"/>
      <c r="G12025" s="2"/>
      <c r="H12025" s="6"/>
      <c r="I12025" s="9"/>
      <c r="J12025" s="9"/>
      <c r="K12025" s="9"/>
    </row>
    <row r="12026" spans="1:11" x14ac:dyDescent="0.25">
      <c r="A12026" s="2"/>
      <c r="B12026" s="2"/>
      <c r="C12026" s="2"/>
      <c r="E12026" s="2"/>
      <c r="G12026" s="2"/>
      <c r="H12026" s="6"/>
      <c r="I12026" s="9"/>
      <c r="J12026" s="9"/>
      <c r="K12026" s="9"/>
    </row>
    <row r="12027" spans="1:11" x14ac:dyDescent="0.25">
      <c r="A12027" s="2"/>
      <c r="B12027" s="2"/>
      <c r="C12027" s="2"/>
      <c r="E12027" s="2"/>
      <c r="G12027" s="2"/>
      <c r="H12027" s="6"/>
      <c r="I12027" s="9"/>
      <c r="J12027" s="9"/>
      <c r="K12027" s="9"/>
    </row>
    <row r="12028" spans="1:11" x14ac:dyDescent="0.25">
      <c r="A12028" s="2"/>
      <c r="B12028" s="2"/>
      <c r="C12028" s="2"/>
      <c r="E12028" s="2"/>
      <c r="G12028" s="2"/>
      <c r="H12028" s="6"/>
      <c r="I12028" s="9"/>
      <c r="J12028" s="9"/>
      <c r="K12028" s="9"/>
    </row>
    <row r="12029" spans="1:11" x14ac:dyDescent="0.25">
      <c r="A12029" s="2"/>
      <c r="B12029" s="2"/>
      <c r="C12029" s="2"/>
      <c r="E12029" s="2"/>
      <c r="G12029" s="2"/>
      <c r="H12029" s="6"/>
      <c r="I12029" s="9"/>
      <c r="J12029" s="9"/>
      <c r="K12029" s="9"/>
    </row>
    <row r="12030" spans="1:11" x14ac:dyDescent="0.25">
      <c r="A12030" s="2"/>
      <c r="B12030" s="2"/>
      <c r="C12030" s="2"/>
      <c r="E12030" s="2"/>
      <c r="G12030" s="2"/>
      <c r="H12030" s="6"/>
      <c r="I12030" s="9"/>
      <c r="J12030" s="9"/>
      <c r="K12030" s="9"/>
    </row>
    <row r="12031" spans="1:11" x14ac:dyDescent="0.25">
      <c r="A12031" s="2"/>
      <c r="B12031" s="2"/>
      <c r="C12031" s="2"/>
      <c r="E12031" s="2"/>
      <c r="G12031" s="2"/>
      <c r="H12031" s="6"/>
      <c r="I12031" s="9"/>
      <c r="J12031" s="9"/>
      <c r="K12031" s="9"/>
    </row>
    <row r="12032" spans="1:11" x14ac:dyDescent="0.25">
      <c r="A12032" s="2"/>
      <c r="B12032" s="2"/>
      <c r="C12032" s="2"/>
      <c r="E12032" s="2"/>
      <c r="G12032" s="2"/>
      <c r="H12032" s="6"/>
      <c r="I12032" s="9"/>
      <c r="J12032" s="9"/>
      <c r="K12032" s="9"/>
    </row>
    <row r="12033" spans="1:11" x14ac:dyDescent="0.25">
      <c r="A12033" s="2"/>
      <c r="B12033" s="2"/>
      <c r="C12033" s="2"/>
      <c r="E12033" s="2"/>
      <c r="G12033" s="2"/>
      <c r="H12033" s="6"/>
      <c r="I12033" s="9"/>
      <c r="J12033" s="9"/>
      <c r="K12033" s="9"/>
    </row>
    <row r="12034" spans="1:11" x14ac:dyDescent="0.25">
      <c r="A12034" s="2"/>
      <c r="B12034" s="2"/>
      <c r="C12034" s="2"/>
      <c r="E12034" s="2"/>
      <c r="G12034" s="2"/>
      <c r="H12034" s="6"/>
      <c r="I12034" s="9"/>
      <c r="J12034" s="9"/>
      <c r="K12034" s="9"/>
    </row>
    <row r="12035" spans="1:11" x14ac:dyDescent="0.25">
      <c r="A12035" s="2"/>
      <c r="B12035" s="2"/>
      <c r="C12035" s="2"/>
      <c r="E12035" s="2"/>
      <c r="G12035" s="2"/>
      <c r="H12035" s="6"/>
      <c r="I12035" s="9"/>
      <c r="J12035" s="9"/>
      <c r="K12035" s="9"/>
    </row>
    <row r="12036" spans="1:11" x14ac:dyDescent="0.25">
      <c r="A12036" s="2"/>
      <c r="B12036" s="2"/>
      <c r="C12036" s="2"/>
      <c r="E12036" s="2"/>
      <c r="G12036" s="2"/>
      <c r="H12036" s="6"/>
      <c r="I12036" s="9"/>
      <c r="J12036" s="9"/>
      <c r="K12036" s="9"/>
    </row>
    <row r="12037" spans="1:11" x14ac:dyDescent="0.25">
      <c r="A12037" s="2"/>
      <c r="B12037" s="2"/>
      <c r="C12037" s="2"/>
      <c r="E12037" s="2"/>
      <c r="G12037" s="2"/>
      <c r="H12037" s="6"/>
      <c r="I12037" s="9"/>
      <c r="J12037" s="9"/>
      <c r="K12037" s="9"/>
    </row>
    <row r="12038" spans="1:11" x14ac:dyDescent="0.25">
      <c r="A12038" s="2"/>
      <c r="B12038" s="2"/>
      <c r="C12038" s="2"/>
      <c r="E12038" s="2"/>
      <c r="G12038" s="2"/>
      <c r="H12038" s="6"/>
      <c r="I12038" s="9"/>
      <c r="J12038" s="9"/>
      <c r="K12038" s="9"/>
    </row>
    <row r="12039" spans="1:11" x14ac:dyDescent="0.25">
      <c r="A12039" s="2"/>
      <c r="B12039" s="2"/>
      <c r="C12039" s="2"/>
      <c r="E12039" s="2"/>
      <c r="G12039" s="2"/>
      <c r="H12039" s="6"/>
      <c r="I12039" s="9"/>
      <c r="J12039" s="9"/>
      <c r="K12039" s="9"/>
    </row>
    <row r="12040" spans="1:11" x14ac:dyDescent="0.25">
      <c r="A12040" s="2"/>
      <c r="B12040" s="2"/>
      <c r="C12040" s="2"/>
      <c r="E12040" s="2"/>
      <c r="G12040" s="2"/>
      <c r="H12040" s="6"/>
      <c r="I12040" s="9"/>
      <c r="J12040" s="9"/>
      <c r="K12040" s="9"/>
    </row>
    <row r="12041" spans="1:11" x14ac:dyDescent="0.25">
      <c r="A12041" s="2"/>
      <c r="B12041" s="2"/>
      <c r="C12041" s="2"/>
      <c r="E12041" s="2"/>
      <c r="G12041" s="2"/>
      <c r="H12041" s="6"/>
      <c r="I12041" s="9"/>
      <c r="J12041" s="9"/>
      <c r="K12041" s="9"/>
    </row>
    <row r="12042" spans="1:11" x14ac:dyDescent="0.25">
      <c r="A12042" s="2"/>
      <c r="B12042" s="2"/>
      <c r="C12042" s="2"/>
      <c r="E12042" s="2"/>
      <c r="G12042" s="2"/>
      <c r="H12042" s="6"/>
      <c r="I12042" s="9"/>
      <c r="J12042" s="9"/>
      <c r="K12042" s="9"/>
    </row>
    <row r="12043" spans="1:11" x14ac:dyDescent="0.25">
      <c r="A12043" s="2"/>
      <c r="B12043" s="2"/>
      <c r="C12043" s="2"/>
      <c r="E12043" s="2"/>
      <c r="G12043" s="2"/>
      <c r="H12043" s="6"/>
      <c r="I12043" s="9"/>
      <c r="J12043" s="9"/>
      <c r="K12043" s="9"/>
    </row>
    <row r="12044" spans="1:11" x14ac:dyDescent="0.25">
      <c r="A12044" s="2"/>
      <c r="B12044" s="2"/>
      <c r="C12044" s="2"/>
      <c r="E12044" s="2"/>
      <c r="G12044" s="2"/>
      <c r="H12044" s="6"/>
      <c r="I12044" s="9"/>
      <c r="J12044" s="9"/>
      <c r="K12044" s="9"/>
    </row>
    <row r="12045" spans="1:11" x14ac:dyDescent="0.25">
      <c r="A12045" s="2"/>
      <c r="B12045" s="2"/>
      <c r="C12045" s="2"/>
      <c r="E12045" s="2"/>
      <c r="G12045" s="2"/>
      <c r="H12045" s="6"/>
      <c r="I12045" s="9"/>
      <c r="J12045" s="9"/>
      <c r="K12045" s="9"/>
    </row>
    <row r="12046" spans="1:11" x14ac:dyDescent="0.25">
      <c r="A12046" s="2"/>
      <c r="B12046" s="2"/>
      <c r="C12046" s="2"/>
      <c r="E12046" s="2"/>
      <c r="G12046" s="2"/>
      <c r="H12046" s="6"/>
      <c r="I12046" s="9"/>
      <c r="J12046" s="9"/>
      <c r="K12046" s="9"/>
    </row>
    <row r="12047" spans="1:11" x14ac:dyDescent="0.25">
      <c r="A12047" s="2"/>
      <c r="B12047" s="2"/>
      <c r="C12047" s="2"/>
      <c r="E12047" s="2"/>
      <c r="G12047" s="2"/>
      <c r="H12047" s="6"/>
      <c r="I12047" s="9"/>
      <c r="J12047" s="9"/>
      <c r="K12047" s="9"/>
    </row>
    <row r="12048" spans="1:11" x14ac:dyDescent="0.25">
      <c r="A12048" s="2"/>
      <c r="B12048" s="2"/>
      <c r="C12048" s="2"/>
      <c r="E12048" s="2"/>
      <c r="G12048" s="2"/>
      <c r="H12048" s="6"/>
      <c r="I12048" s="9"/>
      <c r="J12048" s="9"/>
      <c r="K12048" s="9"/>
    </row>
    <row r="12049" spans="1:11" x14ac:dyDescent="0.25">
      <c r="A12049" s="2"/>
      <c r="B12049" s="2"/>
      <c r="C12049" s="2"/>
      <c r="E12049" s="2"/>
      <c r="G12049" s="2"/>
      <c r="H12049" s="6"/>
      <c r="I12049" s="9"/>
      <c r="J12049" s="9"/>
      <c r="K12049" s="9"/>
    </row>
    <row r="12050" spans="1:11" x14ac:dyDescent="0.25">
      <c r="A12050" s="2"/>
      <c r="B12050" s="2"/>
      <c r="C12050" s="2"/>
      <c r="E12050" s="2"/>
      <c r="G12050" s="2"/>
      <c r="H12050" s="6"/>
      <c r="I12050" s="9"/>
      <c r="J12050" s="9"/>
      <c r="K12050" s="9"/>
    </row>
    <row r="12051" spans="1:11" x14ac:dyDescent="0.25">
      <c r="A12051" s="2"/>
      <c r="B12051" s="2"/>
      <c r="C12051" s="2"/>
      <c r="E12051" s="2"/>
      <c r="G12051" s="2"/>
      <c r="H12051" s="6"/>
      <c r="I12051" s="9"/>
      <c r="J12051" s="9"/>
      <c r="K12051" s="9"/>
    </row>
    <row r="12052" spans="1:11" x14ac:dyDescent="0.25">
      <c r="A12052" s="2"/>
      <c r="B12052" s="2"/>
      <c r="C12052" s="2"/>
      <c r="E12052" s="2"/>
      <c r="G12052" s="2"/>
      <c r="H12052" s="6"/>
      <c r="I12052" s="9"/>
      <c r="J12052" s="9"/>
      <c r="K12052" s="9"/>
    </row>
    <row r="12053" spans="1:11" x14ac:dyDescent="0.25">
      <c r="A12053" s="2"/>
      <c r="B12053" s="2"/>
      <c r="C12053" s="2"/>
      <c r="E12053" s="2"/>
      <c r="G12053" s="2"/>
      <c r="H12053" s="6"/>
      <c r="I12053" s="9"/>
      <c r="J12053" s="9"/>
      <c r="K12053" s="9"/>
    </row>
    <row r="12054" spans="1:11" x14ac:dyDescent="0.25">
      <c r="A12054" s="2"/>
      <c r="B12054" s="2"/>
      <c r="C12054" s="2"/>
      <c r="E12054" s="2"/>
      <c r="G12054" s="2"/>
      <c r="H12054" s="6"/>
      <c r="I12054" s="9"/>
      <c r="J12054" s="9"/>
      <c r="K12054" s="9"/>
    </row>
    <row r="12055" spans="1:11" x14ac:dyDescent="0.25">
      <c r="A12055" s="2"/>
      <c r="B12055" s="2"/>
      <c r="C12055" s="2"/>
      <c r="E12055" s="2"/>
      <c r="G12055" s="2"/>
      <c r="H12055" s="6"/>
      <c r="I12055" s="9"/>
      <c r="J12055" s="9"/>
      <c r="K12055" s="9"/>
    </row>
    <row r="12056" spans="1:11" x14ac:dyDescent="0.25">
      <c r="A12056" s="2"/>
      <c r="B12056" s="2"/>
      <c r="C12056" s="2"/>
      <c r="E12056" s="2"/>
      <c r="G12056" s="2"/>
      <c r="H12056" s="6"/>
      <c r="I12056" s="9"/>
      <c r="J12056" s="9"/>
      <c r="K12056" s="9"/>
    </row>
    <row r="12057" spans="1:11" x14ac:dyDescent="0.25">
      <c r="A12057" s="2"/>
      <c r="B12057" s="2"/>
      <c r="C12057" s="2"/>
      <c r="E12057" s="2"/>
      <c r="G12057" s="2"/>
      <c r="H12057" s="6"/>
      <c r="I12057" s="9"/>
      <c r="J12057" s="9"/>
      <c r="K12057" s="9"/>
    </row>
    <row r="12058" spans="1:11" x14ac:dyDescent="0.25">
      <c r="A12058" s="2"/>
      <c r="B12058" s="2"/>
      <c r="C12058" s="2"/>
      <c r="E12058" s="2"/>
      <c r="G12058" s="2"/>
      <c r="H12058" s="6"/>
      <c r="I12058" s="9"/>
      <c r="J12058" s="9"/>
      <c r="K12058" s="9"/>
    </row>
    <row r="12059" spans="1:11" x14ac:dyDescent="0.25">
      <c r="A12059" s="2"/>
      <c r="B12059" s="2"/>
      <c r="C12059" s="2"/>
      <c r="E12059" s="2"/>
      <c r="G12059" s="2"/>
      <c r="H12059" s="6"/>
      <c r="I12059" s="9"/>
      <c r="J12059" s="9"/>
      <c r="K12059" s="9"/>
    </row>
    <row r="12060" spans="1:11" x14ac:dyDescent="0.25">
      <c r="A12060" s="2"/>
      <c r="B12060" s="2"/>
      <c r="C12060" s="2"/>
      <c r="E12060" s="2"/>
      <c r="G12060" s="2"/>
      <c r="H12060" s="6"/>
      <c r="I12060" s="9"/>
      <c r="J12060" s="9"/>
      <c r="K12060" s="9"/>
    </row>
    <row r="12061" spans="1:11" x14ac:dyDescent="0.25">
      <c r="A12061" s="2"/>
      <c r="B12061" s="2"/>
      <c r="C12061" s="2"/>
      <c r="E12061" s="2"/>
      <c r="G12061" s="2"/>
      <c r="H12061" s="6"/>
      <c r="I12061" s="9"/>
      <c r="J12061" s="9"/>
      <c r="K12061" s="9"/>
    </row>
    <row r="12062" spans="1:11" x14ac:dyDescent="0.25">
      <c r="A12062" s="2"/>
      <c r="B12062" s="2"/>
      <c r="C12062" s="2"/>
      <c r="E12062" s="2"/>
      <c r="G12062" s="2"/>
      <c r="H12062" s="6"/>
      <c r="I12062" s="9"/>
      <c r="J12062" s="9"/>
      <c r="K12062" s="9"/>
    </row>
    <row r="12063" spans="1:11" x14ac:dyDescent="0.25">
      <c r="A12063" s="2"/>
      <c r="B12063" s="2"/>
      <c r="C12063" s="2"/>
      <c r="E12063" s="2"/>
      <c r="G12063" s="2"/>
      <c r="H12063" s="6"/>
      <c r="I12063" s="9"/>
      <c r="J12063" s="9"/>
      <c r="K12063" s="9"/>
    </row>
    <row r="12064" spans="1:11" x14ac:dyDescent="0.25">
      <c r="A12064" s="2"/>
      <c r="B12064" s="2"/>
      <c r="C12064" s="2"/>
      <c r="E12064" s="2"/>
      <c r="G12064" s="2"/>
      <c r="H12064" s="6"/>
      <c r="I12064" s="9"/>
      <c r="J12064" s="9"/>
      <c r="K12064" s="9"/>
    </row>
    <row r="12065" spans="1:11" x14ac:dyDescent="0.25">
      <c r="A12065" s="2"/>
      <c r="B12065" s="2"/>
      <c r="C12065" s="2"/>
      <c r="E12065" s="2"/>
      <c r="G12065" s="2"/>
      <c r="H12065" s="6"/>
      <c r="I12065" s="9"/>
      <c r="J12065" s="9"/>
      <c r="K12065" s="9"/>
    </row>
    <row r="12066" spans="1:11" x14ac:dyDescent="0.25">
      <c r="A12066" s="2"/>
      <c r="B12066" s="2"/>
      <c r="C12066" s="2"/>
      <c r="E12066" s="2"/>
      <c r="G12066" s="2"/>
      <c r="H12066" s="6"/>
      <c r="I12066" s="9"/>
      <c r="J12066" s="9"/>
      <c r="K12066" s="9"/>
    </row>
    <row r="12067" spans="1:11" x14ac:dyDescent="0.25">
      <c r="A12067" s="2"/>
      <c r="B12067" s="2"/>
      <c r="C12067" s="2"/>
      <c r="E12067" s="2"/>
      <c r="G12067" s="2"/>
      <c r="H12067" s="6"/>
      <c r="I12067" s="9"/>
      <c r="J12067" s="9"/>
      <c r="K12067" s="9"/>
    </row>
    <row r="12068" spans="1:11" x14ac:dyDescent="0.25">
      <c r="A12068" s="2"/>
      <c r="B12068" s="2"/>
      <c r="C12068" s="2"/>
      <c r="E12068" s="2"/>
      <c r="G12068" s="2"/>
      <c r="H12068" s="6"/>
      <c r="I12068" s="9"/>
      <c r="J12068" s="9"/>
      <c r="K12068" s="9"/>
    </row>
    <row r="12069" spans="1:11" x14ac:dyDescent="0.25">
      <c r="A12069" s="2"/>
      <c r="B12069" s="2"/>
      <c r="C12069" s="2"/>
      <c r="E12069" s="2"/>
      <c r="G12069" s="2"/>
      <c r="H12069" s="6"/>
      <c r="I12069" s="9"/>
      <c r="J12069" s="9"/>
      <c r="K12069" s="9"/>
    </row>
    <row r="12070" spans="1:11" x14ac:dyDescent="0.25">
      <c r="A12070" s="2"/>
      <c r="B12070" s="2"/>
      <c r="C12070" s="2"/>
      <c r="E12070" s="2"/>
      <c r="G12070" s="2"/>
      <c r="H12070" s="6"/>
      <c r="I12070" s="9"/>
      <c r="J12070" s="9"/>
      <c r="K12070" s="9"/>
    </row>
    <row r="12071" spans="1:11" x14ac:dyDescent="0.25">
      <c r="A12071" s="2"/>
      <c r="B12071" s="2"/>
      <c r="C12071" s="2"/>
      <c r="E12071" s="2"/>
      <c r="G12071" s="2"/>
      <c r="H12071" s="6"/>
      <c r="I12071" s="9"/>
      <c r="J12071" s="9"/>
      <c r="K12071" s="9"/>
    </row>
    <row r="12072" spans="1:11" x14ac:dyDescent="0.25">
      <c r="A12072" s="2"/>
      <c r="B12072" s="2"/>
      <c r="C12072" s="2"/>
      <c r="E12072" s="2"/>
      <c r="G12072" s="2"/>
      <c r="H12072" s="6"/>
      <c r="I12072" s="9"/>
      <c r="J12072" s="9"/>
      <c r="K12072" s="9"/>
    </row>
    <row r="12073" spans="1:11" x14ac:dyDescent="0.25">
      <c r="A12073" s="2"/>
      <c r="B12073" s="2"/>
      <c r="C12073" s="2"/>
      <c r="E12073" s="2"/>
      <c r="G12073" s="2"/>
      <c r="H12073" s="6"/>
      <c r="I12073" s="9"/>
      <c r="J12073" s="9"/>
      <c r="K12073" s="9"/>
    </row>
    <row r="12074" spans="1:11" x14ac:dyDescent="0.25">
      <c r="A12074" s="2"/>
      <c r="B12074" s="2"/>
      <c r="C12074" s="2"/>
      <c r="E12074" s="2"/>
      <c r="G12074" s="2"/>
      <c r="H12074" s="6"/>
      <c r="I12074" s="9"/>
      <c r="J12074" s="9"/>
      <c r="K12074" s="9"/>
    </row>
    <row r="12075" spans="1:11" x14ac:dyDescent="0.25">
      <c r="A12075" s="2"/>
      <c r="B12075" s="2"/>
      <c r="C12075" s="2"/>
      <c r="E12075" s="2"/>
      <c r="G12075" s="2"/>
      <c r="H12075" s="6"/>
      <c r="I12075" s="9"/>
      <c r="J12075" s="9"/>
      <c r="K12075" s="9"/>
    </row>
    <row r="12076" spans="1:11" x14ac:dyDescent="0.25">
      <c r="A12076" s="2"/>
      <c r="B12076" s="2"/>
      <c r="C12076" s="2"/>
      <c r="E12076" s="2"/>
      <c r="G12076" s="2"/>
      <c r="H12076" s="6"/>
      <c r="I12076" s="9"/>
      <c r="J12076" s="9"/>
      <c r="K12076" s="9"/>
    </row>
    <row r="12077" spans="1:11" x14ac:dyDescent="0.25">
      <c r="A12077" s="2"/>
      <c r="B12077" s="2"/>
      <c r="C12077" s="2"/>
      <c r="E12077" s="2"/>
      <c r="G12077" s="2"/>
      <c r="H12077" s="6"/>
      <c r="I12077" s="9"/>
      <c r="J12077" s="9"/>
      <c r="K12077" s="9"/>
    </row>
    <row r="12078" spans="1:11" x14ac:dyDescent="0.25">
      <c r="A12078" s="2"/>
      <c r="B12078" s="2"/>
      <c r="C12078" s="2"/>
      <c r="E12078" s="2"/>
      <c r="G12078" s="2"/>
      <c r="H12078" s="6"/>
      <c r="I12078" s="9"/>
      <c r="J12078" s="9"/>
      <c r="K12078" s="9"/>
    </row>
    <row r="12079" spans="1:11" x14ac:dyDescent="0.25">
      <c r="A12079" s="2"/>
      <c r="B12079" s="2"/>
      <c r="C12079" s="2"/>
      <c r="E12079" s="2"/>
      <c r="G12079" s="2"/>
      <c r="H12079" s="6"/>
      <c r="I12079" s="9"/>
      <c r="J12079" s="9"/>
      <c r="K12079" s="9"/>
    </row>
    <row r="12080" spans="1:11" x14ac:dyDescent="0.25">
      <c r="A12080" s="2"/>
      <c r="B12080" s="2"/>
      <c r="C12080" s="2"/>
      <c r="E12080" s="2"/>
      <c r="G12080" s="2"/>
      <c r="H12080" s="6"/>
      <c r="I12080" s="9"/>
      <c r="J12080" s="9"/>
      <c r="K12080" s="9"/>
    </row>
    <row r="12081" spans="1:11" x14ac:dyDescent="0.25">
      <c r="A12081" s="2"/>
      <c r="B12081" s="2"/>
      <c r="C12081" s="2"/>
      <c r="E12081" s="2"/>
      <c r="G12081" s="2"/>
      <c r="H12081" s="6"/>
      <c r="I12081" s="9"/>
      <c r="J12081" s="9"/>
      <c r="K12081" s="9"/>
    </row>
    <row r="12082" spans="1:11" x14ac:dyDescent="0.25">
      <c r="A12082" s="2"/>
      <c r="B12082" s="2"/>
      <c r="C12082" s="2"/>
      <c r="E12082" s="2"/>
      <c r="G12082" s="2"/>
      <c r="H12082" s="6"/>
      <c r="I12082" s="9"/>
      <c r="J12082" s="9"/>
      <c r="K12082" s="9"/>
    </row>
    <row r="12083" spans="1:11" x14ac:dyDescent="0.25">
      <c r="A12083" s="2"/>
      <c r="B12083" s="2"/>
      <c r="C12083" s="2"/>
      <c r="E12083" s="2"/>
      <c r="G12083" s="2"/>
      <c r="H12083" s="6"/>
      <c r="I12083" s="9"/>
      <c r="J12083" s="9"/>
      <c r="K12083" s="9"/>
    </row>
    <row r="12084" spans="1:11" x14ac:dyDescent="0.25">
      <c r="A12084" s="2"/>
      <c r="B12084" s="2"/>
      <c r="C12084" s="2"/>
      <c r="E12084" s="2"/>
      <c r="G12084" s="2"/>
      <c r="H12084" s="6"/>
      <c r="I12084" s="9"/>
      <c r="J12084" s="9"/>
      <c r="K12084" s="9"/>
    </row>
    <row r="12085" spans="1:11" x14ac:dyDescent="0.25">
      <c r="A12085" s="2"/>
      <c r="B12085" s="2"/>
      <c r="C12085" s="2"/>
      <c r="E12085" s="2"/>
      <c r="G12085" s="2"/>
      <c r="H12085" s="6"/>
      <c r="I12085" s="9"/>
      <c r="J12085" s="9"/>
      <c r="K12085" s="9"/>
    </row>
    <row r="12086" spans="1:11" x14ac:dyDescent="0.25">
      <c r="A12086" s="2"/>
      <c r="B12086" s="2"/>
      <c r="C12086" s="2"/>
      <c r="E12086" s="2"/>
      <c r="G12086" s="2"/>
      <c r="H12086" s="6"/>
      <c r="I12086" s="9"/>
      <c r="J12086" s="9"/>
      <c r="K12086" s="9"/>
    </row>
    <row r="12087" spans="1:11" x14ac:dyDescent="0.25">
      <c r="A12087" s="2"/>
      <c r="B12087" s="2"/>
      <c r="C12087" s="2"/>
      <c r="E12087" s="2"/>
      <c r="G12087" s="2"/>
      <c r="H12087" s="6"/>
      <c r="I12087" s="9"/>
      <c r="J12087" s="9"/>
      <c r="K12087" s="9"/>
    </row>
    <row r="12088" spans="1:11" x14ac:dyDescent="0.25">
      <c r="A12088" s="2"/>
      <c r="B12088" s="2"/>
      <c r="C12088" s="2"/>
      <c r="E12088" s="2"/>
      <c r="G12088" s="2"/>
      <c r="H12088" s="6"/>
      <c r="I12088" s="9"/>
      <c r="J12088" s="9"/>
      <c r="K12088" s="9"/>
    </row>
    <row r="12089" spans="1:11" x14ac:dyDescent="0.25">
      <c r="A12089" s="2"/>
      <c r="B12089" s="2"/>
      <c r="C12089" s="2"/>
      <c r="E12089" s="2"/>
      <c r="G12089" s="2"/>
      <c r="H12089" s="6"/>
      <c r="I12089" s="9"/>
      <c r="J12089" s="9"/>
      <c r="K12089" s="9"/>
    </row>
    <row r="12090" spans="1:11" x14ac:dyDescent="0.25">
      <c r="A12090" s="2"/>
      <c r="B12090" s="2"/>
      <c r="C12090" s="2"/>
      <c r="E12090" s="2"/>
      <c r="G12090" s="2"/>
      <c r="H12090" s="6"/>
      <c r="I12090" s="9"/>
      <c r="J12090" s="9"/>
      <c r="K12090" s="9"/>
    </row>
    <row r="12091" spans="1:11" x14ac:dyDescent="0.25">
      <c r="A12091" s="2"/>
      <c r="B12091" s="2"/>
      <c r="C12091" s="2"/>
      <c r="E12091" s="2"/>
      <c r="G12091" s="2"/>
      <c r="H12091" s="6"/>
      <c r="I12091" s="9"/>
      <c r="J12091" s="9"/>
      <c r="K12091" s="9"/>
    </row>
    <row r="12092" spans="1:11" x14ac:dyDescent="0.25">
      <c r="A12092" s="2"/>
      <c r="B12092" s="2"/>
      <c r="C12092" s="2"/>
      <c r="E12092" s="2"/>
      <c r="G12092" s="2"/>
      <c r="H12092" s="6"/>
      <c r="I12092" s="9"/>
      <c r="J12092" s="9"/>
      <c r="K12092" s="9"/>
    </row>
    <row r="12093" spans="1:11" x14ac:dyDescent="0.25">
      <c r="A12093" s="2"/>
      <c r="B12093" s="2"/>
      <c r="C12093" s="2"/>
      <c r="E12093" s="2"/>
      <c r="G12093" s="2"/>
      <c r="H12093" s="6"/>
      <c r="I12093" s="9"/>
      <c r="J12093" s="9"/>
      <c r="K12093" s="9"/>
    </row>
    <row r="12094" spans="1:11" x14ac:dyDescent="0.25">
      <c r="A12094" s="2"/>
      <c r="B12094" s="2"/>
      <c r="C12094" s="2"/>
      <c r="E12094" s="2"/>
      <c r="G12094" s="2"/>
      <c r="H12094" s="6"/>
      <c r="I12094" s="9"/>
      <c r="J12094" s="9"/>
      <c r="K12094" s="9"/>
    </row>
    <row r="12095" spans="1:11" x14ac:dyDescent="0.25">
      <c r="A12095" s="2"/>
      <c r="B12095" s="2"/>
      <c r="C12095" s="2"/>
      <c r="E12095" s="2"/>
      <c r="G12095" s="2"/>
      <c r="H12095" s="6"/>
      <c r="I12095" s="9"/>
      <c r="J12095" s="9"/>
      <c r="K12095" s="9"/>
    </row>
    <row r="12096" spans="1:11" x14ac:dyDescent="0.25">
      <c r="A12096" s="2"/>
      <c r="B12096" s="2"/>
      <c r="C12096" s="2"/>
      <c r="E12096" s="2"/>
      <c r="G12096" s="2"/>
      <c r="H12096" s="6"/>
      <c r="I12096" s="9"/>
      <c r="J12096" s="9"/>
      <c r="K12096" s="9"/>
    </row>
    <row r="12097" spans="1:11" x14ac:dyDescent="0.25">
      <c r="A12097" s="2"/>
      <c r="B12097" s="2"/>
      <c r="C12097" s="2"/>
      <c r="E12097" s="2"/>
      <c r="G12097" s="2"/>
      <c r="H12097" s="6"/>
      <c r="I12097" s="9"/>
      <c r="J12097" s="9"/>
      <c r="K12097" s="9"/>
    </row>
    <row r="12098" spans="1:11" x14ac:dyDescent="0.25">
      <c r="A12098" s="2"/>
      <c r="B12098" s="2"/>
      <c r="C12098" s="2"/>
      <c r="E12098" s="2"/>
      <c r="G12098" s="2"/>
      <c r="H12098" s="6"/>
      <c r="I12098" s="9"/>
      <c r="J12098" s="9"/>
      <c r="K12098" s="9"/>
    </row>
    <row r="12099" spans="1:11" x14ac:dyDescent="0.25">
      <c r="A12099" s="2"/>
      <c r="B12099" s="2"/>
      <c r="C12099" s="2"/>
      <c r="E12099" s="2"/>
      <c r="G12099" s="2"/>
      <c r="H12099" s="6"/>
      <c r="I12099" s="9"/>
      <c r="J12099" s="9"/>
      <c r="K12099" s="9"/>
    </row>
    <row r="12100" spans="1:11" x14ac:dyDescent="0.25">
      <c r="A12100" s="2"/>
      <c r="B12100" s="2"/>
      <c r="C12100" s="2"/>
      <c r="E12100" s="2"/>
      <c r="G12100" s="2"/>
      <c r="H12100" s="6"/>
      <c r="I12100" s="9"/>
      <c r="J12100" s="9"/>
      <c r="K12100" s="9"/>
    </row>
    <row r="12101" spans="1:11" x14ac:dyDescent="0.25">
      <c r="A12101" s="2"/>
      <c r="B12101" s="2"/>
      <c r="C12101" s="2"/>
      <c r="E12101" s="2"/>
      <c r="G12101" s="2"/>
      <c r="H12101" s="6"/>
      <c r="I12101" s="9"/>
      <c r="J12101" s="9"/>
      <c r="K12101" s="9"/>
    </row>
    <row r="12102" spans="1:11" x14ac:dyDescent="0.25">
      <c r="A12102" s="2"/>
      <c r="B12102" s="2"/>
      <c r="C12102" s="2"/>
      <c r="E12102" s="2"/>
      <c r="G12102" s="2"/>
      <c r="H12102" s="6"/>
      <c r="I12102" s="9"/>
      <c r="J12102" s="9"/>
      <c r="K12102" s="9"/>
    </row>
    <row r="12103" spans="1:11" x14ac:dyDescent="0.25">
      <c r="A12103" s="2"/>
      <c r="B12103" s="2"/>
      <c r="C12103" s="2"/>
      <c r="E12103" s="2"/>
      <c r="G12103" s="2"/>
      <c r="H12103" s="6"/>
      <c r="I12103" s="9"/>
      <c r="J12103" s="9"/>
      <c r="K12103" s="9"/>
    </row>
    <row r="12104" spans="1:11" x14ac:dyDescent="0.25">
      <c r="A12104" s="2"/>
      <c r="B12104" s="2"/>
      <c r="C12104" s="2"/>
      <c r="E12104" s="2"/>
      <c r="G12104" s="2"/>
      <c r="H12104" s="6"/>
      <c r="I12104" s="9"/>
      <c r="J12104" s="9"/>
      <c r="K12104" s="9"/>
    </row>
    <row r="12105" spans="1:11" x14ac:dyDescent="0.25">
      <c r="A12105" s="2"/>
      <c r="B12105" s="2"/>
      <c r="C12105" s="2"/>
      <c r="E12105" s="2"/>
      <c r="G12105" s="2"/>
      <c r="H12105" s="6"/>
      <c r="I12105" s="9"/>
      <c r="J12105" s="9"/>
      <c r="K12105" s="9"/>
    </row>
    <row r="12106" spans="1:11" x14ac:dyDescent="0.25">
      <c r="A12106" s="2"/>
      <c r="B12106" s="2"/>
      <c r="C12106" s="2"/>
      <c r="E12106" s="2"/>
      <c r="G12106" s="2"/>
      <c r="H12106" s="6"/>
      <c r="I12106" s="9"/>
      <c r="J12106" s="9"/>
      <c r="K12106" s="9"/>
    </row>
    <row r="12107" spans="1:11" x14ac:dyDescent="0.25">
      <c r="A12107" s="2"/>
      <c r="B12107" s="2"/>
      <c r="C12107" s="2"/>
      <c r="E12107" s="2"/>
      <c r="G12107" s="2"/>
      <c r="H12107" s="6"/>
      <c r="I12107" s="9"/>
      <c r="J12107" s="9"/>
      <c r="K12107" s="9"/>
    </row>
    <row r="12108" spans="1:11" x14ac:dyDescent="0.25">
      <c r="A12108" s="2"/>
      <c r="B12108" s="2"/>
      <c r="C12108" s="2"/>
      <c r="E12108" s="2"/>
      <c r="G12108" s="2"/>
      <c r="H12108" s="6"/>
      <c r="I12108" s="9"/>
      <c r="J12108" s="9"/>
      <c r="K12108" s="9"/>
    </row>
    <row r="12109" spans="1:11" x14ac:dyDescent="0.25">
      <c r="A12109" s="2"/>
      <c r="B12109" s="2"/>
      <c r="C12109" s="2"/>
      <c r="E12109" s="2"/>
      <c r="G12109" s="2"/>
      <c r="H12109" s="6"/>
      <c r="I12109" s="9"/>
      <c r="J12109" s="9"/>
      <c r="K12109" s="9"/>
    </row>
    <row r="12110" spans="1:11" x14ac:dyDescent="0.25">
      <c r="A12110" s="2"/>
      <c r="B12110" s="2"/>
      <c r="C12110" s="2"/>
      <c r="E12110" s="2"/>
      <c r="G12110" s="2"/>
      <c r="H12110" s="6"/>
      <c r="I12110" s="9"/>
      <c r="J12110" s="9"/>
      <c r="K12110" s="9"/>
    </row>
    <row r="12111" spans="1:11" x14ac:dyDescent="0.25">
      <c r="A12111" s="2"/>
      <c r="B12111" s="2"/>
      <c r="C12111" s="2"/>
      <c r="E12111" s="2"/>
      <c r="G12111" s="2"/>
      <c r="H12111" s="6"/>
      <c r="I12111" s="9"/>
      <c r="J12111" s="9"/>
      <c r="K12111" s="9"/>
    </row>
    <row r="12112" spans="1:11" x14ac:dyDescent="0.25">
      <c r="A12112" s="2"/>
      <c r="B12112" s="2"/>
      <c r="C12112" s="2"/>
      <c r="E12112" s="2"/>
      <c r="G12112" s="2"/>
      <c r="H12112" s="6"/>
      <c r="I12112" s="9"/>
      <c r="J12112" s="9"/>
      <c r="K12112" s="9"/>
    </row>
    <row r="12113" spans="1:11" x14ac:dyDescent="0.25">
      <c r="A12113" s="2"/>
      <c r="B12113" s="2"/>
      <c r="C12113" s="2"/>
      <c r="E12113" s="2"/>
      <c r="G12113" s="2"/>
      <c r="H12113" s="6"/>
      <c r="I12113" s="9"/>
      <c r="J12113" s="9"/>
      <c r="K12113" s="9"/>
    </row>
    <row r="12114" spans="1:11" x14ac:dyDescent="0.25">
      <c r="A12114" s="2"/>
      <c r="B12114" s="2"/>
      <c r="C12114" s="2"/>
      <c r="E12114" s="2"/>
      <c r="G12114" s="2"/>
      <c r="H12114" s="6"/>
      <c r="I12114" s="9"/>
      <c r="J12114" s="9"/>
      <c r="K12114" s="9"/>
    </row>
    <row r="12115" spans="1:11" x14ac:dyDescent="0.25">
      <c r="A12115" s="2"/>
      <c r="B12115" s="2"/>
      <c r="C12115" s="2"/>
      <c r="E12115" s="2"/>
      <c r="G12115" s="2"/>
      <c r="H12115" s="6"/>
      <c r="I12115" s="9"/>
      <c r="J12115" s="9"/>
      <c r="K12115" s="9"/>
    </row>
    <row r="12116" spans="1:11" x14ac:dyDescent="0.25">
      <c r="A12116" s="2"/>
      <c r="B12116" s="2"/>
      <c r="C12116" s="2"/>
      <c r="E12116" s="2"/>
      <c r="G12116" s="2"/>
      <c r="H12116" s="6"/>
      <c r="I12116" s="9"/>
      <c r="J12116" s="9"/>
      <c r="K12116" s="9"/>
    </row>
    <row r="12117" spans="1:11" x14ac:dyDescent="0.25">
      <c r="A12117" s="2"/>
      <c r="B12117" s="2"/>
      <c r="C12117" s="2"/>
      <c r="E12117" s="2"/>
      <c r="G12117" s="2"/>
      <c r="H12117" s="6"/>
      <c r="I12117" s="9"/>
      <c r="J12117" s="9"/>
      <c r="K12117" s="9"/>
    </row>
    <row r="12118" spans="1:11" x14ac:dyDescent="0.25">
      <c r="A12118" s="2"/>
      <c r="B12118" s="2"/>
      <c r="C12118" s="2"/>
      <c r="E12118" s="2"/>
      <c r="G12118" s="2"/>
      <c r="H12118" s="6"/>
      <c r="I12118" s="9"/>
      <c r="J12118" s="9"/>
      <c r="K12118" s="9"/>
    </row>
    <row r="12119" spans="1:11" x14ac:dyDescent="0.25">
      <c r="A12119" s="2"/>
      <c r="B12119" s="2"/>
      <c r="C12119" s="2"/>
      <c r="E12119" s="2"/>
      <c r="G12119" s="2"/>
      <c r="H12119" s="6"/>
      <c r="I12119" s="9"/>
      <c r="J12119" s="9"/>
      <c r="K12119" s="9"/>
    </row>
    <row r="12120" spans="1:11" x14ac:dyDescent="0.25">
      <c r="A12120" s="2"/>
      <c r="B12120" s="2"/>
      <c r="C12120" s="2"/>
      <c r="E12120" s="2"/>
      <c r="G12120" s="2"/>
      <c r="H12120" s="6"/>
      <c r="I12120" s="9"/>
      <c r="J12120" s="9"/>
      <c r="K12120" s="9"/>
    </row>
    <row r="12121" spans="1:11" x14ac:dyDescent="0.25">
      <c r="A12121" s="2"/>
      <c r="B12121" s="2"/>
      <c r="C12121" s="2"/>
      <c r="E12121" s="2"/>
      <c r="G12121" s="2"/>
      <c r="H12121" s="6"/>
      <c r="I12121" s="9"/>
      <c r="J12121" s="9"/>
      <c r="K12121" s="9"/>
    </row>
    <row r="12122" spans="1:11" x14ac:dyDescent="0.25">
      <c r="A12122" s="2"/>
      <c r="B12122" s="2"/>
      <c r="C12122" s="2"/>
      <c r="E12122" s="2"/>
      <c r="G12122" s="2"/>
      <c r="H12122" s="6"/>
      <c r="I12122" s="9"/>
      <c r="J12122" s="9"/>
      <c r="K12122" s="9"/>
    </row>
    <row r="12123" spans="1:11" x14ac:dyDescent="0.25">
      <c r="A12123" s="2"/>
      <c r="B12123" s="2"/>
      <c r="C12123" s="2"/>
      <c r="E12123" s="2"/>
      <c r="G12123" s="2"/>
      <c r="H12123" s="6"/>
      <c r="I12123" s="9"/>
      <c r="J12123" s="9"/>
      <c r="K12123" s="9"/>
    </row>
    <row r="12124" spans="1:11" x14ac:dyDescent="0.25">
      <c r="A12124" s="2"/>
      <c r="B12124" s="2"/>
      <c r="C12124" s="2"/>
      <c r="E12124" s="2"/>
      <c r="G12124" s="2"/>
      <c r="H12124" s="6"/>
      <c r="I12124" s="9"/>
      <c r="J12124" s="9"/>
      <c r="K12124" s="9"/>
    </row>
    <row r="12125" spans="1:11" x14ac:dyDescent="0.25">
      <c r="A12125" s="2"/>
      <c r="B12125" s="2"/>
      <c r="C12125" s="2"/>
      <c r="E12125" s="2"/>
      <c r="G12125" s="2"/>
      <c r="H12125" s="6"/>
      <c r="I12125" s="9"/>
      <c r="J12125" s="9"/>
      <c r="K12125" s="9"/>
    </row>
    <row r="12126" spans="1:11" x14ac:dyDescent="0.25">
      <c r="A12126" s="2"/>
      <c r="B12126" s="2"/>
      <c r="C12126" s="2"/>
      <c r="E12126" s="2"/>
      <c r="G12126" s="2"/>
      <c r="H12126" s="6"/>
      <c r="I12126" s="9"/>
      <c r="J12126" s="9"/>
      <c r="K12126" s="9"/>
    </row>
    <row r="12127" spans="1:11" x14ac:dyDescent="0.25">
      <c r="A12127" s="2"/>
      <c r="B12127" s="2"/>
      <c r="C12127" s="2"/>
      <c r="E12127" s="2"/>
      <c r="G12127" s="2"/>
      <c r="H12127" s="6"/>
      <c r="I12127" s="9"/>
      <c r="J12127" s="9"/>
      <c r="K12127" s="9"/>
    </row>
    <row r="12128" spans="1:11" x14ac:dyDescent="0.25">
      <c r="A12128" s="2"/>
      <c r="B12128" s="2"/>
      <c r="C12128" s="2"/>
      <c r="E12128" s="2"/>
      <c r="G12128" s="2"/>
      <c r="H12128" s="6"/>
      <c r="I12128" s="9"/>
      <c r="J12128" s="9"/>
      <c r="K12128" s="9"/>
    </row>
    <row r="12129" spans="1:11" x14ac:dyDescent="0.25">
      <c r="A12129" s="2"/>
      <c r="B12129" s="2"/>
      <c r="C12129" s="2"/>
      <c r="E12129" s="2"/>
      <c r="G12129" s="2"/>
      <c r="H12129" s="6"/>
      <c r="I12129" s="9"/>
      <c r="J12129" s="9"/>
      <c r="K12129" s="9"/>
    </row>
    <row r="12130" spans="1:11" x14ac:dyDescent="0.25">
      <c r="A12130" s="2"/>
      <c r="B12130" s="2"/>
      <c r="C12130" s="2"/>
      <c r="E12130" s="2"/>
      <c r="G12130" s="2"/>
      <c r="H12130" s="6"/>
      <c r="I12130" s="9"/>
      <c r="J12130" s="9"/>
      <c r="K12130" s="9"/>
    </row>
    <row r="12131" spans="1:11" x14ac:dyDescent="0.25">
      <c r="A12131" s="2"/>
      <c r="B12131" s="2"/>
      <c r="C12131" s="2"/>
      <c r="E12131" s="2"/>
      <c r="G12131" s="2"/>
      <c r="H12131" s="6"/>
      <c r="I12131" s="9"/>
      <c r="J12131" s="9"/>
      <c r="K12131" s="9"/>
    </row>
    <row r="12132" spans="1:11" x14ac:dyDescent="0.25">
      <c r="A12132" s="2"/>
      <c r="B12132" s="2"/>
      <c r="C12132" s="2"/>
      <c r="E12132" s="2"/>
      <c r="G12132" s="2"/>
      <c r="H12132" s="6"/>
      <c r="I12132" s="9"/>
      <c r="J12132" s="9"/>
      <c r="K12132" s="9"/>
    </row>
    <row r="12133" spans="1:11" x14ac:dyDescent="0.25">
      <c r="A12133" s="2"/>
      <c r="B12133" s="2"/>
      <c r="C12133" s="2"/>
      <c r="E12133" s="2"/>
      <c r="G12133" s="2"/>
      <c r="H12133" s="6"/>
      <c r="I12133" s="9"/>
      <c r="J12133" s="9"/>
      <c r="K12133" s="9"/>
    </row>
    <row r="12134" spans="1:11" x14ac:dyDescent="0.25">
      <c r="A12134" s="2"/>
      <c r="B12134" s="2"/>
      <c r="C12134" s="2"/>
      <c r="E12134" s="2"/>
      <c r="G12134" s="2"/>
      <c r="H12134" s="6"/>
      <c r="I12134" s="9"/>
      <c r="J12134" s="9"/>
      <c r="K12134" s="9"/>
    </row>
    <row r="12135" spans="1:11" x14ac:dyDescent="0.25">
      <c r="A12135" s="2"/>
      <c r="B12135" s="2"/>
      <c r="C12135" s="2"/>
      <c r="E12135" s="2"/>
      <c r="G12135" s="2"/>
      <c r="H12135" s="6"/>
      <c r="I12135" s="9"/>
      <c r="J12135" s="9"/>
      <c r="K12135" s="9"/>
    </row>
    <row r="12136" spans="1:11" x14ac:dyDescent="0.25">
      <c r="A12136" s="2"/>
      <c r="B12136" s="2"/>
      <c r="C12136" s="2"/>
      <c r="E12136" s="2"/>
      <c r="G12136" s="2"/>
      <c r="H12136" s="6"/>
      <c r="I12136" s="9"/>
      <c r="J12136" s="9"/>
      <c r="K12136" s="9"/>
    </row>
    <row r="12137" spans="1:11" x14ac:dyDescent="0.25">
      <c r="A12137" s="2"/>
      <c r="B12137" s="2"/>
      <c r="C12137" s="2"/>
      <c r="E12137" s="2"/>
      <c r="G12137" s="2"/>
      <c r="H12137" s="6"/>
      <c r="I12137" s="9"/>
      <c r="J12137" s="9"/>
      <c r="K12137" s="9"/>
    </row>
    <row r="12138" spans="1:11" x14ac:dyDescent="0.25">
      <c r="A12138" s="2"/>
      <c r="B12138" s="2"/>
      <c r="C12138" s="2"/>
      <c r="E12138" s="2"/>
      <c r="G12138" s="2"/>
      <c r="H12138" s="6"/>
      <c r="I12138" s="9"/>
      <c r="J12138" s="9"/>
      <c r="K12138" s="9"/>
    </row>
    <row r="12139" spans="1:11" x14ac:dyDescent="0.25">
      <c r="A12139" s="2"/>
      <c r="B12139" s="2"/>
      <c r="C12139" s="2"/>
      <c r="E12139" s="2"/>
      <c r="G12139" s="2"/>
      <c r="H12139" s="6"/>
      <c r="I12139" s="9"/>
      <c r="J12139" s="9"/>
      <c r="K12139" s="9"/>
    </row>
    <row r="12140" spans="1:11" x14ac:dyDescent="0.25">
      <c r="A12140" s="2"/>
      <c r="B12140" s="2"/>
      <c r="C12140" s="2"/>
      <c r="E12140" s="2"/>
      <c r="G12140" s="2"/>
      <c r="H12140" s="6"/>
      <c r="I12140" s="9"/>
      <c r="J12140" s="9"/>
      <c r="K12140" s="9"/>
    </row>
    <row r="12141" spans="1:11" x14ac:dyDescent="0.25">
      <c r="A12141" s="2"/>
      <c r="B12141" s="2"/>
      <c r="C12141" s="2"/>
      <c r="E12141" s="2"/>
      <c r="G12141" s="2"/>
      <c r="H12141" s="6"/>
      <c r="I12141" s="9"/>
      <c r="J12141" s="9"/>
      <c r="K12141" s="9"/>
    </row>
    <row r="12142" spans="1:11" x14ac:dyDescent="0.25">
      <c r="A12142" s="2"/>
      <c r="B12142" s="2"/>
      <c r="C12142" s="2"/>
      <c r="E12142" s="2"/>
      <c r="G12142" s="2"/>
      <c r="H12142" s="6"/>
      <c r="I12142" s="9"/>
      <c r="J12142" s="9"/>
      <c r="K12142" s="9"/>
    </row>
    <row r="12143" spans="1:11" x14ac:dyDescent="0.25">
      <c r="A12143" s="2"/>
      <c r="B12143" s="2"/>
      <c r="C12143" s="2"/>
      <c r="E12143" s="2"/>
      <c r="G12143" s="2"/>
      <c r="H12143" s="6"/>
      <c r="I12143" s="9"/>
      <c r="J12143" s="9"/>
      <c r="K12143" s="9"/>
    </row>
    <row r="12144" spans="1:11" x14ac:dyDescent="0.25">
      <c r="A12144" s="2"/>
      <c r="B12144" s="2"/>
      <c r="C12144" s="2"/>
      <c r="E12144" s="2"/>
      <c r="G12144" s="2"/>
      <c r="H12144" s="6"/>
      <c r="I12144" s="9"/>
      <c r="J12144" s="9"/>
      <c r="K12144" s="9"/>
    </row>
    <row r="12145" spans="1:11" x14ac:dyDescent="0.25">
      <c r="A12145" s="2"/>
      <c r="B12145" s="2"/>
      <c r="C12145" s="2"/>
      <c r="E12145" s="2"/>
      <c r="G12145" s="2"/>
      <c r="H12145" s="6"/>
      <c r="I12145" s="9"/>
      <c r="J12145" s="9"/>
      <c r="K12145" s="9"/>
    </row>
    <row r="12146" spans="1:11" x14ac:dyDescent="0.25">
      <c r="A12146" s="2"/>
      <c r="B12146" s="2"/>
      <c r="C12146" s="2"/>
      <c r="E12146" s="2"/>
      <c r="G12146" s="2"/>
      <c r="H12146" s="6"/>
      <c r="I12146" s="9"/>
      <c r="J12146" s="9"/>
      <c r="K12146" s="9"/>
    </row>
    <row r="12147" spans="1:11" x14ac:dyDescent="0.25">
      <c r="A12147" s="2"/>
      <c r="B12147" s="2"/>
      <c r="C12147" s="2"/>
      <c r="E12147" s="2"/>
      <c r="G12147" s="2"/>
      <c r="H12147" s="6"/>
      <c r="I12147" s="9"/>
      <c r="J12147" s="9"/>
      <c r="K12147" s="9"/>
    </row>
    <row r="12148" spans="1:11" x14ac:dyDescent="0.25">
      <c r="A12148" s="2"/>
      <c r="B12148" s="2"/>
      <c r="C12148" s="2"/>
      <c r="E12148" s="2"/>
      <c r="G12148" s="2"/>
      <c r="H12148" s="6"/>
      <c r="I12148" s="9"/>
      <c r="J12148" s="9"/>
      <c r="K12148" s="9"/>
    </row>
    <row r="12149" spans="1:11" x14ac:dyDescent="0.25">
      <c r="A12149" s="2"/>
      <c r="B12149" s="2"/>
      <c r="C12149" s="2"/>
      <c r="E12149" s="2"/>
      <c r="G12149" s="2"/>
      <c r="H12149" s="6"/>
      <c r="I12149" s="9"/>
      <c r="J12149" s="9"/>
      <c r="K12149" s="9"/>
    </row>
    <row r="12150" spans="1:11" x14ac:dyDescent="0.25">
      <c r="A12150" s="2"/>
      <c r="B12150" s="2"/>
      <c r="C12150" s="2"/>
      <c r="E12150" s="2"/>
      <c r="G12150" s="2"/>
      <c r="H12150" s="6"/>
      <c r="I12150" s="9"/>
      <c r="J12150" s="9"/>
      <c r="K12150" s="9"/>
    </row>
    <row r="12151" spans="1:11" x14ac:dyDescent="0.25">
      <c r="A12151" s="2"/>
      <c r="B12151" s="2"/>
      <c r="C12151" s="2"/>
      <c r="E12151" s="2"/>
      <c r="G12151" s="2"/>
      <c r="H12151" s="6"/>
      <c r="I12151" s="9"/>
      <c r="J12151" s="9"/>
      <c r="K12151" s="9"/>
    </row>
    <row r="12152" spans="1:11" x14ac:dyDescent="0.25">
      <c r="A12152" s="2"/>
      <c r="B12152" s="2"/>
      <c r="C12152" s="2"/>
      <c r="E12152" s="2"/>
      <c r="G12152" s="2"/>
      <c r="H12152" s="6"/>
      <c r="I12152" s="9"/>
      <c r="J12152" s="9"/>
      <c r="K12152" s="9"/>
    </row>
    <row r="12153" spans="1:11" x14ac:dyDescent="0.25">
      <c r="A12153" s="2"/>
      <c r="B12153" s="2"/>
      <c r="C12153" s="2"/>
      <c r="E12153" s="2"/>
      <c r="G12153" s="2"/>
      <c r="H12153" s="6"/>
      <c r="I12153" s="9"/>
      <c r="J12153" s="9"/>
      <c r="K12153" s="9"/>
    </row>
    <row r="12154" spans="1:11" x14ac:dyDescent="0.25">
      <c r="A12154" s="2"/>
      <c r="B12154" s="2"/>
      <c r="C12154" s="2"/>
      <c r="E12154" s="2"/>
      <c r="G12154" s="2"/>
      <c r="H12154" s="6"/>
      <c r="I12154" s="9"/>
      <c r="J12154" s="9"/>
      <c r="K12154" s="9"/>
    </row>
    <row r="12155" spans="1:11" x14ac:dyDescent="0.25">
      <c r="A12155" s="2"/>
      <c r="B12155" s="2"/>
      <c r="C12155" s="2"/>
      <c r="E12155" s="2"/>
      <c r="G12155" s="2"/>
      <c r="H12155" s="6"/>
      <c r="I12155" s="9"/>
      <c r="J12155" s="9"/>
      <c r="K12155" s="9"/>
    </row>
    <row r="12156" spans="1:11" x14ac:dyDescent="0.25">
      <c r="A12156" s="2"/>
      <c r="B12156" s="2"/>
      <c r="C12156" s="2"/>
      <c r="E12156" s="2"/>
      <c r="G12156" s="2"/>
      <c r="H12156" s="6"/>
      <c r="I12156" s="9"/>
      <c r="J12156" s="9"/>
      <c r="K12156" s="9"/>
    </row>
    <row r="12157" spans="1:11" x14ac:dyDescent="0.25">
      <c r="A12157" s="2"/>
      <c r="B12157" s="2"/>
      <c r="C12157" s="2"/>
      <c r="E12157" s="2"/>
      <c r="G12157" s="2"/>
      <c r="H12157" s="6"/>
      <c r="I12157" s="9"/>
      <c r="J12157" s="9"/>
      <c r="K12157" s="9"/>
    </row>
    <row r="12158" spans="1:11" x14ac:dyDescent="0.25">
      <c r="A12158" s="2"/>
      <c r="B12158" s="2"/>
      <c r="C12158" s="2"/>
      <c r="E12158" s="2"/>
      <c r="G12158" s="2"/>
      <c r="H12158" s="6"/>
      <c r="I12158" s="9"/>
      <c r="J12158" s="9"/>
      <c r="K12158" s="9"/>
    </row>
    <row r="12159" spans="1:11" x14ac:dyDescent="0.25">
      <c r="A12159" s="2"/>
      <c r="B12159" s="2"/>
      <c r="C12159" s="2"/>
      <c r="E12159" s="2"/>
      <c r="G12159" s="2"/>
      <c r="H12159" s="6"/>
      <c r="I12159" s="9"/>
      <c r="J12159" s="9"/>
      <c r="K12159" s="9"/>
    </row>
    <row r="12160" spans="1:11" x14ac:dyDescent="0.25">
      <c r="A12160" s="2"/>
      <c r="B12160" s="2"/>
      <c r="C12160" s="2"/>
      <c r="E12160" s="2"/>
      <c r="G12160" s="2"/>
      <c r="H12160" s="6"/>
      <c r="I12160" s="9"/>
      <c r="J12160" s="9"/>
      <c r="K12160" s="9"/>
    </row>
    <row r="12161" spans="1:11" x14ac:dyDescent="0.25">
      <c r="A12161" s="2"/>
      <c r="B12161" s="2"/>
      <c r="C12161" s="2"/>
      <c r="E12161" s="2"/>
      <c r="G12161" s="2"/>
      <c r="H12161" s="6"/>
      <c r="I12161" s="9"/>
      <c r="J12161" s="9"/>
      <c r="K12161" s="9"/>
    </row>
    <row r="12162" spans="1:11" x14ac:dyDescent="0.25">
      <c r="A12162" s="2"/>
      <c r="B12162" s="2"/>
      <c r="C12162" s="2"/>
      <c r="E12162" s="2"/>
      <c r="G12162" s="2"/>
      <c r="H12162" s="6"/>
      <c r="I12162" s="9"/>
      <c r="J12162" s="9"/>
      <c r="K12162" s="9"/>
    </row>
    <row r="12163" spans="1:11" x14ac:dyDescent="0.25">
      <c r="A12163" s="2"/>
      <c r="B12163" s="2"/>
      <c r="C12163" s="2"/>
      <c r="E12163" s="2"/>
      <c r="G12163" s="2"/>
      <c r="H12163" s="6"/>
      <c r="I12163" s="9"/>
      <c r="J12163" s="9"/>
      <c r="K12163" s="9"/>
    </row>
    <row r="12164" spans="1:11" x14ac:dyDescent="0.25">
      <c r="A12164" s="2"/>
      <c r="B12164" s="2"/>
      <c r="C12164" s="2"/>
      <c r="E12164" s="2"/>
      <c r="G12164" s="2"/>
      <c r="H12164" s="6"/>
      <c r="I12164" s="9"/>
      <c r="J12164" s="9"/>
      <c r="K12164" s="9"/>
    </row>
    <row r="12165" spans="1:11" x14ac:dyDescent="0.25">
      <c r="A12165" s="2"/>
      <c r="B12165" s="2"/>
      <c r="C12165" s="2"/>
      <c r="E12165" s="2"/>
      <c r="G12165" s="2"/>
      <c r="H12165" s="6"/>
      <c r="I12165" s="9"/>
      <c r="J12165" s="9"/>
      <c r="K12165" s="9"/>
    </row>
    <row r="12166" spans="1:11" x14ac:dyDescent="0.25">
      <c r="A12166" s="2"/>
      <c r="B12166" s="2"/>
      <c r="C12166" s="2"/>
      <c r="E12166" s="2"/>
      <c r="G12166" s="2"/>
      <c r="H12166" s="6"/>
      <c r="I12166" s="9"/>
      <c r="J12166" s="9"/>
      <c r="K12166" s="9"/>
    </row>
    <row r="12167" spans="1:11" x14ac:dyDescent="0.25">
      <c r="A12167" s="2"/>
      <c r="B12167" s="2"/>
      <c r="C12167" s="2"/>
      <c r="E12167" s="2"/>
      <c r="G12167" s="2"/>
      <c r="H12167" s="6"/>
      <c r="I12167" s="9"/>
      <c r="J12167" s="9"/>
      <c r="K12167" s="9"/>
    </row>
    <row r="12168" spans="1:11" x14ac:dyDescent="0.25">
      <c r="A12168" s="2"/>
      <c r="B12168" s="2"/>
      <c r="C12168" s="2"/>
      <c r="E12168" s="2"/>
      <c r="G12168" s="2"/>
      <c r="H12168" s="6"/>
      <c r="I12168" s="9"/>
      <c r="J12168" s="9"/>
      <c r="K12168" s="9"/>
    </row>
    <row r="12169" spans="1:11" x14ac:dyDescent="0.25">
      <c r="A12169" s="2"/>
      <c r="B12169" s="2"/>
      <c r="C12169" s="2"/>
      <c r="E12169" s="2"/>
      <c r="G12169" s="2"/>
      <c r="H12169" s="6"/>
      <c r="I12169" s="9"/>
      <c r="J12169" s="9"/>
      <c r="K12169" s="9"/>
    </row>
    <row r="12170" spans="1:11" x14ac:dyDescent="0.25">
      <c r="A12170" s="2"/>
      <c r="B12170" s="2"/>
      <c r="C12170" s="2"/>
      <c r="E12170" s="2"/>
      <c r="G12170" s="2"/>
      <c r="H12170" s="6"/>
      <c r="I12170" s="9"/>
      <c r="J12170" s="9"/>
      <c r="K12170" s="9"/>
    </row>
    <row r="12171" spans="1:11" x14ac:dyDescent="0.25">
      <c r="A12171" s="2"/>
      <c r="B12171" s="2"/>
      <c r="C12171" s="2"/>
      <c r="E12171" s="2"/>
      <c r="G12171" s="2"/>
      <c r="H12171" s="6"/>
      <c r="I12171" s="9"/>
      <c r="J12171" s="9"/>
      <c r="K12171" s="9"/>
    </row>
    <row r="12172" spans="1:11" x14ac:dyDescent="0.25">
      <c r="A12172" s="2"/>
      <c r="B12172" s="2"/>
      <c r="C12172" s="2"/>
      <c r="E12172" s="2"/>
      <c r="G12172" s="2"/>
      <c r="H12172" s="6"/>
      <c r="I12172" s="9"/>
      <c r="J12172" s="9"/>
      <c r="K12172" s="9"/>
    </row>
    <row r="12173" spans="1:11" x14ac:dyDescent="0.25">
      <c r="A12173" s="2"/>
      <c r="B12173" s="2"/>
      <c r="C12173" s="2"/>
      <c r="E12173" s="2"/>
      <c r="G12173" s="2"/>
      <c r="H12173" s="6"/>
      <c r="I12173" s="9"/>
      <c r="J12173" s="9"/>
      <c r="K12173" s="9"/>
    </row>
    <row r="12174" spans="1:11" x14ac:dyDescent="0.25">
      <c r="A12174" s="2"/>
      <c r="B12174" s="2"/>
      <c r="C12174" s="2"/>
      <c r="E12174" s="2"/>
      <c r="G12174" s="2"/>
      <c r="H12174" s="6"/>
      <c r="I12174" s="9"/>
      <c r="J12174" s="9"/>
      <c r="K12174" s="9"/>
    </row>
    <row r="12175" spans="1:11" x14ac:dyDescent="0.25">
      <c r="A12175" s="2"/>
      <c r="B12175" s="2"/>
      <c r="C12175" s="2"/>
      <c r="E12175" s="2"/>
      <c r="G12175" s="2"/>
      <c r="H12175" s="6"/>
      <c r="I12175" s="9"/>
      <c r="J12175" s="9"/>
      <c r="K12175" s="9"/>
    </row>
    <row r="12176" spans="1:11" x14ac:dyDescent="0.25">
      <c r="A12176" s="2"/>
      <c r="B12176" s="2"/>
      <c r="C12176" s="2"/>
      <c r="E12176" s="2"/>
      <c r="G12176" s="2"/>
      <c r="H12176" s="6"/>
      <c r="I12176" s="9"/>
      <c r="J12176" s="9"/>
      <c r="K12176" s="9"/>
    </row>
    <row r="12177" spans="1:11" x14ac:dyDescent="0.25">
      <c r="A12177" s="2"/>
      <c r="B12177" s="2"/>
      <c r="C12177" s="2"/>
      <c r="E12177" s="2"/>
      <c r="G12177" s="2"/>
      <c r="H12177" s="6"/>
      <c r="I12177" s="9"/>
      <c r="J12177" s="9"/>
      <c r="K12177" s="9"/>
    </row>
    <row r="12178" spans="1:11" x14ac:dyDescent="0.25">
      <c r="A12178" s="2"/>
      <c r="B12178" s="2"/>
      <c r="C12178" s="2"/>
      <c r="E12178" s="2"/>
      <c r="G12178" s="2"/>
      <c r="H12178" s="6"/>
      <c r="I12178" s="9"/>
      <c r="J12178" s="9"/>
      <c r="K12178" s="9"/>
    </row>
    <row r="12179" spans="1:11" x14ac:dyDescent="0.25">
      <c r="A12179" s="2"/>
      <c r="B12179" s="2"/>
      <c r="C12179" s="2"/>
      <c r="E12179" s="2"/>
      <c r="G12179" s="2"/>
      <c r="H12179" s="6"/>
      <c r="I12179" s="9"/>
      <c r="J12179" s="9"/>
      <c r="K12179" s="9"/>
    </row>
    <row r="12180" spans="1:11" x14ac:dyDescent="0.25">
      <c r="A12180" s="2"/>
      <c r="B12180" s="2"/>
      <c r="C12180" s="2"/>
      <c r="E12180" s="2"/>
      <c r="G12180" s="2"/>
      <c r="H12180" s="6"/>
      <c r="I12180" s="9"/>
      <c r="J12180" s="9"/>
      <c r="K12180" s="9"/>
    </row>
    <row r="12181" spans="1:11" x14ac:dyDescent="0.25">
      <c r="A12181" s="2"/>
      <c r="B12181" s="2"/>
      <c r="C12181" s="2"/>
      <c r="E12181" s="2"/>
      <c r="G12181" s="2"/>
      <c r="H12181" s="6"/>
      <c r="I12181" s="9"/>
      <c r="J12181" s="9"/>
      <c r="K12181" s="9"/>
    </row>
    <row r="12182" spans="1:11" x14ac:dyDescent="0.25">
      <c r="A12182" s="2"/>
      <c r="B12182" s="2"/>
      <c r="C12182" s="2"/>
      <c r="E12182" s="2"/>
      <c r="G12182" s="2"/>
      <c r="H12182" s="6"/>
      <c r="I12182" s="9"/>
      <c r="J12182" s="9"/>
      <c r="K12182" s="9"/>
    </row>
    <row r="12183" spans="1:11" x14ac:dyDescent="0.25">
      <c r="A12183" s="2"/>
      <c r="B12183" s="2"/>
      <c r="C12183" s="2"/>
      <c r="E12183" s="2"/>
      <c r="G12183" s="2"/>
      <c r="H12183" s="6"/>
      <c r="I12183" s="9"/>
      <c r="J12183" s="9"/>
      <c r="K12183" s="9"/>
    </row>
    <row r="12184" spans="1:11" x14ac:dyDescent="0.25">
      <c r="A12184" s="2"/>
      <c r="B12184" s="2"/>
      <c r="C12184" s="2"/>
      <c r="E12184" s="2"/>
      <c r="G12184" s="2"/>
      <c r="H12184" s="6"/>
      <c r="I12184" s="9"/>
      <c r="J12184" s="9"/>
      <c r="K12184" s="9"/>
    </row>
    <row r="12185" spans="1:11" x14ac:dyDescent="0.25">
      <c r="A12185" s="2"/>
      <c r="B12185" s="2"/>
      <c r="C12185" s="2"/>
      <c r="E12185" s="2"/>
      <c r="G12185" s="2"/>
      <c r="H12185" s="6"/>
      <c r="I12185" s="9"/>
      <c r="J12185" s="9"/>
      <c r="K12185" s="9"/>
    </row>
    <row r="12186" spans="1:11" x14ac:dyDescent="0.25">
      <c r="A12186" s="2"/>
      <c r="B12186" s="2"/>
      <c r="C12186" s="2"/>
      <c r="E12186" s="2"/>
      <c r="G12186" s="2"/>
      <c r="H12186" s="6"/>
      <c r="I12186" s="9"/>
      <c r="J12186" s="9"/>
      <c r="K12186" s="9"/>
    </row>
    <row r="12187" spans="1:11" x14ac:dyDescent="0.25">
      <c r="A12187" s="2"/>
      <c r="B12187" s="2"/>
      <c r="C12187" s="2"/>
      <c r="E12187" s="2"/>
      <c r="G12187" s="2"/>
      <c r="H12187" s="6"/>
      <c r="I12187" s="9"/>
      <c r="J12187" s="9"/>
      <c r="K12187" s="9"/>
    </row>
    <row r="12188" spans="1:11" x14ac:dyDescent="0.25">
      <c r="A12188" s="2"/>
      <c r="B12188" s="2"/>
      <c r="C12188" s="2"/>
      <c r="E12188" s="2"/>
      <c r="G12188" s="2"/>
      <c r="H12188" s="6"/>
      <c r="I12188" s="9"/>
      <c r="J12188" s="9"/>
      <c r="K12188" s="9"/>
    </row>
    <row r="12189" spans="1:11" x14ac:dyDescent="0.25">
      <c r="A12189" s="2"/>
      <c r="B12189" s="2"/>
      <c r="C12189" s="2"/>
      <c r="E12189" s="2"/>
      <c r="G12189" s="2"/>
      <c r="H12189" s="6"/>
      <c r="I12189" s="9"/>
      <c r="J12189" s="9"/>
      <c r="K12189" s="9"/>
    </row>
    <row r="12190" spans="1:11" x14ac:dyDescent="0.25">
      <c r="A12190" s="2"/>
      <c r="B12190" s="2"/>
      <c r="C12190" s="2"/>
      <c r="E12190" s="2"/>
      <c r="G12190" s="2"/>
      <c r="H12190" s="6"/>
      <c r="I12190" s="9"/>
      <c r="J12190" s="9"/>
      <c r="K12190" s="9"/>
    </row>
    <row r="12191" spans="1:11" x14ac:dyDescent="0.25">
      <c r="A12191" s="2"/>
      <c r="B12191" s="2"/>
      <c r="C12191" s="2"/>
      <c r="E12191" s="2"/>
      <c r="G12191" s="2"/>
      <c r="H12191" s="6"/>
      <c r="I12191" s="9"/>
      <c r="J12191" s="9"/>
      <c r="K12191" s="9"/>
    </row>
    <row r="12192" spans="1:11" x14ac:dyDescent="0.25">
      <c r="A12192" s="2"/>
      <c r="B12192" s="2"/>
      <c r="C12192" s="2"/>
      <c r="E12192" s="2"/>
      <c r="G12192" s="2"/>
      <c r="H12192" s="6"/>
      <c r="I12192" s="9"/>
      <c r="J12192" s="9"/>
      <c r="K12192" s="9"/>
    </row>
    <row r="12193" spans="1:11" x14ac:dyDescent="0.25">
      <c r="A12193" s="2"/>
      <c r="B12193" s="2"/>
      <c r="C12193" s="2"/>
      <c r="E12193" s="2"/>
      <c r="G12193" s="2"/>
      <c r="H12193" s="6"/>
      <c r="I12193" s="9"/>
      <c r="J12193" s="9"/>
      <c r="K12193" s="9"/>
    </row>
    <row r="12194" spans="1:11" x14ac:dyDescent="0.25">
      <c r="A12194" s="2"/>
      <c r="B12194" s="2"/>
      <c r="C12194" s="2"/>
      <c r="E12194" s="2"/>
      <c r="G12194" s="2"/>
      <c r="H12194" s="6"/>
      <c r="I12194" s="9"/>
      <c r="J12194" s="9"/>
      <c r="K12194" s="9"/>
    </row>
    <row r="12195" spans="1:11" x14ac:dyDescent="0.25">
      <c r="A12195" s="2"/>
      <c r="B12195" s="2"/>
      <c r="C12195" s="2"/>
      <c r="E12195" s="2"/>
      <c r="G12195" s="2"/>
      <c r="H12195" s="6"/>
      <c r="I12195" s="9"/>
      <c r="J12195" s="9"/>
      <c r="K12195" s="9"/>
    </row>
    <row r="12196" spans="1:11" x14ac:dyDescent="0.25">
      <c r="A12196" s="2"/>
      <c r="B12196" s="2"/>
      <c r="C12196" s="2"/>
      <c r="E12196" s="2"/>
      <c r="G12196" s="2"/>
      <c r="H12196" s="6"/>
      <c r="I12196" s="9"/>
      <c r="J12196" s="9"/>
      <c r="K12196" s="9"/>
    </row>
    <row r="12197" spans="1:11" x14ac:dyDescent="0.25">
      <c r="A12197" s="2"/>
      <c r="B12197" s="2"/>
      <c r="C12197" s="2"/>
      <c r="E12197" s="2"/>
      <c r="G12197" s="2"/>
      <c r="H12197" s="6"/>
      <c r="I12197" s="9"/>
      <c r="J12197" s="9"/>
      <c r="K12197" s="9"/>
    </row>
    <row r="12198" spans="1:11" x14ac:dyDescent="0.25">
      <c r="A12198" s="2"/>
      <c r="B12198" s="2"/>
      <c r="C12198" s="2"/>
      <c r="E12198" s="2"/>
      <c r="G12198" s="2"/>
      <c r="H12198" s="6"/>
      <c r="I12198" s="9"/>
      <c r="J12198" s="9"/>
      <c r="K12198" s="9"/>
    </row>
    <row r="12199" spans="1:11" x14ac:dyDescent="0.25">
      <c r="A12199" s="2"/>
      <c r="B12199" s="2"/>
      <c r="C12199" s="2"/>
      <c r="E12199" s="2"/>
      <c r="G12199" s="2"/>
      <c r="H12199" s="6"/>
      <c r="I12199" s="9"/>
      <c r="J12199" s="9"/>
      <c r="K12199" s="9"/>
    </row>
    <row r="12200" spans="1:11" x14ac:dyDescent="0.25">
      <c r="A12200" s="2"/>
      <c r="B12200" s="2"/>
      <c r="C12200" s="2"/>
      <c r="E12200" s="2"/>
      <c r="G12200" s="2"/>
      <c r="H12200" s="6"/>
      <c r="I12200" s="9"/>
      <c r="J12200" s="9"/>
      <c r="K12200" s="9"/>
    </row>
    <row r="12201" spans="1:11" x14ac:dyDescent="0.25">
      <c r="A12201" s="2"/>
      <c r="B12201" s="2"/>
      <c r="C12201" s="2"/>
      <c r="E12201" s="2"/>
      <c r="G12201" s="2"/>
      <c r="H12201" s="6"/>
      <c r="I12201" s="9"/>
      <c r="J12201" s="9"/>
      <c r="K12201" s="9"/>
    </row>
    <row r="12202" spans="1:11" x14ac:dyDescent="0.25">
      <c r="A12202" s="2"/>
      <c r="B12202" s="2"/>
      <c r="C12202" s="2"/>
      <c r="E12202" s="2"/>
      <c r="G12202" s="2"/>
      <c r="H12202" s="6"/>
      <c r="I12202" s="9"/>
      <c r="J12202" s="9"/>
      <c r="K12202" s="9"/>
    </row>
    <row r="12203" spans="1:11" x14ac:dyDescent="0.25">
      <c r="A12203" s="2"/>
      <c r="B12203" s="2"/>
      <c r="C12203" s="2"/>
      <c r="E12203" s="2"/>
      <c r="G12203" s="2"/>
      <c r="H12203" s="6"/>
      <c r="I12203" s="9"/>
      <c r="J12203" s="9"/>
      <c r="K12203" s="9"/>
    </row>
    <row r="12204" spans="1:11" x14ac:dyDescent="0.25">
      <c r="A12204" s="2"/>
      <c r="B12204" s="2"/>
      <c r="C12204" s="2"/>
      <c r="E12204" s="2"/>
      <c r="G12204" s="2"/>
      <c r="H12204" s="6"/>
      <c r="I12204" s="9"/>
      <c r="J12204" s="9"/>
      <c r="K12204" s="9"/>
    </row>
    <row r="12205" spans="1:11" x14ac:dyDescent="0.25">
      <c r="A12205" s="2"/>
      <c r="B12205" s="2"/>
      <c r="C12205" s="2"/>
      <c r="E12205" s="2"/>
      <c r="G12205" s="2"/>
      <c r="H12205" s="6"/>
      <c r="I12205" s="9"/>
      <c r="J12205" s="9"/>
      <c r="K12205" s="9"/>
    </row>
    <row r="12206" spans="1:11" x14ac:dyDescent="0.25">
      <c r="A12206" s="2"/>
      <c r="B12206" s="2"/>
      <c r="C12206" s="2"/>
      <c r="E12206" s="2"/>
      <c r="G12206" s="2"/>
      <c r="H12206" s="6"/>
      <c r="I12206" s="9"/>
      <c r="J12206" s="9"/>
      <c r="K12206" s="9"/>
    </row>
    <row r="12207" spans="1:11" x14ac:dyDescent="0.25">
      <c r="A12207" s="2"/>
      <c r="B12207" s="2"/>
      <c r="C12207" s="2"/>
      <c r="E12207" s="2"/>
      <c r="G12207" s="2"/>
      <c r="H12207" s="6"/>
      <c r="I12207" s="9"/>
      <c r="J12207" s="9"/>
      <c r="K12207" s="9"/>
    </row>
    <row r="12208" spans="1:11" x14ac:dyDescent="0.25">
      <c r="A12208" s="2"/>
      <c r="B12208" s="2"/>
      <c r="C12208" s="2"/>
      <c r="E12208" s="2"/>
      <c r="G12208" s="2"/>
      <c r="H12208" s="6"/>
      <c r="I12208" s="9"/>
      <c r="J12208" s="9"/>
      <c r="K12208" s="9"/>
    </row>
    <row r="12209" spans="1:11" x14ac:dyDescent="0.25">
      <c r="A12209" s="2"/>
      <c r="B12209" s="2"/>
      <c r="C12209" s="2"/>
      <c r="E12209" s="2"/>
      <c r="G12209" s="2"/>
      <c r="H12209" s="6"/>
      <c r="I12209" s="9"/>
      <c r="J12209" s="9"/>
      <c r="K12209" s="9"/>
    </row>
    <row r="12210" spans="1:11" x14ac:dyDescent="0.25">
      <c r="A12210" s="2"/>
      <c r="B12210" s="2"/>
      <c r="C12210" s="2"/>
      <c r="E12210" s="2"/>
      <c r="G12210" s="2"/>
      <c r="H12210" s="6"/>
      <c r="I12210" s="9"/>
      <c r="J12210" s="9"/>
      <c r="K12210" s="9"/>
    </row>
    <row r="12211" spans="1:11" x14ac:dyDescent="0.25">
      <c r="A12211" s="2"/>
      <c r="B12211" s="2"/>
      <c r="C12211" s="2"/>
      <c r="E12211" s="2"/>
      <c r="G12211" s="2"/>
      <c r="H12211" s="6"/>
      <c r="I12211" s="9"/>
      <c r="J12211" s="9"/>
      <c r="K12211" s="9"/>
    </row>
    <row r="12212" spans="1:11" x14ac:dyDescent="0.25">
      <c r="A12212" s="2"/>
      <c r="B12212" s="2"/>
      <c r="C12212" s="2"/>
      <c r="E12212" s="2"/>
      <c r="G12212" s="2"/>
      <c r="H12212" s="6"/>
      <c r="I12212" s="9"/>
      <c r="J12212" s="9"/>
      <c r="K12212" s="9"/>
    </row>
    <row r="12213" spans="1:11" x14ac:dyDescent="0.25">
      <c r="A12213" s="2"/>
      <c r="B12213" s="2"/>
      <c r="C12213" s="2"/>
      <c r="E12213" s="2"/>
      <c r="G12213" s="2"/>
      <c r="H12213" s="6"/>
      <c r="I12213" s="9"/>
      <c r="J12213" s="9"/>
      <c r="K12213" s="9"/>
    </row>
    <row r="12214" spans="1:11" x14ac:dyDescent="0.25">
      <c r="A12214" s="2"/>
      <c r="B12214" s="2"/>
      <c r="C12214" s="2"/>
      <c r="E12214" s="2"/>
      <c r="G12214" s="2"/>
      <c r="H12214" s="6"/>
      <c r="I12214" s="9"/>
      <c r="J12214" s="9"/>
      <c r="K12214" s="9"/>
    </row>
    <row r="12215" spans="1:11" x14ac:dyDescent="0.25">
      <c r="A12215" s="2"/>
      <c r="B12215" s="2"/>
      <c r="C12215" s="2"/>
      <c r="E12215" s="2"/>
      <c r="G12215" s="2"/>
      <c r="H12215" s="6"/>
      <c r="I12215" s="9"/>
      <c r="J12215" s="9"/>
      <c r="K12215" s="9"/>
    </row>
    <row r="12216" spans="1:11" x14ac:dyDescent="0.25">
      <c r="A12216" s="2"/>
      <c r="B12216" s="2"/>
      <c r="C12216" s="2"/>
      <c r="E12216" s="2"/>
      <c r="G12216" s="2"/>
      <c r="H12216" s="6"/>
      <c r="I12216" s="9"/>
      <c r="J12216" s="9"/>
      <c r="K12216" s="9"/>
    </row>
    <row r="12217" spans="1:11" x14ac:dyDescent="0.25">
      <c r="A12217" s="2"/>
      <c r="B12217" s="2"/>
      <c r="C12217" s="2"/>
      <c r="E12217" s="2"/>
      <c r="G12217" s="2"/>
      <c r="H12217" s="6"/>
      <c r="I12217" s="9"/>
      <c r="J12217" s="9"/>
      <c r="K12217" s="9"/>
    </row>
    <row r="12218" spans="1:11" x14ac:dyDescent="0.25">
      <c r="A12218" s="2"/>
      <c r="B12218" s="2"/>
      <c r="C12218" s="2"/>
      <c r="E12218" s="2"/>
      <c r="G12218" s="2"/>
      <c r="H12218" s="6"/>
      <c r="I12218" s="9"/>
      <c r="J12218" s="9"/>
      <c r="K12218" s="9"/>
    </row>
    <row r="12219" spans="1:11" x14ac:dyDescent="0.25">
      <c r="A12219" s="2"/>
      <c r="B12219" s="2"/>
      <c r="C12219" s="2"/>
      <c r="E12219" s="2"/>
      <c r="G12219" s="2"/>
      <c r="H12219" s="6"/>
      <c r="I12219" s="9"/>
      <c r="J12219" s="9"/>
      <c r="K12219" s="9"/>
    </row>
    <row r="12220" spans="1:11" x14ac:dyDescent="0.25">
      <c r="A12220" s="2"/>
      <c r="B12220" s="2"/>
      <c r="C12220" s="2"/>
      <c r="E12220" s="2"/>
      <c r="G12220" s="2"/>
      <c r="H12220" s="6"/>
      <c r="I12220" s="9"/>
      <c r="J12220" s="9"/>
      <c r="K12220" s="9"/>
    </row>
    <row r="12221" spans="1:11" x14ac:dyDescent="0.25">
      <c r="A12221" s="2"/>
      <c r="B12221" s="2"/>
      <c r="C12221" s="2"/>
      <c r="E12221" s="2"/>
      <c r="G12221" s="2"/>
      <c r="H12221" s="6"/>
      <c r="I12221" s="9"/>
      <c r="J12221" s="9"/>
      <c r="K12221" s="9"/>
    </row>
    <row r="12222" spans="1:11" x14ac:dyDescent="0.25">
      <c r="A12222" s="2"/>
      <c r="B12222" s="2"/>
      <c r="C12222" s="2"/>
      <c r="E12222" s="2"/>
      <c r="G12222" s="2"/>
      <c r="H12222" s="6"/>
      <c r="I12222" s="9"/>
      <c r="J12222" s="9"/>
      <c r="K12222" s="9"/>
    </row>
    <row r="12223" spans="1:11" x14ac:dyDescent="0.25">
      <c r="A12223" s="2"/>
      <c r="B12223" s="2"/>
      <c r="C12223" s="2"/>
      <c r="E12223" s="2"/>
      <c r="G12223" s="2"/>
      <c r="H12223" s="6"/>
      <c r="I12223" s="9"/>
      <c r="J12223" s="9"/>
      <c r="K12223" s="9"/>
    </row>
    <row r="12224" spans="1:11" x14ac:dyDescent="0.25">
      <c r="A12224" s="2"/>
      <c r="B12224" s="2"/>
      <c r="C12224" s="2"/>
      <c r="E12224" s="2"/>
      <c r="G12224" s="2"/>
      <c r="H12224" s="6"/>
      <c r="I12224" s="9"/>
      <c r="J12224" s="9"/>
      <c r="K12224" s="9"/>
    </row>
    <row r="12225" spans="1:11" x14ac:dyDescent="0.25">
      <c r="A12225" s="2"/>
      <c r="B12225" s="2"/>
      <c r="C12225" s="2"/>
      <c r="E12225" s="2"/>
      <c r="G12225" s="2"/>
      <c r="H12225" s="6"/>
      <c r="I12225" s="9"/>
      <c r="J12225" s="9"/>
      <c r="K12225" s="9"/>
    </row>
    <row r="12226" spans="1:11" x14ac:dyDescent="0.25">
      <c r="A12226" s="2"/>
      <c r="B12226" s="2"/>
      <c r="C12226" s="2"/>
      <c r="E12226" s="2"/>
      <c r="G12226" s="2"/>
      <c r="H12226" s="6"/>
      <c r="I12226" s="9"/>
      <c r="J12226" s="9"/>
      <c r="K12226" s="9"/>
    </row>
    <row r="12227" spans="1:11" x14ac:dyDescent="0.25">
      <c r="A12227" s="2"/>
      <c r="B12227" s="2"/>
      <c r="C12227" s="2"/>
      <c r="E12227" s="2"/>
      <c r="G12227" s="2"/>
      <c r="H12227" s="6"/>
      <c r="I12227" s="9"/>
      <c r="J12227" s="9"/>
      <c r="K12227" s="9"/>
    </row>
    <row r="12228" spans="1:11" x14ac:dyDescent="0.25">
      <c r="A12228" s="2"/>
      <c r="B12228" s="2"/>
      <c r="C12228" s="2"/>
      <c r="E12228" s="2"/>
      <c r="G12228" s="2"/>
      <c r="H12228" s="6"/>
      <c r="I12228" s="9"/>
      <c r="J12228" s="9"/>
      <c r="K12228" s="9"/>
    </row>
    <row r="12229" spans="1:11" x14ac:dyDescent="0.25">
      <c r="A12229" s="2"/>
      <c r="B12229" s="2"/>
      <c r="C12229" s="2"/>
      <c r="E12229" s="2"/>
      <c r="G12229" s="2"/>
      <c r="H12229" s="6"/>
      <c r="I12229" s="9"/>
      <c r="J12229" s="9"/>
      <c r="K12229" s="9"/>
    </row>
    <row r="12230" spans="1:11" x14ac:dyDescent="0.25">
      <c r="A12230" s="2"/>
      <c r="B12230" s="2"/>
      <c r="C12230" s="2"/>
      <c r="E12230" s="2"/>
      <c r="G12230" s="2"/>
      <c r="H12230" s="6"/>
      <c r="I12230" s="9"/>
      <c r="J12230" s="9"/>
      <c r="K12230" s="9"/>
    </row>
    <row r="12231" spans="1:11" x14ac:dyDescent="0.25">
      <c r="A12231" s="2"/>
      <c r="B12231" s="2"/>
      <c r="C12231" s="2"/>
      <c r="E12231" s="2"/>
      <c r="G12231" s="2"/>
      <c r="H12231" s="6"/>
      <c r="I12231" s="9"/>
      <c r="J12231" s="9"/>
      <c r="K12231" s="9"/>
    </row>
    <row r="12232" spans="1:11" x14ac:dyDescent="0.25">
      <c r="A12232" s="2"/>
      <c r="B12232" s="2"/>
      <c r="C12232" s="2"/>
      <c r="E12232" s="2"/>
      <c r="G12232" s="2"/>
      <c r="H12232" s="6"/>
      <c r="I12232" s="9"/>
      <c r="J12232" s="9"/>
      <c r="K12232" s="9"/>
    </row>
    <row r="12233" spans="1:11" x14ac:dyDescent="0.25">
      <c r="A12233" s="2"/>
      <c r="B12233" s="2"/>
      <c r="C12233" s="2"/>
      <c r="E12233" s="2"/>
      <c r="G12233" s="2"/>
      <c r="H12233" s="6"/>
      <c r="I12233" s="9"/>
      <c r="J12233" s="9"/>
      <c r="K12233" s="9"/>
    </row>
    <row r="12234" spans="1:11" x14ac:dyDescent="0.25">
      <c r="A12234" s="2"/>
      <c r="B12234" s="2"/>
      <c r="C12234" s="2"/>
      <c r="E12234" s="2"/>
      <c r="G12234" s="2"/>
      <c r="H12234" s="6"/>
      <c r="I12234" s="9"/>
      <c r="J12234" s="9"/>
      <c r="K12234" s="9"/>
    </row>
    <row r="12235" spans="1:11" x14ac:dyDescent="0.25">
      <c r="A12235" s="2"/>
      <c r="B12235" s="2"/>
      <c r="C12235" s="2"/>
      <c r="E12235" s="2"/>
      <c r="G12235" s="2"/>
      <c r="H12235" s="6"/>
      <c r="I12235" s="9"/>
      <c r="J12235" s="9"/>
      <c r="K12235" s="9"/>
    </row>
    <row r="12236" spans="1:11" x14ac:dyDescent="0.25">
      <c r="A12236" s="2"/>
      <c r="B12236" s="2"/>
      <c r="C12236" s="2"/>
      <c r="E12236" s="2"/>
      <c r="G12236" s="2"/>
      <c r="H12236" s="6"/>
      <c r="I12236" s="9"/>
      <c r="J12236" s="9"/>
      <c r="K12236" s="9"/>
    </row>
    <row r="12237" spans="1:11" x14ac:dyDescent="0.25">
      <c r="A12237" s="2"/>
      <c r="B12237" s="2"/>
      <c r="C12237" s="2"/>
      <c r="E12237" s="2"/>
      <c r="G12237" s="2"/>
      <c r="H12237" s="6"/>
      <c r="I12237" s="9"/>
      <c r="J12237" s="9"/>
      <c r="K12237" s="9"/>
    </row>
    <row r="12238" spans="1:11" x14ac:dyDescent="0.25">
      <c r="A12238" s="2"/>
      <c r="B12238" s="2"/>
      <c r="C12238" s="2"/>
      <c r="E12238" s="2"/>
      <c r="G12238" s="2"/>
      <c r="H12238" s="6"/>
      <c r="I12238" s="9"/>
      <c r="J12238" s="9"/>
      <c r="K12238" s="9"/>
    </row>
    <row r="12239" spans="1:11" x14ac:dyDescent="0.25">
      <c r="A12239" s="2"/>
      <c r="B12239" s="2"/>
      <c r="C12239" s="2"/>
      <c r="E12239" s="2"/>
      <c r="G12239" s="2"/>
      <c r="H12239" s="6"/>
      <c r="I12239" s="9"/>
      <c r="J12239" s="9"/>
      <c r="K12239" s="9"/>
    </row>
    <row r="12240" spans="1:11" x14ac:dyDescent="0.25">
      <c r="A12240" s="2"/>
      <c r="B12240" s="2"/>
      <c r="C12240" s="2"/>
      <c r="E12240" s="2"/>
      <c r="G12240" s="2"/>
      <c r="H12240" s="6"/>
      <c r="I12240" s="9"/>
      <c r="J12240" s="9"/>
      <c r="K12240" s="9"/>
    </row>
    <row r="12241" spans="1:11" x14ac:dyDescent="0.25">
      <c r="A12241" s="2"/>
      <c r="B12241" s="2"/>
      <c r="C12241" s="2"/>
      <c r="E12241" s="2"/>
      <c r="G12241" s="2"/>
      <c r="H12241" s="6"/>
      <c r="I12241" s="9"/>
      <c r="J12241" s="9"/>
      <c r="K12241" s="9"/>
    </row>
    <row r="12242" spans="1:11" x14ac:dyDescent="0.25">
      <c r="A12242" s="2"/>
      <c r="B12242" s="2"/>
      <c r="C12242" s="2"/>
      <c r="E12242" s="2"/>
      <c r="G12242" s="2"/>
      <c r="H12242" s="6"/>
      <c r="I12242" s="9"/>
      <c r="J12242" s="9"/>
      <c r="K12242" s="9"/>
    </row>
    <row r="12243" spans="1:11" x14ac:dyDescent="0.25">
      <c r="A12243" s="2"/>
      <c r="B12243" s="2"/>
      <c r="C12243" s="2"/>
      <c r="E12243" s="2"/>
      <c r="G12243" s="2"/>
      <c r="H12243" s="6"/>
      <c r="I12243" s="9"/>
      <c r="J12243" s="9"/>
      <c r="K12243" s="9"/>
    </row>
    <row r="12244" spans="1:11" x14ac:dyDescent="0.25">
      <c r="A12244" s="2"/>
      <c r="B12244" s="2"/>
      <c r="C12244" s="2"/>
      <c r="E12244" s="2"/>
      <c r="G12244" s="2"/>
      <c r="H12244" s="6"/>
      <c r="I12244" s="9"/>
      <c r="J12244" s="9"/>
      <c r="K12244" s="9"/>
    </row>
    <row r="12245" spans="1:11" x14ac:dyDescent="0.25">
      <c r="A12245" s="2"/>
      <c r="B12245" s="2"/>
      <c r="C12245" s="2"/>
      <c r="E12245" s="2"/>
      <c r="G12245" s="2"/>
      <c r="H12245" s="6"/>
      <c r="I12245" s="9"/>
      <c r="J12245" s="9"/>
      <c r="K12245" s="9"/>
    </row>
    <row r="12246" spans="1:11" x14ac:dyDescent="0.25">
      <c r="A12246" s="2"/>
      <c r="B12246" s="2"/>
      <c r="C12246" s="2"/>
      <c r="E12246" s="2"/>
      <c r="G12246" s="2"/>
      <c r="H12246" s="6"/>
      <c r="I12246" s="9"/>
      <c r="J12246" s="9"/>
      <c r="K12246" s="9"/>
    </row>
    <row r="12247" spans="1:11" x14ac:dyDescent="0.25">
      <c r="A12247" s="2"/>
      <c r="B12247" s="2"/>
      <c r="C12247" s="2"/>
      <c r="E12247" s="2"/>
      <c r="G12247" s="2"/>
      <c r="H12247" s="6"/>
      <c r="I12247" s="9"/>
      <c r="J12247" s="9"/>
      <c r="K12247" s="9"/>
    </row>
    <row r="12248" spans="1:11" x14ac:dyDescent="0.25">
      <c r="A12248" s="2"/>
      <c r="B12248" s="2"/>
      <c r="C12248" s="2"/>
      <c r="E12248" s="2"/>
      <c r="G12248" s="2"/>
      <c r="H12248" s="6"/>
      <c r="I12248" s="9"/>
      <c r="J12248" s="9"/>
      <c r="K12248" s="9"/>
    </row>
    <row r="12249" spans="1:11" x14ac:dyDescent="0.25">
      <c r="A12249" s="2"/>
      <c r="B12249" s="2"/>
      <c r="C12249" s="2"/>
      <c r="E12249" s="2"/>
      <c r="G12249" s="2"/>
      <c r="H12249" s="6"/>
      <c r="I12249" s="9"/>
      <c r="J12249" s="9"/>
      <c r="K12249" s="9"/>
    </row>
    <row r="12250" spans="1:11" x14ac:dyDescent="0.25">
      <c r="A12250" s="2"/>
      <c r="B12250" s="2"/>
      <c r="C12250" s="2"/>
      <c r="E12250" s="2"/>
      <c r="G12250" s="2"/>
      <c r="H12250" s="6"/>
      <c r="I12250" s="9"/>
      <c r="J12250" s="9"/>
      <c r="K12250" s="9"/>
    </row>
    <row r="12251" spans="1:11" x14ac:dyDescent="0.25">
      <c r="A12251" s="2"/>
      <c r="B12251" s="2"/>
      <c r="C12251" s="2"/>
      <c r="E12251" s="2"/>
      <c r="G12251" s="2"/>
      <c r="H12251" s="6"/>
      <c r="I12251" s="9"/>
      <c r="J12251" s="9"/>
      <c r="K12251" s="9"/>
    </row>
    <row r="12252" spans="1:11" x14ac:dyDescent="0.25">
      <c r="A12252" s="2"/>
      <c r="B12252" s="2"/>
      <c r="C12252" s="2"/>
      <c r="E12252" s="2"/>
      <c r="G12252" s="2"/>
      <c r="H12252" s="6"/>
      <c r="I12252" s="9"/>
      <c r="J12252" s="9"/>
      <c r="K12252" s="9"/>
    </row>
    <row r="12253" spans="1:11" x14ac:dyDescent="0.25">
      <c r="A12253" s="2"/>
      <c r="B12253" s="2"/>
      <c r="C12253" s="2"/>
      <c r="E12253" s="2"/>
      <c r="G12253" s="2"/>
      <c r="H12253" s="6"/>
      <c r="I12253" s="9"/>
      <c r="J12253" s="9"/>
      <c r="K12253" s="9"/>
    </row>
    <row r="12254" spans="1:11" x14ac:dyDescent="0.25">
      <c r="A12254" s="2"/>
      <c r="B12254" s="2"/>
      <c r="C12254" s="2"/>
      <c r="E12254" s="2"/>
      <c r="G12254" s="2"/>
      <c r="H12254" s="6"/>
      <c r="I12254" s="9"/>
      <c r="J12254" s="9"/>
      <c r="K12254" s="9"/>
    </row>
    <row r="12255" spans="1:11" x14ac:dyDescent="0.25">
      <c r="A12255" s="2"/>
      <c r="B12255" s="2"/>
      <c r="C12255" s="2"/>
      <c r="E12255" s="2"/>
      <c r="G12255" s="2"/>
      <c r="H12255" s="6"/>
      <c r="I12255" s="9"/>
      <c r="J12255" s="9"/>
      <c r="K12255" s="9"/>
    </row>
    <row r="12256" spans="1:11" x14ac:dyDescent="0.25">
      <c r="A12256" s="2"/>
      <c r="B12256" s="2"/>
      <c r="C12256" s="2"/>
      <c r="E12256" s="2"/>
      <c r="G12256" s="2"/>
      <c r="H12256" s="6"/>
      <c r="I12256" s="9"/>
      <c r="J12256" s="9"/>
      <c r="K12256" s="9"/>
    </row>
    <row r="12257" spans="1:11" x14ac:dyDescent="0.25">
      <c r="A12257" s="2"/>
      <c r="B12257" s="2"/>
      <c r="C12257" s="2"/>
      <c r="E12257" s="2"/>
      <c r="G12257" s="2"/>
      <c r="H12257" s="6"/>
      <c r="I12257" s="9"/>
      <c r="J12257" s="9"/>
      <c r="K12257" s="9"/>
    </row>
    <row r="12258" spans="1:11" x14ac:dyDescent="0.25">
      <c r="A12258" s="2"/>
      <c r="B12258" s="2"/>
      <c r="C12258" s="2"/>
      <c r="E12258" s="2"/>
      <c r="G12258" s="2"/>
      <c r="H12258" s="6"/>
      <c r="I12258" s="9"/>
      <c r="J12258" s="9"/>
      <c r="K12258" s="9"/>
    </row>
    <row r="12259" spans="1:11" x14ac:dyDescent="0.25">
      <c r="A12259" s="2"/>
      <c r="B12259" s="2"/>
      <c r="C12259" s="2"/>
      <c r="E12259" s="2"/>
      <c r="G12259" s="2"/>
      <c r="H12259" s="6"/>
      <c r="I12259" s="9"/>
      <c r="J12259" s="9"/>
      <c r="K12259" s="9"/>
    </row>
    <row r="12260" spans="1:11" x14ac:dyDescent="0.25">
      <c r="A12260" s="2"/>
      <c r="B12260" s="2"/>
      <c r="C12260" s="2"/>
      <c r="E12260" s="2"/>
      <c r="G12260" s="2"/>
      <c r="H12260" s="6"/>
      <c r="I12260" s="9"/>
      <c r="J12260" s="9"/>
      <c r="K12260" s="9"/>
    </row>
    <row r="12261" spans="1:11" x14ac:dyDescent="0.25">
      <c r="A12261" s="2"/>
      <c r="B12261" s="2"/>
      <c r="C12261" s="2"/>
      <c r="E12261" s="2"/>
      <c r="G12261" s="2"/>
      <c r="H12261" s="6"/>
      <c r="I12261" s="9"/>
      <c r="J12261" s="9"/>
      <c r="K12261" s="9"/>
    </row>
    <row r="12262" spans="1:11" x14ac:dyDescent="0.25">
      <c r="A12262" s="2"/>
      <c r="B12262" s="2"/>
      <c r="C12262" s="2"/>
      <c r="E12262" s="2"/>
      <c r="G12262" s="2"/>
      <c r="H12262" s="6"/>
      <c r="I12262" s="9"/>
      <c r="J12262" s="9"/>
      <c r="K12262" s="9"/>
    </row>
    <row r="12263" spans="1:11" x14ac:dyDescent="0.25">
      <c r="A12263" s="2"/>
      <c r="B12263" s="2"/>
      <c r="C12263" s="2"/>
      <c r="E12263" s="2"/>
      <c r="G12263" s="2"/>
      <c r="H12263" s="6"/>
      <c r="I12263" s="9"/>
      <c r="J12263" s="9"/>
      <c r="K12263" s="9"/>
    </row>
    <row r="12264" spans="1:11" x14ac:dyDescent="0.25">
      <c r="A12264" s="2"/>
      <c r="B12264" s="2"/>
      <c r="C12264" s="2"/>
      <c r="E12264" s="2"/>
      <c r="G12264" s="2"/>
      <c r="H12264" s="6"/>
      <c r="I12264" s="9"/>
      <c r="J12264" s="9"/>
      <c r="K12264" s="9"/>
    </row>
    <row r="12265" spans="1:11" x14ac:dyDescent="0.25">
      <c r="A12265" s="2"/>
      <c r="B12265" s="2"/>
      <c r="C12265" s="2"/>
      <c r="E12265" s="2"/>
      <c r="G12265" s="2"/>
      <c r="H12265" s="6"/>
      <c r="I12265" s="9"/>
      <c r="J12265" s="9"/>
      <c r="K12265" s="9"/>
    </row>
    <row r="12266" spans="1:11" x14ac:dyDescent="0.25">
      <c r="A12266" s="2"/>
      <c r="B12266" s="2"/>
      <c r="C12266" s="2"/>
      <c r="E12266" s="2"/>
      <c r="G12266" s="2"/>
      <c r="H12266" s="6"/>
      <c r="I12266" s="9"/>
      <c r="J12266" s="9"/>
      <c r="K12266" s="9"/>
    </row>
    <row r="12267" spans="1:11" x14ac:dyDescent="0.25">
      <c r="A12267" s="2"/>
      <c r="B12267" s="2"/>
      <c r="C12267" s="2"/>
      <c r="E12267" s="2"/>
      <c r="G12267" s="2"/>
      <c r="H12267" s="6"/>
      <c r="I12267" s="9"/>
      <c r="J12267" s="9"/>
      <c r="K12267" s="9"/>
    </row>
    <row r="12268" spans="1:11" x14ac:dyDescent="0.25">
      <c r="A12268" s="2"/>
      <c r="B12268" s="2"/>
      <c r="C12268" s="2"/>
      <c r="E12268" s="2"/>
      <c r="G12268" s="2"/>
      <c r="H12268" s="6"/>
      <c r="I12268" s="9"/>
      <c r="J12268" s="9"/>
      <c r="K12268" s="9"/>
    </row>
    <row r="12269" spans="1:11" x14ac:dyDescent="0.25">
      <c r="A12269" s="2"/>
      <c r="B12269" s="2"/>
      <c r="C12269" s="2"/>
      <c r="E12269" s="2"/>
      <c r="G12269" s="2"/>
      <c r="H12269" s="6"/>
      <c r="I12269" s="9"/>
      <c r="J12269" s="9"/>
      <c r="K12269" s="9"/>
    </row>
    <row r="12270" spans="1:11" x14ac:dyDescent="0.25">
      <c r="A12270" s="2"/>
      <c r="B12270" s="2"/>
      <c r="C12270" s="2"/>
      <c r="E12270" s="2"/>
      <c r="G12270" s="2"/>
      <c r="H12270" s="6"/>
      <c r="I12270" s="9"/>
      <c r="J12270" s="9"/>
      <c r="K12270" s="9"/>
    </row>
    <row r="12271" spans="1:11" x14ac:dyDescent="0.25">
      <c r="A12271" s="2"/>
      <c r="B12271" s="2"/>
      <c r="C12271" s="2"/>
      <c r="E12271" s="2"/>
      <c r="G12271" s="2"/>
      <c r="H12271" s="6"/>
      <c r="I12271" s="9"/>
      <c r="J12271" s="9"/>
      <c r="K12271" s="9"/>
    </row>
    <row r="12272" spans="1:11" x14ac:dyDescent="0.25">
      <c r="A12272" s="2"/>
      <c r="B12272" s="2"/>
      <c r="C12272" s="2"/>
      <c r="E12272" s="2"/>
      <c r="G12272" s="2"/>
      <c r="H12272" s="6"/>
      <c r="I12272" s="9"/>
      <c r="J12272" s="9"/>
      <c r="K12272" s="9"/>
    </row>
    <row r="12273" spans="1:11" x14ac:dyDescent="0.25">
      <c r="A12273" s="2"/>
      <c r="B12273" s="2"/>
      <c r="C12273" s="2"/>
      <c r="E12273" s="2"/>
      <c r="G12273" s="2"/>
      <c r="H12273" s="6"/>
      <c r="I12273" s="9"/>
      <c r="J12273" s="9"/>
      <c r="K12273" s="9"/>
    </row>
    <row r="12274" spans="1:11" x14ac:dyDescent="0.25">
      <c r="A12274" s="2"/>
      <c r="B12274" s="2"/>
      <c r="C12274" s="2"/>
      <c r="E12274" s="2"/>
      <c r="G12274" s="2"/>
      <c r="H12274" s="6"/>
      <c r="I12274" s="9"/>
      <c r="J12274" s="9"/>
      <c r="K12274" s="9"/>
    </row>
    <row r="12275" spans="1:11" x14ac:dyDescent="0.25">
      <c r="A12275" s="2"/>
      <c r="B12275" s="2"/>
      <c r="C12275" s="2"/>
      <c r="E12275" s="2"/>
      <c r="G12275" s="2"/>
      <c r="H12275" s="6"/>
      <c r="I12275" s="9"/>
      <c r="J12275" s="9"/>
      <c r="K12275" s="9"/>
    </row>
    <row r="12276" spans="1:11" x14ac:dyDescent="0.25">
      <c r="A12276" s="2"/>
      <c r="B12276" s="2"/>
      <c r="C12276" s="2"/>
      <c r="E12276" s="2"/>
      <c r="G12276" s="2"/>
      <c r="H12276" s="6"/>
      <c r="I12276" s="9"/>
      <c r="J12276" s="9"/>
      <c r="K12276" s="9"/>
    </row>
    <row r="12277" spans="1:11" x14ac:dyDescent="0.25">
      <c r="A12277" s="2"/>
      <c r="B12277" s="2"/>
      <c r="C12277" s="2"/>
      <c r="E12277" s="2"/>
      <c r="G12277" s="2"/>
      <c r="H12277" s="6"/>
      <c r="I12277" s="9"/>
      <c r="J12277" s="9"/>
      <c r="K12277" s="9"/>
    </row>
    <row r="12278" spans="1:11" x14ac:dyDescent="0.25">
      <c r="A12278" s="2"/>
      <c r="B12278" s="2"/>
      <c r="C12278" s="2"/>
      <c r="E12278" s="2"/>
      <c r="G12278" s="2"/>
      <c r="H12278" s="6"/>
      <c r="I12278" s="9"/>
      <c r="J12278" s="9"/>
      <c r="K12278" s="9"/>
    </row>
    <row r="12279" spans="1:11" x14ac:dyDescent="0.25">
      <c r="A12279" s="2"/>
      <c r="B12279" s="2"/>
      <c r="C12279" s="2"/>
      <c r="E12279" s="2"/>
      <c r="G12279" s="2"/>
      <c r="H12279" s="6"/>
      <c r="I12279" s="9"/>
      <c r="J12279" s="9"/>
      <c r="K12279" s="9"/>
    </row>
    <row r="12280" spans="1:11" x14ac:dyDescent="0.25">
      <c r="A12280" s="2"/>
      <c r="B12280" s="2"/>
      <c r="C12280" s="2"/>
      <c r="E12280" s="2"/>
      <c r="G12280" s="2"/>
      <c r="H12280" s="6"/>
      <c r="I12280" s="9"/>
      <c r="J12280" s="9"/>
      <c r="K12280" s="9"/>
    </row>
    <row r="12281" spans="1:11" x14ac:dyDescent="0.25">
      <c r="A12281" s="2"/>
      <c r="B12281" s="2"/>
      <c r="C12281" s="2"/>
      <c r="E12281" s="2"/>
      <c r="G12281" s="2"/>
      <c r="H12281" s="6"/>
      <c r="I12281" s="9"/>
      <c r="J12281" s="9"/>
      <c r="K12281" s="9"/>
    </row>
    <row r="12282" spans="1:11" x14ac:dyDescent="0.25">
      <c r="A12282" s="2"/>
      <c r="B12282" s="2"/>
      <c r="C12282" s="2"/>
      <c r="E12282" s="2"/>
      <c r="G12282" s="2"/>
      <c r="H12282" s="6"/>
      <c r="I12282" s="9"/>
      <c r="J12282" s="9"/>
      <c r="K12282" s="9"/>
    </row>
    <row r="12283" spans="1:11" x14ac:dyDescent="0.25">
      <c r="A12283" s="2"/>
      <c r="B12283" s="2"/>
      <c r="C12283" s="2"/>
      <c r="E12283" s="2"/>
      <c r="G12283" s="2"/>
      <c r="H12283" s="6"/>
      <c r="I12283" s="9"/>
      <c r="J12283" s="9"/>
      <c r="K12283" s="9"/>
    </row>
    <row r="12284" spans="1:11" x14ac:dyDescent="0.25">
      <c r="A12284" s="2"/>
      <c r="B12284" s="2"/>
      <c r="C12284" s="2"/>
      <c r="E12284" s="2"/>
      <c r="G12284" s="2"/>
      <c r="H12284" s="6"/>
      <c r="I12284" s="9"/>
      <c r="J12284" s="9"/>
      <c r="K12284" s="9"/>
    </row>
    <row r="12285" spans="1:11" x14ac:dyDescent="0.25">
      <c r="A12285" s="2"/>
      <c r="B12285" s="2"/>
      <c r="C12285" s="2"/>
      <c r="E12285" s="2"/>
      <c r="G12285" s="2"/>
      <c r="H12285" s="6"/>
      <c r="I12285" s="9"/>
      <c r="J12285" s="9"/>
      <c r="K12285" s="9"/>
    </row>
    <row r="12286" spans="1:11" x14ac:dyDescent="0.25">
      <c r="A12286" s="2"/>
      <c r="B12286" s="2"/>
      <c r="C12286" s="2"/>
      <c r="E12286" s="2"/>
      <c r="G12286" s="2"/>
      <c r="H12286" s="6"/>
      <c r="I12286" s="9"/>
      <c r="J12286" s="9"/>
      <c r="K12286" s="9"/>
    </row>
    <row r="12287" spans="1:11" x14ac:dyDescent="0.25">
      <c r="A12287" s="2"/>
      <c r="B12287" s="2"/>
      <c r="C12287" s="2"/>
      <c r="E12287" s="2"/>
      <c r="G12287" s="2"/>
      <c r="H12287" s="6"/>
      <c r="I12287" s="9"/>
      <c r="J12287" s="9"/>
      <c r="K12287" s="9"/>
    </row>
    <row r="12288" spans="1:11" x14ac:dyDescent="0.25">
      <c r="A12288" s="2"/>
      <c r="B12288" s="2"/>
      <c r="C12288" s="2"/>
      <c r="E12288" s="2"/>
      <c r="G12288" s="2"/>
      <c r="H12288" s="6"/>
      <c r="I12288" s="9"/>
      <c r="J12288" s="9"/>
      <c r="K12288" s="9"/>
    </row>
    <row r="12289" spans="1:11" x14ac:dyDescent="0.25">
      <c r="A12289" s="2"/>
      <c r="B12289" s="2"/>
      <c r="C12289" s="2"/>
      <c r="E12289" s="2"/>
      <c r="G12289" s="2"/>
      <c r="H12289" s="6"/>
      <c r="I12289" s="9"/>
      <c r="J12289" s="9"/>
      <c r="K12289" s="9"/>
    </row>
    <row r="12290" spans="1:11" x14ac:dyDescent="0.25">
      <c r="A12290" s="2"/>
      <c r="B12290" s="2"/>
      <c r="C12290" s="2"/>
      <c r="E12290" s="2"/>
      <c r="G12290" s="2"/>
      <c r="H12290" s="6"/>
      <c r="I12290" s="9"/>
      <c r="J12290" s="9"/>
      <c r="K12290" s="9"/>
    </row>
    <row r="12291" spans="1:11" x14ac:dyDescent="0.25">
      <c r="A12291" s="2"/>
      <c r="B12291" s="2"/>
      <c r="C12291" s="2"/>
      <c r="E12291" s="2"/>
      <c r="G12291" s="2"/>
      <c r="H12291" s="6"/>
      <c r="I12291" s="9"/>
      <c r="J12291" s="9"/>
      <c r="K12291" s="9"/>
    </row>
    <row r="12292" spans="1:11" x14ac:dyDescent="0.25">
      <c r="A12292" s="2"/>
      <c r="B12292" s="2"/>
      <c r="C12292" s="2"/>
      <c r="E12292" s="2"/>
      <c r="G12292" s="2"/>
      <c r="H12292" s="6"/>
      <c r="I12292" s="9"/>
      <c r="J12292" s="9"/>
      <c r="K12292" s="9"/>
    </row>
    <row r="12293" spans="1:11" x14ac:dyDescent="0.25">
      <c r="A12293" s="2"/>
      <c r="B12293" s="2"/>
      <c r="C12293" s="2"/>
      <c r="E12293" s="2"/>
      <c r="G12293" s="2"/>
      <c r="H12293" s="6"/>
      <c r="I12293" s="9"/>
      <c r="J12293" s="9"/>
      <c r="K12293" s="9"/>
    </row>
    <row r="12294" spans="1:11" x14ac:dyDescent="0.25">
      <c r="A12294" s="2"/>
      <c r="B12294" s="2"/>
      <c r="C12294" s="2"/>
      <c r="E12294" s="2"/>
      <c r="G12294" s="2"/>
      <c r="H12294" s="6"/>
      <c r="I12294" s="9"/>
      <c r="J12294" s="9"/>
      <c r="K12294" s="9"/>
    </row>
    <row r="12295" spans="1:11" x14ac:dyDescent="0.25">
      <c r="A12295" s="2"/>
      <c r="B12295" s="2"/>
      <c r="C12295" s="2"/>
      <c r="E12295" s="2"/>
      <c r="G12295" s="2"/>
      <c r="H12295" s="6"/>
      <c r="I12295" s="9"/>
      <c r="J12295" s="9"/>
      <c r="K12295" s="9"/>
    </row>
    <row r="12296" spans="1:11" x14ac:dyDescent="0.25">
      <c r="A12296" s="2"/>
      <c r="B12296" s="2"/>
      <c r="C12296" s="2"/>
      <c r="E12296" s="2"/>
      <c r="G12296" s="2"/>
      <c r="H12296" s="6"/>
      <c r="I12296" s="9"/>
      <c r="J12296" s="9"/>
      <c r="K12296" s="9"/>
    </row>
    <row r="12297" spans="1:11" x14ac:dyDescent="0.25">
      <c r="A12297" s="2"/>
      <c r="B12297" s="2"/>
      <c r="C12297" s="2"/>
      <c r="E12297" s="2"/>
      <c r="G12297" s="2"/>
      <c r="H12297" s="6"/>
      <c r="I12297" s="9"/>
      <c r="J12297" s="9"/>
      <c r="K12297" s="9"/>
    </row>
    <row r="12298" spans="1:11" x14ac:dyDescent="0.25">
      <c r="A12298" s="2"/>
      <c r="B12298" s="2"/>
      <c r="C12298" s="2"/>
      <c r="E12298" s="2"/>
      <c r="G12298" s="2"/>
      <c r="H12298" s="6"/>
      <c r="I12298" s="9"/>
      <c r="J12298" s="9"/>
      <c r="K12298" s="9"/>
    </row>
    <row r="12299" spans="1:11" x14ac:dyDescent="0.25">
      <c r="A12299" s="2"/>
      <c r="B12299" s="2"/>
      <c r="C12299" s="2"/>
      <c r="E12299" s="2"/>
      <c r="G12299" s="2"/>
      <c r="H12299" s="6"/>
      <c r="I12299" s="9"/>
      <c r="J12299" s="9"/>
      <c r="K12299" s="9"/>
    </row>
    <row r="12300" spans="1:11" x14ac:dyDescent="0.25">
      <c r="A12300" s="2"/>
      <c r="B12300" s="2"/>
      <c r="C12300" s="2"/>
      <c r="E12300" s="2"/>
      <c r="G12300" s="2"/>
      <c r="H12300" s="6"/>
      <c r="I12300" s="9"/>
      <c r="J12300" s="9"/>
      <c r="K12300" s="9"/>
    </row>
    <row r="12301" spans="1:11" x14ac:dyDescent="0.25">
      <c r="A12301" s="2"/>
      <c r="B12301" s="2"/>
      <c r="C12301" s="2"/>
      <c r="E12301" s="2"/>
      <c r="G12301" s="2"/>
      <c r="H12301" s="6"/>
      <c r="I12301" s="9"/>
      <c r="J12301" s="9"/>
      <c r="K12301" s="9"/>
    </row>
    <row r="12302" spans="1:11" x14ac:dyDescent="0.25">
      <c r="A12302" s="2"/>
      <c r="B12302" s="2"/>
      <c r="C12302" s="2"/>
      <c r="E12302" s="2"/>
      <c r="G12302" s="2"/>
      <c r="H12302" s="6"/>
      <c r="I12302" s="9"/>
      <c r="J12302" s="9"/>
      <c r="K12302" s="9"/>
    </row>
    <row r="12303" spans="1:11" x14ac:dyDescent="0.25">
      <c r="A12303" s="2"/>
      <c r="B12303" s="2"/>
      <c r="C12303" s="2"/>
      <c r="E12303" s="2"/>
      <c r="G12303" s="2"/>
      <c r="H12303" s="6"/>
      <c r="I12303" s="9"/>
      <c r="J12303" s="9"/>
      <c r="K12303" s="9"/>
    </row>
    <row r="12304" spans="1:11" x14ac:dyDescent="0.25">
      <c r="A12304" s="2"/>
      <c r="B12304" s="2"/>
      <c r="C12304" s="2"/>
      <c r="E12304" s="2"/>
      <c r="G12304" s="2"/>
      <c r="H12304" s="6"/>
      <c r="I12304" s="9"/>
      <c r="J12304" s="9"/>
      <c r="K12304" s="9"/>
    </row>
    <row r="12305" spans="1:11" x14ac:dyDescent="0.25">
      <c r="A12305" s="2"/>
      <c r="B12305" s="2"/>
      <c r="C12305" s="2"/>
      <c r="E12305" s="2"/>
      <c r="G12305" s="2"/>
      <c r="H12305" s="6"/>
      <c r="I12305" s="9"/>
      <c r="J12305" s="9"/>
      <c r="K12305" s="9"/>
    </row>
    <row r="12306" spans="1:11" x14ac:dyDescent="0.25">
      <c r="A12306" s="2"/>
      <c r="B12306" s="2"/>
      <c r="C12306" s="2"/>
      <c r="E12306" s="2"/>
      <c r="G12306" s="2"/>
      <c r="H12306" s="6"/>
      <c r="I12306" s="9"/>
      <c r="J12306" s="9"/>
      <c r="K12306" s="9"/>
    </row>
    <row r="12307" spans="1:11" x14ac:dyDescent="0.25">
      <c r="A12307" s="2"/>
      <c r="B12307" s="2"/>
      <c r="C12307" s="2"/>
      <c r="E12307" s="2"/>
      <c r="G12307" s="2"/>
      <c r="H12307" s="6"/>
      <c r="I12307" s="9"/>
      <c r="J12307" s="9"/>
      <c r="K12307" s="9"/>
    </row>
    <row r="12308" spans="1:11" x14ac:dyDescent="0.25">
      <c r="A12308" s="2"/>
      <c r="B12308" s="2"/>
      <c r="C12308" s="2"/>
      <c r="E12308" s="2"/>
      <c r="G12308" s="2"/>
      <c r="H12308" s="6"/>
      <c r="I12308" s="9"/>
      <c r="J12308" s="9"/>
      <c r="K12308" s="9"/>
    </row>
    <row r="12309" spans="1:11" x14ac:dyDescent="0.25">
      <c r="A12309" s="2"/>
      <c r="B12309" s="2"/>
      <c r="C12309" s="2"/>
      <c r="E12309" s="2"/>
      <c r="G12309" s="2"/>
      <c r="H12309" s="6"/>
      <c r="I12309" s="9"/>
      <c r="J12309" s="9"/>
      <c r="K12309" s="9"/>
    </row>
    <row r="12310" spans="1:11" x14ac:dyDescent="0.25">
      <c r="A12310" s="2"/>
      <c r="B12310" s="2"/>
      <c r="C12310" s="2"/>
      <c r="E12310" s="2"/>
      <c r="G12310" s="2"/>
      <c r="H12310" s="6"/>
      <c r="I12310" s="9"/>
      <c r="J12310" s="9"/>
      <c r="K12310" s="9"/>
    </row>
    <row r="12311" spans="1:11" x14ac:dyDescent="0.25">
      <c r="A12311" s="2"/>
      <c r="B12311" s="2"/>
      <c r="C12311" s="2"/>
      <c r="E12311" s="2"/>
      <c r="G12311" s="2"/>
      <c r="H12311" s="6"/>
      <c r="I12311" s="9"/>
      <c r="J12311" s="9"/>
      <c r="K12311" s="9"/>
    </row>
    <row r="12312" spans="1:11" x14ac:dyDescent="0.25">
      <c r="A12312" s="2"/>
      <c r="B12312" s="2"/>
      <c r="C12312" s="2"/>
      <c r="E12312" s="2"/>
      <c r="G12312" s="2"/>
      <c r="H12312" s="6"/>
      <c r="I12312" s="9"/>
      <c r="J12312" s="9"/>
      <c r="K12312" s="9"/>
    </row>
    <row r="12313" spans="1:11" x14ac:dyDescent="0.25">
      <c r="A12313" s="2"/>
      <c r="B12313" s="2"/>
      <c r="C12313" s="2"/>
      <c r="E12313" s="2"/>
      <c r="G12313" s="2"/>
      <c r="H12313" s="6"/>
      <c r="I12313" s="9"/>
      <c r="J12313" s="9"/>
      <c r="K12313" s="9"/>
    </row>
    <row r="12314" spans="1:11" x14ac:dyDescent="0.25">
      <c r="A12314" s="2"/>
      <c r="B12314" s="2"/>
      <c r="C12314" s="2"/>
      <c r="E12314" s="2"/>
      <c r="G12314" s="2"/>
      <c r="H12314" s="6"/>
      <c r="I12314" s="9"/>
      <c r="J12314" s="9"/>
      <c r="K12314" s="9"/>
    </row>
    <row r="12315" spans="1:11" x14ac:dyDescent="0.25">
      <c r="A12315" s="2"/>
      <c r="B12315" s="2"/>
      <c r="C12315" s="2"/>
      <c r="E12315" s="2"/>
      <c r="G12315" s="2"/>
      <c r="H12315" s="6"/>
      <c r="I12315" s="9"/>
      <c r="J12315" s="9"/>
      <c r="K12315" s="9"/>
    </row>
    <row r="12316" spans="1:11" x14ac:dyDescent="0.25">
      <c r="A12316" s="2"/>
      <c r="B12316" s="2"/>
      <c r="C12316" s="2"/>
      <c r="E12316" s="2"/>
      <c r="G12316" s="2"/>
      <c r="H12316" s="6"/>
      <c r="I12316" s="9"/>
      <c r="J12316" s="9"/>
      <c r="K12316" s="9"/>
    </row>
    <row r="12317" spans="1:11" x14ac:dyDescent="0.25">
      <c r="A12317" s="2"/>
      <c r="B12317" s="2"/>
      <c r="C12317" s="2"/>
      <c r="E12317" s="2"/>
      <c r="G12317" s="2"/>
      <c r="H12317" s="6"/>
      <c r="I12317" s="9"/>
      <c r="J12317" s="9"/>
      <c r="K12317" s="9"/>
    </row>
    <row r="12318" spans="1:11" x14ac:dyDescent="0.25">
      <c r="A12318" s="2"/>
      <c r="B12318" s="2"/>
      <c r="C12318" s="2"/>
      <c r="E12318" s="2"/>
      <c r="G12318" s="2"/>
      <c r="H12318" s="6"/>
      <c r="I12318" s="9"/>
      <c r="J12318" s="9"/>
      <c r="K12318" s="9"/>
    </row>
    <row r="12319" spans="1:11" x14ac:dyDescent="0.25">
      <c r="A12319" s="2"/>
      <c r="B12319" s="2"/>
      <c r="C12319" s="2"/>
      <c r="E12319" s="2"/>
      <c r="G12319" s="2"/>
      <c r="H12319" s="6"/>
      <c r="I12319" s="9"/>
      <c r="J12319" s="9"/>
      <c r="K12319" s="9"/>
    </row>
    <row r="12320" spans="1:11" x14ac:dyDescent="0.25">
      <c r="A12320" s="2"/>
      <c r="B12320" s="2"/>
      <c r="C12320" s="2"/>
      <c r="E12320" s="2"/>
      <c r="G12320" s="2"/>
      <c r="H12320" s="6"/>
      <c r="I12320" s="9"/>
      <c r="J12320" s="9"/>
      <c r="K12320" s="9"/>
    </row>
    <row r="12321" spans="1:11" x14ac:dyDescent="0.25">
      <c r="A12321" s="2"/>
      <c r="B12321" s="2"/>
      <c r="C12321" s="2"/>
      <c r="E12321" s="2"/>
      <c r="G12321" s="2"/>
      <c r="H12321" s="6"/>
      <c r="I12321" s="9"/>
      <c r="J12321" s="9"/>
      <c r="K12321" s="9"/>
    </row>
    <row r="12322" spans="1:11" x14ac:dyDescent="0.25">
      <c r="A12322" s="2"/>
      <c r="B12322" s="2"/>
      <c r="C12322" s="2"/>
      <c r="E12322" s="2"/>
      <c r="G12322" s="2"/>
      <c r="H12322" s="6"/>
      <c r="I12322" s="9"/>
      <c r="J12322" s="9"/>
      <c r="K12322" s="9"/>
    </row>
    <row r="12323" spans="1:11" x14ac:dyDescent="0.25">
      <c r="A12323" s="2"/>
      <c r="B12323" s="2"/>
      <c r="C12323" s="2"/>
      <c r="E12323" s="2"/>
      <c r="G12323" s="2"/>
      <c r="H12323" s="6"/>
      <c r="I12323" s="9"/>
      <c r="J12323" s="9"/>
      <c r="K12323" s="9"/>
    </row>
    <row r="12324" spans="1:11" x14ac:dyDescent="0.25">
      <c r="A12324" s="2"/>
      <c r="B12324" s="2"/>
      <c r="C12324" s="2"/>
      <c r="E12324" s="2"/>
      <c r="G12324" s="2"/>
      <c r="H12324" s="6"/>
      <c r="I12324" s="9"/>
      <c r="J12324" s="9"/>
      <c r="K12324" s="9"/>
    </row>
    <row r="12325" spans="1:11" x14ac:dyDescent="0.25">
      <c r="A12325" s="2"/>
      <c r="B12325" s="2"/>
      <c r="C12325" s="2"/>
      <c r="E12325" s="2"/>
      <c r="G12325" s="2"/>
      <c r="H12325" s="6"/>
      <c r="I12325" s="9"/>
      <c r="J12325" s="9"/>
      <c r="K12325" s="9"/>
    </row>
    <row r="12326" spans="1:11" x14ac:dyDescent="0.25">
      <c r="A12326" s="2"/>
      <c r="B12326" s="2"/>
      <c r="C12326" s="2"/>
      <c r="E12326" s="2"/>
      <c r="G12326" s="2"/>
      <c r="H12326" s="6"/>
      <c r="I12326" s="9"/>
      <c r="J12326" s="9"/>
      <c r="K12326" s="9"/>
    </row>
    <row r="12327" spans="1:11" x14ac:dyDescent="0.25">
      <c r="A12327" s="2"/>
      <c r="B12327" s="2"/>
      <c r="C12327" s="2"/>
      <c r="E12327" s="2"/>
      <c r="G12327" s="2"/>
      <c r="H12327" s="6"/>
      <c r="I12327" s="9"/>
      <c r="J12327" s="9"/>
      <c r="K12327" s="9"/>
    </row>
    <row r="12328" spans="1:11" x14ac:dyDescent="0.25">
      <c r="A12328" s="2"/>
      <c r="B12328" s="2"/>
      <c r="C12328" s="2"/>
      <c r="E12328" s="2"/>
      <c r="G12328" s="2"/>
      <c r="H12328" s="6"/>
      <c r="I12328" s="9"/>
      <c r="J12328" s="9"/>
      <c r="K12328" s="9"/>
    </row>
    <row r="12329" spans="1:11" x14ac:dyDescent="0.25">
      <c r="A12329" s="2"/>
      <c r="B12329" s="2"/>
      <c r="C12329" s="2"/>
      <c r="E12329" s="2"/>
      <c r="G12329" s="2"/>
      <c r="H12329" s="6"/>
      <c r="I12329" s="9"/>
      <c r="J12329" s="9"/>
      <c r="K12329" s="9"/>
    </row>
    <row r="12330" spans="1:11" x14ac:dyDescent="0.25">
      <c r="A12330" s="2"/>
      <c r="B12330" s="2"/>
      <c r="C12330" s="2"/>
      <c r="E12330" s="2"/>
      <c r="G12330" s="2"/>
      <c r="H12330" s="6"/>
      <c r="I12330" s="9"/>
      <c r="J12330" s="9"/>
      <c r="K12330" s="9"/>
    </row>
    <row r="12331" spans="1:11" x14ac:dyDescent="0.25">
      <c r="A12331" s="2"/>
      <c r="B12331" s="2"/>
      <c r="C12331" s="2"/>
      <c r="E12331" s="2"/>
      <c r="G12331" s="2"/>
      <c r="H12331" s="6"/>
      <c r="I12331" s="9"/>
      <c r="J12331" s="9"/>
      <c r="K12331" s="9"/>
    </row>
    <row r="12332" spans="1:11" x14ac:dyDescent="0.25">
      <c r="A12332" s="2"/>
      <c r="B12332" s="2"/>
      <c r="C12332" s="2"/>
      <c r="E12332" s="2"/>
      <c r="G12332" s="2"/>
      <c r="H12332" s="6"/>
      <c r="I12332" s="9"/>
      <c r="J12332" s="9"/>
      <c r="K12332" s="9"/>
    </row>
    <row r="12333" spans="1:11" x14ac:dyDescent="0.25">
      <c r="A12333" s="2"/>
      <c r="B12333" s="2"/>
      <c r="C12333" s="2"/>
      <c r="E12333" s="2"/>
      <c r="G12333" s="2"/>
      <c r="H12333" s="6"/>
      <c r="I12333" s="9"/>
      <c r="J12333" s="9"/>
      <c r="K12333" s="9"/>
    </row>
    <row r="12334" spans="1:11" x14ac:dyDescent="0.25">
      <c r="A12334" s="2"/>
      <c r="B12334" s="2"/>
      <c r="C12334" s="2"/>
      <c r="E12334" s="2"/>
      <c r="G12334" s="2"/>
      <c r="H12334" s="6"/>
      <c r="I12334" s="9"/>
      <c r="J12334" s="9"/>
      <c r="K12334" s="9"/>
    </row>
    <row r="12335" spans="1:11" x14ac:dyDescent="0.25">
      <c r="A12335" s="2"/>
      <c r="B12335" s="2"/>
      <c r="C12335" s="2"/>
      <c r="E12335" s="2"/>
      <c r="G12335" s="2"/>
      <c r="H12335" s="6"/>
      <c r="I12335" s="9"/>
      <c r="J12335" s="9"/>
      <c r="K12335" s="9"/>
    </row>
    <row r="12336" spans="1:11" x14ac:dyDescent="0.25">
      <c r="A12336" s="2"/>
      <c r="B12336" s="2"/>
      <c r="C12336" s="2"/>
      <c r="E12336" s="2"/>
      <c r="G12336" s="2"/>
      <c r="H12336" s="6"/>
      <c r="I12336" s="9"/>
      <c r="J12336" s="9"/>
      <c r="K12336" s="9"/>
    </row>
    <row r="12337" spans="1:11" x14ac:dyDescent="0.25">
      <c r="A12337" s="2"/>
      <c r="B12337" s="2"/>
      <c r="C12337" s="2"/>
      <c r="E12337" s="2"/>
      <c r="G12337" s="2"/>
      <c r="H12337" s="6"/>
      <c r="I12337" s="9"/>
      <c r="J12337" s="9"/>
      <c r="K12337" s="9"/>
    </row>
    <row r="12338" spans="1:11" x14ac:dyDescent="0.25">
      <c r="A12338" s="2"/>
      <c r="B12338" s="2"/>
      <c r="C12338" s="2"/>
      <c r="E12338" s="2"/>
      <c r="G12338" s="2"/>
      <c r="H12338" s="6"/>
      <c r="I12338" s="9"/>
      <c r="J12338" s="9"/>
      <c r="K12338" s="9"/>
    </row>
    <row r="12339" spans="1:11" x14ac:dyDescent="0.25">
      <c r="A12339" s="2"/>
      <c r="B12339" s="2"/>
      <c r="C12339" s="2"/>
      <c r="E12339" s="2"/>
      <c r="G12339" s="2"/>
      <c r="H12339" s="6"/>
      <c r="I12339" s="9"/>
      <c r="J12339" s="9"/>
      <c r="K12339" s="9"/>
    </row>
    <row r="12340" spans="1:11" x14ac:dyDescent="0.25">
      <c r="A12340" s="2"/>
      <c r="B12340" s="2"/>
      <c r="C12340" s="2"/>
      <c r="E12340" s="2"/>
      <c r="G12340" s="2"/>
      <c r="H12340" s="6"/>
      <c r="I12340" s="9"/>
      <c r="J12340" s="9"/>
      <c r="K12340" s="9"/>
    </row>
    <row r="12341" spans="1:11" x14ac:dyDescent="0.25">
      <c r="A12341" s="2"/>
      <c r="B12341" s="2"/>
      <c r="C12341" s="2"/>
      <c r="E12341" s="2"/>
      <c r="G12341" s="2"/>
      <c r="H12341" s="6"/>
      <c r="I12341" s="9"/>
      <c r="J12341" s="9"/>
      <c r="K12341" s="9"/>
    </row>
    <row r="12342" spans="1:11" x14ac:dyDescent="0.25">
      <c r="A12342" s="2"/>
      <c r="B12342" s="2"/>
      <c r="C12342" s="2"/>
      <c r="E12342" s="2"/>
      <c r="G12342" s="2"/>
      <c r="H12342" s="6"/>
      <c r="I12342" s="9"/>
      <c r="J12342" s="9"/>
      <c r="K12342" s="9"/>
    </row>
    <row r="12343" spans="1:11" x14ac:dyDescent="0.25">
      <c r="A12343" s="2"/>
      <c r="B12343" s="2"/>
      <c r="C12343" s="2"/>
      <c r="E12343" s="2"/>
      <c r="G12343" s="2"/>
      <c r="H12343" s="6"/>
      <c r="I12343" s="9"/>
      <c r="J12343" s="9"/>
      <c r="K12343" s="9"/>
    </row>
    <row r="12344" spans="1:11" x14ac:dyDescent="0.25">
      <c r="A12344" s="2"/>
      <c r="B12344" s="2"/>
      <c r="C12344" s="2"/>
      <c r="E12344" s="2"/>
      <c r="G12344" s="2"/>
      <c r="H12344" s="6"/>
      <c r="I12344" s="9"/>
      <c r="J12344" s="9"/>
      <c r="K12344" s="9"/>
    </row>
    <row r="12345" spans="1:11" x14ac:dyDescent="0.25">
      <c r="A12345" s="2"/>
      <c r="B12345" s="2"/>
      <c r="C12345" s="2"/>
      <c r="E12345" s="2"/>
      <c r="G12345" s="2"/>
      <c r="H12345" s="6"/>
      <c r="I12345" s="9"/>
      <c r="J12345" s="9"/>
      <c r="K12345" s="9"/>
    </row>
    <row r="12346" spans="1:11" x14ac:dyDescent="0.25">
      <c r="A12346" s="2"/>
      <c r="B12346" s="2"/>
      <c r="C12346" s="2"/>
      <c r="E12346" s="2"/>
      <c r="G12346" s="2"/>
      <c r="H12346" s="6"/>
      <c r="I12346" s="9"/>
      <c r="J12346" s="9"/>
      <c r="K12346" s="9"/>
    </row>
    <row r="12347" spans="1:11" x14ac:dyDescent="0.25">
      <c r="A12347" s="2"/>
      <c r="B12347" s="2"/>
      <c r="C12347" s="2"/>
      <c r="E12347" s="2"/>
      <c r="G12347" s="2"/>
      <c r="H12347" s="6"/>
      <c r="I12347" s="9"/>
      <c r="J12347" s="9"/>
      <c r="K12347" s="9"/>
    </row>
    <row r="12348" spans="1:11" x14ac:dyDescent="0.25">
      <c r="A12348" s="2"/>
      <c r="B12348" s="2"/>
      <c r="C12348" s="2"/>
      <c r="E12348" s="2"/>
      <c r="G12348" s="2"/>
      <c r="H12348" s="6"/>
      <c r="I12348" s="9"/>
      <c r="J12348" s="9"/>
      <c r="K12348" s="9"/>
    </row>
    <row r="12349" spans="1:11" x14ac:dyDescent="0.25">
      <c r="A12349" s="2"/>
      <c r="B12349" s="2"/>
      <c r="C12349" s="2"/>
      <c r="E12349" s="2"/>
      <c r="G12349" s="2"/>
      <c r="H12349" s="6"/>
      <c r="I12349" s="9"/>
      <c r="J12349" s="9"/>
      <c r="K12349" s="9"/>
    </row>
    <row r="12350" spans="1:11" x14ac:dyDescent="0.25">
      <c r="A12350" s="2"/>
      <c r="B12350" s="2"/>
      <c r="C12350" s="2"/>
      <c r="E12350" s="2"/>
      <c r="G12350" s="2"/>
      <c r="H12350" s="6"/>
      <c r="I12350" s="9"/>
      <c r="J12350" s="9"/>
      <c r="K12350" s="9"/>
    </row>
    <row r="12351" spans="1:11" x14ac:dyDescent="0.25">
      <c r="A12351" s="2"/>
      <c r="B12351" s="2"/>
      <c r="C12351" s="2"/>
      <c r="E12351" s="2"/>
      <c r="G12351" s="2"/>
      <c r="H12351" s="6"/>
      <c r="I12351" s="9"/>
      <c r="J12351" s="9"/>
      <c r="K12351" s="9"/>
    </row>
    <row r="12352" spans="1:11" x14ac:dyDescent="0.25">
      <c r="A12352" s="2"/>
      <c r="B12352" s="2"/>
      <c r="C12352" s="2"/>
      <c r="E12352" s="2"/>
      <c r="G12352" s="2"/>
      <c r="H12352" s="6"/>
      <c r="I12352" s="9"/>
      <c r="J12352" s="9"/>
      <c r="K12352" s="9"/>
    </row>
    <row r="12353" spans="1:11" x14ac:dyDescent="0.25">
      <c r="A12353" s="2"/>
      <c r="B12353" s="2"/>
      <c r="C12353" s="2"/>
      <c r="E12353" s="2"/>
      <c r="G12353" s="2"/>
      <c r="H12353" s="6"/>
      <c r="I12353" s="9"/>
      <c r="J12353" s="9"/>
      <c r="K12353" s="9"/>
    </row>
    <row r="12354" spans="1:11" x14ac:dyDescent="0.25">
      <c r="A12354" s="2"/>
      <c r="B12354" s="2"/>
      <c r="C12354" s="2"/>
      <c r="E12354" s="2"/>
      <c r="G12354" s="2"/>
      <c r="H12354" s="6"/>
      <c r="I12354" s="9"/>
      <c r="J12354" s="9"/>
      <c r="K12354" s="9"/>
    </row>
    <row r="12355" spans="1:11" x14ac:dyDescent="0.25">
      <c r="A12355" s="2"/>
      <c r="B12355" s="2"/>
      <c r="C12355" s="2"/>
      <c r="E12355" s="2"/>
      <c r="G12355" s="2"/>
      <c r="H12355" s="6"/>
      <c r="I12355" s="9"/>
      <c r="J12355" s="9"/>
      <c r="K12355" s="9"/>
    </row>
    <row r="12356" spans="1:11" x14ac:dyDescent="0.25">
      <c r="A12356" s="2"/>
      <c r="B12356" s="2"/>
      <c r="C12356" s="2"/>
      <c r="E12356" s="2"/>
      <c r="G12356" s="2"/>
      <c r="H12356" s="6"/>
      <c r="I12356" s="9"/>
      <c r="J12356" s="9"/>
      <c r="K12356" s="9"/>
    </row>
    <row r="12357" spans="1:11" x14ac:dyDescent="0.25">
      <c r="A12357" s="2"/>
      <c r="B12357" s="2"/>
      <c r="C12357" s="2"/>
      <c r="E12357" s="2"/>
      <c r="G12357" s="2"/>
      <c r="H12357" s="6"/>
      <c r="I12357" s="9"/>
      <c r="J12357" s="9"/>
      <c r="K12357" s="9"/>
    </row>
    <row r="12358" spans="1:11" x14ac:dyDescent="0.25">
      <c r="A12358" s="2"/>
      <c r="B12358" s="2"/>
      <c r="C12358" s="2"/>
      <c r="E12358" s="2"/>
      <c r="G12358" s="2"/>
      <c r="H12358" s="6"/>
      <c r="I12358" s="9"/>
      <c r="J12358" s="9"/>
      <c r="K12358" s="9"/>
    </row>
    <row r="12359" spans="1:11" x14ac:dyDescent="0.25">
      <c r="A12359" s="2"/>
      <c r="B12359" s="2"/>
      <c r="C12359" s="2"/>
      <c r="E12359" s="2"/>
      <c r="G12359" s="2"/>
      <c r="H12359" s="6"/>
      <c r="I12359" s="9"/>
      <c r="J12359" s="9"/>
      <c r="K12359" s="9"/>
    </row>
    <row r="12360" spans="1:11" x14ac:dyDescent="0.25">
      <c r="A12360" s="2"/>
      <c r="B12360" s="2"/>
      <c r="C12360" s="2"/>
      <c r="E12360" s="2"/>
      <c r="G12360" s="2"/>
      <c r="H12360" s="6"/>
      <c r="I12360" s="9"/>
      <c r="J12360" s="9"/>
      <c r="K12360" s="9"/>
    </row>
    <row r="12361" spans="1:11" x14ac:dyDescent="0.25">
      <c r="A12361" s="2"/>
      <c r="B12361" s="2"/>
      <c r="C12361" s="2"/>
      <c r="E12361" s="2"/>
      <c r="G12361" s="2"/>
      <c r="H12361" s="6"/>
      <c r="I12361" s="9"/>
      <c r="J12361" s="9"/>
      <c r="K12361" s="9"/>
    </row>
    <row r="12362" spans="1:11" x14ac:dyDescent="0.25">
      <c r="A12362" s="2"/>
      <c r="B12362" s="2"/>
      <c r="C12362" s="2"/>
      <c r="E12362" s="2"/>
      <c r="G12362" s="2"/>
      <c r="H12362" s="6"/>
      <c r="I12362" s="9"/>
      <c r="J12362" s="9"/>
      <c r="K12362" s="9"/>
    </row>
    <row r="12363" spans="1:11" x14ac:dyDescent="0.25">
      <c r="A12363" s="2"/>
      <c r="B12363" s="2"/>
      <c r="C12363" s="2"/>
      <c r="E12363" s="2"/>
      <c r="G12363" s="2"/>
      <c r="H12363" s="6"/>
      <c r="I12363" s="9"/>
      <c r="J12363" s="9"/>
      <c r="K12363" s="9"/>
    </row>
    <row r="12364" spans="1:11" x14ac:dyDescent="0.25">
      <c r="A12364" s="2"/>
      <c r="B12364" s="2"/>
      <c r="C12364" s="2"/>
      <c r="E12364" s="2"/>
      <c r="G12364" s="2"/>
      <c r="H12364" s="6"/>
      <c r="I12364" s="9"/>
      <c r="J12364" s="9"/>
      <c r="K12364" s="9"/>
    </row>
    <row r="12365" spans="1:11" x14ac:dyDescent="0.25">
      <c r="A12365" s="2"/>
      <c r="B12365" s="2"/>
      <c r="C12365" s="2"/>
      <c r="E12365" s="2"/>
      <c r="G12365" s="2"/>
      <c r="H12365" s="6"/>
      <c r="I12365" s="9"/>
      <c r="J12365" s="9"/>
      <c r="K12365" s="9"/>
    </row>
    <row r="12366" spans="1:11" x14ac:dyDescent="0.25">
      <c r="A12366" s="2"/>
      <c r="B12366" s="2"/>
      <c r="C12366" s="2"/>
      <c r="E12366" s="2"/>
      <c r="G12366" s="2"/>
      <c r="H12366" s="6"/>
      <c r="I12366" s="9"/>
      <c r="J12366" s="9"/>
      <c r="K12366" s="9"/>
    </row>
    <row r="12367" spans="1:11" x14ac:dyDescent="0.25">
      <c r="A12367" s="2"/>
      <c r="B12367" s="2"/>
      <c r="C12367" s="2"/>
      <c r="E12367" s="2"/>
      <c r="G12367" s="2"/>
      <c r="H12367" s="6"/>
      <c r="I12367" s="9"/>
      <c r="J12367" s="9"/>
      <c r="K12367" s="9"/>
    </row>
    <row r="12368" spans="1:11" x14ac:dyDescent="0.25">
      <c r="A12368" s="2"/>
      <c r="B12368" s="2"/>
      <c r="C12368" s="2"/>
      <c r="E12368" s="2"/>
      <c r="G12368" s="2"/>
      <c r="H12368" s="6"/>
      <c r="I12368" s="9"/>
      <c r="J12368" s="9"/>
      <c r="K12368" s="9"/>
    </row>
    <row r="12369" spans="1:11" x14ac:dyDescent="0.25">
      <c r="A12369" s="2"/>
      <c r="B12369" s="2"/>
      <c r="C12369" s="2"/>
      <c r="E12369" s="2"/>
      <c r="G12369" s="2"/>
      <c r="H12369" s="6"/>
      <c r="I12369" s="9"/>
      <c r="J12369" s="9"/>
      <c r="K12369" s="9"/>
    </row>
    <row r="12370" spans="1:11" x14ac:dyDescent="0.25">
      <c r="A12370" s="2"/>
      <c r="B12370" s="2"/>
      <c r="C12370" s="2"/>
      <c r="E12370" s="2"/>
      <c r="G12370" s="2"/>
      <c r="H12370" s="6"/>
      <c r="I12370" s="9"/>
      <c r="J12370" s="9"/>
      <c r="K12370" s="9"/>
    </row>
    <row r="12371" spans="1:11" x14ac:dyDescent="0.25">
      <c r="A12371" s="2"/>
      <c r="B12371" s="2"/>
      <c r="C12371" s="2"/>
      <c r="E12371" s="2"/>
      <c r="G12371" s="2"/>
      <c r="H12371" s="6"/>
      <c r="I12371" s="9"/>
      <c r="J12371" s="9"/>
      <c r="K12371" s="9"/>
    </row>
    <row r="12372" spans="1:11" x14ac:dyDescent="0.25">
      <c r="A12372" s="2"/>
      <c r="B12372" s="2"/>
      <c r="C12372" s="2"/>
      <c r="E12372" s="2"/>
      <c r="G12372" s="2"/>
      <c r="H12372" s="6"/>
      <c r="I12372" s="9"/>
      <c r="J12372" s="9"/>
      <c r="K12372" s="9"/>
    </row>
    <row r="12373" spans="1:11" x14ac:dyDescent="0.25">
      <c r="A12373" s="2"/>
      <c r="B12373" s="2"/>
      <c r="C12373" s="2"/>
      <c r="E12373" s="2"/>
      <c r="G12373" s="2"/>
      <c r="H12373" s="6"/>
      <c r="I12373" s="9"/>
      <c r="J12373" s="9"/>
      <c r="K12373" s="9"/>
    </row>
    <row r="12374" spans="1:11" x14ac:dyDescent="0.25">
      <c r="A12374" s="2"/>
      <c r="B12374" s="2"/>
      <c r="C12374" s="2"/>
      <c r="E12374" s="2"/>
      <c r="G12374" s="2"/>
      <c r="H12374" s="6"/>
      <c r="I12374" s="9"/>
      <c r="J12374" s="9"/>
      <c r="K12374" s="9"/>
    </row>
    <row r="12375" spans="1:11" x14ac:dyDescent="0.25">
      <c r="A12375" s="2"/>
      <c r="B12375" s="2"/>
      <c r="C12375" s="2"/>
      <c r="E12375" s="2"/>
      <c r="G12375" s="2"/>
      <c r="H12375" s="6"/>
      <c r="I12375" s="9"/>
      <c r="J12375" s="9"/>
      <c r="K12375" s="9"/>
    </row>
    <row r="12376" spans="1:11" x14ac:dyDescent="0.25">
      <c r="A12376" s="2"/>
      <c r="B12376" s="2"/>
      <c r="C12376" s="2"/>
      <c r="E12376" s="2"/>
      <c r="G12376" s="2"/>
      <c r="H12376" s="6"/>
      <c r="I12376" s="9"/>
      <c r="J12376" s="9"/>
      <c r="K12376" s="9"/>
    </row>
    <row r="12377" spans="1:11" x14ac:dyDescent="0.25">
      <c r="A12377" s="2"/>
      <c r="B12377" s="2"/>
      <c r="C12377" s="2"/>
      <c r="E12377" s="2"/>
      <c r="G12377" s="2"/>
      <c r="H12377" s="6"/>
      <c r="I12377" s="9"/>
      <c r="J12377" s="9"/>
      <c r="K12377" s="9"/>
    </row>
    <row r="12378" spans="1:11" x14ac:dyDescent="0.25">
      <c r="A12378" s="2"/>
      <c r="B12378" s="2"/>
      <c r="C12378" s="2"/>
      <c r="E12378" s="2"/>
      <c r="G12378" s="2"/>
      <c r="H12378" s="6"/>
      <c r="I12378" s="9"/>
      <c r="J12378" s="9"/>
      <c r="K12378" s="9"/>
    </row>
    <row r="12379" spans="1:11" x14ac:dyDescent="0.25">
      <c r="A12379" s="2"/>
      <c r="B12379" s="2"/>
      <c r="C12379" s="2"/>
      <c r="E12379" s="2"/>
      <c r="G12379" s="2"/>
      <c r="H12379" s="6"/>
      <c r="I12379" s="9"/>
      <c r="J12379" s="9"/>
      <c r="K12379" s="9"/>
    </row>
    <row r="12380" spans="1:11" x14ac:dyDescent="0.25">
      <c r="A12380" s="2"/>
      <c r="B12380" s="2"/>
      <c r="C12380" s="2"/>
      <c r="E12380" s="2"/>
      <c r="G12380" s="2"/>
      <c r="H12380" s="6"/>
      <c r="I12380" s="9"/>
      <c r="J12380" s="9"/>
      <c r="K12380" s="9"/>
    </row>
    <row r="12381" spans="1:11" x14ac:dyDescent="0.25">
      <c r="A12381" s="2"/>
      <c r="B12381" s="2"/>
      <c r="C12381" s="2"/>
      <c r="E12381" s="2"/>
      <c r="G12381" s="2"/>
      <c r="H12381" s="6"/>
      <c r="I12381" s="9"/>
      <c r="J12381" s="9"/>
      <c r="K12381" s="9"/>
    </row>
    <row r="12382" spans="1:11" x14ac:dyDescent="0.25">
      <c r="A12382" s="2"/>
      <c r="B12382" s="2"/>
      <c r="C12382" s="2"/>
      <c r="E12382" s="2"/>
      <c r="G12382" s="2"/>
      <c r="H12382" s="6"/>
      <c r="I12382" s="9"/>
      <c r="J12382" s="9"/>
      <c r="K12382" s="9"/>
    </row>
    <row r="12383" spans="1:11" x14ac:dyDescent="0.25">
      <c r="A12383" s="2"/>
      <c r="B12383" s="2"/>
      <c r="C12383" s="2"/>
      <c r="E12383" s="2"/>
      <c r="G12383" s="2"/>
      <c r="H12383" s="6"/>
      <c r="I12383" s="9"/>
      <c r="J12383" s="9"/>
      <c r="K12383" s="9"/>
    </row>
    <row r="12384" spans="1:11" x14ac:dyDescent="0.25">
      <c r="A12384" s="2"/>
      <c r="B12384" s="2"/>
      <c r="C12384" s="2"/>
      <c r="E12384" s="2"/>
      <c r="G12384" s="2"/>
      <c r="H12384" s="6"/>
      <c r="I12384" s="9"/>
      <c r="J12384" s="9"/>
      <c r="K12384" s="9"/>
    </row>
    <row r="12385" spans="1:11" x14ac:dyDescent="0.25">
      <c r="A12385" s="2"/>
      <c r="B12385" s="2"/>
      <c r="C12385" s="2"/>
      <c r="E12385" s="2"/>
      <c r="G12385" s="2"/>
      <c r="H12385" s="6"/>
      <c r="I12385" s="9"/>
      <c r="J12385" s="9"/>
      <c r="K12385" s="9"/>
    </row>
    <row r="12386" spans="1:11" x14ac:dyDescent="0.25">
      <c r="A12386" s="2"/>
      <c r="B12386" s="2"/>
      <c r="C12386" s="2"/>
      <c r="E12386" s="2"/>
      <c r="G12386" s="2"/>
      <c r="H12386" s="6"/>
      <c r="I12386" s="9"/>
      <c r="J12386" s="9"/>
      <c r="K12386" s="9"/>
    </row>
    <row r="12387" spans="1:11" x14ac:dyDescent="0.25">
      <c r="A12387" s="2"/>
      <c r="B12387" s="2"/>
      <c r="C12387" s="2"/>
      <c r="E12387" s="2"/>
      <c r="G12387" s="2"/>
      <c r="H12387" s="6"/>
      <c r="I12387" s="9"/>
      <c r="J12387" s="9"/>
      <c r="K12387" s="9"/>
    </row>
    <row r="12388" spans="1:11" x14ac:dyDescent="0.25">
      <c r="A12388" s="2"/>
      <c r="B12388" s="2"/>
      <c r="C12388" s="2"/>
      <c r="E12388" s="2"/>
      <c r="G12388" s="2"/>
      <c r="H12388" s="6"/>
      <c r="I12388" s="9"/>
      <c r="J12388" s="9"/>
      <c r="K12388" s="9"/>
    </row>
    <row r="12389" spans="1:11" x14ac:dyDescent="0.25">
      <c r="A12389" s="2"/>
      <c r="B12389" s="2"/>
      <c r="C12389" s="2"/>
      <c r="E12389" s="2"/>
      <c r="G12389" s="2"/>
      <c r="H12389" s="6"/>
      <c r="I12389" s="9"/>
      <c r="J12389" s="9"/>
      <c r="K12389" s="9"/>
    </row>
    <row r="12390" spans="1:11" x14ac:dyDescent="0.25">
      <c r="A12390" s="2"/>
      <c r="B12390" s="2"/>
      <c r="C12390" s="2"/>
      <c r="E12390" s="2"/>
      <c r="G12390" s="2"/>
      <c r="H12390" s="6"/>
      <c r="I12390" s="9"/>
      <c r="J12390" s="9"/>
      <c r="K12390" s="9"/>
    </row>
    <row r="12391" spans="1:11" x14ac:dyDescent="0.25">
      <c r="A12391" s="2"/>
      <c r="B12391" s="2"/>
      <c r="C12391" s="2"/>
      <c r="E12391" s="2"/>
      <c r="G12391" s="2"/>
      <c r="H12391" s="6"/>
      <c r="I12391" s="9"/>
      <c r="J12391" s="9"/>
      <c r="K12391" s="9"/>
    </row>
    <row r="12392" spans="1:11" x14ac:dyDescent="0.25">
      <c r="A12392" s="2"/>
      <c r="B12392" s="2"/>
      <c r="C12392" s="2"/>
      <c r="E12392" s="2"/>
      <c r="G12392" s="2"/>
      <c r="H12392" s="6"/>
      <c r="I12392" s="9"/>
      <c r="J12392" s="9"/>
      <c r="K12392" s="9"/>
    </row>
    <row r="12393" spans="1:11" x14ac:dyDescent="0.25">
      <c r="A12393" s="2"/>
      <c r="B12393" s="2"/>
      <c r="C12393" s="2"/>
      <c r="E12393" s="2"/>
      <c r="G12393" s="2"/>
      <c r="H12393" s="6"/>
      <c r="I12393" s="9"/>
      <c r="J12393" s="9"/>
      <c r="K12393" s="9"/>
    </row>
    <row r="12394" spans="1:11" x14ac:dyDescent="0.25">
      <c r="A12394" s="2"/>
      <c r="B12394" s="2"/>
      <c r="C12394" s="2"/>
      <c r="E12394" s="2"/>
      <c r="G12394" s="2"/>
      <c r="H12394" s="6"/>
      <c r="I12394" s="9"/>
      <c r="J12394" s="9"/>
      <c r="K12394" s="9"/>
    </row>
    <row r="12395" spans="1:11" x14ac:dyDescent="0.25">
      <c r="A12395" s="2"/>
      <c r="B12395" s="2"/>
      <c r="C12395" s="2"/>
      <c r="E12395" s="2"/>
      <c r="G12395" s="2"/>
      <c r="H12395" s="6"/>
      <c r="I12395" s="9"/>
      <c r="J12395" s="9"/>
      <c r="K12395" s="9"/>
    </row>
    <row r="12396" spans="1:11" x14ac:dyDescent="0.25">
      <c r="A12396" s="2"/>
      <c r="B12396" s="2"/>
      <c r="C12396" s="2"/>
      <c r="E12396" s="2"/>
      <c r="G12396" s="2"/>
      <c r="H12396" s="6"/>
      <c r="I12396" s="9"/>
      <c r="J12396" s="9"/>
      <c r="K12396" s="9"/>
    </row>
    <row r="12397" spans="1:11" x14ac:dyDescent="0.25">
      <c r="A12397" s="2"/>
      <c r="B12397" s="2"/>
      <c r="C12397" s="2"/>
      <c r="E12397" s="2"/>
      <c r="G12397" s="2"/>
      <c r="H12397" s="6"/>
      <c r="I12397" s="9"/>
      <c r="J12397" s="9"/>
      <c r="K12397" s="9"/>
    </row>
    <row r="12398" spans="1:11" x14ac:dyDescent="0.25">
      <c r="A12398" s="2"/>
      <c r="B12398" s="2"/>
      <c r="C12398" s="2"/>
      <c r="E12398" s="2"/>
      <c r="G12398" s="2"/>
      <c r="H12398" s="6"/>
      <c r="I12398" s="9"/>
      <c r="J12398" s="9"/>
      <c r="K12398" s="9"/>
    </row>
    <row r="12399" spans="1:11" x14ac:dyDescent="0.25">
      <c r="A12399" s="2"/>
      <c r="B12399" s="2"/>
      <c r="C12399" s="2"/>
      <c r="E12399" s="2"/>
      <c r="G12399" s="2"/>
      <c r="H12399" s="6"/>
      <c r="I12399" s="9"/>
      <c r="J12399" s="9"/>
      <c r="K12399" s="9"/>
    </row>
    <row r="12400" spans="1:11" x14ac:dyDescent="0.25">
      <c r="A12400" s="2"/>
      <c r="B12400" s="2"/>
      <c r="C12400" s="2"/>
      <c r="E12400" s="2"/>
      <c r="G12400" s="2"/>
      <c r="H12400" s="6"/>
      <c r="I12400" s="9"/>
      <c r="J12400" s="9"/>
      <c r="K12400" s="9"/>
    </row>
    <row r="12401" spans="1:11" x14ac:dyDescent="0.25">
      <c r="A12401" s="2"/>
      <c r="B12401" s="2"/>
      <c r="C12401" s="2"/>
      <c r="E12401" s="2"/>
      <c r="G12401" s="2"/>
      <c r="H12401" s="6"/>
      <c r="I12401" s="9"/>
      <c r="J12401" s="9"/>
      <c r="K12401" s="9"/>
    </row>
    <row r="12402" spans="1:11" x14ac:dyDescent="0.25">
      <c r="A12402" s="2"/>
      <c r="B12402" s="2"/>
      <c r="C12402" s="2"/>
      <c r="E12402" s="2"/>
      <c r="G12402" s="2"/>
      <c r="H12402" s="6"/>
      <c r="I12402" s="9"/>
      <c r="J12402" s="9"/>
      <c r="K12402" s="9"/>
    </row>
    <row r="12403" spans="1:11" x14ac:dyDescent="0.25">
      <c r="A12403" s="2"/>
      <c r="B12403" s="2"/>
      <c r="C12403" s="2"/>
      <c r="E12403" s="2"/>
      <c r="G12403" s="2"/>
      <c r="H12403" s="6"/>
      <c r="I12403" s="9"/>
      <c r="J12403" s="9"/>
      <c r="K12403" s="9"/>
    </row>
    <row r="12404" spans="1:11" x14ac:dyDescent="0.25">
      <c r="A12404" s="2"/>
      <c r="B12404" s="2"/>
      <c r="C12404" s="2"/>
      <c r="E12404" s="2"/>
      <c r="G12404" s="2"/>
      <c r="H12404" s="6"/>
      <c r="I12404" s="9"/>
      <c r="J12404" s="9"/>
      <c r="K12404" s="9"/>
    </row>
    <row r="12405" spans="1:11" x14ac:dyDescent="0.25">
      <c r="A12405" s="2"/>
      <c r="B12405" s="2"/>
      <c r="C12405" s="2"/>
      <c r="E12405" s="2"/>
      <c r="G12405" s="2"/>
      <c r="H12405" s="6"/>
      <c r="I12405" s="9"/>
      <c r="J12405" s="9"/>
      <c r="K12405" s="9"/>
    </row>
    <row r="12406" spans="1:11" x14ac:dyDescent="0.25">
      <c r="A12406" s="2"/>
      <c r="B12406" s="2"/>
      <c r="C12406" s="2"/>
      <c r="E12406" s="2"/>
      <c r="G12406" s="2"/>
      <c r="H12406" s="6"/>
      <c r="I12406" s="9"/>
      <c r="J12406" s="9"/>
      <c r="K12406" s="9"/>
    </row>
    <row r="12407" spans="1:11" x14ac:dyDescent="0.25">
      <c r="A12407" s="2"/>
      <c r="B12407" s="2"/>
      <c r="C12407" s="2"/>
      <c r="E12407" s="2"/>
      <c r="G12407" s="2"/>
      <c r="H12407" s="6"/>
      <c r="I12407" s="9"/>
      <c r="J12407" s="9"/>
      <c r="K12407" s="9"/>
    </row>
    <row r="12408" spans="1:11" x14ac:dyDescent="0.25">
      <c r="A12408" s="2"/>
      <c r="B12408" s="2"/>
      <c r="C12408" s="2"/>
      <c r="E12408" s="2"/>
      <c r="G12408" s="2"/>
      <c r="H12408" s="6"/>
      <c r="I12408" s="9"/>
      <c r="J12408" s="9"/>
      <c r="K12408" s="9"/>
    </row>
    <row r="12409" spans="1:11" x14ac:dyDescent="0.25">
      <c r="A12409" s="2"/>
      <c r="B12409" s="2"/>
      <c r="C12409" s="2"/>
      <c r="E12409" s="2"/>
      <c r="G12409" s="2"/>
      <c r="H12409" s="6"/>
      <c r="I12409" s="9"/>
      <c r="J12409" s="9"/>
      <c r="K12409" s="9"/>
    </row>
    <row r="12410" spans="1:11" x14ac:dyDescent="0.25">
      <c r="A12410" s="2"/>
      <c r="B12410" s="2"/>
      <c r="C12410" s="2"/>
      <c r="E12410" s="2"/>
      <c r="G12410" s="2"/>
      <c r="H12410" s="6"/>
      <c r="I12410" s="9"/>
      <c r="J12410" s="9"/>
      <c r="K12410" s="9"/>
    </row>
    <row r="12411" spans="1:11" x14ac:dyDescent="0.25">
      <c r="A12411" s="2"/>
      <c r="B12411" s="2"/>
      <c r="C12411" s="2"/>
      <c r="E12411" s="2"/>
      <c r="G12411" s="2"/>
      <c r="H12411" s="6"/>
      <c r="I12411" s="9"/>
      <c r="J12411" s="9"/>
      <c r="K12411" s="9"/>
    </row>
    <row r="12412" spans="1:11" x14ac:dyDescent="0.25">
      <c r="A12412" s="2"/>
      <c r="B12412" s="2"/>
      <c r="C12412" s="2"/>
      <c r="E12412" s="2"/>
      <c r="G12412" s="2"/>
      <c r="H12412" s="6"/>
      <c r="I12412" s="9"/>
      <c r="J12412" s="9"/>
      <c r="K12412" s="9"/>
    </row>
    <row r="12413" spans="1:11" x14ac:dyDescent="0.25">
      <c r="A12413" s="2"/>
      <c r="B12413" s="2"/>
      <c r="C12413" s="2"/>
      <c r="E12413" s="2"/>
      <c r="G12413" s="2"/>
      <c r="H12413" s="6"/>
      <c r="I12413" s="9"/>
      <c r="J12413" s="9"/>
      <c r="K12413" s="9"/>
    </row>
    <row r="12414" spans="1:11" x14ac:dyDescent="0.25">
      <c r="A12414" s="2"/>
      <c r="B12414" s="2"/>
      <c r="C12414" s="2"/>
      <c r="E12414" s="2"/>
      <c r="G12414" s="2"/>
      <c r="H12414" s="6"/>
      <c r="I12414" s="9"/>
      <c r="J12414" s="9"/>
      <c r="K12414" s="9"/>
    </row>
    <row r="12415" spans="1:11" x14ac:dyDescent="0.25">
      <c r="A12415" s="2"/>
      <c r="B12415" s="2"/>
      <c r="C12415" s="2"/>
      <c r="E12415" s="2"/>
      <c r="G12415" s="2"/>
      <c r="H12415" s="6"/>
      <c r="I12415" s="9"/>
      <c r="J12415" s="9"/>
      <c r="K12415" s="9"/>
    </row>
    <row r="12416" spans="1:11" x14ac:dyDescent="0.25">
      <c r="A12416" s="2"/>
      <c r="B12416" s="2"/>
      <c r="C12416" s="2"/>
      <c r="E12416" s="2"/>
      <c r="G12416" s="2"/>
      <c r="H12416" s="6"/>
      <c r="I12416" s="9"/>
      <c r="J12416" s="9"/>
      <c r="K12416" s="9"/>
    </row>
    <row r="12417" spans="1:11" x14ac:dyDescent="0.25">
      <c r="A12417" s="2"/>
      <c r="B12417" s="2"/>
      <c r="C12417" s="2"/>
      <c r="E12417" s="2"/>
      <c r="G12417" s="2"/>
      <c r="H12417" s="6"/>
      <c r="I12417" s="9"/>
      <c r="J12417" s="9"/>
      <c r="K12417" s="9"/>
    </row>
    <row r="12418" spans="1:11" x14ac:dyDescent="0.25">
      <c r="A12418" s="2"/>
      <c r="B12418" s="2"/>
      <c r="C12418" s="2"/>
      <c r="E12418" s="2"/>
      <c r="G12418" s="2"/>
      <c r="H12418" s="6"/>
      <c r="I12418" s="9"/>
      <c r="J12418" s="9"/>
      <c r="K12418" s="9"/>
    </row>
    <row r="12419" spans="1:11" x14ac:dyDescent="0.25">
      <c r="A12419" s="2"/>
      <c r="B12419" s="2"/>
      <c r="C12419" s="2"/>
      <c r="E12419" s="2"/>
      <c r="G12419" s="2"/>
      <c r="H12419" s="6"/>
      <c r="I12419" s="9"/>
      <c r="J12419" s="9"/>
      <c r="K12419" s="9"/>
    </row>
    <row r="12420" spans="1:11" x14ac:dyDescent="0.25">
      <c r="A12420" s="2"/>
      <c r="B12420" s="2"/>
      <c r="C12420" s="2"/>
      <c r="E12420" s="2"/>
      <c r="G12420" s="2"/>
      <c r="H12420" s="6"/>
      <c r="I12420" s="9"/>
      <c r="J12420" s="9"/>
      <c r="K12420" s="9"/>
    </row>
    <row r="12421" spans="1:11" x14ac:dyDescent="0.25">
      <c r="A12421" s="2"/>
      <c r="B12421" s="2"/>
      <c r="C12421" s="2"/>
      <c r="E12421" s="2"/>
      <c r="G12421" s="2"/>
      <c r="H12421" s="6"/>
      <c r="I12421" s="9"/>
      <c r="J12421" s="9"/>
      <c r="K12421" s="9"/>
    </row>
    <row r="12422" spans="1:11" x14ac:dyDescent="0.25">
      <c r="A12422" s="2"/>
      <c r="B12422" s="2"/>
      <c r="C12422" s="2"/>
      <c r="E12422" s="2"/>
      <c r="G12422" s="2"/>
      <c r="H12422" s="6"/>
      <c r="I12422" s="9"/>
      <c r="J12422" s="9"/>
      <c r="K12422" s="9"/>
    </row>
    <row r="12423" spans="1:11" x14ac:dyDescent="0.25">
      <c r="A12423" s="2"/>
      <c r="B12423" s="2"/>
      <c r="C12423" s="2"/>
      <c r="E12423" s="2"/>
      <c r="G12423" s="2"/>
      <c r="H12423" s="6"/>
      <c r="I12423" s="9"/>
      <c r="J12423" s="9"/>
      <c r="K12423" s="9"/>
    </row>
    <row r="12424" spans="1:11" x14ac:dyDescent="0.25">
      <c r="A12424" s="2"/>
      <c r="B12424" s="2"/>
      <c r="C12424" s="2"/>
      <c r="E12424" s="2"/>
      <c r="G12424" s="2"/>
      <c r="H12424" s="6"/>
      <c r="I12424" s="9"/>
      <c r="J12424" s="9"/>
      <c r="K12424" s="9"/>
    </row>
    <row r="12425" spans="1:11" x14ac:dyDescent="0.25">
      <c r="A12425" s="2"/>
      <c r="B12425" s="2"/>
      <c r="C12425" s="2"/>
      <c r="E12425" s="2"/>
      <c r="G12425" s="2"/>
      <c r="H12425" s="6"/>
      <c r="I12425" s="9"/>
      <c r="J12425" s="9"/>
      <c r="K12425" s="9"/>
    </row>
    <row r="12426" spans="1:11" x14ac:dyDescent="0.25">
      <c r="A12426" s="2"/>
      <c r="B12426" s="2"/>
      <c r="C12426" s="2"/>
      <c r="E12426" s="2"/>
      <c r="G12426" s="2"/>
      <c r="H12426" s="6"/>
      <c r="I12426" s="9"/>
      <c r="J12426" s="9"/>
      <c r="K12426" s="9"/>
    </row>
    <row r="12427" spans="1:11" x14ac:dyDescent="0.25">
      <c r="A12427" s="2"/>
      <c r="B12427" s="2"/>
      <c r="C12427" s="2"/>
      <c r="E12427" s="2"/>
      <c r="G12427" s="2"/>
      <c r="H12427" s="6"/>
      <c r="I12427" s="9"/>
      <c r="J12427" s="9"/>
      <c r="K12427" s="9"/>
    </row>
    <row r="12428" spans="1:11" x14ac:dyDescent="0.25">
      <c r="A12428" s="2"/>
      <c r="B12428" s="2"/>
      <c r="C12428" s="2"/>
      <c r="E12428" s="2"/>
      <c r="G12428" s="2"/>
      <c r="H12428" s="6"/>
      <c r="I12428" s="9"/>
      <c r="J12428" s="9"/>
      <c r="K12428" s="9"/>
    </row>
    <row r="12429" spans="1:11" x14ac:dyDescent="0.25">
      <c r="A12429" s="2"/>
      <c r="B12429" s="2"/>
      <c r="C12429" s="2"/>
      <c r="E12429" s="2"/>
      <c r="G12429" s="2"/>
      <c r="H12429" s="6"/>
      <c r="I12429" s="9"/>
      <c r="J12429" s="9"/>
      <c r="K12429" s="9"/>
    </row>
    <row r="12430" spans="1:11" x14ac:dyDescent="0.25">
      <c r="A12430" s="2"/>
      <c r="B12430" s="2"/>
      <c r="C12430" s="2"/>
      <c r="E12430" s="2"/>
      <c r="G12430" s="2"/>
      <c r="H12430" s="6"/>
      <c r="I12430" s="9"/>
      <c r="J12430" s="9"/>
      <c r="K12430" s="9"/>
    </row>
    <row r="12431" spans="1:11" x14ac:dyDescent="0.25">
      <c r="A12431" s="2"/>
      <c r="B12431" s="2"/>
      <c r="C12431" s="2"/>
      <c r="E12431" s="2"/>
      <c r="G12431" s="2"/>
      <c r="H12431" s="6"/>
      <c r="I12431" s="9"/>
      <c r="J12431" s="9"/>
      <c r="K12431" s="9"/>
    </row>
    <row r="12432" spans="1:11" x14ac:dyDescent="0.25">
      <c r="A12432" s="2"/>
      <c r="B12432" s="2"/>
      <c r="C12432" s="2"/>
      <c r="E12432" s="2"/>
      <c r="G12432" s="2"/>
      <c r="H12432" s="6"/>
      <c r="I12432" s="9"/>
      <c r="J12432" s="9"/>
      <c r="K12432" s="9"/>
    </row>
    <row r="12433" spans="1:11" x14ac:dyDescent="0.25">
      <c r="A12433" s="2"/>
      <c r="B12433" s="2"/>
      <c r="C12433" s="2"/>
      <c r="E12433" s="2"/>
      <c r="G12433" s="2"/>
      <c r="H12433" s="6"/>
      <c r="I12433" s="9"/>
      <c r="J12433" s="9"/>
      <c r="K12433" s="9"/>
    </row>
    <row r="12434" spans="1:11" x14ac:dyDescent="0.25">
      <c r="A12434" s="2"/>
      <c r="B12434" s="2"/>
      <c r="C12434" s="2"/>
      <c r="E12434" s="2"/>
      <c r="G12434" s="2"/>
      <c r="H12434" s="6"/>
      <c r="I12434" s="9"/>
      <c r="J12434" s="9"/>
      <c r="K12434" s="9"/>
    </row>
    <row r="12435" spans="1:11" x14ac:dyDescent="0.25">
      <c r="A12435" s="2"/>
      <c r="B12435" s="2"/>
      <c r="C12435" s="2"/>
      <c r="E12435" s="2"/>
      <c r="G12435" s="2"/>
      <c r="H12435" s="6"/>
      <c r="I12435" s="9"/>
      <c r="J12435" s="9"/>
      <c r="K12435" s="9"/>
    </row>
    <row r="12436" spans="1:11" x14ac:dyDescent="0.25">
      <c r="A12436" s="2"/>
      <c r="B12436" s="2"/>
      <c r="C12436" s="2"/>
      <c r="E12436" s="2"/>
      <c r="G12436" s="2"/>
      <c r="H12436" s="6"/>
      <c r="I12436" s="9"/>
      <c r="J12436" s="9"/>
      <c r="K12436" s="9"/>
    </row>
    <row r="12437" spans="1:11" x14ac:dyDescent="0.25">
      <c r="A12437" s="2"/>
      <c r="B12437" s="2"/>
      <c r="C12437" s="2"/>
      <c r="E12437" s="2"/>
      <c r="G12437" s="2"/>
      <c r="H12437" s="6"/>
      <c r="I12437" s="9"/>
      <c r="J12437" s="9"/>
      <c r="K12437" s="9"/>
    </row>
    <row r="12438" spans="1:11" x14ac:dyDescent="0.25">
      <c r="A12438" s="2"/>
      <c r="B12438" s="2"/>
      <c r="C12438" s="2"/>
      <c r="E12438" s="2"/>
      <c r="G12438" s="2"/>
      <c r="H12438" s="6"/>
      <c r="I12438" s="9"/>
      <c r="J12438" s="9"/>
      <c r="K12438" s="9"/>
    </row>
    <row r="12439" spans="1:11" x14ac:dyDescent="0.25">
      <c r="A12439" s="2"/>
      <c r="B12439" s="2"/>
      <c r="C12439" s="2"/>
      <c r="E12439" s="2"/>
      <c r="G12439" s="2"/>
      <c r="H12439" s="6"/>
      <c r="I12439" s="9"/>
      <c r="J12439" s="9"/>
      <c r="K12439" s="9"/>
    </row>
    <row r="12440" spans="1:11" x14ac:dyDescent="0.25">
      <c r="A12440" s="2"/>
      <c r="B12440" s="2"/>
      <c r="C12440" s="2"/>
      <c r="E12440" s="2"/>
      <c r="G12440" s="2"/>
      <c r="H12440" s="6"/>
      <c r="I12440" s="9"/>
      <c r="J12440" s="9"/>
      <c r="K12440" s="9"/>
    </row>
    <row r="12441" spans="1:11" x14ac:dyDescent="0.25">
      <c r="A12441" s="2"/>
      <c r="B12441" s="2"/>
      <c r="C12441" s="2"/>
      <c r="E12441" s="2"/>
      <c r="G12441" s="2"/>
      <c r="H12441" s="6"/>
      <c r="I12441" s="9"/>
      <c r="J12441" s="9"/>
      <c r="K12441" s="9"/>
    </row>
    <row r="12442" spans="1:11" x14ac:dyDescent="0.25">
      <c r="A12442" s="2"/>
      <c r="B12442" s="2"/>
      <c r="C12442" s="2"/>
      <c r="E12442" s="2"/>
      <c r="G12442" s="2"/>
      <c r="H12442" s="6"/>
      <c r="I12442" s="9"/>
      <c r="J12442" s="9"/>
      <c r="K12442" s="9"/>
    </row>
    <row r="12443" spans="1:11" x14ac:dyDescent="0.25">
      <c r="A12443" s="2"/>
      <c r="B12443" s="2"/>
      <c r="C12443" s="2"/>
      <c r="E12443" s="2"/>
      <c r="G12443" s="2"/>
      <c r="H12443" s="6"/>
      <c r="I12443" s="9"/>
      <c r="J12443" s="9"/>
      <c r="K12443" s="9"/>
    </row>
    <row r="12444" spans="1:11" x14ac:dyDescent="0.25">
      <c r="A12444" s="2"/>
      <c r="B12444" s="2"/>
      <c r="C12444" s="2"/>
      <c r="E12444" s="2"/>
      <c r="G12444" s="2"/>
      <c r="H12444" s="6"/>
      <c r="I12444" s="9"/>
      <c r="J12444" s="9"/>
      <c r="K12444" s="9"/>
    </row>
    <row r="12445" spans="1:11" x14ac:dyDescent="0.25">
      <c r="A12445" s="2"/>
      <c r="B12445" s="2"/>
      <c r="C12445" s="2"/>
      <c r="E12445" s="2"/>
      <c r="G12445" s="2"/>
      <c r="H12445" s="6"/>
      <c r="I12445" s="9"/>
      <c r="J12445" s="9"/>
      <c r="K12445" s="9"/>
    </row>
    <row r="12446" spans="1:11" x14ac:dyDescent="0.25">
      <c r="A12446" s="2"/>
      <c r="B12446" s="2"/>
      <c r="C12446" s="2"/>
      <c r="E12446" s="2"/>
      <c r="G12446" s="2"/>
      <c r="H12446" s="6"/>
      <c r="I12446" s="9"/>
      <c r="J12446" s="9"/>
      <c r="K12446" s="9"/>
    </row>
    <row r="12447" spans="1:11" x14ac:dyDescent="0.25">
      <c r="A12447" s="2"/>
      <c r="B12447" s="2"/>
      <c r="C12447" s="2"/>
      <c r="E12447" s="2"/>
      <c r="G12447" s="2"/>
      <c r="H12447" s="6"/>
      <c r="I12447" s="9"/>
      <c r="J12447" s="9"/>
      <c r="K12447" s="9"/>
    </row>
    <row r="12448" spans="1:11" x14ac:dyDescent="0.25">
      <c r="A12448" s="2"/>
      <c r="B12448" s="2"/>
      <c r="C12448" s="2"/>
      <c r="E12448" s="2"/>
      <c r="G12448" s="2"/>
      <c r="H12448" s="6"/>
      <c r="I12448" s="9"/>
      <c r="J12448" s="9"/>
      <c r="K12448" s="9"/>
    </row>
    <row r="12449" spans="1:11" x14ac:dyDescent="0.25">
      <c r="A12449" s="2"/>
      <c r="B12449" s="2"/>
      <c r="C12449" s="2"/>
      <c r="E12449" s="2"/>
      <c r="G12449" s="2"/>
      <c r="H12449" s="6"/>
      <c r="I12449" s="9"/>
      <c r="J12449" s="9"/>
      <c r="K12449" s="9"/>
    </row>
    <row r="12450" spans="1:11" x14ac:dyDescent="0.25">
      <c r="A12450" s="2"/>
      <c r="B12450" s="2"/>
      <c r="C12450" s="2"/>
      <c r="E12450" s="2"/>
      <c r="G12450" s="2"/>
      <c r="H12450" s="6"/>
      <c r="I12450" s="9"/>
      <c r="J12450" s="9"/>
      <c r="K12450" s="9"/>
    </row>
    <row r="12451" spans="1:11" x14ac:dyDescent="0.25">
      <c r="A12451" s="2"/>
      <c r="B12451" s="2"/>
      <c r="C12451" s="2"/>
      <c r="E12451" s="2"/>
      <c r="G12451" s="2"/>
      <c r="H12451" s="6"/>
      <c r="I12451" s="9"/>
      <c r="J12451" s="9"/>
      <c r="K12451" s="9"/>
    </row>
    <row r="12452" spans="1:11" x14ac:dyDescent="0.25">
      <c r="A12452" s="2"/>
      <c r="B12452" s="2"/>
      <c r="C12452" s="2"/>
      <c r="E12452" s="2"/>
      <c r="G12452" s="2"/>
      <c r="H12452" s="6"/>
      <c r="I12452" s="9"/>
      <c r="J12452" s="9"/>
      <c r="K12452" s="9"/>
    </row>
    <row r="12453" spans="1:11" x14ac:dyDescent="0.25">
      <c r="A12453" s="2"/>
      <c r="B12453" s="2"/>
      <c r="C12453" s="2"/>
      <c r="E12453" s="2"/>
      <c r="G12453" s="2"/>
      <c r="H12453" s="6"/>
      <c r="I12453" s="9"/>
      <c r="J12453" s="9"/>
      <c r="K12453" s="9"/>
    </row>
    <row r="12454" spans="1:11" x14ac:dyDescent="0.25">
      <c r="A12454" s="2"/>
      <c r="B12454" s="2"/>
      <c r="C12454" s="2"/>
      <c r="E12454" s="2"/>
      <c r="G12454" s="2"/>
      <c r="H12454" s="6"/>
      <c r="I12454" s="9"/>
      <c r="J12454" s="9"/>
      <c r="K12454" s="9"/>
    </row>
    <row r="12455" spans="1:11" x14ac:dyDescent="0.25">
      <c r="A12455" s="2"/>
      <c r="B12455" s="2"/>
      <c r="C12455" s="2"/>
      <c r="E12455" s="2"/>
      <c r="G12455" s="2"/>
      <c r="H12455" s="6"/>
      <c r="I12455" s="9"/>
      <c r="J12455" s="9"/>
      <c r="K12455" s="9"/>
    </row>
    <row r="12456" spans="1:11" x14ac:dyDescent="0.25">
      <c r="A12456" s="2"/>
      <c r="B12456" s="2"/>
      <c r="C12456" s="2"/>
      <c r="E12456" s="2"/>
      <c r="G12456" s="2"/>
      <c r="H12456" s="6"/>
      <c r="I12456" s="9"/>
      <c r="J12456" s="9"/>
      <c r="K12456" s="9"/>
    </row>
    <row r="12457" spans="1:11" x14ac:dyDescent="0.25">
      <c r="A12457" s="2"/>
      <c r="B12457" s="2"/>
      <c r="C12457" s="2"/>
      <c r="E12457" s="2"/>
      <c r="G12457" s="2"/>
      <c r="H12457" s="6"/>
      <c r="I12457" s="9"/>
      <c r="J12457" s="9"/>
      <c r="K12457" s="9"/>
    </row>
    <row r="12458" spans="1:11" x14ac:dyDescent="0.25">
      <c r="A12458" s="2"/>
      <c r="B12458" s="2"/>
      <c r="C12458" s="2"/>
      <c r="E12458" s="2"/>
      <c r="G12458" s="2"/>
      <c r="H12458" s="6"/>
      <c r="I12458" s="9"/>
      <c r="J12458" s="9"/>
      <c r="K12458" s="9"/>
    </row>
    <row r="12459" spans="1:11" x14ac:dyDescent="0.25">
      <c r="A12459" s="2"/>
      <c r="B12459" s="2"/>
      <c r="C12459" s="2"/>
      <c r="E12459" s="2"/>
      <c r="G12459" s="2"/>
      <c r="H12459" s="6"/>
      <c r="I12459" s="9"/>
      <c r="J12459" s="9"/>
      <c r="K12459" s="9"/>
    </row>
    <row r="12460" spans="1:11" x14ac:dyDescent="0.25">
      <c r="A12460" s="2"/>
      <c r="B12460" s="2"/>
      <c r="C12460" s="2"/>
      <c r="E12460" s="2"/>
      <c r="G12460" s="2"/>
      <c r="H12460" s="6"/>
      <c r="I12460" s="9"/>
      <c r="J12460" s="9"/>
      <c r="K12460" s="9"/>
    </row>
    <row r="12461" spans="1:11" x14ac:dyDescent="0.25">
      <c r="A12461" s="2"/>
      <c r="B12461" s="2"/>
      <c r="C12461" s="2"/>
      <c r="E12461" s="2"/>
      <c r="G12461" s="2"/>
      <c r="H12461" s="6"/>
      <c r="I12461" s="9"/>
      <c r="J12461" s="9"/>
      <c r="K12461" s="9"/>
    </row>
    <row r="12462" spans="1:11" x14ac:dyDescent="0.25">
      <c r="A12462" s="2"/>
      <c r="B12462" s="2"/>
      <c r="C12462" s="2"/>
      <c r="E12462" s="2"/>
      <c r="G12462" s="2"/>
      <c r="H12462" s="6"/>
      <c r="I12462" s="9"/>
      <c r="J12462" s="9"/>
      <c r="K12462" s="9"/>
    </row>
    <row r="12463" spans="1:11" x14ac:dyDescent="0.25">
      <c r="A12463" s="2"/>
      <c r="B12463" s="2"/>
      <c r="C12463" s="2"/>
      <c r="E12463" s="2"/>
      <c r="G12463" s="2"/>
      <c r="H12463" s="6"/>
      <c r="I12463" s="9"/>
      <c r="J12463" s="9"/>
      <c r="K12463" s="9"/>
    </row>
    <row r="12464" spans="1:11" x14ac:dyDescent="0.25">
      <c r="A12464" s="2"/>
      <c r="B12464" s="2"/>
      <c r="C12464" s="2"/>
      <c r="E12464" s="2"/>
      <c r="G12464" s="2"/>
      <c r="H12464" s="6"/>
      <c r="I12464" s="9"/>
      <c r="J12464" s="9"/>
      <c r="K12464" s="9"/>
    </row>
    <row r="12465" spans="1:11" x14ac:dyDescent="0.25">
      <c r="A12465" s="2"/>
      <c r="B12465" s="2"/>
      <c r="C12465" s="2"/>
      <c r="E12465" s="2"/>
      <c r="G12465" s="2"/>
      <c r="H12465" s="6"/>
      <c r="I12465" s="9"/>
      <c r="J12465" s="9"/>
      <c r="K12465" s="9"/>
    </row>
    <row r="12466" spans="1:11" x14ac:dyDescent="0.25">
      <c r="A12466" s="2"/>
      <c r="B12466" s="2"/>
      <c r="C12466" s="2"/>
      <c r="E12466" s="2"/>
      <c r="G12466" s="2"/>
      <c r="H12466" s="6"/>
      <c r="I12466" s="9"/>
      <c r="J12466" s="9"/>
      <c r="K12466" s="9"/>
    </row>
    <row r="12467" spans="1:11" x14ac:dyDescent="0.25">
      <c r="A12467" s="2"/>
      <c r="B12467" s="2"/>
      <c r="C12467" s="2"/>
      <c r="E12467" s="2"/>
      <c r="G12467" s="2"/>
      <c r="H12467" s="6"/>
      <c r="I12467" s="9"/>
      <c r="J12467" s="9"/>
      <c r="K12467" s="9"/>
    </row>
    <row r="12468" spans="1:11" x14ac:dyDescent="0.25">
      <c r="A12468" s="2"/>
      <c r="B12468" s="2"/>
      <c r="C12468" s="2"/>
      <c r="E12468" s="2"/>
      <c r="G12468" s="2"/>
      <c r="H12468" s="6"/>
      <c r="I12468" s="9"/>
      <c r="J12468" s="9"/>
      <c r="K12468" s="9"/>
    </row>
    <row r="12469" spans="1:11" x14ac:dyDescent="0.25">
      <c r="A12469" s="2"/>
      <c r="B12469" s="2"/>
      <c r="C12469" s="2"/>
      <c r="E12469" s="2"/>
      <c r="G12469" s="2"/>
      <c r="H12469" s="6"/>
      <c r="I12469" s="9"/>
      <c r="J12469" s="9"/>
      <c r="K12469" s="9"/>
    </row>
    <row r="12470" spans="1:11" x14ac:dyDescent="0.25">
      <c r="A12470" s="2"/>
      <c r="B12470" s="2"/>
      <c r="C12470" s="2"/>
      <c r="E12470" s="2"/>
      <c r="G12470" s="2"/>
      <c r="H12470" s="6"/>
      <c r="I12470" s="9"/>
      <c r="J12470" s="9"/>
      <c r="K12470" s="9"/>
    </row>
    <row r="12471" spans="1:11" x14ac:dyDescent="0.25">
      <c r="A12471" s="2"/>
      <c r="B12471" s="2"/>
      <c r="C12471" s="2"/>
      <c r="E12471" s="2"/>
      <c r="G12471" s="2"/>
      <c r="H12471" s="6"/>
      <c r="I12471" s="9"/>
      <c r="J12471" s="9"/>
      <c r="K12471" s="9"/>
    </row>
    <row r="12472" spans="1:11" x14ac:dyDescent="0.25">
      <c r="A12472" s="2"/>
      <c r="B12472" s="2"/>
      <c r="C12472" s="2"/>
      <c r="E12472" s="2"/>
      <c r="G12472" s="2"/>
      <c r="H12472" s="6"/>
      <c r="I12472" s="9"/>
      <c r="J12472" s="9"/>
      <c r="K12472" s="9"/>
    </row>
    <row r="12473" spans="1:11" x14ac:dyDescent="0.25">
      <c r="A12473" s="2"/>
      <c r="B12473" s="2"/>
      <c r="C12473" s="2"/>
      <c r="E12473" s="2"/>
      <c r="G12473" s="2"/>
      <c r="H12473" s="6"/>
      <c r="I12473" s="9"/>
      <c r="J12473" s="9"/>
      <c r="K12473" s="9"/>
    </row>
    <row r="12474" spans="1:11" x14ac:dyDescent="0.25">
      <c r="A12474" s="2"/>
      <c r="B12474" s="2"/>
      <c r="C12474" s="2"/>
      <c r="E12474" s="2"/>
      <c r="G12474" s="2"/>
      <c r="H12474" s="6"/>
      <c r="I12474" s="9"/>
      <c r="J12474" s="9"/>
      <c r="K12474" s="9"/>
    </row>
    <row r="12475" spans="1:11" x14ac:dyDescent="0.25">
      <c r="A12475" s="2"/>
      <c r="B12475" s="2"/>
      <c r="C12475" s="2"/>
      <c r="E12475" s="2"/>
      <c r="G12475" s="2"/>
      <c r="H12475" s="6"/>
      <c r="I12475" s="9"/>
      <c r="J12475" s="9"/>
      <c r="K12475" s="9"/>
    </row>
    <row r="12476" spans="1:11" x14ac:dyDescent="0.25">
      <c r="A12476" s="2"/>
      <c r="B12476" s="2"/>
      <c r="C12476" s="2"/>
      <c r="E12476" s="2"/>
      <c r="G12476" s="2"/>
      <c r="H12476" s="6"/>
      <c r="I12476" s="9"/>
      <c r="J12476" s="9"/>
      <c r="K12476" s="9"/>
    </row>
    <row r="12477" spans="1:11" x14ac:dyDescent="0.25">
      <c r="A12477" s="2"/>
      <c r="B12477" s="2"/>
      <c r="C12477" s="2"/>
      <c r="E12477" s="2"/>
      <c r="G12477" s="2"/>
      <c r="H12477" s="6"/>
      <c r="I12477" s="9"/>
      <c r="J12477" s="9"/>
      <c r="K12477" s="9"/>
    </row>
    <row r="12478" spans="1:11" x14ac:dyDescent="0.25">
      <c r="A12478" s="2"/>
      <c r="B12478" s="2"/>
      <c r="C12478" s="2"/>
      <c r="E12478" s="2"/>
      <c r="G12478" s="2"/>
      <c r="H12478" s="6"/>
      <c r="I12478" s="9"/>
      <c r="J12478" s="9"/>
      <c r="K12478" s="9"/>
    </row>
    <row r="12479" spans="1:11" x14ac:dyDescent="0.25">
      <c r="A12479" s="2"/>
      <c r="B12479" s="2"/>
      <c r="C12479" s="2"/>
      <c r="E12479" s="2"/>
      <c r="G12479" s="2"/>
      <c r="H12479" s="6"/>
      <c r="I12479" s="9"/>
      <c r="J12479" s="9"/>
      <c r="K12479" s="9"/>
    </row>
    <row r="12480" spans="1:11" x14ac:dyDescent="0.25">
      <c r="A12480" s="2"/>
      <c r="B12480" s="2"/>
      <c r="C12480" s="2"/>
      <c r="E12480" s="2"/>
      <c r="G12480" s="2"/>
      <c r="H12480" s="6"/>
      <c r="I12480" s="9"/>
      <c r="J12480" s="9"/>
      <c r="K12480" s="9"/>
    </row>
    <row r="12481" spans="1:11" x14ac:dyDescent="0.25">
      <c r="A12481" s="2"/>
      <c r="B12481" s="2"/>
      <c r="C12481" s="2"/>
      <c r="E12481" s="2"/>
      <c r="G12481" s="2"/>
      <c r="H12481" s="6"/>
      <c r="I12481" s="9"/>
      <c r="J12481" s="9"/>
      <c r="K12481" s="9"/>
    </row>
    <row r="12482" spans="1:11" x14ac:dyDescent="0.25">
      <c r="A12482" s="2"/>
      <c r="B12482" s="2"/>
      <c r="C12482" s="2"/>
      <c r="E12482" s="2"/>
      <c r="G12482" s="2"/>
      <c r="H12482" s="6"/>
      <c r="I12482" s="9"/>
      <c r="J12482" s="9"/>
      <c r="K12482" s="9"/>
    </row>
    <row r="12483" spans="1:11" x14ac:dyDescent="0.25">
      <c r="A12483" s="2"/>
      <c r="B12483" s="2"/>
      <c r="C12483" s="2"/>
      <c r="E12483" s="2"/>
      <c r="G12483" s="2"/>
      <c r="H12483" s="6"/>
      <c r="I12483" s="9"/>
      <c r="J12483" s="9"/>
      <c r="K12483" s="9"/>
    </row>
    <row r="12484" spans="1:11" x14ac:dyDescent="0.25">
      <c r="A12484" s="2"/>
      <c r="B12484" s="2"/>
      <c r="C12484" s="2"/>
      <c r="E12484" s="2"/>
      <c r="G12484" s="2"/>
      <c r="H12484" s="6"/>
      <c r="I12484" s="9"/>
      <c r="J12484" s="9"/>
      <c r="K12484" s="9"/>
    </row>
    <row r="12485" spans="1:11" x14ac:dyDescent="0.25">
      <c r="A12485" s="2"/>
      <c r="B12485" s="2"/>
      <c r="C12485" s="2"/>
      <c r="E12485" s="2"/>
      <c r="G12485" s="2"/>
      <c r="H12485" s="6"/>
      <c r="I12485" s="9"/>
      <c r="J12485" s="9"/>
      <c r="K12485" s="9"/>
    </row>
    <row r="12486" spans="1:11" x14ac:dyDescent="0.25">
      <c r="A12486" s="2"/>
      <c r="B12486" s="2"/>
      <c r="C12486" s="2"/>
      <c r="E12486" s="2"/>
      <c r="G12486" s="2"/>
      <c r="H12486" s="6"/>
      <c r="I12486" s="9"/>
      <c r="J12486" s="9"/>
      <c r="K12486" s="9"/>
    </row>
    <row r="12487" spans="1:11" x14ac:dyDescent="0.25">
      <c r="A12487" s="2"/>
      <c r="B12487" s="2"/>
      <c r="C12487" s="2"/>
      <c r="E12487" s="2"/>
      <c r="G12487" s="2"/>
      <c r="H12487" s="6"/>
      <c r="I12487" s="9"/>
      <c r="J12487" s="9"/>
      <c r="K12487" s="9"/>
    </row>
    <row r="12488" spans="1:11" x14ac:dyDescent="0.25">
      <c r="A12488" s="2"/>
      <c r="B12488" s="2"/>
      <c r="C12488" s="2"/>
      <c r="E12488" s="2"/>
      <c r="G12488" s="2"/>
      <c r="H12488" s="6"/>
      <c r="I12488" s="9"/>
      <c r="J12488" s="9"/>
      <c r="K12488" s="9"/>
    </row>
    <row r="12489" spans="1:11" x14ac:dyDescent="0.25">
      <c r="A12489" s="2"/>
      <c r="B12489" s="2"/>
      <c r="C12489" s="2"/>
      <c r="E12489" s="2"/>
      <c r="G12489" s="2"/>
      <c r="H12489" s="6"/>
      <c r="I12489" s="9"/>
      <c r="J12489" s="9"/>
      <c r="K12489" s="9"/>
    </row>
    <row r="12490" spans="1:11" x14ac:dyDescent="0.25">
      <c r="A12490" s="2"/>
      <c r="B12490" s="2"/>
      <c r="C12490" s="2"/>
      <c r="E12490" s="2"/>
      <c r="G12490" s="2"/>
      <c r="H12490" s="6"/>
      <c r="I12490" s="9"/>
      <c r="J12490" s="9"/>
      <c r="K12490" s="9"/>
    </row>
    <row r="12491" spans="1:11" x14ac:dyDescent="0.25">
      <c r="A12491" s="2"/>
      <c r="B12491" s="2"/>
      <c r="C12491" s="2"/>
      <c r="E12491" s="2"/>
      <c r="G12491" s="2"/>
      <c r="H12491" s="6"/>
      <c r="I12491" s="9"/>
      <c r="J12491" s="9"/>
      <c r="K12491" s="9"/>
    </row>
    <row r="12492" spans="1:11" x14ac:dyDescent="0.25">
      <c r="A12492" s="2"/>
      <c r="B12492" s="2"/>
      <c r="C12492" s="2"/>
      <c r="E12492" s="2"/>
      <c r="G12492" s="2"/>
      <c r="H12492" s="6"/>
      <c r="I12492" s="9"/>
      <c r="J12492" s="9"/>
      <c r="K12492" s="9"/>
    </row>
    <row r="12493" spans="1:11" x14ac:dyDescent="0.25">
      <c r="A12493" s="2"/>
      <c r="B12493" s="2"/>
      <c r="C12493" s="2"/>
      <c r="E12493" s="2"/>
      <c r="G12493" s="2"/>
      <c r="H12493" s="6"/>
      <c r="I12493" s="9"/>
      <c r="J12493" s="9"/>
      <c r="K12493" s="9"/>
    </row>
    <row r="12494" spans="1:11" x14ac:dyDescent="0.25">
      <c r="A12494" s="2"/>
      <c r="B12494" s="2"/>
      <c r="C12494" s="2"/>
      <c r="E12494" s="2"/>
      <c r="G12494" s="2"/>
      <c r="H12494" s="6"/>
      <c r="I12494" s="9"/>
      <c r="J12494" s="9"/>
      <c r="K12494" s="9"/>
    </row>
    <row r="12495" spans="1:11" x14ac:dyDescent="0.25">
      <c r="A12495" s="2"/>
      <c r="B12495" s="2"/>
      <c r="C12495" s="2"/>
      <c r="E12495" s="2"/>
      <c r="G12495" s="2"/>
      <c r="H12495" s="6"/>
      <c r="I12495" s="9"/>
      <c r="J12495" s="9"/>
      <c r="K12495" s="9"/>
    </row>
    <row r="12496" spans="1:11" x14ac:dyDescent="0.25">
      <c r="A12496" s="2"/>
      <c r="B12496" s="2"/>
      <c r="C12496" s="2"/>
      <c r="E12496" s="2"/>
      <c r="G12496" s="2"/>
      <c r="H12496" s="6"/>
      <c r="I12496" s="9"/>
      <c r="J12496" s="9"/>
      <c r="K12496" s="9"/>
    </row>
    <row r="12497" spans="1:11" x14ac:dyDescent="0.25">
      <c r="A12497" s="2"/>
      <c r="B12497" s="2"/>
      <c r="C12497" s="2"/>
      <c r="E12497" s="2"/>
      <c r="G12497" s="2"/>
      <c r="H12497" s="6"/>
      <c r="I12497" s="9"/>
      <c r="J12497" s="9"/>
      <c r="K12497" s="9"/>
    </row>
    <row r="12498" spans="1:11" x14ac:dyDescent="0.25">
      <c r="A12498" s="2"/>
      <c r="B12498" s="2"/>
      <c r="C12498" s="2"/>
      <c r="E12498" s="2"/>
      <c r="G12498" s="2"/>
      <c r="H12498" s="6"/>
      <c r="I12498" s="9"/>
      <c r="J12498" s="9"/>
      <c r="K12498" s="9"/>
    </row>
    <row r="12499" spans="1:11" x14ac:dyDescent="0.25">
      <c r="A12499" s="2"/>
      <c r="B12499" s="2"/>
      <c r="C12499" s="2"/>
      <c r="E12499" s="2"/>
      <c r="G12499" s="2"/>
      <c r="H12499" s="6"/>
      <c r="I12499" s="9"/>
      <c r="J12499" s="9"/>
      <c r="K12499" s="9"/>
    </row>
    <row r="12500" spans="1:11" x14ac:dyDescent="0.25">
      <c r="A12500" s="2"/>
      <c r="B12500" s="2"/>
      <c r="C12500" s="2"/>
      <c r="E12500" s="2"/>
      <c r="G12500" s="2"/>
      <c r="H12500" s="6"/>
      <c r="I12500" s="9"/>
      <c r="J12500" s="9"/>
      <c r="K12500" s="9"/>
    </row>
    <row r="12501" spans="1:11" x14ac:dyDescent="0.25">
      <c r="A12501" s="2"/>
      <c r="B12501" s="2"/>
      <c r="C12501" s="2"/>
      <c r="E12501" s="2"/>
      <c r="G12501" s="2"/>
      <c r="H12501" s="6"/>
      <c r="I12501" s="9"/>
      <c r="J12501" s="9"/>
      <c r="K12501" s="9"/>
    </row>
    <row r="12502" spans="1:11" x14ac:dyDescent="0.25">
      <c r="A12502" s="2"/>
      <c r="B12502" s="2"/>
      <c r="C12502" s="2"/>
      <c r="E12502" s="2"/>
      <c r="G12502" s="2"/>
      <c r="H12502" s="6"/>
      <c r="I12502" s="9"/>
      <c r="J12502" s="9"/>
      <c r="K12502" s="9"/>
    </row>
    <row r="12503" spans="1:11" x14ac:dyDescent="0.25">
      <c r="A12503" s="2"/>
      <c r="B12503" s="2"/>
      <c r="C12503" s="2"/>
      <c r="E12503" s="2"/>
      <c r="G12503" s="2"/>
      <c r="H12503" s="6"/>
      <c r="I12503" s="9"/>
      <c r="J12503" s="9"/>
      <c r="K12503" s="9"/>
    </row>
    <row r="12504" spans="1:11" x14ac:dyDescent="0.25">
      <c r="A12504" s="2"/>
      <c r="B12504" s="2"/>
      <c r="C12504" s="2"/>
      <c r="E12504" s="2"/>
      <c r="G12504" s="2"/>
      <c r="H12504" s="6"/>
      <c r="I12504" s="9"/>
      <c r="J12504" s="9"/>
      <c r="K12504" s="9"/>
    </row>
    <row r="12505" spans="1:11" x14ac:dyDescent="0.25">
      <c r="A12505" s="2"/>
      <c r="B12505" s="2"/>
      <c r="C12505" s="2"/>
      <c r="E12505" s="2"/>
      <c r="G12505" s="2"/>
      <c r="H12505" s="6"/>
      <c r="I12505" s="9"/>
      <c r="J12505" s="9"/>
      <c r="K12505" s="9"/>
    </row>
    <row r="12506" spans="1:11" x14ac:dyDescent="0.25">
      <c r="A12506" s="2"/>
      <c r="B12506" s="2"/>
      <c r="C12506" s="2"/>
      <c r="E12506" s="2"/>
      <c r="G12506" s="2"/>
      <c r="H12506" s="6"/>
      <c r="I12506" s="9"/>
      <c r="J12506" s="9"/>
      <c r="K12506" s="9"/>
    </row>
    <row r="12507" spans="1:11" x14ac:dyDescent="0.25">
      <c r="A12507" s="2"/>
      <c r="B12507" s="2"/>
      <c r="C12507" s="2"/>
      <c r="E12507" s="2"/>
      <c r="G12507" s="2"/>
      <c r="H12507" s="6"/>
      <c r="I12507" s="9"/>
      <c r="J12507" s="9"/>
      <c r="K12507" s="9"/>
    </row>
    <row r="12508" spans="1:11" x14ac:dyDescent="0.25">
      <c r="A12508" s="2"/>
      <c r="B12508" s="2"/>
      <c r="C12508" s="2"/>
      <c r="E12508" s="2"/>
      <c r="G12508" s="2"/>
      <c r="H12508" s="6"/>
      <c r="I12508" s="9"/>
      <c r="J12508" s="9"/>
      <c r="K12508" s="9"/>
    </row>
    <row r="12509" spans="1:11" x14ac:dyDescent="0.25">
      <c r="A12509" s="2"/>
      <c r="B12509" s="2"/>
      <c r="C12509" s="2"/>
      <c r="E12509" s="2"/>
      <c r="G12509" s="2"/>
      <c r="H12509" s="6"/>
      <c r="I12509" s="9"/>
      <c r="J12509" s="9"/>
      <c r="K12509" s="9"/>
    </row>
    <row r="12510" spans="1:11" x14ac:dyDescent="0.25">
      <c r="A12510" s="2"/>
      <c r="B12510" s="2"/>
      <c r="C12510" s="2"/>
      <c r="E12510" s="2"/>
      <c r="G12510" s="2"/>
      <c r="H12510" s="6"/>
      <c r="I12510" s="9"/>
      <c r="J12510" s="9"/>
      <c r="K12510" s="9"/>
    </row>
    <row r="12511" spans="1:11" x14ac:dyDescent="0.25">
      <c r="A12511" s="2"/>
      <c r="B12511" s="2"/>
      <c r="C12511" s="2"/>
      <c r="E12511" s="2"/>
      <c r="G12511" s="2"/>
      <c r="H12511" s="6"/>
      <c r="I12511" s="9"/>
      <c r="J12511" s="9"/>
      <c r="K12511" s="9"/>
    </row>
    <row r="12512" spans="1:11" x14ac:dyDescent="0.25">
      <c r="A12512" s="2"/>
      <c r="B12512" s="2"/>
      <c r="C12512" s="2"/>
      <c r="E12512" s="2"/>
      <c r="G12512" s="2"/>
      <c r="H12512" s="6"/>
      <c r="I12512" s="9"/>
      <c r="J12512" s="9"/>
      <c r="K12512" s="9"/>
    </row>
    <row r="12513" spans="1:11" x14ac:dyDescent="0.25">
      <c r="A12513" s="2"/>
      <c r="B12513" s="2"/>
      <c r="C12513" s="2"/>
      <c r="E12513" s="2"/>
      <c r="G12513" s="2"/>
      <c r="H12513" s="6"/>
      <c r="I12513" s="9"/>
      <c r="J12513" s="9"/>
      <c r="K12513" s="9"/>
    </row>
    <row r="12514" spans="1:11" x14ac:dyDescent="0.25">
      <c r="A12514" s="2"/>
      <c r="B12514" s="2"/>
      <c r="C12514" s="2"/>
      <c r="E12514" s="2"/>
      <c r="G12514" s="2"/>
      <c r="H12514" s="6"/>
      <c r="I12514" s="9"/>
      <c r="J12514" s="9"/>
      <c r="K12514" s="9"/>
    </row>
    <row r="12515" spans="1:11" x14ac:dyDescent="0.25">
      <c r="A12515" s="2"/>
      <c r="B12515" s="2"/>
      <c r="C12515" s="2"/>
      <c r="E12515" s="2"/>
      <c r="G12515" s="2"/>
      <c r="H12515" s="6"/>
      <c r="I12515" s="9"/>
      <c r="J12515" s="9"/>
      <c r="K12515" s="9"/>
    </row>
    <row r="12516" spans="1:11" x14ac:dyDescent="0.25">
      <c r="A12516" s="2"/>
      <c r="B12516" s="2"/>
      <c r="C12516" s="2"/>
      <c r="E12516" s="2"/>
      <c r="G12516" s="2"/>
      <c r="H12516" s="6"/>
      <c r="I12516" s="9"/>
      <c r="J12516" s="9"/>
      <c r="K12516" s="9"/>
    </row>
    <row r="12517" spans="1:11" x14ac:dyDescent="0.25">
      <c r="A12517" s="2"/>
      <c r="B12517" s="2"/>
      <c r="C12517" s="2"/>
      <c r="E12517" s="2"/>
      <c r="G12517" s="2"/>
      <c r="H12517" s="6"/>
      <c r="I12517" s="9"/>
      <c r="J12517" s="9"/>
      <c r="K12517" s="9"/>
    </row>
    <row r="12518" spans="1:11" x14ac:dyDescent="0.25">
      <c r="A12518" s="2"/>
      <c r="B12518" s="2"/>
      <c r="C12518" s="2"/>
      <c r="E12518" s="2"/>
      <c r="G12518" s="2"/>
      <c r="H12518" s="6"/>
      <c r="I12518" s="9"/>
      <c r="J12518" s="9"/>
      <c r="K12518" s="9"/>
    </row>
    <row r="12519" spans="1:11" x14ac:dyDescent="0.25">
      <c r="A12519" s="2"/>
      <c r="B12519" s="2"/>
      <c r="C12519" s="2"/>
      <c r="E12519" s="2"/>
      <c r="G12519" s="2"/>
      <c r="H12519" s="6"/>
      <c r="I12519" s="9"/>
      <c r="J12519" s="9"/>
      <c r="K12519" s="9"/>
    </row>
    <row r="12520" spans="1:11" x14ac:dyDescent="0.25">
      <c r="A12520" s="2"/>
      <c r="B12520" s="2"/>
      <c r="C12520" s="2"/>
      <c r="E12520" s="2"/>
      <c r="G12520" s="2"/>
      <c r="H12520" s="6"/>
      <c r="I12520" s="9"/>
      <c r="J12520" s="9"/>
      <c r="K12520" s="9"/>
    </row>
    <row r="12521" spans="1:11" x14ac:dyDescent="0.25">
      <c r="A12521" s="2"/>
      <c r="B12521" s="2"/>
      <c r="C12521" s="2"/>
      <c r="E12521" s="2"/>
      <c r="G12521" s="2"/>
      <c r="H12521" s="6"/>
      <c r="I12521" s="9"/>
      <c r="J12521" s="9"/>
      <c r="K12521" s="9"/>
    </row>
    <row r="12522" spans="1:11" x14ac:dyDescent="0.25">
      <c r="A12522" s="2"/>
      <c r="B12522" s="2"/>
      <c r="C12522" s="2"/>
      <c r="E12522" s="2"/>
      <c r="G12522" s="2"/>
      <c r="H12522" s="6"/>
      <c r="I12522" s="9"/>
      <c r="J12522" s="9"/>
      <c r="K12522" s="9"/>
    </row>
    <row r="12523" spans="1:11" x14ac:dyDescent="0.25">
      <c r="A12523" s="2"/>
      <c r="B12523" s="2"/>
      <c r="C12523" s="2"/>
      <c r="E12523" s="2"/>
      <c r="G12523" s="2"/>
      <c r="H12523" s="6"/>
      <c r="I12523" s="9"/>
      <c r="J12523" s="9"/>
      <c r="K12523" s="9"/>
    </row>
    <row r="12524" spans="1:11" x14ac:dyDescent="0.25">
      <c r="A12524" s="2"/>
      <c r="B12524" s="2"/>
      <c r="C12524" s="2"/>
      <c r="E12524" s="2"/>
      <c r="G12524" s="2"/>
      <c r="H12524" s="6"/>
      <c r="I12524" s="9"/>
      <c r="J12524" s="9"/>
      <c r="K12524" s="9"/>
    </row>
    <row r="12525" spans="1:11" x14ac:dyDescent="0.25">
      <c r="A12525" s="2"/>
      <c r="B12525" s="2"/>
      <c r="C12525" s="2"/>
      <c r="E12525" s="2"/>
      <c r="G12525" s="2"/>
      <c r="H12525" s="6"/>
      <c r="I12525" s="9"/>
      <c r="J12525" s="9"/>
      <c r="K12525" s="9"/>
    </row>
    <row r="12526" spans="1:11" x14ac:dyDescent="0.25">
      <c r="A12526" s="2"/>
      <c r="B12526" s="2"/>
      <c r="C12526" s="2"/>
      <c r="E12526" s="2"/>
      <c r="G12526" s="2"/>
      <c r="H12526" s="6"/>
      <c r="I12526" s="9"/>
      <c r="J12526" s="9"/>
      <c r="K12526" s="9"/>
    </row>
    <row r="12527" spans="1:11" x14ac:dyDescent="0.25">
      <c r="A12527" s="2"/>
      <c r="B12527" s="2"/>
      <c r="C12527" s="2"/>
      <c r="E12527" s="2"/>
      <c r="G12527" s="2"/>
      <c r="H12527" s="6"/>
      <c r="I12527" s="9"/>
      <c r="J12527" s="9"/>
      <c r="K12527" s="9"/>
    </row>
    <row r="12528" spans="1:11" x14ac:dyDescent="0.25">
      <c r="A12528" s="2"/>
      <c r="B12528" s="2"/>
      <c r="C12528" s="2"/>
      <c r="E12528" s="2"/>
      <c r="G12528" s="2"/>
      <c r="H12528" s="6"/>
      <c r="I12528" s="9"/>
      <c r="J12528" s="9"/>
      <c r="K12528" s="9"/>
    </row>
    <row r="12529" spans="1:11" x14ac:dyDescent="0.25">
      <c r="A12529" s="2"/>
      <c r="B12529" s="2"/>
      <c r="C12529" s="2"/>
      <c r="E12529" s="2"/>
      <c r="G12529" s="2"/>
      <c r="H12529" s="6"/>
      <c r="I12529" s="9"/>
      <c r="J12529" s="9"/>
      <c r="K12529" s="9"/>
    </row>
    <row r="12530" spans="1:11" x14ac:dyDescent="0.25">
      <c r="A12530" s="2"/>
      <c r="B12530" s="2"/>
      <c r="C12530" s="2"/>
      <c r="E12530" s="2"/>
      <c r="G12530" s="2"/>
      <c r="H12530" s="6"/>
      <c r="I12530" s="9"/>
      <c r="J12530" s="9"/>
      <c r="K12530" s="9"/>
    </row>
    <row r="12531" spans="1:11" x14ac:dyDescent="0.25">
      <c r="A12531" s="2"/>
      <c r="B12531" s="2"/>
      <c r="C12531" s="2"/>
      <c r="E12531" s="2"/>
      <c r="G12531" s="2"/>
      <c r="H12531" s="6"/>
      <c r="I12531" s="9"/>
      <c r="J12531" s="9"/>
      <c r="K12531" s="9"/>
    </row>
    <row r="12532" spans="1:11" x14ac:dyDescent="0.25">
      <c r="A12532" s="2"/>
      <c r="B12532" s="2"/>
      <c r="C12532" s="2"/>
      <c r="E12532" s="2"/>
      <c r="G12532" s="2"/>
      <c r="H12532" s="6"/>
      <c r="I12532" s="9"/>
      <c r="J12532" s="9"/>
      <c r="K12532" s="9"/>
    </row>
    <row r="12533" spans="1:11" x14ac:dyDescent="0.25">
      <c r="A12533" s="2"/>
      <c r="B12533" s="2"/>
      <c r="C12533" s="2"/>
      <c r="E12533" s="2"/>
      <c r="G12533" s="2"/>
      <c r="H12533" s="6"/>
      <c r="I12533" s="9"/>
      <c r="J12533" s="9"/>
      <c r="K12533" s="9"/>
    </row>
    <row r="12534" spans="1:11" x14ac:dyDescent="0.25">
      <c r="A12534" s="2"/>
      <c r="B12534" s="2"/>
      <c r="C12534" s="2"/>
      <c r="E12534" s="2"/>
      <c r="G12534" s="2"/>
      <c r="H12534" s="6"/>
      <c r="I12534" s="9"/>
      <c r="J12534" s="9"/>
      <c r="K12534" s="9"/>
    </row>
    <row r="12535" spans="1:11" x14ac:dyDescent="0.25">
      <c r="A12535" s="2"/>
      <c r="B12535" s="2"/>
      <c r="C12535" s="2"/>
      <c r="E12535" s="2"/>
      <c r="G12535" s="2"/>
      <c r="H12535" s="6"/>
      <c r="I12535" s="9"/>
      <c r="J12535" s="9"/>
      <c r="K12535" s="9"/>
    </row>
    <row r="12536" spans="1:11" x14ac:dyDescent="0.25">
      <c r="A12536" s="2"/>
      <c r="B12536" s="2"/>
      <c r="C12536" s="2"/>
      <c r="E12536" s="2"/>
      <c r="G12536" s="2"/>
      <c r="H12536" s="6"/>
      <c r="I12536" s="9"/>
      <c r="J12536" s="9"/>
      <c r="K12536" s="9"/>
    </row>
    <row r="12537" spans="1:11" x14ac:dyDescent="0.25">
      <c r="A12537" s="2"/>
      <c r="B12537" s="2"/>
      <c r="C12537" s="2"/>
      <c r="E12537" s="2"/>
      <c r="G12537" s="2"/>
      <c r="H12537" s="6"/>
      <c r="I12537" s="9"/>
      <c r="J12537" s="9"/>
      <c r="K12537" s="9"/>
    </row>
    <row r="12538" spans="1:11" x14ac:dyDescent="0.25">
      <c r="A12538" s="2"/>
      <c r="B12538" s="2"/>
      <c r="C12538" s="2"/>
      <c r="E12538" s="2"/>
      <c r="G12538" s="2"/>
      <c r="H12538" s="6"/>
      <c r="I12538" s="9"/>
      <c r="J12538" s="9"/>
      <c r="K12538" s="9"/>
    </row>
    <row r="12539" spans="1:11" x14ac:dyDescent="0.25">
      <c r="A12539" s="2"/>
      <c r="B12539" s="2"/>
      <c r="C12539" s="2"/>
      <c r="E12539" s="2"/>
      <c r="G12539" s="2"/>
      <c r="H12539" s="6"/>
      <c r="I12539" s="9"/>
      <c r="J12539" s="9"/>
      <c r="K12539" s="9"/>
    </row>
    <row r="12540" spans="1:11" x14ac:dyDescent="0.25">
      <c r="A12540" s="2"/>
      <c r="B12540" s="2"/>
      <c r="C12540" s="2"/>
      <c r="E12540" s="2"/>
      <c r="G12540" s="2"/>
      <c r="H12540" s="6"/>
      <c r="I12540" s="9"/>
      <c r="J12540" s="9"/>
      <c r="K12540" s="9"/>
    </row>
    <row r="12541" spans="1:11" x14ac:dyDescent="0.25">
      <c r="A12541" s="2"/>
      <c r="B12541" s="2"/>
      <c r="C12541" s="2"/>
      <c r="E12541" s="2"/>
      <c r="G12541" s="2"/>
      <c r="H12541" s="6"/>
      <c r="I12541" s="9"/>
      <c r="J12541" s="9"/>
      <c r="K12541" s="9"/>
    </row>
    <row r="12542" spans="1:11" x14ac:dyDescent="0.25">
      <c r="A12542" s="2"/>
      <c r="B12542" s="2"/>
      <c r="C12542" s="2"/>
      <c r="E12542" s="2"/>
      <c r="G12542" s="2"/>
      <c r="H12542" s="6"/>
      <c r="I12542" s="9"/>
      <c r="J12542" s="9"/>
      <c r="K12542" s="9"/>
    </row>
    <row r="12543" spans="1:11" x14ac:dyDescent="0.25">
      <c r="A12543" s="2"/>
      <c r="B12543" s="2"/>
      <c r="C12543" s="2"/>
      <c r="E12543" s="2"/>
      <c r="G12543" s="2"/>
      <c r="H12543" s="6"/>
      <c r="I12543" s="9"/>
      <c r="J12543" s="9"/>
      <c r="K12543" s="9"/>
    </row>
    <row r="12544" spans="1:11" x14ac:dyDescent="0.25">
      <c r="A12544" s="2"/>
      <c r="B12544" s="2"/>
      <c r="C12544" s="2"/>
      <c r="E12544" s="2"/>
      <c r="G12544" s="2"/>
      <c r="H12544" s="6"/>
      <c r="I12544" s="9"/>
      <c r="J12544" s="9"/>
      <c r="K12544" s="9"/>
    </row>
    <row r="12545" spans="1:11" x14ac:dyDescent="0.25">
      <c r="A12545" s="2"/>
      <c r="B12545" s="2"/>
      <c r="C12545" s="2"/>
      <c r="E12545" s="2"/>
      <c r="G12545" s="2"/>
      <c r="H12545" s="6"/>
      <c r="I12545" s="9"/>
      <c r="J12545" s="9"/>
      <c r="K12545" s="9"/>
    </row>
    <row r="12546" spans="1:11" x14ac:dyDescent="0.25">
      <c r="A12546" s="2"/>
      <c r="B12546" s="2"/>
      <c r="C12546" s="2"/>
      <c r="E12546" s="2"/>
      <c r="G12546" s="2"/>
      <c r="H12546" s="6"/>
      <c r="I12546" s="9"/>
      <c r="J12546" s="9"/>
      <c r="K12546" s="9"/>
    </row>
    <row r="12547" spans="1:11" x14ac:dyDescent="0.25">
      <c r="A12547" s="2"/>
      <c r="B12547" s="2"/>
      <c r="C12547" s="2"/>
      <c r="E12547" s="2"/>
      <c r="G12547" s="2"/>
      <c r="H12547" s="6"/>
      <c r="I12547" s="9"/>
      <c r="J12547" s="9"/>
      <c r="K12547" s="9"/>
    </row>
    <row r="12548" spans="1:11" x14ac:dyDescent="0.25">
      <c r="A12548" s="2"/>
      <c r="B12548" s="2"/>
      <c r="C12548" s="2"/>
      <c r="E12548" s="2"/>
      <c r="G12548" s="2"/>
      <c r="H12548" s="6"/>
      <c r="I12548" s="9"/>
      <c r="J12548" s="9"/>
      <c r="K12548" s="9"/>
    </row>
    <row r="12549" spans="1:11" x14ac:dyDescent="0.25">
      <c r="A12549" s="2"/>
      <c r="B12549" s="2"/>
      <c r="C12549" s="2"/>
      <c r="E12549" s="2"/>
      <c r="G12549" s="2"/>
      <c r="H12549" s="6"/>
      <c r="I12549" s="9"/>
      <c r="J12549" s="9"/>
      <c r="K12549" s="9"/>
    </row>
    <row r="12550" spans="1:11" x14ac:dyDescent="0.25">
      <c r="A12550" s="2"/>
      <c r="B12550" s="2"/>
      <c r="C12550" s="2"/>
      <c r="E12550" s="2"/>
      <c r="G12550" s="2"/>
      <c r="H12550" s="6"/>
      <c r="I12550" s="9"/>
      <c r="J12550" s="9"/>
      <c r="K12550" s="9"/>
    </row>
    <row r="12551" spans="1:11" x14ac:dyDescent="0.25">
      <c r="A12551" s="2"/>
      <c r="B12551" s="2"/>
      <c r="C12551" s="2"/>
      <c r="E12551" s="2"/>
      <c r="G12551" s="2"/>
      <c r="H12551" s="6"/>
      <c r="I12551" s="9"/>
      <c r="J12551" s="9"/>
      <c r="K12551" s="9"/>
    </row>
    <row r="12552" spans="1:11" x14ac:dyDescent="0.25">
      <c r="A12552" s="2"/>
      <c r="B12552" s="2"/>
      <c r="C12552" s="2"/>
      <c r="E12552" s="2"/>
      <c r="G12552" s="2"/>
      <c r="H12552" s="6"/>
      <c r="I12552" s="9"/>
      <c r="J12552" s="9"/>
      <c r="K12552" s="9"/>
    </row>
    <row r="12553" spans="1:11" x14ac:dyDescent="0.25">
      <c r="A12553" s="2"/>
      <c r="B12553" s="2"/>
      <c r="C12553" s="2"/>
      <c r="E12553" s="2"/>
      <c r="G12553" s="2"/>
      <c r="H12553" s="6"/>
      <c r="I12553" s="9"/>
      <c r="J12553" s="9"/>
      <c r="K12553" s="9"/>
    </row>
    <row r="12554" spans="1:11" x14ac:dyDescent="0.25">
      <c r="A12554" s="2"/>
      <c r="B12554" s="2"/>
      <c r="C12554" s="2"/>
      <c r="E12554" s="2"/>
      <c r="G12554" s="2"/>
      <c r="H12554" s="6"/>
      <c r="I12554" s="9"/>
      <c r="J12554" s="9"/>
      <c r="K12554" s="9"/>
    </row>
    <row r="12555" spans="1:11" x14ac:dyDescent="0.25">
      <c r="A12555" s="2"/>
      <c r="B12555" s="2"/>
      <c r="C12555" s="2"/>
      <c r="E12555" s="2"/>
      <c r="G12555" s="2"/>
      <c r="H12555" s="6"/>
      <c r="I12555" s="9"/>
      <c r="J12555" s="9"/>
      <c r="K12555" s="9"/>
    </row>
    <row r="12556" spans="1:11" x14ac:dyDescent="0.25">
      <c r="A12556" s="2"/>
      <c r="B12556" s="2"/>
      <c r="C12556" s="2"/>
      <c r="E12556" s="2"/>
      <c r="G12556" s="2"/>
      <c r="H12556" s="6"/>
      <c r="I12556" s="9"/>
      <c r="J12556" s="9"/>
      <c r="K12556" s="9"/>
    </row>
    <row r="12557" spans="1:11" x14ac:dyDescent="0.25">
      <c r="A12557" s="2"/>
      <c r="B12557" s="2"/>
      <c r="C12557" s="2"/>
      <c r="E12557" s="2"/>
      <c r="G12557" s="2"/>
      <c r="H12557" s="6"/>
      <c r="I12557" s="9"/>
      <c r="J12557" s="9"/>
      <c r="K12557" s="9"/>
    </row>
    <row r="12558" spans="1:11" x14ac:dyDescent="0.25">
      <c r="A12558" s="2"/>
      <c r="B12558" s="2"/>
      <c r="C12558" s="2"/>
      <c r="E12558" s="2"/>
      <c r="G12558" s="2"/>
      <c r="H12558" s="6"/>
      <c r="I12558" s="9"/>
      <c r="J12558" s="9"/>
      <c r="K12558" s="9"/>
    </row>
    <row r="12559" spans="1:11" x14ac:dyDescent="0.25">
      <c r="A12559" s="2"/>
      <c r="B12559" s="2"/>
      <c r="C12559" s="2"/>
      <c r="E12559" s="2"/>
      <c r="G12559" s="2"/>
      <c r="H12559" s="6"/>
      <c r="I12559" s="9"/>
      <c r="J12559" s="9"/>
      <c r="K12559" s="9"/>
    </row>
    <row r="12560" spans="1:11" x14ac:dyDescent="0.25">
      <c r="A12560" s="2"/>
      <c r="B12560" s="2"/>
      <c r="C12560" s="2"/>
      <c r="E12560" s="2"/>
      <c r="G12560" s="2"/>
      <c r="H12560" s="6"/>
      <c r="I12560" s="9"/>
      <c r="J12560" s="9"/>
      <c r="K12560" s="9"/>
    </row>
    <row r="12561" spans="1:11" x14ac:dyDescent="0.25">
      <c r="A12561" s="2"/>
      <c r="B12561" s="2"/>
      <c r="C12561" s="2"/>
      <c r="E12561" s="2"/>
      <c r="G12561" s="2"/>
      <c r="H12561" s="6"/>
      <c r="I12561" s="9"/>
      <c r="J12561" s="9"/>
      <c r="K12561" s="9"/>
    </row>
    <row r="12562" spans="1:11" x14ac:dyDescent="0.25">
      <c r="A12562" s="2"/>
      <c r="B12562" s="2"/>
      <c r="C12562" s="2"/>
      <c r="E12562" s="2"/>
      <c r="G12562" s="2"/>
      <c r="H12562" s="6"/>
      <c r="I12562" s="9"/>
      <c r="J12562" s="9"/>
      <c r="K12562" s="9"/>
    </row>
    <row r="12563" spans="1:11" x14ac:dyDescent="0.25">
      <c r="A12563" s="2"/>
      <c r="B12563" s="2"/>
      <c r="C12563" s="2"/>
      <c r="E12563" s="2"/>
      <c r="G12563" s="2"/>
      <c r="H12563" s="6"/>
      <c r="I12563" s="9"/>
      <c r="J12563" s="9"/>
      <c r="K12563" s="9"/>
    </row>
    <row r="12564" spans="1:11" x14ac:dyDescent="0.25">
      <c r="A12564" s="2"/>
      <c r="B12564" s="2"/>
      <c r="C12564" s="2"/>
      <c r="E12564" s="2"/>
      <c r="G12564" s="2"/>
      <c r="H12564" s="6"/>
      <c r="I12564" s="9"/>
      <c r="J12564" s="9"/>
      <c r="K12564" s="9"/>
    </row>
    <row r="12565" spans="1:11" x14ac:dyDescent="0.25">
      <c r="A12565" s="2"/>
      <c r="B12565" s="2"/>
      <c r="C12565" s="2"/>
      <c r="E12565" s="2"/>
      <c r="G12565" s="2"/>
      <c r="H12565" s="6"/>
      <c r="I12565" s="9"/>
      <c r="J12565" s="9"/>
      <c r="K12565" s="9"/>
    </row>
    <row r="12566" spans="1:11" x14ac:dyDescent="0.25">
      <c r="A12566" s="2"/>
      <c r="B12566" s="2"/>
      <c r="C12566" s="2"/>
      <c r="E12566" s="2"/>
      <c r="G12566" s="2"/>
      <c r="H12566" s="6"/>
      <c r="I12566" s="9"/>
      <c r="J12566" s="9"/>
      <c r="K12566" s="9"/>
    </row>
    <row r="12567" spans="1:11" x14ac:dyDescent="0.25">
      <c r="A12567" s="2"/>
      <c r="B12567" s="2"/>
      <c r="C12567" s="2"/>
      <c r="E12567" s="2"/>
      <c r="G12567" s="2"/>
      <c r="H12567" s="6"/>
      <c r="I12567" s="9"/>
      <c r="J12567" s="9"/>
      <c r="K12567" s="9"/>
    </row>
    <row r="12568" spans="1:11" x14ac:dyDescent="0.25">
      <c r="A12568" s="2"/>
      <c r="B12568" s="2"/>
      <c r="C12568" s="2"/>
      <c r="E12568" s="2"/>
      <c r="G12568" s="2"/>
      <c r="H12568" s="6"/>
      <c r="I12568" s="9"/>
      <c r="J12568" s="9"/>
      <c r="K12568" s="9"/>
    </row>
    <row r="12569" spans="1:11" x14ac:dyDescent="0.25">
      <c r="A12569" s="2"/>
      <c r="B12569" s="2"/>
      <c r="C12569" s="2"/>
      <c r="E12569" s="2"/>
      <c r="G12569" s="2"/>
      <c r="H12569" s="6"/>
      <c r="I12569" s="9"/>
      <c r="J12569" s="9"/>
      <c r="K12569" s="9"/>
    </row>
    <row r="12570" spans="1:11" x14ac:dyDescent="0.25">
      <c r="A12570" s="2"/>
      <c r="B12570" s="2"/>
      <c r="C12570" s="2"/>
      <c r="E12570" s="2"/>
      <c r="G12570" s="2"/>
      <c r="H12570" s="6"/>
      <c r="I12570" s="9"/>
      <c r="J12570" s="9"/>
      <c r="K12570" s="9"/>
    </row>
    <row r="12571" spans="1:11" x14ac:dyDescent="0.25">
      <c r="A12571" s="2"/>
      <c r="B12571" s="2"/>
      <c r="C12571" s="2"/>
      <c r="E12571" s="2"/>
      <c r="G12571" s="2"/>
      <c r="H12571" s="6"/>
      <c r="I12571" s="9"/>
      <c r="J12571" s="9"/>
      <c r="K12571" s="9"/>
    </row>
    <row r="12572" spans="1:11" x14ac:dyDescent="0.25">
      <c r="A12572" s="2"/>
      <c r="B12572" s="2"/>
      <c r="C12572" s="2"/>
      <c r="E12572" s="2"/>
      <c r="G12572" s="2"/>
      <c r="H12572" s="6"/>
      <c r="I12572" s="9"/>
      <c r="J12572" s="9"/>
      <c r="K12572" s="9"/>
    </row>
    <row r="12573" spans="1:11" x14ac:dyDescent="0.25">
      <c r="A12573" s="2"/>
      <c r="B12573" s="2"/>
      <c r="C12573" s="2"/>
      <c r="E12573" s="2"/>
      <c r="G12573" s="2"/>
      <c r="H12573" s="6"/>
      <c r="I12573" s="9"/>
      <c r="J12573" s="9"/>
      <c r="K12573" s="9"/>
    </row>
    <row r="12574" spans="1:11" x14ac:dyDescent="0.25">
      <c r="A12574" s="2"/>
      <c r="B12574" s="2"/>
      <c r="C12574" s="2"/>
      <c r="E12574" s="2"/>
      <c r="G12574" s="2"/>
      <c r="H12574" s="6"/>
      <c r="I12574" s="9"/>
      <c r="J12574" s="9"/>
      <c r="K12574" s="9"/>
    </row>
    <row r="12575" spans="1:11" x14ac:dyDescent="0.25">
      <c r="A12575" s="2"/>
      <c r="B12575" s="2"/>
      <c r="C12575" s="2"/>
      <c r="E12575" s="2"/>
      <c r="G12575" s="2"/>
      <c r="H12575" s="6"/>
      <c r="I12575" s="9"/>
      <c r="J12575" s="9"/>
      <c r="K12575" s="9"/>
    </row>
    <row r="12576" spans="1:11" x14ac:dyDescent="0.25">
      <c r="A12576" s="2"/>
      <c r="B12576" s="2"/>
      <c r="C12576" s="2"/>
      <c r="E12576" s="2"/>
      <c r="G12576" s="2"/>
      <c r="H12576" s="6"/>
      <c r="I12576" s="9"/>
      <c r="J12576" s="9"/>
      <c r="K12576" s="9"/>
    </row>
    <row r="12577" spans="1:11" x14ac:dyDescent="0.25">
      <c r="A12577" s="2"/>
      <c r="B12577" s="2"/>
      <c r="C12577" s="2"/>
      <c r="E12577" s="2"/>
      <c r="G12577" s="2"/>
      <c r="H12577" s="6"/>
      <c r="I12577" s="9"/>
      <c r="J12577" s="9"/>
      <c r="K12577" s="9"/>
    </row>
    <row r="12578" spans="1:11" x14ac:dyDescent="0.25">
      <c r="A12578" s="2"/>
      <c r="B12578" s="2"/>
      <c r="C12578" s="2"/>
      <c r="E12578" s="2"/>
      <c r="G12578" s="2"/>
      <c r="H12578" s="6"/>
      <c r="I12578" s="9"/>
      <c r="J12578" s="9"/>
      <c r="K12578" s="9"/>
    </row>
    <row r="12579" spans="1:11" x14ac:dyDescent="0.25">
      <c r="A12579" s="2"/>
      <c r="B12579" s="2"/>
      <c r="C12579" s="2"/>
      <c r="E12579" s="2"/>
      <c r="G12579" s="2"/>
      <c r="H12579" s="6"/>
      <c r="I12579" s="9"/>
      <c r="J12579" s="9"/>
      <c r="K12579" s="9"/>
    </row>
    <row r="12580" spans="1:11" x14ac:dyDescent="0.25">
      <c r="A12580" s="2"/>
      <c r="B12580" s="2"/>
      <c r="C12580" s="2"/>
      <c r="E12580" s="2"/>
      <c r="G12580" s="2"/>
      <c r="H12580" s="6"/>
      <c r="I12580" s="9"/>
      <c r="J12580" s="9"/>
      <c r="K12580" s="9"/>
    </row>
    <row r="12581" spans="1:11" x14ac:dyDescent="0.25">
      <c r="A12581" s="2"/>
      <c r="B12581" s="2"/>
      <c r="C12581" s="2"/>
      <c r="E12581" s="2"/>
      <c r="G12581" s="2"/>
      <c r="H12581" s="6"/>
      <c r="I12581" s="9"/>
      <c r="J12581" s="9"/>
      <c r="K12581" s="9"/>
    </row>
    <row r="12582" spans="1:11" x14ac:dyDescent="0.25">
      <c r="A12582" s="2"/>
      <c r="B12582" s="2"/>
      <c r="C12582" s="2"/>
      <c r="E12582" s="2"/>
      <c r="G12582" s="2"/>
      <c r="H12582" s="6"/>
      <c r="I12582" s="9"/>
      <c r="J12582" s="9"/>
      <c r="K12582" s="9"/>
    </row>
    <row r="12583" spans="1:11" x14ac:dyDescent="0.25">
      <c r="A12583" s="2"/>
      <c r="B12583" s="2"/>
      <c r="C12583" s="2"/>
      <c r="E12583" s="2"/>
      <c r="G12583" s="2"/>
      <c r="H12583" s="6"/>
      <c r="I12583" s="9"/>
      <c r="J12583" s="9"/>
      <c r="K12583" s="9"/>
    </row>
    <row r="12584" spans="1:11" x14ac:dyDescent="0.25">
      <c r="A12584" s="2"/>
      <c r="B12584" s="2"/>
      <c r="C12584" s="2"/>
      <c r="E12584" s="2"/>
      <c r="G12584" s="2"/>
      <c r="H12584" s="6"/>
      <c r="I12584" s="9"/>
      <c r="J12584" s="9"/>
      <c r="K12584" s="9"/>
    </row>
    <row r="12585" spans="1:11" x14ac:dyDescent="0.25">
      <c r="A12585" s="2"/>
      <c r="B12585" s="2"/>
      <c r="C12585" s="2"/>
      <c r="E12585" s="2"/>
      <c r="G12585" s="2"/>
      <c r="H12585" s="6"/>
      <c r="I12585" s="9"/>
      <c r="J12585" s="9"/>
      <c r="K12585" s="9"/>
    </row>
    <row r="12586" spans="1:11" x14ac:dyDescent="0.25">
      <c r="A12586" s="2"/>
      <c r="B12586" s="2"/>
      <c r="C12586" s="2"/>
      <c r="E12586" s="2"/>
      <c r="G12586" s="2"/>
      <c r="H12586" s="6"/>
      <c r="I12586" s="9"/>
      <c r="J12586" s="9"/>
      <c r="K12586" s="9"/>
    </row>
    <row r="12587" spans="1:11" x14ac:dyDescent="0.25">
      <c r="A12587" s="2"/>
      <c r="B12587" s="2"/>
      <c r="C12587" s="2"/>
      <c r="E12587" s="2"/>
      <c r="G12587" s="2"/>
      <c r="H12587" s="6"/>
      <c r="I12587" s="9"/>
      <c r="J12587" s="9"/>
      <c r="K12587" s="9"/>
    </row>
    <row r="12588" spans="1:11" x14ac:dyDescent="0.25">
      <c r="A12588" s="2"/>
      <c r="B12588" s="2"/>
      <c r="C12588" s="2"/>
      <c r="E12588" s="2"/>
      <c r="G12588" s="2"/>
      <c r="H12588" s="6"/>
      <c r="I12588" s="9"/>
      <c r="J12588" s="9"/>
      <c r="K12588" s="9"/>
    </row>
    <row r="12589" spans="1:11" x14ac:dyDescent="0.25">
      <c r="A12589" s="2"/>
      <c r="B12589" s="2"/>
      <c r="C12589" s="2"/>
      <c r="E12589" s="2"/>
      <c r="G12589" s="2"/>
      <c r="H12589" s="6"/>
      <c r="I12589" s="9"/>
      <c r="J12589" s="9"/>
      <c r="K12589" s="9"/>
    </row>
    <row r="12590" spans="1:11" x14ac:dyDescent="0.25">
      <c r="A12590" s="2"/>
      <c r="B12590" s="2"/>
      <c r="C12590" s="2"/>
      <c r="E12590" s="2"/>
      <c r="G12590" s="2"/>
      <c r="H12590" s="6"/>
      <c r="I12590" s="9"/>
      <c r="J12590" s="9"/>
      <c r="K12590" s="9"/>
    </row>
    <row r="12591" spans="1:11" x14ac:dyDescent="0.25">
      <c r="A12591" s="2"/>
      <c r="B12591" s="2"/>
      <c r="C12591" s="2"/>
      <c r="E12591" s="2"/>
      <c r="G12591" s="2"/>
      <c r="H12591" s="6"/>
      <c r="I12591" s="9"/>
      <c r="J12591" s="9"/>
      <c r="K12591" s="9"/>
    </row>
    <row r="12592" spans="1:11" x14ac:dyDescent="0.25">
      <c r="A12592" s="2"/>
      <c r="B12592" s="2"/>
      <c r="C12592" s="2"/>
      <c r="E12592" s="2"/>
      <c r="G12592" s="2"/>
      <c r="H12592" s="6"/>
      <c r="I12592" s="9"/>
      <c r="J12592" s="9"/>
      <c r="K12592" s="9"/>
    </row>
    <row r="12593" spans="1:11" x14ac:dyDescent="0.25">
      <c r="A12593" s="2"/>
      <c r="B12593" s="2"/>
      <c r="C12593" s="2"/>
      <c r="E12593" s="2"/>
      <c r="G12593" s="2"/>
      <c r="H12593" s="6"/>
      <c r="I12593" s="9"/>
      <c r="J12593" s="9"/>
      <c r="K12593" s="9"/>
    </row>
    <row r="12594" spans="1:11" x14ac:dyDescent="0.25">
      <c r="A12594" s="2"/>
      <c r="B12594" s="2"/>
      <c r="C12594" s="2"/>
      <c r="E12594" s="2"/>
      <c r="G12594" s="2"/>
      <c r="H12594" s="6"/>
      <c r="I12594" s="9"/>
      <c r="J12594" s="9"/>
      <c r="K12594" s="9"/>
    </row>
    <row r="12595" spans="1:11" x14ac:dyDescent="0.25">
      <c r="A12595" s="2"/>
      <c r="B12595" s="2"/>
      <c r="C12595" s="2"/>
      <c r="E12595" s="2"/>
      <c r="G12595" s="2"/>
      <c r="H12595" s="6"/>
      <c r="I12595" s="9"/>
      <c r="J12595" s="9"/>
      <c r="K12595" s="9"/>
    </row>
    <row r="12596" spans="1:11" x14ac:dyDescent="0.25">
      <c r="A12596" s="2"/>
      <c r="B12596" s="2"/>
      <c r="C12596" s="2"/>
      <c r="E12596" s="2"/>
      <c r="G12596" s="2"/>
      <c r="H12596" s="6"/>
      <c r="I12596" s="9"/>
      <c r="J12596" s="9"/>
      <c r="K12596" s="9"/>
    </row>
    <row r="12597" spans="1:11" x14ac:dyDescent="0.25">
      <c r="A12597" s="2"/>
      <c r="B12597" s="2"/>
      <c r="C12597" s="2"/>
      <c r="E12597" s="2"/>
      <c r="G12597" s="2"/>
      <c r="H12597" s="6"/>
      <c r="I12597" s="9"/>
      <c r="J12597" s="9"/>
      <c r="K12597" s="9"/>
    </row>
    <row r="12598" spans="1:11" x14ac:dyDescent="0.25">
      <c r="A12598" s="2"/>
      <c r="B12598" s="2"/>
      <c r="C12598" s="2"/>
      <c r="E12598" s="2"/>
      <c r="G12598" s="2"/>
      <c r="H12598" s="6"/>
      <c r="I12598" s="9"/>
      <c r="J12598" s="9"/>
      <c r="K12598" s="9"/>
    </row>
    <row r="12599" spans="1:11" x14ac:dyDescent="0.25">
      <c r="A12599" s="2"/>
      <c r="B12599" s="2"/>
      <c r="C12599" s="2"/>
      <c r="E12599" s="2"/>
      <c r="G12599" s="2"/>
      <c r="H12599" s="6"/>
      <c r="I12599" s="9"/>
      <c r="J12599" s="9"/>
      <c r="K12599" s="9"/>
    </row>
    <row r="12600" spans="1:11" x14ac:dyDescent="0.25">
      <c r="A12600" s="2"/>
      <c r="B12600" s="2"/>
      <c r="C12600" s="2"/>
      <c r="E12600" s="2"/>
      <c r="G12600" s="2"/>
      <c r="H12600" s="6"/>
      <c r="I12600" s="9"/>
      <c r="J12600" s="9"/>
      <c r="K12600" s="9"/>
    </row>
    <row r="12601" spans="1:11" x14ac:dyDescent="0.25">
      <c r="A12601" s="2"/>
      <c r="B12601" s="2"/>
      <c r="C12601" s="2"/>
      <c r="E12601" s="2"/>
      <c r="G12601" s="2"/>
      <c r="H12601" s="6"/>
      <c r="I12601" s="9"/>
      <c r="J12601" s="9"/>
      <c r="K12601" s="9"/>
    </row>
    <row r="12602" spans="1:11" x14ac:dyDescent="0.25">
      <c r="A12602" s="2"/>
      <c r="B12602" s="2"/>
      <c r="C12602" s="2"/>
      <c r="E12602" s="2"/>
      <c r="G12602" s="2"/>
      <c r="H12602" s="6"/>
      <c r="I12602" s="9"/>
      <c r="J12602" s="9"/>
      <c r="K12602" s="9"/>
    </row>
    <row r="12603" spans="1:11" x14ac:dyDescent="0.25">
      <c r="A12603" s="2"/>
      <c r="B12603" s="2"/>
      <c r="C12603" s="2"/>
      <c r="E12603" s="2"/>
      <c r="G12603" s="2"/>
      <c r="H12603" s="6"/>
      <c r="I12603" s="9"/>
      <c r="J12603" s="9"/>
      <c r="K12603" s="9"/>
    </row>
    <row r="12604" spans="1:11" x14ac:dyDescent="0.25">
      <c r="A12604" s="2"/>
      <c r="B12604" s="2"/>
      <c r="C12604" s="2"/>
      <c r="E12604" s="2"/>
      <c r="G12604" s="2"/>
      <c r="H12604" s="6"/>
      <c r="I12604" s="9"/>
      <c r="J12604" s="9"/>
      <c r="K12604" s="9"/>
    </row>
    <row r="12605" spans="1:11" x14ac:dyDescent="0.25">
      <c r="A12605" s="2"/>
      <c r="B12605" s="2"/>
      <c r="C12605" s="2"/>
      <c r="E12605" s="2"/>
      <c r="G12605" s="2"/>
      <c r="H12605" s="6"/>
      <c r="I12605" s="9"/>
      <c r="J12605" s="9"/>
      <c r="K12605" s="9"/>
    </row>
    <row r="12606" spans="1:11" x14ac:dyDescent="0.25">
      <c r="A12606" s="2"/>
      <c r="B12606" s="2"/>
      <c r="C12606" s="2"/>
      <c r="E12606" s="2"/>
      <c r="G12606" s="2"/>
      <c r="H12606" s="6"/>
      <c r="I12606" s="9"/>
      <c r="J12606" s="9"/>
      <c r="K12606" s="9"/>
    </row>
    <row r="12607" spans="1:11" x14ac:dyDescent="0.25">
      <c r="A12607" s="2"/>
      <c r="B12607" s="2"/>
      <c r="C12607" s="2"/>
      <c r="E12607" s="2"/>
      <c r="G12607" s="2"/>
      <c r="H12607" s="6"/>
      <c r="I12607" s="9"/>
      <c r="J12607" s="9"/>
      <c r="K12607" s="9"/>
    </row>
    <row r="12608" spans="1:11" x14ac:dyDescent="0.25">
      <c r="A12608" s="2"/>
      <c r="B12608" s="2"/>
      <c r="C12608" s="2"/>
      <c r="E12608" s="2"/>
      <c r="G12608" s="2"/>
      <c r="H12608" s="6"/>
      <c r="I12608" s="9"/>
      <c r="J12608" s="9"/>
      <c r="K12608" s="9"/>
    </row>
    <row r="12609" spans="1:11" x14ac:dyDescent="0.25">
      <c r="A12609" s="2"/>
      <c r="B12609" s="2"/>
      <c r="C12609" s="2"/>
      <c r="E12609" s="2"/>
      <c r="G12609" s="2"/>
      <c r="H12609" s="6"/>
      <c r="I12609" s="9"/>
      <c r="J12609" s="9"/>
      <c r="K12609" s="9"/>
    </row>
    <row r="12610" spans="1:11" x14ac:dyDescent="0.25">
      <c r="A12610" s="2"/>
      <c r="B12610" s="2"/>
      <c r="C12610" s="2"/>
      <c r="E12610" s="2"/>
      <c r="G12610" s="2"/>
      <c r="H12610" s="6"/>
      <c r="I12610" s="9"/>
      <c r="J12610" s="9"/>
      <c r="K12610" s="9"/>
    </row>
    <row r="12611" spans="1:11" x14ac:dyDescent="0.25">
      <c r="A12611" s="2"/>
      <c r="B12611" s="2"/>
      <c r="C12611" s="2"/>
      <c r="E12611" s="2"/>
      <c r="G12611" s="2"/>
      <c r="H12611" s="6"/>
      <c r="I12611" s="9"/>
      <c r="J12611" s="9"/>
      <c r="K12611" s="9"/>
    </row>
    <row r="12612" spans="1:11" x14ac:dyDescent="0.25">
      <c r="A12612" s="2"/>
      <c r="B12612" s="2"/>
      <c r="C12612" s="2"/>
      <c r="E12612" s="2"/>
      <c r="G12612" s="2"/>
      <c r="H12612" s="6"/>
      <c r="I12612" s="9"/>
      <c r="J12612" s="9"/>
      <c r="K12612" s="9"/>
    </row>
    <row r="12613" spans="1:11" x14ac:dyDescent="0.25">
      <c r="A12613" s="2"/>
      <c r="B12613" s="2"/>
      <c r="C12613" s="2"/>
      <c r="E12613" s="2"/>
      <c r="G12613" s="2"/>
      <c r="H12613" s="6"/>
      <c r="I12613" s="9"/>
      <c r="J12613" s="9"/>
      <c r="K12613" s="9"/>
    </row>
    <row r="12614" spans="1:11" x14ac:dyDescent="0.25">
      <c r="A12614" s="2"/>
      <c r="B12614" s="2"/>
      <c r="C12614" s="2"/>
      <c r="E12614" s="2"/>
      <c r="G12614" s="2"/>
      <c r="H12614" s="6"/>
      <c r="I12614" s="9"/>
      <c r="J12614" s="9"/>
      <c r="K12614" s="9"/>
    </row>
    <row r="12615" spans="1:11" x14ac:dyDescent="0.25">
      <c r="A12615" s="2"/>
      <c r="B12615" s="2"/>
      <c r="C12615" s="2"/>
      <c r="E12615" s="2"/>
      <c r="G12615" s="2"/>
      <c r="H12615" s="6"/>
      <c r="I12615" s="9"/>
      <c r="J12615" s="9"/>
      <c r="K12615" s="9"/>
    </row>
    <row r="12616" spans="1:11" x14ac:dyDescent="0.25">
      <c r="A12616" s="2"/>
      <c r="B12616" s="2"/>
      <c r="C12616" s="2"/>
      <c r="E12616" s="2"/>
      <c r="G12616" s="2"/>
      <c r="H12616" s="6"/>
      <c r="I12616" s="9"/>
      <c r="J12616" s="9"/>
      <c r="K12616" s="9"/>
    </row>
    <row r="12617" spans="1:11" x14ac:dyDescent="0.25">
      <c r="A12617" s="2"/>
      <c r="B12617" s="2"/>
      <c r="C12617" s="2"/>
      <c r="E12617" s="2"/>
      <c r="G12617" s="2"/>
      <c r="H12617" s="6"/>
      <c r="I12617" s="9"/>
      <c r="J12617" s="9"/>
      <c r="K12617" s="9"/>
    </row>
    <row r="12618" spans="1:11" x14ac:dyDescent="0.25">
      <c r="A12618" s="2"/>
      <c r="B12618" s="2"/>
      <c r="C12618" s="2"/>
      <c r="E12618" s="2"/>
      <c r="G12618" s="2"/>
      <c r="H12618" s="6"/>
      <c r="I12618" s="9"/>
      <c r="J12618" s="9"/>
      <c r="K12618" s="9"/>
    </row>
    <row r="12619" spans="1:11" x14ac:dyDescent="0.25">
      <c r="A12619" s="2"/>
      <c r="B12619" s="2"/>
      <c r="C12619" s="2"/>
      <c r="E12619" s="2"/>
      <c r="G12619" s="2"/>
      <c r="H12619" s="6"/>
      <c r="I12619" s="9"/>
      <c r="J12619" s="9"/>
      <c r="K12619" s="9"/>
    </row>
    <row r="12620" spans="1:11" x14ac:dyDescent="0.25">
      <c r="A12620" s="2"/>
      <c r="B12620" s="2"/>
      <c r="C12620" s="2"/>
      <c r="E12620" s="2"/>
      <c r="G12620" s="2"/>
      <c r="H12620" s="6"/>
      <c r="I12620" s="9"/>
      <c r="J12620" s="9"/>
      <c r="K12620" s="9"/>
    </row>
    <row r="12621" spans="1:11" x14ac:dyDescent="0.25">
      <c r="A12621" s="2"/>
      <c r="B12621" s="2"/>
      <c r="C12621" s="2"/>
      <c r="E12621" s="2"/>
      <c r="G12621" s="2"/>
      <c r="H12621" s="6"/>
      <c r="I12621" s="9"/>
      <c r="J12621" s="9"/>
      <c r="K12621" s="9"/>
    </row>
    <row r="12622" spans="1:11" x14ac:dyDescent="0.25">
      <c r="A12622" s="2"/>
      <c r="B12622" s="2"/>
      <c r="C12622" s="2"/>
      <c r="E12622" s="2"/>
      <c r="G12622" s="2"/>
      <c r="H12622" s="6"/>
      <c r="I12622" s="9"/>
      <c r="J12622" s="9"/>
      <c r="K12622" s="9"/>
    </row>
    <row r="12623" spans="1:11" x14ac:dyDescent="0.25">
      <c r="A12623" s="2"/>
      <c r="B12623" s="2"/>
      <c r="C12623" s="2"/>
      <c r="E12623" s="2"/>
      <c r="G12623" s="2"/>
      <c r="H12623" s="6"/>
      <c r="I12623" s="9"/>
      <c r="J12623" s="9"/>
      <c r="K12623" s="9"/>
    </row>
    <row r="12624" spans="1:11" x14ac:dyDescent="0.25">
      <c r="A12624" s="2"/>
      <c r="B12624" s="2"/>
      <c r="C12624" s="2"/>
      <c r="E12624" s="2"/>
      <c r="G12624" s="2"/>
      <c r="H12624" s="6"/>
      <c r="I12624" s="9"/>
      <c r="J12624" s="9"/>
      <c r="K12624" s="9"/>
    </row>
    <row r="12625" spans="1:11" x14ac:dyDescent="0.25">
      <c r="A12625" s="2"/>
      <c r="B12625" s="2"/>
      <c r="C12625" s="2"/>
      <c r="E12625" s="2"/>
      <c r="G12625" s="2"/>
      <c r="H12625" s="6"/>
      <c r="I12625" s="9"/>
      <c r="J12625" s="9"/>
      <c r="K12625" s="9"/>
    </row>
    <row r="12626" spans="1:11" x14ac:dyDescent="0.25">
      <c r="A12626" s="2"/>
      <c r="B12626" s="2"/>
      <c r="C12626" s="2"/>
      <c r="E12626" s="2"/>
      <c r="G12626" s="2"/>
      <c r="H12626" s="6"/>
      <c r="I12626" s="9"/>
      <c r="J12626" s="9"/>
      <c r="K12626" s="9"/>
    </row>
    <row r="12627" spans="1:11" x14ac:dyDescent="0.25">
      <c r="A12627" s="2"/>
      <c r="B12627" s="2"/>
      <c r="C12627" s="2"/>
      <c r="E12627" s="2"/>
      <c r="G12627" s="2"/>
      <c r="H12627" s="6"/>
      <c r="I12627" s="9"/>
      <c r="J12627" s="9"/>
      <c r="K12627" s="9"/>
    </row>
    <row r="12628" spans="1:11" x14ac:dyDescent="0.25">
      <c r="A12628" s="2"/>
      <c r="B12628" s="2"/>
      <c r="C12628" s="2"/>
      <c r="E12628" s="2"/>
      <c r="G12628" s="2"/>
      <c r="H12628" s="6"/>
      <c r="I12628" s="9"/>
      <c r="J12628" s="9"/>
      <c r="K12628" s="9"/>
    </row>
    <row r="12629" spans="1:11" x14ac:dyDescent="0.25">
      <c r="A12629" s="2"/>
      <c r="B12629" s="2"/>
      <c r="C12629" s="2"/>
      <c r="E12629" s="2"/>
      <c r="G12629" s="2"/>
      <c r="H12629" s="6"/>
      <c r="I12629" s="9"/>
      <c r="J12629" s="9"/>
      <c r="K12629" s="9"/>
    </row>
    <row r="12630" spans="1:11" x14ac:dyDescent="0.25">
      <c r="A12630" s="2"/>
      <c r="B12630" s="2"/>
      <c r="C12630" s="2"/>
      <c r="E12630" s="2"/>
      <c r="G12630" s="2"/>
      <c r="H12630" s="6"/>
      <c r="I12630" s="9"/>
      <c r="J12630" s="9"/>
      <c r="K12630" s="9"/>
    </row>
    <row r="12631" spans="1:11" x14ac:dyDescent="0.25">
      <c r="A12631" s="2"/>
      <c r="B12631" s="2"/>
      <c r="C12631" s="2"/>
      <c r="E12631" s="2"/>
      <c r="G12631" s="2"/>
      <c r="H12631" s="6"/>
      <c r="I12631" s="9"/>
      <c r="J12631" s="9"/>
      <c r="K12631" s="9"/>
    </row>
    <row r="12632" spans="1:11" x14ac:dyDescent="0.25">
      <c r="A12632" s="2"/>
      <c r="B12632" s="2"/>
      <c r="C12632" s="2"/>
      <c r="E12632" s="2"/>
      <c r="G12632" s="2"/>
      <c r="H12632" s="6"/>
      <c r="I12632" s="9"/>
      <c r="J12632" s="9"/>
      <c r="K12632" s="9"/>
    </row>
    <row r="12633" spans="1:11" x14ac:dyDescent="0.25">
      <c r="A12633" s="2"/>
      <c r="B12633" s="2"/>
      <c r="C12633" s="2"/>
      <c r="E12633" s="2"/>
      <c r="G12633" s="2"/>
      <c r="H12633" s="6"/>
      <c r="I12633" s="9"/>
      <c r="J12633" s="9"/>
      <c r="K12633" s="9"/>
    </row>
    <row r="12634" spans="1:11" x14ac:dyDescent="0.25">
      <c r="A12634" s="2"/>
      <c r="B12634" s="2"/>
      <c r="C12634" s="2"/>
      <c r="E12634" s="2"/>
      <c r="G12634" s="2"/>
      <c r="H12634" s="6"/>
      <c r="I12634" s="9"/>
      <c r="J12634" s="9"/>
      <c r="K12634" s="9"/>
    </row>
    <row r="12635" spans="1:11" x14ac:dyDescent="0.25">
      <c r="A12635" s="2"/>
      <c r="B12635" s="2"/>
      <c r="C12635" s="2"/>
      <c r="E12635" s="2"/>
      <c r="G12635" s="2"/>
      <c r="H12635" s="6"/>
      <c r="I12635" s="9"/>
      <c r="J12635" s="9"/>
      <c r="K12635" s="9"/>
    </row>
    <row r="12636" spans="1:11" x14ac:dyDescent="0.25">
      <c r="A12636" s="2"/>
      <c r="B12636" s="2"/>
      <c r="C12636" s="2"/>
      <c r="E12636" s="2"/>
      <c r="G12636" s="2"/>
      <c r="H12636" s="6"/>
      <c r="I12636" s="9"/>
      <c r="J12636" s="9"/>
      <c r="K12636" s="9"/>
    </row>
    <row r="12637" spans="1:11" x14ac:dyDescent="0.25">
      <c r="A12637" s="2"/>
      <c r="B12637" s="2"/>
      <c r="C12637" s="2"/>
      <c r="E12637" s="2"/>
      <c r="G12637" s="2"/>
      <c r="H12637" s="6"/>
      <c r="I12637" s="9"/>
      <c r="J12637" s="9"/>
      <c r="K12637" s="9"/>
    </row>
    <row r="12638" spans="1:11" x14ac:dyDescent="0.25">
      <c r="A12638" s="2"/>
      <c r="B12638" s="2"/>
      <c r="C12638" s="2"/>
      <c r="E12638" s="2"/>
      <c r="G12638" s="2"/>
      <c r="H12638" s="6"/>
      <c r="I12638" s="9"/>
      <c r="J12638" s="9"/>
      <c r="K12638" s="9"/>
    </row>
    <row r="12639" spans="1:11" x14ac:dyDescent="0.25">
      <c r="A12639" s="2"/>
      <c r="B12639" s="2"/>
      <c r="C12639" s="2"/>
      <c r="E12639" s="2"/>
      <c r="G12639" s="2"/>
      <c r="H12639" s="6"/>
      <c r="I12639" s="9"/>
      <c r="J12639" s="9"/>
      <c r="K12639" s="9"/>
    </row>
    <row r="12640" spans="1:11" x14ac:dyDescent="0.25">
      <c r="A12640" s="2"/>
      <c r="B12640" s="2"/>
      <c r="C12640" s="2"/>
      <c r="E12640" s="2"/>
      <c r="G12640" s="2"/>
      <c r="H12640" s="6"/>
      <c r="I12640" s="9"/>
      <c r="J12640" s="9"/>
      <c r="K12640" s="9"/>
    </row>
    <row r="12641" spans="1:11" x14ac:dyDescent="0.25">
      <c r="A12641" s="2"/>
      <c r="B12641" s="2"/>
      <c r="C12641" s="2"/>
      <c r="E12641" s="2"/>
      <c r="G12641" s="2"/>
      <c r="H12641" s="6"/>
      <c r="I12641" s="9"/>
      <c r="J12641" s="9"/>
      <c r="K12641" s="9"/>
    </row>
    <row r="12642" spans="1:11" x14ac:dyDescent="0.25">
      <c r="A12642" s="2"/>
      <c r="B12642" s="2"/>
      <c r="C12642" s="2"/>
      <c r="E12642" s="2"/>
      <c r="G12642" s="2"/>
      <c r="H12642" s="6"/>
      <c r="I12642" s="9"/>
      <c r="J12642" s="9"/>
      <c r="K12642" s="9"/>
    </row>
    <row r="12643" spans="1:11" x14ac:dyDescent="0.25">
      <c r="A12643" s="2"/>
      <c r="B12643" s="2"/>
      <c r="C12643" s="2"/>
      <c r="E12643" s="2"/>
      <c r="G12643" s="2"/>
      <c r="H12643" s="6"/>
      <c r="I12643" s="9"/>
      <c r="J12643" s="9"/>
      <c r="K12643" s="9"/>
    </row>
    <row r="12644" spans="1:11" x14ac:dyDescent="0.25">
      <c r="A12644" s="2"/>
      <c r="B12644" s="2"/>
      <c r="C12644" s="2"/>
      <c r="E12644" s="2"/>
      <c r="G12644" s="2"/>
      <c r="H12644" s="6"/>
      <c r="I12644" s="9"/>
      <c r="J12644" s="9"/>
      <c r="K12644" s="9"/>
    </row>
    <row r="12645" spans="1:11" x14ac:dyDescent="0.25">
      <c r="A12645" s="2"/>
      <c r="B12645" s="2"/>
      <c r="C12645" s="2"/>
      <c r="E12645" s="2"/>
      <c r="G12645" s="2"/>
      <c r="H12645" s="6"/>
      <c r="I12645" s="9"/>
      <c r="J12645" s="9"/>
      <c r="K12645" s="9"/>
    </row>
    <row r="12646" spans="1:11" x14ac:dyDescent="0.25">
      <c r="A12646" s="2"/>
      <c r="B12646" s="2"/>
      <c r="C12646" s="2"/>
      <c r="E12646" s="2"/>
      <c r="G12646" s="2"/>
      <c r="H12646" s="6"/>
      <c r="I12646" s="9"/>
      <c r="J12646" s="9"/>
      <c r="K12646" s="9"/>
    </row>
    <row r="12647" spans="1:11" x14ac:dyDescent="0.25">
      <c r="A12647" s="2"/>
      <c r="B12647" s="2"/>
      <c r="C12647" s="2"/>
      <c r="E12647" s="2"/>
      <c r="G12647" s="2"/>
      <c r="H12647" s="6"/>
      <c r="I12647" s="9"/>
      <c r="J12647" s="9"/>
      <c r="K12647" s="9"/>
    </row>
    <row r="12648" spans="1:11" x14ac:dyDescent="0.25">
      <c r="A12648" s="2"/>
      <c r="B12648" s="2"/>
      <c r="C12648" s="2"/>
      <c r="E12648" s="2"/>
      <c r="G12648" s="2"/>
      <c r="H12648" s="6"/>
      <c r="I12648" s="9"/>
      <c r="J12648" s="9"/>
      <c r="K12648" s="9"/>
    </row>
    <row r="12649" spans="1:11" x14ac:dyDescent="0.25">
      <c r="A12649" s="2"/>
      <c r="B12649" s="2"/>
      <c r="C12649" s="2"/>
      <c r="E12649" s="2"/>
      <c r="G12649" s="2"/>
      <c r="H12649" s="6"/>
      <c r="I12649" s="9"/>
      <c r="J12649" s="9"/>
      <c r="K12649" s="9"/>
    </row>
    <row r="12650" spans="1:11" x14ac:dyDescent="0.25">
      <c r="A12650" s="2"/>
      <c r="B12650" s="2"/>
      <c r="C12650" s="2"/>
      <c r="E12650" s="2"/>
      <c r="G12650" s="2"/>
      <c r="H12650" s="6"/>
      <c r="I12650" s="9"/>
      <c r="J12650" s="9"/>
      <c r="K12650" s="9"/>
    </row>
    <row r="12651" spans="1:11" x14ac:dyDescent="0.25">
      <c r="A12651" s="2"/>
      <c r="B12651" s="2"/>
      <c r="C12651" s="2"/>
      <c r="E12651" s="2"/>
      <c r="G12651" s="2"/>
      <c r="H12651" s="6"/>
      <c r="I12651" s="9"/>
      <c r="J12651" s="9"/>
      <c r="K12651" s="9"/>
    </row>
    <row r="12652" spans="1:11" x14ac:dyDescent="0.25">
      <c r="A12652" s="2"/>
      <c r="B12652" s="2"/>
      <c r="C12652" s="2"/>
      <c r="E12652" s="2"/>
      <c r="G12652" s="2"/>
      <c r="H12652" s="6"/>
      <c r="I12652" s="9"/>
      <c r="J12652" s="9"/>
      <c r="K12652" s="9"/>
    </row>
    <row r="12653" spans="1:11" x14ac:dyDescent="0.25">
      <c r="A12653" s="2"/>
      <c r="B12653" s="2"/>
      <c r="C12653" s="2"/>
      <c r="E12653" s="2"/>
      <c r="G12653" s="2"/>
      <c r="H12653" s="6"/>
      <c r="I12653" s="9"/>
      <c r="J12653" s="9"/>
      <c r="K12653" s="9"/>
    </row>
    <row r="12654" spans="1:11" x14ac:dyDescent="0.25">
      <c r="A12654" s="2"/>
      <c r="B12654" s="2"/>
      <c r="C12654" s="2"/>
      <c r="E12654" s="2"/>
      <c r="G12654" s="2"/>
      <c r="H12654" s="6"/>
      <c r="I12654" s="9"/>
      <c r="J12654" s="9"/>
      <c r="K12654" s="9"/>
    </row>
    <row r="12655" spans="1:11" x14ac:dyDescent="0.25">
      <c r="A12655" s="2"/>
      <c r="B12655" s="2"/>
      <c r="C12655" s="2"/>
      <c r="E12655" s="2"/>
      <c r="G12655" s="2"/>
      <c r="H12655" s="6"/>
      <c r="I12655" s="9"/>
      <c r="J12655" s="9"/>
      <c r="K12655" s="9"/>
    </row>
    <row r="12656" spans="1:11" x14ac:dyDescent="0.25">
      <c r="A12656" s="2"/>
      <c r="B12656" s="2"/>
      <c r="C12656" s="2"/>
      <c r="E12656" s="2"/>
      <c r="G12656" s="2"/>
      <c r="H12656" s="6"/>
      <c r="I12656" s="9"/>
      <c r="J12656" s="9"/>
      <c r="K12656" s="9"/>
    </row>
    <row r="12657" spans="1:11" x14ac:dyDescent="0.25">
      <c r="A12657" s="2"/>
      <c r="B12657" s="2"/>
      <c r="C12657" s="2"/>
      <c r="E12657" s="2"/>
      <c r="G12657" s="2"/>
      <c r="H12657" s="6"/>
      <c r="I12657" s="9"/>
      <c r="J12657" s="9"/>
      <c r="K12657" s="9"/>
    </row>
    <row r="12658" spans="1:11" x14ac:dyDescent="0.25">
      <c r="A12658" s="2"/>
      <c r="B12658" s="2"/>
      <c r="C12658" s="2"/>
      <c r="E12658" s="2"/>
      <c r="G12658" s="2"/>
      <c r="H12658" s="6"/>
      <c r="I12658" s="9"/>
      <c r="J12658" s="9"/>
      <c r="K12658" s="9"/>
    </row>
    <row r="12659" spans="1:11" x14ac:dyDescent="0.25">
      <c r="A12659" s="2"/>
      <c r="B12659" s="2"/>
      <c r="C12659" s="2"/>
      <c r="E12659" s="2"/>
      <c r="G12659" s="2"/>
      <c r="H12659" s="6"/>
      <c r="I12659" s="9"/>
      <c r="J12659" s="9"/>
      <c r="K12659" s="9"/>
    </row>
    <row r="12660" spans="1:11" x14ac:dyDescent="0.25">
      <c r="A12660" s="2"/>
      <c r="B12660" s="2"/>
      <c r="C12660" s="2"/>
      <c r="E12660" s="2"/>
      <c r="G12660" s="2"/>
      <c r="H12660" s="6"/>
      <c r="I12660" s="9"/>
      <c r="J12660" s="9"/>
      <c r="K12660" s="9"/>
    </row>
    <row r="12661" spans="1:11" x14ac:dyDescent="0.25">
      <c r="A12661" s="2"/>
      <c r="B12661" s="2"/>
      <c r="C12661" s="2"/>
      <c r="E12661" s="2"/>
      <c r="G12661" s="2"/>
      <c r="H12661" s="6"/>
      <c r="I12661" s="9"/>
      <c r="J12661" s="9"/>
      <c r="K12661" s="9"/>
    </row>
    <row r="12662" spans="1:11" x14ac:dyDescent="0.25">
      <c r="A12662" s="2"/>
      <c r="B12662" s="2"/>
      <c r="C12662" s="2"/>
      <c r="E12662" s="2"/>
      <c r="G12662" s="2"/>
      <c r="H12662" s="6"/>
      <c r="I12662" s="9"/>
      <c r="J12662" s="9"/>
      <c r="K12662" s="9"/>
    </row>
    <row r="12663" spans="1:11" x14ac:dyDescent="0.25">
      <c r="A12663" s="2"/>
      <c r="B12663" s="2"/>
      <c r="C12663" s="2"/>
      <c r="E12663" s="2"/>
      <c r="G12663" s="2"/>
      <c r="H12663" s="6"/>
      <c r="I12663" s="9"/>
      <c r="J12663" s="9"/>
      <c r="K12663" s="9"/>
    </row>
    <row r="12664" spans="1:11" x14ac:dyDescent="0.25">
      <c r="A12664" s="2"/>
      <c r="B12664" s="2"/>
      <c r="C12664" s="2"/>
      <c r="E12664" s="2"/>
      <c r="G12664" s="2"/>
      <c r="H12664" s="6"/>
      <c r="I12664" s="9"/>
      <c r="J12664" s="9"/>
      <c r="K12664" s="9"/>
    </row>
    <row r="12665" spans="1:11" x14ac:dyDescent="0.25">
      <c r="A12665" s="2"/>
      <c r="B12665" s="2"/>
      <c r="C12665" s="2"/>
      <c r="E12665" s="2"/>
      <c r="G12665" s="2"/>
      <c r="H12665" s="6"/>
      <c r="I12665" s="9"/>
      <c r="J12665" s="9"/>
      <c r="K12665" s="9"/>
    </row>
    <row r="12666" spans="1:11" x14ac:dyDescent="0.25">
      <c r="A12666" s="2"/>
      <c r="B12666" s="2"/>
      <c r="C12666" s="2"/>
      <c r="E12666" s="2"/>
      <c r="G12666" s="2"/>
      <c r="H12666" s="6"/>
      <c r="I12666" s="9"/>
      <c r="J12666" s="9"/>
      <c r="K12666" s="9"/>
    </row>
    <row r="12667" spans="1:11" x14ac:dyDescent="0.25">
      <c r="A12667" s="2"/>
      <c r="B12667" s="2"/>
      <c r="C12667" s="2"/>
      <c r="E12667" s="2"/>
      <c r="G12667" s="2"/>
      <c r="H12667" s="6"/>
      <c r="I12667" s="9"/>
      <c r="J12667" s="9"/>
      <c r="K12667" s="9"/>
    </row>
    <row r="12668" spans="1:11" x14ac:dyDescent="0.25">
      <c r="A12668" s="2"/>
      <c r="B12668" s="2"/>
      <c r="C12668" s="2"/>
      <c r="E12668" s="2"/>
      <c r="G12668" s="2"/>
      <c r="H12668" s="6"/>
      <c r="I12668" s="9"/>
      <c r="J12668" s="9"/>
      <c r="K12668" s="9"/>
    </row>
    <row r="12669" spans="1:11" x14ac:dyDescent="0.25">
      <c r="A12669" s="2"/>
      <c r="B12669" s="2"/>
      <c r="C12669" s="2"/>
      <c r="E12669" s="2"/>
      <c r="G12669" s="2"/>
      <c r="H12669" s="6"/>
      <c r="I12669" s="9"/>
      <c r="J12669" s="9"/>
      <c r="K12669" s="9"/>
    </row>
    <row r="12670" spans="1:11" x14ac:dyDescent="0.25">
      <c r="A12670" s="2"/>
      <c r="B12670" s="2"/>
      <c r="C12670" s="2"/>
      <c r="E12670" s="2"/>
      <c r="G12670" s="2"/>
      <c r="H12670" s="6"/>
      <c r="I12670" s="9"/>
      <c r="J12670" s="9"/>
      <c r="K12670" s="9"/>
    </row>
    <row r="12671" spans="1:11" x14ac:dyDescent="0.25">
      <c r="A12671" s="2"/>
      <c r="B12671" s="2"/>
      <c r="C12671" s="2"/>
      <c r="E12671" s="2"/>
      <c r="G12671" s="2"/>
      <c r="H12671" s="6"/>
      <c r="I12671" s="9"/>
      <c r="J12671" s="9"/>
      <c r="K12671" s="9"/>
    </row>
    <row r="12672" spans="1:11" x14ac:dyDescent="0.25">
      <c r="A12672" s="2"/>
      <c r="B12672" s="2"/>
      <c r="C12672" s="2"/>
      <c r="E12672" s="2"/>
      <c r="G12672" s="2"/>
      <c r="H12672" s="6"/>
      <c r="I12672" s="9"/>
      <c r="J12672" s="9"/>
      <c r="K12672" s="9"/>
    </row>
    <row r="12673" spans="1:11" x14ac:dyDescent="0.25">
      <c r="A12673" s="2"/>
      <c r="B12673" s="2"/>
      <c r="C12673" s="2"/>
      <c r="E12673" s="2"/>
      <c r="G12673" s="2"/>
      <c r="H12673" s="6"/>
      <c r="I12673" s="9"/>
      <c r="J12673" s="9"/>
      <c r="K12673" s="9"/>
    </row>
    <row r="12674" spans="1:11" x14ac:dyDescent="0.25">
      <c r="A12674" s="2"/>
      <c r="B12674" s="2"/>
      <c r="C12674" s="2"/>
      <c r="E12674" s="2"/>
      <c r="G12674" s="2"/>
      <c r="H12674" s="6"/>
      <c r="I12674" s="9"/>
      <c r="J12674" s="9"/>
      <c r="K12674" s="9"/>
    </row>
    <row r="12675" spans="1:11" x14ac:dyDescent="0.25">
      <c r="A12675" s="2"/>
      <c r="B12675" s="2"/>
      <c r="C12675" s="2"/>
      <c r="E12675" s="2"/>
      <c r="G12675" s="2"/>
      <c r="H12675" s="6"/>
      <c r="I12675" s="9"/>
      <c r="J12675" s="9"/>
      <c r="K12675" s="9"/>
    </row>
    <row r="12676" spans="1:11" x14ac:dyDescent="0.25">
      <c r="A12676" s="2"/>
      <c r="B12676" s="2"/>
      <c r="C12676" s="2"/>
      <c r="E12676" s="2"/>
      <c r="G12676" s="2"/>
      <c r="H12676" s="6"/>
      <c r="I12676" s="9"/>
      <c r="J12676" s="9"/>
      <c r="K12676" s="9"/>
    </row>
    <row r="12677" spans="1:11" x14ac:dyDescent="0.25">
      <c r="A12677" s="2"/>
      <c r="B12677" s="2"/>
      <c r="C12677" s="2"/>
      <c r="E12677" s="2"/>
      <c r="G12677" s="2"/>
      <c r="H12677" s="6"/>
      <c r="I12677" s="9"/>
      <c r="J12677" s="9"/>
      <c r="K12677" s="9"/>
    </row>
    <row r="12678" spans="1:11" x14ac:dyDescent="0.25">
      <c r="A12678" s="2"/>
      <c r="B12678" s="2"/>
      <c r="C12678" s="2"/>
      <c r="E12678" s="2"/>
      <c r="G12678" s="2"/>
      <c r="H12678" s="6"/>
      <c r="I12678" s="9"/>
      <c r="J12678" s="9"/>
      <c r="K12678" s="9"/>
    </row>
    <row r="12679" spans="1:11" x14ac:dyDescent="0.25">
      <c r="A12679" s="2"/>
      <c r="B12679" s="2"/>
      <c r="C12679" s="2"/>
      <c r="E12679" s="2"/>
      <c r="G12679" s="2"/>
      <c r="H12679" s="6"/>
      <c r="I12679" s="9"/>
      <c r="J12679" s="9"/>
      <c r="K12679" s="9"/>
    </row>
    <row r="12680" spans="1:11" x14ac:dyDescent="0.25">
      <c r="A12680" s="2"/>
      <c r="B12680" s="2"/>
      <c r="C12680" s="2"/>
      <c r="E12680" s="2"/>
      <c r="G12680" s="2"/>
      <c r="H12680" s="6"/>
      <c r="I12680" s="9"/>
      <c r="J12680" s="9"/>
      <c r="K12680" s="9"/>
    </row>
    <row r="12681" spans="1:11" x14ac:dyDescent="0.25">
      <c r="A12681" s="2"/>
      <c r="B12681" s="2"/>
      <c r="C12681" s="2"/>
      <c r="E12681" s="2"/>
      <c r="G12681" s="2"/>
      <c r="H12681" s="6"/>
      <c r="I12681" s="9"/>
      <c r="J12681" s="9"/>
      <c r="K12681" s="9"/>
    </row>
    <row r="12682" spans="1:11" x14ac:dyDescent="0.25">
      <c r="A12682" s="2"/>
      <c r="B12682" s="2"/>
      <c r="C12682" s="2"/>
      <c r="E12682" s="2"/>
      <c r="G12682" s="2"/>
      <c r="H12682" s="6"/>
      <c r="I12682" s="9"/>
      <c r="J12682" s="9"/>
      <c r="K12682" s="9"/>
    </row>
    <row r="12683" spans="1:11" x14ac:dyDescent="0.25">
      <c r="A12683" s="2"/>
      <c r="B12683" s="2"/>
      <c r="C12683" s="2"/>
      <c r="E12683" s="2"/>
      <c r="G12683" s="2"/>
      <c r="H12683" s="6"/>
      <c r="I12683" s="9"/>
      <c r="J12683" s="9"/>
      <c r="K12683" s="9"/>
    </row>
    <row r="12684" spans="1:11" x14ac:dyDescent="0.25">
      <c r="A12684" s="2"/>
      <c r="B12684" s="2"/>
      <c r="C12684" s="2"/>
      <c r="E12684" s="2"/>
      <c r="G12684" s="2"/>
      <c r="H12684" s="6"/>
      <c r="I12684" s="9"/>
      <c r="J12684" s="9"/>
      <c r="K12684" s="9"/>
    </row>
    <row r="12685" spans="1:11" x14ac:dyDescent="0.25">
      <c r="A12685" s="2"/>
      <c r="B12685" s="2"/>
      <c r="C12685" s="2"/>
      <c r="E12685" s="2"/>
      <c r="G12685" s="2"/>
      <c r="H12685" s="6"/>
      <c r="I12685" s="9"/>
      <c r="J12685" s="9"/>
      <c r="K12685" s="9"/>
    </row>
    <row r="12686" spans="1:11" x14ac:dyDescent="0.25">
      <c r="A12686" s="2"/>
      <c r="B12686" s="2"/>
      <c r="C12686" s="2"/>
      <c r="E12686" s="2"/>
      <c r="G12686" s="2"/>
      <c r="H12686" s="6"/>
      <c r="I12686" s="9"/>
      <c r="J12686" s="9"/>
      <c r="K12686" s="9"/>
    </row>
    <row r="12687" spans="1:11" x14ac:dyDescent="0.25">
      <c r="A12687" s="2"/>
      <c r="B12687" s="2"/>
      <c r="C12687" s="2"/>
      <c r="E12687" s="2"/>
      <c r="G12687" s="2"/>
      <c r="H12687" s="6"/>
      <c r="I12687" s="9"/>
      <c r="J12687" s="9"/>
      <c r="K12687" s="9"/>
    </row>
    <row r="12688" spans="1:11" x14ac:dyDescent="0.25">
      <c r="A12688" s="2"/>
      <c r="B12688" s="2"/>
      <c r="C12688" s="2"/>
      <c r="E12688" s="2"/>
      <c r="G12688" s="2"/>
      <c r="H12688" s="6"/>
      <c r="I12688" s="9"/>
      <c r="J12688" s="9"/>
      <c r="K12688" s="9"/>
    </row>
    <row r="12689" spans="1:11" x14ac:dyDescent="0.25">
      <c r="A12689" s="2"/>
      <c r="B12689" s="2"/>
      <c r="C12689" s="2"/>
      <c r="E12689" s="2"/>
      <c r="G12689" s="2"/>
      <c r="H12689" s="6"/>
      <c r="I12689" s="9"/>
      <c r="J12689" s="9"/>
      <c r="K12689" s="9"/>
    </row>
    <row r="12690" spans="1:11" x14ac:dyDescent="0.25">
      <c r="A12690" s="2"/>
      <c r="B12690" s="2"/>
      <c r="C12690" s="2"/>
      <c r="E12690" s="2"/>
      <c r="G12690" s="2"/>
      <c r="H12690" s="6"/>
      <c r="I12690" s="9"/>
      <c r="J12690" s="9"/>
      <c r="K12690" s="9"/>
    </row>
    <row r="12691" spans="1:11" x14ac:dyDescent="0.25">
      <c r="A12691" s="2"/>
      <c r="B12691" s="2"/>
      <c r="C12691" s="2"/>
      <c r="E12691" s="2"/>
      <c r="G12691" s="2"/>
      <c r="H12691" s="6"/>
      <c r="I12691" s="9"/>
      <c r="J12691" s="9"/>
      <c r="K12691" s="9"/>
    </row>
    <row r="12692" spans="1:11" x14ac:dyDescent="0.25">
      <c r="A12692" s="2"/>
      <c r="B12692" s="2"/>
      <c r="C12692" s="2"/>
      <c r="E12692" s="2"/>
      <c r="G12692" s="2"/>
      <c r="H12692" s="6"/>
      <c r="I12692" s="9"/>
      <c r="J12692" s="9"/>
      <c r="K12692" s="9"/>
    </row>
    <row r="12693" spans="1:11" x14ac:dyDescent="0.25">
      <c r="A12693" s="2"/>
      <c r="B12693" s="2"/>
      <c r="C12693" s="2"/>
      <c r="E12693" s="2"/>
      <c r="G12693" s="2"/>
      <c r="H12693" s="6"/>
      <c r="I12693" s="9"/>
      <c r="J12693" s="9"/>
      <c r="K12693" s="9"/>
    </row>
    <row r="12694" spans="1:11" x14ac:dyDescent="0.25">
      <c r="A12694" s="2"/>
      <c r="B12694" s="2"/>
      <c r="C12694" s="2"/>
      <c r="E12694" s="2"/>
      <c r="G12694" s="2"/>
      <c r="H12694" s="6"/>
      <c r="I12694" s="9"/>
      <c r="J12694" s="9"/>
      <c r="K12694" s="9"/>
    </row>
    <row r="12695" spans="1:11" x14ac:dyDescent="0.25">
      <c r="A12695" s="2"/>
      <c r="B12695" s="2"/>
      <c r="C12695" s="2"/>
      <c r="E12695" s="2"/>
      <c r="G12695" s="2"/>
      <c r="H12695" s="6"/>
      <c r="I12695" s="9"/>
      <c r="J12695" s="9"/>
      <c r="K12695" s="9"/>
    </row>
    <row r="12696" spans="1:11" x14ac:dyDescent="0.25">
      <c r="A12696" s="2"/>
      <c r="B12696" s="2"/>
      <c r="C12696" s="2"/>
      <c r="E12696" s="2"/>
      <c r="G12696" s="2"/>
      <c r="H12696" s="6"/>
      <c r="I12696" s="9"/>
      <c r="J12696" s="9"/>
      <c r="K12696" s="9"/>
    </row>
    <row r="12697" spans="1:11" x14ac:dyDescent="0.25">
      <c r="A12697" s="2"/>
      <c r="B12697" s="2"/>
      <c r="C12697" s="2"/>
      <c r="E12697" s="2"/>
      <c r="G12697" s="2"/>
      <c r="H12697" s="6"/>
      <c r="I12697" s="9"/>
      <c r="J12697" s="9"/>
      <c r="K12697" s="9"/>
    </row>
    <row r="12698" spans="1:11" x14ac:dyDescent="0.25">
      <c r="A12698" s="2"/>
      <c r="B12698" s="2"/>
      <c r="C12698" s="2"/>
      <c r="E12698" s="2"/>
      <c r="G12698" s="2"/>
      <c r="H12698" s="6"/>
      <c r="I12698" s="9"/>
      <c r="J12698" s="9"/>
      <c r="K12698" s="9"/>
    </row>
    <row r="12699" spans="1:11" x14ac:dyDescent="0.25">
      <c r="A12699" s="2"/>
      <c r="B12699" s="2"/>
      <c r="C12699" s="2"/>
      <c r="E12699" s="2"/>
      <c r="G12699" s="2"/>
      <c r="H12699" s="6"/>
      <c r="I12699" s="9"/>
      <c r="J12699" s="9"/>
      <c r="K12699" s="9"/>
    </row>
    <row r="12700" spans="1:11" x14ac:dyDescent="0.25">
      <c r="A12700" s="2"/>
      <c r="B12700" s="2"/>
      <c r="C12700" s="2"/>
      <c r="E12700" s="2"/>
      <c r="G12700" s="2"/>
      <c r="H12700" s="6"/>
      <c r="I12700" s="9"/>
      <c r="J12700" s="9"/>
      <c r="K12700" s="9"/>
    </row>
    <row r="12701" spans="1:11" x14ac:dyDescent="0.25">
      <c r="A12701" s="2"/>
      <c r="B12701" s="2"/>
      <c r="C12701" s="2"/>
      <c r="E12701" s="2"/>
      <c r="G12701" s="2"/>
      <c r="H12701" s="6"/>
      <c r="I12701" s="9"/>
      <c r="J12701" s="9"/>
      <c r="K12701" s="9"/>
    </row>
    <row r="12702" spans="1:11" x14ac:dyDescent="0.25">
      <c r="A12702" s="2"/>
      <c r="B12702" s="2"/>
      <c r="C12702" s="2"/>
      <c r="E12702" s="2"/>
      <c r="G12702" s="2"/>
      <c r="H12702" s="6"/>
      <c r="I12702" s="9"/>
      <c r="J12702" s="9"/>
      <c r="K12702" s="9"/>
    </row>
    <row r="12703" spans="1:11" x14ac:dyDescent="0.25">
      <c r="A12703" s="2"/>
      <c r="B12703" s="2"/>
      <c r="C12703" s="2"/>
      <c r="E12703" s="2"/>
      <c r="G12703" s="2"/>
      <c r="H12703" s="6"/>
      <c r="I12703" s="9"/>
      <c r="J12703" s="9"/>
      <c r="K12703" s="9"/>
    </row>
    <row r="12704" spans="1:11" x14ac:dyDescent="0.25">
      <c r="A12704" s="2"/>
      <c r="B12704" s="2"/>
      <c r="C12704" s="2"/>
      <c r="E12704" s="2"/>
      <c r="G12704" s="2"/>
      <c r="H12704" s="6"/>
      <c r="I12704" s="9"/>
      <c r="J12704" s="9"/>
      <c r="K12704" s="9"/>
    </row>
    <row r="12705" spans="1:11" x14ac:dyDescent="0.25">
      <c r="A12705" s="2"/>
      <c r="B12705" s="2"/>
      <c r="C12705" s="2"/>
      <c r="E12705" s="2"/>
      <c r="G12705" s="2"/>
      <c r="H12705" s="6"/>
      <c r="I12705" s="9"/>
      <c r="J12705" s="9"/>
      <c r="K12705" s="9"/>
    </row>
    <row r="12706" spans="1:11" x14ac:dyDescent="0.25">
      <c r="A12706" s="2"/>
      <c r="B12706" s="2"/>
      <c r="C12706" s="2"/>
      <c r="E12706" s="2"/>
      <c r="G12706" s="2"/>
      <c r="H12706" s="6"/>
      <c r="I12706" s="9"/>
      <c r="J12706" s="9"/>
      <c r="K12706" s="9"/>
    </row>
    <row r="12707" spans="1:11" x14ac:dyDescent="0.25">
      <c r="A12707" s="2"/>
      <c r="B12707" s="2"/>
      <c r="C12707" s="2"/>
      <c r="E12707" s="2"/>
      <c r="G12707" s="2"/>
      <c r="H12707" s="6"/>
      <c r="I12707" s="9"/>
      <c r="J12707" s="9"/>
      <c r="K12707" s="9"/>
    </row>
    <row r="12708" spans="1:11" x14ac:dyDescent="0.25">
      <c r="A12708" s="2"/>
      <c r="B12708" s="2"/>
      <c r="C12708" s="2"/>
      <c r="E12708" s="2"/>
      <c r="G12708" s="2"/>
      <c r="H12708" s="6"/>
      <c r="I12708" s="9"/>
      <c r="J12708" s="9"/>
      <c r="K12708" s="9"/>
    </row>
    <row r="12709" spans="1:11" x14ac:dyDescent="0.25">
      <c r="A12709" s="2"/>
      <c r="B12709" s="2"/>
      <c r="C12709" s="2"/>
      <c r="E12709" s="2"/>
      <c r="G12709" s="2"/>
      <c r="H12709" s="6"/>
      <c r="I12709" s="9"/>
      <c r="J12709" s="9"/>
      <c r="K12709" s="9"/>
    </row>
    <row r="12710" spans="1:11" x14ac:dyDescent="0.25">
      <c r="A12710" s="2"/>
      <c r="B12710" s="2"/>
      <c r="C12710" s="2"/>
      <c r="E12710" s="2"/>
      <c r="G12710" s="2"/>
      <c r="H12710" s="6"/>
      <c r="I12710" s="9"/>
      <c r="J12710" s="9"/>
      <c r="K12710" s="9"/>
    </row>
    <row r="12711" spans="1:11" x14ac:dyDescent="0.25">
      <c r="A12711" s="2"/>
      <c r="B12711" s="2"/>
      <c r="C12711" s="2"/>
      <c r="E12711" s="2"/>
      <c r="G12711" s="2"/>
      <c r="H12711" s="6"/>
      <c r="I12711" s="9"/>
      <c r="J12711" s="9"/>
      <c r="K12711" s="9"/>
    </row>
    <row r="12712" spans="1:11" x14ac:dyDescent="0.25">
      <c r="A12712" s="2"/>
      <c r="B12712" s="2"/>
      <c r="C12712" s="2"/>
      <c r="E12712" s="2"/>
      <c r="G12712" s="2"/>
      <c r="H12712" s="6"/>
      <c r="I12712" s="9"/>
      <c r="J12712" s="9"/>
      <c r="K12712" s="9"/>
    </row>
    <row r="12713" spans="1:11" x14ac:dyDescent="0.25">
      <c r="A12713" s="2"/>
      <c r="B12713" s="2"/>
      <c r="C12713" s="2"/>
      <c r="E12713" s="2"/>
      <c r="G12713" s="2"/>
      <c r="H12713" s="6"/>
      <c r="I12713" s="9"/>
      <c r="J12713" s="9"/>
      <c r="K12713" s="9"/>
    </row>
    <row r="12714" spans="1:11" x14ac:dyDescent="0.25">
      <c r="A12714" s="2"/>
      <c r="B12714" s="2"/>
      <c r="C12714" s="2"/>
      <c r="E12714" s="2"/>
      <c r="G12714" s="2"/>
      <c r="H12714" s="6"/>
      <c r="I12714" s="9"/>
      <c r="J12714" s="9"/>
      <c r="K12714" s="9"/>
    </row>
    <row r="12715" spans="1:11" x14ac:dyDescent="0.25">
      <c r="A12715" s="2"/>
      <c r="B12715" s="2"/>
      <c r="C12715" s="2"/>
      <c r="E12715" s="2"/>
      <c r="G12715" s="2"/>
      <c r="H12715" s="6"/>
      <c r="I12715" s="9"/>
      <c r="J12715" s="9"/>
      <c r="K12715" s="9"/>
    </row>
    <row r="12716" spans="1:11" x14ac:dyDescent="0.25">
      <c r="A12716" s="2"/>
      <c r="B12716" s="2"/>
      <c r="C12716" s="2"/>
      <c r="E12716" s="2"/>
      <c r="G12716" s="2"/>
      <c r="H12716" s="6"/>
      <c r="I12716" s="9"/>
      <c r="J12716" s="9"/>
      <c r="K12716" s="9"/>
    </row>
    <row r="12717" spans="1:11" x14ac:dyDescent="0.25">
      <c r="A12717" s="2"/>
      <c r="B12717" s="2"/>
      <c r="C12717" s="2"/>
      <c r="E12717" s="2"/>
      <c r="G12717" s="2"/>
      <c r="H12717" s="6"/>
      <c r="I12717" s="9"/>
      <c r="J12717" s="9"/>
      <c r="K12717" s="9"/>
    </row>
    <row r="12718" spans="1:11" x14ac:dyDescent="0.25">
      <c r="A12718" s="2"/>
      <c r="B12718" s="2"/>
      <c r="C12718" s="2"/>
      <c r="E12718" s="2"/>
      <c r="G12718" s="2"/>
      <c r="H12718" s="6"/>
      <c r="I12718" s="9"/>
      <c r="J12718" s="9"/>
      <c r="K12718" s="9"/>
    </row>
    <row r="12719" spans="1:11" x14ac:dyDescent="0.25">
      <c r="A12719" s="2"/>
      <c r="B12719" s="2"/>
      <c r="C12719" s="2"/>
      <c r="E12719" s="2"/>
      <c r="G12719" s="2"/>
      <c r="H12719" s="6"/>
      <c r="I12719" s="9"/>
      <c r="J12719" s="9"/>
      <c r="K12719" s="9"/>
    </row>
    <row r="12720" spans="1:11" x14ac:dyDescent="0.25">
      <c r="A12720" s="2"/>
      <c r="B12720" s="2"/>
      <c r="C12720" s="2"/>
      <c r="E12720" s="2"/>
      <c r="G12720" s="2"/>
      <c r="H12720" s="6"/>
      <c r="I12720" s="9"/>
      <c r="J12720" s="9"/>
      <c r="K12720" s="9"/>
    </row>
    <row r="12721" spans="1:11" x14ac:dyDescent="0.25">
      <c r="A12721" s="2"/>
      <c r="B12721" s="2"/>
      <c r="C12721" s="2"/>
      <c r="E12721" s="2"/>
      <c r="G12721" s="2"/>
      <c r="H12721" s="6"/>
      <c r="I12721" s="9"/>
      <c r="J12721" s="9"/>
      <c r="K12721" s="9"/>
    </row>
    <row r="12722" spans="1:11" x14ac:dyDescent="0.25">
      <c r="A12722" s="2"/>
      <c r="B12722" s="2"/>
      <c r="C12722" s="2"/>
      <c r="E12722" s="2"/>
      <c r="G12722" s="2"/>
      <c r="H12722" s="6"/>
      <c r="I12722" s="9"/>
      <c r="J12722" s="9"/>
      <c r="K12722" s="9"/>
    </row>
    <row r="12723" spans="1:11" x14ac:dyDescent="0.25">
      <c r="A12723" s="2"/>
      <c r="B12723" s="2"/>
      <c r="C12723" s="2"/>
      <c r="E12723" s="2"/>
      <c r="G12723" s="2"/>
      <c r="H12723" s="6"/>
      <c r="I12723" s="9"/>
      <c r="J12723" s="9"/>
      <c r="K12723" s="9"/>
    </row>
    <row r="12724" spans="1:11" x14ac:dyDescent="0.25">
      <c r="A12724" s="2"/>
      <c r="B12724" s="2"/>
      <c r="C12724" s="2"/>
      <c r="E12724" s="2"/>
      <c r="G12724" s="2"/>
      <c r="H12724" s="6"/>
      <c r="I12724" s="9"/>
      <c r="J12724" s="9"/>
      <c r="K12724" s="9"/>
    </row>
    <row r="12725" spans="1:11" x14ac:dyDescent="0.25">
      <c r="A12725" s="2"/>
      <c r="B12725" s="2"/>
      <c r="C12725" s="2"/>
      <c r="E12725" s="2"/>
      <c r="G12725" s="2"/>
      <c r="H12725" s="6"/>
      <c r="I12725" s="9"/>
      <c r="J12725" s="9"/>
      <c r="K12725" s="9"/>
    </row>
    <row r="12726" spans="1:11" x14ac:dyDescent="0.25">
      <c r="A12726" s="2"/>
      <c r="B12726" s="2"/>
      <c r="C12726" s="2"/>
      <c r="E12726" s="2"/>
      <c r="G12726" s="2"/>
      <c r="H12726" s="6"/>
      <c r="I12726" s="9"/>
      <c r="J12726" s="9"/>
      <c r="K12726" s="9"/>
    </row>
    <row r="12727" spans="1:11" x14ac:dyDescent="0.25">
      <c r="A12727" s="2"/>
      <c r="B12727" s="2"/>
      <c r="C12727" s="2"/>
      <c r="E12727" s="2"/>
      <c r="G12727" s="2"/>
      <c r="H12727" s="6"/>
      <c r="I12727" s="9"/>
      <c r="J12727" s="9"/>
      <c r="K12727" s="9"/>
    </row>
    <row r="12728" spans="1:11" x14ac:dyDescent="0.25">
      <c r="A12728" s="2"/>
      <c r="B12728" s="2"/>
      <c r="C12728" s="2"/>
      <c r="E12728" s="2"/>
      <c r="G12728" s="2"/>
      <c r="H12728" s="6"/>
      <c r="I12728" s="9"/>
      <c r="J12728" s="9"/>
      <c r="K12728" s="9"/>
    </row>
    <row r="12729" spans="1:11" x14ac:dyDescent="0.25">
      <c r="A12729" s="2"/>
      <c r="B12729" s="2"/>
      <c r="C12729" s="2"/>
      <c r="E12729" s="2"/>
      <c r="G12729" s="2"/>
      <c r="H12729" s="6"/>
      <c r="I12729" s="9"/>
      <c r="J12729" s="9"/>
      <c r="K12729" s="9"/>
    </row>
    <row r="12730" spans="1:11" x14ac:dyDescent="0.25">
      <c r="A12730" s="2"/>
      <c r="B12730" s="2"/>
      <c r="C12730" s="2"/>
      <c r="E12730" s="2"/>
      <c r="G12730" s="2"/>
      <c r="H12730" s="6"/>
      <c r="I12730" s="9"/>
      <c r="J12730" s="9"/>
      <c r="K12730" s="9"/>
    </row>
    <row r="12731" spans="1:11" x14ac:dyDescent="0.25">
      <c r="A12731" s="2"/>
      <c r="B12731" s="2"/>
      <c r="C12731" s="2"/>
      <c r="E12731" s="2"/>
      <c r="G12731" s="2"/>
      <c r="H12731" s="6"/>
      <c r="I12731" s="9"/>
      <c r="J12731" s="9"/>
      <c r="K12731" s="9"/>
    </row>
    <row r="12732" spans="1:11" x14ac:dyDescent="0.25">
      <c r="A12732" s="2"/>
      <c r="B12732" s="2"/>
      <c r="C12732" s="2"/>
      <c r="E12732" s="2"/>
      <c r="G12732" s="2"/>
      <c r="H12732" s="6"/>
      <c r="I12732" s="9"/>
      <c r="J12732" s="9"/>
      <c r="K12732" s="9"/>
    </row>
    <row r="12733" spans="1:11" x14ac:dyDescent="0.25">
      <c r="A12733" s="2"/>
      <c r="B12733" s="2"/>
      <c r="C12733" s="2"/>
      <c r="E12733" s="2"/>
      <c r="G12733" s="2"/>
      <c r="H12733" s="6"/>
      <c r="I12733" s="9"/>
      <c r="J12733" s="9"/>
      <c r="K12733" s="9"/>
    </row>
    <row r="12734" spans="1:11" x14ac:dyDescent="0.25">
      <c r="A12734" s="2"/>
      <c r="B12734" s="2"/>
      <c r="C12734" s="2"/>
      <c r="E12734" s="2"/>
      <c r="G12734" s="2"/>
      <c r="H12734" s="6"/>
      <c r="I12734" s="9"/>
      <c r="J12734" s="9"/>
      <c r="K12734" s="9"/>
    </row>
    <row r="12735" spans="1:11" x14ac:dyDescent="0.25">
      <c r="A12735" s="2"/>
      <c r="B12735" s="2"/>
      <c r="C12735" s="2"/>
      <c r="E12735" s="2"/>
      <c r="G12735" s="2"/>
      <c r="H12735" s="6"/>
      <c r="I12735" s="9"/>
      <c r="J12735" s="9"/>
      <c r="K12735" s="9"/>
    </row>
    <row r="12736" spans="1:11" x14ac:dyDescent="0.25">
      <c r="A12736" s="2"/>
      <c r="B12736" s="2"/>
      <c r="C12736" s="2"/>
      <c r="E12736" s="2"/>
      <c r="G12736" s="2"/>
      <c r="H12736" s="6"/>
      <c r="I12736" s="9"/>
      <c r="J12736" s="9"/>
      <c r="K12736" s="9"/>
    </row>
    <row r="12737" spans="1:11" x14ac:dyDescent="0.25">
      <c r="A12737" s="2"/>
      <c r="B12737" s="2"/>
      <c r="C12737" s="2"/>
      <c r="E12737" s="2"/>
      <c r="G12737" s="2"/>
      <c r="H12737" s="6"/>
      <c r="I12737" s="9"/>
      <c r="J12737" s="9"/>
      <c r="K12737" s="9"/>
    </row>
    <row r="12738" spans="1:11" x14ac:dyDescent="0.25">
      <c r="A12738" s="2"/>
      <c r="B12738" s="2"/>
      <c r="C12738" s="2"/>
      <c r="E12738" s="2"/>
      <c r="G12738" s="2"/>
      <c r="H12738" s="6"/>
      <c r="I12738" s="9"/>
      <c r="J12738" s="9"/>
      <c r="K12738" s="9"/>
    </row>
    <row r="12739" spans="1:11" x14ac:dyDescent="0.25">
      <c r="A12739" s="2"/>
      <c r="B12739" s="2"/>
      <c r="C12739" s="2"/>
      <c r="E12739" s="2"/>
      <c r="G12739" s="2"/>
      <c r="H12739" s="6"/>
      <c r="I12739" s="9"/>
      <c r="J12739" s="9"/>
      <c r="K12739" s="9"/>
    </row>
    <row r="12740" spans="1:11" x14ac:dyDescent="0.25">
      <c r="A12740" s="2"/>
      <c r="B12740" s="2"/>
      <c r="C12740" s="2"/>
      <c r="E12740" s="2"/>
      <c r="G12740" s="2"/>
      <c r="H12740" s="6"/>
      <c r="I12740" s="9"/>
      <c r="J12740" s="9"/>
      <c r="K12740" s="9"/>
    </row>
    <row r="12741" spans="1:11" x14ac:dyDescent="0.25">
      <c r="A12741" s="2"/>
      <c r="B12741" s="2"/>
      <c r="C12741" s="2"/>
      <c r="E12741" s="2"/>
      <c r="G12741" s="2"/>
      <c r="H12741" s="6"/>
      <c r="I12741" s="9"/>
      <c r="J12741" s="9"/>
      <c r="K12741" s="9"/>
    </row>
    <row r="12742" spans="1:11" x14ac:dyDescent="0.25">
      <c r="A12742" s="2"/>
      <c r="B12742" s="2"/>
      <c r="C12742" s="2"/>
      <c r="E12742" s="2"/>
      <c r="G12742" s="2"/>
      <c r="H12742" s="6"/>
      <c r="I12742" s="9"/>
      <c r="J12742" s="9"/>
      <c r="K12742" s="9"/>
    </row>
    <row r="12743" spans="1:11" x14ac:dyDescent="0.25">
      <c r="A12743" s="2"/>
      <c r="B12743" s="2"/>
      <c r="C12743" s="2"/>
      <c r="E12743" s="2"/>
      <c r="G12743" s="2"/>
      <c r="H12743" s="6"/>
      <c r="I12743" s="9"/>
      <c r="J12743" s="9"/>
      <c r="K12743" s="9"/>
    </row>
    <row r="12744" spans="1:11" x14ac:dyDescent="0.25">
      <c r="A12744" s="2"/>
      <c r="B12744" s="2"/>
      <c r="C12744" s="2"/>
      <c r="E12744" s="2"/>
      <c r="G12744" s="2"/>
      <c r="H12744" s="6"/>
      <c r="I12744" s="9"/>
      <c r="J12744" s="9"/>
      <c r="K12744" s="9"/>
    </row>
    <row r="12745" spans="1:11" x14ac:dyDescent="0.25">
      <c r="A12745" s="2"/>
      <c r="B12745" s="2"/>
      <c r="C12745" s="2"/>
      <c r="E12745" s="2"/>
      <c r="G12745" s="2"/>
      <c r="H12745" s="6"/>
      <c r="I12745" s="9"/>
      <c r="J12745" s="9"/>
      <c r="K12745" s="9"/>
    </row>
    <row r="12746" spans="1:11" x14ac:dyDescent="0.25">
      <c r="A12746" s="2"/>
      <c r="B12746" s="2"/>
      <c r="C12746" s="2"/>
      <c r="E12746" s="2"/>
      <c r="G12746" s="2"/>
      <c r="H12746" s="6"/>
      <c r="I12746" s="9"/>
      <c r="J12746" s="9"/>
      <c r="K12746" s="9"/>
    </row>
    <row r="12747" spans="1:11" x14ac:dyDescent="0.25">
      <c r="A12747" s="2"/>
      <c r="B12747" s="2"/>
      <c r="C12747" s="2"/>
      <c r="E12747" s="2"/>
      <c r="G12747" s="2"/>
      <c r="H12747" s="6"/>
      <c r="I12747" s="9"/>
      <c r="J12747" s="9"/>
      <c r="K12747" s="9"/>
    </row>
    <row r="12748" spans="1:11" x14ac:dyDescent="0.25">
      <c r="A12748" s="2"/>
      <c r="B12748" s="2"/>
      <c r="C12748" s="2"/>
      <c r="E12748" s="2"/>
      <c r="G12748" s="2"/>
      <c r="H12748" s="6"/>
      <c r="I12748" s="9"/>
      <c r="J12748" s="9"/>
      <c r="K12748" s="9"/>
    </row>
    <row r="12749" spans="1:11" x14ac:dyDescent="0.25">
      <c r="A12749" s="2"/>
      <c r="B12749" s="2"/>
      <c r="C12749" s="2"/>
      <c r="E12749" s="2"/>
      <c r="G12749" s="2"/>
      <c r="H12749" s="6"/>
      <c r="I12749" s="9"/>
      <c r="J12749" s="9"/>
      <c r="K12749" s="9"/>
    </row>
    <row r="12750" spans="1:11" x14ac:dyDescent="0.25">
      <c r="A12750" s="2"/>
      <c r="B12750" s="2"/>
      <c r="C12750" s="2"/>
      <c r="E12750" s="2"/>
      <c r="G12750" s="2"/>
      <c r="H12750" s="6"/>
      <c r="I12750" s="9"/>
      <c r="J12750" s="9"/>
      <c r="K12750" s="9"/>
    </row>
    <row r="12751" spans="1:11" x14ac:dyDescent="0.25">
      <c r="A12751" s="2"/>
      <c r="B12751" s="2"/>
      <c r="C12751" s="2"/>
      <c r="E12751" s="2"/>
      <c r="G12751" s="2"/>
      <c r="H12751" s="6"/>
      <c r="I12751" s="9"/>
      <c r="J12751" s="9"/>
      <c r="K12751" s="9"/>
    </row>
    <row r="12752" spans="1:11" x14ac:dyDescent="0.25">
      <c r="A12752" s="2"/>
      <c r="B12752" s="2"/>
      <c r="C12752" s="2"/>
      <c r="E12752" s="2"/>
      <c r="G12752" s="2"/>
      <c r="H12752" s="6"/>
      <c r="I12752" s="9"/>
      <c r="J12752" s="9"/>
      <c r="K12752" s="9"/>
    </row>
    <row r="12753" spans="1:11" x14ac:dyDescent="0.25">
      <c r="A12753" s="2"/>
      <c r="B12753" s="2"/>
      <c r="C12753" s="2"/>
      <c r="E12753" s="2"/>
      <c r="G12753" s="2"/>
      <c r="H12753" s="6"/>
      <c r="I12753" s="9"/>
      <c r="J12753" s="9"/>
      <c r="K12753" s="9"/>
    </row>
    <row r="12754" spans="1:11" x14ac:dyDescent="0.25">
      <c r="A12754" s="2"/>
      <c r="B12754" s="2"/>
      <c r="C12754" s="2"/>
      <c r="E12754" s="2"/>
      <c r="G12754" s="2"/>
      <c r="H12754" s="6"/>
      <c r="I12754" s="9"/>
      <c r="J12754" s="9"/>
      <c r="K12754" s="9"/>
    </row>
    <row r="12755" spans="1:11" x14ac:dyDescent="0.25">
      <c r="A12755" s="2"/>
      <c r="B12755" s="2"/>
      <c r="C12755" s="2"/>
      <c r="E12755" s="2"/>
      <c r="G12755" s="2"/>
      <c r="H12755" s="6"/>
      <c r="I12755" s="9"/>
      <c r="J12755" s="9"/>
      <c r="K12755" s="9"/>
    </row>
    <row r="12756" spans="1:11" x14ac:dyDescent="0.25">
      <c r="A12756" s="2"/>
      <c r="B12756" s="2"/>
      <c r="C12756" s="2"/>
      <c r="E12756" s="2"/>
      <c r="G12756" s="2"/>
      <c r="H12756" s="6"/>
      <c r="I12756" s="9"/>
      <c r="J12756" s="9"/>
      <c r="K12756" s="9"/>
    </row>
    <row r="12757" spans="1:11" x14ac:dyDescent="0.25">
      <c r="A12757" s="2"/>
      <c r="B12757" s="2"/>
      <c r="C12757" s="2"/>
      <c r="E12757" s="2"/>
      <c r="G12757" s="2"/>
      <c r="H12757" s="6"/>
      <c r="I12757" s="9"/>
      <c r="J12757" s="9"/>
      <c r="K12757" s="9"/>
    </row>
    <row r="12758" spans="1:11" x14ac:dyDescent="0.25">
      <c r="A12758" s="2"/>
      <c r="B12758" s="2"/>
      <c r="C12758" s="2"/>
      <c r="E12758" s="2"/>
      <c r="G12758" s="2"/>
      <c r="H12758" s="6"/>
      <c r="I12758" s="9"/>
      <c r="J12758" s="9"/>
      <c r="K12758" s="9"/>
    </row>
    <row r="12759" spans="1:11" x14ac:dyDescent="0.25">
      <c r="A12759" s="2"/>
      <c r="B12759" s="2"/>
      <c r="C12759" s="2"/>
      <c r="E12759" s="2"/>
      <c r="G12759" s="2"/>
      <c r="H12759" s="6"/>
      <c r="I12759" s="9"/>
      <c r="J12759" s="9"/>
      <c r="K12759" s="9"/>
    </row>
    <row r="12760" spans="1:11" x14ac:dyDescent="0.25">
      <c r="A12760" s="2"/>
      <c r="B12760" s="2"/>
      <c r="C12760" s="2"/>
      <c r="E12760" s="2"/>
      <c r="G12760" s="2"/>
      <c r="H12760" s="6"/>
      <c r="I12760" s="9"/>
      <c r="J12760" s="9"/>
      <c r="K12760" s="9"/>
    </row>
    <row r="12761" spans="1:11" x14ac:dyDescent="0.25">
      <c r="A12761" s="2"/>
      <c r="B12761" s="2"/>
      <c r="C12761" s="2"/>
      <c r="E12761" s="2"/>
      <c r="G12761" s="2"/>
      <c r="H12761" s="6"/>
      <c r="I12761" s="9"/>
      <c r="J12761" s="9"/>
      <c r="K12761" s="9"/>
    </row>
    <row r="12762" spans="1:11" x14ac:dyDescent="0.25">
      <c r="A12762" s="2"/>
      <c r="B12762" s="2"/>
      <c r="C12762" s="2"/>
      <c r="E12762" s="2"/>
      <c r="G12762" s="2"/>
      <c r="H12762" s="6"/>
      <c r="I12762" s="9"/>
      <c r="J12762" s="9"/>
      <c r="K12762" s="9"/>
    </row>
    <row r="12763" spans="1:11" x14ac:dyDescent="0.25">
      <c r="A12763" s="2"/>
      <c r="B12763" s="2"/>
      <c r="C12763" s="2"/>
      <c r="E12763" s="2"/>
      <c r="G12763" s="2"/>
      <c r="H12763" s="6"/>
      <c r="I12763" s="9"/>
      <c r="J12763" s="9"/>
      <c r="K12763" s="9"/>
    </row>
    <row r="12764" spans="1:11" x14ac:dyDescent="0.25">
      <c r="A12764" s="2"/>
      <c r="B12764" s="2"/>
      <c r="C12764" s="2"/>
      <c r="E12764" s="2"/>
      <c r="G12764" s="2"/>
      <c r="H12764" s="6"/>
      <c r="I12764" s="9"/>
      <c r="J12764" s="9"/>
      <c r="K12764" s="9"/>
    </row>
    <row r="12765" spans="1:11" x14ac:dyDescent="0.25">
      <c r="A12765" s="2"/>
      <c r="B12765" s="2"/>
      <c r="C12765" s="2"/>
      <c r="E12765" s="2"/>
      <c r="G12765" s="2"/>
      <c r="H12765" s="6"/>
      <c r="I12765" s="9"/>
      <c r="J12765" s="9"/>
      <c r="K12765" s="9"/>
    </row>
    <row r="12766" spans="1:11" x14ac:dyDescent="0.25">
      <c r="A12766" s="2"/>
      <c r="B12766" s="2"/>
      <c r="C12766" s="2"/>
      <c r="E12766" s="2"/>
      <c r="G12766" s="2"/>
      <c r="H12766" s="6"/>
      <c r="I12766" s="9"/>
      <c r="J12766" s="9"/>
      <c r="K12766" s="9"/>
    </row>
    <row r="12767" spans="1:11" x14ac:dyDescent="0.25">
      <c r="A12767" s="2"/>
      <c r="B12767" s="2"/>
      <c r="C12767" s="2"/>
      <c r="E12767" s="2"/>
      <c r="G12767" s="2"/>
      <c r="H12767" s="6"/>
      <c r="I12767" s="9"/>
      <c r="J12767" s="9"/>
      <c r="K12767" s="9"/>
    </row>
    <row r="12768" spans="1:11" x14ac:dyDescent="0.25">
      <c r="A12768" s="2"/>
      <c r="B12768" s="2"/>
      <c r="C12768" s="2"/>
      <c r="E12768" s="2"/>
      <c r="G12768" s="2"/>
      <c r="H12768" s="6"/>
      <c r="I12768" s="9"/>
      <c r="J12768" s="9"/>
      <c r="K12768" s="9"/>
    </row>
    <row r="12769" spans="1:11" x14ac:dyDescent="0.25">
      <c r="A12769" s="2"/>
      <c r="B12769" s="2"/>
      <c r="C12769" s="2"/>
      <c r="E12769" s="2"/>
      <c r="G12769" s="2"/>
      <c r="H12769" s="6"/>
      <c r="I12769" s="9"/>
      <c r="J12769" s="9"/>
      <c r="K12769" s="9"/>
    </row>
    <row r="12770" spans="1:11" x14ac:dyDescent="0.25">
      <c r="A12770" s="2"/>
      <c r="B12770" s="2"/>
      <c r="C12770" s="2"/>
      <c r="E12770" s="2"/>
      <c r="G12770" s="2"/>
      <c r="H12770" s="6"/>
      <c r="I12770" s="9"/>
      <c r="J12770" s="9"/>
      <c r="K12770" s="9"/>
    </row>
    <row r="12771" spans="1:11" x14ac:dyDescent="0.25">
      <c r="A12771" s="2"/>
      <c r="B12771" s="2"/>
      <c r="C12771" s="2"/>
      <c r="E12771" s="2"/>
      <c r="G12771" s="2"/>
      <c r="H12771" s="6"/>
      <c r="I12771" s="9"/>
      <c r="J12771" s="9"/>
      <c r="K12771" s="9"/>
    </row>
    <row r="12772" spans="1:11" x14ac:dyDescent="0.25">
      <c r="A12772" s="2"/>
      <c r="B12772" s="2"/>
      <c r="C12772" s="2"/>
      <c r="E12772" s="2"/>
      <c r="G12772" s="2"/>
      <c r="H12772" s="6"/>
      <c r="I12772" s="9"/>
      <c r="J12772" s="9"/>
      <c r="K12772" s="9"/>
    </row>
    <row r="12773" spans="1:11" x14ac:dyDescent="0.25">
      <c r="A12773" s="2"/>
      <c r="B12773" s="2"/>
      <c r="C12773" s="2"/>
      <c r="E12773" s="2"/>
      <c r="G12773" s="2"/>
      <c r="H12773" s="6"/>
      <c r="I12773" s="9"/>
      <c r="J12773" s="9"/>
      <c r="K12773" s="9"/>
    </row>
    <row r="12774" spans="1:11" x14ac:dyDescent="0.25">
      <c r="A12774" s="2"/>
      <c r="B12774" s="2"/>
      <c r="C12774" s="2"/>
      <c r="E12774" s="2"/>
      <c r="G12774" s="2"/>
      <c r="H12774" s="6"/>
      <c r="I12774" s="9"/>
      <c r="J12774" s="9"/>
      <c r="K12774" s="9"/>
    </row>
    <row r="12775" spans="1:11" x14ac:dyDescent="0.25">
      <c r="A12775" s="2"/>
      <c r="B12775" s="2"/>
      <c r="C12775" s="2"/>
      <c r="E12775" s="2"/>
      <c r="G12775" s="2"/>
      <c r="H12775" s="6"/>
      <c r="I12775" s="9"/>
      <c r="J12775" s="9"/>
      <c r="K12775" s="9"/>
    </row>
    <row r="12776" spans="1:11" x14ac:dyDescent="0.25">
      <c r="A12776" s="2"/>
      <c r="B12776" s="2"/>
      <c r="C12776" s="2"/>
      <c r="E12776" s="2"/>
      <c r="G12776" s="2"/>
      <c r="H12776" s="6"/>
      <c r="I12776" s="9"/>
      <c r="J12776" s="9"/>
      <c r="K12776" s="9"/>
    </row>
    <row r="12777" spans="1:11" x14ac:dyDescent="0.25">
      <c r="A12777" s="2"/>
      <c r="B12777" s="2"/>
      <c r="C12777" s="2"/>
      <c r="E12777" s="2"/>
      <c r="G12777" s="2"/>
      <c r="H12777" s="6"/>
      <c r="I12777" s="9"/>
      <c r="J12777" s="9"/>
      <c r="K12777" s="9"/>
    </row>
    <row r="12778" spans="1:11" x14ac:dyDescent="0.25">
      <c r="A12778" s="2"/>
      <c r="B12778" s="2"/>
      <c r="C12778" s="2"/>
      <c r="E12778" s="2"/>
      <c r="G12778" s="2"/>
      <c r="H12778" s="6"/>
      <c r="I12778" s="9"/>
      <c r="J12778" s="9"/>
      <c r="K12778" s="9"/>
    </row>
    <row r="12779" spans="1:11" x14ac:dyDescent="0.25">
      <c r="A12779" s="2"/>
      <c r="B12779" s="2"/>
      <c r="C12779" s="2"/>
      <c r="E12779" s="2"/>
      <c r="G12779" s="2"/>
      <c r="H12779" s="6"/>
      <c r="I12779" s="9"/>
      <c r="J12779" s="9"/>
      <c r="K12779" s="9"/>
    </row>
    <row r="12780" spans="1:11" x14ac:dyDescent="0.25">
      <c r="A12780" s="2"/>
      <c r="B12780" s="2"/>
      <c r="C12780" s="2"/>
      <c r="E12780" s="2"/>
      <c r="G12780" s="2"/>
      <c r="H12780" s="6"/>
      <c r="I12780" s="9"/>
      <c r="J12780" s="9"/>
      <c r="K12780" s="9"/>
    </row>
    <row r="12781" spans="1:11" x14ac:dyDescent="0.25">
      <c r="A12781" s="2"/>
      <c r="B12781" s="2"/>
      <c r="C12781" s="2"/>
      <c r="E12781" s="2"/>
      <c r="G12781" s="2"/>
      <c r="H12781" s="6"/>
      <c r="I12781" s="9"/>
      <c r="J12781" s="9"/>
      <c r="K12781" s="9"/>
    </row>
    <row r="12782" spans="1:11" x14ac:dyDescent="0.25">
      <c r="A12782" s="2"/>
      <c r="B12782" s="2"/>
      <c r="C12782" s="2"/>
      <c r="E12782" s="2"/>
      <c r="G12782" s="2"/>
      <c r="H12782" s="6"/>
      <c r="I12782" s="9"/>
      <c r="J12782" s="9"/>
      <c r="K12782" s="9"/>
    </row>
    <row r="12783" spans="1:11" x14ac:dyDescent="0.25">
      <c r="A12783" s="2"/>
      <c r="B12783" s="2"/>
      <c r="C12783" s="2"/>
      <c r="E12783" s="2"/>
      <c r="G12783" s="2"/>
      <c r="H12783" s="6"/>
      <c r="I12783" s="9"/>
      <c r="J12783" s="9"/>
      <c r="K12783" s="9"/>
    </row>
    <row r="12784" spans="1:11" x14ac:dyDescent="0.25">
      <c r="A12784" s="2"/>
      <c r="B12784" s="2"/>
      <c r="C12784" s="2"/>
      <c r="E12784" s="2"/>
      <c r="G12784" s="2"/>
      <c r="H12784" s="6"/>
      <c r="I12784" s="9"/>
      <c r="J12784" s="9"/>
      <c r="K12784" s="9"/>
    </row>
    <row r="12785" spans="1:11" x14ac:dyDescent="0.25">
      <c r="A12785" s="2"/>
      <c r="B12785" s="2"/>
      <c r="C12785" s="2"/>
      <c r="E12785" s="2"/>
      <c r="G12785" s="2"/>
      <c r="H12785" s="6"/>
      <c r="I12785" s="9"/>
      <c r="J12785" s="9"/>
      <c r="K12785" s="9"/>
    </row>
    <row r="12786" spans="1:11" x14ac:dyDescent="0.25">
      <c r="A12786" s="2"/>
      <c r="B12786" s="2"/>
      <c r="C12786" s="2"/>
      <c r="E12786" s="2"/>
      <c r="G12786" s="2"/>
      <c r="H12786" s="6"/>
      <c r="I12786" s="9"/>
      <c r="J12786" s="9"/>
      <c r="K12786" s="9"/>
    </row>
    <row r="12787" spans="1:11" x14ac:dyDescent="0.25">
      <c r="A12787" s="2"/>
      <c r="B12787" s="2"/>
      <c r="C12787" s="2"/>
      <c r="E12787" s="2"/>
      <c r="G12787" s="2"/>
      <c r="H12787" s="6"/>
      <c r="I12787" s="9"/>
      <c r="J12787" s="9"/>
      <c r="K12787" s="9"/>
    </row>
    <row r="12788" spans="1:11" x14ac:dyDescent="0.25">
      <c r="A12788" s="2"/>
      <c r="B12788" s="2"/>
      <c r="C12788" s="2"/>
      <c r="E12788" s="2"/>
      <c r="G12788" s="2"/>
      <c r="H12788" s="6"/>
      <c r="I12788" s="9"/>
      <c r="J12788" s="9"/>
      <c r="K12788" s="9"/>
    </row>
    <row r="12789" spans="1:11" x14ac:dyDescent="0.25">
      <c r="A12789" s="2"/>
      <c r="B12789" s="2"/>
      <c r="C12789" s="2"/>
      <c r="E12789" s="2"/>
      <c r="G12789" s="2"/>
      <c r="H12789" s="6"/>
      <c r="I12789" s="9"/>
      <c r="J12789" s="9"/>
      <c r="K12789" s="9"/>
    </row>
    <row r="12790" spans="1:11" x14ac:dyDescent="0.25">
      <c r="A12790" s="2"/>
      <c r="B12790" s="2"/>
      <c r="C12790" s="2"/>
      <c r="E12790" s="2"/>
      <c r="G12790" s="2"/>
      <c r="H12790" s="6"/>
      <c r="I12790" s="9"/>
      <c r="J12790" s="9"/>
      <c r="K12790" s="9"/>
    </row>
    <row r="12791" spans="1:11" x14ac:dyDescent="0.25">
      <c r="A12791" s="2"/>
      <c r="B12791" s="2"/>
      <c r="C12791" s="2"/>
      <c r="E12791" s="2"/>
      <c r="G12791" s="2"/>
      <c r="H12791" s="6"/>
      <c r="I12791" s="9"/>
      <c r="J12791" s="9"/>
      <c r="K12791" s="9"/>
    </row>
    <row r="12792" spans="1:11" x14ac:dyDescent="0.25">
      <c r="A12792" s="2"/>
      <c r="B12792" s="2"/>
      <c r="C12792" s="2"/>
      <c r="E12792" s="2"/>
      <c r="G12792" s="2"/>
      <c r="H12792" s="6"/>
      <c r="I12792" s="9"/>
      <c r="J12792" s="9"/>
      <c r="K12792" s="9"/>
    </row>
    <row r="12793" spans="1:11" x14ac:dyDescent="0.25">
      <c r="A12793" s="2"/>
      <c r="B12793" s="2"/>
      <c r="C12793" s="2"/>
      <c r="E12793" s="2"/>
      <c r="G12793" s="2"/>
      <c r="H12793" s="6"/>
      <c r="I12793" s="9"/>
      <c r="J12793" s="9"/>
      <c r="K12793" s="9"/>
    </row>
    <row r="12794" spans="1:11" x14ac:dyDescent="0.25">
      <c r="A12794" s="2"/>
      <c r="B12794" s="2"/>
      <c r="C12794" s="2"/>
      <c r="E12794" s="2"/>
      <c r="G12794" s="2"/>
      <c r="H12794" s="6"/>
      <c r="I12794" s="9"/>
      <c r="J12794" s="9"/>
      <c r="K12794" s="9"/>
    </row>
    <row r="12795" spans="1:11" x14ac:dyDescent="0.25">
      <c r="A12795" s="2"/>
      <c r="B12795" s="2"/>
      <c r="C12795" s="2"/>
      <c r="E12795" s="2"/>
      <c r="G12795" s="2"/>
      <c r="H12795" s="6"/>
      <c r="I12795" s="9"/>
      <c r="J12795" s="9"/>
      <c r="K12795" s="9"/>
    </row>
    <row r="12796" spans="1:11" x14ac:dyDescent="0.25">
      <c r="A12796" s="2"/>
      <c r="B12796" s="2"/>
      <c r="C12796" s="2"/>
      <c r="E12796" s="2"/>
      <c r="G12796" s="2"/>
      <c r="H12796" s="6"/>
      <c r="I12796" s="9"/>
      <c r="J12796" s="9"/>
      <c r="K12796" s="9"/>
    </row>
    <row r="12797" spans="1:11" x14ac:dyDescent="0.25">
      <c r="A12797" s="2"/>
      <c r="B12797" s="2"/>
      <c r="C12797" s="2"/>
      <c r="E12797" s="2"/>
      <c r="G12797" s="2"/>
      <c r="H12797" s="6"/>
      <c r="I12797" s="9"/>
      <c r="J12797" s="9"/>
      <c r="K12797" s="9"/>
    </row>
    <row r="12798" spans="1:11" x14ac:dyDescent="0.25">
      <c r="A12798" s="2"/>
      <c r="B12798" s="2"/>
      <c r="C12798" s="2"/>
      <c r="E12798" s="2"/>
      <c r="G12798" s="2"/>
      <c r="H12798" s="6"/>
      <c r="I12798" s="9"/>
      <c r="J12798" s="9"/>
      <c r="K12798" s="9"/>
    </row>
    <row r="12799" spans="1:11" x14ac:dyDescent="0.25">
      <c r="A12799" s="2"/>
      <c r="B12799" s="2"/>
      <c r="C12799" s="2"/>
      <c r="E12799" s="2"/>
      <c r="G12799" s="2"/>
      <c r="H12799" s="6"/>
      <c r="I12799" s="9"/>
      <c r="J12799" s="9"/>
      <c r="K12799" s="9"/>
    </row>
    <row r="12800" spans="1:11" x14ac:dyDescent="0.25">
      <c r="A12800" s="2"/>
      <c r="B12800" s="2"/>
      <c r="C12800" s="2"/>
      <c r="E12800" s="2"/>
      <c r="G12800" s="2"/>
      <c r="H12800" s="6"/>
      <c r="I12800" s="9"/>
      <c r="J12800" s="9"/>
      <c r="K12800" s="9"/>
    </row>
    <row r="12801" spans="1:11" x14ac:dyDescent="0.25">
      <c r="A12801" s="2"/>
      <c r="B12801" s="2"/>
      <c r="C12801" s="2"/>
      <c r="E12801" s="2"/>
      <c r="G12801" s="2"/>
      <c r="H12801" s="6"/>
      <c r="I12801" s="9"/>
      <c r="J12801" s="9"/>
      <c r="K12801" s="9"/>
    </row>
    <row r="12802" spans="1:11" x14ac:dyDescent="0.25">
      <c r="A12802" s="2"/>
      <c r="B12802" s="2"/>
      <c r="C12802" s="2"/>
      <c r="E12802" s="2"/>
      <c r="G12802" s="2"/>
      <c r="H12802" s="6"/>
      <c r="I12802" s="9"/>
      <c r="J12802" s="9"/>
      <c r="K12802" s="9"/>
    </row>
    <row r="12803" spans="1:11" x14ac:dyDescent="0.25">
      <c r="A12803" s="2"/>
      <c r="B12803" s="2"/>
      <c r="C12803" s="2"/>
      <c r="E12803" s="2"/>
      <c r="G12803" s="2"/>
      <c r="H12803" s="6"/>
      <c r="I12803" s="9"/>
      <c r="J12803" s="9"/>
      <c r="K12803" s="9"/>
    </row>
    <row r="12804" spans="1:11" x14ac:dyDescent="0.25">
      <c r="A12804" s="2"/>
      <c r="B12804" s="2"/>
      <c r="C12804" s="2"/>
      <c r="E12804" s="2"/>
      <c r="G12804" s="2"/>
      <c r="H12804" s="6"/>
      <c r="I12804" s="9"/>
      <c r="J12804" s="9"/>
      <c r="K12804" s="9"/>
    </row>
    <row r="12805" spans="1:11" x14ac:dyDescent="0.25">
      <c r="A12805" s="2"/>
      <c r="B12805" s="2"/>
      <c r="C12805" s="2"/>
      <c r="E12805" s="2"/>
      <c r="G12805" s="2"/>
      <c r="H12805" s="6"/>
      <c r="I12805" s="9"/>
      <c r="J12805" s="9"/>
      <c r="K12805" s="9"/>
    </row>
    <row r="12806" spans="1:11" x14ac:dyDescent="0.25">
      <c r="A12806" s="2"/>
      <c r="B12806" s="2"/>
      <c r="C12806" s="2"/>
      <c r="E12806" s="2"/>
      <c r="G12806" s="2"/>
      <c r="H12806" s="6"/>
      <c r="I12806" s="9"/>
      <c r="J12806" s="9"/>
      <c r="K12806" s="9"/>
    </row>
    <row r="12807" spans="1:11" x14ac:dyDescent="0.25">
      <c r="A12807" s="2"/>
      <c r="B12807" s="2"/>
      <c r="C12807" s="2"/>
      <c r="E12807" s="2"/>
      <c r="G12807" s="2"/>
      <c r="H12807" s="6"/>
      <c r="I12807" s="9"/>
      <c r="J12807" s="9"/>
      <c r="K12807" s="9"/>
    </row>
    <row r="12808" spans="1:11" x14ac:dyDescent="0.25">
      <c r="A12808" s="2"/>
      <c r="B12808" s="2"/>
      <c r="C12808" s="2"/>
      <c r="E12808" s="2"/>
      <c r="G12808" s="2"/>
      <c r="H12808" s="6"/>
      <c r="I12808" s="9"/>
      <c r="J12808" s="9"/>
      <c r="K12808" s="9"/>
    </row>
    <row r="12809" spans="1:11" x14ac:dyDescent="0.25">
      <c r="A12809" s="2"/>
      <c r="B12809" s="2"/>
      <c r="C12809" s="2"/>
      <c r="E12809" s="2"/>
      <c r="G12809" s="2"/>
      <c r="H12809" s="6"/>
      <c r="I12809" s="9"/>
      <c r="J12809" s="9"/>
      <c r="K12809" s="9"/>
    </row>
    <row r="12810" spans="1:11" x14ac:dyDescent="0.25">
      <c r="A12810" s="2"/>
      <c r="B12810" s="2"/>
      <c r="C12810" s="2"/>
      <c r="E12810" s="2"/>
      <c r="G12810" s="2"/>
      <c r="H12810" s="6"/>
      <c r="I12810" s="9"/>
      <c r="J12810" s="9"/>
      <c r="K12810" s="9"/>
    </row>
    <row r="12811" spans="1:11" x14ac:dyDescent="0.25">
      <c r="A12811" s="2"/>
      <c r="B12811" s="2"/>
      <c r="C12811" s="2"/>
      <c r="E12811" s="2"/>
      <c r="G12811" s="2"/>
      <c r="H12811" s="6"/>
      <c r="I12811" s="9"/>
      <c r="J12811" s="9"/>
      <c r="K12811" s="9"/>
    </row>
    <row r="12812" spans="1:11" x14ac:dyDescent="0.25">
      <c r="A12812" s="2"/>
      <c r="B12812" s="2"/>
      <c r="C12812" s="2"/>
      <c r="E12812" s="2"/>
      <c r="G12812" s="2"/>
      <c r="H12812" s="6"/>
      <c r="I12812" s="9"/>
      <c r="J12812" s="9"/>
      <c r="K12812" s="9"/>
    </row>
    <row r="12813" spans="1:11" x14ac:dyDescent="0.25">
      <c r="A12813" s="2"/>
      <c r="B12813" s="2"/>
      <c r="C12813" s="2"/>
      <c r="E12813" s="2"/>
      <c r="G12813" s="2"/>
      <c r="H12813" s="6"/>
      <c r="I12813" s="9"/>
      <c r="J12813" s="9"/>
      <c r="K12813" s="9"/>
    </row>
    <row r="12814" spans="1:11" x14ac:dyDescent="0.25">
      <c r="A12814" s="2"/>
      <c r="B12814" s="2"/>
      <c r="C12814" s="2"/>
      <c r="E12814" s="2"/>
      <c r="G12814" s="2"/>
      <c r="H12814" s="6"/>
      <c r="I12814" s="9"/>
      <c r="J12814" s="9"/>
      <c r="K12814" s="9"/>
    </row>
    <row r="12815" spans="1:11" x14ac:dyDescent="0.25">
      <c r="A12815" s="2"/>
      <c r="B12815" s="2"/>
      <c r="C12815" s="2"/>
      <c r="E12815" s="2"/>
      <c r="G12815" s="2"/>
      <c r="H12815" s="6"/>
      <c r="I12815" s="9"/>
      <c r="J12815" s="9"/>
      <c r="K12815" s="9"/>
    </row>
    <row r="12816" spans="1:11" x14ac:dyDescent="0.25">
      <c r="A12816" s="2"/>
      <c r="B12816" s="2"/>
      <c r="C12816" s="2"/>
      <c r="E12816" s="2"/>
      <c r="G12816" s="2"/>
      <c r="H12816" s="6"/>
      <c r="I12816" s="9"/>
      <c r="J12816" s="9"/>
      <c r="K12816" s="9"/>
    </row>
    <row r="12817" spans="1:11" x14ac:dyDescent="0.25">
      <c r="A12817" s="2"/>
      <c r="B12817" s="2"/>
      <c r="C12817" s="2"/>
      <c r="E12817" s="2"/>
      <c r="G12817" s="2"/>
      <c r="H12817" s="6"/>
      <c r="I12817" s="9"/>
      <c r="J12817" s="9"/>
      <c r="K12817" s="9"/>
    </row>
    <row r="12818" spans="1:11" x14ac:dyDescent="0.25">
      <c r="A12818" s="2"/>
      <c r="B12818" s="2"/>
      <c r="C12818" s="2"/>
      <c r="E12818" s="2"/>
      <c r="G12818" s="2"/>
      <c r="H12818" s="6"/>
      <c r="I12818" s="9"/>
      <c r="J12818" s="9"/>
      <c r="K12818" s="9"/>
    </row>
    <row r="12819" spans="1:11" x14ac:dyDescent="0.25">
      <c r="A12819" s="2"/>
      <c r="B12819" s="2"/>
      <c r="C12819" s="2"/>
      <c r="E12819" s="2"/>
      <c r="G12819" s="2"/>
      <c r="H12819" s="6"/>
      <c r="I12819" s="9"/>
      <c r="J12819" s="9"/>
      <c r="K12819" s="9"/>
    </row>
    <row r="12820" spans="1:11" x14ac:dyDescent="0.25">
      <c r="A12820" s="2"/>
      <c r="B12820" s="2"/>
      <c r="C12820" s="2"/>
      <c r="E12820" s="2"/>
      <c r="G12820" s="2"/>
      <c r="H12820" s="6"/>
      <c r="I12820" s="9"/>
      <c r="J12820" s="9"/>
      <c r="K12820" s="9"/>
    </row>
    <row r="12821" spans="1:11" x14ac:dyDescent="0.25">
      <c r="A12821" s="2"/>
      <c r="B12821" s="2"/>
      <c r="C12821" s="2"/>
      <c r="E12821" s="2"/>
      <c r="G12821" s="2"/>
      <c r="H12821" s="6"/>
      <c r="I12821" s="9"/>
      <c r="J12821" s="9"/>
      <c r="K12821" s="9"/>
    </row>
    <row r="12822" spans="1:11" x14ac:dyDescent="0.25">
      <c r="A12822" s="2"/>
      <c r="B12822" s="2"/>
      <c r="C12822" s="2"/>
      <c r="E12822" s="2"/>
      <c r="G12822" s="2"/>
      <c r="H12822" s="6"/>
      <c r="I12822" s="9"/>
      <c r="J12822" s="9"/>
      <c r="K12822" s="9"/>
    </row>
    <row r="12823" spans="1:11" x14ac:dyDescent="0.25">
      <c r="A12823" s="2"/>
      <c r="B12823" s="2"/>
      <c r="C12823" s="2"/>
      <c r="E12823" s="2"/>
      <c r="G12823" s="2"/>
      <c r="H12823" s="6"/>
      <c r="I12823" s="9"/>
      <c r="J12823" s="9"/>
      <c r="K12823" s="9"/>
    </row>
    <row r="12824" spans="1:11" x14ac:dyDescent="0.25">
      <c r="A12824" s="2"/>
      <c r="B12824" s="2"/>
      <c r="C12824" s="2"/>
      <c r="E12824" s="2"/>
      <c r="G12824" s="2"/>
      <c r="H12824" s="6"/>
      <c r="I12824" s="9"/>
      <c r="J12824" s="9"/>
      <c r="K12824" s="9"/>
    </row>
    <row r="12825" spans="1:11" x14ac:dyDescent="0.25">
      <c r="A12825" s="2"/>
      <c r="B12825" s="2"/>
      <c r="C12825" s="2"/>
      <c r="E12825" s="2"/>
      <c r="G12825" s="2"/>
      <c r="H12825" s="6"/>
      <c r="I12825" s="9"/>
      <c r="J12825" s="9"/>
      <c r="K12825" s="9"/>
    </row>
    <row r="12826" spans="1:11" x14ac:dyDescent="0.25">
      <c r="A12826" s="2"/>
      <c r="B12826" s="2"/>
      <c r="C12826" s="2"/>
      <c r="E12826" s="2"/>
      <c r="G12826" s="2"/>
      <c r="H12826" s="6"/>
      <c r="I12826" s="9"/>
      <c r="J12826" s="9"/>
      <c r="K12826" s="9"/>
    </row>
    <row r="12827" spans="1:11" x14ac:dyDescent="0.25">
      <c r="A12827" s="2"/>
      <c r="B12827" s="2"/>
      <c r="C12827" s="2"/>
      <c r="E12827" s="2"/>
      <c r="G12827" s="2"/>
      <c r="H12827" s="6"/>
      <c r="I12827" s="9"/>
      <c r="J12827" s="9"/>
      <c r="K12827" s="9"/>
    </row>
    <row r="12828" spans="1:11" x14ac:dyDescent="0.25">
      <c r="A12828" s="2"/>
      <c r="B12828" s="2"/>
      <c r="C12828" s="2"/>
      <c r="E12828" s="2"/>
      <c r="G12828" s="2"/>
      <c r="H12828" s="6"/>
      <c r="I12828" s="9"/>
      <c r="J12828" s="9"/>
      <c r="K12828" s="9"/>
    </row>
    <row r="12829" spans="1:11" x14ac:dyDescent="0.25">
      <c r="A12829" s="2"/>
      <c r="B12829" s="2"/>
      <c r="C12829" s="2"/>
      <c r="E12829" s="2"/>
      <c r="G12829" s="2"/>
      <c r="H12829" s="6"/>
      <c r="I12829" s="9"/>
      <c r="J12829" s="9"/>
      <c r="K12829" s="9"/>
    </row>
    <row r="12830" spans="1:11" x14ac:dyDescent="0.25">
      <c r="A12830" s="2"/>
      <c r="B12830" s="2"/>
      <c r="C12830" s="2"/>
      <c r="E12830" s="2"/>
      <c r="G12830" s="2"/>
      <c r="H12830" s="6"/>
      <c r="I12830" s="9"/>
      <c r="J12830" s="9"/>
      <c r="K12830" s="9"/>
    </row>
    <row r="12831" spans="1:11" x14ac:dyDescent="0.25">
      <c r="A12831" s="2"/>
      <c r="B12831" s="2"/>
      <c r="C12831" s="2"/>
      <c r="E12831" s="2"/>
      <c r="G12831" s="2"/>
      <c r="H12831" s="6"/>
      <c r="I12831" s="9"/>
      <c r="J12831" s="9"/>
      <c r="K12831" s="9"/>
    </row>
    <row r="12832" spans="1:11" x14ac:dyDescent="0.25">
      <c r="A12832" s="2"/>
      <c r="B12832" s="2"/>
      <c r="C12832" s="2"/>
      <c r="E12832" s="2"/>
      <c r="G12832" s="2"/>
      <c r="H12832" s="6"/>
      <c r="I12832" s="9"/>
      <c r="J12832" s="9"/>
      <c r="K12832" s="9"/>
    </row>
    <row r="12833" spans="1:11" x14ac:dyDescent="0.25">
      <c r="A12833" s="2"/>
      <c r="B12833" s="2"/>
      <c r="C12833" s="2"/>
      <c r="E12833" s="2"/>
      <c r="G12833" s="2"/>
      <c r="H12833" s="6"/>
      <c r="I12833" s="9"/>
      <c r="J12833" s="9"/>
      <c r="K12833" s="9"/>
    </row>
    <row r="12834" spans="1:11" x14ac:dyDescent="0.25">
      <c r="A12834" s="2"/>
      <c r="B12834" s="2"/>
      <c r="C12834" s="2"/>
      <c r="E12834" s="2"/>
      <c r="G12834" s="2"/>
      <c r="H12834" s="6"/>
      <c r="I12834" s="9"/>
      <c r="J12834" s="9"/>
      <c r="K12834" s="9"/>
    </row>
    <row r="12835" spans="1:11" x14ac:dyDescent="0.25">
      <c r="A12835" s="2"/>
      <c r="B12835" s="2"/>
      <c r="C12835" s="2"/>
      <c r="E12835" s="2"/>
      <c r="G12835" s="2"/>
      <c r="H12835" s="6"/>
      <c r="I12835" s="9"/>
      <c r="J12835" s="9"/>
      <c r="K12835" s="9"/>
    </row>
    <row r="12836" spans="1:11" x14ac:dyDescent="0.25">
      <c r="A12836" s="2"/>
      <c r="B12836" s="2"/>
      <c r="C12836" s="2"/>
      <c r="E12836" s="2"/>
      <c r="G12836" s="2"/>
      <c r="H12836" s="6"/>
      <c r="I12836" s="9"/>
      <c r="J12836" s="9"/>
      <c r="K12836" s="9"/>
    </row>
    <row r="12837" spans="1:11" x14ac:dyDescent="0.25">
      <c r="A12837" s="2"/>
      <c r="B12837" s="2"/>
      <c r="C12837" s="2"/>
      <c r="E12837" s="2"/>
      <c r="G12837" s="2"/>
      <c r="H12837" s="6"/>
      <c r="I12837" s="9"/>
      <c r="J12837" s="9"/>
      <c r="K12837" s="9"/>
    </row>
    <row r="12838" spans="1:11" x14ac:dyDescent="0.25">
      <c r="A12838" s="2"/>
      <c r="B12838" s="2"/>
      <c r="C12838" s="2"/>
      <c r="E12838" s="2"/>
      <c r="G12838" s="2"/>
      <c r="H12838" s="6"/>
      <c r="I12838" s="9"/>
      <c r="J12838" s="9"/>
      <c r="K12838" s="9"/>
    </row>
    <row r="12839" spans="1:11" x14ac:dyDescent="0.25">
      <c r="A12839" s="2"/>
      <c r="B12839" s="2"/>
      <c r="C12839" s="2"/>
      <c r="E12839" s="2"/>
      <c r="G12839" s="2"/>
      <c r="H12839" s="6"/>
      <c r="I12839" s="9"/>
      <c r="J12839" s="9"/>
      <c r="K12839" s="9"/>
    </row>
    <row r="12840" spans="1:11" x14ac:dyDescent="0.25">
      <c r="A12840" s="2"/>
      <c r="B12840" s="2"/>
      <c r="C12840" s="2"/>
      <c r="E12840" s="2"/>
      <c r="G12840" s="2"/>
      <c r="H12840" s="6"/>
      <c r="I12840" s="9"/>
      <c r="J12840" s="9"/>
      <c r="K12840" s="9"/>
    </row>
    <row r="12841" spans="1:11" x14ac:dyDescent="0.25">
      <c r="A12841" s="2"/>
      <c r="B12841" s="2"/>
      <c r="C12841" s="2"/>
      <c r="E12841" s="2"/>
      <c r="G12841" s="2"/>
      <c r="H12841" s="6"/>
      <c r="I12841" s="9"/>
      <c r="J12841" s="9"/>
      <c r="K12841" s="9"/>
    </row>
    <row r="12842" spans="1:11" x14ac:dyDescent="0.25">
      <c r="A12842" s="2"/>
      <c r="B12842" s="2"/>
      <c r="C12842" s="2"/>
      <c r="E12842" s="2"/>
      <c r="G12842" s="2"/>
      <c r="H12842" s="6"/>
      <c r="I12842" s="9"/>
      <c r="J12842" s="9"/>
      <c r="K12842" s="9"/>
    </row>
    <row r="12843" spans="1:11" x14ac:dyDescent="0.25">
      <c r="A12843" s="2"/>
      <c r="B12843" s="2"/>
      <c r="C12843" s="2"/>
      <c r="E12843" s="2"/>
      <c r="G12843" s="2"/>
      <c r="H12843" s="6"/>
      <c r="I12843" s="9"/>
      <c r="J12843" s="9"/>
      <c r="K12843" s="9"/>
    </row>
    <row r="12844" spans="1:11" x14ac:dyDescent="0.25">
      <c r="A12844" s="2"/>
      <c r="B12844" s="2"/>
      <c r="C12844" s="2"/>
      <c r="E12844" s="2"/>
      <c r="G12844" s="2"/>
      <c r="H12844" s="6"/>
      <c r="I12844" s="9"/>
      <c r="J12844" s="9"/>
      <c r="K12844" s="9"/>
    </row>
    <row r="12845" spans="1:11" x14ac:dyDescent="0.25">
      <c r="A12845" s="2"/>
      <c r="B12845" s="2"/>
      <c r="C12845" s="2"/>
      <c r="E12845" s="2"/>
      <c r="G12845" s="2"/>
      <c r="H12845" s="6"/>
      <c r="I12845" s="9"/>
      <c r="J12845" s="9"/>
      <c r="K12845" s="9"/>
    </row>
    <row r="12846" spans="1:11" x14ac:dyDescent="0.25">
      <c r="A12846" s="2"/>
      <c r="B12846" s="2"/>
      <c r="C12846" s="2"/>
      <c r="E12846" s="2"/>
      <c r="G12846" s="2"/>
      <c r="H12846" s="6"/>
      <c r="I12846" s="9"/>
      <c r="J12846" s="9"/>
      <c r="K12846" s="9"/>
    </row>
    <row r="12847" spans="1:11" x14ac:dyDescent="0.25">
      <c r="A12847" s="2"/>
      <c r="B12847" s="2"/>
      <c r="C12847" s="2"/>
      <c r="E12847" s="2"/>
      <c r="G12847" s="2"/>
      <c r="H12847" s="6"/>
      <c r="I12847" s="9"/>
      <c r="J12847" s="9"/>
      <c r="K12847" s="9"/>
    </row>
    <row r="12848" spans="1:11" x14ac:dyDescent="0.25">
      <c r="A12848" s="2"/>
      <c r="B12848" s="2"/>
      <c r="C12848" s="2"/>
      <c r="E12848" s="2"/>
      <c r="G12848" s="2"/>
      <c r="H12848" s="6"/>
      <c r="I12848" s="9"/>
      <c r="J12848" s="9"/>
      <c r="K12848" s="9"/>
    </row>
    <row r="12849" spans="1:11" x14ac:dyDescent="0.25">
      <c r="A12849" s="2"/>
      <c r="B12849" s="2"/>
      <c r="C12849" s="2"/>
      <c r="E12849" s="2"/>
      <c r="G12849" s="2"/>
      <c r="H12849" s="6"/>
      <c r="I12849" s="9"/>
      <c r="J12849" s="9"/>
      <c r="K12849" s="9"/>
    </row>
    <row r="12850" spans="1:11" x14ac:dyDescent="0.25">
      <c r="A12850" s="2"/>
      <c r="B12850" s="2"/>
      <c r="C12850" s="2"/>
      <c r="E12850" s="2"/>
      <c r="G12850" s="2"/>
      <c r="H12850" s="6"/>
      <c r="I12850" s="9"/>
      <c r="J12850" s="9"/>
      <c r="K12850" s="9"/>
    </row>
    <row r="12851" spans="1:11" x14ac:dyDescent="0.25">
      <c r="A12851" s="2"/>
      <c r="B12851" s="2"/>
      <c r="C12851" s="2"/>
      <c r="E12851" s="2"/>
      <c r="G12851" s="2"/>
      <c r="H12851" s="6"/>
      <c r="I12851" s="9"/>
      <c r="J12851" s="9"/>
      <c r="K12851" s="9"/>
    </row>
    <row r="12852" spans="1:11" x14ac:dyDescent="0.25">
      <c r="A12852" s="2"/>
      <c r="B12852" s="2"/>
      <c r="C12852" s="2"/>
      <c r="E12852" s="2"/>
      <c r="G12852" s="2"/>
      <c r="H12852" s="6"/>
      <c r="I12852" s="9"/>
      <c r="J12852" s="9"/>
      <c r="K12852" s="9"/>
    </row>
    <row r="12853" spans="1:11" x14ac:dyDescent="0.25">
      <c r="A12853" s="2"/>
      <c r="B12853" s="2"/>
      <c r="C12853" s="2"/>
      <c r="E12853" s="2"/>
      <c r="G12853" s="2"/>
      <c r="H12853" s="6"/>
      <c r="I12853" s="9"/>
      <c r="J12853" s="9"/>
      <c r="K12853" s="9"/>
    </row>
    <row r="12854" spans="1:11" x14ac:dyDescent="0.25">
      <c r="A12854" s="2"/>
      <c r="B12854" s="2"/>
      <c r="C12854" s="2"/>
      <c r="E12854" s="2"/>
      <c r="G12854" s="2"/>
      <c r="H12854" s="6"/>
      <c r="I12854" s="9"/>
      <c r="J12854" s="9"/>
      <c r="K12854" s="9"/>
    </row>
    <row r="12855" spans="1:11" x14ac:dyDescent="0.25">
      <c r="A12855" s="2"/>
      <c r="B12855" s="2"/>
      <c r="C12855" s="2"/>
      <c r="E12855" s="2"/>
      <c r="G12855" s="2"/>
      <c r="H12855" s="6"/>
      <c r="I12855" s="9"/>
      <c r="J12855" s="9"/>
      <c r="K12855" s="9"/>
    </row>
    <row r="12856" spans="1:11" x14ac:dyDescent="0.25">
      <c r="A12856" s="2"/>
      <c r="B12856" s="2"/>
      <c r="C12856" s="2"/>
      <c r="E12856" s="2"/>
      <c r="G12856" s="2"/>
      <c r="H12856" s="6"/>
      <c r="I12856" s="9"/>
      <c r="J12856" s="9"/>
      <c r="K12856" s="9"/>
    </row>
    <row r="12857" spans="1:11" x14ac:dyDescent="0.25">
      <c r="A12857" s="2"/>
      <c r="B12857" s="2"/>
      <c r="C12857" s="2"/>
      <c r="E12857" s="2"/>
      <c r="G12857" s="2"/>
      <c r="H12857" s="6"/>
      <c r="I12857" s="9"/>
      <c r="J12857" s="9"/>
      <c r="K12857" s="9"/>
    </row>
    <row r="12858" spans="1:11" x14ac:dyDescent="0.25">
      <c r="A12858" s="2"/>
      <c r="B12858" s="2"/>
      <c r="C12858" s="2"/>
      <c r="E12858" s="2"/>
      <c r="G12858" s="2"/>
      <c r="H12858" s="6"/>
      <c r="I12858" s="9"/>
      <c r="J12858" s="9"/>
      <c r="K12858" s="9"/>
    </row>
    <row r="12859" spans="1:11" x14ac:dyDescent="0.25">
      <c r="A12859" s="2"/>
      <c r="B12859" s="2"/>
      <c r="C12859" s="2"/>
      <c r="E12859" s="2"/>
      <c r="G12859" s="2"/>
      <c r="H12859" s="6"/>
      <c r="I12859" s="9"/>
      <c r="J12859" s="9"/>
      <c r="K12859" s="9"/>
    </row>
    <row r="12860" spans="1:11" x14ac:dyDescent="0.25">
      <c r="A12860" s="2"/>
      <c r="B12860" s="2"/>
      <c r="C12860" s="2"/>
      <c r="E12860" s="2"/>
      <c r="G12860" s="2"/>
      <c r="H12860" s="6"/>
      <c r="I12860" s="9"/>
      <c r="J12860" s="9"/>
      <c r="K12860" s="9"/>
    </row>
    <row r="12861" spans="1:11" x14ac:dyDescent="0.25">
      <c r="A12861" s="2"/>
      <c r="B12861" s="2"/>
      <c r="C12861" s="2"/>
      <c r="E12861" s="2"/>
      <c r="G12861" s="2"/>
      <c r="H12861" s="6"/>
      <c r="I12861" s="9"/>
      <c r="J12861" s="9"/>
      <c r="K12861" s="9"/>
    </row>
    <row r="12862" spans="1:11" x14ac:dyDescent="0.25">
      <c r="A12862" s="2"/>
      <c r="B12862" s="2"/>
      <c r="C12862" s="2"/>
      <c r="E12862" s="2"/>
      <c r="G12862" s="2"/>
      <c r="H12862" s="6"/>
      <c r="I12862" s="9"/>
      <c r="J12862" s="9"/>
      <c r="K12862" s="9"/>
    </row>
    <row r="12863" spans="1:11" x14ac:dyDescent="0.25">
      <c r="A12863" s="2"/>
      <c r="B12863" s="2"/>
      <c r="C12863" s="2"/>
      <c r="E12863" s="2"/>
      <c r="G12863" s="2"/>
      <c r="H12863" s="6"/>
      <c r="I12863" s="9"/>
      <c r="J12863" s="9"/>
      <c r="K12863" s="9"/>
    </row>
    <row r="12864" spans="1:11" x14ac:dyDescent="0.25">
      <c r="A12864" s="2"/>
      <c r="B12864" s="2"/>
      <c r="C12864" s="2"/>
      <c r="E12864" s="2"/>
      <c r="G12864" s="2"/>
      <c r="H12864" s="6"/>
      <c r="I12864" s="9"/>
      <c r="J12864" s="9"/>
      <c r="K12864" s="9"/>
    </row>
    <row r="12865" spans="1:11" x14ac:dyDescent="0.25">
      <c r="A12865" s="2"/>
      <c r="B12865" s="2"/>
      <c r="C12865" s="2"/>
      <c r="E12865" s="2"/>
      <c r="G12865" s="2"/>
      <c r="H12865" s="6"/>
      <c r="I12865" s="9"/>
      <c r="J12865" s="9"/>
      <c r="K12865" s="9"/>
    </row>
    <row r="12866" spans="1:11" x14ac:dyDescent="0.25">
      <c r="A12866" s="2"/>
      <c r="B12866" s="2"/>
      <c r="C12866" s="2"/>
      <c r="E12866" s="2"/>
      <c r="G12866" s="2"/>
      <c r="H12866" s="6"/>
      <c r="I12866" s="9"/>
      <c r="J12866" s="9"/>
      <c r="K12866" s="9"/>
    </row>
    <row r="12867" spans="1:11" x14ac:dyDescent="0.25">
      <c r="A12867" s="2"/>
      <c r="B12867" s="2"/>
      <c r="C12867" s="2"/>
      <c r="E12867" s="2"/>
      <c r="G12867" s="2"/>
      <c r="H12867" s="6"/>
      <c r="I12867" s="9"/>
      <c r="J12867" s="9"/>
      <c r="K12867" s="9"/>
    </row>
    <row r="12868" spans="1:11" x14ac:dyDescent="0.25">
      <c r="A12868" s="2"/>
      <c r="B12868" s="2"/>
      <c r="C12868" s="2"/>
      <c r="E12868" s="2"/>
      <c r="G12868" s="2"/>
      <c r="H12868" s="6"/>
      <c r="I12868" s="9"/>
      <c r="J12868" s="9"/>
      <c r="K12868" s="9"/>
    </row>
    <row r="12869" spans="1:11" x14ac:dyDescent="0.25">
      <c r="A12869" s="2"/>
      <c r="B12869" s="2"/>
      <c r="C12869" s="2"/>
      <c r="E12869" s="2"/>
      <c r="G12869" s="2"/>
      <c r="H12869" s="6"/>
      <c r="I12869" s="9"/>
      <c r="J12869" s="9"/>
      <c r="K12869" s="9"/>
    </row>
    <row r="12870" spans="1:11" x14ac:dyDescent="0.25">
      <c r="A12870" s="2"/>
      <c r="B12870" s="2"/>
      <c r="C12870" s="2"/>
      <c r="E12870" s="2"/>
      <c r="G12870" s="2"/>
      <c r="H12870" s="6"/>
      <c r="I12870" s="9"/>
      <c r="J12870" s="9"/>
      <c r="K12870" s="9"/>
    </row>
    <row r="12871" spans="1:11" x14ac:dyDescent="0.25">
      <c r="A12871" s="2"/>
      <c r="B12871" s="2"/>
      <c r="C12871" s="2"/>
      <c r="E12871" s="2"/>
      <c r="G12871" s="2"/>
      <c r="H12871" s="6"/>
      <c r="I12871" s="9"/>
      <c r="J12871" s="9"/>
      <c r="K12871" s="9"/>
    </row>
    <row r="12872" spans="1:11" x14ac:dyDescent="0.25">
      <c r="A12872" s="2"/>
      <c r="B12872" s="2"/>
      <c r="C12872" s="2"/>
      <c r="E12872" s="2"/>
      <c r="G12872" s="2"/>
      <c r="H12872" s="6"/>
      <c r="I12872" s="9"/>
      <c r="J12872" s="9"/>
      <c r="K12872" s="9"/>
    </row>
    <row r="12873" spans="1:11" x14ac:dyDescent="0.25">
      <c r="A12873" s="2"/>
      <c r="B12873" s="2"/>
      <c r="C12873" s="2"/>
      <c r="E12873" s="2"/>
      <c r="G12873" s="2"/>
      <c r="H12873" s="6"/>
      <c r="I12873" s="9"/>
      <c r="J12873" s="9"/>
      <c r="K12873" s="9"/>
    </row>
    <row r="12874" spans="1:11" x14ac:dyDescent="0.25">
      <c r="A12874" s="2"/>
      <c r="B12874" s="2"/>
      <c r="C12874" s="2"/>
      <c r="E12874" s="2"/>
      <c r="G12874" s="2"/>
      <c r="H12874" s="6"/>
      <c r="I12874" s="9"/>
      <c r="J12874" s="9"/>
      <c r="K12874" s="9"/>
    </row>
    <row r="12875" spans="1:11" x14ac:dyDescent="0.25">
      <c r="A12875" s="2"/>
      <c r="B12875" s="2"/>
      <c r="C12875" s="2"/>
      <c r="E12875" s="2"/>
      <c r="G12875" s="2"/>
      <c r="H12875" s="6"/>
      <c r="I12875" s="9"/>
      <c r="J12875" s="9"/>
      <c r="K12875" s="9"/>
    </row>
    <row r="12876" spans="1:11" x14ac:dyDescent="0.25">
      <c r="A12876" s="2"/>
      <c r="B12876" s="2"/>
      <c r="C12876" s="2"/>
      <c r="E12876" s="2"/>
      <c r="G12876" s="2"/>
      <c r="H12876" s="6"/>
      <c r="I12876" s="9"/>
      <c r="J12876" s="9"/>
      <c r="K12876" s="9"/>
    </row>
    <row r="12877" spans="1:11" x14ac:dyDescent="0.25">
      <c r="A12877" s="2"/>
      <c r="B12877" s="2"/>
      <c r="C12877" s="2"/>
      <c r="E12877" s="2"/>
      <c r="G12877" s="2"/>
      <c r="H12877" s="6"/>
      <c r="I12877" s="9"/>
      <c r="J12877" s="9"/>
      <c r="K12877" s="9"/>
    </row>
    <row r="12878" spans="1:11" x14ac:dyDescent="0.25">
      <c r="A12878" s="2"/>
      <c r="B12878" s="2"/>
      <c r="C12878" s="2"/>
      <c r="E12878" s="2"/>
      <c r="G12878" s="2"/>
      <c r="H12878" s="6"/>
      <c r="I12878" s="9"/>
      <c r="J12878" s="9"/>
      <c r="K12878" s="9"/>
    </row>
    <row r="12879" spans="1:11" x14ac:dyDescent="0.25">
      <c r="A12879" s="2"/>
      <c r="B12879" s="2"/>
      <c r="C12879" s="2"/>
      <c r="E12879" s="2"/>
      <c r="G12879" s="2"/>
      <c r="H12879" s="6"/>
      <c r="I12879" s="9"/>
      <c r="J12879" s="9"/>
      <c r="K12879" s="9"/>
    </row>
    <row r="12880" spans="1:11" x14ac:dyDescent="0.25">
      <c r="A12880" s="2"/>
      <c r="B12880" s="2"/>
      <c r="C12880" s="2"/>
      <c r="E12880" s="2"/>
      <c r="G12880" s="2"/>
      <c r="H12880" s="6"/>
      <c r="I12880" s="9"/>
      <c r="J12880" s="9"/>
      <c r="K12880" s="9"/>
    </row>
    <row r="12881" spans="1:11" x14ac:dyDescent="0.25">
      <c r="A12881" s="2"/>
      <c r="B12881" s="2"/>
      <c r="C12881" s="2"/>
      <c r="E12881" s="2"/>
      <c r="G12881" s="2"/>
      <c r="H12881" s="6"/>
      <c r="I12881" s="9"/>
      <c r="J12881" s="9"/>
      <c r="K12881" s="9"/>
    </row>
    <row r="12882" spans="1:11" x14ac:dyDescent="0.25">
      <c r="A12882" s="2"/>
      <c r="B12882" s="2"/>
      <c r="C12882" s="2"/>
      <c r="E12882" s="2"/>
      <c r="G12882" s="2"/>
      <c r="H12882" s="6"/>
      <c r="I12882" s="9"/>
      <c r="J12882" s="9"/>
      <c r="K12882" s="9"/>
    </row>
    <row r="12883" spans="1:11" x14ac:dyDescent="0.25">
      <c r="A12883" s="2"/>
      <c r="B12883" s="2"/>
      <c r="C12883" s="2"/>
      <c r="E12883" s="2"/>
      <c r="G12883" s="2"/>
      <c r="H12883" s="6"/>
      <c r="I12883" s="9"/>
      <c r="J12883" s="9"/>
      <c r="K12883" s="9"/>
    </row>
    <row r="12884" spans="1:11" x14ac:dyDescent="0.25">
      <c r="A12884" s="2"/>
      <c r="B12884" s="2"/>
      <c r="C12884" s="2"/>
      <c r="E12884" s="2"/>
      <c r="G12884" s="2"/>
      <c r="H12884" s="6"/>
      <c r="I12884" s="9"/>
      <c r="J12884" s="9"/>
      <c r="K12884" s="9"/>
    </row>
    <row r="12885" spans="1:11" x14ac:dyDescent="0.25">
      <c r="A12885" s="2"/>
      <c r="B12885" s="2"/>
      <c r="C12885" s="2"/>
      <c r="E12885" s="2"/>
      <c r="G12885" s="2"/>
      <c r="H12885" s="6"/>
      <c r="I12885" s="9"/>
      <c r="J12885" s="9"/>
      <c r="K12885" s="9"/>
    </row>
    <row r="12886" spans="1:11" x14ac:dyDescent="0.25">
      <c r="A12886" s="2"/>
      <c r="B12886" s="2"/>
      <c r="C12886" s="2"/>
      <c r="E12886" s="2"/>
      <c r="G12886" s="2"/>
      <c r="H12886" s="6"/>
      <c r="I12886" s="9"/>
      <c r="J12886" s="9"/>
      <c r="K12886" s="9"/>
    </row>
    <row r="12887" spans="1:11" x14ac:dyDescent="0.25">
      <c r="A12887" s="2"/>
      <c r="B12887" s="2"/>
      <c r="C12887" s="2"/>
      <c r="E12887" s="2"/>
      <c r="G12887" s="2"/>
      <c r="H12887" s="6"/>
      <c r="I12887" s="9"/>
      <c r="J12887" s="9"/>
      <c r="K12887" s="9"/>
    </row>
    <row r="12888" spans="1:11" x14ac:dyDescent="0.25">
      <c r="A12888" s="2"/>
      <c r="B12888" s="2"/>
      <c r="C12888" s="2"/>
      <c r="E12888" s="2"/>
      <c r="G12888" s="2"/>
      <c r="H12888" s="6"/>
      <c r="I12888" s="9"/>
      <c r="J12888" s="9"/>
      <c r="K12888" s="9"/>
    </row>
    <row r="12889" spans="1:11" x14ac:dyDescent="0.25">
      <c r="A12889" s="2"/>
      <c r="B12889" s="2"/>
      <c r="C12889" s="2"/>
      <c r="E12889" s="2"/>
      <c r="G12889" s="2"/>
      <c r="H12889" s="6"/>
      <c r="I12889" s="9"/>
      <c r="J12889" s="9"/>
      <c r="K12889" s="9"/>
    </row>
    <row r="12890" spans="1:11" x14ac:dyDescent="0.25">
      <c r="A12890" s="2"/>
      <c r="B12890" s="2"/>
      <c r="C12890" s="2"/>
      <c r="E12890" s="2"/>
      <c r="G12890" s="2"/>
      <c r="H12890" s="6"/>
      <c r="I12890" s="9"/>
      <c r="J12890" s="9"/>
      <c r="K12890" s="9"/>
    </row>
    <row r="12891" spans="1:11" x14ac:dyDescent="0.25">
      <c r="A12891" s="2"/>
      <c r="B12891" s="2"/>
      <c r="C12891" s="2"/>
      <c r="E12891" s="2"/>
      <c r="G12891" s="2"/>
      <c r="H12891" s="6"/>
      <c r="I12891" s="9"/>
      <c r="J12891" s="9"/>
      <c r="K12891" s="9"/>
    </row>
    <row r="12892" spans="1:11" x14ac:dyDescent="0.25">
      <c r="A12892" s="2"/>
      <c r="B12892" s="2"/>
      <c r="C12892" s="2"/>
      <c r="E12892" s="2"/>
      <c r="G12892" s="2"/>
      <c r="H12892" s="6"/>
      <c r="I12892" s="9"/>
      <c r="J12892" s="9"/>
      <c r="K12892" s="9"/>
    </row>
    <row r="12893" spans="1:11" x14ac:dyDescent="0.25">
      <c r="A12893" s="2"/>
      <c r="B12893" s="2"/>
      <c r="C12893" s="2"/>
      <c r="E12893" s="2"/>
      <c r="G12893" s="2"/>
      <c r="H12893" s="6"/>
      <c r="I12893" s="9"/>
      <c r="J12893" s="9"/>
      <c r="K12893" s="9"/>
    </row>
    <row r="12894" spans="1:11" x14ac:dyDescent="0.25">
      <c r="A12894" s="2"/>
      <c r="B12894" s="2"/>
      <c r="C12894" s="2"/>
      <c r="E12894" s="2"/>
      <c r="G12894" s="2"/>
      <c r="H12894" s="6"/>
      <c r="I12894" s="9"/>
      <c r="J12894" s="9"/>
      <c r="K12894" s="9"/>
    </row>
    <row r="12895" spans="1:11" x14ac:dyDescent="0.25">
      <c r="A12895" s="2"/>
      <c r="B12895" s="2"/>
      <c r="C12895" s="2"/>
      <c r="E12895" s="2"/>
      <c r="G12895" s="2"/>
      <c r="H12895" s="6"/>
      <c r="I12895" s="9"/>
      <c r="J12895" s="9"/>
      <c r="K12895" s="9"/>
    </row>
    <row r="12896" spans="1:11" x14ac:dyDescent="0.25">
      <c r="A12896" s="2"/>
      <c r="B12896" s="2"/>
      <c r="C12896" s="2"/>
      <c r="E12896" s="2"/>
      <c r="G12896" s="2"/>
      <c r="H12896" s="6"/>
      <c r="I12896" s="9"/>
      <c r="J12896" s="9"/>
      <c r="K12896" s="9"/>
    </row>
    <row r="12897" spans="1:11" x14ac:dyDescent="0.25">
      <c r="A12897" s="2"/>
      <c r="B12897" s="2"/>
      <c r="C12897" s="2"/>
      <c r="E12897" s="2"/>
      <c r="G12897" s="2"/>
      <c r="H12897" s="6"/>
      <c r="I12897" s="9"/>
      <c r="J12897" s="9"/>
      <c r="K12897" s="9"/>
    </row>
    <row r="12898" spans="1:11" x14ac:dyDescent="0.25">
      <c r="A12898" s="2"/>
      <c r="B12898" s="2"/>
      <c r="C12898" s="2"/>
      <c r="E12898" s="2"/>
      <c r="G12898" s="2"/>
      <c r="H12898" s="6"/>
      <c r="I12898" s="9"/>
      <c r="J12898" s="9"/>
      <c r="K12898" s="9"/>
    </row>
    <row r="12899" spans="1:11" x14ac:dyDescent="0.25">
      <c r="A12899" s="2"/>
      <c r="B12899" s="2"/>
      <c r="C12899" s="2"/>
      <c r="E12899" s="2"/>
      <c r="G12899" s="2"/>
      <c r="H12899" s="6"/>
      <c r="I12899" s="9"/>
      <c r="J12899" s="9"/>
      <c r="K12899" s="9"/>
    </row>
    <row r="12900" spans="1:11" x14ac:dyDescent="0.25">
      <c r="A12900" s="2"/>
      <c r="B12900" s="2"/>
      <c r="C12900" s="2"/>
      <c r="E12900" s="2"/>
      <c r="G12900" s="2"/>
      <c r="H12900" s="6"/>
      <c r="I12900" s="9"/>
      <c r="J12900" s="9"/>
      <c r="K12900" s="9"/>
    </row>
    <row r="12901" spans="1:11" x14ac:dyDescent="0.25">
      <c r="A12901" s="2"/>
      <c r="B12901" s="2"/>
      <c r="C12901" s="2"/>
      <c r="E12901" s="2"/>
      <c r="G12901" s="2"/>
      <c r="H12901" s="6"/>
      <c r="I12901" s="9"/>
      <c r="J12901" s="9"/>
      <c r="K12901" s="9"/>
    </row>
    <row r="12902" spans="1:11" x14ac:dyDescent="0.25">
      <c r="A12902" s="2"/>
      <c r="B12902" s="2"/>
      <c r="C12902" s="2"/>
      <c r="E12902" s="2"/>
      <c r="G12902" s="2"/>
      <c r="H12902" s="6"/>
      <c r="I12902" s="9"/>
      <c r="J12902" s="9"/>
      <c r="K12902" s="9"/>
    </row>
    <row r="12903" spans="1:11" x14ac:dyDescent="0.25">
      <c r="A12903" s="2"/>
      <c r="B12903" s="2"/>
      <c r="C12903" s="2"/>
      <c r="E12903" s="2"/>
      <c r="G12903" s="2"/>
      <c r="H12903" s="6"/>
      <c r="I12903" s="9"/>
      <c r="J12903" s="9"/>
      <c r="K12903" s="9"/>
    </row>
    <row r="12904" spans="1:11" x14ac:dyDescent="0.25">
      <c r="A12904" s="2"/>
      <c r="B12904" s="2"/>
      <c r="C12904" s="2"/>
      <c r="E12904" s="2"/>
      <c r="G12904" s="2"/>
      <c r="H12904" s="6"/>
      <c r="I12904" s="9"/>
      <c r="J12904" s="9"/>
      <c r="K12904" s="9"/>
    </row>
    <row r="12905" spans="1:11" x14ac:dyDescent="0.25">
      <c r="A12905" s="2"/>
      <c r="B12905" s="2"/>
      <c r="C12905" s="2"/>
      <c r="E12905" s="2"/>
      <c r="G12905" s="2"/>
      <c r="H12905" s="6"/>
      <c r="I12905" s="9"/>
      <c r="J12905" s="9"/>
      <c r="K12905" s="9"/>
    </row>
    <row r="12906" spans="1:11" x14ac:dyDescent="0.25">
      <c r="A12906" s="2"/>
      <c r="B12906" s="2"/>
      <c r="C12906" s="2"/>
      <c r="E12906" s="2"/>
      <c r="G12906" s="2"/>
      <c r="H12906" s="6"/>
      <c r="I12906" s="9"/>
      <c r="J12906" s="9"/>
      <c r="K12906" s="9"/>
    </row>
    <row r="12907" spans="1:11" x14ac:dyDescent="0.25">
      <c r="A12907" s="2"/>
      <c r="B12907" s="2"/>
      <c r="C12907" s="2"/>
      <c r="E12907" s="2"/>
      <c r="G12907" s="2"/>
      <c r="H12907" s="6"/>
      <c r="I12907" s="9"/>
      <c r="J12907" s="9"/>
      <c r="K12907" s="9"/>
    </row>
    <row r="12908" spans="1:11" x14ac:dyDescent="0.25">
      <c r="A12908" s="2"/>
      <c r="B12908" s="2"/>
      <c r="C12908" s="2"/>
      <c r="E12908" s="2"/>
      <c r="G12908" s="2"/>
      <c r="H12908" s="6"/>
      <c r="I12908" s="9"/>
      <c r="J12908" s="9"/>
      <c r="K12908" s="9"/>
    </row>
    <row r="12909" spans="1:11" x14ac:dyDescent="0.25">
      <c r="A12909" s="2"/>
      <c r="B12909" s="2"/>
      <c r="C12909" s="2"/>
      <c r="E12909" s="2"/>
      <c r="G12909" s="2"/>
      <c r="H12909" s="6"/>
      <c r="I12909" s="9"/>
      <c r="J12909" s="9"/>
      <c r="K12909" s="9"/>
    </row>
    <row r="12910" spans="1:11" x14ac:dyDescent="0.25">
      <c r="A12910" s="2"/>
      <c r="B12910" s="2"/>
      <c r="C12910" s="2"/>
      <c r="E12910" s="2"/>
      <c r="G12910" s="2"/>
      <c r="H12910" s="6"/>
      <c r="I12910" s="9"/>
      <c r="J12910" s="9"/>
      <c r="K12910" s="9"/>
    </row>
    <row r="12911" spans="1:11" x14ac:dyDescent="0.25">
      <c r="A12911" s="2"/>
      <c r="B12911" s="2"/>
      <c r="C12911" s="2"/>
      <c r="E12911" s="2"/>
      <c r="G12911" s="2"/>
      <c r="H12911" s="6"/>
      <c r="I12911" s="9"/>
      <c r="J12911" s="9"/>
      <c r="K12911" s="9"/>
    </row>
    <row r="12912" spans="1:11" x14ac:dyDescent="0.25">
      <c r="A12912" s="2"/>
      <c r="B12912" s="2"/>
      <c r="C12912" s="2"/>
      <c r="E12912" s="2"/>
      <c r="G12912" s="2"/>
      <c r="H12912" s="6"/>
      <c r="I12912" s="9"/>
      <c r="J12912" s="9"/>
      <c r="K12912" s="9"/>
    </row>
    <row r="12913" spans="1:11" x14ac:dyDescent="0.25">
      <c r="A12913" s="2"/>
      <c r="B12913" s="2"/>
      <c r="C12913" s="2"/>
      <c r="E12913" s="2"/>
      <c r="G12913" s="2"/>
      <c r="H12913" s="6"/>
      <c r="I12913" s="9"/>
      <c r="J12913" s="9"/>
      <c r="K12913" s="9"/>
    </row>
    <row r="12914" spans="1:11" x14ac:dyDescent="0.25">
      <c r="A12914" s="2"/>
      <c r="B12914" s="2"/>
      <c r="C12914" s="2"/>
      <c r="E12914" s="2"/>
      <c r="G12914" s="2"/>
      <c r="H12914" s="6"/>
      <c r="I12914" s="9"/>
      <c r="J12914" s="9"/>
      <c r="K12914" s="9"/>
    </row>
    <row r="12915" spans="1:11" x14ac:dyDescent="0.25">
      <c r="A12915" s="2"/>
      <c r="B12915" s="2"/>
      <c r="C12915" s="2"/>
      <c r="E12915" s="2"/>
      <c r="G12915" s="2"/>
      <c r="H12915" s="6"/>
      <c r="I12915" s="9"/>
      <c r="J12915" s="9"/>
      <c r="K12915" s="9"/>
    </row>
    <row r="12916" spans="1:11" x14ac:dyDescent="0.25">
      <c r="A12916" s="2"/>
      <c r="B12916" s="2"/>
      <c r="C12916" s="2"/>
      <c r="E12916" s="2"/>
      <c r="G12916" s="2"/>
      <c r="H12916" s="6"/>
      <c r="I12916" s="9"/>
      <c r="J12916" s="9"/>
      <c r="K12916" s="9"/>
    </row>
    <row r="12917" spans="1:11" x14ac:dyDescent="0.25">
      <c r="A12917" s="2"/>
      <c r="B12917" s="2"/>
      <c r="C12917" s="2"/>
      <c r="E12917" s="2"/>
      <c r="G12917" s="2"/>
      <c r="H12917" s="6"/>
      <c r="I12917" s="9"/>
      <c r="J12917" s="9"/>
      <c r="K12917" s="9"/>
    </row>
    <row r="12918" spans="1:11" x14ac:dyDescent="0.25">
      <c r="A12918" s="2"/>
      <c r="B12918" s="2"/>
      <c r="C12918" s="2"/>
      <c r="E12918" s="2"/>
      <c r="G12918" s="2"/>
      <c r="H12918" s="6"/>
      <c r="I12918" s="9"/>
      <c r="J12918" s="9"/>
      <c r="K12918" s="9"/>
    </row>
    <row r="12919" spans="1:11" x14ac:dyDescent="0.25">
      <c r="A12919" s="2"/>
      <c r="B12919" s="2"/>
      <c r="C12919" s="2"/>
      <c r="E12919" s="2"/>
      <c r="G12919" s="2"/>
      <c r="H12919" s="6"/>
      <c r="I12919" s="9"/>
      <c r="J12919" s="9"/>
      <c r="K12919" s="9"/>
    </row>
    <row r="12920" spans="1:11" x14ac:dyDescent="0.25">
      <c r="A12920" s="2"/>
      <c r="B12920" s="2"/>
      <c r="C12920" s="2"/>
      <c r="E12920" s="2"/>
      <c r="G12920" s="2"/>
      <c r="H12920" s="6"/>
      <c r="I12920" s="9"/>
      <c r="J12920" s="9"/>
      <c r="K12920" s="9"/>
    </row>
    <row r="12921" spans="1:11" x14ac:dyDescent="0.25">
      <c r="A12921" s="2"/>
      <c r="B12921" s="2"/>
      <c r="C12921" s="2"/>
      <c r="E12921" s="2"/>
      <c r="G12921" s="2"/>
      <c r="H12921" s="6"/>
      <c r="I12921" s="9"/>
      <c r="J12921" s="9"/>
      <c r="K12921" s="9"/>
    </row>
    <row r="12922" spans="1:11" x14ac:dyDescent="0.25">
      <c r="A12922" s="2"/>
      <c r="B12922" s="2"/>
      <c r="C12922" s="2"/>
      <c r="E12922" s="2"/>
      <c r="G12922" s="2"/>
      <c r="H12922" s="6"/>
      <c r="I12922" s="9"/>
      <c r="J12922" s="9"/>
      <c r="K12922" s="9"/>
    </row>
    <row r="12923" spans="1:11" x14ac:dyDescent="0.25">
      <c r="A12923" s="2"/>
      <c r="B12923" s="2"/>
      <c r="C12923" s="2"/>
      <c r="E12923" s="2"/>
      <c r="G12923" s="2"/>
      <c r="H12923" s="6"/>
      <c r="I12923" s="9"/>
      <c r="J12923" s="9"/>
      <c r="K12923" s="9"/>
    </row>
    <row r="12924" spans="1:11" x14ac:dyDescent="0.25">
      <c r="A12924" s="2"/>
      <c r="B12924" s="2"/>
      <c r="C12924" s="2"/>
      <c r="E12924" s="2"/>
      <c r="G12924" s="2"/>
      <c r="H12924" s="6"/>
      <c r="I12924" s="9"/>
      <c r="J12924" s="9"/>
      <c r="K12924" s="9"/>
    </row>
    <row r="12925" spans="1:11" x14ac:dyDescent="0.25">
      <c r="A12925" s="2"/>
      <c r="B12925" s="2"/>
      <c r="C12925" s="2"/>
      <c r="E12925" s="2"/>
      <c r="G12925" s="2"/>
      <c r="H12925" s="6"/>
      <c r="I12925" s="9"/>
      <c r="J12925" s="9"/>
      <c r="K12925" s="9"/>
    </row>
    <row r="12926" spans="1:11" x14ac:dyDescent="0.25">
      <c r="A12926" s="2"/>
      <c r="B12926" s="2"/>
      <c r="C12926" s="2"/>
      <c r="E12926" s="2"/>
      <c r="G12926" s="2"/>
      <c r="H12926" s="6"/>
      <c r="I12926" s="9"/>
      <c r="J12926" s="9"/>
      <c r="K12926" s="9"/>
    </row>
    <row r="12927" spans="1:11" x14ac:dyDescent="0.25">
      <c r="A12927" s="2"/>
      <c r="B12927" s="2"/>
      <c r="C12927" s="2"/>
      <c r="E12927" s="2"/>
      <c r="G12927" s="2"/>
      <c r="H12927" s="6"/>
      <c r="I12927" s="9"/>
      <c r="J12927" s="9"/>
      <c r="K12927" s="9"/>
    </row>
    <row r="12928" spans="1:11" x14ac:dyDescent="0.25">
      <c r="A12928" s="2"/>
      <c r="B12928" s="2"/>
      <c r="C12928" s="2"/>
      <c r="E12928" s="2"/>
      <c r="G12928" s="2"/>
      <c r="H12928" s="6"/>
      <c r="I12928" s="9"/>
      <c r="J12928" s="9"/>
      <c r="K12928" s="9"/>
    </row>
    <row r="12929" spans="1:11" x14ac:dyDescent="0.25">
      <c r="A12929" s="2"/>
      <c r="B12929" s="2"/>
      <c r="C12929" s="2"/>
      <c r="E12929" s="2"/>
      <c r="G12929" s="2"/>
      <c r="H12929" s="6"/>
      <c r="I12929" s="9"/>
      <c r="J12929" s="9"/>
      <c r="K12929" s="9"/>
    </row>
    <row r="12930" spans="1:11" x14ac:dyDescent="0.25">
      <c r="A12930" s="2"/>
      <c r="B12930" s="2"/>
      <c r="C12930" s="2"/>
      <c r="E12930" s="2"/>
      <c r="G12930" s="2"/>
      <c r="H12930" s="6"/>
      <c r="I12930" s="9"/>
      <c r="J12930" s="9"/>
      <c r="K12930" s="9"/>
    </row>
    <row r="12931" spans="1:11" x14ac:dyDescent="0.25">
      <c r="A12931" s="2"/>
      <c r="B12931" s="2"/>
      <c r="C12931" s="2"/>
      <c r="E12931" s="2"/>
      <c r="G12931" s="2"/>
      <c r="H12931" s="6"/>
      <c r="I12931" s="9"/>
      <c r="J12931" s="9"/>
      <c r="K12931" s="9"/>
    </row>
    <row r="12932" spans="1:11" x14ac:dyDescent="0.25">
      <c r="A12932" s="2"/>
      <c r="B12932" s="2"/>
      <c r="C12932" s="2"/>
      <c r="E12932" s="2"/>
      <c r="G12932" s="2"/>
      <c r="H12932" s="6"/>
      <c r="I12932" s="9"/>
      <c r="J12932" s="9"/>
      <c r="K12932" s="9"/>
    </row>
    <row r="12933" spans="1:11" x14ac:dyDescent="0.25">
      <c r="A12933" s="2"/>
      <c r="B12933" s="2"/>
      <c r="C12933" s="2"/>
      <c r="E12933" s="2"/>
      <c r="G12933" s="2"/>
      <c r="H12933" s="6"/>
      <c r="I12933" s="9"/>
      <c r="J12933" s="9"/>
      <c r="K12933" s="9"/>
    </row>
    <row r="12934" spans="1:11" x14ac:dyDescent="0.25">
      <c r="A12934" s="2"/>
      <c r="B12934" s="2"/>
      <c r="C12934" s="2"/>
      <c r="E12934" s="2"/>
      <c r="G12934" s="2"/>
      <c r="H12934" s="6"/>
      <c r="I12934" s="9"/>
      <c r="J12934" s="9"/>
      <c r="K12934" s="9"/>
    </row>
    <row r="12935" spans="1:11" x14ac:dyDescent="0.25">
      <c r="A12935" s="2"/>
      <c r="B12935" s="2"/>
      <c r="C12935" s="2"/>
      <c r="E12935" s="2"/>
      <c r="G12935" s="2"/>
      <c r="H12935" s="6"/>
      <c r="I12935" s="9"/>
      <c r="J12935" s="9"/>
      <c r="K12935" s="9"/>
    </row>
    <row r="12936" spans="1:11" x14ac:dyDescent="0.25">
      <c r="A12936" s="2"/>
      <c r="B12936" s="2"/>
      <c r="C12936" s="2"/>
      <c r="E12936" s="2"/>
      <c r="G12936" s="2"/>
      <c r="H12936" s="6"/>
      <c r="I12936" s="9"/>
      <c r="J12936" s="9"/>
      <c r="K12936" s="9"/>
    </row>
    <row r="12937" spans="1:11" x14ac:dyDescent="0.25">
      <c r="A12937" s="2"/>
      <c r="B12937" s="2"/>
      <c r="C12937" s="2"/>
      <c r="E12937" s="2"/>
      <c r="G12937" s="2"/>
      <c r="H12937" s="6"/>
      <c r="I12937" s="9"/>
      <c r="J12937" s="9"/>
      <c r="K12937" s="9"/>
    </row>
    <row r="12938" spans="1:11" x14ac:dyDescent="0.25">
      <c r="A12938" s="2"/>
      <c r="B12938" s="2"/>
      <c r="C12938" s="2"/>
      <c r="E12938" s="2"/>
      <c r="G12938" s="2"/>
      <c r="H12938" s="6"/>
      <c r="I12938" s="9"/>
      <c r="J12938" s="9"/>
      <c r="K12938" s="9"/>
    </row>
    <row r="12939" spans="1:11" x14ac:dyDescent="0.25">
      <c r="A12939" s="2"/>
      <c r="B12939" s="2"/>
      <c r="C12939" s="2"/>
      <c r="E12939" s="2"/>
      <c r="G12939" s="2"/>
      <c r="H12939" s="6"/>
      <c r="I12939" s="9"/>
      <c r="J12939" s="9"/>
      <c r="K12939" s="9"/>
    </row>
    <row r="12940" spans="1:11" x14ac:dyDescent="0.25">
      <c r="A12940" s="2"/>
      <c r="B12940" s="2"/>
      <c r="C12940" s="2"/>
      <c r="E12940" s="2"/>
      <c r="G12940" s="2"/>
      <c r="H12940" s="6"/>
      <c r="I12940" s="9"/>
      <c r="J12940" s="9"/>
      <c r="K12940" s="9"/>
    </row>
    <row r="12941" spans="1:11" x14ac:dyDescent="0.25">
      <c r="A12941" s="2"/>
      <c r="B12941" s="2"/>
      <c r="C12941" s="2"/>
      <c r="E12941" s="2"/>
      <c r="G12941" s="2"/>
      <c r="H12941" s="6"/>
      <c r="I12941" s="9"/>
      <c r="J12941" s="9"/>
      <c r="K12941" s="9"/>
    </row>
    <row r="12942" spans="1:11" x14ac:dyDescent="0.25">
      <c r="A12942" s="2"/>
      <c r="B12942" s="2"/>
      <c r="C12942" s="2"/>
      <c r="E12942" s="2"/>
      <c r="G12942" s="2"/>
      <c r="H12942" s="6"/>
      <c r="I12942" s="9"/>
      <c r="J12942" s="9"/>
      <c r="K12942" s="9"/>
    </row>
    <row r="12943" spans="1:11" x14ac:dyDescent="0.25">
      <c r="A12943" s="2"/>
      <c r="B12943" s="2"/>
      <c r="C12943" s="2"/>
      <c r="E12943" s="2"/>
      <c r="G12943" s="2"/>
      <c r="H12943" s="6"/>
      <c r="I12943" s="9"/>
      <c r="J12943" s="9"/>
      <c r="K12943" s="9"/>
    </row>
    <row r="12944" spans="1:11" x14ac:dyDescent="0.25">
      <c r="A12944" s="2"/>
      <c r="B12944" s="2"/>
      <c r="C12944" s="2"/>
      <c r="E12944" s="2"/>
      <c r="G12944" s="2"/>
      <c r="H12944" s="6"/>
      <c r="I12944" s="9"/>
      <c r="J12944" s="9"/>
      <c r="K12944" s="9"/>
    </row>
    <row r="12945" spans="1:11" x14ac:dyDescent="0.25">
      <c r="A12945" s="2"/>
      <c r="B12945" s="2"/>
      <c r="C12945" s="2"/>
      <c r="E12945" s="2"/>
      <c r="G12945" s="2"/>
      <c r="H12945" s="6"/>
      <c r="I12945" s="9"/>
      <c r="J12945" s="9"/>
      <c r="K12945" s="9"/>
    </row>
    <row r="12946" spans="1:11" x14ac:dyDescent="0.25">
      <c r="A12946" s="2"/>
      <c r="B12946" s="2"/>
      <c r="C12946" s="2"/>
      <c r="E12946" s="2"/>
      <c r="G12946" s="2"/>
      <c r="H12946" s="6"/>
      <c r="I12946" s="9"/>
      <c r="J12946" s="9"/>
      <c r="K12946" s="9"/>
    </row>
    <row r="12947" spans="1:11" x14ac:dyDescent="0.25">
      <c r="A12947" s="2"/>
      <c r="B12947" s="2"/>
      <c r="C12947" s="2"/>
      <c r="E12947" s="2"/>
      <c r="G12947" s="2"/>
      <c r="H12947" s="6"/>
      <c r="I12947" s="9"/>
      <c r="J12947" s="9"/>
      <c r="K12947" s="9"/>
    </row>
    <row r="12948" spans="1:11" x14ac:dyDescent="0.25">
      <c r="A12948" s="2"/>
      <c r="B12948" s="2"/>
      <c r="C12948" s="2"/>
      <c r="E12948" s="2"/>
      <c r="G12948" s="2"/>
      <c r="H12948" s="6"/>
      <c r="I12948" s="9"/>
      <c r="J12948" s="9"/>
      <c r="K12948" s="9"/>
    </row>
    <row r="12949" spans="1:11" x14ac:dyDescent="0.25">
      <c r="A12949" s="2"/>
      <c r="B12949" s="2"/>
      <c r="C12949" s="2"/>
      <c r="E12949" s="2"/>
      <c r="G12949" s="2"/>
      <c r="H12949" s="6"/>
      <c r="I12949" s="9"/>
      <c r="J12949" s="9"/>
      <c r="K12949" s="9"/>
    </row>
    <row r="12950" spans="1:11" x14ac:dyDescent="0.25">
      <c r="A12950" s="2"/>
      <c r="B12950" s="2"/>
      <c r="C12950" s="2"/>
      <c r="E12950" s="2"/>
      <c r="G12950" s="2"/>
      <c r="H12950" s="6"/>
      <c r="I12950" s="9"/>
      <c r="J12950" s="9"/>
      <c r="K12950" s="9"/>
    </row>
    <row r="12951" spans="1:11" x14ac:dyDescent="0.25">
      <c r="A12951" s="2"/>
      <c r="B12951" s="2"/>
      <c r="C12951" s="2"/>
      <c r="E12951" s="2"/>
      <c r="G12951" s="2"/>
      <c r="H12951" s="6"/>
      <c r="I12951" s="9"/>
      <c r="J12951" s="9"/>
      <c r="K12951" s="9"/>
    </row>
    <row r="12952" spans="1:11" x14ac:dyDescent="0.25">
      <c r="A12952" s="2"/>
      <c r="B12952" s="2"/>
      <c r="C12952" s="2"/>
      <c r="E12952" s="2"/>
      <c r="G12952" s="2"/>
      <c r="H12952" s="6"/>
      <c r="I12952" s="9"/>
      <c r="J12952" s="9"/>
      <c r="K12952" s="9"/>
    </row>
    <row r="12953" spans="1:11" x14ac:dyDescent="0.25">
      <c r="A12953" s="2"/>
      <c r="B12953" s="2"/>
      <c r="C12953" s="2"/>
      <c r="E12953" s="2"/>
      <c r="G12953" s="2"/>
      <c r="H12953" s="6"/>
      <c r="I12953" s="9"/>
      <c r="J12953" s="9"/>
      <c r="K12953" s="9"/>
    </row>
    <row r="12954" spans="1:11" x14ac:dyDescent="0.25">
      <c r="A12954" s="2"/>
      <c r="B12954" s="2"/>
      <c r="C12954" s="2"/>
      <c r="E12954" s="2"/>
      <c r="G12954" s="2"/>
      <c r="H12954" s="6"/>
      <c r="I12954" s="9"/>
      <c r="J12954" s="9"/>
      <c r="K12954" s="9"/>
    </row>
    <row r="12955" spans="1:11" x14ac:dyDescent="0.25">
      <c r="A12955" s="2"/>
      <c r="B12955" s="2"/>
      <c r="C12955" s="2"/>
      <c r="E12955" s="2"/>
      <c r="G12955" s="2"/>
      <c r="H12955" s="6"/>
      <c r="I12955" s="9"/>
      <c r="J12955" s="9"/>
      <c r="K12955" s="9"/>
    </row>
    <row r="12956" spans="1:11" x14ac:dyDescent="0.25">
      <c r="A12956" s="2"/>
      <c r="B12956" s="2"/>
      <c r="C12956" s="2"/>
      <c r="E12956" s="2"/>
      <c r="G12956" s="2"/>
      <c r="H12956" s="6"/>
      <c r="I12956" s="9"/>
      <c r="J12956" s="9"/>
      <c r="K12956" s="9"/>
    </row>
    <row r="12957" spans="1:11" x14ac:dyDescent="0.25">
      <c r="A12957" s="2"/>
      <c r="B12957" s="2"/>
      <c r="C12957" s="2"/>
      <c r="E12957" s="2"/>
      <c r="G12957" s="2"/>
      <c r="H12957" s="6"/>
      <c r="I12957" s="9"/>
      <c r="J12957" s="9"/>
      <c r="K12957" s="9"/>
    </row>
    <row r="12958" spans="1:11" x14ac:dyDescent="0.25">
      <c r="A12958" s="2"/>
      <c r="B12958" s="2"/>
      <c r="C12958" s="2"/>
      <c r="E12958" s="2"/>
      <c r="G12958" s="2"/>
      <c r="H12958" s="6"/>
      <c r="I12958" s="9"/>
      <c r="J12958" s="9"/>
      <c r="K12958" s="9"/>
    </row>
    <row r="12959" spans="1:11" x14ac:dyDescent="0.25">
      <c r="A12959" s="2"/>
      <c r="B12959" s="2"/>
      <c r="C12959" s="2"/>
      <c r="E12959" s="2"/>
      <c r="G12959" s="2"/>
      <c r="H12959" s="6"/>
      <c r="I12959" s="9"/>
      <c r="J12959" s="9"/>
      <c r="K12959" s="9"/>
    </row>
    <row r="12960" spans="1:11" x14ac:dyDescent="0.25">
      <c r="A12960" s="2"/>
      <c r="B12960" s="2"/>
      <c r="C12960" s="2"/>
      <c r="E12960" s="2"/>
      <c r="G12960" s="2"/>
      <c r="H12960" s="6"/>
      <c r="I12960" s="9"/>
      <c r="J12960" s="9"/>
      <c r="K12960" s="9"/>
    </row>
    <row r="12961" spans="1:11" x14ac:dyDescent="0.25">
      <c r="A12961" s="2"/>
      <c r="B12961" s="2"/>
      <c r="C12961" s="2"/>
      <c r="E12961" s="2"/>
      <c r="G12961" s="2"/>
      <c r="H12961" s="6"/>
      <c r="I12961" s="9"/>
      <c r="J12961" s="9"/>
      <c r="K12961" s="9"/>
    </row>
    <row r="12962" spans="1:11" x14ac:dyDescent="0.25">
      <c r="A12962" s="2"/>
      <c r="B12962" s="2"/>
      <c r="C12962" s="2"/>
      <c r="E12962" s="2"/>
      <c r="G12962" s="2"/>
      <c r="H12962" s="6"/>
      <c r="I12962" s="9"/>
      <c r="J12962" s="9"/>
      <c r="K12962" s="9"/>
    </row>
    <row r="12963" spans="1:11" x14ac:dyDescent="0.25">
      <c r="A12963" s="2"/>
      <c r="B12963" s="2"/>
      <c r="C12963" s="2"/>
      <c r="E12963" s="2"/>
      <c r="G12963" s="2"/>
      <c r="H12963" s="6"/>
      <c r="I12963" s="9"/>
      <c r="J12963" s="9"/>
      <c r="K12963" s="9"/>
    </row>
    <row r="12964" spans="1:11" x14ac:dyDescent="0.25">
      <c r="A12964" s="2"/>
      <c r="B12964" s="2"/>
      <c r="C12964" s="2"/>
      <c r="E12964" s="2"/>
      <c r="G12964" s="2"/>
      <c r="H12964" s="6"/>
      <c r="I12964" s="9"/>
      <c r="J12964" s="9"/>
      <c r="K12964" s="9"/>
    </row>
    <row r="12965" spans="1:11" x14ac:dyDescent="0.25">
      <c r="A12965" s="2"/>
      <c r="B12965" s="2"/>
      <c r="C12965" s="2"/>
      <c r="E12965" s="2"/>
      <c r="G12965" s="2"/>
      <c r="H12965" s="6"/>
      <c r="I12965" s="9"/>
      <c r="J12965" s="9"/>
      <c r="K12965" s="9"/>
    </row>
    <row r="12966" spans="1:11" x14ac:dyDescent="0.25">
      <c r="A12966" s="2"/>
      <c r="B12966" s="2"/>
      <c r="C12966" s="2"/>
      <c r="E12966" s="2"/>
      <c r="G12966" s="2"/>
      <c r="H12966" s="6"/>
      <c r="I12966" s="9"/>
      <c r="J12966" s="9"/>
      <c r="K12966" s="9"/>
    </row>
    <row r="12967" spans="1:11" x14ac:dyDescent="0.25">
      <c r="A12967" s="2"/>
      <c r="B12967" s="2"/>
      <c r="C12967" s="2"/>
      <c r="E12967" s="2"/>
      <c r="G12967" s="2"/>
      <c r="H12967" s="6"/>
      <c r="I12967" s="9"/>
      <c r="J12967" s="9"/>
      <c r="K12967" s="9"/>
    </row>
    <row r="12968" spans="1:11" x14ac:dyDescent="0.25">
      <c r="A12968" s="2"/>
      <c r="B12968" s="2"/>
      <c r="C12968" s="2"/>
      <c r="E12968" s="2"/>
      <c r="G12968" s="2"/>
      <c r="H12968" s="6"/>
      <c r="I12968" s="9"/>
      <c r="J12968" s="9"/>
      <c r="K12968" s="9"/>
    </row>
    <row r="12969" spans="1:11" x14ac:dyDescent="0.25">
      <c r="A12969" s="2"/>
      <c r="B12969" s="2"/>
      <c r="C12969" s="2"/>
      <c r="E12969" s="2"/>
      <c r="G12969" s="2"/>
      <c r="H12969" s="6"/>
      <c r="I12969" s="9"/>
      <c r="J12969" s="9"/>
      <c r="K12969" s="9"/>
    </row>
    <row r="12970" spans="1:11" x14ac:dyDescent="0.25">
      <c r="A12970" s="2"/>
      <c r="B12970" s="2"/>
      <c r="C12970" s="2"/>
      <c r="E12970" s="2"/>
      <c r="G12970" s="2"/>
      <c r="H12970" s="6"/>
      <c r="I12970" s="9"/>
      <c r="J12970" s="9"/>
      <c r="K12970" s="9"/>
    </row>
    <row r="12971" spans="1:11" x14ac:dyDescent="0.25">
      <c r="A12971" s="2"/>
      <c r="B12971" s="2"/>
      <c r="C12971" s="2"/>
      <c r="E12971" s="2"/>
      <c r="G12971" s="2"/>
      <c r="H12971" s="6"/>
      <c r="I12971" s="9"/>
      <c r="J12971" s="9"/>
      <c r="K12971" s="9"/>
    </row>
    <row r="12972" spans="1:11" x14ac:dyDescent="0.25">
      <c r="A12972" s="2"/>
      <c r="B12972" s="2"/>
      <c r="C12972" s="2"/>
      <c r="E12972" s="2"/>
      <c r="G12972" s="2"/>
      <c r="H12972" s="6"/>
      <c r="I12972" s="9"/>
      <c r="J12972" s="9"/>
      <c r="K12972" s="9"/>
    </row>
    <row r="12973" spans="1:11" x14ac:dyDescent="0.25">
      <c r="A12973" s="2"/>
      <c r="B12973" s="2"/>
      <c r="C12973" s="2"/>
      <c r="E12973" s="2"/>
      <c r="G12973" s="2"/>
      <c r="H12973" s="6"/>
      <c r="I12973" s="9"/>
      <c r="J12973" s="9"/>
      <c r="K12973" s="9"/>
    </row>
    <row r="12974" spans="1:11" x14ac:dyDescent="0.25">
      <c r="A12974" s="2"/>
      <c r="B12974" s="2"/>
      <c r="C12974" s="2"/>
      <c r="E12974" s="2"/>
      <c r="G12974" s="2"/>
      <c r="H12974" s="6"/>
      <c r="I12974" s="9"/>
      <c r="J12974" s="9"/>
      <c r="K12974" s="9"/>
    </row>
    <row r="12975" spans="1:11" x14ac:dyDescent="0.25">
      <c r="A12975" s="2"/>
      <c r="B12975" s="2"/>
      <c r="C12975" s="2"/>
      <c r="E12975" s="2"/>
      <c r="G12975" s="2"/>
      <c r="H12975" s="6"/>
      <c r="I12975" s="9"/>
      <c r="J12975" s="9"/>
      <c r="K12975" s="9"/>
    </row>
    <row r="12976" spans="1:11" x14ac:dyDescent="0.25">
      <c r="A12976" s="2"/>
      <c r="B12976" s="2"/>
      <c r="C12976" s="2"/>
      <c r="E12976" s="2"/>
      <c r="G12976" s="2"/>
      <c r="H12976" s="6"/>
      <c r="I12976" s="9"/>
      <c r="J12976" s="9"/>
      <c r="K12976" s="9"/>
    </row>
    <row r="12977" spans="1:11" x14ac:dyDescent="0.25">
      <c r="A12977" s="2"/>
      <c r="B12977" s="2"/>
      <c r="C12977" s="2"/>
      <c r="E12977" s="2"/>
      <c r="G12977" s="2"/>
      <c r="H12977" s="6"/>
      <c r="I12977" s="9"/>
      <c r="J12977" s="9"/>
      <c r="K12977" s="9"/>
    </row>
    <row r="12978" spans="1:11" x14ac:dyDescent="0.25">
      <c r="A12978" s="2"/>
      <c r="B12978" s="2"/>
      <c r="C12978" s="2"/>
      <c r="E12978" s="2"/>
      <c r="G12978" s="2"/>
      <c r="H12978" s="6"/>
      <c r="I12978" s="9"/>
      <c r="J12978" s="9"/>
      <c r="K12978" s="9"/>
    </row>
    <row r="12979" spans="1:11" x14ac:dyDescent="0.25">
      <c r="A12979" s="2"/>
      <c r="B12979" s="2"/>
      <c r="C12979" s="2"/>
      <c r="E12979" s="2"/>
      <c r="G12979" s="2"/>
      <c r="H12979" s="6"/>
      <c r="I12979" s="9"/>
      <c r="J12979" s="9"/>
      <c r="K12979" s="9"/>
    </row>
    <row r="12980" spans="1:11" x14ac:dyDescent="0.25">
      <c r="A12980" s="2"/>
      <c r="B12980" s="2"/>
      <c r="C12980" s="2"/>
      <c r="E12980" s="2"/>
      <c r="G12980" s="2"/>
      <c r="H12980" s="6"/>
      <c r="I12980" s="9"/>
      <c r="J12980" s="9"/>
      <c r="K12980" s="9"/>
    </row>
    <row r="12981" spans="1:11" x14ac:dyDescent="0.25">
      <c r="A12981" s="2"/>
      <c r="B12981" s="2"/>
      <c r="C12981" s="2"/>
      <c r="E12981" s="2"/>
      <c r="G12981" s="2"/>
      <c r="H12981" s="6"/>
      <c r="I12981" s="9"/>
      <c r="J12981" s="9"/>
      <c r="K12981" s="9"/>
    </row>
    <row r="12982" spans="1:11" x14ac:dyDescent="0.25">
      <c r="A12982" s="2"/>
      <c r="B12982" s="2"/>
      <c r="C12982" s="2"/>
      <c r="E12982" s="2"/>
      <c r="G12982" s="2"/>
      <c r="H12982" s="6"/>
      <c r="I12982" s="9"/>
      <c r="J12982" s="9"/>
      <c r="K12982" s="9"/>
    </row>
    <row r="12983" spans="1:11" x14ac:dyDescent="0.25">
      <c r="A12983" s="2"/>
      <c r="B12983" s="2"/>
      <c r="C12983" s="2"/>
      <c r="E12983" s="2"/>
      <c r="G12983" s="2"/>
      <c r="H12983" s="6"/>
      <c r="I12983" s="9"/>
      <c r="J12983" s="9"/>
      <c r="K12983" s="9"/>
    </row>
    <row r="12984" spans="1:11" x14ac:dyDescent="0.25">
      <c r="A12984" s="2"/>
      <c r="B12984" s="2"/>
      <c r="C12984" s="2"/>
      <c r="E12984" s="2"/>
      <c r="G12984" s="2"/>
      <c r="H12984" s="6"/>
      <c r="I12984" s="9"/>
      <c r="J12984" s="9"/>
      <c r="K12984" s="9"/>
    </row>
    <row r="12985" spans="1:11" x14ac:dyDescent="0.25">
      <c r="A12985" s="2"/>
      <c r="B12985" s="2"/>
      <c r="C12985" s="2"/>
      <c r="E12985" s="2"/>
      <c r="G12985" s="2"/>
      <c r="H12985" s="6"/>
      <c r="I12985" s="9"/>
      <c r="J12985" s="9"/>
      <c r="K12985" s="9"/>
    </row>
    <row r="12986" spans="1:11" x14ac:dyDescent="0.25">
      <c r="A12986" s="2"/>
      <c r="B12986" s="2"/>
      <c r="C12986" s="2"/>
      <c r="E12986" s="2"/>
      <c r="G12986" s="2"/>
      <c r="H12986" s="6"/>
      <c r="I12986" s="9"/>
      <c r="J12986" s="9"/>
      <c r="K12986" s="9"/>
    </row>
    <row r="12987" spans="1:11" x14ac:dyDescent="0.25">
      <c r="A12987" s="2"/>
      <c r="B12987" s="2"/>
      <c r="C12987" s="2"/>
      <c r="E12987" s="2"/>
      <c r="G12987" s="2"/>
      <c r="H12987" s="6"/>
      <c r="I12987" s="9"/>
      <c r="J12987" s="9"/>
      <c r="K12987" s="9"/>
    </row>
    <row r="12988" spans="1:11" x14ac:dyDescent="0.25">
      <c r="A12988" s="2"/>
      <c r="B12988" s="2"/>
      <c r="C12988" s="2"/>
      <c r="E12988" s="2"/>
      <c r="G12988" s="2"/>
      <c r="H12988" s="6"/>
      <c r="I12988" s="9"/>
      <c r="J12988" s="9"/>
      <c r="K12988" s="9"/>
    </row>
    <row r="12989" spans="1:11" x14ac:dyDescent="0.25">
      <c r="A12989" s="2"/>
      <c r="B12989" s="2"/>
      <c r="C12989" s="2"/>
      <c r="E12989" s="2"/>
      <c r="G12989" s="2"/>
      <c r="H12989" s="6"/>
      <c r="I12989" s="9"/>
      <c r="J12989" s="9"/>
      <c r="K12989" s="9"/>
    </row>
    <row r="12990" spans="1:11" x14ac:dyDescent="0.25">
      <c r="A12990" s="2"/>
      <c r="B12990" s="2"/>
      <c r="C12990" s="2"/>
      <c r="E12990" s="2"/>
      <c r="G12990" s="2"/>
      <c r="H12990" s="6"/>
      <c r="I12990" s="9"/>
      <c r="J12990" s="9"/>
      <c r="K12990" s="9"/>
    </row>
    <row r="12991" spans="1:11" x14ac:dyDescent="0.25">
      <c r="A12991" s="2"/>
      <c r="B12991" s="2"/>
      <c r="C12991" s="2"/>
      <c r="E12991" s="2"/>
      <c r="G12991" s="2"/>
      <c r="H12991" s="6"/>
      <c r="I12991" s="9"/>
      <c r="J12991" s="9"/>
      <c r="K12991" s="9"/>
    </row>
    <row r="12992" spans="1:11" x14ac:dyDescent="0.25">
      <c r="A12992" s="2"/>
      <c r="B12992" s="2"/>
      <c r="C12992" s="2"/>
      <c r="E12992" s="2"/>
      <c r="G12992" s="2"/>
      <c r="H12992" s="6"/>
      <c r="I12992" s="9"/>
      <c r="J12992" s="9"/>
      <c r="K12992" s="9"/>
    </row>
    <row r="12993" spans="1:11" x14ac:dyDescent="0.25">
      <c r="A12993" s="2"/>
      <c r="B12993" s="2"/>
      <c r="C12993" s="2"/>
      <c r="E12993" s="2"/>
      <c r="G12993" s="2"/>
      <c r="H12993" s="6"/>
      <c r="I12993" s="9"/>
      <c r="J12993" s="9"/>
      <c r="K12993" s="9"/>
    </row>
    <row r="12994" spans="1:11" x14ac:dyDescent="0.25">
      <c r="A12994" s="2"/>
      <c r="B12994" s="2"/>
      <c r="C12994" s="2"/>
      <c r="E12994" s="2"/>
      <c r="G12994" s="2"/>
      <c r="H12994" s="6"/>
      <c r="I12994" s="9"/>
      <c r="J12994" s="9"/>
      <c r="K12994" s="9"/>
    </row>
    <row r="12995" spans="1:11" x14ac:dyDescent="0.25">
      <c r="A12995" s="2"/>
      <c r="B12995" s="2"/>
      <c r="C12995" s="2"/>
      <c r="E12995" s="2"/>
      <c r="G12995" s="2"/>
      <c r="H12995" s="6"/>
      <c r="I12995" s="9"/>
      <c r="J12995" s="9"/>
      <c r="K12995" s="9"/>
    </row>
    <row r="12996" spans="1:11" x14ac:dyDescent="0.25">
      <c r="A12996" s="2"/>
      <c r="B12996" s="2"/>
      <c r="C12996" s="2"/>
      <c r="E12996" s="2"/>
      <c r="G12996" s="2"/>
      <c r="H12996" s="6"/>
      <c r="I12996" s="9"/>
      <c r="J12996" s="9"/>
      <c r="K12996" s="9"/>
    </row>
    <row r="12997" spans="1:11" x14ac:dyDescent="0.25">
      <c r="A12997" s="2"/>
      <c r="B12997" s="2"/>
      <c r="C12997" s="2"/>
      <c r="E12997" s="2"/>
      <c r="G12997" s="2"/>
      <c r="H12997" s="6"/>
      <c r="I12997" s="9"/>
      <c r="J12997" s="9"/>
      <c r="K12997" s="9"/>
    </row>
    <row r="12998" spans="1:11" x14ac:dyDescent="0.25">
      <c r="A12998" s="2"/>
      <c r="B12998" s="2"/>
      <c r="C12998" s="2"/>
      <c r="E12998" s="2"/>
      <c r="G12998" s="2"/>
      <c r="H12998" s="6"/>
      <c r="I12998" s="9"/>
      <c r="J12998" s="9"/>
      <c r="K12998" s="9"/>
    </row>
    <row r="12999" spans="1:11" x14ac:dyDescent="0.25">
      <c r="A12999" s="2"/>
      <c r="B12999" s="2"/>
      <c r="C12999" s="2"/>
      <c r="E12999" s="2"/>
      <c r="G12999" s="2"/>
      <c r="H12999" s="6"/>
      <c r="I12999" s="9"/>
      <c r="J12999" s="9"/>
      <c r="K12999" s="9"/>
    </row>
    <row r="13000" spans="1:11" x14ac:dyDescent="0.25">
      <c r="A13000" s="2"/>
      <c r="B13000" s="2"/>
      <c r="C13000" s="2"/>
      <c r="E13000" s="2"/>
      <c r="G13000" s="2"/>
      <c r="H13000" s="6"/>
      <c r="I13000" s="9"/>
      <c r="J13000" s="9"/>
      <c r="K13000" s="9"/>
    </row>
    <row r="13001" spans="1:11" x14ac:dyDescent="0.25">
      <c r="A13001" s="2"/>
      <c r="B13001" s="2"/>
      <c r="C13001" s="2"/>
      <c r="E13001" s="2"/>
      <c r="G13001" s="2"/>
      <c r="H13001" s="6"/>
      <c r="I13001" s="9"/>
      <c r="J13001" s="9"/>
      <c r="K13001" s="9"/>
    </row>
    <row r="13002" spans="1:11" x14ac:dyDescent="0.25">
      <c r="A13002" s="2"/>
      <c r="B13002" s="2"/>
      <c r="C13002" s="2"/>
      <c r="E13002" s="2"/>
      <c r="G13002" s="2"/>
      <c r="H13002" s="6"/>
      <c r="I13002" s="9"/>
      <c r="J13002" s="9"/>
      <c r="K13002" s="9"/>
    </row>
    <row r="13003" spans="1:11" x14ac:dyDescent="0.25">
      <c r="A13003" s="2"/>
      <c r="B13003" s="2"/>
      <c r="C13003" s="2"/>
      <c r="E13003" s="2"/>
      <c r="G13003" s="2"/>
      <c r="H13003" s="6"/>
      <c r="I13003" s="9"/>
      <c r="J13003" s="9"/>
      <c r="K13003" s="9"/>
    </row>
    <row r="13004" spans="1:11" x14ac:dyDescent="0.25">
      <c r="A13004" s="2"/>
      <c r="B13004" s="2"/>
      <c r="C13004" s="2"/>
      <c r="E13004" s="2"/>
      <c r="G13004" s="2"/>
      <c r="H13004" s="6"/>
      <c r="I13004" s="9"/>
      <c r="J13004" s="9"/>
      <c r="K13004" s="9"/>
    </row>
    <row r="13005" spans="1:11" x14ac:dyDescent="0.25">
      <c r="A13005" s="2"/>
      <c r="B13005" s="2"/>
      <c r="C13005" s="2"/>
      <c r="E13005" s="2"/>
      <c r="G13005" s="2"/>
      <c r="H13005" s="6"/>
      <c r="I13005" s="9"/>
      <c r="J13005" s="9"/>
      <c r="K13005" s="9"/>
    </row>
    <row r="13006" spans="1:11" x14ac:dyDescent="0.25">
      <c r="A13006" s="2"/>
      <c r="B13006" s="2"/>
      <c r="C13006" s="2"/>
      <c r="E13006" s="2"/>
      <c r="G13006" s="2"/>
      <c r="H13006" s="6"/>
      <c r="I13006" s="9"/>
      <c r="J13006" s="9"/>
      <c r="K13006" s="9"/>
    </row>
    <row r="13007" spans="1:11" x14ac:dyDescent="0.25">
      <c r="A13007" s="2"/>
      <c r="B13007" s="2"/>
      <c r="C13007" s="2"/>
      <c r="E13007" s="2"/>
      <c r="G13007" s="2"/>
      <c r="H13007" s="6"/>
      <c r="I13007" s="9"/>
      <c r="J13007" s="9"/>
      <c r="K13007" s="9"/>
    </row>
    <row r="13008" spans="1:11" x14ac:dyDescent="0.25">
      <c r="A13008" s="2"/>
      <c r="B13008" s="2"/>
      <c r="C13008" s="2"/>
      <c r="E13008" s="2"/>
      <c r="G13008" s="2"/>
      <c r="H13008" s="6"/>
      <c r="I13008" s="9"/>
      <c r="J13008" s="9"/>
      <c r="K13008" s="9"/>
    </row>
    <row r="13009" spans="1:11" x14ac:dyDescent="0.25">
      <c r="A13009" s="2"/>
      <c r="B13009" s="2"/>
      <c r="C13009" s="2"/>
      <c r="E13009" s="2"/>
      <c r="G13009" s="2"/>
      <c r="H13009" s="6"/>
      <c r="I13009" s="9"/>
      <c r="J13009" s="9"/>
      <c r="K13009" s="9"/>
    </row>
    <row r="13010" spans="1:11" x14ac:dyDescent="0.25">
      <c r="A13010" s="2"/>
      <c r="B13010" s="2"/>
      <c r="C13010" s="2"/>
      <c r="E13010" s="2"/>
      <c r="G13010" s="2"/>
      <c r="H13010" s="6"/>
      <c r="I13010" s="9"/>
      <c r="J13010" s="9"/>
      <c r="K13010" s="9"/>
    </row>
    <row r="13011" spans="1:11" x14ac:dyDescent="0.25">
      <c r="A13011" s="2"/>
      <c r="B13011" s="2"/>
      <c r="C13011" s="2"/>
      <c r="E13011" s="2"/>
      <c r="G13011" s="2"/>
      <c r="H13011" s="6"/>
      <c r="I13011" s="9"/>
      <c r="J13011" s="9"/>
      <c r="K13011" s="9"/>
    </row>
    <row r="13012" spans="1:11" x14ac:dyDescent="0.25">
      <c r="A13012" s="2"/>
      <c r="B13012" s="2"/>
      <c r="C13012" s="2"/>
      <c r="E13012" s="2"/>
      <c r="G13012" s="2"/>
      <c r="H13012" s="6"/>
      <c r="I13012" s="9"/>
      <c r="J13012" s="9"/>
      <c r="K13012" s="9"/>
    </row>
    <row r="13013" spans="1:11" x14ac:dyDescent="0.25">
      <c r="A13013" s="2"/>
      <c r="B13013" s="2"/>
      <c r="C13013" s="2"/>
      <c r="E13013" s="2"/>
      <c r="G13013" s="2"/>
      <c r="H13013" s="6"/>
      <c r="I13013" s="9"/>
      <c r="J13013" s="9"/>
      <c r="K13013" s="9"/>
    </row>
    <row r="13014" spans="1:11" x14ac:dyDescent="0.25">
      <c r="A13014" s="2"/>
      <c r="B13014" s="2"/>
      <c r="C13014" s="2"/>
      <c r="E13014" s="2"/>
      <c r="G13014" s="2"/>
      <c r="H13014" s="6"/>
      <c r="I13014" s="9"/>
      <c r="J13014" s="9"/>
      <c r="K13014" s="9"/>
    </row>
    <row r="13015" spans="1:11" x14ac:dyDescent="0.25">
      <c r="A13015" s="2"/>
      <c r="B13015" s="2"/>
      <c r="C13015" s="2"/>
      <c r="E13015" s="2"/>
      <c r="G13015" s="2"/>
      <c r="H13015" s="6"/>
      <c r="I13015" s="9"/>
      <c r="J13015" s="9"/>
      <c r="K13015" s="9"/>
    </row>
    <row r="13016" spans="1:11" x14ac:dyDescent="0.25">
      <c r="A13016" s="2"/>
      <c r="B13016" s="2"/>
      <c r="C13016" s="2"/>
      <c r="E13016" s="2"/>
      <c r="G13016" s="2"/>
      <c r="H13016" s="6"/>
      <c r="I13016" s="9"/>
      <c r="J13016" s="9"/>
      <c r="K13016" s="9"/>
    </row>
    <row r="13017" spans="1:11" x14ac:dyDescent="0.25">
      <c r="A13017" s="2"/>
      <c r="B13017" s="2"/>
      <c r="C13017" s="2"/>
      <c r="E13017" s="2"/>
      <c r="G13017" s="2"/>
      <c r="H13017" s="6"/>
      <c r="I13017" s="9"/>
      <c r="J13017" s="9"/>
      <c r="K13017" s="9"/>
    </row>
    <row r="13018" spans="1:11" x14ac:dyDescent="0.25">
      <c r="A13018" s="2"/>
      <c r="B13018" s="2"/>
      <c r="C13018" s="2"/>
      <c r="E13018" s="2"/>
      <c r="G13018" s="2"/>
      <c r="H13018" s="6"/>
      <c r="I13018" s="9"/>
      <c r="J13018" s="9"/>
      <c r="K13018" s="9"/>
    </row>
    <row r="13019" spans="1:11" x14ac:dyDescent="0.25">
      <c r="A13019" s="2"/>
      <c r="B13019" s="2"/>
      <c r="C13019" s="2"/>
      <c r="E13019" s="2"/>
      <c r="G13019" s="2"/>
      <c r="H13019" s="6"/>
      <c r="I13019" s="9"/>
      <c r="J13019" s="9"/>
      <c r="K13019" s="9"/>
    </row>
    <row r="13020" spans="1:11" x14ac:dyDescent="0.25">
      <c r="A13020" s="2"/>
      <c r="B13020" s="2"/>
      <c r="C13020" s="2"/>
      <c r="E13020" s="2"/>
      <c r="G13020" s="2"/>
      <c r="H13020" s="6"/>
      <c r="I13020" s="9"/>
      <c r="J13020" s="9"/>
      <c r="K13020" s="9"/>
    </row>
    <row r="13021" spans="1:11" x14ac:dyDescent="0.25">
      <c r="A13021" s="2"/>
      <c r="B13021" s="2"/>
      <c r="C13021" s="2"/>
      <c r="E13021" s="2"/>
      <c r="G13021" s="2"/>
      <c r="H13021" s="6"/>
      <c r="I13021" s="9"/>
      <c r="J13021" s="9"/>
      <c r="K13021" s="9"/>
    </row>
    <row r="13022" spans="1:11" x14ac:dyDescent="0.25">
      <c r="A13022" s="2"/>
      <c r="B13022" s="2"/>
      <c r="C13022" s="2"/>
      <c r="E13022" s="2"/>
      <c r="G13022" s="2"/>
      <c r="H13022" s="6"/>
      <c r="I13022" s="9"/>
      <c r="J13022" s="9"/>
      <c r="K13022" s="9"/>
    </row>
    <row r="13023" spans="1:11" x14ac:dyDescent="0.25">
      <c r="A13023" s="2"/>
      <c r="B13023" s="2"/>
      <c r="C13023" s="2"/>
      <c r="E13023" s="2"/>
      <c r="G13023" s="2"/>
      <c r="H13023" s="6"/>
      <c r="I13023" s="9"/>
      <c r="J13023" s="9"/>
      <c r="K13023" s="9"/>
    </row>
    <row r="13024" spans="1:11" x14ac:dyDescent="0.25">
      <c r="A13024" s="2"/>
      <c r="B13024" s="2"/>
      <c r="C13024" s="2"/>
      <c r="E13024" s="2"/>
      <c r="G13024" s="2"/>
      <c r="H13024" s="6"/>
      <c r="I13024" s="9"/>
      <c r="J13024" s="9"/>
      <c r="K13024" s="9"/>
    </row>
    <row r="13025" spans="1:11" x14ac:dyDescent="0.25">
      <c r="A13025" s="2"/>
      <c r="B13025" s="2"/>
      <c r="C13025" s="2"/>
      <c r="E13025" s="2"/>
      <c r="G13025" s="2"/>
      <c r="H13025" s="6"/>
      <c r="I13025" s="9"/>
      <c r="J13025" s="9"/>
      <c r="K13025" s="9"/>
    </row>
    <row r="13026" spans="1:11" x14ac:dyDescent="0.25">
      <c r="A13026" s="2"/>
      <c r="B13026" s="2"/>
      <c r="C13026" s="2"/>
      <c r="E13026" s="2"/>
      <c r="G13026" s="2"/>
      <c r="H13026" s="6"/>
      <c r="I13026" s="9"/>
      <c r="J13026" s="9"/>
      <c r="K13026" s="9"/>
    </row>
    <row r="13027" spans="1:11" x14ac:dyDescent="0.25">
      <c r="A13027" s="2"/>
      <c r="B13027" s="2"/>
      <c r="C13027" s="2"/>
      <c r="E13027" s="2"/>
      <c r="G13027" s="2"/>
      <c r="H13027" s="6"/>
      <c r="I13027" s="9"/>
      <c r="J13027" s="9"/>
      <c r="K13027" s="9"/>
    </row>
    <row r="13028" spans="1:11" x14ac:dyDescent="0.25">
      <c r="A13028" s="2"/>
      <c r="B13028" s="2"/>
      <c r="C13028" s="2"/>
      <c r="E13028" s="2"/>
      <c r="G13028" s="2"/>
      <c r="H13028" s="6"/>
      <c r="I13028" s="9"/>
      <c r="J13028" s="9"/>
      <c r="K13028" s="9"/>
    </row>
    <row r="13029" spans="1:11" x14ac:dyDescent="0.25">
      <c r="A13029" s="2"/>
      <c r="B13029" s="2"/>
      <c r="C13029" s="2"/>
      <c r="E13029" s="2"/>
      <c r="G13029" s="2"/>
      <c r="H13029" s="6"/>
      <c r="I13029" s="9"/>
      <c r="J13029" s="9"/>
      <c r="K13029" s="9"/>
    </row>
    <row r="13030" spans="1:11" x14ac:dyDescent="0.25">
      <c r="A13030" s="2"/>
      <c r="B13030" s="2"/>
      <c r="C13030" s="2"/>
      <c r="E13030" s="2"/>
      <c r="G13030" s="2"/>
      <c r="H13030" s="6"/>
      <c r="I13030" s="9"/>
      <c r="J13030" s="9"/>
      <c r="K13030" s="9"/>
    </row>
    <row r="13031" spans="1:11" x14ac:dyDescent="0.25">
      <c r="A13031" s="2"/>
      <c r="B13031" s="2"/>
      <c r="C13031" s="2"/>
      <c r="E13031" s="2"/>
      <c r="G13031" s="2"/>
      <c r="H13031" s="6"/>
      <c r="I13031" s="9"/>
      <c r="J13031" s="9"/>
      <c r="K13031" s="9"/>
    </row>
    <row r="13032" spans="1:11" x14ac:dyDescent="0.25">
      <c r="A13032" s="2"/>
      <c r="B13032" s="2"/>
      <c r="C13032" s="2"/>
      <c r="E13032" s="2"/>
      <c r="G13032" s="2"/>
      <c r="H13032" s="6"/>
      <c r="I13032" s="9"/>
      <c r="J13032" s="9"/>
      <c r="K13032" s="9"/>
    </row>
    <row r="13033" spans="1:11" x14ac:dyDescent="0.25">
      <c r="A13033" s="2"/>
      <c r="B13033" s="2"/>
      <c r="C13033" s="2"/>
      <c r="E13033" s="2"/>
      <c r="G13033" s="2"/>
      <c r="H13033" s="6"/>
      <c r="I13033" s="9"/>
      <c r="J13033" s="9"/>
      <c r="K13033" s="9"/>
    </row>
    <row r="13034" spans="1:11" x14ac:dyDescent="0.25">
      <c r="A13034" s="2"/>
      <c r="B13034" s="2"/>
      <c r="C13034" s="2"/>
      <c r="E13034" s="2"/>
      <c r="G13034" s="2"/>
      <c r="H13034" s="6"/>
      <c r="I13034" s="9"/>
      <c r="J13034" s="9"/>
      <c r="K13034" s="9"/>
    </row>
    <row r="13035" spans="1:11" x14ac:dyDescent="0.25">
      <c r="A13035" s="2"/>
      <c r="B13035" s="2"/>
      <c r="C13035" s="2"/>
      <c r="E13035" s="2"/>
      <c r="G13035" s="2"/>
      <c r="H13035" s="6"/>
      <c r="I13035" s="9"/>
      <c r="J13035" s="9"/>
      <c r="K13035" s="9"/>
    </row>
    <row r="13036" spans="1:11" x14ac:dyDescent="0.25">
      <c r="A13036" s="2"/>
      <c r="B13036" s="2"/>
      <c r="C13036" s="2"/>
      <c r="E13036" s="2"/>
      <c r="G13036" s="2"/>
      <c r="H13036" s="6"/>
      <c r="I13036" s="9"/>
      <c r="J13036" s="9"/>
      <c r="K13036" s="9"/>
    </row>
    <row r="13037" spans="1:11" x14ac:dyDescent="0.25">
      <c r="A13037" s="2"/>
      <c r="B13037" s="2"/>
      <c r="C13037" s="2"/>
      <c r="E13037" s="2"/>
      <c r="G13037" s="2"/>
      <c r="H13037" s="6"/>
      <c r="I13037" s="9"/>
      <c r="J13037" s="9"/>
      <c r="K13037" s="9"/>
    </row>
    <row r="13038" spans="1:11" x14ac:dyDescent="0.25">
      <c r="A13038" s="2"/>
      <c r="B13038" s="2"/>
      <c r="C13038" s="2"/>
      <c r="E13038" s="2"/>
      <c r="G13038" s="2"/>
      <c r="H13038" s="6"/>
      <c r="I13038" s="9"/>
      <c r="J13038" s="9"/>
      <c r="K13038" s="9"/>
    </row>
    <row r="13039" spans="1:11" x14ac:dyDescent="0.25">
      <c r="A13039" s="2"/>
      <c r="B13039" s="2"/>
      <c r="C13039" s="2"/>
      <c r="E13039" s="2"/>
      <c r="G13039" s="2"/>
      <c r="H13039" s="6"/>
      <c r="I13039" s="9"/>
      <c r="J13039" s="9"/>
      <c r="K13039" s="9"/>
    </row>
    <row r="13040" spans="1:11" x14ac:dyDescent="0.25">
      <c r="A13040" s="2"/>
      <c r="B13040" s="2"/>
      <c r="C13040" s="2"/>
      <c r="E13040" s="2"/>
      <c r="G13040" s="2"/>
      <c r="H13040" s="6"/>
      <c r="I13040" s="9"/>
      <c r="J13040" s="9"/>
      <c r="K13040" s="9"/>
    </row>
    <row r="13041" spans="1:11" x14ac:dyDescent="0.25">
      <c r="A13041" s="2"/>
      <c r="B13041" s="2"/>
      <c r="C13041" s="2"/>
      <c r="E13041" s="2"/>
      <c r="G13041" s="2"/>
      <c r="H13041" s="6"/>
      <c r="I13041" s="9"/>
      <c r="J13041" s="9"/>
      <c r="K13041" s="9"/>
    </row>
    <row r="13042" spans="1:11" x14ac:dyDescent="0.25">
      <c r="A13042" s="2"/>
      <c r="B13042" s="2"/>
      <c r="C13042" s="2"/>
      <c r="E13042" s="2"/>
      <c r="G13042" s="2"/>
      <c r="H13042" s="6"/>
      <c r="I13042" s="9"/>
      <c r="J13042" s="9"/>
      <c r="K13042" s="9"/>
    </row>
    <row r="13043" spans="1:11" x14ac:dyDescent="0.25">
      <c r="A13043" s="2"/>
      <c r="B13043" s="2"/>
      <c r="C13043" s="2"/>
      <c r="E13043" s="2"/>
      <c r="G13043" s="2"/>
      <c r="H13043" s="6"/>
      <c r="I13043" s="9"/>
      <c r="J13043" s="9"/>
      <c r="K13043" s="9"/>
    </row>
    <row r="13044" spans="1:11" x14ac:dyDescent="0.25">
      <c r="A13044" s="2"/>
      <c r="B13044" s="2"/>
      <c r="C13044" s="2"/>
      <c r="E13044" s="2"/>
      <c r="G13044" s="2"/>
      <c r="H13044" s="6"/>
      <c r="I13044" s="9"/>
      <c r="J13044" s="9"/>
      <c r="K13044" s="9"/>
    </row>
    <row r="13045" spans="1:11" x14ac:dyDescent="0.25">
      <c r="A13045" s="2"/>
      <c r="B13045" s="2"/>
      <c r="C13045" s="2"/>
      <c r="E13045" s="2"/>
      <c r="G13045" s="2"/>
      <c r="H13045" s="6"/>
      <c r="I13045" s="9"/>
      <c r="J13045" s="9"/>
      <c r="K13045" s="9"/>
    </row>
    <row r="13046" spans="1:11" x14ac:dyDescent="0.25">
      <c r="A13046" s="2"/>
      <c r="B13046" s="2"/>
      <c r="C13046" s="2"/>
      <c r="E13046" s="2"/>
      <c r="G13046" s="2"/>
      <c r="H13046" s="6"/>
      <c r="I13046" s="9"/>
      <c r="J13046" s="9"/>
      <c r="K13046" s="9"/>
    </row>
    <row r="13047" spans="1:11" x14ac:dyDescent="0.25">
      <c r="A13047" s="2"/>
      <c r="B13047" s="2"/>
      <c r="C13047" s="2"/>
      <c r="E13047" s="2"/>
      <c r="G13047" s="2"/>
      <c r="H13047" s="6"/>
      <c r="I13047" s="9"/>
      <c r="J13047" s="9"/>
      <c r="K13047" s="9"/>
    </row>
    <row r="13048" spans="1:11" x14ac:dyDescent="0.25">
      <c r="A13048" s="2"/>
      <c r="B13048" s="2"/>
      <c r="C13048" s="2"/>
      <c r="E13048" s="2"/>
      <c r="G13048" s="2"/>
      <c r="H13048" s="6"/>
      <c r="I13048" s="9"/>
      <c r="J13048" s="9"/>
      <c r="K13048" s="9"/>
    </row>
    <row r="13049" spans="1:11" x14ac:dyDescent="0.25">
      <c r="A13049" s="2"/>
      <c r="B13049" s="2"/>
      <c r="C13049" s="2"/>
      <c r="E13049" s="2"/>
      <c r="G13049" s="2"/>
      <c r="H13049" s="6"/>
      <c r="I13049" s="9"/>
      <c r="J13049" s="9"/>
      <c r="K13049" s="9"/>
    </row>
    <row r="13050" spans="1:11" x14ac:dyDescent="0.25">
      <c r="A13050" s="2"/>
      <c r="B13050" s="2"/>
      <c r="C13050" s="2"/>
      <c r="E13050" s="2"/>
      <c r="G13050" s="2"/>
      <c r="H13050" s="6"/>
      <c r="I13050" s="9"/>
      <c r="J13050" s="9"/>
      <c r="K13050" s="9"/>
    </row>
    <row r="13051" spans="1:11" x14ac:dyDescent="0.25">
      <c r="A13051" s="2"/>
      <c r="B13051" s="2"/>
      <c r="C13051" s="2"/>
      <c r="E13051" s="2"/>
      <c r="G13051" s="2"/>
      <c r="H13051" s="6"/>
      <c r="I13051" s="9"/>
      <c r="J13051" s="9"/>
      <c r="K13051" s="9"/>
    </row>
    <row r="13052" spans="1:11" x14ac:dyDescent="0.25">
      <c r="A13052" s="2"/>
      <c r="B13052" s="2"/>
      <c r="C13052" s="2"/>
      <c r="E13052" s="2"/>
      <c r="G13052" s="2"/>
      <c r="H13052" s="6"/>
      <c r="I13052" s="9"/>
      <c r="J13052" s="9"/>
      <c r="K13052" s="9"/>
    </row>
    <row r="13053" spans="1:11" x14ac:dyDescent="0.25">
      <c r="A13053" s="2"/>
      <c r="B13053" s="2"/>
      <c r="C13053" s="2"/>
      <c r="E13053" s="2"/>
      <c r="G13053" s="2"/>
      <c r="H13053" s="6"/>
      <c r="I13053" s="9"/>
      <c r="J13053" s="9"/>
      <c r="K13053" s="9"/>
    </row>
    <row r="13054" spans="1:11" x14ac:dyDescent="0.25">
      <c r="A13054" s="2"/>
      <c r="B13054" s="2"/>
      <c r="C13054" s="2"/>
      <c r="E13054" s="2"/>
      <c r="G13054" s="2"/>
      <c r="H13054" s="6"/>
      <c r="I13054" s="9"/>
      <c r="J13054" s="9"/>
      <c r="K13054" s="9"/>
    </row>
    <row r="13055" spans="1:11" x14ac:dyDescent="0.25">
      <c r="A13055" s="2"/>
      <c r="B13055" s="2"/>
      <c r="C13055" s="2"/>
      <c r="E13055" s="2"/>
      <c r="G13055" s="2"/>
      <c r="H13055" s="6"/>
      <c r="I13055" s="9"/>
      <c r="J13055" s="9"/>
      <c r="K13055" s="9"/>
    </row>
    <row r="13056" spans="1:11" x14ac:dyDescent="0.25">
      <c r="A13056" s="2"/>
      <c r="B13056" s="2"/>
      <c r="C13056" s="2"/>
      <c r="E13056" s="2"/>
      <c r="G13056" s="2"/>
      <c r="H13056" s="6"/>
      <c r="I13056" s="9"/>
      <c r="J13056" s="9"/>
      <c r="K13056" s="9"/>
    </row>
    <row r="13057" spans="1:11" x14ac:dyDescent="0.25">
      <c r="A13057" s="2"/>
      <c r="B13057" s="2"/>
      <c r="C13057" s="2"/>
      <c r="E13057" s="2"/>
      <c r="G13057" s="2"/>
      <c r="H13057" s="6"/>
      <c r="I13057" s="9"/>
      <c r="J13057" s="9"/>
      <c r="K13057" s="9"/>
    </row>
    <row r="13058" spans="1:11" x14ac:dyDescent="0.25">
      <c r="A13058" s="2"/>
      <c r="B13058" s="2"/>
      <c r="C13058" s="2"/>
      <c r="E13058" s="2"/>
      <c r="G13058" s="2"/>
      <c r="H13058" s="6"/>
      <c r="I13058" s="9"/>
      <c r="J13058" s="9"/>
      <c r="K13058" s="9"/>
    </row>
    <row r="13059" spans="1:11" x14ac:dyDescent="0.25">
      <c r="A13059" s="2"/>
      <c r="B13059" s="2"/>
      <c r="C13059" s="2"/>
      <c r="E13059" s="2"/>
      <c r="G13059" s="2"/>
      <c r="H13059" s="6"/>
      <c r="I13059" s="9"/>
      <c r="J13059" s="9"/>
      <c r="K13059" s="9"/>
    </row>
    <row r="13060" spans="1:11" x14ac:dyDescent="0.25">
      <c r="A13060" s="2"/>
      <c r="B13060" s="2"/>
      <c r="C13060" s="2"/>
      <c r="E13060" s="2"/>
      <c r="G13060" s="2"/>
      <c r="H13060" s="6"/>
      <c r="I13060" s="9"/>
      <c r="J13060" s="9"/>
      <c r="K13060" s="9"/>
    </row>
    <row r="13061" spans="1:11" x14ac:dyDescent="0.25">
      <c r="A13061" s="2"/>
      <c r="B13061" s="2"/>
      <c r="C13061" s="2"/>
      <c r="E13061" s="2"/>
      <c r="G13061" s="2"/>
      <c r="H13061" s="6"/>
      <c r="I13061" s="9"/>
      <c r="J13061" s="9"/>
      <c r="K13061" s="9"/>
    </row>
    <row r="13062" spans="1:11" x14ac:dyDescent="0.25">
      <c r="A13062" s="2"/>
      <c r="B13062" s="2"/>
      <c r="C13062" s="2"/>
      <c r="E13062" s="2"/>
      <c r="G13062" s="2"/>
      <c r="H13062" s="6"/>
      <c r="I13062" s="9"/>
      <c r="J13062" s="9"/>
      <c r="K13062" s="9"/>
    </row>
    <row r="13063" spans="1:11" x14ac:dyDescent="0.25">
      <c r="A13063" s="2"/>
      <c r="B13063" s="2"/>
      <c r="C13063" s="2"/>
      <c r="E13063" s="2"/>
      <c r="G13063" s="2"/>
      <c r="H13063" s="6"/>
      <c r="I13063" s="9"/>
      <c r="J13063" s="9"/>
      <c r="K13063" s="9"/>
    </row>
    <row r="13064" spans="1:11" x14ac:dyDescent="0.25">
      <c r="A13064" s="2"/>
      <c r="B13064" s="2"/>
      <c r="C13064" s="2"/>
      <c r="E13064" s="2"/>
      <c r="G13064" s="2"/>
      <c r="H13064" s="6"/>
      <c r="I13064" s="9"/>
      <c r="J13064" s="9"/>
      <c r="K13064" s="9"/>
    </row>
    <row r="13065" spans="1:11" x14ac:dyDescent="0.25">
      <c r="A13065" s="2"/>
      <c r="B13065" s="2"/>
      <c r="C13065" s="2"/>
      <c r="E13065" s="2"/>
      <c r="G13065" s="2"/>
      <c r="H13065" s="6"/>
      <c r="I13065" s="9"/>
      <c r="J13065" s="9"/>
      <c r="K13065" s="9"/>
    </row>
    <row r="13066" spans="1:11" x14ac:dyDescent="0.25">
      <c r="A13066" s="2"/>
      <c r="B13066" s="2"/>
      <c r="C13066" s="2"/>
      <c r="E13066" s="2"/>
      <c r="G13066" s="2"/>
      <c r="H13066" s="6"/>
      <c r="I13066" s="9"/>
      <c r="J13066" s="9"/>
      <c r="K13066" s="9"/>
    </row>
    <row r="13067" spans="1:11" x14ac:dyDescent="0.25">
      <c r="A13067" s="2"/>
      <c r="B13067" s="2"/>
      <c r="C13067" s="2"/>
      <c r="E13067" s="2"/>
      <c r="G13067" s="2"/>
      <c r="H13067" s="6"/>
      <c r="I13067" s="9"/>
      <c r="J13067" s="9"/>
      <c r="K13067" s="9"/>
    </row>
    <row r="13068" spans="1:11" x14ac:dyDescent="0.25">
      <c r="A13068" s="2"/>
      <c r="B13068" s="2"/>
      <c r="C13068" s="2"/>
      <c r="E13068" s="2"/>
      <c r="G13068" s="2"/>
      <c r="H13068" s="6"/>
      <c r="I13068" s="9"/>
      <c r="J13068" s="9"/>
      <c r="K13068" s="9"/>
    </row>
    <row r="13069" spans="1:11" x14ac:dyDescent="0.25">
      <c r="A13069" s="2"/>
      <c r="B13069" s="2"/>
      <c r="C13069" s="2"/>
      <c r="E13069" s="2"/>
      <c r="G13069" s="2"/>
      <c r="H13069" s="6"/>
      <c r="I13069" s="9"/>
      <c r="J13069" s="9"/>
      <c r="K13069" s="9"/>
    </row>
    <row r="13070" spans="1:11" x14ac:dyDescent="0.25">
      <c r="A13070" s="2"/>
      <c r="B13070" s="2"/>
      <c r="C13070" s="2"/>
      <c r="E13070" s="2"/>
      <c r="G13070" s="2"/>
      <c r="H13070" s="6"/>
      <c r="I13070" s="9"/>
      <c r="J13070" s="9"/>
      <c r="K13070" s="9"/>
    </row>
    <row r="13071" spans="1:11" x14ac:dyDescent="0.25">
      <c r="A13071" s="2"/>
      <c r="B13071" s="2"/>
      <c r="C13071" s="2"/>
      <c r="E13071" s="2"/>
      <c r="G13071" s="2"/>
      <c r="H13071" s="6"/>
      <c r="I13071" s="9"/>
      <c r="J13071" s="9"/>
      <c r="K13071" s="9"/>
    </row>
    <row r="13072" spans="1:11" x14ac:dyDescent="0.25">
      <c r="A13072" s="2"/>
      <c r="B13072" s="2"/>
      <c r="C13072" s="2"/>
      <c r="E13072" s="2"/>
      <c r="G13072" s="2"/>
      <c r="H13072" s="6"/>
      <c r="I13072" s="9"/>
      <c r="J13072" s="9"/>
      <c r="K13072" s="9"/>
    </row>
    <row r="13073" spans="1:11" x14ac:dyDescent="0.25">
      <c r="A13073" s="2"/>
      <c r="B13073" s="2"/>
      <c r="C13073" s="2"/>
      <c r="E13073" s="2"/>
      <c r="G13073" s="2"/>
      <c r="H13073" s="6"/>
      <c r="I13073" s="9"/>
      <c r="J13073" s="9"/>
      <c r="K13073" s="9"/>
    </row>
    <row r="13074" spans="1:11" x14ac:dyDescent="0.25">
      <c r="A13074" s="2"/>
      <c r="B13074" s="2"/>
      <c r="C13074" s="2"/>
      <c r="E13074" s="2"/>
      <c r="G13074" s="2"/>
      <c r="H13074" s="6"/>
      <c r="I13074" s="9"/>
      <c r="J13074" s="9"/>
      <c r="K13074" s="9"/>
    </row>
    <row r="13075" spans="1:11" x14ac:dyDescent="0.25">
      <c r="A13075" s="2"/>
      <c r="B13075" s="2"/>
      <c r="C13075" s="2"/>
      <c r="E13075" s="2"/>
      <c r="G13075" s="2"/>
      <c r="H13075" s="6"/>
      <c r="I13075" s="9"/>
      <c r="J13075" s="9"/>
      <c r="K13075" s="9"/>
    </row>
    <row r="13076" spans="1:11" x14ac:dyDescent="0.25">
      <c r="A13076" s="2"/>
      <c r="B13076" s="2"/>
      <c r="C13076" s="2"/>
      <c r="E13076" s="2"/>
      <c r="G13076" s="2"/>
      <c r="H13076" s="6"/>
      <c r="I13076" s="9"/>
      <c r="J13076" s="9"/>
      <c r="K13076" s="9"/>
    </row>
    <row r="13077" spans="1:11" x14ac:dyDescent="0.25">
      <c r="A13077" s="2"/>
      <c r="B13077" s="2"/>
      <c r="C13077" s="2"/>
      <c r="E13077" s="2"/>
      <c r="G13077" s="2"/>
      <c r="H13077" s="6"/>
      <c r="I13077" s="9"/>
      <c r="J13077" s="9"/>
      <c r="K13077" s="9"/>
    </row>
    <row r="13078" spans="1:11" x14ac:dyDescent="0.25">
      <c r="A13078" s="2"/>
      <c r="B13078" s="2"/>
      <c r="C13078" s="2"/>
      <c r="E13078" s="2"/>
      <c r="G13078" s="2"/>
      <c r="H13078" s="6"/>
      <c r="I13078" s="9"/>
      <c r="J13078" s="9"/>
      <c r="K13078" s="9"/>
    </row>
    <row r="13079" spans="1:11" x14ac:dyDescent="0.25">
      <c r="A13079" s="2"/>
      <c r="B13079" s="2"/>
      <c r="C13079" s="2"/>
      <c r="E13079" s="2"/>
      <c r="G13079" s="2"/>
      <c r="H13079" s="6"/>
      <c r="I13079" s="9"/>
      <c r="J13079" s="9"/>
      <c r="K13079" s="9"/>
    </row>
    <row r="13080" spans="1:11" x14ac:dyDescent="0.25">
      <c r="A13080" s="2"/>
      <c r="B13080" s="2"/>
      <c r="C13080" s="2"/>
      <c r="E13080" s="2"/>
      <c r="G13080" s="2"/>
      <c r="H13080" s="6"/>
      <c r="I13080" s="9"/>
      <c r="J13080" s="9"/>
      <c r="K13080" s="9"/>
    </row>
    <row r="13081" spans="1:11" x14ac:dyDescent="0.25">
      <c r="A13081" s="2"/>
      <c r="B13081" s="2"/>
      <c r="C13081" s="2"/>
      <c r="E13081" s="2"/>
      <c r="G13081" s="2"/>
      <c r="H13081" s="6"/>
      <c r="I13081" s="9"/>
      <c r="J13081" s="9"/>
      <c r="K13081" s="9"/>
    </row>
    <row r="13082" spans="1:11" x14ac:dyDescent="0.25">
      <c r="A13082" s="2"/>
      <c r="B13082" s="2"/>
      <c r="C13082" s="2"/>
      <c r="E13082" s="2"/>
      <c r="G13082" s="2"/>
      <c r="H13082" s="6"/>
      <c r="I13082" s="9"/>
      <c r="J13082" s="9"/>
      <c r="K13082" s="9"/>
    </row>
    <row r="13083" spans="1:11" x14ac:dyDescent="0.25">
      <c r="A13083" s="2"/>
      <c r="B13083" s="2"/>
      <c r="C13083" s="2"/>
      <c r="E13083" s="2"/>
      <c r="G13083" s="2"/>
      <c r="H13083" s="6"/>
      <c r="I13083" s="9"/>
      <c r="J13083" s="9"/>
      <c r="K13083" s="9"/>
    </row>
    <row r="13084" spans="1:11" x14ac:dyDescent="0.25">
      <c r="A13084" s="2"/>
      <c r="B13084" s="2"/>
      <c r="C13084" s="2"/>
      <c r="E13084" s="2"/>
      <c r="G13084" s="2"/>
      <c r="H13084" s="6"/>
      <c r="I13084" s="9"/>
      <c r="J13084" s="9"/>
      <c r="K13084" s="9"/>
    </row>
    <row r="13085" spans="1:11" x14ac:dyDescent="0.25">
      <c r="A13085" s="2"/>
      <c r="B13085" s="2"/>
      <c r="C13085" s="2"/>
      <c r="E13085" s="2"/>
      <c r="G13085" s="2"/>
      <c r="H13085" s="6"/>
      <c r="I13085" s="9"/>
      <c r="J13085" s="9"/>
      <c r="K13085" s="9"/>
    </row>
    <row r="13086" spans="1:11" x14ac:dyDescent="0.25">
      <c r="A13086" s="2"/>
      <c r="B13086" s="2"/>
      <c r="C13086" s="2"/>
      <c r="E13086" s="2"/>
      <c r="G13086" s="2"/>
      <c r="H13086" s="6"/>
      <c r="I13086" s="9"/>
      <c r="J13086" s="9"/>
      <c r="K13086" s="9"/>
    </row>
    <row r="13087" spans="1:11" x14ac:dyDescent="0.25">
      <c r="A13087" s="2"/>
      <c r="B13087" s="2"/>
      <c r="C13087" s="2"/>
      <c r="E13087" s="2"/>
      <c r="G13087" s="2"/>
      <c r="H13087" s="6"/>
      <c r="I13087" s="9"/>
      <c r="J13087" s="9"/>
      <c r="K13087" s="9"/>
    </row>
    <row r="13088" spans="1:11" x14ac:dyDescent="0.25">
      <c r="A13088" s="2"/>
      <c r="B13088" s="2"/>
      <c r="C13088" s="2"/>
      <c r="E13088" s="2"/>
      <c r="G13088" s="2"/>
      <c r="H13088" s="6"/>
      <c r="I13088" s="9"/>
      <c r="J13088" s="9"/>
      <c r="K13088" s="9"/>
    </row>
    <row r="13089" spans="1:11" x14ac:dyDescent="0.25">
      <c r="A13089" s="2"/>
      <c r="B13089" s="2"/>
      <c r="C13089" s="2"/>
      <c r="E13089" s="2"/>
      <c r="G13089" s="2"/>
      <c r="H13089" s="6"/>
      <c r="I13089" s="9"/>
      <c r="J13089" s="9"/>
      <c r="K13089" s="9"/>
    </row>
    <row r="13090" spans="1:11" x14ac:dyDescent="0.25">
      <c r="A13090" s="2"/>
      <c r="B13090" s="2"/>
      <c r="C13090" s="2"/>
      <c r="E13090" s="2"/>
      <c r="G13090" s="2"/>
      <c r="H13090" s="6"/>
      <c r="I13090" s="9"/>
      <c r="J13090" s="9"/>
      <c r="K13090" s="9"/>
    </row>
    <row r="13091" spans="1:11" x14ac:dyDescent="0.25">
      <c r="A13091" s="2"/>
      <c r="B13091" s="2"/>
      <c r="C13091" s="2"/>
      <c r="E13091" s="2"/>
      <c r="G13091" s="2"/>
      <c r="H13091" s="6"/>
      <c r="I13091" s="9"/>
      <c r="J13091" s="9"/>
      <c r="K13091" s="9"/>
    </row>
    <row r="13092" spans="1:11" x14ac:dyDescent="0.25">
      <c r="A13092" s="2"/>
      <c r="B13092" s="2"/>
      <c r="C13092" s="2"/>
      <c r="E13092" s="2"/>
      <c r="G13092" s="2"/>
      <c r="H13092" s="6"/>
      <c r="I13092" s="9"/>
      <c r="J13092" s="9"/>
      <c r="K13092" s="9"/>
    </row>
    <row r="13093" spans="1:11" x14ac:dyDescent="0.25">
      <c r="A13093" s="2"/>
      <c r="B13093" s="2"/>
      <c r="C13093" s="2"/>
      <c r="E13093" s="2"/>
      <c r="G13093" s="2"/>
      <c r="H13093" s="6"/>
      <c r="I13093" s="9"/>
      <c r="J13093" s="9"/>
      <c r="K13093" s="9"/>
    </row>
    <row r="13094" spans="1:11" x14ac:dyDescent="0.25">
      <c r="A13094" s="2"/>
      <c r="B13094" s="2"/>
      <c r="C13094" s="2"/>
      <c r="E13094" s="2"/>
      <c r="G13094" s="2"/>
      <c r="H13094" s="6"/>
      <c r="I13094" s="9"/>
      <c r="J13094" s="9"/>
      <c r="K13094" s="9"/>
    </row>
    <row r="13095" spans="1:11" x14ac:dyDescent="0.25">
      <c r="A13095" s="2"/>
      <c r="B13095" s="2"/>
      <c r="C13095" s="2"/>
      <c r="E13095" s="2"/>
      <c r="G13095" s="2"/>
      <c r="H13095" s="6"/>
      <c r="I13095" s="9"/>
      <c r="J13095" s="9"/>
      <c r="K13095" s="9"/>
    </row>
    <row r="13096" spans="1:11" x14ac:dyDescent="0.25">
      <c r="A13096" s="2"/>
      <c r="B13096" s="2"/>
      <c r="C13096" s="2"/>
      <c r="E13096" s="2"/>
      <c r="G13096" s="2"/>
      <c r="H13096" s="6"/>
      <c r="I13096" s="9"/>
      <c r="J13096" s="9"/>
      <c r="K13096" s="9"/>
    </row>
    <row r="13097" spans="1:11" x14ac:dyDescent="0.25">
      <c r="A13097" s="2"/>
      <c r="B13097" s="2"/>
      <c r="C13097" s="2"/>
      <c r="E13097" s="2"/>
      <c r="G13097" s="2"/>
      <c r="H13097" s="6"/>
      <c r="I13097" s="9"/>
      <c r="J13097" s="9"/>
      <c r="K13097" s="9"/>
    </row>
    <row r="13098" spans="1:11" x14ac:dyDescent="0.25">
      <c r="A13098" s="2"/>
      <c r="B13098" s="2"/>
      <c r="C13098" s="2"/>
      <c r="E13098" s="2"/>
      <c r="G13098" s="2"/>
      <c r="H13098" s="6"/>
      <c r="I13098" s="9"/>
      <c r="J13098" s="9"/>
      <c r="K13098" s="9"/>
    </row>
    <row r="13099" spans="1:11" x14ac:dyDescent="0.25">
      <c r="A13099" s="2"/>
      <c r="B13099" s="2"/>
      <c r="C13099" s="2"/>
      <c r="E13099" s="2"/>
      <c r="G13099" s="2"/>
      <c r="H13099" s="6"/>
      <c r="I13099" s="9"/>
      <c r="J13099" s="9"/>
      <c r="K13099" s="9"/>
    </row>
    <row r="13100" spans="1:11" x14ac:dyDescent="0.25">
      <c r="A13100" s="2"/>
      <c r="B13100" s="2"/>
      <c r="C13100" s="2"/>
      <c r="E13100" s="2"/>
      <c r="G13100" s="2"/>
      <c r="H13100" s="6"/>
      <c r="I13100" s="9"/>
      <c r="J13100" s="9"/>
      <c r="K13100" s="9"/>
    </row>
    <row r="13101" spans="1:11" x14ac:dyDescent="0.25">
      <c r="A13101" s="2"/>
      <c r="B13101" s="2"/>
      <c r="C13101" s="2"/>
      <c r="E13101" s="2"/>
      <c r="G13101" s="2"/>
      <c r="H13101" s="6"/>
      <c r="I13101" s="9"/>
      <c r="J13101" s="9"/>
      <c r="K13101" s="9"/>
    </row>
    <row r="13102" spans="1:11" x14ac:dyDescent="0.25">
      <c r="A13102" s="2"/>
      <c r="B13102" s="2"/>
      <c r="C13102" s="2"/>
      <c r="E13102" s="2"/>
      <c r="G13102" s="2"/>
      <c r="H13102" s="6"/>
      <c r="I13102" s="9"/>
      <c r="J13102" s="9"/>
      <c r="K13102" s="9"/>
    </row>
    <row r="13103" spans="1:11" x14ac:dyDescent="0.25">
      <c r="A13103" s="2"/>
      <c r="B13103" s="2"/>
      <c r="C13103" s="2"/>
      <c r="E13103" s="2"/>
      <c r="G13103" s="2"/>
      <c r="H13103" s="6"/>
      <c r="I13103" s="9"/>
      <c r="J13103" s="9"/>
      <c r="K13103" s="9"/>
    </row>
    <row r="13104" spans="1:11" x14ac:dyDescent="0.25">
      <c r="A13104" s="2"/>
      <c r="B13104" s="2"/>
      <c r="C13104" s="2"/>
      <c r="E13104" s="2"/>
      <c r="G13104" s="2"/>
      <c r="H13104" s="6"/>
      <c r="I13104" s="9"/>
      <c r="J13104" s="9"/>
      <c r="K13104" s="9"/>
    </row>
    <row r="13105" spans="1:11" x14ac:dyDescent="0.25">
      <c r="A13105" s="2"/>
      <c r="B13105" s="2"/>
      <c r="C13105" s="2"/>
      <c r="E13105" s="2"/>
      <c r="G13105" s="2"/>
      <c r="H13105" s="6"/>
      <c r="I13105" s="9"/>
      <c r="J13105" s="9"/>
      <c r="K13105" s="9"/>
    </row>
    <row r="13106" spans="1:11" x14ac:dyDescent="0.25">
      <c r="A13106" s="2"/>
      <c r="B13106" s="2"/>
      <c r="C13106" s="2"/>
      <c r="E13106" s="2"/>
      <c r="G13106" s="2"/>
      <c r="H13106" s="6"/>
      <c r="I13106" s="9"/>
      <c r="J13106" s="9"/>
      <c r="K13106" s="9"/>
    </row>
    <row r="13107" spans="1:11" x14ac:dyDescent="0.25">
      <c r="A13107" s="2"/>
      <c r="B13107" s="2"/>
      <c r="C13107" s="2"/>
      <c r="E13107" s="2"/>
      <c r="G13107" s="2"/>
      <c r="H13107" s="6"/>
      <c r="I13107" s="9"/>
      <c r="J13107" s="9"/>
      <c r="K13107" s="9"/>
    </row>
    <row r="13108" spans="1:11" x14ac:dyDescent="0.25">
      <c r="A13108" s="2"/>
      <c r="B13108" s="2"/>
      <c r="C13108" s="2"/>
      <c r="E13108" s="2"/>
      <c r="G13108" s="2"/>
      <c r="H13108" s="6"/>
      <c r="I13108" s="9"/>
      <c r="J13108" s="9"/>
      <c r="K13108" s="9"/>
    </row>
    <row r="13109" spans="1:11" x14ac:dyDescent="0.25">
      <c r="A13109" s="2"/>
      <c r="B13109" s="2"/>
      <c r="C13109" s="2"/>
      <c r="E13109" s="2"/>
      <c r="G13109" s="2"/>
      <c r="H13109" s="6"/>
      <c r="I13109" s="9"/>
      <c r="J13109" s="9"/>
      <c r="K13109" s="9"/>
    </row>
    <row r="13110" spans="1:11" x14ac:dyDescent="0.25">
      <c r="A13110" s="2"/>
      <c r="B13110" s="2"/>
      <c r="C13110" s="2"/>
      <c r="E13110" s="2"/>
      <c r="G13110" s="2"/>
      <c r="H13110" s="6"/>
      <c r="I13110" s="9"/>
      <c r="J13110" s="9"/>
      <c r="K13110" s="9"/>
    </row>
    <row r="13111" spans="1:11" x14ac:dyDescent="0.25">
      <c r="A13111" s="2"/>
      <c r="B13111" s="2"/>
      <c r="C13111" s="2"/>
      <c r="E13111" s="2"/>
      <c r="G13111" s="2"/>
      <c r="H13111" s="6"/>
      <c r="I13111" s="9"/>
      <c r="J13111" s="9"/>
      <c r="K13111" s="9"/>
    </row>
    <row r="13112" spans="1:11" x14ac:dyDescent="0.25">
      <c r="A13112" s="2"/>
      <c r="B13112" s="2"/>
      <c r="C13112" s="2"/>
      <c r="E13112" s="2"/>
      <c r="G13112" s="2"/>
      <c r="H13112" s="6"/>
      <c r="I13112" s="9"/>
      <c r="J13112" s="9"/>
      <c r="K13112" s="9"/>
    </row>
    <row r="13113" spans="1:11" x14ac:dyDescent="0.25">
      <c r="A13113" s="2"/>
      <c r="B13113" s="2"/>
      <c r="C13113" s="2"/>
      <c r="E13113" s="2"/>
      <c r="G13113" s="2"/>
      <c r="H13113" s="6"/>
      <c r="I13113" s="9"/>
      <c r="J13113" s="9"/>
      <c r="K13113" s="9"/>
    </row>
    <row r="13114" spans="1:11" x14ac:dyDescent="0.25">
      <c r="A13114" s="2"/>
      <c r="B13114" s="2"/>
      <c r="C13114" s="2"/>
      <c r="E13114" s="2"/>
      <c r="G13114" s="2"/>
      <c r="H13114" s="6"/>
      <c r="I13114" s="9"/>
      <c r="J13114" s="9"/>
      <c r="K13114" s="9"/>
    </row>
    <row r="13115" spans="1:11" x14ac:dyDescent="0.25">
      <c r="A13115" s="2"/>
      <c r="B13115" s="2"/>
      <c r="C13115" s="2"/>
      <c r="E13115" s="2"/>
      <c r="G13115" s="2"/>
      <c r="H13115" s="6"/>
      <c r="I13115" s="9"/>
      <c r="J13115" s="9"/>
      <c r="K13115" s="9"/>
    </row>
    <row r="13116" spans="1:11" x14ac:dyDescent="0.25">
      <c r="A13116" s="2"/>
      <c r="B13116" s="2"/>
      <c r="C13116" s="2"/>
      <c r="E13116" s="2"/>
      <c r="G13116" s="2"/>
      <c r="H13116" s="6"/>
      <c r="I13116" s="9"/>
      <c r="J13116" s="9"/>
      <c r="K13116" s="9"/>
    </row>
    <row r="13117" spans="1:11" x14ac:dyDescent="0.25">
      <c r="A13117" s="2"/>
      <c r="B13117" s="2"/>
      <c r="C13117" s="2"/>
      <c r="E13117" s="2"/>
      <c r="G13117" s="2"/>
      <c r="H13117" s="6"/>
      <c r="I13117" s="9"/>
      <c r="J13117" s="9"/>
      <c r="K13117" s="9"/>
    </row>
    <row r="13118" spans="1:11" x14ac:dyDescent="0.25">
      <c r="A13118" s="2"/>
      <c r="B13118" s="2"/>
      <c r="C13118" s="2"/>
      <c r="E13118" s="2"/>
      <c r="G13118" s="2"/>
      <c r="H13118" s="6"/>
      <c r="I13118" s="9"/>
      <c r="J13118" s="9"/>
      <c r="K13118" s="9"/>
    </row>
    <row r="13119" spans="1:11" x14ac:dyDescent="0.25">
      <c r="A13119" s="2"/>
      <c r="B13119" s="2"/>
      <c r="C13119" s="2"/>
      <c r="E13119" s="2"/>
      <c r="G13119" s="2"/>
      <c r="H13119" s="6"/>
      <c r="I13119" s="9"/>
      <c r="J13119" s="9"/>
      <c r="K13119" s="9"/>
    </row>
    <row r="13120" spans="1:11" x14ac:dyDescent="0.25">
      <c r="A13120" s="2"/>
      <c r="B13120" s="2"/>
      <c r="C13120" s="2"/>
      <c r="E13120" s="2"/>
      <c r="G13120" s="2"/>
      <c r="H13120" s="6"/>
      <c r="I13120" s="9"/>
      <c r="J13120" s="9"/>
      <c r="K13120" s="9"/>
    </row>
    <row r="13121" spans="1:11" x14ac:dyDescent="0.25">
      <c r="A13121" s="2"/>
      <c r="B13121" s="2"/>
      <c r="C13121" s="2"/>
      <c r="E13121" s="2"/>
      <c r="G13121" s="2"/>
      <c r="H13121" s="6"/>
      <c r="I13121" s="9"/>
      <c r="J13121" s="9"/>
      <c r="K13121" s="9"/>
    </row>
    <row r="13122" spans="1:11" x14ac:dyDescent="0.25">
      <c r="A13122" s="2"/>
      <c r="B13122" s="2"/>
      <c r="C13122" s="2"/>
      <c r="E13122" s="2"/>
      <c r="G13122" s="2"/>
      <c r="H13122" s="6"/>
      <c r="I13122" s="9"/>
      <c r="J13122" s="9"/>
      <c r="K13122" s="9"/>
    </row>
    <row r="13123" spans="1:11" x14ac:dyDescent="0.25">
      <c r="A13123" s="2"/>
      <c r="B13123" s="2"/>
      <c r="C13123" s="2"/>
      <c r="E13123" s="2"/>
      <c r="G13123" s="2"/>
      <c r="H13123" s="6"/>
      <c r="I13123" s="9"/>
      <c r="J13123" s="9"/>
      <c r="K13123" s="9"/>
    </row>
    <row r="13124" spans="1:11" x14ac:dyDescent="0.25">
      <c r="A13124" s="2"/>
      <c r="B13124" s="2"/>
      <c r="C13124" s="2"/>
      <c r="E13124" s="2"/>
      <c r="G13124" s="2"/>
      <c r="H13124" s="6"/>
      <c r="I13124" s="9"/>
      <c r="J13124" s="9"/>
      <c r="K13124" s="9"/>
    </row>
    <row r="13125" spans="1:11" x14ac:dyDescent="0.25">
      <c r="A13125" s="2"/>
      <c r="B13125" s="2"/>
      <c r="C13125" s="2"/>
      <c r="E13125" s="2"/>
      <c r="G13125" s="2"/>
      <c r="H13125" s="6"/>
      <c r="I13125" s="9"/>
      <c r="J13125" s="9"/>
      <c r="K13125" s="9"/>
    </row>
    <row r="13126" spans="1:11" x14ac:dyDescent="0.25">
      <c r="A13126" s="2"/>
      <c r="B13126" s="2"/>
      <c r="C13126" s="2"/>
      <c r="E13126" s="2"/>
      <c r="G13126" s="2"/>
      <c r="H13126" s="6"/>
      <c r="I13126" s="9"/>
      <c r="J13126" s="9"/>
      <c r="K13126" s="9"/>
    </row>
    <row r="13127" spans="1:11" x14ac:dyDescent="0.25">
      <c r="A13127" s="2"/>
      <c r="B13127" s="2"/>
      <c r="C13127" s="2"/>
      <c r="E13127" s="2"/>
      <c r="G13127" s="2"/>
      <c r="H13127" s="6"/>
      <c r="I13127" s="9"/>
      <c r="J13127" s="9"/>
      <c r="K13127" s="9"/>
    </row>
    <row r="13128" spans="1:11" x14ac:dyDescent="0.25">
      <c r="A13128" s="2"/>
      <c r="B13128" s="2"/>
      <c r="C13128" s="2"/>
      <c r="E13128" s="2"/>
      <c r="G13128" s="2"/>
      <c r="H13128" s="6"/>
      <c r="I13128" s="9"/>
      <c r="J13128" s="9"/>
      <c r="K13128" s="9"/>
    </row>
    <row r="13129" spans="1:11" x14ac:dyDescent="0.25">
      <c r="A13129" s="2"/>
      <c r="B13129" s="2"/>
      <c r="C13129" s="2"/>
      <c r="E13129" s="2"/>
      <c r="G13129" s="2"/>
      <c r="H13129" s="6"/>
      <c r="I13129" s="9"/>
      <c r="J13129" s="9"/>
      <c r="K13129" s="9"/>
    </row>
    <row r="13130" spans="1:11" x14ac:dyDescent="0.25">
      <c r="A13130" s="2"/>
      <c r="B13130" s="2"/>
      <c r="C13130" s="2"/>
      <c r="E13130" s="2"/>
      <c r="G13130" s="2"/>
      <c r="H13130" s="6"/>
      <c r="I13130" s="9"/>
      <c r="J13130" s="9"/>
      <c r="K13130" s="9"/>
    </row>
    <row r="13131" spans="1:11" x14ac:dyDescent="0.25">
      <c r="A13131" s="2"/>
      <c r="B13131" s="2"/>
      <c r="C13131" s="2"/>
      <c r="E13131" s="2"/>
      <c r="G13131" s="2"/>
      <c r="H13131" s="6"/>
      <c r="I13131" s="9"/>
      <c r="J13131" s="9"/>
      <c r="K13131" s="9"/>
    </row>
    <row r="13132" spans="1:11" x14ac:dyDescent="0.25">
      <c r="A13132" s="2"/>
      <c r="B13132" s="2"/>
      <c r="C13132" s="2"/>
      <c r="E13132" s="2"/>
      <c r="G13132" s="2"/>
      <c r="H13132" s="6"/>
      <c r="I13132" s="9"/>
      <c r="J13132" s="9"/>
      <c r="K13132" s="9"/>
    </row>
    <row r="13133" spans="1:11" x14ac:dyDescent="0.25">
      <c r="A13133" s="2"/>
      <c r="B13133" s="2"/>
      <c r="C13133" s="2"/>
      <c r="E13133" s="2"/>
      <c r="G13133" s="2"/>
      <c r="H13133" s="6"/>
      <c r="I13133" s="9"/>
      <c r="J13133" s="9"/>
      <c r="K13133" s="9"/>
    </row>
    <row r="13134" spans="1:11" x14ac:dyDescent="0.25">
      <c r="A13134" s="2"/>
      <c r="B13134" s="2"/>
      <c r="C13134" s="2"/>
      <c r="E13134" s="2"/>
      <c r="G13134" s="2"/>
      <c r="H13134" s="6"/>
      <c r="I13134" s="9"/>
      <c r="J13134" s="9"/>
      <c r="K13134" s="9"/>
    </row>
    <row r="13135" spans="1:11" x14ac:dyDescent="0.25">
      <c r="A13135" s="2"/>
      <c r="B13135" s="2"/>
      <c r="C13135" s="2"/>
      <c r="E13135" s="2"/>
      <c r="G13135" s="2"/>
      <c r="H13135" s="6"/>
      <c r="I13135" s="9"/>
      <c r="J13135" s="9"/>
      <c r="K13135" s="9"/>
    </row>
    <row r="13136" spans="1:11" x14ac:dyDescent="0.25">
      <c r="A13136" s="2"/>
      <c r="B13136" s="2"/>
      <c r="C13136" s="2"/>
      <c r="E13136" s="2"/>
      <c r="G13136" s="2"/>
      <c r="H13136" s="6"/>
      <c r="I13136" s="9"/>
      <c r="J13136" s="9"/>
      <c r="K13136" s="9"/>
    </row>
    <row r="13137" spans="1:11" x14ac:dyDescent="0.25">
      <c r="A13137" s="2"/>
      <c r="B13137" s="2"/>
      <c r="C13137" s="2"/>
      <c r="E13137" s="2"/>
      <c r="G13137" s="2"/>
      <c r="H13137" s="6"/>
      <c r="I13137" s="9"/>
      <c r="J13137" s="9"/>
      <c r="K13137" s="9"/>
    </row>
    <row r="13138" spans="1:11" x14ac:dyDescent="0.25">
      <c r="A13138" s="2"/>
      <c r="B13138" s="2"/>
      <c r="C13138" s="2"/>
      <c r="E13138" s="2"/>
      <c r="G13138" s="2"/>
      <c r="H13138" s="6"/>
      <c r="I13138" s="9"/>
      <c r="J13138" s="9"/>
      <c r="K13138" s="9"/>
    </row>
    <row r="13139" spans="1:11" x14ac:dyDescent="0.25">
      <c r="A13139" s="2"/>
      <c r="B13139" s="2"/>
      <c r="C13139" s="2"/>
      <c r="E13139" s="2"/>
      <c r="G13139" s="2"/>
      <c r="H13139" s="6"/>
      <c r="I13139" s="9"/>
      <c r="J13139" s="9"/>
      <c r="K13139" s="9"/>
    </row>
    <row r="13140" spans="1:11" x14ac:dyDescent="0.25">
      <c r="A13140" s="2"/>
      <c r="B13140" s="2"/>
      <c r="C13140" s="2"/>
      <c r="E13140" s="2"/>
      <c r="G13140" s="2"/>
      <c r="H13140" s="6"/>
      <c r="I13140" s="9"/>
      <c r="J13140" s="9"/>
      <c r="K13140" s="9"/>
    </row>
    <row r="13141" spans="1:11" x14ac:dyDescent="0.25">
      <c r="A13141" s="2"/>
      <c r="B13141" s="2"/>
      <c r="C13141" s="2"/>
      <c r="E13141" s="2"/>
      <c r="G13141" s="2"/>
      <c r="H13141" s="6"/>
      <c r="I13141" s="9"/>
      <c r="J13141" s="9"/>
      <c r="K13141" s="9"/>
    </row>
    <row r="13142" spans="1:11" x14ac:dyDescent="0.25">
      <c r="A13142" s="2"/>
      <c r="B13142" s="2"/>
      <c r="C13142" s="2"/>
      <c r="E13142" s="2"/>
      <c r="G13142" s="2"/>
      <c r="H13142" s="6"/>
      <c r="I13142" s="9"/>
      <c r="J13142" s="9"/>
      <c r="K13142" s="9"/>
    </row>
    <row r="13143" spans="1:11" x14ac:dyDescent="0.25">
      <c r="A13143" s="2"/>
      <c r="B13143" s="2"/>
      <c r="C13143" s="2"/>
      <c r="E13143" s="2"/>
      <c r="G13143" s="2"/>
      <c r="H13143" s="6"/>
      <c r="I13143" s="9"/>
      <c r="J13143" s="9"/>
      <c r="K13143" s="9"/>
    </row>
    <row r="13144" spans="1:11" x14ac:dyDescent="0.25">
      <c r="A13144" s="2"/>
      <c r="B13144" s="2"/>
      <c r="C13144" s="2"/>
      <c r="E13144" s="2"/>
      <c r="G13144" s="2"/>
      <c r="H13144" s="6"/>
      <c r="I13144" s="9"/>
      <c r="J13144" s="9"/>
      <c r="K13144" s="9"/>
    </row>
    <row r="13145" spans="1:11" x14ac:dyDescent="0.25">
      <c r="A13145" s="2"/>
      <c r="B13145" s="2"/>
      <c r="C13145" s="2"/>
      <c r="E13145" s="2"/>
      <c r="G13145" s="2"/>
      <c r="H13145" s="6"/>
      <c r="I13145" s="9"/>
      <c r="J13145" s="9"/>
      <c r="K13145" s="9"/>
    </row>
    <row r="13146" spans="1:11" x14ac:dyDescent="0.25">
      <c r="A13146" s="2"/>
      <c r="B13146" s="2"/>
      <c r="C13146" s="2"/>
      <c r="E13146" s="2"/>
      <c r="G13146" s="2"/>
      <c r="H13146" s="6"/>
      <c r="I13146" s="9"/>
      <c r="J13146" s="9"/>
      <c r="K13146" s="9"/>
    </row>
    <row r="13147" spans="1:11" x14ac:dyDescent="0.25">
      <c r="A13147" s="2"/>
      <c r="B13147" s="2"/>
      <c r="C13147" s="2"/>
      <c r="E13147" s="2"/>
      <c r="G13147" s="2"/>
      <c r="H13147" s="6"/>
      <c r="I13147" s="9"/>
      <c r="J13147" s="9"/>
      <c r="K13147" s="9"/>
    </row>
    <row r="13148" spans="1:11" x14ac:dyDescent="0.25">
      <c r="A13148" s="2"/>
      <c r="B13148" s="2"/>
      <c r="C13148" s="2"/>
      <c r="E13148" s="2"/>
      <c r="G13148" s="2"/>
      <c r="H13148" s="6"/>
      <c r="I13148" s="9"/>
      <c r="J13148" s="9"/>
      <c r="K13148" s="9"/>
    </row>
    <row r="13149" spans="1:11" x14ac:dyDescent="0.25">
      <c r="A13149" s="2"/>
      <c r="B13149" s="2"/>
      <c r="C13149" s="2"/>
      <c r="E13149" s="2"/>
      <c r="G13149" s="2"/>
      <c r="H13149" s="6"/>
      <c r="I13149" s="9"/>
      <c r="J13149" s="9"/>
      <c r="K13149" s="9"/>
    </row>
    <row r="13150" spans="1:11" x14ac:dyDescent="0.25">
      <c r="A13150" s="2"/>
      <c r="B13150" s="2"/>
      <c r="C13150" s="2"/>
      <c r="E13150" s="2"/>
      <c r="G13150" s="2"/>
      <c r="H13150" s="6"/>
      <c r="I13150" s="9"/>
      <c r="J13150" s="9"/>
      <c r="K13150" s="9"/>
    </row>
    <row r="13151" spans="1:11" x14ac:dyDescent="0.25">
      <c r="A13151" s="2"/>
      <c r="B13151" s="2"/>
      <c r="C13151" s="2"/>
      <c r="E13151" s="2"/>
      <c r="G13151" s="2"/>
      <c r="H13151" s="6"/>
      <c r="I13151" s="9"/>
      <c r="J13151" s="9"/>
      <c r="K13151" s="9"/>
    </row>
    <row r="13152" spans="1:11" x14ac:dyDescent="0.25">
      <c r="A13152" s="2"/>
      <c r="B13152" s="2"/>
      <c r="C13152" s="2"/>
      <c r="E13152" s="2"/>
      <c r="G13152" s="2"/>
      <c r="H13152" s="6"/>
      <c r="I13152" s="9"/>
      <c r="J13152" s="9"/>
      <c r="K13152" s="9"/>
    </row>
    <row r="13153" spans="1:11" x14ac:dyDescent="0.25">
      <c r="A13153" s="2"/>
      <c r="B13153" s="2"/>
      <c r="C13153" s="2"/>
      <c r="E13153" s="2"/>
      <c r="G13153" s="2"/>
      <c r="H13153" s="6"/>
      <c r="I13153" s="9"/>
      <c r="J13153" s="9"/>
      <c r="K13153" s="9"/>
    </row>
    <row r="13154" spans="1:11" x14ac:dyDescent="0.25">
      <c r="A13154" s="2"/>
      <c r="B13154" s="2"/>
      <c r="C13154" s="2"/>
      <c r="E13154" s="2"/>
      <c r="G13154" s="2"/>
      <c r="H13154" s="6"/>
      <c r="I13154" s="9"/>
      <c r="J13154" s="9"/>
      <c r="K13154" s="9"/>
    </row>
    <row r="13155" spans="1:11" x14ac:dyDescent="0.25">
      <c r="A13155" s="2"/>
      <c r="B13155" s="2"/>
      <c r="C13155" s="2"/>
      <c r="E13155" s="2"/>
      <c r="G13155" s="2"/>
      <c r="H13155" s="6"/>
      <c r="I13155" s="9"/>
      <c r="J13155" s="9"/>
      <c r="K13155" s="9"/>
    </row>
    <row r="13156" spans="1:11" x14ac:dyDescent="0.25">
      <c r="A13156" s="2"/>
      <c r="B13156" s="2"/>
      <c r="C13156" s="2"/>
      <c r="E13156" s="2"/>
      <c r="G13156" s="2"/>
      <c r="H13156" s="6"/>
      <c r="I13156" s="9"/>
      <c r="J13156" s="9"/>
      <c r="K13156" s="9"/>
    </row>
    <row r="13157" spans="1:11" x14ac:dyDescent="0.25">
      <c r="A13157" s="2"/>
      <c r="B13157" s="2"/>
      <c r="C13157" s="2"/>
      <c r="E13157" s="2"/>
      <c r="G13157" s="2"/>
      <c r="H13157" s="6"/>
      <c r="I13157" s="9"/>
      <c r="J13157" s="9"/>
      <c r="K13157" s="9"/>
    </row>
    <row r="13158" spans="1:11" x14ac:dyDescent="0.25">
      <c r="A13158" s="2"/>
      <c r="B13158" s="2"/>
      <c r="C13158" s="2"/>
      <c r="E13158" s="2"/>
      <c r="G13158" s="2"/>
      <c r="H13158" s="6"/>
      <c r="I13158" s="9"/>
      <c r="J13158" s="9"/>
      <c r="K13158" s="9"/>
    </row>
    <row r="13159" spans="1:11" x14ac:dyDescent="0.25">
      <c r="A13159" s="2"/>
      <c r="B13159" s="2"/>
      <c r="C13159" s="2"/>
      <c r="E13159" s="2"/>
      <c r="G13159" s="2"/>
      <c r="H13159" s="6"/>
      <c r="I13159" s="9"/>
      <c r="J13159" s="9"/>
      <c r="K13159" s="9"/>
    </row>
    <row r="13160" spans="1:11" x14ac:dyDescent="0.25">
      <c r="A13160" s="2"/>
      <c r="B13160" s="2"/>
      <c r="C13160" s="2"/>
      <c r="E13160" s="2"/>
      <c r="G13160" s="2"/>
      <c r="H13160" s="6"/>
      <c r="I13160" s="9"/>
      <c r="J13160" s="9"/>
      <c r="K13160" s="9"/>
    </row>
    <row r="13161" spans="1:11" x14ac:dyDescent="0.25">
      <c r="A13161" s="2"/>
      <c r="B13161" s="2"/>
      <c r="C13161" s="2"/>
      <c r="E13161" s="2"/>
      <c r="G13161" s="2"/>
      <c r="H13161" s="6"/>
      <c r="I13161" s="9"/>
      <c r="J13161" s="9"/>
      <c r="K13161" s="9"/>
    </row>
    <row r="13162" spans="1:11" x14ac:dyDescent="0.25">
      <c r="A13162" s="2"/>
      <c r="B13162" s="2"/>
      <c r="C13162" s="2"/>
      <c r="E13162" s="2"/>
      <c r="G13162" s="2"/>
      <c r="H13162" s="6"/>
      <c r="I13162" s="9"/>
      <c r="J13162" s="9"/>
      <c r="K13162" s="9"/>
    </row>
    <row r="13163" spans="1:11" x14ac:dyDescent="0.25">
      <c r="A13163" s="2"/>
      <c r="B13163" s="2"/>
      <c r="C13163" s="2"/>
      <c r="E13163" s="2"/>
      <c r="G13163" s="2"/>
      <c r="H13163" s="6"/>
      <c r="I13163" s="9"/>
      <c r="J13163" s="9"/>
      <c r="K13163" s="9"/>
    </row>
    <row r="13164" spans="1:11" x14ac:dyDescent="0.25">
      <c r="A13164" s="2"/>
      <c r="B13164" s="2"/>
      <c r="C13164" s="2"/>
      <c r="E13164" s="2"/>
      <c r="G13164" s="2"/>
      <c r="H13164" s="6"/>
      <c r="I13164" s="9"/>
      <c r="J13164" s="9"/>
      <c r="K13164" s="9"/>
    </row>
    <row r="13165" spans="1:11" x14ac:dyDescent="0.25">
      <c r="A13165" s="2"/>
      <c r="B13165" s="2"/>
      <c r="C13165" s="2"/>
      <c r="E13165" s="2"/>
      <c r="G13165" s="2"/>
      <c r="H13165" s="6"/>
      <c r="I13165" s="9"/>
      <c r="J13165" s="9"/>
      <c r="K13165" s="9"/>
    </row>
    <row r="13166" spans="1:11" x14ac:dyDescent="0.25">
      <c r="A13166" s="2"/>
      <c r="B13166" s="2"/>
      <c r="C13166" s="2"/>
      <c r="E13166" s="2"/>
      <c r="G13166" s="2"/>
      <c r="H13166" s="6"/>
      <c r="I13166" s="9"/>
      <c r="J13166" s="9"/>
      <c r="K13166" s="9"/>
    </row>
    <row r="13167" spans="1:11" x14ac:dyDescent="0.25">
      <c r="A13167" s="2"/>
      <c r="B13167" s="2"/>
      <c r="C13167" s="2"/>
      <c r="E13167" s="2"/>
      <c r="G13167" s="2"/>
      <c r="H13167" s="6"/>
      <c r="I13167" s="9"/>
      <c r="J13167" s="9"/>
      <c r="K13167" s="9"/>
    </row>
    <row r="13168" spans="1:11" x14ac:dyDescent="0.25">
      <c r="A13168" s="2"/>
      <c r="B13168" s="2"/>
      <c r="C13168" s="2"/>
      <c r="E13168" s="2"/>
      <c r="G13168" s="2"/>
      <c r="H13168" s="6"/>
      <c r="I13168" s="9"/>
      <c r="J13168" s="9"/>
      <c r="K13168" s="9"/>
    </row>
    <row r="13169" spans="1:11" x14ac:dyDescent="0.25">
      <c r="A13169" s="2"/>
      <c r="B13169" s="2"/>
      <c r="C13169" s="2"/>
      <c r="E13169" s="2"/>
      <c r="G13169" s="2"/>
      <c r="H13169" s="6"/>
      <c r="I13169" s="9"/>
      <c r="J13169" s="9"/>
      <c r="K13169" s="9"/>
    </row>
    <row r="13170" spans="1:11" x14ac:dyDescent="0.25">
      <c r="A13170" s="2"/>
      <c r="B13170" s="2"/>
      <c r="C13170" s="2"/>
      <c r="E13170" s="2"/>
      <c r="G13170" s="2"/>
      <c r="H13170" s="6"/>
      <c r="I13170" s="9"/>
      <c r="J13170" s="9"/>
      <c r="K13170" s="9"/>
    </row>
    <row r="13171" spans="1:11" x14ac:dyDescent="0.25">
      <c r="A13171" s="2"/>
      <c r="B13171" s="2"/>
      <c r="C13171" s="2"/>
      <c r="E13171" s="2"/>
      <c r="G13171" s="2"/>
      <c r="H13171" s="6"/>
      <c r="I13171" s="9"/>
      <c r="J13171" s="9"/>
      <c r="K13171" s="9"/>
    </row>
    <row r="13172" spans="1:11" x14ac:dyDescent="0.25">
      <c r="A13172" s="2"/>
      <c r="B13172" s="2"/>
      <c r="C13172" s="2"/>
      <c r="E13172" s="2"/>
      <c r="G13172" s="2"/>
      <c r="H13172" s="6"/>
      <c r="I13172" s="9"/>
      <c r="J13172" s="9"/>
      <c r="K13172" s="9"/>
    </row>
    <row r="13173" spans="1:11" x14ac:dyDescent="0.25">
      <c r="A13173" s="2"/>
      <c r="B13173" s="2"/>
      <c r="C13173" s="2"/>
      <c r="E13173" s="2"/>
      <c r="G13173" s="2"/>
      <c r="H13173" s="6"/>
      <c r="I13173" s="9"/>
      <c r="J13173" s="9"/>
      <c r="K13173" s="9"/>
    </row>
    <row r="13174" spans="1:11" x14ac:dyDescent="0.25">
      <c r="A13174" s="2"/>
      <c r="B13174" s="2"/>
      <c r="C13174" s="2"/>
      <c r="E13174" s="2"/>
      <c r="G13174" s="2"/>
      <c r="H13174" s="6"/>
      <c r="I13174" s="9"/>
      <c r="J13174" s="9"/>
      <c r="K13174" s="9"/>
    </row>
    <row r="13175" spans="1:11" x14ac:dyDescent="0.25">
      <c r="A13175" s="2"/>
      <c r="B13175" s="2"/>
      <c r="C13175" s="2"/>
      <c r="E13175" s="2"/>
      <c r="G13175" s="2"/>
      <c r="H13175" s="6"/>
      <c r="I13175" s="9"/>
      <c r="J13175" s="9"/>
      <c r="K13175" s="9"/>
    </row>
    <row r="13176" spans="1:11" x14ac:dyDescent="0.25">
      <c r="A13176" s="2"/>
      <c r="B13176" s="2"/>
      <c r="C13176" s="2"/>
      <c r="E13176" s="2"/>
      <c r="G13176" s="2"/>
      <c r="H13176" s="6"/>
      <c r="I13176" s="9"/>
      <c r="J13176" s="9"/>
      <c r="K13176" s="9"/>
    </row>
    <row r="13177" spans="1:11" x14ac:dyDescent="0.25">
      <c r="A13177" s="2"/>
      <c r="B13177" s="2"/>
      <c r="C13177" s="2"/>
      <c r="E13177" s="2"/>
      <c r="G13177" s="2"/>
      <c r="H13177" s="6"/>
      <c r="I13177" s="9"/>
      <c r="J13177" s="9"/>
      <c r="K13177" s="9"/>
    </row>
    <row r="13178" spans="1:11" x14ac:dyDescent="0.25">
      <c r="A13178" s="2"/>
      <c r="B13178" s="2"/>
      <c r="C13178" s="2"/>
      <c r="E13178" s="2"/>
      <c r="G13178" s="2"/>
      <c r="H13178" s="6"/>
      <c r="I13178" s="9"/>
      <c r="J13178" s="9"/>
      <c r="K13178" s="9"/>
    </row>
    <row r="13179" spans="1:11" x14ac:dyDescent="0.25">
      <c r="A13179" s="2"/>
      <c r="B13179" s="2"/>
      <c r="C13179" s="2"/>
      <c r="E13179" s="2"/>
      <c r="G13179" s="2"/>
      <c r="H13179" s="6"/>
      <c r="I13179" s="9"/>
      <c r="J13179" s="9"/>
      <c r="K13179" s="9"/>
    </row>
    <row r="13180" spans="1:11" x14ac:dyDescent="0.25">
      <c r="A13180" s="2"/>
      <c r="B13180" s="2"/>
      <c r="C13180" s="2"/>
      <c r="E13180" s="2"/>
      <c r="G13180" s="2"/>
      <c r="H13180" s="6"/>
      <c r="I13180" s="9"/>
      <c r="J13180" s="9"/>
      <c r="K13180" s="9"/>
    </row>
    <row r="13181" spans="1:11" x14ac:dyDescent="0.25">
      <c r="A13181" s="2"/>
      <c r="B13181" s="2"/>
      <c r="C13181" s="2"/>
      <c r="E13181" s="2"/>
      <c r="G13181" s="2"/>
      <c r="H13181" s="6"/>
      <c r="I13181" s="9"/>
      <c r="J13181" s="9"/>
      <c r="K13181" s="9"/>
    </row>
    <row r="13182" spans="1:11" x14ac:dyDescent="0.25">
      <c r="A13182" s="2"/>
      <c r="B13182" s="2"/>
      <c r="C13182" s="2"/>
      <c r="E13182" s="2"/>
      <c r="G13182" s="2"/>
      <c r="H13182" s="6"/>
      <c r="I13182" s="9"/>
      <c r="J13182" s="9"/>
      <c r="K13182" s="9"/>
    </row>
    <row r="13183" spans="1:11" x14ac:dyDescent="0.25">
      <c r="A13183" s="2"/>
      <c r="B13183" s="2"/>
      <c r="C13183" s="2"/>
      <c r="E13183" s="2"/>
      <c r="G13183" s="2"/>
      <c r="H13183" s="6"/>
      <c r="I13183" s="9"/>
      <c r="J13183" s="9"/>
      <c r="K13183" s="9"/>
    </row>
    <row r="13184" spans="1:11" x14ac:dyDescent="0.25">
      <c r="A13184" s="2"/>
      <c r="B13184" s="2"/>
      <c r="C13184" s="2"/>
      <c r="E13184" s="2"/>
      <c r="G13184" s="2"/>
      <c r="H13184" s="6"/>
      <c r="I13184" s="9"/>
      <c r="J13184" s="9"/>
      <c r="K13184" s="9"/>
    </row>
    <row r="13185" spans="1:11" x14ac:dyDescent="0.25">
      <c r="A13185" s="2"/>
      <c r="B13185" s="2"/>
      <c r="C13185" s="2"/>
      <c r="E13185" s="2"/>
      <c r="G13185" s="2"/>
      <c r="H13185" s="6"/>
      <c r="I13185" s="9"/>
      <c r="J13185" s="9"/>
      <c r="K13185" s="9"/>
    </row>
    <row r="13186" spans="1:11" x14ac:dyDescent="0.25">
      <c r="A13186" s="2"/>
      <c r="B13186" s="2"/>
      <c r="C13186" s="2"/>
      <c r="E13186" s="2"/>
      <c r="G13186" s="2"/>
      <c r="H13186" s="6"/>
      <c r="I13186" s="9"/>
      <c r="J13186" s="9"/>
      <c r="K13186" s="9"/>
    </row>
    <row r="13187" spans="1:11" x14ac:dyDescent="0.25">
      <c r="A13187" s="2"/>
      <c r="B13187" s="2"/>
      <c r="C13187" s="2"/>
      <c r="E13187" s="2"/>
      <c r="G13187" s="2"/>
      <c r="H13187" s="6"/>
      <c r="I13187" s="9"/>
      <c r="J13187" s="9"/>
      <c r="K13187" s="9"/>
    </row>
    <row r="13188" spans="1:11" x14ac:dyDescent="0.25">
      <c r="A13188" s="2"/>
      <c r="B13188" s="2"/>
      <c r="C13188" s="2"/>
      <c r="E13188" s="2"/>
      <c r="G13188" s="2"/>
      <c r="H13188" s="6"/>
      <c r="I13188" s="9"/>
      <c r="J13188" s="9"/>
      <c r="K13188" s="9"/>
    </row>
    <row r="13189" spans="1:11" x14ac:dyDescent="0.25">
      <c r="A13189" s="2"/>
      <c r="B13189" s="2"/>
      <c r="C13189" s="2"/>
      <c r="E13189" s="2"/>
      <c r="G13189" s="2"/>
      <c r="H13189" s="6"/>
      <c r="I13189" s="9"/>
      <c r="J13189" s="9"/>
      <c r="K13189" s="9"/>
    </row>
    <row r="13190" spans="1:11" x14ac:dyDescent="0.25">
      <c r="A13190" s="2"/>
      <c r="B13190" s="2"/>
      <c r="C13190" s="2"/>
      <c r="E13190" s="2"/>
      <c r="G13190" s="2"/>
      <c r="H13190" s="6"/>
      <c r="I13190" s="9"/>
      <c r="J13190" s="9"/>
      <c r="K13190" s="9"/>
    </row>
    <row r="13191" spans="1:11" x14ac:dyDescent="0.25">
      <c r="A13191" s="2"/>
      <c r="B13191" s="2"/>
      <c r="C13191" s="2"/>
      <c r="E13191" s="2"/>
      <c r="G13191" s="2"/>
      <c r="H13191" s="6"/>
      <c r="I13191" s="9"/>
      <c r="J13191" s="9"/>
      <c r="K13191" s="9"/>
    </row>
    <row r="13192" spans="1:11" x14ac:dyDescent="0.25">
      <c r="A13192" s="2"/>
      <c r="B13192" s="2"/>
      <c r="C13192" s="2"/>
      <c r="E13192" s="2"/>
      <c r="G13192" s="2"/>
      <c r="H13192" s="6"/>
      <c r="I13192" s="9"/>
      <c r="J13192" s="9"/>
      <c r="K13192" s="9"/>
    </row>
    <row r="13193" spans="1:11" x14ac:dyDescent="0.25">
      <c r="A13193" s="2"/>
      <c r="B13193" s="2"/>
      <c r="C13193" s="2"/>
      <c r="E13193" s="2"/>
      <c r="G13193" s="2"/>
      <c r="H13193" s="6"/>
      <c r="I13193" s="9"/>
      <c r="J13193" s="9"/>
      <c r="K13193" s="9"/>
    </row>
    <row r="13194" spans="1:11" x14ac:dyDescent="0.25">
      <c r="A13194" s="2"/>
      <c r="B13194" s="2"/>
      <c r="C13194" s="2"/>
      <c r="E13194" s="2"/>
      <c r="G13194" s="2"/>
      <c r="H13194" s="6"/>
      <c r="I13194" s="9"/>
      <c r="J13194" s="9"/>
      <c r="K13194" s="9"/>
    </row>
    <row r="13195" spans="1:11" x14ac:dyDescent="0.25">
      <c r="A13195" s="2"/>
      <c r="B13195" s="2"/>
      <c r="C13195" s="2"/>
      <c r="E13195" s="2"/>
      <c r="G13195" s="2"/>
      <c r="H13195" s="6"/>
      <c r="I13195" s="9"/>
      <c r="J13195" s="9"/>
      <c r="K13195" s="9"/>
    </row>
    <row r="13196" spans="1:11" x14ac:dyDescent="0.25">
      <c r="A13196" s="2"/>
      <c r="B13196" s="2"/>
      <c r="C13196" s="2"/>
      <c r="E13196" s="2"/>
      <c r="G13196" s="2"/>
      <c r="H13196" s="6"/>
      <c r="I13196" s="9"/>
      <c r="J13196" s="9"/>
      <c r="K13196" s="9"/>
    </row>
    <row r="13197" spans="1:11" x14ac:dyDescent="0.25">
      <c r="A13197" s="2"/>
      <c r="B13197" s="2"/>
      <c r="C13197" s="2"/>
      <c r="E13197" s="2"/>
      <c r="G13197" s="2"/>
      <c r="H13197" s="6"/>
      <c r="I13197" s="9"/>
      <c r="J13197" s="9"/>
      <c r="K13197" s="9"/>
    </row>
    <row r="13198" spans="1:11" x14ac:dyDescent="0.25">
      <c r="A13198" s="2"/>
      <c r="B13198" s="2"/>
      <c r="C13198" s="2"/>
      <c r="E13198" s="2"/>
      <c r="G13198" s="2"/>
      <c r="H13198" s="6"/>
      <c r="I13198" s="9"/>
      <c r="J13198" s="9"/>
      <c r="K13198" s="9"/>
    </row>
    <row r="13199" spans="1:11" x14ac:dyDescent="0.25">
      <c r="A13199" s="2"/>
      <c r="B13199" s="2"/>
      <c r="C13199" s="2"/>
      <c r="E13199" s="2"/>
      <c r="G13199" s="2"/>
      <c r="H13199" s="6"/>
      <c r="I13199" s="9"/>
      <c r="J13199" s="9"/>
      <c r="K13199" s="9"/>
    </row>
    <row r="13200" spans="1:11" x14ac:dyDescent="0.25">
      <c r="A13200" s="2"/>
      <c r="B13200" s="2"/>
      <c r="C13200" s="2"/>
      <c r="E13200" s="2"/>
      <c r="G13200" s="2"/>
      <c r="H13200" s="6"/>
      <c r="I13200" s="9"/>
      <c r="J13200" s="9"/>
      <c r="K13200" s="9"/>
    </row>
    <row r="13201" spans="1:11" x14ac:dyDescent="0.25">
      <c r="A13201" s="2"/>
      <c r="B13201" s="2"/>
      <c r="C13201" s="2"/>
      <c r="E13201" s="2"/>
      <c r="G13201" s="2"/>
      <c r="H13201" s="6"/>
      <c r="I13201" s="9"/>
      <c r="J13201" s="9"/>
      <c r="K13201" s="9"/>
    </row>
    <row r="13202" spans="1:11" x14ac:dyDescent="0.25">
      <c r="A13202" s="2"/>
      <c r="B13202" s="2"/>
      <c r="C13202" s="2"/>
      <c r="E13202" s="2"/>
      <c r="G13202" s="2"/>
      <c r="H13202" s="6"/>
      <c r="I13202" s="9"/>
      <c r="J13202" s="9"/>
      <c r="K13202" s="9"/>
    </row>
    <row r="13203" spans="1:11" x14ac:dyDescent="0.25">
      <c r="A13203" s="2"/>
      <c r="B13203" s="2"/>
      <c r="C13203" s="2"/>
      <c r="E13203" s="2"/>
      <c r="G13203" s="2"/>
      <c r="H13203" s="6"/>
      <c r="I13203" s="9"/>
      <c r="J13203" s="9"/>
      <c r="K13203" s="9"/>
    </row>
    <row r="13204" spans="1:11" x14ac:dyDescent="0.25">
      <c r="A13204" s="2"/>
      <c r="B13204" s="2"/>
      <c r="C13204" s="2"/>
      <c r="E13204" s="2"/>
      <c r="G13204" s="2"/>
      <c r="H13204" s="6"/>
      <c r="I13204" s="9"/>
      <c r="J13204" s="9"/>
      <c r="K13204" s="9"/>
    </row>
    <row r="13205" spans="1:11" x14ac:dyDescent="0.25">
      <c r="A13205" s="2"/>
      <c r="B13205" s="2"/>
      <c r="C13205" s="2"/>
      <c r="E13205" s="2"/>
      <c r="G13205" s="2"/>
      <c r="H13205" s="6"/>
      <c r="I13205" s="9"/>
      <c r="J13205" s="9"/>
      <c r="K13205" s="9"/>
    </row>
    <row r="13206" spans="1:11" x14ac:dyDescent="0.25">
      <c r="A13206" s="2"/>
      <c r="B13206" s="2"/>
      <c r="C13206" s="2"/>
      <c r="E13206" s="2"/>
      <c r="G13206" s="2"/>
      <c r="H13206" s="6"/>
      <c r="I13206" s="9"/>
      <c r="J13206" s="9"/>
      <c r="K13206" s="9"/>
    </row>
    <row r="13207" spans="1:11" x14ac:dyDescent="0.25">
      <c r="A13207" s="2"/>
      <c r="B13207" s="2"/>
      <c r="C13207" s="2"/>
      <c r="E13207" s="2"/>
      <c r="G13207" s="2"/>
      <c r="H13207" s="6"/>
      <c r="I13207" s="9"/>
      <c r="J13207" s="9"/>
      <c r="K13207" s="9"/>
    </row>
    <row r="13208" spans="1:11" x14ac:dyDescent="0.25">
      <c r="A13208" s="2"/>
      <c r="B13208" s="2"/>
      <c r="C13208" s="2"/>
      <c r="E13208" s="2"/>
      <c r="G13208" s="2"/>
      <c r="H13208" s="6"/>
      <c r="I13208" s="9"/>
      <c r="J13208" s="9"/>
      <c r="K13208" s="9"/>
    </row>
    <row r="13209" spans="1:11" x14ac:dyDescent="0.25">
      <c r="A13209" s="2"/>
      <c r="B13209" s="2"/>
      <c r="C13209" s="2"/>
      <c r="E13209" s="2"/>
      <c r="G13209" s="2"/>
      <c r="H13209" s="6"/>
      <c r="I13209" s="9"/>
      <c r="J13209" s="9"/>
      <c r="K13209" s="9"/>
    </row>
    <row r="13210" spans="1:11" x14ac:dyDescent="0.25">
      <c r="A13210" s="2"/>
      <c r="B13210" s="2"/>
      <c r="C13210" s="2"/>
      <c r="E13210" s="2"/>
      <c r="G13210" s="2"/>
      <c r="H13210" s="6"/>
      <c r="I13210" s="9"/>
      <c r="J13210" s="9"/>
      <c r="K13210" s="9"/>
    </row>
    <row r="13211" spans="1:11" x14ac:dyDescent="0.25">
      <c r="A13211" s="2"/>
      <c r="B13211" s="2"/>
      <c r="C13211" s="2"/>
      <c r="E13211" s="2"/>
      <c r="G13211" s="2"/>
      <c r="H13211" s="6"/>
      <c r="I13211" s="9"/>
      <c r="J13211" s="9"/>
      <c r="K13211" s="9"/>
    </row>
    <row r="13212" spans="1:11" x14ac:dyDescent="0.25">
      <c r="A13212" s="2"/>
      <c r="B13212" s="2"/>
      <c r="C13212" s="2"/>
      <c r="E13212" s="2"/>
      <c r="G13212" s="2"/>
      <c r="H13212" s="6"/>
      <c r="I13212" s="9"/>
      <c r="J13212" s="9"/>
      <c r="K13212" s="9"/>
    </row>
    <row r="13213" spans="1:11" x14ac:dyDescent="0.25">
      <c r="A13213" s="2"/>
      <c r="B13213" s="2"/>
      <c r="C13213" s="2"/>
      <c r="E13213" s="2"/>
      <c r="G13213" s="2"/>
      <c r="H13213" s="6"/>
      <c r="I13213" s="9"/>
      <c r="J13213" s="9"/>
      <c r="K13213" s="9"/>
    </row>
    <row r="13214" spans="1:11" x14ac:dyDescent="0.25">
      <c r="A13214" s="2"/>
      <c r="B13214" s="2"/>
      <c r="C13214" s="2"/>
      <c r="E13214" s="2"/>
      <c r="G13214" s="2"/>
      <c r="H13214" s="6"/>
      <c r="I13214" s="9"/>
      <c r="J13214" s="9"/>
      <c r="K13214" s="9"/>
    </row>
    <row r="13215" spans="1:11" x14ac:dyDescent="0.25">
      <c r="A13215" s="2"/>
      <c r="B13215" s="2"/>
      <c r="C13215" s="2"/>
      <c r="E13215" s="2"/>
      <c r="G13215" s="2"/>
      <c r="H13215" s="6"/>
      <c r="I13215" s="9"/>
      <c r="J13215" s="9"/>
      <c r="K13215" s="9"/>
    </row>
    <row r="13216" spans="1:11" x14ac:dyDescent="0.25">
      <c r="A13216" s="2"/>
      <c r="B13216" s="2"/>
      <c r="C13216" s="2"/>
      <c r="E13216" s="2"/>
      <c r="G13216" s="2"/>
      <c r="H13216" s="6"/>
      <c r="I13216" s="9"/>
      <c r="J13216" s="9"/>
      <c r="K13216" s="9"/>
    </row>
    <row r="13217" spans="1:11" x14ac:dyDescent="0.25">
      <c r="A13217" s="2"/>
      <c r="B13217" s="2"/>
      <c r="C13217" s="2"/>
      <c r="E13217" s="2"/>
      <c r="G13217" s="2"/>
      <c r="H13217" s="6"/>
      <c r="I13217" s="9"/>
      <c r="J13217" s="9"/>
      <c r="K13217" s="9"/>
    </row>
    <row r="13218" spans="1:11" x14ac:dyDescent="0.25">
      <c r="A13218" s="2"/>
      <c r="B13218" s="2"/>
      <c r="C13218" s="2"/>
      <c r="E13218" s="2"/>
      <c r="G13218" s="2"/>
      <c r="H13218" s="6"/>
      <c r="I13218" s="9"/>
      <c r="J13218" s="9"/>
      <c r="K13218" s="9"/>
    </row>
    <row r="13219" spans="1:11" x14ac:dyDescent="0.25">
      <c r="A13219" s="2"/>
      <c r="B13219" s="2"/>
      <c r="C13219" s="2"/>
      <c r="E13219" s="2"/>
      <c r="G13219" s="2"/>
      <c r="H13219" s="6"/>
      <c r="I13219" s="9"/>
      <c r="J13219" s="9"/>
      <c r="K13219" s="9"/>
    </row>
    <row r="13220" spans="1:11" x14ac:dyDescent="0.25">
      <c r="A13220" s="2"/>
      <c r="B13220" s="2"/>
      <c r="C13220" s="2"/>
      <c r="E13220" s="2"/>
      <c r="G13220" s="2"/>
      <c r="H13220" s="6"/>
      <c r="I13220" s="9"/>
      <c r="J13220" s="9"/>
      <c r="K13220" s="9"/>
    </row>
    <row r="13221" spans="1:11" x14ac:dyDescent="0.25">
      <c r="A13221" s="2"/>
      <c r="B13221" s="2"/>
      <c r="C13221" s="2"/>
      <c r="E13221" s="2"/>
      <c r="G13221" s="2"/>
      <c r="H13221" s="6"/>
      <c r="I13221" s="9"/>
      <c r="J13221" s="9"/>
      <c r="K13221" s="9"/>
    </row>
    <row r="13222" spans="1:11" x14ac:dyDescent="0.25">
      <c r="A13222" s="2"/>
      <c r="B13222" s="2"/>
      <c r="C13222" s="2"/>
      <c r="E13222" s="2"/>
      <c r="G13222" s="2"/>
      <c r="H13222" s="6"/>
      <c r="I13222" s="9"/>
      <c r="J13222" s="9"/>
      <c r="K13222" s="9"/>
    </row>
    <row r="13223" spans="1:11" x14ac:dyDescent="0.25">
      <c r="A13223" s="2"/>
      <c r="B13223" s="2"/>
      <c r="C13223" s="2"/>
      <c r="E13223" s="2"/>
      <c r="G13223" s="2"/>
      <c r="H13223" s="6"/>
      <c r="I13223" s="9"/>
      <c r="J13223" s="9"/>
      <c r="K13223" s="9"/>
    </row>
    <row r="13224" spans="1:11" x14ac:dyDescent="0.25">
      <c r="A13224" s="2"/>
      <c r="B13224" s="2"/>
      <c r="C13224" s="2"/>
      <c r="E13224" s="2"/>
      <c r="G13224" s="2"/>
      <c r="H13224" s="6"/>
      <c r="I13224" s="9"/>
      <c r="J13224" s="9"/>
      <c r="K13224" s="9"/>
    </row>
    <row r="13225" spans="1:11" x14ac:dyDescent="0.25">
      <c r="A13225" s="2"/>
      <c r="B13225" s="2"/>
      <c r="C13225" s="2"/>
      <c r="E13225" s="2"/>
      <c r="G13225" s="2"/>
      <c r="H13225" s="6"/>
      <c r="I13225" s="9"/>
      <c r="J13225" s="9"/>
      <c r="K13225" s="9"/>
    </row>
    <row r="13226" spans="1:11" x14ac:dyDescent="0.25">
      <c r="A13226" s="2"/>
      <c r="B13226" s="2"/>
      <c r="C13226" s="2"/>
      <c r="E13226" s="2"/>
      <c r="G13226" s="2"/>
      <c r="H13226" s="6"/>
      <c r="I13226" s="9"/>
      <c r="J13226" s="9"/>
      <c r="K13226" s="9"/>
    </row>
    <row r="13227" spans="1:11" x14ac:dyDescent="0.25">
      <c r="A13227" s="2"/>
      <c r="B13227" s="2"/>
      <c r="C13227" s="2"/>
      <c r="E13227" s="2"/>
      <c r="G13227" s="2"/>
      <c r="H13227" s="6"/>
      <c r="I13227" s="9"/>
      <c r="J13227" s="9"/>
      <c r="K13227" s="9"/>
    </row>
    <row r="13228" spans="1:11" x14ac:dyDescent="0.25">
      <c r="A13228" s="2"/>
      <c r="B13228" s="2"/>
      <c r="C13228" s="2"/>
      <c r="E13228" s="2"/>
      <c r="G13228" s="2"/>
      <c r="H13228" s="6"/>
      <c r="I13228" s="9"/>
      <c r="J13228" s="9"/>
      <c r="K13228" s="9"/>
    </row>
    <row r="13229" spans="1:11" x14ac:dyDescent="0.25">
      <c r="A13229" s="2"/>
      <c r="B13229" s="2"/>
      <c r="C13229" s="2"/>
      <c r="E13229" s="2"/>
      <c r="G13229" s="2"/>
      <c r="H13229" s="6"/>
      <c r="I13229" s="9"/>
      <c r="J13229" s="9"/>
      <c r="K13229" s="9"/>
    </row>
    <row r="13230" spans="1:11" x14ac:dyDescent="0.25">
      <c r="A13230" s="2"/>
      <c r="B13230" s="2"/>
      <c r="C13230" s="2"/>
      <c r="E13230" s="2"/>
      <c r="G13230" s="2"/>
      <c r="H13230" s="6"/>
      <c r="I13230" s="9"/>
      <c r="J13230" s="9"/>
      <c r="K13230" s="9"/>
    </row>
    <row r="13231" spans="1:11" x14ac:dyDescent="0.25">
      <c r="A13231" s="2"/>
      <c r="B13231" s="2"/>
      <c r="C13231" s="2"/>
      <c r="E13231" s="2"/>
      <c r="G13231" s="2"/>
      <c r="H13231" s="6"/>
      <c r="I13231" s="9"/>
      <c r="J13231" s="9"/>
      <c r="K13231" s="9"/>
    </row>
    <row r="13232" spans="1:11" x14ac:dyDescent="0.25">
      <c r="A13232" s="2"/>
      <c r="B13232" s="2"/>
      <c r="C13232" s="2"/>
      <c r="E13232" s="2"/>
      <c r="G13232" s="2"/>
      <c r="H13232" s="6"/>
      <c r="I13232" s="9"/>
      <c r="J13232" s="9"/>
      <c r="K13232" s="9"/>
    </row>
    <row r="13233" spans="1:11" x14ac:dyDescent="0.25">
      <c r="A13233" s="2"/>
      <c r="B13233" s="2"/>
      <c r="C13233" s="2"/>
      <c r="E13233" s="2"/>
      <c r="G13233" s="2"/>
      <c r="H13233" s="6"/>
      <c r="I13233" s="9"/>
      <c r="J13233" s="9"/>
      <c r="K13233" s="9"/>
    </row>
    <row r="13234" spans="1:11" x14ac:dyDescent="0.25">
      <c r="A13234" s="2"/>
      <c r="B13234" s="2"/>
      <c r="C13234" s="2"/>
      <c r="E13234" s="2"/>
      <c r="G13234" s="2"/>
      <c r="H13234" s="6"/>
      <c r="I13234" s="9"/>
      <c r="J13234" s="9"/>
      <c r="K13234" s="9"/>
    </row>
    <row r="13235" spans="1:11" x14ac:dyDescent="0.25">
      <c r="A13235" s="2"/>
      <c r="B13235" s="2"/>
      <c r="C13235" s="2"/>
      <c r="E13235" s="2"/>
      <c r="G13235" s="2"/>
      <c r="H13235" s="6"/>
      <c r="I13235" s="9"/>
      <c r="J13235" s="9"/>
      <c r="K13235" s="9"/>
    </row>
    <row r="13236" spans="1:11" x14ac:dyDescent="0.25">
      <c r="A13236" s="2"/>
      <c r="B13236" s="2"/>
      <c r="C13236" s="2"/>
      <c r="E13236" s="2"/>
      <c r="G13236" s="2"/>
      <c r="H13236" s="6"/>
      <c r="I13236" s="9"/>
      <c r="J13236" s="9"/>
      <c r="K13236" s="9"/>
    </row>
    <row r="13237" spans="1:11" x14ac:dyDescent="0.25">
      <c r="A13237" s="2"/>
      <c r="B13237" s="2"/>
      <c r="C13237" s="2"/>
      <c r="E13237" s="2"/>
      <c r="G13237" s="2"/>
      <c r="H13237" s="6"/>
      <c r="I13237" s="9"/>
      <c r="J13237" s="9"/>
      <c r="K13237" s="9"/>
    </row>
    <row r="13238" spans="1:11" x14ac:dyDescent="0.25">
      <c r="A13238" s="2"/>
      <c r="B13238" s="2"/>
      <c r="C13238" s="2"/>
      <c r="E13238" s="2"/>
      <c r="G13238" s="2"/>
      <c r="H13238" s="6"/>
      <c r="I13238" s="9"/>
      <c r="J13238" s="9"/>
      <c r="K13238" s="9"/>
    </row>
    <row r="13239" spans="1:11" x14ac:dyDescent="0.25">
      <c r="A13239" s="2"/>
      <c r="B13239" s="2"/>
      <c r="C13239" s="2"/>
      <c r="E13239" s="2"/>
      <c r="G13239" s="2"/>
      <c r="H13239" s="6"/>
      <c r="I13239" s="9"/>
      <c r="J13239" s="9"/>
      <c r="K13239" s="9"/>
    </row>
    <row r="13240" spans="1:11" x14ac:dyDescent="0.25">
      <c r="A13240" s="2"/>
      <c r="B13240" s="2"/>
      <c r="C13240" s="2"/>
      <c r="E13240" s="2"/>
      <c r="G13240" s="2"/>
      <c r="H13240" s="6"/>
      <c r="I13240" s="9"/>
      <c r="J13240" s="9"/>
      <c r="K13240" s="9"/>
    </row>
    <row r="13241" spans="1:11" x14ac:dyDescent="0.25">
      <c r="A13241" s="2"/>
      <c r="B13241" s="2"/>
      <c r="C13241" s="2"/>
      <c r="E13241" s="2"/>
      <c r="G13241" s="2"/>
      <c r="H13241" s="6"/>
      <c r="I13241" s="9"/>
      <c r="J13241" s="9"/>
      <c r="K13241" s="9"/>
    </row>
    <row r="13242" spans="1:11" x14ac:dyDescent="0.25">
      <c r="A13242" s="2"/>
      <c r="B13242" s="2"/>
      <c r="C13242" s="2"/>
      <c r="E13242" s="2"/>
      <c r="G13242" s="2"/>
      <c r="H13242" s="6"/>
      <c r="I13242" s="9"/>
      <c r="J13242" s="9"/>
      <c r="K13242" s="9"/>
    </row>
    <row r="13243" spans="1:11" x14ac:dyDescent="0.25">
      <c r="A13243" s="2"/>
      <c r="B13243" s="2"/>
      <c r="C13243" s="2"/>
      <c r="E13243" s="2"/>
      <c r="G13243" s="2"/>
      <c r="H13243" s="6"/>
      <c r="I13243" s="9"/>
      <c r="J13243" s="9"/>
      <c r="K13243" s="9"/>
    </row>
    <row r="13244" spans="1:11" x14ac:dyDescent="0.25">
      <c r="A13244" s="2"/>
      <c r="B13244" s="2"/>
      <c r="C13244" s="2"/>
      <c r="E13244" s="2"/>
      <c r="G13244" s="2"/>
      <c r="H13244" s="6"/>
      <c r="I13244" s="9"/>
      <c r="J13244" s="9"/>
      <c r="K13244" s="9"/>
    </row>
    <row r="13245" spans="1:11" x14ac:dyDescent="0.25">
      <c r="A13245" s="2"/>
      <c r="B13245" s="2"/>
      <c r="C13245" s="2"/>
      <c r="E13245" s="2"/>
      <c r="G13245" s="2"/>
      <c r="H13245" s="6"/>
      <c r="I13245" s="9"/>
      <c r="J13245" s="9"/>
      <c r="K13245" s="9"/>
    </row>
    <row r="13246" spans="1:11" x14ac:dyDescent="0.25">
      <c r="A13246" s="2"/>
      <c r="B13246" s="2"/>
      <c r="C13246" s="2"/>
      <c r="E13246" s="2"/>
      <c r="G13246" s="2"/>
      <c r="H13246" s="6"/>
      <c r="I13246" s="9"/>
      <c r="J13246" s="9"/>
      <c r="K13246" s="9"/>
    </row>
    <row r="13247" spans="1:11" x14ac:dyDescent="0.25">
      <c r="A13247" s="2"/>
      <c r="B13247" s="2"/>
      <c r="C13247" s="2"/>
      <c r="E13247" s="2"/>
      <c r="G13247" s="2"/>
      <c r="H13247" s="6"/>
      <c r="I13247" s="9"/>
      <c r="J13247" s="9"/>
      <c r="K13247" s="9"/>
    </row>
    <row r="13248" spans="1:11" x14ac:dyDescent="0.25">
      <c r="A13248" s="2"/>
      <c r="B13248" s="2"/>
      <c r="C13248" s="2"/>
      <c r="E13248" s="2"/>
      <c r="G13248" s="2"/>
      <c r="H13248" s="6"/>
      <c r="I13248" s="9"/>
      <c r="J13248" s="9"/>
      <c r="K13248" s="9"/>
    </row>
    <row r="13249" spans="1:11" x14ac:dyDescent="0.25">
      <c r="A13249" s="2"/>
      <c r="B13249" s="2"/>
      <c r="C13249" s="2"/>
      <c r="E13249" s="2"/>
      <c r="G13249" s="2"/>
      <c r="H13249" s="6"/>
      <c r="I13249" s="9"/>
      <c r="J13249" s="9"/>
      <c r="K13249" s="9"/>
    </row>
    <row r="13250" spans="1:11" x14ac:dyDescent="0.25">
      <c r="A13250" s="2"/>
      <c r="B13250" s="2"/>
      <c r="C13250" s="2"/>
      <c r="E13250" s="2"/>
      <c r="G13250" s="2"/>
      <c r="H13250" s="6"/>
      <c r="I13250" s="9"/>
      <c r="J13250" s="9"/>
      <c r="K13250" s="9"/>
    </row>
    <row r="13251" spans="1:11" x14ac:dyDescent="0.25">
      <c r="A13251" s="2"/>
      <c r="B13251" s="2"/>
      <c r="C13251" s="2"/>
      <c r="E13251" s="2"/>
      <c r="G13251" s="2"/>
      <c r="H13251" s="6"/>
      <c r="I13251" s="9"/>
      <c r="J13251" s="9"/>
      <c r="K13251" s="9"/>
    </row>
    <row r="13252" spans="1:11" x14ac:dyDescent="0.25">
      <c r="A13252" s="2"/>
      <c r="B13252" s="2"/>
      <c r="C13252" s="2"/>
      <c r="E13252" s="2"/>
      <c r="G13252" s="2"/>
      <c r="H13252" s="6"/>
      <c r="I13252" s="9"/>
      <c r="J13252" s="9"/>
      <c r="K13252" s="9"/>
    </row>
    <row r="13253" spans="1:11" x14ac:dyDescent="0.25">
      <c r="A13253" s="2"/>
      <c r="B13253" s="2"/>
      <c r="C13253" s="2"/>
      <c r="E13253" s="2"/>
      <c r="G13253" s="2"/>
      <c r="H13253" s="6"/>
      <c r="I13253" s="9"/>
      <c r="J13253" s="9"/>
      <c r="K13253" s="9"/>
    </row>
    <row r="13254" spans="1:11" x14ac:dyDescent="0.25">
      <c r="A13254" s="2"/>
      <c r="B13254" s="2"/>
      <c r="C13254" s="2"/>
      <c r="E13254" s="2"/>
      <c r="G13254" s="2"/>
      <c r="H13254" s="6"/>
      <c r="I13254" s="9"/>
      <c r="J13254" s="9"/>
      <c r="K13254" s="9"/>
    </row>
    <row r="13255" spans="1:11" x14ac:dyDescent="0.25">
      <c r="A13255" s="2"/>
      <c r="B13255" s="2"/>
      <c r="C13255" s="2"/>
      <c r="E13255" s="2"/>
      <c r="G13255" s="2"/>
      <c r="H13255" s="6"/>
      <c r="I13255" s="9"/>
      <c r="J13255" s="9"/>
      <c r="K13255" s="9"/>
    </row>
    <row r="13256" spans="1:11" x14ac:dyDescent="0.25">
      <c r="A13256" s="2"/>
      <c r="B13256" s="2"/>
      <c r="C13256" s="2"/>
      <c r="E13256" s="2"/>
      <c r="G13256" s="2"/>
      <c r="H13256" s="6"/>
      <c r="I13256" s="9"/>
      <c r="J13256" s="9"/>
      <c r="K13256" s="9"/>
    </row>
    <row r="13257" spans="1:11" x14ac:dyDescent="0.25">
      <c r="A13257" s="2"/>
      <c r="B13257" s="2"/>
      <c r="C13257" s="2"/>
      <c r="E13257" s="2"/>
      <c r="G13257" s="2"/>
      <c r="H13257" s="6"/>
      <c r="I13257" s="9"/>
      <c r="J13257" s="9"/>
      <c r="K13257" s="9"/>
    </row>
    <row r="13258" spans="1:11" x14ac:dyDescent="0.25">
      <c r="A13258" s="2"/>
      <c r="B13258" s="2"/>
      <c r="C13258" s="2"/>
      <c r="E13258" s="2"/>
      <c r="G13258" s="2"/>
      <c r="H13258" s="6"/>
      <c r="I13258" s="9"/>
      <c r="J13258" s="9"/>
      <c r="K13258" s="9"/>
    </row>
    <row r="13259" spans="1:11" x14ac:dyDescent="0.25">
      <c r="A13259" s="2"/>
      <c r="B13259" s="2"/>
      <c r="C13259" s="2"/>
      <c r="E13259" s="2"/>
      <c r="G13259" s="2"/>
      <c r="H13259" s="6"/>
      <c r="I13259" s="9"/>
      <c r="J13259" s="9"/>
      <c r="K13259" s="9"/>
    </row>
    <row r="13260" spans="1:11" x14ac:dyDescent="0.25">
      <c r="A13260" s="2"/>
      <c r="B13260" s="2"/>
      <c r="C13260" s="2"/>
      <c r="E13260" s="2"/>
      <c r="G13260" s="2"/>
      <c r="H13260" s="6"/>
      <c r="I13260" s="9"/>
      <c r="J13260" s="9"/>
      <c r="K13260" s="9"/>
    </row>
    <row r="13261" spans="1:11" x14ac:dyDescent="0.25">
      <c r="A13261" s="2"/>
      <c r="B13261" s="2"/>
      <c r="C13261" s="2"/>
      <c r="E13261" s="2"/>
      <c r="G13261" s="2"/>
      <c r="H13261" s="6"/>
      <c r="I13261" s="9"/>
      <c r="J13261" s="9"/>
      <c r="K13261" s="9"/>
    </row>
    <row r="13262" spans="1:11" x14ac:dyDescent="0.25">
      <c r="A13262" s="2"/>
      <c r="B13262" s="2"/>
      <c r="C13262" s="2"/>
      <c r="E13262" s="2"/>
      <c r="G13262" s="2"/>
      <c r="H13262" s="6"/>
      <c r="I13262" s="9"/>
      <c r="J13262" s="9"/>
      <c r="K13262" s="9"/>
    </row>
    <row r="13263" spans="1:11" x14ac:dyDescent="0.25">
      <c r="A13263" s="2"/>
      <c r="B13263" s="2"/>
      <c r="C13263" s="2"/>
      <c r="E13263" s="2"/>
      <c r="G13263" s="2"/>
      <c r="H13263" s="6"/>
      <c r="I13263" s="9"/>
      <c r="J13263" s="9"/>
      <c r="K13263" s="9"/>
    </row>
    <row r="13264" spans="1:11" x14ac:dyDescent="0.25">
      <c r="A13264" s="2"/>
      <c r="B13264" s="2"/>
      <c r="C13264" s="2"/>
      <c r="E13264" s="2"/>
      <c r="G13264" s="2"/>
      <c r="H13264" s="6"/>
      <c r="I13264" s="9"/>
      <c r="J13264" s="9"/>
      <c r="K13264" s="9"/>
    </row>
    <row r="13265" spans="1:11" x14ac:dyDescent="0.25">
      <c r="A13265" s="2"/>
      <c r="B13265" s="2"/>
      <c r="C13265" s="2"/>
      <c r="E13265" s="2"/>
      <c r="G13265" s="2"/>
      <c r="H13265" s="6"/>
      <c r="I13265" s="9"/>
      <c r="J13265" s="9"/>
      <c r="K13265" s="9"/>
    </row>
    <row r="13266" spans="1:11" x14ac:dyDescent="0.25">
      <c r="A13266" s="2"/>
      <c r="B13266" s="2"/>
      <c r="C13266" s="2"/>
      <c r="E13266" s="2"/>
      <c r="G13266" s="2"/>
      <c r="H13266" s="6"/>
      <c r="I13266" s="9"/>
      <c r="J13266" s="9"/>
      <c r="K13266" s="9"/>
    </row>
    <row r="13267" spans="1:11" x14ac:dyDescent="0.25">
      <c r="A13267" s="2"/>
      <c r="B13267" s="2"/>
      <c r="C13267" s="2"/>
      <c r="E13267" s="2"/>
      <c r="G13267" s="2"/>
      <c r="H13267" s="6"/>
      <c r="I13267" s="9"/>
      <c r="J13267" s="9"/>
      <c r="K13267" s="9"/>
    </row>
    <row r="13268" spans="1:11" x14ac:dyDescent="0.25">
      <c r="A13268" s="2"/>
      <c r="B13268" s="2"/>
      <c r="C13268" s="2"/>
      <c r="E13268" s="2"/>
      <c r="G13268" s="2"/>
      <c r="H13268" s="6"/>
      <c r="I13268" s="9"/>
      <c r="J13268" s="9"/>
      <c r="K13268" s="9"/>
    </row>
    <row r="13269" spans="1:11" x14ac:dyDescent="0.25">
      <c r="A13269" s="2"/>
      <c r="B13269" s="2"/>
      <c r="C13269" s="2"/>
      <c r="E13269" s="2"/>
      <c r="G13269" s="2"/>
      <c r="H13269" s="6"/>
      <c r="I13269" s="9"/>
      <c r="J13269" s="9"/>
      <c r="K13269" s="9"/>
    </row>
    <row r="13270" spans="1:11" x14ac:dyDescent="0.25">
      <c r="A13270" s="2"/>
      <c r="B13270" s="2"/>
      <c r="C13270" s="2"/>
      <c r="E13270" s="2"/>
      <c r="G13270" s="2"/>
      <c r="H13270" s="6"/>
      <c r="I13270" s="9"/>
      <c r="J13270" s="9"/>
      <c r="K13270" s="9"/>
    </row>
    <row r="13271" spans="1:11" x14ac:dyDescent="0.25">
      <c r="A13271" s="2"/>
      <c r="B13271" s="2"/>
      <c r="C13271" s="2"/>
      <c r="E13271" s="2"/>
      <c r="G13271" s="2"/>
      <c r="H13271" s="6"/>
      <c r="I13271" s="9"/>
      <c r="J13271" s="9"/>
      <c r="K13271" s="9"/>
    </row>
    <row r="13272" spans="1:11" x14ac:dyDescent="0.25">
      <c r="A13272" s="2"/>
      <c r="B13272" s="2"/>
      <c r="C13272" s="2"/>
      <c r="E13272" s="2"/>
      <c r="G13272" s="2"/>
      <c r="H13272" s="6"/>
      <c r="I13272" s="9"/>
      <c r="J13272" s="9"/>
      <c r="K13272" s="9"/>
    </row>
    <row r="13273" spans="1:11" x14ac:dyDescent="0.25">
      <c r="A13273" s="2"/>
      <c r="B13273" s="2"/>
      <c r="C13273" s="2"/>
      <c r="E13273" s="2"/>
      <c r="G13273" s="2"/>
      <c r="H13273" s="6"/>
      <c r="I13273" s="9"/>
      <c r="J13273" s="9"/>
      <c r="K13273" s="9"/>
    </row>
    <row r="13274" spans="1:11" x14ac:dyDescent="0.25">
      <c r="A13274" s="2"/>
      <c r="B13274" s="2"/>
      <c r="C13274" s="2"/>
      <c r="E13274" s="2"/>
      <c r="G13274" s="2"/>
      <c r="H13274" s="6"/>
      <c r="I13274" s="9"/>
      <c r="J13274" s="9"/>
      <c r="K13274" s="9"/>
    </row>
    <row r="13275" spans="1:11" x14ac:dyDescent="0.25">
      <c r="A13275" s="2"/>
      <c r="B13275" s="2"/>
      <c r="C13275" s="2"/>
      <c r="E13275" s="2"/>
      <c r="G13275" s="2"/>
      <c r="H13275" s="6"/>
      <c r="I13275" s="9"/>
      <c r="J13275" s="9"/>
      <c r="K13275" s="9"/>
    </row>
    <row r="13276" spans="1:11" x14ac:dyDescent="0.25">
      <c r="A13276" s="2"/>
      <c r="B13276" s="2"/>
      <c r="C13276" s="2"/>
      <c r="E13276" s="2"/>
      <c r="G13276" s="2"/>
      <c r="H13276" s="6"/>
      <c r="I13276" s="9"/>
      <c r="J13276" s="9"/>
      <c r="K13276" s="9"/>
    </row>
    <row r="13277" spans="1:11" x14ac:dyDescent="0.25">
      <c r="A13277" s="2"/>
      <c r="B13277" s="2"/>
      <c r="C13277" s="2"/>
      <c r="E13277" s="2"/>
      <c r="G13277" s="2"/>
      <c r="H13277" s="6"/>
      <c r="I13277" s="9"/>
      <c r="J13277" s="9"/>
      <c r="K13277" s="9"/>
    </row>
    <row r="13278" spans="1:11" x14ac:dyDescent="0.25">
      <c r="A13278" s="2"/>
      <c r="B13278" s="2"/>
      <c r="C13278" s="2"/>
      <c r="E13278" s="2"/>
      <c r="G13278" s="2"/>
      <c r="H13278" s="6"/>
      <c r="I13278" s="9"/>
      <c r="J13278" s="9"/>
      <c r="K13278" s="9"/>
    </row>
    <row r="13279" spans="1:11" x14ac:dyDescent="0.25">
      <c r="A13279" s="2"/>
      <c r="B13279" s="2"/>
      <c r="C13279" s="2"/>
      <c r="E13279" s="2"/>
      <c r="G13279" s="2"/>
      <c r="H13279" s="6"/>
      <c r="I13279" s="9"/>
      <c r="J13279" s="9"/>
      <c r="K13279" s="9"/>
    </row>
    <row r="13280" spans="1:11" x14ac:dyDescent="0.25">
      <c r="A13280" s="2"/>
      <c r="B13280" s="2"/>
      <c r="C13280" s="2"/>
      <c r="E13280" s="2"/>
      <c r="G13280" s="2"/>
      <c r="H13280" s="6"/>
      <c r="I13280" s="9"/>
      <c r="J13280" s="9"/>
      <c r="K13280" s="9"/>
    </row>
    <row r="13281" spans="1:11" x14ac:dyDescent="0.25">
      <c r="A13281" s="2"/>
      <c r="B13281" s="2"/>
      <c r="C13281" s="2"/>
      <c r="E13281" s="2"/>
      <c r="G13281" s="2"/>
      <c r="H13281" s="6"/>
      <c r="I13281" s="9"/>
      <c r="J13281" s="9"/>
      <c r="K13281" s="9"/>
    </row>
    <row r="13282" spans="1:11" x14ac:dyDescent="0.25">
      <c r="A13282" s="2"/>
      <c r="B13282" s="2"/>
      <c r="C13282" s="2"/>
      <c r="E13282" s="2"/>
      <c r="G13282" s="2"/>
      <c r="H13282" s="6"/>
      <c r="I13282" s="9"/>
      <c r="J13282" s="9"/>
      <c r="K13282" s="9"/>
    </row>
    <row r="13283" spans="1:11" x14ac:dyDescent="0.25">
      <c r="A13283" s="2"/>
      <c r="B13283" s="2"/>
      <c r="C13283" s="2"/>
      <c r="E13283" s="2"/>
      <c r="G13283" s="2"/>
      <c r="H13283" s="6"/>
      <c r="I13283" s="9"/>
      <c r="J13283" s="9"/>
      <c r="K13283" s="9"/>
    </row>
    <row r="13284" spans="1:11" x14ac:dyDescent="0.25">
      <c r="A13284" s="2"/>
      <c r="B13284" s="2"/>
      <c r="C13284" s="2"/>
      <c r="E13284" s="2"/>
      <c r="G13284" s="2"/>
      <c r="H13284" s="6"/>
      <c r="I13284" s="9"/>
      <c r="J13284" s="9"/>
      <c r="K13284" s="9"/>
    </row>
    <row r="13285" spans="1:11" x14ac:dyDescent="0.25">
      <c r="A13285" s="2"/>
      <c r="B13285" s="2"/>
      <c r="C13285" s="2"/>
      <c r="E13285" s="2"/>
      <c r="G13285" s="2"/>
      <c r="H13285" s="6"/>
      <c r="I13285" s="9"/>
      <c r="J13285" s="9"/>
      <c r="K13285" s="9"/>
    </row>
    <row r="13286" spans="1:11" x14ac:dyDescent="0.25">
      <c r="A13286" s="2"/>
      <c r="B13286" s="2"/>
      <c r="C13286" s="2"/>
      <c r="E13286" s="2"/>
      <c r="G13286" s="2"/>
      <c r="H13286" s="6"/>
      <c r="I13286" s="9"/>
      <c r="J13286" s="9"/>
      <c r="K13286" s="9"/>
    </row>
    <row r="13287" spans="1:11" x14ac:dyDescent="0.25">
      <c r="A13287" s="2"/>
      <c r="B13287" s="2"/>
      <c r="C13287" s="2"/>
      <c r="E13287" s="2"/>
      <c r="G13287" s="2"/>
      <c r="H13287" s="6"/>
      <c r="I13287" s="9"/>
      <c r="J13287" s="9"/>
      <c r="K13287" s="9"/>
    </row>
    <row r="13288" spans="1:11" x14ac:dyDescent="0.25">
      <c r="A13288" s="2"/>
      <c r="B13288" s="2"/>
      <c r="C13288" s="2"/>
      <c r="E13288" s="2"/>
      <c r="G13288" s="2"/>
      <c r="H13288" s="6"/>
      <c r="I13288" s="9"/>
      <c r="J13288" s="9"/>
      <c r="K13288" s="9"/>
    </row>
    <row r="13289" spans="1:11" x14ac:dyDescent="0.25">
      <c r="A13289" s="2"/>
      <c r="B13289" s="2"/>
      <c r="C13289" s="2"/>
      <c r="E13289" s="2"/>
      <c r="G13289" s="2"/>
      <c r="H13289" s="6"/>
      <c r="I13289" s="9"/>
      <c r="J13289" s="9"/>
      <c r="K13289" s="9"/>
    </row>
    <row r="13290" spans="1:11" x14ac:dyDescent="0.25">
      <c r="A13290" s="2"/>
      <c r="B13290" s="2"/>
      <c r="C13290" s="2"/>
      <c r="E13290" s="2"/>
      <c r="G13290" s="2"/>
      <c r="H13290" s="6"/>
      <c r="I13290" s="9"/>
      <c r="J13290" s="9"/>
      <c r="K13290" s="9"/>
    </row>
    <row r="13291" spans="1:11" x14ac:dyDescent="0.25">
      <c r="A13291" s="2"/>
      <c r="B13291" s="2"/>
      <c r="C13291" s="2"/>
      <c r="E13291" s="2"/>
      <c r="G13291" s="2"/>
      <c r="H13291" s="6"/>
      <c r="I13291" s="9"/>
      <c r="J13291" s="9"/>
      <c r="K13291" s="9"/>
    </row>
    <row r="13292" spans="1:11" x14ac:dyDescent="0.25">
      <c r="A13292" s="2"/>
      <c r="B13292" s="2"/>
      <c r="C13292" s="2"/>
      <c r="E13292" s="2"/>
      <c r="G13292" s="2"/>
      <c r="H13292" s="6"/>
      <c r="I13292" s="9"/>
      <c r="J13292" s="9"/>
      <c r="K13292" s="9"/>
    </row>
    <row r="13293" spans="1:11" x14ac:dyDescent="0.25">
      <c r="A13293" s="2"/>
      <c r="B13293" s="2"/>
      <c r="C13293" s="2"/>
      <c r="E13293" s="2"/>
      <c r="G13293" s="2"/>
      <c r="H13293" s="6"/>
      <c r="I13293" s="9"/>
      <c r="J13293" s="9"/>
      <c r="K13293" s="9"/>
    </row>
    <row r="13294" spans="1:11" x14ac:dyDescent="0.25">
      <c r="A13294" s="2"/>
      <c r="B13294" s="2"/>
      <c r="C13294" s="2"/>
      <c r="E13294" s="2"/>
      <c r="G13294" s="2"/>
      <c r="H13294" s="6"/>
      <c r="I13294" s="9"/>
      <c r="J13294" s="9"/>
      <c r="K13294" s="9"/>
    </row>
    <row r="13295" spans="1:11" x14ac:dyDescent="0.25">
      <c r="A13295" s="2"/>
      <c r="B13295" s="2"/>
      <c r="C13295" s="2"/>
      <c r="E13295" s="2"/>
      <c r="G13295" s="2"/>
      <c r="H13295" s="6"/>
      <c r="I13295" s="9"/>
      <c r="J13295" s="9"/>
      <c r="K13295" s="9"/>
    </row>
    <row r="13296" spans="1:11" x14ac:dyDescent="0.25">
      <c r="A13296" s="2"/>
      <c r="B13296" s="2"/>
      <c r="C13296" s="2"/>
      <c r="E13296" s="2"/>
      <c r="G13296" s="2"/>
      <c r="H13296" s="6"/>
      <c r="I13296" s="9"/>
      <c r="J13296" s="9"/>
      <c r="K13296" s="9"/>
    </row>
    <row r="13297" spans="1:11" x14ac:dyDescent="0.25">
      <c r="A13297" s="2"/>
      <c r="B13297" s="2"/>
      <c r="C13297" s="2"/>
      <c r="E13297" s="2"/>
      <c r="G13297" s="2"/>
      <c r="H13297" s="6"/>
      <c r="I13297" s="9"/>
      <c r="J13297" s="9"/>
      <c r="K13297" s="9"/>
    </row>
    <row r="13298" spans="1:11" x14ac:dyDescent="0.25">
      <c r="A13298" s="2"/>
      <c r="B13298" s="2"/>
      <c r="C13298" s="2"/>
      <c r="E13298" s="2"/>
      <c r="G13298" s="2"/>
      <c r="H13298" s="6"/>
      <c r="I13298" s="9"/>
      <c r="J13298" s="9"/>
      <c r="K13298" s="9"/>
    </row>
    <row r="13299" spans="1:11" x14ac:dyDescent="0.25">
      <c r="A13299" s="2"/>
      <c r="B13299" s="2"/>
      <c r="C13299" s="2"/>
      <c r="E13299" s="2"/>
      <c r="G13299" s="2"/>
      <c r="H13299" s="6"/>
      <c r="I13299" s="9"/>
      <c r="J13299" s="9"/>
      <c r="K13299" s="9"/>
    </row>
    <row r="13300" spans="1:11" x14ac:dyDescent="0.25">
      <c r="A13300" s="2"/>
      <c r="B13300" s="2"/>
      <c r="C13300" s="2"/>
      <c r="E13300" s="2"/>
      <c r="G13300" s="2"/>
      <c r="H13300" s="6"/>
      <c r="I13300" s="9"/>
      <c r="J13300" s="9"/>
      <c r="K13300" s="9"/>
    </row>
    <row r="13301" spans="1:11" x14ac:dyDescent="0.25">
      <c r="A13301" s="2"/>
      <c r="B13301" s="2"/>
      <c r="C13301" s="2"/>
      <c r="E13301" s="2"/>
      <c r="G13301" s="2"/>
      <c r="H13301" s="6"/>
      <c r="I13301" s="9"/>
      <c r="J13301" s="9"/>
      <c r="K13301" s="9"/>
    </row>
    <row r="13302" spans="1:11" x14ac:dyDescent="0.25">
      <c r="A13302" s="2"/>
      <c r="B13302" s="2"/>
      <c r="C13302" s="2"/>
      <c r="E13302" s="2"/>
      <c r="G13302" s="2"/>
      <c r="H13302" s="6"/>
      <c r="I13302" s="9"/>
      <c r="J13302" s="9"/>
      <c r="K13302" s="9"/>
    </row>
    <row r="13303" spans="1:11" x14ac:dyDescent="0.25">
      <c r="A13303" s="2"/>
      <c r="B13303" s="2"/>
      <c r="C13303" s="2"/>
      <c r="E13303" s="2"/>
      <c r="G13303" s="2"/>
      <c r="H13303" s="6"/>
      <c r="I13303" s="9"/>
      <c r="J13303" s="9"/>
      <c r="K13303" s="9"/>
    </row>
    <row r="13304" spans="1:11" x14ac:dyDescent="0.25">
      <c r="A13304" s="2"/>
      <c r="B13304" s="2"/>
      <c r="C13304" s="2"/>
      <c r="E13304" s="2"/>
      <c r="G13304" s="2"/>
      <c r="H13304" s="6"/>
      <c r="I13304" s="9"/>
      <c r="J13304" s="9"/>
      <c r="K13304" s="9"/>
    </row>
    <row r="13305" spans="1:11" x14ac:dyDescent="0.25">
      <c r="A13305" s="2"/>
      <c r="B13305" s="2"/>
      <c r="C13305" s="2"/>
      <c r="E13305" s="2"/>
      <c r="G13305" s="2"/>
      <c r="H13305" s="6"/>
      <c r="I13305" s="9"/>
      <c r="J13305" s="9"/>
      <c r="K13305" s="9"/>
    </row>
    <row r="13306" spans="1:11" x14ac:dyDescent="0.25">
      <c r="A13306" s="2"/>
      <c r="B13306" s="2"/>
      <c r="C13306" s="2"/>
      <c r="E13306" s="2"/>
      <c r="G13306" s="2"/>
      <c r="H13306" s="6"/>
      <c r="I13306" s="9"/>
      <c r="J13306" s="9"/>
      <c r="K13306" s="9"/>
    </row>
    <row r="13307" spans="1:11" x14ac:dyDescent="0.25">
      <c r="A13307" s="2"/>
      <c r="B13307" s="2"/>
      <c r="C13307" s="2"/>
      <c r="E13307" s="2"/>
      <c r="G13307" s="2"/>
      <c r="H13307" s="6"/>
      <c r="I13307" s="9"/>
      <c r="J13307" s="9"/>
      <c r="K13307" s="9"/>
    </row>
    <row r="13308" spans="1:11" x14ac:dyDescent="0.25">
      <c r="A13308" s="2"/>
      <c r="B13308" s="2"/>
      <c r="C13308" s="2"/>
      <c r="E13308" s="2"/>
      <c r="G13308" s="2"/>
      <c r="H13308" s="6"/>
      <c r="I13308" s="9"/>
      <c r="J13308" s="9"/>
      <c r="K13308" s="9"/>
    </row>
    <row r="13309" spans="1:11" x14ac:dyDescent="0.25">
      <c r="A13309" s="2"/>
      <c r="B13309" s="2"/>
      <c r="C13309" s="2"/>
      <c r="E13309" s="2"/>
      <c r="G13309" s="2"/>
      <c r="H13309" s="6"/>
      <c r="I13309" s="9"/>
      <c r="J13309" s="9"/>
      <c r="K13309" s="9"/>
    </row>
    <row r="13310" spans="1:11" x14ac:dyDescent="0.25">
      <c r="A13310" s="2"/>
      <c r="B13310" s="2"/>
      <c r="C13310" s="2"/>
      <c r="E13310" s="2"/>
      <c r="G13310" s="2"/>
      <c r="H13310" s="6"/>
      <c r="I13310" s="9"/>
      <c r="J13310" s="9"/>
      <c r="K13310" s="9"/>
    </row>
    <row r="13311" spans="1:11" x14ac:dyDescent="0.25">
      <c r="A13311" s="2"/>
      <c r="B13311" s="2"/>
      <c r="C13311" s="2"/>
      <c r="E13311" s="2"/>
      <c r="G13311" s="2"/>
      <c r="H13311" s="6"/>
      <c r="I13311" s="9"/>
      <c r="J13311" s="9"/>
      <c r="K13311" s="9"/>
    </row>
    <row r="13312" spans="1:11" x14ac:dyDescent="0.25">
      <c r="A13312" s="2"/>
      <c r="B13312" s="2"/>
      <c r="C13312" s="2"/>
      <c r="E13312" s="2"/>
      <c r="G13312" s="2"/>
      <c r="H13312" s="6"/>
      <c r="I13312" s="9"/>
      <c r="J13312" s="9"/>
      <c r="K13312" s="9"/>
    </row>
    <row r="13313" spans="1:11" x14ac:dyDescent="0.25">
      <c r="A13313" s="2"/>
      <c r="B13313" s="2"/>
      <c r="C13313" s="2"/>
      <c r="E13313" s="2"/>
      <c r="G13313" s="2"/>
      <c r="H13313" s="6"/>
      <c r="I13313" s="9"/>
      <c r="J13313" s="9"/>
      <c r="K13313" s="9"/>
    </row>
    <row r="13314" spans="1:11" x14ac:dyDescent="0.25">
      <c r="A13314" s="2"/>
      <c r="B13314" s="2"/>
      <c r="C13314" s="2"/>
      <c r="E13314" s="2"/>
      <c r="G13314" s="2"/>
      <c r="H13314" s="6"/>
      <c r="I13314" s="9"/>
      <c r="J13314" s="9"/>
      <c r="K13314" s="9"/>
    </row>
    <row r="13315" spans="1:11" x14ac:dyDescent="0.25">
      <c r="A13315" s="2"/>
      <c r="B13315" s="2"/>
      <c r="C13315" s="2"/>
      <c r="E13315" s="2"/>
      <c r="G13315" s="2"/>
      <c r="H13315" s="6"/>
      <c r="I13315" s="9"/>
      <c r="J13315" s="9"/>
      <c r="K13315" s="9"/>
    </row>
    <row r="13316" spans="1:11" x14ac:dyDescent="0.25">
      <c r="A13316" s="2"/>
      <c r="B13316" s="2"/>
      <c r="C13316" s="2"/>
      <c r="E13316" s="2"/>
      <c r="G13316" s="2"/>
      <c r="H13316" s="6"/>
      <c r="I13316" s="9"/>
      <c r="J13316" s="9"/>
      <c r="K13316" s="9"/>
    </row>
    <row r="13317" spans="1:11" x14ac:dyDescent="0.25">
      <c r="A13317" s="2"/>
      <c r="B13317" s="2"/>
      <c r="C13317" s="2"/>
      <c r="E13317" s="2"/>
      <c r="G13317" s="2"/>
      <c r="H13317" s="6"/>
      <c r="I13317" s="9"/>
      <c r="J13317" s="9"/>
      <c r="K13317" s="9"/>
    </row>
    <row r="13318" spans="1:11" x14ac:dyDescent="0.25">
      <c r="A13318" s="2"/>
      <c r="B13318" s="2"/>
      <c r="C13318" s="2"/>
      <c r="E13318" s="2"/>
      <c r="G13318" s="2"/>
      <c r="H13318" s="6"/>
      <c r="I13318" s="9"/>
      <c r="J13318" s="9"/>
      <c r="K13318" s="9"/>
    </row>
    <row r="13319" spans="1:11" x14ac:dyDescent="0.25">
      <c r="A13319" s="2"/>
      <c r="B13319" s="2"/>
      <c r="C13319" s="2"/>
      <c r="E13319" s="2"/>
      <c r="G13319" s="2"/>
      <c r="H13319" s="6"/>
      <c r="I13319" s="9"/>
      <c r="J13319" s="9"/>
      <c r="K13319" s="9"/>
    </row>
    <row r="13320" spans="1:11" x14ac:dyDescent="0.25">
      <c r="A13320" s="2"/>
      <c r="B13320" s="2"/>
      <c r="C13320" s="2"/>
      <c r="E13320" s="2"/>
      <c r="G13320" s="2"/>
      <c r="H13320" s="6"/>
      <c r="I13320" s="9"/>
      <c r="J13320" s="9"/>
      <c r="K13320" s="9"/>
    </row>
    <row r="13321" spans="1:11" x14ac:dyDescent="0.25">
      <c r="A13321" s="2"/>
      <c r="B13321" s="2"/>
      <c r="C13321" s="2"/>
      <c r="E13321" s="2"/>
      <c r="G13321" s="2"/>
      <c r="H13321" s="6"/>
      <c r="I13321" s="9"/>
      <c r="J13321" s="9"/>
      <c r="K13321" s="9"/>
    </row>
    <row r="13322" spans="1:11" x14ac:dyDescent="0.25">
      <c r="A13322" s="2"/>
      <c r="B13322" s="2"/>
      <c r="C13322" s="2"/>
      <c r="E13322" s="2"/>
      <c r="G13322" s="2"/>
      <c r="H13322" s="6"/>
      <c r="I13322" s="9"/>
      <c r="J13322" s="9"/>
      <c r="K13322" s="9"/>
    </row>
    <row r="13323" spans="1:11" x14ac:dyDescent="0.25">
      <c r="A13323" s="2"/>
      <c r="B13323" s="2"/>
      <c r="C13323" s="2"/>
      <c r="E13323" s="2"/>
      <c r="G13323" s="2"/>
      <c r="H13323" s="6"/>
      <c r="I13323" s="9"/>
      <c r="J13323" s="9"/>
      <c r="K13323" s="9"/>
    </row>
    <row r="13324" spans="1:11" x14ac:dyDescent="0.25">
      <c r="A13324" s="2"/>
      <c r="B13324" s="2"/>
      <c r="C13324" s="2"/>
      <c r="E13324" s="2"/>
      <c r="G13324" s="2"/>
      <c r="H13324" s="6"/>
      <c r="I13324" s="9"/>
      <c r="J13324" s="9"/>
      <c r="K13324" s="9"/>
    </row>
    <row r="13325" spans="1:11" x14ac:dyDescent="0.25">
      <c r="A13325" s="2"/>
      <c r="B13325" s="2"/>
      <c r="C13325" s="2"/>
      <c r="E13325" s="2"/>
      <c r="G13325" s="2"/>
      <c r="H13325" s="6"/>
      <c r="I13325" s="9"/>
      <c r="J13325" s="9"/>
      <c r="K13325" s="9"/>
    </row>
    <row r="13326" spans="1:11" x14ac:dyDescent="0.25">
      <c r="A13326" s="2"/>
      <c r="B13326" s="2"/>
      <c r="C13326" s="2"/>
      <c r="E13326" s="2"/>
      <c r="G13326" s="2"/>
      <c r="H13326" s="6"/>
      <c r="I13326" s="9"/>
      <c r="J13326" s="9"/>
      <c r="K13326" s="9"/>
    </row>
    <row r="13327" spans="1:11" x14ac:dyDescent="0.25">
      <c r="A13327" s="2"/>
      <c r="B13327" s="2"/>
      <c r="C13327" s="2"/>
      <c r="E13327" s="2"/>
      <c r="G13327" s="2"/>
      <c r="H13327" s="6"/>
      <c r="I13327" s="9"/>
      <c r="J13327" s="9"/>
      <c r="K13327" s="9"/>
    </row>
    <row r="13328" spans="1:11" x14ac:dyDescent="0.25">
      <c r="A13328" s="2"/>
      <c r="B13328" s="2"/>
      <c r="C13328" s="2"/>
      <c r="E13328" s="2"/>
      <c r="G13328" s="2"/>
      <c r="H13328" s="6"/>
      <c r="I13328" s="9"/>
      <c r="J13328" s="9"/>
      <c r="K13328" s="9"/>
    </row>
    <row r="13329" spans="1:11" x14ac:dyDescent="0.25">
      <c r="A13329" s="2"/>
      <c r="B13329" s="2"/>
      <c r="C13329" s="2"/>
      <c r="E13329" s="2"/>
      <c r="G13329" s="2"/>
      <c r="H13329" s="6"/>
      <c r="I13329" s="9"/>
      <c r="J13329" s="9"/>
      <c r="K13329" s="9"/>
    </row>
    <row r="13330" spans="1:11" x14ac:dyDescent="0.25">
      <c r="A13330" s="2"/>
      <c r="B13330" s="2"/>
      <c r="C13330" s="2"/>
      <c r="E13330" s="2"/>
      <c r="G13330" s="2"/>
      <c r="H13330" s="6"/>
      <c r="I13330" s="9"/>
      <c r="J13330" s="9"/>
      <c r="K13330" s="9"/>
    </row>
    <row r="13331" spans="1:11" x14ac:dyDescent="0.25">
      <c r="A13331" s="2"/>
      <c r="B13331" s="2"/>
      <c r="C13331" s="2"/>
      <c r="E13331" s="2"/>
      <c r="G13331" s="2"/>
      <c r="H13331" s="6"/>
      <c r="I13331" s="9"/>
      <c r="J13331" s="9"/>
      <c r="K13331" s="9"/>
    </row>
    <row r="13332" spans="1:11" x14ac:dyDescent="0.25">
      <c r="A13332" s="2"/>
      <c r="B13332" s="2"/>
      <c r="C13332" s="2"/>
      <c r="E13332" s="2"/>
      <c r="G13332" s="2"/>
      <c r="H13332" s="6"/>
      <c r="I13332" s="9"/>
      <c r="J13332" s="9"/>
      <c r="K13332" s="9"/>
    </row>
    <row r="13333" spans="1:11" x14ac:dyDescent="0.25">
      <c r="A13333" s="2"/>
      <c r="B13333" s="2"/>
      <c r="C13333" s="2"/>
      <c r="E13333" s="2"/>
      <c r="G13333" s="2"/>
      <c r="H13333" s="6"/>
      <c r="I13333" s="9"/>
      <c r="J13333" s="9"/>
      <c r="K13333" s="9"/>
    </row>
    <row r="13334" spans="1:11" x14ac:dyDescent="0.25">
      <c r="A13334" s="2"/>
      <c r="B13334" s="2"/>
      <c r="C13334" s="2"/>
      <c r="E13334" s="2"/>
      <c r="G13334" s="2"/>
      <c r="H13334" s="6"/>
      <c r="I13334" s="9"/>
      <c r="J13334" s="9"/>
      <c r="K13334" s="9"/>
    </row>
    <row r="13335" spans="1:11" x14ac:dyDescent="0.25">
      <c r="A13335" s="2"/>
      <c r="B13335" s="2"/>
      <c r="C13335" s="2"/>
      <c r="E13335" s="2"/>
      <c r="G13335" s="2"/>
      <c r="H13335" s="6"/>
      <c r="I13335" s="9"/>
      <c r="J13335" s="9"/>
      <c r="K13335" s="9"/>
    </row>
    <row r="13336" spans="1:11" x14ac:dyDescent="0.25">
      <c r="A13336" s="2"/>
      <c r="B13336" s="2"/>
      <c r="C13336" s="2"/>
      <c r="E13336" s="2"/>
      <c r="G13336" s="2"/>
      <c r="H13336" s="6"/>
      <c r="I13336" s="9"/>
      <c r="J13336" s="9"/>
      <c r="K13336" s="9"/>
    </row>
    <row r="13337" spans="1:11" x14ac:dyDescent="0.25">
      <c r="A13337" s="2"/>
      <c r="B13337" s="2"/>
      <c r="C13337" s="2"/>
      <c r="E13337" s="2"/>
      <c r="G13337" s="2"/>
      <c r="H13337" s="6"/>
      <c r="I13337" s="9"/>
      <c r="J13337" s="9"/>
      <c r="K13337" s="9"/>
    </row>
    <row r="13338" spans="1:11" x14ac:dyDescent="0.25">
      <c r="A13338" s="2"/>
      <c r="B13338" s="2"/>
      <c r="C13338" s="2"/>
      <c r="E13338" s="2"/>
      <c r="G13338" s="2"/>
      <c r="H13338" s="6"/>
      <c r="I13338" s="9"/>
      <c r="J13338" s="9"/>
      <c r="K13338" s="9"/>
    </row>
    <row r="13339" spans="1:11" x14ac:dyDescent="0.25">
      <c r="A13339" s="2"/>
      <c r="B13339" s="2"/>
      <c r="C13339" s="2"/>
      <c r="E13339" s="2"/>
      <c r="G13339" s="2"/>
      <c r="H13339" s="6"/>
      <c r="I13339" s="9"/>
      <c r="J13339" s="9"/>
      <c r="K13339" s="9"/>
    </row>
    <row r="13340" spans="1:11" x14ac:dyDescent="0.25">
      <c r="A13340" s="2"/>
      <c r="B13340" s="2"/>
      <c r="C13340" s="2"/>
      <c r="E13340" s="2"/>
      <c r="G13340" s="2"/>
      <c r="H13340" s="6"/>
      <c r="I13340" s="9"/>
      <c r="J13340" s="9"/>
      <c r="K13340" s="9"/>
    </row>
    <row r="13341" spans="1:11" x14ac:dyDescent="0.25">
      <c r="A13341" s="2"/>
      <c r="B13341" s="2"/>
      <c r="C13341" s="2"/>
      <c r="E13341" s="2"/>
      <c r="G13341" s="2"/>
      <c r="H13341" s="6"/>
      <c r="I13341" s="9"/>
      <c r="J13341" s="9"/>
      <c r="K13341" s="9"/>
    </row>
    <row r="13342" spans="1:11" x14ac:dyDescent="0.25">
      <c r="A13342" s="2"/>
      <c r="B13342" s="2"/>
      <c r="C13342" s="2"/>
      <c r="E13342" s="2"/>
      <c r="G13342" s="2"/>
      <c r="H13342" s="6"/>
      <c r="I13342" s="9"/>
      <c r="J13342" s="9"/>
      <c r="K13342" s="9"/>
    </row>
    <row r="13343" spans="1:11" x14ac:dyDescent="0.25">
      <c r="A13343" s="2"/>
      <c r="B13343" s="2"/>
      <c r="C13343" s="2"/>
      <c r="E13343" s="2"/>
      <c r="G13343" s="2"/>
      <c r="H13343" s="6"/>
      <c r="I13343" s="9"/>
      <c r="J13343" s="9"/>
      <c r="K13343" s="9"/>
    </row>
    <row r="13344" spans="1:11" x14ac:dyDescent="0.25">
      <c r="A13344" s="2"/>
      <c r="B13344" s="2"/>
      <c r="C13344" s="2"/>
      <c r="E13344" s="2"/>
      <c r="G13344" s="2"/>
      <c r="H13344" s="6"/>
      <c r="I13344" s="9"/>
      <c r="J13344" s="9"/>
      <c r="K13344" s="9"/>
    </row>
    <row r="13345" spans="1:11" x14ac:dyDescent="0.25">
      <c r="A13345" s="2"/>
      <c r="B13345" s="2"/>
      <c r="C13345" s="2"/>
      <c r="E13345" s="2"/>
      <c r="G13345" s="2"/>
      <c r="H13345" s="6"/>
      <c r="I13345" s="9"/>
      <c r="J13345" s="9"/>
      <c r="K13345" s="9"/>
    </row>
    <row r="13346" spans="1:11" x14ac:dyDescent="0.25">
      <c r="A13346" s="2"/>
      <c r="B13346" s="2"/>
      <c r="C13346" s="2"/>
      <c r="E13346" s="2"/>
      <c r="G13346" s="2"/>
      <c r="H13346" s="6"/>
      <c r="I13346" s="9"/>
      <c r="J13346" s="9"/>
      <c r="K13346" s="9"/>
    </row>
    <row r="13347" spans="1:11" x14ac:dyDescent="0.25">
      <c r="A13347" s="2"/>
      <c r="B13347" s="2"/>
      <c r="C13347" s="2"/>
      <c r="E13347" s="2"/>
      <c r="G13347" s="2"/>
      <c r="H13347" s="6"/>
      <c r="I13347" s="9"/>
      <c r="J13347" s="9"/>
      <c r="K13347" s="9"/>
    </row>
    <row r="13348" spans="1:11" x14ac:dyDescent="0.25">
      <c r="A13348" s="2"/>
      <c r="B13348" s="2"/>
      <c r="C13348" s="2"/>
      <c r="E13348" s="2"/>
      <c r="G13348" s="2"/>
      <c r="H13348" s="6"/>
      <c r="I13348" s="9"/>
      <c r="J13348" s="9"/>
      <c r="K13348" s="9"/>
    </row>
    <row r="13349" spans="1:11" x14ac:dyDescent="0.25">
      <c r="A13349" s="2"/>
      <c r="B13349" s="2"/>
      <c r="C13349" s="2"/>
      <c r="E13349" s="2"/>
      <c r="G13349" s="2"/>
      <c r="H13349" s="6"/>
      <c r="I13349" s="9"/>
      <c r="J13349" s="9"/>
      <c r="K13349" s="9"/>
    </row>
    <row r="13350" spans="1:11" x14ac:dyDescent="0.25">
      <c r="A13350" s="2"/>
      <c r="B13350" s="2"/>
      <c r="C13350" s="2"/>
      <c r="E13350" s="2"/>
      <c r="G13350" s="2"/>
      <c r="H13350" s="6"/>
      <c r="I13350" s="9"/>
      <c r="J13350" s="9"/>
      <c r="K13350" s="9"/>
    </row>
    <row r="13351" spans="1:11" x14ac:dyDescent="0.25">
      <c r="A13351" s="2"/>
      <c r="B13351" s="2"/>
      <c r="C13351" s="2"/>
      <c r="E13351" s="2"/>
      <c r="G13351" s="2"/>
      <c r="H13351" s="6"/>
      <c r="I13351" s="9"/>
      <c r="J13351" s="9"/>
      <c r="K13351" s="9"/>
    </row>
    <row r="13352" spans="1:11" x14ac:dyDescent="0.25">
      <c r="A13352" s="2"/>
      <c r="B13352" s="2"/>
      <c r="C13352" s="2"/>
      <c r="E13352" s="2"/>
      <c r="G13352" s="2"/>
      <c r="H13352" s="6"/>
      <c r="I13352" s="9"/>
      <c r="J13352" s="9"/>
      <c r="K13352" s="9"/>
    </row>
    <row r="13353" spans="1:11" x14ac:dyDescent="0.25">
      <c r="A13353" s="2"/>
      <c r="B13353" s="2"/>
      <c r="C13353" s="2"/>
      <c r="E13353" s="2"/>
      <c r="G13353" s="2"/>
      <c r="H13353" s="6"/>
      <c r="I13353" s="9"/>
      <c r="J13353" s="9"/>
      <c r="K13353" s="9"/>
    </row>
    <row r="13354" spans="1:11" x14ac:dyDescent="0.25">
      <c r="A13354" s="2"/>
      <c r="B13354" s="2"/>
      <c r="C13354" s="2"/>
      <c r="E13354" s="2"/>
      <c r="G13354" s="2"/>
      <c r="H13354" s="6"/>
      <c r="I13354" s="9"/>
      <c r="J13354" s="9"/>
      <c r="K13354" s="9"/>
    </row>
    <row r="13355" spans="1:11" x14ac:dyDescent="0.25">
      <c r="A13355" s="2"/>
      <c r="B13355" s="2"/>
      <c r="C13355" s="2"/>
      <c r="E13355" s="2"/>
      <c r="G13355" s="2"/>
      <c r="H13355" s="6"/>
      <c r="I13355" s="9"/>
      <c r="J13355" s="9"/>
      <c r="K13355" s="9"/>
    </row>
    <row r="13356" spans="1:11" x14ac:dyDescent="0.25">
      <c r="A13356" s="2"/>
      <c r="B13356" s="2"/>
      <c r="C13356" s="2"/>
      <c r="E13356" s="2"/>
      <c r="G13356" s="2"/>
      <c r="H13356" s="6"/>
      <c r="I13356" s="9"/>
      <c r="J13356" s="9"/>
      <c r="K13356" s="9"/>
    </row>
    <row r="13357" spans="1:11" x14ac:dyDescent="0.25">
      <c r="A13357" s="2"/>
      <c r="B13357" s="2"/>
      <c r="C13357" s="2"/>
      <c r="E13357" s="2"/>
      <c r="G13357" s="2"/>
      <c r="H13357" s="6"/>
      <c r="I13357" s="9"/>
      <c r="J13357" s="9"/>
      <c r="K13357" s="9"/>
    </row>
    <row r="13358" spans="1:11" x14ac:dyDescent="0.25">
      <c r="A13358" s="2"/>
      <c r="B13358" s="2"/>
      <c r="C13358" s="2"/>
      <c r="E13358" s="2"/>
      <c r="G13358" s="2"/>
      <c r="H13358" s="6"/>
      <c r="I13358" s="9"/>
      <c r="J13358" s="9"/>
      <c r="K13358" s="9"/>
    </row>
    <row r="13359" spans="1:11" x14ac:dyDescent="0.25">
      <c r="A13359" s="2"/>
      <c r="B13359" s="2"/>
      <c r="C13359" s="2"/>
      <c r="E13359" s="2"/>
      <c r="G13359" s="2"/>
      <c r="H13359" s="6"/>
      <c r="I13359" s="9"/>
      <c r="J13359" s="9"/>
      <c r="K13359" s="9"/>
    </row>
    <row r="13360" spans="1:11" x14ac:dyDescent="0.25">
      <c r="A13360" s="2"/>
      <c r="B13360" s="2"/>
      <c r="C13360" s="2"/>
      <c r="E13360" s="2"/>
      <c r="G13360" s="2"/>
      <c r="H13360" s="6"/>
      <c r="I13360" s="9"/>
      <c r="J13360" s="9"/>
      <c r="K13360" s="9"/>
    </row>
    <row r="13361" spans="1:11" x14ac:dyDescent="0.25">
      <c r="A13361" s="2"/>
      <c r="B13361" s="2"/>
      <c r="C13361" s="2"/>
      <c r="E13361" s="2"/>
      <c r="G13361" s="2"/>
      <c r="H13361" s="6"/>
      <c r="I13361" s="9"/>
      <c r="J13361" s="9"/>
      <c r="K13361" s="9"/>
    </row>
    <row r="13362" spans="1:11" x14ac:dyDescent="0.25">
      <c r="A13362" s="2"/>
      <c r="B13362" s="2"/>
      <c r="C13362" s="2"/>
      <c r="E13362" s="2"/>
      <c r="G13362" s="2"/>
      <c r="H13362" s="6"/>
      <c r="I13362" s="9"/>
      <c r="J13362" s="9"/>
      <c r="K13362" s="9"/>
    </row>
    <row r="13363" spans="1:11" x14ac:dyDescent="0.25">
      <c r="A13363" s="2"/>
      <c r="B13363" s="2"/>
      <c r="C13363" s="2"/>
      <c r="E13363" s="2"/>
      <c r="G13363" s="2"/>
      <c r="H13363" s="6"/>
      <c r="I13363" s="9"/>
      <c r="J13363" s="9"/>
      <c r="K13363" s="9"/>
    </row>
    <row r="13364" spans="1:11" x14ac:dyDescent="0.25">
      <c r="A13364" s="2"/>
      <c r="B13364" s="2"/>
      <c r="C13364" s="2"/>
      <c r="E13364" s="2"/>
      <c r="G13364" s="2"/>
      <c r="H13364" s="6"/>
      <c r="I13364" s="9"/>
      <c r="J13364" s="9"/>
      <c r="K13364" s="9"/>
    </row>
    <row r="13365" spans="1:11" x14ac:dyDescent="0.25">
      <c r="A13365" s="2"/>
      <c r="B13365" s="2"/>
      <c r="C13365" s="2"/>
      <c r="E13365" s="2"/>
      <c r="G13365" s="2"/>
      <c r="H13365" s="6"/>
      <c r="I13365" s="9"/>
      <c r="J13365" s="9"/>
      <c r="K13365" s="9"/>
    </row>
    <row r="13366" spans="1:11" x14ac:dyDescent="0.25">
      <c r="A13366" s="2"/>
      <c r="B13366" s="2"/>
      <c r="C13366" s="2"/>
      <c r="E13366" s="2"/>
      <c r="G13366" s="2"/>
      <c r="H13366" s="6"/>
      <c r="I13366" s="9"/>
      <c r="J13366" s="9"/>
      <c r="K13366" s="9"/>
    </row>
    <row r="13367" spans="1:11" x14ac:dyDescent="0.25">
      <c r="A13367" s="2"/>
      <c r="B13367" s="2"/>
      <c r="C13367" s="2"/>
      <c r="E13367" s="2"/>
      <c r="G13367" s="2"/>
      <c r="H13367" s="6"/>
      <c r="I13367" s="9"/>
      <c r="J13367" s="9"/>
      <c r="K13367" s="9"/>
    </row>
    <row r="13368" spans="1:11" x14ac:dyDescent="0.25">
      <c r="A13368" s="2"/>
      <c r="B13368" s="2"/>
      <c r="C13368" s="2"/>
      <c r="E13368" s="2"/>
      <c r="G13368" s="2"/>
      <c r="H13368" s="6"/>
      <c r="I13368" s="9"/>
      <c r="J13368" s="9"/>
      <c r="K13368" s="9"/>
    </row>
    <row r="13369" spans="1:11" x14ac:dyDescent="0.25">
      <c r="A13369" s="2"/>
      <c r="B13369" s="2"/>
      <c r="C13369" s="2"/>
      <c r="E13369" s="2"/>
      <c r="G13369" s="2"/>
      <c r="H13369" s="6"/>
      <c r="I13369" s="9"/>
      <c r="J13369" s="9"/>
      <c r="K13369" s="9"/>
    </row>
    <row r="13370" spans="1:11" x14ac:dyDescent="0.25">
      <c r="A13370" s="2"/>
      <c r="B13370" s="2"/>
      <c r="C13370" s="2"/>
      <c r="E13370" s="2"/>
      <c r="G13370" s="2"/>
      <c r="H13370" s="6"/>
      <c r="I13370" s="9"/>
      <c r="J13370" s="9"/>
      <c r="K13370" s="9"/>
    </row>
    <row r="13371" spans="1:11" x14ac:dyDescent="0.25">
      <c r="A13371" s="2"/>
      <c r="B13371" s="2"/>
      <c r="C13371" s="2"/>
      <c r="E13371" s="2"/>
      <c r="G13371" s="2"/>
      <c r="H13371" s="6"/>
      <c r="I13371" s="9"/>
      <c r="J13371" s="9"/>
      <c r="K13371" s="9"/>
    </row>
    <row r="13372" spans="1:11" x14ac:dyDescent="0.25">
      <c r="A13372" s="2"/>
      <c r="B13372" s="2"/>
      <c r="C13372" s="2"/>
      <c r="E13372" s="2"/>
      <c r="G13372" s="2"/>
      <c r="H13372" s="6"/>
      <c r="I13372" s="9"/>
      <c r="J13372" s="9"/>
      <c r="K13372" s="9"/>
    </row>
    <row r="13373" spans="1:11" x14ac:dyDescent="0.25">
      <c r="A13373" s="2"/>
      <c r="B13373" s="2"/>
      <c r="C13373" s="2"/>
      <c r="E13373" s="2"/>
      <c r="G13373" s="2"/>
      <c r="H13373" s="6"/>
      <c r="I13373" s="9"/>
      <c r="J13373" s="9"/>
      <c r="K13373" s="9"/>
    </row>
    <row r="13374" spans="1:11" x14ac:dyDescent="0.25">
      <c r="A13374" s="2"/>
      <c r="B13374" s="2"/>
      <c r="C13374" s="2"/>
      <c r="E13374" s="2"/>
      <c r="G13374" s="2"/>
      <c r="H13374" s="6"/>
      <c r="I13374" s="9"/>
      <c r="J13374" s="9"/>
      <c r="K13374" s="9"/>
    </row>
    <row r="13375" spans="1:11" x14ac:dyDescent="0.25">
      <c r="A13375" s="2"/>
      <c r="B13375" s="2"/>
      <c r="C13375" s="2"/>
      <c r="E13375" s="2"/>
      <c r="G13375" s="2"/>
      <c r="H13375" s="6"/>
      <c r="I13375" s="9"/>
      <c r="J13375" s="9"/>
      <c r="K13375" s="9"/>
    </row>
    <row r="13376" spans="1:11" x14ac:dyDescent="0.25">
      <c r="A13376" s="2"/>
      <c r="B13376" s="2"/>
      <c r="C13376" s="2"/>
      <c r="E13376" s="2"/>
      <c r="G13376" s="2"/>
      <c r="H13376" s="6"/>
      <c r="I13376" s="9"/>
      <c r="J13376" s="9"/>
      <c r="K13376" s="9"/>
    </row>
    <row r="13377" spans="1:11" x14ac:dyDescent="0.25">
      <c r="A13377" s="2"/>
      <c r="B13377" s="2"/>
      <c r="C13377" s="2"/>
      <c r="E13377" s="2"/>
      <c r="G13377" s="2"/>
      <c r="H13377" s="6"/>
      <c r="I13377" s="9"/>
      <c r="J13377" s="9"/>
      <c r="K13377" s="9"/>
    </row>
    <row r="13378" spans="1:11" x14ac:dyDescent="0.25">
      <c r="A13378" s="2"/>
      <c r="B13378" s="2"/>
      <c r="C13378" s="2"/>
      <c r="E13378" s="2"/>
      <c r="G13378" s="2"/>
      <c r="H13378" s="6"/>
      <c r="I13378" s="9"/>
      <c r="J13378" s="9"/>
      <c r="K13378" s="9"/>
    </row>
    <row r="13379" spans="1:11" x14ac:dyDescent="0.25">
      <c r="A13379" s="2"/>
      <c r="B13379" s="2"/>
      <c r="C13379" s="2"/>
      <c r="E13379" s="2"/>
      <c r="G13379" s="2"/>
      <c r="H13379" s="6"/>
      <c r="I13379" s="9"/>
      <c r="J13379" s="9"/>
      <c r="K13379" s="9"/>
    </row>
    <row r="13380" spans="1:11" x14ac:dyDescent="0.25">
      <c r="A13380" s="2"/>
      <c r="B13380" s="2"/>
      <c r="C13380" s="2"/>
      <c r="E13380" s="2"/>
      <c r="G13380" s="2"/>
      <c r="H13380" s="6"/>
      <c r="I13380" s="9"/>
      <c r="J13380" s="9"/>
      <c r="K13380" s="9"/>
    </row>
    <row r="13381" spans="1:11" x14ac:dyDescent="0.25">
      <c r="A13381" s="2"/>
      <c r="B13381" s="2"/>
      <c r="C13381" s="2"/>
      <c r="E13381" s="2"/>
      <c r="G13381" s="2"/>
      <c r="H13381" s="6"/>
      <c r="I13381" s="9"/>
      <c r="J13381" s="9"/>
      <c r="K13381" s="9"/>
    </row>
    <row r="13382" spans="1:11" x14ac:dyDescent="0.25">
      <c r="A13382" s="2"/>
      <c r="B13382" s="2"/>
      <c r="C13382" s="2"/>
      <c r="E13382" s="2"/>
      <c r="G13382" s="2"/>
      <c r="H13382" s="6"/>
      <c r="I13382" s="9"/>
      <c r="J13382" s="9"/>
      <c r="K13382" s="9"/>
    </row>
    <row r="13383" spans="1:11" x14ac:dyDescent="0.25">
      <c r="A13383" s="2"/>
      <c r="B13383" s="2"/>
      <c r="C13383" s="2"/>
      <c r="E13383" s="2"/>
      <c r="G13383" s="2"/>
      <c r="H13383" s="6"/>
      <c r="I13383" s="9"/>
      <c r="J13383" s="9"/>
      <c r="K13383" s="9"/>
    </row>
    <row r="13384" spans="1:11" x14ac:dyDescent="0.25">
      <c r="A13384" s="2"/>
      <c r="B13384" s="2"/>
      <c r="C13384" s="2"/>
      <c r="E13384" s="2"/>
      <c r="G13384" s="2"/>
      <c r="H13384" s="6"/>
      <c r="I13384" s="9"/>
      <c r="J13384" s="9"/>
      <c r="K13384" s="9"/>
    </row>
    <row r="13385" spans="1:11" x14ac:dyDescent="0.25">
      <c r="A13385" s="2"/>
      <c r="B13385" s="2"/>
      <c r="C13385" s="2"/>
      <c r="E13385" s="2"/>
      <c r="G13385" s="2"/>
      <c r="H13385" s="6"/>
      <c r="I13385" s="9"/>
      <c r="J13385" s="9"/>
      <c r="K13385" s="9"/>
    </row>
    <row r="13386" spans="1:11" x14ac:dyDescent="0.25">
      <c r="A13386" s="2"/>
      <c r="B13386" s="2"/>
      <c r="C13386" s="2"/>
      <c r="E13386" s="2"/>
      <c r="G13386" s="2"/>
      <c r="H13386" s="6"/>
      <c r="I13386" s="9"/>
      <c r="J13386" s="9"/>
      <c r="K13386" s="9"/>
    </row>
    <row r="13387" spans="1:11" x14ac:dyDescent="0.25">
      <c r="A13387" s="2"/>
      <c r="B13387" s="2"/>
      <c r="C13387" s="2"/>
      <c r="E13387" s="2"/>
      <c r="G13387" s="2"/>
      <c r="H13387" s="6"/>
      <c r="I13387" s="9"/>
      <c r="J13387" s="9"/>
      <c r="K13387" s="9"/>
    </row>
    <row r="13388" spans="1:11" x14ac:dyDescent="0.25">
      <c r="A13388" s="2"/>
      <c r="B13388" s="2"/>
      <c r="C13388" s="2"/>
      <c r="E13388" s="2"/>
      <c r="G13388" s="2"/>
      <c r="H13388" s="6"/>
      <c r="I13388" s="9"/>
      <c r="J13388" s="9"/>
      <c r="K13388" s="9"/>
    </row>
    <row r="13389" spans="1:11" x14ac:dyDescent="0.25">
      <c r="A13389" s="2"/>
      <c r="B13389" s="2"/>
      <c r="C13389" s="2"/>
      <c r="E13389" s="2"/>
      <c r="G13389" s="2"/>
      <c r="H13389" s="6"/>
      <c r="I13389" s="9"/>
      <c r="J13389" s="9"/>
      <c r="K13389" s="9"/>
    </row>
    <row r="13390" spans="1:11" x14ac:dyDescent="0.25">
      <c r="A13390" s="2"/>
      <c r="B13390" s="2"/>
      <c r="C13390" s="2"/>
      <c r="E13390" s="2"/>
      <c r="G13390" s="2"/>
      <c r="H13390" s="6"/>
      <c r="I13390" s="9"/>
      <c r="J13390" s="9"/>
      <c r="K13390" s="9"/>
    </row>
    <row r="13391" spans="1:11" x14ac:dyDescent="0.25">
      <c r="A13391" s="2"/>
      <c r="B13391" s="2"/>
      <c r="C13391" s="2"/>
      <c r="E13391" s="2"/>
      <c r="G13391" s="2"/>
      <c r="H13391" s="6"/>
      <c r="I13391" s="9"/>
      <c r="J13391" s="9"/>
      <c r="K13391" s="9"/>
    </row>
    <row r="13392" spans="1:11" x14ac:dyDescent="0.25">
      <c r="A13392" s="2"/>
      <c r="B13392" s="2"/>
      <c r="C13392" s="2"/>
      <c r="E13392" s="2"/>
      <c r="G13392" s="2"/>
      <c r="H13392" s="6"/>
      <c r="I13392" s="9"/>
      <c r="J13392" s="9"/>
      <c r="K13392" s="9"/>
    </row>
    <row r="13393" spans="1:11" x14ac:dyDescent="0.25">
      <c r="A13393" s="2"/>
      <c r="B13393" s="2"/>
      <c r="C13393" s="2"/>
      <c r="E13393" s="2"/>
      <c r="G13393" s="2"/>
      <c r="H13393" s="6"/>
      <c r="I13393" s="9"/>
      <c r="J13393" s="9"/>
      <c r="K13393" s="9"/>
    </row>
    <row r="13394" spans="1:11" x14ac:dyDescent="0.25">
      <c r="A13394" s="2"/>
      <c r="B13394" s="2"/>
      <c r="C13394" s="2"/>
      <c r="E13394" s="2"/>
      <c r="G13394" s="2"/>
      <c r="H13394" s="6"/>
      <c r="I13394" s="9"/>
      <c r="J13394" s="9"/>
      <c r="K13394" s="9"/>
    </row>
    <row r="13395" spans="1:11" x14ac:dyDescent="0.25">
      <c r="A13395" s="2"/>
      <c r="B13395" s="2"/>
      <c r="C13395" s="2"/>
      <c r="E13395" s="2"/>
      <c r="G13395" s="2"/>
      <c r="H13395" s="6"/>
      <c r="I13395" s="9"/>
      <c r="J13395" s="9"/>
      <c r="K13395" s="9"/>
    </row>
    <row r="13396" spans="1:11" x14ac:dyDescent="0.25">
      <c r="A13396" s="2"/>
      <c r="B13396" s="2"/>
      <c r="C13396" s="2"/>
      <c r="E13396" s="2"/>
      <c r="G13396" s="2"/>
      <c r="H13396" s="6"/>
      <c r="I13396" s="9"/>
      <c r="J13396" s="9"/>
      <c r="K13396" s="9"/>
    </row>
    <row r="13397" spans="1:11" x14ac:dyDescent="0.25">
      <c r="A13397" s="2"/>
      <c r="B13397" s="2"/>
      <c r="C13397" s="2"/>
      <c r="E13397" s="2"/>
      <c r="G13397" s="2"/>
      <c r="H13397" s="6"/>
      <c r="I13397" s="9"/>
      <c r="J13397" s="9"/>
      <c r="K13397" s="9"/>
    </row>
    <row r="13398" spans="1:11" x14ac:dyDescent="0.25">
      <c r="A13398" s="2"/>
      <c r="B13398" s="2"/>
      <c r="C13398" s="2"/>
      <c r="E13398" s="2"/>
      <c r="G13398" s="2"/>
      <c r="H13398" s="6"/>
      <c r="I13398" s="9"/>
      <c r="J13398" s="9"/>
      <c r="K13398" s="9"/>
    </row>
    <row r="13399" spans="1:11" x14ac:dyDescent="0.25">
      <c r="A13399" s="2"/>
      <c r="B13399" s="2"/>
      <c r="C13399" s="2"/>
      <c r="E13399" s="2"/>
      <c r="G13399" s="2"/>
      <c r="H13399" s="6"/>
      <c r="I13399" s="9"/>
      <c r="J13399" s="9"/>
      <c r="K13399" s="9"/>
    </row>
    <row r="13400" spans="1:11" x14ac:dyDescent="0.25">
      <c r="A13400" s="2"/>
      <c r="B13400" s="2"/>
      <c r="C13400" s="2"/>
      <c r="E13400" s="2"/>
      <c r="G13400" s="2"/>
      <c r="H13400" s="6"/>
      <c r="I13400" s="9"/>
      <c r="J13400" s="9"/>
      <c r="K13400" s="9"/>
    </row>
    <row r="13401" spans="1:11" x14ac:dyDescent="0.25">
      <c r="A13401" s="2"/>
      <c r="B13401" s="2"/>
      <c r="C13401" s="2"/>
      <c r="E13401" s="2"/>
      <c r="G13401" s="2"/>
      <c r="H13401" s="6"/>
      <c r="I13401" s="9"/>
      <c r="J13401" s="9"/>
      <c r="K13401" s="9"/>
    </row>
    <row r="13402" spans="1:11" x14ac:dyDescent="0.25">
      <c r="A13402" s="2"/>
      <c r="B13402" s="2"/>
      <c r="C13402" s="2"/>
      <c r="E13402" s="2"/>
      <c r="G13402" s="2"/>
      <c r="H13402" s="6"/>
      <c r="I13402" s="9"/>
      <c r="J13402" s="9"/>
      <c r="K13402" s="9"/>
    </row>
    <row r="13403" spans="1:11" x14ac:dyDescent="0.25">
      <c r="A13403" s="2"/>
      <c r="B13403" s="2"/>
      <c r="C13403" s="2"/>
      <c r="E13403" s="2"/>
      <c r="G13403" s="2"/>
      <c r="H13403" s="6"/>
      <c r="I13403" s="9"/>
      <c r="J13403" s="9"/>
      <c r="K13403" s="9"/>
    </row>
    <row r="13404" spans="1:11" x14ac:dyDescent="0.25">
      <c r="A13404" s="2"/>
      <c r="B13404" s="2"/>
      <c r="C13404" s="2"/>
      <c r="E13404" s="2"/>
      <c r="G13404" s="2"/>
      <c r="H13404" s="6"/>
      <c r="I13404" s="9"/>
      <c r="J13404" s="9"/>
      <c r="K13404" s="9"/>
    </row>
    <row r="13405" spans="1:11" x14ac:dyDescent="0.25">
      <c r="A13405" s="2"/>
      <c r="B13405" s="2"/>
      <c r="C13405" s="2"/>
      <c r="E13405" s="2"/>
      <c r="G13405" s="2"/>
      <c r="H13405" s="6"/>
      <c r="I13405" s="9"/>
      <c r="J13405" s="9"/>
      <c r="K13405" s="9"/>
    </row>
    <row r="13406" spans="1:11" x14ac:dyDescent="0.25">
      <c r="A13406" s="2"/>
      <c r="B13406" s="2"/>
      <c r="C13406" s="2"/>
      <c r="E13406" s="2"/>
      <c r="G13406" s="2"/>
      <c r="H13406" s="6"/>
      <c r="I13406" s="9"/>
      <c r="J13406" s="9"/>
      <c r="K13406" s="9"/>
    </row>
    <row r="13407" spans="1:11" x14ac:dyDescent="0.25">
      <c r="A13407" s="2"/>
      <c r="B13407" s="2"/>
      <c r="C13407" s="2"/>
      <c r="E13407" s="2"/>
      <c r="G13407" s="2"/>
      <c r="H13407" s="6"/>
      <c r="I13407" s="9"/>
      <c r="J13407" s="9"/>
      <c r="K13407" s="9"/>
    </row>
    <row r="13408" spans="1:11" x14ac:dyDescent="0.25">
      <c r="A13408" s="2"/>
      <c r="B13408" s="2"/>
      <c r="C13408" s="2"/>
      <c r="E13408" s="2"/>
      <c r="G13408" s="2"/>
      <c r="H13408" s="6"/>
      <c r="I13408" s="9"/>
      <c r="J13408" s="9"/>
      <c r="K13408" s="9"/>
    </row>
    <row r="13409" spans="1:11" x14ac:dyDescent="0.25">
      <c r="A13409" s="2"/>
      <c r="B13409" s="2"/>
      <c r="C13409" s="2"/>
      <c r="E13409" s="2"/>
      <c r="G13409" s="2"/>
      <c r="H13409" s="6"/>
      <c r="I13409" s="9"/>
      <c r="J13409" s="9"/>
      <c r="K13409" s="9"/>
    </row>
    <row r="13410" spans="1:11" x14ac:dyDescent="0.25">
      <c r="A13410" s="2"/>
      <c r="B13410" s="2"/>
      <c r="C13410" s="2"/>
      <c r="E13410" s="2"/>
      <c r="G13410" s="2"/>
      <c r="H13410" s="6"/>
      <c r="I13410" s="9"/>
      <c r="J13410" s="9"/>
      <c r="K13410" s="9"/>
    </row>
    <row r="13411" spans="1:11" x14ac:dyDescent="0.25">
      <c r="A13411" s="2"/>
      <c r="B13411" s="2"/>
      <c r="C13411" s="2"/>
      <c r="E13411" s="2"/>
      <c r="G13411" s="2"/>
      <c r="H13411" s="6"/>
      <c r="I13411" s="9"/>
      <c r="J13411" s="9"/>
      <c r="K13411" s="9"/>
    </row>
    <row r="13412" spans="1:11" x14ac:dyDescent="0.25">
      <c r="A13412" s="2"/>
      <c r="B13412" s="2"/>
      <c r="C13412" s="2"/>
      <c r="E13412" s="2"/>
      <c r="G13412" s="2"/>
      <c r="H13412" s="6"/>
      <c r="I13412" s="9"/>
      <c r="J13412" s="9"/>
      <c r="K13412" s="9"/>
    </row>
    <row r="13413" spans="1:11" x14ac:dyDescent="0.25">
      <c r="A13413" s="2"/>
      <c r="B13413" s="2"/>
      <c r="C13413" s="2"/>
      <c r="E13413" s="2"/>
      <c r="G13413" s="2"/>
      <c r="H13413" s="6"/>
      <c r="I13413" s="9"/>
      <c r="J13413" s="9"/>
      <c r="K13413" s="9"/>
    </row>
    <row r="13414" spans="1:11" x14ac:dyDescent="0.25">
      <c r="A13414" s="2"/>
      <c r="B13414" s="2"/>
      <c r="C13414" s="2"/>
      <c r="E13414" s="2"/>
      <c r="G13414" s="2"/>
      <c r="H13414" s="6"/>
      <c r="I13414" s="9"/>
      <c r="J13414" s="9"/>
      <c r="K13414" s="9"/>
    </row>
    <row r="13415" spans="1:11" x14ac:dyDescent="0.25">
      <c r="A13415" s="2"/>
      <c r="B13415" s="2"/>
      <c r="C13415" s="2"/>
      <c r="E13415" s="2"/>
      <c r="G13415" s="2"/>
      <c r="H13415" s="6"/>
      <c r="I13415" s="9"/>
      <c r="J13415" s="9"/>
      <c r="K13415" s="9"/>
    </row>
    <row r="13416" spans="1:11" x14ac:dyDescent="0.25">
      <c r="A13416" s="2"/>
      <c r="B13416" s="2"/>
      <c r="C13416" s="2"/>
      <c r="E13416" s="2"/>
      <c r="G13416" s="2"/>
      <c r="H13416" s="6"/>
      <c r="I13416" s="9"/>
      <c r="J13416" s="9"/>
      <c r="K13416" s="9"/>
    </row>
    <row r="13417" spans="1:11" x14ac:dyDescent="0.25">
      <c r="A13417" s="2"/>
      <c r="B13417" s="2"/>
      <c r="C13417" s="2"/>
      <c r="E13417" s="2"/>
      <c r="G13417" s="2"/>
      <c r="H13417" s="6"/>
      <c r="I13417" s="9"/>
      <c r="J13417" s="9"/>
      <c r="K13417" s="9"/>
    </row>
    <row r="13418" spans="1:11" x14ac:dyDescent="0.25">
      <c r="A13418" s="2"/>
      <c r="B13418" s="2"/>
      <c r="C13418" s="2"/>
      <c r="E13418" s="2"/>
      <c r="G13418" s="2"/>
      <c r="H13418" s="6"/>
      <c r="I13418" s="9"/>
      <c r="J13418" s="9"/>
      <c r="K13418" s="9"/>
    </row>
    <row r="13419" spans="1:11" x14ac:dyDescent="0.25">
      <c r="A13419" s="2"/>
      <c r="B13419" s="2"/>
      <c r="C13419" s="2"/>
      <c r="E13419" s="2"/>
      <c r="G13419" s="2"/>
      <c r="H13419" s="6"/>
      <c r="I13419" s="9"/>
      <c r="J13419" s="9"/>
      <c r="K13419" s="9"/>
    </row>
    <row r="13420" spans="1:11" x14ac:dyDescent="0.25">
      <c r="A13420" s="2"/>
      <c r="B13420" s="2"/>
      <c r="C13420" s="2"/>
      <c r="E13420" s="2"/>
      <c r="G13420" s="2"/>
      <c r="H13420" s="6"/>
      <c r="I13420" s="9"/>
      <c r="J13420" s="9"/>
      <c r="K13420" s="9"/>
    </row>
    <row r="13421" spans="1:11" x14ac:dyDescent="0.25">
      <c r="A13421" s="2"/>
      <c r="B13421" s="2"/>
      <c r="C13421" s="2"/>
      <c r="E13421" s="2"/>
      <c r="G13421" s="2"/>
      <c r="H13421" s="6"/>
      <c r="I13421" s="9"/>
      <c r="J13421" s="9"/>
      <c r="K13421" s="9"/>
    </row>
    <row r="13422" spans="1:11" x14ac:dyDescent="0.25">
      <c r="A13422" s="2"/>
      <c r="B13422" s="2"/>
      <c r="C13422" s="2"/>
      <c r="E13422" s="2"/>
      <c r="G13422" s="2"/>
      <c r="H13422" s="6"/>
      <c r="I13422" s="9"/>
      <c r="J13422" s="9"/>
      <c r="K13422" s="9"/>
    </row>
    <row r="13423" spans="1:11" x14ac:dyDescent="0.25">
      <c r="A13423" s="2"/>
      <c r="B13423" s="2"/>
      <c r="C13423" s="2"/>
      <c r="E13423" s="2"/>
      <c r="G13423" s="2"/>
      <c r="H13423" s="6"/>
      <c r="I13423" s="9"/>
      <c r="J13423" s="9"/>
      <c r="K13423" s="9"/>
    </row>
    <row r="13424" spans="1:11" x14ac:dyDescent="0.25">
      <c r="A13424" s="2"/>
      <c r="B13424" s="2"/>
      <c r="C13424" s="2"/>
      <c r="E13424" s="2"/>
      <c r="G13424" s="2"/>
      <c r="H13424" s="6"/>
      <c r="I13424" s="9"/>
      <c r="J13424" s="9"/>
      <c r="K13424" s="9"/>
    </row>
    <row r="13425" spans="1:11" x14ac:dyDescent="0.25">
      <c r="A13425" s="2"/>
      <c r="B13425" s="2"/>
      <c r="C13425" s="2"/>
      <c r="E13425" s="2"/>
      <c r="G13425" s="2"/>
      <c r="H13425" s="6"/>
      <c r="I13425" s="9"/>
      <c r="J13425" s="9"/>
      <c r="K13425" s="9"/>
    </row>
    <row r="13426" spans="1:11" x14ac:dyDescent="0.25">
      <c r="A13426" s="2"/>
      <c r="B13426" s="2"/>
      <c r="C13426" s="2"/>
      <c r="E13426" s="2"/>
      <c r="G13426" s="2"/>
      <c r="H13426" s="6"/>
      <c r="I13426" s="9"/>
      <c r="J13426" s="9"/>
      <c r="K13426" s="9"/>
    </row>
    <row r="13427" spans="1:11" x14ac:dyDescent="0.25">
      <c r="A13427" s="2"/>
      <c r="B13427" s="2"/>
      <c r="C13427" s="2"/>
      <c r="E13427" s="2"/>
      <c r="G13427" s="2"/>
      <c r="H13427" s="6"/>
      <c r="I13427" s="9"/>
      <c r="J13427" s="9"/>
      <c r="K13427" s="9"/>
    </row>
    <row r="13428" spans="1:11" x14ac:dyDescent="0.25">
      <c r="A13428" s="2"/>
      <c r="B13428" s="2"/>
      <c r="C13428" s="2"/>
      <c r="E13428" s="2"/>
      <c r="G13428" s="2"/>
      <c r="H13428" s="6"/>
      <c r="I13428" s="9"/>
      <c r="J13428" s="9"/>
      <c r="K13428" s="9"/>
    </row>
    <row r="13429" spans="1:11" x14ac:dyDescent="0.25">
      <c r="A13429" s="2"/>
      <c r="B13429" s="2"/>
      <c r="C13429" s="2"/>
      <c r="E13429" s="2"/>
      <c r="G13429" s="2"/>
      <c r="H13429" s="6"/>
      <c r="I13429" s="9"/>
      <c r="J13429" s="9"/>
      <c r="K13429" s="9"/>
    </row>
    <row r="13430" spans="1:11" x14ac:dyDescent="0.25">
      <c r="A13430" s="2"/>
      <c r="B13430" s="2"/>
      <c r="C13430" s="2"/>
      <c r="E13430" s="2"/>
      <c r="G13430" s="2"/>
      <c r="H13430" s="6"/>
      <c r="I13430" s="9"/>
      <c r="J13430" s="9"/>
      <c r="K13430" s="9"/>
    </row>
    <row r="13431" spans="1:11" x14ac:dyDescent="0.25">
      <c r="A13431" s="2"/>
      <c r="B13431" s="2"/>
      <c r="C13431" s="2"/>
      <c r="E13431" s="2"/>
      <c r="G13431" s="2"/>
      <c r="H13431" s="6"/>
      <c r="I13431" s="9"/>
      <c r="J13431" s="9"/>
      <c r="K13431" s="9"/>
    </row>
    <row r="13432" spans="1:11" x14ac:dyDescent="0.25">
      <c r="A13432" s="2"/>
      <c r="B13432" s="2"/>
      <c r="C13432" s="2"/>
      <c r="E13432" s="2"/>
      <c r="G13432" s="2"/>
      <c r="H13432" s="6"/>
      <c r="I13432" s="9"/>
      <c r="J13432" s="9"/>
      <c r="K13432" s="9"/>
    </row>
    <row r="13433" spans="1:11" x14ac:dyDescent="0.25">
      <c r="A13433" s="2"/>
      <c r="B13433" s="2"/>
      <c r="C13433" s="2"/>
      <c r="E13433" s="2"/>
      <c r="G13433" s="2"/>
      <c r="H13433" s="6"/>
      <c r="I13433" s="9"/>
      <c r="J13433" s="9"/>
      <c r="K13433" s="9"/>
    </row>
    <row r="13434" spans="1:11" x14ac:dyDescent="0.25">
      <c r="A13434" s="2"/>
      <c r="B13434" s="2"/>
      <c r="C13434" s="2"/>
      <c r="E13434" s="2"/>
      <c r="G13434" s="2"/>
      <c r="H13434" s="6"/>
      <c r="I13434" s="9"/>
      <c r="J13434" s="9"/>
      <c r="K13434" s="9"/>
    </row>
    <row r="13435" spans="1:11" x14ac:dyDescent="0.25">
      <c r="A13435" s="2"/>
      <c r="B13435" s="2"/>
      <c r="C13435" s="2"/>
      <c r="E13435" s="2"/>
      <c r="G13435" s="2"/>
      <c r="H13435" s="6"/>
      <c r="I13435" s="9"/>
      <c r="J13435" s="9"/>
      <c r="K13435" s="9"/>
    </row>
    <row r="13436" spans="1:11" x14ac:dyDescent="0.25">
      <c r="A13436" s="2"/>
      <c r="B13436" s="2"/>
      <c r="C13436" s="2"/>
      <c r="E13436" s="2"/>
      <c r="G13436" s="2"/>
      <c r="H13436" s="6"/>
      <c r="I13436" s="9"/>
      <c r="J13436" s="9"/>
      <c r="K13436" s="9"/>
    </row>
    <row r="13437" spans="1:11" x14ac:dyDescent="0.25">
      <c r="A13437" s="2"/>
      <c r="B13437" s="2"/>
      <c r="C13437" s="2"/>
      <c r="E13437" s="2"/>
      <c r="G13437" s="2"/>
      <c r="H13437" s="6"/>
      <c r="I13437" s="9"/>
      <c r="J13437" s="9"/>
      <c r="K13437" s="9"/>
    </row>
    <row r="13438" spans="1:11" x14ac:dyDescent="0.25">
      <c r="A13438" s="2"/>
      <c r="B13438" s="2"/>
      <c r="C13438" s="2"/>
      <c r="E13438" s="2"/>
      <c r="G13438" s="2"/>
      <c r="H13438" s="6"/>
      <c r="I13438" s="9"/>
      <c r="J13438" s="9"/>
      <c r="K13438" s="9"/>
    </row>
    <row r="13439" spans="1:11" x14ac:dyDescent="0.25">
      <c r="A13439" s="2"/>
      <c r="B13439" s="2"/>
      <c r="C13439" s="2"/>
      <c r="E13439" s="2"/>
      <c r="G13439" s="2"/>
      <c r="H13439" s="6"/>
      <c r="I13439" s="9"/>
      <c r="J13439" s="9"/>
      <c r="K13439" s="9"/>
    </row>
    <row r="13440" spans="1:11" x14ac:dyDescent="0.25">
      <c r="A13440" s="2"/>
      <c r="B13440" s="2"/>
      <c r="C13440" s="2"/>
      <c r="E13440" s="2"/>
      <c r="G13440" s="2"/>
      <c r="H13440" s="6"/>
      <c r="I13440" s="9"/>
      <c r="J13440" s="9"/>
      <c r="K13440" s="9"/>
    </row>
    <row r="13441" spans="1:11" x14ac:dyDescent="0.25">
      <c r="A13441" s="2"/>
      <c r="B13441" s="2"/>
      <c r="C13441" s="2"/>
      <c r="E13441" s="2"/>
      <c r="G13441" s="2"/>
      <c r="H13441" s="6"/>
      <c r="I13441" s="9"/>
      <c r="J13441" s="9"/>
      <c r="K13441" s="9"/>
    </row>
    <row r="13442" spans="1:11" x14ac:dyDescent="0.25">
      <c r="A13442" s="2"/>
      <c r="B13442" s="2"/>
      <c r="C13442" s="2"/>
      <c r="E13442" s="2"/>
      <c r="G13442" s="2"/>
      <c r="H13442" s="6"/>
      <c r="I13442" s="9"/>
      <c r="J13442" s="9"/>
      <c r="K13442" s="9"/>
    </row>
    <row r="13443" spans="1:11" x14ac:dyDescent="0.25">
      <c r="A13443" s="2"/>
      <c r="B13443" s="2"/>
      <c r="C13443" s="2"/>
      <c r="E13443" s="2"/>
      <c r="G13443" s="2"/>
      <c r="H13443" s="6"/>
      <c r="I13443" s="9"/>
      <c r="J13443" s="9"/>
      <c r="K13443" s="9"/>
    </row>
    <row r="13444" spans="1:11" x14ac:dyDescent="0.25">
      <c r="A13444" s="2"/>
      <c r="B13444" s="2"/>
      <c r="C13444" s="2"/>
      <c r="E13444" s="2"/>
      <c r="G13444" s="2"/>
      <c r="H13444" s="6"/>
      <c r="I13444" s="9"/>
      <c r="J13444" s="9"/>
      <c r="K13444" s="9"/>
    </row>
    <row r="13445" spans="1:11" x14ac:dyDescent="0.25">
      <c r="A13445" s="2"/>
      <c r="B13445" s="2"/>
      <c r="C13445" s="2"/>
      <c r="E13445" s="2"/>
      <c r="G13445" s="2"/>
      <c r="H13445" s="6"/>
      <c r="I13445" s="9"/>
      <c r="J13445" s="9"/>
      <c r="K13445" s="9"/>
    </row>
    <row r="13446" spans="1:11" x14ac:dyDescent="0.25">
      <c r="A13446" s="2"/>
      <c r="B13446" s="2"/>
      <c r="C13446" s="2"/>
      <c r="E13446" s="2"/>
      <c r="G13446" s="2"/>
      <c r="H13446" s="6"/>
      <c r="I13446" s="9"/>
      <c r="J13446" s="9"/>
      <c r="K13446" s="9"/>
    </row>
    <row r="13447" spans="1:11" x14ac:dyDescent="0.25">
      <c r="A13447" s="2"/>
      <c r="B13447" s="2"/>
      <c r="C13447" s="2"/>
      <c r="E13447" s="2"/>
      <c r="G13447" s="2"/>
      <c r="H13447" s="6"/>
      <c r="I13447" s="9"/>
      <c r="J13447" s="9"/>
      <c r="K13447" s="9"/>
    </row>
    <row r="13448" spans="1:11" x14ac:dyDescent="0.25">
      <c r="A13448" s="2"/>
      <c r="B13448" s="2"/>
      <c r="C13448" s="2"/>
      <c r="E13448" s="2"/>
      <c r="G13448" s="2"/>
      <c r="H13448" s="6"/>
      <c r="I13448" s="9"/>
      <c r="J13448" s="9"/>
      <c r="K13448" s="9"/>
    </row>
    <row r="13449" spans="1:11" x14ac:dyDescent="0.25">
      <c r="A13449" s="2"/>
      <c r="B13449" s="2"/>
      <c r="C13449" s="2"/>
      <c r="E13449" s="2"/>
      <c r="G13449" s="2"/>
      <c r="H13449" s="6"/>
      <c r="I13449" s="9"/>
      <c r="J13449" s="9"/>
      <c r="K13449" s="9"/>
    </row>
    <row r="13450" spans="1:11" x14ac:dyDescent="0.25">
      <c r="A13450" s="2"/>
      <c r="B13450" s="2"/>
      <c r="C13450" s="2"/>
      <c r="E13450" s="2"/>
      <c r="G13450" s="2"/>
      <c r="H13450" s="6"/>
      <c r="I13450" s="9"/>
      <c r="J13450" s="9"/>
      <c r="K13450" s="9"/>
    </row>
    <row r="13451" spans="1:11" x14ac:dyDescent="0.25">
      <c r="A13451" s="2"/>
      <c r="B13451" s="2"/>
      <c r="C13451" s="2"/>
      <c r="E13451" s="2"/>
      <c r="G13451" s="2"/>
      <c r="H13451" s="6"/>
      <c r="I13451" s="9"/>
      <c r="J13451" s="9"/>
      <c r="K13451" s="9"/>
    </row>
    <row r="13452" spans="1:11" x14ac:dyDescent="0.25">
      <c r="A13452" s="2"/>
      <c r="B13452" s="2"/>
      <c r="C13452" s="2"/>
      <c r="E13452" s="2"/>
      <c r="G13452" s="2"/>
      <c r="H13452" s="6"/>
      <c r="I13452" s="9"/>
      <c r="J13452" s="9"/>
      <c r="K13452" s="9"/>
    </row>
    <row r="13453" spans="1:11" x14ac:dyDescent="0.25">
      <c r="A13453" s="2"/>
      <c r="B13453" s="2"/>
      <c r="C13453" s="2"/>
      <c r="E13453" s="2"/>
      <c r="G13453" s="2"/>
      <c r="H13453" s="6"/>
      <c r="I13453" s="9"/>
      <c r="J13453" s="9"/>
      <c r="K13453" s="9"/>
    </row>
    <row r="13454" spans="1:11" x14ac:dyDescent="0.25">
      <c r="A13454" s="2"/>
      <c r="B13454" s="2"/>
      <c r="C13454" s="2"/>
      <c r="E13454" s="2"/>
      <c r="G13454" s="2"/>
      <c r="H13454" s="6"/>
      <c r="I13454" s="9"/>
      <c r="J13454" s="9"/>
      <c r="K13454" s="9"/>
    </row>
    <row r="13455" spans="1:11" x14ac:dyDescent="0.25">
      <c r="A13455" s="2"/>
      <c r="B13455" s="2"/>
      <c r="C13455" s="2"/>
      <c r="E13455" s="2"/>
      <c r="G13455" s="2"/>
      <c r="H13455" s="6"/>
      <c r="I13455" s="9"/>
      <c r="J13455" s="9"/>
      <c r="K13455" s="9"/>
    </row>
    <row r="13456" spans="1:11" x14ac:dyDescent="0.25">
      <c r="A13456" s="2"/>
      <c r="B13456" s="2"/>
      <c r="C13456" s="2"/>
      <c r="E13456" s="2"/>
      <c r="G13456" s="2"/>
      <c r="H13456" s="6"/>
      <c r="I13456" s="9"/>
      <c r="J13456" s="9"/>
      <c r="K13456" s="9"/>
    </row>
    <row r="13457" spans="1:11" x14ac:dyDescent="0.25">
      <c r="A13457" s="2"/>
      <c r="B13457" s="2"/>
      <c r="C13457" s="2"/>
      <c r="E13457" s="2"/>
      <c r="G13457" s="2"/>
      <c r="H13457" s="6"/>
      <c r="I13457" s="9"/>
      <c r="J13457" s="9"/>
      <c r="K13457" s="9"/>
    </row>
    <row r="13458" spans="1:11" x14ac:dyDescent="0.25">
      <c r="A13458" s="2"/>
      <c r="B13458" s="2"/>
      <c r="C13458" s="2"/>
      <c r="E13458" s="2"/>
      <c r="G13458" s="2"/>
      <c r="H13458" s="6"/>
      <c r="I13458" s="9"/>
      <c r="J13458" s="9"/>
      <c r="K13458" s="9"/>
    </row>
    <row r="13459" spans="1:11" x14ac:dyDescent="0.25">
      <c r="A13459" s="2"/>
      <c r="B13459" s="2"/>
      <c r="C13459" s="2"/>
      <c r="E13459" s="2"/>
      <c r="G13459" s="2"/>
      <c r="H13459" s="6"/>
      <c r="I13459" s="9"/>
      <c r="J13459" s="9"/>
      <c r="K13459" s="9"/>
    </row>
    <row r="13460" spans="1:11" x14ac:dyDescent="0.25">
      <c r="A13460" s="2"/>
      <c r="B13460" s="2"/>
      <c r="C13460" s="2"/>
      <c r="E13460" s="2"/>
      <c r="G13460" s="2"/>
      <c r="H13460" s="6"/>
      <c r="I13460" s="9"/>
      <c r="J13460" s="9"/>
      <c r="K13460" s="9"/>
    </row>
    <row r="13461" spans="1:11" x14ac:dyDescent="0.25">
      <c r="A13461" s="2"/>
      <c r="B13461" s="2"/>
      <c r="C13461" s="2"/>
      <c r="E13461" s="2"/>
      <c r="G13461" s="2"/>
      <c r="H13461" s="6"/>
      <c r="I13461" s="9"/>
      <c r="J13461" s="9"/>
      <c r="K13461" s="9"/>
    </row>
    <row r="13462" spans="1:11" x14ac:dyDescent="0.25">
      <c r="A13462" s="2"/>
      <c r="B13462" s="2"/>
      <c r="C13462" s="2"/>
      <c r="E13462" s="2"/>
      <c r="G13462" s="2"/>
      <c r="H13462" s="6"/>
      <c r="I13462" s="9"/>
      <c r="J13462" s="9"/>
      <c r="K13462" s="9"/>
    </row>
    <row r="13463" spans="1:11" x14ac:dyDescent="0.25">
      <c r="A13463" s="2"/>
      <c r="B13463" s="2"/>
      <c r="C13463" s="2"/>
      <c r="E13463" s="2"/>
      <c r="G13463" s="2"/>
      <c r="H13463" s="6"/>
      <c r="I13463" s="9"/>
      <c r="J13463" s="9"/>
      <c r="K13463" s="9"/>
    </row>
    <row r="13464" spans="1:11" x14ac:dyDescent="0.25">
      <c r="A13464" s="2"/>
      <c r="B13464" s="2"/>
      <c r="C13464" s="2"/>
      <c r="E13464" s="2"/>
      <c r="G13464" s="2"/>
      <c r="H13464" s="6"/>
      <c r="I13464" s="9"/>
      <c r="J13464" s="9"/>
      <c r="K13464" s="9"/>
    </row>
    <row r="13465" spans="1:11" x14ac:dyDescent="0.25">
      <c r="A13465" s="2"/>
      <c r="B13465" s="2"/>
      <c r="C13465" s="2"/>
      <c r="E13465" s="2"/>
      <c r="G13465" s="2"/>
      <c r="H13465" s="6"/>
      <c r="I13465" s="9"/>
      <c r="J13465" s="9"/>
      <c r="K13465" s="9"/>
    </row>
    <row r="13466" spans="1:11" x14ac:dyDescent="0.25">
      <c r="A13466" s="2"/>
      <c r="B13466" s="2"/>
      <c r="C13466" s="2"/>
      <c r="E13466" s="2"/>
      <c r="G13466" s="2"/>
      <c r="H13466" s="6"/>
      <c r="I13466" s="9"/>
      <c r="J13466" s="9"/>
      <c r="K13466" s="9"/>
    </row>
    <row r="13467" spans="1:11" x14ac:dyDescent="0.25">
      <c r="A13467" s="2"/>
      <c r="B13467" s="2"/>
      <c r="C13467" s="2"/>
      <c r="E13467" s="2"/>
      <c r="G13467" s="2"/>
      <c r="H13467" s="6"/>
      <c r="I13467" s="9"/>
      <c r="J13467" s="9"/>
      <c r="K13467" s="9"/>
    </row>
    <row r="13468" spans="1:11" x14ac:dyDescent="0.25">
      <c r="A13468" s="2"/>
      <c r="B13468" s="2"/>
      <c r="C13468" s="2"/>
      <c r="E13468" s="2"/>
      <c r="G13468" s="2"/>
      <c r="H13468" s="6"/>
      <c r="I13468" s="9"/>
      <c r="J13468" s="9"/>
      <c r="K13468" s="9"/>
    </row>
    <row r="13469" spans="1:11" x14ac:dyDescent="0.25">
      <c r="A13469" s="2"/>
      <c r="B13469" s="2"/>
      <c r="C13469" s="2"/>
      <c r="E13469" s="2"/>
      <c r="G13469" s="2"/>
      <c r="H13469" s="6"/>
      <c r="I13469" s="9"/>
      <c r="J13469" s="9"/>
      <c r="K13469" s="9"/>
    </row>
    <row r="13470" spans="1:11" x14ac:dyDescent="0.25">
      <c r="A13470" s="2"/>
      <c r="B13470" s="2"/>
      <c r="C13470" s="2"/>
      <c r="E13470" s="2"/>
      <c r="G13470" s="2"/>
      <c r="H13470" s="6"/>
      <c r="I13470" s="9"/>
      <c r="J13470" s="9"/>
      <c r="K13470" s="9"/>
    </row>
    <row r="13471" spans="1:11" x14ac:dyDescent="0.25">
      <c r="A13471" s="2"/>
      <c r="B13471" s="2"/>
      <c r="C13471" s="2"/>
      <c r="E13471" s="2"/>
      <c r="G13471" s="2"/>
      <c r="H13471" s="6"/>
      <c r="I13471" s="9"/>
      <c r="J13471" s="9"/>
      <c r="K13471" s="9"/>
    </row>
    <row r="13472" spans="1:11" x14ac:dyDescent="0.25">
      <c r="A13472" s="2"/>
      <c r="B13472" s="2"/>
      <c r="C13472" s="2"/>
      <c r="E13472" s="2"/>
      <c r="G13472" s="2"/>
      <c r="H13472" s="6"/>
      <c r="I13472" s="9"/>
      <c r="J13472" s="9"/>
      <c r="K13472" s="9"/>
    </row>
    <row r="13473" spans="1:11" x14ac:dyDescent="0.25">
      <c r="A13473" s="2"/>
      <c r="B13473" s="2"/>
      <c r="C13473" s="2"/>
      <c r="E13473" s="2"/>
      <c r="G13473" s="2"/>
      <c r="H13473" s="6"/>
      <c r="I13473" s="9"/>
      <c r="J13473" s="9"/>
      <c r="K13473" s="9"/>
    </row>
    <row r="13474" spans="1:11" x14ac:dyDescent="0.25">
      <c r="A13474" s="2"/>
      <c r="B13474" s="2"/>
      <c r="C13474" s="2"/>
      <c r="E13474" s="2"/>
      <c r="G13474" s="2"/>
      <c r="H13474" s="6"/>
      <c r="I13474" s="9"/>
      <c r="J13474" s="9"/>
      <c r="K13474" s="9"/>
    </row>
    <row r="13475" spans="1:11" x14ac:dyDescent="0.25">
      <c r="A13475" s="2"/>
      <c r="B13475" s="2"/>
      <c r="C13475" s="2"/>
      <c r="E13475" s="2"/>
      <c r="G13475" s="2"/>
      <c r="H13475" s="6"/>
      <c r="I13475" s="9"/>
      <c r="J13475" s="9"/>
      <c r="K13475" s="9"/>
    </row>
    <row r="13476" spans="1:11" x14ac:dyDescent="0.25">
      <c r="A13476" s="2"/>
      <c r="B13476" s="2"/>
      <c r="C13476" s="2"/>
      <c r="E13476" s="2"/>
      <c r="G13476" s="2"/>
      <c r="H13476" s="6"/>
      <c r="I13476" s="9"/>
      <c r="J13476" s="9"/>
      <c r="K13476" s="9"/>
    </row>
    <row r="13477" spans="1:11" x14ac:dyDescent="0.25">
      <c r="A13477" s="2"/>
      <c r="B13477" s="2"/>
      <c r="C13477" s="2"/>
      <c r="E13477" s="2"/>
      <c r="G13477" s="2"/>
      <c r="H13477" s="6"/>
      <c r="I13477" s="9"/>
      <c r="J13477" s="9"/>
      <c r="K13477" s="9"/>
    </row>
    <row r="13478" spans="1:11" x14ac:dyDescent="0.25">
      <c r="A13478" s="2"/>
      <c r="B13478" s="2"/>
      <c r="C13478" s="2"/>
      <c r="E13478" s="2"/>
      <c r="G13478" s="2"/>
      <c r="H13478" s="6"/>
      <c r="I13478" s="9"/>
      <c r="J13478" s="9"/>
      <c r="K13478" s="9"/>
    </row>
    <row r="13479" spans="1:11" x14ac:dyDescent="0.25">
      <c r="A13479" s="2"/>
      <c r="B13479" s="2"/>
      <c r="C13479" s="2"/>
      <c r="E13479" s="2"/>
      <c r="G13479" s="2"/>
      <c r="H13479" s="6"/>
      <c r="I13479" s="9"/>
      <c r="J13479" s="9"/>
      <c r="K13479" s="9"/>
    </row>
    <row r="13480" spans="1:11" x14ac:dyDescent="0.25">
      <c r="A13480" s="2"/>
      <c r="B13480" s="2"/>
      <c r="C13480" s="2"/>
      <c r="E13480" s="2"/>
      <c r="G13480" s="2"/>
      <c r="H13480" s="6"/>
      <c r="I13480" s="9"/>
      <c r="J13480" s="9"/>
      <c r="K13480" s="9"/>
    </row>
    <row r="13481" spans="1:11" x14ac:dyDescent="0.25">
      <c r="A13481" s="2"/>
      <c r="B13481" s="2"/>
      <c r="C13481" s="2"/>
      <c r="E13481" s="2"/>
      <c r="G13481" s="2"/>
      <c r="H13481" s="6"/>
      <c r="I13481" s="9"/>
      <c r="J13481" s="9"/>
      <c r="K13481" s="9"/>
    </row>
    <row r="13482" spans="1:11" x14ac:dyDescent="0.25">
      <c r="A13482" s="2"/>
      <c r="B13482" s="2"/>
      <c r="C13482" s="2"/>
      <c r="E13482" s="2"/>
      <c r="G13482" s="2"/>
      <c r="H13482" s="6"/>
      <c r="I13482" s="9"/>
      <c r="J13482" s="9"/>
      <c r="K13482" s="9"/>
    </row>
    <row r="13483" spans="1:11" x14ac:dyDescent="0.25">
      <c r="A13483" s="2"/>
      <c r="B13483" s="2"/>
      <c r="C13483" s="2"/>
      <c r="E13483" s="2"/>
      <c r="G13483" s="2"/>
      <c r="H13483" s="6"/>
      <c r="I13483" s="9"/>
      <c r="J13483" s="9"/>
      <c r="K13483" s="9"/>
    </row>
    <row r="13484" spans="1:11" x14ac:dyDescent="0.25">
      <c r="A13484" s="2"/>
      <c r="B13484" s="2"/>
      <c r="C13484" s="2"/>
      <c r="E13484" s="2"/>
      <c r="G13484" s="2"/>
      <c r="H13484" s="6"/>
      <c r="I13484" s="9"/>
      <c r="J13484" s="9"/>
      <c r="K13484" s="9"/>
    </row>
    <row r="13485" spans="1:11" x14ac:dyDescent="0.25">
      <c r="A13485" s="2"/>
      <c r="B13485" s="2"/>
      <c r="C13485" s="2"/>
      <c r="E13485" s="2"/>
      <c r="G13485" s="2"/>
      <c r="H13485" s="6"/>
      <c r="I13485" s="9"/>
      <c r="J13485" s="9"/>
      <c r="K13485" s="9"/>
    </row>
    <row r="13486" spans="1:11" x14ac:dyDescent="0.25">
      <c r="A13486" s="2"/>
      <c r="B13486" s="2"/>
      <c r="C13486" s="2"/>
      <c r="E13486" s="2"/>
      <c r="G13486" s="2"/>
      <c r="H13486" s="6"/>
      <c r="I13486" s="9"/>
      <c r="J13486" s="9"/>
      <c r="K13486" s="9"/>
    </row>
    <row r="13487" spans="1:11" x14ac:dyDescent="0.25">
      <c r="A13487" s="2"/>
      <c r="B13487" s="2"/>
      <c r="C13487" s="2"/>
      <c r="E13487" s="2"/>
      <c r="G13487" s="2"/>
      <c r="H13487" s="6"/>
      <c r="I13487" s="9"/>
      <c r="J13487" s="9"/>
      <c r="K13487" s="9"/>
    </row>
    <row r="13488" spans="1:11" x14ac:dyDescent="0.25">
      <c r="A13488" s="2"/>
      <c r="B13488" s="2"/>
      <c r="C13488" s="2"/>
      <c r="E13488" s="2"/>
      <c r="G13488" s="2"/>
      <c r="H13488" s="6"/>
      <c r="I13488" s="9"/>
      <c r="J13488" s="9"/>
      <c r="K13488" s="9"/>
    </row>
    <row r="13489" spans="1:11" x14ac:dyDescent="0.25">
      <c r="A13489" s="2"/>
      <c r="B13489" s="2"/>
      <c r="C13489" s="2"/>
      <c r="E13489" s="2"/>
      <c r="G13489" s="2"/>
      <c r="H13489" s="6"/>
      <c r="I13489" s="9"/>
      <c r="J13489" s="9"/>
      <c r="K13489" s="9"/>
    </row>
    <row r="13490" spans="1:11" x14ac:dyDescent="0.25">
      <c r="A13490" s="2"/>
      <c r="B13490" s="2"/>
      <c r="C13490" s="2"/>
      <c r="E13490" s="2"/>
      <c r="G13490" s="2"/>
      <c r="H13490" s="6"/>
      <c r="I13490" s="9"/>
      <c r="J13490" s="9"/>
      <c r="K13490" s="9"/>
    </row>
    <row r="13491" spans="1:11" x14ac:dyDescent="0.25">
      <c r="A13491" s="2"/>
      <c r="B13491" s="2"/>
      <c r="C13491" s="2"/>
      <c r="E13491" s="2"/>
      <c r="G13491" s="2"/>
      <c r="H13491" s="6"/>
      <c r="I13491" s="9"/>
      <c r="J13491" s="9"/>
      <c r="K13491" s="9"/>
    </row>
    <row r="13492" spans="1:11" x14ac:dyDescent="0.25">
      <c r="A13492" s="2"/>
      <c r="B13492" s="2"/>
      <c r="C13492" s="2"/>
      <c r="E13492" s="2"/>
      <c r="G13492" s="2"/>
      <c r="H13492" s="6"/>
      <c r="I13492" s="9"/>
      <c r="J13492" s="9"/>
      <c r="K13492" s="9"/>
    </row>
    <row r="13493" spans="1:11" x14ac:dyDescent="0.25">
      <c r="A13493" s="2"/>
      <c r="B13493" s="2"/>
      <c r="C13493" s="2"/>
      <c r="E13493" s="2"/>
      <c r="G13493" s="2"/>
      <c r="H13493" s="6"/>
      <c r="I13493" s="9"/>
      <c r="J13493" s="9"/>
      <c r="K13493" s="9"/>
    </row>
    <row r="13494" spans="1:11" x14ac:dyDescent="0.25">
      <c r="A13494" s="2"/>
      <c r="B13494" s="2"/>
      <c r="C13494" s="2"/>
      <c r="E13494" s="2"/>
      <c r="G13494" s="2"/>
      <c r="H13494" s="6"/>
      <c r="I13494" s="9"/>
      <c r="J13494" s="9"/>
      <c r="K13494" s="9"/>
    </row>
    <row r="13495" spans="1:11" x14ac:dyDescent="0.25">
      <c r="A13495" s="2"/>
      <c r="B13495" s="2"/>
      <c r="C13495" s="2"/>
      <c r="E13495" s="2"/>
      <c r="G13495" s="2"/>
      <c r="H13495" s="6"/>
      <c r="I13495" s="9"/>
      <c r="J13495" s="9"/>
      <c r="K13495" s="9"/>
    </row>
    <row r="13496" spans="1:11" x14ac:dyDescent="0.25">
      <c r="A13496" s="2"/>
      <c r="B13496" s="2"/>
      <c r="C13496" s="2"/>
      <c r="E13496" s="2"/>
      <c r="G13496" s="2"/>
      <c r="H13496" s="6"/>
      <c r="I13496" s="9"/>
      <c r="J13496" s="9"/>
      <c r="K13496" s="9"/>
    </row>
    <row r="13497" spans="1:11" x14ac:dyDescent="0.25">
      <c r="A13497" s="2"/>
      <c r="B13497" s="2"/>
      <c r="C13497" s="2"/>
      <c r="E13497" s="2"/>
      <c r="G13497" s="2"/>
      <c r="H13497" s="6"/>
      <c r="I13497" s="9"/>
      <c r="J13497" s="9"/>
      <c r="K13497" s="9"/>
    </row>
    <row r="13498" spans="1:11" x14ac:dyDescent="0.25">
      <c r="A13498" s="2"/>
      <c r="B13498" s="2"/>
      <c r="C13498" s="2"/>
      <c r="E13498" s="2"/>
      <c r="G13498" s="2"/>
      <c r="H13498" s="6"/>
      <c r="I13498" s="9"/>
      <c r="J13498" s="9"/>
      <c r="K13498" s="9"/>
    </row>
    <row r="13499" spans="1:11" x14ac:dyDescent="0.25">
      <c r="A13499" s="2"/>
      <c r="B13499" s="2"/>
      <c r="C13499" s="2"/>
      <c r="E13499" s="2"/>
      <c r="G13499" s="2"/>
      <c r="H13499" s="6"/>
      <c r="I13499" s="9"/>
      <c r="J13499" s="9"/>
      <c r="K13499" s="9"/>
    </row>
    <row r="13500" spans="1:11" x14ac:dyDescent="0.25">
      <c r="A13500" s="2"/>
      <c r="B13500" s="2"/>
      <c r="C13500" s="2"/>
      <c r="E13500" s="2"/>
      <c r="G13500" s="2"/>
      <c r="H13500" s="6"/>
      <c r="I13500" s="9"/>
      <c r="J13500" s="9"/>
      <c r="K13500" s="9"/>
    </row>
    <row r="13501" spans="1:11" x14ac:dyDescent="0.25">
      <c r="A13501" s="2"/>
      <c r="B13501" s="2"/>
      <c r="C13501" s="2"/>
      <c r="E13501" s="2"/>
      <c r="G13501" s="2"/>
      <c r="H13501" s="6"/>
      <c r="I13501" s="9"/>
      <c r="J13501" s="9"/>
      <c r="K13501" s="9"/>
    </row>
    <row r="13502" spans="1:11" x14ac:dyDescent="0.25">
      <c r="A13502" s="2"/>
      <c r="B13502" s="2"/>
      <c r="C13502" s="2"/>
      <c r="E13502" s="2"/>
      <c r="G13502" s="2"/>
      <c r="H13502" s="6"/>
      <c r="I13502" s="9"/>
      <c r="J13502" s="9"/>
      <c r="K13502" s="9"/>
    </row>
    <row r="13503" spans="1:11" x14ac:dyDescent="0.25">
      <c r="A13503" s="2"/>
      <c r="B13503" s="2"/>
      <c r="C13503" s="2"/>
      <c r="E13503" s="2"/>
      <c r="G13503" s="2"/>
      <c r="H13503" s="6"/>
      <c r="I13503" s="9"/>
      <c r="J13503" s="9"/>
      <c r="K13503" s="9"/>
    </row>
    <row r="13504" spans="1:11" x14ac:dyDescent="0.25">
      <c r="A13504" s="2"/>
      <c r="B13504" s="2"/>
      <c r="C13504" s="2"/>
      <c r="E13504" s="2"/>
      <c r="G13504" s="2"/>
      <c r="H13504" s="6"/>
      <c r="I13504" s="9"/>
      <c r="J13504" s="9"/>
      <c r="K13504" s="9"/>
    </row>
    <row r="13505" spans="1:11" x14ac:dyDescent="0.25">
      <c r="A13505" s="2"/>
      <c r="B13505" s="2"/>
      <c r="C13505" s="2"/>
      <c r="E13505" s="2"/>
      <c r="G13505" s="2"/>
      <c r="H13505" s="6"/>
      <c r="I13505" s="9"/>
      <c r="J13505" s="9"/>
      <c r="K13505" s="9"/>
    </row>
    <row r="13506" spans="1:11" x14ac:dyDescent="0.25">
      <c r="A13506" s="2"/>
      <c r="B13506" s="2"/>
      <c r="C13506" s="2"/>
      <c r="E13506" s="2"/>
      <c r="G13506" s="2"/>
      <c r="H13506" s="6"/>
      <c r="I13506" s="9"/>
      <c r="J13506" s="9"/>
      <c r="K13506" s="9"/>
    </row>
    <row r="13507" spans="1:11" x14ac:dyDescent="0.25">
      <c r="A13507" s="2"/>
      <c r="B13507" s="2"/>
      <c r="C13507" s="2"/>
      <c r="E13507" s="2"/>
      <c r="G13507" s="2"/>
      <c r="H13507" s="6"/>
      <c r="I13507" s="9"/>
      <c r="J13507" s="9"/>
      <c r="K13507" s="9"/>
    </row>
    <row r="13508" spans="1:11" x14ac:dyDescent="0.25">
      <c r="A13508" s="2"/>
      <c r="B13508" s="2"/>
      <c r="C13508" s="2"/>
      <c r="E13508" s="2"/>
      <c r="G13508" s="2"/>
      <c r="H13508" s="6"/>
      <c r="I13508" s="9"/>
      <c r="J13508" s="9"/>
      <c r="K13508" s="9"/>
    </row>
    <row r="13509" spans="1:11" x14ac:dyDescent="0.25">
      <c r="A13509" s="2"/>
      <c r="B13509" s="2"/>
      <c r="C13509" s="2"/>
      <c r="E13509" s="2"/>
      <c r="G13509" s="2"/>
      <c r="H13509" s="6"/>
      <c r="I13509" s="9"/>
      <c r="J13509" s="9"/>
      <c r="K13509" s="9"/>
    </row>
    <row r="13510" spans="1:11" x14ac:dyDescent="0.25">
      <c r="A13510" s="2"/>
      <c r="B13510" s="2"/>
      <c r="C13510" s="2"/>
      <c r="E13510" s="2"/>
      <c r="G13510" s="2"/>
      <c r="H13510" s="6"/>
      <c r="I13510" s="9"/>
      <c r="J13510" s="9"/>
      <c r="K13510" s="9"/>
    </row>
    <row r="13511" spans="1:11" x14ac:dyDescent="0.25">
      <c r="A13511" s="2"/>
      <c r="B13511" s="2"/>
      <c r="C13511" s="2"/>
      <c r="E13511" s="2"/>
      <c r="G13511" s="2"/>
      <c r="H13511" s="6"/>
      <c r="I13511" s="9"/>
      <c r="J13511" s="9"/>
      <c r="K13511" s="9"/>
    </row>
    <row r="13512" spans="1:11" x14ac:dyDescent="0.25">
      <c r="A13512" s="2"/>
      <c r="B13512" s="2"/>
      <c r="C13512" s="2"/>
      <c r="E13512" s="2"/>
      <c r="G13512" s="2"/>
      <c r="H13512" s="6"/>
      <c r="I13512" s="9"/>
      <c r="J13512" s="9"/>
      <c r="K13512" s="9"/>
    </row>
    <row r="13513" spans="1:11" x14ac:dyDescent="0.25">
      <c r="A13513" s="2"/>
      <c r="B13513" s="2"/>
      <c r="C13513" s="2"/>
      <c r="E13513" s="2"/>
      <c r="G13513" s="2"/>
      <c r="H13513" s="6"/>
      <c r="I13513" s="9"/>
      <c r="J13513" s="9"/>
      <c r="K13513" s="9"/>
    </row>
    <row r="13514" spans="1:11" x14ac:dyDescent="0.25">
      <c r="A13514" s="2"/>
      <c r="B13514" s="2"/>
      <c r="C13514" s="2"/>
      <c r="E13514" s="2"/>
      <c r="G13514" s="2"/>
      <c r="H13514" s="6"/>
      <c r="I13514" s="9"/>
      <c r="J13514" s="9"/>
      <c r="K13514" s="9"/>
    </row>
    <row r="13515" spans="1:11" x14ac:dyDescent="0.25">
      <c r="A13515" s="2"/>
      <c r="B13515" s="2"/>
      <c r="C13515" s="2"/>
      <c r="E13515" s="2"/>
      <c r="G13515" s="2"/>
      <c r="H13515" s="6"/>
      <c r="I13515" s="9"/>
      <c r="J13515" s="9"/>
      <c r="K13515" s="9"/>
    </row>
    <row r="13516" spans="1:11" x14ac:dyDescent="0.25">
      <c r="A13516" s="2"/>
      <c r="B13516" s="2"/>
      <c r="C13516" s="2"/>
      <c r="E13516" s="2"/>
      <c r="G13516" s="2"/>
      <c r="H13516" s="6"/>
      <c r="I13516" s="9"/>
      <c r="J13516" s="9"/>
      <c r="K13516" s="9"/>
    </row>
    <row r="13517" spans="1:11" x14ac:dyDescent="0.25">
      <c r="A13517" s="2"/>
      <c r="B13517" s="2"/>
      <c r="C13517" s="2"/>
      <c r="E13517" s="2"/>
      <c r="G13517" s="2"/>
      <c r="H13517" s="6"/>
      <c r="I13517" s="9"/>
      <c r="J13517" s="9"/>
      <c r="K13517" s="9"/>
    </row>
    <row r="13518" spans="1:11" x14ac:dyDescent="0.25">
      <c r="A13518" s="2"/>
      <c r="B13518" s="2"/>
      <c r="C13518" s="2"/>
      <c r="E13518" s="2"/>
      <c r="G13518" s="2"/>
      <c r="H13518" s="6"/>
      <c r="I13518" s="9"/>
      <c r="J13518" s="9"/>
      <c r="K13518" s="9"/>
    </row>
    <row r="13519" spans="1:11" x14ac:dyDescent="0.25">
      <c r="A13519" s="2"/>
      <c r="B13519" s="2"/>
      <c r="C13519" s="2"/>
      <c r="E13519" s="2"/>
      <c r="G13519" s="2"/>
      <c r="H13519" s="6"/>
      <c r="I13519" s="9"/>
      <c r="J13519" s="9"/>
      <c r="K13519" s="9"/>
    </row>
    <row r="13520" spans="1:11" x14ac:dyDescent="0.25">
      <c r="A13520" s="2"/>
      <c r="B13520" s="2"/>
      <c r="C13520" s="2"/>
      <c r="E13520" s="2"/>
      <c r="G13520" s="2"/>
      <c r="H13520" s="6"/>
      <c r="I13520" s="9"/>
      <c r="J13520" s="9"/>
      <c r="K13520" s="9"/>
    </row>
    <row r="13521" spans="1:11" x14ac:dyDescent="0.25">
      <c r="A13521" s="2"/>
      <c r="B13521" s="2"/>
      <c r="C13521" s="2"/>
      <c r="E13521" s="2"/>
      <c r="G13521" s="2"/>
      <c r="H13521" s="6"/>
      <c r="I13521" s="9"/>
      <c r="J13521" s="9"/>
      <c r="K13521" s="9"/>
    </row>
    <row r="13522" spans="1:11" x14ac:dyDescent="0.25">
      <c r="A13522" s="2"/>
      <c r="B13522" s="2"/>
      <c r="C13522" s="2"/>
      <c r="E13522" s="2"/>
      <c r="G13522" s="2"/>
      <c r="H13522" s="6"/>
      <c r="I13522" s="9"/>
      <c r="J13522" s="9"/>
      <c r="K13522" s="9"/>
    </row>
    <row r="13523" spans="1:11" x14ac:dyDescent="0.25">
      <c r="A13523" s="2"/>
      <c r="B13523" s="2"/>
      <c r="C13523" s="2"/>
      <c r="E13523" s="2"/>
      <c r="G13523" s="2"/>
      <c r="H13523" s="6"/>
      <c r="I13523" s="9"/>
      <c r="J13523" s="9"/>
      <c r="K13523" s="9"/>
    </row>
    <row r="13524" spans="1:11" x14ac:dyDescent="0.25">
      <c r="A13524" s="2"/>
      <c r="B13524" s="2"/>
      <c r="C13524" s="2"/>
      <c r="E13524" s="2"/>
      <c r="G13524" s="2"/>
      <c r="H13524" s="6"/>
      <c r="I13524" s="9"/>
      <c r="J13524" s="9"/>
      <c r="K13524" s="9"/>
    </row>
    <row r="13525" spans="1:11" x14ac:dyDescent="0.25">
      <c r="A13525" s="2"/>
      <c r="B13525" s="2"/>
      <c r="C13525" s="2"/>
      <c r="E13525" s="2"/>
      <c r="G13525" s="2"/>
      <c r="H13525" s="6"/>
      <c r="I13525" s="9"/>
      <c r="J13525" s="9"/>
      <c r="K13525" s="9"/>
    </row>
    <row r="13526" spans="1:11" x14ac:dyDescent="0.25">
      <c r="A13526" s="2"/>
      <c r="B13526" s="2"/>
      <c r="C13526" s="2"/>
      <c r="E13526" s="2"/>
      <c r="G13526" s="2"/>
      <c r="H13526" s="6"/>
      <c r="I13526" s="9"/>
      <c r="J13526" s="9"/>
      <c r="K13526" s="9"/>
    </row>
    <row r="13527" spans="1:11" x14ac:dyDescent="0.25">
      <c r="A13527" s="2"/>
      <c r="B13527" s="2"/>
      <c r="C13527" s="2"/>
      <c r="E13527" s="2"/>
      <c r="G13527" s="2"/>
      <c r="H13527" s="6"/>
      <c r="I13527" s="9"/>
      <c r="J13527" s="9"/>
      <c r="K13527" s="9"/>
    </row>
    <row r="13528" spans="1:11" x14ac:dyDescent="0.25">
      <c r="A13528" s="2"/>
      <c r="B13528" s="2"/>
      <c r="C13528" s="2"/>
      <c r="E13528" s="2"/>
      <c r="G13528" s="2"/>
      <c r="H13528" s="6"/>
      <c r="I13528" s="9"/>
      <c r="J13528" s="9"/>
      <c r="K13528" s="9"/>
    </row>
    <row r="13529" spans="1:11" x14ac:dyDescent="0.25">
      <c r="A13529" s="2"/>
      <c r="B13529" s="2"/>
      <c r="C13529" s="2"/>
      <c r="E13529" s="2"/>
      <c r="G13529" s="2"/>
      <c r="H13529" s="6"/>
      <c r="I13529" s="9"/>
      <c r="J13529" s="9"/>
      <c r="K13529" s="9"/>
    </row>
    <row r="13530" spans="1:11" x14ac:dyDescent="0.25">
      <c r="A13530" s="2"/>
      <c r="B13530" s="2"/>
      <c r="C13530" s="2"/>
      <c r="E13530" s="2"/>
      <c r="G13530" s="2"/>
      <c r="H13530" s="6"/>
      <c r="I13530" s="9"/>
      <c r="J13530" s="9"/>
      <c r="K13530" s="9"/>
    </row>
    <row r="13531" spans="1:11" x14ac:dyDescent="0.25">
      <c r="A13531" s="2"/>
      <c r="B13531" s="2"/>
      <c r="C13531" s="2"/>
      <c r="E13531" s="2"/>
      <c r="G13531" s="2"/>
      <c r="H13531" s="6"/>
      <c r="I13531" s="9"/>
      <c r="J13531" s="9"/>
      <c r="K13531" s="9"/>
    </row>
    <row r="13532" spans="1:11" x14ac:dyDescent="0.25">
      <c r="A13532" s="2"/>
      <c r="B13532" s="2"/>
      <c r="C13532" s="2"/>
      <c r="E13532" s="2"/>
      <c r="G13532" s="2"/>
      <c r="H13532" s="6"/>
      <c r="I13532" s="9"/>
      <c r="J13532" s="9"/>
      <c r="K13532" s="9"/>
    </row>
    <row r="13533" spans="1:11" x14ac:dyDescent="0.25">
      <c r="A13533" s="2"/>
      <c r="B13533" s="2"/>
      <c r="C13533" s="2"/>
      <c r="E13533" s="2"/>
      <c r="G13533" s="2"/>
      <c r="H13533" s="6"/>
      <c r="I13533" s="9"/>
      <c r="J13533" s="9"/>
      <c r="K13533" s="9"/>
    </row>
    <row r="13534" spans="1:11" x14ac:dyDescent="0.25">
      <c r="A13534" s="2"/>
      <c r="B13534" s="2"/>
      <c r="C13534" s="2"/>
      <c r="E13534" s="2"/>
      <c r="G13534" s="2"/>
      <c r="H13534" s="6"/>
      <c r="I13534" s="9"/>
      <c r="J13534" s="9"/>
      <c r="K13534" s="9"/>
    </row>
    <row r="13535" spans="1:11" x14ac:dyDescent="0.25">
      <c r="A13535" s="2"/>
      <c r="B13535" s="2"/>
      <c r="C13535" s="2"/>
      <c r="E13535" s="2"/>
      <c r="G13535" s="2"/>
      <c r="H13535" s="6"/>
      <c r="I13535" s="9"/>
      <c r="J13535" s="9"/>
      <c r="K13535" s="9"/>
    </row>
    <row r="13536" spans="1:11" x14ac:dyDescent="0.25">
      <c r="A13536" s="2"/>
      <c r="B13536" s="2"/>
      <c r="C13536" s="2"/>
      <c r="E13536" s="2"/>
      <c r="G13536" s="2"/>
      <c r="H13536" s="6"/>
      <c r="I13536" s="9"/>
      <c r="J13536" s="9"/>
      <c r="K13536" s="9"/>
    </row>
    <row r="13537" spans="1:11" x14ac:dyDescent="0.25">
      <c r="A13537" s="2"/>
      <c r="B13537" s="2"/>
      <c r="C13537" s="2"/>
      <c r="E13537" s="2"/>
      <c r="G13537" s="2"/>
      <c r="H13537" s="6"/>
      <c r="I13537" s="9"/>
      <c r="J13537" s="9"/>
      <c r="K13537" s="9"/>
    </row>
    <row r="13538" spans="1:11" x14ac:dyDescent="0.25">
      <c r="A13538" s="2"/>
      <c r="B13538" s="2"/>
      <c r="C13538" s="2"/>
      <c r="E13538" s="2"/>
      <c r="G13538" s="2"/>
      <c r="H13538" s="6"/>
      <c r="I13538" s="9"/>
      <c r="J13538" s="9"/>
      <c r="K13538" s="9"/>
    </row>
    <row r="13539" spans="1:11" x14ac:dyDescent="0.25">
      <c r="A13539" s="2"/>
      <c r="B13539" s="2"/>
      <c r="C13539" s="2"/>
      <c r="E13539" s="2"/>
      <c r="G13539" s="2"/>
      <c r="H13539" s="6"/>
      <c r="I13539" s="9"/>
      <c r="J13539" s="9"/>
      <c r="K13539" s="9"/>
    </row>
    <row r="13540" spans="1:11" x14ac:dyDescent="0.25">
      <c r="A13540" s="2"/>
      <c r="B13540" s="2"/>
      <c r="C13540" s="2"/>
      <c r="E13540" s="2"/>
      <c r="G13540" s="2"/>
      <c r="H13540" s="6"/>
      <c r="I13540" s="9"/>
      <c r="J13540" s="9"/>
      <c r="K13540" s="9"/>
    </row>
    <row r="13541" spans="1:11" x14ac:dyDescent="0.25">
      <c r="A13541" s="2"/>
      <c r="B13541" s="2"/>
      <c r="C13541" s="2"/>
      <c r="E13541" s="2"/>
      <c r="G13541" s="2"/>
      <c r="H13541" s="6"/>
      <c r="I13541" s="9"/>
      <c r="J13541" s="9"/>
      <c r="K13541" s="9"/>
    </row>
    <row r="13542" spans="1:11" x14ac:dyDescent="0.25">
      <c r="A13542" s="2"/>
      <c r="B13542" s="2"/>
      <c r="C13542" s="2"/>
      <c r="E13542" s="2"/>
      <c r="G13542" s="2"/>
      <c r="H13542" s="6"/>
      <c r="I13542" s="9"/>
      <c r="J13542" s="9"/>
      <c r="K13542" s="9"/>
    </row>
    <row r="13543" spans="1:11" x14ac:dyDescent="0.25">
      <c r="A13543" s="2"/>
      <c r="B13543" s="2"/>
      <c r="C13543" s="2"/>
      <c r="E13543" s="2"/>
      <c r="G13543" s="2"/>
      <c r="H13543" s="6"/>
      <c r="I13543" s="9"/>
      <c r="J13543" s="9"/>
      <c r="K13543" s="9"/>
    </row>
    <row r="13544" spans="1:11" x14ac:dyDescent="0.25">
      <c r="A13544" s="2"/>
      <c r="B13544" s="2"/>
      <c r="C13544" s="2"/>
      <c r="E13544" s="2"/>
      <c r="G13544" s="2"/>
      <c r="H13544" s="6"/>
      <c r="I13544" s="9"/>
      <c r="J13544" s="9"/>
      <c r="K13544" s="9"/>
    </row>
    <row r="13545" spans="1:11" x14ac:dyDescent="0.25">
      <c r="A13545" s="2"/>
      <c r="B13545" s="2"/>
      <c r="C13545" s="2"/>
      <c r="E13545" s="2"/>
      <c r="G13545" s="2"/>
      <c r="H13545" s="6"/>
      <c r="I13545" s="9"/>
      <c r="J13545" s="9"/>
      <c r="K13545" s="9"/>
    </row>
    <row r="13546" spans="1:11" x14ac:dyDescent="0.25">
      <c r="A13546" s="2"/>
      <c r="B13546" s="2"/>
      <c r="C13546" s="2"/>
      <c r="E13546" s="2"/>
      <c r="G13546" s="2"/>
      <c r="H13546" s="6"/>
      <c r="I13546" s="9"/>
      <c r="J13546" s="9"/>
      <c r="K13546" s="9"/>
    </row>
    <row r="13547" spans="1:11" x14ac:dyDescent="0.25">
      <c r="A13547" s="2"/>
      <c r="B13547" s="2"/>
      <c r="C13547" s="2"/>
      <c r="E13547" s="2"/>
      <c r="G13547" s="2"/>
      <c r="H13547" s="6"/>
      <c r="I13547" s="9"/>
      <c r="J13547" s="9"/>
      <c r="K13547" s="9"/>
    </row>
    <row r="13548" spans="1:11" x14ac:dyDescent="0.25">
      <c r="A13548" s="2"/>
      <c r="B13548" s="2"/>
      <c r="C13548" s="2"/>
      <c r="E13548" s="2"/>
      <c r="G13548" s="2"/>
      <c r="H13548" s="6"/>
      <c r="I13548" s="9"/>
      <c r="J13548" s="9"/>
      <c r="K13548" s="9"/>
    </row>
    <row r="13549" spans="1:11" x14ac:dyDescent="0.25">
      <c r="A13549" s="2"/>
      <c r="B13549" s="2"/>
      <c r="C13549" s="2"/>
      <c r="E13549" s="2"/>
      <c r="G13549" s="2"/>
      <c r="H13549" s="6"/>
      <c r="I13549" s="9"/>
      <c r="J13549" s="9"/>
      <c r="K13549" s="9"/>
    </row>
    <row r="13550" spans="1:11" x14ac:dyDescent="0.25">
      <c r="A13550" s="2"/>
      <c r="B13550" s="2"/>
      <c r="C13550" s="2"/>
      <c r="E13550" s="2"/>
      <c r="G13550" s="2"/>
      <c r="H13550" s="6"/>
      <c r="I13550" s="9"/>
      <c r="J13550" s="9"/>
      <c r="K13550" s="9"/>
    </row>
    <row r="13551" spans="1:11" x14ac:dyDescent="0.25">
      <c r="A13551" s="2"/>
      <c r="B13551" s="2"/>
      <c r="C13551" s="2"/>
      <c r="E13551" s="2"/>
      <c r="G13551" s="2"/>
      <c r="H13551" s="6"/>
      <c r="I13551" s="9"/>
      <c r="J13551" s="9"/>
      <c r="K13551" s="9"/>
    </row>
    <row r="13552" spans="1:11" x14ac:dyDescent="0.25">
      <c r="A13552" s="2"/>
      <c r="B13552" s="2"/>
      <c r="C13552" s="2"/>
      <c r="E13552" s="2"/>
      <c r="G13552" s="2"/>
      <c r="H13552" s="6"/>
      <c r="I13552" s="9"/>
      <c r="J13552" s="9"/>
      <c r="K13552" s="9"/>
    </row>
    <row r="13553" spans="1:11" x14ac:dyDescent="0.25">
      <c r="A13553" s="2"/>
      <c r="B13553" s="2"/>
      <c r="C13553" s="2"/>
      <c r="E13553" s="2"/>
      <c r="G13553" s="2"/>
      <c r="H13553" s="6"/>
      <c r="I13553" s="9"/>
      <c r="J13553" s="9"/>
      <c r="K13553" s="9"/>
    </row>
    <row r="13554" spans="1:11" x14ac:dyDescent="0.25">
      <c r="A13554" s="2"/>
      <c r="B13554" s="2"/>
      <c r="C13554" s="2"/>
      <c r="E13554" s="2"/>
      <c r="G13554" s="2"/>
      <c r="H13554" s="6"/>
      <c r="I13554" s="9"/>
      <c r="J13554" s="9"/>
      <c r="K13554" s="9"/>
    </row>
    <row r="13555" spans="1:11" x14ac:dyDescent="0.25">
      <c r="A13555" s="2"/>
      <c r="B13555" s="2"/>
      <c r="C13555" s="2"/>
      <c r="E13555" s="2"/>
      <c r="G13555" s="2"/>
      <c r="H13555" s="6"/>
      <c r="I13555" s="9"/>
      <c r="J13555" s="9"/>
      <c r="K13555" s="9"/>
    </row>
    <row r="13556" spans="1:11" x14ac:dyDescent="0.25">
      <c r="A13556" s="2"/>
      <c r="B13556" s="2"/>
      <c r="C13556" s="2"/>
      <c r="E13556" s="2"/>
      <c r="G13556" s="2"/>
      <c r="H13556" s="6"/>
      <c r="I13556" s="9"/>
      <c r="J13556" s="9"/>
      <c r="K13556" s="9"/>
    </row>
    <row r="13557" spans="1:11" x14ac:dyDescent="0.25">
      <c r="A13557" s="2"/>
      <c r="B13557" s="2"/>
      <c r="C13557" s="2"/>
      <c r="E13557" s="2"/>
      <c r="G13557" s="2"/>
      <c r="H13557" s="6"/>
      <c r="I13557" s="9"/>
      <c r="J13557" s="9"/>
      <c r="K13557" s="9"/>
    </row>
    <row r="13558" spans="1:11" x14ac:dyDescent="0.25">
      <c r="A13558" s="2"/>
      <c r="B13558" s="2"/>
      <c r="C13558" s="2"/>
      <c r="E13558" s="2"/>
      <c r="G13558" s="2"/>
      <c r="H13558" s="6"/>
      <c r="I13558" s="9"/>
      <c r="J13558" s="9"/>
      <c r="K13558" s="9"/>
    </row>
    <row r="13559" spans="1:11" x14ac:dyDescent="0.25">
      <c r="A13559" s="2"/>
      <c r="B13559" s="2"/>
      <c r="C13559" s="2"/>
      <c r="E13559" s="2"/>
      <c r="G13559" s="2"/>
      <c r="H13559" s="6"/>
      <c r="I13559" s="9"/>
      <c r="J13559" s="9"/>
      <c r="K13559" s="9"/>
    </row>
    <row r="13560" spans="1:11" x14ac:dyDescent="0.25">
      <c r="A13560" s="2"/>
      <c r="B13560" s="2"/>
      <c r="C13560" s="2"/>
      <c r="E13560" s="2"/>
      <c r="G13560" s="2"/>
      <c r="H13560" s="6"/>
      <c r="I13560" s="9"/>
      <c r="J13560" s="9"/>
      <c r="K13560" s="9"/>
    </row>
    <row r="13561" spans="1:11" x14ac:dyDescent="0.25">
      <c r="A13561" s="2"/>
      <c r="B13561" s="2"/>
      <c r="C13561" s="2"/>
      <c r="E13561" s="2"/>
      <c r="G13561" s="2"/>
      <c r="H13561" s="6"/>
      <c r="I13561" s="9"/>
      <c r="J13561" s="9"/>
      <c r="K13561" s="9"/>
    </row>
    <row r="13562" spans="1:11" x14ac:dyDescent="0.25">
      <c r="A13562" s="2"/>
      <c r="B13562" s="2"/>
      <c r="C13562" s="2"/>
      <c r="E13562" s="2"/>
      <c r="G13562" s="2"/>
      <c r="H13562" s="6"/>
      <c r="I13562" s="9"/>
      <c r="J13562" s="9"/>
      <c r="K13562" s="9"/>
    </row>
    <row r="13563" spans="1:11" x14ac:dyDescent="0.25">
      <c r="A13563" s="2"/>
      <c r="B13563" s="2"/>
      <c r="C13563" s="2"/>
      <c r="E13563" s="2"/>
      <c r="G13563" s="2"/>
      <c r="H13563" s="6"/>
      <c r="I13563" s="9"/>
      <c r="J13563" s="9"/>
      <c r="K13563" s="9"/>
    </row>
    <row r="13564" spans="1:11" x14ac:dyDescent="0.25">
      <c r="A13564" s="2"/>
      <c r="B13564" s="2"/>
      <c r="C13564" s="2"/>
      <c r="E13564" s="2"/>
      <c r="G13564" s="2"/>
      <c r="H13564" s="6"/>
      <c r="I13564" s="9"/>
      <c r="J13564" s="9"/>
      <c r="K13564" s="9"/>
    </row>
    <row r="13565" spans="1:11" x14ac:dyDescent="0.25">
      <c r="A13565" s="2"/>
      <c r="B13565" s="2"/>
      <c r="C13565" s="2"/>
      <c r="E13565" s="2"/>
      <c r="G13565" s="2"/>
      <c r="H13565" s="6"/>
      <c r="I13565" s="9"/>
      <c r="J13565" s="9"/>
      <c r="K13565" s="9"/>
    </row>
    <row r="13566" spans="1:11" x14ac:dyDescent="0.25">
      <c r="A13566" s="2"/>
      <c r="B13566" s="2"/>
      <c r="C13566" s="2"/>
      <c r="E13566" s="2"/>
      <c r="G13566" s="2"/>
      <c r="H13566" s="6"/>
      <c r="I13566" s="9"/>
      <c r="J13566" s="9"/>
      <c r="K13566" s="9"/>
    </row>
    <row r="13567" spans="1:11" x14ac:dyDescent="0.25">
      <c r="A13567" s="2"/>
      <c r="B13567" s="2"/>
      <c r="C13567" s="2"/>
      <c r="E13567" s="2"/>
      <c r="G13567" s="2"/>
      <c r="H13567" s="6"/>
      <c r="I13567" s="9"/>
      <c r="J13567" s="9"/>
      <c r="K13567" s="9"/>
    </row>
    <row r="13568" spans="1:11" x14ac:dyDescent="0.25">
      <c r="A13568" s="2"/>
      <c r="B13568" s="2"/>
      <c r="C13568" s="2"/>
      <c r="E13568" s="2"/>
      <c r="G13568" s="2"/>
      <c r="H13568" s="6"/>
      <c r="I13568" s="9"/>
      <c r="J13568" s="9"/>
      <c r="K13568" s="9"/>
    </row>
    <row r="13569" spans="1:11" x14ac:dyDescent="0.25">
      <c r="A13569" s="2"/>
      <c r="B13569" s="2"/>
      <c r="C13569" s="2"/>
      <c r="E13569" s="2"/>
      <c r="G13569" s="2"/>
      <c r="H13569" s="6"/>
      <c r="I13569" s="9"/>
      <c r="J13569" s="9"/>
      <c r="K13569" s="9"/>
    </row>
    <row r="13570" spans="1:11" x14ac:dyDescent="0.25">
      <c r="A13570" s="2"/>
      <c r="B13570" s="2"/>
      <c r="C13570" s="2"/>
      <c r="E13570" s="2"/>
      <c r="G13570" s="2"/>
      <c r="H13570" s="6"/>
      <c r="I13570" s="9"/>
      <c r="J13570" s="9"/>
      <c r="K13570" s="9"/>
    </row>
    <row r="13571" spans="1:11" x14ac:dyDescent="0.25">
      <c r="A13571" s="2"/>
      <c r="B13571" s="2"/>
      <c r="C13571" s="2"/>
      <c r="E13571" s="2"/>
      <c r="G13571" s="2"/>
      <c r="H13571" s="6"/>
      <c r="I13571" s="9"/>
      <c r="J13571" s="9"/>
      <c r="K13571" s="9"/>
    </row>
    <row r="13572" spans="1:11" x14ac:dyDescent="0.25">
      <c r="A13572" s="2"/>
      <c r="B13572" s="2"/>
      <c r="C13572" s="2"/>
      <c r="E13572" s="2"/>
      <c r="G13572" s="2"/>
      <c r="H13572" s="6"/>
      <c r="I13572" s="9"/>
      <c r="J13572" s="9"/>
      <c r="K13572" s="9"/>
    </row>
    <row r="13573" spans="1:11" x14ac:dyDescent="0.25">
      <c r="A13573" s="2"/>
      <c r="B13573" s="2"/>
      <c r="C13573" s="2"/>
      <c r="E13573" s="2"/>
      <c r="G13573" s="2"/>
      <c r="H13573" s="6"/>
      <c r="I13573" s="9"/>
      <c r="J13573" s="9"/>
      <c r="K13573" s="9"/>
    </row>
    <row r="13574" spans="1:11" x14ac:dyDescent="0.25">
      <c r="A13574" s="2"/>
      <c r="B13574" s="2"/>
      <c r="C13574" s="2"/>
      <c r="E13574" s="2"/>
      <c r="G13574" s="2"/>
      <c r="H13574" s="6"/>
      <c r="I13574" s="9"/>
      <c r="J13574" s="9"/>
      <c r="K13574" s="9"/>
    </row>
    <row r="13575" spans="1:11" x14ac:dyDescent="0.25">
      <c r="A13575" s="2"/>
      <c r="B13575" s="2"/>
      <c r="C13575" s="2"/>
      <c r="E13575" s="2"/>
      <c r="G13575" s="2"/>
      <c r="H13575" s="6"/>
      <c r="I13575" s="9"/>
      <c r="J13575" s="9"/>
      <c r="K13575" s="9"/>
    </row>
    <row r="13576" spans="1:11" x14ac:dyDescent="0.25">
      <c r="A13576" s="2"/>
      <c r="B13576" s="2"/>
      <c r="C13576" s="2"/>
      <c r="E13576" s="2"/>
      <c r="G13576" s="2"/>
      <c r="H13576" s="6"/>
      <c r="I13576" s="9"/>
      <c r="J13576" s="9"/>
      <c r="K13576" s="9"/>
    </row>
    <row r="13577" spans="1:11" x14ac:dyDescent="0.25">
      <c r="A13577" s="2"/>
      <c r="B13577" s="2"/>
      <c r="C13577" s="2"/>
      <c r="E13577" s="2"/>
      <c r="G13577" s="2"/>
      <c r="H13577" s="6"/>
      <c r="I13577" s="9"/>
      <c r="J13577" s="9"/>
      <c r="K13577" s="9"/>
    </row>
    <row r="13578" spans="1:11" x14ac:dyDescent="0.25">
      <c r="A13578" s="2"/>
      <c r="B13578" s="2"/>
      <c r="C13578" s="2"/>
      <c r="E13578" s="2"/>
      <c r="G13578" s="2"/>
      <c r="H13578" s="6"/>
      <c r="I13578" s="9"/>
      <c r="J13578" s="9"/>
      <c r="K13578" s="9"/>
    </row>
    <row r="13579" spans="1:11" x14ac:dyDescent="0.25">
      <c r="A13579" s="2"/>
      <c r="B13579" s="2"/>
      <c r="C13579" s="2"/>
      <c r="E13579" s="2"/>
      <c r="G13579" s="2"/>
      <c r="H13579" s="6"/>
      <c r="I13579" s="9"/>
      <c r="J13579" s="9"/>
      <c r="K13579" s="9"/>
    </row>
    <row r="13580" spans="1:11" x14ac:dyDescent="0.25">
      <c r="A13580" s="2"/>
      <c r="B13580" s="2"/>
      <c r="C13580" s="2"/>
      <c r="E13580" s="2"/>
      <c r="G13580" s="2"/>
      <c r="H13580" s="6"/>
      <c r="I13580" s="9"/>
      <c r="J13580" s="9"/>
      <c r="K13580" s="9"/>
    </row>
    <row r="13581" spans="1:11" x14ac:dyDescent="0.25">
      <c r="A13581" s="2"/>
      <c r="B13581" s="2"/>
      <c r="C13581" s="2"/>
      <c r="E13581" s="2"/>
      <c r="G13581" s="2"/>
      <c r="H13581" s="6"/>
      <c r="I13581" s="9"/>
      <c r="J13581" s="9"/>
      <c r="K13581" s="9"/>
    </row>
    <row r="13582" spans="1:11" x14ac:dyDescent="0.25">
      <c r="A13582" s="2"/>
      <c r="B13582" s="2"/>
      <c r="C13582" s="2"/>
      <c r="E13582" s="2"/>
      <c r="G13582" s="2"/>
      <c r="H13582" s="6"/>
      <c r="I13582" s="9"/>
      <c r="J13582" s="9"/>
      <c r="K13582" s="9"/>
    </row>
    <row r="13583" spans="1:11" x14ac:dyDescent="0.25">
      <c r="A13583" s="2"/>
      <c r="B13583" s="2"/>
      <c r="C13583" s="2"/>
      <c r="E13583" s="2"/>
      <c r="G13583" s="2"/>
      <c r="H13583" s="6"/>
      <c r="I13583" s="9"/>
      <c r="J13583" s="9"/>
      <c r="K13583" s="9"/>
    </row>
    <row r="13584" spans="1:11" x14ac:dyDescent="0.25">
      <c r="A13584" s="2"/>
      <c r="B13584" s="2"/>
      <c r="C13584" s="2"/>
      <c r="E13584" s="2"/>
      <c r="G13584" s="2"/>
      <c r="H13584" s="6"/>
      <c r="I13584" s="9"/>
      <c r="J13584" s="9"/>
      <c r="K13584" s="9"/>
    </row>
    <row r="13585" spans="1:11" x14ac:dyDescent="0.25">
      <c r="A13585" s="2"/>
      <c r="B13585" s="2"/>
      <c r="C13585" s="2"/>
      <c r="E13585" s="2"/>
      <c r="G13585" s="2"/>
      <c r="H13585" s="6"/>
      <c r="I13585" s="9"/>
      <c r="J13585" s="9"/>
      <c r="K13585" s="9"/>
    </row>
    <row r="13586" spans="1:11" x14ac:dyDescent="0.25">
      <c r="A13586" s="2"/>
      <c r="B13586" s="2"/>
      <c r="C13586" s="2"/>
      <c r="E13586" s="2"/>
      <c r="G13586" s="2"/>
      <c r="H13586" s="6"/>
      <c r="I13586" s="9"/>
      <c r="J13586" s="9"/>
      <c r="K13586" s="9"/>
    </row>
    <row r="13587" spans="1:11" x14ac:dyDescent="0.25">
      <c r="A13587" s="2"/>
      <c r="B13587" s="2"/>
      <c r="C13587" s="2"/>
      <c r="E13587" s="2"/>
      <c r="G13587" s="2"/>
      <c r="H13587" s="6"/>
      <c r="I13587" s="9"/>
      <c r="J13587" s="9"/>
      <c r="K13587" s="9"/>
    </row>
    <row r="13588" spans="1:11" x14ac:dyDescent="0.25">
      <c r="A13588" s="2"/>
      <c r="B13588" s="2"/>
      <c r="C13588" s="2"/>
      <c r="E13588" s="2"/>
      <c r="G13588" s="2"/>
      <c r="H13588" s="6"/>
      <c r="I13588" s="9"/>
      <c r="J13588" s="9"/>
      <c r="K13588" s="9"/>
    </row>
    <row r="13589" spans="1:11" x14ac:dyDescent="0.25">
      <c r="A13589" s="2"/>
      <c r="B13589" s="2"/>
      <c r="C13589" s="2"/>
      <c r="E13589" s="2"/>
      <c r="G13589" s="2"/>
      <c r="H13589" s="6"/>
      <c r="I13589" s="9"/>
      <c r="J13589" s="9"/>
      <c r="K13589" s="9"/>
    </row>
    <row r="13590" spans="1:11" x14ac:dyDescent="0.25">
      <c r="A13590" s="2"/>
      <c r="B13590" s="2"/>
      <c r="C13590" s="2"/>
      <c r="E13590" s="2"/>
      <c r="G13590" s="2"/>
      <c r="H13590" s="6"/>
      <c r="I13590" s="9"/>
      <c r="J13590" s="9"/>
      <c r="K13590" s="9"/>
    </row>
    <row r="13591" spans="1:11" x14ac:dyDescent="0.25">
      <c r="A13591" s="2"/>
      <c r="B13591" s="2"/>
      <c r="C13591" s="2"/>
      <c r="E13591" s="2"/>
      <c r="G13591" s="2"/>
      <c r="H13591" s="6"/>
      <c r="I13591" s="9"/>
      <c r="J13591" s="9"/>
      <c r="K13591" s="9"/>
    </row>
    <row r="13592" spans="1:11" x14ac:dyDescent="0.25">
      <c r="A13592" s="2"/>
      <c r="B13592" s="2"/>
      <c r="C13592" s="2"/>
      <c r="E13592" s="2"/>
      <c r="G13592" s="2"/>
      <c r="H13592" s="6"/>
      <c r="I13592" s="9"/>
      <c r="J13592" s="9"/>
      <c r="K13592" s="9"/>
    </row>
    <row r="13593" spans="1:11" x14ac:dyDescent="0.25">
      <c r="A13593" s="2"/>
      <c r="B13593" s="2"/>
      <c r="C13593" s="2"/>
      <c r="E13593" s="2"/>
      <c r="G13593" s="2"/>
      <c r="H13593" s="6"/>
      <c r="I13593" s="9"/>
      <c r="J13593" s="9"/>
      <c r="K13593" s="9"/>
    </row>
    <row r="13594" spans="1:11" x14ac:dyDescent="0.25">
      <c r="A13594" s="2"/>
      <c r="B13594" s="2"/>
      <c r="C13594" s="2"/>
      <c r="E13594" s="2"/>
      <c r="G13594" s="2"/>
      <c r="H13594" s="6"/>
      <c r="I13594" s="9"/>
      <c r="J13594" s="9"/>
      <c r="K13594" s="9"/>
    </row>
    <row r="13595" spans="1:11" x14ac:dyDescent="0.25">
      <c r="A13595" s="2"/>
      <c r="B13595" s="2"/>
      <c r="C13595" s="2"/>
      <c r="E13595" s="2"/>
      <c r="G13595" s="2"/>
      <c r="H13595" s="6"/>
      <c r="I13595" s="9"/>
      <c r="J13595" s="9"/>
      <c r="K13595" s="9"/>
    </row>
    <row r="13596" spans="1:11" x14ac:dyDescent="0.25">
      <c r="A13596" s="2"/>
      <c r="B13596" s="2"/>
      <c r="C13596" s="2"/>
      <c r="E13596" s="2"/>
      <c r="G13596" s="2"/>
      <c r="H13596" s="6"/>
      <c r="I13596" s="9"/>
      <c r="J13596" s="9"/>
      <c r="K13596" s="9"/>
    </row>
    <row r="13597" spans="1:11" x14ac:dyDescent="0.25">
      <c r="A13597" s="2"/>
      <c r="B13597" s="2"/>
      <c r="C13597" s="2"/>
      <c r="E13597" s="2"/>
      <c r="G13597" s="2"/>
      <c r="H13597" s="6"/>
      <c r="I13597" s="9"/>
      <c r="J13597" s="9"/>
      <c r="K13597" s="9"/>
    </row>
    <row r="13598" spans="1:11" x14ac:dyDescent="0.25">
      <c r="A13598" s="2"/>
      <c r="B13598" s="2"/>
      <c r="C13598" s="2"/>
      <c r="E13598" s="2"/>
      <c r="G13598" s="2"/>
      <c r="H13598" s="6"/>
      <c r="I13598" s="9"/>
      <c r="J13598" s="9"/>
      <c r="K13598" s="9"/>
    </row>
    <row r="13599" spans="1:11" x14ac:dyDescent="0.25">
      <c r="A13599" s="2"/>
      <c r="B13599" s="2"/>
      <c r="C13599" s="2"/>
      <c r="E13599" s="2"/>
      <c r="G13599" s="2"/>
      <c r="H13599" s="6"/>
      <c r="I13599" s="9"/>
      <c r="J13599" s="9"/>
      <c r="K13599" s="9"/>
    </row>
    <row r="13600" spans="1:11" x14ac:dyDescent="0.25">
      <c r="A13600" s="2"/>
      <c r="B13600" s="2"/>
      <c r="C13600" s="2"/>
      <c r="E13600" s="2"/>
      <c r="G13600" s="2"/>
      <c r="H13600" s="6"/>
      <c r="I13600" s="9"/>
      <c r="J13600" s="9"/>
      <c r="K13600" s="9"/>
    </row>
    <row r="13601" spans="1:11" x14ac:dyDescent="0.25">
      <c r="A13601" s="2"/>
      <c r="B13601" s="2"/>
      <c r="C13601" s="2"/>
      <c r="E13601" s="2"/>
      <c r="G13601" s="2"/>
      <c r="H13601" s="6"/>
      <c r="I13601" s="9"/>
      <c r="J13601" s="9"/>
      <c r="K13601" s="9"/>
    </row>
    <row r="13602" spans="1:11" x14ac:dyDescent="0.25">
      <c r="A13602" s="2"/>
      <c r="B13602" s="2"/>
      <c r="C13602" s="2"/>
      <c r="E13602" s="2"/>
      <c r="G13602" s="2"/>
      <c r="H13602" s="6"/>
      <c r="I13602" s="9"/>
      <c r="J13602" s="9"/>
      <c r="K13602" s="9"/>
    </row>
    <row r="13603" spans="1:11" x14ac:dyDescent="0.25">
      <c r="A13603" s="2"/>
      <c r="B13603" s="2"/>
      <c r="C13603" s="2"/>
      <c r="E13603" s="2"/>
      <c r="G13603" s="2"/>
      <c r="H13603" s="6"/>
      <c r="I13603" s="9"/>
      <c r="J13603" s="9"/>
      <c r="K13603" s="9"/>
    </row>
    <row r="13604" spans="1:11" x14ac:dyDescent="0.25">
      <c r="A13604" s="2"/>
      <c r="B13604" s="2"/>
      <c r="C13604" s="2"/>
      <c r="E13604" s="2"/>
      <c r="G13604" s="2"/>
      <c r="H13604" s="6"/>
      <c r="I13604" s="9"/>
      <c r="J13604" s="9"/>
      <c r="K13604" s="9"/>
    </row>
    <row r="13605" spans="1:11" x14ac:dyDescent="0.25">
      <c r="A13605" s="2"/>
      <c r="B13605" s="2"/>
      <c r="C13605" s="2"/>
      <c r="E13605" s="2"/>
      <c r="G13605" s="2"/>
      <c r="H13605" s="6"/>
      <c r="I13605" s="9"/>
      <c r="J13605" s="9"/>
      <c r="K13605" s="9"/>
    </row>
    <row r="13606" spans="1:11" x14ac:dyDescent="0.25">
      <c r="A13606" s="2"/>
      <c r="B13606" s="2"/>
      <c r="C13606" s="2"/>
      <c r="E13606" s="2"/>
      <c r="G13606" s="2"/>
      <c r="H13606" s="6"/>
      <c r="I13606" s="9"/>
      <c r="J13606" s="9"/>
      <c r="K13606" s="9"/>
    </row>
    <row r="13607" spans="1:11" x14ac:dyDescent="0.25">
      <c r="A13607" s="2"/>
      <c r="B13607" s="2"/>
      <c r="C13607" s="2"/>
      <c r="E13607" s="2"/>
      <c r="G13607" s="2"/>
      <c r="H13607" s="6"/>
      <c r="I13607" s="9"/>
      <c r="J13607" s="9"/>
      <c r="K13607" s="9"/>
    </row>
    <row r="13608" spans="1:11" x14ac:dyDescent="0.25">
      <c r="A13608" s="2"/>
      <c r="B13608" s="2"/>
      <c r="C13608" s="2"/>
      <c r="E13608" s="2"/>
      <c r="G13608" s="2"/>
      <c r="H13608" s="6"/>
      <c r="I13608" s="9"/>
      <c r="J13608" s="9"/>
      <c r="K13608" s="9"/>
    </row>
    <row r="13609" spans="1:11" x14ac:dyDescent="0.25">
      <c r="A13609" s="2"/>
      <c r="B13609" s="2"/>
      <c r="C13609" s="2"/>
      <c r="E13609" s="2"/>
      <c r="G13609" s="2"/>
      <c r="H13609" s="6"/>
      <c r="I13609" s="9"/>
      <c r="J13609" s="9"/>
      <c r="K13609" s="9"/>
    </row>
    <row r="13610" spans="1:11" x14ac:dyDescent="0.25">
      <c r="A13610" s="2"/>
      <c r="B13610" s="2"/>
      <c r="C13610" s="2"/>
      <c r="E13610" s="2"/>
      <c r="G13610" s="2"/>
      <c r="H13610" s="6"/>
      <c r="I13610" s="9"/>
      <c r="J13610" s="9"/>
      <c r="K13610" s="9"/>
    </row>
    <row r="13611" spans="1:11" x14ac:dyDescent="0.25">
      <c r="A13611" s="2"/>
      <c r="B13611" s="2"/>
      <c r="C13611" s="2"/>
      <c r="E13611" s="2"/>
      <c r="G13611" s="2"/>
      <c r="H13611" s="6"/>
      <c r="I13611" s="9"/>
      <c r="J13611" s="9"/>
      <c r="K13611" s="9"/>
    </row>
    <row r="13612" spans="1:11" x14ac:dyDescent="0.25">
      <c r="A13612" s="2"/>
      <c r="B13612" s="2"/>
      <c r="C13612" s="2"/>
      <c r="E13612" s="2"/>
      <c r="G13612" s="2"/>
      <c r="H13612" s="6"/>
      <c r="I13612" s="9"/>
      <c r="J13612" s="9"/>
      <c r="K13612" s="9"/>
    </row>
    <row r="13613" spans="1:11" x14ac:dyDescent="0.25">
      <c r="A13613" s="2"/>
      <c r="B13613" s="2"/>
      <c r="C13613" s="2"/>
      <c r="E13613" s="2"/>
      <c r="G13613" s="2"/>
      <c r="H13613" s="6"/>
      <c r="I13613" s="9"/>
      <c r="J13613" s="9"/>
      <c r="K13613" s="9"/>
    </row>
    <row r="13614" spans="1:11" x14ac:dyDescent="0.25">
      <c r="A13614" s="2"/>
      <c r="B13614" s="2"/>
      <c r="C13614" s="2"/>
      <c r="E13614" s="2"/>
      <c r="G13614" s="2"/>
      <c r="H13614" s="6"/>
      <c r="I13614" s="9"/>
      <c r="J13614" s="9"/>
      <c r="K13614" s="9"/>
    </row>
    <row r="13615" spans="1:11" x14ac:dyDescent="0.25">
      <c r="A13615" s="2"/>
      <c r="B13615" s="2"/>
      <c r="C13615" s="2"/>
      <c r="E13615" s="2"/>
      <c r="G13615" s="2"/>
      <c r="H13615" s="6"/>
      <c r="I13615" s="9"/>
      <c r="J13615" s="9"/>
      <c r="K13615" s="9"/>
    </row>
    <row r="13616" spans="1:11" x14ac:dyDescent="0.25">
      <c r="A13616" s="2"/>
      <c r="B13616" s="2"/>
      <c r="C13616" s="2"/>
      <c r="E13616" s="2"/>
      <c r="G13616" s="2"/>
      <c r="H13616" s="6"/>
      <c r="I13616" s="9"/>
      <c r="J13616" s="9"/>
      <c r="K13616" s="9"/>
    </row>
    <row r="13617" spans="1:11" x14ac:dyDescent="0.25">
      <c r="A13617" s="2"/>
      <c r="B13617" s="2"/>
      <c r="C13617" s="2"/>
      <c r="E13617" s="2"/>
      <c r="G13617" s="2"/>
      <c r="H13617" s="6"/>
      <c r="I13617" s="9"/>
      <c r="J13617" s="9"/>
      <c r="K13617" s="9"/>
    </row>
    <row r="13618" spans="1:11" x14ac:dyDescent="0.25">
      <c r="A13618" s="2"/>
      <c r="B13618" s="2"/>
      <c r="C13618" s="2"/>
      <c r="E13618" s="2"/>
      <c r="G13618" s="2"/>
      <c r="H13618" s="6"/>
      <c r="I13618" s="9"/>
      <c r="J13618" s="9"/>
      <c r="K13618" s="9"/>
    </row>
    <row r="13619" spans="1:11" x14ac:dyDescent="0.25">
      <c r="A13619" s="2"/>
      <c r="B13619" s="2"/>
      <c r="C13619" s="2"/>
      <c r="E13619" s="2"/>
      <c r="G13619" s="2"/>
      <c r="H13619" s="6"/>
      <c r="I13619" s="9"/>
      <c r="J13619" s="9"/>
      <c r="K13619" s="9"/>
    </row>
    <row r="13620" spans="1:11" x14ac:dyDescent="0.25">
      <c r="A13620" s="2"/>
      <c r="B13620" s="2"/>
      <c r="C13620" s="2"/>
      <c r="E13620" s="2"/>
      <c r="G13620" s="2"/>
      <c r="H13620" s="6"/>
      <c r="I13620" s="9"/>
      <c r="J13620" s="9"/>
      <c r="K13620" s="9"/>
    </row>
    <row r="13621" spans="1:11" x14ac:dyDescent="0.25">
      <c r="A13621" s="2"/>
      <c r="B13621" s="2"/>
      <c r="C13621" s="2"/>
      <c r="E13621" s="2"/>
      <c r="G13621" s="2"/>
      <c r="H13621" s="6"/>
      <c r="I13621" s="9"/>
      <c r="J13621" s="9"/>
      <c r="K13621" s="9"/>
    </row>
    <row r="13622" spans="1:11" x14ac:dyDescent="0.25">
      <c r="A13622" s="2"/>
      <c r="B13622" s="2"/>
      <c r="C13622" s="2"/>
      <c r="E13622" s="2"/>
      <c r="G13622" s="2"/>
      <c r="H13622" s="6"/>
      <c r="I13622" s="9"/>
      <c r="J13622" s="9"/>
      <c r="K13622" s="9"/>
    </row>
    <row r="13623" spans="1:11" x14ac:dyDescent="0.25">
      <c r="A13623" s="2"/>
      <c r="B13623" s="2"/>
      <c r="C13623" s="2"/>
      <c r="E13623" s="2"/>
      <c r="G13623" s="2"/>
      <c r="H13623" s="6"/>
      <c r="I13623" s="9"/>
      <c r="J13623" s="9"/>
      <c r="K13623" s="9"/>
    </row>
    <row r="13624" spans="1:11" x14ac:dyDescent="0.25">
      <c r="A13624" s="2"/>
      <c r="B13624" s="2"/>
      <c r="C13624" s="2"/>
      <c r="E13624" s="2"/>
      <c r="G13624" s="2"/>
      <c r="H13624" s="6"/>
      <c r="I13624" s="9"/>
      <c r="J13624" s="9"/>
      <c r="K13624" s="9"/>
    </row>
    <row r="13625" spans="1:11" x14ac:dyDescent="0.25">
      <c r="A13625" s="2"/>
      <c r="B13625" s="2"/>
      <c r="C13625" s="2"/>
      <c r="E13625" s="2"/>
      <c r="G13625" s="2"/>
      <c r="H13625" s="6"/>
      <c r="I13625" s="9"/>
      <c r="J13625" s="9"/>
      <c r="K13625" s="9"/>
    </row>
    <row r="13626" spans="1:11" x14ac:dyDescent="0.25">
      <c r="A13626" s="2"/>
      <c r="B13626" s="2"/>
      <c r="C13626" s="2"/>
      <c r="E13626" s="2"/>
      <c r="G13626" s="2"/>
      <c r="H13626" s="6"/>
      <c r="I13626" s="9"/>
      <c r="J13626" s="9"/>
      <c r="K13626" s="9"/>
    </row>
    <row r="13627" spans="1:11" x14ac:dyDescent="0.25">
      <c r="A13627" s="2"/>
      <c r="B13627" s="2"/>
      <c r="C13627" s="2"/>
      <c r="E13627" s="2"/>
      <c r="G13627" s="2"/>
      <c r="H13627" s="6"/>
      <c r="I13627" s="9"/>
      <c r="J13627" s="9"/>
      <c r="K13627" s="9"/>
    </row>
    <row r="13628" spans="1:11" x14ac:dyDescent="0.25">
      <c r="A13628" s="2"/>
      <c r="B13628" s="2"/>
      <c r="C13628" s="2"/>
      <c r="E13628" s="2"/>
      <c r="G13628" s="2"/>
      <c r="H13628" s="6"/>
      <c r="I13628" s="9"/>
      <c r="J13628" s="9"/>
      <c r="K13628" s="9"/>
    </row>
    <row r="13629" spans="1:11" x14ac:dyDescent="0.25">
      <c r="A13629" s="2"/>
      <c r="B13629" s="2"/>
      <c r="C13629" s="2"/>
      <c r="E13629" s="2"/>
      <c r="G13629" s="2"/>
      <c r="H13629" s="6"/>
      <c r="I13629" s="9"/>
      <c r="J13629" s="9"/>
      <c r="K13629" s="9"/>
    </row>
    <row r="13630" spans="1:11" x14ac:dyDescent="0.25">
      <c r="A13630" s="2"/>
      <c r="B13630" s="2"/>
      <c r="C13630" s="2"/>
      <c r="E13630" s="2"/>
      <c r="G13630" s="2"/>
      <c r="H13630" s="6"/>
      <c r="I13630" s="9"/>
      <c r="J13630" s="9"/>
      <c r="K13630" s="9"/>
    </row>
    <row r="13631" spans="1:11" x14ac:dyDescent="0.25">
      <c r="A13631" s="2"/>
      <c r="B13631" s="2"/>
      <c r="C13631" s="2"/>
      <c r="E13631" s="2"/>
      <c r="G13631" s="2"/>
      <c r="H13631" s="6"/>
      <c r="I13631" s="9"/>
      <c r="J13631" s="9"/>
      <c r="K13631" s="9"/>
    </row>
    <row r="13632" spans="1:11" x14ac:dyDescent="0.25">
      <c r="A13632" s="2"/>
      <c r="B13632" s="2"/>
      <c r="C13632" s="2"/>
      <c r="E13632" s="2"/>
      <c r="G13632" s="2"/>
      <c r="H13632" s="6"/>
      <c r="I13632" s="9"/>
      <c r="J13632" s="9"/>
      <c r="K13632" s="9"/>
    </row>
    <row r="13633" spans="1:11" x14ac:dyDescent="0.25">
      <c r="A13633" s="2"/>
      <c r="B13633" s="2"/>
      <c r="C13633" s="2"/>
      <c r="E13633" s="2"/>
      <c r="G13633" s="2"/>
      <c r="H13633" s="6"/>
      <c r="I13633" s="9"/>
      <c r="J13633" s="9"/>
      <c r="K13633" s="9"/>
    </row>
    <row r="13634" spans="1:11" x14ac:dyDescent="0.25">
      <c r="A13634" s="2"/>
      <c r="B13634" s="2"/>
      <c r="C13634" s="2"/>
      <c r="E13634" s="2"/>
      <c r="G13634" s="2"/>
      <c r="H13634" s="6"/>
      <c r="I13634" s="9"/>
      <c r="J13634" s="9"/>
      <c r="K13634" s="9"/>
    </row>
    <row r="13635" spans="1:11" x14ac:dyDescent="0.25">
      <c r="A13635" s="2"/>
      <c r="B13635" s="2"/>
      <c r="C13635" s="2"/>
      <c r="E13635" s="2"/>
      <c r="G13635" s="2"/>
      <c r="H13635" s="6"/>
      <c r="I13635" s="9"/>
      <c r="J13635" s="9"/>
      <c r="K13635" s="9"/>
    </row>
    <row r="13636" spans="1:11" x14ac:dyDescent="0.25">
      <c r="A13636" s="2"/>
      <c r="B13636" s="2"/>
      <c r="C13636" s="2"/>
      <c r="E13636" s="2"/>
      <c r="G13636" s="2"/>
      <c r="H13636" s="6"/>
      <c r="I13636" s="9"/>
      <c r="J13636" s="9"/>
      <c r="K13636" s="9"/>
    </row>
    <row r="13637" spans="1:11" x14ac:dyDescent="0.25">
      <c r="A13637" s="2"/>
      <c r="B13637" s="2"/>
      <c r="C13637" s="2"/>
      <c r="E13637" s="2"/>
      <c r="G13637" s="2"/>
      <c r="H13637" s="6"/>
      <c r="I13637" s="9"/>
      <c r="J13637" s="9"/>
      <c r="K13637" s="9"/>
    </row>
    <row r="13638" spans="1:11" x14ac:dyDescent="0.25">
      <c r="A13638" s="2"/>
      <c r="B13638" s="2"/>
      <c r="C13638" s="2"/>
      <c r="E13638" s="2"/>
      <c r="G13638" s="2"/>
      <c r="H13638" s="6"/>
      <c r="I13638" s="9"/>
      <c r="J13638" s="9"/>
      <c r="K13638" s="9"/>
    </row>
    <row r="13639" spans="1:11" x14ac:dyDescent="0.25">
      <c r="A13639" s="2"/>
      <c r="B13639" s="2"/>
      <c r="C13639" s="2"/>
      <c r="E13639" s="2"/>
      <c r="G13639" s="2"/>
      <c r="H13639" s="6"/>
      <c r="I13639" s="9"/>
      <c r="J13639" s="9"/>
      <c r="K13639" s="9"/>
    </row>
    <row r="13640" spans="1:11" x14ac:dyDescent="0.25">
      <c r="A13640" s="2"/>
      <c r="B13640" s="2"/>
      <c r="C13640" s="2"/>
      <c r="E13640" s="2"/>
      <c r="G13640" s="2"/>
      <c r="H13640" s="6"/>
      <c r="I13640" s="9"/>
      <c r="J13640" s="9"/>
      <c r="K13640" s="9"/>
    </row>
    <row r="13641" spans="1:11" x14ac:dyDescent="0.25">
      <c r="A13641" s="2"/>
      <c r="B13641" s="2"/>
      <c r="C13641" s="2"/>
      <c r="E13641" s="2"/>
      <c r="G13641" s="2"/>
      <c r="H13641" s="6"/>
      <c r="I13641" s="9"/>
      <c r="J13641" s="9"/>
      <c r="K13641" s="9"/>
    </row>
    <row r="13642" spans="1:11" x14ac:dyDescent="0.25">
      <c r="A13642" s="2"/>
      <c r="B13642" s="2"/>
      <c r="C13642" s="2"/>
      <c r="E13642" s="2"/>
      <c r="G13642" s="2"/>
      <c r="H13642" s="6"/>
      <c r="I13642" s="9"/>
      <c r="J13642" s="9"/>
      <c r="K13642" s="9"/>
    </row>
    <row r="13643" spans="1:11" x14ac:dyDescent="0.25">
      <c r="A13643" s="2"/>
      <c r="B13643" s="2"/>
      <c r="C13643" s="2"/>
      <c r="E13643" s="2"/>
      <c r="G13643" s="2"/>
      <c r="H13643" s="6"/>
      <c r="I13643" s="9"/>
      <c r="J13643" s="9"/>
      <c r="K13643" s="9"/>
    </row>
    <row r="13644" spans="1:11" x14ac:dyDescent="0.25">
      <c r="A13644" s="2"/>
      <c r="B13644" s="2"/>
      <c r="C13644" s="2"/>
      <c r="E13644" s="2"/>
      <c r="G13644" s="2"/>
      <c r="H13644" s="6"/>
      <c r="I13644" s="9"/>
      <c r="J13644" s="9"/>
      <c r="K13644" s="9"/>
    </row>
    <row r="13645" spans="1:11" x14ac:dyDescent="0.25">
      <c r="A13645" s="2"/>
      <c r="B13645" s="2"/>
      <c r="C13645" s="2"/>
      <c r="E13645" s="2"/>
      <c r="G13645" s="2"/>
      <c r="H13645" s="6"/>
      <c r="I13645" s="9"/>
      <c r="J13645" s="9"/>
      <c r="K13645" s="9"/>
    </row>
    <row r="13646" spans="1:11" x14ac:dyDescent="0.25">
      <c r="A13646" s="2"/>
      <c r="B13646" s="2"/>
      <c r="C13646" s="2"/>
      <c r="E13646" s="2"/>
      <c r="G13646" s="2"/>
      <c r="H13646" s="6"/>
      <c r="I13646" s="9"/>
      <c r="J13646" s="9"/>
      <c r="K13646" s="9"/>
    </row>
    <row r="13647" spans="1:11" x14ac:dyDescent="0.25">
      <c r="A13647" s="2"/>
      <c r="B13647" s="2"/>
      <c r="C13647" s="2"/>
      <c r="E13647" s="2"/>
      <c r="G13647" s="2"/>
      <c r="H13647" s="6"/>
      <c r="I13647" s="9"/>
      <c r="J13647" s="9"/>
      <c r="K13647" s="9"/>
    </row>
    <row r="13648" spans="1:11" x14ac:dyDescent="0.25">
      <c r="A13648" s="2"/>
      <c r="B13648" s="2"/>
      <c r="C13648" s="2"/>
      <c r="E13648" s="2"/>
      <c r="G13648" s="2"/>
      <c r="H13648" s="6"/>
      <c r="I13648" s="9"/>
      <c r="J13648" s="9"/>
      <c r="K13648" s="9"/>
    </row>
    <row r="13649" spans="1:11" x14ac:dyDescent="0.25">
      <c r="A13649" s="2"/>
      <c r="B13649" s="2"/>
      <c r="C13649" s="2"/>
      <c r="E13649" s="2"/>
      <c r="G13649" s="2"/>
      <c r="H13649" s="6"/>
      <c r="I13649" s="9"/>
      <c r="J13649" s="9"/>
      <c r="K13649" s="9"/>
    </row>
    <row r="13650" spans="1:11" x14ac:dyDescent="0.25">
      <c r="A13650" s="2"/>
      <c r="B13650" s="2"/>
      <c r="C13650" s="2"/>
      <c r="E13650" s="2"/>
      <c r="G13650" s="2"/>
      <c r="H13650" s="6"/>
      <c r="I13650" s="9"/>
      <c r="J13650" s="9"/>
      <c r="K13650" s="9"/>
    </row>
    <row r="13651" spans="1:11" x14ac:dyDescent="0.25">
      <c r="A13651" s="2"/>
      <c r="B13651" s="2"/>
      <c r="C13651" s="2"/>
      <c r="E13651" s="2"/>
      <c r="G13651" s="2"/>
      <c r="H13651" s="6"/>
      <c r="I13651" s="9"/>
      <c r="J13651" s="9"/>
      <c r="K13651" s="9"/>
    </row>
    <row r="13652" spans="1:11" x14ac:dyDescent="0.25">
      <c r="A13652" s="2"/>
      <c r="B13652" s="2"/>
      <c r="C13652" s="2"/>
      <c r="E13652" s="2"/>
      <c r="G13652" s="2"/>
      <c r="H13652" s="6"/>
      <c r="I13652" s="9"/>
      <c r="J13652" s="9"/>
      <c r="K13652" s="9"/>
    </row>
    <row r="13653" spans="1:11" x14ac:dyDescent="0.25">
      <c r="A13653" s="2"/>
      <c r="B13653" s="2"/>
      <c r="C13653" s="2"/>
      <c r="E13653" s="2"/>
      <c r="G13653" s="2"/>
      <c r="H13653" s="6"/>
      <c r="I13653" s="9"/>
      <c r="J13653" s="9"/>
      <c r="K13653" s="9"/>
    </row>
    <row r="13654" spans="1:11" x14ac:dyDescent="0.25">
      <c r="A13654" s="2"/>
      <c r="B13654" s="2"/>
      <c r="C13654" s="2"/>
      <c r="E13654" s="2"/>
      <c r="G13654" s="2"/>
      <c r="H13654" s="6"/>
      <c r="I13654" s="9"/>
      <c r="J13654" s="9"/>
      <c r="K13654" s="9"/>
    </row>
    <row r="13655" spans="1:11" x14ac:dyDescent="0.25">
      <c r="A13655" s="2"/>
      <c r="B13655" s="2"/>
      <c r="C13655" s="2"/>
      <c r="E13655" s="2"/>
      <c r="G13655" s="2"/>
      <c r="H13655" s="6"/>
      <c r="I13655" s="9"/>
      <c r="J13655" s="9"/>
      <c r="K13655" s="9"/>
    </row>
    <row r="13656" spans="1:11" x14ac:dyDescent="0.25">
      <c r="A13656" s="2"/>
      <c r="B13656" s="2"/>
      <c r="C13656" s="2"/>
      <c r="E13656" s="2"/>
      <c r="G13656" s="2"/>
      <c r="H13656" s="6"/>
      <c r="I13656" s="9"/>
      <c r="J13656" s="9"/>
      <c r="K13656" s="9"/>
    </row>
    <row r="13657" spans="1:11" x14ac:dyDescent="0.25">
      <c r="A13657" s="2"/>
      <c r="B13657" s="2"/>
      <c r="C13657" s="2"/>
      <c r="E13657" s="2"/>
      <c r="G13657" s="2"/>
      <c r="H13657" s="6"/>
      <c r="I13657" s="9"/>
      <c r="J13657" s="9"/>
      <c r="K13657" s="9"/>
    </row>
    <row r="13658" spans="1:11" x14ac:dyDescent="0.25">
      <c r="A13658" s="2"/>
      <c r="B13658" s="2"/>
      <c r="C13658" s="2"/>
      <c r="E13658" s="2"/>
      <c r="G13658" s="2"/>
      <c r="H13658" s="6"/>
      <c r="I13658" s="9"/>
      <c r="J13658" s="9"/>
      <c r="K13658" s="9"/>
    </row>
    <row r="13659" spans="1:11" x14ac:dyDescent="0.25">
      <c r="A13659" s="2"/>
      <c r="B13659" s="2"/>
      <c r="C13659" s="2"/>
      <c r="E13659" s="2"/>
      <c r="G13659" s="2"/>
      <c r="H13659" s="6"/>
      <c r="I13659" s="9"/>
      <c r="J13659" s="9"/>
      <c r="K13659" s="9"/>
    </row>
    <row r="13660" spans="1:11" x14ac:dyDescent="0.25">
      <c r="A13660" s="2"/>
      <c r="B13660" s="2"/>
      <c r="C13660" s="2"/>
      <c r="E13660" s="2"/>
      <c r="G13660" s="2"/>
      <c r="H13660" s="6"/>
      <c r="I13660" s="9"/>
      <c r="J13660" s="9"/>
      <c r="K13660" s="9"/>
    </row>
    <row r="13661" spans="1:11" x14ac:dyDescent="0.25">
      <c r="A13661" s="2"/>
      <c r="B13661" s="2"/>
      <c r="C13661" s="2"/>
      <c r="E13661" s="2"/>
      <c r="G13661" s="2"/>
      <c r="H13661" s="6"/>
      <c r="I13661" s="9"/>
      <c r="J13661" s="9"/>
      <c r="K13661" s="9"/>
    </row>
    <row r="13662" spans="1:11" x14ac:dyDescent="0.25">
      <c r="A13662" s="2"/>
      <c r="B13662" s="2"/>
      <c r="C13662" s="2"/>
      <c r="E13662" s="2"/>
      <c r="G13662" s="2"/>
      <c r="H13662" s="6"/>
      <c r="I13662" s="9"/>
      <c r="J13662" s="9"/>
      <c r="K13662" s="9"/>
    </row>
    <row r="13663" spans="1:11" x14ac:dyDescent="0.25">
      <c r="A13663" s="2"/>
      <c r="B13663" s="2"/>
      <c r="C13663" s="2"/>
      <c r="E13663" s="2"/>
      <c r="G13663" s="2"/>
      <c r="H13663" s="6"/>
      <c r="I13663" s="9"/>
      <c r="J13663" s="9"/>
      <c r="K13663" s="9"/>
    </row>
    <row r="13664" spans="1:11" x14ac:dyDescent="0.25">
      <c r="A13664" s="2"/>
      <c r="B13664" s="2"/>
      <c r="C13664" s="2"/>
      <c r="E13664" s="2"/>
      <c r="G13664" s="2"/>
      <c r="H13664" s="6"/>
      <c r="I13664" s="9"/>
      <c r="J13664" s="9"/>
      <c r="K13664" s="9"/>
    </row>
    <row r="13665" spans="1:11" x14ac:dyDescent="0.25">
      <c r="A13665" s="2"/>
      <c r="B13665" s="2"/>
      <c r="C13665" s="2"/>
      <c r="E13665" s="2"/>
      <c r="G13665" s="2"/>
      <c r="H13665" s="6"/>
      <c r="I13665" s="9"/>
      <c r="J13665" s="9"/>
      <c r="K13665" s="9"/>
    </row>
    <row r="13666" spans="1:11" x14ac:dyDescent="0.25">
      <c r="A13666" s="2"/>
      <c r="B13666" s="2"/>
      <c r="C13666" s="2"/>
      <c r="E13666" s="2"/>
      <c r="G13666" s="2"/>
      <c r="H13666" s="6"/>
      <c r="I13666" s="9"/>
      <c r="J13666" s="9"/>
      <c r="K13666" s="9"/>
    </row>
    <row r="13667" spans="1:11" x14ac:dyDescent="0.25">
      <c r="A13667" s="2"/>
      <c r="B13667" s="2"/>
      <c r="C13667" s="2"/>
      <c r="E13667" s="2"/>
      <c r="G13667" s="2"/>
      <c r="H13667" s="6"/>
      <c r="I13667" s="9"/>
      <c r="J13667" s="9"/>
      <c r="K13667" s="9"/>
    </row>
    <row r="13668" spans="1:11" x14ac:dyDescent="0.25">
      <c r="A13668" s="2"/>
      <c r="B13668" s="2"/>
      <c r="C13668" s="2"/>
      <c r="E13668" s="2"/>
      <c r="G13668" s="2"/>
      <c r="H13668" s="6"/>
      <c r="I13668" s="9"/>
      <c r="J13668" s="9"/>
      <c r="K13668" s="9"/>
    </row>
    <row r="13669" spans="1:11" x14ac:dyDescent="0.25">
      <c r="A13669" s="2"/>
      <c r="B13669" s="2"/>
      <c r="C13669" s="2"/>
      <c r="E13669" s="2"/>
      <c r="G13669" s="2"/>
      <c r="H13669" s="6"/>
      <c r="I13669" s="9"/>
      <c r="J13669" s="9"/>
      <c r="K13669" s="9"/>
    </row>
    <row r="13670" spans="1:11" x14ac:dyDescent="0.25">
      <c r="A13670" s="2"/>
      <c r="B13670" s="2"/>
      <c r="C13670" s="2"/>
      <c r="E13670" s="2"/>
      <c r="G13670" s="2"/>
      <c r="H13670" s="6"/>
      <c r="I13670" s="9"/>
      <c r="J13670" s="9"/>
      <c r="K13670" s="9"/>
    </row>
    <row r="13671" spans="1:11" x14ac:dyDescent="0.25">
      <c r="A13671" s="2"/>
      <c r="B13671" s="2"/>
      <c r="C13671" s="2"/>
      <c r="E13671" s="2"/>
      <c r="G13671" s="2"/>
      <c r="H13671" s="6"/>
      <c r="I13671" s="9"/>
      <c r="J13671" s="9"/>
      <c r="K13671" s="9"/>
    </row>
    <row r="13672" spans="1:11" x14ac:dyDescent="0.25">
      <c r="A13672" s="2"/>
      <c r="B13672" s="2"/>
      <c r="C13672" s="2"/>
      <c r="E13672" s="2"/>
      <c r="G13672" s="2"/>
      <c r="H13672" s="6"/>
      <c r="I13672" s="9"/>
      <c r="J13672" s="9"/>
      <c r="K13672" s="9"/>
    </row>
    <row r="13673" spans="1:11" x14ac:dyDescent="0.25">
      <c r="A13673" s="2"/>
      <c r="B13673" s="2"/>
      <c r="C13673" s="2"/>
      <c r="E13673" s="2"/>
      <c r="G13673" s="2"/>
      <c r="H13673" s="6"/>
      <c r="I13673" s="9"/>
      <c r="J13673" s="9"/>
      <c r="K13673" s="9"/>
    </row>
    <row r="13674" spans="1:11" x14ac:dyDescent="0.25">
      <c r="A13674" s="2"/>
      <c r="B13674" s="2"/>
      <c r="C13674" s="2"/>
      <c r="E13674" s="2"/>
      <c r="G13674" s="2"/>
      <c r="H13674" s="6"/>
      <c r="I13674" s="9"/>
      <c r="J13674" s="9"/>
      <c r="K13674" s="9"/>
    </row>
    <row r="13675" spans="1:11" x14ac:dyDescent="0.25">
      <c r="A13675" s="2"/>
      <c r="B13675" s="2"/>
      <c r="C13675" s="2"/>
      <c r="E13675" s="2"/>
      <c r="G13675" s="2"/>
      <c r="H13675" s="6"/>
      <c r="I13675" s="9"/>
      <c r="J13675" s="9"/>
      <c r="K13675" s="9"/>
    </row>
    <row r="13676" spans="1:11" x14ac:dyDescent="0.25">
      <c r="A13676" s="2"/>
      <c r="B13676" s="2"/>
      <c r="C13676" s="2"/>
      <c r="E13676" s="2"/>
      <c r="G13676" s="2"/>
      <c r="H13676" s="6"/>
      <c r="I13676" s="9"/>
      <c r="J13676" s="9"/>
      <c r="K13676" s="9"/>
    </row>
    <row r="13677" spans="1:11" x14ac:dyDescent="0.25">
      <c r="A13677" s="2"/>
      <c r="B13677" s="2"/>
      <c r="C13677" s="2"/>
      <c r="E13677" s="2"/>
      <c r="G13677" s="2"/>
      <c r="H13677" s="6"/>
      <c r="I13677" s="9"/>
      <c r="J13677" s="9"/>
      <c r="K13677" s="9"/>
    </row>
    <row r="13678" spans="1:11" x14ac:dyDescent="0.25">
      <c r="A13678" s="2"/>
      <c r="B13678" s="2"/>
      <c r="C13678" s="2"/>
      <c r="E13678" s="2"/>
      <c r="G13678" s="2"/>
      <c r="H13678" s="6"/>
      <c r="I13678" s="9"/>
      <c r="J13678" s="9"/>
      <c r="K13678" s="9"/>
    </row>
    <row r="13679" spans="1:11" x14ac:dyDescent="0.25">
      <c r="A13679" s="2"/>
      <c r="B13679" s="2"/>
      <c r="C13679" s="2"/>
      <c r="E13679" s="2"/>
      <c r="G13679" s="2"/>
      <c r="H13679" s="6"/>
      <c r="I13679" s="9"/>
      <c r="J13679" s="9"/>
      <c r="K13679" s="9"/>
    </row>
    <row r="13680" spans="1:11" x14ac:dyDescent="0.25">
      <c r="A13680" s="2"/>
      <c r="B13680" s="2"/>
      <c r="C13680" s="2"/>
      <c r="E13680" s="2"/>
      <c r="G13680" s="2"/>
      <c r="H13680" s="6"/>
      <c r="I13680" s="9"/>
      <c r="J13680" s="9"/>
      <c r="K13680" s="9"/>
    </row>
    <row r="13681" spans="1:11" x14ac:dyDescent="0.25">
      <c r="A13681" s="2"/>
      <c r="B13681" s="2"/>
      <c r="C13681" s="2"/>
      <c r="E13681" s="2"/>
      <c r="G13681" s="2"/>
      <c r="H13681" s="6"/>
      <c r="I13681" s="9"/>
      <c r="J13681" s="9"/>
      <c r="K13681" s="9"/>
    </row>
    <row r="13682" spans="1:11" x14ac:dyDescent="0.25">
      <c r="A13682" s="2"/>
      <c r="B13682" s="2"/>
      <c r="C13682" s="2"/>
      <c r="E13682" s="2"/>
      <c r="G13682" s="2"/>
      <c r="H13682" s="6"/>
      <c r="I13682" s="9"/>
      <c r="J13682" s="9"/>
      <c r="K13682" s="9"/>
    </row>
    <row r="13683" spans="1:11" x14ac:dyDescent="0.25">
      <c r="A13683" s="2"/>
      <c r="B13683" s="2"/>
      <c r="C13683" s="2"/>
      <c r="E13683" s="2"/>
      <c r="G13683" s="2"/>
      <c r="H13683" s="6"/>
      <c r="I13683" s="9"/>
      <c r="J13683" s="9"/>
      <c r="K13683" s="9"/>
    </row>
    <row r="13684" spans="1:11" x14ac:dyDescent="0.25">
      <c r="A13684" s="2"/>
      <c r="B13684" s="2"/>
      <c r="C13684" s="2"/>
      <c r="E13684" s="2"/>
      <c r="G13684" s="2"/>
      <c r="H13684" s="6"/>
      <c r="I13684" s="9"/>
      <c r="J13684" s="9"/>
      <c r="K13684" s="9"/>
    </row>
    <row r="13685" spans="1:11" x14ac:dyDescent="0.25">
      <c r="A13685" s="2"/>
      <c r="B13685" s="2"/>
      <c r="C13685" s="2"/>
      <c r="E13685" s="2"/>
      <c r="G13685" s="2"/>
      <c r="H13685" s="6"/>
      <c r="I13685" s="9"/>
      <c r="J13685" s="9"/>
      <c r="K13685" s="9"/>
    </row>
    <row r="13686" spans="1:11" x14ac:dyDescent="0.25">
      <c r="A13686" s="2"/>
      <c r="B13686" s="2"/>
      <c r="C13686" s="2"/>
      <c r="E13686" s="2"/>
      <c r="G13686" s="2"/>
      <c r="H13686" s="6"/>
      <c r="I13686" s="9"/>
      <c r="J13686" s="9"/>
      <c r="K13686" s="9"/>
    </row>
    <row r="13687" spans="1:11" x14ac:dyDescent="0.25">
      <c r="A13687" s="2"/>
      <c r="B13687" s="2"/>
      <c r="C13687" s="2"/>
      <c r="E13687" s="2"/>
      <c r="G13687" s="2"/>
      <c r="H13687" s="6"/>
      <c r="I13687" s="9"/>
      <c r="J13687" s="9"/>
      <c r="K13687" s="9"/>
    </row>
    <row r="13688" spans="1:11" x14ac:dyDescent="0.25">
      <c r="A13688" s="2"/>
      <c r="B13688" s="2"/>
      <c r="C13688" s="2"/>
      <c r="E13688" s="2"/>
      <c r="G13688" s="2"/>
      <c r="H13688" s="6"/>
      <c r="I13688" s="9"/>
      <c r="J13688" s="9"/>
      <c r="K13688" s="9"/>
    </row>
    <row r="13689" spans="1:11" x14ac:dyDescent="0.25">
      <c r="A13689" s="2"/>
      <c r="B13689" s="2"/>
      <c r="C13689" s="2"/>
      <c r="E13689" s="2"/>
      <c r="G13689" s="2"/>
      <c r="H13689" s="6"/>
      <c r="I13689" s="9"/>
      <c r="J13689" s="9"/>
      <c r="K13689" s="9"/>
    </row>
    <row r="13690" spans="1:11" x14ac:dyDescent="0.25">
      <c r="A13690" s="2"/>
      <c r="B13690" s="2"/>
      <c r="C13690" s="2"/>
      <c r="E13690" s="2"/>
      <c r="G13690" s="2"/>
      <c r="H13690" s="6"/>
      <c r="I13690" s="9"/>
      <c r="J13690" s="9"/>
      <c r="K13690" s="9"/>
    </row>
    <row r="13691" spans="1:11" x14ac:dyDescent="0.25">
      <c r="A13691" s="2"/>
      <c r="B13691" s="2"/>
      <c r="C13691" s="2"/>
      <c r="E13691" s="2"/>
      <c r="G13691" s="2"/>
      <c r="H13691" s="6"/>
      <c r="I13691" s="9"/>
      <c r="J13691" s="9"/>
      <c r="K13691" s="9"/>
    </row>
    <row r="13692" spans="1:11" x14ac:dyDescent="0.25">
      <c r="A13692" s="2"/>
      <c r="B13692" s="2"/>
      <c r="C13692" s="2"/>
      <c r="E13692" s="2"/>
      <c r="G13692" s="2"/>
      <c r="H13692" s="6"/>
      <c r="I13692" s="9"/>
      <c r="J13692" s="9"/>
      <c r="K13692" s="9"/>
    </row>
    <row r="13693" spans="1:11" x14ac:dyDescent="0.25">
      <c r="A13693" s="2"/>
      <c r="B13693" s="2"/>
      <c r="C13693" s="2"/>
      <c r="E13693" s="2"/>
      <c r="G13693" s="2"/>
      <c r="H13693" s="6"/>
      <c r="I13693" s="9"/>
      <c r="J13693" s="9"/>
      <c r="K13693" s="9"/>
    </row>
    <row r="13694" spans="1:11" x14ac:dyDescent="0.25">
      <c r="A13694" s="2"/>
      <c r="B13694" s="2"/>
      <c r="C13694" s="2"/>
      <c r="E13694" s="2"/>
      <c r="G13694" s="2"/>
      <c r="H13694" s="6"/>
      <c r="I13694" s="9"/>
      <c r="J13694" s="9"/>
      <c r="K13694" s="9"/>
    </row>
    <row r="13695" spans="1:11" x14ac:dyDescent="0.25">
      <c r="A13695" s="2"/>
      <c r="B13695" s="2"/>
      <c r="C13695" s="2"/>
      <c r="E13695" s="2"/>
      <c r="G13695" s="2"/>
      <c r="H13695" s="6"/>
      <c r="I13695" s="9"/>
      <c r="J13695" s="9"/>
      <c r="K13695" s="9"/>
    </row>
    <row r="13696" spans="1:11" x14ac:dyDescent="0.25">
      <c r="A13696" s="2"/>
      <c r="B13696" s="2"/>
      <c r="C13696" s="2"/>
      <c r="E13696" s="2"/>
      <c r="G13696" s="2"/>
      <c r="H13696" s="6"/>
      <c r="I13696" s="9"/>
      <c r="J13696" s="9"/>
      <c r="K13696" s="9"/>
    </row>
    <row r="13697" spans="1:11" x14ac:dyDescent="0.25">
      <c r="A13697" s="2"/>
      <c r="B13697" s="2"/>
      <c r="C13697" s="2"/>
      <c r="E13697" s="2"/>
      <c r="G13697" s="2"/>
      <c r="H13697" s="6"/>
      <c r="I13697" s="9"/>
      <c r="J13697" s="9"/>
      <c r="K13697" s="9"/>
    </row>
    <row r="13698" spans="1:11" x14ac:dyDescent="0.25">
      <c r="A13698" s="2"/>
      <c r="B13698" s="2"/>
      <c r="C13698" s="2"/>
      <c r="E13698" s="2"/>
      <c r="G13698" s="2"/>
      <c r="H13698" s="6"/>
      <c r="I13698" s="9"/>
      <c r="J13698" s="9"/>
      <c r="K13698" s="9"/>
    </row>
    <row r="13699" spans="1:11" x14ac:dyDescent="0.25">
      <c r="A13699" s="2"/>
      <c r="B13699" s="2"/>
      <c r="C13699" s="2"/>
      <c r="E13699" s="2"/>
      <c r="G13699" s="2"/>
      <c r="H13699" s="6"/>
      <c r="I13699" s="9"/>
      <c r="J13699" s="9"/>
      <c r="K13699" s="9"/>
    </row>
    <row r="13700" spans="1:11" x14ac:dyDescent="0.25">
      <c r="A13700" s="2"/>
      <c r="B13700" s="2"/>
      <c r="C13700" s="2"/>
      <c r="E13700" s="2"/>
      <c r="G13700" s="2"/>
      <c r="H13700" s="6"/>
      <c r="I13700" s="9"/>
      <c r="J13700" s="9"/>
      <c r="K13700" s="9"/>
    </row>
    <row r="13701" spans="1:11" x14ac:dyDescent="0.25">
      <c r="A13701" s="2"/>
      <c r="B13701" s="2"/>
      <c r="C13701" s="2"/>
      <c r="E13701" s="2"/>
      <c r="G13701" s="2"/>
      <c r="H13701" s="6"/>
      <c r="I13701" s="9"/>
      <c r="J13701" s="9"/>
      <c r="K13701" s="9"/>
    </row>
    <row r="13702" spans="1:11" x14ac:dyDescent="0.25">
      <c r="A13702" s="2"/>
      <c r="B13702" s="2"/>
      <c r="C13702" s="2"/>
      <c r="E13702" s="2"/>
      <c r="G13702" s="2"/>
      <c r="H13702" s="6"/>
      <c r="I13702" s="9"/>
      <c r="J13702" s="9"/>
      <c r="K13702" s="9"/>
    </row>
    <row r="13703" spans="1:11" x14ac:dyDescent="0.25">
      <c r="A13703" s="2"/>
      <c r="B13703" s="2"/>
      <c r="C13703" s="2"/>
      <c r="E13703" s="2"/>
      <c r="G13703" s="2"/>
      <c r="H13703" s="6"/>
      <c r="I13703" s="9"/>
      <c r="J13703" s="9"/>
      <c r="K13703" s="9"/>
    </row>
    <row r="13704" spans="1:11" x14ac:dyDescent="0.25">
      <c r="A13704" s="2"/>
      <c r="B13704" s="2"/>
      <c r="C13704" s="2"/>
      <c r="E13704" s="2"/>
      <c r="G13704" s="2"/>
      <c r="H13704" s="6"/>
      <c r="I13704" s="9"/>
      <c r="J13704" s="9"/>
      <c r="K13704" s="9"/>
    </row>
    <row r="13705" spans="1:11" x14ac:dyDescent="0.25">
      <c r="A13705" s="2"/>
      <c r="B13705" s="2"/>
      <c r="C13705" s="2"/>
      <c r="E13705" s="2"/>
      <c r="G13705" s="2"/>
      <c r="H13705" s="6"/>
      <c r="I13705" s="9"/>
      <c r="J13705" s="9"/>
      <c r="K13705" s="9"/>
    </row>
    <row r="13706" spans="1:11" x14ac:dyDescent="0.25">
      <c r="A13706" s="2"/>
      <c r="B13706" s="2"/>
      <c r="C13706" s="2"/>
      <c r="E13706" s="2"/>
      <c r="G13706" s="2"/>
      <c r="H13706" s="6"/>
      <c r="I13706" s="9"/>
      <c r="J13706" s="9"/>
      <c r="K13706" s="9"/>
    </row>
    <row r="13707" spans="1:11" x14ac:dyDescent="0.25">
      <c r="A13707" s="2"/>
      <c r="B13707" s="2"/>
      <c r="C13707" s="2"/>
      <c r="E13707" s="2"/>
      <c r="G13707" s="2"/>
      <c r="H13707" s="6"/>
      <c r="I13707" s="9"/>
      <c r="J13707" s="9"/>
      <c r="K13707" s="9"/>
    </row>
    <row r="13708" spans="1:11" x14ac:dyDescent="0.25">
      <c r="A13708" s="2"/>
      <c r="B13708" s="2"/>
      <c r="C13708" s="2"/>
      <c r="E13708" s="2"/>
      <c r="G13708" s="2"/>
      <c r="H13708" s="6"/>
      <c r="I13708" s="9"/>
      <c r="J13708" s="9"/>
      <c r="K13708" s="9"/>
    </row>
    <row r="13709" spans="1:11" x14ac:dyDescent="0.25">
      <c r="A13709" s="2"/>
      <c r="B13709" s="2"/>
      <c r="C13709" s="2"/>
      <c r="E13709" s="2"/>
      <c r="G13709" s="2"/>
      <c r="H13709" s="6"/>
      <c r="I13709" s="9"/>
      <c r="J13709" s="9"/>
      <c r="K13709" s="9"/>
    </row>
    <row r="13710" spans="1:11" x14ac:dyDescent="0.25">
      <c r="A13710" s="2"/>
      <c r="B13710" s="2"/>
      <c r="C13710" s="2"/>
      <c r="E13710" s="2"/>
      <c r="G13710" s="2"/>
      <c r="H13710" s="6"/>
      <c r="I13710" s="9"/>
      <c r="J13710" s="9"/>
      <c r="K13710" s="9"/>
    </row>
    <row r="13711" spans="1:11" x14ac:dyDescent="0.25">
      <c r="A13711" s="2"/>
      <c r="B13711" s="2"/>
      <c r="C13711" s="2"/>
      <c r="E13711" s="2"/>
      <c r="G13711" s="2"/>
      <c r="H13711" s="6"/>
      <c r="I13711" s="9"/>
      <c r="J13711" s="9"/>
      <c r="K13711" s="9"/>
    </row>
    <row r="13712" spans="1:11" x14ac:dyDescent="0.25">
      <c r="A13712" s="2"/>
      <c r="B13712" s="2"/>
      <c r="C13712" s="2"/>
      <c r="E13712" s="2"/>
      <c r="G13712" s="2"/>
      <c r="H13712" s="6"/>
      <c r="I13712" s="9"/>
      <c r="J13712" s="9"/>
      <c r="K13712" s="9"/>
    </row>
    <row r="13713" spans="1:11" x14ac:dyDescent="0.25">
      <c r="A13713" s="2"/>
      <c r="B13713" s="2"/>
      <c r="C13713" s="2"/>
      <c r="E13713" s="2"/>
      <c r="G13713" s="2"/>
      <c r="H13713" s="6"/>
      <c r="I13713" s="9"/>
      <c r="J13713" s="9"/>
      <c r="K13713" s="9"/>
    </row>
    <row r="13714" spans="1:11" x14ac:dyDescent="0.25">
      <c r="A13714" s="2"/>
      <c r="B13714" s="2"/>
      <c r="C13714" s="2"/>
      <c r="E13714" s="2"/>
      <c r="G13714" s="2"/>
      <c r="H13714" s="6"/>
      <c r="I13714" s="9"/>
      <c r="J13714" s="9"/>
      <c r="K13714" s="9"/>
    </row>
    <row r="13715" spans="1:11" x14ac:dyDescent="0.25">
      <c r="A13715" s="2"/>
      <c r="B13715" s="2"/>
      <c r="C13715" s="2"/>
      <c r="E13715" s="2"/>
      <c r="G13715" s="2"/>
      <c r="H13715" s="6"/>
      <c r="I13715" s="9"/>
      <c r="J13715" s="9"/>
      <c r="K13715" s="9"/>
    </row>
    <row r="13716" spans="1:11" x14ac:dyDescent="0.25">
      <c r="A13716" s="2"/>
      <c r="B13716" s="2"/>
      <c r="C13716" s="2"/>
      <c r="E13716" s="2"/>
      <c r="G13716" s="2"/>
      <c r="H13716" s="6"/>
      <c r="I13716" s="9"/>
      <c r="J13716" s="9"/>
      <c r="K13716" s="9"/>
    </row>
    <row r="13717" spans="1:11" x14ac:dyDescent="0.25">
      <c r="A13717" s="2"/>
      <c r="B13717" s="2"/>
      <c r="C13717" s="2"/>
      <c r="E13717" s="2"/>
      <c r="G13717" s="2"/>
      <c r="H13717" s="6"/>
      <c r="I13717" s="9"/>
      <c r="J13717" s="9"/>
      <c r="K13717" s="9"/>
    </row>
    <row r="13718" spans="1:11" x14ac:dyDescent="0.25">
      <c r="A13718" s="2"/>
      <c r="B13718" s="2"/>
      <c r="C13718" s="2"/>
      <c r="E13718" s="2"/>
      <c r="G13718" s="2"/>
      <c r="H13718" s="6"/>
      <c r="I13718" s="9"/>
      <c r="J13718" s="9"/>
      <c r="K13718" s="9"/>
    </row>
    <row r="13719" spans="1:11" x14ac:dyDescent="0.25">
      <c r="A13719" s="2"/>
      <c r="B13719" s="2"/>
      <c r="C13719" s="2"/>
      <c r="E13719" s="2"/>
      <c r="G13719" s="2"/>
      <c r="H13719" s="6"/>
      <c r="I13719" s="9"/>
      <c r="J13719" s="9"/>
      <c r="K13719" s="9"/>
    </row>
    <row r="13720" spans="1:11" x14ac:dyDescent="0.25">
      <c r="A13720" s="2"/>
      <c r="B13720" s="2"/>
      <c r="C13720" s="2"/>
      <c r="E13720" s="2"/>
      <c r="G13720" s="2"/>
      <c r="H13720" s="6"/>
      <c r="I13720" s="9"/>
      <c r="J13720" s="9"/>
      <c r="K13720" s="9"/>
    </row>
    <row r="13721" spans="1:11" x14ac:dyDescent="0.25">
      <c r="A13721" s="2"/>
      <c r="B13721" s="2"/>
      <c r="C13721" s="2"/>
      <c r="E13721" s="2"/>
      <c r="G13721" s="2"/>
      <c r="H13721" s="6"/>
      <c r="I13721" s="9"/>
      <c r="J13721" s="9"/>
      <c r="K13721" s="9"/>
    </row>
    <row r="13722" spans="1:11" x14ac:dyDescent="0.25">
      <c r="A13722" s="2"/>
      <c r="B13722" s="2"/>
      <c r="C13722" s="2"/>
      <c r="E13722" s="2"/>
      <c r="G13722" s="2"/>
      <c r="H13722" s="6"/>
      <c r="I13722" s="9"/>
      <c r="J13722" s="9"/>
      <c r="K13722" s="9"/>
    </row>
    <row r="13723" spans="1:11" x14ac:dyDescent="0.25">
      <c r="A13723" s="2"/>
      <c r="B13723" s="2"/>
      <c r="C13723" s="2"/>
      <c r="E13723" s="2"/>
      <c r="G13723" s="2"/>
      <c r="H13723" s="6"/>
      <c r="I13723" s="9"/>
      <c r="J13723" s="9"/>
      <c r="K13723" s="9"/>
    </row>
    <row r="13724" spans="1:11" x14ac:dyDescent="0.25">
      <c r="A13724" s="2"/>
      <c r="B13724" s="2"/>
      <c r="C13724" s="2"/>
      <c r="E13724" s="2"/>
      <c r="G13724" s="2"/>
      <c r="H13724" s="6"/>
      <c r="I13724" s="9"/>
      <c r="J13724" s="9"/>
      <c r="K13724" s="9"/>
    </row>
    <row r="13725" spans="1:11" x14ac:dyDescent="0.25">
      <c r="A13725" s="2"/>
      <c r="B13725" s="2"/>
      <c r="C13725" s="2"/>
      <c r="E13725" s="2"/>
      <c r="G13725" s="2"/>
      <c r="H13725" s="6"/>
      <c r="I13725" s="9"/>
      <c r="J13725" s="9"/>
      <c r="K13725" s="9"/>
    </row>
    <row r="13726" spans="1:11" x14ac:dyDescent="0.25">
      <c r="A13726" s="2"/>
      <c r="B13726" s="2"/>
      <c r="C13726" s="2"/>
      <c r="E13726" s="2"/>
      <c r="G13726" s="2"/>
      <c r="H13726" s="6"/>
      <c r="I13726" s="9"/>
      <c r="J13726" s="9"/>
      <c r="K13726" s="9"/>
    </row>
    <row r="13727" spans="1:11" x14ac:dyDescent="0.25">
      <c r="A13727" s="2"/>
      <c r="B13727" s="2"/>
      <c r="C13727" s="2"/>
      <c r="E13727" s="2"/>
      <c r="G13727" s="2"/>
      <c r="H13727" s="6"/>
      <c r="I13727" s="9"/>
      <c r="J13727" s="9"/>
      <c r="K13727" s="9"/>
    </row>
    <row r="13728" spans="1:11" x14ac:dyDescent="0.25">
      <c r="A13728" s="2"/>
      <c r="B13728" s="2"/>
      <c r="C13728" s="2"/>
      <c r="E13728" s="2"/>
      <c r="G13728" s="2"/>
      <c r="H13728" s="6"/>
      <c r="I13728" s="9"/>
      <c r="J13728" s="9"/>
      <c r="K13728" s="9"/>
    </row>
    <row r="13729" spans="1:11" x14ac:dyDescent="0.25">
      <c r="A13729" s="2"/>
      <c r="B13729" s="2"/>
      <c r="C13729" s="2"/>
      <c r="E13729" s="2"/>
      <c r="G13729" s="2"/>
      <c r="H13729" s="6"/>
      <c r="I13729" s="9"/>
      <c r="J13729" s="9"/>
      <c r="K13729" s="9"/>
    </row>
    <row r="13730" spans="1:11" x14ac:dyDescent="0.25">
      <c r="A13730" s="2"/>
      <c r="B13730" s="2"/>
      <c r="C13730" s="2"/>
      <c r="E13730" s="2"/>
      <c r="G13730" s="2"/>
      <c r="H13730" s="6"/>
      <c r="I13730" s="9"/>
      <c r="J13730" s="9"/>
      <c r="K13730" s="9"/>
    </row>
    <row r="13731" spans="1:11" x14ac:dyDescent="0.25">
      <c r="A13731" s="2"/>
      <c r="B13731" s="2"/>
      <c r="C13731" s="2"/>
      <c r="E13731" s="2"/>
      <c r="G13731" s="2"/>
      <c r="H13731" s="6"/>
      <c r="I13731" s="9"/>
      <c r="J13731" s="9"/>
      <c r="K13731" s="9"/>
    </row>
    <row r="13732" spans="1:11" x14ac:dyDescent="0.25">
      <c r="A13732" s="2"/>
      <c r="B13732" s="2"/>
      <c r="C13732" s="2"/>
      <c r="E13732" s="2"/>
      <c r="G13732" s="2"/>
      <c r="H13732" s="6"/>
      <c r="I13732" s="9"/>
      <c r="J13732" s="9"/>
      <c r="K13732" s="9"/>
    </row>
    <row r="13733" spans="1:11" x14ac:dyDescent="0.25">
      <c r="A13733" s="2"/>
      <c r="B13733" s="2"/>
      <c r="C13733" s="2"/>
      <c r="E13733" s="2"/>
      <c r="G13733" s="2"/>
      <c r="H13733" s="6"/>
      <c r="I13733" s="9"/>
      <c r="J13733" s="9"/>
      <c r="K13733" s="9"/>
    </row>
    <row r="13734" spans="1:11" x14ac:dyDescent="0.25">
      <c r="A13734" s="2"/>
      <c r="B13734" s="2"/>
      <c r="C13734" s="2"/>
      <c r="E13734" s="2"/>
      <c r="G13734" s="2"/>
      <c r="H13734" s="6"/>
      <c r="I13734" s="9"/>
      <c r="J13734" s="9"/>
      <c r="K13734" s="9"/>
    </row>
    <row r="13735" spans="1:11" x14ac:dyDescent="0.25">
      <c r="A13735" s="2"/>
      <c r="B13735" s="2"/>
      <c r="C13735" s="2"/>
      <c r="E13735" s="2"/>
      <c r="G13735" s="2"/>
      <c r="H13735" s="6"/>
      <c r="I13735" s="9"/>
      <c r="J13735" s="9"/>
      <c r="K13735" s="9"/>
    </row>
    <row r="13736" spans="1:11" x14ac:dyDescent="0.25">
      <c r="A13736" s="2"/>
      <c r="B13736" s="2"/>
      <c r="C13736" s="2"/>
      <c r="E13736" s="2"/>
      <c r="G13736" s="2"/>
      <c r="H13736" s="6"/>
      <c r="I13736" s="9"/>
      <c r="J13736" s="9"/>
      <c r="K13736" s="9"/>
    </row>
    <row r="13737" spans="1:11" x14ac:dyDescent="0.25">
      <c r="A13737" s="2"/>
      <c r="B13737" s="2"/>
      <c r="C13737" s="2"/>
      <c r="E13737" s="2"/>
      <c r="G13737" s="2"/>
      <c r="H13737" s="6"/>
      <c r="I13737" s="9"/>
      <c r="J13737" s="9"/>
      <c r="K13737" s="9"/>
    </row>
    <row r="13738" spans="1:11" x14ac:dyDescent="0.25">
      <c r="A13738" s="2"/>
      <c r="B13738" s="2"/>
      <c r="C13738" s="2"/>
      <c r="E13738" s="2"/>
      <c r="G13738" s="2"/>
      <c r="H13738" s="6"/>
      <c r="I13738" s="9"/>
      <c r="J13738" s="9"/>
      <c r="K13738" s="9"/>
    </row>
    <row r="13739" spans="1:11" x14ac:dyDescent="0.25">
      <c r="A13739" s="2"/>
      <c r="B13739" s="2"/>
      <c r="C13739" s="2"/>
      <c r="E13739" s="2"/>
      <c r="G13739" s="2"/>
      <c r="H13739" s="6"/>
      <c r="I13739" s="9"/>
      <c r="J13739" s="9"/>
      <c r="K13739" s="9"/>
    </row>
    <row r="13740" spans="1:11" x14ac:dyDescent="0.25">
      <c r="A13740" s="2"/>
      <c r="B13740" s="2"/>
      <c r="C13740" s="2"/>
      <c r="E13740" s="2"/>
      <c r="G13740" s="2"/>
      <c r="H13740" s="6"/>
      <c r="I13740" s="9"/>
      <c r="J13740" s="9"/>
      <c r="K13740" s="9"/>
    </row>
    <row r="13741" spans="1:11" x14ac:dyDescent="0.25">
      <c r="A13741" s="2"/>
      <c r="B13741" s="2"/>
      <c r="C13741" s="2"/>
      <c r="E13741" s="2"/>
      <c r="G13741" s="2"/>
      <c r="H13741" s="6"/>
      <c r="I13741" s="9"/>
      <c r="J13741" s="9"/>
      <c r="K13741" s="9"/>
    </row>
    <row r="13742" spans="1:11" x14ac:dyDescent="0.25">
      <c r="A13742" s="2"/>
      <c r="B13742" s="2"/>
      <c r="C13742" s="2"/>
      <c r="E13742" s="2"/>
      <c r="G13742" s="2"/>
      <c r="H13742" s="6"/>
      <c r="I13742" s="9"/>
      <c r="J13742" s="9"/>
      <c r="K13742" s="9"/>
    </row>
    <row r="13743" spans="1:11" x14ac:dyDescent="0.25">
      <c r="A13743" s="2"/>
      <c r="B13743" s="2"/>
      <c r="C13743" s="2"/>
      <c r="E13743" s="2"/>
      <c r="G13743" s="2"/>
      <c r="H13743" s="6"/>
      <c r="I13743" s="9"/>
      <c r="J13743" s="9"/>
      <c r="K13743" s="9"/>
    </row>
    <row r="13744" spans="1:11" x14ac:dyDescent="0.25">
      <c r="A13744" s="2"/>
      <c r="B13744" s="2"/>
      <c r="C13744" s="2"/>
      <c r="E13744" s="2"/>
      <c r="G13744" s="2"/>
      <c r="H13744" s="6"/>
      <c r="I13744" s="9"/>
      <c r="J13744" s="9"/>
      <c r="K13744" s="9"/>
    </row>
    <row r="13745" spans="1:11" x14ac:dyDescent="0.25">
      <c r="A13745" s="2"/>
      <c r="B13745" s="2"/>
      <c r="C13745" s="2"/>
      <c r="E13745" s="2"/>
      <c r="G13745" s="2"/>
      <c r="H13745" s="6"/>
      <c r="I13745" s="9"/>
      <c r="J13745" s="9"/>
      <c r="K13745" s="9"/>
    </row>
    <row r="13746" spans="1:11" x14ac:dyDescent="0.25">
      <c r="A13746" s="2"/>
      <c r="B13746" s="2"/>
      <c r="C13746" s="2"/>
      <c r="E13746" s="2"/>
      <c r="G13746" s="2"/>
      <c r="H13746" s="6"/>
      <c r="I13746" s="9"/>
      <c r="J13746" s="9"/>
      <c r="K13746" s="9"/>
    </row>
    <row r="13747" spans="1:11" x14ac:dyDescent="0.25">
      <c r="A13747" s="2"/>
      <c r="B13747" s="2"/>
      <c r="C13747" s="2"/>
      <c r="E13747" s="2"/>
      <c r="G13747" s="2"/>
      <c r="H13747" s="6"/>
      <c r="I13747" s="9"/>
      <c r="J13747" s="9"/>
      <c r="K13747" s="9"/>
    </row>
    <row r="13748" spans="1:11" x14ac:dyDescent="0.25">
      <c r="A13748" s="2"/>
      <c r="B13748" s="2"/>
      <c r="C13748" s="2"/>
      <c r="E13748" s="2"/>
      <c r="G13748" s="2"/>
      <c r="H13748" s="6"/>
      <c r="I13748" s="9"/>
      <c r="J13748" s="9"/>
      <c r="K13748" s="9"/>
    </row>
    <row r="13749" spans="1:11" x14ac:dyDescent="0.25">
      <c r="A13749" s="2"/>
      <c r="B13749" s="2"/>
      <c r="C13749" s="2"/>
      <c r="E13749" s="2"/>
      <c r="G13749" s="2"/>
      <c r="H13749" s="6"/>
      <c r="I13749" s="9"/>
      <c r="J13749" s="9"/>
      <c r="K13749" s="9"/>
    </row>
    <row r="13750" spans="1:11" x14ac:dyDescent="0.25">
      <c r="A13750" s="2"/>
      <c r="B13750" s="2"/>
      <c r="C13750" s="2"/>
      <c r="E13750" s="2"/>
      <c r="G13750" s="2"/>
      <c r="H13750" s="6"/>
      <c r="I13750" s="9"/>
      <c r="J13750" s="9"/>
      <c r="K13750" s="9"/>
    </row>
    <row r="13751" spans="1:11" x14ac:dyDescent="0.25">
      <c r="A13751" s="2"/>
      <c r="B13751" s="2"/>
      <c r="C13751" s="2"/>
      <c r="E13751" s="2"/>
      <c r="G13751" s="2"/>
      <c r="H13751" s="6"/>
      <c r="I13751" s="9"/>
      <c r="J13751" s="9"/>
      <c r="K13751" s="9"/>
    </row>
    <row r="13752" spans="1:11" x14ac:dyDescent="0.25">
      <c r="A13752" s="2"/>
      <c r="B13752" s="2"/>
      <c r="C13752" s="2"/>
      <c r="E13752" s="2"/>
      <c r="G13752" s="2"/>
      <c r="H13752" s="6"/>
      <c r="I13752" s="9"/>
      <c r="J13752" s="9"/>
      <c r="K13752" s="9"/>
    </row>
    <row r="13753" spans="1:11" x14ac:dyDescent="0.25">
      <c r="A13753" s="2"/>
      <c r="B13753" s="2"/>
      <c r="C13753" s="2"/>
      <c r="E13753" s="2"/>
      <c r="G13753" s="2"/>
      <c r="H13753" s="6"/>
      <c r="I13753" s="9"/>
      <c r="J13753" s="9"/>
      <c r="K13753" s="9"/>
    </row>
    <row r="13754" spans="1:11" x14ac:dyDescent="0.25">
      <c r="A13754" s="2"/>
      <c r="B13754" s="2"/>
      <c r="C13754" s="2"/>
      <c r="E13754" s="2"/>
      <c r="G13754" s="2"/>
      <c r="H13754" s="6"/>
      <c r="I13754" s="9"/>
      <c r="J13754" s="9"/>
      <c r="K13754" s="9"/>
    </row>
    <row r="13755" spans="1:11" x14ac:dyDescent="0.25">
      <c r="A13755" s="2"/>
      <c r="B13755" s="2"/>
      <c r="C13755" s="2"/>
      <c r="E13755" s="2"/>
      <c r="G13755" s="2"/>
      <c r="H13755" s="6"/>
      <c r="I13755" s="9"/>
      <c r="J13755" s="9"/>
      <c r="K13755" s="9"/>
    </row>
    <row r="13756" spans="1:11" x14ac:dyDescent="0.25">
      <c r="A13756" s="2"/>
      <c r="B13756" s="2"/>
      <c r="C13756" s="2"/>
      <c r="E13756" s="2"/>
      <c r="G13756" s="2"/>
      <c r="H13756" s="6"/>
      <c r="I13756" s="9"/>
      <c r="J13756" s="9"/>
      <c r="K13756" s="9"/>
    </row>
    <row r="13757" spans="1:11" x14ac:dyDescent="0.25">
      <c r="A13757" s="2"/>
      <c r="B13757" s="2"/>
      <c r="C13757" s="2"/>
      <c r="E13757" s="2"/>
      <c r="G13757" s="2"/>
      <c r="H13757" s="6"/>
      <c r="I13757" s="9"/>
      <c r="J13757" s="9"/>
      <c r="K13757" s="9"/>
    </row>
    <row r="13758" spans="1:11" x14ac:dyDescent="0.25">
      <c r="A13758" s="2"/>
      <c r="B13758" s="2"/>
      <c r="C13758" s="2"/>
      <c r="E13758" s="2"/>
      <c r="G13758" s="2"/>
      <c r="H13758" s="6"/>
      <c r="I13758" s="9"/>
      <c r="J13758" s="9"/>
      <c r="K13758" s="9"/>
    </row>
    <row r="13759" spans="1:11" x14ac:dyDescent="0.25">
      <c r="A13759" s="2"/>
      <c r="B13759" s="2"/>
      <c r="C13759" s="2"/>
      <c r="E13759" s="2"/>
      <c r="G13759" s="2"/>
      <c r="H13759" s="6"/>
      <c r="I13759" s="9"/>
      <c r="J13759" s="9"/>
      <c r="K13759" s="9"/>
    </row>
    <row r="13760" spans="1:11" x14ac:dyDescent="0.25">
      <c r="A13760" s="2"/>
      <c r="B13760" s="2"/>
      <c r="C13760" s="2"/>
      <c r="E13760" s="2"/>
      <c r="G13760" s="2"/>
      <c r="H13760" s="6"/>
      <c r="I13760" s="9"/>
      <c r="J13760" s="9"/>
      <c r="K13760" s="9"/>
    </row>
    <row r="13761" spans="1:11" x14ac:dyDescent="0.25">
      <c r="A13761" s="2"/>
      <c r="B13761" s="2"/>
      <c r="C13761" s="2"/>
      <c r="E13761" s="2"/>
      <c r="G13761" s="2"/>
      <c r="H13761" s="6"/>
      <c r="I13761" s="9"/>
      <c r="J13761" s="9"/>
      <c r="K13761" s="9"/>
    </row>
    <row r="13762" spans="1:11" x14ac:dyDescent="0.25">
      <c r="A13762" s="2"/>
      <c r="B13762" s="2"/>
      <c r="C13762" s="2"/>
      <c r="E13762" s="2"/>
      <c r="G13762" s="2"/>
      <c r="H13762" s="6"/>
      <c r="I13762" s="9"/>
      <c r="J13762" s="9"/>
      <c r="K13762" s="9"/>
    </row>
    <row r="13763" spans="1:11" x14ac:dyDescent="0.25">
      <c r="A13763" s="2"/>
      <c r="B13763" s="2"/>
      <c r="C13763" s="2"/>
      <c r="E13763" s="2"/>
      <c r="G13763" s="2"/>
      <c r="H13763" s="6"/>
      <c r="I13763" s="9"/>
      <c r="J13763" s="9"/>
      <c r="K13763" s="9"/>
    </row>
    <row r="13764" spans="1:11" x14ac:dyDescent="0.25">
      <c r="A13764" s="2"/>
      <c r="B13764" s="2"/>
      <c r="C13764" s="2"/>
      <c r="E13764" s="2"/>
      <c r="G13764" s="2"/>
      <c r="H13764" s="6"/>
      <c r="I13764" s="9"/>
      <c r="J13764" s="9"/>
      <c r="K13764" s="9"/>
    </row>
    <row r="13765" spans="1:11" x14ac:dyDescent="0.25">
      <c r="A13765" s="2"/>
      <c r="B13765" s="2"/>
      <c r="C13765" s="2"/>
      <c r="E13765" s="2"/>
      <c r="G13765" s="2"/>
      <c r="H13765" s="6"/>
      <c r="I13765" s="9"/>
      <c r="J13765" s="9"/>
      <c r="K13765" s="9"/>
    </row>
    <row r="13766" spans="1:11" x14ac:dyDescent="0.25">
      <c r="A13766" s="2"/>
      <c r="B13766" s="2"/>
      <c r="C13766" s="2"/>
      <c r="E13766" s="2"/>
      <c r="G13766" s="2"/>
      <c r="H13766" s="6"/>
      <c r="I13766" s="9"/>
      <c r="J13766" s="9"/>
      <c r="K13766" s="9"/>
    </row>
    <row r="13767" spans="1:11" x14ac:dyDescent="0.25">
      <c r="A13767" s="2"/>
      <c r="B13767" s="2"/>
      <c r="C13767" s="2"/>
      <c r="E13767" s="2"/>
      <c r="G13767" s="2"/>
      <c r="H13767" s="6"/>
      <c r="I13767" s="9"/>
      <c r="J13767" s="9"/>
      <c r="K13767" s="9"/>
    </row>
    <row r="13768" spans="1:11" x14ac:dyDescent="0.25">
      <c r="A13768" s="2"/>
      <c r="B13768" s="2"/>
      <c r="C13768" s="2"/>
      <c r="E13768" s="2"/>
      <c r="G13768" s="2"/>
      <c r="H13768" s="6"/>
      <c r="I13768" s="9"/>
      <c r="J13768" s="9"/>
      <c r="K13768" s="9"/>
    </row>
    <row r="13769" spans="1:11" x14ac:dyDescent="0.25">
      <c r="A13769" s="2"/>
      <c r="B13769" s="2"/>
      <c r="C13769" s="2"/>
      <c r="E13769" s="2"/>
      <c r="G13769" s="2"/>
      <c r="H13769" s="6"/>
      <c r="I13769" s="9"/>
      <c r="J13769" s="9"/>
      <c r="K13769" s="9"/>
    </row>
    <row r="13770" spans="1:11" x14ac:dyDescent="0.25">
      <c r="A13770" s="2"/>
      <c r="B13770" s="2"/>
      <c r="C13770" s="2"/>
      <c r="E13770" s="2"/>
      <c r="G13770" s="2"/>
      <c r="H13770" s="6"/>
      <c r="I13770" s="9"/>
      <c r="J13770" s="9"/>
      <c r="K13770" s="9"/>
    </row>
    <row r="13771" spans="1:11" x14ac:dyDescent="0.25">
      <c r="A13771" s="2"/>
      <c r="B13771" s="2"/>
      <c r="C13771" s="2"/>
      <c r="E13771" s="2"/>
      <c r="G13771" s="2"/>
      <c r="H13771" s="6"/>
      <c r="I13771" s="9"/>
      <c r="J13771" s="9"/>
      <c r="K13771" s="9"/>
    </row>
    <row r="13772" spans="1:11" x14ac:dyDescent="0.25">
      <c r="A13772" s="2"/>
      <c r="B13772" s="2"/>
      <c r="C13772" s="2"/>
      <c r="E13772" s="2"/>
      <c r="G13772" s="2"/>
      <c r="H13772" s="6"/>
      <c r="I13772" s="9"/>
      <c r="J13772" s="9"/>
      <c r="K13772" s="9"/>
    </row>
    <row r="13773" spans="1:11" x14ac:dyDescent="0.25">
      <c r="A13773" s="2"/>
      <c r="B13773" s="2"/>
      <c r="C13773" s="2"/>
      <c r="E13773" s="2"/>
      <c r="G13773" s="2"/>
      <c r="H13773" s="6"/>
      <c r="I13773" s="9"/>
      <c r="J13773" s="9"/>
      <c r="K13773" s="9"/>
    </row>
    <row r="13774" spans="1:11" x14ac:dyDescent="0.25">
      <c r="A13774" s="2"/>
      <c r="B13774" s="2"/>
      <c r="C13774" s="2"/>
      <c r="E13774" s="2"/>
      <c r="G13774" s="2"/>
      <c r="H13774" s="6"/>
      <c r="I13774" s="9"/>
      <c r="J13774" s="9"/>
      <c r="K13774" s="9"/>
    </row>
    <row r="13775" spans="1:11" x14ac:dyDescent="0.25">
      <c r="A13775" s="2"/>
      <c r="B13775" s="2"/>
      <c r="C13775" s="2"/>
      <c r="E13775" s="2"/>
      <c r="G13775" s="2"/>
      <c r="H13775" s="6"/>
      <c r="I13775" s="9"/>
      <c r="J13775" s="9"/>
      <c r="K13775" s="9"/>
    </row>
    <row r="13776" spans="1:11" x14ac:dyDescent="0.25">
      <c r="A13776" s="2"/>
      <c r="B13776" s="2"/>
      <c r="C13776" s="2"/>
      <c r="E13776" s="2"/>
      <c r="G13776" s="2"/>
      <c r="H13776" s="6"/>
      <c r="I13776" s="9"/>
      <c r="J13776" s="9"/>
      <c r="K13776" s="9"/>
    </row>
    <row r="13777" spans="1:11" x14ac:dyDescent="0.25">
      <c r="A13777" s="2"/>
      <c r="B13777" s="2"/>
      <c r="C13777" s="2"/>
      <c r="E13777" s="2"/>
      <c r="G13777" s="2"/>
      <c r="H13777" s="6"/>
      <c r="I13777" s="9"/>
      <c r="J13777" s="9"/>
      <c r="K13777" s="9"/>
    </row>
    <row r="13778" spans="1:11" x14ac:dyDescent="0.25">
      <c r="A13778" s="2"/>
      <c r="B13778" s="2"/>
      <c r="C13778" s="2"/>
      <c r="E13778" s="2"/>
      <c r="G13778" s="2"/>
      <c r="H13778" s="6"/>
      <c r="I13778" s="9"/>
      <c r="J13778" s="9"/>
      <c r="K13778" s="9"/>
    </row>
    <row r="13779" spans="1:11" x14ac:dyDescent="0.25">
      <c r="A13779" s="2"/>
      <c r="B13779" s="2"/>
      <c r="C13779" s="2"/>
      <c r="E13779" s="2"/>
      <c r="G13779" s="2"/>
      <c r="H13779" s="6"/>
      <c r="I13779" s="9"/>
      <c r="J13779" s="9"/>
      <c r="K13779" s="9"/>
    </row>
    <row r="13780" spans="1:11" x14ac:dyDescent="0.25">
      <c r="A13780" s="2"/>
      <c r="B13780" s="2"/>
      <c r="C13780" s="2"/>
      <c r="E13780" s="2"/>
      <c r="G13780" s="2"/>
      <c r="H13780" s="6"/>
      <c r="I13780" s="9"/>
      <c r="J13780" s="9"/>
      <c r="K13780" s="9"/>
    </row>
    <row r="13781" spans="1:11" x14ac:dyDescent="0.25">
      <c r="A13781" s="2"/>
      <c r="B13781" s="2"/>
      <c r="C13781" s="2"/>
      <c r="E13781" s="2"/>
      <c r="G13781" s="2"/>
      <c r="H13781" s="6"/>
      <c r="I13781" s="9"/>
      <c r="J13781" s="9"/>
      <c r="K13781" s="9"/>
    </row>
    <row r="13782" spans="1:11" x14ac:dyDescent="0.25">
      <c r="A13782" s="2"/>
      <c r="B13782" s="2"/>
      <c r="C13782" s="2"/>
      <c r="E13782" s="2"/>
      <c r="G13782" s="2"/>
      <c r="H13782" s="6"/>
      <c r="I13782" s="9"/>
      <c r="J13782" s="9"/>
      <c r="K13782" s="9"/>
    </row>
    <row r="13783" spans="1:11" x14ac:dyDescent="0.25">
      <c r="A13783" s="2"/>
      <c r="B13783" s="2"/>
      <c r="C13783" s="2"/>
      <c r="E13783" s="2"/>
      <c r="G13783" s="2"/>
      <c r="H13783" s="6"/>
      <c r="I13783" s="9"/>
      <c r="J13783" s="9"/>
      <c r="K13783" s="9"/>
    </row>
    <row r="13784" spans="1:11" x14ac:dyDescent="0.25">
      <c r="A13784" s="2"/>
      <c r="B13784" s="2"/>
      <c r="C13784" s="2"/>
      <c r="E13784" s="2"/>
      <c r="G13784" s="2"/>
      <c r="H13784" s="6"/>
      <c r="I13784" s="9"/>
      <c r="J13784" s="9"/>
      <c r="K13784" s="9"/>
    </row>
    <row r="13785" spans="1:11" x14ac:dyDescent="0.25">
      <c r="A13785" s="2"/>
      <c r="B13785" s="2"/>
      <c r="C13785" s="2"/>
      <c r="E13785" s="2"/>
      <c r="G13785" s="2"/>
      <c r="H13785" s="6"/>
      <c r="I13785" s="9"/>
      <c r="J13785" s="9"/>
      <c r="K13785" s="9"/>
    </row>
    <row r="13786" spans="1:11" x14ac:dyDescent="0.25">
      <c r="A13786" s="2"/>
      <c r="B13786" s="2"/>
      <c r="C13786" s="2"/>
      <c r="E13786" s="2"/>
      <c r="G13786" s="2"/>
      <c r="H13786" s="6"/>
      <c r="I13786" s="9"/>
      <c r="J13786" s="9"/>
      <c r="K13786" s="9"/>
    </row>
    <row r="13787" spans="1:11" x14ac:dyDescent="0.25">
      <c r="A13787" s="2"/>
      <c r="B13787" s="2"/>
      <c r="C13787" s="2"/>
      <c r="E13787" s="2"/>
      <c r="G13787" s="2"/>
      <c r="H13787" s="6"/>
      <c r="I13787" s="9"/>
      <c r="J13787" s="9"/>
      <c r="K13787" s="9"/>
    </row>
    <row r="13788" spans="1:11" x14ac:dyDescent="0.25">
      <c r="A13788" s="2"/>
      <c r="B13788" s="2"/>
      <c r="C13788" s="2"/>
      <c r="E13788" s="2"/>
      <c r="G13788" s="2"/>
      <c r="H13788" s="6"/>
      <c r="I13788" s="9"/>
      <c r="J13788" s="9"/>
      <c r="K13788" s="9"/>
    </row>
    <row r="13789" spans="1:11" x14ac:dyDescent="0.25">
      <c r="A13789" s="2"/>
      <c r="B13789" s="2"/>
      <c r="C13789" s="2"/>
      <c r="E13789" s="2"/>
      <c r="G13789" s="2"/>
      <c r="H13789" s="6"/>
      <c r="I13789" s="9"/>
      <c r="J13789" s="9"/>
      <c r="K13789" s="9"/>
    </row>
    <row r="13790" spans="1:11" x14ac:dyDescent="0.25">
      <c r="A13790" s="2"/>
      <c r="B13790" s="2"/>
      <c r="C13790" s="2"/>
      <c r="E13790" s="2"/>
      <c r="G13790" s="2"/>
      <c r="H13790" s="6"/>
      <c r="I13790" s="9"/>
      <c r="J13790" s="9"/>
      <c r="K13790" s="9"/>
    </row>
    <row r="13791" spans="1:11" x14ac:dyDescent="0.25">
      <c r="A13791" s="2"/>
      <c r="B13791" s="2"/>
      <c r="C13791" s="2"/>
      <c r="E13791" s="2"/>
      <c r="G13791" s="2"/>
      <c r="H13791" s="6"/>
      <c r="I13791" s="9"/>
      <c r="J13791" s="9"/>
      <c r="K13791" s="9"/>
    </row>
    <row r="13792" spans="1:11" x14ac:dyDescent="0.25">
      <c r="A13792" s="2"/>
      <c r="B13792" s="2"/>
      <c r="C13792" s="2"/>
      <c r="E13792" s="2"/>
      <c r="G13792" s="2"/>
      <c r="H13792" s="6"/>
      <c r="I13792" s="9"/>
      <c r="J13792" s="9"/>
      <c r="K13792" s="9"/>
    </row>
    <row r="13793" spans="1:11" x14ac:dyDescent="0.25">
      <c r="A13793" s="2"/>
      <c r="B13793" s="2"/>
      <c r="C13793" s="2"/>
      <c r="E13793" s="2"/>
      <c r="G13793" s="2"/>
      <c r="H13793" s="6"/>
      <c r="I13793" s="9"/>
      <c r="J13793" s="9"/>
      <c r="K13793" s="9"/>
    </row>
    <row r="13794" spans="1:11" x14ac:dyDescent="0.25">
      <c r="A13794" s="2"/>
      <c r="B13794" s="2"/>
      <c r="C13794" s="2"/>
      <c r="E13794" s="2"/>
      <c r="G13794" s="2"/>
      <c r="H13794" s="6"/>
      <c r="I13794" s="9"/>
      <c r="J13794" s="9"/>
      <c r="K13794" s="9"/>
    </row>
    <row r="13795" spans="1:11" x14ac:dyDescent="0.25">
      <c r="A13795" s="2"/>
      <c r="B13795" s="2"/>
      <c r="C13795" s="2"/>
      <c r="E13795" s="2"/>
      <c r="G13795" s="2"/>
      <c r="H13795" s="6"/>
      <c r="I13795" s="9"/>
      <c r="J13795" s="9"/>
      <c r="K13795" s="9"/>
    </row>
    <row r="13796" spans="1:11" x14ac:dyDescent="0.25">
      <c r="A13796" s="2"/>
      <c r="B13796" s="2"/>
      <c r="C13796" s="2"/>
      <c r="E13796" s="2"/>
      <c r="G13796" s="2"/>
      <c r="H13796" s="6"/>
      <c r="I13796" s="9"/>
      <c r="J13796" s="9"/>
      <c r="K13796" s="9"/>
    </row>
    <row r="13797" spans="1:11" x14ac:dyDescent="0.25">
      <c r="A13797" s="2"/>
      <c r="B13797" s="2"/>
      <c r="C13797" s="2"/>
      <c r="E13797" s="2"/>
      <c r="G13797" s="2"/>
      <c r="H13797" s="6"/>
      <c r="I13797" s="9"/>
      <c r="J13797" s="9"/>
      <c r="K13797" s="9"/>
    </row>
    <row r="13798" spans="1:11" x14ac:dyDescent="0.25">
      <c r="A13798" s="2"/>
      <c r="B13798" s="2"/>
      <c r="C13798" s="2"/>
      <c r="E13798" s="2"/>
      <c r="G13798" s="2"/>
      <c r="H13798" s="6"/>
      <c r="I13798" s="9"/>
      <c r="J13798" s="9"/>
      <c r="K13798" s="9"/>
    </row>
    <row r="13799" spans="1:11" x14ac:dyDescent="0.25">
      <c r="A13799" s="2"/>
      <c r="B13799" s="2"/>
      <c r="C13799" s="2"/>
      <c r="E13799" s="2"/>
      <c r="G13799" s="2"/>
      <c r="H13799" s="6"/>
      <c r="I13799" s="9"/>
      <c r="J13799" s="9"/>
      <c r="K13799" s="9"/>
    </row>
    <row r="13800" spans="1:11" x14ac:dyDescent="0.25">
      <c r="A13800" s="2"/>
      <c r="B13800" s="2"/>
      <c r="C13800" s="2"/>
      <c r="E13800" s="2"/>
      <c r="G13800" s="2"/>
      <c r="H13800" s="6"/>
      <c r="I13800" s="9"/>
      <c r="J13800" s="9"/>
      <c r="K13800" s="9"/>
    </row>
    <row r="13801" spans="1:11" x14ac:dyDescent="0.25">
      <c r="A13801" s="2"/>
      <c r="B13801" s="2"/>
      <c r="C13801" s="2"/>
      <c r="E13801" s="2"/>
      <c r="G13801" s="2"/>
      <c r="H13801" s="6"/>
      <c r="I13801" s="9"/>
      <c r="J13801" s="9"/>
      <c r="K13801" s="9"/>
    </row>
    <row r="13802" spans="1:11" x14ac:dyDescent="0.25">
      <c r="A13802" s="2"/>
      <c r="B13802" s="2"/>
      <c r="C13802" s="2"/>
      <c r="E13802" s="2"/>
      <c r="G13802" s="2"/>
      <c r="H13802" s="6"/>
      <c r="I13802" s="9"/>
      <c r="J13802" s="9"/>
      <c r="K13802" s="9"/>
    </row>
    <row r="13803" spans="1:11" x14ac:dyDescent="0.25">
      <c r="A13803" s="2"/>
      <c r="B13803" s="2"/>
      <c r="C13803" s="2"/>
      <c r="E13803" s="2"/>
      <c r="G13803" s="2"/>
      <c r="H13803" s="6"/>
      <c r="I13803" s="9"/>
      <c r="J13803" s="9"/>
      <c r="K13803" s="9"/>
    </row>
    <row r="13804" spans="1:11" x14ac:dyDescent="0.25">
      <c r="A13804" s="2"/>
      <c r="B13804" s="2"/>
      <c r="C13804" s="2"/>
      <c r="E13804" s="2"/>
      <c r="G13804" s="2"/>
      <c r="H13804" s="6"/>
      <c r="I13804" s="9"/>
      <c r="J13804" s="9"/>
      <c r="K13804" s="9"/>
    </row>
    <row r="13805" spans="1:11" x14ac:dyDescent="0.25">
      <c r="A13805" s="2"/>
      <c r="B13805" s="2"/>
      <c r="C13805" s="2"/>
      <c r="E13805" s="2"/>
      <c r="G13805" s="2"/>
      <c r="H13805" s="6"/>
      <c r="I13805" s="9"/>
      <c r="J13805" s="9"/>
      <c r="K13805" s="9"/>
    </row>
    <row r="13806" spans="1:11" x14ac:dyDescent="0.25">
      <c r="A13806" s="2"/>
      <c r="B13806" s="2"/>
      <c r="C13806" s="2"/>
      <c r="E13806" s="2"/>
      <c r="G13806" s="2"/>
      <c r="H13806" s="6"/>
      <c r="I13806" s="9"/>
      <c r="J13806" s="9"/>
      <c r="K13806" s="9"/>
    </row>
    <row r="13807" spans="1:11" x14ac:dyDescent="0.25">
      <c r="A13807" s="2"/>
      <c r="B13807" s="2"/>
      <c r="C13807" s="2"/>
      <c r="E13807" s="2"/>
      <c r="G13807" s="2"/>
      <c r="H13807" s="6"/>
      <c r="I13807" s="9"/>
      <c r="J13807" s="9"/>
      <c r="K13807" s="9"/>
    </row>
    <row r="13808" spans="1:11" x14ac:dyDescent="0.25">
      <c r="A13808" s="2"/>
      <c r="B13808" s="2"/>
      <c r="C13808" s="2"/>
      <c r="E13808" s="2"/>
      <c r="G13808" s="2"/>
      <c r="H13808" s="6"/>
      <c r="I13808" s="9"/>
      <c r="J13808" s="9"/>
      <c r="K13808" s="9"/>
    </row>
    <row r="13809" spans="1:11" x14ac:dyDescent="0.25">
      <c r="A13809" s="2"/>
      <c r="B13809" s="2"/>
      <c r="C13809" s="2"/>
      <c r="E13809" s="2"/>
      <c r="G13809" s="2"/>
      <c r="H13809" s="6"/>
      <c r="I13809" s="9"/>
      <c r="J13809" s="9"/>
      <c r="K13809" s="9"/>
    </row>
    <row r="13810" spans="1:11" x14ac:dyDescent="0.25">
      <c r="A13810" s="2"/>
      <c r="B13810" s="2"/>
      <c r="C13810" s="2"/>
      <c r="E13810" s="2"/>
      <c r="G13810" s="2"/>
      <c r="H13810" s="6"/>
      <c r="I13810" s="9"/>
      <c r="J13810" s="9"/>
      <c r="K13810" s="9"/>
    </row>
    <row r="13811" spans="1:11" x14ac:dyDescent="0.25">
      <c r="A13811" s="2"/>
      <c r="B13811" s="2"/>
      <c r="C13811" s="2"/>
      <c r="E13811" s="2"/>
      <c r="G13811" s="2"/>
      <c r="H13811" s="6"/>
      <c r="I13811" s="9"/>
      <c r="J13811" s="9"/>
      <c r="K13811" s="9"/>
    </row>
    <row r="13812" spans="1:11" x14ac:dyDescent="0.25">
      <c r="A13812" s="2"/>
      <c r="B13812" s="2"/>
      <c r="C13812" s="2"/>
      <c r="E13812" s="2"/>
      <c r="G13812" s="2"/>
      <c r="H13812" s="6"/>
      <c r="I13812" s="9"/>
      <c r="J13812" s="9"/>
      <c r="K13812" s="9"/>
    </row>
    <row r="13813" spans="1:11" x14ac:dyDescent="0.25">
      <c r="A13813" s="2"/>
      <c r="B13813" s="2"/>
      <c r="C13813" s="2"/>
      <c r="E13813" s="2"/>
      <c r="G13813" s="2"/>
      <c r="H13813" s="6"/>
      <c r="I13813" s="9"/>
      <c r="J13813" s="9"/>
      <c r="K13813" s="9"/>
    </row>
    <row r="13814" spans="1:11" x14ac:dyDescent="0.25">
      <c r="A13814" s="2"/>
      <c r="B13814" s="2"/>
      <c r="C13814" s="2"/>
      <c r="E13814" s="2"/>
      <c r="G13814" s="2"/>
      <c r="H13814" s="6"/>
      <c r="I13814" s="9"/>
      <c r="J13814" s="9"/>
      <c r="K13814" s="9"/>
    </row>
    <row r="13815" spans="1:11" x14ac:dyDescent="0.25">
      <c r="A13815" s="2"/>
      <c r="B13815" s="2"/>
      <c r="C13815" s="2"/>
      <c r="E13815" s="2"/>
      <c r="G13815" s="2"/>
      <c r="H13815" s="6"/>
      <c r="I13815" s="9"/>
      <c r="J13815" s="9"/>
      <c r="K13815" s="9"/>
    </row>
    <row r="13816" spans="1:11" x14ac:dyDescent="0.25">
      <c r="A13816" s="2"/>
      <c r="B13816" s="2"/>
      <c r="C13816" s="2"/>
      <c r="E13816" s="2"/>
      <c r="G13816" s="2"/>
      <c r="H13816" s="6"/>
      <c r="I13816" s="9"/>
      <c r="J13816" s="9"/>
      <c r="K13816" s="9"/>
    </row>
    <row r="13817" spans="1:11" x14ac:dyDescent="0.25">
      <c r="A13817" s="2"/>
      <c r="B13817" s="2"/>
      <c r="C13817" s="2"/>
      <c r="E13817" s="2"/>
      <c r="G13817" s="2"/>
      <c r="H13817" s="6"/>
      <c r="I13817" s="9"/>
      <c r="J13817" s="9"/>
      <c r="K13817" s="9"/>
    </row>
    <row r="13818" spans="1:11" x14ac:dyDescent="0.25">
      <c r="A13818" s="2"/>
      <c r="B13818" s="2"/>
      <c r="C13818" s="2"/>
      <c r="E13818" s="2"/>
      <c r="G13818" s="2"/>
      <c r="H13818" s="6"/>
      <c r="I13818" s="9"/>
      <c r="J13818" s="9"/>
      <c r="K13818" s="9"/>
    </row>
    <row r="13819" spans="1:11" x14ac:dyDescent="0.25">
      <c r="A13819" s="2"/>
      <c r="B13819" s="2"/>
      <c r="C13819" s="2"/>
      <c r="E13819" s="2"/>
      <c r="G13819" s="2"/>
      <c r="H13819" s="6"/>
      <c r="I13819" s="9"/>
      <c r="J13819" s="9"/>
      <c r="K13819" s="9"/>
    </row>
    <row r="13820" spans="1:11" x14ac:dyDescent="0.25">
      <c r="A13820" s="2"/>
      <c r="B13820" s="2"/>
      <c r="C13820" s="2"/>
      <c r="E13820" s="2"/>
      <c r="G13820" s="2"/>
      <c r="H13820" s="6"/>
      <c r="I13820" s="9"/>
      <c r="J13820" s="9"/>
      <c r="K13820" s="9"/>
    </row>
    <row r="13821" spans="1:11" x14ac:dyDescent="0.25">
      <c r="A13821" s="2"/>
      <c r="B13821" s="2"/>
      <c r="C13821" s="2"/>
      <c r="E13821" s="2"/>
      <c r="G13821" s="2"/>
      <c r="H13821" s="6"/>
      <c r="I13821" s="9"/>
      <c r="J13821" s="9"/>
      <c r="K13821" s="9"/>
    </row>
    <row r="13822" spans="1:11" x14ac:dyDescent="0.25">
      <c r="A13822" s="2"/>
      <c r="B13822" s="2"/>
      <c r="C13822" s="2"/>
      <c r="E13822" s="2"/>
      <c r="G13822" s="2"/>
      <c r="H13822" s="6"/>
      <c r="I13822" s="9"/>
      <c r="J13822" s="9"/>
      <c r="K13822" s="9"/>
    </row>
    <row r="13823" spans="1:11" x14ac:dyDescent="0.25">
      <c r="A13823" s="2"/>
      <c r="B13823" s="2"/>
      <c r="C13823" s="2"/>
      <c r="E13823" s="2"/>
      <c r="G13823" s="2"/>
      <c r="H13823" s="6"/>
      <c r="I13823" s="9"/>
      <c r="J13823" s="9"/>
      <c r="K13823" s="9"/>
    </row>
    <row r="13824" spans="1:11" x14ac:dyDescent="0.25">
      <c r="A13824" s="2"/>
      <c r="B13824" s="2"/>
      <c r="C13824" s="2"/>
      <c r="E13824" s="2"/>
      <c r="G13824" s="2"/>
      <c r="H13824" s="6"/>
      <c r="I13824" s="9"/>
      <c r="J13824" s="9"/>
      <c r="K13824" s="9"/>
    </row>
    <row r="13825" spans="1:11" x14ac:dyDescent="0.25">
      <c r="A13825" s="2"/>
      <c r="B13825" s="2"/>
      <c r="C13825" s="2"/>
      <c r="E13825" s="2"/>
      <c r="G13825" s="2"/>
      <c r="H13825" s="6"/>
      <c r="I13825" s="9"/>
      <c r="J13825" s="9"/>
      <c r="K13825" s="9"/>
    </row>
    <row r="13826" spans="1:11" x14ac:dyDescent="0.25">
      <c r="A13826" s="2"/>
      <c r="B13826" s="2"/>
      <c r="C13826" s="2"/>
      <c r="E13826" s="2"/>
      <c r="G13826" s="2"/>
      <c r="H13826" s="6"/>
      <c r="I13826" s="9"/>
      <c r="J13826" s="9"/>
      <c r="K13826" s="9"/>
    </row>
    <row r="13827" spans="1:11" x14ac:dyDescent="0.25">
      <c r="A13827" s="2"/>
      <c r="B13827" s="2"/>
      <c r="C13827" s="2"/>
      <c r="E13827" s="2"/>
      <c r="G13827" s="2"/>
      <c r="H13827" s="6"/>
      <c r="I13827" s="9"/>
      <c r="J13827" s="9"/>
      <c r="K13827" s="9"/>
    </row>
    <row r="13828" spans="1:11" x14ac:dyDescent="0.25">
      <c r="A13828" s="2"/>
      <c r="B13828" s="2"/>
      <c r="C13828" s="2"/>
      <c r="E13828" s="2"/>
      <c r="G13828" s="2"/>
      <c r="H13828" s="6"/>
      <c r="I13828" s="9"/>
      <c r="J13828" s="9"/>
      <c r="K13828" s="9"/>
    </row>
    <row r="13829" spans="1:11" x14ac:dyDescent="0.25">
      <c r="A13829" s="2"/>
      <c r="B13829" s="2"/>
      <c r="C13829" s="2"/>
      <c r="E13829" s="2"/>
      <c r="G13829" s="2"/>
      <c r="H13829" s="6"/>
      <c r="I13829" s="9"/>
      <c r="J13829" s="9"/>
      <c r="K13829" s="9"/>
    </row>
    <row r="13830" spans="1:11" x14ac:dyDescent="0.25">
      <c r="A13830" s="2"/>
      <c r="B13830" s="2"/>
      <c r="C13830" s="2"/>
      <c r="E13830" s="2"/>
      <c r="G13830" s="2"/>
      <c r="H13830" s="6"/>
      <c r="I13830" s="9"/>
      <c r="J13830" s="9"/>
      <c r="K13830" s="9"/>
    </row>
    <row r="13831" spans="1:11" x14ac:dyDescent="0.25">
      <c r="A13831" s="2"/>
      <c r="B13831" s="2"/>
      <c r="C13831" s="2"/>
      <c r="E13831" s="2"/>
      <c r="G13831" s="2"/>
      <c r="H13831" s="6"/>
      <c r="I13831" s="9"/>
      <c r="J13831" s="9"/>
      <c r="K13831" s="9"/>
    </row>
    <row r="13832" spans="1:11" x14ac:dyDescent="0.25">
      <c r="A13832" s="2"/>
      <c r="B13832" s="2"/>
      <c r="C13832" s="2"/>
      <c r="E13832" s="2"/>
      <c r="G13832" s="2"/>
      <c r="H13832" s="6"/>
      <c r="I13832" s="9"/>
      <c r="J13832" s="9"/>
      <c r="K13832" s="9"/>
    </row>
    <row r="13833" spans="1:11" x14ac:dyDescent="0.25">
      <c r="A13833" s="2"/>
      <c r="B13833" s="2"/>
      <c r="C13833" s="2"/>
      <c r="E13833" s="2"/>
      <c r="G13833" s="2"/>
      <c r="H13833" s="6"/>
      <c r="I13833" s="9"/>
      <c r="J13833" s="9"/>
      <c r="K13833" s="9"/>
    </row>
    <row r="13834" spans="1:11" x14ac:dyDescent="0.25">
      <c r="A13834" s="2"/>
      <c r="B13834" s="2"/>
      <c r="C13834" s="2"/>
      <c r="E13834" s="2"/>
      <c r="G13834" s="2"/>
      <c r="H13834" s="6"/>
      <c r="I13834" s="9"/>
      <c r="J13834" s="9"/>
      <c r="K13834" s="9"/>
    </row>
    <row r="13835" spans="1:11" x14ac:dyDescent="0.25">
      <c r="A13835" s="2"/>
      <c r="B13835" s="2"/>
      <c r="C13835" s="2"/>
      <c r="E13835" s="2"/>
      <c r="G13835" s="2"/>
      <c r="H13835" s="6"/>
      <c r="I13835" s="9"/>
      <c r="J13835" s="9"/>
      <c r="K13835" s="9"/>
    </row>
    <row r="13836" spans="1:11" x14ac:dyDescent="0.25">
      <c r="A13836" s="2"/>
      <c r="B13836" s="2"/>
      <c r="C13836" s="2"/>
      <c r="E13836" s="2"/>
      <c r="G13836" s="2"/>
      <c r="H13836" s="6"/>
      <c r="I13836" s="9"/>
      <c r="J13836" s="9"/>
      <c r="K13836" s="9"/>
    </row>
    <row r="13837" spans="1:11" x14ac:dyDescent="0.25">
      <c r="A13837" s="2"/>
      <c r="B13837" s="2"/>
      <c r="C13837" s="2"/>
      <c r="E13837" s="2"/>
      <c r="G13837" s="2"/>
      <c r="H13837" s="6"/>
      <c r="I13837" s="9"/>
      <c r="J13837" s="9"/>
      <c r="K13837" s="9"/>
    </row>
    <row r="13838" spans="1:11" x14ac:dyDescent="0.25">
      <c r="A13838" s="2"/>
      <c r="B13838" s="2"/>
      <c r="C13838" s="2"/>
      <c r="E13838" s="2"/>
      <c r="G13838" s="2"/>
      <c r="H13838" s="6"/>
      <c r="I13838" s="9"/>
      <c r="J13838" s="9"/>
      <c r="K13838" s="9"/>
    </row>
    <row r="13839" spans="1:11" x14ac:dyDescent="0.25">
      <c r="A13839" s="2"/>
      <c r="B13839" s="2"/>
      <c r="C13839" s="2"/>
      <c r="E13839" s="2"/>
      <c r="G13839" s="2"/>
      <c r="H13839" s="6"/>
      <c r="I13839" s="9"/>
      <c r="J13839" s="9"/>
      <c r="K13839" s="9"/>
    </row>
    <row r="13840" spans="1:11" x14ac:dyDescent="0.25">
      <c r="A13840" s="2"/>
      <c r="B13840" s="2"/>
      <c r="C13840" s="2"/>
      <c r="E13840" s="2"/>
      <c r="G13840" s="2"/>
      <c r="H13840" s="6"/>
      <c r="I13840" s="9"/>
      <c r="J13840" s="9"/>
      <c r="K13840" s="9"/>
    </row>
    <row r="13841" spans="1:11" x14ac:dyDescent="0.25">
      <c r="A13841" s="2"/>
      <c r="B13841" s="2"/>
      <c r="C13841" s="2"/>
      <c r="E13841" s="2"/>
      <c r="G13841" s="2"/>
      <c r="H13841" s="6"/>
      <c r="I13841" s="9"/>
      <c r="J13841" s="9"/>
      <c r="K13841" s="9"/>
    </row>
    <row r="13842" spans="1:11" x14ac:dyDescent="0.25">
      <c r="A13842" s="2"/>
      <c r="B13842" s="2"/>
      <c r="C13842" s="2"/>
      <c r="E13842" s="2"/>
      <c r="G13842" s="2"/>
      <c r="H13842" s="6"/>
      <c r="I13842" s="9"/>
      <c r="J13842" s="9"/>
      <c r="K13842" s="9"/>
    </row>
    <row r="13843" spans="1:11" x14ac:dyDescent="0.25">
      <c r="A13843" s="2"/>
      <c r="B13843" s="2"/>
      <c r="C13843" s="2"/>
      <c r="E13843" s="2"/>
      <c r="G13843" s="2"/>
      <c r="H13843" s="6"/>
      <c r="I13843" s="9"/>
      <c r="J13843" s="9"/>
      <c r="K13843" s="9"/>
    </row>
    <row r="13844" spans="1:11" x14ac:dyDescent="0.25">
      <c r="A13844" s="2"/>
      <c r="B13844" s="2"/>
      <c r="C13844" s="2"/>
      <c r="E13844" s="2"/>
      <c r="G13844" s="2"/>
      <c r="H13844" s="6"/>
      <c r="I13844" s="9"/>
      <c r="J13844" s="9"/>
      <c r="K13844" s="9"/>
    </row>
    <row r="13845" spans="1:11" x14ac:dyDescent="0.25">
      <c r="A13845" s="2"/>
      <c r="B13845" s="2"/>
      <c r="C13845" s="2"/>
      <c r="E13845" s="2"/>
      <c r="G13845" s="2"/>
      <c r="H13845" s="6"/>
      <c r="I13845" s="9"/>
      <c r="J13845" s="9"/>
      <c r="K13845" s="9"/>
    </row>
    <row r="13846" spans="1:11" x14ac:dyDescent="0.25">
      <c r="A13846" s="2"/>
      <c r="B13846" s="2"/>
      <c r="C13846" s="2"/>
      <c r="E13846" s="2"/>
      <c r="G13846" s="2"/>
      <c r="H13846" s="6"/>
      <c r="I13846" s="9"/>
      <c r="J13846" s="9"/>
      <c r="K13846" s="9"/>
    </row>
    <row r="13847" spans="1:11" x14ac:dyDescent="0.25">
      <c r="A13847" s="2"/>
      <c r="B13847" s="2"/>
      <c r="C13847" s="2"/>
      <c r="E13847" s="2"/>
      <c r="G13847" s="2"/>
      <c r="H13847" s="6"/>
      <c r="I13847" s="9"/>
      <c r="J13847" s="9"/>
      <c r="K13847" s="9"/>
    </row>
    <row r="13848" spans="1:11" x14ac:dyDescent="0.25">
      <c r="A13848" s="2"/>
      <c r="B13848" s="2"/>
      <c r="C13848" s="2"/>
      <c r="E13848" s="2"/>
      <c r="G13848" s="2"/>
      <c r="H13848" s="6"/>
      <c r="I13848" s="9"/>
      <c r="J13848" s="9"/>
      <c r="K13848" s="9"/>
    </row>
    <row r="13849" spans="1:11" x14ac:dyDescent="0.25">
      <c r="A13849" s="2"/>
      <c r="B13849" s="2"/>
      <c r="C13849" s="2"/>
      <c r="E13849" s="2"/>
      <c r="G13849" s="2"/>
      <c r="H13849" s="6"/>
      <c r="I13849" s="9"/>
      <c r="J13849" s="9"/>
      <c r="K13849" s="9"/>
    </row>
    <row r="13850" spans="1:11" x14ac:dyDescent="0.25">
      <c r="A13850" s="2"/>
      <c r="B13850" s="2"/>
      <c r="C13850" s="2"/>
      <c r="E13850" s="2"/>
      <c r="G13850" s="2"/>
      <c r="H13850" s="6"/>
      <c r="I13850" s="9"/>
      <c r="J13850" s="9"/>
      <c r="K13850" s="9"/>
    </row>
    <row r="13851" spans="1:11" x14ac:dyDescent="0.25">
      <c r="A13851" s="2"/>
      <c r="B13851" s="2"/>
      <c r="C13851" s="2"/>
      <c r="E13851" s="2"/>
      <c r="G13851" s="2"/>
      <c r="H13851" s="6"/>
      <c r="I13851" s="9"/>
      <c r="J13851" s="9"/>
      <c r="K13851" s="9"/>
    </row>
    <row r="13852" spans="1:11" x14ac:dyDescent="0.25">
      <c r="A13852" s="2"/>
      <c r="B13852" s="2"/>
      <c r="C13852" s="2"/>
      <c r="E13852" s="2"/>
      <c r="G13852" s="2"/>
      <c r="H13852" s="6"/>
      <c r="I13852" s="9"/>
      <c r="J13852" s="9"/>
      <c r="K13852" s="9"/>
    </row>
    <row r="13853" spans="1:11" x14ac:dyDescent="0.25">
      <c r="A13853" s="2"/>
      <c r="B13853" s="2"/>
      <c r="C13853" s="2"/>
      <c r="E13853" s="2"/>
      <c r="G13853" s="2"/>
      <c r="H13853" s="6"/>
      <c r="I13853" s="9"/>
      <c r="J13853" s="9"/>
      <c r="K13853" s="9"/>
    </row>
    <row r="13854" spans="1:11" x14ac:dyDescent="0.25">
      <c r="A13854" s="2"/>
      <c r="B13854" s="2"/>
      <c r="C13854" s="2"/>
      <c r="E13854" s="2"/>
      <c r="G13854" s="2"/>
      <c r="H13854" s="6"/>
      <c r="I13854" s="9"/>
      <c r="J13854" s="9"/>
      <c r="K13854" s="9"/>
    </row>
    <row r="13855" spans="1:11" x14ac:dyDescent="0.25">
      <c r="A13855" s="2"/>
      <c r="B13855" s="2"/>
      <c r="C13855" s="2"/>
      <c r="E13855" s="2"/>
      <c r="G13855" s="2"/>
      <c r="H13855" s="6"/>
      <c r="I13855" s="9"/>
      <c r="J13855" s="9"/>
      <c r="K13855" s="9"/>
    </row>
    <row r="13856" spans="1:11" x14ac:dyDescent="0.25">
      <c r="A13856" s="2"/>
      <c r="B13856" s="2"/>
      <c r="C13856" s="2"/>
      <c r="E13856" s="2"/>
      <c r="G13856" s="2"/>
      <c r="H13856" s="6"/>
      <c r="I13856" s="9"/>
      <c r="J13856" s="9"/>
      <c r="K13856" s="9"/>
    </row>
    <row r="13857" spans="1:11" x14ac:dyDescent="0.25">
      <c r="A13857" s="2"/>
      <c r="B13857" s="2"/>
      <c r="C13857" s="2"/>
      <c r="E13857" s="2"/>
      <c r="G13857" s="2"/>
      <c r="H13857" s="6"/>
      <c r="I13857" s="9"/>
      <c r="J13857" s="9"/>
      <c r="K13857" s="9"/>
    </row>
    <row r="13858" spans="1:11" x14ac:dyDescent="0.25">
      <c r="A13858" s="2"/>
      <c r="B13858" s="2"/>
      <c r="C13858" s="2"/>
      <c r="E13858" s="2"/>
      <c r="G13858" s="2"/>
      <c r="H13858" s="6"/>
      <c r="I13858" s="9"/>
      <c r="J13858" s="9"/>
      <c r="K13858" s="9"/>
    </row>
    <row r="13859" spans="1:11" x14ac:dyDescent="0.25">
      <c r="A13859" s="2"/>
      <c r="B13859" s="2"/>
      <c r="C13859" s="2"/>
      <c r="E13859" s="2"/>
      <c r="G13859" s="2"/>
      <c r="H13859" s="6"/>
      <c r="I13859" s="9"/>
      <c r="J13859" s="9"/>
      <c r="K13859" s="9"/>
    </row>
    <row r="13860" spans="1:11" x14ac:dyDescent="0.25">
      <c r="A13860" s="2"/>
      <c r="B13860" s="2"/>
      <c r="C13860" s="2"/>
      <c r="E13860" s="2"/>
      <c r="G13860" s="2"/>
      <c r="H13860" s="6"/>
      <c r="I13860" s="9"/>
      <c r="J13860" s="9"/>
      <c r="K13860" s="9"/>
    </row>
    <row r="13861" spans="1:11" x14ac:dyDescent="0.25">
      <c r="A13861" s="2"/>
      <c r="B13861" s="2"/>
      <c r="C13861" s="2"/>
      <c r="E13861" s="2"/>
      <c r="G13861" s="2"/>
      <c r="H13861" s="6"/>
      <c r="I13861" s="9"/>
      <c r="J13861" s="9"/>
      <c r="K13861" s="9"/>
    </row>
    <row r="13862" spans="1:11" x14ac:dyDescent="0.25">
      <c r="A13862" s="2"/>
      <c r="B13862" s="2"/>
      <c r="C13862" s="2"/>
      <c r="E13862" s="2"/>
      <c r="G13862" s="2"/>
      <c r="H13862" s="6"/>
      <c r="I13862" s="9"/>
      <c r="J13862" s="9"/>
      <c r="K13862" s="9"/>
    </row>
    <row r="13863" spans="1:11" x14ac:dyDescent="0.25">
      <c r="A13863" s="2"/>
      <c r="B13863" s="2"/>
      <c r="C13863" s="2"/>
      <c r="E13863" s="2"/>
      <c r="G13863" s="2"/>
      <c r="H13863" s="6"/>
      <c r="I13863" s="9"/>
      <c r="J13863" s="9"/>
      <c r="K13863" s="9"/>
    </row>
    <row r="13864" spans="1:11" x14ac:dyDescent="0.25">
      <c r="A13864" s="2"/>
      <c r="B13864" s="2"/>
      <c r="C13864" s="2"/>
      <c r="E13864" s="2"/>
      <c r="G13864" s="2"/>
      <c r="H13864" s="6"/>
      <c r="I13864" s="9"/>
      <c r="J13864" s="9"/>
      <c r="K13864" s="9"/>
    </row>
    <row r="13865" spans="1:11" x14ac:dyDescent="0.25">
      <c r="A13865" s="2"/>
      <c r="B13865" s="2"/>
      <c r="C13865" s="2"/>
      <c r="E13865" s="2"/>
      <c r="G13865" s="2"/>
      <c r="H13865" s="6"/>
      <c r="I13865" s="9"/>
      <c r="J13865" s="9"/>
      <c r="K13865" s="9"/>
    </row>
    <row r="13866" spans="1:11" x14ac:dyDescent="0.25">
      <c r="A13866" s="2"/>
      <c r="B13866" s="2"/>
      <c r="C13866" s="2"/>
      <c r="E13866" s="2"/>
      <c r="G13866" s="2"/>
      <c r="H13866" s="6"/>
      <c r="I13866" s="9"/>
      <c r="J13866" s="9"/>
      <c r="K13866" s="9"/>
    </row>
    <row r="13867" spans="1:11" x14ac:dyDescent="0.25">
      <c r="A13867" s="2"/>
      <c r="B13867" s="2"/>
      <c r="C13867" s="2"/>
      <c r="E13867" s="2"/>
      <c r="G13867" s="2"/>
      <c r="H13867" s="6"/>
      <c r="I13867" s="9"/>
      <c r="J13867" s="9"/>
      <c r="K13867" s="9"/>
    </row>
    <row r="13868" spans="1:11" x14ac:dyDescent="0.25">
      <c r="A13868" s="2"/>
      <c r="B13868" s="2"/>
      <c r="C13868" s="2"/>
      <c r="E13868" s="2"/>
      <c r="G13868" s="2"/>
      <c r="H13868" s="6"/>
      <c r="I13868" s="9"/>
      <c r="J13868" s="9"/>
      <c r="K13868" s="9"/>
    </row>
    <row r="13869" spans="1:11" x14ac:dyDescent="0.25">
      <c r="A13869" s="2"/>
      <c r="B13869" s="2"/>
      <c r="C13869" s="2"/>
      <c r="E13869" s="2"/>
      <c r="G13869" s="2"/>
      <c r="H13869" s="6"/>
      <c r="I13869" s="9"/>
      <c r="J13869" s="9"/>
      <c r="K13869" s="9"/>
    </row>
    <row r="13870" spans="1:11" x14ac:dyDescent="0.25">
      <c r="A13870" s="2"/>
      <c r="B13870" s="2"/>
      <c r="C13870" s="2"/>
      <c r="E13870" s="2"/>
      <c r="G13870" s="2"/>
      <c r="H13870" s="6"/>
      <c r="I13870" s="9"/>
      <c r="J13870" s="9"/>
      <c r="K13870" s="9"/>
    </row>
    <row r="13871" spans="1:11" x14ac:dyDescent="0.25">
      <c r="A13871" s="2"/>
      <c r="B13871" s="2"/>
      <c r="C13871" s="2"/>
      <c r="E13871" s="2"/>
      <c r="G13871" s="2"/>
      <c r="H13871" s="6"/>
      <c r="I13871" s="9"/>
      <c r="J13871" s="9"/>
      <c r="K13871" s="9"/>
    </row>
    <row r="13872" spans="1:11" x14ac:dyDescent="0.25">
      <c r="A13872" s="2"/>
      <c r="B13872" s="2"/>
      <c r="C13872" s="2"/>
      <c r="E13872" s="2"/>
      <c r="G13872" s="2"/>
      <c r="H13872" s="6"/>
      <c r="I13872" s="9"/>
      <c r="J13872" s="9"/>
      <c r="K13872" s="9"/>
    </row>
    <row r="13873" spans="1:11" x14ac:dyDescent="0.25">
      <c r="A13873" s="2"/>
      <c r="B13873" s="2"/>
      <c r="C13873" s="2"/>
      <c r="E13873" s="2"/>
      <c r="G13873" s="2"/>
      <c r="H13873" s="6"/>
      <c r="I13873" s="9"/>
      <c r="J13873" s="9"/>
      <c r="K13873" s="9"/>
    </row>
    <row r="13874" spans="1:11" x14ac:dyDescent="0.25">
      <c r="A13874" s="2"/>
      <c r="B13874" s="2"/>
      <c r="C13874" s="2"/>
      <c r="E13874" s="2"/>
      <c r="G13874" s="2"/>
      <c r="H13874" s="6"/>
      <c r="I13874" s="9"/>
      <c r="J13874" s="9"/>
      <c r="K13874" s="9"/>
    </row>
    <row r="13875" spans="1:11" x14ac:dyDescent="0.25">
      <c r="A13875" s="2"/>
      <c r="B13875" s="2"/>
      <c r="C13875" s="2"/>
      <c r="E13875" s="2"/>
      <c r="G13875" s="2"/>
      <c r="H13875" s="6"/>
      <c r="I13875" s="9"/>
      <c r="J13875" s="9"/>
      <c r="K13875" s="9"/>
    </row>
    <row r="13876" spans="1:11" x14ac:dyDescent="0.25">
      <c r="A13876" s="2"/>
      <c r="B13876" s="2"/>
      <c r="C13876" s="2"/>
      <c r="E13876" s="2"/>
      <c r="G13876" s="2"/>
      <c r="H13876" s="6"/>
      <c r="I13876" s="9"/>
      <c r="J13876" s="9"/>
      <c r="K13876" s="9"/>
    </row>
    <row r="13877" spans="1:11" x14ac:dyDescent="0.25">
      <c r="A13877" s="2"/>
      <c r="B13877" s="2"/>
      <c r="C13877" s="2"/>
      <c r="E13877" s="2"/>
      <c r="G13877" s="2"/>
      <c r="H13877" s="6"/>
      <c r="I13877" s="9"/>
      <c r="J13877" s="9"/>
      <c r="K13877" s="9"/>
    </row>
    <row r="13878" spans="1:11" x14ac:dyDescent="0.25">
      <c r="A13878" s="2"/>
      <c r="B13878" s="2"/>
      <c r="C13878" s="2"/>
      <c r="E13878" s="2"/>
      <c r="G13878" s="2"/>
      <c r="H13878" s="6"/>
      <c r="I13878" s="9"/>
      <c r="J13878" s="9"/>
      <c r="K13878" s="9"/>
    </row>
    <row r="13879" spans="1:11" x14ac:dyDescent="0.25">
      <c r="A13879" s="2"/>
      <c r="B13879" s="2"/>
      <c r="C13879" s="2"/>
      <c r="E13879" s="2"/>
      <c r="G13879" s="2"/>
      <c r="H13879" s="6"/>
      <c r="I13879" s="9"/>
      <c r="J13879" s="9"/>
      <c r="K13879" s="9"/>
    </row>
    <row r="13880" spans="1:11" x14ac:dyDescent="0.25">
      <c r="A13880" s="2"/>
      <c r="B13880" s="2"/>
      <c r="C13880" s="2"/>
      <c r="E13880" s="2"/>
      <c r="G13880" s="2"/>
      <c r="H13880" s="6"/>
      <c r="I13880" s="9"/>
      <c r="J13880" s="9"/>
      <c r="K13880" s="9"/>
    </row>
    <row r="13881" spans="1:11" x14ac:dyDescent="0.25">
      <c r="A13881" s="2"/>
      <c r="B13881" s="2"/>
      <c r="C13881" s="2"/>
      <c r="E13881" s="2"/>
      <c r="G13881" s="2"/>
      <c r="H13881" s="6"/>
      <c r="I13881" s="9"/>
      <c r="J13881" s="9"/>
      <c r="K13881" s="9"/>
    </row>
    <row r="13882" spans="1:11" x14ac:dyDescent="0.25">
      <c r="A13882" s="2"/>
      <c r="B13882" s="2"/>
      <c r="C13882" s="2"/>
      <c r="E13882" s="2"/>
      <c r="G13882" s="2"/>
      <c r="H13882" s="6"/>
      <c r="I13882" s="9"/>
      <c r="J13882" s="9"/>
      <c r="K13882" s="9"/>
    </row>
    <row r="13883" spans="1:11" x14ac:dyDescent="0.25">
      <c r="A13883" s="2"/>
      <c r="B13883" s="2"/>
      <c r="C13883" s="2"/>
      <c r="E13883" s="2"/>
      <c r="G13883" s="2"/>
      <c r="H13883" s="6"/>
      <c r="I13883" s="9"/>
      <c r="J13883" s="9"/>
      <c r="K13883" s="9"/>
    </row>
    <row r="13884" spans="1:11" x14ac:dyDescent="0.25">
      <c r="A13884" s="2"/>
      <c r="B13884" s="2"/>
      <c r="C13884" s="2"/>
      <c r="E13884" s="2"/>
      <c r="G13884" s="2"/>
      <c r="H13884" s="6"/>
      <c r="I13884" s="9"/>
      <c r="J13884" s="9"/>
      <c r="K13884" s="9"/>
    </row>
    <row r="13885" spans="1:11" x14ac:dyDescent="0.25">
      <c r="A13885" s="2"/>
      <c r="B13885" s="2"/>
      <c r="C13885" s="2"/>
      <c r="E13885" s="2"/>
      <c r="G13885" s="2"/>
      <c r="H13885" s="6"/>
      <c r="I13885" s="9"/>
      <c r="J13885" s="9"/>
      <c r="K13885" s="9"/>
    </row>
    <row r="13886" spans="1:11" x14ac:dyDescent="0.25">
      <c r="A13886" s="2"/>
      <c r="B13886" s="2"/>
      <c r="C13886" s="2"/>
      <c r="E13886" s="2"/>
      <c r="G13886" s="2"/>
      <c r="H13886" s="6"/>
      <c r="I13886" s="9"/>
      <c r="J13886" s="9"/>
      <c r="K13886" s="9"/>
    </row>
    <row r="13887" spans="1:11" x14ac:dyDescent="0.25">
      <c r="A13887" s="2"/>
      <c r="B13887" s="2"/>
      <c r="C13887" s="2"/>
      <c r="E13887" s="2"/>
      <c r="G13887" s="2"/>
      <c r="H13887" s="6"/>
      <c r="I13887" s="9"/>
      <c r="J13887" s="9"/>
      <c r="K13887" s="9"/>
    </row>
    <row r="13888" spans="1:11" x14ac:dyDescent="0.25">
      <c r="A13888" s="2"/>
      <c r="B13888" s="2"/>
      <c r="C13888" s="2"/>
      <c r="E13888" s="2"/>
      <c r="G13888" s="2"/>
      <c r="H13888" s="6"/>
      <c r="I13888" s="9"/>
      <c r="J13888" s="9"/>
      <c r="K13888" s="9"/>
    </row>
    <row r="13889" spans="1:11" x14ac:dyDescent="0.25">
      <c r="A13889" s="2"/>
      <c r="B13889" s="2"/>
      <c r="C13889" s="2"/>
      <c r="E13889" s="2"/>
      <c r="G13889" s="2"/>
      <c r="H13889" s="6"/>
      <c r="I13889" s="9"/>
      <c r="J13889" s="9"/>
      <c r="K13889" s="9"/>
    </row>
    <row r="13890" spans="1:11" x14ac:dyDescent="0.25">
      <c r="A13890" s="2"/>
      <c r="B13890" s="2"/>
      <c r="C13890" s="2"/>
      <c r="E13890" s="2"/>
      <c r="G13890" s="2"/>
      <c r="H13890" s="6"/>
      <c r="I13890" s="9"/>
      <c r="J13890" s="9"/>
      <c r="K13890" s="9"/>
    </row>
    <row r="13891" spans="1:11" x14ac:dyDescent="0.25">
      <c r="A13891" s="2"/>
      <c r="B13891" s="2"/>
      <c r="C13891" s="2"/>
      <c r="E13891" s="2"/>
      <c r="G13891" s="2"/>
      <c r="H13891" s="6"/>
      <c r="I13891" s="9"/>
      <c r="J13891" s="9"/>
      <c r="K13891" s="9"/>
    </row>
    <row r="13892" spans="1:11" x14ac:dyDescent="0.25">
      <c r="A13892" s="2"/>
      <c r="B13892" s="2"/>
      <c r="C13892" s="2"/>
      <c r="E13892" s="2"/>
      <c r="G13892" s="2"/>
      <c r="H13892" s="6"/>
      <c r="I13892" s="9"/>
      <c r="J13892" s="9"/>
      <c r="K13892" s="9"/>
    </row>
    <row r="13893" spans="1:11" x14ac:dyDescent="0.25">
      <c r="A13893" s="2"/>
      <c r="B13893" s="2"/>
      <c r="C13893" s="2"/>
      <c r="E13893" s="2"/>
      <c r="G13893" s="2"/>
      <c r="H13893" s="6"/>
      <c r="I13893" s="9"/>
      <c r="J13893" s="9"/>
      <c r="K13893" s="9"/>
    </row>
    <row r="13894" spans="1:11" x14ac:dyDescent="0.25">
      <c r="A13894" s="2"/>
      <c r="B13894" s="2"/>
      <c r="C13894" s="2"/>
      <c r="E13894" s="2"/>
      <c r="G13894" s="2"/>
      <c r="H13894" s="6"/>
      <c r="I13894" s="9"/>
      <c r="J13894" s="9"/>
      <c r="K13894" s="9"/>
    </row>
    <row r="13895" spans="1:11" x14ac:dyDescent="0.25">
      <c r="A13895" s="2"/>
      <c r="B13895" s="2"/>
      <c r="C13895" s="2"/>
      <c r="E13895" s="2"/>
      <c r="G13895" s="2"/>
      <c r="H13895" s="6"/>
      <c r="I13895" s="9"/>
      <c r="J13895" s="9"/>
      <c r="K13895" s="9"/>
    </row>
    <row r="13896" spans="1:11" x14ac:dyDescent="0.25">
      <c r="A13896" s="2"/>
      <c r="B13896" s="2"/>
      <c r="C13896" s="2"/>
      <c r="E13896" s="2"/>
      <c r="G13896" s="2"/>
      <c r="H13896" s="6"/>
      <c r="I13896" s="9"/>
      <c r="J13896" s="9"/>
      <c r="K13896" s="9"/>
    </row>
    <row r="13897" spans="1:11" x14ac:dyDescent="0.25">
      <c r="A13897" s="2"/>
      <c r="B13897" s="2"/>
      <c r="C13897" s="2"/>
      <c r="E13897" s="2"/>
      <c r="G13897" s="2"/>
      <c r="H13897" s="6"/>
      <c r="I13897" s="9"/>
      <c r="J13897" s="9"/>
      <c r="K13897" s="9"/>
    </row>
    <row r="13898" spans="1:11" x14ac:dyDescent="0.25">
      <c r="A13898" s="2"/>
      <c r="B13898" s="2"/>
      <c r="C13898" s="2"/>
      <c r="E13898" s="2"/>
      <c r="G13898" s="2"/>
      <c r="H13898" s="6"/>
      <c r="I13898" s="9"/>
      <c r="J13898" s="9"/>
      <c r="K13898" s="9"/>
    </row>
    <row r="13899" spans="1:11" x14ac:dyDescent="0.25">
      <c r="A13899" s="2"/>
      <c r="B13899" s="2"/>
      <c r="C13899" s="2"/>
      <c r="E13899" s="2"/>
      <c r="G13899" s="2"/>
      <c r="H13899" s="6"/>
      <c r="I13899" s="9"/>
      <c r="J13899" s="9"/>
      <c r="K13899" s="9"/>
    </row>
    <row r="13900" spans="1:11" x14ac:dyDescent="0.25">
      <c r="A13900" s="2"/>
      <c r="B13900" s="2"/>
      <c r="C13900" s="2"/>
      <c r="E13900" s="2"/>
      <c r="G13900" s="2"/>
      <c r="H13900" s="6"/>
      <c r="I13900" s="9"/>
      <c r="J13900" s="9"/>
      <c r="K13900" s="9"/>
    </row>
    <row r="13901" spans="1:11" x14ac:dyDescent="0.25">
      <c r="A13901" s="2"/>
      <c r="B13901" s="2"/>
      <c r="C13901" s="2"/>
      <c r="E13901" s="2"/>
      <c r="G13901" s="2"/>
      <c r="H13901" s="6"/>
      <c r="I13901" s="9"/>
      <c r="J13901" s="9"/>
      <c r="K13901" s="9"/>
    </row>
    <row r="13902" spans="1:11" x14ac:dyDescent="0.25">
      <c r="A13902" s="2"/>
      <c r="B13902" s="2"/>
      <c r="C13902" s="2"/>
      <c r="E13902" s="2"/>
      <c r="G13902" s="2"/>
      <c r="H13902" s="6"/>
      <c r="I13902" s="9"/>
      <c r="J13902" s="9"/>
      <c r="K13902" s="9"/>
    </row>
    <row r="13903" spans="1:11" x14ac:dyDescent="0.25">
      <c r="A13903" s="2"/>
      <c r="B13903" s="2"/>
      <c r="C13903" s="2"/>
      <c r="E13903" s="2"/>
      <c r="G13903" s="2"/>
      <c r="H13903" s="6"/>
      <c r="I13903" s="9"/>
      <c r="J13903" s="9"/>
      <c r="K13903" s="9"/>
    </row>
    <row r="13904" spans="1:11" x14ac:dyDescent="0.25">
      <c r="A13904" s="2"/>
      <c r="B13904" s="2"/>
      <c r="C13904" s="2"/>
      <c r="E13904" s="2"/>
      <c r="G13904" s="2"/>
      <c r="H13904" s="6"/>
      <c r="I13904" s="9"/>
      <c r="J13904" s="9"/>
      <c r="K13904" s="9"/>
    </row>
    <row r="13905" spans="1:11" x14ac:dyDescent="0.25">
      <c r="A13905" s="2"/>
      <c r="B13905" s="2"/>
      <c r="C13905" s="2"/>
      <c r="E13905" s="2"/>
      <c r="G13905" s="2"/>
      <c r="H13905" s="6"/>
      <c r="I13905" s="9"/>
      <c r="J13905" s="9"/>
      <c r="K13905" s="9"/>
    </row>
    <row r="13906" spans="1:11" x14ac:dyDescent="0.25">
      <c r="A13906" s="2"/>
      <c r="B13906" s="2"/>
      <c r="C13906" s="2"/>
      <c r="E13906" s="2"/>
      <c r="G13906" s="2"/>
      <c r="H13906" s="6"/>
      <c r="I13906" s="9"/>
      <c r="J13906" s="9"/>
      <c r="K13906" s="9"/>
    </row>
    <row r="13907" spans="1:11" x14ac:dyDescent="0.25">
      <c r="A13907" s="2"/>
      <c r="B13907" s="2"/>
      <c r="C13907" s="2"/>
      <c r="E13907" s="2"/>
      <c r="G13907" s="2"/>
      <c r="H13907" s="6"/>
      <c r="I13907" s="9"/>
      <c r="J13907" s="9"/>
      <c r="K13907" s="9"/>
    </row>
    <row r="13908" spans="1:11" x14ac:dyDescent="0.25">
      <c r="A13908" s="2"/>
      <c r="B13908" s="2"/>
      <c r="C13908" s="2"/>
      <c r="E13908" s="2"/>
      <c r="G13908" s="2"/>
      <c r="H13908" s="6"/>
      <c r="I13908" s="9"/>
      <c r="J13908" s="9"/>
      <c r="K13908" s="9"/>
    </row>
    <row r="13909" spans="1:11" x14ac:dyDescent="0.25">
      <c r="A13909" s="2"/>
      <c r="B13909" s="2"/>
      <c r="C13909" s="2"/>
      <c r="E13909" s="2"/>
      <c r="G13909" s="2"/>
      <c r="H13909" s="6"/>
      <c r="I13909" s="9"/>
      <c r="J13909" s="9"/>
      <c r="K13909" s="9"/>
    </row>
    <row r="13910" spans="1:11" x14ac:dyDescent="0.25">
      <c r="A13910" s="2"/>
      <c r="B13910" s="2"/>
      <c r="C13910" s="2"/>
      <c r="E13910" s="2"/>
      <c r="G13910" s="2"/>
      <c r="H13910" s="6"/>
      <c r="I13910" s="9"/>
      <c r="J13910" s="9"/>
      <c r="K13910" s="9"/>
    </row>
    <row r="13911" spans="1:11" x14ac:dyDescent="0.25">
      <c r="A13911" s="2"/>
      <c r="B13911" s="2"/>
      <c r="C13911" s="2"/>
      <c r="E13911" s="2"/>
      <c r="G13911" s="2"/>
      <c r="H13911" s="6"/>
      <c r="I13911" s="9"/>
      <c r="J13911" s="9"/>
      <c r="K13911" s="9"/>
    </row>
    <row r="13912" spans="1:11" x14ac:dyDescent="0.25">
      <c r="A13912" s="2"/>
      <c r="B13912" s="2"/>
      <c r="C13912" s="2"/>
      <c r="E13912" s="2"/>
      <c r="G13912" s="2"/>
      <c r="H13912" s="6"/>
      <c r="I13912" s="9"/>
      <c r="J13912" s="9"/>
      <c r="K13912" s="9"/>
    </row>
    <row r="13913" spans="1:11" x14ac:dyDescent="0.25">
      <c r="A13913" s="2"/>
      <c r="B13913" s="2"/>
      <c r="C13913" s="2"/>
      <c r="E13913" s="2"/>
      <c r="G13913" s="2"/>
      <c r="H13913" s="6"/>
      <c r="I13913" s="9"/>
      <c r="J13913" s="9"/>
      <c r="K13913" s="9"/>
    </row>
    <row r="13914" spans="1:11" x14ac:dyDescent="0.25">
      <c r="A13914" s="2"/>
      <c r="B13914" s="2"/>
      <c r="C13914" s="2"/>
      <c r="E13914" s="2"/>
      <c r="G13914" s="2"/>
      <c r="H13914" s="6"/>
      <c r="I13914" s="9"/>
      <c r="J13914" s="9"/>
      <c r="K13914" s="9"/>
    </row>
    <row r="13915" spans="1:11" x14ac:dyDescent="0.25">
      <c r="A13915" s="2"/>
      <c r="B13915" s="2"/>
      <c r="C13915" s="2"/>
      <c r="E13915" s="2"/>
      <c r="G13915" s="2"/>
      <c r="H13915" s="6"/>
      <c r="I13915" s="9"/>
      <c r="J13915" s="9"/>
      <c r="K13915" s="9"/>
    </row>
    <row r="13916" spans="1:11" x14ac:dyDescent="0.25">
      <c r="A13916" s="2"/>
      <c r="B13916" s="2"/>
      <c r="C13916" s="2"/>
      <c r="E13916" s="2"/>
      <c r="G13916" s="2"/>
      <c r="H13916" s="6"/>
      <c r="I13916" s="9"/>
      <c r="J13916" s="9"/>
      <c r="K13916" s="9"/>
    </row>
    <row r="13917" spans="1:11" x14ac:dyDescent="0.25">
      <c r="A13917" s="2"/>
      <c r="B13917" s="2"/>
      <c r="C13917" s="2"/>
      <c r="E13917" s="2"/>
      <c r="G13917" s="2"/>
      <c r="H13917" s="6"/>
      <c r="I13917" s="9"/>
      <c r="J13917" s="9"/>
      <c r="K13917" s="9"/>
    </row>
    <row r="13918" spans="1:11" x14ac:dyDescent="0.25">
      <c r="A13918" s="2"/>
      <c r="B13918" s="2"/>
      <c r="C13918" s="2"/>
      <c r="E13918" s="2"/>
      <c r="G13918" s="2"/>
      <c r="H13918" s="6"/>
      <c r="I13918" s="9"/>
      <c r="J13918" s="9"/>
      <c r="K13918" s="9"/>
    </row>
    <row r="13919" spans="1:11" x14ac:dyDescent="0.25">
      <c r="A13919" s="2"/>
      <c r="B13919" s="2"/>
      <c r="C13919" s="2"/>
      <c r="E13919" s="2"/>
      <c r="G13919" s="2"/>
      <c r="H13919" s="6"/>
      <c r="I13919" s="9"/>
      <c r="J13919" s="9"/>
      <c r="K13919" s="9"/>
    </row>
    <row r="13920" spans="1:11" x14ac:dyDescent="0.25">
      <c r="A13920" s="2"/>
      <c r="B13920" s="2"/>
      <c r="C13920" s="2"/>
      <c r="E13920" s="2"/>
      <c r="G13920" s="2"/>
      <c r="H13920" s="6"/>
      <c r="I13920" s="9"/>
      <c r="J13920" s="9"/>
      <c r="K13920" s="9"/>
    </row>
    <row r="13921" spans="1:11" x14ac:dyDescent="0.25">
      <c r="A13921" s="2"/>
      <c r="B13921" s="2"/>
      <c r="C13921" s="2"/>
      <c r="E13921" s="2"/>
      <c r="G13921" s="2"/>
      <c r="H13921" s="6"/>
      <c r="I13921" s="9"/>
      <c r="J13921" s="9"/>
      <c r="K13921" s="9"/>
    </row>
    <row r="13922" spans="1:11" x14ac:dyDescent="0.25">
      <c r="A13922" s="2"/>
      <c r="B13922" s="2"/>
      <c r="C13922" s="2"/>
      <c r="E13922" s="2"/>
      <c r="G13922" s="2"/>
      <c r="H13922" s="6"/>
      <c r="I13922" s="9"/>
      <c r="J13922" s="9"/>
      <c r="K13922" s="9"/>
    </row>
    <row r="13923" spans="1:11" x14ac:dyDescent="0.25">
      <c r="A13923" s="2"/>
      <c r="B13923" s="2"/>
      <c r="C13923" s="2"/>
      <c r="E13923" s="2"/>
      <c r="G13923" s="2"/>
      <c r="H13923" s="6"/>
      <c r="I13923" s="9"/>
      <c r="J13923" s="9"/>
      <c r="K13923" s="9"/>
    </row>
    <row r="13924" spans="1:11" x14ac:dyDescent="0.25">
      <c r="A13924" s="2"/>
      <c r="B13924" s="2"/>
      <c r="C13924" s="2"/>
      <c r="E13924" s="2"/>
      <c r="G13924" s="2"/>
      <c r="H13924" s="6"/>
      <c r="I13924" s="9"/>
      <c r="J13924" s="9"/>
      <c r="K13924" s="9"/>
    </row>
    <row r="13925" spans="1:11" x14ac:dyDescent="0.25">
      <c r="A13925" s="2"/>
      <c r="B13925" s="2"/>
      <c r="C13925" s="2"/>
      <c r="E13925" s="2"/>
      <c r="G13925" s="2"/>
      <c r="H13925" s="6"/>
      <c r="I13925" s="9"/>
      <c r="J13925" s="9"/>
      <c r="K13925" s="9"/>
    </row>
    <row r="13926" spans="1:11" x14ac:dyDescent="0.25">
      <c r="A13926" s="2"/>
      <c r="B13926" s="2"/>
      <c r="C13926" s="2"/>
      <c r="E13926" s="2"/>
      <c r="G13926" s="2"/>
      <c r="H13926" s="6"/>
      <c r="I13926" s="9"/>
      <c r="J13926" s="9"/>
      <c r="K13926" s="9"/>
    </row>
    <row r="13927" spans="1:11" x14ac:dyDescent="0.25">
      <c r="A13927" s="2"/>
      <c r="B13927" s="2"/>
      <c r="C13927" s="2"/>
      <c r="E13927" s="2"/>
      <c r="G13927" s="2"/>
      <c r="H13927" s="6"/>
      <c r="I13927" s="9"/>
      <c r="J13927" s="9"/>
      <c r="K13927" s="9"/>
    </row>
    <row r="13928" spans="1:11" x14ac:dyDescent="0.25">
      <c r="A13928" s="2"/>
      <c r="B13928" s="2"/>
      <c r="C13928" s="2"/>
      <c r="E13928" s="2"/>
      <c r="G13928" s="2"/>
      <c r="H13928" s="6"/>
      <c r="I13928" s="9"/>
      <c r="J13928" s="9"/>
      <c r="K13928" s="9"/>
    </row>
    <row r="13929" spans="1:11" x14ac:dyDescent="0.25">
      <c r="A13929" s="2"/>
      <c r="B13929" s="2"/>
      <c r="C13929" s="2"/>
      <c r="E13929" s="2"/>
      <c r="G13929" s="2"/>
      <c r="H13929" s="6"/>
      <c r="I13929" s="9"/>
      <c r="J13929" s="9"/>
      <c r="K13929" s="9"/>
    </row>
    <row r="13930" spans="1:11" x14ac:dyDescent="0.25">
      <c r="A13930" s="2"/>
      <c r="B13930" s="2"/>
      <c r="C13930" s="2"/>
      <c r="E13930" s="2"/>
      <c r="G13930" s="2"/>
      <c r="H13930" s="6"/>
      <c r="I13930" s="9"/>
      <c r="J13930" s="9"/>
      <c r="K13930" s="9"/>
    </row>
    <row r="13931" spans="1:11" x14ac:dyDescent="0.25">
      <c r="A13931" s="2"/>
      <c r="B13931" s="2"/>
      <c r="C13931" s="2"/>
      <c r="E13931" s="2"/>
      <c r="G13931" s="2"/>
      <c r="H13931" s="6"/>
      <c r="I13931" s="9"/>
      <c r="J13931" s="9"/>
      <c r="K13931" s="9"/>
    </row>
    <row r="13932" spans="1:11" x14ac:dyDescent="0.25">
      <c r="A13932" s="2"/>
      <c r="B13932" s="2"/>
      <c r="C13932" s="2"/>
      <c r="E13932" s="2"/>
      <c r="G13932" s="2"/>
      <c r="H13932" s="6"/>
      <c r="I13932" s="9"/>
      <c r="J13932" s="9"/>
      <c r="K13932" s="9"/>
    </row>
    <row r="13933" spans="1:11" x14ac:dyDescent="0.25">
      <c r="A13933" s="2"/>
      <c r="B13933" s="2"/>
      <c r="C13933" s="2"/>
      <c r="E13933" s="2"/>
      <c r="G13933" s="2"/>
      <c r="H13933" s="6"/>
      <c r="I13933" s="9"/>
      <c r="J13933" s="9"/>
      <c r="K13933" s="9"/>
    </row>
    <row r="13934" spans="1:11" x14ac:dyDescent="0.25">
      <c r="A13934" s="2"/>
      <c r="B13934" s="2"/>
      <c r="C13934" s="2"/>
      <c r="E13934" s="2"/>
      <c r="G13934" s="2"/>
      <c r="H13934" s="6"/>
      <c r="I13934" s="9"/>
      <c r="J13934" s="9"/>
      <c r="K13934" s="9"/>
    </row>
    <row r="13935" spans="1:11" x14ac:dyDescent="0.25">
      <c r="A13935" s="2"/>
      <c r="B13935" s="2"/>
      <c r="C13935" s="2"/>
      <c r="E13935" s="2"/>
      <c r="G13935" s="2"/>
      <c r="H13935" s="6"/>
      <c r="I13935" s="9"/>
      <c r="J13935" s="9"/>
      <c r="K13935" s="9"/>
    </row>
    <row r="13936" spans="1:11" x14ac:dyDescent="0.25">
      <c r="A13936" s="2"/>
      <c r="B13936" s="2"/>
      <c r="C13936" s="2"/>
      <c r="E13936" s="2"/>
      <c r="G13936" s="2"/>
      <c r="H13936" s="6"/>
      <c r="I13936" s="9"/>
      <c r="J13936" s="9"/>
      <c r="K13936" s="9"/>
    </row>
    <row r="13937" spans="1:11" x14ac:dyDescent="0.25">
      <c r="A13937" s="2"/>
      <c r="B13937" s="2"/>
      <c r="C13937" s="2"/>
      <c r="E13937" s="2"/>
      <c r="G13937" s="2"/>
      <c r="H13937" s="6"/>
      <c r="I13937" s="9"/>
      <c r="J13937" s="9"/>
      <c r="K13937" s="9"/>
    </row>
    <row r="13938" spans="1:11" x14ac:dyDescent="0.25">
      <c r="A13938" s="2"/>
      <c r="B13938" s="2"/>
      <c r="C13938" s="2"/>
      <c r="E13938" s="2"/>
      <c r="G13938" s="2"/>
      <c r="H13938" s="6"/>
      <c r="I13938" s="9"/>
      <c r="J13938" s="9"/>
      <c r="K13938" s="9"/>
    </row>
    <row r="13939" spans="1:11" x14ac:dyDescent="0.25">
      <c r="A13939" s="2"/>
      <c r="B13939" s="2"/>
      <c r="C13939" s="2"/>
      <c r="E13939" s="2"/>
      <c r="G13939" s="2"/>
      <c r="H13939" s="6"/>
      <c r="I13939" s="9"/>
      <c r="J13939" s="9"/>
      <c r="K13939" s="9"/>
    </row>
    <row r="13940" spans="1:11" x14ac:dyDescent="0.25">
      <c r="A13940" s="2"/>
      <c r="B13940" s="2"/>
      <c r="C13940" s="2"/>
      <c r="E13940" s="2"/>
      <c r="G13940" s="2"/>
      <c r="H13940" s="6"/>
      <c r="I13940" s="9"/>
      <c r="J13940" s="9"/>
      <c r="K13940" s="9"/>
    </row>
    <row r="13941" spans="1:11" x14ac:dyDescent="0.25">
      <c r="A13941" s="2"/>
      <c r="B13941" s="2"/>
      <c r="C13941" s="2"/>
      <c r="E13941" s="2"/>
      <c r="G13941" s="2"/>
      <c r="H13941" s="6"/>
      <c r="I13941" s="9"/>
      <c r="J13941" s="9"/>
      <c r="K13941" s="9"/>
    </row>
    <row r="13942" spans="1:11" x14ac:dyDescent="0.25">
      <c r="A13942" s="2"/>
      <c r="B13942" s="2"/>
      <c r="C13942" s="2"/>
      <c r="E13942" s="2"/>
      <c r="G13942" s="2"/>
      <c r="H13942" s="6"/>
      <c r="I13942" s="9"/>
      <c r="J13942" s="9"/>
      <c r="K13942" s="9"/>
    </row>
    <row r="13943" spans="1:11" x14ac:dyDescent="0.25">
      <c r="A13943" s="2"/>
      <c r="B13943" s="2"/>
      <c r="C13943" s="2"/>
      <c r="E13943" s="2"/>
      <c r="G13943" s="2"/>
      <c r="H13943" s="6"/>
      <c r="I13943" s="9"/>
      <c r="J13943" s="9"/>
      <c r="K13943" s="9"/>
    </row>
    <row r="13944" spans="1:11" x14ac:dyDescent="0.25">
      <c r="A13944" s="2"/>
      <c r="B13944" s="2"/>
      <c r="C13944" s="2"/>
      <c r="E13944" s="2"/>
      <c r="G13944" s="2"/>
      <c r="H13944" s="6"/>
      <c r="I13944" s="9"/>
      <c r="J13944" s="9"/>
      <c r="K13944" s="9"/>
    </row>
    <row r="13945" spans="1:11" x14ac:dyDescent="0.25">
      <c r="A13945" s="2"/>
      <c r="B13945" s="2"/>
      <c r="C13945" s="2"/>
      <c r="E13945" s="2"/>
      <c r="G13945" s="2"/>
      <c r="H13945" s="6"/>
      <c r="I13945" s="9"/>
      <c r="J13945" s="9"/>
      <c r="K13945" s="9"/>
    </row>
    <row r="13946" spans="1:11" x14ac:dyDescent="0.25">
      <c r="A13946" s="2"/>
      <c r="B13946" s="2"/>
      <c r="C13946" s="2"/>
      <c r="E13946" s="2"/>
      <c r="G13946" s="2"/>
      <c r="H13946" s="6"/>
      <c r="I13946" s="9"/>
      <c r="J13946" s="9"/>
      <c r="K13946" s="9"/>
    </row>
    <row r="13947" spans="1:11" x14ac:dyDescent="0.25">
      <c r="A13947" s="2"/>
      <c r="B13947" s="2"/>
      <c r="C13947" s="2"/>
      <c r="E13947" s="2"/>
      <c r="G13947" s="2"/>
      <c r="H13947" s="6"/>
      <c r="I13947" s="9"/>
      <c r="J13947" s="9"/>
      <c r="K13947" s="9"/>
    </row>
    <row r="13948" spans="1:11" x14ac:dyDescent="0.25">
      <c r="A13948" s="2"/>
      <c r="B13948" s="2"/>
      <c r="C13948" s="2"/>
      <c r="E13948" s="2"/>
      <c r="G13948" s="2"/>
      <c r="H13948" s="6"/>
      <c r="I13948" s="9"/>
      <c r="J13948" s="9"/>
      <c r="K13948" s="9"/>
    </row>
    <row r="13949" spans="1:11" x14ac:dyDescent="0.25">
      <c r="A13949" s="2"/>
      <c r="B13949" s="2"/>
      <c r="C13949" s="2"/>
      <c r="E13949" s="2"/>
      <c r="G13949" s="2"/>
      <c r="H13949" s="6"/>
      <c r="I13949" s="9"/>
      <c r="J13949" s="9"/>
      <c r="K13949" s="9"/>
    </row>
    <row r="13950" spans="1:11" x14ac:dyDescent="0.25">
      <c r="A13950" s="2"/>
      <c r="B13950" s="2"/>
      <c r="C13950" s="2"/>
      <c r="E13950" s="2"/>
      <c r="G13950" s="2"/>
      <c r="H13950" s="6"/>
      <c r="I13950" s="9"/>
      <c r="J13950" s="9"/>
      <c r="K13950" s="9"/>
    </row>
    <row r="13951" spans="1:11" x14ac:dyDescent="0.25">
      <c r="A13951" s="2"/>
      <c r="B13951" s="2"/>
      <c r="C13951" s="2"/>
      <c r="E13951" s="2"/>
      <c r="G13951" s="2"/>
      <c r="H13951" s="6"/>
      <c r="I13951" s="9"/>
      <c r="J13951" s="9"/>
      <c r="K13951" s="9"/>
    </row>
    <row r="13952" spans="1:11" x14ac:dyDescent="0.25">
      <c r="A13952" s="2"/>
      <c r="B13952" s="2"/>
      <c r="C13952" s="2"/>
      <c r="E13952" s="2"/>
      <c r="G13952" s="2"/>
      <c r="H13952" s="6"/>
      <c r="I13952" s="9"/>
      <c r="J13952" s="9"/>
      <c r="K13952" s="9"/>
    </row>
    <row r="13953" spans="1:11" x14ac:dyDescent="0.25">
      <c r="A13953" s="2"/>
      <c r="B13953" s="2"/>
      <c r="C13953" s="2"/>
      <c r="E13953" s="2"/>
      <c r="G13953" s="2"/>
      <c r="H13953" s="6"/>
      <c r="I13953" s="9"/>
      <c r="J13953" s="9"/>
      <c r="K13953" s="9"/>
    </row>
    <row r="13954" spans="1:11" x14ac:dyDescent="0.25">
      <c r="A13954" s="2"/>
      <c r="B13954" s="2"/>
      <c r="C13954" s="2"/>
      <c r="E13954" s="2"/>
      <c r="G13954" s="2"/>
      <c r="H13954" s="6"/>
      <c r="I13954" s="9"/>
      <c r="J13954" s="9"/>
      <c r="K13954" s="9"/>
    </row>
    <row r="13955" spans="1:11" x14ac:dyDescent="0.25">
      <c r="A13955" s="2"/>
      <c r="B13955" s="2"/>
      <c r="C13955" s="2"/>
      <c r="E13955" s="2"/>
      <c r="G13955" s="2"/>
      <c r="H13955" s="6"/>
      <c r="I13955" s="9"/>
      <c r="J13955" s="9"/>
      <c r="K13955" s="9"/>
    </row>
    <row r="13956" spans="1:11" x14ac:dyDescent="0.25">
      <c r="A13956" s="2"/>
      <c r="B13956" s="2"/>
      <c r="C13956" s="2"/>
      <c r="E13956" s="2"/>
      <c r="G13956" s="2"/>
      <c r="H13956" s="6"/>
      <c r="I13956" s="9"/>
      <c r="J13956" s="9"/>
      <c r="K13956" s="9"/>
    </row>
    <row r="13957" spans="1:11" x14ac:dyDescent="0.25">
      <c r="A13957" s="2"/>
      <c r="B13957" s="2"/>
      <c r="C13957" s="2"/>
      <c r="E13957" s="2"/>
      <c r="G13957" s="2"/>
      <c r="H13957" s="6"/>
      <c r="I13957" s="9"/>
      <c r="J13957" s="9"/>
      <c r="K13957" s="9"/>
    </row>
    <row r="13958" spans="1:11" x14ac:dyDescent="0.25">
      <c r="A13958" s="2"/>
      <c r="B13958" s="2"/>
      <c r="C13958" s="2"/>
      <c r="E13958" s="2"/>
      <c r="G13958" s="2"/>
      <c r="H13958" s="6"/>
      <c r="I13958" s="9"/>
      <c r="J13958" s="9"/>
      <c r="K13958" s="9"/>
    </row>
    <row r="13959" spans="1:11" x14ac:dyDescent="0.25">
      <c r="A13959" s="2"/>
      <c r="B13959" s="2"/>
      <c r="C13959" s="2"/>
      <c r="E13959" s="2"/>
      <c r="G13959" s="2"/>
      <c r="H13959" s="6"/>
      <c r="I13959" s="9"/>
      <c r="J13959" s="9"/>
      <c r="K13959" s="9"/>
    </row>
    <row r="13960" spans="1:11" x14ac:dyDescent="0.25">
      <c r="A13960" s="2"/>
      <c r="B13960" s="2"/>
      <c r="C13960" s="2"/>
      <c r="E13960" s="2"/>
      <c r="G13960" s="2"/>
      <c r="H13960" s="6"/>
      <c r="I13960" s="9"/>
      <c r="J13960" s="9"/>
      <c r="K13960" s="9"/>
    </row>
    <row r="13961" spans="1:11" x14ac:dyDescent="0.25">
      <c r="A13961" s="2"/>
      <c r="B13961" s="2"/>
      <c r="C13961" s="2"/>
      <c r="E13961" s="2"/>
      <c r="G13961" s="2"/>
      <c r="H13961" s="6"/>
      <c r="I13961" s="9"/>
      <c r="J13961" s="9"/>
      <c r="K13961" s="9"/>
    </row>
    <row r="13962" spans="1:11" x14ac:dyDescent="0.25">
      <c r="A13962" s="2"/>
      <c r="B13962" s="2"/>
      <c r="C13962" s="2"/>
      <c r="E13962" s="2"/>
      <c r="G13962" s="2"/>
      <c r="H13962" s="6"/>
      <c r="I13962" s="9"/>
      <c r="J13962" s="9"/>
      <c r="K13962" s="9"/>
    </row>
    <row r="13963" spans="1:11" x14ac:dyDescent="0.25">
      <c r="A13963" s="2"/>
      <c r="B13963" s="2"/>
      <c r="C13963" s="2"/>
      <c r="E13963" s="2"/>
      <c r="G13963" s="2"/>
      <c r="H13963" s="6"/>
      <c r="I13963" s="9"/>
      <c r="J13963" s="9"/>
      <c r="K13963" s="9"/>
    </row>
    <row r="13964" spans="1:11" x14ac:dyDescent="0.25">
      <c r="A13964" s="2"/>
      <c r="B13964" s="2"/>
      <c r="C13964" s="2"/>
      <c r="E13964" s="2"/>
      <c r="G13964" s="2"/>
      <c r="H13964" s="6"/>
      <c r="I13964" s="9"/>
      <c r="J13964" s="9"/>
      <c r="K13964" s="9"/>
    </row>
    <row r="13965" spans="1:11" x14ac:dyDescent="0.25">
      <c r="A13965" s="2"/>
      <c r="B13965" s="2"/>
      <c r="C13965" s="2"/>
      <c r="E13965" s="2"/>
      <c r="G13965" s="2"/>
      <c r="H13965" s="6"/>
      <c r="I13965" s="9"/>
      <c r="J13965" s="9"/>
      <c r="K13965" s="9"/>
    </row>
    <row r="13966" spans="1:11" x14ac:dyDescent="0.25">
      <c r="A13966" s="2"/>
      <c r="B13966" s="2"/>
      <c r="C13966" s="2"/>
      <c r="E13966" s="2"/>
      <c r="G13966" s="2"/>
      <c r="H13966" s="6"/>
      <c r="I13966" s="9"/>
      <c r="J13966" s="9"/>
      <c r="K13966" s="9"/>
    </row>
    <row r="13967" spans="1:11" x14ac:dyDescent="0.25">
      <c r="A13967" s="2"/>
      <c r="B13967" s="2"/>
      <c r="C13967" s="2"/>
      <c r="E13967" s="2"/>
      <c r="G13967" s="2"/>
      <c r="H13967" s="6"/>
      <c r="I13967" s="9"/>
      <c r="J13967" s="9"/>
      <c r="K13967" s="9"/>
    </row>
    <row r="13968" spans="1:11" x14ac:dyDescent="0.25">
      <c r="A13968" s="2"/>
      <c r="B13968" s="2"/>
      <c r="C13968" s="2"/>
      <c r="E13968" s="2"/>
      <c r="G13968" s="2"/>
      <c r="H13968" s="6"/>
      <c r="I13968" s="9"/>
      <c r="J13968" s="9"/>
      <c r="K13968" s="9"/>
    </row>
    <row r="13969" spans="1:11" x14ac:dyDescent="0.25">
      <c r="A13969" s="2"/>
      <c r="B13969" s="2"/>
      <c r="C13969" s="2"/>
      <c r="E13969" s="2"/>
      <c r="G13969" s="2"/>
      <c r="H13969" s="6"/>
      <c r="I13969" s="9"/>
      <c r="J13969" s="9"/>
      <c r="K13969" s="9"/>
    </row>
    <row r="13970" spans="1:11" x14ac:dyDescent="0.25">
      <c r="A13970" s="2"/>
      <c r="B13970" s="2"/>
      <c r="C13970" s="2"/>
      <c r="E13970" s="2"/>
      <c r="G13970" s="2"/>
      <c r="H13970" s="6"/>
      <c r="I13970" s="9"/>
      <c r="J13970" s="9"/>
      <c r="K13970" s="9"/>
    </row>
    <row r="13971" spans="1:11" x14ac:dyDescent="0.25">
      <c r="A13971" s="2"/>
      <c r="B13971" s="2"/>
      <c r="C13971" s="2"/>
      <c r="E13971" s="2"/>
      <c r="G13971" s="2"/>
      <c r="H13971" s="6"/>
      <c r="I13971" s="9"/>
      <c r="J13971" s="9"/>
      <c r="K13971" s="9"/>
    </row>
    <row r="13972" spans="1:11" x14ac:dyDescent="0.25">
      <c r="A13972" s="2"/>
      <c r="B13972" s="2"/>
      <c r="C13972" s="2"/>
      <c r="E13972" s="2"/>
      <c r="G13972" s="2"/>
      <c r="H13972" s="6"/>
      <c r="I13972" s="9"/>
      <c r="J13972" s="9"/>
      <c r="K13972" s="9"/>
    </row>
    <row r="13973" spans="1:11" x14ac:dyDescent="0.25">
      <c r="A13973" s="2"/>
      <c r="B13973" s="2"/>
      <c r="C13973" s="2"/>
      <c r="E13973" s="2"/>
      <c r="G13973" s="2"/>
      <c r="H13973" s="6"/>
      <c r="I13973" s="9"/>
      <c r="J13973" s="9"/>
      <c r="K13973" s="9"/>
    </row>
    <row r="13974" spans="1:11" x14ac:dyDescent="0.25">
      <c r="A13974" s="2"/>
      <c r="B13974" s="2"/>
      <c r="C13974" s="2"/>
      <c r="E13974" s="2"/>
      <c r="G13974" s="2"/>
      <c r="H13974" s="6"/>
      <c r="I13974" s="9"/>
      <c r="J13974" s="9"/>
      <c r="K13974" s="9"/>
    </row>
    <row r="13975" spans="1:11" x14ac:dyDescent="0.25">
      <c r="A13975" s="2"/>
      <c r="B13975" s="2"/>
      <c r="C13975" s="2"/>
      <c r="E13975" s="2"/>
      <c r="G13975" s="2"/>
      <c r="H13975" s="6"/>
      <c r="I13975" s="9"/>
      <c r="J13975" s="9"/>
      <c r="K13975" s="9"/>
    </row>
    <row r="13976" spans="1:11" x14ac:dyDescent="0.25">
      <c r="A13976" s="2"/>
      <c r="B13976" s="2"/>
      <c r="C13976" s="2"/>
      <c r="E13976" s="2"/>
      <c r="G13976" s="2"/>
      <c r="H13976" s="6"/>
      <c r="I13976" s="9"/>
      <c r="J13976" s="9"/>
      <c r="K13976" s="9"/>
    </row>
    <row r="13977" spans="1:11" x14ac:dyDescent="0.25">
      <c r="A13977" s="2"/>
      <c r="B13977" s="2"/>
      <c r="C13977" s="2"/>
      <c r="E13977" s="2"/>
      <c r="G13977" s="2"/>
      <c r="H13977" s="6"/>
      <c r="I13977" s="9"/>
      <c r="J13977" s="9"/>
      <c r="K13977" s="9"/>
    </row>
    <row r="13978" spans="1:11" x14ac:dyDescent="0.25">
      <c r="A13978" s="2"/>
      <c r="B13978" s="2"/>
      <c r="C13978" s="2"/>
      <c r="E13978" s="2"/>
      <c r="G13978" s="2"/>
      <c r="H13978" s="6"/>
      <c r="I13978" s="9"/>
      <c r="J13978" s="9"/>
      <c r="K13978" s="9"/>
    </row>
    <row r="13979" spans="1:11" x14ac:dyDescent="0.25">
      <c r="A13979" s="2"/>
      <c r="B13979" s="2"/>
      <c r="C13979" s="2"/>
      <c r="E13979" s="2"/>
      <c r="G13979" s="2"/>
      <c r="H13979" s="6"/>
      <c r="I13979" s="9"/>
      <c r="J13979" s="9"/>
      <c r="K13979" s="9"/>
    </row>
    <row r="13980" spans="1:11" x14ac:dyDescent="0.25">
      <c r="A13980" s="2"/>
      <c r="B13980" s="2"/>
      <c r="C13980" s="2"/>
      <c r="E13980" s="2"/>
      <c r="G13980" s="2"/>
      <c r="H13980" s="6"/>
      <c r="I13980" s="9"/>
      <c r="J13980" s="9"/>
      <c r="K13980" s="9"/>
    </row>
    <row r="13981" spans="1:11" x14ac:dyDescent="0.25">
      <c r="A13981" s="2"/>
      <c r="B13981" s="2"/>
      <c r="C13981" s="2"/>
      <c r="E13981" s="2"/>
      <c r="G13981" s="2"/>
      <c r="H13981" s="6"/>
      <c r="I13981" s="9"/>
      <c r="J13981" s="9"/>
      <c r="K13981" s="9"/>
    </row>
    <row r="13982" spans="1:11" x14ac:dyDescent="0.25">
      <c r="A13982" s="2"/>
      <c r="B13982" s="2"/>
      <c r="C13982" s="2"/>
      <c r="E13982" s="2"/>
      <c r="G13982" s="2"/>
      <c r="H13982" s="6"/>
      <c r="I13982" s="9"/>
      <c r="J13982" s="9"/>
      <c r="K13982" s="9"/>
    </row>
    <row r="13983" spans="1:11" x14ac:dyDescent="0.25">
      <c r="A13983" s="2"/>
      <c r="B13983" s="2"/>
      <c r="C13983" s="2"/>
      <c r="E13983" s="2"/>
      <c r="G13983" s="2"/>
      <c r="H13983" s="6"/>
      <c r="I13983" s="9"/>
      <c r="J13983" s="9"/>
      <c r="K13983" s="9"/>
    </row>
    <row r="13984" spans="1:11" x14ac:dyDescent="0.25">
      <c r="A13984" s="2"/>
      <c r="B13984" s="2"/>
      <c r="C13984" s="2"/>
      <c r="E13984" s="2"/>
      <c r="G13984" s="2"/>
      <c r="H13984" s="6"/>
      <c r="I13984" s="9"/>
      <c r="J13984" s="9"/>
      <c r="K13984" s="9"/>
    </row>
    <row r="13985" spans="1:11" x14ac:dyDescent="0.25">
      <c r="A13985" s="2"/>
      <c r="B13985" s="2"/>
      <c r="C13985" s="2"/>
      <c r="E13985" s="2"/>
      <c r="G13985" s="2"/>
      <c r="H13985" s="6"/>
      <c r="I13985" s="9"/>
      <c r="J13985" s="9"/>
      <c r="K13985" s="9"/>
    </row>
    <row r="13986" spans="1:11" x14ac:dyDescent="0.25">
      <c r="A13986" s="2"/>
      <c r="B13986" s="2"/>
      <c r="C13986" s="2"/>
      <c r="E13986" s="2"/>
      <c r="G13986" s="2"/>
      <c r="H13986" s="6"/>
      <c r="I13986" s="9"/>
      <c r="J13986" s="9"/>
      <c r="K13986" s="9"/>
    </row>
    <row r="13987" spans="1:11" x14ac:dyDescent="0.25">
      <c r="A13987" s="2"/>
      <c r="B13987" s="2"/>
      <c r="C13987" s="2"/>
      <c r="E13987" s="2"/>
      <c r="G13987" s="2"/>
      <c r="H13987" s="6"/>
      <c r="I13987" s="9"/>
      <c r="J13987" s="9"/>
      <c r="K13987" s="9"/>
    </row>
    <row r="13988" spans="1:11" x14ac:dyDescent="0.25">
      <c r="A13988" s="2"/>
      <c r="B13988" s="2"/>
      <c r="C13988" s="2"/>
      <c r="E13988" s="2"/>
      <c r="G13988" s="2"/>
      <c r="H13988" s="6"/>
      <c r="I13988" s="9"/>
      <c r="J13988" s="9"/>
      <c r="K13988" s="9"/>
    </row>
    <row r="13989" spans="1:11" x14ac:dyDescent="0.25">
      <c r="A13989" s="2"/>
      <c r="B13989" s="2"/>
      <c r="C13989" s="2"/>
      <c r="E13989" s="2"/>
      <c r="G13989" s="2"/>
      <c r="H13989" s="6"/>
      <c r="I13989" s="9"/>
      <c r="J13989" s="9"/>
      <c r="K13989" s="9"/>
    </row>
    <row r="13990" spans="1:11" x14ac:dyDescent="0.25">
      <c r="A13990" s="2"/>
      <c r="B13990" s="2"/>
      <c r="C13990" s="2"/>
      <c r="E13990" s="2"/>
      <c r="G13990" s="2"/>
      <c r="H13990" s="6"/>
      <c r="I13990" s="9"/>
      <c r="J13990" s="9"/>
      <c r="K13990" s="9"/>
    </row>
    <row r="13991" spans="1:11" x14ac:dyDescent="0.25">
      <c r="A13991" s="2"/>
      <c r="B13991" s="2"/>
      <c r="C13991" s="2"/>
      <c r="E13991" s="2"/>
      <c r="G13991" s="2"/>
      <c r="H13991" s="6"/>
      <c r="I13991" s="9"/>
      <c r="J13991" s="9"/>
      <c r="K13991" s="9"/>
    </row>
    <row r="13992" spans="1:11" x14ac:dyDescent="0.25">
      <c r="A13992" s="2"/>
      <c r="B13992" s="2"/>
      <c r="C13992" s="2"/>
      <c r="E13992" s="2"/>
      <c r="G13992" s="2"/>
      <c r="H13992" s="6"/>
      <c r="I13992" s="9"/>
      <c r="J13992" s="9"/>
      <c r="K13992" s="9"/>
    </row>
    <row r="13993" spans="1:11" x14ac:dyDescent="0.25">
      <c r="A13993" s="2"/>
      <c r="B13993" s="2"/>
      <c r="C13993" s="2"/>
      <c r="E13993" s="2"/>
      <c r="G13993" s="2"/>
      <c r="H13993" s="6"/>
      <c r="I13993" s="9"/>
      <c r="J13993" s="9"/>
      <c r="K13993" s="9"/>
    </row>
    <row r="13994" spans="1:11" x14ac:dyDescent="0.25">
      <c r="A13994" s="2"/>
      <c r="B13994" s="2"/>
      <c r="C13994" s="2"/>
      <c r="E13994" s="2"/>
      <c r="G13994" s="2"/>
      <c r="H13994" s="6"/>
      <c r="I13994" s="9"/>
      <c r="J13994" s="9"/>
      <c r="K13994" s="9"/>
    </row>
    <row r="13995" spans="1:11" x14ac:dyDescent="0.25">
      <c r="A13995" s="2"/>
      <c r="B13995" s="2"/>
      <c r="C13995" s="2"/>
      <c r="E13995" s="2"/>
      <c r="G13995" s="2"/>
      <c r="H13995" s="6"/>
      <c r="I13995" s="9"/>
      <c r="J13995" s="9"/>
      <c r="K13995" s="9"/>
    </row>
    <row r="13996" spans="1:11" x14ac:dyDescent="0.25">
      <c r="A13996" s="2"/>
      <c r="B13996" s="2"/>
      <c r="C13996" s="2"/>
      <c r="E13996" s="2"/>
      <c r="G13996" s="2"/>
      <c r="H13996" s="6"/>
      <c r="I13996" s="9"/>
      <c r="J13996" s="9"/>
      <c r="K13996" s="9"/>
    </row>
    <row r="13997" spans="1:11" x14ac:dyDescent="0.25">
      <c r="A13997" s="2"/>
      <c r="B13997" s="2"/>
      <c r="C13997" s="2"/>
      <c r="E13997" s="2"/>
      <c r="G13997" s="2"/>
      <c r="H13997" s="6"/>
      <c r="I13997" s="9"/>
      <c r="J13997" s="9"/>
      <c r="K13997" s="9"/>
    </row>
    <row r="13998" spans="1:11" x14ac:dyDescent="0.25">
      <c r="A13998" s="2"/>
      <c r="B13998" s="2"/>
      <c r="C13998" s="2"/>
      <c r="E13998" s="2"/>
      <c r="G13998" s="2"/>
      <c r="H13998" s="6"/>
      <c r="I13998" s="9"/>
      <c r="J13998" s="9"/>
      <c r="K13998" s="9"/>
    </row>
    <row r="13999" spans="1:11" x14ac:dyDescent="0.25">
      <c r="A13999" s="2"/>
      <c r="B13999" s="2"/>
      <c r="C13999" s="2"/>
      <c r="E13999" s="2"/>
      <c r="G13999" s="2"/>
      <c r="H13999" s="6"/>
      <c r="I13999" s="9"/>
      <c r="J13999" s="9"/>
      <c r="K13999" s="9"/>
    </row>
    <row r="14000" spans="1:11" x14ac:dyDescent="0.25">
      <c r="A14000" s="2"/>
      <c r="B14000" s="2"/>
      <c r="C14000" s="2"/>
      <c r="E14000" s="2"/>
      <c r="G14000" s="2"/>
      <c r="H14000" s="6"/>
      <c r="I14000" s="9"/>
      <c r="J14000" s="9"/>
      <c r="K14000" s="9"/>
    </row>
    <row r="14001" spans="1:11" x14ac:dyDescent="0.25">
      <c r="A14001" s="2"/>
      <c r="B14001" s="2"/>
      <c r="C14001" s="2"/>
      <c r="E14001" s="2"/>
      <c r="G14001" s="2"/>
      <c r="H14001" s="6"/>
      <c r="I14001" s="9"/>
      <c r="J14001" s="9"/>
      <c r="K14001" s="9"/>
    </row>
    <row r="14002" spans="1:11" x14ac:dyDescent="0.25">
      <c r="A14002" s="2"/>
      <c r="B14002" s="2"/>
      <c r="C14002" s="2"/>
      <c r="E14002" s="2"/>
      <c r="G14002" s="2"/>
      <c r="H14002" s="6"/>
      <c r="I14002" s="9"/>
      <c r="J14002" s="9"/>
      <c r="K14002" s="9"/>
    </row>
    <row r="14003" spans="1:11" x14ac:dyDescent="0.25">
      <c r="A14003" s="2"/>
      <c r="B14003" s="2"/>
      <c r="C14003" s="2"/>
      <c r="E14003" s="2"/>
      <c r="G14003" s="2"/>
      <c r="H14003" s="6"/>
      <c r="I14003" s="9"/>
      <c r="J14003" s="9"/>
      <c r="K14003" s="9"/>
    </row>
    <row r="14004" spans="1:11" x14ac:dyDescent="0.25">
      <c r="A14004" s="2"/>
      <c r="B14004" s="2"/>
      <c r="C14004" s="2"/>
      <c r="E14004" s="2"/>
      <c r="G14004" s="2"/>
      <c r="H14004" s="6"/>
      <c r="I14004" s="9"/>
      <c r="J14004" s="9"/>
      <c r="K14004" s="9"/>
    </row>
    <row r="14005" spans="1:11" x14ac:dyDescent="0.25">
      <c r="A14005" s="2"/>
      <c r="B14005" s="2"/>
      <c r="C14005" s="2"/>
      <c r="E14005" s="2"/>
      <c r="G14005" s="2"/>
      <c r="H14005" s="6"/>
      <c r="I14005" s="9"/>
      <c r="J14005" s="9"/>
      <c r="K14005" s="9"/>
    </row>
    <row r="14006" spans="1:11" x14ac:dyDescent="0.25">
      <c r="A14006" s="2"/>
      <c r="B14006" s="2"/>
      <c r="C14006" s="2"/>
      <c r="E14006" s="2"/>
      <c r="G14006" s="2"/>
      <c r="H14006" s="6"/>
      <c r="I14006" s="9"/>
      <c r="J14006" s="9"/>
      <c r="K14006" s="9"/>
    </row>
    <row r="14007" spans="1:11" x14ac:dyDescent="0.25">
      <c r="A14007" s="2"/>
      <c r="B14007" s="2"/>
      <c r="C14007" s="2"/>
      <c r="E14007" s="2"/>
      <c r="G14007" s="2"/>
      <c r="H14007" s="6"/>
      <c r="I14007" s="9"/>
      <c r="J14007" s="9"/>
      <c r="K14007" s="9"/>
    </row>
    <row r="14008" spans="1:11" x14ac:dyDescent="0.25">
      <c r="A14008" s="2"/>
      <c r="B14008" s="2"/>
      <c r="C14008" s="2"/>
      <c r="E14008" s="2"/>
      <c r="G14008" s="2"/>
      <c r="H14008" s="6"/>
      <c r="I14008" s="9"/>
      <c r="J14008" s="9"/>
      <c r="K14008" s="9"/>
    </row>
    <row r="14009" spans="1:11" x14ac:dyDescent="0.25">
      <c r="A14009" s="2"/>
      <c r="B14009" s="2"/>
      <c r="C14009" s="2"/>
      <c r="E14009" s="2"/>
      <c r="G14009" s="2"/>
      <c r="H14009" s="6"/>
      <c r="I14009" s="9"/>
      <c r="J14009" s="9"/>
      <c r="K14009" s="9"/>
    </row>
    <row r="14010" spans="1:11" x14ac:dyDescent="0.25">
      <c r="A14010" s="2"/>
      <c r="B14010" s="2"/>
      <c r="C14010" s="2"/>
      <c r="E14010" s="2"/>
      <c r="G14010" s="2"/>
      <c r="H14010" s="6"/>
      <c r="I14010" s="9"/>
      <c r="J14010" s="9"/>
      <c r="K14010" s="9"/>
    </row>
    <row r="14011" spans="1:11" x14ac:dyDescent="0.25">
      <c r="A14011" s="2"/>
      <c r="B14011" s="2"/>
      <c r="C14011" s="2"/>
      <c r="E14011" s="2"/>
      <c r="G14011" s="2"/>
      <c r="H14011" s="6"/>
      <c r="I14011" s="9"/>
      <c r="J14011" s="9"/>
      <c r="K14011" s="9"/>
    </row>
    <row r="14012" spans="1:11" x14ac:dyDescent="0.25">
      <c r="A14012" s="2"/>
      <c r="B14012" s="2"/>
      <c r="C14012" s="2"/>
      <c r="E14012" s="2"/>
      <c r="G14012" s="2"/>
      <c r="H14012" s="6"/>
      <c r="I14012" s="9"/>
      <c r="J14012" s="9"/>
      <c r="K14012" s="9"/>
    </row>
    <row r="14013" spans="1:11" x14ac:dyDescent="0.25">
      <c r="A14013" s="2"/>
      <c r="B14013" s="2"/>
      <c r="C14013" s="2"/>
      <c r="E14013" s="2"/>
      <c r="G14013" s="2"/>
      <c r="H14013" s="6"/>
      <c r="I14013" s="9"/>
      <c r="J14013" s="9"/>
      <c r="K14013" s="9"/>
    </row>
    <row r="14014" spans="1:11" x14ac:dyDescent="0.25">
      <c r="A14014" s="2"/>
      <c r="B14014" s="2"/>
      <c r="C14014" s="2"/>
      <c r="E14014" s="2"/>
      <c r="G14014" s="2"/>
      <c r="H14014" s="6"/>
      <c r="I14014" s="9"/>
      <c r="J14014" s="9"/>
      <c r="K14014" s="9"/>
    </row>
    <row r="14015" spans="1:11" x14ac:dyDescent="0.25">
      <c r="A14015" s="2"/>
      <c r="B14015" s="2"/>
      <c r="C14015" s="2"/>
      <c r="E14015" s="2"/>
      <c r="G14015" s="2"/>
      <c r="H14015" s="6"/>
      <c r="I14015" s="9"/>
      <c r="J14015" s="9"/>
      <c r="K14015" s="9"/>
    </row>
    <row r="14016" spans="1:11" x14ac:dyDescent="0.25">
      <c r="A14016" s="2"/>
      <c r="B14016" s="2"/>
      <c r="C14016" s="2"/>
      <c r="E14016" s="2"/>
      <c r="G14016" s="2"/>
      <c r="H14016" s="6"/>
      <c r="I14016" s="9"/>
      <c r="J14016" s="9"/>
      <c r="K14016" s="9"/>
    </row>
    <row r="14017" spans="1:11" x14ac:dyDescent="0.25">
      <c r="A14017" s="2"/>
      <c r="B14017" s="2"/>
      <c r="C14017" s="2"/>
      <c r="E14017" s="2"/>
      <c r="G14017" s="2"/>
      <c r="H14017" s="6"/>
      <c r="I14017" s="9"/>
      <c r="J14017" s="9"/>
      <c r="K14017" s="9"/>
    </row>
    <row r="14018" spans="1:11" x14ac:dyDescent="0.25">
      <c r="A14018" s="2"/>
      <c r="B14018" s="2"/>
      <c r="C14018" s="2"/>
      <c r="E14018" s="2"/>
      <c r="G14018" s="2"/>
      <c r="H14018" s="6"/>
      <c r="I14018" s="9"/>
      <c r="J14018" s="9"/>
      <c r="K14018" s="9"/>
    </row>
    <row r="14019" spans="1:11" x14ac:dyDescent="0.25">
      <c r="A14019" s="2"/>
      <c r="B14019" s="2"/>
      <c r="C14019" s="2"/>
      <c r="E14019" s="2"/>
      <c r="G14019" s="2"/>
      <c r="H14019" s="6"/>
      <c r="I14019" s="9"/>
      <c r="J14019" s="9"/>
      <c r="K14019" s="9"/>
    </row>
    <row r="14020" spans="1:11" x14ac:dyDescent="0.25">
      <c r="A14020" s="2"/>
      <c r="B14020" s="2"/>
      <c r="C14020" s="2"/>
      <c r="E14020" s="2"/>
      <c r="G14020" s="2"/>
      <c r="H14020" s="6"/>
      <c r="I14020" s="9"/>
      <c r="J14020" s="9"/>
      <c r="K14020" s="9"/>
    </row>
    <row r="14021" spans="1:11" x14ac:dyDescent="0.25">
      <c r="A14021" s="2"/>
      <c r="B14021" s="2"/>
      <c r="C14021" s="2"/>
      <c r="E14021" s="2"/>
      <c r="G14021" s="2"/>
      <c r="H14021" s="6"/>
      <c r="I14021" s="9"/>
      <c r="J14021" s="9"/>
      <c r="K14021" s="9"/>
    </row>
    <row r="14022" spans="1:11" x14ac:dyDescent="0.25">
      <c r="A14022" s="2"/>
      <c r="B14022" s="2"/>
      <c r="C14022" s="2"/>
      <c r="E14022" s="2"/>
      <c r="G14022" s="2"/>
      <c r="H14022" s="6"/>
      <c r="I14022" s="9"/>
      <c r="J14022" s="9"/>
      <c r="K14022" s="9"/>
    </row>
    <row r="14023" spans="1:11" x14ac:dyDescent="0.25">
      <c r="A14023" s="2"/>
      <c r="B14023" s="2"/>
      <c r="C14023" s="2"/>
      <c r="E14023" s="2"/>
      <c r="G14023" s="2"/>
      <c r="H14023" s="6"/>
      <c r="I14023" s="9"/>
      <c r="J14023" s="9"/>
      <c r="K14023" s="9"/>
    </row>
    <row r="14024" spans="1:11" x14ac:dyDescent="0.25">
      <c r="A14024" s="2"/>
      <c r="B14024" s="2"/>
      <c r="C14024" s="2"/>
      <c r="E14024" s="2"/>
      <c r="G14024" s="2"/>
      <c r="H14024" s="6"/>
      <c r="I14024" s="9"/>
      <c r="J14024" s="9"/>
      <c r="K14024" s="9"/>
    </row>
    <row r="14025" spans="1:11" x14ac:dyDescent="0.25">
      <c r="A14025" s="2"/>
      <c r="B14025" s="2"/>
      <c r="C14025" s="2"/>
      <c r="E14025" s="2"/>
      <c r="G14025" s="2"/>
      <c r="H14025" s="6"/>
      <c r="I14025" s="9"/>
      <c r="J14025" s="9"/>
      <c r="K14025" s="9"/>
    </row>
    <row r="14026" spans="1:11" x14ac:dyDescent="0.25">
      <c r="A14026" s="2"/>
      <c r="B14026" s="2"/>
      <c r="C14026" s="2"/>
      <c r="E14026" s="2"/>
      <c r="G14026" s="2"/>
      <c r="H14026" s="6"/>
      <c r="I14026" s="9"/>
      <c r="J14026" s="9"/>
      <c r="K14026" s="9"/>
    </row>
    <row r="14027" spans="1:11" x14ac:dyDescent="0.25">
      <c r="A14027" s="2"/>
      <c r="B14027" s="2"/>
      <c r="C14027" s="2"/>
      <c r="E14027" s="2"/>
      <c r="G14027" s="2"/>
      <c r="H14027" s="6"/>
      <c r="I14027" s="9"/>
      <c r="J14027" s="9"/>
      <c r="K14027" s="9"/>
    </row>
    <row r="14028" spans="1:11" x14ac:dyDescent="0.25">
      <c r="A14028" s="2"/>
      <c r="B14028" s="2"/>
      <c r="C14028" s="2"/>
      <c r="E14028" s="2"/>
      <c r="G14028" s="2"/>
      <c r="H14028" s="6"/>
      <c r="I14028" s="9"/>
      <c r="J14028" s="9"/>
      <c r="K14028" s="9"/>
    </row>
    <row r="14029" spans="1:11" x14ac:dyDescent="0.25">
      <c r="A14029" s="2"/>
      <c r="B14029" s="2"/>
      <c r="C14029" s="2"/>
      <c r="E14029" s="2"/>
      <c r="G14029" s="2"/>
      <c r="H14029" s="6"/>
      <c r="I14029" s="9"/>
      <c r="J14029" s="9"/>
      <c r="K14029" s="9"/>
    </row>
    <row r="14030" spans="1:11" x14ac:dyDescent="0.25">
      <c r="A14030" s="2"/>
      <c r="B14030" s="2"/>
      <c r="C14030" s="2"/>
      <c r="E14030" s="2"/>
      <c r="G14030" s="2"/>
      <c r="H14030" s="6"/>
      <c r="I14030" s="9"/>
      <c r="J14030" s="9"/>
      <c r="K14030" s="9"/>
    </row>
    <row r="14031" spans="1:11" x14ac:dyDescent="0.25">
      <c r="A14031" s="2"/>
      <c r="B14031" s="2"/>
      <c r="C14031" s="2"/>
      <c r="E14031" s="2"/>
      <c r="G14031" s="2"/>
      <c r="H14031" s="6"/>
      <c r="I14031" s="9"/>
      <c r="J14031" s="9"/>
      <c r="K14031" s="9"/>
    </row>
    <row r="14032" spans="1:11" x14ac:dyDescent="0.25">
      <c r="A14032" s="2"/>
      <c r="B14032" s="2"/>
      <c r="C14032" s="2"/>
      <c r="E14032" s="2"/>
      <c r="G14032" s="2"/>
      <c r="H14032" s="6"/>
      <c r="I14032" s="9"/>
      <c r="J14032" s="9"/>
      <c r="K14032" s="9"/>
    </row>
    <row r="14033" spans="1:11" x14ac:dyDescent="0.25">
      <c r="A14033" s="2"/>
      <c r="B14033" s="2"/>
      <c r="C14033" s="2"/>
      <c r="E14033" s="2"/>
      <c r="G14033" s="2"/>
      <c r="H14033" s="6"/>
      <c r="I14033" s="9"/>
      <c r="J14033" s="9"/>
      <c r="K14033" s="9"/>
    </row>
    <row r="14034" spans="1:11" x14ac:dyDescent="0.25">
      <c r="A14034" s="2"/>
      <c r="B14034" s="2"/>
      <c r="C14034" s="2"/>
      <c r="E14034" s="2"/>
      <c r="G14034" s="2"/>
      <c r="H14034" s="6"/>
      <c r="I14034" s="9"/>
      <c r="J14034" s="9"/>
      <c r="K14034" s="9"/>
    </row>
    <row r="14035" spans="1:11" x14ac:dyDescent="0.25">
      <c r="A14035" s="2"/>
      <c r="B14035" s="2"/>
      <c r="C14035" s="2"/>
      <c r="E14035" s="2"/>
      <c r="G14035" s="2"/>
      <c r="H14035" s="6"/>
      <c r="I14035" s="9"/>
      <c r="J14035" s="9"/>
      <c r="K14035" s="9"/>
    </row>
    <row r="14036" spans="1:11" x14ac:dyDescent="0.25">
      <c r="A14036" s="2"/>
      <c r="B14036" s="2"/>
      <c r="C14036" s="2"/>
      <c r="E14036" s="2"/>
      <c r="G14036" s="2"/>
      <c r="H14036" s="6"/>
      <c r="I14036" s="9"/>
      <c r="J14036" s="9"/>
      <c r="K14036" s="9"/>
    </row>
    <row r="14037" spans="1:11" x14ac:dyDescent="0.25">
      <c r="A14037" s="2"/>
      <c r="B14037" s="2"/>
      <c r="C14037" s="2"/>
      <c r="E14037" s="2"/>
      <c r="G14037" s="2"/>
      <c r="H14037" s="6"/>
      <c r="I14037" s="9"/>
      <c r="J14037" s="9"/>
      <c r="K14037" s="9"/>
    </row>
    <row r="14038" spans="1:11" x14ac:dyDescent="0.25">
      <c r="A14038" s="2"/>
      <c r="B14038" s="2"/>
      <c r="C14038" s="2"/>
      <c r="E14038" s="2"/>
      <c r="G14038" s="2"/>
      <c r="H14038" s="6"/>
      <c r="I14038" s="9"/>
      <c r="J14038" s="9"/>
      <c r="K14038" s="9"/>
    </row>
    <row r="14039" spans="1:11" x14ac:dyDescent="0.25">
      <c r="A14039" s="2"/>
      <c r="B14039" s="2"/>
      <c r="C14039" s="2"/>
      <c r="E14039" s="2"/>
      <c r="G14039" s="2"/>
      <c r="H14039" s="6"/>
      <c r="I14039" s="9"/>
      <c r="J14039" s="9"/>
      <c r="K14039" s="9"/>
    </row>
    <row r="14040" spans="1:11" x14ac:dyDescent="0.25">
      <c r="A14040" s="2"/>
      <c r="B14040" s="2"/>
      <c r="C14040" s="2"/>
      <c r="E14040" s="2"/>
      <c r="G14040" s="2"/>
      <c r="H14040" s="6"/>
      <c r="I14040" s="9"/>
      <c r="J14040" s="9"/>
      <c r="K14040" s="9"/>
    </row>
    <row r="14041" spans="1:11" x14ac:dyDescent="0.25">
      <c r="A14041" s="2"/>
      <c r="B14041" s="2"/>
      <c r="C14041" s="2"/>
      <c r="E14041" s="2"/>
      <c r="G14041" s="2"/>
      <c r="H14041" s="6"/>
      <c r="I14041" s="9"/>
      <c r="J14041" s="9"/>
      <c r="K14041" s="9"/>
    </row>
    <row r="14042" spans="1:11" x14ac:dyDescent="0.25">
      <c r="A14042" s="2"/>
      <c r="B14042" s="2"/>
      <c r="C14042" s="2"/>
      <c r="E14042" s="2"/>
      <c r="G14042" s="2"/>
      <c r="H14042" s="6"/>
      <c r="I14042" s="9"/>
      <c r="J14042" s="9"/>
      <c r="K14042" s="9"/>
    </row>
    <row r="14043" spans="1:11" x14ac:dyDescent="0.25">
      <c r="A14043" s="2"/>
      <c r="B14043" s="2"/>
      <c r="C14043" s="2"/>
      <c r="E14043" s="2"/>
      <c r="G14043" s="2"/>
      <c r="H14043" s="6"/>
      <c r="I14043" s="9"/>
      <c r="J14043" s="9"/>
      <c r="K14043" s="9"/>
    </row>
    <row r="14044" spans="1:11" x14ac:dyDescent="0.25">
      <c r="A14044" s="2"/>
      <c r="B14044" s="2"/>
      <c r="C14044" s="2"/>
      <c r="E14044" s="2"/>
      <c r="G14044" s="2"/>
      <c r="H14044" s="6"/>
      <c r="I14044" s="9"/>
      <c r="J14044" s="9"/>
      <c r="K14044" s="9"/>
    </row>
    <row r="14045" spans="1:11" x14ac:dyDescent="0.25">
      <c r="A14045" s="2"/>
      <c r="B14045" s="2"/>
      <c r="C14045" s="2"/>
      <c r="E14045" s="2"/>
      <c r="G14045" s="2"/>
      <c r="H14045" s="6"/>
      <c r="I14045" s="9"/>
      <c r="J14045" s="9"/>
      <c r="K14045" s="9"/>
    </row>
    <row r="14046" spans="1:11" x14ac:dyDescent="0.25">
      <c r="A14046" s="2"/>
      <c r="B14046" s="2"/>
      <c r="C14046" s="2"/>
      <c r="E14046" s="2"/>
      <c r="G14046" s="2"/>
      <c r="H14046" s="6"/>
      <c r="I14046" s="9"/>
      <c r="J14046" s="9"/>
      <c r="K14046" s="9"/>
    </row>
    <row r="14047" spans="1:11" x14ac:dyDescent="0.25">
      <c r="A14047" s="2"/>
      <c r="B14047" s="2"/>
      <c r="C14047" s="2"/>
      <c r="E14047" s="2"/>
      <c r="G14047" s="2"/>
      <c r="H14047" s="6"/>
      <c r="I14047" s="9"/>
      <c r="J14047" s="9"/>
      <c r="K14047" s="9"/>
    </row>
    <row r="14048" spans="1:11" x14ac:dyDescent="0.25">
      <c r="A14048" s="2"/>
      <c r="B14048" s="2"/>
      <c r="C14048" s="2"/>
      <c r="E14048" s="2"/>
      <c r="G14048" s="2"/>
      <c r="H14048" s="6"/>
      <c r="I14048" s="9"/>
      <c r="J14048" s="9"/>
      <c r="K14048" s="9"/>
    </row>
    <row r="14049" spans="1:11" x14ac:dyDescent="0.25">
      <c r="A14049" s="2"/>
      <c r="B14049" s="2"/>
      <c r="C14049" s="2"/>
      <c r="E14049" s="2"/>
      <c r="G14049" s="2"/>
      <c r="H14049" s="6"/>
      <c r="I14049" s="9"/>
      <c r="J14049" s="9"/>
      <c r="K14049" s="9"/>
    </row>
    <row r="14050" spans="1:11" x14ac:dyDescent="0.25">
      <c r="A14050" s="2"/>
      <c r="B14050" s="2"/>
      <c r="C14050" s="2"/>
      <c r="E14050" s="2"/>
      <c r="G14050" s="2"/>
      <c r="H14050" s="6"/>
      <c r="I14050" s="9"/>
      <c r="J14050" s="9"/>
      <c r="K14050" s="9"/>
    </row>
    <row r="14051" spans="1:11" x14ac:dyDescent="0.25">
      <c r="A14051" s="2"/>
      <c r="B14051" s="2"/>
      <c r="C14051" s="2"/>
      <c r="E14051" s="2"/>
      <c r="G14051" s="2"/>
      <c r="H14051" s="6"/>
      <c r="I14051" s="9"/>
      <c r="J14051" s="9"/>
      <c r="K14051" s="9"/>
    </row>
    <row r="14052" spans="1:11" x14ac:dyDescent="0.25">
      <c r="A14052" s="2"/>
      <c r="B14052" s="2"/>
      <c r="C14052" s="2"/>
      <c r="E14052" s="2"/>
      <c r="G14052" s="2"/>
      <c r="H14052" s="6"/>
      <c r="I14052" s="9"/>
      <c r="J14052" s="9"/>
      <c r="K14052" s="9"/>
    </row>
    <row r="14053" spans="1:11" x14ac:dyDescent="0.25">
      <c r="A14053" s="2"/>
      <c r="B14053" s="2"/>
      <c r="C14053" s="2"/>
      <c r="E14053" s="2"/>
      <c r="G14053" s="2"/>
      <c r="H14053" s="6"/>
      <c r="I14053" s="9"/>
      <c r="J14053" s="9"/>
      <c r="K14053" s="9"/>
    </row>
    <row r="14054" spans="1:11" x14ac:dyDescent="0.25">
      <c r="A14054" s="2"/>
      <c r="B14054" s="2"/>
      <c r="C14054" s="2"/>
      <c r="E14054" s="2"/>
      <c r="G14054" s="2"/>
      <c r="H14054" s="6"/>
      <c r="I14054" s="9"/>
      <c r="J14054" s="9"/>
      <c r="K14054" s="9"/>
    </row>
    <row r="14055" spans="1:11" x14ac:dyDescent="0.25">
      <c r="A14055" s="2"/>
      <c r="B14055" s="2"/>
      <c r="C14055" s="2"/>
      <c r="E14055" s="2"/>
      <c r="G14055" s="2"/>
      <c r="H14055" s="6"/>
      <c r="I14055" s="9"/>
      <c r="J14055" s="9"/>
      <c r="K14055" s="9"/>
    </row>
    <row r="14056" spans="1:11" x14ac:dyDescent="0.25">
      <c r="A14056" s="2"/>
      <c r="B14056" s="2"/>
      <c r="C14056" s="2"/>
      <c r="E14056" s="2"/>
      <c r="G14056" s="2"/>
      <c r="H14056" s="6"/>
      <c r="I14056" s="9"/>
      <c r="J14056" s="9"/>
      <c r="K14056" s="9"/>
    </row>
    <row r="14057" spans="1:11" x14ac:dyDescent="0.25">
      <c r="A14057" s="2"/>
      <c r="B14057" s="2"/>
      <c r="C14057" s="2"/>
      <c r="E14057" s="2"/>
      <c r="G14057" s="2"/>
      <c r="H14057" s="6"/>
      <c r="I14057" s="9"/>
      <c r="J14057" s="9"/>
      <c r="K14057" s="9"/>
    </row>
    <row r="14058" spans="1:11" x14ac:dyDescent="0.25">
      <c r="A14058" s="2"/>
      <c r="B14058" s="2"/>
      <c r="C14058" s="2"/>
      <c r="E14058" s="2"/>
      <c r="G14058" s="2"/>
      <c r="H14058" s="6"/>
      <c r="I14058" s="9"/>
      <c r="J14058" s="9"/>
      <c r="K14058" s="9"/>
    </row>
    <row r="14059" spans="1:11" x14ac:dyDescent="0.25">
      <c r="A14059" s="2"/>
      <c r="B14059" s="2"/>
      <c r="C14059" s="2"/>
      <c r="E14059" s="2"/>
      <c r="G14059" s="2"/>
      <c r="H14059" s="6"/>
      <c r="I14059" s="9"/>
      <c r="J14059" s="9"/>
      <c r="K14059" s="9"/>
    </row>
    <row r="14060" spans="1:11" x14ac:dyDescent="0.25">
      <c r="A14060" s="2"/>
      <c r="B14060" s="2"/>
      <c r="C14060" s="2"/>
      <c r="E14060" s="2"/>
      <c r="G14060" s="2"/>
      <c r="H14060" s="6"/>
      <c r="I14060" s="9"/>
      <c r="J14060" s="9"/>
      <c r="K14060" s="9"/>
    </row>
    <row r="14061" spans="1:11" x14ac:dyDescent="0.25">
      <c r="A14061" s="2"/>
      <c r="B14061" s="2"/>
      <c r="C14061" s="2"/>
      <c r="E14061" s="2"/>
      <c r="G14061" s="2"/>
      <c r="H14061" s="6"/>
      <c r="I14061" s="9"/>
      <c r="J14061" s="9"/>
      <c r="K14061" s="9"/>
    </row>
    <row r="14062" spans="1:11" x14ac:dyDescent="0.25">
      <c r="A14062" s="2"/>
      <c r="B14062" s="2"/>
      <c r="C14062" s="2"/>
      <c r="E14062" s="2"/>
      <c r="G14062" s="2"/>
      <c r="H14062" s="6"/>
      <c r="I14062" s="9"/>
      <c r="J14062" s="9"/>
      <c r="K14062" s="9"/>
    </row>
    <row r="14063" spans="1:11" x14ac:dyDescent="0.25">
      <c r="A14063" s="2"/>
      <c r="B14063" s="2"/>
      <c r="C14063" s="2"/>
      <c r="E14063" s="2"/>
      <c r="G14063" s="2"/>
      <c r="H14063" s="6"/>
      <c r="I14063" s="9"/>
      <c r="J14063" s="9"/>
      <c r="K14063" s="9"/>
    </row>
    <row r="14064" spans="1:11" x14ac:dyDescent="0.25">
      <c r="A14064" s="2"/>
      <c r="B14064" s="2"/>
      <c r="C14064" s="2"/>
      <c r="E14064" s="2"/>
      <c r="G14064" s="2"/>
      <c r="H14064" s="6"/>
      <c r="I14064" s="9"/>
      <c r="J14064" s="9"/>
      <c r="K14064" s="9"/>
    </row>
    <row r="14065" spans="1:11" x14ac:dyDescent="0.25">
      <c r="A14065" s="2"/>
      <c r="B14065" s="2"/>
      <c r="C14065" s="2"/>
      <c r="E14065" s="2"/>
      <c r="G14065" s="2"/>
      <c r="H14065" s="6"/>
      <c r="I14065" s="9"/>
      <c r="J14065" s="9"/>
      <c r="K14065" s="9"/>
    </row>
    <row r="14066" spans="1:11" x14ac:dyDescent="0.25">
      <c r="A14066" s="2"/>
      <c r="B14066" s="2"/>
      <c r="C14066" s="2"/>
      <c r="E14066" s="2"/>
      <c r="G14066" s="2"/>
      <c r="H14066" s="6"/>
      <c r="I14066" s="9"/>
      <c r="J14066" s="9"/>
      <c r="K14066" s="9"/>
    </row>
    <row r="14067" spans="1:11" x14ac:dyDescent="0.25">
      <c r="A14067" s="2"/>
      <c r="B14067" s="2"/>
      <c r="C14067" s="2"/>
      <c r="E14067" s="2"/>
      <c r="G14067" s="2"/>
      <c r="H14067" s="6"/>
      <c r="I14067" s="9"/>
      <c r="J14067" s="9"/>
      <c r="K14067" s="9"/>
    </row>
    <row r="14068" spans="1:11" x14ac:dyDescent="0.25">
      <c r="A14068" s="2"/>
      <c r="B14068" s="2"/>
      <c r="C14068" s="2"/>
      <c r="E14068" s="2"/>
      <c r="G14068" s="2"/>
      <c r="H14068" s="6"/>
      <c r="I14068" s="9"/>
      <c r="J14068" s="9"/>
      <c r="K14068" s="9"/>
    </row>
    <row r="14069" spans="1:11" x14ac:dyDescent="0.25">
      <c r="A14069" s="2"/>
      <c r="B14069" s="2"/>
      <c r="C14069" s="2"/>
      <c r="E14069" s="2"/>
      <c r="G14069" s="2"/>
      <c r="H14069" s="6"/>
      <c r="I14069" s="9"/>
      <c r="J14069" s="9"/>
      <c r="K14069" s="9"/>
    </row>
    <row r="14070" spans="1:11" x14ac:dyDescent="0.25">
      <c r="A14070" s="2"/>
      <c r="B14070" s="2"/>
      <c r="C14070" s="2"/>
      <c r="E14070" s="2"/>
      <c r="G14070" s="2"/>
      <c r="H14070" s="6"/>
      <c r="I14070" s="9"/>
      <c r="J14070" s="9"/>
      <c r="K14070" s="9"/>
    </row>
    <row r="14071" spans="1:11" x14ac:dyDescent="0.25">
      <c r="A14071" s="2"/>
      <c r="B14071" s="2"/>
      <c r="C14071" s="2"/>
      <c r="E14071" s="2"/>
      <c r="G14071" s="2"/>
      <c r="H14071" s="6"/>
      <c r="I14071" s="9"/>
      <c r="J14071" s="9"/>
      <c r="K14071" s="9"/>
    </row>
    <row r="14072" spans="1:11" x14ac:dyDescent="0.25">
      <c r="A14072" s="2"/>
      <c r="B14072" s="2"/>
      <c r="C14072" s="2"/>
      <c r="E14072" s="2"/>
      <c r="G14072" s="2"/>
      <c r="H14072" s="6"/>
      <c r="I14072" s="9"/>
      <c r="J14072" s="9"/>
      <c r="K14072" s="9"/>
    </row>
    <row r="14073" spans="1:11" x14ac:dyDescent="0.25">
      <c r="A14073" s="2"/>
      <c r="B14073" s="2"/>
      <c r="C14073" s="2"/>
      <c r="E14073" s="2"/>
      <c r="G14073" s="2"/>
      <c r="H14073" s="6"/>
      <c r="I14073" s="9"/>
      <c r="J14073" s="9"/>
      <c r="K14073" s="9"/>
    </row>
    <row r="14074" spans="1:11" x14ac:dyDescent="0.25">
      <c r="A14074" s="2"/>
      <c r="B14074" s="2"/>
      <c r="C14074" s="2"/>
      <c r="E14074" s="2"/>
      <c r="G14074" s="2"/>
      <c r="H14074" s="6"/>
      <c r="I14074" s="9"/>
      <c r="J14074" s="9"/>
      <c r="K14074" s="9"/>
    </row>
    <row r="14075" spans="1:11" x14ac:dyDescent="0.25">
      <c r="A14075" s="2"/>
      <c r="B14075" s="2"/>
      <c r="C14075" s="2"/>
      <c r="E14075" s="2"/>
      <c r="G14075" s="2"/>
      <c r="H14075" s="6"/>
      <c r="I14075" s="9"/>
      <c r="J14075" s="9"/>
      <c r="K14075" s="9"/>
    </row>
    <row r="14076" spans="1:11" x14ac:dyDescent="0.25">
      <c r="A14076" s="2"/>
      <c r="B14076" s="2"/>
      <c r="C14076" s="2"/>
      <c r="E14076" s="2"/>
      <c r="G14076" s="2"/>
      <c r="H14076" s="6"/>
      <c r="I14076" s="9"/>
      <c r="J14076" s="9"/>
      <c r="K14076" s="9"/>
    </row>
    <row r="14077" spans="1:11" x14ac:dyDescent="0.25">
      <c r="A14077" s="2"/>
      <c r="B14077" s="2"/>
      <c r="C14077" s="2"/>
      <c r="E14077" s="2"/>
      <c r="G14077" s="2"/>
      <c r="H14077" s="6"/>
      <c r="I14077" s="9"/>
      <c r="J14077" s="9"/>
      <c r="K14077" s="9"/>
    </row>
    <row r="14078" spans="1:11" x14ac:dyDescent="0.25">
      <c r="A14078" s="2"/>
      <c r="B14078" s="2"/>
      <c r="C14078" s="2"/>
      <c r="E14078" s="2"/>
      <c r="G14078" s="2"/>
      <c r="H14078" s="6"/>
      <c r="I14078" s="9"/>
      <c r="J14078" s="9"/>
      <c r="K14078" s="9"/>
    </row>
    <row r="14079" spans="1:11" x14ac:dyDescent="0.25">
      <c r="A14079" s="2"/>
      <c r="B14079" s="2"/>
      <c r="C14079" s="2"/>
      <c r="E14079" s="2"/>
      <c r="G14079" s="2"/>
      <c r="H14079" s="6"/>
      <c r="I14079" s="9"/>
      <c r="J14079" s="9"/>
      <c r="K14079" s="9"/>
    </row>
    <row r="14080" spans="1:11" x14ac:dyDescent="0.25">
      <c r="A14080" s="2"/>
      <c r="B14080" s="2"/>
      <c r="C14080" s="2"/>
      <c r="E14080" s="2"/>
      <c r="G14080" s="2"/>
      <c r="H14080" s="6"/>
      <c r="I14080" s="9"/>
      <c r="J14080" s="9"/>
      <c r="K14080" s="9"/>
    </row>
    <row r="14081" spans="1:11" x14ac:dyDescent="0.25">
      <c r="A14081" s="2"/>
      <c r="B14081" s="2"/>
      <c r="C14081" s="2"/>
      <c r="E14081" s="2"/>
      <c r="G14081" s="2"/>
      <c r="H14081" s="6"/>
      <c r="I14081" s="9"/>
      <c r="J14081" s="9"/>
      <c r="K14081" s="9"/>
    </row>
    <row r="14082" spans="1:11" x14ac:dyDescent="0.25">
      <c r="A14082" s="2"/>
      <c r="B14082" s="2"/>
      <c r="C14082" s="2"/>
      <c r="E14082" s="2"/>
      <c r="G14082" s="2"/>
      <c r="H14082" s="6"/>
      <c r="I14082" s="9"/>
      <c r="J14082" s="9"/>
      <c r="K14082" s="9"/>
    </row>
    <row r="14083" spans="1:11" x14ac:dyDescent="0.25">
      <c r="A14083" s="2"/>
      <c r="B14083" s="2"/>
      <c r="C14083" s="2"/>
      <c r="E14083" s="2"/>
      <c r="G14083" s="2"/>
      <c r="H14083" s="6"/>
      <c r="I14083" s="9"/>
      <c r="J14083" s="9"/>
      <c r="K14083" s="9"/>
    </row>
    <row r="14084" spans="1:11" x14ac:dyDescent="0.25">
      <c r="A14084" s="2"/>
      <c r="B14084" s="2"/>
      <c r="C14084" s="2"/>
      <c r="E14084" s="2"/>
      <c r="G14084" s="2"/>
      <c r="H14084" s="6"/>
      <c r="I14084" s="9"/>
      <c r="J14084" s="9"/>
      <c r="K14084" s="9"/>
    </row>
    <row r="14085" spans="1:11" x14ac:dyDescent="0.25">
      <c r="A14085" s="2"/>
      <c r="B14085" s="2"/>
      <c r="C14085" s="2"/>
      <c r="E14085" s="2"/>
      <c r="G14085" s="2"/>
      <c r="H14085" s="6"/>
      <c r="I14085" s="9"/>
      <c r="J14085" s="9"/>
      <c r="K14085" s="9"/>
    </row>
    <row r="14086" spans="1:11" x14ac:dyDescent="0.25">
      <c r="A14086" s="2"/>
      <c r="B14086" s="2"/>
      <c r="C14086" s="2"/>
      <c r="E14086" s="2"/>
      <c r="G14086" s="2"/>
      <c r="H14086" s="6"/>
      <c r="I14086" s="9"/>
      <c r="J14086" s="9"/>
      <c r="K14086" s="9"/>
    </row>
    <row r="14087" spans="1:11" x14ac:dyDescent="0.25">
      <c r="A14087" s="2"/>
      <c r="B14087" s="2"/>
      <c r="C14087" s="2"/>
      <c r="E14087" s="2"/>
      <c r="G14087" s="2"/>
      <c r="H14087" s="6"/>
      <c r="I14087" s="9"/>
      <c r="J14087" s="9"/>
      <c r="K14087" s="9"/>
    </row>
    <row r="14088" spans="1:11" x14ac:dyDescent="0.25">
      <c r="A14088" s="2"/>
      <c r="B14088" s="2"/>
      <c r="C14088" s="2"/>
      <c r="E14088" s="2"/>
      <c r="G14088" s="2"/>
      <c r="H14088" s="6"/>
      <c r="I14088" s="9"/>
      <c r="J14088" s="9"/>
      <c r="K14088" s="9"/>
    </row>
    <row r="14089" spans="1:11" x14ac:dyDescent="0.25">
      <c r="A14089" s="2"/>
      <c r="B14089" s="2"/>
      <c r="C14089" s="2"/>
      <c r="E14089" s="2"/>
      <c r="G14089" s="2"/>
      <c r="H14089" s="6"/>
      <c r="I14089" s="9"/>
      <c r="J14089" s="9"/>
      <c r="K14089" s="9"/>
    </row>
    <row r="14090" spans="1:11" x14ac:dyDescent="0.25">
      <c r="A14090" s="2"/>
      <c r="B14090" s="2"/>
      <c r="C14090" s="2"/>
      <c r="E14090" s="2"/>
      <c r="G14090" s="2"/>
      <c r="H14090" s="6"/>
      <c r="I14090" s="9"/>
      <c r="J14090" s="9"/>
      <c r="K14090" s="9"/>
    </row>
    <row r="14091" spans="1:11" x14ac:dyDescent="0.25">
      <c r="A14091" s="2"/>
      <c r="B14091" s="2"/>
      <c r="C14091" s="2"/>
      <c r="E14091" s="2"/>
      <c r="G14091" s="2"/>
      <c r="H14091" s="6"/>
      <c r="I14091" s="9"/>
      <c r="J14091" s="9"/>
      <c r="K14091" s="9"/>
    </row>
    <row r="14092" spans="1:11" x14ac:dyDescent="0.25">
      <c r="A14092" s="2"/>
      <c r="B14092" s="2"/>
      <c r="C14092" s="2"/>
      <c r="E14092" s="2"/>
      <c r="G14092" s="2"/>
      <c r="H14092" s="6"/>
      <c r="I14092" s="9"/>
      <c r="J14092" s="9"/>
      <c r="K14092" s="9"/>
    </row>
    <row r="14093" spans="1:11" x14ac:dyDescent="0.25">
      <c r="A14093" s="2"/>
      <c r="B14093" s="2"/>
      <c r="C14093" s="2"/>
      <c r="E14093" s="2"/>
      <c r="G14093" s="2"/>
      <c r="H14093" s="6"/>
      <c r="I14093" s="9"/>
      <c r="J14093" s="9"/>
      <c r="K14093" s="9"/>
    </row>
    <row r="14094" spans="1:11" x14ac:dyDescent="0.25">
      <c r="A14094" s="2"/>
      <c r="B14094" s="2"/>
      <c r="C14094" s="2"/>
      <c r="E14094" s="2"/>
      <c r="G14094" s="2"/>
      <c r="H14094" s="6"/>
      <c r="I14094" s="9"/>
      <c r="J14094" s="9"/>
      <c r="K14094" s="9"/>
    </row>
    <row r="14095" spans="1:11" x14ac:dyDescent="0.25">
      <c r="A14095" s="2"/>
      <c r="B14095" s="2"/>
      <c r="C14095" s="2"/>
      <c r="E14095" s="2"/>
      <c r="G14095" s="2"/>
      <c r="H14095" s="6"/>
      <c r="I14095" s="9"/>
      <c r="J14095" s="9"/>
      <c r="K14095" s="9"/>
    </row>
    <row r="14096" spans="1:11" x14ac:dyDescent="0.25">
      <c r="A14096" s="2"/>
      <c r="B14096" s="2"/>
      <c r="C14096" s="2"/>
      <c r="E14096" s="2"/>
      <c r="G14096" s="2"/>
      <c r="H14096" s="6"/>
      <c r="I14096" s="9"/>
      <c r="J14096" s="9"/>
      <c r="K14096" s="9"/>
    </row>
    <row r="14097" spans="1:11" x14ac:dyDescent="0.25">
      <c r="A14097" s="2"/>
      <c r="B14097" s="2"/>
      <c r="C14097" s="2"/>
      <c r="E14097" s="2"/>
      <c r="G14097" s="2"/>
      <c r="H14097" s="6"/>
      <c r="I14097" s="9"/>
      <c r="J14097" s="9"/>
      <c r="K14097" s="9"/>
    </row>
    <row r="14098" spans="1:11" x14ac:dyDescent="0.25">
      <c r="A14098" s="2"/>
      <c r="B14098" s="2"/>
      <c r="C14098" s="2"/>
      <c r="E14098" s="2"/>
      <c r="G14098" s="2"/>
      <c r="H14098" s="6"/>
      <c r="I14098" s="9"/>
      <c r="J14098" s="9"/>
      <c r="K14098" s="9"/>
    </row>
    <row r="14099" spans="1:11" x14ac:dyDescent="0.25">
      <c r="A14099" s="2"/>
      <c r="B14099" s="2"/>
      <c r="C14099" s="2"/>
      <c r="E14099" s="2"/>
      <c r="G14099" s="2"/>
      <c r="H14099" s="6"/>
      <c r="I14099" s="9"/>
      <c r="J14099" s="9"/>
      <c r="K14099" s="9"/>
    </row>
    <row r="14100" spans="1:11" x14ac:dyDescent="0.25">
      <c r="A14100" s="2"/>
      <c r="B14100" s="2"/>
      <c r="C14100" s="2"/>
      <c r="E14100" s="2"/>
      <c r="G14100" s="2"/>
      <c r="H14100" s="6"/>
      <c r="I14100" s="9"/>
      <c r="J14100" s="9"/>
      <c r="K14100" s="9"/>
    </row>
    <row r="14101" spans="1:11" x14ac:dyDescent="0.25">
      <c r="A14101" s="2"/>
      <c r="B14101" s="2"/>
      <c r="C14101" s="2"/>
      <c r="E14101" s="2"/>
      <c r="G14101" s="2"/>
      <c r="H14101" s="6"/>
      <c r="I14101" s="9"/>
      <c r="J14101" s="9"/>
      <c r="K14101" s="9"/>
    </row>
    <row r="14102" spans="1:11" x14ac:dyDescent="0.25">
      <c r="A14102" s="2"/>
      <c r="B14102" s="2"/>
      <c r="C14102" s="2"/>
      <c r="E14102" s="2"/>
      <c r="G14102" s="2"/>
      <c r="H14102" s="6"/>
      <c r="I14102" s="9"/>
      <c r="J14102" s="9"/>
      <c r="K14102" s="9"/>
    </row>
    <row r="14103" spans="1:11" x14ac:dyDescent="0.25">
      <c r="A14103" s="2"/>
      <c r="B14103" s="2"/>
      <c r="C14103" s="2"/>
      <c r="E14103" s="2"/>
      <c r="G14103" s="2"/>
      <c r="H14103" s="6"/>
      <c r="I14103" s="9"/>
      <c r="J14103" s="9"/>
      <c r="K14103" s="9"/>
    </row>
    <row r="14104" spans="1:11" x14ac:dyDescent="0.25">
      <c r="A14104" s="2"/>
      <c r="B14104" s="2"/>
      <c r="C14104" s="2"/>
      <c r="E14104" s="2"/>
      <c r="G14104" s="2"/>
      <c r="H14104" s="6"/>
      <c r="I14104" s="9"/>
      <c r="J14104" s="9"/>
      <c r="K14104" s="9"/>
    </row>
    <row r="14105" spans="1:11" x14ac:dyDescent="0.25">
      <c r="A14105" s="2"/>
      <c r="B14105" s="2"/>
      <c r="C14105" s="2"/>
      <c r="E14105" s="2"/>
      <c r="G14105" s="2"/>
      <c r="H14105" s="6"/>
      <c r="I14105" s="9"/>
      <c r="J14105" s="9"/>
      <c r="K14105" s="9"/>
    </row>
    <row r="14106" spans="1:11" x14ac:dyDescent="0.25">
      <c r="A14106" s="2"/>
      <c r="B14106" s="2"/>
      <c r="C14106" s="2"/>
      <c r="E14106" s="2"/>
      <c r="G14106" s="2"/>
      <c r="H14106" s="6"/>
      <c r="I14106" s="9"/>
      <c r="J14106" s="9"/>
      <c r="K14106" s="9"/>
    </row>
    <row r="14107" spans="1:11" x14ac:dyDescent="0.25">
      <c r="A14107" s="2"/>
      <c r="B14107" s="2"/>
      <c r="C14107" s="2"/>
      <c r="E14107" s="2"/>
      <c r="G14107" s="2"/>
      <c r="H14107" s="6"/>
      <c r="I14107" s="9"/>
      <c r="J14107" s="9"/>
      <c r="K14107" s="9"/>
    </row>
    <row r="14108" spans="1:11" x14ac:dyDescent="0.25">
      <c r="A14108" s="2"/>
      <c r="B14108" s="2"/>
      <c r="C14108" s="2"/>
      <c r="E14108" s="2"/>
      <c r="G14108" s="2"/>
      <c r="H14108" s="6"/>
      <c r="I14108" s="9"/>
      <c r="J14108" s="9"/>
      <c r="K14108" s="9"/>
    </row>
    <row r="14109" spans="1:11" x14ac:dyDescent="0.25">
      <c r="A14109" s="2"/>
      <c r="B14109" s="2"/>
      <c r="C14109" s="2"/>
      <c r="E14109" s="2"/>
      <c r="G14109" s="2"/>
      <c r="H14109" s="6"/>
      <c r="I14109" s="9"/>
      <c r="J14109" s="9"/>
      <c r="K14109" s="9"/>
    </row>
    <row r="14110" spans="1:11" x14ac:dyDescent="0.25">
      <c r="A14110" s="2"/>
      <c r="B14110" s="2"/>
      <c r="C14110" s="2"/>
      <c r="E14110" s="2"/>
      <c r="G14110" s="2"/>
      <c r="H14110" s="6"/>
      <c r="I14110" s="9"/>
      <c r="J14110" s="9"/>
      <c r="K14110" s="9"/>
    </row>
    <row r="14111" spans="1:11" x14ac:dyDescent="0.25">
      <c r="A14111" s="2"/>
      <c r="B14111" s="2"/>
      <c r="C14111" s="2"/>
      <c r="E14111" s="2"/>
      <c r="G14111" s="2"/>
      <c r="H14111" s="6"/>
      <c r="I14111" s="9"/>
      <c r="J14111" s="9"/>
      <c r="K14111" s="9"/>
    </row>
    <row r="14112" spans="1:11" x14ac:dyDescent="0.25">
      <c r="A14112" s="2"/>
      <c r="B14112" s="2"/>
      <c r="C14112" s="2"/>
      <c r="E14112" s="2"/>
      <c r="G14112" s="2"/>
      <c r="H14112" s="6"/>
      <c r="I14112" s="9"/>
      <c r="J14112" s="9"/>
      <c r="K14112" s="9"/>
    </row>
    <row r="14113" spans="1:11" x14ac:dyDescent="0.25">
      <c r="A14113" s="2"/>
      <c r="B14113" s="2"/>
      <c r="C14113" s="2"/>
      <c r="E14113" s="2"/>
      <c r="G14113" s="2"/>
      <c r="H14113" s="6"/>
      <c r="I14113" s="9"/>
      <c r="J14113" s="9"/>
      <c r="K14113" s="9"/>
    </row>
    <row r="14114" spans="1:11" x14ac:dyDescent="0.25">
      <c r="A14114" s="2"/>
      <c r="B14114" s="2"/>
      <c r="C14114" s="2"/>
      <c r="E14114" s="2"/>
      <c r="G14114" s="2"/>
      <c r="H14114" s="6"/>
      <c r="I14114" s="9"/>
      <c r="J14114" s="9"/>
      <c r="K14114" s="9"/>
    </row>
    <row r="14115" spans="1:11" x14ac:dyDescent="0.25">
      <c r="A14115" s="2"/>
      <c r="B14115" s="2"/>
      <c r="C14115" s="2"/>
      <c r="E14115" s="2"/>
      <c r="G14115" s="2"/>
      <c r="H14115" s="6"/>
      <c r="I14115" s="9"/>
      <c r="J14115" s="9"/>
      <c r="K14115" s="9"/>
    </row>
    <row r="14116" spans="1:11" x14ac:dyDescent="0.25">
      <c r="A14116" s="2"/>
      <c r="B14116" s="2"/>
      <c r="C14116" s="2"/>
      <c r="E14116" s="2"/>
      <c r="G14116" s="2"/>
      <c r="H14116" s="6"/>
      <c r="I14116" s="9"/>
      <c r="J14116" s="9"/>
      <c r="K14116" s="9"/>
    </row>
    <row r="14117" spans="1:11" x14ac:dyDescent="0.25">
      <c r="A14117" s="2"/>
      <c r="B14117" s="2"/>
      <c r="C14117" s="2"/>
      <c r="E14117" s="2"/>
      <c r="G14117" s="2"/>
      <c r="H14117" s="6"/>
      <c r="I14117" s="9"/>
      <c r="J14117" s="9"/>
      <c r="K14117" s="9"/>
    </row>
    <row r="14118" spans="1:11" x14ac:dyDescent="0.25">
      <c r="A14118" s="2"/>
      <c r="B14118" s="2"/>
      <c r="C14118" s="2"/>
      <c r="E14118" s="2"/>
      <c r="G14118" s="2"/>
      <c r="H14118" s="6"/>
      <c r="I14118" s="9"/>
      <c r="J14118" s="9"/>
      <c r="K14118" s="9"/>
    </row>
    <row r="14119" spans="1:11" x14ac:dyDescent="0.25">
      <c r="A14119" s="2"/>
      <c r="B14119" s="2"/>
      <c r="C14119" s="2"/>
      <c r="E14119" s="2"/>
      <c r="G14119" s="2"/>
      <c r="H14119" s="6"/>
      <c r="I14119" s="9"/>
      <c r="J14119" s="9"/>
      <c r="K14119" s="9"/>
    </row>
    <row r="14120" spans="1:11" x14ac:dyDescent="0.25">
      <c r="A14120" s="2"/>
      <c r="B14120" s="2"/>
      <c r="C14120" s="2"/>
      <c r="E14120" s="2"/>
      <c r="G14120" s="2"/>
      <c r="H14120" s="6"/>
      <c r="I14120" s="9"/>
      <c r="J14120" s="9"/>
      <c r="K14120" s="9"/>
    </row>
    <row r="14121" spans="1:11" x14ac:dyDescent="0.25">
      <c r="A14121" s="2"/>
      <c r="B14121" s="2"/>
      <c r="C14121" s="2"/>
      <c r="E14121" s="2"/>
      <c r="G14121" s="2"/>
      <c r="H14121" s="6"/>
      <c r="I14121" s="9"/>
      <c r="J14121" s="9"/>
      <c r="K14121" s="9"/>
    </row>
    <row r="14122" spans="1:11" x14ac:dyDescent="0.25">
      <c r="A14122" s="2"/>
      <c r="B14122" s="2"/>
      <c r="C14122" s="2"/>
      <c r="E14122" s="2"/>
      <c r="G14122" s="2"/>
      <c r="H14122" s="6"/>
      <c r="I14122" s="9"/>
      <c r="J14122" s="9"/>
      <c r="K14122" s="9"/>
    </row>
    <row r="14123" spans="1:11" x14ac:dyDescent="0.25">
      <c r="A14123" s="2"/>
      <c r="B14123" s="2"/>
      <c r="C14123" s="2"/>
      <c r="E14123" s="2"/>
      <c r="G14123" s="2"/>
      <c r="H14123" s="6"/>
      <c r="I14123" s="9"/>
      <c r="J14123" s="9"/>
      <c r="K14123" s="9"/>
    </row>
    <row r="14124" spans="1:11" x14ac:dyDescent="0.25">
      <c r="A14124" s="2"/>
      <c r="B14124" s="2"/>
      <c r="C14124" s="2"/>
      <c r="E14124" s="2"/>
      <c r="G14124" s="2"/>
      <c r="H14124" s="6"/>
      <c r="I14124" s="9"/>
      <c r="J14124" s="9"/>
      <c r="K14124" s="9"/>
    </row>
    <row r="14125" spans="1:11" x14ac:dyDescent="0.25">
      <c r="A14125" s="2"/>
      <c r="B14125" s="2"/>
      <c r="C14125" s="2"/>
      <c r="E14125" s="2"/>
      <c r="G14125" s="2"/>
      <c r="H14125" s="6"/>
      <c r="I14125" s="9"/>
      <c r="J14125" s="9"/>
      <c r="K14125" s="9"/>
    </row>
    <row r="14126" spans="1:11" x14ac:dyDescent="0.25">
      <c r="A14126" s="2"/>
      <c r="B14126" s="2"/>
      <c r="C14126" s="2"/>
      <c r="E14126" s="2"/>
      <c r="G14126" s="2"/>
      <c r="H14126" s="6"/>
      <c r="I14126" s="9"/>
      <c r="J14126" s="9"/>
      <c r="K14126" s="9"/>
    </row>
    <row r="14127" spans="1:11" x14ac:dyDescent="0.25">
      <c r="A14127" s="2"/>
      <c r="B14127" s="2"/>
      <c r="C14127" s="2"/>
      <c r="E14127" s="2"/>
      <c r="G14127" s="2"/>
      <c r="H14127" s="6"/>
      <c r="I14127" s="9"/>
      <c r="J14127" s="9"/>
      <c r="K14127" s="9"/>
    </row>
    <row r="14128" spans="1:11" x14ac:dyDescent="0.25">
      <c r="A14128" s="2"/>
      <c r="B14128" s="2"/>
      <c r="C14128" s="2"/>
      <c r="E14128" s="2"/>
      <c r="G14128" s="2"/>
      <c r="H14128" s="6"/>
      <c r="I14128" s="9"/>
      <c r="J14128" s="9"/>
      <c r="K14128" s="9"/>
    </row>
    <row r="14129" spans="1:11" x14ac:dyDescent="0.25">
      <c r="A14129" s="2"/>
      <c r="B14129" s="2"/>
      <c r="C14129" s="2"/>
      <c r="E14129" s="2"/>
      <c r="G14129" s="2"/>
      <c r="H14129" s="6"/>
      <c r="I14129" s="9"/>
      <c r="J14129" s="9"/>
      <c r="K14129" s="9"/>
    </row>
    <row r="14130" spans="1:11" x14ac:dyDescent="0.25">
      <c r="A14130" s="2"/>
      <c r="B14130" s="2"/>
      <c r="C14130" s="2"/>
      <c r="E14130" s="2"/>
      <c r="G14130" s="2"/>
      <c r="H14130" s="6"/>
      <c r="I14130" s="9"/>
      <c r="J14130" s="9"/>
      <c r="K14130" s="9"/>
    </row>
    <row r="14131" spans="1:11" x14ac:dyDescent="0.25">
      <c r="A14131" s="2"/>
      <c r="B14131" s="2"/>
      <c r="C14131" s="2"/>
      <c r="E14131" s="2"/>
      <c r="G14131" s="2"/>
      <c r="H14131" s="6"/>
      <c r="I14131" s="9"/>
      <c r="J14131" s="9"/>
      <c r="K14131" s="9"/>
    </row>
    <row r="14132" spans="1:11" x14ac:dyDescent="0.25">
      <c r="A14132" s="2"/>
      <c r="B14132" s="2"/>
      <c r="C14132" s="2"/>
      <c r="E14132" s="2"/>
      <c r="G14132" s="2"/>
      <c r="H14132" s="6"/>
      <c r="I14132" s="9"/>
      <c r="J14132" s="9"/>
      <c r="K14132" s="9"/>
    </row>
    <row r="14133" spans="1:11" x14ac:dyDescent="0.25">
      <c r="A14133" s="2"/>
      <c r="B14133" s="2"/>
      <c r="C14133" s="2"/>
      <c r="E14133" s="2"/>
      <c r="G14133" s="2"/>
      <c r="H14133" s="6"/>
      <c r="I14133" s="9"/>
      <c r="J14133" s="9"/>
      <c r="K14133" s="9"/>
    </row>
    <row r="14134" spans="1:11" x14ac:dyDescent="0.25">
      <c r="A14134" s="2"/>
      <c r="B14134" s="2"/>
      <c r="C14134" s="2"/>
      <c r="E14134" s="2"/>
      <c r="G14134" s="2"/>
      <c r="H14134" s="6"/>
      <c r="I14134" s="9"/>
      <c r="J14134" s="9"/>
      <c r="K14134" s="9"/>
    </row>
    <row r="14135" spans="1:11" x14ac:dyDescent="0.25">
      <c r="A14135" s="2"/>
      <c r="B14135" s="2"/>
      <c r="C14135" s="2"/>
      <c r="E14135" s="2"/>
      <c r="G14135" s="2"/>
      <c r="H14135" s="6"/>
      <c r="I14135" s="9"/>
      <c r="J14135" s="9"/>
      <c r="K14135" s="9"/>
    </row>
    <row r="14136" spans="1:11" x14ac:dyDescent="0.25">
      <c r="A14136" s="2"/>
      <c r="B14136" s="2"/>
      <c r="C14136" s="2"/>
      <c r="E14136" s="2"/>
      <c r="G14136" s="2"/>
      <c r="H14136" s="6"/>
      <c r="I14136" s="9"/>
      <c r="J14136" s="9"/>
      <c r="K14136" s="9"/>
    </row>
    <row r="14137" spans="1:11" x14ac:dyDescent="0.25">
      <c r="A14137" s="2"/>
      <c r="B14137" s="2"/>
      <c r="C14137" s="2"/>
      <c r="E14137" s="2"/>
      <c r="G14137" s="2"/>
      <c r="H14137" s="6"/>
      <c r="I14137" s="9"/>
      <c r="J14137" s="9"/>
      <c r="K14137" s="9"/>
    </row>
    <row r="14138" spans="1:11" x14ac:dyDescent="0.25">
      <c r="A14138" s="2"/>
      <c r="B14138" s="2"/>
      <c r="C14138" s="2"/>
      <c r="E14138" s="2"/>
      <c r="G14138" s="2"/>
      <c r="H14138" s="6"/>
      <c r="I14138" s="9"/>
      <c r="J14138" s="9"/>
      <c r="K14138" s="9"/>
    </row>
    <row r="14139" spans="1:11" x14ac:dyDescent="0.25">
      <c r="A14139" s="2"/>
      <c r="B14139" s="2"/>
      <c r="C14139" s="2"/>
      <c r="E14139" s="2"/>
      <c r="G14139" s="2"/>
      <c r="H14139" s="6"/>
      <c r="I14139" s="9"/>
      <c r="J14139" s="9"/>
      <c r="K14139" s="9"/>
    </row>
    <row r="14140" spans="1:11" x14ac:dyDescent="0.25">
      <c r="A14140" s="2"/>
      <c r="B14140" s="2"/>
      <c r="C14140" s="2"/>
      <c r="E14140" s="2"/>
      <c r="G14140" s="2"/>
      <c r="H14140" s="6"/>
      <c r="I14140" s="9"/>
      <c r="J14140" s="9"/>
      <c r="K14140" s="9"/>
    </row>
    <row r="14141" spans="1:11" x14ac:dyDescent="0.25">
      <c r="A14141" s="2"/>
      <c r="B14141" s="2"/>
      <c r="C14141" s="2"/>
      <c r="E14141" s="2"/>
      <c r="G14141" s="2"/>
      <c r="H14141" s="6"/>
      <c r="I14141" s="9"/>
      <c r="J14141" s="9"/>
      <c r="K14141" s="9"/>
    </row>
    <row r="14142" spans="1:11" x14ac:dyDescent="0.25">
      <c r="A14142" s="2"/>
      <c r="B14142" s="2"/>
      <c r="C14142" s="2"/>
      <c r="E14142" s="2"/>
      <c r="G14142" s="2"/>
      <c r="H14142" s="6"/>
      <c r="I14142" s="9"/>
      <c r="J14142" s="9"/>
      <c r="K14142" s="9"/>
    </row>
    <row r="14143" spans="1:11" x14ac:dyDescent="0.25">
      <c r="A14143" s="2"/>
      <c r="B14143" s="2"/>
      <c r="C14143" s="2"/>
      <c r="E14143" s="2"/>
      <c r="G14143" s="2"/>
      <c r="H14143" s="6"/>
      <c r="I14143" s="9"/>
      <c r="J14143" s="9"/>
      <c r="K14143" s="9"/>
    </row>
    <row r="14144" spans="1:11" x14ac:dyDescent="0.25">
      <c r="A14144" s="2"/>
      <c r="B14144" s="2"/>
      <c r="C14144" s="2"/>
      <c r="E14144" s="2"/>
      <c r="G14144" s="2"/>
      <c r="H14144" s="6"/>
      <c r="I14144" s="9"/>
      <c r="J14144" s="9"/>
      <c r="K14144" s="9"/>
    </row>
    <row r="14145" spans="1:11" x14ac:dyDescent="0.25">
      <c r="A14145" s="2"/>
      <c r="B14145" s="2"/>
      <c r="C14145" s="2"/>
      <c r="E14145" s="2"/>
      <c r="G14145" s="2"/>
      <c r="H14145" s="6"/>
      <c r="I14145" s="9"/>
      <c r="J14145" s="9"/>
      <c r="K14145" s="9"/>
    </row>
    <row r="14146" spans="1:11" x14ac:dyDescent="0.25">
      <c r="A14146" s="2"/>
      <c r="B14146" s="2"/>
      <c r="C14146" s="2"/>
      <c r="E14146" s="2"/>
      <c r="G14146" s="2"/>
      <c r="H14146" s="6"/>
      <c r="I14146" s="9"/>
      <c r="J14146" s="9"/>
      <c r="K14146" s="9"/>
    </row>
    <row r="14147" spans="1:11" x14ac:dyDescent="0.25">
      <c r="A14147" s="2"/>
      <c r="B14147" s="2"/>
      <c r="C14147" s="2"/>
      <c r="E14147" s="2"/>
      <c r="G14147" s="2"/>
      <c r="H14147" s="6"/>
      <c r="I14147" s="9"/>
      <c r="J14147" s="9"/>
      <c r="K14147" s="9"/>
    </row>
    <row r="14148" spans="1:11" x14ac:dyDescent="0.25">
      <c r="A14148" s="2"/>
      <c r="B14148" s="2"/>
      <c r="C14148" s="2"/>
      <c r="E14148" s="2"/>
      <c r="G14148" s="2"/>
      <c r="H14148" s="6"/>
      <c r="I14148" s="9"/>
      <c r="J14148" s="9"/>
      <c r="K14148" s="9"/>
    </row>
    <row r="14149" spans="1:11" x14ac:dyDescent="0.25">
      <c r="A14149" s="2"/>
      <c r="B14149" s="2"/>
      <c r="C14149" s="2"/>
      <c r="E14149" s="2"/>
      <c r="G14149" s="2"/>
      <c r="H14149" s="6"/>
      <c r="I14149" s="9"/>
      <c r="J14149" s="9"/>
      <c r="K14149" s="9"/>
    </row>
    <row r="14150" spans="1:11" x14ac:dyDescent="0.25">
      <c r="A14150" s="2"/>
      <c r="B14150" s="2"/>
      <c r="C14150" s="2"/>
      <c r="E14150" s="2"/>
      <c r="G14150" s="2"/>
      <c r="H14150" s="6"/>
      <c r="I14150" s="9"/>
      <c r="J14150" s="9"/>
      <c r="K14150" s="9"/>
    </row>
    <row r="14151" spans="1:11" x14ac:dyDescent="0.25">
      <c r="A14151" s="2"/>
      <c r="B14151" s="2"/>
      <c r="C14151" s="2"/>
      <c r="E14151" s="2"/>
      <c r="G14151" s="2"/>
      <c r="H14151" s="6"/>
      <c r="I14151" s="9"/>
      <c r="J14151" s="9"/>
      <c r="K14151" s="9"/>
    </row>
    <row r="14152" spans="1:11" x14ac:dyDescent="0.25">
      <c r="A14152" s="2"/>
      <c r="B14152" s="2"/>
      <c r="C14152" s="2"/>
      <c r="E14152" s="2"/>
      <c r="G14152" s="2"/>
      <c r="H14152" s="6"/>
      <c r="I14152" s="9"/>
      <c r="J14152" s="9"/>
      <c r="K14152" s="9"/>
    </row>
    <row r="14153" spans="1:11" x14ac:dyDescent="0.25">
      <c r="A14153" s="2"/>
      <c r="B14153" s="2"/>
      <c r="C14153" s="2"/>
      <c r="E14153" s="2"/>
      <c r="G14153" s="2"/>
      <c r="H14153" s="6"/>
      <c r="I14153" s="9"/>
      <c r="J14153" s="9"/>
      <c r="K14153" s="9"/>
    </row>
    <row r="14154" spans="1:11" x14ac:dyDescent="0.25">
      <c r="A14154" s="2"/>
      <c r="B14154" s="2"/>
      <c r="C14154" s="2"/>
      <c r="E14154" s="2"/>
      <c r="G14154" s="2"/>
      <c r="H14154" s="6"/>
      <c r="I14154" s="9"/>
      <c r="J14154" s="9"/>
      <c r="K14154" s="9"/>
    </row>
    <row r="14155" spans="1:11" x14ac:dyDescent="0.25">
      <c r="A14155" s="2"/>
      <c r="B14155" s="2"/>
      <c r="C14155" s="2"/>
      <c r="E14155" s="2"/>
      <c r="G14155" s="2"/>
      <c r="H14155" s="6"/>
      <c r="I14155" s="9"/>
      <c r="J14155" s="9"/>
      <c r="K14155" s="9"/>
    </row>
    <row r="14156" spans="1:11" x14ac:dyDescent="0.25">
      <c r="A14156" s="2"/>
      <c r="B14156" s="2"/>
      <c r="C14156" s="2"/>
      <c r="E14156" s="2"/>
      <c r="G14156" s="2"/>
      <c r="H14156" s="6"/>
      <c r="I14156" s="9"/>
      <c r="J14156" s="9"/>
      <c r="K14156" s="9"/>
    </row>
    <row r="14157" spans="1:11" x14ac:dyDescent="0.25">
      <c r="A14157" s="2"/>
      <c r="B14157" s="2"/>
      <c r="C14157" s="2"/>
      <c r="E14157" s="2"/>
      <c r="G14157" s="2"/>
      <c r="H14157" s="6"/>
      <c r="I14157" s="9"/>
      <c r="J14157" s="9"/>
      <c r="K14157" s="9"/>
    </row>
    <row r="14158" spans="1:11" x14ac:dyDescent="0.25">
      <c r="A14158" s="2"/>
      <c r="B14158" s="2"/>
      <c r="C14158" s="2"/>
      <c r="E14158" s="2"/>
      <c r="G14158" s="2"/>
      <c r="H14158" s="6"/>
      <c r="I14158" s="9"/>
      <c r="J14158" s="9"/>
      <c r="K14158" s="9"/>
    </row>
    <row r="14159" spans="1:11" x14ac:dyDescent="0.25">
      <c r="A14159" s="2"/>
      <c r="B14159" s="2"/>
      <c r="C14159" s="2"/>
      <c r="E14159" s="2"/>
      <c r="G14159" s="2"/>
      <c r="H14159" s="6"/>
      <c r="I14159" s="9"/>
      <c r="J14159" s="9"/>
      <c r="K14159" s="9"/>
    </row>
    <row r="14160" spans="1:11" x14ac:dyDescent="0.25">
      <c r="A14160" s="2"/>
      <c r="B14160" s="2"/>
      <c r="C14160" s="2"/>
      <c r="E14160" s="2"/>
      <c r="G14160" s="2"/>
      <c r="H14160" s="6"/>
      <c r="I14160" s="9"/>
      <c r="J14160" s="9"/>
      <c r="K14160" s="9"/>
    </row>
    <row r="14161" spans="1:11" x14ac:dyDescent="0.25">
      <c r="A14161" s="2"/>
      <c r="B14161" s="2"/>
      <c r="C14161" s="2"/>
      <c r="E14161" s="2"/>
      <c r="G14161" s="2"/>
      <c r="H14161" s="6"/>
      <c r="I14161" s="9"/>
      <c r="J14161" s="9"/>
      <c r="K14161" s="9"/>
    </row>
    <row r="14162" spans="1:11" x14ac:dyDescent="0.25">
      <c r="A14162" s="2"/>
      <c r="B14162" s="2"/>
      <c r="C14162" s="2"/>
      <c r="E14162" s="2"/>
      <c r="G14162" s="2"/>
      <c r="H14162" s="6"/>
      <c r="I14162" s="9"/>
      <c r="J14162" s="9"/>
      <c r="K14162" s="9"/>
    </row>
    <row r="14163" spans="1:11" x14ac:dyDescent="0.25">
      <c r="A14163" s="2"/>
      <c r="B14163" s="2"/>
      <c r="C14163" s="2"/>
      <c r="E14163" s="2"/>
      <c r="G14163" s="2"/>
      <c r="H14163" s="6"/>
      <c r="I14163" s="9"/>
      <c r="J14163" s="9"/>
      <c r="K14163" s="9"/>
    </row>
    <row r="14164" spans="1:11" x14ac:dyDescent="0.25">
      <c r="A14164" s="2"/>
      <c r="B14164" s="2"/>
      <c r="C14164" s="2"/>
      <c r="E14164" s="2"/>
      <c r="G14164" s="2"/>
      <c r="H14164" s="6"/>
      <c r="I14164" s="9"/>
      <c r="J14164" s="9"/>
      <c r="K14164" s="9"/>
    </row>
    <row r="14165" spans="1:11" x14ac:dyDescent="0.25">
      <c r="A14165" s="2"/>
      <c r="B14165" s="2"/>
      <c r="C14165" s="2"/>
      <c r="E14165" s="2"/>
      <c r="G14165" s="2"/>
      <c r="H14165" s="6"/>
      <c r="I14165" s="9"/>
      <c r="J14165" s="9"/>
      <c r="K14165" s="9"/>
    </row>
    <row r="14166" spans="1:11" x14ac:dyDescent="0.25">
      <c r="A14166" s="2"/>
      <c r="B14166" s="2"/>
      <c r="C14166" s="2"/>
      <c r="E14166" s="2"/>
      <c r="G14166" s="2"/>
      <c r="H14166" s="6"/>
      <c r="I14166" s="9"/>
      <c r="J14166" s="9"/>
      <c r="K14166" s="9"/>
    </row>
    <row r="14167" spans="1:11" x14ac:dyDescent="0.25">
      <c r="A14167" s="2"/>
      <c r="B14167" s="2"/>
      <c r="C14167" s="2"/>
      <c r="E14167" s="2"/>
      <c r="G14167" s="2"/>
      <c r="H14167" s="6"/>
      <c r="I14167" s="9"/>
      <c r="J14167" s="9"/>
      <c r="K14167" s="9"/>
    </row>
    <row r="14168" spans="1:11" x14ac:dyDescent="0.25">
      <c r="A14168" s="2"/>
      <c r="B14168" s="2"/>
      <c r="C14168" s="2"/>
      <c r="E14168" s="2"/>
      <c r="G14168" s="2"/>
      <c r="H14168" s="6"/>
      <c r="I14168" s="9"/>
      <c r="J14168" s="9"/>
      <c r="K14168" s="9"/>
    </row>
    <row r="14169" spans="1:11" x14ac:dyDescent="0.25">
      <c r="A14169" s="2"/>
      <c r="B14169" s="2"/>
      <c r="C14169" s="2"/>
      <c r="E14169" s="2"/>
      <c r="G14169" s="2"/>
      <c r="H14169" s="6"/>
      <c r="I14169" s="9"/>
      <c r="J14169" s="9"/>
      <c r="K14169" s="9"/>
    </row>
    <row r="14170" spans="1:11" x14ac:dyDescent="0.25">
      <c r="A14170" s="2"/>
      <c r="B14170" s="2"/>
      <c r="C14170" s="2"/>
      <c r="E14170" s="2"/>
      <c r="G14170" s="2"/>
      <c r="H14170" s="6"/>
      <c r="I14170" s="9"/>
      <c r="J14170" s="9"/>
      <c r="K14170" s="9"/>
    </row>
    <row r="14171" spans="1:11" x14ac:dyDescent="0.25">
      <c r="A14171" s="2"/>
      <c r="B14171" s="2"/>
      <c r="C14171" s="2"/>
      <c r="E14171" s="2"/>
      <c r="G14171" s="2"/>
      <c r="H14171" s="6"/>
      <c r="I14171" s="9"/>
      <c r="J14171" s="9"/>
      <c r="K14171" s="9"/>
    </row>
    <row r="14172" spans="1:11" x14ac:dyDescent="0.25">
      <c r="A14172" s="2"/>
      <c r="B14172" s="2"/>
      <c r="C14172" s="2"/>
      <c r="E14172" s="2"/>
      <c r="G14172" s="2"/>
      <c r="H14172" s="6"/>
      <c r="I14172" s="9"/>
      <c r="J14172" s="9"/>
      <c r="K14172" s="9"/>
    </row>
    <row r="14173" spans="1:11" x14ac:dyDescent="0.25">
      <c r="A14173" s="2"/>
      <c r="B14173" s="2"/>
      <c r="C14173" s="2"/>
      <c r="E14173" s="2"/>
      <c r="G14173" s="2"/>
      <c r="H14173" s="6"/>
      <c r="I14173" s="9"/>
      <c r="J14173" s="9"/>
      <c r="K14173" s="9"/>
    </row>
    <row r="14174" spans="1:11" x14ac:dyDescent="0.25">
      <c r="A14174" s="2"/>
      <c r="B14174" s="2"/>
      <c r="C14174" s="2"/>
      <c r="E14174" s="2"/>
      <c r="G14174" s="2"/>
      <c r="H14174" s="6"/>
      <c r="I14174" s="9"/>
      <c r="J14174" s="9"/>
      <c r="K14174" s="9"/>
    </row>
    <row r="14175" spans="1:11" x14ac:dyDescent="0.25">
      <c r="A14175" s="2"/>
      <c r="B14175" s="2"/>
      <c r="C14175" s="2"/>
      <c r="E14175" s="2"/>
      <c r="G14175" s="2"/>
      <c r="H14175" s="6"/>
      <c r="I14175" s="9"/>
      <c r="J14175" s="9"/>
      <c r="K14175" s="9"/>
    </row>
    <row r="14176" spans="1:11" x14ac:dyDescent="0.25">
      <c r="A14176" s="2"/>
      <c r="B14176" s="2"/>
      <c r="C14176" s="2"/>
      <c r="E14176" s="2"/>
      <c r="G14176" s="2"/>
      <c r="H14176" s="6"/>
      <c r="I14176" s="9"/>
      <c r="J14176" s="9"/>
      <c r="K14176" s="9"/>
    </row>
    <row r="14177" spans="1:11" x14ac:dyDescent="0.25">
      <c r="A14177" s="2"/>
      <c r="B14177" s="2"/>
      <c r="C14177" s="2"/>
      <c r="E14177" s="2"/>
      <c r="G14177" s="2"/>
      <c r="H14177" s="6"/>
      <c r="I14177" s="9"/>
      <c r="J14177" s="9"/>
      <c r="K14177" s="9"/>
    </row>
    <row r="14178" spans="1:11" x14ac:dyDescent="0.25">
      <c r="A14178" s="2"/>
      <c r="B14178" s="2"/>
      <c r="C14178" s="2"/>
      <c r="E14178" s="2"/>
      <c r="G14178" s="2"/>
      <c r="H14178" s="6"/>
      <c r="I14178" s="9"/>
      <c r="J14178" s="9"/>
      <c r="K14178" s="9"/>
    </row>
    <row r="14179" spans="1:11" x14ac:dyDescent="0.25">
      <c r="A14179" s="2"/>
      <c r="B14179" s="2"/>
      <c r="C14179" s="2"/>
      <c r="E14179" s="2"/>
      <c r="G14179" s="2"/>
      <c r="H14179" s="6"/>
      <c r="I14179" s="9"/>
      <c r="J14179" s="9"/>
      <c r="K14179" s="9"/>
    </row>
    <row r="14180" spans="1:11" x14ac:dyDescent="0.25">
      <c r="A14180" s="2"/>
      <c r="B14180" s="2"/>
      <c r="C14180" s="2"/>
      <c r="E14180" s="2"/>
      <c r="G14180" s="2"/>
      <c r="H14180" s="6"/>
      <c r="I14180" s="9"/>
      <c r="J14180" s="9"/>
      <c r="K14180" s="9"/>
    </row>
    <row r="14181" spans="1:11" x14ac:dyDescent="0.25">
      <c r="A14181" s="2"/>
      <c r="B14181" s="2"/>
      <c r="C14181" s="2"/>
      <c r="E14181" s="2"/>
      <c r="G14181" s="2"/>
      <c r="H14181" s="6"/>
      <c r="I14181" s="9"/>
      <c r="J14181" s="9"/>
      <c r="K14181" s="9"/>
    </row>
    <row r="14182" spans="1:11" x14ac:dyDescent="0.25">
      <c r="A14182" s="2"/>
      <c r="B14182" s="2"/>
      <c r="C14182" s="2"/>
      <c r="E14182" s="2"/>
      <c r="G14182" s="2"/>
      <c r="H14182" s="6"/>
      <c r="I14182" s="9"/>
      <c r="J14182" s="9"/>
      <c r="K14182" s="9"/>
    </row>
    <row r="14183" spans="1:11" x14ac:dyDescent="0.25">
      <c r="A14183" s="2"/>
      <c r="B14183" s="2"/>
      <c r="C14183" s="2"/>
      <c r="E14183" s="2"/>
      <c r="G14183" s="2"/>
      <c r="H14183" s="6"/>
      <c r="I14183" s="9"/>
      <c r="J14183" s="9"/>
      <c r="K14183" s="9"/>
    </row>
    <row r="14184" spans="1:11" x14ac:dyDescent="0.25">
      <c r="A14184" s="2"/>
      <c r="B14184" s="2"/>
      <c r="C14184" s="2"/>
      <c r="E14184" s="2"/>
      <c r="G14184" s="2"/>
      <c r="H14184" s="6"/>
      <c r="I14184" s="9"/>
      <c r="J14184" s="9"/>
      <c r="K14184" s="9"/>
    </row>
    <row r="14185" spans="1:11" x14ac:dyDescent="0.25">
      <c r="A14185" s="2"/>
      <c r="B14185" s="2"/>
      <c r="C14185" s="2"/>
      <c r="E14185" s="2"/>
      <c r="G14185" s="2"/>
      <c r="H14185" s="6"/>
      <c r="I14185" s="9"/>
      <c r="J14185" s="9"/>
      <c r="K14185" s="9"/>
    </row>
    <row r="14186" spans="1:11" x14ac:dyDescent="0.25">
      <c r="A14186" s="2"/>
      <c r="B14186" s="2"/>
      <c r="C14186" s="2"/>
      <c r="E14186" s="2"/>
      <c r="G14186" s="2"/>
      <c r="H14186" s="6"/>
      <c r="I14186" s="9"/>
      <c r="J14186" s="9"/>
      <c r="K14186" s="9"/>
    </row>
    <row r="14187" spans="1:11" x14ac:dyDescent="0.25">
      <c r="A14187" s="2"/>
      <c r="B14187" s="2"/>
      <c r="C14187" s="2"/>
      <c r="E14187" s="2"/>
      <c r="G14187" s="2"/>
      <c r="H14187" s="6"/>
      <c r="I14187" s="9"/>
      <c r="J14187" s="9"/>
      <c r="K14187" s="9"/>
    </row>
    <row r="14188" spans="1:11" x14ac:dyDescent="0.25">
      <c r="A14188" s="2"/>
      <c r="B14188" s="2"/>
      <c r="C14188" s="2"/>
      <c r="E14188" s="2"/>
      <c r="G14188" s="2"/>
      <c r="H14188" s="6"/>
      <c r="I14188" s="9"/>
      <c r="J14188" s="9"/>
      <c r="K14188" s="9"/>
    </row>
    <row r="14189" spans="1:11" x14ac:dyDescent="0.25">
      <c r="A14189" s="2"/>
      <c r="B14189" s="2"/>
      <c r="C14189" s="2"/>
      <c r="E14189" s="2"/>
      <c r="G14189" s="2"/>
      <c r="H14189" s="6"/>
      <c r="I14189" s="9"/>
      <c r="J14189" s="9"/>
      <c r="K14189" s="9"/>
    </row>
    <row r="14190" spans="1:11" x14ac:dyDescent="0.25">
      <c r="A14190" s="2"/>
      <c r="B14190" s="2"/>
      <c r="C14190" s="2"/>
      <c r="E14190" s="2"/>
      <c r="G14190" s="2"/>
      <c r="H14190" s="6"/>
      <c r="I14190" s="9"/>
      <c r="J14190" s="9"/>
      <c r="K14190" s="9"/>
    </row>
    <row r="14191" spans="1:11" x14ac:dyDescent="0.25">
      <c r="A14191" s="2"/>
      <c r="B14191" s="2"/>
      <c r="C14191" s="2"/>
      <c r="E14191" s="2"/>
      <c r="G14191" s="2"/>
      <c r="H14191" s="6"/>
      <c r="I14191" s="9"/>
      <c r="J14191" s="9"/>
      <c r="K14191" s="9"/>
    </row>
    <row r="14192" spans="1:11" x14ac:dyDescent="0.25">
      <c r="A14192" s="2"/>
      <c r="B14192" s="2"/>
      <c r="C14192" s="2"/>
      <c r="E14192" s="2"/>
      <c r="G14192" s="2"/>
      <c r="H14192" s="6"/>
      <c r="I14192" s="9"/>
      <c r="J14192" s="9"/>
      <c r="K14192" s="9"/>
    </row>
    <row r="14193" spans="1:11" x14ac:dyDescent="0.25">
      <c r="A14193" s="2"/>
      <c r="B14193" s="2"/>
      <c r="C14193" s="2"/>
      <c r="E14193" s="2"/>
      <c r="G14193" s="2"/>
      <c r="H14193" s="6"/>
      <c r="I14193" s="9"/>
      <c r="J14193" s="9"/>
      <c r="K14193" s="9"/>
    </row>
    <row r="14194" spans="1:11" x14ac:dyDescent="0.25">
      <c r="A14194" s="2"/>
      <c r="B14194" s="2"/>
      <c r="C14194" s="2"/>
      <c r="E14194" s="2"/>
      <c r="G14194" s="2"/>
      <c r="H14194" s="6"/>
      <c r="I14194" s="9"/>
      <c r="J14194" s="9"/>
      <c r="K14194" s="9"/>
    </row>
    <row r="14195" spans="1:11" x14ac:dyDescent="0.25">
      <c r="A14195" s="2"/>
      <c r="B14195" s="2"/>
      <c r="C14195" s="2"/>
      <c r="E14195" s="2"/>
      <c r="G14195" s="2"/>
      <c r="H14195" s="6"/>
      <c r="I14195" s="9"/>
      <c r="J14195" s="9"/>
      <c r="K14195" s="9"/>
    </row>
    <row r="14196" spans="1:11" x14ac:dyDescent="0.25">
      <c r="A14196" s="2"/>
      <c r="B14196" s="2"/>
      <c r="C14196" s="2"/>
      <c r="E14196" s="2"/>
      <c r="G14196" s="2"/>
      <c r="H14196" s="6"/>
      <c r="I14196" s="9"/>
      <c r="J14196" s="9"/>
      <c r="K14196" s="9"/>
    </row>
    <row r="14197" spans="1:11" x14ac:dyDescent="0.25">
      <c r="A14197" s="2"/>
      <c r="B14197" s="2"/>
      <c r="C14197" s="2"/>
      <c r="E14197" s="2"/>
      <c r="G14197" s="2"/>
      <c r="H14197" s="6"/>
      <c r="I14197" s="9"/>
      <c r="J14197" s="9"/>
      <c r="K14197" s="9"/>
    </row>
    <row r="14198" spans="1:11" x14ac:dyDescent="0.25">
      <c r="A14198" s="2"/>
      <c r="B14198" s="2"/>
      <c r="C14198" s="2"/>
      <c r="E14198" s="2"/>
      <c r="G14198" s="2"/>
      <c r="H14198" s="6"/>
      <c r="I14198" s="9"/>
      <c r="J14198" s="9"/>
      <c r="K14198" s="9"/>
    </row>
    <row r="14199" spans="1:11" x14ac:dyDescent="0.25">
      <c r="A14199" s="2"/>
      <c r="B14199" s="2"/>
      <c r="C14199" s="2"/>
      <c r="E14199" s="2"/>
      <c r="G14199" s="2"/>
      <c r="H14199" s="6"/>
      <c r="I14199" s="9"/>
      <c r="J14199" s="9"/>
      <c r="K14199" s="9"/>
    </row>
    <row r="14200" spans="1:11" x14ac:dyDescent="0.25">
      <c r="A14200" s="2"/>
      <c r="B14200" s="2"/>
      <c r="C14200" s="2"/>
      <c r="E14200" s="2"/>
      <c r="G14200" s="2"/>
      <c r="H14200" s="6"/>
      <c r="I14200" s="9"/>
      <c r="J14200" s="9"/>
      <c r="K14200" s="9"/>
    </row>
    <row r="14201" spans="1:11" x14ac:dyDescent="0.25">
      <c r="A14201" s="2"/>
      <c r="B14201" s="2"/>
      <c r="C14201" s="2"/>
      <c r="E14201" s="2"/>
      <c r="G14201" s="2"/>
      <c r="H14201" s="6"/>
      <c r="I14201" s="9"/>
      <c r="J14201" s="9"/>
      <c r="K14201" s="9"/>
    </row>
    <row r="14202" spans="1:11" x14ac:dyDescent="0.25">
      <c r="A14202" s="2"/>
      <c r="B14202" s="2"/>
      <c r="C14202" s="2"/>
      <c r="E14202" s="2"/>
      <c r="G14202" s="2"/>
      <c r="H14202" s="6"/>
      <c r="I14202" s="9"/>
      <c r="J14202" s="9"/>
      <c r="K14202" s="9"/>
    </row>
    <row r="14203" spans="1:11" x14ac:dyDescent="0.25">
      <c r="A14203" s="2"/>
      <c r="B14203" s="2"/>
      <c r="C14203" s="2"/>
      <c r="E14203" s="2"/>
      <c r="G14203" s="2"/>
      <c r="H14203" s="6"/>
      <c r="I14203" s="9"/>
      <c r="J14203" s="9"/>
      <c r="K14203" s="9"/>
    </row>
    <row r="14204" spans="1:11" x14ac:dyDescent="0.25">
      <c r="A14204" s="2"/>
      <c r="B14204" s="2"/>
      <c r="C14204" s="2"/>
      <c r="E14204" s="2"/>
      <c r="G14204" s="2"/>
      <c r="H14204" s="6"/>
      <c r="I14204" s="9"/>
      <c r="J14204" s="9"/>
      <c r="K14204" s="9"/>
    </row>
    <row r="14205" spans="1:11" x14ac:dyDescent="0.25">
      <c r="A14205" s="2"/>
      <c r="B14205" s="2"/>
      <c r="C14205" s="2"/>
      <c r="E14205" s="2"/>
      <c r="G14205" s="2"/>
      <c r="H14205" s="6"/>
      <c r="I14205" s="9"/>
      <c r="J14205" s="9"/>
      <c r="K14205" s="9"/>
    </row>
    <row r="14206" spans="1:11" x14ac:dyDescent="0.25">
      <c r="A14206" s="2"/>
      <c r="B14206" s="2"/>
      <c r="C14206" s="2"/>
      <c r="E14206" s="2"/>
      <c r="G14206" s="2"/>
      <c r="H14206" s="6"/>
      <c r="I14206" s="9"/>
      <c r="J14206" s="9"/>
      <c r="K14206" s="9"/>
    </row>
    <row r="14207" spans="1:11" x14ac:dyDescent="0.25">
      <c r="A14207" s="2"/>
      <c r="B14207" s="2"/>
      <c r="C14207" s="2"/>
      <c r="E14207" s="2"/>
      <c r="G14207" s="2"/>
      <c r="H14207" s="6"/>
      <c r="I14207" s="9"/>
      <c r="J14207" s="9"/>
      <c r="K14207" s="9"/>
    </row>
    <row r="14208" spans="1:11" x14ac:dyDescent="0.25">
      <c r="A14208" s="2"/>
      <c r="B14208" s="2"/>
      <c r="C14208" s="2"/>
      <c r="E14208" s="2"/>
      <c r="G14208" s="2"/>
      <c r="H14208" s="6"/>
      <c r="I14208" s="9"/>
      <c r="J14208" s="9"/>
      <c r="K14208" s="9"/>
    </row>
    <row r="14209" spans="1:11" x14ac:dyDescent="0.25">
      <c r="A14209" s="2"/>
      <c r="B14209" s="2"/>
      <c r="C14209" s="2"/>
      <c r="E14209" s="2"/>
      <c r="G14209" s="2"/>
      <c r="H14209" s="6"/>
      <c r="I14209" s="9"/>
      <c r="J14209" s="9"/>
      <c r="K14209" s="9"/>
    </row>
    <row r="14210" spans="1:11" x14ac:dyDescent="0.25">
      <c r="A14210" s="2"/>
      <c r="B14210" s="2"/>
      <c r="C14210" s="2"/>
      <c r="E14210" s="2"/>
      <c r="G14210" s="2"/>
      <c r="H14210" s="6"/>
      <c r="I14210" s="9"/>
      <c r="J14210" s="9"/>
      <c r="K14210" s="9"/>
    </row>
    <row r="14211" spans="1:11" x14ac:dyDescent="0.25">
      <c r="A14211" s="2"/>
      <c r="B14211" s="2"/>
      <c r="C14211" s="2"/>
      <c r="E14211" s="2"/>
      <c r="G14211" s="2"/>
      <c r="H14211" s="6"/>
      <c r="I14211" s="9"/>
      <c r="J14211" s="9"/>
      <c r="K14211" s="9"/>
    </row>
    <row r="14212" spans="1:11" x14ac:dyDescent="0.25">
      <c r="A14212" s="2"/>
      <c r="B14212" s="2"/>
      <c r="C14212" s="2"/>
      <c r="E14212" s="2"/>
      <c r="G14212" s="2"/>
      <c r="H14212" s="6"/>
      <c r="I14212" s="9"/>
      <c r="J14212" s="9"/>
      <c r="K14212" s="9"/>
    </row>
    <row r="14213" spans="1:11" x14ac:dyDescent="0.25">
      <c r="A14213" s="2"/>
      <c r="B14213" s="2"/>
      <c r="C14213" s="2"/>
      <c r="E14213" s="2"/>
      <c r="G14213" s="2"/>
      <c r="H14213" s="6"/>
      <c r="I14213" s="9"/>
      <c r="J14213" s="9"/>
      <c r="K14213" s="9"/>
    </row>
    <row r="14214" spans="1:11" x14ac:dyDescent="0.25">
      <c r="A14214" s="2"/>
      <c r="B14214" s="2"/>
      <c r="C14214" s="2"/>
      <c r="E14214" s="2"/>
      <c r="G14214" s="2"/>
      <c r="H14214" s="6"/>
      <c r="I14214" s="9"/>
      <c r="J14214" s="9"/>
      <c r="K14214" s="9"/>
    </row>
    <row r="14215" spans="1:11" x14ac:dyDescent="0.25">
      <c r="A14215" s="2"/>
      <c r="B14215" s="2"/>
      <c r="C14215" s="2"/>
      <c r="E14215" s="2"/>
      <c r="G14215" s="2"/>
      <c r="H14215" s="6"/>
      <c r="I14215" s="9"/>
      <c r="J14215" s="9"/>
      <c r="K14215" s="9"/>
    </row>
    <row r="14216" spans="1:11" x14ac:dyDescent="0.25">
      <c r="A14216" s="2"/>
      <c r="B14216" s="2"/>
      <c r="C14216" s="2"/>
      <c r="E14216" s="2"/>
      <c r="G14216" s="2"/>
      <c r="H14216" s="6"/>
      <c r="I14216" s="9"/>
      <c r="J14216" s="9"/>
      <c r="K14216" s="9"/>
    </row>
    <row r="14217" spans="1:11" x14ac:dyDescent="0.25">
      <c r="A14217" s="2"/>
      <c r="B14217" s="2"/>
      <c r="C14217" s="2"/>
      <c r="E14217" s="2"/>
      <c r="G14217" s="2"/>
      <c r="H14217" s="6"/>
      <c r="I14217" s="9"/>
      <c r="J14217" s="9"/>
      <c r="K14217" s="9"/>
    </row>
    <row r="14218" spans="1:11" x14ac:dyDescent="0.25">
      <c r="A14218" s="2"/>
      <c r="B14218" s="2"/>
      <c r="C14218" s="2"/>
      <c r="E14218" s="2"/>
      <c r="G14218" s="2"/>
      <c r="H14218" s="6"/>
      <c r="I14218" s="9"/>
      <c r="J14218" s="9"/>
      <c r="K14218" s="9"/>
    </row>
    <row r="14219" spans="1:11" x14ac:dyDescent="0.25">
      <c r="A14219" s="2"/>
      <c r="B14219" s="2"/>
      <c r="C14219" s="2"/>
      <c r="E14219" s="2"/>
      <c r="G14219" s="2"/>
      <c r="H14219" s="6"/>
      <c r="I14219" s="9"/>
      <c r="J14219" s="9"/>
      <c r="K14219" s="9"/>
    </row>
    <row r="14220" spans="1:11" x14ac:dyDescent="0.25">
      <c r="A14220" s="2"/>
      <c r="B14220" s="2"/>
      <c r="C14220" s="2"/>
      <c r="E14220" s="2"/>
      <c r="G14220" s="2"/>
      <c r="H14220" s="6"/>
      <c r="I14220" s="9"/>
      <c r="J14220" s="9"/>
      <c r="K14220" s="9"/>
    </row>
    <row r="14221" spans="1:11" x14ac:dyDescent="0.25">
      <c r="A14221" s="2"/>
      <c r="B14221" s="2"/>
      <c r="C14221" s="2"/>
      <c r="E14221" s="2"/>
      <c r="G14221" s="2"/>
      <c r="H14221" s="6"/>
      <c r="I14221" s="9"/>
      <c r="J14221" s="9"/>
      <c r="K14221" s="9"/>
    </row>
    <row r="14222" spans="1:11" x14ac:dyDescent="0.25">
      <c r="A14222" s="2"/>
      <c r="B14222" s="2"/>
      <c r="C14222" s="2"/>
      <c r="E14222" s="2"/>
      <c r="G14222" s="2"/>
      <c r="H14222" s="6"/>
      <c r="I14222" s="9"/>
      <c r="J14222" s="9"/>
      <c r="K14222" s="9"/>
    </row>
    <row r="14223" spans="1:11" x14ac:dyDescent="0.25">
      <c r="A14223" s="2"/>
      <c r="B14223" s="2"/>
      <c r="C14223" s="2"/>
      <c r="E14223" s="2"/>
      <c r="G14223" s="2"/>
      <c r="H14223" s="6"/>
      <c r="I14223" s="9"/>
      <c r="J14223" s="9"/>
      <c r="K14223" s="9"/>
    </row>
    <row r="14224" spans="1:11" x14ac:dyDescent="0.25">
      <c r="A14224" s="2"/>
      <c r="B14224" s="2"/>
      <c r="C14224" s="2"/>
      <c r="E14224" s="2"/>
      <c r="G14224" s="2"/>
      <c r="H14224" s="6"/>
      <c r="I14224" s="9"/>
      <c r="J14224" s="9"/>
      <c r="K14224" s="9"/>
    </row>
    <row r="14225" spans="1:11" x14ac:dyDescent="0.25">
      <c r="A14225" s="2"/>
      <c r="B14225" s="2"/>
      <c r="C14225" s="2"/>
      <c r="E14225" s="2"/>
      <c r="G14225" s="2"/>
      <c r="H14225" s="6"/>
      <c r="I14225" s="9"/>
      <c r="J14225" s="9"/>
      <c r="K14225" s="9"/>
    </row>
    <row r="14226" spans="1:11" x14ac:dyDescent="0.25">
      <c r="A14226" s="2"/>
      <c r="B14226" s="2"/>
      <c r="C14226" s="2"/>
      <c r="E14226" s="2"/>
      <c r="G14226" s="2"/>
      <c r="H14226" s="6"/>
      <c r="I14226" s="9"/>
      <c r="J14226" s="9"/>
      <c r="K14226" s="9"/>
    </row>
    <row r="14227" spans="1:11" x14ac:dyDescent="0.25">
      <c r="A14227" s="2"/>
      <c r="B14227" s="2"/>
      <c r="C14227" s="2"/>
      <c r="E14227" s="2"/>
      <c r="G14227" s="2"/>
      <c r="H14227" s="6"/>
      <c r="I14227" s="9"/>
      <c r="J14227" s="9"/>
      <c r="K14227" s="9"/>
    </row>
    <row r="14228" spans="1:11" x14ac:dyDescent="0.25">
      <c r="A14228" s="2"/>
      <c r="B14228" s="2"/>
      <c r="C14228" s="2"/>
      <c r="E14228" s="2"/>
      <c r="G14228" s="2"/>
      <c r="H14228" s="6"/>
      <c r="I14228" s="9"/>
      <c r="J14228" s="9"/>
      <c r="K14228" s="9"/>
    </row>
    <row r="14229" spans="1:11" x14ac:dyDescent="0.25">
      <c r="A14229" s="2"/>
      <c r="B14229" s="2"/>
      <c r="C14229" s="2"/>
      <c r="E14229" s="2"/>
      <c r="G14229" s="2"/>
      <c r="H14229" s="6"/>
      <c r="I14229" s="9"/>
      <c r="J14229" s="9"/>
      <c r="K14229" s="9"/>
    </row>
    <row r="14230" spans="1:11" x14ac:dyDescent="0.25">
      <c r="A14230" s="2"/>
      <c r="B14230" s="2"/>
      <c r="C14230" s="2"/>
      <c r="E14230" s="2"/>
      <c r="G14230" s="2"/>
      <c r="H14230" s="6"/>
      <c r="I14230" s="9"/>
      <c r="J14230" s="9"/>
      <c r="K14230" s="9"/>
    </row>
    <row r="14231" spans="1:11" x14ac:dyDescent="0.25">
      <c r="A14231" s="2"/>
      <c r="B14231" s="2"/>
      <c r="C14231" s="2"/>
      <c r="E14231" s="2"/>
      <c r="G14231" s="2"/>
      <c r="H14231" s="6"/>
      <c r="I14231" s="9"/>
      <c r="J14231" s="9"/>
      <c r="K14231" s="9"/>
    </row>
    <row r="14232" spans="1:11" x14ac:dyDescent="0.25">
      <c r="A14232" s="2"/>
      <c r="B14232" s="2"/>
      <c r="C14232" s="2"/>
      <c r="E14232" s="2"/>
      <c r="G14232" s="2"/>
      <c r="H14232" s="6"/>
      <c r="I14232" s="9"/>
      <c r="J14232" s="9"/>
      <c r="K14232" s="9"/>
    </row>
    <row r="14233" spans="1:11" x14ac:dyDescent="0.25">
      <c r="A14233" s="2"/>
      <c r="B14233" s="2"/>
      <c r="C14233" s="2"/>
      <c r="E14233" s="2"/>
      <c r="G14233" s="2"/>
      <c r="H14233" s="6"/>
      <c r="I14233" s="9"/>
      <c r="J14233" s="9"/>
      <c r="K14233" s="9"/>
    </row>
    <row r="14234" spans="1:11" x14ac:dyDescent="0.25">
      <c r="A14234" s="2"/>
      <c r="B14234" s="2"/>
      <c r="C14234" s="2"/>
      <c r="E14234" s="2"/>
      <c r="G14234" s="2"/>
      <c r="H14234" s="6"/>
      <c r="I14234" s="9"/>
      <c r="J14234" s="9"/>
      <c r="K14234" s="9"/>
    </row>
    <row r="14235" spans="1:11" x14ac:dyDescent="0.25">
      <c r="A14235" s="2"/>
      <c r="B14235" s="2"/>
      <c r="C14235" s="2"/>
      <c r="E14235" s="2"/>
      <c r="G14235" s="2"/>
      <c r="H14235" s="6"/>
      <c r="I14235" s="9"/>
      <c r="J14235" s="9"/>
      <c r="K14235" s="9"/>
    </row>
    <row r="14236" spans="1:11" x14ac:dyDescent="0.25">
      <c r="A14236" s="2"/>
      <c r="B14236" s="2"/>
      <c r="C14236" s="2"/>
      <c r="E14236" s="2"/>
      <c r="G14236" s="2"/>
      <c r="H14236" s="6"/>
      <c r="I14236" s="9"/>
      <c r="J14236" s="9"/>
      <c r="K14236" s="9"/>
    </row>
    <row r="14237" spans="1:11" x14ac:dyDescent="0.25">
      <c r="A14237" s="2"/>
      <c r="B14237" s="2"/>
      <c r="C14237" s="2"/>
      <c r="E14237" s="2"/>
      <c r="G14237" s="2"/>
      <c r="H14237" s="6"/>
      <c r="I14237" s="9"/>
      <c r="J14237" s="9"/>
      <c r="K14237" s="9"/>
    </row>
    <row r="14238" spans="1:11" x14ac:dyDescent="0.25">
      <c r="A14238" s="2"/>
      <c r="B14238" s="2"/>
      <c r="C14238" s="2"/>
      <c r="E14238" s="2"/>
      <c r="G14238" s="2"/>
      <c r="H14238" s="6"/>
      <c r="I14238" s="9"/>
      <c r="J14238" s="9"/>
      <c r="K14238" s="9"/>
    </row>
    <row r="14239" spans="1:11" x14ac:dyDescent="0.25">
      <c r="A14239" s="2"/>
      <c r="B14239" s="2"/>
      <c r="C14239" s="2"/>
      <c r="E14239" s="2"/>
      <c r="G14239" s="2"/>
      <c r="H14239" s="6"/>
      <c r="I14239" s="9"/>
      <c r="J14239" s="9"/>
      <c r="K14239" s="9"/>
    </row>
    <row r="14240" spans="1:11" x14ac:dyDescent="0.25">
      <c r="A14240" s="2"/>
      <c r="B14240" s="2"/>
      <c r="C14240" s="2"/>
      <c r="E14240" s="2"/>
      <c r="G14240" s="2"/>
      <c r="H14240" s="6"/>
      <c r="I14240" s="9"/>
      <c r="J14240" s="9"/>
      <c r="K14240" s="9"/>
    </row>
    <row r="14241" spans="1:11" x14ac:dyDescent="0.25">
      <c r="A14241" s="2"/>
      <c r="B14241" s="2"/>
      <c r="C14241" s="2"/>
      <c r="E14241" s="2"/>
      <c r="G14241" s="2"/>
      <c r="H14241" s="6"/>
      <c r="I14241" s="9"/>
      <c r="J14241" s="9"/>
      <c r="K14241" s="9"/>
    </row>
    <row r="14242" spans="1:11" x14ac:dyDescent="0.25">
      <c r="A14242" s="2"/>
      <c r="B14242" s="2"/>
      <c r="C14242" s="2"/>
      <c r="E14242" s="2"/>
      <c r="G14242" s="2"/>
      <c r="H14242" s="6"/>
      <c r="I14242" s="9"/>
      <c r="J14242" s="9"/>
      <c r="K14242" s="9"/>
    </row>
    <row r="14243" spans="1:11" x14ac:dyDescent="0.25">
      <c r="A14243" s="2"/>
      <c r="B14243" s="2"/>
      <c r="C14243" s="2"/>
      <c r="E14243" s="2"/>
      <c r="G14243" s="2"/>
      <c r="H14243" s="6"/>
      <c r="I14243" s="9"/>
      <c r="J14243" s="9"/>
      <c r="K14243" s="9"/>
    </row>
    <row r="14244" spans="1:11" x14ac:dyDescent="0.25">
      <c r="A14244" s="2"/>
      <c r="B14244" s="2"/>
      <c r="C14244" s="2"/>
      <c r="E14244" s="2"/>
      <c r="G14244" s="2"/>
      <c r="H14244" s="6"/>
      <c r="I14244" s="9"/>
      <c r="J14244" s="9"/>
      <c r="K14244" s="9"/>
    </row>
    <row r="14245" spans="1:11" x14ac:dyDescent="0.25">
      <c r="A14245" s="2"/>
      <c r="B14245" s="2"/>
      <c r="C14245" s="2"/>
      <c r="E14245" s="2"/>
      <c r="G14245" s="2"/>
      <c r="H14245" s="6"/>
      <c r="I14245" s="9"/>
      <c r="J14245" s="9"/>
      <c r="K14245" s="9"/>
    </row>
    <row r="14246" spans="1:11" x14ac:dyDescent="0.25">
      <c r="A14246" s="2"/>
      <c r="B14246" s="2"/>
      <c r="C14246" s="2"/>
      <c r="E14246" s="2"/>
      <c r="G14246" s="2"/>
      <c r="H14246" s="6"/>
      <c r="I14246" s="9"/>
      <c r="J14246" s="9"/>
      <c r="K14246" s="9"/>
    </row>
    <row r="14247" spans="1:11" x14ac:dyDescent="0.25">
      <c r="A14247" s="2"/>
      <c r="B14247" s="2"/>
      <c r="C14247" s="2"/>
      <c r="E14247" s="2"/>
      <c r="G14247" s="2"/>
      <c r="H14247" s="6"/>
      <c r="I14247" s="9"/>
      <c r="J14247" s="9"/>
      <c r="K14247" s="9"/>
    </row>
    <row r="14248" spans="1:11" x14ac:dyDescent="0.25">
      <c r="A14248" s="2"/>
      <c r="B14248" s="2"/>
      <c r="C14248" s="2"/>
      <c r="E14248" s="2"/>
      <c r="G14248" s="2"/>
      <c r="H14248" s="6"/>
      <c r="I14248" s="9"/>
      <c r="J14248" s="9"/>
      <c r="K14248" s="9"/>
    </row>
    <row r="14249" spans="1:11" x14ac:dyDescent="0.25">
      <c r="A14249" s="2"/>
      <c r="B14249" s="2"/>
      <c r="C14249" s="2"/>
      <c r="E14249" s="2"/>
      <c r="G14249" s="2"/>
      <c r="H14249" s="6"/>
      <c r="I14249" s="9"/>
      <c r="J14249" s="9"/>
      <c r="K14249" s="9"/>
    </row>
    <row r="14250" spans="1:11" x14ac:dyDescent="0.25">
      <c r="A14250" s="2"/>
      <c r="B14250" s="2"/>
      <c r="C14250" s="2"/>
      <c r="E14250" s="2"/>
      <c r="G14250" s="2"/>
      <c r="H14250" s="6"/>
      <c r="I14250" s="9"/>
      <c r="J14250" s="9"/>
      <c r="K14250" s="9"/>
    </row>
    <row r="14251" spans="1:11" x14ac:dyDescent="0.25">
      <c r="A14251" s="2"/>
      <c r="B14251" s="2"/>
      <c r="C14251" s="2"/>
      <c r="E14251" s="2"/>
      <c r="G14251" s="2"/>
      <c r="H14251" s="6"/>
      <c r="I14251" s="9"/>
      <c r="J14251" s="9"/>
      <c r="K14251" s="9"/>
    </row>
    <row r="14252" spans="1:11" x14ac:dyDescent="0.25">
      <c r="A14252" s="2"/>
      <c r="B14252" s="2"/>
      <c r="C14252" s="2"/>
      <c r="E14252" s="2"/>
      <c r="G14252" s="2"/>
      <c r="H14252" s="6"/>
      <c r="I14252" s="9"/>
      <c r="J14252" s="9"/>
      <c r="K14252" s="9"/>
    </row>
    <row r="14253" spans="1:11" x14ac:dyDescent="0.25">
      <c r="A14253" s="2"/>
      <c r="B14253" s="2"/>
      <c r="C14253" s="2"/>
      <c r="E14253" s="2"/>
      <c r="G14253" s="2"/>
      <c r="H14253" s="6"/>
      <c r="I14253" s="9"/>
      <c r="J14253" s="9"/>
      <c r="K14253" s="9"/>
    </row>
    <row r="14254" spans="1:11" x14ac:dyDescent="0.25">
      <c r="A14254" s="2"/>
      <c r="B14254" s="2"/>
      <c r="C14254" s="2"/>
      <c r="E14254" s="2"/>
      <c r="G14254" s="2"/>
      <c r="H14254" s="6"/>
      <c r="I14254" s="9"/>
      <c r="J14254" s="9"/>
      <c r="K14254" s="9"/>
    </row>
    <row r="14255" spans="1:11" x14ac:dyDescent="0.25">
      <c r="A14255" s="2"/>
      <c r="B14255" s="2"/>
      <c r="C14255" s="2"/>
      <c r="E14255" s="2"/>
      <c r="G14255" s="2"/>
      <c r="H14255" s="6"/>
      <c r="I14255" s="9"/>
      <c r="J14255" s="9"/>
      <c r="K14255" s="9"/>
    </row>
    <row r="14256" spans="1:11" x14ac:dyDescent="0.25">
      <c r="A14256" s="2"/>
      <c r="B14256" s="2"/>
      <c r="C14256" s="2"/>
      <c r="E14256" s="2"/>
      <c r="G14256" s="2"/>
      <c r="H14256" s="6"/>
      <c r="I14256" s="9"/>
      <c r="J14256" s="9"/>
      <c r="K14256" s="9"/>
    </row>
    <row r="14257" spans="1:11" x14ac:dyDescent="0.25">
      <c r="A14257" s="2"/>
      <c r="B14257" s="2"/>
      <c r="C14257" s="2"/>
      <c r="E14257" s="2"/>
      <c r="G14257" s="2"/>
      <c r="H14257" s="6"/>
      <c r="I14257" s="9"/>
      <c r="J14257" s="9"/>
      <c r="K14257" s="9"/>
    </row>
    <row r="14258" spans="1:11" x14ac:dyDescent="0.25">
      <c r="A14258" s="2"/>
      <c r="B14258" s="2"/>
      <c r="C14258" s="2"/>
      <c r="E14258" s="2"/>
      <c r="G14258" s="2"/>
      <c r="H14258" s="6"/>
      <c r="I14258" s="9"/>
      <c r="J14258" s="9"/>
      <c r="K14258" s="9"/>
    </row>
    <row r="14259" spans="1:11" x14ac:dyDescent="0.25">
      <c r="A14259" s="2"/>
      <c r="B14259" s="2"/>
      <c r="C14259" s="2"/>
      <c r="E14259" s="2"/>
      <c r="G14259" s="2"/>
      <c r="H14259" s="6"/>
      <c r="I14259" s="9"/>
      <c r="J14259" s="9"/>
      <c r="K14259" s="9"/>
    </row>
    <row r="14260" spans="1:11" x14ac:dyDescent="0.25">
      <c r="A14260" s="2"/>
      <c r="B14260" s="2"/>
      <c r="C14260" s="2"/>
      <c r="E14260" s="2"/>
      <c r="G14260" s="2"/>
      <c r="H14260" s="6"/>
      <c r="I14260" s="9"/>
      <c r="J14260" s="9"/>
      <c r="K14260" s="9"/>
    </row>
    <row r="14261" spans="1:11" x14ac:dyDescent="0.25">
      <c r="A14261" s="2"/>
      <c r="B14261" s="2"/>
      <c r="C14261" s="2"/>
      <c r="E14261" s="2"/>
      <c r="G14261" s="2"/>
      <c r="H14261" s="6"/>
      <c r="I14261" s="9"/>
      <c r="J14261" s="9"/>
      <c r="K14261" s="9"/>
    </row>
    <row r="14262" spans="1:11" x14ac:dyDescent="0.25">
      <c r="A14262" s="2"/>
      <c r="B14262" s="2"/>
      <c r="C14262" s="2"/>
      <c r="E14262" s="2"/>
      <c r="G14262" s="2"/>
      <c r="H14262" s="6"/>
      <c r="I14262" s="9"/>
      <c r="J14262" s="9"/>
      <c r="K14262" s="9"/>
    </row>
    <row r="14263" spans="1:11" x14ac:dyDescent="0.25">
      <c r="A14263" s="2"/>
      <c r="B14263" s="2"/>
      <c r="C14263" s="2"/>
      <c r="E14263" s="2"/>
      <c r="G14263" s="2"/>
      <c r="H14263" s="6"/>
      <c r="I14263" s="9"/>
      <c r="J14263" s="9"/>
      <c r="K14263" s="9"/>
    </row>
    <row r="14264" spans="1:11" x14ac:dyDescent="0.25">
      <c r="A14264" s="2"/>
      <c r="B14264" s="2"/>
      <c r="C14264" s="2"/>
      <c r="E14264" s="2"/>
      <c r="G14264" s="2"/>
      <c r="H14264" s="6"/>
      <c r="I14264" s="9"/>
      <c r="J14264" s="9"/>
      <c r="K14264" s="9"/>
    </row>
    <row r="14265" spans="1:11" x14ac:dyDescent="0.25">
      <c r="A14265" s="2"/>
      <c r="B14265" s="2"/>
      <c r="C14265" s="2"/>
      <c r="E14265" s="2"/>
      <c r="G14265" s="2"/>
      <c r="H14265" s="6"/>
      <c r="I14265" s="9"/>
      <c r="J14265" s="9"/>
      <c r="K14265" s="9"/>
    </row>
    <row r="14266" spans="1:11" x14ac:dyDescent="0.25">
      <c r="A14266" s="2"/>
      <c r="B14266" s="2"/>
      <c r="C14266" s="2"/>
      <c r="E14266" s="2"/>
      <c r="G14266" s="2"/>
      <c r="H14266" s="6"/>
      <c r="I14266" s="9"/>
      <c r="J14266" s="9"/>
      <c r="K14266" s="9"/>
    </row>
    <row r="14267" spans="1:11" x14ac:dyDescent="0.25">
      <c r="A14267" s="2"/>
      <c r="B14267" s="2"/>
      <c r="C14267" s="2"/>
      <c r="E14267" s="2"/>
      <c r="G14267" s="2"/>
      <c r="H14267" s="6"/>
      <c r="I14267" s="9"/>
      <c r="J14267" s="9"/>
      <c r="K14267" s="9"/>
    </row>
    <row r="14268" spans="1:11" x14ac:dyDescent="0.25">
      <c r="A14268" s="2"/>
      <c r="B14268" s="2"/>
      <c r="C14268" s="2"/>
      <c r="E14268" s="2"/>
      <c r="G14268" s="2"/>
      <c r="H14268" s="6"/>
      <c r="I14268" s="9"/>
      <c r="J14268" s="9"/>
      <c r="K14268" s="9"/>
    </row>
    <row r="14269" spans="1:11" x14ac:dyDescent="0.25">
      <c r="A14269" s="2"/>
      <c r="B14269" s="2"/>
      <c r="C14269" s="2"/>
      <c r="E14269" s="2"/>
      <c r="G14269" s="2"/>
      <c r="H14269" s="6"/>
      <c r="I14269" s="9"/>
      <c r="J14269" s="9"/>
      <c r="K14269" s="9"/>
    </row>
    <row r="14270" spans="1:11" x14ac:dyDescent="0.25">
      <c r="A14270" s="2"/>
      <c r="B14270" s="2"/>
      <c r="C14270" s="2"/>
      <c r="E14270" s="2"/>
      <c r="G14270" s="2"/>
      <c r="H14270" s="6"/>
      <c r="I14270" s="9"/>
      <c r="J14270" s="9"/>
      <c r="K14270" s="9"/>
    </row>
    <row r="14271" spans="1:11" x14ac:dyDescent="0.25">
      <c r="A14271" s="2"/>
      <c r="B14271" s="2"/>
      <c r="C14271" s="2"/>
      <c r="E14271" s="2"/>
      <c r="G14271" s="2"/>
      <c r="H14271" s="6"/>
      <c r="I14271" s="9"/>
      <c r="J14271" s="9"/>
      <c r="K14271" s="9"/>
    </row>
    <row r="14272" spans="1:11" x14ac:dyDescent="0.25">
      <c r="A14272" s="2"/>
      <c r="B14272" s="2"/>
      <c r="C14272" s="2"/>
      <c r="E14272" s="2"/>
      <c r="G14272" s="2"/>
      <c r="H14272" s="6"/>
      <c r="I14272" s="9"/>
      <c r="J14272" s="9"/>
      <c r="K14272" s="9"/>
    </row>
    <row r="14273" spans="1:11" x14ac:dyDescent="0.25">
      <c r="A14273" s="2"/>
      <c r="B14273" s="2"/>
      <c r="C14273" s="2"/>
      <c r="E14273" s="2"/>
      <c r="G14273" s="2"/>
      <c r="H14273" s="6"/>
      <c r="I14273" s="9"/>
      <c r="J14273" s="9"/>
      <c r="K14273" s="9"/>
    </row>
    <row r="14274" spans="1:11" x14ac:dyDescent="0.25">
      <c r="A14274" s="2"/>
      <c r="B14274" s="2"/>
      <c r="C14274" s="2"/>
      <c r="E14274" s="2"/>
      <c r="G14274" s="2"/>
      <c r="H14274" s="6"/>
      <c r="I14274" s="9"/>
      <c r="J14274" s="9"/>
      <c r="K14274" s="9"/>
    </row>
    <row r="14275" spans="1:11" x14ac:dyDescent="0.25">
      <c r="A14275" s="2"/>
      <c r="B14275" s="2"/>
      <c r="C14275" s="2"/>
      <c r="E14275" s="2"/>
      <c r="G14275" s="2"/>
      <c r="H14275" s="6"/>
      <c r="I14275" s="9"/>
      <c r="J14275" s="9"/>
      <c r="K14275" s="9"/>
    </row>
    <row r="14276" spans="1:11" x14ac:dyDescent="0.25">
      <c r="A14276" s="2"/>
      <c r="B14276" s="2"/>
      <c r="C14276" s="2"/>
      <c r="E14276" s="2"/>
      <c r="G14276" s="2"/>
      <c r="H14276" s="6"/>
      <c r="I14276" s="9"/>
      <c r="J14276" s="9"/>
      <c r="K14276" s="9"/>
    </row>
    <row r="14277" spans="1:11" x14ac:dyDescent="0.25">
      <c r="A14277" s="2"/>
      <c r="B14277" s="2"/>
      <c r="C14277" s="2"/>
      <c r="E14277" s="2"/>
      <c r="G14277" s="2"/>
      <c r="H14277" s="6"/>
      <c r="I14277" s="9"/>
      <c r="J14277" s="9"/>
      <c r="K14277" s="9"/>
    </row>
    <row r="14278" spans="1:11" x14ac:dyDescent="0.25">
      <c r="A14278" s="2"/>
      <c r="B14278" s="2"/>
      <c r="C14278" s="2"/>
      <c r="E14278" s="2"/>
      <c r="G14278" s="2"/>
      <c r="H14278" s="6"/>
      <c r="I14278" s="9"/>
      <c r="J14278" s="9"/>
      <c r="K14278" s="9"/>
    </row>
    <row r="14279" spans="1:11" x14ac:dyDescent="0.25">
      <c r="A14279" s="2"/>
      <c r="B14279" s="2"/>
      <c r="C14279" s="2"/>
      <c r="E14279" s="2"/>
      <c r="G14279" s="2"/>
      <c r="H14279" s="6"/>
      <c r="I14279" s="9"/>
      <c r="J14279" s="9"/>
      <c r="K14279" s="9"/>
    </row>
    <row r="14280" spans="1:11" x14ac:dyDescent="0.25">
      <c r="A14280" s="2"/>
      <c r="B14280" s="2"/>
      <c r="C14280" s="2"/>
      <c r="E14280" s="2"/>
      <c r="G14280" s="2"/>
      <c r="H14280" s="6"/>
      <c r="I14280" s="9"/>
      <c r="J14280" s="9"/>
      <c r="K14280" s="9"/>
    </row>
    <row r="14281" spans="1:11" x14ac:dyDescent="0.25">
      <c r="A14281" s="2"/>
      <c r="B14281" s="2"/>
      <c r="C14281" s="2"/>
      <c r="E14281" s="2"/>
      <c r="G14281" s="2"/>
      <c r="H14281" s="6"/>
      <c r="I14281" s="9"/>
      <c r="J14281" s="9"/>
      <c r="K14281" s="9"/>
    </row>
    <row r="14282" spans="1:11" x14ac:dyDescent="0.25">
      <c r="A14282" s="2"/>
      <c r="B14282" s="2"/>
      <c r="C14282" s="2"/>
      <c r="E14282" s="2"/>
      <c r="G14282" s="2"/>
      <c r="H14282" s="6"/>
      <c r="I14282" s="9"/>
      <c r="J14282" s="9"/>
      <c r="K14282" s="9"/>
    </row>
    <row r="14283" spans="1:11" x14ac:dyDescent="0.25">
      <c r="A14283" s="2"/>
      <c r="B14283" s="2"/>
      <c r="C14283" s="2"/>
      <c r="E14283" s="2"/>
      <c r="G14283" s="2"/>
      <c r="H14283" s="6"/>
      <c r="I14283" s="9"/>
      <c r="J14283" s="9"/>
      <c r="K14283" s="9"/>
    </row>
    <row r="14284" spans="1:11" x14ac:dyDescent="0.25">
      <c r="A14284" s="2"/>
      <c r="B14284" s="2"/>
      <c r="C14284" s="2"/>
      <c r="E14284" s="2"/>
      <c r="G14284" s="2"/>
      <c r="H14284" s="6"/>
      <c r="I14284" s="9"/>
      <c r="J14284" s="9"/>
      <c r="K14284" s="9"/>
    </row>
    <row r="14285" spans="1:11" x14ac:dyDescent="0.25">
      <c r="A14285" s="2"/>
      <c r="B14285" s="2"/>
      <c r="C14285" s="2"/>
      <c r="E14285" s="2"/>
      <c r="G14285" s="2"/>
      <c r="H14285" s="6"/>
      <c r="I14285" s="9"/>
      <c r="J14285" s="9"/>
      <c r="K14285" s="9"/>
    </row>
    <row r="14286" spans="1:11" x14ac:dyDescent="0.25">
      <c r="A14286" s="2"/>
      <c r="B14286" s="2"/>
      <c r="C14286" s="2"/>
      <c r="E14286" s="2"/>
      <c r="G14286" s="2"/>
      <c r="H14286" s="6"/>
      <c r="I14286" s="9"/>
      <c r="J14286" s="9"/>
      <c r="K14286" s="9"/>
    </row>
    <row r="14287" spans="1:11" x14ac:dyDescent="0.25">
      <c r="A14287" s="2"/>
      <c r="B14287" s="2"/>
      <c r="C14287" s="2"/>
      <c r="E14287" s="2"/>
      <c r="G14287" s="2"/>
      <c r="H14287" s="6"/>
      <c r="I14287" s="9"/>
      <c r="J14287" s="9"/>
      <c r="K14287" s="9"/>
    </row>
    <row r="14288" spans="1:11" x14ac:dyDescent="0.25">
      <c r="A14288" s="2"/>
      <c r="B14288" s="2"/>
      <c r="C14288" s="2"/>
      <c r="E14288" s="2"/>
      <c r="G14288" s="2"/>
      <c r="H14288" s="6"/>
      <c r="I14288" s="9"/>
      <c r="J14288" s="9"/>
      <c r="K14288" s="9"/>
    </row>
    <row r="14289" spans="1:11" x14ac:dyDescent="0.25">
      <c r="A14289" s="2"/>
      <c r="B14289" s="2"/>
      <c r="C14289" s="2"/>
      <c r="E14289" s="2"/>
      <c r="G14289" s="2"/>
      <c r="H14289" s="6"/>
      <c r="I14289" s="9"/>
      <c r="J14289" s="9"/>
      <c r="K14289" s="9"/>
    </row>
    <row r="14290" spans="1:11" x14ac:dyDescent="0.25">
      <c r="A14290" s="2"/>
      <c r="B14290" s="2"/>
      <c r="C14290" s="2"/>
      <c r="E14290" s="2"/>
      <c r="G14290" s="2"/>
      <c r="H14290" s="6"/>
      <c r="I14290" s="9"/>
      <c r="J14290" s="9"/>
      <c r="K14290" s="9"/>
    </row>
    <row r="14291" spans="1:11" x14ac:dyDescent="0.25">
      <c r="A14291" s="2"/>
      <c r="B14291" s="2"/>
      <c r="C14291" s="2"/>
      <c r="E14291" s="2"/>
      <c r="G14291" s="2"/>
      <c r="H14291" s="6"/>
      <c r="I14291" s="9"/>
      <c r="J14291" s="9"/>
      <c r="K14291" s="9"/>
    </row>
    <row r="14292" spans="1:11" x14ac:dyDescent="0.25">
      <c r="A14292" s="2"/>
      <c r="B14292" s="2"/>
      <c r="C14292" s="2"/>
      <c r="E14292" s="2"/>
      <c r="G14292" s="2"/>
      <c r="H14292" s="6"/>
      <c r="I14292" s="9"/>
      <c r="J14292" s="9"/>
      <c r="K14292" s="9"/>
    </row>
    <row r="14293" spans="1:11" x14ac:dyDescent="0.25">
      <c r="A14293" s="2"/>
      <c r="B14293" s="2"/>
      <c r="C14293" s="2"/>
      <c r="E14293" s="2"/>
      <c r="G14293" s="2"/>
      <c r="H14293" s="6"/>
      <c r="I14293" s="9"/>
      <c r="J14293" s="9"/>
      <c r="K14293" s="9"/>
    </row>
    <row r="14294" spans="1:11" x14ac:dyDescent="0.25">
      <c r="A14294" s="2"/>
      <c r="B14294" s="2"/>
      <c r="C14294" s="2"/>
      <c r="E14294" s="2"/>
      <c r="G14294" s="2"/>
      <c r="H14294" s="6"/>
      <c r="I14294" s="9"/>
      <c r="J14294" s="9"/>
      <c r="K14294" s="9"/>
    </row>
    <row r="14295" spans="1:11" x14ac:dyDescent="0.25">
      <c r="A14295" s="2"/>
      <c r="B14295" s="2"/>
      <c r="C14295" s="2"/>
      <c r="E14295" s="2"/>
      <c r="G14295" s="2"/>
      <c r="H14295" s="6"/>
      <c r="I14295" s="9"/>
      <c r="J14295" s="9"/>
      <c r="K14295" s="9"/>
    </row>
    <row r="14296" spans="1:11" x14ac:dyDescent="0.25">
      <c r="A14296" s="2"/>
      <c r="B14296" s="2"/>
      <c r="C14296" s="2"/>
      <c r="E14296" s="2"/>
      <c r="G14296" s="2"/>
      <c r="H14296" s="6"/>
      <c r="I14296" s="9"/>
      <c r="J14296" s="9"/>
      <c r="K14296" s="9"/>
    </row>
    <row r="14297" spans="1:11" x14ac:dyDescent="0.25">
      <c r="A14297" s="2"/>
      <c r="B14297" s="2"/>
      <c r="C14297" s="2"/>
      <c r="E14297" s="2"/>
      <c r="G14297" s="2"/>
      <c r="H14297" s="6"/>
      <c r="I14297" s="9"/>
      <c r="J14297" s="9"/>
      <c r="K14297" s="9"/>
    </row>
    <row r="14298" spans="1:11" x14ac:dyDescent="0.25">
      <c r="A14298" s="2"/>
      <c r="B14298" s="2"/>
      <c r="C14298" s="2"/>
      <c r="E14298" s="2"/>
      <c r="G14298" s="2"/>
      <c r="H14298" s="6"/>
      <c r="I14298" s="9"/>
      <c r="J14298" s="9"/>
      <c r="K14298" s="9"/>
    </row>
    <row r="14299" spans="1:11" x14ac:dyDescent="0.25">
      <c r="A14299" s="2"/>
      <c r="B14299" s="2"/>
      <c r="C14299" s="2"/>
      <c r="E14299" s="2"/>
      <c r="G14299" s="2"/>
      <c r="H14299" s="6"/>
      <c r="I14299" s="9"/>
      <c r="J14299" s="9"/>
      <c r="K14299" s="9"/>
    </row>
    <row r="14300" spans="1:11" x14ac:dyDescent="0.25">
      <c r="A14300" s="2"/>
      <c r="B14300" s="2"/>
      <c r="C14300" s="2"/>
      <c r="E14300" s="2"/>
      <c r="G14300" s="2"/>
      <c r="H14300" s="6"/>
      <c r="I14300" s="9"/>
      <c r="J14300" s="9"/>
      <c r="K14300" s="9"/>
    </row>
    <row r="14301" spans="1:11" x14ac:dyDescent="0.25">
      <c r="A14301" s="2"/>
      <c r="B14301" s="2"/>
      <c r="C14301" s="2"/>
      <c r="E14301" s="2"/>
      <c r="G14301" s="2"/>
      <c r="H14301" s="6"/>
      <c r="I14301" s="9"/>
      <c r="J14301" s="9"/>
      <c r="K14301" s="9"/>
    </row>
    <row r="14302" spans="1:11" x14ac:dyDescent="0.25">
      <c r="A14302" s="2"/>
      <c r="B14302" s="2"/>
      <c r="C14302" s="2"/>
      <c r="E14302" s="2"/>
      <c r="G14302" s="2"/>
      <c r="H14302" s="6"/>
      <c r="I14302" s="9"/>
      <c r="J14302" s="9"/>
      <c r="K14302" s="9"/>
    </row>
    <row r="14303" spans="1:11" x14ac:dyDescent="0.25">
      <c r="A14303" s="2"/>
      <c r="B14303" s="2"/>
      <c r="C14303" s="2"/>
      <c r="E14303" s="2"/>
      <c r="G14303" s="2"/>
      <c r="H14303" s="6"/>
      <c r="I14303" s="9"/>
      <c r="J14303" s="9"/>
      <c r="K14303" s="9"/>
    </row>
    <row r="14304" spans="1:11" x14ac:dyDescent="0.25">
      <c r="A14304" s="2"/>
      <c r="B14304" s="2"/>
      <c r="C14304" s="2"/>
      <c r="E14304" s="2"/>
      <c r="G14304" s="2"/>
      <c r="H14304" s="6"/>
      <c r="I14304" s="9"/>
      <c r="J14304" s="9"/>
      <c r="K14304" s="9"/>
    </row>
    <row r="14305" spans="1:11" x14ac:dyDescent="0.25">
      <c r="A14305" s="2"/>
      <c r="B14305" s="2"/>
      <c r="C14305" s="2"/>
      <c r="E14305" s="2"/>
      <c r="G14305" s="2"/>
      <c r="H14305" s="6"/>
      <c r="I14305" s="9"/>
      <c r="J14305" s="9"/>
      <c r="K14305" s="9"/>
    </row>
    <row r="14306" spans="1:11" x14ac:dyDescent="0.25">
      <c r="A14306" s="2"/>
      <c r="B14306" s="2"/>
      <c r="C14306" s="2"/>
      <c r="E14306" s="2"/>
      <c r="G14306" s="2"/>
      <c r="H14306" s="6"/>
      <c r="I14306" s="9"/>
      <c r="J14306" s="9"/>
      <c r="K14306" s="9"/>
    </row>
    <row r="14307" spans="1:11" x14ac:dyDescent="0.25">
      <c r="A14307" s="2"/>
      <c r="B14307" s="2"/>
      <c r="C14307" s="2"/>
      <c r="E14307" s="2"/>
      <c r="G14307" s="2"/>
      <c r="H14307" s="6"/>
      <c r="I14307" s="9"/>
      <c r="J14307" s="9"/>
      <c r="K14307" s="9"/>
    </row>
    <row r="14308" spans="1:11" x14ac:dyDescent="0.25">
      <c r="A14308" s="2"/>
      <c r="B14308" s="2"/>
      <c r="C14308" s="2"/>
      <c r="E14308" s="2"/>
      <c r="G14308" s="2"/>
      <c r="H14308" s="6"/>
      <c r="I14308" s="9"/>
      <c r="J14308" s="9"/>
      <c r="K14308" s="9"/>
    </row>
    <row r="14309" spans="1:11" x14ac:dyDescent="0.25">
      <c r="A14309" s="2"/>
      <c r="B14309" s="2"/>
      <c r="C14309" s="2"/>
      <c r="E14309" s="2"/>
      <c r="G14309" s="2"/>
      <c r="H14309" s="6"/>
      <c r="I14309" s="9"/>
      <c r="J14309" s="9"/>
      <c r="K14309" s="9"/>
    </row>
    <row r="14310" spans="1:11" x14ac:dyDescent="0.25">
      <c r="A14310" s="2"/>
      <c r="B14310" s="2"/>
      <c r="C14310" s="2"/>
      <c r="E14310" s="2"/>
      <c r="G14310" s="2"/>
      <c r="H14310" s="6"/>
      <c r="I14310" s="9"/>
      <c r="J14310" s="9"/>
      <c r="K14310" s="9"/>
    </row>
    <row r="14311" spans="1:11" x14ac:dyDescent="0.25">
      <c r="A14311" s="2"/>
      <c r="B14311" s="2"/>
      <c r="C14311" s="2"/>
      <c r="E14311" s="2"/>
      <c r="G14311" s="2"/>
      <c r="H14311" s="6"/>
      <c r="I14311" s="9"/>
      <c r="J14311" s="9"/>
      <c r="K14311" s="9"/>
    </row>
    <row r="14312" spans="1:11" x14ac:dyDescent="0.25">
      <c r="A14312" s="2"/>
      <c r="B14312" s="2"/>
      <c r="C14312" s="2"/>
      <c r="E14312" s="2"/>
      <c r="G14312" s="2"/>
      <c r="H14312" s="6"/>
      <c r="I14312" s="9"/>
      <c r="J14312" s="9"/>
      <c r="K14312" s="9"/>
    </row>
    <row r="14313" spans="1:11" x14ac:dyDescent="0.25">
      <c r="A14313" s="2"/>
      <c r="B14313" s="2"/>
      <c r="C14313" s="2"/>
      <c r="E14313" s="2"/>
      <c r="G14313" s="2"/>
      <c r="H14313" s="6"/>
      <c r="I14313" s="9"/>
      <c r="J14313" s="9"/>
      <c r="K14313" s="9"/>
    </row>
    <row r="14314" spans="1:11" x14ac:dyDescent="0.25">
      <c r="A14314" s="2"/>
      <c r="B14314" s="2"/>
      <c r="C14314" s="2"/>
      <c r="E14314" s="2"/>
      <c r="G14314" s="2"/>
      <c r="H14314" s="6"/>
      <c r="I14314" s="9"/>
      <c r="J14314" s="9"/>
      <c r="K14314" s="9"/>
    </row>
    <row r="14315" spans="1:11" x14ac:dyDescent="0.25">
      <c r="A14315" s="2"/>
      <c r="B14315" s="2"/>
      <c r="C14315" s="2"/>
      <c r="E14315" s="2"/>
      <c r="G14315" s="2"/>
      <c r="H14315" s="6"/>
      <c r="I14315" s="9"/>
      <c r="J14315" s="9"/>
      <c r="K14315" s="9"/>
    </row>
    <row r="14316" spans="1:11" x14ac:dyDescent="0.25">
      <c r="A14316" s="2"/>
      <c r="B14316" s="2"/>
      <c r="C14316" s="2"/>
      <c r="E14316" s="2"/>
      <c r="G14316" s="2"/>
      <c r="H14316" s="6"/>
      <c r="I14316" s="9"/>
      <c r="J14316" s="9"/>
      <c r="K14316" s="9"/>
    </row>
    <row r="14317" spans="1:11" x14ac:dyDescent="0.25">
      <c r="A14317" s="2"/>
      <c r="B14317" s="2"/>
      <c r="C14317" s="2"/>
      <c r="E14317" s="2"/>
      <c r="G14317" s="2"/>
      <c r="H14317" s="6"/>
      <c r="I14317" s="9"/>
      <c r="J14317" s="9"/>
      <c r="K14317" s="9"/>
    </row>
    <row r="14318" spans="1:11" x14ac:dyDescent="0.25">
      <c r="A14318" s="2"/>
      <c r="B14318" s="2"/>
      <c r="C14318" s="2"/>
      <c r="E14318" s="2"/>
      <c r="G14318" s="2"/>
      <c r="H14318" s="6"/>
      <c r="I14318" s="9"/>
      <c r="J14318" s="9"/>
      <c r="K14318" s="9"/>
    </row>
    <row r="14319" spans="1:11" x14ac:dyDescent="0.25">
      <c r="A14319" s="2"/>
      <c r="B14319" s="2"/>
      <c r="C14319" s="2"/>
      <c r="E14319" s="2"/>
      <c r="G14319" s="2"/>
      <c r="H14319" s="6"/>
      <c r="I14319" s="9"/>
      <c r="J14319" s="9"/>
      <c r="K14319" s="9"/>
    </row>
    <row r="14320" spans="1:11" x14ac:dyDescent="0.25">
      <c r="A14320" s="2"/>
      <c r="B14320" s="2"/>
      <c r="C14320" s="2"/>
      <c r="E14320" s="2"/>
      <c r="G14320" s="2"/>
      <c r="H14320" s="6"/>
      <c r="I14320" s="9"/>
      <c r="J14320" s="9"/>
      <c r="K14320" s="9"/>
    </row>
    <row r="14321" spans="1:11" x14ac:dyDescent="0.25">
      <c r="A14321" s="2"/>
      <c r="B14321" s="2"/>
      <c r="C14321" s="2"/>
      <c r="E14321" s="2"/>
      <c r="G14321" s="2"/>
      <c r="H14321" s="6"/>
      <c r="I14321" s="9"/>
      <c r="J14321" s="9"/>
      <c r="K14321" s="9"/>
    </row>
    <row r="14322" spans="1:11" x14ac:dyDescent="0.25">
      <c r="A14322" s="2"/>
      <c r="B14322" s="2"/>
      <c r="C14322" s="2"/>
      <c r="E14322" s="2"/>
      <c r="G14322" s="2"/>
      <c r="H14322" s="6"/>
      <c r="I14322" s="9"/>
      <c r="J14322" s="9"/>
      <c r="K14322" s="9"/>
    </row>
    <row r="14323" spans="1:11" x14ac:dyDescent="0.25">
      <c r="A14323" s="2"/>
      <c r="B14323" s="2"/>
      <c r="C14323" s="2"/>
      <c r="E14323" s="2"/>
      <c r="G14323" s="2"/>
      <c r="H14323" s="6"/>
      <c r="I14323" s="9"/>
      <c r="J14323" s="9"/>
      <c r="K14323" s="9"/>
    </row>
    <row r="14324" spans="1:11" x14ac:dyDescent="0.25">
      <c r="A14324" s="2"/>
      <c r="B14324" s="2"/>
      <c r="C14324" s="2"/>
      <c r="E14324" s="2"/>
      <c r="G14324" s="2"/>
      <c r="H14324" s="6"/>
      <c r="I14324" s="9"/>
      <c r="J14324" s="9"/>
      <c r="K14324" s="9"/>
    </row>
    <row r="14325" spans="1:11" x14ac:dyDescent="0.25">
      <c r="A14325" s="2"/>
      <c r="B14325" s="2"/>
      <c r="C14325" s="2"/>
      <c r="E14325" s="2"/>
      <c r="G14325" s="2"/>
      <c r="H14325" s="6"/>
      <c r="I14325" s="9"/>
      <c r="J14325" s="9"/>
      <c r="K14325" s="9"/>
    </row>
    <row r="14326" spans="1:11" x14ac:dyDescent="0.25">
      <c r="A14326" s="2"/>
      <c r="B14326" s="2"/>
      <c r="C14326" s="2"/>
      <c r="E14326" s="2"/>
      <c r="G14326" s="2"/>
      <c r="H14326" s="6"/>
      <c r="I14326" s="9"/>
      <c r="J14326" s="9"/>
      <c r="K14326" s="9"/>
    </row>
    <row r="14327" spans="1:11" x14ac:dyDescent="0.25">
      <c r="A14327" s="2"/>
      <c r="B14327" s="2"/>
      <c r="C14327" s="2"/>
      <c r="E14327" s="2"/>
      <c r="G14327" s="2"/>
      <c r="H14327" s="6"/>
      <c r="I14327" s="9"/>
      <c r="J14327" s="9"/>
      <c r="K14327" s="9"/>
    </row>
    <row r="14328" spans="1:11" x14ac:dyDescent="0.25">
      <c r="A14328" s="2"/>
      <c r="B14328" s="2"/>
      <c r="C14328" s="2"/>
      <c r="E14328" s="2"/>
      <c r="G14328" s="2"/>
      <c r="H14328" s="6"/>
      <c r="I14328" s="9"/>
      <c r="J14328" s="9"/>
      <c r="K14328" s="9"/>
    </row>
    <row r="14329" spans="1:11" x14ac:dyDescent="0.25">
      <c r="A14329" s="2"/>
      <c r="B14329" s="2"/>
      <c r="C14329" s="2"/>
      <c r="E14329" s="2"/>
      <c r="G14329" s="2"/>
      <c r="H14329" s="6"/>
      <c r="I14329" s="9"/>
      <c r="J14329" s="9"/>
      <c r="K14329" s="9"/>
    </row>
    <row r="14330" spans="1:11" x14ac:dyDescent="0.25">
      <c r="A14330" s="2"/>
      <c r="B14330" s="2"/>
      <c r="C14330" s="2"/>
      <c r="E14330" s="2"/>
      <c r="G14330" s="2"/>
      <c r="H14330" s="6"/>
      <c r="I14330" s="9"/>
      <c r="J14330" s="9"/>
      <c r="K14330" s="9"/>
    </row>
    <row r="14331" spans="1:11" x14ac:dyDescent="0.25">
      <c r="A14331" s="2"/>
      <c r="B14331" s="2"/>
      <c r="C14331" s="2"/>
      <c r="E14331" s="2"/>
      <c r="G14331" s="2"/>
      <c r="H14331" s="6"/>
      <c r="I14331" s="9"/>
      <c r="J14331" s="9"/>
      <c r="K14331" s="9"/>
    </row>
    <row r="14332" spans="1:11" x14ac:dyDescent="0.25">
      <c r="A14332" s="2"/>
      <c r="B14332" s="2"/>
      <c r="C14332" s="2"/>
      <c r="E14332" s="2"/>
      <c r="G14332" s="2"/>
      <c r="H14332" s="6"/>
      <c r="I14332" s="9"/>
      <c r="J14332" s="9"/>
      <c r="K14332" s="9"/>
    </row>
    <row r="14333" spans="1:11" x14ac:dyDescent="0.25">
      <c r="A14333" s="2"/>
      <c r="B14333" s="2"/>
      <c r="C14333" s="2"/>
      <c r="E14333" s="2"/>
      <c r="G14333" s="2"/>
      <c r="H14333" s="6"/>
      <c r="I14333" s="9"/>
      <c r="J14333" s="9"/>
      <c r="K14333" s="9"/>
    </row>
    <row r="14334" spans="1:11" x14ac:dyDescent="0.25">
      <c r="A14334" s="2"/>
      <c r="B14334" s="2"/>
      <c r="C14334" s="2"/>
      <c r="E14334" s="2"/>
      <c r="G14334" s="2"/>
      <c r="H14334" s="6"/>
      <c r="I14334" s="9"/>
      <c r="J14334" s="9"/>
      <c r="K14334" s="9"/>
    </row>
    <row r="14335" spans="1:11" x14ac:dyDescent="0.25">
      <c r="A14335" s="2"/>
      <c r="B14335" s="2"/>
      <c r="C14335" s="2"/>
      <c r="E14335" s="2"/>
      <c r="G14335" s="2"/>
      <c r="H14335" s="6"/>
      <c r="I14335" s="9"/>
      <c r="J14335" s="9"/>
      <c r="K14335" s="9"/>
    </row>
    <row r="14336" spans="1:11" x14ac:dyDescent="0.25">
      <c r="A14336" s="2"/>
      <c r="B14336" s="2"/>
      <c r="C14336" s="2"/>
      <c r="E14336" s="2"/>
      <c r="G14336" s="2"/>
      <c r="H14336" s="6"/>
      <c r="I14336" s="9"/>
      <c r="J14336" s="9"/>
      <c r="K14336" s="9"/>
    </row>
    <row r="14337" spans="1:11" x14ac:dyDescent="0.25">
      <c r="A14337" s="2"/>
      <c r="B14337" s="2"/>
      <c r="C14337" s="2"/>
      <c r="E14337" s="2"/>
      <c r="G14337" s="2"/>
      <c r="H14337" s="6"/>
      <c r="I14337" s="9"/>
      <c r="J14337" s="9"/>
      <c r="K14337" s="9"/>
    </row>
    <row r="14338" spans="1:11" x14ac:dyDescent="0.25">
      <c r="A14338" s="2"/>
      <c r="B14338" s="2"/>
      <c r="C14338" s="2"/>
      <c r="E14338" s="2"/>
      <c r="G14338" s="2"/>
      <c r="H14338" s="6"/>
      <c r="I14338" s="9"/>
      <c r="J14338" s="9"/>
      <c r="K14338" s="9"/>
    </row>
    <row r="14339" spans="1:11" x14ac:dyDescent="0.25">
      <c r="A14339" s="2"/>
      <c r="B14339" s="2"/>
      <c r="C14339" s="2"/>
      <c r="E14339" s="2"/>
      <c r="G14339" s="2"/>
      <c r="H14339" s="6"/>
      <c r="I14339" s="9"/>
      <c r="J14339" s="9"/>
      <c r="K14339" s="9"/>
    </row>
    <row r="14340" spans="1:11" x14ac:dyDescent="0.25">
      <c r="A14340" s="2"/>
      <c r="B14340" s="2"/>
      <c r="C14340" s="2"/>
      <c r="E14340" s="2"/>
      <c r="G14340" s="2"/>
      <c r="H14340" s="6"/>
      <c r="I14340" s="9"/>
      <c r="J14340" s="9"/>
      <c r="K14340" s="9"/>
    </row>
    <row r="14341" spans="1:11" x14ac:dyDescent="0.25">
      <c r="A14341" s="2"/>
      <c r="B14341" s="2"/>
      <c r="C14341" s="2"/>
      <c r="E14341" s="2"/>
      <c r="G14341" s="2"/>
      <c r="H14341" s="6"/>
      <c r="I14341" s="9"/>
      <c r="J14341" s="9"/>
      <c r="K14341" s="9"/>
    </row>
    <row r="14342" spans="1:11" x14ac:dyDescent="0.25">
      <c r="A14342" s="2"/>
      <c r="B14342" s="2"/>
      <c r="C14342" s="2"/>
      <c r="E14342" s="2"/>
      <c r="G14342" s="2"/>
      <c r="H14342" s="6"/>
      <c r="I14342" s="9"/>
      <c r="J14342" s="9"/>
      <c r="K14342" s="9"/>
    </row>
    <row r="14343" spans="1:11" x14ac:dyDescent="0.25">
      <c r="A14343" s="2"/>
      <c r="B14343" s="2"/>
      <c r="C14343" s="2"/>
      <c r="E14343" s="2"/>
      <c r="G14343" s="2"/>
      <c r="H14343" s="6"/>
      <c r="I14343" s="9"/>
      <c r="J14343" s="9"/>
      <c r="K14343" s="9"/>
    </row>
    <row r="14344" spans="1:11" x14ac:dyDescent="0.25">
      <c r="A14344" s="2"/>
      <c r="B14344" s="2"/>
      <c r="C14344" s="2"/>
      <c r="E14344" s="2"/>
      <c r="G14344" s="2"/>
      <c r="H14344" s="6"/>
      <c r="I14344" s="9"/>
      <c r="J14344" s="9"/>
      <c r="K14344" s="9"/>
    </row>
    <row r="14345" spans="1:11" x14ac:dyDescent="0.25">
      <c r="A14345" s="2"/>
      <c r="B14345" s="2"/>
      <c r="C14345" s="2"/>
      <c r="E14345" s="2"/>
      <c r="G14345" s="2"/>
      <c r="H14345" s="6"/>
      <c r="I14345" s="9"/>
      <c r="J14345" s="9"/>
      <c r="K14345" s="9"/>
    </row>
    <row r="14346" spans="1:11" x14ac:dyDescent="0.25">
      <c r="A14346" s="2"/>
      <c r="B14346" s="2"/>
      <c r="C14346" s="2"/>
      <c r="E14346" s="2"/>
      <c r="G14346" s="2"/>
      <c r="H14346" s="6"/>
      <c r="I14346" s="9"/>
      <c r="J14346" s="9"/>
      <c r="K14346" s="9"/>
    </row>
    <row r="14347" spans="1:11" x14ac:dyDescent="0.25">
      <c r="A14347" s="2"/>
      <c r="B14347" s="2"/>
      <c r="C14347" s="2"/>
      <c r="E14347" s="2"/>
      <c r="G14347" s="2"/>
      <c r="H14347" s="6"/>
      <c r="I14347" s="9"/>
      <c r="J14347" s="9"/>
      <c r="K14347" s="9"/>
    </row>
    <row r="14348" spans="1:11" x14ac:dyDescent="0.25">
      <c r="A14348" s="2"/>
      <c r="B14348" s="2"/>
      <c r="C14348" s="2"/>
      <c r="E14348" s="2"/>
      <c r="G14348" s="2"/>
      <c r="H14348" s="6"/>
      <c r="I14348" s="9"/>
      <c r="J14348" s="9"/>
      <c r="K14348" s="9"/>
    </row>
    <row r="14349" spans="1:11" x14ac:dyDescent="0.25">
      <c r="A14349" s="2"/>
      <c r="B14349" s="2"/>
      <c r="C14349" s="2"/>
      <c r="E14349" s="2"/>
      <c r="G14349" s="2"/>
      <c r="H14349" s="6"/>
      <c r="I14349" s="9"/>
      <c r="J14349" s="9"/>
      <c r="K14349" s="9"/>
    </row>
    <row r="14350" spans="1:11" x14ac:dyDescent="0.25">
      <c r="A14350" s="2"/>
      <c r="B14350" s="2"/>
      <c r="C14350" s="2"/>
      <c r="E14350" s="2"/>
      <c r="G14350" s="2"/>
      <c r="H14350" s="6"/>
      <c r="I14350" s="9"/>
      <c r="J14350" s="9"/>
      <c r="K14350" s="9"/>
    </row>
    <row r="14351" spans="1:11" x14ac:dyDescent="0.25">
      <c r="A14351" s="2"/>
      <c r="B14351" s="2"/>
      <c r="C14351" s="2"/>
      <c r="E14351" s="2"/>
      <c r="G14351" s="2"/>
      <c r="H14351" s="6"/>
      <c r="I14351" s="9"/>
      <c r="J14351" s="9"/>
      <c r="K14351" s="9"/>
    </row>
    <row r="14352" spans="1:11" x14ac:dyDescent="0.25">
      <c r="A14352" s="2"/>
      <c r="B14352" s="2"/>
      <c r="C14352" s="2"/>
      <c r="E14352" s="2"/>
      <c r="G14352" s="2"/>
      <c r="H14352" s="6"/>
      <c r="I14352" s="9"/>
      <c r="J14352" s="9"/>
      <c r="K14352" s="9"/>
    </row>
    <row r="14353" spans="1:11" x14ac:dyDescent="0.25">
      <c r="A14353" s="2"/>
      <c r="B14353" s="2"/>
      <c r="C14353" s="2"/>
      <c r="E14353" s="2"/>
      <c r="G14353" s="2"/>
      <c r="H14353" s="6"/>
      <c r="I14353" s="9"/>
      <c r="J14353" s="9"/>
      <c r="K14353" s="9"/>
    </row>
    <row r="14354" spans="1:11" x14ac:dyDescent="0.25">
      <c r="A14354" s="2"/>
      <c r="B14354" s="2"/>
      <c r="C14354" s="2"/>
      <c r="E14354" s="2"/>
      <c r="G14354" s="2"/>
      <c r="H14354" s="6"/>
      <c r="I14354" s="9"/>
      <c r="J14354" s="9"/>
      <c r="K14354" s="9"/>
    </row>
    <row r="14355" spans="1:11" x14ac:dyDescent="0.25">
      <c r="A14355" s="2"/>
      <c r="B14355" s="2"/>
      <c r="C14355" s="2"/>
      <c r="E14355" s="2"/>
      <c r="G14355" s="2"/>
      <c r="H14355" s="6"/>
      <c r="I14355" s="9"/>
      <c r="J14355" s="9"/>
      <c r="K14355" s="9"/>
    </row>
    <row r="14356" spans="1:11" x14ac:dyDescent="0.25">
      <c r="A14356" s="2"/>
      <c r="B14356" s="2"/>
      <c r="C14356" s="2"/>
      <c r="E14356" s="2"/>
      <c r="G14356" s="2"/>
      <c r="H14356" s="6"/>
      <c r="I14356" s="9"/>
      <c r="J14356" s="9"/>
      <c r="K14356" s="9"/>
    </row>
    <row r="14357" spans="1:11" x14ac:dyDescent="0.25">
      <c r="A14357" s="2"/>
      <c r="B14357" s="2"/>
      <c r="C14357" s="2"/>
      <c r="E14357" s="2"/>
      <c r="G14357" s="2"/>
      <c r="H14357" s="6"/>
      <c r="I14357" s="9"/>
      <c r="J14357" s="9"/>
      <c r="K14357" s="9"/>
    </row>
    <row r="14358" spans="1:11" x14ac:dyDescent="0.25">
      <c r="A14358" s="2"/>
      <c r="B14358" s="2"/>
      <c r="C14358" s="2"/>
      <c r="E14358" s="2"/>
      <c r="G14358" s="2"/>
      <c r="H14358" s="6"/>
      <c r="I14358" s="9"/>
      <c r="J14358" s="9"/>
      <c r="K14358" s="9"/>
    </row>
    <row r="14359" spans="1:11" x14ac:dyDescent="0.25">
      <c r="A14359" s="2"/>
      <c r="B14359" s="2"/>
      <c r="C14359" s="2"/>
      <c r="E14359" s="2"/>
      <c r="G14359" s="2"/>
      <c r="H14359" s="6"/>
      <c r="I14359" s="9"/>
      <c r="J14359" s="9"/>
      <c r="K14359" s="9"/>
    </row>
    <row r="14360" spans="1:11" x14ac:dyDescent="0.25">
      <c r="A14360" s="2"/>
      <c r="B14360" s="2"/>
      <c r="C14360" s="2"/>
      <c r="E14360" s="2"/>
      <c r="G14360" s="2"/>
      <c r="H14360" s="6"/>
      <c r="I14360" s="9"/>
      <c r="J14360" s="9"/>
      <c r="K14360" s="9"/>
    </row>
    <row r="14361" spans="1:11" x14ac:dyDescent="0.25">
      <c r="A14361" s="2"/>
      <c r="B14361" s="2"/>
      <c r="C14361" s="2"/>
      <c r="E14361" s="2"/>
      <c r="G14361" s="2"/>
      <c r="H14361" s="6"/>
      <c r="I14361" s="9"/>
      <c r="J14361" s="9"/>
      <c r="K14361" s="9"/>
    </row>
    <row r="14362" spans="1:11" x14ac:dyDescent="0.25">
      <c r="A14362" s="2"/>
      <c r="B14362" s="2"/>
      <c r="C14362" s="2"/>
      <c r="E14362" s="2"/>
      <c r="G14362" s="2"/>
      <c r="H14362" s="6"/>
      <c r="I14362" s="9"/>
      <c r="J14362" s="9"/>
      <c r="K14362" s="9"/>
    </row>
    <row r="14363" spans="1:11" x14ac:dyDescent="0.25">
      <c r="A14363" s="2"/>
      <c r="B14363" s="2"/>
      <c r="C14363" s="2"/>
      <c r="E14363" s="2"/>
      <c r="G14363" s="2"/>
      <c r="H14363" s="6"/>
      <c r="I14363" s="9"/>
      <c r="J14363" s="9"/>
      <c r="K14363" s="9"/>
    </row>
    <row r="14364" spans="1:11" x14ac:dyDescent="0.25">
      <c r="A14364" s="2"/>
      <c r="B14364" s="2"/>
      <c r="C14364" s="2"/>
      <c r="E14364" s="2"/>
      <c r="G14364" s="2"/>
      <c r="H14364" s="6"/>
      <c r="I14364" s="9"/>
      <c r="J14364" s="9"/>
      <c r="K14364" s="9"/>
    </row>
    <row r="14365" spans="1:11" x14ac:dyDescent="0.25">
      <c r="A14365" s="2"/>
      <c r="B14365" s="2"/>
      <c r="C14365" s="2"/>
      <c r="E14365" s="2"/>
      <c r="G14365" s="2"/>
      <c r="H14365" s="6"/>
      <c r="I14365" s="9"/>
      <c r="J14365" s="9"/>
      <c r="K14365" s="9"/>
    </row>
    <row r="14366" spans="1:11" x14ac:dyDescent="0.25">
      <c r="A14366" s="2"/>
      <c r="B14366" s="2"/>
      <c r="C14366" s="2"/>
      <c r="E14366" s="2"/>
      <c r="G14366" s="2"/>
      <c r="H14366" s="6"/>
      <c r="I14366" s="9"/>
      <c r="J14366" s="9"/>
      <c r="K14366" s="9"/>
    </row>
    <row r="14367" spans="1:11" x14ac:dyDescent="0.25">
      <c r="A14367" s="2"/>
      <c r="B14367" s="2"/>
      <c r="C14367" s="2"/>
      <c r="E14367" s="2"/>
      <c r="G14367" s="2"/>
      <c r="H14367" s="6"/>
      <c r="I14367" s="9"/>
      <c r="J14367" s="9"/>
      <c r="K14367" s="9"/>
    </row>
    <row r="14368" spans="1:11" x14ac:dyDescent="0.25">
      <c r="A14368" s="2"/>
      <c r="B14368" s="2"/>
      <c r="C14368" s="2"/>
      <c r="E14368" s="2"/>
      <c r="G14368" s="2"/>
      <c r="H14368" s="6"/>
      <c r="I14368" s="9"/>
      <c r="J14368" s="9"/>
      <c r="K14368" s="9"/>
    </row>
    <row r="14369" spans="1:11" x14ac:dyDescent="0.25">
      <c r="A14369" s="2"/>
      <c r="B14369" s="2"/>
      <c r="C14369" s="2"/>
      <c r="E14369" s="2"/>
      <c r="G14369" s="2"/>
      <c r="H14369" s="6"/>
      <c r="I14369" s="9"/>
      <c r="J14369" s="9"/>
      <c r="K14369" s="9"/>
    </row>
    <row r="14370" spans="1:11" x14ac:dyDescent="0.25">
      <c r="A14370" s="2"/>
      <c r="B14370" s="2"/>
      <c r="C14370" s="2"/>
      <c r="E14370" s="2"/>
      <c r="G14370" s="2"/>
      <c r="H14370" s="6"/>
      <c r="I14370" s="9"/>
      <c r="J14370" s="9"/>
      <c r="K14370" s="9"/>
    </row>
    <row r="14371" spans="1:11" x14ac:dyDescent="0.25">
      <c r="A14371" s="2"/>
      <c r="B14371" s="2"/>
      <c r="C14371" s="2"/>
      <c r="E14371" s="2"/>
      <c r="G14371" s="2"/>
      <c r="H14371" s="6"/>
      <c r="I14371" s="9"/>
      <c r="J14371" s="9"/>
      <c r="K14371" s="9"/>
    </row>
    <row r="14372" spans="1:11" x14ac:dyDescent="0.25">
      <c r="A14372" s="2"/>
      <c r="B14372" s="2"/>
      <c r="C14372" s="2"/>
      <c r="E14372" s="2"/>
      <c r="G14372" s="2"/>
      <c r="H14372" s="6"/>
      <c r="I14372" s="9"/>
      <c r="J14372" s="9"/>
      <c r="K14372" s="9"/>
    </row>
    <row r="14373" spans="1:11" x14ac:dyDescent="0.25">
      <c r="A14373" s="2"/>
      <c r="B14373" s="2"/>
      <c r="C14373" s="2"/>
      <c r="E14373" s="2"/>
      <c r="G14373" s="2"/>
      <c r="H14373" s="6"/>
      <c r="I14373" s="9"/>
      <c r="J14373" s="9"/>
      <c r="K14373" s="9"/>
    </row>
    <row r="14374" spans="1:11" x14ac:dyDescent="0.25">
      <c r="A14374" s="2"/>
      <c r="B14374" s="2"/>
      <c r="C14374" s="2"/>
      <c r="E14374" s="2"/>
      <c r="G14374" s="2"/>
      <c r="H14374" s="6"/>
      <c r="I14374" s="9"/>
      <c r="J14374" s="9"/>
      <c r="K14374" s="9"/>
    </row>
    <row r="14375" spans="1:11" x14ac:dyDescent="0.25">
      <c r="A14375" s="2"/>
      <c r="B14375" s="2"/>
      <c r="C14375" s="2"/>
      <c r="E14375" s="2"/>
      <c r="G14375" s="2"/>
      <c r="H14375" s="6"/>
      <c r="I14375" s="9"/>
      <c r="J14375" s="9"/>
      <c r="K14375" s="9"/>
    </row>
    <row r="14376" spans="1:11" x14ac:dyDescent="0.25">
      <c r="A14376" s="2"/>
      <c r="B14376" s="2"/>
      <c r="C14376" s="2"/>
      <c r="E14376" s="2"/>
      <c r="G14376" s="2"/>
      <c r="H14376" s="6"/>
      <c r="I14376" s="9"/>
      <c r="J14376" s="9"/>
      <c r="K14376" s="9"/>
    </row>
    <row r="14377" spans="1:11" x14ac:dyDescent="0.25">
      <c r="A14377" s="2"/>
      <c r="B14377" s="2"/>
      <c r="C14377" s="2"/>
      <c r="E14377" s="2"/>
      <c r="G14377" s="2"/>
      <c r="H14377" s="6"/>
      <c r="I14377" s="9"/>
      <c r="J14377" s="9"/>
      <c r="K14377" s="9"/>
    </row>
    <row r="14378" spans="1:11" x14ac:dyDescent="0.25">
      <c r="A14378" s="2"/>
      <c r="B14378" s="2"/>
      <c r="C14378" s="2"/>
      <c r="E14378" s="2"/>
      <c r="G14378" s="2"/>
      <c r="H14378" s="6"/>
      <c r="I14378" s="9"/>
      <c r="J14378" s="9"/>
      <c r="K14378" s="9"/>
    </row>
    <row r="14379" spans="1:11" x14ac:dyDescent="0.25">
      <c r="A14379" s="2"/>
      <c r="B14379" s="2"/>
      <c r="C14379" s="2"/>
      <c r="E14379" s="2"/>
      <c r="G14379" s="2"/>
      <c r="H14379" s="6"/>
      <c r="I14379" s="9"/>
      <c r="J14379" s="9"/>
      <c r="K14379" s="9"/>
    </row>
    <row r="14380" spans="1:11" x14ac:dyDescent="0.25">
      <c r="A14380" s="2"/>
      <c r="B14380" s="2"/>
      <c r="C14380" s="2"/>
      <c r="E14380" s="2"/>
      <c r="G14380" s="2"/>
      <c r="H14380" s="6"/>
      <c r="I14380" s="9"/>
      <c r="J14380" s="9"/>
      <c r="K14380" s="9"/>
    </row>
    <row r="14381" spans="1:11" x14ac:dyDescent="0.25">
      <c r="A14381" s="2"/>
      <c r="B14381" s="2"/>
      <c r="C14381" s="2"/>
      <c r="E14381" s="2"/>
      <c r="G14381" s="2"/>
      <c r="H14381" s="6"/>
      <c r="I14381" s="9"/>
      <c r="J14381" s="9"/>
      <c r="K14381" s="9"/>
    </row>
    <row r="14382" spans="1:11" x14ac:dyDescent="0.25">
      <c r="A14382" s="2"/>
      <c r="B14382" s="2"/>
      <c r="C14382" s="2"/>
      <c r="E14382" s="2"/>
      <c r="G14382" s="2"/>
      <c r="H14382" s="6"/>
      <c r="I14382" s="9"/>
      <c r="J14382" s="9"/>
      <c r="K14382" s="9"/>
    </row>
    <row r="14383" spans="1:11" x14ac:dyDescent="0.25">
      <c r="A14383" s="2"/>
      <c r="B14383" s="2"/>
      <c r="C14383" s="2"/>
      <c r="E14383" s="2"/>
      <c r="G14383" s="2"/>
      <c r="H14383" s="6"/>
      <c r="I14383" s="9"/>
      <c r="J14383" s="9"/>
      <c r="K14383" s="9"/>
    </row>
    <row r="14384" spans="1:11" x14ac:dyDescent="0.25">
      <c r="A14384" s="2"/>
      <c r="B14384" s="2"/>
      <c r="C14384" s="2"/>
      <c r="E14384" s="2"/>
      <c r="G14384" s="2"/>
      <c r="H14384" s="6"/>
      <c r="I14384" s="9"/>
      <c r="J14384" s="9"/>
      <c r="K14384" s="9"/>
    </row>
    <row r="14385" spans="1:11" x14ac:dyDescent="0.25">
      <c r="A14385" s="2"/>
      <c r="B14385" s="2"/>
      <c r="C14385" s="2"/>
      <c r="E14385" s="2"/>
      <c r="G14385" s="2"/>
      <c r="H14385" s="6"/>
      <c r="I14385" s="9"/>
      <c r="J14385" s="9"/>
      <c r="K14385" s="9"/>
    </row>
    <row r="14386" spans="1:11" x14ac:dyDescent="0.25">
      <c r="A14386" s="2"/>
      <c r="B14386" s="2"/>
      <c r="C14386" s="2"/>
      <c r="E14386" s="2"/>
      <c r="G14386" s="2"/>
      <c r="H14386" s="6"/>
      <c r="I14386" s="9"/>
      <c r="J14386" s="9"/>
      <c r="K14386" s="9"/>
    </row>
    <row r="14387" spans="1:11" x14ac:dyDescent="0.25">
      <c r="A14387" s="2"/>
      <c r="B14387" s="2"/>
      <c r="C14387" s="2"/>
      <c r="E14387" s="2"/>
      <c r="G14387" s="2"/>
      <c r="H14387" s="6"/>
      <c r="I14387" s="9"/>
      <c r="J14387" s="9"/>
      <c r="K14387" s="9"/>
    </row>
    <row r="14388" spans="1:11" x14ac:dyDescent="0.25">
      <c r="A14388" s="2"/>
      <c r="B14388" s="2"/>
      <c r="C14388" s="2"/>
      <c r="E14388" s="2"/>
      <c r="G14388" s="2"/>
      <c r="H14388" s="6"/>
      <c r="I14388" s="9"/>
      <c r="J14388" s="9"/>
      <c r="K14388" s="9"/>
    </row>
    <row r="14389" spans="1:11" x14ac:dyDescent="0.25">
      <c r="A14389" s="2"/>
      <c r="B14389" s="2"/>
      <c r="C14389" s="2"/>
      <c r="E14389" s="2"/>
      <c r="G14389" s="2"/>
      <c r="H14389" s="6"/>
      <c r="I14389" s="9"/>
      <c r="J14389" s="9"/>
      <c r="K14389" s="9"/>
    </row>
    <row r="14390" spans="1:11" x14ac:dyDescent="0.25">
      <c r="A14390" s="2"/>
      <c r="B14390" s="2"/>
      <c r="C14390" s="2"/>
      <c r="E14390" s="2"/>
      <c r="G14390" s="2"/>
      <c r="H14390" s="6"/>
      <c r="I14390" s="9"/>
      <c r="J14390" s="9"/>
      <c r="K14390" s="9"/>
    </row>
    <row r="14391" spans="1:11" x14ac:dyDescent="0.25">
      <c r="A14391" s="2"/>
      <c r="B14391" s="2"/>
      <c r="C14391" s="2"/>
      <c r="E14391" s="2"/>
      <c r="G14391" s="2"/>
      <c r="H14391" s="6"/>
      <c r="I14391" s="9"/>
      <c r="J14391" s="9"/>
      <c r="K14391" s="9"/>
    </row>
    <row r="14392" spans="1:11" x14ac:dyDescent="0.25">
      <c r="A14392" s="2"/>
      <c r="B14392" s="2"/>
      <c r="C14392" s="2"/>
      <c r="E14392" s="2"/>
      <c r="G14392" s="2"/>
      <c r="H14392" s="6"/>
      <c r="I14392" s="9"/>
      <c r="J14392" s="9"/>
      <c r="K14392" s="9"/>
    </row>
    <row r="14393" spans="1:11" x14ac:dyDescent="0.25">
      <c r="A14393" s="2"/>
      <c r="B14393" s="2"/>
      <c r="C14393" s="2"/>
      <c r="E14393" s="2"/>
      <c r="G14393" s="2"/>
      <c r="H14393" s="6"/>
      <c r="I14393" s="9"/>
      <c r="J14393" s="9"/>
      <c r="K14393" s="9"/>
    </row>
    <row r="14394" spans="1:11" x14ac:dyDescent="0.25">
      <c r="A14394" s="2"/>
      <c r="B14394" s="2"/>
      <c r="C14394" s="2"/>
      <c r="E14394" s="2"/>
      <c r="G14394" s="2"/>
      <c r="H14394" s="6"/>
      <c r="I14394" s="9"/>
      <c r="J14394" s="9"/>
      <c r="K14394" s="9"/>
    </row>
    <row r="14395" spans="1:11" x14ac:dyDescent="0.25">
      <c r="A14395" s="2"/>
      <c r="B14395" s="2"/>
      <c r="C14395" s="2"/>
      <c r="E14395" s="2"/>
      <c r="G14395" s="2"/>
      <c r="H14395" s="6"/>
      <c r="I14395" s="9"/>
      <c r="J14395" s="9"/>
      <c r="K14395" s="9"/>
    </row>
    <row r="14396" spans="1:11" x14ac:dyDescent="0.25">
      <c r="A14396" s="2"/>
      <c r="B14396" s="2"/>
      <c r="C14396" s="2"/>
      <c r="E14396" s="2"/>
      <c r="G14396" s="2"/>
      <c r="H14396" s="6"/>
      <c r="I14396" s="9"/>
      <c r="J14396" s="9"/>
      <c r="K14396" s="9"/>
    </row>
    <row r="14397" spans="1:11" x14ac:dyDescent="0.25">
      <c r="A14397" s="2"/>
      <c r="B14397" s="2"/>
      <c r="C14397" s="2"/>
      <c r="E14397" s="2"/>
      <c r="G14397" s="2"/>
      <c r="H14397" s="6"/>
      <c r="I14397" s="9"/>
      <c r="J14397" s="9"/>
      <c r="K14397" s="9"/>
    </row>
    <row r="14398" spans="1:11" x14ac:dyDescent="0.25">
      <c r="A14398" s="2"/>
      <c r="B14398" s="2"/>
      <c r="C14398" s="2"/>
      <c r="E14398" s="2"/>
      <c r="G14398" s="2"/>
      <c r="H14398" s="6"/>
      <c r="I14398" s="9"/>
      <c r="J14398" s="9"/>
      <c r="K14398" s="9"/>
    </row>
    <row r="14399" spans="1:11" x14ac:dyDescent="0.25">
      <c r="A14399" s="2"/>
      <c r="B14399" s="2"/>
      <c r="C14399" s="2"/>
      <c r="E14399" s="2"/>
      <c r="G14399" s="2"/>
      <c r="H14399" s="6"/>
      <c r="I14399" s="9"/>
      <c r="J14399" s="9"/>
      <c r="K14399" s="9"/>
    </row>
    <row r="14400" spans="1:11" x14ac:dyDescent="0.25">
      <c r="A14400" s="2"/>
      <c r="B14400" s="2"/>
      <c r="C14400" s="2"/>
      <c r="E14400" s="2"/>
      <c r="G14400" s="2"/>
      <c r="H14400" s="6"/>
      <c r="I14400" s="9"/>
      <c r="J14400" s="9"/>
      <c r="K14400" s="9"/>
    </row>
    <row r="14401" spans="1:11" x14ac:dyDescent="0.25">
      <c r="A14401" s="2"/>
      <c r="B14401" s="2"/>
      <c r="C14401" s="2"/>
      <c r="E14401" s="2"/>
      <c r="G14401" s="2"/>
      <c r="H14401" s="6"/>
      <c r="I14401" s="9"/>
      <c r="J14401" s="9"/>
      <c r="K14401" s="9"/>
    </row>
    <row r="14402" spans="1:11" x14ac:dyDescent="0.25">
      <c r="A14402" s="2"/>
      <c r="B14402" s="2"/>
      <c r="C14402" s="2"/>
      <c r="E14402" s="2"/>
      <c r="G14402" s="2"/>
      <c r="H14402" s="6"/>
      <c r="I14402" s="9"/>
      <c r="J14402" s="9"/>
      <c r="K14402" s="9"/>
    </row>
    <row r="14403" spans="1:11" x14ac:dyDescent="0.25">
      <c r="A14403" s="2"/>
      <c r="B14403" s="2"/>
      <c r="C14403" s="2"/>
      <c r="E14403" s="2"/>
      <c r="G14403" s="2"/>
      <c r="H14403" s="6"/>
      <c r="I14403" s="9"/>
      <c r="J14403" s="9"/>
      <c r="K14403" s="9"/>
    </row>
    <row r="14404" spans="1:11" x14ac:dyDescent="0.25">
      <c r="A14404" s="2"/>
      <c r="B14404" s="2"/>
      <c r="C14404" s="2"/>
      <c r="E14404" s="2"/>
      <c r="G14404" s="2"/>
      <c r="H14404" s="6"/>
      <c r="I14404" s="9"/>
      <c r="J14404" s="9"/>
      <c r="K14404" s="9"/>
    </row>
    <row r="14405" spans="1:11" x14ac:dyDescent="0.25">
      <c r="A14405" s="2"/>
      <c r="B14405" s="2"/>
      <c r="C14405" s="2"/>
      <c r="E14405" s="2"/>
      <c r="G14405" s="2"/>
      <c r="H14405" s="6"/>
      <c r="I14405" s="9"/>
      <c r="J14405" s="9"/>
      <c r="K14405" s="9"/>
    </row>
    <row r="14406" spans="1:11" x14ac:dyDescent="0.25">
      <c r="A14406" s="2"/>
      <c r="B14406" s="2"/>
      <c r="C14406" s="2"/>
      <c r="E14406" s="2"/>
      <c r="G14406" s="2"/>
      <c r="H14406" s="6"/>
      <c r="I14406" s="9"/>
      <c r="J14406" s="9"/>
      <c r="K14406" s="9"/>
    </row>
    <row r="14407" spans="1:11" x14ac:dyDescent="0.25">
      <c r="A14407" s="2"/>
      <c r="B14407" s="2"/>
      <c r="C14407" s="2"/>
      <c r="E14407" s="2"/>
      <c r="G14407" s="2"/>
      <c r="H14407" s="6"/>
      <c r="I14407" s="9"/>
      <c r="J14407" s="9"/>
      <c r="K14407" s="9"/>
    </row>
    <row r="14408" spans="1:11" x14ac:dyDescent="0.25">
      <c r="A14408" s="2"/>
      <c r="B14408" s="2"/>
      <c r="C14408" s="2"/>
      <c r="E14408" s="2"/>
      <c r="G14408" s="2"/>
      <c r="H14408" s="6"/>
      <c r="I14408" s="9"/>
      <c r="J14408" s="9"/>
      <c r="K14408" s="9"/>
    </row>
    <row r="14409" spans="1:11" x14ac:dyDescent="0.25">
      <c r="A14409" s="2"/>
      <c r="B14409" s="2"/>
      <c r="C14409" s="2"/>
      <c r="E14409" s="2"/>
      <c r="G14409" s="2"/>
      <c r="H14409" s="6"/>
      <c r="I14409" s="9"/>
      <c r="J14409" s="9"/>
      <c r="K14409" s="9"/>
    </row>
    <row r="14410" spans="1:11" x14ac:dyDescent="0.25">
      <c r="A14410" s="2"/>
      <c r="B14410" s="2"/>
      <c r="C14410" s="2"/>
      <c r="E14410" s="2"/>
      <c r="G14410" s="2"/>
      <c r="H14410" s="6"/>
      <c r="I14410" s="9"/>
      <c r="J14410" s="9"/>
      <c r="K14410" s="9"/>
    </row>
    <row r="14411" spans="1:11" x14ac:dyDescent="0.25">
      <c r="A14411" s="2"/>
      <c r="B14411" s="2"/>
      <c r="C14411" s="2"/>
      <c r="E14411" s="2"/>
      <c r="G14411" s="2"/>
      <c r="H14411" s="6"/>
      <c r="I14411" s="9"/>
      <c r="J14411" s="9"/>
      <c r="K14411" s="9"/>
    </row>
    <row r="14412" spans="1:11" x14ac:dyDescent="0.25">
      <c r="A14412" s="2"/>
      <c r="B14412" s="2"/>
      <c r="C14412" s="2"/>
      <c r="E14412" s="2"/>
      <c r="G14412" s="2"/>
      <c r="H14412" s="6"/>
      <c r="I14412" s="9"/>
      <c r="J14412" s="9"/>
      <c r="K14412" s="9"/>
    </row>
    <row r="14413" spans="1:11" x14ac:dyDescent="0.25">
      <c r="A14413" s="2"/>
      <c r="B14413" s="2"/>
      <c r="C14413" s="2"/>
      <c r="E14413" s="2"/>
      <c r="G14413" s="2"/>
      <c r="H14413" s="6"/>
      <c r="I14413" s="9"/>
      <c r="J14413" s="9"/>
      <c r="K14413" s="9"/>
    </row>
    <row r="14414" spans="1:11" x14ac:dyDescent="0.25">
      <c r="A14414" s="2"/>
      <c r="B14414" s="2"/>
      <c r="C14414" s="2"/>
      <c r="E14414" s="2"/>
      <c r="G14414" s="2"/>
      <c r="H14414" s="6"/>
      <c r="I14414" s="9"/>
      <c r="J14414" s="9"/>
      <c r="K14414" s="9"/>
    </row>
    <row r="14415" spans="1:11" x14ac:dyDescent="0.25">
      <c r="A14415" s="2"/>
      <c r="B14415" s="2"/>
      <c r="C14415" s="2"/>
      <c r="E14415" s="2"/>
      <c r="G14415" s="2"/>
      <c r="H14415" s="6"/>
      <c r="I14415" s="9"/>
      <c r="J14415" s="9"/>
      <c r="K14415" s="9"/>
    </row>
    <row r="14416" spans="1:11" x14ac:dyDescent="0.25">
      <c r="A14416" s="2"/>
      <c r="B14416" s="2"/>
      <c r="C14416" s="2"/>
      <c r="E14416" s="2"/>
      <c r="G14416" s="2"/>
      <c r="H14416" s="6"/>
      <c r="I14416" s="9"/>
      <c r="J14416" s="9"/>
      <c r="K14416" s="9"/>
    </row>
    <row r="14417" spans="1:11" x14ac:dyDescent="0.25">
      <c r="A14417" s="2"/>
      <c r="B14417" s="2"/>
      <c r="C14417" s="2"/>
      <c r="E14417" s="2"/>
      <c r="G14417" s="2"/>
      <c r="H14417" s="6"/>
      <c r="I14417" s="9"/>
      <c r="J14417" s="9"/>
      <c r="K14417" s="9"/>
    </row>
    <row r="14418" spans="1:11" x14ac:dyDescent="0.25">
      <c r="A14418" s="2"/>
      <c r="B14418" s="2"/>
      <c r="C14418" s="2"/>
      <c r="E14418" s="2"/>
      <c r="G14418" s="2"/>
      <c r="H14418" s="6"/>
      <c r="I14418" s="9"/>
      <c r="J14418" s="9"/>
      <c r="K14418" s="9"/>
    </row>
    <row r="14419" spans="1:11" x14ac:dyDescent="0.25">
      <c r="A14419" s="2"/>
      <c r="B14419" s="2"/>
      <c r="C14419" s="2"/>
      <c r="E14419" s="2"/>
      <c r="G14419" s="2"/>
      <c r="H14419" s="6"/>
      <c r="I14419" s="9"/>
      <c r="J14419" s="9"/>
      <c r="K14419" s="9"/>
    </row>
    <row r="14420" spans="1:11" x14ac:dyDescent="0.25">
      <c r="A14420" s="2"/>
      <c r="B14420" s="2"/>
      <c r="C14420" s="2"/>
      <c r="E14420" s="2"/>
      <c r="G14420" s="2"/>
      <c r="H14420" s="6"/>
      <c r="I14420" s="9"/>
      <c r="J14420" s="9"/>
      <c r="K14420" s="9"/>
    </row>
    <row r="14421" spans="1:11" x14ac:dyDescent="0.25">
      <c r="A14421" s="2"/>
      <c r="B14421" s="2"/>
      <c r="C14421" s="2"/>
      <c r="E14421" s="2"/>
      <c r="G14421" s="2"/>
      <c r="H14421" s="6"/>
      <c r="I14421" s="9"/>
      <c r="J14421" s="9"/>
      <c r="K14421" s="9"/>
    </row>
    <row r="14422" spans="1:11" x14ac:dyDescent="0.25">
      <c r="A14422" s="2"/>
      <c r="B14422" s="2"/>
      <c r="C14422" s="2"/>
      <c r="E14422" s="2"/>
      <c r="G14422" s="2"/>
      <c r="H14422" s="6"/>
      <c r="I14422" s="9"/>
      <c r="J14422" s="9"/>
      <c r="K14422" s="9"/>
    </row>
    <row r="14423" spans="1:11" x14ac:dyDescent="0.25">
      <c r="A14423" s="2"/>
      <c r="B14423" s="2"/>
      <c r="C14423" s="2"/>
      <c r="E14423" s="2"/>
      <c r="G14423" s="2"/>
      <c r="H14423" s="6"/>
      <c r="I14423" s="9"/>
      <c r="J14423" s="9"/>
      <c r="K14423" s="9"/>
    </row>
    <row r="14424" spans="1:11" x14ac:dyDescent="0.25">
      <c r="A14424" s="2"/>
      <c r="B14424" s="2"/>
      <c r="C14424" s="2"/>
      <c r="E14424" s="2"/>
      <c r="G14424" s="2"/>
      <c r="H14424" s="6"/>
      <c r="I14424" s="9"/>
      <c r="J14424" s="9"/>
      <c r="K14424" s="9"/>
    </row>
    <row r="14425" spans="1:11" x14ac:dyDescent="0.25">
      <c r="A14425" s="2"/>
      <c r="B14425" s="2"/>
      <c r="C14425" s="2"/>
      <c r="E14425" s="2"/>
      <c r="G14425" s="2"/>
      <c r="H14425" s="6"/>
      <c r="I14425" s="9"/>
      <c r="J14425" s="9"/>
      <c r="K14425" s="9"/>
    </row>
    <row r="14426" spans="1:11" x14ac:dyDescent="0.25">
      <c r="A14426" s="2"/>
      <c r="B14426" s="2"/>
      <c r="C14426" s="2"/>
      <c r="E14426" s="2"/>
      <c r="G14426" s="2"/>
      <c r="H14426" s="6"/>
      <c r="I14426" s="9"/>
      <c r="J14426" s="9"/>
      <c r="K14426" s="9"/>
    </row>
    <row r="14427" spans="1:11" x14ac:dyDescent="0.25">
      <c r="A14427" s="2"/>
      <c r="B14427" s="2"/>
      <c r="C14427" s="2"/>
      <c r="E14427" s="2"/>
      <c r="G14427" s="2"/>
      <c r="H14427" s="6"/>
      <c r="I14427" s="9"/>
      <c r="J14427" s="9"/>
      <c r="K14427" s="9"/>
    </row>
    <row r="14428" spans="1:11" x14ac:dyDescent="0.25">
      <c r="A14428" s="2"/>
      <c r="B14428" s="2"/>
      <c r="C14428" s="2"/>
      <c r="E14428" s="2"/>
      <c r="G14428" s="2"/>
      <c r="H14428" s="6"/>
      <c r="I14428" s="9"/>
      <c r="J14428" s="9"/>
      <c r="K14428" s="9"/>
    </row>
    <row r="14429" spans="1:11" x14ac:dyDescent="0.25">
      <c r="A14429" s="2"/>
      <c r="B14429" s="2"/>
      <c r="C14429" s="2"/>
      <c r="E14429" s="2"/>
      <c r="G14429" s="2"/>
      <c r="H14429" s="6"/>
      <c r="I14429" s="9"/>
      <c r="J14429" s="9"/>
      <c r="K14429" s="9"/>
    </row>
    <row r="14430" spans="1:11" x14ac:dyDescent="0.25">
      <c r="A14430" s="2"/>
      <c r="B14430" s="2"/>
      <c r="C14430" s="2"/>
      <c r="E14430" s="2"/>
      <c r="G14430" s="2"/>
      <c r="H14430" s="6"/>
      <c r="I14430" s="9"/>
      <c r="J14430" s="9"/>
      <c r="K14430" s="9"/>
    </row>
    <row r="14431" spans="1:11" x14ac:dyDescent="0.25">
      <c r="A14431" s="2"/>
      <c r="B14431" s="2"/>
      <c r="C14431" s="2"/>
      <c r="E14431" s="2"/>
      <c r="G14431" s="2"/>
      <c r="H14431" s="6"/>
      <c r="I14431" s="9"/>
      <c r="J14431" s="9"/>
      <c r="K14431" s="9"/>
    </row>
    <row r="14432" spans="1:11" x14ac:dyDescent="0.25">
      <c r="A14432" s="2"/>
      <c r="B14432" s="2"/>
      <c r="C14432" s="2"/>
      <c r="E14432" s="2"/>
      <c r="G14432" s="2"/>
      <c r="H14432" s="6"/>
      <c r="I14432" s="9"/>
      <c r="J14432" s="9"/>
      <c r="K14432" s="9"/>
    </row>
    <row r="14433" spans="1:11" x14ac:dyDescent="0.25">
      <c r="A14433" s="2"/>
      <c r="B14433" s="2"/>
      <c r="C14433" s="2"/>
      <c r="E14433" s="2"/>
      <c r="G14433" s="2"/>
      <c r="H14433" s="6"/>
      <c r="I14433" s="9"/>
      <c r="J14433" s="9"/>
      <c r="K14433" s="9"/>
    </row>
    <row r="14434" spans="1:11" x14ac:dyDescent="0.25">
      <c r="A14434" s="2"/>
      <c r="B14434" s="2"/>
      <c r="C14434" s="2"/>
      <c r="E14434" s="2"/>
      <c r="G14434" s="2"/>
      <c r="H14434" s="6"/>
      <c r="I14434" s="9"/>
      <c r="J14434" s="9"/>
      <c r="K14434" s="9"/>
    </row>
    <row r="14435" spans="1:11" x14ac:dyDescent="0.25">
      <c r="A14435" s="2"/>
      <c r="B14435" s="2"/>
      <c r="C14435" s="2"/>
      <c r="E14435" s="2"/>
      <c r="G14435" s="2"/>
      <c r="H14435" s="6"/>
      <c r="I14435" s="9"/>
      <c r="J14435" s="9"/>
      <c r="K14435" s="9"/>
    </row>
    <row r="14436" spans="1:11" x14ac:dyDescent="0.25">
      <c r="A14436" s="2"/>
      <c r="B14436" s="2"/>
      <c r="C14436" s="2"/>
      <c r="E14436" s="2"/>
      <c r="G14436" s="2"/>
      <c r="H14436" s="6"/>
      <c r="I14436" s="9"/>
      <c r="J14436" s="9"/>
      <c r="K14436" s="9"/>
    </row>
    <row r="14437" spans="1:11" x14ac:dyDescent="0.25">
      <c r="A14437" s="2"/>
      <c r="B14437" s="2"/>
      <c r="C14437" s="2"/>
      <c r="E14437" s="2"/>
      <c r="G14437" s="2"/>
      <c r="H14437" s="6"/>
      <c r="I14437" s="9"/>
      <c r="J14437" s="9"/>
      <c r="K14437" s="9"/>
    </row>
    <row r="14438" spans="1:11" x14ac:dyDescent="0.25">
      <c r="A14438" s="2"/>
      <c r="B14438" s="2"/>
      <c r="C14438" s="2"/>
      <c r="E14438" s="2"/>
      <c r="G14438" s="2"/>
      <c r="H14438" s="6"/>
      <c r="I14438" s="9"/>
      <c r="J14438" s="9"/>
      <c r="K14438" s="9"/>
    </row>
    <row r="14439" spans="1:11" x14ac:dyDescent="0.25">
      <c r="A14439" s="2"/>
      <c r="B14439" s="2"/>
      <c r="C14439" s="2"/>
      <c r="E14439" s="2"/>
      <c r="G14439" s="2"/>
      <c r="H14439" s="6"/>
      <c r="I14439" s="9"/>
      <c r="J14439" s="9"/>
      <c r="K14439" s="9"/>
    </row>
    <row r="14440" spans="1:11" x14ac:dyDescent="0.25">
      <c r="A14440" s="2"/>
      <c r="B14440" s="2"/>
      <c r="C14440" s="2"/>
      <c r="E14440" s="2"/>
      <c r="G14440" s="2"/>
      <c r="H14440" s="6"/>
      <c r="I14440" s="9"/>
      <c r="J14440" s="9"/>
      <c r="K14440" s="9"/>
    </row>
    <row r="14441" spans="1:11" x14ac:dyDescent="0.25">
      <c r="A14441" s="2"/>
      <c r="B14441" s="2"/>
      <c r="C14441" s="2"/>
      <c r="E14441" s="2"/>
      <c r="G14441" s="2"/>
      <c r="H14441" s="6"/>
      <c r="I14441" s="9"/>
      <c r="J14441" s="9"/>
      <c r="K14441" s="9"/>
    </row>
    <row r="14442" spans="1:11" x14ac:dyDescent="0.25">
      <c r="A14442" s="2"/>
      <c r="B14442" s="2"/>
      <c r="C14442" s="2"/>
      <c r="E14442" s="2"/>
      <c r="G14442" s="2"/>
      <c r="H14442" s="6"/>
      <c r="I14442" s="9"/>
      <c r="J14442" s="9"/>
      <c r="K14442" s="9"/>
    </row>
    <row r="14443" spans="1:11" x14ac:dyDescent="0.25">
      <c r="A14443" s="2"/>
      <c r="B14443" s="2"/>
      <c r="C14443" s="2"/>
      <c r="E14443" s="2"/>
      <c r="G14443" s="2"/>
      <c r="H14443" s="6"/>
      <c r="I14443" s="9"/>
      <c r="J14443" s="9"/>
      <c r="K14443" s="9"/>
    </row>
    <row r="14444" spans="1:11" x14ac:dyDescent="0.25">
      <c r="A14444" s="2"/>
      <c r="B14444" s="2"/>
      <c r="C14444" s="2"/>
      <c r="E14444" s="2"/>
      <c r="G14444" s="2"/>
      <c r="H14444" s="6"/>
      <c r="I14444" s="9"/>
      <c r="J14444" s="9"/>
      <c r="K14444" s="9"/>
    </row>
    <row r="14445" spans="1:11" x14ac:dyDescent="0.25">
      <c r="A14445" s="2"/>
      <c r="B14445" s="2"/>
      <c r="C14445" s="2"/>
      <c r="E14445" s="2"/>
      <c r="G14445" s="2"/>
      <c r="H14445" s="6"/>
      <c r="I14445" s="9"/>
      <c r="J14445" s="9"/>
      <c r="K14445" s="9"/>
    </row>
    <row r="14446" spans="1:11" x14ac:dyDescent="0.25">
      <c r="A14446" s="2"/>
      <c r="B14446" s="2"/>
      <c r="C14446" s="2"/>
      <c r="E14446" s="2"/>
      <c r="G14446" s="2"/>
      <c r="H14446" s="6"/>
      <c r="I14446" s="9"/>
      <c r="J14446" s="9"/>
      <c r="K14446" s="9"/>
    </row>
    <row r="14447" spans="1:11" x14ac:dyDescent="0.25">
      <c r="A14447" s="2"/>
      <c r="B14447" s="2"/>
      <c r="C14447" s="2"/>
      <c r="E14447" s="2"/>
      <c r="G14447" s="2"/>
      <c r="H14447" s="6"/>
      <c r="I14447" s="9"/>
      <c r="J14447" s="9"/>
      <c r="K14447" s="9"/>
    </row>
    <row r="14448" spans="1:11" x14ac:dyDescent="0.25">
      <c r="A14448" s="2"/>
      <c r="B14448" s="2"/>
      <c r="C14448" s="2"/>
      <c r="E14448" s="2"/>
      <c r="G14448" s="2"/>
      <c r="H14448" s="6"/>
      <c r="I14448" s="9"/>
      <c r="J14448" s="9"/>
      <c r="K14448" s="9"/>
    </row>
    <row r="14449" spans="1:11" x14ac:dyDescent="0.25">
      <c r="A14449" s="2"/>
      <c r="B14449" s="2"/>
      <c r="C14449" s="2"/>
      <c r="E14449" s="2"/>
      <c r="G14449" s="2"/>
      <c r="H14449" s="6"/>
      <c r="I14449" s="9"/>
      <c r="J14449" s="9"/>
      <c r="K14449" s="9"/>
    </row>
    <row r="14450" spans="1:11" x14ac:dyDescent="0.25">
      <c r="A14450" s="2"/>
      <c r="B14450" s="2"/>
      <c r="C14450" s="2"/>
      <c r="E14450" s="2"/>
      <c r="G14450" s="2"/>
      <c r="H14450" s="6"/>
      <c r="I14450" s="9"/>
      <c r="J14450" s="9"/>
      <c r="K14450" s="9"/>
    </row>
    <row r="14451" spans="1:11" x14ac:dyDescent="0.25">
      <c r="A14451" s="2"/>
      <c r="B14451" s="2"/>
      <c r="C14451" s="2"/>
      <c r="E14451" s="2"/>
      <c r="G14451" s="2"/>
      <c r="H14451" s="6"/>
      <c r="I14451" s="9"/>
      <c r="J14451" s="9"/>
      <c r="K14451" s="9"/>
    </row>
    <row r="14452" spans="1:11" x14ac:dyDescent="0.25">
      <c r="A14452" s="2"/>
      <c r="B14452" s="2"/>
      <c r="C14452" s="2"/>
      <c r="E14452" s="2"/>
      <c r="G14452" s="2"/>
      <c r="H14452" s="6"/>
      <c r="I14452" s="9"/>
      <c r="J14452" s="9"/>
      <c r="K14452" s="9"/>
    </row>
    <row r="14453" spans="1:11" x14ac:dyDescent="0.25">
      <c r="A14453" s="2"/>
      <c r="B14453" s="2"/>
      <c r="C14453" s="2"/>
      <c r="E14453" s="2"/>
      <c r="G14453" s="2"/>
      <c r="H14453" s="6"/>
      <c r="I14453" s="9"/>
      <c r="J14453" s="9"/>
      <c r="K14453" s="9"/>
    </row>
    <row r="14454" spans="1:11" x14ac:dyDescent="0.25">
      <c r="A14454" s="2"/>
      <c r="B14454" s="2"/>
      <c r="C14454" s="2"/>
      <c r="E14454" s="2"/>
      <c r="G14454" s="2"/>
      <c r="H14454" s="6"/>
      <c r="I14454" s="9"/>
      <c r="J14454" s="9"/>
      <c r="K14454" s="9"/>
    </row>
    <row r="14455" spans="1:11" x14ac:dyDescent="0.25">
      <c r="A14455" s="2"/>
      <c r="B14455" s="2"/>
      <c r="C14455" s="2"/>
      <c r="E14455" s="2"/>
      <c r="G14455" s="2"/>
      <c r="H14455" s="6"/>
      <c r="I14455" s="9"/>
      <c r="J14455" s="9"/>
      <c r="K14455" s="9"/>
    </row>
    <row r="14456" spans="1:11" x14ac:dyDescent="0.25">
      <c r="A14456" s="2"/>
      <c r="B14456" s="2"/>
      <c r="C14456" s="2"/>
      <c r="E14456" s="2"/>
      <c r="G14456" s="2"/>
      <c r="H14456" s="6"/>
      <c r="I14456" s="9"/>
      <c r="J14456" s="9"/>
      <c r="K14456" s="9"/>
    </row>
    <row r="14457" spans="1:11" x14ac:dyDescent="0.25">
      <c r="A14457" s="2"/>
      <c r="B14457" s="2"/>
      <c r="C14457" s="2"/>
      <c r="E14457" s="2"/>
      <c r="G14457" s="2"/>
      <c r="H14457" s="6"/>
      <c r="I14457" s="9"/>
      <c r="J14457" s="9"/>
      <c r="K14457" s="9"/>
    </row>
    <row r="14458" spans="1:11" x14ac:dyDescent="0.25">
      <c r="A14458" s="2"/>
      <c r="B14458" s="2"/>
      <c r="C14458" s="2"/>
      <c r="E14458" s="2"/>
      <c r="G14458" s="2"/>
      <c r="H14458" s="6"/>
      <c r="I14458" s="9"/>
      <c r="J14458" s="9"/>
      <c r="K14458" s="9"/>
    </row>
    <row r="14459" spans="1:11" x14ac:dyDescent="0.25">
      <c r="A14459" s="2"/>
      <c r="B14459" s="2"/>
      <c r="C14459" s="2"/>
      <c r="E14459" s="2"/>
      <c r="G14459" s="2"/>
      <c r="H14459" s="6"/>
      <c r="I14459" s="9"/>
      <c r="J14459" s="9"/>
      <c r="K14459" s="9"/>
    </row>
    <row r="14460" spans="1:11" x14ac:dyDescent="0.25">
      <c r="A14460" s="2"/>
      <c r="B14460" s="2"/>
      <c r="C14460" s="2"/>
      <c r="E14460" s="2"/>
      <c r="G14460" s="2"/>
      <c r="H14460" s="6"/>
      <c r="I14460" s="9"/>
      <c r="J14460" s="9"/>
      <c r="K14460" s="9"/>
    </row>
    <row r="14461" spans="1:11" x14ac:dyDescent="0.25">
      <c r="A14461" s="2"/>
      <c r="B14461" s="2"/>
      <c r="C14461" s="2"/>
      <c r="E14461" s="2"/>
      <c r="G14461" s="2"/>
      <c r="H14461" s="6"/>
      <c r="I14461" s="9"/>
      <c r="J14461" s="9"/>
      <c r="K14461" s="9"/>
    </row>
    <row r="14462" spans="1:11" x14ac:dyDescent="0.25">
      <c r="A14462" s="2"/>
      <c r="B14462" s="2"/>
      <c r="C14462" s="2"/>
      <c r="E14462" s="2"/>
      <c r="G14462" s="2"/>
      <c r="H14462" s="6"/>
      <c r="I14462" s="9"/>
      <c r="J14462" s="9"/>
      <c r="K14462" s="9"/>
    </row>
    <row r="14463" spans="1:11" x14ac:dyDescent="0.25">
      <c r="A14463" s="2"/>
      <c r="B14463" s="2"/>
      <c r="C14463" s="2"/>
      <c r="E14463" s="2"/>
      <c r="G14463" s="2"/>
      <c r="H14463" s="6"/>
      <c r="I14463" s="9"/>
      <c r="J14463" s="9"/>
      <c r="K14463" s="9"/>
    </row>
    <row r="14464" spans="1:11" x14ac:dyDescent="0.25">
      <c r="A14464" s="2"/>
      <c r="B14464" s="2"/>
      <c r="C14464" s="2"/>
      <c r="E14464" s="2"/>
      <c r="G14464" s="2"/>
      <c r="H14464" s="6"/>
      <c r="I14464" s="9"/>
      <c r="J14464" s="9"/>
      <c r="K14464" s="9"/>
    </row>
    <row r="14465" spans="1:11" x14ac:dyDescent="0.25">
      <c r="A14465" s="2"/>
      <c r="B14465" s="2"/>
      <c r="C14465" s="2"/>
      <c r="E14465" s="2"/>
      <c r="G14465" s="2"/>
      <c r="H14465" s="6"/>
      <c r="I14465" s="9"/>
      <c r="J14465" s="9"/>
      <c r="K14465" s="9"/>
    </row>
    <row r="14466" spans="1:11" x14ac:dyDescent="0.25">
      <c r="A14466" s="2"/>
      <c r="B14466" s="2"/>
      <c r="C14466" s="2"/>
      <c r="E14466" s="2"/>
      <c r="G14466" s="2"/>
      <c r="H14466" s="6"/>
      <c r="I14466" s="9"/>
      <c r="J14466" s="9"/>
      <c r="K14466" s="9"/>
    </row>
    <row r="14467" spans="1:11" x14ac:dyDescent="0.25">
      <c r="A14467" s="2"/>
      <c r="B14467" s="2"/>
      <c r="C14467" s="2"/>
      <c r="E14467" s="2"/>
      <c r="G14467" s="2"/>
      <c r="H14467" s="6"/>
      <c r="I14467" s="9"/>
      <c r="J14467" s="9"/>
      <c r="K14467" s="9"/>
    </row>
    <row r="14468" spans="1:11" x14ac:dyDescent="0.25">
      <c r="A14468" s="2"/>
      <c r="B14468" s="2"/>
      <c r="C14468" s="2"/>
      <c r="E14468" s="2"/>
      <c r="G14468" s="2"/>
      <c r="H14468" s="6"/>
      <c r="I14468" s="9"/>
      <c r="J14468" s="9"/>
      <c r="K14468" s="9"/>
    </row>
    <row r="14469" spans="1:11" x14ac:dyDescent="0.25">
      <c r="A14469" s="2"/>
      <c r="B14469" s="2"/>
      <c r="C14469" s="2"/>
      <c r="E14469" s="2"/>
      <c r="G14469" s="2"/>
      <c r="H14469" s="6"/>
      <c r="I14469" s="9"/>
      <c r="J14469" s="9"/>
      <c r="K14469" s="9"/>
    </row>
    <row r="14470" spans="1:11" x14ac:dyDescent="0.25">
      <c r="A14470" s="2"/>
      <c r="B14470" s="2"/>
      <c r="C14470" s="2"/>
      <c r="E14470" s="2"/>
      <c r="G14470" s="2"/>
      <c r="H14470" s="6"/>
      <c r="I14470" s="9"/>
      <c r="J14470" s="9"/>
      <c r="K14470" s="9"/>
    </row>
    <row r="14471" spans="1:11" x14ac:dyDescent="0.25">
      <c r="A14471" s="2"/>
      <c r="B14471" s="2"/>
      <c r="C14471" s="2"/>
      <c r="E14471" s="2"/>
      <c r="G14471" s="2"/>
      <c r="H14471" s="6"/>
      <c r="I14471" s="9"/>
      <c r="J14471" s="9"/>
      <c r="K14471" s="9"/>
    </row>
    <row r="14472" spans="1:11" x14ac:dyDescent="0.25">
      <c r="A14472" s="2"/>
      <c r="B14472" s="2"/>
      <c r="C14472" s="2"/>
      <c r="E14472" s="2"/>
      <c r="G14472" s="2"/>
      <c r="H14472" s="6"/>
      <c r="I14472" s="9"/>
      <c r="J14472" s="9"/>
      <c r="K14472" s="9"/>
    </row>
    <row r="14473" spans="1:11" x14ac:dyDescent="0.25">
      <c r="A14473" s="2"/>
      <c r="B14473" s="2"/>
      <c r="C14473" s="2"/>
      <c r="E14473" s="2"/>
      <c r="G14473" s="2"/>
      <c r="H14473" s="6"/>
      <c r="I14473" s="9"/>
      <c r="J14473" s="9"/>
      <c r="K14473" s="9"/>
    </row>
    <row r="14474" spans="1:11" x14ac:dyDescent="0.25">
      <c r="A14474" s="2"/>
      <c r="B14474" s="2"/>
      <c r="C14474" s="2"/>
      <c r="E14474" s="2"/>
      <c r="G14474" s="2"/>
      <c r="H14474" s="6"/>
      <c r="I14474" s="9"/>
      <c r="J14474" s="9"/>
      <c r="K14474" s="9"/>
    </row>
    <row r="14475" spans="1:11" x14ac:dyDescent="0.25">
      <c r="A14475" s="2"/>
      <c r="B14475" s="2"/>
      <c r="C14475" s="2"/>
      <c r="E14475" s="2"/>
      <c r="G14475" s="2"/>
      <c r="H14475" s="6"/>
      <c r="I14475" s="9"/>
      <c r="J14475" s="9"/>
      <c r="K14475" s="9"/>
    </row>
    <row r="14476" spans="1:11" x14ac:dyDescent="0.25">
      <c r="A14476" s="2"/>
      <c r="B14476" s="2"/>
      <c r="C14476" s="2"/>
      <c r="E14476" s="2"/>
      <c r="G14476" s="2"/>
      <c r="H14476" s="6"/>
      <c r="I14476" s="9"/>
      <c r="J14476" s="9"/>
      <c r="K14476" s="9"/>
    </row>
    <row r="14477" spans="1:11" x14ac:dyDescent="0.25">
      <c r="A14477" s="2"/>
      <c r="B14477" s="2"/>
      <c r="C14477" s="2"/>
      <c r="E14477" s="2"/>
      <c r="G14477" s="2"/>
      <c r="H14477" s="6"/>
      <c r="I14477" s="9"/>
      <c r="J14477" s="9"/>
      <c r="K14477" s="9"/>
    </row>
    <row r="14478" spans="1:11" x14ac:dyDescent="0.25">
      <c r="A14478" s="2"/>
      <c r="B14478" s="2"/>
      <c r="C14478" s="2"/>
      <c r="E14478" s="2"/>
      <c r="G14478" s="2"/>
      <c r="H14478" s="6"/>
      <c r="I14478" s="9"/>
      <c r="J14478" s="9"/>
      <c r="K14478" s="9"/>
    </row>
    <row r="14479" spans="1:11" x14ac:dyDescent="0.25">
      <c r="A14479" s="2"/>
      <c r="B14479" s="2"/>
      <c r="C14479" s="2"/>
      <c r="E14479" s="2"/>
      <c r="G14479" s="2"/>
      <c r="H14479" s="6"/>
      <c r="I14479" s="9"/>
      <c r="J14479" s="9"/>
      <c r="K14479" s="9"/>
    </row>
    <row r="14480" spans="1:11" x14ac:dyDescent="0.25">
      <c r="A14480" s="2"/>
      <c r="B14480" s="2"/>
      <c r="C14480" s="2"/>
      <c r="E14480" s="2"/>
      <c r="G14480" s="2"/>
      <c r="H14480" s="6"/>
      <c r="I14480" s="9"/>
      <c r="J14480" s="9"/>
      <c r="K14480" s="9"/>
    </row>
    <row r="14481" spans="1:11" x14ac:dyDescent="0.25">
      <c r="A14481" s="2"/>
      <c r="B14481" s="2"/>
      <c r="C14481" s="2"/>
      <c r="E14481" s="2"/>
      <c r="G14481" s="2"/>
      <c r="H14481" s="6"/>
      <c r="I14481" s="9"/>
      <c r="J14481" s="9"/>
      <c r="K14481" s="9"/>
    </row>
    <row r="14482" spans="1:11" x14ac:dyDescent="0.25">
      <c r="A14482" s="2"/>
      <c r="B14482" s="2"/>
      <c r="C14482" s="2"/>
      <c r="E14482" s="2"/>
      <c r="G14482" s="2"/>
      <c r="H14482" s="6"/>
      <c r="I14482" s="9"/>
      <c r="J14482" s="9"/>
      <c r="K14482" s="9"/>
    </row>
    <row r="14483" spans="1:11" x14ac:dyDescent="0.25">
      <c r="A14483" s="2"/>
      <c r="B14483" s="2"/>
      <c r="C14483" s="2"/>
      <c r="E14483" s="2"/>
      <c r="G14483" s="2"/>
      <c r="H14483" s="6"/>
      <c r="I14483" s="9"/>
      <c r="J14483" s="9"/>
      <c r="K14483" s="9"/>
    </row>
    <row r="14484" spans="1:11" x14ac:dyDescent="0.25">
      <c r="A14484" s="2"/>
      <c r="B14484" s="2"/>
      <c r="C14484" s="2"/>
      <c r="E14484" s="2"/>
      <c r="G14484" s="2"/>
      <c r="H14484" s="6"/>
      <c r="I14484" s="9"/>
      <c r="J14484" s="9"/>
      <c r="K14484" s="9"/>
    </row>
    <row r="14485" spans="1:11" x14ac:dyDescent="0.25">
      <c r="A14485" s="2"/>
      <c r="B14485" s="2"/>
      <c r="C14485" s="2"/>
      <c r="E14485" s="2"/>
      <c r="G14485" s="2"/>
      <c r="H14485" s="6"/>
      <c r="I14485" s="9"/>
      <c r="J14485" s="9"/>
      <c r="K14485" s="9"/>
    </row>
    <row r="14486" spans="1:11" x14ac:dyDescent="0.25">
      <c r="A14486" s="2"/>
      <c r="B14486" s="2"/>
      <c r="C14486" s="2"/>
      <c r="E14486" s="2"/>
      <c r="G14486" s="2"/>
      <c r="H14486" s="6"/>
      <c r="I14486" s="9"/>
      <c r="J14486" s="9"/>
      <c r="K14486" s="9"/>
    </row>
    <row r="14487" spans="1:11" x14ac:dyDescent="0.25">
      <c r="A14487" s="2"/>
      <c r="B14487" s="2"/>
      <c r="C14487" s="2"/>
      <c r="E14487" s="2"/>
      <c r="G14487" s="2"/>
      <c r="H14487" s="6"/>
      <c r="I14487" s="9"/>
      <c r="J14487" s="9"/>
      <c r="K14487" s="9"/>
    </row>
    <row r="14488" spans="1:11" x14ac:dyDescent="0.25">
      <c r="A14488" s="2"/>
      <c r="B14488" s="2"/>
      <c r="C14488" s="2"/>
      <c r="E14488" s="2"/>
      <c r="G14488" s="2"/>
      <c r="H14488" s="6"/>
      <c r="I14488" s="9"/>
      <c r="J14488" s="9"/>
      <c r="K14488" s="9"/>
    </row>
    <row r="14489" spans="1:11" x14ac:dyDescent="0.25">
      <c r="A14489" s="2"/>
      <c r="B14489" s="2"/>
      <c r="C14489" s="2"/>
      <c r="E14489" s="2"/>
      <c r="G14489" s="2"/>
      <c r="H14489" s="6"/>
      <c r="I14489" s="9"/>
      <c r="J14489" s="9"/>
      <c r="K14489" s="9"/>
    </row>
    <row r="14490" spans="1:11" x14ac:dyDescent="0.25">
      <c r="A14490" s="2"/>
      <c r="B14490" s="2"/>
      <c r="C14490" s="2"/>
      <c r="E14490" s="2"/>
      <c r="G14490" s="2"/>
      <c r="H14490" s="6"/>
      <c r="I14490" s="9"/>
      <c r="J14490" s="9"/>
      <c r="K14490" s="9"/>
    </row>
    <row r="14491" spans="1:11" x14ac:dyDescent="0.25">
      <c r="A14491" s="2"/>
      <c r="B14491" s="2"/>
      <c r="C14491" s="2"/>
      <c r="E14491" s="2"/>
      <c r="G14491" s="2"/>
      <c r="H14491" s="6"/>
      <c r="I14491" s="9"/>
      <c r="J14491" s="9"/>
      <c r="K14491" s="9"/>
    </row>
    <row r="14492" spans="1:11" x14ac:dyDescent="0.25">
      <c r="A14492" s="2"/>
      <c r="B14492" s="2"/>
      <c r="C14492" s="2"/>
      <c r="E14492" s="2"/>
      <c r="G14492" s="2"/>
      <c r="H14492" s="6"/>
      <c r="I14492" s="9"/>
      <c r="J14492" s="9"/>
      <c r="K14492" s="9"/>
    </row>
    <row r="14493" spans="1:11" x14ac:dyDescent="0.25">
      <c r="A14493" s="2"/>
      <c r="B14493" s="2"/>
      <c r="C14493" s="2"/>
      <c r="E14493" s="2"/>
      <c r="G14493" s="2"/>
      <c r="H14493" s="6"/>
      <c r="I14493" s="9"/>
      <c r="J14493" s="9"/>
      <c r="K14493" s="9"/>
    </row>
    <row r="14494" spans="1:11" x14ac:dyDescent="0.25">
      <c r="A14494" s="2"/>
      <c r="B14494" s="2"/>
      <c r="C14494" s="2"/>
      <c r="E14494" s="2"/>
      <c r="G14494" s="2"/>
      <c r="H14494" s="6"/>
      <c r="I14494" s="9"/>
      <c r="J14494" s="9"/>
      <c r="K14494" s="9"/>
    </row>
    <row r="14495" spans="1:11" x14ac:dyDescent="0.25">
      <c r="A14495" s="2"/>
      <c r="B14495" s="2"/>
      <c r="C14495" s="2"/>
      <c r="E14495" s="2"/>
      <c r="G14495" s="2"/>
      <c r="H14495" s="6"/>
      <c r="I14495" s="9"/>
      <c r="J14495" s="9"/>
      <c r="K14495" s="9"/>
    </row>
    <row r="14496" spans="1:11" x14ac:dyDescent="0.25">
      <c r="A14496" s="2"/>
      <c r="B14496" s="2"/>
      <c r="C14496" s="2"/>
      <c r="E14496" s="2"/>
      <c r="G14496" s="2"/>
      <c r="H14496" s="6"/>
      <c r="I14496" s="9"/>
      <c r="J14496" s="9"/>
      <c r="K14496" s="9"/>
    </row>
    <row r="14497" spans="1:11" x14ac:dyDescent="0.25">
      <c r="A14497" s="2"/>
      <c r="B14497" s="2"/>
      <c r="C14497" s="2"/>
      <c r="E14497" s="2"/>
      <c r="G14497" s="2"/>
      <c r="H14497" s="6"/>
      <c r="I14497" s="9"/>
      <c r="J14497" s="9"/>
      <c r="K14497" s="9"/>
    </row>
    <row r="14498" spans="1:11" x14ac:dyDescent="0.25">
      <c r="A14498" s="2"/>
      <c r="B14498" s="2"/>
      <c r="C14498" s="2"/>
      <c r="E14498" s="2"/>
      <c r="G14498" s="2"/>
      <c r="H14498" s="6"/>
      <c r="I14498" s="9"/>
      <c r="J14498" s="9"/>
      <c r="K14498" s="9"/>
    </row>
    <row r="14499" spans="1:11" x14ac:dyDescent="0.25">
      <c r="A14499" s="2"/>
      <c r="B14499" s="2"/>
      <c r="C14499" s="2"/>
      <c r="E14499" s="2"/>
      <c r="G14499" s="2"/>
      <c r="H14499" s="6"/>
      <c r="I14499" s="9"/>
      <c r="J14499" s="9"/>
      <c r="K14499" s="9"/>
    </row>
    <row r="14500" spans="1:11" x14ac:dyDescent="0.25">
      <c r="A14500" s="2"/>
      <c r="B14500" s="2"/>
      <c r="C14500" s="2"/>
      <c r="E14500" s="2"/>
      <c r="G14500" s="2"/>
      <c r="H14500" s="6"/>
      <c r="I14500" s="9"/>
      <c r="J14500" s="9"/>
      <c r="K14500" s="9"/>
    </row>
    <row r="14501" spans="1:11" x14ac:dyDescent="0.25">
      <c r="A14501" s="2"/>
      <c r="B14501" s="2"/>
      <c r="C14501" s="2"/>
      <c r="E14501" s="2"/>
      <c r="G14501" s="2"/>
      <c r="H14501" s="6"/>
      <c r="I14501" s="9"/>
      <c r="J14501" s="9"/>
      <c r="K14501" s="9"/>
    </row>
    <row r="14502" spans="1:11" x14ac:dyDescent="0.25">
      <c r="A14502" s="2"/>
      <c r="B14502" s="2"/>
      <c r="C14502" s="2"/>
      <c r="E14502" s="2"/>
      <c r="G14502" s="2"/>
      <c r="H14502" s="6"/>
      <c r="I14502" s="9"/>
      <c r="J14502" s="9"/>
      <c r="K14502" s="9"/>
    </row>
    <row r="14503" spans="1:11" x14ac:dyDescent="0.25">
      <c r="A14503" s="2"/>
      <c r="B14503" s="2"/>
      <c r="C14503" s="2"/>
      <c r="E14503" s="2"/>
      <c r="G14503" s="2"/>
      <c r="H14503" s="6"/>
      <c r="I14503" s="9"/>
      <c r="J14503" s="9"/>
      <c r="K14503" s="9"/>
    </row>
    <row r="14504" spans="1:11" x14ac:dyDescent="0.25">
      <c r="A14504" s="2"/>
      <c r="B14504" s="2"/>
      <c r="C14504" s="2"/>
      <c r="E14504" s="2"/>
      <c r="G14504" s="2"/>
      <c r="H14504" s="6"/>
      <c r="I14504" s="9"/>
      <c r="J14504" s="9"/>
      <c r="K14504" s="9"/>
    </row>
    <row r="14505" spans="1:11" x14ac:dyDescent="0.25">
      <c r="A14505" s="2"/>
      <c r="B14505" s="2"/>
      <c r="C14505" s="2"/>
      <c r="E14505" s="2"/>
      <c r="G14505" s="2"/>
      <c r="H14505" s="6"/>
      <c r="I14505" s="9"/>
      <c r="J14505" s="9"/>
      <c r="K14505" s="9"/>
    </row>
    <row r="14506" spans="1:11" x14ac:dyDescent="0.25">
      <c r="A14506" s="2"/>
      <c r="B14506" s="2"/>
      <c r="C14506" s="2"/>
      <c r="E14506" s="2"/>
      <c r="G14506" s="2"/>
      <c r="H14506" s="6"/>
      <c r="I14506" s="9"/>
      <c r="J14506" s="9"/>
      <c r="K14506" s="9"/>
    </row>
    <row r="14507" spans="1:11" x14ac:dyDescent="0.25">
      <c r="A14507" s="2"/>
      <c r="B14507" s="2"/>
      <c r="C14507" s="2"/>
      <c r="E14507" s="2"/>
      <c r="G14507" s="2"/>
      <c r="H14507" s="6"/>
      <c r="I14507" s="9"/>
      <c r="J14507" s="9"/>
      <c r="K14507" s="9"/>
    </row>
    <row r="14508" spans="1:11" x14ac:dyDescent="0.25">
      <c r="A14508" s="2"/>
      <c r="B14508" s="2"/>
      <c r="C14508" s="2"/>
      <c r="E14508" s="2"/>
      <c r="G14508" s="2"/>
      <c r="H14508" s="6"/>
      <c r="I14508" s="9"/>
      <c r="J14508" s="9"/>
      <c r="K14508" s="9"/>
    </row>
    <row r="14509" spans="1:11" x14ac:dyDescent="0.25">
      <c r="A14509" s="2"/>
      <c r="B14509" s="2"/>
      <c r="C14509" s="2"/>
      <c r="E14509" s="2"/>
      <c r="G14509" s="2"/>
      <c r="H14509" s="6"/>
      <c r="I14509" s="9"/>
      <c r="J14509" s="9"/>
      <c r="K14509" s="9"/>
    </row>
    <row r="14510" spans="1:11" x14ac:dyDescent="0.25">
      <c r="A14510" s="2"/>
      <c r="B14510" s="2"/>
      <c r="C14510" s="2"/>
      <c r="E14510" s="2"/>
      <c r="G14510" s="2"/>
      <c r="H14510" s="6"/>
      <c r="I14510" s="9"/>
      <c r="J14510" s="9"/>
      <c r="K14510" s="9"/>
    </row>
    <row r="14511" spans="1:11" x14ac:dyDescent="0.25">
      <c r="A14511" s="2"/>
      <c r="B14511" s="2"/>
      <c r="C14511" s="2"/>
      <c r="E14511" s="2"/>
      <c r="G14511" s="2"/>
      <c r="H14511" s="6"/>
      <c r="I14511" s="9"/>
      <c r="J14511" s="9"/>
      <c r="K14511" s="9"/>
    </row>
    <row r="14512" spans="1:11" x14ac:dyDescent="0.25">
      <c r="A14512" s="2"/>
      <c r="B14512" s="2"/>
      <c r="C14512" s="2"/>
      <c r="E14512" s="2"/>
      <c r="G14512" s="2"/>
      <c r="H14512" s="6"/>
      <c r="I14512" s="9"/>
      <c r="J14512" s="9"/>
      <c r="K14512" s="9"/>
    </row>
    <row r="14513" spans="1:11" x14ac:dyDescent="0.25">
      <c r="A14513" s="2"/>
      <c r="B14513" s="2"/>
      <c r="C14513" s="2"/>
      <c r="E14513" s="2"/>
      <c r="G14513" s="2"/>
      <c r="H14513" s="6"/>
      <c r="I14513" s="9"/>
      <c r="J14513" s="9"/>
      <c r="K14513" s="9"/>
    </row>
    <row r="14514" spans="1:11" x14ac:dyDescent="0.25">
      <c r="A14514" s="2"/>
      <c r="B14514" s="2"/>
      <c r="C14514" s="2"/>
      <c r="E14514" s="2"/>
      <c r="G14514" s="2"/>
      <c r="H14514" s="6"/>
      <c r="I14514" s="9"/>
      <c r="J14514" s="9"/>
      <c r="K14514" s="9"/>
    </row>
    <row r="14515" spans="1:11" x14ac:dyDescent="0.25">
      <c r="A14515" s="2"/>
      <c r="B14515" s="2"/>
      <c r="C14515" s="2"/>
      <c r="E14515" s="2"/>
      <c r="G14515" s="2"/>
      <c r="H14515" s="6"/>
      <c r="I14515" s="9"/>
      <c r="J14515" s="9"/>
      <c r="K14515" s="9"/>
    </row>
    <row r="14516" spans="1:11" x14ac:dyDescent="0.25">
      <c r="A14516" s="2"/>
      <c r="B14516" s="2"/>
      <c r="C14516" s="2"/>
      <c r="E14516" s="2"/>
      <c r="G14516" s="2"/>
      <c r="H14516" s="6"/>
      <c r="I14516" s="9"/>
      <c r="J14516" s="9"/>
      <c r="K14516" s="9"/>
    </row>
    <row r="14517" spans="1:11" x14ac:dyDescent="0.25">
      <c r="A14517" s="2"/>
      <c r="B14517" s="2"/>
      <c r="C14517" s="2"/>
      <c r="E14517" s="2"/>
      <c r="G14517" s="2"/>
      <c r="H14517" s="6"/>
      <c r="I14517" s="9"/>
      <c r="J14517" s="9"/>
      <c r="K14517" s="9"/>
    </row>
    <row r="14518" spans="1:11" x14ac:dyDescent="0.25">
      <c r="A14518" s="2"/>
      <c r="B14518" s="2"/>
      <c r="C14518" s="2"/>
      <c r="E14518" s="2"/>
      <c r="G14518" s="2"/>
      <c r="H14518" s="6"/>
      <c r="I14518" s="9"/>
      <c r="J14518" s="9"/>
      <c r="K14518" s="9"/>
    </row>
    <row r="14519" spans="1:11" x14ac:dyDescent="0.25">
      <c r="A14519" s="2"/>
      <c r="B14519" s="2"/>
      <c r="C14519" s="2"/>
      <c r="E14519" s="2"/>
      <c r="G14519" s="2"/>
      <c r="H14519" s="6"/>
      <c r="I14519" s="9"/>
      <c r="J14519" s="9"/>
      <c r="K14519" s="9"/>
    </row>
    <row r="14520" spans="1:11" x14ac:dyDescent="0.25">
      <c r="A14520" s="2"/>
      <c r="B14520" s="2"/>
      <c r="C14520" s="2"/>
      <c r="E14520" s="2"/>
      <c r="G14520" s="2"/>
      <c r="H14520" s="6"/>
      <c r="I14520" s="9"/>
      <c r="J14520" s="9"/>
      <c r="K14520" s="9"/>
    </row>
    <row r="14521" spans="1:11" x14ac:dyDescent="0.25">
      <c r="A14521" s="2"/>
      <c r="B14521" s="2"/>
      <c r="C14521" s="2"/>
      <c r="E14521" s="2"/>
      <c r="G14521" s="2"/>
      <c r="H14521" s="6"/>
      <c r="I14521" s="9"/>
      <c r="J14521" s="9"/>
      <c r="K14521" s="9"/>
    </row>
    <row r="14522" spans="1:11" x14ac:dyDescent="0.25">
      <c r="A14522" s="2"/>
      <c r="B14522" s="2"/>
      <c r="C14522" s="2"/>
      <c r="E14522" s="2"/>
      <c r="G14522" s="2"/>
      <c r="H14522" s="6"/>
      <c r="I14522" s="9"/>
      <c r="J14522" s="9"/>
      <c r="K14522" s="9"/>
    </row>
    <row r="14523" spans="1:11" x14ac:dyDescent="0.25">
      <c r="A14523" s="2"/>
      <c r="B14523" s="2"/>
      <c r="C14523" s="2"/>
      <c r="E14523" s="2"/>
      <c r="G14523" s="2"/>
      <c r="H14523" s="6"/>
      <c r="I14523" s="9"/>
      <c r="J14523" s="9"/>
      <c r="K14523" s="9"/>
    </row>
    <row r="14524" spans="1:11" x14ac:dyDescent="0.25">
      <c r="A14524" s="2"/>
      <c r="B14524" s="2"/>
      <c r="C14524" s="2"/>
      <c r="E14524" s="2"/>
      <c r="G14524" s="2"/>
      <c r="H14524" s="6"/>
      <c r="I14524" s="9"/>
      <c r="J14524" s="9"/>
      <c r="K14524" s="9"/>
    </row>
    <row r="14525" spans="1:11" x14ac:dyDescent="0.25">
      <c r="A14525" s="2"/>
      <c r="B14525" s="2"/>
      <c r="C14525" s="2"/>
      <c r="E14525" s="2"/>
      <c r="G14525" s="2"/>
      <c r="H14525" s="6"/>
      <c r="I14525" s="9"/>
      <c r="J14525" s="9"/>
      <c r="K14525" s="9"/>
    </row>
    <row r="14526" spans="1:11" x14ac:dyDescent="0.25">
      <c r="A14526" s="2"/>
      <c r="B14526" s="2"/>
      <c r="C14526" s="2"/>
      <c r="E14526" s="2"/>
      <c r="G14526" s="2"/>
      <c r="H14526" s="6"/>
      <c r="I14526" s="9"/>
      <c r="J14526" s="9"/>
      <c r="K14526" s="9"/>
    </row>
    <row r="14527" spans="1:11" x14ac:dyDescent="0.25">
      <c r="A14527" s="2"/>
      <c r="B14527" s="2"/>
      <c r="C14527" s="2"/>
      <c r="E14527" s="2"/>
      <c r="G14527" s="2"/>
      <c r="H14527" s="6"/>
      <c r="I14527" s="9"/>
      <c r="J14527" s="9"/>
      <c r="K14527" s="9"/>
    </row>
    <row r="14528" spans="1:11" x14ac:dyDescent="0.25">
      <c r="A14528" s="2"/>
      <c r="B14528" s="2"/>
      <c r="C14528" s="2"/>
      <c r="E14528" s="2"/>
      <c r="G14528" s="2"/>
      <c r="H14528" s="6"/>
      <c r="I14528" s="9"/>
      <c r="J14528" s="9"/>
      <c r="K14528" s="9"/>
    </row>
    <row r="14529" spans="1:11" x14ac:dyDescent="0.25">
      <c r="A14529" s="2"/>
      <c r="B14529" s="2"/>
      <c r="C14529" s="2"/>
      <c r="E14529" s="2"/>
      <c r="G14529" s="2"/>
      <c r="H14529" s="6"/>
      <c r="I14529" s="9"/>
      <c r="J14529" s="9"/>
      <c r="K14529" s="9"/>
    </row>
    <row r="14530" spans="1:11" x14ac:dyDescent="0.25">
      <c r="A14530" s="2"/>
      <c r="B14530" s="2"/>
      <c r="C14530" s="2"/>
      <c r="E14530" s="2"/>
      <c r="G14530" s="2"/>
      <c r="H14530" s="6"/>
      <c r="I14530" s="9"/>
      <c r="J14530" s="9"/>
      <c r="K14530" s="9"/>
    </row>
    <row r="14531" spans="1:11" x14ac:dyDescent="0.25">
      <c r="A14531" s="2"/>
      <c r="B14531" s="2"/>
      <c r="C14531" s="2"/>
      <c r="E14531" s="2"/>
      <c r="G14531" s="2"/>
      <c r="H14531" s="6"/>
      <c r="I14531" s="9"/>
      <c r="J14531" s="9"/>
      <c r="K14531" s="9"/>
    </row>
    <row r="14532" spans="1:11" x14ac:dyDescent="0.25">
      <c r="A14532" s="2"/>
      <c r="B14532" s="2"/>
      <c r="C14532" s="2"/>
      <c r="E14532" s="2"/>
      <c r="G14532" s="2"/>
      <c r="H14532" s="6"/>
      <c r="I14532" s="9"/>
      <c r="J14532" s="9"/>
      <c r="K14532" s="9"/>
    </row>
    <row r="14533" spans="1:11" x14ac:dyDescent="0.25">
      <c r="A14533" s="2"/>
      <c r="B14533" s="2"/>
      <c r="C14533" s="2"/>
      <c r="E14533" s="2"/>
      <c r="G14533" s="2"/>
      <c r="H14533" s="6"/>
      <c r="I14533" s="9"/>
      <c r="J14533" s="9"/>
      <c r="K14533" s="9"/>
    </row>
    <row r="14534" spans="1:11" x14ac:dyDescent="0.25">
      <c r="A14534" s="2"/>
      <c r="B14534" s="2"/>
      <c r="C14534" s="2"/>
      <c r="E14534" s="2"/>
      <c r="G14534" s="2"/>
      <c r="H14534" s="6"/>
      <c r="I14534" s="9"/>
      <c r="J14534" s="9"/>
      <c r="K14534" s="9"/>
    </row>
    <row r="14535" spans="1:11" x14ac:dyDescent="0.25">
      <c r="A14535" s="2"/>
      <c r="B14535" s="2"/>
      <c r="C14535" s="2"/>
      <c r="E14535" s="2"/>
      <c r="G14535" s="2"/>
      <c r="H14535" s="6"/>
      <c r="I14535" s="9"/>
      <c r="J14535" s="9"/>
      <c r="K14535" s="9"/>
    </row>
    <row r="14536" spans="1:11" x14ac:dyDescent="0.25">
      <c r="A14536" s="2"/>
      <c r="B14536" s="2"/>
      <c r="C14536" s="2"/>
      <c r="E14536" s="2"/>
      <c r="G14536" s="2"/>
      <c r="H14536" s="6"/>
      <c r="I14536" s="9"/>
      <c r="J14536" s="9"/>
      <c r="K14536" s="9"/>
    </row>
    <row r="14537" spans="1:11" x14ac:dyDescent="0.25">
      <c r="A14537" s="2"/>
      <c r="B14537" s="2"/>
      <c r="C14537" s="2"/>
      <c r="E14537" s="2"/>
      <c r="G14537" s="2"/>
      <c r="H14537" s="6"/>
      <c r="I14537" s="9"/>
      <c r="J14537" s="9"/>
      <c r="K14537" s="9"/>
    </row>
    <row r="14538" spans="1:11" x14ac:dyDescent="0.25">
      <c r="A14538" s="2"/>
      <c r="B14538" s="2"/>
      <c r="C14538" s="2"/>
      <c r="E14538" s="2"/>
      <c r="G14538" s="2"/>
      <c r="H14538" s="6"/>
      <c r="I14538" s="9"/>
      <c r="J14538" s="9"/>
      <c r="K14538" s="9"/>
    </row>
    <row r="14539" spans="1:11" x14ac:dyDescent="0.25">
      <c r="A14539" s="2"/>
      <c r="B14539" s="2"/>
      <c r="C14539" s="2"/>
      <c r="E14539" s="2"/>
      <c r="G14539" s="2"/>
      <c r="H14539" s="6"/>
      <c r="I14539" s="9"/>
      <c r="J14539" s="9"/>
      <c r="K14539" s="9"/>
    </row>
    <row r="14540" spans="1:11" x14ac:dyDescent="0.25">
      <c r="A14540" s="2"/>
      <c r="B14540" s="2"/>
      <c r="C14540" s="2"/>
      <c r="E14540" s="2"/>
      <c r="G14540" s="2"/>
      <c r="H14540" s="6"/>
      <c r="I14540" s="9"/>
      <c r="J14540" s="9"/>
      <c r="K14540" s="9"/>
    </row>
    <row r="14541" spans="1:11" x14ac:dyDescent="0.25">
      <c r="A14541" s="2"/>
      <c r="B14541" s="2"/>
      <c r="C14541" s="2"/>
      <c r="E14541" s="2"/>
      <c r="G14541" s="2"/>
      <c r="H14541" s="6"/>
      <c r="I14541" s="9"/>
      <c r="J14541" s="9"/>
      <c r="K14541" s="9"/>
    </row>
    <row r="14542" spans="1:11" x14ac:dyDescent="0.25">
      <c r="A14542" s="2"/>
      <c r="B14542" s="2"/>
      <c r="C14542" s="2"/>
      <c r="E14542" s="2"/>
      <c r="G14542" s="2"/>
      <c r="H14542" s="6"/>
      <c r="I14542" s="9"/>
      <c r="J14542" s="9"/>
      <c r="K14542" s="9"/>
    </row>
    <row r="14543" spans="1:11" x14ac:dyDescent="0.25">
      <c r="A14543" s="2"/>
      <c r="B14543" s="2"/>
      <c r="C14543" s="2"/>
      <c r="E14543" s="2"/>
      <c r="G14543" s="2"/>
      <c r="H14543" s="6"/>
      <c r="I14543" s="9"/>
      <c r="J14543" s="9"/>
      <c r="K14543" s="9"/>
    </row>
    <row r="14544" spans="1:11" x14ac:dyDescent="0.25">
      <c r="A14544" s="2"/>
      <c r="B14544" s="2"/>
      <c r="C14544" s="2"/>
      <c r="E14544" s="2"/>
      <c r="G14544" s="2"/>
      <c r="H14544" s="6"/>
      <c r="I14544" s="9"/>
      <c r="J14544" s="9"/>
      <c r="K14544" s="9"/>
    </row>
    <row r="14545" spans="1:11" x14ac:dyDescent="0.25">
      <c r="A14545" s="2"/>
      <c r="B14545" s="2"/>
      <c r="C14545" s="2"/>
      <c r="E14545" s="2"/>
      <c r="G14545" s="2"/>
      <c r="H14545" s="6"/>
      <c r="I14545" s="9"/>
      <c r="J14545" s="9"/>
      <c r="K14545" s="9"/>
    </row>
    <row r="14546" spans="1:11" x14ac:dyDescent="0.25">
      <c r="A14546" s="2"/>
      <c r="B14546" s="2"/>
      <c r="C14546" s="2"/>
      <c r="E14546" s="2"/>
      <c r="G14546" s="2"/>
      <c r="H14546" s="6"/>
      <c r="I14546" s="9"/>
      <c r="J14546" s="9"/>
      <c r="K14546" s="9"/>
    </row>
    <row r="14547" spans="1:11" x14ac:dyDescent="0.25">
      <c r="A14547" s="2"/>
      <c r="B14547" s="2"/>
      <c r="C14547" s="2"/>
      <c r="E14547" s="2"/>
      <c r="G14547" s="2"/>
      <c r="H14547" s="6"/>
      <c r="I14547" s="9"/>
      <c r="J14547" s="9"/>
      <c r="K14547" s="9"/>
    </row>
    <row r="14548" spans="1:11" x14ac:dyDescent="0.25">
      <c r="A14548" s="2"/>
      <c r="B14548" s="2"/>
      <c r="C14548" s="2"/>
      <c r="E14548" s="2"/>
      <c r="G14548" s="2"/>
      <c r="H14548" s="6"/>
      <c r="I14548" s="9"/>
      <c r="J14548" s="9"/>
      <c r="K14548" s="9"/>
    </row>
    <row r="14549" spans="1:11" x14ac:dyDescent="0.25">
      <c r="A14549" s="2"/>
      <c r="B14549" s="2"/>
      <c r="C14549" s="2"/>
      <c r="E14549" s="2"/>
      <c r="G14549" s="2"/>
      <c r="H14549" s="6"/>
      <c r="I14549" s="9"/>
      <c r="J14549" s="9"/>
      <c r="K14549" s="9"/>
    </row>
    <row r="14550" spans="1:11" x14ac:dyDescent="0.25">
      <c r="A14550" s="2"/>
      <c r="B14550" s="2"/>
      <c r="C14550" s="2"/>
      <c r="E14550" s="2"/>
      <c r="G14550" s="2"/>
      <c r="H14550" s="6"/>
      <c r="I14550" s="9"/>
      <c r="J14550" s="9"/>
      <c r="K14550" s="9"/>
    </row>
    <row r="14551" spans="1:11" x14ac:dyDescent="0.25">
      <c r="A14551" s="2"/>
      <c r="B14551" s="2"/>
      <c r="C14551" s="2"/>
      <c r="E14551" s="2"/>
      <c r="G14551" s="2"/>
      <c r="H14551" s="6"/>
      <c r="I14551" s="9"/>
      <c r="J14551" s="9"/>
      <c r="K14551" s="9"/>
    </row>
    <row r="14552" spans="1:11" x14ac:dyDescent="0.25">
      <c r="A14552" s="2"/>
      <c r="B14552" s="2"/>
      <c r="C14552" s="2"/>
      <c r="E14552" s="2"/>
      <c r="G14552" s="2"/>
      <c r="H14552" s="6"/>
      <c r="I14552" s="9"/>
      <c r="J14552" s="9"/>
      <c r="K14552" s="9"/>
    </row>
    <row r="14553" spans="1:11" x14ac:dyDescent="0.25">
      <c r="A14553" s="2"/>
      <c r="B14553" s="2"/>
      <c r="C14553" s="2"/>
      <c r="E14553" s="2"/>
      <c r="G14553" s="2"/>
      <c r="H14553" s="6"/>
      <c r="I14553" s="9"/>
      <c r="J14553" s="9"/>
      <c r="K14553" s="9"/>
    </row>
    <row r="14554" spans="1:11" x14ac:dyDescent="0.25">
      <c r="A14554" s="2"/>
      <c r="B14554" s="2"/>
      <c r="C14554" s="2"/>
      <c r="E14554" s="2"/>
      <c r="G14554" s="2"/>
      <c r="H14554" s="6"/>
      <c r="I14554" s="9"/>
      <c r="J14554" s="9"/>
      <c r="K14554" s="9"/>
    </row>
    <row r="14555" spans="1:11" x14ac:dyDescent="0.25">
      <c r="A14555" s="2"/>
      <c r="B14555" s="2"/>
      <c r="C14555" s="2"/>
      <c r="E14555" s="2"/>
      <c r="G14555" s="2"/>
      <c r="H14555" s="6"/>
      <c r="I14555" s="9"/>
      <c r="J14555" s="9"/>
      <c r="K14555" s="9"/>
    </row>
    <row r="14556" spans="1:11" x14ac:dyDescent="0.25">
      <c r="A14556" s="2"/>
      <c r="B14556" s="2"/>
      <c r="C14556" s="2"/>
      <c r="E14556" s="2"/>
      <c r="G14556" s="2"/>
      <c r="H14556" s="6"/>
      <c r="I14556" s="9"/>
      <c r="J14556" s="9"/>
      <c r="K14556" s="9"/>
    </row>
    <row r="14557" spans="1:11" x14ac:dyDescent="0.25">
      <c r="A14557" s="2"/>
      <c r="B14557" s="2"/>
      <c r="C14557" s="2"/>
      <c r="E14557" s="2"/>
      <c r="G14557" s="2"/>
      <c r="H14557" s="6"/>
      <c r="I14557" s="9"/>
      <c r="J14557" s="9"/>
      <c r="K14557" s="9"/>
    </row>
    <row r="14558" spans="1:11" x14ac:dyDescent="0.25">
      <c r="A14558" s="2"/>
      <c r="B14558" s="2"/>
      <c r="C14558" s="2"/>
      <c r="E14558" s="2"/>
      <c r="G14558" s="2"/>
      <c r="H14558" s="6"/>
      <c r="I14558" s="9"/>
      <c r="J14558" s="9"/>
      <c r="K14558" s="9"/>
    </row>
    <row r="14559" spans="1:11" x14ac:dyDescent="0.25">
      <c r="A14559" s="2"/>
      <c r="B14559" s="2"/>
      <c r="C14559" s="2"/>
      <c r="E14559" s="2"/>
      <c r="G14559" s="2"/>
      <c r="H14559" s="6"/>
      <c r="I14559" s="9"/>
      <c r="J14559" s="9"/>
      <c r="K14559" s="9"/>
    </row>
    <row r="14560" spans="1:11" x14ac:dyDescent="0.25">
      <c r="A14560" s="2"/>
      <c r="B14560" s="2"/>
      <c r="C14560" s="2"/>
      <c r="E14560" s="2"/>
      <c r="G14560" s="2"/>
      <c r="H14560" s="6"/>
      <c r="I14560" s="9"/>
      <c r="J14560" s="9"/>
      <c r="K14560" s="9"/>
    </row>
    <row r="14561" spans="1:11" x14ac:dyDescent="0.25">
      <c r="A14561" s="2"/>
      <c r="B14561" s="2"/>
      <c r="C14561" s="2"/>
      <c r="E14561" s="2"/>
      <c r="G14561" s="2"/>
      <c r="H14561" s="6"/>
      <c r="I14561" s="9"/>
      <c r="J14561" s="9"/>
      <c r="K14561" s="9"/>
    </row>
    <row r="14562" spans="1:11" x14ac:dyDescent="0.25">
      <c r="A14562" s="2"/>
      <c r="B14562" s="2"/>
      <c r="C14562" s="2"/>
      <c r="E14562" s="2"/>
      <c r="G14562" s="2"/>
      <c r="H14562" s="6"/>
      <c r="I14562" s="9"/>
      <c r="J14562" s="9"/>
      <c r="K14562" s="9"/>
    </row>
    <row r="14563" spans="1:11" x14ac:dyDescent="0.25">
      <c r="A14563" s="2"/>
      <c r="B14563" s="2"/>
      <c r="C14563" s="2"/>
      <c r="E14563" s="2"/>
      <c r="G14563" s="2"/>
      <c r="H14563" s="6"/>
      <c r="I14563" s="9"/>
      <c r="J14563" s="9"/>
      <c r="K14563" s="9"/>
    </row>
    <row r="14564" spans="1:11" x14ac:dyDescent="0.25">
      <c r="A14564" s="2"/>
      <c r="B14564" s="2"/>
      <c r="C14564" s="2"/>
      <c r="E14564" s="2"/>
      <c r="G14564" s="2"/>
      <c r="H14564" s="6"/>
      <c r="I14564" s="9"/>
      <c r="J14564" s="9"/>
      <c r="K14564" s="9"/>
    </row>
    <row r="14565" spans="1:11" x14ac:dyDescent="0.25">
      <c r="A14565" s="2"/>
      <c r="B14565" s="2"/>
      <c r="C14565" s="2"/>
      <c r="E14565" s="2"/>
      <c r="G14565" s="2"/>
      <c r="H14565" s="6"/>
      <c r="I14565" s="9"/>
      <c r="J14565" s="9"/>
      <c r="K14565" s="9"/>
    </row>
    <row r="14566" spans="1:11" x14ac:dyDescent="0.25">
      <c r="A14566" s="2"/>
      <c r="B14566" s="2"/>
      <c r="C14566" s="2"/>
      <c r="E14566" s="2"/>
      <c r="G14566" s="2"/>
      <c r="H14566" s="6"/>
      <c r="I14566" s="9"/>
      <c r="J14566" s="9"/>
      <c r="K14566" s="9"/>
    </row>
    <row r="14567" spans="1:11" x14ac:dyDescent="0.25">
      <c r="A14567" s="2"/>
      <c r="B14567" s="2"/>
      <c r="C14567" s="2"/>
      <c r="E14567" s="2"/>
      <c r="G14567" s="2"/>
      <c r="H14567" s="6"/>
      <c r="I14567" s="9"/>
      <c r="J14567" s="9"/>
      <c r="K14567" s="9"/>
    </row>
    <row r="14568" spans="1:11" x14ac:dyDescent="0.25">
      <c r="A14568" s="2"/>
      <c r="B14568" s="2"/>
      <c r="C14568" s="2"/>
      <c r="E14568" s="2"/>
      <c r="G14568" s="2"/>
      <c r="H14568" s="6"/>
      <c r="I14568" s="9"/>
      <c r="J14568" s="9"/>
      <c r="K14568" s="9"/>
    </row>
    <row r="14569" spans="1:11" x14ac:dyDescent="0.25">
      <c r="A14569" s="2"/>
      <c r="B14569" s="2"/>
      <c r="C14569" s="2"/>
      <c r="E14569" s="2"/>
      <c r="G14569" s="2"/>
      <c r="H14569" s="6"/>
      <c r="I14569" s="9"/>
      <c r="J14569" s="9"/>
      <c r="K14569" s="9"/>
    </row>
    <row r="14570" spans="1:11" x14ac:dyDescent="0.25">
      <c r="A14570" s="2"/>
      <c r="B14570" s="2"/>
      <c r="C14570" s="2"/>
      <c r="E14570" s="2"/>
      <c r="G14570" s="2"/>
      <c r="H14570" s="6"/>
      <c r="I14570" s="9"/>
      <c r="J14570" s="9"/>
      <c r="K14570" s="9"/>
    </row>
    <row r="14571" spans="1:11" x14ac:dyDescent="0.25">
      <c r="A14571" s="2"/>
      <c r="B14571" s="2"/>
      <c r="C14571" s="2"/>
      <c r="E14571" s="2"/>
      <c r="G14571" s="2"/>
      <c r="H14571" s="6"/>
      <c r="I14571" s="9"/>
      <c r="J14571" s="9"/>
      <c r="K14571" s="9"/>
    </row>
    <row r="14572" spans="1:11" x14ac:dyDescent="0.25">
      <c r="A14572" s="2"/>
      <c r="B14572" s="2"/>
      <c r="C14572" s="2"/>
      <c r="E14572" s="2"/>
      <c r="G14572" s="2"/>
      <c r="H14572" s="6"/>
      <c r="I14572" s="9"/>
      <c r="J14572" s="9"/>
      <c r="K14572" s="9"/>
    </row>
    <row r="14573" spans="1:11" x14ac:dyDescent="0.25">
      <c r="A14573" s="2"/>
      <c r="B14573" s="2"/>
      <c r="C14573" s="2"/>
      <c r="E14573" s="2"/>
      <c r="G14573" s="2"/>
      <c r="H14573" s="6"/>
      <c r="I14573" s="9"/>
      <c r="J14573" s="9"/>
      <c r="K14573" s="9"/>
    </row>
    <row r="14574" spans="1:11" x14ac:dyDescent="0.25">
      <c r="A14574" s="2"/>
      <c r="B14574" s="2"/>
      <c r="C14574" s="2"/>
      <c r="E14574" s="2"/>
      <c r="G14574" s="2"/>
      <c r="H14574" s="6"/>
      <c r="I14574" s="9"/>
      <c r="J14574" s="9"/>
      <c r="K14574" s="9"/>
    </row>
    <row r="14575" spans="1:11" x14ac:dyDescent="0.25">
      <c r="A14575" s="2"/>
      <c r="B14575" s="2"/>
      <c r="C14575" s="2"/>
      <c r="E14575" s="2"/>
      <c r="G14575" s="2"/>
      <c r="H14575" s="6"/>
      <c r="I14575" s="9"/>
      <c r="J14575" s="9"/>
      <c r="K14575" s="9"/>
    </row>
    <row r="14576" spans="1:11" x14ac:dyDescent="0.25">
      <c r="A14576" s="2"/>
      <c r="B14576" s="2"/>
      <c r="C14576" s="2"/>
      <c r="E14576" s="2"/>
      <c r="G14576" s="2"/>
      <c r="H14576" s="6"/>
      <c r="I14576" s="9"/>
      <c r="J14576" s="9"/>
      <c r="K14576" s="9"/>
    </row>
    <row r="14577" spans="1:11" x14ac:dyDescent="0.25">
      <c r="A14577" s="2"/>
      <c r="B14577" s="2"/>
      <c r="C14577" s="2"/>
      <c r="E14577" s="2"/>
      <c r="G14577" s="2"/>
      <c r="H14577" s="6"/>
      <c r="I14577" s="9"/>
      <c r="J14577" s="9"/>
      <c r="K14577" s="9"/>
    </row>
    <row r="14578" spans="1:11" x14ac:dyDescent="0.25">
      <c r="A14578" s="2"/>
      <c r="B14578" s="2"/>
      <c r="C14578" s="2"/>
      <c r="E14578" s="2"/>
      <c r="G14578" s="2"/>
      <c r="H14578" s="6"/>
      <c r="I14578" s="9"/>
      <c r="J14578" s="9"/>
      <c r="K14578" s="9"/>
    </row>
    <row r="14579" spans="1:11" x14ac:dyDescent="0.25">
      <c r="A14579" s="2"/>
      <c r="B14579" s="2"/>
      <c r="C14579" s="2"/>
      <c r="E14579" s="2"/>
      <c r="G14579" s="2"/>
      <c r="H14579" s="6"/>
      <c r="I14579" s="9"/>
      <c r="J14579" s="9"/>
      <c r="K14579" s="9"/>
    </row>
    <row r="14580" spans="1:11" x14ac:dyDescent="0.25">
      <c r="A14580" s="2"/>
      <c r="B14580" s="2"/>
      <c r="C14580" s="2"/>
      <c r="E14580" s="2"/>
      <c r="G14580" s="2"/>
      <c r="H14580" s="6"/>
      <c r="I14580" s="9"/>
      <c r="J14580" s="9"/>
      <c r="K14580" s="9"/>
    </row>
    <row r="14581" spans="1:11" x14ac:dyDescent="0.25">
      <c r="A14581" s="2"/>
      <c r="B14581" s="2"/>
      <c r="C14581" s="2"/>
      <c r="E14581" s="2"/>
      <c r="G14581" s="2"/>
      <c r="H14581" s="6"/>
      <c r="I14581" s="9"/>
      <c r="J14581" s="9"/>
      <c r="K14581" s="9"/>
    </row>
    <row r="14582" spans="1:11" x14ac:dyDescent="0.25">
      <c r="A14582" s="2"/>
      <c r="B14582" s="2"/>
      <c r="C14582" s="2"/>
      <c r="E14582" s="2"/>
      <c r="G14582" s="2"/>
      <c r="H14582" s="6"/>
      <c r="I14582" s="9"/>
      <c r="J14582" s="9"/>
      <c r="K14582" s="9"/>
    </row>
    <row r="14583" spans="1:11" x14ac:dyDescent="0.25">
      <c r="A14583" s="2"/>
      <c r="B14583" s="2"/>
      <c r="C14583" s="2"/>
      <c r="E14583" s="2"/>
      <c r="G14583" s="2"/>
      <c r="H14583" s="6"/>
      <c r="I14583" s="9"/>
      <c r="J14583" s="9"/>
      <c r="K14583" s="9"/>
    </row>
    <row r="14584" spans="1:11" x14ac:dyDescent="0.25">
      <c r="A14584" s="2"/>
      <c r="B14584" s="2"/>
      <c r="C14584" s="2"/>
      <c r="E14584" s="2"/>
      <c r="G14584" s="2"/>
      <c r="H14584" s="6"/>
      <c r="I14584" s="9"/>
      <c r="J14584" s="9"/>
      <c r="K14584" s="9"/>
    </row>
    <row r="14585" spans="1:11" x14ac:dyDescent="0.25">
      <c r="A14585" s="2"/>
      <c r="B14585" s="2"/>
      <c r="C14585" s="2"/>
      <c r="E14585" s="2"/>
      <c r="G14585" s="2"/>
      <c r="H14585" s="6"/>
      <c r="I14585" s="9"/>
      <c r="J14585" s="9"/>
      <c r="K14585" s="9"/>
    </row>
    <row r="14586" spans="1:11" x14ac:dyDescent="0.25">
      <c r="A14586" s="2"/>
      <c r="B14586" s="2"/>
      <c r="C14586" s="2"/>
      <c r="E14586" s="2"/>
      <c r="G14586" s="2"/>
      <c r="H14586" s="6"/>
      <c r="I14586" s="9"/>
      <c r="J14586" s="9"/>
      <c r="K14586" s="9"/>
    </row>
    <row r="14587" spans="1:11" x14ac:dyDescent="0.25">
      <c r="A14587" s="2"/>
      <c r="B14587" s="2"/>
      <c r="C14587" s="2"/>
      <c r="E14587" s="2"/>
      <c r="G14587" s="2"/>
      <c r="H14587" s="6"/>
      <c r="I14587" s="9"/>
      <c r="J14587" s="9"/>
      <c r="K14587" s="9"/>
    </row>
    <row r="14588" spans="1:11" x14ac:dyDescent="0.25">
      <c r="A14588" s="2"/>
      <c r="B14588" s="2"/>
      <c r="C14588" s="2"/>
      <c r="E14588" s="2"/>
      <c r="G14588" s="2"/>
      <c r="H14588" s="6"/>
      <c r="I14588" s="9"/>
      <c r="J14588" s="9"/>
      <c r="K14588" s="9"/>
    </row>
    <row r="14589" spans="1:11" x14ac:dyDescent="0.25">
      <c r="A14589" s="2"/>
      <c r="B14589" s="2"/>
      <c r="C14589" s="2"/>
      <c r="E14589" s="2"/>
      <c r="G14589" s="2"/>
      <c r="H14589" s="6"/>
      <c r="I14589" s="9"/>
      <c r="J14589" s="9"/>
      <c r="K14589" s="9"/>
    </row>
    <row r="14590" spans="1:11" x14ac:dyDescent="0.25">
      <c r="A14590" s="2"/>
      <c r="B14590" s="2"/>
      <c r="C14590" s="2"/>
      <c r="E14590" s="2"/>
      <c r="G14590" s="2"/>
      <c r="H14590" s="6"/>
      <c r="I14590" s="9"/>
      <c r="J14590" s="9"/>
      <c r="K14590" s="9"/>
    </row>
    <row r="14591" spans="1:11" x14ac:dyDescent="0.25">
      <c r="A14591" s="2"/>
      <c r="B14591" s="2"/>
      <c r="C14591" s="2"/>
      <c r="E14591" s="2"/>
      <c r="G14591" s="2"/>
      <c r="H14591" s="6"/>
      <c r="I14591" s="9"/>
      <c r="J14591" s="9"/>
      <c r="K14591" s="9"/>
    </row>
    <row r="14592" spans="1:11" x14ac:dyDescent="0.25">
      <c r="A14592" s="2"/>
      <c r="B14592" s="2"/>
      <c r="C14592" s="2"/>
      <c r="E14592" s="2"/>
      <c r="G14592" s="2"/>
      <c r="H14592" s="6"/>
      <c r="I14592" s="9"/>
      <c r="J14592" s="9"/>
      <c r="K14592" s="9"/>
    </row>
    <row r="14593" spans="1:11" x14ac:dyDescent="0.25">
      <c r="A14593" s="2"/>
      <c r="B14593" s="2"/>
      <c r="C14593" s="2"/>
      <c r="E14593" s="2"/>
      <c r="G14593" s="2"/>
      <c r="H14593" s="6"/>
      <c r="I14593" s="9"/>
      <c r="J14593" s="9"/>
      <c r="K14593" s="9"/>
    </row>
    <row r="14594" spans="1:11" x14ac:dyDescent="0.25">
      <c r="A14594" s="2"/>
      <c r="B14594" s="2"/>
      <c r="C14594" s="2"/>
      <c r="E14594" s="2"/>
      <c r="G14594" s="2"/>
      <c r="H14594" s="6"/>
      <c r="I14594" s="9"/>
      <c r="J14594" s="9"/>
      <c r="K14594" s="9"/>
    </row>
    <row r="14595" spans="1:11" x14ac:dyDescent="0.25">
      <c r="A14595" s="2"/>
      <c r="B14595" s="2"/>
      <c r="C14595" s="2"/>
      <c r="E14595" s="2"/>
      <c r="G14595" s="2"/>
      <c r="H14595" s="6"/>
      <c r="I14595" s="9"/>
      <c r="J14595" s="9"/>
      <c r="K14595" s="9"/>
    </row>
    <row r="14596" spans="1:11" x14ac:dyDescent="0.25">
      <c r="A14596" s="2"/>
      <c r="B14596" s="2"/>
      <c r="C14596" s="2"/>
      <c r="E14596" s="2"/>
      <c r="G14596" s="2"/>
      <c r="H14596" s="6"/>
      <c r="I14596" s="9"/>
      <c r="J14596" s="9"/>
      <c r="K14596" s="9"/>
    </row>
    <row r="14597" spans="1:11" x14ac:dyDescent="0.25">
      <c r="A14597" s="2"/>
      <c r="B14597" s="2"/>
      <c r="C14597" s="2"/>
      <c r="E14597" s="2"/>
      <c r="G14597" s="2"/>
      <c r="H14597" s="6"/>
      <c r="I14597" s="9"/>
      <c r="J14597" s="9"/>
      <c r="K14597" s="9"/>
    </row>
    <row r="14598" spans="1:11" x14ac:dyDescent="0.25">
      <c r="A14598" s="2"/>
      <c r="B14598" s="2"/>
      <c r="C14598" s="2"/>
      <c r="E14598" s="2"/>
      <c r="G14598" s="2"/>
      <c r="H14598" s="6"/>
      <c r="I14598" s="9"/>
      <c r="J14598" s="9"/>
      <c r="K14598" s="9"/>
    </row>
    <row r="14599" spans="1:11" x14ac:dyDescent="0.25">
      <c r="A14599" s="2"/>
      <c r="B14599" s="2"/>
      <c r="C14599" s="2"/>
      <c r="E14599" s="2"/>
      <c r="G14599" s="2"/>
      <c r="H14599" s="6"/>
      <c r="I14599" s="9"/>
      <c r="J14599" s="9"/>
      <c r="K14599" s="9"/>
    </row>
    <row r="14600" spans="1:11" x14ac:dyDescent="0.25">
      <c r="A14600" s="2"/>
      <c r="B14600" s="2"/>
      <c r="C14600" s="2"/>
      <c r="E14600" s="2"/>
      <c r="G14600" s="2"/>
      <c r="H14600" s="6"/>
      <c r="I14600" s="9"/>
      <c r="J14600" s="9"/>
      <c r="K14600" s="9"/>
    </row>
    <row r="14601" spans="1:11" x14ac:dyDescent="0.25">
      <c r="A14601" s="2"/>
      <c r="B14601" s="2"/>
      <c r="C14601" s="2"/>
      <c r="E14601" s="2"/>
      <c r="G14601" s="2"/>
      <c r="H14601" s="6"/>
      <c r="I14601" s="9"/>
      <c r="J14601" s="9"/>
      <c r="K14601" s="9"/>
    </row>
    <row r="14602" spans="1:11" x14ac:dyDescent="0.25">
      <c r="A14602" s="2"/>
      <c r="B14602" s="2"/>
      <c r="C14602" s="2"/>
      <c r="E14602" s="2"/>
      <c r="G14602" s="2"/>
      <c r="H14602" s="6"/>
      <c r="I14602" s="9"/>
      <c r="J14602" s="9"/>
      <c r="K14602" s="9"/>
    </row>
    <row r="14603" spans="1:11" x14ac:dyDescent="0.25">
      <c r="A14603" s="2"/>
      <c r="B14603" s="2"/>
      <c r="C14603" s="2"/>
      <c r="E14603" s="2"/>
      <c r="G14603" s="2"/>
      <c r="H14603" s="6"/>
      <c r="I14603" s="9"/>
      <c r="J14603" s="9"/>
      <c r="K14603" s="9"/>
    </row>
    <row r="14604" spans="1:11" x14ac:dyDescent="0.25">
      <c r="A14604" s="2"/>
      <c r="B14604" s="2"/>
      <c r="C14604" s="2"/>
      <c r="E14604" s="2"/>
      <c r="G14604" s="2"/>
      <c r="H14604" s="6"/>
      <c r="I14604" s="9"/>
      <c r="J14604" s="9"/>
      <c r="K14604" s="9"/>
    </row>
    <row r="14605" spans="1:11" x14ac:dyDescent="0.25">
      <c r="A14605" s="2"/>
      <c r="B14605" s="2"/>
      <c r="C14605" s="2"/>
      <c r="E14605" s="2"/>
      <c r="G14605" s="2"/>
      <c r="H14605" s="6"/>
      <c r="I14605" s="9"/>
      <c r="J14605" s="9"/>
      <c r="K14605" s="9"/>
    </row>
    <row r="14606" spans="1:11" x14ac:dyDescent="0.25">
      <c r="A14606" s="2"/>
      <c r="B14606" s="2"/>
      <c r="C14606" s="2"/>
      <c r="E14606" s="2"/>
      <c r="G14606" s="2"/>
      <c r="H14606" s="6"/>
      <c r="I14606" s="9"/>
      <c r="J14606" s="9"/>
      <c r="K14606" s="9"/>
    </row>
    <row r="14607" spans="1:11" x14ac:dyDescent="0.25">
      <c r="A14607" s="2"/>
      <c r="B14607" s="2"/>
      <c r="C14607" s="2"/>
      <c r="E14607" s="2"/>
      <c r="G14607" s="2"/>
      <c r="H14607" s="6"/>
      <c r="I14607" s="9"/>
      <c r="J14607" s="9"/>
      <c r="K14607" s="9"/>
    </row>
    <row r="14608" spans="1:11" x14ac:dyDescent="0.25">
      <c r="A14608" s="2"/>
      <c r="B14608" s="2"/>
      <c r="C14608" s="2"/>
      <c r="E14608" s="2"/>
      <c r="G14608" s="2"/>
      <c r="H14608" s="6"/>
      <c r="I14608" s="9"/>
      <c r="J14608" s="9"/>
      <c r="K14608" s="9"/>
    </row>
    <row r="14609" spans="1:11" x14ac:dyDescent="0.25">
      <c r="A14609" s="2"/>
      <c r="B14609" s="2"/>
      <c r="C14609" s="2"/>
      <c r="E14609" s="2"/>
      <c r="G14609" s="2"/>
      <c r="H14609" s="6"/>
      <c r="I14609" s="9"/>
      <c r="J14609" s="9"/>
      <c r="K14609" s="9"/>
    </row>
    <row r="14610" spans="1:11" x14ac:dyDescent="0.25">
      <c r="A14610" s="2"/>
      <c r="B14610" s="2"/>
      <c r="C14610" s="2"/>
      <c r="E14610" s="2"/>
      <c r="G14610" s="2"/>
      <c r="H14610" s="6"/>
      <c r="I14610" s="9"/>
      <c r="J14610" s="9"/>
      <c r="K14610" s="9"/>
    </row>
    <row r="14611" spans="1:11" x14ac:dyDescent="0.25">
      <c r="A14611" s="2"/>
      <c r="B14611" s="2"/>
      <c r="C14611" s="2"/>
      <c r="E14611" s="2"/>
      <c r="G14611" s="2"/>
      <c r="H14611" s="6"/>
      <c r="I14611" s="9"/>
      <c r="J14611" s="9"/>
      <c r="K14611" s="9"/>
    </row>
    <row r="14612" spans="1:11" x14ac:dyDescent="0.25">
      <c r="A14612" s="2"/>
      <c r="B14612" s="2"/>
      <c r="C14612" s="2"/>
      <c r="E14612" s="2"/>
      <c r="G14612" s="2"/>
      <c r="H14612" s="6"/>
      <c r="I14612" s="9"/>
      <c r="J14612" s="9"/>
      <c r="K14612" s="9"/>
    </row>
    <row r="14613" spans="1:11" x14ac:dyDescent="0.25">
      <c r="A14613" s="2"/>
      <c r="B14613" s="2"/>
      <c r="C14613" s="2"/>
      <c r="E14613" s="2"/>
      <c r="G14613" s="2"/>
      <c r="H14613" s="6"/>
      <c r="I14613" s="9"/>
      <c r="J14613" s="9"/>
      <c r="K14613" s="9"/>
    </row>
    <row r="14614" spans="1:11" x14ac:dyDescent="0.25">
      <c r="A14614" s="2"/>
      <c r="B14614" s="2"/>
      <c r="C14614" s="2"/>
      <c r="E14614" s="2"/>
      <c r="G14614" s="2"/>
      <c r="H14614" s="6"/>
      <c r="I14614" s="9"/>
      <c r="J14614" s="9"/>
      <c r="K14614" s="9"/>
    </row>
    <row r="14615" spans="1:11" x14ac:dyDescent="0.25">
      <c r="A14615" s="2"/>
      <c r="B14615" s="2"/>
      <c r="C14615" s="2"/>
      <c r="E14615" s="2"/>
      <c r="G14615" s="2"/>
      <c r="H14615" s="6"/>
      <c r="I14615" s="9"/>
      <c r="J14615" s="9"/>
      <c r="K14615" s="9"/>
    </row>
    <row r="14616" spans="1:11" x14ac:dyDescent="0.25">
      <c r="A14616" s="2"/>
      <c r="B14616" s="2"/>
      <c r="C14616" s="2"/>
      <c r="E14616" s="2"/>
      <c r="G14616" s="2"/>
      <c r="H14616" s="6"/>
      <c r="I14616" s="9"/>
      <c r="J14616" s="9"/>
      <c r="K14616" s="9"/>
    </row>
    <row r="14617" spans="1:11" x14ac:dyDescent="0.25">
      <c r="A14617" s="2"/>
      <c r="B14617" s="2"/>
      <c r="C14617" s="2"/>
      <c r="E14617" s="2"/>
      <c r="G14617" s="2"/>
      <c r="H14617" s="6"/>
      <c r="I14617" s="9"/>
      <c r="J14617" s="9"/>
      <c r="K14617" s="9"/>
    </row>
    <row r="14618" spans="1:11" x14ac:dyDescent="0.25">
      <c r="A14618" s="2"/>
      <c r="B14618" s="2"/>
      <c r="C14618" s="2"/>
      <c r="E14618" s="2"/>
      <c r="G14618" s="2"/>
      <c r="H14618" s="6"/>
      <c r="I14618" s="9"/>
      <c r="J14618" s="9"/>
      <c r="K14618" s="9"/>
    </row>
    <row r="14619" spans="1:11" x14ac:dyDescent="0.25">
      <c r="A14619" s="2"/>
      <c r="B14619" s="2"/>
      <c r="C14619" s="2"/>
      <c r="E14619" s="2"/>
      <c r="G14619" s="2"/>
      <c r="H14619" s="6"/>
      <c r="I14619" s="9"/>
      <c r="J14619" s="9"/>
      <c r="K14619" s="9"/>
    </row>
    <row r="14620" spans="1:11" x14ac:dyDescent="0.25">
      <c r="A14620" s="2"/>
      <c r="B14620" s="2"/>
      <c r="C14620" s="2"/>
      <c r="E14620" s="2"/>
      <c r="G14620" s="2"/>
      <c r="H14620" s="6"/>
      <c r="I14620" s="9"/>
      <c r="J14620" s="9"/>
      <c r="K14620" s="9"/>
    </row>
    <row r="14621" spans="1:11" x14ac:dyDescent="0.25">
      <c r="A14621" s="2"/>
      <c r="B14621" s="2"/>
      <c r="C14621" s="2"/>
      <c r="E14621" s="2"/>
      <c r="G14621" s="2"/>
      <c r="H14621" s="6"/>
      <c r="I14621" s="9"/>
      <c r="J14621" s="9"/>
      <c r="K14621" s="9"/>
    </row>
    <row r="14622" spans="1:11" x14ac:dyDescent="0.25">
      <c r="A14622" s="2"/>
      <c r="B14622" s="2"/>
      <c r="C14622" s="2"/>
      <c r="E14622" s="2"/>
      <c r="G14622" s="2"/>
      <c r="H14622" s="6"/>
      <c r="I14622" s="9"/>
      <c r="J14622" s="9"/>
      <c r="K14622" s="9"/>
    </row>
    <row r="14623" spans="1:11" x14ac:dyDescent="0.25">
      <c r="A14623" s="2"/>
      <c r="B14623" s="2"/>
      <c r="C14623" s="2"/>
      <c r="E14623" s="2"/>
      <c r="G14623" s="2"/>
      <c r="H14623" s="6"/>
      <c r="I14623" s="9"/>
      <c r="J14623" s="9"/>
      <c r="K14623" s="9"/>
    </row>
    <row r="14624" spans="1:11" x14ac:dyDescent="0.25">
      <c r="A14624" s="2"/>
      <c r="B14624" s="2"/>
      <c r="C14624" s="2"/>
      <c r="E14624" s="2"/>
      <c r="G14624" s="2"/>
      <c r="H14624" s="6"/>
      <c r="I14624" s="9"/>
      <c r="J14624" s="9"/>
      <c r="K14624" s="9"/>
    </row>
    <row r="14625" spans="1:11" x14ac:dyDescent="0.25">
      <c r="A14625" s="2"/>
      <c r="B14625" s="2"/>
      <c r="C14625" s="2"/>
      <c r="E14625" s="2"/>
      <c r="G14625" s="2"/>
      <c r="H14625" s="6"/>
      <c r="I14625" s="9"/>
      <c r="J14625" s="9"/>
      <c r="K14625" s="9"/>
    </row>
    <row r="14626" spans="1:11" x14ac:dyDescent="0.25">
      <c r="A14626" s="2"/>
      <c r="B14626" s="2"/>
      <c r="C14626" s="2"/>
      <c r="E14626" s="2"/>
      <c r="G14626" s="2"/>
      <c r="H14626" s="6"/>
      <c r="I14626" s="9"/>
      <c r="J14626" s="9"/>
      <c r="K14626" s="9"/>
    </row>
    <row r="14627" spans="1:11" x14ac:dyDescent="0.25">
      <c r="A14627" s="2"/>
      <c r="B14627" s="2"/>
      <c r="C14627" s="2"/>
      <c r="E14627" s="2"/>
      <c r="G14627" s="2"/>
      <c r="H14627" s="6"/>
      <c r="I14627" s="9"/>
      <c r="J14627" s="9"/>
      <c r="K14627" s="9"/>
    </row>
    <row r="14628" spans="1:11" x14ac:dyDescent="0.25">
      <c r="A14628" s="2"/>
      <c r="B14628" s="2"/>
      <c r="C14628" s="2"/>
      <c r="E14628" s="2"/>
      <c r="G14628" s="2"/>
      <c r="H14628" s="6"/>
      <c r="I14628" s="9"/>
      <c r="J14628" s="9"/>
      <c r="K14628" s="9"/>
    </row>
    <row r="14629" spans="1:11" x14ac:dyDescent="0.25">
      <c r="A14629" s="2"/>
      <c r="B14629" s="2"/>
      <c r="C14629" s="2"/>
      <c r="E14629" s="2"/>
      <c r="G14629" s="2"/>
      <c r="H14629" s="6"/>
      <c r="I14629" s="9"/>
      <c r="J14629" s="9"/>
      <c r="K14629" s="9"/>
    </row>
    <row r="14630" spans="1:11" x14ac:dyDescent="0.25">
      <c r="A14630" s="2"/>
      <c r="B14630" s="2"/>
      <c r="C14630" s="2"/>
      <c r="E14630" s="2"/>
      <c r="G14630" s="2"/>
      <c r="H14630" s="6"/>
      <c r="I14630" s="9"/>
      <c r="J14630" s="9"/>
      <c r="K14630" s="9"/>
    </row>
    <row r="14631" spans="1:11" x14ac:dyDescent="0.25">
      <c r="A14631" s="2"/>
      <c r="B14631" s="2"/>
      <c r="C14631" s="2"/>
      <c r="E14631" s="2"/>
      <c r="G14631" s="2"/>
      <c r="H14631" s="6"/>
      <c r="I14631" s="9"/>
      <c r="J14631" s="9"/>
      <c r="K14631" s="9"/>
    </row>
    <row r="14632" spans="1:11" x14ac:dyDescent="0.25">
      <c r="A14632" s="2"/>
      <c r="B14632" s="2"/>
      <c r="C14632" s="2"/>
      <c r="E14632" s="2"/>
      <c r="G14632" s="2"/>
      <c r="H14632" s="6"/>
      <c r="I14632" s="9"/>
      <c r="J14632" s="9"/>
      <c r="K14632" s="9"/>
    </row>
    <row r="14633" spans="1:11" x14ac:dyDescent="0.25">
      <c r="A14633" s="2"/>
      <c r="B14633" s="2"/>
      <c r="C14633" s="2"/>
      <c r="E14633" s="2"/>
      <c r="G14633" s="2"/>
      <c r="H14633" s="6"/>
      <c r="I14633" s="9"/>
      <c r="J14633" s="9"/>
      <c r="K14633" s="9"/>
    </row>
    <row r="14634" spans="1:11" x14ac:dyDescent="0.25">
      <c r="A14634" s="2"/>
      <c r="B14634" s="2"/>
      <c r="C14634" s="2"/>
      <c r="E14634" s="2"/>
      <c r="G14634" s="2"/>
      <c r="H14634" s="6"/>
      <c r="I14634" s="9"/>
      <c r="J14634" s="9"/>
      <c r="K14634" s="9"/>
    </row>
    <row r="14635" spans="1:11" x14ac:dyDescent="0.25">
      <c r="A14635" s="2"/>
      <c r="B14635" s="2"/>
      <c r="C14635" s="2"/>
      <c r="E14635" s="2"/>
      <c r="G14635" s="2"/>
      <c r="H14635" s="6"/>
      <c r="I14635" s="9"/>
      <c r="J14635" s="9"/>
      <c r="K14635" s="9"/>
    </row>
    <row r="14636" spans="1:11" x14ac:dyDescent="0.25">
      <c r="A14636" s="2"/>
      <c r="B14636" s="2"/>
      <c r="C14636" s="2"/>
      <c r="E14636" s="2"/>
      <c r="G14636" s="2"/>
      <c r="H14636" s="6"/>
      <c r="I14636" s="9"/>
      <c r="J14636" s="9"/>
      <c r="K14636" s="9"/>
    </row>
    <row r="14637" spans="1:11" x14ac:dyDescent="0.25">
      <c r="A14637" s="2"/>
      <c r="B14637" s="2"/>
      <c r="C14637" s="2"/>
      <c r="E14637" s="2"/>
      <c r="G14637" s="2"/>
      <c r="H14637" s="6"/>
      <c r="I14637" s="9"/>
      <c r="J14637" s="9"/>
      <c r="K14637" s="9"/>
    </row>
    <row r="14638" spans="1:11" x14ac:dyDescent="0.25">
      <c r="A14638" s="2"/>
      <c r="B14638" s="2"/>
      <c r="C14638" s="2"/>
      <c r="E14638" s="2"/>
      <c r="G14638" s="2"/>
      <c r="H14638" s="6"/>
      <c r="I14638" s="9"/>
      <c r="J14638" s="9"/>
      <c r="K14638" s="9"/>
    </row>
    <row r="14639" spans="1:11" x14ac:dyDescent="0.25">
      <c r="A14639" s="2"/>
      <c r="B14639" s="2"/>
      <c r="C14639" s="2"/>
      <c r="E14639" s="2"/>
      <c r="G14639" s="2"/>
      <c r="H14639" s="6"/>
      <c r="I14639" s="9"/>
      <c r="J14639" s="9"/>
      <c r="K14639" s="9"/>
    </row>
    <row r="14640" spans="1:11" x14ac:dyDescent="0.25">
      <c r="A14640" s="2"/>
      <c r="B14640" s="2"/>
      <c r="C14640" s="2"/>
      <c r="E14640" s="2"/>
      <c r="G14640" s="2"/>
      <c r="H14640" s="6"/>
      <c r="I14640" s="9"/>
      <c r="J14640" s="9"/>
      <c r="K14640" s="9"/>
    </row>
    <row r="14641" spans="1:11" x14ac:dyDescent="0.25">
      <c r="A14641" s="2"/>
      <c r="B14641" s="2"/>
      <c r="C14641" s="2"/>
      <c r="E14641" s="2"/>
      <c r="G14641" s="2"/>
      <c r="H14641" s="6"/>
      <c r="I14641" s="9"/>
      <c r="J14641" s="9"/>
      <c r="K14641" s="9"/>
    </row>
    <row r="14642" spans="1:11" x14ac:dyDescent="0.25">
      <c r="A14642" s="2"/>
      <c r="B14642" s="2"/>
      <c r="C14642" s="2"/>
      <c r="E14642" s="2"/>
      <c r="G14642" s="2"/>
      <c r="H14642" s="6"/>
      <c r="I14642" s="9"/>
      <c r="J14642" s="9"/>
      <c r="K14642" s="9"/>
    </row>
    <row r="14643" spans="1:11" x14ac:dyDescent="0.25">
      <c r="A14643" s="2"/>
      <c r="B14643" s="2"/>
      <c r="C14643" s="2"/>
      <c r="E14643" s="2"/>
      <c r="G14643" s="2"/>
      <c r="H14643" s="6"/>
      <c r="I14643" s="9"/>
      <c r="J14643" s="9"/>
      <c r="K14643" s="9"/>
    </row>
    <row r="14644" spans="1:11" x14ac:dyDescent="0.25">
      <c r="A14644" s="2"/>
      <c r="B14644" s="2"/>
      <c r="C14644" s="2"/>
      <c r="E14644" s="2"/>
      <c r="G14644" s="2"/>
      <c r="H14644" s="6"/>
      <c r="I14644" s="9"/>
      <c r="J14644" s="9"/>
      <c r="K14644" s="9"/>
    </row>
    <row r="14645" spans="1:11" x14ac:dyDescent="0.25">
      <c r="A14645" s="2"/>
      <c r="B14645" s="2"/>
      <c r="C14645" s="2"/>
      <c r="E14645" s="2"/>
      <c r="G14645" s="2"/>
      <c r="H14645" s="6"/>
      <c r="I14645" s="9"/>
      <c r="J14645" s="9"/>
      <c r="K14645" s="9"/>
    </row>
    <row r="14646" spans="1:11" x14ac:dyDescent="0.25">
      <c r="A14646" s="2"/>
      <c r="B14646" s="2"/>
      <c r="C14646" s="2"/>
      <c r="E14646" s="2"/>
      <c r="G14646" s="2"/>
      <c r="H14646" s="6"/>
      <c r="I14646" s="9"/>
      <c r="J14646" s="9"/>
      <c r="K14646" s="9"/>
    </row>
    <row r="14647" spans="1:11" x14ac:dyDescent="0.25">
      <c r="A14647" s="2"/>
      <c r="B14647" s="2"/>
      <c r="C14647" s="2"/>
      <c r="E14647" s="2"/>
      <c r="G14647" s="2"/>
      <c r="H14647" s="6"/>
      <c r="I14647" s="9"/>
      <c r="J14647" s="9"/>
      <c r="K14647" s="9"/>
    </row>
    <row r="14648" spans="1:11" x14ac:dyDescent="0.25">
      <c r="A14648" s="2"/>
      <c r="B14648" s="2"/>
      <c r="C14648" s="2"/>
      <c r="E14648" s="2"/>
      <c r="G14648" s="2"/>
      <c r="H14648" s="6"/>
      <c r="I14648" s="9"/>
      <c r="J14648" s="9"/>
      <c r="K14648" s="9"/>
    </row>
    <row r="14649" spans="1:11" x14ac:dyDescent="0.25">
      <c r="A14649" s="2"/>
      <c r="B14649" s="2"/>
      <c r="C14649" s="2"/>
      <c r="E14649" s="2"/>
      <c r="G14649" s="2"/>
      <c r="H14649" s="6"/>
      <c r="I14649" s="9"/>
      <c r="J14649" s="9"/>
      <c r="K14649" s="9"/>
    </row>
    <row r="14650" spans="1:11" x14ac:dyDescent="0.25">
      <c r="A14650" s="2"/>
      <c r="B14650" s="2"/>
      <c r="C14650" s="2"/>
      <c r="E14650" s="2"/>
      <c r="G14650" s="2"/>
      <c r="H14650" s="6"/>
      <c r="I14650" s="9"/>
      <c r="J14650" s="9"/>
      <c r="K14650" s="9"/>
    </row>
    <row r="14651" spans="1:11" x14ac:dyDescent="0.25">
      <c r="A14651" s="2"/>
      <c r="B14651" s="2"/>
      <c r="C14651" s="2"/>
      <c r="E14651" s="2"/>
      <c r="G14651" s="2"/>
      <c r="H14651" s="6"/>
      <c r="I14651" s="9"/>
      <c r="J14651" s="9"/>
      <c r="K14651" s="9"/>
    </row>
    <row r="14652" spans="1:11" x14ac:dyDescent="0.25">
      <c r="A14652" s="2"/>
      <c r="B14652" s="2"/>
      <c r="C14652" s="2"/>
      <c r="E14652" s="2"/>
      <c r="G14652" s="2"/>
      <c r="H14652" s="6"/>
      <c r="I14652" s="9"/>
      <c r="J14652" s="9"/>
      <c r="K14652" s="9"/>
    </row>
    <row r="14653" spans="1:11" x14ac:dyDescent="0.25">
      <c r="A14653" s="2"/>
      <c r="B14653" s="2"/>
      <c r="C14653" s="2"/>
      <c r="E14653" s="2"/>
      <c r="G14653" s="2"/>
      <c r="H14653" s="6"/>
      <c r="I14653" s="9"/>
      <c r="J14653" s="9"/>
      <c r="K14653" s="9"/>
    </row>
    <row r="14654" spans="1:11" x14ac:dyDescent="0.25">
      <c r="A14654" s="2"/>
      <c r="B14654" s="2"/>
      <c r="C14654" s="2"/>
      <c r="E14654" s="2"/>
      <c r="G14654" s="2"/>
      <c r="H14654" s="6"/>
      <c r="I14654" s="9"/>
      <c r="J14654" s="9"/>
      <c r="K14654" s="9"/>
    </row>
    <row r="14655" spans="1:11" x14ac:dyDescent="0.25">
      <c r="A14655" s="2"/>
      <c r="B14655" s="2"/>
      <c r="C14655" s="2"/>
      <c r="E14655" s="2"/>
      <c r="G14655" s="2"/>
      <c r="H14655" s="6"/>
      <c r="I14655" s="9"/>
      <c r="J14655" s="9"/>
      <c r="K14655" s="9"/>
    </row>
    <row r="14656" spans="1:11" x14ac:dyDescent="0.25">
      <c r="A14656" s="2"/>
      <c r="B14656" s="2"/>
      <c r="C14656" s="2"/>
      <c r="E14656" s="2"/>
      <c r="G14656" s="2"/>
      <c r="H14656" s="6"/>
      <c r="I14656" s="9"/>
      <c r="J14656" s="9"/>
      <c r="K14656" s="9"/>
    </row>
    <row r="14657" spans="1:11" x14ac:dyDescent="0.25">
      <c r="A14657" s="2"/>
      <c r="B14657" s="2"/>
      <c r="C14657" s="2"/>
      <c r="E14657" s="2"/>
      <c r="G14657" s="2"/>
      <c r="H14657" s="6"/>
      <c r="I14657" s="9"/>
      <c r="J14657" s="9"/>
      <c r="K14657" s="9"/>
    </row>
    <row r="14658" spans="1:11" x14ac:dyDescent="0.25">
      <c r="A14658" s="2"/>
      <c r="B14658" s="2"/>
      <c r="C14658" s="2"/>
      <c r="E14658" s="2"/>
      <c r="G14658" s="2"/>
      <c r="H14658" s="6"/>
      <c r="I14658" s="9"/>
      <c r="J14658" s="9"/>
      <c r="K14658" s="9"/>
    </row>
    <row r="14659" spans="1:11" x14ac:dyDescent="0.25">
      <c r="A14659" s="2"/>
      <c r="B14659" s="2"/>
      <c r="C14659" s="2"/>
      <c r="E14659" s="2"/>
      <c r="G14659" s="2"/>
      <c r="H14659" s="6"/>
      <c r="I14659" s="9"/>
      <c r="J14659" s="9"/>
      <c r="K14659" s="9"/>
    </row>
    <row r="14660" spans="1:11" x14ac:dyDescent="0.25">
      <c r="A14660" s="2"/>
      <c r="B14660" s="2"/>
      <c r="C14660" s="2"/>
      <c r="E14660" s="2"/>
      <c r="G14660" s="2"/>
      <c r="H14660" s="6"/>
      <c r="I14660" s="9"/>
      <c r="J14660" s="9"/>
      <c r="K14660" s="9"/>
    </row>
    <row r="14661" spans="1:11" x14ac:dyDescent="0.25">
      <c r="A14661" s="2"/>
      <c r="B14661" s="2"/>
      <c r="C14661" s="2"/>
      <c r="E14661" s="2"/>
      <c r="G14661" s="2"/>
      <c r="H14661" s="6"/>
      <c r="I14661" s="9"/>
      <c r="J14661" s="9"/>
      <c r="K14661" s="9"/>
    </row>
    <row r="14662" spans="1:11" x14ac:dyDescent="0.25">
      <c r="A14662" s="2"/>
      <c r="B14662" s="2"/>
      <c r="C14662" s="2"/>
      <c r="E14662" s="2"/>
      <c r="G14662" s="2"/>
      <c r="H14662" s="6"/>
      <c r="I14662" s="9"/>
      <c r="J14662" s="9"/>
      <c r="K14662" s="9"/>
    </row>
    <row r="14663" spans="1:11" x14ac:dyDescent="0.25">
      <c r="A14663" s="2"/>
      <c r="B14663" s="2"/>
      <c r="C14663" s="2"/>
      <c r="E14663" s="2"/>
      <c r="G14663" s="2"/>
      <c r="H14663" s="6"/>
      <c r="I14663" s="9"/>
      <c r="J14663" s="9"/>
      <c r="K14663" s="9"/>
    </row>
    <row r="14664" spans="1:11" x14ac:dyDescent="0.25">
      <c r="A14664" s="2"/>
      <c r="B14664" s="2"/>
      <c r="C14664" s="2"/>
      <c r="E14664" s="2"/>
      <c r="G14664" s="2"/>
      <c r="H14664" s="6"/>
      <c r="I14664" s="9"/>
      <c r="J14664" s="9"/>
      <c r="K14664" s="9"/>
    </row>
    <row r="14665" spans="1:11" x14ac:dyDescent="0.25">
      <c r="A14665" s="2"/>
      <c r="B14665" s="2"/>
      <c r="C14665" s="2"/>
      <c r="E14665" s="2"/>
      <c r="G14665" s="2"/>
      <c r="H14665" s="6"/>
      <c r="I14665" s="9"/>
      <c r="J14665" s="9"/>
      <c r="K14665" s="9"/>
    </row>
    <row r="14666" spans="1:11" x14ac:dyDescent="0.25">
      <c r="A14666" s="2"/>
      <c r="B14666" s="2"/>
      <c r="C14666" s="2"/>
      <c r="E14666" s="2"/>
      <c r="G14666" s="2"/>
      <c r="H14666" s="6"/>
      <c r="I14666" s="9"/>
      <c r="J14666" s="9"/>
      <c r="K14666" s="9"/>
    </row>
    <row r="14667" spans="1:11" x14ac:dyDescent="0.25">
      <c r="A14667" s="2"/>
      <c r="B14667" s="2"/>
      <c r="C14667" s="2"/>
      <c r="E14667" s="2"/>
      <c r="G14667" s="2"/>
      <c r="H14667" s="6"/>
      <c r="I14667" s="9"/>
      <c r="J14667" s="9"/>
      <c r="K14667" s="9"/>
    </row>
    <row r="14668" spans="1:11" x14ac:dyDescent="0.25">
      <c r="A14668" s="2"/>
      <c r="B14668" s="2"/>
      <c r="C14668" s="2"/>
      <c r="E14668" s="2"/>
      <c r="G14668" s="2"/>
      <c r="H14668" s="6"/>
      <c r="I14668" s="9"/>
      <c r="J14668" s="9"/>
      <c r="K14668" s="9"/>
    </row>
    <row r="14669" spans="1:11" x14ac:dyDescent="0.25">
      <c r="A14669" s="2"/>
      <c r="B14669" s="2"/>
      <c r="C14669" s="2"/>
      <c r="E14669" s="2"/>
      <c r="G14669" s="2"/>
      <c r="H14669" s="6"/>
      <c r="I14669" s="9"/>
      <c r="J14669" s="9"/>
      <c r="K14669" s="9"/>
    </row>
    <row r="14670" spans="1:11" x14ac:dyDescent="0.25">
      <c r="A14670" s="2"/>
      <c r="B14670" s="2"/>
      <c r="C14670" s="2"/>
      <c r="E14670" s="2"/>
      <c r="G14670" s="2"/>
      <c r="H14670" s="6"/>
      <c r="I14670" s="9"/>
      <c r="J14670" s="9"/>
      <c r="K14670" s="9"/>
    </row>
    <row r="14671" spans="1:11" x14ac:dyDescent="0.25">
      <c r="A14671" s="2"/>
      <c r="B14671" s="2"/>
      <c r="C14671" s="2"/>
      <c r="E14671" s="2"/>
      <c r="G14671" s="2"/>
      <c r="H14671" s="6"/>
      <c r="I14671" s="9"/>
      <c r="J14671" s="9"/>
      <c r="K14671" s="9"/>
    </row>
    <row r="14672" spans="1:11" x14ac:dyDescent="0.25">
      <c r="A14672" s="2"/>
      <c r="B14672" s="2"/>
      <c r="C14672" s="2"/>
      <c r="E14672" s="2"/>
      <c r="G14672" s="2"/>
      <c r="H14672" s="6"/>
      <c r="I14672" s="9"/>
      <c r="J14672" s="9"/>
      <c r="K14672" s="9"/>
    </row>
    <row r="14673" spans="1:11" x14ac:dyDescent="0.25">
      <c r="A14673" s="2"/>
      <c r="B14673" s="2"/>
      <c r="C14673" s="2"/>
      <c r="E14673" s="2"/>
      <c r="G14673" s="2"/>
      <c r="H14673" s="6"/>
      <c r="I14673" s="9"/>
      <c r="J14673" s="9"/>
      <c r="K14673" s="9"/>
    </row>
    <row r="14674" spans="1:11" x14ac:dyDescent="0.25">
      <c r="A14674" s="2"/>
      <c r="B14674" s="2"/>
      <c r="C14674" s="2"/>
      <c r="E14674" s="2"/>
      <c r="G14674" s="2"/>
      <c r="H14674" s="6"/>
      <c r="I14674" s="9"/>
      <c r="J14674" s="9"/>
      <c r="K14674" s="9"/>
    </row>
    <row r="14675" spans="1:11" x14ac:dyDescent="0.25">
      <c r="A14675" s="2"/>
      <c r="B14675" s="2"/>
      <c r="C14675" s="2"/>
      <c r="E14675" s="2"/>
      <c r="G14675" s="2"/>
      <c r="H14675" s="6"/>
      <c r="I14675" s="9"/>
      <c r="J14675" s="9"/>
      <c r="K14675" s="9"/>
    </row>
    <row r="14676" spans="1:11" x14ac:dyDescent="0.25">
      <c r="A14676" s="2"/>
      <c r="B14676" s="2"/>
      <c r="C14676" s="2"/>
      <c r="E14676" s="2"/>
      <c r="G14676" s="2"/>
      <c r="H14676" s="6"/>
      <c r="I14676" s="9"/>
      <c r="J14676" s="9"/>
      <c r="K14676" s="9"/>
    </row>
    <row r="14677" spans="1:11" x14ac:dyDescent="0.25">
      <c r="A14677" s="2"/>
      <c r="B14677" s="2"/>
      <c r="C14677" s="2"/>
      <c r="E14677" s="2"/>
      <c r="G14677" s="2"/>
      <c r="H14677" s="6"/>
      <c r="I14677" s="9"/>
      <c r="J14677" s="9"/>
      <c r="K14677" s="9"/>
    </row>
    <row r="14678" spans="1:11" x14ac:dyDescent="0.25">
      <c r="A14678" s="2"/>
      <c r="B14678" s="2"/>
      <c r="C14678" s="2"/>
      <c r="E14678" s="2"/>
      <c r="G14678" s="2"/>
      <c r="H14678" s="6"/>
      <c r="I14678" s="9"/>
      <c r="J14678" s="9"/>
      <c r="K14678" s="9"/>
    </row>
    <row r="14679" spans="1:11" x14ac:dyDescent="0.25">
      <c r="A14679" s="2"/>
      <c r="B14679" s="2"/>
      <c r="C14679" s="2"/>
      <c r="E14679" s="2"/>
      <c r="G14679" s="2"/>
      <c r="H14679" s="6"/>
      <c r="I14679" s="9"/>
      <c r="J14679" s="9"/>
      <c r="K14679" s="9"/>
    </row>
    <row r="14680" spans="1:11" x14ac:dyDescent="0.25">
      <c r="A14680" s="2"/>
      <c r="B14680" s="2"/>
      <c r="C14680" s="2"/>
      <c r="E14680" s="2"/>
      <c r="G14680" s="2"/>
      <c r="H14680" s="6"/>
      <c r="I14680" s="9"/>
      <c r="J14680" s="9"/>
      <c r="K14680" s="9"/>
    </row>
    <row r="14681" spans="1:11" x14ac:dyDescent="0.25">
      <c r="A14681" s="2"/>
      <c r="B14681" s="2"/>
      <c r="C14681" s="2"/>
      <c r="E14681" s="2"/>
      <c r="G14681" s="2"/>
      <c r="H14681" s="6"/>
      <c r="I14681" s="9"/>
      <c r="J14681" s="9"/>
      <c r="K14681" s="9"/>
    </row>
    <row r="14682" spans="1:11" x14ac:dyDescent="0.25">
      <c r="A14682" s="2"/>
      <c r="B14682" s="2"/>
      <c r="C14682" s="2"/>
      <c r="E14682" s="2"/>
      <c r="G14682" s="2"/>
      <c r="H14682" s="6"/>
      <c r="I14682" s="9"/>
      <c r="J14682" s="9"/>
      <c r="K14682" s="9"/>
    </row>
    <row r="14683" spans="1:11" x14ac:dyDescent="0.25">
      <c r="A14683" s="2"/>
      <c r="B14683" s="2"/>
      <c r="C14683" s="2"/>
      <c r="E14683" s="2"/>
      <c r="G14683" s="2"/>
      <c r="H14683" s="6"/>
      <c r="I14683" s="9"/>
      <c r="J14683" s="9"/>
      <c r="K14683" s="9"/>
    </row>
    <row r="14684" spans="1:11" x14ac:dyDescent="0.25">
      <c r="A14684" s="2"/>
      <c r="B14684" s="2"/>
      <c r="C14684" s="2"/>
      <c r="E14684" s="2"/>
      <c r="G14684" s="2"/>
      <c r="H14684" s="6"/>
      <c r="I14684" s="9"/>
      <c r="J14684" s="9"/>
      <c r="K14684" s="9"/>
    </row>
    <row r="14685" spans="1:11" x14ac:dyDescent="0.25">
      <c r="A14685" s="2"/>
      <c r="B14685" s="2"/>
      <c r="C14685" s="2"/>
      <c r="E14685" s="2"/>
      <c r="G14685" s="2"/>
      <c r="H14685" s="6"/>
      <c r="I14685" s="9"/>
      <c r="J14685" s="9"/>
      <c r="K14685" s="9"/>
    </row>
    <row r="14686" spans="1:11" x14ac:dyDescent="0.25">
      <c r="A14686" s="2"/>
      <c r="B14686" s="2"/>
      <c r="C14686" s="2"/>
      <c r="E14686" s="2"/>
      <c r="G14686" s="2"/>
      <c r="H14686" s="6"/>
      <c r="I14686" s="9"/>
      <c r="J14686" s="9"/>
      <c r="K14686" s="9"/>
    </row>
    <row r="14687" spans="1:11" x14ac:dyDescent="0.25">
      <c r="A14687" s="2"/>
      <c r="B14687" s="2"/>
      <c r="C14687" s="2"/>
      <c r="E14687" s="2"/>
      <c r="G14687" s="2"/>
      <c r="H14687" s="6"/>
      <c r="I14687" s="9"/>
      <c r="J14687" s="9"/>
      <c r="K14687" s="9"/>
    </row>
    <row r="14688" spans="1:11" x14ac:dyDescent="0.25">
      <c r="A14688" s="2"/>
      <c r="B14688" s="2"/>
      <c r="C14688" s="2"/>
      <c r="E14688" s="2"/>
      <c r="G14688" s="2"/>
      <c r="H14688" s="6"/>
      <c r="I14688" s="9"/>
      <c r="J14688" s="9"/>
      <c r="K14688" s="9"/>
    </row>
    <row r="14689" spans="1:11" x14ac:dyDescent="0.25">
      <c r="A14689" s="2"/>
      <c r="B14689" s="2"/>
      <c r="C14689" s="2"/>
      <c r="E14689" s="2"/>
      <c r="G14689" s="2"/>
      <c r="H14689" s="6"/>
      <c r="I14689" s="9"/>
      <c r="J14689" s="9"/>
      <c r="K14689" s="9"/>
    </row>
    <row r="14690" spans="1:11" x14ac:dyDescent="0.25">
      <c r="A14690" s="2"/>
      <c r="B14690" s="2"/>
      <c r="C14690" s="2"/>
      <c r="E14690" s="2"/>
      <c r="G14690" s="2"/>
      <c r="H14690" s="6"/>
      <c r="I14690" s="9"/>
      <c r="J14690" s="9"/>
      <c r="K14690" s="9"/>
    </row>
    <row r="14691" spans="1:11" x14ac:dyDescent="0.25">
      <c r="A14691" s="2"/>
      <c r="B14691" s="2"/>
      <c r="C14691" s="2"/>
      <c r="E14691" s="2"/>
      <c r="G14691" s="2"/>
      <c r="H14691" s="6"/>
      <c r="I14691" s="9"/>
      <c r="J14691" s="9"/>
      <c r="K14691" s="9"/>
    </row>
    <row r="14692" spans="1:11" x14ac:dyDescent="0.25">
      <c r="A14692" s="2"/>
      <c r="B14692" s="2"/>
      <c r="C14692" s="2"/>
      <c r="E14692" s="2"/>
      <c r="G14692" s="2"/>
      <c r="H14692" s="6"/>
      <c r="I14692" s="9"/>
      <c r="J14692" s="9"/>
      <c r="K14692" s="9"/>
    </row>
    <row r="14693" spans="1:11" x14ac:dyDescent="0.25">
      <c r="A14693" s="2"/>
      <c r="B14693" s="2"/>
      <c r="C14693" s="2"/>
      <c r="E14693" s="2"/>
      <c r="G14693" s="2"/>
      <c r="H14693" s="6"/>
      <c r="I14693" s="9"/>
      <c r="J14693" s="9"/>
      <c r="K14693" s="9"/>
    </row>
    <row r="14694" spans="1:11" x14ac:dyDescent="0.25">
      <c r="A14694" s="2"/>
      <c r="B14694" s="2"/>
      <c r="C14694" s="2"/>
      <c r="E14694" s="2"/>
      <c r="G14694" s="2"/>
      <c r="H14694" s="6"/>
      <c r="I14694" s="9"/>
      <c r="J14694" s="9"/>
      <c r="K14694" s="9"/>
    </row>
    <row r="14695" spans="1:11" x14ac:dyDescent="0.25">
      <c r="A14695" s="2"/>
      <c r="B14695" s="2"/>
      <c r="C14695" s="2"/>
      <c r="E14695" s="2"/>
      <c r="G14695" s="2"/>
      <c r="H14695" s="6"/>
      <c r="I14695" s="9"/>
      <c r="J14695" s="9"/>
      <c r="K14695" s="9"/>
    </row>
    <row r="14696" spans="1:11" x14ac:dyDescent="0.25">
      <c r="A14696" s="2"/>
      <c r="B14696" s="2"/>
      <c r="C14696" s="2"/>
      <c r="E14696" s="2"/>
      <c r="G14696" s="2"/>
      <c r="H14696" s="6"/>
      <c r="I14696" s="9"/>
      <c r="J14696" s="9"/>
      <c r="K14696" s="9"/>
    </row>
    <row r="14697" spans="1:11" x14ac:dyDescent="0.25">
      <c r="A14697" s="2"/>
      <c r="B14697" s="2"/>
      <c r="C14697" s="2"/>
      <c r="E14697" s="2"/>
      <c r="G14697" s="2"/>
      <c r="H14697" s="6"/>
      <c r="I14697" s="9"/>
      <c r="J14697" s="9"/>
      <c r="K14697" s="9"/>
    </row>
    <row r="14698" spans="1:11" x14ac:dyDescent="0.25">
      <c r="A14698" s="2"/>
      <c r="B14698" s="2"/>
      <c r="C14698" s="2"/>
      <c r="E14698" s="2"/>
      <c r="G14698" s="2"/>
      <c r="H14698" s="6"/>
      <c r="I14698" s="9"/>
      <c r="J14698" s="9"/>
      <c r="K14698" s="9"/>
    </row>
    <row r="14699" spans="1:11" x14ac:dyDescent="0.25">
      <c r="A14699" s="2"/>
      <c r="B14699" s="2"/>
      <c r="C14699" s="2"/>
      <c r="E14699" s="2"/>
      <c r="G14699" s="2"/>
      <c r="H14699" s="6"/>
      <c r="I14699" s="9"/>
      <c r="J14699" s="9"/>
      <c r="K14699" s="9"/>
    </row>
    <row r="14700" spans="1:11" x14ac:dyDescent="0.25">
      <c r="A14700" s="2"/>
      <c r="B14700" s="2"/>
      <c r="C14700" s="2"/>
      <c r="E14700" s="2"/>
      <c r="G14700" s="2"/>
      <c r="H14700" s="6"/>
      <c r="I14700" s="9"/>
      <c r="J14700" s="9"/>
      <c r="K14700" s="9"/>
    </row>
    <row r="14701" spans="1:11" x14ac:dyDescent="0.25">
      <c r="A14701" s="2"/>
      <c r="B14701" s="2"/>
      <c r="C14701" s="2"/>
      <c r="E14701" s="2"/>
      <c r="G14701" s="2"/>
      <c r="H14701" s="6"/>
      <c r="I14701" s="9"/>
      <c r="J14701" s="9"/>
      <c r="K14701" s="9"/>
    </row>
    <row r="14702" spans="1:11" x14ac:dyDescent="0.25">
      <c r="A14702" s="2"/>
      <c r="B14702" s="2"/>
      <c r="C14702" s="2"/>
      <c r="E14702" s="2"/>
      <c r="G14702" s="2"/>
      <c r="H14702" s="6"/>
      <c r="I14702" s="9"/>
      <c r="J14702" s="9"/>
      <c r="K14702" s="9"/>
    </row>
    <row r="14703" spans="1:11" x14ac:dyDescent="0.25">
      <c r="A14703" s="2"/>
      <c r="B14703" s="2"/>
      <c r="C14703" s="2"/>
      <c r="E14703" s="2"/>
      <c r="G14703" s="2"/>
      <c r="H14703" s="6"/>
      <c r="I14703" s="9"/>
      <c r="J14703" s="9"/>
      <c r="K14703" s="9"/>
    </row>
    <row r="14704" spans="1:11" x14ac:dyDescent="0.25">
      <c r="A14704" s="2"/>
      <c r="B14704" s="2"/>
      <c r="C14704" s="2"/>
      <c r="E14704" s="2"/>
      <c r="G14704" s="2"/>
      <c r="H14704" s="6"/>
      <c r="I14704" s="9"/>
      <c r="J14704" s="9"/>
      <c r="K14704" s="9"/>
    </row>
    <row r="14705" spans="1:11" x14ac:dyDescent="0.25">
      <c r="A14705" s="2"/>
      <c r="B14705" s="2"/>
      <c r="C14705" s="2"/>
      <c r="E14705" s="2"/>
      <c r="G14705" s="2"/>
      <c r="H14705" s="6"/>
      <c r="I14705" s="9"/>
      <c r="J14705" s="9"/>
      <c r="K14705" s="9"/>
    </row>
    <row r="14706" spans="1:11" x14ac:dyDescent="0.25">
      <c r="A14706" s="2"/>
      <c r="B14706" s="2"/>
      <c r="C14706" s="2"/>
      <c r="E14706" s="2"/>
      <c r="G14706" s="2"/>
      <c r="H14706" s="6"/>
      <c r="I14706" s="9"/>
      <c r="J14706" s="9"/>
      <c r="K14706" s="9"/>
    </row>
    <row r="14707" spans="1:11" x14ac:dyDescent="0.25">
      <c r="A14707" s="2"/>
      <c r="B14707" s="2"/>
      <c r="C14707" s="2"/>
      <c r="E14707" s="2"/>
      <c r="G14707" s="2"/>
      <c r="H14707" s="6"/>
      <c r="I14707" s="9"/>
      <c r="J14707" s="9"/>
      <c r="K14707" s="9"/>
    </row>
    <row r="14708" spans="1:11" x14ac:dyDescent="0.25">
      <c r="A14708" s="2"/>
      <c r="B14708" s="2"/>
      <c r="C14708" s="2"/>
      <c r="E14708" s="2"/>
      <c r="G14708" s="2"/>
      <c r="H14708" s="6"/>
      <c r="I14708" s="9"/>
      <c r="J14708" s="9"/>
      <c r="K14708" s="9"/>
    </row>
    <row r="14709" spans="1:11" x14ac:dyDescent="0.25">
      <c r="A14709" s="2"/>
      <c r="B14709" s="2"/>
      <c r="C14709" s="2"/>
      <c r="E14709" s="2"/>
      <c r="G14709" s="2"/>
      <c r="H14709" s="6"/>
      <c r="I14709" s="9"/>
      <c r="J14709" s="9"/>
      <c r="K14709" s="9"/>
    </row>
    <row r="14710" spans="1:11" x14ac:dyDescent="0.25">
      <c r="A14710" s="2"/>
      <c r="B14710" s="2"/>
      <c r="C14710" s="2"/>
      <c r="E14710" s="2"/>
      <c r="G14710" s="2"/>
      <c r="H14710" s="6"/>
      <c r="I14710" s="9"/>
      <c r="J14710" s="9"/>
      <c r="K14710" s="9"/>
    </row>
    <row r="14711" spans="1:11" x14ac:dyDescent="0.25">
      <c r="A14711" s="2"/>
      <c r="B14711" s="2"/>
      <c r="C14711" s="2"/>
      <c r="E14711" s="2"/>
      <c r="G14711" s="2"/>
      <c r="H14711" s="6"/>
      <c r="I14711" s="9"/>
      <c r="J14711" s="9"/>
      <c r="K14711" s="9"/>
    </row>
    <row r="14712" spans="1:11" x14ac:dyDescent="0.25">
      <c r="A14712" s="2"/>
      <c r="B14712" s="2"/>
      <c r="C14712" s="2"/>
      <c r="E14712" s="2"/>
      <c r="G14712" s="2"/>
      <c r="H14712" s="6"/>
      <c r="I14712" s="9"/>
      <c r="J14712" s="9"/>
      <c r="K14712" s="9"/>
    </row>
    <row r="14713" spans="1:11" x14ac:dyDescent="0.25">
      <c r="A14713" s="2"/>
      <c r="B14713" s="2"/>
      <c r="C14713" s="2"/>
      <c r="E14713" s="2"/>
      <c r="G14713" s="2"/>
      <c r="H14713" s="6"/>
      <c r="I14713" s="9"/>
      <c r="J14713" s="9"/>
      <c r="K14713" s="9"/>
    </row>
    <row r="14714" spans="1:11" x14ac:dyDescent="0.25">
      <c r="A14714" s="2"/>
      <c r="B14714" s="2"/>
      <c r="C14714" s="2"/>
      <c r="E14714" s="2"/>
      <c r="G14714" s="2"/>
      <c r="H14714" s="6"/>
      <c r="I14714" s="9"/>
      <c r="J14714" s="9"/>
      <c r="K14714" s="9"/>
    </row>
    <row r="14715" spans="1:11" x14ac:dyDescent="0.25">
      <c r="A14715" s="2"/>
      <c r="B14715" s="2"/>
      <c r="C14715" s="2"/>
      <c r="E14715" s="2"/>
      <c r="G14715" s="2"/>
      <c r="H14715" s="6"/>
      <c r="I14715" s="9"/>
      <c r="J14715" s="9"/>
      <c r="K14715" s="9"/>
    </row>
    <row r="14716" spans="1:11" x14ac:dyDescent="0.25">
      <c r="A14716" s="2"/>
      <c r="B14716" s="2"/>
      <c r="C14716" s="2"/>
      <c r="E14716" s="2"/>
      <c r="G14716" s="2"/>
      <c r="H14716" s="6"/>
      <c r="I14716" s="9"/>
      <c r="J14716" s="9"/>
      <c r="K14716" s="9"/>
    </row>
    <row r="14717" spans="1:11" x14ac:dyDescent="0.25">
      <c r="A14717" s="2"/>
      <c r="B14717" s="2"/>
      <c r="C14717" s="2"/>
      <c r="E14717" s="2"/>
      <c r="G14717" s="2"/>
      <c r="H14717" s="6"/>
      <c r="I14717" s="9"/>
      <c r="J14717" s="9"/>
      <c r="K14717" s="9"/>
    </row>
    <row r="14718" spans="1:11" x14ac:dyDescent="0.25">
      <c r="A14718" s="2"/>
      <c r="B14718" s="2"/>
      <c r="C14718" s="2"/>
      <c r="E14718" s="2"/>
      <c r="G14718" s="2"/>
      <c r="H14718" s="6"/>
      <c r="I14718" s="9"/>
      <c r="J14718" s="9"/>
      <c r="K14718" s="9"/>
    </row>
    <row r="14719" spans="1:11" x14ac:dyDescent="0.25">
      <c r="A14719" s="2"/>
      <c r="B14719" s="2"/>
      <c r="C14719" s="2"/>
      <c r="E14719" s="2"/>
      <c r="G14719" s="2"/>
      <c r="H14719" s="6"/>
      <c r="I14719" s="9"/>
      <c r="J14719" s="9"/>
      <c r="K14719" s="9"/>
    </row>
    <row r="14720" spans="1:11" x14ac:dyDescent="0.25">
      <c r="A14720" s="2"/>
      <c r="B14720" s="2"/>
      <c r="C14720" s="2"/>
      <c r="E14720" s="2"/>
      <c r="G14720" s="2"/>
      <c r="H14720" s="6"/>
      <c r="I14720" s="9"/>
      <c r="J14720" s="9"/>
      <c r="K14720" s="9"/>
    </row>
    <row r="14721" spans="1:11" x14ac:dyDescent="0.25">
      <c r="A14721" s="2"/>
      <c r="B14721" s="2"/>
      <c r="C14721" s="2"/>
      <c r="E14721" s="2"/>
      <c r="G14721" s="2"/>
      <c r="H14721" s="6"/>
      <c r="I14721" s="9"/>
      <c r="J14721" s="9"/>
      <c r="K14721" s="9"/>
    </row>
    <row r="14722" spans="1:11" x14ac:dyDescent="0.25">
      <c r="A14722" s="2"/>
      <c r="B14722" s="2"/>
      <c r="C14722" s="2"/>
      <c r="E14722" s="2"/>
      <c r="G14722" s="2"/>
      <c r="H14722" s="6"/>
      <c r="I14722" s="9"/>
      <c r="J14722" s="9"/>
      <c r="K14722" s="9"/>
    </row>
    <row r="14723" spans="1:11" x14ac:dyDescent="0.25">
      <c r="A14723" s="2"/>
      <c r="B14723" s="2"/>
      <c r="C14723" s="2"/>
      <c r="E14723" s="2"/>
      <c r="G14723" s="2"/>
      <c r="H14723" s="6"/>
      <c r="I14723" s="9"/>
      <c r="J14723" s="9"/>
      <c r="K14723" s="9"/>
    </row>
    <row r="14724" spans="1:11" x14ac:dyDescent="0.25">
      <c r="A14724" s="2"/>
      <c r="B14724" s="2"/>
      <c r="C14724" s="2"/>
      <c r="E14724" s="2"/>
      <c r="G14724" s="2"/>
      <c r="H14724" s="6"/>
      <c r="I14724" s="9"/>
      <c r="J14724" s="9"/>
      <c r="K14724" s="9"/>
    </row>
    <row r="14725" spans="1:11" x14ac:dyDescent="0.25">
      <c r="A14725" s="2"/>
      <c r="B14725" s="2"/>
      <c r="C14725" s="2"/>
      <c r="E14725" s="2"/>
      <c r="G14725" s="2"/>
      <c r="H14725" s="6"/>
      <c r="I14725" s="9"/>
      <c r="J14725" s="9"/>
      <c r="K14725" s="9"/>
    </row>
    <row r="14726" spans="1:11" x14ac:dyDescent="0.25">
      <c r="A14726" s="2"/>
      <c r="B14726" s="2"/>
      <c r="C14726" s="2"/>
      <c r="E14726" s="2"/>
      <c r="G14726" s="2"/>
      <c r="H14726" s="6"/>
      <c r="I14726" s="9"/>
      <c r="J14726" s="9"/>
      <c r="K14726" s="9"/>
    </row>
    <row r="14727" spans="1:11" x14ac:dyDescent="0.25">
      <c r="A14727" s="2"/>
      <c r="B14727" s="2"/>
      <c r="C14727" s="2"/>
      <c r="E14727" s="2"/>
      <c r="G14727" s="2"/>
      <c r="H14727" s="6"/>
      <c r="I14727" s="9"/>
      <c r="J14727" s="9"/>
      <c r="K14727" s="9"/>
    </row>
    <row r="14728" spans="1:11" x14ac:dyDescent="0.25">
      <c r="A14728" s="2"/>
      <c r="B14728" s="2"/>
      <c r="C14728" s="2"/>
      <c r="E14728" s="2"/>
      <c r="G14728" s="2"/>
      <c r="H14728" s="6"/>
      <c r="I14728" s="9"/>
      <c r="J14728" s="9"/>
      <c r="K14728" s="9"/>
    </row>
    <row r="14729" spans="1:11" x14ac:dyDescent="0.25">
      <c r="A14729" s="2"/>
      <c r="B14729" s="2"/>
      <c r="C14729" s="2"/>
      <c r="E14729" s="2"/>
      <c r="G14729" s="2"/>
      <c r="H14729" s="6"/>
      <c r="I14729" s="9"/>
      <c r="J14729" s="9"/>
      <c r="K14729" s="9"/>
    </row>
    <row r="14730" spans="1:11" x14ac:dyDescent="0.25">
      <c r="A14730" s="2"/>
      <c r="B14730" s="2"/>
      <c r="C14730" s="2"/>
      <c r="E14730" s="2"/>
      <c r="G14730" s="2"/>
      <c r="H14730" s="6"/>
      <c r="I14730" s="9"/>
      <c r="J14730" s="9"/>
      <c r="K14730" s="9"/>
    </row>
    <row r="14731" spans="1:11" x14ac:dyDescent="0.25">
      <c r="A14731" s="2"/>
      <c r="B14731" s="2"/>
      <c r="C14731" s="2"/>
      <c r="E14731" s="2"/>
      <c r="G14731" s="2"/>
      <c r="H14731" s="6"/>
      <c r="I14731" s="9"/>
      <c r="J14731" s="9"/>
      <c r="K14731" s="9"/>
    </row>
    <row r="14732" spans="1:11" x14ac:dyDescent="0.25">
      <c r="A14732" s="2"/>
      <c r="B14732" s="2"/>
      <c r="C14732" s="2"/>
      <c r="E14732" s="2"/>
      <c r="G14732" s="2"/>
      <c r="H14732" s="6"/>
      <c r="I14732" s="9"/>
      <c r="J14732" s="9"/>
      <c r="K14732" s="9"/>
    </row>
    <row r="14733" spans="1:11" x14ac:dyDescent="0.25">
      <c r="A14733" s="2"/>
      <c r="B14733" s="2"/>
      <c r="C14733" s="2"/>
      <c r="E14733" s="2"/>
      <c r="G14733" s="2"/>
      <c r="H14733" s="6"/>
      <c r="I14733" s="9"/>
      <c r="J14733" s="9"/>
      <c r="K14733" s="9"/>
    </row>
    <row r="14734" spans="1:11" x14ac:dyDescent="0.25">
      <c r="A14734" s="2"/>
      <c r="B14734" s="2"/>
      <c r="C14734" s="2"/>
      <c r="E14734" s="2"/>
      <c r="G14734" s="2"/>
      <c r="H14734" s="6"/>
      <c r="I14734" s="9"/>
      <c r="J14734" s="9"/>
      <c r="K14734" s="9"/>
    </row>
    <row r="14735" spans="1:11" x14ac:dyDescent="0.25">
      <c r="A14735" s="2"/>
      <c r="B14735" s="2"/>
      <c r="C14735" s="2"/>
      <c r="E14735" s="2"/>
      <c r="G14735" s="2"/>
      <c r="H14735" s="6"/>
      <c r="I14735" s="9"/>
      <c r="J14735" s="9"/>
      <c r="K14735" s="9"/>
    </row>
    <row r="14736" spans="1:11" x14ac:dyDescent="0.25">
      <c r="A14736" s="2"/>
      <c r="B14736" s="2"/>
      <c r="C14736" s="2"/>
      <c r="E14736" s="2"/>
      <c r="G14736" s="2"/>
      <c r="H14736" s="6"/>
      <c r="I14736" s="9"/>
      <c r="J14736" s="9"/>
      <c r="K14736" s="9"/>
    </row>
    <row r="14737" spans="1:11" x14ac:dyDescent="0.25">
      <c r="A14737" s="2"/>
      <c r="B14737" s="2"/>
      <c r="C14737" s="2"/>
      <c r="E14737" s="2"/>
      <c r="G14737" s="2"/>
      <c r="H14737" s="6"/>
      <c r="I14737" s="9"/>
      <c r="J14737" s="9"/>
      <c r="K14737" s="9"/>
    </row>
    <row r="14738" spans="1:11" x14ac:dyDescent="0.25">
      <c r="A14738" s="2"/>
      <c r="B14738" s="2"/>
      <c r="C14738" s="2"/>
      <c r="E14738" s="2"/>
      <c r="G14738" s="2"/>
      <c r="H14738" s="6"/>
      <c r="I14738" s="9"/>
      <c r="J14738" s="9"/>
      <c r="K14738" s="9"/>
    </row>
    <row r="14739" spans="1:11" x14ac:dyDescent="0.25">
      <c r="A14739" s="2"/>
      <c r="B14739" s="2"/>
      <c r="C14739" s="2"/>
      <c r="E14739" s="2"/>
      <c r="G14739" s="2"/>
      <c r="H14739" s="6"/>
      <c r="I14739" s="9"/>
      <c r="J14739" s="9"/>
      <c r="K14739" s="9"/>
    </row>
    <row r="14740" spans="1:11" x14ac:dyDescent="0.25">
      <c r="A14740" s="2"/>
      <c r="B14740" s="2"/>
      <c r="C14740" s="2"/>
      <c r="E14740" s="2"/>
      <c r="G14740" s="2"/>
      <c r="H14740" s="6"/>
      <c r="I14740" s="9"/>
      <c r="J14740" s="9"/>
      <c r="K14740" s="9"/>
    </row>
    <row r="14741" spans="1:11" x14ac:dyDescent="0.25">
      <c r="A14741" s="2"/>
      <c r="B14741" s="2"/>
      <c r="C14741" s="2"/>
      <c r="E14741" s="2"/>
      <c r="G14741" s="2"/>
      <c r="H14741" s="6"/>
      <c r="I14741" s="9"/>
      <c r="J14741" s="9"/>
      <c r="K14741" s="9"/>
    </row>
    <row r="14742" spans="1:11" x14ac:dyDescent="0.25">
      <c r="A14742" s="2"/>
      <c r="B14742" s="2"/>
      <c r="C14742" s="2"/>
      <c r="E14742" s="2"/>
      <c r="G14742" s="2"/>
      <c r="H14742" s="6"/>
      <c r="I14742" s="9"/>
      <c r="J14742" s="9"/>
      <c r="K14742" s="9"/>
    </row>
    <row r="14743" spans="1:11" x14ac:dyDescent="0.25">
      <c r="A14743" s="2"/>
      <c r="B14743" s="2"/>
      <c r="C14743" s="2"/>
      <c r="E14743" s="2"/>
      <c r="G14743" s="2"/>
      <c r="H14743" s="6"/>
      <c r="I14743" s="9"/>
      <c r="J14743" s="9"/>
      <c r="K14743" s="9"/>
    </row>
    <row r="14744" spans="1:11" x14ac:dyDescent="0.25">
      <c r="A14744" s="2"/>
      <c r="B14744" s="2"/>
      <c r="C14744" s="2"/>
      <c r="E14744" s="2"/>
      <c r="G14744" s="2"/>
      <c r="H14744" s="6"/>
      <c r="I14744" s="9"/>
      <c r="J14744" s="9"/>
      <c r="K14744" s="9"/>
    </row>
    <row r="14745" spans="1:11" x14ac:dyDescent="0.25">
      <c r="A14745" s="2"/>
      <c r="B14745" s="2"/>
      <c r="C14745" s="2"/>
      <c r="E14745" s="2"/>
      <c r="G14745" s="2"/>
      <c r="H14745" s="6"/>
      <c r="I14745" s="9"/>
      <c r="J14745" s="9"/>
      <c r="K14745" s="9"/>
    </row>
    <row r="14746" spans="1:11" x14ac:dyDescent="0.25">
      <c r="A14746" s="2"/>
      <c r="B14746" s="2"/>
      <c r="C14746" s="2"/>
      <c r="E14746" s="2"/>
      <c r="G14746" s="2"/>
      <c r="H14746" s="6"/>
      <c r="I14746" s="9"/>
      <c r="J14746" s="9"/>
      <c r="K14746" s="9"/>
    </row>
    <row r="14747" spans="1:11" x14ac:dyDescent="0.25">
      <c r="A14747" s="2"/>
      <c r="B14747" s="2"/>
      <c r="C14747" s="2"/>
      <c r="E14747" s="2"/>
      <c r="G14747" s="2"/>
      <c r="H14747" s="6"/>
      <c r="I14747" s="9"/>
      <c r="J14747" s="9"/>
      <c r="K14747" s="9"/>
    </row>
    <row r="14748" spans="1:11" x14ac:dyDescent="0.25">
      <c r="A14748" s="2"/>
      <c r="B14748" s="2"/>
      <c r="C14748" s="2"/>
      <c r="E14748" s="2"/>
      <c r="G14748" s="2"/>
      <c r="H14748" s="6"/>
      <c r="I14748" s="9"/>
      <c r="J14748" s="9"/>
      <c r="K14748" s="9"/>
    </row>
    <row r="14749" spans="1:11" x14ac:dyDescent="0.25">
      <c r="A14749" s="2"/>
      <c r="B14749" s="2"/>
      <c r="C14749" s="2"/>
      <c r="E14749" s="2"/>
      <c r="G14749" s="2"/>
      <c r="H14749" s="6"/>
      <c r="I14749" s="9"/>
      <c r="J14749" s="9"/>
      <c r="K14749" s="9"/>
    </row>
    <row r="14750" spans="1:11" x14ac:dyDescent="0.25">
      <c r="A14750" s="2"/>
      <c r="B14750" s="2"/>
      <c r="C14750" s="2"/>
      <c r="E14750" s="2"/>
      <c r="G14750" s="2"/>
      <c r="H14750" s="6"/>
      <c r="I14750" s="9"/>
      <c r="J14750" s="9"/>
      <c r="K14750" s="9"/>
    </row>
    <row r="14751" spans="1:11" x14ac:dyDescent="0.25">
      <c r="A14751" s="2"/>
      <c r="B14751" s="2"/>
      <c r="C14751" s="2"/>
      <c r="E14751" s="2"/>
      <c r="G14751" s="2"/>
      <c r="H14751" s="6"/>
      <c r="I14751" s="9"/>
      <c r="J14751" s="9"/>
      <c r="K14751" s="9"/>
    </row>
    <row r="14752" spans="1:11" x14ac:dyDescent="0.25">
      <c r="A14752" s="2"/>
      <c r="B14752" s="2"/>
      <c r="C14752" s="2"/>
      <c r="E14752" s="2"/>
      <c r="G14752" s="2"/>
      <c r="H14752" s="6"/>
      <c r="I14752" s="9"/>
      <c r="J14752" s="9"/>
      <c r="K14752" s="9"/>
    </row>
    <row r="14753" spans="1:11" x14ac:dyDescent="0.25">
      <c r="A14753" s="2"/>
      <c r="B14753" s="2"/>
      <c r="C14753" s="2"/>
      <c r="E14753" s="2"/>
      <c r="G14753" s="2"/>
      <c r="H14753" s="6"/>
      <c r="I14753" s="9"/>
      <c r="J14753" s="9"/>
      <c r="K14753" s="9"/>
    </row>
    <row r="14754" spans="1:11" x14ac:dyDescent="0.25">
      <c r="A14754" s="2"/>
      <c r="B14754" s="2"/>
      <c r="C14754" s="2"/>
      <c r="E14754" s="2"/>
      <c r="G14754" s="2"/>
      <c r="H14754" s="6"/>
      <c r="I14754" s="9"/>
      <c r="J14754" s="9"/>
      <c r="K14754" s="9"/>
    </row>
    <row r="14755" spans="1:11" x14ac:dyDescent="0.25">
      <c r="A14755" s="2"/>
      <c r="B14755" s="2"/>
      <c r="C14755" s="2"/>
      <c r="E14755" s="2"/>
      <c r="G14755" s="2"/>
      <c r="H14755" s="6"/>
      <c r="I14755" s="9"/>
      <c r="J14755" s="9"/>
      <c r="K14755" s="9"/>
    </row>
    <row r="14756" spans="1:11" x14ac:dyDescent="0.25">
      <c r="A14756" s="2"/>
      <c r="B14756" s="2"/>
      <c r="C14756" s="2"/>
      <c r="E14756" s="2"/>
      <c r="G14756" s="2"/>
      <c r="H14756" s="6"/>
      <c r="I14756" s="9"/>
      <c r="J14756" s="9"/>
      <c r="K14756" s="9"/>
    </row>
    <row r="14757" spans="1:11" x14ac:dyDescent="0.25">
      <c r="A14757" s="2"/>
      <c r="B14757" s="2"/>
      <c r="C14757" s="2"/>
      <c r="E14757" s="2"/>
      <c r="G14757" s="2"/>
      <c r="H14757" s="6"/>
      <c r="I14757" s="9"/>
      <c r="J14757" s="9"/>
      <c r="K14757" s="9"/>
    </row>
    <row r="14758" spans="1:11" x14ac:dyDescent="0.25">
      <c r="A14758" s="2"/>
      <c r="B14758" s="2"/>
      <c r="C14758" s="2"/>
      <c r="E14758" s="2"/>
      <c r="G14758" s="2"/>
      <c r="H14758" s="6"/>
      <c r="I14758" s="9"/>
      <c r="J14758" s="9"/>
      <c r="K14758" s="9"/>
    </row>
    <row r="14759" spans="1:11" x14ac:dyDescent="0.25">
      <c r="A14759" s="2"/>
      <c r="B14759" s="2"/>
      <c r="C14759" s="2"/>
      <c r="E14759" s="2"/>
      <c r="G14759" s="2"/>
      <c r="H14759" s="6"/>
      <c r="I14759" s="9"/>
      <c r="J14759" s="9"/>
      <c r="K14759" s="9"/>
    </row>
    <row r="14760" spans="1:11" x14ac:dyDescent="0.25">
      <c r="A14760" s="2"/>
      <c r="B14760" s="2"/>
      <c r="C14760" s="2"/>
      <c r="E14760" s="2"/>
      <c r="G14760" s="2"/>
      <c r="H14760" s="6"/>
      <c r="I14760" s="9"/>
      <c r="J14760" s="9"/>
      <c r="K14760" s="9"/>
    </row>
    <row r="14761" spans="1:11" x14ac:dyDescent="0.25">
      <c r="A14761" s="2"/>
      <c r="B14761" s="2"/>
      <c r="C14761" s="2"/>
      <c r="E14761" s="2"/>
      <c r="G14761" s="2"/>
      <c r="H14761" s="6"/>
      <c r="I14761" s="9"/>
      <c r="J14761" s="9"/>
      <c r="K14761" s="9"/>
    </row>
    <row r="14762" spans="1:11" x14ac:dyDescent="0.25">
      <c r="A14762" s="2"/>
      <c r="B14762" s="2"/>
      <c r="C14762" s="2"/>
      <c r="E14762" s="2"/>
      <c r="G14762" s="2"/>
      <c r="H14762" s="6"/>
      <c r="I14762" s="9"/>
      <c r="J14762" s="9"/>
      <c r="K14762" s="9"/>
    </row>
    <row r="14763" spans="1:11" x14ac:dyDescent="0.25">
      <c r="A14763" s="2"/>
      <c r="B14763" s="2"/>
      <c r="C14763" s="2"/>
      <c r="E14763" s="2"/>
      <c r="G14763" s="2"/>
      <c r="H14763" s="6"/>
      <c r="I14763" s="9"/>
      <c r="J14763" s="9"/>
      <c r="K14763" s="9"/>
    </row>
    <row r="14764" spans="1:11" x14ac:dyDescent="0.25">
      <c r="A14764" s="2"/>
      <c r="B14764" s="2"/>
      <c r="C14764" s="2"/>
      <c r="E14764" s="2"/>
      <c r="G14764" s="2"/>
      <c r="H14764" s="6"/>
      <c r="I14764" s="9"/>
      <c r="J14764" s="9"/>
      <c r="K14764" s="9"/>
    </row>
    <row r="14765" spans="1:11" x14ac:dyDescent="0.25">
      <c r="A14765" s="2"/>
      <c r="B14765" s="2"/>
      <c r="C14765" s="2"/>
      <c r="E14765" s="2"/>
      <c r="G14765" s="2"/>
      <c r="H14765" s="6"/>
      <c r="I14765" s="9"/>
      <c r="J14765" s="9"/>
      <c r="K14765" s="9"/>
    </row>
    <row r="14766" spans="1:11" x14ac:dyDescent="0.25">
      <c r="A14766" s="2"/>
      <c r="B14766" s="2"/>
      <c r="C14766" s="2"/>
      <c r="E14766" s="2"/>
      <c r="G14766" s="2"/>
      <c r="H14766" s="6"/>
      <c r="I14766" s="9"/>
      <c r="J14766" s="9"/>
      <c r="K14766" s="9"/>
    </row>
    <row r="14767" spans="1:11" x14ac:dyDescent="0.25">
      <c r="A14767" s="2"/>
      <c r="B14767" s="2"/>
      <c r="C14767" s="2"/>
      <c r="E14767" s="2"/>
      <c r="G14767" s="2"/>
      <c r="H14767" s="6"/>
      <c r="I14767" s="9"/>
      <c r="J14767" s="9"/>
      <c r="K14767" s="9"/>
    </row>
    <row r="14768" spans="1:11" x14ac:dyDescent="0.25">
      <c r="A14768" s="2"/>
      <c r="B14768" s="2"/>
      <c r="C14768" s="2"/>
      <c r="E14768" s="2"/>
      <c r="G14768" s="2"/>
      <c r="H14768" s="6"/>
      <c r="I14768" s="9"/>
      <c r="J14768" s="9"/>
      <c r="K14768" s="9"/>
    </row>
    <row r="14769" spans="1:11" x14ac:dyDescent="0.25">
      <c r="A14769" s="2"/>
      <c r="B14769" s="2"/>
      <c r="C14769" s="2"/>
      <c r="E14769" s="2"/>
      <c r="G14769" s="2"/>
      <c r="H14769" s="6"/>
      <c r="I14769" s="9"/>
      <c r="J14769" s="9"/>
      <c r="K14769" s="9"/>
    </row>
    <row r="14770" spans="1:11" x14ac:dyDescent="0.25">
      <c r="A14770" s="2"/>
      <c r="B14770" s="2"/>
      <c r="C14770" s="2"/>
      <c r="E14770" s="2"/>
      <c r="G14770" s="2"/>
      <c r="H14770" s="6"/>
      <c r="I14770" s="9"/>
      <c r="J14770" s="9"/>
      <c r="K14770" s="9"/>
    </row>
    <row r="14771" spans="1:11" x14ac:dyDescent="0.25">
      <c r="A14771" s="2"/>
      <c r="B14771" s="2"/>
      <c r="C14771" s="2"/>
      <c r="E14771" s="2"/>
      <c r="G14771" s="2"/>
      <c r="H14771" s="6"/>
      <c r="I14771" s="9"/>
      <c r="J14771" s="9"/>
      <c r="K14771" s="9"/>
    </row>
    <row r="14772" spans="1:11" x14ac:dyDescent="0.25">
      <c r="A14772" s="2"/>
      <c r="B14772" s="2"/>
      <c r="C14772" s="2"/>
      <c r="E14772" s="2"/>
      <c r="G14772" s="2"/>
      <c r="H14772" s="6"/>
      <c r="I14772" s="9"/>
      <c r="J14772" s="9"/>
      <c r="K14772" s="9"/>
    </row>
    <row r="14773" spans="1:11" x14ac:dyDescent="0.25">
      <c r="A14773" s="2"/>
      <c r="B14773" s="2"/>
      <c r="C14773" s="2"/>
      <c r="E14773" s="2"/>
      <c r="G14773" s="2"/>
      <c r="H14773" s="6"/>
      <c r="I14773" s="9"/>
      <c r="J14773" s="9"/>
      <c r="K14773" s="9"/>
    </row>
    <row r="14774" spans="1:11" x14ac:dyDescent="0.25">
      <c r="A14774" s="2"/>
      <c r="B14774" s="2"/>
      <c r="C14774" s="2"/>
      <c r="E14774" s="2"/>
      <c r="G14774" s="2"/>
      <c r="H14774" s="6"/>
      <c r="I14774" s="9"/>
      <c r="J14774" s="9"/>
      <c r="K14774" s="9"/>
    </row>
    <row r="14775" spans="1:11" x14ac:dyDescent="0.25">
      <c r="A14775" s="2"/>
      <c r="B14775" s="2"/>
      <c r="C14775" s="2"/>
      <c r="E14775" s="2"/>
      <c r="G14775" s="2"/>
      <c r="H14775" s="6"/>
      <c r="I14775" s="9"/>
      <c r="J14775" s="9"/>
      <c r="K14775" s="9"/>
    </row>
    <row r="14776" spans="1:11" x14ac:dyDescent="0.25">
      <c r="A14776" s="2"/>
      <c r="B14776" s="2"/>
      <c r="C14776" s="2"/>
      <c r="E14776" s="2"/>
      <c r="G14776" s="2"/>
      <c r="H14776" s="6"/>
      <c r="I14776" s="9"/>
      <c r="J14776" s="9"/>
      <c r="K14776" s="9"/>
    </row>
    <row r="14777" spans="1:11" x14ac:dyDescent="0.25">
      <c r="A14777" s="2"/>
      <c r="B14777" s="2"/>
      <c r="C14777" s="2"/>
      <c r="E14777" s="2"/>
      <c r="G14777" s="2"/>
      <c r="H14777" s="6"/>
      <c r="I14777" s="9"/>
      <c r="J14777" s="9"/>
      <c r="K14777" s="9"/>
    </row>
    <row r="14778" spans="1:11" x14ac:dyDescent="0.25">
      <c r="A14778" s="2"/>
      <c r="B14778" s="2"/>
      <c r="C14778" s="2"/>
      <c r="E14778" s="2"/>
      <c r="G14778" s="2"/>
      <c r="H14778" s="6"/>
      <c r="I14778" s="9"/>
      <c r="J14778" s="9"/>
      <c r="K14778" s="9"/>
    </row>
    <row r="14779" spans="1:11" x14ac:dyDescent="0.25">
      <c r="A14779" s="2"/>
      <c r="B14779" s="2"/>
      <c r="C14779" s="2"/>
      <c r="E14779" s="2"/>
      <c r="G14779" s="2"/>
      <c r="H14779" s="6"/>
      <c r="I14779" s="9"/>
      <c r="J14779" s="9"/>
      <c r="K14779" s="9"/>
    </row>
    <row r="14780" spans="1:11" x14ac:dyDescent="0.25">
      <c r="A14780" s="2"/>
      <c r="B14780" s="2"/>
      <c r="C14780" s="2"/>
      <c r="E14780" s="2"/>
      <c r="G14780" s="2"/>
      <c r="H14780" s="6"/>
      <c r="I14780" s="9"/>
      <c r="J14780" s="9"/>
      <c r="K14780" s="9"/>
    </row>
    <row r="14781" spans="1:11" x14ac:dyDescent="0.25">
      <c r="A14781" s="2"/>
      <c r="B14781" s="2"/>
      <c r="C14781" s="2"/>
      <c r="E14781" s="2"/>
      <c r="G14781" s="2"/>
      <c r="H14781" s="6"/>
      <c r="I14781" s="9"/>
      <c r="J14781" s="9"/>
      <c r="K14781" s="9"/>
    </row>
    <row r="14782" spans="1:11" x14ac:dyDescent="0.25">
      <c r="A14782" s="2"/>
      <c r="B14782" s="2"/>
      <c r="C14782" s="2"/>
      <c r="E14782" s="2"/>
      <c r="G14782" s="2"/>
      <c r="H14782" s="6"/>
      <c r="I14782" s="9"/>
      <c r="J14782" s="9"/>
      <c r="K14782" s="9"/>
    </row>
    <row r="14783" spans="1:11" x14ac:dyDescent="0.25">
      <c r="A14783" s="2"/>
      <c r="B14783" s="2"/>
      <c r="C14783" s="2"/>
      <c r="E14783" s="2"/>
      <c r="G14783" s="2"/>
      <c r="H14783" s="6"/>
      <c r="I14783" s="9"/>
      <c r="J14783" s="9"/>
      <c r="K14783" s="9"/>
    </row>
    <row r="14784" spans="1:11" x14ac:dyDescent="0.25">
      <c r="A14784" s="2"/>
      <c r="B14784" s="2"/>
      <c r="C14784" s="2"/>
      <c r="E14784" s="2"/>
      <c r="G14784" s="2"/>
      <c r="H14784" s="6"/>
      <c r="I14784" s="9"/>
      <c r="J14784" s="9"/>
      <c r="K14784" s="9"/>
    </row>
    <row r="14785" spans="1:11" x14ac:dyDescent="0.25">
      <c r="A14785" s="2"/>
      <c r="B14785" s="2"/>
      <c r="C14785" s="2"/>
      <c r="E14785" s="2"/>
      <c r="G14785" s="2"/>
      <c r="H14785" s="6"/>
      <c r="I14785" s="9"/>
      <c r="J14785" s="9"/>
      <c r="K14785" s="9"/>
    </row>
    <row r="14786" spans="1:11" x14ac:dyDescent="0.25">
      <c r="A14786" s="2"/>
      <c r="B14786" s="2"/>
      <c r="C14786" s="2"/>
      <c r="E14786" s="2"/>
      <c r="G14786" s="2"/>
      <c r="H14786" s="6"/>
      <c r="I14786" s="9"/>
      <c r="J14786" s="9"/>
      <c r="K14786" s="9"/>
    </row>
    <row r="14787" spans="1:11" x14ac:dyDescent="0.25">
      <c r="A14787" s="2"/>
      <c r="B14787" s="2"/>
      <c r="C14787" s="2"/>
      <c r="E14787" s="2"/>
      <c r="G14787" s="2"/>
      <c r="H14787" s="6"/>
      <c r="I14787" s="9"/>
      <c r="J14787" s="9"/>
      <c r="K14787" s="9"/>
    </row>
    <row r="14788" spans="1:11" x14ac:dyDescent="0.25">
      <c r="A14788" s="2"/>
      <c r="B14788" s="2"/>
      <c r="C14788" s="2"/>
      <c r="E14788" s="2"/>
      <c r="G14788" s="2"/>
      <c r="H14788" s="6"/>
      <c r="I14788" s="9"/>
      <c r="J14788" s="9"/>
      <c r="K14788" s="9"/>
    </row>
    <row r="14789" spans="1:11" x14ac:dyDescent="0.25">
      <c r="A14789" s="2"/>
      <c r="B14789" s="2"/>
      <c r="C14789" s="2"/>
      <c r="E14789" s="2"/>
      <c r="G14789" s="2"/>
      <c r="H14789" s="6"/>
      <c r="I14789" s="9"/>
      <c r="J14789" s="9"/>
      <c r="K14789" s="9"/>
    </row>
    <row r="14790" spans="1:11" x14ac:dyDescent="0.25">
      <c r="A14790" s="2"/>
      <c r="B14790" s="2"/>
      <c r="C14790" s="2"/>
      <c r="E14790" s="2"/>
      <c r="G14790" s="2"/>
      <c r="H14790" s="6"/>
      <c r="I14790" s="9"/>
      <c r="J14790" s="9"/>
      <c r="K14790" s="9"/>
    </row>
    <row r="14791" spans="1:11" x14ac:dyDescent="0.25">
      <c r="A14791" s="2"/>
      <c r="B14791" s="2"/>
      <c r="C14791" s="2"/>
      <c r="E14791" s="2"/>
      <c r="G14791" s="2"/>
      <c r="H14791" s="6"/>
      <c r="I14791" s="9"/>
      <c r="J14791" s="9"/>
      <c r="K14791" s="9"/>
    </row>
    <row r="14792" spans="1:11" x14ac:dyDescent="0.25">
      <c r="A14792" s="2"/>
      <c r="B14792" s="2"/>
      <c r="C14792" s="2"/>
      <c r="E14792" s="2"/>
      <c r="G14792" s="2"/>
      <c r="H14792" s="6"/>
      <c r="I14792" s="9"/>
      <c r="J14792" s="9"/>
      <c r="K14792" s="9"/>
    </row>
    <row r="14793" spans="1:11" x14ac:dyDescent="0.25">
      <c r="A14793" s="2"/>
      <c r="B14793" s="2"/>
      <c r="C14793" s="2"/>
      <c r="E14793" s="2"/>
      <c r="G14793" s="2"/>
      <c r="H14793" s="6"/>
      <c r="I14793" s="9"/>
      <c r="J14793" s="9"/>
      <c r="K14793" s="9"/>
    </row>
    <row r="14794" spans="1:11" x14ac:dyDescent="0.25">
      <c r="A14794" s="2"/>
      <c r="B14794" s="2"/>
      <c r="C14794" s="2"/>
      <c r="E14794" s="2"/>
      <c r="G14794" s="2"/>
      <c r="H14794" s="6"/>
      <c r="I14794" s="9"/>
      <c r="J14794" s="9"/>
      <c r="K14794" s="9"/>
    </row>
    <row r="14795" spans="1:11" x14ac:dyDescent="0.25">
      <c r="A14795" s="2"/>
      <c r="B14795" s="2"/>
      <c r="C14795" s="2"/>
      <c r="E14795" s="2"/>
      <c r="G14795" s="2"/>
      <c r="H14795" s="6"/>
      <c r="I14795" s="9"/>
      <c r="J14795" s="9"/>
      <c r="K14795" s="9"/>
    </row>
    <row r="14796" spans="1:11" x14ac:dyDescent="0.25">
      <c r="A14796" s="2"/>
      <c r="B14796" s="2"/>
      <c r="C14796" s="2"/>
      <c r="E14796" s="2"/>
      <c r="G14796" s="2"/>
      <c r="H14796" s="6"/>
      <c r="I14796" s="9"/>
      <c r="J14796" s="9"/>
      <c r="K14796" s="9"/>
    </row>
    <row r="14797" spans="1:11" x14ac:dyDescent="0.25">
      <c r="A14797" s="2"/>
      <c r="B14797" s="2"/>
      <c r="C14797" s="2"/>
      <c r="E14797" s="2"/>
      <c r="G14797" s="2"/>
      <c r="H14797" s="6"/>
      <c r="I14797" s="9"/>
      <c r="J14797" s="9"/>
      <c r="K14797" s="9"/>
    </row>
    <row r="14798" spans="1:11" x14ac:dyDescent="0.25">
      <c r="A14798" s="2"/>
      <c r="B14798" s="2"/>
      <c r="C14798" s="2"/>
      <c r="E14798" s="2"/>
      <c r="G14798" s="2"/>
      <c r="H14798" s="6"/>
      <c r="I14798" s="9"/>
      <c r="J14798" s="9"/>
      <c r="K14798" s="9"/>
    </row>
    <row r="14799" spans="1:11" x14ac:dyDescent="0.25">
      <c r="A14799" s="2"/>
      <c r="B14799" s="2"/>
      <c r="C14799" s="2"/>
      <c r="E14799" s="2"/>
      <c r="G14799" s="2"/>
      <c r="H14799" s="6"/>
      <c r="I14799" s="9"/>
      <c r="J14799" s="9"/>
      <c r="K14799" s="9"/>
    </row>
    <row r="14800" spans="1:11" x14ac:dyDescent="0.25">
      <c r="A14800" s="2"/>
      <c r="B14800" s="2"/>
      <c r="C14800" s="2"/>
      <c r="E14800" s="2"/>
      <c r="G14800" s="2"/>
      <c r="H14800" s="6"/>
      <c r="I14800" s="9"/>
      <c r="J14800" s="9"/>
      <c r="K14800" s="9"/>
    </row>
    <row r="14801" spans="1:11" x14ac:dyDescent="0.25">
      <c r="A14801" s="2"/>
      <c r="B14801" s="2"/>
      <c r="C14801" s="2"/>
      <c r="E14801" s="2"/>
      <c r="G14801" s="2"/>
      <c r="H14801" s="6"/>
      <c r="I14801" s="9"/>
      <c r="J14801" s="9"/>
      <c r="K14801" s="9"/>
    </row>
    <row r="14802" spans="1:11" x14ac:dyDescent="0.25">
      <c r="A14802" s="2"/>
      <c r="B14802" s="2"/>
      <c r="C14802" s="2"/>
      <c r="E14802" s="2"/>
      <c r="G14802" s="2"/>
      <c r="H14802" s="6"/>
      <c r="I14802" s="9"/>
      <c r="J14802" s="9"/>
      <c r="K14802" s="9"/>
    </row>
    <row r="14803" spans="1:11" x14ac:dyDescent="0.25">
      <c r="A14803" s="2"/>
      <c r="B14803" s="2"/>
      <c r="C14803" s="2"/>
      <c r="E14803" s="2"/>
      <c r="G14803" s="2"/>
      <c r="H14803" s="6"/>
      <c r="I14803" s="9"/>
      <c r="J14803" s="9"/>
      <c r="K14803" s="9"/>
    </row>
    <row r="14804" spans="1:11" x14ac:dyDescent="0.25">
      <c r="A14804" s="2"/>
      <c r="B14804" s="2"/>
      <c r="C14804" s="2"/>
      <c r="E14804" s="2"/>
      <c r="G14804" s="2"/>
      <c r="H14804" s="6"/>
      <c r="I14804" s="9"/>
      <c r="J14804" s="9"/>
      <c r="K14804" s="9"/>
    </row>
    <row r="14805" spans="1:11" x14ac:dyDescent="0.25">
      <c r="A14805" s="2"/>
      <c r="B14805" s="2"/>
      <c r="C14805" s="2"/>
      <c r="E14805" s="2"/>
      <c r="G14805" s="2"/>
      <c r="H14805" s="6"/>
      <c r="I14805" s="9"/>
      <c r="J14805" s="9"/>
      <c r="K14805" s="9"/>
    </row>
    <row r="14806" spans="1:11" x14ac:dyDescent="0.25">
      <c r="A14806" s="2"/>
      <c r="B14806" s="2"/>
      <c r="C14806" s="2"/>
      <c r="E14806" s="2"/>
      <c r="G14806" s="2"/>
      <c r="H14806" s="6"/>
      <c r="I14806" s="9"/>
      <c r="J14806" s="9"/>
      <c r="K14806" s="9"/>
    </row>
    <row r="14807" spans="1:11" x14ac:dyDescent="0.25">
      <c r="A14807" s="2"/>
      <c r="B14807" s="2"/>
      <c r="C14807" s="2"/>
      <c r="E14807" s="2"/>
      <c r="G14807" s="2"/>
      <c r="H14807" s="6"/>
      <c r="I14807" s="9"/>
      <c r="J14807" s="9"/>
      <c r="K14807" s="9"/>
    </row>
    <row r="14808" spans="1:11" x14ac:dyDescent="0.25">
      <c r="A14808" s="2"/>
      <c r="B14808" s="2"/>
      <c r="C14808" s="2"/>
      <c r="E14808" s="2"/>
      <c r="G14808" s="2"/>
      <c r="H14808" s="6"/>
      <c r="I14808" s="9"/>
      <c r="J14808" s="9"/>
      <c r="K14808" s="9"/>
    </row>
    <row r="14809" spans="1:11" x14ac:dyDescent="0.25">
      <c r="A14809" s="2"/>
      <c r="B14809" s="2"/>
      <c r="C14809" s="2"/>
      <c r="E14809" s="2"/>
      <c r="G14809" s="2"/>
      <c r="H14809" s="6"/>
      <c r="I14809" s="9"/>
      <c r="J14809" s="9"/>
      <c r="K14809" s="9"/>
    </row>
    <row r="14810" spans="1:11" x14ac:dyDescent="0.25">
      <c r="A14810" s="2"/>
      <c r="B14810" s="2"/>
      <c r="C14810" s="2"/>
      <c r="E14810" s="2"/>
      <c r="G14810" s="2"/>
      <c r="H14810" s="6"/>
      <c r="I14810" s="9"/>
      <c r="J14810" s="9"/>
      <c r="K14810" s="9"/>
    </row>
    <row r="14811" spans="1:11" x14ac:dyDescent="0.25">
      <c r="A14811" s="2"/>
      <c r="B14811" s="2"/>
      <c r="C14811" s="2"/>
      <c r="E14811" s="2"/>
      <c r="G14811" s="2"/>
      <c r="H14811" s="6"/>
      <c r="I14811" s="9"/>
      <c r="J14811" s="9"/>
      <c r="K14811" s="9"/>
    </row>
    <row r="14812" spans="1:11" x14ac:dyDescent="0.25">
      <c r="A14812" s="2"/>
      <c r="B14812" s="2"/>
      <c r="C14812" s="2"/>
      <c r="E14812" s="2"/>
      <c r="G14812" s="2"/>
      <c r="H14812" s="6"/>
      <c r="I14812" s="9"/>
      <c r="J14812" s="9"/>
      <c r="K14812" s="9"/>
    </row>
    <row r="14813" spans="1:11" x14ac:dyDescent="0.25">
      <c r="A14813" s="2"/>
      <c r="B14813" s="2"/>
      <c r="C14813" s="2"/>
      <c r="E14813" s="2"/>
      <c r="G14813" s="2"/>
      <c r="H14813" s="6"/>
      <c r="I14813" s="9"/>
      <c r="J14813" s="9"/>
      <c r="K14813" s="9"/>
    </row>
    <row r="14814" spans="1:11" x14ac:dyDescent="0.25">
      <c r="A14814" s="2"/>
      <c r="B14814" s="2"/>
      <c r="C14814" s="2"/>
      <c r="E14814" s="2"/>
      <c r="G14814" s="2"/>
      <c r="H14814" s="6"/>
      <c r="I14814" s="9"/>
      <c r="J14814" s="9"/>
      <c r="K14814" s="9"/>
    </row>
    <row r="14815" spans="1:11" x14ac:dyDescent="0.25">
      <c r="A14815" s="2"/>
      <c r="B14815" s="2"/>
      <c r="C14815" s="2"/>
      <c r="E14815" s="2"/>
      <c r="G14815" s="2"/>
      <c r="H14815" s="6"/>
      <c r="I14815" s="9"/>
      <c r="J14815" s="9"/>
      <c r="K14815" s="9"/>
    </row>
    <row r="14816" spans="1:11" x14ac:dyDescent="0.25">
      <c r="A14816" s="2"/>
      <c r="B14816" s="2"/>
      <c r="C14816" s="2"/>
      <c r="E14816" s="2"/>
      <c r="G14816" s="2"/>
      <c r="H14816" s="6"/>
      <c r="I14816" s="9"/>
      <c r="J14816" s="9"/>
      <c r="K14816" s="9"/>
    </row>
    <row r="14817" spans="1:11" x14ac:dyDescent="0.25">
      <c r="A14817" s="2"/>
      <c r="B14817" s="2"/>
      <c r="C14817" s="2"/>
      <c r="E14817" s="2"/>
      <c r="G14817" s="2"/>
      <c r="H14817" s="6"/>
      <c r="I14817" s="9"/>
      <c r="J14817" s="9"/>
      <c r="K14817" s="9"/>
    </row>
    <row r="14818" spans="1:11" x14ac:dyDescent="0.25">
      <c r="A14818" s="2"/>
      <c r="B14818" s="2"/>
      <c r="C14818" s="2"/>
      <c r="E14818" s="2"/>
      <c r="G14818" s="2"/>
      <c r="H14818" s="6"/>
      <c r="I14818" s="9"/>
      <c r="J14818" s="9"/>
      <c r="K14818" s="9"/>
    </row>
    <row r="14819" spans="1:11" x14ac:dyDescent="0.25">
      <c r="A14819" s="2"/>
      <c r="B14819" s="2"/>
      <c r="C14819" s="2"/>
      <c r="E14819" s="2"/>
      <c r="G14819" s="2"/>
      <c r="H14819" s="6"/>
      <c r="I14819" s="9"/>
      <c r="J14819" s="9"/>
      <c r="K14819" s="9"/>
    </row>
    <row r="14820" spans="1:11" x14ac:dyDescent="0.25">
      <c r="A14820" s="2"/>
      <c r="B14820" s="2"/>
      <c r="C14820" s="2"/>
      <c r="E14820" s="2"/>
      <c r="G14820" s="2"/>
      <c r="H14820" s="6"/>
      <c r="I14820" s="9"/>
      <c r="J14820" s="9"/>
      <c r="K14820" s="9"/>
    </row>
    <row r="14821" spans="1:11" x14ac:dyDescent="0.25">
      <c r="A14821" s="2"/>
      <c r="B14821" s="2"/>
      <c r="C14821" s="2"/>
      <c r="E14821" s="2"/>
      <c r="G14821" s="2"/>
      <c r="H14821" s="6"/>
      <c r="I14821" s="9"/>
      <c r="J14821" s="9"/>
      <c r="K14821" s="9"/>
    </row>
    <row r="14822" spans="1:11" x14ac:dyDescent="0.25">
      <c r="A14822" s="2"/>
      <c r="B14822" s="2"/>
      <c r="C14822" s="2"/>
      <c r="E14822" s="2"/>
      <c r="G14822" s="2"/>
      <c r="H14822" s="6"/>
      <c r="I14822" s="9"/>
      <c r="J14822" s="9"/>
      <c r="K14822" s="9"/>
    </row>
    <row r="14823" spans="1:11" x14ac:dyDescent="0.25">
      <c r="A14823" s="2"/>
      <c r="B14823" s="2"/>
      <c r="C14823" s="2"/>
      <c r="E14823" s="2"/>
      <c r="G14823" s="2"/>
      <c r="H14823" s="6"/>
      <c r="I14823" s="9"/>
      <c r="J14823" s="9"/>
      <c r="K14823" s="9"/>
    </row>
    <row r="14824" spans="1:11" x14ac:dyDescent="0.25">
      <c r="A14824" s="2"/>
      <c r="B14824" s="2"/>
      <c r="C14824" s="2"/>
      <c r="E14824" s="2"/>
      <c r="G14824" s="2"/>
      <c r="H14824" s="6"/>
      <c r="I14824" s="9"/>
      <c r="J14824" s="9"/>
      <c r="K14824" s="9"/>
    </row>
    <row r="14825" spans="1:11" x14ac:dyDescent="0.25">
      <c r="A14825" s="2"/>
      <c r="B14825" s="2"/>
      <c r="C14825" s="2"/>
      <c r="E14825" s="2"/>
      <c r="G14825" s="2"/>
      <c r="H14825" s="6"/>
      <c r="I14825" s="9"/>
      <c r="J14825" s="9"/>
      <c r="K14825" s="9"/>
    </row>
    <row r="14826" spans="1:11" x14ac:dyDescent="0.25">
      <c r="A14826" s="2"/>
      <c r="B14826" s="2"/>
      <c r="C14826" s="2"/>
      <c r="E14826" s="2"/>
      <c r="G14826" s="2"/>
      <c r="H14826" s="6"/>
      <c r="I14826" s="9"/>
      <c r="J14826" s="9"/>
      <c r="K14826" s="9"/>
    </row>
    <row r="14827" spans="1:11" x14ac:dyDescent="0.25">
      <c r="A14827" s="2"/>
      <c r="B14827" s="2"/>
      <c r="C14827" s="2"/>
      <c r="E14827" s="2"/>
      <c r="G14827" s="2"/>
      <c r="H14827" s="6"/>
      <c r="I14827" s="9"/>
      <c r="J14827" s="9"/>
      <c r="K14827" s="9"/>
    </row>
    <row r="14828" spans="1:11" x14ac:dyDescent="0.25">
      <c r="A14828" s="2"/>
      <c r="B14828" s="2"/>
      <c r="C14828" s="2"/>
      <c r="E14828" s="2"/>
      <c r="G14828" s="2"/>
      <c r="H14828" s="6"/>
      <c r="I14828" s="9"/>
      <c r="J14828" s="9"/>
      <c r="K14828" s="9"/>
    </row>
    <row r="14829" spans="1:11" x14ac:dyDescent="0.25">
      <c r="A14829" s="2"/>
      <c r="B14829" s="2"/>
      <c r="C14829" s="2"/>
      <c r="E14829" s="2"/>
      <c r="G14829" s="2"/>
      <c r="H14829" s="6"/>
      <c r="I14829" s="9"/>
      <c r="J14829" s="9"/>
      <c r="K14829" s="9"/>
    </row>
    <row r="14830" spans="1:11" x14ac:dyDescent="0.25">
      <c r="A14830" s="2"/>
      <c r="B14830" s="2"/>
      <c r="C14830" s="2"/>
      <c r="E14830" s="2"/>
      <c r="G14830" s="2"/>
      <c r="H14830" s="6"/>
      <c r="I14830" s="9"/>
      <c r="J14830" s="9"/>
      <c r="K14830" s="9"/>
    </row>
    <row r="14831" spans="1:11" x14ac:dyDescent="0.25">
      <c r="A14831" s="2"/>
      <c r="B14831" s="2"/>
      <c r="C14831" s="2"/>
      <c r="E14831" s="2"/>
      <c r="G14831" s="2"/>
      <c r="H14831" s="6"/>
      <c r="I14831" s="9"/>
      <c r="J14831" s="9"/>
      <c r="K14831" s="9"/>
    </row>
    <row r="14832" spans="1:11" x14ac:dyDescent="0.25">
      <c r="A14832" s="2"/>
      <c r="B14832" s="2"/>
      <c r="C14832" s="2"/>
      <c r="E14832" s="2"/>
      <c r="G14832" s="2"/>
      <c r="H14832" s="6"/>
      <c r="I14832" s="9"/>
      <c r="J14832" s="9"/>
      <c r="K14832" s="9"/>
    </row>
    <row r="14833" spans="1:11" x14ac:dyDescent="0.25">
      <c r="A14833" s="2"/>
      <c r="B14833" s="2"/>
      <c r="C14833" s="2"/>
      <c r="E14833" s="2"/>
      <c r="G14833" s="2"/>
      <c r="H14833" s="6"/>
      <c r="I14833" s="9"/>
      <c r="J14833" s="9"/>
      <c r="K14833" s="9"/>
    </row>
    <row r="14834" spans="1:11" x14ac:dyDescent="0.25">
      <c r="A14834" s="2"/>
      <c r="B14834" s="2"/>
      <c r="C14834" s="2"/>
      <c r="E14834" s="2"/>
      <c r="G14834" s="2"/>
      <c r="H14834" s="6"/>
      <c r="I14834" s="9"/>
      <c r="J14834" s="9"/>
      <c r="K14834" s="9"/>
    </row>
    <row r="14835" spans="1:11" x14ac:dyDescent="0.25">
      <c r="A14835" s="2"/>
      <c r="B14835" s="2"/>
      <c r="C14835" s="2"/>
      <c r="E14835" s="2"/>
      <c r="G14835" s="2"/>
      <c r="H14835" s="6"/>
      <c r="I14835" s="9"/>
      <c r="J14835" s="9"/>
      <c r="K14835" s="9"/>
    </row>
    <row r="14836" spans="1:11" x14ac:dyDescent="0.25">
      <c r="A14836" s="2"/>
      <c r="B14836" s="2"/>
      <c r="C14836" s="2"/>
      <c r="E14836" s="2"/>
      <c r="G14836" s="2"/>
      <c r="H14836" s="6"/>
      <c r="I14836" s="9"/>
      <c r="J14836" s="9"/>
      <c r="K14836" s="9"/>
    </row>
    <row r="14837" spans="1:11" x14ac:dyDescent="0.25">
      <c r="A14837" s="2"/>
      <c r="B14837" s="2"/>
      <c r="C14837" s="2"/>
      <c r="E14837" s="2"/>
      <c r="G14837" s="2"/>
      <c r="H14837" s="6"/>
      <c r="I14837" s="9"/>
      <c r="J14837" s="9"/>
      <c r="K14837" s="9"/>
    </row>
    <row r="14838" spans="1:11" x14ac:dyDescent="0.25">
      <c r="A14838" s="2"/>
      <c r="B14838" s="2"/>
      <c r="C14838" s="2"/>
      <c r="E14838" s="2"/>
      <c r="G14838" s="2"/>
      <c r="H14838" s="6"/>
      <c r="I14838" s="9"/>
      <c r="J14838" s="9"/>
      <c r="K14838" s="9"/>
    </row>
    <row r="14839" spans="1:11" x14ac:dyDescent="0.25">
      <c r="A14839" s="2"/>
      <c r="B14839" s="2"/>
      <c r="C14839" s="2"/>
      <c r="E14839" s="2"/>
      <c r="G14839" s="2"/>
      <c r="H14839" s="6"/>
      <c r="I14839" s="9"/>
      <c r="J14839" s="9"/>
      <c r="K14839" s="9"/>
    </row>
    <row r="14840" spans="1:11" x14ac:dyDescent="0.25">
      <c r="A14840" s="2"/>
      <c r="B14840" s="2"/>
      <c r="C14840" s="2"/>
      <c r="E14840" s="2"/>
      <c r="G14840" s="2"/>
      <c r="H14840" s="6"/>
      <c r="I14840" s="9"/>
      <c r="J14840" s="9"/>
      <c r="K14840" s="9"/>
    </row>
    <row r="14841" spans="1:11" x14ac:dyDescent="0.25">
      <c r="A14841" s="2"/>
      <c r="B14841" s="2"/>
      <c r="C14841" s="2"/>
      <c r="E14841" s="2"/>
      <c r="G14841" s="2"/>
      <c r="H14841" s="6"/>
      <c r="I14841" s="9"/>
      <c r="J14841" s="9"/>
      <c r="K14841" s="9"/>
    </row>
    <row r="14842" spans="1:11" x14ac:dyDescent="0.25">
      <c r="A14842" s="2"/>
      <c r="B14842" s="2"/>
      <c r="C14842" s="2"/>
      <c r="E14842" s="2"/>
      <c r="G14842" s="2"/>
      <c r="H14842" s="6"/>
      <c r="I14842" s="9"/>
      <c r="J14842" s="9"/>
      <c r="K14842" s="9"/>
    </row>
    <row r="14843" spans="1:11" x14ac:dyDescent="0.25">
      <c r="A14843" s="2"/>
      <c r="B14843" s="2"/>
      <c r="C14843" s="2"/>
      <c r="E14843" s="2"/>
      <c r="G14843" s="2"/>
      <c r="H14843" s="6"/>
      <c r="I14843" s="9"/>
      <c r="J14843" s="9"/>
      <c r="K14843" s="9"/>
    </row>
    <row r="14844" spans="1:11" x14ac:dyDescent="0.25">
      <c r="A14844" s="2"/>
      <c r="B14844" s="2"/>
      <c r="C14844" s="2"/>
      <c r="E14844" s="2"/>
      <c r="G14844" s="2"/>
      <c r="H14844" s="6"/>
      <c r="I14844" s="9"/>
      <c r="J14844" s="9"/>
      <c r="K14844" s="9"/>
    </row>
    <row r="14845" spans="1:11" x14ac:dyDescent="0.25">
      <c r="A14845" s="2"/>
      <c r="B14845" s="2"/>
      <c r="C14845" s="2"/>
      <c r="E14845" s="2"/>
      <c r="G14845" s="2"/>
      <c r="H14845" s="6"/>
      <c r="I14845" s="9"/>
      <c r="J14845" s="9"/>
      <c r="K14845" s="9"/>
    </row>
    <row r="14846" spans="1:11" x14ac:dyDescent="0.25">
      <c r="A14846" s="2"/>
      <c r="B14846" s="2"/>
      <c r="C14846" s="2"/>
      <c r="E14846" s="2"/>
      <c r="G14846" s="2"/>
      <c r="H14846" s="6"/>
      <c r="I14846" s="9"/>
      <c r="J14846" s="9"/>
      <c r="K14846" s="9"/>
    </row>
    <row r="14847" spans="1:11" x14ac:dyDescent="0.25">
      <c r="A14847" s="2"/>
      <c r="B14847" s="2"/>
      <c r="C14847" s="2"/>
      <c r="E14847" s="2"/>
      <c r="G14847" s="2"/>
      <c r="H14847" s="6"/>
      <c r="I14847" s="9"/>
      <c r="J14847" s="9"/>
      <c r="K14847" s="9"/>
    </row>
    <row r="14848" spans="1:11" x14ac:dyDescent="0.25">
      <c r="A14848" s="2"/>
      <c r="B14848" s="2"/>
      <c r="C14848" s="2"/>
      <c r="E14848" s="2"/>
      <c r="G14848" s="2"/>
      <c r="H14848" s="6"/>
      <c r="I14848" s="9"/>
      <c r="J14848" s="9"/>
      <c r="K14848" s="9"/>
    </row>
    <row r="14849" spans="1:11" x14ac:dyDescent="0.25">
      <c r="A14849" s="2"/>
      <c r="B14849" s="2"/>
      <c r="C14849" s="2"/>
      <c r="E14849" s="2"/>
      <c r="G14849" s="2"/>
      <c r="H14849" s="6"/>
      <c r="I14849" s="9"/>
      <c r="J14849" s="9"/>
      <c r="K14849" s="9"/>
    </row>
    <row r="14850" spans="1:11" x14ac:dyDescent="0.25">
      <c r="A14850" s="2"/>
      <c r="B14850" s="2"/>
      <c r="C14850" s="2"/>
      <c r="E14850" s="2"/>
      <c r="G14850" s="2"/>
      <c r="H14850" s="6"/>
      <c r="I14850" s="9"/>
      <c r="J14850" s="9"/>
      <c r="K14850" s="9"/>
    </row>
    <row r="14851" spans="1:11" x14ac:dyDescent="0.25">
      <c r="A14851" s="2"/>
      <c r="B14851" s="2"/>
      <c r="C14851" s="2"/>
      <c r="E14851" s="2"/>
      <c r="G14851" s="2"/>
      <c r="H14851" s="6"/>
      <c r="I14851" s="9"/>
      <c r="J14851" s="9"/>
      <c r="K14851" s="9"/>
    </row>
    <row r="14852" spans="1:11" x14ac:dyDescent="0.25">
      <c r="A14852" s="2"/>
      <c r="B14852" s="2"/>
      <c r="C14852" s="2"/>
      <c r="E14852" s="2"/>
      <c r="G14852" s="2"/>
      <c r="H14852" s="6"/>
      <c r="I14852" s="9"/>
      <c r="J14852" s="9"/>
      <c r="K14852" s="9"/>
    </row>
    <row r="14853" spans="1:11" x14ac:dyDescent="0.25">
      <c r="A14853" s="2"/>
      <c r="B14853" s="2"/>
      <c r="C14853" s="2"/>
      <c r="E14853" s="2"/>
      <c r="G14853" s="2"/>
      <c r="H14853" s="6"/>
      <c r="I14853" s="9"/>
      <c r="J14853" s="9"/>
      <c r="K14853" s="9"/>
    </row>
    <row r="14854" spans="1:11" x14ac:dyDescent="0.25">
      <c r="A14854" s="2"/>
      <c r="B14854" s="2"/>
      <c r="C14854" s="2"/>
      <c r="E14854" s="2"/>
      <c r="G14854" s="2"/>
      <c r="H14854" s="6"/>
      <c r="I14854" s="9"/>
      <c r="J14854" s="9"/>
      <c r="K14854" s="9"/>
    </row>
    <row r="14855" spans="1:11" x14ac:dyDescent="0.25">
      <c r="A14855" s="2"/>
      <c r="B14855" s="2"/>
      <c r="C14855" s="2"/>
      <c r="E14855" s="2"/>
      <c r="G14855" s="2"/>
      <c r="H14855" s="6"/>
      <c r="I14855" s="9"/>
      <c r="J14855" s="9"/>
      <c r="K14855" s="9"/>
    </row>
    <row r="14856" spans="1:11" x14ac:dyDescent="0.25">
      <c r="A14856" s="2"/>
      <c r="B14856" s="2"/>
      <c r="C14856" s="2"/>
      <c r="E14856" s="2"/>
      <c r="G14856" s="2"/>
      <c r="H14856" s="6"/>
      <c r="I14856" s="9"/>
      <c r="J14856" s="9"/>
      <c r="K14856" s="9"/>
    </row>
    <row r="14857" spans="1:11" x14ac:dyDescent="0.25">
      <c r="A14857" s="2"/>
      <c r="B14857" s="2"/>
      <c r="C14857" s="2"/>
      <c r="E14857" s="2"/>
      <c r="G14857" s="2"/>
      <c r="H14857" s="6"/>
      <c r="I14857" s="9"/>
      <c r="J14857" s="9"/>
      <c r="K14857" s="9"/>
    </row>
    <row r="14858" spans="1:11" x14ac:dyDescent="0.25">
      <c r="A14858" s="2"/>
      <c r="B14858" s="2"/>
      <c r="C14858" s="2"/>
      <c r="E14858" s="2"/>
      <c r="G14858" s="2"/>
      <c r="H14858" s="6"/>
      <c r="I14858" s="9"/>
      <c r="J14858" s="9"/>
      <c r="K14858" s="9"/>
    </row>
    <row r="14859" spans="1:11" x14ac:dyDescent="0.25">
      <c r="A14859" s="2"/>
      <c r="B14859" s="2"/>
      <c r="C14859" s="2"/>
      <c r="E14859" s="2"/>
      <c r="G14859" s="2"/>
      <c r="H14859" s="6"/>
      <c r="I14859" s="9"/>
      <c r="J14859" s="9"/>
      <c r="K14859" s="9"/>
    </row>
    <row r="14860" spans="1:11" x14ac:dyDescent="0.25">
      <c r="A14860" s="2"/>
      <c r="B14860" s="2"/>
      <c r="C14860" s="2"/>
      <c r="E14860" s="2"/>
      <c r="G14860" s="2"/>
      <c r="H14860" s="6"/>
      <c r="I14860" s="9"/>
      <c r="J14860" s="9"/>
      <c r="K14860" s="9"/>
    </row>
    <row r="14861" spans="1:11" x14ac:dyDescent="0.25">
      <c r="A14861" s="2"/>
      <c r="B14861" s="2"/>
      <c r="C14861" s="2"/>
      <c r="E14861" s="2"/>
      <c r="G14861" s="2"/>
      <c r="H14861" s="6"/>
      <c r="I14861" s="9"/>
      <c r="J14861" s="9"/>
      <c r="K14861" s="9"/>
    </row>
    <row r="14862" spans="1:11" x14ac:dyDescent="0.25">
      <c r="A14862" s="2"/>
      <c r="B14862" s="2"/>
      <c r="C14862" s="2"/>
      <c r="E14862" s="2"/>
      <c r="G14862" s="2"/>
      <c r="H14862" s="6"/>
      <c r="I14862" s="9"/>
      <c r="J14862" s="9"/>
      <c r="K14862" s="9"/>
    </row>
    <row r="14863" spans="1:11" x14ac:dyDescent="0.25">
      <c r="A14863" s="2"/>
      <c r="B14863" s="2"/>
      <c r="C14863" s="2"/>
      <c r="E14863" s="2"/>
      <c r="G14863" s="2"/>
      <c r="H14863" s="6"/>
      <c r="I14863" s="9"/>
      <c r="J14863" s="9"/>
      <c r="K14863" s="9"/>
    </row>
    <row r="14864" spans="1:11" x14ac:dyDescent="0.25">
      <c r="A14864" s="2"/>
      <c r="B14864" s="2"/>
      <c r="C14864" s="2"/>
      <c r="E14864" s="2"/>
      <c r="G14864" s="2"/>
      <c r="H14864" s="6"/>
      <c r="I14864" s="9"/>
      <c r="J14864" s="9"/>
      <c r="K14864" s="9"/>
    </row>
    <row r="14865" spans="1:11" x14ac:dyDescent="0.25">
      <c r="A14865" s="2"/>
      <c r="B14865" s="2"/>
      <c r="C14865" s="2"/>
      <c r="E14865" s="2"/>
      <c r="G14865" s="2"/>
      <c r="H14865" s="6"/>
      <c r="I14865" s="9"/>
      <c r="J14865" s="9"/>
      <c r="K14865" s="9"/>
    </row>
    <row r="14866" spans="1:11" x14ac:dyDescent="0.25">
      <c r="A14866" s="2"/>
      <c r="B14866" s="2"/>
      <c r="C14866" s="2"/>
      <c r="E14866" s="2"/>
      <c r="G14866" s="2"/>
      <c r="H14866" s="6"/>
      <c r="I14866" s="9"/>
      <c r="J14866" s="9"/>
      <c r="K14866" s="9"/>
    </row>
    <row r="14867" spans="1:11" x14ac:dyDescent="0.25">
      <c r="A14867" s="2"/>
      <c r="B14867" s="2"/>
      <c r="C14867" s="2"/>
      <c r="E14867" s="2"/>
      <c r="G14867" s="2"/>
      <c r="H14867" s="6"/>
      <c r="I14867" s="9"/>
      <c r="J14867" s="9"/>
      <c r="K14867" s="9"/>
    </row>
    <row r="14868" spans="1:11" x14ac:dyDescent="0.25">
      <c r="A14868" s="2"/>
      <c r="B14868" s="2"/>
      <c r="C14868" s="2"/>
      <c r="E14868" s="2"/>
      <c r="G14868" s="2"/>
      <c r="H14868" s="6"/>
      <c r="I14868" s="9"/>
      <c r="J14868" s="9"/>
      <c r="K14868" s="9"/>
    </row>
    <row r="14869" spans="1:11" x14ac:dyDescent="0.25">
      <c r="A14869" s="2"/>
      <c r="B14869" s="2"/>
      <c r="C14869" s="2"/>
      <c r="E14869" s="2"/>
      <c r="G14869" s="2"/>
      <c r="H14869" s="6"/>
      <c r="I14869" s="9"/>
      <c r="J14869" s="9"/>
      <c r="K14869" s="9"/>
    </row>
    <row r="14870" spans="1:11" x14ac:dyDescent="0.25">
      <c r="A14870" s="2"/>
      <c r="B14870" s="2"/>
      <c r="C14870" s="2"/>
      <c r="E14870" s="2"/>
      <c r="G14870" s="2"/>
      <c r="H14870" s="6"/>
      <c r="I14870" s="9"/>
      <c r="J14870" s="9"/>
      <c r="K14870" s="9"/>
    </row>
    <row r="14871" spans="1:11" x14ac:dyDescent="0.25">
      <c r="A14871" s="2"/>
      <c r="B14871" s="2"/>
      <c r="C14871" s="2"/>
      <c r="E14871" s="2"/>
      <c r="G14871" s="2"/>
      <c r="H14871" s="6"/>
      <c r="I14871" s="9"/>
      <c r="J14871" s="9"/>
      <c r="K14871" s="9"/>
    </row>
    <row r="14872" spans="1:11" x14ac:dyDescent="0.25">
      <c r="A14872" s="2"/>
      <c r="B14872" s="2"/>
      <c r="C14872" s="2"/>
      <c r="E14872" s="2"/>
      <c r="G14872" s="2"/>
      <c r="H14872" s="6"/>
      <c r="I14872" s="9"/>
      <c r="J14872" s="9"/>
      <c r="K14872" s="9"/>
    </row>
    <row r="14873" spans="1:11" x14ac:dyDescent="0.25">
      <c r="A14873" s="2"/>
      <c r="B14873" s="2"/>
      <c r="C14873" s="2"/>
      <c r="E14873" s="2"/>
      <c r="G14873" s="2"/>
      <c r="H14873" s="6"/>
      <c r="I14873" s="9"/>
      <c r="J14873" s="9"/>
      <c r="K14873" s="9"/>
    </row>
    <row r="14874" spans="1:11" x14ac:dyDescent="0.25">
      <c r="A14874" s="2"/>
      <c r="B14874" s="2"/>
      <c r="C14874" s="2"/>
      <c r="E14874" s="2"/>
      <c r="G14874" s="2"/>
      <c r="H14874" s="6"/>
      <c r="I14874" s="9"/>
      <c r="J14874" s="9"/>
      <c r="K14874" s="9"/>
    </row>
    <row r="14875" spans="1:11" x14ac:dyDescent="0.25">
      <c r="A14875" s="2"/>
      <c r="B14875" s="2"/>
      <c r="C14875" s="2"/>
      <c r="E14875" s="2"/>
      <c r="G14875" s="2"/>
      <c r="H14875" s="6"/>
      <c r="I14875" s="9"/>
      <c r="J14875" s="9"/>
      <c r="K14875" s="9"/>
    </row>
    <row r="14876" spans="1:11" x14ac:dyDescent="0.25">
      <c r="A14876" s="2"/>
      <c r="B14876" s="2"/>
      <c r="C14876" s="2"/>
      <c r="E14876" s="2"/>
      <c r="G14876" s="2"/>
      <c r="H14876" s="6"/>
      <c r="I14876" s="9"/>
      <c r="J14876" s="9"/>
      <c r="K14876" s="9"/>
    </row>
    <row r="14877" spans="1:11" x14ac:dyDescent="0.25">
      <c r="A14877" s="2"/>
      <c r="B14877" s="2"/>
      <c r="C14877" s="2"/>
      <c r="E14877" s="2"/>
      <c r="G14877" s="2"/>
      <c r="H14877" s="6"/>
      <c r="I14877" s="9"/>
      <c r="J14877" s="9"/>
      <c r="K14877" s="9"/>
    </row>
    <row r="14878" spans="1:11" x14ac:dyDescent="0.25">
      <c r="A14878" s="2"/>
      <c r="B14878" s="2"/>
      <c r="C14878" s="2"/>
      <c r="E14878" s="2"/>
      <c r="G14878" s="2"/>
      <c r="H14878" s="6"/>
      <c r="I14878" s="9"/>
      <c r="J14878" s="9"/>
      <c r="K14878" s="9"/>
    </row>
    <row r="14879" spans="1:11" x14ac:dyDescent="0.25">
      <c r="A14879" s="2"/>
      <c r="B14879" s="2"/>
      <c r="C14879" s="2"/>
      <c r="E14879" s="2"/>
      <c r="G14879" s="2"/>
      <c r="H14879" s="6"/>
      <c r="I14879" s="9"/>
      <c r="J14879" s="9"/>
      <c r="K14879" s="9"/>
    </row>
    <row r="14880" spans="1:11" x14ac:dyDescent="0.25">
      <c r="A14880" s="2"/>
      <c r="B14880" s="2"/>
      <c r="C14880" s="2"/>
      <c r="E14880" s="2"/>
      <c r="G14880" s="2"/>
      <c r="H14880" s="6"/>
      <c r="I14880" s="9"/>
      <c r="J14880" s="9"/>
      <c r="K14880" s="9"/>
    </row>
    <row r="14881" spans="1:11" x14ac:dyDescent="0.25">
      <c r="A14881" s="2"/>
      <c r="B14881" s="2"/>
      <c r="C14881" s="2"/>
      <c r="E14881" s="2"/>
      <c r="G14881" s="2"/>
      <c r="H14881" s="6"/>
      <c r="I14881" s="9"/>
      <c r="J14881" s="9"/>
      <c r="K14881" s="9"/>
    </row>
    <row r="14882" spans="1:11" x14ac:dyDescent="0.25">
      <c r="A14882" s="2"/>
      <c r="B14882" s="2"/>
      <c r="C14882" s="2"/>
      <c r="E14882" s="2"/>
      <c r="G14882" s="2"/>
      <c r="H14882" s="6"/>
      <c r="I14882" s="9"/>
      <c r="J14882" s="9"/>
      <c r="K14882" s="9"/>
    </row>
    <row r="14883" spans="1:11" x14ac:dyDescent="0.25">
      <c r="A14883" s="2"/>
      <c r="B14883" s="2"/>
      <c r="C14883" s="2"/>
      <c r="E14883" s="2"/>
      <c r="G14883" s="2"/>
      <c r="H14883" s="6"/>
      <c r="I14883" s="9"/>
      <c r="J14883" s="9"/>
      <c r="K14883" s="9"/>
    </row>
    <row r="14884" spans="1:11" x14ac:dyDescent="0.25">
      <c r="A14884" s="2"/>
      <c r="B14884" s="2"/>
      <c r="C14884" s="2"/>
      <c r="E14884" s="2"/>
      <c r="G14884" s="2"/>
      <c r="H14884" s="6"/>
      <c r="I14884" s="9"/>
      <c r="J14884" s="9"/>
      <c r="K14884" s="9"/>
    </row>
    <row r="14885" spans="1:11" x14ac:dyDescent="0.25">
      <c r="A14885" s="2"/>
      <c r="B14885" s="2"/>
      <c r="C14885" s="2"/>
      <c r="E14885" s="2"/>
      <c r="G14885" s="2"/>
      <c r="H14885" s="6"/>
      <c r="I14885" s="9"/>
      <c r="J14885" s="9"/>
      <c r="K14885" s="9"/>
    </row>
    <row r="14886" spans="1:11" x14ac:dyDescent="0.25">
      <c r="A14886" s="2"/>
      <c r="B14886" s="2"/>
      <c r="C14886" s="2"/>
      <c r="E14886" s="2"/>
      <c r="G14886" s="2"/>
      <c r="H14886" s="6"/>
      <c r="I14886" s="9"/>
      <c r="J14886" s="9"/>
      <c r="K14886" s="9"/>
    </row>
    <row r="14887" spans="1:11" x14ac:dyDescent="0.25">
      <c r="A14887" s="2"/>
      <c r="B14887" s="2"/>
      <c r="C14887" s="2"/>
      <c r="E14887" s="2"/>
      <c r="G14887" s="2"/>
      <c r="H14887" s="6"/>
      <c r="I14887" s="9"/>
      <c r="J14887" s="9"/>
      <c r="K14887" s="9"/>
    </row>
    <row r="14888" spans="1:11" x14ac:dyDescent="0.25">
      <c r="A14888" s="2"/>
      <c r="B14888" s="2"/>
      <c r="C14888" s="2"/>
      <c r="E14888" s="2"/>
      <c r="G14888" s="2"/>
      <c r="H14888" s="6"/>
      <c r="I14888" s="9"/>
      <c r="J14888" s="9"/>
      <c r="K14888" s="9"/>
    </row>
    <row r="14889" spans="1:11" x14ac:dyDescent="0.25">
      <c r="A14889" s="2"/>
      <c r="B14889" s="2"/>
      <c r="C14889" s="2"/>
      <c r="E14889" s="2"/>
      <c r="G14889" s="2"/>
      <c r="H14889" s="6"/>
      <c r="I14889" s="9"/>
      <c r="J14889" s="9"/>
      <c r="K14889" s="9"/>
    </row>
    <row r="14890" spans="1:11" x14ac:dyDescent="0.25">
      <c r="A14890" s="2"/>
      <c r="B14890" s="2"/>
      <c r="C14890" s="2"/>
      <c r="E14890" s="2"/>
      <c r="G14890" s="2"/>
      <c r="H14890" s="6"/>
      <c r="I14890" s="9"/>
      <c r="J14890" s="9"/>
      <c r="K14890" s="9"/>
    </row>
    <row r="14891" spans="1:11" x14ac:dyDescent="0.25">
      <c r="A14891" s="2"/>
      <c r="B14891" s="2"/>
      <c r="C14891" s="2"/>
      <c r="E14891" s="2"/>
      <c r="G14891" s="2"/>
      <c r="H14891" s="6"/>
      <c r="I14891" s="9"/>
      <c r="J14891" s="9"/>
      <c r="K14891" s="9"/>
    </row>
    <row r="14892" spans="1:11" x14ac:dyDescent="0.25">
      <c r="A14892" s="2"/>
      <c r="B14892" s="2"/>
      <c r="C14892" s="2"/>
      <c r="E14892" s="2"/>
      <c r="G14892" s="2"/>
      <c r="H14892" s="6"/>
      <c r="I14892" s="9"/>
      <c r="J14892" s="9"/>
      <c r="K14892" s="9"/>
    </row>
    <row r="14893" spans="1:11" x14ac:dyDescent="0.25">
      <c r="A14893" s="2"/>
      <c r="B14893" s="2"/>
      <c r="C14893" s="2"/>
      <c r="E14893" s="2"/>
      <c r="G14893" s="2"/>
      <c r="H14893" s="6"/>
      <c r="I14893" s="9"/>
      <c r="J14893" s="9"/>
      <c r="K14893" s="9"/>
    </row>
    <row r="14894" spans="1:11" x14ac:dyDescent="0.25">
      <c r="A14894" s="2"/>
      <c r="B14894" s="2"/>
      <c r="C14894" s="2"/>
      <c r="E14894" s="2"/>
      <c r="G14894" s="2"/>
      <c r="H14894" s="6"/>
      <c r="I14894" s="9"/>
      <c r="J14894" s="9"/>
      <c r="K14894" s="9"/>
    </row>
    <row r="14895" spans="1:11" x14ac:dyDescent="0.25">
      <c r="A14895" s="2"/>
      <c r="B14895" s="2"/>
      <c r="C14895" s="2"/>
      <c r="E14895" s="2"/>
      <c r="G14895" s="2"/>
      <c r="H14895" s="6"/>
      <c r="I14895" s="9"/>
      <c r="J14895" s="9"/>
      <c r="K14895" s="9"/>
    </row>
    <row r="14896" spans="1:11" x14ac:dyDescent="0.25">
      <c r="A14896" s="2"/>
      <c r="B14896" s="2"/>
      <c r="C14896" s="2"/>
      <c r="E14896" s="2"/>
      <c r="G14896" s="2"/>
      <c r="H14896" s="6"/>
      <c r="I14896" s="9"/>
      <c r="J14896" s="9"/>
      <c r="K14896" s="9"/>
    </row>
    <row r="14897" spans="1:11" x14ac:dyDescent="0.25">
      <c r="A14897" s="2"/>
      <c r="B14897" s="2"/>
      <c r="C14897" s="2"/>
      <c r="E14897" s="2"/>
      <c r="G14897" s="2"/>
      <c r="H14897" s="6"/>
      <c r="I14897" s="9"/>
      <c r="J14897" s="9"/>
      <c r="K14897" s="9"/>
    </row>
    <row r="14898" spans="1:11" x14ac:dyDescent="0.25">
      <c r="A14898" s="2"/>
      <c r="B14898" s="2"/>
      <c r="C14898" s="2"/>
      <c r="E14898" s="2"/>
      <c r="G14898" s="2"/>
      <c r="H14898" s="6"/>
      <c r="I14898" s="9"/>
      <c r="J14898" s="9"/>
      <c r="K14898" s="9"/>
    </row>
    <row r="14899" spans="1:11" x14ac:dyDescent="0.25">
      <c r="A14899" s="2"/>
      <c r="B14899" s="2"/>
      <c r="C14899" s="2"/>
      <c r="E14899" s="2"/>
      <c r="G14899" s="2"/>
      <c r="H14899" s="6"/>
      <c r="I14899" s="9"/>
      <c r="J14899" s="9"/>
      <c r="K14899" s="9"/>
    </row>
    <row r="14900" spans="1:11" x14ac:dyDescent="0.25">
      <c r="A14900" s="2"/>
      <c r="B14900" s="2"/>
      <c r="C14900" s="2"/>
      <c r="E14900" s="2"/>
      <c r="G14900" s="2"/>
      <c r="H14900" s="6"/>
      <c r="I14900" s="9"/>
      <c r="J14900" s="9"/>
      <c r="K14900" s="9"/>
    </row>
    <row r="14901" spans="1:11" x14ac:dyDescent="0.25">
      <c r="A14901" s="2"/>
      <c r="B14901" s="2"/>
      <c r="C14901" s="2"/>
      <c r="E14901" s="2"/>
      <c r="G14901" s="2"/>
      <c r="H14901" s="6"/>
      <c r="I14901" s="9"/>
      <c r="J14901" s="9"/>
      <c r="K14901" s="9"/>
    </row>
    <row r="14902" spans="1:11" x14ac:dyDescent="0.25">
      <c r="A14902" s="2"/>
      <c r="B14902" s="2"/>
      <c r="C14902" s="2"/>
      <c r="E14902" s="2"/>
      <c r="G14902" s="2"/>
      <c r="H14902" s="6"/>
      <c r="I14902" s="9"/>
      <c r="J14902" s="9"/>
      <c r="K14902" s="9"/>
    </row>
    <row r="14903" spans="1:11" x14ac:dyDescent="0.25">
      <c r="A14903" s="2"/>
      <c r="B14903" s="2"/>
      <c r="C14903" s="2"/>
      <c r="E14903" s="2"/>
      <c r="G14903" s="2"/>
      <c r="H14903" s="6"/>
      <c r="I14903" s="9"/>
      <c r="J14903" s="9"/>
      <c r="K14903" s="9"/>
    </row>
    <row r="14904" spans="1:11" x14ac:dyDescent="0.25">
      <c r="A14904" s="2"/>
      <c r="B14904" s="2"/>
      <c r="C14904" s="2"/>
      <c r="E14904" s="2"/>
      <c r="G14904" s="2"/>
      <c r="H14904" s="6"/>
      <c r="I14904" s="9"/>
      <c r="J14904" s="9"/>
      <c r="K14904" s="9"/>
    </row>
    <row r="14905" spans="1:11" x14ac:dyDescent="0.25">
      <c r="A14905" s="2"/>
      <c r="B14905" s="2"/>
      <c r="C14905" s="2"/>
      <c r="E14905" s="2"/>
      <c r="G14905" s="2"/>
      <c r="H14905" s="6"/>
      <c r="I14905" s="9"/>
      <c r="J14905" s="9"/>
      <c r="K14905" s="9"/>
    </row>
    <row r="14906" spans="1:11" x14ac:dyDescent="0.25">
      <c r="A14906" s="2"/>
      <c r="B14906" s="2"/>
      <c r="C14906" s="2"/>
      <c r="E14906" s="2"/>
      <c r="G14906" s="2"/>
      <c r="H14906" s="6"/>
      <c r="I14906" s="9"/>
      <c r="J14906" s="9"/>
      <c r="K14906" s="9"/>
    </row>
    <row r="14907" spans="1:11" x14ac:dyDescent="0.25">
      <c r="A14907" s="2"/>
      <c r="B14907" s="2"/>
      <c r="C14907" s="2"/>
      <c r="E14907" s="2"/>
      <c r="G14907" s="2"/>
      <c r="H14907" s="6"/>
      <c r="I14907" s="9"/>
      <c r="J14907" s="9"/>
      <c r="K14907" s="9"/>
    </row>
    <row r="14908" spans="1:11" x14ac:dyDescent="0.25">
      <c r="A14908" s="2"/>
      <c r="B14908" s="2"/>
      <c r="C14908" s="2"/>
      <c r="E14908" s="2"/>
      <c r="G14908" s="2"/>
      <c r="H14908" s="6"/>
      <c r="I14908" s="9"/>
      <c r="J14908" s="9"/>
      <c r="K14908" s="9"/>
    </row>
    <row r="14909" spans="1:11" x14ac:dyDescent="0.25">
      <c r="A14909" s="2"/>
      <c r="B14909" s="2"/>
      <c r="C14909" s="2"/>
      <c r="E14909" s="2"/>
      <c r="G14909" s="2"/>
      <c r="H14909" s="6"/>
      <c r="I14909" s="9"/>
      <c r="J14909" s="9"/>
      <c r="K14909" s="9"/>
    </row>
    <row r="14910" spans="1:11" x14ac:dyDescent="0.25">
      <c r="A14910" s="2"/>
      <c r="B14910" s="2"/>
      <c r="C14910" s="2"/>
      <c r="E14910" s="2"/>
      <c r="G14910" s="2"/>
      <c r="H14910" s="6"/>
      <c r="I14910" s="9"/>
      <c r="J14910" s="9"/>
      <c r="K14910" s="9"/>
    </row>
    <row r="14911" spans="1:11" x14ac:dyDescent="0.25">
      <c r="A14911" s="2"/>
      <c r="B14911" s="2"/>
      <c r="C14911" s="2"/>
      <c r="E14911" s="2"/>
      <c r="G14911" s="2"/>
      <c r="H14911" s="6"/>
      <c r="I14911" s="9"/>
      <c r="J14911" s="9"/>
      <c r="K14911" s="9"/>
    </row>
    <row r="14912" spans="1:11" x14ac:dyDescent="0.25">
      <c r="A14912" s="2"/>
      <c r="B14912" s="2"/>
      <c r="C14912" s="2"/>
      <c r="E14912" s="2"/>
      <c r="G14912" s="2"/>
      <c r="H14912" s="6"/>
      <c r="I14912" s="9"/>
      <c r="J14912" s="9"/>
      <c r="K14912" s="9"/>
    </row>
    <row r="14913" spans="1:11" x14ac:dyDescent="0.25">
      <c r="A14913" s="2"/>
      <c r="B14913" s="2"/>
      <c r="C14913" s="2"/>
      <c r="E14913" s="2"/>
      <c r="G14913" s="2"/>
      <c r="H14913" s="6"/>
      <c r="I14913" s="9"/>
      <c r="J14913" s="9"/>
      <c r="K14913" s="9"/>
    </row>
    <row r="14914" spans="1:11" x14ac:dyDescent="0.25">
      <c r="A14914" s="2"/>
      <c r="B14914" s="2"/>
      <c r="C14914" s="2"/>
      <c r="E14914" s="2"/>
      <c r="G14914" s="2"/>
      <c r="H14914" s="6"/>
      <c r="I14914" s="9"/>
      <c r="J14914" s="9"/>
      <c r="K14914" s="9"/>
    </row>
    <row r="14915" spans="1:11" x14ac:dyDescent="0.25">
      <c r="A14915" s="2"/>
      <c r="B14915" s="2"/>
      <c r="C14915" s="2"/>
      <c r="E14915" s="2"/>
      <c r="G14915" s="2"/>
      <c r="H14915" s="6"/>
      <c r="I14915" s="9"/>
      <c r="J14915" s="9"/>
      <c r="K14915" s="9"/>
    </row>
    <row r="14916" spans="1:11" x14ac:dyDescent="0.25">
      <c r="A14916" s="2"/>
      <c r="B14916" s="2"/>
      <c r="C14916" s="2"/>
      <c r="E14916" s="2"/>
      <c r="G14916" s="2"/>
      <c r="H14916" s="6"/>
      <c r="I14916" s="9"/>
      <c r="J14916" s="9"/>
      <c r="K14916" s="9"/>
    </row>
    <row r="14917" spans="1:11" x14ac:dyDescent="0.25">
      <c r="A14917" s="2"/>
      <c r="B14917" s="2"/>
      <c r="C14917" s="2"/>
      <c r="E14917" s="2"/>
      <c r="G14917" s="2"/>
      <c r="H14917" s="6"/>
      <c r="I14917" s="9"/>
      <c r="J14917" s="9"/>
      <c r="K14917" s="9"/>
    </row>
    <row r="14918" spans="1:11" x14ac:dyDescent="0.25">
      <c r="A14918" s="2"/>
      <c r="B14918" s="2"/>
      <c r="C14918" s="2"/>
      <c r="E14918" s="2"/>
      <c r="G14918" s="2"/>
      <c r="H14918" s="6"/>
      <c r="I14918" s="9"/>
      <c r="J14918" s="9"/>
      <c r="K14918" s="9"/>
    </row>
    <row r="14919" spans="1:11" x14ac:dyDescent="0.25">
      <c r="A14919" s="2"/>
      <c r="B14919" s="2"/>
      <c r="C14919" s="2"/>
      <c r="E14919" s="2"/>
      <c r="G14919" s="2"/>
      <c r="H14919" s="6"/>
      <c r="I14919" s="9"/>
      <c r="J14919" s="9"/>
      <c r="K14919" s="9"/>
    </row>
    <row r="14920" spans="1:11" x14ac:dyDescent="0.25">
      <c r="A14920" s="2"/>
      <c r="B14920" s="2"/>
      <c r="C14920" s="2"/>
      <c r="E14920" s="2"/>
      <c r="G14920" s="2"/>
      <c r="H14920" s="6"/>
      <c r="I14920" s="9"/>
      <c r="J14920" s="9"/>
      <c r="K14920" s="9"/>
    </row>
    <row r="14921" spans="1:11" x14ac:dyDescent="0.25">
      <c r="A14921" s="2"/>
      <c r="B14921" s="2"/>
      <c r="C14921" s="2"/>
      <c r="E14921" s="2"/>
      <c r="G14921" s="2"/>
      <c r="H14921" s="6"/>
      <c r="I14921" s="9"/>
      <c r="J14921" s="9"/>
      <c r="K14921" s="9"/>
    </row>
    <row r="14922" spans="1:11" x14ac:dyDescent="0.25">
      <c r="A14922" s="2"/>
      <c r="B14922" s="2"/>
      <c r="C14922" s="2"/>
      <c r="E14922" s="2"/>
      <c r="G14922" s="2"/>
      <c r="H14922" s="6"/>
      <c r="I14922" s="9"/>
      <c r="J14922" s="9"/>
      <c r="K14922" s="9"/>
    </row>
    <row r="14923" spans="1:11" x14ac:dyDescent="0.25">
      <c r="A14923" s="2"/>
      <c r="B14923" s="2"/>
      <c r="C14923" s="2"/>
      <c r="E14923" s="2"/>
      <c r="G14923" s="2"/>
      <c r="H14923" s="6"/>
      <c r="I14923" s="9"/>
      <c r="J14923" s="9"/>
      <c r="K14923" s="9"/>
    </row>
    <row r="14924" spans="1:11" x14ac:dyDescent="0.25">
      <c r="A14924" s="2"/>
      <c r="B14924" s="2"/>
      <c r="C14924" s="2"/>
      <c r="E14924" s="2"/>
      <c r="G14924" s="2"/>
      <c r="H14924" s="6"/>
      <c r="I14924" s="9"/>
      <c r="J14924" s="9"/>
      <c r="K14924" s="9"/>
    </row>
    <row r="14925" spans="1:11" x14ac:dyDescent="0.25">
      <c r="A14925" s="2"/>
      <c r="B14925" s="2"/>
      <c r="C14925" s="2"/>
      <c r="E14925" s="2"/>
      <c r="G14925" s="2"/>
      <c r="H14925" s="6"/>
      <c r="I14925" s="9"/>
      <c r="J14925" s="9"/>
      <c r="K14925" s="9"/>
    </row>
    <row r="14926" spans="1:11" x14ac:dyDescent="0.25">
      <c r="A14926" s="2"/>
      <c r="B14926" s="2"/>
      <c r="C14926" s="2"/>
      <c r="E14926" s="2"/>
      <c r="G14926" s="2"/>
      <c r="H14926" s="6"/>
      <c r="I14926" s="9"/>
      <c r="J14926" s="9"/>
      <c r="K14926" s="9"/>
    </row>
    <row r="14927" spans="1:11" x14ac:dyDescent="0.25">
      <c r="A14927" s="2"/>
      <c r="B14927" s="2"/>
      <c r="C14927" s="2"/>
      <c r="E14927" s="2"/>
      <c r="G14927" s="2"/>
      <c r="H14927" s="6"/>
      <c r="I14927" s="9"/>
      <c r="J14927" s="9"/>
      <c r="K14927" s="9"/>
    </row>
    <row r="14928" spans="1:11" x14ac:dyDescent="0.25">
      <c r="A14928" s="2"/>
      <c r="B14928" s="2"/>
      <c r="C14928" s="2"/>
      <c r="E14928" s="2"/>
      <c r="G14928" s="2"/>
      <c r="H14928" s="6"/>
      <c r="I14928" s="9"/>
      <c r="J14928" s="9"/>
      <c r="K14928" s="9"/>
    </row>
    <row r="14929" spans="1:11" x14ac:dyDescent="0.25">
      <c r="A14929" s="2"/>
      <c r="B14929" s="2"/>
      <c r="C14929" s="2"/>
      <c r="E14929" s="2"/>
      <c r="G14929" s="2"/>
      <c r="H14929" s="6"/>
      <c r="I14929" s="9"/>
      <c r="J14929" s="9"/>
      <c r="K14929" s="9"/>
    </row>
    <row r="14930" spans="1:11" x14ac:dyDescent="0.25">
      <c r="A14930" s="2"/>
      <c r="B14930" s="2"/>
      <c r="C14930" s="2"/>
      <c r="E14930" s="2"/>
      <c r="G14930" s="2"/>
      <c r="H14930" s="6"/>
      <c r="I14930" s="9"/>
      <c r="J14930" s="9"/>
      <c r="K14930" s="9"/>
    </row>
    <row r="14931" spans="1:11" x14ac:dyDescent="0.25">
      <c r="A14931" s="2"/>
      <c r="B14931" s="2"/>
      <c r="C14931" s="2"/>
      <c r="E14931" s="2"/>
      <c r="G14931" s="2"/>
      <c r="H14931" s="6"/>
      <c r="I14931" s="9"/>
      <c r="J14931" s="9"/>
      <c r="K14931" s="9"/>
    </row>
    <row r="14932" spans="1:11" x14ac:dyDescent="0.25">
      <c r="A14932" s="2"/>
      <c r="B14932" s="2"/>
      <c r="C14932" s="2"/>
      <c r="E14932" s="2"/>
      <c r="G14932" s="2"/>
      <c r="H14932" s="6"/>
      <c r="I14932" s="9"/>
      <c r="J14932" s="9"/>
      <c r="K14932" s="9"/>
    </row>
    <row r="14933" spans="1:11" x14ac:dyDescent="0.25">
      <c r="A14933" s="2"/>
      <c r="B14933" s="2"/>
      <c r="C14933" s="2"/>
      <c r="E14933" s="2"/>
      <c r="G14933" s="2"/>
      <c r="H14933" s="6"/>
      <c r="I14933" s="9"/>
      <c r="J14933" s="9"/>
      <c r="K14933" s="9"/>
    </row>
    <row r="14934" spans="1:11" x14ac:dyDescent="0.25">
      <c r="A14934" s="2"/>
      <c r="B14934" s="2"/>
      <c r="C14934" s="2"/>
      <c r="E14934" s="2"/>
      <c r="G14934" s="2"/>
      <c r="H14934" s="6"/>
      <c r="I14934" s="9"/>
      <c r="J14934" s="9"/>
      <c r="K14934" s="9"/>
    </row>
    <row r="14935" spans="1:11" x14ac:dyDescent="0.25">
      <c r="A14935" s="2"/>
      <c r="B14935" s="2"/>
      <c r="C14935" s="2"/>
      <c r="E14935" s="2"/>
      <c r="G14935" s="2"/>
      <c r="H14935" s="6"/>
      <c r="I14935" s="9"/>
      <c r="J14935" s="9"/>
      <c r="K14935" s="9"/>
    </row>
    <row r="14936" spans="1:11" x14ac:dyDescent="0.25">
      <c r="A14936" s="2"/>
      <c r="B14936" s="2"/>
      <c r="C14936" s="2"/>
      <c r="E14936" s="2"/>
      <c r="G14936" s="2"/>
      <c r="H14936" s="6"/>
      <c r="I14936" s="9"/>
      <c r="J14936" s="9"/>
      <c r="K14936" s="9"/>
    </row>
    <row r="14937" spans="1:11" x14ac:dyDescent="0.25">
      <c r="A14937" s="2"/>
      <c r="B14937" s="2"/>
      <c r="C14937" s="2"/>
      <c r="E14937" s="2"/>
      <c r="G14937" s="2"/>
      <c r="H14937" s="6"/>
      <c r="I14937" s="9"/>
      <c r="J14937" s="9"/>
      <c r="K14937" s="9"/>
    </row>
    <row r="14938" spans="1:11" x14ac:dyDescent="0.25">
      <c r="A14938" s="2"/>
      <c r="B14938" s="2"/>
      <c r="C14938" s="2"/>
      <c r="E14938" s="2"/>
      <c r="G14938" s="2"/>
      <c r="H14938" s="6"/>
      <c r="I14938" s="9"/>
      <c r="J14938" s="9"/>
      <c r="K14938" s="9"/>
    </row>
    <row r="14939" spans="1:11" x14ac:dyDescent="0.25">
      <c r="A14939" s="2"/>
      <c r="B14939" s="2"/>
      <c r="C14939" s="2"/>
      <c r="E14939" s="2"/>
      <c r="G14939" s="2"/>
      <c r="H14939" s="6"/>
      <c r="I14939" s="9"/>
      <c r="J14939" s="9"/>
      <c r="K14939" s="9"/>
    </row>
    <row r="14940" spans="1:11" x14ac:dyDescent="0.25">
      <c r="A14940" s="2"/>
      <c r="B14940" s="2"/>
      <c r="C14940" s="2"/>
      <c r="E14940" s="2"/>
      <c r="G14940" s="2"/>
      <c r="H14940" s="6"/>
      <c r="I14940" s="9"/>
      <c r="J14940" s="9"/>
      <c r="K14940" s="9"/>
    </row>
    <row r="14941" spans="1:11" x14ac:dyDescent="0.25">
      <c r="A14941" s="2"/>
      <c r="B14941" s="2"/>
      <c r="C14941" s="2"/>
      <c r="E14941" s="2"/>
      <c r="G14941" s="2"/>
      <c r="H14941" s="6"/>
      <c r="I14941" s="9"/>
      <c r="J14941" s="9"/>
      <c r="K14941" s="9"/>
    </row>
    <row r="14942" spans="1:11" x14ac:dyDescent="0.25">
      <c r="A14942" s="2"/>
      <c r="B14942" s="2"/>
      <c r="C14942" s="2"/>
      <c r="E14942" s="2"/>
      <c r="G14942" s="2"/>
      <c r="H14942" s="6"/>
      <c r="I14942" s="9"/>
      <c r="J14942" s="9"/>
      <c r="K14942" s="9"/>
    </row>
    <row r="14943" spans="1:11" x14ac:dyDescent="0.25">
      <c r="A14943" s="2"/>
      <c r="B14943" s="2"/>
      <c r="C14943" s="2"/>
      <c r="E14943" s="2"/>
      <c r="G14943" s="2"/>
      <c r="H14943" s="6"/>
      <c r="I14943" s="9"/>
      <c r="J14943" s="9"/>
      <c r="K14943" s="9"/>
    </row>
    <row r="14944" spans="1:11" x14ac:dyDescent="0.25">
      <c r="A14944" s="2"/>
      <c r="B14944" s="2"/>
      <c r="C14944" s="2"/>
      <c r="E14944" s="2"/>
      <c r="G14944" s="2"/>
      <c r="H14944" s="6"/>
      <c r="I14944" s="9"/>
      <c r="J14944" s="9"/>
      <c r="K14944" s="9"/>
    </row>
    <row r="14945" spans="1:11" x14ac:dyDescent="0.25">
      <c r="A14945" s="2"/>
      <c r="B14945" s="2"/>
      <c r="C14945" s="2"/>
      <c r="E14945" s="2"/>
      <c r="G14945" s="2"/>
      <c r="H14945" s="6"/>
      <c r="I14945" s="9"/>
      <c r="J14945" s="9"/>
      <c r="K14945" s="9"/>
    </row>
    <row r="14946" spans="1:11" x14ac:dyDescent="0.25">
      <c r="A14946" s="2"/>
      <c r="B14946" s="2"/>
      <c r="C14946" s="2"/>
      <c r="E14946" s="2"/>
      <c r="G14946" s="2"/>
      <c r="H14946" s="6"/>
      <c r="I14946" s="9"/>
      <c r="J14946" s="9"/>
      <c r="K14946" s="9"/>
    </row>
    <row r="14947" spans="1:11" x14ac:dyDescent="0.25">
      <c r="A14947" s="2"/>
      <c r="B14947" s="2"/>
      <c r="C14947" s="2"/>
      <c r="E14947" s="2"/>
      <c r="G14947" s="2"/>
      <c r="H14947" s="6"/>
      <c r="I14947" s="9"/>
      <c r="J14947" s="9"/>
      <c r="K14947" s="9"/>
    </row>
    <row r="14948" spans="1:11" x14ac:dyDescent="0.25">
      <c r="A14948" s="2"/>
      <c r="B14948" s="2"/>
      <c r="C14948" s="2"/>
      <c r="E14948" s="2"/>
      <c r="G14948" s="2"/>
      <c r="H14948" s="6"/>
      <c r="I14948" s="9"/>
      <c r="J14948" s="9"/>
      <c r="K14948" s="9"/>
    </row>
    <row r="14949" spans="1:11" x14ac:dyDescent="0.25">
      <c r="A14949" s="2"/>
      <c r="B14949" s="2"/>
      <c r="C14949" s="2"/>
      <c r="E14949" s="2"/>
      <c r="G14949" s="2"/>
      <c r="H14949" s="6"/>
      <c r="I14949" s="9"/>
      <c r="J14949" s="9"/>
      <c r="K14949" s="9"/>
    </row>
    <row r="14950" spans="1:11" x14ac:dyDescent="0.25">
      <c r="A14950" s="2"/>
      <c r="B14950" s="2"/>
      <c r="C14950" s="2"/>
      <c r="E14950" s="2"/>
      <c r="G14950" s="2"/>
      <c r="H14950" s="6"/>
      <c r="I14950" s="9"/>
      <c r="J14950" s="9"/>
      <c r="K14950" s="9"/>
    </row>
    <row r="14951" spans="1:11" x14ac:dyDescent="0.25">
      <c r="A14951" s="2"/>
      <c r="B14951" s="2"/>
      <c r="C14951" s="2"/>
      <c r="E14951" s="2"/>
      <c r="G14951" s="2"/>
      <c r="H14951" s="6"/>
      <c r="I14951" s="9"/>
      <c r="J14951" s="9"/>
      <c r="K14951" s="9"/>
    </row>
    <row r="14952" spans="1:11" x14ac:dyDescent="0.25">
      <c r="A14952" s="2"/>
      <c r="B14952" s="2"/>
      <c r="C14952" s="2"/>
      <c r="E14952" s="2"/>
      <c r="G14952" s="2"/>
      <c r="H14952" s="6"/>
      <c r="I14952" s="9"/>
      <c r="J14952" s="9"/>
      <c r="K14952" s="9"/>
    </row>
    <row r="14953" spans="1:11" x14ac:dyDescent="0.25">
      <c r="A14953" s="2"/>
      <c r="B14953" s="2"/>
      <c r="C14953" s="2"/>
      <c r="E14953" s="2"/>
      <c r="G14953" s="2"/>
      <c r="H14953" s="6"/>
      <c r="I14953" s="9"/>
      <c r="J14953" s="9"/>
      <c r="K14953" s="9"/>
    </row>
    <row r="14954" spans="1:11" x14ac:dyDescent="0.25">
      <c r="A14954" s="2"/>
      <c r="B14954" s="2"/>
      <c r="C14954" s="2"/>
      <c r="E14954" s="2"/>
      <c r="G14954" s="2"/>
      <c r="H14954" s="6"/>
      <c r="I14954" s="9"/>
      <c r="J14954" s="9"/>
      <c r="K14954" s="9"/>
    </row>
    <row r="14955" spans="1:11" x14ac:dyDescent="0.25">
      <c r="A14955" s="2"/>
      <c r="B14955" s="2"/>
      <c r="C14955" s="2"/>
      <c r="E14955" s="2"/>
      <c r="G14955" s="2"/>
      <c r="H14955" s="6"/>
      <c r="I14955" s="9"/>
      <c r="J14955" s="9"/>
      <c r="K14955" s="9"/>
    </row>
    <row r="14956" spans="1:11" x14ac:dyDescent="0.25">
      <c r="A14956" s="2"/>
      <c r="B14956" s="2"/>
      <c r="C14956" s="2"/>
      <c r="E14956" s="2"/>
      <c r="G14956" s="2"/>
      <c r="H14956" s="6"/>
      <c r="I14956" s="9"/>
      <c r="J14956" s="9"/>
      <c r="K14956" s="9"/>
    </row>
    <row r="14957" spans="1:11" x14ac:dyDescent="0.25">
      <c r="A14957" s="2"/>
      <c r="B14957" s="2"/>
      <c r="C14957" s="2"/>
      <c r="E14957" s="2"/>
      <c r="G14957" s="2"/>
      <c r="H14957" s="6"/>
      <c r="I14957" s="9"/>
      <c r="J14957" s="9"/>
      <c r="K14957" s="9"/>
    </row>
    <row r="14958" spans="1:11" x14ac:dyDescent="0.25">
      <c r="A14958" s="2"/>
      <c r="B14958" s="2"/>
      <c r="C14958" s="2"/>
      <c r="E14958" s="2"/>
      <c r="G14958" s="2"/>
      <c r="H14958" s="6"/>
      <c r="I14958" s="9"/>
      <c r="J14958" s="9"/>
      <c r="K14958" s="9"/>
    </row>
    <row r="14959" spans="1:11" x14ac:dyDescent="0.25">
      <c r="A14959" s="2"/>
      <c r="B14959" s="2"/>
      <c r="C14959" s="2"/>
      <c r="E14959" s="2"/>
      <c r="G14959" s="2"/>
      <c r="H14959" s="6"/>
      <c r="I14959" s="9"/>
      <c r="J14959" s="9"/>
      <c r="K14959" s="9"/>
    </row>
    <row r="14960" spans="1:11" x14ac:dyDescent="0.25">
      <c r="A14960" s="2"/>
      <c r="B14960" s="2"/>
      <c r="C14960" s="2"/>
      <c r="E14960" s="2"/>
      <c r="G14960" s="2"/>
      <c r="H14960" s="6"/>
      <c r="I14960" s="9"/>
      <c r="J14960" s="9"/>
      <c r="K14960" s="9"/>
    </row>
    <row r="14961" spans="1:11" x14ac:dyDescent="0.25">
      <c r="A14961" s="2"/>
      <c r="B14961" s="2"/>
      <c r="C14961" s="2"/>
      <c r="E14961" s="2"/>
      <c r="G14961" s="2"/>
      <c r="H14961" s="6"/>
      <c r="I14961" s="9"/>
      <c r="J14961" s="9"/>
      <c r="K14961" s="9"/>
    </row>
    <row r="14962" spans="1:11" x14ac:dyDescent="0.25">
      <c r="A14962" s="2"/>
      <c r="B14962" s="2"/>
      <c r="C14962" s="2"/>
      <c r="E14962" s="2"/>
      <c r="G14962" s="2"/>
      <c r="H14962" s="6"/>
      <c r="I14962" s="9"/>
      <c r="J14962" s="9"/>
      <c r="K14962" s="9"/>
    </row>
    <row r="14963" spans="1:11" x14ac:dyDescent="0.25">
      <c r="A14963" s="2"/>
      <c r="B14963" s="2"/>
      <c r="C14963" s="2"/>
      <c r="E14963" s="2"/>
      <c r="G14963" s="2"/>
      <c r="H14963" s="6"/>
      <c r="I14963" s="9"/>
      <c r="J14963" s="9"/>
      <c r="K14963" s="9"/>
    </row>
    <row r="14964" spans="1:11" x14ac:dyDescent="0.25">
      <c r="A14964" s="2"/>
      <c r="B14964" s="2"/>
      <c r="C14964" s="2"/>
      <c r="E14964" s="2"/>
      <c r="G14964" s="2"/>
      <c r="H14964" s="6"/>
      <c r="I14964" s="9"/>
      <c r="J14964" s="9"/>
      <c r="K14964" s="9"/>
    </row>
    <row r="14965" spans="1:11" x14ac:dyDescent="0.25">
      <c r="A14965" s="2"/>
      <c r="B14965" s="2"/>
      <c r="C14965" s="2"/>
      <c r="E14965" s="2"/>
      <c r="G14965" s="2"/>
      <c r="H14965" s="6"/>
      <c r="I14965" s="9"/>
      <c r="J14965" s="9"/>
      <c r="K14965" s="9"/>
    </row>
    <row r="14966" spans="1:11" x14ac:dyDescent="0.25">
      <c r="A14966" s="2"/>
      <c r="B14966" s="2"/>
      <c r="C14966" s="2"/>
      <c r="E14966" s="2"/>
      <c r="G14966" s="2"/>
      <c r="H14966" s="6"/>
      <c r="I14966" s="9"/>
      <c r="J14966" s="9"/>
      <c r="K14966" s="9"/>
    </row>
    <row r="14967" spans="1:11" x14ac:dyDescent="0.25">
      <c r="A14967" s="2"/>
      <c r="B14967" s="2"/>
      <c r="C14967" s="2"/>
      <c r="E14967" s="2"/>
      <c r="G14967" s="2"/>
      <c r="H14967" s="6"/>
      <c r="I14967" s="9"/>
      <c r="J14967" s="9"/>
      <c r="K14967" s="9"/>
    </row>
    <row r="14968" spans="1:11" x14ac:dyDescent="0.25">
      <c r="A14968" s="2"/>
      <c r="B14968" s="2"/>
      <c r="C14968" s="2"/>
      <c r="E14968" s="2"/>
      <c r="G14968" s="2"/>
      <c r="H14968" s="6"/>
      <c r="I14968" s="9"/>
      <c r="J14968" s="9"/>
      <c r="K14968" s="9"/>
    </row>
    <row r="14969" spans="1:11" x14ac:dyDescent="0.25">
      <c r="A14969" s="2"/>
      <c r="B14969" s="2"/>
      <c r="C14969" s="2"/>
      <c r="E14969" s="2"/>
      <c r="G14969" s="2"/>
      <c r="H14969" s="6"/>
      <c r="I14969" s="9"/>
      <c r="J14969" s="9"/>
      <c r="K14969" s="9"/>
    </row>
    <row r="14970" spans="1:11" x14ac:dyDescent="0.25">
      <c r="A14970" s="2"/>
      <c r="B14970" s="2"/>
      <c r="C14970" s="2"/>
      <c r="E14970" s="2"/>
      <c r="G14970" s="2"/>
      <c r="H14970" s="6"/>
      <c r="I14970" s="9"/>
      <c r="J14970" s="9"/>
      <c r="K14970" s="9"/>
    </row>
    <row r="14971" spans="1:11" x14ac:dyDescent="0.25">
      <c r="A14971" s="2"/>
      <c r="B14971" s="2"/>
      <c r="C14971" s="2"/>
      <c r="E14971" s="2"/>
      <c r="G14971" s="2"/>
      <c r="H14971" s="6"/>
      <c r="I14971" s="9"/>
      <c r="J14971" s="9"/>
      <c r="K14971" s="9"/>
    </row>
    <row r="14972" spans="1:11" x14ac:dyDescent="0.25">
      <c r="A14972" s="2"/>
      <c r="B14972" s="2"/>
      <c r="C14972" s="2"/>
      <c r="E14972" s="2"/>
      <c r="G14972" s="2"/>
      <c r="H14972" s="6"/>
      <c r="I14972" s="9"/>
      <c r="J14972" s="9"/>
      <c r="K14972" s="9"/>
    </row>
    <row r="14973" spans="1:11" x14ac:dyDescent="0.25">
      <c r="A14973" s="2"/>
      <c r="B14973" s="2"/>
      <c r="C14973" s="2"/>
      <c r="E14973" s="2"/>
      <c r="G14973" s="2"/>
      <c r="H14973" s="6"/>
      <c r="I14973" s="9"/>
      <c r="J14973" s="9"/>
      <c r="K14973" s="9"/>
    </row>
    <row r="14974" spans="1:11" x14ac:dyDescent="0.25">
      <c r="A14974" s="2"/>
      <c r="B14974" s="2"/>
      <c r="C14974" s="2"/>
      <c r="E14974" s="2"/>
      <c r="G14974" s="2"/>
      <c r="H14974" s="6"/>
      <c r="I14974" s="9"/>
      <c r="J14974" s="9"/>
      <c r="K14974" s="9"/>
    </row>
    <row r="14975" spans="1:11" x14ac:dyDescent="0.25">
      <c r="A14975" s="2"/>
      <c r="B14975" s="2"/>
      <c r="C14975" s="2"/>
      <c r="E14975" s="2"/>
      <c r="G14975" s="2"/>
      <c r="H14975" s="6"/>
      <c r="I14975" s="9"/>
      <c r="J14975" s="9"/>
      <c r="K14975" s="9"/>
    </row>
    <row r="14976" spans="1:11" x14ac:dyDescent="0.25">
      <c r="A14976" s="2"/>
      <c r="B14976" s="2"/>
      <c r="C14976" s="2"/>
      <c r="E14976" s="2"/>
      <c r="G14976" s="2"/>
      <c r="H14976" s="6"/>
      <c r="I14976" s="9"/>
      <c r="J14976" s="9"/>
      <c r="K14976" s="9"/>
    </row>
    <row r="14977" spans="1:11" x14ac:dyDescent="0.25">
      <c r="A14977" s="2"/>
      <c r="B14977" s="2"/>
      <c r="C14977" s="2"/>
      <c r="E14977" s="2"/>
      <c r="G14977" s="2"/>
      <c r="H14977" s="6"/>
      <c r="I14977" s="9"/>
      <c r="J14977" s="9"/>
      <c r="K14977" s="9"/>
    </row>
    <row r="14978" spans="1:11" x14ac:dyDescent="0.25">
      <c r="A14978" s="2"/>
      <c r="B14978" s="2"/>
      <c r="C14978" s="2"/>
      <c r="E14978" s="2"/>
      <c r="G14978" s="2"/>
      <c r="H14978" s="6"/>
      <c r="I14978" s="9"/>
      <c r="J14978" s="9"/>
      <c r="K14978" s="9"/>
    </row>
    <row r="14979" spans="1:11" x14ac:dyDescent="0.25">
      <c r="A14979" s="2"/>
      <c r="B14979" s="2"/>
      <c r="C14979" s="2"/>
      <c r="E14979" s="2"/>
      <c r="G14979" s="2"/>
      <c r="H14979" s="6"/>
      <c r="I14979" s="9"/>
      <c r="J14979" s="9"/>
      <c r="K14979" s="9"/>
    </row>
    <row r="14980" spans="1:11" x14ac:dyDescent="0.25">
      <c r="A14980" s="2"/>
      <c r="B14980" s="2"/>
      <c r="C14980" s="2"/>
      <c r="E14980" s="2"/>
      <c r="G14980" s="2"/>
      <c r="H14980" s="6"/>
      <c r="I14980" s="9"/>
      <c r="J14980" s="9"/>
      <c r="K14980" s="9"/>
    </row>
    <row r="14981" spans="1:11" x14ac:dyDescent="0.25">
      <c r="A14981" s="2"/>
      <c r="B14981" s="2"/>
      <c r="C14981" s="2"/>
      <c r="E14981" s="2"/>
      <c r="G14981" s="2"/>
      <c r="H14981" s="6"/>
      <c r="I14981" s="9"/>
      <c r="J14981" s="9"/>
      <c r="K14981" s="9"/>
    </row>
    <row r="14982" spans="1:11" x14ac:dyDescent="0.25">
      <c r="A14982" s="2"/>
      <c r="B14982" s="2"/>
      <c r="C14982" s="2"/>
      <c r="E14982" s="2"/>
      <c r="G14982" s="2"/>
      <c r="H14982" s="6"/>
      <c r="I14982" s="9"/>
      <c r="J14982" s="9"/>
      <c r="K14982" s="9"/>
    </row>
    <row r="14983" spans="1:11" x14ac:dyDescent="0.25">
      <c r="A14983" s="2"/>
      <c r="B14983" s="2"/>
      <c r="C14983" s="2"/>
      <c r="E14983" s="2"/>
      <c r="G14983" s="2"/>
      <c r="H14983" s="6"/>
      <c r="I14983" s="9"/>
      <c r="J14983" s="9"/>
      <c r="K14983" s="9"/>
    </row>
    <row r="14984" spans="1:11" x14ac:dyDescent="0.25">
      <c r="A14984" s="2"/>
      <c r="B14984" s="2"/>
      <c r="C14984" s="2"/>
      <c r="E14984" s="2"/>
      <c r="G14984" s="2"/>
      <c r="H14984" s="6"/>
      <c r="I14984" s="9"/>
      <c r="J14984" s="9"/>
      <c r="K14984" s="9"/>
    </row>
    <row r="14985" spans="1:11" x14ac:dyDescent="0.25">
      <c r="A14985" s="2"/>
      <c r="B14985" s="2"/>
      <c r="C14985" s="2"/>
      <c r="E14985" s="2"/>
      <c r="G14985" s="2"/>
      <c r="H14985" s="6"/>
      <c r="I14985" s="9"/>
      <c r="J14985" s="9"/>
      <c r="K14985" s="9"/>
    </row>
    <row r="14986" spans="1:11" x14ac:dyDescent="0.25">
      <c r="A14986" s="2"/>
      <c r="B14986" s="2"/>
      <c r="C14986" s="2"/>
      <c r="E14986" s="2"/>
      <c r="G14986" s="2"/>
      <c r="H14986" s="6"/>
      <c r="I14986" s="9"/>
      <c r="J14986" s="9"/>
      <c r="K14986" s="9"/>
    </row>
    <row r="14987" spans="1:11" x14ac:dyDescent="0.25">
      <c r="A14987" s="2"/>
      <c r="B14987" s="2"/>
      <c r="C14987" s="2"/>
      <c r="E14987" s="2"/>
      <c r="G14987" s="2"/>
      <c r="H14987" s="6"/>
      <c r="I14987" s="9"/>
      <c r="J14987" s="9"/>
      <c r="K14987" s="9"/>
    </row>
    <row r="14988" spans="1:11" x14ac:dyDescent="0.25">
      <c r="A14988" s="2"/>
      <c r="B14988" s="2"/>
      <c r="C14988" s="2"/>
      <c r="E14988" s="2"/>
      <c r="G14988" s="2"/>
      <c r="H14988" s="6"/>
      <c r="I14988" s="9"/>
      <c r="J14988" s="9"/>
      <c r="K14988" s="9"/>
    </row>
    <row r="14989" spans="1:11" x14ac:dyDescent="0.25">
      <c r="A14989" s="2"/>
      <c r="B14989" s="2"/>
      <c r="C14989" s="2"/>
      <c r="E14989" s="2"/>
      <c r="G14989" s="2"/>
      <c r="H14989" s="6"/>
      <c r="I14989" s="9"/>
      <c r="J14989" s="9"/>
      <c r="K14989" s="9"/>
    </row>
    <row r="14990" spans="1:11" x14ac:dyDescent="0.25">
      <c r="A14990" s="2"/>
      <c r="B14990" s="2"/>
      <c r="C14990" s="2"/>
      <c r="E14990" s="2"/>
      <c r="G14990" s="2"/>
      <c r="H14990" s="6"/>
      <c r="I14990" s="9"/>
      <c r="J14990" s="9"/>
      <c r="K14990" s="9"/>
    </row>
    <row r="14991" spans="1:11" x14ac:dyDescent="0.25">
      <c r="A14991" s="2"/>
      <c r="B14991" s="2"/>
      <c r="C14991" s="2"/>
      <c r="E14991" s="2"/>
      <c r="G14991" s="2"/>
      <c r="H14991" s="6"/>
      <c r="I14991" s="9"/>
      <c r="J14991" s="9"/>
      <c r="K14991" s="9"/>
    </row>
    <row r="14992" spans="1:11" x14ac:dyDescent="0.25">
      <c r="A14992" s="2"/>
      <c r="B14992" s="2"/>
      <c r="C14992" s="2"/>
      <c r="E14992" s="2"/>
      <c r="G14992" s="2"/>
      <c r="H14992" s="6"/>
      <c r="I14992" s="9"/>
      <c r="J14992" s="9"/>
      <c r="K14992" s="9"/>
    </row>
    <row r="14993" spans="1:11" x14ac:dyDescent="0.25">
      <c r="A14993" s="2"/>
      <c r="B14993" s="2"/>
      <c r="C14993" s="2"/>
      <c r="E14993" s="2"/>
      <c r="G14993" s="2"/>
      <c r="H14993" s="6"/>
      <c r="I14993" s="9"/>
      <c r="J14993" s="9"/>
      <c r="K14993" s="9"/>
    </row>
    <row r="14994" spans="1:11" x14ac:dyDescent="0.25">
      <c r="A14994" s="2"/>
      <c r="B14994" s="2"/>
      <c r="C14994" s="2"/>
      <c r="E14994" s="2"/>
      <c r="G14994" s="2"/>
      <c r="H14994" s="6"/>
      <c r="I14994" s="9"/>
      <c r="J14994" s="9"/>
      <c r="K14994" s="9"/>
    </row>
    <row r="14995" spans="1:11" x14ac:dyDescent="0.25">
      <c r="A14995" s="2"/>
      <c r="B14995" s="2"/>
      <c r="C14995" s="2"/>
      <c r="E14995" s="2"/>
      <c r="G14995" s="2"/>
      <c r="H14995" s="6"/>
      <c r="I14995" s="9"/>
      <c r="J14995" s="9"/>
      <c r="K14995" s="9"/>
    </row>
    <row r="14996" spans="1:11" x14ac:dyDescent="0.25">
      <c r="A14996" s="2"/>
      <c r="B14996" s="2"/>
      <c r="C14996" s="2"/>
      <c r="E14996" s="2"/>
      <c r="G14996" s="2"/>
      <c r="H14996" s="6"/>
      <c r="I14996" s="9"/>
      <c r="J14996" s="9"/>
      <c r="K14996" s="9"/>
    </row>
    <row r="14997" spans="1:11" x14ac:dyDescent="0.25">
      <c r="A14997" s="2"/>
      <c r="B14997" s="2"/>
      <c r="C14997" s="2"/>
      <c r="E14997" s="2"/>
      <c r="G14997" s="2"/>
      <c r="H14997" s="6"/>
      <c r="I14997" s="9"/>
      <c r="J14997" s="9"/>
      <c r="K14997" s="9"/>
    </row>
    <row r="14998" spans="1:11" x14ac:dyDescent="0.25">
      <c r="A14998" s="2"/>
      <c r="B14998" s="2"/>
      <c r="C14998" s="2"/>
      <c r="E14998" s="2"/>
      <c r="G14998" s="2"/>
      <c r="H14998" s="6"/>
      <c r="I14998" s="9"/>
      <c r="J14998" s="9"/>
      <c r="K14998" s="9"/>
    </row>
    <row r="14999" spans="1:11" x14ac:dyDescent="0.25">
      <c r="A14999" s="2"/>
      <c r="B14999" s="2"/>
      <c r="C14999" s="2"/>
      <c r="E14999" s="2"/>
      <c r="G14999" s="2"/>
      <c r="H14999" s="6"/>
      <c r="I14999" s="9"/>
      <c r="J14999" s="9"/>
      <c r="K14999" s="9"/>
    </row>
    <row r="15000" spans="1:11" x14ac:dyDescent="0.25">
      <c r="A15000" s="2"/>
      <c r="B15000" s="2"/>
      <c r="C15000" s="2"/>
      <c r="E15000" s="2"/>
      <c r="G15000" s="2"/>
      <c r="H15000" s="6"/>
      <c r="I15000" s="9"/>
      <c r="J15000" s="9"/>
      <c r="K15000" s="9"/>
    </row>
    <row r="15001" spans="1:11" x14ac:dyDescent="0.25">
      <c r="A15001" s="2"/>
      <c r="B15001" s="2"/>
      <c r="C15001" s="2"/>
      <c r="E15001" s="2"/>
      <c r="G15001" s="2"/>
      <c r="H15001" s="6"/>
      <c r="I15001" s="9"/>
      <c r="J15001" s="9"/>
      <c r="K15001" s="9"/>
    </row>
    <row r="15002" spans="1:11" x14ac:dyDescent="0.25">
      <c r="A15002" s="2"/>
      <c r="B15002" s="2"/>
      <c r="C15002" s="2"/>
      <c r="E15002" s="2"/>
      <c r="G15002" s="2"/>
      <c r="H15002" s="6"/>
      <c r="I15002" s="9"/>
      <c r="J15002" s="9"/>
      <c r="K15002" s="9"/>
    </row>
    <row r="15003" spans="1:11" x14ac:dyDescent="0.25">
      <c r="A15003" s="2"/>
      <c r="B15003" s="2"/>
      <c r="C15003" s="2"/>
      <c r="E15003" s="2"/>
      <c r="G15003" s="2"/>
      <c r="H15003" s="6"/>
      <c r="I15003" s="9"/>
      <c r="J15003" s="9"/>
      <c r="K15003" s="9"/>
    </row>
    <row r="15004" spans="1:11" x14ac:dyDescent="0.25">
      <c r="A15004" s="2"/>
      <c r="B15004" s="2"/>
      <c r="C15004" s="2"/>
      <c r="E15004" s="2"/>
      <c r="G15004" s="2"/>
      <c r="H15004" s="6"/>
      <c r="I15004" s="9"/>
      <c r="J15004" s="9"/>
      <c r="K15004" s="9"/>
    </row>
    <row r="15005" spans="1:11" x14ac:dyDescent="0.25">
      <c r="A15005" s="2"/>
      <c r="B15005" s="2"/>
      <c r="C15005" s="2"/>
      <c r="E15005" s="2"/>
      <c r="G15005" s="2"/>
      <c r="H15005" s="6"/>
      <c r="I15005" s="9"/>
      <c r="J15005" s="9"/>
      <c r="K15005" s="9"/>
    </row>
    <row r="15006" spans="1:11" x14ac:dyDescent="0.25">
      <c r="A15006" s="2"/>
      <c r="B15006" s="2"/>
      <c r="C15006" s="2"/>
      <c r="E15006" s="2"/>
      <c r="G15006" s="2"/>
      <c r="H15006" s="6"/>
      <c r="I15006" s="9"/>
      <c r="J15006" s="9"/>
      <c r="K15006" s="9"/>
    </row>
    <row r="15007" spans="1:11" x14ac:dyDescent="0.25">
      <c r="A15007" s="2"/>
      <c r="B15007" s="2"/>
      <c r="C15007" s="2"/>
      <c r="E15007" s="2"/>
      <c r="G15007" s="2"/>
      <c r="H15007" s="6"/>
      <c r="I15007" s="9"/>
      <c r="J15007" s="9"/>
      <c r="K15007" s="9"/>
    </row>
    <row r="15008" spans="1:11" x14ac:dyDescent="0.25">
      <c r="A15008" s="2"/>
      <c r="B15008" s="2"/>
      <c r="C15008" s="2"/>
      <c r="E15008" s="2"/>
      <c r="G15008" s="2"/>
      <c r="H15008" s="6"/>
      <c r="I15008" s="9"/>
      <c r="J15008" s="9"/>
      <c r="K15008" s="9"/>
    </row>
    <row r="15009" spans="1:11" x14ac:dyDescent="0.25">
      <c r="A15009" s="2"/>
      <c r="B15009" s="2"/>
      <c r="C15009" s="2"/>
      <c r="E15009" s="2"/>
      <c r="G15009" s="2"/>
      <c r="H15009" s="6"/>
      <c r="I15009" s="9"/>
      <c r="J15009" s="9"/>
      <c r="K15009" s="9"/>
    </row>
    <row r="15010" spans="1:11" x14ac:dyDescent="0.25">
      <c r="A15010" s="2"/>
      <c r="B15010" s="2"/>
      <c r="C15010" s="2"/>
      <c r="E15010" s="2"/>
      <c r="G15010" s="2"/>
      <c r="H15010" s="6"/>
      <c r="I15010" s="9"/>
      <c r="J15010" s="9"/>
      <c r="K15010" s="9"/>
    </row>
    <row r="15011" spans="1:11" x14ac:dyDescent="0.25">
      <c r="A15011" s="2"/>
      <c r="B15011" s="2"/>
      <c r="C15011" s="2"/>
      <c r="E15011" s="2"/>
      <c r="G15011" s="2"/>
      <c r="H15011" s="6"/>
      <c r="I15011" s="9"/>
      <c r="J15011" s="9"/>
      <c r="K15011" s="9"/>
    </row>
    <row r="15012" spans="1:11" x14ac:dyDescent="0.25">
      <c r="A15012" s="2"/>
      <c r="B15012" s="2"/>
      <c r="C15012" s="2"/>
      <c r="E15012" s="2"/>
      <c r="G15012" s="2"/>
      <c r="H15012" s="6"/>
      <c r="I15012" s="9"/>
      <c r="J15012" s="9"/>
      <c r="K15012" s="9"/>
    </row>
    <row r="15013" spans="1:11" x14ac:dyDescent="0.25">
      <c r="A15013" s="2"/>
      <c r="B15013" s="2"/>
      <c r="C15013" s="2"/>
      <c r="E15013" s="2"/>
      <c r="G15013" s="2"/>
      <c r="H15013" s="6"/>
      <c r="I15013" s="9"/>
      <c r="J15013" s="9"/>
      <c r="K15013" s="9"/>
    </row>
    <row r="15014" spans="1:11" x14ac:dyDescent="0.25">
      <c r="A15014" s="2"/>
      <c r="B15014" s="2"/>
      <c r="C15014" s="2"/>
      <c r="E15014" s="2"/>
      <c r="G15014" s="2"/>
      <c r="H15014" s="6"/>
      <c r="I15014" s="9"/>
      <c r="J15014" s="9"/>
      <c r="K15014" s="9"/>
    </row>
    <row r="15015" spans="1:11" x14ac:dyDescent="0.25">
      <c r="A15015" s="2"/>
      <c r="B15015" s="2"/>
      <c r="C15015" s="2"/>
      <c r="E15015" s="2"/>
      <c r="G15015" s="2"/>
      <c r="H15015" s="6"/>
      <c r="I15015" s="9"/>
      <c r="J15015" s="9"/>
      <c r="K15015" s="9"/>
    </row>
    <row r="15016" spans="1:11" x14ac:dyDescent="0.25">
      <c r="A15016" s="2"/>
      <c r="B15016" s="2"/>
      <c r="C15016" s="2"/>
      <c r="E15016" s="2"/>
      <c r="G15016" s="2"/>
      <c r="H15016" s="6"/>
      <c r="I15016" s="9"/>
      <c r="J15016" s="9"/>
      <c r="K15016" s="9"/>
    </row>
    <row r="15017" spans="1:11" x14ac:dyDescent="0.25">
      <c r="A15017" s="2"/>
      <c r="B15017" s="2"/>
      <c r="C15017" s="2"/>
      <c r="E15017" s="2"/>
      <c r="G15017" s="2"/>
      <c r="H15017" s="6"/>
      <c r="I15017" s="9"/>
      <c r="J15017" s="9"/>
      <c r="K15017" s="9"/>
    </row>
    <row r="15018" spans="1:11" x14ac:dyDescent="0.25">
      <c r="A15018" s="2"/>
      <c r="B15018" s="2"/>
      <c r="C15018" s="2"/>
      <c r="E15018" s="2"/>
      <c r="G15018" s="2"/>
      <c r="H15018" s="6"/>
      <c r="I15018" s="9"/>
      <c r="J15018" s="9"/>
      <c r="K15018" s="9"/>
    </row>
    <row r="15019" spans="1:11" x14ac:dyDescent="0.25">
      <c r="A15019" s="2"/>
      <c r="B15019" s="2"/>
      <c r="C15019" s="2"/>
      <c r="E15019" s="2"/>
      <c r="G15019" s="2"/>
      <c r="H15019" s="6"/>
      <c r="I15019" s="9"/>
      <c r="J15019" s="9"/>
      <c r="K15019" s="9"/>
    </row>
    <row r="15020" spans="1:11" x14ac:dyDescent="0.25">
      <c r="A15020" s="2"/>
      <c r="B15020" s="2"/>
      <c r="C15020" s="2"/>
      <c r="E15020" s="2"/>
      <c r="G15020" s="2"/>
      <c r="H15020" s="6"/>
      <c r="I15020" s="9"/>
      <c r="J15020" s="9"/>
      <c r="K15020" s="9"/>
    </row>
    <row r="15021" spans="1:11" x14ac:dyDescent="0.25">
      <c r="A15021" s="2"/>
      <c r="B15021" s="2"/>
      <c r="C15021" s="2"/>
      <c r="E15021" s="2"/>
      <c r="G15021" s="2"/>
      <c r="H15021" s="6"/>
      <c r="I15021" s="9"/>
      <c r="J15021" s="9"/>
      <c r="K15021" s="9"/>
    </row>
    <row r="15022" spans="1:11" x14ac:dyDescent="0.25">
      <c r="A15022" s="2"/>
      <c r="B15022" s="2"/>
      <c r="C15022" s="2"/>
      <c r="E15022" s="2"/>
      <c r="G15022" s="2"/>
      <c r="H15022" s="6"/>
      <c r="I15022" s="9"/>
      <c r="J15022" s="9"/>
      <c r="K15022" s="9"/>
    </row>
    <row r="15023" spans="1:11" x14ac:dyDescent="0.25">
      <c r="A15023" s="2"/>
      <c r="B15023" s="2"/>
      <c r="C15023" s="2"/>
      <c r="E15023" s="2"/>
      <c r="G15023" s="2"/>
      <c r="H15023" s="6"/>
      <c r="I15023" s="9"/>
      <c r="J15023" s="9"/>
      <c r="K15023" s="9"/>
    </row>
    <row r="15024" spans="1:11" x14ac:dyDescent="0.25">
      <c r="A15024" s="2"/>
      <c r="B15024" s="2"/>
      <c r="C15024" s="2"/>
      <c r="E15024" s="2"/>
      <c r="G15024" s="2"/>
      <c r="H15024" s="6"/>
      <c r="I15024" s="9"/>
      <c r="J15024" s="9"/>
      <c r="K15024" s="9"/>
    </row>
    <row r="15025" spans="1:11" x14ac:dyDescent="0.25">
      <c r="A15025" s="2"/>
      <c r="B15025" s="2"/>
      <c r="C15025" s="2"/>
      <c r="E15025" s="2"/>
      <c r="G15025" s="2"/>
      <c r="H15025" s="6"/>
      <c r="I15025" s="9"/>
      <c r="J15025" s="9"/>
      <c r="K15025" s="9"/>
    </row>
    <row r="15026" spans="1:11" x14ac:dyDescent="0.25">
      <c r="A15026" s="2"/>
      <c r="B15026" s="2"/>
      <c r="C15026" s="2"/>
      <c r="E15026" s="2"/>
      <c r="G15026" s="2"/>
      <c r="H15026" s="6"/>
      <c r="I15026" s="9"/>
      <c r="J15026" s="9"/>
      <c r="K15026" s="9"/>
    </row>
    <row r="15027" spans="1:11" x14ac:dyDescent="0.25">
      <c r="A15027" s="2"/>
      <c r="B15027" s="2"/>
      <c r="C15027" s="2"/>
      <c r="E15027" s="2"/>
      <c r="G15027" s="2"/>
      <c r="H15027" s="6"/>
      <c r="I15027" s="9"/>
      <c r="J15027" s="9"/>
      <c r="K15027" s="9"/>
    </row>
    <row r="15028" spans="1:11" x14ac:dyDescent="0.25">
      <c r="A15028" s="2"/>
      <c r="B15028" s="2"/>
      <c r="C15028" s="2"/>
      <c r="E15028" s="2"/>
      <c r="G15028" s="2"/>
      <c r="H15028" s="6"/>
      <c r="I15028" s="9"/>
      <c r="J15028" s="9"/>
      <c r="K15028" s="9"/>
    </row>
    <row r="15029" spans="1:11" x14ac:dyDescent="0.25">
      <c r="A15029" s="2"/>
      <c r="B15029" s="2"/>
      <c r="C15029" s="2"/>
      <c r="E15029" s="2"/>
      <c r="G15029" s="2"/>
      <c r="H15029" s="6"/>
      <c r="I15029" s="9"/>
      <c r="J15029" s="9"/>
      <c r="K15029" s="9"/>
    </row>
    <row r="15030" spans="1:11" x14ac:dyDescent="0.25">
      <c r="A15030" s="2"/>
      <c r="B15030" s="2"/>
      <c r="C15030" s="2"/>
      <c r="E15030" s="2"/>
      <c r="G15030" s="2"/>
      <c r="H15030" s="6"/>
      <c r="I15030" s="9"/>
      <c r="J15030" s="9"/>
      <c r="K15030" s="9"/>
    </row>
    <row r="15031" spans="1:11" x14ac:dyDescent="0.25">
      <c r="A15031" s="2"/>
      <c r="B15031" s="2"/>
      <c r="C15031" s="2"/>
      <c r="E15031" s="2"/>
      <c r="G15031" s="2"/>
      <c r="H15031" s="6"/>
      <c r="I15031" s="9"/>
      <c r="J15031" s="9"/>
      <c r="K15031" s="9"/>
    </row>
    <row r="15032" spans="1:11" x14ac:dyDescent="0.25">
      <c r="A15032" s="2"/>
      <c r="B15032" s="2"/>
      <c r="C15032" s="2"/>
      <c r="E15032" s="2"/>
      <c r="G15032" s="2"/>
      <c r="H15032" s="6"/>
      <c r="I15032" s="9"/>
      <c r="J15032" s="9"/>
      <c r="K15032" s="9"/>
    </row>
    <row r="15033" spans="1:11" x14ac:dyDescent="0.25">
      <c r="A15033" s="2"/>
      <c r="B15033" s="2"/>
      <c r="C15033" s="2"/>
      <c r="E15033" s="2"/>
      <c r="G15033" s="2"/>
      <c r="H15033" s="6"/>
      <c r="I15033" s="9"/>
      <c r="J15033" s="9"/>
      <c r="K15033" s="9"/>
    </row>
    <row r="15034" spans="1:11" x14ac:dyDescent="0.25">
      <c r="A15034" s="2"/>
      <c r="B15034" s="2"/>
      <c r="C15034" s="2"/>
      <c r="E15034" s="2"/>
      <c r="G15034" s="2"/>
      <c r="H15034" s="6"/>
      <c r="I15034" s="9"/>
      <c r="J15034" s="9"/>
      <c r="K15034" s="9"/>
    </row>
    <row r="15035" spans="1:11" x14ac:dyDescent="0.25">
      <c r="A15035" s="2"/>
      <c r="B15035" s="2"/>
      <c r="C15035" s="2"/>
      <c r="E15035" s="2"/>
      <c r="G15035" s="2"/>
      <c r="H15035" s="6"/>
      <c r="I15035" s="9"/>
      <c r="J15035" s="9"/>
      <c r="K15035" s="9"/>
    </row>
    <row r="15036" spans="1:11" x14ac:dyDescent="0.25">
      <c r="A15036" s="2"/>
      <c r="B15036" s="2"/>
      <c r="C15036" s="2"/>
      <c r="E15036" s="2"/>
      <c r="G15036" s="2"/>
      <c r="H15036" s="6"/>
      <c r="I15036" s="9"/>
      <c r="J15036" s="9"/>
      <c r="K15036" s="9"/>
    </row>
    <row r="15037" spans="1:11" x14ac:dyDescent="0.25">
      <c r="A15037" s="2"/>
      <c r="B15037" s="2"/>
      <c r="C15037" s="2"/>
      <c r="E15037" s="2"/>
      <c r="G15037" s="2"/>
      <c r="H15037" s="6"/>
      <c r="I15037" s="9"/>
      <c r="J15037" s="9"/>
      <c r="K15037" s="9"/>
    </row>
    <row r="15038" spans="1:11" x14ac:dyDescent="0.25">
      <c r="A15038" s="2"/>
      <c r="B15038" s="2"/>
      <c r="C15038" s="2"/>
      <c r="E15038" s="2"/>
      <c r="G15038" s="2"/>
      <c r="H15038" s="6"/>
      <c r="I15038" s="9"/>
      <c r="J15038" s="9"/>
      <c r="K15038" s="9"/>
    </row>
    <row r="15039" spans="1:11" x14ac:dyDescent="0.25">
      <c r="A15039" s="2"/>
      <c r="B15039" s="2"/>
      <c r="C15039" s="2"/>
      <c r="E15039" s="2"/>
      <c r="G15039" s="2"/>
      <c r="H15039" s="6"/>
      <c r="I15039" s="9"/>
      <c r="J15039" s="9"/>
      <c r="K15039" s="9"/>
    </row>
    <row r="15040" spans="1:11" x14ac:dyDescent="0.25">
      <c r="A15040" s="2"/>
      <c r="B15040" s="2"/>
      <c r="C15040" s="2"/>
      <c r="E15040" s="2"/>
      <c r="G15040" s="2"/>
      <c r="H15040" s="6"/>
      <c r="I15040" s="9"/>
      <c r="J15040" s="9"/>
      <c r="K15040" s="9"/>
    </row>
    <row r="15041" spans="1:11" x14ac:dyDescent="0.25">
      <c r="A15041" s="2"/>
      <c r="B15041" s="2"/>
      <c r="C15041" s="2"/>
      <c r="E15041" s="2"/>
      <c r="G15041" s="2"/>
      <c r="H15041" s="6"/>
      <c r="I15041" s="9"/>
      <c r="J15041" s="9"/>
      <c r="K15041" s="9"/>
    </row>
    <row r="15042" spans="1:11" x14ac:dyDescent="0.25">
      <c r="A15042" s="2"/>
      <c r="B15042" s="2"/>
      <c r="C15042" s="2"/>
      <c r="E15042" s="2"/>
      <c r="G15042" s="2"/>
      <c r="H15042" s="6"/>
      <c r="I15042" s="9"/>
      <c r="J15042" s="9"/>
      <c r="K15042" s="9"/>
    </row>
    <row r="15043" spans="1:11" x14ac:dyDescent="0.25">
      <c r="A15043" s="2"/>
      <c r="B15043" s="2"/>
      <c r="C15043" s="2"/>
      <c r="E15043" s="2"/>
      <c r="G15043" s="2"/>
      <c r="H15043" s="6"/>
      <c r="I15043" s="9"/>
      <c r="J15043" s="9"/>
      <c r="K15043" s="9"/>
    </row>
    <row r="15044" spans="1:11" x14ac:dyDescent="0.25">
      <c r="A15044" s="2"/>
      <c r="B15044" s="2"/>
      <c r="C15044" s="2"/>
      <c r="E15044" s="2"/>
      <c r="G15044" s="2"/>
      <c r="H15044" s="6"/>
      <c r="I15044" s="9"/>
      <c r="J15044" s="9"/>
      <c r="K15044" s="9"/>
    </row>
    <row r="15045" spans="1:11" x14ac:dyDescent="0.25">
      <c r="A15045" s="2"/>
      <c r="B15045" s="2"/>
      <c r="C15045" s="2"/>
      <c r="E15045" s="2"/>
      <c r="G15045" s="2"/>
      <c r="H15045" s="6"/>
      <c r="I15045" s="9"/>
      <c r="J15045" s="9"/>
      <c r="K15045" s="9"/>
    </row>
    <row r="15046" spans="1:11" x14ac:dyDescent="0.25">
      <c r="A15046" s="2"/>
      <c r="B15046" s="2"/>
      <c r="C15046" s="2"/>
      <c r="E15046" s="2"/>
      <c r="G15046" s="2"/>
      <c r="H15046" s="6"/>
      <c r="I15046" s="9"/>
      <c r="J15046" s="9"/>
      <c r="K15046" s="9"/>
    </row>
    <row r="15047" spans="1:11" x14ac:dyDescent="0.25">
      <c r="A15047" s="2"/>
      <c r="B15047" s="2"/>
      <c r="C15047" s="2"/>
      <c r="E15047" s="2"/>
      <c r="G15047" s="2"/>
      <c r="H15047" s="6"/>
      <c r="I15047" s="9"/>
      <c r="J15047" s="9"/>
      <c r="K15047" s="9"/>
    </row>
    <row r="15048" spans="1:11" x14ac:dyDescent="0.25">
      <c r="A15048" s="2"/>
      <c r="B15048" s="2"/>
      <c r="C15048" s="2"/>
      <c r="E15048" s="2"/>
      <c r="G15048" s="2"/>
      <c r="H15048" s="6"/>
      <c r="I15048" s="9"/>
      <c r="J15048" s="9"/>
      <c r="K15048" s="9"/>
    </row>
    <row r="15049" spans="1:11" x14ac:dyDescent="0.25">
      <c r="A15049" s="2"/>
      <c r="B15049" s="2"/>
      <c r="C15049" s="2"/>
      <c r="E15049" s="2"/>
      <c r="G15049" s="2"/>
      <c r="H15049" s="6"/>
      <c r="I15049" s="9"/>
      <c r="J15049" s="9"/>
      <c r="K15049" s="9"/>
    </row>
    <row r="15050" spans="1:11" x14ac:dyDescent="0.25">
      <c r="A15050" s="2"/>
      <c r="B15050" s="2"/>
      <c r="C15050" s="2"/>
      <c r="E15050" s="2"/>
      <c r="G15050" s="2"/>
      <c r="H15050" s="6"/>
      <c r="I15050" s="9"/>
      <c r="J15050" s="9"/>
      <c r="K15050" s="9"/>
    </row>
    <row r="15051" spans="1:11" x14ac:dyDescent="0.25">
      <c r="A15051" s="2"/>
      <c r="B15051" s="2"/>
      <c r="C15051" s="2"/>
      <c r="E15051" s="2"/>
      <c r="G15051" s="2"/>
      <c r="H15051" s="6"/>
      <c r="I15051" s="9"/>
      <c r="J15051" s="9"/>
      <c r="K15051" s="9"/>
    </row>
    <row r="15052" spans="1:11" x14ac:dyDescent="0.25">
      <c r="A15052" s="2"/>
      <c r="B15052" s="2"/>
      <c r="C15052" s="2"/>
      <c r="E15052" s="2"/>
      <c r="G15052" s="2"/>
      <c r="H15052" s="6"/>
      <c r="I15052" s="9"/>
      <c r="J15052" s="9"/>
      <c r="K15052" s="9"/>
    </row>
    <row r="15053" spans="1:11" x14ac:dyDescent="0.25">
      <c r="A15053" s="2"/>
      <c r="B15053" s="2"/>
      <c r="C15053" s="2"/>
      <c r="E15053" s="2"/>
      <c r="G15053" s="2"/>
      <c r="H15053" s="6"/>
      <c r="I15053" s="9"/>
      <c r="J15053" s="9"/>
      <c r="K15053" s="9"/>
    </row>
    <row r="15054" spans="1:11" x14ac:dyDescent="0.25">
      <c r="A15054" s="2"/>
      <c r="B15054" s="2"/>
      <c r="C15054" s="2"/>
      <c r="E15054" s="2"/>
      <c r="G15054" s="2"/>
      <c r="H15054" s="6"/>
      <c r="I15054" s="9"/>
      <c r="J15054" s="9"/>
      <c r="K15054" s="9"/>
    </row>
    <row r="15055" spans="1:11" x14ac:dyDescent="0.25">
      <c r="A15055" s="2"/>
      <c r="B15055" s="2"/>
      <c r="C15055" s="2"/>
      <c r="E15055" s="2"/>
      <c r="G15055" s="2"/>
      <c r="H15055" s="6"/>
      <c r="I15055" s="9"/>
      <c r="J15055" s="9"/>
      <c r="K15055" s="9"/>
    </row>
    <row r="15056" spans="1:11" x14ac:dyDescent="0.25">
      <c r="A15056" s="2"/>
      <c r="B15056" s="2"/>
      <c r="C15056" s="2"/>
      <c r="E15056" s="2"/>
      <c r="G15056" s="2"/>
      <c r="H15056" s="6"/>
      <c r="I15056" s="9"/>
      <c r="J15056" s="9"/>
      <c r="K15056" s="9"/>
    </row>
    <row r="15057" spans="1:11" x14ac:dyDescent="0.25">
      <c r="A15057" s="2"/>
      <c r="B15057" s="2"/>
      <c r="C15057" s="2"/>
      <c r="E15057" s="2"/>
      <c r="G15057" s="2"/>
      <c r="H15057" s="6"/>
      <c r="I15057" s="9"/>
      <c r="J15057" s="9"/>
      <c r="K15057" s="9"/>
    </row>
    <row r="15058" spans="1:11" x14ac:dyDescent="0.25">
      <c r="A15058" s="2"/>
      <c r="B15058" s="2"/>
      <c r="C15058" s="2"/>
      <c r="E15058" s="2"/>
      <c r="G15058" s="2"/>
      <c r="H15058" s="6"/>
      <c r="I15058" s="9"/>
      <c r="J15058" s="9"/>
      <c r="K15058" s="9"/>
    </row>
    <row r="15059" spans="1:11" x14ac:dyDescent="0.25">
      <c r="A15059" s="2"/>
      <c r="B15059" s="2"/>
      <c r="C15059" s="2"/>
      <c r="E15059" s="2"/>
      <c r="G15059" s="2"/>
      <c r="H15059" s="6"/>
      <c r="I15059" s="9"/>
      <c r="J15059" s="9"/>
      <c r="K15059" s="9"/>
    </row>
    <row r="15060" spans="1:11" x14ac:dyDescent="0.25">
      <c r="A15060" s="2"/>
      <c r="B15060" s="2"/>
      <c r="C15060" s="2"/>
      <c r="E15060" s="2"/>
      <c r="G15060" s="2"/>
      <c r="H15060" s="6"/>
      <c r="I15060" s="9"/>
      <c r="J15060" s="9"/>
      <c r="K15060" s="9"/>
    </row>
    <row r="15061" spans="1:11" x14ac:dyDescent="0.25">
      <c r="A15061" s="2"/>
      <c r="B15061" s="2"/>
      <c r="C15061" s="2"/>
      <c r="E15061" s="2"/>
      <c r="G15061" s="2"/>
      <c r="H15061" s="6"/>
      <c r="I15061" s="9"/>
      <c r="J15061" s="9"/>
      <c r="K15061" s="9"/>
    </row>
    <row r="15062" spans="1:11" x14ac:dyDescent="0.25">
      <c r="A15062" s="2"/>
      <c r="B15062" s="2"/>
      <c r="C15062" s="2"/>
      <c r="E15062" s="2"/>
      <c r="G15062" s="2"/>
      <c r="H15062" s="6"/>
      <c r="I15062" s="9"/>
      <c r="J15062" s="9"/>
      <c r="K15062" s="9"/>
    </row>
    <row r="15063" spans="1:11" x14ac:dyDescent="0.25">
      <c r="A15063" s="2"/>
      <c r="B15063" s="2"/>
      <c r="C15063" s="2"/>
      <c r="E15063" s="2"/>
      <c r="G15063" s="2"/>
      <c r="H15063" s="6"/>
      <c r="I15063" s="9"/>
      <c r="J15063" s="9"/>
      <c r="K15063" s="9"/>
    </row>
    <row r="15064" spans="1:11" x14ac:dyDescent="0.25">
      <c r="A15064" s="2"/>
      <c r="B15064" s="2"/>
      <c r="C15064" s="2"/>
      <c r="E15064" s="2"/>
      <c r="G15064" s="2"/>
      <c r="H15064" s="6"/>
      <c r="I15064" s="9"/>
      <c r="J15064" s="9"/>
      <c r="K15064" s="9"/>
    </row>
    <row r="15065" spans="1:11" x14ac:dyDescent="0.25">
      <c r="A15065" s="2"/>
      <c r="B15065" s="2"/>
      <c r="C15065" s="2"/>
      <c r="E15065" s="2"/>
      <c r="G15065" s="2"/>
      <c r="H15065" s="6"/>
      <c r="I15065" s="9"/>
      <c r="J15065" s="9"/>
      <c r="K15065" s="9"/>
    </row>
    <row r="15066" spans="1:11" x14ac:dyDescent="0.25">
      <c r="A15066" s="2"/>
      <c r="B15066" s="2"/>
      <c r="C15066" s="2"/>
      <c r="E15066" s="2"/>
      <c r="G15066" s="2"/>
      <c r="H15066" s="6"/>
      <c r="I15066" s="9"/>
      <c r="J15066" s="9"/>
      <c r="K15066" s="9"/>
    </row>
    <row r="15067" spans="1:11" x14ac:dyDescent="0.25">
      <c r="A15067" s="2"/>
      <c r="B15067" s="2"/>
      <c r="C15067" s="2"/>
      <c r="E15067" s="2"/>
      <c r="G15067" s="2"/>
      <c r="H15067" s="6"/>
      <c r="I15067" s="9"/>
      <c r="J15067" s="9"/>
      <c r="K15067" s="9"/>
    </row>
    <row r="15068" spans="1:11" x14ac:dyDescent="0.25">
      <c r="A15068" s="2"/>
      <c r="B15068" s="2"/>
      <c r="C15068" s="2"/>
      <c r="E15068" s="2"/>
      <c r="G15068" s="2"/>
      <c r="H15068" s="6"/>
      <c r="I15068" s="9"/>
      <c r="J15068" s="9"/>
      <c r="K15068" s="9"/>
    </row>
    <row r="15069" spans="1:11" x14ac:dyDescent="0.25">
      <c r="A15069" s="2"/>
      <c r="B15069" s="2"/>
      <c r="C15069" s="2"/>
      <c r="E15069" s="2"/>
      <c r="G15069" s="2"/>
      <c r="H15069" s="6"/>
      <c r="I15069" s="9"/>
      <c r="J15069" s="9"/>
      <c r="K15069" s="9"/>
    </row>
    <row r="15070" spans="1:11" x14ac:dyDescent="0.25">
      <c r="A15070" s="2"/>
      <c r="B15070" s="2"/>
      <c r="C15070" s="2"/>
      <c r="E15070" s="2"/>
      <c r="G15070" s="2"/>
      <c r="H15070" s="6"/>
      <c r="I15070" s="9"/>
      <c r="J15070" s="9"/>
      <c r="K15070" s="9"/>
    </row>
    <row r="15071" spans="1:11" x14ac:dyDescent="0.25">
      <c r="A15071" s="2"/>
      <c r="B15071" s="2"/>
      <c r="C15071" s="2"/>
      <c r="E15071" s="2"/>
      <c r="G15071" s="2"/>
      <c r="H15071" s="6"/>
      <c r="I15071" s="9"/>
      <c r="J15071" s="9"/>
      <c r="K15071" s="9"/>
    </row>
    <row r="15072" spans="1:11" x14ac:dyDescent="0.25">
      <c r="A15072" s="2"/>
      <c r="B15072" s="2"/>
      <c r="C15072" s="2"/>
      <c r="E15072" s="2"/>
      <c r="G15072" s="2"/>
      <c r="H15072" s="6"/>
      <c r="I15072" s="9"/>
      <c r="J15072" s="9"/>
      <c r="K15072" s="9"/>
    </row>
    <row r="15073" spans="1:11" x14ac:dyDescent="0.25">
      <c r="A15073" s="2"/>
      <c r="B15073" s="2"/>
      <c r="C15073" s="2"/>
      <c r="E15073" s="2"/>
      <c r="G15073" s="2"/>
      <c r="H15073" s="6"/>
      <c r="I15073" s="9"/>
      <c r="J15073" s="9"/>
      <c r="K15073" s="9"/>
    </row>
    <row r="15074" spans="1:11" x14ac:dyDescent="0.25">
      <c r="A15074" s="2"/>
      <c r="B15074" s="2"/>
      <c r="C15074" s="2"/>
      <c r="E15074" s="2"/>
      <c r="G15074" s="2"/>
      <c r="H15074" s="6"/>
      <c r="I15074" s="9"/>
      <c r="J15074" s="9"/>
      <c r="K15074" s="9"/>
    </row>
    <row r="15075" spans="1:11" x14ac:dyDescent="0.25">
      <c r="A15075" s="2"/>
      <c r="B15075" s="2"/>
      <c r="C15075" s="2"/>
      <c r="E15075" s="2"/>
      <c r="G15075" s="2"/>
      <c r="H15075" s="6"/>
      <c r="I15075" s="9"/>
      <c r="J15075" s="9"/>
      <c r="K15075" s="9"/>
    </row>
    <row r="15076" spans="1:11" x14ac:dyDescent="0.25">
      <c r="A15076" s="2"/>
      <c r="B15076" s="2"/>
      <c r="C15076" s="2"/>
      <c r="E15076" s="2"/>
      <c r="G15076" s="2"/>
      <c r="H15076" s="6"/>
      <c r="I15076" s="9"/>
      <c r="J15076" s="9"/>
      <c r="K15076" s="9"/>
    </row>
    <row r="15077" spans="1:11" x14ac:dyDescent="0.25">
      <c r="A15077" s="2"/>
      <c r="B15077" s="2"/>
      <c r="C15077" s="2"/>
      <c r="E15077" s="2"/>
      <c r="G15077" s="2"/>
      <c r="H15077" s="6"/>
      <c r="I15077" s="9"/>
      <c r="J15077" s="9"/>
      <c r="K15077" s="9"/>
    </row>
    <row r="15078" spans="1:11" x14ac:dyDescent="0.25">
      <c r="A15078" s="2"/>
      <c r="B15078" s="2"/>
      <c r="C15078" s="2"/>
      <c r="E15078" s="2"/>
      <c r="G15078" s="2"/>
      <c r="H15078" s="6"/>
      <c r="I15078" s="9"/>
      <c r="J15078" s="9"/>
      <c r="K15078" s="9"/>
    </row>
    <row r="15079" spans="1:11" x14ac:dyDescent="0.25">
      <c r="A15079" s="2"/>
      <c r="B15079" s="2"/>
      <c r="C15079" s="2"/>
      <c r="E15079" s="2"/>
      <c r="G15079" s="2"/>
      <c r="H15079" s="6"/>
      <c r="I15079" s="9"/>
      <c r="J15079" s="9"/>
      <c r="K15079" s="9"/>
    </row>
    <row r="15080" spans="1:11" x14ac:dyDescent="0.25">
      <c r="A15080" s="2"/>
      <c r="B15080" s="2"/>
      <c r="C15080" s="2"/>
      <c r="E15080" s="2"/>
      <c r="G15080" s="2"/>
      <c r="H15080" s="6"/>
      <c r="I15080" s="9"/>
      <c r="J15080" s="9"/>
      <c r="K15080" s="9"/>
    </row>
    <row r="15081" spans="1:11" x14ac:dyDescent="0.25">
      <c r="A15081" s="2"/>
      <c r="B15081" s="2"/>
      <c r="C15081" s="2"/>
      <c r="E15081" s="2"/>
      <c r="G15081" s="2"/>
      <c r="H15081" s="6"/>
      <c r="I15081" s="9"/>
      <c r="J15081" s="9"/>
      <c r="K15081" s="9"/>
    </row>
    <row r="15082" spans="1:11" x14ac:dyDescent="0.25">
      <c r="A15082" s="2"/>
      <c r="B15082" s="2"/>
      <c r="C15082" s="2"/>
      <c r="E15082" s="2"/>
      <c r="G15082" s="2"/>
      <c r="H15082" s="6"/>
      <c r="I15082" s="9"/>
      <c r="J15082" s="9"/>
      <c r="K15082" s="9"/>
    </row>
    <row r="15083" spans="1:11" x14ac:dyDescent="0.25">
      <c r="A15083" s="2"/>
      <c r="B15083" s="2"/>
      <c r="C15083" s="2"/>
      <c r="E15083" s="2"/>
      <c r="G15083" s="2"/>
      <c r="H15083" s="6"/>
      <c r="I15083" s="9"/>
      <c r="J15083" s="9"/>
      <c r="K15083" s="9"/>
    </row>
    <row r="15084" spans="1:11" x14ac:dyDescent="0.25">
      <c r="A15084" s="2"/>
      <c r="B15084" s="2"/>
      <c r="C15084" s="2"/>
      <c r="E15084" s="2"/>
      <c r="G15084" s="2"/>
      <c r="H15084" s="6"/>
      <c r="I15084" s="9"/>
      <c r="J15084" s="9"/>
      <c r="K15084" s="9"/>
    </row>
    <row r="15085" spans="1:11" x14ac:dyDescent="0.25">
      <c r="A15085" s="2"/>
      <c r="B15085" s="2"/>
      <c r="C15085" s="2"/>
      <c r="E15085" s="2"/>
      <c r="G15085" s="2"/>
      <c r="H15085" s="6"/>
      <c r="I15085" s="9"/>
      <c r="J15085" s="9"/>
      <c r="K15085" s="9"/>
    </row>
    <row r="15086" spans="1:11" x14ac:dyDescent="0.25">
      <c r="A15086" s="2"/>
      <c r="B15086" s="2"/>
      <c r="C15086" s="2"/>
      <c r="E15086" s="2"/>
      <c r="G15086" s="2"/>
      <c r="H15086" s="6"/>
      <c r="I15086" s="9"/>
      <c r="J15086" s="9"/>
      <c r="K15086" s="9"/>
    </row>
    <row r="15087" spans="1:11" x14ac:dyDescent="0.25">
      <c r="A15087" s="2"/>
      <c r="B15087" s="2"/>
      <c r="C15087" s="2"/>
      <c r="E15087" s="2"/>
      <c r="G15087" s="2"/>
      <c r="H15087" s="6"/>
      <c r="I15087" s="9"/>
      <c r="J15087" s="9"/>
      <c r="K15087" s="9"/>
    </row>
    <row r="15088" spans="1:11" x14ac:dyDescent="0.25">
      <c r="A15088" s="2"/>
      <c r="B15088" s="2"/>
      <c r="C15088" s="2"/>
      <c r="E15088" s="2"/>
      <c r="G15088" s="2"/>
      <c r="H15088" s="6"/>
      <c r="I15088" s="9"/>
      <c r="J15088" s="9"/>
      <c r="K15088" s="9"/>
    </row>
    <row r="15089" spans="1:11" x14ac:dyDescent="0.25">
      <c r="A15089" s="2"/>
      <c r="B15089" s="2"/>
      <c r="C15089" s="2"/>
      <c r="E15089" s="2"/>
      <c r="G15089" s="2"/>
      <c r="H15089" s="6"/>
      <c r="I15089" s="9"/>
      <c r="J15089" s="9"/>
      <c r="K15089" s="9"/>
    </row>
    <row r="15090" spans="1:11" x14ac:dyDescent="0.25">
      <c r="A15090" s="2"/>
      <c r="B15090" s="2"/>
      <c r="C15090" s="2"/>
      <c r="E15090" s="2"/>
      <c r="G15090" s="2"/>
      <c r="H15090" s="6"/>
      <c r="I15090" s="9"/>
      <c r="J15090" s="9"/>
      <c r="K15090" s="9"/>
    </row>
    <row r="15091" spans="1:11" x14ac:dyDescent="0.25">
      <c r="A15091" s="2"/>
      <c r="B15091" s="2"/>
      <c r="C15091" s="2"/>
      <c r="E15091" s="2"/>
      <c r="G15091" s="2"/>
      <c r="H15091" s="6"/>
      <c r="I15091" s="9"/>
      <c r="J15091" s="9"/>
      <c r="K15091" s="9"/>
    </row>
    <row r="15092" spans="1:11" x14ac:dyDescent="0.25">
      <c r="A15092" s="2"/>
      <c r="B15092" s="2"/>
      <c r="C15092" s="2"/>
      <c r="E15092" s="2"/>
      <c r="G15092" s="2"/>
      <c r="H15092" s="6"/>
      <c r="I15092" s="9"/>
      <c r="J15092" s="9"/>
      <c r="K15092" s="9"/>
    </row>
    <row r="15093" spans="1:11" x14ac:dyDescent="0.25">
      <c r="A15093" s="2"/>
      <c r="B15093" s="2"/>
      <c r="C15093" s="2"/>
      <c r="E15093" s="2"/>
      <c r="G15093" s="2"/>
      <c r="H15093" s="6"/>
      <c r="I15093" s="9"/>
      <c r="J15093" s="9"/>
      <c r="K15093" s="9"/>
    </row>
    <row r="15094" spans="1:11" x14ac:dyDescent="0.25">
      <c r="A15094" s="2"/>
      <c r="B15094" s="2"/>
      <c r="C15094" s="2"/>
      <c r="E15094" s="2"/>
      <c r="G15094" s="2"/>
      <c r="H15094" s="6"/>
      <c r="I15094" s="9"/>
      <c r="J15094" s="9"/>
      <c r="K15094" s="9"/>
    </row>
    <row r="15095" spans="1:11" x14ac:dyDescent="0.25">
      <c r="A15095" s="2"/>
      <c r="B15095" s="2"/>
      <c r="C15095" s="2"/>
      <c r="E15095" s="2"/>
      <c r="G15095" s="2"/>
      <c r="H15095" s="6"/>
      <c r="I15095" s="9"/>
      <c r="J15095" s="9"/>
      <c r="K15095" s="9"/>
    </row>
    <row r="15096" spans="1:11" x14ac:dyDescent="0.25">
      <c r="A15096" s="2"/>
      <c r="B15096" s="2"/>
      <c r="C15096" s="2"/>
      <c r="E15096" s="2"/>
      <c r="G15096" s="2"/>
      <c r="H15096" s="6"/>
      <c r="I15096" s="9"/>
      <c r="J15096" s="9"/>
      <c r="K15096" s="9"/>
    </row>
    <row r="15097" spans="1:11" x14ac:dyDescent="0.25">
      <c r="A15097" s="2"/>
      <c r="B15097" s="2"/>
      <c r="C15097" s="2"/>
      <c r="E15097" s="2"/>
      <c r="G15097" s="2"/>
      <c r="H15097" s="6"/>
      <c r="I15097" s="9"/>
      <c r="J15097" s="9"/>
      <c r="K15097" s="9"/>
    </row>
    <row r="15098" spans="1:11" x14ac:dyDescent="0.25">
      <c r="A15098" s="2"/>
      <c r="B15098" s="2"/>
      <c r="C15098" s="2"/>
      <c r="E15098" s="2"/>
      <c r="G15098" s="2"/>
      <c r="H15098" s="6"/>
      <c r="I15098" s="9"/>
      <c r="J15098" s="9"/>
      <c r="K15098" s="9"/>
    </row>
    <row r="15099" spans="1:11" x14ac:dyDescent="0.25">
      <c r="A15099" s="2"/>
      <c r="B15099" s="2"/>
      <c r="C15099" s="2"/>
      <c r="E15099" s="2"/>
      <c r="G15099" s="2"/>
      <c r="H15099" s="6"/>
      <c r="I15099" s="9"/>
      <c r="J15099" s="9"/>
      <c r="K15099" s="9"/>
    </row>
    <row r="15100" spans="1:11" x14ac:dyDescent="0.25">
      <c r="A15100" s="2"/>
      <c r="B15100" s="2"/>
      <c r="C15100" s="2"/>
      <c r="E15100" s="2"/>
      <c r="G15100" s="2"/>
      <c r="H15100" s="6"/>
      <c r="I15100" s="9"/>
      <c r="J15100" s="9"/>
      <c r="K15100" s="9"/>
    </row>
    <row r="15101" spans="1:11" x14ac:dyDescent="0.25">
      <c r="A15101" s="2"/>
      <c r="B15101" s="2"/>
      <c r="C15101" s="2"/>
      <c r="E15101" s="2"/>
      <c r="G15101" s="2"/>
      <c r="H15101" s="6"/>
      <c r="I15101" s="9"/>
      <c r="J15101" s="9"/>
      <c r="K15101" s="9"/>
    </row>
    <row r="15102" spans="1:11" x14ac:dyDescent="0.25">
      <c r="A15102" s="2"/>
      <c r="B15102" s="2"/>
      <c r="C15102" s="2"/>
      <c r="E15102" s="2"/>
      <c r="G15102" s="2"/>
      <c r="H15102" s="6"/>
      <c r="I15102" s="9"/>
      <c r="J15102" s="9"/>
      <c r="K15102" s="9"/>
    </row>
    <row r="15103" spans="1:11" x14ac:dyDescent="0.25">
      <c r="A15103" s="2"/>
      <c r="B15103" s="2"/>
      <c r="C15103" s="2"/>
      <c r="E15103" s="2"/>
      <c r="G15103" s="2"/>
      <c r="H15103" s="6"/>
      <c r="I15103" s="9"/>
      <c r="J15103" s="9"/>
      <c r="K15103" s="9"/>
    </row>
    <row r="15104" spans="1:11" x14ac:dyDescent="0.25">
      <c r="A15104" s="2"/>
      <c r="B15104" s="2"/>
      <c r="C15104" s="2"/>
      <c r="E15104" s="2"/>
      <c r="G15104" s="2"/>
      <c r="H15104" s="6"/>
      <c r="I15104" s="9"/>
      <c r="J15104" s="9"/>
      <c r="K15104" s="9"/>
    </row>
    <row r="15105" spans="1:11" x14ac:dyDescent="0.25">
      <c r="A15105" s="2"/>
      <c r="B15105" s="2"/>
      <c r="C15105" s="2"/>
      <c r="E15105" s="2"/>
      <c r="G15105" s="2"/>
      <c r="H15105" s="6"/>
      <c r="I15105" s="9"/>
      <c r="J15105" s="9"/>
      <c r="K15105" s="9"/>
    </row>
    <row r="15106" spans="1:11" x14ac:dyDescent="0.25">
      <c r="A15106" s="2"/>
      <c r="B15106" s="2"/>
      <c r="C15106" s="2"/>
      <c r="E15106" s="2"/>
      <c r="G15106" s="2"/>
      <c r="H15106" s="6"/>
      <c r="I15106" s="9"/>
      <c r="J15106" s="9"/>
      <c r="K15106" s="9"/>
    </row>
    <row r="15107" spans="1:11" x14ac:dyDescent="0.25">
      <c r="A15107" s="2"/>
      <c r="B15107" s="2"/>
      <c r="C15107" s="2"/>
      <c r="E15107" s="2"/>
      <c r="G15107" s="2"/>
      <c r="H15107" s="6"/>
      <c r="I15107" s="9"/>
      <c r="J15107" s="9"/>
      <c r="K15107" s="9"/>
    </row>
    <row r="15108" spans="1:11" x14ac:dyDescent="0.25">
      <c r="A15108" s="2"/>
      <c r="B15108" s="2"/>
      <c r="C15108" s="2"/>
      <c r="E15108" s="2"/>
      <c r="G15108" s="2"/>
      <c r="H15108" s="6"/>
      <c r="I15108" s="9"/>
      <c r="J15108" s="9"/>
      <c r="K15108" s="9"/>
    </row>
    <row r="15109" spans="1:11" x14ac:dyDescent="0.25">
      <c r="A15109" s="2"/>
      <c r="B15109" s="2"/>
      <c r="C15109" s="2"/>
      <c r="E15109" s="2"/>
      <c r="G15109" s="2"/>
      <c r="H15109" s="6"/>
      <c r="I15109" s="9"/>
      <c r="J15109" s="9"/>
      <c r="K15109" s="9"/>
    </row>
    <row r="15110" spans="1:11" x14ac:dyDescent="0.25">
      <c r="A15110" s="2"/>
      <c r="B15110" s="2"/>
      <c r="C15110" s="2"/>
      <c r="E15110" s="2"/>
      <c r="G15110" s="2"/>
      <c r="H15110" s="6"/>
      <c r="I15110" s="9"/>
      <c r="J15110" s="9"/>
      <c r="K15110" s="9"/>
    </row>
    <row r="15111" spans="1:11" x14ac:dyDescent="0.25">
      <c r="A15111" s="2"/>
      <c r="B15111" s="2"/>
      <c r="C15111" s="2"/>
      <c r="E15111" s="2"/>
      <c r="G15111" s="2"/>
      <c r="H15111" s="6"/>
      <c r="I15111" s="9"/>
      <c r="J15111" s="9"/>
      <c r="K15111" s="9"/>
    </row>
    <row r="15112" spans="1:11" x14ac:dyDescent="0.25">
      <c r="A15112" s="2"/>
      <c r="B15112" s="2"/>
      <c r="C15112" s="2"/>
      <c r="E15112" s="2"/>
      <c r="G15112" s="2"/>
      <c r="H15112" s="6"/>
      <c r="I15112" s="9"/>
      <c r="J15112" s="9"/>
      <c r="K15112" s="9"/>
    </row>
    <row r="15113" spans="1:11" x14ac:dyDescent="0.25">
      <c r="A15113" s="2"/>
      <c r="B15113" s="2"/>
      <c r="C15113" s="2"/>
      <c r="E15113" s="2"/>
      <c r="G15113" s="2"/>
      <c r="H15113" s="6"/>
      <c r="I15113" s="9"/>
      <c r="J15113" s="9"/>
      <c r="K15113" s="9"/>
    </row>
    <row r="15114" spans="1:11" x14ac:dyDescent="0.25">
      <c r="A15114" s="2"/>
      <c r="B15114" s="2"/>
      <c r="C15114" s="2"/>
      <c r="E15114" s="2"/>
      <c r="G15114" s="2"/>
      <c r="H15114" s="6"/>
      <c r="I15114" s="9"/>
      <c r="J15114" s="9"/>
      <c r="K15114" s="9"/>
    </row>
    <row r="15115" spans="1:11" x14ac:dyDescent="0.25">
      <c r="A15115" s="2"/>
      <c r="B15115" s="2"/>
      <c r="C15115" s="2"/>
      <c r="E15115" s="2"/>
      <c r="G15115" s="2"/>
      <c r="H15115" s="6"/>
      <c r="I15115" s="9"/>
      <c r="J15115" s="9"/>
      <c r="K15115" s="9"/>
    </row>
    <row r="15116" spans="1:11" x14ac:dyDescent="0.25">
      <c r="A15116" s="2"/>
      <c r="B15116" s="2"/>
      <c r="C15116" s="2"/>
      <c r="E15116" s="2"/>
      <c r="G15116" s="2"/>
      <c r="H15116" s="6"/>
      <c r="I15116" s="9"/>
      <c r="J15116" s="9"/>
      <c r="K15116" s="9"/>
    </row>
    <row r="15117" spans="1:11" x14ac:dyDescent="0.25">
      <c r="A15117" s="2"/>
      <c r="B15117" s="2"/>
      <c r="C15117" s="2"/>
      <c r="E15117" s="2"/>
      <c r="G15117" s="2"/>
      <c r="H15117" s="6"/>
      <c r="I15117" s="9"/>
      <c r="J15117" s="9"/>
      <c r="K15117" s="9"/>
    </row>
    <row r="15118" spans="1:11" x14ac:dyDescent="0.25">
      <c r="A15118" s="2"/>
      <c r="B15118" s="2"/>
      <c r="C15118" s="2"/>
      <c r="E15118" s="2"/>
      <c r="G15118" s="2"/>
      <c r="H15118" s="6"/>
      <c r="I15118" s="9"/>
      <c r="J15118" s="9"/>
      <c r="K15118" s="9"/>
    </row>
    <row r="15119" spans="1:11" x14ac:dyDescent="0.25">
      <c r="A15119" s="2"/>
      <c r="B15119" s="2"/>
      <c r="C15119" s="2"/>
      <c r="E15119" s="2"/>
      <c r="G15119" s="2"/>
      <c r="H15119" s="6"/>
      <c r="I15119" s="9"/>
      <c r="J15119" s="9"/>
      <c r="K15119" s="9"/>
    </row>
    <row r="15120" spans="1:11" x14ac:dyDescent="0.25">
      <c r="A15120" s="2"/>
      <c r="B15120" s="2"/>
      <c r="C15120" s="2"/>
      <c r="E15120" s="2"/>
      <c r="G15120" s="2"/>
      <c r="H15120" s="6"/>
      <c r="I15120" s="9"/>
      <c r="J15120" s="9"/>
      <c r="K15120" s="9"/>
    </row>
    <row r="15121" spans="1:11" x14ac:dyDescent="0.25">
      <c r="A15121" s="2"/>
      <c r="B15121" s="2"/>
      <c r="C15121" s="2"/>
      <c r="E15121" s="2"/>
      <c r="G15121" s="2"/>
      <c r="H15121" s="6"/>
      <c r="I15121" s="9"/>
      <c r="J15121" s="9"/>
      <c r="K15121" s="9"/>
    </row>
    <row r="15122" spans="1:11" x14ac:dyDescent="0.25">
      <c r="A15122" s="2"/>
      <c r="B15122" s="2"/>
      <c r="C15122" s="2"/>
      <c r="E15122" s="2"/>
      <c r="G15122" s="2"/>
      <c r="H15122" s="6"/>
      <c r="I15122" s="9"/>
      <c r="J15122" s="9"/>
      <c r="K15122" s="9"/>
    </row>
    <row r="15123" spans="1:11" x14ac:dyDescent="0.25">
      <c r="A15123" s="2"/>
      <c r="B15123" s="2"/>
      <c r="C15123" s="2"/>
      <c r="E15123" s="2"/>
      <c r="G15123" s="2"/>
      <c r="H15123" s="6"/>
      <c r="I15123" s="9"/>
      <c r="J15123" s="9"/>
      <c r="K15123" s="9"/>
    </row>
    <row r="15124" spans="1:11" x14ac:dyDescent="0.25">
      <c r="A15124" s="2"/>
      <c r="B15124" s="2"/>
      <c r="C15124" s="2"/>
      <c r="E15124" s="2"/>
      <c r="G15124" s="2"/>
      <c r="H15124" s="6"/>
      <c r="I15124" s="9"/>
      <c r="J15124" s="9"/>
      <c r="K15124" s="9"/>
    </row>
    <row r="15125" spans="1:11" x14ac:dyDescent="0.25">
      <c r="A15125" s="2"/>
      <c r="B15125" s="2"/>
      <c r="C15125" s="2"/>
      <c r="E15125" s="2"/>
      <c r="G15125" s="2"/>
      <c r="H15125" s="6"/>
      <c r="I15125" s="9"/>
      <c r="J15125" s="9"/>
      <c r="K15125" s="9"/>
    </row>
    <row r="15126" spans="1:11" x14ac:dyDescent="0.25">
      <c r="A15126" s="2"/>
      <c r="B15126" s="2"/>
      <c r="C15126" s="2"/>
      <c r="E15126" s="2"/>
      <c r="G15126" s="2"/>
      <c r="H15126" s="6"/>
      <c r="I15126" s="9"/>
      <c r="J15126" s="9"/>
      <c r="K15126" s="9"/>
    </row>
    <row r="15127" spans="1:11" x14ac:dyDescent="0.25">
      <c r="A15127" s="2"/>
      <c r="B15127" s="2"/>
      <c r="C15127" s="2"/>
      <c r="E15127" s="2"/>
      <c r="G15127" s="2"/>
      <c r="H15127" s="6"/>
      <c r="I15127" s="9"/>
      <c r="J15127" s="9"/>
      <c r="K15127" s="9"/>
    </row>
    <row r="15128" spans="1:11" x14ac:dyDescent="0.25">
      <c r="A15128" s="2"/>
      <c r="B15128" s="2"/>
      <c r="C15128" s="2"/>
      <c r="E15128" s="2"/>
      <c r="G15128" s="2"/>
      <c r="H15128" s="6"/>
      <c r="I15128" s="9"/>
      <c r="J15128" s="9"/>
      <c r="K15128" s="9"/>
    </row>
    <row r="15129" spans="1:11" x14ac:dyDescent="0.25">
      <c r="A15129" s="2"/>
      <c r="B15129" s="2"/>
      <c r="C15129" s="2"/>
      <c r="E15129" s="2"/>
      <c r="G15129" s="2"/>
      <c r="H15129" s="6"/>
      <c r="I15129" s="9"/>
      <c r="J15129" s="9"/>
      <c r="K15129" s="9"/>
    </row>
    <row r="15130" spans="1:11" x14ac:dyDescent="0.25">
      <c r="A15130" s="2"/>
      <c r="B15130" s="2"/>
      <c r="C15130" s="2"/>
      <c r="E15130" s="2"/>
      <c r="G15130" s="2"/>
      <c r="H15130" s="6"/>
      <c r="I15130" s="9"/>
      <c r="J15130" s="9"/>
      <c r="K15130" s="9"/>
    </row>
    <row r="15131" spans="1:11" x14ac:dyDescent="0.25">
      <c r="A15131" s="2"/>
      <c r="B15131" s="2"/>
      <c r="C15131" s="2"/>
      <c r="E15131" s="2"/>
      <c r="G15131" s="2"/>
      <c r="H15131" s="6"/>
      <c r="I15131" s="9"/>
      <c r="J15131" s="9"/>
      <c r="K15131" s="9"/>
    </row>
    <row r="15132" spans="1:11" x14ac:dyDescent="0.25">
      <c r="A15132" s="2"/>
      <c r="B15132" s="2"/>
      <c r="C15132" s="2"/>
      <c r="E15132" s="2"/>
      <c r="G15132" s="2"/>
      <c r="H15132" s="6"/>
      <c r="I15132" s="9"/>
      <c r="J15132" s="9"/>
      <c r="K15132" s="9"/>
    </row>
    <row r="15133" spans="1:11" x14ac:dyDescent="0.25">
      <c r="A15133" s="2"/>
      <c r="B15133" s="2"/>
      <c r="C15133" s="2"/>
      <c r="E15133" s="2"/>
      <c r="G15133" s="2"/>
      <c r="H15133" s="6"/>
      <c r="I15133" s="9"/>
      <c r="J15133" s="9"/>
      <c r="K15133" s="9"/>
    </row>
    <row r="15134" spans="1:11" x14ac:dyDescent="0.25">
      <c r="A15134" s="2"/>
      <c r="B15134" s="2"/>
      <c r="C15134" s="2"/>
      <c r="E15134" s="2"/>
      <c r="G15134" s="2"/>
      <c r="H15134" s="6"/>
      <c r="I15134" s="9"/>
      <c r="J15134" s="9"/>
      <c r="K15134" s="9"/>
    </row>
    <row r="15135" spans="1:11" x14ac:dyDescent="0.25">
      <c r="A15135" s="2"/>
      <c r="B15135" s="2"/>
      <c r="C15135" s="2"/>
      <c r="E15135" s="2"/>
      <c r="G15135" s="2"/>
      <c r="H15135" s="6"/>
      <c r="I15135" s="9"/>
      <c r="J15135" s="9"/>
      <c r="K15135" s="9"/>
    </row>
    <row r="15136" spans="1:11" x14ac:dyDescent="0.25">
      <c r="A15136" s="2"/>
      <c r="B15136" s="2"/>
      <c r="C15136" s="2"/>
      <c r="E15136" s="2"/>
      <c r="G15136" s="2"/>
      <c r="H15136" s="6"/>
      <c r="I15136" s="9"/>
      <c r="J15136" s="9"/>
      <c r="K15136" s="9"/>
    </row>
    <row r="15137" spans="1:11" x14ac:dyDescent="0.25">
      <c r="A15137" s="2"/>
      <c r="B15137" s="2"/>
      <c r="C15137" s="2"/>
      <c r="E15137" s="2"/>
      <c r="G15137" s="2"/>
      <c r="H15137" s="6"/>
      <c r="I15137" s="9"/>
      <c r="J15137" s="9"/>
      <c r="K15137" s="9"/>
    </row>
    <row r="15138" spans="1:11" x14ac:dyDescent="0.25">
      <c r="A15138" s="2"/>
      <c r="B15138" s="2"/>
      <c r="C15138" s="2"/>
      <c r="E15138" s="2"/>
      <c r="G15138" s="2"/>
      <c r="H15138" s="6"/>
      <c r="I15138" s="9"/>
      <c r="J15138" s="9"/>
      <c r="K15138" s="9"/>
    </row>
    <row r="15139" spans="1:11" x14ac:dyDescent="0.25">
      <c r="A15139" s="2"/>
      <c r="B15139" s="2"/>
      <c r="C15139" s="2"/>
      <c r="E15139" s="2"/>
      <c r="G15139" s="2"/>
      <c r="H15139" s="6"/>
      <c r="I15139" s="9"/>
      <c r="J15139" s="9"/>
      <c r="K15139" s="9"/>
    </row>
    <row r="15140" spans="1:11" x14ac:dyDescent="0.25">
      <c r="A15140" s="2"/>
      <c r="B15140" s="2"/>
      <c r="C15140" s="2"/>
      <c r="E15140" s="2"/>
      <c r="G15140" s="2"/>
      <c r="H15140" s="6"/>
      <c r="I15140" s="9"/>
      <c r="J15140" s="9"/>
      <c r="K15140" s="9"/>
    </row>
    <row r="15141" spans="1:11" x14ac:dyDescent="0.25">
      <c r="A15141" s="2"/>
      <c r="B15141" s="2"/>
      <c r="C15141" s="2"/>
      <c r="E15141" s="2"/>
      <c r="G15141" s="2"/>
      <c r="H15141" s="6"/>
      <c r="I15141" s="9"/>
      <c r="J15141" s="9"/>
      <c r="K15141" s="9"/>
    </row>
    <row r="15142" spans="1:11" x14ac:dyDescent="0.25">
      <c r="A15142" s="2"/>
      <c r="B15142" s="2"/>
      <c r="C15142" s="2"/>
      <c r="E15142" s="2"/>
      <c r="G15142" s="2"/>
      <c r="H15142" s="6"/>
      <c r="I15142" s="9"/>
      <c r="J15142" s="9"/>
      <c r="K15142" s="9"/>
    </row>
    <row r="15143" spans="1:11" x14ac:dyDescent="0.25">
      <c r="A15143" s="2"/>
      <c r="B15143" s="2"/>
      <c r="C15143" s="2"/>
      <c r="E15143" s="2"/>
      <c r="G15143" s="2"/>
      <c r="H15143" s="6"/>
      <c r="I15143" s="9"/>
      <c r="J15143" s="9"/>
      <c r="K15143" s="9"/>
    </row>
    <row r="15144" spans="1:11" x14ac:dyDescent="0.25">
      <c r="A15144" s="2"/>
      <c r="B15144" s="2"/>
      <c r="C15144" s="2"/>
      <c r="E15144" s="2"/>
      <c r="G15144" s="2"/>
      <c r="H15144" s="6"/>
      <c r="I15144" s="9"/>
      <c r="J15144" s="9"/>
      <c r="K15144" s="9"/>
    </row>
    <row r="15145" spans="1:11" x14ac:dyDescent="0.25">
      <c r="A15145" s="2"/>
      <c r="B15145" s="2"/>
      <c r="C15145" s="2"/>
      <c r="E15145" s="2"/>
      <c r="G15145" s="2"/>
      <c r="H15145" s="6"/>
      <c r="I15145" s="9"/>
      <c r="J15145" s="9"/>
      <c r="K15145" s="9"/>
    </row>
    <row r="15146" spans="1:11" x14ac:dyDescent="0.25">
      <c r="A15146" s="2"/>
      <c r="B15146" s="2"/>
      <c r="C15146" s="2"/>
      <c r="E15146" s="2"/>
      <c r="G15146" s="2"/>
      <c r="H15146" s="6"/>
      <c r="I15146" s="9"/>
      <c r="J15146" s="9"/>
      <c r="K15146" s="9"/>
    </row>
    <row r="15147" spans="1:11" x14ac:dyDescent="0.25">
      <c r="A15147" s="2"/>
      <c r="B15147" s="2"/>
      <c r="C15147" s="2"/>
      <c r="E15147" s="2"/>
      <c r="G15147" s="2"/>
      <c r="H15147" s="6"/>
      <c r="I15147" s="9"/>
      <c r="J15147" s="9"/>
      <c r="K15147" s="9"/>
    </row>
    <row r="15148" spans="1:11" x14ac:dyDescent="0.25">
      <c r="A15148" s="2"/>
      <c r="B15148" s="2"/>
      <c r="C15148" s="2"/>
      <c r="E15148" s="2"/>
      <c r="G15148" s="2"/>
      <c r="H15148" s="6"/>
      <c r="I15148" s="9"/>
      <c r="J15148" s="9"/>
      <c r="K15148" s="9"/>
    </row>
    <row r="15149" spans="1:11" x14ac:dyDescent="0.25">
      <c r="A15149" s="2"/>
      <c r="B15149" s="2"/>
      <c r="C15149" s="2"/>
      <c r="E15149" s="2"/>
      <c r="G15149" s="2"/>
      <c r="H15149" s="6"/>
      <c r="I15149" s="9"/>
      <c r="J15149" s="9"/>
      <c r="K15149" s="9"/>
    </row>
    <row r="15150" spans="1:11" x14ac:dyDescent="0.25">
      <c r="A15150" s="2"/>
      <c r="B15150" s="2"/>
      <c r="C15150" s="2"/>
      <c r="E15150" s="2"/>
      <c r="G15150" s="2"/>
      <c r="H15150" s="6"/>
      <c r="I15150" s="9"/>
      <c r="J15150" s="9"/>
      <c r="K15150" s="9"/>
    </row>
    <row r="15151" spans="1:11" x14ac:dyDescent="0.25">
      <c r="A15151" s="2"/>
      <c r="B15151" s="2"/>
      <c r="C15151" s="2"/>
      <c r="E15151" s="2"/>
      <c r="G15151" s="2"/>
      <c r="H15151" s="6"/>
      <c r="I15151" s="9"/>
      <c r="J15151" s="9"/>
      <c r="K15151" s="9"/>
    </row>
    <row r="15152" spans="1:11" x14ac:dyDescent="0.25">
      <c r="A15152" s="2"/>
      <c r="B15152" s="2"/>
      <c r="C15152" s="2"/>
      <c r="E15152" s="2"/>
      <c r="G15152" s="2"/>
      <c r="H15152" s="6"/>
      <c r="I15152" s="9"/>
      <c r="J15152" s="9"/>
      <c r="K15152" s="9"/>
    </row>
    <row r="15153" spans="1:11" x14ac:dyDescent="0.25">
      <c r="A15153" s="2"/>
      <c r="B15153" s="2"/>
      <c r="C15153" s="2"/>
      <c r="E15153" s="2"/>
      <c r="G15153" s="2"/>
      <c r="H15153" s="6"/>
      <c r="I15153" s="9"/>
      <c r="J15153" s="9"/>
      <c r="K15153" s="9"/>
    </row>
    <row r="15154" spans="1:11" x14ac:dyDescent="0.25">
      <c r="A15154" s="2"/>
      <c r="B15154" s="2"/>
      <c r="C15154" s="2"/>
      <c r="E15154" s="2"/>
      <c r="G15154" s="2"/>
      <c r="H15154" s="6"/>
      <c r="I15154" s="9"/>
      <c r="J15154" s="9"/>
      <c r="K15154" s="9"/>
    </row>
    <row r="15155" spans="1:11" x14ac:dyDescent="0.25">
      <c r="A15155" s="2"/>
      <c r="B15155" s="2"/>
      <c r="C15155" s="2"/>
      <c r="E15155" s="2"/>
      <c r="G15155" s="2"/>
      <c r="H15155" s="6"/>
      <c r="I15155" s="9"/>
      <c r="J15155" s="9"/>
      <c r="K15155" s="9"/>
    </row>
    <row r="15156" spans="1:11" x14ac:dyDescent="0.25">
      <c r="A15156" s="2"/>
      <c r="B15156" s="2"/>
      <c r="C15156" s="2"/>
      <c r="E15156" s="2"/>
      <c r="G15156" s="2"/>
      <c r="H15156" s="6"/>
      <c r="I15156" s="9"/>
      <c r="J15156" s="9"/>
      <c r="K15156" s="9"/>
    </row>
    <row r="15157" spans="1:11" x14ac:dyDescent="0.25">
      <c r="A15157" s="2"/>
      <c r="B15157" s="2"/>
      <c r="C15157" s="2"/>
      <c r="E15157" s="2"/>
      <c r="G15157" s="2"/>
      <c r="H15157" s="6"/>
      <c r="I15157" s="9"/>
      <c r="J15157" s="9"/>
      <c r="K15157" s="9"/>
    </row>
    <row r="15158" spans="1:11" x14ac:dyDescent="0.25">
      <c r="A15158" s="2"/>
      <c r="B15158" s="2"/>
      <c r="C15158" s="2"/>
      <c r="E15158" s="2"/>
      <c r="G15158" s="2"/>
      <c r="H15158" s="6"/>
      <c r="I15158" s="9"/>
      <c r="J15158" s="9"/>
      <c r="K15158" s="9"/>
    </row>
    <row r="15159" spans="1:11" x14ac:dyDescent="0.25">
      <c r="A15159" s="2"/>
      <c r="B15159" s="2"/>
      <c r="C15159" s="2"/>
      <c r="E15159" s="2"/>
      <c r="G15159" s="2"/>
      <c r="H15159" s="6"/>
      <c r="I15159" s="9"/>
      <c r="J15159" s="9"/>
      <c r="K15159" s="9"/>
    </row>
    <row r="15160" spans="1:11" x14ac:dyDescent="0.25">
      <c r="A15160" s="2"/>
      <c r="B15160" s="2"/>
      <c r="C15160" s="2"/>
      <c r="E15160" s="2"/>
      <c r="G15160" s="2"/>
      <c r="H15160" s="6"/>
      <c r="I15160" s="9"/>
      <c r="J15160" s="9"/>
      <c r="K15160" s="9"/>
    </row>
    <row r="15161" spans="1:11" x14ac:dyDescent="0.25">
      <c r="A15161" s="2"/>
      <c r="B15161" s="2"/>
      <c r="C15161" s="2"/>
      <c r="E15161" s="2"/>
      <c r="G15161" s="2"/>
      <c r="H15161" s="6"/>
      <c r="I15161" s="9"/>
      <c r="J15161" s="9"/>
      <c r="K15161" s="9"/>
    </row>
    <row r="15162" spans="1:11" x14ac:dyDescent="0.25">
      <c r="A15162" s="2"/>
      <c r="B15162" s="2"/>
      <c r="C15162" s="2"/>
      <c r="E15162" s="2"/>
      <c r="G15162" s="2"/>
      <c r="H15162" s="6"/>
      <c r="I15162" s="9"/>
      <c r="J15162" s="9"/>
      <c r="K15162" s="9"/>
    </row>
    <row r="15163" spans="1:11" x14ac:dyDescent="0.25">
      <c r="A15163" s="2"/>
      <c r="B15163" s="2"/>
      <c r="C15163" s="2"/>
      <c r="E15163" s="2"/>
      <c r="G15163" s="2"/>
      <c r="H15163" s="6"/>
      <c r="I15163" s="9"/>
      <c r="J15163" s="9"/>
      <c r="K15163" s="9"/>
    </row>
    <row r="15164" spans="1:11" x14ac:dyDescent="0.25">
      <c r="A15164" s="2"/>
      <c r="B15164" s="2"/>
      <c r="C15164" s="2"/>
      <c r="E15164" s="2"/>
      <c r="G15164" s="2"/>
      <c r="H15164" s="6"/>
      <c r="I15164" s="9"/>
      <c r="J15164" s="9"/>
      <c r="K15164" s="9"/>
    </row>
    <row r="15165" spans="1:11" x14ac:dyDescent="0.25">
      <c r="A15165" s="2"/>
      <c r="B15165" s="2"/>
      <c r="C15165" s="2"/>
      <c r="E15165" s="2"/>
      <c r="G15165" s="2"/>
      <c r="H15165" s="6"/>
      <c r="I15165" s="9"/>
      <c r="J15165" s="9"/>
      <c r="K15165" s="9"/>
    </row>
    <row r="15166" spans="1:11" x14ac:dyDescent="0.25">
      <c r="A15166" s="2"/>
      <c r="B15166" s="2"/>
      <c r="C15166" s="2"/>
      <c r="E15166" s="2"/>
      <c r="G15166" s="2"/>
      <c r="H15166" s="6"/>
      <c r="I15166" s="9"/>
      <c r="J15166" s="9"/>
      <c r="K15166" s="9"/>
    </row>
    <row r="15167" spans="1:11" x14ac:dyDescent="0.25">
      <c r="A15167" s="2"/>
      <c r="B15167" s="2"/>
      <c r="C15167" s="2"/>
      <c r="E15167" s="2"/>
      <c r="G15167" s="2"/>
      <c r="H15167" s="6"/>
      <c r="I15167" s="9"/>
      <c r="J15167" s="9"/>
      <c r="K15167" s="9"/>
    </row>
    <row r="15168" spans="1:11" x14ac:dyDescent="0.25">
      <c r="A15168" s="2"/>
      <c r="B15168" s="2"/>
      <c r="C15168" s="2"/>
      <c r="E15168" s="2"/>
      <c r="G15168" s="2"/>
      <c r="H15168" s="6"/>
      <c r="I15168" s="9"/>
      <c r="J15168" s="9"/>
      <c r="K15168" s="9"/>
    </row>
    <row r="15169" spans="1:11" x14ac:dyDescent="0.25">
      <c r="A15169" s="2"/>
      <c r="B15169" s="2"/>
      <c r="C15169" s="2"/>
      <c r="E15169" s="2"/>
      <c r="G15169" s="2"/>
      <c r="H15169" s="6"/>
      <c r="I15169" s="9"/>
      <c r="J15169" s="9"/>
      <c r="K15169" s="9"/>
    </row>
    <row r="15170" spans="1:11" x14ac:dyDescent="0.25">
      <c r="A15170" s="2"/>
      <c r="B15170" s="2"/>
      <c r="C15170" s="2"/>
      <c r="E15170" s="2"/>
      <c r="G15170" s="2"/>
      <c r="H15170" s="6"/>
      <c r="I15170" s="9"/>
      <c r="J15170" s="9"/>
      <c r="K15170" s="9"/>
    </row>
    <row r="15171" spans="1:11" x14ac:dyDescent="0.25">
      <c r="A15171" s="2"/>
      <c r="B15171" s="2"/>
      <c r="C15171" s="2"/>
      <c r="E15171" s="2"/>
      <c r="G15171" s="2"/>
      <c r="H15171" s="6"/>
      <c r="I15171" s="9"/>
      <c r="J15171" s="9"/>
      <c r="K15171" s="9"/>
    </row>
    <row r="15172" spans="1:11" x14ac:dyDescent="0.25">
      <c r="A15172" s="2"/>
      <c r="B15172" s="2"/>
      <c r="C15172" s="2"/>
      <c r="E15172" s="2"/>
      <c r="G15172" s="2"/>
      <c r="H15172" s="6"/>
      <c r="I15172" s="9"/>
      <c r="J15172" s="9"/>
      <c r="K15172" s="9"/>
    </row>
    <row r="15173" spans="1:11" x14ac:dyDescent="0.25">
      <c r="A15173" s="2"/>
      <c r="B15173" s="2"/>
      <c r="C15173" s="2"/>
      <c r="E15173" s="2"/>
      <c r="G15173" s="2"/>
      <c r="H15173" s="6"/>
      <c r="I15173" s="9"/>
      <c r="J15173" s="9"/>
      <c r="K15173" s="9"/>
    </row>
    <row r="15174" spans="1:11" x14ac:dyDescent="0.25">
      <c r="A15174" s="2"/>
      <c r="B15174" s="2"/>
      <c r="C15174" s="2"/>
      <c r="E15174" s="2"/>
      <c r="G15174" s="2"/>
      <c r="H15174" s="6"/>
      <c r="I15174" s="9"/>
      <c r="J15174" s="9"/>
      <c r="K15174" s="9"/>
    </row>
    <row r="15175" spans="1:11" x14ac:dyDescent="0.25">
      <c r="A15175" s="2"/>
      <c r="B15175" s="2"/>
      <c r="C15175" s="2"/>
      <c r="E15175" s="2"/>
      <c r="G15175" s="2"/>
      <c r="H15175" s="6"/>
      <c r="I15175" s="9"/>
      <c r="J15175" s="9"/>
      <c r="K15175" s="9"/>
    </row>
    <row r="15176" spans="1:11" x14ac:dyDescent="0.25">
      <c r="A15176" s="2"/>
      <c r="B15176" s="2"/>
      <c r="C15176" s="2"/>
      <c r="E15176" s="2"/>
      <c r="G15176" s="2"/>
      <c r="H15176" s="6"/>
      <c r="I15176" s="9"/>
      <c r="J15176" s="9"/>
      <c r="K15176" s="9"/>
    </row>
    <row r="15177" spans="1:11" x14ac:dyDescent="0.25">
      <c r="A15177" s="2"/>
      <c r="B15177" s="2"/>
      <c r="C15177" s="2"/>
      <c r="E15177" s="2"/>
      <c r="G15177" s="2"/>
      <c r="H15177" s="6"/>
      <c r="I15177" s="9"/>
      <c r="J15177" s="9"/>
      <c r="K15177" s="9"/>
    </row>
    <row r="15178" spans="1:11" x14ac:dyDescent="0.25">
      <c r="A15178" s="2"/>
      <c r="B15178" s="2"/>
      <c r="C15178" s="2"/>
      <c r="E15178" s="2"/>
      <c r="G15178" s="2"/>
      <c r="H15178" s="6"/>
      <c r="I15178" s="9"/>
      <c r="J15178" s="9"/>
      <c r="K15178" s="9"/>
    </row>
    <row r="15179" spans="1:11" x14ac:dyDescent="0.25">
      <c r="A15179" s="2"/>
      <c r="B15179" s="2"/>
      <c r="C15179" s="2"/>
      <c r="E15179" s="2"/>
      <c r="G15179" s="2"/>
      <c r="H15179" s="6"/>
      <c r="I15179" s="9"/>
      <c r="J15179" s="9"/>
      <c r="K15179" s="9"/>
    </row>
    <row r="15180" spans="1:11" x14ac:dyDescent="0.25">
      <c r="A15180" s="2"/>
      <c r="B15180" s="2"/>
      <c r="C15180" s="2"/>
      <c r="E15180" s="2"/>
      <c r="G15180" s="2"/>
      <c r="H15180" s="6"/>
      <c r="I15180" s="9"/>
      <c r="J15180" s="9"/>
      <c r="K15180" s="9"/>
    </row>
    <row r="15181" spans="1:11" x14ac:dyDescent="0.25">
      <c r="A15181" s="2"/>
      <c r="B15181" s="2"/>
      <c r="C15181" s="2"/>
      <c r="E15181" s="2"/>
      <c r="G15181" s="2"/>
      <c r="H15181" s="6"/>
      <c r="I15181" s="9"/>
      <c r="J15181" s="9"/>
      <c r="K15181" s="9"/>
    </row>
    <row r="15182" spans="1:11" x14ac:dyDescent="0.25">
      <c r="A15182" s="2"/>
      <c r="B15182" s="2"/>
      <c r="C15182" s="2"/>
      <c r="E15182" s="2"/>
      <c r="G15182" s="2"/>
      <c r="H15182" s="6"/>
      <c r="I15182" s="9"/>
      <c r="J15182" s="9"/>
      <c r="K15182" s="9"/>
    </row>
    <row r="15183" spans="1:11" x14ac:dyDescent="0.25">
      <c r="A15183" s="2"/>
      <c r="B15183" s="2"/>
      <c r="C15183" s="2"/>
      <c r="E15183" s="2"/>
      <c r="G15183" s="2"/>
      <c r="H15183" s="6"/>
      <c r="I15183" s="9"/>
      <c r="J15183" s="9"/>
      <c r="K15183" s="9"/>
    </row>
    <row r="15184" spans="1:11" x14ac:dyDescent="0.25">
      <c r="A15184" s="2"/>
      <c r="B15184" s="2"/>
      <c r="C15184" s="2"/>
      <c r="E15184" s="2"/>
      <c r="G15184" s="2"/>
      <c r="H15184" s="6"/>
      <c r="I15184" s="9"/>
      <c r="J15184" s="9"/>
      <c r="K15184" s="9"/>
    </row>
    <row r="15185" spans="1:11" x14ac:dyDescent="0.25">
      <c r="A15185" s="2"/>
      <c r="B15185" s="2"/>
      <c r="C15185" s="2"/>
      <c r="E15185" s="2"/>
      <c r="G15185" s="2"/>
      <c r="H15185" s="6"/>
      <c r="I15185" s="9"/>
      <c r="J15185" s="9"/>
      <c r="K15185" s="9"/>
    </row>
    <row r="15186" spans="1:11" x14ac:dyDescent="0.25">
      <c r="A15186" s="2"/>
      <c r="B15186" s="2"/>
      <c r="C15186" s="2"/>
      <c r="E15186" s="2"/>
      <c r="G15186" s="2"/>
      <c r="H15186" s="6"/>
      <c r="I15186" s="9"/>
      <c r="J15186" s="9"/>
      <c r="K15186" s="9"/>
    </row>
    <row r="15187" spans="1:11" x14ac:dyDescent="0.25">
      <c r="A15187" s="2"/>
      <c r="B15187" s="2"/>
      <c r="C15187" s="2"/>
      <c r="E15187" s="2"/>
      <c r="G15187" s="2"/>
      <c r="H15187" s="6"/>
      <c r="I15187" s="9"/>
      <c r="J15187" s="9"/>
      <c r="K15187" s="9"/>
    </row>
    <row r="15188" spans="1:11" x14ac:dyDescent="0.25">
      <c r="A15188" s="2"/>
      <c r="B15188" s="2"/>
      <c r="C15188" s="2"/>
      <c r="E15188" s="2"/>
      <c r="G15188" s="2"/>
      <c r="H15188" s="6"/>
      <c r="I15188" s="9"/>
      <c r="J15188" s="9"/>
      <c r="K15188" s="9"/>
    </row>
    <row r="15189" spans="1:11" x14ac:dyDescent="0.25">
      <c r="A15189" s="2"/>
      <c r="B15189" s="2"/>
      <c r="C15189" s="2"/>
      <c r="E15189" s="2"/>
      <c r="G15189" s="2"/>
      <c r="H15189" s="6"/>
      <c r="I15189" s="9"/>
      <c r="J15189" s="9"/>
      <c r="K15189" s="9"/>
    </row>
    <row r="15190" spans="1:11" x14ac:dyDescent="0.25">
      <c r="A15190" s="2"/>
      <c r="B15190" s="2"/>
      <c r="C15190" s="2"/>
      <c r="E15190" s="2"/>
      <c r="G15190" s="2"/>
      <c r="H15190" s="6"/>
      <c r="I15190" s="9"/>
      <c r="J15190" s="9"/>
      <c r="K15190" s="9"/>
    </row>
    <row r="15191" spans="1:11" x14ac:dyDescent="0.25">
      <c r="A15191" s="2"/>
      <c r="B15191" s="2"/>
      <c r="C15191" s="2"/>
      <c r="E15191" s="2"/>
      <c r="G15191" s="2"/>
      <c r="H15191" s="6"/>
      <c r="I15191" s="9"/>
      <c r="J15191" s="9"/>
      <c r="K15191" s="9"/>
    </row>
    <row r="15192" spans="1:11" x14ac:dyDescent="0.25">
      <c r="A15192" s="2"/>
      <c r="B15192" s="2"/>
      <c r="C15192" s="2"/>
      <c r="E15192" s="2"/>
      <c r="G15192" s="2"/>
      <c r="H15192" s="6"/>
      <c r="I15192" s="9"/>
      <c r="J15192" s="9"/>
      <c r="K15192" s="9"/>
    </row>
    <row r="15193" spans="1:11" x14ac:dyDescent="0.25">
      <c r="A15193" s="2"/>
      <c r="B15193" s="2"/>
      <c r="C15193" s="2"/>
      <c r="E15193" s="2"/>
      <c r="G15193" s="2"/>
      <c r="H15193" s="6"/>
      <c r="I15193" s="9"/>
      <c r="J15193" s="9"/>
      <c r="K15193" s="9"/>
    </row>
    <row r="15194" spans="1:11" x14ac:dyDescent="0.25">
      <c r="A15194" s="2"/>
      <c r="B15194" s="2"/>
      <c r="C15194" s="2"/>
      <c r="E15194" s="2"/>
      <c r="G15194" s="2"/>
      <c r="H15194" s="6"/>
      <c r="I15194" s="9"/>
      <c r="J15194" s="9"/>
      <c r="K15194" s="9"/>
    </row>
    <row r="15195" spans="1:11" x14ac:dyDescent="0.25">
      <c r="A15195" s="2"/>
      <c r="B15195" s="2"/>
      <c r="C15195" s="2"/>
      <c r="E15195" s="2"/>
      <c r="G15195" s="2"/>
      <c r="H15195" s="6"/>
      <c r="I15195" s="9"/>
      <c r="J15195" s="9"/>
      <c r="K15195" s="9"/>
    </row>
    <row r="15196" spans="1:11" x14ac:dyDescent="0.25">
      <c r="A15196" s="2"/>
      <c r="B15196" s="2"/>
      <c r="C15196" s="2"/>
      <c r="E15196" s="2"/>
      <c r="G15196" s="2"/>
      <c r="H15196" s="6"/>
      <c r="I15196" s="9"/>
      <c r="J15196" s="9"/>
      <c r="K15196" s="9"/>
    </row>
    <row r="15197" spans="1:11" x14ac:dyDescent="0.25">
      <c r="A15197" s="2"/>
      <c r="B15197" s="2"/>
      <c r="C15197" s="2"/>
      <c r="E15197" s="2"/>
      <c r="G15197" s="2"/>
      <c r="H15197" s="6"/>
      <c r="I15197" s="9"/>
      <c r="J15197" s="9"/>
      <c r="K15197" s="9"/>
    </row>
    <row r="15198" spans="1:11" x14ac:dyDescent="0.25">
      <c r="A15198" s="2"/>
      <c r="B15198" s="2"/>
      <c r="C15198" s="2"/>
      <c r="E15198" s="2"/>
      <c r="G15198" s="2"/>
      <c r="H15198" s="6"/>
      <c r="I15198" s="9"/>
      <c r="J15198" s="9"/>
      <c r="K15198" s="9"/>
    </row>
    <row r="15199" spans="1:11" x14ac:dyDescent="0.25">
      <c r="A15199" s="2"/>
      <c r="B15199" s="2"/>
      <c r="C15199" s="2"/>
      <c r="E15199" s="2"/>
      <c r="G15199" s="2"/>
      <c r="H15199" s="6"/>
      <c r="I15199" s="9"/>
      <c r="J15199" s="9"/>
      <c r="K15199" s="9"/>
    </row>
    <row r="15200" spans="1:11" x14ac:dyDescent="0.25">
      <c r="A15200" s="2"/>
      <c r="B15200" s="2"/>
      <c r="C15200" s="2"/>
      <c r="E15200" s="2"/>
      <c r="G15200" s="2"/>
      <c r="H15200" s="6"/>
      <c r="I15200" s="9"/>
      <c r="J15200" s="9"/>
      <c r="K15200" s="9"/>
    </row>
    <row r="15201" spans="1:11" x14ac:dyDescent="0.25">
      <c r="A15201" s="2"/>
      <c r="B15201" s="2"/>
      <c r="C15201" s="2"/>
      <c r="E15201" s="2"/>
      <c r="G15201" s="2"/>
      <c r="H15201" s="6"/>
      <c r="I15201" s="9"/>
      <c r="J15201" s="9"/>
      <c r="K15201" s="9"/>
    </row>
    <row r="15202" spans="1:11" x14ac:dyDescent="0.25">
      <c r="A15202" s="2"/>
      <c r="B15202" s="2"/>
      <c r="C15202" s="2"/>
      <c r="E15202" s="2"/>
      <c r="G15202" s="2"/>
      <c r="H15202" s="6"/>
      <c r="I15202" s="9"/>
      <c r="J15202" s="9"/>
      <c r="K15202" s="9"/>
    </row>
    <row r="15203" spans="1:11" x14ac:dyDescent="0.25">
      <c r="A15203" s="2"/>
      <c r="B15203" s="2"/>
      <c r="C15203" s="2"/>
      <c r="E15203" s="2"/>
      <c r="G15203" s="2"/>
      <c r="H15203" s="6"/>
      <c r="I15203" s="9"/>
      <c r="J15203" s="9"/>
      <c r="K15203" s="9"/>
    </row>
    <row r="15204" spans="1:11" x14ac:dyDescent="0.25">
      <c r="A15204" s="2"/>
      <c r="B15204" s="2"/>
      <c r="C15204" s="2"/>
      <c r="E15204" s="2"/>
      <c r="G15204" s="2"/>
      <c r="H15204" s="6"/>
      <c r="I15204" s="9"/>
      <c r="J15204" s="9"/>
      <c r="K15204" s="9"/>
    </row>
    <row r="15205" spans="1:11" x14ac:dyDescent="0.25">
      <c r="A15205" s="2"/>
      <c r="B15205" s="2"/>
      <c r="C15205" s="2"/>
      <c r="E15205" s="2"/>
      <c r="G15205" s="2"/>
      <c r="H15205" s="6"/>
      <c r="I15205" s="9"/>
      <c r="J15205" s="9"/>
      <c r="K15205" s="9"/>
    </row>
    <row r="15206" spans="1:11" x14ac:dyDescent="0.25">
      <c r="A15206" s="2"/>
      <c r="B15206" s="2"/>
      <c r="C15206" s="2"/>
      <c r="E15206" s="2"/>
      <c r="G15206" s="2"/>
      <c r="H15206" s="6"/>
      <c r="I15206" s="9"/>
      <c r="J15206" s="9"/>
      <c r="K15206" s="9"/>
    </row>
    <row r="15207" spans="1:11" x14ac:dyDescent="0.25">
      <c r="A15207" s="2"/>
      <c r="B15207" s="2"/>
      <c r="C15207" s="2"/>
      <c r="E15207" s="2"/>
      <c r="G15207" s="2"/>
      <c r="H15207" s="6"/>
      <c r="I15207" s="9"/>
      <c r="J15207" s="9"/>
      <c r="K15207" s="9"/>
    </row>
    <row r="15208" spans="1:11" x14ac:dyDescent="0.25">
      <c r="A15208" s="2"/>
      <c r="B15208" s="2"/>
      <c r="C15208" s="2"/>
      <c r="E15208" s="2"/>
      <c r="G15208" s="2"/>
      <c r="H15208" s="6"/>
      <c r="I15208" s="9"/>
      <c r="J15208" s="9"/>
      <c r="K15208" s="9"/>
    </row>
    <row r="15209" spans="1:11" x14ac:dyDescent="0.25">
      <c r="A15209" s="2"/>
      <c r="B15209" s="2"/>
      <c r="C15209" s="2"/>
      <c r="E15209" s="2"/>
      <c r="G15209" s="2"/>
      <c r="H15209" s="6"/>
      <c r="I15209" s="9"/>
      <c r="J15209" s="9"/>
      <c r="K15209" s="9"/>
    </row>
    <row r="15210" spans="1:11" x14ac:dyDescent="0.25">
      <c r="A15210" s="2"/>
      <c r="B15210" s="2"/>
      <c r="C15210" s="2"/>
      <c r="E15210" s="2"/>
      <c r="G15210" s="2"/>
      <c r="H15210" s="6"/>
      <c r="I15210" s="9"/>
      <c r="J15210" s="9"/>
      <c r="K15210" s="9"/>
    </row>
    <row r="15211" spans="1:11" x14ac:dyDescent="0.25">
      <c r="A15211" s="2"/>
      <c r="B15211" s="2"/>
      <c r="C15211" s="2"/>
      <c r="E15211" s="2"/>
      <c r="G15211" s="2"/>
      <c r="H15211" s="6"/>
      <c r="I15211" s="9"/>
      <c r="J15211" s="9"/>
      <c r="K15211" s="9"/>
    </row>
    <row r="15212" spans="1:11" x14ac:dyDescent="0.25">
      <c r="A15212" s="2"/>
      <c r="B15212" s="2"/>
      <c r="C15212" s="2"/>
      <c r="E15212" s="2"/>
      <c r="G15212" s="2"/>
      <c r="H15212" s="6"/>
      <c r="I15212" s="9"/>
      <c r="J15212" s="9"/>
      <c r="K15212" s="9"/>
    </row>
    <row r="15213" spans="1:11" x14ac:dyDescent="0.25">
      <c r="A15213" s="2"/>
      <c r="B15213" s="2"/>
      <c r="C15213" s="2"/>
      <c r="E15213" s="2"/>
      <c r="G15213" s="2"/>
      <c r="H15213" s="6"/>
      <c r="I15213" s="9"/>
      <c r="J15213" s="9"/>
      <c r="K15213" s="9"/>
    </row>
    <row r="15214" spans="1:11" x14ac:dyDescent="0.25">
      <c r="A15214" s="2"/>
      <c r="B15214" s="2"/>
      <c r="C15214" s="2"/>
      <c r="E15214" s="2"/>
      <c r="G15214" s="2"/>
      <c r="H15214" s="6"/>
      <c r="I15214" s="9"/>
      <c r="J15214" s="9"/>
      <c r="K15214" s="9"/>
    </row>
    <row r="15215" spans="1:11" x14ac:dyDescent="0.25">
      <c r="A15215" s="2"/>
      <c r="B15215" s="2"/>
      <c r="C15215" s="2"/>
      <c r="E15215" s="2"/>
      <c r="G15215" s="2"/>
      <c r="H15215" s="6"/>
      <c r="I15215" s="9"/>
      <c r="J15215" s="9"/>
      <c r="K15215" s="9"/>
    </row>
    <row r="15216" spans="1:11" x14ac:dyDescent="0.25">
      <c r="A15216" s="2"/>
      <c r="B15216" s="2"/>
      <c r="C15216" s="2"/>
      <c r="E15216" s="2"/>
      <c r="G15216" s="2"/>
      <c r="H15216" s="6"/>
      <c r="I15216" s="9"/>
      <c r="J15216" s="9"/>
      <c r="K15216" s="9"/>
    </row>
    <row r="15217" spans="1:11" x14ac:dyDescent="0.25">
      <c r="A15217" s="2"/>
      <c r="B15217" s="2"/>
      <c r="C15217" s="2"/>
      <c r="E15217" s="2"/>
      <c r="G15217" s="2"/>
      <c r="H15217" s="6"/>
      <c r="I15217" s="9"/>
      <c r="J15217" s="9"/>
      <c r="K15217" s="9"/>
    </row>
    <row r="15218" spans="1:11" x14ac:dyDescent="0.25">
      <c r="A15218" s="2"/>
      <c r="B15218" s="2"/>
      <c r="C15218" s="2"/>
      <c r="E15218" s="2"/>
      <c r="G15218" s="2"/>
      <c r="H15218" s="6"/>
      <c r="I15218" s="9"/>
      <c r="J15218" s="9"/>
      <c r="K15218" s="9"/>
    </row>
    <row r="15219" spans="1:11" x14ac:dyDescent="0.25">
      <c r="A15219" s="2"/>
      <c r="B15219" s="2"/>
      <c r="C15219" s="2"/>
      <c r="E15219" s="2"/>
      <c r="G15219" s="2"/>
      <c r="H15219" s="6"/>
      <c r="I15219" s="9"/>
      <c r="J15219" s="9"/>
      <c r="K15219" s="9"/>
    </row>
    <row r="15220" spans="1:11" x14ac:dyDescent="0.25">
      <c r="A15220" s="2"/>
      <c r="B15220" s="2"/>
      <c r="C15220" s="2"/>
      <c r="E15220" s="2"/>
      <c r="G15220" s="2"/>
      <c r="H15220" s="6"/>
      <c r="I15220" s="9"/>
      <c r="J15220" s="9"/>
      <c r="K15220" s="9"/>
    </row>
    <row r="15221" spans="1:11" x14ac:dyDescent="0.25">
      <c r="A15221" s="2"/>
      <c r="B15221" s="2"/>
      <c r="C15221" s="2"/>
      <c r="E15221" s="2"/>
      <c r="G15221" s="2"/>
      <c r="H15221" s="6"/>
      <c r="I15221" s="9"/>
      <c r="J15221" s="9"/>
      <c r="K15221" s="9"/>
    </row>
    <row r="15222" spans="1:11" x14ac:dyDescent="0.25">
      <c r="A15222" s="2"/>
      <c r="B15222" s="2"/>
      <c r="C15222" s="2"/>
      <c r="E15222" s="2"/>
      <c r="G15222" s="2"/>
      <c r="H15222" s="6"/>
      <c r="I15222" s="9"/>
      <c r="J15222" s="9"/>
      <c r="K15222" s="9"/>
    </row>
    <row r="15223" spans="1:11" x14ac:dyDescent="0.25">
      <c r="A15223" s="2"/>
      <c r="B15223" s="2"/>
      <c r="C15223" s="2"/>
      <c r="E15223" s="2"/>
      <c r="G15223" s="2"/>
      <c r="H15223" s="6"/>
      <c r="I15223" s="9"/>
      <c r="J15223" s="9"/>
      <c r="K15223" s="9"/>
    </row>
    <row r="15224" spans="1:11" x14ac:dyDescent="0.25">
      <c r="A15224" s="2"/>
      <c r="B15224" s="2"/>
      <c r="C15224" s="2"/>
      <c r="E15224" s="2"/>
      <c r="G15224" s="2"/>
      <c r="H15224" s="6"/>
      <c r="I15224" s="9"/>
      <c r="J15224" s="9"/>
      <c r="K15224" s="9"/>
    </row>
    <row r="15225" spans="1:11" x14ac:dyDescent="0.25">
      <c r="A15225" s="2"/>
      <c r="B15225" s="2"/>
      <c r="C15225" s="2"/>
      <c r="E15225" s="2"/>
      <c r="G15225" s="2"/>
      <c r="H15225" s="6"/>
      <c r="I15225" s="9"/>
      <c r="J15225" s="9"/>
      <c r="K15225" s="9"/>
    </row>
    <row r="15226" spans="1:11" x14ac:dyDescent="0.25">
      <c r="A15226" s="2"/>
      <c r="B15226" s="2"/>
      <c r="C15226" s="2"/>
      <c r="E15226" s="2"/>
      <c r="G15226" s="2"/>
      <c r="H15226" s="6"/>
      <c r="I15226" s="9"/>
      <c r="J15226" s="9"/>
      <c r="K15226" s="9"/>
    </row>
    <row r="15227" spans="1:11" x14ac:dyDescent="0.25">
      <c r="A15227" s="2"/>
      <c r="B15227" s="2"/>
      <c r="C15227" s="2"/>
      <c r="E15227" s="2"/>
      <c r="G15227" s="2"/>
      <c r="H15227" s="6"/>
      <c r="I15227" s="9"/>
      <c r="J15227" s="9"/>
      <c r="K15227" s="9"/>
    </row>
    <row r="15228" spans="1:11" x14ac:dyDescent="0.25">
      <c r="A15228" s="2"/>
      <c r="B15228" s="2"/>
      <c r="C15228" s="2"/>
      <c r="E15228" s="2"/>
      <c r="G15228" s="2"/>
      <c r="H15228" s="6"/>
      <c r="I15228" s="9"/>
      <c r="J15228" s="9"/>
      <c r="K15228" s="9"/>
    </row>
    <row r="15229" spans="1:11" x14ac:dyDescent="0.25">
      <c r="A15229" s="2"/>
      <c r="B15229" s="2"/>
      <c r="C15229" s="2"/>
      <c r="E15229" s="2"/>
      <c r="G15229" s="2"/>
      <c r="H15229" s="6"/>
      <c r="I15229" s="9"/>
      <c r="J15229" s="9"/>
      <c r="K15229" s="9"/>
    </row>
    <row r="15230" spans="1:11" x14ac:dyDescent="0.25">
      <c r="A15230" s="2"/>
      <c r="B15230" s="2"/>
      <c r="C15230" s="2"/>
      <c r="E15230" s="2"/>
      <c r="G15230" s="2"/>
      <c r="H15230" s="6"/>
      <c r="I15230" s="9"/>
      <c r="J15230" s="9"/>
      <c r="K15230" s="9"/>
    </row>
    <row r="15231" spans="1:11" x14ac:dyDescent="0.25">
      <c r="A15231" s="2"/>
      <c r="B15231" s="2"/>
      <c r="C15231" s="2"/>
      <c r="E15231" s="2"/>
      <c r="G15231" s="2"/>
      <c r="H15231" s="6"/>
      <c r="I15231" s="9"/>
      <c r="J15231" s="9"/>
      <c r="K15231" s="9"/>
    </row>
    <row r="15232" spans="1:11" x14ac:dyDescent="0.25">
      <c r="A15232" s="2"/>
      <c r="B15232" s="2"/>
      <c r="C15232" s="2"/>
      <c r="E15232" s="2"/>
      <c r="G15232" s="2"/>
      <c r="H15232" s="6"/>
      <c r="I15232" s="9"/>
      <c r="J15232" s="9"/>
      <c r="K15232" s="9"/>
    </row>
    <row r="15233" spans="1:11" x14ac:dyDescent="0.25">
      <c r="A15233" s="2"/>
      <c r="B15233" s="2"/>
      <c r="C15233" s="2"/>
      <c r="E15233" s="2"/>
      <c r="G15233" s="2"/>
      <c r="H15233" s="6"/>
      <c r="I15233" s="9"/>
      <c r="J15233" s="9"/>
      <c r="K15233" s="9"/>
    </row>
    <row r="15234" spans="1:11" x14ac:dyDescent="0.25">
      <c r="A15234" s="2"/>
      <c r="B15234" s="2"/>
      <c r="C15234" s="2"/>
      <c r="E15234" s="2"/>
      <c r="G15234" s="2"/>
      <c r="H15234" s="6"/>
      <c r="I15234" s="9"/>
      <c r="J15234" s="9"/>
      <c r="K15234" s="9"/>
    </row>
    <row r="15235" spans="1:11" x14ac:dyDescent="0.25">
      <c r="A15235" s="2"/>
      <c r="B15235" s="2"/>
      <c r="C15235" s="2"/>
      <c r="E15235" s="2"/>
      <c r="G15235" s="2"/>
      <c r="H15235" s="6"/>
      <c r="I15235" s="9"/>
      <c r="J15235" s="9"/>
      <c r="K15235" s="9"/>
    </row>
    <row r="15236" spans="1:11" x14ac:dyDescent="0.25">
      <c r="A15236" s="2"/>
      <c r="B15236" s="2"/>
      <c r="C15236" s="2"/>
      <c r="E15236" s="2"/>
      <c r="G15236" s="2"/>
      <c r="H15236" s="6"/>
      <c r="I15236" s="9"/>
      <c r="J15236" s="9"/>
      <c r="K15236" s="9"/>
    </row>
    <row r="15237" spans="1:11" x14ac:dyDescent="0.25">
      <c r="A15237" s="2"/>
      <c r="B15237" s="2"/>
      <c r="C15237" s="2"/>
      <c r="E15237" s="2"/>
      <c r="G15237" s="2"/>
      <c r="H15237" s="6"/>
      <c r="I15237" s="9"/>
      <c r="J15237" s="9"/>
      <c r="K15237" s="9"/>
    </row>
    <row r="15238" spans="1:11" x14ac:dyDescent="0.25">
      <c r="A15238" s="2"/>
      <c r="B15238" s="2"/>
      <c r="C15238" s="2"/>
      <c r="E15238" s="2"/>
      <c r="G15238" s="2"/>
      <c r="H15238" s="6"/>
      <c r="I15238" s="9"/>
      <c r="J15238" s="9"/>
      <c r="K15238" s="9"/>
    </row>
    <row r="15239" spans="1:11" x14ac:dyDescent="0.25">
      <c r="A15239" s="2"/>
      <c r="B15239" s="2"/>
      <c r="C15239" s="2"/>
      <c r="E15239" s="2"/>
      <c r="G15239" s="2"/>
      <c r="H15239" s="6"/>
      <c r="I15239" s="9"/>
      <c r="J15239" s="9"/>
      <c r="K15239" s="9"/>
    </row>
    <row r="15240" spans="1:11" x14ac:dyDescent="0.25">
      <c r="A15240" s="2"/>
      <c r="B15240" s="2"/>
      <c r="C15240" s="2"/>
      <c r="E15240" s="2"/>
      <c r="G15240" s="2"/>
      <c r="H15240" s="6"/>
      <c r="I15240" s="9"/>
      <c r="J15240" s="9"/>
      <c r="K15240" s="9"/>
    </row>
    <row r="15241" spans="1:11" x14ac:dyDescent="0.25">
      <c r="A15241" s="2"/>
      <c r="B15241" s="2"/>
      <c r="C15241" s="2"/>
      <c r="E15241" s="2"/>
      <c r="G15241" s="2"/>
      <c r="H15241" s="6"/>
      <c r="I15241" s="9"/>
      <c r="J15241" s="9"/>
      <c r="K15241" s="9"/>
    </row>
    <row r="15242" spans="1:11" x14ac:dyDescent="0.25">
      <c r="A15242" s="2"/>
      <c r="B15242" s="2"/>
      <c r="C15242" s="2"/>
      <c r="E15242" s="2"/>
      <c r="G15242" s="2"/>
      <c r="H15242" s="6"/>
      <c r="I15242" s="9"/>
      <c r="J15242" s="9"/>
      <c r="K15242" s="9"/>
    </row>
    <row r="15243" spans="1:11" x14ac:dyDescent="0.25">
      <c r="A15243" s="2"/>
      <c r="B15243" s="2"/>
      <c r="C15243" s="2"/>
      <c r="E15243" s="2"/>
      <c r="G15243" s="2"/>
      <c r="H15243" s="6"/>
      <c r="I15243" s="9"/>
      <c r="J15243" s="9"/>
      <c r="K15243" s="9"/>
    </row>
    <row r="15244" spans="1:11" x14ac:dyDescent="0.25">
      <c r="A15244" s="2"/>
      <c r="B15244" s="2"/>
      <c r="C15244" s="2"/>
      <c r="E15244" s="2"/>
      <c r="G15244" s="2"/>
      <c r="H15244" s="6"/>
      <c r="I15244" s="9"/>
      <c r="J15244" s="9"/>
      <c r="K15244" s="9"/>
    </row>
    <row r="15245" spans="1:11" x14ac:dyDescent="0.25">
      <c r="A15245" s="2"/>
      <c r="B15245" s="2"/>
      <c r="C15245" s="2"/>
      <c r="E15245" s="2"/>
      <c r="G15245" s="2"/>
      <c r="H15245" s="6"/>
      <c r="I15245" s="9"/>
      <c r="J15245" s="9"/>
      <c r="K15245" s="9"/>
    </row>
    <row r="15246" spans="1:11" x14ac:dyDescent="0.25">
      <c r="A15246" s="2"/>
      <c r="B15246" s="2"/>
      <c r="C15246" s="2"/>
      <c r="E15246" s="2"/>
      <c r="G15246" s="2"/>
      <c r="H15246" s="6"/>
      <c r="I15246" s="9"/>
      <c r="J15246" s="9"/>
      <c r="K15246" s="9"/>
    </row>
    <row r="15247" spans="1:11" x14ac:dyDescent="0.25">
      <c r="A15247" s="2"/>
      <c r="B15247" s="2"/>
      <c r="C15247" s="2"/>
      <c r="E15247" s="2"/>
      <c r="G15247" s="2"/>
      <c r="H15247" s="6"/>
      <c r="I15247" s="9"/>
      <c r="J15247" s="9"/>
      <c r="K15247" s="9"/>
    </row>
    <row r="15248" spans="1:11" x14ac:dyDescent="0.25">
      <c r="A15248" s="2"/>
      <c r="B15248" s="2"/>
      <c r="C15248" s="2"/>
      <c r="E15248" s="2"/>
      <c r="G15248" s="2"/>
      <c r="H15248" s="6"/>
      <c r="I15248" s="9"/>
      <c r="J15248" s="9"/>
      <c r="K15248" s="9"/>
    </row>
    <row r="15249" spans="1:11" x14ac:dyDescent="0.25">
      <c r="A15249" s="2"/>
      <c r="B15249" s="2"/>
      <c r="C15249" s="2"/>
      <c r="E15249" s="2"/>
      <c r="G15249" s="2"/>
      <c r="H15249" s="6"/>
      <c r="I15249" s="9"/>
      <c r="J15249" s="9"/>
      <c r="K15249" s="9"/>
    </row>
    <row r="15250" spans="1:11" x14ac:dyDescent="0.25">
      <c r="A15250" s="2"/>
      <c r="B15250" s="2"/>
      <c r="C15250" s="2"/>
      <c r="E15250" s="2"/>
      <c r="G15250" s="2"/>
      <c r="H15250" s="6"/>
      <c r="I15250" s="9"/>
      <c r="J15250" s="9"/>
      <c r="K15250" s="9"/>
    </row>
    <row r="15251" spans="1:11" x14ac:dyDescent="0.25">
      <c r="A15251" s="2"/>
      <c r="B15251" s="2"/>
      <c r="C15251" s="2"/>
      <c r="E15251" s="2"/>
      <c r="G15251" s="2"/>
      <c r="H15251" s="6"/>
      <c r="I15251" s="9"/>
      <c r="J15251" s="9"/>
      <c r="K15251" s="9"/>
    </row>
    <row r="15252" spans="1:11" x14ac:dyDescent="0.25">
      <c r="A15252" s="2"/>
      <c r="B15252" s="2"/>
      <c r="C15252" s="2"/>
      <c r="E15252" s="2"/>
      <c r="G15252" s="2"/>
      <c r="H15252" s="6"/>
      <c r="I15252" s="9"/>
      <c r="J15252" s="9"/>
      <c r="K15252" s="9"/>
    </row>
    <row r="15253" spans="1:11" x14ac:dyDescent="0.25">
      <c r="A15253" s="2"/>
      <c r="B15253" s="2"/>
      <c r="C15253" s="2"/>
      <c r="E15253" s="2"/>
      <c r="G15253" s="2"/>
      <c r="H15253" s="6"/>
      <c r="I15253" s="9"/>
      <c r="J15253" s="9"/>
      <c r="K15253" s="9"/>
    </row>
    <row r="15254" spans="1:11" x14ac:dyDescent="0.25">
      <c r="A15254" s="2"/>
      <c r="B15254" s="2"/>
      <c r="C15254" s="2"/>
      <c r="E15254" s="2"/>
      <c r="G15254" s="2"/>
      <c r="H15254" s="6"/>
      <c r="I15254" s="9"/>
      <c r="J15254" s="9"/>
      <c r="K15254" s="9"/>
    </row>
    <row r="15255" spans="1:11" x14ac:dyDescent="0.25">
      <c r="A15255" s="2"/>
      <c r="B15255" s="2"/>
      <c r="C15255" s="2"/>
      <c r="E15255" s="2"/>
      <c r="G15255" s="2"/>
      <c r="H15255" s="6"/>
      <c r="I15255" s="9"/>
      <c r="J15255" s="9"/>
      <c r="K15255" s="9"/>
    </row>
    <row r="15256" spans="1:11" x14ac:dyDescent="0.25">
      <c r="A15256" s="2"/>
      <c r="B15256" s="2"/>
      <c r="C15256" s="2"/>
      <c r="E15256" s="2"/>
      <c r="G15256" s="2"/>
      <c r="H15256" s="6"/>
      <c r="I15256" s="9"/>
      <c r="J15256" s="9"/>
      <c r="K15256" s="9"/>
    </row>
    <row r="15257" spans="1:11" x14ac:dyDescent="0.25">
      <c r="A15257" s="2"/>
      <c r="B15257" s="2"/>
      <c r="C15257" s="2"/>
      <c r="E15257" s="2"/>
      <c r="G15257" s="2"/>
      <c r="H15257" s="6"/>
      <c r="I15257" s="9"/>
      <c r="J15257" s="9"/>
      <c r="K15257" s="9"/>
    </row>
    <row r="15258" spans="1:11" x14ac:dyDescent="0.25">
      <c r="A15258" s="2"/>
      <c r="B15258" s="2"/>
      <c r="C15258" s="2"/>
      <c r="E15258" s="2"/>
      <c r="G15258" s="2"/>
      <c r="H15258" s="6"/>
      <c r="I15258" s="9"/>
      <c r="J15258" s="9"/>
      <c r="K15258" s="9"/>
    </row>
    <row r="15259" spans="1:11" x14ac:dyDescent="0.25">
      <c r="A15259" s="2"/>
      <c r="B15259" s="2"/>
      <c r="C15259" s="2"/>
      <c r="E15259" s="2"/>
      <c r="G15259" s="2"/>
      <c r="H15259" s="6"/>
      <c r="I15259" s="9"/>
      <c r="J15259" s="9"/>
      <c r="K15259" s="9"/>
    </row>
    <row r="15260" spans="1:11" x14ac:dyDescent="0.25">
      <c r="A15260" s="2"/>
      <c r="B15260" s="2"/>
      <c r="C15260" s="2"/>
      <c r="E15260" s="2"/>
      <c r="G15260" s="2"/>
      <c r="H15260" s="6"/>
      <c r="I15260" s="9"/>
      <c r="J15260" s="9"/>
      <c r="K15260" s="9"/>
    </row>
    <row r="15261" spans="1:11" x14ac:dyDescent="0.25">
      <c r="A15261" s="2"/>
      <c r="B15261" s="2"/>
      <c r="C15261" s="2"/>
      <c r="E15261" s="2"/>
      <c r="G15261" s="2"/>
      <c r="H15261" s="6"/>
      <c r="I15261" s="9"/>
      <c r="J15261" s="9"/>
      <c r="K15261" s="9"/>
    </row>
    <row r="15262" spans="1:11" x14ac:dyDescent="0.25">
      <c r="A15262" s="2"/>
      <c r="B15262" s="2"/>
      <c r="C15262" s="2"/>
      <c r="E15262" s="2"/>
      <c r="G15262" s="2"/>
      <c r="H15262" s="6"/>
      <c r="I15262" s="9"/>
      <c r="J15262" s="9"/>
      <c r="K15262" s="9"/>
    </row>
    <row r="15263" spans="1:11" x14ac:dyDescent="0.25">
      <c r="A15263" s="2"/>
      <c r="B15263" s="2"/>
      <c r="C15263" s="2"/>
      <c r="E15263" s="2"/>
      <c r="G15263" s="2"/>
      <c r="H15263" s="6"/>
      <c r="I15263" s="9"/>
      <c r="J15263" s="9"/>
      <c r="K15263" s="9"/>
    </row>
    <row r="15264" spans="1:11" x14ac:dyDescent="0.25">
      <c r="A15264" s="2"/>
      <c r="B15264" s="2"/>
      <c r="C15264" s="2"/>
      <c r="E15264" s="2"/>
      <c r="G15264" s="2"/>
      <c r="H15264" s="6"/>
      <c r="I15264" s="9"/>
      <c r="J15264" s="9"/>
      <c r="K15264" s="9"/>
    </row>
    <row r="15265" spans="1:11" x14ac:dyDescent="0.25">
      <c r="A15265" s="2"/>
      <c r="B15265" s="2"/>
      <c r="C15265" s="2"/>
      <c r="E15265" s="2"/>
      <c r="G15265" s="2"/>
      <c r="H15265" s="6"/>
      <c r="I15265" s="9"/>
      <c r="J15265" s="9"/>
      <c r="K15265" s="9"/>
    </row>
    <row r="15266" spans="1:11" x14ac:dyDescent="0.25">
      <c r="A15266" s="2"/>
      <c r="B15266" s="2"/>
      <c r="C15266" s="2"/>
      <c r="E15266" s="2"/>
      <c r="G15266" s="2"/>
      <c r="H15266" s="6"/>
      <c r="I15266" s="9"/>
      <c r="J15266" s="9"/>
      <c r="K15266" s="9"/>
    </row>
    <row r="15267" spans="1:11" x14ac:dyDescent="0.25">
      <c r="A15267" s="2"/>
      <c r="B15267" s="2"/>
      <c r="C15267" s="2"/>
      <c r="E15267" s="2"/>
      <c r="G15267" s="2"/>
      <c r="H15267" s="6"/>
      <c r="I15267" s="9"/>
      <c r="J15267" s="9"/>
      <c r="K15267" s="9"/>
    </row>
    <row r="15268" spans="1:11" x14ac:dyDescent="0.25">
      <c r="A15268" s="2"/>
      <c r="B15268" s="2"/>
      <c r="C15268" s="2"/>
      <c r="E15268" s="2"/>
      <c r="G15268" s="2"/>
      <c r="H15268" s="6"/>
      <c r="I15268" s="9"/>
      <c r="J15268" s="9"/>
      <c r="K15268" s="9"/>
    </row>
    <row r="15269" spans="1:11" x14ac:dyDescent="0.25">
      <c r="A15269" s="2"/>
      <c r="B15269" s="2"/>
      <c r="C15269" s="2"/>
      <c r="E15269" s="2"/>
      <c r="G15269" s="2"/>
      <c r="H15269" s="6"/>
      <c r="I15269" s="9"/>
      <c r="J15269" s="9"/>
      <c r="K15269" s="9"/>
    </row>
    <row r="15270" spans="1:11" x14ac:dyDescent="0.25">
      <c r="A15270" s="2"/>
      <c r="B15270" s="2"/>
      <c r="C15270" s="2"/>
      <c r="E15270" s="2"/>
      <c r="G15270" s="2"/>
      <c r="H15270" s="6"/>
      <c r="I15270" s="9"/>
      <c r="J15270" s="9"/>
      <c r="K15270" s="9"/>
    </row>
    <row r="15271" spans="1:11" x14ac:dyDescent="0.25">
      <c r="A15271" s="2"/>
      <c r="B15271" s="2"/>
      <c r="C15271" s="2"/>
      <c r="E15271" s="2"/>
      <c r="G15271" s="2"/>
      <c r="H15271" s="6"/>
      <c r="I15271" s="9"/>
      <c r="J15271" s="9"/>
      <c r="K15271" s="9"/>
    </row>
    <row r="15272" spans="1:11" x14ac:dyDescent="0.25">
      <c r="A15272" s="2"/>
      <c r="B15272" s="2"/>
      <c r="C15272" s="2"/>
      <c r="E15272" s="2"/>
      <c r="G15272" s="2"/>
      <c r="H15272" s="6"/>
      <c r="I15272" s="9"/>
      <c r="J15272" s="9"/>
      <c r="K15272" s="9"/>
    </row>
    <row r="15273" spans="1:11" x14ac:dyDescent="0.25">
      <c r="A15273" s="2"/>
      <c r="B15273" s="2"/>
      <c r="C15273" s="2"/>
      <c r="E15273" s="2"/>
      <c r="G15273" s="2"/>
      <c r="H15273" s="6"/>
      <c r="I15273" s="9"/>
      <c r="J15273" s="9"/>
      <c r="K15273" s="9"/>
    </row>
    <row r="15274" spans="1:11" x14ac:dyDescent="0.25">
      <c r="A15274" s="2"/>
      <c r="B15274" s="2"/>
      <c r="C15274" s="2"/>
      <c r="E15274" s="2"/>
      <c r="G15274" s="2"/>
      <c r="H15274" s="6"/>
      <c r="I15274" s="9"/>
      <c r="J15274" s="9"/>
      <c r="K15274" s="9"/>
    </row>
    <row r="15275" spans="1:11" x14ac:dyDescent="0.25">
      <c r="A15275" s="2"/>
      <c r="B15275" s="2"/>
      <c r="C15275" s="2"/>
      <c r="E15275" s="2"/>
      <c r="G15275" s="2"/>
      <c r="H15275" s="6"/>
      <c r="I15275" s="9"/>
      <c r="J15275" s="9"/>
      <c r="K15275" s="9"/>
    </row>
    <row r="15276" spans="1:11" x14ac:dyDescent="0.25">
      <c r="A15276" s="2"/>
      <c r="B15276" s="2"/>
      <c r="C15276" s="2"/>
      <c r="E15276" s="2"/>
      <c r="G15276" s="2"/>
      <c r="H15276" s="6"/>
      <c r="I15276" s="9"/>
      <c r="J15276" s="9"/>
      <c r="K15276" s="9"/>
    </row>
    <row r="15277" spans="1:11" x14ac:dyDescent="0.25">
      <c r="A15277" s="2"/>
      <c r="B15277" s="2"/>
      <c r="C15277" s="2"/>
      <c r="E15277" s="2"/>
      <c r="G15277" s="2"/>
      <c r="H15277" s="6"/>
      <c r="I15277" s="9"/>
      <c r="J15277" s="9"/>
      <c r="K15277" s="9"/>
    </row>
    <row r="15278" spans="1:11" x14ac:dyDescent="0.25">
      <c r="A15278" s="2"/>
      <c r="B15278" s="2"/>
      <c r="C15278" s="2"/>
      <c r="E15278" s="2"/>
      <c r="G15278" s="2"/>
      <c r="H15278" s="6"/>
      <c r="I15278" s="9"/>
      <c r="J15278" s="9"/>
      <c r="K15278" s="9"/>
    </row>
    <row r="15279" spans="1:11" x14ac:dyDescent="0.25">
      <c r="A15279" s="2"/>
      <c r="B15279" s="2"/>
      <c r="C15279" s="2"/>
      <c r="E15279" s="2"/>
      <c r="G15279" s="2"/>
      <c r="H15279" s="6"/>
      <c r="I15279" s="9"/>
      <c r="J15279" s="9"/>
      <c r="K15279" s="9"/>
    </row>
    <row r="15280" spans="1:11" x14ac:dyDescent="0.25">
      <c r="A15280" s="2"/>
      <c r="B15280" s="2"/>
      <c r="C15280" s="2"/>
      <c r="E15280" s="2"/>
      <c r="G15280" s="2"/>
      <c r="H15280" s="6"/>
      <c r="I15280" s="9"/>
      <c r="J15280" s="9"/>
      <c r="K15280" s="9"/>
    </row>
    <row r="15281" spans="1:11" x14ac:dyDescent="0.25">
      <c r="A15281" s="2"/>
      <c r="B15281" s="2"/>
      <c r="C15281" s="2"/>
      <c r="E15281" s="2"/>
      <c r="G15281" s="2"/>
      <c r="H15281" s="6"/>
      <c r="I15281" s="9"/>
      <c r="J15281" s="9"/>
      <c r="K15281" s="9"/>
    </row>
    <row r="15282" spans="1:11" x14ac:dyDescent="0.25">
      <c r="A15282" s="2"/>
      <c r="B15282" s="2"/>
      <c r="C15282" s="2"/>
      <c r="E15282" s="2"/>
      <c r="G15282" s="2"/>
      <c r="H15282" s="6"/>
      <c r="I15282" s="9"/>
      <c r="J15282" s="9"/>
      <c r="K15282" s="9"/>
    </row>
    <row r="15283" spans="1:11" x14ac:dyDescent="0.25">
      <c r="A15283" s="2"/>
      <c r="B15283" s="2"/>
      <c r="C15283" s="2"/>
      <c r="E15283" s="2"/>
      <c r="G15283" s="2"/>
      <c r="H15283" s="6"/>
      <c r="I15283" s="9"/>
      <c r="J15283" s="9"/>
      <c r="K15283" s="9"/>
    </row>
    <row r="15284" spans="1:11" x14ac:dyDescent="0.25">
      <c r="A15284" s="2"/>
      <c r="B15284" s="2"/>
      <c r="C15284" s="2"/>
      <c r="E15284" s="2"/>
      <c r="G15284" s="2"/>
      <c r="H15284" s="6"/>
      <c r="I15284" s="9"/>
      <c r="J15284" s="9"/>
      <c r="K15284" s="9"/>
    </row>
    <row r="15285" spans="1:11" x14ac:dyDescent="0.25">
      <c r="A15285" s="2"/>
      <c r="B15285" s="2"/>
      <c r="C15285" s="2"/>
      <c r="E15285" s="2"/>
      <c r="G15285" s="2"/>
      <c r="H15285" s="6"/>
      <c r="I15285" s="9"/>
      <c r="J15285" s="9"/>
      <c r="K15285" s="9"/>
    </row>
    <row r="15286" spans="1:11" x14ac:dyDescent="0.25">
      <c r="A15286" s="2"/>
      <c r="B15286" s="2"/>
      <c r="C15286" s="2"/>
      <c r="E15286" s="2"/>
      <c r="G15286" s="2"/>
      <c r="H15286" s="6"/>
      <c r="I15286" s="9"/>
      <c r="J15286" s="9"/>
      <c r="K15286" s="9"/>
    </row>
    <row r="15287" spans="1:11" x14ac:dyDescent="0.25">
      <c r="A15287" s="2"/>
      <c r="B15287" s="2"/>
      <c r="C15287" s="2"/>
      <c r="E15287" s="2"/>
      <c r="G15287" s="2"/>
      <c r="H15287" s="6"/>
      <c r="I15287" s="9"/>
      <c r="J15287" s="9"/>
      <c r="K15287" s="9"/>
    </row>
    <row r="15288" spans="1:11" x14ac:dyDescent="0.25">
      <c r="A15288" s="2"/>
      <c r="B15288" s="2"/>
      <c r="C15288" s="2"/>
      <c r="E15288" s="2"/>
      <c r="G15288" s="2"/>
      <c r="H15288" s="6"/>
      <c r="I15288" s="9"/>
      <c r="J15288" s="9"/>
      <c r="K15288" s="9"/>
    </row>
    <row r="15289" spans="1:11" x14ac:dyDescent="0.25">
      <c r="A15289" s="2"/>
      <c r="B15289" s="2"/>
      <c r="C15289" s="2"/>
      <c r="E15289" s="2"/>
      <c r="G15289" s="2"/>
      <c r="H15289" s="6"/>
      <c r="I15289" s="9"/>
      <c r="J15289" s="9"/>
      <c r="K15289" s="9"/>
    </row>
    <row r="15290" spans="1:11" x14ac:dyDescent="0.25">
      <c r="A15290" s="2"/>
      <c r="B15290" s="2"/>
      <c r="C15290" s="2"/>
      <c r="E15290" s="2"/>
      <c r="G15290" s="2"/>
      <c r="H15290" s="6"/>
      <c r="I15290" s="9"/>
      <c r="J15290" s="9"/>
      <c r="K15290" s="9"/>
    </row>
    <row r="15291" spans="1:11" x14ac:dyDescent="0.25">
      <c r="A15291" s="2"/>
      <c r="B15291" s="2"/>
      <c r="C15291" s="2"/>
      <c r="E15291" s="2"/>
      <c r="G15291" s="2"/>
      <c r="H15291" s="6"/>
      <c r="I15291" s="9"/>
      <c r="J15291" s="9"/>
      <c r="K15291" s="9"/>
    </row>
    <row r="15292" spans="1:11" x14ac:dyDescent="0.25">
      <c r="A15292" s="2"/>
      <c r="B15292" s="2"/>
      <c r="C15292" s="2"/>
      <c r="E15292" s="2"/>
      <c r="G15292" s="2"/>
      <c r="H15292" s="6"/>
      <c r="I15292" s="9"/>
      <c r="J15292" s="9"/>
      <c r="K15292" s="9"/>
    </row>
    <row r="15293" spans="1:11" x14ac:dyDescent="0.25">
      <c r="A15293" s="2"/>
      <c r="B15293" s="2"/>
      <c r="C15293" s="2"/>
      <c r="E15293" s="2"/>
      <c r="G15293" s="2"/>
      <c r="H15293" s="6"/>
      <c r="I15293" s="9"/>
      <c r="J15293" s="9"/>
      <c r="K15293" s="9"/>
    </row>
    <row r="15294" spans="1:11" x14ac:dyDescent="0.25">
      <c r="A15294" s="2"/>
      <c r="B15294" s="2"/>
      <c r="C15294" s="2"/>
      <c r="E15294" s="2"/>
      <c r="G15294" s="2"/>
      <c r="H15294" s="6"/>
      <c r="I15294" s="9"/>
      <c r="J15294" s="9"/>
      <c r="K15294" s="9"/>
    </row>
    <row r="15295" spans="1:11" x14ac:dyDescent="0.25">
      <c r="A15295" s="2"/>
      <c r="B15295" s="2"/>
      <c r="C15295" s="2"/>
      <c r="E15295" s="2"/>
      <c r="G15295" s="2"/>
      <c r="H15295" s="6"/>
      <c r="I15295" s="9"/>
      <c r="J15295" s="9"/>
      <c r="K15295" s="9"/>
    </row>
    <row r="15296" spans="1:11" x14ac:dyDescent="0.25">
      <c r="A15296" s="2"/>
      <c r="B15296" s="2"/>
      <c r="C15296" s="2"/>
      <c r="E15296" s="2"/>
      <c r="G15296" s="2"/>
      <c r="H15296" s="6"/>
      <c r="I15296" s="9"/>
      <c r="J15296" s="9"/>
      <c r="K15296" s="9"/>
    </row>
    <row r="15297" spans="1:11" x14ac:dyDescent="0.25">
      <c r="A15297" s="2"/>
      <c r="B15297" s="2"/>
      <c r="C15297" s="2"/>
      <c r="E15297" s="2"/>
      <c r="G15297" s="2"/>
      <c r="H15297" s="6"/>
      <c r="I15297" s="9"/>
      <c r="J15297" s="9"/>
      <c r="K15297" s="9"/>
    </row>
    <row r="15298" spans="1:11" x14ac:dyDescent="0.25">
      <c r="A15298" s="2"/>
      <c r="B15298" s="2"/>
      <c r="C15298" s="2"/>
      <c r="E15298" s="2"/>
      <c r="G15298" s="2"/>
      <c r="H15298" s="6"/>
      <c r="I15298" s="9"/>
      <c r="J15298" s="9"/>
      <c r="K15298" s="9"/>
    </row>
    <row r="15299" spans="1:11" x14ac:dyDescent="0.25">
      <c r="A15299" s="2"/>
      <c r="B15299" s="2"/>
      <c r="C15299" s="2"/>
      <c r="E15299" s="2"/>
      <c r="G15299" s="2"/>
      <c r="H15299" s="6"/>
      <c r="I15299" s="9"/>
      <c r="J15299" s="9"/>
      <c r="K15299" s="9"/>
    </row>
    <row r="15300" spans="1:11" x14ac:dyDescent="0.25">
      <c r="A15300" s="2"/>
      <c r="B15300" s="2"/>
      <c r="C15300" s="2"/>
      <c r="E15300" s="2"/>
      <c r="G15300" s="2"/>
      <c r="H15300" s="6"/>
      <c r="I15300" s="9"/>
      <c r="J15300" s="9"/>
      <c r="K15300" s="9"/>
    </row>
    <row r="15301" spans="1:11" x14ac:dyDescent="0.25">
      <c r="A15301" s="2"/>
      <c r="B15301" s="2"/>
      <c r="C15301" s="2"/>
      <c r="E15301" s="2"/>
      <c r="G15301" s="2"/>
      <c r="H15301" s="6"/>
      <c r="I15301" s="9"/>
      <c r="J15301" s="9"/>
      <c r="K15301" s="9"/>
    </row>
    <row r="15302" spans="1:11" x14ac:dyDescent="0.25">
      <c r="A15302" s="2"/>
      <c r="B15302" s="2"/>
      <c r="C15302" s="2"/>
      <c r="E15302" s="2"/>
      <c r="G15302" s="2"/>
      <c r="H15302" s="6"/>
      <c r="I15302" s="9"/>
      <c r="J15302" s="9"/>
      <c r="K15302" s="9"/>
    </row>
    <row r="15303" spans="1:11" x14ac:dyDescent="0.25">
      <c r="A15303" s="2"/>
      <c r="B15303" s="2"/>
      <c r="C15303" s="2"/>
      <c r="E15303" s="2"/>
      <c r="G15303" s="2"/>
      <c r="H15303" s="6"/>
      <c r="I15303" s="9"/>
      <c r="J15303" s="9"/>
      <c r="K15303" s="9"/>
    </row>
    <row r="15304" spans="1:11" x14ac:dyDescent="0.25">
      <c r="A15304" s="2"/>
      <c r="B15304" s="2"/>
      <c r="C15304" s="2"/>
      <c r="E15304" s="2"/>
      <c r="G15304" s="2"/>
      <c r="H15304" s="6"/>
      <c r="I15304" s="9"/>
      <c r="J15304" s="9"/>
      <c r="K15304" s="9"/>
    </row>
    <row r="15305" spans="1:11" x14ac:dyDescent="0.25">
      <c r="A15305" s="2"/>
      <c r="B15305" s="2"/>
      <c r="C15305" s="2"/>
      <c r="E15305" s="2"/>
      <c r="G15305" s="2"/>
      <c r="H15305" s="6"/>
      <c r="I15305" s="9"/>
      <c r="J15305" s="9"/>
      <c r="K15305" s="9"/>
    </row>
    <row r="15306" spans="1:11" x14ac:dyDescent="0.25">
      <c r="A15306" s="2"/>
      <c r="B15306" s="2"/>
      <c r="C15306" s="2"/>
      <c r="E15306" s="2"/>
      <c r="G15306" s="2"/>
      <c r="H15306" s="6"/>
      <c r="I15306" s="9"/>
      <c r="J15306" s="9"/>
      <c r="K15306" s="9"/>
    </row>
    <row r="15307" spans="1:11" x14ac:dyDescent="0.25">
      <c r="A15307" s="2"/>
      <c r="B15307" s="2"/>
      <c r="C15307" s="2"/>
      <c r="E15307" s="2"/>
      <c r="G15307" s="2"/>
      <c r="H15307" s="6"/>
      <c r="I15307" s="9"/>
      <c r="J15307" s="9"/>
      <c r="K15307" s="9"/>
    </row>
    <row r="15308" spans="1:11" x14ac:dyDescent="0.25">
      <c r="A15308" s="2"/>
      <c r="B15308" s="2"/>
      <c r="C15308" s="2"/>
      <c r="E15308" s="2"/>
      <c r="G15308" s="2"/>
      <c r="H15308" s="6"/>
      <c r="I15308" s="9"/>
      <c r="J15308" s="9"/>
      <c r="K15308" s="9"/>
    </row>
    <row r="15309" spans="1:11" x14ac:dyDescent="0.25">
      <c r="A15309" s="2"/>
      <c r="B15309" s="2"/>
      <c r="C15309" s="2"/>
      <c r="E15309" s="2"/>
      <c r="G15309" s="2"/>
      <c r="H15309" s="6"/>
      <c r="I15309" s="9"/>
      <c r="J15309" s="9"/>
      <c r="K15309" s="9"/>
    </row>
    <row r="15310" spans="1:11" x14ac:dyDescent="0.25">
      <c r="A15310" s="2"/>
      <c r="B15310" s="2"/>
      <c r="C15310" s="2"/>
      <c r="E15310" s="2"/>
      <c r="G15310" s="2"/>
      <c r="H15310" s="6"/>
      <c r="I15310" s="9"/>
      <c r="J15310" s="9"/>
      <c r="K15310" s="9"/>
    </row>
    <row r="15311" spans="1:11" x14ac:dyDescent="0.25">
      <c r="A15311" s="2"/>
      <c r="B15311" s="2"/>
      <c r="C15311" s="2"/>
      <c r="E15311" s="2"/>
      <c r="G15311" s="2"/>
      <c r="H15311" s="6"/>
      <c r="I15311" s="9"/>
      <c r="J15311" s="9"/>
      <c r="K15311" s="9"/>
    </row>
    <row r="15312" spans="1:11" x14ac:dyDescent="0.25">
      <c r="A15312" s="2"/>
      <c r="B15312" s="2"/>
      <c r="C15312" s="2"/>
      <c r="E15312" s="2"/>
      <c r="G15312" s="2"/>
      <c r="H15312" s="6"/>
      <c r="I15312" s="9"/>
      <c r="J15312" s="9"/>
      <c r="K15312" s="9"/>
    </row>
    <row r="15313" spans="1:11" x14ac:dyDescent="0.25">
      <c r="A15313" s="2"/>
      <c r="B15313" s="2"/>
      <c r="C15313" s="2"/>
      <c r="E15313" s="2"/>
      <c r="G15313" s="2"/>
      <c r="H15313" s="6"/>
      <c r="I15313" s="9"/>
      <c r="J15313" s="9"/>
      <c r="K15313" s="9"/>
    </row>
    <row r="15314" spans="1:11" x14ac:dyDescent="0.25">
      <c r="A15314" s="2"/>
      <c r="B15314" s="2"/>
      <c r="C15314" s="2"/>
      <c r="E15314" s="2"/>
      <c r="G15314" s="2"/>
      <c r="H15314" s="6"/>
      <c r="I15314" s="9"/>
      <c r="J15314" s="9"/>
      <c r="K15314" s="9"/>
    </row>
    <row r="15315" spans="1:11" x14ac:dyDescent="0.25">
      <c r="A15315" s="2"/>
      <c r="B15315" s="2"/>
      <c r="C15315" s="2"/>
      <c r="E15315" s="2"/>
      <c r="G15315" s="2"/>
      <c r="H15315" s="6"/>
      <c r="I15315" s="9"/>
      <c r="J15315" s="9"/>
      <c r="K15315" s="9"/>
    </row>
    <row r="15316" spans="1:11" x14ac:dyDescent="0.25">
      <c r="A15316" s="2"/>
      <c r="B15316" s="2"/>
      <c r="C15316" s="2"/>
      <c r="E15316" s="2"/>
      <c r="G15316" s="2"/>
      <c r="H15316" s="6"/>
      <c r="I15316" s="9"/>
      <c r="J15316" s="9"/>
      <c r="K15316" s="9"/>
    </row>
    <row r="15317" spans="1:11" x14ac:dyDescent="0.25">
      <c r="A15317" s="2"/>
      <c r="B15317" s="2"/>
      <c r="C15317" s="2"/>
      <c r="E15317" s="2"/>
      <c r="G15317" s="2"/>
      <c r="H15317" s="6"/>
      <c r="I15317" s="9"/>
      <c r="J15317" s="9"/>
      <c r="K15317" s="9"/>
    </row>
    <row r="15318" spans="1:11" x14ac:dyDescent="0.25">
      <c r="A15318" s="2"/>
      <c r="B15318" s="2"/>
      <c r="C15318" s="2"/>
      <c r="E15318" s="2"/>
      <c r="G15318" s="2"/>
      <c r="H15318" s="6"/>
      <c r="I15318" s="9"/>
      <c r="J15318" s="9"/>
      <c r="K15318" s="9"/>
    </row>
    <row r="15319" spans="1:11" x14ac:dyDescent="0.25">
      <c r="A15319" s="2"/>
      <c r="B15319" s="2"/>
      <c r="C15319" s="2"/>
      <c r="E15319" s="2"/>
      <c r="G15319" s="2"/>
      <c r="H15319" s="6"/>
      <c r="I15319" s="9"/>
      <c r="J15319" s="9"/>
      <c r="K15319" s="9"/>
    </row>
    <row r="15320" spans="1:11" x14ac:dyDescent="0.25">
      <c r="A15320" s="2"/>
      <c r="B15320" s="2"/>
      <c r="C15320" s="2"/>
      <c r="E15320" s="2"/>
      <c r="G15320" s="2"/>
      <c r="H15320" s="6"/>
      <c r="I15320" s="9"/>
      <c r="J15320" s="9"/>
      <c r="K15320" s="9"/>
    </row>
    <row r="15321" spans="1:11" x14ac:dyDescent="0.25">
      <c r="A15321" s="2"/>
      <c r="B15321" s="2"/>
      <c r="C15321" s="2"/>
      <c r="E15321" s="2"/>
      <c r="G15321" s="2"/>
      <c r="H15321" s="6"/>
      <c r="I15321" s="9"/>
      <c r="J15321" s="9"/>
      <c r="K15321" s="9"/>
    </row>
    <row r="15322" spans="1:11" x14ac:dyDescent="0.25">
      <c r="A15322" s="2"/>
      <c r="B15322" s="2"/>
      <c r="C15322" s="2"/>
      <c r="E15322" s="2"/>
      <c r="G15322" s="2"/>
      <c r="H15322" s="6"/>
      <c r="I15322" s="9"/>
      <c r="J15322" s="9"/>
      <c r="K15322" s="9"/>
    </row>
    <row r="15323" spans="1:11" x14ac:dyDescent="0.25">
      <c r="A15323" s="2"/>
      <c r="B15323" s="2"/>
      <c r="C15323" s="2"/>
      <c r="E15323" s="2"/>
      <c r="G15323" s="2"/>
      <c r="H15323" s="6"/>
      <c r="I15323" s="9"/>
      <c r="J15323" s="9"/>
      <c r="K15323" s="9"/>
    </row>
    <row r="15324" spans="1:11" x14ac:dyDescent="0.25">
      <c r="A15324" s="2"/>
      <c r="B15324" s="2"/>
      <c r="C15324" s="2"/>
      <c r="E15324" s="2"/>
      <c r="G15324" s="2"/>
      <c r="H15324" s="6"/>
      <c r="I15324" s="9"/>
      <c r="J15324" s="9"/>
      <c r="K15324" s="9"/>
    </row>
    <row r="15325" spans="1:11" x14ac:dyDescent="0.25">
      <c r="A15325" s="2"/>
      <c r="B15325" s="2"/>
      <c r="C15325" s="2"/>
      <c r="E15325" s="2"/>
      <c r="G15325" s="2"/>
      <c r="H15325" s="6"/>
      <c r="I15325" s="9"/>
      <c r="J15325" s="9"/>
      <c r="K15325" s="9"/>
    </row>
    <row r="15326" spans="1:11" x14ac:dyDescent="0.25">
      <c r="A15326" s="2"/>
      <c r="B15326" s="2"/>
      <c r="C15326" s="2"/>
      <c r="E15326" s="2"/>
      <c r="G15326" s="2"/>
      <c r="H15326" s="6"/>
      <c r="I15326" s="9"/>
      <c r="J15326" s="9"/>
      <c r="K15326" s="9"/>
    </row>
    <row r="15327" spans="1:11" x14ac:dyDescent="0.25">
      <c r="A15327" s="2"/>
      <c r="B15327" s="2"/>
      <c r="C15327" s="2"/>
      <c r="E15327" s="2"/>
      <c r="G15327" s="2"/>
      <c r="H15327" s="6"/>
      <c r="I15327" s="9"/>
      <c r="J15327" s="9"/>
      <c r="K15327" s="9"/>
    </row>
    <row r="15328" spans="1:11" x14ac:dyDescent="0.25">
      <c r="A15328" s="2"/>
      <c r="B15328" s="2"/>
      <c r="C15328" s="2"/>
      <c r="E15328" s="2"/>
      <c r="G15328" s="2"/>
      <c r="H15328" s="6"/>
      <c r="I15328" s="9"/>
      <c r="J15328" s="9"/>
      <c r="K15328" s="9"/>
    </row>
    <row r="15329" spans="1:11" x14ac:dyDescent="0.25">
      <c r="A15329" s="2"/>
      <c r="B15329" s="2"/>
      <c r="C15329" s="2"/>
      <c r="E15329" s="2"/>
      <c r="G15329" s="2"/>
      <c r="H15329" s="6"/>
      <c r="I15329" s="9"/>
      <c r="J15329" s="9"/>
      <c r="K15329" s="9"/>
    </row>
    <row r="15330" spans="1:11" x14ac:dyDescent="0.25">
      <c r="A15330" s="2"/>
      <c r="B15330" s="2"/>
      <c r="C15330" s="2"/>
      <c r="E15330" s="2"/>
      <c r="G15330" s="2"/>
      <c r="H15330" s="6"/>
      <c r="I15330" s="9"/>
      <c r="J15330" s="9"/>
      <c r="K15330" s="9"/>
    </row>
    <row r="15331" spans="1:11" x14ac:dyDescent="0.25">
      <c r="A15331" s="2"/>
      <c r="B15331" s="2"/>
      <c r="C15331" s="2"/>
      <c r="E15331" s="2"/>
      <c r="G15331" s="2"/>
      <c r="H15331" s="6"/>
      <c r="I15331" s="9"/>
      <c r="J15331" s="9"/>
      <c r="K15331" s="9"/>
    </row>
    <row r="15332" spans="1:11" x14ac:dyDescent="0.25">
      <c r="A15332" s="2"/>
      <c r="B15332" s="2"/>
      <c r="C15332" s="2"/>
      <c r="E15332" s="2"/>
      <c r="G15332" s="2"/>
      <c r="H15332" s="6"/>
      <c r="I15332" s="9"/>
      <c r="J15332" s="9"/>
      <c r="K15332" s="9"/>
    </row>
    <row r="15333" spans="1:11" x14ac:dyDescent="0.25">
      <c r="A15333" s="2"/>
      <c r="B15333" s="2"/>
      <c r="C15333" s="2"/>
      <c r="E15333" s="2"/>
      <c r="G15333" s="2"/>
      <c r="H15333" s="6"/>
      <c r="I15333" s="9"/>
      <c r="J15333" s="9"/>
      <c r="K15333" s="9"/>
    </row>
    <row r="15334" spans="1:11" x14ac:dyDescent="0.25">
      <c r="A15334" s="2"/>
      <c r="B15334" s="2"/>
      <c r="C15334" s="2"/>
      <c r="E15334" s="2"/>
      <c r="G15334" s="2"/>
      <c r="H15334" s="6"/>
      <c r="I15334" s="9"/>
      <c r="J15334" s="9"/>
      <c r="K15334" s="9"/>
    </row>
    <row r="15335" spans="1:11" x14ac:dyDescent="0.25">
      <c r="A15335" s="2"/>
      <c r="B15335" s="2"/>
      <c r="C15335" s="2"/>
      <c r="E15335" s="2"/>
      <c r="G15335" s="2"/>
      <c r="H15335" s="6"/>
      <c r="I15335" s="9"/>
      <c r="J15335" s="9"/>
      <c r="K15335" s="9"/>
    </row>
    <row r="15336" spans="1:11" x14ac:dyDescent="0.25">
      <c r="A15336" s="2"/>
      <c r="B15336" s="2"/>
      <c r="C15336" s="2"/>
      <c r="E15336" s="2"/>
      <c r="G15336" s="2"/>
      <c r="H15336" s="6"/>
      <c r="I15336" s="9"/>
      <c r="J15336" s="9"/>
      <c r="K15336" s="9"/>
    </row>
    <row r="15337" spans="1:11" x14ac:dyDescent="0.25">
      <c r="A15337" s="2"/>
      <c r="B15337" s="2"/>
      <c r="C15337" s="2"/>
      <c r="E15337" s="2"/>
      <c r="G15337" s="2"/>
      <c r="H15337" s="6"/>
      <c r="I15337" s="9"/>
      <c r="J15337" s="9"/>
      <c r="K15337" s="9"/>
    </row>
    <row r="15338" spans="1:11" x14ac:dyDescent="0.25">
      <c r="A15338" s="2"/>
      <c r="B15338" s="2"/>
      <c r="C15338" s="2"/>
      <c r="E15338" s="2"/>
      <c r="G15338" s="2"/>
      <c r="H15338" s="6"/>
      <c r="I15338" s="9"/>
      <c r="J15338" s="9"/>
      <c r="K15338" s="9"/>
    </row>
    <row r="15339" spans="1:11" x14ac:dyDescent="0.25">
      <c r="A15339" s="2"/>
      <c r="B15339" s="2"/>
      <c r="C15339" s="2"/>
      <c r="E15339" s="2"/>
      <c r="G15339" s="2"/>
      <c r="H15339" s="6"/>
      <c r="I15339" s="9"/>
      <c r="J15339" s="9"/>
      <c r="K15339" s="9"/>
    </row>
    <row r="15340" spans="1:11" x14ac:dyDescent="0.25">
      <c r="A15340" s="2"/>
      <c r="B15340" s="2"/>
      <c r="C15340" s="2"/>
      <c r="E15340" s="2"/>
      <c r="G15340" s="2"/>
      <c r="H15340" s="6"/>
      <c r="I15340" s="9"/>
      <c r="J15340" s="9"/>
      <c r="K15340" s="9"/>
    </row>
    <row r="15341" spans="1:11" x14ac:dyDescent="0.25">
      <c r="A15341" s="2"/>
      <c r="B15341" s="2"/>
      <c r="C15341" s="2"/>
      <c r="E15341" s="2"/>
      <c r="G15341" s="2"/>
      <c r="H15341" s="6"/>
      <c r="I15341" s="9"/>
      <c r="J15341" s="9"/>
      <c r="K15341" s="9"/>
    </row>
    <row r="15342" spans="1:11" x14ac:dyDescent="0.25">
      <c r="A15342" s="2"/>
      <c r="B15342" s="2"/>
      <c r="C15342" s="2"/>
      <c r="E15342" s="2"/>
      <c r="G15342" s="2"/>
      <c r="H15342" s="6"/>
      <c r="I15342" s="9"/>
      <c r="J15342" s="9"/>
      <c r="K15342" s="9"/>
    </row>
    <row r="15343" spans="1:11" x14ac:dyDescent="0.25">
      <c r="A15343" s="2"/>
      <c r="B15343" s="2"/>
      <c r="C15343" s="2"/>
      <c r="E15343" s="2"/>
      <c r="G15343" s="2"/>
      <c r="H15343" s="6"/>
      <c r="I15343" s="9"/>
      <c r="J15343" s="9"/>
      <c r="K15343" s="9"/>
    </row>
    <row r="15344" spans="1:11" x14ac:dyDescent="0.25">
      <c r="A15344" s="2"/>
      <c r="B15344" s="2"/>
      <c r="C15344" s="2"/>
      <c r="E15344" s="2"/>
      <c r="G15344" s="2"/>
      <c r="H15344" s="6"/>
      <c r="I15344" s="9"/>
      <c r="J15344" s="9"/>
      <c r="K15344" s="9"/>
    </row>
    <row r="15345" spans="1:11" x14ac:dyDescent="0.25">
      <c r="A15345" s="2"/>
      <c r="B15345" s="2"/>
      <c r="C15345" s="2"/>
      <c r="E15345" s="2"/>
      <c r="G15345" s="2"/>
      <c r="H15345" s="6"/>
      <c r="I15345" s="9"/>
      <c r="J15345" s="9"/>
      <c r="K15345" s="9"/>
    </row>
    <row r="15346" spans="1:11" x14ac:dyDescent="0.25">
      <c r="A15346" s="2"/>
      <c r="B15346" s="2"/>
      <c r="C15346" s="2"/>
      <c r="E15346" s="2"/>
      <c r="G15346" s="2"/>
      <c r="H15346" s="6"/>
      <c r="I15346" s="9"/>
      <c r="J15346" s="9"/>
      <c r="K15346" s="9"/>
    </row>
    <row r="15347" spans="1:11" x14ac:dyDescent="0.25">
      <c r="A15347" s="2"/>
      <c r="B15347" s="2"/>
      <c r="C15347" s="2"/>
      <c r="E15347" s="2"/>
      <c r="G15347" s="2"/>
      <c r="H15347" s="6"/>
      <c r="I15347" s="9"/>
      <c r="J15347" s="9"/>
      <c r="K15347" s="9"/>
    </row>
    <row r="15348" spans="1:11" x14ac:dyDescent="0.25">
      <c r="A15348" s="2"/>
      <c r="B15348" s="2"/>
      <c r="C15348" s="2"/>
      <c r="E15348" s="2"/>
      <c r="G15348" s="2"/>
      <c r="H15348" s="6"/>
      <c r="I15348" s="9"/>
      <c r="J15348" s="9"/>
      <c r="K15348" s="9"/>
    </row>
    <row r="15349" spans="1:11" x14ac:dyDescent="0.25">
      <c r="A15349" s="2"/>
      <c r="B15349" s="2"/>
      <c r="C15349" s="2"/>
      <c r="E15349" s="2"/>
      <c r="G15349" s="2"/>
      <c r="H15349" s="6"/>
      <c r="I15349" s="9"/>
      <c r="J15349" s="9"/>
      <c r="K15349" s="9"/>
    </row>
    <row r="15350" spans="1:11" x14ac:dyDescent="0.25">
      <c r="A15350" s="2"/>
      <c r="B15350" s="2"/>
      <c r="C15350" s="2"/>
      <c r="E15350" s="2"/>
      <c r="G15350" s="2"/>
      <c r="H15350" s="6"/>
      <c r="I15350" s="9"/>
      <c r="J15350" s="9"/>
      <c r="K15350" s="9"/>
    </row>
    <row r="15351" spans="1:11" x14ac:dyDescent="0.25">
      <c r="A15351" s="2"/>
      <c r="B15351" s="2"/>
      <c r="C15351" s="2"/>
      <c r="E15351" s="2"/>
      <c r="G15351" s="2"/>
      <c r="H15351" s="6"/>
      <c r="I15351" s="9"/>
      <c r="J15351" s="9"/>
      <c r="K15351" s="9"/>
    </row>
    <row r="15352" spans="1:11" x14ac:dyDescent="0.25">
      <c r="A15352" s="2"/>
      <c r="B15352" s="2"/>
      <c r="C15352" s="2"/>
      <c r="E15352" s="2"/>
      <c r="G15352" s="2"/>
      <c r="H15352" s="6"/>
      <c r="I15352" s="9"/>
      <c r="J15352" s="9"/>
      <c r="K15352" s="9"/>
    </row>
    <row r="15353" spans="1:11" x14ac:dyDescent="0.25">
      <c r="A15353" s="2"/>
      <c r="B15353" s="2"/>
      <c r="C15353" s="2"/>
      <c r="E15353" s="2"/>
      <c r="G15353" s="2"/>
      <c r="H15353" s="6"/>
      <c r="I15353" s="9"/>
      <c r="J15353" s="9"/>
      <c r="K15353" s="9"/>
    </row>
    <row r="15354" spans="1:11" x14ac:dyDescent="0.25">
      <c r="A15354" s="2"/>
      <c r="B15354" s="2"/>
      <c r="C15354" s="2"/>
      <c r="E15354" s="2"/>
      <c r="G15354" s="2"/>
      <c r="H15354" s="6"/>
      <c r="I15354" s="9"/>
      <c r="J15354" s="9"/>
      <c r="K15354" s="9"/>
    </row>
    <row r="15355" spans="1:11" x14ac:dyDescent="0.25">
      <c r="A15355" s="2"/>
      <c r="B15355" s="2"/>
      <c r="C15355" s="2"/>
      <c r="E15355" s="2"/>
      <c r="G15355" s="2"/>
      <c r="H15355" s="6"/>
      <c r="I15355" s="9"/>
      <c r="J15355" s="9"/>
      <c r="K15355" s="9"/>
    </row>
    <row r="15356" spans="1:11" x14ac:dyDescent="0.25">
      <c r="A15356" s="2"/>
      <c r="B15356" s="2"/>
      <c r="C15356" s="2"/>
      <c r="E15356" s="2"/>
      <c r="G15356" s="2"/>
      <c r="H15356" s="6"/>
      <c r="I15356" s="9"/>
      <c r="J15356" s="9"/>
      <c r="K15356" s="9"/>
    </row>
    <row r="15357" spans="1:11" x14ac:dyDescent="0.25">
      <c r="A15357" s="2"/>
      <c r="B15357" s="2"/>
      <c r="C15357" s="2"/>
      <c r="E15357" s="2"/>
      <c r="G15357" s="2"/>
      <c r="H15357" s="6"/>
      <c r="I15357" s="9"/>
      <c r="J15357" s="9"/>
      <c r="K15357" s="9"/>
    </row>
    <row r="15358" spans="1:11" x14ac:dyDescent="0.25">
      <c r="A15358" s="2"/>
      <c r="B15358" s="2"/>
      <c r="C15358" s="2"/>
      <c r="E15358" s="2"/>
      <c r="G15358" s="2"/>
      <c r="H15358" s="6"/>
      <c r="I15358" s="9"/>
      <c r="J15358" s="9"/>
      <c r="K15358" s="9"/>
    </row>
    <row r="15359" spans="1:11" x14ac:dyDescent="0.25">
      <c r="A15359" s="2"/>
      <c r="B15359" s="2"/>
      <c r="C15359" s="2"/>
      <c r="E15359" s="2"/>
      <c r="G15359" s="2"/>
      <c r="H15359" s="6"/>
      <c r="I15359" s="9"/>
      <c r="J15359" s="9"/>
      <c r="K15359" s="9"/>
    </row>
    <row r="15360" spans="1:11" x14ac:dyDescent="0.25">
      <c r="A15360" s="2"/>
      <c r="B15360" s="2"/>
      <c r="C15360" s="2"/>
      <c r="E15360" s="2"/>
      <c r="G15360" s="2"/>
      <c r="H15360" s="6"/>
      <c r="I15360" s="9"/>
      <c r="J15360" s="9"/>
      <c r="K15360" s="9"/>
    </row>
    <row r="15361" spans="1:11" x14ac:dyDescent="0.25">
      <c r="A15361" s="2"/>
      <c r="B15361" s="2"/>
      <c r="C15361" s="2"/>
      <c r="E15361" s="2"/>
      <c r="G15361" s="2"/>
      <c r="H15361" s="6"/>
      <c r="I15361" s="9"/>
      <c r="J15361" s="9"/>
      <c r="K15361" s="9"/>
    </row>
    <row r="15362" spans="1:11" x14ac:dyDescent="0.25">
      <c r="A15362" s="2"/>
      <c r="B15362" s="2"/>
      <c r="C15362" s="2"/>
      <c r="E15362" s="2"/>
      <c r="G15362" s="2"/>
      <c r="H15362" s="6"/>
      <c r="I15362" s="9"/>
      <c r="J15362" s="9"/>
      <c r="K15362" s="9"/>
    </row>
    <row r="15363" spans="1:11" x14ac:dyDescent="0.25">
      <c r="A15363" s="2"/>
      <c r="B15363" s="2"/>
      <c r="C15363" s="2"/>
      <c r="E15363" s="2"/>
      <c r="G15363" s="2"/>
      <c r="H15363" s="6"/>
      <c r="I15363" s="9"/>
      <c r="J15363" s="9"/>
      <c r="K15363" s="9"/>
    </row>
    <row r="15364" spans="1:11" x14ac:dyDescent="0.25">
      <c r="A15364" s="2"/>
      <c r="B15364" s="2"/>
      <c r="C15364" s="2"/>
      <c r="E15364" s="2"/>
      <c r="G15364" s="2"/>
      <c r="H15364" s="6"/>
      <c r="I15364" s="9"/>
      <c r="J15364" s="9"/>
      <c r="K15364" s="9"/>
    </row>
    <row r="15365" spans="1:11" x14ac:dyDescent="0.25">
      <c r="A15365" s="2"/>
      <c r="B15365" s="2"/>
      <c r="C15365" s="2"/>
      <c r="E15365" s="2"/>
      <c r="G15365" s="2"/>
      <c r="H15365" s="6"/>
      <c r="I15365" s="9"/>
      <c r="J15365" s="9"/>
      <c r="K15365" s="9"/>
    </row>
    <row r="15366" spans="1:11" x14ac:dyDescent="0.25">
      <c r="A15366" s="2"/>
      <c r="B15366" s="2"/>
      <c r="C15366" s="2"/>
      <c r="E15366" s="2"/>
      <c r="G15366" s="2"/>
      <c r="H15366" s="6"/>
      <c r="I15366" s="9"/>
      <c r="J15366" s="9"/>
      <c r="K15366" s="9"/>
    </row>
    <row r="15367" spans="1:11" x14ac:dyDescent="0.25">
      <c r="A15367" s="2"/>
      <c r="B15367" s="2"/>
      <c r="C15367" s="2"/>
      <c r="E15367" s="2"/>
      <c r="G15367" s="2"/>
      <c r="H15367" s="6"/>
      <c r="I15367" s="9"/>
      <c r="J15367" s="9"/>
      <c r="K15367" s="9"/>
    </row>
    <row r="15368" spans="1:11" x14ac:dyDescent="0.25">
      <c r="A15368" s="2"/>
      <c r="B15368" s="2"/>
      <c r="C15368" s="2"/>
      <c r="E15368" s="2"/>
      <c r="G15368" s="2"/>
      <c r="H15368" s="6"/>
      <c r="I15368" s="9"/>
      <c r="J15368" s="9"/>
      <c r="K15368" s="9"/>
    </row>
    <row r="15369" spans="1:11" x14ac:dyDescent="0.25">
      <c r="A15369" s="2"/>
      <c r="B15369" s="2"/>
      <c r="C15369" s="2"/>
      <c r="E15369" s="2"/>
      <c r="G15369" s="2"/>
      <c r="H15369" s="6"/>
      <c r="I15369" s="9"/>
      <c r="J15369" s="9"/>
      <c r="K15369" s="9"/>
    </row>
    <row r="15370" spans="1:11" x14ac:dyDescent="0.25">
      <c r="A15370" s="2"/>
      <c r="B15370" s="2"/>
      <c r="C15370" s="2"/>
      <c r="E15370" s="2"/>
      <c r="G15370" s="2"/>
      <c r="H15370" s="6"/>
      <c r="I15370" s="9"/>
      <c r="J15370" s="9"/>
      <c r="K15370" s="9"/>
    </row>
    <row r="15371" spans="1:11" x14ac:dyDescent="0.25">
      <c r="A15371" s="2"/>
      <c r="B15371" s="2"/>
      <c r="C15371" s="2"/>
      <c r="E15371" s="2"/>
      <c r="G15371" s="2"/>
      <c r="H15371" s="6"/>
      <c r="I15371" s="9"/>
      <c r="J15371" s="9"/>
      <c r="K15371" s="9"/>
    </row>
    <row r="15372" spans="1:11" x14ac:dyDescent="0.25">
      <c r="A15372" s="2"/>
      <c r="B15372" s="2"/>
      <c r="C15372" s="2"/>
      <c r="E15372" s="2"/>
      <c r="G15372" s="2"/>
      <c r="H15372" s="6"/>
      <c r="I15372" s="9"/>
      <c r="J15372" s="9"/>
      <c r="K15372" s="9"/>
    </row>
    <row r="15373" spans="1:11" x14ac:dyDescent="0.25">
      <c r="A15373" s="2"/>
      <c r="B15373" s="2"/>
      <c r="C15373" s="2"/>
      <c r="E15373" s="2"/>
      <c r="G15373" s="2"/>
      <c r="H15373" s="6"/>
      <c r="I15373" s="9"/>
      <c r="J15373" s="9"/>
      <c r="K15373" s="9"/>
    </row>
    <row r="15374" spans="1:11" x14ac:dyDescent="0.25">
      <c r="A15374" s="2"/>
      <c r="B15374" s="2"/>
      <c r="C15374" s="2"/>
      <c r="E15374" s="2"/>
      <c r="G15374" s="2"/>
      <c r="H15374" s="6"/>
      <c r="I15374" s="9"/>
      <c r="J15374" s="9"/>
      <c r="K15374" s="9"/>
    </row>
    <row r="15375" spans="1:11" x14ac:dyDescent="0.25">
      <c r="A15375" s="2"/>
      <c r="B15375" s="2"/>
      <c r="C15375" s="2"/>
      <c r="E15375" s="2"/>
      <c r="G15375" s="2"/>
      <c r="H15375" s="6"/>
      <c r="I15375" s="9"/>
      <c r="J15375" s="9"/>
      <c r="K15375" s="9"/>
    </row>
    <row r="15376" spans="1:11" x14ac:dyDescent="0.25">
      <c r="A15376" s="2"/>
      <c r="B15376" s="2"/>
      <c r="C15376" s="2"/>
      <c r="E15376" s="2"/>
      <c r="G15376" s="2"/>
      <c r="H15376" s="6"/>
      <c r="I15376" s="9"/>
      <c r="J15376" s="9"/>
      <c r="K15376" s="9"/>
    </row>
    <row r="15377" spans="1:11" x14ac:dyDescent="0.25">
      <c r="A15377" s="2"/>
      <c r="B15377" s="2"/>
      <c r="C15377" s="2"/>
      <c r="E15377" s="2"/>
      <c r="G15377" s="2"/>
      <c r="H15377" s="6"/>
      <c r="I15377" s="9"/>
      <c r="J15377" s="9"/>
      <c r="K15377" s="9"/>
    </row>
    <row r="15378" spans="1:11" x14ac:dyDescent="0.25">
      <c r="A15378" s="2"/>
      <c r="B15378" s="2"/>
      <c r="C15378" s="2"/>
      <c r="E15378" s="2"/>
      <c r="G15378" s="2"/>
      <c r="H15378" s="6"/>
      <c r="I15378" s="9"/>
      <c r="J15378" s="9"/>
      <c r="K15378" s="9"/>
    </row>
    <row r="15379" spans="1:11" x14ac:dyDescent="0.25">
      <c r="A15379" s="2"/>
      <c r="B15379" s="2"/>
      <c r="C15379" s="2"/>
      <c r="E15379" s="2"/>
      <c r="G15379" s="2"/>
      <c r="H15379" s="6"/>
      <c r="I15379" s="9"/>
      <c r="J15379" s="9"/>
      <c r="K15379" s="9"/>
    </row>
    <row r="15380" spans="1:11" x14ac:dyDescent="0.25">
      <c r="A15380" s="2"/>
      <c r="B15380" s="2"/>
      <c r="C15380" s="2"/>
      <c r="E15380" s="2"/>
      <c r="G15380" s="2"/>
      <c r="H15380" s="6"/>
      <c r="I15380" s="9"/>
      <c r="J15380" s="9"/>
      <c r="K15380" s="9"/>
    </row>
    <row r="15381" spans="1:11" x14ac:dyDescent="0.25">
      <c r="A15381" s="2"/>
      <c r="B15381" s="2"/>
      <c r="C15381" s="2"/>
      <c r="E15381" s="2"/>
      <c r="G15381" s="2"/>
      <c r="H15381" s="6"/>
      <c r="I15381" s="9"/>
      <c r="J15381" s="9"/>
      <c r="K15381" s="9"/>
    </row>
    <row r="15382" spans="1:11" x14ac:dyDescent="0.25">
      <c r="A15382" s="2"/>
      <c r="B15382" s="2"/>
      <c r="C15382" s="2"/>
      <c r="E15382" s="2"/>
      <c r="G15382" s="2"/>
      <c r="H15382" s="6"/>
      <c r="I15382" s="9"/>
      <c r="J15382" s="9"/>
      <c r="K15382" s="9"/>
    </row>
    <row r="15383" spans="1:11" x14ac:dyDescent="0.25">
      <c r="A15383" s="2"/>
      <c r="B15383" s="2"/>
      <c r="C15383" s="2"/>
      <c r="E15383" s="2"/>
      <c r="G15383" s="2"/>
      <c r="H15383" s="6"/>
      <c r="I15383" s="9"/>
      <c r="J15383" s="9"/>
      <c r="K15383" s="9"/>
    </row>
    <row r="15384" spans="1:11" x14ac:dyDescent="0.25">
      <c r="A15384" s="2"/>
      <c r="B15384" s="2"/>
      <c r="C15384" s="2"/>
      <c r="E15384" s="2"/>
      <c r="G15384" s="2"/>
      <c r="H15384" s="6"/>
      <c r="I15384" s="9"/>
      <c r="J15384" s="9"/>
      <c r="K15384" s="9"/>
    </row>
    <row r="15385" spans="1:11" x14ac:dyDescent="0.25">
      <c r="A15385" s="2"/>
      <c r="B15385" s="2"/>
      <c r="C15385" s="2"/>
      <c r="E15385" s="2"/>
      <c r="G15385" s="2"/>
      <c r="H15385" s="6"/>
      <c r="I15385" s="9"/>
      <c r="J15385" s="9"/>
      <c r="K15385" s="9"/>
    </row>
    <row r="15386" spans="1:11" x14ac:dyDescent="0.25">
      <c r="A15386" s="2"/>
      <c r="B15386" s="2"/>
      <c r="C15386" s="2"/>
      <c r="E15386" s="2"/>
      <c r="G15386" s="2"/>
      <c r="H15386" s="6"/>
      <c r="I15386" s="9"/>
      <c r="J15386" s="9"/>
      <c r="K15386" s="9"/>
    </row>
    <row r="15387" spans="1:11" x14ac:dyDescent="0.25">
      <c r="A15387" s="2"/>
      <c r="B15387" s="2"/>
      <c r="C15387" s="2"/>
      <c r="E15387" s="2"/>
      <c r="G15387" s="2"/>
      <c r="H15387" s="6"/>
      <c r="I15387" s="9"/>
      <c r="J15387" s="9"/>
      <c r="K15387" s="9"/>
    </row>
    <row r="15388" spans="1:11" x14ac:dyDescent="0.25">
      <c r="A15388" s="2"/>
      <c r="B15388" s="2"/>
      <c r="C15388" s="2"/>
      <c r="E15388" s="2"/>
      <c r="G15388" s="2"/>
      <c r="H15388" s="6"/>
      <c r="I15388" s="9"/>
      <c r="J15388" s="9"/>
      <c r="K15388" s="9"/>
    </row>
    <row r="15389" spans="1:11" x14ac:dyDescent="0.25">
      <c r="A15389" s="2"/>
      <c r="B15389" s="2"/>
      <c r="C15389" s="2"/>
      <c r="E15389" s="2"/>
      <c r="G15389" s="2"/>
      <c r="H15389" s="6"/>
      <c r="I15389" s="9"/>
      <c r="J15389" s="9"/>
      <c r="K15389" s="9"/>
    </row>
    <row r="15390" spans="1:11" x14ac:dyDescent="0.25">
      <c r="A15390" s="2"/>
      <c r="B15390" s="2"/>
      <c r="C15390" s="2"/>
      <c r="E15390" s="2"/>
      <c r="G15390" s="2"/>
      <c r="H15390" s="6"/>
      <c r="I15390" s="9"/>
      <c r="J15390" s="9"/>
      <c r="K15390" s="9"/>
    </row>
    <row r="15391" spans="1:11" x14ac:dyDescent="0.25">
      <c r="A15391" s="2"/>
      <c r="B15391" s="2"/>
      <c r="C15391" s="2"/>
      <c r="E15391" s="2"/>
      <c r="G15391" s="2"/>
      <c r="H15391" s="6"/>
      <c r="I15391" s="9"/>
      <c r="J15391" s="9"/>
      <c r="K15391" s="9"/>
    </row>
    <row r="15392" spans="1:11" x14ac:dyDescent="0.25">
      <c r="A15392" s="2"/>
      <c r="B15392" s="2"/>
      <c r="C15392" s="2"/>
      <c r="E15392" s="2"/>
      <c r="G15392" s="2"/>
      <c r="H15392" s="6"/>
      <c r="I15392" s="9"/>
      <c r="J15392" s="9"/>
      <c r="K15392" s="9"/>
    </row>
    <row r="15393" spans="1:11" x14ac:dyDescent="0.25">
      <c r="A15393" s="2"/>
      <c r="B15393" s="2"/>
      <c r="C15393" s="2"/>
      <c r="E15393" s="2"/>
      <c r="G15393" s="2"/>
      <c r="H15393" s="6"/>
      <c r="I15393" s="9"/>
      <c r="J15393" s="9"/>
      <c r="K15393" s="9"/>
    </row>
    <row r="15394" spans="1:11" x14ac:dyDescent="0.25">
      <c r="A15394" s="2"/>
      <c r="B15394" s="2"/>
      <c r="C15394" s="2"/>
      <c r="E15394" s="2"/>
      <c r="G15394" s="2"/>
      <c r="H15394" s="6"/>
      <c r="I15394" s="9"/>
      <c r="J15394" s="9"/>
      <c r="K15394" s="9"/>
    </row>
    <row r="15395" spans="1:11" x14ac:dyDescent="0.25">
      <c r="A15395" s="2"/>
      <c r="B15395" s="2"/>
      <c r="C15395" s="2"/>
      <c r="E15395" s="2"/>
      <c r="G15395" s="2"/>
      <c r="H15395" s="6"/>
      <c r="I15395" s="9"/>
      <c r="J15395" s="9"/>
      <c r="K15395" s="9"/>
    </row>
    <row r="15396" spans="1:11" x14ac:dyDescent="0.25">
      <c r="A15396" s="2"/>
      <c r="B15396" s="2"/>
      <c r="C15396" s="2"/>
      <c r="E15396" s="2"/>
      <c r="G15396" s="2"/>
      <c r="H15396" s="6"/>
      <c r="I15396" s="9"/>
      <c r="J15396" s="9"/>
      <c r="K15396" s="9"/>
    </row>
    <row r="15397" spans="1:11" x14ac:dyDescent="0.25">
      <c r="A15397" s="2"/>
      <c r="B15397" s="2"/>
      <c r="C15397" s="2"/>
      <c r="E15397" s="2"/>
      <c r="G15397" s="2"/>
      <c r="H15397" s="6"/>
      <c r="I15397" s="9"/>
      <c r="J15397" s="9"/>
      <c r="K15397" s="9"/>
    </row>
    <row r="15398" spans="1:11" x14ac:dyDescent="0.25">
      <c r="A15398" s="2"/>
      <c r="B15398" s="2"/>
      <c r="C15398" s="2"/>
      <c r="E15398" s="2"/>
      <c r="G15398" s="2"/>
      <c r="H15398" s="6"/>
      <c r="I15398" s="9"/>
      <c r="J15398" s="9"/>
      <c r="K15398" s="9"/>
    </row>
    <row r="15399" spans="1:11" x14ac:dyDescent="0.25">
      <c r="A15399" s="2"/>
      <c r="B15399" s="2"/>
      <c r="C15399" s="2"/>
      <c r="E15399" s="2"/>
      <c r="G15399" s="2"/>
      <c r="H15399" s="6"/>
      <c r="I15399" s="9"/>
      <c r="J15399" s="9"/>
      <c r="K15399" s="9"/>
    </row>
    <row r="15400" spans="1:11" x14ac:dyDescent="0.25">
      <c r="A15400" s="2"/>
      <c r="B15400" s="2"/>
      <c r="C15400" s="2"/>
      <c r="E15400" s="2"/>
      <c r="G15400" s="2"/>
      <c r="H15400" s="6"/>
      <c r="I15400" s="9"/>
      <c r="J15400" s="9"/>
      <c r="K15400" s="9"/>
    </row>
    <row r="15401" spans="1:11" x14ac:dyDescent="0.25">
      <c r="A15401" s="2"/>
      <c r="B15401" s="2"/>
      <c r="C15401" s="2"/>
      <c r="E15401" s="2"/>
      <c r="G15401" s="2"/>
      <c r="H15401" s="6"/>
      <c r="I15401" s="9"/>
      <c r="J15401" s="9"/>
      <c r="K15401" s="9"/>
    </row>
    <row r="15402" spans="1:11" x14ac:dyDescent="0.25">
      <c r="A15402" s="2"/>
      <c r="B15402" s="2"/>
      <c r="C15402" s="2"/>
      <c r="E15402" s="2"/>
      <c r="G15402" s="2"/>
      <c r="H15402" s="6"/>
      <c r="I15402" s="9"/>
      <c r="J15402" s="9"/>
      <c r="K15402" s="9"/>
    </row>
    <row r="15403" spans="1:11" x14ac:dyDescent="0.25">
      <c r="A15403" s="2"/>
      <c r="B15403" s="2"/>
      <c r="C15403" s="2"/>
      <c r="E15403" s="2"/>
      <c r="G15403" s="2"/>
      <c r="H15403" s="6"/>
      <c r="I15403" s="9"/>
      <c r="J15403" s="9"/>
      <c r="K15403" s="9"/>
    </row>
    <row r="15404" spans="1:11" x14ac:dyDescent="0.25">
      <c r="A15404" s="2"/>
      <c r="B15404" s="2"/>
      <c r="C15404" s="2"/>
      <c r="E15404" s="2"/>
      <c r="G15404" s="2"/>
      <c r="H15404" s="6"/>
      <c r="I15404" s="9"/>
      <c r="J15404" s="9"/>
      <c r="K15404" s="9"/>
    </row>
    <row r="15405" spans="1:11" x14ac:dyDescent="0.25">
      <c r="A15405" s="2"/>
      <c r="B15405" s="2"/>
      <c r="C15405" s="2"/>
      <c r="E15405" s="2"/>
      <c r="G15405" s="2"/>
      <c r="H15405" s="6"/>
      <c r="I15405" s="9"/>
      <c r="J15405" s="9"/>
      <c r="K15405" s="9"/>
    </row>
    <row r="15406" spans="1:11" x14ac:dyDescent="0.25">
      <c r="A15406" s="2"/>
      <c r="B15406" s="2"/>
      <c r="C15406" s="2"/>
      <c r="E15406" s="2"/>
      <c r="G15406" s="2"/>
      <c r="H15406" s="6"/>
      <c r="I15406" s="9"/>
      <c r="J15406" s="9"/>
      <c r="K15406" s="9"/>
    </row>
    <row r="15407" spans="1:11" x14ac:dyDescent="0.25">
      <c r="A15407" s="2"/>
      <c r="B15407" s="2"/>
      <c r="C15407" s="2"/>
      <c r="E15407" s="2"/>
      <c r="G15407" s="2"/>
      <c r="H15407" s="6"/>
      <c r="I15407" s="9"/>
      <c r="J15407" s="9"/>
      <c r="K15407" s="9"/>
    </row>
    <row r="15408" spans="1:11" x14ac:dyDescent="0.25">
      <c r="A15408" s="2"/>
      <c r="B15408" s="2"/>
      <c r="C15408" s="2"/>
      <c r="E15408" s="2"/>
      <c r="G15408" s="2"/>
      <c r="H15408" s="6"/>
      <c r="I15408" s="9"/>
      <c r="J15408" s="9"/>
      <c r="K15408" s="9"/>
    </row>
    <row r="15409" spans="1:11" x14ac:dyDescent="0.25">
      <c r="A15409" s="2"/>
      <c r="B15409" s="2"/>
      <c r="C15409" s="2"/>
      <c r="E15409" s="2"/>
      <c r="G15409" s="2"/>
      <c r="H15409" s="6"/>
      <c r="I15409" s="9"/>
      <c r="J15409" s="9"/>
      <c r="K15409" s="9"/>
    </row>
    <row r="15410" spans="1:11" x14ac:dyDescent="0.25">
      <c r="A15410" s="2"/>
      <c r="B15410" s="2"/>
      <c r="C15410" s="2"/>
      <c r="E15410" s="2"/>
      <c r="G15410" s="2"/>
      <c r="H15410" s="6"/>
      <c r="I15410" s="9"/>
      <c r="J15410" s="9"/>
      <c r="K15410" s="9"/>
    </row>
    <row r="15411" spans="1:11" x14ac:dyDescent="0.25">
      <c r="A15411" s="2"/>
      <c r="B15411" s="2"/>
      <c r="C15411" s="2"/>
      <c r="E15411" s="2"/>
      <c r="G15411" s="2"/>
      <c r="H15411" s="6"/>
      <c r="I15411" s="9"/>
      <c r="J15411" s="9"/>
      <c r="K15411" s="9"/>
    </row>
    <row r="15412" spans="1:11" x14ac:dyDescent="0.25">
      <c r="A15412" s="2"/>
      <c r="B15412" s="2"/>
      <c r="C15412" s="2"/>
      <c r="E15412" s="2"/>
      <c r="G15412" s="2"/>
      <c r="H15412" s="6"/>
      <c r="I15412" s="9"/>
      <c r="J15412" s="9"/>
      <c r="K15412" s="9"/>
    </row>
    <row r="15413" spans="1:11" x14ac:dyDescent="0.25">
      <c r="A15413" s="2"/>
      <c r="B15413" s="2"/>
      <c r="C15413" s="2"/>
      <c r="E15413" s="2"/>
      <c r="G15413" s="2"/>
      <c r="H15413" s="6"/>
      <c r="I15413" s="9"/>
      <c r="J15413" s="9"/>
      <c r="K15413" s="9"/>
    </row>
    <row r="15414" spans="1:11" x14ac:dyDescent="0.25">
      <c r="A15414" s="2"/>
      <c r="B15414" s="2"/>
      <c r="C15414" s="2"/>
      <c r="E15414" s="2"/>
      <c r="G15414" s="2"/>
      <c r="H15414" s="6"/>
      <c r="I15414" s="9"/>
      <c r="J15414" s="9"/>
      <c r="K15414" s="9"/>
    </row>
    <row r="15415" spans="1:11" x14ac:dyDescent="0.25">
      <c r="A15415" s="2"/>
      <c r="B15415" s="2"/>
      <c r="C15415" s="2"/>
      <c r="E15415" s="2"/>
      <c r="G15415" s="2"/>
      <c r="H15415" s="6"/>
      <c r="I15415" s="9"/>
      <c r="J15415" s="9"/>
      <c r="K15415" s="9"/>
    </row>
    <row r="15416" spans="1:11" x14ac:dyDescent="0.25">
      <c r="A15416" s="2"/>
      <c r="B15416" s="2"/>
      <c r="C15416" s="2"/>
      <c r="E15416" s="2"/>
      <c r="G15416" s="2"/>
      <c r="H15416" s="6"/>
      <c r="I15416" s="9"/>
      <c r="J15416" s="9"/>
      <c r="K15416" s="9"/>
    </row>
    <row r="15417" spans="1:11" x14ac:dyDescent="0.25">
      <c r="A15417" s="2"/>
      <c r="B15417" s="2"/>
      <c r="C15417" s="2"/>
      <c r="E15417" s="2"/>
      <c r="G15417" s="2"/>
      <c r="H15417" s="6"/>
      <c r="I15417" s="9"/>
      <c r="J15417" s="9"/>
      <c r="K15417" s="9"/>
    </row>
    <row r="15418" spans="1:11" x14ac:dyDescent="0.25">
      <c r="A15418" s="2"/>
      <c r="B15418" s="2"/>
      <c r="C15418" s="2"/>
      <c r="E15418" s="2"/>
      <c r="G15418" s="2"/>
      <c r="H15418" s="6"/>
      <c r="I15418" s="9"/>
      <c r="J15418" s="9"/>
      <c r="K15418" s="9"/>
    </row>
    <row r="15419" spans="1:11" x14ac:dyDescent="0.25">
      <c r="A15419" s="2"/>
      <c r="B15419" s="2"/>
      <c r="C15419" s="2"/>
      <c r="E15419" s="2"/>
      <c r="G15419" s="2"/>
      <c r="H15419" s="6"/>
      <c r="I15419" s="9"/>
      <c r="J15419" s="9"/>
      <c r="K15419" s="9"/>
    </row>
    <row r="15420" spans="1:11" x14ac:dyDescent="0.25">
      <c r="A15420" s="2"/>
      <c r="B15420" s="2"/>
      <c r="C15420" s="2"/>
      <c r="E15420" s="2"/>
      <c r="G15420" s="2"/>
      <c r="H15420" s="6"/>
      <c r="I15420" s="9"/>
      <c r="J15420" s="9"/>
      <c r="K15420" s="9"/>
    </row>
    <row r="15421" spans="1:11" x14ac:dyDescent="0.25">
      <c r="A15421" s="2"/>
      <c r="B15421" s="2"/>
      <c r="C15421" s="2"/>
      <c r="E15421" s="2"/>
      <c r="G15421" s="2"/>
      <c r="H15421" s="6"/>
      <c r="I15421" s="9"/>
      <c r="J15421" s="9"/>
      <c r="K15421" s="9"/>
    </row>
    <row r="15422" spans="1:11" x14ac:dyDescent="0.25">
      <c r="A15422" s="2"/>
      <c r="B15422" s="2"/>
      <c r="C15422" s="2"/>
      <c r="E15422" s="2"/>
      <c r="G15422" s="2"/>
      <c r="H15422" s="6"/>
      <c r="I15422" s="9"/>
      <c r="J15422" s="9"/>
      <c r="K15422" s="9"/>
    </row>
    <row r="15423" spans="1:11" x14ac:dyDescent="0.25">
      <c r="A15423" s="2"/>
      <c r="B15423" s="2"/>
      <c r="C15423" s="2"/>
      <c r="E15423" s="2"/>
      <c r="G15423" s="2"/>
      <c r="H15423" s="6"/>
      <c r="I15423" s="9"/>
      <c r="J15423" s="9"/>
      <c r="K15423" s="9"/>
    </row>
    <row r="15424" spans="1:11" x14ac:dyDescent="0.25">
      <c r="A15424" s="2"/>
      <c r="B15424" s="2"/>
      <c r="C15424" s="2"/>
      <c r="E15424" s="2"/>
      <c r="G15424" s="2"/>
      <c r="H15424" s="6"/>
      <c r="I15424" s="9"/>
      <c r="J15424" s="9"/>
      <c r="K15424" s="9"/>
    </row>
    <row r="15425" spans="1:11" x14ac:dyDescent="0.25">
      <c r="A15425" s="2"/>
      <c r="B15425" s="2"/>
      <c r="C15425" s="2"/>
      <c r="E15425" s="2"/>
      <c r="G15425" s="2"/>
      <c r="H15425" s="6"/>
      <c r="I15425" s="9"/>
      <c r="J15425" s="9"/>
      <c r="K15425" s="9"/>
    </row>
    <row r="15426" spans="1:11" x14ac:dyDescent="0.25">
      <c r="A15426" s="2"/>
      <c r="B15426" s="2"/>
      <c r="C15426" s="2"/>
      <c r="E15426" s="2"/>
      <c r="G15426" s="2"/>
      <c r="H15426" s="6"/>
      <c r="I15426" s="9"/>
      <c r="J15426" s="9"/>
      <c r="K15426" s="9"/>
    </row>
    <row r="15427" spans="1:11" x14ac:dyDescent="0.25">
      <c r="A15427" s="2"/>
      <c r="B15427" s="2"/>
      <c r="C15427" s="2"/>
      <c r="E15427" s="2"/>
      <c r="G15427" s="2"/>
      <c r="H15427" s="6"/>
      <c r="I15427" s="9"/>
      <c r="J15427" s="9"/>
      <c r="K15427" s="9"/>
    </row>
    <row r="15428" spans="1:11" x14ac:dyDescent="0.25">
      <c r="A15428" s="2"/>
      <c r="B15428" s="2"/>
      <c r="C15428" s="2"/>
      <c r="E15428" s="2"/>
      <c r="G15428" s="2"/>
      <c r="H15428" s="6"/>
      <c r="I15428" s="9"/>
      <c r="J15428" s="9"/>
      <c r="K15428" s="9"/>
    </row>
    <row r="15429" spans="1:11" x14ac:dyDescent="0.25">
      <c r="A15429" s="2"/>
      <c r="B15429" s="2"/>
      <c r="C15429" s="2"/>
      <c r="E15429" s="2"/>
      <c r="G15429" s="2"/>
      <c r="H15429" s="6"/>
      <c r="I15429" s="9"/>
      <c r="J15429" s="9"/>
      <c r="K15429" s="9"/>
    </row>
    <row r="15430" spans="1:11" x14ac:dyDescent="0.25">
      <c r="A15430" s="2"/>
      <c r="B15430" s="2"/>
      <c r="C15430" s="2"/>
      <c r="E15430" s="2"/>
      <c r="G15430" s="2"/>
      <c r="H15430" s="6"/>
      <c r="I15430" s="9"/>
      <c r="J15430" s="9"/>
      <c r="K15430" s="9"/>
    </row>
    <row r="15431" spans="1:11" x14ac:dyDescent="0.25">
      <c r="A15431" s="2"/>
      <c r="B15431" s="2"/>
      <c r="C15431" s="2"/>
      <c r="E15431" s="2"/>
      <c r="G15431" s="2"/>
      <c r="H15431" s="6"/>
      <c r="I15431" s="9"/>
      <c r="J15431" s="9"/>
      <c r="K15431" s="9"/>
    </row>
    <row r="15432" spans="1:11" x14ac:dyDescent="0.25">
      <c r="A15432" s="2"/>
      <c r="B15432" s="2"/>
      <c r="C15432" s="2"/>
      <c r="E15432" s="2"/>
      <c r="G15432" s="2"/>
      <c r="H15432" s="6"/>
      <c r="I15432" s="9"/>
      <c r="J15432" s="9"/>
      <c r="K15432" s="9"/>
    </row>
    <row r="15433" spans="1:11" x14ac:dyDescent="0.25">
      <c r="A15433" s="2"/>
      <c r="B15433" s="2"/>
      <c r="C15433" s="2"/>
      <c r="E15433" s="2"/>
      <c r="G15433" s="2"/>
      <c r="H15433" s="6"/>
      <c r="I15433" s="9"/>
      <c r="J15433" s="9"/>
      <c r="K15433" s="9"/>
    </row>
    <row r="15434" spans="1:11" x14ac:dyDescent="0.25">
      <c r="A15434" s="2"/>
      <c r="B15434" s="2"/>
      <c r="C15434" s="2"/>
      <c r="E15434" s="2"/>
      <c r="G15434" s="2"/>
      <c r="H15434" s="6"/>
      <c r="I15434" s="9"/>
      <c r="J15434" s="9"/>
      <c r="K15434" s="9"/>
    </row>
    <row r="15435" spans="1:11" x14ac:dyDescent="0.25">
      <c r="A15435" s="2"/>
      <c r="B15435" s="2"/>
      <c r="C15435" s="2"/>
      <c r="E15435" s="2"/>
      <c r="G15435" s="2"/>
      <c r="H15435" s="6"/>
      <c r="I15435" s="9"/>
      <c r="J15435" s="9"/>
      <c r="K15435" s="9"/>
    </row>
    <row r="15436" spans="1:11" x14ac:dyDescent="0.25">
      <c r="A15436" s="2"/>
      <c r="B15436" s="2"/>
      <c r="C15436" s="2"/>
      <c r="E15436" s="2"/>
      <c r="G15436" s="2"/>
      <c r="H15436" s="6"/>
      <c r="I15436" s="9"/>
      <c r="J15436" s="9"/>
      <c r="K15436" s="9"/>
    </row>
    <row r="15437" spans="1:11" x14ac:dyDescent="0.25">
      <c r="A15437" s="2"/>
      <c r="B15437" s="2"/>
      <c r="C15437" s="2"/>
      <c r="E15437" s="2"/>
      <c r="G15437" s="2"/>
      <c r="H15437" s="6"/>
      <c r="I15437" s="9"/>
      <c r="J15437" s="9"/>
      <c r="K15437" s="9"/>
    </row>
    <row r="15438" spans="1:11" x14ac:dyDescent="0.25">
      <c r="A15438" s="2"/>
      <c r="B15438" s="2"/>
      <c r="C15438" s="2"/>
      <c r="E15438" s="2"/>
      <c r="G15438" s="2"/>
      <c r="H15438" s="6"/>
      <c r="I15438" s="9"/>
      <c r="J15438" s="9"/>
      <c r="K15438" s="9"/>
    </row>
    <row r="15439" spans="1:11" x14ac:dyDescent="0.25">
      <c r="A15439" s="2"/>
      <c r="B15439" s="2"/>
      <c r="C15439" s="2"/>
      <c r="E15439" s="2"/>
      <c r="G15439" s="2"/>
      <c r="H15439" s="6"/>
      <c r="I15439" s="9"/>
      <c r="J15439" s="9"/>
      <c r="K15439" s="9"/>
    </row>
    <row r="15440" spans="1:11" x14ac:dyDescent="0.25">
      <c r="A15440" s="2"/>
      <c r="B15440" s="2"/>
      <c r="C15440" s="2"/>
      <c r="E15440" s="2"/>
      <c r="G15440" s="2"/>
      <c r="H15440" s="6"/>
      <c r="I15440" s="9"/>
      <c r="J15440" s="9"/>
      <c r="K15440" s="9"/>
    </row>
    <row r="15441" spans="1:11" x14ac:dyDescent="0.25">
      <c r="A15441" s="2"/>
      <c r="B15441" s="2"/>
      <c r="C15441" s="2"/>
      <c r="E15441" s="2"/>
      <c r="G15441" s="2"/>
      <c r="H15441" s="6"/>
      <c r="I15441" s="9"/>
      <c r="J15441" s="9"/>
      <c r="K15441" s="9"/>
    </row>
    <row r="15442" spans="1:11" x14ac:dyDescent="0.25">
      <c r="A15442" s="2"/>
      <c r="B15442" s="2"/>
      <c r="C15442" s="2"/>
      <c r="E15442" s="2"/>
      <c r="G15442" s="2"/>
      <c r="H15442" s="6"/>
      <c r="I15442" s="9"/>
      <c r="J15442" s="9"/>
      <c r="K15442" s="9"/>
    </row>
    <row r="15443" spans="1:11" x14ac:dyDescent="0.25">
      <c r="A15443" s="2"/>
      <c r="B15443" s="2"/>
      <c r="C15443" s="2"/>
      <c r="E15443" s="2"/>
      <c r="G15443" s="2"/>
      <c r="H15443" s="6"/>
      <c r="I15443" s="9"/>
      <c r="J15443" s="9"/>
      <c r="K15443" s="9"/>
    </row>
    <row r="15444" spans="1:11" x14ac:dyDescent="0.25">
      <c r="A15444" s="2"/>
      <c r="B15444" s="2"/>
      <c r="C15444" s="2"/>
      <c r="E15444" s="2"/>
      <c r="G15444" s="2"/>
      <c r="H15444" s="6"/>
      <c r="I15444" s="9"/>
      <c r="J15444" s="9"/>
      <c r="K15444" s="9"/>
    </row>
    <row r="15445" spans="1:11" x14ac:dyDescent="0.25">
      <c r="A15445" s="2"/>
      <c r="B15445" s="2"/>
      <c r="C15445" s="2"/>
      <c r="E15445" s="2"/>
      <c r="G15445" s="2"/>
      <c r="H15445" s="6"/>
      <c r="I15445" s="9"/>
      <c r="J15445" s="9"/>
      <c r="K15445" s="9"/>
    </row>
    <row r="15446" spans="1:11" x14ac:dyDescent="0.25">
      <c r="A15446" s="2"/>
      <c r="B15446" s="2"/>
      <c r="C15446" s="2"/>
      <c r="E15446" s="2"/>
      <c r="G15446" s="2"/>
      <c r="H15446" s="6"/>
      <c r="I15446" s="9"/>
      <c r="J15446" s="9"/>
      <c r="K15446" s="9"/>
    </row>
    <row r="15447" spans="1:11" x14ac:dyDescent="0.25">
      <c r="A15447" s="2"/>
      <c r="B15447" s="2"/>
      <c r="C15447" s="2"/>
      <c r="E15447" s="2"/>
      <c r="G15447" s="2"/>
      <c r="H15447" s="6"/>
      <c r="I15447" s="9"/>
      <c r="J15447" s="9"/>
      <c r="K15447" s="9"/>
    </row>
    <row r="15448" spans="1:11" x14ac:dyDescent="0.25">
      <c r="A15448" s="2"/>
      <c r="B15448" s="2"/>
      <c r="C15448" s="2"/>
      <c r="E15448" s="2"/>
      <c r="G15448" s="2"/>
      <c r="H15448" s="6"/>
      <c r="I15448" s="9"/>
      <c r="J15448" s="9"/>
      <c r="K15448" s="9"/>
    </row>
    <row r="15449" spans="1:11" x14ac:dyDescent="0.25">
      <c r="A15449" s="2"/>
      <c r="B15449" s="2"/>
      <c r="C15449" s="2"/>
      <c r="E15449" s="2"/>
      <c r="G15449" s="2"/>
      <c r="H15449" s="6"/>
      <c r="I15449" s="9"/>
      <c r="J15449" s="9"/>
      <c r="K15449" s="9"/>
    </row>
    <row r="15450" spans="1:11" x14ac:dyDescent="0.25">
      <c r="A15450" s="2"/>
      <c r="B15450" s="2"/>
      <c r="C15450" s="2"/>
      <c r="E15450" s="2"/>
      <c r="G15450" s="2"/>
      <c r="H15450" s="6"/>
      <c r="I15450" s="9"/>
      <c r="J15450" s="9"/>
      <c r="K15450" s="9"/>
    </row>
    <row r="15451" spans="1:11" x14ac:dyDescent="0.25">
      <c r="A15451" s="2"/>
      <c r="B15451" s="2"/>
      <c r="C15451" s="2"/>
      <c r="E15451" s="2"/>
      <c r="G15451" s="2"/>
      <c r="H15451" s="6"/>
      <c r="I15451" s="9"/>
      <c r="J15451" s="9"/>
      <c r="K15451" s="9"/>
    </row>
    <row r="15452" spans="1:11" x14ac:dyDescent="0.25">
      <c r="A15452" s="2"/>
      <c r="B15452" s="2"/>
      <c r="C15452" s="2"/>
      <c r="E15452" s="2"/>
      <c r="G15452" s="2"/>
      <c r="H15452" s="6"/>
      <c r="I15452" s="9"/>
      <c r="J15452" s="9"/>
      <c r="K15452" s="9"/>
    </row>
    <row r="15453" spans="1:11" x14ac:dyDescent="0.25">
      <c r="A15453" s="2"/>
      <c r="B15453" s="2"/>
      <c r="C15453" s="2"/>
      <c r="E15453" s="2"/>
      <c r="G15453" s="2"/>
      <c r="H15453" s="6"/>
      <c r="I15453" s="9"/>
      <c r="J15453" s="9"/>
      <c r="K15453" s="9"/>
    </row>
    <row r="15454" spans="1:11" x14ac:dyDescent="0.25">
      <c r="A15454" s="2"/>
      <c r="B15454" s="2"/>
      <c r="C15454" s="2"/>
      <c r="E15454" s="2"/>
      <c r="G15454" s="2"/>
      <c r="H15454" s="6"/>
      <c r="I15454" s="9"/>
      <c r="J15454" s="9"/>
      <c r="K15454" s="9"/>
    </row>
    <row r="15455" spans="1:11" x14ac:dyDescent="0.25">
      <c r="A15455" s="2"/>
      <c r="B15455" s="2"/>
      <c r="C15455" s="2"/>
      <c r="E15455" s="2"/>
      <c r="G15455" s="2"/>
      <c r="H15455" s="6"/>
      <c r="I15455" s="9"/>
      <c r="J15455" s="9"/>
      <c r="K15455" s="9"/>
    </row>
    <row r="15456" spans="1:11" x14ac:dyDescent="0.25">
      <c r="A15456" s="2"/>
      <c r="B15456" s="2"/>
      <c r="C15456" s="2"/>
      <c r="E15456" s="2"/>
      <c r="G15456" s="2"/>
      <c r="H15456" s="6"/>
      <c r="I15456" s="9"/>
      <c r="J15456" s="9"/>
      <c r="K15456" s="9"/>
    </row>
    <row r="15457" spans="1:11" x14ac:dyDescent="0.25">
      <c r="A15457" s="2"/>
      <c r="B15457" s="2"/>
      <c r="C15457" s="2"/>
      <c r="E15457" s="2"/>
      <c r="G15457" s="2"/>
      <c r="H15457" s="6"/>
      <c r="I15457" s="9"/>
      <c r="J15457" s="9"/>
      <c r="K15457" s="9"/>
    </row>
    <row r="15458" spans="1:11" x14ac:dyDescent="0.25">
      <c r="A15458" s="2"/>
      <c r="B15458" s="2"/>
      <c r="C15458" s="2"/>
      <c r="E15458" s="2"/>
      <c r="G15458" s="2"/>
      <c r="H15458" s="6"/>
      <c r="I15458" s="9"/>
      <c r="J15458" s="9"/>
      <c r="K15458" s="9"/>
    </row>
    <row r="15459" spans="1:11" x14ac:dyDescent="0.25">
      <c r="A15459" s="2"/>
      <c r="B15459" s="2"/>
      <c r="C15459" s="2"/>
      <c r="E15459" s="2"/>
      <c r="G15459" s="2"/>
      <c r="H15459" s="6"/>
      <c r="I15459" s="9"/>
      <c r="J15459" s="9"/>
      <c r="K15459" s="9"/>
    </row>
    <row r="15460" spans="1:11" x14ac:dyDescent="0.25">
      <c r="A15460" s="2"/>
      <c r="B15460" s="2"/>
      <c r="C15460" s="2"/>
      <c r="E15460" s="2"/>
      <c r="G15460" s="2"/>
      <c r="H15460" s="6"/>
      <c r="I15460" s="9"/>
      <c r="J15460" s="9"/>
      <c r="K15460" s="9"/>
    </row>
    <row r="15461" spans="1:11" x14ac:dyDescent="0.25">
      <c r="A15461" s="2"/>
      <c r="B15461" s="2"/>
      <c r="C15461" s="2"/>
      <c r="E15461" s="2"/>
      <c r="G15461" s="2"/>
      <c r="H15461" s="6"/>
      <c r="I15461" s="9"/>
      <c r="J15461" s="9"/>
      <c r="K15461" s="9"/>
    </row>
    <row r="15462" spans="1:11" x14ac:dyDescent="0.25">
      <c r="A15462" s="2"/>
      <c r="B15462" s="2"/>
      <c r="C15462" s="2"/>
      <c r="E15462" s="2"/>
      <c r="G15462" s="2"/>
      <c r="H15462" s="6"/>
      <c r="I15462" s="9"/>
      <c r="J15462" s="9"/>
      <c r="K15462" s="9"/>
    </row>
    <row r="15463" spans="1:11" x14ac:dyDescent="0.25">
      <c r="A15463" s="2"/>
      <c r="B15463" s="2"/>
      <c r="C15463" s="2"/>
      <c r="E15463" s="2"/>
      <c r="G15463" s="2"/>
      <c r="H15463" s="6"/>
      <c r="I15463" s="9"/>
      <c r="J15463" s="9"/>
      <c r="K15463" s="9"/>
    </row>
    <row r="15464" spans="1:11" x14ac:dyDescent="0.25">
      <c r="A15464" s="2"/>
      <c r="B15464" s="2"/>
      <c r="C15464" s="2"/>
      <c r="E15464" s="2"/>
      <c r="G15464" s="2"/>
      <c r="H15464" s="6"/>
      <c r="I15464" s="9"/>
      <c r="J15464" s="9"/>
      <c r="K15464" s="9"/>
    </row>
    <row r="15465" spans="1:11" x14ac:dyDescent="0.25">
      <c r="A15465" s="2"/>
      <c r="B15465" s="2"/>
      <c r="C15465" s="2"/>
      <c r="E15465" s="2"/>
      <c r="G15465" s="2"/>
      <c r="H15465" s="6"/>
      <c r="I15465" s="9"/>
      <c r="J15465" s="9"/>
      <c r="K15465" s="9"/>
    </row>
    <row r="15466" spans="1:11" x14ac:dyDescent="0.25">
      <c r="A15466" s="2"/>
      <c r="B15466" s="2"/>
      <c r="C15466" s="2"/>
      <c r="E15466" s="2"/>
      <c r="G15466" s="2"/>
      <c r="H15466" s="6"/>
      <c r="I15466" s="9"/>
      <c r="J15466" s="9"/>
      <c r="K15466" s="9"/>
    </row>
    <row r="15467" spans="1:11" x14ac:dyDescent="0.25">
      <c r="A15467" s="2"/>
      <c r="B15467" s="2"/>
      <c r="C15467" s="2"/>
      <c r="E15467" s="2"/>
      <c r="G15467" s="2"/>
      <c r="H15467" s="6"/>
      <c r="I15467" s="9"/>
      <c r="J15467" s="9"/>
      <c r="K15467" s="9"/>
    </row>
    <row r="15468" spans="1:11" x14ac:dyDescent="0.25">
      <c r="A15468" s="2"/>
      <c r="B15468" s="2"/>
      <c r="C15468" s="2"/>
      <c r="E15468" s="2"/>
      <c r="G15468" s="2"/>
      <c r="H15468" s="6"/>
      <c r="I15468" s="9"/>
      <c r="J15468" s="9"/>
      <c r="K15468" s="9"/>
    </row>
    <row r="15469" spans="1:11" x14ac:dyDescent="0.25">
      <c r="A15469" s="2"/>
      <c r="B15469" s="2"/>
      <c r="C15469" s="2"/>
      <c r="E15469" s="2"/>
      <c r="G15469" s="2"/>
      <c r="H15469" s="6"/>
      <c r="I15469" s="9"/>
      <c r="J15469" s="9"/>
      <c r="K15469" s="9"/>
    </row>
    <row r="15470" spans="1:11" x14ac:dyDescent="0.25">
      <c r="A15470" s="2"/>
      <c r="B15470" s="2"/>
      <c r="C15470" s="2"/>
      <c r="E15470" s="2"/>
      <c r="G15470" s="2"/>
      <c r="H15470" s="6"/>
      <c r="I15470" s="9"/>
      <c r="J15470" s="9"/>
      <c r="K15470" s="9"/>
    </row>
    <row r="15471" spans="1:11" x14ac:dyDescent="0.25">
      <c r="A15471" s="2"/>
      <c r="B15471" s="2"/>
      <c r="C15471" s="2"/>
      <c r="E15471" s="2"/>
      <c r="G15471" s="2"/>
      <c r="H15471" s="6"/>
      <c r="I15471" s="9"/>
      <c r="J15471" s="9"/>
      <c r="K15471" s="9"/>
    </row>
    <row r="15472" spans="1:11" x14ac:dyDescent="0.25">
      <c r="A15472" s="2"/>
      <c r="B15472" s="2"/>
      <c r="C15472" s="2"/>
      <c r="E15472" s="2"/>
      <c r="G15472" s="2"/>
      <c r="H15472" s="6"/>
      <c r="I15472" s="9"/>
      <c r="J15472" s="9"/>
      <c r="K15472" s="9"/>
    </row>
    <row r="15473" spans="1:11" x14ac:dyDescent="0.25">
      <c r="A15473" s="2"/>
      <c r="B15473" s="2"/>
      <c r="C15473" s="2"/>
      <c r="E15473" s="2"/>
      <c r="G15473" s="2"/>
      <c r="H15473" s="6"/>
      <c r="I15473" s="9"/>
      <c r="J15473" s="9"/>
      <c r="K15473" s="9"/>
    </row>
    <row r="15474" spans="1:11" x14ac:dyDescent="0.25">
      <c r="A15474" s="2"/>
      <c r="B15474" s="2"/>
      <c r="C15474" s="2"/>
      <c r="E15474" s="2"/>
      <c r="G15474" s="2"/>
      <c r="H15474" s="6"/>
      <c r="I15474" s="9"/>
      <c r="J15474" s="9"/>
      <c r="K15474" s="9"/>
    </row>
    <row r="15475" spans="1:11" x14ac:dyDescent="0.25">
      <c r="A15475" s="2"/>
      <c r="B15475" s="2"/>
      <c r="C15475" s="2"/>
      <c r="E15475" s="2"/>
      <c r="G15475" s="2"/>
      <c r="H15475" s="6"/>
      <c r="I15475" s="9"/>
      <c r="J15475" s="9"/>
      <c r="K15475" s="9"/>
    </row>
    <row r="15476" spans="1:11" x14ac:dyDescent="0.25">
      <c r="A15476" s="2"/>
      <c r="B15476" s="2"/>
      <c r="C15476" s="2"/>
      <c r="E15476" s="2"/>
      <c r="G15476" s="2"/>
      <c r="H15476" s="6"/>
      <c r="I15476" s="9"/>
      <c r="J15476" s="9"/>
      <c r="K15476" s="9"/>
    </row>
    <row r="15477" spans="1:11" x14ac:dyDescent="0.25">
      <c r="A15477" s="2"/>
      <c r="B15477" s="2"/>
      <c r="C15477" s="2"/>
      <c r="E15477" s="2"/>
      <c r="G15477" s="2"/>
      <c r="H15477" s="6"/>
      <c r="I15477" s="9"/>
      <c r="J15477" s="9"/>
      <c r="K15477" s="9"/>
    </row>
    <row r="15478" spans="1:11" x14ac:dyDescent="0.25">
      <c r="A15478" s="2"/>
      <c r="B15478" s="2"/>
      <c r="C15478" s="2"/>
      <c r="E15478" s="2"/>
      <c r="G15478" s="2"/>
      <c r="H15478" s="6"/>
      <c r="I15478" s="9"/>
      <c r="J15478" s="9"/>
      <c r="K15478" s="9"/>
    </row>
    <row r="15479" spans="1:11" x14ac:dyDescent="0.25">
      <c r="A15479" s="2"/>
      <c r="B15479" s="2"/>
      <c r="C15479" s="2"/>
      <c r="E15479" s="2"/>
      <c r="G15479" s="2"/>
      <c r="H15479" s="6"/>
      <c r="I15479" s="9"/>
      <c r="J15479" s="9"/>
      <c r="K15479" s="9"/>
    </row>
    <row r="15480" spans="1:11" x14ac:dyDescent="0.25">
      <c r="A15480" s="2"/>
      <c r="B15480" s="2"/>
      <c r="C15480" s="2"/>
      <c r="E15480" s="2"/>
      <c r="G15480" s="2"/>
      <c r="H15480" s="6"/>
      <c r="I15480" s="9"/>
      <c r="J15480" s="9"/>
      <c r="K15480" s="9"/>
    </row>
    <row r="15481" spans="1:11" x14ac:dyDescent="0.25">
      <c r="A15481" s="2"/>
      <c r="B15481" s="2"/>
      <c r="C15481" s="2"/>
      <c r="E15481" s="2"/>
      <c r="G15481" s="2"/>
      <c r="H15481" s="6"/>
      <c r="I15481" s="9"/>
      <c r="J15481" s="9"/>
      <c r="K15481" s="9"/>
    </row>
    <row r="15482" spans="1:11" x14ac:dyDescent="0.25">
      <c r="A15482" s="2"/>
      <c r="B15482" s="2"/>
      <c r="C15482" s="2"/>
      <c r="E15482" s="2"/>
      <c r="G15482" s="2"/>
      <c r="H15482" s="6"/>
      <c r="I15482" s="9"/>
      <c r="J15482" s="9"/>
      <c r="K15482" s="9"/>
    </row>
    <row r="15483" spans="1:11" x14ac:dyDescent="0.25">
      <c r="A15483" s="2"/>
      <c r="B15483" s="2"/>
      <c r="C15483" s="2"/>
      <c r="E15483" s="2"/>
      <c r="G15483" s="2"/>
      <c r="H15483" s="6"/>
      <c r="I15483" s="9"/>
      <c r="J15483" s="9"/>
      <c r="K15483" s="9"/>
    </row>
    <row r="15484" spans="1:11" x14ac:dyDescent="0.25">
      <c r="A15484" s="2"/>
      <c r="B15484" s="2"/>
      <c r="C15484" s="2"/>
      <c r="E15484" s="2"/>
      <c r="G15484" s="2"/>
      <c r="H15484" s="6"/>
      <c r="I15484" s="9"/>
      <c r="J15484" s="9"/>
      <c r="K15484" s="9"/>
    </row>
    <row r="15485" spans="1:11" x14ac:dyDescent="0.25">
      <c r="A15485" s="2"/>
      <c r="B15485" s="2"/>
      <c r="C15485" s="2"/>
      <c r="E15485" s="2"/>
      <c r="G15485" s="2"/>
      <c r="H15485" s="6"/>
      <c r="I15485" s="9"/>
      <c r="J15485" s="9"/>
      <c r="K15485" s="9"/>
    </row>
    <row r="15486" spans="1:11" x14ac:dyDescent="0.25">
      <c r="A15486" s="2"/>
      <c r="B15486" s="2"/>
      <c r="C15486" s="2"/>
      <c r="E15486" s="2"/>
      <c r="G15486" s="2"/>
      <c r="H15486" s="6"/>
      <c r="I15486" s="9"/>
      <c r="J15486" s="9"/>
      <c r="K15486" s="9"/>
    </row>
    <row r="15487" spans="1:11" x14ac:dyDescent="0.25">
      <c r="A15487" s="2"/>
      <c r="B15487" s="2"/>
      <c r="C15487" s="2"/>
      <c r="E15487" s="2"/>
      <c r="G15487" s="2"/>
      <c r="H15487" s="6"/>
      <c r="I15487" s="9"/>
      <c r="J15487" s="9"/>
      <c r="K15487" s="9"/>
    </row>
    <row r="15488" spans="1:11" x14ac:dyDescent="0.25">
      <c r="A15488" s="2"/>
      <c r="B15488" s="2"/>
      <c r="C15488" s="2"/>
      <c r="E15488" s="2"/>
      <c r="G15488" s="2"/>
      <c r="H15488" s="6"/>
      <c r="I15488" s="9"/>
      <c r="J15488" s="9"/>
      <c r="K15488" s="9"/>
    </row>
    <row r="15489" spans="1:11" x14ac:dyDescent="0.25">
      <c r="A15489" s="2"/>
      <c r="B15489" s="2"/>
      <c r="C15489" s="2"/>
      <c r="E15489" s="2"/>
      <c r="G15489" s="2"/>
      <c r="H15489" s="6"/>
      <c r="I15489" s="9"/>
      <c r="J15489" s="9"/>
      <c r="K15489" s="9"/>
    </row>
    <row r="15490" spans="1:11" x14ac:dyDescent="0.25">
      <c r="A15490" s="2"/>
      <c r="B15490" s="2"/>
      <c r="C15490" s="2"/>
      <c r="E15490" s="2"/>
      <c r="G15490" s="2"/>
      <c r="H15490" s="6"/>
      <c r="I15490" s="9"/>
      <c r="J15490" s="9"/>
      <c r="K15490" s="9"/>
    </row>
    <row r="15491" spans="1:11" x14ac:dyDescent="0.25">
      <c r="A15491" s="2"/>
      <c r="B15491" s="2"/>
      <c r="C15491" s="2"/>
      <c r="E15491" s="2"/>
      <c r="G15491" s="2"/>
      <c r="H15491" s="6"/>
      <c r="I15491" s="9"/>
      <c r="J15491" s="9"/>
      <c r="K15491" s="9"/>
    </row>
    <row r="15492" spans="1:11" x14ac:dyDescent="0.25">
      <c r="A15492" s="2"/>
      <c r="B15492" s="2"/>
      <c r="C15492" s="2"/>
      <c r="E15492" s="2"/>
      <c r="G15492" s="2"/>
      <c r="H15492" s="6"/>
      <c r="I15492" s="9"/>
      <c r="J15492" s="9"/>
      <c r="K15492" s="9"/>
    </row>
    <row r="15493" spans="1:11" x14ac:dyDescent="0.25">
      <c r="A15493" s="2"/>
      <c r="B15493" s="2"/>
      <c r="C15493" s="2"/>
      <c r="E15493" s="2"/>
      <c r="G15493" s="2"/>
      <c r="H15493" s="6"/>
      <c r="I15493" s="9"/>
      <c r="J15493" s="9"/>
      <c r="K15493" s="9"/>
    </row>
    <row r="15494" spans="1:11" x14ac:dyDescent="0.25">
      <c r="A15494" s="2"/>
      <c r="B15494" s="2"/>
      <c r="C15494" s="2"/>
      <c r="E15494" s="2"/>
      <c r="G15494" s="2"/>
      <c r="H15494" s="6"/>
      <c r="I15494" s="9"/>
      <c r="J15494" s="9"/>
      <c r="K15494" s="9"/>
    </row>
    <row r="15495" spans="1:11" x14ac:dyDescent="0.25">
      <c r="A15495" s="2"/>
      <c r="B15495" s="2"/>
      <c r="C15495" s="2"/>
      <c r="E15495" s="2"/>
      <c r="G15495" s="2"/>
      <c r="H15495" s="6"/>
      <c r="I15495" s="9"/>
      <c r="J15495" s="9"/>
      <c r="K15495" s="9"/>
    </row>
    <row r="15496" spans="1:11" x14ac:dyDescent="0.25">
      <c r="A15496" s="2"/>
      <c r="B15496" s="2"/>
      <c r="C15496" s="2"/>
      <c r="E15496" s="2"/>
      <c r="G15496" s="2"/>
      <c r="H15496" s="6"/>
      <c r="I15496" s="9"/>
      <c r="J15496" s="9"/>
      <c r="K15496" s="9"/>
    </row>
    <row r="15497" spans="1:11" x14ac:dyDescent="0.25">
      <c r="A15497" s="2"/>
      <c r="B15497" s="2"/>
      <c r="C15497" s="2"/>
      <c r="E15497" s="2"/>
      <c r="G15497" s="2"/>
      <c r="H15497" s="6"/>
      <c r="I15497" s="9"/>
      <c r="J15497" s="9"/>
      <c r="K15497" s="9"/>
    </row>
    <row r="15498" spans="1:11" x14ac:dyDescent="0.25">
      <c r="A15498" s="2"/>
      <c r="B15498" s="2"/>
      <c r="C15498" s="2"/>
      <c r="E15498" s="2"/>
      <c r="G15498" s="2"/>
      <c r="H15498" s="6"/>
      <c r="I15498" s="9"/>
      <c r="J15498" s="9"/>
      <c r="K15498" s="9"/>
    </row>
    <row r="15499" spans="1:11" x14ac:dyDescent="0.25">
      <c r="A15499" s="2"/>
      <c r="B15499" s="2"/>
      <c r="C15499" s="2"/>
      <c r="E15499" s="2"/>
      <c r="G15499" s="2"/>
      <c r="H15499" s="6"/>
      <c r="I15499" s="9"/>
      <c r="J15499" s="9"/>
      <c r="K15499" s="9"/>
    </row>
    <row r="15500" spans="1:11" x14ac:dyDescent="0.25">
      <c r="A15500" s="2"/>
      <c r="B15500" s="2"/>
      <c r="C15500" s="2"/>
      <c r="E15500" s="2"/>
      <c r="G15500" s="2"/>
      <c r="H15500" s="6"/>
      <c r="I15500" s="9"/>
      <c r="J15500" s="9"/>
      <c r="K15500" s="9"/>
    </row>
    <row r="15501" spans="1:11" x14ac:dyDescent="0.25">
      <c r="A15501" s="2"/>
      <c r="B15501" s="2"/>
      <c r="C15501" s="2"/>
      <c r="E15501" s="2"/>
      <c r="G15501" s="2"/>
      <c r="H15501" s="6"/>
      <c r="I15501" s="9"/>
      <c r="J15501" s="9"/>
      <c r="K15501" s="9"/>
    </row>
    <row r="15502" spans="1:11" x14ac:dyDescent="0.25">
      <c r="A15502" s="2"/>
      <c r="B15502" s="2"/>
      <c r="C15502" s="2"/>
      <c r="E15502" s="2"/>
      <c r="G15502" s="2"/>
      <c r="H15502" s="6"/>
      <c r="I15502" s="9"/>
      <c r="J15502" s="9"/>
      <c r="K15502" s="9"/>
    </row>
    <row r="15503" spans="1:11" x14ac:dyDescent="0.25">
      <c r="A15503" s="2"/>
      <c r="B15503" s="2"/>
      <c r="C15503" s="2"/>
      <c r="E15503" s="2"/>
      <c r="G15503" s="2"/>
      <c r="H15503" s="6"/>
      <c r="I15503" s="9"/>
      <c r="J15503" s="9"/>
      <c r="K15503" s="9"/>
    </row>
    <row r="15504" spans="1:11" x14ac:dyDescent="0.25">
      <c r="A15504" s="2"/>
      <c r="B15504" s="2"/>
      <c r="C15504" s="2"/>
      <c r="E15504" s="2"/>
      <c r="G15504" s="2"/>
      <c r="H15504" s="6"/>
      <c r="I15504" s="9"/>
      <c r="J15504" s="9"/>
      <c r="K15504" s="9"/>
    </row>
    <row r="15505" spans="1:11" x14ac:dyDescent="0.25">
      <c r="A15505" s="2"/>
      <c r="B15505" s="2"/>
      <c r="C15505" s="2"/>
      <c r="E15505" s="2"/>
      <c r="G15505" s="2"/>
      <c r="H15505" s="6"/>
      <c r="I15505" s="9"/>
      <c r="J15505" s="9"/>
      <c r="K15505" s="9"/>
    </row>
    <row r="15506" spans="1:11" x14ac:dyDescent="0.25">
      <c r="A15506" s="2"/>
      <c r="B15506" s="2"/>
      <c r="C15506" s="2"/>
      <c r="E15506" s="2"/>
      <c r="G15506" s="2"/>
      <c r="H15506" s="6"/>
      <c r="I15506" s="9"/>
      <c r="J15506" s="9"/>
      <c r="K15506" s="9"/>
    </row>
    <row r="15507" spans="1:11" x14ac:dyDescent="0.25">
      <c r="A15507" s="2"/>
      <c r="B15507" s="2"/>
      <c r="C15507" s="2"/>
      <c r="E15507" s="2"/>
      <c r="G15507" s="2"/>
      <c r="H15507" s="6"/>
      <c r="I15507" s="9"/>
      <c r="J15507" s="9"/>
      <c r="K15507" s="9"/>
    </row>
    <row r="15508" spans="1:11" x14ac:dyDescent="0.25">
      <c r="A15508" s="2"/>
      <c r="B15508" s="2"/>
      <c r="C15508" s="2"/>
      <c r="E15508" s="2"/>
      <c r="G15508" s="2"/>
      <c r="H15508" s="6"/>
      <c r="I15508" s="9"/>
      <c r="J15508" s="9"/>
      <c r="K15508" s="9"/>
    </row>
    <row r="15509" spans="1:11" x14ac:dyDescent="0.25">
      <c r="A15509" s="2"/>
      <c r="B15509" s="2"/>
      <c r="C15509" s="2"/>
      <c r="E15509" s="2"/>
      <c r="G15509" s="2"/>
      <c r="H15509" s="6"/>
      <c r="I15509" s="9"/>
      <c r="J15509" s="9"/>
      <c r="K15509" s="9"/>
    </row>
    <row r="15510" spans="1:11" x14ac:dyDescent="0.25">
      <c r="A15510" s="2"/>
      <c r="B15510" s="2"/>
      <c r="C15510" s="2"/>
      <c r="E15510" s="2"/>
      <c r="G15510" s="2"/>
      <c r="H15510" s="6"/>
      <c r="I15510" s="9"/>
      <c r="J15510" s="9"/>
      <c r="K15510" s="9"/>
    </row>
    <row r="15511" spans="1:11" x14ac:dyDescent="0.25">
      <c r="A15511" s="2"/>
      <c r="B15511" s="2"/>
      <c r="C15511" s="2"/>
      <c r="E15511" s="2"/>
      <c r="G15511" s="2"/>
      <c r="H15511" s="6"/>
      <c r="I15511" s="9"/>
      <c r="J15511" s="9"/>
      <c r="K15511" s="9"/>
    </row>
    <row r="15512" spans="1:11" x14ac:dyDescent="0.25">
      <c r="A15512" s="2"/>
      <c r="B15512" s="2"/>
      <c r="C15512" s="2"/>
      <c r="E15512" s="2"/>
      <c r="G15512" s="2"/>
      <c r="H15512" s="6"/>
      <c r="I15512" s="9"/>
      <c r="J15512" s="9"/>
      <c r="K15512" s="9"/>
    </row>
    <row r="15513" spans="1:11" x14ac:dyDescent="0.25">
      <c r="A15513" s="2"/>
      <c r="B15513" s="2"/>
      <c r="C15513" s="2"/>
      <c r="E15513" s="2"/>
      <c r="G15513" s="2"/>
      <c r="H15513" s="6"/>
      <c r="I15513" s="9"/>
      <c r="J15513" s="9"/>
      <c r="K15513" s="9"/>
    </row>
    <row r="15514" spans="1:11" x14ac:dyDescent="0.25">
      <c r="A15514" s="2"/>
      <c r="B15514" s="2"/>
      <c r="C15514" s="2"/>
      <c r="E15514" s="2"/>
      <c r="G15514" s="2"/>
      <c r="H15514" s="6"/>
      <c r="I15514" s="9"/>
      <c r="J15514" s="9"/>
      <c r="K15514" s="9"/>
    </row>
    <row r="15515" spans="1:11" x14ac:dyDescent="0.25">
      <c r="A15515" s="2"/>
      <c r="B15515" s="2"/>
      <c r="C15515" s="2"/>
      <c r="E15515" s="2"/>
      <c r="G15515" s="2"/>
      <c r="H15515" s="6"/>
      <c r="I15515" s="9"/>
      <c r="J15515" s="9"/>
      <c r="K15515" s="9"/>
    </row>
    <row r="15516" spans="1:11" x14ac:dyDescent="0.25">
      <c r="A15516" s="2"/>
      <c r="B15516" s="2"/>
      <c r="C15516" s="2"/>
      <c r="E15516" s="2"/>
      <c r="G15516" s="2"/>
      <c r="H15516" s="6"/>
      <c r="I15516" s="9"/>
      <c r="J15516" s="9"/>
      <c r="K15516" s="9"/>
    </row>
    <row r="15517" spans="1:11" x14ac:dyDescent="0.25">
      <c r="A15517" s="2"/>
      <c r="B15517" s="2"/>
      <c r="C15517" s="2"/>
      <c r="E15517" s="2"/>
      <c r="G15517" s="2"/>
      <c r="H15517" s="6"/>
      <c r="I15517" s="9"/>
      <c r="J15517" s="9"/>
      <c r="K15517" s="9"/>
    </row>
    <row r="15518" spans="1:11" x14ac:dyDescent="0.25">
      <c r="A15518" s="2"/>
      <c r="B15518" s="2"/>
      <c r="C15518" s="2"/>
      <c r="E15518" s="2"/>
      <c r="G15518" s="2"/>
      <c r="H15518" s="6"/>
      <c r="I15518" s="9"/>
      <c r="J15518" s="9"/>
      <c r="K15518" s="9"/>
    </row>
    <row r="15519" spans="1:11" x14ac:dyDescent="0.25">
      <c r="A15519" s="2"/>
      <c r="B15519" s="2"/>
      <c r="C15519" s="2"/>
      <c r="E15519" s="2"/>
      <c r="G15519" s="2"/>
      <c r="H15519" s="6"/>
      <c r="I15519" s="9"/>
      <c r="J15519" s="9"/>
      <c r="K15519" s="9"/>
    </row>
    <row r="15520" spans="1:11" x14ac:dyDescent="0.25">
      <c r="A15520" s="2"/>
      <c r="B15520" s="2"/>
      <c r="C15520" s="2"/>
      <c r="E15520" s="2"/>
      <c r="G15520" s="2"/>
      <c r="H15520" s="6"/>
      <c r="I15520" s="9"/>
      <c r="J15520" s="9"/>
      <c r="K15520" s="9"/>
    </row>
    <row r="15521" spans="1:11" x14ac:dyDescent="0.25">
      <c r="A15521" s="2"/>
      <c r="B15521" s="2"/>
      <c r="C15521" s="2"/>
      <c r="E15521" s="2"/>
      <c r="G15521" s="2"/>
      <c r="H15521" s="6"/>
      <c r="I15521" s="9"/>
      <c r="J15521" s="9"/>
      <c r="K15521" s="9"/>
    </row>
    <row r="15522" spans="1:11" x14ac:dyDescent="0.25">
      <c r="A15522" s="2"/>
      <c r="B15522" s="2"/>
      <c r="C15522" s="2"/>
      <c r="E15522" s="2"/>
      <c r="G15522" s="2"/>
      <c r="H15522" s="6"/>
      <c r="I15522" s="9"/>
      <c r="J15522" s="9"/>
      <c r="K15522" s="9"/>
    </row>
    <row r="15523" spans="1:11" x14ac:dyDescent="0.25">
      <c r="A15523" s="2"/>
      <c r="B15523" s="2"/>
      <c r="C15523" s="2"/>
      <c r="E15523" s="2"/>
      <c r="G15523" s="2"/>
      <c r="H15523" s="6"/>
      <c r="I15523" s="9"/>
      <c r="J15523" s="9"/>
      <c r="K15523" s="9"/>
    </row>
    <row r="15524" spans="1:11" x14ac:dyDescent="0.25">
      <c r="A15524" s="2"/>
      <c r="B15524" s="2"/>
      <c r="C15524" s="2"/>
      <c r="E15524" s="2"/>
      <c r="G15524" s="2"/>
      <c r="H15524" s="6"/>
      <c r="I15524" s="9"/>
      <c r="J15524" s="9"/>
      <c r="K15524" s="9"/>
    </row>
    <row r="15525" spans="1:11" x14ac:dyDescent="0.25">
      <c r="A15525" s="2"/>
      <c r="B15525" s="2"/>
      <c r="C15525" s="2"/>
      <c r="E15525" s="2"/>
      <c r="G15525" s="2"/>
      <c r="H15525" s="6"/>
      <c r="I15525" s="9"/>
      <c r="J15525" s="9"/>
      <c r="K15525" s="9"/>
    </row>
    <row r="15526" spans="1:11" x14ac:dyDescent="0.25">
      <c r="A15526" s="2"/>
      <c r="B15526" s="2"/>
      <c r="C15526" s="2"/>
      <c r="E15526" s="2"/>
      <c r="G15526" s="2"/>
      <c r="H15526" s="6"/>
      <c r="I15526" s="9"/>
      <c r="J15526" s="9"/>
      <c r="K15526" s="9"/>
    </row>
    <row r="15527" spans="1:11" x14ac:dyDescent="0.25">
      <c r="A15527" s="2"/>
      <c r="B15527" s="2"/>
      <c r="C15527" s="2"/>
      <c r="E15527" s="2"/>
      <c r="G15527" s="2"/>
      <c r="H15527" s="6"/>
      <c r="I15527" s="9"/>
      <c r="J15527" s="9"/>
      <c r="K15527" s="9"/>
    </row>
    <row r="15528" spans="1:11" x14ac:dyDescent="0.25">
      <c r="A15528" s="2"/>
      <c r="B15528" s="2"/>
      <c r="C15528" s="2"/>
      <c r="E15528" s="2"/>
      <c r="G15528" s="2"/>
      <c r="H15528" s="6"/>
      <c r="I15528" s="9"/>
      <c r="J15528" s="9"/>
      <c r="K15528" s="9"/>
    </row>
    <row r="15529" spans="1:11" x14ac:dyDescent="0.25">
      <c r="A15529" s="2"/>
      <c r="B15529" s="2"/>
      <c r="C15529" s="2"/>
      <c r="E15529" s="2"/>
      <c r="G15529" s="2"/>
      <c r="H15529" s="6"/>
      <c r="I15529" s="9"/>
      <c r="J15529" s="9"/>
      <c r="K15529" s="9"/>
    </row>
    <row r="15530" spans="1:11" x14ac:dyDescent="0.25">
      <c r="A15530" s="2"/>
      <c r="B15530" s="2"/>
      <c r="C15530" s="2"/>
      <c r="E15530" s="2"/>
      <c r="G15530" s="2"/>
      <c r="H15530" s="6"/>
      <c r="I15530" s="9"/>
      <c r="J15530" s="9"/>
      <c r="K15530" s="9"/>
    </row>
    <row r="15531" spans="1:11" x14ac:dyDescent="0.25">
      <c r="A15531" s="2"/>
      <c r="B15531" s="2"/>
      <c r="C15531" s="2"/>
      <c r="E15531" s="2"/>
      <c r="G15531" s="2"/>
      <c r="H15531" s="6"/>
      <c r="I15531" s="9"/>
      <c r="J15531" s="9"/>
      <c r="K15531" s="9"/>
    </row>
    <row r="15532" spans="1:11" x14ac:dyDescent="0.25">
      <c r="A15532" s="2"/>
      <c r="B15532" s="2"/>
      <c r="C15532" s="2"/>
      <c r="E15532" s="2"/>
      <c r="G15532" s="2"/>
      <c r="H15532" s="6"/>
      <c r="I15532" s="9"/>
      <c r="J15532" s="9"/>
      <c r="K15532" s="9"/>
    </row>
    <row r="15533" spans="1:11" x14ac:dyDescent="0.25">
      <c r="A15533" s="2"/>
      <c r="B15533" s="2"/>
      <c r="C15533" s="2"/>
      <c r="E15533" s="2"/>
      <c r="G15533" s="2"/>
      <c r="H15533" s="6"/>
      <c r="I15533" s="9"/>
      <c r="J15533" s="9"/>
      <c r="K15533" s="9"/>
    </row>
    <row r="15534" spans="1:11" x14ac:dyDescent="0.25">
      <c r="A15534" s="2"/>
      <c r="B15534" s="2"/>
      <c r="C15534" s="2"/>
      <c r="E15534" s="2"/>
      <c r="G15534" s="2"/>
      <c r="H15534" s="6"/>
      <c r="I15534" s="9"/>
      <c r="J15534" s="9"/>
      <c r="K15534" s="9"/>
    </row>
    <row r="15535" spans="1:11" x14ac:dyDescent="0.25">
      <c r="A15535" s="2"/>
      <c r="B15535" s="2"/>
      <c r="C15535" s="2"/>
      <c r="E15535" s="2"/>
      <c r="G15535" s="2"/>
      <c r="H15535" s="6"/>
      <c r="I15535" s="9"/>
      <c r="J15535" s="9"/>
      <c r="K15535" s="9"/>
    </row>
    <row r="15536" spans="1:11" x14ac:dyDescent="0.25">
      <c r="A15536" s="2"/>
      <c r="B15536" s="2"/>
      <c r="C15536" s="2"/>
      <c r="E15536" s="2"/>
      <c r="G15536" s="2"/>
      <c r="H15536" s="6"/>
      <c r="I15536" s="9"/>
      <c r="J15536" s="9"/>
      <c r="K15536" s="9"/>
    </row>
    <row r="15537" spans="1:11" x14ac:dyDescent="0.25">
      <c r="A15537" s="2"/>
      <c r="B15537" s="2"/>
      <c r="C15537" s="2"/>
      <c r="E15537" s="2"/>
      <c r="G15537" s="2"/>
      <c r="H15537" s="6"/>
      <c r="I15537" s="9"/>
      <c r="J15537" s="9"/>
      <c r="K15537" s="9"/>
    </row>
    <row r="15538" spans="1:11" x14ac:dyDescent="0.25">
      <c r="A15538" s="2"/>
      <c r="B15538" s="2"/>
      <c r="C15538" s="2"/>
      <c r="E15538" s="2"/>
      <c r="G15538" s="2"/>
      <c r="H15538" s="6"/>
      <c r="I15538" s="9"/>
      <c r="J15538" s="9"/>
      <c r="K15538" s="9"/>
    </row>
    <row r="15539" spans="1:11" x14ac:dyDescent="0.25">
      <c r="A15539" s="2"/>
      <c r="B15539" s="2"/>
      <c r="C15539" s="2"/>
      <c r="E15539" s="2"/>
      <c r="G15539" s="2"/>
      <c r="H15539" s="6"/>
      <c r="I15539" s="9"/>
      <c r="J15539" s="9"/>
      <c r="K15539" s="9"/>
    </row>
    <row r="15540" spans="1:11" x14ac:dyDescent="0.25">
      <c r="A15540" s="2"/>
      <c r="B15540" s="2"/>
      <c r="C15540" s="2"/>
      <c r="E15540" s="2"/>
      <c r="G15540" s="2"/>
      <c r="H15540" s="6"/>
      <c r="I15540" s="9"/>
      <c r="J15540" s="9"/>
      <c r="K15540" s="9"/>
    </row>
    <row r="15541" spans="1:11" x14ac:dyDescent="0.25">
      <c r="A15541" s="2"/>
      <c r="B15541" s="2"/>
      <c r="C15541" s="2"/>
      <c r="E15541" s="2"/>
      <c r="G15541" s="2"/>
      <c r="H15541" s="6"/>
      <c r="I15541" s="9"/>
      <c r="J15541" s="9"/>
      <c r="K15541" s="9"/>
    </row>
    <row r="15542" spans="1:11" x14ac:dyDescent="0.25">
      <c r="A15542" s="2"/>
      <c r="B15542" s="2"/>
      <c r="C15542" s="2"/>
      <c r="E15542" s="2"/>
      <c r="G15542" s="2"/>
      <c r="H15542" s="6"/>
      <c r="I15542" s="9"/>
      <c r="J15542" s="9"/>
      <c r="K15542" s="9"/>
    </row>
    <row r="15543" spans="1:11" x14ac:dyDescent="0.25">
      <c r="A15543" s="2"/>
      <c r="B15543" s="2"/>
      <c r="C15543" s="2"/>
      <c r="E15543" s="2"/>
      <c r="G15543" s="2"/>
      <c r="H15543" s="6"/>
      <c r="I15543" s="9"/>
      <c r="J15543" s="9"/>
      <c r="K15543" s="9"/>
    </row>
    <row r="15544" spans="1:11" x14ac:dyDescent="0.25">
      <c r="A15544" s="2"/>
      <c r="B15544" s="2"/>
      <c r="C15544" s="2"/>
      <c r="E15544" s="2"/>
      <c r="G15544" s="2"/>
      <c r="H15544" s="6"/>
      <c r="I15544" s="9"/>
      <c r="J15544" s="9"/>
      <c r="K15544" s="9"/>
    </row>
    <row r="15545" spans="1:11" x14ac:dyDescent="0.25">
      <c r="A15545" s="2"/>
      <c r="B15545" s="2"/>
      <c r="C15545" s="2"/>
      <c r="E15545" s="2"/>
      <c r="G15545" s="2"/>
      <c r="H15545" s="6"/>
      <c r="I15545" s="9"/>
      <c r="J15545" s="9"/>
      <c r="K15545" s="9"/>
    </row>
    <row r="15546" spans="1:11" x14ac:dyDescent="0.25">
      <c r="A15546" s="2"/>
      <c r="B15546" s="2"/>
      <c r="C15546" s="2"/>
      <c r="E15546" s="2"/>
      <c r="G15546" s="2"/>
      <c r="H15546" s="6"/>
      <c r="I15546" s="9"/>
      <c r="J15546" s="9"/>
      <c r="K15546" s="9"/>
    </row>
    <row r="15547" spans="1:11" x14ac:dyDescent="0.25">
      <c r="A15547" s="2"/>
      <c r="B15547" s="2"/>
      <c r="C15547" s="2"/>
      <c r="E15547" s="2"/>
      <c r="G15547" s="2"/>
      <c r="H15547" s="6"/>
      <c r="I15547" s="9"/>
      <c r="J15547" s="9"/>
      <c r="K15547" s="9"/>
    </row>
    <row r="15548" spans="1:11" x14ac:dyDescent="0.25">
      <c r="A15548" s="2"/>
      <c r="B15548" s="2"/>
      <c r="C15548" s="2"/>
      <c r="E15548" s="2"/>
      <c r="G15548" s="2"/>
      <c r="H15548" s="6"/>
      <c r="I15548" s="9"/>
      <c r="J15548" s="9"/>
      <c r="K15548" s="9"/>
    </row>
    <row r="15549" spans="1:11" x14ac:dyDescent="0.25">
      <c r="A15549" s="2"/>
      <c r="B15549" s="2"/>
      <c r="C15549" s="2"/>
      <c r="E15549" s="2"/>
      <c r="G15549" s="2"/>
      <c r="H15549" s="6"/>
      <c r="I15549" s="9"/>
      <c r="J15549" s="9"/>
      <c r="K15549" s="9"/>
    </row>
    <row r="15550" spans="1:11" x14ac:dyDescent="0.25">
      <c r="A15550" s="2"/>
      <c r="B15550" s="2"/>
      <c r="C15550" s="2"/>
      <c r="E15550" s="2"/>
      <c r="G15550" s="2"/>
      <c r="H15550" s="6"/>
      <c r="I15550" s="9"/>
      <c r="J15550" s="9"/>
      <c r="K15550" s="9"/>
    </row>
    <row r="15551" spans="1:11" x14ac:dyDescent="0.25">
      <c r="A15551" s="2"/>
      <c r="B15551" s="2"/>
      <c r="C15551" s="2"/>
      <c r="E15551" s="2"/>
      <c r="G15551" s="2"/>
      <c r="H15551" s="6"/>
      <c r="I15551" s="9"/>
      <c r="J15551" s="9"/>
      <c r="K15551" s="9"/>
    </row>
    <row r="15552" spans="1:11" x14ac:dyDescent="0.25">
      <c r="A15552" s="2"/>
      <c r="B15552" s="2"/>
      <c r="C15552" s="2"/>
      <c r="E15552" s="2"/>
      <c r="G15552" s="2"/>
      <c r="H15552" s="6"/>
      <c r="I15552" s="9"/>
      <c r="J15552" s="9"/>
      <c r="K15552" s="9"/>
    </row>
    <row r="15553" spans="1:11" x14ac:dyDescent="0.25">
      <c r="A15553" s="2"/>
      <c r="B15553" s="2"/>
      <c r="C15553" s="2"/>
      <c r="E15553" s="2"/>
      <c r="G15553" s="2"/>
      <c r="H15553" s="6"/>
      <c r="I15553" s="9"/>
      <c r="J15553" s="9"/>
      <c r="K15553" s="9"/>
    </row>
    <row r="15554" spans="1:11" x14ac:dyDescent="0.25">
      <c r="A15554" s="2"/>
      <c r="B15554" s="2"/>
      <c r="C15554" s="2"/>
      <c r="E15554" s="2"/>
      <c r="G15554" s="2"/>
      <c r="H15554" s="6"/>
      <c r="I15554" s="9"/>
      <c r="J15554" s="9"/>
      <c r="K15554" s="9"/>
    </row>
    <row r="15555" spans="1:11" x14ac:dyDescent="0.25">
      <c r="A15555" s="2"/>
      <c r="B15555" s="2"/>
      <c r="C15555" s="2"/>
      <c r="E15555" s="2"/>
      <c r="G15555" s="2"/>
      <c r="H15555" s="6"/>
      <c r="I15555" s="9"/>
      <c r="J15555" s="9"/>
      <c r="K15555" s="9"/>
    </row>
    <row r="15556" spans="1:11" x14ac:dyDescent="0.25">
      <c r="A15556" s="2"/>
      <c r="B15556" s="2"/>
      <c r="C15556" s="2"/>
      <c r="E15556" s="2"/>
      <c r="G15556" s="2"/>
      <c r="H15556" s="6"/>
      <c r="I15556" s="9"/>
      <c r="J15556" s="9"/>
      <c r="K15556" s="9"/>
    </row>
    <row r="15557" spans="1:11" x14ac:dyDescent="0.25">
      <c r="A15557" s="2"/>
      <c r="B15557" s="2"/>
      <c r="C15557" s="2"/>
      <c r="E15557" s="2"/>
      <c r="G15557" s="2"/>
      <c r="H15557" s="6"/>
      <c r="I15557" s="9"/>
      <c r="J15557" s="9"/>
      <c r="K15557" s="9"/>
    </row>
    <row r="15558" spans="1:11" x14ac:dyDescent="0.25">
      <c r="A15558" s="2"/>
      <c r="B15558" s="2"/>
      <c r="C15558" s="2"/>
      <c r="E15558" s="2"/>
      <c r="G15558" s="2"/>
      <c r="H15558" s="6"/>
      <c r="I15558" s="9"/>
      <c r="J15558" s="9"/>
      <c r="K15558" s="9"/>
    </row>
    <row r="15559" spans="1:11" x14ac:dyDescent="0.25">
      <c r="A15559" s="2"/>
      <c r="B15559" s="2"/>
      <c r="C15559" s="2"/>
      <c r="E15559" s="2"/>
      <c r="G15559" s="2"/>
      <c r="H15559" s="6"/>
      <c r="I15559" s="9"/>
      <c r="J15559" s="9"/>
      <c r="K15559" s="9"/>
    </row>
    <row r="15560" spans="1:11" x14ac:dyDescent="0.25">
      <c r="A15560" s="2"/>
      <c r="B15560" s="2"/>
      <c r="C15560" s="2"/>
      <c r="E15560" s="2"/>
      <c r="G15560" s="2"/>
      <c r="H15560" s="6"/>
      <c r="I15560" s="9"/>
      <c r="J15560" s="9"/>
      <c r="K15560" s="9"/>
    </row>
    <row r="15561" spans="1:11" x14ac:dyDescent="0.25">
      <c r="A15561" s="2"/>
      <c r="B15561" s="2"/>
      <c r="C15561" s="2"/>
      <c r="E15561" s="2"/>
      <c r="G15561" s="2"/>
      <c r="H15561" s="6"/>
      <c r="I15561" s="9"/>
      <c r="J15561" s="9"/>
      <c r="K15561" s="9"/>
    </row>
    <row r="15562" spans="1:11" x14ac:dyDescent="0.25">
      <c r="A15562" s="2"/>
      <c r="B15562" s="2"/>
      <c r="C15562" s="2"/>
      <c r="E15562" s="2"/>
      <c r="G15562" s="2"/>
      <c r="H15562" s="6"/>
      <c r="I15562" s="9"/>
      <c r="J15562" s="9"/>
      <c r="K15562" s="9"/>
    </row>
    <row r="15563" spans="1:11" x14ac:dyDescent="0.25">
      <c r="A15563" s="2"/>
      <c r="B15563" s="2"/>
      <c r="C15563" s="2"/>
      <c r="E15563" s="2"/>
      <c r="G15563" s="2"/>
      <c r="H15563" s="6"/>
      <c r="I15563" s="9"/>
      <c r="J15563" s="9"/>
      <c r="K15563" s="9"/>
    </row>
    <row r="15564" spans="1:11" x14ac:dyDescent="0.25">
      <c r="A15564" s="2"/>
      <c r="B15564" s="2"/>
      <c r="C15564" s="2"/>
      <c r="E15564" s="2"/>
      <c r="G15564" s="2"/>
      <c r="H15564" s="6"/>
      <c r="I15564" s="9"/>
      <c r="J15564" s="9"/>
      <c r="K15564" s="9"/>
    </row>
    <row r="15565" spans="1:11" x14ac:dyDescent="0.25">
      <c r="A15565" s="2"/>
      <c r="B15565" s="2"/>
      <c r="C15565" s="2"/>
      <c r="E15565" s="2"/>
      <c r="G15565" s="2"/>
      <c r="H15565" s="6"/>
      <c r="I15565" s="9"/>
      <c r="J15565" s="9"/>
      <c r="K15565" s="9"/>
    </row>
    <row r="15566" spans="1:11" x14ac:dyDescent="0.25">
      <c r="A15566" s="2"/>
      <c r="B15566" s="2"/>
      <c r="C15566" s="2"/>
      <c r="E15566" s="2"/>
      <c r="G15566" s="2"/>
      <c r="H15566" s="6"/>
      <c r="I15566" s="9"/>
      <c r="J15566" s="9"/>
      <c r="K15566" s="9"/>
    </row>
    <row r="15567" spans="1:11" x14ac:dyDescent="0.25">
      <c r="A15567" s="2"/>
      <c r="B15567" s="2"/>
      <c r="C15567" s="2"/>
      <c r="E15567" s="2"/>
      <c r="G15567" s="2"/>
      <c r="H15567" s="6"/>
      <c r="I15567" s="9"/>
      <c r="J15567" s="9"/>
      <c r="K15567" s="9"/>
    </row>
    <row r="15568" spans="1:11" x14ac:dyDescent="0.25">
      <c r="A15568" s="2"/>
      <c r="B15568" s="2"/>
      <c r="C15568" s="2"/>
      <c r="E15568" s="2"/>
      <c r="G15568" s="2"/>
      <c r="H15568" s="6"/>
      <c r="I15568" s="9"/>
      <c r="J15568" s="9"/>
      <c r="K15568" s="9"/>
    </row>
    <row r="15569" spans="1:11" x14ac:dyDescent="0.25">
      <c r="A15569" s="2"/>
      <c r="B15569" s="2"/>
      <c r="C15569" s="2"/>
      <c r="E15569" s="2"/>
      <c r="G15569" s="2"/>
      <c r="H15569" s="6"/>
      <c r="I15569" s="9"/>
      <c r="J15569" s="9"/>
      <c r="K15569" s="9"/>
    </row>
    <row r="15570" spans="1:11" x14ac:dyDescent="0.25">
      <c r="A15570" s="2"/>
      <c r="B15570" s="2"/>
      <c r="C15570" s="2"/>
      <c r="E15570" s="2"/>
      <c r="G15570" s="2"/>
      <c r="H15570" s="6"/>
      <c r="I15570" s="9"/>
      <c r="J15570" s="9"/>
      <c r="K15570" s="9"/>
    </row>
    <row r="15571" spans="1:11" x14ac:dyDescent="0.25">
      <c r="A15571" s="2"/>
      <c r="B15571" s="2"/>
      <c r="C15571" s="2"/>
      <c r="E15571" s="2"/>
      <c r="G15571" s="2"/>
      <c r="H15571" s="6"/>
      <c r="I15571" s="9"/>
      <c r="J15571" s="9"/>
      <c r="K15571" s="9"/>
    </row>
    <row r="15572" spans="1:11" x14ac:dyDescent="0.25">
      <c r="A15572" s="2"/>
      <c r="B15572" s="2"/>
      <c r="C15572" s="2"/>
      <c r="E15572" s="2"/>
      <c r="G15572" s="2"/>
      <c r="H15572" s="6"/>
      <c r="I15572" s="9"/>
      <c r="J15572" s="9"/>
      <c r="K15572" s="9"/>
    </row>
    <row r="15573" spans="1:11" x14ac:dyDescent="0.25">
      <c r="A15573" s="2"/>
      <c r="B15573" s="2"/>
      <c r="C15573" s="2"/>
      <c r="E15573" s="2"/>
      <c r="G15573" s="2"/>
      <c r="H15573" s="6"/>
      <c r="I15573" s="9"/>
      <c r="J15573" s="9"/>
      <c r="K15573" s="9"/>
    </row>
    <row r="15574" spans="1:11" x14ac:dyDescent="0.25">
      <c r="A15574" s="2"/>
      <c r="B15574" s="2"/>
      <c r="C15574" s="2"/>
      <c r="E15574" s="2"/>
      <c r="G15574" s="2"/>
      <c r="H15574" s="6"/>
      <c r="I15574" s="9"/>
      <c r="J15574" s="9"/>
      <c r="K15574" s="9"/>
    </row>
    <row r="15575" spans="1:11" x14ac:dyDescent="0.25">
      <c r="A15575" s="2"/>
      <c r="B15575" s="2"/>
      <c r="C15575" s="2"/>
      <c r="E15575" s="2"/>
      <c r="G15575" s="2"/>
      <c r="H15575" s="6"/>
      <c r="I15575" s="9"/>
      <c r="J15575" s="9"/>
      <c r="K15575" s="9"/>
    </row>
    <row r="15576" spans="1:11" x14ac:dyDescent="0.25">
      <c r="A15576" s="2"/>
      <c r="B15576" s="2"/>
      <c r="C15576" s="2"/>
      <c r="E15576" s="2"/>
      <c r="G15576" s="2"/>
      <c r="H15576" s="6"/>
      <c r="I15576" s="9"/>
      <c r="J15576" s="9"/>
      <c r="K15576" s="9"/>
    </row>
    <row r="15577" spans="1:11" x14ac:dyDescent="0.25">
      <c r="A15577" s="2"/>
      <c r="B15577" s="2"/>
      <c r="C15577" s="2"/>
      <c r="E15577" s="2"/>
      <c r="G15577" s="2"/>
      <c r="H15577" s="6"/>
      <c r="I15577" s="9"/>
      <c r="J15577" s="9"/>
      <c r="K15577" s="9"/>
    </row>
    <row r="15578" spans="1:11" x14ac:dyDescent="0.25">
      <c r="A15578" s="2"/>
      <c r="B15578" s="2"/>
      <c r="C15578" s="2"/>
      <c r="E15578" s="2"/>
      <c r="G15578" s="2"/>
      <c r="H15578" s="6"/>
      <c r="I15578" s="9"/>
      <c r="J15578" s="9"/>
      <c r="K15578" s="9"/>
    </row>
    <row r="15579" spans="1:11" x14ac:dyDescent="0.25">
      <c r="A15579" s="2"/>
      <c r="B15579" s="2"/>
      <c r="C15579" s="2"/>
      <c r="E15579" s="2"/>
      <c r="G15579" s="2"/>
      <c r="H15579" s="6"/>
      <c r="I15579" s="9"/>
      <c r="J15579" s="9"/>
      <c r="K15579" s="9"/>
    </row>
    <row r="15580" spans="1:11" x14ac:dyDescent="0.25">
      <c r="A15580" s="2"/>
      <c r="B15580" s="2"/>
      <c r="C15580" s="2"/>
      <c r="E15580" s="2"/>
      <c r="G15580" s="2"/>
      <c r="H15580" s="6"/>
      <c r="I15580" s="9"/>
      <c r="J15580" s="9"/>
      <c r="K15580" s="9"/>
    </row>
    <row r="15581" spans="1:11" x14ac:dyDescent="0.25">
      <c r="A15581" s="2"/>
      <c r="B15581" s="2"/>
      <c r="C15581" s="2"/>
      <c r="E15581" s="2"/>
      <c r="G15581" s="2"/>
      <c r="H15581" s="6"/>
      <c r="I15581" s="9"/>
      <c r="J15581" s="9"/>
      <c r="K15581" s="9"/>
    </row>
    <row r="15582" spans="1:11" x14ac:dyDescent="0.25">
      <c r="A15582" s="2"/>
      <c r="B15582" s="2"/>
      <c r="C15582" s="2"/>
      <c r="E15582" s="2"/>
      <c r="G15582" s="2"/>
      <c r="H15582" s="6"/>
      <c r="I15582" s="9"/>
      <c r="J15582" s="9"/>
      <c r="K15582" s="9"/>
    </row>
    <row r="15583" spans="1:11" x14ac:dyDescent="0.25">
      <c r="A15583" s="2"/>
      <c r="B15583" s="2"/>
      <c r="C15583" s="2"/>
      <c r="E15583" s="2"/>
      <c r="G15583" s="2"/>
      <c r="H15583" s="6"/>
      <c r="I15583" s="9"/>
      <c r="J15583" s="9"/>
      <c r="K15583" s="9"/>
    </row>
    <row r="15584" spans="1:11" x14ac:dyDescent="0.25">
      <c r="A15584" s="2"/>
      <c r="B15584" s="2"/>
      <c r="C15584" s="2"/>
      <c r="E15584" s="2"/>
      <c r="G15584" s="2"/>
      <c r="H15584" s="6"/>
      <c r="I15584" s="9"/>
      <c r="J15584" s="9"/>
      <c r="K15584" s="9"/>
    </row>
    <row r="15585" spans="1:11" x14ac:dyDescent="0.25">
      <c r="A15585" s="2"/>
      <c r="B15585" s="2"/>
      <c r="C15585" s="2"/>
      <c r="E15585" s="2"/>
      <c r="G15585" s="2"/>
      <c r="H15585" s="6"/>
      <c r="I15585" s="9"/>
      <c r="J15585" s="9"/>
      <c r="K15585" s="9"/>
    </row>
    <row r="15586" spans="1:11" x14ac:dyDescent="0.25">
      <c r="A15586" s="2"/>
      <c r="B15586" s="2"/>
      <c r="C15586" s="2"/>
      <c r="E15586" s="2"/>
      <c r="G15586" s="2"/>
      <c r="H15586" s="6"/>
      <c r="I15586" s="9"/>
      <c r="J15586" s="9"/>
      <c r="K15586" s="9"/>
    </row>
    <row r="15587" spans="1:11" x14ac:dyDescent="0.25">
      <c r="A15587" s="2"/>
      <c r="B15587" s="2"/>
      <c r="C15587" s="2"/>
      <c r="E15587" s="2"/>
      <c r="G15587" s="2"/>
      <c r="H15587" s="6"/>
      <c r="I15587" s="9"/>
      <c r="J15587" s="9"/>
      <c r="K15587" s="9"/>
    </row>
    <row r="15588" spans="1:11" x14ac:dyDescent="0.25">
      <c r="A15588" s="2"/>
      <c r="B15588" s="2"/>
      <c r="C15588" s="2"/>
      <c r="E15588" s="2"/>
      <c r="G15588" s="2"/>
      <c r="H15588" s="6"/>
      <c r="I15588" s="9"/>
      <c r="J15588" s="9"/>
      <c r="K15588" s="9"/>
    </row>
    <row r="15589" spans="1:11" x14ac:dyDescent="0.25">
      <c r="A15589" s="2"/>
      <c r="B15589" s="2"/>
      <c r="C15589" s="2"/>
      <c r="E15589" s="2"/>
      <c r="G15589" s="2"/>
      <c r="H15589" s="6"/>
      <c r="I15589" s="9"/>
      <c r="J15589" s="9"/>
      <c r="K15589" s="9"/>
    </row>
    <row r="15590" spans="1:11" x14ac:dyDescent="0.25">
      <c r="A15590" s="2"/>
      <c r="B15590" s="2"/>
      <c r="C15590" s="2"/>
      <c r="E15590" s="2"/>
      <c r="G15590" s="2"/>
      <c r="H15590" s="6"/>
      <c r="I15590" s="9"/>
      <c r="J15590" s="9"/>
      <c r="K15590" s="9"/>
    </row>
    <row r="15591" spans="1:11" x14ac:dyDescent="0.25">
      <c r="A15591" s="2"/>
      <c r="B15591" s="2"/>
      <c r="C15591" s="2"/>
      <c r="E15591" s="2"/>
      <c r="G15591" s="2"/>
      <c r="H15591" s="6"/>
      <c r="I15591" s="9"/>
      <c r="J15591" s="9"/>
      <c r="K15591" s="9"/>
    </row>
    <row r="15592" spans="1:11" x14ac:dyDescent="0.25">
      <c r="A15592" s="2"/>
      <c r="B15592" s="2"/>
      <c r="C15592" s="2"/>
      <c r="E15592" s="2"/>
      <c r="G15592" s="2"/>
      <c r="H15592" s="6"/>
      <c r="I15592" s="9"/>
      <c r="J15592" s="9"/>
      <c r="K15592" s="9"/>
    </row>
    <row r="15593" spans="1:11" x14ac:dyDescent="0.25">
      <c r="A15593" s="2"/>
      <c r="B15593" s="2"/>
      <c r="C15593" s="2"/>
      <c r="E15593" s="2"/>
      <c r="G15593" s="2"/>
      <c r="H15593" s="6"/>
      <c r="I15593" s="9"/>
      <c r="J15593" s="9"/>
      <c r="K15593" s="9"/>
    </row>
    <row r="15594" spans="1:11" x14ac:dyDescent="0.25">
      <c r="A15594" s="2"/>
      <c r="B15594" s="2"/>
      <c r="C15594" s="2"/>
      <c r="E15594" s="2"/>
      <c r="G15594" s="2"/>
      <c r="H15594" s="6"/>
      <c r="I15594" s="9"/>
      <c r="J15594" s="9"/>
      <c r="K15594" s="9"/>
    </row>
    <row r="15595" spans="1:11" x14ac:dyDescent="0.25">
      <c r="A15595" s="2"/>
      <c r="B15595" s="2"/>
      <c r="C15595" s="2"/>
      <c r="E15595" s="2"/>
      <c r="G15595" s="2"/>
      <c r="H15595" s="6"/>
      <c r="I15595" s="9"/>
      <c r="J15595" s="9"/>
      <c r="K15595" s="9"/>
    </row>
    <row r="15596" spans="1:11" x14ac:dyDescent="0.25">
      <c r="A15596" s="2"/>
      <c r="B15596" s="2"/>
      <c r="C15596" s="2"/>
      <c r="E15596" s="2"/>
      <c r="G15596" s="2"/>
      <c r="H15596" s="6"/>
      <c r="I15596" s="9"/>
      <c r="J15596" s="9"/>
      <c r="K15596" s="9"/>
    </row>
    <row r="15597" spans="1:11" x14ac:dyDescent="0.25">
      <c r="A15597" s="2"/>
      <c r="B15597" s="2"/>
      <c r="C15597" s="2"/>
      <c r="E15597" s="2"/>
      <c r="G15597" s="2"/>
      <c r="H15597" s="6"/>
      <c r="I15597" s="9"/>
      <c r="J15597" s="9"/>
      <c r="K15597" s="9"/>
    </row>
    <row r="15598" spans="1:11" x14ac:dyDescent="0.25">
      <c r="A15598" s="2"/>
      <c r="B15598" s="2"/>
      <c r="C15598" s="2"/>
      <c r="E15598" s="2"/>
      <c r="G15598" s="2"/>
      <c r="H15598" s="6"/>
      <c r="I15598" s="9"/>
      <c r="J15598" s="9"/>
      <c r="K15598" s="9"/>
    </row>
    <row r="15599" spans="1:11" x14ac:dyDescent="0.25">
      <c r="A15599" s="2"/>
      <c r="B15599" s="2"/>
      <c r="C15599" s="2"/>
      <c r="E15599" s="2"/>
      <c r="G15599" s="2"/>
      <c r="H15599" s="6"/>
      <c r="I15599" s="9"/>
      <c r="J15599" s="9"/>
      <c r="K15599" s="9"/>
    </row>
    <row r="15600" spans="1:11" x14ac:dyDescent="0.25">
      <c r="A15600" s="2"/>
      <c r="B15600" s="2"/>
      <c r="C15600" s="2"/>
      <c r="E15600" s="2"/>
      <c r="G15600" s="2"/>
      <c r="H15600" s="6"/>
      <c r="I15600" s="9"/>
      <c r="J15600" s="9"/>
      <c r="K15600" s="9"/>
    </row>
    <row r="15601" spans="1:11" x14ac:dyDescent="0.25">
      <c r="A15601" s="2"/>
      <c r="B15601" s="2"/>
      <c r="C15601" s="2"/>
      <c r="E15601" s="2"/>
      <c r="G15601" s="2"/>
      <c r="H15601" s="6"/>
      <c r="I15601" s="9"/>
      <c r="J15601" s="9"/>
      <c r="K15601" s="9"/>
    </row>
    <row r="15602" spans="1:11" x14ac:dyDescent="0.25">
      <c r="A15602" s="2"/>
      <c r="B15602" s="2"/>
      <c r="C15602" s="2"/>
      <c r="E15602" s="2"/>
      <c r="G15602" s="2"/>
      <c r="H15602" s="6"/>
      <c r="I15602" s="9"/>
      <c r="J15602" s="9"/>
      <c r="K15602" s="9"/>
    </row>
    <row r="15603" spans="1:11" x14ac:dyDescent="0.25">
      <c r="A15603" s="2"/>
      <c r="B15603" s="2"/>
      <c r="C15603" s="2"/>
      <c r="E15603" s="2"/>
      <c r="G15603" s="2"/>
      <c r="H15603" s="6"/>
      <c r="I15603" s="9"/>
      <c r="J15603" s="9"/>
      <c r="K15603" s="9"/>
    </row>
    <row r="15604" spans="1:11" x14ac:dyDescent="0.25">
      <c r="A15604" s="2"/>
      <c r="B15604" s="2"/>
      <c r="C15604" s="2"/>
      <c r="E15604" s="2"/>
      <c r="G15604" s="2"/>
      <c r="H15604" s="6"/>
      <c r="I15604" s="9"/>
      <c r="J15604" s="9"/>
      <c r="K15604" s="9"/>
    </row>
    <row r="15605" spans="1:11" x14ac:dyDescent="0.25">
      <c r="A15605" s="2"/>
      <c r="B15605" s="2"/>
      <c r="C15605" s="2"/>
      <c r="E15605" s="2"/>
      <c r="G15605" s="2"/>
      <c r="H15605" s="6"/>
      <c r="I15605" s="9"/>
      <c r="J15605" s="9"/>
      <c r="K15605" s="9"/>
    </row>
    <row r="15606" spans="1:11" x14ac:dyDescent="0.25">
      <c r="A15606" s="2"/>
      <c r="B15606" s="2"/>
      <c r="C15606" s="2"/>
      <c r="E15606" s="2"/>
      <c r="G15606" s="2"/>
      <c r="H15606" s="6"/>
      <c r="I15606" s="9"/>
      <c r="J15606" s="9"/>
      <c r="K15606" s="9"/>
    </row>
    <row r="15607" spans="1:11" x14ac:dyDescent="0.25">
      <c r="A15607" s="2"/>
      <c r="B15607" s="2"/>
      <c r="C15607" s="2"/>
      <c r="E15607" s="2"/>
      <c r="G15607" s="2"/>
      <c r="H15607" s="6"/>
      <c r="I15607" s="9"/>
      <c r="J15607" s="9"/>
      <c r="K15607" s="9"/>
    </row>
    <row r="15608" spans="1:11" x14ac:dyDescent="0.25">
      <c r="A15608" s="2"/>
      <c r="B15608" s="2"/>
      <c r="C15608" s="2"/>
      <c r="E15608" s="2"/>
      <c r="G15608" s="2"/>
      <c r="H15608" s="6"/>
      <c r="I15608" s="9"/>
      <c r="J15608" s="9"/>
      <c r="K15608" s="9"/>
    </row>
    <row r="15609" spans="1:11" x14ac:dyDescent="0.25">
      <c r="A15609" s="2"/>
      <c r="B15609" s="2"/>
      <c r="C15609" s="2"/>
      <c r="E15609" s="2"/>
      <c r="G15609" s="2"/>
      <c r="H15609" s="6"/>
      <c r="I15609" s="9"/>
      <c r="J15609" s="9"/>
      <c r="K15609" s="9"/>
    </row>
    <row r="15610" spans="1:11" x14ac:dyDescent="0.25">
      <c r="A15610" s="2"/>
      <c r="B15610" s="2"/>
      <c r="C15610" s="2"/>
      <c r="E15610" s="2"/>
      <c r="G15610" s="2"/>
      <c r="H15610" s="6"/>
      <c r="I15610" s="9"/>
      <c r="J15610" s="9"/>
      <c r="K15610" s="9"/>
    </row>
    <row r="15611" spans="1:11" x14ac:dyDescent="0.25">
      <c r="A15611" s="2"/>
      <c r="B15611" s="2"/>
      <c r="C15611" s="2"/>
      <c r="E15611" s="2"/>
      <c r="G15611" s="2"/>
      <c r="H15611" s="6"/>
      <c r="I15611" s="9"/>
      <c r="J15611" s="9"/>
      <c r="K15611" s="9"/>
    </row>
    <row r="15612" spans="1:11" x14ac:dyDescent="0.25">
      <c r="A15612" s="2"/>
      <c r="B15612" s="2"/>
      <c r="C15612" s="2"/>
      <c r="E15612" s="2"/>
      <c r="G15612" s="2"/>
      <c r="H15612" s="6"/>
      <c r="I15612" s="9"/>
      <c r="J15612" s="9"/>
      <c r="K15612" s="9"/>
    </row>
    <row r="15613" spans="1:11" x14ac:dyDescent="0.25">
      <c r="A15613" s="2"/>
      <c r="B15613" s="2"/>
      <c r="C15613" s="2"/>
      <c r="E15613" s="2"/>
      <c r="G15613" s="2"/>
      <c r="H15613" s="6"/>
      <c r="I15613" s="9"/>
      <c r="J15613" s="9"/>
      <c r="K15613" s="9"/>
    </row>
    <row r="15614" spans="1:11" x14ac:dyDescent="0.25">
      <c r="A15614" s="2"/>
      <c r="B15614" s="2"/>
      <c r="C15614" s="2"/>
      <c r="E15614" s="2"/>
      <c r="G15614" s="2"/>
      <c r="H15614" s="6"/>
      <c r="I15614" s="9"/>
      <c r="J15614" s="9"/>
      <c r="K15614" s="9"/>
    </row>
    <row r="15615" spans="1:11" x14ac:dyDescent="0.25">
      <c r="A15615" s="2"/>
      <c r="B15615" s="2"/>
      <c r="C15615" s="2"/>
      <c r="E15615" s="2"/>
      <c r="G15615" s="2"/>
      <c r="H15615" s="6"/>
      <c r="I15615" s="9"/>
      <c r="J15615" s="9"/>
      <c r="K15615" s="9"/>
    </row>
    <row r="15616" spans="1:11" x14ac:dyDescent="0.25">
      <c r="A15616" s="2"/>
      <c r="B15616" s="2"/>
      <c r="C15616" s="2"/>
      <c r="E15616" s="2"/>
      <c r="G15616" s="2"/>
      <c r="H15616" s="6"/>
      <c r="I15616" s="9"/>
      <c r="J15616" s="9"/>
      <c r="K15616" s="9"/>
    </row>
    <row r="15617" spans="1:11" x14ac:dyDescent="0.25">
      <c r="A15617" s="2"/>
      <c r="B15617" s="2"/>
      <c r="C15617" s="2"/>
      <c r="E15617" s="2"/>
      <c r="G15617" s="2"/>
      <c r="H15617" s="6"/>
      <c r="I15617" s="9"/>
      <c r="J15617" s="9"/>
      <c r="K15617" s="9"/>
    </row>
    <row r="15618" spans="1:11" x14ac:dyDescent="0.25">
      <c r="A15618" s="2"/>
      <c r="B15618" s="2"/>
      <c r="C15618" s="2"/>
      <c r="E15618" s="2"/>
      <c r="G15618" s="2"/>
      <c r="H15618" s="6"/>
      <c r="I15618" s="9"/>
      <c r="J15618" s="9"/>
      <c r="K15618" s="9"/>
    </row>
    <row r="15619" spans="1:11" x14ac:dyDescent="0.25">
      <c r="A15619" s="2"/>
      <c r="B15619" s="2"/>
      <c r="C15619" s="2"/>
      <c r="E15619" s="2"/>
      <c r="G15619" s="2"/>
      <c r="H15619" s="6"/>
      <c r="I15619" s="9"/>
      <c r="J15619" s="9"/>
      <c r="K15619" s="9"/>
    </row>
    <row r="15620" spans="1:11" x14ac:dyDescent="0.25">
      <c r="A15620" s="2"/>
      <c r="B15620" s="2"/>
      <c r="C15620" s="2"/>
      <c r="E15620" s="2"/>
      <c r="G15620" s="2"/>
      <c r="H15620" s="6"/>
      <c r="I15620" s="9"/>
      <c r="J15620" s="9"/>
      <c r="K15620" s="9"/>
    </row>
    <row r="15621" spans="1:11" x14ac:dyDescent="0.25">
      <c r="A15621" s="2"/>
      <c r="B15621" s="2"/>
      <c r="C15621" s="2"/>
      <c r="E15621" s="2"/>
      <c r="G15621" s="2"/>
      <c r="H15621" s="6"/>
      <c r="I15621" s="9"/>
      <c r="J15621" s="9"/>
      <c r="K15621" s="9"/>
    </row>
    <row r="15622" spans="1:11" x14ac:dyDescent="0.25">
      <c r="A15622" s="2"/>
      <c r="B15622" s="2"/>
      <c r="C15622" s="2"/>
      <c r="E15622" s="2"/>
      <c r="G15622" s="2"/>
      <c r="H15622" s="6"/>
      <c r="I15622" s="9"/>
      <c r="J15622" s="9"/>
      <c r="K15622" s="9"/>
    </row>
    <row r="15623" spans="1:11" x14ac:dyDescent="0.25">
      <c r="A15623" s="2"/>
      <c r="B15623" s="2"/>
      <c r="C15623" s="2"/>
      <c r="E15623" s="2"/>
      <c r="G15623" s="2"/>
      <c r="H15623" s="6"/>
      <c r="I15623" s="9"/>
      <c r="J15623" s="9"/>
      <c r="K15623" s="9"/>
    </row>
    <row r="15624" spans="1:11" x14ac:dyDescent="0.25">
      <c r="A15624" s="2"/>
      <c r="B15624" s="2"/>
      <c r="C15624" s="2"/>
      <c r="E15624" s="2"/>
      <c r="G15624" s="2"/>
      <c r="H15624" s="6"/>
      <c r="I15624" s="9"/>
      <c r="J15624" s="9"/>
      <c r="K15624" s="9"/>
    </row>
    <row r="15625" spans="1:11" x14ac:dyDescent="0.25">
      <c r="A15625" s="2"/>
      <c r="B15625" s="2"/>
      <c r="C15625" s="2"/>
      <c r="E15625" s="2"/>
      <c r="G15625" s="2"/>
      <c r="H15625" s="6"/>
      <c r="I15625" s="9"/>
      <c r="J15625" s="9"/>
      <c r="K15625" s="9"/>
    </row>
    <row r="15626" spans="1:11" x14ac:dyDescent="0.25">
      <c r="A15626" s="2"/>
      <c r="B15626" s="2"/>
      <c r="C15626" s="2"/>
      <c r="E15626" s="2"/>
      <c r="G15626" s="2"/>
      <c r="H15626" s="6"/>
      <c r="I15626" s="9"/>
      <c r="J15626" s="9"/>
      <c r="K15626" s="9"/>
    </row>
    <row r="15627" spans="1:11" x14ac:dyDescent="0.25">
      <c r="A15627" s="2"/>
      <c r="B15627" s="2"/>
      <c r="C15627" s="2"/>
      <c r="E15627" s="2"/>
      <c r="G15627" s="2"/>
      <c r="H15627" s="6"/>
      <c r="I15627" s="9"/>
      <c r="J15627" s="9"/>
      <c r="K15627" s="9"/>
    </row>
    <row r="15628" spans="1:11" x14ac:dyDescent="0.25">
      <c r="A15628" s="2"/>
      <c r="B15628" s="2"/>
      <c r="C15628" s="2"/>
      <c r="E15628" s="2"/>
      <c r="G15628" s="2"/>
      <c r="H15628" s="6"/>
      <c r="I15628" s="9"/>
      <c r="J15628" s="9"/>
      <c r="K15628" s="9"/>
    </row>
    <row r="15629" spans="1:11" x14ac:dyDescent="0.25">
      <c r="A15629" s="2"/>
      <c r="B15629" s="2"/>
      <c r="C15629" s="2"/>
      <c r="E15629" s="2"/>
      <c r="G15629" s="2"/>
      <c r="H15629" s="6"/>
      <c r="I15629" s="9"/>
      <c r="J15629" s="9"/>
      <c r="K15629" s="9"/>
    </row>
    <row r="15630" spans="1:11" x14ac:dyDescent="0.25">
      <c r="A15630" s="2"/>
      <c r="B15630" s="2"/>
      <c r="C15630" s="2"/>
      <c r="E15630" s="2"/>
      <c r="G15630" s="2"/>
      <c r="H15630" s="6"/>
      <c r="I15630" s="9"/>
      <c r="J15630" s="9"/>
      <c r="K15630" s="9"/>
    </row>
    <row r="15631" spans="1:11" x14ac:dyDescent="0.25">
      <c r="A15631" s="2"/>
      <c r="B15631" s="2"/>
      <c r="C15631" s="2"/>
      <c r="E15631" s="2"/>
      <c r="G15631" s="2"/>
      <c r="H15631" s="6"/>
      <c r="I15631" s="9"/>
      <c r="J15631" s="9"/>
      <c r="K15631" s="9"/>
    </row>
    <row r="15632" spans="1:11" x14ac:dyDescent="0.25">
      <c r="A15632" s="2"/>
      <c r="B15632" s="2"/>
      <c r="C15632" s="2"/>
      <c r="E15632" s="2"/>
      <c r="G15632" s="2"/>
      <c r="H15632" s="6"/>
      <c r="I15632" s="9"/>
      <c r="J15632" s="9"/>
      <c r="K15632" s="9"/>
    </row>
    <row r="15633" spans="1:11" x14ac:dyDescent="0.25">
      <c r="A15633" s="2"/>
      <c r="B15633" s="2"/>
      <c r="C15633" s="2"/>
      <c r="E15633" s="2"/>
      <c r="G15633" s="2"/>
      <c r="H15633" s="6"/>
      <c r="I15633" s="9"/>
      <c r="J15633" s="9"/>
      <c r="K15633" s="9"/>
    </row>
    <row r="15634" spans="1:11" x14ac:dyDescent="0.25">
      <c r="A15634" s="2"/>
      <c r="B15634" s="2"/>
      <c r="C15634" s="2"/>
      <c r="E15634" s="2"/>
      <c r="G15634" s="2"/>
      <c r="H15634" s="6"/>
      <c r="I15634" s="9"/>
      <c r="J15634" s="9"/>
      <c r="K15634" s="9"/>
    </row>
    <row r="15635" spans="1:11" x14ac:dyDescent="0.25">
      <c r="A15635" s="2"/>
      <c r="B15635" s="2"/>
      <c r="C15635" s="2"/>
      <c r="E15635" s="2"/>
      <c r="G15635" s="2"/>
      <c r="H15635" s="6"/>
      <c r="I15635" s="9"/>
      <c r="J15635" s="9"/>
      <c r="K15635" s="9"/>
    </row>
    <row r="15636" spans="1:11" x14ac:dyDescent="0.25">
      <c r="A15636" s="2"/>
      <c r="B15636" s="2"/>
      <c r="C15636" s="2"/>
      <c r="E15636" s="2"/>
      <c r="G15636" s="2"/>
      <c r="H15636" s="6"/>
      <c r="I15636" s="9"/>
      <c r="J15636" s="9"/>
      <c r="K15636" s="9"/>
    </row>
    <row r="15637" spans="1:11" x14ac:dyDescent="0.25">
      <c r="A15637" s="2"/>
      <c r="B15637" s="2"/>
      <c r="C15637" s="2"/>
      <c r="E15637" s="2"/>
      <c r="G15637" s="2"/>
      <c r="H15637" s="6"/>
      <c r="I15637" s="9"/>
      <c r="J15637" s="9"/>
      <c r="K15637" s="9"/>
    </row>
    <row r="15638" spans="1:11" x14ac:dyDescent="0.25">
      <c r="A15638" s="2"/>
      <c r="B15638" s="2"/>
      <c r="C15638" s="2"/>
      <c r="E15638" s="2"/>
      <c r="G15638" s="2"/>
      <c r="H15638" s="6"/>
      <c r="I15638" s="9"/>
      <c r="J15638" s="9"/>
      <c r="K15638" s="9"/>
    </row>
    <row r="15639" spans="1:11" x14ac:dyDescent="0.25">
      <c r="A15639" s="2"/>
      <c r="B15639" s="2"/>
      <c r="C15639" s="2"/>
      <c r="E15639" s="2"/>
      <c r="G15639" s="2"/>
      <c r="H15639" s="6"/>
      <c r="I15639" s="9"/>
      <c r="J15639" s="9"/>
      <c r="K15639" s="9"/>
    </row>
    <row r="15640" spans="1:11" x14ac:dyDescent="0.25">
      <c r="A15640" s="2"/>
      <c r="B15640" s="2"/>
      <c r="C15640" s="2"/>
      <c r="E15640" s="2"/>
      <c r="G15640" s="2"/>
      <c r="H15640" s="6"/>
      <c r="I15640" s="9"/>
      <c r="J15640" s="9"/>
      <c r="K15640" s="9"/>
    </row>
    <row r="15641" spans="1:11" x14ac:dyDescent="0.25">
      <c r="A15641" s="2"/>
      <c r="B15641" s="2"/>
      <c r="C15641" s="2"/>
      <c r="E15641" s="2"/>
      <c r="G15641" s="2"/>
      <c r="H15641" s="6"/>
      <c r="I15641" s="9"/>
      <c r="J15641" s="9"/>
      <c r="K15641" s="9"/>
    </row>
    <row r="15642" spans="1:11" x14ac:dyDescent="0.25">
      <c r="A15642" s="2"/>
      <c r="B15642" s="2"/>
      <c r="C15642" s="2"/>
      <c r="E15642" s="2"/>
      <c r="G15642" s="2"/>
      <c r="H15642" s="6"/>
      <c r="I15642" s="9"/>
      <c r="J15642" s="9"/>
      <c r="K15642" s="9"/>
    </row>
    <row r="15643" spans="1:11" x14ac:dyDescent="0.25">
      <c r="A15643" s="2"/>
      <c r="B15643" s="2"/>
      <c r="C15643" s="2"/>
      <c r="E15643" s="2"/>
      <c r="G15643" s="2"/>
      <c r="H15643" s="6"/>
      <c r="I15643" s="9"/>
      <c r="J15643" s="9"/>
      <c r="K15643" s="9"/>
    </row>
    <row r="15644" spans="1:11" x14ac:dyDescent="0.25">
      <c r="A15644" s="2"/>
      <c r="B15644" s="2"/>
      <c r="C15644" s="2"/>
      <c r="E15644" s="2"/>
      <c r="G15644" s="2"/>
      <c r="H15644" s="6"/>
      <c r="I15644" s="9"/>
      <c r="J15644" s="9"/>
      <c r="K15644" s="9"/>
    </row>
    <row r="15645" spans="1:11" x14ac:dyDescent="0.25">
      <c r="A15645" s="2"/>
      <c r="B15645" s="2"/>
      <c r="C15645" s="2"/>
      <c r="E15645" s="2"/>
      <c r="G15645" s="2"/>
      <c r="H15645" s="6"/>
      <c r="I15645" s="9"/>
      <c r="J15645" s="9"/>
      <c r="K15645" s="9"/>
    </row>
    <row r="15646" spans="1:11" x14ac:dyDescent="0.25">
      <c r="A15646" s="2"/>
      <c r="B15646" s="2"/>
      <c r="C15646" s="2"/>
      <c r="E15646" s="2"/>
      <c r="G15646" s="2"/>
      <c r="H15646" s="6"/>
      <c r="I15646" s="9"/>
      <c r="J15646" s="9"/>
      <c r="K15646" s="9"/>
    </row>
    <row r="15647" spans="1:11" x14ac:dyDescent="0.25">
      <c r="A15647" s="2"/>
      <c r="B15647" s="2"/>
      <c r="C15647" s="2"/>
      <c r="E15647" s="2"/>
      <c r="G15647" s="2"/>
      <c r="H15647" s="6"/>
      <c r="I15647" s="9"/>
      <c r="J15647" s="9"/>
      <c r="K15647" s="9"/>
    </row>
    <row r="15648" spans="1:11" x14ac:dyDescent="0.25">
      <c r="A15648" s="2"/>
      <c r="B15648" s="2"/>
      <c r="C15648" s="2"/>
      <c r="E15648" s="2"/>
      <c r="G15648" s="2"/>
      <c r="H15648" s="6"/>
      <c r="I15648" s="9"/>
      <c r="J15648" s="9"/>
      <c r="K15648" s="9"/>
    </row>
    <row r="15649" spans="1:11" x14ac:dyDescent="0.25">
      <c r="A15649" s="2"/>
      <c r="B15649" s="2"/>
      <c r="C15649" s="2"/>
      <c r="E15649" s="2"/>
      <c r="G15649" s="2"/>
      <c r="H15649" s="6"/>
      <c r="I15649" s="9"/>
      <c r="J15649" s="9"/>
      <c r="K15649" s="9"/>
    </row>
    <row r="15650" spans="1:11" x14ac:dyDescent="0.25">
      <c r="A15650" s="2"/>
      <c r="B15650" s="2"/>
      <c r="C15650" s="2"/>
      <c r="E15650" s="2"/>
      <c r="G15650" s="2"/>
      <c r="H15650" s="6"/>
      <c r="I15650" s="9"/>
      <c r="J15650" s="9"/>
      <c r="K15650" s="9"/>
    </row>
    <row r="15651" spans="1:11" x14ac:dyDescent="0.25">
      <c r="A15651" s="2"/>
      <c r="B15651" s="2"/>
      <c r="C15651" s="2"/>
      <c r="E15651" s="2"/>
      <c r="G15651" s="2"/>
      <c r="H15651" s="6"/>
      <c r="I15651" s="9"/>
      <c r="J15651" s="9"/>
      <c r="K15651" s="9"/>
    </row>
    <row r="15652" spans="1:11" x14ac:dyDescent="0.25">
      <c r="A15652" s="2"/>
      <c r="B15652" s="2"/>
      <c r="C15652" s="2"/>
      <c r="E15652" s="2"/>
      <c r="G15652" s="2"/>
      <c r="H15652" s="6"/>
      <c r="I15652" s="9"/>
      <c r="J15652" s="9"/>
      <c r="K15652" s="9"/>
    </row>
    <row r="15653" spans="1:11" x14ac:dyDescent="0.25">
      <c r="A15653" s="2"/>
      <c r="B15653" s="2"/>
      <c r="C15653" s="2"/>
      <c r="E15653" s="2"/>
      <c r="G15653" s="2"/>
      <c r="H15653" s="6"/>
      <c r="I15653" s="9"/>
      <c r="J15653" s="9"/>
      <c r="K15653" s="9"/>
    </row>
    <row r="15654" spans="1:11" x14ac:dyDescent="0.25">
      <c r="A15654" s="2"/>
      <c r="B15654" s="2"/>
      <c r="C15654" s="2"/>
      <c r="E15654" s="2"/>
      <c r="G15654" s="2"/>
      <c r="H15654" s="6"/>
      <c r="I15654" s="9"/>
      <c r="J15654" s="9"/>
      <c r="K15654" s="9"/>
    </row>
    <row r="15655" spans="1:11" x14ac:dyDescent="0.25">
      <c r="A15655" s="2"/>
      <c r="B15655" s="2"/>
      <c r="C15655" s="2"/>
      <c r="E15655" s="2"/>
      <c r="G15655" s="2"/>
      <c r="H15655" s="6"/>
      <c r="I15655" s="9"/>
      <c r="J15655" s="9"/>
      <c r="K15655" s="9"/>
    </row>
    <row r="15656" spans="1:11" x14ac:dyDescent="0.25">
      <c r="A15656" s="2"/>
      <c r="B15656" s="2"/>
      <c r="C15656" s="2"/>
      <c r="E15656" s="2"/>
      <c r="G15656" s="2"/>
      <c r="H15656" s="6"/>
      <c r="I15656" s="9"/>
      <c r="J15656" s="9"/>
      <c r="K15656" s="9"/>
    </row>
    <row r="15657" spans="1:11" x14ac:dyDescent="0.25">
      <c r="A15657" s="2"/>
      <c r="B15657" s="2"/>
      <c r="C15657" s="2"/>
      <c r="E15657" s="2"/>
      <c r="G15657" s="2"/>
      <c r="H15657" s="6"/>
      <c r="I15657" s="9"/>
      <c r="J15657" s="9"/>
      <c r="K15657" s="9"/>
    </row>
    <row r="15658" spans="1:11" x14ac:dyDescent="0.25">
      <c r="A15658" s="2"/>
      <c r="B15658" s="2"/>
      <c r="C15658" s="2"/>
      <c r="E15658" s="2"/>
      <c r="G15658" s="2"/>
      <c r="H15658" s="6"/>
      <c r="I15658" s="9"/>
      <c r="J15658" s="9"/>
      <c r="K15658" s="9"/>
    </row>
    <row r="15659" spans="1:11" x14ac:dyDescent="0.25">
      <c r="A15659" s="2"/>
      <c r="B15659" s="2"/>
      <c r="C15659" s="2"/>
      <c r="E15659" s="2"/>
      <c r="G15659" s="2"/>
      <c r="H15659" s="6"/>
      <c r="I15659" s="9"/>
      <c r="J15659" s="9"/>
      <c r="K15659" s="9"/>
    </row>
    <row r="15660" spans="1:11" x14ac:dyDescent="0.25">
      <c r="A15660" s="2"/>
      <c r="B15660" s="2"/>
      <c r="C15660" s="2"/>
      <c r="E15660" s="2"/>
      <c r="G15660" s="2"/>
      <c r="H15660" s="6"/>
      <c r="I15660" s="9"/>
      <c r="J15660" s="9"/>
      <c r="K15660" s="9"/>
    </row>
    <row r="15661" spans="1:11" x14ac:dyDescent="0.25">
      <c r="A15661" s="2"/>
      <c r="B15661" s="2"/>
      <c r="C15661" s="2"/>
      <c r="E15661" s="2"/>
      <c r="G15661" s="2"/>
      <c r="H15661" s="6"/>
      <c r="I15661" s="9"/>
      <c r="J15661" s="9"/>
      <c r="K15661" s="9"/>
    </row>
    <row r="15662" spans="1:11" x14ac:dyDescent="0.25">
      <c r="A15662" s="2"/>
      <c r="B15662" s="2"/>
      <c r="C15662" s="2"/>
      <c r="E15662" s="2"/>
      <c r="G15662" s="2"/>
      <c r="H15662" s="6"/>
      <c r="I15662" s="9"/>
      <c r="J15662" s="9"/>
      <c r="K15662" s="9"/>
    </row>
    <row r="15663" spans="1:11" x14ac:dyDescent="0.25">
      <c r="A15663" s="2"/>
      <c r="B15663" s="2"/>
      <c r="C15663" s="2"/>
      <c r="E15663" s="2"/>
      <c r="G15663" s="2"/>
      <c r="H15663" s="6"/>
      <c r="I15663" s="9"/>
      <c r="J15663" s="9"/>
      <c r="K15663" s="9"/>
    </row>
    <row r="15664" spans="1:11" x14ac:dyDescent="0.25">
      <c r="A15664" s="2"/>
      <c r="B15664" s="2"/>
      <c r="C15664" s="2"/>
      <c r="E15664" s="2"/>
      <c r="G15664" s="2"/>
      <c r="H15664" s="6"/>
      <c r="I15664" s="9"/>
      <c r="J15664" s="9"/>
      <c r="K15664" s="9"/>
    </row>
    <row r="15665" spans="1:11" x14ac:dyDescent="0.25">
      <c r="A15665" s="2"/>
      <c r="B15665" s="2"/>
      <c r="C15665" s="2"/>
      <c r="E15665" s="2"/>
      <c r="G15665" s="2"/>
      <c r="H15665" s="6"/>
      <c r="I15665" s="9"/>
      <c r="J15665" s="9"/>
      <c r="K15665" s="9"/>
    </row>
    <row r="15666" spans="1:11" x14ac:dyDescent="0.25">
      <c r="A15666" s="2"/>
      <c r="B15666" s="2"/>
      <c r="C15666" s="2"/>
      <c r="E15666" s="2"/>
      <c r="G15666" s="2"/>
      <c r="H15666" s="6"/>
      <c r="I15666" s="9"/>
      <c r="J15666" s="9"/>
      <c r="K15666" s="9"/>
    </row>
    <row r="15667" spans="1:11" x14ac:dyDescent="0.25">
      <c r="A15667" s="2"/>
      <c r="B15667" s="2"/>
      <c r="C15667" s="2"/>
      <c r="E15667" s="2"/>
      <c r="G15667" s="2"/>
      <c r="H15667" s="6"/>
      <c r="I15667" s="9"/>
      <c r="J15667" s="9"/>
      <c r="K15667" s="9"/>
    </row>
    <row r="15668" spans="1:11" x14ac:dyDescent="0.25">
      <c r="A15668" s="2"/>
      <c r="B15668" s="2"/>
      <c r="C15668" s="2"/>
      <c r="E15668" s="2"/>
      <c r="G15668" s="2"/>
      <c r="H15668" s="6"/>
      <c r="I15668" s="9"/>
      <c r="J15668" s="9"/>
      <c r="K15668" s="9"/>
    </row>
    <row r="15669" spans="1:11" x14ac:dyDescent="0.25">
      <c r="A15669" s="2"/>
      <c r="B15669" s="2"/>
      <c r="C15669" s="2"/>
      <c r="E15669" s="2"/>
      <c r="G15669" s="2"/>
      <c r="H15669" s="6"/>
      <c r="I15669" s="9"/>
      <c r="J15669" s="9"/>
      <c r="K15669" s="9"/>
    </row>
    <row r="15670" spans="1:11" x14ac:dyDescent="0.25">
      <c r="A15670" s="2"/>
      <c r="B15670" s="2"/>
      <c r="C15670" s="2"/>
      <c r="E15670" s="2"/>
      <c r="G15670" s="2"/>
      <c r="H15670" s="6"/>
      <c r="I15670" s="9"/>
      <c r="J15670" s="9"/>
      <c r="K15670" s="9"/>
    </row>
    <row r="15671" spans="1:11" x14ac:dyDescent="0.25">
      <c r="A15671" s="2"/>
      <c r="B15671" s="2"/>
      <c r="C15671" s="2"/>
      <c r="E15671" s="2"/>
      <c r="G15671" s="2"/>
      <c r="H15671" s="6"/>
      <c r="I15671" s="9"/>
      <c r="J15671" s="9"/>
      <c r="K15671" s="9"/>
    </row>
    <row r="15672" spans="1:11" x14ac:dyDescent="0.25">
      <c r="A15672" s="2"/>
      <c r="B15672" s="2"/>
      <c r="C15672" s="2"/>
      <c r="E15672" s="2"/>
      <c r="G15672" s="2"/>
      <c r="H15672" s="6"/>
      <c r="I15672" s="9"/>
      <c r="J15672" s="9"/>
      <c r="K15672" s="9"/>
    </row>
    <row r="15673" spans="1:11" x14ac:dyDescent="0.25">
      <c r="A15673" s="2"/>
      <c r="B15673" s="2"/>
      <c r="C15673" s="2"/>
      <c r="E15673" s="2"/>
      <c r="G15673" s="2"/>
      <c r="H15673" s="6"/>
      <c r="I15673" s="9"/>
      <c r="J15673" s="9"/>
      <c r="K15673" s="9"/>
    </row>
    <row r="15674" spans="1:11" x14ac:dyDescent="0.25">
      <c r="A15674" s="2"/>
      <c r="B15674" s="2"/>
      <c r="C15674" s="2"/>
      <c r="E15674" s="2"/>
      <c r="G15674" s="2"/>
      <c r="H15674" s="6"/>
      <c r="I15674" s="9"/>
      <c r="J15674" s="9"/>
      <c r="K15674" s="9"/>
    </row>
    <row r="15675" spans="1:11" x14ac:dyDescent="0.25">
      <c r="A15675" s="2"/>
      <c r="B15675" s="2"/>
      <c r="C15675" s="2"/>
      <c r="E15675" s="2"/>
      <c r="G15675" s="2"/>
      <c r="H15675" s="6"/>
      <c r="I15675" s="9"/>
      <c r="J15675" s="9"/>
      <c r="K15675" s="9"/>
    </row>
    <row r="15676" spans="1:11" x14ac:dyDescent="0.25">
      <c r="A15676" s="2"/>
      <c r="B15676" s="2"/>
      <c r="C15676" s="2"/>
      <c r="E15676" s="2"/>
      <c r="G15676" s="2"/>
      <c r="H15676" s="6"/>
      <c r="I15676" s="9"/>
      <c r="J15676" s="9"/>
      <c r="K15676" s="9"/>
    </row>
    <row r="15677" spans="1:11" x14ac:dyDescent="0.25">
      <c r="A15677" s="2"/>
      <c r="B15677" s="2"/>
      <c r="C15677" s="2"/>
      <c r="E15677" s="2"/>
      <c r="G15677" s="2"/>
      <c r="H15677" s="6"/>
      <c r="I15677" s="9"/>
      <c r="J15677" s="9"/>
      <c r="K15677" s="9"/>
    </row>
    <row r="15678" spans="1:11" x14ac:dyDescent="0.25">
      <c r="A15678" s="2"/>
      <c r="B15678" s="2"/>
      <c r="C15678" s="2"/>
      <c r="E15678" s="2"/>
      <c r="G15678" s="2"/>
      <c r="H15678" s="6"/>
      <c r="I15678" s="9"/>
      <c r="J15678" s="9"/>
      <c r="K15678" s="9"/>
    </row>
    <row r="15679" spans="1:11" x14ac:dyDescent="0.25">
      <c r="A15679" s="2"/>
      <c r="B15679" s="2"/>
      <c r="C15679" s="2"/>
      <c r="E15679" s="2"/>
      <c r="G15679" s="2"/>
      <c r="H15679" s="6"/>
      <c r="I15679" s="9"/>
      <c r="J15679" s="9"/>
      <c r="K15679" s="9"/>
    </row>
    <row r="15680" spans="1:11" x14ac:dyDescent="0.25">
      <c r="A15680" s="2"/>
      <c r="B15680" s="2"/>
      <c r="C15680" s="2"/>
      <c r="E15680" s="2"/>
      <c r="G15680" s="2"/>
      <c r="H15680" s="6"/>
      <c r="I15680" s="9"/>
      <c r="J15680" s="9"/>
      <c r="K15680" s="9"/>
    </row>
    <row r="15681" spans="1:11" x14ac:dyDescent="0.25">
      <c r="A15681" s="2"/>
      <c r="B15681" s="2"/>
      <c r="C15681" s="2"/>
      <c r="E15681" s="2"/>
      <c r="G15681" s="2"/>
      <c r="H15681" s="6"/>
      <c r="I15681" s="9"/>
      <c r="J15681" s="9"/>
      <c r="K15681" s="9"/>
    </row>
    <row r="15682" spans="1:11" x14ac:dyDescent="0.25">
      <c r="A15682" s="2"/>
      <c r="B15682" s="2"/>
      <c r="C15682" s="2"/>
      <c r="E15682" s="2"/>
      <c r="G15682" s="2"/>
      <c r="H15682" s="6"/>
      <c r="I15682" s="9"/>
      <c r="J15682" s="9"/>
      <c r="K15682" s="9"/>
    </row>
    <row r="15683" spans="1:11" x14ac:dyDescent="0.25">
      <c r="A15683" s="2"/>
      <c r="B15683" s="2"/>
      <c r="C15683" s="2"/>
      <c r="E15683" s="2"/>
      <c r="G15683" s="2"/>
      <c r="H15683" s="6"/>
      <c r="I15683" s="9"/>
      <c r="J15683" s="9"/>
      <c r="K15683" s="9"/>
    </row>
    <row r="15684" spans="1:11" x14ac:dyDescent="0.25">
      <c r="A15684" s="2"/>
      <c r="B15684" s="2"/>
      <c r="C15684" s="2"/>
      <c r="E15684" s="2"/>
      <c r="G15684" s="2"/>
      <c r="H15684" s="6"/>
      <c r="I15684" s="9"/>
      <c r="J15684" s="9"/>
      <c r="K15684" s="9"/>
    </row>
    <row r="15685" spans="1:11" x14ac:dyDescent="0.25">
      <c r="A15685" s="2"/>
      <c r="B15685" s="2"/>
      <c r="C15685" s="2"/>
      <c r="E15685" s="2"/>
      <c r="G15685" s="2"/>
      <c r="H15685" s="6"/>
      <c r="I15685" s="9"/>
      <c r="J15685" s="9"/>
      <c r="K15685" s="9"/>
    </row>
    <row r="15686" spans="1:11" x14ac:dyDescent="0.25">
      <c r="A15686" s="2"/>
      <c r="B15686" s="2"/>
      <c r="C15686" s="2"/>
      <c r="E15686" s="2"/>
      <c r="G15686" s="2"/>
      <c r="H15686" s="6"/>
      <c r="I15686" s="9"/>
      <c r="J15686" s="9"/>
      <c r="K15686" s="9"/>
    </row>
    <row r="15687" spans="1:11" x14ac:dyDescent="0.25">
      <c r="A15687" s="2"/>
      <c r="B15687" s="2"/>
      <c r="C15687" s="2"/>
      <c r="E15687" s="2"/>
      <c r="G15687" s="2"/>
      <c r="H15687" s="6"/>
      <c r="I15687" s="9"/>
      <c r="J15687" s="9"/>
      <c r="K15687" s="9"/>
    </row>
    <row r="15688" spans="1:11" x14ac:dyDescent="0.25">
      <c r="A15688" s="2"/>
      <c r="B15688" s="2"/>
      <c r="C15688" s="2"/>
      <c r="E15688" s="2"/>
      <c r="G15688" s="2"/>
      <c r="H15688" s="6"/>
      <c r="I15688" s="9"/>
      <c r="J15688" s="9"/>
      <c r="K15688" s="9"/>
    </row>
    <row r="15689" spans="1:11" x14ac:dyDescent="0.25">
      <c r="A15689" s="2"/>
      <c r="B15689" s="2"/>
      <c r="C15689" s="2"/>
      <c r="E15689" s="2"/>
      <c r="G15689" s="2"/>
      <c r="H15689" s="6"/>
      <c r="I15689" s="9"/>
      <c r="J15689" s="9"/>
      <c r="K15689" s="9"/>
    </row>
    <row r="15690" spans="1:11" x14ac:dyDescent="0.25">
      <c r="A15690" s="2"/>
      <c r="B15690" s="2"/>
      <c r="C15690" s="2"/>
      <c r="E15690" s="2"/>
      <c r="G15690" s="2"/>
      <c r="H15690" s="6"/>
      <c r="I15690" s="9"/>
      <c r="J15690" s="9"/>
      <c r="K15690" s="9"/>
    </row>
    <row r="15691" spans="1:11" x14ac:dyDescent="0.25">
      <c r="A15691" s="2"/>
      <c r="B15691" s="2"/>
      <c r="C15691" s="2"/>
      <c r="E15691" s="2"/>
      <c r="G15691" s="2"/>
      <c r="H15691" s="6"/>
      <c r="I15691" s="9"/>
      <c r="J15691" s="9"/>
      <c r="K15691" s="9"/>
    </row>
    <row r="15692" spans="1:11" x14ac:dyDescent="0.25">
      <c r="A15692" s="2"/>
      <c r="B15692" s="2"/>
      <c r="C15692" s="2"/>
      <c r="E15692" s="2"/>
      <c r="G15692" s="2"/>
      <c r="H15692" s="6"/>
      <c r="I15692" s="9"/>
      <c r="J15692" s="9"/>
      <c r="K15692" s="9"/>
    </row>
    <row r="15693" spans="1:11" x14ac:dyDescent="0.25">
      <c r="A15693" s="2"/>
      <c r="B15693" s="2"/>
      <c r="C15693" s="2"/>
      <c r="E15693" s="2"/>
      <c r="G15693" s="2"/>
      <c r="H15693" s="6"/>
      <c r="I15693" s="9"/>
      <c r="J15693" s="9"/>
      <c r="K15693" s="9"/>
    </row>
    <row r="15694" spans="1:11" x14ac:dyDescent="0.25">
      <c r="A15694" s="2"/>
      <c r="B15694" s="2"/>
      <c r="C15694" s="2"/>
      <c r="E15694" s="2"/>
      <c r="G15694" s="2"/>
      <c r="H15694" s="6"/>
      <c r="I15694" s="9"/>
      <c r="J15694" s="9"/>
      <c r="K15694" s="9"/>
    </row>
    <row r="15695" spans="1:11" x14ac:dyDescent="0.25">
      <c r="A15695" s="2"/>
      <c r="B15695" s="2"/>
      <c r="C15695" s="2"/>
      <c r="E15695" s="2"/>
      <c r="G15695" s="2"/>
      <c r="H15695" s="6"/>
      <c r="I15695" s="9"/>
      <c r="J15695" s="9"/>
      <c r="K15695" s="9"/>
    </row>
    <row r="15696" spans="1:11" x14ac:dyDescent="0.25">
      <c r="A15696" s="2"/>
      <c r="B15696" s="2"/>
      <c r="C15696" s="2"/>
      <c r="E15696" s="2"/>
      <c r="G15696" s="2"/>
      <c r="H15696" s="6"/>
      <c r="I15696" s="9"/>
      <c r="J15696" s="9"/>
      <c r="K15696" s="9"/>
    </row>
    <row r="15697" spans="1:11" x14ac:dyDescent="0.25">
      <c r="A15697" s="2"/>
      <c r="B15697" s="2"/>
      <c r="C15697" s="2"/>
      <c r="E15697" s="2"/>
      <c r="G15697" s="2"/>
      <c r="H15697" s="6"/>
      <c r="I15697" s="9"/>
      <c r="J15697" s="9"/>
      <c r="K15697" s="9"/>
    </row>
    <row r="15698" spans="1:11" x14ac:dyDescent="0.25">
      <c r="A15698" s="2"/>
      <c r="B15698" s="2"/>
      <c r="C15698" s="2"/>
      <c r="E15698" s="2"/>
      <c r="G15698" s="2"/>
      <c r="H15698" s="6"/>
      <c r="I15698" s="9"/>
      <c r="J15698" s="9"/>
      <c r="K15698" s="9"/>
    </row>
    <row r="15699" spans="1:11" x14ac:dyDescent="0.25">
      <c r="A15699" s="2"/>
      <c r="B15699" s="2"/>
      <c r="C15699" s="2"/>
      <c r="E15699" s="2"/>
      <c r="G15699" s="2"/>
      <c r="H15699" s="6"/>
      <c r="I15699" s="9"/>
      <c r="J15699" s="9"/>
      <c r="K15699" s="9"/>
    </row>
    <row r="15700" spans="1:11" x14ac:dyDescent="0.25">
      <c r="A15700" s="2"/>
      <c r="B15700" s="2"/>
      <c r="C15700" s="2"/>
      <c r="E15700" s="2"/>
      <c r="G15700" s="2"/>
      <c r="H15700" s="6"/>
      <c r="I15700" s="9"/>
      <c r="J15700" s="9"/>
      <c r="K15700" s="9"/>
    </row>
    <row r="15701" spans="1:11" x14ac:dyDescent="0.25">
      <c r="A15701" s="2"/>
      <c r="B15701" s="2"/>
      <c r="C15701" s="2"/>
      <c r="E15701" s="2"/>
      <c r="G15701" s="2"/>
      <c r="H15701" s="6"/>
      <c r="I15701" s="9"/>
      <c r="J15701" s="9"/>
      <c r="K15701" s="9"/>
    </row>
    <row r="15702" spans="1:11" x14ac:dyDescent="0.25">
      <c r="A15702" s="2"/>
      <c r="B15702" s="2"/>
      <c r="C15702" s="2"/>
      <c r="E15702" s="2"/>
      <c r="G15702" s="2"/>
      <c r="H15702" s="6"/>
      <c r="I15702" s="9"/>
      <c r="J15702" s="9"/>
      <c r="K15702" s="9"/>
    </row>
    <row r="15703" spans="1:11" x14ac:dyDescent="0.25">
      <c r="A15703" s="2"/>
      <c r="B15703" s="2"/>
      <c r="C15703" s="2"/>
      <c r="E15703" s="2"/>
      <c r="G15703" s="2"/>
      <c r="H15703" s="6"/>
      <c r="I15703" s="9"/>
      <c r="J15703" s="9"/>
      <c r="K15703" s="9"/>
    </row>
    <row r="15704" spans="1:11" x14ac:dyDescent="0.25">
      <c r="A15704" s="2"/>
      <c r="B15704" s="2"/>
      <c r="C15704" s="2"/>
      <c r="E15704" s="2"/>
      <c r="G15704" s="2"/>
      <c r="H15704" s="6"/>
      <c r="I15704" s="9"/>
      <c r="J15704" s="9"/>
      <c r="K15704" s="9"/>
    </row>
    <row r="15705" spans="1:11" x14ac:dyDescent="0.25">
      <c r="A15705" s="2"/>
      <c r="B15705" s="2"/>
      <c r="C15705" s="2"/>
      <c r="E15705" s="2"/>
      <c r="G15705" s="2"/>
      <c r="H15705" s="6"/>
      <c r="I15705" s="9"/>
      <c r="J15705" s="9"/>
      <c r="K15705" s="9"/>
    </row>
    <row r="15706" spans="1:11" x14ac:dyDescent="0.25">
      <c r="A15706" s="2"/>
      <c r="B15706" s="2"/>
      <c r="C15706" s="2"/>
      <c r="E15706" s="2"/>
      <c r="G15706" s="2"/>
      <c r="H15706" s="6"/>
      <c r="I15706" s="9"/>
      <c r="J15706" s="9"/>
      <c r="K15706" s="9"/>
    </row>
    <row r="15707" spans="1:11" x14ac:dyDescent="0.25">
      <c r="A15707" s="2"/>
      <c r="B15707" s="2"/>
      <c r="C15707" s="2"/>
      <c r="E15707" s="2"/>
      <c r="G15707" s="2"/>
      <c r="H15707" s="6"/>
      <c r="I15707" s="9"/>
      <c r="J15707" s="9"/>
      <c r="K15707" s="9"/>
    </row>
    <row r="15708" spans="1:11" x14ac:dyDescent="0.25">
      <c r="A15708" s="2"/>
      <c r="B15708" s="2"/>
      <c r="C15708" s="2"/>
      <c r="E15708" s="2"/>
      <c r="G15708" s="2"/>
      <c r="H15708" s="6"/>
      <c r="I15708" s="9"/>
      <c r="J15708" s="9"/>
      <c r="K15708" s="9"/>
    </row>
    <row r="15709" spans="1:11" x14ac:dyDescent="0.25">
      <c r="A15709" s="2"/>
      <c r="B15709" s="2"/>
      <c r="C15709" s="2"/>
      <c r="E15709" s="2"/>
      <c r="G15709" s="2"/>
      <c r="H15709" s="6"/>
      <c r="I15709" s="9"/>
      <c r="J15709" s="9"/>
      <c r="K15709" s="9"/>
    </row>
    <row r="15710" spans="1:11" x14ac:dyDescent="0.25">
      <c r="A15710" s="2"/>
      <c r="B15710" s="2"/>
      <c r="C15710" s="2"/>
      <c r="E15710" s="2"/>
      <c r="G15710" s="2"/>
      <c r="H15710" s="6"/>
      <c r="I15710" s="9"/>
      <c r="J15710" s="9"/>
      <c r="K15710" s="9"/>
    </row>
    <row r="15711" spans="1:11" x14ac:dyDescent="0.25">
      <c r="A15711" s="2"/>
      <c r="B15711" s="2"/>
      <c r="C15711" s="2"/>
      <c r="E15711" s="2"/>
      <c r="G15711" s="2"/>
      <c r="H15711" s="6"/>
      <c r="I15711" s="9"/>
      <c r="J15711" s="9"/>
      <c r="K15711" s="9"/>
    </row>
    <row r="15712" spans="1:11" x14ac:dyDescent="0.25">
      <c r="A15712" s="2"/>
      <c r="B15712" s="2"/>
      <c r="C15712" s="2"/>
      <c r="E15712" s="2"/>
      <c r="G15712" s="2"/>
      <c r="H15712" s="6"/>
      <c r="I15712" s="9"/>
      <c r="J15712" s="9"/>
      <c r="K15712" s="9"/>
    </row>
    <row r="15713" spans="1:11" x14ac:dyDescent="0.25">
      <c r="A15713" s="2"/>
      <c r="B15713" s="2"/>
      <c r="C15713" s="2"/>
      <c r="E15713" s="2"/>
      <c r="G15713" s="2"/>
      <c r="H15713" s="6"/>
      <c r="I15713" s="9"/>
      <c r="J15713" s="9"/>
      <c r="K15713" s="9"/>
    </row>
    <row r="15714" spans="1:11" x14ac:dyDescent="0.25">
      <c r="A15714" s="2"/>
      <c r="B15714" s="2"/>
      <c r="C15714" s="2"/>
      <c r="E15714" s="2"/>
      <c r="G15714" s="2"/>
      <c r="H15714" s="6"/>
      <c r="I15714" s="9"/>
      <c r="J15714" s="9"/>
      <c r="K15714" s="9"/>
    </row>
    <row r="15715" spans="1:11" x14ac:dyDescent="0.25">
      <c r="A15715" s="2"/>
      <c r="B15715" s="2"/>
      <c r="C15715" s="2"/>
      <c r="E15715" s="2"/>
      <c r="G15715" s="2"/>
      <c r="H15715" s="6"/>
      <c r="I15715" s="9"/>
      <c r="J15715" s="9"/>
      <c r="K15715" s="9"/>
    </row>
    <row r="15716" spans="1:11" x14ac:dyDescent="0.25">
      <c r="A15716" s="2"/>
      <c r="B15716" s="2"/>
      <c r="C15716" s="2"/>
      <c r="E15716" s="2"/>
      <c r="G15716" s="2"/>
      <c r="H15716" s="6"/>
      <c r="I15716" s="9"/>
      <c r="J15716" s="9"/>
      <c r="K15716" s="9"/>
    </row>
    <row r="15717" spans="1:11" x14ac:dyDescent="0.25">
      <c r="A15717" s="2"/>
      <c r="B15717" s="2"/>
      <c r="C15717" s="2"/>
      <c r="E15717" s="2"/>
      <c r="G15717" s="2"/>
      <c r="H15717" s="6"/>
      <c r="I15717" s="9"/>
      <c r="J15717" s="9"/>
      <c r="K15717" s="9"/>
    </row>
    <row r="15718" spans="1:11" x14ac:dyDescent="0.25">
      <c r="A15718" s="2"/>
      <c r="B15718" s="2"/>
      <c r="C15718" s="2"/>
      <c r="E15718" s="2"/>
      <c r="G15718" s="2"/>
      <c r="H15718" s="6"/>
      <c r="I15718" s="9"/>
      <c r="J15718" s="9"/>
      <c r="K15718" s="9"/>
    </row>
    <row r="15719" spans="1:11" x14ac:dyDescent="0.25">
      <c r="A15719" s="2"/>
      <c r="B15719" s="2"/>
      <c r="C15719" s="2"/>
      <c r="E15719" s="2"/>
      <c r="G15719" s="2"/>
      <c r="H15719" s="6"/>
      <c r="I15719" s="9"/>
      <c r="J15719" s="9"/>
      <c r="K15719" s="9"/>
    </row>
    <row r="15720" spans="1:11" x14ac:dyDescent="0.25">
      <c r="A15720" s="2"/>
      <c r="B15720" s="2"/>
      <c r="C15720" s="2"/>
      <c r="E15720" s="2"/>
      <c r="G15720" s="2"/>
      <c r="H15720" s="6"/>
      <c r="I15720" s="9"/>
      <c r="J15720" s="9"/>
      <c r="K15720" s="9"/>
    </row>
    <row r="15721" spans="1:11" x14ac:dyDescent="0.25">
      <c r="A15721" s="2"/>
      <c r="B15721" s="2"/>
      <c r="C15721" s="2"/>
      <c r="E15721" s="2"/>
      <c r="G15721" s="2"/>
      <c r="H15721" s="6"/>
      <c r="I15721" s="9"/>
      <c r="J15721" s="9"/>
      <c r="K15721" s="9"/>
    </row>
    <row r="15722" spans="1:11" x14ac:dyDescent="0.25">
      <c r="A15722" s="2"/>
      <c r="B15722" s="2"/>
      <c r="C15722" s="2"/>
      <c r="E15722" s="2"/>
      <c r="G15722" s="2"/>
      <c r="H15722" s="6"/>
      <c r="I15722" s="9"/>
      <c r="J15722" s="9"/>
      <c r="K15722" s="9"/>
    </row>
    <row r="15723" spans="1:11" x14ac:dyDescent="0.25">
      <c r="A15723" s="2"/>
      <c r="B15723" s="2"/>
      <c r="C15723" s="2"/>
      <c r="E15723" s="2"/>
      <c r="G15723" s="2"/>
      <c r="H15723" s="6"/>
      <c r="I15723" s="9"/>
      <c r="J15723" s="9"/>
      <c r="K15723" s="9"/>
    </row>
    <row r="15724" spans="1:11" x14ac:dyDescent="0.25">
      <c r="A15724" s="2"/>
      <c r="B15724" s="2"/>
      <c r="C15724" s="2"/>
      <c r="E15724" s="2"/>
      <c r="G15724" s="2"/>
      <c r="H15724" s="6"/>
      <c r="I15724" s="9"/>
      <c r="J15724" s="9"/>
      <c r="K15724" s="9"/>
    </row>
    <row r="15725" spans="1:11" x14ac:dyDescent="0.25">
      <c r="A15725" s="2"/>
      <c r="B15725" s="2"/>
      <c r="C15725" s="2"/>
      <c r="E15725" s="2"/>
      <c r="G15725" s="2"/>
      <c r="H15725" s="6"/>
      <c r="I15725" s="9"/>
      <c r="J15725" s="9"/>
      <c r="K15725" s="9"/>
    </row>
    <row r="15726" spans="1:11" x14ac:dyDescent="0.25">
      <c r="A15726" s="2"/>
      <c r="B15726" s="2"/>
      <c r="C15726" s="2"/>
      <c r="E15726" s="2"/>
      <c r="G15726" s="2"/>
      <c r="H15726" s="6"/>
      <c r="I15726" s="9"/>
      <c r="J15726" s="9"/>
      <c r="K15726" s="9"/>
    </row>
    <row r="15727" spans="1:11" x14ac:dyDescent="0.25">
      <c r="A15727" s="2"/>
      <c r="B15727" s="2"/>
      <c r="C15727" s="2"/>
      <c r="E15727" s="2"/>
      <c r="G15727" s="2"/>
      <c r="H15727" s="6"/>
      <c r="I15727" s="9"/>
      <c r="J15727" s="9"/>
      <c r="K15727" s="9"/>
    </row>
    <row r="15728" spans="1:11" x14ac:dyDescent="0.25">
      <c r="A15728" s="2"/>
      <c r="B15728" s="2"/>
      <c r="C15728" s="2"/>
      <c r="E15728" s="2"/>
      <c r="G15728" s="2"/>
      <c r="H15728" s="6"/>
      <c r="I15728" s="9"/>
      <c r="J15728" s="9"/>
      <c r="K15728" s="9"/>
    </row>
    <row r="15729" spans="1:11" x14ac:dyDescent="0.25">
      <c r="A15729" s="2"/>
      <c r="B15729" s="2"/>
      <c r="C15729" s="2"/>
      <c r="E15729" s="2"/>
      <c r="G15729" s="2"/>
      <c r="H15729" s="6"/>
      <c r="I15729" s="9"/>
      <c r="J15729" s="9"/>
      <c r="K15729" s="9"/>
    </row>
    <row r="15730" spans="1:11" x14ac:dyDescent="0.25">
      <c r="A15730" s="2"/>
      <c r="B15730" s="2"/>
      <c r="C15730" s="2"/>
      <c r="E15730" s="2"/>
      <c r="G15730" s="2"/>
      <c r="H15730" s="6"/>
      <c r="I15730" s="9"/>
      <c r="J15730" s="9"/>
      <c r="K15730" s="9"/>
    </row>
    <row r="15731" spans="1:11" x14ac:dyDescent="0.25">
      <c r="A15731" s="2"/>
      <c r="B15731" s="2"/>
      <c r="C15731" s="2"/>
      <c r="E15731" s="2"/>
      <c r="G15731" s="2"/>
      <c r="H15731" s="6"/>
      <c r="I15731" s="9"/>
      <c r="J15731" s="9"/>
      <c r="K15731" s="9"/>
    </row>
    <row r="15732" spans="1:11" x14ac:dyDescent="0.25">
      <c r="A15732" s="2"/>
      <c r="B15732" s="2"/>
      <c r="C15732" s="2"/>
      <c r="E15732" s="2"/>
      <c r="G15732" s="2"/>
      <c r="H15732" s="6"/>
      <c r="I15732" s="9"/>
      <c r="J15732" s="9"/>
      <c r="K15732" s="9"/>
    </row>
    <row r="15733" spans="1:11" x14ac:dyDescent="0.25">
      <c r="A15733" s="2"/>
      <c r="B15733" s="2"/>
      <c r="C15733" s="2"/>
      <c r="E15733" s="2"/>
      <c r="G15733" s="2"/>
      <c r="H15733" s="6"/>
      <c r="I15733" s="9"/>
      <c r="J15733" s="9"/>
      <c r="K15733" s="9"/>
    </row>
    <row r="15734" spans="1:11" x14ac:dyDescent="0.25">
      <c r="A15734" s="2"/>
      <c r="B15734" s="2"/>
      <c r="C15734" s="2"/>
      <c r="E15734" s="2"/>
      <c r="G15734" s="2"/>
      <c r="H15734" s="6"/>
      <c r="I15734" s="9"/>
      <c r="J15734" s="9"/>
      <c r="K15734" s="9"/>
    </row>
    <row r="15735" spans="1:11" x14ac:dyDescent="0.25">
      <c r="A15735" s="2"/>
      <c r="B15735" s="2"/>
      <c r="C15735" s="2"/>
      <c r="E15735" s="2"/>
      <c r="G15735" s="2"/>
      <c r="H15735" s="6"/>
      <c r="I15735" s="9"/>
      <c r="J15735" s="9"/>
      <c r="K15735" s="9"/>
    </row>
    <row r="15736" spans="1:11" x14ac:dyDescent="0.25">
      <c r="A15736" s="2"/>
      <c r="B15736" s="2"/>
      <c r="C15736" s="2"/>
      <c r="E15736" s="2"/>
      <c r="G15736" s="2"/>
      <c r="H15736" s="6"/>
      <c r="I15736" s="9"/>
      <c r="J15736" s="9"/>
      <c r="K15736" s="9"/>
    </row>
    <row r="15737" spans="1:11" x14ac:dyDescent="0.25">
      <c r="A15737" s="2"/>
      <c r="B15737" s="2"/>
      <c r="C15737" s="2"/>
      <c r="E15737" s="2"/>
      <c r="G15737" s="2"/>
      <c r="H15737" s="6"/>
      <c r="I15737" s="9"/>
      <c r="J15737" s="9"/>
      <c r="K15737" s="9"/>
    </row>
    <row r="15738" spans="1:11" x14ac:dyDescent="0.25">
      <c r="A15738" s="2"/>
      <c r="B15738" s="2"/>
      <c r="C15738" s="2"/>
      <c r="E15738" s="2"/>
      <c r="G15738" s="2"/>
      <c r="H15738" s="6"/>
      <c r="I15738" s="9"/>
      <c r="J15738" s="9"/>
      <c r="K15738" s="9"/>
    </row>
    <row r="15739" spans="1:11" x14ac:dyDescent="0.25">
      <c r="A15739" s="2"/>
      <c r="B15739" s="2"/>
      <c r="C15739" s="2"/>
      <c r="E15739" s="2"/>
      <c r="G15739" s="2"/>
      <c r="H15739" s="6"/>
      <c r="I15739" s="9"/>
      <c r="J15739" s="9"/>
      <c r="K15739" s="9"/>
    </row>
    <row r="15740" spans="1:11" x14ac:dyDescent="0.25">
      <c r="A15740" s="2"/>
      <c r="B15740" s="2"/>
      <c r="C15740" s="2"/>
      <c r="E15740" s="2"/>
      <c r="G15740" s="2"/>
      <c r="H15740" s="6"/>
      <c r="I15740" s="9"/>
      <c r="J15740" s="9"/>
      <c r="K15740" s="9"/>
    </row>
    <row r="15741" spans="1:11" x14ac:dyDescent="0.25">
      <c r="A15741" s="2"/>
      <c r="B15741" s="2"/>
      <c r="C15741" s="2"/>
      <c r="E15741" s="2"/>
      <c r="G15741" s="2"/>
      <c r="H15741" s="6"/>
      <c r="I15741" s="9"/>
      <c r="J15741" s="9"/>
      <c r="K15741" s="9"/>
    </row>
    <row r="15742" spans="1:11" x14ac:dyDescent="0.25">
      <c r="A15742" s="2"/>
      <c r="B15742" s="2"/>
      <c r="C15742" s="2"/>
      <c r="E15742" s="2"/>
      <c r="G15742" s="2"/>
      <c r="H15742" s="6"/>
      <c r="I15742" s="9"/>
      <c r="J15742" s="9"/>
      <c r="K15742" s="9"/>
    </row>
    <row r="15743" spans="1:11" x14ac:dyDescent="0.25">
      <c r="A15743" s="2"/>
      <c r="B15743" s="2"/>
      <c r="C15743" s="2"/>
      <c r="E15743" s="2"/>
      <c r="G15743" s="2"/>
      <c r="H15743" s="6"/>
      <c r="I15743" s="9"/>
      <c r="J15743" s="9"/>
      <c r="K15743" s="9"/>
    </row>
    <row r="15744" spans="1:11" x14ac:dyDescent="0.25">
      <c r="A15744" s="2"/>
      <c r="B15744" s="2"/>
      <c r="C15744" s="2"/>
      <c r="E15744" s="2"/>
      <c r="G15744" s="2"/>
      <c r="H15744" s="6"/>
      <c r="I15744" s="9"/>
      <c r="J15744" s="9"/>
      <c r="K15744" s="9"/>
    </row>
    <row r="15745" spans="1:11" x14ac:dyDescent="0.25">
      <c r="A15745" s="2"/>
      <c r="B15745" s="2"/>
      <c r="C15745" s="2"/>
      <c r="E15745" s="2"/>
      <c r="G15745" s="2"/>
      <c r="H15745" s="6"/>
      <c r="I15745" s="9"/>
      <c r="J15745" s="9"/>
      <c r="K15745" s="9"/>
    </row>
    <row r="15746" spans="1:11" x14ac:dyDescent="0.25">
      <c r="A15746" s="2"/>
      <c r="B15746" s="2"/>
      <c r="C15746" s="2"/>
      <c r="E15746" s="2"/>
      <c r="G15746" s="2"/>
      <c r="H15746" s="6"/>
      <c r="I15746" s="9"/>
      <c r="J15746" s="9"/>
      <c r="K15746" s="9"/>
    </row>
    <row r="15747" spans="1:11" x14ac:dyDescent="0.25">
      <c r="A15747" s="2"/>
      <c r="B15747" s="2"/>
      <c r="C15747" s="2"/>
      <c r="E15747" s="2"/>
      <c r="G15747" s="2"/>
      <c r="H15747" s="6"/>
      <c r="I15747" s="9"/>
      <c r="J15747" s="9"/>
      <c r="K15747" s="9"/>
    </row>
    <row r="15748" spans="1:11" x14ac:dyDescent="0.25">
      <c r="A15748" s="2"/>
      <c r="B15748" s="2"/>
      <c r="C15748" s="2"/>
      <c r="E15748" s="2"/>
      <c r="G15748" s="2"/>
      <c r="H15748" s="6"/>
      <c r="I15748" s="9"/>
      <c r="J15748" s="9"/>
      <c r="K15748" s="9"/>
    </row>
    <row r="15749" spans="1:11" x14ac:dyDescent="0.25">
      <c r="A15749" s="2"/>
      <c r="B15749" s="2"/>
      <c r="C15749" s="2"/>
      <c r="E15749" s="2"/>
      <c r="G15749" s="2"/>
      <c r="H15749" s="6"/>
      <c r="I15749" s="9"/>
      <c r="J15749" s="9"/>
      <c r="K15749" s="9"/>
    </row>
    <row r="15750" spans="1:11" x14ac:dyDescent="0.25">
      <c r="A15750" s="2"/>
      <c r="B15750" s="2"/>
      <c r="C15750" s="2"/>
      <c r="E15750" s="2"/>
      <c r="G15750" s="2"/>
      <c r="H15750" s="6"/>
      <c r="I15750" s="9"/>
      <c r="J15750" s="9"/>
      <c r="K15750" s="9"/>
    </row>
    <row r="15751" spans="1:11" x14ac:dyDescent="0.25">
      <c r="A15751" s="2"/>
      <c r="B15751" s="2"/>
      <c r="C15751" s="2"/>
      <c r="E15751" s="2"/>
      <c r="G15751" s="2"/>
      <c r="H15751" s="6"/>
      <c r="I15751" s="9"/>
      <c r="J15751" s="9"/>
      <c r="K15751" s="9"/>
    </row>
    <row r="15752" spans="1:11" x14ac:dyDescent="0.25">
      <c r="A15752" s="2"/>
      <c r="B15752" s="2"/>
      <c r="C15752" s="2"/>
      <c r="E15752" s="2"/>
      <c r="G15752" s="2"/>
      <c r="H15752" s="6"/>
      <c r="I15752" s="9"/>
      <c r="J15752" s="9"/>
      <c r="K15752" s="9"/>
    </row>
    <row r="15753" spans="1:11" x14ac:dyDescent="0.25">
      <c r="A15753" s="2"/>
      <c r="B15753" s="2"/>
      <c r="C15753" s="2"/>
      <c r="E15753" s="2"/>
      <c r="G15753" s="2"/>
      <c r="H15753" s="6"/>
      <c r="I15753" s="9"/>
      <c r="J15753" s="9"/>
      <c r="K15753" s="9"/>
    </row>
    <row r="15754" spans="1:11" x14ac:dyDescent="0.25">
      <c r="A15754" s="2"/>
      <c r="B15754" s="2"/>
      <c r="C15754" s="2"/>
      <c r="E15754" s="2"/>
      <c r="G15754" s="2"/>
      <c r="H15754" s="6"/>
      <c r="I15754" s="9"/>
      <c r="J15754" s="9"/>
      <c r="K15754" s="9"/>
    </row>
    <row r="15755" spans="1:11" x14ac:dyDescent="0.25">
      <c r="A15755" s="2"/>
      <c r="B15755" s="2"/>
      <c r="C15755" s="2"/>
      <c r="E15755" s="2"/>
      <c r="G15755" s="2"/>
      <c r="H15755" s="6"/>
      <c r="I15755" s="9"/>
      <c r="J15755" s="9"/>
      <c r="K15755" s="9"/>
    </row>
    <row r="15756" spans="1:11" x14ac:dyDescent="0.25">
      <c r="A15756" s="2"/>
      <c r="B15756" s="2"/>
      <c r="C15756" s="2"/>
      <c r="E15756" s="2"/>
      <c r="G15756" s="2"/>
      <c r="H15756" s="6"/>
      <c r="I15756" s="9"/>
      <c r="J15756" s="9"/>
      <c r="K15756" s="9"/>
    </row>
    <row r="15757" spans="1:11" x14ac:dyDescent="0.25">
      <c r="A15757" s="2"/>
      <c r="B15757" s="2"/>
      <c r="C15757" s="2"/>
      <c r="E15757" s="2"/>
      <c r="G15757" s="2"/>
      <c r="H15757" s="6"/>
      <c r="I15757" s="9"/>
      <c r="J15757" s="9"/>
      <c r="K15757" s="9"/>
    </row>
    <row r="15758" spans="1:11" x14ac:dyDescent="0.25">
      <c r="A15758" s="2"/>
      <c r="B15758" s="2"/>
      <c r="C15758" s="2"/>
      <c r="E15758" s="2"/>
      <c r="G15758" s="2"/>
      <c r="H15758" s="6"/>
      <c r="I15758" s="9"/>
      <c r="J15758" s="9"/>
      <c r="K15758" s="9"/>
    </row>
    <row r="15759" spans="1:11" x14ac:dyDescent="0.25">
      <c r="A15759" s="2"/>
      <c r="B15759" s="2"/>
      <c r="C15759" s="2"/>
      <c r="E15759" s="2"/>
      <c r="G15759" s="2"/>
      <c r="H15759" s="6"/>
      <c r="I15759" s="9"/>
      <c r="J15759" s="9"/>
      <c r="K15759" s="9"/>
    </row>
    <row r="15760" spans="1:11" x14ac:dyDescent="0.25">
      <c r="A15760" s="2"/>
      <c r="B15760" s="2"/>
      <c r="C15760" s="2"/>
      <c r="E15760" s="2"/>
      <c r="G15760" s="2"/>
      <c r="H15760" s="6"/>
      <c r="I15760" s="9"/>
      <c r="J15760" s="9"/>
      <c r="K15760" s="9"/>
    </row>
    <row r="15761" spans="1:11" x14ac:dyDescent="0.25">
      <c r="A15761" s="2"/>
      <c r="B15761" s="2"/>
      <c r="C15761" s="2"/>
      <c r="E15761" s="2"/>
      <c r="G15761" s="2"/>
      <c r="H15761" s="6"/>
      <c r="I15761" s="9"/>
      <c r="J15761" s="9"/>
      <c r="K15761" s="9"/>
    </row>
    <row r="15762" spans="1:11" x14ac:dyDescent="0.25">
      <c r="A15762" s="2"/>
      <c r="B15762" s="2"/>
      <c r="C15762" s="2"/>
      <c r="E15762" s="2"/>
      <c r="G15762" s="2"/>
      <c r="H15762" s="6"/>
      <c r="I15762" s="9"/>
      <c r="J15762" s="9"/>
      <c r="K15762" s="9"/>
    </row>
    <row r="15763" spans="1:11" x14ac:dyDescent="0.25">
      <c r="A15763" s="2"/>
      <c r="B15763" s="2"/>
      <c r="C15763" s="2"/>
      <c r="E15763" s="2"/>
      <c r="G15763" s="2"/>
      <c r="H15763" s="6"/>
      <c r="I15763" s="9"/>
      <c r="J15763" s="9"/>
      <c r="K15763" s="9"/>
    </row>
    <row r="15764" spans="1:11" x14ac:dyDescent="0.25">
      <c r="A15764" s="2"/>
      <c r="B15764" s="2"/>
      <c r="C15764" s="2"/>
      <c r="E15764" s="2"/>
      <c r="G15764" s="2"/>
      <c r="H15764" s="6"/>
      <c r="I15764" s="9"/>
      <c r="J15764" s="9"/>
      <c r="K15764" s="9"/>
    </row>
    <row r="15765" spans="1:11" x14ac:dyDescent="0.25">
      <c r="A15765" s="2"/>
      <c r="B15765" s="2"/>
      <c r="C15765" s="2"/>
      <c r="E15765" s="2"/>
      <c r="G15765" s="2"/>
      <c r="H15765" s="6"/>
      <c r="I15765" s="9"/>
      <c r="J15765" s="9"/>
      <c r="K15765" s="9"/>
    </row>
    <row r="15766" spans="1:11" x14ac:dyDescent="0.25">
      <c r="A15766" s="2"/>
      <c r="B15766" s="2"/>
      <c r="C15766" s="2"/>
      <c r="E15766" s="2"/>
      <c r="G15766" s="2"/>
      <c r="H15766" s="6"/>
      <c r="I15766" s="9"/>
      <c r="J15766" s="9"/>
      <c r="K15766" s="9"/>
    </row>
    <row r="15767" spans="1:11" x14ac:dyDescent="0.25">
      <c r="A15767" s="2"/>
      <c r="B15767" s="2"/>
      <c r="C15767" s="2"/>
      <c r="E15767" s="2"/>
      <c r="G15767" s="2"/>
      <c r="H15767" s="6"/>
      <c r="I15767" s="9"/>
      <c r="J15767" s="9"/>
      <c r="K15767" s="9"/>
    </row>
    <row r="15768" spans="1:11" x14ac:dyDescent="0.25">
      <c r="A15768" s="2"/>
      <c r="B15768" s="2"/>
      <c r="C15768" s="2"/>
      <c r="E15768" s="2"/>
      <c r="G15768" s="2"/>
      <c r="H15768" s="6"/>
      <c r="I15768" s="9"/>
      <c r="J15768" s="9"/>
      <c r="K15768" s="9"/>
    </row>
    <row r="15769" spans="1:11" x14ac:dyDescent="0.25">
      <c r="A15769" s="2"/>
      <c r="B15769" s="2"/>
      <c r="C15769" s="2"/>
      <c r="E15769" s="2"/>
      <c r="G15769" s="2"/>
      <c r="H15769" s="6"/>
      <c r="I15769" s="9"/>
      <c r="J15769" s="9"/>
      <c r="K15769" s="9"/>
    </row>
    <row r="15770" spans="1:11" x14ac:dyDescent="0.25">
      <c r="A15770" s="2"/>
      <c r="B15770" s="2"/>
      <c r="C15770" s="2"/>
      <c r="E15770" s="2"/>
      <c r="G15770" s="2"/>
      <c r="H15770" s="6"/>
      <c r="I15770" s="9"/>
      <c r="J15770" s="9"/>
      <c r="K15770" s="9"/>
    </row>
    <row r="15771" spans="1:11" x14ac:dyDescent="0.25">
      <c r="A15771" s="2"/>
      <c r="B15771" s="2"/>
      <c r="C15771" s="2"/>
      <c r="E15771" s="2"/>
      <c r="G15771" s="2"/>
      <c r="H15771" s="6"/>
      <c r="I15771" s="9"/>
      <c r="J15771" s="9"/>
      <c r="K15771" s="9"/>
    </row>
    <row r="15772" spans="1:11" x14ac:dyDescent="0.25">
      <c r="A15772" s="2"/>
      <c r="B15772" s="2"/>
      <c r="C15772" s="2"/>
      <c r="E15772" s="2"/>
      <c r="G15772" s="2"/>
      <c r="H15772" s="6"/>
      <c r="I15772" s="9"/>
      <c r="J15772" s="9"/>
      <c r="K15772" s="9"/>
    </row>
    <row r="15773" spans="1:11" x14ac:dyDescent="0.25">
      <c r="A15773" s="2"/>
      <c r="B15773" s="2"/>
      <c r="C15773" s="2"/>
      <c r="E15773" s="2"/>
      <c r="G15773" s="2"/>
      <c r="H15773" s="6"/>
      <c r="I15773" s="9"/>
      <c r="J15773" s="9"/>
      <c r="K15773" s="9"/>
    </row>
    <row r="15774" spans="1:11" x14ac:dyDescent="0.25">
      <c r="A15774" s="2"/>
      <c r="B15774" s="2"/>
      <c r="C15774" s="2"/>
      <c r="E15774" s="2"/>
      <c r="G15774" s="2"/>
      <c r="H15774" s="6"/>
      <c r="I15774" s="9"/>
      <c r="J15774" s="9"/>
      <c r="K15774" s="9"/>
    </row>
    <row r="15775" spans="1:11" x14ac:dyDescent="0.25">
      <c r="A15775" s="2"/>
      <c r="B15775" s="2"/>
      <c r="C15775" s="2"/>
      <c r="E15775" s="2"/>
      <c r="G15775" s="2"/>
      <c r="H15775" s="6"/>
      <c r="I15775" s="9"/>
      <c r="J15775" s="9"/>
      <c r="K15775" s="9"/>
    </row>
    <row r="15776" spans="1:11" x14ac:dyDescent="0.25">
      <c r="A15776" s="2"/>
      <c r="B15776" s="2"/>
      <c r="C15776" s="2"/>
      <c r="E15776" s="2"/>
      <c r="G15776" s="2"/>
      <c r="H15776" s="6"/>
      <c r="I15776" s="9"/>
      <c r="J15776" s="9"/>
      <c r="K15776" s="9"/>
    </row>
    <row r="15777" spans="1:11" x14ac:dyDescent="0.25">
      <c r="A15777" s="2"/>
      <c r="B15777" s="2"/>
      <c r="C15777" s="2"/>
      <c r="E15777" s="2"/>
      <c r="G15777" s="2"/>
      <c r="H15777" s="6"/>
      <c r="I15777" s="9"/>
      <c r="J15777" s="9"/>
      <c r="K15777" s="9"/>
    </row>
    <row r="15778" spans="1:11" x14ac:dyDescent="0.25">
      <c r="A15778" s="2"/>
      <c r="B15778" s="2"/>
      <c r="C15778" s="2"/>
      <c r="E15778" s="2"/>
      <c r="G15778" s="2"/>
      <c r="H15778" s="6"/>
      <c r="I15778" s="9"/>
      <c r="J15778" s="9"/>
      <c r="K15778" s="9"/>
    </row>
    <row r="15779" spans="1:11" x14ac:dyDescent="0.25">
      <c r="A15779" s="2"/>
      <c r="B15779" s="2"/>
      <c r="C15779" s="2"/>
      <c r="E15779" s="2"/>
      <c r="G15779" s="2"/>
      <c r="H15779" s="6"/>
      <c r="I15779" s="9"/>
      <c r="J15779" s="9"/>
      <c r="K15779" s="9"/>
    </row>
    <row r="15780" spans="1:11" x14ac:dyDescent="0.25">
      <c r="A15780" s="2"/>
      <c r="B15780" s="2"/>
      <c r="C15780" s="2"/>
      <c r="E15780" s="2"/>
      <c r="G15780" s="2"/>
      <c r="H15780" s="6"/>
      <c r="I15780" s="9"/>
      <c r="J15780" s="9"/>
      <c r="K15780" s="9"/>
    </row>
    <row r="15781" spans="1:11" x14ac:dyDescent="0.25">
      <c r="A15781" s="2"/>
      <c r="B15781" s="2"/>
      <c r="C15781" s="2"/>
      <c r="E15781" s="2"/>
      <c r="G15781" s="2"/>
      <c r="H15781" s="6"/>
      <c r="I15781" s="9"/>
      <c r="J15781" s="9"/>
      <c r="K15781" s="9"/>
    </row>
    <row r="15782" spans="1:11" x14ac:dyDescent="0.25">
      <c r="A15782" s="2"/>
      <c r="B15782" s="2"/>
      <c r="C15782" s="2"/>
      <c r="E15782" s="2"/>
      <c r="G15782" s="2"/>
      <c r="H15782" s="6"/>
      <c r="I15782" s="9"/>
      <c r="J15782" s="9"/>
      <c r="K15782" s="9"/>
    </row>
    <row r="15783" spans="1:11" x14ac:dyDescent="0.25">
      <c r="A15783" s="2"/>
      <c r="B15783" s="2"/>
      <c r="C15783" s="2"/>
      <c r="E15783" s="2"/>
      <c r="G15783" s="2"/>
      <c r="H15783" s="6"/>
      <c r="I15783" s="9"/>
      <c r="J15783" s="9"/>
      <c r="K15783" s="9"/>
    </row>
    <row r="15784" spans="1:11" x14ac:dyDescent="0.25">
      <c r="A15784" s="2"/>
      <c r="B15784" s="2"/>
      <c r="C15784" s="2"/>
      <c r="E15784" s="2"/>
      <c r="G15784" s="2"/>
      <c r="H15784" s="6"/>
      <c r="I15784" s="9"/>
      <c r="J15784" s="9"/>
      <c r="K15784" s="9"/>
    </row>
    <row r="15785" spans="1:11" x14ac:dyDescent="0.25">
      <c r="A15785" s="2"/>
      <c r="B15785" s="2"/>
      <c r="C15785" s="2"/>
      <c r="E15785" s="2"/>
      <c r="G15785" s="2"/>
      <c r="H15785" s="6"/>
      <c r="I15785" s="9"/>
      <c r="J15785" s="9"/>
      <c r="K15785" s="9"/>
    </row>
    <row r="15786" spans="1:11" x14ac:dyDescent="0.25">
      <c r="A15786" s="2"/>
      <c r="B15786" s="2"/>
      <c r="C15786" s="2"/>
      <c r="E15786" s="2"/>
      <c r="G15786" s="2"/>
      <c r="H15786" s="6"/>
      <c r="I15786" s="9"/>
      <c r="J15786" s="9"/>
      <c r="K15786" s="9"/>
    </row>
    <row r="15787" spans="1:11" x14ac:dyDescent="0.25">
      <c r="A15787" s="2"/>
      <c r="B15787" s="2"/>
      <c r="C15787" s="2"/>
      <c r="E15787" s="2"/>
      <c r="G15787" s="2"/>
      <c r="H15787" s="6"/>
      <c r="I15787" s="9"/>
      <c r="J15787" s="9"/>
      <c r="K15787" s="9"/>
    </row>
    <row r="15788" spans="1:11" x14ac:dyDescent="0.25">
      <c r="A15788" s="2"/>
      <c r="B15788" s="2"/>
      <c r="C15788" s="2"/>
      <c r="E15788" s="2"/>
      <c r="G15788" s="2"/>
      <c r="H15788" s="6"/>
      <c r="I15788" s="9"/>
      <c r="J15788" s="9"/>
      <c r="K15788" s="9"/>
    </row>
    <row r="15789" spans="1:11" x14ac:dyDescent="0.25">
      <c r="A15789" s="2"/>
      <c r="B15789" s="2"/>
      <c r="C15789" s="2"/>
      <c r="E15789" s="2"/>
      <c r="G15789" s="2"/>
      <c r="H15789" s="6"/>
      <c r="I15789" s="9"/>
      <c r="J15789" s="9"/>
      <c r="K15789" s="9"/>
    </row>
    <row r="15790" spans="1:11" x14ac:dyDescent="0.25">
      <c r="A15790" s="2"/>
      <c r="B15790" s="2"/>
      <c r="C15790" s="2"/>
      <c r="E15790" s="2"/>
      <c r="G15790" s="2"/>
      <c r="H15790" s="6"/>
      <c r="I15790" s="9"/>
      <c r="J15790" s="9"/>
      <c r="K15790" s="9"/>
    </row>
    <row r="15791" spans="1:11" x14ac:dyDescent="0.25">
      <c r="A15791" s="2"/>
      <c r="B15791" s="2"/>
      <c r="C15791" s="2"/>
      <c r="E15791" s="2"/>
      <c r="G15791" s="2"/>
      <c r="H15791" s="6"/>
      <c r="I15791" s="9"/>
      <c r="J15791" s="9"/>
      <c r="K15791" s="9"/>
    </row>
    <row r="15792" spans="1:11" x14ac:dyDescent="0.25">
      <c r="A15792" s="2"/>
      <c r="B15792" s="2"/>
      <c r="C15792" s="2"/>
      <c r="E15792" s="2"/>
      <c r="G15792" s="2"/>
      <c r="H15792" s="6"/>
      <c r="I15792" s="9"/>
      <c r="J15792" s="9"/>
      <c r="K15792" s="9"/>
    </row>
    <row r="15793" spans="1:11" x14ac:dyDescent="0.25">
      <c r="A15793" s="2"/>
      <c r="B15793" s="2"/>
      <c r="C15793" s="2"/>
      <c r="E15793" s="2"/>
      <c r="G15793" s="2"/>
      <c r="H15793" s="6"/>
      <c r="I15793" s="9"/>
      <c r="J15793" s="9"/>
      <c r="K15793" s="9"/>
    </row>
    <row r="15794" spans="1:11" x14ac:dyDescent="0.25">
      <c r="A15794" s="2"/>
      <c r="B15794" s="2"/>
      <c r="C15794" s="2"/>
      <c r="E15794" s="2"/>
      <c r="G15794" s="2"/>
      <c r="H15794" s="6"/>
      <c r="I15794" s="9"/>
      <c r="J15794" s="9"/>
      <c r="K15794" s="9"/>
    </row>
    <row r="15795" spans="1:11" x14ac:dyDescent="0.25">
      <c r="A15795" s="2"/>
      <c r="B15795" s="2"/>
      <c r="C15795" s="2"/>
      <c r="E15795" s="2"/>
      <c r="G15795" s="2"/>
      <c r="H15795" s="6"/>
      <c r="I15795" s="9"/>
      <c r="J15795" s="9"/>
      <c r="K15795" s="9"/>
    </row>
    <row r="15796" spans="1:11" x14ac:dyDescent="0.25">
      <c r="A15796" s="2"/>
      <c r="B15796" s="2"/>
      <c r="C15796" s="2"/>
      <c r="E15796" s="2"/>
      <c r="G15796" s="2"/>
      <c r="H15796" s="6"/>
      <c r="I15796" s="9"/>
      <c r="J15796" s="9"/>
      <c r="K15796" s="9"/>
    </row>
    <row r="15797" spans="1:11" x14ac:dyDescent="0.25">
      <c r="A15797" s="2"/>
      <c r="B15797" s="2"/>
      <c r="C15797" s="2"/>
      <c r="E15797" s="2"/>
      <c r="G15797" s="2"/>
      <c r="H15797" s="6"/>
      <c r="I15797" s="9"/>
      <c r="J15797" s="9"/>
      <c r="K15797" s="9"/>
    </row>
    <row r="15798" spans="1:11" x14ac:dyDescent="0.25">
      <c r="A15798" s="2"/>
      <c r="B15798" s="2"/>
      <c r="C15798" s="2"/>
      <c r="E15798" s="2"/>
      <c r="G15798" s="2"/>
      <c r="H15798" s="6"/>
      <c r="I15798" s="9"/>
      <c r="J15798" s="9"/>
      <c r="K15798" s="9"/>
    </row>
    <row r="15799" spans="1:11" x14ac:dyDescent="0.25">
      <c r="A15799" s="2"/>
      <c r="B15799" s="2"/>
      <c r="C15799" s="2"/>
      <c r="E15799" s="2"/>
      <c r="G15799" s="2"/>
      <c r="H15799" s="6"/>
      <c r="I15799" s="9"/>
      <c r="J15799" s="9"/>
      <c r="K15799" s="9"/>
    </row>
    <row r="15800" spans="1:11" x14ac:dyDescent="0.25">
      <c r="A15800" s="2"/>
      <c r="B15800" s="2"/>
      <c r="C15800" s="2"/>
      <c r="E15800" s="2"/>
      <c r="G15800" s="2"/>
      <c r="H15800" s="6"/>
      <c r="I15800" s="9"/>
      <c r="J15800" s="9"/>
      <c r="K15800" s="9"/>
    </row>
    <row r="15801" spans="1:11" x14ac:dyDescent="0.25">
      <c r="A15801" s="2"/>
      <c r="B15801" s="2"/>
      <c r="C15801" s="2"/>
      <c r="E15801" s="2"/>
      <c r="G15801" s="2"/>
      <c r="H15801" s="6"/>
      <c r="I15801" s="9"/>
      <c r="J15801" s="9"/>
      <c r="K15801" s="9"/>
    </row>
    <row r="15802" spans="1:11" x14ac:dyDescent="0.25">
      <c r="A15802" s="2"/>
      <c r="B15802" s="2"/>
      <c r="C15802" s="2"/>
      <c r="E15802" s="2"/>
      <c r="G15802" s="2"/>
      <c r="H15802" s="6"/>
      <c r="I15802" s="9"/>
      <c r="J15802" s="9"/>
      <c r="K15802" s="9"/>
    </row>
    <row r="15803" spans="1:11" x14ac:dyDescent="0.25">
      <c r="A15803" s="2"/>
      <c r="B15803" s="2"/>
      <c r="C15803" s="2"/>
      <c r="E15803" s="2"/>
      <c r="G15803" s="2"/>
      <c r="H15803" s="6"/>
      <c r="I15803" s="9"/>
      <c r="J15803" s="9"/>
      <c r="K15803" s="9"/>
    </row>
    <row r="15804" spans="1:11" x14ac:dyDescent="0.25">
      <c r="A15804" s="2"/>
      <c r="B15804" s="2"/>
      <c r="C15804" s="2"/>
      <c r="E15804" s="2"/>
      <c r="G15804" s="2"/>
      <c r="H15804" s="6"/>
      <c r="I15804" s="9"/>
      <c r="J15804" s="9"/>
      <c r="K15804" s="9"/>
    </row>
    <row r="15805" spans="1:11" x14ac:dyDescent="0.25">
      <c r="A15805" s="2"/>
      <c r="B15805" s="2"/>
      <c r="C15805" s="2"/>
      <c r="E15805" s="2"/>
      <c r="G15805" s="2"/>
      <c r="H15805" s="6"/>
      <c r="I15805" s="9"/>
      <c r="J15805" s="9"/>
      <c r="K15805" s="9"/>
    </row>
    <row r="15806" spans="1:11" x14ac:dyDescent="0.25">
      <c r="A15806" s="2"/>
      <c r="B15806" s="2"/>
      <c r="C15806" s="2"/>
      <c r="E15806" s="2"/>
      <c r="G15806" s="2"/>
      <c r="H15806" s="6"/>
      <c r="I15806" s="9"/>
      <c r="J15806" s="9"/>
      <c r="K15806" s="9"/>
    </row>
    <row r="15807" spans="1:11" x14ac:dyDescent="0.25">
      <c r="A15807" s="2"/>
      <c r="B15807" s="2"/>
      <c r="C15807" s="2"/>
      <c r="E15807" s="2"/>
      <c r="G15807" s="2"/>
      <c r="H15807" s="6"/>
      <c r="I15807" s="9"/>
      <c r="J15807" s="9"/>
      <c r="K15807" s="9"/>
    </row>
    <row r="15808" spans="1:11" x14ac:dyDescent="0.25">
      <c r="A15808" s="2"/>
      <c r="B15808" s="2"/>
      <c r="C15808" s="2"/>
      <c r="E15808" s="2"/>
      <c r="G15808" s="2"/>
      <c r="H15808" s="6"/>
      <c r="I15808" s="9"/>
      <c r="J15808" s="9"/>
      <c r="K15808" s="9"/>
    </row>
    <row r="15809" spans="1:11" x14ac:dyDescent="0.25">
      <c r="A15809" s="2"/>
      <c r="B15809" s="2"/>
      <c r="C15809" s="2"/>
      <c r="E15809" s="2"/>
      <c r="G15809" s="2"/>
      <c r="H15809" s="6"/>
      <c r="I15809" s="9"/>
      <c r="J15809" s="9"/>
      <c r="K15809" s="9"/>
    </row>
    <row r="15810" spans="1:11" x14ac:dyDescent="0.25">
      <c r="A15810" s="2"/>
      <c r="B15810" s="2"/>
      <c r="C15810" s="2"/>
      <c r="E15810" s="2"/>
      <c r="G15810" s="2"/>
      <c r="H15810" s="6"/>
      <c r="I15810" s="9"/>
      <c r="J15810" s="9"/>
      <c r="K15810" s="9"/>
    </row>
    <row r="15811" spans="1:11" x14ac:dyDescent="0.25">
      <c r="A15811" s="2"/>
      <c r="B15811" s="2"/>
      <c r="C15811" s="2"/>
      <c r="E15811" s="2"/>
      <c r="G15811" s="2"/>
      <c r="H15811" s="6"/>
      <c r="I15811" s="9"/>
      <c r="J15811" s="9"/>
      <c r="K15811" s="9"/>
    </row>
    <row r="15812" spans="1:11" x14ac:dyDescent="0.25">
      <c r="A15812" s="2"/>
      <c r="B15812" s="2"/>
      <c r="C15812" s="2"/>
      <c r="E15812" s="2"/>
      <c r="G15812" s="2"/>
      <c r="H15812" s="6"/>
      <c r="I15812" s="9"/>
      <c r="J15812" s="9"/>
      <c r="K15812" s="9"/>
    </row>
    <row r="15813" spans="1:11" x14ac:dyDescent="0.25">
      <c r="A15813" s="2"/>
      <c r="B15813" s="2"/>
      <c r="C15813" s="2"/>
      <c r="E15813" s="2"/>
      <c r="G15813" s="2"/>
      <c r="H15813" s="6"/>
      <c r="I15813" s="9"/>
      <c r="J15813" s="9"/>
      <c r="K15813" s="9"/>
    </row>
    <row r="15814" spans="1:11" x14ac:dyDescent="0.25">
      <c r="A15814" s="2"/>
      <c r="B15814" s="2"/>
      <c r="C15814" s="2"/>
      <c r="E15814" s="2"/>
      <c r="G15814" s="2"/>
      <c r="H15814" s="6"/>
      <c r="I15814" s="9"/>
      <c r="J15814" s="9"/>
      <c r="K15814" s="9"/>
    </row>
    <row r="15815" spans="1:11" x14ac:dyDescent="0.25">
      <c r="A15815" s="2"/>
      <c r="B15815" s="2"/>
      <c r="C15815" s="2"/>
      <c r="E15815" s="2"/>
      <c r="G15815" s="2"/>
      <c r="H15815" s="6"/>
      <c r="I15815" s="9"/>
      <c r="J15815" s="9"/>
      <c r="K15815" s="9"/>
    </row>
    <row r="15816" spans="1:11" x14ac:dyDescent="0.25">
      <c r="A15816" s="2"/>
      <c r="B15816" s="2"/>
      <c r="C15816" s="2"/>
      <c r="E15816" s="2"/>
      <c r="G15816" s="2"/>
      <c r="H15816" s="6"/>
      <c r="I15816" s="9"/>
      <c r="J15816" s="9"/>
      <c r="K15816" s="9"/>
    </row>
    <row r="15817" spans="1:11" x14ac:dyDescent="0.25">
      <c r="A15817" s="2"/>
      <c r="B15817" s="2"/>
      <c r="C15817" s="2"/>
      <c r="E15817" s="2"/>
      <c r="G15817" s="2"/>
      <c r="H15817" s="6"/>
      <c r="I15817" s="9"/>
      <c r="J15817" s="9"/>
      <c r="K15817" s="9"/>
    </row>
    <row r="15818" spans="1:11" x14ac:dyDescent="0.25">
      <c r="A15818" s="2"/>
      <c r="B15818" s="2"/>
      <c r="C15818" s="2"/>
      <c r="E15818" s="2"/>
      <c r="G15818" s="2"/>
      <c r="H15818" s="6"/>
      <c r="I15818" s="9"/>
      <c r="J15818" s="9"/>
      <c r="K15818" s="9"/>
    </row>
    <row r="15819" spans="1:11" x14ac:dyDescent="0.25">
      <c r="A15819" s="2"/>
      <c r="B15819" s="2"/>
      <c r="C15819" s="2"/>
      <c r="E15819" s="2"/>
      <c r="G15819" s="2"/>
      <c r="H15819" s="6"/>
      <c r="I15819" s="9"/>
      <c r="J15819" s="9"/>
      <c r="K15819" s="9"/>
    </row>
    <row r="15820" spans="1:11" x14ac:dyDescent="0.25">
      <c r="A15820" s="2"/>
      <c r="B15820" s="2"/>
      <c r="C15820" s="2"/>
      <c r="E15820" s="2"/>
      <c r="G15820" s="2"/>
      <c r="H15820" s="6"/>
      <c r="I15820" s="9"/>
      <c r="J15820" s="9"/>
      <c r="K15820" s="9"/>
    </row>
    <row r="15821" spans="1:11" x14ac:dyDescent="0.25">
      <c r="A15821" s="2"/>
      <c r="B15821" s="2"/>
      <c r="C15821" s="2"/>
      <c r="E15821" s="2"/>
      <c r="G15821" s="2"/>
      <c r="H15821" s="6"/>
      <c r="I15821" s="9"/>
      <c r="J15821" s="9"/>
      <c r="K15821" s="9"/>
    </row>
    <row r="15822" spans="1:11" x14ac:dyDescent="0.25">
      <c r="A15822" s="2"/>
      <c r="B15822" s="2"/>
      <c r="C15822" s="2"/>
      <c r="E15822" s="2"/>
      <c r="G15822" s="2"/>
      <c r="H15822" s="6"/>
      <c r="I15822" s="9"/>
      <c r="J15822" s="9"/>
      <c r="K15822" s="9"/>
    </row>
    <row r="15823" spans="1:11" x14ac:dyDescent="0.25">
      <c r="A15823" s="2"/>
      <c r="B15823" s="2"/>
      <c r="C15823" s="2"/>
      <c r="E15823" s="2"/>
      <c r="G15823" s="2"/>
      <c r="H15823" s="6"/>
      <c r="I15823" s="9"/>
      <c r="J15823" s="9"/>
      <c r="K15823" s="9"/>
    </row>
    <row r="15824" spans="1:11" x14ac:dyDescent="0.25">
      <c r="A15824" s="2"/>
      <c r="B15824" s="2"/>
      <c r="C15824" s="2"/>
      <c r="E15824" s="2"/>
      <c r="G15824" s="2"/>
      <c r="H15824" s="6"/>
      <c r="I15824" s="9"/>
      <c r="J15824" s="9"/>
      <c r="K15824" s="9"/>
    </row>
    <row r="15825" spans="1:11" x14ac:dyDescent="0.25">
      <c r="A15825" s="2"/>
      <c r="B15825" s="2"/>
      <c r="C15825" s="2"/>
      <c r="E15825" s="2"/>
      <c r="G15825" s="2"/>
      <c r="H15825" s="6"/>
      <c r="I15825" s="9"/>
      <c r="J15825" s="9"/>
      <c r="K15825" s="9"/>
    </row>
    <row r="15826" spans="1:11" x14ac:dyDescent="0.25">
      <c r="A15826" s="2"/>
      <c r="B15826" s="2"/>
      <c r="C15826" s="2"/>
      <c r="E15826" s="2"/>
      <c r="G15826" s="2"/>
      <c r="H15826" s="6"/>
      <c r="I15826" s="9"/>
      <c r="J15826" s="9"/>
      <c r="K15826" s="9"/>
    </row>
    <row r="15827" spans="1:11" x14ac:dyDescent="0.25">
      <c r="A15827" s="2"/>
      <c r="B15827" s="2"/>
      <c r="C15827" s="2"/>
      <c r="E15827" s="2"/>
      <c r="G15827" s="2"/>
      <c r="H15827" s="6"/>
      <c r="I15827" s="9"/>
      <c r="J15827" s="9"/>
      <c r="K15827" s="9"/>
    </row>
    <row r="15828" spans="1:11" x14ac:dyDescent="0.25">
      <c r="A15828" s="2"/>
      <c r="B15828" s="2"/>
      <c r="C15828" s="2"/>
      <c r="E15828" s="2"/>
      <c r="G15828" s="2"/>
      <c r="H15828" s="6"/>
      <c r="I15828" s="9"/>
      <c r="J15828" s="9"/>
      <c r="K15828" s="9"/>
    </row>
    <row r="15829" spans="1:11" x14ac:dyDescent="0.25">
      <c r="A15829" s="2"/>
      <c r="B15829" s="2"/>
      <c r="C15829" s="2"/>
      <c r="E15829" s="2"/>
      <c r="G15829" s="2"/>
      <c r="H15829" s="6"/>
      <c r="I15829" s="9"/>
      <c r="J15829" s="9"/>
      <c r="K15829" s="9"/>
    </row>
    <row r="15830" spans="1:11" x14ac:dyDescent="0.25">
      <c r="A15830" s="2"/>
      <c r="B15830" s="2"/>
      <c r="C15830" s="2"/>
      <c r="E15830" s="2"/>
      <c r="G15830" s="2"/>
      <c r="H15830" s="6"/>
      <c r="I15830" s="9"/>
      <c r="J15830" s="9"/>
      <c r="K15830" s="9"/>
    </row>
    <row r="15831" spans="1:11" x14ac:dyDescent="0.25">
      <c r="A15831" s="2"/>
      <c r="B15831" s="2"/>
      <c r="C15831" s="2"/>
      <c r="E15831" s="2"/>
      <c r="G15831" s="2"/>
      <c r="H15831" s="6"/>
      <c r="I15831" s="9"/>
      <c r="J15831" s="9"/>
      <c r="K15831" s="9"/>
    </row>
    <row r="15832" spans="1:11" x14ac:dyDescent="0.25">
      <c r="A15832" s="2"/>
      <c r="B15832" s="2"/>
      <c r="C15832" s="2"/>
      <c r="E15832" s="2"/>
      <c r="G15832" s="2"/>
      <c r="H15832" s="6"/>
      <c r="I15832" s="9"/>
      <c r="J15832" s="9"/>
      <c r="K15832" s="9"/>
    </row>
    <row r="15833" spans="1:11" x14ac:dyDescent="0.25">
      <c r="A15833" s="2"/>
      <c r="B15833" s="2"/>
      <c r="C15833" s="2"/>
      <c r="E15833" s="2"/>
      <c r="G15833" s="2"/>
      <c r="H15833" s="6"/>
      <c r="I15833" s="9"/>
      <c r="J15833" s="9"/>
      <c r="K15833" s="9"/>
    </row>
    <row r="15834" spans="1:11" x14ac:dyDescent="0.25">
      <c r="A15834" s="2"/>
      <c r="B15834" s="2"/>
      <c r="C15834" s="2"/>
      <c r="E15834" s="2"/>
      <c r="G15834" s="2"/>
      <c r="H15834" s="6"/>
      <c r="I15834" s="9"/>
      <c r="J15834" s="9"/>
      <c r="K15834" s="9"/>
    </row>
    <row r="15835" spans="1:11" x14ac:dyDescent="0.25">
      <c r="A15835" s="2"/>
      <c r="B15835" s="2"/>
      <c r="C15835" s="2"/>
      <c r="E15835" s="2"/>
      <c r="G15835" s="2"/>
      <c r="H15835" s="6"/>
      <c r="I15835" s="9"/>
      <c r="J15835" s="9"/>
      <c r="K15835" s="9"/>
    </row>
    <row r="15836" spans="1:11" x14ac:dyDescent="0.25">
      <c r="A15836" s="2"/>
      <c r="B15836" s="2"/>
      <c r="C15836" s="2"/>
      <c r="E15836" s="2"/>
      <c r="G15836" s="2"/>
      <c r="H15836" s="6"/>
      <c r="I15836" s="9"/>
      <c r="J15836" s="9"/>
      <c r="K15836" s="9"/>
    </row>
    <row r="15837" spans="1:11" x14ac:dyDescent="0.25">
      <c r="A15837" s="2"/>
      <c r="B15837" s="2"/>
      <c r="C15837" s="2"/>
      <c r="E15837" s="2"/>
      <c r="G15837" s="2"/>
      <c r="H15837" s="6"/>
      <c r="I15837" s="9"/>
      <c r="J15837" s="9"/>
      <c r="K15837" s="9"/>
    </row>
    <row r="15838" spans="1:11" x14ac:dyDescent="0.25">
      <c r="A15838" s="2"/>
      <c r="B15838" s="2"/>
      <c r="C15838" s="2"/>
      <c r="E15838" s="2"/>
      <c r="G15838" s="2"/>
      <c r="H15838" s="6"/>
      <c r="I15838" s="9"/>
      <c r="J15838" s="9"/>
      <c r="K15838" s="9"/>
    </row>
    <row r="15839" spans="1:11" x14ac:dyDescent="0.25">
      <c r="A15839" s="2"/>
      <c r="B15839" s="2"/>
      <c r="C15839" s="2"/>
      <c r="E15839" s="2"/>
      <c r="G15839" s="2"/>
      <c r="H15839" s="6"/>
      <c r="I15839" s="9"/>
      <c r="J15839" s="9"/>
      <c r="K15839" s="9"/>
    </row>
    <row r="15840" spans="1:11" x14ac:dyDescent="0.25">
      <c r="A15840" s="2"/>
      <c r="B15840" s="2"/>
      <c r="C15840" s="2"/>
      <c r="E15840" s="2"/>
      <c r="G15840" s="2"/>
      <c r="H15840" s="6"/>
      <c r="I15840" s="9"/>
      <c r="J15840" s="9"/>
      <c r="K15840" s="9"/>
    </row>
    <row r="15841" spans="1:11" x14ac:dyDescent="0.25">
      <c r="A15841" s="2"/>
      <c r="B15841" s="2"/>
      <c r="C15841" s="2"/>
      <c r="E15841" s="2"/>
      <c r="G15841" s="2"/>
      <c r="H15841" s="6"/>
      <c r="I15841" s="9"/>
      <c r="J15841" s="9"/>
      <c r="K15841" s="9"/>
    </row>
    <row r="15842" spans="1:11" x14ac:dyDescent="0.25">
      <c r="A15842" s="2"/>
      <c r="B15842" s="2"/>
      <c r="C15842" s="2"/>
      <c r="E15842" s="2"/>
      <c r="G15842" s="2"/>
      <c r="H15842" s="6"/>
      <c r="I15842" s="9"/>
      <c r="J15842" s="9"/>
      <c r="K15842" s="9"/>
    </row>
    <row r="15843" spans="1:11" x14ac:dyDescent="0.25">
      <c r="A15843" s="2"/>
      <c r="B15843" s="2"/>
      <c r="C15843" s="2"/>
      <c r="E15843" s="2"/>
      <c r="G15843" s="2"/>
      <c r="H15843" s="6"/>
      <c r="I15843" s="9"/>
      <c r="J15843" s="9"/>
      <c r="K15843" s="9"/>
    </row>
    <row r="15844" spans="1:11" x14ac:dyDescent="0.25">
      <c r="A15844" s="2"/>
      <c r="B15844" s="2"/>
      <c r="C15844" s="2"/>
      <c r="E15844" s="2"/>
      <c r="G15844" s="2"/>
      <c r="H15844" s="6"/>
      <c r="I15844" s="9"/>
      <c r="J15844" s="9"/>
      <c r="K15844" s="9"/>
    </row>
    <row r="15845" spans="1:11" x14ac:dyDescent="0.25">
      <c r="A15845" s="2"/>
      <c r="B15845" s="2"/>
      <c r="C15845" s="2"/>
      <c r="E15845" s="2"/>
      <c r="G15845" s="2"/>
      <c r="H15845" s="6"/>
      <c r="I15845" s="9"/>
      <c r="J15845" s="9"/>
      <c r="K15845" s="9"/>
    </row>
    <row r="15846" spans="1:11" x14ac:dyDescent="0.25">
      <c r="A15846" s="2"/>
      <c r="B15846" s="2"/>
      <c r="C15846" s="2"/>
      <c r="E15846" s="2"/>
      <c r="G15846" s="2"/>
      <c r="H15846" s="6"/>
      <c r="I15846" s="9"/>
      <c r="J15846" s="9"/>
      <c r="K15846" s="9"/>
    </row>
    <row r="15847" spans="1:11" x14ac:dyDescent="0.25">
      <c r="A15847" s="2"/>
      <c r="B15847" s="2"/>
      <c r="C15847" s="2"/>
      <c r="E15847" s="2"/>
      <c r="G15847" s="2"/>
      <c r="H15847" s="6"/>
      <c r="I15847" s="9"/>
      <c r="J15847" s="9"/>
      <c r="K15847" s="9"/>
    </row>
    <row r="15848" spans="1:11" x14ac:dyDescent="0.25">
      <c r="A15848" s="2"/>
      <c r="B15848" s="2"/>
      <c r="C15848" s="2"/>
      <c r="E15848" s="2"/>
      <c r="G15848" s="2"/>
      <c r="H15848" s="6"/>
      <c r="I15848" s="9"/>
      <c r="J15848" s="9"/>
      <c r="K15848" s="9"/>
    </row>
    <row r="15849" spans="1:11" x14ac:dyDescent="0.25">
      <c r="A15849" s="2"/>
      <c r="B15849" s="2"/>
      <c r="C15849" s="2"/>
      <c r="E15849" s="2"/>
      <c r="G15849" s="2"/>
      <c r="H15849" s="6"/>
      <c r="I15849" s="9"/>
      <c r="J15849" s="9"/>
      <c r="K15849" s="9"/>
    </row>
    <row r="15850" spans="1:11" x14ac:dyDescent="0.25">
      <c r="A15850" s="2"/>
      <c r="B15850" s="2"/>
      <c r="C15850" s="2"/>
      <c r="E15850" s="2"/>
      <c r="G15850" s="2"/>
      <c r="H15850" s="6"/>
      <c r="I15850" s="9"/>
      <c r="J15850" s="9"/>
      <c r="K15850" s="9"/>
    </row>
    <row r="15851" spans="1:11" x14ac:dyDescent="0.25">
      <c r="A15851" s="2"/>
      <c r="B15851" s="2"/>
      <c r="C15851" s="2"/>
      <c r="E15851" s="2"/>
      <c r="G15851" s="2"/>
      <c r="H15851" s="6"/>
      <c r="I15851" s="9"/>
      <c r="J15851" s="9"/>
      <c r="K15851" s="9"/>
    </row>
    <row r="15852" spans="1:11" x14ac:dyDescent="0.25">
      <c r="A15852" s="2"/>
      <c r="B15852" s="2"/>
      <c r="C15852" s="2"/>
      <c r="E15852" s="2"/>
      <c r="G15852" s="2"/>
      <c r="H15852" s="6"/>
      <c r="I15852" s="9"/>
      <c r="J15852" s="9"/>
      <c r="K15852" s="9"/>
    </row>
    <row r="15853" spans="1:11" x14ac:dyDescent="0.25">
      <c r="A15853" s="2"/>
      <c r="B15853" s="2"/>
      <c r="C15853" s="2"/>
      <c r="E15853" s="2"/>
      <c r="G15853" s="2"/>
      <c r="H15853" s="6"/>
      <c r="I15853" s="9"/>
      <c r="J15853" s="9"/>
      <c r="K15853" s="9"/>
    </row>
    <row r="15854" spans="1:11" x14ac:dyDescent="0.25">
      <c r="A15854" s="2"/>
      <c r="B15854" s="2"/>
      <c r="C15854" s="2"/>
      <c r="E15854" s="2"/>
      <c r="G15854" s="2"/>
      <c r="H15854" s="6"/>
      <c r="I15854" s="9"/>
      <c r="J15854" s="9"/>
      <c r="K15854" s="9"/>
    </row>
    <row r="15855" spans="1:11" x14ac:dyDescent="0.25">
      <c r="A15855" s="2"/>
      <c r="B15855" s="2"/>
      <c r="C15855" s="2"/>
      <c r="E15855" s="2"/>
      <c r="G15855" s="2"/>
      <c r="H15855" s="6"/>
      <c r="I15855" s="9"/>
      <c r="J15855" s="9"/>
      <c r="K15855" s="9"/>
    </row>
    <row r="15856" spans="1:11" x14ac:dyDescent="0.25">
      <c r="A15856" s="2"/>
      <c r="B15856" s="2"/>
      <c r="C15856" s="2"/>
      <c r="E15856" s="2"/>
      <c r="G15856" s="2"/>
      <c r="H15856" s="6"/>
      <c r="I15856" s="9"/>
      <c r="J15856" s="9"/>
      <c r="K15856" s="9"/>
    </row>
    <row r="15857" spans="1:11" x14ac:dyDescent="0.25">
      <c r="A15857" s="2"/>
      <c r="B15857" s="2"/>
      <c r="C15857" s="2"/>
      <c r="E15857" s="2"/>
      <c r="G15857" s="2"/>
      <c r="H15857" s="6"/>
      <c r="I15857" s="9"/>
      <c r="J15857" s="9"/>
      <c r="K15857" s="9"/>
    </row>
    <row r="15858" spans="1:11" x14ac:dyDescent="0.25">
      <c r="A15858" s="2"/>
      <c r="B15858" s="2"/>
      <c r="C15858" s="2"/>
      <c r="E15858" s="2"/>
      <c r="G15858" s="2"/>
      <c r="H15858" s="6"/>
      <c r="I15858" s="9"/>
      <c r="J15858" s="9"/>
      <c r="K15858" s="9"/>
    </row>
    <row r="15859" spans="1:11" x14ac:dyDescent="0.25">
      <c r="A15859" s="2"/>
      <c r="B15859" s="2"/>
      <c r="C15859" s="2"/>
      <c r="E15859" s="2"/>
      <c r="G15859" s="2"/>
      <c r="H15859" s="6"/>
      <c r="I15859" s="9"/>
      <c r="J15859" s="9"/>
      <c r="K15859" s="9"/>
    </row>
    <row r="15860" spans="1:11" x14ac:dyDescent="0.25">
      <c r="A15860" s="2"/>
      <c r="B15860" s="2"/>
      <c r="C15860" s="2"/>
      <c r="E15860" s="2"/>
      <c r="G15860" s="2"/>
      <c r="H15860" s="6"/>
      <c r="I15860" s="9"/>
      <c r="J15860" s="9"/>
      <c r="K15860" s="9"/>
    </row>
    <row r="15861" spans="1:11" x14ac:dyDescent="0.25">
      <c r="A15861" s="2"/>
      <c r="B15861" s="2"/>
      <c r="C15861" s="2"/>
      <c r="E15861" s="2"/>
      <c r="G15861" s="2"/>
      <c r="H15861" s="6"/>
      <c r="I15861" s="9"/>
      <c r="J15861" s="9"/>
      <c r="K15861" s="9"/>
    </row>
    <row r="15862" spans="1:11" x14ac:dyDescent="0.25">
      <c r="A15862" s="2"/>
      <c r="B15862" s="2"/>
      <c r="C15862" s="2"/>
      <c r="E15862" s="2"/>
      <c r="G15862" s="2"/>
      <c r="H15862" s="6"/>
      <c r="I15862" s="9"/>
      <c r="J15862" s="9"/>
      <c r="K15862" s="9"/>
    </row>
    <row r="15863" spans="1:11" x14ac:dyDescent="0.25">
      <c r="A15863" s="2"/>
      <c r="B15863" s="2"/>
      <c r="C15863" s="2"/>
      <c r="E15863" s="2"/>
      <c r="G15863" s="2"/>
      <c r="H15863" s="6"/>
      <c r="I15863" s="9"/>
      <c r="J15863" s="9"/>
      <c r="K15863" s="9"/>
    </row>
    <row r="15864" spans="1:11" x14ac:dyDescent="0.25">
      <c r="A15864" s="2"/>
      <c r="B15864" s="2"/>
      <c r="C15864" s="2"/>
      <c r="E15864" s="2"/>
      <c r="G15864" s="2"/>
      <c r="H15864" s="6"/>
      <c r="I15864" s="9"/>
      <c r="J15864" s="9"/>
      <c r="K15864" s="9"/>
    </row>
    <row r="15865" spans="1:11" x14ac:dyDescent="0.25">
      <c r="A15865" s="2"/>
      <c r="B15865" s="2"/>
      <c r="C15865" s="2"/>
      <c r="E15865" s="2"/>
      <c r="G15865" s="2"/>
      <c r="H15865" s="6"/>
      <c r="I15865" s="9"/>
      <c r="J15865" s="9"/>
      <c r="K15865" s="9"/>
    </row>
    <row r="15866" spans="1:11" x14ac:dyDescent="0.25">
      <c r="A15866" s="2"/>
      <c r="B15866" s="2"/>
      <c r="C15866" s="2"/>
      <c r="E15866" s="2"/>
      <c r="G15866" s="2"/>
      <c r="H15866" s="6"/>
      <c r="I15866" s="9"/>
      <c r="J15866" s="9"/>
      <c r="K15866" s="9"/>
    </row>
    <row r="15867" spans="1:11" x14ac:dyDescent="0.25">
      <c r="A15867" s="2"/>
      <c r="B15867" s="2"/>
      <c r="C15867" s="2"/>
      <c r="E15867" s="2"/>
      <c r="G15867" s="2"/>
      <c r="H15867" s="6"/>
      <c r="I15867" s="9"/>
      <c r="J15867" s="9"/>
      <c r="K15867" s="9"/>
    </row>
    <row r="15868" spans="1:11" x14ac:dyDescent="0.25">
      <c r="A15868" s="2"/>
      <c r="B15868" s="2"/>
      <c r="C15868" s="2"/>
      <c r="E15868" s="2"/>
      <c r="G15868" s="2"/>
      <c r="H15868" s="6"/>
      <c r="I15868" s="9"/>
      <c r="J15868" s="9"/>
      <c r="K15868" s="9"/>
    </row>
    <row r="15869" spans="1:11" x14ac:dyDescent="0.25">
      <c r="A15869" s="2"/>
      <c r="B15869" s="2"/>
      <c r="C15869" s="2"/>
      <c r="E15869" s="2"/>
      <c r="G15869" s="2"/>
      <c r="H15869" s="6"/>
      <c r="I15869" s="9"/>
      <c r="J15869" s="9"/>
      <c r="K15869" s="9"/>
    </row>
    <row r="15870" spans="1:11" x14ac:dyDescent="0.25">
      <c r="A15870" s="2"/>
      <c r="B15870" s="2"/>
      <c r="C15870" s="2"/>
      <c r="E15870" s="2"/>
      <c r="G15870" s="2"/>
      <c r="H15870" s="6"/>
      <c r="I15870" s="9"/>
      <c r="J15870" s="9"/>
      <c r="K15870" s="9"/>
    </row>
    <row r="15871" spans="1:11" x14ac:dyDescent="0.25">
      <c r="A15871" s="2"/>
      <c r="B15871" s="2"/>
      <c r="C15871" s="2"/>
      <c r="E15871" s="2"/>
      <c r="G15871" s="2"/>
      <c r="H15871" s="6"/>
      <c r="I15871" s="9"/>
      <c r="J15871" s="9"/>
      <c r="K15871" s="9"/>
    </row>
    <row r="15872" spans="1:11" x14ac:dyDescent="0.25">
      <c r="A15872" s="2"/>
      <c r="B15872" s="2"/>
      <c r="C15872" s="2"/>
      <c r="E15872" s="2"/>
      <c r="G15872" s="2"/>
      <c r="H15872" s="6"/>
      <c r="I15872" s="9"/>
      <c r="J15872" s="9"/>
      <c r="K15872" s="9"/>
    </row>
    <row r="15873" spans="1:11" x14ac:dyDescent="0.25">
      <c r="A15873" s="2"/>
      <c r="B15873" s="2"/>
      <c r="C15873" s="2"/>
      <c r="E15873" s="2"/>
      <c r="G15873" s="2"/>
      <c r="H15873" s="6"/>
      <c r="I15873" s="9"/>
      <c r="J15873" s="9"/>
      <c r="K15873" s="9"/>
    </row>
    <row r="15874" spans="1:11" x14ac:dyDescent="0.25">
      <c r="A15874" s="2"/>
      <c r="B15874" s="2"/>
      <c r="C15874" s="2"/>
      <c r="E15874" s="2"/>
      <c r="G15874" s="2"/>
      <c r="H15874" s="6"/>
      <c r="I15874" s="9"/>
      <c r="J15874" s="9"/>
      <c r="K15874" s="9"/>
    </row>
    <row r="15875" spans="1:11" x14ac:dyDescent="0.25">
      <c r="A15875" s="2"/>
      <c r="B15875" s="2"/>
      <c r="C15875" s="2"/>
      <c r="E15875" s="2"/>
      <c r="G15875" s="2"/>
      <c r="H15875" s="6"/>
      <c r="I15875" s="9"/>
      <c r="J15875" s="9"/>
      <c r="K15875" s="9"/>
    </row>
    <row r="15876" spans="1:11" x14ac:dyDescent="0.25">
      <c r="A15876" s="2"/>
      <c r="B15876" s="2"/>
      <c r="C15876" s="2"/>
      <c r="E15876" s="2"/>
      <c r="G15876" s="2"/>
      <c r="H15876" s="6"/>
      <c r="I15876" s="9"/>
      <c r="J15876" s="9"/>
      <c r="K15876" s="9"/>
    </row>
    <row r="15877" spans="1:11" x14ac:dyDescent="0.25">
      <c r="A15877" s="2"/>
      <c r="B15877" s="2"/>
      <c r="C15877" s="2"/>
      <c r="E15877" s="2"/>
      <c r="G15877" s="2"/>
      <c r="H15877" s="6"/>
      <c r="I15877" s="9"/>
      <c r="J15877" s="9"/>
      <c r="K15877" s="9"/>
    </row>
    <row r="15878" spans="1:11" x14ac:dyDescent="0.25">
      <c r="A15878" s="2"/>
      <c r="B15878" s="2"/>
      <c r="C15878" s="2"/>
      <c r="E15878" s="2"/>
      <c r="G15878" s="2"/>
      <c r="H15878" s="6"/>
      <c r="I15878" s="9"/>
      <c r="J15878" s="9"/>
      <c r="K15878" s="9"/>
    </row>
    <row r="15879" spans="1:11" x14ac:dyDescent="0.25">
      <c r="A15879" s="2"/>
      <c r="B15879" s="2"/>
      <c r="C15879" s="2"/>
      <c r="E15879" s="2"/>
      <c r="G15879" s="2"/>
      <c r="H15879" s="6"/>
      <c r="I15879" s="9"/>
      <c r="J15879" s="9"/>
      <c r="K15879" s="9"/>
    </row>
    <row r="15880" spans="1:11" x14ac:dyDescent="0.25">
      <c r="A15880" s="2"/>
      <c r="B15880" s="2"/>
      <c r="C15880" s="2"/>
      <c r="E15880" s="2"/>
      <c r="G15880" s="2"/>
      <c r="H15880" s="6"/>
      <c r="I15880" s="9"/>
      <c r="J15880" s="9"/>
      <c r="K15880" s="9"/>
    </row>
    <row r="15881" spans="1:11" x14ac:dyDescent="0.25">
      <c r="A15881" s="2"/>
      <c r="B15881" s="2"/>
      <c r="C15881" s="2"/>
      <c r="E15881" s="2"/>
      <c r="G15881" s="2"/>
      <c r="H15881" s="6"/>
      <c r="I15881" s="9"/>
      <c r="J15881" s="9"/>
      <c r="K15881" s="9"/>
    </row>
    <row r="15882" spans="1:11" x14ac:dyDescent="0.25">
      <c r="A15882" s="2"/>
      <c r="B15882" s="2"/>
      <c r="C15882" s="2"/>
      <c r="E15882" s="2"/>
      <c r="G15882" s="2"/>
      <c r="H15882" s="6"/>
      <c r="I15882" s="9"/>
      <c r="J15882" s="9"/>
      <c r="K15882" s="9"/>
    </row>
    <row r="15883" spans="1:11" x14ac:dyDescent="0.25">
      <c r="A15883" s="2"/>
      <c r="B15883" s="2"/>
      <c r="C15883" s="2"/>
      <c r="E15883" s="2"/>
      <c r="G15883" s="2"/>
      <c r="H15883" s="6"/>
      <c r="I15883" s="9"/>
      <c r="J15883" s="9"/>
      <c r="K15883" s="9"/>
    </row>
    <row r="15884" spans="1:11" x14ac:dyDescent="0.25">
      <c r="A15884" s="2"/>
      <c r="B15884" s="2"/>
      <c r="C15884" s="2"/>
      <c r="E15884" s="2"/>
      <c r="G15884" s="2"/>
      <c r="H15884" s="6"/>
      <c r="I15884" s="9"/>
      <c r="J15884" s="9"/>
      <c r="K15884" s="9"/>
    </row>
    <row r="15885" spans="1:11" x14ac:dyDescent="0.25">
      <c r="A15885" s="2"/>
      <c r="B15885" s="2"/>
      <c r="C15885" s="2"/>
      <c r="E15885" s="2"/>
      <c r="G15885" s="2"/>
      <c r="H15885" s="6"/>
      <c r="I15885" s="9"/>
      <c r="J15885" s="9"/>
      <c r="K15885" s="9"/>
    </row>
    <row r="15886" spans="1:11" x14ac:dyDescent="0.25">
      <c r="A15886" s="2"/>
      <c r="B15886" s="2"/>
      <c r="C15886" s="2"/>
      <c r="E15886" s="2"/>
      <c r="G15886" s="2"/>
      <c r="H15886" s="6"/>
      <c r="I15886" s="9"/>
      <c r="J15886" s="9"/>
      <c r="K15886" s="9"/>
    </row>
    <row r="15887" spans="1:11" x14ac:dyDescent="0.25">
      <c r="A15887" s="2"/>
      <c r="B15887" s="2"/>
      <c r="C15887" s="2"/>
      <c r="E15887" s="2"/>
      <c r="G15887" s="2"/>
      <c r="H15887" s="6"/>
      <c r="I15887" s="9"/>
      <c r="J15887" s="9"/>
      <c r="K15887" s="9"/>
    </row>
    <row r="15888" spans="1:11" x14ac:dyDescent="0.25">
      <c r="A15888" s="2"/>
      <c r="B15888" s="2"/>
      <c r="C15888" s="2"/>
      <c r="E15888" s="2"/>
      <c r="G15888" s="2"/>
      <c r="H15888" s="6"/>
      <c r="I15888" s="9"/>
      <c r="J15888" s="9"/>
      <c r="K15888" s="9"/>
    </row>
    <row r="15889" spans="1:11" x14ac:dyDescent="0.25">
      <c r="A15889" s="2"/>
      <c r="B15889" s="2"/>
      <c r="C15889" s="2"/>
      <c r="E15889" s="2"/>
      <c r="G15889" s="2"/>
      <c r="H15889" s="6"/>
      <c r="I15889" s="9"/>
      <c r="J15889" s="9"/>
      <c r="K15889" s="9"/>
    </row>
    <row r="15890" spans="1:11" x14ac:dyDescent="0.25">
      <c r="A15890" s="2"/>
      <c r="B15890" s="2"/>
      <c r="C15890" s="2"/>
      <c r="E15890" s="2"/>
      <c r="G15890" s="2"/>
      <c r="H15890" s="6"/>
      <c r="I15890" s="9"/>
      <c r="J15890" s="9"/>
      <c r="K15890" s="9"/>
    </row>
    <row r="15891" spans="1:11" x14ac:dyDescent="0.25">
      <c r="A15891" s="2"/>
      <c r="B15891" s="2"/>
      <c r="C15891" s="2"/>
      <c r="E15891" s="2"/>
      <c r="G15891" s="2"/>
      <c r="H15891" s="6"/>
      <c r="I15891" s="9"/>
      <c r="J15891" s="9"/>
      <c r="K15891" s="9"/>
    </row>
    <row r="15892" spans="1:11" x14ac:dyDescent="0.25">
      <c r="A15892" s="2"/>
      <c r="B15892" s="2"/>
      <c r="C15892" s="2"/>
      <c r="E15892" s="2"/>
      <c r="G15892" s="2"/>
      <c r="H15892" s="6"/>
      <c r="I15892" s="9"/>
      <c r="J15892" s="9"/>
      <c r="K15892" s="9"/>
    </row>
    <row r="15893" spans="1:11" x14ac:dyDescent="0.25">
      <c r="A15893" s="2"/>
      <c r="B15893" s="2"/>
      <c r="C15893" s="2"/>
      <c r="E15893" s="2"/>
      <c r="G15893" s="2"/>
      <c r="H15893" s="6"/>
      <c r="I15893" s="9"/>
      <c r="J15893" s="9"/>
      <c r="K15893" s="9"/>
    </row>
    <row r="15894" spans="1:11" x14ac:dyDescent="0.25">
      <c r="A15894" s="2"/>
      <c r="B15894" s="2"/>
      <c r="C15894" s="2"/>
      <c r="E15894" s="2"/>
      <c r="G15894" s="2"/>
      <c r="H15894" s="6"/>
      <c r="I15894" s="9"/>
      <c r="J15894" s="9"/>
      <c r="K15894" s="9"/>
    </row>
    <row r="15895" spans="1:11" x14ac:dyDescent="0.25">
      <c r="A15895" s="2"/>
      <c r="B15895" s="2"/>
      <c r="C15895" s="2"/>
      <c r="E15895" s="2"/>
      <c r="G15895" s="2"/>
      <c r="H15895" s="6"/>
      <c r="I15895" s="9"/>
      <c r="J15895" s="9"/>
      <c r="K15895" s="9"/>
    </row>
    <row r="15896" spans="1:11" x14ac:dyDescent="0.25">
      <c r="A15896" s="2"/>
      <c r="B15896" s="2"/>
      <c r="C15896" s="2"/>
      <c r="E15896" s="2"/>
      <c r="G15896" s="2"/>
      <c r="H15896" s="6"/>
      <c r="I15896" s="9"/>
      <c r="J15896" s="9"/>
      <c r="K15896" s="9"/>
    </row>
    <row r="15897" spans="1:11" x14ac:dyDescent="0.25">
      <c r="A15897" s="2"/>
      <c r="B15897" s="2"/>
      <c r="C15897" s="2"/>
      <c r="E15897" s="2"/>
      <c r="G15897" s="2"/>
      <c r="H15897" s="6"/>
      <c r="I15897" s="9"/>
      <c r="J15897" s="9"/>
      <c r="K15897" s="9"/>
    </row>
    <row r="15898" spans="1:11" x14ac:dyDescent="0.25">
      <c r="A15898" s="2"/>
      <c r="B15898" s="2"/>
      <c r="C15898" s="2"/>
      <c r="E15898" s="2"/>
      <c r="G15898" s="2"/>
      <c r="H15898" s="6"/>
      <c r="I15898" s="9"/>
      <c r="J15898" s="9"/>
      <c r="K15898" s="9"/>
    </row>
    <row r="15899" spans="1:11" x14ac:dyDescent="0.25">
      <c r="A15899" s="2"/>
      <c r="B15899" s="2"/>
      <c r="C15899" s="2"/>
      <c r="E15899" s="2"/>
      <c r="G15899" s="2"/>
      <c r="H15899" s="6"/>
      <c r="I15899" s="9"/>
      <c r="J15899" s="9"/>
      <c r="K15899" s="9"/>
    </row>
    <row r="15900" spans="1:11" x14ac:dyDescent="0.25">
      <c r="A15900" s="2"/>
      <c r="B15900" s="2"/>
      <c r="C15900" s="2"/>
      <c r="E15900" s="2"/>
      <c r="G15900" s="2"/>
      <c r="H15900" s="6"/>
      <c r="I15900" s="9"/>
      <c r="J15900" s="9"/>
      <c r="K15900" s="9"/>
    </row>
    <row r="15901" spans="1:11" x14ac:dyDescent="0.25">
      <c r="A15901" s="2"/>
      <c r="B15901" s="2"/>
      <c r="C15901" s="2"/>
      <c r="E15901" s="2"/>
      <c r="G15901" s="2"/>
      <c r="H15901" s="6"/>
      <c r="I15901" s="9"/>
      <c r="J15901" s="9"/>
      <c r="K15901" s="9"/>
    </row>
    <row r="15902" spans="1:11" x14ac:dyDescent="0.25">
      <c r="A15902" s="2"/>
      <c r="B15902" s="2"/>
      <c r="C15902" s="2"/>
      <c r="E15902" s="2"/>
      <c r="G15902" s="2"/>
      <c r="H15902" s="6"/>
      <c r="I15902" s="9"/>
      <c r="J15902" s="9"/>
      <c r="K15902" s="9"/>
    </row>
    <row r="15903" spans="1:11" x14ac:dyDescent="0.25">
      <c r="A15903" s="2"/>
      <c r="B15903" s="2"/>
      <c r="C15903" s="2"/>
      <c r="E15903" s="2"/>
      <c r="G15903" s="2"/>
      <c r="H15903" s="6"/>
      <c r="I15903" s="9"/>
      <c r="J15903" s="9"/>
      <c r="K15903" s="9"/>
    </row>
    <row r="15904" spans="1:11" x14ac:dyDescent="0.25">
      <c r="A15904" s="2"/>
      <c r="B15904" s="2"/>
      <c r="C15904" s="2"/>
      <c r="E15904" s="2"/>
      <c r="G15904" s="2"/>
      <c r="H15904" s="6"/>
      <c r="I15904" s="9"/>
      <c r="J15904" s="9"/>
      <c r="K15904" s="9"/>
    </row>
    <row r="15905" spans="1:11" x14ac:dyDescent="0.25">
      <c r="A15905" s="2"/>
      <c r="B15905" s="2"/>
      <c r="C15905" s="2"/>
      <c r="E15905" s="2"/>
      <c r="G15905" s="2"/>
      <c r="H15905" s="6"/>
      <c r="I15905" s="9"/>
      <c r="J15905" s="9"/>
      <c r="K15905" s="9"/>
    </row>
    <row r="15906" spans="1:11" x14ac:dyDescent="0.25">
      <c r="A15906" s="2"/>
      <c r="B15906" s="2"/>
      <c r="C15906" s="2"/>
      <c r="E15906" s="2"/>
      <c r="G15906" s="2"/>
      <c r="H15906" s="6"/>
      <c r="I15906" s="9"/>
      <c r="J15906" s="9"/>
      <c r="K15906" s="9"/>
    </row>
    <row r="15907" spans="1:11" x14ac:dyDescent="0.25">
      <c r="A15907" s="2"/>
      <c r="B15907" s="2"/>
      <c r="C15907" s="2"/>
      <c r="E15907" s="2"/>
      <c r="G15907" s="2"/>
      <c r="H15907" s="6"/>
      <c r="I15907" s="9"/>
      <c r="J15907" s="9"/>
      <c r="K15907" s="9"/>
    </row>
    <row r="15908" spans="1:11" x14ac:dyDescent="0.25">
      <c r="A15908" s="2"/>
      <c r="B15908" s="2"/>
      <c r="C15908" s="2"/>
      <c r="E15908" s="2"/>
      <c r="G15908" s="2"/>
      <c r="H15908" s="6"/>
      <c r="I15908" s="9"/>
      <c r="J15908" s="9"/>
      <c r="K15908" s="9"/>
    </row>
    <row r="15909" spans="1:11" x14ac:dyDescent="0.25">
      <c r="A15909" s="2"/>
      <c r="B15909" s="2"/>
      <c r="C15909" s="2"/>
      <c r="E15909" s="2"/>
      <c r="G15909" s="2"/>
      <c r="H15909" s="6"/>
      <c r="I15909" s="9"/>
      <c r="J15909" s="9"/>
      <c r="K15909" s="9"/>
    </row>
    <row r="15910" spans="1:11" x14ac:dyDescent="0.25">
      <c r="A15910" s="2"/>
      <c r="B15910" s="2"/>
      <c r="C15910" s="2"/>
      <c r="E15910" s="2"/>
      <c r="G15910" s="2"/>
      <c r="H15910" s="6"/>
      <c r="I15910" s="9"/>
      <c r="J15910" s="9"/>
      <c r="K15910" s="9"/>
    </row>
    <row r="15911" spans="1:11" x14ac:dyDescent="0.25">
      <c r="A15911" s="2"/>
      <c r="B15911" s="2"/>
      <c r="C15911" s="2"/>
      <c r="E15911" s="2"/>
      <c r="G15911" s="2"/>
      <c r="H15911" s="6"/>
      <c r="I15911" s="9"/>
      <c r="J15911" s="9"/>
      <c r="K15911" s="9"/>
    </row>
    <row r="15912" spans="1:11" x14ac:dyDescent="0.25">
      <c r="A15912" s="2"/>
      <c r="B15912" s="2"/>
      <c r="C15912" s="2"/>
      <c r="E15912" s="2"/>
      <c r="G15912" s="2"/>
      <c r="H15912" s="6"/>
      <c r="I15912" s="9"/>
      <c r="J15912" s="9"/>
      <c r="K15912" s="9"/>
    </row>
    <row r="15913" spans="1:11" x14ac:dyDescent="0.25">
      <c r="A15913" s="2"/>
      <c r="B15913" s="2"/>
      <c r="C15913" s="2"/>
      <c r="E15913" s="2"/>
      <c r="G15913" s="2"/>
      <c r="H15913" s="6"/>
      <c r="I15913" s="9"/>
      <c r="J15913" s="9"/>
      <c r="K15913" s="9"/>
    </row>
    <row r="15914" spans="1:11" x14ac:dyDescent="0.25">
      <c r="A15914" s="2"/>
      <c r="B15914" s="2"/>
      <c r="C15914" s="2"/>
      <c r="E15914" s="2"/>
      <c r="G15914" s="2"/>
      <c r="H15914" s="6"/>
      <c r="I15914" s="9"/>
      <c r="J15914" s="9"/>
      <c r="K15914" s="9"/>
    </row>
    <row r="15915" spans="1:11" x14ac:dyDescent="0.25">
      <c r="A15915" s="2"/>
      <c r="B15915" s="2"/>
      <c r="C15915" s="2"/>
      <c r="E15915" s="2"/>
      <c r="G15915" s="2"/>
      <c r="H15915" s="6"/>
      <c r="I15915" s="9"/>
      <c r="J15915" s="9"/>
      <c r="K15915" s="9"/>
    </row>
    <row r="15916" spans="1:11" x14ac:dyDescent="0.25">
      <c r="A15916" s="2"/>
      <c r="B15916" s="2"/>
      <c r="C15916" s="2"/>
      <c r="E15916" s="2"/>
      <c r="G15916" s="2"/>
      <c r="H15916" s="6"/>
      <c r="I15916" s="9"/>
      <c r="J15916" s="9"/>
      <c r="K15916" s="9"/>
    </row>
    <row r="15917" spans="1:11" x14ac:dyDescent="0.25">
      <c r="A15917" s="2"/>
      <c r="B15917" s="2"/>
      <c r="C15917" s="2"/>
      <c r="E15917" s="2"/>
      <c r="G15917" s="2"/>
      <c r="H15917" s="6"/>
      <c r="I15917" s="9"/>
      <c r="J15917" s="9"/>
      <c r="K15917" s="9"/>
    </row>
    <row r="15918" spans="1:11" x14ac:dyDescent="0.25">
      <c r="A15918" s="2"/>
      <c r="B15918" s="2"/>
      <c r="C15918" s="2"/>
      <c r="E15918" s="2"/>
      <c r="G15918" s="2"/>
      <c r="H15918" s="6"/>
      <c r="I15918" s="9"/>
      <c r="J15918" s="9"/>
      <c r="K15918" s="9"/>
    </row>
    <row r="15919" spans="1:11" x14ac:dyDescent="0.25">
      <c r="A15919" s="2"/>
      <c r="B15919" s="2"/>
      <c r="C15919" s="2"/>
      <c r="E15919" s="2"/>
      <c r="G15919" s="2"/>
      <c r="H15919" s="6"/>
      <c r="I15919" s="9"/>
      <c r="J15919" s="9"/>
      <c r="K15919" s="9"/>
    </row>
    <row r="15920" spans="1:11" x14ac:dyDescent="0.25">
      <c r="A15920" s="2"/>
      <c r="B15920" s="2"/>
      <c r="C15920" s="2"/>
      <c r="E15920" s="2"/>
      <c r="G15920" s="2"/>
      <c r="H15920" s="6"/>
      <c r="I15920" s="9"/>
      <c r="J15920" s="9"/>
      <c r="K15920" s="9"/>
    </row>
    <row r="15921" spans="1:11" x14ac:dyDescent="0.25">
      <c r="A15921" s="2"/>
      <c r="B15921" s="2"/>
      <c r="C15921" s="2"/>
      <c r="E15921" s="2"/>
      <c r="G15921" s="2"/>
      <c r="H15921" s="6"/>
      <c r="I15921" s="9"/>
      <c r="J15921" s="9"/>
      <c r="K15921" s="9"/>
    </row>
    <row r="15922" spans="1:11" x14ac:dyDescent="0.25">
      <c r="A15922" s="2"/>
      <c r="B15922" s="2"/>
      <c r="C15922" s="2"/>
      <c r="E15922" s="2"/>
      <c r="G15922" s="2"/>
      <c r="H15922" s="6"/>
      <c r="I15922" s="9"/>
      <c r="J15922" s="9"/>
      <c r="K15922" s="9"/>
    </row>
    <row r="15923" spans="1:11" x14ac:dyDescent="0.25">
      <c r="A15923" s="2"/>
      <c r="B15923" s="2"/>
      <c r="C15923" s="2"/>
      <c r="E15923" s="2"/>
      <c r="G15923" s="2"/>
      <c r="H15923" s="6"/>
      <c r="I15923" s="9"/>
      <c r="J15923" s="9"/>
      <c r="K15923" s="9"/>
    </row>
    <row r="15924" spans="1:11" x14ac:dyDescent="0.25">
      <c r="A15924" s="2"/>
      <c r="B15924" s="2"/>
      <c r="C15924" s="2"/>
      <c r="E15924" s="2"/>
      <c r="G15924" s="2"/>
      <c r="H15924" s="6"/>
      <c r="I15924" s="9"/>
      <c r="J15924" s="9"/>
      <c r="K15924" s="9"/>
    </row>
    <row r="15925" spans="1:11" x14ac:dyDescent="0.25">
      <c r="A15925" s="2"/>
      <c r="B15925" s="2"/>
      <c r="C15925" s="2"/>
      <c r="E15925" s="2"/>
      <c r="G15925" s="2"/>
      <c r="H15925" s="6"/>
      <c r="I15925" s="9"/>
      <c r="J15925" s="9"/>
      <c r="K15925" s="9"/>
    </row>
    <row r="15926" spans="1:11" x14ac:dyDescent="0.25">
      <c r="A15926" s="2"/>
      <c r="B15926" s="2"/>
      <c r="C15926" s="2"/>
      <c r="E15926" s="2"/>
      <c r="G15926" s="2"/>
      <c r="H15926" s="6"/>
      <c r="I15926" s="9"/>
      <c r="J15926" s="9"/>
      <c r="K15926" s="9"/>
    </row>
    <row r="15927" spans="1:11" x14ac:dyDescent="0.25">
      <c r="A15927" s="2"/>
      <c r="B15927" s="2"/>
      <c r="C15927" s="2"/>
      <c r="E15927" s="2"/>
      <c r="G15927" s="2"/>
      <c r="H15927" s="6"/>
      <c r="I15927" s="9"/>
      <c r="J15927" s="9"/>
      <c r="K15927" s="9"/>
    </row>
    <row r="15928" spans="1:11" x14ac:dyDescent="0.25">
      <c r="A15928" s="2"/>
      <c r="B15928" s="2"/>
      <c r="C15928" s="2"/>
      <c r="E15928" s="2"/>
      <c r="G15928" s="2"/>
      <c r="H15928" s="6"/>
      <c r="I15928" s="9"/>
      <c r="J15928" s="9"/>
      <c r="K15928" s="9"/>
    </row>
    <row r="15929" spans="1:11" x14ac:dyDescent="0.25">
      <c r="A15929" s="2"/>
      <c r="B15929" s="2"/>
      <c r="C15929" s="2"/>
      <c r="E15929" s="2"/>
      <c r="G15929" s="2"/>
      <c r="H15929" s="6"/>
      <c r="I15929" s="9"/>
      <c r="J15929" s="9"/>
      <c r="K15929" s="9"/>
    </row>
    <row r="15930" spans="1:11" x14ac:dyDescent="0.25">
      <c r="A15930" s="2"/>
      <c r="B15930" s="2"/>
      <c r="C15930" s="2"/>
      <c r="E15930" s="2"/>
      <c r="G15930" s="2"/>
      <c r="H15930" s="6"/>
      <c r="I15930" s="9"/>
      <c r="J15930" s="9"/>
      <c r="K15930" s="9"/>
    </row>
    <row r="15931" spans="1:11" x14ac:dyDescent="0.25">
      <c r="A15931" s="2"/>
      <c r="B15931" s="2"/>
      <c r="C15931" s="2"/>
      <c r="E15931" s="2"/>
      <c r="G15931" s="2"/>
      <c r="H15931" s="6"/>
      <c r="I15931" s="9"/>
      <c r="J15931" s="9"/>
      <c r="K15931" s="9"/>
    </row>
    <row r="15932" spans="1:11" x14ac:dyDescent="0.25">
      <c r="A15932" s="2"/>
      <c r="B15932" s="2"/>
      <c r="C15932" s="2"/>
      <c r="E15932" s="2"/>
      <c r="G15932" s="2"/>
      <c r="H15932" s="6"/>
      <c r="I15932" s="9"/>
      <c r="J15932" s="9"/>
      <c r="K15932" s="9"/>
    </row>
    <row r="15933" spans="1:11" x14ac:dyDescent="0.25">
      <c r="A15933" s="2"/>
      <c r="B15933" s="2"/>
      <c r="C15933" s="2"/>
      <c r="E15933" s="2"/>
      <c r="G15933" s="2"/>
      <c r="H15933" s="6"/>
      <c r="I15933" s="9"/>
      <c r="J15933" s="9"/>
      <c r="K15933" s="9"/>
    </row>
    <row r="15934" spans="1:11" x14ac:dyDescent="0.25">
      <c r="A15934" s="2"/>
      <c r="B15934" s="2"/>
      <c r="C15934" s="2"/>
      <c r="E15934" s="2"/>
      <c r="G15934" s="2"/>
      <c r="H15934" s="6"/>
      <c r="I15934" s="9"/>
      <c r="J15934" s="9"/>
      <c r="K15934" s="9"/>
    </row>
    <row r="15935" spans="1:11" x14ac:dyDescent="0.25">
      <c r="A15935" s="2"/>
      <c r="B15935" s="2"/>
      <c r="C15935" s="2"/>
      <c r="E15935" s="2"/>
      <c r="G15935" s="2"/>
      <c r="H15935" s="6"/>
      <c r="I15935" s="9"/>
      <c r="J15935" s="9"/>
      <c r="K15935" s="9"/>
    </row>
    <row r="15936" spans="1:11" x14ac:dyDescent="0.25">
      <c r="A15936" s="2"/>
      <c r="B15936" s="2"/>
      <c r="C15936" s="2"/>
      <c r="E15936" s="2"/>
      <c r="G15936" s="2"/>
      <c r="H15936" s="6"/>
      <c r="I15936" s="9"/>
      <c r="J15936" s="9"/>
      <c r="K15936" s="9"/>
    </row>
    <row r="15937" spans="1:11" x14ac:dyDescent="0.25">
      <c r="A15937" s="2"/>
      <c r="B15937" s="2"/>
      <c r="C15937" s="2"/>
      <c r="E15937" s="2"/>
      <c r="G15937" s="2"/>
      <c r="H15937" s="6"/>
      <c r="I15937" s="9"/>
      <c r="J15937" s="9"/>
      <c r="K15937" s="9"/>
    </row>
    <row r="15938" spans="1:11" x14ac:dyDescent="0.25">
      <c r="A15938" s="2"/>
      <c r="B15938" s="2"/>
      <c r="C15938" s="2"/>
      <c r="E15938" s="2"/>
      <c r="G15938" s="2"/>
      <c r="H15938" s="6"/>
      <c r="I15938" s="9"/>
      <c r="J15938" s="9"/>
      <c r="K15938" s="9"/>
    </row>
    <row r="15939" spans="1:11" x14ac:dyDescent="0.25">
      <c r="A15939" s="2"/>
      <c r="B15939" s="2"/>
      <c r="C15939" s="2"/>
      <c r="E15939" s="2"/>
      <c r="G15939" s="2"/>
      <c r="H15939" s="6"/>
      <c r="I15939" s="9"/>
      <c r="J15939" s="9"/>
      <c r="K15939" s="9"/>
    </row>
    <row r="15940" spans="1:11" x14ac:dyDescent="0.25">
      <c r="A15940" s="2"/>
      <c r="B15940" s="2"/>
      <c r="C15940" s="2"/>
      <c r="E15940" s="2"/>
      <c r="G15940" s="2"/>
      <c r="H15940" s="6"/>
      <c r="I15940" s="9"/>
      <c r="J15940" s="9"/>
      <c r="K15940" s="9"/>
    </row>
    <row r="15941" spans="1:11" x14ac:dyDescent="0.25">
      <c r="A15941" s="2"/>
      <c r="B15941" s="2"/>
      <c r="C15941" s="2"/>
      <c r="E15941" s="2"/>
      <c r="G15941" s="2"/>
      <c r="H15941" s="6"/>
      <c r="I15941" s="9"/>
      <c r="J15941" s="9"/>
      <c r="K15941" s="9"/>
    </row>
    <row r="15942" spans="1:11" x14ac:dyDescent="0.25">
      <c r="A15942" s="2"/>
      <c r="B15942" s="2"/>
      <c r="C15942" s="2"/>
      <c r="E15942" s="2"/>
      <c r="G15942" s="2"/>
      <c r="H15942" s="6"/>
      <c r="I15942" s="9"/>
      <c r="J15942" s="9"/>
      <c r="K15942" s="9"/>
    </row>
    <row r="15943" spans="1:11" x14ac:dyDescent="0.25">
      <c r="A15943" s="2"/>
      <c r="B15943" s="2"/>
      <c r="C15943" s="2"/>
      <c r="E15943" s="2"/>
      <c r="G15943" s="2"/>
      <c r="H15943" s="6"/>
      <c r="I15943" s="9"/>
      <c r="J15943" s="9"/>
      <c r="K15943" s="9"/>
    </row>
    <row r="15944" spans="1:11" x14ac:dyDescent="0.25">
      <c r="A15944" s="2"/>
      <c r="B15944" s="2"/>
      <c r="C15944" s="2"/>
      <c r="E15944" s="2"/>
      <c r="G15944" s="2"/>
      <c r="H15944" s="6"/>
      <c r="I15944" s="9"/>
      <c r="J15944" s="9"/>
      <c r="K15944" s="9"/>
    </row>
    <row r="15945" spans="1:11" x14ac:dyDescent="0.25">
      <c r="A15945" s="2"/>
      <c r="B15945" s="2"/>
      <c r="C15945" s="2"/>
      <c r="E15945" s="2"/>
      <c r="G15945" s="2"/>
      <c r="H15945" s="6"/>
      <c r="I15945" s="9"/>
      <c r="J15945" s="9"/>
      <c r="K15945" s="9"/>
    </row>
    <row r="15946" spans="1:11" x14ac:dyDescent="0.25">
      <c r="A15946" s="2"/>
      <c r="B15946" s="2"/>
      <c r="C15946" s="2"/>
      <c r="E15946" s="2"/>
      <c r="G15946" s="2"/>
      <c r="H15946" s="6"/>
      <c r="I15946" s="9"/>
      <c r="J15946" s="9"/>
      <c r="K15946" s="9"/>
    </row>
    <row r="15947" spans="1:11" x14ac:dyDescent="0.25">
      <c r="A15947" s="2"/>
      <c r="B15947" s="2"/>
      <c r="C15947" s="2"/>
      <c r="E15947" s="2"/>
      <c r="G15947" s="2"/>
      <c r="H15947" s="6"/>
      <c r="I15947" s="9"/>
      <c r="J15947" s="9"/>
      <c r="K15947" s="9"/>
    </row>
    <row r="15948" spans="1:11" x14ac:dyDescent="0.25">
      <c r="A15948" s="2"/>
      <c r="B15948" s="2"/>
      <c r="C15948" s="2"/>
      <c r="E15948" s="2"/>
      <c r="G15948" s="2"/>
      <c r="H15948" s="6"/>
      <c r="I15948" s="9"/>
      <c r="J15948" s="9"/>
      <c r="K15948" s="9"/>
    </row>
    <row r="15949" spans="1:11" x14ac:dyDescent="0.25">
      <c r="A15949" s="2"/>
      <c r="B15949" s="2"/>
      <c r="C15949" s="2"/>
      <c r="E15949" s="2"/>
      <c r="G15949" s="2"/>
      <c r="H15949" s="6"/>
      <c r="I15949" s="9"/>
      <c r="J15949" s="9"/>
      <c r="K15949" s="9"/>
    </row>
    <row r="15950" spans="1:11" x14ac:dyDescent="0.25">
      <c r="A15950" s="2"/>
      <c r="B15950" s="2"/>
      <c r="C15950" s="2"/>
      <c r="E15950" s="2"/>
      <c r="G15950" s="2"/>
      <c r="H15950" s="6"/>
      <c r="I15950" s="9"/>
      <c r="J15950" s="9"/>
      <c r="K15950" s="9"/>
    </row>
    <row r="15951" spans="1:11" x14ac:dyDescent="0.25">
      <c r="A15951" s="2"/>
      <c r="B15951" s="2"/>
      <c r="C15951" s="2"/>
      <c r="E15951" s="2"/>
      <c r="G15951" s="2"/>
      <c r="H15951" s="6"/>
      <c r="I15951" s="9"/>
      <c r="J15951" s="9"/>
      <c r="K15951" s="9"/>
    </row>
    <row r="15952" spans="1:11" x14ac:dyDescent="0.25">
      <c r="A15952" s="2"/>
      <c r="B15952" s="2"/>
      <c r="C15952" s="2"/>
      <c r="E15952" s="2"/>
      <c r="G15952" s="2"/>
      <c r="H15952" s="6"/>
      <c r="I15952" s="9"/>
      <c r="J15952" s="9"/>
      <c r="K15952" s="9"/>
    </row>
    <row r="15953" spans="1:11" x14ac:dyDescent="0.25">
      <c r="A15953" s="2"/>
      <c r="B15953" s="2"/>
      <c r="C15953" s="2"/>
      <c r="E15953" s="2"/>
      <c r="G15953" s="2"/>
      <c r="H15953" s="6"/>
      <c r="I15953" s="9"/>
      <c r="J15953" s="9"/>
      <c r="K15953" s="9"/>
    </row>
    <row r="15954" spans="1:11" x14ac:dyDescent="0.25">
      <c r="A15954" s="2"/>
      <c r="B15954" s="2"/>
      <c r="C15954" s="2"/>
      <c r="E15954" s="2"/>
      <c r="G15954" s="2"/>
      <c r="H15954" s="6"/>
      <c r="I15954" s="9"/>
      <c r="J15954" s="9"/>
      <c r="K15954" s="9"/>
    </row>
    <row r="15955" spans="1:11" x14ac:dyDescent="0.25">
      <c r="A15955" s="2"/>
      <c r="B15955" s="2"/>
      <c r="C15955" s="2"/>
      <c r="E15955" s="2"/>
      <c r="G15955" s="2"/>
      <c r="H15955" s="6"/>
      <c r="I15955" s="9"/>
      <c r="J15955" s="9"/>
      <c r="K15955" s="9"/>
    </row>
    <row r="15956" spans="1:11" x14ac:dyDescent="0.25">
      <c r="A15956" s="2"/>
      <c r="B15956" s="2"/>
      <c r="C15956" s="2"/>
      <c r="E15956" s="2"/>
      <c r="G15956" s="2"/>
      <c r="H15956" s="6"/>
      <c r="I15956" s="9"/>
      <c r="J15956" s="9"/>
      <c r="K15956" s="9"/>
    </row>
    <row r="15957" spans="1:11" x14ac:dyDescent="0.25">
      <c r="A15957" s="2"/>
      <c r="B15957" s="2"/>
      <c r="C15957" s="2"/>
      <c r="E15957" s="2"/>
      <c r="G15957" s="2"/>
      <c r="H15957" s="6"/>
      <c r="I15957" s="9"/>
      <c r="J15957" s="9"/>
      <c r="K15957" s="9"/>
    </row>
    <row r="15958" spans="1:11" x14ac:dyDescent="0.25">
      <c r="A15958" s="2"/>
      <c r="B15958" s="2"/>
      <c r="C15958" s="2"/>
      <c r="E15958" s="2"/>
      <c r="G15958" s="2"/>
      <c r="H15958" s="6"/>
      <c r="I15958" s="9"/>
      <c r="J15958" s="9"/>
      <c r="K15958" s="9"/>
    </row>
    <row r="15959" spans="1:11" x14ac:dyDescent="0.25">
      <c r="A15959" s="2"/>
      <c r="B15959" s="2"/>
      <c r="C15959" s="2"/>
      <c r="E15959" s="2"/>
      <c r="G15959" s="2"/>
      <c r="H15959" s="6"/>
      <c r="I15959" s="9"/>
      <c r="J15959" s="9"/>
      <c r="K15959" s="9"/>
    </row>
    <row r="15960" spans="1:11" x14ac:dyDescent="0.25">
      <c r="A15960" s="2"/>
      <c r="B15960" s="2"/>
      <c r="C15960" s="2"/>
      <c r="E15960" s="2"/>
      <c r="G15960" s="2"/>
      <c r="H15960" s="6"/>
      <c r="I15960" s="9"/>
      <c r="J15960" s="9"/>
      <c r="K15960" s="9"/>
    </row>
    <row r="15961" spans="1:11" x14ac:dyDescent="0.25">
      <c r="A15961" s="2"/>
      <c r="B15961" s="2"/>
      <c r="C15961" s="2"/>
      <c r="E15961" s="2"/>
      <c r="G15961" s="2"/>
      <c r="H15961" s="6"/>
      <c r="I15961" s="9"/>
      <c r="J15961" s="9"/>
      <c r="K15961" s="9"/>
    </row>
    <row r="15962" spans="1:11" x14ac:dyDescent="0.25">
      <c r="A15962" s="2"/>
      <c r="B15962" s="2"/>
      <c r="C15962" s="2"/>
      <c r="E15962" s="2"/>
      <c r="G15962" s="2"/>
      <c r="H15962" s="6"/>
      <c r="I15962" s="9"/>
      <c r="J15962" s="9"/>
      <c r="K15962" s="9"/>
    </row>
    <row r="15963" spans="1:11" x14ac:dyDescent="0.25">
      <c r="A15963" s="2"/>
      <c r="B15963" s="2"/>
      <c r="C15963" s="2"/>
      <c r="E15963" s="2"/>
      <c r="G15963" s="2"/>
      <c r="H15963" s="6"/>
      <c r="I15963" s="9"/>
      <c r="J15963" s="9"/>
      <c r="K15963" s="9"/>
    </row>
    <row r="15964" spans="1:11" x14ac:dyDescent="0.25">
      <c r="A15964" s="2"/>
      <c r="B15964" s="2"/>
      <c r="C15964" s="2"/>
      <c r="E15964" s="2"/>
      <c r="G15964" s="2"/>
      <c r="H15964" s="6"/>
      <c r="I15964" s="9"/>
      <c r="J15964" s="9"/>
      <c r="K15964" s="9"/>
    </row>
    <row r="15965" spans="1:11" x14ac:dyDescent="0.25">
      <c r="A15965" s="2"/>
      <c r="B15965" s="2"/>
      <c r="C15965" s="2"/>
      <c r="E15965" s="2"/>
      <c r="G15965" s="2"/>
      <c r="H15965" s="6"/>
      <c r="I15965" s="9"/>
      <c r="J15965" s="9"/>
      <c r="K15965" s="9"/>
    </row>
    <row r="15966" spans="1:11" x14ac:dyDescent="0.25">
      <c r="A15966" s="2"/>
      <c r="B15966" s="2"/>
      <c r="C15966" s="2"/>
      <c r="E15966" s="2"/>
      <c r="G15966" s="2"/>
      <c r="H15966" s="6"/>
      <c r="I15966" s="9"/>
      <c r="J15966" s="9"/>
      <c r="K15966" s="9"/>
    </row>
    <row r="15967" spans="1:11" x14ac:dyDescent="0.25">
      <c r="A15967" s="2"/>
      <c r="B15967" s="2"/>
      <c r="C15967" s="2"/>
      <c r="E15967" s="2"/>
      <c r="G15967" s="2"/>
      <c r="H15967" s="6"/>
      <c r="I15967" s="9"/>
      <c r="J15967" s="9"/>
      <c r="K15967" s="9"/>
    </row>
    <row r="15968" spans="1:11" x14ac:dyDescent="0.25">
      <c r="A15968" s="2"/>
      <c r="B15968" s="2"/>
      <c r="C15968" s="2"/>
      <c r="E15968" s="2"/>
      <c r="G15968" s="2"/>
      <c r="H15968" s="6"/>
      <c r="I15968" s="9"/>
      <c r="J15968" s="9"/>
      <c r="K15968" s="9"/>
    </row>
    <row r="15969" spans="1:11" x14ac:dyDescent="0.25">
      <c r="A15969" s="2"/>
      <c r="B15969" s="2"/>
      <c r="C15969" s="2"/>
      <c r="E15969" s="2"/>
      <c r="G15969" s="2"/>
      <c r="H15969" s="6"/>
      <c r="I15969" s="9"/>
      <c r="J15969" s="9"/>
      <c r="K15969" s="9"/>
    </row>
    <row r="15970" spans="1:11" x14ac:dyDescent="0.25">
      <c r="A15970" s="2"/>
      <c r="B15970" s="2"/>
      <c r="C15970" s="2"/>
      <c r="E15970" s="2"/>
      <c r="G15970" s="2"/>
      <c r="H15970" s="6"/>
      <c r="I15970" s="9"/>
      <c r="J15970" s="9"/>
      <c r="K15970" s="9"/>
    </row>
    <row r="15971" spans="1:11" x14ac:dyDescent="0.25">
      <c r="A15971" s="2"/>
      <c r="B15971" s="2"/>
      <c r="C15971" s="2"/>
      <c r="E15971" s="2"/>
      <c r="G15971" s="2"/>
      <c r="H15971" s="6"/>
      <c r="I15971" s="9"/>
      <c r="J15971" s="9"/>
      <c r="K15971" s="9"/>
    </row>
    <row r="15972" spans="1:11" x14ac:dyDescent="0.25">
      <c r="A15972" s="2"/>
      <c r="B15972" s="2"/>
      <c r="C15972" s="2"/>
      <c r="E15972" s="2"/>
      <c r="G15972" s="2"/>
      <c r="H15972" s="6"/>
      <c r="I15972" s="9"/>
      <c r="J15972" s="9"/>
      <c r="K15972" s="9"/>
    </row>
    <row r="15973" spans="1:11" x14ac:dyDescent="0.25">
      <c r="A15973" s="2"/>
      <c r="B15973" s="2"/>
      <c r="C15973" s="2"/>
      <c r="E15973" s="2"/>
      <c r="G15973" s="2"/>
      <c r="H15973" s="6"/>
      <c r="I15973" s="9"/>
      <c r="J15973" s="9"/>
      <c r="K15973" s="9"/>
    </row>
    <row r="15974" spans="1:11" x14ac:dyDescent="0.25">
      <c r="A15974" s="2"/>
      <c r="B15974" s="2"/>
      <c r="C15974" s="2"/>
      <c r="E15974" s="2"/>
      <c r="G15974" s="2"/>
      <c r="H15974" s="6"/>
      <c r="I15974" s="9"/>
      <c r="J15974" s="9"/>
      <c r="K15974" s="9"/>
    </row>
    <row r="15975" spans="1:11" x14ac:dyDescent="0.25">
      <c r="A15975" s="2"/>
      <c r="B15975" s="2"/>
      <c r="C15975" s="2"/>
      <c r="E15975" s="2"/>
      <c r="G15975" s="2"/>
      <c r="H15975" s="6"/>
      <c r="I15975" s="9"/>
      <c r="J15975" s="9"/>
      <c r="K15975" s="9"/>
    </row>
    <row r="15976" spans="1:11" x14ac:dyDescent="0.25">
      <c r="A15976" s="2"/>
      <c r="B15976" s="2"/>
      <c r="C15976" s="2"/>
      <c r="E15976" s="2"/>
      <c r="G15976" s="2"/>
      <c r="H15976" s="6"/>
      <c r="I15976" s="9"/>
      <c r="J15976" s="9"/>
      <c r="K15976" s="9"/>
    </row>
    <row r="15977" spans="1:11" x14ac:dyDescent="0.25">
      <c r="A15977" s="2"/>
      <c r="B15977" s="2"/>
      <c r="C15977" s="2"/>
      <c r="E15977" s="2"/>
      <c r="G15977" s="2"/>
      <c r="H15977" s="6"/>
      <c r="I15977" s="9"/>
      <c r="J15977" s="9"/>
      <c r="K15977" s="9"/>
    </row>
    <row r="15978" spans="1:11" x14ac:dyDescent="0.25">
      <c r="A15978" s="2"/>
      <c r="B15978" s="2"/>
      <c r="C15978" s="2"/>
      <c r="E15978" s="2"/>
      <c r="G15978" s="2"/>
      <c r="H15978" s="6"/>
      <c r="I15978" s="9"/>
      <c r="J15978" s="9"/>
      <c r="K15978" s="9"/>
    </row>
    <row r="15979" spans="1:11" x14ac:dyDescent="0.25">
      <c r="A15979" s="2"/>
      <c r="B15979" s="2"/>
      <c r="C15979" s="2"/>
      <c r="E15979" s="2"/>
      <c r="G15979" s="2"/>
      <c r="H15979" s="6"/>
      <c r="I15979" s="9"/>
      <c r="J15979" s="9"/>
      <c r="K15979" s="9"/>
    </row>
    <row r="15980" spans="1:11" x14ac:dyDescent="0.25">
      <c r="A15980" s="2"/>
      <c r="B15980" s="2"/>
      <c r="C15980" s="2"/>
      <c r="E15980" s="2"/>
      <c r="G15980" s="2"/>
      <c r="H15980" s="6"/>
      <c r="I15980" s="9"/>
      <c r="J15980" s="9"/>
      <c r="K15980" s="9"/>
    </row>
    <row r="15981" spans="1:11" x14ac:dyDescent="0.25">
      <c r="A15981" s="2"/>
      <c r="B15981" s="2"/>
      <c r="C15981" s="2"/>
      <c r="E15981" s="2"/>
      <c r="G15981" s="2"/>
      <c r="H15981" s="6"/>
      <c r="I15981" s="9"/>
      <c r="J15981" s="9"/>
      <c r="K15981" s="9"/>
    </row>
    <row r="15982" spans="1:11" x14ac:dyDescent="0.25">
      <c r="A15982" s="2"/>
      <c r="B15982" s="2"/>
      <c r="C15982" s="2"/>
      <c r="E15982" s="2"/>
      <c r="G15982" s="2"/>
      <c r="H15982" s="6"/>
      <c r="I15982" s="9"/>
      <c r="J15982" s="9"/>
      <c r="K15982" s="9"/>
    </row>
    <row r="15983" spans="1:11" x14ac:dyDescent="0.25">
      <c r="A15983" s="2"/>
      <c r="B15983" s="2"/>
      <c r="C15983" s="2"/>
      <c r="E15983" s="2"/>
      <c r="G15983" s="2"/>
      <c r="H15983" s="6"/>
      <c r="I15983" s="9"/>
      <c r="J15983" s="9"/>
      <c r="K15983" s="9"/>
    </row>
    <row r="15984" spans="1:11" x14ac:dyDescent="0.25">
      <c r="A15984" s="2"/>
      <c r="B15984" s="2"/>
      <c r="C15984" s="2"/>
      <c r="E15984" s="2"/>
      <c r="G15984" s="2"/>
      <c r="H15984" s="6"/>
      <c r="I15984" s="9"/>
      <c r="J15984" s="9"/>
      <c r="K15984" s="9"/>
    </row>
    <row r="15985" spans="1:11" x14ac:dyDescent="0.25">
      <c r="A15985" s="2"/>
      <c r="B15985" s="2"/>
      <c r="C15985" s="2"/>
      <c r="E15985" s="2"/>
      <c r="G15985" s="2"/>
      <c r="H15985" s="6"/>
      <c r="I15985" s="9"/>
      <c r="J15985" s="9"/>
      <c r="K15985" s="9"/>
    </row>
    <row r="15986" spans="1:11" x14ac:dyDescent="0.25">
      <c r="A15986" s="2"/>
      <c r="B15986" s="2"/>
      <c r="C15986" s="2"/>
      <c r="E15986" s="2"/>
      <c r="G15986" s="2"/>
      <c r="H15986" s="6"/>
      <c r="I15986" s="9"/>
      <c r="J15986" s="9"/>
      <c r="K15986" s="9"/>
    </row>
    <row r="15987" spans="1:11" x14ac:dyDescent="0.25">
      <c r="A15987" s="2"/>
      <c r="B15987" s="2"/>
      <c r="C15987" s="2"/>
      <c r="E15987" s="2"/>
      <c r="G15987" s="2"/>
      <c r="H15987" s="6"/>
      <c r="I15987" s="9"/>
      <c r="J15987" s="9"/>
      <c r="K15987" s="9"/>
    </row>
    <row r="15988" spans="1:11" x14ac:dyDescent="0.25">
      <c r="A15988" s="2"/>
      <c r="B15988" s="2"/>
      <c r="C15988" s="2"/>
      <c r="E15988" s="2"/>
      <c r="G15988" s="2"/>
      <c r="H15988" s="6"/>
      <c r="I15988" s="9"/>
      <c r="J15988" s="9"/>
      <c r="K15988" s="9"/>
    </row>
    <row r="15989" spans="1:11" x14ac:dyDescent="0.25">
      <c r="A15989" s="2"/>
      <c r="B15989" s="2"/>
      <c r="C15989" s="2"/>
      <c r="E15989" s="2"/>
      <c r="G15989" s="2"/>
      <c r="H15989" s="6"/>
      <c r="I15989" s="9"/>
      <c r="J15989" s="9"/>
      <c r="K15989" s="9"/>
    </row>
    <row r="15990" spans="1:11" x14ac:dyDescent="0.25">
      <c r="A15990" s="2"/>
      <c r="B15990" s="2"/>
      <c r="C15990" s="2"/>
      <c r="E15990" s="2"/>
      <c r="G15990" s="2"/>
      <c r="H15990" s="6"/>
      <c r="I15990" s="9"/>
      <c r="J15990" s="9"/>
      <c r="K15990" s="9"/>
    </row>
    <row r="15991" spans="1:11" x14ac:dyDescent="0.25">
      <c r="A15991" s="2"/>
      <c r="B15991" s="2"/>
      <c r="C15991" s="2"/>
      <c r="E15991" s="2"/>
      <c r="G15991" s="2"/>
      <c r="H15991" s="6"/>
      <c r="I15991" s="9"/>
      <c r="J15991" s="9"/>
      <c r="K15991" s="9"/>
    </row>
    <row r="15992" spans="1:11" x14ac:dyDescent="0.25">
      <c r="A15992" s="2"/>
      <c r="B15992" s="2"/>
      <c r="C15992" s="2"/>
      <c r="E15992" s="2"/>
      <c r="G15992" s="2"/>
      <c r="H15992" s="6"/>
      <c r="I15992" s="9"/>
      <c r="J15992" s="9"/>
      <c r="K15992" s="9"/>
    </row>
    <row r="15993" spans="1:11" x14ac:dyDescent="0.25">
      <c r="A15993" s="2"/>
      <c r="B15993" s="2"/>
      <c r="C15993" s="2"/>
      <c r="E15993" s="2"/>
      <c r="G15993" s="2"/>
      <c r="H15993" s="6"/>
      <c r="I15993" s="9"/>
      <c r="J15993" s="9"/>
      <c r="K15993" s="9"/>
    </row>
    <row r="15994" spans="1:11" x14ac:dyDescent="0.25">
      <c r="A15994" s="2"/>
      <c r="B15994" s="2"/>
      <c r="C15994" s="2"/>
      <c r="E15994" s="2"/>
      <c r="G15994" s="2"/>
      <c r="H15994" s="6"/>
      <c r="I15994" s="9"/>
      <c r="J15994" s="9"/>
      <c r="K15994" s="9"/>
    </row>
    <row r="15995" spans="1:11" x14ac:dyDescent="0.25">
      <c r="A15995" s="2"/>
      <c r="B15995" s="2"/>
      <c r="C15995" s="2"/>
      <c r="E15995" s="2"/>
      <c r="G15995" s="2"/>
      <c r="H15995" s="6"/>
      <c r="I15995" s="9"/>
      <c r="J15995" s="9"/>
      <c r="K15995" s="9"/>
    </row>
    <row r="15996" spans="1:11" x14ac:dyDescent="0.25">
      <c r="A15996" s="2"/>
      <c r="B15996" s="2"/>
      <c r="C15996" s="2"/>
      <c r="E15996" s="2"/>
      <c r="G15996" s="2"/>
      <c r="H15996" s="6"/>
      <c r="I15996" s="9"/>
      <c r="J15996" s="9"/>
      <c r="K15996" s="9"/>
    </row>
    <row r="15997" spans="1:11" x14ac:dyDescent="0.25">
      <c r="A15997" s="2"/>
      <c r="B15997" s="2"/>
      <c r="C15997" s="2"/>
      <c r="E15997" s="2"/>
      <c r="G15997" s="2"/>
      <c r="H15997" s="6"/>
      <c r="I15997" s="9"/>
      <c r="J15997" s="9"/>
      <c r="K15997" s="9"/>
    </row>
    <row r="15998" spans="1:11" x14ac:dyDescent="0.25">
      <c r="A15998" s="2"/>
      <c r="B15998" s="2"/>
      <c r="C15998" s="2"/>
      <c r="E15998" s="2"/>
      <c r="G15998" s="2"/>
      <c r="H15998" s="6"/>
      <c r="I15998" s="9"/>
      <c r="J15998" s="9"/>
      <c r="K15998" s="9"/>
    </row>
    <row r="15999" spans="1:11" x14ac:dyDescent="0.25">
      <c r="A15999" s="2"/>
      <c r="B15999" s="2"/>
      <c r="C15999" s="2"/>
      <c r="E15999" s="2"/>
      <c r="G15999" s="2"/>
      <c r="H15999" s="6"/>
      <c r="I15999" s="9"/>
      <c r="J15999" s="9"/>
      <c r="K15999" s="9"/>
    </row>
    <row r="16000" spans="1:11" x14ac:dyDescent="0.25">
      <c r="A16000" s="2"/>
      <c r="B16000" s="2"/>
      <c r="C16000" s="2"/>
      <c r="E16000" s="2"/>
      <c r="G16000" s="2"/>
      <c r="H16000" s="6"/>
      <c r="I16000" s="9"/>
      <c r="J16000" s="9"/>
      <c r="K16000" s="9"/>
    </row>
    <row r="16001" spans="1:11" x14ac:dyDescent="0.25">
      <c r="A16001" s="2"/>
      <c r="B16001" s="2"/>
      <c r="C16001" s="2"/>
      <c r="E16001" s="2"/>
      <c r="G16001" s="2"/>
      <c r="H16001" s="6"/>
      <c r="I16001" s="9"/>
      <c r="J16001" s="9"/>
      <c r="K16001" s="9"/>
    </row>
    <row r="16002" spans="1:11" x14ac:dyDescent="0.25">
      <c r="A16002" s="2"/>
      <c r="B16002" s="2"/>
      <c r="C16002" s="2"/>
      <c r="E16002" s="2"/>
      <c r="G16002" s="2"/>
      <c r="H16002" s="6"/>
      <c r="I16002" s="9"/>
      <c r="J16002" s="9"/>
      <c r="K16002" s="9"/>
    </row>
    <row r="16003" spans="1:11" x14ac:dyDescent="0.25">
      <c r="A16003" s="2"/>
      <c r="B16003" s="2"/>
      <c r="C16003" s="2"/>
      <c r="E16003" s="2"/>
      <c r="G16003" s="2"/>
      <c r="H16003" s="6"/>
      <c r="I16003" s="9"/>
      <c r="J16003" s="9"/>
      <c r="K16003" s="9"/>
    </row>
    <row r="16004" spans="1:11" x14ac:dyDescent="0.25">
      <c r="A16004" s="2"/>
      <c r="B16004" s="2"/>
      <c r="C16004" s="2"/>
      <c r="E16004" s="2"/>
      <c r="G16004" s="2"/>
      <c r="H16004" s="6"/>
      <c r="I16004" s="9"/>
      <c r="J16004" s="9"/>
      <c r="K16004" s="9"/>
    </row>
    <row r="16005" spans="1:11" x14ac:dyDescent="0.25">
      <c r="A16005" s="2"/>
      <c r="B16005" s="2"/>
      <c r="C16005" s="2"/>
      <c r="E16005" s="2"/>
      <c r="G16005" s="2"/>
      <c r="H16005" s="6"/>
      <c r="I16005" s="9"/>
      <c r="J16005" s="9"/>
      <c r="K16005" s="9"/>
    </row>
    <row r="16006" spans="1:11" x14ac:dyDescent="0.25">
      <c r="A16006" s="2"/>
      <c r="B16006" s="2"/>
      <c r="C16006" s="2"/>
      <c r="E16006" s="2"/>
      <c r="G16006" s="2"/>
      <c r="H16006" s="6"/>
      <c r="I16006" s="9"/>
      <c r="J16006" s="9"/>
      <c r="K16006" s="9"/>
    </row>
    <row r="16007" spans="1:11" x14ac:dyDescent="0.25">
      <c r="A16007" s="2"/>
      <c r="B16007" s="2"/>
      <c r="C16007" s="2"/>
      <c r="E16007" s="2"/>
      <c r="G16007" s="2"/>
      <c r="H16007" s="6"/>
      <c r="I16007" s="9"/>
      <c r="J16007" s="9"/>
      <c r="K16007" s="9"/>
    </row>
    <row r="16008" spans="1:11" x14ac:dyDescent="0.25">
      <c r="A16008" s="2"/>
      <c r="B16008" s="2"/>
      <c r="C16008" s="2"/>
      <c r="E16008" s="2"/>
      <c r="G16008" s="2"/>
      <c r="H16008" s="6"/>
      <c r="I16008" s="9"/>
      <c r="J16008" s="9"/>
      <c r="K16008" s="9"/>
    </row>
    <row r="16009" spans="1:11" x14ac:dyDescent="0.25">
      <c r="A16009" s="2"/>
      <c r="B16009" s="2"/>
      <c r="C16009" s="2"/>
      <c r="E16009" s="2"/>
      <c r="G16009" s="2"/>
      <c r="H16009" s="6"/>
      <c r="I16009" s="9"/>
      <c r="J16009" s="9"/>
      <c r="K16009" s="9"/>
    </row>
    <row r="16010" spans="1:11" x14ac:dyDescent="0.25">
      <c r="A16010" s="2"/>
      <c r="B16010" s="2"/>
      <c r="C16010" s="2"/>
      <c r="E16010" s="2"/>
      <c r="G16010" s="2"/>
      <c r="H16010" s="6"/>
      <c r="I16010" s="9"/>
      <c r="J16010" s="9"/>
      <c r="K16010" s="9"/>
    </row>
    <row r="16011" spans="1:11" x14ac:dyDescent="0.25">
      <c r="A16011" s="2"/>
      <c r="B16011" s="2"/>
      <c r="C16011" s="2"/>
      <c r="E16011" s="2"/>
      <c r="G16011" s="2"/>
      <c r="H16011" s="6"/>
      <c r="I16011" s="9"/>
      <c r="J16011" s="9"/>
      <c r="K16011" s="9"/>
    </row>
    <row r="16012" spans="1:11" x14ac:dyDescent="0.25">
      <c r="A16012" s="2"/>
      <c r="B16012" s="2"/>
      <c r="C16012" s="2"/>
      <c r="E16012" s="2"/>
      <c r="G16012" s="2"/>
      <c r="H16012" s="6"/>
      <c r="I16012" s="9"/>
      <c r="J16012" s="9"/>
      <c r="K16012" s="9"/>
    </row>
    <row r="16013" spans="1:11" x14ac:dyDescent="0.25">
      <c r="A16013" s="2"/>
      <c r="B16013" s="2"/>
      <c r="C16013" s="2"/>
      <c r="E16013" s="2"/>
      <c r="G16013" s="2"/>
      <c r="H16013" s="6"/>
      <c r="I16013" s="9"/>
      <c r="J16013" s="9"/>
      <c r="K16013" s="9"/>
    </row>
    <row r="16014" spans="1:11" x14ac:dyDescent="0.25">
      <c r="A16014" s="2"/>
      <c r="B16014" s="2"/>
      <c r="C16014" s="2"/>
      <c r="E16014" s="2"/>
      <c r="G16014" s="2"/>
      <c r="H16014" s="6"/>
      <c r="I16014" s="9"/>
      <c r="J16014" s="9"/>
      <c r="K16014" s="9"/>
    </row>
    <row r="16015" spans="1:11" x14ac:dyDescent="0.25">
      <c r="A16015" s="2"/>
      <c r="B16015" s="2"/>
      <c r="C16015" s="2"/>
      <c r="E16015" s="2"/>
      <c r="G16015" s="2"/>
      <c r="H16015" s="6"/>
      <c r="I16015" s="9"/>
      <c r="J16015" s="9"/>
      <c r="K16015" s="9"/>
    </row>
    <row r="16016" spans="1:11" x14ac:dyDescent="0.25">
      <c r="A16016" s="2"/>
      <c r="B16016" s="2"/>
      <c r="C16016" s="2"/>
      <c r="E16016" s="2"/>
      <c r="G16016" s="2"/>
      <c r="H16016" s="6"/>
      <c r="I16016" s="9"/>
      <c r="J16016" s="9"/>
      <c r="K16016" s="9"/>
    </row>
    <row r="16017" spans="1:11" x14ac:dyDescent="0.25">
      <c r="A16017" s="2"/>
      <c r="B16017" s="2"/>
      <c r="C16017" s="2"/>
      <c r="E16017" s="2"/>
      <c r="G16017" s="2"/>
      <c r="H16017" s="6"/>
      <c r="I16017" s="9"/>
      <c r="J16017" s="9"/>
      <c r="K16017" s="9"/>
    </row>
    <row r="16018" spans="1:11" x14ac:dyDescent="0.25">
      <c r="A16018" s="2"/>
      <c r="B16018" s="2"/>
      <c r="C16018" s="2"/>
      <c r="E16018" s="2"/>
      <c r="G16018" s="2"/>
      <c r="H16018" s="6"/>
      <c r="I16018" s="9"/>
      <c r="J16018" s="9"/>
      <c r="K16018" s="9"/>
    </row>
    <row r="16019" spans="1:11" x14ac:dyDescent="0.25">
      <c r="A16019" s="2"/>
      <c r="B16019" s="2"/>
      <c r="C16019" s="2"/>
      <c r="E16019" s="2"/>
      <c r="G16019" s="2"/>
      <c r="H16019" s="6"/>
      <c r="I16019" s="9"/>
      <c r="J16019" s="9"/>
      <c r="K16019" s="9"/>
    </row>
    <row r="16020" spans="1:11" x14ac:dyDescent="0.25">
      <c r="A16020" s="2"/>
      <c r="B16020" s="2"/>
      <c r="C16020" s="2"/>
      <c r="E16020" s="2"/>
      <c r="G16020" s="2"/>
      <c r="H16020" s="6"/>
      <c r="I16020" s="9"/>
      <c r="J16020" s="9"/>
      <c r="K16020" s="9"/>
    </row>
    <row r="16021" spans="1:11" x14ac:dyDescent="0.25">
      <c r="A16021" s="2"/>
      <c r="B16021" s="2"/>
      <c r="C16021" s="2"/>
      <c r="E16021" s="2"/>
      <c r="G16021" s="2"/>
      <c r="H16021" s="6"/>
      <c r="I16021" s="9"/>
      <c r="J16021" s="9"/>
      <c r="K16021" s="9"/>
    </row>
    <row r="16022" spans="1:11" x14ac:dyDescent="0.25">
      <c r="A16022" s="2"/>
      <c r="B16022" s="2"/>
      <c r="C16022" s="2"/>
      <c r="E16022" s="2"/>
      <c r="G16022" s="2"/>
      <c r="H16022" s="6"/>
      <c r="I16022" s="9"/>
      <c r="J16022" s="9"/>
      <c r="K16022" s="9"/>
    </row>
    <row r="16023" spans="1:11" x14ac:dyDescent="0.25">
      <c r="A16023" s="2"/>
      <c r="B16023" s="2"/>
      <c r="C16023" s="2"/>
      <c r="E16023" s="2"/>
      <c r="G16023" s="2"/>
      <c r="H16023" s="6"/>
      <c r="I16023" s="9"/>
      <c r="J16023" s="9"/>
      <c r="K16023" s="9"/>
    </row>
    <row r="16024" spans="1:11" x14ac:dyDescent="0.25">
      <c r="A16024" s="2"/>
      <c r="B16024" s="2"/>
      <c r="C16024" s="2"/>
      <c r="E16024" s="2"/>
      <c r="G16024" s="2"/>
      <c r="H16024" s="6"/>
      <c r="I16024" s="9"/>
      <c r="J16024" s="9"/>
      <c r="K16024" s="9"/>
    </row>
    <row r="16025" spans="1:11" x14ac:dyDescent="0.25">
      <c r="A16025" s="2"/>
      <c r="B16025" s="2"/>
      <c r="C16025" s="2"/>
      <c r="E16025" s="2"/>
      <c r="G16025" s="2"/>
      <c r="H16025" s="6"/>
      <c r="I16025" s="9"/>
      <c r="J16025" s="9"/>
      <c r="K16025" s="9"/>
    </row>
    <row r="16026" spans="1:11" x14ac:dyDescent="0.25">
      <c r="A16026" s="2"/>
      <c r="B16026" s="2"/>
      <c r="C16026" s="2"/>
      <c r="E16026" s="2"/>
      <c r="G16026" s="2"/>
      <c r="H16026" s="6"/>
      <c r="I16026" s="9"/>
      <c r="J16026" s="9"/>
      <c r="K16026" s="9"/>
    </row>
    <row r="16027" spans="1:11" x14ac:dyDescent="0.25">
      <c r="A16027" s="2"/>
      <c r="B16027" s="2"/>
      <c r="C16027" s="2"/>
      <c r="E16027" s="2"/>
      <c r="G16027" s="2"/>
      <c r="H16027" s="6"/>
      <c r="I16027" s="9"/>
      <c r="J16027" s="9"/>
      <c r="K16027" s="9"/>
    </row>
    <row r="16028" spans="1:11" x14ac:dyDescent="0.25">
      <c r="A16028" s="2"/>
      <c r="B16028" s="2"/>
      <c r="C16028" s="2"/>
      <c r="E16028" s="2"/>
      <c r="G16028" s="2"/>
      <c r="H16028" s="6"/>
      <c r="I16028" s="9"/>
      <c r="J16028" s="9"/>
      <c r="K16028" s="9"/>
    </row>
    <row r="16029" spans="1:11" x14ac:dyDescent="0.25">
      <c r="A16029" s="2"/>
      <c r="B16029" s="2"/>
      <c r="C16029" s="2"/>
      <c r="E16029" s="2"/>
      <c r="G16029" s="2"/>
      <c r="H16029" s="6"/>
      <c r="I16029" s="9"/>
      <c r="J16029" s="9"/>
      <c r="K16029" s="9"/>
    </row>
    <row r="16030" spans="1:11" x14ac:dyDescent="0.25">
      <c r="A16030" s="2"/>
      <c r="B16030" s="2"/>
      <c r="C16030" s="2"/>
      <c r="E16030" s="2"/>
      <c r="G16030" s="2"/>
      <c r="H16030" s="6"/>
      <c r="I16030" s="9"/>
      <c r="J16030" s="9"/>
      <c r="K16030" s="9"/>
    </row>
    <row r="16031" spans="1:11" x14ac:dyDescent="0.25">
      <c r="A16031" s="2"/>
      <c r="B16031" s="2"/>
      <c r="C16031" s="2"/>
      <c r="E16031" s="2"/>
      <c r="G16031" s="2"/>
      <c r="H16031" s="6"/>
      <c r="I16031" s="9"/>
      <c r="J16031" s="9"/>
      <c r="K16031" s="9"/>
    </row>
    <row r="16032" spans="1:11" x14ac:dyDescent="0.25">
      <c r="A16032" s="2"/>
      <c r="B16032" s="2"/>
      <c r="C16032" s="2"/>
      <c r="E16032" s="2"/>
      <c r="G16032" s="2"/>
      <c r="H16032" s="6"/>
      <c r="I16032" s="9"/>
      <c r="J16032" s="9"/>
      <c r="K16032" s="9"/>
    </row>
    <row r="16033" spans="1:11" x14ac:dyDescent="0.25">
      <c r="A16033" s="2"/>
      <c r="B16033" s="2"/>
      <c r="C16033" s="2"/>
      <c r="E16033" s="2"/>
      <c r="G16033" s="2"/>
      <c r="H16033" s="6"/>
      <c r="I16033" s="9"/>
      <c r="J16033" s="9"/>
      <c r="K16033" s="9"/>
    </row>
    <row r="16034" spans="1:11" x14ac:dyDescent="0.25">
      <c r="A16034" s="2"/>
      <c r="B16034" s="2"/>
      <c r="C16034" s="2"/>
      <c r="E16034" s="2"/>
      <c r="G16034" s="2"/>
      <c r="H16034" s="6"/>
      <c r="I16034" s="9"/>
      <c r="J16034" s="9"/>
      <c r="K16034" s="9"/>
    </row>
    <row r="16035" spans="1:11" x14ac:dyDescent="0.25">
      <c r="A16035" s="2"/>
      <c r="B16035" s="2"/>
      <c r="C16035" s="2"/>
      <c r="E16035" s="2"/>
      <c r="G16035" s="2"/>
      <c r="H16035" s="6"/>
      <c r="I16035" s="9"/>
      <c r="J16035" s="9"/>
      <c r="K16035" s="9"/>
    </row>
    <row r="16036" spans="1:11" x14ac:dyDescent="0.25">
      <c r="A16036" s="2"/>
      <c r="B16036" s="2"/>
      <c r="C16036" s="2"/>
      <c r="E16036" s="2"/>
      <c r="G16036" s="2"/>
      <c r="H16036" s="6"/>
      <c r="I16036" s="9"/>
      <c r="J16036" s="9"/>
      <c r="K16036" s="9"/>
    </row>
    <row r="16037" spans="1:11" x14ac:dyDescent="0.25">
      <c r="A16037" s="2"/>
      <c r="B16037" s="2"/>
      <c r="C16037" s="2"/>
      <c r="E16037" s="2"/>
      <c r="G16037" s="2"/>
      <c r="H16037" s="6"/>
      <c r="I16037" s="9"/>
      <c r="J16037" s="9"/>
      <c r="K16037" s="9"/>
    </row>
    <row r="16038" spans="1:11" x14ac:dyDescent="0.25">
      <c r="A16038" s="2"/>
      <c r="B16038" s="2"/>
      <c r="C16038" s="2"/>
      <c r="E16038" s="2"/>
      <c r="G16038" s="2"/>
      <c r="H16038" s="6"/>
      <c r="I16038" s="9"/>
      <c r="J16038" s="9"/>
      <c r="K16038" s="9"/>
    </row>
    <row r="16039" spans="1:11" x14ac:dyDescent="0.25">
      <c r="A16039" s="2"/>
      <c r="B16039" s="2"/>
      <c r="C16039" s="2"/>
      <c r="E16039" s="2"/>
      <c r="G16039" s="2"/>
      <c r="H16039" s="6"/>
      <c r="I16039" s="9"/>
      <c r="J16039" s="9"/>
      <c r="K16039" s="9"/>
    </row>
    <row r="16040" spans="1:11" x14ac:dyDescent="0.25">
      <c r="A16040" s="2"/>
      <c r="B16040" s="2"/>
      <c r="C16040" s="2"/>
      <c r="E16040" s="2"/>
      <c r="G16040" s="2"/>
      <c r="H16040" s="6"/>
      <c r="I16040" s="9"/>
      <c r="J16040" s="9"/>
      <c r="K16040" s="9"/>
    </row>
    <row r="16041" spans="1:11" x14ac:dyDescent="0.25">
      <c r="A16041" s="2"/>
      <c r="B16041" s="2"/>
      <c r="C16041" s="2"/>
      <c r="E16041" s="2"/>
      <c r="G16041" s="2"/>
      <c r="H16041" s="6"/>
      <c r="I16041" s="9"/>
      <c r="J16041" s="9"/>
      <c r="K16041" s="9"/>
    </row>
    <row r="16042" spans="1:11" x14ac:dyDescent="0.25">
      <c r="A16042" s="2"/>
      <c r="B16042" s="2"/>
      <c r="C16042" s="2"/>
      <c r="E16042" s="2"/>
      <c r="G16042" s="2"/>
      <c r="H16042" s="6"/>
      <c r="I16042" s="9"/>
      <c r="J16042" s="9"/>
      <c r="K16042" s="9"/>
    </row>
    <row r="16043" spans="1:11" x14ac:dyDescent="0.25">
      <c r="A16043" s="2"/>
      <c r="B16043" s="2"/>
      <c r="C16043" s="2"/>
      <c r="E16043" s="2"/>
      <c r="G16043" s="2"/>
      <c r="H16043" s="6"/>
      <c r="I16043" s="9"/>
      <c r="J16043" s="9"/>
      <c r="K16043" s="9"/>
    </row>
    <row r="16044" spans="1:11" x14ac:dyDescent="0.25">
      <c r="A16044" s="2"/>
      <c r="B16044" s="2"/>
      <c r="C16044" s="2"/>
      <c r="E16044" s="2"/>
      <c r="G16044" s="2"/>
      <c r="H16044" s="6"/>
      <c r="I16044" s="9"/>
      <c r="J16044" s="9"/>
      <c r="K16044" s="9"/>
    </row>
    <row r="16045" spans="1:11" x14ac:dyDescent="0.25">
      <c r="A16045" s="2"/>
      <c r="B16045" s="2"/>
      <c r="C16045" s="2"/>
      <c r="E16045" s="2"/>
      <c r="G16045" s="2"/>
      <c r="H16045" s="6"/>
      <c r="I16045" s="9"/>
      <c r="J16045" s="9"/>
      <c r="K16045" s="9"/>
    </row>
    <row r="16046" spans="1:11" x14ac:dyDescent="0.25">
      <c r="A16046" s="2"/>
      <c r="B16046" s="2"/>
      <c r="C16046" s="2"/>
      <c r="E16046" s="2"/>
      <c r="G16046" s="2"/>
      <c r="H16046" s="6"/>
      <c r="I16046" s="9"/>
      <c r="J16046" s="9"/>
      <c r="K16046" s="9"/>
    </row>
    <row r="16047" spans="1:11" x14ac:dyDescent="0.25">
      <c r="A16047" s="2"/>
      <c r="B16047" s="2"/>
      <c r="C16047" s="2"/>
      <c r="E16047" s="2"/>
      <c r="G16047" s="2"/>
      <c r="H16047" s="6"/>
      <c r="I16047" s="9"/>
      <c r="J16047" s="9"/>
      <c r="K16047" s="9"/>
    </row>
    <row r="16048" spans="1:11" x14ac:dyDescent="0.25">
      <c r="A16048" s="2"/>
      <c r="B16048" s="2"/>
      <c r="C16048" s="2"/>
      <c r="E16048" s="2"/>
      <c r="G16048" s="2"/>
      <c r="H16048" s="6"/>
      <c r="I16048" s="9"/>
      <c r="J16048" s="9"/>
      <c r="K16048" s="9"/>
    </row>
    <row r="16049" spans="1:11" x14ac:dyDescent="0.25">
      <c r="A16049" s="2"/>
      <c r="B16049" s="2"/>
      <c r="C16049" s="2"/>
      <c r="E16049" s="2"/>
      <c r="G16049" s="2"/>
      <c r="H16049" s="6"/>
      <c r="I16049" s="9"/>
      <c r="J16049" s="9"/>
      <c r="K16049" s="9"/>
    </row>
    <row r="16050" spans="1:11" x14ac:dyDescent="0.25">
      <c r="A16050" s="2"/>
      <c r="B16050" s="2"/>
      <c r="C16050" s="2"/>
      <c r="E16050" s="2"/>
      <c r="G16050" s="2"/>
      <c r="H16050" s="6"/>
      <c r="I16050" s="9"/>
      <c r="J16050" s="9"/>
      <c r="K16050" s="9"/>
    </row>
    <row r="16051" spans="1:11" x14ac:dyDescent="0.25">
      <c r="A16051" s="2"/>
      <c r="B16051" s="2"/>
      <c r="C16051" s="2"/>
      <c r="E16051" s="2"/>
      <c r="G16051" s="2"/>
      <c r="H16051" s="6"/>
      <c r="I16051" s="9"/>
      <c r="J16051" s="9"/>
      <c r="K16051" s="9"/>
    </row>
    <row r="16052" spans="1:11" x14ac:dyDescent="0.25">
      <c r="A16052" s="2"/>
      <c r="B16052" s="2"/>
      <c r="C16052" s="2"/>
      <c r="E16052" s="2"/>
      <c r="G16052" s="2"/>
      <c r="H16052" s="6"/>
      <c r="I16052" s="9"/>
      <c r="J16052" s="9"/>
      <c r="K16052" s="9"/>
    </row>
    <row r="16053" spans="1:11" x14ac:dyDescent="0.25">
      <c r="A16053" s="2"/>
      <c r="B16053" s="2"/>
      <c r="C16053" s="2"/>
      <c r="E16053" s="2"/>
      <c r="G16053" s="2"/>
      <c r="H16053" s="6"/>
      <c r="I16053" s="9"/>
      <c r="J16053" s="9"/>
      <c r="K16053" s="9"/>
    </row>
    <row r="16054" spans="1:11" x14ac:dyDescent="0.25">
      <c r="A16054" s="2"/>
      <c r="B16054" s="2"/>
      <c r="C16054" s="2"/>
      <c r="E16054" s="2"/>
      <c r="G16054" s="2"/>
      <c r="H16054" s="6"/>
      <c r="I16054" s="9"/>
      <c r="J16054" s="9"/>
      <c r="K16054" s="9"/>
    </row>
    <row r="16055" spans="1:11" x14ac:dyDescent="0.25">
      <c r="A16055" s="2"/>
      <c r="B16055" s="2"/>
      <c r="C16055" s="2"/>
      <c r="E16055" s="2"/>
      <c r="G16055" s="2"/>
      <c r="H16055" s="6"/>
      <c r="I16055" s="9"/>
      <c r="J16055" s="9"/>
      <c r="K16055" s="9"/>
    </row>
    <row r="16056" spans="1:11" x14ac:dyDescent="0.25">
      <c r="A16056" s="2"/>
      <c r="B16056" s="2"/>
      <c r="C16056" s="2"/>
      <c r="E16056" s="2"/>
      <c r="G16056" s="2"/>
      <c r="H16056" s="6"/>
      <c r="I16056" s="9"/>
      <c r="J16056" s="9"/>
      <c r="K16056" s="9"/>
    </row>
    <row r="16057" spans="1:11" x14ac:dyDescent="0.25">
      <c r="A16057" s="2"/>
      <c r="B16057" s="2"/>
      <c r="C16057" s="2"/>
      <c r="E16057" s="2"/>
      <c r="G16057" s="2"/>
      <c r="H16057" s="6"/>
      <c r="I16057" s="9"/>
      <c r="J16057" s="9"/>
      <c r="K16057" s="9"/>
    </row>
    <row r="16058" spans="1:11" x14ac:dyDescent="0.25">
      <c r="A16058" s="2"/>
      <c r="B16058" s="2"/>
      <c r="C16058" s="2"/>
      <c r="E16058" s="2"/>
      <c r="G16058" s="2"/>
      <c r="H16058" s="6"/>
      <c r="I16058" s="9"/>
      <c r="J16058" s="9"/>
      <c r="K16058" s="9"/>
    </row>
    <row r="16059" spans="1:11" x14ac:dyDescent="0.25">
      <c r="A16059" s="2"/>
      <c r="B16059" s="2"/>
      <c r="C16059" s="2"/>
      <c r="E16059" s="2"/>
      <c r="G16059" s="2"/>
      <c r="H16059" s="6"/>
      <c r="I16059" s="9"/>
      <c r="J16059" s="9"/>
      <c r="K16059" s="9"/>
    </row>
    <row r="16060" spans="1:11" x14ac:dyDescent="0.25">
      <c r="A16060" s="2"/>
      <c r="B16060" s="2"/>
      <c r="C16060" s="2"/>
      <c r="E16060" s="2"/>
      <c r="G16060" s="2"/>
      <c r="H16060" s="6"/>
      <c r="I16060" s="9"/>
      <c r="J16060" s="9"/>
      <c r="K16060" s="9"/>
    </row>
    <row r="16061" spans="1:11" x14ac:dyDescent="0.25">
      <c r="A16061" s="2"/>
      <c r="B16061" s="2"/>
      <c r="C16061" s="2"/>
      <c r="E16061" s="2"/>
      <c r="G16061" s="2"/>
      <c r="H16061" s="6"/>
      <c r="I16061" s="9"/>
      <c r="J16061" s="9"/>
      <c r="K16061" s="9"/>
    </row>
    <row r="16062" spans="1:11" x14ac:dyDescent="0.25">
      <c r="A16062" s="2"/>
      <c r="B16062" s="2"/>
      <c r="C16062" s="2"/>
      <c r="E16062" s="2"/>
      <c r="G16062" s="2"/>
      <c r="H16062" s="6"/>
      <c r="I16062" s="9"/>
      <c r="J16062" s="9"/>
      <c r="K16062" s="9"/>
    </row>
    <row r="16063" spans="1:11" x14ac:dyDescent="0.25">
      <c r="A16063" s="2"/>
      <c r="B16063" s="2"/>
      <c r="C16063" s="2"/>
      <c r="E16063" s="2"/>
      <c r="G16063" s="2"/>
      <c r="H16063" s="6"/>
      <c r="I16063" s="9"/>
      <c r="J16063" s="9"/>
      <c r="K16063" s="9"/>
    </row>
    <row r="16064" spans="1:11" x14ac:dyDescent="0.25">
      <c r="A16064" s="2"/>
      <c r="B16064" s="2"/>
      <c r="C16064" s="2"/>
      <c r="E16064" s="2"/>
      <c r="G16064" s="2"/>
      <c r="H16064" s="6"/>
      <c r="I16064" s="9"/>
      <c r="J16064" s="9"/>
      <c r="K16064" s="9"/>
    </row>
    <row r="16065" spans="1:11" x14ac:dyDescent="0.25">
      <c r="A16065" s="2"/>
      <c r="B16065" s="2"/>
      <c r="C16065" s="2"/>
      <c r="E16065" s="2"/>
      <c r="G16065" s="2"/>
      <c r="H16065" s="6"/>
      <c r="I16065" s="9"/>
      <c r="J16065" s="9"/>
      <c r="K16065" s="9"/>
    </row>
    <row r="16066" spans="1:11" x14ac:dyDescent="0.25">
      <c r="A16066" s="2"/>
      <c r="B16066" s="2"/>
      <c r="C16066" s="2"/>
      <c r="E16066" s="2"/>
      <c r="G16066" s="2"/>
      <c r="H16066" s="6"/>
      <c r="I16066" s="9"/>
      <c r="J16066" s="9"/>
      <c r="K16066" s="9"/>
    </row>
    <row r="16067" spans="1:11" x14ac:dyDescent="0.25">
      <c r="A16067" s="2"/>
      <c r="B16067" s="2"/>
      <c r="C16067" s="2"/>
      <c r="E16067" s="2"/>
      <c r="G16067" s="2"/>
      <c r="H16067" s="6"/>
      <c r="I16067" s="9"/>
      <c r="J16067" s="9"/>
      <c r="K16067" s="9"/>
    </row>
    <row r="16068" spans="1:11" x14ac:dyDescent="0.25">
      <c r="A16068" s="2"/>
      <c r="B16068" s="2"/>
      <c r="C16068" s="2"/>
      <c r="E16068" s="2"/>
      <c r="G16068" s="2"/>
      <c r="H16068" s="6"/>
      <c r="I16068" s="9"/>
      <c r="J16068" s="9"/>
      <c r="K16068" s="9"/>
    </row>
    <row r="16069" spans="1:11" x14ac:dyDescent="0.25">
      <c r="A16069" s="2"/>
      <c r="B16069" s="2"/>
      <c r="C16069" s="2"/>
      <c r="E16069" s="2"/>
      <c r="G16069" s="2"/>
      <c r="H16069" s="6"/>
      <c r="I16069" s="9"/>
      <c r="J16069" s="9"/>
      <c r="K16069" s="9"/>
    </row>
    <row r="16070" spans="1:11" x14ac:dyDescent="0.25">
      <c r="A16070" s="2"/>
      <c r="B16070" s="2"/>
      <c r="C16070" s="2"/>
      <c r="E16070" s="2"/>
      <c r="G16070" s="2"/>
      <c r="H16070" s="6"/>
      <c r="I16070" s="9"/>
      <c r="J16070" s="9"/>
      <c r="K16070" s="9"/>
    </row>
    <row r="16071" spans="1:11" x14ac:dyDescent="0.25">
      <c r="A16071" s="2"/>
      <c r="B16071" s="2"/>
      <c r="C16071" s="2"/>
      <c r="E16071" s="2"/>
      <c r="G16071" s="2"/>
      <c r="H16071" s="6"/>
      <c r="I16071" s="9"/>
      <c r="J16071" s="9"/>
      <c r="K16071" s="9"/>
    </row>
    <row r="16072" spans="1:11" x14ac:dyDescent="0.25">
      <c r="A16072" s="2"/>
      <c r="B16072" s="2"/>
      <c r="C16072" s="2"/>
      <c r="E16072" s="2"/>
      <c r="G16072" s="2"/>
      <c r="H16072" s="6"/>
      <c r="I16072" s="9"/>
      <c r="J16072" s="9"/>
      <c r="K16072" s="9"/>
    </row>
    <row r="16073" spans="1:11" x14ac:dyDescent="0.25">
      <c r="A16073" s="2"/>
      <c r="B16073" s="2"/>
      <c r="C16073" s="2"/>
      <c r="E16073" s="2"/>
      <c r="G16073" s="2"/>
      <c r="H16073" s="6"/>
      <c r="I16073" s="9"/>
      <c r="J16073" s="9"/>
      <c r="K16073" s="9"/>
    </row>
    <row r="16074" spans="1:11" x14ac:dyDescent="0.25">
      <c r="A16074" s="2"/>
      <c r="B16074" s="2"/>
      <c r="C16074" s="2"/>
      <c r="E16074" s="2"/>
      <c r="G16074" s="2"/>
      <c r="H16074" s="6"/>
      <c r="I16074" s="9"/>
      <c r="J16074" s="9"/>
      <c r="K16074" s="9"/>
    </row>
    <row r="16075" spans="1:11" x14ac:dyDescent="0.25">
      <c r="A16075" s="2"/>
      <c r="B16075" s="2"/>
      <c r="C16075" s="2"/>
      <c r="E16075" s="2"/>
      <c r="G16075" s="2"/>
      <c r="H16075" s="6"/>
      <c r="I16075" s="9"/>
      <c r="J16075" s="9"/>
      <c r="K16075" s="9"/>
    </row>
    <row r="16076" spans="1:11" x14ac:dyDescent="0.25">
      <c r="A16076" s="2"/>
      <c r="B16076" s="2"/>
      <c r="C16076" s="2"/>
      <c r="E16076" s="2"/>
      <c r="G16076" s="2"/>
      <c r="H16076" s="6"/>
      <c r="I16076" s="9"/>
      <c r="J16076" s="9"/>
      <c r="K16076" s="9"/>
    </row>
    <row r="16077" spans="1:11" x14ac:dyDescent="0.25">
      <c r="A16077" s="2"/>
      <c r="B16077" s="2"/>
      <c r="C16077" s="2"/>
      <c r="E16077" s="2"/>
      <c r="G16077" s="2"/>
      <c r="H16077" s="6"/>
      <c r="I16077" s="9"/>
      <c r="J16077" s="9"/>
      <c r="K16077" s="9"/>
    </row>
    <row r="16078" spans="1:11" x14ac:dyDescent="0.25">
      <c r="A16078" s="2"/>
      <c r="B16078" s="2"/>
      <c r="C16078" s="2"/>
      <c r="E16078" s="2"/>
      <c r="G16078" s="2"/>
      <c r="H16078" s="6"/>
      <c r="I16078" s="9"/>
      <c r="J16078" s="9"/>
      <c r="K16078" s="9"/>
    </row>
    <row r="16079" spans="1:11" x14ac:dyDescent="0.25">
      <c r="A16079" s="2"/>
      <c r="B16079" s="2"/>
      <c r="C16079" s="2"/>
      <c r="E16079" s="2"/>
      <c r="G16079" s="2"/>
      <c r="H16079" s="6"/>
      <c r="I16079" s="9"/>
      <c r="J16079" s="9"/>
      <c r="K16079" s="9"/>
    </row>
    <row r="16080" spans="1:11" x14ac:dyDescent="0.25">
      <c r="A16080" s="2"/>
      <c r="B16080" s="2"/>
      <c r="C16080" s="2"/>
      <c r="E16080" s="2"/>
      <c r="G16080" s="2"/>
      <c r="H16080" s="6"/>
      <c r="I16080" s="9"/>
      <c r="J16080" s="9"/>
      <c r="K16080" s="9"/>
    </row>
    <row r="16081" spans="1:11" x14ac:dyDescent="0.25">
      <c r="A16081" s="2"/>
      <c r="B16081" s="2"/>
      <c r="C16081" s="2"/>
      <c r="E16081" s="2"/>
      <c r="G16081" s="2"/>
      <c r="H16081" s="6"/>
      <c r="I16081" s="9"/>
      <c r="J16081" s="9"/>
      <c r="K16081" s="9"/>
    </row>
    <row r="16082" spans="1:11" x14ac:dyDescent="0.25">
      <c r="A16082" s="2"/>
      <c r="B16082" s="2"/>
      <c r="C16082" s="2"/>
      <c r="E16082" s="2"/>
      <c r="G16082" s="2"/>
      <c r="H16082" s="6"/>
      <c r="I16082" s="9"/>
      <c r="J16082" s="9"/>
      <c r="K16082" s="9"/>
    </row>
    <row r="16083" spans="1:11" x14ac:dyDescent="0.25">
      <c r="A16083" s="2"/>
      <c r="B16083" s="2"/>
      <c r="C16083" s="2"/>
      <c r="E16083" s="2"/>
      <c r="G16083" s="2"/>
      <c r="H16083" s="6"/>
      <c r="I16083" s="9"/>
      <c r="J16083" s="9"/>
      <c r="K16083" s="9"/>
    </row>
    <row r="16084" spans="1:11" x14ac:dyDescent="0.25">
      <c r="A16084" s="2"/>
      <c r="B16084" s="2"/>
      <c r="C16084" s="2"/>
      <c r="E16084" s="2"/>
      <c r="G16084" s="2"/>
      <c r="H16084" s="6"/>
      <c r="I16084" s="9"/>
      <c r="J16084" s="9"/>
      <c r="K16084" s="9"/>
    </row>
    <row r="16085" spans="1:11" x14ac:dyDescent="0.25">
      <c r="A16085" s="2"/>
      <c r="B16085" s="2"/>
      <c r="C16085" s="2"/>
      <c r="E16085" s="2"/>
      <c r="G16085" s="2"/>
      <c r="H16085" s="6"/>
      <c r="I16085" s="9"/>
      <c r="J16085" s="9"/>
      <c r="K16085" s="9"/>
    </row>
    <row r="16086" spans="1:11" x14ac:dyDescent="0.25">
      <c r="A16086" s="2"/>
      <c r="B16086" s="2"/>
      <c r="C16086" s="2"/>
      <c r="E16086" s="2"/>
      <c r="G16086" s="2"/>
      <c r="H16086" s="6"/>
      <c r="I16086" s="9"/>
      <c r="J16086" s="9"/>
      <c r="K16086" s="9"/>
    </row>
    <row r="16087" spans="1:11" x14ac:dyDescent="0.25">
      <c r="A16087" s="2"/>
      <c r="B16087" s="2"/>
      <c r="C16087" s="2"/>
      <c r="E16087" s="2"/>
      <c r="G16087" s="2"/>
      <c r="H16087" s="6"/>
      <c r="I16087" s="9"/>
      <c r="J16087" s="9"/>
      <c r="K16087" s="9"/>
    </row>
    <row r="16088" spans="1:11" x14ac:dyDescent="0.25">
      <c r="A16088" s="2"/>
      <c r="B16088" s="2"/>
      <c r="C16088" s="2"/>
      <c r="E16088" s="2"/>
      <c r="G16088" s="2"/>
      <c r="H16088" s="6"/>
      <c r="I16088" s="9"/>
      <c r="J16088" s="9"/>
      <c r="K16088" s="9"/>
    </row>
    <row r="16089" spans="1:11" x14ac:dyDescent="0.25">
      <c r="A16089" s="2"/>
      <c r="B16089" s="2"/>
      <c r="C16089" s="2"/>
      <c r="E16089" s="2"/>
      <c r="G16089" s="2"/>
      <c r="H16089" s="6"/>
      <c r="I16089" s="9"/>
      <c r="J16089" s="9"/>
      <c r="K16089" s="9"/>
    </row>
    <row r="16090" spans="1:11" x14ac:dyDescent="0.25">
      <c r="A16090" s="2"/>
      <c r="B16090" s="2"/>
      <c r="C16090" s="2"/>
      <c r="E16090" s="2"/>
      <c r="G16090" s="2"/>
      <c r="H16090" s="6"/>
      <c r="I16090" s="9"/>
      <c r="J16090" s="9"/>
      <c r="K16090" s="9"/>
    </row>
    <row r="16091" spans="1:11" x14ac:dyDescent="0.25">
      <c r="A16091" s="2"/>
      <c r="B16091" s="2"/>
      <c r="C16091" s="2"/>
      <c r="E16091" s="2"/>
      <c r="G16091" s="2"/>
      <c r="H16091" s="6"/>
      <c r="I16091" s="9"/>
      <c r="J16091" s="9"/>
      <c r="K16091" s="9"/>
    </row>
    <row r="16092" spans="1:11" x14ac:dyDescent="0.25">
      <c r="A16092" s="2"/>
      <c r="B16092" s="2"/>
      <c r="C16092" s="2"/>
      <c r="E16092" s="2"/>
      <c r="G16092" s="2"/>
      <c r="H16092" s="6"/>
      <c r="I16092" s="9"/>
      <c r="J16092" s="9"/>
      <c r="K16092" s="9"/>
    </row>
    <row r="16093" spans="1:11" x14ac:dyDescent="0.25">
      <c r="A16093" s="2"/>
      <c r="B16093" s="2"/>
      <c r="C16093" s="2"/>
      <c r="E16093" s="2"/>
      <c r="G16093" s="2"/>
      <c r="H16093" s="6"/>
      <c r="I16093" s="9"/>
      <c r="J16093" s="9"/>
      <c r="K16093" s="9"/>
    </row>
    <row r="16094" spans="1:11" x14ac:dyDescent="0.25">
      <c r="A16094" s="2"/>
      <c r="B16094" s="2"/>
      <c r="C16094" s="2"/>
      <c r="E16094" s="2"/>
      <c r="G16094" s="2"/>
      <c r="H16094" s="6"/>
      <c r="I16094" s="9"/>
      <c r="J16094" s="9"/>
      <c r="K16094" s="9"/>
    </row>
    <row r="16095" spans="1:11" x14ac:dyDescent="0.25">
      <c r="A16095" s="2"/>
      <c r="B16095" s="2"/>
      <c r="C16095" s="2"/>
      <c r="E16095" s="2"/>
      <c r="G16095" s="2"/>
      <c r="H16095" s="6"/>
      <c r="I16095" s="9"/>
      <c r="J16095" s="9"/>
      <c r="K16095" s="9"/>
    </row>
    <row r="16096" spans="1:11" x14ac:dyDescent="0.25">
      <c r="A16096" s="2"/>
      <c r="B16096" s="2"/>
      <c r="C16096" s="2"/>
      <c r="E16096" s="2"/>
      <c r="G16096" s="2"/>
      <c r="H16096" s="6"/>
      <c r="I16096" s="9"/>
      <c r="J16096" s="9"/>
      <c r="K16096" s="9"/>
    </row>
    <row r="16097" spans="1:11" x14ac:dyDescent="0.25">
      <c r="A16097" s="2"/>
      <c r="B16097" s="2"/>
      <c r="C16097" s="2"/>
      <c r="E16097" s="2"/>
      <c r="G16097" s="2"/>
      <c r="H16097" s="6"/>
      <c r="I16097" s="9"/>
      <c r="J16097" s="9"/>
      <c r="K16097" s="9"/>
    </row>
    <row r="16098" spans="1:11" x14ac:dyDescent="0.25">
      <c r="A16098" s="2"/>
      <c r="B16098" s="2"/>
      <c r="C16098" s="2"/>
      <c r="E16098" s="2"/>
      <c r="G16098" s="2"/>
      <c r="H16098" s="6"/>
      <c r="I16098" s="9"/>
      <c r="J16098" s="9"/>
      <c r="K16098" s="9"/>
    </row>
    <row r="16099" spans="1:11" x14ac:dyDescent="0.25">
      <c r="A16099" s="2"/>
      <c r="B16099" s="2"/>
      <c r="C16099" s="2"/>
      <c r="E16099" s="2"/>
      <c r="G16099" s="2"/>
      <c r="H16099" s="6"/>
      <c r="I16099" s="9"/>
      <c r="J16099" s="9"/>
      <c r="K16099" s="9"/>
    </row>
    <row r="16100" spans="1:11" x14ac:dyDescent="0.25">
      <c r="A16100" s="2"/>
      <c r="B16100" s="2"/>
      <c r="C16100" s="2"/>
      <c r="E16100" s="2"/>
      <c r="G16100" s="2"/>
      <c r="H16100" s="6"/>
      <c r="I16100" s="9"/>
      <c r="J16100" s="9"/>
      <c r="K16100" s="9"/>
    </row>
    <row r="16101" spans="1:11" x14ac:dyDescent="0.25">
      <c r="A16101" s="2"/>
      <c r="B16101" s="2"/>
      <c r="C16101" s="2"/>
      <c r="E16101" s="2"/>
      <c r="G16101" s="2"/>
      <c r="H16101" s="6"/>
      <c r="I16101" s="9"/>
      <c r="J16101" s="9"/>
      <c r="K16101" s="9"/>
    </row>
    <row r="16102" spans="1:11" x14ac:dyDescent="0.25">
      <c r="A16102" s="2"/>
      <c r="B16102" s="2"/>
      <c r="C16102" s="2"/>
      <c r="E16102" s="2"/>
      <c r="G16102" s="2"/>
      <c r="H16102" s="6"/>
      <c r="I16102" s="9"/>
      <c r="J16102" s="9"/>
      <c r="K16102" s="9"/>
    </row>
    <row r="16103" spans="1:11" x14ac:dyDescent="0.25">
      <c r="A16103" s="2"/>
      <c r="B16103" s="2"/>
      <c r="C16103" s="2"/>
      <c r="E16103" s="2"/>
      <c r="G16103" s="2"/>
      <c r="H16103" s="6"/>
      <c r="I16103" s="9"/>
      <c r="J16103" s="9"/>
      <c r="K16103" s="9"/>
    </row>
    <row r="16104" spans="1:11" x14ac:dyDescent="0.25">
      <c r="A16104" s="2"/>
      <c r="B16104" s="2"/>
      <c r="C16104" s="2"/>
      <c r="E16104" s="2"/>
      <c r="G16104" s="2"/>
      <c r="H16104" s="6"/>
      <c r="I16104" s="9"/>
      <c r="J16104" s="9"/>
      <c r="K16104" s="9"/>
    </row>
    <row r="16105" spans="1:11" x14ac:dyDescent="0.25">
      <c r="A16105" s="2"/>
      <c r="B16105" s="2"/>
      <c r="C16105" s="2"/>
      <c r="E16105" s="2"/>
      <c r="G16105" s="2"/>
      <c r="H16105" s="6"/>
      <c r="I16105" s="9"/>
      <c r="J16105" s="9"/>
      <c r="K16105" s="9"/>
    </row>
    <row r="16106" spans="1:11" x14ac:dyDescent="0.25">
      <c r="A16106" s="2"/>
      <c r="B16106" s="2"/>
      <c r="C16106" s="2"/>
      <c r="E16106" s="2"/>
      <c r="G16106" s="2"/>
      <c r="H16106" s="6"/>
      <c r="I16106" s="9"/>
      <c r="J16106" s="9"/>
      <c r="K16106" s="9"/>
    </row>
    <row r="16107" spans="1:11" x14ac:dyDescent="0.25">
      <c r="A16107" s="2"/>
      <c r="B16107" s="2"/>
      <c r="C16107" s="2"/>
      <c r="E16107" s="2"/>
      <c r="G16107" s="2"/>
      <c r="H16107" s="6"/>
      <c r="I16107" s="9"/>
      <c r="J16107" s="9"/>
      <c r="K16107" s="9"/>
    </row>
    <row r="16108" spans="1:11" x14ac:dyDescent="0.25">
      <c r="A16108" s="2"/>
      <c r="B16108" s="2"/>
      <c r="C16108" s="2"/>
      <c r="E16108" s="2"/>
      <c r="G16108" s="2"/>
      <c r="H16108" s="6"/>
      <c r="I16108" s="9"/>
      <c r="J16108" s="9"/>
      <c r="K16108" s="9"/>
    </row>
    <row r="16109" spans="1:11" x14ac:dyDescent="0.25">
      <c r="A16109" s="2"/>
      <c r="B16109" s="2"/>
      <c r="C16109" s="2"/>
      <c r="E16109" s="2"/>
      <c r="G16109" s="2"/>
      <c r="H16109" s="6"/>
      <c r="I16109" s="9"/>
      <c r="J16109" s="9"/>
      <c r="K16109" s="9"/>
    </row>
    <row r="16110" spans="1:11" x14ac:dyDescent="0.25">
      <c r="A16110" s="2"/>
      <c r="B16110" s="2"/>
      <c r="C16110" s="2"/>
      <c r="E16110" s="2"/>
      <c r="G16110" s="2"/>
      <c r="H16110" s="6"/>
      <c r="I16110" s="9"/>
      <c r="J16110" s="9"/>
      <c r="K16110" s="9"/>
    </row>
    <row r="16111" spans="1:11" x14ac:dyDescent="0.25">
      <c r="A16111" s="2"/>
      <c r="B16111" s="2"/>
      <c r="C16111" s="2"/>
      <c r="E16111" s="2"/>
      <c r="G16111" s="2"/>
      <c r="H16111" s="6"/>
      <c r="I16111" s="9"/>
      <c r="J16111" s="9"/>
      <c r="K16111" s="9"/>
    </row>
    <row r="16112" spans="1:11" x14ac:dyDescent="0.25">
      <c r="A16112" s="2"/>
      <c r="B16112" s="2"/>
      <c r="C16112" s="2"/>
      <c r="E16112" s="2"/>
      <c r="G16112" s="2"/>
      <c r="H16112" s="6"/>
      <c r="I16112" s="9"/>
      <c r="J16112" s="9"/>
      <c r="K16112" s="9"/>
    </row>
    <row r="16113" spans="1:11" x14ac:dyDescent="0.25">
      <c r="A16113" s="2"/>
      <c r="B16113" s="2"/>
      <c r="C16113" s="2"/>
      <c r="E16113" s="2"/>
      <c r="G16113" s="2"/>
      <c r="H16113" s="6"/>
      <c r="I16113" s="9"/>
      <c r="J16113" s="9"/>
      <c r="K16113" s="9"/>
    </row>
    <row r="16114" spans="1:11" x14ac:dyDescent="0.25">
      <c r="A16114" s="2"/>
      <c r="B16114" s="2"/>
      <c r="C16114" s="2"/>
      <c r="E16114" s="2"/>
      <c r="G16114" s="2"/>
      <c r="H16114" s="6"/>
      <c r="I16114" s="9"/>
      <c r="J16114" s="9"/>
      <c r="K16114" s="9"/>
    </row>
    <row r="16115" spans="1:11" x14ac:dyDescent="0.25">
      <c r="A16115" s="2"/>
      <c r="B16115" s="2"/>
      <c r="C16115" s="2"/>
      <c r="E16115" s="2"/>
      <c r="G16115" s="2"/>
      <c r="H16115" s="6"/>
      <c r="I16115" s="9"/>
      <c r="J16115" s="9"/>
      <c r="K16115" s="9"/>
    </row>
    <row r="16116" spans="1:11" x14ac:dyDescent="0.25">
      <c r="A16116" s="2"/>
      <c r="B16116" s="2"/>
      <c r="C16116" s="2"/>
      <c r="E16116" s="2"/>
      <c r="G16116" s="2"/>
      <c r="H16116" s="6"/>
      <c r="I16116" s="9"/>
      <c r="J16116" s="9"/>
      <c r="K16116" s="9"/>
    </row>
    <row r="16117" spans="1:11" x14ac:dyDescent="0.25">
      <c r="A16117" s="2"/>
      <c r="B16117" s="2"/>
      <c r="C16117" s="2"/>
      <c r="E16117" s="2"/>
      <c r="G16117" s="2"/>
      <c r="H16117" s="6"/>
      <c r="I16117" s="9"/>
      <c r="J16117" s="9"/>
      <c r="K16117" s="9"/>
    </row>
    <row r="16118" spans="1:11" x14ac:dyDescent="0.25">
      <c r="A16118" s="2"/>
      <c r="B16118" s="2"/>
      <c r="C16118" s="2"/>
      <c r="E16118" s="2"/>
      <c r="G16118" s="2"/>
      <c r="H16118" s="6"/>
      <c r="I16118" s="9"/>
      <c r="J16118" s="9"/>
      <c r="K16118" s="9"/>
    </row>
    <row r="16119" spans="1:11" x14ac:dyDescent="0.25">
      <c r="A16119" s="2"/>
      <c r="B16119" s="2"/>
      <c r="C16119" s="2"/>
      <c r="E16119" s="2"/>
      <c r="G16119" s="2"/>
      <c r="H16119" s="6"/>
      <c r="I16119" s="9"/>
      <c r="J16119" s="9"/>
      <c r="K16119" s="9"/>
    </row>
    <row r="16120" spans="1:11" x14ac:dyDescent="0.25">
      <c r="A16120" s="2"/>
      <c r="B16120" s="2"/>
      <c r="C16120" s="2"/>
      <c r="E16120" s="2"/>
      <c r="G16120" s="2"/>
      <c r="H16120" s="6"/>
      <c r="I16120" s="9"/>
      <c r="J16120" s="9"/>
      <c r="K16120" s="9"/>
    </row>
    <row r="16121" spans="1:11" x14ac:dyDescent="0.25">
      <c r="A16121" s="2"/>
      <c r="B16121" s="2"/>
      <c r="C16121" s="2"/>
      <c r="E16121" s="2"/>
      <c r="G16121" s="2"/>
      <c r="H16121" s="6"/>
      <c r="I16121" s="9"/>
      <c r="J16121" s="9"/>
      <c r="K16121" s="9"/>
    </row>
    <row r="16122" spans="1:11" x14ac:dyDescent="0.25">
      <c r="A16122" s="2"/>
      <c r="B16122" s="2"/>
      <c r="C16122" s="2"/>
      <c r="E16122" s="2"/>
      <c r="G16122" s="2"/>
      <c r="H16122" s="6"/>
      <c r="I16122" s="9"/>
      <c r="J16122" s="9"/>
      <c r="K16122" s="9"/>
    </row>
    <row r="16123" spans="1:11" x14ac:dyDescent="0.25">
      <c r="A16123" s="2"/>
      <c r="B16123" s="2"/>
      <c r="C16123" s="2"/>
      <c r="E16123" s="2"/>
      <c r="G16123" s="2"/>
      <c r="H16123" s="6"/>
      <c r="I16123" s="9"/>
      <c r="J16123" s="9"/>
      <c r="K16123" s="9"/>
    </row>
    <row r="16124" spans="1:11" x14ac:dyDescent="0.25">
      <c r="A16124" s="2"/>
      <c r="B16124" s="2"/>
      <c r="C16124" s="2"/>
      <c r="E16124" s="2"/>
      <c r="G16124" s="2"/>
      <c r="H16124" s="6"/>
      <c r="I16124" s="9"/>
      <c r="J16124" s="9"/>
      <c r="K16124" s="9"/>
    </row>
    <row r="16125" spans="1:11" x14ac:dyDescent="0.25">
      <c r="A16125" s="2"/>
      <c r="B16125" s="2"/>
      <c r="C16125" s="2"/>
      <c r="E16125" s="2"/>
      <c r="G16125" s="2"/>
      <c r="H16125" s="6"/>
      <c r="I16125" s="9"/>
      <c r="J16125" s="9"/>
      <c r="K16125" s="9"/>
    </row>
    <row r="16126" spans="1:11" x14ac:dyDescent="0.25">
      <c r="A16126" s="2"/>
      <c r="B16126" s="2"/>
      <c r="C16126" s="2"/>
      <c r="E16126" s="2"/>
      <c r="G16126" s="2"/>
      <c r="H16126" s="6"/>
      <c r="I16126" s="9"/>
      <c r="J16126" s="9"/>
      <c r="K16126" s="9"/>
    </row>
    <row r="16127" spans="1:11" x14ac:dyDescent="0.25">
      <c r="A16127" s="2"/>
      <c r="B16127" s="2"/>
      <c r="C16127" s="2"/>
      <c r="E16127" s="2"/>
      <c r="G16127" s="2"/>
      <c r="H16127" s="6"/>
      <c r="I16127" s="9"/>
      <c r="J16127" s="9"/>
      <c r="K16127" s="9"/>
    </row>
    <row r="16128" spans="1:11" x14ac:dyDescent="0.25">
      <c r="A16128" s="2"/>
      <c r="B16128" s="2"/>
      <c r="C16128" s="2"/>
      <c r="E16128" s="2"/>
      <c r="G16128" s="2"/>
      <c r="H16128" s="6"/>
      <c r="I16128" s="9"/>
      <c r="J16128" s="9"/>
      <c r="K16128" s="9"/>
    </row>
    <row r="16129" spans="1:11" x14ac:dyDescent="0.25">
      <c r="A16129" s="2"/>
      <c r="B16129" s="2"/>
      <c r="C16129" s="2"/>
      <c r="E16129" s="2"/>
      <c r="G16129" s="2"/>
      <c r="H16129" s="6"/>
      <c r="I16129" s="9"/>
      <c r="J16129" s="9"/>
      <c r="K16129" s="9"/>
    </row>
    <row r="16130" spans="1:11" x14ac:dyDescent="0.25">
      <c r="A16130" s="2"/>
      <c r="B16130" s="2"/>
      <c r="C16130" s="2"/>
      <c r="E16130" s="2"/>
      <c r="G16130" s="2"/>
      <c r="H16130" s="6"/>
      <c r="I16130" s="9"/>
      <c r="J16130" s="9"/>
      <c r="K16130" s="9"/>
    </row>
    <row r="16131" spans="1:11" x14ac:dyDescent="0.25">
      <c r="A16131" s="2"/>
      <c r="B16131" s="2"/>
      <c r="C16131" s="2"/>
      <c r="E16131" s="2"/>
      <c r="G16131" s="2"/>
      <c r="H16131" s="6"/>
      <c r="I16131" s="9"/>
      <c r="J16131" s="9"/>
      <c r="K16131" s="9"/>
    </row>
    <row r="16132" spans="1:11" x14ac:dyDescent="0.25">
      <c r="A16132" s="2"/>
      <c r="B16132" s="2"/>
      <c r="C16132" s="2"/>
      <c r="E16132" s="2"/>
      <c r="G16132" s="2"/>
      <c r="H16132" s="6"/>
      <c r="I16132" s="9"/>
      <c r="J16132" s="9"/>
      <c r="K16132" s="9"/>
    </row>
    <row r="16133" spans="1:11" x14ac:dyDescent="0.25">
      <c r="A16133" s="2"/>
      <c r="B16133" s="2"/>
      <c r="C16133" s="2"/>
      <c r="E16133" s="2"/>
      <c r="G16133" s="2"/>
      <c r="H16133" s="6"/>
      <c r="I16133" s="9"/>
      <c r="J16133" s="9"/>
      <c r="K16133" s="9"/>
    </row>
    <row r="16134" spans="1:11" x14ac:dyDescent="0.25">
      <c r="A16134" s="2"/>
      <c r="B16134" s="2"/>
      <c r="C16134" s="2"/>
      <c r="E16134" s="2"/>
      <c r="G16134" s="2"/>
      <c r="H16134" s="6"/>
      <c r="I16134" s="9"/>
      <c r="J16134" s="9"/>
      <c r="K16134" s="9"/>
    </row>
    <row r="16135" spans="1:11" x14ac:dyDescent="0.25">
      <c r="A16135" s="2"/>
      <c r="B16135" s="2"/>
      <c r="C16135" s="2"/>
      <c r="E16135" s="2"/>
      <c r="G16135" s="2"/>
      <c r="H16135" s="6"/>
      <c r="I16135" s="9"/>
      <c r="J16135" s="9"/>
      <c r="K16135" s="9"/>
    </row>
    <row r="16136" spans="1:11" x14ac:dyDescent="0.25">
      <c r="A16136" s="2"/>
      <c r="B16136" s="2"/>
      <c r="C16136" s="2"/>
      <c r="E16136" s="2"/>
      <c r="G16136" s="2"/>
      <c r="H16136" s="6"/>
      <c r="I16136" s="9"/>
      <c r="J16136" s="9"/>
      <c r="K16136" s="9"/>
    </row>
    <row r="16137" spans="1:11" x14ac:dyDescent="0.25">
      <c r="A16137" s="2"/>
      <c r="B16137" s="2"/>
      <c r="C16137" s="2"/>
      <c r="E16137" s="2"/>
      <c r="G16137" s="2"/>
      <c r="H16137" s="6"/>
      <c r="I16137" s="9"/>
      <c r="J16137" s="9"/>
      <c r="K16137" s="9"/>
    </row>
    <row r="16138" spans="1:11" x14ac:dyDescent="0.25">
      <c r="A16138" s="2"/>
      <c r="B16138" s="2"/>
      <c r="C16138" s="2"/>
      <c r="E16138" s="2"/>
      <c r="G16138" s="2"/>
      <c r="H16138" s="6"/>
      <c r="I16138" s="9"/>
      <c r="J16138" s="9"/>
      <c r="K16138" s="9"/>
    </row>
    <row r="16139" spans="1:11" x14ac:dyDescent="0.25">
      <c r="A16139" s="2"/>
      <c r="B16139" s="2"/>
      <c r="C16139" s="2"/>
      <c r="E16139" s="2"/>
      <c r="G16139" s="2"/>
      <c r="H16139" s="6"/>
      <c r="I16139" s="9"/>
      <c r="J16139" s="9"/>
      <c r="K16139" s="9"/>
    </row>
    <row r="16140" spans="1:11" x14ac:dyDescent="0.25">
      <c r="A16140" s="2"/>
      <c r="B16140" s="2"/>
      <c r="C16140" s="2"/>
      <c r="E16140" s="2"/>
      <c r="G16140" s="2"/>
      <c r="H16140" s="6"/>
      <c r="I16140" s="9"/>
      <c r="J16140" s="9"/>
      <c r="K16140" s="9"/>
    </row>
    <row r="16141" spans="1:11" x14ac:dyDescent="0.25">
      <c r="A16141" s="2"/>
      <c r="B16141" s="2"/>
      <c r="C16141" s="2"/>
      <c r="E16141" s="2"/>
      <c r="G16141" s="2"/>
      <c r="H16141" s="6"/>
      <c r="I16141" s="9"/>
      <c r="J16141" s="9"/>
      <c r="K16141" s="9"/>
    </row>
    <row r="16142" spans="1:11" x14ac:dyDescent="0.25">
      <c r="A16142" s="2"/>
      <c r="B16142" s="2"/>
      <c r="C16142" s="2"/>
      <c r="E16142" s="2"/>
      <c r="G16142" s="2"/>
      <c r="H16142" s="6"/>
      <c r="I16142" s="9"/>
      <c r="J16142" s="9"/>
      <c r="K16142" s="9"/>
    </row>
    <row r="16143" spans="1:11" x14ac:dyDescent="0.25">
      <c r="A16143" s="2"/>
      <c r="B16143" s="2"/>
      <c r="C16143" s="2"/>
      <c r="E16143" s="2"/>
      <c r="G16143" s="2"/>
      <c r="H16143" s="6"/>
      <c r="I16143" s="9"/>
      <c r="J16143" s="9"/>
      <c r="K16143" s="9"/>
    </row>
    <row r="16144" spans="1:11" x14ac:dyDescent="0.25">
      <c r="A16144" s="2"/>
      <c r="B16144" s="2"/>
      <c r="C16144" s="2"/>
      <c r="E16144" s="2"/>
      <c r="G16144" s="2"/>
      <c r="H16144" s="6"/>
      <c r="I16144" s="9"/>
      <c r="J16144" s="9"/>
      <c r="K16144" s="9"/>
    </row>
    <row r="16145" spans="1:11" x14ac:dyDescent="0.25">
      <c r="A16145" s="2"/>
      <c r="B16145" s="2"/>
      <c r="C16145" s="2"/>
      <c r="E16145" s="2"/>
      <c r="G16145" s="2"/>
      <c r="H16145" s="6"/>
      <c r="I16145" s="9"/>
      <c r="J16145" s="9"/>
      <c r="K16145" s="9"/>
    </row>
    <row r="16146" spans="1:11" x14ac:dyDescent="0.25">
      <c r="A16146" s="2"/>
      <c r="B16146" s="2"/>
      <c r="C16146" s="2"/>
      <c r="E16146" s="2"/>
      <c r="G16146" s="2"/>
      <c r="H16146" s="6"/>
      <c r="I16146" s="9"/>
      <c r="J16146" s="9"/>
      <c r="K16146" s="9"/>
    </row>
    <row r="16147" spans="1:11" x14ac:dyDescent="0.25">
      <c r="A16147" s="2"/>
      <c r="B16147" s="2"/>
      <c r="C16147" s="2"/>
      <c r="E16147" s="2"/>
      <c r="G16147" s="2"/>
      <c r="H16147" s="6"/>
      <c r="I16147" s="9"/>
      <c r="J16147" s="9"/>
      <c r="K16147" s="9"/>
    </row>
    <row r="16148" spans="1:11" x14ac:dyDescent="0.25">
      <c r="A16148" s="2"/>
      <c r="B16148" s="2"/>
      <c r="C16148" s="2"/>
      <c r="E16148" s="2"/>
      <c r="G16148" s="2"/>
      <c r="H16148" s="6"/>
      <c r="I16148" s="9"/>
      <c r="J16148" s="9"/>
      <c r="K16148" s="9"/>
    </row>
    <row r="16149" spans="1:11" x14ac:dyDescent="0.25">
      <c r="A16149" s="2"/>
      <c r="B16149" s="2"/>
      <c r="C16149" s="2"/>
      <c r="E16149" s="2"/>
      <c r="G16149" s="2"/>
      <c r="H16149" s="6"/>
      <c r="I16149" s="9"/>
      <c r="J16149" s="9"/>
      <c r="K16149" s="9"/>
    </row>
    <row r="16150" spans="1:11" x14ac:dyDescent="0.25">
      <c r="A16150" s="2"/>
      <c r="B16150" s="2"/>
      <c r="C16150" s="2"/>
      <c r="E16150" s="2"/>
      <c r="G16150" s="2"/>
      <c r="H16150" s="6"/>
      <c r="I16150" s="9"/>
      <c r="J16150" s="9"/>
      <c r="K16150" s="9"/>
    </row>
    <row r="16151" spans="1:11" x14ac:dyDescent="0.25">
      <c r="A16151" s="2"/>
      <c r="B16151" s="2"/>
      <c r="C16151" s="2"/>
      <c r="E16151" s="2"/>
      <c r="G16151" s="2"/>
      <c r="H16151" s="6"/>
      <c r="I16151" s="9"/>
      <c r="J16151" s="9"/>
      <c r="K16151" s="9"/>
    </row>
    <row r="16152" spans="1:11" x14ac:dyDescent="0.25">
      <c r="A16152" s="2"/>
      <c r="B16152" s="2"/>
      <c r="C16152" s="2"/>
      <c r="E16152" s="2"/>
      <c r="G16152" s="2"/>
      <c r="H16152" s="6"/>
      <c r="I16152" s="9"/>
      <c r="J16152" s="9"/>
      <c r="K16152" s="9"/>
    </row>
    <row r="16153" spans="1:11" x14ac:dyDescent="0.25">
      <c r="A16153" s="2"/>
      <c r="B16153" s="2"/>
      <c r="C16153" s="2"/>
      <c r="E16153" s="2"/>
      <c r="G16153" s="2"/>
      <c r="H16153" s="6"/>
      <c r="I16153" s="9"/>
      <c r="J16153" s="9"/>
      <c r="K16153" s="9"/>
    </row>
    <row r="16154" spans="1:11" x14ac:dyDescent="0.25">
      <c r="A16154" s="2"/>
      <c r="B16154" s="2"/>
      <c r="C16154" s="2"/>
      <c r="E16154" s="2"/>
      <c r="G16154" s="2"/>
      <c r="H16154" s="6"/>
      <c r="I16154" s="9"/>
      <c r="J16154" s="9"/>
      <c r="K16154" s="9"/>
    </row>
    <row r="16155" spans="1:11" x14ac:dyDescent="0.25">
      <c r="A16155" s="2"/>
      <c r="B16155" s="2"/>
      <c r="C16155" s="2"/>
      <c r="E16155" s="2"/>
      <c r="G16155" s="2"/>
      <c r="H16155" s="6"/>
      <c r="I16155" s="9"/>
      <c r="J16155" s="9"/>
      <c r="K16155" s="9"/>
    </row>
    <row r="16156" spans="1:11" x14ac:dyDescent="0.25">
      <c r="A16156" s="2"/>
      <c r="B16156" s="2"/>
      <c r="C16156" s="2"/>
      <c r="E16156" s="2"/>
      <c r="G16156" s="2"/>
      <c r="H16156" s="6"/>
      <c r="I16156" s="9"/>
      <c r="J16156" s="9"/>
      <c r="K16156" s="9"/>
    </row>
    <row r="16157" spans="1:11" x14ac:dyDescent="0.25">
      <c r="A16157" s="2"/>
      <c r="B16157" s="2"/>
      <c r="C16157" s="2"/>
      <c r="E16157" s="2"/>
      <c r="G16157" s="2"/>
      <c r="H16157" s="6"/>
      <c r="I16157" s="9"/>
      <c r="J16157" s="9"/>
      <c r="K16157" s="9"/>
    </row>
    <row r="16158" spans="1:11" x14ac:dyDescent="0.25">
      <c r="A16158" s="2"/>
      <c r="B16158" s="2"/>
      <c r="C16158" s="2"/>
      <c r="E16158" s="2"/>
      <c r="G16158" s="2"/>
      <c r="H16158" s="6"/>
      <c r="I16158" s="9"/>
      <c r="J16158" s="9"/>
      <c r="K16158" s="9"/>
    </row>
    <row r="16159" spans="1:11" x14ac:dyDescent="0.25">
      <c r="A16159" s="2"/>
      <c r="B16159" s="2"/>
      <c r="C16159" s="2"/>
      <c r="E16159" s="2"/>
      <c r="G16159" s="2"/>
      <c r="H16159" s="6"/>
      <c r="I16159" s="9"/>
      <c r="J16159" s="9"/>
      <c r="K16159" s="9"/>
    </row>
    <row r="16160" spans="1:11" x14ac:dyDescent="0.25">
      <c r="A16160" s="2"/>
      <c r="B16160" s="2"/>
      <c r="C16160" s="2"/>
      <c r="E16160" s="2"/>
      <c r="G16160" s="2"/>
      <c r="H16160" s="6"/>
      <c r="I16160" s="9"/>
      <c r="J16160" s="9"/>
      <c r="K16160" s="9"/>
    </row>
    <row r="16161" spans="1:11" x14ac:dyDescent="0.25">
      <c r="A16161" s="2"/>
      <c r="B16161" s="2"/>
      <c r="C16161" s="2"/>
      <c r="E16161" s="2"/>
      <c r="G16161" s="2"/>
      <c r="H16161" s="6"/>
      <c r="I16161" s="9"/>
      <c r="J16161" s="9"/>
      <c r="K16161" s="9"/>
    </row>
    <row r="16162" spans="1:11" x14ac:dyDescent="0.25">
      <c r="A16162" s="2"/>
      <c r="B16162" s="2"/>
      <c r="C16162" s="2"/>
      <c r="E16162" s="2"/>
      <c r="G16162" s="2"/>
      <c r="H16162" s="6"/>
      <c r="I16162" s="9"/>
      <c r="J16162" s="9"/>
      <c r="K16162" s="9"/>
    </row>
    <row r="16163" spans="1:11" x14ac:dyDescent="0.25">
      <c r="A16163" s="2"/>
      <c r="B16163" s="2"/>
      <c r="C16163" s="2"/>
      <c r="E16163" s="2"/>
      <c r="G16163" s="2"/>
      <c r="H16163" s="6"/>
      <c r="I16163" s="9"/>
      <c r="J16163" s="9"/>
      <c r="K16163" s="9"/>
    </row>
    <row r="16164" spans="1:11" x14ac:dyDescent="0.25">
      <c r="A16164" s="2"/>
      <c r="B16164" s="2"/>
      <c r="C16164" s="2"/>
      <c r="E16164" s="2"/>
      <c r="G16164" s="2"/>
      <c r="H16164" s="6"/>
      <c r="I16164" s="9"/>
      <c r="J16164" s="9"/>
      <c r="K16164" s="9"/>
    </row>
    <row r="16165" spans="1:11" x14ac:dyDescent="0.25">
      <c r="A16165" s="2"/>
      <c r="B16165" s="2"/>
      <c r="C16165" s="2"/>
      <c r="E16165" s="2"/>
      <c r="G16165" s="2"/>
      <c r="H16165" s="6"/>
      <c r="I16165" s="9"/>
      <c r="J16165" s="9"/>
      <c r="K16165" s="9"/>
    </row>
    <row r="16166" spans="1:11" x14ac:dyDescent="0.25">
      <c r="A16166" s="2"/>
      <c r="B16166" s="2"/>
      <c r="C16166" s="2"/>
      <c r="E16166" s="2"/>
      <c r="G16166" s="2"/>
      <c r="H16166" s="6"/>
      <c r="I16166" s="9"/>
      <c r="J16166" s="9"/>
      <c r="K16166" s="9"/>
    </row>
    <row r="16167" spans="1:11" x14ac:dyDescent="0.25">
      <c r="A16167" s="2"/>
      <c r="B16167" s="2"/>
      <c r="C16167" s="2"/>
      <c r="E16167" s="2"/>
      <c r="G16167" s="2"/>
      <c r="H16167" s="6"/>
      <c r="I16167" s="9"/>
      <c r="J16167" s="9"/>
      <c r="K16167" s="9"/>
    </row>
    <row r="16168" spans="1:11" x14ac:dyDescent="0.25">
      <c r="A16168" s="2"/>
      <c r="B16168" s="2"/>
      <c r="C16168" s="2"/>
      <c r="E16168" s="2"/>
      <c r="G16168" s="2"/>
      <c r="H16168" s="6"/>
      <c r="I16168" s="9"/>
      <c r="J16168" s="9"/>
      <c r="K16168" s="9"/>
    </row>
    <row r="16169" spans="1:11" x14ac:dyDescent="0.25">
      <c r="A16169" s="2"/>
      <c r="B16169" s="2"/>
      <c r="C16169" s="2"/>
      <c r="E16169" s="2"/>
      <c r="G16169" s="2"/>
      <c r="H16169" s="6"/>
      <c r="I16169" s="9"/>
      <c r="J16169" s="9"/>
      <c r="K16169" s="9"/>
    </row>
    <row r="16170" spans="1:11" x14ac:dyDescent="0.25">
      <c r="A16170" s="2"/>
      <c r="B16170" s="2"/>
      <c r="C16170" s="2"/>
      <c r="E16170" s="2"/>
      <c r="G16170" s="2"/>
      <c r="H16170" s="6"/>
      <c r="I16170" s="9"/>
      <c r="J16170" s="9"/>
      <c r="K16170" s="9"/>
    </row>
    <row r="16171" spans="1:11" x14ac:dyDescent="0.25">
      <c r="A16171" s="2"/>
      <c r="B16171" s="2"/>
      <c r="C16171" s="2"/>
      <c r="E16171" s="2"/>
      <c r="G16171" s="2"/>
      <c r="H16171" s="6"/>
      <c r="I16171" s="9"/>
      <c r="J16171" s="9"/>
      <c r="K16171" s="9"/>
    </row>
    <row r="16172" spans="1:11" x14ac:dyDescent="0.25">
      <c r="A16172" s="2"/>
      <c r="B16172" s="2"/>
      <c r="C16172" s="2"/>
      <c r="E16172" s="2"/>
      <c r="G16172" s="2"/>
      <c r="H16172" s="6"/>
      <c r="I16172" s="9"/>
      <c r="J16172" s="9"/>
      <c r="K16172" s="9"/>
    </row>
    <row r="16173" spans="1:11" x14ac:dyDescent="0.25">
      <c r="A16173" s="2"/>
      <c r="B16173" s="2"/>
      <c r="C16173" s="2"/>
      <c r="E16173" s="2"/>
      <c r="G16173" s="2"/>
      <c r="H16173" s="6"/>
      <c r="I16173" s="9"/>
      <c r="J16173" s="9"/>
      <c r="K16173" s="9"/>
    </row>
    <row r="16174" spans="1:11" x14ac:dyDescent="0.25">
      <c r="A16174" s="2"/>
      <c r="B16174" s="2"/>
      <c r="C16174" s="2"/>
      <c r="E16174" s="2"/>
      <c r="G16174" s="2"/>
      <c r="H16174" s="6"/>
      <c r="I16174" s="9"/>
      <c r="J16174" s="9"/>
      <c r="K16174" s="9"/>
    </row>
    <row r="16175" spans="1:11" x14ac:dyDescent="0.25">
      <c r="A16175" s="2"/>
      <c r="B16175" s="2"/>
      <c r="C16175" s="2"/>
      <c r="E16175" s="2"/>
      <c r="G16175" s="2"/>
      <c r="H16175" s="6"/>
      <c r="I16175" s="9"/>
      <c r="J16175" s="9"/>
      <c r="K16175" s="9"/>
    </row>
    <row r="16176" spans="1:11" x14ac:dyDescent="0.25">
      <c r="A16176" s="2"/>
      <c r="B16176" s="2"/>
      <c r="C16176" s="2"/>
      <c r="E16176" s="2"/>
      <c r="G16176" s="2"/>
      <c r="H16176" s="6"/>
      <c r="I16176" s="9"/>
      <c r="J16176" s="9"/>
      <c r="K16176" s="9"/>
    </row>
    <row r="16177" spans="1:11" x14ac:dyDescent="0.25">
      <c r="A16177" s="2"/>
      <c r="B16177" s="2"/>
      <c r="C16177" s="2"/>
      <c r="E16177" s="2"/>
      <c r="G16177" s="2"/>
      <c r="H16177" s="6"/>
      <c r="I16177" s="9"/>
      <c r="J16177" s="9"/>
      <c r="K16177" s="9"/>
    </row>
    <row r="16178" spans="1:11" x14ac:dyDescent="0.25">
      <c r="A16178" s="2"/>
      <c r="B16178" s="2"/>
      <c r="C16178" s="2"/>
      <c r="E16178" s="2"/>
      <c r="G16178" s="2"/>
      <c r="H16178" s="6"/>
      <c r="I16178" s="9"/>
      <c r="J16178" s="9"/>
      <c r="K16178" s="9"/>
    </row>
    <row r="16179" spans="1:11" x14ac:dyDescent="0.25">
      <c r="A16179" s="2"/>
      <c r="B16179" s="2"/>
      <c r="C16179" s="2"/>
      <c r="E16179" s="2"/>
      <c r="G16179" s="2"/>
      <c r="H16179" s="6"/>
      <c r="I16179" s="9"/>
      <c r="J16179" s="9"/>
      <c r="K16179" s="9"/>
    </row>
    <row r="16180" spans="1:11" x14ac:dyDescent="0.25">
      <c r="A16180" s="2"/>
      <c r="B16180" s="2"/>
      <c r="C16180" s="2"/>
      <c r="E16180" s="2"/>
      <c r="G16180" s="2"/>
      <c r="H16180" s="6"/>
      <c r="I16180" s="9"/>
      <c r="J16180" s="9"/>
      <c r="K16180" s="9"/>
    </row>
    <row r="16181" spans="1:11" x14ac:dyDescent="0.25">
      <c r="A16181" s="2"/>
      <c r="B16181" s="2"/>
      <c r="C16181" s="2"/>
      <c r="E16181" s="2"/>
      <c r="G16181" s="2"/>
      <c r="H16181" s="6"/>
      <c r="I16181" s="9"/>
      <c r="J16181" s="9"/>
      <c r="K16181" s="9"/>
    </row>
    <row r="16182" spans="1:11" x14ac:dyDescent="0.25">
      <c r="A16182" s="2"/>
      <c r="B16182" s="2"/>
      <c r="C16182" s="2"/>
      <c r="E16182" s="2"/>
      <c r="G16182" s="2"/>
      <c r="H16182" s="6"/>
      <c r="I16182" s="9"/>
      <c r="J16182" s="9"/>
      <c r="K16182" s="9"/>
    </row>
    <row r="16183" spans="1:11" x14ac:dyDescent="0.25">
      <c r="A16183" s="2"/>
      <c r="B16183" s="2"/>
      <c r="C16183" s="2"/>
      <c r="E16183" s="2"/>
      <c r="G16183" s="2"/>
      <c r="H16183" s="6"/>
      <c r="I16183" s="9"/>
      <c r="J16183" s="9"/>
      <c r="K16183" s="9"/>
    </row>
    <row r="16184" spans="1:11" x14ac:dyDescent="0.25">
      <c r="A16184" s="2"/>
      <c r="B16184" s="2"/>
      <c r="C16184" s="2"/>
      <c r="E16184" s="2"/>
      <c r="G16184" s="2"/>
      <c r="H16184" s="6"/>
      <c r="I16184" s="9"/>
      <c r="J16184" s="9"/>
      <c r="K16184" s="9"/>
    </row>
    <row r="16185" spans="1:11" x14ac:dyDescent="0.25">
      <c r="A16185" s="2"/>
      <c r="B16185" s="2"/>
      <c r="C16185" s="2"/>
      <c r="E16185" s="2"/>
      <c r="G16185" s="2"/>
      <c r="H16185" s="6"/>
      <c r="I16185" s="9"/>
      <c r="J16185" s="9"/>
      <c r="K16185" s="9"/>
    </row>
    <row r="16186" spans="1:11" x14ac:dyDescent="0.25">
      <c r="A16186" s="2"/>
      <c r="B16186" s="2"/>
      <c r="C16186" s="2"/>
      <c r="E16186" s="2"/>
      <c r="G16186" s="2"/>
      <c r="H16186" s="6"/>
      <c r="I16186" s="9"/>
      <c r="J16186" s="9"/>
      <c r="K16186" s="9"/>
    </row>
    <row r="16187" spans="1:11" x14ac:dyDescent="0.25">
      <c r="A16187" s="2"/>
      <c r="B16187" s="2"/>
      <c r="C16187" s="2"/>
      <c r="E16187" s="2"/>
      <c r="G16187" s="2"/>
      <c r="H16187" s="6"/>
      <c r="I16187" s="9"/>
      <c r="J16187" s="9"/>
      <c r="K16187" s="9"/>
    </row>
    <row r="16188" spans="1:11" x14ac:dyDescent="0.25">
      <c r="A16188" s="2"/>
      <c r="B16188" s="2"/>
      <c r="C16188" s="2"/>
      <c r="E16188" s="2"/>
      <c r="G16188" s="2"/>
      <c r="H16188" s="6"/>
      <c r="I16188" s="9"/>
      <c r="J16188" s="9"/>
      <c r="K16188" s="9"/>
    </row>
    <row r="16189" spans="1:11" x14ac:dyDescent="0.25">
      <c r="A16189" s="2"/>
      <c r="B16189" s="2"/>
      <c r="C16189" s="2"/>
      <c r="E16189" s="2"/>
      <c r="G16189" s="2"/>
      <c r="H16189" s="6"/>
      <c r="I16189" s="9"/>
      <c r="J16189" s="9"/>
      <c r="K16189" s="9"/>
    </row>
    <row r="16190" spans="1:11" x14ac:dyDescent="0.25">
      <c r="A16190" s="2"/>
      <c r="B16190" s="2"/>
      <c r="C16190" s="2"/>
      <c r="E16190" s="2"/>
      <c r="G16190" s="2"/>
      <c r="H16190" s="6"/>
      <c r="I16190" s="9"/>
      <c r="J16190" s="9"/>
      <c r="K16190" s="9"/>
    </row>
    <row r="16191" spans="1:11" x14ac:dyDescent="0.25">
      <c r="A16191" s="2"/>
      <c r="B16191" s="2"/>
      <c r="C16191" s="2"/>
      <c r="E16191" s="2"/>
      <c r="G16191" s="2"/>
      <c r="H16191" s="6"/>
      <c r="I16191" s="9"/>
      <c r="J16191" s="9"/>
      <c r="K16191" s="9"/>
    </row>
    <row r="16192" spans="1:11" x14ac:dyDescent="0.25">
      <c r="A16192" s="2"/>
      <c r="B16192" s="2"/>
      <c r="C16192" s="2"/>
      <c r="E16192" s="2"/>
      <c r="G16192" s="2"/>
      <c r="H16192" s="6"/>
      <c r="I16192" s="9"/>
      <c r="J16192" s="9"/>
      <c r="K16192" s="9"/>
    </row>
    <row r="16193" spans="1:11" x14ac:dyDescent="0.25">
      <c r="A16193" s="2"/>
      <c r="B16193" s="2"/>
      <c r="C16193" s="2"/>
      <c r="E16193" s="2"/>
      <c r="G16193" s="2"/>
      <c r="H16193" s="6"/>
      <c r="I16193" s="9"/>
      <c r="J16193" s="9"/>
      <c r="K16193" s="9"/>
    </row>
    <row r="16194" spans="1:11" x14ac:dyDescent="0.25">
      <c r="A16194" s="2"/>
      <c r="B16194" s="2"/>
      <c r="C16194" s="2"/>
      <c r="E16194" s="2"/>
      <c r="G16194" s="2"/>
      <c r="H16194" s="6"/>
      <c r="I16194" s="9"/>
      <c r="J16194" s="9"/>
      <c r="K16194" s="9"/>
    </row>
    <row r="16195" spans="1:11" x14ac:dyDescent="0.25">
      <c r="A16195" s="2"/>
      <c r="B16195" s="2"/>
      <c r="C16195" s="2"/>
      <c r="E16195" s="2"/>
      <c r="G16195" s="2"/>
      <c r="H16195" s="6"/>
      <c r="I16195" s="9"/>
      <c r="J16195" s="9"/>
      <c r="K16195" s="9"/>
    </row>
    <row r="16196" spans="1:11" x14ac:dyDescent="0.25">
      <c r="A16196" s="2"/>
      <c r="B16196" s="2"/>
      <c r="C16196" s="2"/>
      <c r="E16196" s="2"/>
      <c r="G16196" s="2"/>
      <c r="H16196" s="6"/>
      <c r="I16196" s="9"/>
      <c r="J16196" s="9"/>
      <c r="K16196" s="9"/>
    </row>
    <row r="16197" spans="1:11" x14ac:dyDescent="0.25">
      <c r="A16197" s="2"/>
      <c r="B16197" s="2"/>
      <c r="C16197" s="2"/>
      <c r="E16197" s="2"/>
      <c r="G16197" s="2"/>
      <c r="H16197" s="6"/>
      <c r="I16197" s="9"/>
      <c r="J16197" s="9"/>
      <c r="K16197" s="9"/>
    </row>
    <row r="16198" spans="1:11" x14ac:dyDescent="0.25">
      <c r="A16198" s="2"/>
      <c r="B16198" s="2"/>
      <c r="C16198" s="2"/>
      <c r="E16198" s="2"/>
      <c r="G16198" s="2"/>
      <c r="H16198" s="6"/>
      <c r="I16198" s="9"/>
      <c r="J16198" s="9"/>
      <c r="K16198" s="9"/>
    </row>
    <row r="16199" spans="1:11" x14ac:dyDescent="0.25">
      <c r="A16199" s="2"/>
      <c r="B16199" s="2"/>
      <c r="C16199" s="2"/>
      <c r="E16199" s="2"/>
      <c r="G16199" s="2"/>
      <c r="H16199" s="6"/>
      <c r="I16199" s="9"/>
      <c r="J16199" s="9"/>
      <c r="K16199" s="9"/>
    </row>
    <row r="16200" spans="1:11" x14ac:dyDescent="0.25">
      <c r="A16200" s="2"/>
      <c r="B16200" s="2"/>
      <c r="C16200" s="2"/>
      <c r="E16200" s="2"/>
      <c r="G16200" s="2"/>
      <c r="H16200" s="6"/>
      <c r="I16200" s="9"/>
      <c r="J16200" s="9"/>
      <c r="K16200" s="9"/>
    </row>
    <row r="16201" spans="1:11" x14ac:dyDescent="0.25">
      <c r="A16201" s="2"/>
      <c r="B16201" s="2"/>
      <c r="C16201" s="2"/>
      <c r="E16201" s="2"/>
      <c r="G16201" s="2"/>
      <c r="H16201" s="6"/>
      <c r="I16201" s="9"/>
      <c r="J16201" s="9"/>
      <c r="K16201" s="9"/>
    </row>
    <row r="16202" spans="1:11" x14ac:dyDescent="0.25">
      <c r="A16202" s="2"/>
      <c r="B16202" s="2"/>
      <c r="C16202" s="2"/>
      <c r="E16202" s="2"/>
      <c r="G16202" s="2"/>
      <c r="H16202" s="6"/>
      <c r="I16202" s="9"/>
      <c r="J16202" s="9"/>
      <c r="K16202" s="9"/>
    </row>
    <row r="16203" spans="1:11" x14ac:dyDescent="0.25">
      <c r="A16203" s="2"/>
      <c r="B16203" s="2"/>
      <c r="C16203" s="2"/>
      <c r="E16203" s="2"/>
      <c r="G16203" s="2"/>
      <c r="H16203" s="6"/>
      <c r="I16203" s="9"/>
      <c r="J16203" s="9"/>
      <c r="K16203" s="9"/>
    </row>
    <row r="16204" spans="1:11" x14ac:dyDescent="0.25">
      <c r="A16204" s="2"/>
      <c r="B16204" s="2"/>
      <c r="C16204" s="2"/>
      <c r="E16204" s="2"/>
      <c r="G16204" s="2"/>
      <c r="H16204" s="6"/>
      <c r="I16204" s="9"/>
      <c r="J16204" s="9"/>
      <c r="K16204" s="9"/>
    </row>
    <row r="16205" spans="1:11" x14ac:dyDescent="0.25">
      <c r="A16205" s="2"/>
      <c r="B16205" s="2"/>
      <c r="C16205" s="2"/>
      <c r="E16205" s="2"/>
      <c r="G16205" s="2"/>
      <c r="H16205" s="6"/>
      <c r="I16205" s="9"/>
      <c r="J16205" s="9"/>
      <c r="K16205" s="9"/>
    </row>
    <row r="16206" spans="1:11" x14ac:dyDescent="0.25">
      <c r="A16206" s="2"/>
      <c r="B16206" s="2"/>
      <c r="C16206" s="2"/>
      <c r="E16206" s="2"/>
      <c r="G16206" s="2"/>
      <c r="H16206" s="6"/>
      <c r="I16206" s="9"/>
      <c r="J16206" s="9"/>
      <c r="K16206" s="9"/>
    </row>
    <row r="16207" spans="1:11" x14ac:dyDescent="0.25">
      <c r="A16207" s="2"/>
      <c r="B16207" s="2"/>
      <c r="C16207" s="2"/>
      <c r="E16207" s="2"/>
      <c r="G16207" s="2"/>
      <c r="H16207" s="6"/>
      <c r="I16207" s="9"/>
      <c r="J16207" s="9"/>
      <c r="K16207" s="9"/>
    </row>
    <row r="16208" spans="1:11" x14ac:dyDescent="0.25">
      <c r="A16208" s="2"/>
      <c r="B16208" s="2"/>
      <c r="C16208" s="2"/>
      <c r="E16208" s="2"/>
      <c r="G16208" s="2"/>
      <c r="H16208" s="6"/>
      <c r="I16208" s="9"/>
      <c r="J16208" s="9"/>
      <c r="K16208" s="9"/>
    </row>
    <row r="16209" spans="1:11" x14ac:dyDescent="0.25">
      <c r="A16209" s="2"/>
      <c r="B16209" s="2"/>
      <c r="C16209" s="2"/>
      <c r="E16209" s="2"/>
      <c r="G16209" s="2"/>
      <c r="H16209" s="6"/>
      <c r="I16209" s="9"/>
      <c r="J16209" s="9"/>
      <c r="K16209" s="9"/>
    </row>
    <row r="16210" spans="1:11" x14ac:dyDescent="0.25">
      <c r="A16210" s="2"/>
      <c r="B16210" s="2"/>
      <c r="C16210" s="2"/>
      <c r="E16210" s="2"/>
      <c r="G16210" s="2"/>
      <c r="H16210" s="6"/>
      <c r="I16210" s="9"/>
      <c r="J16210" s="9"/>
      <c r="K16210" s="9"/>
    </row>
    <row r="16211" spans="1:11" x14ac:dyDescent="0.25">
      <c r="A16211" s="2"/>
      <c r="B16211" s="2"/>
      <c r="C16211" s="2"/>
      <c r="E16211" s="2"/>
      <c r="G16211" s="2"/>
      <c r="H16211" s="6"/>
      <c r="I16211" s="9"/>
      <c r="J16211" s="9"/>
      <c r="K16211" s="9"/>
    </row>
    <row r="16212" spans="1:11" x14ac:dyDescent="0.25">
      <c r="A16212" s="2"/>
      <c r="B16212" s="2"/>
      <c r="C16212" s="2"/>
      <c r="E16212" s="2"/>
      <c r="G16212" s="2"/>
      <c r="H16212" s="6"/>
      <c r="I16212" s="9"/>
      <c r="J16212" s="9"/>
      <c r="K16212" s="9"/>
    </row>
    <row r="16213" spans="1:11" x14ac:dyDescent="0.25">
      <c r="A16213" s="2"/>
      <c r="B16213" s="2"/>
      <c r="C16213" s="2"/>
      <c r="E16213" s="2"/>
      <c r="G16213" s="2"/>
      <c r="H16213" s="6"/>
      <c r="I16213" s="9"/>
      <c r="J16213" s="9"/>
      <c r="K16213" s="9"/>
    </row>
    <row r="16214" spans="1:11" x14ac:dyDescent="0.25">
      <c r="A16214" s="2"/>
      <c r="B16214" s="2"/>
      <c r="C16214" s="2"/>
      <c r="E16214" s="2"/>
      <c r="G16214" s="2"/>
      <c r="H16214" s="6"/>
      <c r="I16214" s="9"/>
      <c r="J16214" s="9"/>
      <c r="K16214" s="9"/>
    </row>
    <row r="16215" spans="1:11" x14ac:dyDescent="0.25">
      <c r="A16215" s="2"/>
      <c r="B16215" s="2"/>
      <c r="C16215" s="2"/>
      <c r="E16215" s="2"/>
      <c r="G16215" s="2"/>
      <c r="H16215" s="6"/>
      <c r="I16215" s="9"/>
      <c r="J16215" s="9"/>
      <c r="K16215" s="9"/>
    </row>
    <row r="16216" spans="1:11" x14ac:dyDescent="0.25">
      <c r="A16216" s="2"/>
      <c r="B16216" s="2"/>
      <c r="C16216" s="2"/>
      <c r="E16216" s="2"/>
      <c r="G16216" s="2"/>
      <c r="H16216" s="6"/>
      <c r="I16216" s="9"/>
      <c r="J16216" s="9"/>
      <c r="K16216" s="9"/>
    </row>
    <row r="16217" spans="1:11" x14ac:dyDescent="0.25">
      <c r="A16217" s="2"/>
      <c r="B16217" s="2"/>
      <c r="C16217" s="2"/>
      <c r="E16217" s="2"/>
      <c r="G16217" s="2"/>
      <c r="H16217" s="6"/>
      <c r="I16217" s="9"/>
      <c r="J16217" s="9"/>
      <c r="K16217" s="9"/>
    </row>
    <row r="16218" spans="1:11" x14ac:dyDescent="0.25">
      <c r="A16218" s="2"/>
      <c r="B16218" s="2"/>
      <c r="C16218" s="2"/>
      <c r="E16218" s="2"/>
      <c r="G16218" s="2"/>
      <c r="H16218" s="6"/>
      <c r="I16218" s="9"/>
      <c r="J16218" s="9"/>
      <c r="K16218" s="9"/>
    </row>
    <row r="16219" spans="1:11" x14ac:dyDescent="0.25">
      <c r="A16219" s="2"/>
      <c r="B16219" s="2"/>
      <c r="C16219" s="2"/>
      <c r="E16219" s="2"/>
      <c r="G16219" s="2"/>
      <c r="H16219" s="6"/>
      <c r="I16219" s="9"/>
      <c r="J16219" s="9"/>
      <c r="K16219" s="9"/>
    </row>
    <row r="16220" spans="1:11" x14ac:dyDescent="0.25">
      <c r="A16220" s="2"/>
      <c r="B16220" s="2"/>
      <c r="C16220" s="2"/>
      <c r="E16220" s="2"/>
      <c r="G16220" s="2"/>
      <c r="H16220" s="6"/>
      <c r="I16220" s="9"/>
      <c r="J16220" s="9"/>
      <c r="K16220" s="9"/>
    </row>
    <row r="16221" spans="1:11" x14ac:dyDescent="0.25">
      <c r="A16221" s="2"/>
      <c r="B16221" s="2"/>
      <c r="C16221" s="2"/>
      <c r="E16221" s="2"/>
      <c r="G16221" s="2"/>
      <c r="H16221" s="6"/>
      <c r="I16221" s="9"/>
      <c r="J16221" s="9"/>
      <c r="K16221" s="9"/>
    </row>
    <row r="16222" spans="1:11" x14ac:dyDescent="0.25">
      <c r="A16222" s="2"/>
      <c r="B16222" s="2"/>
      <c r="C16222" s="2"/>
      <c r="E16222" s="2"/>
      <c r="G16222" s="2"/>
      <c r="H16222" s="6"/>
      <c r="I16222" s="9"/>
      <c r="J16222" s="9"/>
      <c r="K16222" s="9"/>
    </row>
    <row r="16223" spans="1:11" x14ac:dyDescent="0.25">
      <c r="A16223" s="2"/>
      <c r="B16223" s="2"/>
      <c r="C16223" s="2"/>
      <c r="E16223" s="2"/>
      <c r="G16223" s="2"/>
      <c r="H16223" s="6"/>
      <c r="I16223" s="9"/>
      <c r="J16223" s="9"/>
      <c r="K16223" s="9"/>
    </row>
    <row r="16224" spans="1:11" x14ac:dyDescent="0.25">
      <c r="A16224" s="2"/>
      <c r="B16224" s="2"/>
      <c r="C16224" s="2"/>
      <c r="E16224" s="2"/>
      <c r="G16224" s="2"/>
      <c r="H16224" s="6"/>
      <c r="I16224" s="9"/>
      <c r="J16224" s="9"/>
      <c r="K16224" s="9"/>
    </row>
    <row r="16225" spans="1:11" x14ac:dyDescent="0.25">
      <c r="A16225" s="2"/>
      <c r="B16225" s="2"/>
      <c r="C16225" s="2"/>
      <c r="E16225" s="2"/>
      <c r="G16225" s="2"/>
      <c r="H16225" s="6"/>
      <c r="I16225" s="9"/>
      <c r="J16225" s="9"/>
      <c r="K16225" s="9"/>
    </row>
    <row r="16226" spans="1:11" x14ac:dyDescent="0.25">
      <c r="A16226" s="2"/>
      <c r="B16226" s="2"/>
      <c r="C16226" s="2"/>
      <c r="E16226" s="2"/>
      <c r="G16226" s="2"/>
      <c r="H16226" s="6"/>
      <c r="I16226" s="9"/>
      <c r="J16226" s="9"/>
      <c r="K16226" s="9"/>
    </row>
    <row r="16227" spans="1:11" x14ac:dyDescent="0.25">
      <c r="A16227" s="2"/>
      <c r="B16227" s="2"/>
      <c r="C16227" s="2"/>
      <c r="E16227" s="2"/>
      <c r="G16227" s="2"/>
      <c r="H16227" s="6"/>
      <c r="I16227" s="9"/>
      <c r="J16227" s="9"/>
      <c r="K16227" s="9"/>
    </row>
    <row r="16228" spans="1:11" x14ac:dyDescent="0.25">
      <c r="A16228" s="2"/>
      <c r="B16228" s="2"/>
      <c r="C16228" s="2"/>
      <c r="E16228" s="2"/>
      <c r="G16228" s="2"/>
      <c r="H16228" s="6"/>
      <c r="I16228" s="9"/>
      <c r="J16228" s="9"/>
      <c r="K16228" s="9"/>
    </row>
    <row r="16229" spans="1:11" x14ac:dyDescent="0.25">
      <c r="A16229" s="2"/>
      <c r="B16229" s="2"/>
      <c r="C16229" s="2"/>
      <c r="E16229" s="2"/>
      <c r="G16229" s="2"/>
      <c r="H16229" s="6"/>
      <c r="I16229" s="9"/>
      <c r="J16229" s="9"/>
      <c r="K16229" s="9"/>
    </row>
    <row r="16230" spans="1:11" x14ac:dyDescent="0.25">
      <c r="A16230" s="2"/>
      <c r="B16230" s="2"/>
      <c r="C16230" s="2"/>
      <c r="E16230" s="2"/>
      <c r="G16230" s="2"/>
      <c r="H16230" s="6"/>
      <c r="I16230" s="9"/>
      <c r="J16230" s="9"/>
      <c r="K16230" s="9"/>
    </row>
    <row r="16231" spans="1:11" x14ac:dyDescent="0.25">
      <c r="A16231" s="2"/>
      <c r="B16231" s="2"/>
      <c r="C16231" s="2"/>
      <c r="E16231" s="2"/>
      <c r="G16231" s="2"/>
      <c r="H16231" s="6"/>
      <c r="I16231" s="9"/>
      <c r="J16231" s="9"/>
      <c r="K16231" s="9"/>
    </row>
    <row r="16232" spans="1:11" x14ac:dyDescent="0.25">
      <c r="A16232" s="2"/>
      <c r="B16232" s="2"/>
      <c r="C16232" s="2"/>
      <c r="E16232" s="2"/>
      <c r="G16232" s="2"/>
      <c r="H16232" s="6"/>
      <c r="I16232" s="9"/>
      <c r="J16232" s="9"/>
      <c r="K16232" s="9"/>
    </row>
    <row r="16233" spans="1:11" x14ac:dyDescent="0.25">
      <c r="A16233" s="2"/>
      <c r="B16233" s="2"/>
      <c r="C16233" s="2"/>
      <c r="E16233" s="2"/>
      <c r="G16233" s="2"/>
      <c r="H16233" s="6"/>
      <c r="I16233" s="9"/>
      <c r="J16233" s="9"/>
      <c r="K16233" s="9"/>
    </row>
    <row r="16234" spans="1:11" x14ac:dyDescent="0.25">
      <c r="A16234" s="2"/>
      <c r="B16234" s="2"/>
      <c r="C16234" s="2"/>
      <c r="E16234" s="2"/>
      <c r="G16234" s="2"/>
      <c r="H16234" s="6"/>
      <c r="I16234" s="9"/>
      <c r="J16234" s="9"/>
      <c r="K16234" s="9"/>
    </row>
    <row r="16235" spans="1:11" x14ac:dyDescent="0.25">
      <c r="A16235" s="2"/>
      <c r="B16235" s="2"/>
      <c r="C16235" s="2"/>
      <c r="E16235" s="2"/>
      <c r="G16235" s="2"/>
      <c r="H16235" s="6"/>
      <c r="I16235" s="9"/>
      <c r="J16235" s="9"/>
      <c r="K16235" s="9"/>
    </row>
    <row r="16236" spans="1:11" x14ac:dyDescent="0.25">
      <c r="A16236" s="2"/>
      <c r="B16236" s="2"/>
      <c r="C16236" s="2"/>
      <c r="E16236" s="2"/>
      <c r="G16236" s="2"/>
      <c r="H16236" s="6"/>
      <c r="I16236" s="9"/>
      <c r="J16236" s="9"/>
      <c r="K16236" s="9"/>
    </row>
    <row r="16237" spans="1:11" x14ac:dyDescent="0.25">
      <c r="A16237" s="2"/>
      <c r="B16237" s="2"/>
      <c r="C16237" s="2"/>
      <c r="E16237" s="2"/>
      <c r="G16237" s="2"/>
      <c r="H16237" s="6"/>
      <c r="I16237" s="9"/>
      <c r="J16237" s="9"/>
      <c r="K16237" s="9"/>
    </row>
    <row r="16238" spans="1:11" x14ac:dyDescent="0.25">
      <c r="A16238" s="2"/>
      <c r="B16238" s="2"/>
      <c r="C16238" s="2"/>
      <c r="E16238" s="2"/>
      <c r="G16238" s="2"/>
      <c r="H16238" s="6"/>
      <c r="I16238" s="9"/>
      <c r="J16238" s="9"/>
      <c r="K16238" s="9"/>
    </row>
    <row r="16239" spans="1:11" x14ac:dyDescent="0.25">
      <c r="A16239" s="2"/>
      <c r="B16239" s="2"/>
      <c r="C16239" s="2"/>
      <c r="E16239" s="2"/>
      <c r="G16239" s="2"/>
      <c r="H16239" s="6"/>
      <c r="I16239" s="9"/>
      <c r="J16239" s="9"/>
      <c r="K16239" s="9"/>
    </row>
    <row r="16240" spans="1:11" x14ac:dyDescent="0.25">
      <c r="A16240" s="2"/>
      <c r="B16240" s="2"/>
      <c r="C16240" s="2"/>
      <c r="E16240" s="2"/>
      <c r="G16240" s="2"/>
      <c r="H16240" s="6"/>
      <c r="I16240" s="9"/>
      <c r="J16240" s="9"/>
      <c r="K16240" s="9"/>
    </row>
    <row r="16241" spans="1:11" x14ac:dyDescent="0.25">
      <c r="A16241" s="2"/>
      <c r="B16241" s="2"/>
      <c r="C16241" s="2"/>
      <c r="E16241" s="2"/>
      <c r="G16241" s="2"/>
      <c r="H16241" s="6"/>
      <c r="I16241" s="9"/>
      <c r="J16241" s="9"/>
      <c r="K16241" s="9"/>
    </row>
    <row r="16242" spans="1:11" x14ac:dyDescent="0.25">
      <c r="A16242" s="2"/>
      <c r="B16242" s="2"/>
      <c r="C16242" s="2"/>
      <c r="E16242" s="2"/>
      <c r="G16242" s="2"/>
      <c r="H16242" s="6"/>
      <c r="I16242" s="9"/>
      <c r="J16242" s="9"/>
      <c r="K16242" s="9"/>
    </row>
    <row r="16243" spans="1:11" x14ac:dyDescent="0.25">
      <c r="A16243" s="2"/>
      <c r="B16243" s="2"/>
      <c r="C16243" s="2"/>
      <c r="E16243" s="2"/>
      <c r="G16243" s="2"/>
      <c r="H16243" s="6"/>
      <c r="I16243" s="9"/>
      <c r="J16243" s="9"/>
      <c r="K16243" s="9"/>
    </row>
    <row r="16244" spans="1:11" x14ac:dyDescent="0.25">
      <c r="A16244" s="2"/>
      <c r="B16244" s="2"/>
      <c r="C16244" s="2"/>
      <c r="E16244" s="2"/>
      <c r="G16244" s="2"/>
      <c r="H16244" s="6"/>
      <c r="I16244" s="9"/>
      <c r="J16244" s="9"/>
      <c r="K16244" s="9"/>
    </row>
    <row r="16245" spans="1:11" x14ac:dyDescent="0.25">
      <c r="A16245" s="2"/>
      <c r="B16245" s="2"/>
      <c r="C16245" s="2"/>
      <c r="E16245" s="2"/>
      <c r="G16245" s="2"/>
      <c r="H16245" s="6"/>
      <c r="I16245" s="9"/>
      <c r="J16245" s="9"/>
      <c r="K16245" s="9"/>
    </row>
    <row r="16246" spans="1:11" x14ac:dyDescent="0.25">
      <c r="A16246" s="2"/>
      <c r="B16246" s="2"/>
      <c r="C16246" s="2"/>
      <c r="E16246" s="2"/>
      <c r="G16246" s="2"/>
      <c r="H16246" s="6"/>
      <c r="I16246" s="9"/>
      <c r="J16246" s="9"/>
      <c r="K16246" s="9"/>
    </row>
    <row r="16247" spans="1:11" x14ac:dyDescent="0.25">
      <c r="A16247" s="2"/>
      <c r="B16247" s="2"/>
      <c r="C16247" s="2"/>
      <c r="E16247" s="2"/>
      <c r="G16247" s="2"/>
      <c r="H16247" s="6"/>
      <c r="I16247" s="9"/>
      <c r="J16247" s="9"/>
      <c r="K16247" s="9"/>
    </row>
    <row r="16248" spans="1:11" x14ac:dyDescent="0.25">
      <c r="A16248" s="2"/>
      <c r="B16248" s="2"/>
      <c r="C16248" s="2"/>
      <c r="E16248" s="2"/>
      <c r="G16248" s="2"/>
      <c r="H16248" s="6"/>
      <c r="I16248" s="9"/>
      <c r="J16248" s="9"/>
      <c r="K16248" s="9"/>
    </row>
    <row r="16249" spans="1:11" x14ac:dyDescent="0.25">
      <c r="A16249" s="2"/>
      <c r="B16249" s="2"/>
      <c r="C16249" s="2"/>
      <c r="E16249" s="2"/>
      <c r="G16249" s="2"/>
      <c r="H16249" s="6"/>
      <c r="I16249" s="9"/>
      <c r="J16249" s="9"/>
      <c r="K16249" s="9"/>
    </row>
    <row r="16250" spans="1:11" x14ac:dyDescent="0.25">
      <c r="A16250" s="2"/>
      <c r="B16250" s="2"/>
      <c r="C16250" s="2"/>
      <c r="E16250" s="2"/>
      <c r="G16250" s="2"/>
      <c r="H16250" s="6"/>
      <c r="I16250" s="9"/>
      <c r="J16250" s="9"/>
      <c r="K16250" s="9"/>
    </row>
    <row r="16251" spans="1:11" x14ac:dyDescent="0.25">
      <c r="A16251" s="2"/>
      <c r="B16251" s="2"/>
      <c r="C16251" s="2"/>
      <c r="E16251" s="2"/>
      <c r="G16251" s="2"/>
      <c r="H16251" s="6"/>
      <c r="I16251" s="9"/>
      <c r="J16251" s="9"/>
      <c r="K16251" s="9"/>
    </row>
    <row r="16252" spans="1:11" x14ac:dyDescent="0.25">
      <c r="A16252" s="2"/>
      <c r="B16252" s="2"/>
      <c r="C16252" s="2"/>
      <c r="E16252" s="2"/>
      <c r="G16252" s="2"/>
      <c r="H16252" s="6"/>
      <c r="I16252" s="9"/>
      <c r="J16252" s="9"/>
      <c r="K16252" s="9"/>
    </row>
    <row r="16253" spans="1:11" x14ac:dyDescent="0.25">
      <c r="A16253" s="2"/>
      <c r="B16253" s="2"/>
      <c r="C16253" s="2"/>
      <c r="E16253" s="2"/>
      <c r="G16253" s="2"/>
      <c r="H16253" s="6"/>
      <c r="I16253" s="9"/>
      <c r="J16253" s="9"/>
      <c r="K16253" s="9"/>
    </row>
    <row r="16254" spans="1:11" x14ac:dyDescent="0.25">
      <c r="A16254" s="2"/>
      <c r="B16254" s="2"/>
      <c r="C16254" s="2"/>
      <c r="E16254" s="2"/>
      <c r="G16254" s="2"/>
      <c r="H16254" s="6"/>
      <c r="I16254" s="9"/>
      <c r="J16254" s="9"/>
      <c r="K16254" s="9"/>
    </row>
    <row r="16255" spans="1:11" x14ac:dyDescent="0.25">
      <c r="A16255" s="2"/>
      <c r="B16255" s="2"/>
      <c r="C16255" s="2"/>
      <c r="E16255" s="2"/>
      <c r="G16255" s="2"/>
      <c r="H16255" s="6"/>
      <c r="I16255" s="9"/>
      <c r="J16255" s="9"/>
      <c r="K16255" s="9"/>
    </row>
    <row r="16256" spans="1:11" x14ac:dyDescent="0.25">
      <c r="A16256" s="2"/>
      <c r="B16256" s="2"/>
      <c r="C16256" s="2"/>
      <c r="E16256" s="2"/>
      <c r="G16256" s="2"/>
      <c r="H16256" s="6"/>
      <c r="I16256" s="9"/>
      <c r="J16256" s="9"/>
      <c r="K16256" s="9"/>
    </row>
    <row r="16257" spans="1:11" x14ac:dyDescent="0.25">
      <c r="A16257" s="2"/>
      <c r="B16257" s="2"/>
      <c r="C16257" s="2"/>
      <c r="E16257" s="2"/>
      <c r="G16257" s="2"/>
      <c r="H16257" s="6"/>
      <c r="I16257" s="9"/>
      <c r="J16257" s="9"/>
      <c r="K16257" s="9"/>
    </row>
    <row r="16258" spans="1:11" x14ac:dyDescent="0.25">
      <c r="A16258" s="2"/>
      <c r="B16258" s="2"/>
      <c r="C16258" s="2"/>
      <c r="E16258" s="2"/>
      <c r="G16258" s="2"/>
      <c r="H16258" s="6"/>
      <c r="I16258" s="9"/>
      <c r="J16258" s="9"/>
      <c r="K16258" s="9"/>
    </row>
    <row r="16259" spans="1:11" x14ac:dyDescent="0.25">
      <c r="A16259" s="2"/>
      <c r="B16259" s="2"/>
      <c r="C16259" s="2"/>
      <c r="E16259" s="2"/>
      <c r="G16259" s="2"/>
      <c r="H16259" s="6"/>
      <c r="I16259" s="9"/>
      <c r="J16259" s="9"/>
      <c r="K16259" s="9"/>
    </row>
    <row r="16260" spans="1:11" x14ac:dyDescent="0.25">
      <c r="A16260" s="2"/>
      <c r="B16260" s="2"/>
      <c r="C16260" s="2"/>
      <c r="E16260" s="2"/>
      <c r="G16260" s="2"/>
      <c r="H16260" s="6"/>
      <c r="I16260" s="9"/>
      <c r="J16260" s="9"/>
      <c r="K16260" s="9"/>
    </row>
    <row r="16261" spans="1:11" x14ac:dyDescent="0.25">
      <c r="A16261" s="2"/>
      <c r="B16261" s="2"/>
      <c r="C16261" s="2"/>
      <c r="E16261" s="2"/>
      <c r="G16261" s="2"/>
      <c r="H16261" s="6"/>
      <c r="I16261" s="9"/>
      <c r="J16261" s="9"/>
      <c r="K16261" s="9"/>
    </row>
    <row r="16262" spans="1:11" x14ac:dyDescent="0.25">
      <c r="A16262" s="2"/>
      <c r="B16262" s="2"/>
      <c r="C16262" s="2"/>
      <c r="E16262" s="2"/>
      <c r="G16262" s="2"/>
      <c r="H16262" s="6"/>
      <c r="I16262" s="9"/>
      <c r="J16262" s="9"/>
      <c r="K16262" s="9"/>
    </row>
    <row r="16263" spans="1:11" x14ac:dyDescent="0.25">
      <c r="A16263" s="2"/>
      <c r="B16263" s="2"/>
      <c r="C16263" s="2"/>
      <c r="E16263" s="2"/>
      <c r="G16263" s="2"/>
      <c r="H16263" s="6"/>
      <c r="I16263" s="9"/>
      <c r="J16263" s="9"/>
      <c r="K16263" s="9"/>
    </row>
    <row r="16264" spans="1:11" x14ac:dyDescent="0.25">
      <c r="A16264" s="2"/>
      <c r="B16264" s="2"/>
      <c r="C16264" s="2"/>
      <c r="E16264" s="2"/>
      <c r="G16264" s="2"/>
      <c r="H16264" s="6"/>
      <c r="I16264" s="9"/>
      <c r="J16264" s="9"/>
      <c r="K16264" s="9"/>
    </row>
    <row r="16265" spans="1:11" x14ac:dyDescent="0.25">
      <c r="A16265" s="2"/>
      <c r="B16265" s="2"/>
      <c r="C16265" s="2"/>
      <c r="E16265" s="2"/>
      <c r="G16265" s="2"/>
      <c r="H16265" s="6"/>
      <c r="I16265" s="9"/>
      <c r="J16265" s="9"/>
      <c r="K16265" s="9"/>
    </row>
    <row r="16266" spans="1:11" x14ac:dyDescent="0.25">
      <c r="A16266" s="2"/>
      <c r="B16266" s="2"/>
      <c r="C16266" s="2"/>
      <c r="E16266" s="2"/>
      <c r="G16266" s="2"/>
      <c r="H16266" s="6"/>
      <c r="I16266" s="9"/>
      <c r="J16266" s="9"/>
      <c r="K16266" s="9"/>
    </row>
    <row r="16267" spans="1:11" x14ac:dyDescent="0.25">
      <c r="A16267" s="2"/>
      <c r="B16267" s="2"/>
      <c r="C16267" s="2"/>
      <c r="E16267" s="2"/>
      <c r="G16267" s="2"/>
      <c r="H16267" s="6"/>
      <c r="I16267" s="9"/>
      <c r="J16267" s="9"/>
      <c r="K16267" s="9"/>
    </row>
    <row r="16268" spans="1:11" x14ac:dyDescent="0.25">
      <c r="A16268" s="2"/>
      <c r="B16268" s="2"/>
      <c r="C16268" s="2"/>
      <c r="E16268" s="2"/>
      <c r="G16268" s="2"/>
      <c r="H16268" s="6"/>
      <c r="I16268" s="9"/>
      <c r="J16268" s="9"/>
      <c r="K16268" s="9"/>
    </row>
    <row r="16269" spans="1:11" x14ac:dyDescent="0.25">
      <c r="A16269" s="2"/>
      <c r="B16269" s="2"/>
      <c r="C16269" s="2"/>
      <c r="E16269" s="2"/>
      <c r="G16269" s="2"/>
      <c r="H16269" s="6"/>
      <c r="I16269" s="9"/>
      <c r="J16269" s="9"/>
      <c r="K16269" s="9"/>
    </row>
    <row r="16270" spans="1:11" x14ac:dyDescent="0.25">
      <c r="A16270" s="2"/>
      <c r="B16270" s="2"/>
      <c r="C16270" s="2"/>
      <c r="E16270" s="2"/>
      <c r="G16270" s="2"/>
      <c r="H16270" s="6"/>
      <c r="I16270" s="9"/>
      <c r="J16270" s="9"/>
      <c r="K16270" s="9"/>
    </row>
    <row r="16271" spans="1:11" x14ac:dyDescent="0.25">
      <c r="A16271" s="2"/>
      <c r="B16271" s="2"/>
      <c r="C16271" s="2"/>
      <c r="E16271" s="2"/>
      <c r="G16271" s="2"/>
      <c r="H16271" s="6"/>
      <c r="I16271" s="9"/>
      <c r="J16271" s="9"/>
      <c r="K16271" s="9"/>
    </row>
    <row r="16272" spans="1:11" x14ac:dyDescent="0.25">
      <c r="A16272" s="2"/>
      <c r="B16272" s="2"/>
      <c r="C16272" s="2"/>
      <c r="E16272" s="2"/>
      <c r="G16272" s="2"/>
      <c r="H16272" s="6"/>
      <c r="I16272" s="9"/>
      <c r="J16272" s="9"/>
      <c r="K16272" s="9"/>
    </row>
    <row r="16273" spans="1:11" x14ac:dyDescent="0.25">
      <c r="A16273" s="2"/>
      <c r="B16273" s="2"/>
      <c r="C16273" s="2"/>
      <c r="E16273" s="2"/>
      <c r="G16273" s="2"/>
      <c r="H16273" s="6"/>
      <c r="I16273" s="9"/>
      <c r="J16273" s="9"/>
      <c r="K16273" s="9"/>
    </row>
    <row r="16274" spans="1:11" x14ac:dyDescent="0.25">
      <c r="A16274" s="2"/>
      <c r="B16274" s="2"/>
      <c r="C16274" s="2"/>
      <c r="E16274" s="2"/>
      <c r="G16274" s="2"/>
      <c r="H16274" s="6"/>
      <c r="I16274" s="9"/>
      <c r="J16274" s="9"/>
      <c r="K16274" s="9"/>
    </row>
    <row r="16275" spans="1:11" x14ac:dyDescent="0.25">
      <c r="A16275" s="2"/>
      <c r="B16275" s="2"/>
      <c r="C16275" s="2"/>
      <c r="E16275" s="2"/>
      <c r="G16275" s="2"/>
      <c r="H16275" s="6"/>
      <c r="I16275" s="9"/>
      <c r="J16275" s="9"/>
      <c r="K16275" s="9"/>
    </row>
    <row r="16276" spans="1:11" x14ac:dyDescent="0.25">
      <c r="A16276" s="2"/>
      <c r="B16276" s="2"/>
      <c r="C16276" s="2"/>
      <c r="E16276" s="2"/>
      <c r="G16276" s="2"/>
      <c r="H16276" s="6"/>
      <c r="I16276" s="9"/>
      <c r="J16276" s="9"/>
      <c r="K16276" s="9"/>
    </row>
    <row r="16277" spans="1:11" x14ac:dyDescent="0.25">
      <c r="A16277" s="2"/>
      <c r="B16277" s="2"/>
      <c r="C16277" s="2"/>
      <c r="E16277" s="2"/>
      <c r="G16277" s="2"/>
      <c r="H16277" s="6"/>
      <c r="I16277" s="9"/>
      <c r="J16277" s="9"/>
      <c r="K16277" s="9"/>
    </row>
    <row r="16278" spans="1:11" x14ac:dyDescent="0.25">
      <c r="A16278" s="2"/>
      <c r="B16278" s="2"/>
      <c r="C16278" s="2"/>
      <c r="E16278" s="2"/>
      <c r="G16278" s="2"/>
      <c r="H16278" s="6"/>
      <c r="I16278" s="9"/>
      <c r="J16278" s="9"/>
      <c r="K16278" s="9"/>
    </row>
    <row r="16279" spans="1:11" x14ac:dyDescent="0.25">
      <c r="A16279" s="2"/>
      <c r="B16279" s="2"/>
      <c r="C16279" s="2"/>
      <c r="E16279" s="2"/>
      <c r="G16279" s="2"/>
      <c r="H16279" s="6"/>
      <c r="I16279" s="9"/>
      <c r="J16279" s="9"/>
      <c r="K16279" s="9"/>
    </row>
    <row r="16280" spans="1:11" x14ac:dyDescent="0.25">
      <c r="A16280" s="2"/>
      <c r="B16280" s="2"/>
      <c r="C16280" s="2"/>
      <c r="E16280" s="2"/>
      <c r="G16280" s="2"/>
      <c r="H16280" s="6"/>
      <c r="I16280" s="9"/>
      <c r="J16280" s="9"/>
      <c r="K16280" s="9"/>
    </row>
    <row r="16281" spans="1:11" x14ac:dyDescent="0.25">
      <c r="A16281" s="2"/>
      <c r="B16281" s="2"/>
      <c r="C16281" s="2"/>
      <c r="E16281" s="2"/>
      <c r="G16281" s="2"/>
      <c r="H16281" s="6"/>
      <c r="I16281" s="9"/>
      <c r="J16281" s="9"/>
      <c r="K16281" s="9"/>
    </row>
    <row r="16282" spans="1:11" x14ac:dyDescent="0.25">
      <c r="A16282" s="2"/>
      <c r="B16282" s="2"/>
      <c r="C16282" s="2"/>
      <c r="E16282" s="2"/>
      <c r="G16282" s="2"/>
      <c r="H16282" s="6"/>
      <c r="I16282" s="9"/>
      <c r="J16282" s="9"/>
      <c r="K16282" s="9"/>
    </row>
    <row r="16283" spans="1:11" x14ac:dyDescent="0.25">
      <c r="A16283" s="2"/>
      <c r="B16283" s="2"/>
      <c r="C16283" s="2"/>
      <c r="E16283" s="2"/>
      <c r="G16283" s="2"/>
      <c r="H16283" s="6"/>
      <c r="I16283" s="9"/>
      <c r="J16283" s="9"/>
      <c r="K16283" s="9"/>
    </row>
    <row r="16284" spans="1:11" x14ac:dyDescent="0.25">
      <c r="A16284" s="2"/>
      <c r="B16284" s="2"/>
      <c r="C16284" s="2"/>
      <c r="E16284" s="2"/>
      <c r="G16284" s="2"/>
      <c r="H16284" s="6"/>
      <c r="I16284" s="9"/>
      <c r="J16284" s="9"/>
      <c r="K16284" s="9"/>
    </row>
    <row r="16285" spans="1:11" x14ac:dyDescent="0.25">
      <c r="A16285" s="2"/>
      <c r="B16285" s="2"/>
      <c r="C16285" s="2"/>
      <c r="E16285" s="2"/>
      <c r="G16285" s="2"/>
      <c r="H16285" s="6"/>
      <c r="I16285" s="9"/>
      <c r="J16285" s="9"/>
      <c r="K16285" s="9"/>
    </row>
    <row r="16286" spans="1:11" x14ac:dyDescent="0.25">
      <c r="A16286" s="2"/>
      <c r="B16286" s="2"/>
      <c r="C16286" s="2"/>
      <c r="E16286" s="2"/>
      <c r="G16286" s="2"/>
      <c r="H16286" s="6"/>
      <c r="I16286" s="9"/>
      <c r="J16286" s="9"/>
      <c r="K16286" s="9"/>
    </row>
    <row r="16287" spans="1:11" x14ac:dyDescent="0.25">
      <c r="A16287" s="2"/>
      <c r="B16287" s="2"/>
      <c r="C16287" s="2"/>
      <c r="E16287" s="2"/>
      <c r="G16287" s="2"/>
      <c r="H16287" s="6"/>
      <c r="I16287" s="9"/>
      <c r="J16287" s="9"/>
      <c r="K16287" s="9"/>
    </row>
    <row r="16288" spans="1:11" x14ac:dyDescent="0.25">
      <c r="A16288" s="2"/>
      <c r="B16288" s="2"/>
      <c r="C16288" s="2"/>
      <c r="E16288" s="2"/>
      <c r="G16288" s="2"/>
      <c r="H16288" s="6"/>
      <c r="I16288" s="9"/>
      <c r="J16288" s="9"/>
      <c r="K16288" s="9"/>
    </row>
    <row r="16289" spans="1:11" x14ac:dyDescent="0.25">
      <c r="A16289" s="2"/>
      <c r="B16289" s="2"/>
      <c r="C16289" s="2"/>
      <c r="E16289" s="2"/>
      <c r="G16289" s="2"/>
      <c r="H16289" s="6"/>
      <c r="I16289" s="9"/>
      <c r="J16289" s="9"/>
      <c r="K16289" s="9"/>
    </row>
    <row r="16290" spans="1:11" x14ac:dyDescent="0.25">
      <c r="A16290" s="2"/>
      <c r="B16290" s="2"/>
      <c r="C16290" s="2"/>
      <c r="E16290" s="2"/>
      <c r="G16290" s="2"/>
      <c r="H16290" s="6"/>
      <c r="I16290" s="9"/>
      <c r="J16290" s="9"/>
      <c r="K16290" s="9"/>
    </row>
    <row r="16291" spans="1:11" x14ac:dyDescent="0.25">
      <c r="A16291" s="2"/>
      <c r="B16291" s="2"/>
      <c r="C16291" s="2"/>
      <c r="E16291" s="2"/>
      <c r="G16291" s="2"/>
      <c r="H16291" s="6"/>
      <c r="I16291" s="9"/>
      <c r="J16291" s="9"/>
      <c r="K16291" s="9"/>
    </row>
    <row r="16292" spans="1:11" x14ac:dyDescent="0.25">
      <c r="A16292" s="2"/>
      <c r="B16292" s="2"/>
      <c r="C16292" s="2"/>
      <c r="E16292" s="2"/>
      <c r="G16292" s="2"/>
      <c r="H16292" s="6"/>
      <c r="I16292" s="9"/>
      <c r="J16292" s="9"/>
      <c r="K16292" s="9"/>
    </row>
    <row r="16293" spans="1:11" x14ac:dyDescent="0.25">
      <c r="A16293" s="2"/>
      <c r="B16293" s="2"/>
      <c r="C16293" s="2"/>
      <c r="E16293" s="2"/>
      <c r="G16293" s="2"/>
      <c r="H16293" s="6"/>
      <c r="I16293" s="9"/>
      <c r="J16293" s="9"/>
      <c r="K16293" s="9"/>
    </row>
    <row r="16294" spans="1:11" x14ac:dyDescent="0.25">
      <c r="A16294" s="2"/>
      <c r="B16294" s="2"/>
      <c r="C16294" s="2"/>
      <c r="E16294" s="2"/>
      <c r="G16294" s="2"/>
      <c r="H16294" s="6"/>
      <c r="I16294" s="9"/>
      <c r="J16294" s="9"/>
      <c r="K16294" s="9"/>
    </row>
    <row r="16295" spans="1:11" x14ac:dyDescent="0.25">
      <c r="A16295" s="2"/>
      <c r="B16295" s="2"/>
      <c r="C16295" s="2"/>
      <c r="E16295" s="2"/>
      <c r="G16295" s="2"/>
      <c r="H16295" s="6"/>
      <c r="I16295" s="9"/>
      <c r="J16295" s="9"/>
      <c r="K16295" s="9"/>
    </row>
    <row r="16296" spans="1:11" x14ac:dyDescent="0.25">
      <c r="A16296" s="2"/>
      <c r="B16296" s="2"/>
      <c r="C16296" s="2"/>
      <c r="E16296" s="2"/>
      <c r="G16296" s="2"/>
      <c r="H16296" s="6"/>
      <c r="I16296" s="9"/>
      <c r="J16296" s="9"/>
      <c r="K16296" s="9"/>
    </row>
    <row r="16297" spans="1:11" x14ac:dyDescent="0.25">
      <c r="A16297" s="2"/>
      <c r="B16297" s="2"/>
      <c r="C16297" s="2"/>
      <c r="E16297" s="2"/>
      <c r="G16297" s="2"/>
      <c r="H16297" s="6"/>
      <c r="I16297" s="9"/>
      <c r="J16297" s="9"/>
      <c r="K16297" s="9"/>
    </row>
    <row r="16298" spans="1:11" x14ac:dyDescent="0.25">
      <c r="A16298" s="2"/>
      <c r="B16298" s="2"/>
      <c r="C16298" s="2"/>
      <c r="E16298" s="2"/>
      <c r="G16298" s="2"/>
      <c r="H16298" s="6"/>
      <c r="I16298" s="9"/>
      <c r="J16298" s="9"/>
      <c r="K16298" s="9"/>
    </row>
    <row r="16299" spans="1:11" x14ac:dyDescent="0.25">
      <c r="A16299" s="2"/>
      <c r="B16299" s="2"/>
      <c r="C16299" s="2"/>
      <c r="E16299" s="2"/>
      <c r="G16299" s="2"/>
      <c r="H16299" s="6"/>
      <c r="I16299" s="9"/>
      <c r="J16299" s="9"/>
      <c r="K16299" s="9"/>
    </row>
    <row r="16300" spans="1:11" x14ac:dyDescent="0.25">
      <c r="A16300" s="2"/>
      <c r="B16300" s="2"/>
      <c r="C16300" s="2"/>
      <c r="E16300" s="2"/>
      <c r="G16300" s="2"/>
      <c r="H16300" s="6"/>
      <c r="I16300" s="9"/>
      <c r="J16300" s="9"/>
      <c r="K16300" s="9"/>
    </row>
    <row r="16301" spans="1:11" x14ac:dyDescent="0.25">
      <c r="A16301" s="2"/>
      <c r="B16301" s="2"/>
      <c r="C16301" s="2"/>
      <c r="E16301" s="2"/>
      <c r="G16301" s="2"/>
      <c r="H16301" s="6"/>
      <c r="I16301" s="9"/>
      <c r="J16301" s="9"/>
      <c r="K16301" s="9"/>
    </row>
    <row r="16302" spans="1:11" x14ac:dyDescent="0.25">
      <c r="A16302" s="2"/>
      <c r="B16302" s="2"/>
      <c r="C16302" s="2"/>
      <c r="E16302" s="2"/>
      <c r="G16302" s="2"/>
      <c r="H16302" s="6"/>
      <c r="I16302" s="9"/>
      <c r="J16302" s="9"/>
      <c r="K16302" s="9"/>
    </row>
    <row r="16303" spans="1:11" x14ac:dyDescent="0.25">
      <c r="A16303" s="2"/>
      <c r="B16303" s="2"/>
      <c r="C16303" s="2"/>
      <c r="E16303" s="2"/>
      <c r="G16303" s="2"/>
      <c r="H16303" s="6"/>
      <c r="I16303" s="9"/>
      <c r="J16303" s="9"/>
      <c r="K16303" s="9"/>
    </row>
    <row r="16304" spans="1:11" x14ac:dyDescent="0.25">
      <c r="A16304" s="2"/>
      <c r="B16304" s="2"/>
      <c r="C16304" s="2"/>
      <c r="E16304" s="2"/>
      <c r="G16304" s="2"/>
      <c r="H16304" s="6"/>
      <c r="I16304" s="9"/>
      <c r="J16304" s="9"/>
      <c r="K16304" s="9"/>
    </row>
    <row r="16305" spans="1:11" x14ac:dyDescent="0.25">
      <c r="A16305" s="2"/>
      <c r="B16305" s="2"/>
      <c r="C16305" s="2"/>
      <c r="E16305" s="2"/>
      <c r="G16305" s="2"/>
      <c r="H16305" s="6"/>
      <c r="I16305" s="9"/>
      <c r="J16305" s="9"/>
      <c r="K16305" s="9"/>
    </row>
    <row r="16306" spans="1:11" x14ac:dyDescent="0.25">
      <c r="A16306" s="2"/>
      <c r="B16306" s="2"/>
      <c r="C16306" s="2"/>
      <c r="E16306" s="2"/>
      <c r="G16306" s="2"/>
      <c r="H16306" s="6"/>
      <c r="I16306" s="9"/>
      <c r="J16306" s="9"/>
      <c r="K16306" s="9"/>
    </row>
    <row r="16307" spans="1:11" x14ac:dyDescent="0.25">
      <c r="A16307" s="2"/>
      <c r="B16307" s="2"/>
      <c r="C16307" s="2"/>
      <c r="E16307" s="2"/>
      <c r="G16307" s="2"/>
      <c r="H16307" s="6"/>
      <c r="I16307" s="9"/>
      <c r="J16307" s="9"/>
      <c r="K16307" s="9"/>
    </row>
    <row r="16308" spans="1:11" x14ac:dyDescent="0.25">
      <c r="A16308" s="2"/>
      <c r="B16308" s="2"/>
      <c r="C16308" s="2"/>
      <c r="E16308" s="2"/>
      <c r="G16308" s="2"/>
      <c r="H16308" s="6"/>
      <c r="I16308" s="9"/>
      <c r="J16308" s="9"/>
      <c r="K16308" s="9"/>
    </row>
    <row r="16309" spans="1:11" x14ac:dyDescent="0.25">
      <c r="A16309" s="2"/>
      <c r="B16309" s="2"/>
      <c r="C16309" s="2"/>
      <c r="E16309" s="2"/>
      <c r="G16309" s="2"/>
      <c r="H16309" s="6"/>
      <c r="I16309" s="9"/>
      <c r="J16309" s="9"/>
      <c r="K16309" s="9"/>
    </row>
    <row r="16310" spans="1:11" x14ac:dyDescent="0.25">
      <c r="A16310" s="2"/>
      <c r="B16310" s="2"/>
      <c r="C16310" s="2"/>
      <c r="E16310" s="2"/>
      <c r="G16310" s="2"/>
      <c r="H16310" s="6"/>
      <c r="I16310" s="9"/>
      <c r="J16310" s="9"/>
      <c r="K16310" s="9"/>
    </row>
    <row r="16311" spans="1:11" x14ac:dyDescent="0.25">
      <c r="A16311" s="2"/>
      <c r="B16311" s="2"/>
      <c r="C16311" s="2"/>
      <c r="E16311" s="2"/>
      <c r="G16311" s="2"/>
      <c r="H16311" s="6"/>
      <c r="I16311" s="9"/>
      <c r="J16311" s="9"/>
      <c r="K16311" s="9"/>
    </row>
    <row r="16312" spans="1:11" x14ac:dyDescent="0.25">
      <c r="A16312" s="2"/>
      <c r="B16312" s="2"/>
      <c r="C16312" s="2"/>
      <c r="E16312" s="2"/>
      <c r="G16312" s="2"/>
      <c r="H16312" s="6"/>
      <c r="I16312" s="9"/>
      <c r="J16312" s="9"/>
      <c r="K16312" s="9"/>
    </row>
    <row r="16313" spans="1:11" x14ac:dyDescent="0.25">
      <c r="A16313" s="2"/>
      <c r="B16313" s="2"/>
      <c r="C16313" s="2"/>
      <c r="E16313" s="2"/>
      <c r="G16313" s="2"/>
      <c r="H16313" s="6"/>
      <c r="I16313" s="9"/>
      <c r="J16313" s="9"/>
      <c r="K16313" s="9"/>
    </row>
    <row r="16314" spans="1:11" x14ac:dyDescent="0.25">
      <c r="A16314" s="2"/>
      <c r="B16314" s="2"/>
      <c r="C16314" s="2"/>
      <c r="E16314" s="2"/>
      <c r="G16314" s="2"/>
      <c r="H16314" s="6"/>
      <c r="I16314" s="9"/>
      <c r="J16314" s="9"/>
      <c r="K16314" s="9"/>
    </row>
    <row r="16315" spans="1:11" x14ac:dyDescent="0.25">
      <c r="A16315" s="2"/>
      <c r="B16315" s="2"/>
      <c r="C16315" s="2"/>
      <c r="E16315" s="2"/>
      <c r="G16315" s="2"/>
      <c r="H16315" s="6"/>
      <c r="I16315" s="9"/>
      <c r="J16315" s="9"/>
      <c r="K16315" s="9"/>
    </row>
    <row r="16316" spans="1:11" x14ac:dyDescent="0.25">
      <c r="A16316" s="2"/>
      <c r="B16316" s="2"/>
      <c r="C16316" s="2"/>
      <c r="E16316" s="2"/>
      <c r="G16316" s="2"/>
      <c r="H16316" s="6"/>
      <c r="I16316" s="9"/>
      <c r="J16316" s="9"/>
      <c r="K16316" s="9"/>
    </row>
    <row r="16317" spans="1:11" x14ac:dyDescent="0.25">
      <c r="A16317" s="2"/>
      <c r="B16317" s="2"/>
      <c r="C16317" s="2"/>
      <c r="E16317" s="2"/>
      <c r="G16317" s="2"/>
      <c r="H16317" s="6"/>
      <c r="I16317" s="9"/>
      <c r="J16317" s="9"/>
      <c r="K16317" s="9"/>
    </row>
    <row r="16318" spans="1:11" x14ac:dyDescent="0.25">
      <c r="A16318" s="2"/>
      <c r="B16318" s="2"/>
      <c r="C16318" s="2"/>
      <c r="E16318" s="2"/>
      <c r="G16318" s="2"/>
      <c r="H16318" s="6"/>
      <c r="I16318" s="9"/>
      <c r="J16318" s="9"/>
      <c r="K16318" s="9"/>
    </row>
    <row r="16319" spans="1:11" x14ac:dyDescent="0.25">
      <c r="A16319" s="2"/>
      <c r="B16319" s="2"/>
      <c r="C16319" s="2"/>
      <c r="E16319" s="2"/>
      <c r="G16319" s="2"/>
      <c r="H16319" s="6"/>
      <c r="I16319" s="9"/>
      <c r="J16319" s="9"/>
      <c r="K16319" s="9"/>
    </row>
    <row r="16320" spans="1:11" x14ac:dyDescent="0.25">
      <c r="A16320" s="2"/>
      <c r="B16320" s="2"/>
      <c r="C16320" s="2"/>
      <c r="E16320" s="2"/>
      <c r="G16320" s="2"/>
      <c r="H16320" s="6"/>
      <c r="I16320" s="9"/>
      <c r="J16320" s="9"/>
      <c r="K16320" s="9"/>
    </row>
    <row r="16321" spans="1:11" x14ac:dyDescent="0.25">
      <c r="A16321" s="2"/>
      <c r="B16321" s="2"/>
      <c r="C16321" s="2"/>
      <c r="E16321" s="2"/>
      <c r="G16321" s="2"/>
      <c r="H16321" s="6"/>
      <c r="I16321" s="9"/>
      <c r="J16321" s="9"/>
      <c r="K16321" s="9"/>
    </row>
    <row r="16322" spans="1:11" x14ac:dyDescent="0.25">
      <c r="A16322" s="2"/>
      <c r="B16322" s="2"/>
      <c r="C16322" s="2"/>
      <c r="E16322" s="2"/>
      <c r="G16322" s="2"/>
      <c r="H16322" s="6"/>
      <c r="I16322" s="9"/>
      <c r="J16322" s="9"/>
      <c r="K16322" s="9"/>
    </row>
    <row r="16323" spans="1:11" x14ac:dyDescent="0.25">
      <c r="A16323" s="2"/>
      <c r="B16323" s="2"/>
      <c r="C16323" s="2"/>
      <c r="E16323" s="2"/>
      <c r="G16323" s="2"/>
      <c r="H16323" s="6"/>
      <c r="I16323" s="9"/>
      <c r="J16323" s="9"/>
      <c r="K16323" s="9"/>
    </row>
    <row r="16324" spans="1:11" x14ac:dyDescent="0.25">
      <c r="A16324" s="2"/>
      <c r="B16324" s="2"/>
      <c r="C16324" s="2"/>
      <c r="E16324" s="2"/>
      <c r="G16324" s="2"/>
      <c r="H16324" s="6"/>
      <c r="I16324" s="9"/>
      <c r="J16324" s="9"/>
      <c r="K16324" s="9"/>
    </row>
    <row r="16325" spans="1:11" x14ac:dyDescent="0.25">
      <c r="A16325" s="2"/>
      <c r="B16325" s="2"/>
      <c r="C16325" s="2"/>
      <c r="E16325" s="2"/>
      <c r="G16325" s="2"/>
      <c r="H16325" s="6"/>
      <c r="I16325" s="9"/>
      <c r="J16325" s="9"/>
      <c r="K16325" s="9"/>
    </row>
    <row r="16326" spans="1:11" x14ac:dyDescent="0.25">
      <c r="A16326" s="2"/>
      <c r="B16326" s="2"/>
      <c r="C16326" s="2"/>
      <c r="E16326" s="2"/>
      <c r="G16326" s="2"/>
      <c r="H16326" s="6"/>
      <c r="I16326" s="9"/>
      <c r="J16326" s="9"/>
      <c r="K16326" s="9"/>
    </row>
    <row r="16327" spans="1:11" x14ac:dyDescent="0.25">
      <c r="A16327" s="2"/>
      <c r="B16327" s="2"/>
      <c r="C16327" s="2"/>
      <c r="E16327" s="2"/>
      <c r="G16327" s="2"/>
      <c r="H16327" s="6"/>
      <c r="I16327" s="9"/>
      <c r="J16327" s="9"/>
      <c r="K16327" s="9"/>
    </row>
    <row r="16328" spans="1:11" x14ac:dyDescent="0.25">
      <c r="A16328" s="2"/>
      <c r="B16328" s="2"/>
      <c r="C16328" s="2"/>
      <c r="E16328" s="2"/>
      <c r="G16328" s="2"/>
      <c r="H16328" s="6"/>
      <c r="I16328" s="9"/>
      <c r="J16328" s="9"/>
      <c r="K16328" s="9"/>
    </row>
    <row r="16329" spans="1:11" x14ac:dyDescent="0.25">
      <c r="A16329" s="2"/>
      <c r="B16329" s="2"/>
      <c r="C16329" s="2"/>
      <c r="E16329" s="2"/>
      <c r="G16329" s="2"/>
      <c r="H16329" s="6"/>
      <c r="I16329" s="9"/>
      <c r="J16329" s="9"/>
      <c r="K16329" s="9"/>
    </row>
    <row r="16330" spans="1:11" x14ac:dyDescent="0.25">
      <c r="A16330" s="2"/>
      <c r="B16330" s="2"/>
      <c r="C16330" s="2"/>
      <c r="E16330" s="2"/>
      <c r="G16330" s="2"/>
      <c r="H16330" s="6"/>
      <c r="I16330" s="9"/>
      <c r="J16330" s="9"/>
      <c r="K16330" s="9"/>
    </row>
    <row r="16331" spans="1:11" x14ac:dyDescent="0.25">
      <c r="A16331" s="2"/>
      <c r="B16331" s="2"/>
      <c r="C16331" s="2"/>
      <c r="E16331" s="2"/>
      <c r="G16331" s="2"/>
      <c r="H16331" s="6"/>
      <c r="I16331" s="9"/>
      <c r="J16331" s="9"/>
      <c r="K16331" s="9"/>
    </row>
    <row r="16332" spans="1:11" x14ac:dyDescent="0.25">
      <c r="A16332" s="2"/>
      <c r="B16332" s="2"/>
      <c r="C16332" s="2"/>
      <c r="E16332" s="2"/>
      <c r="G16332" s="2"/>
      <c r="H16332" s="6"/>
      <c r="I16332" s="9"/>
      <c r="J16332" s="9"/>
      <c r="K16332" s="9"/>
    </row>
    <row r="16333" spans="1:11" x14ac:dyDescent="0.25">
      <c r="A16333" s="2"/>
      <c r="B16333" s="2"/>
      <c r="C16333" s="2"/>
      <c r="E16333" s="2"/>
      <c r="G16333" s="2"/>
      <c r="H16333" s="6"/>
      <c r="I16333" s="9"/>
      <c r="J16333" s="9"/>
      <c r="K16333" s="9"/>
    </row>
    <row r="16334" spans="1:11" x14ac:dyDescent="0.25">
      <c r="A16334" s="2"/>
      <c r="B16334" s="2"/>
      <c r="C16334" s="2"/>
      <c r="E16334" s="2"/>
      <c r="G16334" s="2"/>
      <c r="H16334" s="6"/>
      <c r="I16334" s="9"/>
      <c r="J16334" s="9"/>
      <c r="K16334" s="9"/>
    </row>
    <row r="16335" spans="1:11" x14ac:dyDescent="0.25">
      <c r="A16335" s="2"/>
      <c r="B16335" s="2"/>
      <c r="C16335" s="2"/>
      <c r="E16335" s="2"/>
      <c r="G16335" s="2"/>
      <c r="H16335" s="6"/>
      <c r="I16335" s="9"/>
      <c r="J16335" s="9"/>
      <c r="K16335" s="9"/>
    </row>
    <row r="16336" spans="1:11" x14ac:dyDescent="0.25">
      <c r="A16336" s="2"/>
      <c r="B16336" s="2"/>
      <c r="C16336" s="2"/>
      <c r="E16336" s="2"/>
      <c r="G16336" s="2"/>
      <c r="H16336" s="6"/>
      <c r="I16336" s="9"/>
      <c r="J16336" s="9"/>
      <c r="K16336" s="9"/>
    </row>
    <row r="16337" spans="1:11" x14ac:dyDescent="0.25">
      <c r="A16337" s="2"/>
      <c r="B16337" s="2"/>
      <c r="C16337" s="2"/>
      <c r="E16337" s="2"/>
      <c r="G16337" s="2"/>
      <c r="H16337" s="6"/>
      <c r="I16337" s="9"/>
      <c r="J16337" s="9"/>
      <c r="K16337" s="9"/>
    </row>
    <row r="16338" spans="1:11" x14ac:dyDescent="0.25">
      <c r="A16338" s="2"/>
      <c r="B16338" s="2"/>
      <c r="C16338" s="2"/>
      <c r="E16338" s="2"/>
      <c r="G16338" s="2"/>
      <c r="H16338" s="6"/>
      <c r="I16338" s="9"/>
      <c r="J16338" s="9"/>
      <c r="K16338" s="9"/>
    </row>
    <row r="16339" spans="1:11" x14ac:dyDescent="0.25">
      <c r="A16339" s="2"/>
      <c r="B16339" s="2"/>
      <c r="C16339" s="2"/>
      <c r="E16339" s="2"/>
      <c r="G16339" s="2"/>
      <c r="H16339" s="6"/>
      <c r="I16339" s="9"/>
      <c r="J16339" s="9"/>
      <c r="K16339" s="9"/>
    </row>
    <row r="16340" spans="1:11" x14ac:dyDescent="0.25">
      <c r="A16340" s="2"/>
      <c r="B16340" s="2"/>
      <c r="C16340" s="2"/>
      <c r="E16340" s="2"/>
      <c r="G16340" s="2"/>
      <c r="H16340" s="6"/>
      <c r="I16340" s="9"/>
      <c r="J16340" s="9"/>
      <c r="K16340" s="9"/>
    </row>
    <row r="16341" spans="1:11" x14ac:dyDescent="0.25">
      <c r="A16341" s="2"/>
      <c r="B16341" s="2"/>
      <c r="C16341" s="2"/>
      <c r="E16341" s="2"/>
      <c r="G16341" s="2"/>
      <c r="H16341" s="6"/>
      <c r="I16341" s="9"/>
      <c r="J16341" s="9"/>
      <c r="K16341" s="9"/>
    </row>
    <row r="16342" spans="1:11" x14ac:dyDescent="0.25">
      <c r="A16342" s="2"/>
      <c r="B16342" s="2"/>
      <c r="C16342" s="2"/>
      <c r="E16342" s="2"/>
      <c r="G16342" s="2"/>
      <c r="H16342" s="6"/>
      <c r="I16342" s="9"/>
      <c r="J16342" s="9"/>
      <c r="K16342" s="9"/>
    </row>
    <row r="16343" spans="1:11" x14ac:dyDescent="0.25">
      <c r="A16343" s="2"/>
      <c r="B16343" s="2"/>
      <c r="C16343" s="2"/>
      <c r="E16343" s="2"/>
      <c r="G16343" s="2"/>
      <c r="H16343" s="6"/>
      <c r="I16343" s="9"/>
      <c r="J16343" s="9"/>
      <c r="K16343" s="9"/>
    </row>
    <row r="16344" spans="1:11" x14ac:dyDescent="0.25">
      <c r="A16344" s="2"/>
      <c r="B16344" s="2"/>
      <c r="C16344" s="2"/>
      <c r="E16344" s="2"/>
      <c r="G16344" s="2"/>
      <c r="H16344" s="6"/>
      <c r="I16344" s="9"/>
      <c r="J16344" s="9"/>
      <c r="K16344" s="9"/>
    </row>
    <row r="16345" spans="1:11" x14ac:dyDescent="0.25">
      <c r="A16345" s="2"/>
      <c r="B16345" s="2"/>
      <c r="C16345" s="2"/>
      <c r="E16345" s="2"/>
      <c r="G16345" s="2"/>
      <c r="H16345" s="6"/>
      <c r="I16345" s="9"/>
      <c r="J16345" s="9"/>
      <c r="K16345" s="9"/>
    </row>
    <row r="16346" spans="1:11" x14ac:dyDescent="0.25">
      <c r="A16346" s="2"/>
      <c r="B16346" s="2"/>
      <c r="C16346" s="2"/>
      <c r="E16346" s="2"/>
      <c r="G16346" s="2"/>
      <c r="H16346" s="6"/>
      <c r="I16346" s="9"/>
      <c r="J16346" s="9"/>
      <c r="K16346" s="9"/>
    </row>
    <row r="16347" spans="1:11" x14ac:dyDescent="0.25">
      <c r="A16347" s="2"/>
      <c r="B16347" s="2"/>
      <c r="C16347" s="2"/>
      <c r="E16347" s="2"/>
      <c r="G16347" s="2"/>
      <c r="H16347" s="6"/>
      <c r="I16347" s="9"/>
      <c r="J16347" s="9"/>
      <c r="K16347" s="9"/>
    </row>
    <row r="16348" spans="1:11" x14ac:dyDescent="0.25">
      <c r="A16348" s="2"/>
      <c r="B16348" s="2"/>
      <c r="C16348" s="2"/>
      <c r="E16348" s="2"/>
      <c r="G16348" s="2"/>
      <c r="H16348" s="6"/>
      <c r="I16348" s="9"/>
      <c r="J16348" s="9"/>
      <c r="K16348" s="9"/>
    </row>
    <row r="16349" spans="1:11" x14ac:dyDescent="0.25">
      <c r="A16349" s="2"/>
      <c r="B16349" s="2"/>
      <c r="C16349" s="2"/>
      <c r="E16349" s="2"/>
      <c r="G16349" s="2"/>
      <c r="H16349" s="6"/>
      <c r="I16349" s="9"/>
      <c r="J16349" s="9"/>
      <c r="K16349" s="9"/>
    </row>
    <row r="16350" spans="1:11" x14ac:dyDescent="0.25">
      <c r="A16350" s="2"/>
      <c r="B16350" s="2"/>
      <c r="C16350" s="2"/>
      <c r="E16350" s="2"/>
      <c r="G16350" s="2"/>
      <c r="H16350" s="6"/>
      <c r="I16350" s="9"/>
      <c r="J16350" s="9"/>
      <c r="K16350" s="9"/>
    </row>
    <row r="16351" spans="1:11" x14ac:dyDescent="0.25">
      <c r="A16351" s="2"/>
      <c r="B16351" s="2"/>
      <c r="C16351" s="2"/>
      <c r="E16351" s="2"/>
      <c r="G16351" s="2"/>
      <c r="H16351" s="6"/>
      <c r="I16351" s="9"/>
      <c r="J16351" s="9"/>
      <c r="K16351" s="9"/>
    </row>
    <row r="16352" spans="1:11" x14ac:dyDescent="0.25">
      <c r="A16352" s="2"/>
      <c r="B16352" s="2"/>
      <c r="C16352" s="2"/>
      <c r="E16352" s="2"/>
      <c r="G16352" s="2"/>
      <c r="H16352" s="6"/>
      <c r="I16352" s="9"/>
      <c r="J16352" s="9"/>
      <c r="K16352" s="9"/>
    </row>
    <row r="16353" spans="1:11" x14ac:dyDescent="0.25">
      <c r="A16353" s="2"/>
      <c r="B16353" s="2"/>
      <c r="C16353" s="2"/>
      <c r="E16353" s="2"/>
      <c r="G16353" s="2"/>
      <c r="H16353" s="6"/>
      <c r="I16353" s="9"/>
      <c r="J16353" s="9"/>
      <c r="K16353" s="9"/>
    </row>
    <row r="16354" spans="1:11" x14ac:dyDescent="0.25">
      <c r="A16354" s="2"/>
      <c r="B16354" s="2"/>
      <c r="C16354" s="2"/>
      <c r="E16354" s="2"/>
      <c r="G16354" s="2"/>
      <c r="H16354" s="6"/>
      <c r="I16354" s="9"/>
      <c r="J16354" s="9"/>
      <c r="K16354" s="9"/>
    </row>
    <row r="16355" spans="1:11" x14ac:dyDescent="0.25">
      <c r="A16355" s="2"/>
      <c r="B16355" s="2"/>
      <c r="C16355" s="2"/>
      <c r="E16355" s="2"/>
      <c r="G16355" s="2"/>
      <c r="H16355" s="6"/>
      <c r="I16355" s="9"/>
      <c r="J16355" s="9"/>
      <c r="K16355" s="9"/>
    </row>
    <row r="16356" spans="1:11" x14ac:dyDescent="0.25">
      <c r="A16356" s="2"/>
      <c r="B16356" s="2"/>
      <c r="C16356" s="2"/>
      <c r="E16356" s="2"/>
      <c r="G16356" s="2"/>
      <c r="H16356" s="6"/>
      <c r="I16356" s="9"/>
      <c r="J16356" s="9"/>
      <c r="K16356" s="9"/>
    </row>
    <row r="16357" spans="1:11" x14ac:dyDescent="0.25">
      <c r="A16357" s="2"/>
      <c r="B16357" s="2"/>
      <c r="C16357" s="2"/>
      <c r="E16357" s="2"/>
      <c r="G16357" s="2"/>
      <c r="H16357" s="6"/>
      <c r="I16357" s="9"/>
      <c r="J16357" s="9"/>
      <c r="K16357" s="9"/>
    </row>
    <row r="16358" spans="1:11" x14ac:dyDescent="0.25">
      <c r="A16358" s="2"/>
      <c r="B16358" s="2"/>
      <c r="C16358" s="2"/>
      <c r="E16358" s="2"/>
      <c r="G16358" s="2"/>
      <c r="H16358" s="6"/>
      <c r="I16358" s="9"/>
      <c r="J16358" s="9"/>
      <c r="K16358" s="9"/>
    </row>
    <row r="16359" spans="1:11" x14ac:dyDescent="0.25">
      <c r="A16359" s="2"/>
      <c r="B16359" s="2"/>
      <c r="C16359" s="2"/>
      <c r="E16359" s="2"/>
      <c r="G16359" s="2"/>
      <c r="H16359" s="6"/>
      <c r="I16359" s="9"/>
      <c r="J16359" s="9"/>
      <c r="K16359" s="9"/>
    </row>
    <row r="16360" spans="1:11" x14ac:dyDescent="0.25">
      <c r="A16360" s="2"/>
      <c r="B16360" s="2"/>
      <c r="C16360" s="2"/>
      <c r="E16360" s="2"/>
      <c r="G16360" s="2"/>
      <c r="H16360" s="6"/>
      <c r="I16360" s="9"/>
      <c r="J16360" s="9"/>
      <c r="K16360" s="9"/>
    </row>
    <row r="16361" spans="1:11" x14ac:dyDescent="0.25">
      <c r="A16361" s="2"/>
      <c r="B16361" s="2"/>
      <c r="C16361" s="2"/>
      <c r="E16361" s="2"/>
      <c r="G16361" s="2"/>
      <c r="H16361" s="6"/>
      <c r="I16361" s="9"/>
      <c r="J16361" s="9"/>
      <c r="K16361" s="9"/>
    </row>
    <row r="16362" spans="1:11" x14ac:dyDescent="0.25">
      <c r="A16362" s="2"/>
      <c r="B16362" s="2"/>
      <c r="C16362" s="2"/>
      <c r="E16362" s="2"/>
      <c r="G16362" s="2"/>
      <c r="H16362" s="6"/>
      <c r="I16362" s="9"/>
      <c r="J16362" s="9"/>
      <c r="K16362" s="9"/>
    </row>
    <row r="16363" spans="1:11" x14ac:dyDescent="0.25">
      <c r="A16363" s="2"/>
      <c r="B16363" s="2"/>
      <c r="C16363" s="2"/>
      <c r="E16363" s="2"/>
      <c r="G16363" s="2"/>
      <c r="H16363" s="6"/>
      <c r="I16363" s="9"/>
      <c r="J16363" s="9"/>
      <c r="K16363" s="9"/>
    </row>
    <row r="16364" spans="1:11" x14ac:dyDescent="0.25">
      <c r="A16364" s="2"/>
      <c r="B16364" s="2"/>
      <c r="C16364" s="2"/>
      <c r="E16364" s="2"/>
      <c r="G16364" s="2"/>
      <c r="H16364" s="6"/>
      <c r="I16364" s="9"/>
      <c r="J16364" s="9"/>
      <c r="K16364" s="9"/>
    </row>
    <row r="16365" spans="1:11" x14ac:dyDescent="0.25">
      <c r="A16365" s="2"/>
      <c r="B16365" s="2"/>
      <c r="C16365" s="2"/>
      <c r="E16365" s="2"/>
      <c r="G16365" s="2"/>
      <c r="H16365" s="6"/>
      <c r="I16365" s="9"/>
      <c r="J16365" s="9"/>
      <c r="K16365" s="9"/>
    </row>
    <row r="16366" spans="1:11" x14ac:dyDescent="0.25">
      <c r="A16366" s="2"/>
      <c r="B16366" s="2"/>
      <c r="C16366" s="2"/>
      <c r="E16366" s="2"/>
      <c r="G16366" s="2"/>
      <c r="H16366" s="6"/>
      <c r="I16366" s="9"/>
      <c r="J16366" s="9"/>
      <c r="K16366" s="9"/>
    </row>
    <row r="16367" spans="1:11" x14ac:dyDescent="0.25">
      <c r="A16367" s="2"/>
      <c r="B16367" s="2"/>
      <c r="C16367" s="2"/>
      <c r="E16367" s="2"/>
      <c r="G16367" s="2"/>
      <c r="H16367" s="6"/>
      <c r="I16367" s="9"/>
      <c r="J16367" s="9"/>
      <c r="K16367" s="9"/>
    </row>
    <row r="16368" spans="1:11" x14ac:dyDescent="0.25">
      <c r="A16368" s="2"/>
      <c r="B16368" s="2"/>
      <c r="C16368" s="2"/>
      <c r="E16368" s="2"/>
      <c r="G16368" s="2"/>
      <c r="H16368" s="6"/>
      <c r="I16368" s="9"/>
      <c r="J16368" s="9"/>
      <c r="K16368" s="9"/>
    </row>
    <row r="16369" spans="1:11" x14ac:dyDescent="0.25">
      <c r="A16369" s="2"/>
      <c r="B16369" s="2"/>
      <c r="C16369" s="2"/>
      <c r="E16369" s="2"/>
      <c r="G16369" s="2"/>
      <c r="H16369" s="6"/>
      <c r="I16369" s="9"/>
      <c r="J16369" s="9"/>
      <c r="K16369" s="9"/>
    </row>
    <row r="16370" spans="1:11" x14ac:dyDescent="0.25">
      <c r="A16370" s="2"/>
      <c r="B16370" s="2"/>
      <c r="C16370" s="2"/>
      <c r="E16370" s="2"/>
      <c r="G16370" s="2"/>
      <c r="H16370" s="6"/>
      <c r="I16370" s="9"/>
      <c r="J16370" s="9"/>
      <c r="K16370" s="9"/>
    </row>
    <row r="16371" spans="1:11" x14ac:dyDescent="0.25">
      <c r="A16371" s="2"/>
      <c r="B16371" s="2"/>
      <c r="C16371" s="2"/>
      <c r="E16371" s="2"/>
      <c r="G16371" s="2"/>
      <c r="H16371" s="6"/>
      <c r="I16371" s="9"/>
      <c r="J16371" s="9"/>
      <c r="K16371" s="9"/>
    </row>
    <row r="16372" spans="1:11" x14ac:dyDescent="0.25">
      <c r="A16372" s="2"/>
      <c r="B16372" s="2"/>
      <c r="C16372" s="2"/>
      <c r="E16372" s="2"/>
      <c r="G16372" s="2"/>
      <c r="H16372" s="6"/>
      <c r="I16372" s="9"/>
      <c r="J16372" s="9"/>
      <c r="K16372" s="9"/>
    </row>
    <row r="16373" spans="1:11" x14ac:dyDescent="0.25">
      <c r="A16373" s="2"/>
      <c r="B16373" s="2"/>
      <c r="C16373" s="2"/>
      <c r="E16373" s="2"/>
      <c r="G16373" s="2"/>
      <c r="H16373" s="6"/>
      <c r="I16373" s="9"/>
      <c r="J16373" s="9"/>
      <c r="K16373" s="9"/>
    </row>
    <row r="16374" spans="1:11" x14ac:dyDescent="0.25">
      <c r="A16374" s="2"/>
      <c r="B16374" s="2"/>
      <c r="C16374" s="2"/>
      <c r="E16374" s="2"/>
      <c r="G16374" s="2"/>
      <c r="H16374" s="6"/>
      <c r="I16374" s="9"/>
      <c r="J16374" s="9"/>
      <c r="K16374" s="9"/>
    </row>
    <row r="16375" spans="1:11" x14ac:dyDescent="0.25">
      <c r="A16375" s="2"/>
      <c r="B16375" s="2"/>
      <c r="C16375" s="2"/>
      <c r="E16375" s="2"/>
      <c r="G16375" s="2"/>
      <c r="H16375" s="6"/>
      <c r="I16375" s="9"/>
      <c r="J16375" s="9"/>
      <c r="K16375" s="9"/>
    </row>
    <row r="16376" spans="1:11" x14ac:dyDescent="0.25">
      <c r="A16376" s="2"/>
      <c r="B16376" s="2"/>
      <c r="C16376" s="2"/>
      <c r="E16376" s="2"/>
      <c r="G16376" s="2"/>
      <c r="H16376" s="6"/>
      <c r="I16376" s="9"/>
      <c r="J16376" s="9"/>
      <c r="K16376" s="9"/>
    </row>
    <row r="16377" spans="1:11" x14ac:dyDescent="0.25">
      <c r="A16377" s="2"/>
      <c r="B16377" s="2"/>
      <c r="C16377" s="2"/>
      <c r="E16377" s="2"/>
      <c r="G16377" s="2"/>
      <c r="H16377" s="6"/>
      <c r="I16377" s="9"/>
      <c r="J16377" s="9"/>
      <c r="K16377" s="9"/>
    </row>
    <row r="16378" spans="1:11" x14ac:dyDescent="0.25">
      <c r="A16378" s="2"/>
      <c r="B16378" s="2"/>
      <c r="C16378" s="2"/>
      <c r="E16378" s="2"/>
      <c r="G16378" s="2"/>
      <c r="H16378" s="6"/>
      <c r="I16378" s="9"/>
      <c r="J16378" s="9"/>
      <c r="K16378" s="9"/>
    </row>
    <row r="16379" spans="1:11" x14ac:dyDescent="0.25">
      <c r="A16379" s="2"/>
      <c r="B16379" s="2"/>
      <c r="C16379" s="2"/>
      <c r="E16379" s="2"/>
      <c r="G16379" s="2"/>
      <c r="H16379" s="6"/>
      <c r="I16379" s="9"/>
      <c r="J16379" s="9"/>
      <c r="K16379" s="9"/>
    </row>
    <row r="16380" spans="1:11" x14ac:dyDescent="0.25">
      <c r="A16380" s="2"/>
      <c r="B16380" s="2"/>
      <c r="C16380" s="2"/>
      <c r="E16380" s="2"/>
      <c r="G16380" s="2"/>
      <c r="H16380" s="6"/>
      <c r="I16380" s="9"/>
      <c r="J16380" s="9"/>
      <c r="K16380" s="9"/>
    </row>
    <row r="16381" spans="1:11" x14ac:dyDescent="0.25">
      <c r="A16381" s="2"/>
      <c r="B16381" s="2"/>
      <c r="C16381" s="2"/>
      <c r="E16381" s="2"/>
      <c r="G16381" s="2"/>
      <c r="H16381" s="6"/>
      <c r="I16381" s="9"/>
      <c r="J16381" s="9"/>
      <c r="K16381" s="9"/>
    </row>
    <row r="16382" spans="1:11" x14ac:dyDescent="0.25">
      <c r="A16382" s="2"/>
      <c r="B16382" s="2"/>
      <c r="C16382" s="2"/>
      <c r="E16382" s="2"/>
      <c r="G16382" s="2"/>
      <c r="H16382" s="6"/>
      <c r="I16382" s="9"/>
      <c r="J16382" s="9"/>
      <c r="K16382" s="9"/>
    </row>
    <row r="16383" spans="1:11" x14ac:dyDescent="0.25">
      <c r="A16383" s="2"/>
      <c r="B16383" s="2"/>
      <c r="C16383" s="2"/>
      <c r="E16383" s="2"/>
      <c r="G16383" s="2"/>
      <c r="H16383" s="6"/>
      <c r="I16383" s="9"/>
      <c r="J16383" s="9"/>
      <c r="K16383" s="9"/>
    </row>
    <row r="16384" spans="1:11" x14ac:dyDescent="0.25">
      <c r="A16384" s="2"/>
      <c r="B16384" s="2"/>
      <c r="C16384" s="2"/>
      <c r="E16384" s="2"/>
      <c r="G16384" s="2"/>
      <c r="H16384" s="6"/>
      <c r="I16384" s="9"/>
      <c r="J16384" s="9"/>
      <c r="K16384" s="9"/>
    </row>
    <row r="16385" spans="1:11" x14ac:dyDescent="0.25">
      <c r="A16385" s="2"/>
      <c r="B16385" s="2"/>
      <c r="C16385" s="2"/>
      <c r="E16385" s="2"/>
      <c r="G16385" s="2"/>
      <c r="H16385" s="6"/>
      <c r="I16385" s="9"/>
      <c r="J16385" s="9"/>
      <c r="K16385" s="9"/>
    </row>
    <row r="16386" spans="1:11" x14ac:dyDescent="0.25">
      <c r="A16386" s="2"/>
      <c r="B16386" s="2"/>
      <c r="C16386" s="2"/>
      <c r="E16386" s="2"/>
      <c r="G16386" s="2"/>
      <c r="H16386" s="6"/>
      <c r="I16386" s="9"/>
      <c r="J16386" s="9"/>
      <c r="K16386" s="9"/>
    </row>
    <row r="16387" spans="1:11" x14ac:dyDescent="0.25">
      <c r="A16387" s="2"/>
      <c r="B16387" s="2"/>
      <c r="C16387" s="2"/>
      <c r="E16387" s="2"/>
      <c r="G16387" s="2"/>
      <c r="H16387" s="6"/>
      <c r="I16387" s="9"/>
      <c r="J16387" s="9"/>
      <c r="K16387" s="9"/>
    </row>
    <row r="16388" spans="1:11" x14ac:dyDescent="0.25">
      <c r="A16388" s="2"/>
      <c r="B16388" s="2"/>
      <c r="C16388" s="2"/>
      <c r="E16388" s="2"/>
      <c r="G16388" s="2"/>
      <c r="H16388" s="6"/>
      <c r="I16388" s="9"/>
      <c r="J16388" s="9"/>
      <c r="K16388" s="9"/>
    </row>
    <row r="16389" spans="1:11" x14ac:dyDescent="0.25">
      <c r="A16389" s="2"/>
      <c r="B16389" s="2"/>
      <c r="C16389" s="2"/>
      <c r="E16389" s="2"/>
      <c r="G16389" s="2"/>
      <c r="H16389" s="6"/>
      <c r="I16389" s="9"/>
      <c r="J16389" s="9"/>
      <c r="K16389" s="9"/>
    </row>
    <row r="16390" spans="1:11" x14ac:dyDescent="0.25">
      <c r="A16390" s="2"/>
      <c r="B16390" s="2"/>
      <c r="C16390" s="2"/>
      <c r="E16390" s="2"/>
      <c r="G16390" s="2"/>
      <c r="H16390" s="6"/>
      <c r="I16390" s="9"/>
      <c r="J16390" s="9"/>
      <c r="K16390" s="9"/>
    </row>
    <row r="16391" spans="1:11" x14ac:dyDescent="0.25">
      <c r="A16391" s="2"/>
      <c r="B16391" s="2"/>
      <c r="C16391" s="2"/>
      <c r="E16391" s="2"/>
      <c r="G16391" s="2"/>
      <c r="H16391" s="6"/>
      <c r="I16391" s="9"/>
      <c r="J16391" s="9"/>
      <c r="K16391" s="9"/>
    </row>
    <row r="16392" spans="1:11" x14ac:dyDescent="0.25">
      <c r="A16392" s="2"/>
      <c r="B16392" s="2"/>
      <c r="C16392" s="2"/>
      <c r="E16392" s="2"/>
      <c r="G16392" s="2"/>
      <c r="H16392" s="6"/>
      <c r="I16392" s="9"/>
      <c r="J16392" s="9"/>
      <c r="K16392" s="9"/>
    </row>
    <row r="16393" spans="1:11" x14ac:dyDescent="0.25">
      <c r="A16393" s="2"/>
      <c r="B16393" s="2"/>
      <c r="C16393" s="2"/>
      <c r="E16393" s="2"/>
      <c r="G16393" s="2"/>
      <c r="H16393" s="6"/>
      <c r="I16393" s="9"/>
      <c r="J16393" s="9"/>
      <c r="K16393" s="9"/>
    </row>
    <row r="16394" spans="1:11" x14ac:dyDescent="0.25">
      <c r="A16394" s="2"/>
      <c r="B16394" s="2"/>
      <c r="C16394" s="2"/>
      <c r="E16394" s="2"/>
      <c r="G16394" s="2"/>
      <c r="H16394" s="6"/>
      <c r="I16394" s="9"/>
      <c r="J16394" s="9"/>
      <c r="K16394" s="9"/>
    </row>
    <row r="16395" spans="1:11" x14ac:dyDescent="0.25">
      <c r="A16395" s="2"/>
      <c r="B16395" s="2"/>
      <c r="C16395" s="2"/>
      <c r="E16395" s="2"/>
      <c r="G16395" s="2"/>
      <c r="H16395" s="6"/>
      <c r="I16395" s="9"/>
      <c r="J16395" s="9"/>
      <c r="K16395" s="9"/>
    </row>
    <row r="16396" spans="1:11" x14ac:dyDescent="0.25">
      <c r="A16396" s="2"/>
      <c r="B16396" s="2"/>
      <c r="C16396" s="2"/>
      <c r="E16396" s="2"/>
      <c r="G16396" s="2"/>
      <c r="H16396" s="6"/>
      <c r="I16396" s="9"/>
      <c r="J16396" s="9"/>
      <c r="K16396" s="9"/>
    </row>
    <row r="16397" spans="1:11" x14ac:dyDescent="0.25">
      <c r="A16397" s="2"/>
      <c r="B16397" s="2"/>
      <c r="C16397" s="2"/>
      <c r="E16397" s="2"/>
      <c r="G16397" s="2"/>
      <c r="H16397" s="6"/>
      <c r="I16397" s="9"/>
      <c r="J16397" s="9"/>
      <c r="K16397" s="9"/>
    </row>
    <row r="16398" spans="1:11" x14ac:dyDescent="0.25">
      <c r="A16398" s="2"/>
      <c r="B16398" s="2"/>
      <c r="C16398" s="2"/>
      <c r="E16398" s="2"/>
      <c r="G16398" s="2"/>
      <c r="H16398" s="6"/>
      <c r="I16398" s="9"/>
      <c r="J16398" s="9"/>
      <c r="K16398" s="9"/>
    </row>
    <row r="16399" spans="1:11" x14ac:dyDescent="0.25">
      <c r="A16399" s="2"/>
      <c r="B16399" s="2"/>
      <c r="C16399" s="2"/>
      <c r="E16399" s="2"/>
      <c r="G16399" s="2"/>
      <c r="H16399" s="6"/>
      <c r="I16399" s="9"/>
      <c r="J16399" s="9"/>
      <c r="K16399" s="9"/>
    </row>
    <row r="16400" spans="1:11" x14ac:dyDescent="0.25">
      <c r="A16400" s="2"/>
      <c r="B16400" s="2"/>
      <c r="C16400" s="2"/>
      <c r="E16400" s="2"/>
      <c r="G16400" s="2"/>
      <c r="H16400" s="6"/>
      <c r="I16400" s="9"/>
      <c r="J16400" s="9"/>
      <c r="K16400" s="9"/>
    </row>
    <row r="16401" spans="1:11" x14ac:dyDescent="0.25">
      <c r="A16401" s="2"/>
      <c r="B16401" s="2"/>
      <c r="C16401" s="2"/>
      <c r="E16401" s="2"/>
      <c r="G16401" s="2"/>
      <c r="H16401" s="6"/>
      <c r="I16401" s="9"/>
      <c r="J16401" s="9"/>
      <c r="K16401" s="9"/>
    </row>
    <row r="16402" spans="1:11" x14ac:dyDescent="0.25">
      <c r="A16402" s="2"/>
      <c r="B16402" s="2"/>
      <c r="C16402" s="2"/>
      <c r="E16402" s="2"/>
      <c r="G16402" s="2"/>
      <c r="H16402" s="6"/>
      <c r="I16402" s="9"/>
      <c r="J16402" s="9"/>
      <c r="K16402" s="9"/>
    </row>
    <row r="16403" spans="1:11" x14ac:dyDescent="0.25">
      <c r="A16403" s="2"/>
      <c r="B16403" s="2"/>
      <c r="C16403" s="2"/>
      <c r="E16403" s="2"/>
      <c r="G16403" s="2"/>
      <c r="H16403" s="6"/>
      <c r="I16403" s="9"/>
      <c r="J16403" s="9"/>
      <c r="K16403" s="9"/>
    </row>
    <row r="16404" spans="1:11" x14ac:dyDescent="0.25">
      <c r="A16404" s="2"/>
      <c r="B16404" s="2"/>
      <c r="C16404" s="2"/>
      <c r="E16404" s="2"/>
      <c r="G16404" s="2"/>
      <c r="H16404" s="6"/>
      <c r="I16404" s="9"/>
      <c r="J16404" s="9"/>
      <c r="K16404" s="9"/>
    </row>
    <row r="16405" spans="1:11" x14ac:dyDescent="0.25">
      <c r="A16405" s="2"/>
      <c r="B16405" s="2"/>
      <c r="C16405" s="2"/>
      <c r="E16405" s="2"/>
      <c r="G16405" s="2"/>
      <c r="H16405" s="6"/>
      <c r="I16405" s="9"/>
      <c r="J16405" s="9"/>
      <c r="K16405" s="9"/>
    </row>
    <row r="16406" spans="1:11" x14ac:dyDescent="0.25">
      <c r="A16406" s="2"/>
      <c r="B16406" s="2"/>
      <c r="C16406" s="2"/>
      <c r="E16406" s="2"/>
      <c r="G16406" s="2"/>
      <c r="H16406" s="6"/>
      <c r="I16406" s="9"/>
      <c r="J16406" s="9"/>
      <c r="K16406" s="9"/>
    </row>
    <row r="16407" spans="1:11" x14ac:dyDescent="0.25">
      <c r="A16407" s="2"/>
      <c r="B16407" s="2"/>
      <c r="C16407" s="2"/>
      <c r="E16407" s="2"/>
      <c r="G16407" s="2"/>
      <c r="H16407" s="6"/>
      <c r="I16407" s="9"/>
      <c r="J16407" s="9"/>
      <c r="K16407" s="9"/>
    </row>
    <row r="16408" spans="1:11" x14ac:dyDescent="0.25">
      <c r="A16408" s="2"/>
      <c r="B16408" s="2"/>
      <c r="C16408" s="2"/>
      <c r="E16408" s="2"/>
      <c r="G16408" s="2"/>
      <c r="H16408" s="6"/>
      <c r="I16408" s="9"/>
      <c r="J16408" s="9"/>
      <c r="K16408" s="9"/>
    </row>
    <row r="16409" spans="1:11" x14ac:dyDescent="0.25">
      <c r="A16409" s="2"/>
      <c r="B16409" s="2"/>
      <c r="C16409" s="2"/>
      <c r="E16409" s="2"/>
      <c r="G16409" s="2"/>
      <c r="H16409" s="6"/>
      <c r="I16409" s="9"/>
      <c r="J16409" s="9"/>
      <c r="K16409" s="9"/>
    </row>
    <row r="16410" spans="1:11" x14ac:dyDescent="0.25">
      <c r="A16410" s="2"/>
      <c r="B16410" s="2"/>
      <c r="C16410" s="2"/>
      <c r="E16410" s="2"/>
      <c r="G16410" s="2"/>
      <c r="H16410" s="6"/>
      <c r="I16410" s="9"/>
      <c r="J16410" s="9"/>
      <c r="K16410" s="9"/>
    </row>
    <row r="16411" spans="1:11" x14ac:dyDescent="0.25">
      <c r="A16411" s="2"/>
      <c r="B16411" s="2"/>
      <c r="C16411" s="2"/>
      <c r="E16411" s="2"/>
      <c r="G16411" s="2"/>
      <c r="H16411" s="6"/>
      <c r="I16411" s="9"/>
      <c r="J16411" s="9"/>
      <c r="K16411" s="9"/>
    </row>
    <row r="16412" spans="1:11" x14ac:dyDescent="0.25">
      <c r="A16412" s="2"/>
      <c r="B16412" s="2"/>
      <c r="C16412" s="2"/>
      <c r="E16412" s="2"/>
      <c r="G16412" s="2"/>
      <c r="H16412" s="6"/>
      <c r="I16412" s="9"/>
      <c r="J16412" s="9"/>
      <c r="K16412" s="9"/>
    </row>
    <row r="16413" spans="1:11" x14ac:dyDescent="0.25">
      <c r="A16413" s="2"/>
      <c r="B16413" s="2"/>
      <c r="C16413" s="2"/>
      <c r="E16413" s="2"/>
      <c r="G16413" s="2"/>
      <c r="H16413" s="6"/>
      <c r="I16413" s="9"/>
      <c r="J16413" s="9"/>
      <c r="K16413" s="9"/>
    </row>
    <row r="16414" spans="1:11" x14ac:dyDescent="0.25">
      <c r="A16414" s="2"/>
      <c r="B16414" s="2"/>
      <c r="C16414" s="2"/>
      <c r="E16414" s="2"/>
      <c r="G16414" s="2"/>
      <c r="H16414" s="6"/>
      <c r="I16414" s="9"/>
      <c r="J16414" s="9"/>
      <c r="K16414" s="9"/>
    </row>
    <row r="16415" spans="1:11" x14ac:dyDescent="0.25">
      <c r="A16415" s="2"/>
      <c r="B16415" s="2"/>
      <c r="C16415" s="2"/>
      <c r="E16415" s="2"/>
      <c r="G16415" s="2"/>
      <c r="H16415" s="6"/>
      <c r="I16415" s="9"/>
      <c r="J16415" s="9"/>
      <c r="K16415" s="9"/>
    </row>
    <row r="16416" spans="1:11" x14ac:dyDescent="0.25">
      <c r="A16416" s="2"/>
      <c r="B16416" s="2"/>
      <c r="C16416" s="2"/>
      <c r="E16416" s="2"/>
      <c r="G16416" s="2"/>
      <c r="H16416" s="6"/>
      <c r="I16416" s="9"/>
      <c r="J16416" s="9"/>
      <c r="K16416" s="9"/>
    </row>
    <row r="16417" spans="1:11" x14ac:dyDescent="0.25">
      <c r="A16417" s="2"/>
      <c r="B16417" s="2"/>
      <c r="C16417" s="2"/>
      <c r="E16417" s="2"/>
      <c r="G16417" s="2"/>
      <c r="H16417" s="6"/>
      <c r="I16417" s="9"/>
      <c r="J16417" s="9"/>
      <c r="K16417" s="9"/>
    </row>
    <row r="16418" spans="1:11" x14ac:dyDescent="0.25">
      <c r="A16418" s="2"/>
      <c r="B16418" s="2"/>
      <c r="C16418" s="2"/>
      <c r="E16418" s="2"/>
      <c r="G16418" s="2"/>
      <c r="H16418" s="6"/>
      <c r="I16418" s="9"/>
      <c r="J16418" s="9"/>
      <c r="K16418" s="9"/>
    </row>
    <row r="16419" spans="1:11" x14ac:dyDescent="0.25">
      <c r="A16419" s="2"/>
      <c r="B16419" s="2"/>
      <c r="C16419" s="2"/>
      <c r="E16419" s="2"/>
      <c r="G16419" s="2"/>
      <c r="H16419" s="6"/>
      <c r="I16419" s="9"/>
      <c r="J16419" s="9"/>
      <c r="K16419" s="9"/>
    </row>
    <row r="16420" spans="1:11" x14ac:dyDescent="0.25">
      <c r="A16420" s="2"/>
      <c r="B16420" s="2"/>
      <c r="C16420" s="2"/>
      <c r="E16420" s="2"/>
      <c r="G16420" s="2"/>
      <c r="H16420" s="6"/>
      <c r="I16420" s="9"/>
      <c r="J16420" s="9"/>
      <c r="K16420" s="9"/>
    </row>
    <row r="16421" spans="1:11" x14ac:dyDescent="0.25">
      <c r="A16421" s="2"/>
      <c r="B16421" s="2"/>
      <c r="C16421" s="2"/>
      <c r="E16421" s="2"/>
      <c r="G16421" s="2"/>
      <c r="H16421" s="6"/>
      <c r="I16421" s="9"/>
      <c r="J16421" s="9"/>
      <c r="K16421" s="9"/>
    </row>
    <row r="16422" spans="1:11" x14ac:dyDescent="0.25">
      <c r="A16422" s="2"/>
      <c r="B16422" s="2"/>
      <c r="C16422" s="2"/>
      <c r="E16422" s="2"/>
      <c r="G16422" s="2"/>
      <c r="H16422" s="6"/>
      <c r="I16422" s="9"/>
      <c r="J16422" s="9"/>
      <c r="K16422" s="9"/>
    </row>
    <row r="16423" spans="1:11" x14ac:dyDescent="0.25">
      <c r="A16423" s="2"/>
      <c r="B16423" s="2"/>
      <c r="C16423" s="2"/>
      <c r="E16423" s="2"/>
      <c r="G16423" s="2"/>
      <c r="H16423" s="6"/>
      <c r="I16423" s="9"/>
      <c r="J16423" s="9"/>
      <c r="K16423" s="9"/>
    </row>
    <row r="16424" spans="1:11" x14ac:dyDescent="0.25">
      <c r="A16424" s="2"/>
      <c r="B16424" s="2"/>
      <c r="C16424" s="2"/>
      <c r="E16424" s="2"/>
      <c r="G16424" s="2"/>
      <c r="H16424" s="6"/>
      <c r="I16424" s="9"/>
      <c r="J16424" s="9"/>
      <c r="K16424" s="9"/>
    </row>
    <row r="16425" spans="1:11" x14ac:dyDescent="0.25">
      <c r="A16425" s="2"/>
      <c r="B16425" s="2"/>
      <c r="C16425" s="2"/>
      <c r="E16425" s="2"/>
      <c r="G16425" s="2"/>
      <c r="H16425" s="6"/>
      <c r="I16425" s="9"/>
      <c r="J16425" s="9"/>
      <c r="K16425" s="9"/>
    </row>
    <row r="16426" spans="1:11" x14ac:dyDescent="0.25">
      <c r="A16426" s="2"/>
      <c r="B16426" s="2"/>
      <c r="C16426" s="2"/>
      <c r="E16426" s="2"/>
      <c r="G16426" s="2"/>
      <c r="H16426" s="6"/>
      <c r="I16426" s="9"/>
      <c r="J16426" s="9"/>
      <c r="K16426" s="9"/>
    </row>
    <row r="16427" spans="1:11" x14ac:dyDescent="0.25">
      <c r="A16427" s="2"/>
      <c r="B16427" s="2"/>
      <c r="C16427" s="2"/>
      <c r="E16427" s="2"/>
      <c r="G16427" s="2"/>
      <c r="H16427" s="6"/>
      <c r="I16427" s="9"/>
      <c r="J16427" s="9"/>
      <c r="K16427" s="9"/>
    </row>
    <row r="16428" spans="1:11" x14ac:dyDescent="0.25">
      <c r="A16428" s="2"/>
      <c r="B16428" s="2"/>
      <c r="C16428" s="2"/>
      <c r="E16428" s="2"/>
      <c r="G16428" s="2"/>
      <c r="H16428" s="6"/>
      <c r="I16428" s="9"/>
      <c r="J16428" s="9"/>
      <c r="K16428" s="9"/>
    </row>
    <row r="16429" spans="1:11" x14ac:dyDescent="0.25">
      <c r="A16429" s="2"/>
      <c r="B16429" s="2"/>
      <c r="C16429" s="2"/>
      <c r="E16429" s="2"/>
      <c r="G16429" s="2"/>
      <c r="H16429" s="6"/>
      <c r="I16429" s="9"/>
      <c r="J16429" s="9"/>
      <c r="K16429" s="9"/>
    </row>
    <row r="16430" spans="1:11" x14ac:dyDescent="0.25">
      <c r="A16430" s="2"/>
      <c r="B16430" s="2"/>
      <c r="C16430" s="2"/>
      <c r="E16430" s="2"/>
      <c r="G16430" s="2"/>
      <c r="H16430" s="6"/>
      <c r="I16430" s="9"/>
      <c r="J16430" s="9"/>
      <c r="K16430" s="9"/>
    </row>
    <row r="16431" spans="1:11" x14ac:dyDescent="0.25">
      <c r="A16431" s="2"/>
      <c r="B16431" s="2"/>
      <c r="C16431" s="2"/>
      <c r="E16431" s="2"/>
      <c r="G16431" s="2"/>
      <c r="H16431" s="6"/>
      <c r="I16431" s="9"/>
      <c r="J16431" s="9"/>
      <c r="K16431" s="9"/>
    </row>
    <row r="16432" spans="1:11" x14ac:dyDescent="0.25">
      <c r="A16432" s="2"/>
      <c r="B16432" s="2"/>
      <c r="C16432" s="2"/>
      <c r="E16432" s="2"/>
      <c r="G16432" s="2"/>
      <c r="H16432" s="6"/>
      <c r="I16432" s="9"/>
      <c r="J16432" s="9"/>
      <c r="K16432" s="9"/>
    </row>
    <row r="16433" spans="1:11" x14ac:dyDescent="0.25">
      <c r="A16433" s="2"/>
      <c r="B16433" s="2"/>
      <c r="C16433" s="2"/>
      <c r="E16433" s="2"/>
      <c r="G16433" s="2"/>
      <c r="H16433" s="6"/>
      <c r="I16433" s="9"/>
      <c r="J16433" s="9"/>
      <c r="K16433" s="9"/>
    </row>
    <row r="16434" spans="1:11" x14ac:dyDescent="0.25">
      <c r="A16434" s="2"/>
      <c r="B16434" s="2"/>
      <c r="C16434" s="2"/>
      <c r="E16434" s="2"/>
      <c r="G16434" s="2"/>
      <c r="H16434" s="6"/>
      <c r="I16434" s="9"/>
      <c r="J16434" s="9"/>
      <c r="K16434" s="9"/>
    </row>
    <row r="16435" spans="1:11" x14ac:dyDescent="0.25">
      <c r="A16435" s="2"/>
      <c r="B16435" s="2"/>
      <c r="C16435" s="2"/>
      <c r="E16435" s="2"/>
      <c r="G16435" s="2"/>
      <c r="H16435" s="6"/>
      <c r="I16435" s="9"/>
      <c r="J16435" s="9"/>
      <c r="K16435" s="9"/>
    </row>
    <row r="16436" spans="1:11" x14ac:dyDescent="0.25">
      <c r="A16436" s="2"/>
      <c r="B16436" s="2"/>
      <c r="C16436" s="2"/>
      <c r="E16436" s="2"/>
      <c r="G16436" s="2"/>
      <c r="H16436" s="6"/>
      <c r="I16436" s="9"/>
      <c r="J16436" s="9"/>
      <c r="K16436" s="9"/>
    </row>
    <row r="16437" spans="1:11" x14ac:dyDescent="0.25">
      <c r="A16437" s="2"/>
      <c r="B16437" s="2"/>
      <c r="C16437" s="2"/>
      <c r="E16437" s="2"/>
      <c r="G16437" s="2"/>
      <c r="H16437" s="6"/>
      <c r="I16437" s="9"/>
      <c r="J16437" s="9"/>
      <c r="K16437" s="9"/>
    </row>
    <row r="16438" spans="1:11" x14ac:dyDescent="0.25">
      <c r="A16438" s="2"/>
      <c r="B16438" s="2"/>
      <c r="C16438" s="2"/>
      <c r="E16438" s="2"/>
      <c r="G16438" s="2"/>
      <c r="H16438" s="6"/>
      <c r="I16438" s="9"/>
      <c r="J16438" s="9"/>
      <c r="K16438" s="9"/>
    </row>
    <row r="16439" spans="1:11" x14ac:dyDescent="0.25">
      <c r="A16439" s="2"/>
      <c r="B16439" s="2"/>
      <c r="C16439" s="2"/>
      <c r="E16439" s="2"/>
      <c r="G16439" s="2"/>
      <c r="H16439" s="6"/>
      <c r="I16439" s="9"/>
      <c r="J16439" s="9"/>
      <c r="K16439" s="9"/>
    </row>
    <row r="16440" spans="1:11" x14ac:dyDescent="0.25">
      <c r="A16440" s="2"/>
      <c r="B16440" s="2"/>
      <c r="C16440" s="2"/>
      <c r="E16440" s="2"/>
      <c r="G16440" s="2"/>
      <c r="H16440" s="6"/>
      <c r="I16440" s="9"/>
      <c r="J16440" s="9"/>
      <c r="K16440" s="9"/>
    </row>
    <row r="16441" spans="1:11" x14ac:dyDescent="0.25">
      <c r="A16441" s="2"/>
      <c r="B16441" s="2"/>
      <c r="C16441" s="2"/>
      <c r="E16441" s="2"/>
      <c r="G16441" s="2"/>
      <c r="H16441" s="6"/>
      <c r="I16441" s="9"/>
      <c r="J16441" s="9"/>
      <c r="K16441" s="9"/>
    </row>
    <row r="16442" spans="1:11" x14ac:dyDescent="0.25">
      <c r="A16442" s="2"/>
      <c r="B16442" s="2"/>
      <c r="C16442" s="2"/>
      <c r="E16442" s="2"/>
      <c r="G16442" s="2"/>
      <c r="H16442" s="6"/>
      <c r="I16442" s="9"/>
      <c r="J16442" s="9"/>
      <c r="K16442" s="9"/>
    </row>
    <row r="16443" spans="1:11" x14ac:dyDescent="0.25">
      <c r="A16443" s="2"/>
      <c r="B16443" s="2"/>
      <c r="C16443" s="2"/>
      <c r="E16443" s="2"/>
      <c r="G16443" s="2"/>
      <c r="H16443" s="6"/>
      <c r="I16443" s="9"/>
      <c r="J16443" s="9"/>
      <c r="K16443" s="9"/>
    </row>
    <row r="16444" spans="1:11" x14ac:dyDescent="0.25">
      <c r="A16444" s="2"/>
      <c r="B16444" s="2"/>
      <c r="C16444" s="2"/>
      <c r="E16444" s="2"/>
      <c r="G16444" s="2"/>
      <c r="H16444" s="6"/>
      <c r="I16444" s="9"/>
      <c r="J16444" s="9"/>
      <c r="K16444" s="9"/>
    </row>
    <row r="16445" spans="1:11" x14ac:dyDescent="0.25">
      <c r="A16445" s="2"/>
      <c r="B16445" s="2"/>
      <c r="C16445" s="2"/>
      <c r="E16445" s="2"/>
      <c r="G16445" s="2"/>
      <c r="H16445" s="6"/>
      <c r="I16445" s="9"/>
      <c r="J16445" s="9"/>
      <c r="K16445" s="9"/>
    </row>
    <row r="16446" spans="1:11" x14ac:dyDescent="0.25">
      <c r="A16446" s="2"/>
      <c r="B16446" s="2"/>
      <c r="C16446" s="2"/>
      <c r="E16446" s="2"/>
      <c r="G16446" s="2"/>
      <c r="H16446" s="6"/>
      <c r="I16446" s="9"/>
      <c r="J16446" s="9"/>
      <c r="K16446" s="9"/>
    </row>
    <row r="16447" spans="1:11" x14ac:dyDescent="0.25">
      <c r="A16447" s="2"/>
      <c r="B16447" s="2"/>
      <c r="C16447" s="2"/>
      <c r="E16447" s="2"/>
      <c r="G16447" s="2"/>
      <c r="H16447" s="6"/>
      <c r="I16447" s="9"/>
      <c r="J16447" s="9"/>
      <c r="K16447" s="9"/>
    </row>
    <row r="16448" spans="1:11" x14ac:dyDescent="0.25">
      <c r="A16448" s="2"/>
      <c r="B16448" s="2"/>
      <c r="C16448" s="2"/>
      <c r="E16448" s="2"/>
      <c r="G16448" s="2"/>
      <c r="H16448" s="6"/>
      <c r="I16448" s="9"/>
      <c r="J16448" s="9"/>
      <c r="K16448" s="9"/>
    </row>
    <row r="16449" spans="1:11" x14ac:dyDescent="0.25">
      <c r="A16449" s="2"/>
      <c r="B16449" s="2"/>
      <c r="C16449" s="2"/>
      <c r="E16449" s="2"/>
      <c r="G16449" s="2"/>
      <c r="H16449" s="6"/>
      <c r="I16449" s="9"/>
      <c r="J16449" s="9"/>
      <c r="K16449" s="9"/>
    </row>
    <row r="16450" spans="1:11" x14ac:dyDescent="0.25">
      <c r="A16450" s="2"/>
      <c r="B16450" s="2"/>
      <c r="C16450" s="2"/>
      <c r="E16450" s="2"/>
      <c r="G16450" s="2"/>
      <c r="H16450" s="6"/>
      <c r="I16450" s="9"/>
      <c r="J16450" s="9"/>
      <c r="K16450" s="9"/>
    </row>
    <row r="16451" spans="1:11" x14ac:dyDescent="0.25">
      <c r="A16451" s="2"/>
      <c r="B16451" s="2"/>
      <c r="C16451" s="2"/>
      <c r="E16451" s="2"/>
      <c r="G16451" s="2"/>
      <c r="H16451" s="6"/>
      <c r="I16451" s="9"/>
      <c r="J16451" s="9"/>
      <c r="K16451" s="9"/>
    </row>
    <row r="16452" spans="1:11" x14ac:dyDescent="0.25">
      <c r="A16452" s="2"/>
      <c r="B16452" s="2"/>
      <c r="C16452" s="2"/>
      <c r="E16452" s="2"/>
      <c r="G16452" s="2"/>
      <c r="H16452" s="6"/>
      <c r="I16452" s="9"/>
      <c r="J16452" s="9"/>
      <c r="K16452" s="9"/>
    </row>
    <row r="16453" spans="1:11" x14ac:dyDescent="0.25">
      <c r="A16453" s="2"/>
      <c r="B16453" s="2"/>
      <c r="C16453" s="2"/>
      <c r="E16453" s="2"/>
      <c r="G16453" s="2"/>
      <c r="H16453" s="6"/>
      <c r="I16453" s="9"/>
      <c r="J16453" s="9"/>
      <c r="K16453" s="9"/>
    </row>
    <row r="16454" spans="1:11" x14ac:dyDescent="0.25">
      <c r="A16454" s="2"/>
      <c r="B16454" s="2"/>
      <c r="C16454" s="2"/>
      <c r="E16454" s="2"/>
      <c r="G16454" s="2"/>
      <c r="H16454" s="6"/>
      <c r="I16454" s="9"/>
      <c r="J16454" s="9"/>
      <c r="K16454" s="9"/>
    </row>
    <row r="16455" spans="1:11" x14ac:dyDescent="0.25">
      <c r="A16455" s="2"/>
      <c r="B16455" s="2"/>
      <c r="C16455" s="2"/>
      <c r="E16455" s="2"/>
      <c r="G16455" s="2"/>
      <c r="H16455" s="6"/>
      <c r="I16455" s="9"/>
      <c r="J16455" s="9"/>
      <c r="K16455" s="9"/>
    </row>
    <row r="16456" spans="1:11" x14ac:dyDescent="0.25">
      <c r="A16456" s="2"/>
      <c r="B16456" s="2"/>
      <c r="C16456" s="2"/>
      <c r="E16456" s="2"/>
      <c r="G16456" s="2"/>
      <c r="H16456" s="6"/>
      <c r="I16456" s="9"/>
      <c r="J16456" s="9"/>
      <c r="K16456" s="9"/>
    </row>
    <row r="16457" spans="1:11" x14ac:dyDescent="0.25">
      <c r="A16457" s="2"/>
      <c r="B16457" s="2"/>
      <c r="C16457" s="2"/>
      <c r="E16457" s="2"/>
      <c r="G16457" s="2"/>
      <c r="H16457" s="6"/>
      <c r="I16457" s="9"/>
      <c r="J16457" s="9"/>
      <c r="K16457" s="9"/>
    </row>
    <row r="16458" spans="1:11" x14ac:dyDescent="0.25">
      <c r="A16458" s="2"/>
      <c r="B16458" s="2"/>
      <c r="C16458" s="2"/>
      <c r="E16458" s="2"/>
      <c r="G16458" s="2"/>
      <c r="H16458" s="6"/>
      <c r="I16458" s="9"/>
      <c r="J16458" s="9"/>
      <c r="K16458" s="9"/>
    </row>
    <row r="16459" spans="1:11" x14ac:dyDescent="0.25">
      <c r="A16459" s="2"/>
      <c r="B16459" s="2"/>
      <c r="C16459" s="2"/>
      <c r="E16459" s="2"/>
      <c r="G16459" s="2"/>
      <c r="H16459" s="6"/>
      <c r="I16459" s="9"/>
      <c r="J16459" s="9"/>
      <c r="K16459" s="9"/>
    </row>
    <row r="16460" spans="1:11" x14ac:dyDescent="0.25">
      <c r="A16460" s="2"/>
      <c r="B16460" s="2"/>
      <c r="C16460" s="2"/>
      <c r="E16460" s="2"/>
      <c r="G16460" s="2"/>
      <c r="H16460" s="6"/>
      <c r="I16460" s="9"/>
      <c r="J16460" s="9"/>
      <c r="K16460" s="9"/>
    </row>
    <row r="16461" spans="1:11" x14ac:dyDescent="0.25">
      <c r="A16461" s="2"/>
      <c r="B16461" s="2"/>
      <c r="C16461" s="2"/>
      <c r="E16461" s="2"/>
      <c r="G16461" s="2"/>
      <c r="H16461" s="6"/>
      <c r="I16461" s="9"/>
      <c r="J16461" s="9"/>
      <c r="K16461" s="9"/>
    </row>
    <row r="16462" spans="1:11" x14ac:dyDescent="0.25">
      <c r="A16462" s="2"/>
      <c r="B16462" s="2"/>
      <c r="C16462" s="2"/>
      <c r="E16462" s="2"/>
      <c r="G16462" s="2"/>
      <c r="H16462" s="6"/>
      <c r="I16462" s="9"/>
      <c r="J16462" s="9"/>
      <c r="K16462" s="9"/>
    </row>
    <row r="16463" spans="1:11" x14ac:dyDescent="0.25">
      <c r="A16463" s="2"/>
      <c r="B16463" s="2"/>
      <c r="C16463" s="2"/>
      <c r="E16463" s="2"/>
      <c r="G16463" s="2"/>
      <c r="H16463" s="6"/>
      <c r="I16463" s="9"/>
      <c r="J16463" s="9"/>
      <c r="K16463" s="9"/>
    </row>
    <row r="16464" spans="1:11" x14ac:dyDescent="0.25">
      <c r="A16464" s="2"/>
      <c r="B16464" s="2"/>
      <c r="C16464" s="2"/>
      <c r="E16464" s="2"/>
      <c r="G16464" s="2"/>
      <c r="H16464" s="6"/>
      <c r="I16464" s="9"/>
      <c r="J16464" s="9"/>
      <c r="K16464" s="9"/>
    </row>
    <row r="16465" spans="1:11" x14ac:dyDescent="0.25">
      <c r="A16465" s="2"/>
      <c r="B16465" s="2"/>
      <c r="C16465" s="2"/>
      <c r="E16465" s="2"/>
      <c r="G16465" s="2"/>
      <c r="H16465" s="6"/>
      <c r="I16465" s="9"/>
      <c r="J16465" s="9"/>
      <c r="K16465" s="9"/>
    </row>
    <row r="16466" spans="1:11" x14ac:dyDescent="0.25">
      <c r="A16466" s="2"/>
      <c r="B16466" s="2"/>
      <c r="C16466" s="2"/>
      <c r="E16466" s="2"/>
      <c r="G16466" s="2"/>
      <c r="H16466" s="6"/>
      <c r="I16466" s="9"/>
      <c r="J16466" s="9"/>
      <c r="K16466" s="9"/>
    </row>
    <row r="16467" spans="1:11" x14ac:dyDescent="0.25">
      <c r="A16467" s="2"/>
      <c r="B16467" s="2"/>
      <c r="C16467" s="2"/>
      <c r="E16467" s="2"/>
      <c r="G16467" s="2"/>
      <c r="H16467" s="6"/>
      <c r="I16467" s="9"/>
      <c r="J16467" s="9"/>
      <c r="K16467" s="9"/>
    </row>
    <row r="16468" spans="1:11" x14ac:dyDescent="0.25">
      <c r="A16468" s="2"/>
      <c r="B16468" s="2"/>
      <c r="C16468" s="2"/>
      <c r="E16468" s="2"/>
      <c r="G16468" s="2"/>
      <c r="H16468" s="6"/>
      <c r="I16468" s="9"/>
      <c r="J16468" s="9"/>
      <c r="K16468" s="9"/>
    </row>
    <row r="16469" spans="1:11" x14ac:dyDescent="0.25">
      <c r="A16469" s="2"/>
      <c r="B16469" s="2"/>
      <c r="C16469" s="2"/>
      <c r="E16469" s="2"/>
      <c r="G16469" s="2"/>
      <c r="H16469" s="6"/>
      <c r="I16469" s="9"/>
      <c r="J16469" s="9"/>
      <c r="K16469" s="9"/>
    </row>
    <row r="16470" spans="1:11" x14ac:dyDescent="0.25">
      <c r="A16470" s="2"/>
      <c r="B16470" s="2"/>
      <c r="C16470" s="2"/>
      <c r="E16470" s="2"/>
      <c r="G16470" s="2"/>
      <c r="H16470" s="6"/>
      <c r="I16470" s="9"/>
      <c r="J16470" s="9"/>
      <c r="K16470" s="9"/>
    </row>
    <row r="16471" spans="1:11" x14ac:dyDescent="0.25">
      <c r="A16471" s="2"/>
      <c r="B16471" s="2"/>
      <c r="C16471" s="2"/>
      <c r="E16471" s="2"/>
      <c r="G16471" s="2"/>
      <c r="H16471" s="6"/>
      <c r="I16471" s="9"/>
      <c r="J16471" s="9"/>
      <c r="K16471" s="9"/>
    </row>
    <row r="16472" spans="1:11" x14ac:dyDescent="0.25">
      <c r="A16472" s="2"/>
      <c r="B16472" s="2"/>
      <c r="C16472" s="2"/>
      <c r="E16472" s="2"/>
      <c r="G16472" s="2"/>
      <c r="H16472" s="6"/>
      <c r="I16472" s="9"/>
      <c r="J16472" s="9"/>
      <c r="K16472" s="9"/>
    </row>
    <row r="16473" spans="1:11" x14ac:dyDescent="0.25">
      <c r="A16473" s="2"/>
      <c r="B16473" s="2"/>
      <c r="C16473" s="2"/>
      <c r="E16473" s="2"/>
      <c r="G16473" s="2"/>
      <c r="H16473" s="6"/>
      <c r="I16473" s="9"/>
      <c r="J16473" s="9"/>
      <c r="K16473" s="9"/>
    </row>
    <row r="16474" spans="1:11" x14ac:dyDescent="0.25">
      <c r="A16474" s="2"/>
      <c r="B16474" s="2"/>
      <c r="C16474" s="2"/>
      <c r="E16474" s="2"/>
      <c r="G16474" s="2"/>
      <c r="H16474" s="6"/>
      <c r="I16474" s="9"/>
      <c r="J16474" s="9"/>
      <c r="K16474" s="9"/>
    </row>
    <row r="16475" spans="1:11" x14ac:dyDescent="0.25">
      <c r="A16475" s="2"/>
      <c r="B16475" s="2"/>
      <c r="C16475" s="2"/>
      <c r="E16475" s="2"/>
      <c r="G16475" s="2"/>
      <c r="H16475" s="6"/>
      <c r="I16475" s="9"/>
      <c r="J16475" s="9"/>
      <c r="K16475" s="9"/>
    </row>
    <row r="16476" spans="1:11" x14ac:dyDescent="0.25">
      <c r="A16476" s="2"/>
      <c r="B16476" s="2"/>
      <c r="C16476" s="2"/>
      <c r="E16476" s="2"/>
      <c r="G16476" s="2"/>
      <c r="H16476" s="6"/>
      <c r="I16476" s="9"/>
      <c r="J16476" s="9"/>
      <c r="K16476" s="9"/>
    </row>
    <row r="16477" spans="1:11" x14ac:dyDescent="0.25">
      <c r="A16477" s="2"/>
      <c r="B16477" s="2"/>
      <c r="C16477" s="2"/>
      <c r="E16477" s="2"/>
      <c r="G16477" s="2"/>
      <c r="H16477" s="6"/>
      <c r="I16477" s="9"/>
      <c r="J16477" s="9"/>
      <c r="K16477" s="9"/>
    </row>
    <row r="16478" spans="1:11" x14ac:dyDescent="0.25">
      <c r="A16478" s="2"/>
      <c r="B16478" s="2"/>
      <c r="C16478" s="2"/>
      <c r="E16478" s="2"/>
      <c r="G16478" s="2"/>
      <c r="H16478" s="6"/>
      <c r="I16478" s="9"/>
      <c r="J16478" s="9"/>
      <c r="K16478" s="9"/>
    </row>
    <row r="16479" spans="1:11" x14ac:dyDescent="0.25">
      <c r="A16479" s="2"/>
      <c r="B16479" s="2"/>
      <c r="C16479" s="2"/>
      <c r="E16479" s="2"/>
      <c r="G16479" s="2"/>
      <c r="H16479" s="6"/>
      <c r="I16479" s="9"/>
      <c r="J16479" s="9"/>
      <c r="K16479" s="9"/>
    </row>
    <row r="16480" spans="1:11" x14ac:dyDescent="0.25">
      <c r="A16480" s="2"/>
      <c r="B16480" s="2"/>
      <c r="C16480" s="2"/>
      <c r="E16480" s="2"/>
      <c r="G16480" s="2"/>
      <c r="H16480" s="6"/>
      <c r="I16480" s="9"/>
      <c r="J16480" s="9"/>
      <c r="K16480" s="9"/>
    </row>
    <row r="16481" spans="1:11" x14ac:dyDescent="0.25">
      <c r="A16481" s="2"/>
      <c r="B16481" s="2"/>
      <c r="C16481" s="2"/>
      <c r="E16481" s="2"/>
      <c r="G16481" s="2"/>
      <c r="H16481" s="6"/>
      <c r="I16481" s="9"/>
      <c r="J16481" s="9"/>
      <c r="K16481" s="9"/>
    </row>
    <row r="16482" spans="1:11" x14ac:dyDescent="0.25">
      <c r="A16482" s="2"/>
      <c r="B16482" s="2"/>
      <c r="C16482" s="2"/>
      <c r="E16482" s="2"/>
      <c r="G16482" s="2"/>
      <c r="H16482" s="6"/>
      <c r="I16482" s="9"/>
      <c r="J16482" s="9"/>
      <c r="K16482" s="9"/>
    </row>
    <row r="16483" spans="1:11" x14ac:dyDescent="0.25">
      <c r="A16483" s="2"/>
      <c r="B16483" s="2"/>
      <c r="C16483" s="2"/>
      <c r="E16483" s="2"/>
      <c r="G16483" s="2"/>
      <c r="H16483" s="6"/>
      <c r="I16483" s="9"/>
      <c r="J16483" s="9"/>
      <c r="K16483" s="9"/>
    </row>
    <row r="16484" spans="1:11" x14ac:dyDescent="0.25">
      <c r="A16484" s="2"/>
      <c r="B16484" s="2"/>
      <c r="C16484" s="2"/>
      <c r="E16484" s="2"/>
      <c r="G16484" s="2"/>
      <c r="H16484" s="6"/>
      <c r="I16484" s="9"/>
      <c r="J16484" s="9"/>
      <c r="K16484" s="9"/>
    </row>
    <row r="16485" spans="1:11" x14ac:dyDescent="0.25">
      <c r="A16485" s="2"/>
      <c r="B16485" s="2"/>
      <c r="C16485" s="2"/>
      <c r="E16485" s="2"/>
      <c r="G16485" s="2"/>
      <c r="H16485" s="6"/>
      <c r="I16485" s="9"/>
      <c r="J16485" s="9"/>
      <c r="K16485" s="9"/>
    </row>
    <row r="16486" spans="1:11" x14ac:dyDescent="0.25">
      <c r="A16486" s="2"/>
      <c r="B16486" s="2"/>
      <c r="C16486" s="2"/>
      <c r="E16486" s="2"/>
      <c r="G16486" s="2"/>
      <c r="H16486" s="6"/>
      <c r="I16486" s="9"/>
      <c r="J16486" s="9"/>
      <c r="K16486" s="9"/>
    </row>
    <row r="16487" spans="1:11" x14ac:dyDescent="0.25">
      <c r="A16487" s="2"/>
      <c r="B16487" s="2"/>
      <c r="C16487" s="2"/>
      <c r="E16487" s="2"/>
      <c r="G16487" s="2"/>
      <c r="H16487" s="6"/>
      <c r="I16487" s="9"/>
      <c r="J16487" s="9"/>
      <c r="K16487" s="9"/>
    </row>
    <row r="16488" spans="1:11" x14ac:dyDescent="0.25">
      <c r="A16488" s="2"/>
      <c r="B16488" s="2"/>
      <c r="C16488" s="2"/>
      <c r="E16488" s="2"/>
      <c r="G16488" s="2"/>
      <c r="H16488" s="6"/>
      <c r="I16488" s="9"/>
      <c r="J16488" s="9"/>
      <c r="K16488" s="9"/>
    </row>
    <row r="16489" spans="1:11" x14ac:dyDescent="0.25">
      <c r="A16489" s="2"/>
      <c r="B16489" s="2"/>
      <c r="C16489" s="2"/>
      <c r="E16489" s="2"/>
      <c r="G16489" s="2"/>
      <c r="H16489" s="6"/>
      <c r="I16489" s="9"/>
      <c r="J16489" s="9"/>
      <c r="K16489" s="9"/>
    </row>
    <row r="16490" spans="1:11" x14ac:dyDescent="0.25">
      <c r="A16490" s="2"/>
      <c r="B16490" s="2"/>
      <c r="C16490" s="2"/>
      <c r="E16490" s="2"/>
      <c r="G16490" s="2"/>
      <c r="H16490" s="6"/>
      <c r="I16490" s="9"/>
      <c r="J16490" s="9"/>
      <c r="K16490" s="9"/>
    </row>
    <row r="16491" spans="1:11" x14ac:dyDescent="0.25">
      <c r="A16491" s="2"/>
      <c r="B16491" s="2"/>
      <c r="C16491" s="2"/>
      <c r="E16491" s="2"/>
      <c r="G16491" s="2"/>
      <c r="H16491" s="6"/>
      <c r="I16491" s="9"/>
      <c r="J16491" s="9"/>
      <c r="K16491" s="9"/>
    </row>
    <row r="16492" spans="1:11" x14ac:dyDescent="0.25">
      <c r="A16492" s="2"/>
      <c r="B16492" s="2"/>
      <c r="C16492" s="2"/>
      <c r="E16492" s="2"/>
      <c r="G16492" s="2"/>
      <c r="H16492" s="6"/>
      <c r="I16492" s="9"/>
      <c r="J16492" s="9"/>
      <c r="K16492" s="9"/>
    </row>
    <row r="16493" spans="1:11" x14ac:dyDescent="0.25">
      <c r="A16493" s="2"/>
      <c r="B16493" s="2"/>
      <c r="C16493" s="2"/>
      <c r="E16493" s="2"/>
      <c r="G16493" s="2"/>
      <c r="H16493" s="6"/>
      <c r="I16493" s="9"/>
      <c r="J16493" s="9"/>
      <c r="K16493" s="9"/>
    </row>
    <row r="16494" spans="1:11" x14ac:dyDescent="0.25">
      <c r="A16494" s="2"/>
      <c r="B16494" s="2"/>
      <c r="C16494" s="2"/>
      <c r="E16494" s="2"/>
      <c r="G16494" s="2"/>
      <c r="H16494" s="6"/>
      <c r="I16494" s="9"/>
      <c r="J16494" s="9"/>
      <c r="K16494" s="9"/>
    </row>
    <row r="16495" spans="1:11" x14ac:dyDescent="0.25">
      <c r="A16495" s="2"/>
      <c r="B16495" s="2"/>
      <c r="C16495" s="2"/>
      <c r="E16495" s="2"/>
      <c r="G16495" s="2"/>
      <c r="H16495" s="6"/>
      <c r="I16495" s="9"/>
      <c r="J16495" s="9"/>
      <c r="K16495" s="9"/>
    </row>
    <row r="16496" spans="1:11" x14ac:dyDescent="0.25">
      <c r="A16496" s="2"/>
      <c r="B16496" s="2"/>
      <c r="C16496" s="2"/>
      <c r="E16496" s="2"/>
      <c r="G16496" s="2"/>
      <c r="H16496" s="6"/>
      <c r="I16496" s="9"/>
      <c r="J16496" s="9"/>
      <c r="K16496" s="9"/>
    </row>
    <row r="16497" spans="1:11" x14ac:dyDescent="0.25">
      <c r="A16497" s="2"/>
      <c r="B16497" s="2"/>
      <c r="C16497" s="2"/>
      <c r="E16497" s="2"/>
      <c r="G16497" s="2"/>
      <c r="H16497" s="6"/>
      <c r="I16497" s="9"/>
      <c r="J16497" s="9"/>
      <c r="K16497" s="9"/>
    </row>
    <row r="16498" spans="1:11" x14ac:dyDescent="0.25">
      <c r="A16498" s="2"/>
      <c r="B16498" s="2"/>
      <c r="C16498" s="2"/>
      <c r="E16498" s="2"/>
      <c r="G16498" s="2"/>
      <c r="H16498" s="6"/>
      <c r="I16498" s="9"/>
      <c r="J16498" s="9"/>
      <c r="K16498" s="9"/>
    </row>
    <row r="16499" spans="1:11" x14ac:dyDescent="0.25">
      <c r="A16499" s="2"/>
      <c r="B16499" s="2"/>
      <c r="C16499" s="2"/>
      <c r="E16499" s="2"/>
      <c r="G16499" s="2"/>
      <c r="H16499" s="6"/>
      <c r="I16499" s="9"/>
      <c r="J16499" s="9"/>
      <c r="K16499" s="9"/>
    </row>
    <row r="16500" spans="1:11" x14ac:dyDescent="0.25">
      <c r="A16500" s="2"/>
      <c r="B16500" s="2"/>
      <c r="C16500" s="2"/>
      <c r="E16500" s="2"/>
      <c r="G16500" s="2"/>
      <c r="H16500" s="6"/>
      <c r="I16500" s="9"/>
      <c r="J16500" s="9"/>
      <c r="K16500" s="9"/>
    </row>
    <row r="16501" spans="1:11" x14ac:dyDescent="0.25">
      <c r="A16501" s="2"/>
      <c r="B16501" s="2"/>
      <c r="C16501" s="2"/>
      <c r="E16501" s="2"/>
      <c r="G16501" s="2"/>
      <c r="H16501" s="6"/>
      <c r="I16501" s="9"/>
      <c r="J16501" s="9"/>
      <c r="K16501" s="9"/>
    </row>
    <row r="16502" spans="1:11" x14ac:dyDescent="0.25">
      <c r="A16502" s="2"/>
      <c r="B16502" s="2"/>
      <c r="C16502" s="2"/>
      <c r="E16502" s="2"/>
      <c r="G16502" s="2"/>
      <c r="H16502" s="6"/>
      <c r="I16502" s="9"/>
      <c r="J16502" s="9"/>
      <c r="K16502" s="9"/>
    </row>
    <row r="16503" spans="1:11" x14ac:dyDescent="0.25">
      <c r="A16503" s="2"/>
      <c r="B16503" s="2"/>
      <c r="C16503" s="2"/>
      <c r="E16503" s="2"/>
      <c r="G16503" s="2"/>
      <c r="H16503" s="6"/>
      <c r="I16503" s="9"/>
      <c r="J16503" s="9"/>
      <c r="K16503" s="9"/>
    </row>
    <row r="16504" spans="1:11" x14ac:dyDescent="0.25">
      <c r="A16504" s="2"/>
      <c r="B16504" s="2"/>
      <c r="C16504" s="2"/>
      <c r="E16504" s="2"/>
      <c r="G16504" s="2"/>
      <c r="H16504" s="6"/>
      <c r="I16504" s="9"/>
      <c r="J16504" s="9"/>
      <c r="K16504" s="9"/>
    </row>
    <row r="16505" spans="1:11" x14ac:dyDescent="0.25">
      <c r="A16505" s="2"/>
      <c r="B16505" s="2"/>
      <c r="C16505" s="2"/>
      <c r="E16505" s="2"/>
      <c r="G16505" s="2"/>
      <c r="H16505" s="6"/>
      <c r="I16505" s="9"/>
      <c r="J16505" s="9"/>
      <c r="K16505" s="9"/>
    </row>
    <row r="16506" spans="1:11" x14ac:dyDescent="0.25">
      <c r="A16506" s="2"/>
      <c r="B16506" s="2"/>
      <c r="C16506" s="2"/>
      <c r="E16506" s="2"/>
      <c r="G16506" s="2"/>
      <c r="H16506" s="6"/>
      <c r="I16506" s="9"/>
      <c r="J16506" s="9"/>
      <c r="K16506" s="9"/>
    </row>
    <row r="16507" spans="1:11" x14ac:dyDescent="0.25">
      <c r="A16507" s="2"/>
      <c r="B16507" s="2"/>
      <c r="C16507" s="2"/>
      <c r="E16507" s="2"/>
      <c r="G16507" s="2"/>
      <c r="H16507" s="6"/>
      <c r="I16507" s="9"/>
      <c r="J16507" s="9"/>
      <c r="K16507" s="9"/>
    </row>
    <row r="16508" spans="1:11" x14ac:dyDescent="0.25">
      <c r="A16508" s="2"/>
      <c r="B16508" s="2"/>
      <c r="C16508" s="2"/>
      <c r="E16508" s="2"/>
      <c r="G16508" s="2"/>
      <c r="H16508" s="6"/>
      <c r="I16508" s="9"/>
      <c r="J16508" s="9"/>
      <c r="K16508" s="9"/>
    </row>
    <row r="16509" spans="1:11" x14ac:dyDescent="0.25">
      <c r="A16509" s="2"/>
      <c r="B16509" s="2"/>
      <c r="C16509" s="2"/>
      <c r="E16509" s="2"/>
      <c r="G16509" s="2"/>
      <c r="H16509" s="6"/>
      <c r="I16509" s="9"/>
      <c r="J16509" s="9"/>
      <c r="K16509" s="9"/>
    </row>
    <row r="16510" spans="1:11" x14ac:dyDescent="0.25">
      <c r="A16510" s="2"/>
      <c r="B16510" s="2"/>
      <c r="C16510" s="2"/>
      <c r="E16510" s="2"/>
      <c r="G16510" s="2"/>
      <c r="H16510" s="6"/>
      <c r="I16510" s="9"/>
      <c r="J16510" s="9"/>
      <c r="K16510" s="9"/>
    </row>
    <row r="16511" spans="1:11" x14ac:dyDescent="0.25">
      <c r="A16511" s="2"/>
      <c r="B16511" s="2"/>
      <c r="C16511" s="2"/>
      <c r="E16511" s="2"/>
      <c r="G16511" s="2"/>
      <c r="H16511" s="6"/>
      <c r="I16511" s="9"/>
      <c r="J16511" s="9"/>
      <c r="K16511" s="9"/>
    </row>
    <row r="16512" spans="1:11" x14ac:dyDescent="0.25">
      <c r="A16512" s="2"/>
      <c r="B16512" s="2"/>
      <c r="C16512" s="2"/>
      <c r="E16512" s="2"/>
      <c r="G16512" s="2"/>
      <c r="H16512" s="6"/>
      <c r="I16512" s="9"/>
      <c r="J16512" s="9"/>
      <c r="K16512" s="9"/>
    </row>
    <row r="16513" spans="1:11" x14ac:dyDescent="0.25">
      <c r="A16513" s="2"/>
      <c r="B16513" s="2"/>
      <c r="C16513" s="2"/>
      <c r="E16513" s="2"/>
      <c r="G16513" s="2"/>
      <c r="H16513" s="6"/>
      <c r="I16513" s="9"/>
      <c r="J16513" s="9"/>
      <c r="K16513" s="9"/>
    </row>
    <row r="16514" spans="1:11" x14ac:dyDescent="0.25">
      <c r="A16514" s="2"/>
      <c r="B16514" s="2"/>
      <c r="C16514" s="2"/>
      <c r="E16514" s="2"/>
      <c r="G16514" s="2"/>
      <c r="H16514" s="6"/>
      <c r="I16514" s="9"/>
      <c r="J16514" s="9"/>
      <c r="K16514" s="9"/>
    </row>
    <row r="16515" spans="1:11" x14ac:dyDescent="0.25">
      <c r="A16515" s="2"/>
      <c r="B16515" s="2"/>
      <c r="C16515" s="2"/>
      <c r="E16515" s="2"/>
      <c r="G16515" s="2"/>
      <c r="H16515" s="6"/>
      <c r="I16515" s="9"/>
      <c r="J16515" s="9"/>
      <c r="K16515" s="9"/>
    </row>
    <row r="16516" spans="1:11" x14ac:dyDescent="0.25">
      <c r="A16516" s="2"/>
      <c r="B16516" s="2"/>
      <c r="C16516" s="2"/>
      <c r="E16516" s="2"/>
      <c r="G16516" s="2"/>
      <c r="H16516" s="6"/>
      <c r="I16516" s="9"/>
      <c r="J16516" s="9"/>
      <c r="K16516" s="9"/>
    </row>
    <row r="16517" spans="1:11" x14ac:dyDescent="0.25">
      <c r="A16517" s="2"/>
      <c r="B16517" s="2"/>
      <c r="C16517" s="2"/>
      <c r="E16517" s="2"/>
      <c r="G16517" s="2"/>
      <c r="H16517" s="6"/>
      <c r="I16517" s="9"/>
      <c r="J16517" s="9"/>
      <c r="K16517" s="9"/>
    </row>
    <row r="16518" spans="1:11" x14ac:dyDescent="0.25">
      <c r="A16518" s="2"/>
      <c r="B16518" s="2"/>
      <c r="C16518" s="2"/>
      <c r="E16518" s="2"/>
      <c r="G16518" s="2"/>
      <c r="H16518" s="6"/>
      <c r="I16518" s="9"/>
      <c r="J16518" s="9"/>
      <c r="K16518" s="9"/>
    </row>
    <row r="16519" spans="1:11" x14ac:dyDescent="0.25">
      <c r="A16519" s="2"/>
      <c r="B16519" s="2"/>
      <c r="C16519" s="2"/>
      <c r="E16519" s="2"/>
      <c r="G16519" s="2"/>
      <c r="H16519" s="6"/>
      <c r="I16519" s="9"/>
      <c r="J16519" s="9"/>
      <c r="K16519" s="9"/>
    </row>
    <row r="16520" spans="1:11" x14ac:dyDescent="0.25">
      <c r="A16520" s="2"/>
      <c r="B16520" s="2"/>
      <c r="C16520" s="2"/>
      <c r="E16520" s="2"/>
      <c r="G16520" s="2"/>
      <c r="H16520" s="6"/>
      <c r="I16520" s="9"/>
      <c r="J16520" s="9"/>
      <c r="K16520" s="9"/>
    </row>
    <row r="16521" spans="1:11" x14ac:dyDescent="0.25">
      <c r="A16521" s="2"/>
      <c r="B16521" s="2"/>
      <c r="C16521" s="2"/>
      <c r="E16521" s="2"/>
      <c r="G16521" s="2"/>
      <c r="H16521" s="6"/>
      <c r="I16521" s="9"/>
      <c r="J16521" s="9"/>
      <c r="K16521" s="9"/>
    </row>
    <row r="16522" spans="1:11" x14ac:dyDescent="0.25">
      <c r="A16522" s="2"/>
      <c r="B16522" s="2"/>
      <c r="C16522" s="2"/>
      <c r="E16522" s="2"/>
      <c r="G16522" s="2"/>
      <c r="H16522" s="6"/>
      <c r="I16522" s="9"/>
      <c r="J16522" s="9"/>
      <c r="K16522" s="9"/>
    </row>
    <row r="16523" spans="1:11" x14ac:dyDescent="0.25">
      <c r="A16523" s="2"/>
      <c r="B16523" s="2"/>
      <c r="C16523" s="2"/>
      <c r="E16523" s="2"/>
      <c r="G16523" s="2"/>
      <c r="H16523" s="6"/>
      <c r="I16523" s="9"/>
      <c r="J16523" s="9"/>
      <c r="K16523" s="9"/>
    </row>
    <row r="16524" spans="1:11" x14ac:dyDescent="0.25">
      <c r="A16524" s="2"/>
      <c r="B16524" s="2"/>
      <c r="C16524" s="2"/>
      <c r="E16524" s="2"/>
      <c r="G16524" s="2"/>
      <c r="H16524" s="6"/>
      <c r="I16524" s="9"/>
      <c r="J16524" s="9"/>
      <c r="K16524" s="9"/>
    </row>
    <row r="16525" spans="1:11" x14ac:dyDescent="0.25">
      <c r="A16525" s="2"/>
      <c r="B16525" s="2"/>
      <c r="C16525" s="2"/>
      <c r="E16525" s="2"/>
      <c r="G16525" s="2"/>
      <c r="H16525" s="6"/>
      <c r="I16525" s="9"/>
      <c r="J16525" s="9"/>
      <c r="K16525" s="9"/>
    </row>
    <row r="16526" spans="1:11" x14ac:dyDescent="0.25">
      <c r="A16526" s="2"/>
      <c r="B16526" s="2"/>
      <c r="C16526" s="2"/>
      <c r="E16526" s="2"/>
      <c r="G16526" s="2"/>
      <c r="H16526" s="6"/>
      <c r="I16526" s="9"/>
      <c r="J16526" s="9"/>
      <c r="K16526" s="9"/>
    </row>
    <row r="16527" spans="1:11" x14ac:dyDescent="0.25">
      <c r="A16527" s="2"/>
      <c r="B16527" s="2"/>
      <c r="C16527" s="2"/>
      <c r="E16527" s="2"/>
      <c r="G16527" s="2"/>
      <c r="H16527" s="6"/>
      <c r="I16527" s="9"/>
      <c r="J16527" s="9"/>
      <c r="K16527" s="9"/>
    </row>
    <row r="16528" spans="1:11" x14ac:dyDescent="0.25">
      <c r="A16528" s="2"/>
      <c r="B16528" s="2"/>
      <c r="C16528" s="2"/>
      <c r="E16528" s="2"/>
      <c r="G16528" s="2"/>
      <c r="H16528" s="6"/>
      <c r="I16528" s="9"/>
      <c r="J16528" s="9"/>
      <c r="K16528" s="9"/>
    </row>
    <row r="16529" spans="1:11" x14ac:dyDescent="0.25">
      <c r="A16529" s="2"/>
      <c r="B16529" s="2"/>
      <c r="C16529" s="2"/>
      <c r="E16529" s="2"/>
      <c r="G16529" s="2"/>
      <c r="H16529" s="6"/>
      <c r="I16529" s="9"/>
      <c r="J16529" s="9"/>
      <c r="K16529" s="9"/>
    </row>
    <row r="16530" spans="1:11" x14ac:dyDescent="0.25">
      <c r="A16530" s="2"/>
      <c r="B16530" s="2"/>
      <c r="C16530" s="2"/>
      <c r="E16530" s="2"/>
      <c r="G16530" s="2"/>
      <c r="H16530" s="6"/>
      <c r="I16530" s="9"/>
      <c r="J16530" s="9"/>
      <c r="K16530" s="9"/>
    </row>
    <row r="16531" spans="1:11" x14ac:dyDescent="0.25">
      <c r="A16531" s="2"/>
      <c r="B16531" s="2"/>
      <c r="C16531" s="2"/>
      <c r="E16531" s="2"/>
      <c r="G16531" s="2"/>
      <c r="H16531" s="6"/>
      <c r="I16531" s="9"/>
      <c r="J16531" s="9"/>
      <c r="K16531" s="9"/>
    </row>
    <row r="16532" spans="1:11" x14ac:dyDescent="0.25">
      <c r="A16532" s="2"/>
      <c r="B16532" s="2"/>
      <c r="C16532" s="2"/>
      <c r="E16532" s="2"/>
      <c r="G16532" s="2"/>
      <c r="H16532" s="6"/>
      <c r="I16532" s="9"/>
      <c r="J16532" s="9"/>
      <c r="K16532" s="9"/>
    </row>
    <row r="16533" spans="1:11" x14ac:dyDescent="0.25">
      <c r="A16533" s="2"/>
      <c r="B16533" s="2"/>
      <c r="C16533" s="2"/>
      <c r="E16533" s="2"/>
      <c r="G16533" s="2"/>
      <c r="H16533" s="6"/>
      <c r="I16533" s="9"/>
      <c r="J16533" s="9"/>
      <c r="K16533" s="9"/>
    </row>
    <row r="16534" spans="1:11" x14ac:dyDescent="0.25">
      <c r="A16534" s="2"/>
      <c r="B16534" s="2"/>
      <c r="C16534" s="2"/>
      <c r="E16534" s="2"/>
      <c r="G16534" s="2"/>
      <c r="H16534" s="6"/>
      <c r="I16534" s="9"/>
      <c r="J16534" s="9"/>
      <c r="K16534" s="9"/>
    </row>
    <row r="16535" spans="1:11" x14ac:dyDescent="0.25">
      <c r="A16535" s="2"/>
      <c r="B16535" s="2"/>
      <c r="C16535" s="2"/>
      <c r="E16535" s="2"/>
      <c r="G16535" s="2"/>
      <c r="H16535" s="6"/>
      <c r="I16535" s="9"/>
      <c r="J16535" s="9"/>
      <c r="K16535" s="9"/>
    </row>
    <row r="16536" spans="1:11" x14ac:dyDescent="0.25">
      <c r="A16536" s="2"/>
      <c r="B16536" s="2"/>
      <c r="C16536" s="2"/>
      <c r="E16536" s="2"/>
      <c r="G16536" s="2"/>
      <c r="H16536" s="6"/>
      <c r="I16536" s="9"/>
      <c r="J16536" s="9"/>
      <c r="K16536" s="9"/>
    </row>
    <row r="16537" spans="1:11" x14ac:dyDescent="0.25">
      <c r="A16537" s="2"/>
      <c r="B16537" s="2"/>
      <c r="C16537" s="2"/>
      <c r="E16537" s="2"/>
      <c r="G16537" s="2"/>
      <c r="H16537" s="6"/>
      <c r="I16537" s="9"/>
      <c r="J16537" s="9"/>
      <c r="K16537" s="9"/>
    </row>
    <row r="16538" spans="1:11" x14ac:dyDescent="0.25">
      <c r="A16538" s="2"/>
      <c r="B16538" s="2"/>
      <c r="C16538" s="2"/>
      <c r="E16538" s="2"/>
      <c r="G16538" s="2"/>
      <c r="H16538" s="6"/>
      <c r="I16538" s="9"/>
      <c r="J16538" s="9"/>
      <c r="K16538" s="9"/>
    </row>
    <row r="16539" spans="1:11" x14ac:dyDescent="0.25">
      <c r="A16539" s="2"/>
      <c r="B16539" s="2"/>
      <c r="C16539" s="2"/>
      <c r="E16539" s="2"/>
      <c r="G16539" s="2"/>
      <c r="H16539" s="6"/>
      <c r="I16539" s="9"/>
      <c r="J16539" s="9"/>
      <c r="K16539" s="9"/>
    </row>
    <row r="16540" spans="1:11" x14ac:dyDescent="0.25">
      <c r="A16540" s="2"/>
      <c r="B16540" s="2"/>
      <c r="C16540" s="2"/>
      <c r="E16540" s="2"/>
      <c r="G16540" s="2"/>
      <c r="H16540" s="6"/>
      <c r="I16540" s="9"/>
      <c r="J16540" s="9"/>
      <c r="K16540" s="9"/>
    </row>
    <row r="16541" spans="1:11" x14ac:dyDescent="0.25">
      <c r="A16541" s="2"/>
      <c r="B16541" s="2"/>
      <c r="C16541" s="2"/>
      <c r="E16541" s="2"/>
      <c r="G16541" s="2"/>
      <c r="H16541" s="6"/>
      <c r="I16541" s="9"/>
      <c r="J16541" s="9"/>
      <c r="K16541" s="9"/>
    </row>
    <row r="16542" spans="1:11" x14ac:dyDescent="0.25">
      <c r="A16542" s="2"/>
      <c r="B16542" s="2"/>
      <c r="C16542" s="2"/>
      <c r="E16542" s="2"/>
      <c r="G16542" s="2"/>
      <c r="H16542" s="6"/>
      <c r="I16542" s="9"/>
      <c r="J16542" s="9"/>
      <c r="K16542" s="9"/>
    </row>
    <row r="16543" spans="1:11" x14ac:dyDescent="0.25">
      <c r="A16543" s="2"/>
      <c r="B16543" s="2"/>
      <c r="C16543" s="2"/>
      <c r="E16543" s="2"/>
      <c r="G16543" s="2"/>
      <c r="H16543" s="6"/>
      <c r="I16543" s="9"/>
      <c r="J16543" s="9"/>
      <c r="K16543" s="9"/>
    </row>
    <row r="16544" spans="1:11" x14ac:dyDescent="0.25">
      <c r="A16544" s="2"/>
      <c r="B16544" s="2"/>
      <c r="C16544" s="2"/>
      <c r="E16544" s="2"/>
      <c r="G16544" s="2"/>
      <c r="H16544" s="6"/>
      <c r="I16544" s="9"/>
      <c r="J16544" s="9"/>
      <c r="K16544" s="9"/>
    </row>
    <row r="16545" spans="1:11" x14ac:dyDescent="0.25">
      <c r="A16545" s="2"/>
      <c r="B16545" s="2"/>
      <c r="C16545" s="2"/>
      <c r="E16545" s="2"/>
      <c r="G16545" s="2"/>
      <c r="H16545" s="6"/>
      <c r="I16545" s="9"/>
      <c r="J16545" s="9"/>
      <c r="K16545" s="9"/>
    </row>
    <row r="16546" spans="1:11" x14ac:dyDescent="0.25">
      <c r="A16546" s="2"/>
      <c r="B16546" s="2"/>
      <c r="C16546" s="2"/>
      <c r="E16546" s="2"/>
      <c r="G16546" s="2"/>
      <c r="H16546" s="6"/>
      <c r="I16546" s="9"/>
      <c r="J16546" s="9"/>
      <c r="K16546" s="9"/>
    </row>
    <row r="16547" spans="1:11" x14ac:dyDescent="0.25">
      <c r="A16547" s="2"/>
      <c r="B16547" s="2"/>
      <c r="C16547" s="2"/>
      <c r="E16547" s="2"/>
      <c r="G16547" s="2"/>
      <c r="H16547" s="6"/>
      <c r="I16547" s="9"/>
      <c r="J16547" s="9"/>
      <c r="K16547" s="9"/>
    </row>
    <row r="16548" spans="1:11" x14ac:dyDescent="0.25">
      <c r="A16548" s="2"/>
      <c r="B16548" s="2"/>
      <c r="C16548" s="2"/>
      <c r="E16548" s="2"/>
      <c r="G16548" s="2"/>
      <c r="H16548" s="6"/>
      <c r="I16548" s="9"/>
      <c r="J16548" s="9"/>
      <c r="K16548" s="9"/>
    </row>
    <row r="16549" spans="1:11" x14ac:dyDescent="0.25">
      <c r="A16549" s="2"/>
      <c r="B16549" s="2"/>
      <c r="C16549" s="2"/>
      <c r="E16549" s="2"/>
      <c r="G16549" s="2"/>
      <c r="H16549" s="6"/>
      <c r="I16549" s="9"/>
      <c r="J16549" s="9"/>
      <c r="K16549" s="9"/>
    </row>
    <row r="16550" spans="1:11" x14ac:dyDescent="0.25">
      <c r="A16550" s="2"/>
      <c r="B16550" s="2"/>
      <c r="C16550" s="2"/>
      <c r="E16550" s="2"/>
      <c r="G16550" s="2"/>
      <c r="H16550" s="6"/>
      <c r="I16550" s="9"/>
      <c r="J16550" s="9"/>
      <c r="K16550" s="9"/>
    </row>
    <row r="16551" spans="1:11" x14ac:dyDescent="0.25">
      <c r="A16551" s="2"/>
      <c r="B16551" s="2"/>
      <c r="C16551" s="2"/>
      <c r="E16551" s="2"/>
      <c r="G16551" s="2"/>
      <c r="H16551" s="6"/>
      <c r="I16551" s="9"/>
      <c r="J16551" s="9"/>
      <c r="K16551" s="9"/>
    </row>
    <row r="16552" spans="1:11" x14ac:dyDescent="0.25">
      <c r="A16552" s="2"/>
      <c r="B16552" s="2"/>
      <c r="C16552" s="2"/>
      <c r="E16552" s="2"/>
      <c r="G16552" s="2"/>
      <c r="H16552" s="6"/>
      <c r="I16552" s="9"/>
      <c r="J16552" s="9"/>
      <c r="K16552" s="9"/>
    </row>
    <row r="16553" spans="1:11" x14ac:dyDescent="0.25">
      <c r="A16553" s="2"/>
      <c r="B16553" s="2"/>
      <c r="C16553" s="2"/>
      <c r="E16553" s="2"/>
      <c r="G16553" s="2"/>
      <c r="H16553" s="6"/>
      <c r="I16553" s="9"/>
      <c r="J16553" s="9"/>
      <c r="K16553" s="9"/>
    </row>
    <row r="16554" spans="1:11" x14ac:dyDescent="0.25">
      <c r="A16554" s="2"/>
      <c r="B16554" s="2"/>
      <c r="C16554" s="2"/>
      <c r="E16554" s="2"/>
      <c r="G16554" s="2"/>
      <c r="H16554" s="6"/>
      <c r="I16554" s="9"/>
      <c r="J16554" s="9"/>
      <c r="K16554" s="9"/>
    </row>
    <row r="16555" spans="1:11" x14ac:dyDescent="0.25">
      <c r="A16555" s="2"/>
      <c r="B16555" s="2"/>
      <c r="C16555" s="2"/>
      <c r="E16555" s="2"/>
      <c r="G16555" s="2"/>
      <c r="H16555" s="6"/>
      <c r="I16555" s="9"/>
      <c r="J16555" s="9"/>
      <c r="K16555" s="9"/>
    </row>
    <row r="16556" spans="1:11" x14ac:dyDescent="0.25">
      <c r="A16556" s="2"/>
      <c r="B16556" s="2"/>
      <c r="C16556" s="2"/>
      <c r="E16556" s="2"/>
      <c r="G16556" s="2"/>
      <c r="H16556" s="6"/>
      <c r="I16556" s="9"/>
      <c r="J16556" s="9"/>
      <c r="K16556" s="9"/>
    </row>
    <row r="16557" spans="1:11" x14ac:dyDescent="0.25">
      <c r="A16557" s="2"/>
      <c r="B16557" s="2"/>
      <c r="C16557" s="2"/>
      <c r="E16557" s="2"/>
      <c r="G16557" s="2"/>
      <c r="H16557" s="6"/>
      <c r="I16557" s="9"/>
      <c r="J16557" s="9"/>
      <c r="K16557" s="9"/>
    </row>
    <row r="16558" spans="1:11" x14ac:dyDescent="0.25">
      <c r="A16558" s="2"/>
      <c r="B16558" s="2"/>
      <c r="C16558" s="2"/>
      <c r="E16558" s="2"/>
      <c r="G16558" s="2"/>
      <c r="H16558" s="6"/>
      <c r="I16558" s="9"/>
      <c r="J16558" s="9"/>
      <c r="K16558" s="9"/>
    </row>
    <row r="16559" spans="1:11" x14ac:dyDescent="0.25">
      <c r="A16559" s="2"/>
      <c r="B16559" s="2"/>
      <c r="C16559" s="2"/>
      <c r="E16559" s="2"/>
      <c r="G16559" s="2"/>
      <c r="H16559" s="6"/>
      <c r="I16559" s="9"/>
      <c r="J16559" s="9"/>
      <c r="K16559" s="9"/>
    </row>
    <row r="16560" spans="1:11" x14ac:dyDescent="0.25">
      <c r="A16560" s="2"/>
      <c r="B16560" s="2"/>
      <c r="C16560" s="2"/>
      <c r="E16560" s="2"/>
      <c r="G16560" s="2"/>
      <c r="H16560" s="6"/>
      <c r="I16560" s="9"/>
      <c r="J16560" s="9"/>
      <c r="K16560" s="9"/>
    </row>
    <row r="16561" spans="1:11" x14ac:dyDescent="0.25">
      <c r="A16561" s="2"/>
      <c r="B16561" s="2"/>
      <c r="C16561" s="2"/>
      <c r="E16561" s="2"/>
      <c r="G16561" s="2"/>
      <c r="H16561" s="6"/>
      <c r="I16561" s="9"/>
      <c r="J16561" s="9"/>
      <c r="K16561" s="9"/>
    </row>
    <row r="16562" spans="1:11" x14ac:dyDescent="0.25">
      <c r="A16562" s="2"/>
      <c r="B16562" s="2"/>
      <c r="C16562" s="2"/>
      <c r="E16562" s="2"/>
      <c r="G16562" s="2"/>
      <c r="H16562" s="6"/>
      <c r="I16562" s="9"/>
      <c r="J16562" s="9"/>
      <c r="K16562" s="9"/>
    </row>
    <row r="16563" spans="1:11" x14ac:dyDescent="0.25">
      <c r="A16563" s="2"/>
      <c r="B16563" s="2"/>
      <c r="C16563" s="2"/>
      <c r="E16563" s="2"/>
      <c r="G16563" s="2"/>
      <c r="H16563" s="6"/>
      <c r="I16563" s="9"/>
      <c r="J16563" s="9"/>
      <c r="K16563" s="9"/>
    </row>
    <row r="16564" spans="1:11" x14ac:dyDescent="0.25">
      <c r="A16564" s="2"/>
      <c r="B16564" s="2"/>
      <c r="C16564" s="2"/>
      <c r="E16564" s="2"/>
      <c r="G16564" s="2"/>
      <c r="H16564" s="6"/>
      <c r="I16564" s="9"/>
      <c r="J16564" s="9"/>
      <c r="K16564" s="9"/>
    </row>
    <row r="16565" spans="1:11" x14ac:dyDescent="0.25">
      <c r="A16565" s="2"/>
      <c r="B16565" s="2"/>
      <c r="C16565" s="2"/>
      <c r="E16565" s="2"/>
      <c r="G16565" s="2"/>
      <c r="H16565" s="6"/>
      <c r="I16565" s="9"/>
      <c r="J16565" s="9"/>
      <c r="K16565" s="9"/>
    </row>
    <row r="16566" spans="1:11" x14ac:dyDescent="0.25">
      <c r="A16566" s="2"/>
      <c r="B16566" s="2"/>
      <c r="C16566" s="2"/>
      <c r="E16566" s="2"/>
      <c r="G16566" s="2"/>
      <c r="H16566" s="6"/>
      <c r="I16566" s="9"/>
      <c r="J16566" s="9"/>
      <c r="K16566" s="9"/>
    </row>
    <row r="16567" spans="1:11" x14ac:dyDescent="0.25">
      <c r="A16567" s="2"/>
      <c r="B16567" s="2"/>
      <c r="C16567" s="2"/>
      <c r="E16567" s="2"/>
      <c r="G16567" s="2"/>
      <c r="H16567" s="6"/>
      <c r="I16567" s="9"/>
      <c r="J16567" s="9"/>
      <c r="K16567" s="9"/>
    </row>
    <row r="16568" spans="1:11" x14ac:dyDescent="0.25">
      <c r="A16568" s="2"/>
      <c r="B16568" s="2"/>
      <c r="C16568" s="2"/>
      <c r="E16568" s="2"/>
      <c r="G16568" s="2"/>
      <c r="H16568" s="6"/>
      <c r="I16568" s="9"/>
      <c r="J16568" s="9"/>
      <c r="K16568" s="9"/>
    </row>
    <row r="16569" spans="1:11" x14ac:dyDescent="0.25">
      <c r="A16569" s="2"/>
      <c r="B16569" s="2"/>
      <c r="C16569" s="2"/>
      <c r="E16569" s="2"/>
      <c r="G16569" s="2"/>
      <c r="H16569" s="6"/>
      <c r="I16569" s="9"/>
      <c r="J16569" s="9"/>
      <c r="K16569" s="9"/>
    </row>
    <row r="16570" spans="1:11" x14ac:dyDescent="0.25">
      <c r="A16570" s="2"/>
      <c r="B16570" s="2"/>
      <c r="C16570" s="2"/>
      <c r="E16570" s="2"/>
      <c r="G16570" s="2"/>
      <c r="H16570" s="6"/>
      <c r="I16570" s="9"/>
      <c r="J16570" s="9"/>
      <c r="K16570" s="9"/>
    </row>
    <row r="16571" spans="1:11" x14ac:dyDescent="0.25">
      <c r="A16571" s="2"/>
      <c r="B16571" s="2"/>
      <c r="C16571" s="2"/>
      <c r="E16571" s="2"/>
      <c r="G16571" s="2"/>
      <c r="H16571" s="6"/>
      <c r="I16571" s="9"/>
      <c r="J16571" s="9"/>
      <c r="K16571" s="9"/>
    </row>
    <row r="16572" spans="1:11" x14ac:dyDescent="0.25">
      <c r="A16572" s="2"/>
      <c r="B16572" s="2"/>
      <c r="C16572" s="2"/>
      <c r="E16572" s="2"/>
      <c r="G16572" s="2"/>
      <c r="H16572" s="6"/>
      <c r="I16572" s="9"/>
      <c r="J16572" s="9"/>
      <c r="K16572" s="9"/>
    </row>
    <row r="16573" spans="1:11" x14ac:dyDescent="0.25">
      <c r="A16573" s="2"/>
      <c r="B16573" s="2"/>
      <c r="C16573" s="2"/>
      <c r="E16573" s="2"/>
      <c r="G16573" s="2"/>
      <c r="H16573" s="6"/>
      <c r="I16573" s="9"/>
      <c r="J16573" s="9"/>
      <c r="K16573" s="9"/>
    </row>
    <row r="16574" spans="1:11" x14ac:dyDescent="0.25">
      <c r="A16574" s="2"/>
      <c r="B16574" s="2"/>
      <c r="C16574" s="2"/>
      <c r="E16574" s="2"/>
      <c r="G16574" s="2"/>
      <c r="H16574" s="6"/>
      <c r="I16574" s="9"/>
      <c r="J16574" s="9"/>
      <c r="K16574" s="9"/>
    </row>
    <row r="16575" spans="1:11" x14ac:dyDescent="0.25">
      <c r="A16575" s="2"/>
      <c r="B16575" s="2"/>
      <c r="C16575" s="2"/>
      <c r="E16575" s="2"/>
      <c r="G16575" s="2"/>
      <c r="H16575" s="6"/>
      <c r="I16575" s="9"/>
      <c r="J16575" s="9"/>
      <c r="K16575" s="9"/>
    </row>
    <row r="16576" spans="1:11" x14ac:dyDescent="0.25">
      <c r="A16576" s="2"/>
      <c r="B16576" s="2"/>
      <c r="C16576" s="2"/>
      <c r="E16576" s="2"/>
      <c r="G16576" s="2"/>
      <c r="H16576" s="6"/>
      <c r="I16576" s="9"/>
      <c r="J16576" s="9"/>
      <c r="K16576" s="9"/>
    </row>
    <row r="16577" spans="1:11" x14ac:dyDescent="0.25">
      <c r="A16577" s="2"/>
      <c r="B16577" s="2"/>
      <c r="C16577" s="2"/>
      <c r="E16577" s="2"/>
      <c r="G16577" s="2"/>
      <c r="H16577" s="6"/>
      <c r="I16577" s="9"/>
      <c r="J16577" s="9"/>
      <c r="K16577" s="9"/>
    </row>
    <row r="16578" spans="1:11" x14ac:dyDescent="0.25">
      <c r="A16578" s="2"/>
      <c r="B16578" s="2"/>
      <c r="C16578" s="2"/>
      <c r="E16578" s="2"/>
      <c r="G16578" s="2"/>
      <c r="H16578" s="6"/>
      <c r="I16578" s="9"/>
      <c r="J16578" s="9"/>
      <c r="K16578" s="9"/>
    </row>
    <row r="16579" spans="1:11" x14ac:dyDescent="0.25">
      <c r="A16579" s="2"/>
      <c r="B16579" s="2"/>
      <c r="C16579" s="2"/>
      <c r="E16579" s="2"/>
      <c r="G16579" s="2"/>
      <c r="H16579" s="6"/>
      <c r="I16579" s="9"/>
      <c r="J16579" s="9"/>
      <c r="K16579" s="9"/>
    </row>
    <row r="16580" spans="1:11" x14ac:dyDescent="0.25">
      <c r="A16580" s="2"/>
      <c r="B16580" s="2"/>
      <c r="C16580" s="2"/>
      <c r="E16580" s="2"/>
      <c r="G16580" s="2"/>
      <c r="H16580" s="6"/>
      <c r="I16580" s="9"/>
      <c r="J16580" s="9"/>
      <c r="K16580" s="9"/>
    </row>
    <row r="16581" spans="1:11" x14ac:dyDescent="0.25">
      <c r="A16581" s="2"/>
      <c r="B16581" s="2"/>
      <c r="C16581" s="2"/>
      <c r="E16581" s="2"/>
      <c r="G16581" s="2"/>
      <c r="H16581" s="6"/>
      <c r="I16581" s="9"/>
      <c r="J16581" s="9"/>
      <c r="K16581" s="9"/>
    </row>
    <row r="16582" spans="1:11" x14ac:dyDescent="0.25">
      <c r="A16582" s="2"/>
      <c r="B16582" s="2"/>
      <c r="C16582" s="2"/>
      <c r="E16582" s="2"/>
      <c r="G16582" s="2"/>
      <c r="H16582" s="6"/>
      <c r="I16582" s="9"/>
      <c r="J16582" s="9"/>
      <c r="K16582" s="9"/>
    </row>
    <row r="16583" spans="1:11" x14ac:dyDescent="0.25">
      <c r="A16583" s="2"/>
      <c r="B16583" s="2"/>
      <c r="C16583" s="2"/>
      <c r="E16583" s="2"/>
      <c r="G16583" s="2"/>
      <c r="H16583" s="6"/>
      <c r="I16583" s="9"/>
      <c r="J16583" s="9"/>
      <c r="K16583" s="9"/>
    </row>
    <row r="16584" spans="1:11" x14ac:dyDescent="0.25">
      <c r="A16584" s="2"/>
      <c r="B16584" s="2"/>
      <c r="C16584" s="2"/>
      <c r="E16584" s="2"/>
      <c r="G16584" s="2"/>
      <c r="H16584" s="6"/>
      <c r="I16584" s="9"/>
      <c r="J16584" s="9"/>
      <c r="K16584" s="9"/>
    </row>
    <row r="16585" spans="1:11" x14ac:dyDescent="0.25">
      <c r="A16585" s="2"/>
      <c r="B16585" s="2"/>
      <c r="C16585" s="2"/>
      <c r="E16585" s="2"/>
      <c r="G16585" s="2"/>
      <c r="H16585" s="6"/>
      <c r="I16585" s="9"/>
      <c r="J16585" s="9"/>
      <c r="K16585" s="9"/>
    </row>
    <row r="16586" spans="1:11" x14ac:dyDescent="0.25">
      <c r="A16586" s="2"/>
      <c r="B16586" s="2"/>
      <c r="C16586" s="2"/>
      <c r="E16586" s="2"/>
      <c r="G16586" s="2"/>
      <c r="H16586" s="6"/>
      <c r="I16586" s="9"/>
      <c r="J16586" s="9"/>
      <c r="K16586" s="9"/>
    </row>
    <row r="16587" spans="1:11" x14ac:dyDescent="0.25">
      <c r="A16587" s="2"/>
      <c r="B16587" s="2"/>
      <c r="C16587" s="2"/>
      <c r="E16587" s="2"/>
      <c r="G16587" s="2"/>
      <c r="H16587" s="6"/>
      <c r="I16587" s="9"/>
      <c r="J16587" s="9"/>
      <c r="K16587" s="9"/>
    </row>
    <row r="16588" spans="1:11" x14ac:dyDescent="0.25">
      <c r="A16588" s="2"/>
      <c r="B16588" s="2"/>
      <c r="C16588" s="2"/>
      <c r="E16588" s="2"/>
      <c r="G16588" s="2"/>
      <c r="H16588" s="6"/>
      <c r="I16588" s="9"/>
      <c r="J16588" s="9"/>
      <c r="K16588" s="9"/>
    </row>
    <row r="16589" spans="1:11" x14ac:dyDescent="0.25">
      <c r="A16589" s="2"/>
      <c r="B16589" s="2"/>
      <c r="C16589" s="2"/>
      <c r="E16589" s="2"/>
      <c r="G16589" s="2"/>
      <c r="H16589" s="6"/>
      <c r="I16589" s="9"/>
      <c r="J16589" s="9"/>
      <c r="K16589" s="9"/>
    </row>
    <row r="16590" spans="1:11" x14ac:dyDescent="0.25">
      <c r="A16590" s="2"/>
      <c r="B16590" s="2"/>
      <c r="C16590" s="2"/>
      <c r="E16590" s="2"/>
      <c r="G16590" s="2"/>
      <c r="H16590" s="6"/>
      <c r="I16590" s="9"/>
      <c r="J16590" s="9"/>
      <c r="K16590" s="9"/>
    </row>
    <row r="16591" spans="1:11" x14ac:dyDescent="0.25">
      <c r="A16591" s="2"/>
      <c r="B16591" s="2"/>
      <c r="C16591" s="2"/>
      <c r="E16591" s="2"/>
      <c r="G16591" s="2"/>
      <c r="H16591" s="6"/>
      <c r="I16591" s="9"/>
      <c r="J16591" s="9"/>
      <c r="K16591" s="9"/>
    </row>
    <row r="16592" spans="1:11" x14ac:dyDescent="0.25">
      <c r="A16592" s="2"/>
      <c r="B16592" s="2"/>
      <c r="C16592" s="2"/>
      <c r="E16592" s="2"/>
      <c r="G16592" s="2"/>
      <c r="H16592" s="6"/>
      <c r="I16592" s="9"/>
      <c r="J16592" s="9"/>
      <c r="K16592" s="9"/>
    </row>
    <row r="16593" spans="1:11" x14ac:dyDescent="0.25">
      <c r="A16593" s="2"/>
      <c r="B16593" s="2"/>
      <c r="C16593" s="2"/>
      <c r="E16593" s="2"/>
      <c r="G16593" s="2"/>
      <c r="H16593" s="6"/>
      <c r="I16593" s="9"/>
      <c r="J16593" s="9"/>
      <c r="K16593" s="9"/>
    </row>
    <row r="16594" spans="1:11" x14ac:dyDescent="0.25">
      <c r="A16594" s="2"/>
      <c r="B16594" s="2"/>
      <c r="C16594" s="2"/>
      <c r="E16594" s="2"/>
      <c r="G16594" s="2"/>
      <c r="H16594" s="6"/>
      <c r="I16594" s="9"/>
      <c r="J16594" s="9"/>
      <c r="K16594" s="9"/>
    </row>
    <row r="16595" spans="1:11" x14ac:dyDescent="0.25">
      <c r="A16595" s="2"/>
      <c r="B16595" s="2"/>
      <c r="C16595" s="2"/>
      <c r="E16595" s="2"/>
      <c r="G16595" s="2"/>
      <c r="H16595" s="6"/>
      <c r="I16595" s="9"/>
      <c r="J16595" s="9"/>
      <c r="K16595" s="9"/>
    </row>
    <row r="16596" spans="1:11" x14ac:dyDescent="0.25">
      <c r="A16596" s="2"/>
      <c r="B16596" s="2"/>
      <c r="C16596" s="2"/>
      <c r="E16596" s="2"/>
      <c r="G16596" s="2"/>
      <c r="H16596" s="6"/>
      <c r="I16596" s="9"/>
      <c r="J16596" s="9"/>
      <c r="K16596" s="9"/>
    </row>
    <row r="16597" spans="1:11" x14ac:dyDescent="0.25">
      <c r="A16597" s="2"/>
      <c r="B16597" s="2"/>
      <c r="C16597" s="2"/>
      <c r="E16597" s="2"/>
      <c r="G16597" s="2"/>
      <c r="H16597" s="6"/>
      <c r="I16597" s="9"/>
      <c r="J16597" s="9"/>
      <c r="K16597" s="9"/>
    </row>
    <row r="16598" spans="1:11" x14ac:dyDescent="0.25">
      <c r="A16598" s="2"/>
      <c r="B16598" s="2"/>
      <c r="C16598" s="2"/>
      <c r="E16598" s="2"/>
      <c r="G16598" s="2"/>
      <c r="H16598" s="6"/>
      <c r="I16598" s="9"/>
      <c r="J16598" s="9"/>
      <c r="K16598" s="9"/>
    </row>
    <row r="16599" spans="1:11" x14ac:dyDescent="0.25">
      <c r="A16599" s="2"/>
      <c r="B16599" s="2"/>
      <c r="C16599" s="2"/>
      <c r="E16599" s="2"/>
      <c r="G16599" s="2"/>
      <c r="H16599" s="6"/>
      <c r="I16599" s="9"/>
      <c r="J16599" s="9"/>
      <c r="K16599" s="9"/>
    </row>
    <row r="16600" spans="1:11" x14ac:dyDescent="0.25">
      <c r="A16600" s="2"/>
      <c r="B16600" s="2"/>
      <c r="C16600" s="2"/>
      <c r="E16600" s="2"/>
      <c r="G16600" s="2"/>
      <c r="H16600" s="6"/>
      <c r="I16600" s="9"/>
      <c r="J16600" s="9"/>
      <c r="K16600" s="9"/>
    </row>
    <row r="16601" spans="1:11" x14ac:dyDescent="0.25">
      <c r="A16601" s="2"/>
      <c r="B16601" s="2"/>
      <c r="C16601" s="2"/>
      <c r="E16601" s="2"/>
      <c r="G16601" s="2"/>
      <c r="H16601" s="6"/>
      <c r="I16601" s="9"/>
      <c r="J16601" s="9"/>
      <c r="K16601" s="9"/>
    </row>
    <row r="16602" spans="1:11" x14ac:dyDescent="0.25">
      <c r="A16602" s="2"/>
      <c r="B16602" s="2"/>
      <c r="C16602" s="2"/>
      <c r="E16602" s="2"/>
      <c r="G16602" s="2"/>
      <c r="H16602" s="6"/>
      <c r="I16602" s="9"/>
      <c r="J16602" s="9"/>
      <c r="K16602" s="9"/>
    </row>
    <row r="16603" spans="1:11" x14ac:dyDescent="0.25">
      <c r="A16603" s="2"/>
      <c r="B16603" s="2"/>
      <c r="C16603" s="2"/>
      <c r="E16603" s="2"/>
      <c r="G16603" s="2"/>
      <c r="H16603" s="6"/>
      <c r="I16603" s="9"/>
      <c r="J16603" s="9"/>
      <c r="K16603" s="9"/>
    </row>
    <row r="16604" spans="1:11" x14ac:dyDescent="0.25">
      <c r="A16604" s="2"/>
      <c r="B16604" s="2"/>
      <c r="C16604" s="2"/>
      <c r="E16604" s="2"/>
      <c r="G16604" s="2"/>
      <c r="H16604" s="6"/>
      <c r="I16604" s="9"/>
      <c r="J16604" s="9"/>
      <c r="K16604" s="9"/>
    </row>
    <row r="16605" spans="1:11" x14ac:dyDescent="0.25">
      <c r="A16605" s="2"/>
      <c r="B16605" s="2"/>
      <c r="C16605" s="2"/>
      <c r="E16605" s="2"/>
      <c r="G16605" s="2"/>
      <c r="H16605" s="6"/>
      <c r="I16605" s="9"/>
      <c r="J16605" s="9"/>
      <c r="K16605" s="9"/>
    </row>
    <row r="16606" spans="1:11" x14ac:dyDescent="0.25">
      <c r="A16606" s="2"/>
      <c r="B16606" s="2"/>
      <c r="C16606" s="2"/>
      <c r="E16606" s="2"/>
      <c r="G16606" s="2"/>
      <c r="H16606" s="6"/>
      <c r="I16606" s="9"/>
      <c r="J16606" s="9"/>
      <c r="K16606" s="9"/>
    </row>
    <row r="16607" spans="1:11" x14ac:dyDescent="0.25">
      <c r="A16607" s="2"/>
      <c r="B16607" s="2"/>
      <c r="C16607" s="2"/>
      <c r="E16607" s="2"/>
      <c r="G16607" s="2"/>
      <c r="H16607" s="6"/>
      <c r="I16607" s="9"/>
      <c r="J16607" s="9"/>
      <c r="K16607" s="9"/>
    </row>
    <row r="16608" spans="1:11" x14ac:dyDescent="0.25">
      <c r="A16608" s="2"/>
      <c r="B16608" s="2"/>
      <c r="C16608" s="2"/>
      <c r="E16608" s="2"/>
      <c r="G16608" s="2"/>
      <c r="H16608" s="6"/>
      <c r="I16608" s="9"/>
      <c r="J16608" s="9"/>
      <c r="K16608" s="9"/>
    </row>
    <row r="16609" spans="1:11" x14ac:dyDescent="0.25">
      <c r="A16609" s="2"/>
      <c r="B16609" s="2"/>
      <c r="C16609" s="2"/>
      <c r="E16609" s="2"/>
      <c r="G16609" s="2"/>
      <c r="H16609" s="6"/>
      <c r="I16609" s="9"/>
      <c r="J16609" s="9"/>
      <c r="K16609" s="9"/>
    </row>
    <row r="16610" spans="1:11" x14ac:dyDescent="0.25">
      <c r="A16610" s="2"/>
      <c r="B16610" s="2"/>
      <c r="C16610" s="2"/>
      <c r="E16610" s="2"/>
      <c r="G16610" s="2"/>
      <c r="H16610" s="6"/>
      <c r="I16610" s="9"/>
      <c r="J16610" s="9"/>
      <c r="K16610" s="9"/>
    </row>
    <row r="16611" spans="1:11" x14ac:dyDescent="0.25">
      <c r="A16611" s="2"/>
      <c r="B16611" s="2"/>
      <c r="C16611" s="2"/>
      <c r="E16611" s="2"/>
      <c r="G16611" s="2"/>
      <c r="H16611" s="6"/>
      <c r="I16611" s="9"/>
      <c r="J16611" s="9"/>
      <c r="K16611" s="9"/>
    </row>
    <row r="16612" spans="1:11" x14ac:dyDescent="0.25">
      <c r="A16612" s="2"/>
      <c r="B16612" s="2"/>
      <c r="C16612" s="2"/>
      <c r="E16612" s="2"/>
      <c r="G16612" s="2"/>
      <c r="H16612" s="6"/>
      <c r="I16612" s="9"/>
      <c r="J16612" s="9"/>
      <c r="K16612" s="9"/>
    </row>
    <row r="16613" spans="1:11" x14ac:dyDescent="0.25">
      <c r="A16613" s="2"/>
      <c r="B16613" s="2"/>
      <c r="C16613" s="2"/>
      <c r="E16613" s="2"/>
      <c r="G16613" s="2"/>
      <c r="H16613" s="6"/>
      <c r="I16613" s="9"/>
      <c r="J16613" s="9"/>
      <c r="K16613" s="9"/>
    </row>
    <row r="16614" spans="1:11" x14ac:dyDescent="0.25">
      <c r="A16614" s="2"/>
      <c r="B16614" s="2"/>
      <c r="C16614" s="2"/>
      <c r="E16614" s="2"/>
      <c r="G16614" s="2"/>
      <c r="H16614" s="6"/>
      <c r="I16614" s="9"/>
      <c r="J16614" s="9"/>
      <c r="K16614" s="9"/>
    </row>
    <row r="16615" spans="1:11" x14ac:dyDescent="0.25">
      <c r="A16615" s="2"/>
      <c r="B16615" s="2"/>
      <c r="C16615" s="2"/>
      <c r="E16615" s="2"/>
      <c r="G16615" s="2"/>
      <c r="H16615" s="6"/>
      <c r="I16615" s="9"/>
      <c r="J16615" s="9"/>
      <c r="K16615" s="9"/>
    </row>
    <row r="16616" spans="1:11" x14ac:dyDescent="0.25">
      <c r="A16616" s="2"/>
      <c r="B16616" s="2"/>
      <c r="C16616" s="2"/>
      <c r="E16616" s="2"/>
      <c r="G16616" s="2"/>
      <c r="H16616" s="6"/>
      <c r="I16616" s="9"/>
      <c r="J16616" s="9"/>
      <c r="K16616" s="9"/>
    </row>
    <row r="16617" spans="1:11" x14ac:dyDescent="0.25">
      <c r="A16617" s="2"/>
      <c r="B16617" s="2"/>
      <c r="C16617" s="2"/>
      <c r="E16617" s="2"/>
      <c r="G16617" s="2"/>
      <c r="H16617" s="6"/>
      <c r="I16617" s="9"/>
      <c r="J16617" s="9"/>
      <c r="K16617" s="9"/>
    </row>
    <row r="16618" spans="1:11" x14ac:dyDescent="0.25">
      <c r="A16618" s="2"/>
      <c r="B16618" s="2"/>
      <c r="C16618" s="2"/>
      <c r="E16618" s="2"/>
      <c r="G16618" s="2"/>
      <c r="H16618" s="6"/>
      <c r="I16618" s="9"/>
      <c r="J16618" s="9"/>
      <c r="K16618" s="9"/>
    </row>
    <row r="16619" spans="1:11" x14ac:dyDescent="0.25">
      <c r="A16619" s="2"/>
      <c r="B16619" s="2"/>
      <c r="C16619" s="2"/>
      <c r="E16619" s="2"/>
      <c r="G16619" s="2"/>
      <c r="H16619" s="6"/>
      <c r="I16619" s="9"/>
      <c r="J16619" s="9"/>
      <c r="K16619" s="9"/>
    </row>
    <row r="16620" spans="1:11" x14ac:dyDescent="0.25">
      <c r="A16620" s="2"/>
      <c r="B16620" s="2"/>
      <c r="C16620" s="2"/>
      <c r="E16620" s="2"/>
      <c r="G16620" s="2"/>
      <c r="H16620" s="6"/>
      <c r="I16620" s="9"/>
      <c r="J16620" s="9"/>
      <c r="K16620" s="9"/>
    </row>
    <row r="16621" spans="1:11" x14ac:dyDescent="0.25">
      <c r="A16621" s="2"/>
      <c r="B16621" s="2"/>
      <c r="C16621" s="2"/>
      <c r="E16621" s="2"/>
      <c r="G16621" s="2"/>
      <c r="H16621" s="6"/>
      <c r="I16621" s="9"/>
      <c r="J16621" s="9"/>
      <c r="K16621" s="9"/>
    </row>
    <row r="16622" spans="1:11" x14ac:dyDescent="0.25">
      <c r="A16622" s="2"/>
      <c r="B16622" s="2"/>
      <c r="C16622" s="2"/>
      <c r="E16622" s="2"/>
      <c r="G16622" s="2"/>
      <c r="H16622" s="6"/>
      <c r="I16622" s="9"/>
      <c r="J16622" s="9"/>
      <c r="K16622" s="9"/>
    </row>
    <row r="16623" spans="1:11" x14ac:dyDescent="0.25">
      <c r="A16623" s="2"/>
      <c r="B16623" s="2"/>
      <c r="C16623" s="2"/>
      <c r="E16623" s="2"/>
      <c r="G16623" s="2"/>
      <c r="H16623" s="6"/>
      <c r="I16623" s="9"/>
      <c r="J16623" s="9"/>
      <c r="K16623" s="9"/>
    </row>
    <row r="16624" spans="1:11" x14ac:dyDescent="0.25">
      <c r="A16624" s="2"/>
      <c r="B16624" s="2"/>
      <c r="C16624" s="2"/>
      <c r="E16624" s="2"/>
      <c r="G16624" s="2"/>
      <c r="H16624" s="6"/>
      <c r="I16624" s="9"/>
      <c r="J16624" s="9"/>
      <c r="K16624" s="9"/>
    </row>
    <row r="16625" spans="1:11" x14ac:dyDescent="0.25">
      <c r="A16625" s="2"/>
      <c r="B16625" s="2"/>
      <c r="C16625" s="2"/>
      <c r="E16625" s="2"/>
      <c r="G16625" s="2"/>
      <c r="H16625" s="6"/>
      <c r="I16625" s="9"/>
      <c r="J16625" s="9"/>
      <c r="K16625" s="9"/>
    </row>
    <row r="16626" spans="1:11" x14ac:dyDescent="0.25">
      <c r="A16626" s="2"/>
      <c r="B16626" s="2"/>
      <c r="C16626" s="2"/>
      <c r="E16626" s="2"/>
      <c r="G16626" s="2"/>
      <c r="H16626" s="6"/>
      <c r="I16626" s="9"/>
      <c r="J16626" s="9"/>
      <c r="K16626" s="9"/>
    </row>
    <row r="16627" spans="1:11" x14ac:dyDescent="0.25">
      <c r="A16627" s="2"/>
      <c r="B16627" s="2"/>
      <c r="C16627" s="2"/>
      <c r="E16627" s="2"/>
      <c r="G16627" s="2"/>
      <c r="H16627" s="6"/>
      <c r="I16627" s="9"/>
      <c r="J16627" s="9"/>
      <c r="K16627" s="9"/>
    </row>
    <row r="16628" spans="1:11" x14ac:dyDescent="0.25">
      <c r="A16628" s="2"/>
      <c r="B16628" s="2"/>
      <c r="C16628" s="2"/>
      <c r="E16628" s="2"/>
      <c r="G16628" s="2"/>
      <c r="H16628" s="6"/>
      <c r="I16628" s="9"/>
      <c r="J16628" s="9"/>
      <c r="K16628" s="9"/>
    </row>
    <row r="16629" spans="1:11" x14ac:dyDescent="0.25">
      <c r="A16629" s="2"/>
      <c r="B16629" s="2"/>
      <c r="C16629" s="2"/>
      <c r="E16629" s="2"/>
      <c r="G16629" s="2"/>
      <c r="H16629" s="6"/>
      <c r="I16629" s="9"/>
      <c r="J16629" s="9"/>
      <c r="K16629" s="9"/>
    </row>
    <row r="16630" spans="1:11" x14ac:dyDescent="0.25">
      <c r="A16630" s="2"/>
      <c r="B16630" s="2"/>
      <c r="C16630" s="2"/>
      <c r="E16630" s="2"/>
      <c r="G16630" s="2"/>
      <c r="H16630" s="6"/>
      <c r="I16630" s="9"/>
      <c r="J16630" s="9"/>
      <c r="K16630" s="9"/>
    </row>
    <row r="16631" spans="1:11" x14ac:dyDescent="0.25">
      <c r="A16631" s="2"/>
      <c r="B16631" s="2"/>
      <c r="C16631" s="2"/>
      <c r="E16631" s="2"/>
      <c r="G16631" s="2"/>
      <c r="H16631" s="6"/>
      <c r="I16631" s="9"/>
      <c r="J16631" s="9"/>
      <c r="K16631" s="9"/>
    </row>
    <row r="16632" spans="1:11" x14ac:dyDescent="0.25">
      <c r="A16632" s="2"/>
      <c r="B16632" s="2"/>
      <c r="C16632" s="2"/>
      <c r="E16632" s="2"/>
      <c r="G16632" s="2"/>
      <c r="H16632" s="6"/>
      <c r="I16632" s="9"/>
      <c r="J16632" s="9"/>
      <c r="K16632" s="9"/>
    </row>
    <row r="16633" spans="1:11" x14ac:dyDescent="0.25">
      <c r="A16633" s="2"/>
      <c r="B16633" s="2"/>
      <c r="C16633" s="2"/>
      <c r="E16633" s="2"/>
      <c r="G16633" s="2"/>
      <c r="H16633" s="6"/>
      <c r="I16633" s="9"/>
      <c r="J16633" s="9"/>
      <c r="K16633" s="9"/>
    </row>
    <row r="16634" spans="1:11" x14ac:dyDescent="0.25">
      <c r="A16634" s="2"/>
      <c r="B16634" s="2"/>
      <c r="C16634" s="2"/>
      <c r="E16634" s="2"/>
      <c r="G16634" s="2"/>
      <c r="H16634" s="6"/>
      <c r="I16634" s="9"/>
      <c r="J16634" s="9"/>
      <c r="K16634" s="9"/>
    </row>
    <row r="16635" spans="1:11" x14ac:dyDescent="0.25">
      <c r="A16635" s="2"/>
      <c r="B16635" s="2"/>
      <c r="C16635" s="2"/>
      <c r="E16635" s="2"/>
      <c r="G16635" s="2"/>
      <c r="H16635" s="6"/>
      <c r="I16635" s="9"/>
      <c r="J16635" s="9"/>
      <c r="K16635" s="9"/>
    </row>
    <row r="16636" spans="1:11" x14ac:dyDescent="0.25">
      <c r="A16636" s="2"/>
      <c r="B16636" s="2"/>
      <c r="C16636" s="2"/>
      <c r="E16636" s="2"/>
      <c r="G16636" s="2"/>
      <c r="H16636" s="6"/>
      <c r="I16636" s="9"/>
      <c r="J16636" s="9"/>
      <c r="K16636" s="9"/>
    </row>
    <row r="16637" spans="1:11" x14ac:dyDescent="0.25">
      <c r="A16637" s="2"/>
      <c r="B16637" s="2"/>
      <c r="C16637" s="2"/>
      <c r="E16637" s="2"/>
      <c r="G16637" s="2"/>
      <c r="H16637" s="6"/>
      <c r="I16637" s="9"/>
      <c r="J16637" s="9"/>
      <c r="K16637" s="9"/>
    </row>
    <row r="16638" spans="1:11" x14ac:dyDescent="0.25">
      <c r="A16638" s="2"/>
      <c r="B16638" s="2"/>
      <c r="C16638" s="2"/>
      <c r="E16638" s="2"/>
      <c r="G16638" s="2"/>
      <c r="H16638" s="6"/>
      <c r="I16638" s="9"/>
      <c r="J16638" s="9"/>
      <c r="K16638" s="9"/>
    </row>
    <row r="16639" spans="1:11" x14ac:dyDescent="0.25">
      <c r="A16639" s="2"/>
      <c r="B16639" s="2"/>
      <c r="C16639" s="2"/>
      <c r="E16639" s="2"/>
      <c r="G16639" s="2"/>
      <c r="H16639" s="6"/>
      <c r="I16639" s="9"/>
      <c r="J16639" s="9"/>
      <c r="K16639" s="9"/>
    </row>
    <row r="16640" spans="1:11" x14ac:dyDescent="0.25">
      <c r="A16640" s="2"/>
      <c r="B16640" s="2"/>
      <c r="C16640" s="2"/>
      <c r="E16640" s="2"/>
      <c r="G16640" s="2"/>
      <c r="H16640" s="6"/>
      <c r="I16640" s="9"/>
      <c r="J16640" s="9"/>
      <c r="K16640" s="9"/>
    </row>
    <row r="16641" spans="1:11" x14ac:dyDescent="0.25">
      <c r="A16641" s="2"/>
      <c r="B16641" s="2"/>
      <c r="C16641" s="2"/>
      <c r="E16641" s="2"/>
      <c r="G16641" s="2"/>
      <c r="H16641" s="6"/>
      <c r="I16641" s="9"/>
      <c r="J16641" s="9"/>
      <c r="K16641" s="9"/>
    </row>
    <row r="16642" spans="1:11" x14ac:dyDescent="0.25">
      <c r="A16642" s="2"/>
      <c r="B16642" s="2"/>
      <c r="C16642" s="2"/>
      <c r="E16642" s="2"/>
      <c r="G16642" s="2"/>
      <c r="H16642" s="6"/>
      <c r="I16642" s="9"/>
      <c r="J16642" s="9"/>
      <c r="K16642" s="9"/>
    </row>
    <row r="16643" spans="1:11" x14ac:dyDescent="0.25">
      <c r="A16643" s="2"/>
      <c r="B16643" s="2"/>
      <c r="C16643" s="2"/>
      <c r="E16643" s="2"/>
      <c r="G16643" s="2"/>
      <c r="H16643" s="6"/>
      <c r="I16643" s="9"/>
      <c r="J16643" s="9"/>
      <c r="K16643" s="9"/>
    </row>
    <row r="16644" spans="1:11" x14ac:dyDescent="0.25">
      <c r="A16644" s="2"/>
      <c r="B16644" s="2"/>
      <c r="C16644" s="2"/>
      <c r="E16644" s="2"/>
      <c r="G16644" s="2"/>
      <c r="H16644" s="6"/>
      <c r="I16644" s="9"/>
      <c r="J16644" s="9"/>
      <c r="K16644" s="9"/>
    </row>
    <row r="16645" spans="1:11" x14ac:dyDescent="0.25">
      <c r="A16645" s="2"/>
      <c r="B16645" s="2"/>
      <c r="C16645" s="2"/>
      <c r="E16645" s="2"/>
      <c r="G16645" s="2"/>
      <c r="H16645" s="6"/>
      <c r="I16645" s="9"/>
      <c r="J16645" s="9"/>
      <c r="K16645" s="9"/>
    </row>
    <row r="16646" spans="1:11" x14ac:dyDescent="0.25">
      <c r="A16646" s="2"/>
      <c r="B16646" s="2"/>
      <c r="C16646" s="2"/>
      <c r="E16646" s="2"/>
      <c r="G16646" s="2"/>
      <c r="H16646" s="6"/>
      <c r="I16646" s="9"/>
      <c r="J16646" s="9"/>
      <c r="K16646" s="9"/>
    </row>
    <row r="16647" spans="1:11" x14ac:dyDescent="0.25">
      <c r="A16647" s="2"/>
      <c r="B16647" s="2"/>
      <c r="C16647" s="2"/>
      <c r="E16647" s="2"/>
      <c r="G16647" s="2"/>
      <c r="H16647" s="6"/>
      <c r="I16647" s="9"/>
      <c r="J16647" s="9"/>
      <c r="K16647" s="9"/>
    </row>
    <row r="16648" spans="1:11" x14ac:dyDescent="0.25">
      <c r="A16648" s="2"/>
      <c r="B16648" s="2"/>
      <c r="C16648" s="2"/>
      <c r="E16648" s="2"/>
      <c r="G16648" s="2"/>
      <c r="H16648" s="6"/>
      <c r="I16648" s="9"/>
      <c r="J16648" s="9"/>
      <c r="K16648" s="9"/>
    </row>
    <row r="16649" spans="1:11" x14ac:dyDescent="0.25">
      <c r="A16649" s="2"/>
      <c r="B16649" s="2"/>
      <c r="C16649" s="2"/>
      <c r="E16649" s="2"/>
      <c r="G16649" s="2"/>
      <c r="H16649" s="6"/>
      <c r="I16649" s="9"/>
      <c r="J16649" s="9"/>
      <c r="K16649" s="9"/>
    </row>
    <row r="16650" spans="1:11" x14ac:dyDescent="0.25">
      <c r="A16650" s="2"/>
      <c r="B16650" s="2"/>
      <c r="C16650" s="2"/>
      <c r="E16650" s="2"/>
      <c r="G16650" s="2"/>
      <c r="H16650" s="6"/>
      <c r="I16650" s="9"/>
      <c r="J16650" s="9"/>
      <c r="K16650" s="9"/>
    </row>
    <row r="16651" spans="1:11" x14ac:dyDescent="0.25">
      <c r="A16651" s="2"/>
      <c r="B16651" s="2"/>
      <c r="C16651" s="2"/>
      <c r="E16651" s="2"/>
      <c r="G16651" s="2"/>
      <c r="H16651" s="6"/>
      <c r="I16651" s="9"/>
      <c r="J16651" s="9"/>
      <c r="K16651" s="9"/>
    </row>
    <row r="16652" spans="1:11" x14ac:dyDescent="0.25">
      <c r="A16652" s="2"/>
      <c r="B16652" s="2"/>
      <c r="C16652" s="2"/>
      <c r="E16652" s="2"/>
      <c r="G16652" s="2"/>
      <c r="H16652" s="6"/>
      <c r="I16652" s="9"/>
      <c r="J16652" s="9"/>
      <c r="K16652" s="9"/>
    </row>
    <row r="16653" spans="1:11" x14ac:dyDescent="0.25">
      <c r="A16653" s="2"/>
      <c r="B16653" s="2"/>
      <c r="C16653" s="2"/>
      <c r="E16653" s="2"/>
      <c r="G16653" s="2"/>
      <c r="H16653" s="6"/>
      <c r="I16653" s="9"/>
      <c r="J16653" s="9"/>
      <c r="K16653" s="9"/>
    </row>
    <row r="16654" spans="1:11" x14ac:dyDescent="0.25">
      <c r="A16654" s="2"/>
      <c r="B16654" s="2"/>
      <c r="C16654" s="2"/>
      <c r="E16654" s="2"/>
      <c r="G16654" s="2"/>
      <c r="H16654" s="6"/>
      <c r="I16654" s="9"/>
      <c r="J16654" s="9"/>
      <c r="K16654" s="9"/>
    </row>
    <row r="16655" spans="1:11" x14ac:dyDescent="0.25">
      <c r="A16655" s="2"/>
      <c r="B16655" s="2"/>
      <c r="C16655" s="2"/>
      <c r="E16655" s="2"/>
      <c r="G16655" s="2"/>
      <c r="H16655" s="6"/>
      <c r="I16655" s="9"/>
      <c r="J16655" s="9"/>
      <c r="K16655" s="9"/>
    </row>
    <row r="16656" spans="1:11" x14ac:dyDescent="0.25">
      <c r="A16656" s="2"/>
      <c r="B16656" s="2"/>
      <c r="C16656" s="2"/>
      <c r="E16656" s="2"/>
      <c r="G16656" s="2"/>
      <c r="H16656" s="6"/>
      <c r="I16656" s="9"/>
      <c r="J16656" s="9"/>
      <c r="K16656" s="9"/>
    </row>
    <row r="16657" spans="1:11" x14ac:dyDescent="0.25">
      <c r="A16657" s="2"/>
      <c r="B16657" s="2"/>
      <c r="C16657" s="2"/>
      <c r="E16657" s="2"/>
      <c r="G16657" s="2"/>
      <c r="H16657" s="6"/>
      <c r="I16657" s="9"/>
      <c r="J16657" s="9"/>
      <c r="K16657" s="9"/>
    </row>
    <row r="16658" spans="1:11" x14ac:dyDescent="0.25">
      <c r="A16658" s="2"/>
      <c r="B16658" s="2"/>
      <c r="C16658" s="2"/>
      <c r="E16658" s="2"/>
      <c r="G16658" s="2"/>
      <c r="H16658" s="6"/>
      <c r="I16658" s="9"/>
      <c r="J16658" s="9"/>
      <c r="K16658" s="9"/>
    </row>
    <row r="16659" spans="1:11" x14ac:dyDescent="0.25">
      <c r="A16659" s="2"/>
      <c r="B16659" s="2"/>
      <c r="C16659" s="2"/>
      <c r="E16659" s="2"/>
      <c r="G16659" s="2"/>
      <c r="H16659" s="6"/>
      <c r="I16659" s="9"/>
      <c r="J16659" s="9"/>
      <c r="K16659" s="9"/>
    </row>
    <row r="16660" spans="1:11" x14ac:dyDescent="0.25">
      <c r="A16660" s="2"/>
      <c r="B16660" s="2"/>
      <c r="C16660" s="2"/>
      <c r="E16660" s="2"/>
      <c r="G16660" s="2"/>
      <c r="H16660" s="6"/>
      <c r="I16660" s="9"/>
      <c r="J16660" s="9"/>
      <c r="K16660" s="9"/>
    </row>
    <row r="16661" spans="1:11" x14ac:dyDescent="0.25">
      <c r="A16661" s="2"/>
      <c r="B16661" s="2"/>
      <c r="C16661" s="2"/>
      <c r="E16661" s="2"/>
      <c r="G16661" s="2"/>
      <c r="H16661" s="6"/>
      <c r="I16661" s="9"/>
      <c r="J16661" s="9"/>
      <c r="K16661" s="9"/>
    </row>
    <row r="16662" spans="1:11" x14ac:dyDescent="0.25">
      <c r="A16662" s="2"/>
      <c r="B16662" s="2"/>
      <c r="C16662" s="2"/>
      <c r="E16662" s="2"/>
      <c r="G16662" s="2"/>
      <c r="H16662" s="6"/>
      <c r="I16662" s="9"/>
      <c r="J16662" s="9"/>
      <c r="K16662" s="9"/>
    </row>
    <row r="16663" spans="1:11" x14ac:dyDescent="0.25">
      <c r="A16663" s="2"/>
      <c r="B16663" s="2"/>
      <c r="C16663" s="2"/>
      <c r="E16663" s="2"/>
      <c r="G16663" s="2"/>
      <c r="H16663" s="6"/>
      <c r="I16663" s="9"/>
      <c r="J16663" s="9"/>
      <c r="K16663" s="9"/>
    </row>
    <row r="16664" spans="1:11" x14ac:dyDescent="0.25">
      <c r="A16664" s="2"/>
      <c r="B16664" s="2"/>
      <c r="C16664" s="2"/>
      <c r="E16664" s="2"/>
      <c r="G16664" s="2"/>
      <c r="H16664" s="6"/>
      <c r="I16664" s="9"/>
      <c r="J16664" s="9"/>
      <c r="K16664" s="9"/>
    </row>
    <row r="16665" spans="1:11" x14ac:dyDescent="0.25">
      <c r="A16665" s="2"/>
      <c r="B16665" s="2"/>
      <c r="C16665" s="2"/>
      <c r="E16665" s="2"/>
      <c r="G16665" s="2"/>
      <c r="H16665" s="6"/>
      <c r="I16665" s="9"/>
      <c r="J16665" s="9"/>
      <c r="K16665" s="9"/>
    </row>
    <row r="16666" spans="1:11" x14ac:dyDescent="0.25">
      <c r="A16666" s="2"/>
      <c r="B16666" s="2"/>
      <c r="C16666" s="2"/>
      <c r="E16666" s="2"/>
      <c r="G16666" s="2"/>
      <c r="H16666" s="6"/>
      <c r="I16666" s="9"/>
      <c r="J16666" s="9"/>
      <c r="K16666" s="9"/>
    </row>
    <row r="16667" spans="1:11" x14ac:dyDescent="0.25">
      <c r="A16667" s="2"/>
      <c r="B16667" s="2"/>
      <c r="C16667" s="2"/>
      <c r="E16667" s="2"/>
      <c r="G16667" s="2"/>
      <c r="H16667" s="6"/>
      <c r="I16667" s="9"/>
      <c r="J16667" s="9"/>
      <c r="K16667" s="9"/>
    </row>
    <row r="16668" spans="1:11" x14ac:dyDescent="0.25">
      <c r="A16668" s="2"/>
      <c r="B16668" s="2"/>
      <c r="C16668" s="2"/>
      <c r="E16668" s="2"/>
      <c r="G16668" s="2"/>
      <c r="H16668" s="6"/>
      <c r="I16668" s="9"/>
      <c r="J16668" s="9"/>
      <c r="K16668" s="9"/>
    </row>
    <row r="16669" spans="1:11" x14ac:dyDescent="0.25">
      <c r="A16669" s="2"/>
      <c r="B16669" s="2"/>
      <c r="C16669" s="2"/>
      <c r="E16669" s="2"/>
      <c r="G16669" s="2"/>
      <c r="H16669" s="6"/>
      <c r="I16669" s="9"/>
      <c r="J16669" s="9"/>
      <c r="K16669" s="9"/>
    </row>
    <row r="16670" spans="1:11" x14ac:dyDescent="0.25">
      <c r="A16670" s="2"/>
      <c r="B16670" s="2"/>
      <c r="C16670" s="2"/>
      <c r="E16670" s="2"/>
      <c r="G16670" s="2"/>
      <c r="H16670" s="6"/>
      <c r="I16670" s="9"/>
      <c r="J16670" s="9"/>
      <c r="K16670" s="9"/>
    </row>
    <row r="16671" spans="1:11" x14ac:dyDescent="0.25">
      <c r="A16671" s="2"/>
      <c r="B16671" s="2"/>
      <c r="C16671" s="2"/>
      <c r="E16671" s="2"/>
      <c r="G16671" s="2"/>
      <c r="H16671" s="6"/>
      <c r="I16671" s="9"/>
      <c r="J16671" s="9"/>
      <c r="K16671" s="9"/>
    </row>
    <row r="16672" spans="1:11" x14ac:dyDescent="0.25">
      <c r="A16672" s="2"/>
      <c r="B16672" s="2"/>
      <c r="C16672" s="2"/>
      <c r="E16672" s="2"/>
      <c r="G16672" s="2"/>
      <c r="H16672" s="6"/>
      <c r="I16672" s="9"/>
      <c r="J16672" s="9"/>
      <c r="K16672" s="9"/>
    </row>
    <row r="16673" spans="1:11" x14ac:dyDescent="0.25">
      <c r="A16673" s="2"/>
      <c r="B16673" s="2"/>
      <c r="C16673" s="2"/>
      <c r="E16673" s="2"/>
      <c r="G16673" s="2"/>
      <c r="H16673" s="6"/>
      <c r="I16673" s="9"/>
      <c r="J16673" s="9"/>
      <c r="K16673" s="9"/>
    </row>
    <row r="16674" spans="1:11" x14ac:dyDescent="0.25">
      <c r="A16674" s="2"/>
      <c r="B16674" s="2"/>
      <c r="C16674" s="2"/>
      <c r="E16674" s="2"/>
      <c r="G16674" s="2"/>
      <c r="H16674" s="6"/>
      <c r="I16674" s="9"/>
      <c r="J16674" s="9"/>
      <c r="K16674" s="9"/>
    </row>
    <row r="16675" spans="1:11" x14ac:dyDescent="0.25">
      <c r="A16675" s="2"/>
      <c r="B16675" s="2"/>
      <c r="C16675" s="2"/>
      <c r="E16675" s="2"/>
      <c r="G16675" s="2"/>
      <c r="H16675" s="6"/>
      <c r="I16675" s="9"/>
      <c r="J16675" s="9"/>
      <c r="K16675" s="9"/>
    </row>
    <row r="16676" spans="1:11" x14ac:dyDescent="0.25">
      <c r="A16676" s="2"/>
      <c r="B16676" s="2"/>
      <c r="C16676" s="2"/>
      <c r="E16676" s="2"/>
      <c r="G16676" s="2"/>
      <c r="H16676" s="6"/>
      <c r="I16676" s="9"/>
      <c r="J16676" s="9"/>
      <c r="K16676" s="9"/>
    </row>
    <row r="16677" spans="1:11" x14ac:dyDescent="0.25">
      <c r="A16677" s="2"/>
      <c r="B16677" s="2"/>
      <c r="C16677" s="2"/>
      <c r="E16677" s="2"/>
      <c r="G16677" s="2"/>
      <c r="H16677" s="6"/>
      <c r="I16677" s="9"/>
      <c r="J16677" s="9"/>
      <c r="K16677" s="9"/>
    </row>
    <row r="16678" spans="1:11" x14ac:dyDescent="0.25">
      <c r="A16678" s="2"/>
      <c r="B16678" s="2"/>
      <c r="C16678" s="2"/>
      <c r="E16678" s="2"/>
      <c r="G16678" s="2"/>
      <c r="H16678" s="6"/>
      <c r="I16678" s="9"/>
      <c r="J16678" s="9"/>
      <c r="K16678" s="9"/>
    </row>
    <row r="16679" spans="1:11" x14ac:dyDescent="0.25">
      <c r="A16679" s="2"/>
      <c r="B16679" s="2"/>
      <c r="C16679" s="2"/>
      <c r="E16679" s="2"/>
      <c r="G16679" s="2"/>
      <c r="H16679" s="6"/>
      <c r="I16679" s="9"/>
      <c r="J16679" s="9"/>
      <c r="K16679" s="9"/>
    </row>
    <row r="16680" spans="1:11" x14ac:dyDescent="0.25">
      <c r="A16680" s="2"/>
      <c r="B16680" s="2"/>
      <c r="C16680" s="2"/>
      <c r="E16680" s="2"/>
      <c r="G16680" s="2"/>
      <c r="H16680" s="6"/>
      <c r="I16680" s="9"/>
      <c r="J16680" s="9"/>
      <c r="K16680" s="9"/>
    </row>
    <row r="16681" spans="1:11" x14ac:dyDescent="0.25">
      <c r="A16681" s="2"/>
      <c r="B16681" s="2"/>
      <c r="C16681" s="2"/>
      <c r="E16681" s="2"/>
      <c r="G16681" s="2"/>
      <c r="H16681" s="6"/>
      <c r="I16681" s="9"/>
      <c r="J16681" s="9"/>
      <c r="K16681" s="9"/>
    </row>
    <row r="16682" spans="1:11" x14ac:dyDescent="0.25">
      <c r="A16682" s="2"/>
      <c r="B16682" s="2"/>
      <c r="C16682" s="2"/>
      <c r="E16682" s="2"/>
      <c r="G16682" s="2"/>
      <c r="H16682" s="6"/>
      <c r="I16682" s="9"/>
      <c r="J16682" s="9"/>
      <c r="K16682" s="9"/>
    </row>
    <row r="16683" spans="1:11" x14ac:dyDescent="0.25">
      <c r="A16683" s="2"/>
      <c r="B16683" s="2"/>
      <c r="C16683" s="2"/>
      <c r="E16683" s="2"/>
      <c r="G16683" s="2"/>
      <c r="H16683" s="6"/>
      <c r="I16683" s="9"/>
      <c r="J16683" s="9"/>
      <c r="K16683" s="9"/>
    </row>
    <row r="16684" spans="1:11" x14ac:dyDescent="0.25">
      <c r="A16684" s="2"/>
      <c r="B16684" s="2"/>
      <c r="C16684" s="2"/>
      <c r="E16684" s="2"/>
      <c r="G16684" s="2"/>
      <c r="H16684" s="6"/>
      <c r="I16684" s="9"/>
      <c r="J16684" s="9"/>
      <c r="K16684" s="9"/>
    </row>
    <row r="16685" spans="1:11" x14ac:dyDescent="0.25">
      <c r="A16685" s="2"/>
      <c r="B16685" s="2"/>
      <c r="C16685" s="2"/>
      <c r="E16685" s="2"/>
      <c r="G16685" s="2"/>
      <c r="H16685" s="6"/>
      <c r="I16685" s="9"/>
      <c r="J16685" s="9"/>
      <c r="K16685" s="9"/>
    </row>
    <row r="16686" spans="1:11" x14ac:dyDescent="0.25">
      <c r="A16686" s="2"/>
      <c r="B16686" s="2"/>
      <c r="C16686" s="2"/>
      <c r="E16686" s="2"/>
      <c r="G16686" s="2"/>
      <c r="H16686" s="6"/>
      <c r="I16686" s="9"/>
      <c r="J16686" s="9"/>
      <c r="K16686" s="9"/>
    </row>
    <row r="16687" spans="1:11" x14ac:dyDescent="0.25">
      <c r="A16687" s="2"/>
      <c r="B16687" s="2"/>
      <c r="C16687" s="2"/>
      <c r="E16687" s="2"/>
      <c r="G16687" s="2"/>
      <c r="H16687" s="6"/>
      <c r="I16687" s="9"/>
      <c r="J16687" s="9"/>
      <c r="K16687" s="9"/>
    </row>
    <row r="16688" spans="1:11" x14ac:dyDescent="0.25">
      <c r="A16688" s="2"/>
      <c r="B16688" s="2"/>
      <c r="C16688" s="2"/>
      <c r="E16688" s="2"/>
      <c r="G16688" s="2"/>
      <c r="H16688" s="6"/>
      <c r="I16688" s="9"/>
      <c r="J16688" s="9"/>
      <c r="K16688" s="9"/>
    </row>
    <row r="16689" spans="1:11" x14ac:dyDescent="0.25">
      <c r="A16689" s="2"/>
      <c r="B16689" s="2"/>
      <c r="C16689" s="2"/>
      <c r="E16689" s="2"/>
      <c r="G16689" s="2"/>
      <c r="H16689" s="6"/>
      <c r="I16689" s="9"/>
      <c r="J16689" s="9"/>
      <c r="K16689" s="9"/>
    </row>
    <row r="16690" spans="1:11" x14ac:dyDescent="0.25">
      <c r="A16690" s="2"/>
      <c r="B16690" s="2"/>
      <c r="C16690" s="2"/>
      <c r="E16690" s="2"/>
      <c r="G16690" s="2"/>
      <c r="H16690" s="6"/>
      <c r="I16690" s="9"/>
      <c r="J16690" s="9"/>
      <c r="K16690" s="9"/>
    </row>
    <row r="16691" spans="1:11" x14ac:dyDescent="0.25">
      <c r="A16691" s="2"/>
      <c r="B16691" s="2"/>
      <c r="C16691" s="2"/>
      <c r="E16691" s="2"/>
      <c r="G16691" s="2"/>
      <c r="H16691" s="6"/>
      <c r="I16691" s="9"/>
      <c r="J16691" s="9"/>
      <c r="K16691" s="9"/>
    </row>
    <row r="16692" spans="1:11" x14ac:dyDescent="0.25">
      <c r="A16692" s="2"/>
      <c r="B16692" s="2"/>
      <c r="C16692" s="2"/>
      <c r="E16692" s="2"/>
      <c r="G16692" s="2"/>
      <c r="H16692" s="6"/>
      <c r="I16692" s="9"/>
      <c r="J16692" s="9"/>
      <c r="K16692" s="9"/>
    </row>
    <row r="16693" spans="1:11" x14ac:dyDescent="0.25">
      <c r="A16693" s="2"/>
      <c r="B16693" s="2"/>
      <c r="C16693" s="2"/>
      <c r="E16693" s="2"/>
      <c r="G16693" s="2"/>
      <c r="H16693" s="6"/>
      <c r="I16693" s="9"/>
      <c r="J16693" s="9"/>
      <c r="K16693" s="9"/>
    </row>
    <row r="16694" spans="1:11" x14ac:dyDescent="0.25">
      <c r="A16694" s="2"/>
      <c r="B16694" s="2"/>
      <c r="C16694" s="2"/>
      <c r="E16694" s="2"/>
      <c r="G16694" s="2"/>
      <c r="H16694" s="6"/>
      <c r="I16694" s="9"/>
      <c r="J16694" s="9"/>
      <c r="K16694" s="9"/>
    </row>
    <row r="16695" spans="1:11" x14ac:dyDescent="0.25">
      <c r="A16695" s="2"/>
      <c r="B16695" s="2"/>
      <c r="C16695" s="2"/>
      <c r="E16695" s="2"/>
      <c r="G16695" s="2"/>
      <c r="H16695" s="6"/>
      <c r="I16695" s="9"/>
      <c r="J16695" s="9"/>
      <c r="K16695" s="9"/>
    </row>
    <row r="16696" spans="1:11" x14ac:dyDescent="0.25">
      <c r="A16696" s="2"/>
      <c r="B16696" s="2"/>
      <c r="C16696" s="2"/>
      <c r="E16696" s="2"/>
      <c r="G16696" s="2"/>
      <c r="H16696" s="6"/>
      <c r="I16696" s="9"/>
      <c r="J16696" s="9"/>
      <c r="K16696" s="9"/>
    </row>
    <row r="16697" spans="1:11" x14ac:dyDescent="0.25">
      <c r="A16697" s="2"/>
      <c r="B16697" s="2"/>
      <c r="C16697" s="2"/>
      <c r="E16697" s="2"/>
      <c r="G16697" s="2"/>
      <c r="H16697" s="6"/>
      <c r="I16697" s="9"/>
      <c r="J16697" s="9"/>
      <c r="K16697" s="9"/>
    </row>
    <row r="16698" spans="1:11" x14ac:dyDescent="0.25">
      <c r="A16698" s="2"/>
      <c r="B16698" s="2"/>
      <c r="C16698" s="2"/>
      <c r="E16698" s="2"/>
      <c r="G16698" s="2"/>
      <c r="H16698" s="6"/>
      <c r="I16698" s="9"/>
      <c r="J16698" s="9"/>
      <c r="K16698" s="9"/>
    </row>
    <row r="16699" spans="1:11" x14ac:dyDescent="0.25">
      <c r="A16699" s="2"/>
      <c r="B16699" s="2"/>
      <c r="C16699" s="2"/>
      <c r="E16699" s="2"/>
      <c r="G16699" s="2"/>
      <c r="H16699" s="6"/>
      <c r="I16699" s="9"/>
      <c r="J16699" s="9"/>
      <c r="K16699" s="9"/>
    </row>
    <row r="16700" spans="1:11" x14ac:dyDescent="0.25">
      <c r="A16700" s="2"/>
      <c r="B16700" s="2"/>
      <c r="C16700" s="2"/>
      <c r="E16700" s="2"/>
      <c r="G16700" s="2"/>
      <c r="H16700" s="6"/>
      <c r="I16700" s="9"/>
      <c r="J16700" s="9"/>
      <c r="K16700" s="9"/>
    </row>
    <row r="16701" spans="1:11" x14ac:dyDescent="0.25">
      <c r="A16701" s="2"/>
      <c r="B16701" s="2"/>
      <c r="C16701" s="2"/>
      <c r="E16701" s="2"/>
      <c r="G16701" s="2"/>
      <c r="H16701" s="6"/>
      <c r="I16701" s="9"/>
      <c r="J16701" s="9"/>
      <c r="K16701" s="9"/>
    </row>
    <row r="16702" spans="1:11" x14ac:dyDescent="0.25">
      <c r="A16702" s="2"/>
      <c r="B16702" s="2"/>
      <c r="C16702" s="2"/>
      <c r="E16702" s="2"/>
      <c r="G16702" s="2"/>
      <c r="H16702" s="6"/>
      <c r="I16702" s="9"/>
      <c r="J16702" s="9"/>
      <c r="K16702" s="9"/>
    </row>
    <row r="16703" spans="1:11" x14ac:dyDescent="0.25">
      <c r="A16703" s="2"/>
      <c r="B16703" s="2"/>
      <c r="C16703" s="2"/>
      <c r="E16703" s="2"/>
      <c r="G16703" s="2"/>
      <c r="H16703" s="6"/>
      <c r="I16703" s="9"/>
      <c r="J16703" s="9"/>
      <c r="K16703" s="9"/>
    </row>
    <row r="16704" spans="1:11" x14ac:dyDescent="0.25">
      <c r="A16704" s="2"/>
      <c r="B16704" s="2"/>
      <c r="C16704" s="2"/>
      <c r="E16704" s="2"/>
      <c r="G16704" s="2"/>
      <c r="H16704" s="6"/>
      <c r="I16704" s="9"/>
      <c r="J16704" s="9"/>
      <c r="K16704" s="9"/>
    </row>
    <row r="16705" spans="1:11" x14ac:dyDescent="0.25">
      <c r="A16705" s="2"/>
      <c r="B16705" s="2"/>
      <c r="C16705" s="2"/>
      <c r="E16705" s="2"/>
      <c r="G16705" s="2"/>
      <c r="H16705" s="6"/>
      <c r="I16705" s="9"/>
      <c r="J16705" s="9"/>
      <c r="K16705" s="9"/>
    </row>
    <row r="16706" spans="1:11" x14ac:dyDescent="0.25">
      <c r="A16706" s="2"/>
      <c r="B16706" s="2"/>
      <c r="C16706" s="2"/>
      <c r="E16706" s="2"/>
      <c r="G16706" s="2"/>
      <c r="H16706" s="6"/>
      <c r="I16706" s="9"/>
      <c r="J16706" s="9"/>
      <c r="K16706" s="9"/>
    </row>
    <row r="16707" spans="1:11" x14ac:dyDescent="0.25">
      <c r="A16707" s="2"/>
      <c r="B16707" s="2"/>
      <c r="C16707" s="2"/>
      <c r="E16707" s="2"/>
      <c r="G16707" s="2"/>
      <c r="H16707" s="6"/>
      <c r="I16707" s="9"/>
      <c r="J16707" s="9"/>
      <c r="K16707" s="9"/>
    </row>
    <row r="16708" spans="1:11" x14ac:dyDescent="0.25">
      <c r="A16708" s="2"/>
      <c r="B16708" s="2"/>
      <c r="C16708" s="2"/>
      <c r="E16708" s="2"/>
      <c r="G16708" s="2"/>
      <c r="H16708" s="6"/>
      <c r="I16708" s="9"/>
      <c r="J16708" s="9"/>
      <c r="K16708" s="9"/>
    </row>
    <row r="16709" spans="1:11" x14ac:dyDescent="0.25">
      <c r="A16709" s="2"/>
      <c r="B16709" s="2"/>
      <c r="C16709" s="2"/>
      <c r="E16709" s="2"/>
      <c r="G16709" s="2"/>
      <c r="H16709" s="6"/>
      <c r="I16709" s="9"/>
      <c r="J16709" s="9"/>
      <c r="K16709" s="9"/>
    </row>
    <row r="16710" spans="1:11" x14ac:dyDescent="0.25">
      <c r="A16710" s="2"/>
      <c r="B16710" s="2"/>
      <c r="C16710" s="2"/>
      <c r="E16710" s="2"/>
      <c r="G16710" s="2"/>
      <c r="H16710" s="6"/>
      <c r="I16710" s="9"/>
      <c r="J16710" s="9"/>
      <c r="K16710" s="9"/>
    </row>
    <row r="16711" spans="1:11" x14ac:dyDescent="0.25">
      <c r="A16711" s="2"/>
      <c r="B16711" s="2"/>
      <c r="C16711" s="2"/>
      <c r="E16711" s="2"/>
      <c r="G16711" s="2"/>
      <c r="H16711" s="6"/>
      <c r="I16711" s="9"/>
      <c r="J16711" s="9"/>
      <c r="K16711" s="9"/>
    </row>
    <row r="16712" spans="1:11" x14ac:dyDescent="0.25">
      <c r="A16712" s="2"/>
      <c r="B16712" s="2"/>
      <c r="C16712" s="2"/>
      <c r="E16712" s="2"/>
      <c r="G16712" s="2"/>
      <c r="H16712" s="6"/>
      <c r="I16712" s="9"/>
      <c r="J16712" s="9"/>
      <c r="K16712" s="9"/>
    </row>
    <row r="16713" spans="1:11" x14ac:dyDescent="0.25">
      <c r="A16713" s="2"/>
      <c r="B16713" s="2"/>
      <c r="C16713" s="2"/>
      <c r="E16713" s="2"/>
      <c r="G16713" s="2"/>
      <c r="H16713" s="6"/>
      <c r="I16713" s="9"/>
      <c r="J16713" s="9"/>
      <c r="K16713" s="9"/>
    </row>
    <row r="16714" spans="1:11" x14ac:dyDescent="0.25">
      <c r="A16714" s="2"/>
      <c r="B16714" s="2"/>
      <c r="C16714" s="2"/>
      <c r="E16714" s="2"/>
      <c r="G16714" s="2"/>
      <c r="H16714" s="6"/>
      <c r="I16714" s="9"/>
      <c r="J16714" s="9"/>
      <c r="K16714" s="9"/>
    </row>
    <row r="16715" spans="1:11" x14ac:dyDescent="0.25">
      <c r="A16715" s="2"/>
      <c r="B16715" s="2"/>
      <c r="C16715" s="2"/>
      <c r="E16715" s="2"/>
      <c r="G16715" s="2"/>
      <c r="H16715" s="6"/>
      <c r="I16715" s="9"/>
      <c r="J16715" s="9"/>
      <c r="K16715" s="9"/>
    </row>
    <row r="16716" spans="1:11" x14ac:dyDescent="0.25">
      <c r="A16716" s="2"/>
      <c r="B16716" s="2"/>
      <c r="C16716" s="2"/>
      <c r="E16716" s="2"/>
      <c r="G16716" s="2"/>
      <c r="H16716" s="6"/>
      <c r="I16716" s="9"/>
      <c r="J16716" s="9"/>
      <c r="K16716" s="9"/>
    </row>
    <row r="16717" spans="1:11" x14ac:dyDescent="0.25">
      <c r="A16717" s="2"/>
      <c r="B16717" s="2"/>
      <c r="C16717" s="2"/>
      <c r="E16717" s="2"/>
      <c r="G16717" s="2"/>
      <c r="H16717" s="6"/>
      <c r="I16717" s="9"/>
      <c r="J16717" s="9"/>
      <c r="K16717" s="9"/>
    </row>
    <row r="16718" spans="1:11" x14ac:dyDescent="0.25">
      <c r="A16718" s="2"/>
      <c r="B16718" s="2"/>
      <c r="C16718" s="2"/>
      <c r="E16718" s="2"/>
      <c r="G16718" s="2"/>
      <c r="H16718" s="6"/>
      <c r="I16718" s="9"/>
      <c r="J16718" s="9"/>
      <c r="K16718" s="9"/>
    </row>
    <row r="16719" spans="1:11" x14ac:dyDescent="0.25">
      <c r="A16719" s="2"/>
      <c r="B16719" s="2"/>
      <c r="C16719" s="2"/>
      <c r="E16719" s="2"/>
      <c r="G16719" s="2"/>
      <c r="H16719" s="6"/>
      <c r="I16719" s="9"/>
      <c r="J16719" s="9"/>
      <c r="K16719" s="9"/>
    </row>
    <row r="16720" spans="1:11" x14ac:dyDescent="0.25">
      <c r="A16720" s="2"/>
      <c r="B16720" s="2"/>
      <c r="C16720" s="2"/>
      <c r="E16720" s="2"/>
      <c r="G16720" s="2"/>
      <c r="H16720" s="6"/>
      <c r="I16720" s="9"/>
      <c r="J16720" s="9"/>
      <c r="K16720" s="9"/>
    </row>
    <row r="16721" spans="1:11" x14ac:dyDescent="0.25">
      <c r="A16721" s="2"/>
      <c r="B16721" s="2"/>
      <c r="C16721" s="2"/>
      <c r="E16721" s="2"/>
      <c r="G16721" s="2"/>
      <c r="H16721" s="6"/>
      <c r="I16721" s="9"/>
      <c r="J16721" s="9"/>
      <c r="K16721" s="9"/>
    </row>
    <row r="16722" spans="1:11" x14ac:dyDescent="0.25">
      <c r="A16722" s="2"/>
      <c r="B16722" s="2"/>
      <c r="C16722" s="2"/>
      <c r="E16722" s="2"/>
      <c r="G16722" s="2"/>
      <c r="H16722" s="6"/>
      <c r="I16722" s="9"/>
      <c r="J16722" s="9"/>
      <c r="K16722" s="9"/>
    </row>
    <row r="16723" spans="1:11" x14ac:dyDescent="0.25">
      <c r="A16723" s="2"/>
      <c r="B16723" s="2"/>
      <c r="C16723" s="2"/>
      <c r="E16723" s="2"/>
      <c r="G16723" s="2"/>
      <c r="H16723" s="6"/>
      <c r="I16723" s="9"/>
      <c r="J16723" s="9"/>
      <c r="K16723" s="9"/>
    </row>
    <row r="16724" spans="1:11" x14ac:dyDescent="0.25">
      <c r="A16724" s="2"/>
      <c r="B16724" s="2"/>
      <c r="C16724" s="2"/>
      <c r="E16724" s="2"/>
      <c r="G16724" s="2"/>
      <c r="H16724" s="6"/>
      <c r="I16724" s="9"/>
      <c r="J16724" s="9"/>
      <c r="K16724" s="9"/>
    </row>
    <row r="16725" spans="1:11" x14ac:dyDescent="0.25">
      <c r="A16725" s="2"/>
      <c r="B16725" s="2"/>
      <c r="C16725" s="2"/>
      <c r="E16725" s="2"/>
      <c r="G16725" s="2"/>
      <c r="H16725" s="6"/>
      <c r="I16725" s="9"/>
      <c r="J16725" s="9"/>
      <c r="K16725" s="9"/>
    </row>
    <row r="16726" spans="1:11" x14ac:dyDescent="0.25">
      <c r="A16726" s="2"/>
      <c r="B16726" s="2"/>
      <c r="C16726" s="2"/>
      <c r="E16726" s="2"/>
      <c r="G16726" s="2"/>
      <c r="H16726" s="6"/>
      <c r="I16726" s="9"/>
      <c r="J16726" s="9"/>
      <c r="K16726" s="9"/>
    </row>
    <row r="16727" spans="1:11" x14ac:dyDescent="0.25">
      <c r="A16727" s="2"/>
      <c r="B16727" s="2"/>
      <c r="C16727" s="2"/>
      <c r="E16727" s="2"/>
      <c r="G16727" s="2"/>
      <c r="H16727" s="6"/>
      <c r="I16727" s="9"/>
      <c r="J16727" s="9"/>
      <c r="K16727" s="9"/>
    </row>
    <row r="16728" spans="1:11" x14ac:dyDescent="0.25">
      <c r="A16728" s="2"/>
      <c r="B16728" s="2"/>
      <c r="C16728" s="2"/>
      <c r="E16728" s="2"/>
      <c r="G16728" s="2"/>
      <c r="H16728" s="6"/>
      <c r="I16728" s="9"/>
      <c r="J16728" s="9"/>
      <c r="K16728" s="9"/>
    </row>
    <row r="16729" spans="1:11" x14ac:dyDescent="0.25">
      <c r="A16729" s="2"/>
      <c r="B16729" s="2"/>
      <c r="C16729" s="2"/>
      <c r="E16729" s="2"/>
      <c r="G16729" s="2"/>
      <c r="H16729" s="6"/>
      <c r="I16729" s="9"/>
      <c r="J16729" s="9"/>
      <c r="K16729" s="9"/>
    </row>
    <row r="16730" spans="1:11" x14ac:dyDescent="0.25">
      <c r="A16730" s="2"/>
      <c r="B16730" s="2"/>
      <c r="C16730" s="2"/>
      <c r="E16730" s="2"/>
      <c r="G16730" s="2"/>
      <c r="H16730" s="6"/>
      <c r="I16730" s="9"/>
      <c r="J16730" s="9"/>
      <c r="K16730" s="9"/>
    </row>
    <row r="16731" spans="1:11" x14ac:dyDescent="0.25">
      <c r="A16731" s="2"/>
      <c r="B16731" s="2"/>
      <c r="C16731" s="2"/>
      <c r="E16731" s="2"/>
      <c r="G16731" s="2"/>
      <c r="H16731" s="6"/>
      <c r="I16731" s="9"/>
      <c r="J16731" s="9"/>
      <c r="K16731" s="9"/>
    </row>
    <row r="16732" spans="1:11" x14ac:dyDescent="0.25">
      <c r="A16732" s="2"/>
      <c r="B16732" s="2"/>
      <c r="C16732" s="2"/>
      <c r="E16732" s="2"/>
      <c r="G16732" s="2"/>
      <c r="H16732" s="6"/>
      <c r="I16732" s="9"/>
      <c r="J16732" s="9"/>
      <c r="K16732" s="9"/>
    </row>
    <row r="16733" spans="1:11" x14ac:dyDescent="0.25">
      <c r="A16733" s="2"/>
      <c r="B16733" s="2"/>
      <c r="C16733" s="2"/>
      <c r="E16733" s="2"/>
      <c r="G16733" s="2"/>
      <c r="H16733" s="6"/>
      <c r="I16733" s="9"/>
      <c r="J16733" s="9"/>
      <c r="K16733" s="9"/>
    </row>
    <row r="16734" spans="1:11" x14ac:dyDescent="0.25">
      <c r="A16734" s="2"/>
      <c r="B16734" s="2"/>
      <c r="C16734" s="2"/>
      <c r="E16734" s="2"/>
      <c r="G16734" s="2"/>
      <c r="H16734" s="6"/>
      <c r="I16734" s="9"/>
      <c r="J16734" s="9"/>
      <c r="K16734" s="9"/>
    </row>
    <row r="16735" spans="1:11" x14ac:dyDescent="0.25">
      <c r="A16735" s="2"/>
      <c r="B16735" s="2"/>
      <c r="C16735" s="2"/>
      <c r="E16735" s="2"/>
      <c r="G16735" s="2"/>
      <c r="H16735" s="6"/>
      <c r="I16735" s="9"/>
      <c r="J16735" s="9"/>
      <c r="K16735" s="9"/>
    </row>
    <row r="16736" spans="1:11" x14ac:dyDescent="0.25">
      <c r="A16736" s="2"/>
      <c r="B16736" s="2"/>
      <c r="C16736" s="2"/>
      <c r="E16736" s="2"/>
      <c r="G16736" s="2"/>
      <c r="H16736" s="6"/>
      <c r="I16736" s="9"/>
      <c r="J16736" s="9"/>
      <c r="K16736" s="9"/>
    </row>
    <row r="16737" spans="1:11" x14ac:dyDescent="0.25">
      <c r="A16737" s="2"/>
      <c r="B16737" s="2"/>
      <c r="C16737" s="2"/>
      <c r="E16737" s="2"/>
      <c r="G16737" s="2"/>
      <c r="H16737" s="6"/>
      <c r="I16737" s="9"/>
      <c r="J16737" s="9"/>
      <c r="K16737" s="9"/>
    </row>
    <row r="16738" spans="1:11" x14ac:dyDescent="0.25">
      <c r="A16738" s="2"/>
      <c r="B16738" s="2"/>
      <c r="C16738" s="2"/>
      <c r="E16738" s="2"/>
      <c r="G16738" s="2"/>
      <c r="H16738" s="6"/>
      <c r="I16738" s="9"/>
      <c r="J16738" s="9"/>
      <c r="K16738" s="9"/>
    </row>
    <row r="16739" spans="1:11" x14ac:dyDescent="0.25">
      <c r="A16739" s="2"/>
      <c r="B16739" s="2"/>
      <c r="C16739" s="2"/>
      <c r="E16739" s="2"/>
      <c r="G16739" s="2"/>
      <c r="H16739" s="6"/>
      <c r="I16739" s="9"/>
      <c r="J16739" s="9"/>
      <c r="K16739" s="9"/>
    </row>
    <row r="16740" spans="1:11" x14ac:dyDescent="0.25">
      <c r="A16740" s="2"/>
      <c r="B16740" s="2"/>
      <c r="C16740" s="2"/>
      <c r="E16740" s="2"/>
      <c r="G16740" s="2"/>
      <c r="H16740" s="6"/>
      <c r="I16740" s="9"/>
      <c r="J16740" s="9"/>
      <c r="K16740" s="9"/>
    </row>
    <row r="16741" spans="1:11" x14ac:dyDescent="0.25">
      <c r="A16741" s="2"/>
      <c r="B16741" s="2"/>
      <c r="C16741" s="2"/>
      <c r="E16741" s="2"/>
      <c r="G16741" s="2"/>
      <c r="H16741" s="6"/>
      <c r="I16741" s="9"/>
      <c r="J16741" s="9"/>
      <c r="K16741" s="9"/>
    </row>
    <row r="16742" spans="1:11" x14ac:dyDescent="0.25">
      <c r="A16742" s="2"/>
      <c r="B16742" s="2"/>
      <c r="C16742" s="2"/>
      <c r="E16742" s="2"/>
      <c r="G16742" s="2"/>
      <c r="H16742" s="6"/>
      <c r="I16742" s="9"/>
      <c r="J16742" s="9"/>
      <c r="K16742" s="9"/>
    </row>
    <row r="16743" spans="1:11" x14ac:dyDescent="0.25">
      <c r="A16743" s="2"/>
      <c r="B16743" s="2"/>
      <c r="C16743" s="2"/>
      <c r="E16743" s="2"/>
      <c r="G16743" s="2"/>
      <c r="H16743" s="6"/>
      <c r="I16743" s="9"/>
      <c r="J16743" s="9"/>
      <c r="K16743" s="9"/>
    </row>
    <row r="16744" spans="1:11" x14ac:dyDescent="0.25">
      <c r="A16744" s="2"/>
      <c r="B16744" s="2"/>
      <c r="C16744" s="2"/>
      <c r="E16744" s="2"/>
      <c r="G16744" s="2"/>
      <c r="H16744" s="6"/>
      <c r="I16744" s="9"/>
      <c r="J16744" s="9"/>
      <c r="K16744" s="9"/>
    </row>
    <row r="16745" spans="1:11" x14ac:dyDescent="0.25">
      <c r="A16745" s="2"/>
      <c r="B16745" s="2"/>
      <c r="C16745" s="2"/>
      <c r="E16745" s="2"/>
      <c r="G16745" s="2"/>
      <c r="H16745" s="6"/>
      <c r="I16745" s="9"/>
      <c r="J16745" s="9"/>
      <c r="K16745" s="9"/>
    </row>
    <row r="16746" spans="1:11" x14ac:dyDescent="0.25">
      <c r="A16746" s="2"/>
      <c r="B16746" s="2"/>
      <c r="C16746" s="2"/>
      <c r="E16746" s="2"/>
      <c r="G16746" s="2"/>
      <c r="H16746" s="6"/>
      <c r="I16746" s="9"/>
      <c r="J16746" s="9"/>
      <c r="K16746" s="9"/>
    </row>
    <row r="16747" spans="1:11" x14ac:dyDescent="0.25">
      <c r="A16747" s="2"/>
      <c r="B16747" s="2"/>
      <c r="C16747" s="2"/>
      <c r="E16747" s="2"/>
      <c r="G16747" s="2"/>
      <c r="H16747" s="6"/>
      <c r="I16747" s="9"/>
      <c r="J16747" s="9"/>
      <c r="K16747" s="9"/>
    </row>
    <row r="16748" spans="1:11" x14ac:dyDescent="0.25">
      <c r="A16748" s="2"/>
      <c r="B16748" s="2"/>
      <c r="C16748" s="2"/>
      <c r="E16748" s="2"/>
      <c r="G16748" s="2"/>
      <c r="H16748" s="6"/>
      <c r="I16748" s="9"/>
      <c r="J16748" s="9"/>
      <c r="K16748" s="9"/>
    </row>
    <row r="16749" spans="1:11" x14ac:dyDescent="0.25">
      <c r="A16749" s="2"/>
      <c r="B16749" s="2"/>
      <c r="C16749" s="2"/>
      <c r="E16749" s="2"/>
      <c r="G16749" s="2"/>
      <c r="H16749" s="6"/>
      <c r="I16749" s="9"/>
      <c r="J16749" s="9"/>
      <c r="K16749" s="9"/>
    </row>
    <row r="16750" spans="1:11" x14ac:dyDescent="0.25">
      <c r="A16750" s="2"/>
      <c r="B16750" s="2"/>
      <c r="C16750" s="2"/>
      <c r="E16750" s="2"/>
      <c r="G16750" s="2"/>
      <c r="H16750" s="6"/>
      <c r="I16750" s="9"/>
      <c r="J16750" s="9"/>
      <c r="K16750" s="9"/>
    </row>
    <row r="16751" spans="1:11" x14ac:dyDescent="0.25">
      <c r="A16751" s="2"/>
      <c r="B16751" s="2"/>
      <c r="C16751" s="2"/>
      <c r="E16751" s="2"/>
      <c r="G16751" s="2"/>
      <c r="H16751" s="6"/>
      <c r="I16751" s="9"/>
      <c r="J16751" s="9"/>
      <c r="K16751" s="9"/>
    </row>
    <row r="16752" spans="1:11" x14ac:dyDescent="0.25">
      <c r="A16752" s="2"/>
      <c r="B16752" s="2"/>
      <c r="C16752" s="2"/>
      <c r="E16752" s="2"/>
      <c r="G16752" s="2"/>
      <c r="H16752" s="6"/>
      <c r="I16752" s="9"/>
      <c r="J16752" s="9"/>
      <c r="K16752" s="9"/>
    </row>
    <row r="16753" spans="1:11" x14ac:dyDescent="0.25">
      <c r="A16753" s="2"/>
      <c r="B16753" s="2"/>
      <c r="C16753" s="2"/>
      <c r="E16753" s="2"/>
      <c r="G16753" s="2"/>
      <c r="H16753" s="6"/>
      <c r="I16753" s="9"/>
      <c r="J16753" s="9"/>
      <c r="K16753" s="9"/>
    </row>
    <row r="16754" spans="1:11" x14ac:dyDescent="0.25">
      <c r="A16754" s="2"/>
      <c r="B16754" s="2"/>
      <c r="C16754" s="2"/>
      <c r="E16754" s="2"/>
      <c r="G16754" s="2"/>
      <c r="H16754" s="6"/>
      <c r="I16754" s="9"/>
      <c r="J16754" s="9"/>
      <c r="K16754" s="9"/>
    </row>
    <row r="16755" spans="1:11" x14ac:dyDescent="0.25">
      <c r="A16755" s="2"/>
      <c r="B16755" s="2"/>
      <c r="C16755" s="2"/>
      <c r="E16755" s="2"/>
      <c r="G16755" s="2"/>
      <c r="H16755" s="6"/>
      <c r="I16755" s="9"/>
      <c r="J16755" s="9"/>
      <c r="K16755" s="9"/>
    </row>
    <row r="16756" spans="1:11" x14ac:dyDescent="0.25">
      <c r="A16756" s="2"/>
      <c r="B16756" s="2"/>
      <c r="C16756" s="2"/>
      <c r="E16756" s="2"/>
      <c r="G16756" s="2"/>
      <c r="H16756" s="6"/>
      <c r="I16756" s="9"/>
      <c r="J16756" s="9"/>
      <c r="K16756" s="9"/>
    </row>
    <row r="16757" spans="1:11" x14ac:dyDescent="0.25">
      <c r="A16757" s="2"/>
      <c r="B16757" s="2"/>
      <c r="C16757" s="2"/>
      <c r="E16757" s="2"/>
      <c r="G16757" s="2"/>
      <c r="H16757" s="6"/>
      <c r="I16757" s="9"/>
      <c r="J16757" s="9"/>
      <c r="K16757" s="9"/>
    </row>
    <row r="16758" spans="1:11" x14ac:dyDescent="0.25">
      <c r="A16758" s="2"/>
      <c r="B16758" s="2"/>
      <c r="C16758" s="2"/>
      <c r="E16758" s="2"/>
      <c r="G16758" s="2"/>
      <c r="H16758" s="6"/>
      <c r="I16758" s="9"/>
      <c r="J16758" s="9"/>
      <c r="K16758" s="9"/>
    </row>
    <row r="16759" spans="1:11" x14ac:dyDescent="0.25">
      <c r="A16759" s="2"/>
      <c r="B16759" s="2"/>
      <c r="C16759" s="2"/>
      <c r="E16759" s="2"/>
      <c r="G16759" s="2"/>
      <c r="H16759" s="6"/>
      <c r="I16759" s="9"/>
      <c r="J16759" s="9"/>
      <c r="K16759" s="9"/>
    </row>
    <row r="16760" spans="1:11" x14ac:dyDescent="0.25">
      <c r="A16760" s="2"/>
      <c r="B16760" s="2"/>
      <c r="C16760" s="2"/>
      <c r="E16760" s="2"/>
      <c r="G16760" s="2"/>
      <c r="H16760" s="6"/>
      <c r="I16760" s="9"/>
      <c r="J16760" s="9"/>
      <c r="K16760" s="9"/>
    </row>
    <row r="16761" spans="1:11" x14ac:dyDescent="0.25">
      <c r="A16761" s="2"/>
      <c r="B16761" s="2"/>
      <c r="C16761" s="2"/>
      <c r="E16761" s="2"/>
      <c r="G16761" s="2"/>
      <c r="H16761" s="6"/>
      <c r="I16761" s="9"/>
      <c r="J16761" s="9"/>
      <c r="K16761" s="9"/>
    </row>
    <row r="16762" spans="1:11" x14ac:dyDescent="0.25">
      <c r="A16762" s="2"/>
      <c r="B16762" s="2"/>
      <c r="C16762" s="2"/>
      <c r="E16762" s="2"/>
      <c r="G16762" s="2"/>
      <c r="H16762" s="6"/>
      <c r="I16762" s="9"/>
      <c r="J16762" s="9"/>
      <c r="K16762" s="9"/>
    </row>
    <row r="16763" spans="1:11" x14ac:dyDescent="0.25">
      <c r="A16763" s="2"/>
      <c r="B16763" s="2"/>
      <c r="C16763" s="2"/>
      <c r="E16763" s="2"/>
      <c r="G16763" s="2"/>
      <c r="H16763" s="6"/>
      <c r="I16763" s="9"/>
      <c r="J16763" s="9"/>
      <c r="K16763" s="9"/>
    </row>
    <row r="16764" spans="1:11" x14ac:dyDescent="0.25">
      <c r="A16764" s="2"/>
      <c r="B16764" s="2"/>
      <c r="C16764" s="2"/>
      <c r="E16764" s="2"/>
      <c r="G16764" s="2"/>
      <c r="H16764" s="6"/>
      <c r="I16764" s="9"/>
      <c r="J16764" s="9"/>
      <c r="K16764" s="9"/>
    </row>
    <row r="16765" spans="1:11" x14ac:dyDescent="0.25">
      <c r="A16765" s="2"/>
      <c r="B16765" s="2"/>
      <c r="C16765" s="2"/>
      <c r="E16765" s="2"/>
      <c r="G16765" s="2"/>
      <c r="H16765" s="6"/>
      <c r="I16765" s="9"/>
      <c r="J16765" s="9"/>
      <c r="K16765" s="9"/>
    </row>
    <row r="16766" spans="1:11" x14ac:dyDescent="0.25">
      <c r="A16766" s="2"/>
      <c r="B16766" s="2"/>
      <c r="C16766" s="2"/>
      <c r="E16766" s="2"/>
      <c r="G16766" s="2"/>
      <c r="H16766" s="6"/>
      <c r="I16766" s="9"/>
      <c r="J16766" s="9"/>
      <c r="K16766" s="9"/>
    </row>
    <row r="16767" spans="1:11" x14ac:dyDescent="0.25">
      <c r="A16767" s="2"/>
      <c r="B16767" s="2"/>
      <c r="C16767" s="2"/>
      <c r="E16767" s="2"/>
      <c r="G16767" s="2"/>
      <c r="H16767" s="6"/>
      <c r="I16767" s="9"/>
      <c r="J16767" s="9"/>
      <c r="K16767" s="9"/>
    </row>
    <row r="16768" spans="1:11" x14ac:dyDescent="0.25">
      <c r="A16768" s="2"/>
      <c r="B16768" s="2"/>
      <c r="C16768" s="2"/>
      <c r="E16768" s="2"/>
      <c r="G16768" s="2"/>
      <c r="H16768" s="6"/>
      <c r="I16768" s="9"/>
      <c r="J16768" s="9"/>
      <c r="K16768" s="9"/>
    </row>
    <row r="16769" spans="1:11" x14ac:dyDescent="0.25">
      <c r="A16769" s="2"/>
      <c r="B16769" s="2"/>
      <c r="C16769" s="2"/>
      <c r="E16769" s="2"/>
      <c r="G16769" s="2"/>
      <c r="H16769" s="6"/>
      <c r="I16769" s="9"/>
      <c r="J16769" s="9"/>
      <c r="K16769" s="9"/>
    </row>
    <row r="16770" spans="1:11" x14ac:dyDescent="0.25">
      <c r="A16770" s="2"/>
      <c r="B16770" s="2"/>
      <c r="C16770" s="2"/>
      <c r="E16770" s="2"/>
      <c r="G16770" s="2"/>
      <c r="H16770" s="6"/>
      <c r="I16770" s="9"/>
      <c r="J16770" s="9"/>
      <c r="K16770" s="9"/>
    </row>
    <row r="16771" spans="1:11" x14ac:dyDescent="0.25">
      <c r="A16771" s="2"/>
      <c r="B16771" s="2"/>
      <c r="C16771" s="2"/>
      <c r="E16771" s="2"/>
      <c r="G16771" s="2"/>
      <c r="H16771" s="6"/>
      <c r="I16771" s="9"/>
      <c r="J16771" s="9"/>
      <c r="K16771" s="9"/>
    </row>
    <row r="16772" spans="1:11" x14ac:dyDescent="0.25">
      <c r="A16772" s="2"/>
      <c r="B16772" s="2"/>
      <c r="C16772" s="2"/>
      <c r="E16772" s="2"/>
      <c r="G16772" s="2"/>
      <c r="H16772" s="6"/>
      <c r="I16772" s="9"/>
      <c r="J16772" s="9"/>
      <c r="K16772" s="9"/>
    </row>
    <row r="16773" spans="1:11" x14ac:dyDescent="0.25">
      <c r="A16773" s="2"/>
      <c r="B16773" s="2"/>
      <c r="C16773" s="2"/>
      <c r="E16773" s="2"/>
      <c r="G16773" s="2"/>
      <c r="H16773" s="6"/>
      <c r="I16773" s="9"/>
      <c r="J16773" s="9"/>
      <c r="K16773" s="9"/>
    </row>
    <row r="16774" spans="1:11" x14ac:dyDescent="0.25">
      <c r="A16774" s="2"/>
      <c r="B16774" s="2"/>
      <c r="C16774" s="2"/>
      <c r="E16774" s="2"/>
      <c r="G16774" s="2"/>
      <c r="H16774" s="6"/>
      <c r="I16774" s="9"/>
      <c r="J16774" s="9"/>
      <c r="K16774" s="9"/>
    </row>
    <row r="16775" spans="1:11" x14ac:dyDescent="0.25">
      <c r="A16775" s="2"/>
      <c r="B16775" s="2"/>
      <c r="C16775" s="2"/>
      <c r="E16775" s="2"/>
      <c r="G16775" s="2"/>
      <c r="H16775" s="6"/>
      <c r="I16775" s="9"/>
      <c r="J16775" s="9"/>
      <c r="K16775" s="9"/>
    </row>
    <row r="16776" spans="1:11" x14ac:dyDescent="0.25">
      <c r="A16776" s="2"/>
      <c r="B16776" s="2"/>
      <c r="C16776" s="2"/>
      <c r="E16776" s="2"/>
      <c r="G16776" s="2"/>
      <c r="H16776" s="6"/>
      <c r="I16776" s="9"/>
      <c r="J16776" s="9"/>
      <c r="K16776" s="9"/>
    </row>
    <row r="16777" spans="1:11" x14ac:dyDescent="0.25">
      <c r="A16777" s="2"/>
      <c r="B16777" s="2"/>
      <c r="C16777" s="2"/>
      <c r="E16777" s="2"/>
      <c r="G16777" s="2"/>
      <c r="H16777" s="6"/>
      <c r="I16777" s="9"/>
      <c r="J16777" s="9"/>
      <c r="K16777" s="9"/>
    </row>
    <row r="16778" spans="1:11" x14ac:dyDescent="0.25">
      <c r="A16778" s="2"/>
      <c r="B16778" s="2"/>
      <c r="C16778" s="2"/>
      <c r="E16778" s="2"/>
      <c r="G16778" s="2"/>
      <c r="H16778" s="6"/>
      <c r="I16778" s="9"/>
      <c r="J16778" s="9"/>
      <c r="K16778" s="9"/>
    </row>
    <row r="16779" spans="1:11" x14ac:dyDescent="0.25">
      <c r="A16779" s="2"/>
      <c r="B16779" s="2"/>
      <c r="C16779" s="2"/>
      <c r="E16779" s="2"/>
      <c r="G16779" s="2"/>
      <c r="H16779" s="6"/>
      <c r="I16779" s="9"/>
      <c r="J16779" s="9"/>
      <c r="K16779" s="9"/>
    </row>
    <row r="16780" spans="1:11" x14ac:dyDescent="0.25">
      <c r="A16780" s="2"/>
      <c r="B16780" s="2"/>
      <c r="C16780" s="2"/>
      <c r="E16780" s="2"/>
      <c r="G16780" s="2"/>
      <c r="H16780" s="6"/>
      <c r="I16780" s="9"/>
      <c r="J16780" s="9"/>
      <c r="K16780" s="9"/>
    </row>
    <row r="16781" spans="1:11" x14ac:dyDescent="0.25">
      <c r="A16781" s="2"/>
      <c r="B16781" s="2"/>
      <c r="C16781" s="2"/>
      <c r="E16781" s="2"/>
      <c r="G16781" s="2"/>
      <c r="H16781" s="6"/>
      <c r="I16781" s="9"/>
      <c r="J16781" s="9"/>
      <c r="K16781" s="9"/>
    </row>
    <row r="16782" spans="1:11" x14ac:dyDescent="0.25">
      <c r="A16782" s="2"/>
      <c r="B16782" s="2"/>
      <c r="C16782" s="2"/>
      <c r="E16782" s="2"/>
      <c r="G16782" s="2"/>
      <c r="H16782" s="6"/>
      <c r="I16782" s="9"/>
      <c r="J16782" s="9"/>
      <c r="K16782" s="9"/>
    </row>
    <row r="16783" spans="1:11" x14ac:dyDescent="0.25">
      <c r="A16783" s="2"/>
      <c r="B16783" s="2"/>
      <c r="C16783" s="2"/>
      <c r="E16783" s="2"/>
      <c r="G16783" s="2"/>
      <c r="H16783" s="6"/>
      <c r="I16783" s="9"/>
      <c r="J16783" s="9"/>
      <c r="K16783" s="9"/>
    </row>
    <row r="16784" spans="1:11" x14ac:dyDescent="0.25">
      <c r="A16784" s="2"/>
      <c r="B16784" s="2"/>
      <c r="C16784" s="2"/>
      <c r="E16784" s="2"/>
      <c r="G16784" s="2"/>
      <c r="H16784" s="6"/>
      <c r="I16784" s="9"/>
      <c r="J16784" s="9"/>
      <c r="K16784" s="9"/>
    </row>
    <row r="16785" spans="1:11" x14ac:dyDescent="0.25">
      <c r="A16785" s="2"/>
      <c r="B16785" s="2"/>
      <c r="C16785" s="2"/>
      <c r="E16785" s="2"/>
      <c r="G16785" s="2"/>
      <c r="H16785" s="6"/>
      <c r="I16785" s="9"/>
      <c r="J16785" s="9"/>
      <c r="K16785" s="9"/>
    </row>
    <row r="16786" spans="1:11" x14ac:dyDescent="0.25">
      <c r="A16786" s="2"/>
      <c r="B16786" s="2"/>
      <c r="C16786" s="2"/>
      <c r="E16786" s="2"/>
      <c r="G16786" s="2"/>
      <c r="H16786" s="6"/>
      <c r="I16786" s="9"/>
      <c r="J16786" s="9"/>
      <c r="K16786" s="9"/>
    </row>
    <row r="16787" spans="1:11" x14ac:dyDescent="0.25">
      <c r="A16787" s="2"/>
      <c r="B16787" s="2"/>
      <c r="C16787" s="2"/>
      <c r="E16787" s="2"/>
      <c r="G16787" s="2"/>
      <c r="H16787" s="6"/>
      <c r="I16787" s="9"/>
      <c r="J16787" s="9"/>
      <c r="K16787" s="9"/>
    </row>
    <row r="16788" spans="1:11" x14ac:dyDescent="0.25">
      <c r="A16788" s="2"/>
      <c r="B16788" s="2"/>
      <c r="C16788" s="2"/>
      <c r="E16788" s="2"/>
      <c r="G16788" s="2"/>
      <c r="H16788" s="6"/>
      <c r="I16788" s="9"/>
      <c r="J16788" s="9"/>
      <c r="K16788" s="9"/>
    </row>
    <row r="16789" spans="1:11" x14ac:dyDescent="0.25">
      <c r="A16789" s="2"/>
      <c r="B16789" s="2"/>
      <c r="C16789" s="2"/>
      <c r="E16789" s="2"/>
      <c r="G16789" s="2"/>
      <c r="H16789" s="6"/>
      <c r="I16789" s="9"/>
      <c r="J16789" s="9"/>
      <c r="K16789" s="9"/>
    </row>
    <row r="16790" spans="1:11" x14ac:dyDescent="0.25">
      <c r="A16790" s="2"/>
      <c r="B16790" s="2"/>
      <c r="C16790" s="2"/>
      <c r="E16790" s="2"/>
      <c r="G16790" s="2"/>
      <c r="H16790" s="6"/>
      <c r="I16790" s="9"/>
      <c r="J16790" s="9"/>
      <c r="K16790" s="9"/>
    </row>
    <row r="16791" spans="1:11" x14ac:dyDescent="0.25">
      <c r="A16791" s="2"/>
      <c r="B16791" s="2"/>
      <c r="C16791" s="2"/>
      <c r="E16791" s="2"/>
      <c r="G16791" s="2"/>
      <c r="H16791" s="6"/>
      <c r="I16791" s="9"/>
      <c r="J16791" s="9"/>
      <c r="K16791" s="9"/>
    </row>
    <row r="16792" spans="1:11" x14ac:dyDescent="0.25">
      <c r="A16792" s="2"/>
      <c r="B16792" s="2"/>
      <c r="C16792" s="2"/>
      <c r="E16792" s="2"/>
      <c r="G16792" s="2"/>
      <c r="H16792" s="6"/>
      <c r="I16792" s="9"/>
      <c r="J16792" s="9"/>
      <c r="K16792" s="9"/>
    </row>
    <row r="16793" spans="1:11" x14ac:dyDescent="0.25">
      <c r="A16793" s="2"/>
      <c r="B16793" s="2"/>
      <c r="C16793" s="2"/>
      <c r="E16793" s="2"/>
      <c r="G16793" s="2"/>
      <c r="H16793" s="6"/>
      <c r="I16793" s="9"/>
      <c r="J16793" s="9"/>
      <c r="K16793" s="9"/>
    </row>
    <row r="16794" spans="1:11" x14ac:dyDescent="0.25">
      <c r="A16794" s="2"/>
      <c r="B16794" s="2"/>
      <c r="C16794" s="2"/>
      <c r="E16794" s="2"/>
      <c r="G16794" s="2"/>
      <c r="H16794" s="6"/>
      <c r="I16794" s="9"/>
      <c r="J16794" s="9"/>
      <c r="K16794" s="9"/>
    </row>
    <row r="16795" spans="1:11" x14ac:dyDescent="0.25">
      <c r="A16795" s="2"/>
      <c r="B16795" s="2"/>
      <c r="C16795" s="2"/>
      <c r="E16795" s="2"/>
      <c r="G16795" s="2"/>
      <c r="H16795" s="6"/>
      <c r="I16795" s="9"/>
      <c r="J16795" s="9"/>
      <c r="K16795" s="9"/>
    </row>
    <row r="16796" spans="1:11" x14ac:dyDescent="0.25">
      <c r="A16796" s="2"/>
      <c r="B16796" s="2"/>
      <c r="C16796" s="2"/>
      <c r="E16796" s="2"/>
      <c r="G16796" s="2"/>
      <c r="H16796" s="6"/>
      <c r="I16796" s="9"/>
      <c r="J16796" s="9"/>
      <c r="K16796" s="9"/>
    </row>
    <row r="16797" spans="1:11" x14ac:dyDescent="0.25">
      <c r="A16797" s="2"/>
      <c r="B16797" s="2"/>
      <c r="C16797" s="2"/>
      <c r="E16797" s="2"/>
      <c r="G16797" s="2"/>
      <c r="H16797" s="6"/>
      <c r="I16797" s="9"/>
      <c r="J16797" s="9"/>
      <c r="K16797" s="9"/>
    </row>
    <row r="16798" spans="1:11" x14ac:dyDescent="0.25">
      <c r="A16798" s="2"/>
      <c r="B16798" s="2"/>
      <c r="C16798" s="2"/>
      <c r="E16798" s="2"/>
      <c r="G16798" s="2"/>
      <c r="H16798" s="6"/>
      <c r="I16798" s="9"/>
      <c r="J16798" s="9"/>
      <c r="K16798" s="9"/>
    </row>
    <row r="16799" spans="1:11" x14ac:dyDescent="0.25">
      <c r="A16799" s="2"/>
      <c r="B16799" s="2"/>
      <c r="C16799" s="2"/>
      <c r="E16799" s="2"/>
      <c r="G16799" s="2"/>
      <c r="H16799" s="6"/>
      <c r="I16799" s="9"/>
      <c r="J16799" s="9"/>
      <c r="K16799" s="9"/>
    </row>
    <row r="16800" spans="1:11" x14ac:dyDescent="0.25">
      <c r="A16800" s="2"/>
      <c r="B16800" s="2"/>
      <c r="C16800" s="2"/>
      <c r="E16800" s="2"/>
      <c r="G16800" s="2"/>
      <c r="H16800" s="6"/>
      <c r="I16800" s="9"/>
      <c r="J16800" s="9"/>
      <c r="K16800" s="9"/>
    </row>
    <row r="16801" spans="1:11" x14ac:dyDescent="0.25">
      <c r="A16801" s="2"/>
      <c r="B16801" s="2"/>
      <c r="C16801" s="2"/>
      <c r="E16801" s="2"/>
      <c r="G16801" s="2"/>
      <c r="H16801" s="6"/>
      <c r="I16801" s="9"/>
      <c r="J16801" s="9"/>
      <c r="K16801" s="9"/>
    </row>
    <row r="16802" spans="1:11" x14ac:dyDescent="0.25">
      <c r="A16802" s="2"/>
      <c r="B16802" s="2"/>
      <c r="C16802" s="2"/>
      <c r="E16802" s="2"/>
      <c r="G16802" s="2"/>
      <c r="H16802" s="6"/>
      <c r="I16802" s="9"/>
      <c r="J16802" s="9"/>
      <c r="K16802" s="9"/>
    </row>
    <row r="16803" spans="1:11" x14ac:dyDescent="0.25">
      <c r="A16803" s="2"/>
      <c r="B16803" s="2"/>
      <c r="C16803" s="2"/>
      <c r="E16803" s="2"/>
      <c r="G16803" s="2"/>
      <c r="H16803" s="6"/>
      <c r="I16803" s="9"/>
      <c r="J16803" s="9"/>
      <c r="K16803" s="9"/>
    </row>
    <row r="16804" spans="1:11" x14ac:dyDescent="0.25">
      <c r="A16804" s="2"/>
      <c r="B16804" s="2"/>
      <c r="C16804" s="2"/>
      <c r="E16804" s="2"/>
      <c r="G16804" s="2"/>
      <c r="H16804" s="6"/>
      <c r="I16804" s="9"/>
      <c r="J16804" s="9"/>
      <c r="K16804" s="9"/>
    </row>
    <row r="16805" spans="1:11" x14ac:dyDescent="0.25">
      <c r="A16805" s="2"/>
      <c r="B16805" s="2"/>
      <c r="C16805" s="2"/>
      <c r="E16805" s="2"/>
      <c r="G16805" s="2"/>
      <c r="H16805" s="6"/>
      <c r="I16805" s="9"/>
      <c r="J16805" s="9"/>
      <c r="K16805" s="9"/>
    </row>
    <row r="16806" spans="1:11" x14ac:dyDescent="0.25">
      <c r="A16806" s="2"/>
      <c r="B16806" s="2"/>
      <c r="C16806" s="2"/>
      <c r="E16806" s="2"/>
      <c r="G16806" s="2"/>
      <c r="H16806" s="6"/>
      <c r="I16806" s="9"/>
      <c r="J16806" s="9"/>
      <c r="K16806" s="9"/>
    </row>
    <row r="16807" spans="1:11" x14ac:dyDescent="0.25">
      <c r="A16807" s="2"/>
      <c r="B16807" s="2"/>
      <c r="C16807" s="2"/>
      <c r="E16807" s="2"/>
      <c r="G16807" s="2"/>
      <c r="H16807" s="6"/>
      <c r="I16807" s="9"/>
      <c r="J16807" s="9"/>
      <c r="K16807" s="9"/>
    </row>
    <row r="16808" spans="1:11" x14ac:dyDescent="0.25">
      <c r="A16808" s="2"/>
      <c r="B16808" s="2"/>
      <c r="C16808" s="2"/>
      <c r="E16808" s="2"/>
      <c r="G16808" s="2"/>
      <c r="H16808" s="6"/>
      <c r="I16808" s="9"/>
      <c r="J16808" s="9"/>
      <c r="K16808" s="9"/>
    </row>
    <row r="16809" spans="1:11" x14ac:dyDescent="0.25">
      <c r="A16809" s="2"/>
      <c r="B16809" s="2"/>
      <c r="C16809" s="2"/>
      <c r="E16809" s="2"/>
      <c r="G16809" s="2"/>
      <c r="H16809" s="6"/>
      <c r="I16809" s="9"/>
      <c r="J16809" s="9"/>
      <c r="K16809" s="9"/>
    </row>
    <row r="16810" spans="1:11" x14ac:dyDescent="0.25">
      <c r="A16810" s="2"/>
      <c r="B16810" s="2"/>
      <c r="C16810" s="2"/>
      <c r="E16810" s="2"/>
      <c r="G16810" s="2"/>
      <c r="H16810" s="6"/>
      <c r="I16810" s="9"/>
      <c r="J16810" s="9"/>
      <c r="K16810" s="9"/>
    </row>
    <row r="16811" spans="1:11" x14ac:dyDescent="0.25">
      <c r="A16811" s="2"/>
      <c r="B16811" s="2"/>
      <c r="C16811" s="2"/>
      <c r="E16811" s="2"/>
      <c r="G16811" s="2"/>
      <c r="H16811" s="6"/>
      <c r="I16811" s="9"/>
      <c r="J16811" s="9"/>
      <c r="K16811" s="9"/>
    </row>
    <row r="16812" spans="1:11" x14ac:dyDescent="0.25">
      <c r="A16812" s="2"/>
      <c r="B16812" s="2"/>
      <c r="C16812" s="2"/>
      <c r="E16812" s="2"/>
      <c r="G16812" s="2"/>
      <c r="H16812" s="6"/>
      <c r="I16812" s="9"/>
      <c r="J16812" s="9"/>
      <c r="K16812" s="9"/>
    </row>
    <row r="16813" spans="1:11" x14ac:dyDescent="0.25">
      <c r="A16813" s="2"/>
      <c r="B16813" s="2"/>
      <c r="C16813" s="2"/>
      <c r="E16813" s="2"/>
      <c r="G16813" s="2"/>
      <c r="H16813" s="6"/>
      <c r="I16813" s="9"/>
      <c r="J16813" s="9"/>
      <c r="K16813" s="9"/>
    </row>
    <row r="16814" spans="1:11" x14ac:dyDescent="0.25">
      <c r="A16814" s="2"/>
      <c r="B16814" s="2"/>
      <c r="C16814" s="2"/>
      <c r="E16814" s="2"/>
      <c r="G16814" s="2"/>
      <c r="H16814" s="6"/>
      <c r="I16814" s="9"/>
      <c r="J16814" s="9"/>
      <c r="K16814" s="9"/>
    </row>
    <row r="16815" spans="1:11" x14ac:dyDescent="0.25">
      <c r="A16815" s="2"/>
      <c r="B16815" s="2"/>
      <c r="C16815" s="2"/>
      <c r="E16815" s="2"/>
      <c r="G16815" s="2"/>
      <c r="H16815" s="6"/>
      <c r="I16815" s="9"/>
      <c r="J16815" s="9"/>
      <c r="K16815" s="9"/>
    </row>
    <row r="16816" spans="1:11" x14ac:dyDescent="0.25">
      <c r="A16816" s="2"/>
      <c r="B16816" s="2"/>
      <c r="C16816" s="2"/>
      <c r="E16816" s="2"/>
      <c r="G16816" s="2"/>
      <c r="H16816" s="6"/>
      <c r="I16816" s="9"/>
      <c r="J16816" s="9"/>
      <c r="K16816" s="9"/>
    </row>
    <row r="16817" spans="1:11" x14ac:dyDescent="0.25">
      <c r="A16817" s="2"/>
      <c r="B16817" s="2"/>
      <c r="C16817" s="2"/>
      <c r="E16817" s="2"/>
      <c r="G16817" s="2"/>
      <c r="H16817" s="6"/>
      <c r="I16817" s="9"/>
      <c r="J16817" s="9"/>
      <c r="K16817" s="9"/>
    </row>
    <row r="16818" spans="1:11" x14ac:dyDescent="0.25">
      <c r="A16818" s="2"/>
      <c r="B16818" s="2"/>
      <c r="C16818" s="2"/>
      <c r="E16818" s="2"/>
      <c r="G16818" s="2"/>
      <c r="H16818" s="6"/>
      <c r="I16818" s="9"/>
      <c r="J16818" s="9"/>
      <c r="K16818" s="9"/>
    </row>
    <row r="16819" spans="1:11" x14ac:dyDescent="0.25">
      <c r="A16819" s="2"/>
      <c r="B16819" s="2"/>
      <c r="C16819" s="2"/>
      <c r="E16819" s="2"/>
      <c r="G16819" s="2"/>
      <c r="H16819" s="6"/>
      <c r="I16819" s="9"/>
      <c r="J16819" s="9"/>
      <c r="K16819" s="9"/>
    </row>
    <row r="16820" spans="1:11" x14ac:dyDescent="0.25">
      <c r="A16820" s="2"/>
      <c r="B16820" s="2"/>
      <c r="C16820" s="2"/>
      <c r="E16820" s="2"/>
      <c r="G16820" s="2"/>
      <c r="H16820" s="6"/>
      <c r="I16820" s="9"/>
      <c r="J16820" s="9"/>
      <c r="K16820" s="9"/>
    </row>
    <row r="16821" spans="1:11" x14ac:dyDescent="0.25">
      <c r="A16821" s="2"/>
      <c r="B16821" s="2"/>
      <c r="C16821" s="2"/>
      <c r="E16821" s="2"/>
      <c r="G16821" s="2"/>
      <c r="H16821" s="6"/>
      <c r="I16821" s="9"/>
      <c r="J16821" s="9"/>
      <c r="K16821" s="9"/>
    </row>
    <row r="16822" spans="1:11" x14ac:dyDescent="0.25">
      <c r="A16822" s="2"/>
      <c r="B16822" s="2"/>
      <c r="C16822" s="2"/>
      <c r="E16822" s="2"/>
      <c r="G16822" s="2"/>
      <c r="H16822" s="6"/>
      <c r="I16822" s="9"/>
      <c r="J16822" s="9"/>
      <c r="K16822" s="9"/>
    </row>
    <row r="16823" spans="1:11" x14ac:dyDescent="0.25">
      <c r="A16823" s="2"/>
      <c r="B16823" s="2"/>
      <c r="C16823" s="2"/>
      <c r="E16823" s="2"/>
      <c r="G16823" s="2"/>
      <c r="H16823" s="6"/>
      <c r="I16823" s="9"/>
      <c r="J16823" s="9"/>
      <c r="K16823" s="9"/>
    </row>
    <row r="16824" spans="1:11" x14ac:dyDescent="0.25">
      <c r="A16824" s="2"/>
      <c r="B16824" s="2"/>
      <c r="C16824" s="2"/>
      <c r="E16824" s="2"/>
      <c r="G16824" s="2"/>
      <c r="H16824" s="6"/>
      <c r="I16824" s="9"/>
      <c r="J16824" s="9"/>
      <c r="K16824" s="9"/>
    </row>
    <row r="16825" spans="1:11" x14ac:dyDescent="0.25">
      <c r="A16825" s="2"/>
      <c r="B16825" s="2"/>
      <c r="C16825" s="2"/>
      <c r="E16825" s="2"/>
      <c r="G16825" s="2"/>
      <c r="H16825" s="6"/>
      <c r="I16825" s="9"/>
      <c r="J16825" s="9"/>
      <c r="K16825" s="9"/>
    </row>
    <row r="16826" spans="1:11" x14ac:dyDescent="0.25">
      <c r="A16826" s="2"/>
      <c r="B16826" s="2"/>
      <c r="C16826" s="2"/>
      <c r="E16826" s="2"/>
      <c r="G16826" s="2"/>
      <c r="H16826" s="6"/>
      <c r="I16826" s="9"/>
      <c r="J16826" s="9"/>
      <c r="K16826" s="9"/>
    </row>
    <row r="16827" spans="1:11" x14ac:dyDescent="0.25">
      <c r="A16827" s="2"/>
      <c r="B16827" s="2"/>
      <c r="C16827" s="2"/>
      <c r="E16827" s="2"/>
      <c r="G16827" s="2"/>
      <c r="H16827" s="6"/>
      <c r="I16827" s="9"/>
      <c r="J16827" s="9"/>
      <c r="K16827" s="9"/>
    </row>
    <row r="16828" spans="1:11" x14ac:dyDescent="0.25">
      <c r="A16828" s="2"/>
      <c r="B16828" s="2"/>
      <c r="C16828" s="2"/>
      <c r="E16828" s="2"/>
      <c r="G16828" s="2"/>
      <c r="H16828" s="6"/>
      <c r="I16828" s="9"/>
      <c r="J16828" s="9"/>
      <c r="K16828" s="9"/>
    </row>
    <row r="16829" spans="1:11" x14ac:dyDescent="0.25">
      <c r="A16829" s="2"/>
      <c r="B16829" s="2"/>
      <c r="C16829" s="2"/>
      <c r="E16829" s="2"/>
      <c r="G16829" s="2"/>
      <c r="H16829" s="6"/>
      <c r="I16829" s="9"/>
      <c r="J16829" s="9"/>
      <c r="K16829" s="9"/>
    </row>
    <row r="16830" spans="1:11" x14ac:dyDescent="0.25">
      <c r="A16830" s="2"/>
      <c r="B16830" s="2"/>
      <c r="C16830" s="2"/>
      <c r="E16830" s="2"/>
      <c r="G16830" s="2"/>
      <c r="H16830" s="6"/>
      <c r="I16830" s="9"/>
      <c r="J16830" s="9"/>
      <c r="K16830" s="9"/>
    </row>
    <row r="16831" spans="1:11" x14ac:dyDescent="0.25">
      <c r="A16831" s="2"/>
      <c r="B16831" s="2"/>
      <c r="C16831" s="2"/>
      <c r="E16831" s="2"/>
      <c r="G16831" s="2"/>
      <c r="H16831" s="6"/>
      <c r="I16831" s="9"/>
      <c r="J16831" s="9"/>
      <c r="K16831" s="9"/>
    </row>
    <row r="16832" spans="1:11" x14ac:dyDescent="0.25">
      <c r="A16832" s="2"/>
      <c r="B16832" s="2"/>
      <c r="C16832" s="2"/>
      <c r="E16832" s="2"/>
      <c r="G16832" s="2"/>
      <c r="H16832" s="6"/>
      <c r="I16832" s="9"/>
      <c r="J16832" s="9"/>
      <c r="K16832" s="9"/>
    </row>
    <row r="16833" spans="1:11" x14ac:dyDescent="0.25">
      <c r="A16833" s="2"/>
      <c r="B16833" s="2"/>
      <c r="C16833" s="2"/>
      <c r="E16833" s="2"/>
      <c r="G16833" s="2"/>
      <c r="H16833" s="6"/>
      <c r="I16833" s="9"/>
      <c r="J16833" s="9"/>
      <c r="K16833" s="9"/>
    </row>
    <row r="16834" spans="1:11" x14ac:dyDescent="0.25">
      <c r="A16834" s="2"/>
      <c r="B16834" s="2"/>
      <c r="C16834" s="2"/>
      <c r="E16834" s="2"/>
      <c r="G16834" s="2"/>
      <c r="H16834" s="6"/>
      <c r="I16834" s="9"/>
      <c r="J16834" s="9"/>
      <c r="K16834" s="9"/>
    </row>
    <row r="16835" spans="1:11" x14ac:dyDescent="0.25">
      <c r="A16835" s="2"/>
      <c r="B16835" s="2"/>
      <c r="C16835" s="2"/>
      <c r="E16835" s="2"/>
      <c r="G16835" s="2"/>
      <c r="H16835" s="6"/>
      <c r="I16835" s="9"/>
      <c r="J16835" s="9"/>
      <c r="K16835" s="9"/>
    </row>
    <row r="16836" spans="1:11" x14ac:dyDescent="0.25">
      <c r="A16836" s="2"/>
      <c r="B16836" s="2"/>
      <c r="C16836" s="2"/>
      <c r="E16836" s="2"/>
      <c r="G16836" s="2"/>
      <c r="H16836" s="6"/>
      <c r="I16836" s="9"/>
      <c r="J16836" s="9"/>
      <c r="K16836" s="9"/>
    </row>
    <row r="16837" spans="1:11" x14ac:dyDescent="0.25">
      <c r="A16837" s="2"/>
      <c r="B16837" s="2"/>
      <c r="C16837" s="2"/>
      <c r="E16837" s="2"/>
      <c r="G16837" s="2"/>
      <c r="H16837" s="6"/>
      <c r="I16837" s="9"/>
      <c r="J16837" s="9"/>
      <c r="K16837" s="9"/>
    </row>
    <row r="16838" spans="1:11" x14ac:dyDescent="0.25">
      <c r="A16838" s="2"/>
      <c r="B16838" s="2"/>
      <c r="C16838" s="2"/>
      <c r="E16838" s="2"/>
      <c r="G16838" s="2"/>
      <c r="H16838" s="6"/>
      <c r="I16838" s="9"/>
      <c r="J16838" s="9"/>
      <c r="K16838" s="9"/>
    </row>
    <row r="16839" spans="1:11" x14ac:dyDescent="0.25">
      <c r="A16839" s="2"/>
      <c r="B16839" s="2"/>
      <c r="C16839" s="2"/>
      <c r="E16839" s="2"/>
      <c r="G16839" s="2"/>
      <c r="H16839" s="6"/>
      <c r="I16839" s="9"/>
      <c r="J16839" s="9"/>
      <c r="K16839" s="9"/>
    </row>
    <row r="16840" spans="1:11" x14ac:dyDescent="0.25">
      <c r="A16840" s="2"/>
      <c r="B16840" s="2"/>
      <c r="C16840" s="2"/>
      <c r="E16840" s="2"/>
      <c r="G16840" s="2"/>
      <c r="H16840" s="6"/>
      <c r="I16840" s="9"/>
      <c r="J16840" s="9"/>
      <c r="K16840" s="9"/>
    </row>
    <row r="16841" spans="1:11" x14ac:dyDescent="0.25">
      <c r="A16841" s="2"/>
      <c r="B16841" s="2"/>
      <c r="C16841" s="2"/>
      <c r="E16841" s="2"/>
      <c r="G16841" s="2"/>
      <c r="H16841" s="6"/>
      <c r="I16841" s="9"/>
      <c r="J16841" s="9"/>
      <c r="K16841" s="9"/>
    </row>
    <row r="16842" spans="1:11" x14ac:dyDescent="0.25">
      <c r="A16842" s="2"/>
      <c r="B16842" s="2"/>
      <c r="C16842" s="2"/>
      <c r="E16842" s="2"/>
      <c r="G16842" s="2"/>
      <c r="H16842" s="6"/>
      <c r="I16842" s="9"/>
      <c r="J16842" s="9"/>
      <c r="K16842" s="9"/>
    </row>
    <row r="16843" spans="1:11" x14ac:dyDescent="0.25">
      <c r="A16843" s="2"/>
      <c r="B16843" s="2"/>
      <c r="C16843" s="2"/>
      <c r="E16843" s="2"/>
      <c r="G16843" s="2"/>
      <c r="H16843" s="6"/>
      <c r="I16843" s="9"/>
      <c r="J16843" s="9"/>
      <c r="K16843" s="9"/>
    </row>
    <row r="16844" spans="1:11" x14ac:dyDescent="0.25">
      <c r="A16844" s="2"/>
      <c r="B16844" s="2"/>
      <c r="C16844" s="2"/>
      <c r="E16844" s="2"/>
      <c r="G16844" s="2"/>
      <c r="H16844" s="6"/>
      <c r="I16844" s="9"/>
      <c r="J16844" s="9"/>
      <c r="K16844" s="9"/>
    </row>
    <row r="16845" spans="1:11" x14ac:dyDescent="0.25">
      <c r="A16845" s="2"/>
      <c r="B16845" s="2"/>
      <c r="C16845" s="2"/>
      <c r="E16845" s="2"/>
      <c r="G16845" s="2"/>
      <c r="H16845" s="6"/>
      <c r="I16845" s="9"/>
      <c r="J16845" s="9"/>
      <c r="K16845" s="9"/>
    </row>
    <row r="16846" spans="1:11" x14ac:dyDescent="0.25">
      <c r="A16846" s="2"/>
      <c r="B16846" s="2"/>
      <c r="C16846" s="2"/>
      <c r="E16846" s="2"/>
      <c r="G16846" s="2"/>
      <c r="H16846" s="6"/>
      <c r="I16846" s="9"/>
      <c r="J16846" s="9"/>
      <c r="K16846" s="9"/>
    </row>
    <row r="16847" spans="1:11" x14ac:dyDescent="0.25">
      <c r="A16847" s="2"/>
      <c r="B16847" s="2"/>
      <c r="C16847" s="2"/>
      <c r="E16847" s="2"/>
      <c r="G16847" s="2"/>
      <c r="H16847" s="6"/>
      <c r="I16847" s="9"/>
      <c r="J16847" s="9"/>
      <c r="K16847" s="9"/>
    </row>
    <row r="16848" spans="1:11" x14ac:dyDescent="0.25">
      <c r="A16848" s="2"/>
      <c r="B16848" s="2"/>
      <c r="C16848" s="2"/>
      <c r="E16848" s="2"/>
      <c r="G16848" s="2"/>
      <c r="H16848" s="6"/>
      <c r="I16848" s="9"/>
      <c r="J16848" s="9"/>
      <c r="K16848" s="9"/>
    </row>
    <row r="16849" spans="1:11" x14ac:dyDescent="0.25">
      <c r="A16849" s="2"/>
      <c r="B16849" s="2"/>
      <c r="C16849" s="2"/>
      <c r="E16849" s="2"/>
      <c r="G16849" s="2"/>
      <c r="H16849" s="6"/>
      <c r="I16849" s="9"/>
      <c r="J16849" s="9"/>
      <c r="K16849" s="9"/>
    </row>
    <row r="16850" spans="1:11" x14ac:dyDescent="0.25">
      <c r="A16850" s="2"/>
      <c r="B16850" s="2"/>
      <c r="C16850" s="2"/>
      <c r="E16850" s="2"/>
      <c r="G16850" s="2"/>
      <c r="H16850" s="6"/>
      <c r="I16850" s="9"/>
      <c r="J16850" s="9"/>
      <c r="K16850" s="9"/>
    </row>
    <row r="16851" spans="1:11" x14ac:dyDescent="0.25">
      <c r="A16851" s="2"/>
      <c r="B16851" s="2"/>
      <c r="C16851" s="2"/>
      <c r="E16851" s="2"/>
      <c r="G16851" s="2"/>
      <c r="H16851" s="6"/>
      <c r="I16851" s="9"/>
      <c r="J16851" s="9"/>
      <c r="K16851" s="9"/>
    </row>
    <row r="16852" spans="1:11" x14ac:dyDescent="0.25">
      <c r="A16852" s="2"/>
      <c r="B16852" s="2"/>
      <c r="C16852" s="2"/>
      <c r="E16852" s="2"/>
      <c r="G16852" s="2"/>
      <c r="H16852" s="6"/>
      <c r="I16852" s="9"/>
      <c r="J16852" s="9"/>
      <c r="K16852" s="9"/>
    </row>
    <row r="16853" spans="1:11" x14ac:dyDescent="0.25">
      <c r="A16853" s="2"/>
      <c r="B16853" s="2"/>
      <c r="C16853" s="2"/>
      <c r="E16853" s="2"/>
      <c r="G16853" s="2"/>
      <c r="H16853" s="6"/>
      <c r="I16853" s="9"/>
      <c r="J16853" s="9"/>
      <c r="K16853" s="9"/>
    </row>
    <row r="16854" spans="1:11" x14ac:dyDescent="0.25">
      <c r="A16854" s="2"/>
      <c r="B16854" s="2"/>
      <c r="C16854" s="2"/>
      <c r="E16854" s="2"/>
      <c r="G16854" s="2"/>
      <c r="H16854" s="6"/>
      <c r="I16854" s="9"/>
      <c r="J16854" s="9"/>
      <c r="K16854" s="9"/>
    </row>
    <row r="16855" spans="1:11" x14ac:dyDescent="0.25">
      <c r="A16855" s="2"/>
      <c r="B16855" s="2"/>
      <c r="C16855" s="2"/>
      <c r="E16855" s="2"/>
      <c r="G16855" s="2"/>
      <c r="H16855" s="6"/>
      <c r="I16855" s="9"/>
      <c r="J16855" s="9"/>
      <c r="K16855" s="9"/>
    </row>
    <row r="16856" spans="1:11" x14ac:dyDescent="0.25">
      <c r="A16856" s="2"/>
      <c r="B16856" s="2"/>
      <c r="C16856" s="2"/>
      <c r="E16856" s="2"/>
      <c r="G16856" s="2"/>
      <c r="H16856" s="6"/>
      <c r="I16856" s="9"/>
      <c r="J16856" s="9"/>
      <c r="K16856" s="9"/>
    </row>
    <row r="16857" spans="1:11" x14ac:dyDescent="0.25">
      <c r="A16857" s="2"/>
      <c r="B16857" s="2"/>
      <c r="C16857" s="2"/>
      <c r="E16857" s="2"/>
      <c r="G16857" s="2"/>
      <c r="H16857" s="6"/>
      <c r="I16857" s="9"/>
      <c r="J16857" s="9"/>
      <c r="K16857" s="9"/>
    </row>
    <row r="16858" spans="1:11" x14ac:dyDescent="0.25">
      <c r="A16858" s="2"/>
      <c r="B16858" s="2"/>
      <c r="C16858" s="2"/>
      <c r="E16858" s="2"/>
      <c r="G16858" s="2"/>
      <c r="H16858" s="6"/>
      <c r="I16858" s="9"/>
      <c r="J16858" s="9"/>
      <c r="K16858" s="9"/>
    </row>
    <row r="16859" spans="1:11" x14ac:dyDescent="0.25">
      <c r="A16859" s="2"/>
      <c r="B16859" s="2"/>
      <c r="C16859" s="2"/>
      <c r="E16859" s="2"/>
      <c r="G16859" s="2"/>
      <c r="H16859" s="6"/>
      <c r="I16859" s="9"/>
      <c r="J16859" s="9"/>
      <c r="K16859" s="9"/>
    </row>
    <row r="16860" spans="1:11" x14ac:dyDescent="0.25">
      <c r="A16860" s="2"/>
      <c r="B16860" s="2"/>
      <c r="C16860" s="2"/>
      <c r="E16860" s="2"/>
      <c r="G16860" s="2"/>
      <c r="H16860" s="6"/>
      <c r="I16860" s="9"/>
      <c r="J16860" s="9"/>
      <c r="K16860" s="9"/>
    </row>
    <row r="16861" spans="1:11" x14ac:dyDescent="0.25">
      <c r="A16861" s="2"/>
      <c r="B16861" s="2"/>
      <c r="C16861" s="2"/>
      <c r="E16861" s="2"/>
      <c r="G16861" s="2"/>
      <c r="H16861" s="6"/>
      <c r="I16861" s="9"/>
      <c r="J16861" s="9"/>
      <c r="K16861" s="9"/>
    </row>
    <row r="16862" spans="1:11" x14ac:dyDescent="0.25">
      <c r="A16862" s="2"/>
      <c r="B16862" s="2"/>
      <c r="C16862" s="2"/>
      <c r="E16862" s="2"/>
      <c r="G16862" s="2"/>
      <c r="H16862" s="6"/>
      <c r="I16862" s="9"/>
      <c r="J16862" s="9"/>
      <c r="K16862" s="9"/>
    </row>
    <row r="16863" spans="1:11" x14ac:dyDescent="0.25">
      <c r="A16863" s="2"/>
      <c r="B16863" s="2"/>
      <c r="C16863" s="2"/>
      <c r="E16863" s="2"/>
      <c r="G16863" s="2"/>
      <c r="H16863" s="6"/>
      <c r="I16863" s="9"/>
      <c r="J16863" s="9"/>
      <c r="K16863" s="9"/>
    </row>
    <row r="16864" spans="1:11" x14ac:dyDescent="0.25">
      <c r="A16864" s="2"/>
      <c r="B16864" s="2"/>
      <c r="C16864" s="2"/>
      <c r="E16864" s="2"/>
      <c r="G16864" s="2"/>
      <c r="H16864" s="6"/>
      <c r="I16864" s="9"/>
      <c r="J16864" s="9"/>
      <c r="K16864" s="9"/>
    </row>
    <row r="16865" spans="1:11" x14ac:dyDescent="0.25">
      <c r="A16865" s="2"/>
      <c r="B16865" s="2"/>
      <c r="C16865" s="2"/>
      <c r="E16865" s="2"/>
      <c r="G16865" s="2"/>
      <c r="H16865" s="6"/>
      <c r="I16865" s="9"/>
      <c r="J16865" s="9"/>
      <c r="K16865" s="9"/>
    </row>
    <row r="16866" spans="1:11" x14ac:dyDescent="0.25">
      <c r="A16866" s="2"/>
      <c r="B16866" s="2"/>
      <c r="C16866" s="2"/>
      <c r="E16866" s="2"/>
      <c r="G16866" s="2"/>
      <c r="H16866" s="6"/>
      <c r="I16866" s="9"/>
      <c r="J16866" s="9"/>
      <c r="K16866" s="9"/>
    </row>
    <row r="16867" spans="1:11" x14ac:dyDescent="0.25">
      <c r="A16867" s="2"/>
      <c r="B16867" s="2"/>
      <c r="C16867" s="2"/>
      <c r="E16867" s="2"/>
      <c r="G16867" s="2"/>
      <c r="H16867" s="6"/>
      <c r="I16867" s="9"/>
      <c r="J16867" s="9"/>
      <c r="K16867" s="9"/>
    </row>
    <row r="16868" spans="1:11" x14ac:dyDescent="0.25">
      <c r="A16868" s="2"/>
      <c r="B16868" s="2"/>
      <c r="C16868" s="2"/>
      <c r="E16868" s="2"/>
      <c r="G16868" s="2"/>
      <c r="H16868" s="6"/>
      <c r="I16868" s="9"/>
      <c r="J16868" s="9"/>
      <c r="K16868" s="9"/>
    </row>
    <row r="16869" spans="1:11" x14ac:dyDescent="0.25">
      <c r="A16869" s="2"/>
      <c r="B16869" s="2"/>
      <c r="C16869" s="2"/>
      <c r="E16869" s="2"/>
      <c r="G16869" s="2"/>
      <c r="H16869" s="6"/>
      <c r="I16869" s="9"/>
      <c r="J16869" s="9"/>
      <c r="K16869" s="9"/>
    </row>
    <row r="16870" spans="1:11" x14ac:dyDescent="0.25">
      <c r="A16870" s="2"/>
      <c r="B16870" s="2"/>
      <c r="C16870" s="2"/>
      <c r="E16870" s="2"/>
      <c r="G16870" s="2"/>
      <c r="H16870" s="6"/>
      <c r="I16870" s="9"/>
      <c r="J16870" s="9"/>
      <c r="K16870" s="9"/>
    </row>
    <row r="16871" spans="1:11" x14ac:dyDescent="0.25">
      <c r="A16871" s="2"/>
      <c r="B16871" s="2"/>
      <c r="C16871" s="2"/>
      <c r="E16871" s="2"/>
      <c r="G16871" s="2"/>
      <c r="H16871" s="6"/>
      <c r="I16871" s="9"/>
      <c r="J16871" s="9"/>
      <c r="K16871" s="9"/>
    </row>
    <row r="16872" spans="1:11" x14ac:dyDescent="0.25">
      <c r="A16872" s="2"/>
      <c r="B16872" s="2"/>
      <c r="C16872" s="2"/>
      <c r="E16872" s="2"/>
      <c r="G16872" s="2"/>
      <c r="H16872" s="6"/>
      <c r="I16872" s="9"/>
      <c r="J16872" s="9"/>
      <c r="K16872" s="9"/>
    </row>
    <row r="16873" spans="1:11" x14ac:dyDescent="0.25">
      <c r="A16873" s="2"/>
      <c r="B16873" s="2"/>
      <c r="C16873" s="2"/>
      <c r="E16873" s="2"/>
      <c r="G16873" s="2"/>
      <c r="H16873" s="6"/>
      <c r="I16873" s="9"/>
      <c r="J16873" s="9"/>
      <c r="K16873" s="9"/>
    </row>
    <row r="16874" spans="1:11" x14ac:dyDescent="0.25">
      <c r="A16874" s="2"/>
      <c r="B16874" s="2"/>
      <c r="C16874" s="2"/>
      <c r="E16874" s="2"/>
      <c r="G16874" s="2"/>
      <c r="H16874" s="6"/>
      <c r="I16874" s="9"/>
      <c r="J16874" s="9"/>
      <c r="K16874" s="9"/>
    </row>
    <row r="16875" spans="1:11" x14ac:dyDescent="0.25">
      <c r="A16875" s="2"/>
      <c r="B16875" s="2"/>
      <c r="C16875" s="2"/>
      <c r="E16875" s="2"/>
      <c r="G16875" s="2"/>
      <c r="H16875" s="6"/>
      <c r="I16875" s="9"/>
      <c r="J16875" s="9"/>
      <c r="K16875" s="9"/>
    </row>
    <row r="16876" spans="1:11" x14ac:dyDescent="0.25">
      <c r="A16876" s="2"/>
      <c r="B16876" s="2"/>
      <c r="C16876" s="2"/>
      <c r="E16876" s="2"/>
      <c r="G16876" s="2"/>
      <c r="H16876" s="6"/>
      <c r="I16876" s="9"/>
      <c r="J16876" s="9"/>
      <c r="K16876" s="9"/>
    </row>
    <row r="16877" spans="1:11" x14ac:dyDescent="0.25">
      <c r="A16877" s="2"/>
      <c r="B16877" s="2"/>
      <c r="C16877" s="2"/>
      <c r="E16877" s="2"/>
      <c r="G16877" s="2"/>
      <c r="H16877" s="6"/>
      <c r="I16877" s="9"/>
      <c r="J16877" s="9"/>
      <c r="K16877" s="9"/>
    </row>
    <row r="16878" spans="1:11" x14ac:dyDescent="0.25">
      <c r="A16878" s="2"/>
      <c r="B16878" s="2"/>
      <c r="C16878" s="2"/>
      <c r="E16878" s="2"/>
      <c r="G16878" s="2"/>
      <c r="H16878" s="6"/>
      <c r="I16878" s="9"/>
      <c r="J16878" s="9"/>
      <c r="K16878" s="9"/>
    </row>
    <row r="16879" spans="1:11" x14ac:dyDescent="0.25">
      <c r="A16879" s="2"/>
      <c r="B16879" s="2"/>
      <c r="C16879" s="2"/>
      <c r="E16879" s="2"/>
      <c r="G16879" s="2"/>
      <c r="H16879" s="6"/>
      <c r="I16879" s="9"/>
      <c r="J16879" s="9"/>
      <c r="K16879" s="9"/>
    </row>
    <row r="16880" spans="1:11" x14ac:dyDescent="0.25">
      <c r="A16880" s="2"/>
      <c r="B16880" s="2"/>
      <c r="C16880" s="2"/>
      <c r="E16880" s="2"/>
      <c r="G16880" s="2"/>
      <c r="H16880" s="6"/>
      <c r="I16880" s="9"/>
      <c r="J16880" s="9"/>
      <c r="K16880" s="9"/>
    </row>
    <row r="16881" spans="1:11" x14ac:dyDescent="0.25">
      <c r="A16881" s="2"/>
      <c r="B16881" s="2"/>
      <c r="C16881" s="2"/>
      <c r="E16881" s="2"/>
      <c r="G16881" s="2"/>
      <c r="H16881" s="6"/>
      <c r="I16881" s="9"/>
      <c r="J16881" s="9"/>
      <c r="K16881" s="9"/>
    </row>
    <row r="16882" spans="1:11" x14ac:dyDescent="0.25">
      <c r="A16882" s="2"/>
      <c r="B16882" s="2"/>
      <c r="C16882" s="2"/>
      <c r="E16882" s="2"/>
      <c r="G16882" s="2"/>
      <c r="H16882" s="6"/>
      <c r="I16882" s="9"/>
      <c r="J16882" s="9"/>
      <c r="K16882" s="9"/>
    </row>
    <row r="16883" spans="1:11" x14ac:dyDescent="0.25">
      <c r="A16883" s="2"/>
      <c r="B16883" s="2"/>
      <c r="C16883" s="2"/>
      <c r="E16883" s="2"/>
      <c r="G16883" s="2"/>
      <c r="H16883" s="6"/>
      <c r="I16883" s="9"/>
      <c r="J16883" s="9"/>
      <c r="K16883" s="9"/>
    </row>
    <row r="16884" spans="1:11" x14ac:dyDescent="0.25">
      <c r="A16884" s="2"/>
      <c r="B16884" s="2"/>
      <c r="C16884" s="2"/>
      <c r="E16884" s="2"/>
      <c r="G16884" s="2"/>
      <c r="H16884" s="6"/>
      <c r="I16884" s="9"/>
      <c r="J16884" s="9"/>
      <c r="K16884" s="9"/>
    </row>
    <row r="16885" spans="1:11" x14ac:dyDescent="0.25">
      <c r="A16885" s="2"/>
      <c r="B16885" s="2"/>
      <c r="C16885" s="2"/>
      <c r="E16885" s="2"/>
      <c r="G16885" s="2"/>
      <c r="H16885" s="6"/>
      <c r="I16885" s="9"/>
      <c r="J16885" s="9"/>
      <c r="K16885" s="9"/>
    </row>
    <row r="16886" spans="1:11" x14ac:dyDescent="0.25">
      <c r="A16886" s="2"/>
      <c r="B16886" s="2"/>
      <c r="C16886" s="2"/>
      <c r="E16886" s="2"/>
      <c r="G16886" s="2"/>
      <c r="H16886" s="6"/>
      <c r="I16886" s="9"/>
      <c r="J16886" s="9"/>
      <c r="K16886" s="9"/>
    </row>
    <row r="16887" spans="1:11" x14ac:dyDescent="0.25">
      <c r="A16887" s="2"/>
      <c r="B16887" s="2"/>
      <c r="C16887" s="2"/>
      <c r="E16887" s="2"/>
      <c r="G16887" s="2"/>
      <c r="H16887" s="6"/>
      <c r="I16887" s="9"/>
      <c r="J16887" s="9"/>
      <c r="K16887" s="9"/>
    </row>
    <row r="16888" spans="1:11" x14ac:dyDescent="0.25">
      <c r="A16888" s="2"/>
      <c r="B16888" s="2"/>
      <c r="C16888" s="2"/>
      <c r="E16888" s="2"/>
      <c r="G16888" s="2"/>
      <c r="H16888" s="6"/>
      <c r="I16888" s="9"/>
      <c r="J16888" s="9"/>
      <c r="K16888" s="9"/>
    </row>
    <row r="16889" spans="1:11" x14ac:dyDescent="0.25">
      <c r="A16889" s="2"/>
      <c r="B16889" s="2"/>
      <c r="C16889" s="2"/>
      <c r="E16889" s="2"/>
      <c r="G16889" s="2"/>
      <c r="H16889" s="6"/>
      <c r="I16889" s="9"/>
      <c r="J16889" s="9"/>
      <c r="K16889" s="9"/>
    </row>
    <row r="16890" spans="1:11" x14ac:dyDescent="0.25">
      <c r="A16890" s="2"/>
      <c r="B16890" s="2"/>
      <c r="C16890" s="2"/>
      <c r="E16890" s="2"/>
      <c r="G16890" s="2"/>
      <c r="H16890" s="6"/>
      <c r="I16890" s="9"/>
      <c r="J16890" s="9"/>
      <c r="K16890" s="9"/>
    </row>
    <row r="16891" spans="1:11" x14ac:dyDescent="0.25">
      <c r="A16891" s="2"/>
      <c r="B16891" s="2"/>
      <c r="C16891" s="2"/>
      <c r="E16891" s="2"/>
      <c r="G16891" s="2"/>
      <c r="H16891" s="6"/>
      <c r="I16891" s="9"/>
      <c r="J16891" s="9"/>
      <c r="K16891" s="9"/>
    </row>
    <row r="16892" spans="1:11" x14ac:dyDescent="0.25">
      <c r="A16892" s="2"/>
      <c r="B16892" s="2"/>
      <c r="C16892" s="2"/>
      <c r="E16892" s="2"/>
      <c r="G16892" s="2"/>
      <c r="H16892" s="6"/>
      <c r="I16892" s="9"/>
      <c r="J16892" s="9"/>
      <c r="K16892" s="9"/>
    </row>
    <row r="16893" spans="1:11" x14ac:dyDescent="0.25">
      <c r="A16893" s="2"/>
      <c r="B16893" s="2"/>
      <c r="C16893" s="2"/>
      <c r="E16893" s="2"/>
      <c r="G16893" s="2"/>
      <c r="H16893" s="6"/>
      <c r="I16893" s="9"/>
      <c r="J16893" s="9"/>
      <c r="K16893" s="9"/>
    </row>
    <row r="16894" spans="1:11" x14ac:dyDescent="0.25">
      <c r="A16894" s="2"/>
      <c r="B16894" s="2"/>
      <c r="C16894" s="2"/>
      <c r="E16894" s="2"/>
      <c r="G16894" s="2"/>
      <c r="H16894" s="6"/>
      <c r="I16894" s="9"/>
      <c r="J16894" s="9"/>
      <c r="K16894" s="9"/>
    </row>
    <row r="16895" spans="1:11" x14ac:dyDescent="0.25">
      <c r="A16895" s="2"/>
      <c r="B16895" s="2"/>
      <c r="C16895" s="2"/>
      <c r="E16895" s="2"/>
      <c r="G16895" s="2"/>
      <c r="H16895" s="6"/>
      <c r="I16895" s="9"/>
      <c r="J16895" s="9"/>
      <c r="K16895" s="9"/>
    </row>
    <row r="16896" spans="1:11" x14ac:dyDescent="0.25">
      <c r="A16896" s="2"/>
      <c r="B16896" s="2"/>
      <c r="C16896" s="2"/>
      <c r="E16896" s="2"/>
      <c r="G16896" s="2"/>
      <c r="H16896" s="6"/>
      <c r="I16896" s="9"/>
      <c r="J16896" s="9"/>
      <c r="K16896" s="9"/>
    </row>
    <row r="16897" spans="1:11" x14ac:dyDescent="0.25">
      <c r="A16897" s="2"/>
      <c r="B16897" s="2"/>
      <c r="C16897" s="2"/>
      <c r="E16897" s="2"/>
      <c r="G16897" s="2"/>
      <c r="H16897" s="6"/>
      <c r="I16897" s="9"/>
      <c r="J16897" s="9"/>
      <c r="K16897" s="9"/>
    </row>
    <row r="16898" spans="1:11" x14ac:dyDescent="0.25">
      <c r="A16898" s="2"/>
      <c r="B16898" s="2"/>
      <c r="C16898" s="2"/>
      <c r="E16898" s="2"/>
      <c r="G16898" s="2"/>
      <c r="H16898" s="6"/>
      <c r="I16898" s="9"/>
      <c r="J16898" s="9"/>
      <c r="K16898" s="9"/>
    </row>
    <row r="16899" spans="1:11" x14ac:dyDescent="0.25">
      <c r="A16899" s="2"/>
      <c r="B16899" s="2"/>
      <c r="C16899" s="2"/>
      <c r="E16899" s="2"/>
      <c r="G16899" s="2"/>
      <c r="H16899" s="6"/>
      <c r="I16899" s="9"/>
      <c r="J16899" s="9"/>
      <c r="K16899" s="9"/>
    </row>
    <row r="16900" spans="1:11" x14ac:dyDescent="0.25">
      <c r="A16900" s="2"/>
      <c r="B16900" s="2"/>
      <c r="C16900" s="2"/>
      <c r="E16900" s="2"/>
      <c r="G16900" s="2"/>
      <c r="H16900" s="6"/>
      <c r="I16900" s="9"/>
      <c r="J16900" s="9"/>
      <c r="K16900" s="9"/>
    </row>
    <row r="16901" spans="1:11" x14ac:dyDescent="0.25">
      <c r="A16901" s="2"/>
      <c r="B16901" s="2"/>
      <c r="C16901" s="2"/>
      <c r="E16901" s="2"/>
      <c r="G16901" s="2"/>
      <c r="H16901" s="6"/>
      <c r="I16901" s="9"/>
      <c r="J16901" s="9"/>
      <c r="K16901" s="9"/>
    </row>
    <row r="16902" spans="1:11" x14ac:dyDescent="0.25">
      <c r="A16902" s="2"/>
      <c r="B16902" s="2"/>
      <c r="C16902" s="2"/>
      <c r="E16902" s="2"/>
      <c r="G16902" s="2"/>
      <c r="H16902" s="6"/>
      <c r="I16902" s="9"/>
      <c r="J16902" s="9"/>
      <c r="K16902" s="9"/>
    </row>
    <row r="16903" spans="1:11" x14ac:dyDescent="0.25">
      <c r="A16903" s="2"/>
      <c r="B16903" s="2"/>
      <c r="C16903" s="2"/>
      <c r="E16903" s="2"/>
      <c r="G16903" s="2"/>
      <c r="H16903" s="6"/>
      <c r="I16903" s="9"/>
      <c r="J16903" s="9"/>
      <c r="K16903" s="9"/>
    </row>
    <row r="16904" spans="1:11" x14ac:dyDescent="0.25">
      <c r="A16904" s="2"/>
      <c r="B16904" s="2"/>
      <c r="C16904" s="2"/>
      <c r="E16904" s="2"/>
      <c r="G16904" s="2"/>
      <c r="H16904" s="6"/>
      <c r="I16904" s="9"/>
      <c r="J16904" s="9"/>
      <c r="K16904" s="9"/>
    </row>
    <row r="16905" spans="1:11" x14ac:dyDescent="0.25">
      <c r="A16905" s="2"/>
      <c r="B16905" s="2"/>
      <c r="C16905" s="2"/>
      <c r="E16905" s="2"/>
      <c r="G16905" s="2"/>
      <c r="H16905" s="6"/>
      <c r="I16905" s="9"/>
      <c r="J16905" s="9"/>
      <c r="K16905" s="9"/>
    </row>
    <row r="16906" spans="1:11" x14ac:dyDescent="0.25">
      <c r="A16906" s="2"/>
      <c r="B16906" s="2"/>
      <c r="C16906" s="2"/>
      <c r="E16906" s="2"/>
      <c r="G16906" s="2"/>
      <c r="H16906" s="6"/>
      <c r="I16906" s="9"/>
      <c r="J16906" s="9"/>
      <c r="K16906" s="9"/>
    </row>
    <row r="16907" spans="1:11" x14ac:dyDescent="0.25">
      <c r="A16907" s="2"/>
      <c r="B16907" s="2"/>
      <c r="C16907" s="2"/>
      <c r="E16907" s="2"/>
      <c r="G16907" s="2"/>
      <c r="H16907" s="6"/>
      <c r="I16907" s="9"/>
      <c r="J16907" s="9"/>
      <c r="K16907" s="9"/>
    </row>
    <row r="16908" spans="1:11" x14ac:dyDescent="0.25">
      <c r="A16908" s="2"/>
      <c r="B16908" s="2"/>
      <c r="C16908" s="2"/>
      <c r="E16908" s="2"/>
      <c r="G16908" s="2"/>
      <c r="H16908" s="6"/>
      <c r="I16908" s="9"/>
      <c r="J16908" s="9"/>
      <c r="K16908" s="9"/>
    </row>
    <row r="16909" spans="1:11" x14ac:dyDescent="0.25">
      <c r="A16909" s="2"/>
      <c r="B16909" s="2"/>
      <c r="C16909" s="2"/>
      <c r="E16909" s="2"/>
      <c r="G16909" s="2"/>
      <c r="H16909" s="6"/>
      <c r="I16909" s="9"/>
      <c r="J16909" s="9"/>
      <c r="K16909" s="9"/>
    </row>
    <row r="16910" spans="1:11" x14ac:dyDescent="0.25">
      <c r="A16910" s="2"/>
      <c r="B16910" s="2"/>
      <c r="C16910" s="2"/>
      <c r="E16910" s="2"/>
      <c r="G16910" s="2"/>
      <c r="H16910" s="6"/>
      <c r="I16910" s="9"/>
      <c r="J16910" s="9"/>
      <c r="K16910" s="9"/>
    </row>
    <row r="16911" spans="1:11" x14ac:dyDescent="0.25">
      <c r="A16911" s="2"/>
      <c r="B16911" s="2"/>
      <c r="C16911" s="2"/>
      <c r="E16911" s="2"/>
      <c r="G16911" s="2"/>
      <c r="H16911" s="6"/>
      <c r="I16911" s="9"/>
      <c r="J16911" s="9"/>
      <c r="K16911" s="9"/>
    </row>
    <row r="16912" spans="1:11" x14ac:dyDescent="0.25">
      <c r="A16912" s="2"/>
      <c r="B16912" s="2"/>
      <c r="C16912" s="2"/>
      <c r="E16912" s="2"/>
      <c r="G16912" s="2"/>
      <c r="H16912" s="6"/>
      <c r="I16912" s="9"/>
      <c r="J16912" s="9"/>
      <c r="K16912" s="9"/>
    </row>
    <row r="16913" spans="1:11" x14ac:dyDescent="0.25">
      <c r="A16913" s="2"/>
      <c r="B16913" s="2"/>
      <c r="C16913" s="2"/>
      <c r="E16913" s="2"/>
      <c r="G16913" s="2"/>
      <c r="H16913" s="6"/>
      <c r="I16913" s="9"/>
      <c r="J16913" s="9"/>
      <c r="K16913" s="9"/>
    </row>
    <row r="16914" spans="1:11" x14ac:dyDescent="0.25">
      <c r="A16914" s="2"/>
      <c r="B16914" s="2"/>
      <c r="C16914" s="2"/>
      <c r="E16914" s="2"/>
      <c r="G16914" s="2"/>
      <c r="H16914" s="6"/>
      <c r="I16914" s="9"/>
      <c r="J16914" s="9"/>
      <c r="K16914" s="9"/>
    </row>
    <row r="16915" spans="1:11" x14ac:dyDescent="0.25">
      <c r="A16915" s="2"/>
      <c r="B16915" s="2"/>
      <c r="C16915" s="2"/>
      <c r="E16915" s="2"/>
      <c r="G16915" s="2"/>
      <c r="H16915" s="6"/>
      <c r="I16915" s="9"/>
      <c r="J16915" s="9"/>
      <c r="K16915" s="9"/>
    </row>
    <row r="16916" spans="1:11" x14ac:dyDescent="0.25">
      <c r="A16916" s="2"/>
      <c r="B16916" s="2"/>
      <c r="C16916" s="2"/>
      <c r="E16916" s="2"/>
      <c r="G16916" s="2"/>
      <c r="H16916" s="6"/>
      <c r="I16916" s="9"/>
      <c r="J16916" s="9"/>
      <c r="K16916" s="9"/>
    </row>
    <row r="16917" spans="1:11" x14ac:dyDescent="0.25">
      <c r="A16917" s="2"/>
      <c r="B16917" s="2"/>
      <c r="C16917" s="2"/>
      <c r="E16917" s="2"/>
      <c r="G16917" s="2"/>
      <c r="H16917" s="6"/>
      <c r="I16917" s="9"/>
      <c r="J16917" s="9"/>
      <c r="K16917" s="9"/>
    </row>
    <row r="16918" spans="1:11" x14ac:dyDescent="0.25">
      <c r="A16918" s="2"/>
      <c r="B16918" s="2"/>
      <c r="C16918" s="2"/>
      <c r="E16918" s="2"/>
      <c r="G16918" s="2"/>
      <c r="H16918" s="6"/>
      <c r="I16918" s="9"/>
      <c r="J16918" s="9"/>
      <c r="K16918" s="9"/>
    </row>
    <row r="16919" spans="1:11" x14ac:dyDescent="0.25">
      <c r="A16919" s="2"/>
      <c r="B16919" s="2"/>
      <c r="C16919" s="2"/>
      <c r="E16919" s="2"/>
      <c r="G16919" s="2"/>
      <c r="H16919" s="6"/>
      <c r="I16919" s="9"/>
      <c r="J16919" s="9"/>
      <c r="K16919" s="9"/>
    </row>
    <row r="16920" spans="1:11" x14ac:dyDescent="0.25">
      <c r="A16920" s="2"/>
      <c r="B16920" s="2"/>
      <c r="C16920" s="2"/>
      <c r="E16920" s="2"/>
      <c r="G16920" s="2"/>
      <c r="H16920" s="6"/>
      <c r="I16920" s="9"/>
      <c r="J16920" s="9"/>
      <c r="K16920" s="9"/>
    </row>
    <row r="16921" spans="1:11" x14ac:dyDescent="0.25">
      <c r="A16921" s="2"/>
      <c r="B16921" s="2"/>
      <c r="C16921" s="2"/>
      <c r="E16921" s="2"/>
      <c r="G16921" s="2"/>
      <c r="H16921" s="6"/>
      <c r="I16921" s="9"/>
      <c r="J16921" s="9"/>
      <c r="K16921" s="9"/>
    </row>
    <row r="16922" spans="1:11" x14ac:dyDescent="0.25">
      <c r="A16922" s="2"/>
      <c r="B16922" s="2"/>
      <c r="C16922" s="2"/>
      <c r="E16922" s="2"/>
      <c r="G16922" s="2"/>
      <c r="H16922" s="6"/>
      <c r="I16922" s="9"/>
      <c r="J16922" s="9"/>
      <c r="K16922" s="9"/>
    </row>
    <row r="16923" spans="1:11" x14ac:dyDescent="0.25">
      <c r="A16923" s="2"/>
      <c r="B16923" s="2"/>
      <c r="C16923" s="2"/>
      <c r="E16923" s="2"/>
      <c r="G16923" s="2"/>
      <c r="H16923" s="6"/>
      <c r="I16923" s="9"/>
      <c r="J16923" s="9"/>
      <c r="K16923" s="9"/>
    </row>
    <row r="16924" spans="1:11" x14ac:dyDescent="0.25">
      <c r="A16924" s="2"/>
      <c r="B16924" s="2"/>
      <c r="C16924" s="2"/>
      <c r="E16924" s="2"/>
      <c r="G16924" s="2"/>
      <c r="H16924" s="6"/>
      <c r="I16924" s="9"/>
      <c r="J16924" s="9"/>
      <c r="K16924" s="9"/>
    </row>
    <row r="16925" spans="1:11" x14ac:dyDescent="0.25">
      <c r="A16925" s="2"/>
      <c r="B16925" s="2"/>
      <c r="C16925" s="2"/>
      <c r="E16925" s="2"/>
      <c r="G16925" s="2"/>
      <c r="H16925" s="6"/>
      <c r="I16925" s="9"/>
      <c r="J16925" s="9"/>
      <c r="K16925" s="9"/>
    </row>
    <row r="16926" spans="1:11" x14ac:dyDescent="0.25">
      <c r="A16926" s="2"/>
      <c r="B16926" s="2"/>
      <c r="C16926" s="2"/>
      <c r="E16926" s="2"/>
      <c r="G16926" s="2"/>
      <c r="H16926" s="6"/>
      <c r="I16926" s="9"/>
      <c r="J16926" s="9"/>
      <c r="K16926" s="9"/>
    </row>
    <row r="16927" spans="1:11" x14ac:dyDescent="0.25">
      <c r="A16927" s="2"/>
      <c r="B16927" s="2"/>
      <c r="C16927" s="2"/>
      <c r="E16927" s="2"/>
      <c r="G16927" s="2"/>
      <c r="H16927" s="6"/>
      <c r="I16927" s="9"/>
      <c r="J16927" s="9"/>
      <c r="K16927" s="9"/>
    </row>
    <row r="16928" spans="1:11" x14ac:dyDescent="0.25">
      <c r="A16928" s="2"/>
      <c r="B16928" s="2"/>
      <c r="C16928" s="2"/>
      <c r="E16928" s="2"/>
      <c r="G16928" s="2"/>
      <c r="H16928" s="6"/>
      <c r="I16928" s="9"/>
      <c r="J16928" s="9"/>
      <c r="K16928" s="9"/>
    </row>
    <row r="16929" spans="1:11" x14ac:dyDescent="0.25">
      <c r="A16929" s="2"/>
      <c r="B16929" s="2"/>
      <c r="C16929" s="2"/>
      <c r="E16929" s="2"/>
      <c r="G16929" s="2"/>
      <c r="H16929" s="6"/>
      <c r="I16929" s="9"/>
      <c r="J16929" s="9"/>
      <c r="K16929" s="9"/>
    </row>
    <row r="16930" spans="1:11" x14ac:dyDescent="0.25">
      <c r="A16930" s="2"/>
      <c r="B16930" s="2"/>
      <c r="C16930" s="2"/>
      <c r="E16930" s="2"/>
      <c r="G16930" s="2"/>
      <c r="H16930" s="6"/>
      <c r="I16930" s="9"/>
      <c r="J16930" s="9"/>
      <c r="K16930" s="9"/>
    </row>
    <row r="16931" spans="1:11" x14ac:dyDescent="0.25">
      <c r="A16931" s="2"/>
      <c r="B16931" s="2"/>
      <c r="C16931" s="2"/>
      <c r="E16931" s="2"/>
      <c r="G16931" s="2"/>
      <c r="H16931" s="6"/>
      <c r="I16931" s="9"/>
      <c r="J16931" s="9"/>
      <c r="K16931" s="9"/>
    </row>
    <row r="16932" spans="1:11" x14ac:dyDescent="0.25">
      <c r="A16932" s="2"/>
      <c r="B16932" s="2"/>
      <c r="C16932" s="2"/>
      <c r="E16932" s="2"/>
      <c r="G16932" s="2"/>
      <c r="H16932" s="6"/>
      <c r="I16932" s="9"/>
      <c r="J16932" s="9"/>
      <c r="K16932" s="9"/>
    </row>
    <row r="16933" spans="1:11" x14ac:dyDescent="0.25">
      <c r="A16933" s="2"/>
      <c r="B16933" s="2"/>
      <c r="C16933" s="2"/>
      <c r="E16933" s="2"/>
      <c r="G16933" s="2"/>
      <c r="H16933" s="6"/>
      <c r="I16933" s="9"/>
      <c r="J16933" s="9"/>
      <c r="K16933" s="9"/>
    </row>
    <row r="16934" spans="1:11" x14ac:dyDescent="0.25">
      <c r="A16934" s="2"/>
      <c r="B16934" s="2"/>
      <c r="C16934" s="2"/>
      <c r="E16934" s="2"/>
      <c r="G16934" s="2"/>
      <c r="H16934" s="6"/>
      <c r="I16934" s="9"/>
      <c r="J16934" s="9"/>
      <c r="K16934" s="9"/>
    </row>
    <row r="16935" spans="1:11" x14ac:dyDescent="0.25">
      <c r="A16935" s="2"/>
      <c r="B16935" s="2"/>
      <c r="C16935" s="2"/>
      <c r="E16935" s="2"/>
      <c r="G16935" s="2"/>
      <c r="H16935" s="6"/>
      <c r="I16935" s="9"/>
      <c r="J16935" s="9"/>
      <c r="K16935" s="9"/>
    </row>
    <row r="16936" spans="1:11" x14ac:dyDescent="0.25">
      <c r="A16936" s="2"/>
      <c r="B16936" s="2"/>
      <c r="C16936" s="2"/>
      <c r="E16936" s="2"/>
      <c r="G16936" s="2"/>
      <c r="H16936" s="6"/>
      <c r="I16936" s="9"/>
      <c r="J16936" s="9"/>
      <c r="K16936" s="9"/>
    </row>
    <row r="16937" spans="1:11" x14ac:dyDescent="0.25">
      <c r="A16937" s="2"/>
      <c r="B16937" s="2"/>
      <c r="C16937" s="2"/>
      <c r="E16937" s="2"/>
      <c r="G16937" s="2"/>
      <c r="H16937" s="6"/>
      <c r="I16937" s="9"/>
      <c r="J16937" s="9"/>
      <c r="K16937" s="9"/>
    </row>
    <row r="16938" spans="1:11" x14ac:dyDescent="0.25">
      <c r="A16938" s="2"/>
      <c r="B16938" s="2"/>
      <c r="C16938" s="2"/>
      <c r="E16938" s="2"/>
      <c r="G16938" s="2"/>
      <c r="H16938" s="6"/>
      <c r="I16938" s="9"/>
      <c r="J16938" s="9"/>
      <c r="K16938" s="9"/>
    </row>
    <row r="16939" spans="1:11" x14ac:dyDescent="0.25">
      <c r="A16939" s="2"/>
      <c r="B16939" s="2"/>
      <c r="C16939" s="2"/>
      <c r="E16939" s="2"/>
      <c r="G16939" s="2"/>
      <c r="H16939" s="6"/>
      <c r="I16939" s="9"/>
      <c r="J16939" s="9"/>
      <c r="K16939" s="9"/>
    </row>
    <row r="16940" spans="1:11" x14ac:dyDescent="0.25">
      <c r="A16940" s="2"/>
      <c r="B16940" s="2"/>
      <c r="C16940" s="2"/>
      <c r="E16940" s="2"/>
      <c r="G16940" s="2"/>
      <c r="H16940" s="6"/>
      <c r="I16940" s="9"/>
      <c r="J16940" s="9"/>
      <c r="K16940" s="9"/>
    </row>
    <row r="16941" spans="1:11" x14ac:dyDescent="0.25">
      <c r="A16941" s="2"/>
      <c r="B16941" s="2"/>
      <c r="C16941" s="2"/>
      <c r="E16941" s="2"/>
      <c r="G16941" s="2"/>
      <c r="H16941" s="6"/>
      <c r="I16941" s="9"/>
      <c r="J16941" s="9"/>
      <c r="K16941" s="9"/>
    </row>
    <row r="16942" spans="1:11" x14ac:dyDescent="0.25">
      <c r="A16942" s="2"/>
      <c r="B16942" s="2"/>
      <c r="C16942" s="2"/>
      <c r="E16942" s="2"/>
      <c r="G16942" s="2"/>
      <c r="H16942" s="6"/>
      <c r="I16942" s="9"/>
      <c r="J16942" s="9"/>
      <c r="K16942" s="9"/>
    </row>
    <row r="16943" spans="1:11" x14ac:dyDescent="0.25">
      <c r="A16943" s="2"/>
      <c r="B16943" s="2"/>
      <c r="C16943" s="2"/>
      <c r="E16943" s="2"/>
      <c r="G16943" s="2"/>
      <c r="H16943" s="6"/>
      <c r="I16943" s="9"/>
      <c r="J16943" s="9"/>
      <c r="K16943" s="9"/>
    </row>
    <row r="16944" spans="1:11" x14ac:dyDescent="0.25">
      <c r="A16944" s="2"/>
      <c r="B16944" s="2"/>
      <c r="C16944" s="2"/>
      <c r="E16944" s="2"/>
      <c r="G16944" s="2"/>
      <c r="H16944" s="6"/>
      <c r="I16944" s="9"/>
      <c r="J16944" s="9"/>
      <c r="K16944" s="9"/>
    </row>
    <row r="16945" spans="1:11" x14ac:dyDescent="0.25">
      <c r="A16945" s="2"/>
      <c r="B16945" s="2"/>
      <c r="C16945" s="2"/>
      <c r="E16945" s="2"/>
      <c r="G16945" s="2"/>
      <c r="H16945" s="6"/>
      <c r="I16945" s="9"/>
      <c r="J16945" s="9"/>
      <c r="K16945" s="9"/>
    </row>
    <row r="16946" spans="1:11" x14ac:dyDescent="0.25">
      <c r="A16946" s="2"/>
      <c r="B16946" s="2"/>
      <c r="C16946" s="2"/>
      <c r="E16946" s="2"/>
      <c r="G16946" s="2"/>
      <c r="H16946" s="6"/>
      <c r="I16946" s="9"/>
      <c r="J16946" s="9"/>
      <c r="K16946" s="9"/>
    </row>
    <row r="16947" spans="1:11" x14ac:dyDescent="0.25">
      <c r="A16947" s="2"/>
      <c r="B16947" s="2"/>
      <c r="C16947" s="2"/>
      <c r="E16947" s="2"/>
      <c r="G16947" s="2"/>
      <c r="H16947" s="6"/>
      <c r="I16947" s="9"/>
      <c r="J16947" s="9"/>
      <c r="K16947" s="9"/>
    </row>
    <row r="16948" spans="1:11" x14ac:dyDescent="0.25">
      <c r="A16948" s="2"/>
      <c r="B16948" s="2"/>
      <c r="C16948" s="2"/>
      <c r="E16948" s="2"/>
      <c r="G16948" s="2"/>
      <c r="H16948" s="6"/>
      <c r="I16948" s="9"/>
      <c r="J16948" s="9"/>
      <c r="K16948" s="9"/>
    </row>
    <row r="16949" spans="1:11" x14ac:dyDescent="0.25">
      <c r="A16949" s="2"/>
      <c r="B16949" s="2"/>
      <c r="C16949" s="2"/>
      <c r="E16949" s="2"/>
      <c r="G16949" s="2"/>
      <c r="H16949" s="6"/>
      <c r="I16949" s="9"/>
      <c r="J16949" s="9"/>
      <c r="K16949" s="9"/>
    </row>
    <row r="16950" spans="1:11" x14ac:dyDescent="0.25">
      <c r="A16950" s="2"/>
      <c r="B16950" s="2"/>
      <c r="C16950" s="2"/>
      <c r="E16950" s="2"/>
      <c r="G16950" s="2"/>
      <c r="H16950" s="6"/>
      <c r="I16950" s="9"/>
      <c r="J16950" s="9"/>
      <c r="K16950" s="9"/>
    </row>
    <row r="16951" spans="1:11" x14ac:dyDescent="0.25">
      <c r="A16951" s="2"/>
      <c r="B16951" s="2"/>
      <c r="C16951" s="2"/>
      <c r="E16951" s="2"/>
      <c r="G16951" s="2"/>
      <c r="H16951" s="6"/>
      <c r="I16951" s="9"/>
      <c r="J16951" s="9"/>
      <c r="K16951" s="9"/>
    </row>
    <row r="16952" spans="1:11" x14ac:dyDescent="0.25">
      <c r="A16952" s="2"/>
      <c r="B16952" s="2"/>
      <c r="C16952" s="2"/>
      <c r="E16952" s="2"/>
      <c r="G16952" s="2"/>
      <c r="H16952" s="6"/>
      <c r="I16952" s="9"/>
      <c r="J16952" s="9"/>
      <c r="K16952" s="9"/>
    </row>
    <row r="16953" spans="1:11" x14ac:dyDescent="0.25">
      <c r="A16953" s="2"/>
      <c r="B16953" s="2"/>
      <c r="C16953" s="2"/>
      <c r="E16953" s="2"/>
      <c r="G16953" s="2"/>
      <c r="H16953" s="6"/>
      <c r="I16953" s="9"/>
      <c r="J16953" s="9"/>
      <c r="K16953" s="9"/>
    </row>
    <row r="16954" spans="1:11" x14ac:dyDescent="0.25">
      <c r="A16954" s="2"/>
      <c r="B16954" s="2"/>
      <c r="C16954" s="2"/>
      <c r="E16954" s="2"/>
      <c r="G16954" s="2"/>
      <c r="H16954" s="6"/>
      <c r="I16954" s="9"/>
      <c r="J16954" s="9"/>
      <c r="K16954" s="9"/>
    </row>
    <row r="16955" spans="1:11" x14ac:dyDescent="0.25">
      <c r="A16955" s="2"/>
      <c r="B16955" s="2"/>
      <c r="C16955" s="2"/>
      <c r="E16955" s="2"/>
      <c r="G16955" s="2"/>
      <c r="H16955" s="6"/>
      <c r="I16955" s="9"/>
      <c r="J16955" s="9"/>
      <c r="K16955" s="9"/>
    </row>
    <row r="16956" spans="1:11" x14ac:dyDescent="0.25">
      <c r="A16956" s="2"/>
      <c r="B16956" s="2"/>
      <c r="C16956" s="2"/>
      <c r="E16956" s="2"/>
      <c r="G16956" s="2"/>
      <c r="H16956" s="6"/>
      <c r="I16956" s="9"/>
      <c r="J16956" s="9"/>
      <c r="K16956" s="9"/>
    </row>
    <row r="16957" spans="1:11" x14ac:dyDescent="0.25">
      <c r="A16957" s="2"/>
      <c r="B16957" s="2"/>
      <c r="C16957" s="2"/>
      <c r="E16957" s="2"/>
      <c r="G16957" s="2"/>
      <c r="H16957" s="6"/>
      <c r="I16957" s="9"/>
      <c r="J16957" s="9"/>
      <c r="K16957" s="9"/>
    </row>
    <row r="16958" spans="1:11" x14ac:dyDescent="0.25">
      <c r="A16958" s="2"/>
      <c r="B16958" s="2"/>
      <c r="C16958" s="2"/>
      <c r="E16958" s="2"/>
      <c r="G16958" s="2"/>
      <c r="H16958" s="6"/>
      <c r="I16958" s="9"/>
      <c r="J16958" s="9"/>
      <c r="K16958" s="9"/>
    </row>
    <row r="16959" spans="1:11" x14ac:dyDescent="0.25">
      <c r="A16959" s="2"/>
      <c r="B16959" s="2"/>
      <c r="C16959" s="2"/>
      <c r="E16959" s="2"/>
      <c r="G16959" s="2"/>
      <c r="H16959" s="6"/>
      <c r="I16959" s="9"/>
      <c r="J16959" s="9"/>
      <c r="K16959" s="9"/>
    </row>
    <row r="16960" spans="1:11" x14ac:dyDescent="0.25">
      <c r="A16960" s="2"/>
      <c r="B16960" s="2"/>
      <c r="C16960" s="2"/>
      <c r="E16960" s="2"/>
      <c r="G16960" s="2"/>
      <c r="H16960" s="6"/>
      <c r="I16960" s="9"/>
      <c r="J16960" s="9"/>
      <c r="K16960" s="9"/>
    </row>
    <row r="16961" spans="1:11" x14ac:dyDescent="0.25">
      <c r="A16961" s="2"/>
      <c r="B16961" s="2"/>
      <c r="C16961" s="2"/>
      <c r="E16961" s="2"/>
      <c r="G16961" s="2"/>
      <c r="H16961" s="6"/>
      <c r="I16961" s="9"/>
      <c r="J16961" s="9"/>
      <c r="K16961" s="9"/>
    </row>
    <row r="16962" spans="1:11" x14ac:dyDescent="0.25">
      <c r="A16962" s="2"/>
      <c r="B16962" s="2"/>
      <c r="C16962" s="2"/>
      <c r="E16962" s="2"/>
      <c r="G16962" s="2"/>
      <c r="H16962" s="6"/>
      <c r="I16962" s="9"/>
      <c r="J16962" s="9"/>
      <c r="K16962" s="9"/>
    </row>
    <row r="16963" spans="1:11" x14ac:dyDescent="0.25">
      <c r="A16963" s="2"/>
      <c r="B16963" s="2"/>
      <c r="C16963" s="2"/>
      <c r="E16963" s="2"/>
      <c r="G16963" s="2"/>
      <c r="H16963" s="6"/>
      <c r="I16963" s="9"/>
      <c r="J16963" s="9"/>
      <c r="K16963" s="9"/>
    </row>
    <row r="16964" spans="1:11" x14ac:dyDescent="0.25">
      <c r="A16964" s="2"/>
      <c r="B16964" s="2"/>
      <c r="C16964" s="2"/>
      <c r="E16964" s="2"/>
      <c r="G16964" s="2"/>
      <c r="H16964" s="6"/>
      <c r="I16964" s="9"/>
      <c r="J16964" s="9"/>
      <c r="K16964" s="9"/>
    </row>
    <row r="16965" spans="1:11" x14ac:dyDescent="0.25">
      <c r="A16965" s="2"/>
      <c r="B16965" s="2"/>
      <c r="C16965" s="2"/>
      <c r="E16965" s="2"/>
      <c r="G16965" s="2"/>
      <c r="H16965" s="6"/>
      <c r="I16965" s="9"/>
      <c r="J16965" s="9"/>
      <c r="K16965" s="9"/>
    </row>
    <row r="16966" spans="1:11" x14ac:dyDescent="0.25">
      <c r="A16966" s="2"/>
      <c r="B16966" s="2"/>
      <c r="C16966" s="2"/>
      <c r="E16966" s="2"/>
      <c r="G16966" s="2"/>
      <c r="H16966" s="6"/>
      <c r="I16966" s="9"/>
      <c r="J16966" s="9"/>
      <c r="K16966" s="9"/>
    </row>
    <row r="16967" spans="1:11" x14ac:dyDescent="0.25">
      <c r="A16967" s="2"/>
      <c r="B16967" s="2"/>
      <c r="C16967" s="2"/>
      <c r="E16967" s="2"/>
      <c r="G16967" s="2"/>
      <c r="H16967" s="6"/>
      <c r="I16967" s="9"/>
      <c r="J16967" s="9"/>
      <c r="K16967" s="9"/>
    </row>
    <row r="16968" spans="1:11" x14ac:dyDescent="0.25">
      <c r="A16968" s="2"/>
      <c r="B16968" s="2"/>
      <c r="C16968" s="2"/>
      <c r="E16968" s="2"/>
      <c r="G16968" s="2"/>
      <c r="H16968" s="6"/>
      <c r="I16968" s="9"/>
      <c r="J16968" s="9"/>
      <c r="K16968" s="9"/>
    </row>
    <row r="16969" spans="1:11" x14ac:dyDescent="0.25">
      <c r="A16969" s="2"/>
      <c r="B16969" s="2"/>
      <c r="C16969" s="2"/>
      <c r="E16969" s="2"/>
      <c r="G16969" s="2"/>
      <c r="H16969" s="6"/>
      <c r="I16969" s="9"/>
      <c r="J16969" s="9"/>
      <c r="K16969" s="9"/>
    </row>
    <row r="16970" spans="1:11" x14ac:dyDescent="0.25">
      <c r="A16970" s="2"/>
      <c r="B16970" s="2"/>
      <c r="C16970" s="2"/>
      <c r="E16970" s="2"/>
      <c r="G16970" s="2"/>
      <c r="H16970" s="6"/>
      <c r="I16970" s="9"/>
      <c r="J16970" s="9"/>
      <c r="K16970" s="9"/>
    </row>
    <row r="16971" spans="1:11" x14ac:dyDescent="0.25">
      <c r="A16971" s="2"/>
      <c r="B16971" s="2"/>
      <c r="C16971" s="2"/>
      <c r="E16971" s="2"/>
      <c r="G16971" s="2"/>
      <c r="H16971" s="6"/>
      <c r="I16971" s="9"/>
      <c r="J16971" s="9"/>
      <c r="K16971" s="9"/>
    </row>
    <row r="16972" spans="1:11" x14ac:dyDescent="0.25">
      <c r="A16972" s="2"/>
      <c r="B16972" s="2"/>
      <c r="C16972" s="2"/>
      <c r="E16972" s="2"/>
      <c r="G16972" s="2"/>
      <c r="H16972" s="6"/>
      <c r="I16972" s="9"/>
      <c r="J16972" s="9"/>
      <c r="K16972" s="9"/>
    </row>
    <row r="16973" spans="1:11" x14ac:dyDescent="0.25">
      <c r="A16973" s="2"/>
      <c r="B16973" s="2"/>
      <c r="C16973" s="2"/>
      <c r="E16973" s="2"/>
      <c r="G16973" s="2"/>
      <c r="H16973" s="6"/>
      <c r="I16973" s="9"/>
      <c r="J16973" s="9"/>
      <c r="K16973" s="9"/>
    </row>
    <row r="16974" spans="1:11" x14ac:dyDescent="0.25">
      <c r="A16974" s="2"/>
      <c r="B16974" s="2"/>
      <c r="C16974" s="2"/>
      <c r="E16974" s="2"/>
      <c r="G16974" s="2"/>
      <c r="H16974" s="6"/>
      <c r="I16974" s="9"/>
      <c r="J16974" s="9"/>
      <c r="K16974" s="9"/>
    </row>
    <row r="16975" spans="1:11" x14ac:dyDescent="0.25">
      <c r="A16975" s="2"/>
      <c r="B16975" s="2"/>
      <c r="C16975" s="2"/>
      <c r="E16975" s="2"/>
      <c r="G16975" s="2"/>
      <c r="H16975" s="6"/>
      <c r="I16975" s="9"/>
      <c r="J16975" s="9"/>
      <c r="K16975" s="9"/>
    </row>
    <row r="16976" spans="1:11" x14ac:dyDescent="0.25">
      <c r="A16976" s="2"/>
      <c r="B16976" s="2"/>
      <c r="C16976" s="2"/>
      <c r="E16976" s="2"/>
      <c r="G16976" s="2"/>
      <c r="H16976" s="6"/>
      <c r="I16976" s="9"/>
      <c r="J16976" s="9"/>
      <c r="K16976" s="9"/>
    </row>
    <row r="16977" spans="1:11" x14ac:dyDescent="0.25">
      <c r="A16977" s="2"/>
      <c r="B16977" s="2"/>
      <c r="C16977" s="2"/>
      <c r="E16977" s="2"/>
      <c r="G16977" s="2"/>
      <c r="H16977" s="6"/>
      <c r="I16977" s="9"/>
      <c r="J16977" s="9"/>
      <c r="K16977" s="9"/>
    </row>
    <row r="16978" spans="1:11" x14ac:dyDescent="0.25">
      <c r="A16978" s="2"/>
      <c r="B16978" s="2"/>
      <c r="C16978" s="2"/>
      <c r="E16978" s="2"/>
      <c r="G16978" s="2"/>
      <c r="H16978" s="6"/>
      <c r="I16978" s="9"/>
      <c r="J16978" s="9"/>
      <c r="K16978" s="9"/>
    </row>
    <row r="16979" spans="1:11" x14ac:dyDescent="0.25">
      <c r="A16979" s="2"/>
      <c r="B16979" s="2"/>
      <c r="C16979" s="2"/>
      <c r="E16979" s="2"/>
      <c r="G16979" s="2"/>
      <c r="H16979" s="6"/>
      <c r="I16979" s="9"/>
      <c r="J16979" s="9"/>
      <c r="K16979" s="9"/>
    </row>
    <row r="16980" spans="1:11" x14ac:dyDescent="0.25">
      <c r="A16980" s="2"/>
      <c r="B16980" s="2"/>
      <c r="C16980" s="2"/>
      <c r="E16980" s="2"/>
      <c r="G16980" s="2"/>
      <c r="H16980" s="6"/>
      <c r="I16980" s="9"/>
      <c r="J16980" s="9"/>
      <c r="K16980" s="9"/>
    </row>
    <row r="16981" spans="1:11" x14ac:dyDescent="0.25">
      <c r="A16981" s="2"/>
      <c r="B16981" s="2"/>
      <c r="C16981" s="2"/>
      <c r="E16981" s="2"/>
      <c r="G16981" s="2"/>
      <c r="H16981" s="6"/>
      <c r="I16981" s="9"/>
      <c r="J16981" s="9"/>
      <c r="K16981" s="9"/>
    </row>
    <row r="16982" spans="1:11" x14ac:dyDescent="0.25">
      <c r="A16982" s="2"/>
      <c r="B16982" s="2"/>
      <c r="C16982" s="2"/>
      <c r="E16982" s="2"/>
      <c r="G16982" s="2"/>
      <c r="H16982" s="6"/>
      <c r="I16982" s="9"/>
      <c r="J16982" s="9"/>
      <c r="K16982" s="9"/>
    </row>
    <row r="16983" spans="1:11" x14ac:dyDescent="0.25">
      <c r="A16983" s="2"/>
      <c r="B16983" s="2"/>
      <c r="C16983" s="2"/>
      <c r="E16983" s="2"/>
      <c r="G16983" s="2"/>
      <c r="H16983" s="6"/>
      <c r="I16983" s="9"/>
      <c r="J16983" s="9"/>
      <c r="K16983" s="9"/>
    </row>
    <row r="16984" spans="1:11" x14ac:dyDescent="0.25">
      <c r="A16984" s="2"/>
      <c r="B16984" s="2"/>
      <c r="C16984" s="2"/>
      <c r="E16984" s="2"/>
      <c r="G16984" s="2"/>
      <c r="H16984" s="6"/>
      <c r="I16984" s="9"/>
      <c r="J16984" s="9"/>
      <c r="K16984" s="9"/>
    </row>
    <row r="16985" spans="1:11" x14ac:dyDescent="0.25">
      <c r="A16985" s="2"/>
      <c r="B16985" s="2"/>
      <c r="C16985" s="2"/>
      <c r="E16985" s="2"/>
      <c r="G16985" s="2"/>
      <c r="H16985" s="6"/>
      <c r="I16985" s="9"/>
      <c r="J16985" s="9"/>
      <c r="K16985" s="9"/>
    </row>
    <row r="16986" spans="1:11" x14ac:dyDescent="0.25">
      <c r="A16986" s="2"/>
      <c r="B16986" s="2"/>
      <c r="C16986" s="2"/>
      <c r="E16986" s="2"/>
      <c r="G16986" s="2"/>
      <c r="H16986" s="6"/>
      <c r="I16986" s="9"/>
      <c r="J16986" s="9"/>
      <c r="K16986" s="9"/>
    </row>
    <row r="16987" spans="1:11" x14ac:dyDescent="0.25">
      <c r="A16987" s="2"/>
      <c r="B16987" s="2"/>
      <c r="C16987" s="2"/>
      <c r="E16987" s="2"/>
      <c r="G16987" s="2"/>
      <c r="H16987" s="6"/>
      <c r="I16987" s="9"/>
      <c r="J16987" s="9"/>
      <c r="K16987" s="9"/>
    </row>
    <row r="16988" spans="1:11" x14ac:dyDescent="0.25">
      <c r="A16988" s="2"/>
      <c r="B16988" s="2"/>
      <c r="C16988" s="2"/>
      <c r="E16988" s="2"/>
      <c r="G16988" s="2"/>
      <c r="H16988" s="6"/>
      <c r="I16988" s="9"/>
      <c r="J16988" s="9"/>
      <c r="K16988" s="9"/>
    </row>
    <row r="16989" spans="1:11" x14ac:dyDescent="0.25">
      <c r="A16989" s="2"/>
      <c r="B16989" s="2"/>
      <c r="C16989" s="2"/>
      <c r="E16989" s="2"/>
      <c r="G16989" s="2"/>
      <c r="H16989" s="6"/>
      <c r="I16989" s="9"/>
      <c r="J16989" s="9"/>
      <c r="K16989" s="9"/>
    </row>
    <row r="16990" spans="1:11" x14ac:dyDescent="0.25">
      <c r="A16990" s="2"/>
      <c r="B16990" s="2"/>
      <c r="C16990" s="2"/>
      <c r="E16990" s="2"/>
      <c r="G16990" s="2"/>
      <c r="H16990" s="6"/>
      <c r="I16990" s="9"/>
      <c r="J16990" s="9"/>
      <c r="K16990" s="9"/>
    </row>
    <row r="16991" spans="1:11" x14ac:dyDescent="0.25">
      <c r="A16991" s="2"/>
      <c r="B16991" s="2"/>
      <c r="C16991" s="2"/>
      <c r="E16991" s="2"/>
      <c r="G16991" s="2"/>
      <c r="H16991" s="6"/>
      <c r="I16991" s="9"/>
      <c r="J16991" s="9"/>
      <c r="K16991" s="9"/>
    </row>
    <row r="16992" spans="1:11" x14ac:dyDescent="0.25">
      <c r="A16992" s="2"/>
      <c r="B16992" s="2"/>
      <c r="C16992" s="2"/>
      <c r="E16992" s="2"/>
      <c r="G16992" s="2"/>
      <c r="H16992" s="6"/>
      <c r="I16992" s="9"/>
      <c r="J16992" s="9"/>
      <c r="K16992" s="9"/>
    </row>
    <row r="16993" spans="1:11" x14ac:dyDescent="0.25">
      <c r="A16993" s="2"/>
      <c r="B16993" s="2"/>
      <c r="C16993" s="2"/>
      <c r="E16993" s="2"/>
      <c r="G16993" s="2"/>
      <c r="H16993" s="6"/>
      <c r="I16993" s="9"/>
      <c r="J16993" s="9"/>
      <c r="K16993" s="9"/>
    </row>
    <row r="16994" spans="1:11" x14ac:dyDescent="0.25">
      <c r="A16994" s="2"/>
      <c r="B16994" s="2"/>
      <c r="C16994" s="2"/>
      <c r="E16994" s="2"/>
      <c r="G16994" s="2"/>
      <c r="H16994" s="6"/>
      <c r="I16994" s="9"/>
      <c r="J16994" s="9"/>
      <c r="K16994" s="9"/>
    </row>
    <row r="16995" spans="1:11" x14ac:dyDescent="0.25">
      <c r="A16995" s="2"/>
      <c r="B16995" s="2"/>
      <c r="C16995" s="2"/>
      <c r="E16995" s="2"/>
      <c r="G16995" s="2"/>
      <c r="H16995" s="6"/>
      <c r="I16995" s="9"/>
      <c r="J16995" s="9"/>
      <c r="K16995" s="9"/>
    </row>
    <row r="16996" spans="1:11" x14ac:dyDescent="0.25">
      <c r="A16996" s="2"/>
      <c r="B16996" s="2"/>
      <c r="C16996" s="2"/>
      <c r="E16996" s="2"/>
      <c r="G16996" s="2"/>
      <c r="H16996" s="6"/>
      <c r="I16996" s="9"/>
      <c r="J16996" s="9"/>
      <c r="K16996" s="9"/>
    </row>
    <row r="16997" spans="1:11" x14ac:dyDescent="0.25">
      <c r="A16997" s="2"/>
      <c r="B16997" s="2"/>
      <c r="C16997" s="2"/>
      <c r="E16997" s="2"/>
      <c r="G16997" s="2"/>
      <c r="H16997" s="6"/>
      <c r="I16997" s="9"/>
      <c r="J16997" s="9"/>
      <c r="K16997" s="9"/>
    </row>
    <row r="16998" spans="1:11" x14ac:dyDescent="0.25">
      <c r="A16998" s="2"/>
      <c r="B16998" s="2"/>
      <c r="C16998" s="2"/>
      <c r="E16998" s="2"/>
      <c r="G16998" s="2"/>
      <c r="H16998" s="6"/>
      <c r="I16998" s="9"/>
      <c r="J16998" s="9"/>
      <c r="K16998" s="9"/>
    </row>
    <row r="16999" spans="1:11" x14ac:dyDescent="0.25">
      <c r="A16999" s="2"/>
      <c r="B16999" s="2"/>
      <c r="C16999" s="2"/>
      <c r="E16999" s="2"/>
      <c r="G16999" s="2"/>
      <c r="H16999" s="6"/>
      <c r="I16999" s="9"/>
      <c r="J16999" s="9"/>
      <c r="K16999" s="9"/>
    </row>
    <row r="17000" spans="1:11" x14ac:dyDescent="0.25">
      <c r="A17000" s="2"/>
      <c r="B17000" s="2"/>
      <c r="C17000" s="2"/>
      <c r="E17000" s="2"/>
      <c r="G17000" s="2"/>
      <c r="H17000" s="6"/>
      <c r="I17000" s="9"/>
      <c r="J17000" s="9"/>
      <c r="K17000" s="9"/>
    </row>
    <row r="17001" spans="1:11" x14ac:dyDescent="0.25">
      <c r="A17001" s="2"/>
      <c r="B17001" s="2"/>
      <c r="C17001" s="2"/>
      <c r="E17001" s="2"/>
      <c r="G17001" s="2"/>
      <c r="H17001" s="6"/>
      <c r="I17001" s="9"/>
      <c r="J17001" s="9"/>
      <c r="K17001" s="9"/>
    </row>
    <row r="17002" spans="1:11" x14ac:dyDescent="0.25">
      <c r="A17002" s="2"/>
      <c r="B17002" s="2"/>
      <c r="C17002" s="2"/>
      <c r="E17002" s="2"/>
      <c r="G17002" s="2"/>
      <c r="H17002" s="6"/>
      <c r="I17002" s="9"/>
      <c r="J17002" s="9"/>
      <c r="K17002" s="9"/>
    </row>
    <row r="17003" spans="1:11" x14ac:dyDescent="0.25">
      <c r="A17003" s="2"/>
      <c r="B17003" s="2"/>
      <c r="C17003" s="2"/>
      <c r="E17003" s="2"/>
      <c r="G17003" s="2"/>
      <c r="H17003" s="6"/>
      <c r="I17003" s="9"/>
      <c r="J17003" s="9"/>
      <c r="K17003" s="9"/>
    </row>
    <row r="17004" spans="1:11" x14ac:dyDescent="0.25">
      <c r="A17004" s="2"/>
      <c r="B17004" s="2"/>
      <c r="C17004" s="2"/>
      <c r="E17004" s="2"/>
      <c r="G17004" s="2"/>
      <c r="H17004" s="6"/>
      <c r="I17004" s="9"/>
      <c r="J17004" s="9"/>
      <c r="K17004" s="9"/>
    </row>
    <row r="17005" spans="1:11" x14ac:dyDescent="0.25">
      <c r="A17005" s="2"/>
      <c r="B17005" s="2"/>
      <c r="C17005" s="2"/>
      <c r="E17005" s="2"/>
      <c r="G17005" s="2"/>
      <c r="H17005" s="6"/>
      <c r="I17005" s="9"/>
      <c r="J17005" s="9"/>
      <c r="K17005" s="9"/>
    </row>
    <row r="17006" spans="1:11" x14ac:dyDescent="0.25">
      <c r="A17006" s="2"/>
      <c r="B17006" s="2"/>
      <c r="C17006" s="2"/>
      <c r="E17006" s="2"/>
      <c r="G17006" s="2"/>
      <c r="H17006" s="6"/>
      <c r="I17006" s="9"/>
      <c r="J17006" s="9"/>
      <c r="K17006" s="9"/>
    </row>
    <row r="17007" spans="1:11" x14ac:dyDescent="0.25">
      <c r="A17007" s="2"/>
      <c r="B17007" s="2"/>
      <c r="C17007" s="2"/>
      <c r="E17007" s="2"/>
      <c r="G17007" s="2"/>
      <c r="H17007" s="6"/>
      <c r="I17007" s="9"/>
      <c r="J17007" s="9"/>
      <c r="K17007" s="9"/>
    </row>
    <row r="17008" spans="1:11" x14ac:dyDescent="0.25">
      <c r="A17008" s="2"/>
      <c r="B17008" s="2"/>
      <c r="C17008" s="2"/>
      <c r="E17008" s="2"/>
      <c r="G17008" s="2"/>
      <c r="H17008" s="6"/>
      <c r="I17008" s="9"/>
      <c r="J17008" s="9"/>
      <c r="K17008" s="9"/>
    </row>
    <row r="17009" spans="1:11" x14ac:dyDescent="0.25">
      <c r="A17009" s="2"/>
      <c r="B17009" s="2"/>
      <c r="C17009" s="2"/>
      <c r="E17009" s="2"/>
      <c r="G17009" s="2"/>
      <c r="H17009" s="6"/>
      <c r="I17009" s="9"/>
      <c r="J17009" s="9"/>
      <c r="K17009" s="9"/>
    </row>
    <row r="17010" spans="1:11" x14ac:dyDescent="0.25">
      <c r="A17010" s="2"/>
      <c r="B17010" s="2"/>
      <c r="C17010" s="2"/>
      <c r="E17010" s="2"/>
      <c r="G17010" s="2"/>
      <c r="H17010" s="6"/>
      <c r="I17010" s="9"/>
      <c r="J17010" s="9"/>
      <c r="K17010" s="9"/>
    </row>
    <row r="17011" spans="1:11" x14ac:dyDescent="0.25">
      <c r="A17011" s="2"/>
      <c r="B17011" s="2"/>
      <c r="C17011" s="2"/>
      <c r="E17011" s="2"/>
      <c r="G17011" s="2"/>
      <c r="H17011" s="6"/>
      <c r="I17011" s="9"/>
      <c r="J17011" s="9"/>
      <c r="K17011" s="9"/>
    </row>
    <row r="17012" spans="1:11" x14ac:dyDescent="0.25">
      <c r="A17012" s="2"/>
      <c r="B17012" s="2"/>
      <c r="C17012" s="2"/>
      <c r="E17012" s="2"/>
      <c r="G17012" s="2"/>
      <c r="H17012" s="6"/>
      <c r="I17012" s="9"/>
      <c r="J17012" s="9"/>
      <c r="K17012" s="9"/>
    </row>
    <row r="17013" spans="1:11" x14ac:dyDescent="0.25">
      <c r="A17013" s="2"/>
      <c r="B17013" s="2"/>
      <c r="C17013" s="2"/>
      <c r="E17013" s="2"/>
      <c r="G17013" s="2"/>
      <c r="H17013" s="6"/>
      <c r="I17013" s="9"/>
      <c r="J17013" s="9"/>
      <c r="K17013" s="9"/>
    </row>
    <row r="17014" spans="1:11" x14ac:dyDescent="0.25">
      <c r="A17014" s="2"/>
      <c r="B17014" s="2"/>
      <c r="C17014" s="2"/>
      <c r="E17014" s="2"/>
      <c r="G17014" s="2"/>
      <c r="H17014" s="6"/>
      <c r="I17014" s="9"/>
      <c r="J17014" s="9"/>
      <c r="K17014" s="9"/>
    </row>
    <row r="17015" spans="1:11" x14ac:dyDescent="0.25">
      <c r="A17015" s="2"/>
      <c r="B17015" s="2"/>
      <c r="C17015" s="2"/>
      <c r="E17015" s="2"/>
      <c r="G17015" s="2"/>
      <c r="H17015" s="6"/>
      <c r="I17015" s="9"/>
      <c r="J17015" s="9"/>
      <c r="K17015" s="9"/>
    </row>
    <row r="17016" spans="1:11" x14ac:dyDescent="0.25">
      <c r="A17016" s="2"/>
      <c r="B17016" s="2"/>
      <c r="C17016" s="2"/>
      <c r="E17016" s="2"/>
      <c r="G17016" s="2"/>
      <c r="H17016" s="6"/>
      <c r="I17016" s="9"/>
      <c r="J17016" s="9"/>
      <c r="K17016" s="9"/>
    </row>
    <row r="17017" spans="1:11" x14ac:dyDescent="0.25">
      <c r="A17017" s="2"/>
      <c r="B17017" s="2"/>
      <c r="C17017" s="2"/>
      <c r="E17017" s="2"/>
      <c r="G17017" s="2"/>
      <c r="H17017" s="6"/>
      <c r="I17017" s="9"/>
      <c r="J17017" s="9"/>
      <c r="K17017" s="9"/>
    </row>
    <row r="17018" spans="1:11" x14ac:dyDescent="0.25">
      <c r="A17018" s="2"/>
      <c r="B17018" s="2"/>
      <c r="C17018" s="2"/>
      <c r="E17018" s="2"/>
      <c r="G17018" s="2"/>
      <c r="H17018" s="6"/>
      <c r="I17018" s="9"/>
      <c r="J17018" s="9"/>
      <c r="K17018" s="9"/>
    </row>
    <row r="17019" spans="1:11" x14ac:dyDescent="0.25">
      <c r="A17019" s="2"/>
      <c r="B17019" s="2"/>
      <c r="C17019" s="2"/>
      <c r="E17019" s="2"/>
      <c r="G17019" s="2"/>
      <c r="H17019" s="6"/>
      <c r="I17019" s="9"/>
      <c r="J17019" s="9"/>
      <c r="K17019" s="9"/>
    </row>
    <row r="17020" spans="1:11" x14ac:dyDescent="0.25">
      <c r="A17020" s="2"/>
      <c r="B17020" s="2"/>
      <c r="C17020" s="2"/>
      <c r="E17020" s="2"/>
      <c r="G17020" s="2"/>
      <c r="H17020" s="6"/>
      <c r="I17020" s="9"/>
      <c r="J17020" s="9"/>
      <c r="K17020" s="9"/>
    </row>
    <row r="17021" spans="1:11" x14ac:dyDescent="0.25">
      <c r="A17021" s="2"/>
      <c r="B17021" s="2"/>
      <c r="C17021" s="2"/>
      <c r="E17021" s="2"/>
      <c r="G17021" s="2"/>
      <c r="H17021" s="6"/>
      <c r="I17021" s="9"/>
      <c r="J17021" s="9"/>
      <c r="K17021" s="9"/>
    </row>
    <row r="17022" spans="1:11" x14ac:dyDescent="0.25">
      <c r="A17022" s="2"/>
      <c r="B17022" s="2"/>
      <c r="C17022" s="2"/>
      <c r="E17022" s="2"/>
      <c r="G17022" s="2"/>
      <c r="H17022" s="6"/>
      <c r="I17022" s="9"/>
      <c r="J17022" s="9"/>
      <c r="K17022" s="9"/>
    </row>
    <row r="17023" spans="1:11" x14ac:dyDescent="0.25">
      <c r="A17023" s="2"/>
      <c r="B17023" s="2"/>
      <c r="C17023" s="2"/>
      <c r="E17023" s="2"/>
      <c r="G17023" s="2"/>
      <c r="H17023" s="6"/>
      <c r="I17023" s="9"/>
      <c r="J17023" s="9"/>
      <c r="K17023" s="9"/>
    </row>
    <row r="17024" spans="1:11" x14ac:dyDescent="0.25">
      <c r="A17024" s="2"/>
      <c r="B17024" s="2"/>
      <c r="C17024" s="2"/>
      <c r="E17024" s="2"/>
      <c r="G17024" s="2"/>
      <c r="H17024" s="6"/>
      <c r="I17024" s="9"/>
      <c r="J17024" s="9"/>
      <c r="K17024" s="9"/>
    </row>
    <row r="17025" spans="1:11" x14ac:dyDescent="0.25">
      <c r="A17025" s="2"/>
      <c r="B17025" s="2"/>
      <c r="C17025" s="2"/>
      <c r="E17025" s="2"/>
      <c r="G17025" s="2"/>
      <c r="H17025" s="6"/>
      <c r="I17025" s="9"/>
      <c r="J17025" s="9"/>
      <c r="K17025" s="9"/>
    </row>
    <row r="17026" spans="1:11" x14ac:dyDescent="0.25">
      <c r="A17026" s="2"/>
      <c r="B17026" s="2"/>
      <c r="C17026" s="2"/>
      <c r="E17026" s="2"/>
      <c r="G17026" s="2"/>
      <c r="H17026" s="6"/>
      <c r="I17026" s="9"/>
      <c r="J17026" s="9"/>
      <c r="K17026" s="9"/>
    </row>
    <row r="17027" spans="1:11" x14ac:dyDescent="0.25">
      <c r="A17027" s="2"/>
      <c r="B17027" s="2"/>
      <c r="C17027" s="2"/>
      <c r="E17027" s="2"/>
      <c r="G17027" s="2"/>
      <c r="H17027" s="6"/>
      <c r="I17027" s="9"/>
      <c r="J17027" s="9"/>
      <c r="K17027" s="9"/>
    </row>
    <row r="17028" spans="1:11" x14ac:dyDescent="0.25">
      <c r="A17028" s="2"/>
      <c r="B17028" s="2"/>
      <c r="C17028" s="2"/>
      <c r="E17028" s="2"/>
      <c r="G17028" s="2"/>
      <c r="H17028" s="6"/>
      <c r="I17028" s="9"/>
      <c r="J17028" s="9"/>
      <c r="K17028" s="9"/>
    </row>
    <row r="17029" spans="1:11" x14ac:dyDescent="0.25">
      <c r="A17029" s="2"/>
      <c r="B17029" s="2"/>
      <c r="C17029" s="2"/>
      <c r="E17029" s="2"/>
      <c r="G17029" s="2"/>
      <c r="H17029" s="6"/>
      <c r="I17029" s="9"/>
      <c r="J17029" s="9"/>
      <c r="K17029" s="9"/>
    </row>
    <row r="17030" spans="1:11" x14ac:dyDescent="0.25">
      <c r="A17030" s="2"/>
      <c r="B17030" s="2"/>
      <c r="C17030" s="2"/>
      <c r="E17030" s="2"/>
      <c r="G17030" s="2"/>
      <c r="H17030" s="6"/>
      <c r="I17030" s="9"/>
      <c r="J17030" s="9"/>
      <c r="K17030" s="9"/>
    </row>
    <row r="17031" spans="1:11" x14ac:dyDescent="0.25">
      <c r="A17031" s="2"/>
      <c r="B17031" s="2"/>
      <c r="C17031" s="2"/>
      <c r="E17031" s="2"/>
      <c r="G17031" s="2"/>
      <c r="H17031" s="6"/>
      <c r="I17031" s="9"/>
      <c r="J17031" s="9"/>
      <c r="K17031" s="9"/>
    </row>
    <row r="17032" spans="1:11" x14ac:dyDescent="0.25">
      <c r="A17032" s="2"/>
      <c r="B17032" s="2"/>
      <c r="C17032" s="2"/>
      <c r="E17032" s="2"/>
      <c r="G17032" s="2"/>
      <c r="H17032" s="6"/>
      <c r="I17032" s="9"/>
      <c r="J17032" s="9"/>
      <c r="K17032" s="9"/>
    </row>
    <row r="17033" spans="1:11" x14ac:dyDescent="0.25">
      <c r="A17033" s="2"/>
      <c r="B17033" s="2"/>
      <c r="C17033" s="2"/>
      <c r="E17033" s="2"/>
      <c r="G17033" s="2"/>
      <c r="H17033" s="6"/>
      <c r="I17033" s="9"/>
      <c r="J17033" s="9"/>
      <c r="K17033" s="9"/>
    </row>
    <row r="17034" spans="1:11" x14ac:dyDescent="0.25">
      <c r="A17034" s="2"/>
      <c r="B17034" s="2"/>
      <c r="C17034" s="2"/>
      <c r="E17034" s="2"/>
      <c r="G17034" s="2"/>
      <c r="H17034" s="6"/>
      <c r="I17034" s="9"/>
      <c r="J17034" s="9"/>
      <c r="K17034" s="9"/>
    </row>
    <row r="17035" spans="1:11" x14ac:dyDescent="0.25">
      <c r="A17035" s="2"/>
      <c r="B17035" s="2"/>
      <c r="C17035" s="2"/>
      <c r="E17035" s="2"/>
      <c r="G17035" s="2"/>
      <c r="H17035" s="6"/>
      <c r="I17035" s="9"/>
      <c r="J17035" s="9"/>
      <c r="K17035" s="9"/>
    </row>
    <row r="17036" spans="1:11" x14ac:dyDescent="0.25">
      <c r="A17036" s="2"/>
      <c r="B17036" s="2"/>
      <c r="C17036" s="2"/>
      <c r="E17036" s="2"/>
      <c r="G17036" s="2"/>
      <c r="H17036" s="6"/>
      <c r="I17036" s="9"/>
      <c r="J17036" s="9"/>
      <c r="K17036" s="9"/>
    </row>
    <row r="17037" spans="1:11" x14ac:dyDescent="0.25">
      <c r="A17037" s="2"/>
      <c r="B17037" s="2"/>
      <c r="C17037" s="2"/>
      <c r="E17037" s="2"/>
      <c r="G17037" s="2"/>
      <c r="H17037" s="6"/>
      <c r="I17037" s="9"/>
      <c r="J17037" s="9"/>
      <c r="K17037" s="9"/>
    </row>
    <row r="17038" spans="1:11" x14ac:dyDescent="0.25">
      <c r="A17038" s="2"/>
      <c r="B17038" s="2"/>
      <c r="C17038" s="2"/>
      <c r="E17038" s="2"/>
      <c r="G17038" s="2"/>
      <c r="H17038" s="6"/>
      <c r="I17038" s="9"/>
      <c r="J17038" s="9"/>
      <c r="K17038" s="9"/>
    </row>
    <row r="17039" spans="1:11" x14ac:dyDescent="0.25">
      <c r="A17039" s="2"/>
      <c r="B17039" s="2"/>
      <c r="C17039" s="2"/>
      <c r="E17039" s="2"/>
      <c r="G17039" s="2"/>
      <c r="H17039" s="6"/>
      <c r="I17039" s="9"/>
      <c r="J17039" s="9"/>
      <c r="K17039" s="9"/>
    </row>
    <row r="17040" spans="1:11" x14ac:dyDescent="0.25">
      <c r="A17040" s="2"/>
      <c r="B17040" s="2"/>
      <c r="C17040" s="2"/>
      <c r="E17040" s="2"/>
      <c r="G17040" s="2"/>
      <c r="H17040" s="6"/>
      <c r="I17040" s="9"/>
      <c r="J17040" s="9"/>
      <c r="K17040" s="9"/>
    </row>
    <row r="17041" spans="1:11" x14ac:dyDescent="0.25">
      <c r="A17041" s="2"/>
      <c r="B17041" s="2"/>
      <c r="C17041" s="2"/>
      <c r="E17041" s="2"/>
      <c r="G17041" s="2"/>
      <c r="H17041" s="6"/>
      <c r="I17041" s="9"/>
      <c r="J17041" s="9"/>
      <c r="K17041" s="9"/>
    </row>
    <row r="17042" spans="1:11" x14ac:dyDescent="0.25">
      <c r="A17042" s="2"/>
      <c r="B17042" s="2"/>
      <c r="C17042" s="2"/>
      <c r="E17042" s="2"/>
      <c r="G17042" s="2"/>
      <c r="H17042" s="6"/>
      <c r="I17042" s="9"/>
      <c r="J17042" s="9"/>
      <c r="K17042" s="9"/>
    </row>
    <row r="17043" spans="1:11" x14ac:dyDescent="0.25">
      <c r="A17043" s="2"/>
      <c r="B17043" s="2"/>
      <c r="C17043" s="2"/>
      <c r="E17043" s="2"/>
      <c r="G17043" s="2"/>
      <c r="H17043" s="6"/>
      <c r="I17043" s="9"/>
      <c r="J17043" s="9"/>
      <c r="K17043" s="9"/>
    </row>
    <row r="17044" spans="1:11" x14ac:dyDescent="0.25">
      <c r="A17044" s="2"/>
      <c r="B17044" s="2"/>
      <c r="C17044" s="2"/>
      <c r="E17044" s="2"/>
      <c r="G17044" s="2"/>
      <c r="H17044" s="6"/>
      <c r="I17044" s="9"/>
      <c r="J17044" s="9"/>
      <c r="K17044" s="9"/>
    </row>
    <row r="17045" spans="1:11" x14ac:dyDescent="0.25">
      <c r="A17045" s="2"/>
      <c r="B17045" s="2"/>
      <c r="C17045" s="2"/>
      <c r="E17045" s="2"/>
      <c r="G17045" s="2"/>
      <c r="H17045" s="6"/>
      <c r="I17045" s="9"/>
      <c r="J17045" s="9"/>
      <c r="K17045" s="9"/>
    </row>
    <row r="17046" spans="1:11" x14ac:dyDescent="0.25">
      <c r="A17046" s="2"/>
      <c r="B17046" s="2"/>
      <c r="C17046" s="2"/>
      <c r="E17046" s="2"/>
      <c r="G17046" s="2"/>
      <c r="H17046" s="6"/>
      <c r="I17046" s="9"/>
      <c r="J17046" s="9"/>
      <c r="K17046" s="9"/>
    </row>
    <row r="17047" spans="1:11" x14ac:dyDescent="0.25">
      <c r="A17047" s="2"/>
      <c r="B17047" s="2"/>
      <c r="C17047" s="2"/>
      <c r="E17047" s="2"/>
      <c r="G17047" s="2"/>
      <c r="H17047" s="6"/>
      <c r="I17047" s="9"/>
      <c r="J17047" s="9"/>
      <c r="K17047" s="9"/>
    </row>
    <row r="17048" spans="1:11" x14ac:dyDescent="0.25">
      <c r="A17048" s="2"/>
      <c r="B17048" s="2"/>
      <c r="C17048" s="2"/>
      <c r="E17048" s="2"/>
      <c r="G17048" s="2"/>
      <c r="H17048" s="6"/>
      <c r="I17048" s="9"/>
      <c r="J17048" s="9"/>
      <c r="K17048" s="9"/>
    </row>
    <row r="17049" spans="1:11" x14ac:dyDescent="0.25">
      <c r="A17049" s="2"/>
      <c r="B17049" s="2"/>
      <c r="C17049" s="2"/>
      <c r="E17049" s="2"/>
      <c r="G17049" s="2"/>
      <c r="H17049" s="6"/>
      <c r="I17049" s="9"/>
      <c r="J17049" s="9"/>
      <c r="K17049" s="9"/>
    </row>
    <row r="17050" spans="1:11" x14ac:dyDescent="0.25">
      <c r="A17050" s="2"/>
      <c r="B17050" s="2"/>
      <c r="C17050" s="2"/>
      <c r="E17050" s="2"/>
      <c r="G17050" s="2"/>
      <c r="H17050" s="6"/>
      <c r="I17050" s="9"/>
      <c r="J17050" s="9"/>
      <c r="K17050" s="9"/>
    </row>
    <row r="17051" spans="1:11" x14ac:dyDescent="0.25">
      <c r="A17051" s="2"/>
      <c r="B17051" s="2"/>
      <c r="C17051" s="2"/>
      <c r="E17051" s="2"/>
      <c r="G17051" s="2"/>
      <c r="H17051" s="6"/>
      <c r="I17051" s="9"/>
      <c r="J17051" s="9"/>
      <c r="K17051" s="9"/>
    </row>
    <row r="17052" spans="1:11" x14ac:dyDescent="0.25">
      <c r="A17052" s="2"/>
      <c r="B17052" s="2"/>
      <c r="C17052" s="2"/>
      <c r="E17052" s="2"/>
      <c r="G17052" s="2"/>
      <c r="H17052" s="6"/>
      <c r="I17052" s="9"/>
      <c r="J17052" s="9"/>
      <c r="K17052" s="9"/>
    </row>
    <row r="17053" spans="1:11" x14ac:dyDescent="0.25">
      <c r="A17053" s="2"/>
      <c r="B17053" s="2"/>
      <c r="C17053" s="2"/>
      <c r="E17053" s="2"/>
      <c r="G17053" s="2"/>
      <c r="H17053" s="6"/>
      <c r="I17053" s="9"/>
      <c r="J17053" s="9"/>
      <c r="K17053" s="9"/>
    </row>
    <row r="17054" spans="1:11" x14ac:dyDescent="0.25">
      <c r="A17054" s="2"/>
      <c r="B17054" s="2"/>
      <c r="C17054" s="2"/>
      <c r="E17054" s="2"/>
      <c r="G17054" s="2"/>
      <c r="H17054" s="6"/>
      <c r="I17054" s="9"/>
      <c r="J17054" s="9"/>
      <c r="K17054" s="9"/>
    </row>
    <row r="17055" spans="1:11" x14ac:dyDescent="0.25">
      <c r="A17055" s="2"/>
      <c r="B17055" s="2"/>
      <c r="C17055" s="2"/>
      <c r="E17055" s="2"/>
      <c r="G17055" s="2"/>
      <c r="H17055" s="6"/>
      <c r="I17055" s="9"/>
      <c r="J17055" s="9"/>
      <c r="K17055" s="9"/>
    </row>
    <row r="17056" spans="1:11" x14ac:dyDescent="0.25">
      <c r="A17056" s="2"/>
      <c r="B17056" s="2"/>
      <c r="C17056" s="2"/>
      <c r="E17056" s="2"/>
      <c r="G17056" s="2"/>
      <c r="H17056" s="6"/>
      <c r="I17056" s="9"/>
      <c r="J17056" s="9"/>
      <c r="K17056" s="9"/>
    </row>
    <row r="17057" spans="1:11" x14ac:dyDescent="0.25">
      <c r="A17057" s="2"/>
      <c r="B17057" s="2"/>
      <c r="C17057" s="2"/>
      <c r="E17057" s="2"/>
      <c r="G17057" s="2"/>
      <c r="H17057" s="6"/>
      <c r="I17057" s="9"/>
      <c r="J17057" s="9"/>
      <c r="K17057" s="9"/>
    </row>
    <row r="17058" spans="1:11" x14ac:dyDescent="0.25">
      <c r="A17058" s="2"/>
      <c r="B17058" s="2"/>
      <c r="C17058" s="2"/>
      <c r="E17058" s="2"/>
      <c r="G17058" s="2"/>
      <c r="H17058" s="6"/>
      <c r="I17058" s="9"/>
      <c r="J17058" s="9"/>
      <c r="K17058" s="9"/>
    </row>
    <row r="17059" spans="1:11" x14ac:dyDescent="0.25">
      <c r="A17059" s="2"/>
      <c r="B17059" s="2"/>
      <c r="C17059" s="2"/>
      <c r="E17059" s="2"/>
      <c r="G17059" s="2"/>
      <c r="H17059" s="6"/>
      <c r="I17059" s="9"/>
      <c r="J17059" s="9"/>
      <c r="K17059" s="9"/>
    </row>
    <row r="17060" spans="1:11" x14ac:dyDescent="0.25">
      <c r="A17060" s="2"/>
      <c r="B17060" s="2"/>
      <c r="C17060" s="2"/>
      <c r="E17060" s="2"/>
      <c r="G17060" s="2"/>
      <c r="H17060" s="6"/>
      <c r="I17060" s="9"/>
      <c r="J17060" s="9"/>
      <c r="K17060" s="9"/>
    </row>
    <row r="17061" spans="1:11" x14ac:dyDescent="0.25">
      <c r="A17061" s="2"/>
      <c r="B17061" s="2"/>
      <c r="C17061" s="2"/>
      <c r="E17061" s="2"/>
      <c r="G17061" s="2"/>
      <c r="H17061" s="6"/>
      <c r="I17061" s="9"/>
      <c r="J17061" s="9"/>
      <c r="K17061" s="9"/>
    </row>
    <row r="17062" spans="1:11" x14ac:dyDescent="0.25">
      <c r="A17062" s="2"/>
      <c r="B17062" s="2"/>
      <c r="C17062" s="2"/>
      <c r="E17062" s="2"/>
      <c r="G17062" s="2"/>
      <c r="H17062" s="6"/>
      <c r="I17062" s="9"/>
      <c r="J17062" s="9"/>
      <c r="K17062" s="9"/>
    </row>
    <row r="17063" spans="1:11" x14ac:dyDescent="0.25">
      <c r="A17063" s="2"/>
      <c r="B17063" s="2"/>
      <c r="C17063" s="2"/>
      <c r="E17063" s="2"/>
      <c r="G17063" s="2"/>
      <c r="H17063" s="6"/>
      <c r="I17063" s="9"/>
      <c r="J17063" s="9"/>
      <c r="K17063" s="9"/>
    </row>
    <row r="17064" spans="1:11" x14ac:dyDescent="0.25">
      <c r="A17064" s="2"/>
      <c r="B17064" s="2"/>
      <c r="C17064" s="2"/>
      <c r="E17064" s="2"/>
      <c r="G17064" s="2"/>
      <c r="H17064" s="6"/>
      <c r="I17064" s="9"/>
      <c r="J17064" s="9"/>
      <c r="K17064" s="9"/>
    </row>
    <row r="17065" spans="1:11" x14ac:dyDescent="0.25">
      <c r="A17065" s="2"/>
      <c r="B17065" s="2"/>
      <c r="C17065" s="2"/>
      <c r="E17065" s="2"/>
      <c r="G17065" s="2"/>
      <c r="H17065" s="6"/>
      <c r="I17065" s="9"/>
      <c r="J17065" s="9"/>
      <c r="K17065" s="9"/>
    </row>
    <row r="17066" spans="1:11" x14ac:dyDescent="0.25">
      <c r="A17066" s="2"/>
      <c r="B17066" s="2"/>
      <c r="C17066" s="2"/>
      <c r="E17066" s="2"/>
      <c r="G17066" s="2"/>
      <c r="H17066" s="6"/>
      <c r="I17066" s="9"/>
      <c r="J17066" s="9"/>
      <c r="K17066" s="9"/>
    </row>
    <row r="17067" spans="1:11" x14ac:dyDescent="0.25">
      <c r="A17067" s="2"/>
      <c r="B17067" s="2"/>
      <c r="C17067" s="2"/>
      <c r="E17067" s="2"/>
      <c r="G17067" s="2"/>
      <c r="H17067" s="6"/>
      <c r="I17067" s="9"/>
      <c r="J17067" s="9"/>
      <c r="K17067" s="9"/>
    </row>
    <row r="17068" spans="1:11" x14ac:dyDescent="0.25">
      <c r="A17068" s="2"/>
      <c r="B17068" s="2"/>
      <c r="C17068" s="2"/>
      <c r="E17068" s="2"/>
      <c r="G17068" s="2"/>
      <c r="H17068" s="6"/>
      <c r="I17068" s="9"/>
      <c r="J17068" s="9"/>
      <c r="K17068" s="9"/>
    </row>
    <row r="17069" spans="1:11" x14ac:dyDescent="0.25">
      <c r="A17069" s="2"/>
      <c r="B17069" s="2"/>
      <c r="C17069" s="2"/>
      <c r="E17069" s="2"/>
      <c r="G17069" s="2"/>
      <c r="H17069" s="6"/>
      <c r="I17069" s="9"/>
      <c r="J17069" s="9"/>
      <c r="K17069" s="9"/>
    </row>
    <row r="17070" spans="1:11" x14ac:dyDescent="0.25">
      <c r="A17070" s="2"/>
      <c r="B17070" s="2"/>
      <c r="C17070" s="2"/>
      <c r="E17070" s="2"/>
      <c r="G17070" s="2"/>
      <c r="H17070" s="6"/>
      <c r="I17070" s="9"/>
      <c r="J17070" s="9"/>
      <c r="K17070" s="9"/>
    </row>
    <row r="17071" spans="1:11" x14ac:dyDescent="0.25">
      <c r="A17071" s="2"/>
      <c r="B17071" s="2"/>
      <c r="C17071" s="2"/>
      <c r="E17071" s="2"/>
      <c r="G17071" s="2"/>
      <c r="H17071" s="6"/>
      <c r="I17071" s="9"/>
      <c r="J17071" s="9"/>
      <c r="K17071" s="9"/>
    </row>
    <row r="17072" spans="1:11" x14ac:dyDescent="0.25">
      <c r="A17072" s="2"/>
      <c r="B17072" s="2"/>
      <c r="C17072" s="2"/>
      <c r="E17072" s="2"/>
      <c r="G17072" s="2"/>
      <c r="H17072" s="6"/>
      <c r="I17072" s="9"/>
      <c r="J17072" s="9"/>
      <c r="K17072" s="9"/>
    </row>
    <row r="17073" spans="1:11" x14ac:dyDescent="0.25">
      <c r="A17073" s="2"/>
      <c r="B17073" s="2"/>
      <c r="C17073" s="2"/>
      <c r="E17073" s="2"/>
      <c r="G17073" s="2"/>
      <c r="H17073" s="6"/>
      <c r="I17073" s="9"/>
      <c r="J17073" s="9"/>
      <c r="K17073" s="9"/>
    </row>
    <row r="17074" spans="1:11" x14ac:dyDescent="0.25">
      <c r="A17074" s="2"/>
      <c r="B17074" s="2"/>
      <c r="C17074" s="2"/>
      <c r="E17074" s="2"/>
      <c r="G17074" s="2"/>
      <c r="H17074" s="6"/>
      <c r="I17074" s="9"/>
      <c r="J17074" s="9"/>
      <c r="K17074" s="9"/>
    </row>
    <row r="17075" spans="1:11" x14ac:dyDescent="0.25">
      <c r="A17075" s="2"/>
      <c r="B17075" s="2"/>
      <c r="C17075" s="2"/>
      <c r="E17075" s="2"/>
      <c r="G17075" s="2"/>
      <c r="H17075" s="6"/>
      <c r="I17075" s="9"/>
      <c r="J17075" s="9"/>
      <c r="K17075" s="9"/>
    </row>
    <row r="17076" spans="1:11" x14ac:dyDescent="0.25">
      <c r="A17076" s="2"/>
      <c r="B17076" s="2"/>
      <c r="C17076" s="2"/>
      <c r="E17076" s="2"/>
      <c r="G17076" s="2"/>
      <c r="H17076" s="6"/>
      <c r="I17076" s="9"/>
      <c r="J17076" s="9"/>
      <c r="K17076" s="9"/>
    </row>
    <row r="17077" spans="1:11" x14ac:dyDescent="0.25">
      <c r="A17077" s="2"/>
      <c r="B17077" s="2"/>
      <c r="C17077" s="2"/>
      <c r="E17077" s="2"/>
      <c r="G17077" s="2"/>
      <c r="H17077" s="6"/>
      <c r="I17077" s="9"/>
      <c r="J17077" s="9"/>
      <c r="K17077" s="9"/>
    </row>
    <row r="17078" spans="1:11" x14ac:dyDescent="0.25">
      <c r="A17078" s="2"/>
      <c r="B17078" s="2"/>
      <c r="C17078" s="2"/>
      <c r="E17078" s="2"/>
      <c r="G17078" s="2"/>
      <c r="H17078" s="6"/>
      <c r="I17078" s="9"/>
      <c r="J17078" s="9"/>
      <c r="K17078" s="9"/>
    </row>
    <row r="17079" spans="1:11" x14ac:dyDescent="0.25">
      <c r="A17079" s="2"/>
      <c r="B17079" s="2"/>
      <c r="C17079" s="2"/>
      <c r="E17079" s="2"/>
      <c r="G17079" s="2"/>
      <c r="H17079" s="6"/>
      <c r="I17079" s="9"/>
      <c r="J17079" s="9"/>
      <c r="K17079" s="9"/>
    </row>
    <row r="17080" spans="1:11" x14ac:dyDescent="0.25">
      <c r="A17080" s="2"/>
      <c r="B17080" s="2"/>
      <c r="C17080" s="2"/>
      <c r="E17080" s="2"/>
      <c r="G17080" s="2"/>
      <c r="H17080" s="6"/>
      <c r="I17080" s="9"/>
      <c r="J17080" s="9"/>
      <c r="K17080" s="9"/>
    </row>
    <row r="17081" spans="1:11" x14ac:dyDescent="0.25">
      <c r="A17081" s="2"/>
      <c r="B17081" s="2"/>
      <c r="C17081" s="2"/>
      <c r="E17081" s="2"/>
      <c r="G17081" s="2"/>
      <c r="H17081" s="6"/>
      <c r="I17081" s="9"/>
      <c r="J17081" s="9"/>
      <c r="K17081" s="9"/>
    </row>
    <row r="17082" spans="1:11" x14ac:dyDescent="0.25">
      <c r="A17082" s="2"/>
      <c r="B17082" s="2"/>
      <c r="C17082" s="2"/>
      <c r="E17082" s="2"/>
      <c r="G17082" s="2"/>
      <c r="H17082" s="6"/>
      <c r="I17082" s="9"/>
      <c r="J17082" s="9"/>
      <c r="K17082" s="9"/>
    </row>
    <row r="17083" spans="1:11" x14ac:dyDescent="0.25">
      <c r="A17083" s="2"/>
      <c r="B17083" s="2"/>
      <c r="C17083" s="2"/>
      <c r="E17083" s="2"/>
      <c r="G17083" s="2"/>
      <c r="H17083" s="6"/>
      <c r="I17083" s="9"/>
      <c r="J17083" s="9"/>
      <c r="K17083" s="9"/>
    </row>
    <row r="17084" spans="1:11" x14ac:dyDescent="0.25">
      <c r="A17084" s="2"/>
      <c r="B17084" s="2"/>
      <c r="C17084" s="2"/>
      <c r="E17084" s="2"/>
      <c r="G17084" s="2"/>
      <c r="H17084" s="6"/>
      <c r="I17084" s="9"/>
      <c r="J17084" s="9"/>
      <c r="K17084" s="9"/>
    </row>
    <row r="17085" spans="1:11" x14ac:dyDescent="0.25">
      <c r="A17085" s="2"/>
      <c r="B17085" s="2"/>
      <c r="C17085" s="2"/>
      <c r="E17085" s="2"/>
      <c r="G17085" s="2"/>
      <c r="H17085" s="6"/>
      <c r="I17085" s="9"/>
      <c r="J17085" s="9"/>
      <c r="K17085" s="9"/>
    </row>
    <row r="17086" spans="1:11" x14ac:dyDescent="0.25">
      <c r="A17086" s="2"/>
      <c r="B17086" s="2"/>
      <c r="C17086" s="2"/>
      <c r="E17086" s="2"/>
      <c r="G17086" s="2"/>
      <c r="H17086" s="6"/>
      <c r="I17086" s="9"/>
      <c r="J17086" s="9"/>
      <c r="K17086" s="9"/>
    </row>
    <row r="17087" spans="1:11" x14ac:dyDescent="0.25">
      <c r="A17087" s="2"/>
      <c r="B17087" s="2"/>
      <c r="C17087" s="2"/>
      <c r="E17087" s="2"/>
      <c r="G17087" s="2"/>
      <c r="H17087" s="6"/>
      <c r="I17087" s="9"/>
      <c r="J17087" s="9"/>
      <c r="K17087" s="9"/>
    </row>
    <row r="17088" spans="1:11" x14ac:dyDescent="0.25">
      <c r="A17088" s="2"/>
      <c r="B17088" s="2"/>
      <c r="C17088" s="2"/>
      <c r="E17088" s="2"/>
      <c r="G17088" s="2"/>
      <c r="H17088" s="6"/>
      <c r="I17088" s="9"/>
      <c r="J17088" s="9"/>
      <c r="K17088" s="9"/>
    </row>
    <row r="17089" spans="1:11" x14ac:dyDescent="0.25">
      <c r="A17089" s="2"/>
      <c r="B17089" s="2"/>
      <c r="C17089" s="2"/>
      <c r="E17089" s="2"/>
      <c r="G17089" s="2"/>
      <c r="H17089" s="6"/>
      <c r="I17089" s="9"/>
      <c r="J17089" s="9"/>
      <c r="K17089" s="9"/>
    </row>
    <row r="17090" spans="1:11" x14ac:dyDescent="0.25">
      <c r="A17090" s="2"/>
      <c r="B17090" s="2"/>
      <c r="C17090" s="2"/>
      <c r="E17090" s="2"/>
      <c r="G17090" s="2"/>
      <c r="H17090" s="6"/>
      <c r="I17090" s="9"/>
      <c r="J17090" s="9"/>
      <c r="K17090" s="9"/>
    </row>
    <row r="17091" spans="1:11" x14ac:dyDescent="0.25">
      <c r="A17091" s="2"/>
      <c r="B17091" s="2"/>
      <c r="C17091" s="2"/>
      <c r="E17091" s="2"/>
      <c r="G17091" s="2"/>
      <c r="H17091" s="6"/>
      <c r="I17091" s="9"/>
      <c r="J17091" s="9"/>
      <c r="K17091" s="9"/>
    </row>
    <row r="17092" spans="1:11" x14ac:dyDescent="0.25">
      <c r="A17092" s="2"/>
      <c r="B17092" s="2"/>
      <c r="C17092" s="2"/>
      <c r="E17092" s="2"/>
      <c r="G17092" s="2"/>
      <c r="H17092" s="6"/>
      <c r="I17092" s="9"/>
      <c r="J17092" s="9"/>
      <c r="K17092" s="9"/>
    </row>
    <row r="17093" spans="1:11" x14ac:dyDescent="0.25">
      <c r="A17093" s="2"/>
      <c r="B17093" s="2"/>
      <c r="C17093" s="2"/>
      <c r="E17093" s="2"/>
      <c r="G17093" s="2"/>
      <c r="H17093" s="6"/>
      <c r="I17093" s="9"/>
      <c r="J17093" s="9"/>
      <c r="K17093" s="9"/>
    </row>
    <row r="17094" spans="1:11" x14ac:dyDescent="0.25">
      <c r="A17094" s="2"/>
      <c r="B17094" s="2"/>
      <c r="C17094" s="2"/>
      <c r="E17094" s="2"/>
      <c r="G17094" s="2"/>
      <c r="H17094" s="6"/>
      <c r="I17094" s="9"/>
      <c r="J17094" s="9"/>
      <c r="K17094" s="9"/>
    </row>
    <row r="17095" spans="1:11" x14ac:dyDescent="0.25">
      <c r="A17095" s="2"/>
      <c r="B17095" s="2"/>
      <c r="C17095" s="2"/>
      <c r="E17095" s="2"/>
      <c r="G17095" s="2"/>
      <c r="H17095" s="6"/>
      <c r="I17095" s="9"/>
      <c r="J17095" s="9"/>
      <c r="K17095" s="9"/>
    </row>
    <row r="17096" spans="1:11" x14ac:dyDescent="0.25">
      <c r="A17096" s="2"/>
      <c r="B17096" s="2"/>
      <c r="C17096" s="2"/>
      <c r="E17096" s="2"/>
      <c r="G17096" s="2"/>
      <c r="H17096" s="6"/>
      <c r="I17096" s="9"/>
      <c r="J17096" s="9"/>
      <c r="K17096" s="9"/>
    </row>
    <row r="17097" spans="1:11" x14ac:dyDescent="0.25">
      <c r="A17097" s="2"/>
      <c r="B17097" s="2"/>
      <c r="C17097" s="2"/>
      <c r="E17097" s="2"/>
      <c r="G17097" s="2"/>
      <c r="H17097" s="6"/>
      <c r="I17097" s="9"/>
      <c r="J17097" s="9"/>
      <c r="K17097" s="9"/>
    </row>
    <row r="17098" spans="1:11" x14ac:dyDescent="0.25">
      <c r="A17098" s="2"/>
      <c r="B17098" s="2"/>
      <c r="C17098" s="2"/>
      <c r="E17098" s="2"/>
      <c r="G17098" s="2"/>
      <c r="H17098" s="6"/>
      <c r="I17098" s="9"/>
      <c r="J17098" s="9"/>
      <c r="K17098" s="9"/>
    </row>
    <row r="17099" spans="1:11" x14ac:dyDescent="0.25">
      <c r="A17099" s="2"/>
      <c r="B17099" s="2"/>
      <c r="C17099" s="2"/>
      <c r="E17099" s="2"/>
      <c r="G17099" s="2"/>
      <c r="H17099" s="6"/>
      <c r="I17099" s="9"/>
      <c r="J17099" s="9"/>
      <c r="K17099" s="9"/>
    </row>
    <row r="17100" spans="1:11" x14ac:dyDescent="0.25">
      <c r="A17100" s="2"/>
      <c r="B17100" s="2"/>
      <c r="C17100" s="2"/>
      <c r="E17100" s="2"/>
      <c r="G17100" s="2"/>
      <c r="H17100" s="6"/>
      <c r="I17100" s="9"/>
      <c r="J17100" s="9"/>
      <c r="K17100" s="9"/>
    </row>
    <row r="17101" spans="1:11" x14ac:dyDescent="0.25">
      <c r="A17101" s="2"/>
      <c r="B17101" s="2"/>
      <c r="C17101" s="2"/>
      <c r="E17101" s="2"/>
      <c r="G17101" s="2"/>
      <c r="H17101" s="6"/>
      <c r="I17101" s="9"/>
      <c r="J17101" s="9"/>
      <c r="K17101" s="9"/>
    </row>
    <row r="17102" spans="1:11" x14ac:dyDescent="0.25">
      <c r="A17102" s="2"/>
      <c r="B17102" s="2"/>
      <c r="C17102" s="2"/>
      <c r="E17102" s="2"/>
      <c r="G17102" s="2"/>
      <c r="H17102" s="6"/>
      <c r="I17102" s="9"/>
      <c r="J17102" s="9"/>
      <c r="K17102" s="9"/>
    </row>
    <row r="17103" spans="1:11" x14ac:dyDescent="0.25">
      <c r="A17103" s="2"/>
      <c r="B17103" s="2"/>
      <c r="C17103" s="2"/>
      <c r="E17103" s="2"/>
      <c r="G17103" s="2"/>
      <c r="H17103" s="6"/>
      <c r="I17103" s="9"/>
      <c r="J17103" s="9"/>
      <c r="K17103" s="9"/>
    </row>
    <row r="17104" spans="1:11" x14ac:dyDescent="0.25">
      <c r="A17104" s="2"/>
      <c r="B17104" s="2"/>
      <c r="C17104" s="2"/>
      <c r="E17104" s="2"/>
      <c r="G17104" s="2"/>
      <c r="H17104" s="6"/>
      <c r="I17104" s="9"/>
      <c r="J17104" s="9"/>
      <c r="K17104" s="9"/>
    </row>
    <row r="17105" spans="1:11" x14ac:dyDescent="0.25">
      <c r="A17105" s="2"/>
      <c r="B17105" s="2"/>
      <c r="C17105" s="2"/>
      <c r="E17105" s="2"/>
      <c r="G17105" s="2"/>
      <c r="H17105" s="6"/>
      <c r="I17105" s="9"/>
      <c r="J17105" s="9"/>
      <c r="K17105" s="9"/>
    </row>
    <row r="17106" spans="1:11" x14ac:dyDescent="0.25">
      <c r="A17106" s="2"/>
      <c r="B17106" s="2"/>
      <c r="C17106" s="2"/>
      <c r="E17106" s="2"/>
      <c r="G17106" s="2"/>
      <c r="H17106" s="6"/>
      <c r="I17106" s="9"/>
      <c r="J17106" s="9"/>
      <c r="K17106" s="9"/>
    </row>
    <row r="17107" spans="1:11" x14ac:dyDescent="0.25">
      <c r="A17107" s="2"/>
      <c r="B17107" s="2"/>
      <c r="C17107" s="2"/>
      <c r="E17107" s="2"/>
      <c r="G17107" s="2"/>
      <c r="H17107" s="6"/>
      <c r="I17107" s="9"/>
      <c r="J17107" s="9"/>
      <c r="K17107" s="9"/>
    </row>
    <row r="17108" spans="1:11" x14ac:dyDescent="0.25">
      <c r="A17108" s="2"/>
      <c r="B17108" s="2"/>
      <c r="C17108" s="2"/>
      <c r="E17108" s="2"/>
      <c r="G17108" s="2"/>
      <c r="H17108" s="6"/>
      <c r="I17108" s="9"/>
      <c r="J17108" s="9"/>
      <c r="K17108" s="9"/>
    </row>
    <row r="17109" spans="1:11" x14ac:dyDescent="0.25">
      <c r="A17109" s="2"/>
      <c r="B17109" s="2"/>
      <c r="C17109" s="2"/>
      <c r="E17109" s="2"/>
      <c r="G17109" s="2"/>
      <c r="H17109" s="6"/>
      <c r="I17109" s="9"/>
      <c r="J17109" s="9"/>
      <c r="K17109" s="9"/>
    </row>
    <row r="17110" spans="1:11" x14ac:dyDescent="0.25">
      <c r="A17110" s="2"/>
      <c r="B17110" s="2"/>
      <c r="C17110" s="2"/>
      <c r="E17110" s="2"/>
      <c r="G17110" s="2"/>
      <c r="H17110" s="6"/>
      <c r="I17110" s="9"/>
      <c r="J17110" s="9"/>
      <c r="K17110" s="9"/>
    </row>
    <row r="17111" spans="1:11" x14ac:dyDescent="0.25">
      <c r="A17111" s="2"/>
      <c r="B17111" s="2"/>
      <c r="C17111" s="2"/>
      <c r="E17111" s="2"/>
      <c r="G17111" s="2"/>
      <c r="H17111" s="6"/>
      <c r="I17111" s="9"/>
      <c r="J17111" s="9"/>
      <c r="K17111" s="9"/>
    </row>
    <row r="17112" spans="1:11" x14ac:dyDescent="0.25">
      <c r="A17112" s="2"/>
      <c r="B17112" s="2"/>
      <c r="C17112" s="2"/>
      <c r="E17112" s="2"/>
      <c r="G17112" s="2"/>
      <c r="H17112" s="6"/>
      <c r="I17112" s="9"/>
      <c r="J17112" s="9"/>
      <c r="K17112" s="9"/>
    </row>
    <row r="17113" spans="1:11" x14ac:dyDescent="0.25">
      <c r="A17113" s="2"/>
      <c r="B17113" s="2"/>
      <c r="C17113" s="2"/>
      <c r="E17113" s="2"/>
      <c r="G17113" s="2"/>
      <c r="H17113" s="6"/>
      <c r="I17113" s="9"/>
      <c r="J17113" s="9"/>
      <c r="K17113" s="9"/>
    </row>
    <row r="17114" spans="1:11" x14ac:dyDescent="0.25">
      <c r="A17114" s="2"/>
      <c r="B17114" s="2"/>
      <c r="C17114" s="2"/>
      <c r="E17114" s="2"/>
      <c r="G17114" s="2"/>
      <c r="H17114" s="6"/>
      <c r="I17114" s="9"/>
      <c r="J17114" s="9"/>
      <c r="K17114" s="9"/>
    </row>
    <row r="17115" spans="1:11" x14ac:dyDescent="0.25">
      <c r="A17115" s="2"/>
      <c r="B17115" s="2"/>
      <c r="C17115" s="2"/>
      <c r="E17115" s="2"/>
      <c r="G17115" s="2"/>
      <c r="H17115" s="6"/>
      <c r="I17115" s="9"/>
      <c r="J17115" s="9"/>
      <c r="K17115" s="9"/>
    </row>
    <row r="17116" spans="1:11" x14ac:dyDescent="0.25">
      <c r="A17116" s="2"/>
      <c r="B17116" s="2"/>
      <c r="C17116" s="2"/>
      <c r="E17116" s="2"/>
      <c r="G17116" s="2"/>
      <c r="H17116" s="6"/>
      <c r="I17116" s="9"/>
      <c r="J17116" s="9"/>
      <c r="K17116" s="9"/>
    </row>
    <row r="17117" spans="1:11" x14ac:dyDescent="0.25">
      <c r="A17117" s="2"/>
      <c r="B17117" s="2"/>
      <c r="C17117" s="2"/>
      <c r="E17117" s="2"/>
      <c r="G17117" s="2"/>
      <c r="H17117" s="6"/>
      <c r="I17117" s="9"/>
      <c r="J17117" s="9"/>
      <c r="K17117" s="9"/>
    </row>
    <row r="17118" spans="1:11" x14ac:dyDescent="0.25">
      <c r="A17118" s="2"/>
      <c r="B17118" s="2"/>
      <c r="C17118" s="2"/>
      <c r="E17118" s="2"/>
      <c r="G17118" s="2"/>
      <c r="H17118" s="6"/>
      <c r="I17118" s="9"/>
      <c r="J17118" s="9"/>
      <c r="K17118" s="9"/>
    </row>
    <row r="17119" spans="1:11" x14ac:dyDescent="0.25">
      <c r="A17119" s="2"/>
      <c r="B17119" s="2"/>
      <c r="C17119" s="2"/>
      <c r="E17119" s="2"/>
      <c r="G17119" s="2"/>
      <c r="H17119" s="6"/>
      <c r="I17119" s="9"/>
      <c r="J17119" s="9"/>
      <c r="K17119" s="9"/>
    </row>
    <row r="17120" spans="1:11" x14ac:dyDescent="0.25">
      <c r="A17120" s="2"/>
      <c r="B17120" s="2"/>
      <c r="C17120" s="2"/>
      <c r="E17120" s="2"/>
      <c r="G17120" s="2"/>
      <c r="H17120" s="6"/>
      <c r="I17120" s="9"/>
      <c r="J17120" s="9"/>
      <c r="K17120" s="9"/>
    </row>
    <row r="17121" spans="1:11" x14ac:dyDescent="0.25">
      <c r="A17121" s="2"/>
      <c r="B17121" s="2"/>
      <c r="C17121" s="2"/>
      <c r="E17121" s="2"/>
      <c r="G17121" s="2"/>
      <c r="H17121" s="6"/>
      <c r="I17121" s="9"/>
      <c r="J17121" s="9"/>
      <c r="K17121" s="9"/>
    </row>
    <row r="17122" spans="1:11" x14ac:dyDescent="0.25">
      <c r="A17122" s="2"/>
      <c r="B17122" s="2"/>
      <c r="C17122" s="2"/>
      <c r="E17122" s="2"/>
      <c r="G17122" s="2"/>
      <c r="H17122" s="6"/>
      <c r="I17122" s="9"/>
      <c r="J17122" s="9"/>
      <c r="K17122" s="9"/>
    </row>
    <row r="17123" spans="1:11" x14ac:dyDescent="0.25">
      <c r="A17123" s="2"/>
      <c r="B17123" s="2"/>
      <c r="C17123" s="2"/>
      <c r="E17123" s="2"/>
      <c r="G17123" s="2"/>
      <c r="H17123" s="6"/>
      <c r="I17123" s="9"/>
      <c r="J17123" s="9"/>
      <c r="K17123" s="9"/>
    </row>
    <row r="17124" spans="1:11" x14ac:dyDescent="0.25">
      <c r="A17124" s="2"/>
      <c r="B17124" s="2"/>
      <c r="C17124" s="2"/>
      <c r="E17124" s="2"/>
      <c r="G17124" s="2"/>
      <c r="H17124" s="6"/>
      <c r="I17124" s="9"/>
      <c r="J17124" s="9"/>
      <c r="K17124" s="9"/>
    </row>
    <row r="17125" spans="1:11" x14ac:dyDescent="0.25">
      <c r="A17125" s="2"/>
      <c r="B17125" s="2"/>
      <c r="C17125" s="2"/>
      <c r="E17125" s="2"/>
      <c r="G17125" s="2"/>
      <c r="H17125" s="6"/>
      <c r="I17125" s="9"/>
      <c r="J17125" s="9"/>
      <c r="K17125" s="9"/>
    </row>
    <row r="17126" spans="1:11" x14ac:dyDescent="0.25">
      <c r="A17126" s="2"/>
      <c r="B17126" s="2"/>
      <c r="C17126" s="2"/>
      <c r="E17126" s="2"/>
      <c r="G17126" s="2"/>
      <c r="H17126" s="6"/>
      <c r="I17126" s="9"/>
      <c r="J17126" s="9"/>
      <c r="K17126" s="9"/>
    </row>
    <row r="17127" spans="1:11" x14ac:dyDescent="0.25">
      <c r="A17127" s="2"/>
      <c r="B17127" s="2"/>
      <c r="C17127" s="2"/>
      <c r="E17127" s="2"/>
      <c r="G17127" s="2"/>
      <c r="H17127" s="6"/>
      <c r="I17127" s="9"/>
      <c r="J17127" s="9"/>
      <c r="K17127" s="9"/>
    </row>
    <row r="17128" spans="1:11" x14ac:dyDescent="0.25">
      <c r="A17128" s="2"/>
      <c r="B17128" s="2"/>
      <c r="C17128" s="2"/>
      <c r="E17128" s="2"/>
      <c r="G17128" s="2"/>
      <c r="H17128" s="6"/>
      <c r="I17128" s="9"/>
      <c r="J17128" s="9"/>
      <c r="K17128" s="9"/>
    </row>
    <row r="17129" spans="1:11" x14ac:dyDescent="0.25">
      <c r="A17129" s="2"/>
      <c r="B17129" s="2"/>
      <c r="C17129" s="2"/>
      <c r="E17129" s="2"/>
      <c r="G17129" s="2"/>
      <c r="H17129" s="6"/>
      <c r="I17129" s="9"/>
      <c r="J17129" s="9"/>
      <c r="K17129" s="9"/>
    </row>
    <row r="17130" spans="1:11" x14ac:dyDescent="0.25">
      <c r="A17130" s="2"/>
      <c r="B17130" s="2"/>
      <c r="C17130" s="2"/>
      <c r="E17130" s="2"/>
      <c r="G17130" s="2"/>
      <c r="H17130" s="6"/>
      <c r="I17130" s="9"/>
      <c r="J17130" s="9"/>
      <c r="K17130" s="9"/>
    </row>
    <row r="17131" spans="1:11" x14ac:dyDescent="0.25">
      <c r="A17131" s="2"/>
      <c r="B17131" s="2"/>
      <c r="C17131" s="2"/>
      <c r="E17131" s="2"/>
      <c r="G17131" s="2"/>
      <c r="H17131" s="6"/>
      <c r="I17131" s="9"/>
      <c r="J17131" s="9"/>
      <c r="K17131" s="9"/>
    </row>
    <row r="17132" spans="1:11" x14ac:dyDescent="0.25">
      <c r="A17132" s="2"/>
      <c r="B17132" s="2"/>
      <c r="C17132" s="2"/>
      <c r="E17132" s="2"/>
      <c r="G17132" s="2"/>
      <c r="H17132" s="6"/>
      <c r="I17132" s="9"/>
      <c r="J17132" s="9"/>
      <c r="K17132" s="9"/>
    </row>
    <row r="17133" spans="1:11" x14ac:dyDescent="0.25">
      <c r="A17133" s="2"/>
      <c r="B17133" s="2"/>
      <c r="C17133" s="2"/>
      <c r="E17133" s="2"/>
      <c r="G17133" s="2"/>
      <c r="H17133" s="6"/>
      <c r="I17133" s="9"/>
      <c r="J17133" s="9"/>
      <c r="K17133" s="9"/>
    </row>
    <row r="17134" spans="1:11" x14ac:dyDescent="0.25">
      <c r="A17134" s="2"/>
      <c r="B17134" s="2"/>
      <c r="C17134" s="2"/>
      <c r="E17134" s="2"/>
      <c r="G17134" s="2"/>
      <c r="H17134" s="6"/>
      <c r="I17134" s="9"/>
      <c r="J17134" s="9"/>
      <c r="K17134" s="9"/>
    </row>
    <row r="17135" spans="1:11" x14ac:dyDescent="0.25">
      <c r="A17135" s="2"/>
      <c r="B17135" s="2"/>
      <c r="C17135" s="2"/>
      <c r="E17135" s="2"/>
      <c r="G17135" s="2"/>
      <c r="H17135" s="6"/>
      <c r="I17135" s="9"/>
      <c r="J17135" s="9"/>
      <c r="K17135" s="9"/>
    </row>
    <row r="17136" spans="1:11" x14ac:dyDescent="0.25">
      <c r="A17136" s="2"/>
      <c r="B17136" s="2"/>
      <c r="C17136" s="2"/>
      <c r="E17136" s="2"/>
      <c r="G17136" s="2"/>
      <c r="H17136" s="6"/>
      <c r="I17136" s="9"/>
      <c r="J17136" s="9"/>
      <c r="K17136" s="9"/>
    </row>
    <row r="17137" spans="1:11" x14ac:dyDescent="0.25">
      <c r="A17137" s="2"/>
      <c r="B17137" s="2"/>
      <c r="C17137" s="2"/>
      <c r="E17137" s="2"/>
      <c r="G17137" s="2"/>
      <c r="H17137" s="6"/>
      <c r="I17137" s="9"/>
      <c r="J17137" s="9"/>
      <c r="K17137" s="9"/>
    </row>
    <row r="17138" spans="1:11" x14ac:dyDescent="0.25">
      <c r="A17138" s="2"/>
      <c r="B17138" s="2"/>
      <c r="C17138" s="2"/>
      <c r="E17138" s="2"/>
      <c r="G17138" s="2"/>
      <c r="H17138" s="6"/>
      <c r="I17138" s="9"/>
      <c r="J17138" s="9"/>
      <c r="K17138" s="9"/>
    </row>
    <row r="17139" spans="1:11" x14ac:dyDescent="0.25">
      <c r="A17139" s="2"/>
      <c r="B17139" s="2"/>
      <c r="C17139" s="2"/>
      <c r="E17139" s="2"/>
      <c r="G17139" s="2"/>
      <c r="H17139" s="6"/>
      <c r="I17139" s="9"/>
      <c r="J17139" s="9"/>
      <c r="K17139" s="9"/>
    </row>
    <row r="17140" spans="1:11" x14ac:dyDescent="0.25">
      <c r="A17140" s="2"/>
      <c r="B17140" s="2"/>
      <c r="C17140" s="2"/>
      <c r="E17140" s="2"/>
      <c r="G17140" s="2"/>
      <c r="H17140" s="6"/>
      <c r="I17140" s="9"/>
      <c r="J17140" s="9"/>
      <c r="K17140" s="9"/>
    </row>
    <row r="17141" spans="1:11" x14ac:dyDescent="0.25">
      <c r="A17141" s="2"/>
      <c r="B17141" s="2"/>
      <c r="C17141" s="2"/>
      <c r="E17141" s="2"/>
      <c r="G17141" s="2"/>
      <c r="H17141" s="6"/>
      <c r="I17141" s="9"/>
      <c r="J17141" s="9"/>
      <c r="K17141" s="9"/>
    </row>
    <row r="17142" spans="1:11" x14ac:dyDescent="0.25">
      <c r="A17142" s="2"/>
      <c r="B17142" s="2"/>
      <c r="C17142" s="2"/>
      <c r="E17142" s="2"/>
      <c r="G17142" s="2"/>
      <c r="H17142" s="6"/>
      <c r="I17142" s="9"/>
      <c r="J17142" s="9"/>
      <c r="K17142" s="9"/>
    </row>
    <row r="17143" spans="1:11" x14ac:dyDescent="0.25">
      <c r="A17143" s="2"/>
      <c r="B17143" s="2"/>
      <c r="C17143" s="2"/>
      <c r="E17143" s="2"/>
      <c r="G17143" s="2"/>
      <c r="H17143" s="6"/>
      <c r="I17143" s="9"/>
      <c r="J17143" s="9"/>
      <c r="K17143" s="9"/>
    </row>
    <row r="17144" spans="1:11" x14ac:dyDescent="0.25">
      <c r="A17144" s="2"/>
      <c r="B17144" s="2"/>
      <c r="C17144" s="2"/>
      <c r="E17144" s="2"/>
      <c r="G17144" s="2"/>
      <c r="H17144" s="6"/>
      <c r="I17144" s="9"/>
      <c r="J17144" s="9"/>
      <c r="K17144" s="9"/>
    </row>
    <row r="17145" spans="1:11" x14ac:dyDescent="0.25">
      <c r="A17145" s="2"/>
      <c r="B17145" s="2"/>
      <c r="C17145" s="2"/>
      <c r="E17145" s="2"/>
      <c r="G17145" s="2"/>
      <c r="H17145" s="6"/>
      <c r="I17145" s="9"/>
      <c r="J17145" s="9"/>
      <c r="K17145" s="9"/>
    </row>
    <row r="17146" spans="1:11" x14ac:dyDescent="0.25">
      <c r="A17146" s="2"/>
      <c r="B17146" s="2"/>
      <c r="C17146" s="2"/>
      <c r="E17146" s="2"/>
      <c r="G17146" s="2"/>
      <c r="H17146" s="6"/>
      <c r="I17146" s="9"/>
      <c r="J17146" s="9"/>
      <c r="K17146" s="9"/>
    </row>
    <row r="17147" spans="1:11" x14ac:dyDescent="0.25">
      <c r="A17147" s="2"/>
      <c r="B17147" s="2"/>
      <c r="C17147" s="2"/>
      <c r="E17147" s="2"/>
      <c r="G17147" s="2"/>
      <c r="H17147" s="6"/>
      <c r="I17147" s="9"/>
      <c r="J17147" s="9"/>
      <c r="K17147" s="9"/>
    </row>
    <row r="17148" spans="1:11" x14ac:dyDescent="0.25">
      <c r="A17148" s="2"/>
      <c r="B17148" s="2"/>
      <c r="C17148" s="2"/>
      <c r="E17148" s="2"/>
      <c r="G17148" s="2"/>
      <c r="H17148" s="6"/>
      <c r="I17148" s="9"/>
      <c r="J17148" s="9"/>
      <c r="K17148" s="9"/>
    </row>
    <row r="17149" spans="1:11" x14ac:dyDescent="0.25">
      <c r="A17149" s="2"/>
      <c r="B17149" s="2"/>
      <c r="C17149" s="2"/>
      <c r="E17149" s="2"/>
      <c r="G17149" s="2"/>
      <c r="H17149" s="6"/>
      <c r="I17149" s="9"/>
      <c r="J17149" s="9"/>
      <c r="K17149" s="9"/>
    </row>
    <row r="17150" spans="1:11" x14ac:dyDescent="0.25">
      <c r="A17150" s="2"/>
      <c r="B17150" s="2"/>
      <c r="C17150" s="2"/>
      <c r="E17150" s="2"/>
      <c r="G17150" s="2"/>
      <c r="H17150" s="6"/>
      <c r="I17150" s="9"/>
      <c r="J17150" s="9"/>
      <c r="K17150" s="9"/>
    </row>
    <row r="17151" spans="1:11" x14ac:dyDescent="0.25">
      <c r="A17151" s="2"/>
      <c r="B17151" s="2"/>
      <c r="C17151" s="2"/>
      <c r="E17151" s="2"/>
      <c r="G17151" s="2"/>
      <c r="H17151" s="6"/>
      <c r="I17151" s="9"/>
      <c r="J17151" s="9"/>
      <c r="K17151" s="9"/>
    </row>
    <row r="17152" spans="1:11" x14ac:dyDescent="0.25">
      <c r="A17152" s="2"/>
      <c r="B17152" s="2"/>
      <c r="C17152" s="2"/>
      <c r="E17152" s="2"/>
      <c r="G17152" s="2"/>
      <c r="H17152" s="6"/>
      <c r="I17152" s="9"/>
      <c r="J17152" s="9"/>
      <c r="K17152" s="9"/>
    </row>
    <row r="17153" spans="1:11" x14ac:dyDescent="0.25">
      <c r="A17153" s="2"/>
      <c r="B17153" s="2"/>
      <c r="C17153" s="2"/>
      <c r="E17153" s="2"/>
      <c r="G17153" s="2"/>
      <c r="H17153" s="6"/>
      <c r="I17153" s="9"/>
      <c r="J17153" s="9"/>
      <c r="K17153" s="9"/>
    </row>
    <row r="17154" spans="1:11" x14ac:dyDescent="0.25">
      <c r="A17154" s="2"/>
      <c r="B17154" s="2"/>
      <c r="C17154" s="2"/>
      <c r="E17154" s="2"/>
      <c r="G17154" s="2"/>
      <c r="H17154" s="6"/>
      <c r="I17154" s="9"/>
      <c r="J17154" s="9"/>
      <c r="K17154" s="9"/>
    </row>
    <row r="17155" spans="1:11" x14ac:dyDescent="0.25">
      <c r="A17155" s="2"/>
      <c r="B17155" s="2"/>
      <c r="C17155" s="2"/>
      <c r="E17155" s="2"/>
      <c r="G17155" s="2"/>
      <c r="H17155" s="6"/>
      <c r="I17155" s="9"/>
      <c r="J17155" s="9"/>
      <c r="K17155" s="9"/>
    </row>
    <row r="17156" spans="1:11" x14ac:dyDescent="0.25">
      <c r="A17156" s="2"/>
      <c r="B17156" s="2"/>
      <c r="C17156" s="2"/>
      <c r="E17156" s="2"/>
      <c r="G17156" s="2"/>
      <c r="H17156" s="6"/>
      <c r="I17156" s="9"/>
      <c r="J17156" s="9"/>
      <c r="K17156" s="9"/>
    </row>
    <row r="17157" spans="1:11" x14ac:dyDescent="0.25">
      <c r="A17157" s="2"/>
      <c r="B17157" s="2"/>
      <c r="C17157" s="2"/>
      <c r="E17157" s="2"/>
      <c r="G17157" s="2"/>
      <c r="H17157" s="6"/>
      <c r="I17157" s="9"/>
      <c r="J17157" s="9"/>
      <c r="K17157" s="9"/>
    </row>
    <row r="17158" spans="1:11" x14ac:dyDescent="0.25">
      <c r="A17158" s="2"/>
      <c r="B17158" s="2"/>
      <c r="C17158" s="2"/>
      <c r="E17158" s="2"/>
      <c r="G17158" s="2"/>
      <c r="H17158" s="6"/>
      <c r="I17158" s="9"/>
      <c r="J17158" s="9"/>
      <c r="K17158" s="9"/>
    </row>
    <row r="17159" spans="1:11" x14ac:dyDescent="0.25">
      <c r="A17159" s="2"/>
      <c r="B17159" s="2"/>
      <c r="C17159" s="2"/>
      <c r="E17159" s="2"/>
      <c r="G17159" s="2"/>
      <c r="H17159" s="6"/>
      <c r="I17159" s="9"/>
      <c r="J17159" s="9"/>
      <c r="K17159" s="9"/>
    </row>
    <row r="17160" spans="1:11" x14ac:dyDescent="0.25">
      <c r="A17160" s="2"/>
      <c r="B17160" s="2"/>
      <c r="C17160" s="2"/>
      <c r="E17160" s="2"/>
      <c r="G17160" s="2"/>
      <c r="H17160" s="6"/>
      <c r="I17160" s="9"/>
      <c r="J17160" s="9"/>
      <c r="K17160" s="9"/>
    </row>
    <row r="17161" spans="1:11" x14ac:dyDescent="0.25">
      <c r="A17161" s="2"/>
      <c r="B17161" s="2"/>
      <c r="C17161" s="2"/>
      <c r="E17161" s="2"/>
      <c r="G17161" s="2"/>
      <c r="H17161" s="6"/>
      <c r="I17161" s="9"/>
      <c r="J17161" s="9"/>
      <c r="K17161" s="9"/>
    </row>
    <row r="17162" spans="1:11" x14ac:dyDescent="0.25">
      <c r="A17162" s="2"/>
      <c r="B17162" s="2"/>
      <c r="C17162" s="2"/>
      <c r="E17162" s="2"/>
      <c r="G17162" s="2"/>
      <c r="H17162" s="6"/>
      <c r="I17162" s="9"/>
      <c r="J17162" s="9"/>
      <c r="K17162" s="9"/>
    </row>
    <row r="17163" spans="1:11" x14ac:dyDescent="0.25">
      <c r="A17163" s="2"/>
      <c r="B17163" s="2"/>
      <c r="C17163" s="2"/>
      <c r="E17163" s="2"/>
      <c r="G17163" s="2"/>
      <c r="H17163" s="6"/>
      <c r="I17163" s="9"/>
      <c r="J17163" s="9"/>
      <c r="K17163" s="9"/>
    </row>
    <row r="17164" spans="1:11" x14ac:dyDescent="0.25">
      <c r="A17164" s="2"/>
      <c r="B17164" s="2"/>
      <c r="C17164" s="2"/>
      <c r="E17164" s="2"/>
      <c r="G17164" s="2"/>
      <c r="H17164" s="6"/>
      <c r="I17164" s="9"/>
      <c r="J17164" s="9"/>
      <c r="K17164" s="9"/>
    </row>
    <row r="17165" spans="1:11" x14ac:dyDescent="0.25">
      <c r="A17165" s="2"/>
      <c r="B17165" s="2"/>
      <c r="C17165" s="2"/>
      <c r="E17165" s="2"/>
      <c r="G17165" s="2"/>
      <c r="H17165" s="6"/>
      <c r="I17165" s="9"/>
      <c r="J17165" s="9"/>
      <c r="K17165" s="9"/>
    </row>
    <row r="17166" spans="1:11" x14ac:dyDescent="0.25">
      <c r="A17166" s="2"/>
      <c r="B17166" s="2"/>
      <c r="C17166" s="2"/>
      <c r="E17166" s="2"/>
      <c r="G17166" s="2"/>
      <c r="H17166" s="6"/>
      <c r="I17166" s="9"/>
      <c r="J17166" s="9"/>
      <c r="K17166" s="9"/>
    </row>
    <row r="17167" spans="1:11" x14ac:dyDescent="0.25">
      <c r="A17167" s="2"/>
      <c r="B17167" s="2"/>
      <c r="C17167" s="2"/>
      <c r="E17167" s="2"/>
      <c r="G17167" s="2"/>
      <c r="H17167" s="6"/>
      <c r="I17167" s="9"/>
      <c r="J17167" s="9"/>
      <c r="K17167" s="9"/>
    </row>
    <row r="17168" spans="1:11" x14ac:dyDescent="0.25">
      <c r="A17168" s="2"/>
      <c r="B17168" s="2"/>
      <c r="C17168" s="2"/>
      <c r="E17168" s="2"/>
      <c r="G17168" s="2"/>
      <c r="H17168" s="6"/>
      <c r="I17168" s="9"/>
      <c r="J17168" s="9"/>
      <c r="K17168" s="9"/>
    </row>
    <row r="17169" spans="1:11" x14ac:dyDescent="0.25">
      <c r="A17169" s="2"/>
      <c r="B17169" s="2"/>
      <c r="C17169" s="2"/>
      <c r="E17169" s="2"/>
      <c r="G17169" s="2"/>
      <c r="H17169" s="6"/>
      <c r="I17169" s="9"/>
      <c r="J17169" s="9"/>
      <c r="K17169" s="9"/>
    </row>
    <row r="17170" spans="1:11" x14ac:dyDescent="0.25">
      <c r="A17170" s="2"/>
      <c r="B17170" s="2"/>
      <c r="C17170" s="2"/>
      <c r="E17170" s="2"/>
      <c r="G17170" s="2"/>
      <c r="H17170" s="6"/>
      <c r="I17170" s="9"/>
      <c r="J17170" s="9"/>
      <c r="K17170" s="9"/>
    </row>
    <row r="17171" spans="1:11" x14ac:dyDescent="0.25">
      <c r="A17171" s="2"/>
      <c r="B17171" s="2"/>
      <c r="C17171" s="2"/>
      <c r="E17171" s="2"/>
      <c r="G17171" s="2"/>
      <c r="H17171" s="6"/>
      <c r="I17171" s="9"/>
      <c r="J17171" s="9"/>
      <c r="K17171" s="9"/>
    </row>
    <row r="17172" spans="1:11" x14ac:dyDescent="0.25">
      <c r="A17172" s="2"/>
      <c r="B17172" s="2"/>
      <c r="C17172" s="2"/>
      <c r="E17172" s="2"/>
      <c r="G17172" s="2"/>
      <c r="H17172" s="6"/>
      <c r="I17172" s="9"/>
      <c r="J17172" s="9"/>
      <c r="K17172" s="9"/>
    </row>
    <row r="17173" spans="1:11" x14ac:dyDescent="0.25">
      <c r="A17173" s="2"/>
      <c r="B17173" s="2"/>
      <c r="C17173" s="2"/>
      <c r="E17173" s="2"/>
      <c r="G17173" s="2"/>
      <c r="H17173" s="6"/>
      <c r="I17173" s="9"/>
      <c r="J17173" s="9"/>
      <c r="K17173" s="9"/>
    </row>
    <row r="17174" spans="1:11" x14ac:dyDescent="0.25">
      <c r="A17174" s="2"/>
      <c r="B17174" s="2"/>
      <c r="C17174" s="2"/>
      <c r="E17174" s="2"/>
      <c r="G17174" s="2"/>
      <c r="H17174" s="6"/>
      <c r="I17174" s="9"/>
      <c r="J17174" s="9"/>
      <c r="K17174" s="9"/>
    </row>
    <row r="17175" spans="1:11" x14ac:dyDescent="0.25">
      <c r="A17175" s="2"/>
      <c r="B17175" s="2"/>
      <c r="C17175" s="2"/>
      <c r="E17175" s="2"/>
      <c r="G17175" s="2"/>
      <c r="H17175" s="6"/>
      <c r="I17175" s="9"/>
      <c r="J17175" s="9"/>
      <c r="K17175" s="9"/>
    </row>
    <row r="17176" spans="1:11" x14ac:dyDescent="0.25">
      <c r="A17176" s="2"/>
      <c r="B17176" s="2"/>
      <c r="C17176" s="2"/>
      <c r="E17176" s="2"/>
      <c r="G17176" s="2"/>
      <c r="H17176" s="6"/>
      <c r="I17176" s="9"/>
      <c r="J17176" s="9"/>
      <c r="K17176" s="9"/>
    </row>
    <row r="17177" spans="1:11" x14ac:dyDescent="0.25">
      <c r="A17177" s="2"/>
      <c r="B17177" s="2"/>
      <c r="C17177" s="2"/>
      <c r="E17177" s="2"/>
      <c r="G17177" s="2"/>
      <c r="H17177" s="6"/>
      <c r="I17177" s="9"/>
      <c r="J17177" s="9"/>
      <c r="K17177" s="9"/>
    </row>
    <row r="17178" spans="1:11" x14ac:dyDescent="0.25">
      <c r="A17178" s="2"/>
      <c r="B17178" s="2"/>
      <c r="C17178" s="2"/>
      <c r="E17178" s="2"/>
      <c r="G17178" s="2"/>
      <c r="H17178" s="6"/>
      <c r="I17178" s="9"/>
      <c r="J17178" s="9"/>
      <c r="K17178" s="9"/>
    </row>
    <row r="17179" spans="1:11" x14ac:dyDescent="0.25">
      <c r="A17179" s="2"/>
      <c r="B17179" s="2"/>
      <c r="C17179" s="2"/>
      <c r="E17179" s="2"/>
      <c r="G17179" s="2"/>
      <c r="H17179" s="6"/>
      <c r="I17179" s="9"/>
      <c r="J17179" s="9"/>
      <c r="K17179" s="9"/>
    </row>
    <row r="17180" spans="1:11" x14ac:dyDescent="0.25">
      <c r="A17180" s="2"/>
      <c r="B17180" s="2"/>
      <c r="C17180" s="2"/>
      <c r="E17180" s="2"/>
      <c r="G17180" s="2"/>
      <c r="H17180" s="6"/>
      <c r="I17180" s="9"/>
      <c r="J17180" s="9"/>
      <c r="K17180" s="9"/>
    </row>
    <row r="17181" spans="1:11" x14ac:dyDescent="0.25">
      <c r="A17181" s="2"/>
      <c r="B17181" s="2"/>
      <c r="C17181" s="2"/>
      <c r="E17181" s="2"/>
      <c r="G17181" s="2"/>
      <c r="H17181" s="6"/>
      <c r="I17181" s="9"/>
      <c r="J17181" s="9"/>
      <c r="K17181" s="9"/>
    </row>
    <row r="17182" spans="1:11" x14ac:dyDescent="0.25">
      <c r="A17182" s="2"/>
      <c r="B17182" s="2"/>
      <c r="C17182" s="2"/>
      <c r="E17182" s="2"/>
      <c r="G17182" s="2"/>
      <c r="H17182" s="6"/>
      <c r="I17182" s="9"/>
      <c r="J17182" s="9"/>
      <c r="K17182" s="9"/>
    </row>
    <row r="17183" spans="1:11" x14ac:dyDescent="0.25">
      <c r="A17183" s="2"/>
      <c r="B17183" s="2"/>
      <c r="C17183" s="2"/>
      <c r="E17183" s="2"/>
      <c r="G17183" s="2"/>
      <c r="H17183" s="6"/>
      <c r="I17183" s="9"/>
      <c r="J17183" s="9"/>
      <c r="K17183" s="9"/>
    </row>
    <row r="17184" spans="1:11" x14ac:dyDescent="0.25">
      <c r="A17184" s="2"/>
      <c r="B17184" s="2"/>
      <c r="C17184" s="2"/>
      <c r="E17184" s="2"/>
      <c r="G17184" s="2"/>
      <c r="H17184" s="6"/>
      <c r="I17184" s="9"/>
      <c r="J17184" s="9"/>
      <c r="K17184" s="9"/>
    </row>
    <row r="17185" spans="1:11" x14ac:dyDescent="0.25">
      <c r="A17185" s="2"/>
      <c r="B17185" s="2"/>
      <c r="C17185" s="2"/>
      <c r="E17185" s="2"/>
      <c r="G17185" s="2"/>
      <c r="H17185" s="6"/>
      <c r="I17185" s="9"/>
      <c r="J17185" s="9"/>
      <c r="K17185" s="9"/>
    </row>
    <row r="17186" spans="1:11" x14ac:dyDescent="0.25">
      <c r="A17186" s="2"/>
      <c r="B17186" s="2"/>
      <c r="C17186" s="2"/>
      <c r="E17186" s="2"/>
      <c r="G17186" s="2"/>
      <c r="H17186" s="6"/>
      <c r="I17186" s="9"/>
      <c r="J17186" s="9"/>
      <c r="K17186" s="9"/>
    </row>
    <row r="17187" spans="1:11" x14ac:dyDescent="0.25">
      <c r="A17187" s="2"/>
      <c r="B17187" s="2"/>
      <c r="C17187" s="2"/>
      <c r="E17187" s="2"/>
      <c r="G17187" s="2"/>
      <c r="H17187" s="6"/>
      <c r="I17187" s="9"/>
      <c r="J17187" s="9"/>
      <c r="K17187" s="9"/>
    </row>
    <row r="17188" spans="1:11" x14ac:dyDescent="0.25">
      <c r="A17188" s="2"/>
      <c r="B17188" s="2"/>
      <c r="C17188" s="2"/>
      <c r="E17188" s="2"/>
      <c r="G17188" s="2"/>
      <c r="H17188" s="6"/>
      <c r="I17188" s="9"/>
      <c r="J17188" s="9"/>
      <c r="K17188" s="9"/>
    </row>
    <row r="17189" spans="1:11" x14ac:dyDescent="0.25">
      <c r="A17189" s="2"/>
      <c r="B17189" s="2"/>
      <c r="C17189" s="2"/>
      <c r="E17189" s="2"/>
      <c r="G17189" s="2"/>
      <c r="H17189" s="6"/>
      <c r="I17189" s="9"/>
      <c r="J17189" s="9"/>
      <c r="K17189" s="9"/>
    </row>
    <row r="17190" spans="1:11" x14ac:dyDescent="0.25">
      <c r="A17190" s="2"/>
      <c r="B17190" s="2"/>
      <c r="C17190" s="2"/>
      <c r="E17190" s="2"/>
      <c r="G17190" s="2"/>
      <c r="H17190" s="6"/>
      <c r="I17190" s="9"/>
      <c r="J17190" s="9"/>
      <c r="K17190" s="9"/>
    </row>
    <row r="17191" spans="1:11" x14ac:dyDescent="0.25">
      <c r="A17191" s="2"/>
      <c r="B17191" s="2"/>
      <c r="C17191" s="2"/>
      <c r="E17191" s="2"/>
      <c r="G17191" s="2"/>
      <c r="H17191" s="6"/>
      <c r="I17191" s="9"/>
      <c r="J17191" s="9"/>
      <c r="K17191" s="9"/>
    </row>
    <row r="17192" spans="1:11" x14ac:dyDescent="0.25">
      <c r="A17192" s="2"/>
      <c r="B17192" s="2"/>
      <c r="C17192" s="2"/>
      <c r="E17192" s="2"/>
      <c r="G17192" s="2"/>
      <c r="H17192" s="6"/>
      <c r="I17192" s="9"/>
      <c r="J17192" s="9"/>
      <c r="K17192" s="9"/>
    </row>
    <row r="17193" spans="1:11" x14ac:dyDescent="0.25">
      <c r="A17193" s="2"/>
      <c r="B17193" s="2"/>
      <c r="C17193" s="2"/>
      <c r="E17193" s="2"/>
      <c r="G17193" s="2"/>
      <c r="H17193" s="6"/>
      <c r="I17193" s="9"/>
      <c r="J17193" s="9"/>
      <c r="K17193" s="9"/>
    </row>
    <row r="17194" spans="1:11" x14ac:dyDescent="0.25">
      <c r="A17194" s="2"/>
      <c r="B17194" s="2"/>
      <c r="C17194" s="2"/>
      <c r="E17194" s="2"/>
      <c r="G17194" s="2"/>
      <c r="H17194" s="6"/>
      <c r="I17194" s="9"/>
      <c r="J17194" s="9"/>
      <c r="K17194" s="9"/>
    </row>
    <row r="17195" spans="1:11" x14ac:dyDescent="0.25">
      <c r="A17195" s="2"/>
      <c r="B17195" s="2"/>
      <c r="C17195" s="2"/>
      <c r="E17195" s="2"/>
      <c r="G17195" s="2"/>
      <c r="H17195" s="6"/>
      <c r="I17195" s="9"/>
      <c r="J17195" s="9"/>
      <c r="K17195" s="9"/>
    </row>
    <row r="17196" spans="1:11" x14ac:dyDescent="0.25">
      <c r="A17196" s="2"/>
      <c r="B17196" s="2"/>
      <c r="C17196" s="2"/>
      <c r="E17196" s="2"/>
      <c r="G17196" s="2"/>
      <c r="H17196" s="6"/>
      <c r="I17196" s="9"/>
      <c r="J17196" s="9"/>
      <c r="K17196" s="9"/>
    </row>
    <row r="17197" spans="1:11" x14ac:dyDescent="0.25">
      <c r="A17197" s="2"/>
      <c r="B17197" s="2"/>
      <c r="C17197" s="2"/>
      <c r="E17197" s="2"/>
      <c r="G17197" s="2"/>
      <c r="H17197" s="6"/>
      <c r="I17197" s="9"/>
      <c r="J17197" s="9"/>
      <c r="K17197" s="9"/>
    </row>
    <row r="17198" spans="1:11" x14ac:dyDescent="0.25">
      <c r="A17198" s="2"/>
      <c r="B17198" s="2"/>
      <c r="C17198" s="2"/>
      <c r="E17198" s="2"/>
      <c r="G17198" s="2"/>
      <c r="H17198" s="6"/>
      <c r="I17198" s="9"/>
      <c r="J17198" s="9"/>
      <c r="K17198" s="9"/>
    </row>
    <row r="17199" spans="1:11" x14ac:dyDescent="0.25">
      <c r="A17199" s="2"/>
      <c r="B17199" s="2"/>
      <c r="C17199" s="2"/>
      <c r="E17199" s="2"/>
      <c r="G17199" s="2"/>
      <c r="H17199" s="6"/>
      <c r="I17199" s="9"/>
      <c r="J17199" s="9"/>
      <c r="K17199" s="9"/>
    </row>
    <row r="17200" spans="1:11" x14ac:dyDescent="0.25">
      <c r="A17200" s="2"/>
      <c r="B17200" s="2"/>
      <c r="C17200" s="2"/>
      <c r="E17200" s="2"/>
      <c r="G17200" s="2"/>
      <c r="H17200" s="6"/>
      <c r="I17200" s="9"/>
      <c r="J17200" s="9"/>
      <c r="K17200" s="9"/>
    </row>
    <row r="17201" spans="1:11" x14ac:dyDescent="0.25">
      <c r="A17201" s="2"/>
      <c r="B17201" s="2"/>
      <c r="C17201" s="2"/>
      <c r="E17201" s="2"/>
      <c r="G17201" s="2"/>
      <c r="H17201" s="6"/>
      <c r="I17201" s="9"/>
      <c r="J17201" s="9"/>
      <c r="K17201" s="9"/>
    </row>
    <row r="17202" spans="1:11" x14ac:dyDescent="0.25">
      <c r="A17202" s="2"/>
      <c r="B17202" s="2"/>
      <c r="C17202" s="2"/>
      <c r="E17202" s="2"/>
      <c r="G17202" s="2"/>
      <c r="H17202" s="6"/>
      <c r="I17202" s="9"/>
      <c r="J17202" s="9"/>
      <c r="K17202" s="9"/>
    </row>
    <row r="17203" spans="1:11" x14ac:dyDescent="0.25">
      <c r="A17203" s="2"/>
      <c r="B17203" s="2"/>
      <c r="C17203" s="2"/>
      <c r="E17203" s="2"/>
      <c r="G17203" s="2"/>
      <c r="H17203" s="6"/>
      <c r="I17203" s="9"/>
      <c r="J17203" s="9"/>
      <c r="K17203" s="9"/>
    </row>
    <row r="17204" spans="1:11" x14ac:dyDescent="0.25">
      <c r="A17204" s="2"/>
      <c r="B17204" s="2"/>
      <c r="C17204" s="2"/>
      <c r="E17204" s="2"/>
      <c r="G17204" s="2"/>
      <c r="H17204" s="6"/>
      <c r="I17204" s="9"/>
      <c r="J17204" s="9"/>
      <c r="K17204" s="9"/>
    </row>
    <row r="17205" spans="1:11" x14ac:dyDescent="0.25">
      <c r="A17205" s="2"/>
      <c r="B17205" s="2"/>
      <c r="C17205" s="2"/>
      <c r="E17205" s="2"/>
      <c r="G17205" s="2"/>
      <c r="H17205" s="6"/>
      <c r="I17205" s="9"/>
      <c r="J17205" s="9"/>
      <c r="K17205" s="9"/>
    </row>
    <row r="17206" spans="1:11" x14ac:dyDescent="0.25">
      <c r="A17206" s="2"/>
      <c r="B17206" s="2"/>
      <c r="C17206" s="2"/>
      <c r="E17206" s="2"/>
      <c r="G17206" s="2"/>
      <c r="H17206" s="6"/>
      <c r="I17206" s="9"/>
      <c r="J17206" s="9"/>
      <c r="K17206" s="9"/>
    </row>
    <row r="17207" spans="1:11" x14ac:dyDescent="0.25">
      <c r="A17207" s="2"/>
      <c r="B17207" s="2"/>
      <c r="C17207" s="2"/>
      <c r="E17207" s="2"/>
      <c r="G17207" s="2"/>
      <c r="H17207" s="6"/>
      <c r="I17207" s="9"/>
      <c r="J17207" s="9"/>
      <c r="K17207" s="9"/>
    </row>
    <row r="17208" spans="1:11" x14ac:dyDescent="0.25">
      <c r="A17208" s="2"/>
      <c r="B17208" s="2"/>
      <c r="C17208" s="2"/>
      <c r="E17208" s="2"/>
      <c r="G17208" s="2"/>
      <c r="H17208" s="6"/>
      <c r="I17208" s="9"/>
      <c r="J17208" s="9"/>
      <c r="K17208" s="9"/>
    </row>
    <row r="17209" spans="1:11" x14ac:dyDescent="0.25">
      <c r="A17209" s="2"/>
      <c r="B17209" s="2"/>
      <c r="C17209" s="2"/>
      <c r="E17209" s="2"/>
      <c r="G17209" s="2"/>
      <c r="H17209" s="6"/>
      <c r="I17209" s="9"/>
      <c r="J17209" s="9"/>
      <c r="K17209" s="9"/>
    </row>
    <row r="17210" spans="1:11" x14ac:dyDescent="0.25">
      <c r="A17210" s="2"/>
      <c r="B17210" s="2"/>
      <c r="C17210" s="2"/>
      <c r="E17210" s="2"/>
      <c r="G17210" s="2"/>
      <c r="H17210" s="6"/>
      <c r="I17210" s="9"/>
      <c r="J17210" s="9"/>
      <c r="K17210" s="9"/>
    </row>
    <row r="17211" spans="1:11" x14ac:dyDescent="0.25">
      <c r="A17211" s="2"/>
      <c r="B17211" s="2"/>
      <c r="C17211" s="2"/>
      <c r="E17211" s="2"/>
      <c r="G17211" s="2"/>
      <c r="H17211" s="6"/>
      <c r="I17211" s="9"/>
      <c r="J17211" s="9"/>
      <c r="K17211" s="9"/>
    </row>
    <row r="17212" spans="1:11" x14ac:dyDescent="0.25">
      <c r="A17212" s="2"/>
      <c r="B17212" s="2"/>
      <c r="C17212" s="2"/>
      <c r="E17212" s="2"/>
      <c r="G17212" s="2"/>
      <c r="H17212" s="6"/>
      <c r="I17212" s="9"/>
      <c r="J17212" s="9"/>
      <c r="K17212" s="9"/>
    </row>
    <row r="17213" spans="1:11" x14ac:dyDescent="0.25">
      <c r="A17213" s="2"/>
      <c r="B17213" s="2"/>
      <c r="C17213" s="2"/>
      <c r="E17213" s="2"/>
      <c r="G17213" s="2"/>
      <c r="H17213" s="6"/>
      <c r="I17213" s="9"/>
      <c r="J17213" s="9"/>
      <c r="K17213" s="9"/>
    </row>
    <row r="17214" spans="1:11" x14ac:dyDescent="0.25">
      <c r="A17214" s="2"/>
      <c r="B17214" s="2"/>
      <c r="C17214" s="2"/>
      <c r="E17214" s="2"/>
      <c r="G17214" s="2"/>
      <c r="H17214" s="6"/>
      <c r="I17214" s="9"/>
      <c r="J17214" s="9"/>
      <c r="K17214" s="9"/>
    </row>
    <row r="17215" spans="1:11" x14ac:dyDescent="0.25">
      <c r="A17215" s="2"/>
      <c r="B17215" s="2"/>
      <c r="C17215" s="2"/>
      <c r="E17215" s="2"/>
      <c r="G17215" s="2"/>
      <c r="H17215" s="6"/>
      <c r="I17215" s="9"/>
      <c r="J17215" s="9"/>
      <c r="K17215" s="9"/>
    </row>
    <row r="17216" spans="1:11" x14ac:dyDescent="0.25">
      <c r="A17216" s="2"/>
      <c r="B17216" s="2"/>
      <c r="C17216" s="2"/>
      <c r="E17216" s="2"/>
      <c r="G17216" s="2"/>
      <c r="H17216" s="6"/>
      <c r="I17216" s="9"/>
      <c r="J17216" s="9"/>
      <c r="K17216" s="9"/>
    </row>
    <row r="17217" spans="1:11" x14ac:dyDescent="0.25">
      <c r="A17217" s="2"/>
      <c r="B17217" s="2"/>
      <c r="C17217" s="2"/>
      <c r="E17217" s="2"/>
      <c r="G17217" s="2"/>
      <c r="H17217" s="6"/>
      <c r="I17217" s="9"/>
      <c r="J17217" s="9"/>
      <c r="K17217" s="9"/>
    </row>
    <row r="17218" spans="1:11" x14ac:dyDescent="0.25">
      <c r="A17218" s="2"/>
      <c r="B17218" s="2"/>
      <c r="C17218" s="2"/>
      <c r="E17218" s="2"/>
      <c r="G17218" s="2"/>
      <c r="H17218" s="6"/>
      <c r="I17218" s="9"/>
      <c r="J17218" s="9"/>
      <c r="K17218" s="9"/>
    </row>
    <row r="17219" spans="1:11" x14ac:dyDescent="0.25">
      <c r="A17219" s="2"/>
      <c r="B17219" s="2"/>
      <c r="C17219" s="2"/>
      <c r="E17219" s="2"/>
      <c r="G17219" s="2"/>
      <c r="H17219" s="6"/>
      <c r="I17219" s="9"/>
      <c r="J17219" s="9"/>
      <c r="K17219" s="9"/>
    </row>
    <row r="17220" spans="1:11" x14ac:dyDescent="0.25">
      <c r="A17220" s="2"/>
      <c r="B17220" s="2"/>
      <c r="C17220" s="2"/>
      <c r="E17220" s="2"/>
      <c r="G17220" s="2"/>
      <c r="H17220" s="6"/>
      <c r="I17220" s="9"/>
      <c r="J17220" s="9"/>
      <c r="K17220" s="9"/>
    </row>
    <row r="17221" spans="1:11" x14ac:dyDescent="0.25">
      <c r="A17221" s="2"/>
      <c r="B17221" s="2"/>
      <c r="C17221" s="2"/>
      <c r="E17221" s="2"/>
      <c r="G17221" s="2"/>
      <c r="H17221" s="6"/>
      <c r="I17221" s="9"/>
      <c r="J17221" s="9"/>
      <c r="K17221" s="9"/>
    </row>
    <row r="17222" spans="1:11" x14ac:dyDescent="0.25">
      <c r="A17222" s="2"/>
      <c r="B17222" s="2"/>
      <c r="C17222" s="2"/>
      <c r="E17222" s="2"/>
      <c r="G17222" s="2"/>
      <c r="H17222" s="6"/>
      <c r="I17222" s="9"/>
      <c r="J17222" s="9"/>
      <c r="K17222" s="9"/>
    </row>
    <row r="17223" spans="1:11" x14ac:dyDescent="0.25">
      <c r="A17223" s="2"/>
      <c r="B17223" s="2"/>
      <c r="C17223" s="2"/>
      <c r="E17223" s="2"/>
      <c r="G17223" s="2"/>
      <c r="H17223" s="6"/>
      <c r="I17223" s="9"/>
      <c r="J17223" s="9"/>
      <c r="K17223" s="9"/>
    </row>
    <row r="17224" spans="1:11" x14ac:dyDescent="0.25">
      <c r="A17224" s="2"/>
      <c r="B17224" s="2"/>
      <c r="C17224" s="2"/>
      <c r="E17224" s="2"/>
      <c r="G17224" s="2"/>
      <c r="H17224" s="6"/>
      <c r="I17224" s="9"/>
      <c r="J17224" s="9"/>
      <c r="K17224" s="9"/>
    </row>
    <row r="17225" spans="1:11" x14ac:dyDescent="0.25">
      <c r="A17225" s="2"/>
      <c r="B17225" s="2"/>
      <c r="C17225" s="2"/>
      <c r="E17225" s="2"/>
      <c r="G17225" s="2"/>
      <c r="H17225" s="6"/>
      <c r="I17225" s="9"/>
      <c r="J17225" s="9"/>
      <c r="K17225" s="9"/>
    </row>
    <row r="17226" spans="1:11" x14ac:dyDescent="0.25">
      <c r="A17226" s="2"/>
      <c r="B17226" s="2"/>
      <c r="C17226" s="2"/>
      <c r="E17226" s="2"/>
      <c r="G17226" s="2"/>
      <c r="H17226" s="6"/>
      <c r="I17226" s="9"/>
      <c r="J17226" s="9"/>
      <c r="K17226" s="9"/>
    </row>
    <row r="17227" spans="1:11" x14ac:dyDescent="0.25">
      <c r="A17227" s="2"/>
      <c r="B17227" s="2"/>
      <c r="C17227" s="2"/>
      <c r="E17227" s="2"/>
      <c r="G17227" s="2"/>
      <c r="H17227" s="6"/>
      <c r="I17227" s="9"/>
      <c r="J17227" s="9"/>
      <c r="K17227" s="9"/>
    </row>
    <row r="17228" spans="1:11" x14ac:dyDescent="0.25">
      <c r="A17228" s="2"/>
      <c r="B17228" s="2"/>
      <c r="C17228" s="2"/>
      <c r="E17228" s="2"/>
      <c r="G17228" s="2"/>
      <c r="H17228" s="6"/>
      <c r="I17228" s="9"/>
      <c r="J17228" s="9"/>
      <c r="K17228" s="9"/>
    </row>
    <row r="17229" spans="1:11" x14ac:dyDescent="0.25">
      <c r="A17229" s="2"/>
      <c r="B17229" s="2"/>
      <c r="C17229" s="2"/>
      <c r="E17229" s="2"/>
      <c r="G17229" s="2"/>
      <c r="H17229" s="6"/>
      <c r="I17229" s="9"/>
      <c r="J17229" s="9"/>
      <c r="K17229" s="9"/>
    </row>
    <row r="17230" spans="1:11" x14ac:dyDescent="0.25">
      <c r="A17230" s="2"/>
      <c r="B17230" s="2"/>
      <c r="C17230" s="2"/>
      <c r="E17230" s="2"/>
      <c r="G17230" s="2"/>
      <c r="H17230" s="6"/>
      <c r="I17230" s="9"/>
      <c r="J17230" s="9"/>
      <c r="K17230" s="9"/>
    </row>
    <row r="17231" spans="1:11" x14ac:dyDescent="0.25">
      <c r="A17231" s="2"/>
      <c r="B17231" s="2"/>
      <c r="C17231" s="2"/>
      <c r="E17231" s="2"/>
      <c r="G17231" s="2"/>
      <c r="H17231" s="6"/>
      <c r="I17231" s="9"/>
      <c r="J17231" s="9"/>
      <c r="K17231" s="9"/>
    </row>
    <row r="17232" spans="1:11" x14ac:dyDescent="0.25">
      <c r="A17232" s="2"/>
      <c r="B17232" s="2"/>
      <c r="C17232" s="2"/>
      <c r="E17232" s="2"/>
      <c r="G17232" s="2"/>
      <c r="H17232" s="6"/>
      <c r="I17232" s="9"/>
      <c r="J17232" s="9"/>
      <c r="K17232" s="9"/>
    </row>
    <row r="17233" spans="1:11" x14ac:dyDescent="0.25">
      <c r="A17233" s="2"/>
      <c r="B17233" s="2"/>
      <c r="C17233" s="2"/>
      <c r="E17233" s="2"/>
      <c r="G17233" s="2"/>
      <c r="H17233" s="6"/>
      <c r="I17233" s="9"/>
      <c r="J17233" s="9"/>
      <c r="K17233" s="9"/>
    </row>
    <row r="17234" spans="1:11" x14ac:dyDescent="0.25">
      <c r="A17234" s="2"/>
      <c r="B17234" s="2"/>
      <c r="C17234" s="2"/>
      <c r="E17234" s="2"/>
      <c r="G17234" s="2"/>
      <c r="H17234" s="6"/>
      <c r="I17234" s="9"/>
      <c r="J17234" s="9"/>
      <c r="K17234" s="9"/>
    </row>
    <row r="17235" spans="1:11" x14ac:dyDescent="0.25">
      <c r="A17235" s="2"/>
      <c r="B17235" s="2"/>
      <c r="C17235" s="2"/>
      <c r="E17235" s="2"/>
      <c r="G17235" s="2"/>
      <c r="H17235" s="6"/>
      <c r="I17235" s="9"/>
      <c r="J17235" s="9"/>
      <c r="K17235" s="9"/>
    </row>
    <row r="17236" spans="1:11" x14ac:dyDescent="0.25">
      <c r="A17236" s="2"/>
      <c r="B17236" s="2"/>
      <c r="C17236" s="2"/>
      <c r="E17236" s="2"/>
      <c r="G17236" s="2"/>
      <c r="H17236" s="6"/>
      <c r="I17236" s="9"/>
      <c r="J17236" s="9"/>
      <c r="K17236" s="9"/>
    </row>
    <row r="17237" spans="1:11" x14ac:dyDescent="0.25">
      <c r="A17237" s="2"/>
      <c r="B17237" s="2"/>
      <c r="C17237" s="2"/>
      <c r="E17237" s="2"/>
      <c r="G17237" s="2"/>
      <c r="H17237" s="6"/>
      <c r="I17237" s="9"/>
      <c r="J17237" s="9"/>
      <c r="K17237" s="9"/>
    </row>
    <row r="17238" spans="1:11" x14ac:dyDescent="0.25">
      <c r="A17238" s="2"/>
      <c r="B17238" s="2"/>
      <c r="C17238" s="2"/>
      <c r="E17238" s="2"/>
      <c r="G17238" s="2"/>
      <c r="H17238" s="6"/>
      <c r="I17238" s="9"/>
      <c r="J17238" s="9"/>
      <c r="K17238" s="9"/>
    </row>
    <row r="17239" spans="1:11" x14ac:dyDescent="0.25">
      <c r="A17239" s="2"/>
      <c r="B17239" s="2"/>
      <c r="C17239" s="2"/>
      <c r="E17239" s="2"/>
      <c r="G17239" s="2"/>
      <c r="H17239" s="6"/>
      <c r="I17239" s="9"/>
      <c r="J17239" s="9"/>
      <c r="K17239" s="9"/>
    </row>
    <row r="17240" spans="1:11" x14ac:dyDescent="0.25">
      <c r="A17240" s="2"/>
      <c r="B17240" s="2"/>
      <c r="C17240" s="2"/>
      <c r="E17240" s="2"/>
      <c r="G17240" s="2"/>
      <c r="H17240" s="6"/>
      <c r="I17240" s="9"/>
      <c r="J17240" s="9"/>
      <c r="K17240" s="9"/>
    </row>
    <row r="17241" spans="1:11" x14ac:dyDescent="0.25">
      <c r="A17241" s="2"/>
      <c r="B17241" s="2"/>
      <c r="C17241" s="2"/>
      <c r="E17241" s="2"/>
      <c r="G17241" s="2"/>
      <c r="H17241" s="6"/>
      <c r="I17241" s="9"/>
      <c r="J17241" s="9"/>
      <c r="K17241" s="9"/>
    </row>
    <row r="17242" spans="1:11" x14ac:dyDescent="0.25">
      <c r="A17242" s="2"/>
      <c r="B17242" s="2"/>
      <c r="C17242" s="2"/>
      <c r="E17242" s="2"/>
      <c r="G17242" s="2"/>
      <c r="H17242" s="6"/>
      <c r="I17242" s="9"/>
      <c r="J17242" s="9"/>
      <c r="K17242" s="9"/>
    </row>
    <row r="17243" spans="1:11" x14ac:dyDescent="0.25">
      <c r="A17243" s="2"/>
      <c r="B17243" s="2"/>
      <c r="C17243" s="2"/>
      <c r="E17243" s="2"/>
      <c r="G17243" s="2"/>
      <c r="H17243" s="6"/>
      <c r="I17243" s="9"/>
      <c r="J17243" s="9"/>
      <c r="K17243" s="9"/>
    </row>
    <row r="17244" spans="1:11" x14ac:dyDescent="0.25">
      <c r="A17244" s="2"/>
      <c r="B17244" s="2"/>
      <c r="C17244" s="2"/>
      <c r="E17244" s="2"/>
      <c r="G17244" s="2"/>
      <c r="H17244" s="6"/>
      <c r="I17244" s="9"/>
      <c r="J17244" s="9"/>
      <c r="K17244" s="9"/>
    </row>
    <row r="17245" spans="1:11" x14ac:dyDescent="0.25">
      <c r="A17245" s="2"/>
      <c r="B17245" s="2"/>
      <c r="C17245" s="2"/>
      <c r="E17245" s="2"/>
      <c r="G17245" s="2"/>
      <c r="H17245" s="6"/>
      <c r="I17245" s="9"/>
      <c r="J17245" s="9"/>
      <c r="K17245" s="9"/>
    </row>
    <row r="17246" spans="1:11" x14ac:dyDescent="0.25">
      <c r="A17246" s="2"/>
      <c r="B17246" s="2"/>
      <c r="C17246" s="2"/>
      <c r="E17246" s="2"/>
      <c r="G17246" s="2"/>
      <c r="H17246" s="6"/>
      <c r="I17246" s="9"/>
      <c r="J17246" s="9"/>
      <c r="K17246" s="9"/>
    </row>
    <row r="17247" spans="1:11" x14ac:dyDescent="0.25">
      <c r="A17247" s="2"/>
      <c r="B17247" s="2"/>
      <c r="C17247" s="2"/>
      <c r="E17247" s="2"/>
      <c r="G17247" s="2"/>
      <c r="H17247" s="6"/>
      <c r="I17247" s="9"/>
      <c r="J17247" s="9"/>
      <c r="K17247" s="9"/>
    </row>
    <row r="17248" spans="1:11" x14ac:dyDescent="0.25">
      <c r="A17248" s="2"/>
      <c r="B17248" s="2"/>
      <c r="C17248" s="2"/>
      <c r="E17248" s="2"/>
      <c r="G17248" s="2"/>
      <c r="H17248" s="6"/>
      <c r="I17248" s="9"/>
      <c r="J17248" s="9"/>
      <c r="K17248" s="9"/>
    </row>
    <row r="17249" spans="1:11" x14ac:dyDescent="0.25">
      <c r="A17249" s="2"/>
      <c r="B17249" s="2"/>
      <c r="C17249" s="2"/>
      <c r="E17249" s="2"/>
      <c r="G17249" s="2"/>
      <c r="H17249" s="6"/>
      <c r="I17249" s="9"/>
      <c r="J17249" s="9"/>
      <c r="K17249" s="9"/>
    </row>
    <row r="17250" spans="1:11" x14ac:dyDescent="0.25">
      <c r="A17250" s="2"/>
      <c r="B17250" s="2"/>
      <c r="C17250" s="2"/>
      <c r="E17250" s="2"/>
      <c r="G17250" s="2"/>
      <c r="H17250" s="6"/>
      <c r="I17250" s="9"/>
      <c r="J17250" s="9"/>
      <c r="K17250" s="9"/>
    </row>
    <row r="17251" spans="1:11" x14ac:dyDescent="0.25">
      <c r="A17251" s="2"/>
      <c r="B17251" s="2"/>
      <c r="C17251" s="2"/>
      <c r="E17251" s="2"/>
      <c r="G17251" s="2"/>
      <c r="H17251" s="6"/>
      <c r="I17251" s="9"/>
      <c r="J17251" s="9"/>
      <c r="K17251" s="9"/>
    </row>
    <row r="17252" spans="1:11" x14ac:dyDescent="0.25">
      <c r="A17252" s="2"/>
      <c r="B17252" s="2"/>
      <c r="C17252" s="2"/>
      <c r="E17252" s="2"/>
      <c r="G17252" s="2"/>
      <c r="H17252" s="6"/>
      <c r="I17252" s="9"/>
      <c r="J17252" s="9"/>
      <c r="K17252" s="9"/>
    </row>
    <row r="17253" spans="1:11" x14ac:dyDescent="0.25">
      <c r="A17253" s="2"/>
      <c r="B17253" s="2"/>
      <c r="C17253" s="2"/>
      <c r="E17253" s="2"/>
      <c r="G17253" s="2"/>
      <c r="H17253" s="6"/>
      <c r="I17253" s="9"/>
      <c r="J17253" s="9"/>
      <c r="K17253" s="9"/>
    </row>
    <row r="17254" spans="1:11" x14ac:dyDescent="0.25">
      <c r="A17254" s="2"/>
      <c r="B17254" s="2"/>
      <c r="C17254" s="2"/>
      <c r="E17254" s="2"/>
      <c r="G17254" s="2"/>
      <c r="H17254" s="6"/>
      <c r="I17254" s="9"/>
      <c r="J17254" s="9"/>
      <c r="K17254" s="9"/>
    </row>
    <row r="17255" spans="1:11" x14ac:dyDescent="0.25">
      <c r="A17255" s="2"/>
      <c r="B17255" s="2"/>
      <c r="C17255" s="2"/>
      <c r="E17255" s="2"/>
      <c r="G17255" s="2"/>
      <c r="H17255" s="6"/>
      <c r="I17255" s="9"/>
      <c r="J17255" s="9"/>
      <c r="K17255" s="9"/>
    </row>
    <row r="17256" spans="1:11" x14ac:dyDescent="0.25">
      <c r="A17256" s="2"/>
      <c r="B17256" s="2"/>
      <c r="C17256" s="2"/>
      <c r="E17256" s="2"/>
      <c r="G17256" s="2"/>
      <c r="H17256" s="6"/>
      <c r="I17256" s="9"/>
      <c r="J17256" s="9"/>
      <c r="K17256" s="9"/>
    </row>
    <row r="17257" spans="1:11" x14ac:dyDescent="0.25">
      <c r="A17257" s="2"/>
      <c r="B17257" s="2"/>
      <c r="C17257" s="2"/>
      <c r="E17257" s="2"/>
      <c r="G17257" s="2"/>
      <c r="H17257" s="6"/>
      <c r="I17257" s="9"/>
      <c r="J17257" s="9"/>
      <c r="K17257" s="9"/>
    </row>
    <row r="17258" spans="1:11" x14ac:dyDescent="0.25">
      <c r="A17258" s="2"/>
      <c r="B17258" s="2"/>
      <c r="C17258" s="2"/>
      <c r="E17258" s="2"/>
      <c r="G17258" s="2"/>
      <c r="H17258" s="6"/>
      <c r="I17258" s="9"/>
      <c r="J17258" s="9"/>
      <c r="K17258" s="9"/>
    </row>
    <row r="17259" spans="1:11" x14ac:dyDescent="0.25">
      <c r="A17259" s="2"/>
      <c r="B17259" s="2"/>
      <c r="C17259" s="2"/>
      <c r="E17259" s="2"/>
      <c r="G17259" s="2"/>
      <c r="H17259" s="6"/>
      <c r="I17259" s="9"/>
      <c r="J17259" s="9"/>
      <c r="K17259" s="9"/>
    </row>
    <row r="17260" spans="1:11" x14ac:dyDescent="0.25">
      <c r="A17260" s="2"/>
      <c r="B17260" s="2"/>
      <c r="C17260" s="2"/>
      <c r="E17260" s="2"/>
      <c r="G17260" s="2"/>
      <c r="H17260" s="6"/>
      <c r="I17260" s="9"/>
      <c r="J17260" s="9"/>
      <c r="K17260" s="9"/>
    </row>
    <row r="17261" spans="1:11" x14ac:dyDescent="0.25">
      <c r="A17261" s="2"/>
      <c r="B17261" s="2"/>
      <c r="C17261" s="2"/>
      <c r="E17261" s="2"/>
      <c r="G17261" s="2"/>
      <c r="H17261" s="6"/>
      <c r="I17261" s="9"/>
      <c r="J17261" s="9"/>
      <c r="K17261" s="9"/>
    </row>
    <row r="17262" spans="1:11" x14ac:dyDescent="0.25">
      <c r="A17262" s="2"/>
      <c r="B17262" s="2"/>
      <c r="C17262" s="2"/>
      <c r="E17262" s="2"/>
      <c r="G17262" s="2"/>
      <c r="H17262" s="6"/>
      <c r="I17262" s="9"/>
      <c r="J17262" s="9"/>
      <c r="K17262" s="9"/>
    </row>
    <row r="17263" spans="1:11" x14ac:dyDescent="0.25">
      <c r="A17263" s="2"/>
      <c r="B17263" s="2"/>
      <c r="C17263" s="2"/>
      <c r="E17263" s="2"/>
      <c r="G17263" s="2"/>
      <c r="H17263" s="6"/>
      <c r="I17263" s="9"/>
      <c r="J17263" s="9"/>
      <c r="K17263" s="9"/>
    </row>
    <row r="17264" spans="1:11" x14ac:dyDescent="0.25">
      <c r="A17264" s="2"/>
      <c r="B17264" s="2"/>
      <c r="C17264" s="2"/>
      <c r="E17264" s="2"/>
      <c r="G17264" s="2"/>
      <c r="H17264" s="6"/>
      <c r="I17264" s="9"/>
      <c r="J17264" s="9"/>
      <c r="K17264" s="9"/>
    </row>
    <row r="17265" spans="1:11" x14ac:dyDescent="0.25">
      <c r="A17265" s="2"/>
      <c r="B17265" s="2"/>
      <c r="C17265" s="2"/>
      <c r="E17265" s="2"/>
      <c r="G17265" s="2"/>
      <c r="H17265" s="6"/>
      <c r="I17265" s="9"/>
      <c r="J17265" s="9"/>
      <c r="K17265" s="9"/>
    </row>
    <row r="17266" spans="1:11" x14ac:dyDescent="0.25">
      <c r="A17266" s="2"/>
      <c r="B17266" s="2"/>
      <c r="C17266" s="2"/>
      <c r="E17266" s="2"/>
      <c r="G17266" s="2"/>
      <c r="H17266" s="6"/>
      <c r="I17266" s="9"/>
      <c r="J17266" s="9"/>
      <c r="K17266" s="9"/>
    </row>
    <row r="17267" spans="1:11" x14ac:dyDescent="0.25">
      <c r="A17267" s="2"/>
      <c r="B17267" s="2"/>
      <c r="C17267" s="2"/>
      <c r="E17267" s="2"/>
      <c r="G17267" s="2"/>
      <c r="H17267" s="6"/>
      <c r="I17267" s="9"/>
      <c r="J17267" s="9"/>
      <c r="K17267" s="9"/>
    </row>
    <row r="17268" spans="1:11" x14ac:dyDescent="0.25">
      <c r="A17268" s="2"/>
      <c r="B17268" s="2"/>
      <c r="C17268" s="2"/>
      <c r="E17268" s="2"/>
      <c r="G17268" s="2"/>
      <c r="H17268" s="6"/>
      <c r="I17268" s="9"/>
      <c r="J17268" s="9"/>
      <c r="K17268" s="9"/>
    </row>
    <row r="17269" spans="1:11" x14ac:dyDescent="0.25">
      <c r="A17269" s="2"/>
      <c r="B17269" s="2"/>
      <c r="C17269" s="2"/>
      <c r="E17269" s="2"/>
      <c r="G17269" s="2"/>
      <c r="H17269" s="6"/>
      <c r="I17269" s="9"/>
      <c r="J17269" s="9"/>
      <c r="K17269" s="9"/>
    </row>
    <row r="17270" spans="1:11" x14ac:dyDescent="0.25">
      <c r="A17270" s="2"/>
      <c r="B17270" s="2"/>
      <c r="C17270" s="2"/>
      <c r="E17270" s="2"/>
      <c r="G17270" s="2"/>
      <c r="H17270" s="6"/>
      <c r="I17270" s="9"/>
      <c r="J17270" s="9"/>
      <c r="K17270" s="9"/>
    </row>
    <row r="17271" spans="1:11" x14ac:dyDescent="0.25">
      <c r="A17271" s="2"/>
      <c r="B17271" s="2"/>
      <c r="C17271" s="2"/>
      <c r="E17271" s="2"/>
      <c r="G17271" s="2"/>
      <c r="H17271" s="6"/>
      <c r="I17271" s="9"/>
      <c r="J17271" s="9"/>
      <c r="K17271" s="9"/>
    </row>
    <row r="17272" spans="1:11" x14ac:dyDescent="0.25">
      <c r="A17272" s="2"/>
      <c r="B17272" s="2"/>
      <c r="C17272" s="2"/>
      <c r="E17272" s="2"/>
      <c r="G17272" s="2"/>
      <c r="H17272" s="6"/>
      <c r="I17272" s="9"/>
      <c r="J17272" s="9"/>
      <c r="K17272" s="9"/>
    </row>
    <row r="17273" spans="1:11" x14ac:dyDescent="0.25">
      <c r="A17273" s="2"/>
      <c r="B17273" s="2"/>
      <c r="C17273" s="2"/>
      <c r="E17273" s="2"/>
      <c r="G17273" s="2"/>
      <c r="H17273" s="6"/>
      <c r="I17273" s="9"/>
      <c r="J17273" s="9"/>
      <c r="K17273" s="9"/>
    </row>
    <row r="17274" spans="1:11" x14ac:dyDescent="0.25">
      <c r="A17274" s="2"/>
      <c r="B17274" s="2"/>
      <c r="C17274" s="2"/>
      <c r="E17274" s="2"/>
      <c r="G17274" s="2"/>
      <c r="H17274" s="6"/>
      <c r="I17274" s="9"/>
      <c r="J17274" s="9"/>
      <c r="K17274" s="9"/>
    </row>
    <row r="17275" spans="1:11" x14ac:dyDescent="0.25">
      <c r="A17275" s="2"/>
      <c r="B17275" s="2"/>
      <c r="C17275" s="2"/>
      <c r="E17275" s="2"/>
      <c r="G17275" s="2"/>
      <c r="H17275" s="6"/>
      <c r="I17275" s="9"/>
      <c r="J17275" s="9"/>
      <c r="K17275" s="9"/>
    </row>
    <row r="17276" spans="1:11" x14ac:dyDescent="0.25">
      <c r="A17276" s="2"/>
      <c r="B17276" s="2"/>
      <c r="C17276" s="2"/>
      <c r="E17276" s="2"/>
      <c r="G17276" s="2"/>
      <c r="H17276" s="6"/>
      <c r="I17276" s="9"/>
      <c r="J17276" s="9"/>
      <c r="K17276" s="9"/>
    </row>
    <row r="17277" spans="1:11" x14ac:dyDescent="0.25">
      <c r="A17277" s="2"/>
      <c r="B17277" s="2"/>
      <c r="C17277" s="2"/>
      <c r="E17277" s="2"/>
      <c r="G17277" s="2"/>
      <c r="H17277" s="6"/>
      <c r="I17277" s="9"/>
      <c r="J17277" s="9"/>
      <c r="K17277" s="9"/>
    </row>
    <row r="17278" spans="1:11" x14ac:dyDescent="0.25">
      <c r="A17278" s="2"/>
      <c r="B17278" s="2"/>
      <c r="C17278" s="2"/>
      <c r="E17278" s="2"/>
      <c r="G17278" s="2"/>
      <c r="H17278" s="6"/>
      <c r="I17278" s="9"/>
      <c r="J17278" s="9"/>
      <c r="K17278" s="9"/>
    </row>
    <row r="17279" spans="1:11" x14ac:dyDescent="0.25">
      <c r="A17279" s="2"/>
      <c r="B17279" s="2"/>
      <c r="C17279" s="2"/>
      <c r="E17279" s="2"/>
      <c r="G17279" s="2"/>
      <c r="H17279" s="6"/>
      <c r="I17279" s="9"/>
      <c r="J17279" s="9"/>
      <c r="K17279" s="9"/>
    </row>
    <row r="17280" spans="1:11" x14ac:dyDescent="0.25">
      <c r="A17280" s="2"/>
      <c r="B17280" s="2"/>
      <c r="C17280" s="2"/>
      <c r="E17280" s="2"/>
      <c r="G17280" s="2"/>
      <c r="H17280" s="6"/>
      <c r="I17280" s="9"/>
      <c r="J17280" s="9"/>
      <c r="K17280" s="9"/>
    </row>
    <row r="17281" spans="1:11" x14ac:dyDescent="0.25">
      <c r="A17281" s="2"/>
      <c r="B17281" s="2"/>
      <c r="C17281" s="2"/>
      <c r="E17281" s="2"/>
      <c r="G17281" s="2"/>
      <c r="H17281" s="6"/>
      <c r="I17281" s="9"/>
      <c r="J17281" s="9"/>
      <c r="K17281" s="9"/>
    </row>
    <row r="17282" spans="1:11" x14ac:dyDescent="0.25">
      <c r="A17282" s="2"/>
      <c r="B17282" s="2"/>
      <c r="C17282" s="2"/>
      <c r="E17282" s="2"/>
      <c r="G17282" s="2"/>
      <c r="H17282" s="6"/>
      <c r="I17282" s="9"/>
      <c r="J17282" s="9"/>
      <c r="K17282" s="9"/>
    </row>
    <row r="17283" spans="1:11" x14ac:dyDescent="0.25">
      <c r="A17283" s="2"/>
      <c r="B17283" s="2"/>
      <c r="C17283" s="2"/>
      <c r="E17283" s="2"/>
      <c r="G17283" s="2"/>
      <c r="H17283" s="6"/>
      <c r="I17283" s="9"/>
      <c r="J17283" s="9"/>
      <c r="K17283" s="9"/>
    </row>
    <row r="17284" spans="1:11" x14ac:dyDescent="0.25">
      <c r="A17284" s="2"/>
      <c r="B17284" s="2"/>
      <c r="C17284" s="2"/>
      <c r="E17284" s="2"/>
      <c r="G17284" s="2"/>
      <c r="H17284" s="6"/>
      <c r="I17284" s="9"/>
      <c r="J17284" s="9"/>
      <c r="K17284" s="9"/>
    </row>
    <row r="17285" spans="1:11" x14ac:dyDescent="0.25">
      <c r="A17285" s="2"/>
      <c r="B17285" s="2"/>
      <c r="C17285" s="2"/>
      <c r="E17285" s="2"/>
      <c r="G17285" s="2"/>
      <c r="H17285" s="6"/>
      <c r="I17285" s="9"/>
      <c r="J17285" s="9"/>
      <c r="K17285" s="9"/>
    </row>
    <row r="17286" spans="1:11" x14ac:dyDescent="0.25">
      <c r="A17286" s="2"/>
      <c r="B17286" s="2"/>
      <c r="C17286" s="2"/>
      <c r="E17286" s="2"/>
      <c r="G17286" s="2"/>
      <c r="H17286" s="6"/>
      <c r="I17286" s="9"/>
      <c r="J17286" s="9"/>
      <c r="K17286" s="9"/>
    </row>
    <row r="17287" spans="1:11" x14ac:dyDescent="0.25">
      <c r="A17287" s="2"/>
      <c r="B17287" s="2"/>
      <c r="C17287" s="2"/>
      <c r="E17287" s="2"/>
      <c r="G17287" s="2"/>
      <c r="H17287" s="6"/>
      <c r="I17287" s="9"/>
      <c r="J17287" s="9"/>
      <c r="K17287" s="9"/>
    </row>
    <row r="17288" spans="1:11" x14ac:dyDescent="0.25">
      <c r="A17288" s="2"/>
      <c r="B17288" s="2"/>
      <c r="C17288" s="2"/>
      <c r="E17288" s="2"/>
      <c r="G17288" s="2"/>
      <c r="H17288" s="6"/>
      <c r="I17288" s="9"/>
      <c r="J17288" s="9"/>
      <c r="K17288" s="9"/>
    </row>
    <row r="17289" spans="1:11" x14ac:dyDescent="0.25">
      <c r="A17289" s="2"/>
      <c r="B17289" s="2"/>
      <c r="C17289" s="2"/>
      <c r="E17289" s="2"/>
      <c r="G17289" s="2"/>
      <c r="H17289" s="6"/>
      <c r="I17289" s="9"/>
      <c r="J17289" s="9"/>
      <c r="K17289" s="9"/>
    </row>
    <row r="17290" spans="1:11" x14ac:dyDescent="0.25">
      <c r="A17290" s="2"/>
      <c r="B17290" s="2"/>
      <c r="C17290" s="2"/>
      <c r="E17290" s="2"/>
      <c r="G17290" s="2"/>
      <c r="H17290" s="6"/>
      <c r="I17290" s="9"/>
      <c r="J17290" s="9"/>
      <c r="K17290" s="9"/>
    </row>
    <row r="17291" spans="1:11" x14ac:dyDescent="0.25">
      <c r="A17291" s="2"/>
      <c r="B17291" s="2"/>
      <c r="C17291" s="2"/>
      <c r="E17291" s="2"/>
      <c r="G17291" s="2"/>
      <c r="H17291" s="6"/>
      <c r="I17291" s="9"/>
      <c r="J17291" s="9"/>
      <c r="K17291" s="9"/>
    </row>
    <row r="17292" spans="1:11" x14ac:dyDescent="0.25">
      <c r="A17292" s="2"/>
      <c r="B17292" s="2"/>
      <c r="C17292" s="2"/>
      <c r="E17292" s="2"/>
      <c r="G17292" s="2"/>
      <c r="H17292" s="6"/>
      <c r="I17292" s="9"/>
      <c r="J17292" s="9"/>
      <c r="K17292" s="9"/>
    </row>
    <row r="17293" spans="1:11" x14ac:dyDescent="0.25">
      <c r="A17293" s="2"/>
      <c r="B17293" s="2"/>
      <c r="C17293" s="2"/>
      <c r="E17293" s="2"/>
      <c r="G17293" s="2"/>
      <c r="H17293" s="6"/>
      <c r="I17293" s="9"/>
      <c r="J17293" s="9"/>
      <c r="K17293" s="9"/>
    </row>
    <row r="17294" spans="1:11" x14ac:dyDescent="0.25">
      <c r="A17294" s="2"/>
      <c r="B17294" s="2"/>
      <c r="C17294" s="2"/>
      <c r="E17294" s="2"/>
      <c r="G17294" s="2"/>
      <c r="H17294" s="6"/>
      <c r="I17294" s="9"/>
      <c r="J17294" s="9"/>
      <c r="K17294" s="9"/>
    </row>
    <row r="17295" spans="1:11" x14ac:dyDescent="0.25">
      <c r="A17295" s="2"/>
      <c r="B17295" s="2"/>
      <c r="C17295" s="2"/>
      <c r="E17295" s="2"/>
      <c r="G17295" s="2"/>
      <c r="H17295" s="6"/>
      <c r="I17295" s="9"/>
      <c r="J17295" s="9"/>
      <c r="K17295" s="9"/>
    </row>
    <row r="17296" spans="1:11" x14ac:dyDescent="0.25">
      <c r="A17296" s="2"/>
      <c r="B17296" s="2"/>
      <c r="C17296" s="2"/>
      <c r="E17296" s="2"/>
      <c r="G17296" s="2"/>
      <c r="H17296" s="6"/>
      <c r="I17296" s="9"/>
      <c r="J17296" s="9"/>
      <c r="K17296" s="9"/>
    </row>
    <row r="17297" spans="1:11" x14ac:dyDescent="0.25">
      <c r="A17297" s="2"/>
      <c r="B17297" s="2"/>
      <c r="C17297" s="2"/>
      <c r="E17297" s="2"/>
      <c r="G17297" s="2"/>
      <c r="H17297" s="6"/>
      <c r="I17297" s="9"/>
      <c r="J17297" s="9"/>
      <c r="K17297" s="9"/>
    </row>
    <row r="17298" spans="1:11" x14ac:dyDescent="0.25">
      <c r="A17298" s="2"/>
      <c r="B17298" s="2"/>
      <c r="C17298" s="2"/>
      <c r="E17298" s="2"/>
      <c r="G17298" s="2"/>
      <c r="H17298" s="6"/>
      <c r="I17298" s="9"/>
      <c r="J17298" s="9"/>
      <c r="K17298" s="9"/>
    </row>
    <row r="17299" spans="1:11" x14ac:dyDescent="0.25">
      <c r="A17299" s="2"/>
      <c r="B17299" s="2"/>
      <c r="C17299" s="2"/>
      <c r="E17299" s="2"/>
      <c r="G17299" s="2"/>
      <c r="H17299" s="6"/>
      <c r="I17299" s="9"/>
      <c r="J17299" s="9"/>
      <c r="K17299" s="9"/>
    </row>
    <row r="17300" spans="1:11" x14ac:dyDescent="0.25">
      <c r="A17300" s="2"/>
      <c r="B17300" s="2"/>
      <c r="C17300" s="2"/>
      <c r="E17300" s="2"/>
      <c r="G17300" s="2"/>
      <c r="H17300" s="6"/>
      <c r="I17300" s="9"/>
      <c r="J17300" s="9"/>
      <c r="K17300" s="9"/>
    </row>
    <row r="17301" spans="1:11" x14ac:dyDescent="0.25">
      <c r="A17301" s="2"/>
      <c r="B17301" s="2"/>
      <c r="C17301" s="2"/>
      <c r="E17301" s="2"/>
      <c r="G17301" s="2"/>
      <c r="H17301" s="6"/>
      <c r="I17301" s="9"/>
      <c r="J17301" s="9"/>
      <c r="K17301" s="9"/>
    </row>
    <row r="17302" spans="1:11" x14ac:dyDescent="0.25">
      <c r="A17302" s="2"/>
      <c r="B17302" s="2"/>
      <c r="C17302" s="2"/>
      <c r="E17302" s="2"/>
      <c r="G17302" s="2"/>
      <c r="H17302" s="6"/>
      <c r="I17302" s="9"/>
      <c r="J17302" s="9"/>
      <c r="K17302" s="9"/>
    </row>
    <row r="17303" spans="1:11" x14ac:dyDescent="0.25">
      <c r="A17303" s="2"/>
      <c r="B17303" s="2"/>
      <c r="C17303" s="2"/>
      <c r="E17303" s="2"/>
      <c r="G17303" s="2"/>
      <c r="H17303" s="6"/>
      <c r="I17303" s="9"/>
      <c r="J17303" s="9"/>
      <c r="K17303" s="9"/>
    </row>
    <row r="17304" spans="1:11" x14ac:dyDescent="0.25">
      <c r="A17304" s="2"/>
      <c r="B17304" s="2"/>
      <c r="C17304" s="2"/>
      <c r="E17304" s="2"/>
      <c r="G17304" s="2"/>
      <c r="H17304" s="6"/>
      <c r="I17304" s="9"/>
      <c r="J17304" s="9"/>
      <c r="K17304" s="9"/>
    </row>
    <row r="17305" spans="1:11" x14ac:dyDescent="0.25">
      <c r="A17305" s="2"/>
      <c r="B17305" s="2"/>
      <c r="C17305" s="2"/>
      <c r="E17305" s="2"/>
      <c r="G17305" s="2"/>
      <c r="H17305" s="6"/>
      <c r="I17305" s="9"/>
      <c r="J17305" s="9"/>
      <c r="K17305" s="9"/>
    </row>
    <row r="17306" spans="1:11" x14ac:dyDescent="0.25">
      <c r="A17306" s="2"/>
      <c r="B17306" s="2"/>
      <c r="C17306" s="2"/>
      <c r="E17306" s="2"/>
      <c r="G17306" s="2"/>
      <c r="H17306" s="6"/>
      <c r="I17306" s="9"/>
      <c r="J17306" s="9"/>
      <c r="K17306" s="9"/>
    </row>
    <row r="17307" spans="1:11" x14ac:dyDescent="0.25">
      <c r="A17307" s="2"/>
      <c r="B17307" s="2"/>
      <c r="C17307" s="2"/>
      <c r="E17307" s="2"/>
      <c r="G17307" s="2"/>
      <c r="H17307" s="6"/>
      <c r="I17307" s="9"/>
      <c r="J17307" s="9"/>
      <c r="K17307" s="9"/>
    </row>
    <row r="17308" spans="1:11" x14ac:dyDescent="0.25">
      <c r="A17308" s="2"/>
      <c r="B17308" s="2"/>
      <c r="C17308" s="2"/>
      <c r="E17308" s="2"/>
      <c r="G17308" s="2"/>
      <c r="H17308" s="6"/>
      <c r="I17308" s="9"/>
      <c r="J17308" s="9"/>
      <c r="K17308" s="9"/>
    </row>
    <row r="17309" spans="1:11" x14ac:dyDescent="0.25">
      <c r="A17309" s="2"/>
      <c r="B17309" s="2"/>
      <c r="C17309" s="2"/>
      <c r="E17309" s="2"/>
      <c r="G17309" s="2"/>
      <c r="H17309" s="6"/>
      <c r="I17309" s="9"/>
      <c r="J17309" s="9"/>
      <c r="K17309" s="9"/>
    </row>
    <row r="17310" spans="1:11" x14ac:dyDescent="0.25">
      <c r="A17310" s="2"/>
      <c r="B17310" s="2"/>
      <c r="C17310" s="2"/>
      <c r="E17310" s="2"/>
      <c r="G17310" s="2"/>
      <c r="H17310" s="6"/>
      <c r="I17310" s="9"/>
      <c r="J17310" s="9"/>
      <c r="K17310" s="9"/>
    </row>
    <row r="17311" spans="1:11" x14ac:dyDescent="0.25">
      <c r="A17311" s="2"/>
      <c r="B17311" s="2"/>
      <c r="C17311" s="2"/>
      <c r="E17311" s="2"/>
      <c r="G17311" s="2"/>
      <c r="H17311" s="6"/>
      <c r="I17311" s="9"/>
      <c r="J17311" s="9"/>
      <c r="K17311" s="9"/>
    </row>
    <row r="17312" spans="1:11" x14ac:dyDescent="0.25">
      <c r="A17312" s="2"/>
      <c r="B17312" s="2"/>
      <c r="C17312" s="2"/>
      <c r="E17312" s="2"/>
      <c r="G17312" s="2"/>
      <c r="H17312" s="6"/>
      <c r="I17312" s="9"/>
      <c r="J17312" s="9"/>
      <c r="K17312" s="9"/>
    </row>
    <row r="17313" spans="1:11" x14ac:dyDescent="0.25">
      <c r="A17313" s="2"/>
      <c r="B17313" s="2"/>
      <c r="C17313" s="2"/>
      <c r="E17313" s="2"/>
      <c r="G17313" s="2"/>
      <c r="H17313" s="6"/>
      <c r="I17313" s="9"/>
      <c r="J17313" s="9"/>
      <c r="K17313" s="9"/>
    </row>
    <row r="17314" spans="1:11" x14ac:dyDescent="0.25">
      <c r="A17314" s="2"/>
      <c r="B17314" s="2"/>
      <c r="C17314" s="2"/>
      <c r="E17314" s="2"/>
      <c r="G17314" s="2"/>
      <c r="H17314" s="6"/>
      <c r="I17314" s="9"/>
      <c r="J17314" s="9"/>
      <c r="K17314" s="9"/>
    </row>
    <row r="17315" spans="1:11" x14ac:dyDescent="0.25">
      <c r="A17315" s="2"/>
      <c r="B17315" s="2"/>
      <c r="C17315" s="2"/>
      <c r="E17315" s="2"/>
      <c r="G17315" s="2"/>
      <c r="H17315" s="6"/>
      <c r="I17315" s="9"/>
      <c r="J17315" s="9"/>
      <c r="K17315" s="9"/>
    </row>
    <row r="17316" spans="1:11" x14ac:dyDescent="0.25">
      <c r="A17316" s="2"/>
      <c r="B17316" s="2"/>
      <c r="C17316" s="2"/>
      <c r="E17316" s="2"/>
      <c r="G17316" s="2"/>
      <c r="H17316" s="6"/>
      <c r="I17316" s="9"/>
      <c r="J17316" s="9"/>
      <c r="K17316" s="9"/>
    </row>
    <row r="17317" spans="1:11" x14ac:dyDescent="0.25">
      <c r="A17317" s="2"/>
      <c r="B17317" s="2"/>
      <c r="C17317" s="2"/>
      <c r="E17317" s="2"/>
      <c r="G17317" s="2"/>
      <c r="H17317" s="6"/>
      <c r="I17317" s="9"/>
      <c r="J17317" s="9"/>
      <c r="K17317" s="9"/>
    </row>
    <row r="17318" spans="1:11" x14ac:dyDescent="0.25">
      <c r="A17318" s="2"/>
      <c r="B17318" s="2"/>
      <c r="C17318" s="2"/>
      <c r="E17318" s="2"/>
      <c r="G17318" s="2"/>
      <c r="H17318" s="6"/>
      <c r="I17318" s="9"/>
      <c r="J17318" s="9"/>
      <c r="K17318" s="9"/>
    </row>
    <row r="17319" spans="1:11" x14ac:dyDescent="0.25">
      <c r="A17319" s="2"/>
      <c r="B17319" s="2"/>
      <c r="C17319" s="2"/>
      <c r="E17319" s="2"/>
      <c r="G17319" s="2"/>
      <c r="H17319" s="6"/>
      <c r="I17319" s="9"/>
      <c r="J17319" s="9"/>
      <c r="K17319" s="9"/>
    </row>
    <row r="17320" spans="1:11" x14ac:dyDescent="0.25">
      <c r="A17320" s="2"/>
      <c r="B17320" s="2"/>
      <c r="C17320" s="2"/>
      <c r="E17320" s="2"/>
      <c r="G17320" s="2"/>
      <c r="H17320" s="6"/>
      <c r="I17320" s="9"/>
      <c r="J17320" s="9"/>
      <c r="K17320" s="9"/>
    </row>
    <row r="17321" spans="1:11" x14ac:dyDescent="0.25">
      <c r="A17321" s="2"/>
      <c r="B17321" s="2"/>
      <c r="C17321" s="2"/>
      <c r="E17321" s="2"/>
      <c r="G17321" s="2"/>
      <c r="H17321" s="6"/>
      <c r="I17321" s="9"/>
      <c r="J17321" s="9"/>
      <c r="K17321" s="9"/>
    </row>
    <row r="17322" spans="1:11" x14ac:dyDescent="0.25">
      <c r="A17322" s="2"/>
      <c r="B17322" s="2"/>
      <c r="C17322" s="2"/>
      <c r="E17322" s="2"/>
      <c r="G17322" s="2"/>
      <c r="H17322" s="6"/>
      <c r="I17322" s="9"/>
      <c r="J17322" s="9"/>
      <c r="K17322" s="9"/>
    </row>
    <row r="17323" spans="1:11" x14ac:dyDescent="0.25">
      <c r="A17323" s="2"/>
      <c r="B17323" s="2"/>
      <c r="C17323" s="2"/>
      <c r="E17323" s="2"/>
      <c r="G17323" s="2"/>
      <c r="H17323" s="6"/>
      <c r="I17323" s="9"/>
      <c r="J17323" s="9"/>
      <c r="K17323" s="9"/>
    </row>
    <row r="17324" spans="1:11" x14ac:dyDescent="0.25">
      <c r="A17324" s="2"/>
      <c r="B17324" s="2"/>
      <c r="C17324" s="2"/>
      <c r="E17324" s="2"/>
      <c r="G17324" s="2"/>
      <c r="H17324" s="6"/>
      <c r="I17324" s="9"/>
      <c r="J17324" s="9"/>
      <c r="K17324" s="9"/>
    </row>
    <row r="17325" spans="1:11" x14ac:dyDescent="0.25">
      <c r="A17325" s="2"/>
      <c r="B17325" s="2"/>
      <c r="C17325" s="2"/>
      <c r="E17325" s="2"/>
      <c r="G17325" s="2"/>
      <c r="H17325" s="6"/>
      <c r="I17325" s="9"/>
      <c r="J17325" s="9"/>
      <c r="K17325" s="9"/>
    </row>
    <row r="17326" spans="1:11" x14ac:dyDescent="0.25">
      <c r="A17326" s="2"/>
      <c r="B17326" s="2"/>
      <c r="C17326" s="2"/>
      <c r="E17326" s="2"/>
      <c r="G17326" s="2"/>
      <c r="H17326" s="6"/>
      <c r="I17326" s="9"/>
      <c r="J17326" s="9"/>
      <c r="K17326" s="9"/>
    </row>
    <row r="17327" spans="1:11" x14ac:dyDescent="0.25">
      <c r="A17327" s="2"/>
      <c r="B17327" s="2"/>
      <c r="C17327" s="2"/>
      <c r="E17327" s="2"/>
      <c r="G17327" s="2"/>
      <c r="H17327" s="6"/>
      <c r="I17327" s="9"/>
      <c r="J17327" s="9"/>
      <c r="K17327" s="9"/>
    </row>
    <row r="17328" spans="1:11" x14ac:dyDescent="0.25">
      <c r="A17328" s="2"/>
      <c r="B17328" s="2"/>
      <c r="C17328" s="2"/>
      <c r="E17328" s="2"/>
      <c r="G17328" s="2"/>
      <c r="H17328" s="6"/>
      <c r="I17328" s="9"/>
      <c r="J17328" s="9"/>
      <c r="K17328" s="9"/>
    </row>
    <row r="17329" spans="1:11" x14ac:dyDescent="0.25">
      <c r="A17329" s="2"/>
      <c r="B17329" s="2"/>
      <c r="C17329" s="2"/>
      <c r="E17329" s="2"/>
      <c r="G17329" s="2"/>
      <c r="H17329" s="6"/>
      <c r="I17329" s="9"/>
      <c r="J17329" s="9"/>
      <c r="K17329" s="9"/>
    </row>
    <row r="17330" spans="1:11" x14ac:dyDescent="0.25">
      <c r="A17330" s="2"/>
      <c r="B17330" s="2"/>
      <c r="C17330" s="2"/>
      <c r="E17330" s="2"/>
      <c r="G17330" s="2"/>
      <c r="H17330" s="6"/>
      <c r="I17330" s="9"/>
      <c r="J17330" s="9"/>
      <c r="K17330" s="9"/>
    </row>
    <row r="17331" spans="1:11" x14ac:dyDescent="0.25">
      <c r="A17331" s="2"/>
      <c r="B17331" s="2"/>
      <c r="C17331" s="2"/>
      <c r="E17331" s="2"/>
      <c r="G17331" s="2"/>
      <c r="H17331" s="6"/>
      <c r="I17331" s="9"/>
      <c r="J17331" s="9"/>
      <c r="K17331" s="9"/>
    </row>
    <row r="17332" spans="1:11" x14ac:dyDescent="0.25">
      <c r="A17332" s="2"/>
      <c r="B17332" s="2"/>
      <c r="C17332" s="2"/>
      <c r="E17332" s="2"/>
      <c r="G17332" s="2"/>
      <c r="H17332" s="6"/>
      <c r="I17332" s="9"/>
      <c r="J17332" s="9"/>
      <c r="K17332" s="9"/>
    </row>
    <row r="17333" spans="1:11" x14ac:dyDescent="0.25">
      <c r="A17333" s="2"/>
      <c r="B17333" s="2"/>
      <c r="C17333" s="2"/>
      <c r="E17333" s="2"/>
      <c r="G17333" s="2"/>
      <c r="H17333" s="6"/>
      <c r="I17333" s="9"/>
      <c r="J17333" s="9"/>
      <c r="K17333" s="9"/>
    </row>
    <row r="17334" spans="1:11" x14ac:dyDescent="0.25">
      <c r="A17334" s="2"/>
      <c r="B17334" s="2"/>
      <c r="C17334" s="2"/>
      <c r="E17334" s="2"/>
      <c r="G17334" s="2"/>
      <c r="H17334" s="6"/>
      <c r="I17334" s="9"/>
      <c r="J17334" s="9"/>
      <c r="K17334" s="9"/>
    </row>
    <row r="17335" spans="1:11" x14ac:dyDescent="0.25">
      <c r="A17335" s="2"/>
      <c r="B17335" s="2"/>
      <c r="C17335" s="2"/>
      <c r="E17335" s="2"/>
      <c r="G17335" s="2"/>
      <c r="H17335" s="6"/>
      <c r="I17335" s="9"/>
      <c r="J17335" s="9"/>
      <c r="K17335" s="9"/>
    </row>
    <row r="17336" spans="1:11" x14ac:dyDescent="0.25">
      <c r="A17336" s="2"/>
      <c r="B17336" s="2"/>
      <c r="C17336" s="2"/>
      <c r="E17336" s="2"/>
      <c r="G17336" s="2"/>
      <c r="H17336" s="6"/>
      <c r="I17336" s="9"/>
      <c r="J17336" s="9"/>
      <c r="K17336" s="9"/>
    </row>
    <row r="17337" spans="1:11" x14ac:dyDescent="0.25">
      <c r="A17337" s="2"/>
      <c r="B17337" s="2"/>
      <c r="C17337" s="2"/>
      <c r="E17337" s="2"/>
      <c r="G17337" s="2"/>
      <c r="H17337" s="6"/>
      <c r="I17337" s="9"/>
      <c r="J17337" s="9"/>
      <c r="K17337" s="9"/>
    </row>
    <row r="17338" spans="1:11" x14ac:dyDescent="0.25">
      <c r="A17338" s="2"/>
      <c r="B17338" s="2"/>
      <c r="C17338" s="2"/>
      <c r="E17338" s="2"/>
      <c r="G17338" s="2"/>
      <c r="H17338" s="6"/>
      <c r="I17338" s="9"/>
      <c r="J17338" s="9"/>
      <c r="K17338" s="9"/>
    </row>
    <row r="17339" spans="1:11" x14ac:dyDescent="0.25">
      <c r="A17339" s="2"/>
      <c r="B17339" s="2"/>
      <c r="C17339" s="2"/>
      <c r="E17339" s="2"/>
      <c r="G17339" s="2"/>
      <c r="H17339" s="6"/>
      <c r="I17339" s="9"/>
      <c r="J17339" s="9"/>
      <c r="K17339" s="9"/>
    </row>
    <row r="17340" spans="1:11" x14ac:dyDescent="0.25">
      <c r="A17340" s="2"/>
      <c r="B17340" s="2"/>
      <c r="C17340" s="2"/>
      <c r="E17340" s="2"/>
      <c r="G17340" s="2"/>
      <c r="H17340" s="6"/>
      <c r="I17340" s="9"/>
      <c r="J17340" s="9"/>
      <c r="K17340" s="9"/>
    </row>
    <row r="17341" spans="1:11" x14ac:dyDescent="0.25">
      <c r="A17341" s="2"/>
      <c r="B17341" s="2"/>
      <c r="C17341" s="2"/>
      <c r="E17341" s="2"/>
      <c r="G17341" s="2"/>
      <c r="H17341" s="6"/>
      <c r="I17341" s="9"/>
      <c r="J17341" s="9"/>
      <c r="K17341" s="9"/>
    </row>
    <row r="17342" spans="1:11" x14ac:dyDescent="0.25">
      <c r="A17342" s="2"/>
      <c r="B17342" s="2"/>
      <c r="C17342" s="2"/>
      <c r="E17342" s="2"/>
      <c r="G17342" s="2"/>
      <c r="H17342" s="6"/>
      <c r="I17342" s="9"/>
      <c r="J17342" s="9"/>
      <c r="K17342" s="9"/>
    </row>
    <row r="17343" spans="1:11" x14ac:dyDescent="0.25">
      <c r="A17343" s="2"/>
      <c r="B17343" s="2"/>
      <c r="C17343" s="2"/>
      <c r="E17343" s="2"/>
      <c r="G17343" s="2"/>
      <c r="H17343" s="6"/>
      <c r="I17343" s="9"/>
      <c r="J17343" s="9"/>
      <c r="K17343" s="9"/>
    </row>
    <row r="17344" spans="1:11" x14ac:dyDescent="0.25">
      <c r="A17344" s="2"/>
      <c r="B17344" s="2"/>
      <c r="C17344" s="2"/>
      <c r="E17344" s="2"/>
      <c r="G17344" s="2"/>
      <c r="H17344" s="6"/>
      <c r="I17344" s="9"/>
      <c r="J17344" s="9"/>
      <c r="K17344" s="9"/>
    </row>
    <row r="17345" spans="1:11" x14ac:dyDescent="0.25">
      <c r="A17345" s="2"/>
      <c r="B17345" s="2"/>
      <c r="C17345" s="2"/>
      <c r="E17345" s="2"/>
      <c r="G17345" s="2"/>
      <c r="H17345" s="6"/>
      <c r="I17345" s="9"/>
      <c r="J17345" s="9"/>
      <c r="K17345" s="9"/>
    </row>
    <row r="17346" spans="1:11" x14ac:dyDescent="0.25">
      <c r="A17346" s="2"/>
      <c r="B17346" s="2"/>
      <c r="C17346" s="2"/>
      <c r="E17346" s="2"/>
      <c r="G17346" s="2"/>
      <c r="H17346" s="6"/>
      <c r="I17346" s="9"/>
      <c r="J17346" s="9"/>
      <c r="K17346" s="9"/>
    </row>
    <row r="17347" spans="1:11" x14ac:dyDescent="0.25">
      <c r="A17347" s="2"/>
      <c r="B17347" s="2"/>
      <c r="C17347" s="2"/>
      <c r="E17347" s="2"/>
      <c r="G17347" s="2"/>
      <c r="H17347" s="6"/>
      <c r="I17347" s="9"/>
      <c r="J17347" s="9"/>
      <c r="K17347" s="9"/>
    </row>
    <row r="17348" spans="1:11" x14ac:dyDescent="0.25">
      <c r="A17348" s="2"/>
      <c r="B17348" s="2"/>
      <c r="C17348" s="2"/>
      <c r="E17348" s="2"/>
      <c r="G17348" s="2"/>
      <c r="H17348" s="6"/>
      <c r="I17348" s="9"/>
      <c r="J17348" s="9"/>
      <c r="K17348" s="9"/>
    </row>
    <row r="17349" spans="1:11" x14ac:dyDescent="0.25">
      <c r="A17349" s="2"/>
      <c r="B17349" s="2"/>
      <c r="C17349" s="2"/>
      <c r="E17349" s="2"/>
      <c r="G17349" s="2"/>
      <c r="H17349" s="6"/>
      <c r="I17349" s="9"/>
      <c r="J17349" s="9"/>
      <c r="K17349" s="9"/>
    </row>
    <row r="17350" spans="1:11" x14ac:dyDescent="0.25">
      <c r="A17350" s="2"/>
      <c r="B17350" s="2"/>
      <c r="C17350" s="2"/>
      <c r="E17350" s="2"/>
      <c r="G17350" s="2"/>
      <c r="H17350" s="6"/>
      <c r="I17350" s="9"/>
      <c r="J17350" s="9"/>
      <c r="K17350" s="9"/>
    </row>
    <row r="17351" spans="1:11" x14ac:dyDescent="0.25">
      <c r="A17351" s="2"/>
      <c r="B17351" s="2"/>
      <c r="C17351" s="2"/>
      <c r="E17351" s="2"/>
      <c r="G17351" s="2"/>
      <c r="H17351" s="6"/>
      <c r="I17351" s="9"/>
      <c r="J17351" s="9"/>
      <c r="K17351" s="9"/>
    </row>
    <row r="17352" spans="1:11" x14ac:dyDescent="0.25">
      <c r="A17352" s="2"/>
      <c r="B17352" s="2"/>
      <c r="C17352" s="2"/>
      <c r="E17352" s="2"/>
      <c r="G17352" s="2"/>
      <c r="H17352" s="6"/>
      <c r="I17352" s="9"/>
      <c r="J17352" s="9"/>
      <c r="K17352" s="9"/>
    </row>
    <row r="17353" spans="1:11" x14ac:dyDescent="0.25">
      <c r="A17353" s="2"/>
      <c r="B17353" s="2"/>
      <c r="C17353" s="2"/>
      <c r="E17353" s="2"/>
      <c r="G17353" s="2"/>
      <c r="H17353" s="6"/>
      <c r="I17353" s="9"/>
      <c r="J17353" s="9"/>
      <c r="K17353" s="9"/>
    </row>
    <row r="17354" spans="1:11" x14ac:dyDescent="0.25">
      <c r="A17354" s="2"/>
      <c r="B17354" s="2"/>
      <c r="C17354" s="2"/>
      <c r="E17354" s="2"/>
      <c r="G17354" s="2"/>
      <c r="H17354" s="6"/>
      <c r="I17354" s="9"/>
      <c r="J17354" s="9"/>
      <c r="K17354" s="9"/>
    </row>
    <row r="17355" spans="1:11" x14ac:dyDescent="0.25">
      <c r="A17355" s="2"/>
      <c r="B17355" s="2"/>
      <c r="C17355" s="2"/>
      <c r="E17355" s="2"/>
      <c r="G17355" s="2"/>
      <c r="H17355" s="6"/>
      <c r="I17355" s="9"/>
      <c r="J17355" s="9"/>
      <c r="K17355" s="9"/>
    </row>
    <row r="17356" spans="1:11" x14ac:dyDescent="0.25">
      <c r="A17356" s="2"/>
      <c r="B17356" s="2"/>
      <c r="C17356" s="2"/>
      <c r="E17356" s="2"/>
      <c r="G17356" s="2"/>
      <c r="H17356" s="6"/>
      <c r="I17356" s="9"/>
      <c r="J17356" s="9"/>
      <c r="K17356" s="9"/>
    </row>
    <row r="17357" spans="1:11" x14ac:dyDescent="0.25">
      <c r="A17357" s="2"/>
      <c r="B17357" s="2"/>
      <c r="C17357" s="2"/>
      <c r="E17357" s="2"/>
      <c r="G17357" s="2"/>
      <c r="H17357" s="6"/>
      <c r="I17357" s="9"/>
      <c r="J17357" s="9"/>
      <c r="K17357" s="9"/>
    </row>
    <row r="17358" spans="1:11" x14ac:dyDescent="0.25">
      <c r="A17358" s="2"/>
      <c r="B17358" s="2"/>
      <c r="C17358" s="2"/>
      <c r="E17358" s="2"/>
      <c r="G17358" s="2"/>
      <c r="H17358" s="6"/>
      <c r="I17358" s="9"/>
      <c r="J17358" s="9"/>
      <c r="K17358" s="9"/>
    </row>
    <row r="17359" spans="1:11" x14ac:dyDescent="0.25">
      <c r="A17359" s="2"/>
      <c r="B17359" s="2"/>
      <c r="C17359" s="2"/>
      <c r="E17359" s="2"/>
      <c r="G17359" s="2"/>
      <c r="H17359" s="6"/>
      <c r="I17359" s="9"/>
      <c r="J17359" s="9"/>
      <c r="K17359" s="9"/>
    </row>
    <row r="17360" spans="1:11" x14ac:dyDescent="0.25">
      <c r="A17360" s="2"/>
      <c r="B17360" s="2"/>
      <c r="C17360" s="2"/>
      <c r="E17360" s="2"/>
      <c r="G17360" s="2"/>
      <c r="H17360" s="6"/>
      <c r="I17360" s="9"/>
      <c r="J17360" s="9"/>
      <c r="K17360" s="9"/>
    </row>
    <row r="17361" spans="1:11" x14ac:dyDescent="0.25">
      <c r="A17361" s="2"/>
      <c r="B17361" s="2"/>
      <c r="C17361" s="2"/>
      <c r="E17361" s="2"/>
      <c r="G17361" s="2"/>
      <c r="H17361" s="6"/>
      <c r="I17361" s="9"/>
      <c r="J17361" s="9"/>
      <c r="K17361" s="9"/>
    </row>
    <row r="17362" spans="1:11" x14ac:dyDescent="0.25">
      <c r="A17362" s="2"/>
      <c r="B17362" s="2"/>
      <c r="C17362" s="2"/>
      <c r="E17362" s="2"/>
      <c r="G17362" s="2"/>
      <c r="H17362" s="6"/>
      <c r="I17362" s="9"/>
      <c r="J17362" s="9"/>
      <c r="K17362" s="9"/>
    </row>
    <row r="17363" spans="1:11" x14ac:dyDescent="0.25">
      <c r="A17363" s="2"/>
      <c r="B17363" s="2"/>
      <c r="C17363" s="2"/>
      <c r="E17363" s="2"/>
      <c r="G17363" s="2"/>
      <c r="H17363" s="6"/>
      <c r="I17363" s="9"/>
      <c r="J17363" s="9"/>
      <c r="K17363" s="9"/>
    </row>
    <row r="17364" spans="1:11" x14ac:dyDescent="0.25">
      <c r="A17364" s="2"/>
      <c r="B17364" s="2"/>
      <c r="C17364" s="2"/>
      <c r="E17364" s="2"/>
      <c r="G17364" s="2"/>
      <c r="H17364" s="6"/>
      <c r="I17364" s="9"/>
      <c r="J17364" s="9"/>
      <c r="K17364" s="9"/>
    </row>
    <row r="17365" spans="1:11" x14ac:dyDescent="0.25">
      <c r="A17365" s="2"/>
      <c r="B17365" s="2"/>
      <c r="C17365" s="2"/>
      <c r="E17365" s="2"/>
      <c r="G17365" s="2"/>
      <c r="H17365" s="6"/>
      <c r="I17365" s="9"/>
      <c r="J17365" s="9"/>
      <c r="K17365" s="9"/>
    </row>
    <row r="17366" spans="1:11" x14ac:dyDescent="0.25">
      <c r="A17366" s="2"/>
      <c r="B17366" s="2"/>
      <c r="C17366" s="2"/>
      <c r="E17366" s="2"/>
      <c r="G17366" s="2"/>
      <c r="H17366" s="6"/>
      <c r="I17366" s="9"/>
      <c r="J17366" s="9"/>
      <c r="K17366" s="9"/>
    </row>
    <row r="17367" spans="1:11" x14ac:dyDescent="0.25">
      <c r="A17367" s="2"/>
      <c r="B17367" s="2"/>
      <c r="C17367" s="2"/>
      <c r="E17367" s="2"/>
      <c r="G17367" s="2"/>
      <c r="H17367" s="6"/>
      <c r="I17367" s="9"/>
      <c r="J17367" s="9"/>
      <c r="K17367" s="9"/>
    </row>
    <row r="17368" spans="1:11" x14ac:dyDescent="0.25">
      <c r="A17368" s="2"/>
      <c r="B17368" s="2"/>
      <c r="C17368" s="2"/>
      <c r="E17368" s="2"/>
      <c r="G17368" s="2"/>
      <c r="H17368" s="6"/>
      <c r="I17368" s="9"/>
      <c r="J17368" s="9"/>
      <c r="K17368" s="9"/>
    </row>
    <row r="17369" spans="1:11" x14ac:dyDescent="0.25">
      <c r="A17369" s="2"/>
      <c r="B17369" s="2"/>
      <c r="C17369" s="2"/>
      <c r="E17369" s="2"/>
      <c r="G17369" s="2"/>
      <c r="H17369" s="6"/>
      <c r="I17369" s="9"/>
      <c r="J17369" s="9"/>
      <c r="K17369" s="9"/>
    </row>
    <row r="17370" spans="1:11" x14ac:dyDescent="0.25">
      <c r="A17370" s="2"/>
      <c r="B17370" s="2"/>
      <c r="C17370" s="2"/>
      <c r="E17370" s="2"/>
      <c r="G17370" s="2"/>
      <c r="H17370" s="6"/>
      <c r="I17370" s="9"/>
      <c r="J17370" s="9"/>
      <c r="K17370" s="9"/>
    </row>
    <row r="17371" spans="1:11" x14ac:dyDescent="0.25">
      <c r="A17371" s="2"/>
      <c r="B17371" s="2"/>
      <c r="C17371" s="2"/>
      <c r="E17371" s="2"/>
      <c r="G17371" s="2"/>
      <c r="H17371" s="6"/>
      <c r="I17371" s="9"/>
      <c r="J17371" s="9"/>
      <c r="K17371" s="9"/>
    </row>
    <row r="17372" spans="1:11" x14ac:dyDescent="0.25">
      <c r="A17372" s="2"/>
      <c r="B17372" s="2"/>
      <c r="C17372" s="2"/>
      <c r="E17372" s="2"/>
      <c r="G17372" s="2"/>
      <c r="H17372" s="6"/>
      <c r="I17372" s="9"/>
      <c r="J17372" s="9"/>
      <c r="K17372" s="9"/>
    </row>
    <row r="17373" spans="1:11" x14ac:dyDescent="0.25">
      <c r="A17373" s="2"/>
      <c r="B17373" s="2"/>
      <c r="C17373" s="2"/>
      <c r="E17373" s="2"/>
      <c r="G17373" s="2"/>
      <c r="H17373" s="6"/>
      <c r="I17373" s="9"/>
      <c r="J17373" s="9"/>
      <c r="K17373" s="9"/>
    </row>
    <row r="17374" spans="1:11" x14ac:dyDescent="0.25">
      <c r="A17374" s="2"/>
      <c r="B17374" s="2"/>
      <c r="C17374" s="2"/>
      <c r="E17374" s="2"/>
      <c r="G17374" s="2"/>
      <c r="H17374" s="6"/>
      <c r="I17374" s="9"/>
      <c r="J17374" s="9"/>
      <c r="K17374" s="9"/>
    </row>
    <row r="17375" spans="1:11" x14ac:dyDescent="0.25">
      <c r="A17375" s="2"/>
      <c r="B17375" s="2"/>
      <c r="C17375" s="2"/>
      <c r="E17375" s="2"/>
      <c r="G17375" s="2"/>
      <c r="H17375" s="6"/>
      <c r="I17375" s="9"/>
      <c r="J17375" s="9"/>
      <c r="K17375" s="9"/>
    </row>
    <row r="17376" spans="1:11" x14ac:dyDescent="0.25">
      <c r="A17376" s="2"/>
      <c r="B17376" s="2"/>
      <c r="C17376" s="2"/>
      <c r="E17376" s="2"/>
      <c r="G17376" s="2"/>
      <c r="H17376" s="6"/>
      <c r="I17376" s="9"/>
      <c r="J17376" s="9"/>
      <c r="K17376" s="9"/>
    </row>
    <row r="17377" spans="1:11" x14ac:dyDescent="0.25">
      <c r="A17377" s="2"/>
      <c r="B17377" s="2"/>
      <c r="C17377" s="2"/>
      <c r="E17377" s="2"/>
      <c r="G17377" s="2"/>
      <c r="H17377" s="6"/>
      <c r="I17377" s="9"/>
      <c r="J17377" s="9"/>
      <c r="K17377" s="9"/>
    </row>
    <row r="17378" spans="1:11" x14ac:dyDescent="0.25">
      <c r="A17378" s="2"/>
      <c r="B17378" s="2"/>
      <c r="C17378" s="2"/>
      <c r="E17378" s="2"/>
      <c r="G17378" s="2"/>
      <c r="H17378" s="6"/>
      <c r="I17378" s="9"/>
      <c r="J17378" s="9"/>
      <c r="K17378" s="9"/>
    </row>
    <row r="17379" spans="1:11" x14ac:dyDescent="0.25">
      <c r="A17379" s="2"/>
      <c r="B17379" s="2"/>
      <c r="C17379" s="2"/>
      <c r="E17379" s="2"/>
      <c r="G17379" s="2"/>
      <c r="H17379" s="6"/>
      <c r="I17379" s="9"/>
      <c r="J17379" s="9"/>
      <c r="K17379" s="9"/>
    </row>
    <row r="17380" spans="1:11" x14ac:dyDescent="0.25">
      <c r="A17380" s="2"/>
      <c r="B17380" s="2"/>
      <c r="C17380" s="2"/>
      <c r="E17380" s="2"/>
      <c r="G17380" s="2"/>
      <c r="H17380" s="6"/>
      <c r="I17380" s="9"/>
      <c r="J17380" s="9"/>
      <c r="K17380" s="9"/>
    </row>
    <row r="17381" spans="1:11" x14ac:dyDescent="0.25">
      <c r="A17381" s="2"/>
      <c r="B17381" s="2"/>
      <c r="C17381" s="2"/>
      <c r="E17381" s="2"/>
      <c r="G17381" s="2"/>
      <c r="H17381" s="6"/>
      <c r="I17381" s="9"/>
      <c r="J17381" s="9"/>
      <c r="K17381" s="9"/>
    </row>
    <row r="17382" spans="1:11" x14ac:dyDescent="0.25">
      <c r="A17382" s="2"/>
      <c r="B17382" s="2"/>
      <c r="C17382" s="2"/>
      <c r="E17382" s="2"/>
      <c r="G17382" s="2"/>
      <c r="H17382" s="6"/>
      <c r="I17382" s="9"/>
      <c r="J17382" s="9"/>
      <c r="K17382" s="9"/>
    </row>
    <row r="17383" spans="1:11" x14ac:dyDescent="0.25">
      <c r="A17383" s="2"/>
      <c r="B17383" s="2"/>
      <c r="C17383" s="2"/>
      <c r="E17383" s="2"/>
      <c r="G17383" s="2"/>
      <c r="H17383" s="6"/>
      <c r="I17383" s="9"/>
      <c r="J17383" s="9"/>
      <c r="K17383" s="9"/>
    </row>
    <row r="17384" spans="1:11" x14ac:dyDescent="0.25">
      <c r="A17384" s="2"/>
      <c r="B17384" s="2"/>
      <c r="C17384" s="2"/>
      <c r="E17384" s="2"/>
      <c r="G17384" s="2"/>
      <c r="H17384" s="6"/>
      <c r="I17384" s="9"/>
      <c r="J17384" s="9"/>
      <c r="K17384" s="9"/>
    </row>
    <row r="17385" spans="1:11" x14ac:dyDescent="0.25">
      <c r="A17385" s="2"/>
      <c r="B17385" s="2"/>
      <c r="C17385" s="2"/>
      <c r="E17385" s="2"/>
      <c r="G17385" s="2"/>
      <c r="H17385" s="6"/>
      <c r="I17385" s="9"/>
      <c r="J17385" s="9"/>
      <c r="K17385" s="9"/>
    </row>
    <row r="17386" spans="1:11" x14ac:dyDescent="0.25">
      <c r="A17386" s="2"/>
      <c r="B17386" s="2"/>
      <c r="C17386" s="2"/>
      <c r="E17386" s="2"/>
      <c r="G17386" s="2"/>
      <c r="H17386" s="6"/>
      <c r="I17386" s="9"/>
      <c r="J17386" s="9"/>
      <c r="K17386" s="9"/>
    </row>
    <row r="17387" spans="1:11" x14ac:dyDescent="0.25">
      <c r="A17387" s="2"/>
      <c r="B17387" s="2"/>
      <c r="C17387" s="2"/>
      <c r="E17387" s="2"/>
      <c r="G17387" s="2"/>
      <c r="H17387" s="6"/>
      <c r="I17387" s="9"/>
      <c r="J17387" s="9"/>
      <c r="K17387" s="9"/>
    </row>
    <row r="17388" spans="1:11" x14ac:dyDescent="0.25">
      <c r="A17388" s="2"/>
      <c r="B17388" s="2"/>
      <c r="C17388" s="2"/>
      <c r="E17388" s="2"/>
      <c r="G17388" s="2"/>
      <c r="H17388" s="6"/>
      <c r="I17388" s="9"/>
      <c r="J17388" s="9"/>
      <c r="K17388" s="9"/>
    </row>
    <row r="17389" spans="1:11" x14ac:dyDescent="0.25">
      <c r="A17389" s="2"/>
      <c r="B17389" s="2"/>
      <c r="C17389" s="2"/>
      <c r="E17389" s="2"/>
      <c r="G17389" s="2"/>
      <c r="H17389" s="6"/>
      <c r="I17389" s="9"/>
      <c r="J17389" s="9"/>
      <c r="K17389" s="9"/>
    </row>
    <row r="17390" spans="1:11" x14ac:dyDescent="0.25">
      <c r="A17390" s="2"/>
      <c r="B17390" s="2"/>
      <c r="C17390" s="2"/>
      <c r="E17390" s="2"/>
      <c r="G17390" s="2"/>
      <c r="H17390" s="6"/>
      <c r="I17390" s="9"/>
      <c r="J17390" s="9"/>
      <c r="K17390" s="9"/>
    </row>
    <row r="17391" spans="1:11" x14ac:dyDescent="0.25">
      <c r="A17391" s="2"/>
      <c r="B17391" s="2"/>
      <c r="C17391" s="2"/>
      <c r="E17391" s="2"/>
      <c r="G17391" s="2"/>
      <c r="H17391" s="6"/>
      <c r="I17391" s="9"/>
      <c r="J17391" s="9"/>
      <c r="K17391" s="9"/>
    </row>
    <row r="17392" spans="1:11" x14ac:dyDescent="0.25">
      <c r="A17392" s="2"/>
      <c r="B17392" s="2"/>
      <c r="C17392" s="2"/>
      <c r="E17392" s="2"/>
      <c r="G17392" s="2"/>
      <c r="H17392" s="6"/>
      <c r="I17392" s="9"/>
      <c r="J17392" s="9"/>
      <c r="K17392" s="9"/>
    </row>
    <row r="17393" spans="1:11" x14ac:dyDescent="0.25">
      <c r="A17393" s="2"/>
      <c r="B17393" s="2"/>
      <c r="C17393" s="2"/>
      <c r="E17393" s="2"/>
      <c r="G17393" s="2"/>
      <c r="H17393" s="6"/>
      <c r="I17393" s="9"/>
      <c r="J17393" s="9"/>
      <c r="K17393" s="9"/>
    </row>
    <row r="17394" spans="1:11" x14ac:dyDescent="0.25">
      <c r="A17394" s="2"/>
      <c r="B17394" s="2"/>
      <c r="C17394" s="2"/>
      <c r="E17394" s="2"/>
      <c r="G17394" s="2"/>
      <c r="H17394" s="6"/>
      <c r="I17394" s="9"/>
      <c r="J17394" s="9"/>
      <c r="K17394" s="9"/>
    </row>
    <row r="17395" spans="1:11" x14ac:dyDescent="0.25">
      <c r="A17395" s="2"/>
      <c r="B17395" s="2"/>
      <c r="C17395" s="2"/>
      <c r="E17395" s="2"/>
      <c r="G17395" s="2"/>
      <c r="H17395" s="6"/>
      <c r="I17395" s="9"/>
      <c r="J17395" s="9"/>
      <c r="K17395" s="9"/>
    </row>
    <row r="17396" spans="1:11" x14ac:dyDescent="0.25">
      <c r="A17396" s="2"/>
      <c r="B17396" s="2"/>
      <c r="C17396" s="2"/>
      <c r="E17396" s="2"/>
      <c r="G17396" s="2"/>
      <c r="H17396" s="6"/>
      <c r="I17396" s="9"/>
      <c r="J17396" s="9"/>
      <c r="K17396" s="9"/>
    </row>
    <row r="17397" spans="1:11" x14ac:dyDescent="0.25">
      <c r="A17397" s="2"/>
      <c r="B17397" s="2"/>
      <c r="C17397" s="2"/>
      <c r="E17397" s="2"/>
      <c r="G17397" s="2"/>
      <c r="H17397" s="6"/>
      <c r="I17397" s="9"/>
      <c r="J17397" s="9"/>
      <c r="K17397" s="9"/>
    </row>
    <row r="17398" spans="1:11" x14ac:dyDescent="0.25">
      <c r="A17398" s="2"/>
      <c r="B17398" s="2"/>
      <c r="C17398" s="2"/>
      <c r="E17398" s="2"/>
      <c r="G17398" s="2"/>
      <c r="H17398" s="6"/>
      <c r="I17398" s="9"/>
      <c r="J17398" s="9"/>
      <c r="K17398" s="9"/>
    </row>
    <row r="17399" spans="1:11" x14ac:dyDescent="0.25">
      <c r="A17399" s="2"/>
      <c r="B17399" s="2"/>
      <c r="C17399" s="2"/>
      <c r="E17399" s="2"/>
      <c r="G17399" s="2"/>
      <c r="H17399" s="6"/>
      <c r="I17399" s="9"/>
      <c r="J17399" s="9"/>
      <c r="K17399" s="9"/>
    </row>
    <row r="17400" spans="1:11" x14ac:dyDescent="0.25">
      <c r="A17400" s="2"/>
      <c r="B17400" s="2"/>
      <c r="C17400" s="2"/>
      <c r="E17400" s="2"/>
      <c r="G17400" s="2"/>
      <c r="H17400" s="6"/>
      <c r="I17400" s="9"/>
      <c r="J17400" s="9"/>
      <c r="K17400" s="9"/>
    </row>
    <row r="17401" spans="1:11" x14ac:dyDescent="0.25">
      <c r="A17401" s="2"/>
      <c r="B17401" s="2"/>
      <c r="C17401" s="2"/>
      <c r="E17401" s="2"/>
      <c r="G17401" s="2"/>
      <c r="H17401" s="6"/>
      <c r="I17401" s="9"/>
      <c r="J17401" s="9"/>
      <c r="K17401" s="9"/>
    </row>
    <row r="17402" spans="1:11" x14ac:dyDescent="0.25">
      <c r="A17402" s="2"/>
      <c r="B17402" s="2"/>
      <c r="C17402" s="2"/>
      <c r="E17402" s="2"/>
      <c r="G17402" s="2"/>
      <c r="H17402" s="6"/>
      <c r="I17402" s="9"/>
      <c r="J17402" s="9"/>
      <c r="K17402" s="9"/>
    </row>
    <row r="17403" spans="1:11" x14ac:dyDescent="0.25">
      <c r="A17403" s="2"/>
      <c r="B17403" s="2"/>
      <c r="C17403" s="2"/>
      <c r="E17403" s="2"/>
      <c r="G17403" s="2"/>
      <c r="H17403" s="6"/>
      <c r="I17403" s="9"/>
      <c r="J17403" s="9"/>
      <c r="K17403" s="9"/>
    </row>
    <row r="17404" spans="1:11" x14ac:dyDescent="0.25">
      <c r="A17404" s="2"/>
      <c r="B17404" s="2"/>
      <c r="C17404" s="2"/>
      <c r="E17404" s="2"/>
      <c r="G17404" s="2"/>
      <c r="H17404" s="6"/>
      <c r="I17404" s="9"/>
      <c r="J17404" s="9"/>
      <c r="K17404" s="9"/>
    </row>
    <row r="17405" spans="1:11" x14ac:dyDescent="0.25">
      <c r="A17405" s="2"/>
      <c r="B17405" s="2"/>
      <c r="C17405" s="2"/>
      <c r="E17405" s="2"/>
      <c r="G17405" s="2"/>
      <c r="H17405" s="6"/>
      <c r="I17405" s="9"/>
      <c r="J17405" s="9"/>
      <c r="K17405" s="9"/>
    </row>
    <row r="17406" spans="1:11" x14ac:dyDescent="0.25">
      <c r="A17406" s="2"/>
      <c r="B17406" s="2"/>
      <c r="C17406" s="2"/>
      <c r="E17406" s="2"/>
      <c r="G17406" s="2"/>
      <c r="H17406" s="6"/>
      <c r="I17406" s="9"/>
      <c r="J17406" s="9"/>
      <c r="K17406" s="9"/>
    </row>
    <row r="17407" spans="1:11" x14ac:dyDescent="0.25">
      <c r="A17407" s="2"/>
      <c r="B17407" s="2"/>
      <c r="C17407" s="2"/>
      <c r="E17407" s="2"/>
      <c r="G17407" s="2"/>
      <c r="H17407" s="6"/>
      <c r="I17407" s="9"/>
      <c r="J17407" s="9"/>
      <c r="K17407" s="9"/>
    </row>
    <row r="17408" spans="1:11" x14ac:dyDescent="0.25">
      <c r="A17408" s="2"/>
      <c r="B17408" s="2"/>
      <c r="C17408" s="2"/>
      <c r="E17408" s="2"/>
      <c r="G17408" s="2"/>
      <c r="H17408" s="6"/>
      <c r="I17408" s="9"/>
      <c r="J17408" s="9"/>
      <c r="K17408" s="9"/>
    </row>
    <row r="17409" spans="1:11" x14ac:dyDescent="0.25">
      <c r="A17409" s="2"/>
      <c r="B17409" s="2"/>
      <c r="C17409" s="2"/>
      <c r="E17409" s="2"/>
      <c r="G17409" s="2"/>
      <c r="H17409" s="6"/>
      <c r="I17409" s="9"/>
      <c r="J17409" s="9"/>
      <c r="K17409" s="9"/>
    </row>
    <row r="17410" spans="1:11" x14ac:dyDescent="0.25">
      <c r="A17410" s="2"/>
      <c r="B17410" s="2"/>
      <c r="C17410" s="2"/>
      <c r="E17410" s="2"/>
      <c r="G17410" s="2"/>
      <c r="H17410" s="6"/>
      <c r="I17410" s="9"/>
      <c r="J17410" s="9"/>
      <c r="K17410" s="9"/>
    </row>
    <row r="17411" spans="1:11" x14ac:dyDescent="0.25">
      <c r="A17411" s="2"/>
      <c r="B17411" s="2"/>
      <c r="C17411" s="2"/>
      <c r="E17411" s="2"/>
      <c r="G17411" s="2"/>
      <c r="H17411" s="6"/>
      <c r="I17411" s="9"/>
      <c r="J17411" s="9"/>
      <c r="K17411" s="9"/>
    </row>
    <row r="17412" spans="1:11" x14ac:dyDescent="0.25">
      <c r="A17412" s="2"/>
      <c r="B17412" s="2"/>
      <c r="C17412" s="2"/>
      <c r="E17412" s="2"/>
      <c r="G17412" s="2"/>
      <c r="H17412" s="6"/>
      <c r="I17412" s="9"/>
      <c r="J17412" s="9"/>
      <c r="K17412" s="9"/>
    </row>
    <row r="17413" spans="1:11" x14ac:dyDescent="0.25">
      <c r="A17413" s="2"/>
      <c r="B17413" s="2"/>
      <c r="C17413" s="2"/>
      <c r="E17413" s="2"/>
      <c r="G17413" s="2"/>
      <c r="H17413" s="6"/>
      <c r="I17413" s="9"/>
      <c r="J17413" s="9"/>
      <c r="K17413" s="9"/>
    </row>
    <row r="17414" spans="1:11" x14ac:dyDescent="0.25">
      <c r="A17414" s="2"/>
      <c r="B17414" s="2"/>
      <c r="C17414" s="2"/>
      <c r="E17414" s="2"/>
      <c r="G17414" s="2"/>
      <c r="H17414" s="6"/>
      <c r="I17414" s="9"/>
      <c r="J17414" s="9"/>
      <c r="K17414" s="9"/>
    </row>
    <row r="17415" spans="1:11" x14ac:dyDescent="0.25">
      <c r="A17415" s="2"/>
      <c r="B17415" s="2"/>
      <c r="C17415" s="2"/>
      <c r="E17415" s="2"/>
      <c r="G17415" s="2"/>
      <c r="H17415" s="6"/>
      <c r="I17415" s="9"/>
      <c r="J17415" s="9"/>
      <c r="K17415" s="9"/>
    </row>
    <row r="17416" spans="1:11" x14ac:dyDescent="0.25">
      <c r="A17416" s="2"/>
      <c r="B17416" s="2"/>
      <c r="C17416" s="2"/>
      <c r="E17416" s="2"/>
      <c r="G17416" s="2"/>
      <c r="H17416" s="6"/>
      <c r="I17416" s="9"/>
      <c r="J17416" s="9"/>
      <c r="K17416" s="9"/>
    </row>
    <row r="17417" spans="1:11" x14ac:dyDescent="0.25">
      <c r="A17417" s="2"/>
      <c r="B17417" s="2"/>
      <c r="C17417" s="2"/>
      <c r="E17417" s="2"/>
      <c r="G17417" s="2"/>
      <c r="H17417" s="6"/>
      <c r="I17417" s="9"/>
      <c r="J17417" s="9"/>
      <c r="K17417" s="9"/>
    </row>
    <row r="17418" spans="1:11" x14ac:dyDescent="0.25">
      <c r="A17418" s="2"/>
      <c r="B17418" s="2"/>
      <c r="C17418" s="2"/>
      <c r="E17418" s="2"/>
      <c r="G17418" s="2"/>
      <c r="H17418" s="6"/>
      <c r="I17418" s="9"/>
      <c r="J17418" s="9"/>
      <c r="K17418" s="9"/>
    </row>
    <row r="17419" spans="1:11" x14ac:dyDescent="0.25">
      <c r="A17419" s="2"/>
      <c r="B17419" s="2"/>
      <c r="C17419" s="2"/>
      <c r="E17419" s="2"/>
      <c r="G17419" s="2"/>
      <c r="H17419" s="6"/>
      <c r="I17419" s="9"/>
      <c r="J17419" s="9"/>
      <c r="K17419" s="9"/>
    </row>
    <row r="17420" spans="1:11" x14ac:dyDescent="0.25">
      <c r="A17420" s="2"/>
      <c r="B17420" s="2"/>
      <c r="C17420" s="2"/>
      <c r="E17420" s="2"/>
      <c r="G17420" s="2"/>
      <c r="H17420" s="6"/>
      <c r="I17420" s="9"/>
      <c r="J17420" s="9"/>
      <c r="K17420" s="9"/>
    </row>
    <row r="17421" spans="1:11" x14ac:dyDescent="0.25">
      <c r="A17421" s="2"/>
      <c r="B17421" s="2"/>
      <c r="C17421" s="2"/>
      <c r="E17421" s="2"/>
      <c r="G17421" s="2"/>
      <c r="H17421" s="6"/>
      <c r="I17421" s="9"/>
      <c r="J17421" s="9"/>
      <c r="K17421" s="9"/>
    </row>
    <row r="17422" spans="1:11" x14ac:dyDescent="0.25">
      <c r="A17422" s="2"/>
      <c r="B17422" s="2"/>
      <c r="C17422" s="2"/>
      <c r="E17422" s="2"/>
      <c r="G17422" s="2"/>
      <c r="H17422" s="6"/>
      <c r="I17422" s="9"/>
      <c r="J17422" s="9"/>
      <c r="K17422" s="9"/>
    </row>
    <row r="17423" spans="1:11" x14ac:dyDescent="0.25">
      <c r="A17423" s="2"/>
      <c r="B17423" s="2"/>
      <c r="C17423" s="2"/>
      <c r="E17423" s="2"/>
      <c r="G17423" s="2"/>
      <c r="H17423" s="6"/>
      <c r="I17423" s="9"/>
      <c r="J17423" s="9"/>
      <c r="K17423" s="9"/>
    </row>
    <row r="17424" spans="1:11" x14ac:dyDescent="0.25">
      <c r="A17424" s="2"/>
      <c r="B17424" s="2"/>
      <c r="C17424" s="2"/>
      <c r="E17424" s="2"/>
      <c r="G17424" s="2"/>
      <c r="H17424" s="6"/>
      <c r="I17424" s="9"/>
      <c r="J17424" s="9"/>
      <c r="K17424" s="9"/>
    </row>
    <row r="17425" spans="1:11" x14ac:dyDescent="0.25">
      <c r="A17425" s="2"/>
      <c r="B17425" s="2"/>
      <c r="C17425" s="2"/>
      <c r="E17425" s="2"/>
      <c r="G17425" s="2"/>
      <c r="H17425" s="6"/>
      <c r="I17425" s="9"/>
      <c r="J17425" s="9"/>
      <c r="K17425" s="9"/>
    </row>
    <row r="17426" spans="1:11" x14ac:dyDescent="0.25">
      <c r="A17426" s="2"/>
      <c r="B17426" s="2"/>
      <c r="C17426" s="2"/>
      <c r="E17426" s="2"/>
      <c r="G17426" s="2"/>
      <c r="H17426" s="6"/>
      <c r="I17426" s="9"/>
      <c r="J17426" s="9"/>
      <c r="K17426" s="9"/>
    </row>
    <row r="17427" spans="1:11" x14ac:dyDescent="0.25">
      <c r="A17427" s="2"/>
      <c r="B17427" s="2"/>
      <c r="C17427" s="2"/>
      <c r="E17427" s="2"/>
      <c r="G17427" s="2"/>
      <c r="H17427" s="6"/>
      <c r="I17427" s="9"/>
      <c r="J17427" s="9"/>
      <c r="K17427" s="9"/>
    </row>
    <row r="17428" spans="1:11" x14ac:dyDescent="0.25">
      <c r="A17428" s="2"/>
      <c r="B17428" s="2"/>
      <c r="C17428" s="2"/>
      <c r="E17428" s="2"/>
      <c r="G17428" s="2"/>
      <c r="H17428" s="6"/>
      <c r="I17428" s="9"/>
      <c r="J17428" s="9"/>
      <c r="K17428" s="9"/>
    </row>
    <row r="17429" spans="1:11" x14ac:dyDescent="0.25">
      <c r="A17429" s="2"/>
      <c r="B17429" s="2"/>
      <c r="C17429" s="2"/>
      <c r="E17429" s="2"/>
      <c r="G17429" s="2"/>
      <c r="H17429" s="6"/>
      <c r="I17429" s="9"/>
      <c r="J17429" s="9"/>
      <c r="K17429" s="9"/>
    </row>
    <row r="17430" spans="1:11" x14ac:dyDescent="0.25">
      <c r="A17430" s="2"/>
      <c r="B17430" s="2"/>
      <c r="C17430" s="2"/>
      <c r="E17430" s="2"/>
      <c r="G17430" s="2"/>
      <c r="H17430" s="6"/>
      <c r="I17430" s="9"/>
      <c r="J17430" s="9"/>
      <c r="K17430" s="9"/>
    </row>
    <row r="17431" spans="1:11" x14ac:dyDescent="0.25">
      <c r="A17431" s="2"/>
      <c r="B17431" s="2"/>
      <c r="C17431" s="2"/>
      <c r="E17431" s="2"/>
      <c r="G17431" s="2"/>
      <c r="H17431" s="6"/>
      <c r="I17431" s="9"/>
      <c r="J17431" s="9"/>
      <c r="K17431" s="9"/>
    </row>
    <row r="17432" spans="1:11" x14ac:dyDescent="0.25">
      <c r="A17432" s="2"/>
      <c r="B17432" s="2"/>
      <c r="C17432" s="2"/>
      <c r="E17432" s="2"/>
      <c r="G17432" s="2"/>
      <c r="H17432" s="6"/>
      <c r="I17432" s="9"/>
      <c r="J17432" s="9"/>
      <c r="K17432" s="9"/>
    </row>
    <row r="17433" spans="1:11" x14ac:dyDescent="0.25">
      <c r="A17433" s="2"/>
      <c r="B17433" s="2"/>
      <c r="C17433" s="2"/>
      <c r="E17433" s="2"/>
      <c r="G17433" s="2"/>
      <c r="H17433" s="6"/>
      <c r="I17433" s="9"/>
      <c r="J17433" s="9"/>
      <c r="K17433" s="9"/>
    </row>
    <row r="17434" spans="1:11" x14ac:dyDescent="0.25">
      <c r="A17434" s="2"/>
      <c r="B17434" s="2"/>
      <c r="C17434" s="2"/>
      <c r="E17434" s="2"/>
      <c r="G17434" s="2"/>
      <c r="H17434" s="6"/>
      <c r="I17434" s="9"/>
      <c r="J17434" s="9"/>
      <c r="K17434" s="9"/>
    </row>
    <row r="17435" spans="1:11" x14ac:dyDescent="0.25">
      <c r="A17435" s="2"/>
      <c r="B17435" s="2"/>
      <c r="C17435" s="2"/>
      <c r="E17435" s="2"/>
      <c r="G17435" s="2"/>
      <c r="H17435" s="6"/>
      <c r="I17435" s="9"/>
      <c r="J17435" s="9"/>
      <c r="K17435" s="9"/>
    </row>
    <row r="17436" spans="1:11" x14ac:dyDescent="0.25">
      <c r="A17436" s="2"/>
      <c r="B17436" s="2"/>
      <c r="C17436" s="2"/>
      <c r="E17436" s="2"/>
      <c r="G17436" s="2"/>
      <c r="H17436" s="6"/>
      <c r="I17436" s="9"/>
      <c r="J17436" s="9"/>
      <c r="K17436" s="9"/>
    </row>
    <row r="17437" spans="1:11" x14ac:dyDescent="0.25">
      <c r="A17437" s="2"/>
      <c r="B17437" s="2"/>
      <c r="C17437" s="2"/>
      <c r="E17437" s="2"/>
      <c r="G17437" s="2"/>
      <c r="H17437" s="6"/>
      <c r="I17437" s="9"/>
      <c r="J17437" s="9"/>
      <c r="K17437" s="9"/>
    </row>
    <row r="17438" spans="1:11" x14ac:dyDescent="0.25">
      <c r="A17438" s="2"/>
      <c r="B17438" s="2"/>
      <c r="C17438" s="2"/>
      <c r="E17438" s="2"/>
      <c r="G17438" s="2"/>
      <c r="H17438" s="6"/>
      <c r="I17438" s="9"/>
      <c r="J17438" s="9"/>
      <c r="K17438" s="9"/>
    </row>
    <row r="17439" spans="1:11" x14ac:dyDescent="0.25">
      <c r="A17439" s="2"/>
      <c r="B17439" s="2"/>
      <c r="C17439" s="2"/>
      <c r="E17439" s="2"/>
      <c r="G17439" s="2"/>
      <c r="H17439" s="6"/>
      <c r="I17439" s="9"/>
      <c r="J17439" s="9"/>
      <c r="K17439" s="9"/>
    </row>
    <row r="17440" spans="1:11" x14ac:dyDescent="0.25">
      <c r="A17440" s="2"/>
      <c r="B17440" s="2"/>
      <c r="C17440" s="2"/>
      <c r="E17440" s="2"/>
      <c r="G17440" s="2"/>
      <c r="H17440" s="6"/>
      <c r="I17440" s="9"/>
      <c r="J17440" s="9"/>
      <c r="K17440" s="9"/>
    </row>
    <row r="17441" spans="1:11" x14ac:dyDescent="0.25">
      <c r="A17441" s="2"/>
      <c r="B17441" s="2"/>
      <c r="C17441" s="2"/>
      <c r="E17441" s="2"/>
      <c r="G17441" s="2"/>
      <c r="H17441" s="6"/>
      <c r="I17441" s="9"/>
      <c r="J17441" s="9"/>
      <c r="K17441" s="9"/>
    </row>
    <row r="17442" spans="1:11" x14ac:dyDescent="0.25">
      <c r="A17442" s="2"/>
      <c r="B17442" s="2"/>
      <c r="C17442" s="2"/>
      <c r="E17442" s="2"/>
      <c r="G17442" s="2"/>
      <c r="H17442" s="6"/>
      <c r="I17442" s="9"/>
      <c r="J17442" s="9"/>
      <c r="K17442" s="9"/>
    </row>
    <row r="17443" spans="1:11" x14ac:dyDescent="0.25">
      <c r="A17443" s="2"/>
      <c r="B17443" s="2"/>
      <c r="C17443" s="2"/>
      <c r="E17443" s="2"/>
      <c r="G17443" s="2"/>
      <c r="H17443" s="6"/>
      <c r="I17443" s="9"/>
      <c r="J17443" s="9"/>
      <c r="K17443" s="9"/>
    </row>
    <row r="17444" spans="1:11" x14ac:dyDescent="0.25">
      <c r="A17444" s="2"/>
      <c r="B17444" s="2"/>
      <c r="C17444" s="2"/>
      <c r="E17444" s="2"/>
      <c r="G17444" s="2"/>
      <c r="H17444" s="6"/>
      <c r="I17444" s="9"/>
      <c r="J17444" s="9"/>
      <c r="K17444" s="9"/>
    </row>
    <row r="17445" spans="1:11" x14ac:dyDescent="0.25">
      <c r="A17445" s="2"/>
      <c r="B17445" s="2"/>
      <c r="C17445" s="2"/>
      <c r="E17445" s="2"/>
      <c r="G17445" s="2"/>
      <c r="H17445" s="6"/>
      <c r="I17445" s="9"/>
      <c r="J17445" s="9"/>
      <c r="K17445" s="9"/>
    </row>
    <row r="17446" spans="1:11" x14ac:dyDescent="0.25">
      <c r="A17446" s="2"/>
      <c r="B17446" s="2"/>
      <c r="C17446" s="2"/>
      <c r="E17446" s="2"/>
      <c r="G17446" s="2"/>
      <c r="H17446" s="6"/>
      <c r="I17446" s="9"/>
      <c r="J17446" s="9"/>
      <c r="K17446" s="9"/>
    </row>
    <row r="17447" spans="1:11" x14ac:dyDescent="0.25">
      <c r="A17447" s="2"/>
      <c r="B17447" s="2"/>
      <c r="C17447" s="2"/>
      <c r="E17447" s="2"/>
      <c r="G17447" s="2"/>
      <c r="H17447" s="6"/>
      <c r="I17447" s="9"/>
      <c r="J17447" s="9"/>
      <c r="K17447" s="9"/>
    </row>
    <row r="17448" spans="1:11" x14ac:dyDescent="0.25">
      <c r="A17448" s="2"/>
      <c r="B17448" s="2"/>
      <c r="C17448" s="2"/>
      <c r="E17448" s="2"/>
      <c r="G17448" s="2"/>
      <c r="H17448" s="6"/>
      <c r="I17448" s="9"/>
      <c r="J17448" s="9"/>
      <c r="K17448" s="9"/>
    </row>
    <row r="17449" spans="1:11" x14ac:dyDescent="0.25">
      <c r="A17449" s="2"/>
      <c r="B17449" s="2"/>
      <c r="C17449" s="2"/>
      <c r="E17449" s="2"/>
      <c r="G17449" s="2"/>
      <c r="H17449" s="6"/>
      <c r="I17449" s="9"/>
      <c r="J17449" s="9"/>
      <c r="K17449" s="9"/>
    </row>
    <row r="17450" spans="1:11" x14ac:dyDescent="0.25">
      <c r="A17450" s="2"/>
      <c r="B17450" s="2"/>
      <c r="C17450" s="2"/>
      <c r="E17450" s="2"/>
      <c r="G17450" s="2"/>
      <c r="H17450" s="6"/>
      <c r="I17450" s="9"/>
      <c r="J17450" s="9"/>
      <c r="K17450" s="9"/>
    </row>
    <row r="17451" spans="1:11" x14ac:dyDescent="0.25">
      <c r="A17451" s="2"/>
      <c r="B17451" s="2"/>
      <c r="C17451" s="2"/>
      <c r="E17451" s="2"/>
      <c r="G17451" s="2"/>
      <c r="H17451" s="6"/>
      <c r="I17451" s="9"/>
      <c r="J17451" s="9"/>
      <c r="K17451" s="9"/>
    </row>
    <row r="17452" spans="1:11" x14ac:dyDescent="0.25">
      <c r="A17452" s="2"/>
      <c r="B17452" s="2"/>
      <c r="C17452" s="2"/>
      <c r="E17452" s="2"/>
      <c r="G17452" s="2"/>
      <c r="H17452" s="6"/>
      <c r="I17452" s="9"/>
      <c r="J17452" s="9"/>
      <c r="K17452" s="9"/>
    </row>
    <row r="17453" spans="1:11" x14ac:dyDescent="0.25">
      <c r="A17453" s="2"/>
      <c r="B17453" s="2"/>
      <c r="C17453" s="2"/>
      <c r="E17453" s="2"/>
      <c r="G17453" s="2"/>
      <c r="H17453" s="6"/>
      <c r="I17453" s="9"/>
      <c r="J17453" s="9"/>
      <c r="K17453" s="9"/>
    </row>
    <row r="17454" spans="1:11" x14ac:dyDescent="0.25">
      <c r="A17454" s="2"/>
      <c r="B17454" s="2"/>
      <c r="C17454" s="2"/>
      <c r="E17454" s="2"/>
      <c r="G17454" s="2"/>
      <c r="H17454" s="6"/>
      <c r="I17454" s="9"/>
      <c r="J17454" s="9"/>
      <c r="K17454" s="9"/>
    </row>
    <row r="17455" spans="1:11" x14ac:dyDescent="0.25">
      <c r="A17455" s="2"/>
      <c r="B17455" s="2"/>
      <c r="C17455" s="2"/>
      <c r="E17455" s="2"/>
      <c r="G17455" s="2"/>
      <c r="H17455" s="6"/>
      <c r="I17455" s="9"/>
      <c r="J17455" s="9"/>
      <c r="K17455" s="9"/>
    </row>
    <row r="17456" spans="1:11" x14ac:dyDescent="0.25">
      <c r="A17456" s="2"/>
      <c r="B17456" s="2"/>
      <c r="C17456" s="2"/>
      <c r="E17456" s="2"/>
      <c r="G17456" s="2"/>
      <c r="H17456" s="6"/>
      <c r="I17456" s="9"/>
      <c r="J17456" s="9"/>
      <c r="K17456" s="9"/>
    </row>
    <row r="17457" spans="1:11" x14ac:dyDescent="0.25">
      <c r="A17457" s="2"/>
      <c r="B17457" s="2"/>
      <c r="C17457" s="2"/>
      <c r="E17457" s="2"/>
      <c r="G17457" s="2"/>
      <c r="H17457" s="6"/>
      <c r="I17457" s="9"/>
      <c r="J17457" s="9"/>
      <c r="K17457" s="9"/>
    </row>
    <row r="17458" spans="1:11" x14ac:dyDescent="0.25">
      <c r="A17458" s="2"/>
      <c r="B17458" s="2"/>
      <c r="C17458" s="2"/>
      <c r="E17458" s="2"/>
      <c r="G17458" s="2"/>
      <c r="H17458" s="6"/>
      <c r="I17458" s="9"/>
      <c r="J17458" s="9"/>
      <c r="K17458" s="9"/>
    </row>
    <row r="17459" spans="1:11" x14ac:dyDescent="0.25">
      <c r="A17459" s="2"/>
      <c r="B17459" s="2"/>
      <c r="C17459" s="2"/>
      <c r="E17459" s="2"/>
      <c r="G17459" s="2"/>
      <c r="H17459" s="6"/>
      <c r="I17459" s="9"/>
      <c r="J17459" s="9"/>
      <c r="K17459" s="9"/>
    </row>
    <row r="17460" spans="1:11" x14ac:dyDescent="0.25">
      <c r="A17460" s="2"/>
      <c r="B17460" s="2"/>
      <c r="C17460" s="2"/>
      <c r="E17460" s="2"/>
      <c r="G17460" s="2"/>
      <c r="H17460" s="6"/>
      <c r="I17460" s="9"/>
      <c r="J17460" s="9"/>
      <c r="K17460" s="9"/>
    </row>
    <row r="17461" spans="1:11" x14ac:dyDescent="0.25">
      <c r="A17461" s="2"/>
      <c r="B17461" s="2"/>
      <c r="C17461" s="2"/>
      <c r="E17461" s="2"/>
      <c r="G17461" s="2"/>
      <c r="H17461" s="6"/>
      <c r="I17461" s="9"/>
      <c r="J17461" s="9"/>
      <c r="K17461" s="9"/>
    </row>
    <row r="17462" spans="1:11" x14ac:dyDescent="0.25">
      <c r="A17462" s="2"/>
      <c r="B17462" s="2"/>
      <c r="C17462" s="2"/>
      <c r="E17462" s="2"/>
      <c r="G17462" s="2"/>
      <c r="H17462" s="6"/>
      <c r="I17462" s="9"/>
      <c r="J17462" s="9"/>
      <c r="K17462" s="9"/>
    </row>
    <row r="17463" spans="1:11" x14ac:dyDescent="0.25">
      <c r="A17463" s="2"/>
      <c r="B17463" s="2"/>
      <c r="C17463" s="2"/>
      <c r="E17463" s="2"/>
      <c r="G17463" s="2"/>
      <c r="H17463" s="6"/>
      <c r="I17463" s="9"/>
      <c r="J17463" s="9"/>
      <c r="K17463" s="9"/>
    </row>
    <row r="17464" spans="1:11" x14ac:dyDescent="0.25">
      <c r="A17464" s="2"/>
      <c r="B17464" s="2"/>
      <c r="C17464" s="2"/>
      <c r="E17464" s="2"/>
      <c r="G17464" s="2"/>
      <c r="H17464" s="6"/>
      <c r="I17464" s="9"/>
      <c r="J17464" s="9"/>
      <c r="K17464" s="9"/>
    </row>
    <row r="17465" spans="1:11" x14ac:dyDescent="0.25">
      <c r="A17465" s="2"/>
      <c r="B17465" s="2"/>
      <c r="C17465" s="2"/>
      <c r="E17465" s="2"/>
      <c r="G17465" s="2"/>
      <c r="H17465" s="6"/>
      <c r="I17465" s="9"/>
      <c r="J17465" s="9"/>
      <c r="K17465" s="9"/>
    </row>
    <row r="17466" spans="1:11" x14ac:dyDescent="0.25">
      <c r="A17466" s="2"/>
      <c r="B17466" s="2"/>
      <c r="C17466" s="2"/>
      <c r="E17466" s="2"/>
      <c r="G17466" s="2"/>
      <c r="H17466" s="6"/>
      <c r="I17466" s="9"/>
      <c r="J17466" s="9"/>
      <c r="K17466" s="9"/>
    </row>
    <row r="17467" spans="1:11" x14ac:dyDescent="0.25">
      <c r="A17467" s="2"/>
      <c r="B17467" s="2"/>
      <c r="C17467" s="2"/>
      <c r="E17467" s="2"/>
      <c r="G17467" s="2"/>
      <c r="H17467" s="6"/>
      <c r="I17467" s="9"/>
      <c r="J17467" s="9"/>
      <c r="K17467" s="9"/>
    </row>
    <row r="17468" spans="1:11" x14ac:dyDescent="0.25">
      <c r="A17468" s="2"/>
      <c r="B17468" s="2"/>
      <c r="C17468" s="2"/>
      <c r="E17468" s="2"/>
      <c r="G17468" s="2"/>
      <c r="H17468" s="6"/>
      <c r="I17468" s="9"/>
      <c r="J17468" s="9"/>
      <c r="K17468" s="9"/>
    </row>
    <row r="17469" spans="1:11" x14ac:dyDescent="0.25">
      <c r="A17469" s="2"/>
      <c r="B17469" s="2"/>
      <c r="C17469" s="2"/>
      <c r="E17469" s="2"/>
      <c r="G17469" s="2"/>
      <c r="H17469" s="6"/>
      <c r="I17469" s="9"/>
      <c r="J17469" s="9"/>
      <c r="K17469" s="9"/>
    </row>
    <row r="17470" spans="1:11" x14ac:dyDescent="0.25">
      <c r="A17470" s="2"/>
      <c r="B17470" s="2"/>
      <c r="C17470" s="2"/>
      <c r="E17470" s="2"/>
      <c r="G17470" s="2"/>
      <c r="H17470" s="6"/>
      <c r="I17470" s="9"/>
      <c r="J17470" s="9"/>
      <c r="K17470" s="9"/>
    </row>
    <row r="17471" spans="1:11" x14ac:dyDescent="0.25">
      <c r="A17471" s="2"/>
      <c r="B17471" s="2"/>
      <c r="C17471" s="2"/>
      <c r="E17471" s="2"/>
      <c r="G17471" s="2"/>
      <c r="H17471" s="6"/>
      <c r="I17471" s="9"/>
      <c r="J17471" s="9"/>
      <c r="K17471" s="9"/>
    </row>
    <row r="17472" spans="1:11" x14ac:dyDescent="0.25">
      <c r="A17472" s="2"/>
      <c r="B17472" s="2"/>
      <c r="C17472" s="2"/>
      <c r="E17472" s="2"/>
      <c r="G17472" s="2"/>
      <c r="H17472" s="6"/>
      <c r="I17472" s="9"/>
      <c r="J17472" s="9"/>
      <c r="K17472" s="9"/>
    </row>
    <row r="17473" spans="1:11" x14ac:dyDescent="0.25">
      <c r="A17473" s="2"/>
      <c r="B17473" s="2"/>
      <c r="C17473" s="2"/>
      <c r="E17473" s="2"/>
      <c r="G17473" s="2"/>
      <c r="H17473" s="6"/>
      <c r="I17473" s="9"/>
      <c r="J17473" s="9"/>
      <c r="K17473" s="9"/>
    </row>
    <row r="17474" spans="1:11" x14ac:dyDescent="0.25">
      <c r="A17474" s="2"/>
      <c r="B17474" s="2"/>
      <c r="C17474" s="2"/>
      <c r="E17474" s="2"/>
      <c r="G17474" s="2"/>
      <c r="H17474" s="6"/>
      <c r="I17474" s="9"/>
      <c r="J17474" s="9"/>
      <c r="K17474" s="9"/>
    </row>
    <row r="17475" spans="1:11" x14ac:dyDescent="0.25">
      <c r="A17475" s="2"/>
      <c r="B17475" s="2"/>
      <c r="C17475" s="2"/>
      <c r="E17475" s="2"/>
      <c r="G17475" s="2"/>
      <c r="H17475" s="6"/>
      <c r="I17475" s="9"/>
      <c r="J17475" s="9"/>
      <c r="K17475" s="9"/>
    </row>
    <row r="17476" spans="1:11" x14ac:dyDescent="0.25">
      <c r="A17476" s="2"/>
      <c r="B17476" s="2"/>
      <c r="C17476" s="2"/>
      <c r="E17476" s="2"/>
      <c r="G17476" s="2"/>
      <c r="H17476" s="6"/>
      <c r="I17476" s="9"/>
      <c r="J17476" s="9"/>
      <c r="K17476" s="9"/>
    </row>
    <row r="17477" spans="1:11" x14ac:dyDescent="0.25">
      <c r="A17477" s="2"/>
      <c r="B17477" s="2"/>
      <c r="C17477" s="2"/>
      <c r="E17477" s="2"/>
      <c r="G17477" s="2"/>
      <c r="H17477" s="6"/>
      <c r="I17477" s="9"/>
      <c r="J17477" s="9"/>
      <c r="K17477" s="9"/>
    </row>
    <row r="17478" spans="1:11" x14ac:dyDescent="0.25">
      <c r="A17478" s="2"/>
      <c r="B17478" s="2"/>
      <c r="C17478" s="2"/>
      <c r="E17478" s="2"/>
      <c r="G17478" s="2"/>
      <c r="H17478" s="6"/>
      <c r="I17478" s="9"/>
      <c r="J17478" s="9"/>
      <c r="K17478" s="9"/>
    </row>
    <row r="17479" spans="1:11" x14ac:dyDescent="0.25">
      <c r="A17479" s="2"/>
      <c r="B17479" s="2"/>
      <c r="C17479" s="2"/>
      <c r="E17479" s="2"/>
      <c r="G17479" s="2"/>
      <c r="H17479" s="6"/>
      <c r="I17479" s="9"/>
      <c r="J17479" s="9"/>
      <c r="K17479" s="9"/>
    </row>
    <row r="17480" spans="1:11" x14ac:dyDescent="0.25">
      <c r="A17480" s="2"/>
      <c r="B17480" s="2"/>
      <c r="C17480" s="2"/>
      <c r="E17480" s="2"/>
      <c r="G17480" s="2"/>
      <c r="H17480" s="6"/>
      <c r="I17480" s="9"/>
      <c r="J17480" s="9"/>
      <c r="K17480" s="9"/>
    </row>
    <row r="17481" spans="1:11" x14ac:dyDescent="0.25">
      <c r="A17481" s="2"/>
      <c r="B17481" s="2"/>
      <c r="C17481" s="2"/>
      <c r="E17481" s="2"/>
      <c r="G17481" s="2"/>
      <c r="H17481" s="6"/>
      <c r="I17481" s="9"/>
      <c r="J17481" s="9"/>
      <c r="K17481" s="9"/>
    </row>
    <row r="17482" spans="1:11" x14ac:dyDescent="0.25">
      <c r="A17482" s="2"/>
      <c r="B17482" s="2"/>
      <c r="C17482" s="2"/>
      <c r="E17482" s="2"/>
      <c r="G17482" s="2"/>
      <c r="H17482" s="6"/>
      <c r="I17482" s="9"/>
      <c r="J17482" s="9"/>
      <c r="K17482" s="9"/>
    </row>
    <row r="17483" spans="1:11" x14ac:dyDescent="0.25">
      <c r="A17483" s="2"/>
      <c r="B17483" s="2"/>
      <c r="C17483" s="2"/>
      <c r="E17483" s="2"/>
      <c r="G17483" s="2"/>
      <c r="H17483" s="6"/>
      <c r="I17483" s="9"/>
      <c r="J17483" s="9"/>
      <c r="K17483" s="9"/>
    </row>
    <row r="17484" spans="1:11" x14ac:dyDescent="0.25">
      <c r="A17484" s="2"/>
      <c r="B17484" s="2"/>
      <c r="C17484" s="2"/>
      <c r="E17484" s="2"/>
      <c r="G17484" s="2"/>
      <c r="H17484" s="6"/>
      <c r="I17484" s="9"/>
      <c r="J17484" s="9"/>
      <c r="K17484" s="9"/>
    </row>
    <row r="17485" spans="1:11" x14ac:dyDescent="0.25">
      <c r="A17485" s="2"/>
      <c r="B17485" s="2"/>
      <c r="C17485" s="2"/>
      <c r="E17485" s="2"/>
      <c r="G17485" s="2"/>
      <c r="H17485" s="6"/>
      <c r="I17485" s="9"/>
      <c r="J17485" s="9"/>
      <c r="K17485" s="9"/>
    </row>
    <row r="17486" spans="1:11" x14ac:dyDescent="0.25">
      <c r="A17486" s="2"/>
      <c r="B17486" s="2"/>
      <c r="C17486" s="2"/>
      <c r="E17486" s="2"/>
      <c r="G17486" s="2"/>
      <c r="H17486" s="6"/>
      <c r="I17486" s="9"/>
      <c r="J17486" s="9"/>
      <c r="K17486" s="9"/>
    </row>
    <row r="17487" spans="1:11" x14ac:dyDescent="0.25">
      <c r="A17487" s="2"/>
      <c r="B17487" s="2"/>
      <c r="C17487" s="2"/>
      <c r="E17487" s="2"/>
      <c r="G17487" s="2"/>
      <c r="H17487" s="6"/>
      <c r="I17487" s="9"/>
      <c r="J17487" s="9"/>
      <c r="K17487" s="9"/>
    </row>
    <row r="17488" spans="1:11" x14ac:dyDescent="0.25">
      <c r="A17488" s="2"/>
      <c r="B17488" s="2"/>
      <c r="C17488" s="2"/>
      <c r="E17488" s="2"/>
      <c r="G17488" s="2"/>
      <c r="H17488" s="6"/>
      <c r="I17488" s="9"/>
      <c r="J17488" s="9"/>
      <c r="K17488" s="9"/>
    </row>
    <row r="17489" spans="1:11" x14ac:dyDescent="0.25">
      <c r="A17489" s="2"/>
      <c r="B17489" s="2"/>
      <c r="C17489" s="2"/>
      <c r="E17489" s="2"/>
      <c r="G17489" s="2"/>
      <c r="H17489" s="6"/>
      <c r="I17489" s="9"/>
      <c r="J17489" s="9"/>
      <c r="K17489" s="9"/>
    </row>
    <row r="17490" spans="1:11" x14ac:dyDescent="0.25">
      <c r="A17490" s="2"/>
      <c r="B17490" s="2"/>
      <c r="C17490" s="2"/>
      <c r="E17490" s="2"/>
      <c r="G17490" s="2"/>
      <c r="H17490" s="6"/>
      <c r="I17490" s="9"/>
      <c r="J17490" s="9"/>
      <c r="K17490" s="9"/>
    </row>
    <row r="17491" spans="1:11" x14ac:dyDescent="0.25">
      <c r="A17491" s="2"/>
      <c r="B17491" s="2"/>
      <c r="C17491" s="2"/>
      <c r="E17491" s="2"/>
      <c r="G17491" s="2"/>
      <c r="H17491" s="6"/>
      <c r="I17491" s="9"/>
      <c r="J17491" s="9"/>
      <c r="K17491" s="9"/>
    </row>
    <row r="17492" spans="1:11" x14ac:dyDescent="0.25">
      <c r="A17492" s="2"/>
      <c r="B17492" s="2"/>
      <c r="C17492" s="2"/>
      <c r="E17492" s="2"/>
      <c r="G17492" s="2"/>
      <c r="H17492" s="6"/>
      <c r="I17492" s="9"/>
      <c r="J17492" s="9"/>
      <c r="K17492" s="9"/>
    </row>
    <row r="17493" spans="1:11" x14ac:dyDescent="0.25">
      <c r="A17493" s="2"/>
      <c r="B17493" s="2"/>
      <c r="C17493" s="2"/>
      <c r="E17493" s="2"/>
      <c r="G17493" s="2"/>
      <c r="H17493" s="6"/>
      <c r="I17493" s="9"/>
      <c r="J17493" s="9"/>
      <c r="K17493" s="9"/>
    </row>
    <row r="17494" spans="1:11" x14ac:dyDescent="0.25">
      <c r="A17494" s="2"/>
      <c r="B17494" s="2"/>
      <c r="C17494" s="2"/>
      <c r="E17494" s="2"/>
      <c r="G17494" s="2"/>
      <c r="H17494" s="6"/>
      <c r="I17494" s="9"/>
      <c r="J17494" s="9"/>
      <c r="K17494" s="9"/>
    </row>
    <row r="17495" spans="1:11" x14ac:dyDescent="0.25">
      <c r="A17495" s="2"/>
      <c r="B17495" s="2"/>
      <c r="C17495" s="2"/>
      <c r="E17495" s="2"/>
      <c r="G17495" s="2"/>
      <c r="H17495" s="6"/>
      <c r="I17495" s="9"/>
      <c r="J17495" s="9"/>
      <c r="K17495" s="9"/>
    </row>
    <row r="17496" spans="1:11" x14ac:dyDescent="0.25">
      <c r="A17496" s="2"/>
      <c r="B17496" s="2"/>
      <c r="C17496" s="2"/>
      <c r="E17496" s="2"/>
      <c r="G17496" s="2"/>
      <c r="H17496" s="6"/>
      <c r="I17496" s="9"/>
      <c r="J17496" s="9"/>
      <c r="K17496" s="9"/>
    </row>
    <row r="17497" spans="1:11" x14ac:dyDescent="0.25">
      <c r="A17497" s="2"/>
      <c r="B17497" s="2"/>
      <c r="C17497" s="2"/>
      <c r="E17497" s="2"/>
      <c r="G17497" s="2"/>
      <c r="H17497" s="6"/>
      <c r="I17497" s="9"/>
      <c r="J17497" s="9"/>
      <c r="K17497" s="9"/>
    </row>
    <row r="17498" spans="1:11" x14ac:dyDescent="0.25">
      <c r="A17498" s="2"/>
      <c r="B17498" s="2"/>
      <c r="C17498" s="2"/>
      <c r="E17498" s="2"/>
      <c r="G17498" s="2"/>
      <c r="H17498" s="6"/>
      <c r="I17498" s="9"/>
      <c r="J17498" s="9"/>
      <c r="K17498" s="9"/>
    </row>
    <row r="17499" spans="1:11" x14ac:dyDescent="0.25">
      <c r="A17499" s="2"/>
      <c r="B17499" s="2"/>
      <c r="C17499" s="2"/>
      <c r="E17499" s="2"/>
      <c r="G17499" s="2"/>
      <c r="H17499" s="6"/>
      <c r="I17499" s="9"/>
      <c r="J17499" s="9"/>
      <c r="K17499" s="9"/>
    </row>
    <row r="17500" spans="1:11" x14ac:dyDescent="0.25">
      <c r="A17500" s="2"/>
      <c r="B17500" s="2"/>
      <c r="C17500" s="2"/>
      <c r="E17500" s="2"/>
      <c r="G17500" s="2"/>
      <c r="H17500" s="6"/>
      <c r="I17500" s="9"/>
      <c r="J17500" s="9"/>
      <c r="K17500" s="9"/>
    </row>
    <row r="17501" spans="1:11" x14ac:dyDescent="0.25">
      <c r="A17501" s="2"/>
      <c r="B17501" s="2"/>
      <c r="C17501" s="2"/>
      <c r="E17501" s="2"/>
      <c r="G17501" s="2"/>
      <c r="H17501" s="6"/>
      <c r="I17501" s="9"/>
      <c r="J17501" s="9"/>
      <c r="K17501" s="9"/>
    </row>
    <row r="17502" spans="1:11" x14ac:dyDescent="0.25">
      <c r="A17502" s="2"/>
      <c r="B17502" s="2"/>
      <c r="C17502" s="2"/>
      <c r="E17502" s="2"/>
      <c r="G17502" s="2"/>
      <c r="H17502" s="6"/>
      <c r="I17502" s="9"/>
      <c r="J17502" s="9"/>
      <c r="K17502" s="9"/>
    </row>
    <row r="17503" spans="1:11" x14ac:dyDescent="0.25">
      <c r="A17503" s="2"/>
      <c r="B17503" s="2"/>
      <c r="C17503" s="2"/>
      <c r="E17503" s="2"/>
      <c r="G17503" s="2"/>
      <c r="H17503" s="6"/>
      <c r="I17503" s="9"/>
      <c r="J17503" s="9"/>
      <c r="K17503" s="9"/>
    </row>
    <row r="17504" spans="1:11" x14ac:dyDescent="0.25">
      <c r="A17504" s="2"/>
      <c r="B17504" s="2"/>
      <c r="C17504" s="2"/>
      <c r="E17504" s="2"/>
      <c r="G17504" s="2"/>
      <c r="H17504" s="6"/>
      <c r="I17504" s="9"/>
      <c r="J17504" s="9"/>
      <c r="K17504" s="9"/>
    </row>
    <row r="17505" spans="1:11" x14ac:dyDescent="0.25">
      <c r="A17505" s="2"/>
      <c r="B17505" s="2"/>
      <c r="C17505" s="2"/>
      <c r="E17505" s="2"/>
      <c r="G17505" s="2"/>
      <c r="H17505" s="6"/>
      <c r="I17505" s="9"/>
      <c r="J17505" s="9"/>
      <c r="K17505" s="9"/>
    </row>
    <row r="17506" spans="1:11" x14ac:dyDescent="0.25">
      <c r="A17506" s="2"/>
      <c r="B17506" s="2"/>
      <c r="C17506" s="2"/>
      <c r="E17506" s="2"/>
      <c r="G17506" s="2"/>
      <c r="H17506" s="6"/>
      <c r="I17506" s="9"/>
      <c r="J17506" s="9"/>
      <c r="K17506" s="9"/>
    </row>
    <row r="17507" spans="1:11" x14ac:dyDescent="0.25">
      <c r="A17507" s="2"/>
      <c r="B17507" s="2"/>
      <c r="C17507" s="2"/>
      <c r="E17507" s="2"/>
      <c r="G17507" s="2"/>
      <c r="H17507" s="6"/>
      <c r="I17507" s="9"/>
      <c r="J17507" s="9"/>
      <c r="K17507" s="9"/>
    </row>
    <row r="17508" spans="1:11" x14ac:dyDescent="0.25">
      <c r="A17508" s="2"/>
      <c r="B17508" s="2"/>
      <c r="C17508" s="2"/>
      <c r="E17508" s="2"/>
      <c r="G17508" s="2"/>
      <c r="H17508" s="6"/>
      <c r="I17508" s="9"/>
      <c r="J17508" s="9"/>
      <c r="K17508" s="9"/>
    </row>
    <row r="17509" spans="1:11" x14ac:dyDescent="0.25">
      <c r="A17509" s="2"/>
      <c r="B17509" s="2"/>
      <c r="C17509" s="2"/>
      <c r="E17509" s="2"/>
      <c r="G17509" s="2"/>
      <c r="H17509" s="6"/>
      <c r="I17509" s="9"/>
      <c r="J17509" s="9"/>
      <c r="K17509" s="9"/>
    </row>
    <row r="17510" spans="1:11" x14ac:dyDescent="0.25">
      <c r="A17510" s="2"/>
      <c r="B17510" s="2"/>
      <c r="C17510" s="2"/>
      <c r="E17510" s="2"/>
      <c r="G17510" s="2"/>
      <c r="H17510" s="6"/>
      <c r="I17510" s="9"/>
      <c r="J17510" s="9"/>
      <c r="K17510" s="9"/>
    </row>
    <row r="17511" spans="1:11" x14ac:dyDescent="0.25">
      <c r="A17511" s="2"/>
      <c r="B17511" s="2"/>
      <c r="C17511" s="2"/>
      <c r="E17511" s="2"/>
      <c r="G17511" s="2"/>
      <c r="H17511" s="6"/>
      <c r="I17511" s="9"/>
      <c r="J17511" s="9"/>
      <c r="K17511" s="9"/>
    </row>
    <row r="17512" spans="1:11" x14ac:dyDescent="0.25">
      <c r="A17512" s="2"/>
      <c r="B17512" s="2"/>
      <c r="C17512" s="2"/>
      <c r="E17512" s="2"/>
      <c r="G17512" s="2"/>
      <c r="H17512" s="6"/>
      <c r="I17512" s="9"/>
      <c r="J17512" s="9"/>
      <c r="K17512" s="9"/>
    </row>
    <row r="17513" spans="1:11" x14ac:dyDescent="0.25">
      <c r="A17513" s="2"/>
      <c r="B17513" s="2"/>
      <c r="C17513" s="2"/>
      <c r="E17513" s="2"/>
      <c r="G17513" s="2"/>
      <c r="H17513" s="6"/>
      <c r="I17513" s="9"/>
      <c r="J17513" s="9"/>
      <c r="K17513" s="9"/>
    </row>
    <row r="17514" spans="1:11" x14ac:dyDescent="0.25">
      <c r="A17514" s="2"/>
      <c r="B17514" s="2"/>
      <c r="C17514" s="2"/>
      <c r="E17514" s="2"/>
      <c r="G17514" s="2"/>
      <c r="H17514" s="6"/>
      <c r="I17514" s="9"/>
      <c r="J17514" s="9"/>
      <c r="K17514" s="9"/>
    </row>
    <row r="17515" spans="1:11" x14ac:dyDescent="0.25">
      <c r="A17515" s="2"/>
      <c r="B17515" s="2"/>
      <c r="C17515" s="2"/>
      <c r="E17515" s="2"/>
      <c r="G17515" s="2"/>
      <c r="H17515" s="6"/>
      <c r="I17515" s="9"/>
      <c r="J17515" s="9"/>
      <c r="K17515" s="9"/>
    </row>
    <row r="17516" spans="1:11" x14ac:dyDescent="0.25">
      <c r="A17516" s="2"/>
      <c r="B17516" s="2"/>
      <c r="C17516" s="2"/>
      <c r="E17516" s="2"/>
      <c r="G17516" s="2"/>
      <c r="H17516" s="6"/>
      <c r="I17516" s="9"/>
      <c r="J17516" s="9"/>
      <c r="K17516" s="9"/>
    </row>
    <row r="17517" spans="1:11" x14ac:dyDescent="0.25">
      <c r="A17517" s="2"/>
      <c r="B17517" s="2"/>
      <c r="C17517" s="2"/>
      <c r="E17517" s="2"/>
      <c r="G17517" s="2"/>
      <c r="H17517" s="6"/>
      <c r="I17517" s="9"/>
      <c r="J17517" s="9"/>
      <c r="K17517" s="9"/>
    </row>
    <row r="17518" spans="1:11" x14ac:dyDescent="0.25">
      <c r="A17518" s="2"/>
      <c r="B17518" s="2"/>
      <c r="C17518" s="2"/>
      <c r="E17518" s="2"/>
      <c r="G17518" s="2"/>
      <c r="H17518" s="6"/>
      <c r="I17518" s="9"/>
      <c r="J17518" s="9"/>
      <c r="K17518" s="9"/>
    </row>
    <row r="17519" spans="1:11" x14ac:dyDescent="0.25">
      <c r="A17519" s="2"/>
      <c r="B17519" s="2"/>
      <c r="C17519" s="2"/>
      <c r="E17519" s="2"/>
      <c r="G17519" s="2"/>
      <c r="H17519" s="6"/>
      <c r="I17519" s="9"/>
      <c r="J17519" s="9"/>
      <c r="K17519" s="9"/>
    </row>
    <row r="17520" spans="1:11" x14ac:dyDescent="0.25">
      <c r="A17520" s="2"/>
      <c r="B17520" s="2"/>
      <c r="C17520" s="2"/>
      <c r="E17520" s="2"/>
      <c r="G17520" s="2"/>
      <c r="H17520" s="6"/>
      <c r="I17520" s="9"/>
      <c r="J17520" s="9"/>
      <c r="K17520" s="9"/>
    </row>
    <row r="17521" spans="1:11" x14ac:dyDescent="0.25">
      <c r="A17521" s="2"/>
      <c r="B17521" s="2"/>
      <c r="C17521" s="2"/>
      <c r="E17521" s="2"/>
      <c r="G17521" s="2"/>
      <c r="H17521" s="6"/>
      <c r="I17521" s="9"/>
      <c r="J17521" s="9"/>
      <c r="K17521" s="9"/>
    </row>
    <row r="17522" spans="1:11" x14ac:dyDescent="0.25">
      <c r="A17522" s="2"/>
      <c r="B17522" s="2"/>
      <c r="C17522" s="2"/>
      <c r="E17522" s="2"/>
      <c r="G17522" s="2"/>
      <c r="H17522" s="6"/>
      <c r="I17522" s="9"/>
      <c r="J17522" s="9"/>
      <c r="K17522" s="9"/>
    </row>
    <row r="17523" spans="1:11" x14ac:dyDescent="0.25">
      <c r="A17523" s="2"/>
      <c r="B17523" s="2"/>
      <c r="C17523" s="2"/>
      <c r="E17523" s="2"/>
      <c r="G17523" s="2"/>
      <c r="H17523" s="6"/>
      <c r="I17523" s="9"/>
      <c r="J17523" s="9"/>
      <c r="K17523" s="9"/>
    </row>
    <row r="17524" spans="1:11" x14ac:dyDescent="0.25">
      <c r="A17524" s="2"/>
      <c r="B17524" s="2"/>
      <c r="C17524" s="2"/>
      <c r="E17524" s="2"/>
      <c r="G17524" s="2"/>
      <c r="H17524" s="6"/>
      <c r="I17524" s="9"/>
      <c r="J17524" s="9"/>
      <c r="K17524" s="9"/>
    </row>
    <row r="17525" spans="1:11" x14ac:dyDescent="0.25">
      <c r="A17525" s="2"/>
      <c r="B17525" s="2"/>
      <c r="C17525" s="2"/>
      <c r="E17525" s="2"/>
      <c r="G17525" s="2"/>
      <c r="H17525" s="6"/>
      <c r="I17525" s="9"/>
      <c r="J17525" s="9"/>
      <c r="K17525" s="9"/>
    </row>
    <row r="17526" spans="1:11" x14ac:dyDescent="0.25">
      <c r="A17526" s="2"/>
      <c r="B17526" s="2"/>
      <c r="C17526" s="2"/>
      <c r="E17526" s="2"/>
      <c r="G17526" s="2"/>
      <c r="H17526" s="6"/>
      <c r="I17526" s="9"/>
      <c r="J17526" s="9"/>
      <c r="K17526" s="9"/>
    </row>
    <row r="17527" spans="1:11" x14ac:dyDescent="0.25">
      <c r="A17527" s="2"/>
      <c r="B17527" s="2"/>
      <c r="C17527" s="2"/>
      <c r="E17527" s="2"/>
      <c r="G17527" s="2"/>
      <c r="H17527" s="6"/>
      <c r="I17527" s="9"/>
      <c r="J17527" s="9"/>
      <c r="K17527" s="9"/>
    </row>
    <row r="17528" spans="1:11" x14ac:dyDescent="0.25">
      <c r="A17528" s="2"/>
      <c r="B17528" s="2"/>
      <c r="C17528" s="2"/>
      <c r="E17528" s="2"/>
      <c r="G17528" s="2"/>
      <c r="H17528" s="6"/>
      <c r="I17528" s="9"/>
      <c r="J17528" s="9"/>
      <c r="K17528" s="9"/>
    </row>
    <row r="17529" spans="1:11" x14ac:dyDescent="0.25">
      <c r="A17529" s="2"/>
      <c r="B17529" s="2"/>
      <c r="C17529" s="2"/>
      <c r="E17529" s="2"/>
      <c r="G17529" s="2"/>
      <c r="H17529" s="6"/>
      <c r="I17529" s="9"/>
      <c r="J17529" s="9"/>
      <c r="K17529" s="9"/>
    </row>
    <row r="17530" spans="1:11" x14ac:dyDescent="0.25">
      <c r="A17530" s="2"/>
      <c r="B17530" s="2"/>
      <c r="C17530" s="2"/>
      <c r="E17530" s="2"/>
      <c r="G17530" s="2"/>
      <c r="H17530" s="6"/>
      <c r="I17530" s="9"/>
      <c r="J17530" s="9"/>
      <c r="K17530" s="9"/>
    </row>
    <row r="17531" spans="1:11" x14ac:dyDescent="0.25">
      <c r="A17531" s="2"/>
      <c r="B17531" s="2"/>
      <c r="C17531" s="2"/>
      <c r="E17531" s="2"/>
      <c r="G17531" s="2"/>
      <c r="H17531" s="6"/>
      <c r="I17531" s="9"/>
      <c r="J17531" s="9"/>
      <c r="K17531" s="9"/>
    </row>
    <row r="17532" spans="1:11" x14ac:dyDescent="0.25">
      <c r="A17532" s="2"/>
      <c r="B17532" s="2"/>
      <c r="C17532" s="2"/>
      <c r="E17532" s="2"/>
      <c r="G17532" s="2"/>
      <c r="H17532" s="6"/>
      <c r="I17532" s="9"/>
      <c r="J17532" s="9"/>
      <c r="K17532" s="9"/>
    </row>
    <row r="17533" spans="1:11" x14ac:dyDescent="0.25">
      <c r="A17533" s="2"/>
      <c r="B17533" s="2"/>
      <c r="C17533" s="2"/>
      <c r="E17533" s="2"/>
      <c r="G17533" s="2"/>
      <c r="H17533" s="6"/>
      <c r="I17533" s="9"/>
      <c r="J17533" s="9"/>
      <c r="K17533" s="9"/>
    </row>
    <row r="17534" spans="1:11" x14ac:dyDescent="0.25">
      <c r="A17534" s="2"/>
      <c r="B17534" s="2"/>
      <c r="C17534" s="2"/>
      <c r="E17534" s="2"/>
      <c r="G17534" s="2"/>
      <c r="H17534" s="6"/>
      <c r="I17534" s="9"/>
      <c r="J17534" s="9"/>
      <c r="K17534" s="9"/>
    </row>
    <row r="17535" spans="1:11" x14ac:dyDescent="0.25">
      <c r="A17535" s="2"/>
      <c r="B17535" s="2"/>
      <c r="C17535" s="2"/>
      <c r="E17535" s="2"/>
      <c r="G17535" s="2"/>
      <c r="H17535" s="6"/>
      <c r="I17535" s="9"/>
      <c r="J17535" s="9"/>
      <c r="K17535" s="9"/>
    </row>
    <row r="17536" spans="1:11" x14ac:dyDescent="0.25">
      <c r="A17536" s="2"/>
      <c r="B17536" s="2"/>
      <c r="C17536" s="2"/>
      <c r="E17536" s="2"/>
      <c r="G17536" s="2"/>
      <c r="H17536" s="6"/>
      <c r="I17536" s="9"/>
      <c r="J17536" s="9"/>
      <c r="K17536" s="9"/>
    </row>
    <row r="17537" spans="1:11" x14ac:dyDescent="0.25">
      <c r="A17537" s="2"/>
      <c r="B17537" s="2"/>
      <c r="C17537" s="2"/>
      <c r="E17537" s="2"/>
      <c r="G17537" s="2"/>
      <c r="H17537" s="6"/>
      <c r="I17537" s="9"/>
      <c r="J17537" s="9"/>
      <c r="K17537" s="9"/>
    </row>
    <row r="17538" spans="1:11" x14ac:dyDescent="0.25">
      <c r="A17538" s="2"/>
      <c r="B17538" s="2"/>
      <c r="C17538" s="2"/>
      <c r="E17538" s="2"/>
      <c r="G17538" s="2"/>
      <c r="H17538" s="6"/>
      <c r="I17538" s="9"/>
      <c r="J17538" s="9"/>
      <c r="K17538" s="9"/>
    </row>
    <row r="17539" spans="1:11" x14ac:dyDescent="0.25">
      <c r="A17539" s="2"/>
      <c r="B17539" s="2"/>
      <c r="C17539" s="2"/>
      <c r="E17539" s="2"/>
      <c r="G17539" s="2"/>
      <c r="H17539" s="6"/>
      <c r="I17539" s="9"/>
      <c r="J17539" s="9"/>
      <c r="K17539" s="9"/>
    </row>
    <row r="17540" spans="1:11" x14ac:dyDescent="0.25">
      <c r="A17540" s="2"/>
      <c r="B17540" s="2"/>
      <c r="C17540" s="2"/>
      <c r="E17540" s="2"/>
      <c r="G17540" s="2"/>
      <c r="H17540" s="6"/>
      <c r="I17540" s="9"/>
      <c r="J17540" s="9"/>
      <c r="K17540" s="9"/>
    </row>
    <row r="17541" spans="1:11" x14ac:dyDescent="0.25">
      <c r="A17541" s="2"/>
      <c r="B17541" s="2"/>
      <c r="C17541" s="2"/>
      <c r="E17541" s="2"/>
      <c r="G17541" s="2"/>
      <c r="H17541" s="6"/>
      <c r="I17541" s="9"/>
      <c r="J17541" s="9"/>
      <c r="K17541" s="9"/>
    </row>
    <row r="17542" spans="1:11" x14ac:dyDescent="0.25">
      <c r="A17542" s="2"/>
      <c r="B17542" s="2"/>
      <c r="C17542" s="2"/>
      <c r="E17542" s="2"/>
      <c r="G17542" s="2"/>
      <c r="H17542" s="6"/>
      <c r="I17542" s="9"/>
      <c r="J17542" s="9"/>
      <c r="K17542" s="9"/>
    </row>
    <row r="17543" spans="1:11" x14ac:dyDescent="0.25">
      <c r="A17543" s="2"/>
      <c r="B17543" s="2"/>
      <c r="C17543" s="2"/>
      <c r="E17543" s="2"/>
      <c r="G17543" s="2"/>
      <c r="H17543" s="6"/>
      <c r="I17543" s="9"/>
      <c r="J17543" s="9"/>
      <c r="K17543" s="9"/>
    </row>
    <row r="17544" spans="1:11" x14ac:dyDescent="0.25">
      <c r="A17544" s="2"/>
      <c r="B17544" s="2"/>
      <c r="C17544" s="2"/>
      <c r="E17544" s="2"/>
      <c r="G17544" s="2"/>
      <c r="H17544" s="6"/>
      <c r="I17544" s="9"/>
      <c r="J17544" s="9"/>
      <c r="K17544" s="9"/>
    </row>
    <row r="17545" spans="1:11" x14ac:dyDescent="0.25">
      <c r="A17545" s="2"/>
      <c r="B17545" s="2"/>
      <c r="C17545" s="2"/>
      <c r="E17545" s="2"/>
      <c r="G17545" s="2"/>
      <c r="H17545" s="6"/>
      <c r="I17545" s="9"/>
      <c r="J17545" s="9"/>
      <c r="K17545" s="9"/>
    </row>
    <row r="17546" spans="1:11" x14ac:dyDescent="0.25">
      <c r="A17546" s="2"/>
      <c r="B17546" s="2"/>
      <c r="C17546" s="2"/>
      <c r="E17546" s="2"/>
      <c r="G17546" s="2"/>
      <c r="H17546" s="6"/>
      <c r="I17546" s="9"/>
      <c r="J17546" s="9"/>
      <c r="K17546" s="9"/>
    </row>
    <row r="17547" spans="1:11" x14ac:dyDescent="0.25">
      <c r="A17547" s="2"/>
      <c r="B17547" s="2"/>
      <c r="C17547" s="2"/>
      <c r="E17547" s="2"/>
      <c r="G17547" s="2"/>
      <c r="H17547" s="6"/>
      <c r="I17547" s="9"/>
      <c r="J17547" s="9"/>
      <c r="K17547" s="9"/>
    </row>
    <row r="17548" spans="1:11" x14ac:dyDescent="0.25">
      <c r="A17548" s="2"/>
      <c r="B17548" s="2"/>
      <c r="C17548" s="2"/>
      <c r="E17548" s="2"/>
      <c r="G17548" s="2"/>
      <c r="H17548" s="6"/>
      <c r="I17548" s="9"/>
      <c r="J17548" s="9"/>
      <c r="K17548" s="9"/>
    </row>
    <row r="17549" spans="1:11" x14ac:dyDescent="0.25">
      <c r="A17549" s="2"/>
      <c r="B17549" s="2"/>
      <c r="C17549" s="2"/>
      <c r="E17549" s="2"/>
      <c r="G17549" s="2"/>
      <c r="H17549" s="6"/>
      <c r="I17549" s="9"/>
      <c r="J17549" s="9"/>
      <c r="K17549" s="9"/>
    </row>
    <row r="17550" spans="1:11" x14ac:dyDescent="0.25">
      <c r="A17550" s="2"/>
      <c r="B17550" s="2"/>
      <c r="C17550" s="2"/>
      <c r="E17550" s="2"/>
      <c r="G17550" s="2"/>
      <c r="H17550" s="6"/>
      <c r="I17550" s="9"/>
      <c r="J17550" s="9"/>
      <c r="K17550" s="9"/>
    </row>
    <row r="17551" spans="1:11" x14ac:dyDescent="0.25">
      <c r="A17551" s="2"/>
      <c r="B17551" s="2"/>
      <c r="C17551" s="2"/>
      <c r="E17551" s="2"/>
      <c r="G17551" s="2"/>
      <c r="H17551" s="6"/>
      <c r="I17551" s="9"/>
      <c r="J17551" s="9"/>
      <c r="K17551" s="9"/>
    </row>
    <row r="17552" spans="1:11" x14ac:dyDescent="0.25">
      <c r="A17552" s="2"/>
      <c r="B17552" s="2"/>
      <c r="C17552" s="2"/>
      <c r="E17552" s="2"/>
      <c r="G17552" s="2"/>
      <c r="H17552" s="6"/>
      <c r="I17552" s="9"/>
      <c r="J17552" s="9"/>
      <c r="K17552" s="9"/>
    </row>
    <row r="17553" spans="1:11" x14ac:dyDescent="0.25">
      <c r="A17553" s="2"/>
      <c r="B17553" s="2"/>
      <c r="C17553" s="2"/>
      <c r="E17553" s="2"/>
      <c r="G17553" s="2"/>
      <c r="H17553" s="6"/>
      <c r="I17553" s="9"/>
      <c r="J17553" s="9"/>
      <c r="K17553" s="9"/>
    </row>
    <row r="17554" spans="1:11" x14ac:dyDescent="0.25">
      <c r="A17554" s="2"/>
      <c r="B17554" s="2"/>
      <c r="C17554" s="2"/>
      <c r="E17554" s="2"/>
      <c r="G17554" s="2"/>
      <c r="H17554" s="6"/>
      <c r="I17554" s="9"/>
      <c r="J17554" s="9"/>
      <c r="K17554" s="9"/>
    </row>
    <row r="17555" spans="1:11" x14ac:dyDescent="0.25">
      <c r="A17555" s="2"/>
      <c r="B17555" s="2"/>
      <c r="C17555" s="2"/>
      <c r="E17555" s="2"/>
      <c r="G17555" s="2"/>
      <c r="H17555" s="6"/>
      <c r="I17555" s="9"/>
      <c r="J17555" s="9"/>
      <c r="K17555" s="9"/>
    </row>
    <row r="17556" spans="1:11" x14ac:dyDescent="0.25">
      <c r="A17556" s="2"/>
      <c r="B17556" s="2"/>
      <c r="C17556" s="2"/>
      <c r="E17556" s="2"/>
      <c r="G17556" s="2"/>
      <c r="H17556" s="6"/>
      <c r="I17556" s="9"/>
      <c r="J17556" s="9"/>
      <c r="K17556" s="9"/>
    </row>
    <row r="17557" spans="1:11" x14ac:dyDescent="0.25">
      <c r="A17557" s="2"/>
      <c r="B17557" s="2"/>
      <c r="C17557" s="2"/>
      <c r="E17557" s="2"/>
      <c r="G17557" s="2"/>
      <c r="H17557" s="6"/>
      <c r="I17557" s="9"/>
      <c r="J17557" s="9"/>
      <c r="K17557" s="9"/>
    </row>
    <row r="17558" spans="1:11" x14ac:dyDescent="0.25">
      <c r="A17558" s="2"/>
      <c r="B17558" s="2"/>
      <c r="C17558" s="2"/>
      <c r="E17558" s="2"/>
      <c r="G17558" s="2"/>
      <c r="H17558" s="6"/>
      <c r="I17558" s="9"/>
      <c r="J17558" s="9"/>
      <c r="K17558" s="9"/>
    </row>
    <row r="17559" spans="1:11" x14ac:dyDescent="0.25">
      <c r="A17559" s="2"/>
      <c r="B17559" s="2"/>
      <c r="C17559" s="2"/>
      <c r="E17559" s="2"/>
      <c r="G17559" s="2"/>
      <c r="H17559" s="6"/>
      <c r="I17559" s="9"/>
      <c r="J17559" s="9"/>
      <c r="K17559" s="9"/>
    </row>
    <row r="17560" spans="1:11" x14ac:dyDescent="0.25">
      <c r="A17560" s="2"/>
      <c r="B17560" s="2"/>
      <c r="C17560" s="2"/>
      <c r="E17560" s="2"/>
      <c r="G17560" s="2"/>
      <c r="H17560" s="6"/>
      <c r="I17560" s="9"/>
      <c r="J17560" s="9"/>
      <c r="K17560" s="9"/>
    </row>
    <row r="17561" spans="1:11" x14ac:dyDescent="0.25">
      <c r="A17561" s="2"/>
      <c r="B17561" s="2"/>
      <c r="C17561" s="2"/>
      <c r="E17561" s="2"/>
      <c r="G17561" s="2"/>
      <c r="H17561" s="6"/>
      <c r="I17561" s="9"/>
      <c r="J17561" s="9"/>
      <c r="K17561" s="9"/>
    </row>
    <row r="17562" spans="1:11" x14ac:dyDescent="0.25">
      <c r="A17562" s="2"/>
      <c r="B17562" s="2"/>
      <c r="C17562" s="2"/>
      <c r="E17562" s="2"/>
      <c r="G17562" s="2"/>
      <c r="H17562" s="6"/>
      <c r="I17562" s="9"/>
      <c r="J17562" s="9"/>
      <c r="K17562" s="9"/>
    </row>
    <row r="17563" spans="1:11" x14ac:dyDescent="0.25">
      <c r="A17563" s="2"/>
      <c r="B17563" s="2"/>
      <c r="C17563" s="2"/>
      <c r="E17563" s="2"/>
      <c r="G17563" s="2"/>
      <c r="H17563" s="6"/>
      <c r="I17563" s="9"/>
      <c r="J17563" s="9"/>
      <c r="K17563" s="9"/>
    </row>
    <row r="17564" spans="1:11" x14ac:dyDescent="0.25">
      <c r="A17564" s="2"/>
      <c r="B17564" s="2"/>
      <c r="C17564" s="2"/>
      <c r="E17564" s="2"/>
      <c r="G17564" s="2"/>
      <c r="H17564" s="6"/>
      <c r="I17564" s="9"/>
      <c r="J17564" s="9"/>
      <c r="K17564" s="9"/>
    </row>
    <row r="17565" spans="1:11" x14ac:dyDescent="0.25">
      <c r="A17565" s="2"/>
      <c r="B17565" s="2"/>
      <c r="C17565" s="2"/>
      <c r="E17565" s="2"/>
      <c r="G17565" s="2"/>
      <c r="H17565" s="6"/>
      <c r="I17565" s="9"/>
      <c r="J17565" s="9"/>
      <c r="K17565" s="9"/>
    </row>
    <row r="17566" spans="1:11" x14ac:dyDescent="0.25">
      <c r="A17566" s="2"/>
      <c r="B17566" s="2"/>
      <c r="C17566" s="2"/>
      <c r="E17566" s="2"/>
      <c r="G17566" s="2"/>
      <c r="H17566" s="6"/>
      <c r="I17566" s="9"/>
      <c r="J17566" s="9"/>
      <c r="K17566" s="9"/>
    </row>
    <row r="17567" spans="1:11" x14ac:dyDescent="0.25">
      <c r="A17567" s="2"/>
      <c r="B17567" s="2"/>
      <c r="C17567" s="2"/>
      <c r="E17567" s="2"/>
      <c r="G17567" s="2"/>
      <c r="H17567" s="6"/>
      <c r="I17567" s="9"/>
      <c r="J17567" s="9"/>
      <c r="K17567" s="9"/>
    </row>
    <row r="17568" spans="1:11" x14ac:dyDescent="0.25">
      <c r="A17568" s="2"/>
      <c r="B17568" s="2"/>
      <c r="C17568" s="2"/>
      <c r="E17568" s="2"/>
      <c r="G17568" s="2"/>
      <c r="H17568" s="6"/>
      <c r="I17568" s="9"/>
      <c r="J17568" s="9"/>
      <c r="K17568" s="9"/>
    </row>
    <row r="17569" spans="1:11" x14ac:dyDescent="0.25">
      <c r="A17569" s="2"/>
      <c r="B17569" s="2"/>
      <c r="C17569" s="2"/>
      <c r="E17569" s="2"/>
      <c r="G17569" s="2"/>
      <c r="H17569" s="6"/>
      <c r="I17569" s="9"/>
      <c r="J17569" s="9"/>
      <c r="K17569" s="9"/>
    </row>
    <row r="17570" spans="1:11" x14ac:dyDescent="0.25">
      <c r="A17570" s="2"/>
      <c r="B17570" s="2"/>
      <c r="C17570" s="2"/>
      <c r="E17570" s="2"/>
      <c r="G17570" s="2"/>
      <c r="H17570" s="6"/>
      <c r="I17570" s="9"/>
      <c r="J17570" s="9"/>
      <c r="K17570" s="9"/>
    </row>
    <row r="17571" spans="1:11" x14ac:dyDescent="0.25">
      <c r="A17571" s="2"/>
      <c r="B17571" s="2"/>
      <c r="C17571" s="2"/>
      <c r="E17571" s="2"/>
      <c r="G17571" s="2"/>
      <c r="H17571" s="6"/>
      <c r="I17571" s="9"/>
      <c r="J17571" s="9"/>
      <c r="K17571" s="9"/>
    </row>
    <row r="17572" spans="1:11" x14ac:dyDescent="0.25">
      <c r="A17572" s="2"/>
      <c r="B17572" s="2"/>
      <c r="C17572" s="2"/>
      <c r="E17572" s="2"/>
      <c r="G17572" s="2"/>
      <c r="H17572" s="6"/>
      <c r="I17572" s="9"/>
      <c r="J17572" s="9"/>
      <c r="K17572" s="9"/>
    </row>
    <row r="17573" spans="1:11" x14ac:dyDescent="0.25">
      <c r="A17573" s="2"/>
      <c r="B17573" s="2"/>
      <c r="C17573" s="2"/>
      <c r="E17573" s="2"/>
      <c r="G17573" s="2"/>
      <c r="H17573" s="6"/>
      <c r="I17573" s="9"/>
      <c r="J17573" s="9"/>
      <c r="K17573" s="9"/>
    </row>
    <row r="17574" spans="1:11" x14ac:dyDescent="0.25">
      <c r="A17574" s="2"/>
      <c r="B17574" s="2"/>
      <c r="C17574" s="2"/>
      <c r="E17574" s="2"/>
      <c r="G17574" s="2"/>
      <c r="H17574" s="6"/>
      <c r="I17574" s="9"/>
      <c r="J17574" s="9"/>
      <c r="K17574" s="9"/>
    </row>
    <row r="17575" spans="1:11" x14ac:dyDescent="0.25">
      <c r="A17575" s="2"/>
      <c r="B17575" s="2"/>
      <c r="C17575" s="2"/>
      <c r="E17575" s="2"/>
      <c r="G17575" s="2"/>
      <c r="H17575" s="6"/>
      <c r="I17575" s="9"/>
      <c r="J17575" s="9"/>
      <c r="K17575" s="9"/>
    </row>
    <row r="17576" spans="1:11" x14ac:dyDescent="0.25">
      <c r="A17576" s="2"/>
      <c r="B17576" s="2"/>
      <c r="C17576" s="2"/>
      <c r="E17576" s="2"/>
      <c r="G17576" s="2"/>
      <c r="H17576" s="6"/>
      <c r="I17576" s="9"/>
      <c r="J17576" s="9"/>
      <c r="K17576" s="9"/>
    </row>
    <row r="17577" spans="1:11" x14ac:dyDescent="0.25">
      <c r="A17577" s="2"/>
      <c r="B17577" s="2"/>
      <c r="C17577" s="2"/>
      <c r="E17577" s="2"/>
      <c r="G17577" s="2"/>
      <c r="H17577" s="6"/>
      <c r="I17577" s="9"/>
      <c r="J17577" s="9"/>
      <c r="K17577" s="9"/>
    </row>
    <row r="17578" spans="1:11" x14ac:dyDescent="0.25">
      <c r="A17578" s="2"/>
      <c r="B17578" s="2"/>
      <c r="C17578" s="2"/>
      <c r="E17578" s="2"/>
      <c r="G17578" s="2"/>
      <c r="H17578" s="6"/>
      <c r="I17578" s="9"/>
      <c r="J17578" s="9"/>
      <c r="K17578" s="9"/>
    </row>
    <row r="17579" spans="1:11" x14ac:dyDescent="0.25">
      <c r="A17579" s="2"/>
      <c r="B17579" s="2"/>
      <c r="C17579" s="2"/>
      <c r="E17579" s="2"/>
      <c r="G17579" s="2"/>
      <c r="H17579" s="6"/>
      <c r="I17579" s="9"/>
      <c r="J17579" s="9"/>
      <c r="K17579" s="9"/>
    </row>
    <row r="17580" spans="1:11" x14ac:dyDescent="0.25">
      <c r="A17580" s="2"/>
      <c r="B17580" s="2"/>
      <c r="C17580" s="2"/>
      <c r="E17580" s="2"/>
      <c r="G17580" s="2"/>
      <c r="H17580" s="6"/>
      <c r="I17580" s="9"/>
      <c r="J17580" s="9"/>
      <c r="K17580" s="9"/>
    </row>
    <row r="17581" spans="1:11" x14ac:dyDescent="0.25">
      <c r="A17581" s="2"/>
      <c r="B17581" s="2"/>
      <c r="C17581" s="2"/>
      <c r="E17581" s="2"/>
      <c r="G17581" s="2"/>
      <c r="H17581" s="6"/>
      <c r="I17581" s="9"/>
      <c r="J17581" s="9"/>
      <c r="K17581" s="9"/>
    </row>
    <row r="17582" spans="1:11" x14ac:dyDescent="0.25">
      <c r="A17582" s="2"/>
      <c r="B17582" s="2"/>
      <c r="C17582" s="2"/>
      <c r="E17582" s="2"/>
      <c r="G17582" s="2"/>
      <c r="H17582" s="6"/>
      <c r="I17582" s="9"/>
      <c r="J17582" s="9"/>
      <c r="K17582" s="9"/>
    </row>
    <row r="17583" spans="1:11" x14ac:dyDescent="0.25">
      <c r="A17583" s="2"/>
      <c r="B17583" s="2"/>
      <c r="C17583" s="2"/>
      <c r="E17583" s="2"/>
      <c r="G17583" s="2"/>
      <c r="H17583" s="6"/>
      <c r="I17583" s="9"/>
      <c r="J17583" s="9"/>
      <c r="K17583" s="9"/>
    </row>
    <row r="17584" spans="1:11" x14ac:dyDescent="0.25">
      <c r="A17584" s="2"/>
      <c r="B17584" s="2"/>
      <c r="C17584" s="2"/>
      <c r="E17584" s="2"/>
      <c r="G17584" s="2"/>
      <c r="H17584" s="6"/>
      <c r="I17584" s="9"/>
      <c r="J17584" s="9"/>
      <c r="K17584" s="9"/>
    </row>
    <row r="17585" spans="1:11" x14ac:dyDescent="0.25">
      <c r="A17585" s="2"/>
      <c r="B17585" s="2"/>
      <c r="C17585" s="2"/>
      <c r="E17585" s="2"/>
      <c r="G17585" s="2"/>
      <c r="H17585" s="6"/>
      <c r="I17585" s="9"/>
      <c r="J17585" s="9"/>
      <c r="K17585" s="9"/>
    </row>
    <row r="17586" spans="1:11" x14ac:dyDescent="0.25">
      <c r="A17586" s="2"/>
      <c r="B17586" s="2"/>
      <c r="C17586" s="2"/>
      <c r="E17586" s="2"/>
      <c r="G17586" s="2"/>
      <c r="H17586" s="6"/>
      <c r="I17586" s="9"/>
      <c r="J17586" s="9"/>
      <c r="K17586" s="9"/>
    </row>
    <row r="17587" spans="1:11" x14ac:dyDescent="0.25">
      <c r="A17587" s="2"/>
      <c r="B17587" s="2"/>
      <c r="C17587" s="2"/>
      <c r="E17587" s="2"/>
      <c r="G17587" s="2"/>
      <c r="H17587" s="6"/>
      <c r="I17587" s="9"/>
      <c r="J17587" s="9"/>
      <c r="K17587" s="9"/>
    </row>
    <row r="17588" spans="1:11" x14ac:dyDescent="0.25">
      <c r="A17588" s="2"/>
      <c r="B17588" s="2"/>
      <c r="C17588" s="2"/>
      <c r="E17588" s="2"/>
      <c r="G17588" s="2"/>
      <c r="H17588" s="6"/>
      <c r="I17588" s="9"/>
      <c r="J17588" s="9"/>
      <c r="K17588" s="9"/>
    </row>
    <row r="17589" spans="1:11" x14ac:dyDescent="0.25">
      <c r="A17589" s="2"/>
      <c r="B17589" s="2"/>
      <c r="C17589" s="2"/>
      <c r="E17589" s="2"/>
      <c r="G17589" s="2"/>
      <c r="H17589" s="6"/>
      <c r="I17589" s="9"/>
      <c r="J17589" s="9"/>
      <c r="K17589" s="9"/>
    </row>
    <row r="17590" spans="1:11" x14ac:dyDescent="0.25">
      <c r="A17590" s="2"/>
      <c r="B17590" s="2"/>
      <c r="C17590" s="2"/>
      <c r="E17590" s="2"/>
      <c r="G17590" s="2"/>
      <c r="H17590" s="6"/>
      <c r="I17590" s="9"/>
      <c r="J17590" s="9"/>
      <c r="K17590" s="9"/>
    </row>
    <row r="17591" spans="1:11" x14ac:dyDescent="0.25">
      <c r="A17591" s="2"/>
      <c r="B17591" s="2"/>
      <c r="C17591" s="2"/>
      <c r="E17591" s="2"/>
      <c r="G17591" s="2"/>
      <c r="H17591" s="6"/>
      <c r="I17591" s="9"/>
      <c r="J17591" s="9"/>
      <c r="K17591" s="9"/>
    </row>
    <row r="17592" spans="1:11" x14ac:dyDescent="0.25">
      <c r="A17592" s="2"/>
      <c r="B17592" s="2"/>
      <c r="C17592" s="2"/>
      <c r="E17592" s="2"/>
      <c r="G17592" s="2"/>
      <c r="H17592" s="6"/>
      <c r="I17592" s="9"/>
      <c r="J17592" s="9"/>
      <c r="K17592" s="9"/>
    </row>
    <row r="17593" spans="1:11" x14ac:dyDescent="0.25">
      <c r="A17593" s="2"/>
      <c r="B17593" s="2"/>
      <c r="C17593" s="2"/>
      <c r="E17593" s="2"/>
      <c r="G17593" s="2"/>
      <c r="H17593" s="6"/>
      <c r="I17593" s="9"/>
      <c r="J17593" s="9"/>
      <c r="K17593" s="9"/>
    </row>
    <row r="17594" spans="1:11" x14ac:dyDescent="0.25">
      <c r="A17594" s="2"/>
      <c r="B17594" s="2"/>
      <c r="C17594" s="2"/>
      <c r="E17594" s="2"/>
      <c r="G17594" s="2"/>
      <c r="H17594" s="6"/>
      <c r="I17594" s="9"/>
      <c r="J17594" s="9"/>
      <c r="K17594" s="9"/>
    </row>
    <row r="17595" spans="1:11" x14ac:dyDescent="0.25">
      <c r="A17595" s="2"/>
      <c r="B17595" s="2"/>
      <c r="C17595" s="2"/>
      <c r="E17595" s="2"/>
      <c r="G17595" s="2"/>
      <c r="H17595" s="6"/>
      <c r="I17595" s="9"/>
      <c r="J17595" s="9"/>
      <c r="K17595" s="9"/>
    </row>
    <row r="17596" spans="1:11" x14ac:dyDescent="0.25">
      <c r="A17596" s="2"/>
      <c r="B17596" s="2"/>
      <c r="C17596" s="2"/>
      <c r="E17596" s="2"/>
      <c r="G17596" s="2"/>
      <c r="H17596" s="6"/>
      <c r="I17596" s="9"/>
      <c r="J17596" s="9"/>
      <c r="K17596" s="9"/>
    </row>
    <row r="17597" spans="1:11" x14ac:dyDescent="0.25">
      <c r="A17597" s="2"/>
      <c r="B17597" s="2"/>
      <c r="C17597" s="2"/>
      <c r="E17597" s="2"/>
      <c r="G17597" s="2"/>
      <c r="H17597" s="6"/>
      <c r="I17597" s="9"/>
      <c r="J17597" s="9"/>
      <c r="K17597" s="9"/>
    </row>
    <row r="17598" spans="1:11" x14ac:dyDescent="0.25">
      <c r="A17598" s="2"/>
      <c r="B17598" s="2"/>
      <c r="C17598" s="2"/>
      <c r="E17598" s="2"/>
      <c r="G17598" s="2"/>
      <c r="H17598" s="6"/>
      <c r="I17598" s="9"/>
      <c r="J17598" s="9"/>
      <c r="K17598" s="9"/>
    </row>
    <row r="17599" spans="1:11" x14ac:dyDescent="0.25">
      <c r="A17599" s="2"/>
      <c r="B17599" s="2"/>
      <c r="C17599" s="2"/>
      <c r="E17599" s="2"/>
      <c r="G17599" s="2"/>
      <c r="H17599" s="6"/>
      <c r="I17599" s="9"/>
      <c r="J17599" s="9"/>
      <c r="K17599" s="9"/>
    </row>
    <row r="17600" spans="1:11" x14ac:dyDescent="0.25">
      <c r="A17600" s="2"/>
      <c r="B17600" s="2"/>
      <c r="C17600" s="2"/>
      <c r="E17600" s="2"/>
      <c r="G17600" s="2"/>
      <c r="H17600" s="6"/>
      <c r="I17600" s="9"/>
      <c r="J17600" s="9"/>
      <c r="K17600" s="9"/>
    </row>
    <row r="17601" spans="1:11" x14ac:dyDescent="0.25">
      <c r="A17601" s="2"/>
      <c r="B17601" s="2"/>
      <c r="C17601" s="2"/>
      <c r="E17601" s="2"/>
      <c r="G17601" s="2"/>
      <c r="H17601" s="6"/>
      <c r="I17601" s="9"/>
      <c r="J17601" s="9"/>
      <c r="K17601" s="9"/>
    </row>
    <row r="17602" spans="1:11" x14ac:dyDescent="0.25">
      <c r="A17602" s="2"/>
      <c r="B17602" s="2"/>
      <c r="C17602" s="2"/>
      <c r="E17602" s="2"/>
      <c r="G17602" s="2"/>
      <c r="H17602" s="6"/>
      <c r="I17602" s="9"/>
      <c r="J17602" s="9"/>
      <c r="K17602" s="9"/>
    </row>
    <row r="17603" spans="1:11" x14ac:dyDescent="0.25">
      <c r="A17603" s="2"/>
      <c r="B17603" s="2"/>
      <c r="C17603" s="2"/>
      <c r="E17603" s="2"/>
      <c r="G17603" s="2"/>
      <c r="H17603" s="6"/>
      <c r="I17603" s="9"/>
      <c r="J17603" s="9"/>
      <c r="K17603" s="9"/>
    </row>
    <row r="17604" spans="1:11" x14ac:dyDescent="0.25">
      <c r="A17604" s="2"/>
      <c r="B17604" s="2"/>
      <c r="C17604" s="2"/>
      <c r="E17604" s="2"/>
      <c r="G17604" s="2"/>
      <c r="H17604" s="6"/>
      <c r="I17604" s="9"/>
      <c r="J17604" s="9"/>
      <c r="K17604" s="9"/>
    </row>
    <row r="17605" spans="1:11" x14ac:dyDescent="0.25">
      <c r="A17605" s="2"/>
      <c r="B17605" s="2"/>
      <c r="C17605" s="2"/>
      <c r="E17605" s="2"/>
      <c r="G17605" s="2"/>
      <c r="H17605" s="6"/>
      <c r="I17605" s="9"/>
      <c r="J17605" s="9"/>
      <c r="K17605" s="9"/>
    </row>
    <row r="17606" spans="1:11" x14ac:dyDescent="0.25">
      <c r="A17606" s="2"/>
      <c r="B17606" s="2"/>
      <c r="C17606" s="2"/>
      <c r="E17606" s="2"/>
      <c r="G17606" s="2"/>
      <c r="H17606" s="6"/>
      <c r="I17606" s="9"/>
      <c r="J17606" s="9"/>
      <c r="K17606" s="9"/>
    </row>
    <row r="17607" spans="1:11" x14ac:dyDescent="0.25">
      <c r="A17607" s="2"/>
      <c r="B17607" s="2"/>
      <c r="C17607" s="2"/>
      <c r="E17607" s="2"/>
      <c r="G17607" s="2"/>
      <c r="H17607" s="6"/>
      <c r="I17607" s="9"/>
      <c r="J17607" s="9"/>
      <c r="K17607" s="9"/>
    </row>
    <row r="17608" spans="1:11" x14ac:dyDescent="0.25">
      <c r="A17608" s="2"/>
      <c r="B17608" s="2"/>
      <c r="C17608" s="2"/>
      <c r="E17608" s="2"/>
      <c r="G17608" s="2"/>
      <c r="H17608" s="6"/>
      <c r="I17608" s="9"/>
      <c r="J17608" s="9"/>
      <c r="K17608" s="9"/>
    </row>
    <row r="17609" spans="1:11" x14ac:dyDescent="0.25">
      <c r="A17609" s="2"/>
      <c r="B17609" s="2"/>
      <c r="C17609" s="2"/>
      <c r="E17609" s="2"/>
      <c r="G17609" s="2"/>
      <c r="H17609" s="6"/>
      <c r="I17609" s="9"/>
      <c r="J17609" s="9"/>
      <c r="K17609" s="9"/>
    </row>
    <row r="17610" spans="1:11" x14ac:dyDescent="0.25">
      <c r="A17610" s="2"/>
      <c r="B17610" s="2"/>
      <c r="C17610" s="2"/>
      <c r="E17610" s="2"/>
      <c r="G17610" s="2"/>
      <c r="H17610" s="6"/>
      <c r="I17610" s="9"/>
      <c r="J17610" s="9"/>
      <c r="K17610" s="9"/>
    </row>
    <row r="17611" spans="1:11" x14ac:dyDescent="0.25">
      <c r="A17611" s="2"/>
      <c r="B17611" s="2"/>
      <c r="C17611" s="2"/>
      <c r="E17611" s="2"/>
      <c r="G17611" s="2"/>
      <c r="H17611" s="6"/>
      <c r="I17611" s="9"/>
      <c r="J17611" s="9"/>
      <c r="K17611" s="9"/>
    </row>
    <row r="17612" spans="1:11" x14ac:dyDescent="0.25">
      <c r="A17612" s="2"/>
      <c r="B17612" s="2"/>
      <c r="C17612" s="2"/>
      <c r="E17612" s="2"/>
      <c r="G17612" s="2"/>
      <c r="H17612" s="6"/>
      <c r="I17612" s="9"/>
      <c r="J17612" s="9"/>
      <c r="K17612" s="9"/>
    </row>
    <row r="17613" spans="1:11" x14ac:dyDescent="0.25">
      <c r="A17613" s="2"/>
      <c r="B17613" s="2"/>
      <c r="C17613" s="2"/>
      <c r="E17613" s="2"/>
      <c r="G17613" s="2"/>
      <c r="H17613" s="6"/>
      <c r="I17613" s="9"/>
      <c r="J17613" s="9"/>
      <c r="K17613" s="9"/>
    </row>
    <row r="17614" spans="1:11" x14ac:dyDescent="0.25">
      <c r="A17614" s="2"/>
      <c r="B17614" s="2"/>
      <c r="C17614" s="2"/>
      <c r="E17614" s="2"/>
      <c r="G17614" s="2"/>
      <c r="H17614" s="6"/>
      <c r="I17614" s="9"/>
      <c r="J17614" s="9"/>
      <c r="K17614" s="9"/>
    </row>
    <row r="17615" spans="1:11" x14ac:dyDescent="0.25">
      <c r="A17615" s="2"/>
      <c r="B17615" s="2"/>
      <c r="C17615" s="2"/>
      <c r="E17615" s="2"/>
      <c r="G17615" s="2"/>
      <c r="H17615" s="6"/>
      <c r="I17615" s="9"/>
      <c r="J17615" s="9"/>
      <c r="K17615" s="9"/>
    </row>
    <row r="17616" spans="1:11" x14ac:dyDescent="0.25">
      <c r="A17616" s="2"/>
      <c r="B17616" s="2"/>
      <c r="C17616" s="2"/>
      <c r="E17616" s="2"/>
      <c r="G17616" s="2"/>
      <c r="H17616" s="6"/>
      <c r="I17616" s="9"/>
      <c r="J17616" s="9"/>
      <c r="K17616" s="9"/>
    </row>
    <row r="17617" spans="1:11" x14ac:dyDescent="0.25">
      <c r="A17617" s="2"/>
      <c r="B17617" s="2"/>
      <c r="C17617" s="2"/>
      <c r="E17617" s="2"/>
      <c r="G17617" s="2"/>
      <c r="H17617" s="6"/>
      <c r="I17617" s="9"/>
      <c r="J17617" s="9"/>
      <c r="K17617" s="9"/>
    </row>
    <row r="17618" spans="1:11" x14ac:dyDescent="0.25">
      <c r="A17618" s="2"/>
      <c r="B17618" s="2"/>
      <c r="C17618" s="2"/>
      <c r="E17618" s="2"/>
      <c r="G17618" s="2"/>
      <c r="H17618" s="6"/>
      <c r="I17618" s="9"/>
      <c r="J17618" s="9"/>
      <c r="K17618" s="9"/>
    </row>
    <row r="17619" spans="1:11" x14ac:dyDescent="0.25">
      <c r="A17619" s="2"/>
      <c r="B17619" s="2"/>
      <c r="C17619" s="2"/>
      <c r="E17619" s="2"/>
      <c r="G17619" s="2"/>
      <c r="H17619" s="6"/>
      <c r="I17619" s="9"/>
      <c r="J17619" s="9"/>
      <c r="K17619" s="9"/>
    </row>
    <row r="17620" spans="1:11" x14ac:dyDescent="0.25">
      <c r="A17620" s="2"/>
      <c r="B17620" s="2"/>
      <c r="C17620" s="2"/>
      <c r="E17620" s="2"/>
      <c r="G17620" s="2"/>
      <c r="H17620" s="6"/>
      <c r="I17620" s="9"/>
      <c r="J17620" s="9"/>
      <c r="K17620" s="9"/>
    </row>
    <row r="17621" spans="1:11" x14ac:dyDescent="0.25">
      <c r="A17621" s="2"/>
      <c r="B17621" s="2"/>
      <c r="C17621" s="2"/>
      <c r="E17621" s="2"/>
      <c r="G17621" s="2"/>
      <c r="H17621" s="6"/>
      <c r="I17621" s="9"/>
      <c r="J17621" s="9"/>
      <c r="K17621" s="9"/>
    </row>
    <row r="17622" spans="1:11" x14ac:dyDescent="0.25">
      <c r="A17622" s="2"/>
      <c r="B17622" s="2"/>
      <c r="C17622" s="2"/>
      <c r="E17622" s="2"/>
      <c r="G17622" s="2"/>
      <c r="H17622" s="6"/>
      <c r="I17622" s="9"/>
      <c r="J17622" s="9"/>
      <c r="K17622" s="9"/>
    </row>
    <row r="17623" spans="1:11" x14ac:dyDescent="0.25">
      <c r="A17623" s="2"/>
      <c r="B17623" s="2"/>
      <c r="C17623" s="2"/>
      <c r="E17623" s="2"/>
      <c r="G17623" s="2"/>
      <c r="H17623" s="6"/>
      <c r="I17623" s="9"/>
      <c r="J17623" s="9"/>
      <c r="K17623" s="9"/>
    </row>
    <row r="17624" spans="1:11" x14ac:dyDescent="0.25">
      <c r="A17624" s="2"/>
      <c r="B17624" s="2"/>
      <c r="C17624" s="2"/>
      <c r="E17624" s="2"/>
      <c r="G17624" s="2"/>
      <c r="H17624" s="6"/>
      <c r="I17624" s="9"/>
      <c r="J17624" s="9"/>
      <c r="K17624" s="9"/>
    </row>
    <row r="17625" spans="1:11" x14ac:dyDescent="0.25">
      <c r="A17625" s="2"/>
      <c r="B17625" s="2"/>
      <c r="C17625" s="2"/>
      <c r="E17625" s="2"/>
      <c r="G17625" s="2"/>
      <c r="H17625" s="6"/>
      <c r="I17625" s="9"/>
      <c r="J17625" s="9"/>
      <c r="K17625" s="9"/>
    </row>
    <row r="17626" spans="1:11" x14ac:dyDescent="0.25">
      <c r="A17626" s="2"/>
      <c r="B17626" s="2"/>
      <c r="C17626" s="2"/>
      <c r="E17626" s="2"/>
      <c r="G17626" s="2"/>
      <c r="H17626" s="6"/>
      <c r="I17626" s="9"/>
      <c r="J17626" s="9"/>
      <c r="K17626" s="9"/>
    </row>
    <row r="17627" spans="1:11" x14ac:dyDescent="0.25">
      <c r="A17627" s="2"/>
      <c r="B17627" s="2"/>
      <c r="C17627" s="2"/>
      <c r="E17627" s="2"/>
      <c r="G17627" s="2"/>
      <c r="H17627" s="6"/>
      <c r="I17627" s="9"/>
      <c r="J17627" s="9"/>
      <c r="K17627" s="9"/>
    </row>
    <row r="17628" spans="1:11" x14ac:dyDescent="0.25">
      <c r="A17628" s="2"/>
      <c r="B17628" s="2"/>
      <c r="C17628" s="2"/>
      <c r="E17628" s="2"/>
      <c r="G17628" s="2"/>
      <c r="H17628" s="6"/>
      <c r="I17628" s="9"/>
      <c r="J17628" s="9"/>
      <c r="K17628" s="9"/>
    </row>
    <row r="17629" spans="1:11" x14ac:dyDescent="0.25">
      <c r="A17629" s="2"/>
      <c r="B17629" s="2"/>
      <c r="C17629" s="2"/>
      <c r="E17629" s="2"/>
      <c r="G17629" s="2"/>
      <c r="H17629" s="6"/>
      <c r="I17629" s="9"/>
      <c r="J17629" s="9"/>
      <c r="K17629" s="9"/>
    </row>
    <row r="17630" spans="1:11" x14ac:dyDescent="0.25">
      <c r="A17630" s="2"/>
      <c r="B17630" s="2"/>
      <c r="C17630" s="2"/>
      <c r="E17630" s="2"/>
      <c r="G17630" s="2"/>
      <c r="H17630" s="6"/>
      <c r="I17630" s="9"/>
      <c r="J17630" s="9"/>
      <c r="K17630" s="9"/>
    </row>
    <row r="17631" spans="1:11" x14ac:dyDescent="0.25">
      <c r="A17631" s="2"/>
      <c r="B17631" s="2"/>
      <c r="C17631" s="2"/>
      <c r="E17631" s="2"/>
      <c r="G17631" s="2"/>
      <c r="H17631" s="6"/>
      <c r="I17631" s="9"/>
      <c r="J17631" s="9"/>
      <c r="K17631" s="9"/>
    </row>
    <row r="17632" spans="1:11" x14ac:dyDescent="0.25">
      <c r="A17632" s="2"/>
      <c r="B17632" s="2"/>
      <c r="C17632" s="2"/>
      <c r="E17632" s="2"/>
      <c r="G17632" s="2"/>
      <c r="H17632" s="6"/>
      <c r="I17632" s="9"/>
      <c r="J17632" s="9"/>
      <c r="K17632" s="9"/>
    </row>
    <row r="17633" spans="1:11" x14ac:dyDescent="0.25">
      <c r="A17633" s="2"/>
      <c r="B17633" s="2"/>
      <c r="C17633" s="2"/>
      <c r="E17633" s="2"/>
      <c r="G17633" s="2"/>
      <c r="H17633" s="6"/>
      <c r="I17633" s="9"/>
      <c r="J17633" s="9"/>
      <c r="K17633" s="9"/>
    </row>
    <row r="17634" spans="1:11" x14ac:dyDescent="0.25">
      <c r="A17634" s="2"/>
      <c r="B17634" s="2"/>
      <c r="C17634" s="2"/>
      <c r="E17634" s="2"/>
      <c r="G17634" s="2"/>
      <c r="H17634" s="6"/>
      <c r="I17634" s="9"/>
      <c r="J17634" s="9"/>
      <c r="K17634" s="9"/>
    </row>
    <row r="17635" spans="1:11" x14ac:dyDescent="0.25">
      <c r="A17635" s="2"/>
      <c r="B17635" s="2"/>
      <c r="C17635" s="2"/>
      <c r="E17635" s="2"/>
      <c r="G17635" s="2"/>
      <c r="H17635" s="6"/>
      <c r="I17635" s="9"/>
      <c r="J17635" s="9"/>
      <c r="K17635" s="9"/>
    </row>
    <row r="17636" spans="1:11" x14ac:dyDescent="0.25">
      <c r="A17636" s="2"/>
      <c r="B17636" s="2"/>
      <c r="C17636" s="2"/>
      <c r="E17636" s="2"/>
      <c r="G17636" s="2"/>
      <c r="H17636" s="6"/>
      <c r="I17636" s="9"/>
      <c r="J17636" s="9"/>
      <c r="K17636" s="9"/>
    </row>
    <row r="17637" spans="1:11" x14ac:dyDescent="0.25">
      <c r="A17637" s="2"/>
      <c r="B17637" s="2"/>
      <c r="C17637" s="2"/>
      <c r="E17637" s="2"/>
      <c r="G17637" s="2"/>
      <c r="H17637" s="6"/>
      <c r="I17637" s="9"/>
      <c r="J17637" s="9"/>
      <c r="K17637" s="9"/>
    </row>
    <row r="17638" spans="1:11" x14ac:dyDescent="0.25">
      <c r="A17638" s="2"/>
      <c r="B17638" s="2"/>
      <c r="C17638" s="2"/>
      <c r="E17638" s="2"/>
      <c r="G17638" s="2"/>
      <c r="H17638" s="6"/>
      <c r="I17638" s="9"/>
      <c r="J17638" s="9"/>
      <c r="K17638" s="9"/>
    </row>
    <row r="17639" spans="1:11" x14ac:dyDescent="0.25">
      <c r="A17639" s="2"/>
      <c r="B17639" s="2"/>
      <c r="C17639" s="2"/>
      <c r="E17639" s="2"/>
      <c r="G17639" s="2"/>
      <c r="H17639" s="6"/>
      <c r="I17639" s="9"/>
      <c r="J17639" s="9"/>
      <c r="K17639" s="9"/>
    </row>
    <row r="17640" spans="1:11" x14ac:dyDescent="0.25">
      <c r="A17640" s="2"/>
      <c r="B17640" s="2"/>
      <c r="C17640" s="2"/>
      <c r="E17640" s="2"/>
      <c r="G17640" s="2"/>
      <c r="H17640" s="6"/>
      <c r="I17640" s="9"/>
      <c r="J17640" s="9"/>
      <c r="K17640" s="9"/>
    </row>
    <row r="17641" spans="1:11" x14ac:dyDescent="0.25">
      <c r="A17641" s="2"/>
      <c r="B17641" s="2"/>
      <c r="C17641" s="2"/>
      <c r="E17641" s="2"/>
      <c r="G17641" s="2"/>
      <c r="H17641" s="6"/>
      <c r="I17641" s="9"/>
      <c r="J17641" s="9"/>
      <c r="K17641" s="9"/>
    </row>
    <row r="17642" spans="1:11" x14ac:dyDescent="0.25">
      <c r="A17642" s="2"/>
      <c r="B17642" s="2"/>
      <c r="C17642" s="2"/>
      <c r="E17642" s="2"/>
      <c r="G17642" s="2"/>
      <c r="H17642" s="6"/>
      <c r="I17642" s="9"/>
      <c r="J17642" s="9"/>
      <c r="K17642" s="9"/>
    </row>
    <row r="17643" spans="1:11" x14ac:dyDescent="0.25">
      <c r="A17643" s="2"/>
      <c r="B17643" s="2"/>
      <c r="C17643" s="2"/>
      <c r="E17643" s="2"/>
      <c r="G17643" s="2"/>
      <c r="H17643" s="6"/>
      <c r="I17643" s="9"/>
      <c r="J17643" s="9"/>
      <c r="K17643" s="9"/>
    </row>
    <row r="17644" spans="1:11" x14ac:dyDescent="0.25">
      <c r="A17644" s="2"/>
      <c r="B17644" s="2"/>
      <c r="C17644" s="2"/>
      <c r="E17644" s="2"/>
      <c r="G17644" s="2"/>
      <c r="H17644" s="6"/>
      <c r="I17644" s="9"/>
      <c r="J17644" s="9"/>
      <c r="K17644" s="9"/>
    </row>
    <row r="17645" spans="1:11" x14ac:dyDescent="0.25">
      <c r="A17645" s="2"/>
      <c r="B17645" s="2"/>
      <c r="C17645" s="2"/>
      <c r="E17645" s="2"/>
      <c r="G17645" s="2"/>
      <c r="H17645" s="6"/>
      <c r="I17645" s="9"/>
      <c r="J17645" s="9"/>
      <c r="K17645" s="9"/>
    </row>
    <row r="17646" spans="1:11" x14ac:dyDescent="0.25">
      <c r="A17646" s="2"/>
      <c r="B17646" s="2"/>
      <c r="C17646" s="2"/>
      <c r="E17646" s="2"/>
      <c r="G17646" s="2"/>
      <c r="H17646" s="6"/>
      <c r="I17646" s="9"/>
      <c r="J17646" s="9"/>
      <c r="K17646" s="9"/>
    </row>
    <row r="17647" spans="1:11" x14ac:dyDescent="0.25">
      <c r="A17647" s="2"/>
      <c r="B17647" s="2"/>
      <c r="C17647" s="2"/>
      <c r="E17647" s="2"/>
      <c r="G17647" s="2"/>
      <c r="H17647" s="6"/>
      <c r="I17647" s="9"/>
      <c r="J17647" s="9"/>
      <c r="K17647" s="9"/>
    </row>
    <row r="17648" spans="1:11" x14ac:dyDescent="0.25">
      <c r="A17648" s="2"/>
      <c r="B17648" s="2"/>
      <c r="C17648" s="2"/>
      <c r="E17648" s="2"/>
      <c r="G17648" s="2"/>
      <c r="H17648" s="6"/>
      <c r="I17648" s="9"/>
      <c r="J17648" s="9"/>
      <c r="K17648" s="9"/>
    </row>
    <row r="17649" spans="1:11" x14ac:dyDescent="0.25">
      <c r="A17649" s="2"/>
      <c r="B17649" s="2"/>
      <c r="C17649" s="2"/>
      <c r="E17649" s="2"/>
      <c r="G17649" s="2"/>
      <c r="H17649" s="6"/>
      <c r="I17649" s="9"/>
      <c r="J17649" s="9"/>
      <c r="K17649" s="9"/>
    </row>
    <row r="17650" spans="1:11" x14ac:dyDescent="0.25">
      <c r="A17650" s="2"/>
      <c r="B17650" s="2"/>
      <c r="C17650" s="2"/>
      <c r="E17650" s="2"/>
      <c r="G17650" s="2"/>
      <c r="H17650" s="6"/>
      <c r="I17650" s="9"/>
      <c r="J17650" s="9"/>
      <c r="K17650" s="9"/>
    </row>
    <row r="17651" spans="1:11" x14ac:dyDescent="0.25">
      <c r="A17651" s="2"/>
      <c r="B17651" s="2"/>
      <c r="C17651" s="2"/>
      <c r="E17651" s="2"/>
      <c r="G17651" s="2"/>
      <c r="H17651" s="6"/>
      <c r="I17651" s="9"/>
      <c r="J17651" s="9"/>
      <c r="K17651" s="9"/>
    </row>
    <row r="17652" spans="1:11" x14ac:dyDescent="0.25">
      <c r="A17652" s="2"/>
      <c r="B17652" s="2"/>
      <c r="C17652" s="2"/>
      <c r="E17652" s="2"/>
      <c r="G17652" s="2"/>
      <c r="H17652" s="6"/>
      <c r="I17652" s="9"/>
      <c r="J17652" s="9"/>
      <c r="K17652" s="9"/>
    </row>
    <row r="17653" spans="1:11" x14ac:dyDescent="0.25">
      <c r="A17653" s="2"/>
      <c r="B17653" s="2"/>
      <c r="C17653" s="2"/>
      <c r="E17653" s="2"/>
      <c r="G17653" s="2"/>
      <c r="H17653" s="6"/>
      <c r="I17653" s="9"/>
      <c r="J17653" s="9"/>
      <c r="K17653" s="9"/>
    </row>
    <row r="17654" spans="1:11" x14ac:dyDescent="0.25">
      <c r="A17654" s="2"/>
      <c r="B17654" s="2"/>
      <c r="C17654" s="2"/>
      <c r="E17654" s="2"/>
      <c r="G17654" s="2"/>
      <c r="H17654" s="6"/>
      <c r="I17654" s="9"/>
      <c r="J17654" s="9"/>
      <c r="K17654" s="9"/>
    </row>
    <row r="17655" spans="1:11" x14ac:dyDescent="0.25">
      <c r="A17655" s="2"/>
      <c r="B17655" s="2"/>
      <c r="C17655" s="2"/>
      <c r="E17655" s="2"/>
      <c r="G17655" s="2"/>
      <c r="H17655" s="6"/>
      <c r="I17655" s="9"/>
      <c r="J17655" s="9"/>
      <c r="K17655" s="9"/>
    </row>
    <row r="17656" spans="1:11" x14ac:dyDescent="0.25">
      <c r="A17656" s="2"/>
      <c r="B17656" s="2"/>
      <c r="C17656" s="2"/>
      <c r="E17656" s="2"/>
      <c r="G17656" s="2"/>
      <c r="H17656" s="6"/>
      <c r="I17656" s="9"/>
      <c r="J17656" s="9"/>
      <c r="K17656" s="9"/>
    </row>
    <row r="17657" spans="1:11" x14ac:dyDescent="0.25">
      <c r="A17657" s="2"/>
      <c r="B17657" s="2"/>
      <c r="C17657" s="2"/>
      <c r="E17657" s="2"/>
      <c r="G17657" s="2"/>
      <c r="H17657" s="6"/>
      <c r="I17657" s="9"/>
      <c r="J17657" s="9"/>
      <c r="K17657" s="9"/>
    </row>
    <row r="17658" spans="1:11" x14ac:dyDescent="0.25">
      <c r="A17658" s="2"/>
      <c r="B17658" s="2"/>
      <c r="C17658" s="2"/>
      <c r="E17658" s="2"/>
      <c r="G17658" s="2"/>
      <c r="H17658" s="6"/>
      <c r="I17658" s="9"/>
      <c r="J17658" s="9"/>
      <c r="K17658" s="9"/>
    </row>
    <row r="17659" spans="1:11" x14ac:dyDescent="0.25">
      <c r="A17659" s="2"/>
      <c r="B17659" s="2"/>
      <c r="C17659" s="2"/>
      <c r="E17659" s="2"/>
      <c r="G17659" s="2"/>
      <c r="H17659" s="6"/>
      <c r="I17659" s="9"/>
      <c r="J17659" s="9"/>
      <c r="K17659" s="9"/>
    </row>
    <row r="17660" spans="1:11" x14ac:dyDescent="0.25">
      <c r="A17660" s="2"/>
      <c r="B17660" s="2"/>
      <c r="C17660" s="2"/>
      <c r="E17660" s="2"/>
      <c r="G17660" s="2"/>
      <c r="H17660" s="6"/>
      <c r="I17660" s="9"/>
      <c r="J17660" s="9"/>
      <c r="K17660" s="9"/>
    </row>
    <row r="17661" spans="1:11" x14ac:dyDescent="0.25">
      <c r="A17661" s="2"/>
      <c r="B17661" s="2"/>
      <c r="C17661" s="2"/>
      <c r="E17661" s="2"/>
      <c r="G17661" s="2"/>
      <c r="H17661" s="6"/>
      <c r="I17661" s="9"/>
      <c r="J17661" s="9"/>
      <c r="K17661" s="9"/>
    </row>
    <row r="17662" spans="1:11" x14ac:dyDescent="0.25">
      <c r="A17662" s="2"/>
      <c r="B17662" s="2"/>
      <c r="C17662" s="2"/>
      <c r="E17662" s="2"/>
      <c r="G17662" s="2"/>
      <c r="H17662" s="6"/>
      <c r="I17662" s="9"/>
      <c r="J17662" s="9"/>
      <c r="K17662" s="9"/>
    </row>
    <row r="17663" spans="1:11" x14ac:dyDescent="0.25">
      <c r="A17663" s="2"/>
      <c r="B17663" s="2"/>
      <c r="C17663" s="2"/>
      <c r="E17663" s="2"/>
      <c r="G17663" s="2"/>
      <c r="H17663" s="6"/>
      <c r="I17663" s="9"/>
      <c r="J17663" s="9"/>
      <c r="K17663" s="9"/>
    </row>
    <row r="17664" spans="1:11" x14ac:dyDescent="0.25">
      <c r="A17664" s="2"/>
      <c r="B17664" s="2"/>
      <c r="C17664" s="2"/>
      <c r="E17664" s="2"/>
      <c r="G17664" s="2"/>
      <c r="H17664" s="6"/>
      <c r="I17664" s="9"/>
      <c r="J17664" s="9"/>
      <c r="K17664" s="9"/>
    </row>
    <row r="17665" spans="1:11" x14ac:dyDescent="0.25">
      <c r="A17665" s="2"/>
      <c r="B17665" s="2"/>
      <c r="C17665" s="2"/>
      <c r="E17665" s="2"/>
      <c r="G17665" s="2"/>
      <c r="H17665" s="6"/>
      <c r="I17665" s="9"/>
      <c r="J17665" s="9"/>
      <c r="K17665" s="9"/>
    </row>
    <row r="17666" spans="1:11" x14ac:dyDescent="0.25">
      <c r="A17666" s="2"/>
      <c r="B17666" s="2"/>
      <c r="C17666" s="2"/>
      <c r="E17666" s="2"/>
      <c r="G17666" s="2"/>
      <c r="H17666" s="6"/>
      <c r="I17666" s="9"/>
      <c r="J17666" s="9"/>
      <c r="K17666" s="9"/>
    </row>
    <row r="17667" spans="1:11" x14ac:dyDescent="0.25">
      <c r="A17667" s="2"/>
      <c r="B17667" s="2"/>
      <c r="C17667" s="2"/>
      <c r="E17667" s="2"/>
      <c r="G17667" s="2"/>
      <c r="H17667" s="6"/>
      <c r="I17667" s="9"/>
      <c r="J17667" s="9"/>
      <c r="K17667" s="9"/>
    </row>
    <row r="17668" spans="1:11" x14ac:dyDescent="0.25">
      <c r="A17668" s="2"/>
      <c r="B17668" s="2"/>
      <c r="C17668" s="2"/>
      <c r="E17668" s="2"/>
      <c r="G17668" s="2"/>
      <c r="H17668" s="6"/>
      <c r="I17668" s="9"/>
      <c r="J17668" s="9"/>
      <c r="K17668" s="9"/>
    </row>
    <row r="17669" spans="1:11" x14ac:dyDescent="0.25">
      <c r="A17669" s="2"/>
      <c r="B17669" s="2"/>
      <c r="C17669" s="2"/>
      <c r="E17669" s="2"/>
      <c r="G17669" s="2"/>
      <c r="H17669" s="6"/>
      <c r="I17669" s="9"/>
      <c r="J17669" s="9"/>
      <c r="K17669" s="9"/>
    </row>
    <row r="17670" spans="1:11" x14ac:dyDescent="0.25">
      <c r="A17670" s="2"/>
      <c r="B17670" s="2"/>
      <c r="C17670" s="2"/>
      <c r="E17670" s="2"/>
      <c r="G17670" s="2"/>
      <c r="H17670" s="6"/>
      <c r="I17670" s="9"/>
      <c r="J17670" s="9"/>
      <c r="K17670" s="9"/>
    </row>
    <row r="17671" spans="1:11" x14ac:dyDescent="0.25">
      <c r="A17671" s="2"/>
      <c r="B17671" s="2"/>
      <c r="C17671" s="2"/>
      <c r="E17671" s="2"/>
      <c r="G17671" s="2"/>
      <c r="H17671" s="6"/>
      <c r="I17671" s="9"/>
      <c r="J17671" s="9"/>
      <c r="K17671" s="9"/>
    </row>
    <row r="17672" spans="1:11" x14ac:dyDescent="0.25">
      <c r="A17672" s="2"/>
      <c r="B17672" s="2"/>
      <c r="C17672" s="2"/>
      <c r="E17672" s="2"/>
      <c r="G17672" s="2"/>
      <c r="H17672" s="6"/>
      <c r="I17672" s="9"/>
      <c r="J17672" s="9"/>
      <c r="K17672" s="9"/>
    </row>
    <row r="17673" spans="1:11" x14ac:dyDescent="0.25">
      <c r="A17673" s="2"/>
      <c r="B17673" s="2"/>
      <c r="C17673" s="2"/>
      <c r="E17673" s="2"/>
      <c r="G17673" s="2"/>
      <c r="H17673" s="6"/>
      <c r="I17673" s="9"/>
      <c r="J17673" s="9"/>
      <c r="K17673" s="9"/>
    </row>
    <row r="17674" spans="1:11" x14ac:dyDescent="0.25">
      <c r="A17674" s="2"/>
      <c r="B17674" s="2"/>
      <c r="C17674" s="2"/>
      <c r="E17674" s="2"/>
      <c r="G17674" s="2"/>
      <c r="H17674" s="6"/>
      <c r="I17674" s="9"/>
      <c r="J17674" s="9"/>
      <c r="K17674" s="9"/>
    </row>
    <row r="17675" spans="1:11" x14ac:dyDescent="0.25">
      <c r="A17675" s="2"/>
      <c r="B17675" s="2"/>
      <c r="C17675" s="2"/>
      <c r="E17675" s="2"/>
      <c r="G17675" s="2"/>
      <c r="H17675" s="6"/>
      <c r="I17675" s="9"/>
      <c r="J17675" s="9"/>
      <c r="K17675" s="9"/>
    </row>
    <row r="17676" spans="1:11" x14ac:dyDescent="0.25">
      <c r="A17676" s="2"/>
      <c r="B17676" s="2"/>
      <c r="C17676" s="2"/>
      <c r="E17676" s="2"/>
      <c r="G17676" s="2"/>
      <c r="H17676" s="6"/>
      <c r="I17676" s="9"/>
      <c r="J17676" s="9"/>
      <c r="K17676" s="9"/>
    </row>
    <row r="17677" spans="1:11" x14ac:dyDescent="0.25">
      <c r="A17677" s="2"/>
      <c r="B17677" s="2"/>
      <c r="C17677" s="2"/>
      <c r="E17677" s="2"/>
      <c r="G17677" s="2"/>
      <c r="H17677" s="6"/>
      <c r="I17677" s="9"/>
      <c r="J17677" s="9"/>
      <c r="K17677" s="9"/>
    </row>
    <row r="17678" spans="1:11" x14ac:dyDescent="0.25">
      <c r="A17678" s="2"/>
      <c r="B17678" s="2"/>
      <c r="C17678" s="2"/>
      <c r="E17678" s="2"/>
      <c r="G17678" s="2"/>
      <c r="H17678" s="6"/>
      <c r="I17678" s="9"/>
      <c r="J17678" s="9"/>
      <c r="K17678" s="9"/>
    </row>
    <row r="17679" spans="1:11" x14ac:dyDescent="0.25">
      <c r="A17679" s="2"/>
      <c r="B17679" s="2"/>
      <c r="C17679" s="2"/>
      <c r="E17679" s="2"/>
      <c r="G17679" s="2"/>
      <c r="H17679" s="6"/>
      <c r="I17679" s="9"/>
      <c r="J17679" s="9"/>
      <c r="K17679" s="9"/>
    </row>
    <row r="17680" spans="1:11" x14ac:dyDescent="0.25">
      <c r="A17680" s="2"/>
      <c r="B17680" s="2"/>
      <c r="C17680" s="2"/>
      <c r="E17680" s="2"/>
      <c r="G17680" s="2"/>
      <c r="H17680" s="6"/>
      <c r="I17680" s="9"/>
      <c r="J17680" s="9"/>
      <c r="K17680" s="9"/>
    </row>
    <row r="17681" spans="1:11" x14ac:dyDescent="0.25">
      <c r="A17681" s="2"/>
      <c r="B17681" s="2"/>
      <c r="C17681" s="2"/>
      <c r="E17681" s="2"/>
      <c r="G17681" s="2"/>
      <c r="H17681" s="6"/>
      <c r="I17681" s="9"/>
      <c r="J17681" s="9"/>
      <c r="K17681" s="9"/>
    </row>
    <row r="17682" spans="1:11" x14ac:dyDescent="0.25">
      <c r="A17682" s="2"/>
      <c r="B17682" s="2"/>
      <c r="C17682" s="2"/>
      <c r="E17682" s="2"/>
      <c r="G17682" s="2"/>
      <c r="H17682" s="6"/>
      <c r="I17682" s="9"/>
      <c r="J17682" s="9"/>
      <c r="K17682" s="9"/>
    </row>
    <row r="17683" spans="1:11" x14ac:dyDescent="0.25">
      <c r="A17683" s="2"/>
      <c r="B17683" s="2"/>
      <c r="C17683" s="2"/>
      <c r="E17683" s="2"/>
      <c r="G17683" s="2"/>
      <c r="H17683" s="6"/>
      <c r="I17683" s="9"/>
      <c r="J17683" s="9"/>
      <c r="K17683" s="9"/>
    </row>
    <row r="17684" spans="1:11" x14ac:dyDescent="0.25">
      <c r="A17684" s="2"/>
      <c r="B17684" s="2"/>
      <c r="C17684" s="2"/>
      <c r="E17684" s="2"/>
      <c r="G17684" s="2"/>
      <c r="H17684" s="6"/>
      <c r="I17684" s="9"/>
      <c r="J17684" s="9"/>
      <c r="K17684" s="9"/>
    </row>
    <row r="17685" spans="1:11" x14ac:dyDescent="0.25">
      <c r="A17685" s="2"/>
      <c r="B17685" s="2"/>
      <c r="C17685" s="2"/>
      <c r="E17685" s="2"/>
      <c r="G17685" s="2"/>
      <c r="H17685" s="6"/>
      <c r="I17685" s="9"/>
      <c r="J17685" s="9"/>
      <c r="K17685" s="9"/>
    </row>
    <row r="17686" spans="1:11" x14ac:dyDescent="0.25">
      <c r="A17686" s="2"/>
      <c r="B17686" s="2"/>
      <c r="C17686" s="2"/>
      <c r="E17686" s="2"/>
      <c r="G17686" s="2"/>
      <c r="H17686" s="6"/>
      <c r="I17686" s="9"/>
      <c r="J17686" s="9"/>
      <c r="K17686" s="9"/>
    </row>
    <row r="17687" spans="1:11" x14ac:dyDescent="0.25">
      <c r="A17687" s="2"/>
      <c r="B17687" s="2"/>
      <c r="C17687" s="2"/>
      <c r="E17687" s="2"/>
      <c r="G17687" s="2"/>
      <c r="H17687" s="6"/>
      <c r="I17687" s="9"/>
      <c r="J17687" s="9"/>
      <c r="K17687" s="9"/>
    </row>
    <row r="17688" spans="1:11" x14ac:dyDescent="0.25">
      <c r="A17688" s="2"/>
      <c r="B17688" s="2"/>
      <c r="C17688" s="2"/>
      <c r="E17688" s="2"/>
      <c r="G17688" s="2"/>
      <c r="H17688" s="6"/>
      <c r="I17688" s="9"/>
      <c r="J17688" s="9"/>
      <c r="K17688" s="9"/>
    </row>
    <row r="17689" spans="1:11" x14ac:dyDescent="0.25">
      <c r="A17689" s="2"/>
      <c r="B17689" s="2"/>
      <c r="C17689" s="2"/>
      <c r="E17689" s="2"/>
      <c r="G17689" s="2"/>
      <c r="H17689" s="6"/>
      <c r="I17689" s="9"/>
      <c r="J17689" s="9"/>
      <c r="K17689" s="9"/>
    </row>
    <row r="17690" spans="1:11" x14ac:dyDescent="0.25">
      <c r="A17690" s="2"/>
      <c r="B17690" s="2"/>
      <c r="C17690" s="2"/>
      <c r="E17690" s="2"/>
      <c r="G17690" s="2"/>
      <c r="H17690" s="6"/>
      <c r="I17690" s="9"/>
      <c r="J17690" s="9"/>
      <c r="K17690" s="9"/>
    </row>
    <row r="17691" spans="1:11" x14ac:dyDescent="0.25">
      <c r="A17691" s="2"/>
      <c r="B17691" s="2"/>
      <c r="C17691" s="2"/>
      <c r="E17691" s="2"/>
      <c r="G17691" s="2"/>
      <c r="H17691" s="6"/>
      <c r="I17691" s="9"/>
      <c r="J17691" s="9"/>
      <c r="K17691" s="9"/>
    </row>
    <row r="17692" spans="1:11" x14ac:dyDescent="0.25">
      <c r="A17692" s="2"/>
      <c r="B17692" s="2"/>
      <c r="C17692" s="2"/>
      <c r="E17692" s="2"/>
      <c r="G17692" s="2"/>
      <c r="H17692" s="6"/>
      <c r="I17692" s="9"/>
      <c r="J17692" s="9"/>
      <c r="K17692" s="9"/>
    </row>
    <row r="17693" spans="1:11" x14ac:dyDescent="0.25">
      <c r="A17693" s="2"/>
      <c r="B17693" s="2"/>
      <c r="C17693" s="2"/>
      <c r="E17693" s="2"/>
      <c r="G17693" s="2"/>
      <c r="H17693" s="6"/>
      <c r="I17693" s="9"/>
      <c r="J17693" s="9"/>
      <c r="K17693" s="9"/>
    </row>
    <row r="17694" spans="1:11" x14ac:dyDescent="0.25">
      <c r="A17694" s="2"/>
      <c r="B17694" s="2"/>
      <c r="C17694" s="2"/>
      <c r="E17694" s="2"/>
      <c r="G17694" s="2"/>
      <c r="H17694" s="6"/>
      <c r="I17694" s="9"/>
      <c r="J17694" s="9"/>
      <c r="K17694" s="9"/>
    </row>
    <row r="17695" spans="1:11" x14ac:dyDescent="0.25">
      <c r="A17695" s="2"/>
      <c r="B17695" s="2"/>
      <c r="C17695" s="2"/>
      <c r="E17695" s="2"/>
      <c r="G17695" s="2"/>
      <c r="H17695" s="6"/>
      <c r="I17695" s="9"/>
      <c r="J17695" s="9"/>
      <c r="K17695" s="9"/>
    </row>
    <row r="17696" spans="1:11" x14ac:dyDescent="0.25">
      <c r="A17696" s="2"/>
      <c r="B17696" s="2"/>
      <c r="C17696" s="2"/>
      <c r="E17696" s="2"/>
      <c r="G17696" s="2"/>
      <c r="H17696" s="6"/>
      <c r="I17696" s="9"/>
      <c r="J17696" s="9"/>
      <c r="K17696" s="9"/>
    </row>
    <row r="17697" spans="1:11" x14ac:dyDescent="0.25">
      <c r="A17697" s="2"/>
      <c r="B17697" s="2"/>
      <c r="C17697" s="2"/>
      <c r="E17697" s="2"/>
      <c r="G17697" s="2"/>
      <c r="H17697" s="6"/>
      <c r="I17697" s="9"/>
      <c r="J17697" s="9"/>
      <c r="K17697" s="9"/>
    </row>
    <row r="17698" spans="1:11" x14ac:dyDescent="0.25">
      <c r="A17698" s="2"/>
      <c r="B17698" s="2"/>
      <c r="C17698" s="2"/>
      <c r="E17698" s="2"/>
      <c r="G17698" s="2"/>
      <c r="H17698" s="6"/>
      <c r="I17698" s="9"/>
      <c r="J17698" s="9"/>
      <c r="K17698" s="9"/>
    </row>
    <row r="17699" spans="1:11" x14ac:dyDescent="0.25">
      <c r="A17699" s="2"/>
      <c r="B17699" s="2"/>
      <c r="C17699" s="2"/>
      <c r="E17699" s="2"/>
      <c r="G17699" s="2"/>
      <c r="H17699" s="6"/>
      <c r="I17699" s="9"/>
      <c r="J17699" s="9"/>
      <c r="K17699" s="9"/>
    </row>
    <row r="17700" spans="1:11" x14ac:dyDescent="0.25">
      <c r="A17700" s="2"/>
      <c r="B17700" s="2"/>
      <c r="C17700" s="2"/>
      <c r="E17700" s="2"/>
      <c r="G17700" s="2"/>
      <c r="H17700" s="6"/>
      <c r="I17700" s="9"/>
      <c r="J17700" s="9"/>
      <c r="K17700" s="9"/>
    </row>
    <row r="17701" spans="1:11" x14ac:dyDescent="0.25">
      <c r="A17701" s="2"/>
      <c r="B17701" s="2"/>
      <c r="C17701" s="2"/>
      <c r="E17701" s="2"/>
      <c r="G17701" s="2"/>
      <c r="H17701" s="6"/>
      <c r="I17701" s="9"/>
      <c r="J17701" s="9"/>
      <c r="K17701" s="9"/>
    </row>
    <row r="17702" spans="1:11" x14ac:dyDescent="0.25">
      <c r="A17702" s="2"/>
      <c r="B17702" s="2"/>
      <c r="C17702" s="2"/>
      <c r="E17702" s="2"/>
      <c r="G17702" s="2"/>
      <c r="H17702" s="6"/>
      <c r="I17702" s="9"/>
      <c r="J17702" s="9"/>
      <c r="K17702" s="9"/>
    </row>
    <row r="17703" spans="1:11" x14ac:dyDescent="0.25">
      <c r="A17703" s="2"/>
      <c r="B17703" s="2"/>
      <c r="C17703" s="2"/>
      <c r="E17703" s="2"/>
      <c r="G17703" s="2"/>
      <c r="H17703" s="6"/>
      <c r="I17703" s="9"/>
      <c r="J17703" s="9"/>
      <c r="K17703" s="9"/>
    </row>
    <row r="17704" spans="1:11" x14ac:dyDescent="0.25">
      <c r="A17704" s="2"/>
      <c r="B17704" s="2"/>
      <c r="C17704" s="2"/>
      <c r="E17704" s="2"/>
      <c r="G17704" s="2"/>
      <c r="H17704" s="6"/>
      <c r="I17704" s="9"/>
      <c r="J17704" s="9"/>
      <c r="K17704" s="9"/>
    </row>
    <row r="17705" spans="1:11" x14ac:dyDescent="0.25">
      <c r="A17705" s="2"/>
      <c r="B17705" s="2"/>
      <c r="C17705" s="2"/>
      <c r="E17705" s="2"/>
      <c r="G17705" s="2"/>
      <c r="H17705" s="6"/>
      <c r="I17705" s="9"/>
      <c r="J17705" s="9"/>
      <c r="K17705" s="9"/>
    </row>
    <row r="17706" spans="1:11" x14ac:dyDescent="0.25">
      <c r="A17706" s="2"/>
      <c r="B17706" s="2"/>
      <c r="C17706" s="2"/>
      <c r="E17706" s="2"/>
      <c r="G17706" s="2"/>
      <c r="H17706" s="6"/>
      <c r="I17706" s="9"/>
      <c r="J17706" s="9"/>
      <c r="K17706" s="9"/>
    </row>
    <row r="17707" spans="1:11" x14ac:dyDescent="0.25">
      <c r="A17707" s="2"/>
      <c r="B17707" s="2"/>
      <c r="C17707" s="2"/>
      <c r="E17707" s="2"/>
      <c r="G17707" s="2"/>
      <c r="H17707" s="6"/>
      <c r="I17707" s="9"/>
      <c r="J17707" s="9"/>
      <c r="K17707" s="9"/>
    </row>
    <row r="17708" spans="1:11" x14ac:dyDescent="0.25">
      <c r="A17708" s="2"/>
      <c r="B17708" s="2"/>
      <c r="C17708" s="2"/>
      <c r="E17708" s="2"/>
      <c r="G17708" s="2"/>
      <c r="H17708" s="6"/>
      <c r="I17708" s="9"/>
      <c r="J17708" s="9"/>
      <c r="K17708" s="9"/>
    </row>
    <row r="17709" spans="1:11" x14ac:dyDescent="0.25">
      <c r="A17709" s="2"/>
      <c r="B17709" s="2"/>
      <c r="C17709" s="2"/>
      <c r="E17709" s="2"/>
      <c r="G17709" s="2"/>
      <c r="H17709" s="6"/>
      <c r="I17709" s="9"/>
      <c r="J17709" s="9"/>
      <c r="K17709" s="9"/>
    </row>
    <row r="17710" spans="1:11" x14ac:dyDescent="0.25">
      <c r="A17710" s="2"/>
      <c r="B17710" s="2"/>
      <c r="C17710" s="2"/>
      <c r="E17710" s="2"/>
      <c r="G17710" s="2"/>
      <c r="H17710" s="6"/>
      <c r="I17710" s="9"/>
      <c r="J17710" s="9"/>
      <c r="K17710" s="9"/>
    </row>
    <row r="17711" spans="1:11" x14ac:dyDescent="0.25">
      <c r="A17711" s="2"/>
      <c r="B17711" s="2"/>
      <c r="C17711" s="2"/>
      <c r="E17711" s="2"/>
      <c r="G17711" s="2"/>
      <c r="H17711" s="6"/>
      <c r="I17711" s="9"/>
      <c r="J17711" s="9"/>
      <c r="K17711" s="9"/>
    </row>
    <row r="17712" spans="1:11" x14ac:dyDescent="0.25">
      <c r="A17712" s="2"/>
      <c r="B17712" s="2"/>
      <c r="C17712" s="2"/>
      <c r="E17712" s="2"/>
      <c r="G17712" s="2"/>
      <c r="H17712" s="6"/>
      <c r="I17712" s="9"/>
      <c r="J17712" s="9"/>
      <c r="K17712" s="9"/>
    </row>
    <row r="17713" spans="1:11" x14ac:dyDescent="0.25">
      <c r="A17713" s="2"/>
      <c r="B17713" s="2"/>
      <c r="C17713" s="2"/>
      <c r="E17713" s="2"/>
      <c r="G17713" s="2"/>
      <c r="H17713" s="6"/>
      <c r="I17713" s="9"/>
      <c r="J17713" s="9"/>
      <c r="K17713" s="9"/>
    </row>
    <row r="17714" spans="1:11" x14ac:dyDescent="0.25">
      <c r="A17714" s="2"/>
      <c r="B17714" s="2"/>
      <c r="C17714" s="2"/>
      <c r="E17714" s="2"/>
      <c r="G17714" s="2"/>
      <c r="H17714" s="6"/>
      <c r="I17714" s="9"/>
      <c r="J17714" s="9"/>
      <c r="K17714" s="9"/>
    </row>
    <row r="17715" spans="1:11" x14ac:dyDescent="0.25">
      <c r="A17715" s="2"/>
      <c r="B17715" s="2"/>
      <c r="C17715" s="2"/>
      <c r="E17715" s="2"/>
      <c r="G17715" s="2"/>
      <c r="H17715" s="6"/>
      <c r="I17715" s="9"/>
      <c r="J17715" s="9"/>
      <c r="K17715" s="9"/>
    </row>
    <row r="17716" spans="1:11" x14ac:dyDescent="0.25">
      <c r="A17716" s="2"/>
      <c r="B17716" s="2"/>
      <c r="C17716" s="2"/>
      <c r="E17716" s="2"/>
      <c r="G17716" s="2"/>
      <c r="H17716" s="6"/>
      <c r="I17716" s="9"/>
      <c r="J17716" s="9"/>
      <c r="K17716" s="9"/>
    </row>
    <row r="17717" spans="1:11" x14ac:dyDescent="0.25">
      <c r="A17717" s="2"/>
      <c r="B17717" s="2"/>
      <c r="C17717" s="2"/>
      <c r="E17717" s="2"/>
      <c r="G17717" s="2"/>
      <c r="H17717" s="6"/>
      <c r="I17717" s="9"/>
      <c r="J17717" s="9"/>
      <c r="K17717" s="9"/>
    </row>
    <row r="17718" spans="1:11" x14ac:dyDescent="0.25">
      <c r="A17718" s="2"/>
      <c r="B17718" s="2"/>
      <c r="C17718" s="2"/>
      <c r="E17718" s="2"/>
      <c r="G17718" s="2"/>
      <c r="H17718" s="6"/>
      <c r="I17718" s="9"/>
      <c r="J17718" s="9"/>
      <c r="K17718" s="9"/>
    </row>
    <row r="17719" spans="1:11" x14ac:dyDescent="0.25">
      <c r="A17719" s="2"/>
      <c r="B17719" s="2"/>
      <c r="C17719" s="2"/>
      <c r="E17719" s="2"/>
      <c r="G17719" s="2"/>
      <c r="H17719" s="6"/>
      <c r="I17719" s="9"/>
      <c r="J17719" s="9"/>
      <c r="K17719" s="9"/>
    </row>
    <row r="17720" spans="1:11" x14ac:dyDescent="0.25">
      <c r="A17720" s="2"/>
      <c r="B17720" s="2"/>
      <c r="C17720" s="2"/>
      <c r="E17720" s="2"/>
      <c r="G17720" s="2"/>
      <c r="H17720" s="6"/>
      <c r="I17720" s="9"/>
      <c r="J17720" s="9"/>
      <c r="K17720" s="9"/>
    </row>
    <row r="17721" spans="1:11" x14ac:dyDescent="0.25">
      <c r="A17721" s="2"/>
      <c r="B17721" s="2"/>
      <c r="C17721" s="2"/>
      <c r="E17721" s="2"/>
      <c r="G17721" s="2"/>
      <c r="H17721" s="6"/>
      <c r="I17721" s="9"/>
      <c r="J17721" s="9"/>
      <c r="K17721" s="9"/>
    </row>
    <row r="17722" spans="1:11" x14ac:dyDescent="0.25">
      <c r="A17722" s="2"/>
      <c r="B17722" s="2"/>
      <c r="C17722" s="2"/>
      <c r="E17722" s="2"/>
      <c r="G17722" s="2"/>
      <c r="H17722" s="6"/>
      <c r="I17722" s="9"/>
      <c r="J17722" s="9"/>
      <c r="K17722" s="9"/>
    </row>
    <row r="17723" spans="1:11" x14ac:dyDescent="0.25">
      <c r="A17723" s="2"/>
      <c r="B17723" s="2"/>
      <c r="C17723" s="2"/>
      <c r="E17723" s="2"/>
      <c r="G17723" s="2"/>
      <c r="H17723" s="6"/>
      <c r="I17723" s="9"/>
      <c r="J17723" s="9"/>
      <c r="K17723" s="9"/>
    </row>
    <row r="17724" spans="1:11" x14ac:dyDescent="0.25">
      <c r="A17724" s="2"/>
      <c r="B17724" s="2"/>
      <c r="C17724" s="2"/>
      <c r="E17724" s="2"/>
      <c r="G17724" s="2"/>
      <c r="H17724" s="6"/>
      <c r="I17724" s="9"/>
      <c r="J17724" s="9"/>
      <c r="K17724" s="9"/>
    </row>
    <row r="17725" spans="1:11" x14ac:dyDescent="0.25">
      <c r="A17725" s="2"/>
      <c r="B17725" s="2"/>
      <c r="C17725" s="2"/>
      <c r="E17725" s="2"/>
      <c r="G17725" s="2"/>
      <c r="H17725" s="6"/>
      <c r="I17725" s="9"/>
      <c r="J17725" s="9"/>
      <c r="K17725" s="9"/>
    </row>
    <row r="17726" spans="1:11" x14ac:dyDescent="0.25">
      <c r="A17726" s="2"/>
      <c r="B17726" s="2"/>
      <c r="C17726" s="2"/>
      <c r="E17726" s="2"/>
      <c r="G17726" s="2"/>
      <c r="H17726" s="6"/>
      <c r="I17726" s="9"/>
      <c r="J17726" s="9"/>
      <c r="K17726" s="9"/>
    </row>
    <row r="17727" spans="1:11" x14ac:dyDescent="0.25">
      <c r="A17727" s="2"/>
      <c r="B17727" s="2"/>
      <c r="C17727" s="2"/>
      <c r="E17727" s="2"/>
      <c r="G17727" s="2"/>
      <c r="H17727" s="6"/>
      <c r="I17727" s="9"/>
      <c r="J17727" s="9"/>
      <c r="K17727" s="9"/>
    </row>
    <row r="17728" spans="1:11" x14ac:dyDescent="0.25">
      <c r="A17728" s="2"/>
      <c r="B17728" s="2"/>
      <c r="C17728" s="2"/>
      <c r="E17728" s="2"/>
      <c r="G17728" s="2"/>
      <c r="H17728" s="6"/>
      <c r="I17728" s="9"/>
      <c r="J17728" s="9"/>
      <c r="K17728" s="9"/>
    </row>
    <row r="17729" spans="1:11" x14ac:dyDescent="0.25">
      <c r="A17729" s="2"/>
      <c r="B17729" s="2"/>
      <c r="C17729" s="2"/>
      <c r="E17729" s="2"/>
      <c r="G17729" s="2"/>
      <c r="H17729" s="6"/>
      <c r="I17729" s="9"/>
      <c r="J17729" s="9"/>
      <c r="K17729" s="9"/>
    </row>
    <row r="17730" spans="1:11" x14ac:dyDescent="0.25">
      <c r="A17730" s="2"/>
      <c r="B17730" s="2"/>
      <c r="C17730" s="2"/>
      <c r="E17730" s="2"/>
      <c r="G17730" s="2"/>
      <c r="H17730" s="6"/>
      <c r="I17730" s="9"/>
      <c r="J17730" s="9"/>
      <c r="K17730" s="9"/>
    </row>
    <row r="17731" spans="1:11" x14ac:dyDescent="0.25">
      <c r="A17731" s="2"/>
      <c r="B17731" s="2"/>
      <c r="C17731" s="2"/>
      <c r="E17731" s="2"/>
      <c r="G17731" s="2"/>
      <c r="H17731" s="6"/>
      <c r="I17731" s="9"/>
      <c r="J17731" s="9"/>
      <c r="K17731" s="9"/>
    </row>
    <row r="17732" spans="1:11" x14ac:dyDescent="0.25">
      <c r="A17732" s="2"/>
      <c r="B17732" s="2"/>
      <c r="C17732" s="2"/>
      <c r="E17732" s="2"/>
      <c r="G17732" s="2"/>
      <c r="H17732" s="6"/>
      <c r="I17732" s="9"/>
      <c r="J17732" s="9"/>
      <c r="K17732" s="9"/>
    </row>
    <row r="17733" spans="1:11" x14ac:dyDescent="0.25">
      <c r="A17733" s="2"/>
      <c r="B17733" s="2"/>
      <c r="C17733" s="2"/>
      <c r="E17733" s="2"/>
      <c r="G17733" s="2"/>
      <c r="H17733" s="6"/>
      <c r="I17733" s="9"/>
      <c r="J17733" s="9"/>
      <c r="K17733" s="9"/>
    </row>
    <row r="17734" spans="1:11" x14ac:dyDescent="0.25">
      <c r="A17734" s="2"/>
      <c r="B17734" s="2"/>
      <c r="C17734" s="2"/>
      <c r="E17734" s="2"/>
      <c r="G17734" s="2"/>
      <c r="H17734" s="6"/>
      <c r="I17734" s="9"/>
      <c r="J17734" s="9"/>
      <c r="K17734" s="9"/>
    </row>
    <row r="17735" spans="1:11" x14ac:dyDescent="0.25">
      <c r="A17735" s="2"/>
      <c r="B17735" s="2"/>
      <c r="C17735" s="2"/>
      <c r="E17735" s="2"/>
      <c r="G17735" s="2"/>
      <c r="H17735" s="6"/>
      <c r="I17735" s="9"/>
      <c r="J17735" s="9"/>
      <c r="K17735" s="9"/>
    </row>
    <row r="17736" spans="1:11" x14ac:dyDescent="0.25">
      <c r="A17736" s="2"/>
      <c r="B17736" s="2"/>
      <c r="C17736" s="2"/>
      <c r="E17736" s="2"/>
      <c r="G17736" s="2"/>
      <c r="H17736" s="6"/>
      <c r="I17736" s="9"/>
      <c r="J17736" s="9"/>
      <c r="K17736" s="9"/>
    </row>
    <row r="17737" spans="1:11" x14ac:dyDescent="0.25">
      <c r="A17737" s="2"/>
      <c r="B17737" s="2"/>
      <c r="C17737" s="2"/>
      <c r="E17737" s="2"/>
      <c r="G17737" s="2"/>
      <c r="H17737" s="6"/>
      <c r="I17737" s="9"/>
      <c r="J17737" s="9"/>
      <c r="K17737" s="9"/>
    </row>
    <row r="17738" spans="1:11" x14ac:dyDescent="0.25">
      <c r="A17738" s="2"/>
      <c r="B17738" s="2"/>
      <c r="C17738" s="2"/>
      <c r="E17738" s="2"/>
      <c r="G17738" s="2"/>
      <c r="H17738" s="6"/>
      <c r="I17738" s="9"/>
      <c r="J17738" s="9"/>
      <c r="K17738" s="9"/>
    </row>
    <row r="17739" spans="1:11" x14ac:dyDescent="0.25">
      <c r="A17739" s="2"/>
      <c r="B17739" s="2"/>
      <c r="C17739" s="2"/>
      <c r="E17739" s="2"/>
      <c r="G17739" s="2"/>
      <c r="H17739" s="6"/>
      <c r="I17739" s="9"/>
      <c r="J17739" s="9"/>
      <c r="K17739" s="9"/>
    </row>
    <row r="17740" spans="1:11" x14ac:dyDescent="0.25">
      <c r="A17740" s="2"/>
      <c r="B17740" s="2"/>
      <c r="C17740" s="2"/>
      <c r="E17740" s="2"/>
      <c r="G17740" s="2"/>
      <c r="H17740" s="6"/>
      <c r="I17740" s="9"/>
      <c r="J17740" s="9"/>
      <c r="K17740" s="9"/>
    </row>
    <row r="17741" spans="1:11" x14ac:dyDescent="0.25">
      <c r="A17741" s="2"/>
      <c r="B17741" s="2"/>
      <c r="C17741" s="2"/>
      <c r="E17741" s="2"/>
      <c r="G17741" s="2"/>
      <c r="H17741" s="6"/>
      <c r="I17741" s="9"/>
      <c r="J17741" s="9"/>
      <c r="K17741" s="9"/>
    </row>
    <row r="17742" spans="1:11" x14ac:dyDescent="0.25">
      <c r="A17742" s="2"/>
      <c r="B17742" s="2"/>
      <c r="C17742" s="2"/>
      <c r="E17742" s="2"/>
      <c r="G17742" s="2"/>
      <c r="H17742" s="6"/>
      <c r="I17742" s="9"/>
      <c r="J17742" s="9"/>
      <c r="K17742" s="9"/>
    </row>
    <row r="17743" spans="1:11" x14ac:dyDescent="0.25">
      <c r="A17743" s="2"/>
      <c r="B17743" s="2"/>
      <c r="C17743" s="2"/>
      <c r="E17743" s="2"/>
      <c r="G17743" s="2"/>
      <c r="H17743" s="6"/>
      <c r="I17743" s="9"/>
      <c r="J17743" s="9"/>
      <c r="K17743" s="9"/>
    </row>
    <row r="17744" spans="1:11" x14ac:dyDescent="0.25">
      <c r="A17744" s="2"/>
      <c r="B17744" s="2"/>
      <c r="C17744" s="2"/>
      <c r="E17744" s="2"/>
      <c r="G17744" s="2"/>
      <c r="H17744" s="6"/>
      <c r="I17744" s="9"/>
      <c r="J17744" s="9"/>
      <c r="K17744" s="9"/>
    </row>
    <row r="17745" spans="1:11" x14ac:dyDescent="0.25">
      <c r="A17745" s="2"/>
      <c r="B17745" s="2"/>
      <c r="C17745" s="2"/>
      <c r="E17745" s="2"/>
      <c r="G17745" s="2"/>
      <c r="H17745" s="6"/>
      <c r="I17745" s="9"/>
      <c r="J17745" s="9"/>
      <c r="K17745" s="9"/>
    </row>
    <row r="17746" spans="1:11" x14ac:dyDescent="0.25">
      <c r="A17746" s="2"/>
      <c r="B17746" s="2"/>
      <c r="C17746" s="2"/>
      <c r="E17746" s="2"/>
      <c r="G17746" s="2"/>
      <c r="H17746" s="6"/>
      <c r="I17746" s="9"/>
      <c r="J17746" s="9"/>
      <c r="K17746" s="9"/>
    </row>
    <row r="17747" spans="1:11" x14ac:dyDescent="0.25">
      <c r="A17747" s="2"/>
      <c r="B17747" s="2"/>
      <c r="C17747" s="2"/>
      <c r="E17747" s="2"/>
      <c r="G17747" s="2"/>
      <c r="H17747" s="6"/>
      <c r="I17747" s="9"/>
      <c r="J17747" s="9"/>
      <c r="K17747" s="9"/>
    </row>
    <row r="17748" spans="1:11" x14ac:dyDescent="0.25">
      <c r="A17748" s="2"/>
      <c r="B17748" s="2"/>
      <c r="C17748" s="2"/>
      <c r="E17748" s="2"/>
      <c r="G17748" s="2"/>
      <c r="H17748" s="6"/>
      <c r="I17748" s="9"/>
      <c r="J17748" s="9"/>
      <c r="K17748" s="9"/>
    </row>
    <row r="17749" spans="1:11" x14ac:dyDescent="0.25">
      <c r="A17749" s="2"/>
      <c r="B17749" s="2"/>
      <c r="C17749" s="2"/>
      <c r="E17749" s="2"/>
      <c r="G17749" s="2"/>
      <c r="H17749" s="6"/>
      <c r="I17749" s="9"/>
      <c r="J17749" s="9"/>
      <c r="K17749" s="9"/>
    </row>
    <row r="17750" spans="1:11" x14ac:dyDescent="0.25">
      <c r="A17750" s="2"/>
      <c r="B17750" s="2"/>
      <c r="C17750" s="2"/>
      <c r="E17750" s="2"/>
      <c r="G17750" s="2"/>
      <c r="H17750" s="6"/>
      <c r="I17750" s="9"/>
      <c r="J17750" s="9"/>
      <c r="K17750" s="9"/>
    </row>
    <row r="17751" spans="1:11" x14ac:dyDescent="0.25">
      <c r="A17751" s="2"/>
      <c r="B17751" s="2"/>
      <c r="C17751" s="2"/>
      <c r="E17751" s="2"/>
      <c r="G17751" s="2"/>
      <c r="H17751" s="6"/>
      <c r="I17751" s="9"/>
      <c r="J17751" s="9"/>
      <c r="K17751" s="9"/>
    </row>
    <row r="17752" spans="1:11" x14ac:dyDescent="0.25">
      <c r="A17752" s="2"/>
      <c r="B17752" s="2"/>
      <c r="C17752" s="2"/>
      <c r="E17752" s="2"/>
      <c r="G17752" s="2"/>
      <c r="H17752" s="6"/>
      <c r="I17752" s="9"/>
      <c r="J17752" s="9"/>
      <c r="K17752" s="9"/>
    </row>
    <row r="17753" spans="1:11" x14ac:dyDescent="0.25">
      <c r="A17753" s="2"/>
      <c r="B17753" s="2"/>
      <c r="C17753" s="2"/>
      <c r="E17753" s="2"/>
      <c r="G17753" s="2"/>
      <c r="H17753" s="6"/>
      <c r="I17753" s="9"/>
      <c r="J17753" s="9"/>
      <c r="K17753" s="9"/>
    </row>
    <row r="17754" spans="1:11" x14ac:dyDescent="0.25">
      <c r="A17754" s="2"/>
      <c r="B17754" s="2"/>
      <c r="C17754" s="2"/>
      <c r="E17754" s="2"/>
      <c r="G17754" s="2"/>
      <c r="H17754" s="6"/>
      <c r="I17754" s="9"/>
      <c r="J17754" s="9"/>
      <c r="K17754" s="9"/>
    </row>
    <row r="17755" spans="1:11" x14ac:dyDescent="0.25">
      <c r="A17755" s="2"/>
      <c r="B17755" s="2"/>
      <c r="C17755" s="2"/>
      <c r="E17755" s="2"/>
      <c r="G17755" s="2"/>
      <c r="H17755" s="6"/>
      <c r="I17755" s="9"/>
      <c r="J17755" s="9"/>
      <c r="K17755" s="9"/>
    </row>
    <row r="17756" spans="1:11" x14ac:dyDescent="0.25">
      <c r="A17756" s="2"/>
      <c r="B17756" s="2"/>
      <c r="C17756" s="2"/>
      <c r="E17756" s="2"/>
      <c r="G17756" s="2"/>
      <c r="H17756" s="6"/>
      <c r="I17756" s="9"/>
      <c r="J17756" s="9"/>
      <c r="K17756" s="9"/>
    </row>
    <row r="17757" spans="1:11" x14ac:dyDescent="0.25">
      <c r="A17757" s="2"/>
      <c r="B17757" s="2"/>
      <c r="C17757" s="2"/>
      <c r="E17757" s="2"/>
      <c r="G17757" s="2"/>
      <c r="H17757" s="6"/>
      <c r="I17757" s="9"/>
      <c r="J17757" s="9"/>
      <c r="K17757" s="9"/>
    </row>
    <row r="17758" spans="1:11" x14ac:dyDescent="0.25">
      <c r="A17758" s="2"/>
      <c r="B17758" s="2"/>
      <c r="C17758" s="2"/>
      <c r="E17758" s="2"/>
      <c r="G17758" s="2"/>
      <c r="H17758" s="6"/>
      <c r="I17758" s="9"/>
      <c r="J17758" s="9"/>
      <c r="K17758" s="9"/>
    </row>
    <row r="17759" spans="1:11" x14ac:dyDescent="0.25">
      <c r="A17759" s="2"/>
      <c r="B17759" s="2"/>
      <c r="C17759" s="2"/>
      <c r="E17759" s="2"/>
      <c r="G17759" s="2"/>
      <c r="H17759" s="6"/>
      <c r="I17759" s="9"/>
      <c r="J17759" s="9"/>
      <c r="K17759" s="9"/>
    </row>
    <row r="17760" spans="1:11" x14ac:dyDescent="0.25">
      <c r="A17760" s="2"/>
      <c r="B17760" s="2"/>
      <c r="C17760" s="2"/>
      <c r="E17760" s="2"/>
      <c r="G17760" s="2"/>
      <c r="H17760" s="6"/>
      <c r="I17760" s="9"/>
      <c r="J17760" s="9"/>
      <c r="K17760" s="9"/>
    </row>
    <row r="17761" spans="1:11" x14ac:dyDescent="0.25">
      <c r="A17761" s="2"/>
      <c r="B17761" s="2"/>
      <c r="C17761" s="2"/>
      <c r="E17761" s="2"/>
      <c r="G17761" s="2"/>
      <c r="H17761" s="6"/>
      <c r="I17761" s="9"/>
      <c r="J17761" s="9"/>
      <c r="K17761" s="9"/>
    </row>
    <row r="17762" spans="1:11" x14ac:dyDescent="0.25">
      <c r="A17762" s="2"/>
      <c r="B17762" s="2"/>
      <c r="C17762" s="2"/>
      <c r="E17762" s="2"/>
      <c r="G17762" s="2"/>
      <c r="H17762" s="6"/>
      <c r="I17762" s="9"/>
      <c r="J17762" s="9"/>
      <c r="K17762" s="9"/>
    </row>
    <row r="17763" spans="1:11" x14ac:dyDescent="0.25">
      <c r="A17763" s="2"/>
      <c r="B17763" s="2"/>
      <c r="C17763" s="2"/>
      <c r="E17763" s="2"/>
      <c r="G17763" s="2"/>
      <c r="H17763" s="6"/>
      <c r="I17763" s="9"/>
      <c r="J17763" s="9"/>
      <c r="K17763" s="9"/>
    </row>
    <row r="17764" spans="1:11" x14ac:dyDescent="0.25">
      <c r="A17764" s="2"/>
      <c r="B17764" s="2"/>
      <c r="C17764" s="2"/>
      <c r="E17764" s="2"/>
      <c r="G17764" s="2"/>
      <c r="H17764" s="6"/>
      <c r="I17764" s="9"/>
      <c r="J17764" s="9"/>
      <c r="K17764" s="9"/>
    </row>
    <row r="17765" spans="1:11" x14ac:dyDescent="0.25">
      <c r="A17765" s="2"/>
      <c r="B17765" s="2"/>
      <c r="C17765" s="2"/>
      <c r="E17765" s="2"/>
      <c r="G17765" s="2"/>
      <c r="H17765" s="6"/>
      <c r="I17765" s="9"/>
      <c r="J17765" s="9"/>
      <c r="K17765" s="9"/>
    </row>
    <row r="17766" spans="1:11" x14ac:dyDescent="0.25">
      <c r="A17766" s="2"/>
      <c r="B17766" s="2"/>
      <c r="C17766" s="2"/>
      <c r="E17766" s="2"/>
      <c r="G17766" s="2"/>
      <c r="H17766" s="6"/>
      <c r="I17766" s="9"/>
      <c r="J17766" s="9"/>
      <c r="K17766" s="9"/>
    </row>
    <row r="17767" spans="1:11" x14ac:dyDescent="0.25">
      <c r="A17767" s="2"/>
      <c r="B17767" s="2"/>
      <c r="C17767" s="2"/>
      <c r="E17767" s="2"/>
      <c r="G17767" s="2"/>
      <c r="H17767" s="6"/>
      <c r="I17767" s="9"/>
      <c r="J17767" s="9"/>
      <c r="K17767" s="9"/>
    </row>
    <row r="17768" spans="1:11" x14ac:dyDescent="0.25">
      <c r="A17768" s="2"/>
      <c r="B17768" s="2"/>
      <c r="C17768" s="2"/>
      <c r="E17768" s="2"/>
      <c r="G17768" s="2"/>
      <c r="H17768" s="6"/>
      <c r="I17768" s="9"/>
      <c r="J17768" s="9"/>
      <c r="K17768" s="9"/>
    </row>
    <row r="17769" spans="1:11" x14ac:dyDescent="0.25">
      <c r="A17769" s="2"/>
      <c r="B17769" s="2"/>
      <c r="C17769" s="2"/>
      <c r="E17769" s="2"/>
      <c r="G17769" s="2"/>
      <c r="H17769" s="6"/>
      <c r="I17769" s="9"/>
      <c r="J17769" s="9"/>
      <c r="K17769" s="9"/>
    </row>
    <row r="17770" spans="1:11" x14ac:dyDescent="0.25">
      <c r="A17770" s="2"/>
      <c r="B17770" s="2"/>
      <c r="C17770" s="2"/>
      <c r="E17770" s="2"/>
      <c r="G17770" s="2"/>
      <c r="H17770" s="6"/>
      <c r="I17770" s="9"/>
      <c r="J17770" s="9"/>
      <c r="K17770" s="9"/>
    </row>
    <row r="17771" spans="1:11" x14ac:dyDescent="0.25">
      <c r="A17771" s="2"/>
      <c r="B17771" s="2"/>
      <c r="C17771" s="2"/>
      <c r="E17771" s="2"/>
      <c r="G17771" s="2"/>
      <c r="H17771" s="6"/>
      <c r="I17771" s="9"/>
      <c r="J17771" s="9"/>
      <c r="K17771" s="9"/>
    </row>
    <row r="17772" spans="1:11" x14ac:dyDescent="0.25">
      <c r="A17772" s="2"/>
      <c r="B17772" s="2"/>
      <c r="C17772" s="2"/>
      <c r="E17772" s="2"/>
      <c r="G17772" s="2"/>
      <c r="H17772" s="6"/>
      <c r="I17772" s="9"/>
      <c r="J17772" s="9"/>
      <c r="K17772" s="9"/>
    </row>
    <row r="17773" spans="1:11" x14ac:dyDescent="0.25">
      <c r="A17773" s="2"/>
      <c r="B17773" s="2"/>
      <c r="C17773" s="2"/>
      <c r="E17773" s="2"/>
      <c r="G17773" s="2"/>
      <c r="H17773" s="6"/>
      <c r="I17773" s="9"/>
      <c r="J17773" s="9"/>
      <c r="K17773" s="9"/>
    </row>
    <row r="17774" spans="1:11" x14ac:dyDescent="0.25">
      <c r="A17774" s="2"/>
      <c r="B17774" s="2"/>
      <c r="C17774" s="2"/>
      <c r="E17774" s="2"/>
      <c r="G17774" s="2"/>
      <c r="H17774" s="6"/>
      <c r="I17774" s="9"/>
      <c r="J17774" s="9"/>
      <c r="K17774" s="9"/>
    </row>
    <row r="17775" spans="1:11" x14ac:dyDescent="0.25">
      <c r="A17775" s="2"/>
      <c r="B17775" s="2"/>
      <c r="C17775" s="2"/>
      <c r="E17775" s="2"/>
      <c r="G17775" s="2"/>
      <c r="H17775" s="6"/>
      <c r="I17775" s="9"/>
      <c r="J17775" s="9"/>
      <c r="K17775" s="9"/>
    </row>
    <row r="17776" spans="1:11" x14ac:dyDescent="0.25">
      <c r="A17776" s="2"/>
      <c r="B17776" s="2"/>
      <c r="C17776" s="2"/>
      <c r="E17776" s="2"/>
      <c r="G17776" s="2"/>
      <c r="H17776" s="6"/>
      <c r="I17776" s="9"/>
      <c r="J17776" s="9"/>
      <c r="K17776" s="9"/>
    </row>
    <row r="17777" spans="1:11" x14ac:dyDescent="0.25">
      <c r="A17777" s="2"/>
      <c r="B17777" s="2"/>
      <c r="C17777" s="2"/>
      <c r="E17777" s="2"/>
      <c r="G17777" s="2"/>
      <c r="H17777" s="6"/>
      <c r="I17777" s="9"/>
      <c r="J17777" s="9"/>
      <c r="K17777" s="9"/>
    </row>
    <row r="17778" spans="1:11" x14ac:dyDescent="0.25">
      <c r="A17778" s="2"/>
      <c r="B17778" s="2"/>
      <c r="C17778" s="2"/>
      <c r="E17778" s="2"/>
      <c r="G17778" s="2"/>
      <c r="H17778" s="6"/>
      <c r="I17778" s="9"/>
      <c r="J17778" s="9"/>
      <c r="K17778" s="9"/>
    </row>
    <row r="17779" spans="1:11" x14ac:dyDescent="0.25">
      <c r="A17779" s="2"/>
      <c r="B17779" s="2"/>
      <c r="C17779" s="2"/>
      <c r="E17779" s="2"/>
      <c r="G17779" s="2"/>
      <c r="H17779" s="6"/>
      <c r="I17779" s="9"/>
      <c r="J17779" s="9"/>
      <c r="K17779" s="9"/>
    </row>
    <row r="17780" spans="1:11" x14ac:dyDescent="0.25">
      <c r="A17780" s="2"/>
      <c r="B17780" s="2"/>
      <c r="C17780" s="2"/>
      <c r="E17780" s="2"/>
      <c r="G17780" s="2"/>
      <c r="H17780" s="6"/>
      <c r="I17780" s="9"/>
      <c r="J17780" s="9"/>
      <c r="K17780" s="9"/>
    </row>
    <row r="17781" spans="1:11" x14ac:dyDescent="0.25">
      <c r="A17781" s="2"/>
      <c r="B17781" s="2"/>
      <c r="C17781" s="2"/>
      <c r="E17781" s="2"/>
      <c r="G17781" s="2"/>
      <c r="H17781" s="6"/>
      <c r="I17781" s="9"/>
      <c r="J17781" s="9"/>
      <c r="K17781" s="9"/>
    </row>
    <row r="17782" spans="1:11" x14ac:dyDescent="0.25">
      <c r="A17782" s="2"/>
      <c r="B17782" s="2"/>
      <c r="C17782" s="2"/>
      <c r="E17782" s="2"/>
      <c r="G17782" s="2"/>
      <c r="H17782" s="6"/>
      <c r="I17782" s="9"/>
      <c r="J17782" s="9"/>
      <c r="K17782" s="9"/>
    </row>
    <row r="17783" spans="1:11" x14ac:dyDescent="0.25">
      <c r="A17783" s="2"/>
      <c r="B17783" s="2"/>
      <c r="C17783" s="2"/>
      <c r="E17783" s="2"/>
      <c r="G17783" s="2"/>
      <c r="H17783" s="6"/>
      <c r="I17783" s="9"/>
      <c r="J17783" s="9"/>
      <c r="K17783" s="9"/>
    </row>
    <row r="17784" spans="1:11" x14ac:dyDescent="0.25">
      <c r="A17784" s="2"/>
      <c r="B17784" s="2"/>
      <c r="C17784" s="2"/>
      <c r="E17784" s="2"/>
      <c r="G17784" s="2"/>
      <c r="H17784" s="6"/>
      <c r="I17784" s="9"/>
      <c r="J17784" s="9"/>
      <c r="K17784" s="9"/>
    </row>
    <row r="17785" spans="1:11" x14ac:dyDescent="0.25">
      <c r="A17785" s="2"/>
      <c r="B17785" s="2"/>
      <c r="C17785" s="2"/>
      <c r="E17785" s="2"/>
      <c r="G17785" s="2"/>
      <c r="H17785" s="6"/>
      <c r="I17785" s="9"/>
      <c r="J17785" s="9"/>
      <c r="K17785" s="9"/>
    </row>
    <row r="17786" spans="1:11" x14ac:dyDescent="0.25">
      <c r="A17786" s="2"/>
      <c r="B17786" s="2"/>
      <c r="C17786" s="2"/>
      <c r="E17786" s="2"/>
      <c r="G17786" s="2"/>
      <c r="H17786" s="6"/>
      <c r="I17786" s="9"/>
      <c r="J17786" s="9"/>
      <c r="K17786" s="9"/>
    </row>
    <row r="17787" spans="1:11" x14ac:dyDescent="0.25">
      <c r="A17787" s="2"/>
      <c r="B17787" s="2"/>
      <c r="C17787" s="2"/>
      <c r="E17787" s="2"/>
      <c r="G17787" s="2"/>
      <c r="H17787" s="6"/>
      <c r="I17787" s="9"/>
      <c r="J17787" s="9"/>
      <c r="K17787" s="9"/>
    </row>
    <row r="17788" spans="1:11" x14ac:dyDescent="0.25">
      <c r="A17788" s="2"/>
      <c r="B17788" s="2"/>
      <c r="C17788" s="2"/>
      <c r="E17788" s="2"/>
      <c r="G17788" s="2"/>
      <c r="H17788" s="6"/>
      <c r="I17788" s="9"/>
      <c r="J17788" s="9"/>
      <c r="K17788" s="9"/>
    </row>
    <row r="17789" spans="1:11" x14ac:dyDescent="0.25">
      <c r="A17789" s="2"/>
      <c r="B17789" s="2"/>
      <c r="C17789" s="2"/>
      <c r="E17789" s="2"/>
      <c r="G17789" s="2"/>
      <c r="H17789" s="6"/>
      <c r="I17789" s="9"/>
      <c r="J17789" s="9"/>
      <c r="K17789" s="9"/>
    </row>
    <row r="17790" spans="1:11" x14ac:dyDescent="0.25">
      <c r="A17790" s="2"/>
      <c r="B17790" s="2"/>
      <c r="C17790" s="2"/>
      <c r="E17790" s="2"/>
      <c r="G17790" s="2"/>
      <c r="H17790" s="6"/>
      <c r="I17790" s="9"/>
      <c r="J17790" s="9"/>
      <c r="K17790" s="9"/>
    </row>
    <row r="17791" spans="1:11" x14ac:dyDescent="0.25">
      <c r="A17791" s="2"/>
      <c r="B17791" s="2"/>
      <c r="C17791" s="2"/>
      <c r="E17791" s="2"/>
      <c r="G17791" s="2"/>
      <c r="H17791" s="6"/>
      <c r="I17791" s="9"/>
      <c r="J17791" s="9"/>
      <c r="K17791" s="9"/>
    </row>
    <row r="17792" spans="1:11" x14ac:dyDescent="0.25">
      <c r="A17792" s="2"/>
      <c r="B17792" s="2"/>
      <c r="C17792" s="2"/>
      <c r="E17792" s="2"/>
      <c r="G17792" s="2"/>
      <c r="H17792" s="6"/>
      <c r="I17792" s="9"/>
      <c r="J17792" s="9"/>
      <c r="K17792" s="9"/>
    </row>
    <row r="17793" spans="1:11" x14ac:dyDescent="0.25">
      <c r="A17793" s="2"/>
      <c r="B17793" s="2"/>
      <c r="C17793" s="2"/>
      <c r="E17793" s="2"/>
      <c r="G17793" s="2"/>
      <c r="H17793" s="6"/>
      <c r="I17793" s="9"/>
      <c r="J17793" s="9"/>
      <c r="K17793" s="9"/>
    </row>
    <row r="17794" spans="1:11" x14ac:dyDescent="0.25">
      <c r="A17794" s="2"/>
      <c r="B17794" s="2"/>
      <c r="C17794" s="2"/>
      <c r="E17794" s="2"/>
      <c r="G17794" s="2"/>
      <c r="H17794" s="6"/>
      <c r="I17794" s="9"/>
      <c r="J17794" s="9"/>
      <c r="K17794" s="9"/>
    </row>
    <row r="17795" spans="1:11" x14ac:dyDescent="0.25">
      <c r="A17795" s="2"/>
      <c r="B17795" s="2"/>
      <c r="C17795" s="2"/>
      <c r="E17795" s="2"/>
      <c r="G17795" s="2"/>
      <c r="H17795" s="6"/>
      <c r="I17795" s="9"/>
      <c r="J17795" s="9"/>
      <c r="K17795" s="9"/>
    </row>
    <row r="17796" spans="1:11" x14ac:dyDescent="0.25">
      <c r="A17796" s="2"/>
      <c r="B17796" s="2"/>
      <c r="C17796" s="2"/>
      <c r="E17796" s="2"/>
      <c r="G17796" s="2"/>
      <c r="H17796" s="6"/>
      <c r="I17796" s="9"/>
      <c r="J17796" s="9"/>
      <c r="K17796" s="9"/>
    </row>
    <row r="17797" spans="1:11" x14ac:dyDescent="0.25">
      <c r="A17797" s="2"/>
      <c r="B17797" s="2"/>
      <c r="C17797" s="2"/>
      <c r="E17797" s="2"/>
      <c r="G17797" s="2"/>
      <c r="H17797" s="6"/>
      <c r="I17797" s="9"/>
      <c r="J17797" s="9"/>
      <c r="K17797" s="9"/>
    </row>
    <row r="17798" spans="1:11" x14ac:dyDescent="0.25">
      <c r="A17798" s="2"/>
      <c r="B17798" s="2"/>
      <c r="C17798" s="2"/>
      <c r="E17798" s="2"/>
      <c r="G17798" s="2"/>
      <c r="H17798" s="6"/>
      <c r="I17798" s="9"/>
      <c r="J17798" s="9"/>
      <c r="K17798" s="9"/>
    </row>
    <row r="17799" spans="1:11" x14ac:dyDescent="0.25">
      <c r="A17799" s="2"/>
      <c r="B17799" s="2"/>
      <c r="C17799" s="2"/>
      <c r="E17799" s="2"/>
      <c r="G17799" s="2"/>
      <c r="H17799" s="6"/>
      <c r="I17799" s="9"/>
      <c r="J17799" s="9"/>
      <c r="K17799" s="9"/>
    </row>
    <row r="17800" spans="1:11" x14ac:dyDescent="0.25">
      <c r="A17800" s="2"/>
      <c r="B17800" s="2"/>
      <c r="C17800" s="2"/>
      <c r="E17800" s="2"/>
      <c r="G17800" s="2"/>
      <c r="H17800" s="6"/>
      <c r="I17800" s="9"/>
      <c r="J17800" s="9"/>
      <c r="K17800" s="9"/>
    </row>
    <row r="17801" spans="1:11" x14ac:dyDescent="0.25">
      <c r="A17801" s="2"/>
      <c r="B17801" s="2"/>
      <c r="C17801" s="2"/>
      <c r="E17801" s="2"/>
      <c r="G17801" s="2"/>
      <c r="H17801" s="6"/>
      <c r="I17801" s="9"/>
      <c r="J17801" s="9"/>
      <c r="K17801" s="9"/>
    </row>
    <row r="17802" spans="1:11" x14ac:dyDescent="0.25">
      <c r="A17802" s="2"/>
      <c r="B17802" s="2"/>
      <c r="C17802" s="2"/>
      <c r="E17802" s="2"/>
      <c r="G17802" s="2"/>
      <c r="H17802" s="6"/>
      <c r="I17802" s="9"/>
      <c r="J17802" s="9"/>
      <c r="K17802" s="9"/>
    </row>
    <row r="17803" spans="1:11" x14ac:dyDescent="0.25">
      <c r="A17803" s="2"/>
      <c r="B17803" s="2"/>
      <c r="C17803" s="2"/>
      <c r="E17803" s="2"/>
      <c r="G17803" s="2"/>
      <c r="H17803" s="6"/>
      <c r="I17803" s="9"/>
      <c r="J17803" s="9"/>
      <c r="K17803" s="9"/>
    </row>
    <row r="17804" spans="1:11" x14ac:dyDescent="0.25">
      <c r="A17804" s="2"/>
      <c r="B17804" s="2"/>
      <c r="C17804" s="2"/>
      <c r="E17804" s="2"/>
      <c r="G17804" s="2"/>
      <c r="H17804" s="6"/>
      <c r="I17804" s="9"/>
      <c r="J17804" s="9"/>
      <c r="K17804" s="9"/>
    </row>
    <row r="17805" spans="1:11" x14ac:dyDescent="0.25">
      <c r="A17805" s="2"/>
      <c r="B17805" s="2"/>
      <c r="C17805" s="2"/>
      <c r="E17805" s="2"/>
      <c r="G17805" s="2"/>
      <c r="H17805" s="6"/>
      <c r="I17805" s="9"/>
      <c r="J17805" s="9"/>
      <c r="K17805" s="9"/>
    </row>
    <row r="17806" spans="1:11" x14ac:dyDescent="0.25">
      <c r="A17806" s="2"/>
      <c r="B17806" s="2"/>
      <c r="C17806" s="2"/>
      <c r="E17806" s="2"/>
      <c r="G17806" s="2"/>
      <c r="H17806" s="6"/>
      <c r="I17806" s="9"/>
      <c r="J17806" s="9"/>
      <c r="K17806" s="9"/>
    </row>
    <row r="17807" spans="1:11" x14ac:dyDescent="0.25">
      <c r="A17807" s="2"/>
      <c r="B17807" s="2"/>
      <c r="C17807" s="2"/>
      <c r="E17807" s="2"/>
      <c r="G17807" s="2"/>
      <c r="H17807" s="6"/>
      <c r="I17807" s="9"/>
      <c r="J17807" s="9"/>
      <c r="K17807" s="9"/>
    </row>
    <row r="17808" spans="1:11" x14ac:dyDescent="0.25">
      <c r="A17808" s="2"/>
      <c r="B17808" s="2"/>
      <c r="C17808" s="2"/>
      <c r="E17808" s="2"/>
      <c r="G17808" s="2"/>
      <c r="H17808" s="6"/>
      <c r="I17808" s="9"/>
      <c r="J17808" s="9"/>
      <c r="K17808" s="9"/>
    </row>
    <row r="17809" spans="1:11" x14ac:dyDescent="0.25">
      <c r="A17809" s="2"/>
      <c r="B17809" s="2"/>
      <c r="C17809" s="2"/>
      <c r="E17809" s="2"/>
      <c r="G17809" s="2"/>
      <c r="H17809" s="6"/>
      <c r="I17809" s="9"/>
      <c r="J17809" s="9"/>
      <c r="K17809" s="9"/>
    </row>
    <row r="17810" spans="1:11" x14ac:dyDescent="0.25">
      <c r="A17810" s="2"/>
      <c r="B17810" s="2"/>
      <c r="C17810" s="2"/>
      <c r="E17810" s="2"/>
      <c r="G17810" s="2"/>
      <c r="H17810" s="6"/>
      <c r="I17810" s="9"/>
      <c r="J17810" s="9"/>
      <c r="K17810" s="9"/>
    </row>
    <row r="17811" spans="1:11" x14ac:dyDescent="0.25">
      <c r="A17811" s="2"/>
      <c r="B17811" s="2"/>
      <c r="C17811" s="2"/>
      <c r="E17811" s="2"/>
      <c r="G17811" s="2"/>
      <c r="H17811" s="6"/>
      <c r="I17811" s="9"/>
      <c r="J17811" s="9"/>
      <c r="K17811" s="9"/>
    </row>
    <row r="17812" spans="1:11" x14ac:dyDescent="0.25">
      <c r="A17812" s="2"/>
      <c r="B17812" s="2"/>
      <c r="C17812" s="2"/>
      <c r="E17812" s="2"/>
      <c r="G17812" s="2"/>
      <c r="H17812" s="6"/>
      <c r="I17812" s="9"/>
      <c r="J17812" s="9"/>
      <c r="K17812" s="9"/>
    </row>
    <row r="17813" spans="1:11" x14ac:dyDescent="0.25">
      <c r="A17813" s="2"/>
      <c r="B17813" s="2"/>
      <c r="C17813" s="2"/>
      <c r="E17813" s="2"/>
      <c r="G17813" s="2"/>
      <c r="H17813" s="6"/>
      <c r="I17813" s="9"/>
      <c r="J17813" s="9"/>
      <c r="K17813" s="9"/>
    </row>
    <row r="17814" spans="1:11" x14ac:dyDescent="0.25">
      <c r="A17814" s="2"/>
      <c r="B17814" s="2"/>
      <c r="C17814" s="2"/>
      <c r="E17814" s="2"/>
      <c r="G17814" s="2"/>
      <c r="H17814" s="6"/>
      <c r="I17814" s="9"/>
      <c r="J17814" s="9"/>
      <c r="K17814" s="9"/>
    </row>
    <row r="17815" spans="1:11" x14ac:dyDescent="0.25">
      <c r="A17815" s="2"/>
      <c r="B17815" s="2"/>
      <c r="C17815" s="2"/>
      <c r="E17815" s="2"/>
      <c r="G17815" s="2"/>
      <c r="H17815" s="6"/>
      <c r="I17815" s="9"/>
      <c r="J17815" s="9"/>
      <c r="K17815" s="9"/>
    </row>
    <row r="17816" spans="1:11" x14ac:dyDescent="0.25">
      <c r="A17816" s="2"/>
      <c r="B17816" s="2"/>
      <c r="C17816" s="2"/>
      <c r="E17816" s="2"/>
      <c r="G17816" s="2"/>
      <c r="H17816" s="6"/>
      <c r="I17816" s="9"/>
      <c r="J17816" s="9"/>
      <c r="K17816" s="9"/>
    </row>
    <row r="17817" spans="1:11" x14ac:dyDescent="0.25">
      <c r="A17817" s="2"/>
      <c r="B17817" s="2"/>
      <c r="C17817" s="2"/>
      <c r="E17817" s="2"/>
      <c r="G17817" s="2"/>
      <c r="H17817" s="6"/>
      <c r="I17817" s="9"/>
      <c r="J17817" s="9"/>
      <c r="K17817" s="9"/>
    </row>
    <row r="17818" spans="1:11" x14ac:dyDescent="0.25">
      <c r="A17818" s="2"/>
      <c r="B17818" s="2"/>
      <c r="C17818" s="2"/>
      <c r="E17818" s="2"/>
      <c r="G17818" s="2"/>
      <c r="H17818" s="6"/>
      <c r="I17818" s="9"/>
      <c r="J17818" s="9"/>
      <c r="K17818" s="9"/>
    </row>
    <row r="17819" spans="1:11" x14ac:dyDescent="0.25">
      <c r="A17819" s="2"/>
      <c r="B17819" s="2"/>
      <c r="C17819" s="2"/>
      <c r="E17819" s="2"/>
      <c r="G17819" s="2"/>
      <c r="H17819" s="6"/>
      <c r="I17819" s="9"/>
      <c r="J17819" s="9"/>
      <c r="K17819" s="9"/>
    </row>
    <row r="17820" spans="1:11" x14ac:dyDescent="0.25">
      <c r="A17820" s="2"/>
      <c r="B17820" s="2"/>
      <c r="C17820" s="2"/>
      <c r="E17820" s="2"/>
      <c r="G17820" s="2"/>
      <c r="H17820" s="6"/>
      <c r="I17820" s="9"/>
      <c r="J17820" s="9"/>
      <c r="K17820" s="9"/>
    </row>
    <row r="17821" spans="1:11" x14ac:dyDescent="0.25">
      <c r="A17821" s="2"/>
      <c r="B17821" s="2"/>
      <c r="C17821" s="2"/>
      <c r="E17821" s="2"/>
      <c r="G17821" s="2"/>
      <c r="H17821" s="6"/>
      <c r="I17821" s="9"/>
      <c r="J17821" s="9"/>
      <c r="K17821" s="9"/>
    </row>
    <row r="17822" spans="1:11" x14ac:dyDescent="0.25">
      <c r="A17822" s="2"/>
      <c r="B17822" s="2"/>
      <c r="C17822" s="2"/>
      <c r="E17822" s="2"/>
      <c r="G17822" s="2"/>
      <c r="H17822" s="6"/>
      <c r="I17822" s="9"/>
      <c r="J17822" s="9"/>
      <c r="K17822" s="9"/>
    </row>
    <row r="17823" spans="1:11" x14ac:dyDescent="0.25">
      <c r="A17823" s="2"/>
      <c r="B17823" s="2"/>
      <c r="C17823" s="2"/>
      <c r="E17823" s="2"/>
      <c r="G17823" s="2"/>
      <c r="H17823" s="6"/>
      <c r="I17823" s="9"/>
      <c r="J17823" s="9"/>
      <c r="K17823" s="9"/>
    </row>
    <row r="17824" spans="1:11" x14ac:dyDescent="0.25">
      <c r="A17824" s="2"/>
      <c r="B17824" s="2"/>
      <c r="C17824" s="2"/>
      <c r="E17824" s="2"/>
      <c r="G17824" s="2"/>
      <c r="H17824" s="6"/>
      <c r="I17824" s="9"/>
      <c r="J17824" s="9"/>
      <c r="K17824" s="9"/>
    </row>
    <row r="17825" spans="1:11" x14ac:dyDescent="0.25">
      <c r="A17825" s="2"/>
      <c r="B17825" s="2"/>
      <c r="C17825" s="2"/>
      <c r="E17825" s="2"/>
      <c r="G17825" s="2"/>
      <c r="H17825" s="6"/>
      <c r="I17825" s="9"/>
      <c r="J17825" s="9"/>
      <c r="K17825" s="9"/>
    </row>
    <row r="17826" spans="1:11" x14ac:dyDescent="0.25">
      <c r="A17826" s="2"/>
      <c r="B17826" s="2"/>
      <c r="C17826" s="2"/>
      <c r="E17826" s="2"/>
      <c r="G17826" s="2"/>
      <c r="H17826" s="6"/>
      <c r="I17826" s="9"/>
      <c r="J17826" s="9"/>
      <c r="K17826" s="9"/>
    </row>
    <row r="17827" spans="1:11" x14ac:dyDescent="0.25">
      <c r="A17827" s="2"/>
      <c r="B17827" s="2"/>
      <c r="C17827" s="2"/>
      <c r="E17827" s="2"/>
      <c r="G17827" s="2"/>
      <c r="H17827" s="6"/>
      <c r="I17827" s="9"/>
      <c r="J17827" s="9"/>
      <c r="K17827" s="9"/>
    </row>
    <row r="17828" spans="1:11" x14ac:dyDescent="0.25">
      <c r="A17828" s="2"/>
      <c r="B17828" s="2"/>
      <c r="C17828" s="2"/>
      <c r="E17828" s="2"/>
      <c r="G17828" s="2"/>
      <c r="H17828" s="6"/>
      <c r="I17828" s="9"/>
      <c r="J17828" s="9"/>
      <c r="K17828" s="9"/>
    </row>
    <row r="17829" spans="1:11" x14ac:dyDescent="0.25">
      <c r="A17829" s="2"/>
      <c r="B17829" s="2"/>
      <c r="C17829" s="2"/>
      <c r="E17829" s="2"/>
      <c r="G17829" s="2"/>
      <c r="H17829" s="6"/>
      <c r="I17829" s="9"/>
      <c r="J17829" s="9"/>
      <c r="K17829" s="9"/>
    </row>
    <row r="17830" spans="1:11" x14ac:dyDescent="0.25">
      <c r="A17830" s="2"/>
      <c r="B17830" s="2"/>
      <c r="C17830" s="2"/>
      <c r="E17830" s="2"/>
      <c r="G17830" s="2"/>
      <c r="H17830" s="6"/>
      <c r="I17830" s="9"/>
      <c r="J17830" s="9"/>
      <c r="K17830" s="9"/>
    </row>
    <row r="17831" spans="1:11" x14ac:dyDescent="0.25">
      <c r="A17831" s="2"/>
      <c r="B17831" s="2"/>
      <c r="C17831" s="2"/>
      <c r="E17831" s="2"/>
      <c r="G17831" s="2"/>
      <c r="H17831" s="6"/>
      <c r="I17831" s="9"/>
      <c r="J17831" s="9"/>
      <c r="K17831" s="9"/>
    </row>
    <row r="17832" spans="1:11" x14ac:dyDescent="0.25">
      <c r="A17832" s="2"/>
      <c r="B17832" s="2"/>
      <c r="C17832" s="2"/>
      <c r="E17832" s="2"/>
      <c r="G17832" s="2"/>
      <c r="H17832" s="6"/>
      <c r="I17832" s="9"/>
      <c r="J17832" s="9"/>
      <c r="K17832" s="9"/>
    </row>
    <row r="17833" spans="1:11" x14ac:dyDescent="0.25">
      <c r="A17833" s="2"/>
      <c r="B17833" s="2"/>
      <c r="C17833" s="2"/>
      <c r="E17833" s="2"/>
      <c r="G17833" s="2"/>
      <c r="H17833" s="6"/>
      <c r="I17833" s="9"/>
      <c r="J17833" s="9"/>
      <c r="K17833" s="9"/>
    </row>
    <row r="17834" spans="1:11" x14ac:dyDescent="0.25">
      <c r="A17834" s="2"/>
      <c r="B17834" s="2"/>
      <c r="C17834" s="2"/>
      <c r="E17834" s="2"/>
      <c r="G17834" s="2"/>
      <c r="H17834" s="6"/>
      <c r="I17834" s="9"/>
      <c r="J17834" s="9"/>
      <c r="K17834" s="9"/>
    </row>
    <row r="17835" spans="1:11" x14ac:dyDescent="0.25">
      <c r="A17835" s="2"/>
      <c r="B17835" s="2"/>
      <c r="C17835" s="2"/>
      <c r="E17835" s="2"/>
      <c r="G17835" s="2"/>
      <c r="H17835" s="6"/>
      <c r="I17835" s="9"/>
      <c r="J17835" s="9"/>
      <c r="K17835" s="9"/>
    </row>
    <row r="17836" spans="1:11" x14ac:dyDescent="0.25">
      <c r="A17836" s="2"/>
      <c r="B17836" s="2"/>
      <c r="C17836" s="2"/>
      <c r="E17836" s="2"/>
      <c r="G17836" s="2"/>
      <c r="H17836" s="6"/>
      <c r="I17836" s="9"/>
      <c r="J17836" s="9"/>
      <c r="K17836" s="9"/>
    </row>
    <row r="17837" spans="1:11" x14ac:dyDescent="0.25">
      <c r="A17837" s="2"/>
      <c r="B17837" s="2"/>
      <c r="C17837" s="2"/>
      <c r="E17837" s="2"/>
      <c r="G17837" s="2"/>
      <c r="H17837" s="6"/>
      <c r="I17837" s="9"/>
      <c r="J17837" s="9"/>
      <c r="K17837" s="9"/>
    </row>
    <row r="17838" spans="1:11" x14ac:dyDescent="0.25">
      <c r="A17838" s="2"/>
      <c r="B17838" s="2"/>
      <c r="C17838" s="2"/>
      <c r="E17838" s="2"/>
      <c r="G17838" s="2"/>
      <c r="H17838" s="6"/>
      <c r="I17838" s="9"/>
      <c r="J17838" s="9"/>
      <c r="K17838" s="9"/>
    </row>
    <row r="17839" spans="1:11" x14ac:dyDescent="0.25">
      <c r="A17839" s="2"/>
      <c r="B17839" s="2"/>
      <c r="C17839" s="2"/>
      <c r="E17839" s="2"/>
      <c r="G17839" s="2"/>
      <c r="H17839" s="6"/>
      <c r="I17839" s="9"/>
      <c r="J17839" s="9"/>
      <c r="K17839" s="9"/>
    </row>
    <row r="17840" spans="1:11" x14ac:dyDescent="0.25">
      <c r="A17840" s="2"/>
      <c r="B17840" s="2"/>
      <c r="C17840" s="2"/>
      <c r="E17840" s="2"/>
      <c r="G17840" s="2"/>
      <c r="H17840" s="6"/>
      <c r="I17840" s="9"/>
      <c r="J17840" s="9"/>
      <c r="K17840" s="9"/>
    </row>
    <row r="17841" spans="1:11" x14ac:dyDescent="0.25">
      <c r="A17841" s="2"/>
      <c r="B17841" s="2"/>
      <c r="C17841" s="2"/>
      <c r="E17841" s="2"/>
      <c r="G17841" s="2"/>
      <c r="H17841" s="6"/>
      <c r="I17841" s="9"/>
      <c r="J17841" s="9"/>
      <c r="K17841" s="9"/>
    </row>
    <row r="17842" spans="1:11" x14ac:dyDescent="0.25">
      <c r="A17842" s="2"/>
      <c r="B17842" s="2"/>
      <c r="C17842" s="2"/>
      <c r="E17842" s="2"/>
      <c r="G17842" s="2"/>
      <c r="H17842" s="6"/>
      <c r="I17842" s="9"/>
      <c r="J17842" s="9"/>
      <c r="K17842" s="9"/>
    </row>
    <row r="17843" spans="1:11" x14ac:dyDescent="0.25">
      <c r="A17843" s="2"/>
      <c r="B17843" s="2"/>
      <c r="C17843" s="2"/>
      <c r="E17843" s="2"/>
      <c r="G17843" s="2"/>
      <c r="H17843" s="6"/>
      <c r="I17843" s="9"/>
      <c r="J17843" s="9"/>
      <c r="K17843" s="9"/>
    </row>
    <row r="17844" spans="1:11" x14ac:dyDescent="0.25">
      <c r="A17844" s="2"/>
      <c r="B17844" s="2"/>
      <c r="C17844" s="2"/>
      <c r="E17844" s="2"/>
      <c r="G17844" s="2"/>
      <c r="H17844" s="6"/>
      <c r="I17844" s="9"/>
      <c r="J17844" s="9"/>
      <c r="K17844" s="9"/>
    </row>
    <row r="17845" spans="1:11" x14ac:dyDescent="0.25">
      <c r="A17845" s="2"/>
      <c r="B17845" s="2"/>
      <c r="C17845" s="2"/>
      <c r="E17845" s="2"/>
      <c r="G17845" s="2"/>
      <c r="H17845" s="6"/>
      <c r="I17845" s="9"/>
      <c r="J17845" s="9"/>
      <c r="K17845" s="9"/>
    </row>
    <row r="17846" spans="1:11" x14ac:dyDescent="0.25">
      <c r="A17846" s="2"/>
      <c r="B17846" s="2"/>
      <c r="C17846" s="2"/>
      <c r="E17846" s="2"/>
      <c r="G17846" s="2"/>
      <c r="H17846" s="6"/>
      <c r="I17846" s="9"/>
      <c r="J17846" s="9"/>
      <c r="K17846" s="9"/>
    </row>
    <row r="17847" spans="1:11" x14ac:dyDescent="0.25">
      <c r="A17847" s="2"/>
      <c r="B17847" s="2"/>
      <c r="C17847" s="2"/>
      <c r="E17847" s="2"/>
      <c r="G17847" s="2"/>
      <c r="H17847" s="6"/>
      <c r="I17847" s="9"/>
      <c r="J17847" s="9"/>
      <c r="K17847" s="9"/>
    </row>
    <row r="17848" spans="1:11" x14ac:dyDescent="0.25">
      <c r="A17848" s="2"/>
      <c r="B17848" s="2"/>
      <c r="C17848" s="2"/>
      <c r="E17848" s="2"/>
      <c r="G17848" s="2"/>
      <c r="H17848" s="6"/>
      <c r="I17848" s="9"/>
      <c r="J17848" s="9"/>
      <c r="K17848" s="9"/>
    </row>
    <row r="17849" spans="1:11" x14ac:dyDescent="0.25">
      <c r="A17849" s="2"/>
      <c r="B17849" s="2"/>
      <c r="C17849" s="2"/>
      <c r="E17849" s="2"/>
      <c r="G17849" s="2"/>
      <c r="H17849" s="6"/>
      <c r="I17849" s="9"/>
      <c r="J17849" s="9"/>
      <c r="K17849" s="9"/>
    </row>
    <row r="17850" spans="1:11" x14ac:dyDescent="0.25">
      <c r="A17850" s="2"/>
      <c r="B17850" s="2"/>
      <c r="C17850" s="2"/>
      <c r="E17850" s="2"/>
      <c r="G17850" s="2"/>
      <c r="H17850" s="6"/>
      <c r="I17850" s="9"/>
      <c r="J17850" s="9"/>
      <c r="K17850" s="9"/>
    </row>
    <row r="17851" spans="1:11" x14ac:dyDescent="0.25">
      <c r="A17851" s="2"/>
      <c r="B17851" s="2"/>
      <c r="C17851" s="2"/>
      <c r="E17851" s="2"/>
      <c r="G17851" s="2"/>
      <c r="H17851" s="6"/>
      <c r="I17851" s="9"/>
      <c r="J17851" s="9"/>
      <c r="K17851" s="9"/>
    </row>
    <row r="17852" spans="1:11" x14ac:dyDescent="0.25">
      <c r="A17852" s="2"/>
      <c r="B17852" s="2"/>
      <c r="C17852" s="2"/>
      <c r="E17852" s="2"/>
      <c r="G17852" s="2"/>
      <c r="H17852" s="6"/>
      <c r="I17852" s="9"/>
      <c r="J17852" s="9"/>
      <c r="K17852" s="9"/>
    </row>
    <row r="17853" spans="1:11" x14ac:dyDescent="0.25">
      <c r="A17853" s="2"/>
      <c r="B17853" s="2"/>
      <c r="C17853" s="2"/>
      <c r="E17853" s="2"/>
      <c r="G17853" s="2"/>
      <c r="H17853" s="6"/>
      <c r="I17853" s="9"/>
      <c r="J17853" s="9"/>
      <c r="K17853" s="9"/>
    </row>
    <row r="17854" spans="1:11" x14ac:dyDescent="0.25">
      <c r="A17854" s="2"/>
      <c r="B17854" s="2"/>
      <c r="C17854" s="2"/>
      <c r="E17854" s="2"/>
      <c r="G17854" s="2"/>
      <c r="H17854" s="6"/>
      <c r="I17854" s="9"/>
      <c r="J17854" s="9"/>
      <c r="K17854" s="9"/>
    </row>
    <row r="17855" spans="1:11" x14ac:dyDescent="0.25">
      <c r="A17855" s="2"/>
      <c r="B17855" s="2"/>
      <c r="C17855" s="2"/>
      <c r="E17855" s="2"/>
      <c r="G17855" s="2"/>
      <c r="H17855" s="6"/>
      <c r="I17855" s="9"/>
      <c r="J17855" s="9"/>
      <c r="K17855" s="9"/>
    </row>
    <row r="17856" spans="1:11" x14ac:dyDescent="0.25">
      <c r="A17856" s="2"/>
      <c r="B17856" s="2"/>
      <c r="C17856" s="2"/>
      <c r="E17856" s="2"/>
      <c r="G17856" s="2"/>
      <c r="H17856" s="6"/>
      <c r="I17856" s="9"/>
      <c r="J17856" s="9"/>
      <c r="K17856" s="9"/>
    </row>
    <row r="17857" spans="1:11" x14ac:dyDescent="0.25">
      <c r="A17857" s="2"/>
      <c r="B17857" s="2"/>
      <c r="C17857" s="2"/>
      <c r="E17857" s="2"/>
      <c r="G17857" s="2"/>
      <c r="H17857" s="6"/>
      <c r="I17857" s="9"/>
      <c r="J17857" s="9"/>
      <c r="K17857" s="9"/>
    </row>
    <row r="17858" spans="1:11" x14ac:dyDescent="0.25">
      <c r="A17858" s="2"/>
      <c r="B17858" s="2"/>
      <c r="C17858" s="2"/>
      <c r="E17858" s="2"/>
      <c r="G17858" s="2"/>
      <c r="H17858" s="6"/>
      <c r="I17858" s="9"/>
      <c r="J17858" s="9"/>
      <c r="K17858" s="9"/>
    </row>
    <row r="17859" spans="1:11" x14ac:dyDescent="0.25">
      <c r="A17859" s="2"/>
      <c r="B17859" s="2"/>
      <c r="C17859" s="2"/>
      <c r="E17859" s="2"/>
      <c r="G17859" s="2"/>
      <c r="H17859" s="6"/>
      <c r="I17859" s="9"/>
      <c r="J17859" s="9"/>
      <c r="K17859" s="9"/>
    </row>
    <row r="17860" spans="1:11" x14ac:dyDescent="0.25">
      <c r="A17860" s="2"/>
      <c r="B17860" s="2"/>
      <c r="C17860" s="2"/>
      <c r="E17860" s="2"/>
      <c r="G17860" s="2"/>
      <c r="H17860" s="6"/>
      <c r="I17860" s="9"/>
      <c r="J17860" s="9"/>
      <c r="K17860" s="9"/>
    </row>
    <row r="17861" spans="1:11" x14ac:dyDescent="0.25">
      <c r="A17861" s="2"/>
      <c r="B17861" s="2"/>
      <c r="C17861" s="2"/>
      <c r="E17861" s="2"/>
      <c r="G17861" s="2"/>
      <c r="H17861" s="6"/>
      <c r="I17861" s="9"/>
      <c r="J17861" s="9"/>
      <c r="K17861" s="9"/>
    </row>
    <row r="17862" spans="1:11" x14ac:dyDescent="0.25">
      <c r="A17862" s="2"/>
      <c r="B17862" s="2"/>
      <c r="C17862" s="2"/>
      <c r="E17862" s="2"/>
      <c r="G17862" s="2"/>
      <c r="H17862" s="6"/>
      <c r="I17862" s="9"/>
      <c r="J17862" s="9"/>
      <c r="K17862" s="9"/>
    </row>
    <row r="17863" spans="1:11" x14ac:dyDescent="0.25">
      <c r="A17863" s="2"/>
      <c r="B17863" s="2"/>
      <c r="C17863" s="2"/>
      <c r="E17863" s="2"/>
      <c r="G17863" s="2"/>
      <c r="H17863" s="6"/>
      <c r="I17863" s="9"/>
      <c r="J17863" s="9"/>
      <c r="K17863" s="9"/>
    </row>
    <row r="17864" spans="1:11" x14ac:dyDescent="0.25">
      <c r="A17864" s="2"/>
      <c r="B17864" s="2"/>
      <c r="C17864" s="2"/>
      <c r="E17864" s="2"/>
      <c r="G17864" s="2"/>
      <c r="H17864" s="6"/>
      <c r="I17864" s="9"/>
      <c r="J17864" s="9"/>
      <c r="K17864" s="9"/>
    </row>
    <row r="17865" spans="1:11" x14ac:dyDescent="0.25">
      <c r="A17865" s="2"/>
      <c r="B17865" s="2"/>
      <c r="C17865" s="2"/>
      <c r="E17865" s="2"/>
      <c r="G17865" s="2"/>
      <c r="H17865" s="6"/>
      <c r="I17865" s="9"/>
      <c r="J17865" s="9"/>
      <c r="K17865" s="9"/>
    </row>
    <row r="17866" spans="1:11" x14ac:dyDescent="0.25">
      <c r="A17866" s="2"/>
      <c r="B17866" s="2"/>
      <c r="C17866" s="2"/>
      <c r="E17866" s="2"/>
      <c r="G17866" s="2"/>
      <c r="H17866" s="6"/>
      <c r="I17866" s="9"/>
      <c r="J17866" s="9"/>
      <c r="K17866" s="9"/>
    </row>
    <row r="17867" spans="1:11" x14ac:dyDescent="0.25">
      <c r="A17867" s="2"/>
      <c r="B17867" s="2"/>
      <c r="C17867" s="2"/>
      <c r="E17867" s="2"/>
      <c r="G17867" s="2"/>
      <c r="H17867" s="6"/>
      <c r="I17867" s="9"/>
      <c r="J17867" s="9"/>
      <c r="K17867" s="9"/>
    </row>
    <row r="17868" spans="1:11" x14ac:dyDescent="0.25">
      <c r="A17868" s="2"/>
      <c r="B17868" s="2"/>
      <c r="C17868" s="2"/>
      <c r="E17868" s="2"/>
      <c r="G17868" s="2"/>
      <c r="H17868" s="6"/>
      <c r="I17868" s="9"/>
      <c r="J17868" s="9"/>
      <c r="K17868" s="9"/>
    </row>
    <row r="17869" spans="1:11" x14ac:dyDescent="0.25">
      <c r="A17869" s="2"/>
      <c r="B17869" s="2"/>
      <c r="C17869" s="2"/>
      <c r="E17869" s="2"/>
      <c r="G17869" s="2"/>
      <c r="H17869" s="6"/>
      <c r="I17869" s="9"/>
      <c r="J17869" s="9"/>
      <c r="K17869" s="9"/>
    </row>
    <row r="17870" spans="1:11" x14ac:dyDescent="0.25">
      <c r="A17870" s="2"/>
      <c r="B17870" s="2"/>
      <c r="C17870" s="2"/>
      <c r="E17870" s="2"/>
      <c r="G17870" s="2"/>
      <c r="H17870" s="6"/>
      <c r="I17870" s="9"/>
      <c r="J17870" s="9"/>
      <c r="K17870" s="9"/>
    </row>
    <row r="17871" spans="1:11" x14ac:dyDescent="0.25">
      <c r="A17871" s="2"/>
      <c r="B17871" s="2"/>
      <c r="C17871" s="2"/>
      <c r="E17871" s="2"/>
      <c r="G17871" s="2"/>
      <c r="H17871" s="6"/>
      <c r="I17871" s="9"/>
      <c r="J17871" s="9"/>
      <c r="K17871" s="9"/>
    </row>
    <row r="17872" spans="1:11" x14ac:dyDescent="0.25">
      <c r="A17872" s="2"/>
      <c r="B17872" s="2"/>
      <c r="C17872" s="2"/>
      <c r="E17872" s="2"/>
      <c r="G17872" s="2"/>
      <c r="H17872" s="6"/>
      <c r="I17872" s="9"/>
      <c r="J17872" s="9"/>
      <c r="K17872" s="9"/>
    </row>
    <row r="17873" spans="1:11" x14ac:dyDescent="0.25">
      <c r="A17873" s="2"/>
      <c r="B17873" s="2"/>
      <c r="C17873" s="2"/>
      <c r="E17873" s="2"/>
      <c r="G17873" s="2"/>
      <c r="H17873" s="6"/>
      <c r="I17873" s="9"/>
      <c r="J17873" s="9"/>
      <c r="K17873" s="9"/>
    </row>
    <row r="17874" spans="1:11" x14ac:dyDescent="0.25">
      <c r="A17874" s="2"/>
      <c r="B17874" s="2"/>
      <c r="C17874" s="2"/>
      <c r="E17874" s="2"/>
      <c r="G17874" s="2"/>
      <c r="H17874" s="6"/>
      <c r="I17874" s="9"/>
      <c r="J17874" s="9"/>
      <c r="K17874" s="9"/>
    </row>
    <row r="17875" spans="1:11" x14ac:dyDescent="0.25">
      <c r="A17875" s="2"/>
      <c r="B17875" s="2"/>
      <c r="C17875" s="2"/>
      <c r="E17875" s="2"/>
      <c r="G17875" s="2"/>
      <c r="H17875" s="6"/>
      <c r="I17875" s="9"/>
      <c r="J17875" s="9"/>
      <c r="K17875" s="9"/>
    </row>
    <row r="17876" spans="1:11" x14ac:dyDescent="0.25">
      <c r="A17876" s="2"/>
      <c r="B17876" s="2"/>
      <c r="C17876" s="2"/>
      <c r="E17876" s="2"/>
      <c r="G17876" s="2"/>
      <c r="H17876" s="6"/>
      <c r="I17876" s="9"/>
      <c r="J17876" s="9"/>
      <c r="K17876" s="9"/>
    </row>
    <row r="17877" spans="1:11" x14ac:dyDescent="0.25">
      <c r="A17877" s="2"/>
      <c r="B17877" s="2"/>
      <c r="C17877" s="2"/>
      <c r="E17877" s="2"/>
      <c r="G17877" s="2"/>
      <c r="H17877" s="6"/>
      <c r="I17877" s="9"/>
      <c r="J17877" s="9"/>
      <c r="K17877" s="9"/>
    </row>
    <row r="17878" spans="1:11" x14ac:dyDescent="0.25">
      <c r="A17878" s="2"/>
      <c r="B17878" s="2"/>
      <c r="C17878" s="2"/>
      <c r="E17878" s="2"/>
      <c r="G17878" s="2"/>
      <c r="H17878" s="6"/>
      <c r="I17878" s="9"/>
      <c r="J17878" s="9"/>
      <c r="K17878" s="9"/>
    </row>
    <row r="17879" spans="1:11" x14ac:dyDescent="0.25">
      <c r="A17879" s="2"/>
      <c r="B17879" s="2"/>
      <c r="C17879" s="2"/>
      <c r="E17879" s="2"/>
      <c r="G17879" s="2"/>
      <c r="H17879" s="6"/>
      <c r="I17879" s="9"/>
      <c r="J17879" s="9"/>
      <c r="K17879" s="9"/>
    </row>
    <row r="17880" spans="1:11" x14ac:dyDescent="0.25">
      <c r="A17880" s="2"/>
      <c r="B17880" s="2"/>
      <c r="C17880" s="2"/>
      <c r="E17880" s="2"/>
      <c r="G17880" s="2"/>
      <c r="H17880" s="6"/>
      <c r="I17880" s="9"/>
      <c r="J17880" s="9"/>
      <c r="K17880" s="9"/>
    </row>
    <row r="17881" spans="1:11" x14ac:dyDescent="0.25">
      <c r="A17881" s="2"/>
      <c r="B17881" s="2"/>
      <c r="C17881" s="2"/>
      <c r="E17881" s="2"/>
      <c r="G17881" s="2"/>
      <c r="H17881" s="6"/>
      <c r="I17881" s="9"/>
      <c r="J17881" s="9"/>
      <c r="K17881" s="9"/>
    </row>
    <row r="17882" spans="1:11" x14ac:dyDescent="0.25">
      <c r="A17882" s="2"/>
      <c r="B17882" s="2"/>
      <c r="C17882" s="2"/>
      <c r="E17882" s="2"/>
      <c r="G17882" s="2"/>
      <c r="H17882" s="6"/>
      <c r="I17882" s="9"/>
      <c r="J17882" s="9"/>
      <c r="K17882" s="9"/>
    </row>
    <row r="17883" spans="1:11" x14ac:dyDescent="0.25">
      <c r="A17883" s="2"/>
      <c r="B17883" s="2"/>
      <c r="C17883" s="2"/>
      <c r="E17883" s="2"/>
      <c r="G17883" s="2"/>
      <c r="H17883" s="6"/>
      <c r="I17883" s="9"/>
      <c r="J17883" s="9"/>
      <c r="K17883" s="9"/>
    </row>
    <row r="17884" spans="1:11" x14ac:dyDescent="0.25">
      <c r="A17884" s="2"/>
      <c r="B17884" s="2"/>
      <c r="C17884" s="2"/>
      <c r="E17884" s="2"/>
      <c r="G17884" s="2"/>
      <c r="H17884" s="6"/>
      <c r="I17884" s="9"/>
      <c r="J17884" s="9"/>
      <c r="K17884" s="9"/>
    </row>
    <row r="17885" spans="1:11" x14ac:dyDescent="0.25">
      <c r="A17885" s="2"/>
      <c r="B17885" s="2"/>
      <c r="C17885" s="2"/>
      <c r="E17885" s="2"/>
      <c r="G17885" s="2"/>
      <c r="H17885" s="6"/>
      <c r="I17885" s="9"/>
      <c r="J17885" s="9"/>
      <c r="K17885" s="9"/>
    </row>
    <row r="17886" spans="1:11" x14ac:dyDescent="0.25">
      <c r="A17886" s="2"/>
      <c r="B17886" s="2"/>
      <c r="C17886" s="2"/>
      <c r="E17886" s="2"/>
      <c r="G17886" s="2"/>
      <c r="H17886" s="6"/>
      <c r="I17886" s="9"/>
      <c r="J17886" s="9"/>
      <c r="K17886" s="9"/>
    </row>
    <row r="17887" spans="1:11" x14ac:dyDescent="0.25">
      <c r="A17887" s="2"/>
      <c r="B17887" s="2"/>
      <c r="C17887" s="2"/>
      <c r="E17887" s="2"/>
      <c r="G17887" s="2"/>
      <c r="H17887" s="6"/>
      <c r="I17887" s="9"/>
      <c r="J17887" s="9"/>
      <c r="K17887" s="9"/>
    </row>
    <row r="17888" spans="1:11" x14ac:dyDescent="0.25">
      <c r="A17888" s="2"/>
      <c r="B17888" s="2"/>
      <c r="C17888" s="2"/>
      <c r="E17888" s="2"/>
      <c r="G17888" s="2"/>
      <c r="H17888" s="6"/>
      <c r="I17888" s="9"/>
      <c r="J17888" s="9"/>
      <c r="K17888" s="9"/>
    </row>
    <row r="17889" spans="1:11" x14ac:dyDescent="0.25">
      <c r="A17889" s="2"/>
      <c r="B17889" s="2"/>
      <c r="C17889" s="2"/>
      <c r="E17889" s="2"/>
      <c r="G17889" s="2"/>
      <c r="H17889" s="6"/>
      <c r="I17889" s="9"/>
      <c r="J17889" s="9"/>
      <c r="K17889" s="9"/>
    </row>
    <row r="17890" spans="1:11" x14ac:dyDescent="0.25">
      <c r="A17890" s="2"/>
      <c r="B17890" s="2"/>
      <c r="C17890" s="2"/>
      <c r="E17890" s="2"/>
      <c r="G17890" s="2"/>
      <c r="H17890" s="6"/>
      <c r="I17890" s="9"/>
      <c r="J17890" s="9"/>
      <c r="K17890" s="9"/>
    </row>
    <row r="17891" spans="1:11" x14ac:dyDescent="0.25">
      <c r="A17891" s="2"/>
      <c r="B17891" s="2"/>
      <c r="C17891" s="2"/>
      <c r="E17891" s="2"/>
      <c r="G17891" s="2"/>
      <c r="H17891" s="6"/>
      <c r="I17891" s="9"/>
      <c r="J17891" s="9"/>
      <c r="K17891" s="9"/>
    </row>
    <row r="17892" spans="1:11" x14ac:dyDescent="0.25">
      <c r="A17892" s="2"/>
      <c r="B17892" s="2"/>
      <c r="C17892" s="2"/>
      <c r="E17892" s="2"/>
      <c r="G17892" s="2"/>
      <c r="H17892" s="6"/>
      <c r="I17892" s="9"/>
      <c r="J17892" s="9"/>
      <c r="K17892" s="9"/>
    </row>
    <row r="17893" spans="1:11" x14ac:dyDescent="0.25">
      <c r="A17893" s="2"/>
      <c r="B17893" s="2"/>
      <c r="C17893" s="2"/>
      <c r="E17893" s="2"/>
      <c r="G17893" s="2"/>
      <c r="H17893" s="6"/>
      <c r="I17893" s="9"/>
      <c r="J17893" s="9"/>
      <c r="K17893" s="9"/>
    </row>
    <row r="17894" spans="1:11" x14ac:dyDescent="0.25">
      <c r="A17894" s="2"/>
      <c r="B17894" s="2"/>
      <c r="C17894" s="2"/>
      <c r="E17894" s="2"/>
      <c r="G17894" s="2"/>
      <c r="H17894" s="6"/>
      <c r="I17894" s="9"/>
      <c r="J17894" s="9"/>
      <c r="K17894" s="9"/>
    </row>
    <row r="17895" spans="1:11" x14ac:dyDescent="0.25">
      <c r="A17895" s="2"/>
      <c r="B17895" s="2"/>
      <c r="C17895" s="2"/>
      <c r="E17895" s="2"/>
      <c r="G17895" s="2"/>
      <c r="H17895" s="6"/>
      <c r="I17895" s="9"/>
      <c r="J17895" s="9"/>
      <c r="K17895" s="9"/>
    </row>
    <row r="17896" spans="1:11" x14ac:dyDescent="0.25">
      <c r="A17896" s="2"/>
      <c r="B17896" s="2"/>
      <c r="C17896" s="2"/>
      <c r="E17896" s="2"/>
      <c r="G17896" s="2"/>
      <c r="H17896" s="6"/>
      <c r="I17896" s="9"/>
      <c r="J17896" s="9"/>
      <c r="K17896" s="9"/>
    </row>
    <row r="17897" spans="1:11" x14ac:dyDescent="0.25">
      <c r="A17897" s="2"/>
      <c r="B17897" s="2"/>
      <c r="C17897" s="2"/>
      <c r="E17897" s="2"/>
      <c r="G17897" s="2"/>
      <c r="H17897" s="6"/>
      <c r="I17897" s="9"/>
      <c r="J17897" s="9"/>
      <c r="K17897" s="9"/>
    </row>
    <row r="17898" spans="1:11" x14ac:dyDescent="0.25">
      <c r="A17898" s="2"/>
      <c r="B17898" s="2"/>
      <c r="C17898" s="2"/>
      <c r="E17898" s="2"/>
      <c r="G17898" s="2"/>
      <c r="H17898" s="6"/>
      <c r="I17898" s="9"/>
      <c r="J17898" s="9"/>
      <c r="K17898" s="9"/>
    </row>
    <row r="17899" spans="1:11" x14ac:dyDescent="0.25">
      <c r="A17899" s="2"/>
      <c r="B17899" s="2"/>
      <c r="C17899" s="2"/>
      <c r="E17899" s="2"/>
      <c r="G17899" s="2"/>
      <c r="H17899" s="6"/>
      <c r="I17899" s="9"/>
      <c r="J17899" s="9"/>
      <c r="K17899" s="9"/>
    </row>
    <row r="17900" spans="1:11" x14ac:dyDescent="0.25">
      <c r="A17900" s="2"/>
      <c r="B17900" s="2"/>
      <c r="C17900" s="2"/>
      <c r="E17900" s="2"/>
      <c r="G17900" s="2"/>
      <c r="H17900" s="6"/>
      <c r="I17900" s="9"/>
      <c r="J17900" s="9"/>
      <c r="K17900" s="9"/>
    </row>
    <row r="17901" spans="1:11" x14ac:dyDescent="0.25">
      <c r="A17901" s="2"/>
      <c r="B17901" s="2"/>
      <c r="C17901" s="2"/>
      <c r="E17901" s="2"/>
      <c r="G17901" s="2"/>
      <c r="H17901" s="6"/>
      <c r="I17901" s="9"/>
      <c r="J17901" s="9"/>
      <c r="K17901" s="9"/>
    </row>
    <row r="17902" spans="1:11" x14ac:dyDescent="0.25">
      <c r="A17902" s="2"/>
      <c r="B17902" s="2"/>
      <c r="C17902" s="2"/>
      <c r="E17902" s="2"/>
      <c r="G17902" s="2"/>
      <c r="H17902" s="6"/>
      <c r="I17902" s="9"/>
      <c r="J17902" s="9"/>
      <c r="K17902" s="9"/>
    </row>
    <row r="17903" spans="1:11" x14ac:dyDescent="0.25">
      <c r="A17903" s="2"/>
      <c r="B17903" s="2"/>
      <c r="C17903" s="2"/>
      <c r="E17903" s="2"/>
      <c r="G17903" s="2"/>
      <c r="H17903" s="6"/>
      <c r="I17903" s="9"/>
      <c r="J17903" s="9"/>
      <c r="K17903" s="9"/>
    </row>
    <row r="17904" spans="1:11" x14ac:dyDescent="0.25">
      <c r="A17904" s="2"/>
      <c r="B17904" s="2"/>
      <c r="C17904" s="2"/>
      <c r="E17904" s="2"/>
      <c r="G17904" s="2"/>
      <c r="H17904" s="6"/>
      <c r="I17904" s="9"/>
      <c r="J17904" s="9"/>
      <c r="K17904" s="9"/>
    </row>
    <row r="17905" spans="1:11" x14ac:dyDescent="0.25">
      <c r="A17905" s="2"/>
      <c r="B17905" s="2"/>
      <c r="C17905" s="2"/>
      <c r="E17905" s="2"/>
      <c r="G17905" s="2"/>
      <c r="H17905" s="6"/>
      <c r="I17905" s="9"/>
      <c r="J17905" s="9"/>
      <c r="K17905" s="9"/>
    </row>
    <row r="17906" spans="1:11" x14ac:dyDescent="0.25">
      <c r="A17906" s="2"/>
      <c r="B17906" s="2"/>
      <c r="C17906" s="2"/>
      <c r="E17906" s="2"/>
      <c r="G17906" s="2"/>
      <c r="H17906" s="6"/>
      <c r="I17906" s="9"/>
      <c r="J17906" s="9"/>
      <c r="K17906" s="9"/>
    </row>
    <row r="17907" spans="1:11" x14ac:dyDescent="0.25">
      <c r="A17907" s="2"/>
      <c r="B17907" s="2"/>
      <c r="C17907" s="2"/>
      <c r="E17907" s="2"/>
      <c r="G17907" s="2"/>
      <c r="H17907" s="6"/>
      <c r="I17907" s="9"/>
      <c r="J17907" s="9"/>
      <c r="K17907" s="9"/>
    </row>
    <row r="17908" spans="1:11" x14ac:dyDescent="0.25">
      <c r="A17908" s="2"/>
      <c r="B17908" s="2"/>
      <c r="C17908" s="2"/>
      <c r="E17908" s="2"/>
      <c r="G17908" s="2"/>
      <c r="H17908" s="6"/>
      <c r="I17908" s="9"/>
      <c r="J17908" s="9"/>
      <c r="K17908" s="9"/>
    </row>
    <row r="17909" spans="1:11" x14ac:dyDescent="0.25">
      <c r="A17909" s="2"/>
      <c r="B17909" s="2"/>
      <c r="C17909" s="2"/>
      <c r="E17909" s="2"/>
      <c r="G17909" s="2"/>
      <c r="H17909" s="6"/>
      <c r="I17909" s="9"/>
      <c r="J17909" s="9"/>
      <c r="K17909" s="9"/>
    </row>
    <row r="17910" spans="1:11" x14ac:dyDescent="0.25">
      <c r="A17910" s="2"/>
      <c r="B17910" s="2"/>
      <c r="C17910" s="2"/>
      <c r="E17910" s="2"/>
      <c r="G17910" s="2"/>
      <c r="H17910" s="6"/>
      <c r="I17910" s="9"/>
      <c r="J17910" s="9"/>
      <c r="K17910" s="9"/>
    </row>
    <row r="17911" spans="1:11" x14ac:dyDescent="0.25">
      <c r="A17911" s="2"/>
      <c r="B17911" s="2"/>
      <c r="C17911" s="2"/>
      <c r="E17911" s="2"/>
      <c r="G17911" s="2"/>
      <c r="H17911" s="6"/>
      <c r="I17911" s="9"/>
      <c r="J17911" s="9"/>
      <c r="K17911" s="9"/>
    </row>
    <row r="17912" spans="1:11" x14ac:dyDescent="0.25">
      <c r="A17912" s="2"/>
      <c r="B17912" s="2"/>
      <c r="C17912" s="2"/>
      <c r="E17912" s="2"/>
      <c r="G17912" s="2"/>
      <c r="H17912" s="6"/>
      <c r="I17912" s="9"/>
      <c r="J17912" s="9"/>
      <c r="K17912" s="9"/>
    </row>
    <row r="17913" spans="1:11" x14ac:dyDescent="0.25">
      <c r="A17913" s="2"/>
      <c r="B17913" s="2"/>
      <c r="C17913" s="2"/>
      <c r="E17913" s="2"/>
      <c r="G17913" s="2"/>
      <c r="H17913" s="6"/>
      <c r="I17913" s="9"/>
      <c r="J17913" s="9"/>
      <c r="K17913" s="9"/>
    </row>
    <row r="17914" spans="1:11" x14ac:dyDescent="0.25">
      <c r="A17914" s="2"/>
      <c r="B17914" s="2"/>
      <c r="C17914" s="2"/>
      <c r="E17914" s="2"/>
      <c r="G17914" s="2"/>
      <c r="H17914" s="6"/>
      <c r="I17914" s="9"/>
      <c r="J17914" s="9"/>
      <c r="K17914" s="9"/>
    </row>
    <row r="17915" spans="1:11" x14ac:dyDescent="0.25">
      <c r="A17915" s="2"/>
      <c r="B17915" s="2"/>
      <c r="C17915" s="2"/>
      <c r="E17915" s="2"/>
      <c r="G17915" s="2"/>
      <c r="H17915" s="6"/>
      <c r="I17915" s="9"/>
      <c r="J17915" s="9"/>
      <c r="K17915" s="9"/>
    </row>
    <row r="17916" spans="1:11" x14ac:dyDescent="0.25">
      <c r="A17916" s="2"/>
      <c r="B17916" s="2"/>
      <c r="C17916" s="2"/>
      <c r="E17916" s="2"/>
      <c r="G17916" s="2"/>
      <c r="H17916" s="6"/>
      <c r="I17916" s="9"/>
      <c r="J17916" s="9"/>
      <c r="K17916" s="9"/>
    </row>
    <row r="17917" spans="1:11" x14ac:dyDescent="0.25">
      <c r="A17917" s="2"/>
      <c r="B17917" s="2"/>
      <c r="C17917" s="2"/>
      <c r="E17917" s="2"/>
      <c r="G17917" s="2"/>
      <c r="H17917" s="6"/>
      <c r="I17917" s="9"/>
      <c r="J17917" s="9"/>
      <c r="K17917" s="9"/>
    </row>
    <row r="17918" spans="1:11" x14ac:dyDescent="0.25">
      <c r="A17918" s="2"/>
      <c r="B17918" s="2"/>
      <c r="C17918" s="2"/>
      <c r="E17918" s="2"/>
      <c r="G17918" s="2"/>
      <c r="H17918" s="6"/>
      <c r="I17918" s="9"/>
      <c r="J17918" s="9"/>
      <c r="K17918" s="9"/>
    </row>
    <row r="17919" spans="1:11" x14ac:dyDescent="0.25">
      <c r="A17919" s="2"/>
      <c r="B17919" s="2"/>
      <c r="C17919" s="2"/>
      <c r="E17919" s="2"/>
      <c r="G17919" s="2"/>
      <c r="H17919" s="6"/>
      <c r="I17919" s="9"/>
      <c r="J17919" s="9"/>
      <c r="K17919" s="9"/>
    </row>
    <row r="17920" spans="1:11" x14ac:dyDescent="0.25">
      <c r="A17920" s="2"/>
      <c r="B17920" s="2"/>
      <c r="C17920" s="2"/>
      <c r="E17920" s="2"/>
      <c r="G17920" s="2"/>
      <c r="H17920" s="6"/>
      <c r="I17920" s="9"/>
      <c r="J17920" s="9"/>
      <c r="K17920" s="9"/>
    </row>
    <row r="17921" spans="1:11" x14ac:dyDescent="0.25">
      <c r="A17921" s="2"/>
      <c r="B17921" s="2"/>
      <c r="C17921" s="2"/>
      <c r="E17921" s="2"/>
      <c r="G17921" s="2"/>
      <c r="H17921" s="6"/>
      <c r="I17921" s="9"/>
      <c r="J17921" s="9"/>
      <c r="K17921" s="9"/>
    </row>
    <row r="17922" spans="1:11" x14ac:dyDescent="0.25">
      <c r="A17922" s="2"/>
      <c r="B17922" s="2"/>
      <c r="C17922" s="2"/>
      <c r="E17922" s="2"/>
      <c r="G17922" s="2"/>
      <c r="H17922" s="6"/>
      <c r="I17922" s="9"/>
      <c r="J17922" s="9"/>
      <c r="K17922" s="9"/>
    </row>
    <row r="17923" spans="1:11" x14ac:dyDescent="0.25">
      <c r="A17923" s="2"/>
      <c r="B17923" s="2"/>
      <c r="C17923" s="2"/>
      <c r="E17923" s="2"/>
      <c r="G17923" s="2"/>
      <c r="H17923" s="6"/>
      <c r="I17923" s="9"/>
      <c r="J17923" s="9"/>
      <c r="K17923" s="9"/>
    </row>
    <row r="17924" spans="1:11" x14ac:dyDescent="0.25">
      <c r="A17924" s="2"/>
      <c r="B17924" s="2"/>
      <c r="C17924" s="2"/>
      <c r="E17924" s="2"/>
      <c r="G17924" s="2"/>
      <c r="H17924" s="6"/>
      <c r="I17924" s="9"/>
      <c r="J17924" s="9"/>
      <c r="K17924" s="9"/>
    </row>
    <row r="17925" spans="1:11" x14ac:dyDescent="0.25">
      <c r="A17925" s="2"/>
      <c r="B17925" s="2"/>
      <c r="C17925" s="2"/>
      <c r="E17925" s="2"/>
      <c r="G17925" s="2"/>
      <c r="H17925" s="6"/>
      <c r="I17925" s="9"/>
      <c r="J17925" s="9"/>
      <c r="K17925" s="9"/>
    </row>
    <row r="17926" spans="1:11" x14ac:dyDescent="0.25">
      <c r="A17926" s="2"/>
      <c r="B17926" s="2"/>
      <c r="C17926" s="2"/>
      <c r="E17926" s="2"/>
      <c r="G17926" s="2"/>
      <c r="H17926" s="6"/>
      <c r="I17926" s="9"/>
      <c r="J17926" s="9"/>
      <c r="K17926" s="9"/>
    </row>
    <row r="17927" spans="1:11" x14ac:dyDescent="0.25">
      <c r="A17927" s="2"/>
      <c r="B17927" s="2"/>
      <c r="C17927" s="2"/>
      <c r="E17927" s="2"/>
      <c r="G17927" s="2"/>
      <c r="H17927" s="6"/>
      <c r="I17927" s="9"/>
      <c r="J17927" s="9"/>
      <c r="K17927" s="9"/>
    </row>
    <row r="17928" spans="1:11" x14ac:dyDescent="0.25">
      <c r="A17928" s="2"/>
      <c r="B17928" s="2"/>
      <c r="C17928" s="2"/>
      <c r="E17928" s="2"/>
      <c r="G17928" s="2"/>
      <c r="H17928" s="6"/>
      <c r="I17928" s="9"/>
      <c r="J17928" s="9"/>
      <c r="K17928" s="9"/>
    </row>
    <row r="17929" spans="1:11" x14ac:dyDescent="0.25">
      <c r="A17929" s="2"/>
      <c r="B17929" s="2"/>
      <c r="C17929" s="2"/>
      <c r="E17929" s="2"/>
      <c r="G17929" s="2"/>
      <c r="H17929" s="6"/>
      <c r="I17929" s="9"/>
      <c r="J17929" s="9"/>
      <c r="K17929" s="9"/>
    </row>
    <row r="17930" spans="1:11" x14ac:dyDescent="0.25">
      <c r="A17930" s="2"/>
      <c r="B17930" s="2"/>
      <c r="C17930" s="2"/>
      <c r="E17930" s="2"/>
      <c r="G17930" s="2"/>
      <c r="H17930" s="6"/>
      <c r="I17930" s="9"/>
      <c r="J17930" s="9"/>
      <c r="K17930" s="9"/>
    </row>
    <row r="17931" spans="1:11" x14ac:dyDescent="0.25">
      <c r="A17931" s="2"/>
      <c r="B17931" s="2"/>
      <c r="C17931" s="2"/>
      <c r="E17931" s="2"/>
      <c r="G17931" s="2"/>
      <c r="H17931" s="6"/>
      <c r="I17931" s="9"/>
      <c r="J17931" s="9"/>
      <c r="K17931" s="9"/>
    </row>
    <row r="17932" spans="1:11" x14ac:dyDescent="0.25">
      <c r="A17932" s="2"/>
      <c r="B17932" s="2"/>
      <c r="C17932" s="2"/>
      <c r="E17932" s="2"/>
      <c r="G17932" s="2"/>
      <c r="H17932" s="6"/>
      <c r="I17932" s="9"/>
      <c r="J17932" s="9"/>
      <c r="K17932" s="9"/>
    </row>
    <row r="17933" spans="1:11" x14ac:dyDescent="0.25">
      <c r="A17933" s="2"/>
      <c r="B17933" s="2"/>
      <c r="C17933" s="2"/>
      <c r="E17933" s="2"/>
      <c r="G17933" s="2"/>
      <c r="H17933" s="6"/>
      <c r="I17933" s="9"/>
      <c r="J17933" s="9"/>
      <c r="K17933" s="9"/>
    </row>
    <row r="17934" spans="1:11" x14ac:dyDescent="0.25">
      <c r="A17934" s="2"/>
      <c r="B17934" s="2"/>
      <c r="C17934" s="2"/>
      <c r="E17934" s="2"/>
      <c r="G17934" s="2"/>
      <c r="H17934" s="6"/>
      <c r="I17934" s="9"/>
      <c r="J17934" s="9"/>
      <c r="K17934" s="9"/>
    </row>
    <row r="17935" spans="1:11" x14ac:dyDescent="0.25">
      <c r="A17935" s="2"/>
      <c r="B17935" s="2"/>
      <c r="C17935" s="2"/>
      <c r="E17935" s="2"/>
      <c r="G17935" s="2"/>
      <c r="H17935" s="6"/>
      <c r="I17935" s="9"/>
      <c r="J17935" s="9"/>
      <c r="K17935" s="9"/>
    </row>
    <row r="17936" spans="1:11" x14ac:dyDescent="0.25">
      <c r="A17936" s="2"/>
      <c r="B17936" s="2"/>
      <c r="C17936" s="2"/>
      <c r="E17936" s="2"/>
      <c r="G17936" s="2"/>
      <c r="H17936" s="6"/>
      <c r="I17936" s="9"/>
      <c r="J17936" s="9"/>
      <c r="K17936" s="9"/>
    </row>
    <row r="17937" spans="1:11" x14ac:dyDescent="0.25">
      <c r="A17937" s="2"/>
      <c r="B17937" s="2"/>
      <c r="C17937" s="2"/>
      <c r="E17937" s="2"/>
      <c r="G17937" s="2"/>
      <c r="H17937" s="6"/>
      <c r="I17937" s="9"/>
      <c r="J17937" s="9"/>
      <c r="K17937" s="9"/>
    </row>
    <row r="17938" spans="1:11" x14ac:dyDescent="0.25">
      <c r="A17938" s="2"/>
      <c r="B17938" s="2"/>
      <c r="C17938" s="2"/>
      <c r="E17938" s="2"/>
      <c r="G17938" s="2"/>
      <c r="H17938" s="6"/>
      <c r="I17938" s="9"/>
      <c r="J17938" s="9"/>
      <c r="K17938" s="9"/>
    </row>
    <row r="17939" spans="1:11" x14ac:dyDescent="0.25">
      <c r="A17939" s="2"/>
      <c r="B17939" s="2"/>
      <c r="C17939" s="2"/>
      <c r="E17939" s="2"/>
      <c r="G17939" s="2"/>
      <c r="H17939" s="6"/>
      <c r="I17939" s="9"/>
      <c r="J17939" s="9"/>
      <c r="K17939" s="9"/>
    </row>
    <row r="17940" spans="1:11" x14ac:dyDescent="0.25">
      <c r="A17940" s="2"/>
      <c r="B17940" s="2"/>
      <c r="C17940" s="2"/>
      <c r="E17940" s="2"/>
      <c r="G17940" s="2"/>
      <c r="H17940" s="6"/>
      <c r="I17940" s="9"/>
      <c r="J17940" s="9"/>
      <c r="K17940" s="9"/>
    </row>
    <row r="17941" spans="1:11" x14ac:dyDescent="0.25">
      <c r="A17941" s="2"/>
      <c r="B17941" s="2"/>
      <c r="C17941" s="2"/>
      <c r="E17941" s="2"/>
      <c r="G17941" s="2"/>
      <c r="H17941" s="6"/>
      <c r="I17941" s="9"/>
      <c r="J17941" s="9"/>
      <c r="K17941" s="9"/>
    </row>
    <row r="17942" spans="1:11" x14ac:dyDescent="0.25">
      <c r="A17942" s="2"/>
      <c r="B17942" s="2"/>
      <c r="C17942" s="2"/>
      <c r="E17942" s="2"/>
      <c r="G17942" s="2"/>
      <c r="H17942" s="6"/>
      <c r="I17942" s="9"/>
      <c r="J17942" s="9"/>
      <c r="K17942" s="9"/>
    </row>
    <row r="17943" spans="1:11" x14ac:dyDescent="0.25">
      <c r="A17943" s="2"/>
      <c r="B17943" s="2"/>
      <c r="C17943" s="2"/>
      <c r="E17943" s="2"/>
      <c r="G17943" s="2"/>
      <c r="H17943" s="6"/>
      <c r="I17943" s="9"/>
      <c r="J17943" s="9"/>
      <c r="K17943" s="9"/>
    </row>
    <row r="17944" spans="1:11" x14ac:dyDescent="0.25">
      <c r="A17944" s="2"/>
      <c r="B17944" s="2"/>
      <c r="C17944" s="2"/>
      <c r="E17944" s="2"/>
      <c r="G17944" s="2"/>
      <c r="H17944" s="6"/>
      <c r="I17944" s="9"/>
      <c r="J17944" s="9"/>
      <c r="K17944" s="9"/>
    </row>
    <row r="17945" spans="1:11" x14ac:dyDescent="0.25">
      <c r="A17945" s="2"/>
      <c r="B17945" s="2"/>
      <c r="C17945" s="2"/>
      <c r="E17945" s="2"/>
      <c r="G17945" s="2"/>
      <c r="H17945" s="6"/>
      <c r="I17945" s="9"/>
      <c r="J17945" s="9"/>
      <c r="K17945" s="9"/>
    </row>
    <row r="17946" spans="1:11" x14ac:dyDescent="0.25">
      <c r="A17946" s="2"/>
      <c r="B17946" s="2"/>
      <c r="C17946" s="2"/>
      <c r="E17946" s="2"/>
      <c r="G17946" s="2"/>
      <c r="H17946" s="6"/>
      <c r="I17946" s="9"/>
      <c r="J17946" s="9"/>
      <c r="K17946" s="9"/>
    </row>
    <row r="17947" spans="1:11" x14ac:dyDescent="0.25">
      <c r="A17947" s="2"/>
      <c r="B17947" s="2"/>
      <c r="C17947" s="2"/>
      <c r="E17947" s="2"/>
      <c r="G17947" s="2"/>
      <c r="H17947" s="6"/>
      <c r="I17947" s="9"/>
      <c r="J17947" s="9"/>
      <c r="K17947" s="9"/>
    </row>
    <row r="17948" spans="1:11" x14ac:dyDescent="0.25">
      <c r="A17948" s="2"/>
      <c r="B17948" s="2"/>
      <c r="C17948" s="2"/>
      <c r="E17948" s="2"/>
      <c r="G17948" s="2"/>
      <c r="H17948" s="6"/>
      <c r="I17948" s="9"/>
      <c r="J17948" s="9"/>
      <c r="K17948" s="9"/>
    </row>
    <row r="17949" spans="1:11" x14ac:dyDescent="0.25">
      <c r="A17949" s="2"/>
      <c r="B17949" s="2"/>
      <c r="C17949" s="2"/>
      <c r="E17949" s="2"/>
      <c r="G17949" s="2"/>
      <c r="H17949" s="6"/>
      <c r="I17949" s="9"/>
      <c r="J17949" s="9"/>
      <c r="K17949" s="9"/>
    </row>
    <row r="17950" spans="1:11" x14ac:dyDescent="0.25">
      <c r="A17950" s="2"/>
      <c r="B17950" s="2"/>
      <c r="C17950" s="2"/>
      <c r="E17950" s="2"/>
      <c r="G17950" s="2"/>
      <c r="H17950" s="6"/>
      <c r="I17950" s="9"/>
      <c r="J17950" s="9"/>
      <c r="K17950" s="9"/>
    </row>
    <row r="17951" spans="1:11" x14ac:dyDescent="0.25">
      <c r="A17951" s="2"/>
      <c r="B17951" s="2"/>
      <c r="C17951" s="2"/>
      <c r="E17951" s="2"/>
      <c r="G17951" s="2"/>
      <c r="H17951" s="6"/>
      <c r="I17951" s="9"/>
      <c r="J17951" s="9"/>
      <c r="K17951" s="9"/>
    </row>
    <row r="17952" spans="1:11" x14ac:dyDescent="0.25">
      <c r="A17952" s="2"/>
      <c r="B17952" s="2"/>
      <c r="C17952" s="2"/>
      <c r="E17952" s="2"/>
      <c r="G17952" s="2"/>
      <c r="H17952" s="6"/>
      <c r="I17952" s="9"/>
      <c r="J17952" s="9"/>
      <c r="K17952" s="9"/>
    </row>
    <row r="17953" spans="1:11" x14ac:dyDescent="0.25">
      <c r="A17953" s="2"/>
      <c r="B17953" s="2"/>
      <c r="C17953" s="2"/>
      <c r="E17953" s="2"/>
      <c r="G17953" s="2"/>
      <c r="H17953" s="6"/>
      <c r="I17953" s="9"/>
      <c r="J17953" s="9"/>
      <c r="K17953" s="9"/>
    </row>
    <row r="17954" spans="1:11" x14ac:dyDescent="0.25">
      <c r="A17954" s="2"/>
      <c r="B17954" s="2"/>
      <c r="C17954" s="2"/>
      <c r="E17954" s="2"/>
      <c r="G17954" s="2"/>
      <c r="H17954" s="6"/>
      <c r="I17954" s="9"/>
      <c r="J17954" s="9"/>
      <c r="K17954" s="9"/>
    </row>
    <row r="17955" spans="1:11" x14ac:dyDescent="0.25">
      <c r="A17955" s="2"/>
      <c r="B17955" s="2"/>
      <c r="C17955" s="2"/>
      <c r="E17955" s="2"/>
      <c r="G17955" s="2"/>
      <c r="H17955" s="6"/>
      <c r="I17955" s="9"/>
      <c r="J17955" s="9"/>
      <c r="K17955" s="9"/>
    </row>
    <row r="17956" spans="1:11" x14ac:dyDescent="0.25">
      <c r="A17956" s="2"/>
      <c r="B17956" s="2"/>
      <c r="C17956" s="2"/>
      <c r="E17956" s="2"/>
      <c r="G17956" s="2"/>
      <c r="H17956" s="6"/>
      <c r="I17956" s="9"/>
      <c r="J17956" s="9"/>
      <c r="K17956" s="9"/>
    </row>
    <row r="17957" spans="1:11" x14ac:dyDescent="0.25">
      <c r="A17957" s="2"/>
      <c r="B17957" s="2"/>
      <c r="C17957" s="2"/>
      <c r="E17957" s="2"/>
      <c r="G17957" s="2"/>
      <c r="H17957" s="6"/>
      <c r="I17957" s="9"/>
      <c r="J17957" s="9"/>
      <c r="K17957" s="9"/>
    </row>
    <row r="17958" spans="1:11" x14ac:dyDescent="0.25">
      <c r="A17958" s="2"/>
      <c r="B17958" s="2"/>
      <c r="C17958" s="2"/>
      <c r="E17958" s="2"/>
      <c r="G17958" s="2"/>
      <c r="H17958" s="6"/>
      <c r="I17958" s="9"/>
      <c r="J17958" s="9"/>
      <c r="K17958" s="9"/>
    </row>
    <row r="17959" spans="1:11" x14ac:dyDescent="0.25">
      <c r="A17959" s="2"/>
      <c r="B17959" s="2"/>
      <c r="C17959" s="2"/>
      <c r="E17959" s="2"/>
      <c r="G17959" s="2"/>
      <c r="H17959" s="6"/>
      <c r="I17959" s="9"/>
      <c r="J17959" s="9"/>
      <c r="K17959" s="9"/>
    </row>
    <row r="17960" spans="1:11" x14ac:dyDescent="0.25">
      <c r="A17960" s="2"/>
      <c r="B17960" s="2"/>
      <c r="C17960" s="2"/>
      <c r="E17960" s="2"/>
      <c r="G17960" s="2"/>
      <c r="H17960" s="6"/>
      <c r="I17960" s="9"/>
      <c r="J17960" s="9"/>
      <c r="K17960" s="9"/>
    </row>
    <row r="17961" spans="1:11" x14ac:dyDescent="0.25">
      <c r="A17961" s="2"/>
      <c r="B17961" s="2"/>
      <c r="C17961" s="2"/>
      <c r="E17961" s="2"/>
      <c r="G17961" s="2"/>
      <c r="H17961" s="6"/>
      <c r="I17961" s="9"/>
      <c r="J17961" s="9"/>
      <c r="K17961" s="9"/>
    </row>
    <row r="17962" spans="1:11" x14ac:dyDescent="0.25">
      <c r="A17962" s="2"/>
      <c r="B17962" s="2"/>
      <c r="C17962" s="2"/>
      <c r="E17962" s="2"/>
      <c r="G17962" s="2"/>
      <c r="H17962" s="6"/>
      <c r="I17962" s="9"/>
      <c r="J17962" s="9"/>
      <c r="K17962" s="9"/>
    </row>
    <row r="17963" spans="1:11" x14ac:dyDescent="0.25">
      <c r="A17963" s="2"/>
      <c r="B17963" s="2"/>
      <c r="C17963" s="2"/>
      <c r="E17963" s="2"/>
      <c r="G17963" s="2"/>
      <c r="H17963" s="6"/>
      <c r="I17963" s="9"/>
      <c r="J17963" s="9"/>
      <c r="K17963" s="9"/>
    </row>
    <row r="17964" spans="1:11" x14ac:dyDescent="0.25">
      <c r="A17964" s="2"/>
      <c r="B17964" s="2"/>
      <c r="C17964" s="2"/>
      <c r="E17964" s="2"/>
      <c r="G17964" s="2"/>
      <c r="H17964" s="6"/>
      <c r="I17964" s="9"/>
      <c r="J17964" s="9"/>
      <c r="K17964" s="9"/>
    </row>
    <row r="17965" spans="1:11" x14ac:dyDescent="0.25">
      <c r="A17965" s="2"/>
      <c r="B17965" s="2"/>
      <c r="C17965" s="2"/>
      <c r="E17965" s="2"/>
      <c r="G17965" s="2"/>
      <c r="H17965" s="6"/>
      <c r="I17965" s="9"/>
      <c r="J17965" s="9"/>
      <c r="K17965" s="9"/>
    </row>
    <row r="17966" spans="1:11" x14ac:dyDescent="0.25">
      <c r="A17966" s="2"/>
      <c r="B17966" s="2"/>
      <c r="C17966" s="2"/>
      <c r="E17966" s="2"/>
      <c r="G17966" s="2"/>
      <c r="H17966" s="6"/>
      <c r="I17966" s="9"/>
      <c r="J17966" s="9"/>
      <c r="K17966" s="9"/>
    </row>
    <row r="17967" spans="1:11" x14ac:dyDescent="0.25">
      <c r="A17967" s="2"/>
      <c r="B17967" s="2"/>
      <c r="C17967" s="2"/>
      <c r="E17967" s="2"/>
      <c r="G17967" s="2"/>
      <c r="H17967" s="6"/>
      <c r="I17967" s="9"/>
      <c r="J17967" s="9"/>
      <c r="K17967" s="9"/>
    </row>
    <row r="17968" spans="1:11" x14ac:dyDescent="0.25">
      <c r="A17968" s="2"/>
      <c r="B17968" s="2"/>
      <c r="C17968" s="2"/>
      <c r="E17968" s="2"/>
      <c r="G17968" s="2"/>
      <c r="H17968" s="6"/>
      <c r="I17968" s="9"/>
      <c r="J17968" s="9"/>
      <c r="K17968" s="9"/>
    </row>
    <row r="17969" spans="1:11" x14ac:dyDescent="0.25">
      <c r="A17969" s="2"/>
      <c r="B17969" s="2"/>
      <c r="C17969" s="2"/>
      <c r="E17969" s="2"/>
      <c r="G17969" s="2"/>
      <c r="H17969" s="6"/>
      <c r="I17969" s="9"/>
      <c r="J17969" s="9"/>
      <c r="K17969" s="9"/>
    </row>
    <row r="17970" spans="1:11" x14ac:dyDescent="0.25">
      <c r="A17970" s="2"/>
      <c r="B17970" s="2"/>
      <c r="C17970" s="2"/>
      <c r="E17970" s="2"/>
      <c r="G17970" s="2"/>
      <c r="H17970" s="6"/>
      <c r="I17970" s="9"/>
      <c r="J17970" s="9"/>
      <c r="K17970" s="9"/>
    </row>
    <row r="17971" spans="1:11" x14ac:dyDescent="0.25">
      <c r="A17971" s="2"/>
      <c r="B17971" s="2"/>
      <c r="C17971" s="2"/>
      <c r="E17971" s="2"/>
      <c r="G17971" s="2"/>
      <c r="H17971" s="6"/>
      <c r="I17971" s="9"/>
      <c r="J17971" s="9"/>
      <c r="K17971" s="9"/>
    </row>
    <row r="17972" spans="1:11" x14ac:dyDescent="0.25">
      <c r="A17972" s="2"/>
      <c r="B17972" s="2"/>
      <c r="C17972" s="2"/>
      <c r="E17972" s="2"/>
      <c r="G17972" s="2"/>
      <c r="H17972" s="6"/>
      <c r="I17972" s="9"/>
      <c r="J17972" s="9"/>
      <c r="K17972" s="9"/>
    </row>
    <row r="17973" spans="1:11" x14ac:dyDescent="0.25">
      <c r="A17973" s="2"/>
      <c r="B17973" s="2"/>
      <c r="C17973" s="2"/>
      <c r="E17973" s="2"/>
      <c r="G17973" s="2"/>
      <c r="H17973" s="6"/>
      <c r="I17973" s="9"/>
      <c r="J17973" s="9"/>
      <c r="K17973" s="9"/>
    </row>
    <row r="17974" spans="1:11" x14ac:dyDescent="0.25">
      <c r="A17974" s="2"/>
      <c r="B17974" s="2"/>
      <c r="C17974" s="2"/>
      <c r="E17974" s="2"/>
      <c r="G17974" s="2"/>
      <c r="H17974" s="6"/>
      <c r="I17974" s="9"/>
      <c r="J17974" s="9"/>
      <c r="K17974" s="9"/>
    </row>
    <row r="17975" spans="1:11" x14ac:dyDescent="0.25">
      <c r="A17975" s="2"/>
      <c r="B17975" s="2"/>
      <c r="C17975" s="2"/>
      <c r="E17975" s="2"/>
      <c r="G17975" s="2"/>
      <c r="H17975" s="6"/>
      <c r="I17975" s="9"/>
      <c r="J17975" s="9"/>
      <c r="K17975" s="9"/>
    </row>
    <row r="17976" spans="1:11" x14ac:dyDescent="0.25">
      <c r="A17976" s="2"/>
      <c r="B17976" s="2"/>
      <c r="C17976" s="2"/>
      <c r="E17976" s="2"/>
      <c r="G17976" s="2"/>
      <c r="H17976" s="6"/>
      <c r="I17976" s="9"/>
      <c r="J17976" s="9"/>
      <c r="K17976" s="9"/>
    </row>
    <row r="17977" spans="1:11" x14ac:dyDescent="0.25">
      <c r="A17977" s="2"/>
      <c r="B17977" s="2"/>
      <c r="C17977" s="2"/>
      <c r="E17977" s="2"/>
      <c r="G17977" s="2"/>
      <c r="H17977" s="6"/>
      <c r="I17977" s="9"/>
      <c r="J17977" s="9"/>
      <c r="K17977" s="9"/>
    </row>
    <row r="17978" spans="1:11" x14ac:dyDescent="0.25">
      <c r="A17978" s="2"/>
      <c r="B17978" s="2"/>
      <c r="C17978" s="2"/>
      <c r="E17978" s="2"/>
      <c r="G17978" s="2"/>
      <c r="H17978" s="6"/>
      <c r="I17978" s="9"/>
      <c r="J17978" s="9"/>
      <c r="K17978" s="9"/>
    </row>
    <row r="17979" spans="1:11" x14ac:dyDescent="0.25">
      <c r="A17979" s="2"/>
      <c r="B17979" s="2"/>
      <c r="C17979" s="2"/>
      <c r="E17979" s="2"/>
      <c r="G17979" s="2"/>
      <c r="H17979" s="6"/>
      <c r="I17979" s="9"/>
      <c r="J17979" s="9"/>
      <c r="K17979" s="9"/>
    </row>
    <row r="17980" spans="1:11" x14ac:dyDescent="0.25">
      <c r="A17980" s="2"/>
      <c r="B17980" s="2"/>
      <c r="C17980" s="2"/>
      <c r="E17980" s="2"/>
      <c r="G17980" s="2"/>
      <c r="H17980" s="6"/>
      <c r="I17980" s="9"/>
      <c r="J17980" s="9"/>
      <c r="K17980" s="9"/>
    </row>
    <row r="17981" spans="1:11" x14ac:dyDescent="0.25">
      <c r="A17981" s="2"/>
      <c r="B17981" s="2"/>
      <c r="C17981" s="2"/>
      <c r="E17981" s="2"/>
      <c r="G17981" s="2"/>
      <c r="H17981" s="6"/>
      <c r="I17981" s="9"/>
      <c r="J17981" s="9"/>
      <c r="K17981" s="9"/>
    </row>
    <row r="17982" spans="1:11" x14ac:dyDescent="0.25">
      <c r="A17982" s="2"/>
      <c r="B17982" s="2"/>
      <c r="C17982" s="2"/>
      <c r="E17982" s="2"/>
      <c r="G17982" s="2"/>
      <c r="H17982" s="6"/>
      <c r="I17982" s="9"/>
      <c r="J17982" s="9"/>
      <c r="K17982" s="9"/>
    </row>
    <row r="17983" spans="1:11" x14ac:dyDescent="0.25">
      <c r="A17983" s="2"/>
      <c r="B17983" s="2"/>
      <c r="C17983" s="2"/>
      <c r="E17983" s="2"/>
      <c r="G17983" s="2"/>
      <c r="H17983" s="6"/>
      <c r="I17983" s="9"/>
      <c r="J17983" s="9"/>
      <c r="K17983" s="9"/>
    </row>
    <row r="17984" spans="1:11" x14ac:dyDescent="0.25">
      <c r="A17984" s="2"/>
      <c r="B17984" s="2"/>
      <c r="C17984" s="2"/>
      <c r="E17984" s="2"/>
      <c r="G17984" s="2"/>
      <c r="H17984" s="6"/>
      <c r="I17984" s="9"/>
      <c r="J17984" s="9"/>
      <c r="K17984" s="9"/>
    </row>
    <row r="17985" spans="1:11" x14ac:dyDescent="0.25">
      <c r="A17985" s="2"/>
      <c r="B17985" s="2"/>
      <c r="C17985" s="2"/>
      <c r="E17985" s="2"/>
      <c r="G17985" s="2"/>
      <c r="H17985" s="6"/>
      <c r="I17985" s="9"/>
      <c r="J17985" s="9"/>
      <c r="K17985" s="9"/>
    </row>
    <row r="17986" spans="1:11" x14ac:dyDescent="0.25">
      <c r="A17986" s="2"/>
      <c r="B17986" s="2"/>
      <c r="C17986" s="2"/>
      <c r="E17986" s="2"/>
      <c r="G17986" s="2"/>
      <c r="H17986" s="6"/>
      <c r="I17986" s="9"/>
      <c r="J17986" s="9"/>
      <c r="K17986" s="9"/>
    </row>
    <row r="17987" spans="1:11" x14ac:dyDescent="0.25">
      <c r="A17987" s="2"/>
      <c r="B17987" s="2"/>
      <c r="C17987" s="2"/>
      <c r="E17987" s="2"/>
      <c r="G17987" s="2"/>
      <c r="H17987" s="6"/>
      <c r="I17987" s="9"/>
      <c r="J17987" s="9"/>
      <c r="K17987" s="9"/>
    </row>
    <row r="17988" spans="1:11" x14ac:dyDescent="0.25">
      <c r="A17988" s="2"/>
      <c r="B17988" s="2"/>
      <c r="C17988" s="2"/>
      <c r="E17988" s="2"/>
      <c r="G17988" s="2"/>
      <c r="H17988" s="6"/>
      <c r="I17988" s="9"/>
      <c r="J17988" s="9"/>
      <c r="K17988" s="9"/>
    </row>
    <row r="17989" spans="1:11" x14ac:dyDescent="0.25">
      <c r="A17989" s="2"/>
      <c r="B17989" s="2"/>
      <c r="C17989" s="2"/>
      <c r="E17989" s="2"/>
      <c r="G17989" s="2"/>
      <c r="H17989" s="6"/>
      <c r="I17989" s="9"/>
      <c r="J17989" s="9"/>
      <c r="K17989" s="9"/>
    </row>
    <row r="17990" spans="1:11" x14ac:dyDescent="0.25">
      <c r="A17990" s="2"/>
      <c r="B17990" s="2"/>
      <c r="C17990" s="2"/>
      <c r="E17990" s="2"/>
      <c r="G17990" s="2"/>
      <c r="H17990" s="6"/>
      <c r="I17990" s="9"/>
      <c r="J17990" s="9"/>
      <c r="K17990" s="9"/>
    </row>
    <row r="17991" spans="1:11" x14ac:dyDescent="0.25">
      <c r="A17991" s="2"/>
      <c r="B17991" s="2"/>
      <c r="C17991" s="2"/>
      <c r="E17991" s="2"/>
      <c r="G17991" s="2"/>
      <c r="H17991" s="6"/>
      <c r="I17991" s="9"/>
      <c r="J17991" s="9"/>
      <c r="K17991" s="9"/>
    </row>
    <row r="17992" spans="1:11" x14ac:dyDescent="0.25">
      <c r="A17992" s="2"/>
      <c r="B17992" s="2"/>
      <c r="C17992" s="2"/>
      <c r="E17992" s="2"/>
      <c r="G17992" s="2"/>
      <c r="H17992" s="6"/>
      <c r="I17992" s="9"/>
      <c r="J17992" s="9"/>
      <c r="K17992" s="9"/>
    </row>
    <row r="17993" spans="1:11" x14ac:dyDescent="0.25">
      <c r="A17993" s="2"/>
      <c r="B17993" s="2"/>
      <c r="C17993" s="2"/>
      <c r="E17993" s="2"/>
      <c r="G17993" s="2"/>
      <c r="H17993" s="6"/>
      <c r="I17993" s="9"/>
      <c r="J17993" s="9"/>
      <c r="K17993" s="9"/>
    </row>
    <row r="17994" spans="1:11" x14ac:dyDescent="0.25">
      <c r="A17994" s="2"/>
      <c r="B17994" s="2"/>
      <c r="C17994" s="2"/>
      <c r="E17994" s="2"/>
      <c r="G17994" s="2"/>
      <c r="H17994" s="6"/>
      <c r="I17994" s="9"/>
      <c r="J17994" s="9"/>
      <c r="K17994" s="9"/>
    </row>
    <row r="17995" spans="1:11" x14ac:dyDescent="0.25">
      <c r="A17995" s="2"/>
      <c r="B17995" s="2"/>
      <c r="C17995" s="2"/>
      <c r="E17995" s="2"/>
      <c r="G17995" s="2"/>
      <c r="H17995" s="6"/>
      <c r="I17995" s="9"/>
      <c r="J17995" s="9"/>
      <c r="K17995" s="9"/>
    </row>
    <row r="17996" spans="1:11" x14ac:dyDescent="0.25">
      <c r="A17996" s="2"/>
      <c r="B17996" s="2"/>
      <c r="C17996" s="2"/>
      <c r="E17996" s="2"/>
      <c r="G17996" s="2"/>
      <c r="H17996" s="6"/>
      <c r="I17996" s="9"/>
      <c r="J17996" s="9"/>
      <c r="K17996" s="9"/>
    </row>
    <row r="17997" spans="1:11" x14ac:dyDescent="0.25">
      <c r="A17997" s="2"/>
      <c r="B17997" s="2"/>
      <c r="C17997" s="2"/>
      <c r="E17997" s="2"/>
      <c r="G17997" s="2"/>
      <c r="H17997" s="6"/>
      <c r="I17997" s="9"/>
      <c r="J17997" s="9"/>
      <c r="K17997" s="9"/>
    </row>
    <row r="17998" spans="1:11" x14ac:dyDescent="0.25">
      <c r="A17998" s="2"/>
      <c r="B17998" s="2"/>
      <c r="C17998" s="2"/>
      <c r="E17998" s="2"/>
      <c r="G17998" s="2"/>
      <c r="H17998" s="6"/>
      <c r="I17998" s="9"/>
      <c r="J17998" s="9"/>
      <c r="K17998" s="9"/>
    </row>
    <row r="17999" spans="1:11" x14ac:dyDescent="0.25">
      <c r="A17999" s="2"/>
      <c r="B17999" s="2"/>
      <c r="C17999" s="2"/>
      <c r="E17999" s="2"/>
      <c r="G17999" s="2"/>
      <c r="H17999" s="6"/>
      <c r="I17999" s="9"/>
      <c r="J17999" s="9"/>
      <c r="K17999" s="9"/>
    </row>
    <row r="18000" spans="1:11" x14ac:dyDescent="0.25">
      <c r="A18000" s="2"/>
      <c r="B18000" s="2"/>
      <c r="C18000" s="2"/>
      <c r="E18000" s="2"/>
      <c r="G18000" s="2"/>
      <c r="H18000" s="6"/>
      <c r="I18000" s="9"/>
      <c r="J18000" s="9"/>
      <c r="K18000" s="9"/>
    </row>
    <row r="18001" spans="1:11" x14ac:dyDescent="0.25">
      <c r="A18001" s="2"/>
      <c r="B18001" s="2"/>
      <c r="C18001" s="2"/>
      <c r="E18001" s="2"/>
      <c r="G18001" s="2"/>
      <c r="H18001" s="6"/>
      <c r="I18001" s="9"/>
      <c r="J18001" s="9"/>
      <c r="K18001" s="9"/>
    </row>
    <row r="18002" spans="1:11" x14ac:dyDescent="0.25">
      <c r="A18002" s="2"/>
      <c r="B18002" s="2"/>
      <c r="C18002" s="2"/>
      <c r="E18002" s="2"/>
      <c r="G18002" s="2"/>
      <c r="H18002" s="6"/>
      <c r="I18002" s="9"/>
      <c r="J18002" s="9"/>
      <c r="K18002" s="9"/>
    </row>
    <row r="18003" spans="1:11" x14ac:dyDescent="0.25">
      <c r="A18003" s="2"/>
      <c r="B18003" s="2"/>
      <c r="C18003" s="2"/>
      <c r="E18003" s="2"/>
      <c r="G18003" s="2"/>
      <c r="H18003" s="6"/>
      <c r="I18003" s="9"/>
      <c r="J18003" s="9"/>
      <c r="K18003" s="9"/>
    </row>
    <row r="18004" spans="1:11" x14ac:dyDescent="0.25">
      <c r="A18004" s="2"/>
      <c r="B18004" s="2"/>
      <c r="C18004" s="2"/>
      <c r="E18004" s="2"/>
      <c r="G18004" s="2"/>
      <c r="H18004" s="6"/>
      <c r="I18004" s="9"/>
      <c r="J18004" s="9"/>
      <c r="K18004" s="9"/>
    </row>
    <row r="18005" spans="1:11" x14ac:dyDescent="0.25">
      <c r="A18005" s="2"/>
      <c r="B18005" s="2"/>
      <c r="C18005" s="2"/>
      <c r="E18005" s="2"/>
      <c r="G18005" s="2"/>
      <c r="H18005" s="6"/>
      <c r="I18005" s="9"/>
      <c r="J18005" s="9"/>
      <c r="K18005" s="9"/>
    </row>
    <row r="18006" spans="1:11" x14ac:dyDescent="0.25">
      <c r="A18006" s="2"/>
      <c r="B18006" s="2"/>
      <c r="C18006" s="2"/>
      <c r="E18006" s="2"/>
      <c r="G18006" s="2"/>
      <c r="H18006" s="6"/>
      <c r="I18006" s="9"/>
      <c r="J18006" s="9"/>
      <c r="K18006" s="9"/>
    </row>
    <row r="18007" spans="1:11" x14ac:dyDescent="0.25">
      <c r="A18007" s="2"/>
      <c r="B18007" s="2"/>
      <c r="C18007" s="2"/>
      <c r="E18007" s="2"/>
      <c r="G18007" s="2"/>
      <c r="H18007" s="6"/>
      <c r="I18007" s="9"/>
      <c r="J18007" s="9"/>
      <c r="K18007" s="9"/>
    </row>
    <row r="18008" spans="1:11" x14ac:dyDescent="0.25">
      <c r="A18008" s="2"/>
      <c r="B18008" s="2"/>
      <c r="C18008" s="2"/>
      <c r="E18008" s="2"/>
      <c r="G18008" s="2"/>
      <c r="H18008" s="6"/>
      <c r="I18008" s="9"/>
      <c r="J18008" s="9"/>
      <c r="K18008" s="9"/>
    </row>
    <row r="18009" spans="1:11" x14ac:dyDescent="0.25">
      <c r="A18009" s="2"/>
      <c r="B18009" s="2"/>
      <c r="C18009" s="2"/>
      <c r="E18009" s="2"/>
      <c r="G18009" s="2"/>
      <c r="H18009" s="6"/>
      <c r="I18009" s="9"/>
      <c r="J18009" s="9"/>
      <c r="K18009" s="9"/>
    </row>
    <row r="18010" spans="1:11" x14ac:dyDescent="0.25">
      <c r="A18010" s="2"/>
      <c r="B18010" s="2"/>
      <c r="C18010" s="2"/>
      <c r="E18010" s="2"/>
      <c r="G18010" s="2"/>
      <c r="H18010" s="6"/>
      <c r="I18010" s="9"/>
      <c r="J18010" s="9"/>
      <c r="K18010" s="9"/>
    </row>
    <row r="18011" spans="1:11" x14ac:dyDescent="0.25">
      <c r="A18011" s="2"/>
      <c r="B18011" s="2"/>
      <c r="C18011" s="2"/>
      <c r="E18011" s="2"/>
      <c r="G18011" s="2"/>
      <c r="H18011" s="6"/>
      <c r="I18011" s="9"/>
      <c r="J18011" s="9"/>
      <c r="K18011" s="9"/>
    </row>
    <row r="18012" spans="1:11" x14ac:dyDescent="0.25">
      <c r="A18012" s="2"/>
      <c r="B18012" s="2"/>
      <c r="C18012" s="2"/>
      <c r="E18012" s="2"/>
      <c r="G18012" s="2"/>
      <c r="H18012" s="6"/>
      <c r="I18012" s="9"/>
      <c r="J18012" s="9"/>
      <c r="K18012" s="9"/>
    </row>
    <row r="18013" spans="1:11" x14ac:dyDescent="0.25">
      <c r="A18013" s="2"/>
      <c r="B18013" s="2"/>
      <c r="C18013" s="2"/>
      <c r="E18013" s="2"/>
      <c r="G18013" s="2"/>
      <c r="H18013" s="6"/>
      <c r="I18013" s="9"/>
      <c r="J18013" s="9"/>
      <c r="K18013" s="9"/>
    </row>
    <row r="18014" spans="1:11" x14ac:dyDescent="0.25">
      <c r="A18014" s="2"/>
      <c r="B18014" s="2"/>
      <c r="C18014" s="2"/>
      <c r="E18014" s="2"/>
      <c r="G18014" s="2"/>
      <c r="H18014" s="6"/>
      <c r="I18014" s="9"/>
      <c r="J18014" s="9"/>
      <c r="K18014" s="9"/>
    </row>
    <row r="18015" spans="1:11" x14ac:dyDescent="0.25">
      <c r="A18015" s="2"/>
      <c r="B18015" s="2"/>
      <c r="C18015" s="2"/>
      <c r="E18015" s="2"/>
      <c r="G18015" s="2"/>
      <c r="H18015" s="6"/>
      <c r="I18015" s="9"/>
      <c r="J18015" s="9"/>
      <c r="K18015" s="9"/>
    </row>
    <row r="18016" spans="1:11" x14ac:dyDescent="0.25">
      <c r="A18016" s="2"/>
      <c r="B18016" s="2"/>
      <c r="C18016" s="2"/>
      <c r="E18016" s="2"/>
      <c r="G18016" s="2"/>
      <c r="H18016" s="6"/>
      <c r="I18016" s="9"/>
      <c r="J18016" s="9"/>
      <c r="K18016" s="9"/>
    </row>
    <row r="18017" spans="1:11" x14ac:dyDescent="0.25">
      <c r="A18017" s="2"/>
      <c r="B18017" s="2"/>
      <c r="C18017" s="2"/>
      <c r="E18017" s="2"/>
      <c r="G18017" s="2"/>
      <c r="H18017" s="6"/>
      <c r="I18017" s="9"/>
      <c r="J18017" s="9"/>
      <c r="K18017" s="9"/>
    </row>
    <row r="18018" spans="1:11" x14ac:dyDescent="0.25">
      <c r="A18018" s="2"/>
      <c r="B18018" s="2"/>
      <c r="C18018" s="2"/>
      <c r="E18018" s="2"/>
      <c r="G18018" s="2"/>
      <c r="H18018" s="6"/>
      <c r="I18018" s="9"/>
      <c r="J18018" s="9"/>
      <c r="K18018" s="9"/>
    </row>
    <row r="18019" spans="1:11" x14ac:dyDescent="0.25">
      <c r="A18019" s="2"/>
      <c r="B18019" s="2"/>
      <c r="C18019" s="2"/>
      <c r="E18019" s="2"/>
      <c r="G18019" s="2"/>
      <c r="H18019" s="6"/>
      <c r="I18019" s="9"/>
      <c r="J18019" s="9"/>
      <c r="K18019" s="9"/>
    </row>
    <row r="18020" spans="1:11" x14ac:dyDescent="0.25">
      <c r="A18020" s="2"/>
      <c r="B18020" s="2"/>
      <c r="C18020" s="2"/>
      <c r="E18020" s="2"/>
      <c r="G18020" s="2"/>
      <c r="H18020" s="6"/>
      <c r="I18020" s="9"/>
      <c r="J18020" s="9"/>
      <c r="K18020" s="9"/>
    </row>
    <row r="18021" spans="1:11" x14ac:dyDescent="0.25">
      <c r="A18021" s="2"/>
      <c r="B18021" s="2"/>
      <c r="C18021" s="2"/>
      <c r="E18021" s="2"/>
      <c r="G18021" s="2"/>
      <c r="H18021" s="6"/>
      <c r="I18021" s="9"/>
      <c r="J18021" s="9"/>
      <c r="K18021" s="9"/>
    </row>
    <row r="18022" spans="1:11" x14ac:dyDescent="0.25">
      <c r="A18022" s="2"/>
      <c r="B18022" s="2"/>
      <c r="C18022" s="2"/>
      <c r="E18022" s="2"/>
      <c r="G18022" s="2"/>
      <c r="H18022" s="6"/>
      <c r="I18022" s="9"/>
      <c r="J18022" s="9"/>
      <c r="K18022" s="9"/>
    </row>
    <row r="18023" spans="1:11" x14ac:dyDescent="0.25">
      <c r="A18023" s="2"/>
      <c r="B18023" s="2"/>
      <c r="C18023" s="2"/>
      <c r="E18023" s="2"/>
      <c r="G18023" s="2"/>
      <c r="H18023" s="6"/>
      <c r="I18023" s="9"/>
      <c r="J18023" s="9"/>
      <c r="K18023" s="9"/>
    </row>
    <row r="18024" spans="1:11" x14ac:dyDescent="0.25">
      <c r="A18024" s="2"/>
      <c r="B18024" s="2"/>
      <c r="C18024" s="2"/>
      <c r="E18024" s="2"/>
      <c r="G18024" s="2"/>
      <c r="H18024" s="6"/>
      <c r="I18024" s="9"/>
      <c r="J18024" s="9"/>
      <c r="K18024" s="9"/>
    </row>
    <row r="18025" spans="1:11" x14ac:dyDescent="0.25">
      <c r="A18025" s="2"/>
      <c r="B18025" s="2"/>
      <c r="C18025" s="2"/>
      <c r="E18025" s="2"/>
      <c r="G18025" s="2"/>
      <c r="H18025" s="6"/>
      <c r="I18025" s="9"/>
      <c r="J18025" s="9"/>
      <c r="K18025" s="9"/>
    </row>
    <row r="18026" spans="1:11" x14ac:dyDescent="0.25">
      <c r="A18026" s="2"/>
      <c r="B18026" s="2"/>
      <c r="C18026" s="2"/>
      <c r="E18026" s="2"/>
      <c r="G18026" s="2"/>
      <c r="H18026" s="6"/>
      <c r="I18026" s="9"/>
      <c r="J18026" s="9"/>
      <c r="K18026" s="9"/>
    </row>
    <row r="18027" spans="1:11" x14ac:dyDescent="0.25">
      <c r="A18027" s="2"/>
      <c r="B18027" s="2"/>
      <c r="C18027" s="2"/>
      <c r="E18027" s="2"/>
      <c r="G18027" s="2"/>
      <c r="H18027" s="6"/>
      <c r="I18027" s="9"/>
      <c r="J18027" s="9"/>
      <c r="K18027" s="9"/>
    </row>
    <row r="18028" spans="1:11" x14ac:dyDescent="0.25">
      <c r="A18028" s="2"/>
      <c r="B18028" s="2"/>
      <c r="C18028" s="2"/>
      <c r="E18028" s="2"/>
      <c r="G18028" s="2"/>
      <c r="H18028" s="6"/>
      <c r="I18028" s="9"/>
      <c r="J18028" s="9"/>
      <c r="K18028" s="9"/>
    </row>
    <row r="18029" spans="1:11" x14ac:dyDescent="0.25">
      <c r="A18029" s="2"/>
      <c r="B18029" s="2"/>
      <c r="C18029" s="2"/>
      <c r="E18029" s="2"/>
      <c r="G18029" s="2"/>
      <c r="H18029" s="6"/>
      <c r="I18029" s="9"/>
      <c r="J18029" s="9"/>
      <c r="K18029" s="9"/>
    </row>
    <row r="18030" spans="1:11" x14ac:dyDescent="0.25">
      <c r="A18030" s="2"/>
      <c r="B18030" s="2"/>
      <c r="C18030" s="2"/>
      <c r="E18030" s="2"/>
      <c r="G18030" s="2"/>
      <c r="H18030" s="6"/>
      <c r="I18030" s="9"/>
      <c r="J18030" s="9"/>
      <c r="K18030" s="9"/>
    </row>
    <row r="18031" spans="1:11" x14ac:dyDescent="0.25">
      <c r="A18031" s="2"/>
      <c r="B18031" s="2"/>
      <c r="C18031" s="2"/>
      <c r="E18031" s="2"/>
      <c r="G18031" s="2"/>
      <c r="H18031" s="6"/>
      <c r="I18031" s="9"/>
      <c r="J18031" s="9"/>
      <c r="K18031" s="9"/>
    </row>
    <row r="18032" spans="1:11" x14ac:dyDescent="0.25">
      <c r="A18032" s="2"/>
      <c r="B18032" s="2"/>
      <c r="C18032" s="2"/>
      <c r="E18032" s="2"/>
      <c r="G18032" s="2"/>
      <c r="H18032" s="6"/>
      <c r="I18032" s="9"/>
      <c r="J18032" s="9"/>
      <c r="K18032" s="9"/>
    </row>
    <row r="18033" spans="1:11" x14ac:dyDescent="0.25">
      <c r="A18033" s="2"/>
      <c r="B18033" s="2"/>
      <c r="C18033" s="2"/>
      <c r="E18033" s="2"/>
      <c r="G18033" s="2"/>
      <c r="H18033" s="6"/>
      <c r="I18033" s="9"/>
      <c r="J18033" s="9"/>
      <c r="K18033" s="9"/>
    </row>
    <row r="18034" spans="1:11" x14ac:dyDescent="0.25">
      <c r="A18034" s="2"/>
      <c r="B18034" s="2"/>
      <c r="C18034" s="2"/>
      <c r="E18034" s="2"/>
      <c r="G18034" s="2"/>
      <c r="H18034" s="6"/>
      <c r="I18034" s="9"/>
      <c r="J18034" s="9"/>
      <c r="K18034" s="9"/>
    </row>
    <row r="18035" spans="1:11" x14ac:dyDescent="0.25">
      <c r="A18035" s="2"/>
      <c r="B18035" s="2"/>
      <c r="C18035" s="2"/>
      <c r="E18035" s="2"/>
      <c r="G18035" s="2"/>
      <c r="H18035" s="6"/>
      <c r="I18035" s="9"/>
      <c r="J18035" s="9"/>
      <c r="K18035" s="9"/>
    </row>
    <row r="18036" spans="1:11" x14ac:dyDescent="0.25">
      <c r="A18036" s="2"/>
      <c r="B18036" s="2"/>
      <c r="C18036" s="2"/>
      <c r="E18036" s="2"/>
      <c r="G18036" s="2"/>
      <c r="H18036" s="6"/>
      <c r="I18036" s="9"/>
      <c r="J18036" s="9"/>
      <c r="K18036" s="9"/>
    </row>
    <row r="18037" spans="1:11" x14ac:dyDescent="0.25">
      <c r="A18037" s="2"/>
      <c r="B18037" s="2"/>
      <c r="C18037" s="2"/>
      <c r="E18037" s="2"/>
      <c r="G18037" s="2"/>
      <c r="H18037" s="6"/>
      <c r="I18037" s="9"/>
      <c r="J18037" s="9"/>
      <c r="K18037" s="9"/>
    </row>
    <row r="18038" spans="1:11" x14ac:dyDescent="0.25">
      <c r="A18038" s="2"/>
      <c r="B18038" s="2"/>
      <c r="C18038" s="2"/>
      <c r="E18038" s="2"/>
      <c r="G18038" s="2"/>
      <c r="H18038" s="6"/>
      <c r="I18038" s="9"/>
      <c r="J18038" s="9"/>
      <c r="K18038" s="9"/>
    </row>
    <row r="18039" spans="1:11" x14ac:dyDescent="0.25">
      <c r="A18039" s="2"/>
      <c r="B18039" s="2"/>
      <c r="C18039" s="2"/>
      <c r="E18039" s="2"/>
      <c r="G18039" s="2"/>
      <c r="H18039" s="6"/>
      <c r="I18039" s="9"/>
      <c r="J18039" s="9"/>
      <c r="K18039" s="9"/>
    </row>
    <row r="18040" spans="1:11" x14ac:dyDescent="0.25">
      <c r="A18040" s="2"/>
      <c r="B18040" s="2"/>
      <c r="C18040" s="2"/>
      <c r="E18040" s="2"/>
      <c r="G18040" s="2"/>
      <c r="H18040" s="6"/>
      <c r="I18040" s="9"/>
      <c r="J18040" s="9"/>
      <c r="K18040" s="9"/>
    </row>
    <row r="18041" spans="1:11" x14ac:dyDescent="0.25">
      <c r="A18041" s="2"/>
      <c r="B18041" s="2"/>
      <c r="C18041" s="2"/>
      <c r="E18041" s="2"/>
      <c r="G18041" s="2"/>
      <c r="H18041" s="6"/>
      <c r="I18041" s="9"/>
      <c r="J18041" s="9"/>
      <c r="K18041" s="9"/>
    </row>
    <row r="18042" spans="1:11" x14ac:dyDescent="0.25">
      <c r="A18042" s="2"/>
      <c r="B18042" s="2"/>
      <c r="C18042" s="2"/>
      <c r="E18042" s="2"/>
      <c r="G18042" s="2"/>
      <c r="H18042" s="6"/>
      <c r="I18042" s="9"/>
      <c r="J18042" s="9"/>
      <c r="K18042" s="9"/>
    </row>
    <row r="18043" spans="1:11" x14ac:dyDescent="0.25">
      <c r="A18043" s="2"/>
      <c r="B18043" s="2"/>
      <c r="C18043" s="2"/>
      <c r="E18043" s="2"/>
      <c r="G18043" s="2"/>
      <c r="H18043" s="6"/>
      <c r="I18043" s="9"/>
      <c r="J18043" s="9"/>
      <c r="K18043" s="9"/>
    </row>
    <row r="18044" spans="1:11" x14ac:dyDescent="0.25">
      <c r="A18044" s="2"/>
      <c r="B18044" s="2"/>
      <c r="C18044" s="2"/>
      <c r="E18044" s="2"/>
      <c r="G18044" s="2"/>
      <c r="H18044" s="6"/>
      <c r="I18044" s="9"/>
      <c r="J18044" s="9"/>
      <c r="K18044" s="9"/>
    </row>
    <row r="18045" spans="1:11" x14ac:dyDescent="0.25">
      <c r="A18045" s="2"/>
      <c r="B18045" s="2"/>
      <c r="C18045" s="2"/>
      <c r="E18045" s="2"/>
      <c r="G18045" s="2"/>
      <c r="H18045" s="6"/>
      <c r="I18045" s="9"/>
      <c r="J18045" s="9"/>
      <c r="K18045" s="9"/>
    </row>
    <row r="18046" spans="1:11" x14ac:dyDescent="0.25">
      <c r="A18046" s="2"/>
      <c r="B18046" s="2"/>
      <c r="C18046" s="2"/>
      <c r="E18046" s="2"/>
      <c r="G18046" s="2"/>
      <c r="H18046" s="6"/>
      <c r="I18046" s="9"/>
      <c r="J18046" s="9"/>
      <c r="K18046" s="9"/>
    </row>
    <row r="18047" spans="1:11" x14ac:dyDescent="0.25">
      <c r="A18047" s="2"/>
      <c r="B18047" s="2"/>
      <c r="C18047" s="2"/>
      <c r="E18047" s="2"/>
      <c r="G18047" s="2"/>
      <c r="H18047" s="6"/>
      <c r="I18047" s="9"/>
      <c r="J18047" s="9"/>
      <c r="K18047" s="9"/>
    </row>
    <row r="18048" spans="1:11" x14ac:dyDescent="0.25">
      <c r="A18048" s="2"/>
      <c r="B18048" s="2"/>
      <c r="C18048" s="2"/>
      <c r="E18048" s="2"/>
      <c r="G18048" s="2"/>
      <c r="H18048" s="6"/>
      <c r="I18048" s="9"/>
      <c r="J18048" s="9"/>
      <c r="K18048" s="9"/>
    </row>
    <row r="18049" spans="1:11" x14ac:dyDescent="0.25">
      <c r="A18049" s="2"/>
      <c r="B18049" s="2"/>
      <c r="C18049" s="2"/>
      <c r="E18049" s="2"/>
      <c r="G18049" s="2"/>
      <c r="H18049" s="6"/>
      <c r="I18049" s="9"/>
      <c r="J18049" s="9"/>
      <c r="K18049" s="9"/>
    </row>
    <row r="18050" spans="1:11" x14ac:dyDescent="0.25">
      <c r="A18050" s="2"/>
      <c r="B18050" s="2"/>
      <c r="C18050" s="2"/>
      <c r="E18050" s="2"/>
      <c r="G18050" s="2"/>
      <c r="H18050" s="6"/>
      <c r="I18050" s="9"/>
      <c r="J18050" s="9"/>
      <c r="K18050" s="9"/>
    </row>
    <row r="18051" spans="1:11" x14ac:dyDescent="0.25">
      <c r="A18051" s="2"/>
      <c r="B18051" s="2"/>
      <c r="C18051" s="2"/>
      <c r="E18051" s="2"/>
      <c r="G18051" s="2"/>
      <c r="H18051" s="6"/>
      <c r="I18051" s="9"/>
      <c r="J18051" s="9"/>
      <c r="K18051" s="9"/>
    </row>
    <row r="18052" spans="1:11" x14ac:dyDescent="0.25">
      <c r="A18052" s="2"/>
      <c r="B18052" s="2"/>
      <c r="C18052" s="2"/>
      <c r="E18052" s="2"/>
      <c r="G18052" s="2"/>
      <c r="H18052" s="6"/>
      <c r="I18052" s="9"/>
      <c r="J18052" s="9"/>
      <c r="K18052" s="9"/>
    </row>
    <row r="18053" spans="1:11" x14ac:dyDescent="0.25">
      <c r="A18053" s="2"/>
      <c r="B18053" s="2"/>
      <c r="C18053" s="2"/>
      <c r="E18053" s="2"/>
      <c r="G18053" s="2"/>
      <c r="H18053" s="6"/>
      <c r="I18053" s="9"/>
      <c r="J18053" s="9"/>
      <c r="K18053" s="9"/>
    </row>
    <row r="18054" spans="1:11" x14ac:dyDescent="0.25">
      <c r="A18054" s="2"/>
      <c r="B18054" s="2"/>
      <c r="C18054" s="2"/>
      <c r="E18054" s="2"/>
      <c r="G18054" s="2"/>
      <c r="H18054" s="6"/>
      <c r="I18054" s="9"/>
      <c r="J18054" s="9"/>
      <c r="K18054" s="9"/>
    </row>
    <row r="18055" spans="1:11" x14ac:dyDescent="0.25">
      <c r="A18055" s="2"/>
      <c r="B18055" s="2"/>
      <c r="C18055" s="2"/>
      <c r="E18055" s="2"/>
      <c r="G18055" s="2"/>
      <c r="H18055" s="6"/>
      <c r="I18055" s="9"/>
      <c r="J18055" s="9"/>
      <c r="K18055" s="9"/>
    </row>
    <row r="18056" spans="1:11" x14ac:dyDescent="0.25">
      <c r="A18056" s="2"/>
      <c r="B18056" s="2"/>
      <c r="C18056" s="2"/>
      <c r="E18056" s="2"/>
      <c r="G18056" s="2"/>
      <c r="H18056" s="6"/>
      <c r="I18056" s="9"/>
      <c r="J18056" s="9"/>
      <c r="K18056" s="9"/>
    </row>
    <row r="18057" spans="1:11" x14ac:dyDescent="0.25">
      <c r="A18057" s="2"/>
      <c r="B18057" s="2"/>
      <c r="C18057" s="2"/>
      <c r="E18057" s="2"/>
      <c r="G18057" s="2"/>
      <c r="H18057" s="6"/>
      <c r="I18057" s="9"/>
      <c r="J18057" s="9"/>
      <c r="K18057" s="9"/>
    </row>
    <row r="18058" spans="1:11" x14ac:dyDescent="0.25">
      <c r="A18058" s="2"/>
      <c r="B18058" s="2"/>
      <c r="C18058" s="2"/>
      <c r="E18058" s="2"/>
      <c r="G18058" s="2"/>
      <c r="H18058" s="6"/>
      <c r="I18058" s="9"/>
      <c r="J18058" s="9"/>
      <c r="K18058" s="9"/>
    </row>
    <row r="18059" spans="1:11" x14ac:dyDescent="0.25">
      <c r="A18059" s="2"/>
      <c r="B18059" s="2"/>
      <c r="C18059" s="2"/>
      <c r="E18059" s="2"/>
      <c r="G18059" s="2"/>
      <c r="H18059" s="6"/>
      <c r="I18059" s="9"/>
      <c r="J18059" s="9"/>
      <c r="K18059" s="9"/>
    </row>
    <row r="18060" spans="1:11" x14ac:dyDescent="0.25">
      <c r="A18060" s="2"/>
      <c r="B18060" s="2"/>
      <c r="C18060" s="2"/>
      <c r="E18060" s="2"/>
      <c r="G18060" s="2"/>
      <c r="H18060" s="6"/>
      <c r="I18060" s="9"/>
      <c r="J18060" s="9"/>
      <c r="K18060" s="9"/>
    </row>
    <row r="18061" spans="1:11" x14ac:dyDescent="0.25">
      <c r="A18061" s="2"/>
      <c r="B18061" s="2"/>
      <c r="C18061" s="2"/>
      <c r="E18061" s="2"/>
      <c r="G18061" s="2"/>
      <c r="H18061" s="6"/>
      <c r="I18061" s="9"/>
      <c r="J18061" s="9"/>
      <c r="K18061" s="9"/>
    </row>
    <row r="18062" spans="1:11" x14ac:dyDescent="0.25">
      <c r="A18062" s="2"/>
      <c r="B18062" s="2"/>
      <c r="C18062" s="2"/>
      <c r="E18062" s="2"/>
      <c r="G18062" s="2"/>
      <c r="H18062" s="6"/>
      <c r="I18062" s="9"/>
      <c r="J18062" s="9"/>
      <c r="K18062" s="9"/>
    </row>
    <row r="18063" spans="1:11" x14ac:dyDescent="0.25">
      <c r="A18063" s="2"/>
      <c r="B18063" s="2"/>
      <c r="C18063" s="2"/>
      <c r="E18063" s="2"/>
      <c r="G18063" s="2"/>
      <c r="H18063" s="6"/>
      <c r="I18063" s="9"/>
      <c r="J18063" s="9"/>
      <c r="K18063" s="9"/>
    </row>
    <row r="18064" spans="1:11" x14ac:dyDescent="0.25">
      <c r="A18064" s="2"/>
      <c r="B18064" s="2"/>
      <c r="C18064" s="2"/>
      <c r="E18064" s="2"/>
      <c r="G18064" s="2"/>
      <c r="H18064" s="6"/>
      <c r="I18064" s="9"/>
      <c r="J18064" s="9"/>
      <c r="K18064" s="9"/>
    </row>
    <row r="18065" spans="1:11" x14ac:dyDescent="0.25">
      <c r="A18065" s="2"/>
      <c r="B18065" s="2"/>
      <c r="C18065" s="2"/>
      <c r="E18065" s="2"/>
      <c r="G18065" s="2"/>
      <c r="H18065" s="6"/>
      <c r="I18065" s="9"/>
      <c r="J18065" s="9"/>
      <c r="K18065" s="9"/>
    </row>
    <row r="18066" spans="1:11" x14ac:dyDescent="0.25">
      <c r="A18066" s="2"/>
      <c r="B18066" s="2"/>
      <c r="C18066" s="2"/>
      <c r="E18066" s="2"/>
      <c r="G18066" s="2"/>
      <c r="H18066" s="6"/>
      <c r="I18066" s="9"/>
      <c r="J18066" s="9"/>
      <c r="K18066" s="9"/>
    </row>
    <row r="18067" spans="1:11" x14ac:dyDescent="0.25">
      <c r="A18067" s="2"/>
      <c r="B18067" s="2"/>
      <c r="C18067" s="2"/>
      <c r="E18067" s="2"/>
      <c r="G18067" s="2"/>
      <c r="H18067" s="6"/>
      <c r="I18067" s="9"/>
      <c r="J18067" s="9"/>
      <c r="K18067" s="9"/>
    </row>
    <row r="18068" spans="1:11" x14ac:dyDescent="0.25">
      <c r="A18068" s="2"/>
      <c r="B18068" s="2"/>
      <c r="C18068" s="2"/>
      <c r="E18068" s="2"/>
      <c r="G18068" s="2"/>
      <c r="H18068" s="6"/>
      <c r="I18068" s="9"/>
      <c r="J18068" s="9"/>
      <c r="K18068" s="9"/>
    </row>
    <row r="18069" spans="1:11" x14ac:dyDescent="0.25">
      <c r="A18069" s="2"/>
      <c r="B18069" s="2"/>
      <c r="C18069" s="2"/>
      <c r="E18069" s="2"/>
      <c r="G18069" s="2"/>
      <c r="H18069" s="6"/>
      <c r="I18069" s="9"/>
      <c r="J18069" s="9"/>
      <c r="K18069" s="9"/>
    </row>
    <row r="18070" spans="1:11" x14ac:dyDescent="0.25">
      <c r="A18070" s="2"/>
      <c r="B18070" s="2"/>
      <c r="C18070" s="2"/>
      <c r="E18070" s="2"/>
      <c r="G18070" s="2"/>
      <c r="H18070" s="6"/>
      <c r="I18070" s="9"/>
      <c r="J18070" s="9"/>
      <c r="K18070" s="9"/>
    </row>
    <row r="18071" spans="1:11" x14ac:dyDescent="0.25">
      <c r="A18071" s="2"/>
      <c r="B18071" s="2"/>
      <c r="C18071" s="2"/>
      <c r="E18071" s="2"/>
      <c r="G18071" s="2"/>
      <c r="H18071" s="6"/>
      <c r="I18071" s="9"/>
      <c r="J18071" s="9"/>
      <c r="K18071" s="9"/>
    </row>
    <row r="18072" spans="1:11" x14ac:dyDescent="0.25">
      <c r="A18072" s="2"/>
      <c r="B18072" s="2"/>
      <c r="C18072" s="2"/>
      <c r="E18072" s="2"/>
      <c r="G18072" s="2"/>
      <c r="H18072" s="6"/>
      <c r="I18072" s="9"/>
      <c r="J18072" s="9"/>
      <c r="K18072" s="9"/>
    </row>
    <row r="18073" spans="1:11" x14ac:dyDescent="0.25">
      <c r="A18073" s="2"/>
      <c r="B18073" s="2"/>
      <c r="C18073" s="2"/>
      <c r="E18073" s="2"/>
      <c r="G18073" s="2"/>
      <c r="H18073" s="6"/>
      <c r="I18073" s="9"/>
      <c r="J18073" s="9"/>
      <c r="K18073" s="9"/>
    </row>
    <row r="18074" spans="1:11" x14ac:dyDescent="0.25">
      <c r="A18074" s="2"/>
      <c r="B18074" s="2"/>
      <c r="C18074" s="2"/>
      <c r="E18074" s="2"/>
      <c r="G18074" s="2"/>
      <c r="H18074" s="6"/>
      <c r="I18074" s="9"/>
      <c r="J18074" s="9"/>
      <c r="K18074" s="9"/>
    </row>
    <row r="18075" spans="1:11" x14ac:dyDescent="0.25">
      <c r="A18075" s="2"/>
      <c r="B18075" s="2"/>
      <c r="C18075" s="2"/>
      <c r="E18075" s="2"/>
      <c r="G18075" s="2"/>
      <c r="H18075" s="6"/>
      <c r="I18075" s="9"/>
      <c r="J18075" s="9"/>
      <c r="K18075" s="9"/>
    </row>
    <row r="18076" spans="1:11" x14ac:dyDescent="0.25">
      <c r="A18076" s="2"/>
      <c r="B18076" s="2"/>
      <c r="C18076" s="2"/>
      <c r="E18076" s="2"/>
      <c r="G18076" s="2"/>
      <c r="H18076" s="6"/>
      <c r="I18076" s="9"/>
      <c r="J18076" s="9"/>
      <c r="K18076" s="9"/>
    </row>
    <row r="18077" spans="1:11" x14ac:dyDescent="0.25">
      <c r="A18077" s="2"/>
      <c r="B18077" s="2"/>
      <c r="C18077" s="2"/>
      <c r="E18077" s="2"/>
      <c r="G18077" s="2"/>
      <c r="H18077" s="6"/>
      <c r="I18077" s="9"/>
      <c r="J18077" s="9"/>
      <c r="K18077" s="9"/>
    </row>
    <row r="18078" spans="1:11" x14ac:dyDescent="0.25">
      <c r="A18078" s="2"/>
      <c r="B18078" s="2"/>
      <c r="C18078" s="2"/>
      <c r="E18078" s="2"/>
      <c r="G18078" s="2"/>
      <c r="H18078" s="6"/>
      <c r="I18078" s="9"/>
      <c r="J18078" s="9"/>
      <c r="K18078" s="9"/>
    </row>
    <row r="18079" spans="1:11" x14ac:dyDescent="0.25">
      <c r="A18079" s="2"/>
      <c r="B18079" s="2"/>
      <c r="C18079" s="2"/>
      <c r="E18079" s="2"/>
      <c r="G18079" s="2"/>
      <c r="H18079" s="6"/>
      <c r="I18079" s="9"/>
      <c r="J18079" s="9"/>
      <c r="K18079" s="9"/>
    </row>
    <row r="18080" spans="1:11" x14ac:dyDescent="0.25">
      <c r="A18080" s="2"/>
      <c r="B18080" s="2"/>
      <c r="C18080" s="2"/>
      <c r="E18080" s="2"/>
      <c r="G18080" s="2"/>
      <c r="H18080" s="6"/>
      <c r="I18080" s="9"/>
      <c r="J18080" s="9"/>
      <c r="K18080" s="9"/>
    </row>
    <row r="18081" spans="1:11" x14ac:dyDescent="0.25">
      <c r="A18081" s="2"/>
      <c r="B18081" s="2"/>
      <c r="C18081" s="2"/>
      <c r="E18081" s="2"/>
      <c r="G18081" s="2"/>
      <c r="H18081" s="6"/>
      <c r="I18081" s="9"/>
      <c r="J18081" s="9"/>
      <c r="K18081" s="9"/>
    </row>
    <row r="18082" spans="1:11" x14ac:dyDescent="0.25">
      <c r="A18082" s="2"/>
      <c r="B18082" s="2"/>
      <c r="C18082" s="2"/>
      <c r="E18082" s="2"/>
      <c r="G18082" s="2"/>
      <c r="H18082" s="6"/>
      <c r="I18082" s="9"/>
      <c r="J18082" s="9"/>
      <c r="K18082" s="9"/>
    </row>
    <row r="18083" spans="1:11" x14ac:dyDescent="0.25">
      <c r="A18083" s="2"/>
      <c r="B18083" s="2"/>
      <c r="C18083" s="2"/>
      <c r="E18083" s="2"/>
      <c r="G18083" s="2"/>
      <c r="H18083" s="6"/>
      <c r="I18083" s="9"/>
      <c r="J18083" s="9"/>
      <c r="K18083" s="9"/>
    </row>
    <row r="18084" spans="1:11" x14ac:dyDescent="0.25">
      <c r="A18084" s="2"/>
      <c r="B18084" s="2"/>
      <c r="C18084" s="2"/>
      <c r="E18084" s="2"/>
      <c r="G18084" s="2"/>
      <c r="H18084" s="6"/>
      <c r="I18084" s="9"/>
      <c r="J18084" s="9"/>
      <c r="K18084" s="9"/>
    </row>
    <row r="18085" spans="1:11" x14ac:dyDescent="0.25">
      <c r="A18085" s="2"/>
      <c r="B18085" s="2"/>
      <c r="C18085" s="2"/>
      <c r="E18085" s="2"/>
      <c r="G18085" s="2"/>
      <c r="H18085" s="6"/>
      <c r="I18085" s="9"/>
      <c r="J18085" s="9"/>
      <c r="K18085" s="9"/>
    </row>
    <row r="18086" spans="1:11" x14ac:dyDescent="0.25">
      <c r="A18086" s="2"/>
      <c r="B18086" s="2"/>
      <c r="C18086" s="2"/>
      <c r="E18086" s="2"/>
      <c r="G18086" s="2"/>
      <c r="H18086" s="6"/>
      <c r="I18086" s="9"/>
      <c r="J18086" s="9"/>
      <c r="K18086" s="9"/>
    </row>
    <row r="18087" spans="1:11" x14ac:dyDescent="0.25">
      <c r="A18087" s="2"/>
      <c r="B18087" s="2"/>
      <c r="C18087" s="2"/>
      <c r="E18087" s="2"/>
      <c r="G18087" s="2"/>
      <c r="H18087" s="6"/>
      <c r="I18087" s="9"/>
      <c r="J18087" s="9"/>
      <c r="K18087" s="9"/>
    </row>
    <row r="18088" spans="1:11" x14ac:dyDescent="0.25">
      <c r="A18088" s="2"/>
      <c r="B18088" s="2"/>
      <c r="C18088" s="2"/>
      <c r="E18088" s="2"/>
      <c r="G18088" s="2"/>
      <c r="H18088" s="6"/>
      <c r="I18088" s="9"/>
      <c r="J18088" s="9"/>
      <c r="K18088" s="9"/>
    </row>
    <row r="18089" spans="1:11" x14ac:dyDescent="0.25">
      <c r="A18089" s="2"/>
      <c r="B18089" s="2"/>
      <c r="C18089" s="2"/>
      <c r="E18089" s="2"/>
      <c r="G18089" s="2"/>
      <c r="H18089" s="6"/>
      <c r="I18089" s="9"/>
      <c r="J18089" s="9"/>
      <c r="K18089" s="9"/>
    </row>
    <row r="18090" spans="1:11" x14ac:dyDescent="0.25">
      <c r="A18090" s="2"/>
      <c r="B18090" s="2"/>
      <c r="C18090" s="2"/>
      <c r="E18090" s="2"/>
      <c r="G18090" s="2"/>
      <c r="H18090" s="6"/>
      <c r="I18090" s="9"/>
      <c r="J18090" s="9"/>
      <c r="K18090" s="9"/>
    </row>
    <row r="18091" spans="1:11" x14ac:dyDescent="0.25">
      <c r="A18091" s="2"/>
      <c r="B18091" s="2"/>
      <c r="C18091" s="2"/>
      <c r="E18091" s="2"/>
      <c r="G18091" s="2"/>
      <c r="H18091" s="6"/>
      <c r="I18091" s="9"/>
      <c r="J18091" s="9"/>
      <c r="K18091" s="9"/>
    </row>
    <row r="18092" spans="1:11" x14ac:dyDescent="0.25">
      <c r="A18092" s="2"/>
      <c r="B18092" s="2"/>
      <c r="C18092" s="2"/>
      <c r="E18092" s="2"/>
      <c r="G18092" s="2"/>
      <c r="H18092" s="6"/>
      <c r="I18092" s="9"/>
      <c r="J18092" s="9"/>
      <c r="K18092" s="9"/>
    </row>
    <row r="18093" spans="1:11" x14ac:dyDescent="0.25">
      <c r="A18093" s="2"/>
      <c r="B18093" s="2"/>
      <c r="C18093" s="2"/>
      <c r="E18093" s="2"/>
      <c r="G18093" s="2"/>
      <c r="H18093" s="6"/>
      <c r="I18093" s="9"/>
      <c r="J18093" s="9"/>
      <c r="K18093" s="9"/>
    </row>
    <row r="18094" spans="1:11" x14ac:dyDescent="0.25">
      <c r="A18094" s="2"/>
      <c r="B18094" s="2"/>
      <c r="C18094" s="2"/>
      <c r="E18094" s="2"/>
      <c r="G18094" s="2"/>
      <c r="H18094" s="6"/>
      <c r="I18094" s="9"/>
      <c r="J18094" s="9"/>
      <c r="K18094" s="9"/>
    </row>
    <row r="18095" spans="1:11" x14ac:dyDescent="0.25">
      <c r="A18095" s="2"/>
      <c r="B18095" s="2"/>
      <c r="C18095" s="2"/>
      <c r="E18095" s="2"/>
      <c r="G18095" s="2"/>
      <c r="H18095" s="6"/>
      <c r="I18095" s="9"/>
      <c r="J18095" s="9"/>
      <c r="K18095" s="9"/>
    </row>
    <row r="18096" spans="1:11" x14ac:dyDescent="0.25">
      <c r="A18096" s="2"/>
      <c r="B18096" s="2"/>
      <c r="C18096" s="2"/>
      <c r="E18096" s="2"/>
      <c r="G18096" s="2"/>
      <c r="H18096" s="6"/>
      <c r="I18096" s="9"/>
      <c r="J18096" s="9"/>
      <c r="K18096" s="9"/>
    </row>
    <row r="18097" spans="1:11" x14ac:dyDescent="0.25">
      <c r="A18097" s="2"/>
      <c r="B18097" s="2"/>
      <c r="C18097" s="2"/>
      <c r="E18097" s="2"/>
      <c r="G18097" s="2"/>
      <c r="H18097" s="6"/>
      <c r="I18097" s="9"/>
      <c r="J18097" s="9"/>
      <c r="K18097" s="9"/>
    </row>
    <row r="18098" spans="1:11" x14ac:dyDescent="0.25">
      <c r="A18098" s="2"/>
      <c r="B18098" s="2"/>
      <c r="C18098" s="2"/>
      <c r="E18098" s="2"/>
      <c r="G18098" s="2"/>
      <c r="H18098" s="6"/>
      <c r="I18098" s="9"/>
      <c r="J18098" s="9"/>
      <c r="K18098" s="9"/>
    </row>
    <row r="18099" spans="1:11" x14ac:dyDescent="0.25">
      <c r="A18099" s="2"/>
      <c r="B18099" s="2"/>
      <c r="C18099" s="2"/>
      <c r="E18099" s="2"/>
      <c r="G18099" s="2"/>
      <c r="H18099" s="6"/>
      <c r="I18099" s="9"/>
      <c r="J18099" s="9"/>
      <c r="K18099" s="9"/>
    </row>
    <row r="18100" spans="1:11" x14ac:dyDescent="0.25">
      <c r="A18100" s="2"/>
      <c r="B18100" s="2"/>
      <c r="C18100" s="2"/>
      <c r="E18100" s="2"/>
      <c r="G18100" s="2"/>
      <c r="H18100" s="6"/>
      <c r="I18100" s="9"/>
      <c r="J18100" s="9"/>
      <c r="K18100" s="9"/>
    </row>
    <row r="18101" spans="1:11" x14ac:dyDescent="0.25">
      <c r="A18101" s="2"/>
      <c r="B18101" s="2"/>
      <c r="C18101" s="2"/>
      <c r="E18101" s="2"/>
      <c r="G18101" s="2"/>
      <c r="H18101" s="6"/>
      <c r="I18101" s="9"/>
      <c r="J18101" s="9"/>
      <c r="K18101" s="9"/>
    </row>
    <row r="18102" spans="1:11" x14ac:dyDescent="0.25">
      <c r="A18102" s="2"/>
      <c r="B18102" s="2"/>
      <c r="C18102" s="2"/>
      <c r="E18102" s="2"/>
      <c r="G18102" s="2"/>
      <c r="H18102" s="6"/>
      <c r="I18102" s="9"/>
      <c r="J18102" s="9"/>
      <c r="K18102" s="9"/>
    </row>
    <row r="18103" spans="1:11" x14ac:dyDescent="0.25">
      <c r="A18103" s="2"/>
      <c r="B18103" s="2"/>
      <c r="C18103" s="2"/>
      <c r="E18103" s="2"/>
      <c r="G18103" s="2"/>
      <c r="H18103" s="6"/>
      <c r="I18103" s="9"/>
      <c r="J18103" s="9"/>
      <c r="K18103" s="9"/>
    </row>
    <row r="18104" spans="1:11" x14ac:dyDescent="0.25">
      <c r="A18104" s="2"/>
      <c r="B18104" s="2"/>
      <c r="C18104" s="2"/>
      <c r="E18104" s="2"/>
      <c r="G18104" s="2"/>
      <c r="H18104" s="6"/>
      <c r="I18104" s="9"/>
      <c r="J18104" s="9"/>
      <c r="K18104" s="9"/>
    </row>
    <row r="18105" spans="1:11" x14ac:dyDescent="0.25">
      <c r="A18105" s="2"/>
      <c r="B18105" s="2"/>
      <c r="C18105" s="2"/>
      <c r="E18105" s="2"/>
      <c r="G18105" s="2"/>
      <c r="H18105" s="6"/>
      <c r="I18105" s="9"/>
      <c r="J18105" s="9"/>
      <c r="K18105" s="9"/>
    </row>
    <row r="18106" spans="1:11" x14ac:dyDescent="0.25">
      <c r="A18106" s="2"/>
      <c r="B18106" s="2"/>
      <c r="C18106" s="2"/>
      <c r="E18106" s="2"/>
      <c r="G18106" s="2"/>
      <c r="H18106" s="6"/>
      <c r="I18106" s="9"/>
      <c r="J18106" s="9"/>
      <c r="K18106" s="9"/>
    </row>
    <row r="18107" spans="1:11" x14ac:dyDescent="0.25">
      <c r="A18107" s="2"/>
      <c r="B18107" s="2"/>
      <c r="C18107" s="2"/>
      <c r="E18107" s="2"/>
      <c r="G18107" s="2"/>
      <c r="H18107" s="6"/>
      <c r="I18107" s="9"/>
      <c r="J18107" s="9"/>
      <c r="K18107" s="9"/>
    </row>
    <row r="18108" spans="1:11" x14ac:dyDescent="0.25">
      <c r="A18108" s="2"/>
      <c r="B18108" s="2"/>
      <c r="C18108" s="2"/>
      <c r="E18108" s="2"/>
      <c r="G18108" s="2"/>
      <c r="H18108" s="6"/>
      <c r="I18108" s="9"/>
      <c r="J18108" s="9"/>
      <c r="K18108" s="9"/>
    </row>
    <row r="18109" spans="1:11" x14ac:dyDescent="0.25">
      <c r="A18109" s="2"/>
      <c r="B18109" s="2"/>
      <c r="C18109" s="2"/>
      <c r="E18109" s="2"/>
      <c r="G18109" s="2"/>
      <c r="H18109" s="6"/>
      <c r="I18109" s="9"/>
      <c r="J18109" s="9"/>
      <c r="K18109" s="9"/>
    </row>
    <row r="18110" spans="1:11" x14ac:dyDescent="0.25">
      <c r="A18110" s="2"/>
      <c r="B18110" s="2"/>
      <c r="C18110" s="2"/>
      <c r="E18110" s="2"/>
      <c r="G18110" s="2"/>
      <c r="H18110" s="6"/>
      <c r="I18110" s="9"/>
      <c r="J18110" s="9"/>
      <c r="K18110" s="9"/>
    </row>
    <row r="18111" spans="1:11" x14ac:dyDescent="0.25">
      <c r="A18111" s="2"/>
      <c r="B18111" s="2"/>
      <c r="C18111" s="2"/>
      <c r="E18111" s="2"/>
      <c r="G18111" s="2"/>
      <c r="H18111" s="6"/>
      <c r="I18111" s="9"/>
      <c r="J18111" s="9"/>
      <c r="K18111" s="9"/>
    </row>
    <row r="18112" spans="1:11" x14ac:dyDescent="0.25">
      <c r="A18112" s="2"/>
      <c r="B18112" s="2"/>
      <c r="C18112" s="2"/>
      <c r="E18112" s="2"/>
      <c r="G18112" s="2"/>
      <c r="H18112" s="6"/>
      <c r="I18112" s="9"/>
      <c r="J18112" s="9"/>
      <c r="K18112" s="9"/>
    </row>
    <row r="18113" spans="1:11" x14ac:dyDescent="0.25">
      <c r="A18113" s="2"/>
      <c r="B18113" s="2"/>
      <c r="C18113" s="2"/>
      <c r="E18113" s="2"/>
      <c r="G18113" s="2"/>
      <c r="H18113" s="6"/>
      <c r="I18113" s="9"/>
      <c r="J18113" s="9"/>
      <c r="K18113" s="9"/>
    </row>
    <row r="18114" spans="1:11" x14ac:dyDescent="0.25">
      <c r="A18114" s="2"/>
      <c r="B18114" s="2"/>
      <c r="C18114" s="2"/>
      <c r="E18114" s="2"/>
      <c r="G18114" s="2"/>
      <c r="H18114" s="6"/>
      <c r="I18114" s="9"/>
      <c r="J18114" s="9"/>
      <c r="K18114" s="9"/>
    </row>
    <row r="18115" spans="1:11" x14ac:dyDescent="0.25">
      <c r="A18115" s="2"/>
      <c r="B18115" s="2"/>
      <c r="C18115" s="2"/>
      <c r="E18115" s="2"/>
      <c r="G18115" s="2"/>
      <c r="H18115" s="6"/>
      <c r="I18115" s="9"/>
      <c r="J18115" s="9"/>
      <c r="K18115" s="9"/>
    </row>
    <row r="18116" spans="1:11" x14ac:dyDescent="0.25">
      <c r="A18116" s="2"/>
      <c r="B18116" s="2"/>
      <c r="C18116" s="2"/>
      <c r="E18116" s="2"/>
      <c r="G18116" s="2"/>
      <c r="H18116" s="6"/>
      <c r="I18116" s="9"/>
      <c r="J18116" s="9"/>
      <c r="K18116" s="9"/>
    </row>
    <row r="18117" spans="1:11" x14ac:dyDescent="0.25">
      <c r="A18117" s="2"/>
      <c r="B18117" s="2"/>
      <c r="C18117" s="2"/>
      <c r="E18117" s="2"/>
      <c r="G18117" s="2"/>
      <c r="H18117" s="6"/>
      <c r="I18117" s="9"/>
      <c r="J18117" s="9"/>
      <c r="K18117" s="9"/>
    </row>
    <row r="18118" spans="1:11" x14ac:dyDescent="0.25">
      <c r="A18118" s="2"/>
      <c r="B18118" s="2"/>
      <c r="C18118" s="2"/>
      <c r="E18118" s="2"/>
      <c r="G18118" s="2"/>
      <c r="H18118" s="6"/>
      <c r="I18118" s="9"/>
      <c r="J18118" s="9"/>
      <c r="K18118" s="9"/>
    </row>
    <row r="18119" spans="1:11" x14ac:dyDescent="0.25">
      <c r="A18119" s="2"/>
      <c r="B18119" s="2"/>
      <c r="C18119" s="2"/>
      <c r="E18119" s="2"/>
      <c r="G18119" s="2"/>
      <c r="H18119" s="6"/>
      <c r="I18119" s="9"/>
      <c r="J18119" s="9"/>
      <c r="K18119" s="9"/>
    </row>
    <row r="18120" spans="1:11" x14ac:dyDescent="0.25">
      <c r="A18120" s="2"/>
      <c r="B18120" s="2"/>
      <c r="C18120" s="2"/>
      <c r="E18120" s="2"/>
      <c r="G18120" s="2"/>
      <c r="H18120" s="6"/>
      <c r="I18120" s="9"/>
      <c r="J18120" s="9"/>
      <c r="K18120" s="9"/>
    </row>
    <row r="18121" spans="1:11" x14ac:dyDescent="0.25">
      <c r="A18121" s="2"/>
      <c r="B18121" s="2"/>
      <c r="C18121" s="2"/>
      <c r="E18121" s="2"/>
      <c r="G18121" s="2"/>
      <c r="H18121" s="6"/>
      <c r="I18121" s="9"/>
      <c r="J18121" s="9"/>
      <c r="K18121" s="9"/>
    </row>
    <row r="18122" spans="1:11" x14ac:dyDescent="0.25">
      <c r="A18122" s="2"/>
      <c r="B18122" s="2"/>
      <c r="C18122" s="2"/>
      <c r="E18122" s="2"/>
      <c r="G18122" s="2"/>
      <c r="H18122" s="6"/>
      <c r="I18122" s="9"/>
      <c r="J18122" s="9"/>
      <c r="K18122" s="9"/>
    </row>
    <row r="18123" spans="1:11" x14ac:dyDescent="0.25">
      <c r="A18123" s="2"/>
      <c r="B18123" s="2"/>
      <c r="C18123" s="2"/>
      <c r="E18123" s="2"/>
      <c r="G18123" s="2"/>
      <c r="H18123" s="6"/>
      <c r="I18123" s="9"/>
      <c r="J18123" s="9"/>
      <c r="K18123" s="9"/>
    </row>
    <row r="18124" spans="1:11" x14ac:dyDescent="0.25">
      <c r="A18124" s="2"/>
      <c r="B18124" s="2"/>
      <c r="C18124" s="2"/>
      <c r="E18124" s="2"/>
      <c r="G18124" s="2"/>
      <c r="H18124" s="6"/>
      <c r="I18124" s="9"/>
      <c r="J18124" s="9"/>
      <c r="K18124" s="9"/>
    </row>
    <row r="18125" spans="1:11" x14ac:dyDescent="0.25">
      <c r="A18125" s="2"/>
      <c r="B18125" s="2"/>
      <c r="C18125" s="2"/>
      <c r="E18125" s="2"/>
      <c r="G18125" s="2"/>
      <c r="H18125" s="6"/>
      <c r="I18125" s="9"/>
      <c r="J18125" s="9"/>
      <c r="K18125" s="9"/>
    </row>
    <row r="18126" spans="1:11" x14ac:dyDescent="0.25">
      <c r="A18126" s="2"/>
      <c r="B18126" s="2"/>
      <c r="C18126" s="2"/>
      <c r="E18126" s="2"/>
      <c r="G18126" s="2"/>
      <c r="H18126" s="6"/>
      <c r="I18126" s="9"/>
      <c r="J18126" s="9"/>
      <c r="K18126" s="9"/>
    </row>
    <row r="18127" spans="1:11" x14ac:dyDescent="0.25">
      <c r="A18127" s="2"/>
      <c r="B18127" s="2"/>
      <c r="C18127" s="2"/>
      <c r="E18127" s="2"/>
      <c r="G18127" s="2"/>
      <c r="H18127" s="6"/>
      <c r="I18127" s="9"/>
      <c r="J18127" s="9"/>
      <c r="K18127" s="9"/>
    </row>
    <row r="18128" spans="1:11" x14ac:dyDescent="0.25">
      <c r="A18128" s="2"/>
      <c r="B18128" s="2"/>
      <c r="C18128" s="2"/>
      <c r="E18128" s="2"/>
      <c r="G18128" s="2"/>
      <c r="H18128" s="6"/>
      <c r="I18128" s="9"/>
      <c r="J18128" s="9"/>
      <c r="K18128" s="9"/>
    </row>
    <row r="18129" spans="1:11" x14ac:dyDescent="0.25">
      <c r="A18129" s="2"/>
      <c r="B18129" s="2"/>
      <c r="C18129" s="2"/>
      <c r="E18129" s="2"/>
      <c r="G18129" s="2"/>
      <c r="H18129" s="6"/>
      <c r="I18129" s="9"/>
      <c r="J18129" s="9"/>
      <c r="K18129" s="9"/>
    </row>
    <row r="18130" spans="1:11" x14ac:dyDescent="0.25">
      <c r="A18130" s="2"/>
      <c r="B18130" s="2"/>
      <c r="C18130" s="2"/>
      <c r="E18130" s="2"/>
      <c r="G18130" s="2"/>
      <c r="H18130" s="6"/>
      <c r="I18130" s="9"/>
      <c r="J18130" s="9"/>
      <c r="K18130" s="9"/>
    </row>
    <row r="18131" spans="1:11" x14ac:dyDescent="0.25">
      <c r="A18131" s="2"/>
      <c r="B18131" s="2"/>
      <c r="C18131" s="2"/>
      <c r="E18131" s="2"/>
      <c r="G18131" s="2"/>
      <c r="H18131" s="6"/>
      <c r="I18131" s="9"/>
      <c r="J18131" s="9"/>
      <c r="K18131" s="9"/>
    </row>
    <row r="18132" spans="1:11" x14ac:dyDescent="0.25">
      <c r="A18132" s="2"/>
      <c r="B18132" s="2"/>
      <c r="C18132" s="2"/>
      <c r="E18132" s="2"/>
      <c r="G18132" s="2"/>
      <c r="H18132" s="6"/>
      <c r="I18132" s="9"/>
      <c r="J18132" s="9"/>
      <c r="K18132" s="9"/>
    </row>
    <row r="18133" spans="1:11" x14ac:dyDescent="0.25">
      <c r="A18133" s="2"/>
      <c r="B18133" s="2"/>
      <c r="C18133" s="2"/>
      <c r="E18133" s="2"/>
      <c r="G18133" s="2"/>
      <c r="H18133" s="6"/>
      <c r="I18133" s="9"/>
      <c r="J18133" s="9"/>
      <c r="K18133" s="9"/>
    </row>
    <row r="18134" spans="1:11" x14ac:dyDescent="0.25">
      <c r="A18134" s="2"/>
      <c r="B18134" s="2"/>
      <c r="C18134" s="2"/>
      <c r="E18134" s="2"/>
      <c r="G18134" s="2"/>
      <c r="H18134" s="6"/>
      <c r="I18134" s="9"/>
      <c r="J18134" s="9"/>
      <c r="K18134" s="9"/>
    </row>
    <row r="18135" spans="1:11" x14ac:dyDescent="0.25">
      <c r="A18135" s="2"/>
      <c r="B18135" s="2"/>
      <c r="C18135" s="2"/>
      <c r="E18135" s="2"/>
      <c r="G18135" s="2"/>
      <c r="H18135" s="6"/>
      <c r="I18135" s="9"/>
      <c r="J18135" s="9"/>
      <c r="K18135" s="9"/>
    </row>
    <row r="18136" spans="1:11" x14ac:dyDescent="0.25">
      <c r="A18136" s="2"/>
      <c r="B18136" s="2"/>
      <c r="C18136" s="2"/>
      <c r="E18136" s="2"/>
      <c r="G18136" s="2"/>
      <c r="H18136" s="6"/>
      <c r="I18136" s="9"/>
      <c r="J18136" s="9"/>
      <c r="K18136" s="9"/>
    </row>
    <row r="18137" spans="1:11" x14ac:dyDescent="0.25">
      <c r="A18137" s="2"/>
      <c r="B18137" s="2"/>
      <c r="C18137" s="2"/>
      <c r="E18137" s="2"/>
      <c r="G18137" s="2"/>
      <c r="H18137" s="6"/>
      <c r="I18137" s="9"/>
      <c r="J18137" s="9"/>
      <c r="K18137" s="9"/>
    </row>
    <row r="18138" spans="1:11" x14ac:dyDescent="0.25">
      <c r="A18138" s="2"/>
      <c r="B18138" s="2"/>
      <c r="C18138" s="2"/>
      <c r="E18138" s="2"/>
      <c r="G18138" s="2"/>
      <c r="H18138" s="6"/>
      <c r="I18138" s="9"/>
      <c r="J18138" s="9"/>
      <c r="K18138" s="9"/>
    </row>
    <row r="18139" spans="1:11" x14ac:dyDescent="0.25">
      <c r="A18139" s="2"/>
      <c r="B18139" s="2"/>
      <c r="C18139" s="2"/>
      <c r="E18139" s="2"/>
      <c r="G18139" s="2"/>
      <c r="H18139" s="6"/>
      <c r="I18139" s="9"/>
      <c r="J18139" s="9"/>
      <c r="K18139" s="9"/>
    </row>
    <row r="18140" spans="1:11" x14ac:dyDescent="0.25">
      <c r="A18140" s="2"/>
      <c r="B18140" s="2"/>
      <c r="C18140" s="2"/>
      <c r="E18140" s="2"/>
      <c r="G18140" s="2"/>
      <c r="H18140" s="6"/>
      <c r="I18140" s="9"/>
      <c r="J18140" s="9"/>
      <c r="K18140" s="9"/>
    </row>
    <row r="18141" spans="1:11" x14ac:dyDescent="0.25">
      <c r="A18141" s="2"/>
      <c r="B18141" s="2"/>
      <c r="C18141" s="2"/>
      <c r="E18141" s="2"/>
      <c r="G18141" s="2"/>
      <c r="H18141" s="6"/>
      <c r="I18141" s="9"/>
      <c r="J18141" s="9"/>
      <c r="K18141" s="9"/>
    </row>
    <row r="18142" spans="1:11" x14ac:dyDescent="0.25">
      <c r="A18142" s="2"/>
      <c r="B18142" s="2"/>
      <c r="C18142" s="2"/>
      <c r="E18142" s="2"/>
      <c r="G18142" s="2"/>
      <c r="H18142" s="6"/>
      <c r="I18142" s="9"/>
      <c r="J18142" s="9"/>
      <c r="K18142" s="9"/>
    </row>
    <row r="18143" spans="1:11" x14ac:dyDescent="0.25">
      <c r="A18143" s="2"/>
      <c r="B18143" s="2"/>
      <c r="C18143" s="2"/>
      <c r="E18143" s="2"/>
      <c r="G18143" s="2"/>
      <c r="H18143" s="6"/>
      <c r="I18143" s="9"/>
      <c r="J18143" s="9"/>
      <c r="K18143" s="9"/>
    </row>
    <row r="18144" spans="1:11" x14ac:dyDescent="0.25">
      <c r="A18144" s="2"/>
      <c r="B18144" s="2"/>
      <c r="C18144" s="2"/>
      <c r="E18144" s="2"/>
      <c r="G18144" s="2"/>
      <c r="H18144" s="6"/>
      <c r="I18144" s="9"/>
      <c r="J18144" s="9"/>
      <c r="K18144" s="9"/>
    </row>
    <row r="18145" spans="1:11" x14ac:dyDescent="0.25">
      <c r="A18145" s="2"/>
      <c r="B18145" s="2"/>
      <c r="C18145" s="2"/>
      <c r="E18145" s="2"/>
      <c r="G18145" s="2"/>
      <c r="H18145" s="6"/>
      <c r="I18145" s="9"/>
      <c r="J18145" s="9"/>
      <c r="K18145" s="9"/>
    </row>
    <row r="18146" spans="1:11" x14ac:dyDescent="0.25">
      <c r="A18146" s="2"/>
      <c r="B18146" s="2"/>
      <c r="C18146" s="2"/>
      <c r="E18146" s="2"/>
      <c r="G18146" s="2"/>
      <c r="H18146" s="6"/>
      <c r="I18146" s="9"/>
      <c r="J18146" s="9"/>
      <c r="K18146" s="9"/>
    </row>
    <row r="18147" spans="1:11" x14ac:dyDescent="0.25">
      <c r="A18147" s="2"/>
      <c r="B18147" s="2"/>
      <c r="C18147" s="2"/>
      <c r="E18147" s="2"/>
      <c r="G18147" s="2"/>
      <c r="H18147" s="6"/>
      <c r="I18147" s="9"/>
      <c r="J18147" s="9"/>
      <c r="K18147" s="9"/>
    </row>
    <row r="18148" spans="1:11" x14ac:dyDescent="0.25">
      <c r="A18148" s="2"/>
      <c r="B18148" s="2"/>
      <c r="C18148" s="2"/>
      <c r="E18148" s="2"/>
      <c r="G18148" s="2"/>
      <c r="H18148" s="6"/>
      <c r="I18148" s="9"/>
      <c r="J18148" s="9"/>
      <c r="K18148" s="9"/>
    </row>
    <row r="18149" spans="1:11" x14ac:dyDescent="0.25">
      <c r="A18149" s="2"/>
      <c r="B18149" s="2"/>
      <c r="C18149" s="2"/>
      <c r="E18149" s="2"/>
      <c r="G18149" s="2"/>
      <c r="H18149" s="6"/>
      <c r="I18149" s="9"/>
      <c r="J18149" s="9"/>
      <c r="K18149" s="9"/>
    </row>
    <row r="18150" spans="1:11" x14ac:dyDescent="0.25">
      <c r="A18150" s="2"/>
      <c r="B18150" s="2"/>
      <c r="C18150" s="2"/>
      <c r="E18150" s="2"/>
      <c r="G18150" s="2"/>
      <c r="H18150" s="6"/>
      <c r="I18150" s="9"/>
      <c r="J18150" s="9"/>
      <c r="K18150" s="9"/>
    </row>
    <row r="18151" spans="1:11" x14ac:dyDescent="0.25">
      <c r="A18151" s="2"/>
      <c r="B18151" s="2"/>
      <c r="C18151" s="2"/>
      <c r="E18151" s="2"/>
      <c r="G18151" s="2"/>
      <c r="H18151" s="6"/>
      <c r="I18151" s="9"/>
      <c r="J18151" s="9"/>
      <c r="K18151" s="9"/>
    </row>
    <row r="18152" spans="1:11" x14ac:dyDescent="0.25">
      <c r="A18152" s="2"/>
      <c r="B18152" s="2"/>
      <c r="C18152" s="2"/>
      <c r="E18152" s="2"/>
      <c r="G18152" s="2"/>
      <c r="H18152" s="6"/>
      <c r="I18152" s="9"/>
      <c r="J18152" s="9"/>
      <c r="K18152" s="9"/>
    </row>
    <row r="18153" spans="1:11" x14ac:dyDescent="0.25">
      <c r="A18153" s="2"/>
      <c r="B18153" s="2"/>
      <c r="C18153" s="2"/>
      <c r="E18153" s="2"/>
      <c r="G18153" s="2"/>
      <c r="H18153" s="6"/>
      <c r="I18153" s="9"/>
      <c r="J18153" s="9"/>
      <c r="K18153" s="9"/>
    </row>
    <row r="18154" spans="1:11" x14ac:dyDescent="0.25">
      <c r="A18154" s="2"/>
      <c r="B18154" s="2"/>
      <c r="C18154" s="2"/>
      <c r="E18154" s="2"/>
      <c r="G18154" s="2"/>
      <c r="H18154" s="6"/>
      <c r="I18154" s="9"/>
      <c r="J18154" s="9"/>
      <c r="K18154" s="9"/>
    </row>
    <row r="18155" spans="1:11" x14ac:dyDescent="0.25">
      <c r="A18155" s="2"/>
      <c r="B18155" s="2"/>
      <c r="C18155" s="2"/>
      <c r="E18155" s="2"/>
      <c r="G18155" s="2"/>
      <c r="H18155" s="6"/>
      <c r="I18155" s="9"/>
      <c r="J18155" s="9"/>
      <c r="K18155" s="9"/>
    </row>
    <row r="18156" spans="1:11" x14ac:dyDescent="0.25">
      <c r="A18156" s="2"/>
      <c r="B18156" s="2"/>
      <c r="C18156" s="2"/>
      <c r="E18156" s="2"/>
      <c r="G18156" s="2"/>
      <c r="H18156" s="6"/>
      <c r="I18156" s="9"/>
      <c r="J18156" s="9"/>
      <c r="K18156" s="9"/>
    </row>
    <row r="18157" spans="1:11" x14ac:dyDescent="0.25">
      <c r="A18157" s="2"/>
      <c r="B18157" s="2"/>
      <c r="C18157" s="2"/>
      <c r="E18157" s="2"/>
      <c r="G18157" s="2"/>
      <c r="H18157" s="6"/>
      <c r="I18157" s="9"/>
      <c r="J18157" s="9"/>
      <c r="K18157" s="9"/>
    </row>
    <row r="18158" spans="1:11" x14ac:dyDescent="0.25">
      <c r="A18158" s="2"/>
      <c r="B18158" s="2"/>
      <c r="C18158" s="2"/>
      <c r="E18158" s="2"/>
      <c r="G18158" s="2"/>
      <c r="H18158" s="6"/>
      <c r="I18158" s="9"/>
      <c r="J18158" s="9"/>
      <c r="K18158" s="9"/>
    </row>
    <row r="18159" spans="1:11" x14ac:dyDescent="0.25">
      <c r="A18159" s="2"/>
      <c r="B18159" s="2"/>
      <c r="C18159" s="2"/>
      <c r="E18159" s="2"/>
      <c r="G18159" s="2"/>
      <c r="H18159" s="6"/>
      <c r="I18159" s="9"/>
      <c r="J18159" s="9"/>
      <c r="K18159" s="9"/>
    </row>
    <row r="18160" spans="1:11" x14ac:dyDescent="0.25">
      <c r="A18160" s="2"/>
      <c r="B18160" s="2"/>
      <c r="C18160" s="2"/>
      <c r="E18160" s="2"/>
      <c r="G18160" s="2"/>
      <c r="H18160" s="6"/>
      <c r="I18160" s="9"/>
      <c r="J18160" s="9"/>
      <c r="K18160" s="9"/>
    </row>
    <row r="18161" spans="1:11" x14ac:dyDescent="0.25">
      <c r="A18161" s="2"/>
      <c r="B18161" s="2"/>
      <c r="C18161" s="2"/>
      <c r="E18161" s="2"/>
      <c r="G18161" s="2"/>
      <c r="H18161" s="6"/>
      <c r="I18161" s="9"/>
      <c r="J18161" s="9"/>
      <c r="K18161" s="9"/>
    </row>
    <row r="18162" spans="1:11" x14ac:dyDescent="0.25">
      <c r="A18162" s="2"/>
      <c r="B18162" s="2"/>
      <c r="C18162" s="2"/>
      <c r="E18162" s="2"/>
      <c r="G18162" s="2"/>
      <c r="H18162" s="6"/>
      <c r="I18162" s="9"/>
      <c r="J18162" s="9"/>
      <c r="K18162" s="9"/>
    </row>
    <row r="18163" spans="1:11" x14ac:dyDescent="0.25">
      <c r="A18163" s="2"/>
      <c r="B18163" s="2"/>
      <c r="C18163" s="2"/>
      <c r="E18163" s="2"/>
      <c r="G18163" s="2"/>
      <c r="H18163" s="6"/>
      <c r="I18163" s="9"/>
      <c r="J18163" s="9"/>
      <c r="K18163" s="9"/>
    </row>
    <row r="18164" spans="1:11" x14ac:dyDescent="0.25">
      <c r="A18164" s="2"/>
      <c r="B18164" s="2"/>
      <c r="C18164" s="2"/>
      <c r="E18164" s="2"/>
      <c r="G18164" s="2"/>
      <c r="H18164" s="6"/>
      <c r="I18164" s="9"/>
      <c r="J18164" s="9"/>
      <c r="K18164" s="9"/>
    </row>
    <row r="18165" spans="1:11" x14ac:dyDescent="0.25">
      <c r="A18165" s="2"/>
      <c r="B18165" s="2"/>
      <c r="C18165" s="2"/>
      <c r="E18165" s="2"/>
      <c r="G18165" s="2"/>
      <c r="H18165" s="6"/>
      <c r="I18165" s="9"/>
      <c r="J18165" s="9"/>
      <c r="K18165" s="9"/>
    </row>
    <row r="18166" spans="1:11" x14ac:dyDescent="0.25">
      <c r="A18166" s="2"/>
      <c r="B18166" s="2"/>
      <c r="C18166" s="2"/>
      <c r="E18166" s="2"/>
      <c r="G18166" s="2"/>
      <c r="H18166" s="6"/>
      <c r="I18166" s="9"/>
      <c r="J18166" s="9"/>
      <c r="K18166" s="9"/>
    </row>
    <row r="18167" spans="1:11" x14ac:dyDescent="0.25">
      <c r="A18167" s="2"/>
      <c r="B18167" s="2"/>
      <c r="C18167" s="2"/>
      <c r="E18167" s="2"/>
      <c r="G18167" s="2"/>
      <c r="H18167" s="6"/>
      <c r="I18167" s="9"/>
      <c r="J18167" s="9"/>
      <c r="K18167" s="9"/>
    </row>
    <row r="18168" spans="1:11" x14ac:dyDescent="0.25">
      <c r="A18168" s="2"/>
      <c r="B18168" s="2"/>
      <c r="C18168" s="2"/>
      <c r="E18168" s="2"/>
      <c r="G18168" s="2"/>
      <c r="H18168" s="6"/>
      <c r="I18168" s="9"/>
      <c r="J18168" s="9"/>
      <c r="K18168" s="9"/>
    </row>
    <row r="18169" spans="1:11" x14ac:dyDescent="0.25">
      <c r="A18169" s="2"/>
      <c r="B18169" s="2"/>
      <c r="C18169" s="2"/>
      <c r="E18169" s="2"/>
      <c r="G18169" s="2"/>
      <c r="H18169" s="6"/>
      <c r="I18169" s="9"/>
      <c r="J18169" s="9"/>
      <c r="K18169" s="9"/>
    </row>
    <row r="18170" spans="1:11" x14ac:dyDescent="0.25">
      <c r="A18170" s="2"/>
      <c r="B18170" s="2"/>
      <c r="C18170" s="2"/>
      <c r="E18170" s="2"/>
      <c r="G18170" s="2"/>
      <c r="H18170" s="6"/>
      <c r="I18170" s="9"/>
      <c r="J18170" s="9"/>
      <c r="K18170" s="9"/>
    </row>
    <row r="18171" spans="1:11" x14ac:dyDescent="0.25">
      <c r="A18171" s="2"/>
      <c r="B18171" s="2"/>
      <c r="C18171" s="2"/>
      <c r="E18171" s="2"/>
      <c r="G18171" s="2"/>
      <c r="H18171" s="6"/>
      <c r="I18171" s="9"/>
      <c r="J18171" s="9"/>
      <c r="K18171" s="9"/>
    </row>
    <row r="18172" spans="1:11" x14ac:dyDescent="0.25">
      <c r="A18172" s="2"/>
      <c r="B18172" s="2"/>
      <c r="C18172" s="2"/>
      <c r="E18172" s="2"/>
      <c r="G18172" s="2"/>
      <c r="H18172" s="6"/>
      <c r="I18172" s="9"/>
      <c r="J18172" s="9"/>
      <c r="K18172" s="9"/>
    </row>
    <row r="18173" spans="1:11" x14ac:dyDescent="0.25">
      <c r="A18173" s="2"/>
      <c r="B18173" s="2"/>
      <c r="C18173" s="2"/>
      <c r="E18173" s="2"/>
      <c r="G18173" s="2"/>
      <c r="H18173" s="6"/>
      <c r="I18173" s="9"/>
      <c r="J18173" s="9"/>
      <c r="K18173" s="9"/>
    </row>
    <row r="18174" spans="1:11" x14ac:dyDescent="0.25">
      <c r="A18174" s="2"/>
      <c r="B18174" s="2"/>
      <c r="C18174" s="2"/>
      <c r="E18174" s="2"/>
      <c r="G18174" s="2"/>
      <c r="H18174" s="6"/>
      <c r="I18174" s="9"/>
      <c r="J18174" s="9"/>
      <c r="K18174" s="9"/>
    </row>
    <row r="18175" spans="1:11" x14ac:dyDescent="0.25">
      <c r="A18175" s="2"/>
      <c r="B18175" s="2"/>
      <c r="C18175" s="2"/>
      <c r="E18175" s="2"/>
      <c r="G18175" s="2"/>
      <c r="H18175" s="6"/>
      <c r="I18175" s="9"/>
      <c r="J18175" s="9"/>
      <c r="K18175" s="9"/>
    </row>
    <row r="18176" spans="1:11" x14ac:dyDescent="0.25">
      <c r="A18176" s="2"/>
      <c r="B18176" s="2"/>
      <c r="C18176" s="2"/>
      <c r="E18176" s="2"/>
      <c r="G18176" s="2"/>
      <c r="H18176" s="6"/>
      <c r="I18176" s="9"/>
      <c r="J18176" s="9"/>
      <c r="K18176" s="9"/>
    </row>
    <row r="18177" spans="1:11" x14ac:dyDescent="0.25">
      <c r="A18177" s="2"/>
      <c r="B18177" s="2"/>
      <c r="C18177" s="2"/>
      <c r="E18177" s="2"/>
      <c r="G18177" s="2"/>
      <c r="H18177" s="6"/>
      <c r="I18177" s="9"/>
      <c r="J18177" s="9"/>
      <c r="K18177" s="9"/>
    </row>
    <row r="18178" spans="1:11" x14ac:dyDescent="0.25">
      <c r="A18178" s="2"/>
      <c r="B18178" s="2"/>
      <c r="C18178" s="2"/>
      <c r="E18178" s="2"/>
      <c r="G18178" s="2"/>
      <c r="H18178" s="6"/>
      <c r="I18178" s="9"/>
      <c r="J18178" s="9"/>
      <c r="K18178" s="9"/>
    </row>
    <row r="18179" spans="1:11" x14ac:dyDescent="0.25">
      <c r="A18179" s="2"/>
      <c r="B18179" s="2"/>
      <c r="C18179" s="2"/>
      <c r="E18179" s="2"/>
      <c r="G18179" s="2"/>
      <c r="H18179" s="6"/>
      <c r="I18179" s="9"/>
      <c r="J18179" s="9"/>
      <c r="K18179" s="9"/>
    </row>
    <row r="18180" spans="1:11" x14ac:dyDescent="0.25">
      <c r="A18180" s="2"/>
      <c r="B18180" s="2"/>
      <c r="C18180" s="2"/>
      <c r="E18180" s="2"/>
      <c r="G18180" s="2"/>
      <c r="H18180" s="6"/>
      <c r="I18180" s="9"/>
      <c r="J18180" s="9"/>
      <c r="K18180" s="9"/>
    </row>
    <row r="18181" spans="1:11" x14ac:dyDescent="0.25">
      <c r="A18181" s="2"/>
      <c r="B18181" s="2"/>
      <c r="C18181" s="2"/>
      <c r="E18181" s="2"/>
      <c r="G18181" s="2"/>
      <c r="H18181" s="6"/>
      <c r="I18181" s="9"/>
      <c r="J18181" s="9"/>
      <c r="K18181" s="9"/>
    </row>
    <row r="18182" spans="1:11" x14ac:dyDescent="0.25">
      <c r="A18182" s="2"/>
      <c r="B18182" s="2"/>
      <c r="C18182" s="2"/>
      <c r="E18182" s="2"/>
      <c r="G18182" s="2"/>
      <c r="H18182" s="6"/>
      <c r="I18182" s="9"/>
      <c r="J18182" s="9"/>
      <c r="K18182" s="9"/>
    </row>
    <row r="18183" spans="1:11" x14ac:dyDescent="0.25">
      <c r="A18183" s="2"/>
      <c r="B18183" s="2"/>
      <c r="C18183" s="2"/>
      <c r="E18183" s="2"/>
      <c r="G18183" s="2"/>
      <c r="H18183" s="6"/>
      <c r="I18183" s="9"/>
      <c r="J18183" s="9"/>
      <c r="K18183" s="9"/>
    </row>
    <row r="18184" spans="1:11" x14ac:dyDescent="0.25">
      <c r="A18184" s="2"/>
      <c r="B18184" s="2"/>
      <c r="C18184" s="2"/>
      <c r="E18184" s="2"/>
      <c r="G18184" s="2"/>
      <c r="H18184" s="6"/>
      <c r="I18184" s="9"/>
      <c r="J18184" s="9"/>
      <c r="K18184" s="9"/>
    </row>
    <row r="18185" spans="1:11" x14ac:dyDescent="0.25">
      <c r="A18185" s="2"/>
      <c r="B18185" s="2"/>
      <c r="C18185" s="2"/>
      <c r="E18185" s="2"/>
      <c r="G18185" s="2"/>
      <c r="H18185" s="6"/>
      <c r="I18185" s="9"/>
      <c r="J18185" s="9"/>
      <c r="K18185" s="9"/>
    </row>
    <row r="18186" spans="1:11" x14ac:dyDescent="0.25">
      <c r="A18186" s="2"/>
      <c r="B18186" s="2"/>
      <c r="C18186" s="2"/>
      <c r="E18186" s="2"/>
      <c r="G18186" s="2"/>
      <c r="H18186" s="6"/>
      <c r="I18186" s="9"/>
      <c r="J18186" s="9"/>
      <c r="K18186" s="9"/>
    </row>
    <row r="18187" spans="1:11" x14ac:dyDescent="0.25">
      <c r="A18187" s="2"/>
      <c r="B18187" s="2"/>
      <c r="C18187" s="2"/>
      <c r="E18187" s="2"/>
      <c r="G18187" s="2"/>
      <c r="H18187" s="6"/>
      <c r="I18187" s="9"/>
      <c r="J18187" s="9"/>
      <c r="K18187" s="9"/>
    </row>
    <row r="18188" spans="1:11" x14ac:dyDescent="0.25">
      <c r="A18188" s="2"/>
      <c r="B18188" s="2"/>
      <c r="C18188" s="2"/>
      <c r="E18188" s="2"/>
      <c r="G18188" s="2"/>
      <c r="H18188" s="6"/>
      <c r="I18188" s="9"/>
      <c r="J18188" s="9"/>
      <c r="K18188" s="9"/>
    </row>
    <row r="18189" spans="1:11" x14ac:dyDescent="0.25">
      <c r="A18189" s="2"/>
      <c r="B18189" s="2"/>
      <c r="C18189" s="2"/>
      <c r="E18189" s="2"/>
      <c r="G18189" s="2"/>
      <c r="H18189" s="6"/>
      <c r="I18189" s="9"/>
      <c r="J18189" s="9"/>
      <c r="K18189" s="9"/>
    </row>
    <row r="18190" spans="1:11" x14ac:dyDescent="0.25">
      <c r="A18190" s="2"/>
      <c r="B18190" s="2"/>
      <c r="C18190" s="2"/>
      <c r="E18190" s="2"/>
      <c r="G18190" s="2"/>
      <c r="H18190" s="6"/>
      <c r="I18190" s="9"/>
      <c r="J18190" s="9"/>
      <c r="K18190" s="9"/>
    </row>
    <row r="18191" spans="1:11" x14ac:dyDescent="0.25">
      <c r="A18191" s="2"/>
      <c r="B18191" s="2"/>
      <c r="C18191" s="2"/>
      <c r="E18191" s="2"/>
      <c r="G18191" s="2"/>
      <c r="H18191" s="6"/>
      <c r="I18191" s="9"/>
      <c r="J18191" s="9"/>
      <c r="K18191" s="9"/>
    </row>
    <row r="18192" spans="1:11" x14ac:dyDescent="0.25">
      <c r="A18192" s="2"/>
      <c r="B18192" s="2"/>
      <c r="C18192" s="2"/>
      <c r="E18192" s="2"/>
      <c r="G18192" s="2"/>
      <c r="H18192" s="6"/>
      <c r="I18192" s="9"/>
      <c r="J18192" s="9"/>
      <c r="K18192" s="9"/>
    </row>
    <row r="18193" spans="1:11" x14ac:dyDescent="0.25">
      <c r="A18193" s="2"/>
      <c r="B18193" s="2"/>
      <c r="C18193" s="2"/>
      <c r="E18193" s="2"/>
      <c r="G18193" s="2"/>
      <c r="H18193" s="6"/>
      <c r="I18193" s="9"/>
      <c r="J18193" s="9"/>
      <c r="K18193" s="9"/>
    </row>
    <row r="18194" spans="1:11" x14ac:dyDescent="0.25">
      <c r="A18194" s="2"/>
      <c r="B18194" s="2"/>
      <c r="C18194" s="2"/>
      <c r="E18194" s="2"/>
      <c r="G18194" s="2"/>
      <c r="H18194" s="6"/>
      <c r="I18194" s="9"/>
      <c r="J18194" s="9"/>
      <c r="K18194" s="9"/>
    </row>
    <row r="18195" spans="1:11" x14ac:dyDescent="0.25">
      <c r="A18195" s="2"/>
      <c r="B18195" s="2"/>
      <c r="C18195" s="2"/>
      <c r="E18195" s="2"/>
      <c r="G18195" s="2"/>
      <c r="H18195" s="6"/>
      <c r="I18195" s="9"/>
      <c r="J18195" s="9"/>
      <c r="K18195" s="9"/>
    </row>
    <row r="18196" spans="1:11" x14ac:dyDescent="0.25">
      <c r="A18196" s="2"/>
      <c r="B18196" s="2"/>
      <c r="C18196" s="2"/>
      <c r="E18196" s="2"/>
      <c r="G18196" s="2"/>
      <c r="H18196" s="6"/>
      <c r="I18196" s="9"/>
      <c r="J18196" s="9"/>
      <c r="K18196" s="9"/>
    </row>
    <row r="18197" spans="1:11" x14ac:dyDescent="0.25">
      <c r="A18197" s="2"/>
      <c r="B18197" s="2"/>
      <c r="C18197" s="2"/>
      <c r="E18197" s="2"/>
      <c r="G18197" s="2"/>
      <c r="H18197" s="6"/>
      <c r="I18197" s="9"/>
      <c r="J18197" s="9"/>
      <c r="K18197" s="9"/>
    </row>
    <row r="18198" spans="1:11" x14ac:dyDescent="0.25">
      <c r="A18198" s="2"/>
      <c r="B18198" s="2"/>
      <c r="C18198" s="2"/>
      <c r="E18198" s="2"/>
      <c r="G18198" s="2"/>
      <c r="H18198" s="6"/>
      <c r="I18198" s="9"/>
      <c r="J18198" s="9"/>
      <c r="K18198" s="9"/>
    </row>
    <row r="18199" spans="1:11" x14ac:dyDescent="0.25">
      <c r="A18199" s="2"/>
      <c r="B18199" s="2"/>
      <c r="C18199" s="2"/>
      <c r="E18199" s="2"/>
      <c r="G18199" s="2"/>
      <c r="H18199" s="6"/>
      <c r="I18199" s="9"/>
      <c r="J18199" s="9"/>
      <c r="K18199" s="9"/>
    </row>
    <row r="18200" spans="1:11" x14ac:dyDescent="0.25">
      <c r="A18200" s="2"/>
      <c r="B18200" s="2"/>
      <c r="C18200" s="2"/>
      <c r="E18200" s="2"/>
      <c r="G18200" s="2"/>
      <c r="H18200" s="6"/>
      <c r="I18200" s="9"/>
      <c r="J18200" s="9"/>
      <c r="K18200" s="9"/>
    </row>
    <row r="18201" spans="1:11" x14ac:dyDescent="0.25">
      <c r="A18201" s="2"/>
      <c r="B18201" s="2"/>
      <c r="C18201" s="2"/>
      <c r="E18201" s="2"/>
      <c r="G18201" s="2"/>
      <c r="H18201" s="6"/>
      <c r="I18201" s="9"/>
      <c r="J18201" s="9"/>
      <c r="K18201" s="9"/>
    </row>
    <row r="18202" spans="1:11" x14ac:dyDescent="0.25">
      <c r="A18202" s="2"/>
      <c r="B18202" s="2"/>
      <c r="C18202" s="2"/>
      <c r="E18202" s="2"/>
      <c r="G18202" s="2"/>
      <c r="H18202" s="6"/>
      <c r="I18202" s="9"/>
      <c r="J18202" s="9"/>
      <c r="K18202" s="9"/>
    </row>
    <row r="18203" spans="1:11" x14ac:dyDescent="0.25">
      <c r="A18203" s="2"/>
      <c r="B18203" s="2"/>
      <c r="C18203" s="2"/>
      <c r="E18203" s="2"/>
      <c r="G18203" s="2"/>
      <c r="H18203" s="6"/>
      <c r="I18203" s="9"/>
      <c r="J18203" s="9"/>
      <c r="K18203" s="9"/>
    </row>
    <row r="18204" spans="1:11" x14ac:dyDescent="0.25">
      <c r="A18204" s="2"/>
      <c r="B18204" s="2"/>
      <c r="C18204" s="2"/>
      <c r="E18204" s="2"/>
      <c r="G18204" s="2"/>
      <c r="H18204" s="6"/>
      <c r="I18204" s="9"/>
      <c r="J18204" s="9"/>
      <c r="K18204" s="9"/>
    </row>
    <row r="18205" spans="1:11" x14ac:dyDescent="0.25">
      <c r="A18205" s="2"/>
      <c r="B18205" s="2"/>
      <c r="C18205" s="2"/>
      <c r="E18205" s="2"/>
      <c r="G18205" s="2"/>
      <c r="H18205" s="6"/>
      <c r="I18205" s="9"/>
      <c r="J18205" s="9"/>
      <c r="K18205" s="9"/>
    </row>
    <row r="18206" spans="1:11" x14ac:dyDescent="0.25">
      <c r="A18206" s="2"/>
      <c r="B18206" s="2"/>
      <c r="C18206" s="2"/>
      <c r="E18206" s="2"/>
      <c r="G18206" s="2"/>
      <c r="H18206" s="6"/>
      <c r="I18206" s="9"/>
      <c r="J18206" s="9"/>
      <c r="K18206" s="9"/>
    </row>
    <row r="18207" spans="1:11" x14ac:dyDescent="0.25">
      <c r="A18207" s="2"/>
      <c r="B18207" s="2"/>
      <c r="C18207" s="2"/>
      <c r="E18207" s="2"/>
      <c r="G18207" s="2"/>
      <c r="H18207" s="6"/>
      <c r="I18207" s="9"/>
      <c r="J18207" s="9"/>
      <c r="K18207" s="9"/>
    </row>
    <row r="18208" spans="1:11" x14ac:dyDescent="0.25">
      <c r="A18208" s="2"/>
      <c r="B18208" s="2"/>
      <c r="C18208" s="2"/>
      <c r="E18208" s="2"/>
      <c r="G18208" s="2"/>
      <c r="H18208" s="6"/>
      <c r="I18208" s="9"/>
      <c r="J18208" s="9"/>
      <c r="K18208" s="9"/>
    </row>
    <row r="18209" spans="1:11" x14ac:dyDescent="0.25">
      <c r="A18209" s="2"/>
      <c r="B18209" s="2"/>
      <c r="C18209" s="2"/>
      <c r="E18209" s="2"/>
      <c r="G18209" s="2"/>
      <c r="H18209" s="6"/>
      <c r="I18209" s="9"/>
      <c r="J18209" s="9"/>
      <c r="K18209" s="9"/>
    </row>
    <row r="18210" spans="1:11" x14ac:dyDescent="0.25">
      <c r="A18210" s="2"/>
      <c r="B18210" s="2"/>
      <c r="C18210" s="2"/>
      <c r="E18210" s="2"/>
      <c r="G18210" s="2"/>
      <c r="H18210" s="6"/>
      <c r="I18210" s="9"/>
      <c r="J18210" s="9"/>
      <c r="K18210" s="9"/>
    </row>
    <row r="18211" spans="1:11" x14ac:dyDescent="0.25">
      <c r="A18211" s="2"/>
      <c r="B18211" s="2"/>
      <c r="C18211" s="2"/>
      <c r="E18211" s="2"/>
      <c r="G18211" s="2"/>
      <c r="H18211" s="6"/>
      <c r="I18211" s="9"/>
      <c r="J18211" s="9"/>
      <c r="K18211" s="9"/>
    </row>
    <row r="18212" spans="1:11" x14ac:dyDescent="0.25">
      <c r="A18212" s="2"/>
      <c r="B18212" s="2"/>
      <c r="C18212" s="2"/>
      <c r="E18212" s="2"/>
      <c r="G18212" s="2"/>
      <c r="H18212" s="6"/>
      <c r="I18212" s="9"/>
      <c r="J18212" s="9"/>
      <c r="K18212" s="9"/>
    </row>
    <row r="18213" spans="1:11" x14ac:dyDescent="0.25">
      <c r="A18213" s="2"/>
      <c r="B18213" s="2"/>
      <c r="C18213" s="2"/>
      <c r="E18213" s="2"/>
      <c r="G18213" s="2"/>
      <c r="H18213" s="6"/>
      <c r="I18213" s="9"/>
      <c r="J18213" s="9"/>
      <c r="K18213" s="9"/>
    </row>
    <row r="18214" spans="1:11" x14ac:dyDescent="0.25">
      <c r="A18214" s="2"/>
      <c r="B18214" s="2"/>
      <c r="C18214" s="2"/>
      <c r="E18214" s="2"/>
      <c r="G18214" s="2"/>
      <c r="H18214" s="6"/>
      <c r="I18214" s="9"/>
      <c r="J18214" s="9"/>
      <c r="K18214" s="9"/>
    </row>
    <row r="18215" spans="1:11" x14ac:dyDescent="0.25">
      <c r="A18215" s="2"/>
      <c r="B18215" s="2"/>
      <c r="C18215" s="2"/>
      <c r="E18215" s="2"/>
      <c r="G18215" s="2"/>
      <c r="H18215" s="6"/>
      <c r="I18215" s="9"/>
      <c r="J18215" s="9"/>
      <c r="K18215" s="9"/>
    </row>
    <row r="18216" spans="1:11" x14ac:dyDescent="0.25">
      <c r="A18216" s="2"/>
      <c r="B18216" s="2"/>
      <c r="C18216" s="2"/>
      <c r="E18216" s="2"/>
      <c r="G18216" s="2"/>
      <c r="H18216" s="6"/>
      <c r="I18216" s="9"/>
      <c r="J18216" s="9"/>
      <c r="K18216" s="9"/>
    </row>
    <row r="18217" spans="1:11" x14ac:dyDescent="0.25">
      <c r="A18217" s="2"/>
      <c r="B18217" s="2"/>
      <c r="C18217" s="2"/>
      <c r="E18217" s="2"/>
      <c r="G18217" s="2"/>
      <c r="H18217" s="6"/>
      <c r="I18217" s="9"/>
      <c r="J18217" s="9"/>
      <c r="K18217" s="9"/>
    </row>
    <row r="18218" spans="1:11" x14ac:dyDescent="0.25">
      <c r="A18218" s="2"/>
      <c r="B18218" s="2"/>
      <c r="C18218" s="2"/>
      <c r="E18218" s="2"/>
      <c r="G18218" s="2"/>
      <c r="H18218" s="6"/>
      <c r="I18218" s="9"/>
      <c r="J18218" s="9"/>
      <c r="K18218" s="9"/>
    </row>
    <row r="18219" spans="1:11" x14ac:dyDescent="0.25">
      <c r="A18219" s="2"/>
      <c r="B18219" s="2"/>
      <c r="C18219" s="2"/>
      <c r="E18219" s="2"/>
      <c r="G18219" s="2"/>
      <c r="H18219" s="6"/>
      <c r="I18219" s="9"/>
      <c r="J18219" s="9"/>
      <c r="K18219" s="9"/>
    </row>
    <row r="18220" spans="1:11" x14ac:dyDescent="0.25">
      <c r="A18220" s="2"/>
      <c r="B18220" s="2"/>
      <c r="C18220" s="2"/>
      <c r="E18220" s="2"/>
      <c r="G18220" s="2"/>
      <c r="H18220" s="6"/>
      <c r="I18220" s="9"/>
      <c r="J18220" s="9"/>
      <c r="K18220" s="9"/>
    </row>
    <row r="18221" spans="1:11" x14ac:dyDescent="0.25">
      <c r="A18221" s="2"/>
      <c r="B18221" s="2"/>
      <c r="C18221" s="2"/>
      <c r="E18221" s="2"/>
      <c r="G18221" s="2"/>
      <c r="H18221" s="6"/>
      <c r="I18221" s="9"/>
      <c r="J18221" s="9"/>
      <c r="K18221" s="9"/>
    </row>
    <row r="18222" spans="1:11" x14ac:dyDescent="0.25">
      <c r="A18222" s="2"/>
      <c r="B18222" s="2"/>
      <c r="C18222" s="2"/>
      <c r="E18222" s="2"/>
      <c r="G18222" s="2"/>
      <c r="H18222" s="6"/>
      <c r="I18222" s="9"/>
      <c r="J18222" s="9"/>
      <c r="K18222" s="9"/>
    </row>
    <row r="18223" spans="1:11" x14ac:dyDescent="0.25">
      <c r="A18223" s="2"/>
      <c r="B18223" s="2"/>
      <c r="C18223" s="2"/>
      <c r="E18223" s="2"/>
      <c r="G18223" s="2"/>
      <c r="H18223" s="6"/>
      <c r="I18223" s="9"/>
      <c r="J18223" s="9"/>
      <c r="K18223" s="9"/>
    </row>
    <row r="18224" spans="1:11" x14ac:dyDescent="0.25">
      <c r="A18224" s="2"/>
      <c r="B18224" s="2"/>
      <c r="C18224" s="2"/>
      <c r="E18224" s="2"/>
      <c r="G18224" s="2"/>
      <c r="H18224" s="6"/>
      <c r="I18224" s="9"/>
      <c r="J18224" s="9"/>
      <c r="K18224" s="9"/>
    </row>
    <row r="18225" spans="1:11" x14ac:dyDescent="0.25">
      <c r="A18225" s="2"/>
      <c r="B18225" s="2"/>
      <c r="C18225" s="2"/>
      <c r="E18225" s="2"/>
      <c r="G18225" s="2"/>
      <c r="H18225" s="6"/>
      <c r="I18225" s="9"/>
      <c r="J18225" s="9"/>
      <c r="K18225" s="9"/>
    </row>
    <row r="18226" spans="1:11" x14ac:dyDescent="0.25">
      <c r="A18226" s="2"/>
      <c r="B18226" s="2"/>
      <c r="C18226" s="2"/>
      <c r="E18226" s="2"/>
      <c r="G18226" s="2"/>
      <c r="H18226" s="6"/>
      <c r="I18226" s="9"/>
      <c r="J18226" s="9"/>
      <c r="K18226" s="9"/>
    </row>
    <row r="18227" spans="1:11" x14ac:dyDescent="0.25">
      <c r="A18227" s="2"/>
      <c r="B18227" s="2"/>
      <c r="C18227" s="2"/>
      <c r="E18227" s="2"/>
      <c r="G18227" s="2"/>
      <c r="H18227" s="6"/>
      <c r="I18227" s="9"/>
      <c r="J18227" s="9"/>
      <c r="K18227" s="9"/>
    </row>
    <row r="18228" spans="1:11" x14ac:dyDescent="0.25">
      <c r="A18228" s="2"/>
      <c r="B18228" s="2"/>
      <c r="C18228" s="2"/>
      <c r="E18228" s="2"/>
      <c r="G18228" s="2"/>
      <c r="H18228" s="6"/>
      <c r="I18228" s="9"/>
      <c r="J18228" s="9"/>
      <c r="K18228" s="9"/>
    </row>
    <row r="18229" spans="1:11" x14ac:dyDescent="0.25">
      <c r="A18229" s="2"/>
      <c r="B18229" s="2"/>
      <c r="C18229" s="2"/>
      <c r="E18229" s="2"/>
      <c r="G18229" s="2"/>
      <c r="H18229" s="6"/>
      <c r="I18229" s="9"/>
      <c r="J18229" s="9"/>
      <c r="K18229" s="9"/>
    </row>
    <row r="18230" spans="1:11" x14ac:dyDescent="0.25">
      <c r="A18230" s="2"/>
      <c r="B18230" s="2"/>
      <c r="C18230" s="2"/>
      <c r="E18230" s="2"/>
      <c r="G18230" s="2"/>
      <c r="H18230" s="6"/>
      <c r="I18230" s="9"/>
      <c r="J18230" s="9"/>
      <c r="K18230" s="9"/>
    </row>
    <row r="18231" spans="1:11" x14ac:dyDescent="0.25">
      <c r="A18231" s="2"/>
      <c r="B18231" s="2"/>
      <c r="C18231" s="2"/>
      <c r="E18231" s="2"/>
      <c r="G18231" s="2"/>
      <c r="H18231" s="6"/>
      <c r="I18231" s="9"/>
      <c r="J18231" s="9"/>
      <c r="K18231" s="9"/>
    </row>
    <row r="18232" spans="1:11" x14ac:dyDescent="0.25">
      <c r="A18232" s="2"/>
      <c r="B18232" s="2"/>
      <c r="C18232" s="2"/>
      <c r="E18232" s="2"/>
      <c r="G18232" s="2"/>
      <c r="H18232" s="6"/>
      <c r="I18232" s="9"/>
      <c r="J18232" s="9"/>
      <c r="K18232" s="9"/>
    </row>
    <row r="18233" spans="1:11" x14ac:dyDescent="0.25">
      <c r="A18233" s="2"/>
      <c r="B18233" s="2"/>
      <c r="C18233" s="2"/>
      <c r="E18233" s="2"/>
      <c r="G18233" s="2"/>
      <c r="H18233" s="6"/>
      <c r="I18233" s="9"/>
      <c r="J18233" s="9"/>
      <c r="K18233" s="9"/>
    </row>
    <row r="18234" spans="1:11" x14ac:dyDescent="0.25">
      <c r="A18234" s="2"/>
      <c r="B18234" s="2"/>
      <c r="C18234" s="2"/>
      <c r="E18234" s="2"/>
      <c r="G18234" s="2"/>
      <c r="H18234" s="6"/>
      <c r="I18234" s="9"/>
      <c r="J18234" s="9"/>
      <c r="K18234" s="9"/>
    </row>
    <row r="18235" spans="1:11" x14ac:dyDescent="0.25">
      <c r="A18235" s="2"/>
      <c r="B18235" s="2"/>
      <c r="C18235" s="2"/>
      <c r="E18235" s="2"/>
      <c r="G18235" s="2"/>
      <c r="H18235" s="6"/>
      <c r="I18235" s="9"/>
      <c r="J18235" s="9"/>
      <c r="K18235" s="9"/>
    </row>
    <row r="18236" spans="1:11" x14ac:dyDescent="0.25">
      <c r="A18236" s="2"/>
      <c r="B18236" s="2"/>
      <c r="C18236" s="2"/>
      <c r="E18236" s="2"/>
      <c r="G18236" s="2"/>
      <c r="H18236" s="6"/>
      <c r="I18236" s="9"/>
      <c r="J18236" s="9"/>
      <c r="K18236" s="9"/>
    </row>
    <row r="18237" spans="1:11" x14ac:dyDescent="0.25">
      <c r="A18237" s="2"/>
      <c r="B18237" s="2"/>
      <c r="C18237" s="2"/>
      <c r="E18237" s="2"/>
      <c r="G18237" s="2"/>
      <c r="H18237" s="6"/>
      <c r="I18237" s="9"/>
      <c r="J18237" s="9"/>
      <c r="K18237" s="9"/>
    </row>
    <row r="18238" spans="1:11" x14ac:dyDescent="0.25">
      <c r="A18238" s="2"/>
      <c r="B18238" s="2"/>
      <c r="C18238" s="2"/>
      <c r="E18238" s="2"/>
      <c r="G18238" s="2"/>
      <c r="H18238" s="6"/>
      <c r="I18238" s="9"/>
      <c r="J18238" s="9"/>
      <c r="K18238" s="9"/>
    </row>
    <row r="18239" spans="1:11" x14ac:dyDescent="0.25">
      <c r="A18239" s="2"/>
      <c r="B18239" s="2"/>
      <c r="C18239" s="2"/>
      <c r="E18239" s="2"/>
      <c r="G18239" s="2"/>
      <c r="H18239" s="6"/>
      <c r="I18239" s="9"/>
      <c r="J18239" s="9"/>
      <c r="K18239" s="9"/>
    </row>
    <row r="18240" spans="1:11" x14ac:dyDescent="0.25">
      <c r="A18240" s="2"/>
      <c r="B18240" s="2"/>
      <c r="C18240" s="2"/>
      <c r="E18240" s="2"/>
      <c r="G18240" s="2"/>
      <c r="H18240" s="6"/>
      <c r="I18240" s="9"/>
      <c r="J18240" s="9"/>
      <c r="K18240" s="9"/>
    </row>
    <row r="18241" spans="1:11" x14ac:dyDescent="0.25">
      <c r="A18241" s="2"/>
      <c r="B18241" s="2"/>
      <c r="C18241" s="2"/>
      <c r="E18241" s="2"/>
      <c r="G18241" s="2"/>
      <c r="H18241" s="6"/>
      <c r="I18241" s="9"/>
      <c r="J18241" s="9"/>
      <c r="K18241" s="9"/>
    </row>
    <row r="18242" spans="1:11" x14ac:dyDescent="0.25">
      <c r="A18242" s="2"/>
      <c r="B18242" s="2"/>
      <c r="C18242" s="2"/>
      <c r="E18242" s="2"/>
      <c r="G18242" s="2"/>
      <c r="H18242" s="6"/>
      <c r="I18242" s="9"/>
      <c r="J18242" s="9"/>
      <c r="K18242" s="9"/>
    </row>
    <row r="18243" spans="1:11" x14ac:dyDescent="0.25">
      <c r="A18243" s="2"/>
      <c r="B18243" s="2"/>
      <c r="C18243" s="2"/>
      <c r="E18243" s="2"/>
      <c r="G18243" s="2"/>
      <c r="H18243" s="6"/>
      <c r="I18243" s="9"/>
      <c r="J18243" s="9"/>
      <c r="K18243" s="9"/>
    </row>
    <row r="18244" spans="1:11" x14ac:dyDescent="0.25">
      <c r="A18244" s="2"/>
      <c r="B18244" s="2"/>
      <c r="C18244" s="2"/>
      <c r="E18244" s="2"/>
      <c r="G18244" s="2"/>
      <c r="H18244" s="6"/>
      <c r="I18244" s="9"/>
      <c r="J18244" s="9"/>
      <c r="K18244" s="9"/>
    </row>
    <row r="18245" spans="1:11" x14ac:dyDescent="0.25">
      <c r="A18245" s="2"/>
      <c r="B18245" s="2"/>
      <c r="C18245" s="2"/>
      <c r="E18245" s="2"/>
      <c r="G18245" s="2"/>
      <c r="H18245" s="6"/>
      <c r="I18245" s="9"/>
      <c r="J18245" s="9"/>
      <c r="K18245" s="9"/>
    </row>
    <row r="18246" spans="1:11" x14ac:dyDescent="0.25">
      <c r="A18246" s="2"/>
      <c r="B18246" s="2"/>
      <c r="C18246" s="2"/>
      <c r="E18246" s="2"/>
      <c r="G18246" s="2"/>
      <c r="H18246" s="6"/>
      <c r="I18246" s="9"/>
      <c r="J18246" s="9"/>
      <c r="K18246" s="9"/>
    </row>
    <row r="18247" spans="1:11" x14ac:dyDescent="0.25">
      <c r="A18247" s="2"/>
      <c r="B18247" s="2"/>
      <c r="C18247" s="2"/>
      <c r="E18247" s="2"/>
      <c r="G18247" s="2"/>
      <c r="H18247" s="6"/>
      <c r="I18247" s="9"/>
      <c r="J18247" s="9"/>
      <c r="K18247" s="9"/>
    </row>
    <row r="18248" spans="1:11" x14ac:dyDescent="0.25">
      <c r="A18248" s="2"/>
      <c r="B18248" s="2"/>
      <c r="C18248" s="2"/>
      <c r="E18248" s="2"/>
      <c r="G18248" s="2"/>
      <c r="H18248" s="6"/>
      <c r="I18248" s="9"/>
      <c r="J18248" s="9"/>
      <c r="K18248" s="9"/>
    </row>
    <row r="18249" spans="1:11" x14ac:dyDescent="0.25">
      <c r="A18249" s="2"/>
      <c r="B18249" s="2"/>
      <c r="C18249" s="2"/>
      <c r="E18249" s="2"/>
      <c r="G18249" s="2"/>
      <c r="H18249" s="6"/>
      <c r="I18249" s="9"/>
      <c r="J18249" s="9"/>
      <c r="K18249" s="9"/>
    </row>
    <row r="18250" spans="1:11" x14ac:dyDescent="0.25">
      <c r="A18250" s="2"/>
      <c r="B18250" s="2"/>
      <c r="C18250" s="2"/>
      <c r="E18250" s="2"/>
      <c r="G18250" s="2"/>
      <c r="H18250" s="6"/>
      <c r="I18250" s="9"/>
      <c r="J18250" s="9"/>
      <c r="K18250" s="9"/>
    </row>
    <row r="18251" spans="1:11" x14ac:dyDescent="0.25">
      <c r="A18251" s="2"/>
      <c r="B18251" s="2"/>
      <c r="C18251" s="2"/>
      <c r="E18251" s="2"/>
      <c r="G18251" s="2"/>
      <c r="H18251" s="6"/>
      <c r="I18251" s="9"/>
      <c r="J18251" s="9"/>
      <c r="K18251" s="9"/>
    </row>
    <row r="18252" spans="1:11" x14ac:dyDescent="0.25">
      <c r="A18252" s="2"/>
      <c r="B18252" s="2"/>
      <c r="C18252" s="2"/>
      <c r="E18252" s="2"/>
      <c r="G18252" s="2"/>
      <c r="H18252" s="6"/>
      <c r="I18252" s="9"/>
      <c r="J18252" s="9"/>
      <c r="K18252" s="9"/>
    </row>
    <row r="18253" spans="1:11" x14ac:dyDescent="0.25">
      <c r="A18253" s="2"/>
      <c r="B18253" s="2"/>
      <c r="C18253" s="2"/>
      <c r="E18253" s="2"/>
      <c r="G18253" s="2"/>
      <c r="H18253" s="6"/>
      <c r="I18253" s="9"/>
      <c r="J18253" s="9"/>
      <c r="K18253" s="9"/>
    </row>
    <row r="18254" spans="1:11" x14ac:dyDescent="0.25">
      <c r="A18254" s="2"/>
      <c r="B18254" s="2"/>
      <c r="C18254" s="2"/>
      <c r="E18254" s="2"/>
      <c r="G18254" s="2"/>
      <c r="H18254" s="6"/>
      <c r="I18254" s="9"/>
      <c r="J18254" s="9"/>
      <c r="K18254" s="9"/>
    </row>
    <row r="18255" spans="1:11" x14ac:dyDescent="0.25">
      <c r="A18255" s="2"/>
      <c r="B18255" s="2"/>
      <c r="C18255" s="2"/>
      <c r="E18255" s="2"/>
      <c r="G18255" s="2"/>
      <c r="H18255" s="6"/>
      <c r="I18255" s="9"/>
      <c r="J18255" s="9"/>
      <c r="K18255" s="9"/>
    </row>
    <row r="18256" spans="1:11" x14ac:dyDescent="0.25">
      <c r="A18256" s="2"/>
      <c r="B18256" s="2"/>
      <c r="C18256" s="2"/>
      <c r="E18256" s="2"/>
      <c r="G18256" s="2"/>
      <c r="H18256" s="6"/>
      <c r="I18256" s="9"/>
      <c r="J18256" s="9"/>
      <c r="K18256" s="9"/>
    </row>
    <row r="18257" spans="1:11" x14ac:dyDescent="0.25">
      <c r="A18257" s="2"/>
      <c r="B18257" s="2"/>
      <c r="C18257" s="2"/>
      <c r="E18257" s="2"/>
      <c r="G18257" s="2"/>
      <c r="H18257" s="6"/>
      <c r="I18257" s="9"/>
      <c r="J18257" s="9"/>
      <c r="K18257" s="9"/>
    </row>
    <row r="18258" spans="1:11" x14ac:dyDescent="0.25">
      <c r="A18258" s="2"/>
      <c r="B18258" s="2"/>
      <c r="C18258" s="2"/>
      <c r="E18258" s="2"/>
      <c r="G18258" s="2"/>
      <c r="H18258" s="6"/>
      <c r="I18258" s="9"/>
      <c r="J18258" s="9"/>
      <c r="K18258" s="9"/>
    </row>
    <row r="18259" spans="1:11" x14ac:dyDescent="0.25">
      <c r="A18259" s="2"/>
      <c r="B18259" s="2"/>
      <c r="C18259" s="2"/>
      <c r="E18259" s="2"/>
      <c r="G18259" s="2"/>
      <c r="H18259" s="6"/>
      <c r="I18259" s="9"/>
      <c r="J18259" s="9"/>
      <c r="K18259" s="9"/>
    </row>
    <row r="18260" spans="1:11" x14ac:dyDescent="0.25">
      <c r="A18260" s="2"/>
      <c r="B18260" s="2"/>
      <c r="C18260" s="2"/>
      <c r="E18260" s="2"/>
      <c r="G18260" s="2"/>
      <c r="H18260" s="6"/>
      <c r="I18260" s="9"/>
      <c r="J18260" s="9"/>
      <c r="K18260" s="9"/>
    </row>
    <row r="18261" spans="1:11" x14ac:dyDescent="0.25">
      <c r="A18261" s="2"/>
      <c r="B18261" s="2"/>
      <c r="C18261" s="2"/>
      <c r="E18261" s="2"/>
      <c r="G18261" s="2"/>
      <c r="H18261" s="6"/>
      <c r="I18261" s="9"/>
      <c r="J18261" s="9"/>
      <c r="K18261" s="9"/>
    </row>
    <row r="18262" spans="1:11" x14ac:dyDescent="0.25">
      <c r="A18262" s="2"/>
      <c r="B18262" s="2"/>
      <c r="C18262" s="2"/>
      <c r="E18262" s="2"/>
      <c r="G18262" s="2"/>
      <c r="H18262" s="6"/>
      <c r="I18262" s="9"/>
      <c r="J18262" s="9"/>
      <c r="K18262" s="9"/>
    </row>
    <row r="18263" spans="1:11" x14ac:dyDescent="0.25">
      <c r="A18263" s="2"/>
      <c r="B18263" s="2"/>
      <c r="C18263" s="2"/>
      <c r="E18263" s="2"/>
      <c r="G18263" s="2"/>
      <c r="H18263" s="6"/>
      <c r="I18263" s="9"/>
      <c r="J18263" s="9"/>
      <c r="K18263" s="9"/>
    </row>
    <row r="18264" spans="1:11" x14ac:dyDescent="0.25">
      <c r="A18264" s="2"/>
      <c r="B18264" s="2"/>
      <c r="C18264" s="2"/>
      <c r="E18264" s="2"/>
      <c r="G18264" s="2"/>
      <c r="H18264" s="6"/>
      <c r="I18264" s="9"/>
      <c r="J18264" s="9"/>
      <c r="K18264" s="9"/>
    </row>
    <row r="18265" spans="1:11" x14ac:dyDescent="0.25">
      <c r="A18265" s="2"/>
      <c r="B18265" s="2"/>
      <c r="C18265" s="2"/>
      <c r="E18265" s="2"/>
      <c r="G18265" s="2"/>
      <c r="H18265" s="6"/>
      <c r="I18265" s="9"/>
      <c r="J18265" s="9"/>
      <c r="K18265" s="9"/>
    </row>
    <row r="18266" spans="1:11" x14ac:dyDescent="0.25">
      <c r="A18266" s="2"/>
      <c r="B18266" s="2"/>
      <c r="C18266" s="2"/>
      <c r="E18266" s="2"/>
      <c r="G18266" s="2"/>
      <c r="H18266" s="6"/>
      <c r="I18266" s="9"/>
      <c r="J18266" s="9"/>
      <c r="K18266" s="9"/>
    </row>
    <row r="18267" spans="1:11" x14ac:dyDescent="0.25">
      <c r="A18267" s="2"/>
      <c r="B18267" s="2"/>
      <c r="C18267" s="2"/>
      <c r="E18267" s="2"/>
      <c r="G18267" s="2"/>
      <c r="H18267" s="6"/>
      <c r="I18267" s="9"/>
      <c r="J18267" s="9"/>
      <c r="K18267" s="9"/>
    </row>
    <row r="18268" spans="1:11" x14ac:dyDescent="0.25">
      <c r="A18268" s="2"/>
      <c r="B18268" s="2"/>
      <c r="C18268" s="2"/>
      <c r="E18268" s="2"/>
      <c r="G18268" s="2"/>
      <c r="H18268" s="6"/>
      <c r="I18268" s="9"/>
      <c r="J18268" s="9"/>
      <c r="K18268" s="9"/>
    </row>
    <row r="18269" spans="1:11" x14ac:dyDescent="0.25">
      <c r="A18269" s="2"/>
      <c r="B18269" s="2"/>
      <c r="C18269" s="2"/>
      <c r="E18269" s="2"/>
      <c r="G18269" s="2"/>
      <c r="H18269" s="6"/>
      <c r="I18269" s="9"/>
      <c r="J18269" s="9"/>
      <c r="K18269" s="9"/>
    </row>
    <row r="18270" spans="1:11" x14ac:dyDescent="0.25">
      <c r="A18270" s="2"/>
      <c r="B18270" s="2"/>
      <c r="C18270" s="2"/>
      <c r="E18270" s="2"/>
      <c r="G18270" s="2"/>
      <c r="H18270" s="6"/>
      <c r="I18270" s="9"/>
      <c r="J18270" s="9"/>
      <c r="K18270" s="9"/>
    </row>
    <row r="18271" spans="1:11" x14ac:dyDescent="0.25">
      <c r="A18271" s="2"/>
      <c r="B18271" s="2"/>
      <c r="C18271" s="2"/>
      <c r="E18271" s="2"/>
      <c r="G18271" s="2"/>
      <c r="H18271" s="6"/>
      <c r="I18271" s="9"/>
      <c r="J18271" s="9"/>
      <c r="K18271" s="9"/>
    </row>
    <row r="18272" spans="1:11" x14ac:dyDescent="0.25">
      <c r="A18272" s="2"/>
      <c r="B18272" s="2"/>
      <c r="C18272" s="2"/>
      <c r="E18272" s="2"/>
      <c r="G18272" s="2"/>
      <c r="H18272" s="6"/>
      <c r="I18272" s="9"/>
      <c r="J18272" s="9"/>
      <c r="K18272" s="9"/>
    </row>
    <row r="18273" spans="1:11" x14ac:dyDescent="0.25">
      <c r="A18273" s="2"/>
      <c r="B18273" s="2"/>
      <c r="C18273" s="2"/>
      <c r="E18273" s="2"/>
      <c r="G18273" s="2"/>
      <c r="H18273" s="6"/>
      <c r="I18273" s="9"/>
      <c r="J18273" s="9"/>
      <c r="K18273" s="9"/>
    </row>
    <row r="18274" spans="1:11" x14ac:dyDescent="0.25">
      <c r="A18274" s="2"/>
      <c r="B18274" s="2"/>
      <c r="C18274" s="2"/>
      <c r="E18274" s="2"/>
      <c r="G18274" s="2"/>
      <c r="H18274" s="6"/>
      <c r="I18274" s="9"/>
      <c r="J18274" s="9"/>
      <c r="K18274" s="9"/>
    </row>
    <row r="18275" spans="1:11" x14ac:dyDescent="0.25">
      <c r="A18275" s="2"/>
      <c r="B18275" s="2"/>
      <c r="C18275" s="2"/>
      <c r="E18275" s="2"/>
      <c r="G18275" s="2"/>
      <c r="H18275" s="6"/>
      <c r="I18275" s="9"/>
      <c r="J18275" s="9"/>
      <c r="K18275" s="9"/>
    </row>
    <row r="18276" spans="1:11" x14ac:dyDescent="0.25">
      <c r="A18276" s="2"/>
      <c r="B18276" s="2"/>
      <c r="C18276" s="2"/>
      <c r="E18276" s="2"/>
      <c r="G18276" s="2"/>
      <c r="H18276" s="6"/>
      <c r="I18276" s="9"/>
      <c r="J18276" s="9"/>
      <c r="K18276" s="9"/>
    </row>
    <row r="18277" spans="1:11" x14ac:dyDescent="0.25">
      <c r="A18277" s="2"/>
      <c r="B18277" s="2"/>
      <c r="C18277" s="2"/>
      <c r="E18277" s="2"/>
      <c r="G18277" s="2"/>
      <c r="H18277" s="6"/>
      <c r="I18277" s="9"/>
      <c r="J18277" s="9"/>
      <c r="K18277" s="9"/>
    </row>
    <row r="18278" spans="1:11" x14ac:dyDescent="0.25">
      <c r="A18278" s="2"/>
      <c r="B18278" s="2"/>
      <c r="C18278" s="2"/>
      <c r="E18278" s="2"/>
      <c r="G18278" s="2"/>
      <c r="H18278" s="6"/>
      <c r="I18278" s="9"/>
      <c r="J18278" s="9"/>
      <c r="K18278" s="9"/>
    </row>
    <row r="18279" spans="1:11" x14ac:dyDescent="0.25">
      <c r="A18279" s="2"/>
      <c r="B18279" s="2"/>
      <c r="C18279" s="2"/>
      <c r="E18279" s="2"/>
      <c r="G18279" s="2"/>
      <c r="H18279" s="6"/>
      <c r="I18279" s="9"/>
      <c r="J18279" s="9"/>
      <c r="K18279" s="9"/>
    </row>
    <row r="18280" spans="1:11" x14ac:dyDescent="0.25">
      <c r="A18280" s="2"/>
      <c r="B18280" s="2"/>
      <c r="C18280" s="2"/>
      <c r="E18280" s="2"/>
      <c r="G18280" s="2"/>
      <c r="H18280" s="6"/>
      <c r="I18280" s="9"/>
      <c r="J18280" s="9"/>
      <c r="K18280" s="9"/>
    </row>
    <row r="18281" spans="1:11" x14ac:dyDescent="0.25">
      <c r="A18281" s="2"/>
      <c r="B18281" s="2"/>
      <c r="C18281" s="2"/>
      <c r="E18281" s="2"/>
      <c r="G18281" s="2"/>
      <c r="H18281" s="6"/>
      <c r="I18281" s="9"/>
      <c r="J18281" s="9"/>
      <c r="K18281" s="9"/>
    </row>
    <row r="18282" spans="1:11" x14ac:dyDescent="0.25">
      <c r="A18282" s="2"/>
      <c r="B18282" s="2"/>
      <c r="C18282" s="2"/>
      <c r="E18282" s="2"/>
      <c r="G18282" s="2"/>
      <c r="H18282" s="6"/>
      <c r="I18282" s="9"/>
      <c r="J18282" s="9"/>
      <c r="K18282" s="9"/>
    </row>
    <row r="18283" spans="1:11" x14ac:dyDescent="0.25">
      <c r="A18283" s="2"/>
      <c r="B18283" s="2"/>
      <c r="C18283" s="2"/>
      <c r="E18283" s="2"/>
      <c r="G18283" s="2"/>
      <c r="H18283" s="6"/>
      <c r="I18283" s="9"/>
      <c r="J18283" s="9"/>
      <c r="K18283" s="9"/>
    </row>
    <row r="18284" spans="1:11" x14ac:dyDescent="0.25">
      <c r="A18284" s="2"/>
      <c r="B18284" s="2"/>
      <c r="C18284" s="2"/>
      <c r="E18284" s="2"/>
      <c r="G18284" s="2"/>
      <c r="H18284" s="6"/>
      <c r="I18284" s="9"/>
      <c r="J18284" s="9"/>
      <c r="K18284" s="9"/>
    </row>
    <row r="18285" spans="1:11" x14ac:dyDescent="0.25">
      <c r="A18285" s="2"/>
      <c r="B18285" s="2"/>
      <c r="C18285" s="2"/>
      <c r="E18285" s="2"/>
      <c r="G18285" s="2"/>
      <c r="H18285" s="6"/>
      <c r="I18285" s="9"/>
      <c r="J18285" s="9"/>
      <c r="K18285" s="9"/>
    </row>
    <row r="18286" spans="1:11" x14ac:dyDescent="0.25">
      <c r="A18286" s="2"/>
      <c r="B18286" s="2"/>
      <c r="C18286" s="2"/>
      <c r="E18286" s="2"/>
      <c r="G18286" s="2"/>
      <c r="H18286" s="6"/>
      <c r="I18286" s="9"/>
      <c r="J18286" s="9"/>
      <c r="K18286" s="9"/>
    </row>
    <row r="18287" spans="1:11" x14ac:dyDescent="0.25">
      <c r="A18287" s="2"/>
      <c r="B18287" s="2"/>
      <c r="C18287" s="2"/>
      <c r="E18287" s="2"/>
      <c r="G18287" s="2"/>
      <c r="H18287" s="6"/>
      <c r="I18287" s="9"/>
      <c r="J18287" s="9"/>
      <c r="K18287" s="9"/>
    </row>
    <row r="18288" spans="1:11" x14ac:dyDescent="0.25">
      <c r="A18288" s="2"/>
      <c r="B18288" s="2"/>
      <c r="C18288" s="2"/>
      <c r="E18288" s="2"/>
      <c r="G18288" s="2"/>
      <c r="H18288" s="6"/>
      <c r="I18288" s="9"/>
      <c r="J18288" s="9"/>
      <c r="K18288" s="9"/>
    </row>
    <row r="18289" spans="1:11" x14ac:dyDescent="0.25">
      <c r="A18289" s="2"/>
      <c r="B18289" s="2"/>
      <c r="C18289" s="2"/>
      <c r="E18289" s="2"/>
      <c r="G18289" s="2"/>
      <c r="H18289" s="6"/>
      <c r="I18289" s="9"/>
      <c r="J18289" s="9"/>
      <c r="K18289" s="9"/>
    </row>
    <row r="18290" spans="1:11" x14ac:dyDescent="0.25">
      <c r="A18290" s="2"/>
      <c r="B18290" s="2"/>
      <c r="C18290" s="2"/>
      <c r="E18290" s="2"/>
      <c r="G18290" s="2"/>
      <c r="H18290" s="6"/>
      <c r="I18290" s="9"/>
      <c r="J18290" s="9"/>
      <c r="K18290" s="9"/>
    </row>
    <row r="18291" spans="1:11" x14ac:dyDescent="0.25">
      <c r="A18291" s="2"/>
      <c r="B18291" s="2"/>
      <c r="C18291" s="2"/>
      <c r="E18291" s="2"/>
      <c r="G18291" s="2"/>
      <c r="H18291" s="6"/>
      <c r="I18291" s="9"/>
      <c r="J18291" s="9"/>
      <c r="K18291" s="9"/>
    </row>
    <row r="18292" spans="1:11" x14ac:dyDescent="0.25">
      <c r="A18292" s="2"/>
      <c r="B18292" s="2"/>
      <c r="C18292" s="2"/>
      <c r="E18292" s="2"/>
      <c r="G18292" s="2"/>
      <c r="H18292" s="6"/>
      <c r="I18292" s="9"/>
      <c r="J18292" s="9"/>
      <c r="K18292" s="9"/>
    </row>
    <row r="18293" spans="1:11" x14ac:dyDescent="0.25">
      <c r="A18293" s="2"/>
      <c r="B18293" s="2"/>
      <c r="C18293" s="2"/>
      <c r="E18293" s="2"/>
      <c r="G18293" s="2"/>
      <c r="H18293" s="6"/>
      <c r="I18293" s="9"/>
      <c r="J18293" s="9"/>
      <c r="K18293" s="9"/>
    </row>
    <row r="18294" spans="1:11" x14ac:dyDescent="0.25">
      <c r="A18294" s="2"/>
      <c r="B18294" s="2"/>
      <c r="C18294" s="2"/>
      <c r="E18294" s="2"/>
      <c r="G18294" s="2"/>
      <c r="H18294" s="6"/>
      <c r="I18294" s="9"/>
      <c r="J18294" s="9"/>
      <c r="K18294" s="9"/>
    </row>
    <row r="18295" spans="1:11" x14ac:dyDescent="0.25">
      <c r="A18295" s="2"/>
      <c r="B18295" s="2"/>
      <c r="C18295" s="2"/>
      <c r="E18295" s="2"/>
      <c r="G18295" s="2"/>
      <c r="H18295" s="6"/>
      <c r="I18295" s="9"/>
      <c r="J18295" s="9"/>
      <c r="K18295" s="9"/>
    </row>
    <row r="18296" spans="1:11" x14ac:dyDescent="0.25">
      <c r="A18296" s="2"/>
      <c r="B18296" s="2"/>
      <c r="C18296" s="2"/>
      <c r="E18296" s="2"/>
      <c r="G18296" s="2"/>
      <c r="H18296" s="6"/>
      <c r="I18296" s="9"/>
      <c r="J18296" s="9"/>
      <c r="K18296" s="9"/>
    </row>
    <row r="18297" spans="1:11" x14ac:dyDescent="0.25">
      <c r="A18297" s="2"/>
      <c r="B18297" s="2"/>
      <c r="C18297" s="2"/>
      <c r="E18297" s="2"/>
      <c r="G18297" s="2"/>
      <c r="H18297" s="6"/>
      <c r="I18297" s="9"/>
      <c r="J18297" s="9"/>
      <c r="K18297" s="9"/>
    </row>
    <row r="18298" spans="1:11" x14ac:dyDescent="0.25">
      <c r="A18298" s="2"/>
      <c r="B18298" s="2"/>
      <c r="C18298" s="2"/>
      <c r="E18298" s="2"/>
      <c r="G18298" s="2"/>
      <c r="H18298" s="6"/>
      <c r="I18298" s="9"/>
      <c r="J18298" s="9"/>
      <c r="K18298" s="9"/>
    </row>
    <row r="18299" spans="1:11" x14ac:dyDescent="0.25">
      <c r="A18299" s="2"/>
      <c r="B18299" s="2"/>
      <c r="C18299" s="2"/>
      <c r="E18299" s="2"/>
      <c r="G18299" s="2"/>
      <c r="H18299" s="6"/>
      <c r="I18299" s="9"/>
      <c r="J18299" s="9"/>
      <c r="K18299" s="9"/>
    </row>
    <row r="18300" spans="1:11" x14ac:dyDescent="0.25">
      <c r="A18300" s="2"/>
      <c r="B18300" s="2"/>
      <c r="C18300" s="2"/>
      <c r="E18300" s="2"/>
      <c r="G18300" s="2"/>
      <c r="H18300" s="6"/>
      <c r="I18300" s="9"/>
      <c r="J18300" s="9"/>
      <c r="K18300" s="9"/>
    </row>
    <row r="18301" spans="1:11" x14ac:dyDescent="0.25">
      <c r="A18301" s="2"/>
      <c r="B18301" s="2"/>
      <c r="C18301" s="2"/>
      <c r="E18301" s="2"/>
      <c r="G18301" s="2"/>
      <c r="H18301" s="6"/>
      <c r="I18301" s="9"/>
      <c r="J18301" s="9"/>
      <c r="K18301" s="9"/>
    </row>
    <row r="18302" spans="1:11" x14ac:dyDescent="0.25">
      <c r="A18302" s="2"/>
      <c r="B18302" s="2"/>
      <c r="C18302" s="2"/>
      <c r="E18302" s="2"/>
      <c r="G18302" s="2"/>
      <c r="H18302" s="6"/>
      <c r="I18302" s="9"/>
      <c r="J18302" s="9"/>
      <c r="K18302" s="9"/>
    </row>
    <row r="18303" spans="1:11" x14ac:dyDescent="0.25">
      <c r="A18303" s="2"/>
      <c r="B18303" s="2"/>
      <c r="C18303" s="2"/>
      <c r="E18303" s="2"/>
      <c r="G18303" s="2"/>
      <c r="H18303" s="6"/>
      <c r="I18303" s="9"/>
      <c r="J18303" s="9"/>
      <c r="K18303" s="9"/>
    </row>
    <row r="18304" spans="1:11" x14ac:dyDescent="0.25">
      <c r="A18304" s="2"/>
      <c r="B18304" s="2"/>
      <c r="C18304" s="2"/>
      <c r="E18304" s="2"/>
      <c r="G18304" s="2"/>
      <c r="H18304" s="6"/>
      <c r="I18304" s="9"/>
      <c r="J18304" s="9"/>
      <c r="K18304" s="9"/>
    </row>
    <row r="18305" spans="1:11" x14ac:dyDescent="0.25">
      <c r="A18305" s="2"/>
      <c r="B18305" s="2"/>
      <c r="C18305" s="2"/>
      <c r="E18305" s="2"/>
      <c r="G18305" s="2"/>
      <c r="H18305" s="6"/>
      <c r="I18305" s="9"/>
      <c r="J18305" s="9"/>
      <c r="K18305" s="9"/>
    </row>
    <row r="18306" spans="1:11" x14ac:dyDescent="0.25">
      <c r="A18306" s="2"/>
      <c r="B18306" s="2"/>
      <c r="C18306" s="2"/>
      <c r="E18306" s="2"/>
      <c r="G18306" s="2"/>
      <c r="H18306" s="6"/>
      <c r="I18306" s="9"/>
      <c r="J18306" s="9"/>
      <c r="K18306" s="9"/>
    </row>
    <row r="18307" spans="1:11" x14ac:dyDescent="0.25">
      <c r="A18307" s="2"/>
      <c r="B18307" s="2"/>
      <c r="C18307" s="2"/>
      <c r="E18307" s="2"/>
      <c r="G18307" s="2"/>
      <c r="H18307" s="6"/>
      <c r="I18307" s="9"/>
      <c r="J18307" s="9"/>
      <c r="K18307" s="9"/>
    </row>
    <row r="18308" spans="1:11" x14ac:dyDescent="0.25">
      <c r="A18308" s="2"/>
      <c r="B18308" s="2"/>
      <c r="C18308" s="2"/>
      <c r="E18308" s="2"/>
      <c r="G18308" s="2"/>
      <c r="H18308" s="6"/>
      <c r="I18308" s="9"/>
      <c r="J18308" s="9"/>
      <c r="K18308" s="9"/>
    </row>
    <row r="18309" spans="1:11" x14ac:dyDescent="0.25">
      <c r="A18309" s="2"/>
      <c r="B18309" s="2"/>
      <c r="C18309" s="2"/>
      <c r="E18309" s="2"/>
      <c r="G18309" s="2"/>
      <c r="H18309" s="6"/>
      <c r="I18309" s="9"/>
      <c r="J18309" s="9"/>
      <c r="K18309" s="9"/>
    </row>
    <row r="18310" spans="1:11" x14ac:dyDescent="0.25">
      <c r="A18310" s="2"/>
      <c r="B18310" s="2"/>
      <c r="C18310" s="2"/>
      <c r="E18310" s="2"/>
      <c r="G18310" s="2"/>
      <c r="H18310" s="6"/>
      <c r="I18310" s="9"/>
      <c r="J18310" s="9"/>
      <c r="K18310" s="9"/>
    </row>
    <row r="18311" spans="1:11" x14ac:dyDescent="0.25">
      <c r="A18311" s="2"/>
      <c r="B18311" s="2"/>
      <c r="C18311" s="2"/>
      <c r="E18311" s="2"/>
      <c r="G18311" s="2"/>
      <c r="H18311" s="6"/>
      <c r="I18311" s="9"/>
      <c r="J18311" s="9"/>
      <c r="K18311" s="9"/>
    </row>
    <row r="18312" spans="1:11" x14ac:dyDescent="0.25">
      <c r="A18312" s="2"/>
      <c r="B18312" s="2"/>
      <c r="C18312" s="2"/>
      <c r="E18312" s="2"/>
      <c r="G18312" s="2"/>
      <c r="H18312" s="6"/>
      <c r="I18312" s="9"/>
      <c r="J18312" s="9"/>
      <c r="K18312" s="9"/>
    </row>
    <row r="18313" spans="1:11" x14ac:dyDescent="0.25">
      <c r="A18313" s="2"/>
      <c r="B18313" s="2"/>
      <c r="C18313" s="2"/>
      <c r="E18313" s="2"/>
      <c r="G18313" s="2"/>
      <c r="H18313" s="6"/>
      <c r="I18313" s="9"/>
      <c r="J18313" s="9"/>
      <c r="K18313" s="9"/>
    </row>
    <row r="18314" spans="1:11" x14ac:dyDescent="0.25">
      <c r="A18314" s="2"/>
      <c r="B18314" s="2"/>
      <c r="C18314" s="2"/>
      <c r="E18314" s="2"/>
      <c r="G18314" s="2"/>
      <c r="H18314" s="6"/>
      <c r="I18314" s="9"/>
      <c r="J18314" s="9"/>
      <c r="K18314" s="9"/>
    </row>
    <row r="18315" spans="1:11" x14ac:dyDescent="0.25">
      <c r="A18315" s="2"/>
      <c r="B18315" s="2"/>
      <c r="C18315" s="2"/>
      <c r="E18315" s="2"/>
      <c r="G18315" s="2"/>
      <c r="H18315" s="6"/>
      <c r="I18315" s="9"/>
      <c r="J18315" s="9"/>
      <c r="K18315" s="9"/>
    </row>
    <row r="18316" spans="1:11" x14ac:dyDescent="0.25">
      <c r="A18316" s="2"/>
      <c r="B18316" s="2"/>
      <c r="C18316" s="2"/>
      <c r="E18316" s="2"/>
      <c r="G18316" s="2"/>
      <c r="H18316" s="6"/>
      <c r="I18316" s="9"/>
      <c r="J18316" s="9"/>
      <c r="K18316" s="9"/>
    </row>
    <row r="18317" spans="1:11" x14ac:dyDescent="0.25">
      <c r="A18317" s="2"/>
      <c r="B18317" s="2"/>
      <c r="C18317" s="2"/>
      <c r="E18317" s="2"/>
      <c r="G18317" s="2"/>
      <c r="H18317" s="6"/>
      <c r="I18317" s="9"/>
      <c r="J18317" s="9"/>
      <c r="K18317" s="9"/>
    </row>
    <row r="18318" spans="1:11" x14ac:dyDescent="0.25">
      <c r="A18318" s="2"/>
      <c r="B18318" s="2"/>
      <c r="C18318" s="2"/>
      <c r="E18318" s="2"/>
      <c r="G18318" s="2"/>
      <c r="H18318" s="6"/>
      <c r="I18318" s="9"/>
      <c r="J18318" s="9"/>
      <c r="K18318" s="9"/>
    </row>
    <row r="18319" spans="1:11" x14ac:dyDescent="0.25">
      <c r="A18319" s="2"/>
      <c r="B18319" s="2"/>
      <c r="C18319" s="2"/>
      <c r="E18319" s="2"/>
      <c r="G18319" s="2"/>
      <c r="H18319" s="6"/>
      <c r="I18319" s="9"/>
      <c r="J18319" s="9"/>
      <c r="K18319" s="9"/>
    </row>
    <row r="18320" spans="1:11" x14ac:dyDescent="0.25">
      <c r="A18320" s="2"/>
      <c r="B18320" s="2"/>
      <c r="C18320" s="2"/>
      <c r="E18320" s="2"/>
      <c r="G18320" s="2"/>
      <c r="H18320" s="6"/>
      <c r="I18320" s="9"/>
      <c r="J18320" s="9"/>
      <c r="K18320" s="9"/>
    </row>
    <row r="18321" spans="1:11" x14ac:dyDescent="0.25">
      <c r="A18321" s="2"/>
      <c r="B18321" s="2"/>
      <c r="C18321" s="2"/>
      <c r="E18321" s="2"/>
      <c r="G18321" s="2"/>
      <c r="H18321" s="6"/>
      <c r="I18321" s="9"/>
      <c r="J18321" s="9"/>
      <c r="K18321" s="9"/>
    </row>
    <row r="18322" spans="1:11" x14ac:dyDescent="0.25">
      <c r="A18322" s="2"/>
      <c r="B18322" s="2"/>
      <c r="C18322" s="2"/>
      <c r="E18322" s="2"/>
      <c r="G18322" s="2"/>
      <c r="H18322" s="6"/>
      <c r="I18322" s="9"/>
      <c r="J18322" s="9"/>
      <c r="K18322" s="9"/>
    </row>
    <row r="18323" spans="1:11" x14ac:dyDescent="0.25">
      <c r="A18323" s="2"/>
      <c r="B18323" s="2"/>
      <c r="C18323" s="2"/>
      <c r="E18323" s="2"/>
      <c r="G18323" s="2"/>
      <c r="H18323" s="6"/>
      <c r="I18323" s="9"/>
      <c r="J18323" s="9"/>
      <c r="K18323" s="9"/>
    </row>
    <row r="18324" spans="1:11" x14ac:dyDescent="0.25">
      <c r="A18324" s="2"/>
      <c r="B18324" s="2"/>
      <c r="C18324" s="2"/>
      <c r="E18324" s="2"/>
      <c r="G18324" s="2"/>
      <c r="H18324" s="6"/>
      <c r="I18324" s="9"/>
      <c r="J18324" s="9"/>
      <c r="K18324" s="9"/>
    </row>
    <row r="18325" spans="1:11" x14ac:dyDescent="0.25">
      <c r="A18325" s="2"/>
      <c r="B18325" s="2"/>
      <c r="C18325" s="2"/>
      <c r="E18325" s="2"/>
      <c r="G18325" s="2"/>
      <c r="H18325" s="6"/>
      <c r="I18325" s="9"/>
      <c r="J18325" s="9"/>
      <c r="K18325" s="9"/>
    </row>
    <row r="18326" spans="1:11" x14ac:dyDescent="0.25">
      <c r="A18326" s="2"/>
      <c r="B18326" s="2"/>
      <c r="C18326" s="2"/>
      <c r="E18326" s="2"/>
      <c r="G18326" s="2"/>
      <c r="H18326" s="6"/>
      <c r="I18326" s="9"/>
      <c r="J18326" s="9"/>
      <c r="K18326" s="9"/>
    </row>
    <row r="18327" spans="1:11" x14ac:dyDescent="0.25">
      <c r="A18327" s="2"/>
      <c r="B18327" s="2"/>
      <c r="C18327" s="2"/>
      <c r="E18327" s="2"/>
      <c r="G18327" s="2"/>
      <c r="H18327" s="6"/>
      <c r="I18327" s="9"/>
      <c r="J18327" s="9"/>
      <c r="K18327" s="9"/>
    </row>
    <row r="18328" spans="1:11" x14ac:dyDescent="0.25">
      <c r="A18328" s="2"/>
      <c r="B18328" s="2"/>
      <c r="C18328" s="2"/>
      <c r="E18328" s="2"/>
      <c r="G18328" s="2"/>
      <c r="H18328" s="6"/>
      <c r="I18328" s="9"/>
      <c r="J18328" s="9"/>
      <c r="K18328" s="9"/>
    </row>
    <row r="18329" spans="1:11" x14ac:dyDescent="0.25">
      <c r="A18329" s="2"/>
      <c r="B18329" s="2"/>
      <c r="C18329" s="2"/>
      <c r="E18329" s="2"/>
      <c r="G18329" s="2"/>
      <c r="H18329" s="6"/>
      <c r="I18329" s="9"/>
      <c r="J18329" s="9"/>
      <c r="K18329" s="9"/>
    </row>
    <row r="18330" spans="1:11" x14ac:dyDescent="0.25">
      <c r="A18330" s="2"/>
      <c r="B18330" s="2"/>
      <c r="C18330" s="2"/>
      <c r="E18330" s="2"/>
      <c r="G18330" s="2"/>
      <c r="H18330" s="6"/>
      <c r="I18330" s="9"/>
      <c r="J18330" s="9"/>
      <c r="K18330" s="9"/>
    </row>
    <row r="18331" spans="1:11" x14ac:dyDescent="0.25">
      <c r="A18331" s="2"/>
      <c r="B18331" s="2"/>
      <c r="C18331" s="2"/>
      <c r="E18331" s="2"/>
      <c r="G18331" s="2"/>
      <c r="H18331" s="6"/>
      <c r="I18331" s="9"/>
      <c r="J18331" s="9"/>
      <c r="K18331" s="9"/>
    </row>
    <row r="18332" spans="1:11" x14ac:dyDescent="0.25">
      <c r="A18332" s="2"/>
      <c r="B18332" s="2"/>
      <c r="C18332" s="2"/>
      <c r="E18332" s="2"/>
      <c r="G18332" s="2"/>
      <c r="H18332" s="6"/>
      <c r="I18332" s="9"/>
      <c r="J18332" s="9"/>
      <c r="K18332" s="9"/>
    </row>
    <row r="18333" spans="1:11" x14ac:dyDescent="0.25">
      <c r="A18333" s="2"/>
      <c r="B18333" s="2"/>
      <c r="C18333" s="2"/>
      <c r="E18333" s="2"/>
      <c r="G18333" s="2"/>
      <c r="H18333" s="6"/>
      <c r="I18333" s="9"/>
      <c r="J18333" s="9"/>
      <c r="K18333" s="9"/>
    </row>
    <row r="18334" spans="1:11" x14ac:dyDescent="0.25">
      <c r="A18334" s="2"/>
      <c r="B18334" s="2"/>
      <c r="C18334" s="2"/>
      <c r="E18334" s="2"/>
      <c r="G18334" s="2"/>
      <c r="H18334" s="6"/>
      <c r="I18334" s="9"/>
      <c r="J18334" s="9"/>
      <c r="K18334" s="9"/>
    </row>
    <row r="18335" spans="1:11" x14ac:dyDescent="0.25">
      <c r="A18335" s="2"/>
      <c r="B18335" s="2"/>
      <c r="C18335" s="2"/>
      <c r="E18335" s="2"/>
      <c r="G18335" s="2"/>
      <c r="H18335" s="6"/>
      <c r="I18335" s="9"/>
      <c r="J18335" s="9"/>
      <c r="K18335" s="9"/>
    </row>
    <row r="18336" spans="1:11" x14ac:dyDescent="0.25">
      <c r="A18336" s="2"/>
      <c r="B18336" s="2"/>
      <c r="C18336" s="2"/>
      <c r="E18336" s="2"/>
      <c r="G18336" s="2"/>
      <c r="H18336" s="6"/>
      <c r="I18336" s="9"/>
      <c r="J18336" s="9"/>
      <c r="K18336" s="9"/>
    </row>
    <row r="18337" spans="1:11" x14ac:dyDescent="0.25">
      <c r="A18337" s="2"/>
      <c r="B18337" s="2"/>
      <c r="C18337" s="2"/>
      <c r="E18337" s="2"/>
      <c r="G18337" s="2"/>
      <c r="H18337" s="6"/>
      <c r="I18337" s="9"/>
      <c r="J18337" s="9"/>
      <c r="K18337" s="9"/>
    </row>
    <row r="18338" spans="1:11" x14ac:dyDescent="0.25">
      <c r="A18338" s="2"/>
      <c r="B18338" s="2"/>
      <c r="C18338" s="2"/>
      <c r="E18338" s="2"/>
      <c r="G18338" s="2"/>
      <c r="H18338" s="6"/>
      <c r="I18338" s="9"/>
      <c r="J18338" s="9"/>
      <c r="K18338" s="9"/>
    </row>
    <row r="18339" spans="1:11" x14ac:dyDescent="0.25">
      <c r="A18339" s="2"/>
      <c r="B18339" s="2"/>
      <c r="C18339" s="2"/>
      <c r="E18339" s="2"/>
      <c r="G18339" s="2"/>
      <c r="H18339" s="6"/>
      <c r="I18339" s="9"/>
      <c r="J18339" s="9"/>
      <c r="K18339" s="9"/>
    </row>
    <row r="18340" spans="1:11" x14ac:dyDescent="0.25">
      <c r="A18340" s="2"/>
      <c r="B18340" s="2"/>
      <c r="C18340" s="2"/>
      <c r="E18340" s="2"/>
      <c r="G18340" s="2"/>
      <c r="H18340" s="6"/>
      <c r="I18340" s="9"/>
      <c r="J18340" s="9"/>
      <c r="K18340" s="9"/>
    </row>
    <row r="18341" spans="1:11" x14ac:dyDescent="0.25">
      <c r="A18341" s="2"/>
      <c r="B18341" s="2"/>
      <c r="C18341" s="2"/>
      <c r="E18341" s="2"/>
      <c r="G18341" s="2"/>
      <c r="H18341" s="6"/>
      <c r="I18341" s="9"/>
      <c r="J18341" s="9"/>
      <c r="K18341" s="9"/>
    </row>
    <row r="18342" spans="1:11" x14ac:dyDescent="0.25">
      <c r="A18342" s="2"/>
      <c r="B18342" s="2"/>
      <c r="C18342" s="2"/>
      <c r="E18342" s="2"/>
      <c r="G18342" s="2"/>
      <c r="H18342" s="6"/>
      <c r="I18342" s="9"/>
      <c r="J18342" s="9"/>
      <c r="K18342" s="9"/>
    </row>
    <row r="18343" spans="1:11" x14ac:dyDescent="0.25">
      <c r="A18343" s="2"/>
      <c r="B18343" s="2"/>
      <c r="C18343" s="2"/>
      <c r="E18343" s="2"/>
      <c r="G18343" s="2"/>
      <c r="H18343" s="6"/>
      <c r="I18343" s="9"/>
      <c r="J18343" s="9"/>
      <c r="K18343" s="9"/>
    </row>
    <row r="18344" spans="1:11" x14ac:dyDescent="0.25">
      <c r="A18344" s="2"/>
      <c r="B18344" s="2"/>
      <c r="C18344" s="2"/>
      <c r="E18344" s="2"/>
      <c r="G18344" s="2"/>
      <c r="H18344" s="6"/>
      <c r="I18344" s="9"/>
      <c r="J18344" s="9"/>
      <c r="K18344" s="9"/>
    </row>
    <row r="18345" spans="1:11" x14ac:dyDescent="0.25">
      <c r="A18345" s="2"/>
      <c r="B18345" s="2"/>
      <c r="C18345" s="2"/>
      <c r="E18345" s="2"/>
      <c r="G18345" s="2"/>
      <c r="H18345" s="6"/>
      <c r="I18345" s="9"/>
      <c r="J18345" s="9"/>
      <c r="K18345" s="9"/>
    </row>
    <row r="18346" spans="1:11" x14ac:dyDescent="0.25">
      <c r="A18346" s="2"/>
      <c r="B18346" s="2"/>
      <c r="C18346" s="2"/>
      <c r="E18346" s="2"/>
      <c r="G18346" s="2"/>
      <c r="H18346" s="6"/>
      <c r="I18346" s="9"/>
      <c r="J18346" s="9"/>
      <c r="K18346" s="9"/>
    </row>
    <row r="18347" spans="1:11" x14ac:dyDescent="0.25">
      <c r="A18347" s="2"/>
      <c r="B18347" s="2"/>
      <c r="C18347" s="2"/>
      <c r="E18347" s="2"/>
      <c r="G18347" s="2"/>
      <c r="H18347" s="6"/>
      <c r="I18347" s="9"/>
      <c r="J18347" s="9"/>
      <c r="K18347" s="9"/>
    </row>
    <row r="18348" spans="1:11" x14ac:dyDescent="0.25">
      <c r="A18348" s="2"/>
      <c r="B18348" s="2"/>
      <c r="C18348" s="2"/>
      <c r="E18348" s="2"/>
      <c r="G18348" s="2"/>
      <c r="H18348" s="6"/>
      <c r="I18348" s="9"/>
      <c r="J18348" s="9"/>
      <c r="K18348" s="9"/>
    </row>
    <row r="18349" spans="1:11" x14ac:dyDescent="0.25">
      <c r="A18349" s="2"/>
      <c r="B18349" s="2"/>
      <c r="C18349" s="2"/>
      <c r="E18349" s="2"/>
      <c r="G18349" s="2"/>
      <c r="H18349" s="6"/>
      <c r="I18349" s="9"/>
      <c r="J18349" s="9"/>
      <c r="K18349" s="9"/>
    </row>
    <row r="18350" spans="1:11" x14ac:dyDescent="0.25">
      <c r="A18350" s="2"/>
      <c r="B18350" s="2"/>
      <c r="C18350" s="2"/>
      <c r="E18350" s="2"/>
      <c r="G18350" s="2"/>
      <c r="H18350" s="6"/>
      <c r="I18350" s="9"/>
      <c r="J18350" s="9"/>
      <c r="K18350" s="9"/>
    </row>
    <row r="18351" spans="1:11" x14ac:dyDescent="0.25">
      <c r="A18351" s="2"/>
      <c r="B18351" s="2"/>
      <c r="C18351" s="2"/>
      <c r="E18351" s="2"/>
      <c r="G18351" s="2"/>
      <c r="H18351" s="6"/>
      <c r="I18351" s="9"/>
      <c r="J18351" s="9"/>
      <c r="K18351" s="9"/>
    </row>
    <row r="18352" spans="1:11" x14ac:dyDescent="0.25">
      <c r="A18352" s="2"/>
      <c r="B18352" s="2"/>
      <c r="C18352" s="2"/>
      <c r="E18352" s="2"/>
      <c r="G18352" s="2"/>
      <c r="H18352" s="6"/>
      <c r="I18352" s="9"/>
      <c r="J18352" s="9"/>
      <c r="K18352" s="9"/>
    </row>
    <row r="18353" spans="1:11" x14ac:dyDescent="0.25">
      <c r="A18353" s="2"/>
      <c r="B18353" s="2"/>
      <c r="C18353" s="2"/>
      <c r="E18353" s="2"/>
      <c r="G18353" s="2"/>
      <c r="H18353" s="6"/>
      <c r="I18353" s="9"/>
      <c r="J18353" s="9"/>
      <c r="K18353" s="9"/>
    </row>
    <row r="18354" spans="1:11" x14ac:dyDescent="0.25">
      <c r="A18354" s="2"/>
      <c r="B18354" s="2"/>
      <c r="C18354" s="2"/>
      <c r="E18354" s="2"/>
      <c r="G18354" s="2"/>
      <c r="H18354" s="6"/>
      <c r="I18354" s="9"/>
      <c r="J18354" s="9"/>
      <c r="K18354" s="9"/>
    </row>
    <row r="18355" spans="1:11" x14ac:dyDescent="0.25">
      <c r="A18355" s="2"/>
      <c r="B18355" s="2"/>
      <c r="C18355" s="2"/>
      <c r="E18355" s="2"/>
      <c r="G18355" s="2"/>
      <c r="H18355" s="6"/>
      <c r="I18355" s="9"/>
      <c r="J18355" s="9"/>
      <c r="K18355" s="9"/>
    </row>
    <row r="18356" spans="1:11" x14ac:dyDescent="0.25">
      <c r="A18356" s="2"/>
      <c r="B18356" s="2"/>
      <c r="C18356" s="2"/>
      <c r="E18356" s="2"/>
      <c r="G18356" s="2"/>
      <c r="H18356" s="6"/>
      <c r="I18356" s="9"/>
      <c r="J18356" s="9"/>
      <c r="K18356" s="9"/>
    </row>
    <row r="18357" spans="1:11" x14ac:dyDescent="0.25">
      <c r="A18357" s="2"/>
      <c r="B18357" s="2"/>
      <c r="C18357" s="2"/>
      <c r="E18357" s="2"/>
      <c r="G18357" s="2"/>
      <c r="H18357" s="6"/>
      <c r="I18357" s="9"/>
      <c r="J18357" s="9"/>
      <c r="K18357" s="9"/>
    </row>
    <row r="18358" spans="1:11" x14ac:dyDescent="0.25">
      <c r="A18358" s="2"/>
      <c r="B18358" s="2"/>
      <c r="C18358" s="2"/>
      <c r="E18358" s="2"/>
      <c r="G18358" s="2"/>
      <c r="H18358" s="6"/>
      <c r="I18358" s="9"/>
      <c r="J18358" s="9"/>
      <c r="K18358" s="9"/>
    </row>
    <row r="18359" spans="1:11" x14ac:dyDescent="0.25">
      <c r="A18359" s="2"/>
      <c r="B18359" s="2"/>
      <c r="C18359" s="2"/>
      <c r="E18359" s="2"/>
      <c r="G18359" s="2"/>
      <c r="H18359" s="6"/>
      <c r="I18359" s="9"/>
      <c r="J18359" s="9"/>
      <c r="K18359" s="9"/>
    </row>
    <row r="18360" spans="1:11" x14ac:dyDescent="0.25">
      <c r="A18360" s="2"/>
      <c r="B18360" s="2"/>
      <c r="C18360" s="2"/>
      <c r="E18360" s="2"/>
      <c r="G18360" s="2"/>
      <c r="H18360" s="6"/>
      <c r="I18360" s="9"/>
      <c r="J18360" s="9"/>
      <c r="K18360" s="9"/>
    </row>
    <row r="18361" spans="1:11" x14ac:dyDescent="0.25">
      <c r="A18361" s="2"/>
      <c r="B18361" s="2"/>
      <c r="C18361" s="2"/>
      <c r="E18361" s="2"/>
      <c r="G18361" s="2"/>
      <c r="H18361" s="6"/>
      <c r="I18361" s="9"/>
      <c r="J18361" s="9"/>
      <c r="K18361" s="9"/>
    </row>
    <row r="18362" spans="1:11" x14ac:dyDescent="0.25">
      <c r="A18362" s="2"/>
      <c r="B18362" s="2"/>
      <c r="C18362" s="2"/>
      <c r="E18362" s="2"/>
      <c r="G18362" s="2"/>
      <c r="H18362" s="6"/>
      <c r="I18362" s="9"/>
      <c r="J18362" s="9"/>
      <c r="K18362" s="9"/>
    </row>
    <row r="18363" spans="1:11" x14ac:dyDescent="0.25">
      <c r="A18363" s="2"/>
      <c r="B18363" s="2"/>
      <c r="C18363" s="2"/>
      <c r="E18363" s="2"/>
      <c r="G18363" s="2"/>
      <c r="H18363" s="6"/>
      <c r="I18363" s="9"/>
      <c r="J18363" s="9"/>
      <c r="K18363" s="9"/>
    </row>
    <row r="18364" spans="1:11" x14ac:dyDescent="0.25">
      <c r="A18364" s="2"/>
      <c r="B18364" s="2"/>
      <c r="C18364" s="2"/>
      <c r="E18364" s="2"/>
      <c r="G18364" s="2"/>
      <c r="H18364" s="6"/>
      <c r="I18364" s="9"/>
      <c r="J18364" s="9"/>
      <c r="K18364" s="9"/>
    </row>
    <row r="18365" spans="1:11" x14ac:dyDescent="0.25">
      <c r="A18365" s="2"/>
      <c r="B18365" s="2"/>
      <c r="C18365" s="2"/>
      <c r="E18365" s="2"/>
      <c r="G18365" s="2"/>
      <c r="H18365" s="6"/>
      <c r="I18365" s="9"/>
      <c r="J18365" s="9"/>
      <c r="K18365" s="9"/>
    </row>
    <row r="18366" spans="1:11" x14ac:dyDescent="0.25">
      <c r="A18366" s="2"/>
      <c r="B18366" s="2"/>
      <c r="C18366" s="2"/>
      <c r="E18366" s="2"/>
      <c r="G18366" s="2"/>
      <c r="H18366" s="6"/>
      <c r="I18366" s="9"/>
      <c r="J18366" s="9"/>
      <c r="K18366" s="9"/>
    </row>
    <row r="18367" spans="1:11" x14ac:dyDescent="0.25">
      <c r="A18367" s="2"/>
      <c r="B18367" s="2"/>
      <c r="C18367" s="2"/>
      <c r="E18367" s="2"/>
      <c r="G18367" s="2"/>
      <c r="H18367" s="6"/>
      <c r="I18367" s="9"/>
      <c r="J18367" s="9"/>
      <c r="K18367" s="9"/>
    </row>
    <row r="18368" spans="1:11" x14ac:dyDescent="0.25">
      <c r="A18368" s="2"/>
      <c r="B18368" s="2"/>
      <c r="C18368" s="2"/>
      <c r="E18368" s="2"/>
      <c r="G18368" s="2"/>
      <c r="H18368" s="6"/>
      <c r="I18368" s="9"/>
      <c r="J18368" s="9"/>
      <c r="K18368" s="9"/>
    </row>
    <row r="18369" spans="1:11" x14ac:dyDescent="0.25">
      <c r="A18369" s="2"/>
      <c r="B18369" s="2"/>
      <c r="C18369" s="2"/>
      <c r="E18369" s="2"/>
      <c r="G18369" s="2"/>
      <c r="H18369" s="6"/>
      <c r="I18369" s="9"/>
      <c r="J18369" s="9"/>
      <c r="K18369" s="9"/>
    </row>
    <row r="18370" spans="1:11" x14ac:dyDescent="0.25">
      <c r="A18370" s="2"/>
      <c r="B18370" s="2"/>
      <c r="C18370" s="2"/>
      <c r="E18370" s="2"/>
      <c r="G18370" s="2"/>
      <c r="H18370" s="6"/>
      <c r="I18370" s="9"/>
      <c r="J18370" s="9"/>
      <c r="K18370" s="9"/>
    </row>
    <row r="18371" spans="1:11" x14ac:dyDescent="0.25">
      <c r="A18371" s="2"/>
      <c r="B18371" s="2"/>
      <c r="C18371" s="2"/>
      <c r="E18371" s="2"/>
      <c r="G18371" s="2"/>
      <c r="H18371" s="6"/>
      <c r="I18371" s="9"/>
      <c r="J18371" s="9"/>
      <c r="K18371" s="9"/>
    </row>
    <row r="18372" spans="1:11" x14ac:dyDescent="0.25">
      <c r="A18372" s="2"/>
      <c r="B18372" s="2"/>
      <c r="C18372" s="2"/>
      <c r="E18372" s="2"/>
      <c r="G18372" s="2"/>
      <c r="H18372" s="6"/>
      <c r="I18372" s="9"/>
      <c r="J18372" s="9"/>
      <c r="K18372" s="9"/>
    </row>
    <row r="18373" spans="1:11" x14ac:dyDescent="0.25">
      <c r="A18373" s="2"/>
      <c r="B18373" s="2"/>
      <c r="C18373" s="2"/>
      <c r="E18373" s="2"/>
      <c r="G18373" s="2"/>
      <c r="H18373" s="6"/>
      <c r="I18373" s="9"/>
      <c r="J18373" s="9"/>
      <c r="K18373" s="9"/>
    </row>
    <row r="18374" spans="1:11" x14ac:dyDescent="0.25">
      <c r="A18374" s="2"/>
      <c r="B18374" s="2"/>
      <c r="C18374" s="2"/>
      <c r="E18374" s="2"/>
      <c r="G18374" s="2"/>
      <c r="H18374" s="6"/>
      <c r="I18374" s="9"/>
      <c r="J18374" s="9"/>
      <c r="K18374" s="9"/>
    </row>
    <row r="18375" spans="1:11" x14ac:dyDescent="0.25">
      <c r="A18375" s="2"/>
      <c r="B18375" s="2"/>
      <c r="C18375" s="2"/>
      <c r="E18375" s="2"/>
      <c r="G18375" s="2"/>
      <c r="H18375" s="6"/>
      <c r="I18375" s="9"/>
      <c r="J18375" s="9"/>
      <c r="K18375" s="9"/>
    </row>
    <row r="18376" spans="1:11" x14ac:dyDescent="0.25">
      <c r="A18376" s="2"/>
      <c r="B18376" s="2"/>
      <c r="C18376" s="2"/>
      <c r="E18376" s="2"/>
      <c r="G18376" s="2"/>
      <c r="H18376" s="6"/>
      <c r="I18376" s="9"/>
      <c r="J18376" s="9"/>
      <c r="K18376" s="9"/>
    </row>
    <row r="18377" spans="1:11" x14ac:dyDescent="0.25">
      <c r="A18377" s="2"/>
      <c r="B18377" s="2"/>
      <c r="C18377" s="2"/>
      <c r="E18377" s="2"/>
      <c r="G18377" s="2"/>
      <c r="H18377" s="6"/>
      <c r="I18377" s="9"/>
      <c r="J18377" s="9"/>
      <c r="K18377" s="9"/>
    </row>
    <row r="18378" spans="1:11" x14ac:dyDescent="0.25">
      <c r="A18378" s="2"/>
      <c r="B18378" s="2"/>
      <c r="C18378" s="2"/>
      <c r="E18378" s="2"/>
      <c r="G18378" s="2"/>
      <c r="H18378" s="6"/>
      <c r="I18378" s="9"/>
      <c r="J18378" s="9"/>
      <c r="K18378" s="9"/>
    </row>
    <row r="18379" spans="1:11" x14ac:dyDescent="0.25">
      <c r="A18379" s="2"/>
      <c r="B18379" s="2"/>
      <c r="C18379" s="2"/>
      <c r="E18379" s="2"/>
      <c r="G18379" s="2"/>
      <c r="H18379" s="6"/>
      <c r="I18379" s="9"/>
      <c r="J18379" s="9"/>
      <c r="K18379" s="9"/>
    </row>
    <row r="18380" spans="1:11" x14ac:dyDescent="0.25">
      <c r="A18380" s="2"/>
      <c r="B18380" s="2"/>
      <c r="C18380" s="2"/>
      <c r="E18380" s="2"/>
      <c r="G18380" s="2"/>
      <c r="H18380" s="6"/>
      <c r="I18380" s="9"/>
      <c r="J18380" s="9"/>
      <c r="K18380" s="9"/>
    </row>
    <row r="18381" spans="1:11" x14ac:dyDescent="0.25">
      <c r="A18381" s="2"/>
      <c r="B18381" s="2"/>
      <c r="C18381" s="2"/>
      <c r="E18381" s="2"/>
      <c r="G18381" s="2"/>
      <c r="H18381" s="6"/>
      <c r="I18381" s="9"/>
      <c r="J18381" s="9"/>
      <c r="K18381" s="9"/>
    </row>
    <row r="18382" spans="1:11" x14ac:dyDescent="0.25">
      <c r="A18382" s="2"/>
      <c r="B18382" s="2"/>
      <c r="C18382" s="2"/>
      <c r="E18382" s="2"/>
      <c r="G18382" s="2"/>
      <c r="H18382" s="6"/>
      <c r="I18382" s="9"/>
      <c r="J18382" s="9"/>
      <c r="K18382" s="9"/>
    </row>
    <row r="18383" spans="1:11" x14ac:dyDescent="0.25">
      <c r="A18383" s="2"/>
      <c r="B18383" s="2"/>
      <c r="C18383" s="2"/>
      <c r="E18383" s="2"/>
      <c r="G18383" s="2"/>
      <c r="H18383" s="6"/>
      <c r="I18383" s="9"/>
      <c r="J18383" s="9"/>
      <c r="K18383" s="9"/>
    </row>
    <row r="18384" spans="1:11" x14ac:dyDescent="0.25">
      <c r="A18384" s="2"/>
      <c r="B18384" s="2"/>
      <c r="C18384" s="2"/>
      <c r="E18384" s="2"/>
      <c r="G18384" s="2"/>
      <c r="H18384" s="6"/>
      <c r="I18384" s="9"/>
      <c r="J18384" s="9"/>
      <c r="K18384" s="9"/>
    </row>
    <row r="18385" spans="1:11" x14ac:dyDescent="0.25">
      <c r="A18385" s="2"/>
      <c r="B18385" s="2"/>
      <c r="C18385" s="2"/>
      <c r="E18385" s="2"/>
      <c r="G18385" s="2"/>
      <c r="H18385" s="6"/>
      <c r="I18385" s="9"/>
      <c r="J18385" s="9"/>
      <c r="K18385" s="9"/>
    </row>
    <row r="18386" spans="1:11" x14ac:dyDescent="0.25">
      <c r="A18386" s="2"/>
      <c r="B18386" s="2"/>
      <c r="C18386" s="2"/>
      <c r="E18386" s="2"/>
      <c r="G18386" s="2"/>
      <c r="H18386" s="6"/>
      <c r="I18386" s="9"/>
      <c r="J18386" s="9"/>
      <c r="K18386" s="9"/>
    </row>
    <row r="18387" spans="1:11" x14ac:dyDescent="0.25">
      <c r="A18387" s="2"/>
      <c r="B18387" s="2"/>
      <c r="C18387" s="2"/>
      <c r="E18387" s="2"/>
      <c r="G18387" s="2"/>
      <c r="H18387" s="6"/>
      <c r="I18387" s="9"/>
      <c r="J18387" s="9"/>
      <c r="K18387" s="9"/>
    </row>
    <row r="18388" spans="1:11" x14ac:dyDescent="0.25">
      <c r="A18388" s="2"/>
      <c r="B18388" s="2"/>
      <c r="C18388" s="2"/>
      <c r="E18388" s="2"/>
      <c r="G18388" s="2"/>
      <c r="H18388" s="6"/>
      <c r="I18388" s="9"/>
      <c r="J18388" s="9"/>
      <c r="K18388" s="9"/>
    </row>
    <row r="18389" spans="1:11" x14ac:dyDescent="0.25">
      <c r="A18389" s="2"/>
      <c r="B18389" s="2"/>
      <c r="C18389" s="2"/>
      <c r="E18389" s="2"/>
      <c r="G18389" s="2"/>
      <c r="H18389" s="6"/>
      <c r="I18389" s="9"/>
      <c r="J18389" s="9"/>
      <c r="K18389" s="9"/>
    </row>
    <row r="18390" spans="1:11" x14ac:dyDescent="0.25">
      <c r="A18390" s="2"/>
      <c r="B18390" s="2"/>
      <c r="C18390" s="2"/>
      <c r="E18390" s="2"/>
      <c r="G18390" s="2"/>
      <c r="H18390" s="6"/>
      <c r="I18390" s="9"/>
      <c r="J18390" s="9"/>
      <c r="K18390" s="9"/>
    </row>
    <row r="18391" spans="1:11" x14ac:dyDescent="0.25">
      <c r="A18391" s="2"/>
      <c r="B18391" s="2"/>
      <c r="C18391" s="2"/>
      <c r="E18391" s="2"/>
      <c r="G18391" s="2"/>
      <c r="H18391" s="6"/>
      <c r="I18391" s="9"/>
      <c r="J18391" s="9"/>
      <c r="K18391" s="9"/>
    </row>
    <row r="18392" spans="1:11" x14ac:dyDescent="0.25">
      <c r="A18392" s="2"/>
      <c r="B18392" s="2"/>
      <c r="C18392" s="2"/>
      <c r="E18392" s="2"/>
      <c r="G18392" s="2"/>
      <c r="H18392" s="6"/>
      <c r="I18392" s="9"/>
      <c r="J18392" s="9"/>
      <c r="K18392" s="9"/>
    </row>
    <row r="18393" spans="1:11" x14ac:dyDescent="0.25">
      <c r="A18393" s="2"/>
      <c r="B18393" s="2"/>
      <c r="C18393" s="2"/>
      <c r="E18393" s="2"/>
      <c r="G18393" s="2"/>
      <c r="H18393" s="6"/>
      <c r="I18393" s="9"/>
      <c r="J18393" s="9"/>
      <c r="K18393" s="9"/>
    </row>
    <row r="18394" spans="1:11" x14ac:dyDescent="0.25">
      <c r="A18394" s="2"/>
      <c r="B18394" s="2"/>
      <c r="C18394" s="2"/>
      <c r="E18394" s="2"/>
      <c r="G18394" s="2"/>
      <c r="H18394" s="6"/>
      <c r="I18394" s="9"/>
      <c r="J18394" s="9"/>
      <c r="K18394" s="9"/>
    </row>
    <row r="18395" spans="1:11" x14ac:dyDescent="0.25">
      <c r="A18395" s="2"/>
      <c r="B18395" s="2"/>
      <c r="C18395" s="2"/>
      <c r="E18395" s="2"/>
      <c r="G18395" s="2"/>
      <c r="H18395" s="6"/>
      <c r="I18395" s="9"/>
      <c r="J18395" s="9"/>
      <c r="K18395" s="9"/>
    </row>
    <row r="18396" spans="1:11" x14ac:dyDescent="0.25">
      <c r="A18396" s="2"/>
      <c r="B18396" s="2"/>
      <c r="C18396" s="2"/>
      <c r="E18396" s="2"/>
      <c r="G18396" s="2"/>
      <c r="H18396" s="6"/>
      <c r="I18396" s="9"/>
      <c r="J18396" s="9"/>
      <c r="K18396" s="9"/>
    </row>
    <row r="18397" spans="1:11" x14ac:dyDescent="0.25">
      <c r="A18397" s="2"/>
      <c r="B18397" s="2"/>
      <c r="C18397" s="2"/>
      <c r="E18397" s="2"/>
      <c r="G18397" s="2"/>
      <c r="H18397" s="6"/>
      <c r="I18397" s="9"/>
      <c r="J18397" s="9"/>
      <c r="K18397" s="9"/>
    </row>
    <row r="18398" spans="1:11" x14ac:dyDescent="0.25">
      <c r="A18398" s="2"/>
      <c r="B18398" s="2"/>
      <c r="C18398" s="2"/>
      <c r="E18398" s="2"/>
      <c r="G18398" s="2"/>
      <c r="H18398" s="6"/>
      <c r="I18398" s="9"/>
      <c r="J18398" s="9"/>
      <c r="K18398" s="9"/>
    </row>
    <row r="18399" spans="1:11" x14ac:dyDescent="0.25">
      <c r="A18399" s="2"/>
      <c r="B18399" s="2"/>
      <c r="C18399" s="2"/>
      <c r="E18399" s="2"/>
      <c r="G18399" s="2"/>
      <c r="H18399" s="6"/>
      <c r="I18399" s="9"/>
      <c r="J18399" s="9"/>
      <c r="K18399" s="9"/>
    </row>
    <row r="18400" spans="1:11" x14ac:dyDescent="0.25">
      <c r="A18400" s="2"/>
      <c r="B18400" s="2"/>
      <c r="C18400" s="2"/>
      <c r="E18400" s="2"/>
      <c r="G18400" s="2"/>
      <c r="H18400" s="6"/>
      <c r="I18400" s="9"/>
      <c r="J18400" s="9"/>
      <c r="K18400" s="9"/>
    </row>
    <row r="18401" spans="1:11" x14ac:dyDescent="0.25">
      <c r="A18401" s="2"/>
      <c r="B18401" s="2"/>
      <c r="C18401" s="2"/>
      <c r="E18401" s="2"/>
      <c r="G18401" s="2"/>
      <c r="H18401" s="6"/>
      <c r="I18401" s="9"/>
      <c r="J18401" s="9"/>
      <c r="K18401" s="9"/>
    </row>
    <row r="18402" spans="1:11" x14ac:dyDescent="0.25">
      <c r="A18402" s="2"/>
      <c r="B18402" s="2"/>
      <c r="C18402" s="2"/>
      <c r="E18402" s="2"/>
      <c r="G18402" s="2"/>
      <c r="H18402" s="6"/>
      <c r="I18402" s="9"/>
      <c r="J18402" s="9"/>
      <c r="K18402" s="9"/>
    </row>
    <row r="18403" spans="1:11" x14ac:dyDescent="0.25">
      <c r="A18403" s="2"/>
      <c r="B18403" s="2"/>
      <c r="C18403" s="2"/>
      <c r="E18403" s="2"/>
      <c r="G18403" s="2"/>
      <c r="H18403" s="6"/>
      <c r="I18403" s="9"/>
      <c r="J18403" s="9"/>
      <c r="K18403" s="9"/>
    </row>
    <row r="18404" spans="1:11" x14ac:dyDescent="0.25">
      <c r="A18404" s="2"/>
      <c r="B18404" s="2"/>
      <c r="C18404" s="2"/>
      <c r="E18404" s="2"/>
      <c r="G18404" s="2"/>
      <c r="H18404" s="6"/>
      <c r="I18404" s="9"/>
      <c r="J18404" s="9"/>
      <c r="K18404" s="9"/>
    </row>
    <row r="18405" spans="1:11" x14ac:dyDescent="0.25">
      <c r="A18405" s="2"/>
      <c r="B18405" s="2"/>
      <c r="C18405" s="2"/>
      <c r="E18405" s="2"/>
      <c r="G18405" s="2"/>
      <c r="H18405" s="6"/>
      <c r="I18405" s="9"/>
      <c r="J18405" s="9"/>
      <c r="K18405" s="9"/>
    </row>
    <row r="18406" spans="1:11" x14ac:dyDescent="0.25">
      <c r="A18406" s="2"/>
      <c r="B18406" s="2"/>
      <c r="C18406" s="2"/>
      <c r="E18406" s="2"/>
      <c r="G18406" s="2"/>
      <c r="H18406" s="6"/>
      <c r="I18406" s="9"/>
      <c r="J18406" s="9"/>
      <c r="K18406" s="9"/>
    </row>
    <row r="18407" spans="1:11" x14ac:dyDescent="0.25">
      <c r="A18407" s="2"/>
      <c r="B18407" s="2"/>
      <c r="C18407" s="2"/>
      <c r="E18407" s="2"/>
      <c r="G18407" s="2"/>
      <c r="H18407" s="6"/>
      <c r="I18407" s="9"/>
      <c r="J18407" s="9"/>
      <c r="K18407" s="9"/>
    </row>
    <row r="18408" spans="1:11" x14ac:dyDescent="0.25">
      <c r="A18408" s="2"/>
      <c r="B18408" s="2"/>
      <c r="C18408" s="2"/>
      <c r="E18408" s="2"/>
      <c r="G18408" s="2"/>
      <c r="H18408" s="6"/>
      <c r="I18408" s="9"/>
      <c r="J18408" s="9"/>
      <c r="K18408" s="9"/>
    </row>
    <row r="18409" spans="1:11" x14ac:dyDescent="0.25">
      <c r="A18409" s="2"/>
      <c r="B18409" s="2"/>
      <c r="C18409" s="2"/>
      <c r="E18409" s="2"/>
      <c r="G18409" s="2"/>
      <c r="H18409" s="6"/>
      <c r="I18409" s="9"/>
      <c r="J18409" s="9"/>
      <c r="K18409" s="9"/>
    </row>
    <row r="18410" spans="1:11" x14ac:dyDescent="0.25">
      <c r="A18410" s="2"/>
      <c r="B18410" s="2"/>
      <c r="C18410" s="2"/>
      <c r="E18410" s="2"/>
      <c r="G18410" s="2"/>
      <c r="H18410" s="6"/>
      <c r="I18410" s="9"/>
      <c r="J18410" s="9"/>
      <c r="K18410" s="9"/>
    </row>
    <row r="18411" spans="1:11" x14ac:dyDescent="0.25">
      <c r="A18411" s="2"/>
      <c r="B18411" s="2"/>
      <c r="C18411" s="2"/>
      <c r="E18411" s="2"/>
      <c r="G18411" s="2"/>
      <c r="H18411" s="6"/>
      <c r="I18411" s="9"/>
      <c r="J18411" s="9"/>
      <c r="K18411" s="9"/>
    </row>
    <row r="18412" spans="1:11" x14ac:dyDescent="0.25">
      <c r="A18412" s="2"/>
      <c r="B18412" s="2"/>
      <c r="C18412" s="2"/>
      <c r="E18412" s="2"/>
      <c r="G18412" s="2"/>
      <c r="H18412" s="6"/>
      <c r="I18412" s="9"/>
      <c r="J18412" s="9"/>
      <c r="K18412" s="9"/>
    </row>
    <row r="18413" spans="1:11" x14ac:dyDescent="0.25">
      <c r="A18413" s="2"/>
      <c r="B18413" s="2"/>
      <c r="C18413" s="2"/>
      <c r="E18413" s="2"/>
      <c r="G18413" s="2"/>
      <c r="H18413" s="6"/>
      <c r="I18413" s="9"/>
      <c r="J18413" s="9"/>
      <c r="K18413" s="9"/>
    </row>
    <row r="18414" spans="1:11" x14ac:dyDescent="0.25">
      <c r="A18414" s="2"/>
      <c r="B18414" s="2"/>
      <c r="C18414" s="2"/>
      <c r="E18414" s="2"/>
      <c r="G18414" s="2"/>
      <c r="H18414" s="6"/>
      <c r="I18414" s="9"/>
      <c r="J18414" s="9"/>
      <c r="K18414" s="9"/>
    </row>
    <row r="18415" spans="1:11" x14ac:dyDescent="0.25">
      <c r="A18415" s="2"/>
      <c r="B18415" s="2"/>
      <c r="C18415" s="2"/>
      <c r="E18415" s="2"/>
      <c r="G18415" s="2"/>
      <c r="H18415" s="6"/>
      <c r="I18415" s="9"/>
      <c r="J18415" s="9"/>
      <c r="K18415" s="9"/>
    </row>
    <row r="18416" spans="1:11" x14ac:dyDescent="0.25">
      <c r="A18416" s="2"/>
      <c r="B18416" s="2"/>
      <c r="C18416" s="2"/>
      <c r="E18416" s="2"/>
      <c r="G18416" s="2"/>
      <c r="H18416" s="6"/>
      <c r="I18416" s="9"/>
      <c r="J18416" s="9"/>
      <c r="K18416" s="9"/>
    </row>
    <row r="18417" spans="1:11" x14ac:dyDescent="0.25">
      <c r="A18417" s="2"/>
      <c r="B18417" s="2"/>
      <c r="C18417" s="2"/>
      <c r="E18417" s="2"/>
      <c r="G18417" s="2"/>
      <c r="H18417" s="6"/>
      <c r="I18417" s="9"/>
      <c r="J18417" s="9"/>
      <c r="K18417" s="9"/>
    </row>
    <row r="18418" spans="1:11" x14ac:dyDescent="0.25">
      <c r="A18418" s="2"/>
      <c r="B18418" s="2"/>
      <c r="C18418" s="2"/>
      <c r="E18418" s="2"/>
      <c r="G18418" s="2"/>
      <c r="H18418" s="6"/>
      <c r="I18418" s="9"/>
      <c r="J18418" s="9"/>
      <c r="K18418" s="9"/>
    </row>
    <row r="18419" spans="1:11" x14ac:dyDescent="0.25">
      <c r="A18419" s="2"/>
      <c r="B18419" s="2"/>
      <c r="C18419" s="2"/>
      <c r="E18419" s="2"/>
      <c r="G18419" s="2"/>
      <c r="H18419" s="6"/>
      <c r="I18419" s="9"/>
      <c r="J18419" s="9"/>
      <c r="K18419" s="9"/>
    </row>
    <row r="18420" spans="1:11" x14ac:dyDescent="0.25">
      <c r="A18420" s="2"/>
      <c r="B18420" s="2"/>
      <c r="C18420" s="2"/>
      <c r="E18420" s="2"/>
      <c r="G18420" s="2"/>
      <c r="H18420" s="6"/>
      <c r="I18420" s="9"/>
      <c r="J18420" s="9"/>
      <c r="K18420" s="9"/>
    </row>
    <row r="18421" spans="1:11" x14ac:dyDescent="0.25">
      <c r="A18421" s="2"/>
      <c r="B18421" s="2"/>
      <c r="C18421" s="2"/>
      <c r="E18421" s="2"/>
      <c r="G18421" s="2"/>
      <c r="H18421" s="6"/>
      <c r="I18421" s="9"/>
      <c r="J18421" s="9"/>
      <c r="K18421" s="9"/>
    </row>
    <row r="18422" spans="1:11" x14ac:dyDescent="0.25">
      <c r="A18422" s="2"/>
      <c r="B18422" s="2"/>
      <c r="C18422" s="2"/>
      <c r="E18422" s="2"/>
      <c r="G18422" s="2"/>
      <c r="H18422" s="6"/>
      <c r="I18422" s="9"/>
      <c r="J18422" s="9"/>
      <c r="K18422" s="9"/>
    </row>
    <row r="18423" spans="1:11" x14ac:dyDescent="0.25">
      <c r="A18423" s="2"/>
      <c r="B18423" s="2"/>
      <c r="C18423" s="2"/>
      <c r="E18423" s="2"/>
      <c r="G18423" s="2"/>
      <c r="H18423" s="6"/>
      <c r="I18423" s="9"/>
      <c r="J18423" s="9"/>
      <c r="K18423" s="9"/>
    </row>
    <row r="18424" spans="1:11" x14ac:dyDescent="0.25">
      <c r="A18424" s="2"/>
      <c r="B18424" s="2"/>
      <c r="C18424" s="2"/>
      <c r="E18424" s="2"/>
      <c r="G18424" s="2"/>
      <c r="H18424" s="6"/>
      <c r="I18424" s="9"/>
      <c r="J18424" s="9"/>
      <c r="K18424" s="9"/>
    </row>
    <row r="18425" spans="1:11" x14ac:dyDescent="0.25">
      <c r="A18425" s="2"/>
      <c r="B18425" s="2"/>
      <c r="C18425" s="2"/>
      <c r="E18425" s="2"/>
      <c r="G18425" s="2"/>
      <c r="H18425" s="6"/>
      <c r="I18425" s="9"/>
      <c r="J18425" s="9"/>
      <c r="K18425" s="9"/>
    </row>
    <row r="18426" spans="1:11" x14ac:dyDescent="0.25">
      <c r="A18426" s="2"/>
      <c r="B18426" s="2"/>
      <c r="C18426" s="2"/>
      <c r="E18426" s="2"/>
      <c r="G18426" s="2"/>
      <c r="H18426" s="6"/>
      <c r="I18426" s="9"/>
      <c r="J18426" s="9"/>
      <c r="K18426" s="9"/>
    </row>
    <row r="18427" spans="1:11" x14ac:dyDescent="0.25">
      <c r="A18427" s="2"/>
      <c r="B18427" s="2"/>
      <c r="C18427" s="2"/>
      <c r="E18427" s="2"/>
      <c r="G18427" s="2"/>
      <c r="H18427" s="6"/>
      <c r="I18427" s="9"/>
      <c r="J18427" s="9"/>
      <c r="K18427" s="9"/>
    </row>
    <row r="18428" spans="1:11" x14ac:dyDescent="0.25">
      <c r="A18428" s="2"/>
      <c r="B18428" s="2"/>
      <c r="C18428" s="2"/>
      <c r="E18428" s="2"/>
      <c r="G18428" s="2"/>
      <c r="H18428" s="6"/>
      <c r="I18428" s="9"/>
      <c r="J18428" s="9"/>
      <c r="K18428" s="9"/>
    </row>
    <row r="18429" spans="1:11" x14ac:dyDescent="0.25">
      <c r="A18429" s="2"/>
      <c r="B18429" s="2"/>
      <c r="C18429" s="2"/>
      <c r="E18429" s="2"/>
      <c r="G18429" s="2"/>
      <c r="H18429" s="6"/>
      <c r="I18429" s="9"/>
      <c r="J18429" s="9"/>
      <c r="K18429" s="9"/>
    </row>
    <row r="18430" spans="1:11" x14ac:dyDescent="0.25">
      <c r="A18430" s="2"/>
      <c r="B18430" s="2"/>
      <c r="C18430" s="2"/>
      <c r="E18430" s="2"/>
      <c r="G18430" s="2"/>
      <c r="H18430" s="6"/>
      <c r="I18430" s="9"/>
      <c r="J18430" s="9"/>
      <c r="K18430" s="9"/>
    </row>
    <row r="18431" spans="1:11" x14ac:dyDescent="0.25">
      <c r="A18431" s="2"/>
      <c r="B18431" s="2"/>
      <c r="C18431" s="2"/>
      <c r="E18431" s="2"/>
      <c r="G18431" s="2"/>
      <c r="H18431" s="6"/>
      <c r="I18431" s="9"/>
      <c r="J18431" s="9"/>
      <c r="K18431" s="9"/>
    </row>
    <row r="18432" spans="1:11" x14ac:dyDescent="0.25">
      <c r="A18432" s="2"/>
      <c r="B18432" s="2"/>
      <c r="C18432" s="2"/>
      <c r="E18432" s="2"/>
      <c r="G18432" s="2"/>
      <c r="H18432" s="6"/>
      <c r="I18432" s="9"/>
      <c r="J18432" s="9"/>
      <c r="K18432" s="9"/>
    </row>
    <row r="18433" spans="1:11" x14ac:dyDescent="0.25">
      <c r="A18433" s="2"/>
      <c r="B18433" s="2"/>
      <c r="C18433" s="2"/>
      <c r="E18433" s="2"/>
      <c r="G18433" s="2"/>
      <c r="H18433" s="6"/>
      <c r="I18433" s="9"/>
      <c r="J18433" s="9"/>
      <c r="K18433" s="9"/>
    </row>
    <row r="18434" spans="1:11" x14ac:dyDescent="0.25">
      <c r="A18434" s="2"/>
      <c r="B18434" s="2"/>
      <c r="C18434" s="2"/>
      <c r="E18434" s="2"/>
      <c r="G18434" s="2"/>
      <c r="H18434" s="6"/>
      <c r="I18434" s="9"/>
      <c r="J18434" s="9"/>
      <c r="K18434" s="9"/>
    </row>
    <row r="18435" spans="1:11" x14ac:dyDescent="0.25">
      <c r="A18435" s="2"/>
      <c r="B18435" s="2"/>
      <c r="C18435" s="2"/>
      <c r="E18435" s="2"/>
      <c r="G18435" s="2"/>
      <c r="H18435" s="6"/>
      <c r="I18435" s="9"/>
      <c r="J18435" s="9"/>
      <c r="K18435" s="9"/>
    </row>
    <row r="18436" spans="1:11" x14ac:dyDescent="0.25">
      <c r="A18436" s="2"/>
      <c r="B18436" s="2"/>
      <c r="C18436" s="2"/>
      <c r="E18436" s="2"/>
      <c r="G18436" s="2"/>
      <c r="H18436" s="6"/>
      <c r="I18436" s="9"/>
      <c r="J18436" s="9"/>
      <c r="K18436" s="9"/>
    </row>
    <row r="18437" spans="1:11" x14ac:dyDescent="0.25">
      <c r="A18437" s="2"/>
      <c r="B18437" s="2"/>
      <c r="C18437" s="2"/>
      <c r="E18437" s="2"/>
      <c r="G18437" s="2"/>
      <c r="H18437" s="6"/>
      <c r="I18437" s="9"/>
      <c r="J18437" s="9"/>
      <c r="K18437" s="9"/>
    </row>
    <row r="18438" spans="1:11" x14ac:dyDescent="0.25">
      <c r="A18438" s="2"/>
      <c r="B18438" s="2"/>
      <c r="C18438" s="2"/>
      <c r="E18438" s="2"/>
      <c r="G18438" s="2"/>
      <c r="H18438" s="6"/>
      <c r="I18438" s="9"/>
      <c r="J18438" s="9"/>
      <c r="K18438" s="9"/>
    </row>
    <row r="18439" spans="1:11" x14ac:dyDescent="0.25">
      <c r="A18439" s="2"/>
      <c r="B18439" s="2"/>
      <c r="C18439" s="2"/>
      <c r="E18439" s="2"/>
      <c r="G18439" s="2"/>
      <c r="H18439" s="6"/>
      <c r="I18439" s="9"/>
      <c r="J18439" s="9"/>
      <c r="K18439" s="9"/>
    </row>
    <row r="18440" spans="1:11" x14ac:dyDescent="0.25">
      <c r="A18440" s="2"/>
      <c r="B18440" s="2"/>
      <c r="C18440" s="2"/>
      <c r="E18440" s="2"/>
      <c r="G18440" s="2"/>
      <c r="H18440" s="6"/>
      <c r="I18440" s="9"/>
      <c r="J18440" s="9"/>
      <c r="K18440" s="9"/>
    </row>
    <row r="18441" spans="1:11" x14ac:dyDescent="0.25">
      <c r="A18441" s="2"/>
      <c r="B18441" s="2"/>
      <c r="C18441" s="2"/>
      <c r="E18441" s="2"/>
      <c r="G18441" s="2"/>
      <c r="H18441" s="6"/>
      <c r="I18441" s="9"/>
      <c r="J18441" s="9"/>
      <c r="K18441" s="9"/>
    </row>
    <row r="18442" spans="1:11" x14ac:dyDescent="0.25">
      <c r="A18442" s="2"/>
      <c r="B18442" s="2"/>
      <c r="C18442" s="2"/>
      <c r="E18442" s="2"/>
      <c r="G18442" s="2"/>
      <c r="H18442" s="6"/>
      <c r="I18442" s="9"/>
      <c r="J18442" s="9"/>
      <c r="K18442" s="9"/>
    </row>
    <row r="18443" spans="1:11" x14ac:dyDescent="0.25">
      <c r="A18443" s="2"/>
      <c r="B18443" s="2"/>
      <c r="C18443" s="2"/>
      <c r="E18443" s="2"/>
      <c r="G18443" s="2"/>
      <c r="H18443" s="6"/>
      <c r="I18443" s="9"/>
      <c r="J18443" s="9"/>
      <c r="K18443" s="9"/>
    </row>
    <row r="18444" spans="1:11" x14ac:dyDescent="0.25">
      <c r="A18444" s="2"/>
      <c r="B18444" s="2"/>
      <c r="C18444" s="2"/>
      <c r="E18444" s="2"/>
      <c r="G18444" s="2"/>
      <c r="H18444" s="6"/>
      <c r="I18444" s="9"/>
      <c r="J18444" s="9"/>
      <c r="K18444" s="9"/>
    </row>
    <row r="18445" spans="1:11" x14ac:dyDescent="0.25">
      <c r="A18445" s="2"/>
      <c r="B18445" s="2"/>
      <c r="C18445" s="2"/>
      <c r="E18445" s="2"/>
      <c r="G18445" s="2"/>
      <c r="H18445" s="6"/>
      <c r="I18445" s="9"/>
      <c r="J18445" s="9"/>
      <c r="K18445" s="9"/>
    </row>
    <row r="18446" spans="1:11" x14ac:dyDescent="0.25">
      <c r="A18446" s="2"/>
      <c r="B18446" s="2"/>
      <c r="C18446" s="2"/>
      <c r="E18446" s="2"/>
      <c r="G18446" s="2"/>
      <c r="H18446" s="6"/>
      <c r="I18446" s="9"/>
      <c r="J18446" s="9"/>
      <c r="K18446" s="9"/>
    </row>
    <row r="18447" spans="1:11" x14ac:dyDescent="0.25">
      <c r="A18447" s="2"/>
      <c r="B18447" s="2"/>
      <c r="C18447" s="2"/>
      <c r="E18447" s="2"/>
      <c r="G18447" s="2"/>
      <c r="H18447" s="6"/>
      <c r="I18447" s="9"/>
      <c r="J18447" s="9"/>
      <c r="K18447" s="9"/>
    </row>
    <row r="18448" spans="1:11" x14ac:dyDescent="0.25">
      <c r="A18448" s="2"/>
      <c r="B18448" s="2"/>
      <c r="C18448" s="2"/>
      <c r="E18448" s="2"/>
      <c r="G18448" s="2"/>
      <c r="H18448" s="6"/>
      <c r="I18448" s="9"/>
      <c r="J18448" s="9"/>
      <c r="K18448" s="9"/>
    </row>
    <row r="18449" spans="1:11" x14ac:dyDescent="0.25">
      <c r="A18449" s="2"/>
      <c r="B18449" s="2"/>
      <c r="C18449" s="2"/>
      <c r="E18449" s="2"/>
      <c r="G18449" s="2"/>
      <c r="H18449" s="6"/>
      <c r="I18449" s="9"/>
      <c r="J18449" s="9"/>
      <c r="K18449" s="9"/>
    </row>
    <row r="18450" spans="1:11" x14ac:dyDescent="0.25">
      <c r="A18450" s="2"/>
      <c r="B18450" s="2"/>
      <c r="C18450" s="2"/>
      <c r="E18450" s="2"/>
      <c r="G18450" s="2"/>
      <c r="H18450" s="6"/>
      <c r="I18450" s="9"/>
      <c r="J18450" s="9"/>
      <c r="K18450" s="9"/>
    </row>
    <row r="18451" spans="1:11" x14ac:dyDescent="0.25">
      <c r="A18451" s="2"/>
      <c r="B18451" s="2"/>
      <c r="C18451" s="2"/>
      <c r="E18451" s="2"/>
      <c r="G18451" s="2"/>
      <c r="H18451" s="6"/>
      <c r="I18451" s="9"/>
      <c r="J18451" s="9"/>
      <c r="K18451" s="9"/>
    </row>
    <row r="18452" spans="1:11" x14ac:dyDescent="0.25">
      <c r="A18452" s="2"/>
      <c r="B18452" s="2"/>
      <c r="C18452" s="2"/>
      <c r="E18452" s="2"/>
      <c r="G18452" s="2"/>
      <c r="H18452" s="6"/>
      <c r="I18452" s="9"/>
      <c r="J18452" s="9"/>
      <c r="K18452" s="9"/>
    </row>
    <row r="18453" spans="1:11" x14ac:dyDescent="0.25">
      <c r="A18453" s="2"/>
      <c r="B18453" s="2"/>
      <c r="C18453" s="2"/>
      <c r="E18453" s="2"/>
      <c r="G18453" s="2"/>
      <c r="H18453" s="6"/>
      <c r="I18453" s="9"/>
      <c r="J18453" s="9"/>
      <c r="K18453" s="9"/>
    </row>
    <row r="18454" spans="1:11" x14ac:dyDescent="0.25">
      <c r="A18454" s="2"/>
      <c r="B18454" s="2"/>
      <c r="C18454" s="2"/>
      <c r="E18454" s="2"/>
      <c r="G18454" s="2"/>
      <c r="H18454" s="6"/>
      <c r="I18454" s="9"/>
      <c r="J18454" s="9"/>
      <c r="K18454" s="9"/>
    </row>
    <row r="18455" spans="1:11" x14ac:dyDescent="0.25">
      <c r="A18455" s="2"/>
      <c r="B18455" s="2"/>
      <c r="C18455" s="2"/>
      <c r="E18455" s="2"/>
      <c r="G18455" s="2"/>
      <c r="H18455" s="6"/>
      <c r="I18455" s="9"/>
      <c r="J18455" s="9"/>
      <c r="K18455" s="9"/>
    </row>
    <row r="18456" spans="1:11" x14ac:dyDescent="0.25">
      <c r="A18456" s="2"/>
      <c r="B18456" s="2"/>
      <c r="C18456" s="2"/>
      <c r="E18456" s="2"/>
      <c r="G18456" s="2"/>
      <c r="H18456" s="6"/>
      <c r="I18456" s="9"/>
      <c r="J18456" s="9"/>
      <c r="K18456" s="9"/>
    </row>
    <row r="18457" spans="1:11" x14ac:dyDescent="0.25">
      <c r="A18457" s="2"/>
      <c r="B18457" s="2"/>
      <c r="C18457" s="2"/>
      <c r="E18457" s="2"/>
      <c r="G18457" s="2"/>
      <c r="H18457" s="6"/>
      <c r="I18457" s="9"/>
      <c r="J18457" s="9"/>
      <c r="K18457" s="9"/>
    </row>
    <row r="18458" spans="1:11" x14ac:dyDescent="0.25">
      <c r="A18458" s="2"/>
      <c r="B18458" s="2"/>
      <c r="C18458" s="2"/>
      <c r="E18458" s="2"/>
      <c r="G18458" s="2"/>
      <c r="H18458" s="6"/>
      <c r="I18458" s="9"/>
      <c r="J18458" s="9"/>
      <c r="K18458" s="9"/>
    </row>
    <row r="18459" spans="1:11" x14ac:dyDescent="0.25">
      <c r="A18459" s="2"/>
      <c r="B18459" s="2"/>
      <c r="C18459" s="2"/>
      <c r="E18459" s="2"/>
      <c r="G18459" s="2"/>
      <c r="H18459" s="6"/>
      <c r="I18459" s="9"/>
      <c r="J18459" s="9"/>
      <c r="K18459" s="9"/>
    </row>
    <row r="18460" spans="1:11" x14ac:dyDescent="0.25">
      <c r="A18460" s="2"/>
      <c r="B18460" s="2"/>
      <c r="C18460" s="2"/>
      <c r="E18460" s="2"/>
      <c r="G18460" s="2"/>
      <c r="H18460" s="6"/>
      <c r="I18460" s="9"/>
      <c r="J18460" s="9"/>
      <c r="K18460" s="9"/>
    </row>
    <row r="18461" spans="1:11" x14ac:dyDescent="0.25">
      <c r="A18461" s="2"/>
      <c r="B18461" s="2"/>
      <c r="C18461" s="2"/>
      <c r="E18461" s="2"/>
      <c r="G18461" s="2"/>
      <c r="H18461" s="6"/>
      <c r="I18461" s="9"/>
      <c r="J18461" s="9"/>
      <c r="K18461" s="9"/>
    </row>
    <row r="18462" spans="1:11" x14ac:dyDescent="0.25">
      <c r="A18462" s="2"/>
      <c r="B18462" s="2"/>
      <c r="C18462" s="2"/>
      <c r="E18462" s="2"/>
      <c r="G18462" s="2"/>
      <c r="H18462" s="6"/>
      <c r="I18462" s="9"/>
      <c r="J18462" s="9"/>
      <c r="K18462" s="9"/>
    </row>
    <row r="18463" spans="1:11" x14ac:dyDescent="0.25">
      <c r="A18463" s="2"/>
      <c r="B18463" s="2"/>
      <c r="C18463" s="2"/>
      <c r="E18463" s="2"/>
      <c r="G18463" s="2"/>
      <c r="H18463" s="6"/>
      <c r="I18463" s="9"/>
      <c r="J18463" s="9"/>
      <c r="K18463" s="9"/>
    </row>
    <row r="18464" spans="1:11" x14ac:dyDescent="0.25">
      <c r="A18464" s="2"/>
      <c r="B18464" s="2"/>
      <c r="C18464" s="2"/>
      <c r="E18464" s="2"/>
      <c r="G18464" s="2"/>
      <c r="H18464" s="6"/>
      <c r="I18464" s="9"/>
      <c r="J18464" s="9"/>
      <c r="K18464" s="9"/>
    </row>
    <row r="18465" spans="1:11" x14ac:dyDescent="0.25">
      <c r="A18465" s="2"/>
      <c r="B18465" s="2"/>
      <c r="C18465" s="2"/>
      <c r="E18465" s="2"/>
      <c r="G18465" s="2"/>
      <c r="H18465" s="6"/>
      <c r="I18465" s="9"/>
      <c r="J18465" s="9"/>
      <c r="K18465" s="9"/>
    </row>
    <row r="18466" spans="1:11" x14ac:dyDescent="0.25">
      <c r="A18466" s="2"/>
      <c r="B18466" s="2"/>
      <c r="C18466" s="2"/>
      <c r="E18466" s="2"/>
      <c r="G18466" s="2"/>
      <c r="H18466" s="6"/>
      <c r="I18466" s="9"/>
      <c r="J18466" s="9"/>
      <c r="K18466" s="9"/>
    </row>
    <row r="18467" spans="1:11" x14ac:dyDescent="0.25">
      <c r="A18467" s="2"/>
      <c r="B18467" s="2"/>
      <c r="C18467" s="2"/>
      <c r="E18467" s="2"/>
      <c r="G18467" s="2"/>
      <c r="H18467" s="6"/>
      <c r="I18467" s="9"/>
      <c r="J18467" s="9"/>
      <c r="K18467" s="9"/>
    </row>
    <row r="18468" spans="1:11" x14ac:dyDescent="0.25">
      <c r="A18468" s="2"/>
      <c r="B18468" s="2"/>
      <c r="C18468" s="2"/>
      <c r="E18468" s="2"/>
      <c r="G18468" s="2"/>
      <c r="H18468" s="6"/>
      <c r="I18468" s="9"/>
      <c r="J18468" s="9"/>
      <c r="K18468" s="9"/>
    </row>
    <row r="18469" spans="1:11" x14ac:dyDescent="0.25">
      <c r="A18469" s="2"/>
      <c r="B18469" s="2"/>
      <c r="C18469" s="2"/>
      <c r="E18469" s="2"/>
      <c r="G18469" s="2"/>
      <c r="H18469" s="6"/>
      <c r="I18469" s="9"/>
      <c r="J18469" s="9"/>
      <c r="K18469" s="9"/>
    </row>
    <row r="18470" spans="1:11" x14ac:dyDescent="0.25">
      <c r="A18470" s="2"/>
      <c r="B18470" s="2"/>
      <c r="C18470" s="2"/>
      <c r="E18470" s="2"/>
      <c r="G18470" s="2"/>
      <c r="H18470" s="6"/>
      <c r="I18470" s="9"/>
      <c r="J18470" s="9"/>
      <c r="K18470" s="9"/>
    </row>
    <row r="18471" spans="1:11" x14ac:dyDescent="0.25">
      <c r="A18471" s="2"/>
      <c r="B18471" s="2"/>
      <c r="C18471" s="2"/>
      <c r="E18471" s="2"/>
      <c r="G18471" s="2"/>
      <c r="H18471" s="6"/>
      <c r="I18471" s="9"/>
      <c r="J18471" s="9"/>
      <c r="K18471" s="9"/>
    </row>
    <row r="18472" spans="1:11" x14ac:dyDescent="0.25">
      <c r="A18472" s="2"/>
      <c r="B18472" s="2"/>
      <c r="C18472" s="2"/>
      <c r="E18472" s="2"/>
      <c r="G18472" s="2"/>
      <c r="H18472" s="6"/>
      <c r="I18472" s="9"/>
      <c r="J18472" s="9"/>
      <c r="K18472" s="9"/>
    </row>
    <row r="18473" spans="1:11" x14ac:dyDescent="0.25">
      <c r="A18473" s="2"/>
      <c r="B18473" s="2"/>
      <c r="C18473" s="2"/>
      <c r="E18473" s="2"/>
      <c r="G18473" s="2"/>
      <c r="H18473" s="6"/>
      <c r="I18473" s="9"/>
      <c r="J18473" s="9"/>
      <c r="K18473" s="9"/>
    </row>
    <row r="18474" spans="1:11" x14ac:dyDescent="0.25">
      <c r="A18474" s="2"/>
      <c r="B18474" s="2"/>
      <c r="C18474" s="2"/>
      <c r="E18474" s="2"/>
      <c r="G18474" s="2"/>
      <c r="H18474" s="6"/>
      <c r="I18474" s="9"/>
      <c r="J18474" s="9"/>
      <c r="K18474" s="9"/>
    </row>
    <row r="18475" spans="1:11" x14ac:dyDescent="0.25">
      <c r="A18475" s="2"/>
      <c r="B18475" s="2"/>
      <c r="C18475" s="2"/>
      <c r="E18475" s="2"/>
      <c r="G18475" s="2"/>
      <c r="H18475" s="6"/>
      <c r="I18475" s="9"/>
      <c r="J18475" s="9"/>
      <c r="K18475" s="9"/>
    </row>
    <row r="18476" spans="1:11" x14ac:dyDescent="0.25">
      <c r="A18476" s="2"/>
      <c r="B18476" s="2"/>
      <c r="C18476" s="2"/>
      <c r="E18476" s="2"/>
      <c r="G18476" s="2"/>
      <c r="H18476" s="6"/>
      <c r="I18476" s="9"/>
      <c r="J18476" s="9"/>
      <c r="K18476" s="9"/>
    </row>
    <row r="18477" spans="1:11" x14ac:dyDescent="0.25">
      <c r="A18477" s="2"/>
      <c r="B18477" s="2"/>
      <c r="C18477" s="2"/>
      <c r="E18477" s="2"/>
      <c r="G18477" s="2"/>
      <c r="H18477" s="6"/>
      <c r="I18477" s="9"/>
      <c r="J18477" s="9"/>
      <c r="K18477" s="9"/>
    </row>
    <row r="18478" spans="1:11" x14ac:dyDescent="0.25">
      <c r="A18478" s="2"/>
      <c r="B18478" s="2"/>
      <c r="C18478" s="2"/>
      <c r="E18478" s="2"/>
      <c r="G18478" s="2"/>
      <c r="H18478" s="6"/>
      <c r="I18478" s="9"/>
      <c r="J18478" s="9"/>
      <c r="K18478" s="9"/>
    </row>
    <row r="18479" spans="1:11" x14ac:dyDescent="0.25">
      <c r="A18479" s="2"/>
      <c r="B18479" s="2"/>
      <c r="C18479" s="2"/>
      <c r="E18479" s="2"/>
      <c r="G18479" s="2"/>
      <c r="H18479" s="6"/>
      <c r="I18479" s="9"/>
      <c r="J18479" s="9"/>
      <c r="K18479" s="9"/>
    </row>
    <row r="18480" spans="1:11" x14ac:dyDescent="0.25">
      <c r="A18480" s="2"/>
      <c r="B18480" s="2"/>
      <c r="C18480" s="2"/>
      <c r="E18480" s="2"/>
      <c r="G18480" s="2"/>
      <c r="H18480" s="6"/>
      <c r="I18480" s="9"/>
      <c r="J18480" s="9"/>
      <c r="K18480" s="9"/>
    </row>
    <row r="18481" spans="1:11" x14ac:dyDescent="0.25">
      <c r="A18481" s="2"/>
      <c r="B18481" s="2"/>
      <c r="C18481" s="2"/>
      <c r="E18481" s="2"/>
      <c r="G18481" s="2"/>
      <c r="H18481" s="6"/>
      <c r="I18481" s="9"/>
      <c r="J18481" s="9"/>
      <c r="K18481" s="9"/>
    </row>
    <row r="18482" spans="1:11" x14ac:dyDescent="0.25">
      <c r="A18482" s="2"/>
      <c r="B18482" s="2"/>
      <c r="C18482" s="2"/>
      <c r="E18482" s="2"/>
      <c r="G18482" s="2"/>
      <c r="H18482" s="6"/>
      <c r="I18482" s="9"/>
      <c r="J18482" s="9"/>
      <c r="K18482" s="9"/>
    </row>
    <row r="18483" spans="1:11" x14ac:dyDescent="0.25">
      <c r="A18483" s="2"/>
      <c r="B18483" s="2"/>
      <c r="C18483" s="2"/>
      <c r="E18483" s="2"/>
      <c r="G18483" s="2"/>
      <c r="H18483" s="6"/>
      <c r="I18483" s="9"/>
      <c r="J18483" s="9"/>
      <c r="K18483" s="9"/>
    </row>
    <row r="18484" spans="1:11" x14ac:dyDescent="0.25">
      <c r="A18484" s="2"/>
      <c r="B18484" s="2"/>
      <c r="C18484" s="2"/>
      <c r="E18484" s="2"/>
      <c r="G18484" s="2"/>
      <c r="H18484" s="6"/>
      <c r="I18484" s="9"/>
      <c r="J18484" s="9"/>
      <c r="K18484" s="9"/>
    </row>
    <row r="18485" spans="1:11" x14ac:dyDescent="0.25">
      <c r="A18485" s="2"/>
      <c r="B18485" s="2"/>
      <c r="C18485" s="2"/>
      <c r="E18485" s="2"/>
      <c r="G18485" s="2"/>
      <c r="H18485" s="6"/>
      <c r="I18485" s="9"/>
      <c r="J18485" s="9"/>
      <c r="K18485" s="9"/>
    </row>
    <row r="18486" spans="1:11" x14ac:dyDescent="0.25">
      <c r="A18486" s="2"/>
      <c r="B18486" s="2"/>
      <c r="C18486" s="2"/>
      <c r="E18486" s="2"/>
      <c r="G18486" s="2"/>
      <c r="H18486" s="6"/>
      <c r="I18486" s="9"/>
      <c r="J18486" s="9"/>
      <c r="K18486" s="9"/>
    </row>
    <row r="18487" spans="1:11" x14ac:dyDescent="0.25">
      <c r="A18487" s="2"/>
      <c r="B18487" s="2"/>
      <c r="C18487" s="2"/>
      <c r="E18487" s="2"/>
      <c r="G18487" s="2"/>
      <c r="H18487" s="6"/>
      <c r="I18487" s="9"/>
      <c r="J18487" s="9"/>
      <c r="K18487" s="9"/>
    </row>
    <row r="18488" spans="1:11" x14ac:dyDescent="0.25">
      <c r="A18488" s="2"/>
      <c r="B18488" s="2"/>
      <c r="C18488" s="2"/>
      <c r="E18488" s="2"/>
      <c r="G18488" s="2"/>
      <c r="H18488" s="6"/>
      <c r="I18488" s="9"/>
      <c r="J18488" s="9"/>
      <c r="K18488" s="9"/>
    </row>
    <row r="18489" spans="1:11" x14ac:dyDescent="0.25">
      <c r="A18489" s="2"/>
      <c r="B18489" s="2"/>
      <c r="C18489" s="2"/>
      <c r="E18489" s="2"/>
      <c r="G18489" s="2"/>
      <c r="H18489" s="6"/>
      <c r="I18489" s="9"/>
      <c r="J18489" s="9"/>
      <c r="K18489" s="9"/>
    </row>
    <row r="18490" spans="1:11" x14ac:dyDescent="0.25">
      <c r="A18490" s="2"/>
      <c r="B18490" s="2"/>
      <c r="C18490" s="2"/>
      <c r="E18490" s="2"/>
      <c r="G18490" s="2"/>
      <c r="H18490" s="6"/>
      <c r="I18490" s="9"/>
      <c r="J18490" s="9"/>
      <c r="K18490" s="9"/>
    </row>
    <row r="18491" spans="1:11" x14ac:dyDescent="0.25">
      <c r="A18491" s="2"/>
      <c r="B18491" s="2"/>
      <c r="C18491" s="2"/>
      <c r="E18491" s="2"/>
      <c r="G18491" s="2"/>
      <c r="H18491" s="6"/>
      <c r="I18491" s="9"/>
      <c r="J18491" s="9"/>
      <c r="K18491" s="9"/>
    </row>
    <row r="18492" spans="1:11" x14ac:dyDescent="0.25">
      <c r="A18492" s="2"/>
      <c r="B18492" s="2"/>
      <c r="C18492" s="2"/>
      <c r="E18492" s="2"/>
      <c r="G18492" s="2"/>
      <c r="H18492" s="6"/>
      <c r="I18492" s="9"/>
      <c r="J18492" s="9"/>
      <c r="K18492" s="9"/>
    </row>
    <row r="18493" spans="1:11" x14ac:dyDescent="0.25">
      <c r="A18493" s="2"/>
      <c r="B18493" s="2"/>
      <c r="C18493" s="2"/>
      <c r="E18493" s="2"/>
      <c r="G18493" s="2"/>
      <c r="H18493" s="6"/>
      <c r="I18493" s="9"/>
      <c r="J18493" s="9"/>
      <c r="K18493" s="9"/>
    </row>
    <row r="18494" spans="1:11" x14ac:dyDescent="0.25">
      <c r="A18494" s="2"/>
      <c r="B18494" s="2"/>
      <c r="C18494" s="2"/>
      <c r="E18494" s="2"/>
      <c r="G18494" s="2"/>
      <c r="H18494" s="6"/>
      <c r="I18494" s="9"/>
      <c r="J18494" s="9"/>
      <c r="K18494" s="9"/>
    </row>
    <row r="18495" spans="1:11" x14ac:dyDescent="0.25">
      <c r="A18495" s="2"/>
      <c r="B18495" s="2"/>
      <c r="C18495" s="2"/>
      <c r="E18495" s="2"/>
      <c r="G18495" s="2"/>
      <c r="H18495" s="6"/>
      <c r="I18495" s="9"/>
      <c r="J18495" s="9"/>
      <c r="K18495" s="9"/>
    </row>
    <row r="18496" spans="1:11" x14ac:dyDescent="0.25">
      <c r="A18496" s="2"/>
      <c r="B18496" s="2"/>
      <c r="C18496" s="2"/>
      <c r="E18496" s="2"/>
      <c r="G18496" s="2"/>
      <c r="H18496" s="6"/>
      <c r="I18496" s="9"/>
      <c r="J18496" s="9"/>
      <c r="K18496" s="9"/>
    </row>
    <row r="18497" spans="1:11" x14ac:dyDescent="0.25">
      <c r="A18497" s="2"/>
      <c r="B18497" s="2"/>
      <c r="C18497" s="2"/>
      <c r="E18497" s="2"/>
      <c r="G18497" s="2"/>
      <c r="H18497" s="6"/>
      <c r="I18497" s="9"/>
      <c r="J18497" s="9"/>
      <c r="K18497" s="9"/>
    </row>
    <row r="18498" spans="1:11" x14ac:dyDescent="0.25">
      <c r="A18498" s="2"/>
      <c r="B18498" s="2"/>
      <c r="C18498" s="2"/>
      <c r="E18498" s="2"/>
      <c r="G18498" s="2"/>
      <c r="H18498" s="6"/>
      <c r="I18498" s="9"/>
      <c r="J18498" s="9"/>
      <c r="K18498" s="9"/>
    </row>
    <row r="18499" spans="1:11" x14ac:dyDescent="0.25">
      <c r="A18499" s="2"/>
      <c r="B18499" s="2"/>
      <c r="C18499" s="2"/>
      <c r="E18499" s="2"/>
      <c r="G18499" s="2"/>
      <c r="H18499" s="6"/>
      <c r="I18499" s="9"/>
      <c r="J18499" s="9"/>
      <c r="K18499" s="9"/>
    </row>
    <row r="18500" spans="1:11" x14ac:dyDescent="0.25">
      <c r="A18500" s="2"/>
      <c r="B18500" s="2"/>
      <c r="C18500" s="2"/>
      <c r="E18500" s="2"/>
      <c r="G18500" s="2"/>
      <c r="H18500" s="6"/>
      <c r="I18500" s="9"/>
      <c r="J18500" s="9"/>
      <c r="K18500" s="9"/>
    </row>
    <row r="18501" spans="1:11" x14ac:dyDescent="0.25">
      <c r="A18501" s="2"/>
      <c r="B18501" s="2"/>
      <c r="C18501" s="2"/>
      <c r="E18501" s="2"/>
      <c r="G18501" s="2"/>
      <c r="H18501" s="6"/>
      <c r="I18501" s="9"/>
      <c r="J18501" s="9"/>
      <c r="K18501" s="9"/>
    </row>
    <row r="18502" spans="1:11" x14ac:dyDescent="0.25">
      <c r="A18502" s="2"/>
      <c r="B18502" s="2"/>
      <c r="C18502" s="2"/>
      <c r="E18502" s="2"/>
      <c r="G18502" s="2"/>
      <c r="H18502" s="6"/>
      <c r="I18502" s="9"/>
      <c r="J18502" s="9"/>
      <c r="K18502" s="9"/>
    </row>
    <row r="18503" spans="1:11" x14ac:dyDescent="0.25">
      <c r="A18503" s="2"/>
      <c r="B18503" s="2"/>
      <c r="C18503" s="2"/>
      <c r="E18503" s="2"/>
      <c r="G18503" s="2"/>
      <c r="H18503" s="6"/>
      <c r="I18503" s="9"/>
      <c r="J18503" s="9"/>
      <c r="K18503" s="9"/>
    </row>
    <row r="18504" spans="1:11" x14ac:dyDescent="0.25">
      <c r="A18504" s="2"/>
      <c r="B18504" s="2"/>
      <c r="C18504" s="2"/>
      <c r="E18504" s="2"/>
      <c r="G18504" s="2"/>
      <c r="H18504" s="6"/>
      <c r="I18504" s="9"/>
      <c r="J18504" s="9"/>
      <c r="K18504" s="9"/>
    </row>
    <row r="18505" spans="1:11" x14ac:dyDescent="0.25">
      <c r="A18505" s="2"/>
      <c r="B18505" s="2"/>
      <c r="C18505" s="2"/>
      <c r="E18505" s="2"/>
      <c r="G18505" s="2"/>
      <c r="H18505" s="6"/>
      <c r="I18505" s="9"/>
      <c r="J18505" s="9"/>
      <c r="K18505" s="9"/>
    </row>
    <row r="18506" spans="1:11" x14ac:dyDescent="0.25">
      <c r="A18506" s="2"/>
      <c r="B18506" s="2"/>
      <c r="C18506" s="2"/>
      <c r="E18506" s="2"/>
      <c r="G18506" s="2"/>
      <c r="H18506" s="6"/>
      <c r="I18506" s="9"/>
      <c r="J18506" s="9"/>
      <c r="K18506" s="9"/>
    </row>
    <row r="18507" spans="1:11" x14ac:dyDescent="0.25">
      <c r="A18507" s="2"/>
      <c r="B18507" s="2"/>
      <c r="C18507" s="2"/>
      <c r="E18507" s="2"/>
      <c r="G18507" s="2"/>
      <c r="H18507" s="6"/>
      <c r="I18507" s="9"/>
      <c r="J18507" s="9"/>
      <c r="K18507" s="9"/>
    </row>
    <row r="18508" spans="1:11" x14ac:dyDescent="0.25">
      <c r="A18508" s="2"/>
      <c r="B18508" s="2"/>
      <c r="C18508" s="2"/>
      <c r="E18508" s="2"/>
      <c r="G18508" s="2"/>
      <c r="H18508" s="6"/>
      <c r="I18508" s="9"/>
      <c r="J18508" s="9"/>
      <c r="K18508" s="9"/>
    </row>
    <row r="18509" spans="1:11" x14ac:dyDescent="0.25">
      <c r="A18509" s="2"/>
      <c r="B18509" s="2"/>
      <c r="C18509" s="2"/>
      <c r="E18509" s="2"/>
      <c r="G18509" s="2"/>
      <c r="H18509" s="6"/>
      <c r="I18509" s="9"/>
      <c r="J18509" s="9"/>
      <c r="K18509" s="9"/>
    </row>
    <row r="18510" spans="1:11" x14ac:dyDescent="0.25">
      <c r="A18510" s="2"/>
      <c r="B18510" s="2"/>
      <c r="C18510" s="2"/>
      <c r="E18510" s="2"/>
      <c r="G18510" s="2"/>
      <c r="H18510" s="6"/>
      <c r="I18510" s="9"/>
      <c r="J18510" s="9"/>
      <c r="K18510" s="9"/>
    </row>
    <row r="18511" spans="1:11" x14ac:dyDescent="0.25">
      <c r="A18511" s="2"/>
      <c r="B18511" s="2"/>
      <c r="C18511" s="2"/>
      <c r="E18511" s="2"/>
      <c r="G18511" s="2"/>
      <c r="H18511" s="6"/>
      <c r="I18511" s="9"/>
      <c r="J18511" s="9"/>
      <c r="K18511" s="9"/>
    </row>
    <row r="18512" spans="1:11" x14ac:dyDescent="0.25">
      <c r="A18512" s="2"/>
      <c r="B18512" s="2"/>
      <c r="C18512" s="2"/>
      <c r="E18512" s="2"/>
      <c r="G18512" s="2"/>
      <c r="H18512" s="6"/>
      <c r="I18512" s="9"/>
      <c r="J18512" s="9"/>
      <c r="K18512" s="9"/>
    </row>
    <row r="18513" spans="1:11" x14ac:dyDescent="0.25">
      <c r="A18513" s="2"/>
      <c r="B18513" s="2"/>
      <c r="C18513" s="2"/>
      <c r="E18513" s="2"/>
      <c r="G18513" s="2"/>
      <c r="H18513" s="6"/>
      <c r="I18513" s="9"/>
      <c r="J18513" s="9"/>
      <c r="K18513" s="9"/>
    </row>
    <row r="18514" spans="1:11" x14ac:dyDescent="0.25">
      <c r="A18514" s="2"/>
      <c r="B18514" s="2"/>
      <c r="C18514" s="2"/>
      <c r="E18514" s="2"/>
      <c r="G18514" s="2"/>
      <c r="H18514" s="6"/>
      <c r="I18514" s="9"/>
      <c r="J18514" s="9"/>
      <c r="K18514" s="9"/>
    </row>
    <row r="18515" spans="1:11" x14ac:dyDescent="0.25">
      <c r="A18515" s="2"/>
      <c r="B18515" s="2"/>
      <c r="C18515" s="2"/>
      <c r="E18515" s="2"/>
      <c r="G18515" s="2"/>
      <c r="H18515" s="6"/>
      <c r="I18515" s="9"/>
      <c r="J18515" s="9"/>
      <c r="K18515" s="9"/>
    </row>
    <row r="18516" spans="1:11" x14ac:dyDescent="0.25">
      <c r="A18516" s="2"/>
      <c r="B18516" s="2"/>
      <c r="C18516" s="2"/>
      <c r="E18516" s="2"/>
      <c r="G18516" s="2"/>
      <c r="H18516" s="6"/>
      <c r="I18516" s="9"/>
      <c r="J18516" s="9"/>
      <c r="K18516" s="9"/>
    </row>
    <row r="18517" spans="1:11" x14ac:dyDescent="0.25">
      <c r="A18517" s="2"/>
      <c r="B18517" s="2"/>
      <c r="C18517" s="2"/>
      <c r="E18517" s="2"/>
      <c r="G18517" s="2"/>
      <c r="H18517" s="6"/>
      <c r="I18517" s="9"/>
      <c r="J18517" s="9"/>
      <c r="K18517" s="9"/>
    </row>
    <row r="18518" spans="1:11" x14ac:dyDescent="0.25">
      <c r="A18518" s="2"/>
      <c r="B18518" s="2"/>
      <c r="C18518" s="2"/>
      <c r="E18518" s="2"/>
      <c r="G18518" s="2"/>
      <c r="H18518" s="6"/>
      <c r="I18518" s="9"/>
      <c r="J18518" s="9"/>
      <c r="K18518" s="9"/>
    </row>
    <row r="18519" spans="1:11" x14ac:dyDescent="0.25">
      <c r="A18519" s="2"/>
      <c r="B18519" s="2"/>
      <c r="C18519" s="2"/>
      <c r="E18519" s="2"/>
      <c r="G18519" s="2"/>
      <c r="H18519" s="6"/>
      <c r="I18519" s="9"/>
      <c r="J18519" s="9"/>
      <c r="K18519" s="9"/>
    </row>
    <row r="18520" spans="1:11" x14ac:dyDescent="0.25">
      <c r="A18520" s="2"/>
      <c r="B18520" s="2"/>
      <c r="C18520" s="2"/>
      <c r="E18520" s="2"/>
      <c r="G18520" s="2"/>
      <c r="H18520" s="6"/>
      <c r="I18520" s="9"/>
      <c r="J18520" s="9"/>
      <c r="K18520" s="9"/>
    </row>
    <row r="18521" spans="1:11" x14ac:dyDescent="0.25">
      <c r="A18521" s="2"/>
      <c r="B18521" s="2"/>
      <c r="C18521" s="2"/>
      <c r="E18521" s="2"/>
      <c r="G18521" s="2"/>
      <c r="H18521" s="6"/>
      <c r="I18521" s="9"/>
      <c r="J18521" s="9"/>
      <c r="K18521" s="9"/>
    </row>
    <row r="18522" spans="1:11" x14ac:dyDescent="0.25">
      <c r="A18522" s="2"/>
      <c r="B18522" s="2"/>
      <c r="C18522" s="2"/>
      <c r="E18522" s="2"/>
      <c r="G18522" s="2"/>
      <c r="H18522" s="6"/>
      <c r="I18522" s="9"/>
      <c r="J18522" s="9"/>
      <c r="K18522" s="9"/>
    </row>
    <row r="18523" spans="1:11" x14ac:dyDescent="0.25">
      <c r="A18523" s="2"/>
      <c r="B18523" s="2"/>
      <c r="C18523" s="2"/>
      <c r="E18523" s="2"/>
      <c r="G18523" s="2"/>
      <c r="H18523" s="6"/>
      <c r="I18523" s="9"/>
      <c r="J18523" s="9"/>
      <c r="K18523" s="9"/>
    </row>
    <row r="18524" spans="1:11" x14ac:dyDescent="0.25">
      <c r="A18524" s="2"/>
      <c r="B18524" s="2"/>
      <c r="C18524" s="2"/>
      <c r="E18524" s="2"/>
      <c r="G18524" s="2"/>
      <c r="H18524" s="6"/>
      <c r="I18524" s="9"/>
      <c r="J18524" s="9"/>
      <c r="K18524" s="9"/>
    </row>
    <row r="18525" spans="1:11" x14ac:dyDescent="0.25">
      <c r="A18525" s="2"/>
      <c r="B18525" s="2"/>
      <c r="C18525" s="2"/>
      <c r="E18525" s="2"/>
      <c r="G18525" s="2"/>
      <c r="H18525" s="6"/>
      <c r="I18525" s="9"/>
      <c r="J18525" s="9"/>
      <c r="K18525" s="9"/>
    </row>
    <row r="18526" spans="1:11" x14ac:dyDescent="0.25">
      <c r="A18526" s="2"/>
      <c r="B18526" s="2"/>
      <c r="C18526" s="2"/>
      <c r="E18526" s="2"/>
      <c r="G18526" s="2"/>
      <c r="H18526" s="6"/>
      <c r="I18526" s="9"/>
      <c r="J18526" s="9"/>
      <c r="K18526" s="9"/>
    </row>
    <row r="18527" spans="1:11" x14ac:dyDescent="0.25">
      <c r="A18527" s="2"/>
      <c r="B18527" s="2"/>
      <c r="C18527" s="2"/>
      <c r="E18527" s="2"/>
      <c r="G18527" s="2"/>
      <c r="H18527" s="6"/>
      <c r="I18527" s="9"/>
      <c r="J18527" s="9"/>
      <c r="K18527" s="9"/>
    </row>
    <row r="18528" spans="1:11" x14ac:dyDescent="0.25">
      <c r="A18528" s="2"/>
      <c r="B18528" s="2"/>
      <c r="C18528" s="2"/>
      <c r="E18528" s="2"/>
      <c r="G18528" s="2"/>
      <c r="H18528" s="6"/>
      <c r="I18528" s="9"/>
      <c r="J18528" s="9"/>
      <c r="K18528" s="9"/>
    </row>
    <row r="18529" spans="1:11" x14ac:dyDescent="0.25">
      <c r="A18529" s="2"/>
      <c r="B18529" s="2"/>
      <c r="C18529" s="2"/>
      <c r="E18529" s="2"/>
      <c r="G18529" s="2"/>
      <c r="H18529" s="6"/>
      <c r="I18529" s="9"/>
      <c r="J18529" s="9"/>
      <c r="K18529" s="9"/>
    </row>
    <row r="18530" spans="1:11" x14ac:dyDescent="0.25">
      <c r="A18530" s="2"/>
      <c r="B18530" s="2"/>
      <c r="C18530" s="2"/>
      <c r="E18530" s="2"/>
      <c r="G18530" s="2"/>
      <c r="H18530" s="6"/>
      <c r="I18530" s="9"/>
      <c r="J18530" s="9"/>
      <c r="K18530" s="9"/>
    </row>
    <row r="18531" spans="1:11" x14ac:dyDescent="0.25">
      <c r="A18531" s="2"/>
      <c r="B18531" s="2"/>
      <c r="C18531" s="2"/>
      <c r="E18531" s="2"/>
      <c r="G18531" s="2"/>
      <c r="H18531" s="6"/>
      <c r="I18531" s="9"/>
      <c r="J18531" s="9"/>
      <c r="K18531" s="9"/>
    </row>
    <row r="18532" spans="1:11" x14ac:dyDescent="0.25">
      <c r="A18532" s="2"/>
      <c r="B18532" s="2"/>
      <c r="C18532" s="2"/>
      <c r="E18532" s="2"/>
      <c r="G18532" s="2"/>
      <c r="H18532" s="6"/>
      <c r="I18532" s="9"/>
      <c r="J18532" s="9"/>
      <c r="K18532" s="9"/>
    </row>
    <row r="18533" spans="1:11" x14ac:dyDescent="0.25">
      <c r="A18533" s="2"/>
      <c r="B18533" s="2"/>
      <c r="C18533" s="2"/>
      <c r="E18533" s="2"/>
      <c r="G18533" s="2"/>
      <c r="H18533" s="6"/>
      <c r="I18533" s="9"/>
      <c r="J18533" s="9"/>
      <c r="K18533" s="9"/>
    </row>
    <row r="18534" spans="1:11" x14ac:dyDescent="0.25">
      <c r="A18534" s="2"/>
      <c r="B18534" s="2"/>
      <c r="C18534" s="2"/>
      <c r="E18534" s="2"/>
      <c r="G18534" s="2"/>
      <c r="H18534" s="6"/>
      <c r="I18534" s="9"/>
      <c r="J18534" s="9"/>
      <c r="K18534" s="9"/>
    </row>
    <row r="18535" spans="1:11" x14ac:dyDescent="0.25">
      <c r="A18535" s="2"/>
      <c r="B18535" s="2"/>
      <c r="C18535" s="2"/>
      <c r="E18535" s="2"/>
      <c r="G18535" s="2"/>
      <c r="H18535" s="6"/>
      <c r="I18535" s="9"/>
      <c r="J18535" s="9"/>
      <c r="K18535" s="9"/>
    </row>
    <row r="18536" spans="1:11" x14ac:dyDescent="0.25">
      <c r="A18536" s="2"/>
      <c r="B18536" s="2"/>
      <c r="C18536" s="2"/>
      <c r="E18536" s="2"/>
      <c r="G18536" s="2"/>
      <c r="H18536" s="6"/>
      <c r="I18536" s="9"/>
      <c r="J18536" s="9"/>
      <c r="K18536" s="9"/>
    </row>
    <row r="18537" spans="1:11" x14ac:dyDescent="0.25">
      <c r="A18537" s="2"/>
      <c r="B18537" s="2"/>
      <c r="C18537" s="2"/>
      <c r="E18537" s="2"/>
      <c r="G18537" s="2"/>
      <c r="H18537" s="6"/>
      <c r="I18537" s="9"/>
      <c r="J18537" s="9"/>
      <c r="K18537" s="9"/>
    </row>
    <row r="18538" spans="1:11" x14ac:dyDescent="0.25">
      <c r="A18538" s="2"/>
      <c r="B18538" s="2"/>
      <c r="C18538" s="2"/>
      <c r="E18538" s="2"/>
      <c r="G18538" s="2"/>
      <c r="H18538" s="6"/>
      <c r="I18538" s="9"/>
      <c r="J18538" s="9"/>
      <c r="K18538" s="9"/>
    </row>
    <row r="18539" spans="1:11" x14ac:dyDescent="0.25">
      <c r="A18539" s="2"/>
      <c r="B18539" s="2"/>
      <c r="C18539" s="2"/>
      <c r="E18539" s="2"/>
      <c r="G18539" s="2"/>
      <c r="H18539" s="6"/>
      <c r="I18539" s="9"/>
      <c r="J18539" s="9"/>
      <c r="K18539" s="9"/>
    </row>
    <row r="18540" spans="1:11" x14ac:dyDescent="0.25">
      <c r="A18540" s="2"/>
      <c r="B18540" s="2"/>
      <c r="C18540" s="2"/>
      <c r="E18540" s="2"/>
      <c r="G18540" s="2"/>
      <c r="H18540" s="6"/>
      <c r="I18540" s="9"/>
      <c r="J18540" s="9"/>
      <c r="K18540" s="9"/>
    </row>
    <row r="18541" spans="1:11" x14ac:dyDescent="0.25">
      <c r="A18541" s="2"/>
      <c r="B18541" s="2"/>
      <c r="C18541" s="2"/>
      <c r="E18541" s="2"/>
      <c r="G18541" s="2"/>
      <c r="H18541" s="6"/>
      <c r="I18541" s="9"/>
      <c r="J18541" s="9"/>
      <c r="K18541" s="9"/>
    </row>
    <row r="18542" spans="1:11" x14ac:dyDescent="0.25">
      <c r="A18542" s="2"/>
      <c r="B18542" s="2"/>
      <c r="C18542" s="2"/>
      <c r="E18542" s="2"/>
      <c r="G18542" s="2"/>
      <c r="H18542" s="6"/>
      <c r="I18542" s="9"/>
      <c r="J18542" s="9"/>
      <c r="K18542" s="9"/>
    </row>
    <row r="18543" spans="1:11" x14ac:dyDescent="0.25">
      <c r="A18543" s="2"/>
      <c r="B18543" s="2"/>
      <c r="C18543" s="2"/>
      <c r="E18543" s="2"/>
      <c r="G18543" s="2"/>
      <c r="H18543" s="6"/>
      <c r="I18543" s="9"/>
      <c r="J18543" s="9"/>
      <c r="K18543" s="9"/>
    </row>
    <row r="18544" spans="1:11" x14ac:dyDescent="0.25">
      <c r="A18544" s="2"/>
      <c r="B18544" s="2"/>
      <c r="C18544" s="2"/>
      <c r="E18544" s="2"/>
      <c r="G18544" s="2"/>
      <c r="H18544" s="6"/>
      <c r="I18544" s="9"/>
      <c r="J18544" s="9"/>
      <c r="K18544" s="9"/>
    </row>
    <row r="18545" spans="1:11" x14ac:dyDescent="0.25">
      <c r="A18545" s="2"/>
      <c r="B18545" s="2"/>
      <c r="C18545" s="2"/>
      <c r="E18545" s="2"/>
      <c r="G18545" s="2"/>
      <c r="H18545" s="6"/>
      <c r="I18545" s="9"/>
      <c r="J18545" s="9"/>
      <c r="K18545" s="9"/>
    </row>
    <row r="18546" spans="1:11" x14ac:dyDescent="0.25">
      <c r="A18546" s="2"/>
      <c r="B18546" s="2"/>
      <c r="C18546" s="2"/>
      <c r="E18546" s="2"/>
      <c r="G18546" s="2"/>
      <c r="H18546" s="6"/>
      <c r="I18546" s="9"/>
      <c r="J18546" s="9"/>
      <c r="K18546" s="9"/>
    </row>
    <row r="18547" spans="1:11" x14ac:dyDescent="0.25">
      <c r="A18547" s="2"/>
      <c r="B18547" s="2"/>
      <c r="C18547" s="2"/>
      <c r="E18547" s="2"/>
      <c r="G18547" s="2"/>
      <c r="H18547" s="6"/>
      <c r="I18547" s="9"/>
      <c r="J18547" s="9"/>
      <c r="K18547" s="9"/>
    </row>
    <row r="18548" spans="1:11" x14ac:dyDescent="0.25">
      <c r="A18548" s="2"/>
      <c r="B18548" s="2"/>
      <c r="C18548" s="2"/>
      <c r="E18548" s="2"/>
      <c r="G18548" s="2"/>
      <c r="H18548" s="6"/>
      <c r="I18548" s="9"/>
      <c r="J18548" s="9"/>
      <c r="K18548" s="9"/>
    </row>
    <row r="18549" spans="1:11" x14ac:dyDescent="0.25">
      <c r="A18549" s="2"/>
      <c r="B18549" s="2"/>
      <c r="C18549" s="2"/>
      <c r="E18549" s="2"/>
      <c r="G18549" s="2"/>
      <c r="H18549" s="6"/>
      <c r="I18549" s="9"/>
      <c r="J18549" s="9"/>
      <c r="K18549" s="9"/>
    </row>
    <row r="18550" spans="1:11" x14ac:dyDescent="0.25">
      <c r="A18550" s="2"/>
      <c r="B18550" s="2"/>
      <c r="C18550" s="2"/>
      <c r="E18550" s="2"/>
      <c r="G18550" s="2"/>
      <c r="H18550" s="6"/>
      <c r="I18550" s="9"/>
      <c r="J18550" s="9"/>
      <c r="K18550" s="9"/>
    </row>
    <row r="18551" spans="1:11" x14ac:dyDescent="0.25">
      <c r="A18551" s="2"/>
      <c r="B18551" s="2"/>
      <c r="C18551" s="2"/>
      <c r="E18551" s="2"/>
      <c r="G18551" s="2"/>
      <c r="H18551" s="6"/>
      <c r="I18551" s="9"/>
      <c r="J18551" s="9"/>
      <c r="K18551" s="9"/>
    </row>
    <row r="18552" spans="1:11" x14ac:dyDescent="0.25">
      <c r="A18552" s="2"/>
      <c r="B18552" s="2"/>
      <c r="C18552" s="2"/>
      <c r="E18552" s="2"/>
      <c r="G18552" s="2"/>
      <c r="H18552" s="6"/>
      <c r="I18552" s="9"/>
      <c r="J18552" s="9"/>
      <c r="K18552" s="9"/>
    </row>
    <row r="18553" spans="1:11" x14ac:dyDescent="0.25">
      <c r="A18553" s="2"/>
      <c r="B18553" s="2"/>
      <c r="C18553" s="2"/>
      <c r="E18553" s="2"/>
      <c r="G18553" s="2"/>
      <c r="H18553" s="6"/>
      <c r="I18553" s="9"/>
      <c r="J18553" s="9"/>
      <c r="K18553" s="9"/>
    </row>
    <row r="18554" spans="1:11" x14ac:dyDescent="0.25">
      <c r="A18554" s="2"/>
      <c r="B18554" s="2"/>
      <c r="C18554" s="2"/>
      <c r="E18554" s="2"/>
      <c r="G18554" s="2"/>
      <c r="H18554" s="6"/>
      <c r="I18554" s="9"/>
      <c r="J18554" s="9"/>
      <c r="K18554" s="9"/>
    </row>
    <row r="18555" spans="1:11" x14ac:dyDescent="0.25">
      <c r="A18555" s="2"/>
      <c r="B18555" s="2"/>
      <c r="C18555" s="2"/>
      <c r="E18555" s="2"/>
      <c r="G18555" s="2"/>
      <c r="H18555" s="6"/>
      <c r="I18555" s="9"/>
      <c r="J18555" s="9"/>
      <c r="K18555" s="9"/>
    </row>
    <row r="18556" spans="1:11" x14ac:dyDescent="0.25">
      <c r="A18556" s="2"/>
      <c r="B18556" s="2"/>
      <c r="C18556" s="2"/>
      <c r="E18556" s="2"/>
      <c r="G18556" s="2"/>
      <c r="H18556" s="6"/>
      <c r="I18556" s="9"/>
      <c r="J18556" s="9"/>
      <c r="K18556" s="9"/>
    </row>
    <row r="18557" spans="1:11" x14ac:dyDescent="0.25">
      <c r="A18557" s="2"/>
      <c r="B18557" s="2"/>
      <c r="C18557" s="2"/>
      <c r="E18557" s="2"/>
      <c r="G18557" s="2"/>
      <c r="H18557" s="6"/>
      <c r="I18557" s="9"/>
      <c r="J18557" s="9"/>
      <c r="K18557" s="9"/>
    </row>
    <row r="18558" spans="1:11" x14ac:dyDescent="0.25">
      <c r="A18558" s="2"/>
      <c r="B18558" s="2"/>
      <c r="C18558" s="2"/>
      <c r="E18558" s="2"/>
      <c r="G18558" s="2"/>
      <c r="H18558" s="6"/>
      <c r="I18558" s="9"/>
      <c r="J18558" s="9"/>
      <c r="K18558" s="9"/>
    </row>
    <row r="18559" spans="1:11" x14ac:dyDescent="0.25">
      <c r="A18559" s="2"/>
      <c r="B18559" s="2"/>
      <c r="C18559" s="2"/>
      <c r="E18559" s="2"/>
      <c r="G18559" s="2"/>
      <c r="H18559" s="6"/>
      <c r="I18559" s="9"/>
      <c r="J18559" s="9"/>
      <c r="K18559" s="9"/>
    </row>
    <row r="18560" spans="1:11" x14ac:dyDescent="0.25">
      <c r="A18560" s="2"/>
      <c r="B18560" s="2"/>
      <c r="C18560" s="2"/>
      <c r="E18560" s="2"/>
      <c r="G18560" s="2"/>
      <c r="H18560" s="6"/>
      <c r="I18560" s="9"/>
      <c r="J18560" s="9"/>
      <c r="K18560" s="9"/>
    </row>
    <row r="18561" spans="1:11" x14ac:dyDescent="0.25">
      <c r="A18561" s="2"/>
      <c r="B18561" s="2"/>
      <c r="C18561" s="2"/>
      <c r="E18561" s="2"/>
      <c r="G18561" s="2"/>
      <c r="H18561" s="6"/>
      <c r="I18561" s="9"/>
      <c r="J18561" s="9"/>
      <c r="K18561" s="9"/>
    </row>
    <row r="18562" spans="1:11" x14ac:dyDescent="0.25">
      <c r="A18562" s="2"/>
      <c r="B18562" s="2"/>
      <c r="C18562" s="2"/>
      <c r="E18562" s="2"/>
      <c r="G18562" s="2"/>
      <c r="H18562" s="6"/>
      <c r="I18562" s="9"/>
      <c r="J18562" s="9"/>
      <c r="K18562" s="9"/>
    </row>
    <row r="18563" spans="1:11" x14ac:dyDescent="0.25">
      <c r="A18563" s="2"/>
      <c r="B18563" s="2"/>
      <c r="C18563" s="2"/>
      <c r="E18563" s="2"/>
      <c r="G18563" s="2"/>
      <c r="H18563" s="6"/>
      <c r="I18563" s="9"/>
      <c r="J18563" s="9"/>
      <c r="K18563" s="9"/>
    </row>
    <row r="18564" spans="1:11" x14ac:dyDescent="0.25">
      <c r="A18564" s="2"/>
      <c r="B18564" s="2"/>
      <c r="C18564" s="2"/>
      <c r="E18564" s="2"/>
      <c r="G18564" s="2"/>
      <c r="H18564" s="6"/>
      <c r="I18564" s="9"/>
      <c r="J18564" s="9"/>
      <c r="K18564" s="9"/>
    </row>
    <row r="18565" spans="1:11" x14ac:dyDescent="0.25">
      <c r="A18565" s="2"/>
      <c r="B18565" s="2"/>
      <c r="C18565" s="2"/>
      <c r="E18565" s="2"/>
      <c r="G18565" s="2"/>
      <c r="H18565" s="6"/>
      <c r="I18565" s="9"/>
      <c r="J18565" s="9"/>
      <c r="K18565" s="9"/>
    </row>
    <row r="18566" spans="1:11" x14ac:dyDescent="0.25">
      <c r="A18566" s="2"/>
      <c r="B18566" s="2"/>
      <c r="C18566" s="2"/>
      <c r="E18566" s="2"/>
      <c r="G18566" s="2"/>
      <c r="H18566" s="6"/>
      <c r="I18566" s="9"/>
      <c r="J18566" s="9"/>
      <c r="K18566" s="9"/>
    </row>
    <row r="18567" spans="1:11" x14ac:dyDescent="0.25">
      <c r="A18567" s="2"/>
      <c r="B18567" s="2"/>
      <c r="C18567" s="2"/>
      <c r="E18567" s="2"/>
      <c r="G18567" s="2"/>
      <c r="H18567" s="6"/>
      <c r="I18567" s="9"/>
      <c r="J18567" s="9"/>
      <c r="K18567" s="9"/>
    </row>
    <row r="18568" spans="1:11" x14ac:dyDescent="0.25">
      <c r="A18568" s="2"/>
      <c r="B18568" s="2"/>
      <c r="C18568" s="2"/>
      <c r="E18568" s="2"/>
      <c r="G18568" s="2"/>
      <c r="H18568" s="6"/>
      <c r="I18568" s="9"/>
      <c r="J18568" s="9"/>
      <c r="K18568" s="9"/>
    </row>
    <row r="18569" spans="1:11" x14ac:dyDescent="0.25">
      <c r="A18569" s="2"/>
      <c r="B18569" s="2"/>
      <c r="C18569" s="2"/>
      <c r="E18569" s="2"/>
      <c r="G18569" s="2"/>
      <c r="H18569" s="6"/>
      <c r="I18569" s="9"/>
      <c r="J18569" s="9"/>
      <c r="K18569" s="9"/>
    </row>
    <row r="18570" spans="1:11" x14ac:dyDescent="0.25">
      <c r="A18570" s="2"/>
      <c r="B18570" s="2"/>
      <c r="C18570" s="2"/>
      <c r="E18570" s="2"/>
      <c r="G18570" s="2"/>
      <c r="H18570" s="6"/>
      <c r="I18570" s="9"/>
      <c r="J18570" s="9"/>
      <c r="K18570" s="9"/>
    </row>
    <row r="18571" spans="1:11" x14ac:dyDescent="0.25">
      <c r="A18571" s="2"/>
      <c r="B18571" s="2"/>
      <c r="C18571" s="2"/>
      <c r="E18571" s="2"/>
      <c r="G18571" s="2"/>
      <c r="H18571" s="6"/>
      <c r="I18571" s="9"/>
      <c r="J18571" s="9"/>
      <c r="K18571" s="9"/>
    </row>
    <row r="18572" spans="1:11" x14ac:dyDescent="0.25">
      <c r="A18572" s="2"/>
      <c r="B18572" s="2"/>
      <c r="C18572" s="2"/>
      <c r="E18572" s="2"/>
      <c r="G18572" s="2"/>
      <c r="H18572" s="6"/>
      <c r="I18572" s="9"/>
      <c r="J18572" s="9"/>
      <c r="K18572" s="9"/>
    </row>
    <row r="18573" spans="1:11" x14ac:dyDescent="0.25">
      <c r="A18573" s="2"/>
      <c r="B18573" s="2"/>
      <c r="C18573" s="2"/>
      <c r="E18573" s="2"/>
      <c r="G18573" s="2"/>
      <c r="H18573" s="6"/>
      <c r="I18573" s="9"/>
      <c r="J18573" s="9"/>
      <c r="K18573" s="9"/>
    </row>
    <row r="18574" spans="1:11" x14ac:dyDescent="0.25">
      <c r="A18574" s="2"/>
      <c r="B18574" s="2"/>
      <c r="C18574" s="2"/>
      <c r="E18574" s="2"/>
      <c r="G18574" s="2"/>
      <c r="H18574" s="6"/>
      <c r="I18574" s="9"/>
      <c r="J18574" s="9"/>
      <c r="K18574" s="9"/>
    </row>
    <row r="18575" spans="1:11" x14ac:dyDescent="0.25">
      <c r="A18575" s="2"/>
      <c r="B18575" s="2"/>
      <c r="C18575" s="2"/>
      <c r="E18575" s="2"/>
      <c r="G18575" s="2"/>
      <c r="H18575" s="6"/>
      <c r="I18575" s="9"/>
      <c r="J18575" s="9"/>
      <c r="K18575" s="9"/>
    </row>
    <row r="18576" spans="1:11" x14ac:dyDescent="0.25">
      <c r="A18576" s="2"/>
      <c r="B18576" s="2"/>
      <c r="C18576" s="2"/>
      <c r="E18576" s="2"/>
      <c r="G18576" s="2"/>
      <c r="H18576" s="6"/>
      <c r="I18576" s="9"/>
      <c r="J18576" s="9"/>
      <c r="K18576" s="9"/>
    </row>
    <row r="18577" spans="1:11" x14ac:dyDescent="0.25">
      <c r="A18577" s="2"/>
      <c r="B18577" s="2"/>
      <c r="C18577" s="2"/>
      <c r="E18577" s="2"/>
      <c r="G18577" s="2"/>
      <c r="H18577" s="6"/>
      <c r="I18577" s="9"/>
      <c r="J18577" s="9"/>
      <c r="K18577" s="9"/>
    </row>
    <row r="18578" spans="1:11" x14ac:dyDescent="0.25">
      <c r="A18578" s="2"/>
      <c r="B18578" s="2"/>
      <c r="C18578" s="2"/>
      <c r="E18578" s="2"/>
      <c r="G18578" s="2"/>
      <c r="H18578" s="6"/>
      <c r="I18578" s="9"/>
      <c r="J18578" s="9"/>
      <c r="K18578" s="9"/>
    </row>
    <row r="18579" spans="1:11" x14ac:dyDescent="0.25">
      <c r="A18579" s="2"/>
      <c r="B18579" s="2"/>
      <c r="C18579" s="2"/>
      <c r="E18579" s="2"/>
      <c r="G18579" s="2"/>
      <c r="H18579" s="6"/>
      <c r="I18579" s="9"/>
      <c r="J18579" s="9"/>
      <c r="K18579" s="9"/>
    </row>
    <row r="18580" spans="1:11" x14ac:dyDescent="0.25">
      <c r="A18580" s="2"/>
      <c r="B18580" s="2"/>
      <c r="C18580" s="2"/>
      <c r="E18580" s="2"/>
      <c r="G18580" s="2"/>
      <c r="H18580" s="6"/>
      <c r="I18580" s="9"/>
      <c r="J18580" s="9"/>
      <c r="K18580" s="9"/>
    </row>
    <row r="18581" spans="1:11" x14ac:dyDescent="0.25">
      <c r="A18581" s="2"/>
      <c r="B18581" s="2"/>
      <c r="C18581" s="2"/>
      <c r="E18581" s="2"/>
      <c r="G18581" s="2"/>
      <c r="H18581" s="6"/>
      <c r="I18581" s="9"/>
      <c r="J18581" s="9"/>
      <c r="K18581" s="9"/>
    </row>
    <row r="18582" spans="1:11" x14ac:dyDescent="0.25">
      <c r="A18582" s="2"/>
      <c r="B18582" s="2"/>
      <c r="C18582" s="2"/>
      <c r="E18582" s="2"/>
      <c r="G18582" s="2"/>
      <c r="H18582" s="6"/>
      <c r="I18582" s="9"/>
      <c r="J18582" s="9"/>
      <c r="K18582" s="9"/>
    </row>
    <row r="18583" spans="1:11" x14ac:dyDescent="0.25">
      <c r="A18583" s="2"/>
      <c r="B18583" s="2"/>
      <c r="C18583" s="2"/>
      <c r="E18583" s="2"/>
      <c r="G18583" s="2"/>
      <c r="H18583" s="6"/>
      <c r="I18583" s="9"/>
      <c r="J18583" s="9"/>
      <c r="K18583" s="9"/>
    </row>
    <row r="18584" spans="1:11" x14ac:dyDescent="0.25">
      <c r="A18584" s="2"/>
      <c r="B18584" s="2"/>
      <c r="C18584" s="2"/>
      <c r="E18584" s="2"/>
      <c r="G18584" s="2"/>
      <c r="H18584" s="6"/>
      <c r="I18584" s="9"/>
      <c r="J18584" s="9"/>
      <c r="K18584" s="9"/>
    </row>
    <row r="18585" spans="1:11" x14ac:dyDescent="0.25">
      <c r="A18585" s="2"/>
      <c r="B18585" s="2"/>
      <c r="C18585" s="2"/>
      <c r="E18585" s="2"/>
      <c r="G18585" s="2"/>
      <c r="H18585" s="6"/>
      <c r="I18585" s="9"/>
      <c r="J18585" s="9"/>
      <c r="K18585" s="9"/>
    </row>
    <row r="18586" spans="1:11" x14ac:dyDescent="0.25">
      <c r="A18586" s="2"/>
      <c r="B18586" s="2"/>
      <c r="C18586" s="2"/>
      <c r="E18586" s="2"/>
      <c r="G18586" s="2"/>
      <c r="H18586" s="6"/>
      <c r="I18586" s="9"/>
      <c r="J18586" s="9"/>
      <c r="K18586" s="9"/>
    </row>
    <row r="18587" spans="1:11" x14ac:dyDescent="0.25">
      <c r="A18587" s="2"/>
      <c r="B18587" s="2"/>
      <c r="C18587" s="2"/>
      <c r="E18587" s="2"/>
      <c r="G18587" s="2"/>
      <c r="H18587" s="6"/>
      <c r="I18587" s="9"/>
      <c r="J18587" s="9"/>
      <c r="K18587" s="9"/>
    </row>
    <row r="18588" spans="1:11" x14ac:dyDescent="0.25">
      <c r="A18588" s="2"/>
      <c r="B18588" s="2"/>
      <c r="C18588" s="2"/>
      <c r="E18588" s="2"/>
      <c r="G18588" s="2"/>
      <c r="H18588" s="6"/>
      <c r="I18588" s="9"/>
      <c r="J18588" s="9"/>
      <c r="K18588" s="9"/>
    </row>
    <row r="18589" spans="1:11" x14ac:dyDescent="0.25">
      <c r="A18589" s="2"/>
      <c r="B18589" s="2"/>
      <c r="C18589" s="2"/>
      <c r="E18589" s="2"/>
      <c r="G18589" s="2"/>
      <c r="H18589" s="6"/>
      <c r="I18589" s="9"/>
      <c r="J18589" s="9"/>
      <c r="K18589" s="9"/>
    </row>
    <row r="18590" spans="1:11" x14ac:dyDescent="0.25">
      <c r="A18590" s="2"/>
      <c r="B18590" s="2"/>
      <c r="C18590" s="2"/>
      <c r="E18590" s="2"/>
      <c r="G18590" s="2"/>
      <c r="H18590" s="6"/>
      <c r="I18590" s="9"/>
      <c r="J18590" s="9"/>
      <c r="K18590" s="9"/>
    </row>
    <row r="18591" spans="1:11" x14ac:dyDescent="0.25">
      <c r="A18591" s="2"/>
      <c r="B18591" s="2"/>
      <c r="C18591" s="2"/>
      <c r="E18591" s="2"/>
      <c r="G18591" s="2"/>
      <c r="H18591" s="6"/>
      <c r="I18591" s="9"/>
      <c r="J18591" s="9"/>
      <c r="K18591" s="9"/>
    </row>
    <row r="18592" spans="1:11" x14ac:dyDescent="0.25">
      <c r="A18592" s="2"/>
      <c r="B18592" s="2"/>
      <c r="C18592" s="2"/>
      <c r="E18592" s="2"/>
      <c r="G18592" s="2"/>
      <c r="H18592" s="6"/>
      <c r="I18592" s="9"/>
      <c r="J18592" s="9"/>
      <c r="K18592" s="9"/>
    </row>
    <row r="18593" spans="1:11" x14ac:dyDescent="0.25">
      <c r="A18593" s="2"/>
      <c r="B18593" s="2"/>
      <c r="C18593" s="2"/>
      <c r="E18593" s="2"/>
      <c r="G18593" s="2"/>
      <c r="H18593" s="6"/>
      <c r="I18593" s="9"/>
      <c r="J18593" s="9"/>
      <c r="K18593" s="9"/>
    </row>
    <row r="18594" spans="1:11" x14ac:dyDescent="0.25">
      <c r="A18594" s="2"/>
      <c r="B18594" s="2"/>
      <c r="C18594" s="2"/>
      <c r="E18594" s="2"/>
      <c r="G18594" s="2"/>
      <c r="H18594" s="6"/>
      <c r="I18594" s="9"/>
      <c r="J18594" s="9"/>
      <c r="K18594" s="9"/>
    </row>
    <row r="18595" spans="1:11" x14ac:dyDescent="0.25">
      <c r="A18595" s="2"/>
      <c r="B18595" s="2"/>
      <c r="C18595" s="2"/>
      <c r="E18595" s="2"/>
      <c r="G18595" s="2"/>
      <c r="H18595" s="6"/>
      <c r="I18595" s="9"/>
      <c r="J18595" s="9"/>
      <c r="K18595" s="9"/>
    </row>
    <row r="18596" spans="1:11" x14ac:dyDescent="0.25">
      <c r="A18596" s="2"/>
      <c r="B18596" s="2"/>
      <c r="C18596" s="2"/>
      <c r="E18596" s="2"/>
      <c r="G18596" s="2"/>
      <c r="H18596" s="6"/>
      <c r="I18596" s="9"/>
      <c r="J18596" s="9"/>
      <c r="K18596" s="9"/>
    </row>
    <row r="18597" spans="1:11" x14ac:dyDescent="0.25">
      <c r="A18597" s="2"/>
      <c r="B18597" s="2"/>
      <c r="C18597" s="2"/>
      <c r="E18597" s="2"/>
      <c r="G18597" s="2"/>
      <c r="H18597" s="6"/>
      <c r="I18597" s="9"/>
      <c r="J18597" s="9"/>
      <c r="K18597" s="9"/>
    </row>
    <row r="18598" spans="1:11" x14ac:dyDescent="0.25">
      <c r="A18598" s="2"/>
      <c r="B18598" s="2"/>
      <c r="C18598" s="2"/>
      <c r="E18598" s="2"/>
      <c r="G18598" s="2"/>
      <c r="H18598" s="6"/>
      <c r="I18598" s="9"/>
      <c r="J18598" s="9"/>
      <c r="K18598" s="9"/>
    </row>
    <row r="18599" spans="1:11" x14ac:dyDescent="0.25">
      <c r="A18599" s="2"/>
      <c r="B18599" s="2"/>
      <c r="C18599" s="2"/>
      <c r="E18599" s="2"/>
      <c r="G18599" s="2"/>
      <c r="H18599" s="6"/>
      <c r="I18599" s="9"/>
      <c r="J18599" s="9"/>
      <c r="K18599" s="9"/>
    </row>
    <row r="18600" spans="1:11" x14ac:dyDescent="0.25">
      <c r="A18600" s="2"/>
      <c r="B18600" s="2"/>
      <c r="C18600" s="2"/>
      <c r="E18600" s="2"/>
      <c r="G18600" s="2"/>
      <c r="H18600" s="6"/>
      <c r="I18600" s="9"/>
      <c r="J18600" s="9"/>
      <c r="K18600" s="9"/>
    </row>
    <row r="18601" spans="1:11" x14ac:dyDescent="0.25">
      <c r="A18601" s="2"/>
      <c r="B18601" s="2"/>
      <c r="C18601" s="2"/>
      <c r="E18601" s="2"/>
      <c r="G18601" s="2"/>
      <c r="H18601" s="6"/>
      <c r="I18601" s="9"/>
      <c r="J18601" s="9"/>
      <c r="K18601" s="9"/>
    </row>
    <row r="18602" spans="1:11" x14ac:dyDescent="0.25">
      <c r="A18602" s="2"/>
      <c r="B18602" s="2"/>
      <c r="C18602" s="2"/>
      <c r="E18602" s="2"/>
      <c r="G18602" s="2"/>
      <c r="H18602" s="6"/>
      <c r="I18602" s="9"/>
      <c r="J18602" s="9"/>
      <c r="K18602" s="9"/>
    </row>
    <row r="18603" spans="1:11" x14ac:dyDescent="0.25">
      <c r="A18603" s="2"/>
      <c r="B18603" s="2"/>
      <c r="C18603" s="2"/>
      <c r="E18603" s="2"/>
      <c r="G18603" s="2"/>
      <c r="H18603" s="6"/>
      <c r="I18603" s="9"/>
      <c r="J18603" s="9"/>
      <c r="K18603" s="9"/>
    </row>
    <row r="18604" spans="1:11" x14ac:dyDescent="0.25">
      <c r="A18604" s="2"/>
      <c r="B18604" s="2"/>
      <c r="C18604" s="2"/>
      <c r="E18604" s="2"/>
      <c r="G18604" s="2"/>
      <c r="H18604" s="6"/>
      <c r="I18604" s="9"/>
      <c r="J18604" s="9"/>
      <c r="K18604" s="9"/>
    </row>
    <row r="18605" spans="1:11" x14ac:dyDescent="0.25">
      <c r="A18605" s="2"/>
      <c r="B18605" s="2"/>
      <c r="C18605" s="2"/>
      <c r="E18605" s="2"/>
      <c r="G18605" s="2"/>
      <c r="H18605" s="6"/>
      <c r="I18605" s="9"/>
      <c r="J18605" s="9"/>
      <c r="K18605" s="9"/>
    </row>
    <row r="18606" spans="1:11" x14ac:dyDescent="0.25">
      <c r="A18606" s="2"/>
      <c r="B18606" s="2"/>
      <c r="C18606" s="2"/>
      <c r="E18606" s="2"/>
      <c r="G18606" s="2"/>
      <c r="H18606" s="6"/>
      <c r="I18606" s="9"/>
      <c r="J18606" s="9"/>
      <c r="K18606" s="9"/>
    </row>
    <row r="18607" spans="1:11" x14ac:dyDescent="0.25">
      <c r="A18607" s="2"/>
      <c r="B18607" s="2"/>
      <c r="C18607" s="2"/>
      <c r="E18607" s="2"/>
      <c r="G18607" s="2"/>
      <c r="H18607" s="6"/>
      <c r="I18607" s="9"/>
      <c r="J18607" s="9"/>
      <c r="K18607" s="9"/>
    </row>
    <row r="18608" spans="1:11" x14ac:dyDescent="0.25">
      <c r="A18608" s="2"/>
      <c r="B18608" s="2"/>
      <c r="C18608" s="2"/>
      <c r="E18608" s="2"/>
      <c r="G18608" s="2"/>
      <c r="H18608" s="6"/>
      <c r="I18608" s="9"/>
      <c r="J18608" s="9"/>
      <c r="K18608" s="9"/>
    </row>
    <row r="18609" spans="1:11" x14ac:dyDescent="0.25">
      <c r="A18609" s="2"/>
      <c r="B18609" s="2"/>
      <c r="C18609" s="2"/>
      <c r="E18609" s="2"/>
      <c r="G18609" s="2"/>
      <c r="H18609" s="6"/>
      <c r="I18609" s="9"/>
      <c r="J18609" s="9"/>
      <c r="K18609" s="9"/>
    </row>
    <row r="18610" spans="1:11" x14ac:dyDescent="0.25">
      <c r="A18610" s="2"/>
      <c r="B18610" s="2"/>
      <c r="C18610" s="2"/>
      <c r="E18610" s="2"/>
      <c r="G18610" s="2"/>
      <c r="H18610" s="6"/>
      <c r="I18610" s="9"/>
      <c r="J18610" s="9"/>
      <c r="K18610" s="9"/>
    </row>
    <row r="18611" spans="1:11" x14ac:dyDescent="0.25">
      <c r="A18611" s="2"/>
      <c r="B18611" s="2"/>
      <c r="C18611" s="2"/>
      <c r="E18611" s="2"/>
      <c r="G18611" s="2"/>
      <c r="H18611" s="6"/>
      <c r="I18611" s="9"/>
      <c r="J18611" s="9"/>
      <c r="K18611" s="9"/>
    </row>
    <row r="18612" spans="1:11" x14ac:dyDescent="0.25">
      <c r="A18612" s="2"/>
      <c r="B18612" s="2"/>
      <c r="C18612" s="2"/>
      <c r="E18612" s="2"/>
      <c r="G18612" s="2"/>
      <c r="H18612" s="6"/>
      <c r="I18612" s="9"/>
      <c r="J18612" s="9"/>
      <c r="K18612" s="9"/>
    </row>
    <row r="18613" spans="1:11" x14ac:dyDescent="0.25">
      <c r="A18613" s="2"/>
      <c r="B18613" s="2"/>
      <c r="C18613" s="2"/>
      <c r="E18613" s="2"/>
      <c r="G18613" s="2"/>
      <c r="H18613" s="6"/>
      <c r="I18613" s="9"/>
      <c r="J18613" s="9"/>
      <c r="K18613" s="9"/>
    </row>
    <row r="18614" spans="1:11" x14ac:dyDescent="0.25">
      <c r="A18614" s="2"/>
      <c r="B18614" s="2"/>
      <c r="C18614" s="2"/>
      <c r="E18614" s="2"/>
      <c r="G18614" s="2"/>
      <c r="H18614" s="6"/>
      <c r="I18614" s="9"/>
      <c r="J18614" s="9"/>
      <c r="K18614" s="9"/>
    </row>
    <row r="18615" spans="1:11" x14ac:dyDescent="0.25">
      <c r="A18615" s="2"/>
      <c r="B18615" s="2"/>
      <c r="C18615" s="2"/>
      <c r="E18615" s="2"/>
      <c r="G18615" s="2"/>
      <c r="H18615" s="6"/>
      <c r="I18615" s="9"/>
      <c r="J18615" s="9"/>
      <c r="K18615" s="9"/>
    </row>
    <row r="18616" spans="1:11" x14ac:dyDescent="0.25">
      <c r="A18616" s="2"/>
      <c r="B18616" s="2"/>
      <c r="C18616" s="2"/>
      <c r="E18616" s="2"/>
      <c r="G18616" s="2"/>
      <c r="H18616" s="6"/>
      <c r="I18616" s="9"/>
      <c r="J18616" s="9"/>
      <c r="K18616" s="9"/>
    </row>
    <row r="18617" spans="1:11" x14ac:dyDescent="0.25">
      <c r="A18617" s="2"/>
      <c r="B18617" s="2"/>
      <c r="C18617" s="2"/>
      <c r="E18617" s="2"/>
      <c r="G18617" s="2"/>
      <c r="H18617" s="6"/>
      <c r="I18617" s="9"/>
      <c r="J18617" s="9"/>
      <c r="K18617" s="9"/>
    </row>
    <row r="18618" spans="1:11" x14ac:dyDescent="0.25">
      <c r="A18618" s="2"/>
      <c r="B18618" s="2"/>
      <c r="C18618" s="2"/>
      <c r="E18618" s="2"/>
      <c r="G18618" s="2"/>
      <c r="H18618" s="6"/>
      <c r="I18618" s="9"/>
      <c r="J18618" s="9"/>
      <c r="K18618" s="9"/>
    </row>
    <row r="18619" spans="1:11" x14ac:dyDescent="0.25">
      <c r="A18619" s="2"/>
      <c r="B18619" s="2"/>
      <c r="C18619" s="2"/>
      <c r="E18619" s="2"/>
      <c r="G18619" s="2"/>
      <c r="H18619" s="6"/>
      <c r="I18619" s="9"/>
      <c r="J18619" s="9"/>
      <c r="K18619" s="9"/>
    </row>
    <row r="18620" spans="1:11" x14ac:dyDescent="0.25">
      <c r="A18620" s="2"/>
      <c r="B18620" s="2"/>
      <c r="C18620" s="2"/>
      <c r="E18620" s="2"/>
      <c r="G18620" s="2"/>
      <c r="H18620" s="6"/>
      <c r="I18620" s="9"/>
      <c r="J18620" s="9"/>
      <c r="K18620" s="9"/>
    </row>
    <row r="18621" spans="1:11" x14ac:dyDescent="0.25">
      <c r="A18621" s="2"/>
      <c r="B18621" s="2"/>
      <c r="C18621" s="2"/>
      <c r="E18621" s="2"/>
      <c r="G18621" s="2"/>
      <c r="H18621" s="6"/>
      <c r="I18621" s="9"/>
      <c r="J18621" s="9"/>
      <c r="K18621" s="9"/>
    </row>
    <row r="18622" spans="1:11" x14ac:dyDescent="0.25">
      <c r="A18622" s="2"/>
      <c r="B18622" s="2"/>
      <c r="C18622" s="2"/>
      <c r="E18622" s="2"/>
      <c r="G18622" s="2"/>
      <c r="H18622" s="6"/>
      <c r="I18622" s="9"/>
      <c r="J18622" s="9"/>
      <c r="K18622" s="9"/>
    </row>
    <row r="18623" spans="1:11" x14ac:dyDescent="0.25">
      <c r="A18623" s="2"/>
      <c r="B18623" s="2"/>
      <c r="C18623" s="2"/>
      <c r="E18623" s="2"/>
      <c r="G18623" s="2"/>
      <c r="H18623" s="6"/>
      <c r="I18623" s="9"/>
      <c r="J18623" s="9"/>
      <c r="K18623" s="9"/>
    </row>
    <row r="18624" spans="1:11" x14ac:dyDescent="0.25">
      <c r="A18624" s="2"/>
      <c r="B18624" s="2"/>
      <c r="C18624" s="2"/>
      <c r="E18624" s="2"/>
      <c r="G18624" s="2"/>
      <c r="H18624" s="6"/>
      <c r="I18624" s="9"/>
      <c r="J18624" s="9"/>
      <c r="K18624" s="9"/>
    </row>
    <row r="18625" spans="1:11" x14ac:dyDescent="0.25">
      <c r="A18625" s="2"/>
      <c r="B18625" s="2"/>
      <c r="C18625" s="2"/>
      <c r="E18625" s="2"/>
      <c r="G18625" s="2"/>
      <c r="H18625" s="6"/>
      <c r="I18625" s="9"/>
      <c r="J18625" s="9"/>
      <c r="K18625" s="9"/>
    </row>
    <row r="18626" spans="1:11" x14ac:dyDescent="0.25">
      <c r="A18626" s="2"/>
      <c r="B18626" s="2"/>
      <c r="C18626" s="2"/>
      <c r="E18626" s="2"/>
      <c r="G18626" s="2"/>
      <c r="H18626" s="6"/>
      <c r="I18626" s="9"/>
      <c r="J18626" s="9"/>
      <c r="K18626" s="9"/>
    </row>
    <row r="18627" spans="1:11" x14ac:dyDescent="0.25">
      <c r="A18627" s="2"/>
      <c r="B18627" s="2"/>
      <c r="C18627" s="2"/>
      <c r="E18627" s="2"/>
      <c r="G18627" s="2"/>
      <c r="H18627" s="6"/>
      <c r="I18627" s="9"/>
      <c r="J18627" s="9"/>
      <c r="K18627" s="9"/>
    </row>
    <row r="18628" spans="1:11" x14ac:dyDescent="0.25">
      <c r="A18628" s="2"/>
      <c r="B18628" s="2"/>
      <c r="C18628" s="2"/>
      <c r="E18628" s="2"/>
      <c r="G18628" s="2"/>
      <c r="H18628" s="6"/>
      <c r="I18628" s="9"/>
      <c r="J18628" s="9"/>
      <c r="K18628" s="9"/>
    </row>
    <row r="18629" spans="1:11" x14ac:dyDescent="0.25">
      <c r="A18629" s="2"/>
      <c r="B18629" s="2"/>
      <c r="C18629" s="2"/>
      <c r="E18629" s="2"/>
      <c r="G18629" s="2"/>
      <c r="H18629" s="6"/>
      <c r="I18629" s="9"/>
      <c r="J18629" s="9"/>
      <c r="K18629" s="9"/>
    </row>
    <row r="18630" spans="1:11" x14ac:dyDescent="0.25">
      <c r="A18630" s="2"/>
      <c r="B18630" s="2"/>
      <c r="C18630" s="2"/>
      <c r="E18630" s="2"/>
      <c r="G18630" s="2"/>
      <c r="H18630" s="6"/>
      <c r="I18630" s="9"/>
      <c r="J18630" s="9"/>
      <c r="K18630" s="9"/>
    </row>
    <row r="18631" spans="1:11" x14ac:dyDescent="0.25">
      <c r="A18631" s="2"/>
      <c r="B18631" s="2"/>
      <c r="C18631" s="2"/>
      <c r="E18631" s="2"/>
      <c r="G18631" s="2"/>
      <c r="H18631" s="6"/>
      <c r="I18631" s="9"/>
      <c r="J18631" s="9"/>
      <c r="K18631" s="9"/>
    </row>
    <row r="18632" spans="1:11" x14ac:dyDescent="0.25">
      <c r="A18632" s="2"/>
      <c r="B18632" s="2"/>
      <c r="C18632" s="2"/>
      <c r="E18632" s="2"/>
      <c r="G18632" s="2"/>
      <c r="H18632" s="6"/>
      <c r="I18632" s="9"/>
      <c r="J18632" s="9"/>
      <c r="K18632" s="9"/>
    </row>
    <row r="18633" spans="1:11" x14ac:dyDescent="0.25">
      <c r="A18633" s="2"/>
      <c r="B18633" s="2"/>
      <c r="C18633" s="2"/>
      <c r="E18633" s="2"/>
      <c r="G18633" s="2"/>
      <c r="H18633" s="6"/>
      <c r="I18633" s="9"/>
      <c r="J18633" s="9"/>
      <c r="K18633" s="9"/>
    </row>
    <row r="18634" spans="1:11" x14ac:dyDescent="0.25">
      <c r="A18634" s="2"/>
      <c r="B18634" s="2"/>
      <c r="C18634" s="2"/>
      <c r="E18634" s="2"/>
      <c r="G18634" s="2"/>
      <c r="H18634" s="6"/>
      <c r="I18634" s="9"/>
      <c r="J18634" s="9"/>
      <c r="K18634" s="9"/>
    </row>
    <row r="18635" spans="1:11" x14ac:dyDescent="0.25">
      <c r="A18635" s="2"/>
      <c r="B18635" s="2"/>
      <c r="C18635" s="2"/>
      <c r="E18635" s="2"/>
      <c r="G18635" s="2"/>
      <c r="H18635" s="6"/>
      <c r="I18635" s="9"/>
      <c r="J18635" s="9"/>
      <c r="K18635" s="9"/>
    </row>
    <row r="18636" spans="1:11" x14ac:dyDescent="0.25">
      <c r="A18636" s="2"/>
      <c r="B18636" s="2"/>
      <c r="C18636" s="2"/>
      <c r="E18636" s="2"/>
      <c r="G18636" s="2"/>
      <c r="H18636" s="6"/>
      <c r="I18636" s="9"/>
      <c r="J18636" s="9"/>
      <c r="K18636" s="9"/>
    </row>
    <row r="18637" spans="1:11" x14ac:dyDescent="0.25">
      <c r="A18637" s="2"/>
      <c r="B18637" s="2"/>
      <c r="C18637" s="2"/>
      <c r="E18637" s="2"/>
      <c r="G18637" s="2"/>
      <c r="H18637" s="6"/>
      <c r="I18637" s="9"/>
      <c r="J18637" s="9"/>
      <c r="K18637" s="9"/>
    </row>
    <row r="18638" spans="1:11" x14ac:dyDescent="0.25">
      <c r="A18638" s="2"/>
      <c r="B18638" s="2"/>
      <c r="C18638" s="2"/>
      <c r="E18638" s="2"/>
      <c r="G18638" s="2"/>
      <c r="H18638" s="6"/>
      <c r="I18638" s="9"/>
      <c r="J18638" s="9"/>
      <c r="K18638" s="9"/>
    </row>
    <row r="18639" spans="1:11" x14ac:dyDescent="0.25">
      <c r="A18639" s="2"/>
      <c r="B18639" s="2"/>
      <c r="C18639" s="2"/>
      <c r="E18639" s="2"/>
      <c r="G18639" s="2"/>
      <c r="H18639" s="6"/>
      <c r="I18639" s="9"/>
      <c r="J18639" s="9"/>
      <c r="K18639" s="9"/>
    </row>
    <row r="18640" spans="1:11" x14ac:dyDescent="0.25">
      <c r="A18640" s="2"/>
      <c r="B18640" s="2"/>
      <c r="C18640" s="2"/>
      <c r="E18640" s="2"/>
      <c r="G18640" s="2"/>
      <c r="H18640" s="6"/>
      <c r="I18640" s="9"/>
      <c r="J18640" s="9"/>
      <c r="K18640" s="9"/>
    </row>
    <row r="18641" spans="1:11" x14ac:dyDescent="0.25">
      <c r="A18641" s="2"/>
      <c r="B18641" s="2"/>
      <c r="C18641" s="2"/>
      <c r="E18641" s="2"/>
      <c r="G18641" s="2"/>
      <c r="H18641" s="6"/>
      <c r="I18641" s="9"/>
      <c r="J18641" s="9"/>
      <c r="K18641" s="9"/>
    </row>
    <row r="18642" spans="1:11" x14ac:dyDescent="0.25">
      <c r="A18642" s="2"/>
      <c r="B18642" s="2"/>
      <c r="C18642" s="2"/>
      <c r="E18642" s="2"/>
      <c r="G18642" s="2"/>
      <c r="H18642" s="6"/>
      <c r="I18642" s="9"/>
      <c r="J18642" s="9"/>
      <c r="K18642" s="9"/>
    </row>
    <row r="18643" spans="1:11" x14ac:dyDescent="0.25">
      <c r="A18643" s="2"/>
      <c r="B18643" s="2"/>
      <c r="C18643" s="2"/>
      <c r="E18643" s="2"/>
      <c r="G18643" s="2"/>
      <c r="H18643" s="6"/>
      <c r="I18643" s="9"/>
      <c r="J18643" s="9"/>
      <c r="K18643" s="9"/>
    </row>
    <row r="18644" spans="1:11" x14ac:dyDescent="0.25">
      <c r="A18644" s="2"/>
      <c r="B18644" s="2"/>
      <c r="C18644" s="2"/>
      <c r="E18644" s="2"/>
      <c r="G18644" s="2"/>
      <c r="H18644" s="6"/>
      <c r="I18644" s="9"/>
      <c r="J18644" s="9"/>
      <c r="K18644" s="9"/>
    </row>
    <row r="18645" spans="1:11" x14ac:dyDescent="0.25">
      <c r="A18645" s="2"/>
      <c r="B18645" s="2"/>
      <c r="C18645" s="2"/>
      <c r="E18645" s="2"/>
      <c r="G18645" s="2"/>
      <c r="H18645" s="6"/>
      <c r="I18645" s="9"/>
      <c r="J18645" s="9"/>
      <c r="K18645" s="9"/>
    </row>
    <row r="18646" spans="1:11" x14ac:dyDescent="0.25">
      <c r="A18646" s="2"/>
      <c r="B18646" s="2"/>
      <c r="C18646" s="2"/>
      <c r="E18646" s="2"/>
      <c r="G18646" s="2"/>
      <c r="H18646" s="6"/>
      <c r="I18646" s="9"/>
      <c r="J18646" s="9"/>
      <c r="K18646" s="9"/>
    </row>
    <row r="18647" spans="1:11" x14ac:dyDescent="0.25">
      <c r="A18647" s="2"/>
      <c r="B18647" s="2"/>
      <c r="C18647" s="2"/>
      <c r="E18647" s="2"/>
      <c r="G18647" s="2"/>
      <c r="H18647" s="6"/>
      <c r="I18647" s="9"/>
      <c r="J18647" s="9"/>
      <c r="K18647" s="9"/>
    </row>
    <row r="18648" spans="1:11" x14ac:dyDescent="0.25">
      <c r="A18648" s="2"/>
      <c r="B18648" s="2"/>
      <c r="C18648" s="2"/>
      <c r="E18648" s="2"/>
      <c r="G18648" s="2"/>
      <c r="H18648" s="6"/>
      <c r="I18648" s="9"/>
      <c r="J18648" s="9"/>
      <c r="K18648" s="9"/>
    </row>
    <row r="18649" spans="1:11" x14ac:dyDescent="0.25">
      <c r="A18649" s="2"/>
      <c r="B18649" s="2"/>
      <c r="C18649" s="2"/>
      <c r="E18649" s="2"/>
      <c r="G18649" s="2"/>
      <c r="H18649" s="6"/>
      <c r="I18649" s="9"/>
      <c r="J18649" s="9"/>
      <c r="K18649" s="9"/>
    </row>
    <row r="18650" spans="1:11" x14ac:dyDescent="0.25">
      <c r="A18650" s="2"/>
      <c r="B18650" s="2"/>
      <c r="C18650" s="2"/>
      <c r="E18650" s="2"/>
      <c r="G18650" s="2"/>
      <c r="H18650" s="6"/>
      <c r="I18650" s="9"/>
      <c r="J18650" s="9"/>
      <c r="K18650" s="9"/>
    </row>
    <row r="18651" spans="1:11" x14ac:dyDescent="0.25">
      <c r="A18651" s="2"/>
      <c r="B18651" s="2"/>
      <c r="C18651" s="2"/>
      <c r="E18651" s="2"/>
      <c r="G18651" s="2"/>
      <c r="H18651" s="6"/>
      <c r="I18651" s="9"/>
      <c r="J18651" s="9"/>
      <c r="K18651" s="9"/>
    </row>
    <row r="18652" spans="1:11" x14ac:dyDescent="0.25">
      <c r="A18652" s="2"/>
      <c r="B18652" s="2"/>
      <c r="C18652" s="2"/>
      <c r="E18652" s="2"/>
      <c r="G18652" s="2"/>
      <c r="H18652" s="6"/>
      <c r="I18652" s="9"/>
      <c r="J18652" s="9"/>
      <c r="K18652" s="9"/>
    </row>
    <row r="18653" spans="1:11" x14ac:dyDescent="0.25">
      <c r="A18653" s="2"/>
      <c r="B18653" s="2"/>
      <c r="C18653" s="2"/>
      <c r="E18653" s="2"/>
      <c r="G18653" s="2"/>
      <c r="H18653" s="6"/>
      <c r="I18653" s="9"/>
      <c r="J18653" s="9"/>
      <c r="K18653" s="9"/>
    </row>
    <row r="18654" spans="1:11" x14ac:dyDescent="0.25">
      <c r="A18654" s="2"/>
      <c r="B18654" s="2"/>
      <c r="C18654" s="2"/>
      <c r="E18654" s="2"/>
      <c r="G18654" s="2"/>
      <c r="H18654" s="6"/>
      <c r="I18654" s="9"/>
      <c r="J18654" s="9"/>
      <c r="K18654" s="9"/>
    </row>
    <row r="18655" spans="1:11" x14ac:dyDescent="0.25">
      <c r="A18655" s="2"/>
      <c r="B18655" s="2"/>
      <c r="C18655" s="2"/>
      <c r="E18655" s="2"/>
      <c r="G18655" s="2"/>
      <c r="H18655" s="6"/>
      <c r="I18655" s="9"/>
      <c r="J18655" s="9"/>
      <c r="K18655" s="9"/>
    </row>
    <row r="18656" spans="1:11" x14ac:dyDescent="0.25">
      <c r="A18656" s="2"/>
      <c r="B18656" s="2"/>
      <c r="C18656" s="2"/>
      <c r="E18656" s="2"/>
      <c r="G18656" s="2"/>
      <c r="H18656" s="6"/>
      <c r="I18656" s="9"/>
      <c r="J18656" s="9"/>
      <c r="K18656" s="9"/>
    </row>
    <row r="18657" spans="1:11" x14ac:dyDescent="0.25">
      <c r="A18657" s="2"/>
      <c r="B18657" s="2"/>
      <c r="C18657" s="2"/>
      <c r="E18657" s="2"/>
      <c r="G18657" s="2"/>
      <c r="H18657" s="6"/>
      <c r="I18657" s="9"/>
      <c r="J18657" s="9"/>
      <c r="K18657" s="9"/>
    </row>
    <row r="18658" spans="1:11" x14ac:dyDescent="0.25">
      <c r="A18658" s="2"/>
      <c r="B18658" s="2"/>
      <c r="C18658" s="2"/>
      <c r="E18658" s="2"/>
      <c r="G18658" s="2"/>
      <c r="H18658" s="6"/>
      <c r="I18658" s="9"/>
      <c r="J18658" s="9"/>
      <c r="K18658" s="9"/>
    </row>
    <row r="18659" spans="1:11" x14ac:dyDescent="0.25">
      <c r="A18659" s="2"/>
      <c r="B18659" s="2"/>
      <c r="C18659" s="2"/>
      <c r="E18659" s="2"/>
      <c r="G18659" s="2"/>
      <c r="H18659" s="6"/>
      <c r="I18659" s="9"/>
      <c r="J18659" s="9"/>
      <c r="K18659" s="9"/>
    </row>
    <row r="18660" spans="1:11" x14ac:dyDescent="0.25">
      <c r="A18660" s="2"/>
      <c r="B18660" s="2"/>
      <c r="C18660" s="2"/>
      <c r="E18660" s="2"/>
      <c r="G18660" s="2"/>
      <c r="H18660" s="6"/>
      <c r="I18660" s="9"/>
      <c r="J18660" s="9"/>
      <c r="K18660" s="9"/>
    </row>
    <row r="18661" spans="1:11" x14ac:dyDescent="0.25">
      <c r="A18661" s="2"/>
      <c r="B18661" s="2"/>
      <c r="C18661" s="2"/>
      <c r="E18661" s="2"/>
      <c r="G18661" s="2"/>
      <c r="H18661" s="6"/>
      <c r="I18661" s="9"/>
      <c r="J18661" s="9"/>
      <c r="K18661" s="9"/>
    </row>
    <row r="18662" spans="1:11" x14ac:dyDescent="0.25">
      <c r="A18662" s="2"/>
      <c r="B18662" s="2"/>
      <c r="C18662" s="2"/>
      <c r="E18662" s="2"/>
      <c r="G18662" s="2"/>
      <c r="H18662" s="6"/>
      <c r="I18662" s="9"/>
      <c r="J18662" s="9"/>
      <c r="K18662" s="9"/>
    </row>
    <row r="18663" spans="1:11" x14ac:dyDescent="0.25">
      <c r="A18663" s="2"/>
      <c r="B18663" s="2"/>
      <c r="C18663" s="2"/>
      <c r="E18663" s="2"/>
      <c r="G18663" s="2"/>
      <c r="H18663" s="6"/>
      <c r="I18663" s="9"/>
      <c r="J18663" s="9"/>
      <c r="K18663" s="9"/>
    </row>
    <row r="18664" spans="1:11" x14ac:dyDescent="0.25">
      <c r="A18664" s="2"/>
      <c r="B18664" s="2"/>
      <c r="C18664" s="2"/>
      <c r="E18664" s="2"/>
      <c r="G18664" s="2"/>
      <c r="H18664" s="6"/>
      <c r="I18664" s="9"/>
      <c r="J18664" s="9"/>
      <c r="K18664" s="9"/>
    </row>
    <row r="18665" spans="1:11" x14ac:dyDescent="0.25">
      <c r="A18665" s="2"/>
      <c r="B18665" s="2"/>
      <c r="C18665" s="2"/>
      <c r="E18665" s="2"/>
      <c r="G18665" s="2"/>
      <c r="H18665" s="6"/>
      <c r="I18665" s="9"/>
      <c r="J18665" s="9"/>
      <c r="K18665" s="9"/>
    </row>
    <row r="18666" spans="1:11" x14ac:dyDescent="0.25">
      <c r="A18666" s="2"/>
      <c r="B18666" s="2"/>
      <c r="C18666" s="2"/>
      <c r="E18666" s="2"/>
      <c r="G18666" s="2"/>
      <c r="H18666" s="6"/>
      <c r="I18666" s="9"/>
      <c r="J18666" s="9"/>
      <c r="K18666" s="9"/>
    </row>
    <row r="18667" spans="1:11" x14ac:dyDescent="0.25">
      <c r="A18667" s="2"/>
      <c r="B18667" s="2"/>
      <c r="C18667" s="2"/>
      <c r="E18667" s="2"/>
      <c r="G18667" s="2"/>
      <c r="H18667" s="6"/>
      <c r="I18667" s="9"/>
      <c r="J18667" s="9"/>
      <c r="K18667" s="9"/>
    </row>
    <row r="18668" spans="1:11" x14ac:dyDescent="0.25">
      <c r="A18668" s="2"/>
      <c r="B18668" s="2"/>
      <c r="C18668" s="2"/>
      <c r="E18668" s="2"/>
      <c r="G18668" s="2"/>
      <c r="H18668" s="6"/>
      <c r="I18668" s="9"/>
      <c r="J18668" s="9"/>
      <c r="K18668" s="9"/>
    </row>
    <row r="18669" spans="1:11" x14ac:dyDescent="0.25">
      <c r="A18669" s="2"/>
      <c r="B18669" s="2"/>
      <c r="C18669" s="2"/>
      <c r="E18669" s="2"/>
      <c r="G18669" s="2"/>
      <c r="H18669" s="6"/>
      <c r="I18669" s="9"/>
      <c r="J18669" s="9"/>
      <c r="K18669" s="9"/>
    </row>
    <row r="18670" spans="1:11" x14ac:dyDescent="0.25">
      <c r="A18670" s="2"/>
      <c r="B18670" s="2"/>
      <c r="C18670" s="2"/>
      <c r="E18670" s="2"/>
      <c r="G18670" s="2"/>
      <c r="H18670" s="6"/>
      <c r="I18670" s="9"/>
      <c r="J18670" s="9"/>
      <c r="K18670" s="9"/>
    </row>
    <row r="18671" spans="1:11" x14ac:dyDescent="0.25">
      <c r="A18671" s="2"/>
      <c r="B18671" s="2"/>
      <c r="C18671" s="2"/>
      <c r="E18671" s="2"/>
      <c r="G18671" s="2"/>
      <c r="H18671" s="6"/>
      <c r="I18671" s="9"/>
      <c r="J18671" s="9"/>
      <c r="K18671" s="9"/>
    </row>
    <row r="18672" spans="1:11" x14ac:dyDescent="0.25">
      <c r="A18672" s="2"/>
      <c r="B18672" s="2"/>
      <c r="C18672" s="2"/>
      <c r="E18672" s="2"/>
      <c r="G18672" s="2"/>
      <c r="H18672" s="6"/>
      <c r="I18672" s="9"/>
      <c r="J18672" s="9"/>
      <c r="K18672" s="9"/>
    </row>
    <row r="18673" spans="1:11" x14ac:dyDescent="0.25">
      <c r="A18673" s="2"/>
      <c r="B18673" s="2"/>
      <c r="C18673" s="2"/>
      <c r="E18673" s="2"/>
      <c r="G18673" s="2"/>
      <c r="H18673" s="6"/>
      <c r="I18673" s="9"/>
      <c r="J18673" s="9"/>
      <c r="K18673" s="9"/>
    </row>
    <row r="18674" spans="1:11" x14ac:dyDescent="0.25">
      <c r="A18674" s="2"/>
      <c r="B18674" s="2"/>
      <c r="C18674" s="2"/>
      <c r="E18674" s="2"/>
      <c r="G18674" s="2"/>
      <c r="H18674" s="6"/>
      <c r="I18674" s="9"/>
      <c r="J18674" s="9"/>
      <c r="K18674" s="9"/>
    </row>
    <row r="18675" spans="1:11" x14ac:dyDescent="0.25">
      <c r="A18675" s="2"/>
      <c r="B18675" s="2"/>
      <c r="C18675" s="2"/>
      <c r="E18675" s="2"/>
      <c r="G18675" s="2"/>
      <c r="H18675" s="6"/>
      <c r="I18675" s="9"/>
      <c r="J18675" s="9"/>
      <c r="K18675" s="9"/>
    </row>
    <row r="18676" spans="1:11" x14ac:dyDescent="0.25">
      <c r="A18676" s="2"/>
      <c r="B18676" s="2"/>
      <c r="C18676" s="2"/>
      <c r="E18676" s="2"/>
      <c r="G18676" s="2"/>
      <c r="H18676" s="6"/>
      <c r="I18676" s="9"/>
      <c r="J18676" s="9"/>
      <c r="K18676" s="9"/>
    </row>
    <row r="18677" spans="1:11" x14ac:dyDescent="0.25">
      <c r="A18677" s="2"/>
      <c r="B18677" s="2"/>
      <c r="C18677" s="2"/>
      <c r="E18677" s="2"/>
      <c r="G18677" s="2"/>
      <c r="H18677" s="6"/>
      <c r="I18677" s="9"/>
      <c r="J18677" s="9"/>
      <c r="K18677" s="9"/>
    </row>
    <row r="18678" spans="1:11" x14ac:dyDescent="0.25">
      <c r="A18678" s="2"/>
      <c r="B18678" s="2"/>
      <c r="C18678" s="2"/>
      <c r="E18678" s="2"/>
      <c r="G18678" s="2"/>
      <c r="H18678" s="6"/>
      <c r="I18678" s="9"/>
      <c r="J18678" s="9"/>
      <c r="K18678" s="9"/>
    </row>
    <row r="18679" spans="1:11" x14ac:dyDescent="0.25">
      <c r="A18679" s="2"/>
      <c r="B18679" s="2"/>
      <c r="C18679" s="2"/>
      <c r="E18679" s="2"/>
      <c r="G18679" s="2"/>
      <c r="H18679" s="6"/>
      <c r="I18679" s="9"/>
      <c r="J18679" s="9"/>
      <c r="K18679" s="9"/>
    </row>
    <row r="18680" spans="1:11" x14ac:dyDescent="0.25">
      <c r="A18680" s="2"/>
      <c r="B18680" s="2"/>
      <c r="C18680" s="2"/>
      <c r="E18680" s="2"/>
      <c r="G18680" s="2"/>
      <c r="H18680" s="6"/>
      <c r="I18680" s="9"/>
      <c r="J18680" s="9"/>
      <c r="K18680" s="9"/>
    </row>
    <row r="18681" spans="1:11" x14ac:dyDescent="0.25">
      <c r="A18681" s="2"/>
      <c r="B18681" s="2"/>
      <c r="C18681" s="2"/>
      <c r="E18681" s="2"/>
      <c r="G18681" s="2"/>
      <c r="H18681" s="6"/>
      <c r="I18681" s="9"/>
      <c r="J18681" s="9"/>
      <c r="K18681" s="9"/>
    </row>
    <row r="18682" spans="1:11" x14ac:dyDescent="0.25">
      <c r="A18682" s="2"/>
      <c r="B18682" s="2"/>
      <c r="C18682" s="2"/>
      <c r="E18682" s="2"/>
      <c r="G18682" s="2"/>
      <c r="H18682" s="6"/>
      <c r="I18682" s="9"/>
      <c r="J18682" s="9"/>
      <c r="K18682" s="9"/>
    </row>
    <row r="18683" spans="1:11" x14ac:dyDescent="0.25">
      <c r="A18683" s="2"/>
      <c r="B18683" s="2"/>
      <c r="C18683" s="2"/>
      <c r="E18683" s="2"/>
      <c r="G18683" s="2"/>
      <c r="H18683" s="6"/>
      <c r="I18683" s="9"/>
      <c r="J18683" s="9"/>
      <c r="K18683" s="9"/>
    </row>
    <row r="18684" spans="1:11" x14ac:dyDescent="0.25">
      <c r="A18684" s="2"/>
      <c r="B18684" s="2"/>
      <c r="C18684" s="2"/>
      <c r="E18684" s="2"/>
      <c r="G18684" s="2"/>
      <c r="H18684" s="6"/>
      <c r="I18684" s="9"/>
      <c r="J18684" s="9"/>
      <c r="K18684" s="9"/>
    </row>
    <row r="18685" spans="1:11" x14ac:dyDescent="0.25">
      <c r="A18685" s="2"/>
      <c r="B18685" s="2"/>
      <c r="C18685" s="2"/>
      <c r="E18685" s="2"/>
      <c r="G18685" s="2"/>
      <c r="H18685" s="6"/>
      <c r="I18685" s="9"/>
      <c r="J18685" s="9"/>
      <c r="K18685" s="9"/>
    </row>
    <row r="18686" spans="1:11" x14ac:dyDescent="0.25">
      <c r="A18686" s="2"/>
      <c r="B18686" s="2"/>
      <c r="C18686" s="2"/>
      <c r="E18686" s="2"/>
      <c r="G18686" s="2"/>
      <c r="H18686" s="6"/>
      <c r="I18686" s="9"/>
      <c r="J18686" s="9"/>
      <c r="K18686" s="9"/>
    </row>
    <row r="18687" spans="1:11" x14ac:dyDescent="0.25">
      <c r="A18687" s="2"/>
      <c r="B18687" s="2"/>
      <c r="C18687" s="2"/>
      <c r="E18687" s="2"/>
      <c r="G18687" s="2"/>
      <c r="H18687" s="6"/>
      <c r="I18687" s="9"/>
      <c r="J18687" s="9"/>
      <c r="K18687" s="9"/>
    </row>
    <row r="18688" spans="1:11" x14ac:dyDescent="0.25">
      <c r="A18688" s="2"/>
      <c r="B18688" s="2"/>
      <c r="C18688" s="2"/>
      <c r="E18688" s="2"/>
      <c r="G18688" s="2"/>
      <c r="H18688" s="6"/>
      <c r="I18688" s="9"/>
      <c r="J18688" s="9"/>
      <c r="K18688" s="9"/>
    </row>
    <row r="18689" spans="1:11" x14ac:dyDescent="0.25">
      <c r="A18689" s="2"/>
      <c r="B18689" s="2"/>
      <c r="C18689" s="2"/>
      <c r="E18689" s="2"/>
      <c r="G18689" s="2"/>
      <c r="H18689" s="6"/>
      <c r="I18689" s="9"/>
      <c r="J18689" s="9"/>
      <c r="K18689" s="9"/>
    </row>
    <row r="18690" spans="1:11" x14ac:dyDescent="0.25">
      <c r="A18690" s="2"/>
      <c r="B18690" s="2"/>
      <c r="C18690" s="2"/>
      <c r="E18690" s="2"/>
      <c r="G18690" s="2"/>
      <c r="H18690" s="6"/>
      <c r="I18690" s="9"/>
      <c r="J18690" s="9"/>
      <c r="K18690" s="9"/>
    </row>
    <row r="18691" spans="1:11" x14ac:dyDescent="0.25">
      <c r="A18691" s="2"/>
      <c r="B18691" s="2"/>
      <c r="C18691" s="2"/>
      <c r="E18691" s="2"/>
      <c r="G18691" s="2"/>
      <c r="H18691" s="6"/>
      <c r="I18691" s="9"/>
      <c r="J18691" s="9"/>
      <c r="K18691" s="9"/>
    </row>
    <row r="18692" spans="1:11" x14ac:dyDescent="0.25">
      <c r="A18692" s="2"/>
      <c r="B18692" s="2"/>
      <c r="C18692" s="2"/>
      <c r="E18692" s="2"/>
      <c r="G18692" s="2"/>
      <c r="H18692" s="6"/>
      <c r="I18692" s="9"/>
      <c r="J18692" s="9"/>
      <c r="K18692" s="9"/>
    </row>
    <row r="18693" spans="1:11" x14ac:dyDescent="0.25">
      <c r="A18693" s="2"/>
      <c r="B18693" s="2"/>
      <c r="C18693" s="2"/>
      <c r="E18693" s="2"/>
      <c r="G18693" s="2"/>
      <c r="H18693" s="6"/>
      <c r="I18693" s="9"/>
      <c r="J18693" s="9"/>
      <c r="K18693" s="9"/>
    </row>
    <row r="18694" spans="1:11" x14ac:dyDescent="0.25">
      <c r="A18694" s="2"/>
      <c r="B18694" s="2"/>
      <c r="C18694" s="2"/>
      <c r="E18694" s="2"/>
      <c r="G18694" s="2"/>
      <c r="H18694" s="6"/>
      <c r="I18694" s="9"/>
      <c r="J18694" s="9"/>
      <c r="K18694" s="9"/>
    </row>
    <row r="18695" spans="1:11" x14ac:dyDescent="0.25">
      <c r="A18695" s="2"/>
      <c r="B18695" s="2"/>
      <c r="C18695" s="2"/>
      <c r="E18695" s="2"/>
      <c r="G18695" s="2"/>
      <c r="H18695" s="6"/>
      <c r="I18695" s="9"/>
      <c r="J18695" s="9"/>
      <c r="K18695" s="9"/>
    </row>
    <row r="18696" spans="1:11" x14ac:dyDescent="0.25">
      <c r="A18696" s="2"/>
      <c r="B18696" s="2"/>
      <c r="C18696" s="2"/>
      <c r="E18696" s="2"/>
      <c r="G18696" s="2"/>
      <c r="H18696" s="6"/>
      <c r="I18696" s="9"/>
      <c r="J18696" s="9"/>
      <c r="K18696" s="9"/>
    </row>
    <row r="18697" spans="1:11" x14ac:dyDescent="0.25">
      <c r="A18697" s="2"/>
      <c r="B18697" s="2"/>
      <c r="C18697" s="2"/>
      <c r="E18697" s="2"/>
      <c r="G18697" s="2"/>
      <c r="H18697" s="6"/>
      <c r="I18697" s="9"/>
      <c r="J18697" s="9"/>
      <c r="K18697" s="9"/>
    </row>
    <row r="18698" spans="1:11" x14ac:dyDescent="0.25">
      <c r="A18698" s="2"/>
      <c r="B18698" s="2"/>
      <c r="C18698" s="2"/>
      <c r="E18698" s="2"/>
      <c r="G18698" s="2"/>
      <c r="H18698" s="6"/>
      <c r="I18698" s="9"/>
      <c r="J18698" s="9"/>
      <c r="K18698" s="9"/>
    </row>
    <row r="18699" spans="1:11" x14ac:dyDescent="0.25">
      <c r="A18699" s="2"/>
      <c r="B18699" s="2"/>
      <c r="C18699" s="2"/>
      <c r="E18699" s="2"/>
      <c r="G18699" s="2"/>
      <c r="H18699" s="6"/>
      <c r="I18699" s="9"/>
      <c r="J18699" s="9"/>
      <c r="K18699" s="9"/>
    </row>
    <row r="18700" spans="1:11" x14ac:dyDescent="0.25">
      <c r="A18700" s="2"/>
      <c r="B18700" s="2"/>
      <c r="C18700" s="2"/>
      <c r="E18700" s="2"/>
      <c r="G18700" s="2"/>
      <c r="H18700" s="6"/>
      <c r="I18700" s="9"/>
      <c r="J18700" s="9"/>
      <c r="K18700" s="9"/>
    </row>
    <row r="18701" spans="1:11" x14ac:dyDescent="0.25">
      <c r="A18701" s="2"/>
      <c r="B18701" s="2"/>
      <c r="C18701" s="2"/>
      <c r="E18701" s="2"/>
      <c r="G18701" s="2"/>
      <c r="H18701" s="6"/>
      <c r="I18701" s="9"/>
      <c r="J18701" s="9"/>
      <c r="K18701" s="9"/>
    </row>
    <row r="18702" spans="1:11" x14ac:dyDescent="0.25">
      <c r="A18702" s="2"/>
      <c r="B18702" s="2"/>
      <c r="C18702" s="2"/>
      <c r="E18702" s="2"/>
      <c r="G18702" s="2"/>
      <c r="H18702" s="6"/>
      <c r="I18702" s="9"/>
      <c r="J18702" s="9"/>
      <c r="K18702" s="9"/>
    </row>
    <row r="18703" spans="1:11" x14ac:dyDescent="0.25">
      <c r="A18703" s="2"/>
      <c r="B18703" s="2"/>
      <c r="C18703" s="2"/>
      <c r="E18703" s="2"/>
      <c r="G18703" s="2"/>
      <c r="H18703" s="6"/>
      <c r="I18703" s="9"/>
      <c r="J18703" s="9"/>
      <c r="K18703" s="9"/>
    </row>
    <row r="18704" spans="1:11" x14ac:dyDescent="0.25">
      <c r="A18704" s="2"/>
      <c r="B18704" s="2"/>
      <c r="C18704" s="2"/>
      <c r="E18704" s="2"/>
      <c r="G18704" s="2"/>
      <c r="H18704" s="6"/>
      <c r="I18704" s="9"/>
      <c r="J18704" s="9"/>
      <c r="K18704" s="9"/>
    </row>
    <row r="18705" spans="1:11" x14ac:dyDescent="0.25">
      <c r="A18705" s="2"/>
      <c r="B18705" s="2"/>
      <c r="C18705" s="2"/>
      <c r="E18705" s="2"/>
      <c r="G18705" s="2"/>
      <c r="H18705" s="6"/>
      <c r="I18705" s="9"/>
      <c r="J18705" s="9"/>
      <c r="K18705" s="9"/>
    </row>
    <row r="18706" spans="1:11" x14ac:dyDescent="0.25">
      <c r="A18706" s="2"/>
      <c r="B18706" s="2"/>
      <c r="C18706" s="2"/>
      <c r="E18706" s="2"/>
      <c r="G18706" s="2"/>
      <c r="H18706" s="6"/>
      <c r="I18706" s="9"/>
      <c r="J18706" s="9"/>
      <c r="K18706" s="9"/>
    </row>
    <row r="18707" spans="1:11" x14ac:dyDescent="0.25">
      <c r="A18707" s="2"/>
      <c r="B18707" s="2"/>
      <c r="C18707" s="2"/>
      <c r="E18707" s="2"/>
      <c r="G18707" s="2"/>
      <c r="H18707" s="6"/>
      <c r="I18707" s="9"/>
      <c r="J18707" s="9"/>
      <c r="K18707" s="9"/>
    </row>
    <row r="18708" spans="1:11" x14ac:dyDescent="0.25">
      <c r="A18708" s="2"/>
      <c r="B18708" s="2"/>
      <c r="C18708" s="2"/>
      <c r="E18708" s="2"/>
      <c r="G18708" s="2"/>
      <c r="H18708" s="6"/>
      <c r="I18708" s="9"/>
      <c r="J18708" s="9"/>
      <c r="K18708" s="9"/>
    </row>
    <row r="18709" spans="1:11" x14ac:dyDescent="0.25">
      <c r="A18709" s="2"/>
      <c r="B18709" s="2"/>
      <c r="C18709" s="2"/>
      <c r="E18709" s="2"/>
      <c r="G18709" s="2"/>
      <c r="H18709" s="6"/>
      <c r="I18709" s="9"/>
      <c r="J18709" s="9"/>
      <c r="K18709" s="9"/>
    </row>
    <row r="18710" spans="1:11" x14ac:dyDescent="0.25">
      <c r="A18710" s="2"/>
      <c r="B18710" s="2"/>
      <c r="C18710" s="2"/>
      <c r="E18710" s="2"/>
      <c r="G18710" s="2"/>
      <c r="H18710" s="6"/>
      <c r="I18710" s="9"/>
      <c r="J18710" s="9"/>
      <c r="K18710" s="9"/>
    </row>
    <row r="18711" spans="1:11" x14ac:dyDescent="0.25">
      <c r="A18711" s="2"/>
      <c r="B18711" s="2"/>
      <c r="C18711" s="2"/>
      <c r="E18711" s="2"/>
      <c r="G18711" s="2"/>
      <c r="H18711" s="6"/>
      <c r="I18711" s="9"/>
      <c r="J18711" s="9"/>
      <c r="K18711" s="9"/>
    </row>
    <row r="18712" spans="1:11" x14ac:dyDescent="0.25">
      <c r="A18712" s="2"/>
      <c r="B18712" s="2"/>
      <c r="C18712" s="2"/>
      <c r="E18712" s="2"/>
      <c r="G18712" s="2"/>
      <c r="H18712" s="6"/>
      <c r="I18712" s="9"/>
      <c r="J18712" s="9"/>
      <c r="K18712" s="9"/>
    </row>
    <row r="18713" spans="1:11" x14ac:dyDescent="0.25">
      <c r="A18713" s="2"/>
      <c r="B18713" s="2"/>
      <c r="C18713" s="2"/>
      <c r="E18713" s="2"/>
      <c r="G18713" s="2"/>
      <c r="H18713" s="6"/>
      <c r="I18713" s="9"/>
      <c r="J18713" s="9"/>
      <c r="K18713" s="9"/>
    </row>
    <row r="18714" spans="1:11" x14ac:dyDescent="0.25">
      <c r="A18714" s="2"/>
      <c r="B18714" s="2"/>
      <c r="C18714" s="2"/>
      <c r="E18714" s="2"/>
      <c r="G18714" s="2"/>
      <c r="H18714" s="6"/>
      <c r="I18714" s="9"/>
      <c r="J18714" s="9"/>
      <c r="K18714" s="9"/>
    </row>
    <row r="18715" spans="1:11" x14ac:dyDescent="0.25">
      <c r="A18715" s="2"/>
      <c r="B18715" s="2"/>
      <c r="C18715" s="2"/>
      <c r="E18715" s="2"/>
      <c r="G18715" s="2"/>
      <c r="H18715" s="6"/>
      <c r="I18715" s="9"/>
      <c r="J18715" s="9"/>
      <c r="K18715" s="9"/>
    </row>
    <row r="18716" spans="1:11" x14ac:dyDescent="0.25">
      <c r="A18716" s="2"/>
      <c r="B18716" s="2"/>
      <c r="C18716" s="2"/>
      <c r="E18716" s="2"/>
      <c r="G18716" s="2"/>
      <c r="H18716" s="6"/>
      <c r="I18716" s="9"/>
      <c r="J18716" s="9"/>
      <c r="K18716" s="9"/>
    </row>
    <row r="18717" spans="1:11" x14ac:dyDescent="0.25">
      <c r="A18717" s="2"/>
      <c r="B18717" s="2"/>
      <c r="C18717" s="2"/>
      <c r="E18717" s="2"/>
      <c r="G18717" s="2"/>
      <c r="H18717" s="6"/>
      <c r="I18717" s="9"/>
      <c r="J18717" s="9"/>
      <c r="K18717" s="9"/>
    </row>
    <row r="18718" spans="1:11" x14ac:dyDescent="0.25">
      <c r="A18718" s="2"/>
      <c r="B18718" s="2"/>
      <c r="C18718" s="2"/>
      <c r="E18718" s="2"/>
      <c r="G18718" s="2"/>
      <c r="H18718" s="6"/>
      <c r="I18718" s="9"/>
      <c r="J18718" s="9"/>
      <c r="K18718" s="9"/>
    </row>
    <row r="18719" spans="1:11" x14ac:dyDescent="0.25">
      <c r="A18719" s="2"/>
      <c r="B18719" s="2"/>
      <c r="C18719" s="2"/>
      <c r="E18719" s="2"/>
      <c r="G18719" s="2"/>
      <c r="H18719" s="6"/>
      <c r="I18719" s="9"/>
      <c r="J18719" s="9"/>
      <c r="K18719" s="9"/>
    </row>
    <row r="18720" spans="1:11" x14ac:dyDescent="0.25">
      <c r="A18720" s="2"/>
      <c r="B18720" s="2"/>
      <c r="C18720" s="2"/>
      <c r="E18720" s="2"/>
      <c r="G18720" s="2"/>
      <c r="H18720" s="6"/>
      <c r="I18720" s="9"/>
      <c r="J18720" s="9"/>
      <c r="K18720" s="9"/>
    </row>
    <row r="18721" spans="1:11" x14ac:dyDescent="0.25">
      <c r="A18721" s="2"/>
      <c r="B18721" s="2"/>
      <c r="C18721" s="2"/>
      <c r="E18721" s="2"/>
      <c r="G18721" s="2"/>
      <c r="H18721" s="6"/>
      <c r="I18721" s="9"/>
      <c r="J18721" s="9"/>
      <c r="K18721" s="9"/>
    </row>
    <row r="18722" spans="1:11" x14ac:dyDescent="0.25">
      <c r="A18722" s="2"/>
      <c r="B18722" s="2"/>
      <c r="C18722" s="2"/>
      <c r="E18722" s="2"/>
      <c r="G18722" s="2"/>
      <c r="H18722" s="6"/>
      <c r="I18722" s="9"/>
      <c r="J18722" s="9"/>
      <c r="K18722" s="9"/>
    </row>
    <row r="18723" spans="1:11" x14ac:dyDescent="0.25">
      <c r="A18723" s="2"/>
      <c r="B18723" s="2"/>
      <c r="C18723" s="2"/>
      <c r="E18723" s="2"/>
      <c r="G18723" s="2"/>
      <c r="H18723" s="6"/>
      <c r="I18723" s="9"/>
      <c r="J18723" s="9"/>
      <c r="K18723" s="9"/>
    </row>
    <row r="18724" spans="1:11" x14ac:dyDescent="0.25">
      <c r="A18724" s="2"/>
      <c r="B18724" s="2"/>
      <c r="C18724" s="2"/>
      <c r="E18724" s="2"/>
      <c r="G18724" s="2"/>
      <c r="H18724" s="6"/>
      <c r="I18724" s="9"/>
      <c r="J18724" s="9"/>
      <c r="K18724" s="9"/>
    </row>
    <row r="18725" spans="1:11" x14ac:dyDescent="0.25">
      <c r="A18725" s="2"/>
      <c r="B18725" s="2"/>
      <c r="C18725" s="2"/>
      <c r="E18725" s="2"/>
      <c r="G18725" s="2"/>
      <c r="H18725" s="6"/>
      <c r="I18725" s="9"/>
      <c r="J18725" s="9"/>
      <c r="K18725" s="9"/>
    </row>
    <row r="18726" spans="1:11" x14ac:dyDescent="0.25">
      <c r="A18726" s="2"/>
      <c r="B18726" s="2"/>
      <c r="C18726" s="2"/>
      <c r="E18726" s="2"/>
      <c r="G18726" s="2"/>
      <c r="H18726" s="6"/>
      <c r="I18726" s="9"/>
      <c r="J18726" s="9"/>
      <c r="K18726" s="9"/>
    </row>
    <row r="18727" spans="1:11" x14ac:dyDescent="0.25">
      <c r="A18727" s="2"/>
      <c r="B18727" s="2"/>
      <c r="C18727" s="2"/>
      <c r="E18727" s="2"/>
      <c r="G18727" s="2"/>
      <c r="H18727" s="6"/>
      <c r="I18727" s="9"/>
      <c r="J18727" s="9"/>
      <c r="K18727" s="9"/>
    </row>
    <row r="18728" spans="1:11" x14ac:dyDescent="0.25">
      <c r="A18728" s="2"/>
      <c r="B18728" s="2"/>
      <c r="C18728" s="2"/>
      <c r="E18728" s="2"/>
      <c r="G18728" s="2"/>
      <c r="H18728" s="6"/>
      <c r="I18728" s="9"/>
      <c r="J18728" s="9"/>
      <c r="K18728" s="9"/>
    </row>
    <row r="18729" spans="1:11" x14ac:dyDescent="0.25">
      <c r="A18729" s="2"/>
      <c r="B18729" s="2"/>
      <c r="C18729" s="2"/>
      <c r="E18729" s="2"/>
      <c r="G18729" s="2"/>
      <c r="H18729" s="6"/>
      <c r="I18729" s="9"/>
      <c r="J18729" s="9"/>
      <c r="K18729" s="9"/>
    </row>
    <row r="18730" spans="1:11" x14ac:dyDescent="0.25">
      <c r="A18730" s="2"/>
      <c r="B18730" s="2"/>
      <c r="C18730" s="2"/>
      <c r="E18730" s="2"/>
      <c r="G18730" s="2"/>
      <c r="H18730" s="6"/>
      <c r="I18730" s="9"/>
      <c r="J18730" s="9"/>
      <c r="K18730" s="9"/>
    </row>
    <row r="18731" spans="1:11" x14ac:dyDescent="0.25">
      <c r="A18731" s="2"/>
      <c r="B18731" s="2"/>
      <c r="C18731" s="2"/>
      <c r="E18731" s="2"/>
      <c r="G18731" s="2"/>
      <c r="H18731" s="6"/>
      <c r="I18731" s="9"/>
      <c r="J18731" s="9"/>
      <c r="K18731" s="9"/>
    </row>
    <row r="18732" spans="1:11" x14ac:dyDescent="0.25">
      <c r="A18732" s="2"/>
      <c r="B18732" s="2"/>
      <c r="C18732" s="2"/>
      <c r="E18732" s="2"/>
      <c r="G18732" s="2"/>
      <c r="H18732" s="6"/>
      <c r="I18732" s="9"/>
      <c r="J18732" s="9"/>
      <c r="K18732" s="9"/>
    </row>
    <row r="18733" spans="1:11" x14ac:dyDescent="0.25">
      <c r="A18733" s="2"/>
      <c r="B18733" s="2"/>
      <c r="C18733" s="2"/>
      <c r="E18733" s="2"/>
      <c r="G18733" s="2"/>
      <c r="H18733" s="6"/>
      <c r="I18733" s="9"/>
      <c r="J18733" s="9"/>
      <c r="K18733" s="9"/>
    </row>
    <row r="18734" spans="1:11" x14ac:dyDescent="0.25">
      <c r="A18734" s="2"/>
      <c r="B18734" s="2"/>
      <c r="C18734" s="2"/>
      <c r="E18734" s="2"/>
      <c r="G18734" s="2"/>
      <c r="H18734" s="6"/>
      <c r="I18734" s="9"/>
      <c r="J18734" s="9"/>
      <c r="K18734" s="9"/>
    </row>
    <row r="18735" spans="1:11" x14ac:dyDescent="0.25">
      <c r="A18735" s="2"/>
      <c r="B18735" s="2"/>
      <c r="C18735" s="2"/>
      <c r="E18735" s="2"/>
      <c r="G18735" s="2"/>
      <c r="H18735" s="6"/>
      <c r="I18735" s="9"/>
      <c r="J18735" s="9"/>
      <c r="K18735" s="9"/>
    </row>
    <row r="18736" spans="1:11" x14ac:dyDescent="0.25">
      <c r="A18736" s="2"/>
      <c r="B18736" s="2"/>
      <c r="C18736" s="2"/>
      <c r="E18736" s="2"/>
      <c r="G18736" s="2"/>
      <c r="H18736" s="6"/>
      <c r="I18736" s="9"/>
      <c r="J18736" s="9"/>
      <c r="K18736" s="9"/>
    </row>
    <row r="18737" spans="1:11" x14ac:dyDescent="0.25">
      <c r="A18737" s="2"/>
      <c r="B18737" s="2"/>
      <c r="C18737" s="2"/>
      <c r="E18737" s="2"/>
      <c r="G18737" s="2"/>
      <c r="H18737" s="6"/>
      <c r="I18737" s="9"/>
      <c r="J18737" s="9"/>
      <c r="K18737" s="9"/>
    </row>
    <row r="18738" spans="1:11" x14ac:dyDescent="0.25">
      <c r="A18738" s="2"/>
      <c r="B18738" s="2"/>
      <c r="C18738" s="2"/>
      <c r="E18738" s="2"/>
      <c r="G18738" s="2"/>
      <c r="H18738" s="6"/>
      <c r="I18738" s="9"/>
      <c r="J18738" s="9"/>
      <c r="K18738" s="9"/>
    </row>
    <row r="18739" spans="1:11" x14ac:dyDescent="0.25">
      <c r="A18739" s="2"/>
      <c r="B18739" s="2"/>
      <c r="C18739" s="2"/>
      <c r="E18739" s="2"/>
      <c r="G18739" s="2"/>
      <c r="H18739" s="6"/>
      <c r="I18739" s="9"/>
      <c r="J18739" s="9"/>
      <c r="K18739" s="9"/>
    </row>
    <row r="18740" spans="1:11" x14ac:dyDescent="0.25">
      <c r="A18740" s="2"/>
      <c r="B18740" s="2"/>
      <c r="C18740" s="2"/>
      <c r="E18740" s="2"/>
      <c r="G18740" s="2"/>
      <c r="H18740" s="6"/>
      <c r="I18740" s="9"/>
      <c r="J18740" s="9"/>
      <c r="K18740" s="9"/>
    </row>
    <row r="18741" spans="1:11" x14ac:dyDescent="0.25">
      <c r="A18741" s="2"/>
      <c r="B18741" s="2"/>
      <c r="C18741" s="2"/>
      <c r="E18741" s="2"/>
      <c r="G18741" s="2"/>
      <c r="H18741" s="6"/>
      <c r="I18741" s="9"/>
      <c r="J18741" s="9"/>
      <c r="K18741" s="9"/>
    </row>
    <row r="18742" spans="1:11" x14ac:dyDescent="0.25">
      <c r="A18742" s="2"/>
      <c r="B18742" s="2"/>
      <c r="C18742" s="2"/>
      <c r="E18742" s="2"/>
      <c r="G18742" s="2"/>
      <c r="H18742" s="6"/>
      <c r="I18742" s="9"/>
      <c r="J18742" s="9"/>
      <c r="K18742" s="9"/>
    </row>
    <row r="18743" spans="1:11" x14ac:dyDescent="0.25">
      <c r="A18743" s="2"/>
      <c r="B18743" s="2"/>
      <c r="C18743" s="2"/>
      <c r="E18743" s="2"/>
      <c r="G18743" s="2"/>
      <c r="H18743" s="6"/>
      <c r="I18743" s="9"/>
      <c r="J18743" s="9"/>
      <c r="K18743" s="9"/>
    </row>
    <row r="18744" spans="1:11" x14ac:dyDescent="0.25">
      <c r="A18744" s="2"/>
      <c r="B18744" s="2"/>
      <c r="C18744" s="2"/>
      <c r="E18744" s="2"/>
      <c r="G18744" s="2"/>
      <c r="H18744" s="6"/>
      <c r="I18744" s="9"/>
      <c r="J18744" s="9"/>
      <c r="K18744" s="9"/>
    </row>
    <row r="18745" spans="1:11" x14ac:dyDescent="0.25">
      <c r="A18745" s="2"/>
      <c r="B18745" s="2"/>
      <c r="C18745" s="2"/>
      <c r="E18745" s="2"/>
      <c r="G18745" s="2"/>
      <c r="H18745" s="6"/>
      <c r="I18745" s="9"/>
      <c r="J18745" s="9"/>
      <c r="K18745" s="9"/>
    </row>
    <row r="18746" spans="1:11" x14ac:dyDescent="0.25">
      <c r="A18746" s="2"/>
      <c r="B18746" s="2"/>
      <c r="C18746" s="2"/>
      <c r="E18746" s="2"/>
      <c r="G18746" s="2"/>
      <c r="H18746" s="6"/>
      <c r="I18746" s="9"/>
      <c r="J18746" s="9"/>
      <c r="K18746" s="9"/>
    </row>
    <row r="18747" spans="1:11" x14ac:dyDescent="0.25">
      <c r="A18747" s="2"/>
      <c r="B18747" s="2"/>
      <c r="C18747" s="2"/>
      <c r="E18747" s="2"/>
      <c r="G18747" s="2"/>
      <c r="H18747" s="6"/>
      <c r="I18747" s="9"/>
      <c r="J18747" s="9"/>
      <c r="K18747" s="9"/>
    </row>
    <row r="18748" spans="1:11" x14ac:dyDescent="0.25">
      <c r="A18748" s="2"/>
      <c r="B18748" s="2"/>
      <c r="C18748" s="2"/>
      <c r="E18748" s="2"/>
      <c r="G18748" s="2"/>
      <c r="H18748" s="6"/>
      <c r="I18748" s="9"/>
      <c r="J18748" s="9"/>
      <c r="K18748" s="9"/>
    </row>
    <row r="18749" spans="1:11" x14ac:dyDescent="0.25">
      <c r="A18749" s="2"/>
      <c r="B18749" s="2"/>
      <c r="C18749" s="2"/>
      <c r="E18749" s="2"/>
      <c r="G18749" s="2"/>
      <c r="H18749" s="6"/>
      <c r="I18749" s="9"/>
      <c r="J18749" s="9"/>
      <c r="K18749" s="9"/>
    </row>
    <row r="18750" spans="1:11" x14ac:dyDescent="0.25">
      <c r="A18750" s="2"/>
      <c r="B18750" s="2"/>
      <c r="C18750" s="2"/>
      <c r="E18750" s="2"/>
      <c r="G18750" s="2"/>
      <c r="H18750" s="6"/>
      <c r="I18750" s="9"/>
      <c r="J18750" s="9"/>
      <c r="K18750" s="9"/>
    </row>
    <row r="18751" spans="1:11" x14ac:dyDescent="0.25">
      <c r="A18751" s="2"/>
      <c r="B18751" s="2"/>
      <c r="C18751" s="2"/>
      <c r="E18751" s="2"/>
      <c r="G18751" s="2"/>
      <c r="H18751" s="6"/>
      <c r="I18751" s="9"/>
      <c r="J18751" s="9"/>
      <c r="K18751" s="9"/>
    </row>
    <row r="18752" spans="1:11" x14ac:dyDescent="0.25">
      <c r="A18752" s="2"/>
      <c r="B18752" s="2"/>
      <c r="C18752" s="2"/>
      <c r="E18752" s="2"/>
      <c r="G18752" s="2"/>
      <c r="H18752" s="6"/>
      <c r="I18752" s="9"/>
      <c r="J18752" s="9"/>
      <c r="K18752" s="9"/>
    </row>
    <row r="18753" spans="1:11" x14ac:dyDescent="0.25">
      <c r="A18753" s="2"/>
      <c r="B18753" s="2"/>
      <c r="C18753" s="2"/>
      <c r="E18753" s="2"/>
      <c r="G18753" s="2"/>
      <c r="H18753" s="6"/>
      <c r="I18753" s="9"/>
      <c r="J18753" s="9"/>
      <c r="K18753" s="9"/>
    </row>
    <row r="18754" spans="1:11" x14ac:dyDescent="0.25">
      <c r="A18754" s="2"/>
      <c r="B18754" s="2"/>
      <c r="C18754" s="2"/>
      <c r="E18754" s="2"/>
      <c r="G18754" s="2"/>
      <c r="H18754" s="6"/>
      <c r="I18754" s="9"/>
      <c r="J18754" s="9"/>
      <c r="K18754" s="9"/>
    </row>
    <row r="18755" spans="1:11" x14ac:dyDescent="0.25">
      <c r="A18755" s="2"/>
      <c r="B18755" s="2"/>
      <c r="C18755" s="2"/>
      <c r="E18755" s="2"/>
      <c r="G18755" s="2"/>
      <c r="H18755" s="6"/>
      <c r="I18755" s="9"/>
      <c r="J18755" s="9"/>
      <c r="K18755" s="9"/>
    </row>
    <row r="18756" spans="1:11" x14ac:dyDescent="0.25">
      <c r="A18756" s="2"/>
      <c r="B18756" s="2"/>
      <c r="C18756" s="2"/>
      <c r="E18756" s="2"/>
      <c r="G18756" s="2"/>
      <c r="H18756" s="6"/>
      <c r="I18756" s="9"/>
      <c r="J18756" s="9"/>
      <c r="K18756" s="9"/>
    </row>
    <row r="18757" spans="1:11" x14ac:dyDescent="0.25">
      <c r="A18757" s="2"/>
      <c r="B18757" s="2"/>
      <c r="C18757" s="2"/>
      <c r="E18757" s="2"/>
      <c r="G18757" s="2"/>
      <c r="H18757" s="6"/>
      <c r="I18757" s="9"/>
      <c r="J18757" s="9"/>
      <c r="K18757" s="9"/>
    </row>
    <row r="18758" spans="1:11" x14ac:dyDescent="0.25">
      <c r="A18758" s="2"/>
      <c r="B18758" s="2"/>
      <c r="C18758" s="2"/>
      <c r="E18758" s="2"/>
      <c r="G18758" s="2"/>
      <c r="H18758" s="6"/>
      <c r="I18758" s="9"/>
      <c r="J18758" s="9"/>
      <c r="K18758" s="9"/>
    </row>
    <row r="18759" spans="1:11" x14ac:dyDescent="0.25">
      <c r="A18759" s="2"/>
      <c r="B18759" s="2"/>
      <c r="C18759" s="2"/>
      <c r="E18759" s="2"/>
      <c r="G18759" s="2"/>
      <c r="H18759" s="6"/>
      <c r="I18759" s="9"/>
      <c r="J18759" s="9"/>
      <c r="K18759" s="9"/>
    </row>
    <row r="18760" spans="1:11" x14ac:dyDescent="0.25">
      <c r="A18760" s="2"/>
      <c r="B18760" s="2"/>
      <c r="C18760" s="2"/>
      <c r="E18760" s="2"/>
      <c r="G18760" s="2"/>
      <c r="H18760" s="6"/>
      <c r="I18760" s="9"/>
      <c r="J18760" s="9"/>
      <c r="K18760" s="9"/>
    </row>
    <row r="18761" spans="1:11" x14ac:dyDescent="0.25">
      <c r="A18761" s="2"/>
      <c r="B18761" s="2"/>
      <c r="C18761" s="2"/>
      <c r="E18761" s="2"/>
      <c r="G18761" s="2"/>
      <c r="H18761" s="6"/>
      <c r="I18761" s="9"/>
      <c r="J18761" s="9"/>
      <c r="K18761" s="9"/>
    </row>
    <row r="18762" spans="1:11" x14ac:dyDescent="0.25">
      <c r="A18762" s="2"/>
      <c r="B18762" s="2"/>
      <c r="C18762" s="2"/>
      <c r="E18762" s="2"/>
      <c r="G18762" s="2"/>
      <c r="H18762" s="6"/>
      <c r="I18762" s="9"/>
      <c r="J18762" s="9"/>
      <c r="K18762" s="9"/>
    </row>
    <row r="18763" spans="1:11" x14ac:dyDescent="0.25">
      <c r="A18763" s="2"/>
      <c r="B18763" s="2"/>
      <c r="C18763" s="2"/>
      <c r="E18763" s="2"/>
      <c r="G18763" s="2"/>
      <c r="H18763" s="6"/>
      <c r="I18763" s="9"/>
      <c r="J18763" s="9"/>
      <c r="K18763" s="9"/>
    </row>
    <row r="18764" spans="1:11" x14ac:dyDescent="0.25">
      <c r="A18764" s="2"/>
      <c r="B18764" s="2"/>
      <c r="C18764" s="2"/>
      <c r="E18764" s="2"/>
      <c r="G18764" s="2"/>
      <c r="H18764" s="6"/>
      <c r="I18764" s="9"/>
      <c r="J18764" s="9"/>
      <c r="K18764" s="9"/>
    </row>
    <row r="18765" spans="1:11" x14ac:dyDescent="0.25">
      <c r="A18765" s="2"/>
      <c r="B18765" s="2"/>
      <c r="C18765" s="2"/>
      <c r="E18765" s="2"/>
      <c r="G18765" s="2"/>
      <c r="H18765" s="6"/>
      <c r="I18765" s="9"/>
      <c r="J18765" s="9"/>
      <c r="K18765" s="9"/>
    </row>
    <row r="18766" spans="1:11" x14ac:dyDescent="0.25">
      <c r="A18766" s="2"/>
      <c r="B18766" s="2"/>
      <c r="C18766" s="2"/>
      <c r="E18766" s="2"/>
      <c r="G18766" s="2"/>
      <c r="H18766" s="6"/>
      <c r="I18766" s="9"/>
      <c r="J18766" s="9"/>
      <c r="K18766" s="9"/>
    </row>
    <row r="18767" spans="1:11" x14ac:dyDescent="0.25">
      <c r="A18767" s="2"/>
      <c r="B18767" s="2"/>
      <c r="C18767" s="2"/>
      <c r="E18767" s="2"/>
      <c r="G18767" s="2"/>
      <c r="H18767" s="6"/>
      <c r="I18767" s="9"/>
      <c r="J18767" s="9"/>
      <c r="K18767" s="9"/>
    </row>
    <row r="18768" spans="1:11" x14ac:dyDescent="0.25">
      <c r="A18768" s="2"/>
      <c r="B18768" s="2"/>
      <c r="C18768" s="2"/>
      <c r="E18768" s="2"/>
      <c r="G18768" s="2"/>
      <c r="H18768" s="6"/>
      <c r="I18768" s="9"/>
      <c r="J18768" s="9"/>
      <c r="K18768" s="9"/>
    </row>
    <row r="18769" spans="1:11" x14ac:dyDescent="0.25">
      <c r="A18769" s="2"/>
      <c r="B18769" s="2"/>
      <c r="C18769" s="2"/>
      <c r="E18769" s="2"/>
      <c r="G18769" s="2"/>
      <c r="H18769" s="6"/>
      <c r="I18769" s="9"/>
      <c r="J18769" s="9"/>
      <c r="K18769" s="9"/>
    </row>
    <row r="18770" spans="1:11" x14ac:dyDescent="0.25">
      <c r="A18770" s="2"/>
      <c r="B18770" s="2"/>
      <c r="C18770" s="2"/>
      <c r="E18770" s="2"/>
      <c r="G18770" s="2"/>
      <c r="H18770" s="6"/>
      <c r="I18770" s="9"/>
      <c r="J18770" s="9"/>
      <c r="K18770" s="9"/>
    </row>
    <row r="18771" spans="1:11" x14ac:dyDescent="0.25">
      <c r="A18771" s="2"/>
      <c r="B18771" s="2"/>
      <c r="C18771" s="2"/>
      <c r="E18771" s="2"/>
      <c r="G18771" s="2"/>
      <c r="H18771" s="6"/>
      <c r="I18771" s="9"/>
      <c r="J18771" s="9"/>
      <c r="K18771" s="9"/>
    </row>
    <row r="18772" spans="1:11" x14ac:dyDescent="0.25">
      <c r="A18772" s="2"/>
      <c r="B18772" s="2"/>
      <c r="C18772" s="2"/>
      <c r="E18772" s="2"/>
      <c r="G18772" s="2"/>
      <c r="H18772" s="6"/>
      <c r="I18772" s="9"/>
      <c r="J18772" s="9"/>
      <c r="K18772" s="9"/>
    </row>
    <row r="18773" spans="1:11" x14ac:dyDescent="0.25">
      <c r="A18773" s="2"/>
      <c r="B18773" s="2"/>
      <c r="C18773" s="2"/>
      <c r="E18773" s="2"/>
      <c r="G18773" s="2"/>
      <c r="H18773" s="6"/>
      <c r="I18773" s="9"/>
      <c r="J18773" s="9"/>
      <c r="K18773" s="9"/>
    </row>
    <row r="18774" spans="1:11" x14ac:dyDescent="0.25">
      <c r="A18774" s="2"/>
      <c r="B18774" s="2"/>
      <c r="C18774" s="2"/>
      <c r="E18774" s="2"/>
      <c r="G18774" s="2"/>
      <c r="H18774" s="6"/>
      <c r="I18774" s="9"/>
      <c r="J18774" s="9"/>
      <c r="K18774" s="9"/>
    </row>
    <row r="18775" spans="1:11" x14ac:dyDescent="0.25">
      <c r="A18775" s="2"/>
      <c r="B18775" s="2"/>
      <c r="C18775" s="2"/>
      <c r="E18775" s="2"/>
      <c r="G18775" s="2"/>
      <c r="H18775" s="6"/>
      <c r="I18775" s="9"/>
      <c r="J18775" s="9"/>
      <c r="K18775" s="9"/>
    </row>
    <row r="18776" spans="1:11" x14ac:dyDescent="0.25">
      <c r="A18776" s="2"/>
      <c r="B18776" s="2"/>
      <c r="C18776" s="2"/>
      <c r="E18776" s="2"/>
      <c r="G18776" s="2"/>
      <c r="H18776" s="6"/>
      <c r="I18776" s="9"/>
      <c r="J18776" s="9"/>
      <c r="K18776" s="9"/>
    </row>
    <row r="18777" spans="1:11" x14ac:dyDescent="0.25">
      <c r="A18777" s="2"/>
      <c r="B18777" s="2"/>
      <c r="C18777" s="2"/>
      <c r="E18777" s="2"/>
      <c r="G18777" s="2"/>
      <c r="H18777" s="6"/>
      <c r="I18777" s="9"/>
      <c r="J18777" s="9"/>
      <c r="K18777" s="9"/>
    </row>
    <row r="18778" spans="1:11" x14ac:dyDescent="0.25">
      <c r="A18778" s="2"/>
      <c r="B18778" s="2"/>
      <c r="C18778" s="2"/>
      <c r="E18778" s="2"/>
      <c r="G18778" s="2"/>
      <c r="H18778" s="6"/>
      <c r="I18778" s="9"/>
      <c r="J18778" s="9"/>
      <c r="K18778" s="9"/>
    </row>
    <row r="18779" spans="1:11" x14ac:dyDescent="0.25">
      <c r="A18779" s="2"/>
      <c r="B18779" s="2"/>
      <c r="C18779" s="2"/>
      <c r="E18779" s="2"/>
      <c r="G18779" s="2"/>
      <c r="H18779" s="6"/>
      <c r="I18779" s="9"/>
      <c r="J18779" s="9"/>
      <c r="K18779" s="9"/>
    </row>
    <row r="18780" spans="1:11" x14ac:dyDescent="0.25">
      <c r="A18780" s="2"/>
      <c r="B18780" s="2"/>
      <c r="C18780" s="2"/>
      <c r="E18780" s="2"/>
      <c r="G18780" s="2"/>
      <c r="H18780" s="6"/>
      <c r="I18780" s="9"/>
      <c r="J18780" s="9"/>
      <c r="K18780" s="9"/>
    </row>
    <row r="18781" spans="1:11" x14ac:dyDescent="0.25">
      <c r="A18781" s="2"/>
      <c r="B18781" s="2"/>
      <c r="C18781" s="2"/>
      <c r="E18781" s="2"/>
      <c r="G18781" s="2"/>
      <c r="H18781" s="6"/>
      <c r="I18781" s="9"/>
      <c r="J18781" s="9"/>
      <c r="K18781" s="9"/>
    </row>
    <row r="18782" spans="1:11" x14ac:dyDescent="0.25">
      <c r="A18782" s="2"/>
      <c r="B18782" s="2"/>
      <c r="C18782" s="2"/>
      <c r="E18782" s="2"/>
      <c r="G18782" s="2"/>
      <c r="H18782" s="6"/>
      <c r="I18782" s="9"/>
      <c r="J18782" s="9"/>
      <c r="K18782" s="9"/>
    </row>
    <row r="18783" spans="1:11" x14ac:dyDescent="0.25">
      <c r="A18783" s="2"/>
      <c r="B18783" s="2"/>
      <c r="C18783" s="2"/>
      <c r="E18783" s="2"/>
      <c r="G18783" s="2"/>
      <c r="H18783" s="6"/>
      <c r="I18783" s="9"/>
      <c r="J18783" s="9"/>
      <c r="K18783" s="9"/>
    </row>
    <row r="18784" spans="1:11" x14ac:dyDescent="0.25">
      <c r="A18784" s="2"/>
      <c r="B18784" s="2"/>
      <c r="C18784" s="2"/>
      <c r="E18784" s="2"/>
      <c r="G18784" s="2"/>
      <c r="H18784" s="6"/>
      <c r="I18784" s="9"/>
      <c r="J18784" s="9"/>
      <c r="K18784" s="9"/>
    </row>
    <row r="18785" spans="1:11" x14ac:dyDescent="0.25">
      <c r="A18785" s="2"/>
      <c r="B18785" s="2"/>
      <c r="C18785" s="2"/>
      <c r="E18785" s="2"/>
      <c r="G18785" s="2"/>
      <c r="H18785" s="6"/>
      <c r="I18785" s="9"/>
      <c r="J18785" s="9"/>
      <c r="K18785" s="9"/>
    </row>
    <row r="18786" spans="1:11" x14ac:dyDescent="0.25">
      <c r="A18786" s="2"/>
      <c r="B18786" s="2"/>
      <c r="C18786" s="2"/>
      <c r="E18786" s="2"/>
      <c r="G18786" s="2"/>
      <c r="H18786" s="6"/>
      <c r="I18786" s="9"/>
      <c r="J18786" s="9"/>
      <c r="K18786" s="9"/>
    </row>
    <row r="18787" spans="1:11" x14ac:dyDescent="0.25">
      <c r="A18787" s="2"/>
      <c r="B18787" s="2"/>
      <c r="C18787" s="2"/>
      <c r="E18787" s="2"/>
      <c r="G18787" s="2"/>
      <c r="H18787" s="6"/>
      <c r="I18787" s="9"/>
      <c r="J18787" s="9"/>
      <c r="K18787" s="9"/>
    </row>
    <row r="18788" spans="1:11" x14ac:dyDescent="0.25">
      <c r="A18788" s="2"/>
      <c r="B18788" s="2"/>
      <c r="C18788" s="2"/>
      <c r="E18788" s="2"/>
      <c r="G18788" s="2"/>
      <c r="H18788" s="6"/>
      <c r="I18788" s="9"/>
      <c r="J18788" s="9"/>
      <c r="K18788" s="9"/>
    </row>
    <row r="18789" spans="1:11" x14ac:dyDescent="0.25">
      <c r="A18789" s="2"/>
      <c r="B18789" s="2"/>
      <c r="C18789" s="2"/>
      <c r="E18789" s="2"/>
      <c r="G18789" s="2"/>
      <c r="H18789" s="6"/>
      <c r="I18789" s="9"/>
      <c r="J18789" s="9"/>
      <c r="K18789" s="9"/>
    </row>
    <row r="18790" spans="1:11" x14ac:dyDescent="0.25">
      <c r="A18790" s="2"/>
      <c r="B18790" s="2"/>
      <c r="C18790" s="2"/>
      <c r="E18790" s="2"/>
      <c r="G18790" s="2"/>
      <c r="H18790" s="6"/>
      <c r="I18790" s="9"/>
      <c r="J18790" s="9"/>
      <c r="K18790" s="9"/>
    </row>
    <row r="18791" spans="1:11" x14ac:dyDescent="0.25">
      <c r="A18791" s="2"/>
      <c r="B18791" s="2"/>
      <c r="C18791" s="2"/>
      <c r="E18791" s="2"/>
      <c r="G18791" s="2"/>
      <c r="H18791" s="6"/>
      <c r="I18791" s="9"/>
      <c r="J18791" s="9"/>
      <c r="K18791" s="9"/>
    </row>
    <row r="18792" spans="1:11" x14ac:dyDescent="0.25">
      <c r="A18792" s="2"/>
      <c r="B18792" s="2"/>
      <c r="C18792" s="2"/>
      <c r="E18792" s="2"/>
      <c r="G18792" s="2"/>
      <c r="H18792" s="6"/>
      <c r="I18792" s="9"/>
      <c r="J18792" s="9"/>
      <c r="K18792" s="9"/>
    </row>
    <row r="18793" spans="1:11" x14ac:dyDescent="0.25">
      <c r="A18793" s="2"/>
      <c r="B18793" s="2"/>
      <c r="C18793" s="2"/>
      <c r="E18793" s="2"/>
      <c r="G18793" s="2"/>
      <c r="H18793" s="6"/>
      <c r="I18793" s="9"/>
      <c r="J18793" s="9"/>
      <c r="K18793" s="9"/>
    </row>
    <row r="18794" spans="1:11" x14ac:dyDescent="0.25">
      <c r="A18794" s="2"/>
      <c r="B18794" s="2"/>
      <c r="C18794" s="2"/>
      <c r="E18794" s="2"/>
      <c r="G18794" s="2"/>
      <c r="H18794" s="6"/>
      <c r="I18794" s="9"/>
      <c r="J18794" s="9"/>
      <c r="K18794" s="9"/>
    </row>
    <row r="18795" spans="1:11" x14ac:dyDescent="0.25">
      <c r="A18795" s="2"/>
      <c r="B18795" s="2"/>
      <c r="C18795" s="2"/>
      <c r="E18795" s="2"/>
      <c r="G18795" s="2"/>
      <c r="H18795" s="6"/>
      <c r="I18795" s="9"/>
      <c r="J18795" s="9"/>
      <c r="K18795" s="9"/>
    </row>
    <row r="18796" spans="1:11" x14ac:dyDescent="0.25">
      <c r="A18796" s="2"/>
      <c r="B18796" s="2"/>
      <c r="C18796" s="2"/>
      <c r="E18796" s="2"/>
      <c r="G18796" s="2"/>
      <c r="H18796" s="6"/>
      <c r="I18796" s="9"/>
      <c r="J18796" s="9"/>
      <c r="K18796" s="9"/>
    </row>
    <row r="18797" spans="1:11" x14ac:dyDescent="0.25">
      <c r="A18797" s="2"/>
      <c r="B18797" s="2"/>
      <c r="C18797" s="2"/>
      <c r="E18797" s="2"/>
      <c r="G18797" s="2"/>
      <c r="H18797" s="6"/>
      <c r="I18797" s="9"/>
      <c r="J18797" s="9"/>
      <c r="K18797" s="9"/>
    </row>
    <row r="18798" spans="1:11" x14ac:dyDescent="0.25">
      <c r="A18798" s="2"/>
      <c r="B18798" s="2"/>
      <c r="C18798" s="2"/>
      <c r="E18798" s="2"/>
      <c r="G18798" s="2"/>
      <c r="H18798" s="6"/>
      <c r="I18798" s="9"/>
      <c r="J18798" s="9"/>
      <c r="K18798" s="9"/>
    </row>
    <row r="18799" spans="1:11" x14ac:dyDescent="0.25">
      <c r="A18799" s="2"/>
      <c r="B18799" s="2"/>
      <c r="C18799" s="2"/>
      <c r="E18799" s="2"/>
      <c r="G18799" s="2"/>
      <c r="H18799" s="6"/>
      <c r="I18799" s="9"/>
      <c r="J18799" s="9"/>
      <c r="K18799" s="9"/>
    </row>
    <row r="18800" spans="1:11" x14ac:dyDescent="0.25">
      <c r="A18800" s="2"/>
      <c r="B18800" s="2"/>
      <c r="C18800" s="2"/>
      <c r="E18800" s="2"/>
      <c r="G18800" s="2"/>
      <c r="H18800" s="6"/>
      <c r="I18800" s="9"/>
      <c r="J18800" s="9"/>
      <c r="K18800" s="9"/>
    </row>
    <row r="18801" spans="1:11" x14ac:dyDescent="0.25">
      <c r="A18801" s="2"/>
      <c r="B18801" s="2"/>
      <c r="C18801" s="2"/>
      <c r="E18801" s="2"/>
      <c r="G18801" s="2"/>
      <c r="H18801" s="6"/>
      <c r="I18801" s="9"/>
      <c r="J18801" s="9"/>
      <c r="K18801" s="9"/>
    </row>
    <row r="18802" spans="1:11" x14ac:dyDescent="0.25">
      <c r="A18802" s="2"/>
      <c r="B18802" s="2"/>
      <c r="C18802" s="2"/>
      <c r="E18802" s="2"/>
      <c r="G18802" s="2"/>
      <c r="H18802" s="6"/>
      <c r="I18802" s="9"/>
      <c r="J18802" s="9"/>
      <c r="K18802" s="9"/>
    </row>
    <row r="18803" spans="1:11" x14ac:dyDescent="0.25">
      <c r="A18803" s="2"/>
      <c r="B18803" s="2"/>
      <c r="C18803" s="2"/>
      <c r="E18803" s="2"/>
      <c r="G18803" s="2"/>
      <c r="H18803" s="6"/>
      <c r="I18803" s="9"/>
      <c r="J18803" s="9"/>
      <c r="K18803" s="9"/>
    </row>
    <row r="18804" spans="1:11" x14ac:dyDescent="0.25">
      <c r="A18804" s="2"/>
      <c r="B18804" s="2"/>
      <c r="C18804" s="2"/>
      <c r="E18804" s="2"/>
      <c r="G18804" s="2"/>
      <c r="H18804" s="6"/>
      <c r="I18804" s="9"/>
      <c r="J18804" s="9"/>
      <c r="K18804" s="9"/>
    </row>
    <row r="18805" spans="1:11" x14ac:dyDescent="0.25">
      <c r="A18805" s="2"/>
      <c r="B18805" s="2"/>
      <c r="C18805" s="2"/>
      <c r="E18805" s="2"/>
      <c r="G18805" s="2"/>
      <c r="H18805" s="6"/>
      <c r="I18805" s="9"/>
      <c r="J18805" s="9"/>
      <c r="K18805" s="9"/>
    </row>
    <row r="18806" spans="1:11" x14ac:dyDescent="0.25">
      <c r="A18806" s="2"/>
      <c r="B18806" s="2"/>
      <c r="C18806" s="2"/>
      <c r="E18806" s="2"/>
      <c r="G18806" s="2"/>
      <c r="H18806" s="6"/>
      <c r="I18806" s="9"/>
      <c r="J18806" s="9"/>
      <c r="K18806" s="9"/>
    </row>
    <row r="18807" spans="1:11" x14ac:dyDescent="0.25">
      <c r="A18807" s="2"/>
      <c r="B18807" s="2"/>
      <c r="C18807" s="2"/>
      <c r="E18807" s="2"/>
      <c r="G18807" s="2"/>
      <c r="H18807" s="6"/>
      <c r="I18807" s="9"/>
      <c r="J18807" s="9"/>
      <c r="K18807" s="9"/>
    </row>
    <row r="18808" spans="1:11" x14ac:dyDescent="0.25">
      <c r="A18808" s="2"/>
      <c r="B18808" s="2"/>
      <c r="C18808" s="2"/>
      <c r="E18808" s="2"/>
      <c r="G18808" s="2"/>
      <c r="H18808" s="6"/>
      <c r="I18808" s="9"/>
      <c r="J18808" s="9"/>
      <c r="K18808" s="9"/>
    </row>
    <row r="18809" spans="1:11" x14ac:dyDescent="0.25">
      <c r="A18809" s="2"/>
      <c r="B18809" s="2"/>
      <c r="C18809" s="2"/>
      <c r="E18809" s="2"/>
      <c r="G18809" s="2"/>
      <c r="H18809" s="6"/>
      <c r="I18809" s="9"/>
      <c r="J18809" s="9"/>
      <c r="K18809" s="9"/>
    </row>
    <row r="18810" spans="1:11" x14ac:dyDescent="0.25">
      <c r="A18810" s="2"/>
      <c r="B18810" s="2"/>
      <c r="C18810" s="2"/>
      <c r="E18810" s="2"/>
      <c r="G18810" s="2"/>
      <c r="H18810" s="6"/>
      <c r="I18810" s="9"/>
      <c r="J18810" s="9"/>
      <c r="K18810" s="9"/>
    </row>
    <row r="18811" spans="1:11" x14ac:dyDescent="0.25">
      <c r="A18811" s="2"/>
      <c r="B18811" s="2"/>
      <c r="C18811" s="2"/>
      <c r="E18811" s="2"/>
      <c r="G18811" s="2"/>
      <c r="H18811" s="6"/>
      <c r="I18811" s="9"/>
      <c r="J18811" s="9"/>
      <c r="K18811" s="9"/>
    </row>
    <row r="18812" spans="1:11" x14ac:dyDescent="0.25">
      <c r="A18812" s="2"/>
      <c r="B18812" s="2"/>
      <c r="C18812" s="2"/>
      <c r="E18812" s="2"/>
      <c r="G18812" s="2"/>
      <c r="H18812" s="6"/>
      <c r="I18812" s="9"/>
      <c r="J18812" s="9"/>
      <c r="K18812" s="9"/>
    </row>
    <row r="18813" spans="1:11" x14ac:dyDescent="0.25">
      <c r="A18813" s="2"/>
      <c r="B18813" s="2"/>
      <c r="C18813" s="2"/>
      <c r="E18813" s="2"/>
      <c r="G18813" s="2"/>
      <c r="H18813" s="6"/>
      <c r="I18813" s="9"/>
      <c r="J18813" s="9"/>
      <c r="K18813" s="9"/>
    </row>
    <row r="18814" spans="1:11" x14ac:dyDescent="0.25">
      <c r="A18814" s="2"/>
      <c r="B18814" s="2"/>
      <c r="C18814" s="2"/>
      <c r="E18814" s="2"/>
      <c r="G18814" s="2"/>
      <c r="H18814" s="6"/>
      <c r="I18814" s="9"/>
      <c r="J18814" s="9"/>
      <c r="K18814" s="9"/>
    </row>
    <row r="18815" spans="1:11" x14ac:dyDescent="0.25">
      <c r="A18815" s="2"/>
      <c r="B18815" s="2"/>
      <c r="C18815" s="2"/>
      <c r="E18815" s="2"/>
      <c r="G18815" s="2"/>
      <c r="H18815" s="6"/>
      <c r="I18815" s="9"/>
      <c r="J18815" s="9"/>
      <c r="K18815" s="9"/>
    </row>
    <row r="18816" spans="1:11" x14ac:dyDescent="0.25">
      <c r="A18816" s="2"/>
      <c r="B18816" s="2"/>
      <c r="C18816" s="2"/>
      <c r="E18816" s="2"/>
      <c r="G18816" s="2"/>
      <c r="H18816" s="6"/>
      <c r="I18816" s="9"/>
      <c r="J18816" s="9"/>
      <c r="K18816" s="9"/>
    </row>
    <row r="18817" spans="1:11" x14ac:dyDescent="0.25">
      <c r="A18817" s="2"/>
      <c r="B18817" s="2"/>
      <c r="C18817" s="2"/>
      <c r="E18817" s="2"/>
      <c r="G18817" s="2"/>
      <c r="H18817" s="6"/>
      <c r="I18817" s="9"/>
      <c r="J18817" s="9"/>
      <c r="K18817" s="9"/>
    </row>
    <row r="18818" spans="1:11" x14ac:dyDescent="0.25">
      <c r="A18818" s="2"/>
      <c r="B18818" s="2"/>
      <c r="C18818" s="2"/>
      <c r="E18818" s="2"/>
      <c r="G18818" s="2"/>
      <c r="H18818" s="6"/>
      <c r="I18818" s="9"/>
      <c r="J18818" s="9"/>
      <c r="K18818" s="9"/>
    </row>
    <row r="18819" spans="1:11" x14ac:dyDescent="0.25">
      <c r="A18819" s="2"/>
      <c r="B18819" s="2"/>
      <c r="C18819" s="2"/>
      <c r="E18819" s="2"/>
      <c r="G18819" s="2"/>
      <c r="H18819" s="6"/>
      <c r="I18819" s="9"/>
      <c r="J18819" s="9"/>
      <c r="K18819" s="9"/>
    </row>
    <row r="18820" spans="1:11" x14ac:dyDescent="0.25">
      <c r="A18820" s="2"/>
      <c r="B18820" s="2"/>
      <c r="C18820" s="2"/>
      <c r="E18820" s="2"/>
      <c r="G18820" s="2"/>
      <c r="H18820" s="6"/>
      <c r="I18820" s="9"/>
      <c r="J18820" s="9"/>
      <c r="K18820" s="9"/>
    </row>
    <row r="18821" spans="1:11" x14ac:dyDescent="0.25">
      <c r="A18821" s="2"/>
      <c r="B18821" s="2"/>
      <c r="C18821" s="2"/>
      <c r="E18821" s="2"/>
      <c r="G18821" s="2"/>
      <c r="H18821" s="6"/>
      <c r="I18821" s="9"/>
      <c r="J18821" s="9"/>
      <c r="K18821" s="9"/>
    </row>
    <row r="18822" spans="1:11" x14ac:dyDescent="0.25">
      <c r="A18822" s="2"/>
      <c r="B18822" s="2"/>
      <c r="C18822" s="2"/>
      <c r="E18822" s="2"/>
      <c r="G18822" s="2"/>
      <c r="H18822" s="6"/>
      <c r="I18822" s="9"/>
      <c r="J18822" s="9"/>
      <c r="K18822" s="9"/>
    </row>
    <row r="18823" spans="1:11" x14ac:dyDescent="0.25">
      <c r="A18823" s="2"/>
      <c r="B18823" s="2"/>
      <c r="C18823" s="2"/>
      <c r="E18823" s="2"/>
      <c r="G18823" s="2"/>
      <c r="H18823" s="6"/>
      <c r="I18823" s="9"/>
      <c r="J18823" s="9"/>
      <c r="K18823" s="9"/>
    </row>
    <row r="18824" spans="1:11" x14ac:dyDescent="0.25">
      <c r="A18824" s="2"/>
      <c r="B18824" s="2"/>
      <c r="C18824" s="2"/>
      <c r="E18824" s="2"/>
      <c r="G18824" s="2"/>
      <c r="H18824" s="6"/>
      <c r="I18824" s="9"/>
      <c r="J18824" s="9"/>
      <c r="K18824" s="9"/>
    </row>
    <row r="18825" spans="1:11" x14ac:dyDescent="0.25">
      <c r="A18825" s="2"/>
      <c r="B18825" s="2"/>
      <c r="C18825" s="2"/>
      <c r="E18825" s="2"/>
      <c r="G18825" s="2"/>
      <c r="H18825" s="6"/>
      <c r="I18825" s="9"/>
      <c r="J18825" s="9"/>
      <c r="K18825" s="9"/>
    </row>
    <row r="18826" spans="1:11" x14ac:dyDescent="0.25">
      <c r="A18826" s="2"/>
      <c r="B18826" s="2"/>
      <c r="C18826" s="2"/>
      <c r="E18826" s="2"/>
      <c r="G18826" s="2"/>
      <c r="H18826" s="6"/>
      <c r="I18826" s="9"/>
      <c r="J18826" s="9"/>
      <c r="K18826" s="9"/>
    </row>
    <row r="18827" spans="1:11" x14ac:dyDescent="0.25">
      <c r="A18827" s="2"/>
      <c r="B18827" s="2"/>
      <c r="C18827" s="2"/>
      <c r="E18827" s="2"/>
      <c r="G18827" s="2"/>
      <c r="H18827" s="6"/>
      <c r="I18827" s="9"/>
      <c r="J18827" s="9"/>
      <c r="K18827" s="9"/>
    </row>
    <row r="18828" spans="1:11" x14ac:dyDescent="0.25">
      <c r="A18828" s="2"/>
      <c r="B18828" s="2"/>
      <c r="C18828" s="2"/>
      <c r="E18828" s="2"/>
      <c r="G18828" s="2"/>
      <c r="H18828" s="6"/>
      <c r="I18828" s="9"/>
      <c r="J18828" s="9"/>
      <c r="K18828" s="9"/>
    </row>
    <row r="18829" spans="1:11" x14ac:dyDescent="0.25">
      <c r="A18829" s="2"/>
      <c r="B18829" s="2"/>
      <c r="C18829" s="2"/>
      <c r="E18829" s="2"/>
      <c r="G18829" s="2"/>
      <c r="H18829" s="6"/>
      <c r="I18829" s="9"/>
      <c r="J18829" s="9"/>
      <c r="K18829" s="9"/>
    </row>
    <row r="18830" spans="1:11" x14ac:dyDescent="0.25">
      <c r="A18830" s="2"/>
      <c r="B18830" s="2"/>
      <c r="C18830" s="2"/>
      <c r="E18830" s="2"/>
      <c r="G18830" s="2"/>
      <c r="H18830" s="6"/>
      <c r="I18830" s="9"/>
      <c r="J18830" s="9"/>
      <c r="K18830" s="9"/>
    </row>
    <row r="18831" spans="1:11" x14ac:dyDescent="0.25">
      <c r="A18831" s="2"/>
      <c r="B18831" s="2"/>
      <c r="C18831" s="2"/>
      <c r="E18831" s="2"/>
      <c r="G18831" s="2"/>
      <c r="H18831" s="6"/>
      <c r="I18831" s="9"/>
      <c r="J18831" s="9"/>
      <c r="K18831" s="9"/>
    </row>
    <row r="18832" spans="1:11" x14ac:dyDescent="0.25">
      <c r="A18832" s="2"/>
      <c r="B18832" s="2"/>
      <c r="C18832" s="2"/>
      <c r="E18832" s="2"/>
      <c r="G18832" s="2"/>
      <c r="H18832" s="6"/>
      <c r="I18832" s="9"/>
      <c r="J18832" s="9"/>
      <c r="K18832" s="9"/>
    </row>
    <row r="18833" spans="1:11" x14ac:dyDescent="0.25">
      <c r="A18833" s="2"/>
      <c r="B18833" s="2"/>
      <c r="C18833" s="2"/>
      <c r="E18833" s="2"/>
      <c r="G18833" s="2"/>
      <c r="H18833" s="6"/>
      <c r="I18833" s="9"/>
      <c r="J18833" s="9"/>
      <c r="K18833" s="9"/>
    </row>
    <row r="18834" spans="1:11" x14ac:dyDescent="0.25">
      <c r="A18834" s="2"/>
      <c r="B18834" s="2"/>
      <c r="C18834" s="2"/>
      <c r="E18834" s="2"/>
      <c r="G18834" s="2"/>
      <c r="H18834" s="6"/>
      <c r="I18834" s="9"/>
      <c r="J18834" s="9"/>
      <c r="K18834" s="9"/>
    </row>
    <row r="18835" spans="1:11" x14ac:dyDescent="0.25">
      <c r="A18835" s="2"/>
      <c r="B18835" s="2"/>
      <c r="C18835" s="2"/>
      <c r="E18835" s="2"/>
      <c r="G18835" s="2"/>
      <c r="H18835" s="6"/>
      <c r="I18835" s="9"/>
      <c r="J18835" s="9"/>
      <c r="K18835" s="9"/>
    </row>
    <row r="18836" spans="1:11" x14ac:dyDescent="0.25">
      <c r="A18836" s="2"/>
      <c r="B18836" s="2"/>
      <c r="C18836" s="2"/>
      <c r="E18836" s="2"/>
      <c r="G18836" s="2"/>
      <c r="H18836" s="6"/>
      <c r="I18836" s="9"/>
      <c r="J18836" s="9"/>
      <c r="K18836" s="9"/>
    </row>
    <row r="18837" spans="1:11" x14ac:dyDescent="0.25">
      <c r="A18837" s="2"/>
      <c r="B18837" s="2"/>
      <c r="C18837" s="2"/>
      <c r="E18837" s="2"/>
      <c r="G18837" s="2"/>
      <c r="H18837" s="6"/>
      <c r="I18837" s="9"/>
      <c r="J18837" s="9"/>
      <c r="K18837" s="9"/>
    </row>
    <row r="18838" spans="1:11" x14ac:dyDescent="0.25">
      <c r="A18838" s="2"/>
      <c r="B18838" s="2"/>
      <c r="C18838" s="2"/>
      <c r="E18838" s="2"/>
      <c r="G18838" s="2"/>
      <c r="H18838" s="6"/>
      <c r="I18838" s="9"/>
      <c r="J18838" s="9"/>
      <c r="K18838" s="9"/>
    </row>
    <row r="18839" spans="1:11" x14ac:dyDescent="0.25">
      <c r="A18839" s="2"/>
      <c r="B18839" s="2"/>
      <c r="C18839" s="2"/>
      <c r="E18839" s="2"/>
      <c r="G18839" s="2"/>
      <c r="H18839" s="6"/>
      <c r="I18839" s="9"/>
      <c r="J18839" s="9"/>
      <c r="K18839" s="9"/>
    </row>
    <row r="18840" spans="1:11" x14ac:dyDescent="0.25">
      <c r="A18840" s="2"/>
      <c r="B18840" s="2"/>
      <c r="C18840" s="2"/>
      <c r="E18840" s="2"/>
      <c r="G18840" s="2"/>
      <c r="H18840" s="6"/>
      <c r="I18840" s="9"/>
      <c r="J18840" s="9"/>
      <c r="K18840" s="9"/>
    </row>
    <row r="18841" spans="1:11" x14ac:dyDescent="0.25">
      <c r="A18841" s="2"/>
      <c r="B18841" s="2"/>
      <c r="C18841" s="2"/>
      <c r="E18841" s="2"/>
      <c r="G18841" s="2"/>
      <c r="H18841" s="6"/>
      <c r="I18841" s="9"/>
      <c r="J18841" s="9"/>
      <c r="K18841" s="9"/>
    </row>
    <row r="18842" spans="1:11" x14ac:dyDescent="0.25">
      <c r="A18842" s="2"/>
      <c r="B18842" s="2"/>
      <c r="C18842" s="2"/>
      <c r="E18842" s="2"/>
      <c r="G18842" s="2"/>
      <c r="H18842" s="6"/>
      <c r="I18842" s="9"/>
      <c r="J18842" s="9"/>
      <c r="K18842" s="9"/>
    </row>
    <row r="18843" spans="1:11" x14ac:dyDescent="0.25">
      <c r="A18843" s="2"/>
      <c r="B18843" s="2"/>
      <c r="C18843" s="2"/>
      <c r="E18843" s="2"/>
      <c r="G18843" s="2"/>
      <c r="H18843" s="6"/>
      <c r="I18843" s="9"/>
      <c r="J18843" s="9"/>
      <c r="K18843" s="9"/>
    </row>
    <row r="18844" spans="1:11" x14ac:dyDescent="0.25">
      <c r="A18844" s="2"/>
      <c r="B18844" s="2"/>
      <c r="C18844" s="2"/>
      <c r="E18844" s="2"/>
      <c r="G18844" s="2"/>
      <c r="H18844" s="6"/>
      <c r="I18844" s="9"/>
      <c r="J18844" s="9"/>
      <c r="K18844" s="9"/>
    </row>
    <row r="18845" spans="1:11" x14ac:dyDescent="0.25">
      <c r="A18845" s="2"/>
      <c r="B18845" s="2"/>
      <c r="C18845" s="2"/>
      <c r="E18845" s="2"/>
      <c r="G18845" s="2"/>
      <c r="H18845" s="6"/>
      <c r="I18845" s="9"/>
      <c r="J18845" s="9"/>
      <c r="K18845" s="9"/>
    </row>
    <row r="18846" spans="1:11" x14ac:dyDescent="0.25">
      <c r="A18846" s="2"/>
      <c r="B18846" s="2"/>
      <c r="C18846" s="2"/>
      <c r="E18846" s="2"/>
      <c r="G18846" s="2"/>
      <c r="H18846" s="6"/>
      <c r="I18846" s="9"/>
      <c r="J18846" s="9"/>
      <c r="K18846" s="9"/>
    </row>
    <row r="18847" spans="1:11" x14ac:dyDescent="0.25">
      <c r="A18847" s="2"/>
      <c r="B18847" s="2"/>
      <c r="C18847" s="2"/>
      <c r="E18847" s="2"/>
      <c r="G18847" s="2"/>
      <c r="H18847" s="6"/>
      <c r="I18847" s="9"/>
      <c r="J18847" s="9"/>
      <c r="K18847" s="9"/>
    </row>
    <row r="18848" spans="1:11" x14ac:dyDescent="0.25">
      <c r="A18848" s="2"/>
      <c r="B18848" s="2"/>
      <c r="C18848" s="2"/>
      <c r="E18848" s="2"/>
      <c r="G18848" s="2"/>
      <c r="H18848" s="6"/>
      <c r="I18848" s="9"/>
      <c r="J18848" s="9"/>
      <c r="K18848" s="9"/>
    </row>
    <row r="18849" spans="1:11" x14ac:dyDescent="0.25">
      <c r="A18849" s="2"/>
      <c r="B18849" s="2"/>
      <c r="C18849" s="2"/>
      <c r="E18849" s="2"/>
      <c r="G18849" s="2"/>
      <c r="H18849" s="6"/>
      <c r="I18849" s="9"/>
      <c r="J18849" s="9"/>
      <c r="K18849" s="9"/>
    </row>
    <row r="18850" spans="1:11" x14ac:dyDescent="0.25">
      <c r="A18850" s="2"/>
      <c r="B18850" s="2"/>
      <c r="C18850" s="2"/>
      <c r="E18850" s="2"/>
      <c r="G18850" s="2"/>
      <c r="H18850" s="6"/>
      <c r="I18850" s="9"/>
      <c r="J18850" s="9"/>
      <c r="K18850" s="9"/>
    </row>
    <row r="18851" spans="1:11" x14ac:dyDescent="0.25">
      <c r="A18851" s="2"/>
      <c r="B18851" s="2"/>
      <c r="C18851" s="2"/>
      <c r="E18851" s="2"/>
      <c r="G18851" s="2"/>
      <c r="H18851" s="6"/>
      <c r="I18851" s="9"/>
      <c r="J18851" s="9"/>
      <c r="K18851" s="9"/>
    </row>
    <row r="18852" spans="1:11" x14ac:dyDescent="0.25">
      <c r="A18852" s="2"/>
      <c r="B18852" s="2"/>
      <c r="C18852" s="2"/>
      <c r="E18852" s="2"/>
      <c r="G18852" s="2"/>
      <c r="H18852" s="6"/>
      <c r="I18852" s="9"/>
      <c r="J18852" s="9"/>
      <c r="K18852" s="9"/>
    </row>
    <row r="18853" spans="1:11" x14ac:dyDescent="0.25">
      <c r="A18853" s="2"/>
      <c r="B18853" s="2"/>
      <c r="C18853" s="2"/>
      <c r="E18853" s="2"/>
      <c r="G18853" s="2"/>
      <c r="H18853" s="6"/>
      <c r="I18853" s="9"/>
      <c r="J18853" s="9"/>
      <c r="K18853" s="9"/>
    </row>
    <row r="18854" spans="1:11" x14ac:dyDescent="0.25">
      <c r="A18854" s="2"/>
      <c r="B18854" s="2"/>
      <c r="C18854" s="2"/>
      <c r="E18854" s="2"/>
      <c r="G18854" s="2"/>
      <c r="H18854" s="6"/>
      <c r="I18854" s="9"/>
      <c r="J18854" s="9"/>
      <c r="K18854" s="9"/>
    </row>
    <row r="18855" spans="1:11" x14ac:dyDescent="0.25">
      <c r="A18855" s="2"/>
      <c r="B18855" s="2"/>
      <c r="C18855" s="2"/>
      <c r="E18855" s="2"/>
      <c r="G18855" s="2"/>
      <c r="H18855" s="6"/>
      <c r="I18855" s="9"/>
      <c r="J18855" s="9"/>
      <c r="K18855" s="9"/>
    </row>
    <row r="18856" spans="1:11" x14ac:dyDescent="0.25">
      <c r="A18856" s="2"/>
      <c r="B18856" s="2"/>
      <c r="C18856" s="2"/>
      <c r="E18856" s="2"/>
      <c r="G18856" s="2"/>
      <c r="H18856" s="6"/>
      <c r="I18856" s="9"/>
      <c r="J18856" s="9"/>
      <c r="K18856" s="9"/>
    </row>
    <row r="18857" spans="1:11" x14ac:dyDescent="0.25">
      <c r="A18857" s="2"/>
      <c r="B18857" s="2"/>
      <c r="C18857" s="2"/>
      <c r="E18857" s="2"/>
      <c r="G18857" s="2"/>
      <c r="H18857" s="6"/>
      <c r="I18857" s="9"/>
      <c r="J18857" s="9"/>
      <c r="K18857" s="9"/>
    </row>
    <row r="18858" spans="1:11" x14ac:dyDescent="0.25">
      <c r="A18858" s="2"/>
      <c r="B18858" s="2"/>
      <c r="C18858" s="2"/>
      <c r="E18858" s="2"/>
      <c r="G18858" s="2"/>
      <c r="H18858" s="6"/>
      <c r="I18858" s="9"/>
      <c r="J18858" s="9"/>
      <c r="K18858" s="9"/>
    </row>
    <row r="18859" spans="1:11" x14ac:dyDescent="0.25">
      <c r="A18859" s="2"/>
      <c r="B18859" s="2"/>
      <c r="C18859" s="2"/>
      <c r="E18859" s="2"/>
      <c r="G18859" s="2"/>
      <c r="H18859" s="6"/>
      <c r="I18859" s="9"/>
      <c r="J18859" s="9"/>
      <c r="K18859" s="9"/>
    </row>
    <row r="18860" spans="1:11" x14ac:dyDescent="0.25">
      <c r="A18860" s="2"/>
      <c r="B18860" s="2"/>
      <c r="C18860" s="2"/>
      <c r="E18860" s="2"/>
      <c r="G18860" s="2"/>
      <c r="H18860" s="6"/>
      <c r="I18860" s="9"/>
      <c r="J18860" s="9"/>
      <c r="K18860" s="9"/>
    </row>
    <row r="18861" spans="1:11" x14ac:dyDescent="0.25">
      <c r="A18861" s="2"/>
      <c r="B18861" s="2"/>
      <c r="C18861" s="2"/>
      <c r="E18861" s="2"/>
      <c r="G18861" s="2"/>
      <c r="H18861" s="6"/>
      <c r="I18861" s="9"/>
      <c r="J18861" s="9"/>
      <c r="K18861" s="9"/>
    </row>
    <row r="18862" spans="1:11" x14ac:dyDescent="0.25">
      <c r="A18862" s="2"/>
      <c r="B18862" s="2"/>
      <c r="C18862" s="2"/>
      <c r="E18862" s="2"/>
      <c r="G18862" s="2"/>
      <c r="H18862" s="6"/>
      <c r="I18862" s="9"/>
      <c r="J18862" s="9"/>
      <c r="K18862" s="9"/>
    </row>
    <row r="18863" spans="1:11" x14ac:dyDescent="0.25">
      <c r="A18863" s="2"/>
      <c r="B18863" s="2"/>
      <c r="C18863" s="2"/>
      <c r="E18863" s="2"/>
      <c r="G18863" s="2"/>
      <c r="H18863" s="6"/>
      <c r="I18863" s="9"/>
      <c r="J18863" s="9"/>
      <c r="K18863" s="9"/>
    </row>
    <row r="18864" spans="1:11" x14ac:dyDescent="0.25">
      <c r="A18864" s="2"/>
      <c r="B18864" s="2"/>
      <c r="C18864" s="2"/>
      <c r="E18864" s="2"/>
      <c r="G18864" s="2"/>
      <c r="H18864" s="6"/>
      <c r="I18864" s="9"/>
      <c r="J18864" s="9"/>
      <c r="K18864" s="9"/>
    </row>
    <row r="18865" spans="1:11" x14ac:dyDescent="0.25">
      <c r="A18865" s="2"/>
      <c r="B18865" s="2"/>
      <c r="C18865" s="2"/>
      <c r="E18865" s="2"/>
      <c r="G18865" s="2"/>
      <c r="H18865" s="6"/>
      <c r="I18865" s="9"/>
      <c r="J18865" s="9"/>
      <c r="K18865" s="9"/>
    </row>
    <row r="18866" spans="1:11" x14ac:dyDescent="0.25">
      <c r="A18866" s="2"/>
      <c r="B18866" s="2"/>
      <c r="C18866" s="2"/>
      <c r="E18866" s="2"/>
      <c r="G18866" s="2"/>
      <c r="H18866" s="6"/>
      <c r="I18866" s="9"/>
      <c r="J18866" s="9"/>
      <c r="K18866" s="9"/>
    </row>
    <row r="18867" spans="1:11" x14ac:dyDescent="0.25">
      <c r="A18867" s="2"/>
      <c r="B18867" s="2"/>
      <c r="C18867" s="2"/>
      <c r="E18867" s="2"/>
      <c r="G18867" s="2"/>
      <c r="H18867" s="6"/>
      <c r="I18867" s="9"/>
      <c r="J18867" s="9"/>
      <c r="K18867" s="9"/>
    </row>
    <row r="18868" spans="1:11" x14ac:dyDescent="0.25">
      <c r="A18868" s="2"/>
      <c r="B18868" s="2"/>
      <c r="C18868" s="2"/>
      <c r="E18868" s="2"/>
      <c r="G18868" s="2"/>
      <c r="H18868" s="6"/>
      <c r="I18868" s="9"/>
      <c r="J18868" s="9"/>
      <c r="K18868" s="9"/>
    </row>
    <row r="18869" spans="1:11" x14ac:dyDescent="0.25">
      <c r="A18869" s="2"/>
      <c r="B18869" s="2"/>
      <c r="C18869" s="2"/>
      <c r="E18869" s="2"/>
      <c r="G18869" s="2"/>
      <c r="H18869" s="6"/>
      <c r="I18869" s="9"/>
      <c r="J18869" s="9"/>
      <c r="K18869" s="9"/>
    </row>
    <row r="18870" spans="1:11" x14ac:dyDescent="0.25">
      <c r="A18870" s="2"/>
      <c r="B18870" s="2"/>
      <c r="C18870" s="2"/>
      <c r="E18870" s="2"/>
      <c r="G18870" s="2"/>
      <c r="H18870" s="6"/>
      <c r="I18870" s="9"/>
      <c r="J18870" s="9"/>
      <c r="K18870" s="9"/>
    </row>
    <row r="18871" spans="1:11" x14ac:dyDescent="0.25">
      <c r="A18871" s="2"/>
      <c r="B18871" s="2"/>
      <c r="C18871" s="2"/>
      <c r="E18871" s="2"/>
      <c r="G18871" s="2"/>
      <c r="H18871" s="6"/>
      <c r="I18871" s="9"/>
      <c r="J18871" s="9"/>
      <c r="K18871" s="9"/>
    </row>
    <row r="18872" spans="1:11" x14ac:dyDescent="0.25">
      <c r="A18872" s="2"/>
      <c r="B18872" s="2"/>
      <c r="C18872" s="2"/>
      <c r="E18872" s="2"/>
      <c r="G18872" s="2"/>
      <c r="H18872" s="6"/>
      <c r="I18872" s="9"/>
      <c r="J18872" s="9"/>
      <c r="K18872" s="9"/>
    </row>
    <row r="18873" spans="1:11" x14ac:dyDescent="0.25">
      <c r="A18873" s="2"/>
      <c r="B18873" s="2"/>
      <c r="C18873" s="2"/>
      <c r="E18873" s="2"/>
      <c r="G18873" s="2"/>
      <c r="H18873" s="6"/>
      <c r="I18873" s="9"/>
      <c r="J18873" s="9"/>
      <c r="K18873" s="9"/>
    </row>
    <row r="18874" spans="1:11" x14ac:dyDescent="0.25">
      <c r="A18874" s="2"/>
      <c r="B18874" s="2"/>
      <c r="C18874" s="2"/>
      <c r="E18874" s="2"/>
      <c r="G18874" s="2"/>
      <c r="H18874" s="6"/>
      <c r="I18874" s="9"/>
      <c r="J18874" s="9"/>
      <c r="K18874" s="9"/>
    </row>
    <row r="18875" spans="1:11" x14ac:dyDescent="0.25">
      <c r="A18875" s="2"/>
      <c r="B18875" s="2"/>
      <c r="C18875" s="2"/>
      <c r="E18875" s="2"/>
      <c r="G18875" s="2"/>
      <c r="H18875" s="6"/>
      <c r="I18875" s="9"/>
      <c r="J18875" s="9"/>
      <c r="K18875" s="9"/>
    </row>
    <row r="18876" spans="1:11" x14ac:dyDescent="0.25">
      <c r="A18876" s="2"/>
      <c r="B18876" s="2"/>
      <c r="C18876" s="2"/>
      <c r="E18876" s="2"/>
      <c r="G18876" s="2"/>
      <c r="H18876" s="6"/>
      <c r="I18876" s="9"/>
      <c r="J18876" s="9"/>
      <c r="K18876" s="9"/>
    </row>
    <row r="18877" spans="1:11" x14ac:dyDescent="0.25">
      <c r="A18877" s="2"/>
      <c r="B18877" s="2"/>
      <c r="C18877" s="2"/>
      <c r="E18877" s="2"/>
      <c r="G18877" s="2"/>
      <c r="H18877" s="6"/>
      <c r="I18877" s="9"/>
      <c r="J18877" s="9"/>
      <c r="K18877" s="9"/>
    </row>
    <row r="18878" spans="1:11" x14ac:dyDescent="0.25">
      <c r="A18878" s="2"/>
      <c r="B18878" s="2"/>
      <c r="C18878" s="2"/>
      <c r="E18878" s="2"/>
      <c r="G18878" s="2"/>
      <c r="H18878" s="6"/>
      <c r="I18878" s="9"/>
      <c r="J18878" s="9"/>
      <c r="K18878" s="9"/>
    </row>
    <row r="18879" spans="1:11" x14ac:dyDescent="0.25">
      <c r="A18879" s="2"/>
      <c r="B18879" s="2"/>
      <c r="C18879" s="2"/>
      <c r="E18879" s="2"/>
      <c r="G18879" s="2"/>
      <c r="H18879" s="6"/>
      <c r="I18879" s="9"/>
      <c r="J18879" s="9"/>
      <c r="K18879" s="9"/>
    </row>
    <row r="18880" spans="1:11" x14ac:dyDescent="0.25">
      <c r="A18880" s="2"/>
      <c r="B18880" s="2"/>
      <c r="C18880" s="2"/>
      <c r="E18880" s="2"/>
      <c r="G18880" s="2"/>
      <c r="H18880" s="6"/>
      <c r="I18880" s="9"/>
      <c r="J18880" s="9"/>
      <c r="K18880" s="9"/>
    </row>
    <row r="18881" spans="1:11" x14ac:dyDescent="0.25">
      <c r="A18881" s="2"/>
      <c r="B18881" s="2"/>
      <c r="C18881" s="2"/>
      <c r="E18881" s="2"/>
      <c r="G18881" s="2"/>
      <c r="H18881" s="6"/>
      <c r="I18881" s="9"/>
      <c r="J18881" s="9"/>
      <c r="K18881" s="9"/>
    </row>
    <row r="18882" spans="1:11" x14ac:dyDescent="0.25">
      <c r="A18882" s="2"/>
      <c r="B18882" s="2"/>
      <c r="C18882" s="2"/>
      <c r="E18882" s="2"/>
      <c r="G18882" s="2"/>
      <c r="H18882" s="6"/>
      <c r="I18882" s="9"/>
      <c r="J18882" s="9"/>
      <c r="K18882" s="9"/>
    </row>
    <row r="18883" spans="1:11" x14ac:dyDescent="0.25">
      <c r="A18883" s="2"/>
      <c r="B18883" s="2"/>
      <c r="C18883" s="2"/>
      <c r="E18883" s="2"/>
      <c r="G18883" s="2"/>
      <c r="H18883" s="6"/>
      <c r="I18883" s="9"/>
      <c r="J18883" s="9"/>
      <c r="K18883" s="9"/>
    </row>
    <row r="18884" spans="1:11" x14ac:dyDescent="0.25">
      <c r="A18884" s="2"/>
      <c r="B18884" s="2"/>
      <c r="C18884" s="2"/>
      <c r="E18884" s="2"/>
      <c r="G18884" s="2"/>
      <c r="H18884" s="6"/>
      <c r="I18884" s="9"/>
      <c r="J18884" s="9"/>
      <c r="K18884" s="9"/>
    </row>
    <row r="18885" spans="1:11" x14ac:dyDescent="0.25">
      <c r="A18885" s="2"/>
      <c r="B18885" s="2"/>
      <c r="C18885" s="2"/>
      <c r="E18885" s="2"/>
      <c r="G18885" s="2"/>
      <c r="H18885" s="6"/>
      <c r="I18885" s="9"/>
      <c r="J18885" s="9"/>
      <c r="K18885" s="9"/>
    </row>
    <row r="18886" spans="1:11" x14ac:dyDescent="0.25">
      <c r="A18886" s="2"/>
      <c r="B18886" s="2"/>
      <c r="C18886" s="2"/>
      <c r="E18886" s="2"/>
      <c r="G18886" s="2"/>
      <c r="H18886" s="6"/>
      <c r="I18886" s="9"/>
      <c r="J18886" s="9"/>
      <c r="K18886" s="9"/>
    </row>
    <row r="18887" spans="1:11" x14ac:dyDescent="0.25">
      <c r="A18887" s="2"/>
      <c r="B18887" s="2"/>
      <c r="C18887" s="2"/>
      <c r="E18887" s="2"/>
      <c r="G18887" s="2"/>
      <c r="H18887" s="6"/>
      <c r="I18887" s="9"/>
      <c r="J18887" s="9"/>
      <c r="K18887" s="9"/>
    </row>
    <row r="18888" spans="1:11" x14ac:dyDescent="0.25">
      <c r="A18888" s="2"/>
      <c r="B18888" s="2"/>
      <c r="C18888" s="2"/>
      <c r="E18888" s="2"/>
      <c r="G18888" s="2"/>
      <c r="H18888" s="6"/>
      <c r="I18888" s="9"/>
      <c r="J18888" s="9"/>
      <c r="K18888" s="9"/>
    </row>
    <row r="18889" spans="1:11" x14ac:dyDescent="0.25">
      <c r="A18889" s="2"/>
      <c r="B18889" s="2"/>
      <c r="C18889" s="2"/>
      <c r="E18889" s="2"/>
      <c r="G18889" s="2"/>
      <c r="H18889" s="6"/>
      <c r="I18889" s="9"/>
      <c r="J18889" s="9"/>
      <c r="K18889" s="9"/>
    </row>
    <row r="18890" spans="1:11" x14ac:dyDescent="0.25">
      <c r="A18890" s="2"/>
      <c r="B18890" s="2"/>
      <c r="C18890" s="2"/>
      <c r="E18890" s="2"/>
      <c r="G18890" s="2"/>
      <c r="H18890" s="6"/>
      <c r="I18890" s="9"/>
      <c r="J18890" s="9"/>
      <c r="K18890" s="9"/>
    </row>
    <row r="18891" spans="1:11" x14ac:dyDescent="0.25">
      <c r="A18891" s="2"/>
      <c r="B18891" s="2"/>
      <c r="C18891" s="2"/>
      <c r="E18891" s="2"/>
      <c r="G18891" s="2"/>
      <c r="H18891" s="6"/>
      <c r="I18891" s="9"/>
      <c r="J18891" s="9"/>
      <c r="K18891" s="9"/>
    </row>
    <row r="18892" spans="1:11" x14ac:dyDescent="0.25">
      <c r="A18892" s="2"/>
      <c r="B18892" s="2"/>
      <c r="C18892" s="2"/>
      <c r="E18892" s="2"/>
      <c r="G18892" s="2"/>
      <c r="H18892" s="6"/>
      <c r="I18892" s="9"/>
      <c r="J18892" s="9"/>
      <c r="K18892" s="9"/>
    </row>
    <row r="18893" spans="1:11" x14ac:dyDescent="0.25">
      <c r="A18893" s="2"/>
      <c r="B18893" s="2"/>
      <c r="C18893" s="2"/>
      <c r="E18893" s="2"/>
      <c r="G18893" s="2"/>
      <c r="H18893" s="6"/>
      <c r="I18893" s="9"/>
      <c r="J18893" s="9"/>
      <c r="K18893" s="9"/>
    </row>
    <row r="18894" spans="1:11" x14ac:dyDescent="0.25">
      <c r="A18894" s="2"/>
      <c r="B18894" s="2"/>
      <c r="C18894" s="2"/>
      <c r="E18894" s="2"/>
      <c r="G18894" s="2"/>
      <c r="H18894" s="6"/>
      <c r="I18894" s="9"/>
      <c r="J18894" s="9"/>
      <c r="K18894" s="9"/>
    </row>
    <row r="18895" spans="1:11" x14ac:dyDescent="0.25">
      <c r="A18895" s="2"/>
      <c r="B18895" s="2"/>
      <c r="C18895" s="2"/>
      <c r="E18895" s="2"/>
      <c r="G18895" s="2"/>
      <c r="H18895" s="6"/>
      <c r="I18895" s="9"/>
      <c r="J18895" s="9"/>
      <c r="K18895" s="9"/>
    </row>
    <row r="18896" spans="1:11" x14ac:dyDescent="0.25">
      <c r="A18896" s="2"/>
      <c r="B18896" s="2"/>
      <c r="C18896" s="2"/>
      <c r="E18896" s="2"/>
      <c r="G18896" s="2"/>
      <c r="H18896" s="6"/>
      <c r="I18896" s="9"/>
      <c r="J18896" s="9"/>
      <c r="K18896" s="9"/>
    </row>
    <row r="18897" spans="1:11" x14ac:dyDescent="0.25">
      <c r="A18897" s="2"/>
      <c r="B18897" s="2"/>
      <c r="C18897" s="2"/>
      <c r="E18897" s="2"/>
      <c r="G18897" s="2"/>
      <c r="H18897" s="6"/>
      <c r="I18897" s="9"/>
      <c r="J18897" s="9"/>
      <c r="K18897" s="9"/>
    </row>
    <row r="18898" spans="1:11" x14ac:dyDescent="0.25">
      <c r="A18898" s="2"/>
      <c r="B18898" s="2"/>
      <c r="C18898" s="2"/>
      <c r="E18898" s="2"/>
      <c r="G18898" s="2"/>
      <c r="H18898" s="6"/>
      <c r="I18898" s="9"/>
      <c r="J18898" s="9"/>
      <c r="K18898" s="9"/>
    </row>
    <row r="18899" spans="1:11" x14ac:dyDescent="0.25">
      <c r="A18899" s="2"/>
      <c r="B18899" s="2"/>
      <c r="C18899" s="2"/>
      <c r="E18899" s="2"/>
      <c r="G18899" s="2"/>
      <c r="H18899" s="6"/>
      <c r="I18899" s="9"/>
      <c r="J18899" s="9"/>
      <c r="K18899" s="9"/>
    </row>
    <row r="18900" spans="1:11" x14ac:dyDescent="0.25">
      <c r="A18900" s="2"/>
      <c r="B18900" s="2"/>
      <c r="C18900" s="2"/>
      <c r="E18900" s="2"/>
      <c r="G18900" s="2"/>
      <c r="H18900" s="6"/>
      <c r="I18900" s="9"/>
      <c r="J18900" s="9"/>
      <c r="K18900" s="9"/>
    </row>
    <row r="18901" spans="1:11" x14ac:dyDescent="0.25">
      <c r="A18901" s="2"/>
      <c r="B18901" s="2"/>
      <c r="C18901" s="2"/>
      <c r="E18901" s="2"/>
      <c r="G18901" s="2"/>
      <c r="H18901" s="6"/>
      <c r="I18901" s="9"/>
      <c r="J18901" s="9"/>
      <c r="K18901" s="9"/>
    </row>
    <row r="18902" spans="1:11" x14ac:dyDescent="0.25">
      <c r="A18902" s="2"/>
      <c r="B18902" s="2"/>
      <c r="C18902" s="2"/>
      <c r="E18902" s="2"/>
      <c r="G18902" s="2"/>
      <c r="H18902" s="6"/>
      <c r="I18902" s="9"/>
      <c r="J18902" s="9"/>
      <c r="K18902" s="9"/>
    </row>
    <row r="18903" spans="1:11" x14ac:dyDescent="0.25">
      <c r="A18903" s="2"/>
      <c r="B18903" s="2"/>
      <c r="C18903" s="2"/>
      <c r="E18903" s="2"/>
      <c r="G18903" s="2"/>
      <c r="H18903" s="6"/>
      <c r="I18903" s="9"/>
      <c r="J18903" s="9"/>
      <c r="K18903" s="9"/>
    </row>
    <row r="18904" spans="1:11" x14ac:dyDescent="0.25">
      <c r="A18904" s="2"/>
      <c r="B18904" s="2"/>
      <c r="C18904" s="2"/>
      <c r="E18904" s="2"/>
      <c r="G18904" s="2"/>
      <c r="H18904" s="6"/>
      <c r="I18904" s="9"/>
      <c r="J18904" s="9"/>
      <c r="K18904" s="9"/>
    </row>
    <row r="18905" spans="1:11" x14ac:dyDescent="0.25">
      <c r="A18905" s="2"/>
      <c r="B18905" s="2"/>
      <c r="C18905" s="2"/>
      <c r="E18905" s="2"/>
      <c r="G18905" s="2"/>
      <c r="H18905" s="6"/>
      <c r="I18905" s="9"/>
      <c r="J18905" s="9"/>
      <c r="K18905" s="9"/>
    </row>
    <row r="18906" spans="1:11" x14ac:dyDescent="0.25">
      <c r="A18906" s="2"/>
      <c r="B18906" s="2"/>
      <c r="C18906" s="2"/>
      <c r="E18906" s="2"/>
      <c r="G18906" s="2"/>
      <c r="H18906" s="6"/>
      <c r="I18906" s="9"/>
      <c r="J18906" s="9"/>
      <c r="K18906" s="9"/>
    </row>
    <row r="18907" spans="1:11" x14ac:dyDescent="0.25">
      <c r="A18907" s="2"/>
      <c r="B18907" s="2"/>
      <c r="C18907" s="2"/>
      <c r="E18907" s="2"/>
      <c r="G18907" s="2"/>
      <c r="H18907" s="6"/>
      <c r="I18907" s="9"/>
      <c r="J18907" s="9"/>
      <c r="K18907" s="9"/>
    </row>
    <row r="18908" spans="1:11" x14ac:dyDescent="0.25">
      <c r="A18908" s="2"/>
      <c r="B18908" s="2"/>
      <c r="C18908" s="2"/>
      <c r="E18908" s="2"/>
      <c r="G18908" s="2"/>
      <c r="H18908" s="6"/>
      <c r="I18908" s="9"/>
      <c r="J18908" s="9"/>
      <c r="K18908" s="9"/>
    </row>
    <row r="18909" spans="1:11" x14ac:dyDescent="0.25">
      <c r="A18909" s="2"/>
      <c r="B18909" s="2"/>
      <c r="C18909" s="2"/>
      <c r="E18909" s="2"/>
      <c r="G18909" s="2"/>
      <c r="H18909" s="6"/>
      <c r="I18909" s="9"/>
      <c r="J18909" s="9"/>
      <c r="K18909" s="9"/>
    </row>
    <row r="18910" spans="1:11" x14ac:dyDescent="0.25">
      <c r="A18910" s="2"/>
      <c r="B18910" s="2"/>
      <c r="C18910" s="2"/>
      <c r="E18910" s="2"/>
      <c r="G18910" s="2"/>
      <c r="H18910" s="6"/>
      <c r="I18910" s="9"/>
      <c r="J18910" s="9"/>
      <c r="K18910" s="9"/>
    </row>
    <row r="18911" spans="1:11" x14ac:dyDescent="0.25">
      <c r="A18911" s="2"/>
      <c r="B18911" s="2"/>
      <c r="C18911" s="2"/>
      <c r="E18911" s="2"/>
      <c r="G18911" s="2"/>
      <c r="H18911" s="6"/>
      <c r="I18911" s="9"/>
      <c r="J18911" s="9"/>
      <c r="K18911" s="9"/>
    </row>
    <row r="18912" spans="1:11" x14ac:dyDescent="0.25">
      <c r="A18912" s="2"/>
      <c r="B18912" s="2"/>
      <c r="C18912" s="2"/>
      <c r="E18912" s="2"/>
      <c r="G18912" s="2"/>
      <c r="H18912" s="6"/>
      <c r="I18912" s="9"/>
      <c r="J18912" s="9"/>
      <c r="K18912" s="9"/>
    </row>
    <row r="18913" spans="1:11" x14ac:dyDescent="0.25">
      <c r="A18913" s="2"/>
      <c r="B18913" s="2"/>
      <c r="C18913" s="2"/>
      <c r="E18913" s="2"/>
      <c r="G18913" s="2"/>
      <c r="H18913" s="6"/>
      <c r="I18913" s="9"/>
      <c r="J18913" s="9"/>
      <c r="K18913" s="9"/>
    </row>
    <row r="18914" spans="1:11" x14ac:dyDescent="0.25">
      <c r="A18914" s="2"/>
      <c r="B18914" s="2"/>
      <c r="C18914" s="2"/>
      <c r="E18914" s="2"/>
      <c r="G18914" s="2"/>
      <c r="H18914" s="6"/>
      <c r="I18914" s="9"/>
      <c r="J18914" s="9"/>
      <c r="K18914" s="9"/>
    </row>
    <row r="18915" spans="1:11" x14ac:dyDescent="0.25">
      <c r="A18915" s="2"/>
      <c r="B18915" s="2"/>
      <c r="C18915" s="2"/>
      <c r="E18915" s="2"/>
      <c r="G18915" s="2"/>
      <c r="H18915" s="6"/>
      <c r="I18915" s="9"/>
      <c r="J18915" s="9"/>
      <c r="K18915" s="9"/>
    </row>
    <row r="18916" spans="1:11" x14ac:dyDescent="0.25">
      <c r="A18916" s="2"/>
      <c r="B18916" s="2"/>
      <c r="C18916" s="2"/>
      <c r="E18916" s="2"/>
      <c r="G18916" s="2"/>
      <c r="H18916" s="6"/>
      <c r="I18916" s="9"/>
      <c r="J18916" s="9"/>
      <c r="K18916" s="9"/>
    </row>
    <row r="18917" spans="1:11" x14ac:dyDescent="0.25">
      <c r="A18917" s="2"/>
      <c r="B18917" s="2"/>
      <c r="C18917" s="2"/>
      <c r="E18917" s="2"/>
      <c r="G18917" s="2"/>
      <c r="H18917" s="6"/>
      <c r="I18917" s="9"/>
      <c r="J18917" s="9"/>
      <c r="K18917" s="9"/>
    </row>
    <row r="18918" spans="1:11" x14ac:dyDescent="0.25">
      <c r="A18918" s="2"/>
      <c r="B18918" s="2"/>
      <c r="C18918" s="2"/>
      <c r="E18918" s="2"/>
      <c r="G18918" s="2"/>
      <c r="H18918" s="6"/>
      <c r="I18918" s="9"/>
      <c r="J18918" s="9"/>
      <c r="K18918" s="9"/>
    </row>
    <row r="18919" spans="1:11" x14ac:dyDescent="0.25">
      <c r="A18919" s="2"/>
      <c r="B18919" s="2"/>
      <c r="C18919" s="2"/>
      <c r="E18919" s="2"/>
      <c r="G18919" s="2"/>
      <c r="H18919" s="6"/>
      <c r="I18919" s="9"/>
      <c r="J18919" s="9"/>
      <c r="K18919" s="9"/>
    </row>
    <row r="18920" spans="1:11" x14ac:dyDescent="0.25">
      <c r="A18920" s="2"/>
      <c r="B18920" s="2"/>
      <c r="C18920" s="2"/>
      <c r="E18920" s="2"/>
      <c r="G18920" s="2"/>
      <c r="H18920" s="6"/>
      <c r="I18920" s="9"/>
      <c r="J18920" s="9"/>
      <c r="K18920" s="9"/>
    </row>
    <row r="18921" spans="1:11" x14ac:dyDescent="0.25">
      <c r="A18921" s="2"/>
      <c r="B18921" s="2"/>
      <c r="C18921" s="2"/>
      <c r="E18921" s="2"/>
      <c r="G18921" s="2"/>
      <c r="H18921" s="6"/>
      <c r="I18921" s="9"/>
      <c r="J18921" s="9"/>
      <c r="K18921" s="9"/>
    </row>
    <row r="18922" spans="1:11" x14ac:dyDescent="0.25">
      <c r="A18922" s="2"/>
      <c r="B18922" s="2"/>
      <c r="C18922" s="2"/>
      <c r="E18922" s="2"/>
      <c r="G18922" s="2"/>
      <c r="H18922" s="6"/>
      <c r="I18922" s="9"/>
      <c r="J18922" s="9"/>
      <c r="K18922" s="9"/>
    </row>
    <row r="18923" spans="1:11" x14ac:dyDescent="0.25">
      <c r="A18923" s="2"/>
      <c r="B18923" s="2"/>
      <c r="C18923" s="2"/>
      <c r="E18923" s="2"/>
      <c r="G18923" s="2"/>
      <c r="H18923" s="6"/>
      <c r="I18923" s="9"/>
      <c r="J18923" s="9"/>
      <c r="K18923" s="9"/>
    </row>
    <row r="18924" spans="1:11" x14ac:dyDescent="0.25">
      <c r="A18924" s="2"/>
      <c r="B18924" s="2"/>
      <c r="C18924" s="2"/>
      <c r="E18924" s="2"/>
      <c r="G18924" s="2"/>
      <c r="H18924" s="6"/>
      <c r="I18924" s="9"/>
      <c r="J18924" s="9"/>
      <c r="K18924" s="9"/>
    </row>
    <row r="18925" spans="1:11" x14ac:dyDescent="0.25">
      <c r="A18925" s="2"/>
      <c r="B18925" s="2"/>
      <c r="C18925" s="2"/>
      <c r="E18925" s="2"/>
      <c r="G18925" s="2"/>
      <c r="H18925" s="6"/>
      <c r="I18925" s="9"/>
      <c r="J18925" s="9"/>
      <c r="K18925" s="9"/>
    </row>
    <row r="18926" spans="1:11" x14ac:dyDescent="0.25">
      <c r="A18926" s="2"/>
      <c r="B18926" s="2"/>
      <c r="C18926" s="2"/>
      <c r="E18926" s="2"/>
      <c r="G18926" s="2"/>
      <c r="H18926" s="6"/>
      <c r="I18926" s="9"/>
      <c r="J18926" s="9"/>
      <c r="K18926" s="9"/>
    </row>
    <row r="18927" spans="1:11" x14ac:dyDescent="0.25">
      <c r="A18927" s="2"/>
      <c r="B18927" s="2"/>
      <c r="C18927" s="2"/>
      <c r="E18927" s="2"/>
      <c r="G18927" s="2"/>
      <c r="H18927" s="6"/>
      <c r="I18927" s="9"/>
      <c r="J18927" s="9"/>
      <c r="K18927" s="9"/>
    </row>
    <row r="18928" spans="1:11" x14ac:dyDescent="0.25">
      <c r="A18928" s="2"/>
      <c r="B18928" s="2"/>
      <c r="C18928" s="2"/>
      <c r="E18928" s="2"/>
      <c r="G18928" s="2"/>
      <c r="H18928" s="6"/>
      <c r="I18928" s="9"/>
      <c r="J18928" s="9"/>
      <c r="K18928" s="9"/>
    </row>
    <row r="18929" spans="1:11" x14ac:dyDescent="0.25">
      <c r="A18929" s="2"/>
      <c r="B18929" s="2"/>
      <c r="C18929" s="2"/>
      <c r="E18929" s="2"/>
      <c r="G18929" s="2"/>
      <c r="H18929" s="6"/>
      <c r="I18929" s="9"/>
      <c r="J18929" s="9"/>
      <c r="K18929" s="9"/>
    </row>
    <row r="18930" spans="1:11" x14ac:dyDescent="0.25">
      <c r="A18930" s="2"/>
      <c r="B18930" s="2"/>
      <c r="C18930" s="2"/>
      <c r="E18930" s="2"/>
      <c r="G18930" s="2"/>
      <c r="H18930" s="6"/>
      <c r="I18930" s="9"/>
      <c r="J18930" s="9"/>
      <c r="K18930" s="9"/>
    </row>
    <row r="18931" spans="1:11" x14ac:dyDescent="0.25">
      <c r="A18931" s="2"/>
      <c r="B18931" s="2"/>
      <c r="C18931" s="2"/>
      <c r="E18931" s="2"/>
      <c r="G18931" s="2"/>
      <c r="H18931" s="6"/>
      <c r="I18931" s="9"/>
      <c r="J18931" s="9"/>
      <c r="K18931" s="9"/>
    </row>
    <row r="18932" spans="1:11" x14ac:dyDescent="0.25">
      <c r="A18932" s="2"/>
      <c r="B18932" s="2"/>
      <c r="C18932" s="2"/>
      <c r="E18932" s="2"/>
      <c r="G18932" s="2"/>
      <c r="H18932" s="6"/>
      <c r="I18932" s="9"/>
      <c r="J18932" s="9"/>
      <c r="K18932" s="9"/>
    </row>
    <row r="18933" spans="1:11" x14ac:dyDescent="0.25">
      <c r="A18933" s="2"/>
      <c r="B18933" s="2"/>
      <c r="C18933" s="2"/>
      <c r="E18933" s="2"/>
      <c r="G18933" s="2"/>
      <c r="H18933" s="6"/>
      <c r="I18933" s="9"/>
      <c r="J18933" s="9"/>
      <c r="K18933" s="9"/>
    </row>
    <row r="18934" spans="1:11" x14ac:dyDescent="0.25">
      <c r="A18934" s="2"/>
      <c r="B18934" s="2"/>
      <c r="C18934" s="2"/>
      <c r="E18934" s="2"/>
      <c r="G18934" s="2"/>
      <c r="H18934" s="6"/>
      <c r="I18934" s="9"/>
      <c r="J18934" s="9"/>
      <c r="K18934" s="9"/>
    </row>
    <row r="18935" spans="1:11" x14ac:dyDescent="0.25">
      <c r="A18935" s="2"/>
      <c r="B18935" s="2"/>
      <c r="C18935" s="2"/>
      <c r="E18935" s="2"/>
      <c r="G18935" s="2"/>
      <c r="H18935" s="6"/>
      <c r="I18935" s="9"/>
      <c r="J18935" s="9"/>
      <c r="K18935" s="9"/>
    </row>
    <row r="18936" spans="1:11" x14ac:dyDescent="0.25">
      <c r="A18936" s="2"/>
      <c r="B18936" s="2"/>
      <c r="C18936" s="2"/>
      <c r="E18936" s="2"/>
      <c r="G18936" s="2"/>
      <c r="H18936" s="6"/>
      <c r="I18936" s="9"/>
      <c r="J18936" s="9"/>
      <c r="K18936" s="9"/>
    </row>
    <row r="18937" spans="1:11" x14ac:dyDescent="0.25">
      <c r="A18937" s="2"/>
      <c r="B18937" s="2"/>
      <c r="C18937" s="2"/>
      <c r="E18937" s="2"/>
      <c r="G18937" s="2"/>
      <c r="H18937" s="6"/>
      <c r="I18937" s="9"/>
      <c r="J18937" s="9"/>
      <c r="K18937" s="9"/>
    </row>
    <row r="18938" spans="1:11" x14ac:dyDescent="0.25">
      <c r="A18938" s="2"/>
      <c r="B18938" s="2"/>
      <c r="C18938" s="2"/>
      <c r="E18938" s="2"/>
      <c r="G18938" s="2"/>
      <c r="H18938" s="6"/>
      <c r="I18938" s="9"/>
      <c r="J18938" s="9"/>
      <c r="K18938" s="9"/>
    </row>
    <row r="18939" spans="1:11" x14ac:dyDescent="0.25">
      <c r="A18939" s="2"/>
      <c r="B18939" s="2"/>
      <c r="C18939" s="2"/>
      <c r="E18939" s="2"/>
      <c r="G18939" s="2"/>
      <c r="H18939" s="6"/>
      <c r="I18939" s="9"/>
      <c r="J18939" s="9"/>
      <c r="K18939" s="9"/>
    </row>
    <row r="18940" spans="1:11" x14ac:dyDescent="0.25">
      <c r="A18940" s="2"/>
      <c r="B18940" s="2"/>
      <c r="C18940" s="2"/>
      <c r="E18940" s="2"/>
      <c r="G18940" s="2"/>
      <c r="H18940" s="6"/>
      <c r="I18940" s="9"/>
      <c r="J18940" s="9"/>
      <c r="K18940" s="9"/>
    </row>
    <row r="18941" spans="1:11" x14ac:dyDescent="0.25">
      <c r="A18941" s="2"/>
      <c r="B18941" s="2"/>
      <c r="C18941" s="2"/>
      <c r="E18941" s="2"/>
      <c r="G18941" s="2"/>
      <c r="H18941" s="6"/>
      <c r="I18941" s="9"/>
      <c r="J18941" s="9"/>
      <c r="K18941" s="9"/>
    </row>
    <row r="18942" spans="1:11" x14ac:dyDescent="0.25">
      <c r="A18942" s="2"/>
      <c r="B18942" s="2"/>
      <c r="C18942" s="2"/>
      <c r="E18942" s="2"/>
      <c r="G18942" s="2"/>
      <c r="H18942" s="6"/>
      <c r="I18942" s="9"/>
      <c r="J18942" s="9"/>
      <c r="K18942" s="9"/>
    </row>
    <row r="18943" spans="1:11" x14ac:dyDescent="0.25">
      <c r="A18943" s="2"/>
      <c r="B18943" s="2"/>
      <c r="C18943" s="2"/>
      <c r="E18943" s="2"/>
      <c r="G18943" s="2"/>
      <c r="H18943" s="6"/>
      <c r="I18943" s="9"/>
      <c r="J18943" s="9"/>
      <c r="K18943" s="9"/>
    </row>
    <row r="18944" spans="1:11" x14ac:dyDescent="0.25">
      <c r="A18944" s="2"/>
      <c r="B18944" s="2"/>
      <c r="C18944" s="2"/>
      <c r="E18944" s="2"/>
      <c r="G18944" s="2"/>
      <c r="H18944" s="6"/>
      <c r="I18944" s="9"/>
      <c r="J18944" s="9"/>
      <c r="K18944" s="9"/>
    </row>
    <row r="18945" spans="1:11" x14ac:dyDescent="0.25">
      <c r="A18945" s="2"/>
      <c r="B18945" s="2"/>
      <c r="C18945" s="2"/>
      <c r="E18945" s="2"/>
      <c r="G18945" s="2"/>
      <c r="H18945" s="6"/>
      <c r="I18945" s="9"/>
      <c r="J18945" s="9"/>
      <c r="K18945" s="9"/>
    </row>
    <row r="18946" spans="1:11" x14ac:dyDescent="0.25">
      <c r="A18946" s="2"/>
      <c r="B18946" s="2"/>
      <c r="C18946" s="2"/>
      <c r="E18946" s="2"/>
      <c r="G18946" s="2"/>
      <c r="H18946" s="6"/>
      <c r="I18946" s="9"/>
      <c r="J18946" s="9"/>
      <c r="K18946" s="9"/>
    </row>
    <row r="18947" spans="1:11" x14ac:dyDescent="0.25">
      <c r="A18947" s="2"/>
      <c r="B18947" s="2"/>
      <c r="C18947" s="2"/>
      <c r="E18947" s="2"/>
      <c r="G18947" s="2"/>
      <c r="H18947" s="6"/>
      <c r="I18947" s="9"/>
      <c r="J18947" s="9"/>
      <c r="K18947" s="9"/>
    </row>
    <row r="18948" spans="1:11" x14ac:dyDescent="0.25">
      <c r="A18948" s="2"/>
      <c r="B18948" s="2"/>
      <c r="C18948" s="2"/>
      <c r="E18948" s="2"/>
      <c r="G18948" s="2"/>
      <c r="H18948" s="6"/>
      <c r="I18948" s="9"/>
      <c r="J18948" s="9"/>
      <c r="K18948" s="9"/>
    </row>
    <row r="18949" spans="1:11" x14ac:dyDescent="0.25">
      <c r="A18949" s="2"/>
      <c r="B18949" s="2"/>
      <c r="C18949" s="2"/>
      <c r="E18949" s="2"/>
      <c r="G18949" s="2"/>
      <c r="H18949" s="6"/>
      <c r="I18949" s="9"/>
      <c r="J18949" s="9"/>
      <c r="K18949" s="9"/>
    </row>
    <row r="18950" spans="1:11" x14ac:dyDescent="0.25">
      <c r="A18950" s="2"/>
      <c r="B18950" s="2"/>
      <c r="C18950" s="2"/>
      <c r="E18950" s="2"/>
      <c r="G18950" s="2"/>
      <c r="H18950" s="6"/>
      <c r="I18950" s="9"/>
      <c r="J18950" s="9"/>
      <c r="K18950" s="9"/>
    </row>
    <row r="18951" spans="1:11" x14ac:dyDescent="0.25">
      <c r="A18951" s="2"/>
      <c r="B18951" s="2"/>
      <c r="C18951" s="2"/>
      <c r="E18951" s="2"/>
      <c r="G18951" s="2"/>
      <c r="H18951" s="6"/>
      <c r="I18951" s="9"/>
      <c r="J18951" s="9"/>
      <c r="K18951" s="9"/>
    </row>
    <row r="18952" spans="1:11" x14ac:dyDescent="0.25">
      <c r="A18952" s="2"/>
      <c r="B18952" s="2"/>
      <c r="C18952" s="2"/>
      <c r="E18952" s="2"/>
      <c r="G18952" s="2"/>
      <c r="H18952" s="6"/>
      <c r="I18952" s="9"/>
      <c r="J18952" s="9"/>
      <c r="K18952" s="9"/>
    </row>
    <row r="18953" spans="1:11" x14ac:dyDescent="0.25">
      <c r="A18953" s="2"/>
      <c r="B18953" s="2"/>
      <c r="C18953" s="2"/>
      <c r="E18953" s="2"/>
      <c r="G18953" s="2"/>
      <c r="H18953" s="6"/>
      <c r="I18953" s="9"/>
      <c r="J18953" s="9"/>
      <c r="K18953" s="9"/>
    </row>
    <row r="18954" spans="1:11" x14ac:dyDescent="0.25">
      <c r="A18954" s="2"/>
      <c r="B18954" s="2"/>
      <c r="C18954" s="2"/>
      <c r="E18954" s="2"/>
      <c r="G18954" s="2"/>
      <c r="H18954" s="6"/>
      <c r="I18954" s="9"/>
      <c r="J18954" s="9"/>
      <c r="K18954" s="9"/>
    </row>
    <row r="18955" spans="1:11" x14ac:dyDescent="0.25">
      <c r="A18955" s="2"/>
      <c r="B18955" s="2"/>
      <c r="C18955" s="2"/>
      <c r="E18955" s="2"/>
      <c r="G18955" s="2"/>
      <c r="H18955" s="6"/>
      <c r="I18955" s="9"/>
      <c r="J18955" s="9"/>
      <c r="K18955" s="9"/>
    </row>
    <row r="18956" spans="1:11" x14ac:dyDescent="0.25">
      <c r="A18956" s="2"/>
      <c r="B18956" s="2"/>
      <c r="C18956" s="2"/>
      <c r="E18956" s="2"/>
      <c r="G18956" s="2"/>
      <c r="H18956" s="6"/>
      <c r="I18956" s="9"/>
      <c r="J18956" s="9"/>
      <c r="K18956" s="9"/>
    </row>
    <row r="18957" spans="1:11" x14ac:dyDescent="0.25">
      <c r="A18957" s="2"/>
      <c r="B18957" s="2"/>
      <c r="C18957" s="2"/>
      <c r="E18957" s="2"/>
      <c r="G18957" s="2"/>
      <c r="H18957" s="6"/>
      <c r="I18957" s="9"/>
      <c r="J18957" s="9"/>
      <c r="K18957" s="9"/>
    </row>
    <row r="18958" spans="1:11" x14ac:dyDescent="0.25">
      <c r="A18958" s="2"/>
      <c r="B18958" s="2"/>
      <c r="C18958" s="2"/>
      <c r="E18958" s="2"/>
      <c r="G18958" s="2"/>
      <c r="H18958" s="6"/>
      <c r="I18958" s="9"/>
      <c r="J18958" s="9"/>
      <c r="K18958" s="9"/>
    </row>
    <row r="18959" spans="1:11" x14ac:dyDescent="0.25">
      <c r="A18959" s="2"/>
      <c r="B18959" s="2"/>
      <c r="C18959" s="2"/>
      <c r="E18959" s="2"/>
      <c r="G18959" s="2"/>
      <c r="H18959" s="6"/>
      <c r="I18959" s="9"/>
      <c r="J18959" s="9"/>
      <c r="K18959" s="9"/>
    </row>
    <row r="18960" spans="1:11" x14ac:dyDescent="0.25">
      <c r="A18960" s="2"/>
      <c r="B18960" s="2"/>
      <c r="C18960" s="2"/>
      <c r="E18960" s="2"/>
      <c r="G18960" s="2"/>
      <c r="H18960" s="6"/>
      <c r="I18960" s="9"/>
      <c r="J18960" s="9"/>
      <c r="K18960" s="9"/>
    </row>
    <row r="18961" spans="1:11" x14ac:dyDescent="0.25">
      <c r="A18961" s="2"/>
      <c r="B18961" s="2"/>
      <c r="C18961" s="2"/>
      <c r="E18961" s="2"/>
      <c r="G18961" s="2"/>
      <c r="H18961" s="6"/>
      <c r="I18961" s="9"/>
      <c r="J18961" s="9"/>
      <c r="K18961" s="9"/>
    </row>
    <row r="18962" spans="1:11" x14ac:dyDescent="0.25">
      <c r="A18962" s="2"/>
      <c r="B18962" s="2"/>
      <c r="C18962" s="2"/>
      <c r="E18962" s="2"/>
      <c r="G18962" s="2"/>
      <c r="H18962" s="6"/>
      <c r="I18962" s="9"/>
      <c r="J18962" s="9"/>
      <c r="K18962" s="9"/>
    </row>
    <row r="18963" spans="1:11" x14ac:dyDescent="0.25">
      <c r="A18963" s="2"/>
      <c r="B18963" s="2"/>
      <c r="C18963" s="2"/>
      <c r="E18963" s="2"/>
      <c r="G18963" s="2"/>
      <c r="H18963" s="6"/>
      <c r="I18963" s="9"/>
      <c r="J18963" s="9"/>
      <c r="K18963" s="9"/>
    </row>
    <row r="18964" spans="1:11" x14ac:dyDescent="0.25">
      <c r="A18964" s="2"/>
      <c r="B18964" s="2"/>
      <c r="C18964" s="2"/>
      <c r="E18964" s="2"/>
      <c r="G18964" s="2"/>
      <c r="H18964" s="6"/>
      <c r="I18964" s="9"/>
      <c r="J18964" s="9"/>
      <c r="K18964" s="9"/>
    </row>
    <row r="18965" spans="1:11" x14ac:dyDescent="0.25">
      <c r="A18965" s="2"/>
      <c r="B18965" s="2"/>
      <c r="C18965" s="2"/>
      <c r="E18965" s="2"/>
      <c r="G18965" s="2"/>
      <c r="H18965" s="6"/>
      <c r="I18965" s="9"/>
      <c r="J18965" s="9"/>
      <c r="K18965" s="9"/>
    </row>
    <row r="18966" spans="1:11" x14ac:dyDescent="0.25">
      <c r="A18966" s="2"/>
      <c r="B18966" s="2"/>
      <c r="C18966" s="2"/>
      <c r="E18966" s="2"/>
      <c r="G18966" s="2"/>
      <c r="H18966" s="6"/>
      <c r="I18966" s="9"/>
      <c r="J18966" s="9"/>
      <c r="K18966" s="9"/>
    </row>
    <row r="18967" spans="1:11" x14ac:dyDescent="0.25">
      <c r="A18967" s="2"/>
      <c r="B18967" s="2"/>
      <c r="C18967" s="2"/>
      <c r="E18967" s="2"/>
      <c r="G18967" s="2"/>
      <c r="H18967" s="6"/>
      <c r="I18967" s="9"/>
      <c r="J18967" s="9"/>
      <c r="K18967" s="9"/>
    </row>
    <row r="18968" spans="1:11" x14ac:dyDescent="0.25">
      <c r="A18968" s="2"/>
      <c r="B18968" s="2"/>
      <c r="C18968" s="2"/>
      <c r="E18968" s="2"/>
      <c r="G18968" s="2"/>
      <c r="H18968" s="6"/>
      <c r="I18968" s="9"/>
      <c r="J18968" s="9"/>
      <c r="K18968" s="9"/>
    </row>
    <row r="18969" spans="1:11" x14ac:dyDescent="0.25">
      <c r="A18969" s="2"/>
      <c r="B18969" s="2"/>
      <c r="C18969" s="2"/>
      <c r="E18969" s="2"/>
      <c r="G18969" s="2"/>
      <c r="H18969" s="6"/>
      <c r="I18969" s="9"/>
      <c r="J18969" s="9"/>
      <c r="K18969" s="9"/>
    </row>
    <row r="18970" spans="1:11" x14ac:dyDescent="0.25">
      <c r="A18970" s="2"/>
      <c r="B18970" s="2"/>
      <c r="C18970" s="2"/>
      <c r="E18970" s="2"/>
      <c r="G18970" s="2"/>
      <c r="H18970" s="6"/>
      <c r="I18970" s="9"/>
      <c r="J18970" s="9"/>
      <c r="K18970" s="9"/>
    </row>
    <row r="18971" spans="1:11" x14ac:dyDescent="0.25">
      <c r="A18971" s="2"/>
      <c r="B18971" s="2"/>
      <c r="C18971" s="2"/>
      <c r="E18971" s="2"/>
      <c r="G18971" s="2"/>
      <c r="H18971" s="6"/>
      <c r="I18971" s="9"/>
      <c r="J18971" s="9"/>
      <c r="K18971" s="9"/>
    </row>
    <row r="18972" spans="1:11" x14ac:dyDescent="0.25">
      <c r="A18972" s="2"/>
      <c r="B18972" s="2"/>
      <c r="C18972" s="2"/>
      <c r="E18972" s="2"/>
      <c r="G18972" s="2"/>
      <c r="H18972" s="6"/>
      <c r="I18972" s="9"/>
      <c r="J18972" s="9"/>
      <c r="K18972" s="9"/>
    </row>
    <row r="18973" spans="1:11" x14ac:dyDescent="0.25">
      <c r="A18973" s="2"/>
      <c r="B18973" s="2"/>
      <c r="C18973" s="2"/>
      <c r="E18973" s="2"/>
      <c r="G18973" s="2"/>
      <c r="H18973" s="6"/>
      <c r="I18973" s="9"/>
      <c r="J18973" s="9"/>
      <c r="K18973" s="9"/>
    </row>
    <row r="18974" spans="1:11" x14ac:dyDescent="0.25">
      <c r="A18974" s="2"/>
      <c r="B18974" s="2"/>
      <c r="C18974" s="2"/>
      <c r="E18974" s="2"/>
      <c r="G18974" s="2"/>
      <c r="H18974" s="6"/>
      <c r="I18974" s="9"/>
      <c r="J18974" s="9"/>
      <c r="K18974" s="9"/>
    </row>
    <row r="18975" spans="1:11" x14ac:dyDescent="0.25">
      <c r="A18975" s="2"/>
      <c r="B18975" s="2"/>
      <c r="C18975" s="2"/>
      <c r="E18975" s="2"/>
      <c r="G18975" s="2"/>
      <c r="H18975" s="6"/>
      <c r="I18975" s="9"/>
      <c r="J18975" s="9"/>
      <c r="K18975" s="9"/>
    </row>
    <row r="18976" spans="1:11" x14ac:dyDescent="0.25">
      <c r="A18976" s="2"/>
      <c r="B18976" s="2"/>
      <c r="C18976" s="2"/>
      <c r="E18976" s="2"/>
      <c r="G18976" s="2"/>
      <c r="H18976" s="6"/>
      <c r="I18976" s="9"/>
      <c r="J18976" s="9"/>
      <c r="K18976" s="9"/>
    </row>
    <row r="18977" spans="1:11" x14ac:dyDescent="0.25">
      <c r="A18977" s="2"/>
      <c r="B18977" s="2"/>
      <c r="C18977" s="2"/>
      <c r="E18977" s="2"/>
      <c r="G18977" s="2"/>
      <c r="H18977" s="6"/>
      <c r="I18977" s="9"/>
      <c r="J18977" s="9"/>
      <c r="K18977" s="9"/>
    </row>
    <row r="18978" spans="1:11" x14ac:dyDescent="0.25">
      <c r="A18978" s="2"/>
      <c r="B18978" s="2"/>
      <c r="C18978" s="2"/>
      <c r="E18978" s="2"/>
      <c r="G18978" s="2"/>
      <c r="H18978" s="6"/>
      <c r="I18978" s="9"/>
      <c r="J18978" s="9"/>
      <c r="K18978" s="9"/>
    </row>
    <row r="18979" spans="1:11" x14ac:dyDescent="0.25">
      <c r="A18979" s="2"/>
      <c r="B18979" s="2"/>
      <c r="C18979" s="2"/>
      <c r="E18979" s="2"/>
      <c r="G18979" s="2"/>
      <c r="H18979" s="6"/>
      <c r="I18979" s="9"/>
      <c r="J18979" s="9"/>
      <c r="K18979" s="9"/>
    </row>
    <row r="18980" spans="1:11" x14ac:dyDescent="0.25">
      <c r="A18980" s="2"/>
      <c r="B18980" s="2"/>
      <c r="C18980" s="2"/>
      <c r="E18980" s="2"/>
      <c r="G18980" s="2"/>
      <c r="H18980" s="6"/>
      <c r="I18980" s="9"/>
      <c r="J18980" s="9"/>
      <c r="K18980" s="9"/>
    </row>
    <row r="18981" spans="1:11" x14ac:dyDescent="0.25">
      <c r="A18981" s="2"/>
      <c r="B18981" s="2"/>
      <c r="C18981" s="2"/>
      <c r="E18981" s="2"/>
      <c r="G18981" s="2"/>
      <c r="H18981" s="6"/>
      <c r="I18981" s="9"/>
      <c r="J18981" s="9"/>
      <c r="K18981" s="9"/>
    </row>
    <row r="18982" spans="1:11" x14ac:dyDescent="0.25">
      <c r="A18982" s="2"/>
      <c r="B18982" s="2"/>
      <c r="C18982" s="2"/>
      <c r="E18982" s="2"/>
      <c r="G18982" s="2"/>
      <c r="H18982" s="6"/>
      <c r="I18982" s="9"/>
      <c r="J18982" s="9"/>
      <c r="K18982" s="9"/>
    </row>
    <row r="18983" spans="1:11" x14ac:dyDescent="0.25">
      <c r="A18983" s="2"/>
      <c r="B18983" s="2"/>
      <c r="C18983" s="2"/>
      <c r="E18983" s="2"/>
      <c r="G18983" s="2"/>
      <c r="H18983" s="6"/>
      <c r="I18983" s="9"/>
      <c r="J18983" s="9"/>
      <c r="K18983" s="9"/>
    </row>
    <row r="18984" spans="1:11" x14ac:dyDescent="0.25">
      <c r="A18984" s="2"/>
      <c r="B18984" s="2"/>
      <c r="C18984" s="2"/>
      <c r="E18984" s="2"/>
      <c r="G18984" s="2"/>
      <c r="H18984" s="6"/>
      <c r="I18984" s="9"/>
      <c r="J18984" s="9"/>
      <c r="K18984" s="9"/>
    </row>
    <row r="18985" spans="1:11" x14ac:dyDescent="0.25">
      <c r="A18985" s="2"/>
      <c r="B18985" s="2"/>
      <c r="C18985" s="2"/>
      <c r="E18985" s="2"/>
      <c r="G18985" s="2"/>
      <c r="H18985" s="6"/>
      <c r="I18985" s="9"/>
      <c r="J18985" s="9"/>
      <c r="K18985" s="9"/>
    </row>
    <row r="18986" spans="1:11" x14ac:dyDescent="0.25">
      <c r="A18986" s="2"/>
      <c r="B18986" s="2"/>
      <c r="C18986" s="2"/>
      <c r="E18986" s="2"/>
      <c r="G18986" s="2"/>
      <c r="H18986" s="6"/>
      <c r="I18986" s="9"/>
      <c r="J18986" s="9"/>
      <c r="K18986" s="9"/>
    </row>
    <row r="18987" spans="1:11" x14ac:dyDescent="0.25">
      <c r="A18987" s="2"/>
      <c r="B18987" s="2"/>
      <c r="C18987" s="2"/>
      <c r="E18987" s="2"/>
      <c r="G18987" s="2"/>
      <c r="H18987" s="6"/>
      <c r="I18987" s="9"/>
      <c r="J18987" s="9"/>
      <c r="K18987" s="9"/>
    </row>
    <row r="18988" spans="1:11" x14ac:dyDescent="0.25">
      <c r="A18988" s="2"/>
      <c r="B18988" s="2"/>
      <c r="C18988" s="2"/>
      <c r="E18988" s="2"/>
      <c r="G18988" s="2"/>
      <c r="H18988" s="6"/>
      <c r="I18988" s="9"/>
      <c r="J18988" s="9"/>
      <c r="K18988" s="9"/>
    </row>
    <row r="18989" spans="1:11" x14ac:dyDescent="0.25">
      <c r="A18989" s="2"/>
      <c r="B18989" s="2"/>
      <c r="C18989" s="2"/>
      <c r="E18989" s="2"/>
      <c r="G18989" s="2"/>
      <c r="H18989" s="6"/>
      <c r="I18989" s="9"/>
      <c r="J18989" s="9"/>
      <c r="K18989" s="9"/>
    </row>
    <row r="18990" spans="1:11" x14ac:dyDescent="0.25">
      <c r="A18990" s="2"/>
      <c r="B18990" s="2"/>
      <c r="C18990" s="2"/>
      <c r="E18990" s="2"/>
      <c r="G18990" s="2"/>
      <c r="H18990" s="6"/>
      <c r="I18990" s="9"/>
      <c r="J18990" s="9"/>
      <c r="K18990" s="9"/>
    </row>
    <row r="18991" spans="1:11" x14ac:dyDescent="0.25">
      <c r="A18991" s="2"/>
      <c r="B18991" s="2"/>
      <c r="C18991" s="2"/>
      <c r="E18991" s="2"/>
      <c r="G18991" s="2"/>
      <c r="H18991" s="6"/>
      <c r="I18991" s="9"/>
      <c r="J18991" s="9"/>
      <c r="K18991" s="9"/>
    </row>
    <row r="18992" spans="1:11" x14ac:dyDescent="0.25">
      <c r="A18992" s="2"/>
      <c r="B18992" s="2"/>
      <c r="C18992" s="2"/>
      <c r="E18992" s="2"/>
      <c r="G18992" s="2"/>
      <c r="H18992" s="6"/>
      <c r="I18992" s="9"/>
      <c r="J18992" s="9"/>
      <c r="K18992" s="9"/>
    </row>
    <row r="18993" spans="1:11" x14ac:dyDescent="0.25">
      <c r="A18993" s="2"/>
      <c r="B18993" s="2"/>
      <c r="C18993" s="2"/>
      <c r="E18993" s="2"/>
      <c r="G18993" s="2"/>
      <c r="H18993" s="6"/>
      <c r="I18993" s="9"/>
      <c r="J18993" s="9"/>
      <c r="K18993" s="9"/>
    </row>
    <row r="18994" spans="1:11" x14ac:dyDescent="0.25">
      <c r="A18994" s="2"/>
      <c r="B18994" s="2"/>
      <c r="C18994" s="2"/>
      <c r="E18994" s="2"/>
      <c r="G18994" s="2"/>
      <c r="H18994" s="6"/>
      <c r="I18994" s="9"/>
      <c r="J18994" s="9"/>
      <c r="K18994" s="9"/>
    </row>
    <row r="18995" spans="1:11" x14ac:dyDescent="0.25">
      <c r="A18995" s="2"/>
      <c r="B18995" s="2"/>
      <c r="C18995" s="2"/>
      <c r="E18995" s="2"/>
      <c r="G18995" s="2"/>
      <c r="H18995" s="6"/>
      <c r="I18995" s="9"/>
      <c r="J18995" s="9"/>
      <c r="K18995" s="9"/>
    </row>
    <row r="18996" spans="1:11" x14ac:dyDescent="0.25">
      <c r="A18996" s="2"/>
      <c r="B18996" s="2"/>
      <c r="C18996" s="2"/>
      <c r="E18996" s="2"/>
      <c r="G18996" s="2"/>
      <c r="H18996" s="6"/>
      <c r="I18996" s="9"/>
      <c r="J18996" s="9"/>
      <c r="K18996" s="9"/>
    </row>
    <row r="18997" spans="1:11" x14ac:dyDescent="0.25">
      <c r="A18997" s="2"/>
      <c r="B18997" s="2"/>
      <c r="C18997" s="2"/>
      <c r="E18997" s="2"/>
      <c r="G18997" s="2"/>
      <c r="H18997" s="6"/>
      <c r="I18997" s="9"/>
      <c r="J18997" s="9"/>
      <c r="K18997" s="9"/>
    </row>
    <row r="18998" spans="1:11" x14ac:dyDescent="0.25">
      <c r="A18998" s="2"/>
      <c r="B18998" s="2"/>
      <c r="C18998" s="2"/>
      <c r="E18998" s="2"/>
      <c r="G18998" s="2"/>
      <c r="H18998" s="6"/>
      <c r="I18998" s="9"/>
      <c r="J18998" s="9"/>
      <c r="K18998" s="9"/>
    </row>
    <row r="18999" spans="1:11" x14ac:dyDescent="0.25">
      <c r="A18999" s="2"/>
      <c r="B18999" s="2"/>
      <c r="C18999" s="2"/>
      <c r="E18999" s="2"/>
      <c r="G18999" s="2"/>
      <c r="H18999" s="6"/>
      <c r="I18999" s="9"/>
      <c r="J18999" s="9"/>
      <c r="K18999" s="9"/>
    </row>
    <row r="19000" spans="1:11" x14ac:dyDescent="0.25">
      <c r="A19000" s="2"/>
      <c r="B19000" s="2"/>
      <c r="C19000" s="2"/>
      <c r="E19000" s="2"/>
      <c r="G19000" s="2"/>
      <c r="H19000" s="6"/>
      <c r="I19000" s="9"/>
      <c r="J19000" s="9"/>
      <c r="K19000" s="9"/>
    </row>
    <row r="19001" spans="1:11" x14ac:dyDescent="0.25">
      <c r="A19001" s="2"/>
      <c r="B19001" s="2"/>
      <c r="C19001" s="2"/>
      <c r="E19001" s="2"/>
      <c r="G19001" s="2"/>
      <c r="H19001" s="6"/>
      <c r="I19001" s="9"/>
      <c r="J19001" s="9"/>
      <c r="K19001" s="9"/>
    </row>
    <row r="19002" spans="1:11" x14ac:dyDescent="0.25">
      <c r="A19002" s="2"/>
      <c r="B19002" s="2"/>
      <c r="C19002" s="2"/>
      <c r="E19002" s="2"/>
      <c r="G19002" s="2"/>
      <c r="H19002" s="6"/>
      <c r="I19002" s="9"/>
      <c r="J19002" s="9"/>
      <c r="K19002" s="9"/>
    </row>
    <row r="19003" spans="1:11" x14ac:dyDescent="0.25">
      <c r="A19003" s="2"/>
      <c r="B19003" s="2"/>
      <c r="C19003" s="2"/>
      <c r="E19003" s="2"/>
      <c r="G19003" s="2"/>
      <c r="H19003" s="6"/>
      <c r="I19003" s="9"/>
      <c r="J19003" s="9"/>
      <c r="K19003" s="9"/>
    </row>
    <row r="19004" spans="1:11" x14ac:dyDescent="0.25">
      <c r="A19004" s="2"/>
      <c r="B19004" s="2"/>
      <c r="C19004" s="2"/>
      <c r="E19004" s="2"/>
      <c r="G19004" s="2"/>
      <c r="H19004" s="6"/>
      <c r="I19004" s="9"/>
      <c r="J19004" s="9"/>
      <c r="K19004" s="9"/>
    </row>
    <row r="19005" spans="1:11" x14ac:dyDescent="0.25">
      <c r="A19005" s="2"/>
      <c r="B19005" s="2"/>
      <c r="C19005" s="2"/>
      <c r="E19005" s="2"/>
      <c r="G19005" s="2"/>
      <c r="H19005" s="6"/>
      <c r="I19005" s="9"/>
      <c r="J19005" s="9"/>
      <c r="K19005" s="9"/>
    </row>
    <row r="19006" spans="1:11" x14ac:dyDescent="0.25">
      <c r="A19006" s="2"/>
      <c r="B19006" s="2"/>
      <c r="C19006" s="2"/>
      <c r="E19006" s="2"/>
      <c r="G19006" s="2"/>
      <c r="H19006" s="6"/>
      <c r="I19006" s="9"/>
      <c r="J19006" s="9"/>
      <c r="K19006" s="9"/>
    </row>
    <row r="19007" spans="1:11" x14ac:dyDescent="0.25">
      <c r="A19007" s="2"/>
      <c r="B19007" s="2"/>
      <c r="C19007" s="2"/>
      <c r="E19007" s="2"/>
      <c r="G19007" s="2"/>
      <c r="H19007" s="6"/>
      <c r="I19007" s="9"/>
      <c r="J19007" s="9"/>
      <c r="K19007" s="9"/>
    </row>
    <row r="19008" spans="1:11" x14ac:dyDescent="0.25">
      <c r="A19008" s="2"/>
      <c r="B19008" s="2"/>
      <c r="C19008" s="2"/>
      <c r="E19008" s="2"/>
      <c r="G19008" s="2"/>
      <c r="H19008" s="6"/>
      <c r="I19008" s="9"/>
      <c r="J19008" s="9"/>
      <c r="K19008" s="9"/>
    </row>
    <row r="19009" spans="1:11" x14ac:dyDescent="0.25">
      <c r="A19009" s="2"/>
      <c r="B19009" s="2"/>
      <c r="C19009" s="2"/>
      <c r="E19009" s="2"/>
      <c r="G19009" s="2"/>
      <c r="H19009" s="6"/>
      <c r="I19009" s="9"/>
      <c r="J19009" s="9"/>
      <c r="K19009" s="9"/>
    </row>
    <row r="19010" spans="1:11" x14ac:dyDescent="0.25">
      <c r="A19010" s="2"/>
      <c r="B19010" s="2"/>
      <c r="C19010" s="2"/>
      <c r="E19010" s="2"/>
      <c r="G19010" s="2"/>
      <c r="H19010" s="6"/>
      <c r="I19010" s="9"/>
      <c r="J19010" s="9"/>
      <c r="K19010" s="9"/>
    </row>
    <row r="19011" spans="1:11" x14ac:dyDescent="0.25">
      <c r="A19011" s="2"/>
      <c r="B19011" s="2"/>
      <c r="C19011" s="2"/>
      <c r="E19011" s="2"/>
      <c r="G19011" s="2"/>
      <c r="H19011" s="6"/>
      <c r="I19011" s="9"/>
      <c r="J19011" s="9"/>
      <c r="K19011" s="9"/>
    </row>
    <row r="19012" spans="1:11" x14ac:dyDescent="0.25">
      <c r="A19012" s="2"/>
      <c r="B19012" s="2"/>
      <c r="C19012" s="2"/>
      <c r="E19012" s="2"/>
      <c r="G19012" s="2"/>
      <c r="H19012" s="6"/>
      <c r="I19012" s="9"/>
      <c r="J19012" s="9"/>
      <c r="K19012" s="9"/>
    </row>
    <row r="19013" spans="1:11" x14ac:dyDescent="0.25">
      <c r="A19013" s="2"/>
      <c r="B19013" s="2"/>
      <c r="C19013" s="2"/>
      <c r="E19013" s="2"/>
      <c r="G19013" s="2"/>
      <c r="H19013" s="6"/>
      <c r="I19013" s="9"/>
      <c r="J19013" s="9"/>
      <c r="K19013" s="9"/>
    </row>
    <row r="19014" spans="1:11" x14ac:dyDescent="0.25">
      <c r="A19014" s="2"/>
      <c r="B19014" s="2"/>
      <c r="C19014" s="2"/>
      <c r="E19014" s="2"/>
      <c r="G19014" s="2"/>
      <c r="H19014" s="6"/>
      <c r="I19014" s="9"/>
      <c r="J19014" s="9"/>
      <c r="K19014" s="9"/>
    </row>
    <row r="19015" spans="1:11" x14ac:dyDescent="0.25">
      <c r="A19015" s="2"/>
      <c r="B19015" s="2"/>
      <c r="C19015" s="2"/>
      <c r="E19015" s="2"/>
      <c r="G19015" s="2"/>
      <c r="H19015" s="6"/>
      <c r="I19015" s="9"/>
      <c r="J19015" s="9"/>
      <c r="K19015" s="9"/>
    </row>
    <row r="19016" spans="1:11" x14ac:dyDescent="0.25">
      <c r="A19016" s="2"/>
      <c r="B19016" s="2"/>
      <c r="C19016" s="2"/>
      <c r="E19016" s="2"/>
      <c r="G19016" s="2"/>
      <c r="H19016" s="6"/>
      <c r="I19016" s="9"/>
      <c r="J19016" s="9"/>
      <c r="K19016" s="9"/>
    </row>
    <row r="19017" spans="1:11" x14ac:dyDescent="0.25">
      <c r="A19017" s="2"/>
      <c r="B19017" s="2"/>
      <c r="C19017" s="2"/>
      <c r="E19017" s="2"/>
      <c r="G19017" s="2"/>
      <c r="H19017" s="6"/>
      <c r="I19017" s="9"/>
      <c r="J19017" s="9"/>
      <c r="K19017" s="9"/>
    </row>
    <row r="19018" spans="1:11" x14ac:dyDescent="0.25">
      <c r="A19018" s="2"/>
      <c r="B19018" s="2"/>
      <c r="C19018" s="2"/>
      <c r="E19018" s="2"/>
      <c r="G19018" s="2"/>
      <c r="H19018" s="6"/>
      <c r="I19018" s="9"/>
      <c r="J19018" s="9"/>
      <c r="K19018" s="9"/>
    </row>
    <row r="19019" spans="1:11" x14ac:dyDescent="0.25">
      <c r="A19019" s="2"/>
      <c r="B19019" s="2"/>
      <c r="C19019" s="2"/>
      <c r="E19019" s="2"/>
      <c r="G19019" s="2"/>
      <c r="H19019" s="6"/>
      <c r="I19019" s="9"/>
      <c r="J19019" s="9"/>
      <c r="K19019" s="9"/>
    </row>
    <row r="19020" spans="1:11" x14ac:dyDescent="0.25">
      <c r="A19020" s="2"/>
      <c r="B19020" s="2"/>
      <c r="C19020" s="2"/>
      <c r="E19020" s="2"/>
      <c r="G19020" s="2"/>
      <c r="H19020" s="6"/>
      <c r="I19020" s="9"/>
      <c r="J19020" s="9"/>
      <c r="K19020" s="9"/>
    </row>
    <row r="19021" spans="1:11" x14ac:dyDescent="0.25">
      <c r="A19021" s="2"/>
      <c r="B19021" s="2"/>
      <c r="C19021" s="2"/>
      <c r="E19021" s="2"/>
      <c r="G19021" s="2"/>
      <c r="H19021" s="6"/>
      <c r="I19021" s="9"/>
      <c r="J19021" s="9"/>
      <c r="K19021" s="9"/>
    </row>
    <row r="19022" spans="1:11" x14ac:dyDescent="0.25">
      <c r="A19022" s="2"/>
      <c r="B19022" s="2"/>
      <c r="C19022" s="2"/>
      <c r="E19022" s="2"/>
      <c r="G19022" s="2"/>
      <c r="H19022" s="6"/>
      <c r="I19022" s="9"/>
      <c r="J19022" s="9"/>
      <c r="K19022" s="9"/>
    </row>
    <row r="19023" spans="1:11" x14ac:dyDescent="0.25">
      <c r="A19023" s="2"/>
      <c r="B19023" s="2"/>
      <c r="C19023" s="2"/>
      <c r="E19023" s="2"/>
      <c r="G19023" s="2"/>
      <c r="H19023" s="6"/>
      <c r="I19023" s="9"/>
      <c r="J19023" s="9"/>
      <c r="K19023" s="9"/>
    </row>
    <row r="19024" spans="1:11" x14ac:dyDescent="0.25">
      <c r="A19024" s="2"/>
      <c r="B19024" s="2"/>
      <c r="C19024" s="2"/>
      <c r="E19024" s="2"/>
      <c r="G19024" s="2"/>
      <c r="H19024" s="6"/>
      <c r="I19024" s="9"/>
      <c r="J19024" s="9"/>
      <c r="K19024" s="9"/>
    </row>
    <row r="19025" spans="1:11" x14ac:dyDescent="0.25">
      <c r="A19025" s="2"/>
      <c r="B19025" s="2"/>
      <c r="C19025" s="2"/>
      <c r="E19025" s="2"/>
      <c r="G19025" s="2"/>
      <c r="H19025" s="6"/>
      <c r="I19025" s="9"/>
      <c r="J19025" s="9"/>
      <c r="K19025" s="9"/>
    </row>
    <row r="19026" spans="1:11" x14ac:dyDescent="0.25">
      <c r="A19026" s="2"/>
      <c r="B19026" s="2"/>
      <c r="C19026" s="2"/>
      <c r="E19026" s="2"/>
      <c r="G19026" s="2"/>
      <c r="H19026" s="6"/>
      <c r="I19026" s="9"/>
      <c r="J19026" s="9"/>
      <c r="K19026" s="9"/>
    </row>
    <row r="19027" spans="1:11" x14ac:dyDescent="0.25">
      <c r="A19027" s="2"/>
      <c r="B19027" s="2"/>
      <c r="C19027" s="2"/>
      <c r="E19027" s="2"/>
      <c r="G19027" s="2"/>
      <c r="H19027" s="6"/>
      <c r="I19027" s="9"/>
      <c r="J19027" s="9"/>
      <c r="K19027" s="9"/>
    </row>
    <row r="19028" spans="1:11" x14ac:dyDescent="0.25">
      <c r="A19028" s="2"/>
      <c r="B19028" s="2"/>
      <c r="C19028" s="2"/>
      <c r="E19028" s="2"/>
      <c r="G19028" s="2"/>
      <c r="H19028" s="6"/>
      <c r="I19028" s="9"/>
      <c r="J19028" s="9"/>
      <c r="K19028" s="9"/>
    </row>
    <row r="19029" spans="1:11" x14ac:dyDescent="0.25">
      <c r="A19029" s="2"/>
      <c r="B19029" s="2"/>
      <c r="C19029" s="2"/>
      <c r="E19029" s="2"/>
      <c r="G19029" s="2"/>
      <c r="H19029" s="6"/>
      <c r="I19029" s="9"/>
      <c r="J19029" s="9"/>
      <c r="K19029" s="9"/>
    </row>
    <row r="19030" spans="1:11" x14ac:dyDescent="0.25">
      <c r="A19030" s="2"/>
      <c r="B19030" s="2"/>
      <c r="C19030" s="2"/>
      <c r="E19030" s="2"/>
      <c r="G19030" s="2"/>
      <c r="H19030" s="6"/>
      <c r="I19030" s="9"/>
      <c r="J19030" s="9"/>
      <c r="K19030" s="9"/>
    </row>
    <row r="19031" spans="1:11" x14ac:dyDescent="0.25">
      <c r="A19031" s="2"/>
      <c r="B19031" s="2"/>
      <c r="C19031" s="2"/>
      <c r="E19031" s="2"/>
      <c r="G19031" s="2"/>
      <c r="H19031" s="6"/>
      <c r="I19031" s="9"/>
      <c r="J19031" s="9"/>
      <c r="K19031" s="9"/>
    </row>
    <row r="19032" spans="1:11" x14ac:dyDescent="0.25">
      <c r="A19032" s="2"/>
      <c r="B19032" s="2"/>
      <c r="C19032" s="2"/>
      <c r="E19032" s="2"/>
      <c r="G19032" s="2"/>
      <c r="H19032" s="6"/>
      <c r="I19032" s="9"/>
      <c r="J19032" s="9"/>
      <c r="K19032" s="9"/>
    </row>
    <row r="19033" spans="1:11" x14ac:dyDescent="0.25">
      <c r="A19033" s="2"/>
      <c r="B19033" s="2"/>
      <c r="C19033" s="2"/>
      <c r="E19033" s="2"/>
      <c r="G19033" s="2"/>
      <c r="H19033" s="6"/>
      <c r="I19033" s="9"/>
      <c r="J19033" s="9"/>
      <c r="K19033" s="9"/>
    </row>
    <row r="19034" spans="1:11" x14ac:dyDescent="0.25">
      <c r="A19034" s="2"/>
      <c r="B19034" s="2"/>
      <c r="C19034" s="2"/>
      <c r="E19034" s="2"/>
      <c r="G19034" s="2"/>
      <c r="H19034" s="6"/>
      <c r="I19034" s="9"/>
      <c r="J19034" s="9"/>
      <c r="K19034" s="9"/>
    </row>
    <row r="19035" spans="1:11" x14ac:dyDescent="0.25">
      <c r="A19035" s="2"/>
      <c r="B19035" s="2"/>
      <c r="C19035" s="2"/>
      <c r="E19035" s="2"/>
      <c r="G19035" s="2"/>
      <c r="H19035" s="6"/>
      <c r="I19035" s="9"/>
      <c r="J19035" s="9"/>
      <c r="K19035" s="9"/>
    </row>
    <row r="19036" spans="1:11" x14ac:dyDescent="0.25">
      <c r="A19036" s="2"/>
      <c r="B19036" s="2"/>
      <c r="C19036" s="2"/>
      <c r="E19036" s="2"/>
      <c r="G19036" s="2"/>
      <c r="H19036" s="6"/>
      <c r="I19036" s="9"/>
      <c r="J19036" s="9"/>
      <c r="K19036" s="9"/>
    </row>
    <row r="19037" spans="1:11" x14ac:dyDescent="0.25">
      <c r="A19037" s="2"/>
      <c r="B19037" s="2"/>
      <c r="C19037" s="2"/>
      <c r="E19037" s="2"/>
      <c r="G19037" s="2"/>
      <c r="H19037" s="6"/>
      <c r="I19037" s="9"/>
      <c r="J19037" s="9"/>
      <c r="K19037" s="9"/>
    </row>
    <row r="19038" spans="1:11" x14ac:dyDescent="0.25">
      <c r="A19038" s="2"/>
      <c r="B19038" s="2"/>
      <c r="C19038" s="2"/>
      <c r="E19038" s="2"/>
      <c r="G19038" s="2"/>
      <c r="H19038" s="6"/>
      <c r="I19038" s="9"/>
      <c r="J19038" s="9"/>
      <c r="K19038" s="9"/>
    </row>
    <row r="19039" spans="1:11" x14ac:dyDescent="0.25">
      <c r="A19039" s="2"/>
      <c r="B19039" s="2"/>
      <c r="C19039" s="2"/>
      <c r="E19039" s="2"/>
      <c r="G19039" s="2"/>
      <c r="H19039" s="6"/>
      <c r="I19039" s="9"/>
      <c r="J19039" s="9"/>
      <c r="K19039" s="9"/>
    </row>
    <row r="19040" spans="1:11" x14ac:dyDescent="0.25">
      <c r="A19040" s="2"/>
      <c r="B19040" s="2"/>
      <c r="C19040" s="2"/>
      <c r="E19040" s="2"/>
      <c r="G19040" s="2"/>
      <c r="H19040" s="6"/>
      <c r="I19040" s="9"/>
      <c r="J19040" s="9"/>
      <c r="K19040" s="9"/>
    </row>
    <row r="19041" spans="1:11" x14ac:dyDescent="0.25">
      <c r="A19041" s="2"/>
      <c r="B19041" s="2"/>
      <c r="C19041" s="2"/>
      <c r="E19041" s="2"/>
      <c r="G19041" s="2"/>
      <c r="H19041" s="6"/>
      <c r="I19041" s="9"/>
      <c r="J19041" s="9"/>
      <c r="K19041" s="9"/>
    </row>
    <row r="19042" spans="1:11" x14ac:dyDescent="0.25">
      <c r="A19042" s="2"/>
      <c r="B19042" s="2"/>
      <c r="C19042" s="2"/>
      <c r="E19042" s="2"/>
      <c r="G19042" s="2"/>
      <c r="H19042" s="6"/>
      <c r="I19042" s="9"/>
      <c r="J19042" s="9"/>
      <c r="K19042" s="9"/>
    </row>
    <row r="19043" spans="1:11" x14ac:dyDescent="0.25">
      <c r="A19043" s="2"/>
      <c r="B19043" s="2"/>
      <c r="C19043" s="2"/>
      <c r="E19043" s="2"/>
      <c r="G19043" s="2"/>
      <c r="H19043" s="6"/>
      <c r="I19043" s="9"/>
      <c r="J19043" s="9"/>
      <c r="K19043" s="9"/>
    </row>
    <row r="19044" spans="1:11" x14ac:dyDescent="0.25">
      <c r="A19044" s="2"/>
      <c r="B19044" s="2"/>
      <c r="C19044" s="2"/>
      <c r="E19044" s="2"/>
      <c r="G19044" s="2"/>
      <c r="H19044" s="6"/>
      <c r="I19044" s="9"/>
      <c r="J19044" s="9"/>
      <c r="K19044" s="9"/>
    </row>
    <row r="19045" spans="1:11" x14ac:dyDescent="0.25">
      <c r="A19045" s="2"/>
      <c r="B19045" s="2"/>
      <c r="C19045" s="2"/>
      <c r="E19045" s="2"/>
      <c r="G19045" s="2"/>
      <c r="H19045" s="6"/>
      <c r="I19045" s="9"/>
      <c r="J19045" s="9"/>
      <c r="K19045" s="9"/>
    </row>
    <row r="19046" spans="1:11" x14ac:dyDescent="0.25">
      <c r="A19046" s="2"/>
      <c r="B19046" s="2"/>
      <c r="C19046" s="2"/>
      <c r="E19046" s="2"/>
      <c r="G19046" s="2"/>
      <c r="H19046" s="6"/>
      <c r="I19046" s="9"/>
      <c r="J19046" s="9"/>
      <c r="K19046" s="9"/>
    </row>
    <row r="19047" spans="1:11" x14ac:dyDescent="0.25">
      <c r="A19047" s="2"/>
      <c r="B19047" s="2"/>
      <c r="C19047" s="2"/>
      <c r="E19047" s="2"/>
      <c r="G19047" s="2"/>
      <c r="H19047" s="6"/>
      <c r="I19047" s="9"/>
      <c r="J19047" s="9"/>
      <c r="K19047" s="9"/>
    </row>
    <row r="19048" spans="1:11" x14ac:dyDescent="0.25">
      <c r="A19048" s="2"/>
      <c r="B19048" s="2"/>
      <c r="C19048" s="2"/>
      <c r="E19048" s="2"/>
      <c r="G19048" s="2"/>
      <c r="H19048" s="6"/>
      <c r="I19048" s="9"/>
      <c r="J19048" s="9"/>
      <c r="K19048" s="9"/>
    </row>
    <row r="19049" spans="1:11" x14ac:dyDescent="0.25">
      <c r="A19049" s="2"/>
      <c r="B19049" s="2"/>
      <c r="C19049" s="2"/>
      <c r="E19049" s="2"/>
      <c r="G19049" s="2"/>
      <c r="H19049" s="6"/>
      <c r="I19049" s="9"/>
      <c r="J19049" s="9"/>
      <c r="K19049" s="9"/>
    </row>
    <row r="19050" spans="1:11" x14ac:dyDescent="0.25">
      <c r="A19050" s="2"/>
      <c r="B19050" s="2"/>
      <c r="C19050" s="2"/>
      <c r="E19050" s="2"/>
      <c r="G19050" s="2"/>
      <c r="H19050" s="6"/>
      <c r="I19050" s="9"/>
      <c r="J19050" s="9"/>
      <c r="K19050" s="9"/>
    </row>
    <row r="19051" spans="1:11" x14ac:dyDescent="0.25">
      <c r="A19051" s="2"/>
      <c r="B19051" s="2"/>
      <c r="C19051" s="2"/>
      <c r="E19051" s="2"/>
      <c r="G19051" s="2"/>
      <c r="H19051" s="6"/>
      <c r="I19051" s="9"/>
      <c r="J19051" s="9"/>
      <c r="K19051" s="9"/>
    </row>
    <row r="19052" spans="1:11" x14ac:dyDescent="0.25">
      <c r="A19052" s="2"/>
      <c r="B19052" s="2"/>
      <c r="C19052" s="2"/>
      <c r="E19052" s="2"/>
      <c r="G19052" s="2"/>
      <c r="H19052" s="6"/>
      <c r="I19052" s="9"/>
      <c r="J19052" s="9"/>
      <c r="K19052" s="9"/>
    </row>
    <row r="19053" spans="1:11" x14ac:dyDescent="0.25">
      <c r="A19053" s="2"/>
      <c r="B19053" s="2"/>
      <c r="C19053" s="2"/>
      <c r="E19053" s="2"/>
      <c r="G19053" s="2"/>
      <c r="H19053" s="6"/>
      <c r="I19053" s="9"/>
      <c r="J19053" s="9"/>
      <c r="K19053" s="9"/>
    </row>
    <row r="19054" spans="1:11" x14ac:dyDescent="0.25">
      <c r="A19054" s="2"/>
      <c r="B19054" s="2"/>
      <c r="C19054" s="2"/>
      <c r="E19054" s="2"/>
      <c r="G19054" s="2"/>
      <c r="H19054" s="6"/>
      <c r="I19054" s="9"/>
      <c r="J19054" s="9"/>
      <c r="K19054" s="9"/>
    </row>
    <row r="19055" spans="1:11" x14ac:dyDescent="0.25">
      <c r="A19055" s="2"/>
      <c r="B19055" s="2"/>
      <c r="C19055" s="2"/>
      <c r="E19055" s="2"/>
      <c r="G19055" s="2"/>
      <c r="H19055" s="6"/>
      <c r="I19055" s="9"/>
      <c r="J19055" s="9"/>
      <c r="K19055" s="9"/>
    </row>
    <row r="19056" spans="1:11" x14ac:dyDescent="0.25">
      <c r="A19056" s="2"/>
      <c r="B19056" s="2"/>
      <c r="C19056" s="2"/>
      <c r="E19056" s="2"/>
      <c r="G19056" s="2"/>
      <c r="H19056" s="6"/>
      <c r="I19056" s="9"/>
      <c r="J19056" s="9"/>
      <c r="K19056" s="9"/>
    </row>
    <row r="19057" spans="1:11" x14ac:dyDescent="0.25">
      <c r="A19057" s="2"/>
      <c r="B19057" s="2"/>
      <c r="C19057" s="2"/>
      <c r="E19057" s="2"/>
      <c r="G19057" s="2"/>
      <c r="H19057" s="6"/>
      <c r="I19057" s="9"/>
      <c r="J19057" s="9"/>
      <c r="K19057" s="9"/>
    </row>
    <row r="19058" spans="1:11" x14ac:dyDescent="0.25">
      <c r="A19058" s="2"/>
      <c r="B19058" s="2"/>
      <c r="C19058" s="2"/>
      <c r="E19058" s="2"/>
      <c r="G19058" s="2"/>
      <c r="H19058" s="6"/>
      <c r="I19058" s="9"/>
      <c r="J19058" s="9"/>
      <c r="K19058" s="9"/>
    </row>
    <row r="19059" spans="1:11" x14ac:dyDescent="0.25">
      <c r="A19059" s="2"/>
      <c r="B19059" s="2"/>
      <c r="C19059" s="2"/>
      <c r="E19059" s="2"/>
      <c r="G19059" s="2"/>
      <c r="H19059" s="6"/>
      <c r="I19059" s="9"/>
      <c r="J19059" s="9"/>
      <c r="K19059" s="9"/>
    </row>
    <row r="19060" spans="1:11" x14ac:dyDescent="0.25">
      <c r="A19060" s="2"/>
      <c r="B19060" s="2"/>
      <c r="C19060" s="2"/>
      <c r="E19060" s="2"/>
      <c r="G19060" s="2"/>
      <c r="H19060" s="6"/>
      <c r="I19060" s="9"/>
      <c r="J19060" s="9"/>
      <c r="K19060" s="9"/>
    </row>
    <row r="19061" spans="1:11" x14ac:dyDescent="0.25">
      <c r="A19061" s="2"/>
      <c r="B19061" s="2"/>
      <c r="C19061" s="2"/>
      <c r="E19061" s="2"/>
      <c r="G19061" s="2"/>
      <c r="H19061" s="6"/>
      <c r="I19061" s="9"/>
      <c r="J19061" s="9"/>
      <c r="K19061" s="9"/>
    </row>
    <row r="19062" spans="1:11" x14ac:dyDescent="0.25">
      <c r="A19062" s="2"/>
      <c r="B19062" s="2"/>
      <c r="C19062" s="2"/>
      <c r="E19062" s="2"/>
      <c r="G19062" s="2"/>
      <c r="H19062" s="6"/>
      <c r="I19062" s="9"/>
      <c r="J19062" s="9"/>
      <c r="K19062" s="9"/>
    </row>
    <row r="19063" spans="1:11" x14ac:dyDescent="0.25">
      <c r="A19063" s="2"/>
      <c r="B19063" s="2"/>
      <c r="C19063" s="2"/>
      <c r="E19063" s="2"/>
      <c r="G19063" s="2"/>
      <c r="H19063" s="6"/>
      <c r="I19063" s="9"/>
      <c r="J19063" s="9"/>
      <c r="K19063" s="9"/>
    </row>
    <row r="19064" spans="1:11" x14ac:dyDescent="0.25">
      <c r="A19064" s="2"/>
      <c r="B19064" s="2"/>
      <c r="C19064" s="2"/>
      <c r="E19064" s="2"/>
      <c r="G19064" s="2"/>
      <c r="H19064" s="6"/>
      <c r="I19064" s="9"/>
      <c r="J19064" s="9"/>
      <c r="K19064" s="9"/>
    </row>
    <row r="19065" spans="1:11" x14ac:dyDescent="0.25">
      <c r="A19065" s="2"/>
      <c r="B19065" s="2"/>
      <c r="C19065" s="2"/>
      <c r="E19065" s="2"/>
      <c r="G19065" s="2"/>
      <c r="H19065" s="6"/>
      <c r="I19065" s="9"/>
      <c r="J19065" s="9"/>
      <c r="K19065" s="9"/>
    </row>
    <row r="19066" spans="1:11" x14ac:dyDescent="0.25">
      <c r="A19066" s="2"/>
      <c r="B19066" s="2"/>
      <c r="C19066" s="2"/>
      <c r="E19066" s="2"/>
      <c r="G19066" s="2"/>
      <c r="H19066" s="6"/>
      <c r="I19066" s="9"/>
      <c r="J19066" s="9"/>
      <c r="K19066" s="9"/>
    </row>
    <row r="19067" spans="1:11" x14ac:dyDescent="0.25">
      <c r="A19067" s="2"/>
      <c r="B19067" s="2"/>
      <c r="C19067" s="2"/>
      <c r="E19067" s="2"/>
      <c r="G19067" s="2"/>
      <c r="H19067" s="6"/>
      <c r="I19067" s="9"/>
      <c r="J19067" s="9"/>
      <c r="K19067" s="9"/>
    </row>
    <row r="19068" spans="1:11" x14ac:dyDescent="0.25">
      <c r="A19068" s="2"/>
      <c r="B19068" s="2"/>
      <c r="C19068" s="2"/>
      <c r="E19068" s="2"/>
      <c r="G19068" s="2"/>
      <c r="H19068" s="6"/>
      <c r="I19068" s="9"/>
      <c r="J19068" s="9"/>
      <c r="K19068" s="9"/>
    </row>
    <row r="19069" spans="1:11" x14ac:dyDescent="0.25">
      <c r="A19069" s="2"/>
      <c r="B19069" s="2"/>
      <c r="C19069" s="2"/>
      <c r="E19069" s="2"/>
      <c r="G19069" s="2"/>
      <c r="H19069" s="6"/>
      <c r="I19069" s="9"/>
      <c r="J19069" s="9"/>
      <c r="K19069" s="9"/>
    </row>
    <row r="19070" spans="1:11" x14ac:dyDescent="0.25">
      <c r="A19070" s="2"/>
      <c r="B19070" s="2"/>
      <c r="C19070" s="2"/>
      <c r="E19070" s="2"/>
      <c r="G19070" s="2"/>
      <c r="H19070" s="6"/>
      <c r="I19070" s="9"/>
      <c r="J19070" s="9"/>
      <c r="K19070" s="9"/>
    </row>
    <row r="19071" spans="1:11" x14ac:dyDescent="0.25">
      <c r="A19071" s="2"/>
      <c r="B19071" s="2"/>
      <c r="C19071" s="2"/>
      <c r="E19071" s="2"/>
      <c r="G19071" s="2"/>
      <c r="H19071" s="6"/>
      <c r="I19071" s="9"/>
      <c r="J19071" s="9"/>
      <c r="K19071" s="9"/>
    </row>
    <row r="19072" spans="1:11" x14ac:dyDescent="0.25">
      <c r="A19072" s="2"/>
      <c r="B19072" s="2"/>
      <c r="C19072" s="2"/>
      <c r="E19072" s="2"/>
      <c r="G19072" s="2"/>
      <c r="H19072" s="6"/>
      <c r="I19072" s="9"/>
      <c r="J19072" s="9"/>
      <c r="K19072" s="9"/>
    </row>
    <row r="19073" spans="1:11" x14ac:dyDescent="0.25">
      <c r="A19073" s="2"/>
      <c r="B19073" s="2"/>
      <c r="C19073" s="2"/>
      <c r="E19073" s="2"/>
      <c r="G19073" s="2"/>
      <c r="H19073" s="6"/>
      <c r="I19073" s="9"/>
      <c r="J19073" s="9"/>
      <c r="K19073" s="9"/>
    </row>
    <row r="19074" spans="1:11" x14ac:dyDescent="0.25">
      <c r="A19074" s="2"/>
      <c r="B19074" s="2"/>
      <c r="C19074" s="2"/>
      <c r="E19074" s="2"/>
      <c r="G19074" s="2"/>
      <c r="H19074" s="6"/>
      <c r="I19074" s="9"/>
      <c r="J19074" s="9"/>
      <c r="K19074" s="9"/>
    </row>
    <row r="19075" spans="1:11" x14ac:dyDescent="0.25">
      <c r="A19075" s="2"/>
      <c r="B19075" s="2"/>
      <c r="C19075" s="2"/>
      <c r="E19075" s="2"/>
      <c r="G19075" s="2"/>
      <c r="H19075" s="6"/>
      <c r="I19075" s="9"/>
      <c r="J19075" s="9"/>
      <c r="K19075" s="9"/>
    </row>
    <row r="19076" spans="1:11" x14ac:dyDescent="0.25">
      <c r="A19076" s="2"/>
      <c r="B19076" s="2"/>
      <c r="C19076" s="2"/>
      <c r="E19076" s="2"/>
      <c r="G19076" s="2"/>
      <c r="H19076" s="6"/>
      <c r="I19076" s="9"/>
      <c r="J19076" s="9"/>
      <c r="K19076" s="9"/>
    </row>
    <row r="19077" spans="1:11" x14ac:dyDescent="0.25">
      <c r="A19077" s="2"/>
      <c r="B19077" s="2"/>
      <c r="C19077" s="2"/>
      <c r="E19077" s="2"/>
      <c r="G19077" s="2"/>
      <c r="H19077" s="6"/>
      <c r="I19077" s="9"/>
      <c r="J19077" s="9"/>
      <c r="K19077" s="9"/>
    </row>
    <row r="19078" spans="1:11" x14ac:dyDescent="0.25">
      <c r="A19078" s="2"/>
      <c r="B19078" s="2"/>
      <c r="C19078" s="2"/>
      <c r="E19078" s="2"/>
      <c r="G19078" s="2"/>
      <c r="H19078" s="6"/>
      <c r="I19078" s="9"/>
      <c r="J19078" s="9"/>
      <c r="K19078" s="9"/>
    </row>
    <row r="19079" spans="1:11" x14ac:dyDescent="0.25">
      <c r="A19079" s="2"/>
      <c r="B19079" s="2"/>
      <c r="C19079" s="2"/>
      <c r="E19079" s="2"/>
      <c r="G19079" s="2"/>
      <c r="H19079" s="6"/>
      <c r="I19079" s="9"/>
      <c r="J19079" s="9"/>
      <c r="K19079" s="9"/>
    </row>
    <row r="19080" spans="1:11" x14ac:dyDescent="0.25">
      <c r="A19080" s="2"/>
      <c r="B19080" s="2"/>
      <c r="C19080" s="2"/>
      <c r="E19080" s="2"/>
      <c r="G19080" s="2"/>
      <c r="H19080" s="6"/>
      <c r="I19080" s="9"/>
      <c r="J19080" s="9"/>
      <c r="K19080" s="9"/>
    </row>
    <row r="19081" spans="1:11" x14ac:dyDescent="0.25">
      <c r="A19081" s="2"/>
      <c r="B19081" s="2"/>
      <c r="C19081" s="2"/>
      <c r="E19081" s="2"/>
      <c r="G19081" s="2"/>
      <c r="H19081" s="6"/>
      <c r="I19081" s="9"/>
      <c r="J19081" s="9"/>
      <c r="K19081" s="9"/>
    </row>
    <row r="19082" spans="1:11" x14ac:dyDescent="0.25">
      <c r="A19082" s="2"/>
      <c r="B19082" s="2"/>
      <c r="C19082" s="2"/>
      <c r="E19082" s="2"/>
      <c r="G19082" s="2"/>
      <c r="H19082" s="6"/>
      <c r="I19082" s="9"/>
      <c r="J19082" s="9"/>
      <c r="K19082" s="9"/>
    </row>
    <row r="19083" spans="1:11" x14ac:dyDescent="0.25">
      <c r="A19083" s="2"/>
      <c r="B19083" s="2"/>
      <c r="C19083" s="2"/>
      <c r="E19083" s="2"/>
      <c r="G19083" s="2"/>
      <c r="H19083" s="6"/>
      <c r="I19083" s="9"/>
      <c r="J19083" s="9"/>
      <c r="K19083" s="9"/>
    </row>
    <row r="19084" spans="1:11" x14ac:dyDescent="0.25">
      <c r="A19084" s="2"/>
      <c r="B19084" s="2"/>
      <c r="C19084" s="2"/>
      <c r="E19084" s="2"/>
      <c r="G19084" s="2"/>
      <c r="H19084" s="6"/>
      <c r="I19084" s="9"/>
      <c r="J19084" s="9"/>
      <c r="K19084" s="9"/>
    </row>
    <row r="19085" spans="1:11" x14ac:dyDescent="0.25">
      <c r="A19085" s="2"/>
      <c r="B19085" s="2"/>
      <c r="C19085" s="2"/>
      <c r="E19085" s="2"/>
      <c r="G19085" s="2"/>
      <c r="H19085" s="6"/>
      <c r="I19085" s="9"/>
      <c r="J19085" s="9"/>
      <c r="K19085" s="9"/>
    </row>
    <row r="19086" spans="1:11" x14ac:dyDescent="0.25">
      <c r="A19086" s="2"/>
      <c r="B19086" s="2"/>
      <c r="C19086" s="2"/>
      <c r="E19086" s="2"/>
      <c r="G19086" s="2"/>
      <c r="H19086" s="6"/>
      <c r="I19086" s="9"/>
      <c r="J19086" s="9"/>
      <c r="K19086" s="9"/>
    </row>
    <row r="19087" spans="1:11" x14ac:dyDescent="0.25">
      <c r="A19087" s="2"/>
      <c r="B19087" s="2"/>
      <c r="C19087" s="2"/>
      <c r="E19087" s="2"/>
      <c r="G19087" s="2"/>
      <c r="H19087" s="6"/>
      <c r="I19087" s="9"/>
      <c r="J19087" s="9"/>
      <c r="K19087" s="9"/>
    </row>
    <row r="19088" spans="1:11" x14ac:dyDescent="0.25">
      <c r="A19088" s="2"/>
      <c r="B19088" s="2"/>
      <c r="C19088" s="2"/>
      <c r="E19088" s="2"/>
      <c r="G19088" s="2"/>
      <c r="H19088" s="6"/>
      <c r="I19088" s="9"/>
      <c r="J19088" s="9"/>
      <c r="K19088" s="9"/>
    </row>
    <row r="19089" spans="1:11" x14ac:dyDescent="0.25">
      <c r="A19089" s="2"/>
      <c r="B19089" s="2"/>
      <c r="C19089" s="2"/>
      <c r="E19089" s="2"/>
      <c r="G19089" s="2"/>
      <c r="H19089" s="6"/>
      <c r="I19089" s="9"/>
      <c r="J19089" s="9"/>
      <c r="K19089" s="9"/>
    </row>
    <row r="19090" spans="1:11" x14ac:dyDescent="0.25">
      <c r="A19090" s="2"/>
      <c r="B19090" s="2"/>
      <c r="C19090" s="2"/>
      <c r="E19090" s="2"/>
      <c r="G19090" s="2"/>
      <c r="H19090" s="6"/>
      <c r="I19090" s="9"/>
      <c r="J19090" s="9"/>
      <c r="K19090" s="9"/>
    </row>
    <row r="19091" spans="1:11" x14ac:dyDescent="0.25">
      <c r="A19091" s="2"/>
      <c r="B19091" s="2"/>
      <c r="C19091" s="2"/>
      <c r="E19091" s="2"/>
      <c r="G19091" s="2"/>
      <c r="H19091" s="6"/>
      <c r="I19091" s="9"/>
      <c r="J19091" s="9"/>
      <c r="K19091" s="9"/>
    </row>
    <row r="19092" spans="1:11" x14ac:dyDescent="0.25">
      <c r="A19092" s="2"/>
      <c r="B19092" s="2"/>
      <c r="C19092" s="2"/>
      <c r="E19092" s="2"/>
      <c r="G19092" s="2"/>
      <c r="H19092" s="6"/>
      <c r="I19092" s="9"/>
      <c r="J19092" s="9"/>
      <c r="K19092" s="9"/>
    </row>
    <row r="19093" spans="1:11" x14ac:dyDescent="0.25">
      <c r="A19093" s="2"/>
      <c r="B19093" s="2"/>
      <c r="C19093" s="2"/>
      <c r="E19093" s="2"/>
      <c r="G19093" s="2"/>
      <c r="H19093" s="6"/>
      <c r="I19093" s="9"/>
      <c r="J19093" s="9"/>
      <c r="K19093" s="9"/>
    </row>
    <row r="19094" spans="1:11" x14ac:dyDescent="0.25">
      <c r="A19094" s="2"/>
      <c r="B19094" s="2"/>
      <c r="C19094" s="2"/>
      <c r="E19094" s="2"/>
      <c r="G19094" s="2"/>
      <c r="H19094" s="6"/>
      <c r="I19094" s="9"/>
      <c r="J19094" s="9"/>
      <c r="K19094" s="9"/>
    </row>
    <row r="19095" spans="1:11" x14ac:dyDescent="0.25">
      <c r="A19095" s="2"/>
      <c r="B19095" s="2"/>
      <c r="C19095" s="2"/>
      <c r="E19095" s="2"/>
      <c r="G19095" s="2"/>
      <c r="H19095" s="6"/>
      <c r="I19095" s="9"/>
      <c r="J19095" s="9"/>
      <c r="K19095" s="9"/>
    </row>
    <row r="19096" spans="1:11" x14ac:dyDescent="0.25">
      <c r="A19096" s="2"/>
      <c r="B19096" s="2"/>
      <c r="C19096" s="2"/>
      <c r="E19096" s="2"/>
      <c r="G19096" s="2"/>
      <c r="H19096" s="6"/>
      <c r="I19096" s="9"/>
      <c r="J19096" s="9"/>
      <c r="K19096" s="9"/>
    </row>
    <row r="19097" spans="1:11" x14ac:dyDescent="0.25">
      <c r="A19097" s="2"/>
      <c r="B19097" s="2"/>
      <c r="C19097" s="2"/>
      <c r="E19097" s="2"/>
      <c r="G19097" s="2"/>
      <c r="H19097" s="6"/>
      <c r="I19097" s="9"/>
      <c r="J19097" s="9"/>
      <c r="K19097" s="9"/>
    </row>
    <row r="19098" spans="1:11" x14ac:dyDescent="0.25">
      <c r="A19098" s="2"/>
      <c r="B19098" s="2"/>
      <c r="C19098" s="2"/>
      <c r="E19098" s="2"/>
      <c r="G19098" s="2"/>
      <c r="H19098" s="6"/>
      <c r="I19098" s="9"/>
      <c r="J19098" s="9"/>
      <c r="K19098" s="9"/>
    </row>
    <row r="19099" spans="1:11" x14ac:dyDescent="0.25">
      <c r="A19099" s="2"/>
      <c r="B19099" s="2"/>
      <c r="C19099" s="2"/>
      <c r="E19099" s="2"/>
      <c r="G19099" s="2"/>
      <c r="H19099" s="6"/>
      <c r="I19099" s="9"/>
      <c r="J19099" s="9"/>
      <c r="K19099" s="9"/>
    </row>
    <row r="19100" spans="1:11" x14ac:dyDescent="0.25">
      <c r="A19100" s="2"/>
      <c r="B19100" s="2"/>
      <c r="C19100" s="2"/>
      <c r="E19100" s="2"/>
      <c r="G19100" s="2"/>
      <c r="H19100" s="6"/>
      <c r="I19100" s="9"/>
      <c r="J19100" s="9"/>
      <c r="K19100" s="9"/>
    </row>
    <row r="19101" spans="1:11" x14ac:dyDescent="0.25">
      <c r="A19101" s="2"/>
      <c r="B19101" s="2"/>
      <c r="C19101" s="2"/>
      <c r="E19101" s="2"/>
      <c r="G19101" s="2"/>
      <c r="H19101" s="6"/>
      <c r="I19101" s="9"/>
      <c r="J19101" s="9"/>
      <c r="K19101" s="9"/>
    </row>
    <row r="19102" spans="1:11" x14ac:dyDescent="0.25">
      <c r="A19102" s="2"/>
      <c r="B19102" s="2"/>
      <c r="C19102" s="2"/>
      <c r="E19102" s="2"/>
      <c r="G19102" s="2"/>
      <c r="H19102" s="6"/>
      <c r="I19102" s="9"/>
      <c r="J19102" s="9"/>
      <c r="K19102" s="9"/>
    </row>
    <row r="19103" spans="1:11" x14ac:dyDescent="0.25">
      <c r="A19103" s="2"/>
      <c r="B19103" s="2"/>
      <c r="C19103" s="2"/>
      <c r="E19103" s="2"/>
      <c r="G19103" s="2"/>
      <c r="H19103" s="6"/>
      <c r="I19103" s="9"/>
      <c r="J19103" s="9"/>
      <c r="K19103" s="9"/>
    </row>
    <row r="19104" spans="1:11" x14ac:dyDescent="0.25">
      <c r="A19104" s="2"/>
      <c r="B19104" s="2"/>
      <c r="C19104" s="2"/>
      <c r="E19104" s="2"/>
      <c r="G19104" s="2"/>
      <c r="H19104" s="6"/>
      <c r="I19104" s="9"/>
      <c r="J19104" s="9"/>
      <c r="K19104" s="9"/>
    </row>
    <row r="19105" spans="1:11" x14ac:dyDescent="0.25">
      <c r="A19105" s="2"/>
      <c r="B19105" s="2"/>
      <c r="C19105" s="2"/>
      <c r="E19105" s="2"/>
      <c r="G19105" s="2"/>
      <c r="H19105" s="6"/>
      <c r="I19105" s="9"/>
      <c r="J19105" s="9"/>
      <c r="K19105" s="9"/>
    </row>
    <row r="19106" spans="1:11" x14ac:dyDescent="0.25">
      <c r="A19106" s="2"/>
      <c r="B19106" s="2"/>
      <c r="C19106" s="2"/>
      <c r="E19106" s="2"/>
      <c r="G19106" s="2"/>
      <c r="H19106" s="6"/>
      <c r="I19106" s="9"/>
      <c r="J19106" s="9"/>
      <c r="K19106" s="9"/>
    </row>
    <row r="19107" spans="1:11" x14ac:dyDescent="0.25">
      <c r="A19107" s="2"/>
      <c r="B19107" s="2"/>
      <c r="C19107" s="2"/>
      <c r="E19107" s="2"/>
      <c r="G19107" s="2"/>
      <c r="H19107" s="6"/>
      <c r="I19107" s="9"/>
      <c r="J19107" s="9"/>
      <c r="K19107" s="9"/>
    </row>
    <row r="19108" spans="1:11" x14ac:dyDescent="0.25">
      <c r="A19108" s="2"/>
      <c r="B19108" s="2"/>
      <c r="C19108" s="2"/>
      <c r="E19108" s="2"/>
      <c r="G19108" s="2"/>
      <c r="H19108" s="6"/>
      <c r="I19108" s="9"/>
      <c r="J19108" s="9"/>
      <c r="K19108" s="9"/>
    </row>
    <row r="19109" spans="1:11" x14ac:dyDescent="0.25">
      <c r="A19109" s="2"/>
      <c r="B19109" s="2"/>
      <c r="C19109" s="2"/>
      <c r="E19109" s="2"/>
      <c r="G19109" s="2"/>
      <c r="H19109" s="6"/>
      <c r="I19109" s="9"/>
      <c r="J19109" s="9"/>
      <c r="K19109" s="9"/>
    </row>
    <row r="19110" spans="1:11" x14ac:dyDescent="0.25">
      <c r="A19110" s="2"/>
      <c r="B19110" s="2"/>
      <c r="C19110" s="2"/>
      <c r="E19110" s="2"/>
      <c r="G19110" s="2"/>
      <c r="H19110" s="6"/>
      <c r="I19110" s="9"/>
      <c r="J19110" s="9"/>
      <c r="K19110" s="9"/>
    </row>
    <row r="19111" spans="1:11" x14ac:dyDescent="0.25">
      <c r="A19111" s="2"/>
      <c r="B19111" s="2"/>
      <c r="C19111" s="2"/>
      <c r="E19111" s="2"/>
      <c r="G19111" s="2"/>
      <c r="H19111" s="6"/>
      <c r="I19111" s="9"/>
      <c r="J19111" s="9"/>
      <c r="K19111" s="9"/>
    </row>
    <row r="19112" spans="1:11" x14ac:dyDescent="0.25">
      <c r="A19112" s="2"/>
      <c r="B19112" s="2"/>
      <c r="C19112" s="2"/>
      <c r="E19112" s="2"/>
      <c r="G19112" s="2"/>
      <c r="H19112" s="6"/>
      <c r="I19112" s="9"/>
      <c r="J19112" s="9"/>
      <c r="K19112" s="9"/>
    </row>
    <row r="19113" spans="1:11" x14ac:dyDescent="0.25">
      <c r="A19113" s="2"/>
      <c r="B19113" s="2"/>
      <c r="C19113" s="2"/>
      <c r="E19113" s="2"/>
      <c r="G19113" s="2"/>
      <c r="H19113" s="6"/>
      <c r="I19113" s="9"/>
      <c r="J19113" s="9"/>
      <c r="K19113" s="9"/>
    </row>
    <row r="19114" spans="1:11" x14ac:dyDescent="0.25">
      <c r="A19114" s="2"/>
      <c r="B19114" s="2"/>
      <c r="C19114" s="2"/>
      <c r="E19114" s="2"/>
      <c r="G19114" s="2"/>
      <c r="H19114" s="6"/>
      <c r="I19114" s="9"/>
      <c r="J19114" s="9"/>
      <c r="K19114" s="9"/>
    </row>
    <row r="19115" spans="1:11" x14ac:dyDescent="0.25">
      <c r="A19115" s="2"/>
      <c r="B19115" s="2"/>
      <c r="C19115" s="2"/>
      <c r="E19115" s="2"/>
      <c r="G19115" s="2"/>
      <c r="H19115" s="6"/>
      <c r="I19115" s="9"/>
      <c r="J19115" s="9"/>
      <c r="K19115" s="9"/>
    </row>
    <row r="19116" spans="1:11" x14ac:dyDescent="0.25">
      <c r="A19116" s="2"/>
      <c r="B19116" s="2"/>
      <c r="C19116" s="2"/>
      <c r="E19116" s="2"/>
      <c r="G19116" s="2"/>
      <c r="H19116" s="6"/>
      <c r="I19116" s="9"/>
      <c r="J19116" s="9"/>
      <c r="K19116" s="9"/>
    </row>
    <row r="19117" spans="1:11" x14ac:dyDescent="0.25">
      <c r="A19117" s="2"/>
      <c r="B19117" s="2"/>
      <c r="C19117" s="2"/>
      <c r="E19117" s="2"/>
      <c r="G19117" s="2"/>
      <c r="H19117" s="6"/>
      <c r="I19117" s="9"/>
      <c r="J19117" s="9"/>
      <c r="K19117" s="9"/>
    </row>
    <row r="19118" spans="1:11" x14ac:dyDescent="0.25">
      <c r="A19118" s="2"/>
      <c r="B19118" s="2"/>
      <c r="C19118" s="2"/>
      <c r="E19118" s="2"/>
      <c r="G19118" s="2"/>
      <c r="H19118" s="6"/>
      <c r="I19118" s="9"/>
      <c r="J19118" s="9"/>
      <c r="K19118" s="9"/>
    </row>
    <row r="19119" spans="1:11" x14ac:dyDescent="0.25">
      <c r="A19119" s="2"/>
      <c r="B19119" s="2"/>
      <c r="C19119" s="2"/>
      <c r="E19119" s="2"/>
      <c r="G19119" s="2"/>
      <c r="H19119" s="6"/>
      <c r="I19119" s="9"/>
      <c r="J19119" s="9"/>
      <c r="K19119" s="9"/>
    </row>
    <row r="19120" spans="1:11" x14ac:dyDescent="0.25">
      <c r="A19120" s="2"/>
      <c r="B19120" s="2"/>
      <c r="C19120" s="2"/>
      <c r="E19120" s="2"/>
      <c r="G19120" s="2"/>
      <c r="H19120" s="6"/>
      <c r="I19120" s="9"/>
      <c r="J19120" s="9"/>
      <c r="K19120" s="9"/>
    </row>
    <row r="19121" spans="1:11" x14ac:dyDescent="0.25">
      <c r="A19121" s="2"/>
      <c r="B19121" s="2"/>
      <c r="C19121" s="2"/>
      <c r="E19121" s="2"/>
      <c r="G19121" s="2"/>
      <c r="H19121" s="6"/>
      <c r="I19121" s="9"/>
      <c r="J19121" s="9"/>
      <c r="K19121" s="9"/>
    </row>
    <row r="19122" spans="1:11" x14ac:dyDescent="0.25">
      <c r="A19122" s="2"/>
      <c r="B19122" s="2"/>
      <c r="C19122" s="2"/>
      <c r="E19122" s="2"/>
      <c r="G19122" s="2"/>
      <c r="H19122" s="6"/>
      <c r="I19122" s="9"/>
      <c r="J19122" s="9"/>
      <c r="K19122" s="9"/>
    </row>
    <row r="19123" spans="1:11" x14ac:dyDescent="0.25">
      <c r="A19123" s="2"/>
      <c r="B19123" s="2"/>
      <c r="C19123" s="2"/>
      <c r="E19123" s="2"/>
      <c r="G19123" s="2"/>
      <c r="H19123" s="6"/>
      <c r="I19123" s="9"/>
      <c r="J19123" s="9"/>
      <c r="K19123" s="9"/>
    </row>
    <row r="19124" spans="1:11" x14ac:dyDescent="0.25">
      <c r="A19124" s="2"/>
      <c r="B19124" s="2"/>
      <c r="C19124" s="2"/>
      <c r="E19124" s="2"/>
      <c r="G19124" s="2"/>
      <c r="H19124" s="6"/>
      <c r="I19124" s="9"/>
      <c r="J19124" s="9"/>
      <c r="K19124" s="9"/>
    </row>
    <row r="19125" spans="1:11" x14ac:dyDescent="0.25">
      <c r="A19125" s="2"/>
      <c r="B19125" s="2"/>
      <c r="C19125" s="2"/>
      <c r="E19125" s="2"/>
      <c r="G19125" s="2"/>
      <c r="H19125" s="6"/>
      <c r="I19125" s="9"/>
      <c r="J19125" s="9"/>
      <c r="K19125" s="9"/>
    </row>
    <row r="19126" spans="1:11" x14ac:dyDescent="0.25">
      <c r="A19126" s="2"/>
      <c r="B19126" s="2"/>
      <c r="C19126" s="2"/>
      <c r="E19126" s="2"/>
      <c r="G19126" s="2"/>
      <c r="H19126" s="6"/>
      <c r="I19126" s="9"/>
      <c r="J19126" s="9"/>
      <c r="K19126" s="9"/>
    </row>
    <row r="19127" spans="1:11" x14ac:dyDescent="0.25">
      <c r="A19127" s="2"/>
      <c r="B19127" s="2"/>
      <c r="C19127" s="2"/>
      <c r="E19127" s="2"/>
      <c r="G19127" s="2"/>
      <c r="H19127" s="6"/>
      <c r="I19127" s="9"/>
      <c r="J19127" s="9"/>
      <c r="K19127" s="9"/>
    </row>
    <row r="19128" spans="1:11" x14ac:dyDescent="0.25">
      <c r="A19128" s="2"/>
      <c r="B19128" s="2"/>
      <c r="C19128" s="2"/>
      <c r="E19128" s="2"/>
      <c r="G19128" s="2"/>
      <c r="H19128" s="6"/>
      <c r="I19128" s="9"/>
      <c r="J19128" s="9"/>
      <c r="K19128" s="9"/>
    </row>
    <row r="19129" spans="1:11" x14ac:dyDescent="0.25">
      <c r="A19129" s="2"/>
      <c r="B19129" s="2"/>
      <c r="C19129" s="2"/>
      <c r="E19129" s="2"/>
      <c r="G19129" s="2"/>
      <c r="H19129" s="6"/>
      <c r="I19129" s="9"/>
      <c r="J19129" s="9"/>
      <c r="K19129" s="9"/>
    </row>
    <row r="19130" spans="1:11" x14ac:dyDescent="0.25">
      <c r="A19130" s="2"/>
      <c r="B19130" s="2"/>
      <c r="C19130" s="2"/>
      <c r="E19130" s="2"/>
      <c r="G19130" s="2"/>
      <c r="H19130" s="6"/>
      <c r="I19130" s="9"/>
      <c r="J19130" s="9"/>
      <c r="K19130" s="9"/>
    </row>
    <row r="19131" spans="1:11" x14ac:dyDescent="0.25">
      <c r="A19131" s="2"/>
      <c r="B19131" s="2"/>
      <c r="C19131" s="2"/>
      <c r="E19131" s="2"/>
      <c r="G19131" s="2"/>
      <c r="H19131" s="6"/>
      <c r="I19131" s="9"/>
      <c r="J19131" s="9"/>
      <c r="K19131" s="9"/>
    </row>
    <row r="19132" spans="1:11" x14ac:dyDescent="0.25">
      <c r="A19132" s="2"/>
      <c r="B19132" s="2"/>
      <c r="C19132" s="2"/>
      <c r="E19132" s="2"/>
      <c r="G19132" s="2"/>
      <c r="H19132" s="6"/>
      <c r="I19132" s="9"/>
      <c r="J19132" s="9"/>
      <c r="K19132" s="9"/>
    </row>
    <row r="19133" spans="1:11" x14ac:dyDescent="0.25">
      <c r="A19133" s="2"/>
      <c r="B19133" s="2"/>
      <c r="C19133" s="2"/>
      <c r="E19133" s="2"/>
      <c r="G19133" s="2"/>
      <c r="H19133" s="6"/>
      <c r="I19133" s="9"/>
      <c r="J19133" s="9"/>
      <c r="K19133" s="9"/>
    </row>
    <row r="19134" spans="1:11" x14ac:dyDescent="0.25">
      <c r="A19134" s="2"/>
      <c r="B19134" s="2"/>
      <c r="C19134" s="2"/>
      <c r="E19134" s="2"/>
      <c r="G19134" s="2"/>
      <c r="H19134" s="6"/>
      <c r="I19134" s="9"/>
      <c r="J19134" s="9"/>
      <c r="K19134" s="9"/>
    </row>
    <row r="19135" spans="1:11" x14ac:dyDescent="0.25">
      <c r="A19135" s="2"/>
      <c r="B19135" s="2"/>
      <c r="C19135" s="2"/>
      <c r="E19135" s="2"/>
      <c r="G19135" s="2"/>
      <c r="H19135" s="6"/>
      <c r="I19135" s="9"/>
      <c r="J19135" s="9"/>
      <c r="K19135" s="9"/>
    </row>
    <row r="19136" spans="1:11" x14ac:dyDescent="0.25">
      <c r="A19136" s="2"/>
      <c r="B19136" s="2"/>
      <c r="C19136" s="2"/>
      <c r="E19136" s="2"/>
      <c r="G19136" s="2"/>
      <c r="H19136" s="6"/>
      <c r="I19136" s="9"/>
      <c r="J19136" s="9"/>
      <c r="K19136" s="9"/>
    </row>
    <row r="19137" spans="1:11" x14ac:dyDescent="0.25">
      <c r="A19137" s="2"/>
      <c r="B19137" s="2"/>
      <c r="C19137" s="2"/>
      <c r="E19137" s="2"/>
      <c r="G19137" s="2"/>
      <c r="H19137" s="6"/>
      <c r="I19137" s="9"/>
      <c r="J19137" s="9"/>
      <c r="K19137" s="9"/>
    </row>
    <row r="19138" spans="1:11" x14ac:dyDescent="0.25">
      <c r="A19138" s="2"/>
      <c r="B19138" s="2"/>
      <c r="C19138" s="2"/>
      <c r="E19138" s="2"/>
      <c r="G19138" s="2"/>
      <c r="H19138" s="6"/>
      <c r="I19138" s="9"/>
      <c r="J19138" s="9"/>
      <c r="K19138" s="9"/>
    </row>
    <row r="19139" spans="1:11" x14ac:dyDescent="0.25">
      <c r="A19139" s="2"/>
      <c r="B19139" s="2"/>
      <c r="C19139" s="2"/>
      <c r="E19139" s="2"/>
      <c r="G19139" s="2"/>
      <c r="H19139" s="6"/>
      <c r="I19139" s="9"/>
      <c r="J19139" s="9"/>
      <c r="K19139" s="9"/>
    </row>
    <row r="19140" spans="1:11" x14ac:dyDescent="0.25">
      <c r="A19140" s="2"/>
      <c r="B19140" s="2"/>
      <c r="C19140" s="2"/>
      <c r="E19140" s="2"/>
      <c r="G19140" s="2"/>
      <c r="H19140" s="6"/>
      <c r="I19140" s="9"/>
      <c r="J19140" s="9"/>
      <c r="K19140" s="9"/>
    </row>
    <row r="19141" spans="1:11" x14ac:dyDescent="0.25">
      <c r="A19141" s="2"/>
      <c r="B19141" s="2"/>
      <c r="C19141" s="2"/>
      <c r="E19141" s="2"/>
      <c r="G19141" s="2"/>
      <c r="H19141" s="6"/>
      <c r="I19141" s="9"/>
      <c r="J19141" s="9"/>
      <c r="K19141" s="9"/>
    </row>
    <row r="19142" spans="1:11" x14ac:dyDescent="0.25">
      <c r="A19142" s="2"/>
      <c r="B19142" s="2"/>
      <c r="C19142" s="2"/>
      <c r="E19142" s="2"/>
      <c r="G19142" s="2"/>
      <c r="H19142" s="6"/>
      <c r="I19142" s="9"/>
      <c r="J19142" s="9"/>
      <c r="K19142" s="9"/>
    </row>
    <row r="19143" spans="1:11" x14ac:dyDescent="0.25">
      <c r="A19143" s="2"/>
      <c r="B19143" s="2"/>
      <c r="C19143" s="2"/>
      <c r="E19143" s="2"/>
      <c r="G19143" s="2"/>
      <c r="H19143" s="6"/>
      <c r="I19143" s="9"/>
      <c r="J19143" s="9"/>
      <c r="K19143" s="9"/>
    </row>
    <row r="19144" spans="1:11" x14ac:dyDescent="0.25">
      <c r="A19144" s="2"/>
      <c r="B19144" s="2"/>
      <c r="C19144" s="2"/>
      <c r="E19144" s="2"/>
      <c r="G19144" s="2"/>
      <c r="H19144" s="6"/>
      <c r="I19144" s="9"/>
      <c r="J19144" s="9"/>
      <c r="K19144" s="9"/>
    </row>
    <row r="19145" spans="1:11" x14ac:dyDescent="0.25">
      <c r="A19145" s="2"/>
      <c r="B19145" s="2"/>
      <c r="C19145" s="2"/>
      <c r="E19145" s="2"/>
      <c r="G19145" s="2"/>
      <c r="H19145" s="6"/>
      <c r="I19145" s="9"/>
      <c r="J19145" s="9"/>
      <c r="K19145" s="9"/>
    </row>
    <row r="19146" spans="1:11" x14ac:dyDescent="0.25">
      <c r="A19146" s="2"/>
      <c r="B19146" s="2"/>
      <c r="C19146" s="2"/>
      <c r="E19146" s="2"/>
      <c r="G19146" s="2"/>
      <c r="H19146" s="6"/>
      <c r="I19146" s="9"/>
      <c r="J19146" s="9"/>
      <c r="K19146" s="9"/>
    </row>
    <row r="19147" spans="1:11" x14ac:dyDescent="0.25">
      <c r="A19147" s="2"/>
      <c r="B19147" s="2"/>
      <c r="C19147" s="2"/>
      <c r="E19147" s="2"/>
      <c r="G19147" s="2"/>
      <c r="H19147" s="6"/>
      <c r="I19147" s="9"/>
      <c r="J19147" s="9"/>
      <c r="K19147" s="9"/>
    </row>
    <row r="19148" spans="1:11" x14ac:dyDescent="0.25">
      <c r="A19148" s="2"/>
      <c r="B19148" s="2"/>
      <c r="C19148" s="2"/>
      <c r="E19148" s="2"/>
      <c r="G19148" s="2"/>
      <c r="H19148" s="6"/>
      <c r="I19148" s="9"/>
      <c r="J19148" s="9"/>
      <c r="K19148" s="9"/>
    </row>
    <row r="19149" spans="1:11" x14ac:dyDescent="0.25">
      <c r="A19149" s="2"/>
      <c r="B19149" s="2"/>
      <c r="C19149" s="2"/>
      <c r="E19149" s="2"/>
      <c r="G19149" s="2"/>
      <c r="H19149" s="6"/>
      <c r="I19149" s="9"/>
      <c r="J19149" s="9"/>
      <c r="K19149" s="9"/>
    </row>
    <row r="19150" spans="1:11" x14ac:dyDescent="0.25">
      <c r="A19150" s="2"/>
      <c r="B19150" s="2"/>
      <c r="C19150" s="2"/>
      <c r="E19150" s="2"/>
      <c r="G19150" s="2"/>
      <c r="H19150" s="6"/>
      <c r="I19150" s="9"/>
      <c r="J19150" s="9"/>
      <c r="K19150" s="9"/>
    </row>
    <row r="19151" spans="1:11" x14ac:dyDescent="0.25">
      <c r="A19151" s="2"/>
      <c r="B19151" s="2"/>
      <c r="C19151" s="2"/>
      <c r="E19151" s="2"/>
      <c r="G19151" s="2"/>
      <c r="H19151" s="6"/>
      <c r="I19151" s="9"/>
      <c r="J19151" s="9"/>
      <c r="K19151" s="9"/>
    </row>
    <row r="19152" spans="1:11" x14ac:dyDescent="0.25">
      <c r="A19152" s="2"/>
      <c r="B19152" s="2"/>
      <c r="C19152" s="2"/>
      <c r="E19152" s="2"/>
      <c r="G19152" s="2"/>
      <c r="H19152" s="6"/>
      <c r="I19152" s="9"/>
      <c r="J19152" s="9"/>
      <c r="K19152" s="9"/>
    </row>
    <row r="19153" spans="1:11" x14ac:dyDescent="0.25">
      <c r="A19153" s="2"/>
      <c r="B19153" s="2"/>
      <c r="C19153" s="2"/>
      <c r="E19153" s="2"/>
      <c r="G19153" s="2"/>
      <c r="H19153" s="6"/>
      <c r="I19153" s="9"/>
      <c r="J19153" s="9"/>
      <c r="K19153" s="9"/>
    </row>
    <row r="19154" spans="1:11" x14ac:dyDescent="0.25">
      <c r="A19154" s="2"/>
      <c r="B19154" s="2"/>
      <c r="C19154" s="2"/>
      <c r="E19154" s="2"/>
      <c r="G19154" s="2"/>
      <c r="H19154" s="6"/>
      <c r="I19154" s="9"/>
      <c r="J19154" s="9"/>
      <c r="K19154" s="9"/>
    </row>
    <row r="19155" spans="1:11" x14ac:dyDescent="0.25">
      <c r="A19155" s="2"/>
      <c r="B19155" s="2"/>
      <c r="C19155" s="2"/>
      <c r="E19155" s="2"/>
      <c r="G19155" s="2"/>
      <c r="H19155" s="6"/>
      <c r="I19155" s="9"/>
      <c r="J19155" s="9"/>
      <c r="K19155" s="9"/>
    </row>
    <row r="19156" spans="1:11" x14ac:dyDescent="0.25">
      <c r="A19156" s="2"/>
      <c r="B19156" s="2"/>
      <c r="C19156" s="2"/>
      <c r="E19156" s="2"/>
      <c r="G19156" s="2"/>
      <c r="H19156" s="6"/>
      <c r="I19156" s="9"/>
      <c r="J19156" s="9"/>
      <c r="K19156" s="9"/>
    </row>
    <row r="19157" spans="1:11" x14ac:dyDescent="0.25">
      <c r="A19157" s="2"/>
      <c r="B19157" s="2"/>
      <c r="C19157" s="2"/>
      <c r="E19157" s="2"/>
      <c r="G19157" s="2"/>
      <c r="H19157" s="6"/>
      <c r="I19157" s="9"/>
      <c r="J19157" s="9"/>
      <c r="K19157" s="9"/>
    </row>
    <row r="19158" spans="1:11" x14ac:dyDescent="0.25">
      <c r="A19158" s="2"/>
      <c r="B19158" s="2"/>
      <c r="C19158" s="2"/>
      <c r="E19158" s="2"/>
      <c r="G19158" s="2"/>
      <c r="H19158" s="6"/>
      <c r="I19158" s="9"/>
      <c r="J19158" s="9"/>
      <c r="K19158" s="9"/>
    </row>
    <row r="19159" spans="1:11" x14ac:dyDescent="0.25">
      <c r="A19159" s="2"/>
      <c r="B19159" s="2"/>
      <c r="C19159" s="2"/>
      <c r="E19159" s="2"/>
      <c r="G19159" s="2"/>
      <c r="H19159" s="6"/>
      <c r="I19159" s="9"/>
      <c r="J19159" s="9"/>
      <c r="K19159" s="9"/>
    </row>
    <row r="19160" spans="1:11" x14ac:dyDescent="0.25">
      <c r="A19160" s="2"/>
      <c r="B19160" s="2"/>
      <c r="C19160" s="2"/>
      <c r="E19160" s="2"/>
      <c r="G19160" s="2"/>
      <c r="H19160" s="6"/>
      <c r="I19160" s="9"/>
      <c r="J19160" s="9"/>
      <c r="K19160" s="9"/>
    </row>
    <row r="19161" spans="1:11" x14ac:dyDescent="0.25">
      <c r="A19161" s="2"/>
      <c r="B19161" s="2"/>
      <c r="C19161" s="2"/>
      <c r="E19161" s="2"/>
      <c r="G19161" s="2"/>
      <c r="H19161" s="6"/>
      <c r="I19161" s="9"/>
      <c r="J19161" s="9"/>
      <c r="K19161" s="9"/>
    </row>
    <row r="19162" spans="1:11" x14ac:dyDescent="0.25">
      <c r="A19162" s="2"/>
      <c r="B19162" s="2"/>
      <c r="C19162" s="2"/>
      <c r="E19162" s="2"/>
      <c r="G19162" s="2"/>
      <c r="H19162" s="6"/>
      <c r="I19162" s="9"/>
      <c r="J19162" s="9"/>
      <c r="K19162" s="9"/>
    </row>
    <row r="19163" spans="1:11" x14ac:dyDescent="0.25">
      <c r="A19163" s="2"/>
      <c r="B19163" s="2"/>
      <c r="C19163" s="2"/>
      <c r="E19163" s="2"/>
      <c r="G19163" s="2"/>
      <c r="H19163" s="6"/>
      <c r="I19163" s="9"/>
      <c r="J19163" s="9"/>
      <c r="K19163" s="9"/>
    </row>
    <row r="19164" spans="1:11" x14ac:dyDescent="0.25">
      <c r="A19164" s="2"/>
      <c r="B19164" s="2"/>
      <c r="C19164" s="2"/>
      <c r="E19164" s="2"/>
      <c r="G19164" s="2"/>
      <c r="H19164" s="6"/>
      <c r="I19164" s="9"/>
      <c r="J19164" s="9"/>
      <c r="K19164" s="9"/>
    </row>
    <row r="19165" spans="1:11" x14ac:dyDescent="0.25">
      <c r="A19165" s="2"/>
      <c r="B19165" s="2"/>
      <c r="C19165" s="2"/>
      <c r="E19165" s="2"/>
      <c r="G19165" s="2"/>
      <c r="H19165" s="6"/>
      <c r="I19165" s="9"/>
      <c r="J19165" s="9"/>
      <c r="K19165" s="9"/>
    </row>
    <row r="19166" spans="1:11" x14ac:dyDescent="0.25">
      <c r="A19166" s="2"/>
      <c r="B19166" s="2"/>
      <c r="C19166" s="2"/>
      <c r="E19166" s="2"/>
      <c r="G19166" s="2"/>
      <c r="H19166" s="6"/>
      <c r="I19166" s="9"/>
      <c r="J19166" s="9"/>
      <c r="K19166" s="9"/>
    </row>
    <row r="19167" spans="1:11" x14ac:dyDescent="0.25">
      <c r="A19167" s="2"/>
      <c r="B19167" s="2"/>
      <c r="C19167" s="2"/>
      <c r="E19167" s="2"/>
      <c r="G19167" s="2"/>
      <c r="H19167" s="6"/>
      <c r="I19167" s="9"/>
      <c r="J19167" s="9"/>
      <c r="K19167" s="9"/>
    </row>
    <row r="19168" spans="1:11" x14ac:dyDescent="0.25">
      <c r="A19168" s="2"/>
      <c r="B19168" s="2"/>
      <c r="C19168" s="2"/>
      <c r="E19168" s="2"/>
      <c r="G19168" s="2"/>
      <c r="H19168" s="6"/>
      <c r="I19168" s="9"/>
      <c r="J19168" s="9"/>
      <c r="K19168" s="9"/>
    </row>
    <row r="19169" spans="1:11" x14ac:dyDescent="0.25">
      <c r="A19169" s="2"/>
      <c r="B19169" s="2"/>
      <c r="C19169" s="2"/>
      <c r="E19169" s="2"/>
      <c r="G19169" s="2"/>
      <c r="H19169" s="6"/>
      <c r="I19169" s="9"/>
      <c r="J19169" s="9"/>
      <c r="K19169" s="9"/>
    </row>
    <row r="19170" spans="1:11" x14ac:dyDescent="0.25">
      <c r="A19170" s="2"/>
      <c r="B19170" s="2"/>
      <c r="C19170" s="2"/>
      <c r="E19170" s="2"/>
      <c r="G19170" s="2"/>
      <c r="H19170" s="6"/>
      <c r="I19170" s="9"/>
      <c r="J19170" s="9"/>
      <c r="K19170" s="9"/>
    </row>
    <row r="19171" spans="1:11" x14ac:dyDescent="0.25">
      <c r="A19171" s="2"/>
      <c r="B19171" s="2"/>
      <c r="C19171" s="2"/>
      <c r="E19171" s="2"/>
      <c r="G19171" s="2"/>
      <c r="H19171" s="6"/>
      <c r="I19171" s="9"/>
      <c r="J19171" s="9"/>
      <c r="K19171" s="9"/>
    </row>
    <row r="19172" spans="1:11" x14ac:dyDescent="0.25">
      <c r="A19172" s="2"/>
      <c r="B19172" s="2"/>
      <c r="C19172" s="2"/>
      <c r="E19172" s="2"/>
      <c r="G19172" s="2"/>
      <c r="H19172" s="6"/>
      <c r="I19172" s="9"/>
      <c r="J19172" s="9"/>
      <c r="K19172" s="9"/>
    </row>
    <row r="19173" spans="1:11" x14ac:dyDescent="0.25">
      <c r="A19173" s="2"/>
      <c r="B19173" s="2"/>
      <c r="C19173" s="2"/>
      <c r="E19173" s="2"/>
      <c r="G19173" s="2"/>
      <c r="H19173" s="6"/>
      <c r="I19173" s="9"/>
      <c r="J19173" s="9"/>
      <c r="K19173" s="9"/>
    </row>
    <row r="19174" spans="1:11" x14ac:dyDescent="0.25">
      <c r="A19174" s="2"/>
      <c r="B19174" s="2"/>
      <c r="C19174" s="2"/>
      <c r="E19174" s="2"/>
      <c r="G19174" s="2"/>
      <c r="H19174" s="6"/>
      <c r="I19174" s="9"/>
      <c r="J19174" s="9"/>
      <c r="K19174" s="9"/>
    </row>
    <row r="19175" spans="1:11" x14ac:dyDescent="0.25">
      <c r="A19175" s="2"/>
      <c r="B19175" s="2"/>
      <c r="C19175" s="2"/>
      <c r="E19175" s="2"/>
      <c r="G19175" s="2"/>
      <c r="H19175" s="6"/>
      <c r="I19175" s="9"/>
      <c r="J19175" s="9"/>
      <c r="K19175" s="9"/>
    </row>
    <row r="19176" spans="1:11" x14ac:dyDescent="0.25">
      <c r="A19176" s="2"/>
      <c r="B19176" s="2"/>
      <c r="C19176" s="2"/>
      <c r="E19176" s="2"/>
      <c r="G19176" s="2"/>
      <c r="H19176" s="6"/>
      <c r="I19176" s="9"/>
      <c r="J19176" s="9"/>
      <c r="K19176" s="9"/>
    </row>
    <row r="19177" spans="1:11" x14ac:dyDescent="0.25">
      <c r="A19177" s="2"/>
      <c r="B19177" s="2"/>
      <c r="C19177" s="2"/>
      <c r="E19177" s="2"/>
      <c r="G19177" s="2"/>
      <c r="H19177" s="6"/>
      <c r="I19177" s="9"/>
      <c r="J19177" s="9"/>
      <c r="K19177" s="9"/>
    </row>
    <row r="19178" spans="1:11" x14ac:dyDescent="0.25">
      <c r="A19178" s="2"/>
      <c r="B19178" s="2"/>
      <c r="C19178" s="2"/>
      <c r="E19178" s="2"/>
      <c r="G19178" s="2"/>
      <c r="H19178" s="6"/>
      <c r="I19178" s="9"/>
      <c r="J19178" s="9"/>
      <c r="K19178" s="9"/>
    </row>
    <row r="19179" spans="1:11" x14ac:dyDescent="0.25">
      <c r="A19179" s="2"/>
      <c r="B19179" s="2"/>
      <c r="C19179" s="2"/>
      <c r="E19179" s="2"/>
      <c r="G19179" s="2"/>
      <c r="H19179" s="6"/>
      <c r="I19179" s="9"/>
      <c r="J19179" s="9"/>
      <c r="K19179" s="9"/>
    </row>
    <row r="19180" spans="1:11" x14ac:dyDescent="0.25">
      <c r="A19180" s="2"/>
      <c r="B19180" s="2"/>
      <c r="C19180" s="2"/>
      <c r="E19180" s="2"/>
      <c r="G19180" s="2"/>
      <c r="H19180" s="6"/>
      <c r="I19180" s="9"/>
      <c r="J19180" s="9"/>
      <c r="K19180" s="9"/>
    </row>
    <row r="19181" spans="1:11" x14ac:dyDescent="0.25">
      <c r="A19181" s="2"/>
      <c r="B19181" s="2"/>
      <c r="C19181" s="2"/>
      <c r="E19181" s="2"/>
      <c r="G19181" s="2"/>
      <c r="H19181" s="6"/>
      <c r="I19181" s="9"/>
      <c r="J19181" s="9"/>
      <c r="K19181" s="9"/>
    </row>
    <row r="19182" spans="1:11" x14ac:dyDescent="0.25">
      <c r="A19182" s="2"/>
      <c r="B19182" s="2"/>
      <c r="C19182" s="2"/>
      <c r="E19182" s="2"/>
      <c r="G19182" s="2"/>
      <c r="H19182" s="6"/>
      <c r="I19182" s="9"/>
      <c r="J19182" s="9"/>
      <c r="K19182" s="9"/>
    </row>
    <row r="19183" spans="1:11" x14ac:dyDescent="0.25">
      <c r="A19183" s="2"/>
      <c r="B19183" s="2"/>
      <c r="C19183" s="2"/>
      <c r="E19183" s="2"/>
      <c r="G19183" s="2"/>
      <c r="H19183" s="6"/>
      <c r="I19183" s="9"/>
      <c r="J19183" s="9"/>
      <c r="K19183" s="9"/>
    </row>
    <row r="19184" spans="1:11" x14ac:dyDescent="0.25">
      <c r="A19184" s="2"/>
      <c r="B19184" s="2"/>
      <c r="C19184" s="2"/>
      <c r="E19184" s="2"/>
      <c r="G19184" s="2"/>
      <c r="H19184" s="6"/>
      <c r="I19184" s="9"/>
      <c r="J19184" s="9"/>
      <c r="K19184" s="9"/>
    </row>
    <row r="19185" spans="1:11" x14ac:dyDescent="0.25">
      <c r="A19185" s="2"/>
      <c r="B19185" s="2"/>
      <c r="C19185" s="2"/>
      <c r="E19185" s="2"/>
      <c r="G19185" s="2"/>
      <c r="H19185" s="6"/>
      <c r="I19185" s="9"/>
      <c r="J19185" s="9"/>
      <c r="K19185" s="9"/>
    </row>
    <row r="19186" spans="1:11" x14ac:dyDescent="0.25">
      <c r="A19186" s="2"/>
      <c r="B19186" s="2"/>
      <c r="C19186" s="2"/>
      <c r="E19186" s="2"/>
      <c r="G19186" s="2"/>
      <c r="H19186" s="6"/>
      <c r="I19186" s="9"/>
      <c r="J19186" s="9"/>
      <c r="K19186" s="9"/>
    </row>
    <row r="19187" spans="1:11" x14ac:dyDescent="0.25">
      <c r="A19187" s="2"/>
      <c r="B19187" s="2"/>
      <c r="C19187" s="2"/>
      <c r="E19187" s="2"/>
      <c r="G19187" s="2"/>
      <c r="H19187" s="6"/>
      <c r="I19187" s="9"/>
      <c r="J19187" s="9"/>
      <c r="K19187" s="9"/>
    </row>
    <row r="19188" spans="1:11" x14ac:dyDescent="0.25">
      <c r="A19188" s="2"/>
      <c r="B19188" s="2"/>
      <c r="C19188" s="2"/>
      <c r="E19188" s="2"/>
      <c r="G19188" s="2"/>
      <c r="H19188" s="6"/>
      <c r="I19188" s="9"/>
      <c r="J19188" s="9"/>
      <c r="K19188" s="9"/>
    </row>
    <row r="19189" spans="1:11" x14ac:dyDescent="0.25">
      <c r="A19189" s="2"/>
      <c r="B19189" s="2"/>
      <c r="C19189" s="2"/>
      <c r="E19189" s="2"/>
      <c r="G19189" s="2"/>
      <c r="H19189" s="6"/>
      <c r="I19189" s="9"/>
      <c r="J19189" s="9"/>
      <c r="K19189" s="9"/>
    </row>
    <row r="19190" spans="1:11" x14ac:dyDescent="0.25">
      <c r="A19190" s="2"/>
      <c r="B19190" s="2"/>
      <c r="C19190" s="2"/>
      <c r="E19190" s="2"/>
      <c r="G19190" s="2"/>
      <c r="H19190" s="6"/>
      <c r="I19190" s="9"/>
      <c r="J19190" s="9"/>
      <c r="K19190" s="9"/>
    </row>
    <row r="19191" spans="1:11" x14ac:dyDescent="0.25">
      <c r="A19191" s="2"/>
      <c r="B19191" s="2"/>
      <c r="C19191" s="2"/>
      <c r="E19191" s="2"/>
      <c r="G19191" s="2"/>
      <c r="H19191" s="6"/>
      <c r="I19191" s="9"/>
      <c r="J19191" s="9"/>
      <c r="K19191" s="9"/>
    </row>
    <row r="19192" spans="1:11" x14ac:dyDescent="0.25">
      <c r="A19192" s="2"/>
      <c r="B19192" s="2"/>
      <c r="C19192" s="2"/>
      <c r="E19192" s="2"/>
      <c r="G19192" s="2"/>
      <c r="H19192" s="6"/>
      <c r="I19192" s="9"/>
      <c r="J19192" s="9"/>
      <c r="K19192" s="9"/>
    </row>
    <row r="19193" spans="1:11" x14ac:dyDescent="0.25">
      <c r="A19193" s="2"/>
      <c r="B19193" s="2"/>
      <c r="C19193" s="2"/>
      <c r="E19193" s="2"/>
      <c r="G19193" s="2"/>
      <c r="H19193" s="6"/>
      <c r="I19193" s="9"/>
      <c r="J19193" s="9"/>
      <c r="K19193" s="9"/>
    </row>
    <row r="19194" spans="1:11" x14ac:dyDescent="0.25">
      <c r="A19194" s="2"/>
      <c r="B19194" s="2"/>
      <c r="C19194" s="2"/>
      <c r="E19194" s="2"/>
      <c r="G19194" s="2"/>
      <c r="H19194" s="6"/>
      <c r="I19194" s="9"/>
      <c r="J19194" s="9"/>
      <c r="K19194" s="9"/>
    </row>
    <row r="19195" spans="1:11" x14ac:dyDescent="0.25">
      <c r="A19195" s="2"/>
      <c r="B19195" s="2"/>
      <c r="C19195" s="2"/>
      <c r="E19195" s="2"/>
      <c r="G19195" s="2"/>
      <c r="H19195" s="6"/>
      <c r="I19195" s="9"/>
      <c r="J19195" s="9"/>
      <c r="K19195" s="9"/>
    </row>
    <row r="19196" spans="1:11" x14ac:dyDescent="0.25">
      <c r="A19196" s="2"/>
      <c r="B19196" s="2"/>
      <c r="C19196" s="2"/>
      <c r="E19196" s="2"/>
      <c r="G19196" s="2"/>
      <c r="H19196" s="6"/>
      <c r="I19196" s="9"/>
      <c r="J19196" s="9"/>
      <c r="K19196" s="9"/>
    </row>
    <row r="19197" spans="1:11" x14ac:dyDescent="0.25">
      <c r="A19197" s="2"/>
      <c r="B19197" s="2"/>
      <c r="C19197" s="2"/>
      <c r="E19197" s="2"/>
      <c r="G19197" s="2"/>
      <c r="H19197" s="6"/>
      <c r="I19197" s="9"/>
      <c r="J19197" s="9"/>
      <c r="K19197" s="9"/>
    </row>
    <row r="19198" spans="1:11" x14ac:dyDescent="0.25">
      <c r="A19198" s="2"/>
      <c r="B19198" s="2"/>
      <c r="C19198" s="2"/>
      <c r="E19198" s="2"/>
      <c r="G19198" s="2"/>
      <c r="H19198" s="6"/>
      <c r="I19198" s="9"/>
      <c r="J19198" s="9"/>
      <c r="K19198" s="9"/>
    </row>
    <row r="19199" spans="1:11" x14ac:dyDescent="0.25">
      <c r="A19199" s="2"/>
      <c r="B19199" s="2"/>
      <c r="C19199" s="2"/>
      <c r="E19199" s="2"/>
      <c r="G19199" s="2"/>
      <c r="H19199" s="6"/>
      <c r="I19199" s="9"/>
      <c r="J19199" s="9"/>
      <c r="K19199" s="9"/>
    </row>
    <row r="19200" spans="1:11" x14ac:dyDescent="0.25">
      <c r="A19200" s="2"/>
      <c r="B19200" s="2"/>
      <c r="C19200" s="2"/>
      <c r="E19200" s="2"/>
      <c r="G19200" s="2"/>
      <c r="H19200" s="6"/>
      <c r="I19200" s="9"/>
      <c r="J19200" s="9"/>
      <c r="K19200" s="9"/>
    </row>
    <row r="19201" spans="1:11" x14ac:dyDescent="0.25">
      <c r="A19201" s="2"/>
      <c r="B19201" s="2"/>
      <c r="C19201" s="2"/>
      <c r="E19201" s="2"/>
      <c r="G19201" s="2"/>
      <c r="H19201" s="6"/>
      <c r="I19201" s="9"/>
      <c r="J19201" s="9"/>
      <c r="K19201" s="9"/>
    </row>
    <row r="19202" spans="1:11" x14ac:dyDescent="0.25">
      <c r="A19202" s="2"/>
      <c r="B19202" s="2"/>
      <c r="C19202" s="2"/>
      <c r="E19202" s="2"/>
      <c r="G19202" s="2"/>
      <c r="H19202" s="6"/>
      <c r="I19202" s="9"/>
      <c r="J19202" s="9"/>
      <c r="K19202" s="9"/>
    </row>
    <row r="19203" spans="1:11" x14ac:dyDescent="0.25">
      <c r="A19203" s="2"/>
      <c r="B19203" s="2"/>
      <c r="C19203" s="2"/>
      <c r="E19203" s="2"/>
      <c r="G19203" s="2"/>
      <c r="H19203" s="6"/>
      <c r="I19203" s="9"/>
      <c r="J19203" s="9"/>
      <c r="K19203" s="9"/>
    </row>
    <row r="19204" spans="1:11" x14ac:dyDescent="0.25">
      <c r="A19204" s="2"/>
      <c r="B19204" s="2"/>
      <c r="C19204" s="2"/>
      <c r="E19204" s="2"/>
      <c r="G19204" s="2"/>
      <c r="H19204" s="6"/>
      <c r="I19204" s="9"/>
      <c r="J19204" s="9"/>
      <c r="K19204" s="9"/>
    </row>
    <row r="19205" spans="1:11" x14ac:dyDescent="0.25">
      <c r="A19205" s="2"/>
      <c r="B19205" s="2"/>
      <c r="C19205" s="2"/>
      <c r="E19205" s="2"/>
      <c r="G19205" s="2"/>
      <c r="H19205" s="6"/>
      <c r="I19205" s="9"/>
      <c r="J19205" s="9"/>
      <c r="K19205" s="9"/>
    </row>
    <row r="19206" spans="1:11" x14ac:dyDescent="0.25">
      <c r="A19206" s="2"/>
      <c r="B19206" s="2"/>
      <c r="C19206" s="2"/>
      <c r="E19206" s="2"/>
      <c r="G19206" s="2"/>
      <c r="H19206" s="6"/>
      <c r="I19206" s="9"/>
      <c r="J19206" s="9"/>
      <c r="K19206" s="9"/>
    </row>
    <row r="19207" spans="1:11" x14ac:dyDescent="0.25">
      <c r="A19207" s="2"/>
      <c r="B19207" s="2"/>
      <c r="C19207" s="2"/>
      <c r="E19207" s="2"/>
      <c r="G19207" s="2"/>
      <c r="H19207" s="6"/>
      <c r="I19207" s="9"/>
      <c r="J19207" s="9"/>
      <c r="K19207" s="9"/>
    </row>
    <row r="19208" spans="1:11" x14ac:dyDescent="0.25">
      <c r="A19208" s="2"/>
      <c r="B19208" s="2"/>
      <c r="C19208" s="2"/>
      <c r="E19208" s="2"/>
      <c r="G19208" s="2"/>
      <c r="H19208" s="6"/>
      <c r="I19208" s="9"/>
      <c r="J19208" s="9"/>
      <c r="K19208" s="9"/>
    </row>
    <row r="19209" spans="1:11" x14ac:dyDescent="0.25">
      <c r="A19209" s="2"/>
      <c r="B19209" s="2"/>
      <c r="C19209" s="2"/>
      <c r="E19209" s="2"/>
      <c r="G19209" s="2"/>
      <c r="H19209" s="6"/>
      <c r="I19209" s="9"/>
      <c r="J19209" s="9"/>
      <c r="K19209" s="9"/>
    </row>
    <row r="19210" spans="1:11" x14ac:dyDescent="0.25">
      <c r="A19210" s="2"/>
      <c r="B19210" s="2"/>
      <c r="C19210" s="2"/>
      <c r="E19210" s="2"/>
      <c r="G19210" s="2"/>
      <c r="H19210" s="6"/>
      <c r="I19210" s="9"/>
      <c r="J19210" s="9"/>
      <c r="K19210" s="9"/>
    </row>
    <row r="19211" spans="1:11" x14ac:dyDescent="0.25">
      <c r="A19211" s="2"/>
      <c r="B19211" s="2"/>
      <c r="C19211" s="2"/>
      <c r="E19211" s="2"/>
      <c r="G19211" s="2"/>
      <c r="H19211" s="6"/>
      <c r="I19211" s="9"/>
      <c r="J19211" s="9"/>
      <c r="K19211" s="9"/>
    </row>
    <row r="19212" spans="1:11" x14ac:dyDescent="0.25">
      <c r="A19212" s="2"/>
      <c r="B19212" s="2"/>
      <c r="C19212" s="2"/>
      <c r="E19212" s="2"/>
      <c r="G19212" s="2"/>
      <c r="H19212" s="6"/>
      <c r="I19212" s="9"/>
      <c r="J19212" s="9"/>
      <c r="K19212" s="9"/>
    </row>
    <row r="19213" spans="1:11" x14ac:dyDescent="0.25">
      <c r="A19213" s="2"/>
      <c r="B19213" s="2"/>
      <c r="C19213" s="2"/>
      <c r="E19213" s="2"/>
      <c r="G19213" s="2"/>
      <c r="H19213" s="6"/>
      <c r="I19213" s="9"/>
      <c r="J19213" s="9"/>
      <c r="K19213" s="9"/>
    </row>
    <row r="19214" spans="1:11" x14ac:dyDescent="0.25">
      <c r="A19214" s="2"/>
      <c r="B19214" s="2"/>
      <c r="C19214" s="2"/>
      <c r="E19214" s="2"/>
      <c r="G19214" s="2"/>
      <c r="H19214" s="6"/>
      <c r="I19214" s="9"/>
      <c r="J19214" s="9"/>
      <c r="K19214" s="9"/>
    </row>
    <row r="19215" spans="1:11" x14ac:dyDescent="0.25">
      <c r="A19215" s="2"/>
      <c r="B19215" s="2"/>
      <c r="C19215" s="2"/>
      <c r="E19215" s="2"/>
      <c r="G19215" s="2"/>
      <c r="H19215" s="6"/>
      <c r="I19215" s="9"/>
      <c r="J19215" s="9"/>
      <c r="K19215" s="9"/>
    </row>
    <row r="19216" spans="1:11" x14ac:dyDescent="0.25">
      <c r="A19216" s="2"/>
      <c r="B19216" s="2"/>
      <c r="C19216" s="2"/>
      <c r="E19216" s="2"/>
      <c r="G19216" s="2"/>
      <c r="H19216" s="6"/>
      <c r="I19216" s="9"/>
      <c r="J19216" s="9"/>
      <c r="K19216" s="9"/>
    </row>
    <row r="19217" spans="1:11" x14ac:dyDescent="0.25">
      <c r="A19217" s="2"/>
      <c r="B19217" s="2"/>
      <c r="C19217" s="2"/>
      <c r="E19217" s="2"/>
      <c r="G19217" s="2"/>
      <c r="H19217" s="6"/>
      <c r="I19217" s="9"/>
      <c r="J19217" s="9"/>
      <c r="K19217" s="9"/>
    </row>
    <row r="19218" spans="1:11" x14ac:dyDescent="0.25">
      <c r="A19218" s="2"/>
      <c r="B19218" s="2"/>
      <c r="C19218" s="2"/>
      <c r="E19218" s="2"/>
      <c r="G19218" s="2"/>
      <c r="H19218" s="6"/>
      <c r="I19218" s="9"/>
      <c r="J19218" s="9"/>
      <c r="K19218" s="9"/>
    </row>
    <row r="19219" spans="1:11" x14ac:dyDescent="0.25">
      <c r="A19219" s="2"/>
      <c r="B19219" s="2"/>
      <c r="C19219" s="2"/>
      <c r="E19219" s="2"/>
      <c r="G19219" s="2"/>
      <c r="H19219" s="6"/>
      <c r="I19219" s="9"/>
      <c r="J19219" s="9"/>
      <c r="K19219" s="9"/>
    </row>
    <row r="19220" spans="1:11" x14ac:dyDescent="0.25">
      <c r="A19220" s="2"/>
      <c r="B19220" s="2"/>
      <c r="C19220" s="2"/>
      <c r="E19220" s="2"/>
      <c r="G19220" s="2"/>
      <c r="H19220" s="6"/>
      <c r="I19220" s="9"/>
      <c r="J19220" s="9"/>
      <c r="K19220" s="9"/>
    </row>
    <row r="19221" spans="1:11" x14ac:dyDescent="0.25">
      <c r="A19221" s="2"/>
      <c r="B19221" s="2"/>
      <c r="C19221" s="2"/>
      <c r="E19221" s="2"/>
      <c r="G19221" s="2"/>
      <c r="H19221" s="6"/>
      <c r="I19221" s="9"/>
      <c r="J19221" s="9"/>
      <c r="K19221" s="9"/>
    </row>
    <row r="19222" spans="1:11" x14ac:dyDescent="0.25">
      <c r="A19222" s="2"/>
      <c r="B19222" s="2"/>
      <c r="C19222" s="2"/>
      <c r="E19222" s="2"/>
      <c r="G19222" s="2"/>
      <c r="H19222" s="6"/>
      <c r="I19222" s="9"/>
      <c r="J19222" s="9"/>
      <c r="K19222" s="9"/>
    </row>
    <row r="19223" spans="1:11" x14ac:dyDescent="0.25">
      <c r="A19223" s="2"/>
      <c r="B19223" s="2"/>
      <c r="C19223" s="2"/>
      <c r="E19223" s="2"/>
      <c r="G19223" s="2"/>
      <c r="H19223" s="6"/>
      <c r="I19223" s="9"/>
      <c r="J19223" s="9"/>
      <c r="K19223" s="9"/>
    </row>
    <row r="19224" spans="1:11" x14ac:dyDescent="0.25">
      <c r="A19224" s="2"/>
      <c r="B19224" s="2"/>
      <c r="C19224" s="2"/>
      <c r="E19224" s="2"/>
      <c r="G19224" s="2"/>
      <c r="H19224" s="6"/>
      <c r="I19224" s="9"/>
      <c r="J19224" s="9"/>
      <c r="K19224" s="9"/>
    </row>
    <row r="19225" spans="1:11" x14ac:dyDescent="0.25">
      <c r="A19225" s="2"/>
      <c r="B19225" s="2"/>
      <c r="C19225" s="2"/>
      <c r="E19225" s="2"/>
      <c r="G19225" s="2"/>
      <c r="H19225" s="6"/>
      <c r="I19225" s="9"/>
      <c r="J19225" s="9"/>
      <c r="K19225" s="9"/>
    </row>
    <row r="19226" spans="1:11" x14ac:dyDescent="0.25">
      <c r="A19226" s="2"/>
      <c r="B19226" s="2"/>
      <c r="C19226" s="2"/>
      <c r="E19226" s="2"/>
      <c r="G19226" s="2"/>
      <c r="H19226" s="6"/>
      <c r="I19226" s="9"/>
      <c r="J19226" s="9"/>
      <c r="K19226" s="9"/>
    </row>
    <row r="19227" spans="1:11" x14ac:dyDescent="0.25">
      <c r="A19227" s="2"/>
      <c r="B19227" s="2"/>
      <c r="C19227" s="2"/>
      <c r="E19227" s="2"/>
      <c r="G19227" s="2"/>
      <c r="H19227" s="6"/>
      <c r="I19227" s="9"/>
      <c r="J19227" s="9"/>
      <c r="K19227" s="9"/>
    </row>
    <row r="19228" spans="1:11" x14ac:dyDescent="0.25">
      <c r="A19228" s="2"/>
      <c r="B19228" s="2"/>
      <c r="C19228" s="2"/>
      <c r="E19228" s="2"/>
      <c r="G19228" s="2"/>
      <c r="H19228" s="6"/>
      <c r="I19228" s="9"/>
      <c r="J19228" s="9"/>
      <c r="K19228" s="9"/>
    </row>
    <row r="19229" spans="1:11" x14ac:dyDescent="0.25">
      <c r="A19229" s="2"/>
      <c r="B19229" s="2"/>
      <c r="C19229" s="2"/>
      <c r="E19229" s="2"/>
      <c r="G19229" s="2"/>
      <c r="H19229" s="6"/>
      <c r="I19229" s="9"/>
      <c r="J19229" s="9"/>
      <c r="K19229" s="9"/>
    </row>
    <row r="19230" spans="1:11" x14ac:dyDescent="0.25">
      <c r="A19230" s="2"/>
      <c r="B19230" s="2"/>
      <c r="C19230" s="2"/>
      <c r="E19230" s="2"/>
      <c r="G19230" s="2"/>
      <c r="H19230" s="6"/>
      <c r="I19230" s="9"/>
      <c r="J19230" s="9"/>
      <c r="K19230" s="9"/>
    </row>
    <row r="19231" spans="1:11" x14ac:dyDescent="0.25">
      <c r="A19231" s="2"/>
      <c r="B19231" s="2"/>
      <c r="C19231" s="2"/>
      <c r="E19231" s="2"/>
      <c r="G19231" s="2"/>
      <c r="H19231" s="6"/>
      <c r="I19231" s="9"/>
      <c r="J19231" s="9"/>
      <c r="K19231" s="9"/>
    </row>
    <row r="19232" spans="1:11" x14ac:dyDescent="0.25">
      <c r="A19232" s="2"/>
      <c r="B19232" s="2"/>
      <c r="C19232" s="2"/>
      <c r="E19232" s="2"/>
      <c r="G19232" s="2"/>
      <c r="H19232" s="6"/>
      <c r="I19232" s="9"/>
      <c r="J19232" s="9"/>
      <c r="K19232" s="9"/>
    </row>
    <row r="19233" spans="1:11" x14ac:dyDescent="0.25">
      <c r="A19233" s="2"/>
      <c r="B19233" s="2"/>
      <c r="C19233" s="2"/>
      <c r="E19233" s="2"/>
      <c r="G19233" s="2"/>
      <c r="H19233" s="6"/>
      <c r="I19233" s="9"/>
      <c r="J19233" s="9"/>
      <c r="K19233" s="9"/>
    </row>
    <row r="19234" spans="1:11" x14ac:dyDescent="0.25">
      <c r="A19234" s="2"/>
      <c r="B19234" s="2"/>
      <c r="C19234" s="2"/>
      <c r="E19234" s="2"/>
      <c r="G19234" s="2"/>
      <c r="H19234" s="6"/>
      <c r="I19234" s="9"/>
      <c r="J19234" s="9"/>
      <c r="K19234" s="9"/>
    </row>
    <row r="19235" spans="1:11" x14ac:dyDescent="0.25">
      <c r="A19235" s="2"/>
      <c r="B19235" s="2"/>
      <c r="C19235" s="2"/>
      <c r="E19235" s="2"/>
      <c r="G19235" s="2"/>
      <c r="H19235" s="6"/>
      <c r="I19235" s="9"/>
      <c r="J19235" s="9"/>
      <c r="K19235" s="9"/>
    </row>
    <row r="19236" spans="1:11" x14ac:dyDescent="0.25">
      <c r="A19236" s="2"/>
      <c r="B19236" s="2"/>
      <c r="C19236" s="2"/>
      <c r="E19236" s="2"/>
      <c r="G19236" s="2"/>
      <c r="H19236" s="6"/>
      <c r="I19236" s="9"/>
      <c r="J19236" s="9"/>
      <c r="K19236" s="9"/>
    </row>
    <row r="19237" spans="1:11" x14ac:dyDescent="0.25">
      <c r="A19237" s="2"/>
      <c r="B19237" s="2"/>
      <c r="C19237" s="2"/>
      <c r="E19237" s="2"/>
      <c r="G19237" s="2"/>
      <c r="H19237" s="6"/>
      <c r="I19237" s="9"/>
      <c r="J19237" s="9"/>
      <c r="K19237" s="9"/>
    </row>
    <row r="19238" spans="1:11" x14ac:dyDescent="0.25">
      <c r="A19238" s="2"/>
      <c r="B19238" s="2"/>
      <c r="C19238" s="2"/>
      <c r="E19238" s="2"/>
      <c r="G19238" s="2"/>
      <c r="H19238" s="6"/>
      <c r="I19238" s="9"/>
      <c r="J19238" s="9"/>
      <c r="K19238" s="9"/>
    </row>
    <row r="19239" spans="1:11" x14ac:dyDescent="0.25">
      <c r="A19239" s="2"/>
      <c r="B19239" s="2"/>
      <c r="C19239" s="2"/>
      <c r="E19239" s="2"/>
      <c r="G19239" s="2"/>
      <c r="H19239" s="6"/>
      <c r="I19239" s="9"/>
      <c r="J19239" s="9"/>
      <c r="K19239" s="9"/>
    </row>
    <row r="19240" spans="1:11" x14ac:dyDescent="0.25">
      <c r="A19240" s="2"/>
      <c r="B19240" s="2"/>
      <c r="C19240" s="2"/>
      <c r="E19240" s="2"/>
      <c r="G19240" s="2"/>
      <c r="H19240" s="6"/>
      <c r="I19240" s="9"/>
      <c r="J19240" s="9"/>
      <c r="K19240" s="9"/>
    </row>
    <row r="19241" spans="1:11" x14ac:dyDescent="0.25">
      <c r="A19241" s="2"/>
      <c r="B19241" s="2"/>
      <c r="C19241" s="2"/>
      <c r="E19241" s="2"/>
      <c r="G19241" s="2"/>
      <c r="H19241" s="6"/>
      <c r="I19241" s="9"/>
      <c r="J19241" s="9"/>
      <c r="K19241" s="9"/>
    </row>
    <row r="19242" spans="1:11" x14ac:dyDescent="0.25">
      <c r="A19242" s="2"/>
      <c r="B19242" s="2"/>
      <c r="C19242" s="2"/>
      <c r="E19242" s="2"/>
      <c r="G19242" s="2"/>
      <c r="H19242" s="6"/>
      <c r="I19242" s="9"/>
      <c r="J19242" s="9"/>
      <c r="K19242" s="9"/>
    </row>
    <row r="19243" spans="1:11" x14ac:dyDescent="0.25">
      <c r="A19243" s="2"/>
      <c r="B19243" s="2"/>
      <c r="C19243" s="2"/>
      <c r="E19243" s="2"/>
      <c r="G19243" s="2"/>
      <c r="H19243" s="6"/>
      <c r="I19243" s="9"/>
      <c r="J19243" s="9"/>
      <c r="K19243" s="9"/>
    </row>
    <row r="19244" spans="1:11" x14ac:dyDescent="0.25">
      <c r="A19244" s="2"/>
      <c r="B19244" s="2"/>
      <c r="C19244" s="2"/>
      <c r="E19244" s="2"/>
      <c r="G19244" s="2"/>
      <c r="H19244" s="6"/>
      <c r="I19244" s="9"/>
      <c r="J19244" s="9"/>
      <c r="K19244" s="9"/>
    </row>
    <row r="19245" spans="1:11" x14ac:dyDescent="0.25">
      <c r="A19245" s="2"/>
      <c r="B19245" s="2"/>
      <c r="C19245" s="2"/>
      <c r="E19245" s="2"/>
      <c r="G19245" s="2"/>
      <c r="H19245" s="6"/>
      <c r="I19245" s="9"/>
      <c r="J19245" s="9"/>
      <c r="K19245" s="9"/>
    </row>
    <row r="19246" spans="1:11" x14ac:dyDescent="0.25">
      <c r="A19246" s="2"/>
      <c r="B19246" s="2"/>
      <c r="C19246" s="2"/>
      <c r="E19246" s="2"/>
      <c r="G19246" s="2"/>
      <c r="H19246" s="6"/>
      <c r="I19246" s="9"/>
      <c r="J19246" s="9"/>
      <c r="K19246" s="9"/>
    </row>
    <row r="19247" spans="1:11" x14ac:dyDescent="0.25">
      <c r="A19247" s="2"/>
      <c r="B19247" s="2"/>
      <c r="C19247" s="2"/>
      <c r="E19247" s="2"/>
      <c r="G19247" s="2"/>
      <c r="H19247" s="6"/>
      <c r="I19247" s="9"/>
      <c r="J19247" s="9"/>
      <c r="K19247" s="9"/>
    </row>
    <row r="19248" spans="1:11" x14ac:dyDescent="0.25">
      <c r="A19248" s="2"/>
      <c r="B19248" s="2"/>
      <c r="C19248" s="2"/>
      <c r="E19248" s="2"/>
      <c r="G19248" s="2"/>
      <c r="H19248" s="6"/>
      <c r="I19248" s="9"/>
      <c r="J19248" s="9"/>
      <c r="K19248" s="9"/>
    </row>
    <row r="19249" spans="1:11" x14ac:dyDescent="0.25">
      <c r="A19249" s="2"/>
      <c r="B19249" s="2"/>
      <c r="C19249" s="2"/>
      <c r="E19249" s="2"/>
      <c r="G19249" s="2"/>
      <c r="H19249" s="6"/>
      <c r="I19249" s="9"/>
      <c r="J19249" s="9"/>
      <c r="K19249" s="9"/>
    </row>
    <row r="19250" spans="1:11" x14ac:dyDescent="0.25">
      <c r="A19250" s="2"/>
      <c r="B19250" s="2"/>
      <c r="C19250" s="2"/>
      <c r="E19250" s="2"/>
      <c r="G19250" s="2"/>
      <c r="H19250" s="6"/>
      <c r="I19250" s="9"/>
      <c r="J19250" s="9"/>
      <c r="K19250" s="9"/>
    </row>
    <row r="19251" spans="1:11" x14ac:dyDescent="0.25">
      <c r="A19251" s="2"/>
      <c r="B19251" s="2"/>
      <c r="C19251" s="2"/>
      <c r="E19251" s="2"/>
      <c r="G19251" s="2"/>
      <c r="H19251" s="6"/>
      <c r="I19251" s="9"/>
      <c r="J19251" s="9"/>
      <c r="K19251" s="9"/>
    </row>
    <row r="19252" spans="1:11" x14ac:dyDescent="0.25">
      <c r="A19252" s="2"/>
      <c r="B19252" s="2"/>
      <c r="C19252" s="2"/>
      <c r="E19252" s="2"/>
      <c r="G19252" s="2"/>
      <c r="H19252" s="6"/>
      <c r="I19252" s="9"/>
      <c r="J19252" s="9"/>
      <c r="K19252" s="9"/>
    </row>
    <row r="19253" spans="1:11" x14ac:dyDescent="0.25">
      <c r="A19253" s="2"/>
      <c r="B19253" s="2"/>
      <c r="C19253" s="2"/>
      <c r="E19253" s="2"/>
      <c r="G19253" s="2"/>
      <c r="H19253" s="6"/>
      <c r="I19253" s="9"/>
      <c r="J19253" s="9"/>
      <c r="K19253" s="9"/>
    </row>
    <row r="19254" spans="1:11" x14ac:dyDescent="0.25">
      <c r="A19254" s="2"/>
      <c r="B19254" s="2"/>
      <c r="C19254" s="2"/>
      <c r="E19254" s="2"/>
      <c r="G19254" s="2"/>
      <c r="H19254" s="6"/>
      <c r="I19254" s="9"/>
      <c r="J19254" s="9"/>
      <c r="K19254" s="9"/>
    </row>
    <row r="19255" spans="1:11" x14ac:dyDescent="0.25">
      <c r="A19255" s="2"/>
      <c r="B19255" s="2"/>
      <c r="C19255" s="2"/>
      <c r="E19255" s="2"/>
      <c r="G19255" s="2"/>
      <c r="H19255" s="6"/>
      <c r="I19255" s="9"/>
      <c r="J19255" s="9"/>
      <c r="K19255" s="9"/>
    </row>
    <row r="19256" spans="1:11" x14ac:dyDescent="0.25">
      <c r="A19256" s="2"/>
      <c r="B19256" s="2"/>
      <c r="C19256" s="2"/>
      <c r="E19256" s="2"/>
      <c r="G19256" s="2"/>
      <c r="H19256" s="6"/>
      <c r="I19256" s="9"/>
      <c r="J19256" s="9"/>
      <c r="K19256" s="9"/>
    </row>
    <row r="19257" spans="1:11" x14ac:dyDescent="0.25">
      <c r="A19257" s="2"/>
      <c r="B19257" s="2"/>
      <c r="C19257" s="2"/>
      <c r="E19257" s="2"/>
      <c r="G19257" s="2"/>
      <c r="H19257" s="6"/>
      <c r="I19257" s="9"/>
      <c r="J19257" s="9"/>
      <c r="K19257" s="9"/>
    </row>
    <row r="19258" spans="1:11" x14ac:dyDescent="0.25">
      <c r="A19258" s="2"/>
      <c r="B19258" s="2"/>
      <c r="C19258" s="2"/>
      <c r="E19258" s="2"/>
      <c r="G19258" s="2"/>
      <c r="H19258" s="6"/>
      <c r="I19258" s="9"/>
      <c r="J19258" s="9"/>
      <c r="K19258" s="9"/>
    </row>
    <row r="19259" spans="1:11" x14ac:dyDescent="0.25">
      <c r="A19259" s="2"/>
      <c r="B19259" s="2"/>
      <c r="C19259" s="2"/>
      <c r="E19259" s="2"/>
      <c r="G19259" s="2"/>
      <c r="H19259" s="6"/>
      <c r="I19259" s="9"/>
      <c r="J19259" s="9"/>
      <c r="K19259" s="9"/>
    </row>
    <row r="19260" spans="1:11" x14ac:dyDescent="0.25">
      <c r="A19260" s="2"/>
      <c r="B19260" s="2"/>
      <c r="C19260" s="2"/>
      <c r="E19260" s="2"/>
      <c r="G19260" s="2"/>
      <c r="H19260" s="6"/>
      <c r="I19260" s="9"/>
      <c r="J19260" s="9"/>
      <c r="K19260" s="9"/>
    </row>
    <row r="19261" spans="1:11" x14ac:dyDescent="0.25">
      <c r="A19261" s="2"/>
      <c r="B19261" s="2"/>
      <c r="C19261" s="2"/>
      <c r="E19261" s="2"/>
      <c r="G19261" s="2"/>
      <c r="H19261" s="6"/>
      <c r="I19261" s="9"/>
      <c r="J19261" s="9"/>
      <c r="K19261" s="9"/>
    </row>
    <row r="19262" spans="1:11" x14ac:dyDescent="0.25">
      <c r="A19262" s="2"/>
      <c r="B19262" s="2"/>
      <c r="C19262" s="2"/>
      <c r="E19262" s="2"/>
      <c r="G19262" s="2"/>
      <c r="H19262" s="6"/>
      <c r="I19262" s="9"/>
      <c r="J19262" s="9"/>
      <c r="K19262" s="9"/>
    </row>
    <row r="19263" spans="1:11" x14ac:dyDescent="0.25">
      <c r="A19263" s="2"/>
      <c r="B19263" s="2"/>
      <c r="C19263" s="2"/>
      <c r="E19263" s="2"/>
      <c r="G19263" s="2"/>
      <c r="H19263" s="6"/>
      <c r="I19263" s="9"/>
      <c r="J19263" s="9"/>
      <c r="K19263" s="9"/>
    </row>
    <row r="19264" spans="1:11" x14ac:dyDescent="0.25">
      <c r="A19264" s="2"/>
      <c r="B19264" s="2"/>
      <c r="C19264" s="2"/>
      <c r="E19264" s="2"/>
      <c r="G19264" s="2"/>
      <c r="H19264" s="6"/>
      <c r="I19264" s="9"/>
      <c r="J19264" s="9"/>
      <c r="K19264" s="9"/>
    </row>
    <row r="19265" spans="1:11" x14ac:dyDescent="0.25">
      <c r="A19265" s="2"/>
      <c r="B19265" s="2"/>
      <c r="C19265" s="2"/>
      <c r="E19265" s="2"/>
      <c r="G19265" s="2"/>
      <c r="H19265" s="6"/>
      <c r="I19265" s="9"/>
      <c r="J19265" s="9"/>
      <c r="K19265" s="9"/>
    </row>
    <row r="19266" spans="1:11" x14ac:dyDescent="0.25">
      <c r="A19266" s="2"/>
      <c r="B19266" s="2"/>
      <c r="C19266" s="2"/>
      <c r="E19266" s="2"/>
      <c r="G19266" s="2"/>
      <c r="H19266" s="6"/>
      <c r="I19266" s="9"/>
      <c r="J19266" s="9"/>
      <c r="K19266" s="9"/>
    </row>
    <row r="19267" spans="1:11" x14ac:dyDescent="0.25">
      <c r="A19267" s="2"/>
      <c r="B19267" s="2"/>
      <c r="C19267" s="2"/>
      <c r="E19267" s="2"/>
      <c r="G19267" s="2"/>
      <c r="H19267" s="6"/>
      <c r="I19267" s="9"/>
      <c r="J19267" s="9"/>
      <c r="K19267" s="9"/>
    </row>
    <row r="19268" spans="1:11" x14ac:dyDescent="0.25">
      <c r="A19268" s="2"/>
      <c r="B19268" s="2"/>
      <c r="C19268" s="2"/>
      <c r="E19268" s="2"/>
      <c r="G19268" s="2"/>
      <c r="H19268" s="6"/>
      <c r="I19268" s="9"/>
      <c r="J19268" s="9"/>
      <c r="K19268" s="9"/>
    </row>
    <row r="19269" spans="1:11" x14ac:dyDescent="0.25">
      <c r="A19269" s="2"/>
      <c r="B19269" s="2"/>
      <c r="C19269" s="2"/>
      <c r="E19269" s="2"/>
      <c r="G19269" s="2"/>
      <c r="H19269" s="6"/>
      <c r="I19269" s="9"/>
      <c r="J19269" s="9"/>
      <c r="K19269" s="9"/>
    </row>
    <row r="19270" spans="1:11" x14ac:dyDescent="0.25">
      <c r="A19270" s="2"/>
      <c r="B19270" s="2"/>
      <c r="C19270" s="2"/>
      <c r="E19270" s="2"/>
      <c r="G19270" s="2"/>
      <c r="H19270" s="6"/>
      <c r="I19270" s="9"/>
      <c r="J19270" s="9"/>
      <c r="K19270" s="9"/>
    </row>
    <row r="19271" spans="1:11" x14ac:dyDescent="0.25">
      <c r="A19271" s="2"/>
      <c r="B19271" s="2"/>
      <c r="C19271" s="2"/>
      <c r="E19271" s="2"/>
      <c r="G19271" s="2"/>
      <c r="H19271" s="6"/>
      <c r="I19271" s="9"/>
      <c r="J19271" s="9"/>
      <c r="K19271" s="9"/>
    </row>
    <row r="19272" spans="1:11" x14ac:dyDescent="0.25">
      <c r="A19272" s="2"/>
      <c r="B19272" s="2"/>
      <c r="C19272" s="2"/>
      <c r="E19272" s="2"/>
      <c r="G19272" s="2"/>
      <c r="H19272" s="6"/>
      <c r="I19272" s="9"/>
      <c r="J19272" s="9"/>
      <c r="K19272" s="9"/>
    </row>
    <row r="19273" spans="1:11" x14ac:dyDescent="0.25">
      <c r="A19273" s="2"/>
      <c r="B19273" s="2"/>
      <c r="C19273" s="2"/>
      <c r="E19273" s="2"/>
      <c r="G19273" s="2"/>
      <c r="H19273" s="6"/>
      <c r="I19273" s="9"/>
      <c r="J19273" s="9"/>
      <c r="K19273" s="9"/>
    </row>
    <row r="19274" spans="1:11" x14ac:dyDescent="0.25">
      <c r="A19274" s="2"/>
      <c r="B19274" s="2"/>
      <c r="C19274" s="2"/>
      <c r="E19274" s="2"/>
      <c r="G19274" s="2"/>
      <c r="H19274" s="6"/>
      <c r="I19274" s="9"/>
      <c r="J19274" s="9"/>
      <c r="K19274" s="9"/>
    </row>
    <row r="19275" spans="1:11" x14ac:dyDescent="0.25">
      <c r="A19275" s="2"/>
      <c r="B19275" s="2"/>
      <c r="C19275" s="2"/>
      <c r="E19275" s="2"/>
      <c r="G19275" s="2"/>
      <c r="H19275" s="6"/>
      <c r="I19275" s="9"/>
      <c r="J19275" s="9"/>
      <c r="K19275" s="9"/>
    </row>
    <row r="19276" spans="1:11" x14ac:dyDescent="0.25">
      <c r="A19276" s="2"/>
      <c r="B19276" s="2"/>
      <c r="C19276" s="2"/>
      <c r="E19276" s="2"/>
      <c r="G19276" s="2"/>
      <c r="H19276" s="6"/>
      <c r="I19276" s="9"/>
      <c r="J19276" s="9"/>
      <c r="K19276" s="9"/>
    </row>
    <row r="19277" spans="1:11" x14ac:dyDescent="0.25">
      <c r="A19277" s="2"/>
      <c r="B19277" s="2"/>
      <c r="C19277" s="2"/>
      <c r="E19277" s="2"/>
      <c r="G19277" s="2"/>
      <c r="H19277" s="6"/>
      <c r="I19277" s="9"/>
      <c r="J19277" s="9"/>
      <c r="K19277" s="9"/>
    </row>
    <row r="19278" spans="1:11" x14ac:dyDescent="0.25">
      <c r="A19278" s="2"/>
      <c r="B19278" s="2"/>
      <c r="C19278" s="2"/>
      <c r="E19278" s="2"/>
      <c r="G19278" s="2"/>
      <c r="H19278" s="6"/>
      <c r="I19278" s="9"/>
      <c r="J19278" s="9"/>
      <c r="K19278" s="9"/>
    </row>
    <row r="19279" spans="1:11" x14ac:dyDescent="0.25">
      <c r="A19279" s="2"/>
      <c r="B19279" s="2"/>
      <c r="C19279" s="2"/>
      <c r="E19279" s="2"/>
      <c r="G19279" s="2"/>
      <c r="H19279" s="6"/>
      <c r="I19279" s="9"/>
      <c r="J19279" s="9"/>
      <c r="K19279" s="9"/>
    </row>
    <row r="19280" spans="1:11" x14ac:dyDescent="0.25">
      <c r="A19280" s="2"/>
      <c r="B19280" s="2"/>
      <c r="C19280" s="2"/>
      <c r="E19280" s="2"/>
      <c r="G19280" s="2"/>
      <c r="H19280" s="6"/>
      <c r="I19280" s="9"/>
      <c r="J19280" s="9"/>
      <c r="K19280" s="9"/>
    </row>
    <row r="19281" spans="1:11" x14ac:dyDescent="0.25">
      <c r="A19281" s="2"/>
      <c r="B19281" s="2"/>
      <c r="C19281" s="2"/>
      <c r="E19281" s="2"/>
      <c r="G19281" s="2"/>
      <c r="H19281" s="6"/>
      <c r="I19281" s="9"/>
      <c r="J19281" s="9"/>
      <c r="K19281" s="9"/>
    </row>
    <row r="19282" spans="1:11" x14ac:dyDescent="0.25">
      <c r="A19282" s="2"/>
      <c r="B19282" s="2"/>
      <c r="C19282" s="2"/>
      <c r="E19282" s="2"/>
      <c r="G19282" s="2"/>
      <c r="H19282" s="6"/>
      <c r="I19282" s="9"/>
      <c r="J19282" s="9"/>
      <c r="K19282" s="9"/>
    </row>
    <row r="19283" spans="1:11" x14ac:dyDescent="0.25">
      <c r="A19283" s="2"/>
      <c r="B19283" s="2"/>
      <c r="C19283" s="2"/>
      <c r="E19283" s="2"/>
      <c r="G19283" s="2"/>
      <c r="H19283" s="6"/>
      <c r="I19283" s="9"/>
      <c r="J19283" s="9"/>
      <c r="K19283" s="9"/>
    </row>
    <row r="19284" spans="1:11" x14ac:dyDescent="0.25">
      <c r="A19284" s="2"/>
      <c r="B19284" s="2"/>
      <c r="C19284" s="2"/>
      <c r="E19284" s="2"/>
      <c r="G19284" s="2"/>
      <c r="H19284" s="6"/>
      <c r="I19284" s="9"/>
      <c r="J19284" s="9"/>
      <c r="K19284" s="9"/>
    </row>
    <row r="19285" spans="1:11" x14ac:dyDescent="0.25">
      <c r="A19285" s="2"/>
      <c r="B19285" s="2"/>
      <c r="C19285" s="2"/>
      <c r="E19285" s="2"/>
      <c r="G19285" s="2"/>
      <c r="H19285" s="6"/>
      <c r="I19285" s="9"/>
      <c r="J19285" s="9"/>
      <c r="K19285" s="9"/>
    </row>
    <row r="19286" spans="1:11" x14ac:dyDescent="0.25">
      <c r="A19286" s="2"/>
      <c r="B19286" s="2"/>
      <c r="C19286" s="2"/>
      <c r="E19286" s="2"/>
      <c r="G19286" s="2"/>
      <c r="H19286" s="6"/>
      <c r="I19286" s="9"/>
      <c r="J19286" s="9"/>
      <c r="K19286" s="9"/>
    </row>
    <row r="19287" spans="1:11" x14ac:dyDescent="0.25">
      <c r="A19287" s="2"/>
      <c r="B19287" s="2"/>
      <c r="C19287" s="2"/>
      <c r="E19287" s="2"/>
      <c r="G19287" s="2"/>
      <c r="H19287" s="6"/>
      <c r="I19287" s="9"/>
      <c r="J19287" s="9"/>
      <c r="K19287" s="9"/>
    </row>
    <row r="19288" spans="1:11" x14ac:dyDescent="0.25">
      <c r="A19288" s="2"/>
      <c r="B19288" s="2"/>
      <c r="C19288" s="2"/>
      <c r="E19288" s="2"/>
      <c r="G19288" s="2"/>
      <c r="H19288" s="6"/>
      <c r="I19288" s="9"/>
      <c r="J19288" s="9"/>
      <c r="K19288" s="9"/>
    </row>
    <row r="19289" spans="1:11" x14ac:dyDescent="0.25">
      <c r="A19289" s="2"/>
      <c r="B19289" s="2"/>
      <c r="C19289" s="2"/>
      <c r="E19289" s="2"/>
      <c r="G19289" s="2"/>
      <c r="H19289" s="6"/>
      <c r="I19289" s="9"/>
      <c r="J19289" s="9"/>
      <c r="K19289" s="9"/>
    </row>
    <row r="19290" spans="1:11" x14ac:dyDescent="0.25">
      <c r="A19290" s="2"/>
      <c r="B19290" s="2"/>
      <c r="C19290" s="2"/>
      <c r="E19290" s="2"/>
      <c r="G19290" s="2"/>
      <c r="H19290" s="6"/>
      <c r="I19290" s="9"/>
      <c r="J19290" s="9"/>
      <c r="K19290" s="9"/>
    </row>
    <row r="19291" spans="1:11" x14ac:dyDescent="0.25">
      <c r="A19291" s="2"/>
      <c r="B19291" s="2"/>
      <c r="C19291" s="2"/>
      <c r="E19291" s="2"/>
      <c r="G19291" s="2"/>
      <c r="H19291" s="6"/>
      <c r="I19291" s="9"/>
      <c r="J19291" s="9"/>
      <c r="K19291" s="9"/>
    </row>
    <row r="19292" spans="1:11" x14ac:dyDescent="0.25">
      <c r="A19292" s="2"/>
      <c r="B19292" s="2"/>
      <c r="C19292" s="2"/>
      <c r="E19292" s="2"/>
      <c r="G19292" s="2"/>
      <c r="H19292" s="6"/>
      <c r="I19292" s="9"/>
      <c r="J19292" s="9"/>
      <c r="K19292" s="9"/>
    </row>
    <row r="19293" spans="1:11" x14ac:dyDescent="0.25">
      <c r="A19293" s="2"/>
      <c r="B19293" s="2"/>
      <c r="C19293" s="2"/>
      <c r="E19293" s="2"/>
      <c r="G19293" s="2"/>
      <c r="H19293" s="6"/>
      <c r="I19293" s="9"/>
      <c r="J19293" s="9"/>
      <c r="K19293" s="9"/>
    </row>
  </sheetData>
  <phoneticPr fontId="0" type="noConversion"/>
  <dataValidations count="1">
    <dataValidation type="list" allowBlank="1" showInputMessage="1" showErrorMessage="1" sqref="C3 E3 C5 E5 C9 E11 C11 E7 C13 E9 E13 C7" xr:uid="{00000000-0002-0000-0100-000000000000}">
      <formula1>$A$17:$A$24</formula1>
    </dataValidation>
  </dataValidations>
  <pageMargins left="0.2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8" r:id="rId4" name="Label1">
          <controlPr defaultSize="0" autoLine="0" r:id="rId5">
            <anchor moveWithCells="1">
              <from>
                <xdr:col>2</xdr:col>
                <xdr:colOff>1422400</xdr:colOff>
                <xdr:row>14</xdr:row>
                <xdr:rowOff>0</xdr:rowOff>
              </from>
              <to>
                <xdr:col>4</xdr:col>
                <xdr:colOff>2330450</xdr:colOff>
                <xdr:row>25</xdr:row>
                <xdr:rowOff>50800</xdr:rowOff>
              </to>
            </anchor>
          </controlPr>
        </control>
      </mc:Choice>
      <mc:Fallback>
        <control shapeId="1058" r:id="rId4" name="Label1"/>
      </mc:Fallback>
    </mc:AlternateContent>
    <mc:AlternateContent xmlns:mc="http://schemas.openxmlformats.org/markup-compatibility/2006">
      <mc:Choice Requires="x14">
        <control shapeId="1054" r:id="rId6" name="CommandButton1">
          <controlPr defaultSize="0" autoLine="0" r:id="rId7">
            <anchor moveWithCells="1">
              <from>
                <xdr:col>2</xdr:col>
                <xdr:colOff>590550</xdr:colOff>
                <xdr:row>26</xdr:row>
                <xdr:rowOff>107950</xdr:rowOff>
              </from>
              <to>
                <xdr:col>4</xdr:col>
                <xdr:colOff>3244850</xdr:colOff>
                <xdr:row>28</xdr:row>
                <xdr:rowOff>101600</xdr:rowOff>
              </to>
            </anchor>
          </controlPr>
        </control>
      </mc:Choice>
      <mc:Fallback>
        <control shapeId="1054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D96DE-DCB1-4A95-A495-C17C64F54FC0}">
  <sheetPr codeName="Sheet21"/>
  <dimension ref="A1:S21"/>
  <sheetViews>
    <sheetView showOutlineSymbols="0" workbookViewId="0">
      <selection activeCell="G22" sqref="G22"/>
    </sheetView>
  </sheetViews>
  <sheetFormatPr defaultRowHeight="12.5" x14ac:dyDescent="0.25"/>
  <cols>
    <col min="1" max="1" width="10" style="53" customWidth="1"/>
    <col min="2" max="6" width="12.7265625" style="53" customWidth="1"/>
    <col min="7" max="7" width="12.7265625" style="54" customWidth="1"/>
    <col min="8" max="9" width="12.7265625" style="55" customWidth="1"/>
    <col min="10" max="10" width="8.7265625" style="53"/>
    <col min="11" max="11" width="0" style="53" hidden="1" customWidth="1"/>
    <col min="12" max="19" width="16.36328125" style="53" hidden="1" customWidth="1"/>
    <col min="20" max="16384" width="8.7265625" style="53"/>
  </cols>
  <sheetData>
    <row r="1" spans="1:19" ht="13" thickBot="1" x14ac:dyDescent="0.3">
      <c r="B1" s="52" t="s">
        <v>70</v>
      </c>
    </row>
    <row r="2" spans="1:19" s="56" customFormat="1" x14ac:dyDescent="0.25">
      <c r="B2" s="57">
        <v>1</v>
      </c>
      <c r="C2" s="57">
        <v>2</v>
      </c>
      <c r="D2" s="57">
        <v>3</v>
      </c>
      <c r="E2" s="57">
        <v>4</v>
      </c>
      <c r="F2" s="57">
        <v>5</v>
      </c>
      <c r="G2" s="57">
        <v>6</v>
      </c>
      <c r="H2" s="57">
        <v>7</v>
      </c>
      <c r="I2" s="57">
        <v>8</v>
      </c>
      <c r="L2" s="56">
        <v>1</v>
      </c>
      <c r="M2" s="56">
        <v>2</v>
      </c>
      <c r="N2" s="56">
        <v>3</v>
      </c>
      <c r="O2" s="56">
        <v>4</v>
      </c>
      <c r="P2" s="56">
        <v>5</v>
      </c>
      <c r="Q2" s="56">
        <v>6</v>
      </c>
      <c r="R2" s="56">
        <v>7</v>
      </c>
      <c r="S2" s="56">
        <v>8</v>
      </c>
    </row>
    <row r="3" spans="1:19" ht="25" x14ac:dyDescent="0.25">
      <c r="A3" s="52" t="s">
        <v>50</v>
      </c>
      <c r="B3" s="58" t="s">
        <v>37</v>
      </c>
      <c r="C3" s="58" t="s">
        <v>37</v>
      </c>
      <c r="D3" s="58" t="s">
        <v>37</v>
      </c>
      <c r="E3" s="58" t="s">
        <v>37</v>
      </c>
      <c r="F3" s="60" t="s">
        <v>51</v>
      </c>
      <c r="G3" s="60" t="s">
        <v>51</v>
      </c>
      <c r="H3" s="60" t="s">
        <v>51</v>
      </c>
      <c r="I3" s="60" t="s">
        <v>51</v>
      </c>
      <c r="L3" s="56" t="str">
        <f>$A3&amp;": "&amp;B3&amp;", "</f>
        <v xml:space="preserve">Weeding: Normal, </v>
      </c>
      <c r="M3" s="56" t="str">
        <f t="shared" ref="M3:S4" si="0">$A3&amp;": "&amp;C3&amp;", "</f>
        <v xml:space="preserve">Weeding: Normal, </v>
      </c>
      <c r="N3" s="56" t="str">
        <f t="shared" si="0"/>
        <v xml:space="preserve">Weeding: Normal, </v>
      </c>
      <c r="O3" s="56" t="str">
        <f t="shared" si="0"/>
        <v xml:space="preserve">Weeding: Normal, </v>
      </c>
      <c r="P3" s="56" t="str">
        <f t="shared" si="0"/>
        <v xml:space="preserve">Weeding: Improved, </v>
      </c>
      <c r="Q3" s="56" t="str">
        <f t="shared" si="0"/>
        <v xml:space="preserve">Weeding: Improved, </v>
      </c>
      <c r="R3" s="56" t="str">
        <f t="shared" si="0"/>
        <v xml:space="preserve">Weeding: Improved, </v>
      </c>
      <c r="S3" s="56" t="str">
        <f t="shared" si="0"/>
        <v xml:space="preserve">Weeding: Improved, </v>
      </c>
    </row>
    <row r="4" spans="1:19" x14ac:dyDescent="0.25">
      <c r="A4" s="52" t="s">
        <v>52</v>
      </c>
      <c r="B4" s="58" t="s">
        <v>45</v>
      </c>
      <c r="C4" s="58" t="s">
        <v>38</v>
      </c>
      <c r="D4" s="58" t="s">
        <v>45</v>
      </c>
      <c r="E4" s="58" t="s">
        <v>38</v>
      </c>
      <c r="F4" s="58" t="s">
        <v>45</v>
      </c>
      <c r="G4" s="61" t="s">
        <v>38</v>
      </c>
      <c r="H4" s="60" t="s">
        <v>45</v>
      </c>
      <c r="I4" s="60" t="s">
        <v>38</v>
      </c>
      <c r="L4" s="56" t="str">
        <f>$A4&amp;": "&amp;B4&amp;", "</f>
        <v xml:space="preserve">Variety: Local, </v>
      </c>
      <c r="M4" s="56" t="str">
        <f t="shared" si="0"/>
        <v xml:space="preserve">Variety: ICRI, </v>
      </c>
      <c r="N4" s="56" t="str">
        <f t="shared" si="0"/>
        <v xml:space="preserve">Variety: Local, </v>
      </c>
      <c r="O4" s="56" t="str">
        <f t="shared" si="0"/>
        <v xml:space="preserve">Variety: ICRI, </v>
      </c>
      <c r="P4" s="56" t="str">
        <f t="shared" si="0"/>
        <v xml:space="preserve">Variety: Local, </v>
      </c>
      <c r="Q4" s="56" t="str">
        <f t="shared" si="0"/>
        <v xml:space="preserve">Variety: ICRI, </v>
      </c>
      <c r="R4" s="56" t="str">
        <f t="shared" si="0"/>
        <v xml:space="preserve">Variety: Local, </v>
      </c>
      <c r="S4" s="56" t="str">
        <f t="shared" si="0"/>
        <v xml:space="preserve">Variety: ICRI, </v>
      </c>
    </row>
    <row r="5" spans="1:19" ht="13" thickBot="1" x14ac:dyDescent="0.3">
      <c r="A5" s="52" t="s">
        <v>53</v>
      </c>
      <c r="B5" s="59" t="s">
        <v>46</v>
      </c>
      <c r="C5" s="59" t="s">
        <v>46</v>
      </c>
      <c r="D5" s="59" t="s">
        <v>2</v>
      </c>
      <c r="E5" s="59" t="s">
        <v>2</v>
      </c>
      <c r="F5" s="59" t="s">
        <v>46</v>
      </c>
      <c r="G5" s="62" t="s">
        <v>46</v>
      </c>
      <c r="H5" s="63" t="s">
        <v>2</v>
      </c>
      <c r="I5" s="63" t="s">
        <v>2</v>
      </c>
      <c r="L5" s="56" t="str">
        <f>$A5&amp;": "&amp;B5</f>
        <v>Fertiliser: Yes</v>
      </c>
      <c r="M5" s="56" t="str">
        <f t="shared" ref="M5:S5" si="1">$A5&amp;": "&amp;C5</f>
        <v>Fertiliser: Yes</v>
      </c>
      <c r="N5" s="56" t="str">
        <f t="shared" si="1"/>
        <v>Fertiliser: No</v>
      </c>
      <c r="O5" s="56" t="str">
        <f t="shared" si="1"/>
        <v>Fertiliser: No</v>
      </c>
      <c r="P5" s="56" t="str">
        <f t="shared" si="1"/>
        <v>Fertiliser: Yes</v>
      </c>
      <c r="Q5" s="56" t="str">
        <f t="shared" si="1"/>
        <v>Fertiliser: Yes</v>
      </c>
      <c r="R5" s="56" t="str">
        <f t="shared" si="1"/>
        <v>Fertiliser: No</v>
      </c>
      <c r="S5" s="56" t="str">
        <f t="shared" si="1"/>
        <v>Fertiliser: No</v>
      </c>
    </row>
    <row r="7" spans="1:19" x14ac:dyDescent="0.25">
      <c r="B7" s="52" t="s">
        <v>71</v>
      </c>
      <c r="K7" s="53">
        <v>1</v>
      </c>
      <c r="L7" s="53" t="str">
        <f>_xlfn.CONCAT(L3:L5)</f>
        <v>Weeding: Normal, Variety: Local, Fertiliser: Yes</v>
      </c>
    </row>
    <row r="8" spans="1:19" x14ac:dyDescent="0.25">
      <c r="K8" s="53">
        <v>2</v>
      </c>
      <c r="L8" s="53" t="str">
        <f>_xlfn.CONCAT(M3:M5)</f>
        <v>Weeding: Normal, Variety: ICRI, Fertiliser: Yes</v>
      </c>
    </row>
    <row r="9" spans="1:19" ht="13" thickBot="1" x14ac:dyDescent="0.3">
      <c r="B9" s="67"/>
      <c r="D9" s="65" t="s">
        <v>72</v>
      </c>
      <c r="G9" s="65" t="s">
        <v>73</v>
      </c>
      <c r="H9" s="64"/>
      <c r="I9" s="64"/>
      <c r="K9" s="53">
        <v>3</v>
      </c>
      <c r="L9" s="53" t="str">
        <f>_xlfn.CONCAT(N3:N5)</f>
        <v>Weeding: Normal, Variety: Local, Fertiliser: No</v>
      </c>
    </row>
    <row r="10" spans="1:19" ht="13" thickBot="1" x14ac:dyDescent="0.3">
      <c r="A10" s="77" t="str">
        <f>IF(ISBLANK(D10),"",VLOOKUP(D10,$K$7:$L$13,2,TRUE))</f>
        <v/>
      </c>
      <c r="B10" s="77"/>
      <c r="C10" s="78"/>
      <c r="D10" s="70"/>
      <c r="E10" s="69"/>
      <c r="F10" s="69"/>
      <c r="G10" s="71"/>
      <c r="H10" s="66" t="str">
        <f>IF(ISBLANK(G10),"",VLOOKUP(G10,$K$7:$L$13,2,TRUE))</f>
        <v/>
      </c>
      <c r="K10" s="53">
        <v>4</v>
      </c>
      <c r="L10" s="53" t="str">
        <f>_xlfn.CONCAT(O3:O5)</f>
        <v>Weeding: Normal, Variety: ICRI, Fertiliser: No</v>
      </c>
    </row>
    <row r="11" spans="1:19" ht="13" thickBot="1" x14ac:dyDescent="0.3">
      <c r="D11" s="68"/>
      <c r="E11" s="52"/>
      <c r="F11" s="52"/>
      <c r="G11" s="53"/>
      <c r="H11" s="53"/>
      <c r="K11" s="53">
        <v>5</v>
      </c>
      <c r="L11" s="53" t="str">
        <f>_xlfn.CONCAT(P3:P5)</f>
        <v>Weeding: Improved, Variety: Local, Fertiliser: Yes</v>
      </c>
    </row>
    <row r="12" spans="1:19" ht="13" thickBot="1" x14ac:dyDescent="0.3">
      <c r="A12" s="77" t="str">
        <f>IF(ISBLANK(D12),"",VLOOKUP(D12,$K$7:$L$13,2,TRUE))</f>
        <v/>
      </c>
      <c r="B12" s="77"/>
      <c r="C12" s="78"/>
      <c r="D12" s="70"/>
      <c r="E12" s="69"/>
      <c r="F12" s="69"/>
      <c r="G12" s="71"/>
      <c r="H12" s="66" t="str">
        <f>IF(ISBLANK(G12),"",VLOOKUP(G12,$K$7:$L$13,2,TRUE))</f>
        <v/>
      </c>
      <c r="K12" s="53">
        <v>7</v>
      </c>
      <c r="L12" s="53" t="str">
        <f>_xlfn.CONCAT(R3:R5)</f>
        <v>Weeding: Improved, Variety: Local, Fertiliser: No</v>
      </c>
    </row>
    <row r="13" spans="1:19" ht="13" thickBot="1" x14ac:dyDescent="0.3">
      <c r="D13" s="68"/>
      <c r="E13" s="52"/>
      <c r="F13" s="52"/>
      <c r="G13" s="53"/>
      <c r="H13" s="53"/>
      <c r="K13" s="53">
        <v>8</v>
      </c>
      <c r="L13" s="53" t="str">
        <f>_xlfn.CONCAT(S3:S5)</f>
        <v>Weeding: Improved, Variety: ICRI, Fertiliser: No</v>
      </c>
    </row>
    <row r="14" spans="1:19" ht="13" thickBot="1" x14ac:dyDescent="0.3">
      <c r="A14" s="77" t="str">
        <f>IF(ISBLANK(D14),"",VLOOKUP(D14,$K$7:$L$13,2,TRUE))</f>
        <v/>
      </c>
      <c r="B14" s="77"/>
      <c r="C14" s="78"/>
      <c r="D14" s="70"/>
      <c r="E14" s="69"/>
      <c r="F14" s="69"/>
      <c r="G14" s="71"/>
      <c r="H14" s="66" t="str">
        <f>IF(ISBLANK(G14),"",VLOOKUP(G14,$K$7:$L$13,2,TRUE))</f>
        <v/>
      </c>
    </row>
    <row r="15" spans="1:19" ht="13" thickBot="1" x14ac:dyDescent="0.3">
      <c r="D15" s="68"/>
      <c r="E15" s="52"/>
      <c r="F15" s="52"/>
      <c r="G15" s="53"/>
      <c r="H15" s="53"/>
    </row>
    <row r="16" spans="1:19" ht="13" thickBot="1" x14ac:dyDescent="0.3">
      <c r="A16" s="77" t="str">
        <f>IF(ISBLANK(D16),"",VLOOKUP(D16,$K$7:$L$13,2,TRUE))</f>
        <v/>
      </c>
      <c r="B16" s="77"/>
      <c r="C16" s="78"/>
      <c r="D16" s="70"/>
      <c r="E16" s="69"/>
      <c r="F16" s="69"/>
      <c r="G16" s="71"/>
      <c r="H16" s="66" t="str">
        <f>IF(ISBLANK(G16),"",VLOOKUP(G16,$K$7:$L$13,2,TRUE))</f>
        <v/>
      </c>
    </row>
    <row r="17" spans="1:8" ht="13" thickBot="1" x14ac:dyDescent="0.3">
      <c r="D17" s="68"/>
      <c r="E17" s="52"/>
      <c r="F17" s="52"/>
      <c r="G17" s="53"/>
      <c r="H17" s="53"/>
    </row>
    <row r="18" spans="1:8" ht="13" thickBot="1" x14ac:dyDescent="0.3">
      <c r="A18" s="77" t="str">
        <f>IF(ISBLANK(D18),"",VLOOKUP(D18,$K$7:$L$13,2,TRUE))</f>
        <v/>
      </c>
      <c r="B18" s="77"/>
      <c r="C18" s="78"/>
      <c r="D18" s="70"/>
      <c r="E18" s="69"/>
      <c r="F18" s="69"/>
      <c r="G18" s="71"/>
      <c r="H18" s="66" t="str">
        <f>IF(ISBLANK(G18),"",VLOOKUP(G18,$K$7:$L$13,2,TRUE))</f>
        <v/>
      </c>
    </row>
    <row r="19" spans="1:8" ht="13" thickBot="1" x14ac:dyDescent="0.3">
      <c r="D19" s="68"/>
      <c r="E19" s="52"/>
      <c r="F19" s="52"/>
      <c r="G19" s="53"/>
      <c r="H19" s="53"/>
    </row>
    <row r="20" spans="1:8" ht="13" thickBot="1" x14ac:dyDescent="0.3">
      <c r="A20" s="77" t="str">
        <f>IF(ISBLANK(D20),"",VLOOKUP(D20,$K$7:$L$13,2,TRUE))</f>
        <v/>
      </c>
      <c r="B20" s="77"/>
      <c r="C20" s="78"/>
      <c r="D20" s="70"/>
      <c r="E20" s="69"/>
      <c r="F20" s="69"/>
      <c r="G20" s="71"/>
      <c r="H20" s="66" t="str">
        <f>IF(ISBLANK(G20),"",VLOOKUP(G20,$K$7:$L$13,2,TRUE))</f>
        <v/>
      </c>
    </row>
    <row r="21" spans="1:8" x14ac:dyDescent="0.25">
      <c r="E21" s="52"/>
      <c r="G21" s="53"/>
    </row>
  </sheetData>
  <sheetProtection sheet="1" objects="1" scenarios="1"/>
  <mergeCells count="6">
    <mergeCell ref="A18:C18"/>
    <mergeCell ref="A20:C20"/>
    <mergeCell ref="A10:C10"/>
    <mergeCell ref="A12:C12"/>
    <mergeCell ref="A14:C14"/>
    <mergeCell ref="A16:C16"/>
  </mergeCells>
  <pageMargins left="0.2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K19293"/>
  <sheetViews>
    <sheetView showGridLines="0" showRowColHeaders="0" showOutlineSymbols="0" workbookViewId="0">
      <selection activeCell="C31" sqref="C31"/>
    </sheetView>
  </sheetViews>
  <sheetFormatPr defaultRowHeight="12.5" x14ac:dyDescent="0.25"/>
  <cols>
    <col min="1" max="1" width="6.7265625" customWidth="1"/>
    <col min="2" max="2" width="6.54296875" customWidth="1"/>
    <col min="3" max="3" width="50.54296875" customWidth="1"/>
    <col min="4" max="4" width="0.81640625" style="2" customWidth="1"/>
    <col min="5" max="5" width="50.54296875" customWidth="1"/>
    <col min="6" max="6" width="0.453125" style="2" customWidth="1"/>
    <col min="7" max="7" width="7.26953125" customWidth="1"/>
    <col min="8" max="8" width="1.81640625" style="7" customWidth="1"/>
    <col min="9" max="9" width="10.54296875" style="11" customWidth="1"/>
    <col min="10" max="10" width="1.81640625" style="11" hidden="1" customWidth="1"/>
    <col min="11" max="11" width="10.54296875" style="11" customWidth="1"/>
    <col min="12" max="12" width="9.1796875" style="2" hidden="1" customWidth="1"/>
    <col min="13" max="17" width="9.1796875" style="2"/>
    <col min="18" max="18" width="5.453125" style="2" customWidth="1"/>
    <col min="19" max="19" width="24.1796875" style="2" customWidth="1"/>
    <col min="20" max="37" width="9.1796875" style="2"/>
  </cols>
  <sheetData>
    <row r="1" spans="1:12" ht="14.25" customHeight="1" x14ac:dyDescent="0.3">
      <c r="A1" s="19" t="str">
        <f>YearName</f>
        <v>Annee</v>
      </c>
      <c r="B1" s="19">
        <f>YearLevel2</f>
        <v>2018</v>
      </c>
      <c r="C1" s="20" t="str">
        <f>BlockLevel1</f>
        <v>Michi</v>
      </c>
      <c r="D1" s="20"/>
      <c r="E1" s="20" t="str">
        <f>BlockLevel2</f>
        <v>Giovi</v>
      </c>
      <c r="G1" s="1"/>
      <c r="H1" s="5"/>
      <c r="I1" s="44" t="str">
        <f>BlockLevel1</f>
        <v>Michi</v>
      </c>
      <c r="J1" s="45"/>
      <c r="K1" s="46" t="str">
        <f>BlockLevel2</f>
        <v>Giovi</v>
      </c>
    </row>
    <row r="2" spans="1:12" ht="7.15" customHeight="1" x14ac:dyDescent="0.25">
      <c r="A2" s="1"/>
      <c r="B2" s="1"/>
      <c r="C2" s="1"/>
      <c r="D2" s="1"/>
      <c r="E2" s="1"/>
      <c r="F2" s="1"/>
      <c r="G2" s="2"/>
      <c r="H2" s="6"/>
      <c r="I2" s="2"/>
      <c r="J2" s="2">
        <v>0</v>
      </c>
      <c r="K2" s="2"/>
      <c r="L2" s="2">
        <v>1</v>
      </c>
    </row>
    <row r="3" spans="1:12" ht="20.25" customHeight="1" thickBot="1" x14ac:dyDescent="0.3">
      <c r="A3" s="2"/>
      <c r="B3" s="2"/>
      <c r="C3" s="17"/>
      <c r="E3" s="17"/>
      <c r="G3" s="2" t="str">
        <f>UnitName</f>
        <v>Plot</v>
      </c>
      <c r="H3" s="6">
        <v>1</v>
      </c>
      <c r="I3" s="10">
        <f ca="1">IF(GetIndexNumber(C3,$A$17:$A$24)=0,,OFFSET(Calculations!$AE$1,(GetIndexNumber(C3,$A$17:$A$24)+(J$2)*8+IF($B$1=YearLevel1,0,16)),$H3))</f>
        <v>0</v>
      </c>
      <c r="J3" s="10"/>
      <c r="K3" s="10">
        <f ca="1">IF(GetIndexNumber(E3,$A$17:$A$24)=0,,OFFSET(Calculations!$AE$1,(GetIndexNumber(E3,$A$17:$A$24)+(L$2)*8+IF($B$1=YearLevel1,0,16)),$H3))</f>
        <v>0</v>
      </c>
    </row>
    <row r="4" spans="1:12" ht="3" customHeight="1" thickTop="1" x14ac:dyDescent="0.25">
      <c r="A4" s="2"/>
      <c r="B4" s="2"/>
      <c r="C4" s="2"/>
      <c r="E4" s="2"/>
      <c r="G4" s="2"/>
      <c r="H4" s="6"/>
      <c r="I4" s="9"/>
      <c r="J4" s="9"/>
      <c r="K4" s="9"/>
    </row>
    <row r="5" spans="1:12" ht="20.25" customHeight="1" thickBot="1" x14ac:dyDescent="0.3">
      <c r="A5" s="2"/>
      <c r="B5" s="2"/>
      <c r="C5" s="17"/>
      <c r="E5" s="17"/>
      <c r="G5" s="2" t="str">
        <f>UnitName</f>
        <v>Plot</v>
      </c>
      <c r="H5" s="6">
        <v>2</v>
      </c>
      <c r="I5" s="10">
        <f ca="1">IF(GetIndexNumber(C5,$A$17:$A$24)=0,,OFFSET(Calculations!$AE$1,(GetIndexNumber(C5,$A$17:$A$24)+(J$2)*8+IF($B$1=YearLevel1,0,16)),$H5))</f>
        <v>0</v>
      </c>
      <c r="J5" s="10"/>
      <c r="K5" s="10">
        <f ca="1">IF(GetIndexNumber(E5,$A$17:$A$24)=0,,OFFSET(Calculations!$AE$1,(GetIndexNumber(E5,$A$17:$A$24)+(L$2)*8+IF($B$1=YearLevel1,0,16)),$H5))</f>
        <v>0</v>
      </c>
    </row>
    <row r="6" spans="1:12" ht="3" customHeight="1" thickTop="1" x14ac:dyDescent="0.25">
      <c r="A6" s="2"/>
      <c r="B6" s="2"/>
      <c r="C6" s="2"/>
      <c r="E6" s="2"/>
      <c r="G6" s="2"/>
      <c r="H6" s="6"/>
      <c r="I6" s="9"/>
      <c r="J6" s="9"/>
      <c r="K6" s="9"/>
    </row>
    <row r="7" spans="1:12" ht="20.25" customHeight="1" thickBot="1" x14ac:dyDescent="0.3">
      <c r="A7" s="2"/>
      <c r="B7" s="2"/>
      <c r="C7" s="17"/>
      <c r="E7" s="17"/>
      <c r="G7" s="2" t="str">
        <f>UnitName</f>
        <v>Plot</v>
      </c>
      <c r="H7" s="6">
        <v>3</v>
      </c>
      <c r="I7" s="10">
        <f ca="1">IF(GetIndexNumber(C7,$A$17:$A$24)=0,,OFFSET(Calculations!$AE$1,(GetIndexNumber(C7,$A$17:$A$24)+(J$2)*8+IF($B$1=YearLevel1,0,16)),$H7))</f>
        <v>0</v>
      </c>
      <c r="J7" s="10"/>
      <c r="K7" s="10">
        <f ca="1">IF(GetIndexNumber(E7,$A$17:$A$24)=0,,OFFSET(Calculations!$AE$1,(GetIndexNumber(E7,$A$17:$A$24)+(L$2)*8+IF($B$1=YearLevel1,0,16)),$H7))</f>
        <v>0</v>
      </c>
    </row>
    <row r="8" spans="1:12" ht="3" customHeight="1" thickTop="1" x14ac:dyDescent="0.25">
      <c r="A8" s="2"/>
      <c r="B8" s="2"/>
      <c r="C8" s="2"/>
      <c r="E8" s="2"/>
      <c r="G8" s="2"/>
      <c r="H8" s="6"/>
      <c r="I8" s="9"/>
      <c r="J8" s="9"/>
      <c r="K8" s="9"/>
    </row>
    <row r="9" spans="1:12" ht="20.25" customHeight="1" thickBot="1" x14ac:dyDescent="0.3">
      <c r="A9" s="2"/>
      <c r="B9" s="2"/>
      <c r="C9" s="17"/>
      <c r="E9" s="17"/>
      <c r="G9" s="2" t="str">
        <f>UnitName</f>
        <v>Plot</v>
      </c>
      <c r="H9" s="6">
        <v>4</v>
      </c>
      <c r="I9" s="10">
        <f ca="1">IF(GetIndexNumber(C9,$A$17:$A$24)=0,,OFFSET(Calculations!$AE$1,(GetIndexNumber(C9,$A$17:$A$24)+(J$2)*8+IF($B$1=YearLevel1,0,16)),$H9))</f>
        <v>0</v>
      </c>
      <c r="J9" s="10"/>
      <c r="K9" s="10">
        <f ca="1">IF(GetIndexNumber(E9,$A$17:$A$24)=0,,OFFSET(Calculations!$AE$1,(GetIndexNumber(E9,$A$17:$A$24)+(L$2)*8+IF($B$1=YearLevel1,0,16)),$H9))</f>
        <v>0</v>
      </c>
    </row>
    <row r="10" spans="1:12" ht="3" customHeight="1" thickTop="1" x14ac:dyDescent="0.25">
      <c r="A10" s="2"/>
      <c r="B10" s="2"/>
      <c r="C10" s="2"/>
      <c r="E10" s="2"/>
      <c r="G10" s="2"/>
      <c r="H10" s="6"/>
      <c r="I10" s="9"/>
      <c r="J10" s="9"/>
      <c r="K10" s="9"/>
    </row>
    <row r="11" spans="1:12" ht="20.25" customHeight="1" thickBot="1" x14ac:dyDescent="0.3">
      <c r="A11" s="2"/>
      <c r="B11" s="2"/>
      <c r="C11" s="17"/>
      <c r="E11" s="17"/>
      <c r="G11" s="2" t="str">
        <f>UnitName</f>
        <v>Plot</v>
      </c>
      <c r="H11" s="6">
        <v>5</v>
      </c>
      <c r="I11" s="10">
        <f ca="1">IF(GetIndexNumber(C11,$A$17:$A$24)=0,,OFFSET(Calculations!$AE$1,(GetIndexNumber(C11,$A$17:$A$24)+(J$2)*8+IF($B$1=YearLevel1,0,16)),$H11))</f>
        <v>0</v>
      </c>
      <c r="J11" s="10"/>
      <c r="K11" s="10">
        <f ca="1">IF(GetIndexNumber(E11,$A$17:$A$24)=0,,OFFSET(Calculations!$AE$1,(GetIndexNumber(E11,$A$17:$A$24)+(L$2)*8+IF($B$1=YearLevel1,0,16)),$H11))</f>
        <v>0</v>
      </c>
    </row>
    <row r="12" spans="1:12" ht="3" customHeight="1" thickTop="1" x14ac:dyDescent="0.25">
      <c r="A12" s="2"/>
      <c r="B12" s="2"/>
      <c r="C12" s="2"/>
      <c r="E12" s="2"/>
      <c r="G12" s="2"/>
      <c r="H12" s="6"/>
      <c r="I12" s="9"/>
      <c r="J12" s="9"/>
      <c r="K12" s="9"/>
    </row>
    <row r="13" spans="1:12" ht="20.25" customHeight="1" thickBot="1" x14ac:dyDescent="0.3">
      <c r="A13" s="2"/>
      <c r="B13" s="2"/>
      <c r="C13" s="17"/>
      <c r="E13" s="17"/>
      <c r="G13" s="2" t="str">
        <f>UnitName</f>
        <v>Plot</v>
      </c>
      <c r="H13" s="6">
        <v>6</v>
      </c>
      <c r="I13" s="10">
        <f ca="1">IF(GetIndexNumber(C13,$A$17:$A$24)=0,,OFFSET(Calculations!$AE$1,(GetIndexNumber(C13,$A$17:$A$24)+(J$2)*8+IF($B$1=YearLevel1,0,16)),$H13))</f>
        <v>0</v>
      </c>
      <c r="J13" s="10"/>
      <c r="K13" s="10">
        <f ca="1">IF(GetIndexNumber(E13,$A$17:$A$24)=0,,OFFSET(Calculations!$AE$1,(GetIndexNumber(E13,$A$17:$A$24)+(L$2)*8+IF($B$1=YearLevel1,0,16)),$H13))</f>
        <v>0</v>
      </c>
    </row>
    <row r="14" spans="1:12" ht="13" thickTop="1" x14ac:dyDescent="0.25">
      <c r="A14" s="2"/>
      <c r="B14" s="2"/>
      <c r="C14" s="2"/>
      <c r="E14" s="2"/>
      <c r="G14" s="2"/>
      <c r="H14" s="6"/>
      <c r="I14" s="9"/>
      <c r="J14" s="9"/>
      <c r="K14" s="9"/>
    </row>
    <row r="15" spans="1:12" ht="12" customHeight="1" x14ac:dyDescent="0.25">
      <c r="A15" s="2"/>
      <c r="B15" s="2"/>
      <c r="C15" s="2"/>
      <c r="E15" s="2"/>
      <c r="G15" s="2"/>
      <c r="H15" s="6"/>
      <c r="I15" s="9"/>
      <c r="J15" s="9"/>
      <c r="K15" s="9"/>
    </row>
    <row r="16" spans="1:12" hidden="1" x14ac:dyDescent="0.25">
      <c r="A16" s="2"/>
      <c r="B16" s="2"/>
      <c r="C16" s="2"/>
      <c r="E16" s="2"/>
      <c r="G16" s="2"/>
      <c r="H16" s="6"/>
      <c r="I16" s="9"/>
      <c r="J16" s="9"/>
      <c r="K16" s="9"/>
    </row>
    <row r="17" spans="1:11" hidden="1" x14ac:dyDescent="0.25">
      <c r="A17" s="2" t="str">
        <f>Calculations!A2</f>
        <v>T1: Weeding Normal, Variety Local, Fertiliser Yes</v>
      </c>
      <c r="B17" s="2"/>
      <c r="C17" s="2"/>
      <c r="E17" s="2"/>
      <c r="G17" s="2"/>
      <c r="H17" s="6"/>
      <c r="I17" s="9"/>
      <c r="J17" s="9"/>
      <c r="K17" s="9"/>
    </row>
    <row r="18" spans="1:11" hidden="1" x14ac:dyDescent="0.25">
      <c r="A18" s="2" t="str">
        <f>Calculations!A3</f>
        <v>T2: Weeding Normal, Variety ICRI, Fertiliser Yes</v>
      </c>
      <c r="B18" s="2"/>
      <c r="C18" s="2"/>
      <c r="E18" s="2"/>
      <c r="G18" s="2"/>
      <c r="H18" s="6"/>
      <c r="I18" s="9"/>
      <c r="J18" s="9"/>
      <c r="K18" s="9"/>
    </row>
    <row r="19" spans="1:11" hidden="1" x14ac:dyDescent="0.25">
      <c r="A19" s="2" t="str">
        <f>Calculations!A4</f>
        <v>T3: Weeding Normal, Variety Local, Fertiliser No</v>
      </c>
      <c r="B19" s="2"/>
      <c r="C19" s="2"/>
      <c r="E19" s="2"/>
      <c r="G19" s="2"/>
      <c r="H19" s="6"/>
      <c r="I19" s="9"/>
      <c r="J19" s="9"/>
      <c r="K19" s="9"/>
    </row>
    <row r="20" spans="1:11" hidden="1" x14ac:dyDescent="0.25">
      <c r="A20" s="2" t="str">
        <f>Calculations!A5</f>
        <v>T4: Weeding Normal, Variety ICRI, Fertiliser No</v>
      </c>
      <c r="B20" s="2"/>
      <c r="C20" s="2"/>
      <c r="E20" s="2"/>
      <c r="G20" s="2"/>
      <c r="H20" s="6"/>
      <c r="I20" s="9"/>
      <c r="J20" s="9"/>
      <c r="K20" s="9"/>
    </row>
    <row r="21" spans="1:11" hidden="1" x14ac:dyDescent="0.25">
      <c r="A21" s="2" t="str">
        <f>Calculations!A6</f>
        <v>T5: Weeding Improved, Variety Local, Fertiliser Yes</v>
      </c>
      <c r="B21" s="2"/>
      <c r="C21" s="2"/>
      <c r="E21" s="2"/>
      <c r="G21" s="2"/>
      <c r="H21" s="6"/>
      <c r="I21" s="9"/>
      <c r="J21" s="9"/>
      <c r="K21" s="9"/>
    </row>
    <row r="22" spans="1:11" hidden="1" x14ac:dyDescent="0.25">
      <c r="A22" s="2" t="str">
        <f>Calculations!A7</f>
        <v>T6: Weeding Improved, Variety ICRI, Fertiliser Yes</v>
      </c>
      <c r="B22" s="2"/>
      <c r="C22" s="2"/>
      <c r="E22" s="2"/>
      <c r="G22" s="2"/>
      <c r="H22" s="6"/>
      <c r="I22" s="9"/>
      <c r="J22" s="9"/>
      <c r="K22" s="9"/>
    </row>
    <row r="23" spans="1:11" hidden="1" x14ac:dyDescent="0.25">
      <c r="A23" s="2" t="str">
        <f>Calculations!A8</f>
        <v>T7: Weeding Improved, Variety Local, Fertiliser No</v>
      </c>
      <c r="B23" s="2"/>
      <c r="C23" s="2"/>
      <c r="E23" s="2"/>
      <c r="G23" s="2"/>
      <c r="H23" s="6"/>
      <c r="I23" s="9"/>
      <c r="J23" s="9"/>
      <c r="K23" s="9"/>
    </row>
    <row r="24" spans="1:11" hidden="1" x14ac:dyDescent="0.25">
      <c r="A24" s="2" t="str">
        <f>Calculations!A9</f>
        <v>T8: Weeding Improved, Variety ICRI, Fertiliser No</v>
      </c>
      <c r="B24" s="2"/>
      <c r="C24" s="2"/>
      <c r="E24" s="2"/>
      <c r="G24" s="2"/>
      <c r="H24" s="6"/>
      <c r="I24" s="9"/>
      <c r="J24" s="9"/>
      <c r="K24" s="9"/>
    </row>
    <row r="25" spans="1:11" hidden="1" x14ac:dyDescent="0.25">
      <c r="A25" s="2"/>
      <c r="B25" s="2"/>
      <c r="C25" s="2"/>
      <c r="E25" s="2"/>
      <c r="G25" s="2"/>
      <c r="H25" s="6"/>
      <c r="I25" s="9"/>
      <c r="J25" s="9"/>
      <c r="K25" s="9"/>
    </row>
    <row r="26" spans="1:11" x14ac:dyDescent="0.25">
      <c r="A26" s="2"/>
      <c r="B26" s="2"/>
      <c r="C26" s="2"/>
      <c r="E26" s="2"/>
      <c r="G26" s="2"/>
      <c r="H26" s="6"/>
      <c r="I26" s="9"/>
      <c r="J26" s="9"/>
      <c r="K26" s="9"/>
    </row>
    <row r="27" spans="1:11" x14ac:dyDescent="0.25">
      <c r="A27" s="2"/>
      <c r="B27" s="2"/>
      <c r="C27" s="2"/>
      <c r="E27" s="2"/>
      <c r="G27" s="2"/>
      <c r="H27" s="6"/>
      <c r="I27" s="9"/>
      <c r="J27" s="9"/>
      <c r="K27" s="9"/>
    </row>
    <row r="28" spans="1:11" x14ac:dyDescent="0.25">
      <c r="A28" s="2"/>
      <c r="B28" s="2"/>
      <c r="C28" s="2"/>
      <c r="E28" s="2"/>
      <c r="G28" s="2"/>
      <c r="H28" s="6"/>
      <c r="I28" s="9"/>
      <c r="J28" s="9"/>
      <c r="K28" s="9"/>
    </row>
    <row r="29" spans="1:11" x14ac:dyDescent="0.25">
      <c r="A29" s="2"/>
      <c r="B29" s="2"/>
      <c r="C29" s="2"/>
      <c r="E29" s="2"/>
      <c r="G29" s="2"/>
      <c r="H29" s="6"/>
      <c r="I29" s="9"/>
      <c r="J29" s="9"/>
      <c r="K29" s="9"/>
    </row>
    <row r="30" spans="1:11" x14ac:dyDescent="0.25">
      <c r="A30" s="2"/>
      <c r="B30" s="2"/>
      <c r="C30" s="2"/>
      <c r="E30" s="2"/>
      <c r="G30" s="2"/>
      <c r="H30" s="6"/>
      <c r="I30" s="9"/>
      <c r="J30" s="9"/>
      <c r="K30" s="9"/>
    </row>
    <row r="31" spans="1:11" x14ac:dyDescent="0.25">
      <c r="A31" s="2"/>
      <c r="B31" s="2"/>
      <c r="C31" s="2"/>
      <c r="E31" s="2"/>
      <c r="G31" s="2"/>
      <c r="H31" s="6"/>
      <c r="I31" s="9"/>
      <c r="J31" s="9"/>
      <c r="K31" s="9"/>
    </row>
    <row r="32" spans="1:11" x14ac:dyDescent="0.25">
      <c r="A32" s="2"/>
      <c r="B32" s="2"/>
      <c r="C32" s="2"/>
      <c r="E32" s="2"/>
      <c r="G32" s="2"/>
      <c r="H32" s="6"/>
      <c r="I32" s="9"/>
      <c r="J32" s="9"/>
      <c r="K32" s="9"/>
    </row>
    <row r="33" spans="1:19" x14ac:dyDescent="0.25">
      <c r="A33" s="2"/>
      <c r="B33" s="2"/>
      <c r="C33" s="2"/>
      <c r="E33" s="2"/>
      <c r="G33" s="2"/>
      <c r="H33" s="6"/>
      <c r="I33" s="9"/>
      <c r="J33" s="9"/>
      <c r="K33" s="9"/>
    </row>
    <row r="34" spans="1:19" x14ac:dyDescent="0.25">
      <c r="A34" s="2"/>
      <c r="B34" s="2"/>
      <c r="C34" s="2"/>
      <c r="E34" s="2"/>
      <c r="G34" s="2"/>
      <c r="H34" s="6"/>
      <c r="I34" s="9"/>
      <c r="J34" s="9"/>
      <c r="K34" s="9"/>
    </row>
    <row r="35" spans="1:19" x14ac:dyDescent="0.25">
      <c r="A35" s="2"/>
      <c r="B35" s="2"/>
      <c r="C35" s="2"/>
      <c r="E35" s="2"/>
      <c r="G35" s="2"/>
      <c r="H35" s="6"/>
      <c r="I35" s="9"/>
      <c r="J35" s="9"/>
      <c r="K35" s="9"/>
    </row>
    <row r="36" spans="1:19" x14ac:dyDescent="0.25">
      <c r="A36" s="2"/>
      <c r="B36" s="2"/>
      <c r="C36" s="2"/>
      <c r="E36" s="2"/>
      <c r="G36" s="2"/>
      <c r="H36" s="6"/>
      <c r="I36" s="9"/>
      <c r="J36" s="9"/>
      <c r="K36" s="9"/>
    </row>
    <row r="37" spans="1:19" x14ac:dyDescent="0.25">
      <c r="A37" s="2"/>
      <c r="B37" s="2"/>
      <c r="C37" s="2"/>
      <c r="E37" s="2"/>
      <c r="G37" s="2"/>
      <c r="H37" s="6"/>
      <c r="I37" s="9"/>
      <c r="J37" s="9"/>
      <c r="K37" s="9"/>
    </row>
    <row r="38" spans="1:19" x14ac:dyDescent="0.25">
      <c r="A38" s="2"/>
      <c r="B38" s="2"/>
      <c r="C38" s="2"/>
      <c r="E38" s="2"/>
      <c r="G38" s="2"/>
      <c r="H38" s="6"/>
      <c r="I38" s="9"/>
      <c r="J38" s="9"/>
      <c r="K38" s="9"/>
    </row>
    <row r="39" spans="1:19" x14ac:dyDescent="0.25">
      <c r="A39" s="2"/>
      <c r="B39" s="2"/>
      <c r="C39" s="2"/>
      <c r="E39" s="2"/>
      <c r="G39" s="2"/>
      <c r="H39" s="6"/>
      <c r="I39" s="9"/>
      <c r="J39" s="9"/>
      <c r="K39" s="9"/>
    </row>
    <row r="40" spans="1:19" x14ac:dyDescent="0.25">
      <c r="A40" s="2"/>
      <c r="B40" s="2"/>
      <c r="C40" s="2"/>
      <c r="E40" s="2"/>
      <c r="G40" s="2"/>
      <c r="H40" s="6"/>
      <c r="I40" s="9"/>
      <c r="J40" s="9"/>
      <c r="K40" s="9"/>
    </row>
    <row r="41" spans="1:19" x14ac:dyDescent="0.25">
      <c r="A41" s="2"/>
      <c r="B41" s="2"/>
      <c r="C41" s="2"/>
      <c r="E41" s="2"/>
      <c r="G41" s="2"/>
      <c r="H41" s="6"/>
      <c r="I41" s="9"/>
      <c r="J41" s="9"/>
      <c r="K41" s="9"/>
      <c r="S41" s="2" t="s">
        <v>0</v>
      </c>
    </row>
    <row r="42" spans="1:19" x14ac:dyDescent="0.25">
      <c r="A42" s="2"/>
      <c r="B42" s="2"/>
      <c r="C42" s="2"/>
      <c r="E42" s="2"/>
      <c r="G42" s="2"/>
      <c r="H42" s="6"/>
      <c r="I42" s="9"/>
      <c r="J42" s="9"/>
      <c r="K42" s="9"/>
    </row>
    <row r="43" spans="1:19" x14ac:dyDescent="0.25">
      <c r="A43" s="2"/>
      <c r="B43" s="2"/>
      <c r="C43" s="2"/>
      <c r="E43" s="2"/>
      <c r="G43" s="2"/>
      <c r="H43" s="6"/>
      <c r="I43" s="9"/>
      <c r="J43" s="9"/>
      <c r="K43" s="9"/>
    </row>
    <row r="44" spans="1:19" x14ac:dyDescent="0.25">
      <c r="A44" s="2"/>
      <c r="B44" s="2"/>
      <c r="C44" s="2"/>
      <c r="E44" s="2"/>
      <c r="G44" s="2"/>
      <c r="H44" s="6"/>
      <c r="I44" s="9"/>
      <c r="J44" s="9"/>
      <c r="K44" s="9"/>
    </row>
    <row r="45" spans="1:19" x14ac:dyDescent="0.25">
      <c r="A45" s="2"/>
      <c r="B45" s="2"/>
      <c r="C45" s="2"/>
      <c r="E45" s="2"/>
      <c r="G45" s="2"/>
      <c r="H45" s="6"/>
      <c r="I45" s="9"/>
      <c r="J45" s="9"/>
      <c r="K45" s="9"/>
    </row>
    <row r="46" spans="1:19" x14ac:dyDescent="0.25">
      <c r="A46" s="2"/>
      <c r="B46" s="2"/>
      <c r="C46" s="2"/>
      <c r="E46" s="2"/>
      <c r="G46" s="2"/>
      <c r="H46" s="6"/>
      <c r="I46" s="9"/>
      <c r="J46" s="9"/>
      <c r="K46" s="9"/>
    </row>
    <row r="47" spans="1:19" ht="71.25" customHeight="1" x14ac:dyDescent="0.25">
      <c r="A47" s="2"/>
      <c r="B47" s="2"/>
      <c r="C47" s="2"/>
      <c r="E47" s="2"/>
      <c r="G47" s="2"/>
      <c r="H47" s="6"/>
      <c r="I47" s="9"/>
      <c r="J47" s="9"/>
      <c r="K47" s="9"/>
    </row>
    <row r="48" spans="1:19" ht="68.25" customHeight="1" x14ac:dyDescent="0.25">
      <c r="A48" s="2"/>
      <c r="B48" s="2"/>
      <c r="C48" s="2"/>
      <c r="E48" s="2"/>
      <c r="G48" s="2"/>
      <c r="H48" s="6"/>
      <c r="I48" s="9"/>
      <c r="J48" s="9"/>
      <c r="K48" s="9"/>
    </row>
    <row r="49" spans="1:11" x14ac:dyDescent="0.25">
      <c r="A49" s="2"/>
      <c r="B49" s="2"/>
      <c r="C49" s="2"/>
      <c r="E49" s="2"/>
      <c r="G49" s="2"/>
      <c r="H49" s="6"/>
      <c r="I49" s="9"/>
      <c r="J49" s="9"/>
      <c r="K49" s="9"/>
    </row>
    <row r="50" spans="1:11" x14ac:dyDescent="0.25">
      <c r="A50" s="2"/>
      <c r="B50" s="2"/>
      <c r="C50" s="2"/>
      <c r="E50" s="2"/>
      <c r="G50" s="2"/>
      <c r="H50" s="6"/>
      <c r="I50" s="9"/>
      <c r="J50" s="9"/>
      <c r="K50" s="9"/>
    </row>
    <row r="51" spans="1:11" x14ac:dyDescent="0.25">
      <c r="A51" s="2"/>
      <c r="B51" s="2"/>
      <c r="C51" s="2"/>
      <c r="E51" s="2"/>
      <c r="G51" s="2"/>
      <c r="H51" s="6"/>
      <c r="I51" s="9"/>
      <c r="J51" s="9"/>
      <c r="K51" s="9"/>
    </row>
    <row r="52" spans="1:11" x14ac:dyDescent="0.25">
      <c r="A52" s="2"/>
      <c r="B52" s="2"/>
      <c r="C52" s="2"/>
      <c r="E52" s="2"/>
      <c r="G52" s="2"/>
      <c r="H52" s="6"/>
      <c r="I52" s="9"/>
      <c r="J52" s="9"/>
      <c r="K52" s="9"/>
    </row>
    <row r="53" spans="1:11" x14ac:dyDescent="0.25">
      <c r="A53" s="2"/>
      <c r="B53" s="2"/>
      <c r="C53" s="2"/>
      <c r="E53" s="2"/>
      <c r="G53" s="2"/>
      <c r="H53" s="6"/>
      <c r="I53" s="9"/>
      <c r="J53" s="9"/>
      <c r="K53" s="9"/>
    </row>
    <row r="54" spans="1:11" x14ac:dyDescent="0.25">
      <c r="A54" s="2"/>
      <c r="B54" s="2"/>
      <c r="C54" s="2"/>
      <c r="E54" s="2"/>
      <c r="G54" s="2"/>
      <c r="H54" s="6"/>
      <c r="I54" s="9"/>
      <c r="J54" s="9"/>
      <c r="K54" s="9"/>
    </row>
    <row r="55" spans="1:11" x14ac:dyDescent="0.25">
      <c r="A55" s="2"/>
      <c r="B55" s="2"/>
      <c r="C55" s="2"/>
      <c r="E55" s="2"/>
      <c r="G55" s="2"/>
      <c r="H55" s="6"/>
      <c r="I55" s="9"/>
      <c r="J55" s="9"/>
      <c r="K55" s="9"/>
    </row>
    <row r="56" spans="1:11" x14ac:dyDescent="0.25">
      <c r="A56" s="2"/>
      <c r="B56" s="2"/>
      <c r="C56" s="2"/>
      <c r="E56" s="2"/>
      <c r="G56" s="2"/>
      <c r="H56" s="6"/>
      <c r="I56" s="9"/>
      <c r="J56" s="9"/>
      <c r="K56" s="9"/>
    </row>
    <row r="57" spans="1:11" x14ac:dyDescent="0.25">
      <c r="A57" s="2"/>
      <c r="B57" s="2"/>
      <c r="C57" s="2"/>
      <c r="E57" s="2"/>
      <c r="G57" s="2"/>
      <c r="H57" s="6"/>
      <c r="I57" s="9"/>
      <c r="J57" s="9"/>
      <c r="K57" s="9"/>
    </row>
    <row r="58" spans="1:11" x14ac:dyDescent="0.25">
      <c r="A58" s="2"/>
      <c r="B58" s="2"/>
      <c r="C58" s="2"/>
      <c r="E58" s="2"/>
      <c r="G58" s="2"/>
      <c r="H58" s="6"/>
      <c r="I58" s="9"/>
      <c r="J58" s="9"/>
      <c r="K58" s="9"/>
    </row>
    <row r="59" spans="1:11" x14ac:dyDescent="0.25">
      <c r="A59" s="2"/>
      <c r="B59" s="2"/>
      <c r="C59" s="2"/>
      <c r="E59" s="2"/>
      <c r="G59" s="2"/>
      <c r="H59" s="6"/>
      <c r="I59" s="9"/>
      <c r="J59" s="9"/>
      <c r="K59" s="9"/>
    </row>
    <row r="60" spans="1:11" x14ac:dyDescent="0.25">
      <c r="A60" s="2"/>
      <c r="B60" s="2"/>
      <c r="C60" s="2"/>
      <c r="E60" s="2"/>
      <c r="G60" s="2"/>
      <c r="H60" s="6"/>
      <c r="I60" s="9"/>
      <c r="J60" s="9"/>
      <c r="K60" s="9"/>
    </row>
    <row r="61" spans="1:11" x14ac:dyDescent="0.25">
      <c r="A61" s="2"/>
      <c r="B61" s="2"/>
      <c r="C61" s="2"/>
      <c r="E61" s="2"/>
      <c r="G61" s="2"/>
      <c r="H61" s="6"/>
      <c r="I61" s="9"/>
      <c r="J61" s="9"/>
      <c r="K61" s="9"/>
    </row>
    <row r="62" spans="1:11" x14ac:dyDescent="0.25">
      <c r="A62" s="2"/>
      <c r="B62" s="2"/>
      <c r="C62" s="2"/>
      <c r="E62" s="2"/>
      <c r="G62" s="2"/>
      <c r="H62" s="6"/>
      <c r="I62" s="9"/>
      <c r="J62" s="9"/>
      <c r="K62" s="9"/>
    </row>
    <row r="63" spans="1:11" x14ac:dyDescent="0.25">
      <c r="A63" s="2"/>
      <c r="B63" s="2"/>
      <c r="C63" s="2"/>
      <c r="E63" s="2"/>
      <c r="G63" s="2"/>
      <c r="H63" s="6"/>
      <c r="I63" s="9"/>
      <c r="J63" s="9"/>
      <c r="K63" s="9"/>
    </row>
    <row r="64" spans="1:11" x14ac:dyDescent="0.25">
      <c r="A64" s="2"/>
      <c r="B64" s="2"/>
      <c r="C64" s="2"/>
      <c r="E64" s="2"/>
      <c r="G64" s="2"/>
      <c r="H64" s="6"/>
      <c r="I64" s="9"/>
      <c r="J64" s="9"/>
      <c r="K64" s="9"/>
    </row>
    <row r="65" spans="1:11" x14ac:dyDescent="0.25">
      <c r="A65" s="2"/>
      <c r="B65" s="2"/>
      <c r="C65" s="2"/>
      <c r="E65" s="2"/>
      <c r="G65" s="2"/>
      <c r="H65" s="6"/>
      <c r="I65" s="9"/>
      <c r="J65" s="9"/>
      <c r="K65" s="9"/>
    </row>
    <row r="66" spans="1:11" x14ac:dyDescent="0.25">
      <c r="A66" s="2"/>
      <c r="B66" s="2"/>
      <c r="C66" s="2"/>
      <c r="E66" s="2"/>
      <c r="G66" s="2"/>
      <c r="H66" s="6"/>
      <c r="I66" s="9"/>
      <c r="J66" s="9"/>
      <c r="K66" s="9"/>
    </row>
    <row r="67" spans="1:11" x14ac:dyDescent="0.25">
      <c r="A67" s="2"/>
      <c r="B67" s="2"/>
      <c r="C67" s="2"/>
      <c r="E67" s="2"/>
      <c r="G67" s="2"/>
      <c r="H67" s="6"/>
      <c r="I67" s="9"/>
      <c r="J67" s="9"/>
      <c r="K67" s="9"/>
    </row>
    <row r="68" spans="1:11" x14ac:dyDescent="0.25">
      <c r="A68" s="2"/>
      <c r="B68" s="2"/>
      <c r="C68" s="2"/>
      <c r="E68" s="2"/>
      <c r="G68" s="2"/>
      <c r="H68" s="6"/>
      <c r="I68" s="9"/>
      <c r="J68" s="9"/>
      <c r="K68" s="9"/>
    </row>
    <row r="69" spans="1:11" x14ac:dyDescent="0.25">
      <c r="A69" s="2"/>
      <c r="B69" s="2"/>
      <c r="C69" s="2"/>
      <c r="E69" s="2"/>
      <c r="G69" s="2"/>
      <c r="H69" s="6"/>
      <c r="I69" s="9"/>
      <c r="J69" s="9"/>
      <c r="K69" s="9"/>
    </row>
    <row r="70" spans="1:11" x14ac:dyDescent="0.25">
      <c r="A70" s="2"/>
      <c r="B70" s="2"/>
      <c r="C70" s="2"/>
      <c r="E70" s="2"/>
      <c r="G70" s="2"/>
      <c r="H70" s="6"/>
      <c r="I70" s="9"/>
      <c r="J70" s="9"/>
      <c r="K70" s="9"/>
    </row>
    <row r="71" spans="1:11" x14ac:dyDescent="0.25">
      <c r="A71" s="2"/>
      <c r="B71" s="2"/>
      <c r="C71" s="2"/>
      <c r="E71" s="2"/>
      <c r="G71" s="2"/>
      <c r="H71" s="6"/>
      <c r="I71" s="9"/>
      <c r="J71" s="9"/>
      <c r="K71" s="9"/>
    </row>
    <row r="72" spans="1:11" x14ac:dyDescent="0.25">
      <c r="A72" s="2"/>
      <c r="B72" s="2"/>
      <c r="C72" s="2"/>
      <c r="E72" s="2"/>
      <c r="G72" s="2"/>
      <c r="H72" s="6"/>
      <c r="I72" s="9"/>
      <c r="J72" s="9"/>
      <c r="K72" s="9"/>
    </row>
    <row r="73" spans="1:11" x14ac:dyDescent="0.25">
      <c r="A73" s="2"/>
      <c r="B73" s="2"/>
      <c r="C73" s="2"/>
      <c r="E73" s="2"/>
      <c r="G73" s="2"/>
      <c r="H73" s="6"/>
      <c r="I73" s="9"/>
      <c r="J73" s="9"/>
      <c r="K73" s="9"/>
    </row>
    <row r="74" spans="1:11" x14ac:dyDescent="0.25">
      <c r="A74" s="2"/>
      <c r="B74" s="2"/>
      <c r="C74" s="2"/>
      <c r="E74" s="2"/>
      <c r="G74" s="2"/>
      <c r="H74" s="6"/>
      <c r="I74" s="9"/>
      <c r="J74" s="9"/>
      <c r="K74" s="9"/>
    </row>
    <row r="75" spans="1:11" x14ac:dyDescent="0.25">
      <c r="A75" s="2"/>
      <c r="B75" s="2"/>
      <c r="C75" s="2"/>
      <c r="E75" s="2"/>
      <c r="G75" s="2"/>
      <c r="H75" s="6"/>
      <c r="I75" s="9"/>
      <c r="J75" s="9"/>
      <c r="K75" s="9"/>
    </row>
    <row r="76" spans="1:11" x14ac:dyDescent="0.25">
      <c r="A76" s="2"/>
      <c r="B76" s="2"/>
      <c r="C76" s="2"/>
      <c r="E76" s="2"/>
      <c r="G76" s="2"/>
      <c r="H76" s="6"/>
      <c r="I76" s="9"/>
      <c r="J76" s="9"/>
      <c r="K76" s="9"/>
    </row>
    <row r="77" spans="1:11" x14ac:dyDescent="0.25">
      <c r="A77" s="2"/>
      <c r="B77" s="2"/>
      <c r="C77" s="2"/>
      <c r="E77" s="2"/>
      <c r="G77" s="2"/>
      <c r="H77" s="6"/>
      <c r="I77" s="9"/>
      <c r="J77" s="9"/>
      <c r="K77" s="9"/>
    </row>
    <row r="78" spans="1:11" x14ac:dyDescent="0.25">
      <c r="A78" s="2"/>
      <c r="B78" s="2"/>
      <c r="C78" s="2"/>
      <c r="E78" s="2"/>
      <c r="G78" s="2"/>
      <c r="H78" s="6"/>
      <c r="I78" s="9"/>
      <c r="J78" s="9"/>
      <c r="K78" s="9"/>
    </row>
    <row r="79" spans="1:11" x14ac:dyDescent="0.25">
      <c r="A79" s="2"/>
      <c r="B79" s="2"/>
      <c r="C79" s="2"/>
      <c r="E79" s="2"/>
      <c r="G79" s="2"/>
      <c r="H79" s="6"/>
      <c r="I79" s="9"/>
      <c r="J79" s="9"/>
      <c r="K79" s="9"/>
    </row>
    <row r="80" spans="1:11" x14ac:dyDescent="0.25">
      <c r="A80" s="2"/>
      <c r="B80" s="2"/>
      <c r="C80" s="2"/>
      <c r="E80" s="2"/>
      <c r="G80" s="2"/>
      <c r="H80" s="6"/>
      <c r="I80" s="9"/>
      <c r="J80" s="9"/>
      <c r="K80" s="9"/>
    </row>
    <row r="81" spans="1:11" x14ac:dyDescent="0.25">
      <c r="A81" s="2"/>
      <c r="B81" s="2"/>
      <c r="C81" s="2"/>
      <c r="E81" s="2"/>
      <c r="G81" s="2"/>
      <c r="H81" s="6"/>
      <c r="I81" s="9"/>
      <c r="J81" s="9"/>
      <c r="K81" s="9"/>
    </row>
    <row r="82" spans="1:11" x14ac:dyDescent="0.25">
      <c r="A82" s="2"/>
      <c r="B82" s="2"/>
      <c r="C82" s="2"/>
      <c r="E82" s="2"/>
      <c r="G82" s="2"/>
      <c r="H82" s="6"/>
      <c r="I82" s="9"/>
      <c r="J82" s="9"/>
      <c r="K82" s="9"/>
    </row>
    <row r="83" spans="1:11" x14ac:dyDescent="0.25">
      <c r="A83" s="2"/>
      <c r="B83" s="2"/>
      <c r="C83" s="2"/>
      <c r="E83" s="2"/>
      <c r="G83" s="2"/>
      <c r="H83" s="6"/>
      <c r="I83" s="9"/>
      <c r="J83" s="9"/>
      <c r="K83" s="9"/>
    </row>
    <row r="84" spans="1:11" x14ac:dyDescent="0.25">
      <c r="A84" s="2"/>
      <c r="B84" s="2"/>
      <c r="C84" s="2"/>
      <c r="E84" s="2"/>
      <c r="G84" s="2"/>
      <c r="H84" s="6"/>
      <c r="I84" s="9"/>
      <c r="J84" s="9"/>
      <c r="K84" s="9"/>
    </row>
    <row r="85" spans="1:11" x14ac:dyDescent="0.25">
      <c r="A85" s="2"/>
      <c r="B85" s="2"/>
      <c r="C85" s="2"/>
      <c r="E85" s="2"/>
      <c r="G85" s="2"/>
      <c r="H85" s="6"/>
      <c r="I85" s="9"/>
      <c r="J85" s="9"/>
      <c r="K85" s="9"/>
    </row>
    <row r="86" spans="1:11" x14ac:dyDescent="0.25">
      <c r="A86" s="2"/>
      <c r="B86" s="2"/>
      <c r="C86" s="2"/>
      <c r="E86" s="2"/>
      <c r="G86" s="2"/>
      <c r="H86" s="6"/>
      <c r="I86" s="9"/>
      <c r="J86" s="9"/>
      <c r="K86" s="9"/>
    </row>
    <row r="87" spans="1:11" x14ac:dyDescent="0.25">
      <c r="A87" s="2"/>
      <c r="B87" s="2"/>
      <c r="C87" s="2"/>
      <c r="E87" s="2"/>
      <c r="G87" s="2"/>
      <c r="H87" s="6"/>
      <c r="I87" s="9"/>
      <c r="J87" s="9"/>
      <c r="K87" s="9"/>
    </row>
    <row r="88" spans="1:11" x14ac:dyDescent="0.25">
      <c r="A88" s="2"/>
      <c r="B88" s="2"/>
      <c r="C88" s="2"/>
      <c r="E88" s="2"/>
      <c r="G88" s="2"/>
      <c r="H88" s="6"/>
      <c r="I88" s="9"/>
      <c r="J88" s="9"/>
      <c r="K88" s="9"/>
    </row>
    <row r="89" spans="1:11" x14ac:dyDescent="0.25">
      <c r="A89" s="2"/>
      <c r="B89" s="2"/>
      <c r="C89" s="2"/>
      <c r="E89" s="2"/>
      <c r="G89" s="2"/>
      <c r="H89" s="6"/>
      <c r="I89" s="9"/>
      <c r="J89" s="9"/>
      <c r="K89" s="9"/>
    </row>
    <row r="90" spans="1:11" x14ac:dyDescent="0.25">
      <c r="A90" s="2"/>
      <c r="B90" s="2"/>
      <c r="C90" s="2"/>
      <c r="E90" s="2"/>
      <c r="G90" s="2"/>
      <c r="H90" s="6"/>
      <c r="I90" s="9"/>
      <c r="J90" s="9"/>
      <c r="K90" s="9"/>
    </row>
    <row r="91" spans="1:11" x14ac:dyDescent="0.25">
      <c r="A91" s="2"/>
      <c r="B91" s="2"/>
      <c r="C91" s="2"/>
      <c r="E91" s="2"/>
      <c r="G91" s="2"/>
      <c r="H91" s="6"/>
      <c r="I91" s="9"/>
      <c r="J91" s="9"/>
      <c r="K91" s="9"/>
    </row>
    <row r="92" spans="1:11" x14ac:dyDescent="0.25">
      <c r="A92" s="2"/>
      <c r="B92" s="2"/>
      <c r="C92" s="2"/>
      <c r="E92" s="2"/>
      <c r="G92" s="2"/>
      <c r="H92" s="6"/>
      <c r="I92" s="9"/>
      <c r="J92" s="9"/>
      <c r="K92" s="9"/>
    </row>
    <row r="93" spans="1:11" x14ac:dyDescent="0.25">
      <c r="A93" s="2"/>
      <c r="B93" s="2"/>
      <c r="C93" s="2"/>
      <c r="E93" s="2"/>
      <c r="G93" s="2"/>
      <c r="H93" s="6"/>
      <c r="I93" s="9"/>
      <c r="J93" s="9"/>
      <c r="K93" s="9"/>
    </row>
    <row r="94" spans="1:11" x14ac:dyDescent="0.25">
      <c r="A94" s="2"/>
      <c r="B94" s="2"/>
      <c r="C94" s="2"/>
      <c r="E94" s="2"/>
      <c r="G94" s="2"/>
      <c r="H94" s="6"/>
      <c r="I94" s="9"/>
      <c r="J94" s="9"/>
      <c r="K94" s="9"/>
    </row>
    <row r="95" spans="1:11" x14ac:dyDescent="0.25">
      <c r="A95" s="2"/>
      <c r="B95" s="2"/>
      <c r="C95" s="2"/>
      <c r="E95" s="2"/>
      <c r="G95" s="2"/>
      <c r="H95" s="6"/>
      <c r="I95" s="9"/>
      <c r="J95" s="9"/>
      <c r="K95" s="9"/>
    </row>
    <row r="96" spans="1:11" x14ac:dyDescent="0.25">
      <c r="A96" s="2"/>
      <c r="B96" s="2"/>
      <c r="C96" s="2"/>
      <c r="E96" s="2"/>
      <c r="G96" s="2"/>
      <c r="H96" s="6"/>
      <c r="I96" s="9"/>
      <c r="J96" s="9"/>
      <c r="K96" s="9"/>
    </row>
    <row r="97" spans="1:11" x14ac:dyDescent="0.25">
      <c r="A97" s="2"/>
      <c r="B97" s="2"/>
      <c r="C97" s="2"/>
      <c r="E97" s="2"/>
      <c r="G97" s="2"/>
      <c r="H97" s="6"/>
      <c r="I97" s="9"/>
      <c r="J97" s="9"/>
      <c r="K97" s="9"/>
    </row>
    <row r="98" spans="1:11" x14ac:dyDescent="0.25">
      <c r="A98" s="2"/>
      <c r="B98" s="2"/>
      <c r="C98" s="2"/>
      <c r="E98" s="2"/>
      <c r="G98" s="2"/>
      <c r="H98" s="6"/>
      <c r="I98" s="9"/>
      <c r="J98" s="9"/>
      <c r="K98" s="9"/>
    </row>
    <row r="99" spans="1:11" x14ac:dyDescent="0.25">
      <c r="A99" s="2"/>
      <c r="B99" s="2"/>
      <c r="C99" s="2"/>
      <c r="E99" s="2"/>
      <c r="G99" s="2"/>
      <c r="H99" s="6"/>
      <c r="I99" s="9"/>
      <c r="J99" s="9"/>
      <c r="K99" s="9"/>
    </row>
    <row r="100" spans="1:11" x14ac:dyDescent="0.25">
      <c r="A100" s="2"/>
      <c r="B100" s="2"/>
      <c r="C100" s="2"/>
      <c r="E100" s="2"/>
      <c r="G100" s="2"/>
      <c r="H100" s="6"/>
      <c r="I100" s="9"/>
      <c r="J100" s="9"/>
      <c r="K100" s="9"/>
    </row>
    <row r="101" spans="1:11" x14ac:dyDescent="0.25">
      <c r="A101" s="2"/>
      <c r="B101" s="2"/>
      <c r="C101" s="2"/>
      <c r="E101" s="2"/>
      <c r="G101" s="2"/>
      <c r="H101" s="6"/>
      <c r="I101" s="9"/>
      <c r="J101" s="9"/>
      <c r="K101" s="9"/>
    </row>
    <row r="102" spans="1:11" x14ac:dyDescent="0.25">
      <c r="A102" s="2"/>
      <c r="B102" s="2"/>
      <c r="C102" s="2"/>
      <c r="E102" s="2"/>
      <c r="G102" s="2"/>
      <c r="H102" s="6"/>
      <c r="I102" s="9"/>
      <c r="J102" s="9"/>
      <c r="K102" s="9"/>
    </row>
    <row r="103" spans="1:11" x14ac:dyDescent="0.25">
      <c r="A103" s="2"/>
      <c r="B103" s="2"/>
      <c r="C103" s="2"/>
      <c r="E103" s="2"/>
      <c r="G103" s="2"/>
      <c r="H103" s="6"/>
      <c r="I103" s="9"/>
      <c r="J103" s="9"/>
      <c r="K103" s="9"/>
    </row>
    <row r="104" spans="1:11" x14ac:dyDescent="0.25">
      <c r="A104" s="2"/>
      <c r="B104" s="2"/>
      <c r="C104" s="2"/>
      <c r="E104" s="2"/>
      <c r="G104" s="2"/>
      <c r="H104" s="6"/>
      <c r="I104" s="9"/>
      <c r="J104" s="9"/>
      <c r="K104" s="9"/>
    </row>
    <row r="105" spans="1:11" x14ac:dyDescent="0.25">
      <c r="A105" s="2"/>
      <c r="B105" s="2"/>
      <c r="C105" s="2"/>
      <c r="E105" s="2"/>
      <c r="G105" s="2"/>
      <c r="H105" s="6"/>
      <c r="I105" s="9"/>
      <c r="J105" s="9"/>
      <c r="K105" s="9"/>
    </row>
    <row r="106" spans="1:11" x14ac:dyDescent="0.25">
      <c r="A106" s="2"/>
      <c r="B106" s="2"/>
      <c r="C106" s="2"/>
      <c r="E106" s="2"/>
      <c r="G106" s="2"/>
      <c r="H106" s="6"/>
      <c r="I106" s="9"/>
      <c r="J106" s="9"/>
      <c r="K106" s="9"/>
    </row>
    <row r="107" spans="1:11" x14ac:dyDescent="0.25">
      <c r="A107" s="2"/>
      <c r="B107" s="2"/>
      <c r="C107" s="2"/>
      <c r="E107" s="2"/>
      <c r="G107" s="2"/>
      <c r="H107" s="6"/>
      <c r="I107" s="9"/>
      <c r="J107" s="9"/>
      <c r="K107" s="9"/>
    </row>
    <row r="108" spans="1:11" x14ac:dyDescent="0.25">
      <c r="A108" s="2"/>
      <c r="B108" s="2"/>
      <c r="C108" s="2"/>
      <c r="E108" s="2"/>
      <c r="G108" s="2"/>
      <c r="H108" s="6"/>
      <c r="I108" s="9"/>
      <c r="J108" s="9"/>
      <c r="K108" s="9"/>
    </row>
    <row r="109" spans="1:11" x14ac:dyDescent="0.25">
      <c r="A109" s="2"/>
      <c r="B109" s="2"/>
      <c r="C109" s="2"/>
      <c r="E109" s="2"/>
      <c r="G109" s="2"/>
      <c r="H109" s="6"/>
      <c r="I109" s="9"/>
      <c r="J109" s="9"/>
      <c r="K109" s="9"/>
    </row>
    <row r="110" spans="1:11" x14ac:dyDescent="0.25">
      <c r="A110" s="2"/>
      <c r="B110" s="2"/>
      <c r="C110" s="2"/>
      <c r="E110" s="2"/>
      <c r="G110" s="2"/>
      <c r="H110" s="6"/>
      <c r="I110" s="9"/>
      <c r="J110" s="9"/>
      <c r="K110" s="9"/>
    </row>
    <row r="111" spans="1:11" x14ac:dyDescent="0.25">
      <c r="A111" s="2"/>
      <c r="B111" s="2"/>
      <c r="C111" s="2"/>
      <c r="E111" s="2"/>
      <c r="G111" s="2"/>
      <c r="H111" s="6"/>
      <c r="I111" s="9"/>
      <c r="J111" s="9"/>
      <c r="K111" s="9"/>
    </row>
    <row r="112" spans="1:11" x14ac:dyDescent="0.25">
      <c r="A112" s="2"/>
      <c r="B112" s="2"/>
      <c r="C112" s="2"/>
      <c r="E112" s="2"/>
      <c r="G112" s="2"/>
      <c r="H112" s="6"/>
      <c r="I112" s="9"/>
      <c r="J112" s="9"/>
      <c r="K112" s="9"/>
    </row>
    <row r="113" spans="1:11" x14ac:dyDescent="0.25">
      <c r="A113" s="2"/>
      <c r="B113" s="2"/>
      <c r="C113" s="2"/>
      <c r="E113" s="2"/>
      <c r="G113" s="2"/>
      <c r="H113" s="6"/>
      <c r="I113" s="9"/>
      <c r="J113" s="9"/>
      <c r="K113" s="9"/>
    </row>
    <row r="114" spans="1:11" x14ac:dyDescent="0.25">
      <c r="A114" s="2"/>
      <c r="B114" s="2"/>
      <c r="C114" s="2"/>
      <c r="E114" s="2"/>
      <c r="G114" s="2"/>
      <c r="H114" s="6"/>
      <c r="I114" s="9"/>
      <c r="J114" s="9"/>
      <c r="K114" s="9"/>
    </row>
    <row r="115" spans="1:11" x14ac:dyDescent="0.25">
      <c r="A115" s="2"/>
      <c r="B115" s="2"/>
      <c r="C115" s="2"/>
      <c r="E115" s="2"/>
      <c r="G115" s="2"/>
      <c r="H115" s="6"/>
      <c r="I115" s="9"/>
      <c r="J115" s="9"/>
      <c r="K115" s="9"/>
    </row>
    <row r="116" spans="1:11" x14ac:dyDescent="0.25">
      <c r="A116" s="2"/>
      <c r="B116" s="2"/>
      <c r="C116" s="2"/>
      <c r="E116" s="2"/>
      <c r="G116" s="2"/>
      <c r="H116" s="6"/>
      <c r="I116" s="9"/>
      <c r="J116" s="9"/>
      <c r="K116" s="9"/>
    </row>
    <row r="117" spans="1:11" x14ac:dyDescent="0.25">
      <c r="A117" s="2"/>
      <c r="B117" s="2"/>
      <c r="C117" s="2"/>
      <c r="E117" s="2"/>
      <c r="G117" s="2"/>
      <c r="H117" s="6"/>
      <c r="I117" s="9"/>
      <c r="J117" s="9"/>
      <c r="K117" s="9"/>
    </row>
    <row r="118" spans="1:11" x14ac:dyDescent="0.25">
      <c r="A118" s="2"/>
      <c r="B118" s="2"/>
      <c r="C118" s="2"/>
      <c r="E118" s="2"/>
      <c r="G118" s="2"/>
      <c r="H118" s="6"/>
      <c r="I118" s="9"/>
      <c r="J118" s="9"/>
      <c r="K118" s="9"/>
    </row>
    <row r="119" spans="1:11" x14ac:dyDescent="0.25">
      <c r="A119" s="2"/>
      <c r="B119" s="2"/>
      <c r="C119" s="2"/>
      <c r="E119" s="2"/>
      <c r="G119" s="2"/>
      <c r="H119" s="6"/>
      <c r="I119" s="9"/>
      <c r="J119" s="9"/>
      <c r="K119" s="9"/>
    </row>
    <row r="120" spans="1:11" x14ac:dyDescent="0.25">
      <c r="A120" s="2"/>
      <c r="B120" s="2"/>
      <c r="C120" s="2"/>
      <c r="E120" s="2"/>
      <c r="G120" s="2"/>
      <c r="H120" s="6"/>
      <c r="I120" s="9"/>
      <c r="J120" s="9"/>
      <c r="K120" s="9"/>
    </row>
    <row r="121" spans="1:11" x14ac:dyDescent="0.25">
      <c r="A121" s="2"/>
      <c r="B121" s="2"/>
      <c r="C121" s="2"/>
      <c r="E121" s="2"/>
      <c r="G121" s="2"/>
      <c r="H121" s="6"/>
      <c r="I121" s="9"/>
      <c r="J121" s="9"/>
      <c r="K121" s="9"/>
    </row>
    <row r="122" spans="1:11" x14ac:dyDescent="0.25">
      <c r="A122" s="2"/>
      <c r="B122" s="2"/>
      <c r="C122" s="2"/>
      <c r="E122" s="2"/>
      <c r="G122" s="2"/>
      <c r="H122" s="6"/>
      <c r="I122" s="9"/>
      <c r="J122" s="9"/>
      <c r="K122" s="9"/>
    </row>
    <row r="123" spans="1:11" x14ac:dyDescent="0.25">
      <c r="A123" s="2"/>
      <c r="B123" s="2"/>
      <c r="C123" s="2"/>
      <c r="E123" s="2"/>
      <c r="G123" s="2"/>
      <c r="H123" s="6"/>
      <c r="I123" s="9"/>
      <c r="J123" s="9"/>
      <c r="K123" s="9"/>
    </row>
    <row r="124" spans="1:11" x14ac:dyDescent="0.25">
      <c r="A124" s="2"/>
      <c r="B124" s="2"/>
      <c r="C124" s="2"/>
      <c r="E124" s="2"/>
      <c r="G124" s="2"/>
      <c r="H124" s="6"/>
      <c r="I124" s="9"/>
      <c r="J124" s="9"/>
      <c r="K124" s="9"/>
    </row>
    <row r="125" spans="1:11" x14ac:dyDescent="0.25">
      <c r="A125" s="2"/>
      <c r="B125" s="2"/>
      <c r="C125" s="2"/>
      <c r="E125" s="2"/>
      <c r="G125" s="2"/>
      <c r="H125" s="6"/>
      <c r="I125" s="9"/>
      <c r="J125" s="9"/>
      <c r="K125" s="9"/>
    </row>
    <row r="126" spans="1:11" x14ac:dyDescent="0.25">
      <c r="A126" s="2"/>
      <c r="B126" s="2"/>
      <c r="C126" s="2"/>
      <c r="E126" s="2"/>
      <c r="G126" s="2"/>
      <c r="H126" s="6"/>
      <c r="I126" s="9"/>
      <c r="J126" s="9"/>
      <c r="K126" s="9"/>
    </row>
    <row r="127" spans="1:11" x14ac:dyDescent="0.25">
      <c r="A127" s="2"/>
      <c r="B127" s="2"/>
      <c r="C127" s="2"/>
      <c r="E127" s="2"/>
      <c r="G127" s="2"/>
      <c r="H127" s="6"/>
      <c r="I127" s="9"/>
      <c r="J127" s="9"/>
      <c r="K127" s="9"/>
    </row>
    <row r="128" spans="1:11" x14ac:dyDescent="0.25">
      <c r="A128" s="2"/>
      <c r="B128" s="2"/>
      <c r="C128" s="2"/>
      <c r="E128" s="2"/>
      <c r="G128" s="2"/>
      <c r="H128" s="6"/>
      <c r="I128" s="9"/>
      <c r="J128" s="9"/>
      <c r="K128" s="9"/>
    </row>
    <row r="129" spans="1:11" x14ac:dyDescent="0.25">
      <c r="A129" s="2"/>
      <c r="B129" s="2"/>
      <c r="C129" s="2"/>
      <c r="E129" s="2"/>
      <c r="G129" s="2"/>
      <c r="H129" s="6"/>
      <c r="I129" s="9"/>
      <c r="J129" s="9"/>
      <c r="K129" s="9"/>
    </row>
    <row r="130" spans="1:11" x14ac:dyDescent="0.25">
      <c r="A130" s="2"/>
      <c r="B130" s="2"/>
      <c r="C130" s="2"/>
      <c r="E130" s="2"/>
      <c r="G130" s="2"/>
      <c r="H130" s="6"/>
      <c r="I130" s="9"/>
      <c r="J130" s="9"/>
      <c r="K130" s="9"/>
    </row>
    <row r="131" spans="1:11" x14ac:dyDescent="0.25">
      <c r="A131" s="2"/>
      <c r="B131" s="2"/>
      <c r="C131" s="2"/>
      <c r="E131" s="2"/>
      <c r="G131" s="2"/>
      <c r="H131" s="6"/>
      <c r="I131" s="9"/>
      <c r="J131" s="9"/>
      <c r="K131" s="9"/>
    </row>
    <row r="132" spans="1:11" x14ac:dyDescent="0.25">
      <c r="A132" s="2"/>
      <c r="B132" s="2"/>
      <c r="C132" s="2"/>
      <c r="E132" s="2"/>
      <c r="G132" s="2"/>
      <c r="H132" s="6"/>
      <c r="I132" s="9"/>
      <c r="J132" s="9"/>
      <c r="K132" s="9"/>
    </row>
    <row r="133" spans="1:11" x14ac:dyDescent="0.25">
      <c r="A133" s="2"/>
      <c r="B133" s="2"/>
      <c r="C133" s="2"/>
      <c r="E133" s="2"/>
      <c r="G133" s="2"/>
      <c r="H133" s="6"/>
      <c r="I133" s="9"/>
      <c r="J133" s="9"/>
      <c r="K133" s="9"/>
    </row>
    <row r="134" spans="1:11" x14ac:dyDescent="0.25">
      <c r="A134" s="2"/>
      <c r="B134" s="2"/>
      <c r="C134" s="2"/>
      <c r="E134" s="2"/>
      <c r="G134" s="2"/>
      <c r="H134" s="6"/>
      <c r="I134" s="9"/>
      <c r="J134" s="9"/>
      <c r="K134" s="9"/>
    </row>
    <row r="135" spans="1:11" x14ac:dyDescent="0.25">
      <c r="A135" s="2"/>
      <c r="B135" s="2"/>
      <c r="C135" s="2"/>
      <c r="E135" s="2"/>
      <c r="G135" s="2"/>
      <c r="H135" s="6"/>
      <c r="I135" s="9"/>
      <c r="J135" s="9"/>
      <c r="K135" s="9"/>
    </row>
    <row r="136" spans="1:11" x14ac:dyDescent="0.25">
      <c r="A136" s="2"/>
      <c r="B136" s="2"/>
      <c r="C136" s="2"/>
      <c r="E136" s="2"/>
      <c r="G136" s="2"/>
      <c r="H136" s="6"/>
      <c r="I136" s="9"/>
      <c r="J136" s="9"/>
      <c r="K136" s="9"/>
    </row>
    <row r="137" spans="1:11" x14ac:dyDescent="0.25">
      <c r="A137" s="2"/>
      <c r="B137" s="2"/>
      <c r="C137" s="2"/>
      <c r="E137" s="2"/>
      <c r="G137" s="2"/>
      <c r="H137" s="6"/>
      <c r="I137" s="9"/>
      <c r="J137" s="9"/>
      <c r="K137" s="9"/>
    </row>
    <row r="138" spans="1:11" x14ac:dyDescent="0.25">
      <c r="A138" s="2"/>
      <c r="B138" s="2"/>
      <c r="C138" s="2"/>
      <c r="E138" s="2"/>
      <c r="G138" s="2"/>
      <c r="H138" s="6"/>
      <c r="I138" s="9"/>
      <c r="J138" s="9"/>
      <c r="K138" s="9"/>
    </row>
    <row r="139" spans="1:11" x14ac:dyDescent="0.25">
      <c r="A139" s="2"/>
      <c r="B139" s="2"/>
      <c r="C139" s="2"/>
      <c r="E139" s="2"/>
      <c r="G139" s="2"/>
      <c r="H139" s="6"/>
      <c r="I139" s="9"/>
      <c r="J139" s="9"/>
      <c r="K139" s="9"/>
    </row>
    <row r="140" spans="1:11" x14ac:dyDescent="0.25">
      <c r="A140" s="2"/>
      <c r="B140" s="2"/>
      <c r="C140" s="2"/>
      <c r="E140" s="2"/>
      <c r="G140" s="2"/>
      <c r="H140" s="6"/>
      <c r="I140" s="9"/>
      <c r="J140" s="9"/>
      <c r="K140" s="9"/>
    </row>
    <row r="141" spans="1:11" x14ac:dyDescent="0.25">
      <c r="A141" s="2"/>
      <c r="B141" s="2"/>
      <c r="C141" s="2"/>
      <c r="E141" s="2"/>
      <c r="G141" s="2"/>
      <c r="H141" s="6"/>
      <c r="I141" s="9"/>
      <c r="J141" s="9"/>
      <c r="K141" s="9"/>
    </row>
    <row r="142" spans="1:11" x14ac:dyDescent="0.25">
      <c r="A142" s="2"/>
      <c r="B142" s="2"/>
      <c r="C142" s="2"/>
      <c r="E142" s="2"/>
      <c r="G142" s="2"/>
      <c r="H142" s="6"/>
      <c r="I142" s="9"/>
      <c r="J142" s="9"/>
      <c r="K142" s="9"/>
    </row>
    <row r="143" spans="1:11" x14ac:dyDescent="0.25">
      <c r="A143" s="2"/>
      <c r="B143" s="2"/>
      <c r="C143" s="2"/>
      <c r="E143" s="2"/>
      <c r="G143" s="2"/>
      <c r="H143" s="6"/>
      <c r="I143" s="9"/>
      <c r="J143" s="9"/>
      <c r="K143" s="9"/>
    </row>
    <row r="144" spans="1:11" x14ac:dyDescent="0.25">
      <c r="A144" s="2"/>
      <c r="B144" s="2"/>
      <c r="C144" s="2"/>
      <c r="E144" s="2"/>
      <c r="G144" s="2"/>
      <c r="H144" s="6"/>
      <c r="I144" s="9"/>
      <c r="J144" s="9"/>
      <c r="K144" s="9"/>
    </row>
    <row r="145" spans="1:11" x14ac:dyDescent="0.25">
      <c r="A145" s="2"/>
      <c r="B145" s="2"/>
      <c r="C145" s="2"/>
      <c r="E145" s="2"/>
      <c r="G145" s="2"/>
      <c r="H145" s="6"/>
      <c r="I145" s="9"/>
      <c r="J145" s="9"/>
      <c r="K145" s="9"/>
    </row>
    <row r="146" spans="1:11" x14ac:dyDescent="0.25">
      <c r="A146" s="2"/>
      <c r="B146" s="2"/>
      <c r="C146" s="2"/>
      <c r="E146" s="2"/>
      <c r="G146" s="2"/>
      <c r="H146" s="6"/>
      <c r="I146" s="9"/>
      <c r="J146" s="9"/>
      <c r="K146" s="9"/>
    </row>
    <row r="147" spans="1:11" x14ac:dyDescent="0.25">
      <c r="A147" s="2"/>
      <c r="B147" s="2"/>
      <c r="C147" s="2"/>
      <c r="E147" s="2"/>
      <c r="G147" s="2"/>
      <c r="H147" s="6"/>
      <c r="I147" s="9"/>
      <c r="J147" s="9"/>
      <c r="K147" s="9"/>
    </row>
    <row r="148" spans="1:11" x14ac:dyDescent="0.25">
      <c r="A148" s="2"/>
      <c r="B148" s="2"/>
      <c r="C148" s="2"/>
      <c r="E148" s="2"/>
      <c r="G148" s="2"/>
      <c r="H148" s="6"/>
      <c r="I148" s="9"/>
      <c r="J148" s="9"/>
      <c r="K148" s="9"/>
    </row>
    <row r="149" spans="1:11" x14ac:dyDescent="0.25">
      <c r="A149" s="2"/>
      <c r="B149" s="2"/>
      <c r="C149" s="2"/>
      <c r="E149" s="2"/>
      <c r="G149" s="2"/>
      <c r="H149" s="6"/>
      <c r="I149" s="9"/>
      <c r="J149" s="9"/>
      <c r="K149" s="9"/>
    </row>
    <row r="150" spans="1:11" x14ac:dyDescent="0.25">
      <c r="A150" s="2"/>
      <c r="B150" s="2"/>
      <c r="C150" s="2"/>
      <c r="E150" s="2"/>
      <c r="G150" s="2"/>
      <c r="H150" s="6"/>
      <c r="I150" s="9"/>
      <c r="J150" s="9"/>
      <c r="K150" s="9"/>
    </row>
    <row r="151" spans="1:11" x14ac:dyDescent="0.25">
      <c r="A151" s="2"/>
      <c r="B151" s="2"/>
      <c r="C151" s="2"/>
      <c r="E151" s="2"/>
      <c r="G151" s="2"/>
      <c r="H151" s="6"/>
      <c r="I151" s="9"/>
      <c r="J151" s="9"/>
      <c r="K151" s="9"/>
    </row>
    <row r="152" spans="1:11" x14ac:dyDescent="0.25">
      <c r="A152" s="2"/>
      <c r="B152" s="2"/>
      <c r="C152" s="2"/>
      <c r="E152" s="2"/>
      <c r="G152" s="2"/>
      <c r="H152" s="6"/>
      <c r="I152" s="9"/>
      <c r="J152" s="9"/>
      <c r="K152" s="9"/>
    </row>
    <row r="153" spans="1:11" x14ac:dyDescent="0.25">
      <c r="A153" s="2"/>
      <c r="B153" s="2"/>
      <c r="C153" s="2"/>
      <c r="E153" s="2"/>
      <c r="G153" s="2"/>
      <c r="H153" s="6"/>
      <c r="I153" s="9"/>
      <c r="J153" s="9"/>
      <c r="K153" s="9"/>
    </row>
    <row r="154" spans="1:11" x14ac:dyDescent="0.25">
      <c r="A154" s="2"/>
      <c r="B154" s="2"/>
      <c r="C154" s="2"/>
      <c r="E154" s="2"/>
      <c r="G154" s="2"/>
      <c r="H154" s="6"/>
      <c r="I154" s="9"/>
      <c r="J154" s="9"/>
      <c r="K154" s="9"/>
    </row>
    <row r="155" spans="1:11" x14ac:dyDescent="0.25">
      <c r="A155" s="2"/>
      <c r="B155" s="2"/>
      <c r="C155" s="2"/>
      <c r="E155" s="2"/>
      <c r="G155" s="2"/>
      <c r="H155" s="6"/>
      <c r="I155" s="9"/>
      <c r="J155" s="9"/>
      <c r="K155" s="9"/>
    </row>
    <row r="156" spans="1:11" x14ac:dyDescent="0.25">
      <c r="A156" s="2"/>
      <c r="B156" s="2"/>
      <c r="C156" s="2"/>
      <c r="E156" s="2"/>
      <c r="G156" s="2"/>
      <c r="H156" s="6"/>
      <c r="I156" s="9"/>
      <c r="J156" s="9"/>
      <c r="K156" s="9"/>
    </row>
    <row r="157" spans="1:11" x14ac:dyDescent="0.25">
      <c r="A157" s="2"/>
      <c r="B157" s="2"/>
      <c r="C157" s="2"/>
      <c r="E157" s="2"/>
      <c r="G157" s="2"/>
      <c r="H157" s="6"/>
      <c r="I157" s="9"/>
      <c r="J157" s="9"/>
      <c r="K157" s="9"/>
    </row>
    <row r="158" spans="1:11" x14ac:dyDescent="0.25">
      <c r="A158" s="2"/>
      <c r="B158" s="2"/>
      <c r="C158" s="2"/>
      <c r="E158" s="2"/>
      <c r="G158" s="2"/>
      <c r="H158" s="6"/>
      <c r="I158" s="9"/>
      <c r="J158" s="9"/>
      <c r="K158" s="9"/>
    </row>
    <row r="159" spans="1:11" x14ac:dyDescent="0.25">
      <c r="A159" s="2"/>
      <c r="B159" s="2"/>
      <c r="C159" s="2"/>
      <c r="E159" s="2"/>
      <c r="G159" s="2"/>
      <c r="H159" s="6"/>
      <c r="I159" s="9"/>
      <c r="J159" s="9"/>
      <c r="K159" s="9"/>
    </row>
    <row r="160" spans="1:11" x14ac:dyDescent="0.25">
      <c r="A160" s="2"/>
      <c r="B160" s="2"/>
      <c r="C160" s="2"/>
      <c r="E160" s="2"/>
      <c r="G160" s="2"/>
      <c r="H160" s="6"/>
      <c r="I160" s="9"/>
      <c r="J160" s="9"/>
      <c r="K160" s="9"/>
    </row>
    <row r="161" spans="1:11" x14ac:dyDescent="0.25">
      <c r="A161" s="2"/>
      <c r="B161" s="2"/>
      <c r="C161" s="2"/>
      <c r="E161" s="2"/>
      <c r="G161" s="2"/>
      <c r="H161" s="6"/>
      <c r="I161" s="9"/>
      <c r="J161" s="9"/>
      <c r="K161" s="9"/>
    </row>
    <row r="162" spans="1:11" x14ac:dyDescent="0.25">
      <c r="A162" s="2"/>
      <c r="B162" s="2"/>
      <c r="C162" s="2"/>
      <c r="E162" s="2"/>
      <c r="G162" s="2"/>
      <c r="H162" s="6"/>
      <c r="I162" s="9"/>
      <c r="J162" s="9"/>
      <c r="K162" s="9"/>
    </row>
    <row r="163" spans="1:11" x14ac:dyDescent="0.25">
      <c r="A163" s="2"/>
      <c r="B163" s="2"/>
      <c r="C163" s="2"/>
      <c r="E163" s="2"/>
      <c r="G163" s="2"/>
      <c r="H163" s="6"/>
      <c r="I163" s="9"/>
      <c r="J163" s="9"/>
      <c r="K163" s="9"/>
    </row>
    <row r="164" spans="1:11" x14ac:dyDescent="0.25">
      <c r="A164" s="2"/>
      <c r="B164" s="2"/>
      <c r="C164" s="2"/>
      <c r="E164" s="2"/>
      <c r="G164" s="2"/>
      <c r="H164" s="6"/>
      <c r="I164" s="9"/>
      <c r="J164" s="9"/>
      <c r="K164" s="9"/>
    </row>
    <row r="165" spans="1:11" x14ac:dyDescent="0.25">
      <c r="A165" s="2"/>
      <c r="B165" s="2"/>
      <c r="C165" s="2"/>
      <c r="E165" s="2"/>
      <c r="G165" s="2"/>
      <c r="H165" s="6"/>
      <c r="I165" s="9"/>
      <c r="J165" s="9"/>
      <c r="K165" s="9"/>
    </row>
    <row r="166" spans="1:11" x14ac:dyDescent="0.25">
      <c r="A166" s="2"/>
      <c r="B166" s="2"/>
      <c r="C166" s="2"/>
      <c r="E166" s="2"/>
      <c r="G166" s="2"/>
      <c r="H166" s="6"/>
      <c r="I166" s="9"/>
      <c r="J166" s="9"/>
      <c r="K166" s="9"/>
    </row>
    <row r="167" spans="1:11" x14ac:dyDescent="0.25">
      <c r="A167" s="2"/>
      <c r="B167" s="2"/>
      <c r="C167" s="2"/>
      <c r="E167" s="2"/>
      <c r="G167" s="2"/>
      <c r="H167" s="6"/>
      <c r="I167" s="9"/>
      <c r="J167" s="9"/>
      <c r="K167" s="9"/>
    </row>
    <row r="168" spans="1:11" x14ac:dyDescent="0.25">
      <c r="A168" s="2"/>
      <c r="B168" s="2"/>
      <c r="C168" s="2"/>
      <c r="E168" s="2"/>
      <c r="G168" s="2"/>
      <c r="H168" s="6"/>
      <c r="I168" s="9"/>
      <c r="J168" s="9"/>
      <c r="K168" s="9"/>
    </row>
    <row r="169" spans="1:11" x14ac:dyDescent="0.25">
      <c r="A169" s="2"/>
      <c r="B169" s="2"/>
      <c r="C169" s="2"/>
      <c r="E169" s="2"/>
      <c r="G169" s="2"/>
      <c r="H169" s="6"/>
      <c r="I169" s="9"/>
      <c r="J169" s="9"/>
      <c r="K169" s="9"/>
    </row>
    <row r="170" spans="1:11" x14ac:dyDescent="0.25">
      <c r="A170" s="2"/>
      <c r="B170" s="2"/>
      <c r="C170" s="2"/>
      <c r="E170" s="2"/>
      <c r="G170" s="2"/>
      <c r="H170" s="6"/>
      <c r="I170" s="9"/>
      <c r="J170" s="9"/>
      <c r="K170" s="9"/>
    </row>
    <row r="171" spans="1:11" x14ac:dyDescent="0.25">
      <c r="A171" s="2"/>
      <c r="B171" s="2"/>
      <c r="C171" s="2"/>
      <c r="E171" s="2"/>
      <c r="G171" s="2"/>
      <c r="H171" s="6"/>
      <c r="I171" s="9"/>
      <c r="J171" s="9"/>
      <c r="K171" s="9"/>
    </row>
    <row r="172" spans="1:11" x14ac:dyDescent="0.25">
      <c r="A172" s="2"/>
      <c r="B172" s="2"/>
      <c r="C172" s="2"/>
      <c r="E172" s="2"/>
      <c r="G172" s="2"/>
      <c r="H172" s="6"/>
      <c r="I172" s="9"/>
      <c r="J172" s="9"/>
      <c r="K172" s="9"/>
    </row>
    <row r="173" spans="1:11" x14ac:dyDescent="0.25">
      <c r="A173" s="2"/>
      <c r="B173" s="2"/>
      <c r="C173" s="2"/>
      <c r="E173" s="2"/>
      <c r="G173" s="2"/>
      <c r="H173" s="6"/>
      <c r="I173" s="9"/>
      <c r="J173" s="9"/>
      <c r="K173" s="9"/>
    </row>
    <row r="174" spans="1:11" x14ac:dyDescent="0.25">
      <c r="A174" s="2"/>
      <c r="B174" s="2"/>
      <c r="C174" s="2"/>
      <c r="E174" s="2"/>
      <c r="G174" s="2"/>
      <c r="H174" s="6"/>
      <c r="I174" s="9"/>
      <c r="J174" s="9"/>
      <c r="K174" s="9"/>
    </row>
    <row r="175" spans="1:11" x14ac:dyDescent="0.25">
      <c r="A175" s="2"/>
      <c r="B175" s="2"/>
      <c r="C175" s="2"/>
      <c r="E175" s="2"/>
      <c r="G175" s="2"/>
      <c r="H175" s="6"/>
      <c r="I175" s="9"/>
      <c r="J175" s="9"/>
      <c r="K175" s="9"/>
    </row>
    <row r="176" spans="1:11" x14ac:dyDescent="0.25">
      <c r="A176" s="2"/>
      <c r="B176" s="2"/>
      <c r="C176" s="2"/>
      <c r="E176" s="2"/>
      <c r="G176" s="2"/>
      <c r="H176" s="6"/>
      <c r="I176" s="9"/>
      <c r="J176" s="9"/>
      <c r="K176" s="9"/>
    </row>
    <row r="177" spans="1:11" x14ac:dyDescent="0.25">
      <c r="A177" s="2"/>
      <c r="B177" s="2"/>
      <c r="C177" s="2"/>
      <c r="E177" s="2"/>
      <c r="G177" s="2"/>
      <c r="H177" s="6"/>
      <c r="I177" s="9"/>
      <c r="J177" s="9"/>
      <c r="K177" s="9"/>
    </row>
    <row r="178" spans="1:11" x14ac:dyDescent="0.25">
      <c r="A178" s="2"/>
      <c r="B178" s="2"/>
      <c r="C178" s="2"/>
      <c r="E178" s="2"/>
      <c r="G178" s="2"/>
      <c r="H178" s="6"/>
      <c r="I178" s="9"/>
      <c r="J178" s="9"/>
      <c r="K178" s="9"/>
    </row>
    <row r="179" spans="1:11" x14ac:dyDescent="0.25">
      <c r="A179" s="2"/>
      <c r="B179" s="2"/>
      <c r="C179" s="2"/>
      <c r="E179" s="2"/>
      <c r="G179" s="2"/>
      <c r="H179" s="6"/>
      <c r="I179" s="9"/>
      <c r="J179" s="9"/>
      <c r="K179" s="9"/>
    </row>
    <row r="180" spans="1:11" x14ac:dyDescent="0.25">
      <c r="A180" s="2"/>
      <c r="B180" s="2"/>
      <c r="C180" s="2"/>
      <c r="E180" s="2"/>
      <c r="G180" s="2"/>
      <c r="H180" s="6"/>
      <c r="I180" s="9"/>
      <c r="J180" s="9"/>
      <c r="K180" s="9"/>
    </row>
    <row r="181" spans="1:11" x14ac:dyDescent="0.25">
      <c r="A181" s="2"/>
      <c r="B181" s="2"/>
      <c r="C181" s="2"/>
      <c r="E181" s="2"/>
      <c r="G181" s="2"/>
      <c r="H181" s="6"/>
      <c r="I181" s="9"/>
      <c r="J181" s="9"/>
      <c r="K181" s="9"/>
    </row>
    <row r="182" spans="1:11" x14ac:dyDescent="0.25">
      <c r="A182" s="2"/>
      <c r="B182" s="2"/>
      <c r="C182" s="2"/>
      <c r="E182" s="2"/>
      <c r="G182" s="2"/>
      <c r="H182" s="6"/>
      <c r="I182" s="9"/>
      <c r="J182" s="9"/>
      <c r="K182" s="9"/>
    </row>
    <row r="183" spans="1:11" x14ac:dyDescent="0.25">
      <c r="A183" s="2"/>
      <c r="B183" s="2"/>
      <c r="C183" s="2"/>
      <c r="E183" s="2"/>
      <c r="G183" s="2"/>
      <c r="H183" s="6"/>
      <c r="I183" s="9"/>
      <c r="J183" s="9"/>
      <c r="K183" s="9"/>
    </row>
    <row r="184" spans="1:11" x14ac:dyDescent="0.25">
      <c r="A184" s="2"/>
      <c r="B184" s="2"/>
      <c r="C184" s="2"/>
      <c r="E184" s="2"/>
      <c r="G184" s="2"/>
      <c r="H184" s="6"/>
      <c r="I184" s="9"/>
      <c r="J184" s="9"/>
      <c r="K184" s="9"/>
    </row>
    <row r="185" spans="1:11" x14ac:dyDescent="0.25">
      <c r="A185" s="2"/>
      <c r="B185" s="2"/>
      <c r="C185" s="2"/>
      <c r="E185" s="2"/>
      <c r="G185" s="2"/>
      <c r="H185" s="6"/>
      <c r="I185" s="9"/>
      <c r="J185" s="9"/>
      <c r="K185" s="9"/>
    </row>
    <row r="186" spans="1:11" x14ac:dyDescent="0.25">
      <c r="A186" s="2"/>
      <c r="B186" s="2"/>
      <c r="C186" s="2"/>
      <c r="E186" s="2"/>
      <c r="G186" s="2"/>
      <c r="H186" s="6"/>
      <c r="I186" s="9"/>
      <c r="J186" s="9"/>
      <c r="K186" s="9"/>
    </row>
    <row r="187" spans="1:11" x14ac:dyDescent="0.25">
      <c r="A187" s="2"/>
      <c r="B187" s="2"/>
      <c r="C187" s="2"/>
      <c r="E187" s="2"/>
      <c r="G187" s="2"/>
      <c r="H187" s="6"/>
      <c r="I187" s="9"/>
      <c r="J187" s="9"/>
      <c r="K187" s="9"/>
    </row>
    <row r="188" spans="1:11" x14ac:dyDescent="0.25">
      <c r="A188" s="2"/>
      <c r="B188" s="2"/>
      <c r="C188" s="2"/>
      <c r="E188" s="2"/>
      <c r="G188" s="2"/>
      <c r="H188" s="6"/>
      <c r="I188" s="9"/>
      <c r="J188" s="9"/>
      <c r="K188" s="9"/>
    </row>
    <row r="189" spans="1:11" x14ac:dyDescent="0.25">
      <c r="A189" s="2"/>
      <c r="B189" s="2"/>
      <c r="C189" s="2"/>
      <c r="E189" s="2"/>
      <c r="G189" s="2"/>
      <c r="H189" s="6"/>
      <c r="I189" s="9"/>
      <c r="J189" s="9"/>
      <c r="K189" s="9"/>
    </row>
    <row r="190" spans="1:11" x14ac:dyDescent="0.25">
      <c r="A190" s="2"/>
      <c r="B190" s="2"/>
      <c r="C190" s="2"/>
      <c r="E190" s="2"/>
      <c r="G190" s="2"/>
      <c r="H190" s="6"/>
      <c r="I190" s="9"/>
      <c r="J190" s="9"/>
      <c r="K190" s="9"/>
    </row>
    <row r="191" spans="1:11" x14ac:dyDescent="0.25">
      <c r="A191" s="2"/>
      <c r="B191" s="2"/>
      <c r="C191" s="2"/>
      <c r="E191" s="2"/>
      <c r="G191" s="2"/>
      <c r="H191" s="6"/>
      <c r="I191" s="9"/>
      <c r="J191" s="9"/>
      <c r="K191" s="9"/>
    </row>
    <row r="192" spans="1:11" x14ac:dyDescent="0.25">
      <c r="A192" s="2"/>
      <c r="B192" s="2"/>
      <c r="C192" s="2"/>
      <c r="E192" s="2"/>
      <c r="G192" s="2"/>
      <c r="H192" s="6"/>
      <c r="I192" s="9"/>
      <c r="J192" s="9"/>
      <c r="K192" s="9"/>
    </row>
    <row r="193" spans="1:11" x14ac:dyDescent="0.25">
      <c r="A193" s="2"/>
      <c r="B193" s="2"/>
      <c r="C193" s="2"/>
      <c r="E193" s="2"/>
      <c r="G193" s="2"/>
      <c r="H193" s="6"/>
      <c r="I193" s="9"/>
      <c r="J193" s="9"/>
      <c r="K193" s="9"/>
    </row>
    <row r="194" spans="1:11" x14ac:dyDescent="0.25">
      <c r="A194" s="2"/>
      <c r="B194" s="2"/>
      <c r="C194" s="2"/>
      <c r="E194" s="2"/>
      <c r="G194" s="2"/>
      <c r="H194" s="6"/>
      <c r="I194" s="9"/>
      <c r="J194" s="9"/>
      <c r="K194" s="9"/>
    </row>
    <row r="195" spans="1:11" x14ac:dyDescent="0.25">
      <c r="A195" s="2"/>
      <c r="B195" s="2"/>
      <c r="C195" s="2"/>
      <c r="E195" s="2"/>
      <c r="G195" s="2"/>
      <c r="H195" s="6"/>
      <c r="I195" s="9"/>
      <c r="J195" s="9"/>
      <c r="K195" s="9"/>
    </row>
    <row r="196" spans="1:11" x14ac:dyDescent="0.25">
      <c r="A196" s="2"/>
      <c r="B196" s="2"/>
      <c r="C196" s="2"/>
      <c r="E196" s="2"/>
      <c r="G196" s="2"/>
      <c r="H196" s="6"/>
      <c r="I196" s="9"/>
      <c r="J196" s="9"/>
      <c r="K196" s="9"/>
    </row>
    <row r="197" spans="1:11" x14ac:dyDescent="0.25">
      <c r="A197" s="2"/>
      <c r="B197" s="2"/>
      <c r="C197" s="2"/>
      <c r="E197" s="2"/>
      <c r="G197" s="2"/>
      <c r="H197" s="6"/>
      <c r="I197" s="9"/>
      <c r="J197" s="9"/>
      <c r="K197" s="9"/>
    </row>
    <row r="198" spans="1:11" x14ac:dyDescent="0.25">
      <c r="A198" s="2"/>
      <c r="B198" s="2"/>
      <c r="C198" s="2"/>
      <c r="E198" s="2"/>
      <c r="G198" s="2"/>
      <c r="H198" s="6"/>
      <c r="I198" s="9"/>
      <c r="J198" s="9"/>
      <c r="K198" s="9"/>
    </row>
    <row r="199" spans="1:11" x14ac:dyDescent="0.25">
      <c r="A199" s="2"/>
      <c r="B199" s="2"/>
      <c r="C199" s="2"/>
      <c r="E199" s="2"/>
      <c r="G199" s="2"/>
      <c r="H199" s="6"/>
      <c r="I199" s="9"/>
      <c r="J199" s="9"/>
      <c r="K199" s="9"/>
    </row>
    <row r="200" spans="1:11" x14ac:dyDescent="0.25">
      <c r="A200" s="2"/>
      <c r="B200" s="2"/>
      <c r="C200" s="2"/>
      <c r="E200" s="2"/>
      <c r="G200" s="2"/>
      <c r="H200" s="6"/>
      <c r="I200" s="9"/>
      <c r="J200" s="9"/>
      <c r="K200" s="9"/>
    </row>
    <row r="201" spans="1:11" x14ac:dyDescent="0.25">
      <c r="A201" s="2"/>
      <c r="B201" s="2"/>
      <c r="C201" s="2"/>
      <c r="E201" s="2"/>
      <c r="G201" s="2"/>
      <c r="H201" s="6"/>
      <c r="I201" s="9"/>
      <c r="J201" s="9"/>
      <c r="K201" s="9"/>
    </row>
    <row r="202" spans="1:11" x14ac:dyDescent="0.25">
      <c r="A202" s="2"/>
      <c r="B202" s="2"/>
      <c r="C202" s="2"/>
      <c r="E202" s="2"/>
      <c r="G202" s="2"/>
      <c r="H202" s="6"/>
      <c r="I202" s="9"/>
      <c r="J202" s="9"/>
      <c r="K202" s="9"/>
    </row>
    <row r="203" spans="1:11" x14ac:dyDescent="0.25">
      <c r="A203" s="2"/>
      <c r="B203" s="2"/>
      <c r="C203" s="2"/>
      <c r="E203" s="2"/>
      <c r="G203" s="2"/>
      <c r="H203" s="6"/>
      <c r="I203" s="9"/>
      <c r="J203" s="9"/>
      <c r="K203" s="9"/>
    </row>
    <row r="204" spans="1:11" x14ac:dyDescent="0.25">
      <c r="A204" s="2"/>
      <c r="B204" s="2"/>
      <c r="C204" s="2"/>
      <c r="E204" s="2"/>
      <c r="G204" s="2"/>
      <c r="H204" s="6"/>
      <c r="I204" s="9"/>
      <c r="J204" s="9"/>
      <c r="K204" s="9"/>
    </row>
    <row r="205" spans="1:11" x14ac:dyDescent="0.25">
      <c r="A205" s="2"/>
      <c r="B205" s="2"/>
      <c r="C205" s="2"/>
      <c r="E205" s="2"/>
      <c r="G205" s="2"/>
      <c r="H205" s="6"/>
      <c r="I205" s="9"/>
      <c r="J205" s="9"/>
      <c r="K205" s="9"/>
    </row>
    <row r="206" spans="1:11" x14ac:dyDescent="0.25">
      <c r="A206" s="2"/>
      <c r="B206" s="2"/>
      <c r="C206" s="2"/>
      <c r="E206" s="2"/>
      <c r="G206" s="2"/>
      <c r="H206" s="6"/>
      <c r="I206" s="9"/>
      <c r="J206" s="9"/>
      <c r="K206" s="9"/>
    </row>
    <row r="207" spans="1:11" x14ac:dyDescent="0.25">
      <c r="A207" s="2"/>
      <c r="B207" s="2"/>
      <c r="C207" s="2"/>
      <c r="E207" s="2"/>
      <c r="G207" s="2"/>
      <c r="H207" s="6"/>
      <c r="I207" s="9"/>
      <c r="J207" s="9"/>
      <c r="K207" s="9"/>
    </row>
    <row r="208" spans="1:11" x14ac:dyDescent="0.25">
      <c r="A208" s="2"/>
      <c r="B208" s="2"/>
      <c r="C208" s="2"/>
      <c r="E208" s="2"/>
      <c r="G208" s="2"/>
      <c r="H208" s="6"/>
      <c r="I208" s="9"/>
      <c r="J208" s="9"/>
      <c r="K208" s="9"/>
    </row>
    <row r="209" spans="1:11" x14ac:dyDescent="0.25">
      <c r="A209" s="2"/>
      <c r="B209" s="2"/>
      <c r="C209" s="2"/>
      <c r="E209" s="2"/>
      <c r="G209" s="2"/>
      <c r="H209" s="6"/>
      <c r="I209" s="9"/>
      <c r="J209" s="9"/>
      <c r="K209" s="9"/>
    </row>
    <row r="210" spans="1:11" x14ac:dyDescent="0.25">
      <c r="A210" s="2"/>
      <c r="B210" s="2"/>
      <c r="C210" s="2"/>
      <c r="E210" s="2"/>
      <c r="G210" s="2"/>
      <c r="H210" s="6"/>
      <c r="I210" s="9"/>
      <c r="J210" s="9"/>
      <c r="K210" s="9"/>
    </row>
    <row r="211" spans="1:11" x14ac:dyDescent="0.25">
      <c r="A211" s="2"/>
      <c r="B211" s="2"/>
      <c r="C211" s="2"/>
      <c r="E211" s="2"/>
      <c r="G211" s="2"/>
      <c r="H211" s="6"/>
      <c r="I211" s="9"/>
      <c r="J211" s="9"/>
      <c r="K211" s="9"/>
    </row>
    <row r="212" spans="1:11" x14ac:dyDescent="0.25">
      <c r="A212" s="2"/>
      <c r="B212" s="2"/>
      <c r="C212" s="2"/>
      <c r="E212" s="2"/>
      <c r="G212" s="2"/>
      <c r="H212" s="6"/>
      <c r="I212" s="9"/>
      <c r="J212" s="9"/>
      <c r="K212" s="9"/>
    </row>
    <row r="213" spans="1:11" x14ac:dyDescent="0.25">
      <c r="A213" s="2"/>
      <c r="B213" s="2"/>
      <c r="C213" s="2"/>
      <c r="E213" s="2"/>
      <c r="G213" s="2"/>
      <c r="H213" s="6"/>
      <c r="I213" s="9"/>
      <c r="J213" s="9"/>
      <c r="K213" s="9"/>
    </row>
    <row r="214" spans="1:11" x14ac:dyDescent="0.25">
      <c r="A214" s="2"/>
      <c r="B214" s="2"/>
      <c r="C214" s="2"/>
      <c r="E214" s="2"/>
      <c r="G214" s="2"/>
      <c r="H214" s="6"/>
      <c r="I214" s="9"/>
      <c r="J214" s="9"/>
      <c r="K214" s="9"/>
    </row>
    <row r="215" spans="1:11" x14ac:dyDescent="0.25">
      <c r="A215" s="2"/>
      <c r="B215" s="2"/>
      <c r="C215" s="2"/>
      <c r="E215" s="2"/>
      <c r="G215" s="2"/>
      <c r="H215" s="6"/>
      <c r="I215" s="9"/>
      <c r="J215" s="9"/>
      <c r="K215" s="9"/>
    </row>
    <row r="216" spans="1:11" x14ac:dyDescent="0.25">
      <c r="A216" s="2"/>
      <c r="B216" s="2"/>
      <c r="C216" s="2"/>
      <c r="E216" s="2"/>
      <c r="G216" s="2"/>
      <c r="H216" s="6"/>
      <c r="I216" s="9"/>
      <c r="J216" s="9"/>
      <c r="K216" s="9"/>
    </row>
    <row r="217" spans="1:11" x14ac:dyDescent="0.25">
      <c r="A217" s="2"/>
      <c r="B217" s="2"/>
      <c r="C217" s="2"/>
      <c r="E217" s="2"/>
      <c r="G217" s="2"/>
      <c r="H217" s="6"/>
      <c r="I217" s="9"/>
      <c r="J217" s="9"/>
      <c r="K217" s="9"/>
    </row>
    <row r="218" spans="1:11" x14ac:dyDescent="0.25">
      <c r="A218" s="2"/>
      <c r="B218" s="2"/>
      <c r="C218" s="2"/>
      <c r="E218" s="2"/>
      <c r="G218" s="2"/>
      <c r="H218" s="6"/>
      <c r="I218" s="9"/>
      <c r="J218" s="9"/>
      <c r="K218" s="9"/>
    </row>
    <row r="219" spans="1:11" x14ac:dyDescent="0.25">
      <c r="A219" s="2"/>
      <c r="B219" s="2"/>
      <c r="C219" s="2"/>
      <c r="E219" s="2"/>
      <c r="G219" s="2"/>
      <c r="H219" s="6"/>
      <c r="I219" s="9"/>
      <c r="J219" s="9"/>
      <c r="K219" s="9"/>
    </row>
    <row r="220" spans="1:11" x14ac:dyDescent="0.25">
      <c r="A220" s="2"/>
      <c r="B220" s="2"/>
      <c r="C220" s="2"/>
      <c r="E220" s="2"/>
      <c r="G220" s="2"/>
      <c r="H220" s="6"/>
      <c r="I220" s="9"/>
      <c r="J220" s="9"/>
      <c r="K220" s="9"/>
    </row>
    <row r="221" spans="1:11" x14ac:dyDescent="0.25">
      <c r="A221" s="2"/>
      <c r="B221" s="2"/>
      <c r="C221" s="2"/>
      <c r="E221" s="2"/>
      <c r="G221" s="2"/>
      <c r="H221" s="6"/>
      <c r="I221" s="9"/>
      <c r="J221" s="9"/>
      <c r="K221" s="9"/>
    </row>
    <row r="222" spans="1:11" x14ac:dyDescent="0.25">
      <c r="A222" s="2"/>
      <c r="B222" s="2"/>
      <c r="C222" s="2"/>
      <c r="E222" s="2"/>
      <c r="G222" s="2"/>
      <c r="H222" s="6"/>
      <c r="I222" s="9"/>
      <c r="J222" s="9"/>
      <c r="K222" s="9"/>
    </row>
    <row r="223" spans="1:11" x14ac:dyDescent="0.25">
      <c r="A223" s="2"/>
      <c r="B223" s="2"/>
      <c r="C223" s="2"/>
      <c r="E223" s="2"/>
      <c r="G223" s="2"/>
      <c r="H223" s="6"/>
      <c r="I223" s="9"/>
      <c r="J223" s="9"/>
      <c r="K223" s="9"/>
    </row>
    <row r="224" spans="1:11" x14ac:dyDescent="0.25">
      <c r="A224" s="2"/>
      <c r="B224" s="2"/>
      <c r="C224" s="2"/>
      <c r="E224" s="2"/>
      <c r="G224" s="2"/>
      <c r="H224" s="6"/>
      <c r="I224" s="9"/>
      <c r="J224" s="9"/>
      <c r="K224" s="9"/>
    </row>
    <row r="225" spans="1:11" x14ac:dyDescent="0.25">
      <c r="A225" s="2"/>
      <c r="B225" s="2"/>
      <c r="C225" s="2"/>
      <c r="E225" s="2"/>
      <c r="G225" s="2"/>
      <c r="H225" s="6"/>
      <c r="I225" s="9"/>
      <c r="J225" s="9"/>
      <c r="K225" s="9"/>
    </row>
    <row r="226" spans="1:11" x14ac:dyDescent="0.25">
      <c r="A226" s="2"/>
      <c r="B226" s="2"/>
      <c r="C226" s="2"/>
      <c r="E226" s="2"/>
      <c r="G226" s="2"/>
      <c r="H226" s="6"/>
      <c r="I226" s="9"/>
      <c r="J226" s="9"/>
      <c r="K226" s="9"/>
    </row>
    <row r="227" spans="1:11" x14ac:dyDescent="0.25">
      <c r="A227" s="2"/>
      <c r="B227" s="2"/>
      <c r="C227" s="2"/>
      <c r="E227" s="2"/>
      <c r="G227" s="2"/>
      <c r="H227" s="6"/>
      <c r="I227" s="9"/>
      <c r="J227" s="9"/>
      <c r="K227" s="9"/>
    </row>
    <row r="228" spans="1:11" x14ac:dyDescent="0.25">
      <c r="A228" s="2"/>
      <c r="B228" s="2"/>
      <c r="C228" s="2"/>
      <c r="E228" s="2"/>
      <c r="G228" s="2"/>
      <c r="H228" s="6"/>
      <c r="I228" s="9"/>
      <c r="J228" s="9"/>
      <c r="K228" s="9"/>
    </row>
    <row r="229" spans="1:11" x14ac:dyDescent="0.25">
      <c r="A229" s="2"/>
      <c r="B229" s="2"/>
      <c r="C229" s="2"/>
      <c r="E229" s="2"/>
      <c r="G229" s="2"/>
      <c r="H229" s="6"/>
      <c r="I229" s="9"/>
      <c r="J229" s="9"/>
      <c r="K229" s="9"/>
    </row>
    <row r="230" spans="1:11" x14ac:dyDescent="0.25">
      <c r="A230" s="2"/>
      <c r="B230" s="2"/>
      <c r="C230" s="2"/>
      <c r="E230" s="2"/>
      <c r="G230" s="2"/>
      <c r="H230" s="6"/>
      <c r="I230" s="9"/>
      <c r="J230" s="9"/>
      <c r="K230" s="9"/>
    </row>
    <row r="231" spans="1:11" x14ac:dyDescent="0.25">
      <c r="A231" s="2"/>
      <c r="B231" s="2"/>
      <c r="C231" s="2"/>
      <c r="E231" s="2"/>
      <c r="G231" s="2"/>
      <c r="H231" s="6"/>
      <c r="I231" s="9"/>
      <c r="J231" s="9"/>
      <c r="K231" s="9"/>
    </row>
    <row r="232" spans="1:11" x14ac:dyDescent="0.25">
      <c r="A232" s="2"/>
      <c r="B232" s="2"/>
      <c r="C232" s="2"/>
      <c r="E232" s="2"/>
      <c r="G232" s="2"/>
      <c r="H232" s="6"/>
      <c r="I232" s="9"/>
      <c r="J232" s="9"/>
      <c r="K232" s="9"/>
    </row>
    <row r="233" spans="1:11" x14ac:dyDescent="0.25">
      <c r="A233" s="2"/>
      <c r="B233" s="2"/>
      <c r="C233" s="2"/>
      <c r="E233" s="2"/>
      <c r="G233" s="2"/>
      <c r="H233" s="6"/>
      <c r="I233" s="9"/>
      <c r="J233" s="9"/>
      <c r="K233" s="9"/>
    </row>
    <row r="234" spans="1:11" x14ac:dyDescent="0.25">
      <c r="A234" s="2"/>
      <c r="B234" s="2"/>
      <c r="C234" s="2"/>
      <c r="E234" s="2"/>
      <c r="G234" s="2"/>
      <c r="H234" s="6"/>
      <c r="I234" s="9"/>
      <c r="J234" s="9"/>
      <c r="K234" s="9"/>
    </row>
    <row r="235" spans="1:11" x14ac:dyDescent="0.25">
      <c r="A235" s="2"/>
      <c r="B235" s="2"/>
      <c r="C235" s="2"/>
      <c r="E235" s="2"/>
      <c r="G235" s="2"/>
      <c r="H235" s="6"/>
      <c r="I235" s="9"/>
      <c r="J235" s="9"/>
      <c r="K235" s="9"/>
    </row>
    <row r="236" spans="1:11" x14ac:dyDescent="0.25">
      <c r="A236" s="2"/>
      <c r="B236" s="2"/>
      <c r="C236" s="2"/>
      <c r="E236" s="2"/>
      <c r="G236" s="2"/>
      <c r="H236" s="6"/>
      <c r="I236" s="9"/>
      <c r="J236" s="9"/>
      <c r="K236" s="9"/>
    </row>
    <row r="237" spans="1:11" x14ac:dyDescent="0.25">
      <c r="A237" s="2"/>
      <c r="B237" s="2"/>
      <c r="C237" s="2"/>
      <c r="E237" s="2"/>
      <c r="G237" s="2"/>
      <c r="H237" s="6"/>
      <c r="I237" s="9"/>
      <c r="J237" s="9"/>
      <c r="K237" s="9"/>
    </row>
    <row r="238" spans="1:11" x14ac:dyDescent="0.25">
      <c r="A238" s="2"/>
      <c r="B238" s="2"/>
      <c r="C238" s="2"/>
      <c r="E238" s="2"/>
      <c r="G238" s="2"/>
      <c r="H238" s="6"/>
      <c r="I238" s="9"/>
      <c r="J238" s="9"/>
      <c r="K238" s="9"/>
    </row>
    <row r="239" spans="1:11" x14ac:dyDescent="0.25">
      <c r="A239" s="2"/>
      <c r="B239" s="2"/>
      <c r="C239" s="2"/>
      <c r="E239" s="2"/>
      <c r="G239" s="2"/>
      <c r="H239" s="6"/>
      <c r="I239" s="9"/>
      <c r="J239" s="9"/>
      <c r="K239" s="9"/>
    </row>
    <row r="240" spans="1:11" x14ac:dyDescent="0.25">
      <c r="A240" s="2"/>
      <c r="B240" s="2"/>
      <c r="C240" s="2"/>
      <c r="E240" s="2"/>
      <c r="G240" s="2"/>
      <c r="H240" s="6"/>
      <c r="I240" s="9"/>
      <c r="J240" s="9"/>
      <c r="K240" s="9"/>
    </row>
    <row r="241" spans="1:11" x14ac:dyDescent="0.25">
      <c r="A241" s="2"/>
      <c r="B241" s="2"/>
      <c r="C241" s="2"/>
      <c r="E241" s="2"/>
      <c r="G241" s="2"/>
      <c r="H241" s="6"/>
      <c r="I241" s="9"/>
      <c r="J241" s="9"/>
      <c r="K241" s="9"/>
    </row>
    <row r="242" spans="1:11" x14ac:dyDescent="0.25">
      <c r="A242" s="2"/>
      <c r="B242" s="2"/>
      <c r="C242" s="2"/>
      <c r="E242" s="2"/>
      <c r="G242" s="2"/>
      <c r="H242" s="6"/>
      <c r="I242" s="9"/>
      <c r="J242" s="9"/>
      <c r="K242" s="9"/>
    </row>
    <row r="243" spans="1:11" x14ac:dyDescent="0.25">
      <c r="A243" s="2"/>
      <c r="B243" s="2"/>
      <c r="C243" s="2"/>
      <c r="E243" s="2"/>
      <c r="G243" s="2"/>
      <c r="H243" s="6"/>
      <c r="I243" s="9"/>
      <c r="J243" s="9"/>
      <c r="K243" s="9"/>
    </row>
    <row r="244" spans="1:11" x14ac:dyDescent="0.25">
      <c r="A244" s="2"/>
      <c r="B244" s="2"/>
      <c r="C244" s="2"/>
      <c r="E244" s="2"/>
      <c r="G244" s="2"/>
      <c r="H244" s="6"/>
      <c r="I244" s="9"/>
      <c r="J244" s="9"/>
      <c r="K244" s="9"/>
    </row>
    <row r="245" spans="1:11" x14ac:dyDescent="0.25">
      <c r="A245" s="2"/>
      <c r="B245" s="2"/>
      <c r="C245" s="2"/>
      <c r="E245" s="2"/>
      <c r="G245" s="2"/>
      <c r="H245" s="6"/>
      <c r="I245" s="9"/>
      <c r="J245" s="9"/>
      <c r="K245" s="9"/>
    </row>
    <row r="246" spans="1:11" x14ac:dyDescent="0.25">
      <c r="A246" s="2"/>
      <c r="B246" s="2"/>
      <c r="C246" s="2"/>
      <c r="E246" s="2"/>
      <c r="G246" s="2"/>
      <c r="H246" s="6"/>
      <c r="I246" s="9"/>
      <c r="J246" s="9"/>
      <c r="K246" s="9"/>
    </row>
    <row r="247" spans="1:11" x14ac:dyDescent="0.25">
      <c r="A247" s="2"/>
      <c r="B247" s="2"/>
      <c r="C247" s="2"/>
      <c r="E247" s="2"/>
      <c r="G247" s="2"/>
      <c r="H247" s="6"/>
      <c r="I247" s="9"/>
      <c r="J247" s="9"/>
      <c r="K247" s="9"/>
    </row>
    <row r="248" spans="1:11" x14ac:dyDescent="0.25">
      <c r="A248" s="2"/>
      <c r="B248" s="2"/>
      <c r="C248" s="2"/>
      <c r="E248" s="2"/>
      <c r="G248" s="2"/>
      <c r="H248" s="6"/>
      <c r="I248" s="9"/>
      <c r="J248" s="9"/>
      <c r="K248" s="9"/>
    </row>
    <row r="249" spans="1:11" x14ac:dyDescent="0.25">
      <c r="A249" s="2"/>
      <c r="B249" s="2"/>
      <c r="C249" s="2"/>
      <c r="E249" s="2"/>
      <c r="G249" s="2"/>
      <c r="H249" s="6"/>
      <c r="I249" s="9"/>
      <c r="J249" s="9"/>
      <c r="K249" s="9"/>
    </row>
    <row r="250" spans="1:11" x14ac:dyDescent="0.25">
      <c r="A250" s="2"/>
      <c r="B250" s="2"/>
      <c r="C250" s="2"/>
      <c r="E250" s="2"/>
      <c r="G250" s="2"/>
      <c r="H250" s="6"/>
      <c r="I250" s="9"/>
      <c r="J250" s="9"/>
      <c r="K250" s="9"/>
    </row>
    <row r="251" spans="1:11" x14ac:dyDescent="0.25">
      <c r="A251" s="2"/>
      <c r="B251" s="2"/>
      <c r="C251" s="2"/>
      <c r="E251" s="2"/>
      <c r="G251" s="2"/>
      <c r="H251" s="6"/>
      <c r="I251" s="9"/>
      <c r="J251" s="9"/>
      <c r="K251" s="9"/>
    </row>
    <row r="252" spans="1:11" x14ac:dyDescent="0.25">
      <c r="A252" s="2"/>
      <c r="B252" s="2"/>
      <c r="C252" s="2"/>
      <c r="E252" s="2"/>
      <c r="G252" s="2"/>
      <c r="H252" s="6"/>
      <c r="I252" s="9"/>
      <c r="J252" s="9"/>
      <c r="K252" s="9"/>
    </row>
    <row r="253" spans="1:11" x14ac:dyDescent="0.25">
      <c r="A253" s="2"/>
      <c r="B253" s="2"/>
      <c r="C253" s="2"/>
      <c r="E253" s="2"/>
      <c r="G253" s="2"/>
      <c r="H253" s="6"/>
      <c r="I253" s="9"/>
      <c r="J253" s="9"/>
      <c r="K253" s="9"/>
    </row>
    <row r="254" spans="1:11" x14ac:dyDescent="0.25">
      <c r="A254" s="2"/>
      <c r="B254" s="2"/>
      <c r="C254" s="2"/>
      <c r="E254" s="2"/>
      <c r="G254" s="2"/>
      <c r="H254" s="6"/>
      <c r="I254" s="9"/>
      <c r="J254" s="9"/>
      <c r="K254" s="9"/>
    </row>
    <row r="255" spans="1:11" x14ac:dyDescent="0.25">
      <c r="A255" s="2"/>
      <c r="B255" s="2"/>
      <c r="C255" s="2"/>
      <c r="E255" s="2"/>
      <c r="G255" s="2"/>
      <c r="H255" s="6"/>
      <c r="I255" s="9"/>
      <c r="J255" s="9"/>
      <c r="K255" s="9"/>
    </row>
    <row r="256" spans="1:11" x14ac:dyDescent="0.25">
      <c r="A256" s="2"/>
      <c r="B256" s="2"/>
      <c r="C256" s="2"/>
      <c r="E256" s="2"/>
      <c r="G256" s="2"/>
      <c r="H256" s="6"/>
      <c r="I256" s="9"/>
      <c r="J256" s="9"/>
      <c r="K256" s="9"/>
    </row>
    <row r="257" spans="1:11" x14ac:dyDescent="0.25">
      <c r="A257" s="2"/>
      <c r="B257" s="2"/>
      <c r="C257" s="2"/>
      <c r="E257" s="2"/>
      <c r="G257" s="2"/>
      <c r="H257" s="6"/>
      <c r="I257" s="9"/>
      <c r="J257" s="9"/>
      <c r="K257" s="9"/>
    </row>
    <row r="258" spans="1:11" x14ac:dyDescent="0.25">
      <c r="A258" s="2"/>
      <c r="B258" s="2"/>
      <c r="C258" s="2"/>
      <c r="E258" s="2"/>
      <c r="G258" s="2"/>
      <c r="H258" s="6"/>
      <c r="I258" s="9"/>
      <c r="J258" s="9"/>
      <c r="K258" s="9"/>
    </row>
    <row r="259" spans="1:11" x14ac:dyDescent="0.25">
      <c r="A259" s="2"/>
      <c r="B259" s="2"/>
      <c r="C259" s="2"/>
      <c r="E259" s="2"/>
      <c r="G259" s="2"/>
      <c r="H259" s="6"/>
      <c r="I259" s="9"/>
      <c r="J259" s="9"/>
      <c r="K259" s="9"/>
    </row>
    <row r="260" spans="1:11" x14ac:dyDescent="0.25">
      <c r="A260" s="2"/>
      <c r="B260" s="2"/>
      <c r="C260" s="2"/>
      <c r="E260" s="2"/>
      <c r="G260" s="2"/>
      <c r="H260" s="6"/>
      <c r="I260" s="9"/>
      <c r="J260" s="9"/>
      <c r="K260" s="9"/>
    </row>
    <row r="261" spans="1:11" x14ac:dyDescent="0.25">
      <c r="A261" s="2"/>
      <c r="B261" s="2"/>
      <c r="C261" s="2"/>
      <c r="E261" s="2"/>
      <c r="G261" s="2"/>
      <c r="H261" s="6"/>
      <c r="I261" s="9"/>
      <c r="J261" s="9"/>
      <c r="K261" s="9"/>
    </row>
    <row r="262" spans="1:11" x14ac:dyDescent="0.25">
      <c r="A262" s="2"/>
      <c r="B262" s="2"/>
      <c r="C262" s="2"/>
      <c r="E262" s="2"/>
      <c r="G262" s="2"/>
      <c r="H262" s="6"/>
      <c r="I262" s="9"/>
      <c r="J262" s="9"/>
      <c r="K262" s="9"/>
    </row>
    <row r="263" spans="1:11" x14ac:dyDescent="0.25">
      <c r="A263" s="2"/>
      <c r="B263" s="2"/>
      <c r="C263" s="2"/>
      <c r="E263" s="2"/>
      <c r="G263" s="2"/>
      <c r="H263" s="6"/>
      <c r="I263" s="9"/>
      <c r="J263" s="9"/>
      <c r="K263" s="9"/>
    </row>
    <row r="264" spans="1:11" x14ac:dyDescent="0.25">
      <c r="A264" s="2"/>
      <c r="B264" s="2"/>
      <c r="C264" s="2"/>
      <c r="E264" s="2"/>
      <c r="G264" s="2"/>
      <c r="H264" s="6"/>
      <c r="I264" s="9"/>
      <c r="J264" s="9"/>
      <c r="K264" s="9"/>
    </row>
    <row r="265" spans="1:11" x14ac:dyDescent="0.25">
      <c r="A265" s="2"/>
      <c r="B265" s="2"/>
      <c r="C265" s="2"/>
      <c r="E265" s="2"/>
      <c r="G265" s="2"/>
      <c r="H265" s="6"/>
      <c r="I265" s="9"/>
      <c r="J265" s="9"/>
      <c r="K265" s="9"/>
    </row>
    <row r="266" spans="1:11" x14ac:dyDescent="0.25">
      <c r="A266" s="2"/>
      <c r="B266" s="2"/>
      <c r="C266" s="2"/>
      <c r="E266" s="2"/>
      <c r="G266" s="2"/>
      <c r="H266" s="6"/>
      <c r="I266" s="9"/>
      <c r="J266" s="9"/>
      <c r="K266" s="9"/>
    </row>
    <row r="267" spans="1:11" x14ac:dyDescent="0.25">
      <c r="A267" s="2"/>
      <c r="B267" s="2"/>
      <c r="C267" s="2"/>
      <c r="E267" s="2"/>
      <c r="G267" s="2"/>
      <c r="H267" s="6"/>
      <c r="I267" s="9"/>
      <c r="J267" s="9"/>
      <c r="K267" s="9"/>
    </row>
    <row r="268" spans="1:11" x14ac:dyDescent="0.25">
      <c r="A268" s="2"/>
      <c r="B268" s="2"/>
      <c r="C268" s="2"/>
      <c r="E268" s="2"/>
      <c r="G268" s="2"/>
      <c r="H268" s="6"/>
      <c r="I268" s="9"/>
      <c r="J268" s="9"/>
      <c r="K268" s="9"/>
    </row>
    <row r="269" spans="1:11" x14ac:dyDescent="0.25">
      <c r="A269" s="2"/>
      <c r="B269" s="2"/>
      <c r="C269" s="2"/>
      <c r="E269" s="2"/>
      <c r="G269" s="2"/>
      <c r="H269" s="6"/>
      <c r="I269" s="9"/>
      <c r="J269" s="9"/>
      <c r="K269" s="9"/>
    </row>
    <row r="270" spans="1:11" x14ac:dyDescent="0.25">
      <c r="A270" s="2"/>
      <c r="B270" s="2"/>
      <c r="C270" s="2"/>
      <c r="E270" s="2"/>
      <c r="G270" s="2"/>
      <c r="H270" s="6"/>
      <c r="I270" s="9"/>
      <c r="J270" s="9"/>
      <c r="K270" s="9"/>
    </row>
    <row r="271" spans="1:11" x14ac:dyDescent="0.25">
      <c r="A271" s="2"/>
      <c r="B271" s="2"/>
      <c r="C271" s="2"/>
      <c r="E271" s="2"/>
      <c r="G271" s="2"/>
      <c r="H271" s="6"/>
      <c r="I271" s="9"/>
      <c r="J271" s="9"/>
      <c r="K271" s="9"/>
    </row>
    <row r="272" spans="1:11" x14ac:dyDescent="0.25">
      <c r="A272" s="2"/>
      <c r="B272" s="2"/>
      <c r="C272" s="2"/>
      <c r="E272" s="2"/>
      <c r="G272" s="2"/>
      <c r="H272" s="6"/>
      <c r="I272" s="9"/>
      <c r="J272" s="9"/>
      <c r="K272" s="9"/>
    </row>
    <row r="273" spans="1:11" x14ac:dyDescent="0.25">
      <c r="A273" s="2"/>
      <c r="B273" s="2"/>
      <c r="C273" s="2"/>
      <c r="E273" s="2"/>
      <c r="G273" s="2"/>
      <c r="H273" s="6"/>
      <c r="I273" s="9"/>
      <c r="J273" s="9"/>
      <c r="K273" s="9"/>
    </row>
    <row r="274" spans="1:11" x14ac:dyDescent="0.25">
      <c r="A274" s="2"/>
      <c r="B274" s="2"/>
      <c r="C274" s="2"/>
      <c r="E274" s="2"/>
      <c r="G274" s="2"/>
      <c r="H274" s="6"/>
      <c r="I274" s="9"/>
      <c r="J274" s="9"/>
      <c r="K274" s="9"/>
    </row>
    <row r="275" spans="1:11" x14ac:dyDescent="0.25">
      <c r="A275" s="2"/>
      <c r="B275" s="2"/>
      <c r="C275" s="2"/>
      <c r="E275" s="2"/>
      <c r="G275" s="2"/>
      <c r="H275" s="6"/>
      <c r="I275" s="9"/>
      <c r="J275" s="9"/>
      <c r="K275" s="9"/>
    </row>
    <row r="276" spans="1:11" x14ac:dyDescent="0.25">
      <c r="A276" s="2"/>
      <c r="B276" s="2"/>
      <c r="C276" s="2"/>
      <c r="E276" s="2"/>
      <c r="G276" s="2"/>
      <c r="H276" s="6"/>
      <c r="I276" s="9"/>
      <c r="J276" s="9"/>
      <c r="K276" s="9"/>
    </row>
    <row r="277" spans="1:11" x14ac:dyDescent="0.25">
      <c r="A277" s="2"/>
      <c r="B277" s="2"/>
      <c r="C277" s="2"/>
      <c r="E277" s="2"/>
      <c r="G277" s="2"/>
      <c r="H277" s="6"/>
      <c r="I277" s="9"/>
      <c r="J277" s="9"/>
      <c r="K277" s="9"/>
    </row>
    <row r="278" spans="1:11" x14ac:dyDescent="0.25">
      <c r="A278" s="2"/>
      <c r="B278" s="2"/>
      <c r="C278" s="2"/>
      <c r="E278" s="2"/>
      <c r="G278" s="2"/>
      <c r="H278" s="6"/>
      <c r="I278" s="9"/>
      <c r="J278" s="9"/>
      <c r="K278" s="9"/>
    </row>
    <row r="279" spans="1:11" x14ac:dyDescent="0.25">
      <c r="A279" s="2"/>
      <c r="B279" s="2"/>
      <c r="C279" s="2"/>
      <c r="E279" s="2"/>
      <c r="G279" s="2"/>
      <c r="H279" s="6"/>
      <c r="I279" s="9"/>
      <c r="J279" s="9"/>
      <c r="K279" s="9"/>
    </row>
    <row r="280" spans="1:11" x14ac:dyDescent="0.25">
      <c r="A280" s="2"/>
      <c r="B280" s="2"/>
      <c r="C280" s="2"/>
      <c r="E280" s="2"/>
      <c r="G280" s="2"/>
      <c r="H280" s="6"/>
      <c r="I280" s="9"/>
      <c r="J280" s="9"/>
      <c r="K280" s="9"/>
    </row>
    <row r="281" spans="1:11" x14ac:dyDescent="0.25">
      <c r="A281" s="2"/>
      <c r="B281" s="2"/>
      <c r="C281" s="2"/>
      <c r="E281" s="2"/>
      <c r="G281" s="2"/>
      <c r="H281" s="6"/>
      <c r="I281" s="9"/>
      <c r="J281" s="9"/>
      <c r="K281" s="9"/>
    </row>
    <row r="282" spans="1:11" x14ac:dyDescent="0.25">
      <c r="A282" s="2"/>
      <c r="B282" s="2"/>
      <c r="C282" s="2"/>
      <c r="E282" s="2"/>
      <c r="G282" s="2"/>
      <c r="H282" s="6"/>
      <c r="I282" s="9"/>
      <c r="J282" s="9"/>
      <c r="K282" s="9"/>
    </row>
    <row r="283" spans="1:11" x14ac:dyDescent="0.25">
      <c r="A283" s="2"/>
      <c r="B283" s="2"/>
      <c r="C283" s="2"/>
      <c r="E283" s="2"/>
      <c r="G283" s="2"/>
      <c r="H283" s="6"/>
      <c r="I283" s="9"/>
      <c r="J283" s="9"/>
      <c r="K283" s="9"/>
    </row>
    <row r="284" spans="1:11" x14ac:dyDescent="0.25">
      <c r="A284" s="2"/>
      <c r="B284" s="2"/>
      <c r="C284" s="2"/>
      <c r="E284" s="2"/>
      <c r="G284" s="2"/>
      <c r="H284" s="6"/>
      <c r="I284" s="9"/>
      <c r="J284" s="9"/>
      <c r="K284" s="9"/>
    </row>
    <row r="285" spans="1:11" x14ac:dyDescent="0.25">
      <c r="A285" s="2"/>
      <c r="B285" s="2"/>
      <c r="C285" s="2"/>
      <c r="E285" s="2"/>
      <c r="G285" s="2"/>
      <c r="H285" s="6"/>
      <c r="I285" s="9"/>
      <c r="J285" s="9"/>
      <c r="K285" s="9"/>
    </row>
    <row r="286" spans="1:11" x14ac:dyDescent="0.25">
      <c r="A286" s="2"/>
      <c r="B286" s="2"/>
      <c r="C286" s="2"/>
      <c r="E286" s="2"/>
      <c r="G286" s="2"/>
      <c r="H286" s="6"/>
      <c r="I286" s="9"/>
      <c r="J286" s="9"/>
      <c r="K286" s="9"/>
    </row>
    <row r="287" spans="1:11" x14ac:dyDescent="0.25">
      <c r="A287" s="2"/>
      <c r="B287" s="2"/>
      <c r="C287" s="2"/>
      <c r="E287" s="2"/>
      <c r="G287" s="2"/>
      <c r="H287" s="6"/>
      <c r="I287" s="9"/>
      <c r="J287" s="9"/>
      <c r="K287" s="9"/>
    </row>
    <row r="288" spans="1:11" x14ac:dyDescent="0.25">
      <c r="A288" s="2"/>
      <c r="B288" s="2"/>
      <c r="C288" s="2"/>
      <c r="E288" s="2"/>
      <c r="G288" s="2"/>
      <c r="H288" s="6"/>
      <c r="I288" s="9"/>
      <c r="J288" s="9"/>
      <c r="K288" s="9"/>
    </row>
    <row r="289" spans="1:11" x14ac:dyDescent="0.25">
      <c r="A289" s="2"/>
      <c r="B289" s="2"/>
      <c r="C289" s="2"/>
      <c r="E289" s="2"/>
      <c r="G289" s="2"/>
      <c r="H289" s="6"/>
      <c r="I289" s="9"/>
      <c r="J289" s="9"/>
      <c r="K289" s="9"/>
    </row>
    <row r="290" spans="1:11" x14ac:dyDescent="0.25">
      <c r="A290" s="2"/>
      <c r="B290" s="2"/>
      <c r="C290" s="2"/>
      <c r="E290" s="2"/>
      <c r="G290" s="2"/>
      <c r="H290" s="6"/>
      <c r="I290" s="9"/>
      <c r="J290" s="9"/>
      <c r="K290" s="9"/>
    </row>
    <row r="291" spans="1:11" x14ac:dyDescent="0.25">
      <c r="A291" s="2"/>
      <c r="B291" s="2"/>
      <c r="C291" s="2"/>
      <c r="E291" s="2"/>
      <c r="G291" s="2"/>
      <c r="H291" s="6"/>
      <c r="I291" s="9"/>
      <c r="J291" s="9"/>
      <c r="K291" s="9"/>
    </row>
    <row r="292" spans="1:11" x14ac:dyDescent="0.25">
      <c r="A292" s="2"/>
      <c r="B292" s="2"/>
      <c r="C292" s="2"/>
      <c r="E292" s="2"/>
      <c r="G292" s="2"/>
      <c r="H292" s="6"/>
      <c r="I292" s="9"/>
      <c r="J292" s="9"/>
      <c r="K292" s="9"/>
    </row>
    <row r="293" spans="1:11" x14ac:dyDescent="0.25">
      <c r="A293" s="2"/>
      <c r="B293" s="2"/>
      <c r="C293" s="2"/>
      <c r="E293" s="2"/>
      <c r="G293" s="2"/>
      <c r="H293" s="6"/>
      <c r="I293" s="9"/>
      <c r="J293" s="9"/>
      <c r="K293" s="9"/>
    </row>
    <row r="294" spans="1:11" x14ac:dyDescent="0.25">
      <c r="A294" s="2"/>
      <c r="B294" s="2"/>
      <c r="C294" s="2"/>
      <c r="E294" s="2"/>
      <c r="G294" s="2"/>
      <c r="H294" s="6"/>
      <c r="I294" s="9"/>
      <c r="J294" s="9"/>
      <c r="K294" s="9"/>
    </row>
    <row r="295" spans="1:11" x14ac:dyDescent="0.25">
      <c r="A295" s="2"/>
      <c r="B295" s="2"/>
      <c r="C295" s="2"/>
      <c r="E295" s="2"/>
      <c r="G295" s="2"/>
      <c r="H295" s="6"/>
      <c r="I295" s="9"/>
      <c r="J295" s="9"/>
      <c r="K295" s="9"/>
    </row>
    <row r="296" spans="1:11" x14ac:dyDescent="0.25">
      <c r="A296" s="2"/>
      <c r="B296" s="2"/>
      <c r="C296" s="2"/>
      <c r="E296" s="2"/>
      <c r="G296" s="2"/>
      <c r="H296" s="6"/>
      <c r="I296" s="9"/>
      <c r="J296" s="9"/>
      <c r="K296" s="9"/>
    </row>
    <row r="297" spans="1:11" x14ac:dyDescent="0.25">
      <c r="A297" s="2"/>
      <c r="B297" s="2"/>
      <c r="C297" s="2"/>
      <c r="E297" s="2"/>
      <c r="G297" s="2"/>
      <c r="H297" s="6"/>
      <c r="I297" s="9"/>
      <c r="J297" s="9"/>
      <c r="K297" s="9"/>
    </row>
    <row r="298" spans="1:11" x14ac:dyDescent="0.25">
      <c r="A298" s="2"/>
      <c r="B298" s="2"/>
      <c r="C298" s="2"/>
      <c r="E298" s="2"/>
      <c r="G298" s="2"/>
      <c r="H298" s="6"/>
      <c r="I298" s="9"/>
      <c r="J298" s="9"/>
      <c r="K298" s="9"/>
    </row>
    <row r="299" spans="1:11" x14ac:dyDescent="0.25">
      <c r="A299" s="2"/>
      <c r="B299" s="2"/>
      <c r="C299" s="2"/>
      <c r="E299" s="2"/>
      <c r="G299" s="2"/>
      <c r="H299" s="6"/>
      <c r="I299" s="9"/>
      <c r="J299" s="9"/>
      <c r="K299" s="9"/>
    </row>
    <row r="300" spans="1:11" x14ac:dyDescent="0.25">
      <c r="A300" s="2"/>
      <c r="B300" s="2"/>
      <c r="C300" s="2"/>
      <c r="E300" s="2"/>
      <c r="G300" s="2"/>
      <c r="H300" s="6"/>
      <c r="I300" s="9"/>
      <c r="J300" s="9"/>
      <c r="K300" s="9"/>
    </row>
    <row r="301" spans="1:11" x14ac:dyDescent="0.25">
      <c r="A301" s="2"/>
      <c r="B301" s="2"/>
      <c r="C301" s="2"/>
      <c r="E301" s="2"/>
      <c r="G301" s="2"/>
      <c r="H301" s="6"/>
      <c r="I301" s="9"/>
      <c r="J301" s="9"/>
      <c r="K301" s="9"/>
    </row>
    <row r="302" spans="1:11" x14ac:dyDescent="0.25">
      <c r="A302" s="2"/>
      <c r="B302" s="2"/>
      <c r="C302" s="2"/>
      <c r="E302" s="2"/>
      <c r="G302" s="2"/>
      <c r="H302" s="6"/>
      <c r="I302" s="9"/>
      <c r="J302" s="9"/>
      <c r="K302" s="9"/>
    </row>
    <row r="303" spans="1:11" x14ac:dyDescent="0.25">
      <c r="A303" s="2"/>
      <c r="B303" s="2"/>
      <c r="C303" s="2"/>
      <c r="E303" s="2"/>
      <c r="G303" s="2"/>
      <c r="H303" s="6"/>
      <c r="I303" s="9"/>
      <c r="J303" s="9"/>
      <c r="K303" s="9"/>
    </row>
    <row r="304" spans="1:11" x14ac:dyDescent="0.25">
      <c r="A304" s="2"/>
      <c r="B304" s="2"/>
      <c r="C304" s="2"/>
      <c r="E304" s="2"/>
      <c r="G304" s="2"/>
      <c r="H304" s="6"/>
      <c r="I304" s="9"/>
      <c r="J304" s="9"/>
      <c r="K304" s="9"/>
    </row>
    <row r="305" spans="1:11" x14ac:dyDescent="0.25">
      <c r="A305" s="2"/>
      <c r="B305" s="2"/>
      <c r="C305" s="2"/>
      <c r="E305" s="2"/>
      <c r="G305" s="2"/>
      <c r="H305" s="6"/>
      <c r="I305" s="9"/>
      <c r="J305" s="9"/>
      <c r="K305" s="9"/>
    </row>
    <row r="306" spans="1:11" x14ac:dyDescent="0.25">
      <c r="A306" s="2"/>
      <c r="B306" s="2"/>
      <c r="C306" s="2"/>
      <c r="E306" s="2"/>
      <c r="G306" s="2"/>
      <c r="H306" s="6"/>
      <c r="I306" s="9"/>
      <c r="J306" s="9"/>
      <c r="K306" s="9"/>
    </row>
    <row r="307" spans="1:11" x14ac:dyDescent="0.25">
      <c r="A307" s="2"/>
      <c r="B307" s="2"/>
      <c r="C307" s="2"/>
      <c r="E307" s="2"/>
      <c r="G307" s="2"/>
      <c r="H307" s="6"/>
      <c r="I307" s="9"/>
      <c r="J307" s="9"/>
      <c r="K307" s="9"/>
    </row>
    <row r="308" spans="1:11" x14ac:dyDescent="0.25">
      <c r="A308" s="2"/>
      <c r="B308" s="2"/>
      <c r="C308" s="2"/>
      <c r="E308" s="2"/>
      <c r="G308" s="2"/>
      <c r="H308" s="6"/>
      <c r="I308" s="9"/>
      <c r="J308" s="9"/>
      <c r="K308" s="9"/>
    </row>
    <row r="309" spans="1:11" x14ac:dyDescent="0.25">
      <c r="A309" s="2"/>
      <c r="B309" s="2"/>
      <c r="C309" s="2"/>
      <c r="E309" s="2"/>
      <c r="G309" s="2"/>
      <c r="H309" s="6"/>
      <c r="I309" s="9"/>
      <c r="J309" s="9"/>
      <c r="K309" s="9"/>
    </row>
    <row r="310" spans="1:11" x14ac:dyDescent="0.25">
      <c r="A310" s="2"/>
      <c r="B310" s="2"/>
      <c r="C310" s="2"/>
      <c r="E310" s="2"/>
      <c r="G310" s="2"/>
      <c r="H310" s="6"/>
      <c r="I310" s="9"/>
      <c r="J310" s="9"/>
      <c r="K310" s="9"/>
    </row>
    <row r="311" spans="1:11" x14ac:dyDescent="0.25">
      <c r="A311" s="2"/>
      <c r="B311" s="2"/>
      <c r="C311" s="2"/>
      <c r="E311" s="2"/>
      <c r="G311" s="2"/>
      <c r="H311" s="6"/>
      <c r="I311" s="9"/>
      <c r="J311" s="9"/>
      <c r="K311" s="9"/>
    </row>
    <row r="312" spans="1:11" x14ac:dyDescent="0.25">
      <c r="A312" s="2"/>
      <c r="B312" s="2"/>
      <c r="C312" s="2"/>
      <c r="E312" s="2"/>
      <c r="G312" s="2"/>
      <c r="H312" s="6"/>
      <c r="I312" s="9"/>
      <c r="J312" s="9"/>
      <c r="K312" s="9"/>
    </row>
    <row r="313" spans="1:11" x14ac:dyDescent="0.25">
      <c r="A313" s="2"/>
      <c r="B313" s="2"/>
      <c r="C313" s="2"/>
      <c r="E313" s="2"/>
      <c r="G313" s="2"/>
      <c r="H313" s="6"/>
      <c r="I313" s="9"/>
      <c r="J313" s="9"/>
      <c r="K313" s="9"/>
    </row>
    <row r="314" spans="1:11" x14ac:dyDescent="0.25">
      <c r="A314" s="2"/>
      <c r="B314" s="2"/>
      <c r="C314" s="2"/>
      <c r="E314" s="2"/>
      <c r="G314" s="2"/>
      <c r="H314" s="6"/>
      <c r="I314" s="9"/>
      <c r="J314" s="9"/>
      <c r="K314" s="9"/>
    </row>
    <row r="315" spans="1:11" x14ac:dyDescent="0.25">
      <c r="A315" s="2"/>
      <c r="B315" s="2"/>
      <c r="C315" s="2"/>
      <c r="E315" s="2"/>
      <c r="G315" s="2"/>
      <c r="H315" s="6"/>
      <c r="I315" s="9"/>
      <c r="J315" s="9"/>
      <c r="K315" s="9"/>
    </row>
    <row r="316" spans="1:11" x14ac:dyDescent="0.25">
      <c r="A316" s="2"/>
      <c r="B316" s="2"/>
      <c r="C316" s="2"/>
      <c r="E316" s="2"/>
      <c r="G316" s="2"/>
      <c r="H316" s="6"/>
      <c r="I316" s="9"/>
      <c r="J316" s="9"/>
      <c r="K316" s="9"/>
    </row>
    <row r="317" spans="1:11" x14ac:dyDescent="0.25">
      <c r="A317" s="2"/>
      <c r="B317" s="2"/>
      <c r="C317" s="2"/>
      <c r="E317" s="2"/>
      <c r="G317" s="2"/>
      <c r="H317" s="6"/>
      <c r="I317" s="9"/>
      <c r="J317" s="9"/>
      <c r="K317" s="9"/>
    </row>
    <row r="318" spans="1:11" x14ac:dyDescent="0.25">
      <c r="A318" s="2"/>
      <c r="B318" s="2"/>
      <c r="C318" s="2"/>
      <c r="E318" s="2"/>
      <c r="G318" s="2"/>
      <c r="H318" s="6"/>
      <c r="I318" s="9"/>
      <c r="J318" s="9"/>
      <c r="K318" s="9"/>
    </row>
    <row r="319" spans="1:11" x14ac:dyDescent="0.25">
      <c r="A319" s="2"/>
      <c r="B319" s="2"/>
      <c r="C319" s="2"/>
      <c r="E319" s="2"/>
      <c r="G319" s="2"/>
      <c r="H319" s="6"/>
      <c r="I319" s="9"/>
      <c r="J319" s="9"/>
      <c r="K319" s="9"/>
    </row>
    <row r="320" spans="1:11" x14ac:dyDescent="0.25">
      <c r="A320" s="2"/>
      <c r="B320" s="2"/>
      <c r="C320" s="2"/>
      <c r="E320" s="2"/>
      <c r="G320" s="2"/>
      <c r="H320" s="6"/>
      <c r="I320" s="9"/>
      <c r="J320" s="9"/>
      <c r="K320" s="9"/>
    </row>
    <row r="321" spans="1:11" x14ac:dyDescent="0.25">
      <c r="A321" s="2"/>
      <c r="B321" s="2"/>
      <c r="C321" s="2"/>
      <c r="E321" s="2"/>
      <c r="G321" s="2"/>
      <c r="H321" s="6"/>
      <c r="I321" s="9"/>
      <c r="J321" s="9"/>
      <c r="K321" s="9"/>
    </row>
    <row r="322" spans="1:11" x14ac:dyDescent="0.25">
      <c r="A322" s="2"/>
      <c r="B322" s="2"/>
      <c r="C322" s="2"/>
      <c r="E322" s="2"/>
      <c r="G322" s="2"/>
      <c r="H322" s="6"/>
      <c r="I322" s="9"/>
      <c r="J322" s="9"/>
      <c r="K322" s="9"/>
    </row>
    <row r="323" spans="1:11" x14ac:dyDescent="0.25">
      <c r="A323" s="2"/>
      <c r="B323" s="2"/>
      <c r="C323" s="2"/>
      <c r="E323" s="2"/>
      <c r="G323" s="2"/>
      <c r="H323" s="6"/>
      <c r="I323" s="9"/>
      <c r="J323" s="9"/>
      <c r="K323" s="9"/>
    </row>
    <row r="324" spans="1:11" x14ac:dyDescent="0.25">
      <c r="A324" s="2"/>
      <c r="B324" s="2"/>
      <c r="C324" s="2"/>
      <c r="E324" s="2"/>
      <c r="G324" s="2"/>
      <c r="H324" s="6"/>
      <c r="I324" s="9"/>
      <c r="J324" s="9"/>
      <c r="K324" s="9"/>
    </row>
    <row r="325" spans="1:11" x14ac:dyDescent="0.25">
      <c r="A325" s="2"/>
      <c r="B325" s="2"/>
      <c r="C325" s="2"/>
      <c r="E325" s="2"/>
      <c r="G325" s="2"/>
      <c r="H325" s="6"/>
      <c r="I325" s="9"/>
      <c r="J325" s="9"/>
      <c r="K325" s="9"/>
    </row>
    <row r="326" spans="1:11" x14ac:dyDescent="0.25">
      <c r="A326" s="2"/>
      <c r="B326" s="2"/>
      <c r="C326" s="2"/>
      <c r="E326" s="2"/>
      <c r="G326" s="2"/>
      <c r="H326" s="6"/>
      <c r="I326" s="9"/>
      <c r="J326" s="9"/>
      <c r="K326" s="9"/>
    </row>
    <row r="327" spans="1:11" x14ac:dyDescent="0.25">
      <c r="A327" s="2"/>
      <c r="B327" s="2"/>
      <c r="C327" s="2"/>
      <c r="E327" s="2"/>
      <c r="G327" s="2"/>
      <c r="H327" s="6"/>
      <c r="I327" s="9"/>
      <c r="J327" s="9"/>
      <c r="K327" s="9"/>
    </row>
    <row r="328" spans="1:11" x14ac:dyDescent="0.25">
      <c r="A328" s="2"/>
      <c r="B328" s="2"/>
      <c r="C328" s="2"/>
      <c r="E328" s="2"/>
      <c r="G328" s="2"/>
      <c r="H328" s="6"/>
      <c r="I328" s="9"/>
      <c r="J328" s="9"/>
      <c r="K328" s="9"/>
    </row>
    <row r="329" spans="1:11" x14ac:dyDescent="0.25">
      <c r="A329" s="2"/>
      <c r="B329" s="2"/>
      <c r="C329" s="2"/>
      <c r="E329" s="2"/>
      <c r="G329" s="2"/>
      <c r="H329" s="6"/>
      <c r="I329" s="9"/>
      <c r="J329" s="9"/>
      <c r="K329" s="9"/>
    </row>
    <row r="330" spans="1:11" x14ac:dyDescent="0.25">
      <c r="A330" s="2"/>
      <c r="B330" s="2"/>
      <c r="C330" s="2"/>
      <c r="E330" s="2"/>
      <c r="G330" s="2"/>
      <c r="H330" s="6"/>
      <c r="I330" s="9"/>
      <c r="J330" s="9"/>
      <c r="K330" s="9"/>
    </row>
    <row r="331" spans="1:11" x14ac:dyDescent="0.25">
      <c r="A331" s="2"/>
      <c r="B331" s="2"/>
      <c r="C331" s="2"/>
      <c r="E331" s="2"/>
      <c r="G331" s="2"/>
      <c r="H331" s="6"/>
      <c r="I331" s="9"/>
      <c r="J331" s="9"/>
      <c r="K331" s="9"/>
    </row>
    <row r="332" spans="1:11" x14ac:dyDescent="0.25">
      <c r="A332" s="2"/>
      <c r="B332" s="2"/>
      <c r="C332" s="2"/>
      <c r="E332" s="2"/>
      <c r="G332" s="2"/>
      <c r="H332" s="6"/>
      <c r="I332" s="9"/>
      <c r="J332" s="9"/>
      <c r="K332" s="9"/>
    </row>
    <row r="333" spans="1:11" x14ac:dyDescent="0.25">
      <c r="A333" s="2"/>
      <c r="B333" s="2"/>
      <c r="C333" s="2"/>
      <c r="E333" s="2"/>
      <c r="G333" s="2"/>
      <c r="H333" s="6"/>
      <c r="I333" s="9"/>
      <c r="J333" s="9"/>
      <c r="K333" s="9"/>
    </row>
    <row r="334" spans="1:11" x14ac:dyDescent="0.25">
      <c r="A334" s="2"/>
      <c r="B334" s="2"/>
      <c r="C334" s="2"/>
      <c r="E334" s="2"/>
      <c r="G334" s="2"/>
      <c r="H334" s="6"/>
      <c r="I334" s="9"/>
      <c r="J334" s="9"/>
      <c r="K334" s="9"/>
    </row>
    <row r="335" spans="1:11" x14ac:dyDescent="0.25">
      <c r="A335" s="2"/>
      <c r="B335" s="2"/>
      <c r="C335" s="2"/>
      <c r="E335" s="2"/>
      <c r="G335" s="2"/>
      <c r="H335" s="6"/>
      <c r="I335" s="9"/>
      <c r="J335" s="9"/>
      <c r="K335" s="9"/>
    </row>
    <row r="336" spans="1:11" x14ac:dyDescent="0.25">
      <c r="A336" s="2"/>
      <c r="B336" s="2"/>
      <c r="C336" s="2"/>
      <c r="E336" s="2"/>
      <c r="G336" s="2"/>
      <c r="H336" s="6"/>
      <c r="I336" s="9"/>
      <c r="J336" s="9"/>
      <c r="K336" s="9"/>
    </row>
    <row r="337" spans="1:11" x14ac:dyDescent="0.25">
      <c r="A337" s="2"/>
      <c r="B337" s="2"/>
      <c r="C337" s="2"/>
      <c r="E337" s="2"/>
      <c r="G337" s="2"/>
      <c r="H337" s="6"/>
      <c r="I337" s="9"/>
      <c r="J337" s="9"/>
      <c r="K337" s="9"/>
    </row>
    <row r="338" spans="1:11" x14ac:dyDescent="0.25">
      <c r="A338" s="2"/>
      <c r="B338" s="2"/>
      <c r="C338" s="2"/>
      <c r="E338" s="2"/>
      <c r="G338" s="2"/>
      <c r="H338" s="6"/>
      <c r="I338" s="9"/>
      <c r="J338" s="9"/>
      <c r="K338" s="9"/>
    </row>
    <row r="339" spans="1:11" x14ac:dyDescent="0.25">
      <c r="A339" s="2"/>
      <c r="B339" s="2"/>
      <c r="C339" s="2"/>
      <c r="E339" s="2"/>
      <c r="G339" s="2"/>
      <c r="H339" s="6"/>
      <c r="I339" s="9"/>
      <c r="J339" s="9"/>
      <c r="K339" s="9"/>
    </row>
    <row r="340" spans="1:11" x14ac:dyDescent="0.25">
      <c r="A340" s="2"/>
      <c r="B340" s="2"/>
      <c r="C340" s="2"/>
      <c r="E340" s="2"/>
      <c r="G340" s="2"/>
      <c r="H340" s="6"/>
      <c r="I340" s="9"/>
      <c r="J340" s="9"/>
      <c r="K340" s="9"/>
    </row>
    <row r="341" spans="1:11" x14ac:dyDescent="0.25">
      <c r="A341" s="2"/>
      <c r="B341" s="2"/>
      <c r="C341" s="2"/>
      <c r="E341" s="2"/>
      <c r="G341" s="2"/>
      <c r="H341" s="6"/>
      <c r="I341" s="9"/>
      <c r="J341" s="9"/>
      <c r="K341" s="9"/>
    </row>
    <row r="342" spans="1:11" x14ac:dyDescent="0.25">
      <c r="A342" s="2"/>
      <c r="B342" s="2"/>
      <c r="C342" s="2"/>
      <c r="E342" s="2"/>
      <c r="G342" s="2"/>
      <c r="H342" s="6"/>
      <c r="I342" s="9"/>
      <c r="J342" s="9"/>
      <c r="K342" s="9"/>
    </row>
    <row r="343" spans="1:11" x14ac:dyDescent="0.25">
      <c r="A343" s="2"/>
      <c r="B343" s="2"/>
      <c r="C343" s="2"/>
      <c r="E343" s="2"/>
      <c r="G343" s="2"/>
      <c r="H343" s="6"/>
      <c r="I343" s="9"/>
      <c r="J343" s="9"/>
      <c r="K343" s="9"/>
    </row>
    <row r="344" spans="1:11" x14ac:dyDescent="0.25">
      <c r="A344" s="2"/>
      <c r="B344" s="2"/>
      <c r="C344" s="2"/>
      <c r="E344" s="2"/>
      <c r="G344" s="2"/>
      <c r="H344" s="6"/>
      <c r="I344" s="9"/>
      <c r="J344" s="9"/>
      <c r="K344" s="9"/>
    </row>
    <row r="345" spans="1:11" x14ac:dyDescent="0.25">
      <c r="A345" s="2"/>
      <c r="B345" s="2"/>
      <c r="C345" s="2"/>
      <c r="E345" s="2"/>
      <c r="G345" s="2"/>
      <c r="H345" s="6"/>
      <c r="I345" s="9"/>
      <c r="J345" s="9"/>
      <c r="K345" s="9"/>
    </row>
    <row r="346" spans="1:11" x14ac:dyDescent="0.25">
      <c r="A346" s="2"/>
      <c r="B346" s="2"/>
      <c r="C346" s="2"/>
      <c r="E346" s="2"/>
      <c r="G346" s="2"/>
      <c r="H346" s="6"/>
      <c r="I346" s="9"/>
      <c r="J346" s="9"/>
      <c r="K346" s="9"/>
    </row>
    <row r="347" spans="1:11" x14ac:dyDescent="0.25">
      <c r="A347" s="2"/>
      <c r="B347" s="2"/>
      <c r="C347" s="2"/>
      <c r="E347" s="2"/>
      <c r="G347" s="2"/>
      <c r="H347" s="6"/>
      <c r="I347" s="9"/>
      <c r="J347" s="9"/>
      <c r="K347" s="9"/>
    </row>
    <row r="348" spans="1:11" x14ac:dyDescent="0.25">
      <c r="A348" s="2"/>
      <c r="B348" s="2"/>
      <c r="C348" s="2"/>
      <c r="E348" s="2"/>
      <c r="G348" s="2"/>
      <c r="H348" s="6"/>
      <c r="I348" s="9"/>
      <c r="J348" s="9"/>
      <c r="K348" s="9"/>
    </row>
    <row r="349" spans="1:11" x14ac:dyDescent="0.25">
      <c r="A349" s="2"/>
      <c r="B349" s="2"/>
      <c r="C349" s="2"/>
      <c r="E349" s="2"/>
      <c r="G349" s="2"/>
      <c r="H349" s="6"/>
      <c r="I349" s="9"/>
      <c r="J349" s="9"/>
      <c r="K349" s="9"/>
    </row>
    <row r="350" spans="1:11" x14ac:dyDescent="0.25">
      <c r="A350" s="2"/>
      <c r="B350" s="2"/>
      <c r="C350" s="2"/>
      <c r="E350" s="2"/>
      <c r="G350" s="2"/>
      <c r="H350" s="6"/>
      <c r="I350" s="9"/>
      <c r="J350" s="9"/>
      <c r="K350" s="9"/>
    </row>
    <row r="351" spans="1:11" x14ac:dyDescent="0.25">
      <c r="A351" s="2"/>
      <c r="B351" s="2"/>
      <c r="C351" s="2"/>
      <c r="E351" s="2"/>
      <c r="G351" s="2"/>
      <c r="H351" s="6"/>
      <c r="I351" s="9"/>
      <c r="J351" s="9"/>
      <c r="K351" s="9"/>
    </row>
    <row r="352" spans="1:11" x14ac:dyDescent="0.25">
      <c r="A352" s="2"/>
      <c r="B352" s="2"/>
      <c r="C352" s="2"/>
      <c r="E352" s="2"/>
      <c r="G352" s="2"/>
      <c r="H352" s="6"/>
      <c r="I352" s="9"/>
      <c r="J352" s="9"/>
      <c r="K352" s="9"/>
    </row>
    <row r="353" spans="1:11" x14ac:dyDescent="0.25">
      <c r="A353" s="2"/>
      <c r="B353" s="2"/>
      <c r="C353" s="2"/>
      <c r="E353" s="2"/>
      <c r="G353" s="2"/>
      <c r="H353" s="6"/>
      <c r="I353" s="9"/>
      <c r="J353" s="9"/>
      <c r="K353" s="9"/>
    </row>
    <row r="354" spans="1:11" x14ac:dyDescent="0.25">
      <c r="A354" s="2"/>
      <c r="B354" s="2"/>
      <c r="C354" s="2"/>
      <c r="E354" s="2"/>
      <c r="G354" s="2"/>
      <c r="H354" s="6"/>
      <c r="I354" s="9"/>
      <c r="J354" s="9"/>
      <c r="K354" s="9"/>
    </row>
    <row r="355" spans="1:11" x14ac:dyDescent="0.25">
      <c r="A355" s="2"/>
      <c r="B355" s="2"/>
      <c r="C355" s="2"/>
      <c r="E355" s="2"/>
      <c r="G355" s="2"/>
      <c r="H355" s="6"/>
      <c r="I355" s="9"/>
      <c r="J355" s="9"/>
      <c r="K355" s="9"/>
    </row>
    <row r="356" spans="1:11" x14ac:dyDescent="0.25">
      <c r="A356" s="2"/>
      <c r="B356" s="2"/>
      <c r="C356" s="2"/>
      <c r="E356" s="2"/>
      <c r="G356" s="2"/>
      <c r="H356" s="6"/>
      <c r="I356" s="9"/>
      <c r="J356" s="9"/>
      <c r="K356" s="9"/>
    </row>
    <row r="357" spans="1:11" x14ac:dyDescent="0.25">
      <c r="A357" s="2"/>
      <c r="B357" s="2"/>
      <c r="C357" s="2"/>
      <c r="E357" s="2"/>
      <c r="G357" s="2"/>
      <c r="H357" s="6"/>
      <c r="I357" s="9"/>
      <c r="J357" s="9"/>
      <c r="K357" s="9"/>
    </row>
    <row r="358" spans="1:11" x14ac:dyDescent="0.25">
      <c r="A358" s="2"/>
      <c r="B358" s="2"/>
      <c r="C358" s="2"/>
      <c r="E358" s="2"/>
      <c r="G358" s="2"/>
      <c r="H358" s="6"/>
      <c r="I358" s="9"/>
      <c r="J358" s="9"/>
      <c r="K358" s="9"/>
    </row>
    <row r="359" spans="1:11" x14ac:dyDescent="0.25">
      <c r="A359" s="2"/>
      <c r="B359" s="2"/>
      <c r="C359" s="2"/>
      <c r="E359" s="2"/>
      <c r="G359" s="2"/>
      <c r="H359" s="6"/>
      <c r="I359" s="9"/>
      <c r="J359" s="9"/>
      <c r="K359" s="9"/>
    </row>
    <row r="360" spans="1:11" x14ac:dyDescent="0.25">
      <c r="A360" s="2"/>
      <c r="B360" s="2"/>
      <c r="C360" s="2"/>
      <c r="E360" s="2"/>
      <c r="G360" s="2"/>
      <c r="H360" s="6"/>
      <c r="I360" s="9"/>
      <c r="J360" s="9"/>
      <c r="K360" s="9"/>
    </row>
    <row r="361" spans="1:11" x14ac:dyDescent="0.25">
      <c r="A361" s="2"/>
      <c r="B361" s="2"/>
      <c r="C361" s="2"/>
      <c r="E361" s="2"/>
      <c r="G361" s="2"/>
      <c r="H361" s="6"/>
      <c r="I361" s="9"/>
      <c r="J361" s="9"/>
      <c r="K361" s="9"/>
    </row>
    <row r="362" spans="1:11" x14ac:dyDescent="0.25">
      <c r="A362" s="2"/>
      <c r="B362" s="2"/>
      <c r="C362" s="2"/>
      <c r="E362" s="2"/>
      <c r="G362" s="2"/>
      <c r="H362" s="6"/>
      <c r="I362" s="9"/>
      <c r="J362" s="9"/>
      <c r="K362" s="9"/>
    </row>
    <row r="363" spans="1:11" x14ac:dyDescent="0.25">
      <c r="A363" s="2"/>
      <c r="B363" s="2"/>
      <c r="C363" s="2"/>
      <c r="E363" s="2"/>
      <c r="G363" s="2"/>
      <c r="H363" s="6"/>
      <c r="I363" s="9"/>
      <c r="J363" s="9"/>
      <c r="K363" s="9"/>
    </row>
    <row r="364" spans="1:11" x14ac:dyDescent="0.25">
      <c r="A364" s="2"/>
      <c r="B364" s="2"/>
      <c r="C364" s="2"/>
      <c r="E364" s="2"/>
      <c r="G364" s="2"/>
      <c r="H364" s="6"/>
      <c r="I364" s="9"/>
      <c r="J364" s="9"/>
      <c r="K364" s="9"/>
    </row>
    <row r="365" spans="1:11" x14ac:dyDescent="0.25">
      <c r="A365" s="2"/>
      <c r="B365" s="2"/>
      <c r="C365" s="2"/>
      <c r="E365" s="2"/>
      <c r="G365" s="2"/>
      <c r="H365" s="6"/>
      <c r="I365" s="9"/>
      <c r="J365" s="9"/>
      <c r="K365" s="9"/>
    </row>
    <row r="366" spans="1:11" x14ac:dyDescent="0.25">
      <c r="A366" s="2"/>
      <c r="B366" s="2"/>
      <c r="C366" s="2"/>
      <c r="E366" s="2"/>
      <c r="G366" s="2"/>
      <c r="H366" s="6"/>
      <c r="I366" s="9"/>
      <c r="J366" s="9"/>
      <c r="K366" s="9"/>
    </row>
    <row r="367" spans="1:11" x14ac:dyDescent="0.25">
      <c r="A367" s="2"/>
      <c r="B367" s="2"/>
      <c r="C367" s="2"/>
      <c r="E367" s="2"/>
      <c r="G367" s="2"/>
      <c r="H367" s="6"/>
      <c r="I367" s="9"/>
      <c r="J367" s="9"/>
      <c r="K367" s="9"/>
    </row>
    <row r="368" spans="1:11" x14ac:dyDescent="0.25">
      <c r="A368" s="2"/>
      <c r="B368" s="2"/>
      <c r="C368" s="2"/>
      <c r="E368" s="2"/>
      <c r="G368" s="2"/>
      <c r="H368" s="6"/>
      <c r="I368" s="9"/>
      <c r="J368" s="9"/>
      <c r="K368" s="9"/>
    </row>
    <row r="369" spans="1:11" x14ac:dyDescent="0.25">
      <c r="A369" s="2"/>
      <c r="B369" s="2"/>
      <c r="C369" s="2"/>
      <c r="E369" s="2"/>
      <c r="G369" s="2"/>
      <c r="H369" s="6"/>
      <c r="I369" s="9"/>
      <c r="J369" s="9"/>
      <c r="K369" s="9"/>
    </row>
    <row r="370" spans="1:11" x14ac:dyDescent="0.25">
      <c r="A370" s="2"/>
      <c r="B370" s="2"/>
      <c r="C370" s="2"/>
      <c r="E370" s="2"/>
      <c r="G370" s="2"/>
      <c r="H370" s="6"/>
      <c r="I370" s="9"/>
      <c r="J370" s="9"/>
      <c r="K370" s="9"/>
    </row>
    <row r="371" spans="1:11" x14ac:dyDescent="0.25">
      <c r="A371" s="2"/>
      <c r="B371" s="2"/>
      <c r="C371" s="2"/>
      <c r="E371" s="2"/>
      <c r="G371" s="2"/>
      <c r="H371" s="6"/>
      <c r="I371" s="9"/>
      <c r="J371" s="9"/>
      <c r="K371" s="9"/>
    </row>
    <row r="372" spans="1:11" x14ac:dyDescent="0.25">
      <c r="A372" s="2"/>
      <c r="B372" s="2"/>
      <c r="C372" s="2"/>
      <c r="E372" s="2"/>
      <c r="G372" s="2"/>
      <c r="H372" s="6"/>
      <c r="I372" s="9"/>
      <c r="J372" s="9"/>
      <c r="K372" s="9"/>
    </row>
    <row r="373" spans="1:11" x14ac:dyDescent="0.25">
      <c r="A373" s="2"/>
      <c r="B373" s="2"/>
      <c r="C373" s="2"/>
      <c r="E373" s="2"/>
      <c r="G373" s="2"/>
      <c r="H373" s="6"/>
      <c r="I373" s="9"/>
      <c r="J373" s="9"/>
      <c r="K373" s="9"/>
    </row>
    <row r="374" spans="1:11" x14ac:dyDescent="0.25">
      <c r="A374" s="2"/>
      <c r="B374" s="2"/>
      <c r="C374" s="2"/>
      <c r="E374" s="2"/>
      <c r="G374" s="2"/>
      <c r="H374" s="6"/>
      <c r="I374" s="9"/>
      <c r="J374" s="9"/>
      <c r="K374" s="9"/>
    </row>
    <row r="375" spans="1:11" x14ac:dyDescent="0.25">
      <c r="A375" s="2"/>
      <c r="B375" s="2"/>
      <c r="C375" s="2"/>
      <c r="E375" s="2"/>
      <c r="G375" s="2"/>
      <c r="H375" s="6"/>
      <c r="I375" s="9"/>
      <c r="J375" s="9"/>
      <c r="K375" s="9"/>
    </row>
    <row r="376" spans="1:11" x14ac:dyDescent="0.25">
      <c r="A376" s="2"/>
      <c r="B376" s="2"/>
      <c r="C376" s="2"/>
      <c r="E376" s="2"/>
      <c r="G376" s="2"/>
      <c r="H376" s="6"/>
      <c r="I376" s="9"/>
      <c r="J376" s="9"/>
      <c r="K376" s="9"/>
    </row>
    <row r="377" spans="1:11" x14ac:dyDescent="0.25">
      <c r="A377" s="2"/>
      <c r="B377" s="2"/>
      <c r="C377" s="2"/>
      <c r="E377" s="2"/>
      <c r="G377" s="2"/>
      <c r="H377" s="6"/>
      <c r="I377" s="9"/>
      <c r="J377" s="9"/>
      <c r="K377" s="9"/>
    </row>
    <row r="378" spans="1:11" x14ac:dyDescent="0.25">
      <c r="A378" s="2"/>
      <c r="B378" s="2"/>
      <c r="C378" s="2"/>
      <c r="E378" s="2"/>
      <c r="G378" s="2"/>
      <c r="H378" s="6"/>
      <c r="I378" s="9"/>
      <c r="J378" s="9"/>
      <c r="K378" s="9"/>
    </row>
    <row r="379" spans="1:11" x14ac:dyDescent="0.25">
      <c r="A379" s="2"/>
      <c r="B379" s="2"/>
      <c r="C379" s="2"/>
      <c r="E379" s="2"/>
      <c r="G379" s="2"/>
      <c r="H379" s="6"/>
      <c r="I379" s="9"/>
      <c r="J379" s="9"/>
      <c r="K379" s="9"/>
    </row>
    <row r="380" spans="1:11" x14ac:dyDescent="0.25">
      <c r="A380" s="2"/>
      <c r="B380" s="2"/>
      <c r="C380" s="2"/>
      <c r="E380" s="2"/>
      <c r="G380" s="2"/>
      <c r="H380" s="6"/>
      <c r="I380" s="9"/>
      <c r="J380" s="9"/>
      <c r="K380" s="9"/>
    </row>
    <row r="381" spans="1:11" x14ac:dyDescent="0.25">
      <c r="A381" s="2"/>
      <c r="B381" s="2"/>
      <c r="C381" s="2"/>
      <c r="E381" s="2"/>
      <c r="G381" s="2"/>
      <c r="H381" s="6"/>
      <c r="I381" s="9"/>
      <c r="J381" s="9"/>
      <c r="K381" s="9"/>
    </row>
    <row r="382" spans="1:11" x14ac:dyDescent="0.25">
      <c r="A382" s="2"/>
      <c r="B382" s="2"/>
      <c r="C382" s="2"/>
      <c r="E382" s="2"/>
      <c r="G382" s="2"/>
      <c r="H382" s="6"/>
      <c r="I382" s="9"/>
      <c r="J382" s="9"/>
      <c r="K382" s="9"/>
    </row>
    <row r="383" spans="1:11" x14ac:dyDescent="0.25">
      <c r="A383" s="2"/>
      <c r="B383" s="2"/>
      <c r="C383" s="2"/>
      <c r="E383" s="2"/>
      <c r="G383" s="2"/>
      <c r="H383" s="6"/>
      <c r="I383" s="9"/>
      <c r="J383" s="9"/>
      <c r="K383" s="9"/>
    </row>
    <row r="384" spans="1:11" x14ac:dyDescent="0.25">
      <c r="A384" s="2"/>
      <c r="B384" s="2"/>
      <c r="C384" s="2"/>
      <c r="E384" s="2"/>
      <c r="G384" s="2"/>
      <c r="H384" s="6"/>
      <c r="I384" s="9"/>
      <c r="J384" s="9"/>
      <c r="K384" s="9"/>
    </row>
    <row r="385" spans="1:11" x14ac:dyDescent="0.25">
      <c r="A385" s="2"/>
      <c r="B385" s="2"/>
      <c r="C385" s="2"/>
      <c r="E385" s="2"/>
      <c r="G385" s="2"/>
      <c r="H385" s="6"/>
      <c r="I385" s="9"/>
      <c r="J385" s="9"/>
      <c r="K385" s="9"/>
    </row>
    <row r="386" spans="1:11" x14ac:dyDescent="0.25">
      <c r="A386" s="2"/>
      <c r="B386" s="2"/>
      <c r="C386" s="2"/>
      <c r="E386" s="2"/>
      <c r="G386" s="2"/>
      <c r="H386" s="6"/>
      <c r="I386" s="9"/>
      <c r="J386" s="9"/>
      <c r="K386" s="9"/>
    </row>
    <row r="387" spans="1:11" x14ac:dyDescent="0.25">
      <c r="A387" s="2"/>
      <c r="B387" s="2"/>
      <c r="C387" s="2"/>
      <c r="E387" s="2"/>
      <c r="G387" s="2"/>
      <c r="H387" s="6"/>
      <c r="I387" s="9"/>
      <c r="J387" s="9"/>
      <c r="K387" s="9"/>
    </row>
    <row r="388" spans="1:11" x14ac:dyDescent="0.25">
      <c r="A388" s="2"/>
      <c r="B388" s="2"/>
      <c r="C388" s="2"/>
      <c r="E388" s="2"/>
      <c r="G388" s="2"/>
      <c r="H388" s="6"/>
      <c r="I388" s="9"/>
      <c r="J388" s="9"/>
      <c r="K388" s="9"/>
    </row>
    <row r="389" spans="1:11" x14ac:dyDescent="0.25">
      <c r="A389" s="2"/>
      <c r="B389" s="2"/>
      <c r="C389" s="2"/>
      <c r="E389" s="2"/>
      <c r="G389" s="2"/>
      <c r="H389" s="6"/>
      <c r="I389" s="9"/>
      <c r="J389" s="9"/>
      <c r="K389" s="9"/>
    </row>
    <row r="390" spans="1:11" x14ac:dyDescent="0.25">
      <c r="A390" s="2"/>
      <c r="B390" s="2"/>
      <c r="C390" s="2"/>
      <c r="E390" s="2"/>
      <c r="G390" s="2"/>
      <c r="H390" s="6"/>
      <c r="I390" s="9"/>
      <c r="J390" s="9"/>
      <c r="K390" s="9"/>
    </row>
    <row r="391" spans="1:11" x14ac:dyDescent="0.25">
      <c r="A391" s="2"/>
      <c r="B391" s="2"/>
      <c r="C391" s="2"/>
      <c r="E391" s="2"/>
      <c r="G391" s="2"/>
      <c r="H391" s="6"/>
      <c r="I391" s="9"/>
      <c r="J391" s="9"/>
      <c r="K391" s="9"/>
    </row>
    <row r="392" spans="1:11" x14ac:dyDescent="0.25">
      <c r="A392" s="2"/>
      <c r="B392" s="2"/>
      <c r="C392" s="2"/>
      <c r="E392" s="2"/>
      <c r="G392" s="2"/>
      <c r="H392" s="6"/>
      <c r="I392" s="9"/>
      <c r="J392" s="9"/>
      <c r="K392" s="9"/>
    </row>
    <row r="393" spans="1:11" x14ac:dyDescent="0.25">
      <c r="A393" s="2"/>
      <c r="B393" s="2"/>
      <c r="C393" s="2"/>
      <c r="E393" s="2"/>
      <c r="G393" s="2"/>
      <c r="H393" s="6"/>
      <c r="I393" s="9"/>
      <c r="J393" s="9"/>
      <c r="K393" s="9"/>
    </row>
    <row r="394" spans="1:11" x14ac:dyDescent="0.25">
      <c r="A394" s="2"/>
      <c r="B394" s="2"/>
      <c r="C394" s="2"/>
      <c r="E394" s="2"/>
      <c r="G394" s="2"/>
      <c r="H394" s="6"/>
      <c r="I394" s="9"/>
      <c r="J394" s="9"/>
      <c r="K394" s="9"/>
    </row>
    <row r="395" spans="1:11" x14ac:dyDescent="0.25">
      <c r="A395" s="2"/>
      <c r="B395" s="2"/>
      <c r="C395" s="2"/>
      <c r="E395" s="2"/>
      <c r="G395" s="2"/>
      <c r="H395" s="6"/>
      <c r="I395" s="9"/>
      <c r="J395" s="9"/>
      <c r="K395" s="9"/>
    </row>
    <row r="396" spans="1:11" x14ac:dyDescent="0.25">
      <c r="A396" s="2"/>
      <c r="B396" s="2"/>
      <c r="C396" s="2"/>
      <c r="E396" s="2"/>
      <c r="G396" s="2"/>
      <c r="H396" s="6"/>
      <c r="I396" s="9"/>
      <c r="J396" s="9"/>
      <c r="K396" s="9"/>
    </row>
    <row r="397" spans="1:11" x14ac:dyDescent="0.25">
      <c r="A397" s="2"/>
      <c r="B397" s="2"/>
      <c r="C397" s="2"/>
      <c r="E397" s="2"/>
      <c r="G397" s="2"/>
      <c r="H397" s="6"/>
      <c r="I397" s="9"/>
      <c r="J397" s="9"/>
      <c r="K397" s="9"/>
    </row>
    <row r="398" spans="1:11" x14ac:dyDescent="0.25">
      <c r="A398" s="2"/>
      <c r="B398" s="2"/>
      <c r="C398" s="2"/>
      <c r="E398" s="2"/>
      <c r="G398" s="2"/>
      <c r="H398" s="6"/>
      <c r="I398" s="9"/>
      <c r="J398" s="9"/>
      <c r="K398" s="9"/>
    </row>
    <row r="399" spans="1:11" x14ac:dyDescent="0.25">
      <c r="A399" s="2"/>
      <c r="B399" s="2"/>
      <c r="C399" s="2"/>
      <c r="E399" s="2"/>
      <c r="G399" s="2"/>
      <c r="H399" s="6"/>
      <c r="I399" s="9"/>
      <c r="J399" s="9"/>
      <c r="K399" s="9"/>
    </row>
    <row r="400" spans="1:11" x14ac:dyDescent="0.25">
      <c r="A400" s="2"/>
      <c r="B400" s="2"/>
      <c r="C400" s="2"/>
      <c r="E400" s="2"/>
      <c r="G400" s="2"/>
      <c r="H400" s="6"/>
      <c r="I400" s="9"/>
      <c r="J400" s="9"/>
      <c r="K400" s="9"/>
    </row>
    <row r="401" spans="1:11" x14ac:dyDescent="0.25">
      <c r="A401" s="2"/>
      <c r="B401" s="2"/>
      <c r="C401" s="2"/>
      <c r="E401" s="2"/>
      <c r="G401" s="2"/>
      <c r="H401" s="6"/>
      <c r="I401" s="9"/>
      <c r="J401" s="9"/>
      <c r="K401" s="9"/>
    </row>
    <row r="402" spans="1:11" x14ac:dyDescent="0.25">
      <c r="A402" s="2"/>
      <c r="B402" s="2"/>
      <c r="C402" s="2"/>
      <c r="E402" s="2"/>
      <c r="G402" s="2"/>
      <c r="H402" s="6"/>
      <c r="I402" s="9"/>
      <c r="J402" s="9"/>
      <c r="K402" s="9"/>
    </row>
    <row r="403" spans="1:11" x14ac:dyDescent="0.25">
      <c r="A403" s="2"/>
      <c r="B403" s="2"/>
      <c r="C403" s="2"/>
      <c r="E403" s="2"/>
      <c r="G403" s="2"/>
      <c r="H403" s="6"/>
      <c r="I403" s="9"/>
      <c r="J403" s="9"/>
      <c r="K403" s="9"/>
    </row>
    <row r="404" spans="1:11" x14ac:dyDescent="0.25">
      <c r="A404" s="2"/>
      <c r="B404" s="2"/>
      <c r="C404" s="2"/>
      <c r="E404" s="2"/>
      <c r="G404" s="2"/>
      <c r="H404" s="6"/>
      <c r="I404" s="9"/>
      <c r="J404" s="9"/>
      <c r="K404" s="9"/>
    </row>
    <row r="405" spans="1:11" x14ac:dyDescent="0.25">
      <c r="A405" s="2"/>
      <c r="B405" s="2"/>
      <c r="C405" s="2"/>
      <c r="E405" s="2"/>
      <c r="G405" s="2"/>
      <c r="H405" s="6"/>
      <c r="I405" s="9"/>
      <c r="J405" s="9"/>
      <c r="K405" s="9"/>
    </row>
    <row r="406" spans="1:11" x14ac:dyDescent="0.25">
      <c r="A406" s="2"/>
      <c r="B406" s="2"/>
      <c r="C406" s="2"/>
      <c r="E406" s="2"/>
      <c r="G406" s="2"/>
      <c r="H406" s="6"/>
      <c r="I406" s="9"/>
      <c r="J406" s="9"/>
      <c r="K406" s="9"/>
    </row>
    <row r="407" spans="1:11" x14ac:dyDescent="0.25">
      <c r="A407" s="2"/>
      <c r="B407" s="2"/>
      <c r="C407" s="2"/>
      <c r="E407" s="2"/>
      <c r="G407" s="2"/>
      <c r="H407" s="6"/>
      <c r="I407" s="9"/>
      <c r="J407" s="9"/>
      <c r="K407" s="9"/>
    </row>
    <row r="408" spans="1:11" x14ac:dyDescent="0.25">
      <c r="A408" s="2"/>
      <c r="B408" s="2"/>
      <c r="C408" s="2"/>
      <c r="E408" s="2"/>
      <c r="G408" s="2"/>
      <c r="H408" s="6"/>
      <c r="I408" s="9"/>
      <c r="J408" s="9"/>
      <c r="K408" s="9"/>
    </row>
    <row r="409" spans="1:11" x14ac:dyDescent="0.25">
      <c r="A409" s="2"/>
      <c r="B409" s="2"/>
      <c r="C409" s="2"/>
      <c r="E409" s="2"/>
      <c r="G409" s="2"/>
      <c r="H409" s="6"/>
      <c r="I409" s="9"/>
      <c r="J409" s="9"/>
      <c r="K409" s="9"/>
    </row>
    <row r="410" spans="1:11" x14ac:dyDescent="0.25">
      <c r="A410" s="2"/>
      <c r="B410" s="2"/>
      <c r="C410" s="2"/>
      <c r="E410" s="2"/>
      <c r="G410" s="2"/>
      <c r="H410" s="6"/>
      <c r="I410" s="9"/>
      <c r="J410" s="9"/>
      <c r="K410" s="9"/>
    </row>
    <row r="411" spans="1:11" x14ac:dyDescent="0.25">
      <c r="A411" s="2"/>
      <c r="B411" s="2"/>
      <c r="C411" s="2"/>
      <c r="E411" s="2"/>
      <c r="G411" s="2"/>
      <c r="H411" s="6"/>
      <c r="I411" s="9"/>
      <c r="J411" s="9"/>
      <c r="K411" s="9"/>
    </row>
    <row r="412" spans="1:11" x14ac:dyDescent="0.25">
      <c r="A412" s="2"/>
      <c r="B412" s="2"/>
      <c r="C412" s="2"/>
      <c r="E412" s="2"/>
      <c r="G412" s="2"/>
      <c r="H412" s="6"/>
      <c r="I412" s="9"/>
      <c r="J412" s="9"/>
      <c r="K412" s="9"/>
    </row>
    <row r="413" spans="1:11" x14ac:dyDescent="0.25">
      <c r="A413" s="2"/>
      <c r="B413" s="2"/>
      <c r="C413" s="2"/>
      <c r="E413" s="2"/>
      <c r="G413" s="2"/>
      <c r="H413" s="6"/>
      <c r="I413" s="9"/>
      <c r="J413" s="9"/>
      <c r="K413" s="9"/>
    </row>
    <row r="414" spans="1:11" x14ac:dyDescent="0.25">
      <c r="A414" s="2"/>
      <c r="B414" s="2"/>
      <c r="C414" s="2"/>
      <c r="E414" s="2"/>
      <c r="G414" s="2"/>
      <c r="H414" s="6"/>
      <c r="I414" s="9"/>
      <c r="J414" s="9"/>
      <c r="K414" s="9"/>
    </row>
    <row r="415" spans="1:11" x14ac:dyDescent="0.25">
      <c r="A415" s="2"/>
      <c r="B415" s="2"/>
      <c r="C415" s="2"/>
      <c r="E415" s="2"/>
      <c r="G415" s="2"/>
      <c r="H415" s="6"/>
      <c r="I415" s="9"/>
      <c r="J415" s="9"/>
      <c r="K415" s="9"/>
    </row>
    <row r="416" spans="1:11" x14ac:dyDescent="0.25">
      <c r="A416" s="2"/>
      <c r="B416" s="2"/>
      <c r="C416" s="2"/>
      <c r="E416" s="2"/>
      <c r="G416" s="2"/>
      <c r="H416" s="6"/>
      <c r="I416" s="9"/>
      <c r="J416" s="9"/>
      <c r="K416" s="9"/>
    </row>
    <row r="417" spans="1:11" x14ac:dyDescent="0.25">
      <c r="A417" s="2"/>
      <c r="B417" s="2"/>
      <c r="C417" s="2"/>
      <c r="E417" s="2"/>
      <c r="G417" s="2"/>
      <c r="H417" s="6"/>
      <c r="I417" s="9"/>
      <c r="J417" s="9"/>
      <c r="K417" s="9"/>
    </row>
    <row r="418" spans="1:11" x14ac:dyDescent="0.25">
      <c r="A418" s="2"/>
      <c r="B418" s="2"/>
      <c r="C418" s="2"/>
      <c r="E418" s="2"/>
      <c r="G418" s="2"/>
      <c r="H418" s="6"/>
      <c r="I418" s="9"/>
      <c r="J418" s="9"/>
      <c r="K418" s="9"/>
    </row>
    <row r="419" spans="1:11" x14ac:dyDescent="0.25">
      <c r="A419" s="2"/>
      <c r="B419" s="2"/>
      <c r="C419" s="2"/>
      <c r="E419" s="2"/>
      <c r="G419" s="2"/>
      <c r="H419" s="6"/>
      <c r="I419" s="9"/>
      <c r="J419" s="9"/>
      <c r="K419" s="9"/>
    </row>
    <row r="420" spans="1:11" x14ac:dyDescent="0.25">
      <c r="A420" s="2"/>
      <c r="B420" s="2"/>
      <c r="C420" s="2"/>
      <c r="E420" s="2"/>
      <c r="G420" s="2"/>
      <c r="H420" s="6"/>
      <c r="I420" s="9"/>
      <c r="J420" s="9"/>
      <c r="K420" s="9"/>
    </row>
    <row r="421" spans="1:11" x14ac:dyDescent="0.25">
      <c r="A421" s="2"/>
      <c r="B421" s="2"/>
      <c r="C421" s="2"/>
      <c r="E421" s="2"/>
      <c r="G421" s="2"/>
      <c r="H421" s="6"/>
      <c r="I421" s="9"/>
      <c r="J421" s="9"/>
      <c r="K421" s="9"/>
    </row>
    <row r="422" spans="1:11" x14ac:dyDescent="0.25">
      <c r="A422" s="2"/>
      <c r="B422" s="2"/>
      <c r="C422" s="2"/>
      <c r="E422" s="2"/>
      <c r="G422" s="2"/>
      <c r="H422" s="6"/>
      <c r="I422" s="9"/>
      <c r="J422" s="9"/>
      <c r="K422" s="9"/>
    </row>
    <row r="423" spans="1:11" x14ac:dyDescent="0.25">
      <c r="A423" s="2"/>
      <c r="B423" s="2"/>
      <c r="C423" s="2"/>
      <c r="E423" s="2"/>
      <c r="G423" s="2"/>
      <c r="H423" s="6"/>
      <c r="I423" s="9"/>
      <c r="J423" s="9"/>
      <c r="K423" s="9"/>
    </row>
    <row r="424" spans="1:11" x14ac:dyDescent="0.25">
      <c r="A424" s="2"/>
      <c r="B424" s="2"/>
      <c r="C424" s="2"/>
      <c r="E424" s="2"/>
      <c r="G424" s="2"/>
      <c r="H424" s="6"/>
      <c r="I424" s="9"/>
      <c r="J424" s="9"/>
      <c r="K424" s="9"/>
    </row>
    <row r="425" spans="1:11" x14ac:dyDescent="0.25">
      <c r="A425" s="2"/>
      <c r="B425" s="2"/>
      <c r="C425" s="2"/>
      <c r="E425" s="2"/>
      <c r="G425" s="2"/>
      <c r="H425" s="6"/>
      <c r="I425" s="9"/>
      <c r="J425" s="9"/>
      <c r="K425" s="9"/>
    </row>
    <row r="426" spans="1:11" x14ac:dyDescent="0.25">
      <c r="A426" s="2"/>
      <c r="B426" s="2"/>
      <c r="C426" s="2"/>
      <c r="E426" s="2"/>
      <c r="G426" s="2"/>
      <c r="H426" s="6"/>
      <c r="I426" s="9"/>
      <c r="J426" s="9"/>
      <c r="K426" s="9"/>
    </row>
    <row r="427" spans="1:11" x14ac:dyDescent="0.25">
      <c r="A427" s="2"/>
      <c r="B427" s="2"/>
      <c r="C427" s="2"/>
      <c r="E427" s="2"/>
      <c r="G427" s="2"/>
      <c r="H427" s="6"/>
      <c r="I427" s="9"/>
      <c r="J427" s="9"/>
      <c r="K427" s="9"/>
    </row>
    <row r="428" spans="1:11" x14ac:dyDescent="0.25">
      <c r="A428" s="2"/>
      <c r="B428" s="2"/>
      <c r="C428" s="2"/>
      <c r="E428" s="2"/>
      <c r="G428" s="2"/>
      <c r="H428" s="6"/>
      <c r="I428" s="9"/>
      <c r="J428" s="9"/>
      <c r="K428" s="9"/>
    </row>
    <row r="429" spans="1:11" x14ac:dyDescent="0.25">
      <c r="A429" s="2"/>
      <c r="B429" s="2"/>
      <c r="C429" s="2"/>
      <c r="E429" s="2"/>
      <c r="G429" s="2"/>
      <c r="H429" s="6"/>
      <c r="I429" s="9"/>
      <c r="J429" s="9"/>
      <c r="K429" s="9"/>
    </row>
    <row r="430" spans="1:11" x14ac:dyDescent="0.25">
      <c r="A430" s="2"/>
      <c r="B430" s="2"/>
      <c r="C430" s="2"/>
      <c r="E430" s="2"/>
      <c r="G430" s="2"/>
      <c r="H430" s="6"/>
      <c r="I430" s="9"/>
      <c r="J430" s="9"/>
      <c r="K430" s="9"/>
    </row>
    <row r="431" spans="1:11" x14ac:dyDescent="0.25">
      <c r="A431" s="2"/>
      <c r="B431" s="2"/>
      <c r="C431" s="2"/>
      <c r="E431" s="2"/>
      <c r="G431" s="2"/>
      <c r="H431" s="6"/>
      <c r="I431" s="9"/>
      <c r="J431" s="9"/>
      <c r="K431" s="9"/>
    </row>
    <row r="432" spans="1:11" x14ac:dyDescent="0.25">
      <c r="A432" s="2"/>
      <c r="B432" s="2"/>
      <c r="C432" s="2"/>
      <c r="E432" s="2"/>
      <c r="G432" s="2"/>
      <c r="H432" s="6"/>
      <c r="I432" s="9"/>
      <c r="J432" s="9"/>
      <c r="K432" s="9"/>
    </row>
    <row r="433" spans="1:11" x14ac:dyDescent="0.25">
      <c r="A433" s="2"/>
      <c r="B433" s="2"/>
      <c r="C433" s="2"/>
      <c r="E433" s="2"/>
      <c r="G433" s="2"/>
      <c r="H433" s="6"/>
      <c r="I433" s="9"/>
      <c r="J433" s="9"/>
      <c r="K433" s="9"/>
    </row>
    <row r="434" spans="1:11" x14ac:dyDescent="0.25">
      <c r="A434" s="2"/>
      <c r="B434" s="2"/>
      <c r="C434" s="2"/>
      <c r="E434" s="2"/>
      <c r="G434" s="2"/>
      <c r="H434" s="6"/>
      <c r="I434" s="9"/>
      <c r="J434" s="9"/>
      <c r="K434" s="9"/>
    </row>
    <row r="435" spans="1:11" x14ac:dyDescent="0.25">
      <c r="A435" s="2"/>
      <c r="B435" s="2"/>
      <c r="C435" s="2"/>
      <c r="E435" s="2"/>
      <c r="G435" s="2"/>
      <c r="H435" s="6"/>
      <c r="I435" s="9"/>
      <c r="J435" s="9"/>
      <c r="K435" s="9"/>
    </row>
    <row r="436" spans="1:11" x14ac:dyDescent="0.25">
      <c r="A436" s="2"/>
      <c r="B436" s="2"/>
      <c r="C436" s="2"/>
      <c r="E436" s="2"/>
      <c r="G436" s="2"/>
      <c r="H436" s="6"/>
      <c r="I436" s="9"/>
      <c r="J436" s="9"/>
      <c r="K436" s="9"/>
    </row>
    <row r="437" spans="1:11" x14ac:dyDescent="0.25">
      <c r="A437" s="2"/>
      <c r="B437" s="2"/>
      <c r="C437" s="2"/>
      <c r="E437" s="2"/>
      <c r="G437" s="2"/>
      <c r="H437" s="6"/>
      <c r="I437" s="9"/>
      <c r="J437" s="9"/>
      <c r="K437" s="9"/>
    </row>
    <row r="438" spans="1:11" x14ac:dyDescent="0.25">
      <c r="A438" s="2"/>
      <c r="B438" s="2"/>
      <c r="C438" s="2"/>
      <c r="E438" s="2"/>
      <c r="G438" s="2"/>
      <c r="H438" s="6"/>
      <c r="I438" s="9"/>
      <c r="J438" s="9"/>
      <c r="K438" s="9"/>
    </row>
    <row r="439" spans="1:11" x14ac:dyDescent="0.25">
      <c r="A439" s="2"/>
      <c r="B439" s="2"/>
      <c r="C439" s="2"/>
      <c r="E439" s="2"/>
      <c r="G439" s="2"/>
      <c r="H439" s="6"/>
      <c r="I439" s="9"/>
      <c r="J439" s="9"/>
      <c r="K439" s="9"/>
    </row>
    <row r="440" spans="1:11" x14ac:dyDescent="0.25">
      <c r="A440" s="2"/>
      <c r="B440" s="2"/>
      <c r="C440" s="2"/>
      <c r="E440" s="2"/>
      <c r="G440" s="2"/>
      <c r="H440" s="6"/>
      <c r="I440" s="9"/>
      <c r="J440" s="9"/>
      <c r="K440" s="9"/>
    </row>
    <row r="441" spans="1:11" x14ac:dyDescent="0.25">
      <c r="A441" s="2"/>
      <c r="B441" s="2"/>
      <c r="C441" s="2"/>
      <c r="E441" s="2"/>
      <c r="G441" s="2"/>
      <c r="H441" s="6"/>
      <c r="I441" s="9"/>
      <c r="J441" s="9"/>
      <c r="K441" s="9"/>
    </row>
    <row r="442" spans="1:11" x14ac:dyDescent="0.25">
      <c r="A442" s="2"/>
      <c r="B442" s="2"/>
      <c r="C442" s="2"/>
      <c r="E442" s="2"/>
      <c r="G442" s="2"/>
      <c r="H442" s="6"/>
      <c r="I442" s="9"/>
      <c r="J442" s="9"/>
      <c r="K442" s="9"/>
    </row>
    <row r="443" spans="1:11" x14ac:dyDescent="0.25">
      <c r="A443" s="2"/>
      <c r="B443" s="2"/>
      <c r="C443" s="2"/>
      <c r="E443" s="2"/>
      <c r="G443" s="2"/>
      <c r="H443" s="6"/>
      <c r="I443" s="9"/>
      <c r="J443" s="9"/>
      <c r="K443" s="9"/>
    </row>
    <row r="444" spans="1:11" x14ac:dyDescent="0.25">
      <c r="A444" s="2"/>
      <c r="B444" s="2"/>
      <c r="C444" s="2"/>
      <c r="E444" s="2"/>
      <c r="G444" s="2"/>
      <c r="H444" s="6"/>
      <c r="I444" s="9"/>
      <c r="J444" s="9"/>
      <c r="K444" s="9"/>
    </row>
    <row r="445" spans="1:11" x14ac:dyDescent="0.25">
      <c r="A445" s="2"/>
      <c r="B445" s="2"/>
      <c r="C445" s="2"/>
      <c r="E445" s="2"/>
      <c r="G445" s="2"/>
      <c r="H445" s="6"/>
      <c r="I445" s="9"/>
      <c r="J445" s="9"/>
      <c r="K445" s="9"/>
    </row>
    <row r="446" spans="1:11" x14ac:dyDescent="0.25">
      <c r="A446" s="2"/>
      <c r="B446" s="2"/>
      <c r="C446" s="2"/>
      <c r="E446" s="2"/>
      <c r="G446" s="2"/>
      <c r="H446" s="6"/>
      <c r="I446" s="9"/>
      <c r="J446" s="9"/>
      <c r="K446" s="9"/>
    </row>
    <row r="447" spans="1:11" x14ac:dyDescent="0.25">
      <c r="A447" s="2"/>
      <c r="B447" s="2"/>
      <c r="C447" s="2"/>
      <c r="E447" s="2"/>
      <c r="G447" s="2"/>
      <c r="H447" s="6"/>
      <c r="I447" s="9"/>
      <c r="J447" s="9"/>
      <c r="K447" s="9"/>
    </row>
    <row r="448" spans="1:11" x14ac:dyDescent="0.25">
      <c r="A448" s="2"/>
      <c r="B448" s="2"/>
      <c r="C448" s="2"/>
      <c r="E448" s="2"/>
      <c r="G448" s="2"/>
      <c r="H448" s="6"/>
      <c r="I448" s="9"/>
      <c r="J448" s="9"/>
      <c r="K448" s="9"/>
    </row>
    <row r="449" spans="1:11" x14ac:dyDescent="0.25">
      <c r="A449" s="2"/>
      <c r="B449" s="2"/>
      <c r="C449" s="2"/>
      <c r="E449" s="2"/>
      <c r="G449" s="2"/>
      <c r="H449" s="6"/>
      <c r="I449" s="9"/>
      <c r="J449" s="9"/>
      <c r="K449" s="9"/>
    </row>
    <row r="450" spans="1:11" x14ac:dyDescent="0.25">
      <c r="A450" s="2"/>
      <c r="B450" s="2"/>
      <c r="C450" s="2"/>
      <c r="E450" s="2"/>
      <c r="G450" s="2"/>
      <c r="H450" s="6"/>
      <c r="I450" s="9"/>
      <c r="J450" s="9"/>
      <c r="K450" s="9"/>
    </row>
    <row r="451" spans="1:11" x14ac:dyDescent="0.25">
      <c r="A451" s="2"/>
      <c r="B451" s="2"/>
      <c r="C451" s="2"/>
      <c r="E451" s="2"/>
      <c r="G451" s="2"/>
      <c r="H451" s="6"/>
      <c r="I451" s="9"/>
      <c r="J451" s="9"/>
      <c r="K451" s="9"/>
    </row>
    <row r="452" spans="1:11" x14ac:dyDescent="0.25">
      <c r="A452" s="2"/>
      <c r="B452" s="2"/>
      <c r="C452" s="2"/>
      <c r="E452" s="2"/>
      <c r="G452" s="2"/>
      <c r="H452" s="6"/>
      <c r="I452" s="9"/>
      <c r="J452" s="9"/>
      <c r="K452" s="9"/>
    </row>
    <row r="453" spans="1:11" x14ac:dyDescent="0.25">
      <c r="A453" s="2"/>
      <c r="B453" s="2"/>
      <c r="C453" s="2"/>
      <c r="E453" s="2"/>
      <c r="G453" s="2"/>
      <c r="H453" s="6"/>
      <c r="I453" s="9"/>
      <c r="J453" s="9"/>
      <c r="K453" s="9"/>
    </row>
    <row r="454" spans="1:11" x14ac:dyDescent="0.25">
      <c r="A454" s="2"/>
      <c r="B454" s="2"/>
      <c r="C454" s="2"/>
      <c r="E454" s="2"/>
      <c r="G454" s="2"/>
      <c r="H454" s="6"/>
      <c r="I454" s="9"/>
      <c r="J454" s="9"/>
      <c r="K454" s="9"/>
    </row>
    <row r="455" spans="1:11" x14ac:dyDescent="0.25">
      <c r="A455" s="2"/>
      <c r="B455" s="2"/>
      <c r="C455" s="2"/>
      <c r="E455" s="2"/>
      <c r="G455" s="2"/>
      <c r="H455" s="6"/>
      <c r="I455" s="9"/>
      <c r="J455" s="9"/>
      <c r="K455" s="9"/>
    </row>
    <row r="456" spans="1:11" x14ac:dyDescent="0.25">
      <c r="A456" s="2"/>
      <c r="B456" s="2"/>
      <c r="C456" s="2"/>
      <c r="E456" s="2"/>
      <c r="G456" s="2"/>
      <c r="H456" s="6"/>
      <c r="I456" s="9"/>
      <c r="J456" s="9"/>
      <c r="K456" s="9"/>
    </row>
    <row r="457" spans="1:11" x14ac:dyDescent="0.25">
      <c r="A457" s="2"/>
      <c r="B457" s="2"/>
      <c r="C457" s="2"/>
      <c r="E457" s="2"/>
      <c r="G457" s="2"/>
      <c r="H457" s="6"/>
      <c r="I457" s="9"/>
      <c r="J457" s="9"/>
      <c r="K457" s="9"/>
    </row>
    <row r="458" spans="1:11" x14ac:dyDescent="0.25">
      <c r="A458" s="2"/>
      <c r="B458" s="2"/>
      <c r="C458" s="2"/>
      <c r="E458" s="2"/>
      <c r="G458" s="2"/>
      <c r="H458" s="6"/>
      <c r="I458" s="9"/>
      <c r="J458" s="9"/>
      <c r="K458" s="9"/>
    </row>
    <row r="459" spans="1:11" x14ac:dyDescent="0.25">
      <c r="A459" s="2"/>
      <c r="B459" s="2"/>
      <c r="C459" s="2"/>
      <c r="E459" s="2"/>
      <c r="G459" s="2"/>
      <c r="H459" s="6"/>
      <c r="I459" s="9"/>
      <c r="J459" s="9"/>
      <c r="K459" s="9"/>
    </row>
    <row r="460" spans="1:11" x14ac:dyDescent="0.25">
      <c r="A460" s="2"/>
      <c r="B460" s="2"/>
      <c r="C460" s="2"/>
      <c r="E460" s="2"/>
      <c r="G460" s="2"/>
      <c r="H460" s="6"/>
      <c r="I460" s="9"/>
      <c r="J460" s="9"/>
      <c r="K460" s="9"/>
    </row>
    <row r="461" spans="1:11" x14ac:dyDescent="0.25">
      <c r="A461" s="2"/>
      <c r="B461" s="2"/>
      <c r="C461" s="2"/>
      <c r="E461" s="2"/>
      <c r="G461" s="2"/>
      <c r="H461" s="6"/>
      <c r="I461" s="9"/>
      <c r="J461" s="9"/>
      <c r="K461" s="9"/>
    </row>
    <row r="462" spans="1:11" x14ac:dyDescent="0.25">
      <c r="A462" s="2"/>
      <c r="B462" s="2"/>
      <c r="C462" s="2"/>
      <c r="E462" s="2"/>
      <c r="G462" s="2"/>
      <c r="H462" s="6"/>
      <c r="I462" s="9"/>
      <c r="J462" s="9"/>
      <c r="K462" s="9"/>
    </row>
    <row r="463" spans="1:11" x14ac:dyDescent="0.25">
      <c r="A463" s="2"/>
      <c r="B463" s="2"/>
      <c r="C463" s="2"/>
      <c r="E463" s="2"/>
      <c r="G463" s="2"/>
      <c r="H463" s="6"/>
      <c r="I463" s="9"/>
      <c r="J463" s="9"/>
      <c r="K463" s="9"/>
    </row>
    <row r="464" spans="1:11" x14ac:dyDescent="0.25">
      <c r="A464" s="2"/>
      <c r="B464" s="2"/>
      <c r="C464" s="2"/>
      <c r="E464" s="2"/>
      <c r="G464" s="2"/>
      <c r="H464" s="6"/>
      <c r="I464" s="9"/>
      <c r="J464" s="9"/>
      <c r="K464" s="9"/>
    </row>
    <row r="465" spans="1:11" x14ac:dyDescent="0.25">
      <c r="A465" s="2"/>
      <c r="B465" s="2"/>
      <c r="C465" s="2"/>
      <c r="E465" s="2"/>
      <c r="G465" s="2"/>
      <c r="H465" s="6"/>
      <c r="I465" s="9"/>
      <c r="J465" s="9"/>
      <c r="K465" s="9"/>
    </row>
    <row r="466" spans="1:11" x14ac:dyDescent="0.25">
      <c r="A466" s="2"/>
      <c r="B466" s="2"/>
      <c r="C466" s="2"/>
      <c r="E466" s="2"/>
      <c r="G466" s="2"/>
      <c r="H466" s="6"/>
      <c r="I466" s="9"/>
      <c r="J466" s="9"/>
      <c r="K466" s="9"/>
    </row>
    <row r="467" spans="1:11" x14ac:dyDescent="0.25">
      <c r="A467" s="2"/>
      <c r="B467" s="2"/>
      <c r="C467" s="2"/>
      <c r="E467" s="2"/>
      <c r="G467" s="2"/>
      <c r="H467" s="6"/>
      <c r="I467" s="9"/>
      <c r="J467" s="9"/>
      <c r="K467" s="9"/>
    </row>
    <row r="468" spans="1:11" x14ac:dyDescent="0.25">
      <c r="A468" s="2"/>
      <c r="B468" s="2"/>
      <c r="C468" s="2"/>
      <c r="E468" s="2"/>
      <c r="G468" s="2"/>
      <c r="H468" s="6"/>
      <c r="I468" s="9"/>
      <c r="J468" s="9"/>
      <c r="K468" s="9"/>
    </row>
    <row r="469" spans="1:11" x14ac:dyDescent="0.25">
      <c r="A469" s="2"/>
      <c r="B469" s="2"/>
      <c r="C469" s="2"/>
      <c r="E469" s="2"/>
      <c r="G469" s="2"/>
      <c r="H469" s="6"/>
      <c r="I469" s="9"/>
      <c r="J469" s="9"/>
      <c r="K469" s="9"/>
    </row>
    <row r="470" spans="1:11" x14ac:dyDescent="0.25">
      <c r="A470" s="2"/>
      <c r="B470" s="2"/>
      <c r="C470" s="2"/>
      <c r="E470" s="2"/>
      <c r="G470" s="2"/>
      <c r="H470" s="6"/>
      <c r="I470" s="9"/>
      <c r="J470" s="9"/>
      <c r="K470" s="9"/>
    </row>
    <row r="471" spans="1:11" x14ac:dyDescent="0.25">
      <c r="A471" s="2"/>
      <c r="B471" s="2"/>
      <c r="C471" s="2"/>
      <c r="E471" s="2"/>
      <c r="G471" s="2"/>
      <c r="H471" s="6"/>
      <c r="I471" s="9"/>
      <c r="J471" s="9"/>
      <c r="K471" s="9"/>
    </row>
    <row r="472" spans="1:11" x14ac:dyDescent="0.25">
      <c r="A472" s="2"/>
      <c r="B472" s="2"/>
      <c r="C472" s="2"/>
      <c r="E472" s="2"/>
      <c r="G472" s="2"/>
      <c r="H472" s="6"/>
      <c r="I472" s="9"/>
      <c r="J472" s="9"/>
      <c r="K472" s="9"/>
    </row>
    <row r="473" spans="1:11" x14ac:dyDescent="0.25">
      <c r="A473" s="2"/>
      <c r="B473" s="2"/>
      <c r="C473" s="2"/>
      <c r="E473" s="2"/>
      <c r="G473" s="2"/>
      <c r="H473" s="6"/>
      <c r="I473" s="9"/>
      <c r="J473" s="9"/>
      <c r="K473" s="9"/>
    </row>
    <row r="474" spans="1:11" x14ac:dyDescent="0.25">
      <c r="A474" s="2"/>
      <c r="B474" s="2"/>
      <c r="C474" s="2"/>
      <c r="E474" s="2"/>
      <c r="G474" s="2"/>
      <c r="H474" s="6"/>
      <c r="I474" s="9"/>
      <c r="J474" s="9"/>
      <c r="K474" s="9"/>
    </row>
    <row r="475" spans="1:11" x14ac:dyDescent="0.25">
      <c r="A475" s="2"/>
      <c r="B475" s="2"/>
      <c r="C475" s="2"/>
      <c r="E475" s="2"/>
      <c r="G475" s="2"/>
      <c r="H475" s="6"/>
      <c r="I475" s="9"/>
      <c r="J475" s="9"/>
      <c r="K475" s="9"/>
    </row>
    <row r="476" spans="1:11" x14ac:dyDescent="0.25">
      <c r="A476" s="2"/>
      <c r="B476" s="2"/>
      <c r="C476" s="2"/>
      <c r="E476" s="2"/>
      <c r="G476" s="2"/>
      <c r="H476" s="6"/>
      <c r="I476" s="9"/>
      <c r="J476" s="9"/>
      <c r="K476" s="9"/>
    </row>
    <row r="477" spans="1:11" x14ac:dyDescent="0.25">
      <c r="A477" s="2"/>
      <c r="B477" s="2"/>
      <c r="C477" s="2"/>
      <c r="E477" s="2"/>
      <c r="G477" s="2"/>
      <c r="H477" s="6"/>
      <c r="I477" s="9"/>
      <c r="J477" s="9"/>
      <c r="K477" s="9"/>
    </row>
    <row r="478" spans="1:11" x14ac:dyDescent="0.25">
      <c r="A478" s="2"/>
      <c r="B478" s="2"/>
      <c r="C478" s="2"/>
      <c r="E478" s="2"/>
      <c r="G478" s="2"/>
      <c r="H478" s="6"/>
      <c r="I478" s="9"/>
      <c r="J478" s="9"/>
      <c r="K478" s="9"/>
    </row>
    <row r="479" spans="1:11" x14ac:dyDescent="0.25">
      <c r="A479" s="2"/>
      <c r="B479" s="2"/>
      <c r="C479" s="2"/>
      <c r="E479" s="2"/>
      <c r="G479" s="2"/>
      <c r="H479" s="6"/>
      <c r="I479" s="9"/>
      <c r="J479" s="9"/>
      <c r="K479" s="9"/>
    </row>
    <row r="480" spans="1:11" x14ac:dyDescent="0.25">
      <c r="A480" s="2"/>
      <c r="B480" s="2"/>
      <c r="C480" s="2"/>
      <c r="E480" s="2"/>
      <c r="G480" s="2"/>
      <c r="H480" s="6"/>
      <c r="I480" s="9"/>
      <c r="J480" s="9"/>
      <c r="K480" s="9"/>
    </row>
    <row r="481" spans="1:11" x14ac:dyDescent="0.25">
      <c r="A481" s="2"/>
      <c r="B481" s="2"/>
      <c r="C481" s="2"/>
      <c r="E481" s="2"/>
      <c r="G481" s="2"/>
      <c r="H481" s="6"/>
      <c r="I481" s="9"/>
      <c r="J481" s="9"/>
      <c r="K481" s="9"/>
    </row>
    <row r="482" spans="1:11" x14ac:dyDescent="0.25">
      <c r="A482" s="2"/>
      <c r="B482" s="2"/>
      <c r="C482" s="2"/>
      <c r="E482" s="2"/>
      <c r="G482" s="2"/>
      <c r="H482" s="6"/>
      <c r="I482" s="9"/>
      <c r="J482" s="9"/>
      <c r="K482" s="9"/>
    </row>
    <row r="483" spans="1:11" x14ac:dyDescent="0.25">
      <c r="A483" s="2"/>
      <c r="B483" s="2"/>
      <c r="C483" s="2"/>
      <c r="E483" s="2"/>
      <c r="G483" s="2"/>
      <c r="H483" s="6"/>
      <c r="I483" s="9"/>
      <c r="J483" s="9"/>
      <c r="K483" s="9"/>
    </row>
    <row r="484" spans="1:11" x14ac:dyDescent="0.25">
      <c r="A484" s="2"/>
      <c r="B484" s="2"/>
      <c r="C484" s="2"/>
      <c r="E484" s="2"/>
      <c r="G484" s="2"/>
      <c r="H484" s="6"/>
      <c r="I484" s="9"/>
      <c r="J484" s="9"/>
      <c r="K484" s="9"/>
    </row>
    <row r="485" spans="1:11" x14ac:dyDescent="0.25">
      <c r="A485" s="2"/>
      <c r="B485" s="2"/>
      <c r="C485" s="2"/>
      <c r="E485" s="2"/>
      <c r="G485" s="2"/>
      <c r="H485" s="6"/>
      <c r="I485" s="9"/>
      <c r="J485" s="9"/>
      <c r="K485" s="9"/>
    </row>
    <row r="486" spans="1:11" x14ac:dyDescent="0.25">
      <c r="A486" s="2"/>
      <c r="B486" s="2"/>
      <c r="C486" s="2"/>
      <c r="E486" s="2"/>
      <c r="G486" s="2"/>
      <c r="H486" s="6"/>
      <c r="I486" s="9"/>
      <c r="J486" s="9"/>
      <c r="K486" s="9"/>
    </row>
    <row r="487" spans="1:11" x14ac:dyDescent="0.25">
      <c r="A487" s="2"/>
      <c r="B487" s="2"/>
      <c r="C487" s="2"/>
      <c r="E487" s="2"/>
      <c r="G487" s="2"/>
      <c r="H487" s="6"/>
      <c r="I487" s="9"/>
      <c r="J487" s="9"/>
      <c r="K487" s="9"/>
    </row>
    <row r="488" spans="1:11" x14ac:dyDescent="0.25">
      <c r="A488" s="2"/>
      <c r="B488" s="2"/>
      <c r="C488" s="2"/>
      <c r="E488" s="2"/>
      <c r="G488" s="2"/>
      <c r="H488" s="6"/>
      <c r="I488" s="9"/>
      <c r="J488" s="9"/>
      <c r="K488" s="9"/>
    </row>
    <row r="489" spans="1:11" x14ac:dyDescent="0.25">
      <c r="A489" s="2"/>
      <c r="B489" s="2"/>
      <c r="C489" s="2"/>
      <c r="E489" s="2"/>
      <c r="G489" s="2"/>
      <c r="H489" s="6"/>
      <c r="I489" s="9"/>
      <c r="J489" s="9"/>
      <c r="K489" s="9"/>
    </row>
    <row r="490" spans="1:11" x14ac:dyDescent="0.25">
      <c r="A490" s="2"/>
      <c r="B490" s="2"/>
      <c r="C490" s="2"/>
      <c r="E490" s="2"/>
      <c r="G490" s="2"/>
      <c r="H490" s="6"/>
      <c r="I490" s="9"/>
      <c r="J490" s="9"/>
      <c r="K490" s="9"/>
    </row>
    <row r="491" spans="1:11" x14ac:dyDescent="0.25">
      <c r="A491" s="2"/>
      <c r="B491" s="2"/>
      <c r="C491" s="2"/>
      <c r="E491" s="2"/>
      <c r="G491" s="2"/>
      <c r="H491" s="6"/>
      <c r="I491" s="9"/>
      <c r="J491" s="9"/>
      <c r="K491" s="9"/>
    </row>
    <row r="492" spans="1:11" x14ac:dyDescent="0.25">
      <c r="A492" s="2"/>
      <c r="B492" s="2"/>
      <c r="C492" s="2"/>
      <c r="E492" s="2"/>
      <c r="G492" s="2"/>
      <c r="H492" s="6"/>
      <c r="I492" s="9"/>
      <c r="J492" s="9"/>
      <c r="K492" s="9"/>
    </row>
    <row r="493" spans="1:11" x14ac:dyDescent="0.25">
      <c r="A493" s="2"/>
      <c r="B493" s="2"/>
      <c r="C493" s="2"/>
      <c r="E493" s="2"/>
      <c r="G493" s="2"/>
      <c r="H493" s="6"/>
      <c r="I493" s="9"/>
      <c r="J493" s="9"/>
      <c r="K493" s="9"/>
    </row>
    <row r="494" spans="1:11" x14ac:dyDescent="0.25">
      <c r="A494" s="2"/>
      <c r="B494" s="2"/>
      <c r="C494" s="2"/>
      <c r="E494" s="2"/>
      <c r="G494" s="2"/>
      <c r="H494" s="6"/>
      <c r="I494" s="9"/>
      <c r="J494" s="9"/>
      <c r="K494" s="9"/>
    </row>
    <row r="495" spans="1:11" x14ac:dyDescent="0.25">
      <c r="A495" s="2"/>
      <c r="B495" s="2"/>
      <c r="C495" s="2"/>
      <c r="E495" s="2"/>
      <c r="G495" s="2"/>
      <c r="H495" s="6"/>
      <c r="I495" s="9"/>
      <c r="J495" s="9"/>
      <c r="K495" s="9"/>
    </row>
    <row r="496" spans="1:11" x14ac:dyDescent="0.25">
      <c r="A496" s="2"/>
      <c r="B496" s="2"/>
      <c r="C496" s="2"/>
      <c r="E496" s="2"/>
      <c r="G496" s="2"/>
      <c r="H496" s="6"/>
      <c r="I496" s="9"/>
      <c r="J496" s="9"/>
      <c r="K496" s="9"/>
    </row>
    <row r="497" spans="1:11" x14ac:dyDescent="0.25">
      <c r="A497" s="2"/>
      <c r="B497" s="2"/>
      <c r="C497" s="2"/>
      <c r="E497" s="2"/>
      <c r="G497" s="2"/>
      <c r="H497" s="6"/>
      <c r="I497" s="9"/>
      <c r="J497" s="9"/>
      <c r="K497" s="9"/>
    </row>
    <row r="498" spans="1:11" x14ac:dyDescent="0.25">
      <c r="A498" s="2"/>
      <c r="B498" s="2"/>
      <c r="C498" s="2"/>
      <c r="E498" s="2"/>
      <c r="G498" s="2"/>
      <c r="H498" s="6"/>
      <c r="I498" s="9"/>
      <c r="J498" s="9"/>
      <c r="K498" s="9"/>
    </row>
    <row r="499" spans="1:11" x14ac:dyDescent="0.25">
      <c r="A499" s="2"/>
      <c r="B499" s="2"/>
      <c r="C499" s="2"/>
      <c r="E499" s="2"/>
      <c r="G499" s="2"/>
      <c r="H499" s="6"/>
      <c r="I499" s="9"/>
      <c r="J499" s="9"/>
      <c r="K499" s="9"/>
    </row>
    <row r="500" spans="1:11" x14ac:dyDescent="0.25">
      <c r="A500" s="2"/>
      <c r="B500" s="2"/>
      <c r="C500" s="2"/>
      <c r="E500" s="2"/>
      <c r="G500" s="2"/>
      <c r="H500" s="6"/>
      <c r="I500" s="9"/>
      <c r="J500" s="9"/>
      <c r="K500" s="9"/>
    </row>
    <row r="501" spans="1:11" x14ac:dyDescent="0.25">
      <c r="A501" s="2"/>
      <c r="B501" s="2"/>
      <c r="C501" s="2"/>
      <c r="E501" s="2"/>
      <c r="G501" s="2"/>
      <c r="H501" s="6"/>
      <c r="I501" s="9"/>
      <c r="J501" s="9"/>
      <c r="K501" s="9"/>
    </row>
    <row r="502" spans="1:11" x14ac:dyDescent="0.25">
      <c r="A502" s="2"/>
      <c r="B502" s="2"/>
      <c r="C502" s="2"/>
      <c r="E502" s="2"/>
      <c r="G502" s="2"/>
      <c r="H502" s="6"/>
      <c r="I502" s="9"/>
      <c r="J502" s="9"/>
      <c r="K502" s="9"/>
    </row>
    <row r="503" spans="1:11" x14ac:dyDescent="0.25">
      <c r="A503" s="2"/>
      <c r="B503" s="2"/>
      <c r="C503" s="2"/>
      <c r="E503" s="2"/>
      <c r="G503" s="2"/>
      <c r="H503" s="6"/>
      <c r="I503" s="9"/>
      <c r="J503" s="9"/>
      <c r="K503" s="9"/>
    </row>
    <row r="504" spans="1:11" x14ac:dyDescent="0.25">
      <c r="A504" s="2"/>
      <c r="B504" s="2"/>
      <c r="C504" s="2"/>
      <c r="E504" s="2"/>
      <c r="G504" s="2"/>
      <c r="H504" s="6"/>
      <c r="I504" s="9"/>
      <c r="J504" s="9"/>
      <c r="K504" s="9"/>
    </row>
    <row r="505" spans="1:11" x14ac:dyDescent="0.25">
      <c r="A505" s="2"/>
      <c r="B505" s="2"/>
      <c r="C505" s="2"/>
      <c r="E505" s="2"/>
      <c r="G505" s="2"/>
      <c r="H505" s="6"/>
      <c r="I505" s="9"/>
      <c r="J505" s="9"/>
      <c r="K505" s="9"/>
    </row>
    <row r="506" spans="1:11" x14ac:dyDescent="0.25">
      <c r="A506" s="2"/>
      <c r="B506" s="2"/>
      <c r="C506" s="2"/>
      <c r="E506" s="2"/>
      <c r="G506" s="2"/>
      <c r="H506" s="6"/>
      <c r="I506" s="9"/>
      <c r="J506" s="9"/>
      <c r="K506" s="9"/>
    </row>
    <row r="507" spans="1:11" x14ac:dyDescent="0.25">
      <c r="A507" s="2"/>
      <c r="B507" s="2"/>
      <c r="C507" s="2"/>
      <c r="E507" s="2"/>
      <c r="G507" s="2"/>
      <c r="H507" s="6"/>
      <c r="I507" s="9"/>
      <c r="J507" s="9"/>
      <c r="K507" s="9"/>
    </row>
    <row r="508" spans="1:11" x14ac:dyDescent="0.25">
      <c r="A508" s="2"/>
      <c r="B508" s="2"/>
      <c r="C508" s="2"/>
      <c r="E508" s="2"/>
      <c r="G508" s="2"/>
      <c r="H508" s="6"/>
      <c r="I508" s="9"/>
      <c r="J508" s="9"/>
      <c r="K508" s="9"/>
    </row>
    <row r="509" spans="1:11" x14ac:dyDescent="0.25">
      <c r="A509" s="2"/>
      <c r="B509" s="2"/>
      <c r="C509" s="2"/>
      <c r="E509" s="2"/>
      <c r="G509" s="2"/>
      <c r="H509" s="6"/>
      <c r="I509" s="9"/>
      <c r="J509" s="9"/>
      <c r="K509" s="9"/>
    </row>
    <row r="510" spans="1:11" x14ac:dyDescent="0.25">
      <c r="A510" s="2"/>
      <c r="B510" s="2"/>
      <c r="C510" s="2"/>
      <c r="E510" s="2"/>
      <c r="G510" s="2"/>
      <c r="H510" s="6"/>
      <c r="I510" s="9"/>
      <c r="J510" s="9"/>
      <c r="K510" s="9"/>
    </row>
    <row r="511" spans="1:11" x14ac:dyDescent="0.25">
      <c r="A511" s="2"/>
      <c r="B511" s="2"/>
      <c r="C511" s="2"/>
      <c r="E511" s="2"/>
      <c r="G511" s="2"/>
      <c r="H511" s="6"/>
      <c r="I511" s="9"/>
      <c r="J511" s="9"/>
      <c r="K511" s="9"/>
    </row>
    <row r="512" spans="1:11" x14ac:dyDescent="0.25">
      <c r="A512" s="2"/>
      <c r="B512" s="2"/>
      <c r="C512" s="2"/>
      <c r="E512" s="2"/>
      <c r="G512" s="2"/>
      <c r="H512" s="6"/>
      <c r="I512" s="9"/>
      <c r="J512" s="9"/>
      <c r="K512" s="9"/>
    </row>
    <row r="513" spans="1:11" x14ac:dyDescent="0.25">
      <c r="A513" s="2"/>
      <c r="B513" s="2"/>
      <c r="C513" s="2"/>
      <c r="E513" s="2"/>
      <c r="G513" s="2"/>
      <c r="H513" s="6"/>
      <c r="I513" s="9"/>
      <c r="J513" s="9"/>
      <c r="K513" s="9"/>
    </row>
    <row r="514" spans="1:11" x14ac:dyDescent="0.25">
      <c r="A514" s="2"/>
      <c r="B514" s="2"/>
      <c r="C514" s="2"/>
      <c r="E514" s="2"/>
      <c r="G514" s="2"/>
      <c r="H514" s="6"/>
      <c r="I514" s="9"/>
      <c r="J514" s="9"/>
      <c r="K514" s="9"/>
    </row>
    <row r="515" spans="1:11" x14ac:dyDescent="0.25">
      <c r="A515" s="2"/>
      <c r="B515" s="2"/>
      <c r="C515" s="2"/>
      <c r="E515" s="2"/>
      <c r="G515" s="2"/>
      <c r="H515" s="6"/>
      <c r="I515" s="9"/>
      <c r="J515" s="9"/>
      <c r="K515" s="9"/>
    </row>
    <row r="516" spans="1:11" x14ac:dyDescent="0.25">
      <c r="A516" s="2"/>
      <c r="B516" s="2"/>
      <c r="C516" s="2"/>
      <c r="E516" s="2"/>
      <c r="G516" s="2"/>
      <c r="H516" s="6"/>
      <c r="I516" s="9"/>
      <c r="J516" s="9"/>
      <c r="K516" s="9"/>
    </row>
    <row r="517" spans="1:11" x14ac:dyDescent="0.25">
      <c r="A517" s="2"/>
      <c r="B517" s="2"/>
      <c r="C517" s="2"/>
      <c r="E517" s="2"/>
      <c r="G517" s="2"/>
      <c r="H517" s="6"/>
      <c r="I517" s="9"/>
      <c r="J517" s="9"/>
      <c r="K517" s="9"/>
    </row>
    <row r="518" spans="1:11" x14ac:dyDescent="0.25">
      <c r="A518" s="2"/>
      <c r="B518" s="2"/>
      <c r="C518" s="2"/>
      <c r="E518" s="2"/>
      <c r="G518" s="2"/>
      <c r="H518" s="6"/>
      <c r="I518" s="9"/>
      <c r="J518" s="9"/>
      <c r="K518" s="9"/>
    </row>
    <row r="519" spans="1:11" x14ac:dyDescent="0.25">
      <c r="A519" s="2"/>
      <c r="B519" s="2"/>
      <c r="C519" s="2"/>
      <c r="E519" s="2"/>
      <c r="G519" s="2"/>
      <c r="H519" s="6"/>
      <c r="I519" s="9"/>
      <c r="J519" s="9"/>
      <c r="K519" s="9"/>
    </row>
    <row r="520" spans="1:11" x14ac:dyDescent="0.25">
      <c r="A520" s="2"/>
      <c r="B520" s="2"/>
      <c r="C520" s="2"/>
      <c r="E520" s="2"/>
      <c r="G520" s="2"/>
      <c r="H520" s="6"/>
      <c r="I520" s="9"/>
      <c r="J520" s="9"/>
      <c r="K520" s="9"/>
    </row>
    <row r="521" spans="1:11" x14ac:dyDescent="0.25">
      <c r="A521" s="2"/>
      <c r="B521" s="2"/>
      <c r="C521" s="2"/>
      <c r="E521" s="2"/>
      <c r="G521" s="2"/>
      <c r="H521" s="6"/>
      <c r="I521" s="9"/>
      <c r="J521" s="9"/>
      <c r="K521" s="9"/>
    </row>
    <row r="522" spans="1:11" x14ac:dyDescent="0.25">
      <c r="A522" s="2"/>
      <c r="B522" s="2"/>
      <c r="C522" s="2"/>
      <c r="E522" s="2"/>
      <c r="G522" s="2"/>
      <c r="H522" s="6"/>
      <c r="I522" s="9"/>
      <c r="J522" s="9"/>
      <c r="K522" s="9"/>
    </row>
    <row r="523" spans="1:11" x14ac:dyDescent="0.25">
      <c r="A523" s="2"/>
      <c r="B523" s="2"/>
      <c r="C523" s="2"/>
      <c r="E523" s="2"/>
      <c r="G523" s="2"/>
      <c r="H523" s="6"/>
      <c r="I523" s="9"/>
      <c r="J523" s="9"/>
      <c r="K523" s="9"/>
    </row>
    <row r="524" spans="1:11" x14ac:dyDescent="0.25">
      <c r="A524" s="2"/>
      <c r="B524" s="2"/>
      <c r="C524" s="2"/>
      <c r="E524" s="2"/>
      <c r="G524" s="2"/>
      <c r="H524" s="6"/>
      <c r="I524" s="9"/>
      <c r="J524" s="9"/>
      <c r="K524" s="9"/>
    </row>
    <row r="525" spans="1:11" x14ac:dyDescent="0.25">
      <c r="A525" s="2"/>
      <c r="B525" s="2"/>
      <c r="C525" s="2"/>
      <c r="E525" s="2"/>
      <c r="G525" s="2"/>
      <c r="H525" s="6"/>
      <c r="I525" s="9"/>
      <c r="J525" s="9"/>
      <c r="K525" s="9"/>
    </row>
    <row r="526" spans="1:11" x14ac:dyDescent="0.25">
      <c r="A526" s="2"/>
      <c r="B526" s="2"/>
      <c r="C526" s="2"/>
      <c r="E526" s="2"/>
      <c r="G526" s="2"/>
      <c r="H526" s="6"/>
      <c r="I526" s="9"/>
      <c r="J526" s="9"/>
      <c r="K526" s="9"/>
    </row>
    <row r="527" spans="1:11" x14ac:dyDescent="0.25">
      <c r="A527" s="2"/>
      <c r="B527" s="2"/>
      <c r="C527" s="2"/>
      <c r="E527" s="2"/>
      <c r="G527" s="2"/>
      <c r="H527" s="6"/>
      <c r="I527" s="9"/>
      <c r="J527" s="9"/>
      <c r="K527" s="9"/>
    </row>
    <row r="528" spans="1:11" x14ac:dyDescent="0.25">
      <c r="A528" s="2"/>
      <c r="B528" s="2"/>
      <c r="C528" s="2"/>
      <c r="E528" s="2"/>
      <c r="G528" s="2"/>
      <c r="H528" s="6"/>
      <c r="I528" s="9"/>
      <c r="J528" s="9"/>
      <c r="K528" s="9"/>
    </row>
    <row r="529" spans="1:11" x14ac:dyDescent="0.25">
      <c r="A529" s="2"/>
      <c r="B529" s="2"/>
      <c r="C529" s="2"/>
      <c r="E529" s="2"/>
      <c r="G529" s="2"/>
      <c r="H529" s="6"/>
      <c r="I529" s="9"/>
      <c r="J529" s="9"/>
      <c r="K529" s="9"/>
    </row>
    <row r="530" spans="1:11" x14ac:dyDescent="0.25">
      <c r="A530" s="2"/>
      <c r="B530" s="2"/>
      <c r="C530" s="2"/>
      <c r="E530" s="2"/>
      <c r="G530" s="2"/>
      <c r="H530" s="6"/>
      <c r="I530" s="9"/>
      <c r="J530" s="9"/>
      <c r="K530" s="9"/>
    </row>
    <row r="531" spans="1:11" x14ac:dyDescent="0.25">
      <c r="A531" s="2"/>
      <c r="B531" s="2"/>
      <c r="C531" s="2"/>
      <c r="E531" s="2"/>
      <c r="G531" s="2"/>
      <c r="H531" s="6"/>
      <c r="I531" s="9"/>
      <c r="J531" s="9"/>
      <c r="K531" s="9"/>
    </row>
    <row r="532" spans="1:11" x14ac:dyDescent="0.25">
      <c r="A532" s="2"/>
      <c r="B532" s="2"/>
      <c r="C532" s="2"/>
      <c r="E532" s="2"/>
      <c r="G532" s="2"/>
      <c r="H532" s="6"/>
      <c r="I532" s="9"/>
      <c r="J532" s="9"/>
      <c r="K532" s="9"/>
    </row>
    <row r="533" spans="1:11" x14ac:dyDescent="0.25">
      <c r="A533" s="2"/>
      <c r="B533" s="2"/>
      <c r="C533" s="2"/>
      <c r="E533" s="2"/>
      <c r="G533" s="2"/>
      <c r="H533" s="6"/>
      <c r="I533" s="9"/>
      <c r="J533" s="9"/>
      <c r="K533" s="9"/>
    </row>
    <row r="534" spans="1:11" x14ac:dyDescent="0.25">
      <c r="A534" s="2"/>
      <c r="B534" s="2"/>
      <c r="C534" s="2"/>
      <c r="E534" s="2"/>
      <c r="G534" s="2"/>
      <c r="H534" s="6"/>
      <c r="I534" s="9"/>
      <c r="J534" s="9"/>
      <c r="K534" s="9"/>
    </row>
    <row r="535" spans="1:11" x14ac:dyDescent="0.25">
      <c r="A535" s="2"/>
      <c r="B535" s="2"/>
      <c r="C535" s="2"/>
      <c r="E535" s="2"/>
      <c r="G535" s="2"/>
      <c r="H535" s="6"/>
      <c r="I535" s="9"/>
      <c r="J535" s="9"/>
      <c r="K535" s="9"/>
    </row>
    <row r="536" spans="1:11" x14ac:dyDescent="0.25">
      <c r="A536" s="2"/>
      <c r="B536" s="2"/>
      <c r="C536" s="2"/>
      <c r="E536" s="2"/>
      <c r="G536" s="2"/>
      <c r="H536" s="6"/>
      <c r="I536" s="9"/>
      <c r="J536" s="9"/>
      <c r="K536" s="9"/>
    </row>
    <row r="537" spans="1:11" x14ac:dyDescent="0.25">
      <c r="A537" s="2"/>
      <c r="B537" s="2"/>
      <c r="C537" s="2"/>
      <c r="E537" s="2"/>
      <c r="G537" s="2"/>
      <c r="H537" s="6"/>
      <c r="I537" s="9"/>
      <c r="J537" s="9"/>
      <c r="K537" s="9"/>
    </row>
    <row r="538" spans="1:11" x14ac:dyDescent="0.25">
      <c r="A538" s="2"/>
      <c r="B538" s="2"/>
      <c r="C538" s="2"/>
      <c r="E538" s="2"/>
      <c r="G538" s="2"/>
      <c r="H538" s="6"/>
      <c r="I538" s="9"/>
      <c r="J538" s="9"/>
      <c r="K538" s="9"/>
    </row>
    <row r="539" spans="1:11" x14ac:dyDescent="0.25">
      <c r="A539" s="2"/>
      <c r="B539" s="2"/>
      <c r="C539" s="2"/>
      <c r="E539" s="2"/>
      <c r="G539" s="2"/>
      <c r="H539" s="6"/>
      <c r="I539" s="9"/>
      <c r="J539" s="9"/>
      <c r="K539" s="9"/>
    </row>
    <row r="540" spans="1:11" x14ac:dyDescent="0.25">
      <c r="A540" s="2"/>
      <c r="B540" s="2"/>
      <c r="C540" s="2"/>
      <c r="E540" s="2"/>
      <c r="G540" s="2"/>
      <c r="H540" s="6"/>
      <c r="I540" s="9"/>
      <c r="J540" s="9"/>
      <c r="K540" s="9"/>
    </row>
    <row r="541" spans="1:11" x14ac:dyDescent="0.25">
      <c r="A541" s="2"/>
      <c r="B541" s="2"/>
      <c r="C541" s="2"/>
      <c r="E541" s="2"/>
      <c r="G541" s="2"/>
      <c r="H541" s="6"/>
      <c r="I541" s="9"/>
      <c r="J541" s="9"/>
      <c r="K541" s="9"/>
    </row>
    <row r="542" spans="1:11" x14ac:dyDescent="0.25">
      <c r="A542" s="2"/>
      <c r="B542" s="2"/>
      <c r="C542" s="2"/>
      <c r="E542" s="2"/>
      <c r="G542" s="2"/>
      <c r="H542" s="6"/>
      <c r="I542" s="9"/>
      <c r="J542" s="9"/>
      <c r="K542" s="9"/>
    </row>
    <row r="543" spans="1:11" x14ac:dyDescent="0.25">
      <c r="A543" s="2"/>
      <c r="B543" s="2"/>
      <c r="C543" s="2"/>
      <c r="E543" s="2"/>
      <c r="G543" s="2"/>
      <c r="H543" s="6"/>
      <c r="I543" s="9"/>
      <c r="J543" s="9"/>
      <c r="K543" s="9"/>
    </row>
    <row r="544" spans="1:11" x14ac:dyDescent="0.25">
      <c r="A544" s="2"/>
      <c r="B544" s="2"/>
      <c r="C544" s="2"/>
      <c r="E544" s="2"/>
      <c r="G544" s="2"/>
      <c r="H544" s="6"/>
      <c r="I544" s="9"/>
      <c r="J544" s="9"/>
      <c r="K544" s="9"/>
    </row>
    <row r="545" spans="1:11" x14ac:dyDescent="0.25">
      <c r="A545" s="2"/>
      <c r="B545" s="2"/>
      <c r="C545" s="2"/>
      <c r="E545" s="2"/>
      <c r="G545" s="2"/>
      <c r="H545" s="6"/>
      <c r="I545" s="9"/>
      <c r="J545" s="9"/>
      <c r="K545" s="9"/>
    </row>
    <row r="546" spans="1:11" x14ac:dyDescent="0.25">
      <c r="A546" s="2"/>
      <c r="B546" s="2"/>
      <c r="C546" s="2"/>
      <c r="E546" s="2"/>
      <c r="G546" s="2"/>
      <c r="H546" s="6"/>
      <c r="I546" s="9"/>
      <c r="J546" s="9"/>
      <c r="K546" s="9"/>
    </row>
    <row r="547" spans="1:11" x14ac:dyDescent="0.25">
      <c r="A547" s="2"/>
      <c r="B547" s="2"/>
      <c r="C547" s="2"/>
      <c r="E547" s="2"/>
      <c r="G547" s="2"/>
      <c r="H547" s="6"/>
      <c r="I547" s="9"/>
      <c r="J547" s="9"/>
      <c r="K547" s="9"/>
    </row>
    <row r="548" spans="1:11" x14ac:dyDescent="0.25">
      <c r="A548" s="2"/>
      <c r="B548" s="2"/>
      <c r="C548" s="2"/>
      <c r="E548" s="2"/>
      <c r="G548" s="2"/>
      <c r="H548" s="6"/>
      <c r="I548" s="9"/>
      <c r="J548" s="9"/>
      <c r="K548" s="9"/>
    </row>
    <row r="549" spans="1:11" x14ac:dyDescent="0.25">
      <c r="A549" s="2"/>
      <c r="B549" s="2"/>
      <c r="C549" s="2"/>
      <c r="E549" s="2"/>
      <c r="G549" s="2"/>
      <c r="H549" s="6"/>
      <c r="I549" s="9"/>
      <c r="J549" s="9"/>
      <c r="K549" s="9"/>
    </row>
    <row r="550" spans="1:11" x14ac:dyDescent="0.25">
      <c r="A550" s="2"/>
      <c r="B550" s="2"/>
      <c r="C550" s="2"/>
      <c r="E550" s="2"/>
      <c r="G550" s="2"/>
      <c r="H550" s="6"/>
      <c r="I550" s="9"/>
      <c r="J550" s="9"/>
      <c r="K550" s="9"/>
    </row>
    <row r="551" spans="1:11" x14ac:dyDescent="0.25">
      <c r="A551" s="2"/>
      <c r="B551" s="2"/>
      <c r="C551" s="2"/>
      <c r="E551" s="2"/>
      <c r="G551" s="2"/>
      <c r="H551" s="6"/>
      <c r="I551" s="9"/>
      <c r="J551" s="9"/>
      <c r="K551" s="9"/>
    </row>
    <row r="552" spans="1:11" x14ac:dyDescent="0.25">
      <c r="A552" s="2"/>
      <c r="B552" s="2"/>
      <c r="C552" s="2"/>
      <c r="E552" s="2"/>
      <c r="G552" s="2"/>
      <c r="H552" s="6"/>
      <c r="I552" s="9"/>
      <c r="J552" s="9"/>
      <c r="K552" s="9"/>
    </row>
    <row r="553" spans="1:11" x14ac:dyDescent="0.25">
      <c r="A553" s="2"/>
      <c r="B553" s="2"/>
      <c r="C553" s="2"/>
      <c r="E553" s="2"/>
      <c r="G553" s="2"/>
      <c r="H553" s="6"/>
      <c r="I553" s="9"/>
      <c r="J553" s="9"/>
      <c r="K553" s="9"/>
    </row>
    <row r="554" spans="1:11" x14ac:dyDescent="0.25">
      <c r="A554" s="2"/>
      <c r="B554" s="2"/>
      <c r="C554" s="2"/>
      <c r="E554" s="2"/>
      <c r="G554" s="2"/>
      <c r="H554" s="6"/>
      <c r="I554" s="9"/>
      <c r="J554" s="9"/>
      <c r="K554" s="9"/>
    </row>
    <row r="555" spans="1:11" x14ac:dyDescent="0.25">
      <c r="A555" s="2"/>
      <c r="B555" s="2"/>
      <c r="C555" s="2"/>
      <c r="E555" s="2"/>
      <c r="G555" s="2"/>
      <c r="H555" s="6"/>
      <c r="I555" s="9"/>
      <c r="J555" s="9"/>
      <c r="K555" s="9"/>
    </row>
    <row r="556" spans="1:11" x14ac:dyDescent="0.25">
      <c r="A556" s="2"/>
      <c r="B556" s="2"/>
      <c r="C556" s="2"/>
      <c r="E556" s="2"/>
      <c r="G556" s="2"/>
      <c r="H556" s="6"/>
      <c r="I556" s="9"/>
      <c r="J556" s="9"/>
      <c r="K556" s="9"/>
    </row>
    <row r="557" spans="1:11" x14ac:dyDescent="0.25">
      <c r="A557" s="2"/>
      <c r="B557" s="2"/>
      <c r="C557" s="2"/>
      <c r="E557" s="2"/>
      <c r="G557" s="2"/>
      <c r="H557" s="6"/>
      <c r="I557" s="9"/>
      <c r="J557" s="9"/>
      <c r="K557" s="9"/>
    </row>
    <row r="558" spans="1:11" x14ac:dyDescent="0.25">
      <c r="A558" s="2"/>
      <c r="B558" s="2"/>
      <c r="C558" s="2"/>
      <c r="E558" s="2"/>
      <c r="G558" s="2"/>
      <c r="H558" s="6"/>
      <c r="I558" s="9"/>
      <c r="J558" s="9"/>
      <c r="K558" s="9"/>
    </row>
    <row r="559" spans="1:11" x14ac:dyDescent="0.25">
      <c r="A559" s="2"/>
      <c r="B559" s="2"/>
      <c r="C559" s="2"/>
      <c r="E559" s="2"/>
      <c r="G559" s="2"/>
      <c r="H559" s="6"/>
      <c r="I559" s="9"/>
      <c r="J559" s="9"/>
      <c r="K559" s="9"/>
    </row>
    <row r="560" spans="1:11" x14ac:dyDescent="0.25">
      <c r="A560" s="2"/>
      <c r="B560" s="2"/>
      <c r="C560" s="2"/>
      <c r="E560" s="2"/>
      <c r="G560" s="2"/>
      <c r="H560" s="6"/>
      <c r="I560" s="9"/>
      <c r="J560" s="9"/>
      <c r="K560" s="9"/>
    </row>
    <row r="561" spans="1:11" x14ac:dyDescent="0.25">
      <c r="A561" s="2"/>
      <c r="B561" s="2"/>
      <c r="C561" s="2"/>
      <c r="E561" s="2"/>
      <c r="G561" s="2"/>
      <c r="H561" s="6"/>
      <c r="I561" s="9"/>
      <c r="J561" s="9"/>
      <c r="K561" s="9"/>
    </row>
    <row r="562" spans="1:11" x14ac:dyDescent="0.25">
      <c r="A562" s="2"/>
      <c r="B562" s="2"/>
      <c r="C562" s="2"/>
      <c r="E562" s="2"/>
      <c r="G562" s="2"/>
      <c r="H562" s="6"/>
      <c r="I562" s="9"/>
      <c r="J562" s="9"/>
      <c r="K562" s="9"/>
    </row>
    <row r="563" spans="1:11" x14ac:dyDescent="0.25">
      <c r="A563" s="2"/>
      <c r="B563" s="2"/>
      <c r="C563" s="2"/>
      <c r="E563" s="2"/>
      <c r="G563" s="2"/>
      <c r="H563" s="6"/>
      <c r="I563" s="9"/>
      <c r="J563" s="9"/>
      <c r="K563" s="9"/>
    </row>
    <row r="564" spans="1:11" x14ac:dyDescent="0.25">
      <c r="A564" s="2"/>
      <c r="B564" s="2"/>
      <c r="C564" s="2"/>
      <c r="E564" s="2"/>
      <c r="G564" s="2"/>
      <c r="H564" s="6"/>
      <c r="I564" s="9"/>
      <c r="J564" s="9"/>
      <c r="K564" s="9"/>
    </row>
    <row r="565" spans="1:11" x14ac:dyDescent="0.25">
      <c r="A565" s="2"/>
      <c r="B565" s="2"/>
      <c r="C565" s="2"/>
      <c r="E565" s="2"/>
      <c r="G565" s="2"/>
      <c r="H565" s="6"/>
      <c r="I565" s="9"/>
      <c r="J565" s="9"/>
      <c r="K565" s="9"/>
    </row>
    <row r="566" spans="1:11" x14ac:dyDescent="0.25">
      <c r="A566" s="2"/>
      <c r="B566" s="2"/>
      <c r="C566" s="2"/>
      <c r="E566" s="2"/>
      <c r="G566" s="2"/>
      <c r="H566" s="6"/>
      <c r="I566" s="9"/>
      <c r="J566" s="9"/>
      <c r="K566" s="9"/>
    </row>
    <row r="567" spans="1:11" x14ac:dyDescent="0.25">
      <c r="A567" s="2"/>
      <c r="B567" s="2"/>
      <c r="C567" s="2"/>
      <c r="E567" s="2"/>
      <c r="G567" s="2"/>
      <c r="H567" s="6"/>
      <c r="I567" s="9"/>
      <c r="J567" s="9"/>
      <c r="K567" s="9"/>
    </row>
    <row r="568" spans="1:11" x14ac:dyDescent="0.25">
      <c r="A568" s="2"/>
      <c r="B568" s="2"/>
      <c r="C568" s="2"/>
      <c r="E568" s="2"/>
      <c r="G568" s="2"/>
      <c r="H568" s="6"/>
      <c r="I568" s="9"/>
      <c r="J568" s="9"/>
      <c r="K568" s="9"/>
    </row>
    <row r="569" spans="1:11" x14ac:dyDescent="0.25">
      <c r="A569" s="2"/>
      <c r="B569" s="2"/>
      <c r="C569" s="2"/>
      <c r="E569" s="2"/>
      <c r="G569" s="2"/>
      <c r="H569" s="6"/>
      <c r="I569" s="9"/>
      <c r="J569" s="9"/>
      <c r="K569" s="9"/>
    </row>
    <row r="570" spans="1:11" x14ac:dyDescent="0.25">
      <c r="A570" s="2"/>
      <c r="B570" s="2"/>
      <c r="C570" s="2"/>
      <c r="E570" s="2"/>
      <c r="G570" s="2"/>
      <c r="H570" s="6"/>
      <c r="I570" s="9"/>
      <c r="J570" s="9"/>
      <c r="K570" s="9"/>
    </row>
    <row r="571" spans="1:11" x14ac:dyDescent="0.25">
      <c r="A571" s="2"/>
      <c r="B571" s="2"/>
      <c r="C571" s="2"/>
      <c r="E571" s="2"/>
      <c r="G571" s="2"/>
      <c r="H571" s="6"/>
      <c r="I571" s="9"/>
      <c r="J571" s="9"/>
      <c r="K571" s="9"/>
    </row>
    <row r="572" spans="1:11" x14ac:dyDescent="0.25">
      <c r="A572" s="2"/>
      <c r="B572" s="2"/>
      <c r="C572" s="2"/>
      <c r="E572" s="2"/>
      <c r="G572" s="2"/>
      <c r="H572" s="6"/>
      <c r="I572" s="9"/>
      <c r="J572" s="9"/>
      <c r="K572" s="9"/>
    </row>
    <row r="573" spans="1:11" x14ac:dyDescent="0.25">
      <c r="A573" s="2"/>
      <c r="B573" s="2"/>
      <c r="C573" s="2"/>
      <c r="E573" s="2"/>
      <c r="G573" s="2"/>
      <c r="H573" s="6"/>
      <c r="I573" s="9"/>
      <c r="J573" s="9"/>
      <c r="K573" s="9"/>
    </row>
    <row r="574" spans="1:11" x14ac:dyDescent="0.25">
      <c r="A574" s="2"/>
      <c r="B574" s="2"/>
      <c r="C574" s="2"/>
      <c r="E574" s="2"/>
      <c r="G574" s="2"/>
      <c r="H574" s="6"/>
      <c r="I574" s="9"/>
      <c r="J574" s="9"/>
      <c r="K574" s="9"/>
    </row>
    <row r="575" spans="1:11" x14ac:dyDescent="0.25">
      <c r="A575" s="2"/>
      <c r="B575" s="2"/>
      <c r="C575" s="2"/>
      <c r="E575" s="2"/>
      <c r="G575" s="2"/>
      <c r="H575" s="6"/>
      <c r="I575" s="9"/>
      <c r="J575" s="9"/>
      <c r="K575" s="9"/>
    </row>
    <row r="576" spans="1:11" x14ac:dyDescent="0.25">
      <c r="A576" s="2"/>
      <c r="B576" s="2"/>
      <c r="C576" s="2"/>
      <c r="E576" s="2"/>
      <c r="G576" s="2"/>
      <c r="H576" s="6"/>
      <c r="I576" s="9"/>
      <c r="J576" s="9"/>
      <c r="K576" s="9"/>
    </row>
    <row r="577" spans="1:11" x14ac:dyDescent="0.25">
      <c r="A577" s="2"/>
      <c r="B577" s="2"/>
      <c r="C577" s="2"/>
      <c r="E577" s="2"/>
      <c r="G577" s="2"/>
      <c r="H577" s="6"/>
      <c r="I577" s="9"/>
      <c r="J577" s="9"/>
      <c r="K577" s="9"/>
    </row>
    <row r="578" spans="1:11" x14ac:dyDescent="0.25">
      <c r="A578" s="2"/>
      <c r="B578" s="2"/>
      <c r="C578" s="2"/>
      <c r="E578" s="2"/>
      <c r="G578" s="2"/>
      <c r="H578" s="6"/>
      <c r="I578" s="9"/>
      <c r="J578" s="9"/>
      <c r="K578" s="9"/>
    </row>
    <row r="579" spans="1:11" x14ac:dyDescent="0.25">
      <c r="A579" s="2"/>
      <c r="B579" s="2"/>
      <c r="C579" s="2"/>
      <c r="E579" s="2"/>
      <c r="G579" s="2"/>
      <c r="H579" s="6"/>
      <c r="I579" s="9"/>
      <c r="J579" s="9"/>
      <c r="K579" s="9"/>
    </row>
    <row r="580" spans="1:11" x14ac:dyDescent="0.25">
      <c r="A580" s="2"/>
      <c r="B580" s="2"/>
      <c r="C580" s="2"/>
      <c r="E580" s="2"/>
      <c r="G580" s="2"/>
      <c r="H580" s="6"/>
      <c r="I580" s="9"/>
      <c r="J580" s="9"/>
      <c r="K580" s="9"/>
    </row>
    <row r="581" spans="1:11" x14ac:dyDescent="0.25">
      <c r="A581" s="2"/>
      <c r="B581" s="2"/>
      <c r="C581" s="2"/>
      <c r="E581" s="2"/>
      <c r="G581" s="2"/>
      <c r="H581" s="6"/>
      <c r="I581" s="9"/>
      <c r="J581" s="9"/>
      <c r="K581" s="9"/>
    </row>
    <row r="582" spans="1:11" x14ac:dyDescent="0.25">
      <c r="A582" s="2"/>
      <c r="B582" s="2"/>
      <c r="C582" s="2"/>
      <c r="E582" s="2"/>
      <c r="G582" s="2"/>
      <c r="H582" s="6"/>
      <c r="I582" s="9"/>
      <c r="J582" s="9"/>
      <c r="K582" s="9"/>
    </row>
    <row r="583" spans="1:11" x14ac:dyDescent="0.25">
      <c r="A583" s="2"/>
      <c r="B583" s="2"/>
      <c r="C583" s="2"/>
      <c r="E583" s="2"/>
      <c r="G583" s="2"/>
      <c r="H583" s="6"/>
      <c r="I583" s="9"/>
      <c r="J583" s="9"/>
      <c r="K583" s="9"/>
    </row>
    <row r="584" spans="1:11" x14ac:dyDescent="0.25">
      <c r="A584" s="2"/>
      <c r="B584" s="2"/>
      <c r="C584" s="2"/>
      <c r="E584" s="2"/>
      <c r="G584" s="2"/>
      <c r="H584" s="6"/>
      <c r="I584" s="9"/>
      <c r="J584" s="9"/>
      <c r="K584" s="9"/>
    </row>
    <row r="585" spans="1:11" x14ac:dyDescent="0.25">
      <c r="A585" s="2"/>
      <c r="B585" s="2"/>
      <c r="C585" s="2"/>
      <c r="E585" s="2"/>
      <c r="G585" s="2"/>
      <c r="H585" s="6"/>
      <c r="I585" s="9"/>
      <c r="J585" s="9"/>
      <c r="K585" s="9"/>
    </row>
    <row r="586" spans="1:11" x14ac:dyDescent="0.25">
      <c r="A586" s="2"/>
      <c r="B586" s="2"/>
      <c r="C586" s="2"/>
      <c r="E586" s="2"/>
      <c r="G586" s="2"/>
      <c r="H586" s="6"/>
      <c r="I586" s="9"/>
      <c r="J586" s="9"/>
      <c r="K586" s="9"/>
    </row>
    <row r="587" spans="1:11" x14ac:dyDescent="0.25">
      <c r="A587" s="2"/>
      <c r="B587" s="2"/>
      <c r="C587" s="2"/>
      <c r="E587" s="2"/>
      <c r="G587" s="2"/>
      <c r="H587" s="6"/>
      <c r="I587" s="9"/>
      <c r="J587" s="9"/>
      <c r="K587" s="9"/>
    </row>
    <row r="588" spans="1:11" x14ac:dyDescent="0.25">
      <c r="A588" s="2"/>
      <c r="B588" s="2"/>
      <c r="C588" s="2"/>
      <c r="E588" s="2"/>
      <c r="G588" s="2"/>
      <c r="H588" s="6"/>
      <c r="I588" s="9"/>
      <c r="J588" s="9"/>
      <c r="K588" s="9"/>
    </row>
    <row r="589" spans="1:11" x14ac:dyDescent="0.25">
      <c r="A589" s="2"/>
      <c r="B589" s="2"/>
      <c r="C589" s="2"/>
      <c r="E589" s="2"/>
      <c r="G589" s="2"/>
      <c r="H589" s="6"/>
      <c r="I589" s="9"/>
      <c r="J589" s="9"/>
      <c r="K589" s="9"/>
    </row>
    <row r="590" spans="1:11" x14ac:dyDescent="0.25">
      <c r="A590" s="2"/>
      <c r="B590" s="2"/>
      <c r="C590" s="2"/>
      <c r="E590" s="2"/>
      <c r="G590" s="2"/>
      <c r="H590" s="6"/>
      <c r="I590" s="9"/>
      <c r="J590" s="9"/>
      <c r="K590" s="9"/>
    </row>
    <row r="591" spans="1:11" x14ac:dyDescent="0.25">
      <c r="A591" s="2"/>
      <c r="B591" s="2"/>
      <c r="C591" s="2"/>
      <c r="E591" s="2"/>
      <c r="G591" s="2"/>
      <c r="H591" s="6"/>
      <c r="I591" s="9"/>
      <c r="J591" s="9"/>
      <c r="K591" s="9"/>
    </row>
    <row r="592" spans="1:11" x14ac:dyDescent="0.25">
      <c r="A592" s="2"/>
      <c r="B592" s="2"/>
      <c r="C592" s="2"/>
      <c r="E592" s="2"/>
      <c r="G592" s="2"/>
      <c r="H592" s="6"/>
      <c r="I592" s="9"/>
      <c r="J592" s="9"/>
      <c r="K592" s="9"/>
    </row>
    <row r="593" spans="1:11" x14ac:dyDescent="0.25">
      <c r="A593" s="2"/>
      <c r="B593" s="2"/>
      <c r="C593" s="2"/>
      <c r="E593" s="2"/>
      <c r="G593" s="2"/>
      <c r="H593" s="6"/>
      <c r="I593" s="9"/>
      <c r="J593" s="9"/>
      <c r="K593" s="9"/>
    </row>
    <row r="594" spans="1:11" x14ac:dyDescent="0.25">
      <c r="A594" s="2"/>
      <c r="B594" s="2"/>
      <c r="C594" s="2"/>
      <c r="E594" s="2"/>
      <c r="G594" s="2"/>
      <c r="H594" s="6"/>
      <c r="I594" s="9"/>
      <c r="J594" s="9"/>
      <c r="K594" s="9"/>
    </row>
    <row r="595" spans="1:11" x14ac:dyDescent="0.25">
      <c r="A595" s="2"/>
      <c r="B595" s="2"/>
      <c r="C595" s="2"/>
      <c r="E595" s="2"/>
      <c r="G595" s="2"/>
      <c r="H595" s="6"/>
      <c r="I595" s="9"/>
      <c r="J595" s="9"/>
      <c r="K595" s="9"/>
    </row>
    <row r="596" spans="1:11" x14ac:dyDescent="0.25">
      <c r="A596" s="2"/>
      <c r="B596" s="2"/>
      <c r="C596" s="2"/>
      <c r="E596" s="2"/>
      <c r="G596" s="2"/>
      <c r="H596" s="6"/>
      <c r="I596" s="9"/>
      <c r="J596" s="9"/>
      <c r="K596" s="9"/>
    </row>
    <row r="597" spans="1:11" x14ac:dyDescent="0.25">
      <c r="A597" s="2"/>
      <c r="B597" s="2"/>
      <c r="C597" s="2"/>
      <c r="E597" s="2"/>
      <c r="G597" s="2"/>
      <c r="H597" s="6"/>
      <c r="I597" s="9"/>
      <c r="J597" s="9"/>
      <c r="K597" s="9"/>
    </row>
    <row r="598" spans="1:11" x14ac:dyDescent="0.25">
      <c r="A598" s="2"/>
      <c r="B598" s="2"/>
      <c r="C598" s="2"/>
      <c r="E598" s="2"/>
      <c r="G598" s="2"/>
      <c r="H598" s="6"/>
      <c r="I598" s="9"/>
      <c r="J598" s="9"/>
      <c r="K598" s="9"/>
    </row>
    <row r="599" spans="1:11" x14ac:dyDescent="0.25">
      <c r="A599" s="2"/>
      <c r="B599" s="2"/>
      <c r="C599" s="2"/>
      <c r="E599" s="2"/>
      <c r="G599" s="2"/>
      <c r="H599" s="6"/>
      <c r="I599" s="9"/>
      <c r="J599" s="9"/>
      <c r="K599" s="9"/>
    </row>
    <row r="600" spans="1:11" x14ac:dyDescent="0.25">
      <c r="A600" s="2"/>
      <c r="B600" s="2"/>
      <c r="C600" s="2"/>
      <c r="E600" s="2"/>
      <c r="G600" s="2"/>
      <c r="H600" s="6"/>
      <c r="I600" s="9"/>
      <c r="J600" s="9"/>
      <c r="K600" s="9"/>
    </row>
    <row r="601" spans="1:11" x14ac:dyDescent="0.25">
      <c r="A601" s="2"/>
      <c r="B601" s="2"/>
      <c r="C601" s="2"/>
      <c r="E601" s="2"/>
      <c r="G601" s="2"/>
      <c r="H601" s="6"/>
      <c r="I601" s="9"/>
      <c r="J601" s="9"/>
      <c r="K601" s="9"/>
    </row>
    <row r="602" spans="1:11" x14ac:dyDescent="0.25">
      <c r="A602" s="2"/>
      <c r="B602" s="2"/>
      <c r="C602" s="2"/>
      <c r="E602" s="2"/>
      <c r="G602" s="2"/>
      <c r="H602" s="6"/>
      <c r="I602" s="9"/>
      <c r="J602" s="9"/>
      <c r="K602" s="9"/>
    </row>
    <row r="603" spans="1:11" x14ac:dyDescent="0.25">
      <c r="A603" s="2"/>
      <c r="B603" s="2"/>
      <c r="C603" s="2"/>
      <c r="E603" s="2"/>
      <c r="G603" s="2"/>
      <c r="H603" s="6"/>
      <c r="I603" s="9"/>
      <c r="J603" s="9"/>
      <c r="K603" s="9"/>
    </row>
    <row r="604" spans="1:11" x14ac:dyDescent="0.25">
      <c r="A604" s="2"/>
      <c r="B604" s="2"/>
      <c r="C604" s="2"/>
      <c r="E604" s="2"/>
      <c r="G604" s="2"/>
      <c r="H604" s="6"/>
      <c r="I604" s="9"/>
      <c r="J604" s="9"/>
      <c r="K604" s="9"/>
    </row>
    <row r="605" spans="1:11" x14ac:dyDescent="0.25">
      <c r="A605" s="2"/>
      <c r="B605" s="2"/>
      <c r="C605" s="2"/>
      <c r="E605" s="2"/>
      <c r="G605" s="2"/>
      <c r="H605" s="6"/>
      <c r="I605" s="9"/>
      <c r="J605" s="9"/>
      <c r="K605" s="9"/>
    </row>
    <row r="606" spans="1:11" x14ac:dyDescent="0.25">
      <c r="A606" s="2"/>
      <c r="B606" s="2"/>
      <c r="C606" s="2"/>
      <c r="E606" s="2"/>
      <c r="G606" s="2"/>
      <c r="H606" s="6"/>
      <c r="I606" s="9"/>
      <c r="J606" s="9"/>
      <c r="K606" s="9"/>
    </row>
    <row r="607" spans="1:11" x14ac:dyDescent="0.25">
      <c r="A607" s="2"/>
      <c r="B607" s="2"/>
      <c r="C607" s="2"/>
      <c r="E607" s="2"/>
      <c r="G607" s="2"/>
      <c r="H607" s="6"/>
      <c r="I607" s="9"/>
      <c r="J607" s="9"/>
      <c r="K607" s="9"/>
    </row>
    <row r="608" spans="1:11" x14ac:dyDescent="0.25">
      <c r="A608" s="2"/>
      <c r="B608" s="2"/>
      <c r="C608" s="2"/>
      <c r="E608" s="2"/>
      <c r="G608" s="2"/>
      <c r="H608" s="6"/>
      <c r="I608" s="9"/>
      <c r="J608" s="9"/>
      <c r="K608" s="9"/>
    </row>
    <row r="609" spans="1:11" x14ac:dyDescent="0.25">
      <c r="A609" s="2"/>
      <c r="B609" s="2"/>
      <c r="C609" s="2"/>
      <c r="E609" s="2"/>
      <c r="G609" s="2"/>
      <c r="H609" s="6"/>
      <c r="I609" s="9"/>
      <c r="J609" s="9"/>
      <c r="K609" s="9"/>
    </row>
    <row r="610" spans="1:11" x14ac:dyDescent="0.25">
      <c r="A610" s="2"/>
      <c r="B610" s="2"/>
      <c r="C610" s="2"/>
      <c r="E610" s="2"/>
      <c r="G610" s="2"/>
      <c r="H610" s="6"/>
      <c r="I610" s="9"/>
      <c r="J610" s="9"/>
      <c r="K610" s="9"/>
    </row>
    <row r="611" spans="1:11" x14ac:dyDescent="0.25">
      <c r="A611" s="2"/>
      <c r="B611" s="2"/>
      <c r="C611" s="2"/>
      <c r="E611" s="2"/>
      <c r="G611" s="2"/>
      <c r="H611" s="6"/>
      <c r="I611" s="9"/>
      <c r="J611" s="9"/>
      <c r="K611" s="9"/>
    </row>
    <row r="612" spans="1:11" x14ac:dyDescent="0.25">
      <c r="A612" s="2"/>
      <c r="B612" s="2"/>
      <c r="C612" s="2"/>
      <c r="E612" s="2"/>
      <c r="G612" s="2"/>
      <c r="H612" s="6"/>
      <c r="I612" s="9"/>
      <c r="J612" s="9"/>
      <c r="K612" s="9"/>
    </row>
    <row r="613" spans="1:11" x14ac:dyDescent="0.25">
      <c r="A613" s="2"/>
      <c r="B613" s="2"/>
      <c r="C613" s="2"/>
      <c r="E613" s="2"/>
      <c r="G613" s="2"/>
      <c r="H613" s="6"/>
      <c r="I613" s="9"/>
      <c r="J613" s="9"/>
      <c r="K613" s="9"/>
    </row>
    <row r="614" spans="1:11" x14ac:dyDescent="0.25">
      <c r="A614" s="2"/>
      <c r="B614" s="2"/>
      <c r="C614" s="2"/>
      <c r="E614" s="2"/>
      <c r="G614" s="2"/>
      <c r="H614" s="6"/>
      <c r="I614" s="9"/>
      <c r="J614" s="9"/>
      <c r="K614" s="9"/>
    </row>
    <row r="615" spans="1:11" x14ac:dyDescent="0.25">
      <c r="A615" s="2"/>
      <c r="B615" s="2"/>
      <c r="C615" s="2"/>
      <c r="E615" s="2"/>
      <c r="G615" s="2"/>
      <c r="H615" s="6"/>
      <c r="I615" s="9"/>
      <c r="J615" s="9"/>
      <c r="K615" s="9"/>
    </row>
    <row r="616" spans="1:11" x14ac:dyDescent="0.25">
      <c r="A616" s="2"/>
      <c r="B616" s="2"/>
      <c r="C616" s="2"/>
      <c r="E616" s="2"/>
      <c r="G616" s="2"/>
      <c r="H616" s="6"/>
      <c r="I616" s="9"/>
      <c r="J616" s="9"/>
      <c r="K616" s="9"/>
    </row>
    <row r="617" spans="1:11" x14ac:dyDescent="0.25">
      <c r="A617" s="2"/>
      <c r="B617" s="2"/>
      <c r="C617" s="2"/>
      <c r="E617" s="2"/>
      <c r="G617" s="2"/>
      <c r="H617" s="6"/>
      <c r="I617" s="9"/>
      <c r="J617" s="9"/>
      <c r="K617" s="9"/>
    </row>
    <row r="618" spans="1:11" x14ac:dyDescent="0.25">
      <c r="A618" s="2"/>
      <c r="B618" s="2"/>
      <c r="C618" s="2"/>
      <c r="E618" s="2"/>
      <c r="G618" s="2"/>
      <c r="H618" s="6"/>
      <c r="I618" s="9"/>
      <c r="J618" s="9"/>
      <c r="K618" s="9"/>
    </row>
    <row r="619" spans="1:11" x14ac:dyDescent="0.25">
      <c r="A619" s="2"/>
      <c r="B619" s="2"/>
      <c r="C619" s="2"/>
      <c r="E619" s="2"/>
      <c r="G619" s="2"/>
      <c r="H619" s="6"/>
      <c r="I619" s="9"/>
      <c r="J619" s="9"/>
      <c r="K619" s="9"/>
    </row>
    <row r="620" spans="1:11" x14ac:dyDescent="0.25">
      <c r="A620" s="2"/>
      <c r="B620" s="2"/>
      <c r="C620" s="2"/>
      <c r="E620" s="2"/>
      <c r="G620" s="2"/>
      <c r="H620" s="6"/>
      <c r="I620" s="9"/>
      <c r="J620" s="9"/>
      <c r="K620" s="9"/>
    </row>
    <row r="621" spans="1:11" x14ac:dyDescent="0.25">
      <c r="A621" s="2"/>
      <c r="B621" s="2"/>
      <c r="C621" s="2"/>
      <c r="E621" s="2"/>
      <c r="G621" s="2"/>
      <c r="H621" s="6"/>
      <c r="I621" s="9"/>
      <c r="J621" s="9"/>
      <c r="K621" s="9"/>
    </row>
    <row r="622" spans="1:11" x14ac:dyDescent="0.25">
      <c r="A622" s="2"/>
      <c r="B622" s="2"/>
      <c r="C622" s="2"/>
      <c r="E622" s="2"/>
      <c r="G622" s="2"/>
      <c r="H622" s="6"/>
      <c r="I622" s="9"/>
      <c r="J622" s="9"/>
      <c r="K622" s="9"/>
    </row>
    <row r="623" spans="1:11" x14ac:dyDescent="0.25">
      <c r="A623" s="2"/>
      <c r="B623" s="2"/>
      <c r="C623" s="2"/>
      <c r="E623" s="2"/>
      <c r="G623" s="2"/>
      <c r="H623" s="6"/>
      <c r="I623" s="9"/>
      <c r="J623" s="9"/>
      <c r="K623" s="9"/>
    </row>
    <row r="624" spans="1:11" x14ac:dyDescent="0.25">
      <c r="A624" s="2"/>
      <c r="B624" s="2"/>
      <c r="C624" s="2"/>
      <c r="E624" s="2"/>
      <c r="G624" s="2"/>
      <c r="H624" s="6"/>
      <c r="I624" s="9"/>
      <c r="J624" s="9"/>
      <c r="K624" s="9"/>
    </row>
    <row r="625" spans="1:11" x14ac:dyDescent="0.25">
      <c r="A625" s="2"/>
      <c r="B625" s="2"/>
      <c r="C625" s="2"/>
      <c r="E625" s="2"/>
      <c r="G625" s="2"/>
      <c r="H625" s="6"/>
      <c r="I625" s="9"/>
      <c r="J625" s="9"/>
      <c r="K625" s="9"/>
    </row>
    <row r="626" spans="1:11" x14ac:dyDescent="0.25">
      <c r="A626" s="2"/>
      <c r="B626" s="2"/>
      <c r="C626" s="2"/>
      <c r="E626" s="2"/>
      <c r="G626" s="2"/>
      <c r="H626" s="6"/>
      <c r="I626" s="9"/>
      <c r="J626" s="9"/>
      <c r="K626" s="9"/>
    </row>
    <row r="627" spans="1:11" x14ac:dyDescent="0.25">
      <c r="A627" s="2"/>
      <c r="B627" s="2"/>
      <c r="C627" s="2"/>
      <c r="E627" s="2"/>
      <c r="G627" s="2"/>
      <c r="H627" s="6"/>
      <c r="I627" s="9"/>
      <c r="J627" s="9"/>
      <c r="K627" s="9"/>
    </row>
    <row r="628" spans="1:11" x14ac:dyDescent="0.25">
      <c r="A628" s="2"/>
      <c r="B628" s="2"/>
      <c r="C628" s="2"/>
      <c r="E628" s="2"/>
      <c r="G628" s="2"/>
      <c r="H628" s="6"/>
      <c r="I628" s="9"/>
      <c r="J628" s="9"/>
      <c r="K628" s="9"/>
    </row>
    <row r="629" spans="1:11" x14ac:dyDescent="0.25">
      <c r="A629" s="2"/>
      <c r="B629" s="2"/>
      <c r="C629" s="2"/>
      <c r="E629" s="2"/>
      <c r="G629" s="2"/>
      <c r="H629" s="6"/>
      <c r="I629" s="9"/>
      <c r="J629" s="9"/>
      <c r="K629" s="9"/>
    </row>
    <row r="630" spans="1:11" x14ac:dyDescent="0.25">
      <c r="A630" s="2"/>
      <c r="B630" s="2"/>
      <c r="C630" s="2"/>
      <c r="E630" s="2"/>
      <c r="G630" s="2"/>
      <c r="H630" s="6"/>
      <c r="I630" s="9"/>
      <c r="J630" s="9"/>
      <c r="K630" s="9"/>
    </row>
    <row r="631" spans="1:11" x14ac:dyDescent="0.25">
      <c r="A631" s="2"/>
      <c r="B631" s="2"/>
      <c r="C631" s="2"/>
      <c r="E631" s="2"/>
      <c r="G631" s="2"/>
      <c r="H631" s="6"/>
      <c r="I631" s="9"/>
      <c r="J631" s="9"/>
      <c r="K631" s="9"/>
    </row>
    <row r="632" spans="1:11" x14ac:dyDescent="0.25">
      <c r="A632" s="2"/>
      <c r="B632" s="2"/>
      <c r="C632" s="2"/>
      <c r="E632" s="2"/>
      <c r="G632" s="2"/>
      <c r="H632" s="6"/>
      <c r="I632" s="9"/>
      <c r="J632" s="9"/>
      <c r="K632" s="9"/>
    </row>
    <row r="633" spans="1:11" x14ac:dyDescent="0.25">
      <c r="A633" s="2"/>
      <c r="B633" s="2"/>
      <c r="C633" s="2"/>
      <c r="E633" s="2"/>
      <c r="G633" s="2"/>
      <c r="H633" s="6"/>
      <c r="I633" s="9"/>
      <c r="J633" s="9"/>
      <c r="K633" s="9"/>
    </row>
    <row r="634" spans="1:11" x14ac:dyDescent="0.25">
      <c r="A634" s="2"/>
      <c r="B634" s="2"/>
      <c r="C634" s="2"/>
      <c r="E634" s="2"/>
      <c r="G634" s="2"/>
      <c r="H634" s="6"/>
      <c r="I634" s="9"/>
      <c r="J634" s="9"/>
      <c r="K634" s="9"/>
    </row>
    <row r="635" spans="1:11" x14ac:dyDescent="0.25">
      <c r="A635" s="2"/>
      <c r="B635" s="2"/>
      <c r="C635" s="2"/>
      <c r="E635" s="2"/>
      <c r="G635" s="2"/>
      <c r="H635" s="6"/>
      <c r="I635" s="9"/>
      <c r="J635" s="9"/>
      <c r="K635" s="9"/>
    </row>
    <row r="636" spans="1:11" x14ac:dyDescent="0.25">
      <c r="A636" s="2"/>
      <c r="B636" s="2"/>
      <c r="C636" s="2"/>
      <c r="E636" s="2"/>
      <c r="G636" s="2"/>
      <c r="H636" s="6"/>
      <c r="I636" s="9"/>
      <c r="J636" s="9"/>
      <c r="K636" s="9"/>
    </row>
    <row r="637" spans="1:11" x14ac:dyDescent="0.25">
      <c r="A637" s="2"/>
      <c r="B637" s="2"/>
      <c r="C637" s="2"/>
      <c r="E637" s="2"/>
      <c r="G637" s="2"/>
      <c r="H637" s="6"/>
      <c r="I637" s="9"/>
      <c r="J637" s="9"/>
      <c r="K637" s="9"/>
    </row>
    <row r="638" spans="1:11" x14ac:dyDescent="0.25">
      <c r="A638" s="2"/>
      <c r="B638" s="2"/>
      <c r="C638" s="2"/>
      <c r="E638" s="2"/>
      <c r="G638" s="2"/>
      <c r="H638" s="6"/>
      <c r="I638" s="9"/>
      <c r="J638" s="9"/>
      <c r="K638" s="9"/>
    </row>
    <row r="639" spans="1:11" x14ac:dyDescent="0.25">
      <c r="A639" s="2"/>
      <c r="B639" s="2"/>
      <c r="C639" s="2"/>
      <c r="E639" s="2"/>
      <c r="G639" s="2"/>
      <c r="H639" s="6"/>
      <c r="I639" s="9"/>
      <c r="J639" s="9"/>
      <c r="K639" s="9"/>
    </row>
    <row r="640" spans="1:11" x14ac:dyDescent="0.25">
      <c r="A640" s="2"/>
      <c r="B640" s="2"/>
      <c r="C640" s="2"/>
      <c r="E640" s="2"/>
      <c r="G640" s="2"/>
      <c r="H640" s="6"/>
      <c r="I640" s="9"/>
      <c r="J640" s="9"/>
      <c r="K640" s="9"/>
    </row>
    <row r="641" spans="1:11" x14ac:dyDescent="0.25">
      <c r="A641" s="2"/>
      <c r="B641" s="2"/>
      <c r="C641" s="2"/>
      <c r="E641" s="2"/>
      <c r="G641" s="2"/>
      <c r="H641" s="6"/>
      <c r="I641" s="9"/>
      <c r="J641" s="9"/>
      <c r="K641" s="9"/>
    </row>
    <row r="642" spans="1:11" x14ac:dyDescent="0.25">
      <c r="A642" s="2"/>
      <c r="B642" s="2"/>
      <c r="C642" s="2"/>
      <c r="E642" s="2"/>
      <c r="G642" s="2"/>
      <c r="H642" s="6"/>
      <c r="I642" s="9"/>
      <c r="J642" s="9"/>
      <c r="K642" s="9"/>
    </row>
    <row r="643" spans="1:11" x14ac:dyDescent="0.25">
      <c r="A643" s="2"/>
      <c r="B643" s="2"/>
      <c r="C643" s="2"/>
      <c r="E643" s="2"/>
      <c r="G643" s="2"/>
      <c r="H643" s="6"/>
      <c r="I643" s="9"/>
      <c r="J643" s="9"/>
      <c r="K643" s="9"/>
    </row>
    <row r="644" spans="1:11" x14ac:dyDescent="0.25">
      <c r="A644" s="2"/>
      <c r="B644" s="2"/>
      <c r="C644" s="2"/>
      <c r="E644" s="2"/>
      <c r="G644" s="2"/>
      <c r="H644" s="6"/>
      <c r="I644" s="9"/>
      <c r="J644" s="9"/>
      <c r="K644" s="9"/>
    </row>
    <row r="645" spans="1:11" x14ac:dyDescent="0.25">
      <c r="A645" s="2"/>
      <c r="B645" s="2"/>
      <c r="C645" s="2"/>
      <c r="E645" s="2"/>
      <c r="G645" s="2"/>
      <c r="H645" s="6"/>
      <c r="I645" s="9"/>
      <c r="J645" s="9"/>
      <c r="K645" s="9"/>
    </row>
    <row r="646" spans="1:11" x14ac:dyDescent="0.25">
      <c r="A646" s="2"/>
      <c r="B646" s="2"/>
      <c r="C646" s="2"/>
      <c r="E646" s="2"/>
      <c r="G646" s="2"/>
      <c r="H646" s="6"/>
      <c r="I646" s="9"/>
      <c r="J646" s="9"/>
      <c r="K646" s="9"/>
    </row>
    <row r="647" spans="1:11" x14ac:dyDescent="0.25">
      <c r="A647" s="2"/>
      <c r="B647" s="2"/>
      <c r="C647" s="2"/>
      <c r="E647" s="2"/>
      <c r="G647" s="2"/>
      <c r="H647" s="6"/>
      <c r="I647" s="9"/>
      <c r="J647" s="9"/>
      <c r="K647" s="9"/>
    </row>
    <row r="648" spans="1:11" x14ac:dyDescent="0.25">
      <c r="A648" s="2"/>
      <c r="B648" s="2"/>
      <c r="C648" s="2"/>
      <c r="E648" s="2"/>
      <c r="G648" s="2"/>
      <c r="H648" s="6"/>
      <c r="I648" s="9"/>
      <c r="J648" s="9"/>
      <c r="K648" s="9"/>
    </row>
    <row r="649" spans="1:11" x14ac:dyDescent="0.25">
      <c r="A649" s="2"/>
      <c r="B649" s="2"/>
      <c r="C649" s="2"/>
      <c r="E649" s="2"/>
      <c r="G649" s="2"/>
      <c r="H649" s="6"/>
      <c r="I649" s="9"/>
      <c r="J649" s="9"/>
      <c r="K649" s="9"/>
    </row>
    <row r="650" spans="1:11" x14ac:dyDescent="0.25">
      <c r="A650" s="2"/>
      <c r="B650" s="2"/>
      <c r="C650" s="2"/>
      <c r="E650" s="2"/>
      <c r="G650" s="2"/>
      <c r="H650" s="6"/>
      <c r="I650" s="9"/>
      <c r="J650" s="9"/>
      <c r="K650" s="9"/>
    </row>
    <row r="651" spans="1:11" x14ac:dyDescent="0.25">
      <c r="A651" s="2"/>
      <c r="B651" s="2"/>
      <c r="C651" s="2"/>
      <c r="E651" s="2"/>
      <c r="G651" s="2"/>
      <c r="H651" s="6"/>
      <c r="I651" s="9"/>
      <c r="J651" s="9"/>
      <c r="K651" s="9"/>
    </row>
    <row r="652" spans="1:11" x14ac:dyDescent="0.25">
      <c r="A652" s="2"/>
      <c r="B652" s="2"/>
      <c r="C652" s="2"/>
      <c r="E652" s="2"/>
      <c r="G652" s="2"/>
      <c r="H652" s="6"/>
      <c r="I652" s="9"/>
      <c r="J652" s="9"/>
      <c r="K652" s="9"/>
    </row>
    <row r="653" spans="1:11" x14ac:dyDescent="0.25">
      <c r="A653" s="2"/>
      <c r="B653" s="2"/>
      <c r="C653" s="2"/>
      <c r="E653" s="2"/>
      <c r="G653" s="2"/>
      <c r="H653" s="6"/>
      <c r="I653" s="9"/>
      <c r="J653" s="9"/>
      <c r="K653" s="9"/>
    </row>
    <row r="654" spans="1:11" x14ac:dyDescent="0.25">
      <c r="A654" s="2"/>
      <c r="B654" s="2"/>
      <c r="C654" s="2"/>
      <c r="E654" s="2"/>
      <c r="G654" s="2"/>
      <c r="H654" s="6"/>
      <c r="I654" s="9"/>
      <c r="J654" s="9"/>
      <c r="K654" s="9"/>
    </row>
    <row r="655" spans="1:11" x14ac:dyDescent="0.25">
      <c r="A655" s="2"/>
      <c r="B655" s="2"/>
      <c r="C655" s="2"/>
      <c r="E655" s="2"/>
      <c r="G655" s="2"/>
      <c r="H655" s="6"/>
      <c r="I655" s="9"/>
      <c r="J655" s="9"/>
      <c r="K655" s="9"/>
    </row>
    <row r="656" spans="1:11" x14ac:dyDescent="0.25">
      <c r="A656" s="2"/>
      <c r="B656" s="2"/>
      <c r="C656" s="2"/>
      <c r="E656" s="2"/>
      <c r="G656" s="2"/>
      <c r="H656" s="6"/>
      <c r="I656" s="9"/>
      <c r="J656" s="9"/>
      <c r="K656" s="9"/>
    </row>
    <row r="657" spans="1:11" x14ac:dyDescent="0.25">
      <c r="A657" s="2"/>
      <c r="B657" s="2"/>
      <c r="C657" s="2"/>
      <c r="E657" s="2"/>
      <c r="G657" s="2"/>
      <c r="H657" s="6"/>
      <c r="I657" s="9"/>
      <c r="J657" s="9"/>
      <c r="K657" s="9"/>
    </row>
    <row r="658" spans="1:11" x14ac:dyDescent="0.25">
      <c r="A658" s="2"/>
      <c r="B658" s="2"/>
      <c r="C658" s="2"/>
      <c r="E658" s="2"/>
      <c r="G658" s="2"/>
      <c r="H658" s="6"/>
      <c r="I658" s="9"/>
      <c r="J658" s="9"/>
      <c r="K658" s="9"/>
    </row>
    <row r="659" spans="1:11" x14ac:dyDescent="0.25">
      <c r="A659" s="2"/>
      <c r="B659" s="2"/>
      <c r="C659" s="2"/>
      <c r="E659" s="2"/>
      <c r="G659" s="2"/>
      <c r="H659" s="6"/>
      <c r="I659" s="9"/>
      <c r="J659" s="9"/>
      <c r="K659" s="9"/>
    </row>
    <row r="660" spans="1:11" x14ac:dyDescent="0.25">
      <c r="A660" s="2"/>
      <c r="B660" s="2"/>
      <c r="C660" s="2"/>
      <c r="E660" s="2"/>
      <c r="G660" s="2"/>
      <c r="H660" s="6"/>
      <c r="I660" s="9"/>
      <c r="J660" s="9"/>
      <c r="K660" s="9"/>
    </row>
    <row r="661" spans="1:11" x14ac:dyDescent="0.25">
      <c r="A661" s="2"/>
      <c r="B661" s="2"/>
      <c r="C661" s="2"/>
      <c r="E661" s="2"/>
      <c r="G661" s="2"/>
      <c r="H661" s="6"/>
      <c r="I661" s="9"/>
      <c r="J661" s="9"/>
      <c r="K661" s="9"/>
    </row>
    <row r="662" spans="1:11" x14ac:dyDescent="0.25">
      <c r="A662" s="2"/>
      <c r="B662" s="2"/>
      <c r="C662" s="2"/>
      <c r="E662" s="2"/>
      <c r="G662" s="2"/>
      <c r="H662" s="6"/>
      <c r="I662" s="9"/>
      <c r="J662" s="9"/>
      <c r="K662" s="9"/>
    </row>
    <row r="663" spans="1:11" x14ac:dyDescent="0.25">
      <c r="A663" s="2"/>
      <c r="B663" s="2"/>
      <c r="C663" s="2"/>
      <c r="E663" s="2"/>
      <c r="G663" s="2"/>
      <c r="H663" s="6"/>
      <c r="I663" s="9"/>
      <c r="J663" s="9"/>
      <c r="K663" s="9"/>
    </row>
    <row r="664" spans="1:11" x14ac:dyDescent="0.25">
      <c r="A664" s="2"/>
      <c r="B664" s="2"/>
      <c r="C664" s="2"/>
      <c r="E664" s="2"/>
      <c r="G664" s="2"/>
      <c r="H664" s="6"/>
      <c r="I664" s="9"/>
      <c r="J664" s="9"/>
      <c r="K664" s="9"/>
    </row>
    <row r="665" spans="1:11" x14ac:dyDescent="0.25">
      <c r="A665" s="2"/>
      <c r="B665" s="2"/>
      <c r="C665" s="2"/>
      <c r="E665" s="2"/>
      <c r="G665" s="2"/>
      <c r="H665" s="6"/>
      <c r="I665" s="9"/>
      <c r="J665" s="9"/>
      <c r="K665" s="9"/>
    </row>
    <row r="666" spans="1:11" x14ac:dyDescent="0.25">
      <c r="A666" s="2"/>
      <c r="B666" s="2"/>
      <c r="C666" s="2"/>
      <c r="E666" s="2"/>
      <c r="G666" s="2"/>
      <c r="H666" s="6"/>
      <c r="I666" s="9"/>
      <c r="J666" s="9"/>
      <c r="K666" s="9"/>
    </row>
    <row r="667" spans="1:11" x14ac:dyDescent="0.25">
      <c r="A667" s="2"/>
      <c r="B667" s="2"/>
      <c r="C667" s="2"/>
      <c r="E667" s="2"/>
      <c r="G667" s="2"/>
      <c r="H667" s="6"/>
      <c r="I667" s="9"/>
      <c r="J667" s="9"/>
      <c r="K667" s="9"/>
    </row>
    <row r="668" spans="1:11" x14ac:dyDescent="0.25">
      <c r="A668" s="2"/>
      <c r="B668" s="2"/>
      <c r="C668" s="2"/>
      <c r="E668" s="2"/>
      <c r="G668" s="2"/>
      <c r="H668" s="6"/>
      <c r="I668" s="9"/>
      <c r="J668" s="9"/>
      <c r="K668" s="9"/>
    </row>
    <row r="669" spans="1:11" x14ac:dyDescent="0.25">
      <c r="A669" s="2"/>
      <c r="B669" s="2"/>
      <c r="C669" s="2"/>
      <c r="E669" s="2"/>
      <c r="G669" s="2"/>
      <c r="H669" s="6"/>
      <c r="I669" s="9"/>
      <c r="J669" s="9"/>
      <c r="K669" s="9"/>
    </row>
    <row r="670" spans="1:11" x14ac:dyDescent="0.25">
      <c r="A670" s="2"/>
      <c r="B670" s="2"/>
      <c r="C670" s="2"/>
      <c r="E670" s="2"/>
      <c r="G670" s="2"/>
      <c r="H670" s="6"/>
      <c r="I670" s="9"/>
      <c r="J670" s="9"/>
      <c r="K670" s="9"/>
    </row>
    <row r="671" spans="1:11" x14ac:dyDescent="0.25">
      <c r="A671" s="2"/>
      <c r="B671" s="2"/>
      <c r="C671" s="2"/>
      <c r="E671" s="2"/>
      <c r="G671" s="2"/>
      <c r="H671" s="6"/>
      <c r="I671" s="9"/>
      <c r="J671" s="9"/>
      <c r="K671" s="9"/>
    </row>
    <row r="672" spans="1:11" x14ac:dyDescent="0.25">
      <c r="A672" s="2"/>
      <c r="B672" s="2"/>
      <c r="C672" s="2"/>
      <c r="E672" s="2"/>
      <c r="G672" s="2"/>
      <c r="H672" s="6"/>
      <c r="I672" s="9"/>
      <c r="J672" s="9"/>
      <c r="K672" s="9"/>
    </row>
    <row r="673" spans="1:11" x14ac:dyDescent="0.25">
      <c r="A673" s="2"/>
      <c r="B673" s="2"/>
      <c r="C673" s="2"/>
      <c r="E673" s="2"/>
      <c r="G673" s="2"/>
      <c r="H673" s="6"/>
      <c r="I673" s="9"/>
      <c r="J673" s="9"/>
      <c r="K673" s="9"/>
    </row>
    <row r="674" spans="1:11" x14ac:dyDescent="0.25">
      <c r="A674" s="2"/>
      <c r="B674" s="2"/>
      <c r="C674" s="2"/>
      <c r="E674" s="2"/>
      <c r="G674" s="2"/>
      <c r="H674" s="6"/>
      <c r="I674" s="9"/>
      <c r="J674" s="9"/>
      <c r="K674" s="9"/>
    </row>
    <row r="675" spans="1:11" x14ac:dyDescent="0.25">
      <c r="A675" s="2"/>
      <c r="B675" s="2"/>
      <c r="C675" s="2"/>
      <c r="E675" s="2"/>
      <c r="G675" s="2"/>
      <c r="H675" s="6"/>
      <c r="I675" s="9"/>
      <c r="J675" s="9"/>
      <c r="K675" s="9"/>
    </row>
    <row r="676" spans="1:11" x14ac:dyDescent="0.25">
      <c r="A676" s="2"/>
      <c r="B676" s="2"/>
      <c r="C676" s="2"/>
      <c r="E676" s="2"/>
      <c r="G676" s="2"/>
      <c r="H676" s="6"/>
      <c r="I676" s="9"/>
      <c r="J676" s="9"/>
      <c r="K676" s="9"/>
    </row>
    <row r="677" spans="1:11" x14ac:dyDescent="0.25">
      <c r="A677" s="2"/>
      <c r="B677" s="2"/>
      <c r="C677" s="2"/>
      <c r="E677" s="2"/>
      <c r="G677" s="2"/>
      <c r="H677" s="6"/>
      <c r="I677" s="9"/>
      <c r="J677" s="9"/>
      <c r="K677" s="9"/>
    </row>
    <row r="678" spans="1:11" x14ac:dyDescent="0.25">
      <c r="A678" s="2"/>
      <c r="B678" s="2"/>
      <c r="C678" s="2"/>
      <c r="E678" s="2"/>
      <c r="G678" s="2"/>
      <c r="H678" s="6"/>
      <c r="I678" s="9"/>
      <c r="J678" s="9"/>
      <c r="K678" s="9"/>
    </row>
    <row r="679" spans="1:11" x14ac:dyDescent="0.25">
      <c r="A679" s="2"/>
      <c r="B679" s="2"/>
      <c r="C679" s="2"/>
      <c r="E679" s="2"/>
      <c r="G679" s="2"/>
      <c r="H679" s="6"/>
      <c r="I679" s="9"/>
      <c r="J679" s="9"/>
      <c r="K679" s="9"/>
    </row>
    <row r="680" spans="1:11" x14ac:dyDescent="0.25">
      <c r="A680" s="2"/>
      <c r="B680" s="2"/>
      <c r="C680" s="2"/>
      <c r="E680" s="2"/>
      <c r="G680" s="2"/>
      <c r="H680" s="6"/>
      <c r="I680" s="9"/>
      <c r="J680" s="9"/>
      <c r="K680" s="9"/>
    </row>
    <row r="681" spans="1:11" x14ac:dyDescent="0.25">
      <c r="A681" s="2"/>
      <c r="B681" s="2"/>
      <c r="C681" s="2"/>
      <c r="E681" s="2"/>
      <c r="G681" s="2"/>
      <c r="H681" s="6"/>
      <c r="I681" s="9"/>
      <c r="J681" s="9"/>
      <c r="K681" s="9"/>
    </row>
    <row r="682" spans="1:11" x14ac:dyDescent="0.25">
      <c r="A682" s="2"/>
      <c r="B682" s="2"/>
      <c r="C682" s="2"/>
      <c r="E682" s="2"/>
      <c r="G682" s="2"/>
      <c r="H682" s="6"/>
      <c r="I682" s="9"/>
      <c r="J682" s="9"/>
      <c r="K682" s="9"/>
    </row>
    <row r="683" spans="1:11" x14ac:dyDescent="0.25">
      <c r="A683" s="2"/>
      <c r="B683" s="2"/>
      <c r="C683" s="2"/>
      <c r="E683" s="2"/>
      <c r="G683" s="2"/>
      <c r="H683" s="6"/>
      <c r="I683" s="9"/>
      <c r="J683" s="9"/>
      <c r="K683" s="9"/>
    </row>
    <row r="684" spans="1:11" x14ac:dyDescent="0.25">
      <c r="A684" s="2"/>
      <c r="B684" s="2"/>
      <c r="C684" s="2"/>
      <c r="E684" s="2"/>
      <c r="G684" s="2"/>
      <c r="H684" s="6"/>
      <c r="I684" s="9"/>
      <c r="J684" s="9"/>
      <c r="K684" s="9"/>
    </row>
    <row r="685" spans="1:11" x14ac:dyDescent="0.25">
      <c r="A685" s="2"/>
      <c r="B685" s="2"/>
      <c r="C685" s="2"/>
      <c r="E685" s="2"/>
      <c r="G685" s="2"/>
      <c r="H685" s="6"/>
      <c r="I685" s="9"/>
      <c r="J685" s="9"/>
      <c r="K685" s="9"/>
    </row>
    <row r="686" spans="1:11" x14ac:dyDescent="0.25">
      <c r="A686" s="2"/>
      <c r="B686" s="2"/>
      <c r="C686" s="2"/>
      <c r="E686" s="2"/>
      <c r="G686" s="2"/>
      <c r="H686" s="6"/>
      <c r="I686" s="9"/>
      <c r="J686" s="9"/>
      <c r="K686" s="9"/>
    </row>
    <row r="687" spans="1:11" x14ac:dyDescent="0.25">
      <c r="A687" s="2"/>
      <c r="B687" s="2"/>
      <c r="C687" s="2"/>
      <c r="E687" s="2"/>
      <c r="G687" s="2"/>
      <c r="H687" s="6"/>
      <c r="I687" s="9"/>
      <c r="J687" s="9"/>
      <c r="K687" s="9"/>
    </row>
    <row r="688" spans="1:11" x14ac:dyDescent="0.25">
      <c r="A688" s="2"/>
      <c r="B688" s="2"/>
      <c r="C688" s="2"/>
      <c r="E688" s="2"/>
      <c r="G688" s="2"/>
      <c r="H688" s="6"/>
      <c r="I688" s="9"/>
      <c r="J688" s="9"/>
      <c r="K688" s="9"/>
    </row>
    <row r="689" spans="1:11" x14ac:dyDescent="0.25">
      <c r="A689" s="2"/>
      <c r="B689" s="2"/>
      <c r="C689" s="2"/>
      <c r="E689" s="2"/>
      <c r="G689" s="2"/>
      <c r="H689" s="6"/>
      <c r="I689" s="9"/>
      <c r="J689" s="9"/>
      <c r="K689" s="9"/>
    </row>
    <row r="690" spans="1:11" x14ac:dyDescent="0.25">
      <c r="A690" s="2"/>
      <c r="B690" s="2"/>
      <c r="C690" s="2"/>
      <c r="E690" s="2"/>
      <c r="G690" s="2"/>
      <c r="H690" s="6"/>
      <c r="I690" s="9"/>
      <c r="J690" s="9"/>
      <c r="K690" s="9"/>
    </row>
    <row r="691" spans="1:11" x14ac:dyDescent="0.25">
      <c r="A691" s="2"/>
      <c r="B691" s="2"/>
      <c r="C691" s="2"/>
      <c r="E691" s="2"/>
      <c r="G691" s="2"/>
      <c r="H691" s="6"/>
      <c r="I691" s="9"/>
      <c r="J691" s="9"/>
      <c r="K691" s="9"/>
    </row>
    <row r="692" spans="1:11" x14ac:dyDescent="0.25">
      <c r="A692" s="2"/>
      <c r="B692" s="2"/>
      <c r="C692" s="2"/>
      <c r="E692" s="2"/>
      <c r="G692" s="2"/>
      <c r="H692" s="6"/>
      <c r="I692" s="9"/>
      <c r="J692" s="9"/>
      <c r="K692" s="9"/>
    </row>
    <row r="693" spans="1:11" x14ac:dyDescent="0.25">
      <c r="A693" s="2"/>
      <c r="B693" s="2"/>
      <c r="C693" s="2"/>
      <c r="E693" s="2"/>
      <c r="G693" s="2"/>
      <c r="H693" s="6"/>
      <c r="I693" s="9"/>
      <c r="J693" s="9"/>
      <c r="K693" s="9"/>
    </row>
    <row r="694" spans="1:11" x14ac:dyDescent="0.25">
      <c r="A694" s="2"/>
      <c r="B694" s="2"/>
      <c r="C694" s="2"/>
      <c r="E694" s="2"/>
      <c r="G694" s="2"/>
      <c r="H694" s="6"/>
      <c r="I694" s="9"/>
      <c r="J694" s="9"/>
      <c r="K694" s="9"/>
    </row>
    <row r="695" spans="1:11" x14ac:dyDescent="0.25">
      <c r="A695" s="2"/>
      <c r="B695" s="2"/>
      <c r="C695" s="2"/>
      <c r="E695" s="2"/>
      <c r="G695" s="2"/>
      <c r="H695" s="6"/>
      <c r="I695" s="9"/>
      <c r="J695" s="9"/>
      <c r="K695" s="9"/>
    </row>
    <row r="696" spans="1:11" x14ac:dyDescent="0.25">
      <c r="A696" s="2"/>
      <c r="B696" s="2"/>
      <c r="C696" s="2"/>
      <c r="E696" s="2"/>
      <c r="G696" s="2"/>
      <c r="H696" s="6"/>
      <c r="I696" s="9"/>
      <c r="J696" s="9"/>
      <c r="K696" s="9"/>
    </row>
    <row r="697" spans="1:11" x14ac:dyDescent="0.25">
      <c r="A697" s="2"/>
      <c r="B697" s="2"/>
      <c r="C697" s="2"/>
      <c r="E697" s="2"/>
      <c r="G697" s="2"/>
      <c r="H697" s="6"/>
      <c r="I697" s="9"/>
      <c r="J697" s="9"/>
      <c r="K697" s="9"/>
    </row>
    <row r="698" spans="1:11" x14ac:dyDescent="0.25">
      <c r="A698" s="2"/>
      <c r="B698" s="2"/>
      <c r="C698" s="2"/>
      <c r="E698" s="2"/>
      <c r="G698" s="2"/>
      <c r="H698" s="6"/>
      <c r="I698" s="9"/>
      <c r="J698" s="9"/>
      <c r="K698" s="9"/>
    </row>
    <row r="699" spans="1:11" x14ac:dyDescent="0.25">
      <c r="A699" s="2"/>
      <c r="B699" s="2"/>
      <c r="C699" s="2"/>
      <c r="E699" s="2"/>
      <c r="G699" s="2"/>
      <c r="H699" s="6"/>
      <c r="I699" s="9"/>
      <c r="J699" s="9"/>
      <c r="K699" s="9"/>
    </row>
    <row r="700" spans="1:11" x14ac:dyDescent="0.25">
      <c r="A700" s="2"/>
      <c r="B700" s="2"/>
      <c r="C700" s="2"/>
      <c r="E700" s="2"/>
      <c r="G700" s="2"/>
      <c r="H700" s="6"/>
      <c r="I700" s="9"/>
      <c r="J700" s="9"/>
      <c r="K700" s="9"/>
    </row>
    <row r="701" spans="1:11" x14ac:dyDescent="0.25">
      <c r="A701" s="2"/>
      <c r="B701" s="2"/>
      <c r="C701" s="2"/>
      <c r="E701" s="2"/>
      <c r="G701" s="2"/>
      <c r="H701" s="6"/>
      <c r="I701" s="9"/>
      <c r="J701" s="9"/>
      <c r="K701" s="9"/>
    </row>
    <row r="702" spans="1:11" x14ac:dyDescent="0.25">
      <c r="A702" s="2"/>
      <c r="B702" s="2"/>
      <c r="C702" s="2"/>
      <c r="E702" s="2"/>
      <c r="G702" s="2"/>
      <c r="H702" s="6"/>
      <c r="I702" s="9"/>
      <c r="J702" s="9"/>
      <c r="K702" s="9"/>
    </row>
    <row r="703" spans="1:11" x14ac:dyDescent="0.25">
      <c r="A703" s="2"/>
      <c r="B703" s="2"/>
      <c r="C703" s="2"/>
      <c r="E703" s="2"/>
      <c r="G703" s="2"/>
      <c r="H703" s="6"/>
      <c r="I703" s="9"/>
      <c r="J703" s="9"/>
      <c r="K703" s="9"/>
    </row>
    <row r="704" spans="1:11" x14ac:dyDescent="0.25">
      <c r="A704" s="2"/>
      <c r="B704" s="2"/>
      <c r="C704" s="2"/>
      <c r="E704" s="2"/>
      <c r="G704" s="2"/>
      <c r="H704" s="6"/>
      <c r="I704" s="9"/>
      <c r="J704" s="9"/>
      <c r="K704" s="9"/>
    </row>
    <row r="705" spans="1:11" x14ac:dyDescent="0.25">
      <c r="A705" s="2"/>
      <c r="B705" s="2"/>
      <c r="C705" s="2"/>
      <c r="E705" s="2"/>
      <c r="G705" s="2"/>
      <c r="H705" s="6"/>
      <c r="I705" s="9"/>
      <c r="J705" s="9"/>
      <c r="K705" s="9"/>
    </row>
    <row r="706" spans="1:11" x14ac:dyDescent="0.25">
      <c r="A706" s="2"/>
      <c r="B706" s="2"/>
      <c r="C706" s="2"/>
      <c r="E706" s="2"/>
      <c r="G706" s="2"/>
      <c r="H706" s="6"/>
      <c r="I706" s="9"/>
      <c r="J706" s="9"/>
      <c r="K706" s="9"/>
    </row>
    <row r="707" spans="1:11" x14ac:dyDescent="0.25">
      <c r="A707" s="2"/>
      <c r="B707" s="2"/>
      <c r="C707" s="2"/>
      <c r="E707" s="2"/>
      <c r="G707" s="2"/>
      <c r="H707" s="6"/>
      <c r="I707" s="9"/>
      <c r="J707" s="9"/>
      <c r="K707" s="9"/>
    </row>
    <row r="708" spans="1:11" x14ac:dyDescent="0.25">
      <c r="A708" s="2"/>
      <c r="B708" s="2"/>
      <c r="C708" s="2"/>
      <c r="E708" s="2"/>
      <c r="G708" s="2"/>
      <c r="H708" s="6"/>
      <c r="I708" s="9"/>
      <c r="J708" s="9"/>
      <c r="K708" s="9"/>
    </row>
    <row r="709" spans="1:11" x14ac:dyDescent="0.25">
      <c r="A709" s="2"/>
      <c r="B709" s="2"/>
      <c r="C709" s="2"/>
      <c r="E709" s="2"/>
      <c r="G709" s="2"/>
      <c r="H709" s="6"/>
      <c r="I709" s="9"/>
      <c r="J709" s="9"/>
      <c r="K709" s="9"/>
    </row>
    <row r="710" spans="1:11" x14ac:dyDescent="0.25">
      <c r="A710" s="2"/>
      <c r="B710" s="2"/>
      <c r="C710" s="2"/>
      <c r="E710" s="2"/>
      <c r="G710" s="2"/>
      <c r="H710" s="6"/>
      <c r="I710" s="9"/>
      <c r="J710" s="9"/>
      <c r="K710" s="9"/>
    </row>
    <row r="711" spans="1:11" x14ac:dyDescent="0.25">
      <c r="A711" s="2"/>
      <c r="B711" s="2"/>
      <c r="C711" s="2"/>
      <c r="E711" s="2"/>
      <c r="G711" s="2"/>
      <c r="H711" s="6"/>
      <c r="I711" s="9"/>
      <c r="J711" s="9"/>
      <c r="K711" s="9"/>
    </row>
    <row r="712" spans="1:11" x14ac:dyDescent="0.25">
      <c r="A712" s="2"/>
      <c r="B712" s="2"/>
      <c r="C712" s="2"/>
      <c r="E712" s="2"/>
      <c r="G712" s="2"/>
      <c r="H712" s="6"/>
      <c r="I712" s="9"/>
      <c r="J712" s="9"/>
      <c r="K712" s="9"/>
    </row>
    <row r="713" spans="1:11" x14ac:dyDescent="0.25">
      <c r="A713" s="2"/>
      <c r="B713" s="2"/>
      <c r="C713" s="2"/>
      <c r="E713" s="2"/>
      <c r="G713" s="2"/>
      <c r="H713" s="6"/>
      <c r="I713" s="9"/>
      <c r="J713" s="9"/>
      <c r="K713" s="9"/>
    </row>
    <row r="714" spans="1:11" x14ac:dyDescent="0.25">
      <c r="A714" s="2"/>
      <c r="B714" s="2"/>
      <c r="C714" s="2"/>
      <c r="E714" s="2"/>
      <c r="G714" s="2"/>
      <c r="H714" s="6"/>
      <c r="I714" s="9"/>
      <c r="J714" s="9"/>
      <c r="K714" s="9"/>
    </row>
    <row r="715" spans="1:11" x14ac:dyDescent="0.25">
      <c r="A715" s="2"/>
      <c r="B715" s="2"/>
      <c r="C715" s="2"/>
      <c r="E715" s="2"/>
      <c r="G715" s="2"/>
      <c r="H715" s="6"/>
      <c r="I715" s="9"/>
      <c r="J715" s="9"/>
      <c r="K715" s="9"/>
    </row>
    <row r="716" spans="1:11" x14ac:dyDescent="0.25">
      <c r="A716" s="2"/>
      <c r="B716" s="2"/>
      <c r="C716" s="2"/>
      <c r="E716" s="2"/>
      <c r="G716" s="2"/>
      <c r="H716" s="6"/>
      <c r="I716" s="9"/>
      <c r="J716" s="9"/>
      <c r="K716" s="9"/>
    </row>
    <row r="717" spans="1:11" x14ac:dyDescent="0.25">
      <c r="A717" s="2"/>
      <c r="B717" s="2"/>
      <c r="C717" s="2"/>
      <c r="E717" s="2"/>
      <c r="G717" s="2"/>
      <c r="H717" s="6"/>
      <c r="I717" s="9"/>
      <c r="J717" s="9"/>
      <c r="K717" s="9"/>
    </row>
    <row r="718" spans="1:11" x14ac:dyDescent="0.25">
      <c r="A718" s="2"/>
      <c r="B718" s="2"/>
      <c r="C718" s="2"/>
      <c r="E718" s="2"/>
      <c r="G718" s="2"/>
      <c r="H718" s="6"/>
      <c r="I718" s="9"/>
      <c r="J718" s="9"/>
      <c r="K718" s="9"/>
    </row>
    <row r="719" spans="1:11" x14ac:dyDescent="0.25">
      <c r="A719" s="2"/>
      <c r="B719" s="2"/>
      <c r="C719" s="2"/>
      <c r="E719" s="2"/>
      <c r="G719" s="2"/>
      <c r="H719" s="6"/>
      <c r="I719" s="9"/>
      <c r="J719" s="9"/>
      <c r="K719" s="9"/>
    </row>
    <row r="720" spans="1:11" x14ac:dyDescent="0.25">
      <c r="A720" s="2"/>
      <c r="B720" s="2"/>
      <c r="C720" s="2"/>
      <c r="E720" s="2"/>
      <c r="G720" s="2"/>
      <c r="H720" s="6"/>
      <c r="I720" s="9"/>
      <c r="J720" s="9"/>
      <c r="K720" s="9"/>
    </row>
    <row r="721" spans="1:11" x14ac:dyDescent="0.25">
      <c r="A721" s="2"/>
      <c r="B721" s="2"/>
      <c r="C721" s="2"/>
      <c r="E721" s="2"/>
      <c r="G721" s="2"/>
      <c r="H721" s="6"/>
      <c r="I721" s="9"/>
      <c r="J721" s="9"/>
      <c r="K721" s="9"/>
    </row>
    <row r="722" spans="1:11" x14ac:dyDescent="0.25">
      <c r="A722" s="2"/>
      <c r="B722" s="2"/>
      <c r="C722" s="2"/>
      <c r="E722" s="2"/>
      <c r="G722" s="2"/>
      <c r="H722" s="6"/>
      <c r="I722" s="9"/>
      <c r="J722" s="9"/>
      <c r="K722" s="9"/>
    </row>
    <row r="723" spans="1:11" x14ac:dyDescent="0.25">
      <c r="A723" s="2"/>
      <c r="B723" s="2"/>
      <c r="C723" s="2"/>
      <c r="E723" s="2"/>
      <c r="G723" s="2"/>
      <c r="H723" s="6"/>
      <c r="I723" s="9"/>
      <c r="J723" s="9"/>
      <c r="K723" s="9"/>
    </row>
    <row r="724" spans="1:11" x14ac:dyDescent="0.25">
      <c r="A724" s="2"/>
      <c r="B724" s="2"/>
      <c r="C724" s="2"/>
      <c r="E724" s="2"/>
      <c r="G724" s="2"/>
      <c r="H724" s="6"/>
      <c r="I724" s="9"/>
      <c r="J724" s="9"/>
      <c r="K724" s="9"/>
    </row>
    <row r="725" spans="1:11" x14ac:dyDescent="0.25">
      <c r="A725" s="2"/>
      <c r="B725" s="2"/>
      <c r="C725" s="2"/>
      <c r="E725" s="2"/>
      <c r="G725" s="2"/>
      <c r="H725" s="6"/>
      <c r="I725" s="9"/>
      <c r="J725" s="9"/>
      <c r="K725" s="9"/>
    </row>
    <row r="726" spans="1:11" x14ac:dyDescent="0.25">
      <c r="A726" s="2"/>
      <c r="B726" s="2"/>
      <c r="C726" s="2"/>
      <c r="E726" s="2"/>
      <c r="G726" s="2"/>
      <c r="H726" s="6"/>
      <c r="I726" s="9"/>
      <c r="J726" s="9"/>
      <c r="K726" s="9"/>
    </row>
    <row r="727" spans="1:11" x14ac:dyDescent="0.25">
      <c r="A727" s="2"/>
      <c r="B727" s="2"/>
      <c r="C727" s="2"/>
      <c r="E727" s="2"/>
      <c r="G727" s="2"/>
      <c r="H727" s="6"/>
      <c r="I727" s="9"/>
      <c r="J727" s="9"/>
      <c r="K727" s="9"/>
    </row>
    <row r="728" spans="1:11" x14ac:dyDescent="0.25">
      <c r="A728" s="2"/>
      <c r="B728" s="2"/>
      <c r="C728" s="2"/>
      <c r="E728" s="2"/>
      <c r="G728" s="2"/>
      <c r="H728" s="6"/>
      <c r="I728" s="9"/>
      <c r="J728" s="9"/>
      <c r="K728" s="9"/>
    </row>
    <row r="729" spans="1:11" x14ac:dyDescent="0.25">
      <c r="A729" s="2"/>
      <c r="B729" s="2"/>
      <c r="C729" s="2"/>
      <c r="E729" s="2"/>
      <c r="G729" s="2"/>
      <c r="H729" s="6"/>
      <c r="I729" s="9"/>
      <c r="J729" s="9"/>
      <c r="K729" s="9"/>
    </row>
    <row r="730" spans="1:11" x14ac:dyDescent="0.25">
      <c r="A730" s="2"/>
      <c r="B730" s="2"/>
      <c r="C730" s="2"/>
      <c r="E730" s="2"/>
      <c r="G730" s="2"/>
      <c r="H730" s="6"/>
      <c r="I730" s="9"/>
      <c r="J730" s="9"/>
      <c r="K730" s="9"/>
    </row>
    <row r="731" spans="1:11" x14ac:dyDescent="0.25">
      <c r="A731" s="2"/>
      <c r="B731" s="2"/>
      <c r="C731" s="2"/>
      <c r="E731" s="2"/>
      <c r="G731" s="2"/>
      <c r="H731" s="6"/>
      <c r="I731" s="9"/>
      <c r="J731" s="9"/>
      <c r="K731" s="9"/>
    </row>
    <row r="732" spans="1:11" x14ac:dyDescent="0.25">
      <c r="A732" s="2"/>
      <c r="B732" s="2"/>
      <c r="C732" s="2"/>
      <c r="E732" s="2"/>
      <c r="G732" s="2"/>
      <c r="H732" s="6"/>
      <c r="I732" s="9"/>
      <c r="J732" s="9"/>
      <c r="K732" s="9"/>
    </row>
    <row r="733" spans="1:11" x14ac:dyDescent="0.25">
      <c r="A733" s="2"/>
      <c r="B733" s="2"/>
      <c r="C733" s="2"/>
      <c r="E733" s="2"/>
      <c r="G733" s="2"/>
      <c r="H733" s="6"/>
      <c r="I733" s="9"/>
      <c r="J733" s="9"/>
      <c r="K733" s="9"/>
    </row>
    <row r="734" spans="1:11" x14ac:dyDescent="0.25">
      <c r="A734" s="2"/>
      <c r="B734" s="2"/>
      <c r="C734" s="2"/>
      <c r="E734" s="2"/>
      <c r="G734" s="2"/>
      <c r="H734" s="6"/>
      <c r="I734" s="9"/>
      <c r="J734" s="9"/>
      <c r="K734" s="9"/>
    </row>
    <row r="735" spans="1:11" x14ac:dyDescent="0.25">
      <c r="A735" s="2"/>
      <c r="B735" s="2"/>
      <c r="C735" s="2"/>
      <c r="E735" s="2"/>
      <c r="G735" s="2"/>
      <c r="H735" s="6"/>
      <c r="I735" s="9"/>
      <c r="J735" s="9"/>
      <c r="K735" s="9"/>
    </row>
    <row r="736" spans="1:11" x14ac:dyDescent="0.25">
      <c r="A736" s="2"/>
      <c r="B736" s="2"/>
      <c r="C736" s="2"/>
      <c r="E736" s="2"/>
      <c r="G736" s="2"/>
      <c r="H736" s="6"/>
      <c r="I736" s="9"/>
      <c r="J736" s="9"/>
      <c r="K736" s="9"/>
    </row>
    <row r="737" spans="1:11" x14ac:dyDescent="0.25">
      <c r="A737" s="2"/>
      <c r="B737" s="2"/>
      <c r="C737" s="2"/>
      <c r="E737" s="2"/>
      <c r="G737" s="2"/>
      <c r="H737" s="6"/>
      <c r="I737" s="9"/>
      <c r="J737" s="9"/>
      <c r="K737" s="9"/>
    </row>
    <row r="738" spans="1:11" x14ac:dyDescent="0.25">
      <c r="A738" s="2"/>
      <c r="B738" s="2"/>
      <c r="C738" s="2"/>
      <c r="E738" s="2"/>
      <c r="G738" s="2"/>
      <c r="H738" s="6"/>
      <c r="I738" s="9"/>
      <c r="J738" s="9"/>
      <c r="K738" s="9"/>
    </row>
    <row r="739" spans="1:11" x14ac:dyDescent="0.25">
      <c r="A739" s="2"/>
      <c r="B739" s="2"/>
      <c r="C739" s="2"/>
      <c r="E739" s="2"/>
      <c r="G739" s="2"/>
      <c r="H739" s="6"/>
      <c r="I739" s="9"/>
      <c r="J739" s="9"/>
      <c r="K739" s="9"/>
    </row>
    <row r="740" spans="1:11" x14ac:dyDescent="0.25">
      <c r="A740" s="2"/>
      <c r="B740" s="2"/>
      <c r="C740" s="2"/>
      <c r="E740" s="2"/>
      <c r="G740" s="2"/>
      <c r="H740" s="6"/>
      <c r="I740" s="9"/>
      <c r="J740" s="9"/>
      <c r="K740" s="9"/>
    </row>
    <row r="741" spans="1:11" x14ac:dyDescent="0.25">
      <c r="A741" s="2"/>
      <c r="B741" s="2"/>
      <c r="C741" s="2"/>
      <c r="E741" s="2"/>
      <c r="G741" s="2"/>
      <c r="H741" s="6"/>
      <c r="I741" s="9"/>
      <c r="J741" s="9"/>
      <c r="K741" s="9"/>
    </row>
    <row r="742" spans="1:11" x14ac:dyDescent="0.25">
      <c r="A742" s="2"/>
      <c r="B742" s="2"/>
      <c r="C742" s="2"/>
      <c r="E742" s="2"/>
      <c r="G742" s="2"/>
      <c r="H742" s="6"/>
      <c r="I742" s="9"/>
      <c r="J742" s="9"/>
      <c r="K742" s="9"/>
    </row>
    <row r="743" spans="1:11" x14ac:dyDescent="0.25">
      <c r="A743" s="2"/>
      <c r="B743" s="2"/>
      <c r="C743" s="2"/>
      <c r="E743" s="2"/>
      <c r="G743" s="2"/>
      <c r="H743" s="6"/>
      <c r="I743" s="9"/>
      <c r="J743" s="9"/>
      <c r="K743" s="9"/>
    </row>
    <row r="744" spans="1:11" x14ac:dyDescent="0.25">
      <c r="A744" s="2"/>
      <c r="B744" s="2"/>
      <c r="C744" s="2"/>
      <c r="E744" s="2"/>
      <c r="G744" s="2"/>
      <c r="H744" s="6"/>
      <c r="I744" s="9"/>
      <c r="J744" s="9"/>
      <c r="K744" s="9"/>
    </row>
    <row r="745" spans="1:11" x14ac:dyDescent="0.25">
      <c r="A745" s="2"/>
      <c r="B745" s="2"/>
      <c r="C745" s="2"/>
      <c r="E745" s="2"/>
      <c r="G745" s="2"/>
      <c r="H745" s="6"/>
      <c r="I745" s="9"/>
      <c r="J745" s="9"/>
      <c r="K745" s="9"/>
    </row>
    <row r="746" spans="1:11" x14ac:dyDescent="0.25">
      <c r="A746" s="2"/>
      <c r="B746" s="2"/>
      <c r="C746" s="2"/>
      <c r="E746" s="2"/>
      <c r="G746" s="2"/>
      <c r="H746" s="6"/>
      <c r="I746" s="9"/>
      <c r="J746" s="9"/>
      <c r="K746" s="9"/>
    </row>
    <row r="747" spans="1:11" x14ac:dyDescent="0.25">
      <c r="A747" s="2"/>
      <c r="B747" s="2"/>
      <c r="C747" s="2"/>
      <c r="E747" s="2"/>
      <c r="G747" s="2"/>
      <c r="H747" s="6"/>
      <c r="I747" s="9"/>
      <c r="J747" s="9"/>
      <c r="K747" s="9"/>
    </row>
    <row r="748" spans="1:11" x14ac:dyDescent="0.25">
      <c r="A748" s="2"/>
      <c r="B748" s="2"/>
      <c r="C748" s="2"/>
      <c r="E748" s="2"/>
      <c r="G748" s="2"/>
      <c r="H748" s="6"/>
      <c r="I748" s="9"/>
      <c r="J748" s="9"/>
      <c r="K748" s="9"/>
    </row>
    <row r="749" spans="1:11" x14ac:dyDescent="0.25">
      <c r="A749" s="2"/>
      <c r="B749" s="2"/>
      <c r="C749" s="2"/>
      <c r="E749" s="2"/>
      <c r="G749" s="2"/>
      <c r="H749" s="6"/>
      <c r="I749" s="9"/>
      <c r="J749" s="9"/>
      <c r="K749" s="9"/>
    </row>
    <row r="750" spans="1:11" x14ac:dyDescent="0.25">
      <c r="A750" s="2"/>
      <c r="B750" s="2"/>
      <c r="C750" s="2"/>
      <c r="E750" s="2"/>
      <c r="G750" s="2"/>
      <c r="H750" s="6"/>
      <c r="I750" s="9"/>
      <c r="J750" s="9"/>
      <c r="K750" s="9"/>
    </row>
    <row r="751" spans="1:11" x14ac:dyDescent="0.25">
      <c r="A751" s="2"/>
      <c r="B751" s="2"/>
      <c r="C751" s="2"/>
      <c r="E751" s="2"/>
      <c r="G751" s="2"/>
      <c r="H751" s="6"/>
      <c r="I751" s="9"/>
      <c r="J751" s="9"/>
      <c r="K751" s="9"/>
    </row>
    <row r="752" spans="1:11" x14ac:dyDescent="0.25">
      <c r="A752" s="2"/>
      <c r="B752" s="2"/>
      <c r="C752" s="2"/>
      <c r="E752" s="2"/>
      <c r="G752" s="2"/>
      <c r="H752" s="6"/>
      <c r="I752" s="9"/>
      <c r="J752" s="9"/>
      <c r="K752" s="9"/>
    </row>
    <row r="753" spans="1:11" x14ac:dyDescent="0.25">
      <c r="A753" s="2"/>
      <c r="B753" s="2"/>
      <c r="C753" s="2"/>
      <c r="E753" s="2"/>
      <c r="G753" s="2"/>
      <c r="H753" s="6"/>
      <c r="I753" s="9"/>
      <c r="J753" s="9"/>
      <c r="K753" s="9"/>
    </row>
    <row r="754" spans="1:11" x14ac:dyDescent="0.25">
      <c r="A754" s="2"/>
      <c r="B754" s="2"/>
      <c r="C754" s="2"/>
      <c r="E754" s="2"/>
      <c r="G754" s="2"/>
      <c r="H754" s="6"/>
      <c r="I754" s="9"/>
      <c r="J754" s="9"/>
      <c r="K754" s="9"/>
    </row>
    <row r="755" spans="1:11" x14ac:dyDescent="0.25">
      <c r="A755" s="2"/>
      <c r="B755" s="2"/>
      <c r="C755" s="2"/>
      <c r="E755" s="2"/>
      <c r="G755" s="2"/>
      <c r="H755" s="6"/>
      <c r="I755" s="9"/>
      <c r="J755" s="9"/>
      <c r="K755" s="9"/>
    </row>
    <row r="756" spans="1:11" x14ac:dyDescent="0.25">
      <c r="A756" s="2"/>
      <c r="B756" s="2"/>
      <c r="C756" s="2"/>
      <c r="E756" s="2"/>
      <c r="G756" s="2"/>
      <c r="H756" s="6"/>
      <c r="I756" s="9"/>
      <c r="J756" s="9"/>
      <c r="K756" s="9"/>
    </row>
    <row r="757" spans="1:11" x14ac:dyDescent="0.25">
      <c r="A757" s="2"/>
      <c r="B757" s="2"/>
      <c r="C757" s="2"/>
      <c r="E757" s="2"/>
      <c r="G757" s="2"/>
      <c r="H757" s="6"/>
      <c r="I757" s="9"/>
      <c r="J757" s="9"/>
      <c r="K757" s="9"/>
    </row>
    <row r="758" spans="1:11" x14ac:dyDescent="0.25">
      <c r="A758" s="2"/>
      <c r="B758" s="2"/>
      <c r="C758" s="2"/>
      <c r="E758" s="2"/>
      <c r="G758" s="2"/>
      <c r="H758" s="6"/>
      <c r="I758" s="9"/>
      <c r="J758" s="9"/>
      <c r="K758" s="9"/>
    </row>
    <row r="759" spans="1:11" x14ac:dyDescent="0.25">
      <c r="A759" s="2"/>
      <c r="B759" s="2"/>
      <c r="C759" s="2"/>
      <c r="E759" s="2"/>
      <c r="G759" s="2"/>
      <c r="H759" s="6"/>
      <c r="I759" s="9"/>
      <c r="J759" s="9"/>
      <c r="K759" s="9"/>
    </row>
    <row r="760" spans="1:11" x14ac:dyDescent="0.25">
      <c r="A760" s="2"/>
      <c r="B760" s="2"/>
      <c r="C760" s="2"/>
      <c r="E760" s="2"/>
      <c r="G760" s="2"/>
      <c r="H760" s="6"/>
      <c r="I760" s="9"/>
      <c r="J760" s="9"/>
      <c r="K760" s="9"/>
    </row>
    <row r="761" spans="1:11" x14ac:dyDescent="0.25">
      <c r="A761" s="2"/>
      <c r="B761" s="2"/>
      <c r="C761" s="2"/>
      <c r="E761" s="2"/>
      <c r="G761" s="2"/>
      <c r="H761" s="6"/>
      <c r="I761" s="9"/>
      <c r="J761" s="9"/>
      <c r="K761" s="9"/>
    </row>
    <row r="762" spans="1:11" x14ac:dyDescent="0.25">
      <c r="A762" s="2"/>
      <c r="B762" s="2"/>
      <c r="C762" s="2"/>
      <c r="E762" s="2"/>
      <c r="G762" s="2"/>
      <c r="H762" s="6"/>
      <c r="I762" s="9"/>
      <c r="J762" s="9"/>
      <c r="K762" s="9"/>
    </row>
    <row r="763" spans="1:11" x14ac:dyDescent="0.25">
      <c r="A763" s="2"/>
      <c r="B763" s="2"/>
      <c r="C763" s="2"/>
      <c r="E763" s="2"/>
      <c r="G763" s="2"/>
      <c r="H763" s="6"/>
      <c r="I763" s="9"/>
      <c r="J763" s="9"/>
      <c r="K763" s="9"/>
    </row>
    <row r="764" spans="1:11" x14ac:dyDescent="0.25">
      <c r="A764" s="2"/>
      <c r="B764" s="2"/>
      <c r="C764" s="2"/>
      <c r="E764" s="2"/>
      <c r="G764" s="2"/>
      <c r="H764" s="6"/>
      <c r="I764" s="9"/>
      <c r="J764" s="9"/>
      <c r="K764" s="9"/>
    </row>
    <row r="765" spans="1:11" x14ac:dyDescent="0.25">
      <c r="A765" s="2"/>
      <c r="B765" s="2"/>
      <c r="C765" s="2"/>
      <c r="E765" s="2"/>
      <c r="G765" s="2"/>
      <c r="H765" s="6"/>
      <c r="I765" s="9"/>
      <c r="J765" s="9"/>
      <c r="K765" s="9"/>
    </row>
    <row r="766" spans="1:11" x14ac:dyDescent="0.25">
      <c r="A766" s="2"/>
      <c r="B766" s="2"/>
      <c r="C766" s="2"/>
      <c r="E766" s="2"/>
      <c r="G766" s="2"/>
      <c r="H766" s="6"/>
      <c r="I766" s="9"/>
      <c r="J766" s="9"/>
      <c r="K766" s="9"/>
    </row>
    <row r="767" spans="1:11" x14ac:dyDescent="0.25">
      <c r="A767" s="2"/>
      <c r="B767" s="2"/>
      <c r="C767" s="2"/>
      <c r="E767" s="2"/>
      <c r="G767" s="2"/>
      <c r="H767" s="6"/>
      <c r="I767" s="9"/>
      <c r="J767" s="9"/>
      <c r="K767" s="9"/>
    </row>
    <row r="768" spans="1:11" x14ac:dyDescent="0.25">
      <c r="A768" s="2"/>
      <c r="B768" s="2"/>
      <c r="C768" s="2"/>
      <c r="E768" s="2"/>
      <c r="G768" s="2"/>
      <c r="H768" s="6"/>
      <c r="I768" s="9"/>
      <c r="J768" s="9"/>
      <c r="K768" s="9"/>
    </row>
    <row r="769" spans="1:11" x14ac:dyDescent="0.25">
      <c r="A769" s="2"/>
      <c r="B769" s="2"/>
      <c r="C769" s="2"/>
      <c r="E769" s="2"/>
      <c r="G769" s="2"/>
      <c r="H769" s="6"/>
      <c r="I769" s="9"/>
      <c r="J769" s="9"/>
      <c r="K769" s="9"/>
    </row>
    <row r="770" spans="1:11" x14ac:dyDescent="0.25">
      <c r="A770" s="2"/>
      <c r="B770" s="2"/>
      <c r="C770" s="2"/>
      <c r="E770" s="2"/>
      <c r="G770" s="2"/>
      <c r="H770" s="6"/>
      <c r="I770" s="9"/>
      <c r="J770" s="9"/>
      <c r="K770" s="9"/>
    </row>
    <row r="771" spans="1:11" x14ac:dyDescent="0.25">
      <c r="A771" s="2"/>
      <c r="B771" s="2"/>
      <c r="C771" s="2"/>
      <c r="E771" s="2"/>
      <c r="G771" s="2"/>
      <c r="H771" s="6"/>
      <c r="I771" s="9"/>
      <c r="J771" s="9"/>
      <c r="K771" s="9"/>
    </row>
    <row r="772" spans="1:11" x14ac:dyDescent="0.25">
      <c r="A772" s="2"/>
      <c r="B772" s="2"/>
      <c r="C772" s="2"/>
      <c r="E772" s="2"/>
      <c r="G772" s="2"/>
      <c r="H772" s="6"/>
      <c r="I772" s="9"/>
      <c r="J772" s="9"/>
      <c r="K772" s="9"/>
    </row>
    <row r="773" spans="1:11" x14ac:dyDescent="0.25">
      <c r="A773" s="2"/>
      <c r="B773" s="2"/>
      <c r="C773" s="2"/>
      <c r="E773" s="2"/>
      <c r="G773" s="2"/>
      <c r="H773" s="6"/>
      <c r="I773" s="9"/>
      <c r="J773" s="9"/>
      <c r="K773" s="9"/>
    </row>
    <row r="774" spans="1:11" x14ac:dyDescent="0.25">
      <c r="A774" s="2"/>
      <c r="B774" s="2"/>
      <c r="C774" s="2"/>
      <c r="E774" s="2"/>
      <c r="G774" s="2"/>
      <c r="H774" s="6"/>
      <c r="I774" s="9"/>
      <c r="J774" s="9"/>
      <c r="K774" s="9"/>
    </row>
    <row r="775" spans="1:11" x14ac:dyDescent="0.25">
      <c r="A775" s="2"/>
      <c r="B775" s="2"/>
      <c r="C775" s="2"/>
      <c r="E775" s="2"/>
      <c r="G775" s="2"/>
      <c r="H775" s="6"/>
      <c r="I775" s="9"/>
      <c r="J775" s="9"/>
      <c r="K775" s="9"/>
    </row>
    <row r="776" spans="1:11" x14ac:dyDescent="0.25">
      <c r="A776" s="2"/>
      <c r="B776" s="2"/>
      <c r="C776" s="2"/>
      <c r="E776" s="2"/>
      <c r="G776" s="2"/>
      <c r="H776" s="6"/>
      <c r="I776" s="9"/>
      <c r="J776" s="9"/>
      <c r="K776" s="9"/>
    </row>
    <row r="777" spans="1:11" x14ac:dyDescent="0.25">
      <c r="A777" s="2"/>
      <c r="B777" s="2"/>
      <c r="C777" s="2"/>
      <c r="E777" s="2"/>
      <c r="G777" s="2"/>
      <c r="H777" s="6"/>
      <c r="I777" s="9"/>
      <c r="J777" s="9"/>
      <c r="K777" s="9"/>
    </row>
    <row r="778" spans="1:11" x14ac:dyDescent="0.25">
      <c r="A778" s="2"/>
      <c r="B778" s="2"/>
      <c r="C778" s="2"/>
      <c r="E778" s="2"/>
      <c r="G778" s="2"/>
      <c r="H778" s="6"/>
      <c r="I778" s="9"/>
      <c r="J778" s="9"/>
      <c r="K778" s="9"/>
    </row>
    <row r="779" spans="1:11" x14ac:dyDescent="0.25">
      <c r="A779" s="2"/>
      <c r="B779" s="2"/>
      <c r="C779" s="2"/>
      <c r="E779" s="2"/>
      <c r="G779" s="2"/>
      <c r="H779" s="6"/>
      <c r="I779" s="9"/>
      <c r="J779" s="9"/>
      <c r="K779" s="9"/>
    </row>
    <row r="780" spans="1:11" x14ac:dyDescent="0.25">
      <c r="A780" s="2"/>
      <c r="B780" s="2"/>
      <c r="C780" s="2"/>
      <c r="E780" s="2"/>
      <c r="G780" s="2"/>
      <c r="H780" s="6"/>
      <c r="I780" s="9"/>
      <c r="J780" s="9"/>
      <c r="K780" s="9"/>
    </row>
    <row r="781" spans="1:11" x14ac:dyDescent="0.25">
      <c r="A781" s="2"/>
      <c r="B781" s="2"/>
      <c r="C781" s="2"/>
      <c r="E781" s="2"/>
      <c r="G781" s="2"/>
      <c r="H781" s="6"/>
      <c r="I781" s="9"/>
      <c r="J781" s="9"/>
      <c r="K781" s="9"/>
    </row>
    <row r="782" spans="1:11" x14ac:dyDescent="0.25">
      <c r="A782" s="2"/>
      <c r="B782" s="2"/>
      <c r="C782" s="2"/>
      <c r="E782" s="2"/>
      <c r="G782" s="2"/>
      <c r="H782" s="6"/>
      <c r="I782" s="9"/>
      <c r="J782" s="9"/>
      <c r="K782" s="9"/>
    </row>
    <row r="783" spans="1:11" x14ac:dyDescent="0.25">
      <c r="A783" s="2"/>
      <c r="B783" s="2"/>
      <c r="C783" s="2"/>
      <c r="E783" s="2"/>
      <c r="G783" s="2"/>
      <c r="H783" s="6"/>
      <c r="I783" s="9"/>
      <c r="J783" s="9"/>
      <c r="K783" s="9"/>
    </row>
    <row r="784" spans="1:11" x14ac:dyDescent="0.25">
      <c r="A784" s="2"/>
      <c r="B784" s="2"/>
      <c r="C784" s="2"/>
      <c r="E784" s="2"/>
      <c r="G784" s="2"/>
      <c r="H784" s="6"/>
      <c r="I784" s="9"/>
      <c r="J784" s="9"/>
      <c r="K784" s="9"/>
    </row>
    <row r="785" spans="1:11" x14ac:dyDescent="0.25">
      <c r="A785" s="2"/>
      <c r="B785" s="2"/>
      <c r="C785" s="2"/>
      <c r="E785" s="2"/>
      <c r="G785" s="2"/>
      <c r="H785" s="6"/>
      <c r="I785" s="9"/>
      <c r="J785" s="9"/>
      <c r="K785" s="9"/>
    </row>
    <row r="786" spans="1:11" x14ac:dyDescent="0.25">
      <c r="A786" s="2"/>
      <c r="B786" s="2"/>
      <c r="C786" s="2"/>
      <c r="E786" s="2"/>
      <c r="G786" s="2"/>
      <c r="H786" s="6"/>
      <c r="I786" s="9"/>
      <c r="J786" s="9"/>
      <c r="K786" s="9"/>
    </row>
    <row r="787" spans="1:11" x14ac:dyDescent="0.25">
      <c r="A787" s="2"/>
      <c r="B787" s="2"/>
      <c r="C787" s="2"/>
      <c r="E787" s="2"/>
      <c r="G787" s="2"/>
      <c r="H787" s="6"/>
      <c r="I787" s="9"/>
      <c r="J787" s="9"/>
      <c r="K787" s="9"/>
    </row>
    <row r="788" spans="1:11" x14ac:dyDescent="0.25">
      <c r="A788" s="2"/>
      <c r="B788" s="2"/>
      <c r="C788" s="2"/>
      <c r="E788" s="2"/>
      <c r="G788" s="2"/>
      <c r="H788" s="6"/>
      <c r="I788" s="9"/>
      <c r="J788" s="9"/>
      <c r="K788" s="9"/>
    </row>
    <row r="789" spans="1:11" x14ac:dyDescent="0.25">
      <c r="A789" s="2"/>
      <c r="B789" s="2"/>
      <c r="C789" s="2"/>
      <c r="E789" s="2"/>
      <c r="G789" s="2"/>
      <c r="H789" s="6"/>
      <c r="I789" s="9"/>
      <c r="J789" s="9"/>
      <c r="K789" s="9"/>
    </row>
    <row r="790" spans="1:11" x14ac:dyDescent="0.25">
      <c r="A790" s="2"/>
      <c r="B790" s="2"/>
      <c r="C790" s="2"/>
      <c r="E790" s="2"/>
      <c r="G790" s="2"/>
      <c r="H790" s="6"/>
      <c r="I790" s="9"/>
      <c r="J790" s="9"/>
      <c r="K790" s="9"/>
    </row>
    <row r="791" spans="1:11" x14ac:dyDescent="0.25">
      <c r="A791" s="2"/>
      <c r="B791" s="2"/>
      <c r="C791" s="2"/>
      <c r="E791" s="2"/>
      <c r="G791" s="2"/>
      <c r="H791" s="6"/>
      <c r="I791" s="9"/>
      <c r="J791" s="9"/>
      <c r="K791" s="9"/>
    </row>
    <row r="792" spans="1:11" x14ac:dyDescent="0.25">
      <c r="A792" s="2"/>
      <c r="B792" s="2"/>
      <c r="C792" s="2"/>
      <c r="E792" s="2"/>
      <c r="G792" s="2"/>
      <c r="H792" s="6"/>
      <c r="I792" s="9"/>
      <c r="J792" s="9"/>
      <c r="K792" s="9"/>
    </row>
    <row r="793" spans="1:11" x14ac:dyDescent="0.25">
      <c r="A793" s="2"/>
      <c r="B793" s="2"/>
      <c r="C793" s="2"/>
      <c r="E793" s="2"/>
      <c r="G793" s="2"/>
      <c r="H793" s="6"/>
      <c r="I793" s="9"/>
      <c r="J793" s="9"/>
      <c r="K793" s="9"/>
    </row>
    <row r="794" spans="1:11" x14ac:dyDescent="0.25">
      <c r="A794" s="2"/>
      <c r="B794" s="2"/>
      <c r="C794" s="2"/>
      <c r="E794" s="2"/>
      <c r="G794" s="2"/>
      <c r="H794" s="6"/>
      <c r="I794" s="9"/>
      <c r="J794" s="9"/>
      <c r="K794" s="9"/>
    </row>
    <row r="795" spans="1:11" x14ac:dyDescent="0.25">
      <c r="A795" s="2"/>
      <c r="B795" s="2"/>
      <c r="C795" s="2"/>
      <c r="E795" s="2"/>
      <c r="G795" s="2"/>
      <c r="H795" s="6"/>
      <c r="I795" s="9"/>
      <c r="J795" s="9"/>
      <c r="K795" s="9"/>
    </row>
    <row r="796" spans="1:11" x14ac:dyDescent="0.25">
      <c r="A796" s="2"/>
      <c r="B796" s="2"/>
      <c r="C796" s="2"/>
      <c r="E796" s="2"/>
      <c r="G796" s="2"/>
      <c r="H796" s="6"/>
      <c r="I796" s="9"/>
      <c r="J796" s="9"/>
      <c r="K796" s="9"/>
    </row>
    <row r="797" spans="1:11" x14ac:dyDescent="0.25">
      <c r="A797" s="2"/>
      <c r="B797" s="2"/>
      <c r="C797" s="2"/>
      <c r="E797" s="2"/>
      <c r="G797" s="2"/>
      <c r="H797" s="6"/>
      <c r="I797" s="9"/>
      <c r="J797" s="9"/>
      <c r="K797" s="9"/>
    </row>
    <row r="798" spans="1:11" x14ac:dyDescent="0.25">
      <c r="A798" s="2"/>
      <c r="B798" s="2"/>
      <c r="C798" s="2"/>
      <c r="E798" s="2"/>
      <c r="G798" s="2"/>
      <c r="H798" s="6"/>
      <c r="I798" s="9"/>
      <c r="J798" s="9"/>
      <c r="K798" s="9"/>
    </row>
    <row r="799" spans="1:11" x14ac:dyDescent="0.25">
      <c r="A799" s="2"/>
      <c r="B799" s="2"/>
      <c r="C799" s="2"/>
      <c r="E799" s="2"/>
      <c r="G799" s="2"/>
      <c r="H799" s="6"/>
      <c r="I799" s="9"/>
      <c r="J799" s="9"/>
      <c r="K799" s="9"/>
    </row>
    <row r="800" spans="1:11" x14ac:dyDescent="0.25">
      <c r="A800" s="2"/>
      <c r="B800" s="2"/>
      <c r="C800" s="2"/>
      <c r="E800" s="2"/>
      <c r="G800" s="2"/>
      <c r="H800" s="6"/>
      <c r="I800" s="9"/>
      <c r="J800" s="9"/>
      <c r="K800" s="9"/>
    </row>
    <row r="801" spans="1:11" x14ac:dyDescent="0.25">
      <c r="A801" s="2"/>
      <c r="B801" s="2"/>
      <c r="C801" s="2"/>
      <c r="E801" s="2"/>
      <c r="G801" s="2"/>
      <c r="H801" s="6"/>
      <c r="I801" s="9"/>
      <c r="J801" s="9"/>
      <c r="K801" s="9"/>
    </row>
    <row r="802" spans="1:11" x14ac:dyDescent="0.25">
      <c r="A802" s="2"/>
      <c r="B802" s="2"/>
      <c r="C802" s="2"/>
      <c r="E802" s="2"/>
      <c r="G802" s="2"/>
      <c r="H802" s="6"/>
      <c r="I802" s="9"/>
      <c r="J802" s="9"/>
      <c r="K802" s="9"/>
    </row>
    <row r="803" spans="1:11" x14ac:dyDescent="0.25">
      <c r="A803" s="2"/>
      <c r="B803" s="2"/>
      <c r="C803" s="2"/>
      <c r="E803" s="2"/>
      <c r="G803" s="2"/>
      <c r="H803" s="6"/>
      <c r="I803" s="9"/>
      <c r="J803" s="9"/>
      <c r="K803" s="9"/>
    </row>
    <row r="804" spans="1:11" x14ac:dyDescent="0.25">
      <c r="A804" s="2"/>
      <c r="B804" s="2"/>
      <c r="C804" s="2"/>
      <c r="E804" s="2"/>
      <c r="G804" s="2"/>
      <c r="H804" s="6"/>
      <c r="I804" s="9"/>
      <c r="J804" s="9"/>
      <c r="K804" s="9"/>
    </row>
    <row r="805" spans="1:11" x14ac:dyDescent="0.25">
      <c r="A805" s="2"/>
      <c r="B805" s="2"/>
      <c r="C805" s="2"/>
      <c r="E805" s="2"/>
      <c r="G805" s="2"/>
      <c r="H805" s="6"/>
      <c r="I805" s="9"/>
      <c r="J805" s="9"/>
      <c r="K805" s="9"/>
    </row>
    <row r="806" spans="1:11" x14ac:dyDescent="0.25">
      <c r="A806" s="2"/>
      <c r="B806" s="2"/>
      <c r="C806" s="2"/>
      <c r="E806" s="2"/>
      <c r="G806" s="2"/>
      <c r="H806" s="6"/>
      <c r="I806" s="9"/>
      <c r="J806" s="9"/>
      <c r="K806" s="9"/>
    </row>
    <row r="807" spans="1:11" x14ac:dyDescent="0.25">
      <c r="A807" s="2"/>
      <c r="B807" s="2"/>
      <c r="C807" s="2"/>
      <c r="E807" s="2"/>
      <c r="G807" s="2"/>
      <c r="H807" s="6"/>
      <c r="I807" s="9"/>
      <c r="J807" s="9"/>
      <c r="K807" s="9"/>
    </row>
    <row r="808" spans="1:11" x14ac:dyDescent="0.25">
      <c r="A808" s="2"/>
      <c r="B808" s="2"/>
      <c r="C808" s="2"/>
      <c r="E808" s="2"/>
      <c r="G808" s="2"/>
      <c r="H808" s="6"/>
      <c r="I808" s="9"/>
      <c r="J808" s="9"/>
      <c r="K808" s="9"/>
    </row>
    <row r="809" spans="1:11" x14ac:dyDescent="0.25">
      <c r="A809" s="2"/>
      <c r="B809" s="2"/>
      <c r="C809" s="2"/>
      <c r="E809" s="2"/>
      <c r="G809" s="2"/>
      <c r="H809" s="6"/>
      <c r="I809" s="9"/>
      <c r="J809" s="9"/>
      <c r="K809" s="9"/>
    </row>
    <row r="810" spans="1:11" x14ac:dyDescent="0.25">
      <c r="A810" s="2"/>
      <c r="B810" s="2"/>
      <c r="C810" s="2"/>
      <c r="E810" s="2"/>
      <c r="G810" s="2"/>
      <c r="H810" s="6"/>
      <c r="I810" s="9"/>
      <c r="J810" s="9"/>
      <c r="K810" s="9"/>
    </row>
    <row r="811" spans="1:11" x14ac:dyDescent="0.25">
      <c r="A811" s="2"/>
      <c r="B811" s="2"/>
      <c r="C811" s="2"/>
      <c r="E811" s="2"/>
      <c r="G811" s="2"/>
      <c r="H811" s="6"/>
      <c r="I811" s="9"/>
      <c r="J811" s="9"/>
      <c r="K811" s="9"/>
    </row>
    <row r="812" spans="1:11" x14ac:dyDescent="0.25">
      <c r="A812" s="2"/>
      <c r="B812" s="2"/>
      <c r="C812" s="2"/>
      <c r="E812" s="2"/>
      <c r="G812" s="2"/>
      <c r="H812" s="6"/>
      <c r="I812" s="9"/>
      <c r="J812" s="9"/>
      <c r="K812" s="9"/>
    </row>
    <row r="813" spans="1:11" x14ac:dyDescent="0.25">
      <c r="A813" s="2"/>
      <c r="B813" s="2"/>
      <c r="C813" s="2"/>
      <c r="E813" s="2"/>
      <c r="G813" s="2"/>
      <c r="H813" s="6"/>
      <c r="I813" s="9"/>
      <c r="J813" s="9"/>
      <c r="K813" s="9"/>
    </row>
    <row r="814" spans="1:11" x14ac:dyDescent="0.25">
      <c r="A814" s="2"/>
      <c r="B814" s="2"/>
      <c r="C814" s="2"/>
      <c r="E814" s="2"/>
      <c r="G814" s="2"/>
      <c r="H814" s="6"/>
      <c r="I814" s="9"/>
      <c r="J814" s="9"/>
      <c r="K814" s="9"/>
    </row>
    <row r="815" spans="1:11" x14ac:dyDescent="0.25">
      <c r="A815" s="2"/>
      <c r="B815" s="2"/>
      <c r="C815" s="2"/>
      <c r="E815" s="2"/>
      <c r="G815" s="2"/>
      <c r="H815" s="6"/>
      <c r="I815" s="9"/>
      <c r="J815" s="9"/>
      <c r="K815" s="9"/>
    </row>
    <row r="816" spans="1:11" x14ac:dyDescent="0.25">
      <c r="A816" s="2"/>
      <c r="B816" s="2"/>
      <c r="C816" s="2"/>
      <c r="E816" s="2"/>
      <c r="G816" s="2"/>
      <c r="H816" s="6"/>
      <c r="I816" s="9"/>
      <c r="J816" s="9"/>
      <c r="K816" s="9"/>
    </row>
    <row r="817" spans="1:11" x14ac:dyDescent="0.25">
      <c r="A817" s="2"/>
      <c r="B817" s="2"/>
      <c r="C817" s="2"/>
      <c r="E817" s="2"/>
      <c r="G817" s="2"/>
      <c r="H817" s="6"/>
      <c r="I817" s="9"/>
      <c r="J817" s="9"/>
      <c r="K817" s="9"/>
    </row>
    <row r="818" spans="1:11" x14ac:dyDescent="0.25">
      <c r="A818" s="2"/>
      <c r="B818" s="2"/>
      <c r="C818" s="2"/>
      <c r="E818" s="2"/>
      <c r="G818" s="2"/>
      <c r="H818" s="6"/>
      <c r="I818" s="9"/>
      <c r="J818" s="9"/>
      <c r="K818" s="9"/>
    </row>
    <row r="819" spans="1:11" x14ac:dyDescent="0.25">
      <c r="A819" s="2"/>
      <c r="B819" s="2"/>
      <c r="C819" s="2"/>
      <c r="E819" s="2"/>
      <c r="G819" s="2"/>
      <c r="H819" s="6"/>
      <c r="I819" s="9"/>
      <c r="J819" s="9"/>
      <c r="K819" s="9"/>
    </row>
    <row r="820" spans="1:11" x14ac:dyDescent="0.25">
      <c r="A820" s="2"/>
      <c r="B820" s="2"/>
      <c r="C820" s="2"/>
      <c r="E820" s="2"/>
      <c r="G820" s="2"/>
      <c r="H820" s="6"/>
      <c r="I820" s="9"/>
      <c r="J820" s="9"/>
      <c r="K820" s="9"/>
    </row>
    <row r="821" spans="1:11" x14ac:dyDescent="0.25">
      <c r="A821" s="2"/>
      <c r="B821" s="2"/>
      <c r="C821" s="2"/>
      <c r="E821" s="2"/>
      <c r="G821" s="2"/>
      <c r="H821" s="6"/>
      <c r="I821" s="9"/>
      <c r="J821" s="9"/>
      <c r="K821" s="9"/>
    </row>
    <row r="822" spans="1:11" x14ac:dyDescent="0.25">
      <c r="A822" s="2"/>
      <c r="B822" s="2"/>
      <c r="C822" s="2"/>
      <c r="E822" s="2"/>
      <c r="G822" s="2"/>
      <c r="H822" s="6"/>
      <c r="I822" s="9"/>
      <c r="J822" s="9"/>
      <c r="K822" s="9"/>
    </row>
    <row r="823" spans="1:11" x14ac:dyDescent="0.25">
      <c r="A823" s="2"/>
      <c r="B823" s="2"/>
      <c r="C823" s="2"/>
      <c r="E823" s="2"/>
      <c r="G823" s="2"/>
      <c r="H823" s="6"/>
      <c r="I823" s="9"/>
      <c r="J823" s="9"/>
      <c r="K823" s="9"/>
    </row>
    <row r="824" spans="1:11" x14ac:dyDescent="0.25">
      <c r="A824" s="2"/>
      <c r="B824" s="2"/>
      <c r="C824" s="2"/>
      <c r="E824" s="2"/>
      <c r="G824" s="2"/>
      <c r="H824" s="6"/>
      <c r="I824" s="9"/>
      <c r="J824" s="9"/>
      <c r="K824" s="9"/>
    </row>
    <row r="825" spans="1:11" x14ac:dyDescent="0.25">
      <c r="A825" s="2"/>
      <c r="B825" s="2"/>
      <c r="C825" s="2"/>
      <c r="E825" s="2"/>
      <c r="G825" s="2"/>
      <c r="H825" s="6"/>
      <c r="I825" s="9"/>
      <c r="J825" s="9"/>
      <c r="K825" s="9"/>
    </row>
    <row r="826" spans="1:11" x14ac:dyDescent="0.25">
      <c r="A826" s="2"/>
      <c r="B826" s="2"/>
      <c r="C826" s="2"/>
      <c r="E826" s="2"/>
      <c r="G826" s="2"/>
      <c r="H826" s="6"/>
      <c r="I826" s="9"/>
      <c r="J826" s="9"/>
      <c r="K826" s="9"/>
    </row>
    <row r="827" spans="1:11" x14ac:dyDescent="0.25">
      <c r="A827" s="2"/>
      <c r="B827" s="2"/>
      <c r="C827" s="2"/>
      <c r="E827" s="2"/>
      <c r="G827" s="2"/>
      <c r="H827" s="6"/>
      <c r="I827" s="9"/>
      <c r="J827" s="9"/>
      <c r="K827" s="9"/>
    </row>
    <row r="828" spans="1:11" x14ac:dyDescent="0.25">
      <c r="A828" s="2"/>
      <c r="B828" s="2"/>
      <c r="C828" s="2"/>
      <c r="E828" s="2"/>
      <c r="G828" s="2"/>
      <c r="H828" s="6"/>
      <c r="I828" s="9"/>
      <c r="J828" s="9"/>
      <c r="K828" s="9"/>
    </row>
    <row r="829" spans="1:11" x14ac:dyDescent="0.25">
      <c r="A829" s="2"/>
      <c r="B829" s="2"/>
      <c r="C829" s="2"/>
      <c r="E829" s="2"/>
      <c r="G829" s="2"/>
      <c r="H829" s="6"/>
      <c r="I829" s="9"/>
      <c r="J829" s="9"/>
      <c r="K829" s="9"/>
    </row>
    <row r="830" spans="1:11" x14ac:dyDescent="0.25">
      <c r="A830" s="2"/>
      <c r="B830" s="2"/>
      <c r="C830" s="2"/>
      <c r="E830" s="2"/>
      <c r="G830" s="2"/>
      <c r="H830" s="6"/>
      <c r="I830" s="9"/>
      <c r="J830" s="9"/>
      <c r="K830" s="9"/>
    </row>
    <row r="831" spans="1:11" x14ac:dyDescent="0.25">
      <c r="A831" s="2"/>
      <c r="B831" s="2"/>
      <c r="C831" s="2"/>
      <c r="E831" s="2"/>
      <c r="G831" s="2"/>
      <c r="H831" s="6"/>
      <c r="I831" s="9"/>
      <c r="J831" s="9"/>
      <c r="K831" s="9"/>
    </row>
    <row r="832" spans="1:11" x14ac:dyDescent="0.25">
      <c r="A832" s="2"/>
      <c r="B832" s="2"/>
      <c r="C832" s="2"/>
      <c r="E832" s="2"/>
      <c r="G832" s="2"/>
      <c r="H832" s="6"/>
      <c r="I832" s="9"/>
      <c r="J832" s="9"/>
      <c r="K832" s="9"/>
    </row>
    <row r="833" spans="1:11" x14ac:dyDescent="0.25">
      <c r="A833" s="2"/>
      <c r="B833" s="2"/>
      <c r="C833" s="2"/>
      <c r="E833" s="2"/>
      <c r="G833" s="2"/>
      <c r="H833" s="6"/>
      <c r="I833" s="9"/>
      <c r="J833" s="9"/>
      <c r="K833" s="9"/>
    </row>
    <row r="834" spans="1:11" x14ac:dyDescent="0.25">
      <c r="A834" s="2"/>
      <c r="B834" s="2"/>
      <c r="C834" s="2"/>
      <c r="E834" s="2"/>
      <c r="G834" s="2"/>
      <c r="H834" s="6"/>
      <c r="I834" s="9"/>
      <c r="J834" s="9"/>
      <c r="K834" s="9"/>
    </row>
    <row r="835" spans="1:11" x14ac:dyDescent="0.25">
      <c r="A835" s="2"/>
      <c r="B835" s="2"/>
      <c r="C835" s="2"/>
      <c r="E835" s="2"/>
      <c r="G835" s="2"/>
      <c r="H835" s="6"/>
      <c r="I835" s="9"/>
      <c r="J835" s="9"/>
      <c r="K835" s="9"/>
    </row>
    <row r="836" spans="1:11" x14ac:dyDescent="0.25">
      <c r="A836" s="2"/>
      <c r="B836" s="2"/>
      <c r="C836" s="2"/>
      <c r="E836" s="2"/>
      <c r="G836" s="2"/>
      <c r="H836" s="6"/>
      <c r="I836" s="9"/>
      <c r="J836" s="9"/>
      <c r="K836" s="9"/>
    </row>
    <row r="837" spans="1:11" x14ac:dyDescent="0.25">
      <c r="A837" s="2"/>
      <c r="B837" s="2"/>
      <c r="C837" s="2"/>
      <c r="E837" s="2"/>
      <c r="G837" s="2"/>
      <c r="H837" s="6"/>
      <c r="I837" s="9"/>
      <c r="J837" s="9"/>
      <c r="K837" s="9"/>
    </row>
    <row r="838" spans="1:11" x14ac:dyDescent="0.25">
      <c r="A838" s="2"/>
      <c r="B838" s="2"/>
      <c r="C838" s="2"/>
      <c r="E838" s="2"/>
      <c r="G838" s="2"/>
      <c r="H838" s="6"/>
      <c r="I838" s="9"/>
      <c r="J838" s="9"/>
      <c r="K838" s="9"/>
    </row>
    <row r="839" spans="1:11" x14ac:dyDescent="0.25">
      <c r="A839" s="2"/>
      <c r="B839" s="2"/>
      <c r="C839" s="2"/>
      <c r="E839" s="2"/>
      <c r="G839" s="2"/>
      <c r="H839" s="6"/>
      <c r="I839" s="9"/>
      <c r="J839" s="9"/>
      <c r="K839" s="9"/>
    </row>
    <row r="840" spans="1:11" x14ac:dyDescent="0.25">
      <c r="A840" s="2"/>
      <c r="B840" s="2"/>
      <c r="C840" s="2"/>
      <c r="E840" s="2"/>
      <c r="G840" s="2"/>
      <c r="H840" s="6"/>
      <c r="I840" s="9"/>
      <c r="J840" s="9"/>
      <c r="K840" s="9"/>
    </row>
    <row r="841" spans="1:11" x14ac:dyDescent="0.25">
      <c r="A841" s="2"/>
      <c r="B841" s="2"/>
      <c r="C841" s="2"/>
      <c r="E841" s="2"/>
      <c r="G841" s="2"/>
      <c r="H841" s="6"/>
      <c r="I841" s="9"/>
      <c r="J841" s="9"/>
      <c r="K841" s="9"/>
    </row>
    <row r="842" spans="1:11" x14ac:dyDescent="0.25">
      <c r="A842" s="2"/>
      <c r="B842" s="2"/>
      <c r="C842" s="2"/>
      <c r="E842" s="2"/>
      <c r="G842" s="2"/>
      <c r="H842" s="6"/>
      <c r="I842" s="9"/>
      <c r="J842" s="9"/>
      <c r="K842" s="9"/>
    </row>
    <row r="843" spans="1:11" x14ac:dyDescent="0.25">
      <c r="A843" s="2"/>
      <c r="B843" s="2"/>
      <c r="C843" s="2"/>
      <c r="E843" s="2"/>
      <c r="G843" s="2"/>
      <c r="H843" s="6"/>
      <c r="I843" s="9"/>
      <c r="J843" s="9"/>
      <c r="K843" s="9"/>
    </row>
    <row r="844" spans="1:11" x14ac:dyDescent="0.25">
      <c r="A844" s="2"/>
      <c r="B844" s="2"/>
      <c r="C844" s="2"/>
      <c r="E844" s="2"/>
      <c r="G844" s="2"/>
      <c r="H844" s="6"/>
      <c r="I844" s="9"/>
      <c r="J844" s="9"/>
      <c r="K844" s="9"/>
    </row>
    <row r="845" spans="1:11" x14ac:dyDescent="0.25">
      <c r="A845" s="2"/>
      <c r="B845" s="2"/>
      <c r="C845" s="2"/>
      <c r="E845" s="2"/>
      <c r="G845" s="2"/>
      <c r="H845" s="6"/>
      <c r="I845" s="9"/>
      <c r="J845" s="9"/>
      <c r="K845" s="9"/>
    </row>
    <row r="846" spans="1:11" x14ac:dyDescent="0.25">
      <c r="A846" s="2"/>
      <c r="B846" s="2"/>
      <c r="C846" s="2"/>
      <c r="E846" s="2"/>
      <c r="G846" s="2"/>
      <c r="H846" s="6"/>
      <c r="I846" s="9"/>
      <c r="J846" s="9"/>
      <c r="K846" s="9"/>
    </row>
    <row r="847" spans="1:11" x14ac:dyDescent="0.25">
      <c r="A847" s="2"/>
      <c r="B847" s="2"/>
      <c r="C847" s="2"/>
      <c r="E847" s="2"/>
      <c r="G847" s="2"/>
      <c r="H847" s="6"/>
      <c r="I847" s="9"/>
      <c r="J847" s="9"/>
      <c r="K847" s="9"/>
    </row>
    <row r="848" spans="1:11" x14ac:dyDescent="0.25">
      <c r="A848" s="2"/>
      <c r="B848" s="2"/>
      <c r="C848" s="2"/>
      <c r="E848" s="2"/>
      <c r="G848" s="2"/>
      <c r="H848" s="6"/>
      <c r="I848" s="9"/>
      <c r="J848" s="9"/>
      <c r="K848" s="9"/>
    </row>
    <row r="849" spans="1:11" x14ac:dyDescent="0.25">
      <c r="A849" s="2"/>
      <c r="B849" s="2"/>
      <c r="C849" s="2"/>
      <c r="E849" s="2"/>
      <c r="G849" s="2"/>
      <c r="H849" s="6"/>
      <c r="I849" s="9"/>
      <c r="J849" s="9"/>
      <c r="K849" s="9"/>
    </row>
    <row r="850" spans="1:11" x14ac:dyDescent="0.25">
      <c r="A850" s="2"/>
      <c r="B850" s="2"/>
      <c r="C850" s="2"/>
      <c r="E850" s="2"/>
      <c r="G850" s="2"/>
      <c r="H850" s="6"/>
      <c r="I850" s="9"/>
      <c r="J850" s="9"/>
      <c r="K850" s="9"/>
    </row>
    <row r="851" spans="1:11" x14ac:dyDescent="0.25">
      <c r="A851" s="2"/>
      <c r="B851" s="2"/>
      <c r="C851" s="2"/>
      <c r="E851" s="2"/>
      <c r="G851" s="2"/>
      <c r="H851" s="6"/>
      <c r="I851" s="9"/>
      <c r="J851" s="9"/>
      <c r="K851" s="9"/>
    </row>
    <row r="852" spans="1:11" x14ac:dyDescent="0.25">
      <c r="A852" s="2"/>
      <c r="B852" s="2"/>
      <c r="C852" s="2"/>
      <c r="E852" s="2"/>
      <c r="G852" s="2"/>
      <c r="H852" s="6"/>
      <c r="I852" s="9"/>
      <c r="J852" s="9"/>
      <c r="K852" s="9"/>
    </row>
    <row r="853" spans="1:11" x14ac:dyDescent="0.25">
      <c r="A853" s="2"/>
      <c r="B853" s="2"/>
      <c r="C853" s="2"/>
      <c r="E853" s="2"/>
      <c r="G853" s="2"/>
      <c r="H853" s="6"/>
      <c r="I853" s="9"/>
      <c r="J853" s="9"/>
      <c r="K853" s="9"/>
    </row>
    <row r="854" spans="1:11" x14ac:dyDescent="0.25">
      <c r="A854" s="2"/>
      <c r="B854" s="2"/>
      <c r="C854" s="2"/>
      <c r="E854" s="2"/>
      <c r="G854" s="2"/>
      <c r="H854" s="6"/>
      <c r="I854" s="9"/>
      <c r="J854" s="9"/>
      <c r="K854" s="9"/>
    </row>
    <row r="855" spans="1:11" x14ac:dyDescent="0.25">
      <c r="A855" s="2"/>
      <c r="B855" s="2"/>
      <c r="C855" s="2"/>
      <c r="E855" s="2"/>
      <c r="G855" s="2"/>
      <c r="H855" s="6"/>
      <c r="I855" s="9"/>
      <c r="J855" s="9"/>
      <c r="K855" s="9"/>
    </row>
    <row r="856" spans="1:11" x14ac:dyDescent="0.25">
      <c r="A856" s="2"/>
      <c r="B856" s="2"/>
      <c r="C856" s="2"/>
      <c r="E856" s="2"/>
      <c r="G856" s="2"/>
      <c r="H856" s="6"/>
      <c r="I856" s="9"/>
      <c r="J856" s="9"/>
      <c r="K856" s="9"/>
    </row>
    <row r="857" spans="1:11" x14ac:dyDescent="0.25">
      <c r="A857" s="2"/>
      <c r="B857" s="2"/>
      <c r="C857" s="2"/>
      <c r="E857" s="2"/>
      <c r="G857" s="2"/>
      <c r="H857" s="6"/>
      <c r="I857" s="9"/>
      <c r="J857" s="9"/>
      <c r="K857" s="9"/>
    </row>
    <row r="858" spans="1:11" x14ac:dyDescent="0.25">
      <c r="A858" s="2"/>
      <c r="B858" s="2"/>
      <c r="C858" s="2"/>
      <c r="E858" s="2"/>
      <c r="G858" s="2"/>
      <c r="H858" s="6"/>
      <c r="I858" s="9"/>
      <c r="J858" s="9"/>
      <c r="K858" s="9"/>
    </row>
    <row r="859" spans="1:11" x14ac:dyDescent="0.25">
      <c r="A859" s="2"/>
      <c r="B859" s="2"/>
      <c r="C859" s="2"/>
      <c r="E859" s="2"/>
      <c r="G859" s="2"/>
      <c r="H859" s="6"/>
      <c r="I859" s="9"/>
      <c r="J859" s="9"/>
      <c r="K859" s="9"/>
    </row>
    <row r="860" spans="1:11" x14ac:dyDescent="0.25">
      <c r="A860" s="2"/>
      <c r="B860" s="2"/>
      <c r="C860" s="2"/>
      <c r="E860" s="2"/>
      <c r="G860" s="2"/>
      <c r="H860" s="6"/>
      <c r="I860" s="9"/>
      <c r="J860" s="9"/>
      <c r="K860" s="9"/>
    </row>
    <row r="861" spans="1:11" x14ac:dyDescent="0.25">
      <c r="A861" s="2"/>
      <c r="B861" s="2"/>
      <c r="C861" s="2"/>
      <c r="E861" s="2"/>
      <c r="G861" s="2"/>
      <c r="H861" s="6"/>
      <c r="I861" s="9"/>
      <c r="J861" s="9"/>
      <c r="K861" s="9"/>
    </row>
    <row r="862" spans="1:11" x14ac:dyDescent="0.25">
      <c r="A862" s="2"/>
      <c r="B862" s="2"/>
      <c r="C862" s="2"/>
      <c r="E862" s="2"/>
      <c r="G862" s="2"/>
      <c r="H862" s="6"/>
      <c r="I862" s="9"/>
      <c r="J862" s="9"/>
      <c r="K862" s="9"/>
    </row>
    <row r="863" spans="1:11" x14ac:dyDescent="0.25">
      <c r="A863" s="2"/>
      <c r="B863" s="2"/>
      <c r="C863" s="2"/>
      <c r="E863" s="2"/>
      <c r="G863" s="2"/>
      <c r="H863" s="6"/>
      <c r="I863" s="9"/>
      <c r="J863" s="9"/>
      <c r="K863" s="9"/>
    </row>
    <row r="864" spans="1:11" x14ac:dyDescent="0.25">
      <c r="A864" s="2"/>
      <c r="B864" s="2"/>
      <c r="C864" s="2"/>
      <c r="E864" s="2"/>
      <c r="G864" s="2"/>
      <c r="H864" s="6"/>
      <c r="I864" s="9"/>
      <c r="J864" s="9"/>
      <c r="K864" s="9"/>
    </row>
    <row r="865" spans="1:11" x14ac:dyDescent="0.25">
      <c r="A865" s="2"/>
      <c r="B865" s="2"/>
      <c r="C865" s="2"/>
      <c r="E865" s="2"/>
      <c r="G865" s="2"/>
      <c r="H865" s="6"/>
      <c r="I865" s="9"/>
      <c r="J865" s="9"/>
      <c r="K865" s="9"/>
    </row>
    <row r="866" spans="1:11" x14ac:dyDescent="0.25">
      <c r="A866" s="2"/>
      <c r="B866" s="2"/>
      <c r="C866" s="2"/>
      <c r="E866" s="2"/>
      <c r="G866" s="2"/>
      <c r="H866" s="6"/>
      <c r="I866" s="9"/>
      <c r="J866" s="9"/>
      <c r="K866" s="9"/>
    </row>
    <row r="867" spans="1:11" x14ac:dyDescent="0.25">
      <c r="A867" s="2"/>
      <c r="B867" s="2"/>
      <c r="C867" s="2"/>
      <c r="E867" s="2"/>
      <c r="G867" s="2"/>
      <c r="H867" s="6"/>
      <c r="I867" s="9"/>
      <c r="J867" s="9"/>
      <c r="K867" s="9"/>
    </row>
    <row r="868" spans="1:11" x14ac:dyDescent="0.25">
      <c r="A868" s="2"/>
      <c r="B868" s="2"/>
      <c r="C868" s="2"/>
      <c r="E868" s="2"/>
      <c r="G868" s="2"/>
      <c r="H868" s="6"/>
      <c r="I868" s="9"/>
      <c r="J868" s="9"/>
      <c r="K868" s="9"/>
    </row>
    <row r="869" spans="1:11" x14ac:dyDescent="0.25">
      <c r="A869" s="2"/>
      <c r="B869" s="2"/>
      <c r="C869" s="2"/>
      <c r="E869" s="2"/>
      <c r="G869" s="2"/>
      <c r="H869" s="6"/>
      <c r="I869" s="9"/>
      <c r="J869" s="9"/>
      <c r="K869" s="9"/>
    </row>
    <row r="870" spans="1:11" x14ac:dyDescent="0.25">
      <c r="A870" s="2"/>
      <c r="B870" s="2"/>
      <c r="C870" s="2"/>
      <c r="E870" s="2"/>
      <c r="G870" s="2"/>
      <c r="H870" s="6"/>
      <c r="I870" s="9"/>
      <c r="J870" s="9"/>
      <c r="K870" s="9"/>
    </row>
    <row r="871" spans="1:11" x14ac:dyDescent="0.25">
      <c r="A871" s="2"/>
      <c r="B871" s="2"/>
      <c r="C871" s="2"/>
      <c r="E871" s="2"/>
      <c r="G871" s="2"/>
      <c r="H871" s="6"/>
      <c r="I871" s="9"/>
      <c r="J871" s="9"/>
      <c r="K871" s="9"/>
    </row>
    <row r="872" spans="1:11" x14ac:dyDescent="0.25">
      <c r="A872" s="2"/>
      <c r="B872" s="2"/>
      <c r="C872" s="2"/>
      <c r="E872" s="2"/>
      <c r="G872" s="2"/>
      <c r="H872" s="6"/>
      <c r="I872" s="9"/>
      <c r="J872" s="9"/>
      <c r="K872" s="9"/>
    </row>
    <row r="873" spans="1:11" x14ac:dyDescent="0.25">
      <c r="A873" s="2"/>
      <c r="B873" s="2"/>
      <c r="C873" s="2"/>
      <c r="E873" s="2"/>
      <c r="G873" s="2"/>
      <c r="H873" s="6"/>
      <c r="I873" s="9"/>
      <c r="J873" s="9"/>
      <c r="K873" s="9"/>
    </row>
    <row r="874" spans="1:11" x14ac:dyDescent="0.25">
      <c r="A874" s="2"/>
      <c r="B874" s="2"/>
      <c r="C874" s="2"/>
      <c r="E874" s="2"/>
      <c r="G874" s="2"/>
      <c r="H874" s="6"/>
      <c r="I874" s="9"/>
      <c r="J874" s="9"/>
      <c r="K874" s="9"/>
    </row>
    <row r="875" spans="1:11" x14ac:dyDescent="0.25">
      <c r="A875" s="2"/>
      <c r="B875" s="2"/>
      <c r="C875" s="2"/>
      <c r="E875" s="2"/>
      <c r="G875" s="2"/>
      <c r="H875" s="6"/>
      <c r="I875" s="9"/>
      <c r="J875" s="9"/>
      <c r="K875" s="9"/>
    </row>
    <row r="876" spans="1:11" x14ac:dyDescent="0.25">
      <c r="A876" s="2"/>
      <c r="B876" s="2"/>
      <c r="C876" s="2"/>
      <c r="E876" s="2"/>
      <c r="G876" s="2"/>
      <c r="H876" s="6"/>
      <c r="I876" s="9"/>
      <c r="J876" s="9"/>
      <c r="K876" s="9"/>
    </row>
    <row r="877" spans="1:11" x14ac:dyDescent="0.25">
      <c r="A877" s="2"/>
      <c r="B877" s="2"/>
      <c r="C877" s="2"/>
      <c r="E877" s="2"/>
      <c r="G877" s="2"/>
      <c r="H877" s="6"/>
      <c r="I877" s="9"/>
      <c r="J877" s="9"/>
      <c r="K877" s="9"/>
    </row>
    <row r="878" spans="1:11" x14ac:dyDescent="0.25">
      <c r="A878" s="2"/>
      <c r="B878" s="2"/>
      <c r="C878" s="2"/>
      <c r="E878" s="2"/>
      <c r="G878" s="2"/>
      <c r="H878" s="6"/>
      <c r="I878" s="9"/>
      <c r="J878" s="9"/>
      <c r="K878" s="9"/>
    </row>
    <row r="879" spans="1:11" x14ac:dyDescent="0.25">
      <c r="A879" s="2"/>
      <c r="B879" s="2"/>
      <c r="C879" s="2"/>
      <c r="E879" s="2"/>
      <c r="G879" s="2"/>
      <c r="H879" s="6"/>
      <c r="I879" s="9"/>
      <c r="J879" s="9"/>
      <c r="K879" s="9"/>
    </row>
    <row r="880" spans="1:11" x14ac:dyDescent="0.25">
      <c r="A880" s="2"/>
      <c r="B880" s="2"/>
      <c r="C880" s="2"/>
      <c r="E880" s="2"/>
      <c r="G880" s="2"/>
      <c r="H880" s="6"/>
      <c r="I880" s="9"/>
      <c r="J880" s="9"/>
      <c r="K880" s="9"/>
    </row>
    <row r="881" spans="1:11" x14ac:dyDescent="0.25">
      <c r="A881" s="2"/>
      <c r="B881" s="2"/>
      <c r="C881" s="2"/>
      <c r="E881" s="2"/>
      <c r="G881" s="2"/>
      <c r="H881" s="6"/>
      <c r="I881" s="9"/>
      <c r="J881" s="9"/>
      <c r="K881" s="9"/>
    </row>
    <row r="882" spans="1:11" x14ac:dyDescent="0.25">
      <c r="A882" s="2"/>
      <c r="B882" s="2"/>
      <c r="C882" s="2"/>
      <c r="E882" s="2"/>
      <c r="G882" s="2"/>
      <c r="H882" s="6"/>
      <c r="I882" s="9"/>
      <c r="J882" s="9"/>
      <c r="K882" s="9"/>
    </row>
    <row r="883" spans="1:11" x14ac:dyDescent="0.25">
      <c r="A883" s="2"/>
      <c r="B883" s="2"/>
      <c r="C883" s="2"/>
      <c r="E883" s="2"/>
      <c r="G883" s="2"/>
      <c r="H883" s="6"/>
      <c r="I883" s="9"/>
      <c r="J883" s="9"/>
      <c r="K883" s="9"/>
    </row>
    <row r="884" spans="1:11" x14ac:dyDescent="0.25">
      <c r="A884" s="2"/>
      <c r="B884" s="2"/>
      <c r="C884" s="2"/>
      <c r="E884" s="2"/>
      <c r="G884" s="2"/>
      <c r="H884" s="6"/>
      <c r="I884" s="9"/>
      <c r="J884" s="9"/>
      <c r="K884" s="9"/>
    </row>
    <row r="885" spans="1:11" x14ac:dyDescent="0.25">
      <c r="A885" s="2"/>
      <c r="B885" s="2"/>
      <c r="C885" s="2"/>
      <c r="E885" s="2"/>
      <c r="G885" s="2"/>
      <c r="H885" s="6"/>
      <c r="I885" s="9"/>
      <c r="J885" s="9"/>
      <c r="K885" s="9"/>
    </row>
    <row r="886" spans="1:11" x14ac:dyDescent="0.25">
      <c r="A886" s="2"/>
      <c r="B886" s="2"/>
      <c r="C886" s="2"/>
      <c r="E886" s="2"/>
      <c r="G886" s="2"/>
      <c r="H886" s="6"/>
      <c r="I886" s="9"/>
      <c r="J886" s="9"/>
      <c r="K886" s="9"/>
    </row>
    <row r="887" spans="1:11" x14ac:dyDescent="0.25">
      <c r="A887" s="2"/>
      <c r="B887" s="2"/>
      <c r="C887" s="2"/>
      <c r="E887" s="2"/>
      <c r="G887" s="2"/>
      <c r="H887" s="6"/>
      <c r="I887" s="9"/>
      <c r="J887" s="9"/>
      <c r="K887" s="9"/>
    </row>
    <row r="888" spans="1:11" x14ac:dyDescent="0.25">
      <c r="A888" s="2"/>
      <c r="B888" s="2"/>
      <c r="C888" s="2"/>
      <c r="E888" s="2"/>
      <c r="G888" s="2"/>
      <c r="H888" s="6"/>
      <c r="I888" s="9"/>
      <c r="J888" s="9"/>
      <c r="K888" s="9"/>
    </row>
    <row r="889" spans="1:11" x14ac:dyDescent="0.25">
      <c r="A889" s="2"/>
      <c r="B889" s="2"/>
      <c r="C889" s="2"/>
      <c r="E889" s="2"/>
      <c r="G889" s="2"/>
      <c r="H889" s="6"/>
      <c r="I889" s="9"/>
      <c r="J889" s="9"/>
      <c r="K889" s="9"/>
    </row>
    <row r="890" spans="1:11" x14ac:dyDescent="0.25">
      <c r="A890" s="2"/>
      <c r="B890" s="2"/>
      <c r="C890" s="2"/>
      <c r="E890" s="2"/>
      <c r="G890" s="2"/>
      <c r="H890" s="6"/>
      <c r="I890" s="9"/>
      <c r="J890" s="9"/>
      <c r="K890" s="9"/>
    </row>
    <row r="891" spans="1:11" x14ac:dyDescent="0.25">
      <c r="A891" s="2"/>
      <c r="B891" s="2"/>
      <c r="C891" s="2"/>
      <c r="E891" s="2"/>
      <c r="G891" s="2"/>
      <c r="H891" s="6"/>
      <c r="I891" s="9"/>
      <c r="J891" s="9"/>
      <c r="K891" s="9"/>
    </row>
    <row r="892" spans="1:11" x14ac:dyDescent="0.25">
      <c r="A892" s="2"/>
      <c r="B892" s="2"/>
      <c r="C892" s="2"/>
      <c r="E892" s="2"/>
      <c r="G892" s="2"/>
      <c r="H892" s="6"/>
      <c r="I892" s="9"/>
      <c r="J892" s="9"/>
      <c r="K892" s="9"/>
    </row>
    <row r="893" spans="1:11" x14ac:dyDescent="0.25">
      <c r="A893" s="2"/>
      <c r="B893" s="2"/>
      <c r="C893" s="2"/>
      <c r="E893" s="2"/>
      <c r="G893" s="2"/>
      <c r="H893" s="6"/>
      <c r="I893" s="9"/>
      <c r="J893" s="9"/>
      <c r="K893" s="9"/>
    </row>
    <row r="894" spans="1:11" x14ac:dyDescent="0.25">
      <c r="A894" s="2"/>
      <c r="B894" s="2"/>
      <c r="C894" s="2"/>
      <c r="E894" s="2"/>
      <c r="G894" s="2"/>
      <c r="H894" s="6"/>
      <c r="I894" s="9"/>
      <c r="J894" s="9"/>
      <c r="K894" s="9"/>
    </row>
    <row r="895" spans="1:11" x14ac:dyDescent="0.25">
      <c r="A895" s="2"/>
      <c r="B895" s="2"/>
      <c r="C895" s="2"/>
      <c r="E895" s="2"/>
      <c r="G895" s="2"/>
      <c r="H895" s="6"/>
      <c r="I895" s="9"/>
      <c r="J895" s="9"/>
      <c r="K895" s="9"/>
    </row>
    <row r="896" spans="1:11" x14ac:dyDescent="0.25">
      <c r="A896" s="2"/>
      <c r="B896" s="2"/>
      <c r="C896" s="2"/>
      <c r="E896" s="2"/>
      <c r="G896" s="2"/>
      <c r="H896" s="6"/>
      <c r="I896" s="9"/>
      <c r="J896" s="9"/>
      <c r="K896" s="9"/>
    </row>
    <row r="897" spans="1:11" x14ac:dyDescent="0.25">
      <c r="A897" s="2"/>
      <c r="B897" s="2"/>
      <c r="C897" s="2"/>
      <c r="E897" s="2"/>
      <c r="G897" s="2"/>
      <c r="H897" s="6"/>
      <c r="I897" s="9"/>
      <c r="J897" s="9"/>
      <c r="K897" s="9"/>
    </row>
    <row r="898" spans="1:11" x14ac:dyDescent="0.25">
      <c r="A898" s="2"/>
      <c r="B898" s="2"/>
      <c r="C898" s="2"/>
      <c r="E898" s="2"/>
      <c r="G898" s="2"/>
      <c r="H898" s="6"/>
      <c r="I898" s="9"/>
      <c r="J898" s="9"/>
      <c r="K898" s="9"/>
    </row>
    <row r="899" spans="1:11" x14ac:dyDescent="0.25">
      <c r="A899" s="2"/>
      <c r="B899" s="2"/>
      <c r="C899" s="2"/>
      <c r="E899" s="2"/>
      <c r="G899" s="2"/>
      <c r="H899" s="6"/>
      <c r="I899" s="9"/>
      <c r="J899" s="9"/>
      <c r="K899" s="9"/>
    </row>
    <row r="900" spans="1:11" x14ac:dyDescent="0.25">
      <c r="A900" s="2"/>
      <c r="B900" s="2"/>
      <c r="C900" s="2"/>
      <c r="E900" s="2"/>
      <c r="G900" s="2"/>
      <c r="H900" s="6"/>
      <c r="I900" s="9"/>
      <c r="J900" s="9"/>
      <c r="K900" s="9"/>
    </row>
    <row r="901" spans="1:11" x14ac:dyDescent="0.25">
      <c r="A901" s="2"/>
      <c r="B901" s="2"/>
      <c r="C901" s="2"/>
      <c r="E901" s="2"/>
      <c r="G901" s="2"/>
      <c r="H901" s="6"/>
      <c r="I901" s="9"/>
      <c r="J901" s="9"/>
      <c r="K901" s="9"/>
    </row>
    <row r="902" spans="1:11" x14ac:dyDescent="0.25">
      <c r="A902" s="2"/>
      <c r="B902" s="2"/>
      <c r="C902" s="2"/>
      <c r="E902" s="2"/>
      <c r="G902" s="2"/>
      <c r="H902" s="6"/>
      <c r="I902" s="9"/>
      <c r="J902" s="9"/>
      <c r="K902" s="9"/>
    </row>
    <row r="903" spans="1:11" x14ac:dyDescent="0.25">
      <c r="A903" s="2"/>
      <c r="B903" s="2"/>
      <c r="C903" s="2"/>
      <c r="E903" s="2"/>
      <c r="G903" s="2"/>
      <c r="H903" s="6"/>
      <c r="I903" s="9"/>
      <c r="J903" s="9"/>
      <c r="K903" s="9"/>
    </row>
    <row r="904" spans="1:11" x14ac:dyDescent="0.25">
      <c r="A904" s="2"/>
      <c r="B904" s="2"/>
      <c r="C904" s="2"/>
      <c r="E904" s="2"/>
      <c r="G904" s="2"/>
      <c r="H904" s="6"/>
      <c r="I904" s="9"/>
      <c r="J904" s="9"/>
      <c r="K904" s="9"/>
    </row>
    <row r="905" spans="1:11" x14ac:dyDescent="0.25">
      <c r="A905" s="2"/>
      <c r="B905" s="2"/>
      <c r="C905" s="2"/>
      <c r="E905" s="2"/>
      <c r="G905" s="2"/>
      <c r="H905" s="6"/>
      <c r="I905" s="9"/>
      <c r="J905" s="9"/>
      <c r="K905" s="9"/>
    </row>
    <row r="906" spans="1:11" x14ac:dyDescent="0.25">
      <c r="A906" s="2"/>
      <c r="B906" s="2"/>
      <c r="C906" s="2"/>
      <c r="E906" s="2"/>
      <c r="G906" s="2"/>
      <c r="H906" s="6"/>
      <c r="I906" s="9"/>
      <c r="J906" s="9"/>
      <c r="K906" s="9"/>
    </row>
    <row r="907" spans="1:11" x14ac:dyDescent="0.25">
      <c r="A907" s="2"/>
      <c r="B907" s="2"/>
      <c r="C907" s="2"/>
      <c r="E907" s="2"/>
      <c r="G907" s="2"/>
      <c r="H907" s="6"/>
      <c r="I907" s="9"/>
      <c r="J907" s="9"/>
      <c r="K907" s="9"/>
    </row>
    <row r="908" spans="1:11" x14ac:dyDescent="0.25">
      <c r="A908" s="2"/>
      <c r="B908" s="2"/>
      <c r="C908" s="2"/>
      <c r="E908" s="2"/>
      <c r="G908" s="2"/>
      <c r="H908" s="6"/>
      <c r="I908" s="9"/>
      <c r="J908" s="9"/>
      <c r="K908" s="9"/>
    </row>
    <row r="909" spans="1:11" x14ac:dyDescent="0.25">
      <c r="A909" s="2"/>
      <c r="B909" s="2"/>
      <c r="C909" s="2"/>
      <c r="E909" s="2"/>
      <c r="G909" s="2"/>
      <c r="H909" s="6"/>
      <c r="I909" s="9"/>
      <c r="J909" s="9"/>
      <c r="K909" s="9"/>
    </row>
    <row r="910" spans="1:11" x14ac:dyDescent="0.25">
      <c r="A910" s="2"/>
      <c r="B910" s="2"/>
      <c r="C910" s="2"/>
      <c r="E910" s="2"/>
      <c r="G910" s="2"/>
      <c r="H910" s="6"/>
      <c r="I910" s="9"/>
      <c r="J910" s="9"/>
      <c r="K910" s="9"/>
    </row>
    <row r="911" spans="1:11" x14ac:dyDescent="0.25">
      <c r="A911" s="2"/>
      <c r="B911" s="2"/>
      <c r="C911" s="2"/>
      <c r="E911" s="2"/>
      <c r="G911" s="2"/>
      <c r="H911" s="6"/>
      <c r="I911" s="9"/>
      <c r="J911" s="9"/>
      <c r="K911" s="9"/>
    </row>
    <row r="912" spans="1:11" x14ac:dyDescent="0.25">
      <c r="A912" s="2"/>
      <c r="B912" s="2"/>
      <c r="C912" s="2"/>
      <c r="E912" s="2"/>
      <c r="G912" s="2"/>
      <c r="H912" s="6"/>
      <c r="I912" s="9"/>
      <c r="J912" s="9"/>
      <c r="K912" s="9"/>
    </row>
    <row r="913" spans="1:11" x14ac:dyDescent="0.25">
      <c r="A913" s="2"/>
      <c r="B913" s="2"/>
      <c r="C913" s="2"/>
      <c r="E913" s="2"/>
      <c r="G913" s="2"/>
      <c r="H913" s="6"/>
      <c r="I913" s="9"/>
      <c r="J913" s="9"/>
      <c r="K913" s="9"/>
    </row>
    <row r="914" spans="1:11" x14ac:dyDescent="0.25">
      <c r="A914" s="2"/>
      <c r="B914" s="2"/>
      <c r="C914" s="2"/>
      <c r="E914" s="2"/>
      <c r="G914" s="2"/>
      <c r="H914" s="6"/>
      <c r="I914" s="9"/>
      <c r="J914" s="9"/>
      <c r="K914" s="9"/>
    </row>
    <row r="915" spans="1:11" x14ac:dyDescent="0.25">
      <c r="A915" s="2"/>
      <c r="B915" s="2"/>
      <c r="C915" s="2"/>
      <c r="E915" s="2"/>
      <c r="G915" s="2"/>
      <c r="H915" s="6"/>
      <c r="I915" s="9"/>
      <c r="J915" s="9"/>
      <c r="K915" s="9"/>
    </row>
    <row r="916" spans="1:11" x14ac:dyDescent="0.25">
      <c r="A916" s="2"/>
      <c r="B916" s="2"/>
      <c r="C916" s="2"/>
      <c r="E916" s="2"/>
      <c r="G916" s="2"/>
      <c r="H916" s="6"/>
      <c r="I916" s="9"/>
      <c r="J916" s="9"/>
      <c r="K916" s="9"/>
    </row>
    <row r="917" spans="1:11" x14ac:dyDescent="0.25">
      <c r="A917" s="2"/>
      <c r="B917" s="2"/>
      <c r="C917" s="2"/>
      <c r="E917" s="2"/>
      <c r="G917" s="2"/>
      <c r="H917" s="6"/>
      <c r="I917" s="9"/>
      <c r="J917" s="9"/>
      <c r="K917" s="9"/>
    </row>
    <row r="918" spans="1:11" x14ac:dyDescent="0.25">
      <c r="A918" s="2"/>
      <c r="B918" s="2"/>
      <c r="C918" s="2"/>
      <c r="E918" s="2"/>
      <c r="G918" s="2"/>
      <c r="H918" s="6"/>
      <c r="I918" s="9"/>
      <c r="J918" s="9"/>
      <c r="K918" s="9"/>
    </row>
    <row r="919" spans="1:11" x14ac:dyDescent="0.25">
      <c r="A919" s="2"/>
      <c r="B919" s="2"/>
      <c r="C919" s="2"/>
      <c r="E919" s="2"/>
      <c r="G919" s="2"/>
      <c r="H919" s="6"/>
      <c r="I919" s="9"/>
      <c r="J919" s="9"/>
      <c r="K919" s="9"/>
    </row>
    <row r="920" spans="1:11" x14ac:dyDescent="0.25">
      <c r="A920" s="2"/>
      <c r="B920" s="2"/>
      <c r="C920" s="2"/>
      <c r="E920" s="2"/>
      <c r="G920" s="2"/>
      <c r="H920" s="6"/>
      <c r="I920" s="9"/>
      <c r="J920" s="9"/>
      <c r="K920" s="9"/>
    </row>
    <row r="921" spans="1:11" x14ac:dyDescent="0.25">
      <c r="A921" s="2"/>
      <c r="B921" s="2"/>
      <c r="C921" s="2"/>
      <c r="E921" s="2"/>
      <c r="G921" s="2"/>
      <c r="H921" s="6"/>
      <c r="I921" s="9"/>
      <c r="J921" s="9"/>
      <c r="K921" s="9"/>
    </row>
    <row r="922" spans="1:11" x14ac:dyDescent="0.25">
      <c r="A922" s="2"/>
      <c r="B922" s="2"/>
      <c r="C922" s="2"/>
      <c r="E922" s="2"/>
      <c r="G922" s="2"/>
      <c r="H922" s="6"/>
      <c r="I922" s="9"/>
      <c r="J922" s="9"/>
      <c r="K922" s="9"/>
    </row>
    <row r="923" spans="1:11" x14ac:dyDescent="0.25">
      <c r="A923" s="2"/>
      <c r="B923" s="2"/>
      <c r="C923" s="2"/>
      <c r="E923" s="2"/>
      <c r="G923" s="2"/>
      <c r="H923" s="6"/>
      <c r="I923" s="9"/>
      <c r="J923" s="9"/>
      <c r="K923" s="9"/>
    </row>
    <row r="924" spans="1:11" x14ac:dyDescent="0.25">
      <c r="A924" s="2"/>
      <c r="B924" s="2"/>
      <c r="C924" s="2"/>
      <c r="E924" s="2"/>
      <c r="G924" s="2"/>
      <c r="H924" s="6"/>
      <c r="I924" s="9"/>
      <c r="J924" s="9"/>
      <c r="K924" s="9"/>
    </row>
    <row r="925" spans="1:11" x14ac:dyDescent="0.25">
      <c r="A925" s="2"/>
      <c r="B925" s="2"/>
      <c r="C925" s="2"/>
      <c r="E925" s="2"/>
      <c r="G925" s="2"/>
      <c r="H925" s="6"/>
      <c r="I925" s="9"/>
      <c r="J925" s="9"/>
      <c r="K925" s="9"/>
    </row>
    <row r="926" spans="1:11" x14ac:dyDescent="0.25">
      <c r="A926" s="2"/>
      <c r="B926" s="2"/>
      <c r="C926" s="2"/>
      <c r="E926" s="2"/>
      <c r="G926" s="2"/>
      <c r="H926" s="6"/>
      <c r="I926" s="9"/>
      <c r="J926" s="9"/>
      <c r="K926" s="9"/>
    </row>
    <row r="927" spans="1:11" x14ac:dyDescent="0.25">
      <c r="A927" s="2"/>
      <c r="B927" s="2"/>
      <c r="C927" s="2"/>
      <c r="E927" s="2"/>
      <c r="G927" s="2"/>
      <c r="H927" s="6"/>
      <c r="I927" s="9"/>
      <c r="J927" s="9"/>
      <c r="K927" s="9"/>
    </row>
    <row r="928" spans="1:11" x14ac:dyDescent="0.25">
      <c r="A928" s="2"/>
      <c r="B928" s="2"/>
      <c r="C928" s="2"/>
      <c r="E928" s="2"/>
      <c r="G928" s="2"/>
      <c r="H928" s="6"/>
      <c r="I928" s="9"/>
      <c r="J928" s="9"/>
      <c r="K928" s="9"/>
    </row>
    <row r="929" spans="1:11" x14ac:dyDescent="0.25">
      <c r="A929" s="2"/>
      <c r="B929" s="2"/>
      <c r="C929" s="2"/>
      <c r="E929" s="2"/>
      <c r="G929" s="2"/>
      <c r="H929" s="6"/>
      <c r="I929" s="9"/>
      <c r="J929" s="9"/>
      <c r="K929" s="9"/>
    </row>
    <row r="930" spans="1:11" x14ac:dyDescent="0.25">
      <c r="A930" s="2"/>
      <c r="B930" s="2"/>
      <c r="C930" s="2"/>
      <c r="E930" s="2"/>
      <c r="G930" s="2"/>
      <c r="H930" s="6"/>
      <c r="I930" s="9"/>
      <c r="J930" s="9"/>
      <c r="K930" s="9"/>
    </row>
    <row r="931" spans="1:11" x14ac:dyDescent="0.25">
      <c r="A931" s="2"/>
      <c r="B931" s="2"/>
      <c r="C931" s="2"/>
      <c r="E931" s="2"/>
      <c r="G931" s="2"/>
      <c r="H931" s="6"/>
      <c r="I931" s="9"/>
      <c r="J931" s="9"/>
      <c r="K931" s="9"/>
    </row>
    <row r="932" spans="1:11" x14ac:dyDescent="0.25">
      <c r="A932" s="2"/>
      <c r="B932" s="2"/>
      <c r="C932" s="2"/>
      <c r="E932" s="2"/>
      <c r="G932" s="2"/>
      <c r="H932" s="6"/>
      <c r="I932" s="9"/>
      <c r="J932" s="9"/>
      <c r="K932" s="9"/>
    </row>
    <row r="933" spans="1:11" x14ac:dyDescent="0.25">
      <c r="A933" s="2"/>
      <c r="B933" s="2"/>
      <c r="C933" s="2"/>
      <c r="E933" s="2"/>
      <c r="G933" s="2"/>
      <c r="H933" s="6"/>
      <c r="I933" s="9"/>
      <c r="J933" s="9"/>
      <c r="K933" s="9"/>
    </row>
    <row r="934" spans="1:11" x14ac:dyDescent="0.25">
      <c r="A934" s="2"/>
      <c r="B934" s="2"/>
      <c r="C934" s="2"/>
      <c r="E934" s="2"/>
      <c r="G934" s="2"/>
      <c r="H934" s="6"/>
      <c r="I934" s="9"/>
      <c r="J934" s="9"/>
      <c r="K934" s="9"/>
    </row>
    <row r="935" spans="1:11" x14ac:dyDescent="0.25">
      <c r="A935" s="2"/>
      <c r="B935" s="2"/>
      <c r="C935" s="2"/>
      <c r="E935" s="2"/>
      <c r="G935" s="2"/>
      <c r="H935" s="6"/>
      <c r="I935" s="9"/>
      <c r="J935" s="9"/>
      <c r="K935" s="9"/>
    </row>
    <row r="936" spans="1:11" x14ac:dyDescent="0.25">
      <c r="A936" s="2"/>
      <c r="B936" s="2"/>
      <c r="C936" s="2"/>
      <c r="E936" s="2"/>
      <c r="G936" s="2"/>
      <c r="H936" s="6"/>
      <c r="I936" s="9"/>
      <c r="J936" s="9"/>
      <c r="K936" s="9"/>
    </row>
    <row r="937" spans="1:11" x14ac:dyDescent="0.25">
      <c r="A937" s="2"/>
      <c r="B937" s="2"/>
      <c r="C937" s="2"/>
      <c r="E937" s="2"/>
      <c r="G937" s="2"/>
      <c r="H937" s="6"/>
      <c r="I937" s="9"/>
      <c r="J937" s="9"/>
      <c r="K937" s="9"/>
    </row>
    <row r="938" spans="1:11" x14ac:dyDescent="0.25">
      <c r="A938" s="2"/>
      <c r="B938" s="2"/>
      <c r="C938" s="2"/>
      <c r="E938" s="2"/>
      <c r="G938" s="2"/>
      <c r="H938" s="6"/>
      <c r="I938" s="9"/>
      <c r="J938" s="9"/>
      <c r="K938" s="9"/>
    </row>
    <row r="939" spans="1:11" x14ac:dyDescent="0.25">
      <c r="A939" s="2"/>
      <c r="B939" s="2"/>
      <c r="C939" s="2"/>
      <c r="E939" s="2"/>
      <c r="G939" s="2"/>
      <c r="H939" s="6"/>
      <c r="I939" s="9"/>
      <c r="J939" s="9"/>
      <c r="K939" s="9"/>
    </row>
    <row r="940" spans="1:11" x14ac:dyDescent="0.25">
      <c r="A940" s="2"/>
      <c r="B940" s="2"/>
      <c r="C940" s="2"/>
      <c r="E940" s="2"/>
      <c r="G940" s="2"/>
      <c r="H940" s="6"/>
      <c r="I940" s="9"/>
      <c r="J940" s="9"/>
      <c r="K940" s="9"/>
    </row>
    <row r="941" spans="1:11" x14ac:dyDescent="0.25">
      <c r="A941" s="2"/>
      <c r="B941" s="2"/>
      <c r="C941" s="2"/>
      <c r="E941" s="2"/>
      <c r="G941" s="2"/>
      <c r="H941" s="6"/>
      <c r="I941" s="9"/>
      <c r="J941" s="9"/>
      <c r="K941" s="9"/>
    </row>
    <row r="942" spans="1:11" x14ac:dyDescent="0.25">
      <c r="A942" s="2"/>
      <c r="B942" s="2"/>
      <c r="C942" s="2"/>
      <c r="E942" s="2"/>
      <c r="G942" s="2"/>
      <c r="H942" s="6"/>
      <c r="I942" s="9"/>
      <c r="J942" s="9"/>
      <c r="K942" s="9"/>
    </row>
    <row r="943" spans="1:11" x14ac:dyDescent="0.25">
      <c r="A943" s="2"/>
      <c r="B943" s="2"/>
      <c r="C943" s="2"/>
      <c r="E943" s="2"/>
      <c r="G943" s="2"/>
      <c r="H943" s="6"/>
      <c r="I943" s="9"/>
      <c r="J943" s="9"/>
      <c r="K943" s="9"/>
    </row>
    <row r="944" spans="1:11" x14ac:dyDescent="0.25">
      <c r="A944" s="2"/>
      <c r="B944" s="2"/>
      <c r="C944" s="2"/>
      <c r="E944" s="2"/>
      <c r="G944" s="2"/>
      <c r="H944" s="6"/>
      <c r="I944" s="9"/>
      <c r="J944" s="9"/>
      <c r="K944" s="9"/>
    </row>
    <row r="945" spans="1:11" x14ac:dyDescent="0.25">
      <c r="A945" s="2"/>
      <c r="B945" s="2"/>
      <c r="C945" s="2"/>
      <c r="E945" s="2"/>
      <c r="G945" s="2"/>
      <c r="H945" s="6"/>
      <c r="I945" s="9"/>
      <c r="J945" s="9"/>
      <c r="K945" s="9"/>
    </row>
    <row r="946" spans="1:11" x14ac:dyDescent="0.25">
      <c r="A946" s="2"/>
      <c r="B946" s="2"/>
      <c r="C946" s="2"/>
      <c r="E946" s="2"/>
      <c r="G946" s="2"/>
      <c r="H946" s="6"/>
      <c r="I946" s="9"/>
      <c r="J946" s="9"/>
      <c r="K946" s="9"/>
    </row>
    <row r="947" spans="1:11" x14ac:dyDescent="0.25">
      <c r="A947" s="2"/>
      <c r="B947" s="2"/>
      <c r="C947" s="2"/>
      <c r="E947" s="2"/>
      <c r="G947" s="2"/>
      <c r="H947" s="6"/>
      <c r="I947" s="9"/>
      <c r="J947" s="9"/>
      <c r="K947" s="9"/>
    </row>
    <row r="948" spans="1:11" x14ac:dyDescent="0.25">
      <c r="A948" s="2"/>
      <c r="B948" s="2"/>
      <c r="C948" s="2"/>
      <c r="E948" s="2"/>
      <c r="G948" s="2"/>
      <c r="H948" s="6"/>
      <c r="I948" s="9"/>
      <c r="J948" s="9"/>
      <c r="K948" s="9"/>
    </row>
    <row r="949" spans="1:11" x14ac:dyDescent="0.25">
      <c r="A949" s="2"/>
      <c r="B949" s="2"/>
      <c r="C949" s="2"/>
      <c r="E949" s="2"/>
      <c r="G949" s="2"/>
      <c r="H949" s="6"/>
      <c r="I949" s="9"/>
      <c r="J949" s="9"/>
      <c r="K949" s="9"/>
    </row>
    <row r="950" spans="1:11" x14ac:dyDescent="0.25">
      <c r="A950" s="2"/>
      <c r="B950" s="2"/>
      <c r="C950" s="2"/>
      <c r="E950" s="2"/>
      <c r="G950" s="2"/>
      <c r="H950" s="6"/>
      <c r="I950" s="9"/>
      <c r="J950" s="9"/>
      <c r="K950" s="9"/>
    </row>
    <row r="951" spans="1:11" x14ac:dyDescent="0.25">
      <c r="A951" s="2"/>
      <c r="B951" s="2"/>
      <c r="C951" s="2"/>
      <c r="E951" s="2"/>
      <c r="G951" s="2"/>
      <c r="H951" s="6"/>
      <c r="I951" s="9"/>
      <c r="J951" s="9"/>
      <c r="K951" s="9"/>
    </row>
    <row r="952" spans="1:11" x14ac:dyDescent="0.25">
      <c r="A952" s="2"/>
      <c r="B952" s="2"/>
      <c r="C952" s="2"/>
      <c r="E952" s="2"/>
      <c r="G952" s="2"/>
      <c r="H952" s="6"/>
      <c r="I952" s="9"/>
      <c r="J952" s="9"/>
      <c r="K952" s="9"/>
    </row>
    <row r="953" spans="1:11" x14ac:dyDescent="0.25">
      <c r="A953" s="2"/>
      <c r="B953" s="2"/>
      <c r="C953" s="2"/>
      <c r="E953" s="2"/>
      <c r="G953" s="2"/>
      <c r="H953" s="6"/>
      <c r="I953" s="9"/>
      <c r="J953" s="9"/>
      <c r="K953" s="9"/>
    </row>
    <row r="954" spans="1:11" x14ac:dyDescent="0.25">
      <c r="A954" s="2"/>
      <c r="B954" s="2"/>
      <c r="C954" s="2"/>
      <c r="E954" s="2"/>
      <c r="G954" s="2"/>
      <c r="H954" s="6"/>
      <c r="I954" s="9"/>
      <c r="J954" s="9"/>
      <c r="K954" s="9"/>
    </row>
    <row r="955" spans="1:11" x14ac:dyDescent="0.25">
      <c r="A955" s="2"/>
      <c r="B955" s="2"/>
      <c r="C955" s="2"/>
      <c r="E955" s="2"/>
      <c r="G955" s="2"/>
      <c r="H955" s="6"/>
      <c r="I955" s="9"/>
      <c r="J955" s="9"/>
      <c r="K955" s="9"/>
    </row>
    <row r="956" spans="1:11" x14ac:dyDescent="0.25">
      <c r="A956" s="2"/>
      <c r="B956" s="2"/>
      <c r="C956" s="2"/>
      <c r="E956" s="2"/>
      <c r="G956" s="2"/>
      <c r="H956" s="6"/>
      <c r="I956" s="9"/>
      <c r="J956" s="9"/>
      <c r="K956" s="9"/>
    </row>
    <row r="957" spans="1:11" x14ac:dyDescent="0.25">
      <c r="A957" s="2"/>
      <c r="B957" s="2"/>
      <c r="C957" s="2"/>
      <c r="E957" s="2"/>
      <c r="G957" s="2"/>
      <c r="H957" s="6"/>
      <c r="I957" s="9"/>
      <c r="J957" s="9"/>
      <c r="K957" s="9"/>
    </row>
    <row r="958" spans="1:11" x14ac:dyDescent="0.25">
      <c r="A958" s="2"/>
      <c r="B958" s="2"/>
      <c r="C958" s="2"/>
      <c r="E958" s="2"/>
      <c r="G958" s="2"/>
      <c r="H958" s="6"/>
      <c r="I958" s="9"/>
      <c r="J958" s="9"/>
      <c r="K958" s="9"/>
    </row>
    <row r="959" spans="1:11" x14ac:dyDescent="0.25">
      <c r="A959" s="2"/>
      <c r="B959" s="2"/>
      <c r="C959" s="2"/>
      <c r="E959" s="2"/>
      <c r="G959" s="2"/>
      <c r="H959" s="6"/>
      <c r="I959" s="9"/>
      <c r="J959" s="9"/>
      <c r="K959" s="9"/>
    </row>
    <row r="960" spans="1:11" x14ac:dyDescent="0.25">
      <c r="A960" s="2"/>
      <c r="B960" s="2"/>
      <c r="C960" s="2"/>
      <c r="E960" s="2"/>
      <c r="G960" s="2"/>
      <c r="H960" s="6"/>
      <c r="I960" s="9"/>
      <c r="J960" s="9"/>
      <c r="K960" s="9"/>
    </row>
    <row r="961" spans="1:11" x14ac:dyDescent="0.25">
      <c r="A961" s="2"/>
      <c r="B961" s="2"/>
      <c r="C961" s="2"/>
      <c r="E961" s="2"/>
      <c r="G961" s="2"/>
      <c r="H961" s="6"/>
      <c r="I961" s="9"/>
      <c r="J961" s="9"/>
      <c r="K961" s="9"/>
    </row>
    <row r="962" spans="1:11" x14ac:dyDescent="0.25">
      <c r="A962" s="2"/>
      <c r="B962" s="2"/>
      <c r="C962" s="2"/>
      <c r="E962" s="2"/>
      <c r="G962" s="2"/>
      <c r="H962" s="6"/>
      <c r="I962" s="9"/>
      <c r="J962" s="9"/>
      <c r="K962" s="9"/>
    </row>
    <row r="963" spans="1:11" x14ac:dyDescent="0.25">
      <c r="A963" s="2"/>
      <c r="B963" s="2"/>
      <c r="C963" s="2"/>
      <c r="E963" s="2"/>
      <c r="G963" s="2"/>
      <c r="H963" s="6"/>
      <c r="I963" s="9"/>
      <c r="J963" s="9"/>
      <c r="K963" s="9"/>
    </row>
    <row r="964" spans="1:11" x14ac:dyDescent="0.25">
      <c r="A964" s="2"/>
      <c r="B964" s="2"/>
      <c r="C964" s="2"/>
      <c r="E964" s="2"/>
      <c r="G964" s="2"/>
      <c r="H964" s="6"/>
      <c r="I964" s="9"/>
      <c r="J964" s="9"/>
      <c r="K964" s="9"/>
    </row>
    <row r="965" spans="1:11" x14ac:dyDescent="0.25">
      <c r="A965" s="2"/>
      <c r="B965" s="2"/>
      <c r="C965" s="2"/>
      <c r="E965" s="2"/>
      <c r="G965" s="2"/>
      <c r="H965" s="6"/>
      <c r="I965" s="9"/>
      <c r="J965" s="9"/>
      <c r="K965" s="9"/>
    </row>
    <row r="966" spans="1:11" x14ac:dyDescent="0.25">
      <c r="A966" s="2"/>
      <c r="B966" s="2"/>
      <c r="C966" s="2"/>
      <c r="E966" s="2"/>
      <c r="G966" s="2"/>
      <c r="H966" s="6"/>
      <c r="I966" s="9"/>
      <c r="J966" s="9"/>
      <c r="K966" s="9"/>
    </row>
    <row r="967" spans="1:11" x14ac:dyDescent="0.25">
      <c r="A967" s="2"/>
      <c r="B967" s="2"/>
      <c r="C967" s="2"/>
      <c r="E967" s="2"/>
      <c r="G967" s="2"/>
      <c r="H967" s="6"/>
      <c r="I967" s="9"/>
      <c r="J967" s="9"/>
      <c r="K967" s="9"/>
    </row>
    <row r="968" spans="1:11" x14ac:dyDescent="0.25">
      <c r="A968" s="2"/>
      <c r="B968" s="2"/>
      <c r="C968" s="2"/>
      <c r="E968" s="2"/>
      <c r="G968" s="2"/>
      <c r="H968" s="6"/>
      <c r="I968" s="9"/>
      <c r="J968" s="9"/>
      <c r="K968" s="9"/>
    </row>
    <row r="969" spans="1:11" x14ac:dyDescent="0.25">
      <c r="A969" s="2"/>
      <c r="B969" s="2"/>
      <c r="C969" s="2"/>
      <c r="E969" s="2"/>
      <c r="G969" s="2"/>
      <c r="H969" s="6"/>
      <c r="I969" s="9"/>
      <c r="J969" s="9"/>
      <c r="K969" s="9"/>
    </row>
    <row r="970" spans="1:11" x14ac:dyDescent="0.25">
      <c r="A970" s="2"/>
      <c r="B970" s="2"/>
      <c r="C970" s="2"/>
      <c r="E970" s="2"/>
      <c r="G970" s="2"/>
      <c r="H970" s="6"/>
      <c r="I970" s="9"/>
      <c r="J970" s="9"/>
      <c r="K970" s="9"/>
    </row>
    <row r="971" spans="1:11" x14ac:dyDescent="0.25">
      <c r="A971" s="2"/>
      <c r="B971" s="2"/>
      <c r="C971" s="2"/>
      <c r="E971" s="2"/>
      <c r="G971" s="2"/>
      <c r="H971" s="6"/>
      <c r="I971" s="9"/>
      <c r="J971" s="9"/>
      <c r="K971" s="9"/>
    </row>
    <row r="972" spans="1:11" x14ac:dyDescent="0.25">
      <c r="A972" s="2"/>
      <c r="B972" s="2"/>
      <c r="C972" s="2"/>
      <c r="E972" s="2"/>
      <c r="G972" s="2"/>
      <c r="H972" s="6"/>
      <c r="I972" s="9"/>
      <c r="J972" s="9"/>
      <c r="K972" s="9"/>
    </row>
    <row r="973" spans="1:11" x14ac:dyDescent="0.25">
      <c r="A973" s="2"/>
      <c r="B973" s="2"/>
      <c r="C973" s="2"/>
      <c r="E973" s="2"/>
      <c r="G973" s="2"/>
      <c r="H973" s="6"/>
      <c r="I973" s="9"/>
      <c r="J973" s="9"/>
      <c r="K973" s="9"/>
    </row>
    <row r="974" spans="1:11" x14ac:dyDescent="0.25">
      <c r="A974" s="2"/>
      <c r="B974" s="2"/>
      <c r="C974" s="2"/>
      <c r="E974" s="2"/>
      <c r="G974" s="2"/>
      <c r="H974" s="6"/>
      <c r="I974" s="9"/>
      <c r="J974" s="9"/>
      <c r="K974" s="9"/>
    </row>
    <row r="975" spans="1:11" x14ac:dyDescent="0.25">
      <c r="A975" s="2"/>
      <c r="B975" s="2"/>
      <c r="C975" s="2"/>
      <c r="E975" s="2"/>
      <c r="G975" s="2"/>
      <c r="H975" s="6"/>
      <c r="I975" s="9"/>
      <c r="J975" s="9"/>
      <c r="K975" s="9"/>
    </row>
    <row r="976" spans="1:11" x14ac:dyDescent="0.25">
      <c r="A976" s="2"/>
      <c r="B976" s="2"/>
      <c r="C976" s="2"/>
      <c r="E976" s="2"/>
      <c r="G976" s="2"/>
      <c r="H976" s="6"/>
      <c r="I976" s="9"/>
      <c r="J976" s="9"/>
      <c r="K976" s="9"/>
    </row>
    <row r="977" spans="1:11" x14ac:dyDescent="0.25">
      <c r="A977" s="2"/>
      <c r="B977" s="2"/>
      <c r="C977" s="2"/>
      <c r="E977" s="2"/>
      <c r="G977" s="2"/>
      <c r="H977" s="6"/>
      <c r="I977" s="9"/>
      <c r="J977" s="9"/>
      <c r="K977" s="9"/>
    </row>
    <row r="978" spans="1:11" x14ac:dyDescent="0.25">
      <c r="A978" s="2"/>
      <c r="B978" s="2"/>
      <c r="C978" s="2"/>
      <c r="E978" s="2"/>
      <c r="G978" s="2"/>
      <c r="H978" s="6"/>
      <c r="I978" s="9"/>
      <c r="J978" s="9"/>
      <c r="K978" s="9"/>
    </row>
    <row r="979" spans="1:11" x14ac:dyDescent="0.25">
      <c r="A979" s="2"/>
      <c r="B979" s="2"/>
      <c r="C979" s="2"/>
      <c r="E979" s="2"/>
      <c r="G979" s="2"/>
      <c r="H979" s="6"/>
      <c r="I979" s="9"/>
      <c r="J979" s="9"/>
      <c r="K979" s="9"/>
    </row>
    <row r="980" spans="1:11" x14ac:dyDescent="0.25">
      <c r="A980" s="2"/>
      <c r="B980" s="2"/>
      <c r="C980" s="2"/>
      <c r="E980" s="2"/>
      <c r="G980" s="2"/>
      <c r="H980" s="6"/>
      <c r="I980" s="9"/>
      <c r="J980" s="9"/>
      <c r="K980" s="9"/>
    </row>
    <row r="981" spans="1:11" x14ac:dyDescent="0.25">
      <c r="A981" s="2"/>
      <c r="B981" s="2"/>
      <c r="C981" s="2"/>
      <c r="E981" s="2"/>
      <c r="G981" s="2"/>
      <c r="H981" s="6"/>
      <c r="I981" s="9"/>
      <c r="J981" s="9"/>
      <c r="K981" s="9"/>
    </row>
    <row r="982" spans="1:11" x14ac:dyDescent="0.25">
      <c r="A982" s="2"/>
      <c r="B982" s="2"/>
      <c r="C982" s="2"/>
      <c r="E982" s="2"/>
      <c r="G982" s="2"/>
      <c r="H982" s="6"/>
      <c r="I982" s="9"/>
      <c r="J982" s="9"/>
      <c r="K982" s="9"/>
    </row>
    <row r="983" spans="1:11" x14ac:dyDescent="0.25">
      <c r="A983" s="2"/>
      <c r="B983" s="2"/>
      <c r="C983" s="2"/>
      <c r="E983" s="2"/>
      <c r="G983" s="2"/>
      <c r="H983" s="6"/>
      <c r="I983" s="9"/>
      <c r="J983" s="9"/>
      <c r="K983" s="9"/>
    </row>
    <row r="984" spans="1:11" x14ac:dyDescent="0.25">
      <c r="A984" s="2"/>
      <c r="B984" s="2"/>
      <c r="C984" s="2"/>
      <c r="E984" s="2"/>
      <c r="G984" s="2"/>
      <c r="H984" s="6"/>
      <c r="I984" s="9"/>
      <c r="J984" s="9"/>
      <c r="K984" s="9"/>
    </row>
    <row r="985" spans="1:11" x14ac:dyDescent="0.25">
      <c r="A985" s="2"/>
      <c r="B985" s="2"/>
      <c r="C985" s="2"/>
      <c r="E985" s="2"/>
      <c r="G985" s="2"/>
      <c r="H985" s="6"/>
      <c r="I985" s="9"/>
      <c r="J985" s="9"/>
      <c r="K985" s="9"/>
    </row>
    <row r="986" spans="1:11" x14ac:dyDescent="0.25">
      <c r="A986" s="2"/>
      <c r="B986" s="2"/>
      <c r="C986" s="2"/>
      <c r="E986" s="2"/>
      <c r="G986" s="2"/>
      <c r="H986" s="6"/>
      <c r="I986" s="9"/>
      <c r="J986" s="9"/>
      <c r="K986" s="9"/>
    </row>
    <row r="987" spans="1:11" x14ac:dyDescent="0.25">
      <c r="A987" s="2"/>
      <c r="B987" s="2"/>
      <c r="C987" s="2"/>
      <c r="E987" s="2"/>
      <c r="G987" s="2"/>
      <c r="H987" s="6"/>
      <c r="I987" s="9"/>
      <c r="J987" s="9"/>
      <c r="K987" s="9"/>
    </row>
    <row r="988" spans="1:11" x14ac:dyDescent="0.25">
      <c r="A988" s="2"/>
      <c r="B988" s="2"/>
      <c r="C988" s="2"/>
      <c r="E988" s="2"/>
      <c r="G988" s="2"/>
      <c r="H988" s="6"/>
      <c r="I988" s="9"/>
      <c r="J988" s="9"/>
      <c r="K988" s="9"/>
    </row>
    <row r="989" spans="1:11" x14ac:dyDescent="0.25">
      <c r="A989" s="2"/>
      <c r="B989" s="2"/>
      <c r="C989" s="2"/>
      <c r="E989" s="2"/>
      <c r="G989" s="2"/>
      <c r="H989" s="6"/>
      <c r="I989" s="9"/>
      <c r="J989" s="9"/>
      <c r="K989" s="9"/>
    </row>
    <row r="990" spans="1:11" x14ac:dyDescent="0.25">
      <c r="A990" s="2"/>
      <c r="B990" s="2"/>
      <c r="C990" s="2"/>
      <c r="E990" s="2"/>
      <c r="G990" s="2"/>
      <c r="H990" s="6"/>
      <c r="I990" s="9"/>
      <c r="J990" s="9"/>
      <c r="K990" s="9"/>
    </row>
    <row r="991" spans="1:11" x14ac:dyDescent="0.25">
      <c r="A991" s="2"/>
      <c r="B991" s="2"/>
      <c r="C991" s="2"/>
      <c r="E991" s="2"/>
      <c r="G991" s="2"/>
      <c r="H991" s="6"/>
      <c r="I991" s="9"/>
      <c r="J991" s="9"/>
      <c r="K991" s="9"/>
    </row>
    <row r="992" spans="1:11" x14ac:dyDescent="0.25">
      <c r="A992" s="2"/>
      <c r="B992" s="2"/>
      <c r="C992" s="2"/>
      <c r="E992" s="2"/>
      <c r="G992" s="2"/>
      <c r="H992" s="6"/>
      <c r="I992" s="9"/>
      <c r="J992" s="9"/>
      <c r="K992" s="9"/>
    </row>
    <row r="993" spans="1:11" x14ac:dyDescent="0.25">
      <c r="A993" s="2"/>
      <c r="B993" s="2"/>
      <c r="C993" s="2"/>
      <c r="E993" s="2"/>
      <c r="G993" s="2"/>
      <c r="H993" s="6"/>
      <c r="I993" s="9"/>
      <c r="J993" s="9"/>
      <c r="K993" s="9"/>
    </row>
    <row r="994" spans="1:11" x14ac:dyDescent="0.25">
      <c r="A994" s="2"/>
      <c r="B994" s="2"/>
      <c r="C994" s="2"/>
      <c r="E994" s="2"/>
      <c r="G994" s="2"/>
      <c r="H994" s="6"/>
      <c r="I994" s="9"/>
      <c r="J994" s="9"/>
      <c r="K994" s="9"/>
    </row>
    <row r="995" spans="1:11" x14ac:dyDescent="0.25">
      <c r="A995" s="2"/>
      <c r="B995" s="2"/>
      <c r="C995" s="2"/>
      <c r="E995" s="2"/>
      <c r="G995" s="2"/>
      <c r="H995" s="6"/>
      <c r="I995" s="9"/>
      <c r="J995" s="9"/>
      <c r="K995" s="9"/>
    </row>
    <row r="996" spans="1:11" x14ac:dyDescent="0.25">
      <c r="A996" s="2"/>
      <c r="B996" s="2"/>
      <c r="C996" s="2"/>
      <c r="E996" s="2"/>
      <c r="G996" s="2"/>
      <c r="H996" s="6"/>
      <c r="I996" s="9"/>
      <c r="J996" s="9"/>
      <c r="K996" s="9"/>
    </row>
    <row r="997" spans="1:11" x14ac:dyDescent="0.25">
      <c r="A997" s="2"/>
      <c r="B997" s="2"/>
      <c r="C997" s="2"/>
      <c r="E997" s="2"/>
      <c r="G997" s="2"/>
      <c r="H997" s="6"/>
      <c r="I997" s="9"/>
      <c r="J997" s="9"/>
      <c r="K997" s="9"/>
    </row>
    <row r="998" spans="1:11" x14ac:dyDescent="0.25">
      <c r="A998" s="2"/>
      <c r="B998" s="2"/>
      <c r="C998" s="2"/>
      <c r="E998" s="2"/>
      <c r="G998" s="2"/>
      <c r="H998" s="6"/>
      <c r="I998" s="9"/>
      <c r="J998" s="9"/>
      <c r="K998" s="9"/>
    </row>
    <row r="999" spans="1:11" x14ac:dyDescent="0.25">
      <c r="A999" s="2"/>
      <c r="B999" s="2"/>
      <c r="C999" s="2"/>
      <c r="E999" s="2"/>
      <c r="G999" s="2"/>
      <c r="H999" s="6"/>
      <c r="I999" s="9"/>
      <c r="J999" s="9"/>
      <c r="K999" s="9"/>
    </row>
    <row r="1000" spans="1:11" x14ac:dyDescent="0.25">
      <c r="A1000" s="2"/>
      <c r="B1000" s="2"/>
      <c r="C1000" s="2"/>
      <c r="E1000" s="2"/>
      <c r="G1000" s="2"/>
      <c r="H1000" s="6"/>
      <c r="I1000" s="9"/>
      <c r="J1000" s="9"/>
      <c r="K1000" s="9"/>
    </row>
    <row r="1001" spans="1:11" x14ac:dyDescent="0.25">
      <c r="A1001" s="2"/>
      <c r="B1001" s="2"/>
      <c r="C1001" s="2"/>
      <c r="E1001" s="2"/>
      <c r="G1001" s="2"/>
      <c r="H1001" s="6"/>
      <c r="I1001" s="9"/>
      <c r="J1001" s="9"/>
      <c r="K1001" s="9"/>
    </row>
    <row r="1002" spans="1:11" x14ac:dyDescent="0.25">
      <c r="A1002" s="2"/>
      <c r="B1002" s="2"/>
      <c r="C1002" s="2"/>
      <c r="E1002" s="2"/>
      <c r="G1002" s="2"/>
      <c r="H1002" s="6"/>
      <c r="I1002" s="9"/>
      <c r="J1002" s="9"/>
      <c r="K1002" s="9"/>
    </row>
    <row r="1003" spans="1:11" x14ac:dyDescent="0.25">
      <c r="A1003" s="2"/>
      <c r="B1003" s="2"/>
      <c r="C1003" s="2"/>
      <c r="E1003" s="2"/>
      <c r="G1003" s="2"/>
      <c r="H1003" s="6"/>
      <c r="I1003" s="9"/>
      <c r="J1003" s="9"/>
      <c r="K1003" s="9"/>
    </row>
    <row r="1004" spans="1:11" x14ac:dyDescent="0.25">
      <c r="A1004" s="2"/>
      <c r="B1004" s="2"/>
      <c r="C1004" s="2"/>
      <c r="E1004" s="2"/>
      <c r="G1004" s="2"/>
      <c r="H1004" s="6"/>
      <c r="I1004" s="9"/>
      <c r="J1004" s="9"/>
      <c r="K1004" s="9"/>
    </row>
    <row r="1005" spans="1:11" x14ac:dyDescent="0.25">
      <c r="A1005" s="2"/>
      <c r="B1005" s="2"/>
      <c r="C1005" s="2"/>
      <c r="E1005" s="2"/>
      <c r="G1005" s="2"/>
      <c r="H1005" s="6"/>
      <c r="I1005" s="9"/>
      <c r="J1005" s="9"/>
      <c r="K1005" s="9"/>
    </row>
    <row r="1006" spans="1:11" x14ac:dyDescent="0.25">
      <c r="A1006" s="2"/>
      <c r="B1006" s="2"/>
      <c r="C1006" s="2"/>
      <c r="E1006" s="2"/>
      <c r="G1006" s="2"/>
      <c r="H1006" s="6"/>
      <c r="I1006" s="9"/>
      <c r="J1006" s="9"/>
      <c r="K1006" s="9"/>
    </row>
    <row r="1007" spans="1:11" x14ac:dyDescent="0.25">
      <c r="A1007" s="2"/>
      <c r="B1007" s="2"/>
      <c r="C1007" s="2"/>
      <c r="E1007" s="2"/>
      <c r="G1007" s="2"/>
      <c r="H1007" s="6"/>
      <c r="I1007" s="9"/>
      <c r="J1007" s="9"/>
      <c r="K1007" s="9"/>
    </row>
    <row r="1008" spans="1:11" x14ac:dyDescent="0.25">
      <c r="A1008" s="2"/>
      <c r="B1008" s="2"/>
      <c r="C1008" s="2"/>
      <c r="E1008" s="2"/>
      <c r="G1008" s="2"/>
      <c r="H1008" s="6"/>
      <c r="I1008" s="9"/>
      <c r="J1008" s="9"/>
      <c r="K1008" s="9"/>
    </row>
    <row r="1009" spans="1:11" x14ac:dyDescent="0.25">
      <c r="A1009" s="2"/>
      <c r="B1009" s="2"/>
      <c r="C1009" s="2"/>
      <c r="E1009" s="2"/>
      <c r="G1009" s="2"/>
      <c r="H1009" s="6"/>
      <c r="I1009" s="9"/>
      <c r="J1009" s="9"/>
      <c r="K1009" s="9"/>
    </row>
    <row r="1010" spans="1:11" x14ac:dyDescent="0.25">
      <c r="A1010" s="2"/>
      <c r="B1010" s="2"/>
      <c r="C1010" s="2"/>
      <c r="E1010" s="2"/>
      <c r="G1010" s="2"/>
      <c r="H1010" s="6"/>
      <c r="I1010" s="9"/>
      <c r="J1010" s="9"/>
      <c r="K1010" s="9"/>
    </row>
    <row r="1011" spans="1:11" x14ac:dyDescent="0.25">
      <c r="A1011" s="2"/>
      <c r="B1011" s="2"/>
      <c r="C1011" s="2"/>
      <c r="E1011" s="2"/>
      <c r="G1011" s="2"/>
      <c r="H1011" s="6"/>
      <c r="I1011" s="9"/>
      <c r="J1011" s="9"/>
      <c r="K1011" s="9"/>
    </row>
    <row r="1012" spans="1:11" x14ac:dyDescent="0.25">
      <c r="A1012" s="2"/>
      <c r="B1012" s="2"/>
      <c r="C1012" s="2"/>
      <c r="E1012" s="2"/>
      <c r="G1012" s="2"/>
      <c r="H1012" s="6"/>
      <c r="I1012" s="9"/>
      <c r="J1012" s="9"/>
      <c r="K1012" s="9"/>
    </row>
    <row r="1013" spans="1:11" x14ac:dyDescent="0.25">
      <c r="A1013" s="2"/>
      <c r="B1013" s="2"/>
      <c r="C1013" s="2"/>
      <c r="E1013" s="2"/>
      <c r="G1013" s="2"/>
      <c r="H1013" s="6"/>
      <c r="I1013" s="9"/>
      <c r="J1013" s="9"/>
      <c r="K1013" s="9"/>
    </row>
    <row r="1014" spans="1:11" x14ac:dyDescent="0.25">
      <c r="A1014" s="2"/>
      <c r="B1014" s="2"/>
      <c r="C1014" s="2"/>
      <c r="E1014" s="2"/>
      <c r="G1014" s="2"/>
      <c r="H1014" s="6"/>
      <c r="I1014" s="9"/>
      <c r="J1014" s="9"/>
      <c r="K1014" s="9"/>
    </row>
    <row r="1015" spans="1:11" x14ac:dyDescent="0.25">
      <c r="A1015" s="2"/>
      <c r="B1015" s="2"/>
      <c r="C1015" s="2"/>
      <c r="E1015" s="2"/>
      <c r="G1015" s="2"/>
      <c r="H1015" s="6"/>
      <c r="I1015" s="9"/>
      <c r="J1015" s="9"/>
      <c r="K1015" s="9"/>
    </row>
    <row r="1016" spans="1:11" x14ac:dyDescent="0.25">
      <c r="A1016" s="2"/>
      <c r="B1016" s="2"/>
      <c r="C1016" s="2"/>
      <c r="E1016" s="2"/>
      <c r="G1016" s="2"/>
      <c r="H1016" s="6"/>
      <c r="I1016" s="9"/>
      <c r="J1016" s="9"/>
      <c r="K1016" s="9"/>
    </row>
    <row r="1017" spans="1:11" x14ac:dyDescent="0.25">
      <c r="A1017" s="2"/>
      <c r="B1017" s="2"/>
      <c r="C1017" s="2"/>
      <c r="E1017" s="2"/>
      <c r="G1017" s="2"/>
      <c r="H1017" s="6"/>
      <c r="I1017" s="9"/>
      <c r="J1017" s="9"/>
      <c r="K1017" s="9"/>
    </row>
    <row r="1018" spans="1:11" x14ac:dyDescent="0.25">
      <c r="A1018" s="2"/>
      <c r="B1018" s="2"/>
      <c r="C1018" s="2"/>
      <c r="E1018" s="2"/>
      <c r="G1018" s="2"/>
      <c r="H1018" s="6"/>
      <c r="I1018" s="9"/>
      <c r="J1018" s="9"/>
      <c r="K1018" s="9"/>
    </row>
    <row r="1019" spans="1:11" x14ac:dyDescent="0.25">
      <c r="A1019" s="2"/>
      <c r="B1019" s="2"/>
      <c r="C1019" s="2"/>
      <c r="E1019" s="2"/>
      <c r="G1019" s="2"/>
      <c r="H1019" s="6"/>
      <c r="I1019" s="9"/>
      <c r="J1019" s="9"/>
      <c r="K1019" s="9"/>
    </row>
    <row r="1020" spans="1:11" x14ac:dyDescent="0.25">
      <c r="A1020" s="2"/>
      <c r="B1020" s="2"/>
      <c r="C1020" s="2"/>
      <c r="E1020" s="2"/>
      <c r="G1020" s="2"/>
      <c r="H1020" s="6"/>
      <c r="I1020" s="9"/>
      <c r="J1020" s="9"/>
      <c r="K1020" s="9"/>
    </row>
    <row r="1021" spans="1:11" x14ac:dyDescent="0.25">
      <c r="A1021" s="2"/>
      <c r="B1021" s="2"/>
      <c r="C1021" s="2"/>
      <c r="E1021" s="2"/>
      <c r="G1021" s="2"/>
      <c r="H1021" s="6"/>
      <c r="I1021" s="9"/>
      <c r="J1021" s="9"/>
      <c r="K1021" s="9"/>
    </row>
    <row r="1022" spans="1:11" x14ac:dyDescent="0.25">
      <c r="A1022" s="2"/>
      <c r="B1022" s="2"/>
      <c r="C1022" s="2"/>
      <c r="E1022" s="2"/>
      <c r="G1022" s="2"/>
      <c r="H1022" s="6"/>
      <c r="I1022" s="9"/>
      <c r="J1022" s="9"/>
      <c r="K1022" s="9"/>
    </row>
    <row r="1023" spans="1:11" x14ac:dyDescent="0.25">
      <c r="A1023" s="2"/>
      <c r="B1023" s="2"/>
      <c r="C1023" s="2"/>
      <c r="E1023" s="2"/>
      <c r="G1023" s="2"/>
      <c r="H1023" s="6"/>
      <c r="I1023" s="9"/>
      <c r="J1023" s="9"/>
      <c r="K1023" s="9"/>
    </row>
    <row r="1024" spans="1:11" x14ac:dyDescent="0.25">
      <c r="A1024" s="2"/>
      <c r="B1024" s="2"/>
      <c r="C1024" s="2"/>
      <c r="E1024" s="2"/>
      <c r="G1024" s="2"/>
      <c r="H1024" s="6"/>
      <c r="I1024" s="9"/>
      <c r="J1024" s="9"/>
      <c r="K1024" s="9"/>
    </row>
    <row r="1025" spans="1:11" x14ac:dyDescent="0.25">
      <c r="A1025" s="2"/>
      <c r="B1025" s="2"/>
      <c r="C1025" s="2"/>
      <c r="E1025" s="2"/>
      <c r="G1025" s="2"/>
      <c r="H1025" s="6"/>
      <c r="I1025" s="9"/>
      <c r="J1025" s="9"/>
      <c r="K1025" s="9"/>
    </row>
    <row r="1026" spans="1:11" x14ac:dyDescent="0.25">
      <c r="A1026" s="2"/>
      <c r="B1026" s="2"/>
      <c r="C1026" s="2"/>
      <c r="E1026" s="2"/>
      <c r="G1026" s="2"/>
      <c r="H1026" s="6"/>
      <c r="I1026" s="9"/>
      <c r="J1026" s="9"/>
      <c r="K1026" s="9"/>
    </row>
    <row r="1027" spans="1:11" x14ac:dyDescent="0.25">
      <c r="A1027" s="2"/>
      <c r="B1027" s="2"/>
      <c r="C1027" s="2"/>
      <c r="E1027" s="2"/>
      <c r="G1027" s="2"/>
      <c r="H1027" s="6"/>
      <c r="I1027" s="9"/>
      <c r="J1027" s="9"/>
      <c r="K1027" s="9"/>
    </row>
    <row r="1028" spans="1:11" x14ac:dyDescent="0.25">
      <c r="A1028" s="2"/>
      <c r="B1028" s="2"/>
      <c r="C1028" s="2"/>
      <c r="E1028" s="2"/>
      <c r="G1028" s="2"/>
      <c r="H1028" s="6"/>
      <c r="I1028" s="9"/>
      <c r="J1028" s="9"/>
      <c r="K1028" s="9"/>
    </row>
    <row r="1029" spans="1:11" x14ac:dyDescent="0.25">
      <c r="A1029" s="2"/>
      <c r="B1029" s="2"/>
      <c r="C1029" s="2"/>
      <c r="E1029" s="2"/>
      <c r="G1029" s="2"/>
      <c r="H1029" s="6"/>
      <c r="I1029" s="9"/>
      <c r="J1029" s="9"/>
      <c r="K1029" s="9"/>
    </row>
    <row r="1030" spans="1:11" x14ac:dyDescent="0.25">
      <c r="A1030" s="2"/>
      <c r="B1030" s="2"/>
      <c r="C1030" s="2"/>
      <c r="E1030" s="2"/>
      <c r="G1030" s="2"/>
      <c r="H1030" s="6"/>
      <c r="I1030" s="9"/>
      <c r="J1030" s="9"/>
      <c r="K1030" s="9"/>
    </row>
    <row r="1031" spans="1:11" x14ac:dyDescent="0.25">
      <c r="A1031" s="2"/>
      <c r="B1031" s="2"/>
      <c r="C1031" s="2"/>
      <c r="E1031" s="2"/>
      <c r="G1031" s="2"/>
      <c r="H1031" s="6"/>
      <c r="I1031" s="9"/>
      <c r="J1031" s="9"/>
      <c r="K1031" s="9"/>
    </row>
    <row r="1032" spans="1:11" x14ac:dyDescent="0.25">
      <c r="A1032" s="2"/>
      <c r="B1032" s="2"/>
      <c r="C1032" s="2"/>
      <c r="E1032" s="2"/>
      <c r="G1032" s="2"/>
      <c r="H1032" s="6"/>
      <c r="I1032" s="9"/>
      <c r="J1032" s="9"/>
      <c r="K1032" s="9"/>
    </row>
    <row r="1033" spans="1:11" x14ac:dyDescent="0.25">
      <c r="A1033" s="2"/>
      <c r="B1033" s="2"/>
      <c r="C1033" s="2"/>
      <c r="E1033" s="2"/>
      <c r="G1033" s="2"/>
      <c r="H1033" s="6"/>
      <c r="I1033" s="9"/>
      <c r="J1033" s="9"/>
      <c r="K1033" s="9"/>
    </row>
    <row r="1034" spans="1:11" x14ac:dyDescent="0.25">
      <c r="A1034" s="2"/>
      <c r="B1034" s="2"/>
      <c r="C1034" s="2"/>
      <c r="E1034" s="2"/>
      <c r="G1034" s="2"/>
      <c r="H1034" s="6"/>
      <c r="I1034" s="9"/>
      <c r="J1034" s="9"/>
      <c r="K1034" s="9"/>
    </row>
    <row r="1035" spans="1:11" x14ac:dyDescent="0.25">
      <c r="A1035" s="2"/>
      <c r="B1035" s="2"/>
      <c r="C1035" s="2"/>
      <c r="E1035" s="2"/>
      <c r="G1035" s="2"/>
      <c r="H1035" s="6"/>
      <c r="I1035" s="9"/>
      <c r="J1035" s="9"/>
      <c r="K1035" s="9"/>
    </row>
    <row r="1036" spans="1:11" x14ac:dyDescent="0.25">
      <c r="A1036" s="2"/>
      <c r="B1036" s="2"/>
      <c r="C1036" s="2"/>
      <c r="E1036" s="2"/>
      <c r="G1036" s="2"/>
      <c r="H1036" s="6"/>
      <c r="I1036" s="9"/>
      <c r="J1036" s="9"/>
      <c r="K1036" s="9"/>
    </row>
    <row r="1037" spans="1:11" x14ac:dyDescent="0.25">
      <c r="A1037" s="2"/>
      <c r="B1037" s="2"/>
      <c r="C1037" s="2"/>
      <c r="E1037" s="2"/>
      <c r="G1037" s="2"/>
      <c r="H1037" s="6"/>
      <c r="I1037" s="9"/>
      <c r="J1037" s="9"/>
      <c r="K1037" s="9"/>
    </row>
    <row r="1038" spans="1:11" x14ac:dyDescent="0.25">
      <c r="A1038" s="2"/>
      <c r="B1038" s="2"/>
      <c r="C1038" s="2"/>
      <c r="E1038" s="2"/>
      <c r="G1038" s="2"/>
      <c r="H1038" s="6"/>
      <c r="I1038" s="9"/>
      <c r="J1038" s="9"/>
      <c r="K1038" s="9"/>
    </row>
    <row r="1039" spans="1:11" x14ac:dyDescent="0.25">
      <c r="A1039" s="2"/>
      <c r="B1039" s="2"/>
      <c r="C1039" s="2"/>
      <c r="E1039" s="2"/>
      <c r="G1039" s="2"/>
      <c r="H1039" s="6"/>
      <c r="I1039" s="9"/>
      <c r="J1039" s="9"/>
      <c r="K1039" s="9"/>
    </row>
    <row r="1040" spans="1:11" x14ac:dyDescent="0.25">
      <c r="A1040" s="2"/>
      <c r="B1040" s="2"/>
      <c r="C1040" s="2"/>
      <c r="E1040" s="2"/>
      <c r="G1040" s="2"/>
      <c r="H1040" s="6"/>
      <c r="I1040" s="9"/>
      <c r="J1040" s="9"/>
      <c r="K1040" s="9"/>
    </row>
    <row r="1041" spans="1:11" x14ac:dyDescent="0.25">
      <c r="A1041" s="2"/>
      <c r="B1041" s="2"/>
      <c r="C1041" s="2"/>
      <c r="E1041" s="2"/>
      <c r="G1041" s="2"/>
      <c r="H1041" s="6"/>
      <c r="I1041" s="9"/>
      <c r="J1041" s="9"/>
      <c r="K1041" s="9"/>
    </row>
    <row r="1042" spans="1:11" x14ac:dyDescent="0.25">
      <c r="A1042" s="2"/>
      <c r="B1042" s="2"/>
      <c r="C1042" s="2"/>
      <c r="E1042" s="2"/>
      <c r="G1042" s="2"/>
      <c r="H1042" s="6"/>
      <c r="I1042" s="9"/>
      <c r="J1042" s="9"/>
      <c r="K1042" s="9"/>
    </row>
    <row r="1043" spans="1:11" x14ac:dyDescent="0.25">
      <c r="A1043" s="2"/>
      <c r="B1043" s="2"/>
      <c r="C1043" s="2"/>
      <c r="E1043" s="2"/>
      <c r="G1043" s="2"/>
      <c r="H1043" s="6"/>
      <c r="I1043" s="9"/>
      <c r="J1043" s="9"/>
      <c r="K1043" s="9"/>
    </row>
    <row r="1044" spans="1:11" x14ac:dyDescent="0.25">
      <c r="A1044" s="2"/>
      <c r="B1044" s="2"/>
      <c r="C1044" s="2"/>
      <c r="E1044" s="2"/>
      <c r="G1044" s="2"/>
      <c r="H1044" s="6"/>
      <c r="I1044" s="9"/>
      <c r="J1044" s="9"/>
      <c r="K1044" s="9"/>
    </row>
    <row r="1045" spans="1:11" x14ac:dyDescent="0.25">
      <c r="A1045" s="2"/>
      <c r="B1045" s="2"/>
      <c r="C1045" s="2"/>
      <c r="E1045" s="2"/>
      <c r="G1045" s="2"/>
      <c r="H1045" s="6"/>
      <c r="I1045" s="9"/>
      <c r="J1045" s="9"/>
      <c r="K1045" s="9"/>
    </row>
    <row r="1046" spans="1:11" x14ac:dyDescent="0.25">
      <c r="A1046" s="2"/>
      <c r="B1046" s="2"/>
      <c r="C1046" s="2"/>
      <c r="E1046" s="2"/>
      <c r="G1046" s="2"/>
      <c r="H1046" s="6"/>
      <c r="I1046" s="9"/>
      <c r="J1046" s="9"/>
      <c r="K1046" s="9"/>
    </row>
    <row r="1047" spans="1:11" x14ac:dyDescent="0.25">
      <c r="A1047" s="2"/>
      <c r="B1047" s="2"/>
      <c r="C1047" s="2"/>
      <c r="E1047" s="2"/>
      <c r="G1047" s="2"/>
      <c r="H1047" s="6"/>
      <c r="I1047" s="9"/>
      <c r="J1047" s="9"/>
      <c r="K1047" s="9"/>
    </row>
    <row r="1048" spans="1:11" x14ac:dyDescent="0.25">
      <c r="A1048" s="2"/>
      <c r="B1048" s="2"/>
      <c r="C1048" s="2"/>
      <c r="E1048" s="2"/>
      <c r="G1048" s="2"/>
      <c r="H1048" s="6"/>
      <c r="I1048" s="9"/>
      <c r="J1048" s="9"/>
      <c r="K1048" s="9"/>
    </row>
    <row r="1049" spans="1:11" x14ac:dyDescent="0.25">
      <c r="A1049" s="2"/>
      <c r="B1049" s="2"/>
      <c r="C1049" s="2"/>
      <c r="E1049" s="2"/>
      <c r="G1049" s="2"/>
      <c r="H1049" s="6"/>
      <c r="I1049" s="9"/>
      <c r="J1049" s="9"/>
      <c r="K1049" s="9"/>
    </row>
    <row r="1050" spans="1:11" x14ac:dyDescent="0.25">
      <c r="A1050" s="2"/>
      <c r="B1050" s="2"/>
      <c r="C1050" s="2"/>
      <c r="E1050" s="2"/>
      <c r="G1050" s="2"/>
      <c r="H1050" s="6"/>
      <c r="I1050" s="9"/>
      <c r="J1050" s="9"/>
      <c r="K1050" s="9"/>
    </row>
    <row r="1051" spans="1:11" x14ac:dyDescent="0.25">
      <c r="A1051" s="2"/>
      <c r="B1051" s="2"/>
      <c r="C1051" s="2"/>
      <c r="E1051" s="2"/>
      <c r="G1051" s="2"/>
      <c r="H1051" s="6"/>
      <c r="I1051" s="9"/>
      <c r="J1051" s="9"/>
      <c r="K1051" s="9"/>
    </row>
    <row r="1052" spans="1:11" x14ac:dyDescent="0.25">
      <c r="A1052" s="2"/>
      <c r="B1052" s="2"/>
      <c r="C1052" s="2"/>
      <c r="E1052" s="2"/>
      <c r="G1052" s="2"/>
      <c r="H1052" s="6"/>
      <c r="I1052" s="9"/>
      <c r="J1052" s="9"/>
      <c r="K1052" s="9"/>
    </row>
    <row r="1053" spans="1:11" x14ac:dyDescent="0.25">
      <c r="A1053" s="2"/>
      <c r="B1053" s="2"/>
      <c r="C1053" s="2"/>
      <c r="E1053" s="2"/>
      <c r="G1053" s="2"/>
      <c r="H1053" s="6"/>
      <c r="I1053" s="9"/>
      <c r="J1053" s="9"/>
      <c r="K1053" s="9"/>
    </row>
    <row r="1054" spans="1:11" x14ac:dyDescent="0.25">
      <c r="A1054" s="2"/>
      <c r="B1054" s="2"/>
      <c r="C1054" s="2"/>
      <c r="E1054" s="2"/>
      <c r="G1054" s="2"/>
      <c r="H1054" s="6"/>
      <c r="I1054" s="9"/>
      <c r="J1054" s="9"/>
      <c r="K1054" s="9"/>
    </row>
    <row r="1055" spans="1:11" x14ac:dyDescent="0.25">
      <c r="A1055" s="2"/>
      <c r="B1055" s="2"/>
      <c r="C1055" s="2"/>
      <c r="E1055" s="2"/>
      <c r="G1055" s="2"/>
      <c r="H1055" s="6"/>
      <c r="I1055" s="9"/>
      <c r="J1055" s="9"/>
      <c r="K1055" s="9"/>
    </row>
    <row r="1056" spans="1:11" x14ac:dyDescent="0.25">
      <c r="A1056" s="2"/>
      <c r="B1056" s="2"/>
      <c r="C1056" s="2"/>
      <c r="E1056" s="2"/>
      <c r="G1056" s="2"/>
      <c r="H1056" s="6"/>
      <c r="I1056" s="9"/>
      <c r="J1056" s="9"/>
      <c r="K1056" s="9"/>
    </row>
    <row r="1057" spans="1:11" x14ac:dyDescent="0.25">
      <c r="A1057" s="2"/>
      <c r="B1057" s="2"/>
      <c r="C1057" s="2"/>
      <c r="E1057" s="2"/>
      <c r="G1057" s="2"/>
      <c r="H1057" s="6"/>
      <c r="I1057" s="9"/>
      <c r="J1057" s="9"/>
      <c r="K1057" s="9"/>
    </row>
    <row r="1058" spans="1:11" x14ac:dyDescent="0.25">
      <c r="A1058" s="2"/>
      <c r="B1058" s="2"/>
      <c r="C1058" s="2"/>
      <c r="E1058" s="2"/>
      <c r="G1058" s="2"/>
      <c r="H1058" s="6"/>
      <c r="I1058" s="9"/>
      <c r="J1058" s="9"/>
      <c r="K1058" s="9"/>
    </row>
    <row r="1059" spans="1:11" x14ac:dyDescent="0.25">
      <c r="A1059" s="2"/>
      <c r="B1059" s="2"/>
      <c r="C1059" s="2"/>
      <c r="E1059" s="2"/>
      <c r="G1059" s="2"/>
      <c r="H1059" s="6"/>
      <c r="I1059" s="9"/>
      <c r="J1059" s="9"/>
      <c r="K1059" s="9"/>
    </row>
    <row r="1060" spans="1:11" x14ac:dyDescent="0.25">
      <c r="A1060" s="2"/>
      <c r="B1060" s="2"/>
      <c r="C1060" s="2"/>
      <c r="E1060" s="2"/>
      <c r="G1060" s="2"/>
      <c r="H1060" s="6"/>
      <c r="I1060" s="9"/>
      <c r="J1060" s="9"/>
      <c r="K1060" s="9"/>
    </row>
    <row r="1061" spans="1:11" x14ac:dyDescent="0.25">
      <c r="A1061" s="2"/>
      <c r="B1061" s="2"/>
      <c r="C1061" s="2"/>
      <c r="E1061" s="2"/>
      <c r="G1061" s="2"/>
      <c r="H1061" s="6"/>
      <c r="I1061" s="9"/>
      <c r="J1061" s="9"/>
      <c r="K1061" s="9"/>
    </row>
    <row r="1062" spans="1:11" x14ac:dyDescent="0.25">
      <c r="A1062" s="2"/>
      <c r="B1062" s="2"/>
      <c r="C1062" s="2"/>
      <c r="E1062" s="2"/>
      <c r="G1062" s="2"/>
      <c r="H1062" s="6"/>
      <c r="I1062" s="9"/>
      <c r="J1062" s="9"/>
      <c r="K1062" s="9"/>
    </row>
    <row r="1063" spans="1:11" x14ac:dyDescent="0.25">
      <c r="A1063" s="2"/>
      <c r="B1063" s="2"/>
      <c r="C1063" s="2"/>
      <c r="E1063" s="2"/>
      <c r="G1063" s="2"/>
      <c r="H1063" s="6"/>
      <c r="I1063" s="9"/>
      <c r="J1063" s="9"/>
      <c r="K1063" s="9"/>
    </row>
    <row r="1064" spans="1:11" x14ac:dyDescent="0.25">
      <c r="A1064" s="2"/>
      <c r="B1064" s="2"/>
      <c r="C1064" s="2"/>
      <c r="E1064" s="2"/>
      <c r="G1064" s="2"/>
      <c r="H1064" s="6"/>
      <c r="I1064" s="9"/>
      <c r="J1064" s="9"/>
      <c r="K1064" s="9"/>
    </row>
    <row r="1065" spans="1:11" x14ac:dyDescent="0.25">
      <c r="A1065" s="2"/>
      <c r="B1065" s="2"/>
      <c r="C1065" s="2"/>
      <c r="E1065" s="2"/>
      <c r="G1065" s="2"/>
      <c r="H1065" s="6"/>
      <c r="I1065" s="9"/>
      <c r="J1065" s="9"/>
      <c r="K1065" s="9"/>
    </row>
    <row r="1066" spans="1:11" x14ac:dyDescent="0.25">
      <c r="A1066" s="2"/>
      <c r="B1066" s="2"/>
      <c r="C1066" s="2"/>
      <c r="E1066" s="2"/>
      <c r="G1066" s="2"/>
      <c r="H1066" s="6"/>
      <c r="I1066" s="9"/>
      <c r="J1066" s="9"/>
      <c r="K1066" s="9"/>
    </row>
    <row r="1067" spans="1:11" x14ac:dyDescent="0.25">
      <c r="A1067" s="2"/>
      <c r="B1067" s="2"/>
      <c r="C1067" s="2"/>
      <c r="E1067" s="2"/>
      <c r="G1067" s="2"/>
      <c r="H1067" s="6"/>
      <c r="I1067" s="9"/>
      <c r="J1067" s="9"/>
      <c r="K1067" s="9"/>
    </row>
    <row r="1068" spans="1:11" x14ac:dyDescent="0.25">
      <c r="A1068" s="2"/>
      <c r="B1068" s="2"/>
      <c r="C1068" s="2"/>
      <c r="E1068" s="2"/>
      <c r="G1068" s="2"/>
      <c r="H1068" s="6"/>
      <c r="I1068" s="9"/>
      <c r="J1068" s="9"/>
      <c r="K1068" s="9"/>
    </row>
    <row r="1069" spans="1:11" x14ac:dyDescent="0.25">
      <c r="A1069" s="2"/>
      <c r="B1069" s="2"/>
      <c r="C1069" s="2"/>
      <c r="E1069" s="2"/>
      <c r="G1069" s="2"/>
      <c r="H1069" s="6"/>
      <c r="I1069" s="9"/>
      <c r="J1069" s="9"/>
      <c r="K1069" s="9"/>
    </row>
    <row r="1070" spans="1:11" x14ac:dyDescent="0.25">
      <c r="A1070" s="2"/>
      <c r="B1070" s="2"/>
      <c r="C1070" s="2"/>
      <c r="E1070" s="2"/>
      <c r="G1070" s="2"/>
      <c r="H1070" s="6"/>
      <c r="I1070" s="9"/>
      <c r="J1070" s="9"/>
      <c r="K1070" s="9"/>
    </row>
    <row r="1071" spans="1:11" x14ac:dyDescent="0.25">
      <c r="A1071" s="2"/>
      <c r="B1071" s="2"/>
      <c r="C1071" s="2"/>
      <c r="E1071" s="2"/>
      <c r="G1071" s="2"/>
      <c r="H1071" s="6"/>
      <c r="I1071" s="9"/>
      <c r="J1071" s="9"/>
      <c r="K1071" s="9"/>
    </row>
    <row r="1072" spans="1:11" x14ac:dyDescent="0.25">
      <c r="A1072" s="2"/>
      <c r="B1072" s="2"/>
      <c r="C1072" s="2"/>
      <c r="E1072" s="2"/>
      <c r="G1072" s="2"/>
      <c r="H1072" s="6"/>
      <c r="I1072" s="9"/>
      <c r="J1072" s="9"/>
      <c r="K1072" s="9"/>
    </row>
    <row r="1073" spans="1:11" x14ac:dyDescent="0.25">
      <c r="A1073" s="2"/>
      <c r="B1073" s="2"/>
      <c r="C1073" s="2"/>
      <c r="E1073" s="2"/>
      <c r="G1073" s="2"/>
      <c r="H1073" s="6"/>
      <c r="I1073" s="9"/>
      <c r="J1073" s="9"/>
      <c r="K1073" s="9"/>
    </row>
    <row r="1074" spans="1:11" x14ac:dyDescent="0.25">
      <c r="A1074" s="2"/>
      <c r="B1074" s="2"/>
      <c r="C1074" s="2"/>
      <c r="E1074" s="2"/>
      <c r="G1074" s="2"/>
      <c r="H1074" s="6"/>
      <c r="I1074" s="9"/>
      <c r="J1074" s="9"/>
      <c r="K1074" s="9"/>
    </row>
    <row r="1075" spans="1:11" x14ac:dyDescent="0.25">
      <c r="A1075" s="2"/>
      <c r="B1075" s="2"/>
      <c r="C1075" s="2"/>
      <c r="E1075" s="2"/>
      <c r="G1075" s="2"/>
      <c r="H1075" s="6"/>
      <c r="I1075" s="9"/>
      <c r="J1075" s="9"/>
      <c r="K1075" s="9"/>
    </row>
    <row r="1076" spans="1:11" x14ac:dyDescent="0.25">
      <c r="A1076" s="2"/>
      <c r="B1076" s="2"/>
      <c r="C1076" s="2"/>
      <c r="E1076" s="2"/>
      <c r="G1076" s="2"/>
      <c r="H1076" s="6"/>
      <c r="I1076" s="9"/>
      <c r="J1076" s="9"/>
      <c r="K1076" s="9"/>
    </row>
    <row r="1077" spans="1:11" x14ac:dyDescent="0.25">
      <c r="A1077" s="2"/>
      <c r="B1077" s="2"/>
      <c r="C1077" s="2"/>
      <c r="E1077" s="2"/>
      <c r="G1077" s="2"/>
      <c r="H1077" s="6"/>
      <c r="I1077" s="9"/>
      <c r="J1077" s="9"/>
      <c r="K1077" s="9"/>
    </row>
    <row r="1078" spans="1:11" x14ac:dyDescent="0.25">
      <c r="A1078" s="2"/>
      <c r="B1078" s="2"/>
      <c r="C1078" s="2"/>
      <c r="E1078" s="2"/>
      <c r="G1078" s="2"/>
      <c r="H1078" s="6"/>
      <c r="I1078" s="9"/>
      <c r="J1078" s="9"/>
      <c r="K1078" s="9"/>
    </row>
    <row r="1079" spans="1:11" x14ac:dyDescent="0.25">
      <c r="A1079" s="2"/>
      <c r="B1079" s="2"/>
      <c r="C1079" s="2"/>
      <c r="E1079" s="2"/>
      <c r="G1079" s="2"/>
      <c r="H1079" s="6"/>
      <c r="I1079" s="9"/>
      <c r="J1079" s="9"/>
      <c r="K1079" s="9"/>
    </row>
    <row r="1080" spans="1:11" x14ac:dyDescent="0.25">
      <c r="A1080" s="2"/>
      <c r="B1080" s="2"/>
      <c r="C1080" s="2"/>
      <c r="E1080" s="2"/>
      <c r="G1080" s="2"/>
      <c r="H1080" s="6"/>
      <c r="I1080" s="9"/>
      <c r="J1080" s="9"/>
      <c r="K1080" s="9"/>
    </row>
    <row r="1081" spans="1:11" x14ac:dyDescent="0.25">
      <c r="A1081" s="2"/>
      <c r="B1081" s="2"/>
      <c r="C1081" s="2"/>
      <c r="E1081" s="2"/>
      <c r="G1081" s="2"/>
      <c r="H1081" s="6"/>
      <c r="I1081" s="9"/>
      <c r="J1081" s="9"/>
      <c r="K1081" s="9"/>
    </row>
    <row r="1082" spans="1:11" x14ac:dyDescent="0.25">
      <c r="A1082" s="2"/>
      <c r="B1082" s="2"/>
      <c r="C1082" s="2"/>
      <c r="E1082" s="2"/>
      <c r="G1082" s="2"/>
      <c r="H1082" s="6"/>
      <c r="I1082" s="9"/>
      <c r="J1082" s="9"/>
      <c r="K1082" s="9"/>
    </row>
    <row r="1083" spans="1:11" x14ac:dyDescent="0.25">
      <c r="A1083" s="2"/>
      <c r="B1083" s="2"/>
      <c r="C1083" s="2"/>
      <c r="E1083" s="2"/>
      <c r="G1083" s="2"/>
      <c r="H1083" s="6"/>
      <c r="I1083" s="9"/>
      <c r="J1083" s="9"/>
      <c r="K1083" s="9"/>
    </row>
    <row r="1084" spans="1:11" x14ac:dyDescent="0.25">
      <c r="A1084" s="2"/>
      <c r="B1084" s="2"/>
      <c r="C1084" s="2"/>
      <c r="E1084" s="2"/>
      <c r="G1084" s="2"/>
      <c r="H1084" s="6"/>
      <c r="I1084" s="9"/>
      <c r="J1084" s="9"/>
      <c r="K1084" s="9"/>
    </row>
    <row r="1085" spans="1:11" x14ac:dyDescent="0.25">
      <c r="A1085" s="2"/>
      <c r="B1085" s="2"/>
      <c r="C1085" s="2"/>
      <c r="E1085" s="2"/>
      <c r="G1085" s="2"/>
      <c r="H1085" s="6"/>
      <c r="I1085" s="9"/>
      <c r="J1085" s="9"/>
      <c r="K1085" s="9"/>
    </row>
    <row r="1086" spans="1:11" x14ac:dyDescent="0.25">
      <c r="A1086" s="2"/>
      <c r="B1086" s="2"/>
      <c r="C1086" s="2"/>
      <c r="E1086" s="2"/>
      <c r="G1086" s="2"/>
      <c r="H1086" s="6"/>
      <c r="I1086" s="9"/>
      <c r="J1086" s="9"/>
      <c r="K1086" s="9"/>
    </row>
    <row r="1087" spans="1:11" x14ac:dyDescent="0.25">
      <c r="A1087" s="2"/>
      <c r="B1087" s="2"/>
      <c r="C1087" s="2"/>
      <c r="E1087" s="2"/>
      <c r="G1087" s="2"/>
      <c r="H1087" s="6"/>
      <c r="I1087" s="9"/>
      <c r="J1087" s="9"/>
      <c r="K1087" s="9"/>
    </row>
    <row r="1088" spans="1:11" x14ac:dyDescent="0.25">
      <c r="A1088" s="2"/>
      <c r="B1088" s="2"/>
      <c r="C1088" s="2"/>
      <c r="E1088" s="2"/>
      <c r="G1088" s="2"/>
      <c r="H1088" s="6"/>
      <c r="I1088" s="9"/>
      <c r="J1088" s="9"/>
      <c r="K1088" s="9"/>
    </row>
    <row r="1089" spans="1:11" x14ac:dyDescent="0.25">
      <c r="A1089" s="2"/>
      <c r="B1089" s="2"/>
      <c r="C1089" s="2"/>
      <c r="E1089" s="2"/>
      <c r="G1089" s="2"/>
      <c r="H1089" s="6"/>
      <c r="I1089" s="9"/>
      <c r="J1089" s="9"/>
      <c r="K1089" s="9"/>
    </row>
    <row r="1090" spans="1:11" x14ac:dyDescent="0.25">
      <c r="A1090" s="2"/>
      <c r="B1090" s="2"/>
      <c r="C1090" s="2"/>
      <c r="E1090" s="2"/>
      <c r="G1090" s="2"/>
      <c r="H1090" s="6"/>
      <c r="I1090" s="9"/>
      <c r="J1090" s="9"/>
      <c r="K1090" s="9"/>
    </row>
    <row r="1091" spans="1:11" x14ac:dyDescent="0.25">
      <c r="A1091" s="2"/>
      <c r="B1091" s="2"/>
      <c r="C1091" s="2"/>
      <c r="E1091" s="2"/>
      <c r="G1091" s="2"/>
      <c r="H1091" s="6"/>
      <c r="I1091" s="9"/>
      <c r="J1091" s="9"/>
      <c r="K1091" s="9"/>
    </row>
    <row r="1092" spans="1:11" x14ac:dyDescent="0.25">
      <c r="A1092" s="2"/>
      <c r="B1092" s="2"/>
      <c r="C1092" s="2"/>
      <c r="E1092" s="2"/>
      <c r="G1092" s="2"/>
      <c r="H1092" s="6"/>
      <c r="I1092" s="9"/>
      <c r="J1092" s="9"/>
      <c r="K1092" s="9"/>
    </row>
    <row r="1093" spans="1:11" x14ac:dyDescent="0.25">
      <c r="A1093" s="2"/>
      <c r="B1093" s="2"/>
      <c r="C1093" s="2"/>
      <c r="E1093" s="2"/>
      <c r="G1093" s="2"/>
      <c r="H1093" s="6"/>
      <c r="I1093" s="9"/>
      <c r="J1093" s="9"/>
      <c r="K1093" s="9"/>
    </row>
    <row r="1094" spans="1:11" x14ac:dyDescent="0.25">
      <c r="A1094" s="2"/>
      <c r="B1094" s="2"/>
      <c r="C1094" s="2"/>
      <c r="E1094" s="2"/>
      <c r="G1094" s="2"/>
      <c r="H1094" s="6"/>
      <c r="I1094" s="9"/>
      <c r="J1094" s="9"/>
      <c r="K1094" s="9"/>
    </row>
    <row r="1095" spans="1:11" x14ac:dyDescent="0.25">
      <c r="A1095" s="2"/>
      <c r="B1095" s="2"/>
      <c r="C1095" s="2"/>
      <c r="E1095" s="2"/>
      <c r="G1095" s="2"/>
      <c r="H1095" s="6"/>
      <c r="I1095" s="9"/>
      <c r="J1095" s="9"/>
      <c r="K1095" s="9"/>
    </row>
    <row r="1096" spans="1:11" x14ac:dyDescent="0.25">
      <c r="A1096" s="2"/>
      <c r="B1096" s="2"/>
      <c r="C1096" s="2"/>
      <c r="E1096" s="2"/>
      <c r="G1096" s="2"/>
      <c r="H1096" s="6"/>
      <c r="I1096" s="9"/>
      <c r="J1096" s="9"/>
      <c r="K1096" s="9"/>
    </row>
    <row r="1097" spans="1:11" x14ac:dyDescent="0.25">
      <c r="A1097" s="2"/>
      <c r="B1097" s="2"/>
      <c r="C1097" s="2"/>
      <c r="E1097" s="2"/>
      <c r="G1097" s="2"/>
      <c r="H1097" s="6"/>
      <c r="I1097" s="9"/>
      <c r="J1097" s="9"/>
      <c r="K1097" s="9"/>
    </row>
    <row r="1098" spans="1:11" x14ac:dyDescent="0.25">
      <c r="A1098" s="2"/>
      <c r="B1098" s="2"/>
      <c r="C1098" s="2"/>
      <c r="E1098" s="2"/>
      <c r="G1098" s="2"/>
      <c r="H1098" s="6"/>
      <c r="I1098" s="9"/>
      <c r="J1098" s="9"/>
      <c r="K1098" s="9"/>
    </row>
    <row r="1099" spans="1:11" x14ac:dyDescent="0.25">
      <c r="A1099" s="2"/>
      <c r="B1099" s="2"/>
      <c r="C1099" s="2"/>
      <c r="E1099" s="2"/>
      <c r="G1099" s="2"/>
      <c r="H1099" s="6"/>
      <c r="I1099" s="9"/>
      <c r="J1099" s="9"/>
      <c r="K1099" s="9"/>
    </row>
    <row r="1100" spans="1:11" x14ac:dyDescent="0.25">
      <c r="A1100" s="2"/>
      <c r="B1100" s="2"/>
      <c r="C1100" s="2"/>
      <c r="E1100" s="2"/>
      <c r="G1100" s="2"/>
      <c r="H1100" s="6"/>
      <c r="I1100" s="9"/>
      <c r="J1100" s="9"/>
      <c r="K1100" s="9"/>
    </row>
    <row r="1101" spans="1:11" x14ac:dyDescent="0.25">
      <c r="A1101" s="2"/>
      <c r="B1101" s="2"/>
      <c r="C1101" s="2"/>
      <c r="E1101" s="2"/>
      <c r="G1101" s="2"/>
      <c r="H1101" s="6"/>
      <c r="I1101" s="9"/>
      <c r="J1101" s="9"/>
      <c r="K1101" s="9"/>
    </row>
    <row r="1102" spans="1:11" x14ac:dyDescent="0.25">
      <c r="A1102" s="2"/>
      <c r="B1102" s="2"/>
      <c r="C1102" s="2"/>
      <c r="E1102" s="2"/>
      <c r="G1102" s="2"/>
      <c r="H1102" s="6"/>
      <c r="I1102" s="9"/>
      <c r="J1102" s="9"/>
      <c r="K1102" s="9"/>
    </row>
    <row r="1103" spans="1:11" x14ac:dyDescent="0.25">
      <c r="A1103" s="2"/>
      <c r="B1103" s="2"/>
      <c r="C1103" s="2"/>
      <c r="E1103" s="2"/>
      <c r="G1103" s="2"/>
      <c r="H1103" s="6"/>
      <c r="I1103" s="9"/>
      <c r="J1103" s="9"/>
      <c r="K1103" s="9"/>
    </row>
    <row r="1104" spans="1:11" x14ac:dyDescent="0.25">
      <c r="A1104" s="2"/>
      <c r="B1104" s="2"/>
      <c r="C1104" s="2"/>
      <c r="E1104" s="2"/>
      <c r="G1104" s="2"/>
      <c r="H1104" s="6"/>
      <c r="I1104" s="9"/>
      <c r="J1104" s="9"/>
      <c r="K1104" s="9"/>
    </row>
    <row r="1105" spans="1:11" x14ac:dyDescent="0.25">
      <c r="A1105" s="2"/>
      <c r="B1105" s="2"/>
      <c r="C1105" s="2"/>
      <c r="E1105" s="2"/>
      <c r="G1105" s="2"/>
      <c r="H1105" s="6"/>
      <c r="I1105" s="9"/>
      <c r="J1105" s="9"/>
      <c r="K1105" s="9"/>
    </row>
    <row r="1106" spans="1:11" x14ac:dyDescent="0.25">
      <c r="A1106" s="2"/>
      <c r="B1106" s="2"/>
      <c r="C1106" s="2"/>
      <c r="E1106" s="2"/>
      <c r="G1106" s="2"/>
      <c r="H1106" s="6"/>
      <c r="I1106" s="9"/>
      <c r="J1106" s="9"/>
      <c r="K1106" s="9"/>
    </row>
    <row r="1107" spans="1:11" x14ac:dyDescent="0.25">
      <c r="A1107" s="2"/>
      <c r="B1107" s="2"/>
      <c r="C1107" s="2"/>
      <c r="E1107" s="2"/>
      <c r="G1107" s="2"/>
      <c r="H1107" s="6"/>
      <c r="I1107" s="9"/>
      <c r="J1107" s="9"/>
      <c r="K1107" s="9"/>
    </row>
    <row r="1108" spans="1:11" x14ac:dyDescent="0.25">
      <c r="A1108" s="2"/>
      <c r="B1108" s="2"/>
      <c r="C1108" s="2"/>
      <c r="E1108" s="2"/>
      <c r="G1108" s="2"/>
      <c r="H1108" s="6"/>
      <c r="I1108" s="9"/>
      <c r="J1108" s="9"/>
      <c r="K1108" s="9"/>
    </row>
    <row r="1109" spans="1:11" x14ac:dyDescent="0.25">
      <c r="A1109" s="2"/>
      <c r="B1109" s="2"/>
      <c r="C1109" s="2"/>
      <c r="E1109" s="2"/>
      <c r="G1109" s="2"/>
      <c r="H1109" s="6"/>
      <c r="I1109" s="9"/>
      <c r="J1109" s="9"/>
      <c r="K1109" s="9"/>
    </row>
    <row r="1110" spans="1:11" x14ac:dyDescent="0.25">
      <c r="A1110" s="2"/>
      <c r="B1110" s="2"/>
      <c r="C1110" s="2"/>
      <c r="E1110" s="2"/>
      <c r="G1110" s="2"/>
      <c r="H1110" s="6"/>
      <c r="I1110" s="9"/>
      <c r="J1110" s="9"/>
      <c r="K1110" s="9"/>
    </row>
    <row r="1111" spans="1:11" x14ac:dyDescent="0.25">
      <c r="A1111" s="2"/>
      <c r="B1111" s="2"/>
      <c r="C1111" s="2"/>
      <c r="E1111" s="2"/>
      <c r="G1111" s="2"/>
      <c r="H1111" s="6"/>
      <c r="I1111" s="9"/>
      <c r="J1111" s="9"/>
      <c r="K1111" s="9"/>
    </row>
    <row r="1112" spans="1:11" x14ac:dyDescent="0.25">
      <c r="A1112" s="2"/>
      <c r="B1112" s="2"/>
      <c r="C1112" s="2"/>
      <c r="E1112" s="2"/>
      <c r="G1112" s="2"/>
      <c r="H1112" s="6"/>
      <c r="I1112" s="9"/>
      <c r="J1112" s="9"/>
      <c r="K1112" s="9"/>
    </row>
    <row r="1113" spans="1:11" x14ac:dyDescent="0.25">
      <c r="A1113" s="2"/>
      <c r="B1113" s="2"/>
      <c r="C1113" s="2"/>
      <c r="E1113" s="2"/>
      <c r="G1113" s="2"/>
      <c r="H1113" s="6"/>
      <c r="I1113" s="9"/>
      <c r="J1113" s="9"/>
      <c r="K1113" s="9"/>
    </row>
    <row r="1114" spans="1:11" x14ac:dyDescent="0.25">
      <c r="A1114" s="2"/>
      <c r="B1114" s="2"/>
      <c r="C1114" s="2"/>
      <c r="E1114" s="2"/>
      <c r="G1114" s="2"/>
      <c r="H1114" s="6"/>
      <c r="I1114" s="9"/>
      <c r="J1114" s="9"/>
      <c r="K1114" s="9"/>
    </row>
    <row r="1115" spans="1:11" x14ac:dyDescent="0.25">
      <c r="A1115" s="2"/>
      <c r="B1115" s="2"/>
      <c r="C1115" s="2"/>
      <c r="E1115" s="2"/>
      <c r="G1115" s="2"/>
      <c r="H1115" s="6"/>
      <c r="I1115" s="9"/>
      <c r="J1115" s="9"/>
      <c r="K1115" s="9"/>
    </row>
    <row r="1116" spans="1:11" x14ac:dyDescent="0.25">
      <c r="A1116" s="2"/>
      <c r="B1116" s="2"/>
      <c r="C1116" s="2"/>
      <c r="E1116" s="2"/>
      <c r="G1116" s="2"/>
      <c r="H1116" s="6"/>
      <c r="I1116" s="9"/>
      <c r="J1116" s="9"/>
      <c r="K1116" s="9"/>
    </row>
    <row r="1117" spans="1:11" x14ac:dyDescent="0.25">
      <c r="A1117" s="2"/>
      <c r="B1117" s="2"/>
      <c r="C1117" s="2"/>
      <c r="E1117" s="2"/>
      <c r="G1117" s="2"/>
      <c r="H1117" s="6"/>
      <c r="I1117" s="9"/>
      <c r="J1117" s="9"/>
      <c r="K1117" s="9"/>
    </row>
    <row r="1118" spans="1:11" x14ac:dyDescent="0.25">
      <c r="A1118" s="2"/>
      <c r="B1118" s="2"/>
      <c r="C1118" s="2"/>
      <c r="E1118" s="2"/>
      <c r="G1118" s="2"/>
      <c r="H1118" s="6"/>
      <c r="I1118" s="9"/>
      <c r="J1118" s="9"/>
      <c r="K1118" s="9"/>
    </row>
    <row r="1119" spans="1:11" x14ac:dyDescent="0.25">
      <c r="A1119" s="2"/>
      <c r="B1119" s="2"/>
      <c r="C1119" s="2"/>
      <c r="E1119" s="2"/>
      <c r="G1119" s="2"/>
      <c r="H1119" s="6"/>
      <c r="I1119" s="9"/>
      <c r="J1119" s="9"/>
      <c r="K1119" s="9"/>
    </row>
    <row r="1120" spans="1:11" x14ac:dyDescent="0.25">
      <c r="A1120" s="2"/>
      <c r="B1120" s="2"/>
      <c r="C1120" s="2"/>
      <c r="E1120" s="2"/>
      <c r="G1120" s="2"/>
      <c r="H1120" s="6"/>
      <c r="I1120" s="9"/>
      <c r="J1120" s="9"/>
      <c r="K1120" s="9"/>
    </row>
    <row r="1121" spans="1:11" x14ac:dyDescent="0.25">
      <c r="A1121" s="2"/>
      <c r="B1121" s="2"/>
      <c r="C1121" s="2"/>
      <c r="E1121" s="2"/>
      <c r="G1121" s="2"/>
      <c r="H1121" s="6"/>
      <c r="I1121" s="9"/>
      <c r="J1121" s="9"/>
      <c r="K1121" s="9"/>
    </row>
    <row r="1122" spans="1:11" x14ac:dyDescent="0.25">
      <c r="A1122" s="2"/>
      <c r="B1122" s="2"/>
      <c r="C1122" s="2"/>
      <c r="E1122" s="2"/>
      <c r="G1122" s="2"/>
      <c r="H1122" s="6"/>
      <c r="I1122" s="9"/>
      <c r="J1122" s="9"/>
      <c r="K1122" s="9"/>
    </row>
    <row r="1123" spans="1:11" x14ac:dyDescent="0.25">
      <c r="A1123" s="2"/>
      <c r="B1123" s="2"/>
      <c r="C1123" s="2"/>
      <c r="E1123" s="2"/>
      <c r="G1123" s="2"/>
      <c r="H1123" s="6"/>
      <c r="I1123" s="9"/>
      <c r="J1123" s="9"/>
      <c r="K1123" s="9"/>
    </row>
    <row r="1124" spans="1:11" x14ac:dyDescent="0.25">
      <c r="A1124" s="2"/>
      <c r="B1124" s="2"/>
      <c r="C1124" s="2"/>
      <c r="E1124" s="2"/>
      <c r="G1124" s="2"/>
      <c r="H1124" s="6"/>
      <c r="I1124" s="9"/>
      <c r="J1124" s="9"/>
      <c r="K1124" s="9"/>
    </row>
    <row r="1125" spans="1:11" x14ac:dyDescent="0.25">
      <c r="A1125" s="2"/>
      <c r="B1125" s="2"/>
      <c r="C1125" s="2"/>
      <c r="E1125" s="2"/>
      <c r="G1125" s="2"/>
      <c r="H1125" s="6"/>
      <c r="I1125" s="9"/>
      <c r="J1125" s="9"/>
      <c r="K1125" s="9"/>
    </row>
    <row r="1126" spans="1:11" x14ac:dyDescent="0.25">
      <c r="A1126" s="2"/>
      <c r="B1126" s="2"/>
      <c r="C1126" s="2"/>
      <c r="E1126" s="2"/>
      <c r="G1126" s="2"/>
      <c r="H1126" s="6"/>
      <c r="I1126" s="9"/>
      <c r="J1126" s="9"/>
      <c r="K1126" s="9"/>
    </row>
    <row r="1127" spans="1:11" x14ac:dyDescent="0.25">
      <c r="A1127" s="2"/>
      <c r="B1127" s="2"/>
      <c r="C1127" s="2"/>
      <c r="E1127" s="2"/>
      <c r="G1127" s="2"/>
      <c r="H1127" s="6"/>
      <c r="I1127" s="9"/>
      <c r="J1127" s="9"/>
      <c r="K1127" s="9"/>
    </row>
    <row r="1128" spans="1:11" x14ac:dyDescent="0.25">
      <c r="A1128" s="2"/>
      <c r="B1128" s="2"/>
      <c r="C1128" s="2"/>
      <c r="E1128" s="2"/>
      <c r="G1128" s="2"/>
      <c r="H1128" s="6"/>
      <c r="I1128" s="9"/>
      <c r="J1128" s="9"/>
      <c r="K1128" s="9"/>
    </row>
    <row r="1129" spans="1:11" x14ac:dyDescent="0.25">
      <c r="A1129" s="2"/>
      <c r="B1129" s="2"/>
      <c r="C1129" s="2"/>
      <c r="E1129" s="2"/>
      <c r="G1129" s="2"/>
      <c r="H1129" s="6"/>
      <c r="I1129" s="9"/>
      <c r="J1129" s="9"/>
      <c r="K1129" s="9"/>
    </row>
    <row r="1130" spans="1:11" x14ac:dyDescent="0.25">
      <c r="A1130" s="2"/>
      <c r="B1130" s="2"/>
      <c r="C1130" s="2"/>
      <c r="E1130" s="2"/>
      <c r="G1130" s="2"/>
      <c r="H1130" s="6"/>
      <c r="I1130" s="9"/>
      <c r="J1130" s="9"/>
      <c r="K1130" s="9"/>
    </row>
    <row r="1131" spans="1:11" x14ac:dyDescent="0.25">
      <c r="A1131" s="2"/>
      <c r="B1131" s="2"/>
      <c r="C1131" s="2"/>
      <c r="E1131" s="2"/>
      <c r="G1131" s="2"/>
      <c r="H1131" s="6"/>
      <c r="I1131" s="9"/>
      <c r="J1131" s="9"/>
      <c r="K1131" s="9"/>
    </row>
    <row r="1132" spans="1:11" x14ac:dyDescent="0.25">
      <c r="A1132" s="2"/>
      <c r="B1132" s="2"/>
      <c r="C1132" s="2"/>
      <c r="E1132" s="2"/>
      <c r="G1132" s="2"/>
      <c r="H1132" s="6"/>
      <c r="I1132" s="9"/>
      <c r="J1132" s="9"/>
      <c r="K1132" s="9"/>
    </row>
    <row r="1133" spans="1:11" x14ac:dyDescent="0.25">
      <c r="A1133" s="2"/>
      <c r="B1133" s="2"/>
      <c r="C1133" s="2"/>
      <c r="E1133" s="2"/>
      <c r="G1133" s="2"/>
      <c r="H1133" s="6"/>
      <c r="I1133" s="9"/>
      <c r="J1133" s="9"/>
      <c r="K1133" s="9"/>
    </row>
    <row r="1134" spans="1:11" x14ac:dyDescent="0.25">
      <c r="A1134" s="2"/>
      <c r="B1134" s="2"/>
      <c r="C1134" s="2"/>
      <c r="E1134" s="2"/>
      <c r="G1134" s="2"/>
      <c r="H1134" s="6"/>
      <c r="I1134" s="9"/>
      <c r="J1134" s="9"/>
      <c r="K1134" s="9"/>
    </row>
    <row r="1135" spans="1:11" x14ac:dyDescent="0.25">
      <c r="A1135" s="2"/>
      <c r="B1135" s="2"/>
      <c r="C1135" s="2"/>
      <c r="E1135" s="2"/>
      <c r="G1135" s="2"/>
      <c r="H1135" s="6"/>
      <c r="I1135" s="9"/>
      <c r="J1135" s="9"/>
      <c r="K1135" s="9"/>
    </row>
    <row r="1136" spans="1:11" x14ac:dyDescent="0.25">
      <c r="A1136" s="2"/>
      <c r="B1136" s="2"/>
      <c r="C1136" s="2"/>
      <c r="E1136" s="2"/>
      <c r="G1136" s="2"/>
      <c r="H1136" s="6"/>
      <c r="I1136" s="9"/>
      <c r="J1136" s="9"/>
      <c r="K1136" s="9"/>
    </row>
    <row r="1137" spans="1:11" x14ac:dyDescent="0.25">
      <c r="A1137" s="2"/>
      <c r="B1137" s="2"/>
      <c r="C1137" s="2"/>
      <c r="E1137" s="2"/>
      <c r="G1137" s="2"/>
      <c r="H1137" s="6"/>
      <c r="I1137" s="9"/>
      <c r="J1137" s="9"/>
      <c r="K1137" s="9"/>
    </row>
    <row r="1138" spans="1:11" x14ac:dyDescent="0.25">
      <c r="A1138" s="2"/>
      <c r="B1138" s="2"/>
      <c r="C1138" s="2"/>
      <c r="E1138" s="2"/>
      <c r="G1138" s="2"/>
      <c r="H1138" s="6"/>
      <c r="I1138" s="9"/>
      <c r="J1138" s="9"/>
      <c r="K1138" s="9"/>
    </row>
    <row r="1139" spans="1:11" x14ac:dyDescent="0.25">
      <c r="A1139" s="2"/>
      <c r="B1139" s="2"/>
      <c r="C1139" s="2"/>
      <c r="E1139" s="2"/>
      <c r="G1139" s="2"/>
      <c r="H1139" s="6"/>
      <c r="I1139" s="9"/>
      <c r="J1139" s="9"/>
      <c r="K1139" s="9"/>
    </row>
    <row r="1140" spans="1:11" x14ac:dyDescent="0.25">
      <c r="A1140" s="2"/>
      <c r="B1140" s="2"/>
      <c r="C1140" s="2"/>
      <c r="E1140" s="2"/>
      <c r="G1140" s="2"/>
      <c r="H1140" s="6"/>
      <c r="I1140" s="9"/>
      <c r="J1140" s="9"/>
      <c r="K1140" s="9"/>
    </row>
    <row r="1141" spans="1:11" x14ac:dyDescent="0.25">
      <c r="A1141" s="2"/>
      <c r="B1141" s="2"/>
      <c r="C1141" s="2"/>
      <c r="E1141" s="2"/>
      <c r="G1141" s="2"/>
      <c r="H1141" s="6"/>
      <c r="I1141" s="9"/>
      <c r="J1141" s="9"/>
      <c r="K1141" s="9"/>
    </row>
    <row r="1142" spans="1:11" x14ac:dyDescent="0.25">
      <c r="A1142" s="2"/>
      <c r="B1142" s="2"/>
      <c r="C1142" s="2"/>
      <c r="E1142" s="2"/>
      <c r="G1142" s="2"/>
      <c r="H1142" s="6"/>
      <c r="I1142" s="9"/>
      <c r="J1142" s="9"/>
      <c r="K1142" s="9"/>
    </row>
    <row r="1143" spans="1:11" x14ac:dyDescent="0.25">
      <c r="A1143" s="2"/>
      <c r="B1143" s="2"/>
      <c r="C1143" s="2"/>
      <c r="E1143" s="2"/>
      <c r="G1143" s="2"/>
      <c r="H1143" s="6"/>
      <c r="I1143" s="9"/>
      <c r="J1143" s="9"/>
      <c r="K1143" s="9"/>
    </row>
    <row r="1144" spans="1:11" x14ac:dyDescent="0.25">
      <c r="A1144" s="2"/>
      <c r="B1144" s="2"/>
      <c r="C1144" s="2"/>
      <c r="E1144" s="2"/>
      <c r="G1144" s="2"/>
      <c r="H1144" s="6"/>
      <c r="I1144" s="9"/>
      <c r="J1144" s="9"/>
      <c r="K1144" s="9"/>
    </row>
    <row r="1145" spans="1:11" x14ac:dyDescent="0.25">
      <c r="A1145" s="2"/>
      <c r="B1145" s="2"/>
      <c r="C1145" s="2"/>
      <c r="E1145" s="2"/>
      <c r="G1145" s="2"/>
      <c r="H1145" s="6"/>
      <c r="I1145" s="9"/>
      <c r="J1145" s="9"/>
      <c r="K1145" s="9"/>
    </row>
    <row r="1146" spans="1:11" x14ac:dyDescent="0.25">
      <c r="A1146" s="2"/>
      <c r="B1146" s="2"/>
      <c r="C1146" s="2"/>
      <c r="E1146" s="2"/>
      <c r="G1146" s="2"/>
      <c r="H1146" s="6"/>
      <c r="I1146" s="9"/>
      <c r="J1146" s="9"/>
      <c r="K1146" s="9"/>
    </row>
    <row r="1147" spans="1:11" x14ac:dyDescent="0.25">
      <c r="A1147" s="2"/>
      <c r="B1147" s="2"/>
      <c r="C1147" s="2"/>
      <c r="E1147" s="2"/>
      <c r="G1147" s="2"/>
      <c r="H1147" s="6"/>
      <c r="I1147" s="9"/>
      <c r="J1147" s="9"/>
      <c r="K1147" s="9"/>
    </row>
    <row r="1148" spans="1:11" x14ac:dyDescent="0.25">
      <c r="A1148" s="2"/>
      <c r="B1148" s="2"/>
      <c r="C1148" s="2"/>
      <c r="E1148" s="2"/>
      <c r="G1148" s="2"/>
      <c r="H1148" s="6"/>
      <c r="I1148" s="9"/>
      <c r="J1148" s="9"/>
      <c r="K1148" s="9"/>
    </row>
    <row r="1149" spans="1:11" x14ac:dyDescent="0.25">
      <c r="A1149" s="2"/>
      <c r="B1149" s="2"/>
      <c r="C1149" s="2"/>
      <c r="E1149" s="2"/>
      <c r="G1149" s="2"/>
      <c r="H1149" s="6"/>
      <c r="I1149" s="9"/>
      <c r="J1149" s="9"/>
      <c r="K1149" s="9"/>
    </row>
    <row r="1150" spans="1:11" x14ac:dyDescent="0.25">
      <c r="A1150" s="2"/>
      <c r="B1150" s="2"/>
      <c r="C1150" s="2"/>
      <c r="E1150" s="2"/>
      <c r="G1150" s="2"/>
      <c r="H1150" s="6"/>
      <c r="I1150" s="9"/>
      <c r="J1150" s="9"/>
      <c r="K1150" s="9"/>
    </row>
    <row r="1151" spans="1:11" x14ac:dyDescent="0.25">
      <c r="A1151" s="2"/>
      <c r="B1151" s="2"/>
      <c r="C1151" s="2"/>
      <c r="E1151" s="2"/>
      <c r="G1151" s="2"/>
      <c r="H1151" s="6"/>
      <c r="I1151" s="9"/>
      <c r="J1151" s="9"/>
      <c r="K1151" s="9"/>
    </row>
    <row r="1152" spans="1:11" x14ac:dyDescent="0.25">
      <c r="A1152" s="2"/>
      <c r="B1152" s="2"/>
      <c r="C1152" s="2"/>
      <c r="E1152" s="2"/>
      <c r="G1152" s="2"/>
      <c r="H1152" s="6"/>
      <c r="I1152" s="9"/>
      <c r="J1152" s="9"/>
      <c r="K1152" s="9"/>
    </row>
    <row r="1153" spans="1:11" x14ac:dyDescent="0.25">
      <c r="A1153" s="2"/>
      <c r="B1153" s="2"/>
      <c r="C1153" s="2"/>
      <c r="E1153" s="2"/>
      <c r="G1153" s="2"/>
      <c r="H1153" s="6"/>
      <c r="I1153" s="9"/>
      <c r="J1153" s="9"/>
      <c r="K1153" s="9"/>
    </row>
    <row r="1154" spans="1:11" x14ac:dyDescent="0.25">
      <c r="A1154" s="2"/>
      <c r="B1154" s="2"/>
      <c r="C1154" s="2"/>
      <c r="E1154" s="2"/>
      <c r="G1154" s="2"/>
      <c r="H1154" s="6"/>
      <c r="I1154" s="9"/>
      <c r="J1154" s="9"/>
      <c r="K1154" s="9"/>
    </row>
    <row r="1155" spans="1:11" x14ac:dyDescent="0.25">
      <c r="A1155" s="2"/>
      <c r="B1155" s="2"/>
      <c r="C1155" s="2"/>
      <c r="E1155" s="2"/>
      <c r="G1155" s="2"/>
      <c r="H1155" s="6"/>
      <c r="I1155" s="9"/>
      <c r="J1155" s="9"/>
      <c r="K1155" s="9"/>
    </row>
    <row r="1156" spans="1:11" x14ac:dyDescent="0.25">
      <c r="A1156" s="2"/>
      <c r="B1156" s="2"/>
      <c r="C1156" s="2"/>
      <c r="E1156" s="2"/>
      <c r="G1156" s="2"/>
      <c r="H1156" s="6"/>
      <c r="I1156" s="9"/>
      <c r="J1156" s="9"/>
      <c r="K1156" s="9"/>
    </row>
    <row r="1157" spans="1:11" x14ac:dyDescent="0.25">
      <c r="A1157" s="2"/>
      <c r="B1157" s="2"/>
      <c r="C1157" s="2"/>
      <c r="E1157" s="2"/>
      <c r="G1157" s="2"/>
      <c r="H1157" s="6"/>
      <c r="I1157" s="9"/>
      <c r="J1157" s="9"/>
      <c r="K1157" s="9"/>
    </row>
    <row r="1158" spans="1:11" x14ac:dyDescent="0.25">
      <c r="A1158" s="2"/>
      <c r="B1158" s="2"/>
      <c r="C1158" s="2"/>
      <c r="E1158" s="2"/>
      <c r="G1158" s="2"/>
      <c r="H1158" s="6"/>
      <c r="I1158" s="9"/>
      <c r="J1158" s="9"/>
      <c r="K1158" s="9"/>
    </row>
    <row r="1159" spans="1:11" x14ac:dyDescent="0.25">
      <c r="A1159" s="2"/>
      <c r="B1159" s="2"/>
      <c r="C1159" s="2"/>
      <c r="E1159" s="2"/>
      <c r="G1159" s="2"/>
      <c r="H1159" s="6"/>
      <c r="I1159" s="9"/>
      <c r="J1159" s="9"/>
      <c r="K1159" s="9"/>
    </row>
    <row r="1160" spans="1:11" x14ac:dyDescent="0.25">
      <c r="A1160" s="2"/>
      <c r="B1160" s="2"/>
      <c r="C1160" s="2"/>
      <c r="E1160" s="2"/>
      <c r="G1160" s="2"/>
      <c r="H1160" s="6"/>
      <c r="I1160" s="9"/>
      <c r="J1160" s="9"/>
      <c r="K1160" s="9"/>
    </row>
    <row r="1161" spans="1:11" x14ac:dyDescent="0.25">
      <c r="A1161" s="2"/>
      <c r="B1161" s="2"/>
      <c r="C1161" s="2"/>
      <c r="E1161" s="2"/>
      <c r="G1161" s="2"/>
      <c r="H1161" s="6"/>
      <c r="I1161" s="9"/>
      <c r="J1161" s="9"/>
      <c r="K1161" s="9"/>
    </row>
    <row r="1162" spans="1:11" x14ac:dyDescent="0.25">
      <c r="A1162" s="2"/>
      <c r="B1162" s="2"/>
      <c r="C1162" s="2"/>
      <c r="E1162" s="2"/>
      <c r="G1162" s="2"/>
      <c r="H1162" s="6"/>
      <c r="I1162" s="9"/>
      <c r="J1162" s="9"/>
      <c r="K1162" s="9"/>
    </row>
    <row r="1163" spans="1:11" x14ac:dyDescent="0.25">
      <c r="A1163" s="2"/>
      <c r="B1163" s="2"/>
      <c r="C1163" s="2"/>
      <c r="E1163" s="2"/>
      <c r="G1163" s="2"/>
      <c r="H1163" s="6"/>
      <c r="I1163" s="9"/>
      <c r="J1163" s="9"/>
      <c r="K1163" s="9"/>
    </row>
    <row r="1164" spans="1:11" x14ac:dyDescent="0.25">
      <c r="A1164" s="2"/>
      <c r="B1164" s="2"/>
      <c r="C1164" s="2"/>
      <c r="E1164" s="2"/>
      <c r="G1164" s="2"/>
      <c r="H1164" s="6"/>
      <c r="I1164" s="9"/>
      <c r="J1164" s="9"/>
      <c r="K1164" s="9"/>
    </row>
    <row r="1165" spans="1:11" x14ac:dyDescent="0.25">
      <c r="A1165" s="2"/>
      <c r="B1165" s="2"/>
      <c r="C1165" s="2"/>
      <c r="E1165" s="2"/>
      <c r="G1165" s="2"/>
      <c r="H1165" s="6"/>
      <c r="I1165" s="9"/>
      <c r="J1165" s="9"/>
      <c r="K1165" s="9"/>
    </row>
    <row r="1166" spans="1:11" x14ac:dyDescent="0.25">
      <c r="A1166" s="2"/>
      <c r="B1166" s="2"/>
      <c r="C1166" s="2"/>
      <c r="E1166" s="2"/>
      <c r="G1166" s="2"/>
      <c r="H1166" s="6"/>
      <c r="I1166" s="9"/>
      <c r="J1166" s="9"/>
      <c r="K1166" s="9"/>
    </row>
    <row r="1167" spans="1:11" x14ac:dyDescent="0.25">
      <c r="A1167" s="2"/>
      <c r="B1167" s="2"/>
      <c r="C1167" s="2"/>
      <c r="E1167" s="2"/>
      <c r="G1167" s="2"/>
      <c r="H1167" s="6"/>
      <c r="I1167" s="9"/>
      <c r="J1167" s="9"/>
      <c r="K1167" s="9"/>
    </row>
    <row r="1168" spans="1:11" x14ac:dyDescent="0.25">
      <c r="A1168" s="2"/>
      <c r="B1168" s="2"/>
      <c r="C1168" s="2"/>
      <c r="E1168" s="2"/>
      <c r="G1168" s="2"/>
      <c r="H1168" s="6"/>
      <c r="I1168" s="9"/>
      <c r="J1168" s="9"/>
      <c r="K1168" s="9"/>
    </row>
    <row r="1169" spans="1:11" x14ac:dyDescent="0.25">
      <c r="A1169" s="2"/>
      <c r="B1169" s="2"/>
      <c r="C1169" s="2"/>
      <c r="E1169" s="2"/>
      <c r="G1169" s="2"/>
      <c r="H1169" s="6"/>
      <c r="I1169" s="9"/>
      <c r="J1169" s="9"/>
      <c r="K1169" s="9"/>
    </row>
    <row r="1170" spans="1:11" x14ac:dyDescent="0.25">
      <c r="A1170" s="2"/>
      <c r="B1170" s="2"/>
      <c r="C1170" s="2"/>
      <c r="E1170" s="2"/>
      <c r="G1170" s="2"/>
      <c r="H1170" s="6"/>
      <c r="I1170" s="9"/>
      <c r="J1170" s="9"/>
      <c r="K1170" s="9"/>
    </row>
    <row r="1171" spans="1:11" x14ac:dyDescent="0.25">
      <c r="A1171" s="2"/>
      <c r="B1171" s="2"/>
      <c r="C1171" s="2"/>
      <c r="E1171" s="2"/>
      <c r="G1171" s="2"/>
      <c r="H1171" s="6"/>
      <c r="I1171" s="9"/>
      <c r="J1171" s="9"/>
      <c r="K1171" s="9"/>
    </row>
    <row r="1172" spans="1:11" x14ac:dyDescent="0.25">
      <c r="A1172" s="2"/>
      <c r="B1172" s="2"/>
      <c r="C1172" s="2"/>
      <c r="E1172" s="2"/>
      <c r="G1172" s="2"/>
      <c r="H1172" s="6"/>
      <c r="I1172" s="9"/>
      <c r="J1172" s="9"/>
      <c r="K1172" s="9"/>
    </row>
    <row r="1173" spans="1:11" x14ac:dyDescent="0.25">
      <c r="A1173" s="2"/>
      <c r="B1173" s="2"/>
      <c r="C1173" s="2"/>
      <c r="E1173" s="2"/>
      <c r="G1173" s="2"/>
      <c r="H1173" s="6"/>
      <c r="I1173" s="9"/>
      <c r="J1173" s="9"/>
      <c r="K1173" s="9"/>
    </row>
    <row r="1174" spans="1:11" x14ac:dyDescent="0.25">
      <c r="A1174" s="2"/>
      <c r="B1174" s="2"/>
      <c r="C1174" s="2"/>
      <c r="E1174" s="2"/>
      <c r="G1174" s="2"/>
      <c r="H1174" s="6"/>
      <c r="I1174" s="9"/>
      <c r="J1174" s="9"/>
      <c r="K1174" s="9"/>
    </row>
    <row r="1175" spans="1:11" x14ac:dyDescent="0.25">
      <c r="A1175" s="2"/>
      <c r="B1175" s="2"/>
      <c r="C1175" s="2"/>
      <c r="E1175" s="2"/>
      <c r="G1175" s="2"/>
      <c r="H1175" s="6"/>
      <c r="I1175" s="9"/>
      <c r="J1175" s="9"/>
      <c r="K1175" s="9"/>
    </row>
    <row r="1176" spans="1:11" x14ac:dyDescent="0.25">
      <c r="A1176" s="2"/>
      <c r="B1176" s="2"/>
      <c r="C1176" s="2"/>
      <c r="E1176" s="2"/>
      <c r="G1176" s="2"/>
      <c r="H1176" s="6"/>
      <c r="I1176" s="9"/>
      <c r="J1176" s="9"/>
      <c r="K1176" s="9"/>
    </row>
    <row r="1177" spans="1:11" x14ac:dyDescent="0.25">
      <c r="A1177" s="2"/>
      <c r="B1177" s="2"/>
      <c r="C1177" s="2"/>
      <c r="E1177" s="2"/>
      <c r="G1177" s="2"/>
      <c r="H1177" s="6"/>
      <c r="I1177" s="9"/>
      <c r="J1177" s="9"/>
      <c r="K1177" s="9"/>
    </row>
    <row r="1178" spans="1:11" x14ac:dyDescent="0.25">
      <c r="A1178" s="2"/>
      <c r="B1178" s="2"/>
      <c r="C1178" s="2"/>
      <c r="E1178" s="2"/>
      <c r="G1178" s="2"/>
      <c r="H1178" s="6"/>
      <c r="I1178" s="9"/>
      <c r="J1178" s="9"/>
      <c r="K1178" s="9"/>
    </row>
    <row r="1179" spans="1:11" x14ac:dyDescent="0.25">
      <c r="A1179" s="2"/>
      <c r="B1179" s="2"/>
      <c r="C1179" s="2"/>
      <c r="E1179" s="2"/>
      <c r="G1179" s="2"/>
      <c r="H1179" s="6"/>
      <c r="I1179" s="9"/>
      <c r="J1179" s="9"/>
      <c r="K1179" s="9"/>
    </row>
    <row r="1180" spans="1:11" x14ac:dyDescent="0.25">
      <c r="A1180" s="2"/>
      <c r="B1180" s="2"/>
      <c r="C1180" s="2"/>
      <c r="E1180" s="2"/>
      <c r="G1180" s="2"/>
      <c r="H1180" s="6"/>
      <c r="I1180" s="9"/>
      <c r="J1180" s="9"/>
      <c r="K1180" s="9"/>
    </row>
    <row r="1181" spans="1:11" x14ac:dyDescent="0.25">
      <c r="A1181" s="2"/>
      <c r="B1181" s="2"/>
      <c r="C1181" s="2"/>
      <c r="E1181" s="2"/>
      <c r="G1181" s="2"/>
      <c r="H1181" s="6"/>
      <c r="I1181" s="9"/>
      <c r="J1181" s="9"/>
      <c r="K1181" s="9"/>
    </row>
    <row r="1182" spans="1:11" x14ac:dyDescent="0.25">
      <c r="A1182" s="2"/>
      <c r="B1182" s="2"/>
      <c r="C1182" s="2"/>
      <c r="E1182" s="2"/>
      <c r="G1182" s="2"/>
      <c r="H1182" s="6"/>
      <c r="I1182" s="9"/>
      <c r="J1182" s="9"/>
      <c r="K1182" s="9"/>
    </row>
    <row r="1183" spans="1:11" x14ac:dyDescent="0.25">
      <c r="A1183" s="2"/>
      <c r="B1183" s="2"/>
      <c r="C1183" s="2"/>
      <c r="E1183" s="2"/>
      <c r="G1183" s="2"/>
      <c r="H1183" s="6"/>
      <c r="I1183" s="9"/>
      <c r="J1183" s="9"/>
      <c r="K1183" s="9"/>
    </row>
    <row r="1184" spans="1:11" x14ac:dyDescent="0.25">
      <c r="A1184" s="2"/>
      <c r="B1184" s="2"/>
      <c r="C1184" s="2"/>
      <c r="E1184" s="2"/>
      <c r="G1184" s="2"/>
      <c r="H1184" s="6"/>
      <c r="I1184" s="9"/>
      <c r="J1184" s="9"/>
      <c r="K1184" s="9"/>
    </row>
    <row r="1185" spans="1:11" x14ac:dyDescent="0.25">
      <c r="A1185" s="2"/>
      <c r="B1185" s="2"/>
      <c r="C1185" s="2"/>
      <c r="E1185" s="2"/>
      <c r="G1185" s="2"/>
      <c r="H1185" s="6"/>
      <c r="I1185" s="9"/>
      <c r="J1185" s="9"/>
      <c r="K1185" s="9"/>
    </row>
    <row r="1186" spans="1:11" x14ac:dyDescent="0.25">
      <c r="A1186" s="2"/>
      <c r="B1186" s="2"/>
      <c r="C1186" s="2"/>
      <c r="E1186" s="2"/>
      <c r="G1186" s="2"/>
      <c r="H1186" s="6"/>
      <c r="I1186" s="9"/>
      <c r="J1186" s="9"/>
      <c r="K1186" s="9"/>
    </row>
    <row r="1187" spans="1:11" x14ac:dyDescent="0.25">
      <c r="A1187" s="2"/>
      <c r="B1187" s="2"/>
      <c r="C1187" s="2"/>
      <c r="E1187" s="2"/>
      <c r="G1187" s="2"/>
      <c r="H1187" s="6"/>
      <c r="I1187" s="9"/>
      <c r="J1187" s="9"/>
      <c r="K1187" s="9"/>
    </row>
    <row r="1188" spans="1:11" x14ac:dyDescent="0.25">
      <c r="A1188" s="2"/>
      <c r="B1188" s="2"/>
      <c r="C1188" s="2"/>
      <c r="E1188" s="2"/>
      <c r="G1188" s="2"/>
      <c r="H1188" s="6"/>
      <c r="I1188" s="9"/>
      <c r="J1188" s="9"/>
      <c r="K1188" s="9"/>
    </row>
    <row r="1189" spans="1:11" x14ac:dyDescent="0.25">
      <c r="A1189" s="2"/>
      <c r="B1189" s="2"/>
      <c r="C1189" s="2"/>
      <c r="E1189" s="2"/>
      <c r="G1189" s="2"/>
      <c r="H1189" s="6"/>
      <c r="I1189" s="9"/>
      <c r="J1189" s="9"/>
      <c r="K1189" s="9"/>
    </row>
    <row r="1190" spans="1:11" x14ac:dyDescent="0.25">
      <c r="A1190" s="2"/>
      <c r="B1190" s="2"/>
      <c r="C1190" s="2"/>
      <c r="E1190" s="2"/>
      <c r="G1190" s="2"/>
      <c r="H1190" s="6"/>
      <c r="I1190" s="9"/>
      <c r="J1190" s="9"/>
      <c r="K1190" s="9"/>
    </row>
    <row r="1191" spans="1:11" x14ac:dyDescent="0.25">
      <c r="A1191" s="2"/>
      <c r="B1191" s="2"/>
      <c r="C1191" s="2"/>
      <c r="E1191" s="2"/>
      <c r="G1191" s="2"/>
      <c r="H1191" s="6"/>
      <c r="I1191" s="9"/>
      <c r="J1191" s="9"/>
      <c r="K1191" s="9"/>
    </row>
    <row r="1192" spans="1:11" x14ac:dyDescent="0.25">
      <c r="A1192" s="2"/>
      <c r="B1192" s="2"/>
      <c r="C1192" s="2"/>
      <c r="E1192" s="2"/>
      <c r="G1192" s="2"/>
      <c r="H1192" s="6"/>
      <c r="I1192" s="9"/>
      <c r="J1192" s="9"/>
      <c r="K1192" s="9"/>
    </row>
    <row r="1193" spans="1:11" x14ac:dyDescent="0.25">
      <c r="A1193" s="2"/>
      <c r="B1193" s="2"/>
      <c r="C1193" s="2"/>
      <c r="E1193" s="2"/>
      <c r="G1193" s="2"/>
      <c r="H1193" s="6"/>
      <c r="I1193" s="9"/>
      <c r="J1193" s="9"/>
      <c r="K1193" s="9"/>
    </row>
    <row r="1194" spans="1:11" x14ac:dyDescent="0.25">
      <c r="A1194" s="2"/>
      <c r="B1194" s="2"/>
      <c r="C1194" s="2"/>
      <c r="E1194" s="2"/>
      <c r="G1194" s="2"/>
      <c r="H1194" s="6"/>
      <c r="I1194" s="9"/>
      <c r="J1194" s="9"/>
      <c r="K1194" s="9"/>
    </row>
    <row r="1195" spans="1:11" x14ac:dyDescent="0.25">
      <c r="A1195" s="2"/>
      <c r="B1195" s="2"/>
      <c r="C1195" s="2"/>
      <c r="E1195" s="2"/>
      <c r="G1195" s="2"/>
      <c r="H1195" s="6"/>
      <c r="I1195" s="9"/>
      <c r="J1195" s="9"/>
      <c r="K1195" s="9"/>
    </row>
    <row r="1196" spans="1:11" x14ac:dyDescent="0.25">
      <c r="A1196" s="2"/>
      <c r="B1196" s="2"/>
      <c r="C1196" s="2"/>
      <c r="E1196" s="2"/>
      <c r="G1196" s="2"/>
      <c r="H1196" s="6"/>
      <c r="I1196" s="9"/>
      <c r="J1196" s="9"/>
      <c r="K1196" s="9"/>
    </row>
    <row r="1197" spans="1:11" x14ac:dyDescent="0.25">
      <c r="A1197" s="2"/>
      <c r="B1197" s="2"/>
      <c r="C1197" s="2"/>
      <c r="E1197" s="2"/>
      <c r="G1197" s="2"/>
      <c r="H1197" s="6"/>
      <c r="I1197" s="9"/>
      <c r="J1197" s="9"/>
      <c r="K1197" s="9"/>
    </row>
    <row r="1198" spans="1:11" x14ac:dyDescent="0.25">
      <c r="A1198" s="2"/>
      <c r="B1198" s="2"/>
      <c r="C1198" s="2"/>
      <c r="E1198" s="2"/>
      <c r="G1198" s="2"/>
      <c r="H1198" s="6"/>
      <c r="I1198" s="9"/>
      <c r="J1198" s="9"/>
      <c r="K1198" s="9"/>
    </row>
    <row r="1199" spans="1:11" x14ac:dyDescent="0.25">
      <c r="A1199" s="2"/>
      <c r="B1199" s="2"/>
      <c r="C1199" s="2"/>
      <c r="E1199" s="2"/>
      <c r="G1199" s="2"/>
      <c r="H1199" s="6"/>
      <c r="I1199" s="9"/>
      <c r="J1199" s="9"/>
      <c r="K1199" s="9"/>
    </row>
    <row r="1200" spans="1:11" x14ac:dyDescent="0.25">
      <c r="A1200" s="2"/>
      <c r="B1200" s="2"/>
      <c r="C1200" s="2"/>
      <c r="E1200" s="2"/>
      <c r="G1200" s="2"/>
      <c r="H1200" s="6"/>
      <c r="I1200" s="9"/>
      <c r="J1200" s="9"/>
      <c r="K1200" s="9"/>
    </row>
    <row r="1201" spans="1:11" x14ac:dyDescent="0.25">
      <c r="A1201" s="2"/>
      <c r="B1201" s="2"/>
      <c r="C1201" s="2"/>
      <c r="E1201" s="2"/>
      <c r="G1201" s="2"/>
      <c r="H1201" s="6"/>
      <c r="I1201" s="9"/>
      <c r="J1201" s="9"/>
      <c r="K1201" s="9"/>
    </row>
    <row r="1202" spans="1:11" x14ac:dyDescent="0.25">
      <c r="A1202" s="2"/>
      <c r="B1202" s="2"/>
      <c r="C1202" s="2"/>
      <c r="E1202" s="2"/>
      <c r="G1202" s="2"/>
      <c r="H1202" s="6"/>
      <c r="I1202" s="9"/>
      <c r="J1202" s="9"/>
      <c r="K1202" s="9"/>
    </row>
    <row r="1203" spans="1:11" x14ac:dyDescent="0.25">
      <c r="A1203" s="2"/>
      <c r="B1203" s="2"/>
      <c r="C1203" s="2"/>
      <c r="E1203" s="2"/>
      <c r="G1203" s="2"/>
      <c r="H1203" s="6"/>
      <c r="I1203" s="9"/>
      <c r="J1203" s="9"/>
      <c r="K1203" s="9"/>
    </row>
    <row r="1204" spans="1:11" x14ac:dyDescent="0.25">
      <c r="A1204" s="2"/>
      <c r="B1204" s="2"/>
      <c r="C1204" s="2"/>
      <c r="E1204" s="2"/>
      <c r="G1204" s="2"/>
      <c r="H1204" s="6"/>
      <c r="I1204" s="9"/>
      <c r="J1204" s="9"/>
      <c r="K1204" s="9"/>
    </row>
    <row r="1205" spans="1:11" x14ac:dyDescent="0.25">
      <c r="A1205" s="2"/>
      <c r="B1205" s="2"/>
      <c r="C1205" s="2"/>
      <c r="E1205" s="2"/>
      <c r="G1205" s="2"/>
      <c r="H1205" s="6"/>
      <c r="I1205" s="9"/>
      <c r="J1205" s="9"/>
      <c r="K1205" s="9"/>
    </row>
    <row r="1206" spans="1:11" x14ac:dyDescent="0.25">
      <c r="A1206" s="2"/>
      <c r="B1206" s="2"/>
      <c r="C1206" s="2"/>
      <c r="E1206" s="2"/>
      <c r="G1206" s="2"/>
      <c r="H1206" s="6"/>
      <c r="I1206" s="9"/>
      <c r="J1206" s="9"/>
      <c r="K1206" s="9"/>
    </row>
    <row r="1207" spans="1:11" x14ac:dyDescent="0.25">
      <c r="A1207" s="2"/>
      <c r="B1207" s="2"/>
      <c r="C1207" s="2"/>
      <c r="E1207" s="2"/>
      <c r="G1207" s="2"/>
      <c r="H1207" s="6"/>
      <c r="I1207" s="9"/>
      <c r="J1207" s="9"/>
      <c r="K1207" s="9"/>
    </row>
    <row r="1208" spans="1:11" x14ac:dyDescent="0.25">
      <c r="A1208" s="2"/>
      <c r="B1208" s="2"/>
      <c r="C1208" s="2"/>
      <c r="E1208" s="2"/>
      <c r="G1208" s="2"/>
      <c r="H1208" s="6"/>
      <c r="I1208" s="9"/>
      <c r="J1208" s="9"/>
      <c r="K1208" s="9"/>
    </row>
    <row r="1209" spans="1:11" x14ac:dyDescent="0.25">
      <c r="A1209" s="2"/>
      <c r="B1209" s="2"/>
      <c r="C1209" s="2"/>
      <c r="E1209" s="2"/>
      <c r="G1209" s="2"/>
      <c r="H1209" s="6"/>
      <c r="I1209" s="9"/>
      <c r="J1209" s="9"/>
      <c r="K1209" s="9"/>
    </row>
    <row r="1210" spans="1:11" x14ac:dyDescent="0.25">
      <c r="A1210" s="2"/>
      <c r="B1210" s="2"/>
      <c r="C1210" s="2"/>
      <c r="E1210" s="2"/>
      <c r="G1210" s="2"/>
      <c r="H1210" s="6"/>
      <c r="I1210" s="9"/>
      <c r="J1210" s="9"/>
      <c r="K1210" s="9"/>
    </row>
    <row r="1211" spans="1:11" x14ac:dyDescent="0.25">
      <c r="A1211" s="2"/>
      <c r="B1211" s="2"/>
      <c r="C1211" s="2"/>
      <c r="E1211" s="2"/>
      <c r="G1211" s="2"/>
      <c r="H1211" s="6"/>
      <c r="I1211" s="9"/>
      <c r="J1211" s="9"/>
      <c r="K1211" s="9"/>
    </row>
    <row r="1212" spans="1:11" x14ac:dyDescent="0.25">
      <c r="A1212" s="2"/>
      <c r="B1212" s="2"/>
      <c r="C1212" s="2"/>
      <c r="E1212" s="2"/>
      <c r="G1212" s="2"/>
      <c r="H1212" s="6"/>
      <c r="I1212" s="9"/>
      <c r="J1212" s="9"/>
      <c r="K1212" s="9"/>
    </row>
    <row r="1213" spans="1:11" x14ac:dyDescent="0.25">
      <c r="A1213" s="2"/>
      <c r="B1213" s="2"/>
      <c r="C1213" s="2"/>
      <c r="E1213" s="2"/>
      <c r="G1213" s="2"/>
      <c r="H1213" s="6"/>
      <c r="I1213" s="9"/>
      <c r="J1213" s="9"/>
      <c r="K1213" s="9"/>
    </row>
    <row r="1214" spans="1:11" x14ac:dyDescent="0.25">
      <c r="A1214" s="2"/>
      <c r="B1214" s="2"/>
      <c r="C1214" s="2"/>
      <c r="E1214" s="2"/>
      <c r="G1214" s="2"/>
      <c r="H1214" s="6"/>
      <c r="I1214" s="9"/>
      <c r="J1214" s="9"/>
      <c r="K1214" s="9"/>
    </row>
    <row r="1215" spans="1:11" x14ac:dyDescent="0.25">
      <c r="A1215" s="2"/>
      <c r="B1215" s="2"/>
      <c r="C1215" s="2"/>
      <c r="E1215" s="2"/>
      <c r="G1215" s="2"/>
      <c r="H1215" s="6"/>
      <c r="I1215" s="9"/>
      <c r="J1215" s="9"/>
      <c r="K1215" s="9"/>
    </row>
    <row r="1216" spans="1:11" x14ac:dyDescent="0.25">
      <c r="A1216" s="2"/>
      <c r="B1216" s="2"/>
      <c r="C1216" s="2"/>
      <c r="E1216" s="2"/>
      <c r="G1216" s="2"/>
      <c r="H1216" s="6"/>
      <c r="I1216" s="9"/>
      <c r="J1216" s="9"/>
      <c r="K1216" s="9"/>
    </row>
    <row r="1217" spans="1:11" x14ac:dyDescent="0.25">
      <c r="A1217" s="2"/>
      <c r="B1217" s="2"/>
      <c r="C1217" s="2"/>
      <c r="E1217" s="2"/>
      <c r="G1217" s="2"/>
      <c r="H1217" s="6"/>
      <c r="I1217" s="9"/>
      <c r="J1217" s="9"/>
      <c r="K1217" s="9"/>
    </row>
    <row r="1218" spans="1:11" x14ac:dyDescent="0.25">
      <c r="A1218" s="2"/>
      <c r="B1218" s="2"/>
      <c r="C1218" s="2"/>
      <c r="E1218" s="2"/>
      <c r="G1218" s="2"/>
      <c r="H1218" s="6"/>
      <c r="I1218" s="9"/>
      <c r="J1218" s="9"/>
      <c r="K1218" s="9"/>
    </row>
    <row r="1219" spans="1:11" x14ac:dyDescent="0.25">
      <c r="A1219" s="2"/>
      <c r="B1219" s="2"/>
      <c r="C1219" s="2"/>
      <c r="E1219" s="2"/>
      <c r="G1219" s="2"/>
      <c r="H1219" s="6"/>
      <c r="I1219" s="9"/>
      <c r="J1219" s="9"/>
      <c r="K1219" s="9"/>
    </row>
    <row r="1220" spans="1:11" x14ac:dyDescent="0.25">
      <c r="A1220" s="2"/>
      <c r="B1220" s="2"/>
      <c r="C1220" s="2"/>
      <c r="E1220" s="2"/>
      <c r="G1220" s="2"/>
      <c r="H1220" s="6"/>
      <c r="I1220" s="9"/>
      <c r="J1220" s="9"/>
      <c r="K1220" s="9"/>
    </row>
    <row r="1221" spans="1:11" x14ac:dyDescent="0.25">
      <c r="A1221" s="2"/>
      <c r="B1221" s="2"/>
      <c r="C1221" s="2"/>
      <c r="E1221" s="2"/>
      <c r="G1221" s="2"/>
      <c r="H1221" s="6"/>
      <c r="I1221" s="9"/>
      <c r="J1221" s="9"/>
      <c r="K1221" s="9"/>
    </row>
    <row r="1222" spans="1:11" x14ac:dyDescent="0.25">
      <c r="A1222" s="2"/>
      <c r="B1222" s="2"/>
      <c r="C1222" s="2"/>
      <c r="E1222" s="2"/>
      <c r="G1222" s="2"/>
      <c r="H1222" s="6"/>
      <c r="I1222" s="9"/>
      <c r="J1222" s="9"/>
      <c r="K1222" s="9"/>
    </row>
    <row r="1223" spans="1:11" x14ac:dyDescent="0.25">
      <c r="A1223" s="2"/>
      <c r="B1223" s="2"/>
      <c r="C1223" s="2"/>
      <c r="E1223" s="2"/>
      <c r="G1223" s="2"/>
      <c r="H1223" s="6"/>
      <c r="I1223" s="9"/>
      <c r="J1223" s="9"/>
      <c r="K1223" s="9"/>
    </row>
    <row r="1224" spans="1:11" x14ac:dyDescent="0.25">
      <c r="A1224" s="2"/>
      <c r="B1224" s="2"/>
      <c r="C1224" s="2"/>
      <c r="E1224" s="2"/>
      <c r="G1224" s="2"/>
      <c r="H1224" s="6"/>
      <c r="I1224" s="9"/>
      <c r="J1224" s="9"/>
      <c r="K1224" s="9"/>
    </row>
    <row r="1225" spans="1:11" x14ac:dyDescent="0.25">
      <c r="A1225" s="2"/>
      <c r="B1225" s="2"/>
      <c r="C1225" s="2"/>
      <c r="E1225" s="2"/>
      <c r="G1225" s="2"/>
      <c r="H1225" s="6"/>
      <c r="I1225" s="9"/>
      <c r="J1225" s="9"/>
      <c r="K1225" s="9"/>
    </row>
    <row r="1226" spans="1:11" x14ac:dyDescent="0.25">
      <c r="A1226" s="2"/>
      <c r="B1226" s="2"/>
      <c r="C1226" s="2"/>
      <c r="E1226" s="2"/>
      <c r="G1226" s="2"/>
      <c r="H1226" s="6"/>
      <c r="I1226" s="9"/>
      <c r="J1226" s="9"/>
      <c r="K1226" s="9"/>
    </row>
    <row r="1227" spans="1:11" x14ac:dyDescent="0.25">
      <c r="A1227" s="2"/>
      <c r="B1227" s="2"/>
      <c r="C1227" s="2"/>
      <c r="E1227" s="2"/>
      <c r="G1227" s="2"/>
      <c r="H1227" s="6"/>
      <c r="I1227" s="9"/>
      <c r="J1227" s="9"/>
      <c r="K1227" s="9"/>
    </row>
    <row r="1228" spans="1:11" x14ac:dyDescent="0.25">
      <c r="A1228" s="2"/>
      <c r="B1228" s="2"/>
      <c r="C1228" s="2"/>
      <c r="E1228" s="2"/>
      <c r="G1228" s="2"/>
      <c r="H1228" s="6"/>
      <c r="I1228" s="9"/>
      <c r="J1228" s="9"/>
      <c r="K1228" s="9"/>
    </row>
    <row r="1229" spans="1:11" x14ac:dyDescent="0.25">
      <c r="A1229" s="2"/>
      <c r="B1229" s="2"/>
      <c r="C1229" s="2"/>
      <c r="E1229" s="2"/>
      <c r="G1229" s="2"/>
      <c r="H1229" s="6"/>
      <c r="I1229" s="9"/>
      <c r="J1229" s="9"/>
      <c r="K1229" s="9"/>
    </row>
    <row r="1230" spans="1:11" x14ac:dyDescent="0.25">
      <c r="A1230" s="2"/>
      <c r="B1230" s="2"/>
      <c r="C1230" s="2"/>
      <c r="E1230" s="2"/>
      <c r="G1230" s="2"/>
      <c r="H1230" s="6"/>
      <c r="I1230" s="9"/>
      <c r="J1230" s="9"/>
      <c r="K1230" s="9"/>
    </row>
    <row r="1231" spans="1:11" x14ac:dyDescent="0.25">
      <c r="A1231" s="2"/>
      <c r="B1231" s="2"/>
      <c r="C1231" s="2"/>
      <c r="E1231" s="2"/>
      <c r="G1231" s="2"/>
      <c r="H1231" s="6"/>
      <c r="I1231" s="9"/>
      <c r="J1231" s="9"/>
      <c r="K1231" s="9"/>
    </row>
    <row r="1232" spans="1:11" x14ac:dyDescent="0.25">
      <c r="A1232" s="2"/>
      <c r="B1232" s="2"/>
      <c r="C1232" s="2"/>
      <c r="E1232" s="2"/>
      <c r="G1232" s="2"/>
      <c r="H1232" s="6"/>
      <c r="I1232" s="9"/>
      <c r="J1232" s="9"/>
      <c r="K1232" s="9"/>
    </row>
    <row r="1233" spans="1:11" x14ac:dyDescent="0.25">
      <c r="A1233" s="2"/>
      <c r="B1233" s="2"/>
      <c r="C1233" s="2"/>
      <c r="E1233" s="2"/>
      <c r="G1233" s="2"/>
      <c r="H1233" s="6"/>
      <c r="I1233" s="9"/>
      <c r="J1233" s="9"/>
      <c r="K1233" s="9"/>
    </row>
    <row r="1234" spans="1:11" x14ac:dyDescent="0.25">
      <c r="A1234" s="2"/>
      <c r="B1234" s="2"/>
      <c r="C1234" s="2"/>
      <c r="E1234" s="2"/>
      <c r="G1234" s="2"/>
      <c r="H1234" s="6"/>
      <c r="I1234" s="9"/>
      <c r="J1234" s="9"/>
      <c r="K1234" s="9"/>
    </row>
    <row r="1235" spans="1:11" x14ac:dyDescent="0.25">
      <c r="A1235" s="2"/>
      <c r="B1235" s="2"/>
      <c r="C1235" s="2"/>
      <c r="E1235" s="2"/>
      <c r="G1235" s="2"/>
      <c r="H1235" s="6"/>
      <c r="I1235" s="9"/>
      <c r="J1235" s="9"/>
      <c r="K1235" s="9"/>
    </row>
    <row r="1236" spans="1:11" x14ac:dyDescent="0.25">
      <c r="A1236" s="2"/>
      <c r="B1236" s="2"/>
      <c r="C1236" s="2"/>
      <c r="E1236" s="2"/>
      <c r="G1236" s="2"/>
      <c r="H1236" s="6"/>
      <c r="I1236" s="9"/>
      <c r="J1236" s="9"/>
      <c r="K1236" s="9"/>
    </row>
    <row r="1237" spans="1:11" x14ac:dyDescent="0.25">
      <c r="A1237" s="2"/>
      <c r="B1237" s="2"/>
      <c r="C1237" s="2"/>
      <c r="E1237" s="2"/>
      <c r="G1237" s="2"/>
      <c r="H1237" s="6"/>
      <c r="I1237" s="9"/>
      <c r="J1237" s="9"/>
      <c r="K1237" s="9"/>
    </row>
    <row r="1238" spans="1:11" x14ac:dyDescent="0.25">
      <c r="A1238" s="2"/>
      <c r="B1238" s="2"/>
      <c r="C1238" s="2"/>
      <c r="E1238" s="2"/>
      <c r="G1238" s="2"/>
      <c r="H1238" s="6"/>
      <c r="I1238" s="9"/>
      <c r="J1238" s="9"/>
      <c r="K1238" s="9"/>
    </row>
    <row r="1239" spans="1:11" x14ac:dyDescent="0.25">
      <c r="A1239" s="2"/>
      <c r="B1239" s="2"/>
      <c r="C1239" s="2"/>
      <c r="E1239" s="2"/>
      <c r="G1239" s="2"/>
      <c r="H1239" s="6"/>
      <c r="I1239" s="9"/>
      <c r="J1239" s="9"/>
      <c r="K1239" s="9"/>
    </row>
    <row r="1240" spans="1:11" x14ac:dyDescent="0.25">
      <c r="A1240" s="2"/>
      <c r="B1240" s="2"/>
      <c r="C1240" s="2"/>
      <c r="E1240" s="2"/>
      <c r="G1240" s="2"/>
      <c r="H1240" s="6"/>
      <c r="I1240" s="9"/>
      <c r="J1240" s="9"/>
      <c r="K1240" s="9"/>
    </row>
    <row r="1241" spans="1:11" x14ac:dyDescent="0.25">
      <c r="A1241" s="2"/>
      <c r="B1241" s="2"/>
      <c r="C1241" s="2"/>
      <c r="E1241" s="2"/>
      <c r="G1241" s="2"/>
      <c r="H1241" s="6"/>
      <c r="I1241" s="9"/>
      <c r="J1241" s="9"/>
      <c r="K1241" s="9"/>
    </row>
    <row r="1242" spans="1:11" x14ac:dyDescent="0.25">
      <c r="A1242" s="2"/>
      <c r="B1242" s="2"/>
      <c r="C1242" s="2"/>
      <c r="E1242" s="2"/>
      <c r="G1242" s="2"/>
      <c r="H1242" s="6"/>
      <c r="I1242" s="9"/>
      <c r="J1242" s="9"/>
      <c r="K1242" s="9"/>
    </row>
    <row r="1243" spans="1:11" x14ac:dyDescent="0.25">
      <c r="A1243" s="2"/>
      <c r="B1243" s="2"/>
      <c r="C1243" s="2"/>
      <c r="E1243" s="2"/>
      <c r="G1243" s="2"/>
      <c r="H1243" s="6"/>
      <c r="I1243" s="9"/>
      <c r="J1243" s="9"/>
      <c r="K1243" s="9"/>
    </row>
    <row r="1244" spans="1:11" x14ac:dyDescent="0.25">
      <c r="A1244" s="2"/>
      <c r="B1244" s="2"/>
      <c r="C1244" s="2"/>
      <c r="E1244" s="2"/>
      <c r="G1244" s="2"/>
      <c r="H1244" s="6"/>
      <c r="I1244" s="9"/>
      <c r="J1244" s="9"/>
      <c r="K1244" s="9"/>
    </row>
    <row r="1245" spans="1:11" x14ac:dyDescent="0.25">
      <c r="A1245" s="2"/>
      <c r="B1245" s="2"/>
      <c r="C1245" s="2"/>
      <c r="E1245" s="2"/>
      <c r="G1245" s="2"/>
      <c r="H1245" s="6"/>
      <c r="I1245" s="9"/>
      <c r="J1245" s="9"/>
      <c r="K1245" s="9"/>
    </row>
    <row r="1246" spans="1:11" x14ac:dyDescent="0.25">
      <c r="A1246" s="2"/>
      <c r="B1246" s="2"/>
      <c r="C1246" s="2"/>
      <c r="E1246" s="2"/>
      <c r="G1246" s="2"/>
      <c r="H1246" s="6"/>
      <c r="I1246" s="9"/>
      <c r="J1246" s="9"/>
      <c r="K1246" s="9"/>
    </row>
    <row r="1247" spans="1:11" x14ac:dyDescent="0.25">
      <c r="A1247" s="2"/>
      <c r="B1247" s="2"/>
      <c r="C1247" s="2"/>
      <c r="E1247" s="2"/>
      <c r="G1247" s="2"/>
      <c r="H1247" s="6"/>
      <c r="I1247" s="9"/>
      <c r="J1247" s="9"/>
      <c r="K1247" s="9"/>
    </row>
    <row r="1248" spans="1:11" x14ac:dyDescent="0.25">
      <c r="A1248" s="2"/>
      <c r="B1248" s="2"/>
      <c r="C1248" s="2"/>
      <c r="E1248" s="2"/>
      <c r="G1248" s="2"/>
      <c r="H1248" s="6"/>
      <c r="I1248" s="9"/>
      <c r="J1248" s="9"/>
      <c r="K1248" s="9"/>
    </row>
    <row r="1249" spans="1:11" x14ac:dyDescent="0.25">
      <c r="A1249" s="2"/>
      <c r="B1249" s="2"/>
      <c r="C1249" s="2"/>
      <c r="E1249" s="2"/>
      <c r="G1249" s="2"/>
      <c r="H1249" s="6"/>
      <c r="I1249" s="9"/>
      <c r="J1249" s="9"/>
      <c r="K1249" s="9"/>
    </row>
    <row r="1250" spans="1:11" x14ac:dyDescent="0.25">
      <c r="A1250" s="2"/>
      <c r="B1250" s="2"/>
      <c r="C1250" s="2"/>
      <c r="E1250" s="2"/>
      <c r="G1250" s="2"/>
      <c r="H1250" s="6"/>
      <c r="I1250" s="9"/>
      <c r="J1250" s="9"/>
      <c r="K1250" s="9"/>
    </row>
    <row r="1251" spans="1:11" x14ac:dyDescent="0.25">
      <c r="A1251" s="2"/>
      <c r="B1251" s="2"/>
      <c r="C1251" s="2"/>
      <c r="E1251" s="2"/>
      <c r="G1251" s="2"/>
      <c r="H1251" s="6"/>
      <c r="I1251" s="9"/>
      <c r="J1251" s="9"/>
      <c r="K1251" s="9"/>
    </row>
    <row r="1252" spans="1:11" x14ac:dyDescent="0.25">
      <c r="A1252" s="2"/>
      <c r="B1252" s="2"/>
      <c r="C1252" s="2"/>
      <c r="E1252" s="2"/>
      <c r="G1252" s="2"/>
      <c r="H1252" s="6"/>
      <c r="I1252" s="9"/>
      <c r="J1252" s="9"/>
      <c r="K1252" s="9"/>
    </row>
    <row r="1253" spans="1:11" x14ac:dyDescent="0.25">
      <c r="A1253" s="2"/>
      <c r="B1253" s="2"/>
      <c r="C1253" s="2"/>
      <c r="E1253" s="2"/>
      <c r="G1253" s="2"/>
      <c r="H1253" s="6"/>
      <c r="I1253" s="9"/>
      <c r="J1253" s="9"/>
      <c r="K1253" s="9"/>
    </row>
    <row r="1254" spans="1:11" x14ac:dyDescent="0.25">
      <c r="A1254" s="2"/>
      <c r="B1254" s="2"/>
      <c r="C1254" s="2"/>
      <c r="E1254" s="2"/>
      <c r="G1254" s="2"/>
      <c r="H1254" s="6"/>
      <c r="I1254" s="9"/>
      <c r="J1254" s="9"/>
      <c r="K1254" s="9"/>
    </row>
    <row r="1255" spans="1:11" x14ac:dyDescent="0.25">
      <c r="A1255" s="2"/>
      <c r="B1255" s="2"/>
      <c r="C1255" s="2"/>
      <c r="E1255" s="2"/>
      <c r="G1255" s="2"/>
      <c r="H1255" s="6"/>
      <c r="I1255" s="9"/>
      <c r="J1255" s="9"/>
      <c r="K1255" s="9"/>
    </row>
    <row r="1256" spans="1:11" x14ac:dyDescent="0.25">
      <c r="A1256" s="2"/>
      <c r="B1256" s="2"/>
      <c r="C1256" s="2"/>
      <c r="E1256" s="2"/>
      <c r="G1256" s="2"/>
      <c r="H1256" s="6"/>
      <c r="I1256" s="9"/>
      <c r="J1256" s="9"/>
      <c r="K1256" s="9"/>
    </row>
    <row r="1257" spans="1:11" x14ac:dyDescent="0.25">
      <c r="A1257" s="2"/>
      <c r="B1257" s="2"/>
      <c r="C1257" s="2"/>
      <c r="E1257" s="2"/>
      <c r="G1257" s="2"/>
      <c r="H1257" s="6"/>
      <c r="I1257" s="9"/>
      <c r="J1257" s="9"/>
      <c r="K1257" s="9"/>
    </row>
    <row r="1258" spans="1:11" x14ac:dyDescent="0.25">
      <c r="A1258" s="2"/>
      <c r="B1258" s="2"/>
      <c r="C1258" s="2"/>
      <c r="E1258" s="2"/>
      <c r="G1258" s="2"/>
      <c r="H1258" s="6"/>
      <c r="I1258" s="9"/>
      <c r="J1258" s="9"/>
      <c r="K1258" s="9"/>
    </row>
    <row r="1259" spans="1:11" x14ac:dyDescent="0.25">
      <c r="A1259" s="2"/>
      <c r="B1259" s="2"/>
      <c r="C1259" s="2"/>
      <c r="E1259" s="2"/>
      <c r="G1259" s="2"/>
      <c r="H1259" s="6"/>
      <c r="I1259" s="9"/>
      <c r="J1259" s="9"/>
      <c r="K1259" s="9"/>
    </row>
    <row r="1260" spans="1:11" x14ac:dyDescent="0.25">
      <c r="A1260" s="2"/>
      <c r="B1260" s="2"/>
      <c r="C1260" s="2"/>
      <c r="E1260" s="2"/>
      <c r="G1260" s="2"/>
      <c r="H1260" s="6"/>
      <c r="I1260" s="9"/>
      <c r="J1260" s="9"/>
      <c r="K1260" s="9"/>
    </row>
    <row r="1261" spans="1:11" x14ac:dyDescent="0.25">
      <c r="A1261" s="2"/>
      <c r="B1261" s="2"/>
      <c r="C1261" s="2"/>
      <c r="E1261" s="2"/>
      <c r="G1261" s="2"/>
      <c r="H1261" s="6"/>
      <c r="I1261" s="9"/>
      <c r="J1261" s="9"/>
      <c r="K1261" s="9"/>
    </row>
    <row r="1262" spans="1:11" x14ac:dyDescent="0.25">
      <c r="A1262" s="2"/>
      <c r="B1262" s="2"/>
      <c r="C1262" s="2"/>
      <c r="E1262" s="2"/>
      <c r="G1262" s="2"/>
      <c r="H1262" s="6"/>
      <c r="I1262" s="9"/>
      <c r="J1262" s="9"/>
      <c r="K1262" s="9"/>
    </row>
    <row r="1263" spans="1:11" x14ac:dyDescent="0.25">
      <c r="A1263" s="2"/>
      <c r="B1263" s="2"/>
      <c r="C1263" s="2"/>
      <c r="E1263" s="2"/>
      <c r="G1263" s="2"/>
      <c r="H1263" s="6"/>
      <c r="I1263" s="9"/>
      <c r="J1263" s="9"/>
      <c r="K1263" s="9"/>
    </row>
    <row r="1264" spans="1:11" x14ac:dyDescent="0.25">
      <c r="A1264" s="2"/>
      <c r="B1264" s="2"/>
      <c r="C1264" s="2"/>
      <c r="E1264" s="2"/>
      <c r="G1264" s="2"/>
      <c r="H1264" s="6"/>
      <c r="I1264" s="9"/>
      <c r="J1264" s="9"/>
      <c r="K1264" s="9"/>
    </row>
    <row r="1265" spans="1:11" x14ac:dyDescent="0.25">
      <c r="A1265" s="2"/>
      <c r="B1265" s="2"/>
      <c r="C1265" s="2"/>
      <c r="E1265" s="2"/>
      <c r="G1265" s="2"/>
      <c r="H1265" s="6"/>
      <c r="I1265" s="9"/>
      <c r="J1265" s="9"/>
      <c r="K1265" s="9"/>
    </row>
    <row r="1266" spans="1:11" x14ac:dyDescent="0.25">
      <c r="A1266" s="2"/>
      <c r="B1266" s="2"/>
      <c r="C1266" s="2"/>
      <c r="E1266" s="2"/>
      <c r="G1266" s="2"/>
      <c r="H1266" s="6"/>
      <c r="I1266" s="9"/>
      <c r="J1266" s="9"/>
      <c r="K1266" s="9"/>
    </row>
    <row r="1267" spans="1:11" x14ac:dyDescent="0.25">
      <c r="A1267" s="2"/>
      <c r="B1267" s="2"/>
      <c r="C1267" s="2"/>
      <c r="E1267" s="2"/>
      <c r="G1267" s="2"/>
      <c r="H1267" s="6"/>
      <c r="I1267" s="9"/>
      <c r="J1267" s="9"/>
      <c r="K1267" s="9"/>
    </row>
    <row r="1268" spans="1:11" x14ac:dyDescent="0.25">
      <c r="A1268" s="2"/>
      <c r="B1268" s="2"/>
      <c r="C1268" s="2"/>
      <c r="E1268" s="2"/>
      <c r="G1268" s="2"/>
      <c r="H1268" s="6"/>
      <c r="I1268" s="9"/>
      <c r="J1268" s="9"/>
      <c r="K1268" s="9"/>
    </row>
    <row r="1269" spans="1:11" x14ac:dyDescent="0.25">
      <c r="A1269" s="2"/>
      <c r="B1269" s="2"/>
      <c r="C1269" s="2"/>
      <c r="E1269" s="2"/>
      <c r="G1269" s="2"/>
      <c r="H1269" s="6"/>
      <c r="I1269" s="9"/>
      <c r="J1269" s="9"/>
      <c r="K1269" s="9"/>
    </row>
    <row r="1270" spans="1:11" x14ac:dyDescent="0.25">
      <c r="A1270" s="2"/>
      <c r="B1270" s="2"/>
      <c r="C1270" s="2"/>
      <c r="E1270" s="2"/>
      <c r="G1270" s="2"/>
      <c r="H1270" s="6"/>
      <c r="I1270" s="9"/>
      <c r="J1270" s="9"/>
      <c r="K1270" s="9"/>
    </row>
    <row r="1271" spans="1:11" x14ac:dyDescent="0.25">
      <c r="A1271" s="2"/>
      <c r="B1271" s="2"/>
      <c r="C1271" s="2"/>
      <c r="E1271" s="2"/>
      <c r="G1271" s="2"/>
      <c r="H1271" s="6"/>
      <c r="I1271" s="9"/>
      <c r="J1271" s="9"/>
      <c r="K1271" s="9"/>
    </row>
    <row r="1272" spans="1:11" x14ac:dyDescent="0.25">
      <c r="A1272" s="2"/>
      <c r="B1272" s="2"/>
      <c r="C1272" s="2"/>
      <c r="E1272" s="2"/>
      <c r="G1272" s="2"/>
      <c r="H1272" s="6"/>
      <c r="I1272" s="9"/>
      <c r="J1272" s="9"/>
      <c r="K1272" s="9"/>
    </row>
    <row r="1273" spans="1:11" x14ac:dyDescent="0.25">
      <c r="A1273" s="2"/>
      <c r="B1273" s="2"/>
      <c r="C1273" s="2"/>
      <c r="E1273" s="2"/>
      <c r="G1273" s="2"/>
      <c r="H1273" s="6"/>
      <c r="I1273" s="9"/>
      <c r="J1273" s="9"/>
      <c r="K1273" s="9"/>
    </row>
    <row r="1274" spans="1:11" x14ac:dyDescent="0.25">
      <c r="A1274" s="2"/>
      <c r="B1274" s="2"/>
      <c r="C1274" s="2"/>
      <c r="E1274" s="2"/>
      <c r="G1274" s="2"/>
      <c r="H1274" s="6"/>
      <c r="I1274" s="9"/>
      <c r="J1274" s="9"/>
      <c r="K1274" s="9"/>
    </row>
    <row r="1275" spans="1:11" x14ac:dyDescent="0.25">
      <c r="A1275" s="2"/>
      <c r="B1275" s="2"/>
      <c r="C1275" s="2"/>
      <c r="E1275" s="2"/>
      <c r="G1275" s="2"/>
      <c r="H1275" s="6"/>
      <c r="I1275" s="9"/>
      <c r="J1275" s="9"/>
      <c r="K1275" s="9"/>
    </row>
    <row r="1276" spans="1:11" x14ac:dyDescent="0.25">
      <c r="A1276" s="2"/>
      <c r="B1276" s="2"/>
      <c r="C1276" s="2"/>
      <c r="E1276" s="2"/>
      <c r="G1276" s="2"/>
      <c r="H1276" s="6"/>
      <c r="I1276" s="9"/>
      <c r="J1276" s="9"/>
      <c r="K1276" s="9"/>
    </row>
    <row r="1277" spans="1:11" x14ac:dyDescent="0.25">
      <c r="A1277" s="2"/>
      <c r="B1277" s="2"/>
      <c r="C1277" s="2"/>
      <c r="E1277" s="2"/>
      <c r="G1277" s="2"/>
      <c r="H1277" s="6"/>
      <c r="I1277" s="9"/>
      <c r="J1277" s="9"/>
      <c r="K1277" s="9"/>
    </row>
    <row r="1278" spans="1:11" x14ac:dyDescent="0.25">
      <c r="A1278" s="2"/>
      <c r="B1278" s="2"/>
      <c r="C1278" s="2"/>
      <c r="E1278" s="2"/>
      <c r="G1278" s="2"/>
      <c r="H1278" s="6"/>
      <c r="I1278" s="9"/>
      <c r="J1278" s="9"/>
      <c r="K1278" s="9"/>
    </row>
    <row r="1279" spans="1:11" x14ac:dyDescent="0.25">
      <c r="A1279" s="2"/>
      <c r="B1279" s="2"/>
      <c r="C1279" s="2"/>
      <c r="E1279" s="2"/>
      <c r="G1279" s="2"/>
      <c r="H1279" s="6"/>
      <c r="I1279" s="9"/>
      <c r="J1279" s="9"/>
      <c r="K1279" s="9"/>
    </row>
    <row r="1280" spans="1:11" x14ac:dyDescent="0.25">
      <c r="A1280" s="2"/>
      <c r="B1280" s="2"/>
      <c r="C1280" s="2"/>
      <c r="E1280" s="2"/>
      <c r="G1280" s="2"/>
      <c r="H1280" s="6"/>
      <c r="I1280" s="9"/>
      <c r="J1280" s="9"/>
      <c r="K1280" s="9"/>
    </row>
    <row r="1281" spans="1:11" x14ac:dyDescent="0.25">
      <c r="A1281" s="2"/>
      <c r="B1281" s="2"/>
      <c r="C1281" s="2"/>
      <c r="E1281" s="2"/>
      <c r="G1281" s="2"/>
      <c r="H1281" s="6"/>
      <c r="I1281" s="9"/>
      <c r="J1281" s="9"/>
      <c r="K1281" s="9"/>
    </row>
    <row r="1282" spans="1:11" x14ac:dyDescent="0.25">
      <c r="A1282" s="2"/>
      <c r="B1282" s="2"/>
      <c r="C1282" s="2"/>
      <c r="E1282" s="2"/>
      <c r="G1282" s="2"/>
      <c r="H1282" s="6"/>
      <c r="I1282" s="9"/>
      <c r="J1282" s="9"/>
      <c r="K1282" s="9"/>
    </row>
    <row r="1283" spans="1:11" x14ac:dyDescent="0.25">
      <c r="A1283" s="2"/>
      <c r="B1283" s="2"/>
      <c r="C1283" s="2"/>
      <c r="E1283" s="2"/>
      <c r="G1283" s="2"/>
      <c r="H1283" s="6"/>
      <c r="I1283" s="9"/>
      <c r="J1283" s="9"/>
      <c r="K1283" s="9"/>
    </row>
    <row r="1284" spans="1:11" x14ac:dyDescent="0.25">
      <c r="A1284" s="2"/>
      <c r="B1284" s="2"/>
      <c r="C1284" s="2"/>
      <c r="E1284" s="2"/>
      <c r="G1284" s="2"/>
      <c r="H1284" s="6"/>
      <c r="I1284" s="9"/>
      <c r="J1284" s="9"/>
      <c r="K1284" s="9"/>
    </row>
    <row r="1285" spans="1:11" x14ac:dyDescent="0.25">
      <c r="A1285" s="2"/>
      <c r="B1285" s="2"/>
      <c r="C1285" s="2"/>
      <c r="E1285" s="2"/>
      <c r="G1285" s="2"/>
      <c r="H1285" s="6"/>
      <c r="I1285" s="9"/>
      <c r="J1285" s="9"/>
      <c r="K1285" s="9"/>
    </row>
    <row r="1286" spans="1:11" x14ac:dyDescent="0.25">
      <c r="A1286" s="2"/>
      <c r="B1286" s="2"/>
      <c r="C1286" s="2"/>
      <c r="E1286" s="2"/>
      <c r="G1286" s="2"/>
      <c r="H1286" s="6"/>
      <c r="I1286" s="9"/>
      <c r="J1286" s="9"/>
      <c r="K1286" s="9"/>
    </row>
    <row r="1287" spans="1:11" x14ac:dyDescent="0.25">
      <c r="A1287" s="2"/>
      <c r="B1287" s="2"/>
      <c r="C1287" s="2"/>
      <c r="E1287" s="2"/>
      <c r="G1287" s="2"/>
      <c r="H1287" s="6"/>
      <c r="I1287" s="9"/>
      <c r="J1287" s="9"/>
      <c r="K1287" s="9"/>
    </row>
    <row r="1288" spans="1:11" x14ac:dyDescent="0.25">
      <c r="A1288" s="2"/>
      <c r="B1288" s="2"/>
      <c r="C1288" s="2"/>
      <c r="E1288" s="2"/>
      <c r="G1288" s="2"/>
      <c r="H1288" s="6"/>
      <c r="I1288" s="9"/>
      <c r="J1288" s="9"/>
      <c r="K1288" s="9"/>
    </row>
    <row r="1289" spans="1:11" x14ac:dyDescent="0.25">
      <c r="A1289" s="2"/>
      <c r="B1289" s="2"/>
      <c r="C1289" s="2"/>
      <c r="E1289" s="2"/>
      <c r="G1289" s="2"/>
      <c r="H1289" s="6"/>
      <c r="I1289" s="9"/>
      <c r="J1289" s="9"/>
      <c r="K1289" s="9"/>
    </row>
    <row r="1290" spans="1:11" x14ac:dyDescent="0.25">
      <c r="A1290" s="2"/>
      <c r="B1290" s="2"/>
      <c r="C1290" s="2"/>
      <c r="E1290" s="2"/>
      <c r="G1290" s="2"/>
      <c r="H1290" s="6"/>
      <c r="I1290" s="9"/>
      <c r="J1290" s="9"/>
      <c r="K1290" s="9"/>
    </row>
    <row r="1291" spans="1:11" x14ac:dyDescent="0.25">
      <c r="A1291" s="2"/>
      <c r="B1291" s="2"/>
      <c r="C1291" s="2"/>
      <c r="E1291" s="2"/>
      <c r="G1291" s="2"/>
      <c r="H1291" s="6"/>
      <c r="I1291" s="9"/>
      <c r="J1291" s="9"/>
      <c r="K1291" s="9"/>
    </row>
    <row r="1292" spans="1:11" x14ac:dyDescent="0.25">
      <c r="A1292" s="2"/>
      <c r="B1292" s="2"/>
      <c r="C1292" s="2"/>
      <c r="E1292" s="2"/>
      <c r="G1292" s="2"/>
      <c r="H1292" s="6"/>
      <c r="I1292" s="9"/>
      <c r="J1292" s="9"/>
      <c r="K1292" s="9"/>
    </row>
    <row r="1293" spans="1:11" x14ac:dyDescent="0.25">
      <c r="A1293" s="2"/>
      <c r="B1293" s="2"/>
      <c r="C1293" s="2"/>
      <c r="E1293" s="2"/>
      <c r="G1293" s="2"/>
      <c r="H1293" s="6"/>
      <c r="I1293" s="9"/>
      <c r="J1293" s="9"/>
      <c r="K1293" s="9"/>
    </row>
    <row r="1294" spans="1:11" x14ac:dyDescent="0.25">
      <c r="A1294" s="2"/>
      <c r="B1294" s="2"/>
      <c r="C1294" s="2"/>
      <c r="E1294" s="2"/>
      <c r="G1294" s="2"/>
      <c r="H1294" s="6"/>
      <c r="I1294" s="9"/>
      <c r="J1294" s="9"/>
      <c r="K1294" s="9"/>
    </row>
    <row r="1295" spans="1:11" x14ac:dyDescent="0.25">
      <c r="A1295" s="2"/>
      <c r="B1295" s="2"/>
      <c r="C1295" s="2"/>
      <c r="E1295" s="2"/>
      <c r="G1295" s="2"/>
      <c r="H1295" s="6"/>
      <c r="I1295" s="9"/>
      <c r="J1295" s="9"/>
      <c r="K1295" s="9"/>
    </row>
    <row r="1296" spans="1:11" x14ac:dyDescent="0.25">
      <c r="A1296" s="2"/>
      <c r="B1296" s="2"/>
      <c r="C1296" s="2"/>
      <c r="E1296" s="2"/>
      <c r="G1296" s="2"/>
      <c r="H1296" s="6"/>
      <c r="I1296" s="9"/>
      <c r="J1296" s="9"/>
      <c r="K1296" s="9"/>
    </row>
    <row r="1297" spans="1:11" x14ac:dyDescent="0.25">
      <c r="A1297" s="2"/>
      <c r="B1297" s="2"/>
      <c r="C1297" s="2"/>
      <c r="E1297" s="2"/>
      <c r="G1297" s="2"/>
      <c r="H1297" s="6"/>
      <c r="I1297" s="9"/>
      <c r="J1297" s="9"/>
      <c r="K1297" s="9"/>
    </row>
    <row r="1298" spans="1:11" x14ac:dyDescent="0.25">
      <c r="A1298" s="2"/>
      <c r="B1298" s="2"/>
      <c r="C1298" s="2"/>
      <c r="E1298" s="2"/>
      <c r="G1298" s="2"/>
      <c r="H1298" s="6"/>
      <c r="I1298" s="9"/>
      <c r="J1298" s="9"/>
      <c r="K1298" s="9"/>
    </row>
    <row r="1299" spans="1:11" x14ac:dyDescent="0.25">
      <c r="A1299" s="2"/>
      <c r="B1299" s="2"/>
      <c r="C1299" s="2"/>
      <c r="E1299" s="2"/>
      <c r="G1299" s="2"/>
      <c r="H1299" s="6"/>
      <c r="I1299" s="9"/>
      <c r="J1299" s="9"/>
      <c r="K1299" s="9"/>
    </row>
    <row r="1300" spans="1:11" x14ac:dyDescent="0.25">
      <c r="A1300" s="2"/>
      <c r="B1300" s="2"/>
      <c r="C1300" s="2"/>
      <c r="E1300" s="2"/>
      <c r="G1300" s="2"/>
      <c r="H1300" s="6"/>
      <c r="I1300" s="9"/>
      <c r="J1300" s="9"/>
      <c r="K1300" s="9"/>
    </row>
    <row r="1301" spans="1:11" x14ac:dyDescent="0.25">
      <c r="A1301" s="2"/>
      <c r="B1301" s="2"/>
      <c r="C1301" s="2"/>
      <c r="E1301" s="2"/>
      <c r="G1301" s="2"/>
      <c r="H1301" s="6"/>
      <c r="I1301" s="9"/>
      <c r="J1301" s="9"/>
      <c r="K1301" s="9"/>
    </row>
    <row r="1302" spans="1:11" x14ac:dyDescent="0.25">
      <c r="A1302" s="2"/>
      <c r="B1302" s="2"/>
      <c r="C1302" s="2"/>
      <c r="E1302" s="2"/>
      <c r="G1302" s="2"/>
      <c r="H1302" s="6"/>
      <c r="I1302" s="9"/>
      <c r="J1302" s="9"/>
      <c r="K1302" s="9"/>
    </row>
    <row r="1303" spans="1:11" x14ac:dyDescent="0.25">
      <c r="A1303" s="2"/>
      <c r="B1303" s="2"/>
      <c r="C1303" s="2"/>
      <c r="E1303" s="2"/>
      <c r="G1303" s="2"/>
      <c r="H1303" s="6"/>
      <c r="I1303" s="9"/>
      <c r="J1303" s="9"/>
      <c r="K1303" s="9"/>
    </row>
    <row r="1304" spans="1:11" x14ac:dyDescent="0.25">
      <c r="A1304" s="2"/>
      <c r="B1304" s="2"/>
      <c r="C1304" s="2"/>
      <c r="E1304" s="2"/>
      <c r="G1304" s="2"/>
      <c r="H1304" s="6"/>
      <c r="I1304" s="9"/>
      <c r="J1304" s="9"/>
      <c r="K1304" s="9"/>
    </row>
    <row r="1305" spans="1:11" x14ac:dyDescent="0.25">
      <c r="A1305" s="2"/>
      <c r="B1305" s="2"/>
      <c r="C1305" s="2"/>
      <c r="E1305" s="2"/>
      <c r="G1305" s="2"/>
      <c r="H1305" s="6"/>
      <c r="I1305" s="9"/>
      <c r="J1305" s="9"/>
      <c r="K1305" s="9"/>
    </row>
    <row r="1306" spans="1:11" x14ac:dyDescent="0.25">
      <c r="A1306" s="2"/>
      <c r="B1306" s="2"/>
      <c r="C1306" s="2"/>
      <c r="E1306" s="2"/>
      <c r="G1306" s="2"/>
      <c r="H1306" s="6"/>
      <c r="I1306" s="9"/>
      <c r="J1306" s="9"/>
      <c r="K1306" s="9"/>
    </row>
    <row r="1307" spans="1:11" x14ac:dyDescent="0.25">
      <c r="A1307" s="2"/>
      <c r="B1307" s="2"/>
      <c r="C1307" s="2"/>
      <c r="E1307" s="2"/>
      <c r="G1307" s="2"/>
      <c r="H1307" s="6"/>
      <c r="I1307" s="9"/>
      <c r="J1307" s="9"/>
      <c r="K1307" s="9"/>
    </row>
    <row r="1308" spans="1:11" x14ac:dyDescent="0.25">
      <c r="A1308" s="2"/>
      <c r="B1308" s="2"/>
      <c r="C1308" s="2"/>
      <c r="E1308" s="2"/>
      <c r="G1308" s="2"/>
      <c r="H1308" s="6"/>
      <c r="I1308" s="9"/>
      <c r="J1308" s="9"/>
      <c r="K1308" s="9"/>
    </row>
    <row r="1309" spans="1:11" x14ac:dyDescent="0.25">
      <c r="A1309" s="2"/>
      <c r="B1309" s="2"/>
      <c r="C1309" s="2"/>
      <c r="E1309" s="2"/>
      <c r="G1309" s="2"/>
      <c r="H1309" s="6"/>
      <c r="I1309" s="9"/>
      <c r="J1309" s="9"/>
      <c r="K1309" s="9"/>
    </row>
    <row r="1310" spans="1:11" x14ac:dyDescent="0.25">
      <c r="A1310" s="2"/>
      <c r="B1310" s="2"/>
      <c r="C1310" s="2"/>
      <c r="E1310" s="2"/>
      <c r="G1310" s="2"/>
      <c r="H1310" s="6"/>
      <c r="I1310" s="9"/>
      <c r="J1310" s="9"/>
      <c r="K1310" s="9"/>
    </row>
    <row r="1311" spans="1:11" x14ac:dyDescent="0.25">
      <c r="A1311" s="2"/>
      <c r="B1311" s="2"/>
      <c r="C1311" s="2"/>
      <c r="E1311" s="2"/>
      <c r="G1311" s="2"/>
      <c r="H1311" s="6"/>
      <c r="I1311" s="9"/>
      <c r="J1311" s="9"/>
      <c r="K1311" s="9"/>
    </row>
    <row r="1312" spans="1:11" x14ac:dyDescent="0.25">
      <c r="A1312" s="2"/>
      <c r="B1312" s="2"/>
      <c r="C1312" s="2"/>
      <c r="E1312" s="2"/>
      <c r="G1312" s="2"/>
      <c r="H1312" s="6"/>
      <c r="I1312" s="9"/>
      <c r="J1312" s="9"/>
      <c r="K1312" s="9"/>
    </row>
    <row r="1313" spans="1:11" x14ac:dyDescent="0.25">
      <c r="A1313" s="2"/>
      <c r="B1313" s="2"/>
      <c r="C1313" s="2"/>
      <c r="E1313" s="2"/>
      <c r="G1313" s="2"/>
      <c r="H1313" s="6"/>
      <c r="I1313" s="9"/>
      <c r="J1313" s="9"/>
      <c r="K1313" s="9"/>
    </row>
    <row r="1314" spans="1:11" x14ac:dyDescent="0.25">
      <c r="A1314" s="2"/>
      <c r="B1314" s="2"/>
      <c r="C1314" s="2"/>
      <c r="E1314" s="2"/>
      <c r="G1314" s="2"/>
      <c r="H1314" s="6"/>
      <c r="I1314" s="9"/>
      <c r="J1314" s="9"/>
      <c r="K1314" s="9"/>
    </row>
    <row r="1315" spans="1:11" x14ac:dyDescent="0.25">
      <c r="A1315" s="2"/>
      <c r="B1315" s="2"/>
      <c r="C1315" s="2"/>
      <c r="E1315" s="2"/>
      <c r="G1315" s="2"/>
      <c r="H1315" s="6"/>
      <c r="I1315" s="9"/>
      <c r="J1315" s="9"/>
      <c r="K1315" s="9"/>
    </row>
    <row r="1316" spans="1:11" x14ac:dyDescent="0.25">
      <c r="A1316" s="2"/>
      <c r="B1316" s="2"/>
      <c r="C1316" s="2"/>
      <c r="E1316" s="2"/>
      <c r="G1316" s="2"/>
      <c r="H1316" s="6"/>
      <c r="I1316" s="9"/>
      <c r="J1316" s="9"/>
      <c r="K1316" s="9"/>
    </row>
    <row r="1317" spans="1:11" x14ac:dyDescent="0.25">
      <c r="A1317" s="2"/>
      <c r="B1317" s="2"/>
      <c r="C1317" s="2"/>
      <c r="E1317" s="2"/>
      <c r="G1317" s="2"/>
      <c r="H1317" s="6"/>
      <c r="I1317" s="9"/>
      <c r="J1317" s="9"/>
      <c r="K1317" s="9"/>
    </row>
    <row r="1318" spans="1:11" x14ac:dyDescent="0.25">
      <c r="A1318" s="2"/>
      <c r="B1318" s="2"/>
      <c r="C1318" s="2"/>
      <c r="E1318" s="2"/>
      <c r="G1318" s="2"/>
      <c r="H1318" s="6"/>
      <c r="I1318" s="9"/>
      <c r="J1318" s="9"/>
      <c r="K1318" s="9"/>
    </row>
    <row r="1319" spans="1:11" x14ac:dyDescent="0.25">
      <c r="A1319" s="2"/>
      <c r="B1319" s="2"/>
      <c r="C1319" s="2"/>
      <c r="E1319" s="2"/>
      <c r="G1319" s="2"/>
      <c r="H1319" s="6"/>
      <c r="I1319" s="9"/>
      <c r="J1319" s="9"/>
      <c r="K1319" s="9"/>
    </row>
    <row r="1320" spans="1:11" x14ac:dyDescent="0.25">
      <c r="A1320" s="2"/>
      <c r="B1320" s="2"/>
      <c r="C1320" s="2"/>
      <c r="E1320" s="2"/>
      <c r="G1320" s="2"/>
      <c r="H1320" s="6"/>
      <c r="I1320" s="9"/>
      <c r="J1320" s="9"/>
      <c r="K1320" s="9"/>
    </row>
    <row r="1321" spans="1:11" x14ac:dyDescent="0.25">
      <c r="A1321" s="2"/>
      <c r="B1321" s="2"/>
      <c r="C1321" s="2"/>
      <c r="E1321" s="2"/>
      <c r="G1321" s="2"/>
      <c r="H1321" s="6"/>
      <c r="I1321" s="9"/>
      <c r="J1321" s="9"/>
      <c r="K1321" s="9"/>
    </row>
    <row r="1322" spans="1:11" x14ac:dyDescent="0.25">
      <c r="A1322" s="2"/>
      <c r="B1322" s="2"/>
      <c r="C1322" s="2"/>
      <c r="E1322" s="2"/>
      <c r="G1322" s="2"/>
      <c r="H1322" s="6"/>
      <c r="I1322" s="9"/>
      <c r="J1322" s="9"/>
      <c r="K1322" s="9"/>
    </row>
    <row r="1323" spans="1:11" x14ac:dyDescent="0.25">
      <c r="A1323" s="2"/>
      <c r="B1323" s="2"/>
      <c r="C1323" s="2"/>
      <c r="E1323" s="2"/>
      <c r="G1323" s="2"/>
      <c r="H1323" s="6"/>
      <c r="I1323" s="9"/>
      <c r="J1323" s="9"/>
      <c r="K1323" s="9"/>
    </row>
    <row r="1324" spans="1:11" x14ac:dyDescent="0.25">
      <c r="A1324" s="2"/>
      <c r="B1324" s="2"/>
      <c r="C1324" s="2"/>
      <c r="E1324" s="2"/>
      <c r="G1324" s="2"/>
      <c r="H1324" s="6"/>
      <c r="I1324" s="9"/>
      <c r="J1324" s="9"/>
      <c r="K1324" s="9"/>
    </row>
    <row r="1325" spans="1:11" x14ac:dyDescent="0.25">
      <c r="A1325" s="2"/>
      <c r="B1325" s="2"/>
      <c r="C1325" s="2"/>
      <c r="E1325" s="2"/>
      <c r="G1325" s="2"/>
      <c r="H1325" s="6"/>
      <c r="I1325" s="9"/>
      <c r="J1325" s="9"/>
      <c r="K1325" s="9"/>
    </row>
    <row r="1326" spans="1:11" x14ac:dyDescent="0.25">
      <c r="A1326" s="2"/>
      <c r="B1326" s="2"/>
      <c r="C1326" s="2"/>
      <c r="E1326" s="2"/>
      <c r="G1326" s="2"/>
      <c r="H1326" s="6"/>
      <c r="I1326" s="9"/>
      <c r="J1326" s="9"/>
      <c r="K1326" s="9"/>
    </row>
    <row r="1327" spans="1:11" x14ac:dyDescent="0.25">
      <c r="A1327" s="2"/>
      <c r="B1327" s="2"/>
      <c r="C1327" s="2"/>
      <c r="E1327" s="2"/>
      <c r="G1327" s="2"/>
      <c r="H1327" s="6"/>
      <c r="I1327" s="9"/>
      <c r="J1327" s="9"/>
      <c r="K1327" s="9"/>
    </row>
    <row r="1328" spans="1:11" x14ac:dyDescent="0.25">
      <c r="A1328" s="2"/>
      <c r="B1328" s="2"/>
      <c r="C1328" s="2"/>
      <c r="E1328" s="2"/>
      <c r="G1328" s="2"/>
      <c r="H1328" s="6"/>
      <c r="I1328" s="9"/>
      <c r="J1328" s="9"/>
      <c r="K1328" s="9"/>
    </row>
    <row r="1329" spans="1:11" x14ac:dyDescent="0.25">
      <c r="A1329" s="2"/>
      <c r="B1329" s="2"/>
      <c r="C1329" s="2"/>
      <c r="E1329" s="2"/>
      <c r="G1329" s="2"/>
      <c r="H1329" s="6"/>
      <c r="I1329" s="9"/>
      <c r="J1329" s="9"/>
      <c r="K1329" s="9"/>
    </row>
    <row r="1330" spans="1:11" x14ac:dyDescent="0.25">
      <c r="A1330" s="2"/>
      <c r="B1330" s="2"/>
      <c r="C1330" s="2"/>
      <c r="E1330" s="2"/>
      <c r="G1330" s="2"/>
      <c r="H1330" s="6"/>
      <c r="I1330" s="9"/>
      <c r="J1330" s="9"/>
      <c r="K1330" s="9"/>
    </row>
    <row r="1331" spans="1:11" x14ac:dyDescent="0.25">
      <c r="A1331" s="2"/>
      <c r="B1331" s="2"/>
      <c r="C1331" s="2"/>
      <c r="E1331" s="2"/>
      <c r="G1331" s="2"/>
      <c r="H1331" s="6"/>
      <c r="I1331" s="9"/>
      <c r="J1331" s="9"/>
      <c r="K1331" s="9"/>
    </row>
    <row r="1332" spans="1:11" x14ac:dyDescent="0.25">
      <c r="A1332" s="2"/>
      <c r="B1332" s="2"/>
      <c r="C1332" s="2"/>
      <c r="E1332" s="2"/>
      <c r="G1332" s="2"/>
      <c r="H1332" s="6"/>
      <c r="I1332" s="9"/>
      <c r="J1332" s="9"/>
      <c r="K1332" s="9"/>
    </row>
    <row r="1333" spans="1:11" x14ac:dyDescent="0.25">
      <c r="A1333" s="2"/>
      <c r="B1333" s="2"/>
      <c r="C1333" s="2"/>
      <c r="E1333" s="2"/>
      <c r="G1333" s="2"/>
      <c r="H1333" s="6"/>
      <c r="I1333" s="9"/>
      <c r="J1333" s="9"/>
      <c r="K1333" s="9"/>
    </row>
    <row r="1334" spans="1:11" x14ac:dyDescent="0.25">
      <c r="A1334" s="2"/>
      <c r="B1334" s="2"/>
      <c r="C1334" s="2"/>
      <c r="E1334" s="2"/>
      <c r="G1334" s="2"/>
      <c r="H1334" s="6"/>
      <c r="I1334" s="9"/>
      <c r="J1334" s="9"/>
      <c r="K1334" s="9"/>
    </row>
    <row r="1335" spans="1:11" x14ac:dyDescent="0.25">
      <c r="A1335" s="2"/>
      <c r="B1335" s="2"/>
      <c r="C1335" s="2"/>
      <c r="E1335" s="2"/>
      <c r="G1335" s="2"/>
      <c r="H1335" s="6"/>
      <c r="I1335" s="9"/>
      <c r="J1335" s="9"/>
      <c r="K1335" s="9"/>
    </row>
    <row r="1336" spans="1:11" x14ac:dyDescent="0.25">
      <c r="A1336" s="2"/>
      <c r="B1336" s="2"/>
      <c r="C1336" s="2"/>
      <c r="E1336" s="2"/>
      <c r="G1336" s="2"/>
      <c r="H1336" s="6"/>
      <c r="I1336" s="9"/>
      <c r="J1336" s="9"/>
      <c r="K1336" s="9"/>
    </row>
    <row r="1337" spans="1:11" x14ac:dyDescent="0.25">
      <c r="A1337" s="2"/>
      <c r="B1337" s="2"/>
      <c r="C1337" s="2"/>
      <c r="E1337" s="2"/>
      <c r="G1337" s="2"/>
      <c r="H1337" s="6"/>
      <c r="I1337" s="9"/>
      <c r="J1337" s="9"/>
      <c r="K1337" s="9"/>
    </row>
    <row r="1338" spans="1:11" x14ac:dyDescent="0.25">
      <c r="A1338" s="2"/>
      <c r="B1338" s="2"/>
      <c r="C1338" s="2"/>
      <c r="E1338" s="2"/>
      <c r="G1338" s="2"/>
      <c r="H1338" s="6"/>
      <c r="I1338" s="9"/>
      <c r="J1338" s="9"/>
      <c r="K1338" s="9"/>
    </row>
    <row r="1339" spans="1:11" x14ac:dyDescent="0.25">
      <c r="A1339" s="2"/>
      <c r="B1339" s="2"/>
      <c r="C1339" s="2"/>
      <c r="E1339" s="2"/>
      <c r="G1339" s="2"/>
      <c r="H1339" s="6"/>
      <c r="I1339" s="9"/>
      <c r="J1339" s="9"/>
      <c r="K1339" s="9"/>
    </row>
    <row r="1340" spans="1:11" x14ac:dyDescent="0.25">
      <c r="A1340" s="2"/>
      <c r="B1340" s="2"/>
      <c r="C1340" s="2"/>
      <c r="E1340" s="2"/>
      <c r="G1340" s="2"/>
      <c r="H1340" s="6"/>
      <c r="I1340" s="9"/>
      <c r="J1340" s="9"/>
      <c r="K1340" s="9"/>
    </row>
    <row r="1341" spans="1:11" x14ac:dyDescent="0.25">
      <c r="A1341" s="2"/>
      <c r="B1341" s="2"/>
      <c r="C1341" s="2"/>
      <c r="E1341" s="2"/>
      <c r="G1341" s="2"/>
      <c r="H1341" s="6"/>
      <c r="I1341" s="9"/>
      <c r="J1341" s="9"/>
      <c r="K1341" s="9"/>
    </row>
    <row r="1342" spans="1:11" x14ac:dyDescent="0.25">
      <c r="A1342" s="2"/>
      <c r="B1342" s="2"/>
      <c r="C1342" s="2"/>
      <c r="E1342" s="2"/>
      <c r="G1342" s="2"/>
      <c r="H1342" s="6"/>
      <c r="I1342" s="9"/>
      <c r="J1342" s="9"/>
      <c r="K1342" s="9"/>
    </row>
    <row r="1343" spans="1:11" x14ac:dyDescent="0.25">
      <c r="A1343" s="2"/>
      <c r="B1343" s="2"/>
      <c r="C1343" s="2"/>
      <c r="E1343" s="2"/>
      <c r="G1343" s="2"/>
      <c r="H1343" s="6"/>
      <c r="I1343" s="9"/>
      <c r="J1343" s="9"/>
      <c r="K1343" s="9"/>
    </row>
    <row r="1344" spans="1:11" x14ac:dyDescent="0.25">
      <c r="A1344" s="2"/>
      <c r="B1344" s="2"/>
      <c r="C1344" s="2"/>
      <c r="E1344" s="2"/>
      <c r="G1344" s="2"/>
      <c r="H1344" s="6"/>
      <c r="I1344" s="9"/>
      <c r="J1344" s="9"/>
      <c r="K1344" s="9"/>
    </row>
    <row r="1345" spans="1:11" x14ac:dyDescent="0.25">
      <c r="A1345" s="2"/>
      <c r="B1345" s="2"/>
      <c r="C1345" s="2"/>
      <c r="E1345" s="2"/>
      <c r="G1345" s="2"/>
      <c r="H1345" s="6"/>
      <c r="I1345" s="9"/>
      <c r="J1345" s="9"/>
      <c r="K1345" s="9"/>
    </row>
    <row r="1346" spans="1:11" x14ac:dyDescent="0.25">
      <c r="A1346" s="2"/>
      <c r="B1346" s="2"/>
      <c r="C1346" s="2"/>
      <c r="E1346" s="2"/>
      <c r="G1346" s="2"/>
      <c r="H1346" s="6"/>
      <c r="I1346" s="9"/>
      <c r="J1346" s="9"/>
      <c r="K1346" s="9"/>
    </row>
    <row r="1347" spans="1:11" x14ac:dyDescent="0.25">
      <c r="A1347" s="2"/>
      <c r="B1347" s="2"/>
      <c r="C1347" s="2"/>
      <c r="E1347" s="2"/>
      <c r="G1347" s="2"/>
      <c r="H1347" s="6"/>
      <c r="I1347" s="9"/>
      <c r="J1347" s="9"/>
      <c r="K1347" s="9"/>
    </row>
    <row r="1348" spans="1:11" x14ac:dyDescent="0.25">
      <c r="A1348" s="2"/>
      <c r="B1348" s="2"/>
      <c r="C1348" s="2"/>
      <c r="E1348" s="2"/>
      <c r="G1348" s="2"/>
      <c r="H1348" s="6"/>
      <c r="I1348" s="9"/>
      <c r="J1348" s="9"/>
      <c r="K1348" s="9"/>
    </row>
    <row r="1349" spans="1:11" x14ac:dyDescent="0.25">
      <c r="A1349" s="2"/>
      <c r="B1349" s="2"/>
      <c r="C1349" s="2"/>
      <c r="E1349" s="2"/>
      <c r="G1349" s="2"/>
      <c r="H1349" s="6"/>
      <c r="I1349" s="9"/>
      <c r="J1349" s="9"/>
      <c r="K1349" s="9"/>
    </row>
    <row r="1350" spans="1:11" x14ac:dyDescent="0.25">
      <c r="A1350" s="2"/>
      <c r="B1350" s="2"/>
      <c r="C1350" s="2"/>
      <c r="E1350" s="2"/>
      <c r="G1350" s="2"/>
      <c r="H1350" s="6"/>
      <c r="I1350" s="9"/>
      <c r="J1350" s="9"/>
      <c r="K1350" s="9"/>
    </row>
    <row r="1351" spans="1:11" x14ac:dyDescent="0.25">
      <c r="A1351" s="2"/>
      <c r="B1351" s="2"/>
      <c r="C1351" s="2"/>
      <c r="E1351" s="2"/>
      <c r="G1351" s="2"/>
      <c r="H1351" s="6"/>
      <c r="I1351" s="9"/>
      <c r="J1351" s="9"/>
      <c r="K1351" s="9"/>
    </row>
    <row r="1352" spans="1:11" x14ac:dyDescent="0.25">
      <c r="A1352" s="2"/>
      <c r="B1352" s="2"/>
      <c r="C1352" s="2"/>
      <c r="E1352" s="2"/>
      <c r="G1352" s="2"/>
      <c r="H1352" s="6"/>
      <c r="I1352" s="9"/>
      <c r="J1352" s="9"/>
      <c r="K1352" s="9"/>
    </row>
    <row r="1353" spans="1:11" x14ac:dyDescent="0.25">
      <c r="A1353" s="2"/>
      <c r="B1353" s="2"/>
      <c r="C1353" s="2"/>
      <c r="E1353" s="2"/>
      <c r="G1353" s="2"/>
      <c r="H1353" s="6"/>
      <c r="I1353" s="9"/>
      <c r="J1353" s="9"/>
      <c r="K1353" s="9"/>
    </row>
    <row r="1354" spans="1:11" x14ac:dyDescent="0.25">
      <c r="A1354" s="2"/>
      <c r="B1354" s="2"/>
      <c r="C1354" s="2"/>
      <c r="E1354" s="2"/>
      <c r="G1354" s="2"/>
      <c r="H1354" s="6"/>
      <c r="I1354" s="9"/>
      <c r="J1354" s="9"/>
      <c r="K1354" s="9"/>
    </row>
    <row r="1355" spans="1:11" x14ac:dyDescent="0.25">
      <c r="A1355" s="2"/>
      <c r="B1355" s="2"/>
      <c r="C1355" s="2"/>
      <c r="E1355" s="2"/>
      <c r="G1355" s="2"/>
      <c r="H1355" s="6"/>
      <c r="I1355" s="9"/>
      <c r="J1355" s="9"/>
      <c r="K1355" s="9"/>
    </row>
    <row r="1356" spans="1:11" x14ac:dyDescent="0.25">
      <c r="A1356" s="2"/>
      <c r="B1356" s="2"/>
      <c r="C1356" s="2"/>
      <c r="E1356" s="2"/>
      <c r="G1356" s="2"/>
      <c r="H1356" s="6"/>
      <c r="I1356" s="9"/>
      <c r="J1356" s="9"/>
      <c r="K1356" s="9"/>
    </row>
    <row r="1357" spans="1:11" x14ac:dyDescent="0.25">
      <c r="A1357" s="2"/>
      <c r="B1357" s="2"/>
      <c r="C1357" s="2"/>
      <c r="E1357" s="2"/>
      <c r="G1357" s="2"/>
      <c r="H1357" s="6"/>
      <c r="I1357" s="9"/>
      <c r="J1357" s="9"/>
      <c r="K1357" s="9"/>
    </row>
    <row r="1358" spans="1:11" x14ac:dyDescent="0.25">
      <c r="A1358" s="2"/>
      <c r="B1358" s="2"/>
      <c r="C1358" s="2"/>
      <c r="E1358" s="2"/>
      <c r="G1358" s="2"/>
      <c r="H1358" s="6"/>
      <c r="I1358" s="9"/>
      <c r="J1358" s="9"/>
      <c r="K1358" s="9"/>
    </row>
    <row r="1359" spans="1:11" x14ac:dyDescent="0.25">
      <c r="A1359" s="2"/>
      <c r="B1359" s="2"/>
      <c r="C1359" s="2"/>
      <c r="E1359" s="2"/>
      <c r="G1359" s="2"/>
      <c r="H1359" s="6"/>
      <c r="I1359" s="9"/>
      <c r="J1359" s="9"/>
      <c r="K1359" s="9"/>
    </row>
    <row r="1360" spans="1:11" x14ac:dyDescent="0.25">
      <c r="A1360" s="2"/>
      <c r="B1360" s="2"/>
      <c r="C1360" s="2"/>
      <c r="E1360" s="2"/>
      <c r="G1360" s="2"/>
      <c r="H1360" s="6"/>
      <c r="I1360" s="9"/>
      <c r="J1360" s="9"/>
      <c r="K1360" s="9"/>
    </row>
    <row r="1361" spans="1:11" x14ac:dyDescent="0.25">
      <c r="A1361" s="2"/>
      <c r="B1361" s="2"/>
      <c r="C1361" s="2"/>
      <c r="E1361" s="2"/>
      <c r="G1361" s="2"/>
      <c r="H1361" s="6"/>
      <c r="I1361" s="9"/>
      <c r="J1361" s="9"/>
      <c r="K1361" s="9"/>
    </row>
    <row r="1362" spans="1:11" x14ac:dyDescent="0.25">
      <c r="A1362" s="2"/>
      <c r="B1362" s="2"/>
      <c r="C1362" s="2"/>
      <c r="E1362" s="2"/>
      <c r="G1362" s="2"/>
      <c r="H1362" s="6"/>
      <c r="I1362" s="9"/>
      <c r="J1362" s="9"/>
      <c r="K1362" s="9"/>
    </row>
    <row r="1363" spans="1:11" x14ac:dyDescent="0.25">
      <c r="A1363" s="2"/>
      <c r="B1363" s="2"/>
      <c r="C1363" s="2"/>
      <c r="E1363" s="2"/>
      <c r="G1363" s="2"/>
      <c r="H1363" s="6"/>
      <c r="I1363" s="9"/>
      <c r="J1363" s="9"/>
      <c r="K1363" s="9"/>
    </row>
    <row r="1364" spans="1:11" x14ac:dyDescent="0.25">
      <c r="A1364" s="2"/>
      <c r="B1364" s="2"/>
      <c r="C1364" s="2"/>
      <c r="E1364" s="2"/>
      <c r="G1364" s="2"/>
      <c r="H1364" s="6"/>
      <c r="I1364" s="9"/>
      <c r="J1364" s="9"/>
      <c r="K1364" s="9"/>
    </row>
    <row r="1365" spans="1:11" x14ac:dyDescent="0.25">
      <c r="A1365" s="2"/>
      <c r="B1365" s="2"/>
      <c r="C1365" s="2"/>
      <c r="E1365" s="2"/>
      <c r="G1365" s="2"/>
      <c r="H1365" s="6"/>
      <c r="I1365" s="9"/>
      <c r="J1365" s="9"/>
      <c r="K1365" s="9"/>
    </row>
    <row r="1366" spans="1:11" x14ac:dyDescent="0.25">
      <c r="A1366" s="2"/>
      <c r="B1366" s="2"/>
      <c r="C1366" s="2"/>
      <c r="E1366" s="2"/>
      <c r="G1366" s="2"/>
      <c r="H1366" s="6"/>
      <c r="I1366" s="9"/>
      <c r="J1366" s="9"/>
      <c r="K1366" s="9"/>
    </row>
    <row r="1367" spans="1:11" x14ac:dyDescent="0.25">
      <c r="A1367" s="2"/>
      <c r="B1367" s="2"/>
      <c r="C1367" s="2"/>
      <c r="E1367" s="2"/>
      <c r="G1367" s="2"/>
      <c r="H1367" s="6"/>
      <c r="I1367" s="9"/>
      <c r="J1367" s="9"/>
      <c r="K1367" s="9"/>
    </row>
    <row r="1368" spans="1:11" x14ac:dyDescent="0.25">
      <c r="A1368" s="2"/>
      <c r="B1368" s="2"/>
      <c r="C1368" s="2"/>
      <c r="E1368" s="2"/>
      <c r="G1368" s="2"/>
      <c r="H1368" s="6"/>
      <c r="I1368" s="9"/>
      <c r="J1368" s="9"/>
      <c r="K1368" s="9"/>
    </row>
    <row r="1369" spans="1:11" x14ac:dyDescent="0.25">
      <c r="A1369" s="2"/>
      <c r="B1369" s="2"/>
      <c r="C1369" s="2"/>
      <c r="E1369" s="2"/>
      <c r="G1369" s="2"/>
      <c r="H1369" s="6"/>
      <c r="I1369" s="9"/>
      <c r="J1369" s="9"/>
      <c r="K1369" s="9"/>
    </row>
    <row r="1370" spans="1:11" x14ac:dyDescent="0.25">
      <c r="A1370" s="2"/>
      <c r="B1370" s="2"/>
      <c r="C1370" s="2"/>
      <c r="E1370" s="2"/>
      <c r="G1370" s="2"/>
      <c r="H1370" s="6"/>
      <c r="I1370" s="9"/>
      <c r="J1370" s="9"/>
      <c r="K1370" s="9"/>
    </row>
    <row r="1371" spans="1:11" x14ac:dyDescent="0.25">
      <c r="A1371" s="2"/>
      <c r="B1371" s="2"/>
      <c r="C1371" s="2"/>
      <c r="E1371" s="2"/>
      <c r="G1371" s="2"/>
      <c r="H1371" s="6"/>
      <c r="I1371" s="9"/>
      <c r="J1371" s="9"/>
      <c r="K1371" s="9"/>
    </row>
    <row r="1372" spans="1:11" x14ac:dyDescent="0.25">
      <c r="A1372" s="2"/>
      <c r="B1372" s="2"/>
      <c r="C1372" s="2"/>
      <c r="E1372" s="2"/>
      <c r="G1372" s="2"/>
      <c r="H1372" s="6"/>
      <c r="I1372" s="9"/>
      <c r="J1372" s="9"/>
      <c r="K1372" s="9"/>
    </row>
    <row r="1373" spans="1:11" x14ac:dyDescent="0.25">
      <c r="A1373" s="2"/>
      <c r="B1373" s="2"/>
      <c r="C1373" s="2"/>
      <c r="E1373" s="2"/>
      <c r="G1373" s="2"/>
      <c r="H1373" s="6"/>
      <c r="I1373" s="9"/>
      <c r="J1373" s="9"/>
      <c r="K1373" s="9"/>
    </row>
    <row r="1374" spans="1:11" x14ac:dyDescent="0.25">
      <c r="A1374" s="2"/>
      <c r="B1374" s="2"/>
      <c r="C1374" s="2"/>
      <c r="E1374" s="2"/>
      <c r="G1374" s="2"/>
      <c r="H1374" s="6"/>
      <c r="I1374" s="9"/>
      <c r="J1374" s="9"/>
      <c r="K1374" s="9"/>
    </row>
    <row r="1375" spans="1:11" x14ac:dyDescent="0.25">
      <c r="A1375" s="2"/>
      <c r="B1375" s="2"/>
      <c r="C1375" s="2"/>
      <c r="E1375" s="2"/>
      <c r="G1375" s="2"/>
      <c r="H1375" s="6"/>
      <c r="I1375" s="9"/>
      <c r="J1375" s="9"/>
      <c r="K1375" s="9"/>
    </row>
    <row r="1376" spans="1:11" x14ac:dyDescent="0.25">
      <c r="A1376" s="2"/>
      <c r="B1376" s="2"/>
      <c r="C1376" s="2"/>
      <c r="E1376" s="2"/>
      <c r="G1376" s="2"/>
      <c r="H1376" s="6"/>
      <c r="I1376" s="9"/>
      <c r="J1376" s="9"/>
      <c r="K1376" s="9"/>
    </row>
    <row r="1377" spans="1:11" x14ac:dyDescent="0.25">
      <c r="A1377" s="2"/>
      <c r="B1377" s="2"/>
      <c r="C1377" s="2"/>
      <c r="E1377" s="2"/>
      <c r="G1377" s="2"/>
      <c r="H1377" s="6"/>
      <c r="I1377" s="9"/>
      <c r="J1377" s="9"/>
      <c r="K1377" s="9"/>
    </row>
    <row r="1378" spans="1:11" x14ac:dyDescent="0.25">
      <c r="A1378" s="2"/>
      <c r="B1378" s="2"/>
      <c r="C1378" s="2"/>
      <c r="E1378" s="2"/>
      <c r="G1378" s="2"/>
      <c r="H1378" s="6"/>
      <c r="I1378" s="9"/>
      <c r="J1378" s="9"/>
      <c r="K1378" s="9"/>
    </row>
    <row r="1379" spans="1:11" x14ac:dyDescent="0.25">
      <c r="A1379" s="2"/>
      <c r="B1379" s="2"/>
      <c r="C1379" s="2"/>
      <c r="E1379" s="2"/>
      <c r="G1379" s="2"/>
      <c r="H1379" s="6"/>
      <c r="I1379" s="9"/>
      <c r="J1379" s="9"/>
      <c r="K1379" s="9"/>
    </row>
    <row r="1380" spans="1:11" x14ac:dyDescent="0.25">
      <c r="A1380" s="2"/>
      <c r="B1380" s="2"/>
      <c r="C1380" s="2"/>
      <c r="E1380" s="2"/>
      <c r="G1380" s="2"/>
      <c r="H1380" s="6"/>
      <c r="I1380" s="9"/>
      <c r="J1380" s="9"/>
      <c r="K1380" s="9"/>
    </row>
    <row r="1381" spans="1:11" x14ac:dyDescent="0.25">
      <c r="A1381" s="2"/>
      <c r="B1381" s="2"/>
      <c r="C1381" s="2"/>
      <c r="E1381" s="2"/>
      <c r="G1381" s="2"/>
      <c r="H1381" s="6"/>
      <c r="I1381" s="9"/>
      <c r="J1381" s="9"/>
      <c r="K1381" s="9"/>
    </row>
    <row r="1382" spans="1:11" x14ac:dyDescent="0.25">
      <c r="A1382" s="2"/>
      <c r="B1382" s="2"/>
      <c r="C1382" s="2"/>
      <c r="E1382" s="2"/>
      <c r="G1382" s="2"/>
      <c r="H1382" s="6"/>
      <c r="I1382" s="9"/>
      <c r="J1382" s="9"/>
      <c r="K1382" s="9"/>
    </row>
    <row r="1383" spans="1:11" x14ac:dyDescent="0.25">
      <c r="A1383" s="2"/>
      <c r="B1383" s="2"/>
      <c r="C1383" s="2"/>
      <c r="E1383" s="2"/>
      <c r="G1383" s="2"/>
      <c r="H1383" s="6"/>
      <c r="I1383" s="9"/>
      <c r="J1383" s="9"/>
      <c r="K1383" s="9"/>
    </row>
    <row r="1384" spans="1:11" x14ac:dyDescent="0.25">
      <c r="A1384" s="2"/>
      <c r="B1384" s="2"/>
      <c r="C1384" s="2"/>
      <c r="E1384" s="2"/>
      <c r="G1384" s="2"/>
      <c r="H1384" s="6"/>
      <c r="I1384" s="9"/>
      <c r="J1384" s="9"/>
      <c r="K1384" s="9"/>
    </row>
    <row r="1385" spans="1:11" x14ac:dyDescent="0.25">
      <c r="A1385" s="2"/>
      <c r="B1385" s="2"/>
      <c r="C1385" s="2"/>
      <c r="E1385" s="2"/>
      <c r="G1385" s="2"/>
      <c r="H1385" s="6"/>
      <c r="I1385" s="9"/>
      <c r="J1385" s="9"/>
      <c r="K1385" s="9"/>
    </row>
    <row r="1386" spans="1:11" x14ac:dyDescent="0.25">
      <c r="A1386" s="2"/>
      <c r="B1386" s="2"/>
      <c r="C1386" s="2"/>
      <c r="E1386" s="2"/>
      <c r="G1386" s="2"/>
      <c r="H1386" s="6"/>
      <c r="I1386" s="9"/>
      <c r="J1386" s="9"/>
      <c r="K1386" s="9"/>
    </row>
    <row r="1387" spans="1:11" x14ac:dyDescent="0.25">
      <c r="A1387" s="2"/>
      <c r="B1387" s="2"/>
      <c r="C1387" s="2"/>
      <c r="E1387" s="2"/>
      <c r="G1387" s="2"/>
      <c r="H1387" s="6"/>
      <c r="I1387" s="9"/>
      <c r="J1387" s="9"/>
      <c r="K1387" s="9"/>
    </row>
    <row r="1388" spans="1:11" x14ac:dyDescent="0.25">
      <c r="A1388" s="2"/>
      <c r="B1388" s="2"/>
      <c r="C1388" s="2"/>
      <c r="E1388" s="2"/>
      <c r="G1388" s="2"/>
      <c r="H1388" s="6"/>
      <c r="I1388" s="9"/>
      <c r="J1388" s="9"/>
      <c r="K1388" s="9"/>
    </row>
    <row r="1389" spans="1:11" x14ac:dyDescent="0.25">
      <c r="A1389" s="2"/>
      <c r="B1389" s="2"/>
      <c r="C1389" s="2"/>
      <c r="E1389" s="2"/>
      <c r="G1389" s="2"/>
      <c r="H1389" s="6"/>
      <c r="I1389" s="9"/>
      <c r="J1389" s="9"/>
      <c r="K1389" s="9"/>
    </row>
    <row r="1390" spans="1:11" x14ac:dyDescent="0.25">
      <c r="A1390" s="2"/>
      <c r="B1390" s="2"/>
      <c r="C1390" s="2"/>
      <c r="E1390" s="2"/>
      <c r="G1390" s="2"/>
      <c r="H1390" s="6"/>
      <c r="I1390" s="9"/>
      <c r="J1390" s="9"/>
      <c r="K1390" s="9"/>
    </row>
    <row r="1391" spans="1:11" x14ac:dyDescent="0.25">
      <c r="A1391" s="2"/>
      <c r="B1391" s="2"/>
      <c r="C1391" s="2"/>
      <c r="E1391" s="2"/>
      <c r="G1391" s="2"/>
      <c r="H1391" s="6"/>
      <c r="I1391" s="9"/>
      <c r="J1391" s="9"/>
      <c r="K1391" s="9"/>
    </row>
    <row r="1392" spans="1:11" x14ac:dyDescent="0.25">
      <c r="A1392" s="2"/>
      <c r="B1392" s="2"/>
      <c r="C1392" s="2"/>
      <c r="E1392" s="2"/>
      <c r="G1392" s="2"/>
      <c r="H1392" s="6"/>
      <c r="I1392" s="9"/>
      <c r="J1392" s="9"/>
      <c r="K1392" s="9"/>
    </row>
    <row r="1393" spans="1:11" x14ac:dyDescent="0.25">
      <c r="A1393" s="2"/>
      <c r="B1393" s="2"/>
      <c r="C1393" s="2"/>
      <c r="E1393" s="2"/>
      <c r="G1393" s="2"/>
      <c r="H1393" s="6"/>
      <c r="I1393" s="9"/>
      <c r="J1393" s="9"/>
      <c r="K1393" s="9"/>
    </row>
    <row r="1394" spans="1:11" x14ac:dyDescent="0.25">
      <c r="A1394" s="2"/>
      <c r="B1394" s="2"/>
      <c r="C1394" s="2"/>
      <c r="E1394" s="2"/>
      <c r="G1394" s="2"/>
      <c r="H1394" s="6"/>
      <c r="I1394" s="9"/>
      <c r="J1394" s="9"/>
      <c r="K1394" s="9"/>
    </row>
    <row r="1395" spans="1:11" x14ac:dyDescent="0.25">
      <c r="A1395" s="2"/>
      <c r="B1395" s="2"/>
      <c r="C1395" s="2"/>
      <c r="E1395" s="2"/>
      <c r="G1395" s="2"/>
      <c r="H1395" s="6"/>
      <c r="I1395" s="9"/>
      <c r="J1395" s="9"/>
      <c r="K1395" s="9"/>
    </row>
    <row r="1396" spans="1:11" x14ac:dyDescent="0.25">
      <c r="A1396" s="2"/>
      <c r="B1396" s="2"/>
      <c r="C1396" s="2"/>
      <c r="E1396" s="2"/>
      <c r="G1396" s="2"/>
      <c r="H1396" s="6"/>
      <c r="I1396" s="9"/>
      <c r="J1396" s="9"/>
      <c r="K1396" s="9"/>
    </row>
    <row r="1397" spans="1:11" x14ac:dyDescent="0.25">
      <c r="A1397" s="2"/>
      <c r="B1397" s="2"/>
      <c r="C1397" s="2"/>
      <c r="E1397" s="2"/>
      <c r="G1397" s="2"/>
      <c r="H1397" s="6"/>
      <c r="I1397" s="9"/>
      <c r="J1397" s="9"/>
      <c r="K1397" s="9"/>
    </row>
    <row r="1398" spans="1:11" x14ac:dyDescent="0.25">
      <c r="A1398" s="2"/>
      <c r="B1398" s="2"/>
      <c r="C1398" s="2"/>
      <c r="E1398" s="2"/>
      <c r="G1398" s="2"/>
      <c r="H1398" s="6"/>
      <c r="I1398" s="9"/>
      <c r="J1398" s="9"/>
      <c r="K1398" s="9"/>
    </row>
    <row r="1399" spans="1:11" x14ac:dyDescent="0.25">
      <c r="A1399" s="2"/>
      <c r="B1399" s="2"/>
      <c r="C1399" s="2"/>
      <c r="E1399" s="2"/>
      <c r="G1399" s="2"/>
      <c r="H1399" s="6"/>
      <c r="I1399" s="9"/>
      <c r="J1399" s="9"/>
      <c r="K1399" s="9"/>
    </row>
    <row r="1400" spans="1:11" x14ac:dyDescent="0.25">
      <c r="A1400" s="2"/>
      <c r="B1400" s="2"/>
      <c r="C1400" s="2"/>
      <c r="E1400" s="2"/>
      <c r="G1400" s="2"/>
      <c r="H1400" s="6"/>
      <c r="I1400" s="9"/>
      <c r="J1400" s="9"/>
      <c r="K1400" s="9"/>
    </row>
    <row r="1401" spans="1:11" x14ac:dyDescent="0.25">
      <c r="A1401" s="2"/>
      <c r="B1401" s="2"/>
      <c r="C1401" s="2"/>
      <c r="E1401" s="2"/>
      <c r="G1401" s="2"/>
      <c r="H1401" s="6"/>
      <c r="I1401" s="9"/>
      <c r="J1401" s="9"/>
      <c r="K1401" s="9"/>
    </row>
    <row r="1402" spans="1:11" x14ac:dyDescent="0.25">
      <c r="A1402" s="2"/>
      <c r="B1402" s="2"/>
      <c r="C1402" s="2"/>
      <c r="E1402" s="2"/>
      <c r="G1402" s="2"/>
      <c r="H1402" s="6"/>
      <c r="I1402" s="9"/>
      <c r="J1402" s="9"/>
      <c r="K1402" s="9"/>
    </row>
    <row r="1403" spans="1:11" x14ac:dyDescent="0.25">
      <c r="A1403" s="2"/>
      <c r="B1403" s="2"/>
      <c r="C1403" s="2"/>
      <c r="E1403" s="2"/>
      <c r="G1403" s="2"/>
      <c r="H1403" s="6"/>
      <c r="I1403" s="9"/>
      <c r="J1403" s="9"/>
      <c r="K1403" s="9"/>
    </row>
    <row r="1404" spans="1:11" x14ac:dyDescent="0.25">
      <c r="A1404" s="2"/>
      <c r="B1404" s="2"/>
      <c r="C1404" s="2"/>
      <c r="E1404" s="2"/>
      <c r="G1404" s="2"/>
      <c r="H1404" s="6"/>
      <c r="I1404" s="9"/>
      <c r="J1404" s="9"/>
      <c r="K1404" s="9"/>
    </row>
    <row r="1405" spans="1:11" x14ac:dyDescent="0.25">
      <c r="A1405" s="2"/>
      <c r="B1405" s="2"/>
      <c r="C1405" s="2"/>
      <c r="E1405" s="2"/>
      <c r="G1405" s="2"/>
      <c r="H1405" s="6"/>
      <c r="I1405" s="9"/>
      <c r="J1405" s="9"/>
      <c r="K1405" s="9"/>
    </row>
    <row r="1406" spans="1:11" x14ac:dyDescent="0.25">
      <c r="A1406" s="2"/>
      <c r="B1406" s="2"/>
      <c r="C1406" s="2"/>
      <c r="E1406" s="2"/>
      <c r="G1406" s="2"/>
      <c r="H1406" s="6"/>
      <c r="I1406" s="9"/>
      <c r="J1406" s="9"/>
      <c r="K1406" s="9"/>
    </row>
    <row r="1407" spans="1:11" x14ac:dyDescent="0.25">
      <c r="A1407" s="2"/>
      <c r="B1407" s="2"/>
      <c r="C1407" s="2"/>
      <c r="E1407" s="2"/>
      <c r="G1407" s="2"/>
      <c r="H1407" s="6"/>
      <c r="I1407" s="9"/>
      <c r="J1407" s="9"/>
      <c r="K1407" s="9"/>
    </row>
    <row r="1408" spans="1:11" x14ac:dyDescent="0.25">
      <c r="A1408" s="2"/>
      <c r="B1408" s="2"/>
      <c r="C1408" s="2"/>
      <c r="E1408" s="2"/>
      <c r="G1408" s="2"/>
      <c r="H1408" s="6"/>
      <c r="I1408" s="9"/>
      <c r="J1408" s="9"/>
      <c r="K1408" s="9"/>
    </row>
    <row r="1409" spans="1:11" x14ac:dyDescent="0.25">
      <c r="A1409" s="2"/>
      <c r="B1409" s="2"/>
      <c r="C1409" s="2"/>
      <c r="E1409" s="2"/>
      <c r="G1409" s="2"/>
      <c r="H1409" s="6"/>
      <c r="I1409" s="9"/>
      <c r="J1409" s="9"/>
      <c r="K1409" s="9"/>
    </row>
    <row r="1410" spans="1:11" x14ac:dyDescent="0.25">
      <c r="A1410" s="2"/>
      <c r="B1410" s="2"/>
      <c r="C1410" s="2"/>
      <c r="E1410" s="2"/>
      <c r="G1410" s="2"/>
      <c r="H1410" s="6"/>
      <c r="I1410" s="9"/>
      <c r="J1410" s="9"/>
      <c r="K1410" s="9"/>
    </row>
    <row r="1411" spans="1:11" x14ac:dyDescent="0.25">
      <c r="A1411" s="2"/>
      <c r="B1411" s="2"/>
      <c r="C1411" s="2"/>
      <c r="E1411" s="2"/>
      <c r="G1411" s="2"/>
      <c r="H1411" s="6"/>
      <c r="I1411" s="9"/>
      <c r="J1411" s="9"/>
      <c r="K1411" s="9"/>
    </row>
    <row r="1412" spans="1:11" x14ac:dyDescent="0.25">
      <c r="A1412" s="2"/>
      <c r="B1412" s="2"/>
      <c r="C1412" s="2"/>
      <c r="E1412" s="2"/>
      <c r="G1412" s="2"/>
      <c r="H1412" s="6"/>
      <c r="I1412" s="9"/>
      <c r="J1412" s="9"/>
      <c r="K1412" s="9"/>
    </row>
    <row r="1413" spans="1:11" x14ac:dyDescent="0.25">
      <c r="A1413" s="2"/>
      <c r="B1413" s="2"/>
      <c r="C1413" s="2"/>
      <c r="E1413" s="2"/>
      <c r="G1413" s="2"/>
      <c r="H1413" s="6"/>
      <c r="I1413" s="9"/>
      <c r="J1413" s="9"/>
      <c r="K1413" s="9"/>
    </row>
    <row r="1414" spans="1:11" x14ac:dyDescent="0.25">
      <c r="A1414" s="2"/>
      <c r="B1414" s="2"/>
      <c r="C1414" s="2"/>
      <c r="E1414" s="2"/>
      <c r="G1414" s="2"/>
      <c r="H1414" s="6"/>
      <c r="I1414" s="9"/>
      <c r="J1414" s="9"/>
      <c r="K1414" s="9"/>
    </row>
    <row r="1415" spans="1:11" x14ac:dyDescent="0.25">
      <c r="A1415" s="2"/>
      <c r="B1415" s="2"/>
      <c r="C1415" s="2"/>
      <c r="E1415" s="2"/>
      <c r="G1415" s="2"/>
      <c r="H1415" s="6"/>
      <c r="I1415" s="9"/>
      <c r="J1415" s="9"/>
      <c r="K1415" s="9"/>
    </row>
    <row r="1416" spans="1:11" x14ac:dyDescent="0.25">
      <c r="A1416" s="2"/>
      <c r="B1416" s="2"/>
      <c r="C1416" s="2"/>
      <c r="E1416" s="2"/>
      <c r="G1416" s="2"/>
      <c r="H1416" s="6"/>
      <c r="I1416" s="9"/>
      <c r="J1416" s="9"/>
      <c r="K1416" s="9"/>
    </row>
    <row r="1417" spans="1:11" x14ac:dyDescent="0.25">
      <c r="A1417" s="2"/>
      <c r="B1417" s="2"/>
      <c r="C1417" s="2"/>
      <c r="E1417" s="2"/>
      <c r="G1417" s="2"/>
      <c r="H1417" s="6"/>
      <c r="I1417" s="9"/>
      <c r="J1417" s="9"/>
      <c r="K1417" s="9"/>
    </row>
    <row r="1418" spans="1:11" x14ac:dyDescent="0.25">
      <c r="A1418" s="2"/>
      <c r="B1418" s="2"/>
      <c r="C1418" s="2"/>
      <c r="E1418" s="2"/>
      <c r="G1418" s="2"/>
      <c r="H1418" s="6"/>
      <c r="I1418" s="9"/>
      <c r="J1418" s="9"/>
      <c r="K1418" s="9"/>
    </row>
    <row r="1419" spans="1:11" x14ac:dyDescent="0.25">
      <c r="A1419" s="2"/>
      <c r="B1419" s="2"/>
      <c r="C1419" s="2"/>
      <c r="E1419" s="2"/>
      <c r="G1419" s="2"/>
      <c r="H1419" s="6"/>
      <c r="I1419" s="9"/>
      <c r="J1419" s="9"/>
      <c r="K1419" s="9"/>
    </row>
    <row r="1420" spans="1:11" x14ac:dyDescent="0.25">
      <c r="A1420" s="2"/>
      <c r="B1420" s="2"/>
      <c r="C1420" s="2"/>
      <c r="E1420" s="2"/>
      <c r="G1420" s="2"/>
      <c r="H1420" s="6"/>
      <c r="I1420" s="9"/>
      <c r="J1420" s="9"/>
      <c r="K1420" s="9"/>
    </row>
    <row r="1421" spans="1:11" x14ac:dyDescent="0.25">
      <c r="A1421" s="2"/>
      <c r="B1421" s="2"/>
      <c r="C1421" s="2"/>
      <c r="E1421" s="2"/>
      <c r="G1421" s="2"/>
      <c r="H1421" s="6"/>
      <c r="I1421" s="9"/>
      <c r="J1421" s="9"/>
      <c r="K1421" s="9"/>
    </row>
    <row r="1422" spans="1:11" x14ac:dyDescent="0.25">
      <c r="A1422" s="2"/>
      <c r="B1422" s="2"/>
      <c r="C1422" s="2"/>
      <c r="E1422" s="2"/>
      <c r="G1422" s="2"/>
      <c r="H1422" s="6"/>
      <c r="I1422" s="9"/>
      <c r="J1422" s="9"/>
      <c r="K1422" s="9"/>
    </row>
    <row r="1423" spans="1:11" x14ac:dyDescent="0.25">
      <c r="A1423" s="2"/>
      <c r="B1423" s="2"/>
      <c r="C1423" s="2"/>
      <c r="E1423" s="2"/>
      <c r="G1423" s="2"/>
      <c r="H1423" s="6"/>
      <c r="I1423" s="9"/>
      <c r="J1423" s="9"/>
      <c r="K1423" s="9"/>
    </row>
    <row r="1424" spans="1:11" x14ac:dyDescent="0.25">
      <c r="A1424" s="2"/>
      <c r="B1424" s="2"/>
      <c r="C1424" s="2"/>
      <c r="E1424" s="2"/>
      <c r="G1424" s="2"/>
      <c r="H1424" s="6"/>
      <c r="I1424" s="9"/>
      <c r="J1424" s="9"/>
      <c r="K1424" s="9"/>
    </row>
    <row r="1425" spans="1:11" x14ac:dyDescent="0.25">
      <c r="A1425" s="2"/>
      <c r="B1425" s="2"/>
      <c r="C1425" s="2"/>
      <c r="E1425" s="2"/>
      <c r="G1425" s="2"/>
      <c r="H1425" s="6"/>
      <c r="I1425" s="9"/>
      <c r="J1425" s="9"/>
      <c r="K1425" s="9"/>
    </row>
    <row r="1426" spans="1:11" x14ac:dyDescent="0.25">
      <c r="A1426" s="2"/>
      <c r="B1426" s="2"/>
      <c r="C1426" s="2"/>
      <c r="E1426" s="2"/>
      <c r="G1426" s="2"/>
      <c r="H1426" s="6"/>
      <c r="I1426" s="9"/>
      <c r="J1426" s="9"/>
      <c r="K1426" s="9"/>
    </row>
    <row r="1427" spans="1:11" x14ac:dyDescent="0.25">
      <c r="A1427" s="2"/>
      <c r="B1427" s="2"/>
      <c r="C1427" s="2"/>
      <c r="E1427" s="2"/>
      <c r="G1427" s="2"/>
      <c r="H1427" s="6"/>
      <c r="I1427" s="9"/>
      <c r="J1427" s="9"/>
      <c r="K1427" s="9"/>
    </row>
    <row r="1428" spans="1:11" x14ac:dyDescent="0.25">
      <c r="A1428" s="2"/>
      <c r="B1428" s="2"/>
      <c r="C1428" s="2"/>
      <c r="E1428" s="2"/>
      <c r="G1428" s="2"/>
      <c r="H1428" s="6"/>
      <c r="I1428" s="9"/>
      <c r="J1428" s="9"/>
      <c r="K1428" s="9"/>
    </row>
    <row r="1429" spans="1:11" x14ac:dyDescent="0.25">
      <c r="A1429" s="2"/>
      <c r="B1429" s="2"/>
      <c r="C1429" s="2"/>
      <c r="E1429" s="2"/>
      <c r="G1429" s="2"/>
      <c r="H1429" s="6"/>
      <c r="I1429" s="9"/>
      <c r="J1429" s="9"/>
      <c r="K1429" s="9"/>
    </row>
    <row r="1430" spans="1:11" x14ac:dyDescent="0.25">
      <c r="A1430" s="2"/>
      <c r="B1430" s="2"/>
      <c r="C1430" s="2"/>
      <c r="E1430" s="2"/>
      <c r="G1430" s="2"/>
      <c r="H1430" s="6"/>
      <c r="I1430" s="9"/>
      <c r="J1430" s="9"/>
      <c r="K1430" s="9"/>
    </row>
    <row r="1431" spans="1:11" x14ac:dyDescent="0.25">
      <c r="A1431" s="2"/>
      <c r="B1431" s="2"/>
      <c r="C1431" s="2"/>
      <c r="E1431" s="2"/>
      <c r="G1431" s="2"/>
      <c r="H1431" s="6"/>
      <c r="I1431" s="9"/>
      <c r="J1431" s="9"/>
      <c r="K1431" s="9"/>
    </row>
    <row r="1432" spans="1:11" x14ac:dyDescent="0.25">
      <c r="A1432" s="2"/>
      <c r="B1432" s="2"/>
      <c r="C1432" s="2"/>
      <c r="E1432" s="2"/>
      <c r="G1432" s="2"/>
      <c r="H1432" s="6"/>
      <c r="I1432" s="9"/>
      <c r="J1432" s="9"/>
      <c r="K1432" s="9"/>
    </row>
    <row r="1433" spans="1:11" x14ac:dyDescent="0.25">
      <c r="A1433" s="2"/>
      <c r="B1433" s="2"/>
      <c r="C1433" s="2"/>
      <c r="E1433" s="2"/>
      <c r="G1433" s="2"/>
      <c r="H1433" s="6"/>
      <c r="I1433" s="9"/>
      <c r="J1433" s="9"/>
      <c r="K1433" s="9"/>
    </row>
    <row r="1434" spans="1:11" x14ac:dyDescent="0.25">
      <c r="A1434" s="2"/>
      <c r="B1434" s="2"/>
      <c r="C1434" s="2"/>
      <c r="E1434" s="2"/>
      <c r="G1434" s="2"/>
      <c r="H1434" s="6"/>
      <c r="I1434" s="9"/>
      <c r="J1434" s="9"/>
      <c r="K1434" s="9"/>
    </row>
    <row r="1435" spans="1:11" x14ac:dyDescent="0.25">
      <c r="A1435" s="2"/>
      <c r="B1435" s="2"/>
      <c r="C1435" s="2"/>
      <c r="E1435" s="2"/>
      <c r="G1435" s="2"/>
      <c r="H1435" s="6"/>
      <c r="I1435" s="9"/>
      <c r="J1435" s="9"/>
      <c r="K1435" s="9"/>
    </row>
    <row r="1436" spans="1:11" x14ac:dyDescent="0.25">
      <c r="A1436" s="2"/>
      <c r="B1436" s="2"/>
      <c r="C1436" s="2"/>
      <c r="E1436" s="2"/>
      <c r="G1436" s="2"/>
      <c r="H1436" s="6"/>
      <c r="I1436" s="9"/>
      <c r="J1436" s="9"/>
      <c r="K1436" s="9"/>
    </row>
    <row r="1437" spans="1:11" x14ac:dyDescent="0.25">
      <c r="A1437" s="2"/>
      <c r="B1437" s="2"/>
      <c r="C1437" s="2"/>
      <c r="E1437" s="2"/>
      <c r="G1437" s="2"/>
      <c r="H1437" s="6"/>
      <c r="I1437" s="9"/>
      <c r="J1437" s="9"/>
      <c r="K1437" s="9"/>
    </row>
    <row r="1438" spans="1:11" x14ac:dyDescent="0.25">
      <c r="A1438" s="2"/>
      <c r="B1438" s="2"/>
      <c r="C1438" s="2"/>
      <c r="E1438" s="2"/>
      <c r="G1438" s="2"/>
      <c r="H1438" s="6"/>
      <c r="I1438" s="9"/>
      <c r="J1438" s="9"/>
      <c r="K1438" s="9"/>
    </row>
    <row r="1439" spans="1:11" x14ac:dyDescent="0.25">
      <c r="A1439" s="2"/>
      <c r="B1439" s="2"/>
      <c r="C1439" s="2"/>
      <c r="E1439" s="2"/>
      <c r="G1439" s="2"/>
      <c r="H1439" s="6"/>
      <c r="I1439" s="9"/>
      <c r="J1439" s="9"/>
      <c r="K1439" s="9"/>
    </row>
    <row r="1440" spans="1:11" x14ac:dyDescent="0.25">
      <c r="A1440" s="2"/>
      <c r="B1440" s="2"/>
      <c r="C1440" s="2"/>
      <c r="E1440" s="2"/>
      <c r="G1440" s="2"/>
      <c r="H1440" s="6"/>
      <c r="I1440" s="9"/>
      <c r="J1440" s="9"/>
      <c r="K1440" s="9"/>
    </row>
    <row r="1441" spans="1:11" x14ac:dyDescent="0.25">
      <c r="A1441" s="2"/>
      <c r="B1441" s="2"/>
      <c r="C1441" s="2"/>
      <c r="E1441" s="2"/>
      <c r="G1441" s="2"/>
      <c r="H1441" s="6"/>
      <c r="I1441" s="9"/>
      <c r="J1441" s="9"/>
      <c r="K1441" s="9"/>
    </row>
    <row r="1442" spans="1:11" x14ac:dyDescent="0.25">
      <c r="A1442" s="2"/>
      <c r="B1442" s="2"/>
      <c r="C1442" s="2"/>
      <c r="E1442" s="2"/>
      <c r="G1442" s="2"/>
      <c r="H1442" s="6"/>
      <c r="I1442" s="9"/>
      <c r="J1442" s="9"/>
      <c r="K1442" s="9"/>
    </row>
    <row r="1443" spans="1:11" x14ac:dyDescent="0.25">
      <c r="A1443" s="2"/>
      <c r="B1443" s="2"/>
      <c r="C1443" s="2"/>
      <c r="E1443" s="2"/>
      <c r="G1443" s="2"/>
      <c r="H1443" s="6"/>
      <c r="I1443" s="9"/>
      <c r="J1443" s="9"/>
      <c r="K1443" s="9"/>
    </row>
    <row r="1444" spans="1:11" x14ac:dyDescent="0.25">
      <c r="A1444" s="2"/>
      <c r="B1444" s="2"/>
      <c r="C1444" s="2"/>
      <c r="E1444" s="2"/>
      <c r="G1444" s="2"/>
      <c r="H1444" s="6"/>
      <c r="I1444" s="9"/>
      <c r="J1444" s="9"/>
      <c r="K1444" s="9"/>
    </row>
    <row r="1445" spans="1:11" x14ac:dyDescent="0.25">
      <c r="A1445" s="2"/>
      <c r="B1445" s="2"/>
      <c r="C1445" s="2"/>
      <c r="E1445" s="2"/>
      <c r="G1445" s="2"/>
      <c r="H1445" s="6"/>
      <c r="I1445" s="9"/>
      <c r="J1445" s="9"/>
      <c r="K1445" s="9"/>
    </row>
    <row r="1446" spans="1:11" x14ac:dyDescent="0.25">
      <c r="A1446" s="2"/>
      <c r="B1446" s="2"/>
      <c r="C1446" s="2"/>
      <c r="E1446" s="2"/>
      <c r="G1446" s="2"/>
      <c r="H1446" s="6"/>
      <c r="I1446" s="9"/>
      <c r="J1446" s="9"/>
      <c r="K1446" s="9"/>
    </row>
    <row r="1447" spans="1:11" x14ac:dyDescent="0.25">
      <c r="A1447" s="2"/>
      <c r="B1447" s="2"/>
      <c r="C1447" s="2"/>
      <c r="E1447" s="2"/>
      <c r="G1447" s="2"/>
      <c r="H1447" s="6"/>
      <c r="I1447" s="9"/>
      <c r="J1447" s="9"/>
      <c r="K1447" s="9"/>
    </row>
    <row r="1448" spans="1:11" x14ac:dyDescent="0.25">
      <c r="A1448" s="2"/>
      <c r="B1448" s="2"/>
      <c r="C1448" s="2"/>
      <c r="E1448" s="2"/>
      <c r="G1448" s="2"/>
      <c r="H1448" s="6"/>
      <c r="I1448" s="9"/>
      <c r="J1448" s="9"/>
      <c r="K1448" s="9"/>
    </row>
    <row r="1449" spans="1:11" x14ac:dyDescent="0.25">
      <c r="A1449" s="2"/>
      <c r="B1449" s="2"/>
      <c r="C1449" s="2"/>
      <c r="E1449" s="2"/>
      <c r="G1449" s="2"/>
      <c r="H1449" s="6"/>
      <c r="I1449" s="9"/>
      <c r="J1449" s="9"/>
      <c r="K1449" s="9"/>
    </row>
    <row r="1450" spans="1:11" x14ac:dyDescent="0.25">
      <c r="A1450" s="2"/>
      <c r="B1450" s="2"/>
      <c r="C1450" s="2"/>
      <c r="E1450" s="2"/>
      <c r="G1450" s="2"/>
      <c r="H1450" s="6"/>
      <c r="I1450" s="9"/>
      <c r="J1450" s="9"/>
      <c r="K1450" s="9"/>
    </row>
    <row r="1451" spans="1:11" x14ac:dyDescent="0.25">
      <c r="A1451" s="2"/>
      <c r="B1451" s="2"/>
      <c r="C1451" s="2"/>
      <c r="E1451" s="2"/>
      <c r="G1451" s="2"/>
      <c r="H1451" s="6"/>
      <c r="I1451" s="9"/>
      <c r="J1451" s="9"/>
      <c r="K1451" s="9"/>
    </row>
    <row r="1452" spans="1:11" x14ac:dyDescent="0.25">
      <c r="A1452" s="2"/>
      <c r="B1452" s="2"/>
      <c r="C1452" s="2"/>
      <c r="E1452" s="2"/>
      <c r="G1452" s="2"/>
      <c r="H1452" s="6"/>
      <c r="I1452" s="9"/>
      <c r="J1452" s="9"/>
      <c r="K1452" s="9"/>
    </row>
    <row r="1453" spans="1:11" x14ac:dyDescent="0.25">
      <c r="A1453" s="2"/>
      <c r="B1453" s="2"/>
      <c r="C1453" s="2"/>
      <c r="E1453" s="2"/>
      <c r="G1453" s="2"/>
      <c r="H1453" s="6"/>
      <c r="I1453" s="9"/>
      <c r="J1453" s="9"/>
      <c r="K1453" s="9"/>
    </row>
    <row r="1454" spans="1:11" x14ac:dyDescent="0.25">
      <c r="A1454" s="2"/>
      <c r="B1454" s="2"/>
      <c r="C1454" s="2"/>
      <c r="E1454" s="2"/>
      <c r="G1454" s="2"/>
      <c r="H1454" s="6"/>
      <c r="I1454" s="9"/>
      <c r="J1454" s="9"/>
      <c r="K1454" s="9"/>
    </row>
    <row r="1455" spans="1:11" x14ac:dyDescent="0.25">
      <c r="A1455" s="2"/>
      <c r="B1455" s="2"/>
      <c r="C1455" s="2"/>
      <c r="E1455" s="2"/>
      <c r="G1455" s="2"/>
      <c r="H1455" s="6"/>
      <c r="I1455" s="9"/>
      <c r="J1455" s="9"/>
      <c r="K1455" s="9"/>
    </row>
    <row r="1456" spans="1:11" x14ac:dyDescent="0.25">
      <c r="A1456" s="2"/>
      <c r="B1456" s="2"/>
      <c r="C1456" s="2"/>
      <c r="E1456" s="2"/>
      <c r="G1456" s="2"/>
      <c r="H1456" s="6"/>
      <c r="I1456" s="9"/>
      <c r="J1456" s="9"/>
      <c r="K1456" s="9"/>
    </row>
    <row r="1457" spans="1:11" x14ac:dyDescent="0.25">
      <c r="A1457" s="2"/>
      <c r="B1457" s="2"/>
      <c r="C1457" s="2"/>
      <c r="E1457" s="2"/>
      <c r="G1457" s="2"/>
      <c r="H1457" s="6"/>
      <c r="I1457" s="9"/>
      <c r="J1457" s="9"/>
      <c r="K1457" s="9"/>
    </row>
    <row r="1458" spans="1:11" x14ac:dyDescent="0.25">
      <c r="A1458" s="2"/>
      <c r="B1458" s="2"/>
      <c r="C1458" s="2"/>
      <c r="E1458" s="2"/>
      <c r="G1458" s="2"/>
      <c r="H1458" s="6"/>
      <c r="I1458" s="9"/>
      <c r="J1458" s="9"/>
      <c r="K1458" s="9"/>
    </row>
    <row r="1459" spans="1:11" x14ac:dyDescent="0.25">
      <c r="A1459" s="2"/>
      <c r="B1459" s="2"/>
      <c r="C1459" s="2"/>
      <c r="E1459" s="2"/>
      <c r="G1459" s="2"/>
      <c r="H1459" s="6"/>
      <c r="I1459" s="9"/>
      <c r="J1459" s="9"/>
      <c r="K1459" s="9"/>
    </row>
    <row r="1460" spans="1:11" x14ac:dyDescent="0.25">
      <c r="A1460" s="2"/>
      <c r="B1460" s="2"/>
      <c r="C1460" s="2"/>
      <c r="E1460" s="2"/>
      <c r="G1460" s="2"/>
      <c r="H1460" s="6"/>
      <c r="I1460" s="9"/>
      <c r="J1460" s="9"/>
      <c r="K1460" s="9"/>
    </row>
    <row r="1461" spans="1:11" x14ac:dyDescent="0.25">
      <c r="A1461" s="2"/>
      <c r="B1461" s="2"/>
      <c r="C1461" s="2"/>
      <c r="E1461" s="2"/>
      <c r="G1461" s="2"/>
      <c r="H1461" s="6"/>
      <c r="I1461" s="9"/>
      <c r="J1461" s="9"/>
      <c r="K1461" s="9"/>
    </row>
    <row r="1462" spans="1:11" x14ac:dyDescent="0.25">
      <c r="A1462" s="2"/>
      <c r="B1462" s="2"/>
      <c r="C1462" s="2"/>
      <c r="E1462" s="2"/>
      <c r="G1462" s="2"/>
      <c r="H1462" s="6"/>
      <c r="I1462" s="9"/>
      <c r="J1462" s="9"/>
      <c r="K1462" s="9"/>
    </row>
    <row r="1463" spans="1:11" x14ac:dyDescent="0.25">
      <c r="A1463" s="2"/>
      <c r="B1463" s="2"/>
      <c r="C1463" s="2"/>
      <c r="E1463" s="2"/>
      <c r="G1463" s="2"/>
      <c r="H1463" s="6"/>
      <c r="I1463" s="9"/>
      <c r="J1463" s="9"/>
      <c r="K1463" s="9"/>
    </row>
    <row r="1464" spans="1:11" x14ac:dyDescent="0.25">
      <c r="A1464" s="2"/>
      <c r="B1464" s="2"/>
      <c r="C1464" s="2"/>
      <c r="E1464" s="2"/>
      <c r="G1464" s="2"/>
      <c r="H1464" s="6"/>
      <c r="I1464" s="9"/>
      <c r="J1464" s="9"/>
      <c r="K1464" s="9"/>
    </row>
    <row r="1465" spans="1:11" x14ac:dyDescent="0.25">
      <c r="A1465" s="2"/>
      <c r="B1465" s="2"/>
      <c r="C1465" s="2"/>
      <c r="E1465" s="2"/>
      <c r="G1465" s="2"/>
      <c r="H1465" s="6"/>
      <c r="I1465" s="9"/>
      <c r="J1465" s="9"/>
      <c r="K1465" s="9"/>
    </row>
    <row r="1466" spans="1:11" x14ac:dyDescent="0.25">
      <c r="A1466" s="2"/>
      <c r="B1466" s="2"/>
      <c r="C1466" s="2"/>
      <c r="E1466" s="2"/>
      <c r="G1466" s="2"/>
      <c r="H1466" s="6"/>
      <c r="I1466" s="9"/>
      <c r="J1466" s="9"/>
      <c r="K1466" s="9"/>
    </row>
    <row r="1467" spans="1:11" x14ac:dyDescent="0.25">
      <c r="A1467" s="2"/>
      <c r="B1467" s="2"/>
      <c r="C1467" s="2"/>
      <c r="E1467" s="2"/>
      <c r="G1467" s="2"/>
      <c r="H1467" s="6"/>
      <c r="I1467" s="9"/>
      <c r="J1467" s="9"/>
      <c r="K1467" s="9"/>
    </row>
    <row r="1468" spans="1:11" x14ac:dyDescent="0.25">
      <c r="A1468" s="2"/>
      <c r="B1468" s="2"/>
      <c r="C1468" s="2"/>
      <c r="E1468" s="2"/>
      <c r="G1468" s="2"/>
      <c r="H1468" s="6"/>
      <c r="I1468" s="9"/>
      <c r="J1468" s="9"/>
      <c r="K1468" s="9"/>
    </row>
    <row r="1469" spans="1:11" x14ac:dyDescent="0.25">
      <c r="A1469" s="2"/>
      <c r="B1469" s="2"/>
      <c r="C1469" s="2"/>
      <c r="E1469" s="2"/>
      <c r="G1469" s="2"/>
      <c r="H1469" s="6"/>
      <c r="I1469" s="9"/>
      <c r="J1469" s="9"/>
      <c r="K1469" s="9"/>
    </row>
    <row r="1470" spans="1:11" x14ac:dyDescent="0.25">
      <c r="A1470" s="2"/>
      <c r="B1470" s="2"/>
      <c r="C1470" s="2"/>
      <c r="E1470" s="2"/>
      <c r="G1470" s="2"/>
      <c r="H1470" s="6"/>
      <c r="I1470" s="9"/>
      <c r="J1470" s="9"/>
      <c r="K1470" s="9"/>
    </row>
    <row r="1471" spans="1:11" x14ac:dyDescent="0.25">
      <c r="A1471" s="2"/>
      <c r="B1471" s="2"/>
      <c r="C1471" s="2"/>
      <c r="E1471" s="2"/>
      <c r="G1471" s="2"/>
      <c r="H1471" s="6"/>
      <c r="I1471" s="9"/>
      <c r="J1471" s="9"/>
      <c r="K1471" s="9"/>
    </row>
    <row r="1472" spans="1:11" x14ac:dyDescent="0.25">
      <c r="A1472" s="2"/>
      <c r="B1472" s="2"/>
      <c r="C1472" s="2"/>
      <c r="E1472" s="2"/>
      <c r="G1472" s="2"/>
      <c r="H1472" s="6"/>
      <c r="I1472" s="9"/>
      <c r="J1472" s="9"/>
      <c r="K1472" s="9"/>
    </row>
    <row r="1473" spans="1:11" x14ac:dyDescent="0.25">
      <c r="A1473" s="2"/>
      <c r="B1473" s="2"/>
      <c r="C1473" s="2"/>
      <c r="E1473" s="2"/>
      <c r="G1473" s="2"/>
      <c r="H1473" s="6"/>
      <c r="I1473" s="9"/>
      <c r="J1473" s="9"/>
      <c r="K1473" s="9"/>
    </row>
    <row r="1474" spans="1:11" x14ac:dyDescent="0.25">
      <c r="A1474" s="2"/>
      <c r="B1474" s="2"/>
      <c r="C1474" s="2"/>
      <c r="E1474" s="2"/>
      <c r="G1474" s="2"/>
      <c r="H1474" s="6"/>
      <c r="I1474" s="9"/>
      <c r="J1474" s="9"/>
      <c r="K1474" s="9"/>
    </row>
    <row r="1475" spans="1:11" x14ac:dyDescent="0.25">
      <c r="A1475" s="2"/>
      <c r="B1475" s="2"/>
      <c r="C1475" s="2"/>
      <c r="E1475" s="2"/>
      <c r="G1475" s="2"/>
      <c r="H1475" s="6"/>
      <c r="I1475" s="9"/>
      <c r="J1475" s="9"/>
      <c r="K1475" s="9"/>
    </row>
    <row r="1476" spans="1:11" x14ac:dyDescent="0.25">
      <c r="A1476" s="2"/>
      <c r="B1476" s="2"/>
      <c r="C1476" s="2"/>
      <c r="E1476" s="2"/>
      <c r="G1476" s="2"/>
      <c r="H1476" s="6"/>
      <c r="I1476" s="9"/>
      <c r="J1476" s="9"/>
      <c r="K1476" s="9"/>
    </row>
    <row r="1477" spans="1:11" x14ac:dyDescent="0.25">
      <c r="A1477" s="2"/>
      <c r="B1477" s="2"/>
      <c r="C1477" s="2"/>
      <c r="E1477" s="2"/>
      <c r="G1477" s="2"/>
      <c r="H1477" s="6"/>
      <c r="I1477" s="9"/>
      <c r="J1477" s="9"/>
      <c r="K1477" s="9"/>
    </row>
    <row r="1478" spans="1:11" x14ac:dyDescent="0.25">
      <c r="A1478" s="2"/>
      <c r="B1478" s="2"/>
      <c r="C1478" s="2"/>
      <c r="E1478" s="2"/>
      <c r="G1478" s="2"/>
      <c r="H1478" s="6"/>
      <c r="I1478" s="9"/>
      <c r="J1478" s="9"/>
      <c r="K1478" s="9"/>
    </row>
    <row r="1479" spans="1:11" x14ac:dyDescent="0.25">
      <c r="A1479" s="2"/>
      <c r="B1479" s="2"/>
      <c r="C1479" s="2"/>
      <c r="E1479" s="2"/>
      <c r="G1479" s="2"/>
      <c r="H1479" s="6"/>
      <c r="I1479" s="9"/>
      <c r="J1479" s="9"/>
      <c r="K1479" s="9"/>
    </row>
    <row r="1480" spans="1:11" x14ac:dyDescent="0.25">
      <c r="A1480" s="2"/>
      <c r="B1480" s="2"/>
      <c r="C1480" s="2"/>
      <c r="E1480" s="2"/>
      <c r="G1480" s="2"/>
      <c r="H1480" s="6"/>
      <c r="I1480" s="9"/>
      <c r="J1480" s="9"/>
      <c r="K1480" s="9"/>
    </row>
    <row r="1481" spans="1:11" x14ac:dyDescent="0.25">
      <c r="A1481" s="2"/>
      <c r="B1481" s="2"/>
      <c r="C1481" s="2"/>
      <c r="E1481" s="2"/>
      <c r="G1481" s="2"/>
      <c r="H1481" s="6"/>
      <c r="I1481" s="9"/>
      <c r="J1481" s="9"/>
      <c r="K1481" s="9"/>
    </row>
    <row r="1482" spans="1:11" x14ac:dyDescent="0.25">
      <c r="A1482" s="2"/>
      <c r="B1482" s="2"/>
      <c r="C1482" s="2"/>
      <c r="E1482" s="2"/>
      <c r="G1482" s="2"/>
      <c r="H1482" s="6"/>
      <c r="I1482" s="9"/>
      <c r="J1482" s="9"/>
      <c r="K1482" s="9"/>
    </row>
    <row r="1483" spans="1:11" x14ac:dyDescent="0.25">
      <c r="A1483" s="2"/>
      <c r="B1483" s="2"/>
      <c r="C1483" s="2"/>
      <c r="E1483" s="2"/>
      <c r="G1483" s="2"/>
      <c r="H1483" s="6"/>
      <c r="I1483" s="9"/>
      <c r="J1483" s="9"/>
      <c r="K1483" s="9"/>
    </row>
    <row r="1484" spans="1:11" x14ac:dyDescent="0.25">
      <c r="A1484" s="2"/>
      <c r="B1484" s="2"/>
      <c r="C1484" s="2"/>
      <c r="E1484" s="2"/>
      <c r="G1484" s="2"/>
      <c r="H1484" s="6"/>
      <c r="I1484" s="9"/>
      <c r="J1484" s="9"/>
      <c r="K1484" s="9"/>
    </row>
    <row r="1485" spans="1:11" x14ac:dyDescent="0.25">
      <c r="A1485" s="2"/>
      <c r="B1485" s="2"/>
      <c r="C1485" s="2"/>
      <c r="E1485" s="2"/>
      <c r="G1485" s="2"/>
      <c r="H1485" s="6"/>
      <c r="I1485" s="9"/>
      <c r="J1485" s="9"/>
      <c r="K1485" s="9"/>
    </row>
    <row r="1486" spans="1:11" x14ac:dyDescent="0.25">
      <c r="A1486" s="2"/>
      <c r="B1486" s="2"/>
      <c r="C1486" s="2"/>
      <c r="E1486" s="2"/>
      <c r="G1486" s="2"/>
      <c r="H1486" s="6"/>
      <c r="I1486" s="9"/>
      <c r="J1486" s="9"/>
      <c r="K1486" s="9"/>
    </row>
    <row r="1487" spans="1:11" x14ac:dyDescent="0.25">
      <c r="A1487" s="2"/>
      <c r="B1487" s="2"/>
      <c r="C1487" s="2"/>
      <c r="E1487" s="2"/>
      <c r="G1487" s="2"/>
      <c r="H1487" s="6"/>
      <c r="I1487" s="9"/>
      <c r="J1487" s="9"/>
      <c r="K1487" s="9"/>
    </row>
    <row r="1488" spans="1:11" x14ac:dyDescent="0.25">
      <c r="A1488" s="2"/>
      <c r="B1488" s="2"/>
      <c r="C1488" s="2"/>
      <c r="E1488" s="2"/>
      <c r="G1488" s="2"/>
      <c r="H1488" s="6"/>
      <c r="I1488" s="9"/>
      <c r="J1488" s="9"/>
      <c r="K1488" s="9"/>
    </row>
    <row r="1489" spans="1:11" x14ac:dyDescent="0.25">
      <c r="A1489" s="2"/>
      <c r="B1489" s="2"/>
      <c r="C1489" s="2"/>
      <c r="E1489" s="2"/>
      <c r="G1489" s="2"/>
      <c r="H1489" s="6"/>
      <c r="I1489" s="9"/>
      <c r="J1489" s="9"/>
      <c r="K1489" s="9"/>
    </row>
    <row r="1490" spans="1:11" x14ac:dyDescent="0.25">
      <c r="A1490" s="2"/>
      <c r="B1490" s="2"/>
      <c r="C1490" s="2"/>
      <c r="E1490" s="2"/>
      <c r="G1490" s="2"/>
      <c r="H1490" s="6"/>
      <c r="I1490" s="9"/>
      <c r="J1490" s="9"/>
      <c r="K1490" s="9"/>
    </row>
    <row r="1491" spans="1:11" x14ac:dyDescent="0.25">
      <c r="A1491" s="2"/>
      <c r="B1491" s="2"/>
      <c r="C1491" s="2"/>
      <c r="E1491" s="2"/>
      <c r="G1491" s="2"/>
      <c r="H1491" s="6"/>
      <c r="I1491" s="9"/>
      <c r="J1491" s="9"/>
      <c r="K1491" s="9"/>
    </row>
    <row r="1492" spans="1:11" x14ac:dyDescent="0.25">
      <c r="A1492" s="2"/>
      <c r="B1492" s="2"/>
      <c r="C1492" s="2"/>
      <c r="E1492" s="2"/>
      <c r="G1492" s="2"/>
      <c r="H1492" s="6"/>
      <c r="I1492" s="9"/>
      <c r="J1492" s="9"/>
      <c r="K1492" s="9"/>
    </row>
    <row r="1493" spans="1:11" x14ac:dyDescent="0.25">
      <c r="A1493" s="2"/>
      <c r="B1493" s="2"/>
      <c r="C1493" s="2"/>
      <c r="E1493" s="2"/>
      <c r="G1493" s="2"/>
      <c r="H1493" s="6"/>
      <c r="I1493" s="9"/>
      <c r="J1493" s="9"/>
      <c r="K1493" s="9"/>
    </row>
    <row r="1494" spans="1:11" x14ac:dyDescent="0.25">
      <c r="A1494" s="2"/>
      <c r="B1494" s="2"/>
      <c r="C1494" s="2"/>
      <c r="E1494" s="2"/>
      <c r="G1494" s="2"/>
      <c r="H1494" s="6"/>
      <c r="I1494" s="9"/>
      <c r="J1494" s="9"/>
      <c r="K1494" s="9"/>
    </row>
    <row r="1495" spans="1:11" x14ac:dyDescent="0.25">
      <c r="A1495" s="2"/>
      <c r="B1495" s="2"/>
      <c r="C1495" s="2"/>
      <c r="E1495" s="2"/>
      <c r="G1495" s="2"/>
      <c r="H1495" s="6"/>
      <c r="I1495" s="9"/>
      <c r="J1495" s="9"/>
      <c r="K1495" s="9"/>
    </row>
    <row r="1496" spans="1:11" x14ac:dyDescent="0.25">
      <c r="A1496" s="2"/>
      <c r="B1496" s="2"/>
      <c r="C1496" s="2"/>
      <c r="E1496" s="2"/>
      <c r="G1496" s="2"/>
      <c r="H1496" s="6"/>
      <c r="I1496" s="9"/>
      <c r="J1496" s="9"/>
      <c r="K1496" s="9"/>
    </row>
    <row r="1497" spans="1:11" x14ac:dyDescent="0.25">
      <c r="A1497" s="2"/>
      <c r="B1497" s="2"/>
      <c r="C1497" s="2"/>
      <c r="E1497" s="2"/>
      <c r="G1497" s="2"/>
      <c r="H1497" s="6"/>
      <c r="I1497" s="9"/>
      <c r="J1497" s="9"/>
      <c r="K1497" s="9"/>
    </row>
    <row r="1498" spans="1:11" x14ac:dyDescent="0.25">
      <c r="A1498" s="2"/>
      <c r="B1498" s="2"/>
      <c r="C1498" s="2"/>
      <c r="E1498" s="2"/>
      <c r="G1498" s="2"/>
      <c r="H1498" s="6"/>
      <c r="I1498" s="9"/>
      <c r="J1498" s="9"/>
      <c r="K1498" s="9"/>
    </row>
    <row r="1499" spans="1:11" x14ac:dyDescent="0.25">
      <c r="A1499" s="2"/>
      <c r="B1499" s="2"/>
      <c r="C1499" s="2"/>
      <c r="E1499" s="2"/>
      <c r="G1499" s="2"/>
      <c r="H1499" s="6"/>
      <c r="I1499" s="9"/>
      <c r="J1499" s="9"/>
      <c r="K1499" s="9"/>
    </row>
    <row r="1500" spans="1:11" x14ac:dyDescent="0.25">
      <c r="A1500" s="2"/>
      <c r="B1500" s="2"/>
      <c r="C1500" s="2"/>
      <c r="E1500" s="2"/>
      <c r="G1500" s="2"/>
      <c r="H1500" s="6"/>
      <c r="I1500" s="9"/>
      <c r="J1500" s="9"/>
      <c r="K1500" s="9"/>
    </row>
    <row r="1501" spans="1:11" x14ac:dyDescent="0.25">
      <c r="A1501" s="2"/>
      <c r="B1501" s="2"/>
      <c r="C1501" s="2"/>
      <c r="E1501" s="2"/>
      <c r="G1501" s="2"/>
      <c r="H1501" s="6"/>
      <c r="I1501" s="9"/>
      <c r="J1501" s="9"/>
      <c r="K1501" s="9"/>
    </row>
    <row r="1502" spans="1:11" x14ac:dyDescent="0.25">
      <c r="A1502" s="2"/>
      <c r="B1502" s="2"/>
      <c r="C1502" s="2"/>
      <c r="E1502" s="2"/>
      <c r="G1502" s="2"/>
      <c r="H1502" s="6"/>
      <c r="I1502" s="9"/>
      <c r="J1502" s="9"/>
      <c r="K1502" s="9"/>
    </row>
    <row r="1503" spans="1:11" x14ac:dyDescent="0.25">
      <c r="A1503" s="2"/>
      <c r="B1503" s="2"/>
      <c r="C1503" s="2"/>
      <c r="E1503" s="2"/>
      <c r="G1503" s="2"/>
      <c r="H1503" s="6"/>
      <c r="I1503" s="9"/>
      <c r="J1503" s="9"/>
      <c r="K1503" s="9"/>
    </row>
    <row r="1504" spans="1:11" x14ac:dyDescent="0.25">
      <c r="A1504" s="2"/>
      <c r="B1504" s="2"/>
      <c r="C1504" s="2"/>
      <c r="E1504" s="2"/>
      <c r="G1504" s="2"/>
      <c r="H1504" s="6"/>
      <c r="I1504" s="9"/>
      <c r="J1504" s="9"/>
      <c r="K1504" s="9"/>
    </row>
    <row r="1505" spans="1:11" x14ac:dyDescent="0.25">
      <c r="A1505" s="2"/>
      <c r="B1505" s="2"/>
      <c r="C1505" s="2"/>
      <c r="E1505" s="2"/>
      <c r="G1505" s="2"/>
      <c r="H1505" s="6"/>
      <c r="I1505" s="9"/>
      <c r="J1505" s="9"/>
      <c r="K1505" s="9"/>
    </row>
    <row r="1506" spans="1:11" x14ac:dyDescent="0.25">
      <c r="A1506" s="2"/>
      <c r="B1506" s="2"/>
      <c r="C1506" s="2"/>
      <c r="E1506" s="2"/>
      <c r="G1506" s="2"/>
      <c r="H1506" s="6"/>
      <c r="I1506" s="9"/>
      <c r="J1506" s="9"/>
      <c r="K1506" s="9"/>
    </row>
    <row r="1507" spans="1:11" x14ac:dyDescent="0.25">
      <c r="A1507" s="2"/>
      <c r="B1507" s="2"/>
      <c r="C1507" s="2"/>
      <c r="E1507" s="2"/>
      <c r="G1507" s="2"/>
      <c r="H1507" s="6"/>
      <c r="I1507" s="9"/>
      <c r="J1507" s="9"/>
      <c r="K1507" s="9"/>
    </row>
    <row r="1508" spans="1:11" x14ac:dyDescent="0.25">
      <c r="A1508" s="2"/>
      <c r="B1508" s="2"/>
      <c r="C1508" s="2"/>
      <c r="E1508" s="2"/>
      <c r="G1508" s="2"/>
      <c r="H1508" s="6"/>
      <c r="I1508" s="9"/>
      <c r="J1508" s="9"/>
      <c r="K1508" s="9"/>
    </row>
    <row r="1509" spans="1:11" x14ac:dyDescent="0.25">
      <c r="A1509" s="2"/>
      <c r="B1509" s="2"/>
      <c r="C1509" s="2"/>
      <c r="E1509" s="2"/>
      <c r="G1509" s="2"/>
      <c r="H1509" s="6"/>
      <c r="I1509" s="9"/>
      <c r="J1509" s="9"/>
      <c r="K1509" s="9"/>
    </row>
    <row r="1510" spans="1:11" x14ac:dyDescent="0.25">
      <c r="A1510" s="2"/>
      <c r="B1510" s="2"/>
      <c r="C1510" s="2"/>
      <c r="E1510" s="2"/>
      <c r="G1510" s="2"/>
      <c r="H1510" s="6"/>
      <c r="I1510" s="9"/>
      <c r="J1510" s="9"/>
      <c r="K1510" s="9"/>
    </row>
    <row r="1511" spans="1:11" x14ac:dyDescent="0.25">
      <c r="A1511" s="2"/>
      <c r="B1511" s="2"/>
      <c r="C1511" s="2"/>
      <c r="E1511" s="2"/>
      <c r="G1511" s="2"/>
      <c r="H1511" s="6"/>
      <c r="I1511" s="9"/>
      <c r="J1511" s="9"/>
      <c r="K1511" s="9"/>
    </row>
    <row r="1512" spans="1:11" x14ac:dyDescent="0.25">
      <c r="A1512" s="2"/>
      <c r="B1512" s="2"/>
      <c r="C1512" s="2"/>
      <c r="E1512" s="2"/>
      <c r="G1512" s="2"/>
      <c r="H1512" s="6"/>
      <c r="I1512" s="9"/>
      <c r="J1512" s="9"/>
      <c r="K1512" s="9"/>
    </row>
    <row r="1513" spans="1:11" x14ac:dyDescent="0.25">
      <c r="A1513" s="2"/>
      <c r="B1513" s="2"/>
      <c r="C1513" s="2"/>
      <c r="E1513" s="2"/>
      <c r="G1513" s="2"/>
      <c r="H1513" s="6"/>
      <c r="I1513" s="9"/>
      <c r="J1513" s="9"/>
      <c r="K1513" s="9"/>
    </row>
    <row r="1514" spans="1:11" x14ac:dyDescent="0.25">
      <c r="A1514" s="2"/>
      <c r="B1514" s="2"/>
      <c r="C1514" s="2"/>
      <c r="E1514" s="2"/>
      <c r="G1514" s="2"/>
      <c r="H1514" s="6"/>
      <c r="I1514" s="9"/>
      <c r="J1514" s="9"/>
      <c r="K1514" s="9"/>
    </row>
    <row r="1515" spans="1:11" x14ac:dyDescent="0.25">
      <c r="A1515" s="2"/>
      <c r="B1515" s="2"/>
      <c r="C1515" s="2"/>
      <c r="E1515" s="2"/>
      <c r="G1515" s="2"/>
      <c r="H1515" s="6"/>
      <c r="I1515" s="9"/>
      <c r="J1515" s="9"/>
      <c r="K1515" s="9"/>
    </row>
    <row r="1516" spans="1:11" x14ac:dyDescent="0.25">
      <c r="A1516" s="2"/>
      <c r="B1516" s="2"/>
      <c r="C1516" s="2"/>
      <c r="E1516" s="2"/>
      <c r="G1516" s="2"/>
      <c r="H1516" s="6"/>
      <c r="I1516" s="9"/>
      <c r="J1516" s="9"/>
      <c r="K1516" s="9"/>
    </row>
    <row r="1517" spans="1:11" x14ac:dyDescent="0.25">
      <c r="A1517" s="2"/>
      <c r="B1517" s="2"/>
      <c r="C1517" s="2"/>
      <c r="E1517" s="2"/>
      <c r="G1517" s="2"/>
      <c r="H1517" s="6"/>
      <c r="I1517" s="9"/>
      <c r="J1517" s="9"/>
      <c r="K1517" s="9"/>
    </row>
    <row r="1518" spans="1:11" x14ac:dyDescent="0.25">
      <c r="A1518" s="2"/>
      <c r="B1518" s="2"/>
      <c r="C1518" s="2"/>
      <c r="E1518" s="2"/>
      <c r="G1518" s="2"/>
      <c r="H1518" s="6"/>
      <c r="I1518" s="9"/>
      <c r="J1518" s="9"/>
      <c r="K1518" s="9"/>
    </row>
    <row r="1519" spans="1:11" x14ac:dyDescent="0.25">
      <c r="A1519" s="2"/>
      <c r="B1519" s="2"/>
      <c r="C1519" s="2"/>
      <c r="E1519" s="2"/>
      <c r="G1519" s="2"/>
      <c r="H1519" s="6"/>
      <c r="I1519" s="9"/>
      <c r="J1519" s="9"/>
      <c r="K1519" s="9"/>
    </row>
    <row r="1520" spans="1:11" x14ac:dyDescent="0.25">
      <c r="A1520" s="2"/>
      <c r="B1520" s="2"/>
      <c r="C1520" s="2"/>
      <c r="E1520" s="2"/>
      <c r="G1520" s="2"/>
      <c r="H1520" s="6"/>
      <c r="I1520" s="9"/>
      <c r="J1520" s="9"/>
      <c r="K1520" s="9"/>
    </row>
    <row r="1521" spans="1:11" x14ac:dyDescent="0.25">
      <c r="A1521" s="2"/>
      <c r="B1521" s="2"/>
      <c r="C1521" s="2"/>
      <c r="E1521" s="2"/>
      <c r="G1521" s="2"/>
      <c r="H1521" s="6"/>
      <c r="I1521" s="9"/>
      <c r="J1521" s="9"/>
      <c r="K1521" s="9"/>
    </row>
    <row r="1522" spans="1:11" x14ac:dyDescent="0.25">
      <c r="A1522" s="2"/>
      <c r="B1522" s="2"/>
      <c r="C1522" s="2"/>
      <c r="E1522" s="2"/>
      <c r="G1522" s="2"/>
      <c r="H1522" s="6"/>
      <c r="I1522" s="9"/>
      <c r="J1522" s="9"/>
      <c r="K1522" s="9"/>
    </row>
    <row r="1523" spans="1:11" x14ac:dyDescent="0.25">
      <c r="A1523" s="2"/>
      <c r="B1523" s="2"/>
      <c r="C1523" s="2"/>
      <c r="E1523" s="2"/>
      <c r="G1523" s="2"/>
      <c r="H1523" s="6"/>
      <c r="I1523" s="9"/>
      <c r="J1523" s="9"/>
      <c r="K1523" s="9"/>
    </row>
    <row r="1524" spans="1:11" x14ac:dyDescent="0.25">
      <c r="A1524" s="2"/>
      <c r="B1524" s="2"/>
      <c r="C1524" s="2"/>
      <c r="E1524" s="2"/>
      <c r="G1524" s="2"/>
      <c r="H1524" s="6"/>
      <c r="I1524" s="9"/>
      <c r="J1524" s="9"/>
      <c r="K1524" s="9"/>
    </row>
    <row r="1525" spans="1:11" x14ac:dyDescent="0.25">
      <c r="A1525" s="2"/>
      <c r="B1525" s="2"/>
      <c r="C1525" s="2"/>
      <c r="E1525" s="2"/>
      <c r="G1525" s="2"/>
      <c r="H1525" s="6"/>
      <c r="I1525" s="9"/>
      <c r="J1525" s="9"/>
      <c r="K1525" s="9"/>
    </row>
    <row r="1526" spans="1:11" x14ac:dyDescent="0.25">
      <c r="A1526" s="2"/>
      <c r="B1526" s="2"/>
      <c r="C1526" s="2"/>
      <c r="E1526" s="2"/>
      <c r="G1526" s="2"/>
      <c r="H1526" s="6"/>
      <c r="I1526" s="9"/>
      <c r="J1526" s="9"/>
      <c r="K1526" s="9"/>
    </row>
    <row r="1527" spans="1:11" x14ac:dyDescent="0.25">
      <c r="A1527" s="2"/>
      <c r="B1527" s="2"/>
      <c r="C1527" s="2"/>
      <c r="E1527" s="2"/>
      <c r="G1527" s="2"/>
      <c r="H1527" s="6"/>
      <c r="I1527" s="9"/>
      <c r="J1527" s="9"/>
      <c r="K1527" s="9"/>
    </row>
    <row r="1528" spans="1:11" x14ac:dyDescent="0.25">
      <c r="A1528" s="2"/>
      <c r="B1528" s="2"/>
      <c r="C1528" s="2"/>
      <c r="E1528" s="2"/>
      <c r="G1528" s="2"/>
      <c r="H1528" s="6"/>
      <c r="I1528" s="9"/>
      <c r="J1528" s="9"/>
      <c r="K1528" s="9"/>
    </row>
    <row r="1529" spans="1:11" x14ac:dyDescent="0.25">
      <c r="A1529" s="2"/>
      <c r="B1529" s="2"/>
      <c r="C1529" s="2"/>
      <c r="E1529" s="2"/>
      <c r="G1529" s="2"/>
      <c r="H1529" s="6"/>
      <c r="I1529" s="9"/>
      <c r="J1529" s="9"/>
      <c r="K1529" s="9"/>
    </row>
    <row r="1530" spans="1:11" x14ac:dyDescent="0.25">
      <c r="A1530" s="2"/>
      <c r="B1530" s="2"/>
      <c r="C1530" s="2"/>
      <c r="E1530" s="2"/>
      <c r="G1530" s="2"/>
      <c r="H1530" s="6"/>
      <c r="I1530" s="9"/>
      <c r="J1530" s="9"/>
      <c r="K1530" s="9"/>
    </row>
    <row r="1531" spans="1:11" x14ac:dyDescent="0.25">
      <c r="A1531" s="2"/>
      <c r="B1531" s="2"/>
      <c r="C1531" s="2"/>
      <c r="E1531" s="2"/>
      <c r="G1531" s="2"/>
      <c r="H1531" s="6"/>
      <c r="I1531" s="9"/>
      <c r="J1531" s="9"/>
      <c r="K1531" s="9"/>
    </row>
    <row r="1532" spans="1:11" x14ac:dyDescent="0.25">
      <c r="A1532" s="2"/>
      <c r="B1532" s="2"/>
      <c r="C1532" s="2"/>
      <c r="E1532" s="2"/>
      <c r="G1532" s="2"/>
      <c r="H1532" s="6"/>
      <c r="I1532" s="9"/>
      <c r="J1532" s="9"/>
      <c r="K1532" s="9"/>
    </row>
    <row r="1533" spans="1:11" x14ac:dyDescent="0.25">
      <c r="A1533" s="2"/>
      <c r="B1533" s="2"/>
      <c r="C1533" s="2"/>
      <c r="E1533" s="2"/>
      <c r="G1533" s="2"/>
      <c r="H1533" s="6"/>
      <c r="I1533" s="9"/>
      <c r="J1533" s="9"/>
      <c r="K1533" s="9"/>
    </row>
    <row r="1534" spans="1:11" x14ac:dyDescent="0.25">
      <c r="A1534" s="2"/>
      <c r="B1534" s="2"/>
      <c r="C1534" s="2"/>
      <c r="E1534" s="2"/>
      <c r="G1534" s="2"/>
      <c r="H1534" s="6"/>
      <c r="I1534" s="9"/>
      <c r="J1534" s="9"/>
      <c r="K1534" s="9"/>
    </row>
    <row r="1535" spans="1:11" x14ac:dyDescent="0.25">
      <c r="A1535" s="2"/>
      <c r="B1535" s="2"/>
      <c r="C1535" s="2"/>
      <c r="E1535" s="2"/>
      <c r="G1535" s="2"/>
      <c r="H1535" s="6"/>
      <c r="I1535" s="9"/>
      <c r="J1535" s="9"/>
      <c r="K1535" s="9"/>
    </row>
    <row r="1536" spans="1:11" x14ac:dyDescent="0.25">
      <c r="A1536" s="2"/>
      <c r="B1536" s="2"/>
      <c r="C1536" s="2"/>
      <c r="E1536" s="2"/>
      <c r="G1536" s="2"/>
      <c r="H1536" s="6"/>
      <c r="I1536" s="9"/>
      <c r="J1536" s="9"/>
      <c r="K1536" s="9"/>
    </row>
    <row r="1537" spans="1:11" x14ac:dyDescent="0.25">
      <c r="A1537" s="2"/>
      <c r="B1537" s="2"/>
      <c r="C1537" s="2"/>
      <c r="E1537" s="2"/>
      <c r="G1537" s="2"/>
      <c r="H1537" s="6"/>
      <c r="I1537" s="9"/>
      <c r="J1537" s="9"/>
      <c r="K1537" s="9"/>
    </row>
    <row r="1538" spans="1:11" x14ac:dyDescent="0.25">
      <c r="A1538" s="2"/>
      <c r="B1538" s="2"/>
      <c r="C1538" s="2"/>
      <c r="E1538" s="2"/>
      <c r="G1538" s="2"/>
      <c r="H1538" s="6"/>
      <c r="I1538" s="9"/>
      <c r="J1538" s="9"/>
      <c r="K1538" s="9"/>
    </row>
    <row r="1539" spans="1:11" x14ac:dyDescent="0.25">
      <c r="A1539" s="2"/>
      <c r="B1539" s="2"/>
      <c r="C1539" s="2"/>
      <c r="E1539" s="2"/>
      <c r="G1539" s="2"/>
      <c r="H1539" s="6"/>
      <c r="I1539" s="9"/>
      <c r="J1539" s="9"/>
      <c r="K1539" s="9"/>
    </row>
    <row r="1540" spans="1:11" x14ac:dyDescent="0.25">
      <c r="A1540" s="2"/>
      <c r="B1540" s="2"/>
      <c r="C1540" s="2"/>
      <c r="E1540" s="2"/>
      <c r="G1540" s="2"/>
      <c r="H1540" s="6"/>
      <c r="I1540" s="9"/>
      <c r="J1540" s="9"/>
      <c r="K1540" s="9"/>
    </row>
    <row r="1541" spans="1:11" x14ac:dyDescent="0.25">
      <c r="A1541" s="2"/>
      <c r="B1541" s="2"/>
      <c r="C1541" s="2"/>
      <c r="E1541" s="2"/>
      <c r="G1541" s="2"/>
      <c r="H1541" s="6"/>
      <c r="I1541" s="9"/>
      <c r="J1541" s="9"/>
      <c r="K1541" s="9"/>
    </row>
    <row r="1542" spans="1:11" x14ac:dyDescent="0.25">
      <c r="A1542" s="2"/>
      <c r="B1542" s="2"/>
      <c r="C1542" s="2"/>
      <c r="E1542" s="2"/>
      <c r="G1542" s="2"/>
      <c r="H1542" s="6"/>
      <c r="I1542" s="9"/>
      <c r="J1542" s="9"/>
      <c r="K1542" s="9"/>
    </row>
    <row r="1543" spans="1:11" x14ac:dyDescent="0.25">
      <c r="A1543" s="2"/>
      <c r="B1543" s="2"/>
      <c r="C1543" s="2"/>
      <c r="E1543" s="2"/>
      <c r="G1543" s="2"/>
      <c r="H1543" s="6"/>
      <c r="I1543" s="9"/>
      <c r="J1543" s="9"/>
      <c r="K1543" s="9"/>
    </row>
    <row r="1544" spans="1:11" x14ac:dyDescent="0.25">
      <c r="A1544" s="2"/>
      <c r="B1544" s="2"/>
      <c r="C1544" s="2"/>
      <c r="E1544" s="2"/>
      <c r="G1544" s="2"/>
      <c r="H1544" s="6"/>
      <c r="I1544" s="9"/>
      <c r="J1544" s="9"/>
      <c r="K1544" s="9"/>
    </row>
    <row r="1545" spans="1:11" x14ac:dyDescent="0.25">
      <c r="A1545" s="2"/>
      <c r="B1545" s="2"/>
      <c r="C1545" s="2"/>
      <c r="E1545" s="2"/>
      <c r="G1545" s="2"/>
      <c r="H1545" s="6"/>
      <c r="I1545" s="9"/>
      <c r="J1545" s="9"/>
      <c r="K1545" s="9"/>
    </row>
    <row r="1546" spans="1:11" x14ac:dyDescent="0.25">
      <c r="A1546" s="2"/>
      <c r="B1546" s="2"/>
      <c r="C1546" s="2"/>
      <c r="E1546" s="2"/>
      <c r="G1546" s="2"/>
      <c r="H1546" s="6"/>
      <c r="I1546" s="9"/>
      <c r="J1546" s="9"/>
      <c r="K1546" s="9"/>
    </row>
    <row r="1547" spans="1:11" x14ac:dyDescent="0.25">
      <c r="A1547" s="2"/>
      <c r="B1547" s="2"/>
      <c r="C1547" s="2"/>
      <c r="E1547" s="2"/>
      <c r="G1547" s="2"/>
      <c r="H1547" s="6"/>
      <c r="I1547" s="9"/>
      <c r="J1547" s="9"/>
      <c r="K1547" s="9"/>
    </row>
    <row r="1548" spans="1:11" x14ac:dyDescent="0.25">
      <c r="A1548" s="2"/>
      <c r="B1548" s="2"/>
      <c r="C1548" s="2"/>
      <c r="E1548" s="2"/>
      <c r="G1548" s="2"/>
      <c r="H1548" s="6"/>
      <c r="I1548" s="9"/>
      <c r="J1548" s="9"/>
      <c r="K1548" s="9"/>
    </row>
    <row r="1549" spans="1:11" x14ac:dyDescent="0.25">
      <c r="A1549" s="2"/>
      <c r="B1549" s="2"/>
      <c r="C1549" s="2"/>
      <c r="E1549" s="2"/>
      <c r="G1549" s="2"/>
      <c r="H1549" s="6"/>
      <c r="I1549" s="9"/>
      <c r="J1549" s="9"/>
      <c r="K1549" s="9"/>
    </row>
    <row r="1550" spans="1:11" x14ac:dyDescent="0.25">
      <c r="A1550" s="2"/>
      <c r="B1550" s="2"/>
      <c r="C1550" s="2"/>
      <c r="E1550" s="2"/>
      <c r="G1550" s="2"/>
      <c r="H1550" s="6"/>
      <c r="I1550" s="9"/>
      <c r="J1550" s="9"/>
      <c r="K1550" s="9"/>
    </row>
    <row r="1551" spans="1:11" x14ac:dyDescent="0.25">
      <c r="A1551" s="2"/>
      <c r="B1551" s="2"/>
      <c r="C1551" s="2"/>
      <c r="E1551" s="2"/>
      <c r="G1551" s="2"/>
      <c r="H1551" s="6"/>
      <c r="I1551" s="9"/>
      <c r="J1551" s="9"/>
      <c r="K1551" s="9"/>
    </row>
    <row r="1552" spans="1:11" x14ac:dyDescent="0.25">
      <c r="A1552" s="2"/>
      <c r="B1552" s="2"/>
      <c r="C1552" s="2"/>
      <c r="E1552" s="2"/>
      <c r="G1552" s="2"/>
      <c r="H1552" s="6"/>
      <c r="I1552" s="9"/>
      <c r="J1552" s="9"/>
      <c r="K1552" s="9"/>
    </row>
    <row r="1553" spans="1:11" x14ac:dyDescent="0.25">
      <c r="A1553" s="2"/>
      <c r="B1553" s="2"/>
      <c r="C1553" s="2"/>
      <c r="E1553" s="2"/>
      <c r="G1553" s="2"/>
      <c r="H1553" s="6"/>
      <c r="I1553" s="9"/>
      <c r="J1553" s="9"/>
      <c r="K1553" s="9"/>
    </row>
    <row r="1554" spans="1:11" x14ac:dyDescent="0.25">
      <c r="A1554" s="2"/>
      <c r="B1554" s="2"/>
      <c r="C1554" s="2"/>
      <c r="E1554" s="2"/>
      <c r="G1554" s="2"/>
      <c r="H1554" s="6"/>
      <c r="I1554" s="9"/>
      <c r="J1554" s="9"/>
      <c r="K1554" s="9"/>
    </row>
    <row r="1555" spans="1:11" x14ac:dyDescent="0.25">
      <c r="A1555" s="2"/>
      <c r="B1555" s="2"/>
      <c r="C1555" s="2"/>
      <c r="E1555" s="2"/>
      <c r="G1555" s="2"/>
      <c r="H1555" s="6"/>
      <c r="I1555" s="9"/>
      <c r="J1555" s="9"/>
      <c r="K1555" s="9"/>
    </row>
    <row r="1556" spans="1:11" x14ac:dyDescent="0.25">
      <c r="A1556" s="2"/>
      <c r="B1556" s="2"/>
      <c r="C1556" s="2"/>
      <c r="E1556" s="2"/>
      <c r="G1556" s="2"/>
      <c r="H1556" s="6"/>
      <c r="I1556" s="9"/>
      <c r="J1556" s="9"/>
      <c r="K1556" s="9"/>
    </row>
    <row r="1557" spans="1:11" x14ac:dyDescent="0.25">
      <c r="A1557" s="2"/>
      <c r="B1557" s="2"/>
      <c r="C1557" s="2"/>
      <c r="E1557" s="2"/>
      <c r="G1557" s="2"/>
      <c r="H1557" s="6"/>
      <c r="I1557" s="9"/>
      <c r="J1557" s="9"/>
      <c r="K1557" s="9"/>
    </row>
    <row r="1558" spans="1:11" x14ac:dyDescent="0.25">
      <c r="A1558" s="2"/>
      <c r="B1558" s="2"/>
      <c r="C1558" s="2"/>
      <c r="E1558" s="2"/>
      <c r="G1558" s="2"/>
      <c r="H1558" s="6"/>
      <c r="I1558" s="9"/>
      <c r="J1558" s="9"/>
      <c r="K1558" s="9"/>
    </row>
    <row r="1559" spans="1:11" x14ac:dyDescent="0.25">
      <c r="A1559" s="2"/>
      <c r="B1559" s="2"/>
      <c r="C1559" s="2"/>
      <c r="E1559" s="2"/>
      <c r="G1559" s="2"/>
      <c r="H1559" s="6"/>
      <c r="I1559" s="9"/>
      <c r="J1559" s="9"/>
      <c r="K1559" s="9"/>
    </row>
    <row r="1560" spans="1:11" x14ac:dyDescent="0.25">
      <c r="A1560" s="2"/>
      <c r="B1560" s="2"/>
      <c r="C1560" s="2"/>
      <c r="E1560" s="2"/>
      <c r="G1560" s="2"/>
      <c r="H1560" s="6"/>
      <c r="I1560" s="9"/>
      <c r="J1560" s="9"/>
      <c r="K1560" s="9"/>
    </row>
    <row r="1561" spans="1:11" x14ac:dyDescent="0.25">
      <c r="A1561" s="2"/>
      <c r="B1561" s="2"/>
      <c r="C1561" s="2"/>
      <c r="E1561" s="2"/>
      <c r="G1561" s="2"/>
      <c r="H1561" s="6"/>
      <c r="I1561" s="9"/>
      <c r="J1561" s="9"/>
      <c r="K1561" s="9"/>
    </row>
    <row r="1562" spans="1:11" x14ac:dyDescent="0.25">
      <c r="A1562" s="2"/>
      <c r="B1562" s="2"/>
      <c r="C1562" s="2"/>
      <c r="E1562" s="2"/>
      <c r="G1562" s="2"/>
      <c r="H1562" s="6"/>
      <c r="I1562" s="9"/>
      <c r="J1562" s="9"/>
      <c r="K1562" s="9"/>
    </row>
    <row r="1563" spans="1:11" x14ac:dyDescent="0.25">
      <c r="A1563" s="2"/>
      <c r="B1563" s="2"/>
      <c r="C1563" s="2"/>
      <c r="E1563" s="2"/>
      <c r="G1563" s="2"/>
      <c r="H1563" s="6"/>
      <c r="I1563" s="9"/>
      <c r="J1563" s="9"/>
      <c r="K1563" s="9"/>
    </row>
    <row r="1564" spans="1:11" x14ac:dyDescent="0.25">
      <c r="A1564" s="2"/>
      <c r="B1564" s="2"/>
      <c r="C1564" s="2"/>
      <c r="E1564" s="2"/>
      <c r="G1564" s="2"/>
      <c r="H1564" s="6"/>
      <c r="I1564" s="9"/>
      <c r="J1564" s="9"/>
      <c r="K1564" s="9"/>
    </row>
    <row r="1565" spans="1:11" x14ac:dyDescent="0.25">
      <c r="A1565" s="2"/>
      <c r="B1565" s="2"/>
      <c r="C1565" s="2"/>
      <c r="E1565" s="2"/>
      <c r="G1565" s="2"/>
      <c r="H1565" s="6"/>
      <c r="I1565" s="9"/>
      <c r="J1565" s="9"/>
      <c r="K1565" s="9"/>
    </row>
    <row r="1566" spans="1:11" x14ac:dyDescent="0.25">
      <c r="A1566" s="2"/>
      <c r="B1566" s="2"/>
      <c r="C1566" s="2"/>
      <c r="E1566" s="2"/>
      <c r="G1566" s="2"/>
      <c r="H1566" s="6"/>
      <c r="I1566" s="9"/>
      <c r="J1566" s="9"/>
      <c r="K1566" s="9"/>
    </row>
    <row r="1567" spans="1:11" x14ac:dyDescent="0.25">
      <c r="A1567" s="2"/>
      <c r="B1567" s="2"/>
      <c r="C1567" s="2"/>
      <c r="E1567" s="2"/>
      <c r="G1567" s="2"/>
      <c r="H1567" s="6"/>
      <c r="I1567" s="9"/>
      <c r="J1567" s="9"/>
      <c r="K1567" s="9"/>
    </row>
    <row r="1568" spans="1:11" x14ac:dyDescent="0.25">
      <c r="A1568" s="2"/>
      <c r="B1568" s="2"/>
      <c r="C1568" s="2"/>
      <c r="E1568" s="2"/>
      <c r="G1568" s="2"/>
      <c r="H1568" s="6"/>
      <c r="I1568" s="9"/>
      <c r="J1568" s="9"/>
      <c r="K1568" s="9"/>
    </row>
    <row r="1569" spans="1:11" x14ac:dyDescent="0.25">
      <c r="A1569" s="2"/>
      <c r="B1569" s="2"/>
      <c r="C1569" s="2"/>
      <c r="E1569" s="2"/>
      <c r="G1569" s="2"/>
      <c r="H1569" s="6"/>
      <c r="I1569" s="9"/>
      <c r="J1569" s="9"/>
      <c r="K1569" s="9"/>
    </row>
    <row r="1570" spans="1:11" x14ac:dyDescent="0.25">
      <c r="A1570" s="2"/>
      <c r="B1570" s="2"/>
      <c r="C1570" s="2"/>
      <c r="E1570" s="2"/>
      <c r="G1570" s="2"/>
      <c r="H1570" s="6"/>
      <c r="I1570" s="9"/>
      <c r="J1570" s="9"/>
      <c r="K1570" s="9"/>
    </row>
    <row r="1571" spans="1:11" x14ac:dyDescent="0.25">
      <c r="A1571" s="2"/>
      <c r="B1571" s="2"/>
      <c r="C1571" s="2"/>
      <c r="E1571" s="2"/>
      <c r="G1571" s="2"/>
      <c r="H1571" s="6"/>
      <c r="I1571" s="9"/>
      <c r="J1571" s="9"/>
      <c r="K1571" s="9"/>
    </row>
    <row r="1572" spans="1:11" x14ac:dyDescent="0.25">
      <c r="A1572" s="2"/>
      <c r="B1572" s="2"/>
      <c r="C1572" s="2"/>
      <c r="E1572" s="2"/>
      <c r="G1572" s="2"/>
      <c r="H1572" s="6"/>
      <c r="I1572" s="9"/>
      <c r="J1572" s="9"/>
      <c r="K1572" s="9"/>
    </row>
    <row r="1573" spans="1:11" x14ac:dyDescent="0.25">
      <c r="A1573" s="2"/>
      <c r="B1573" s="2"/>
      <c r="C1573" s="2"/>
      <c r="E1573" s="2"/>
      <c r="G1573" s="2"/>
      <c r="H1573" s="6"/>
      <c r="I1573" s="9"/>
      <c r="J1573" s="9"/>
      <c r="K1573" s="9"/>
    </row>
    <row r="1574" spans="1:11" x14ac:dyDescent="0.25">
      <c r="A1574" s="2"/>
      <c r="B1574" s="2"/>
      <c r="C1574" s="2"/>
      <c r="E1574" s="2"/>
      <c r="G1574" s="2"/>
      <c r="H1574" s="6"/>
      <c r="I1574" s="9"/>
      <c r="J1574" s="9"/>
      <c r="K1574" s="9"/>
    </row>
    <row r="1575" spans="1:11" x14ac:dyDescent="0.25">
      <c r="A1575" s="2"/>
      <c r="B1575" s="2"/>
      <c r="C1575" s="2"/>
      <c r="E1575" s="2"/>
      <c r="G1575" s="2"/>
      <c r="H1575" s="6"/>
      <c r="I1575" s="9"/>
      <c r="J1575" s="9"/>
      <c r="K1575" s="9"/>
    </row>
    <row r="1576" spans="1:11" x14ac:dyDescent="0.25">
      <c r="A1576" s="2"/>
      <c r="B1576" s="2"/>
      <c r="C1576" s="2"/>
      <c r="E1576" s="2"/>
      <c r="G1576" s="2"/>
      <c r="H1576" s="6"/>
      <c r="I1576" s="9"/>
      <c r="J1576" s="9"/>
      <c r="K1576" s="9"/>
    </row>
    <row r="1577" spans="1:11" x14ac:dyDescent="0.25">
      <c r="A1577" s="2"/>
      <c r="B1577" s="2"/>
      <c r="C1577" s="2"/>
      <c r="E1577" s="2"/>
      <c r="G1577" s="2"/>
      <c r="H1577" s="6"/>
      <c r="I1577" s="9"/>
      <c r="J1577" s="9"/>
      <c r="K1577" s="9"/>
    </row>
    <row r="1578" spans="1:11" x14ac:dyDescent="0.25">
      <c r="A1578" s="2"/>
      <c r="B1578" s="2"/>
      <c r="C1578" s="2"/>
      <c r="E1578" s="2"/>
      <c r="G1578" s="2"/>
      <c r="H1578" s="6"/>
      <c r="I1578" s="9"/>
      <c r="J1578" s="9"/>
      <c r="K1578" s="9"/>
    </row>
    <row r="1579" spans="1:11" x14ac:dyDescent="0.25">
      <c r="A1579" s="2"/>
      <c r="B1579" s="2"/>
      <c r="C1579" s="2"/>
      <c r="E1579" s="2"/>
      <c r="G1579" s="2"/>
      <c r="H1579" s="6"/>
      <c r="I1579" s="9"/>
      <c r="J1579" s="9"/>
      <c r="K1579" s="9"/>
    </row>
    <row r="1580" spans="1:11" x14ac:dyDescent="0.25">
      <c r="A1580" s="2"/>
      <c r="B1580" s="2"/>
      <c r="C1580" s="2"/>
      <c r="E1580" s="2"/>
      <c r="G1580" s="2"/>
      <c r="H1580" s="6"/>
      <c r="I1580" s="9"/>
      <c r="J1580" s="9"/>
      <c r="K1580" s="9"/>
    </row>
    <row r="1581" spans="1:11" x14ac:dyDescent="0.25">
      <c r="A1581" s="2"/>
      <c r="B1581" s="2"/>
      <c r="C1581" s="2"/>
      <c r="E1581" s="2"/>
      <c r="G1581" s="2"/>
      <c r="H1581" s="6"/>
      <c r="I1581" s="9"/>
      <c r="J1581" s="9"/>
      <c r="K1581" s="9"/>
    </row>
    <row r="1582" spans="1:11" x14ac:dyDescent="0.25">
      <c r="A1582" s="2"/>
      <c r="B1582" s="2"/>
      <c r="C1582" s="2"/>
      <c r="E1582" s="2"/>
      <c r="G1582" s="2"/>
      <c r="H1582" s="6"/>
      <c r="I1582" s="9"/>
      <c r="J1582" s="9"/>
      <c r="K1582" s="9"/>
    </row>
    <row r="1583" spans="1:11" x14ac:dyDescent="0.25">
      <c r="A1583" s="2"/>
      <c r="B1583" s="2"/>
      <c r="C1583" s="2"/>
      <c r="E1583" s="2"/>
      <c r="G1583" s="2"/>
      <c r="H1583" s="6"/>
      <c r="I1583" s="9"/>
      <c r="J1583" s="9"/>
      <c r="K1583" s="9"/>
    </row>
    <row r="1584" spans="1:11" x14ac:dyDescent="0.25">
      <c r="A1584" s="2"/>
      <c r="B1584" s="2"/>
      <c r="C1584" s="2"/>
      <c r="E1584" s="2"/>
      <c r="G1584" s="2"/>
      <c r="H1584" s="6"/>
      <c r="I1584" s="9"/>
      <c r="J1584" s="9"/>
      <c r="K1584" s="9"/>
    </row>
    <row r="1585" spans="1:11" x14ac:dyDescent="0.25">
      <c r="A1585" s="2"/>
      <c r="B1585" s="2"/>
      <c r="C1585" s="2"/>
      <c r="E1585" s="2"/>
      <c r="G1585" s="2"/>
      <c r="H1585" s="6"/>
      <c r="I1585" s="9"/>
      <c r="J1585" s="9"/>
      <c r="K1585" s="9"/>
    </row>
    <row r="1586" spans="1:11" x14ac:dyDescent="0.25">
      <c r="A1586" s="2"/>
      <c r="B1586" s="2"/>
      <c r="C1586" s="2"/>
      <c r="E1586" s="2"/>
      <c r="G1586" s="2"/>
      <c r="H1586" s="6"/>
      <c r="I1586" s="9"/>
      <c r="J1586" s="9"/>
      <c r="K1586" s="9"/>
    </row>
    <row r="1587" spans="1:11" x14ac:dyDescent="0.25">
      <c r="A1587" s="2"/>
      <c r="B1587" s="2"/>
      <c r="C1587" s="2"/>
      <c r="E1587" s="2"/>
      <c r="G1587" s="2"/>
      <c r="H1587" s="6"/>
      <c r="I1587" s="9"/>
      <c r="J1587" s="9"/>
      <c r="K1587" s="9"/>
    </row>
    <row r="1588" spans="1:11" x14ac:dyDescent="0.25">
      <c r="A1588" s="2"/>
      <c r="B1588" s="2"/>
      <c r="C1588" s="2"/>
      <c r="E1588" s="2"/>
      <c r="G1588" s="2"/>
      <c r="H1588" s="6"/>
      <c r="I1588" s="9"/>
      <c r="J1588" s="9"/>
      <c r="K1588" s="9"/>
    </row>
    <row r="1589" spans="1:11" x14ac:dyDescent="0.25">
      <c r="A1589" s="2"/>
      <c r="B1589" s="2"/>
      <c r="C1589" s="2"/>
      <c r="E1589" s="2"/>
      <c r="G1589" s="2"/>
      <c r="H1589" s="6"/>
      <c r="I1589" s="9"/>
      <c r="J1589" s="9"/>
      <c r="K1589" s="9"/>
    </row>
    <row r="1590" spans="1:11" x14ac:dyDescent="0.25">
      <c r="A1590" s="2"/>
      <c r="B1590" s="2"/>
      <c r="C1590" s="2"/>
      <c r="E1590" s="2"/>
      <c r="G1590" s="2"/>
      <c r="H1590" s="6"/>
      <c r="I1590" s="9"/>
      <c r="J1590" s="9"/>
      <c r="K1590" s="9"/>
    </row>
    <row r="1591" spans="1:11" x14ac:dyDescent="0.25">
      <c r="A1591" s="2"/>
      <c r="B1591" s="2"/>
      <c r="C1591" s="2"/>
      <c r="E1591" s="2"/>
      <c r="G1591" s="2"/>
      <c r="H1591" s="6"/>
      <c r="I1591" s="9"/>
      <c r="J1591" s="9"/>
      <c r="K1591" s="9"/>
    </row>
    <row r="1592" spans="1:11" x14ac:dyDescent="0.25">
      <c r="A1592" s="2"/>
      <c r="B1592" s="2"/>
      <c r="C1592" s="2"/>
      <c r="E1592" s="2"/>
      <c r="G1592" s="2"/>
      <c r="H1592" s="6"/>
      <c r="I1592" s="9"/>
      <c r="J1592" s="9"/>
      <c r="K1592" s="9"/>
    </row>
    <row r="1593" spans="1:11" x14ac:dyDescent="0.25">
      <c r="A1593" s="2"/>
      <c r="B1593" s="2"/>
      <c r="C1593" s="2"/>
      <c r="E1593" s="2"/>
      <c r="G1593" s="2"/>
      <c r="H1593" s="6"/>
      <c r="I1593" s="9"/>
      <c r="J1593" s="9"/>
      <c r="K1593" s="9"/>
    </row>
    <row r="1594" spans="1:11" x14ac:dyDescent="0.25">
      <c r="A1594" s="2"/>
      <c r="B1594" s="2"/>
      <c r="C1594" s="2"/>
      <c r="E1594" s="2"/>
      <c r="G1594" s="2"/>
      <c r="H1594" s="6"/>
      <c r="I1594" s="9"/>
      <c r="J1594" s="9"/>
      <c r="K1594" s="9"/>
    </row>
    <row r="1595" spans="1:11" x14ac:dyDescent="0.25">
      <c r="A1595" s="2"/>
      <c r="B1595" s="2"/>
      <c r="C1595" s="2"/>
      <c r="E1595" s="2"/>
      <c r="G1595" s="2"/>
      <c r="H1595" s="6"/>
      <c r="I1595" s="9"/>
      <c r="J1595" s="9"/>
      <c r="K1595" s="9"/>
    </row>
    <row r="1596" spans="1:11" x14ac:dyDescent="0.25">
      <c r="A1596" s="2"/>
      <c r="B1596" s="2"/>
      <c r="C1596" s="2"/>
      <c r="E1596" s="2"/>
      <c r="G1596" s="2"/>
      <c r="H1596" s="6"/>
      <c r="I1596" s="9"/>
      <c r="J1596" s="9"/>
      <c r="K1596" s="9"/>
    </row>
    <row r="1597" spans="1:11" x14ac:dyDescent="0.25">
      <c r="A1597" s="2"/>
      <c r="B1597" s="2"/>
      <c r="C1597" s="2"/>
      <c r="E1597" s="2"/>
      <c r="G1597" s="2"/>
      <c r="H1597" s="6"/>
      <c r="I1597" s="9"/>
      <c r="J1597" s="9"/>
      <c r="K1597" s="9"/>
    </row>
    <row r="1598" spans="1:11" x14ac:dyDescent="0.25">
      <c r="A1598" s="2"/>
      <c r="B1598" s="2"/>
      <c r="C1598" s="2"/>
      <c r="E1598" s="2"/>
      <c r="G1598" s="2"/>
      <c r="H1598" s="6"/>
      <c r="I1598" s="9"/>
      <c r="J1598" s="9"/>
      <c r="K1598" s="9"/>
    </row>
    <row r="1599" spans="1:11" x14ac:dyDescent="0.25">
      <c r="A1599" s="2"/>
      <c r="B1599" s="2"/>
      <c r="C1599" s="2"/>
      <c r="E1599" s="2"/>
      <c r="G1599" s="2"/>
      <c r="H1599" s="6"/>
      <c r="I1599" s="9"/>
      <c r="J1599" s="9"/>
      <c r="K1599" s="9"/>
    </row>
    <row r="1600" spans="1:11" x14ac:dyDescent="0.25">
      <c r="A1600" s="2"/>
      <c r="B1600" s="2"/>
      <c r="C1600" s="2"/>
      <c r="E1600" s="2"/>
      <c r="G1600" s="2"/>
      <c r="H1600" s="6"/>
      <c r="I1600" s="9"/>
      <c r="J1600" s="9"/>
      <c r="K1600" s="9"/>
    </row>
    <row r="1601" spans="1:11" x14ac:dyDescent="0.25">
      <c r="A1601" s="2"/>
      <c r="B1601" s="2"/>
      <c r="C1601" s="2"/>
      <c r="E1601" s="2"/>
      <c r="G1601" s="2"/>
      <c r="H1601" s="6"/>
      <c r="I1601" s="9"/>
      <c r="J1601" s="9"/>
      <c r="K1601" s="9"/>
    </row>
    <row r="1602" spans="1:11" x14ac:dyDescent="0.25">
      <c r="A1602" s="2"/>
      <c r="B1602" s="2"/>
      <c r="C1602" s="2"/>
      <c r="E1602" s="2"/>
      <c r="G1602" s="2"/>
      <c r="H1602" s="6"/>
      <c r="I1602" s="9"/>
      <c r="J1602" s="9"/>
      <c r="K1602" s="9"/>
    </row>
    <row r="1603" spans="1:11" x14ac:dyDescent="0.25">
      <c r="A1603" s="2"/>
      <c r="B1603" s="2"/>
      <c r="C1603" s="2"/>
      <c r="E1603" s="2"/>
      <c r="G1603" s="2"/>
      <c r="H1603" s="6"/>
      <c r="I1603" s="9"/>
      <c r="J1603" s="9"/>
      <c r="K1603" s="9"/>
    </row>
    <row r="1604" spans="1:11" x14ac:dyDescent="0.25">
      <c r="A1604" s="2"/>
      <c r="B1604" s="2"/>
      <c r="C1604" s="2"/>
      <c r="E1604" s="2"/>
      <c r="G1604" s="2"/>
      <c r="H1604" s="6"/>
      <c r="I1604" s="9"/>
      <c r="J1604" s="9"/>
      <c r="K1604" s="9"/>
    </row>
    <row r="1605" spans="1:11" x14ac:dyDescent="0.25">
      <c r="A1605" s="2"/>
      <c r="B1605" s="2"/>
      <c r="C1605" s="2"/>
      <c r="E1605" s="2"/>
      <c r="G1605" s="2"/>
      <c r="H1605" s="6"/>
      <c r="I1605" s="9"/>
      <c r="J1605" s="9"/>
      <c r="K1605" s="9"/>
    </row>
    <row r="1606" spans="1:11" x14ac:dyDescent="0.25">
      <c r="A1606" s="2"/>
      <c r="B1606" s="2"/>
      <c r="C1606" s="2"/>
      <c r="E1606" s="2"/>
      <c r="G1606" s="2"/>
      <c r="H1606" s="6"/>
      <c r="I1606" s="9"/>
      <c r="J1606" s="9"/>
      <c r="K1606" s="9"/>
    </row>
    <row r="1607" spans="1:11" x14ac:dyDescent="0.25">
      <c r="A1607" s="2"/>
      <c r="B1607" s="2"/>
      <c r="C1607" s="2"/>
      <c r="E1607" s="2"/>
      <c r="G1607" s="2"/>
      <c r="H1607" s="6"/>
      <c r="I1607" s="9"/>
      <c r="J1607" s="9"/>
      <c r="K1607" s="9"/>
    </row>
    <row r="1608" spans="1:11" x14ac:dyDescent="0.25">
      <c r="A1608" s="2"/>
      <c r="B1608" s="2"/>
      <c r="C1608" s="2"/>
      <c r="E1608" s="2"/>
      <c r="G1608" s="2"/>
      <c r="H1608" s="6"/>
      <c r="I1608" s="9"/>
      <c r="J1608" s="9"/>
      <c r="K1608" s="9"/>
    </row>
    <row r="1609" spans="1:11" x14ac:dyDescent="0.25">
      <c r="A1609" s="2"/>
      <c r="B1609" s="2"/>
      <c r="C1609" s="2"/>
      <c r="E1609" s="2"/>
      <c r="G1609" s="2"/>
      <c r="H1609" s="6"/>
      <c r="I1609" s="9"/>
      <c r="J1609" s="9"/>
      <c r="K1609" s="9"/>
    </row>
    <row r="1610" spans="1:11" x14ac:dyDescent="0.25">
      <c r="A1610" s="2"/>
      <c r="B1610" s="2"/>
      <c r="C1610" s="2"/>
      <c r="E1610" s="2"/>
      <c r="G1610" s="2"/>
      <c r="H1610" s="6"/>
      <c r="I1610" s="9"/>
      <c r="J1610" s="9"/>
      <c r="K1610" s="9"/>
    </row>
    <row r="1611" spans="1:11" x14ac:dyDescent="0.25">
      <c r="A1611" s="2"/>
      <c r="B1611" s="2"/>
      <c r="C1611" s="2"/>
      <c r="E1611" s="2"/>
      <c r="G1611" s="2"/>
      <c r="H1611" s="6"/>
      <c r="I1611" s="9"/>
      <c r="J1611" s="9"/>
      <c r="K1611" s="9"/>
    </row>
    <row r="1612" spans="1:11" x14ac:dyDescent="0.25">
      <c r="A1612" s="2"/>
      <c r="B1612" s="2"/>
      <c r="C1612" s="2"/>
      <c r="E1612" s="2"/>
      <c r="G1612" s="2"/>
      <c r="H1612" s="6"/>
      <c r="I1612" s="9"/>
      <c r="J1612" s="9"/>
      <c r="K1612" s="9"/>
    </row>
    <row r="1613" spans="1:11" x14ac:dyDescent="0.25">
      <c r="A1613" s="2"/>
      <c r="B1613" s="2"/>
      <c r="C1613" s="2"/>
      <c r="E1613" s="2"/>
      <c r="G1613" s="2"/>
      <c r="H1613" s="6"/>
      <c r="I1613" s="9"/>
      <c r="J1613" s="9"/>
      <c r="K1613" s="9"/>
    </row>
    <row r="1614" spans="1:11" x14ac:dyDescent="0.25">
      <c r="A1614" s="2"/>
      <c r="B1614" s="2"/>
      <c r="C1614" s="2"/>
      <c r="E1614" s="2"/>
      <c r="G1614" s="2"/>
      <c r="H1614" s="6"/>
      <c r="I1614" s="9"/>
      <c r="J1614" s="9"/>
      <c r="K1614" s="9"/>
    </row>
    <row r="1615" spans="1:11" x14ac:dyDescent="0.25">
      <c r="A1615" s="2"/>
      <c r="B1615" s="2"/>
      <c r="C1615" s="2"/>
      <c r="E1615" s="2"/>
      <c r="G1615" s="2"/>
      <c r="H1615" s="6"/>
      <c r="I1615" s="9"/>
      <c r="J1615" s="9"/>
      <c r="K1615" s="9"/>
    </row>
    <row r="1616" spans="1:11" x14ac:dyDescent="0.25">
      <c r="A1616" s="2"/>
      <c r="B1616" s="2"/>
      <c r="C1616" s="2"/>
      <c r="E1616" s="2"/>
      <c r="G1616" s="2"/>
      <c r="H1616" s="6"/>
      <c r="I1616" s="9"/>
      <c r="J1616" s="9"/>
      <c r="K1616" s="9"/>
    </row>
    <row r="1617" spans="1:11" x14ac:dyDescent="0.25">
      <c r="A1617" s="2"/>
      <c r="B1617" s="2"/>
      <c r="C1617" s="2"/>
      <c r="E1617" s="2"/>
      <c r="G1617" s="2"/>
      <c r="H1617" s="6"/>
      <c r="I1617" s="9"/>
      <c r="J1617" s="9"/>
      <c r="K1617" s="9"/>
    </row>
    <row r="1618" spans="1:11" x14ac:dyDescent="0.25">
      <c r="A1618" s="2"/>
      <c r="B1618" s="2"/>
      <c r="C1618" s="2"/>
      <c r="E1618" s="2"/>
      <c r="G1618" s="2"/>
      <c r="H1618" s="6"/>
      <c r="I1618" s="9"/>
      <c r="J1618" s="9"/>
      <c r="K1618" s="9"/>
    </row>
    <row r="1619" spans="1:11" x14ac:dyDescent="0.25">
      <c r="A1619" s="2"/>
      <c r="B1619" s="2"/>
      <c r="C1619" s="2"/>
      <c r="E1619" s="2"/>
      <c r="G1619" s="2"/>
      <c r="H1619" s="6"/>
      <c r="I1619" s="9"/>
      <c r="J1619" s="9"/>
      <c r="K1619" s="9"/>
    </row>
    <row r="1620" spans="1:11" x14ac:dyDescent="0.25">
      <c r="A1620" s="2"/>
      <c r="B1620" s="2"/>
      <c r="C1620" s="2"/>
      <c r="E1620" s="2"/>
      <c r="G1620" s="2"/>
      <c r="H1620" s="6"/>
      <c r="I1620" s="9"/>
      <c r="J1620" s="9"/>
      <c r="K1620" s="9"/>
    </row>
    <row r="1621" spans="1:11" x14ac:dyDescent="0.25">
      <c r="A1621" s="2"/>
      <c r="B1621" s="2"/>
      <c r="C1621" s="2"/>
      <c r="E1621" s="2"/>
      <c r="G1621" s="2"/>
      <c r="H1621" s="6"/>
      <c r="I1621" s="9"/>
      <c r="J1621" s="9"/>
      <c r="K1621" s="9"/>
    </row>
    <row r="1622" spans="1:11" x14ac:dyDescent="0.25">
      <c r="A1622" s="2"/>
      <c r="B1622" s="2"/>
      <c r="C1622" s="2"/>
      <c r="E1622" s="2"/>
      <c r="G1622" s="2"/>
      <c r="H1622" s="6"/>
      <c r="I1622" s="9"/>
      <c r="J1622" s="9"/>
      <c r="K1622" s="9"/>
    </row>
    <row r="1623" spans="1:11" x14ac:dyDescent="0.25">
      <c r="A1623" s="2"/>
      <c r="B1623" s="2"/>
      <c r="C1623" s="2"/>
      <c r="E1623" s="2"/>
      <c r="G1623" s="2"/>
      <c r="H1623" s="6"/>
      <c r="I1623" s="9"/>
      <c r="J1623" s="9"/>
      <c r="K1623" s="9"/>
    </row>
    <row r="1624" spans="1:11" x14ac:dyDescent="0.25">
      <c r="A1624" s="2"/>
      <c r="B1624" s="2"/>
      <c r="C1624" s="2"/>
      <c r="E1624" s="2"/>
      <c r="G1624" s="2"/>
      <c r="H1624" s="6"/>
      <c r="I1624" s="9"/>
      <c r="J1624" s="9"/>
      <c r="K1624" s="9"/>
    </row>
    <row r="1625" spans="1:11" x14ac:dyDescent="0.25">
      <c r="A1625" s="2"/>
      <c r="B1625" s="2"/>
      <c r="C1625" s="2"/>
      <c r="E1625" s="2"/>
      <c r="G1625" s="2"/>
      <c r="H1625" s="6"/>
      <c r="I1625" s="9"/>
      <c r="J1625" s="9"/>
      <c r="K1625" s="9"/>
    </row>
    <row r="1626" spans="1:11" x14ac:dyDescent="0.25">
      <c r="A1626" s="2"/>
      <c r="B1626" s="2"/>
      <c r="C1626" s="2"/>
      <c r="E1626" s="2"/>
      <c r="G1626" s="2"/>
      <c r="H1626" s="6"/>
      <c r="I1626" s="9"/>
      <c r="J1626" s="9"/>
      <c r="K1626" s="9"/>
    </row>
    <row r="1627" spans="1:11" x14ac:dyDescent="0.25">
      <c r="A1627" s="2"/>
      <c r="B1627" s="2"/>
      <c r="C1627" s="2"/>
      <c r="E1627" s="2"/>
      <c r="G1627" s="2"/>
      <c r="H1627" s="6"/>
      <c r="I1627" s="9"/>
      <c r="J1627" s="9"/>
      <c r="K1627" s="9"/>
    </row>
    <row r="1628" spans="1:11" x14ac:dyDescent="0.25">
      <c r="A1628" s="2"/>
      <c r="B1628" s="2"/>
      <c r="C1628" s="2"/>
      <c r="E1628" s="2"/>
      <c r="G1628" s="2"/>
      <c r="H1628" s="6"/>
      <c r="I1628" s="9"/>
      <c r="J1628" s="9"/>
      <c r="K1628" s="9"/>
    </row>
    <row r="1629" spans="1:11" x14ac:dyDescent="0.25">
      <c r="A1629" s="2"/>
      <c r="B1629" s="2"/>
      <c r="C1629" s="2"/>
      <c r="E1629" s="2"/>
      <c r="G1629" s="2"/>
      <c r="H1629" s="6"/>
      <c r="I1629" s="9"/>
      <c r="J1629" s="9"/>
      <c r="K1629" s="9"/>
    </row>
    <row r="1630" spans="1:11" x14ac:dyDescent="0.25">
      <c r="A1630" s="2"/>
      <c r="B1630" s="2"/>
      <c r="C1630" s="2"/>
      <c r="E1630" s="2"/>
      <c r="G1630" s="2"/>
      <c r="H1630" s="6"/>
      <c r="I1630" s="9"/>
      <c r="J1630" s="9"/>
      <c r="K1630" s="9"/>
    </row>
    <row r="1631" spans="1:11" x14ac:dyDescent="0.25">
      <c r="A1631" s="2"/>
      <c r="B1631" s="2"/>
      <c r="C1631" s="2"/>
      <c r="E1631" s="2"/>
      <c r="G1631" s="2"/>
      <c r="H1631" s="6"/>
      <c r="I1631" s="9"/>
      <c r="J1631" s="9"/>
      <c r="K1631" s="9"/>
    </row>
    <row r="1632" spans="1:11" x14ac:dyDescent="0.25">
      <c r="A1632" s="2"/>
      <c r="B1632" s="2"/>
      <c r="C1632" s="2"/>
      <c r="E1632" s="2"/>
      <c r="G1632" s="2"/>
      <c r="H1632" s="6"/>
      <c r="I1632" s="9"/>
      <c r="J1632" s="9"/>
      <c r="K1632" s="9"/>
    </row>
    <row r="1633" spans="1:11" x14ac:dyDescent="0.25">
      <c r="A1633" s="2"/>
      <c r="B1633" s="2"/>
      <c r="C1633" s="2"/>
      <c r="E1633" s="2"/>
      <c r="G1633" s="2"/>
      <c r="H1633" s="6"/>
      <c r="I1633" s="9"/>
      <c r="J1633" s="9"/>
      <c r="K1633" s="9"/>
    </row>
    <row r="1634" spans="1:11" x14ac:dyDescent="0.25">
      <c r="A1634" s="2"/>
      <c r="B1634" s="2"/>
      <c r="C1634" s="2"/>
      <c r="E1634" s="2"/>
      <c r="G1634" s="2"/>
      <c r="H1634" s="6"/>
      <c r="I1634" s="9"/>
      <c r="J1634" s="9"/>
      <c r="K1634" s="9"/>
    </row>
    <row r="1635" spans="1:11" x14ac:dyDescent="0.25">
      <c r="A1635" s="2"/>
      <c r="B1635" s="2"/>
      <c r="C1635" s="2"/>
      <c r="E1635" s="2"/>
      <c r="G1635" s="2"/>
      <c r="H1635" s="6"/>
      <c r="I1635" s="9"/>
      <c r="J1635" s="9"/>
      <c r="K1635" s="9"/>
    </row>
    <row r="1636" spans="1:11" x14ac:dyDescent="0.25">
      <c r="A1636" s="2"/>
      <c r="B1636" s="2"/>
      <c r="C1636" s="2"/>
      <c r="E1636" s="2"/>
      <c r="G1636" s="2"/>
      <c r="H1636" s="6"/>
      <c r="I1636" s="9"/>
      <c r="J1636" s="9"/>
      <c r="K1636" s="9"/>
    </row>
    <row r="1637" spans="1:11" x14ac:dyDescent="0.25">
      <c r="A1637" s="2"/>
      <c r="B1637" s="2"/>
      <c r="C1637" s="2"/>
      <c r="E1637" s="2"/>
      <c r="G1637" s="2"/>
      <c r="H1637" s="6"/>
      <c r="I1637" s="9"/>
      <c r="J1637" s="9"/>
      <c r="K1637" s="9"/>
    </row>
    <row r="1638" spans="1:11" x14ac:dyDescent="0.25">
      <c r="A1638" s="2"/>
      <c r="B1638" s="2"/>
      <c r="C1638" s="2"/>
      <c r="E1638" s="2"/>
      <c r="G1638" s="2"/>
      <c r="H1638" s="6"/>
      <c r="I1638" s="9"/>
      <c r="J1638" s="9"/>
      <c r="K1638" s="9"/>
    </row>
    <row r="1639" spans="1:11" x14ac:dyDescent="0.25">
      <c r="A1639" s="2"/>
      <c r="B1639" s="2"/>
      <c r="C1639" s="2"/>
      <c r="E1639" s="2"/>
      <c r="G1639" s="2"/>
      <c r="H1639" s="6"/>
      <c r="I1639" s="9"/>
      <c r="J1639" s="9"/>
      <c r="K1639" s="9"/>
    </row>
    <row r="1640" spans="1:11" x14ac:dyDescent="0.25">
      <c r="A1640" s="2"/>
      <c r="B1640" s="2"/>
      <c r="C1640" s="2"/>
      <c r="E1640" s="2"/>
      <c r="G1640" s="2"/>
      <c r="H1640" s="6"/>
      <c r="I1640" s="9"/>
      <c r="J1640" s="9"/>
      <c r="K1640" s="9"/>
    </row>
    <row r="1641" spans="1:11" x14ac:dyDescent="0.25">
      <c r="A1641" s="2"/>
      <c r="B1641" s="2"/>
      <c r="C1641" s="2"/>
      <c r="E1641" s="2"/>
      <c r="G1641" s="2"/>
      <c r="H1641" s="6"/>
      <c r="I1641" s="9"/>
      <c r="J1641" s="9"/>
      <c r="K1641" s="9"/>
    </row>
    <row r="1642" spans="1:11" x14ac:dyDescent="0.25">
      <c r="A1642" s="2"/>
      <c r="B1642" s="2"/>
      <c r="C1642" s="2"/>
      <c r="E1642" s="2"/>
      <c r="G1642" s="2"/>
      <c r="H1642" s="6"/>
      <c r="I1642" s="9"/>
      <c r="J1642" s="9"/>
      <c r="K1642" s="9"/>
    </row>
    <row r="1643" spans="1:11" x14ac:dyDescent="0.25">
      <c r="A1643" s="2"/>
      <c r="B1643" s="2"/>
      <c r="C1643" s="2"/>
      <c r="E1643" s="2"/>
      <c r="G1643" s="2"/>
      <c r="H1643" s="6"/>
      <c r="I1643" s="9"/>
      <c r="J1643" s="9"/>
      <c r="K1643" s="9"/>
    </row>
    <row r="1644" spans="1:11" x14ac:dyDescent="0.25">
      <c r="A1644" s="2"/>
      <c r="B1644" s="2"/>
      <c r="C1644" s="2"/>
      <c r="E1644" s="2"/>
      <c r="G1644" s="2"/>
      <c r="H1644" s="6"/>
      <c r="I1644" s="9"/>
      <c r="J1644" s="9"/>
      <c r="K1644" s="9"/>
    </row>
    <row r="1645" spans="1:11" x14ac:dyDescent="0.25">
      <c r="A1645" s="2"/>
      <c r="B1645" s="2"/>
      <c r="C1645" s="2"/>
      <c r="E1645" s="2"/>
      <c r="G1645" s="2"/>
      <c r="H1645" s="6"/>
      <c r="I1645" s="9"/>
      <c r="J1645" s="9"/>
      <c r="K1645" s="9"/>
    </row>
    <row r="1646" spans="1:11" x14ac:dyDescent="0.25">
      <c r="A1646" s="2"/>
      <c r="B1646" s="2"/>
      <c r="C1646" s="2"/>
      <c r="E1646" s="2"/>
      <c r="G1646" s="2"/>
      <c r="H1646" s="6"/>
      <c r="I1646" s="9"/>
      <c r="J1646" s="9"/>
      <c r="K1646" s="9"/>
    </row>
    <row r="1647" spans="1:11" x14ac:dyDescent="0.25">
      <c r="A1647" s="2"/>
      <c r="B1647" s="2"/>
      <c r="C1647" s="2"/>
      <c r="E1647" s="2"/>
      <c r="G1647" s="2"/>
      <c r="H1647" s="6"/>
      <c r="I1647" s="9"/>
      <c r="J1647" s="9"/>
      <c r="K1647" s="9"/>
    </row>
    <row r="1648" spans="1:11" x14ac:dyDescent="0.25">
      <c r="A1648" s="2"/>
      <c r="B1648" s="2"/>
      <c r="C1648" s="2"/>
      <c r="E1648" s="2"/>
      <c r="G1648" s="2"/>
      <c r="H1648" s="6"/>
      <c r="I1648" s="9"/>
      <c r="J1648" s="9"/>
      <c r="K1648" s="9"/>
    </row>
    <row r="1649" spans="1:11" x14ac:dyDescent="0.25">
      <c r="A1649" s="2"/>
      <c r="B1649" s="2"/>
      <c r="C1649" s="2"/>
      <c r="E1649" s="2"/>
      <c r="G1649" s="2"/>
      <c r="H1649" s="6"/>
      <c r="I1649" s="9"/>
      <c r="J1649" s="9"/>
      <c r="K1649" s="9"/>
    </row>
    <row r="1650" spans="1:11" x14ac:dyDescent="0.25">
      <c r="A1650" s="2"/>
      <c r="B1650" s="2"/>
      <c r="C1650" s="2"/>
      <c r="E1650" s="2"/>
      <c r="G1650" s="2"/>
      <c r="H1650" s="6"/>
      <c r="I1650" s="9"/>
      <c r="J1650" s="9"/>
      <c r="K1650" s="9"/>
    </row>
    <row r="1651" spans="1:11" x14ac:dyDescent="0.25">
      <c r="A1651" s="2"/>
      <c r="B1651" s="2"/>
      <c r="C1651" s="2"/>
      <c r="E1651" s="2"/>
      <c r="G1651" s="2"/>
      <c r="H1651" s="6"/>
      <c r="I1651" s="9"/>
      <c r="J1651" s="9"/>
      <c r="K1651" s="9"/>
    </row>
    <row r="1652" spans="1:11" x14ac:dyDescent="0.25">
      <c r="A1652" s="2"/>
      <c r="B1652" s="2"/>
      <c r="C1652" s="2"/>
      <c r="E1652" s="2"/>
      <c r="G1652" s="2"/>
      <c r="H1652" s="6"/>
      <c r="I1652" s="9"/>
      <c r="J1652" s="9"/>
      <c r="K1652" s="9"/>
    </row>
    <row r="1653" spans="1:11" x14ac:dyDescent="0.25">
      <c r="A1653" s="2"/>
      <c r="B1653" s="2"/>
      <c r="C1653" s="2"/>
      <c r="E1653" s="2"/>
      <c r="G1653" s="2"/>
      <c r="H1653" s="6"/>
      <c r="I1653" s="9"/>
      <c r="J1653" s="9"/>
      <c r="K1653" s="9"/>
    </row>
    <row r="1654" spans="1:11" x14ac:dyDescent="0.25">
      <c r="A1654" s="2"/>
      <c r="B1654" s="2"/>
      <c r="C1654" s="2"/>
      <c r="E1654" s="2"/>
      <c r="G1654" s="2"/>
      <c r="H1654" s="6"/>
      <c r="I1654" s="9"/>
      <c r="J1654" s="9"/>
      <c r="K1654" s="9"/>
    </row>
    <row r="1655" spans="1:11" x14ac:dyDescent="0.25">
      <c r="A1655" s="2"/>
      <c r="B1655" s="2"/>
      <c r="C1655" s="2"/>
      <c r="E1655" s="2"/>
      <c r="G1655" s="2"/>
      <c r="H1655" s="6"/>
      <c r="I1655" s="9"/>
      <c r="J1655" s="9"/>
      <c r="K1655" s="9"/>
    </row>
    <row r="1656" spans="1:11" x14ac:dyDescent="0.25">
      <c r="A1656" s="2"/>
      <c r="B1656" s="2"/>
      <c r="C1656" s="2"/>
      <c r="E1656" s="2"/>
      <c r="G1656" s="2"/>
      <c r="H1656" s="6"/>
      <c r="I1656" s="9"/>
      <c r="J1656" s="9"/>
      <c r="K1656" s="9"/>
    </row>
    <row r="1657" spans="1:11" x14ac:dyDescent="0.25">
      <c r="A1657" s="2"/>
      <c r="B1657" s="2"/>
      <c r="C1657" s="2"/>
      <c r="E1657" s="2"/>
      <c r="G1657" s="2"/>
      <c r="H1657" s="6"/>
      <c r="I1657" s="9"/>
      <c r="J1657" s="9"/>
      <c r="K1657" s="9"/>
    </row>
    <row r="1658" spans="1:11" x14ac:dyDescent="0.25">
      <c r="A1658" s="2"/>
      <c r="B1658" s="2"/>
      <c r="C1658" s="2"/>
      <c r="E1658" s="2"/>
      <c r="G1658" s="2"/>
      <c r="H1658" s="6"/>
      <c r="I1658" s="9"/>
      <c r="J1658" s="9"/>
      <c r="K1658" s="9"/>
    </row>
    <row r="1659" spans="1:11" x14ac:dyDescent="0.25">
      <c r="A1659" s="2"/>
      <c r="B1659" s="2"/>
      <c r="C1659" s="2"/>
      <c r="E1659" s="2"/>
      <c r="G1659" s="2"/>
      <c r="H1659" s="6"/>
      <c r="I1659" s="9"/>
      <c r="J1659" s="9"/>
      <c r="K1659" s="9"/>
    </row>
    <row r="1660" spans="1:11" x14ac:dyDescent="0.25">
      <c r="A1660" s="2"/>
      <c r="B1660" s="2"/>
      <c r="C1660" s="2"/>
      <c r="E1660" s="2"/>
      <c r="G1660" s="2"/>
      <c r="H1660" s="6"/>
      <c r="I1660" s="9"/>
      <c r="J1660" s="9"/>
      <c r="K1660" s="9"/>
    </row>
    <row r="1661" spans="1:11" x14ac:dyDescent="0.25">
      <c r="A1661" s="2"/>
      <c r="B1661" s="2"/>
      <c r="C1661" s="2"/>
      <c r="E1661" s="2"/>
      <c r="G1661" s="2"/>
      <c r="H1661" s="6"/>
      <c r="I1661" s="9"/>
      <c r="J1661" s="9"/>
      <c r="K1661" s="9"/>
    </row>
    <row r="1662" spans="1:11" x14ac:dyDescent="0.25">
      <c r="A1662" s="2"/>
      <c r="B1662" s="2"/>
      <c r="C1662" s="2"/>
      <c r="E1662" s="2"/>
      <c r="G1662" s="2"/>
      <c r="H1662" s="6"/>
      <c r="I1662" s="9"/>
      <c r="J1662" s="9"/>
      <c r="K1662" s="9"/>
    </row>
    <row r="1663" spans="1:11" x14ac:dyDescent="0.25">
      <c r="A1663" s="2"/>
      <c r="B1663" s="2"/>
      <c r="C1663" s="2"/>
      <c r="E1663" s="2"/>
      <c r="G1663" s="2"/>
      <c r="H1663" s="6"/>
      <c r="I1663" s="9"/>
      <c r="J1663" s="9"/>
      <c r="K1663" s="9"/>
    </row>
    <row r="1664" spans="1:11" x14ac:dyDescent="0.25">
      <c r="A1664" s="2"/>
      <c r="B1664" s="2"/>
      <c r="C1664" s="2"/>
      <c r="E1664" s="2"/>
      <c r="G1664" s="2"/>
      <c r="H1664" s="6"/>
      <c r="I1664" s="9"/>
      <c r="J1664" s="9"/>
      <c r="K1664" s="9"/>
    </row>
    <row r="1665" spans="1:11" x14ac:dyDescent="0.25">
      <c r="A1665" s="2"/>
      <c r="B1665" s="2"/>
      <c r="C1665" s="2"/>
      <c r="E1665" s="2"/>
      <c r="G1665" s="2"/>
      <c r="H1665" s="6"/>
      <c r="I1665" s="9"/>
      <c r="J1665" s="9"/>
      <c r="K1665" s="9"/>
    </row>
    <row r="1666" spans="1:11" x14ac:dyDescent="0.25">
      <c r="A1666" s="2"/>
      <c r="B1666" s="2"/>
      <c r="C1666" s="2"/>
      <c r="E1666" s="2"/>
      <c r="G1666" s="2"/>
      <c r="H1666" s="6"/>
      <c r="I1666" s="9"/>
      <c r="J1666" s="9"/>
      <c r="K1666" s="9"/>
    </row>
    <row r="1667" spans="1:11" x14ac:dyDescent="0.25">
      <c r="A1667" s="2"/>
      <c r="B1667" s="2"/>
      <c r="C1667" s="2"/>
      <c r="E1667" s="2"/>
      <c r="G1667" s="2"/>
      <c r="H1667" s="6"/>
      <c r="I1667" s="9"/>
      <c r="J1667" s="9"/>
      <c r="K1667" s="9"/>
    </row>
    <row r="1668" spans="1:11" x14ac:dyDescent="0.25">
      <c r="A1668" s="2"/>
      <c r="B1668" s="2"/>
      <c r="C1668" s="2"/>
      <c r="E1668" s="2"/>
      <c r="G1668" s="2"/>
      <c r="H1668" s="6"/>
      <c r="I1668" s="9"/>
      <c r="J1668" s="9"/>
      <c r="K1668" s="9"/>
    </row>
    <row r="1669" spans="1:11" x14ac:dyDescent="0.25">
      <c r="A1669" s="2"/>
      <c r="B1669" s="2"/>
      <c r="C1669" s="2"/>
      <c r="E1669" s="2"/>
      <c r="G1669" s="2"/>
      <c r="H1669" s="6"/>
      <c r="I1669" s="9"/>
      <c r="J1669" s="9"/>
      <c r="K1669" s="9"/>
    </row>
    <row r="1670" spans="1:11" x14ac:dyDescent="0.25">
      <c r="A1670" s="2"/>
      <c r="B1670" s="2"/>
      <c r="C1670" s="2"/>
      <c r="E1670" s="2"/>
      <c r="G1670" s="2"/>
      <c r="H1670" s="6"/>
      <c r="I1670" s="9"/>
      <c r="J1670" s="9"/>
      <c r="K1670" s="9"/>
    </row>
    <row r="1671" spans="1:11" x14ac:dyDescent="0.25">
      <c r="A1671" s="2"/>
      <c r="B1671" s="2"/>
      <c r="C1671" s="2"/>
      <c r="E1671" s="2"/>
      <c r="G1671" s="2"/>
      <c r="H1671" s="6"/>
      <c r="I1671" s="9"/>
      <c r="J1671" s="9"/>
      <c r="K1671" s="9"/>
    </row>
    <row r="1672" spans="1:11" x14ac:dyDescent="0.25">
      <c r="A1672" s="2"/>
      <c r="B1672" s="2"/>
      <c r="C1672" s="2"/>
      <c r="E1672" s="2"/>
      <c r="G1672" s="2"/>
      <c r="H1672" s="6"/>
      <c r="I1672" s="9"/>
      <c r="J1672" s="9"/>
      <c r="K1672" s="9"/>
    </row>
    <row r="1673" spans="1:11" x14ac:dyDescent="0.25">
      <c r="A1673" s="2"/>
      <c r="B1673" s="2"/>
      <c r="C1673" s="2"/>
      <c r="E1673" s="2"/>
      <c r="G1673" s="2"/>
      <c r="H1673" s="6"/>
      <c r="I1673" s="9"/>
      <c r="J1673" s="9"/>
      <c r="K1673" s="9"/>
    </row>
    <row r="1674" spans="1:11" x14ac:dyDescent="0.25">
      <c r="A1674" s="2"/>
      <c r="B1674" s="2"/>
      <c r="C1674" s="2"/>
      <c r="E1674" s="2"/>
      <c r="G1674" s="2"/>
      <c r="H1674" s="6"/>
      <c r="I1674" s="9"/>
      <c r="J1674" s="9"/>
      <c r="K1674" s="9"/>
    </row>
    <row r="1675" spans="1:11" x14ac:dyDescent="0.25">
      <c r="A1675" s="2"/>
      <c r="B1675" s="2"/>
      <c r="C1675" s="2"/>
      <c r="E1675" s="2"/>
      <c r="G1675" s="2"/>
      <c r="H1675" s="6"/>
      <c r="I1675" s="9"/>
      <c r="J1675" s="9"/>
      <c r="K1675" s="9"/>
    </row>
    <row r="1676" spans="1:11" x14ac:dyDescent="0.25">
      <c r="A1676" s="2"/>
      <c r="B1676" s="2"/>
      <c r="C1676" s="2"/>
      <c r="E1676" s="2"/>
      <c r="G1676" s="2"/>
      <c r="H1676" s="6"/>
      <c r="I1676" s="9"/>
      <c r="J1676" s="9"/>
      <c r="K1676" s="9"/>
    </row>
    <row r="1677" spans="1:11" x14ac:dyDescent="0.25">
      <c r="A1677" s="2"/>
      <c r="B1677" s="2"/>
      <c r="C1677" s="2"/>
      <c r="E1677" s="2"/>
      <c r="G1677" s="2"/>
      <c r="H1677" s="6"/>
      <c r="I1677" s="9"/>
      <c r="J1677" s="9"/>
      <c r="K1677" s="9"/>
    </row>
    <row r="1678" spans="1:11" x14ac:dyDescent="0.25">
      <c r="A1678" s="2"/>
      <c r="B1678" s="2"/>
      <c r="C1678" s="2"/>
      <c r="E1678" s="2"/>
      <c r="G1678" s="2"/>
      <c r="H1678" s="6"/>
      <c r="I1678" s="9"/>
      <c r="J1678" s="9"/>
      <c r="K1678" s="9"/>
    </row>
    <row r="1679" spans="1:11" x14ac:dyDescent="0.25">
      <c r="A1679" s="2"/>
      <c r="B1679" s="2"/>
      <c r="C1679" s="2"/>
      <c r="E1679" s="2"/>
      <c r="G1679" s="2"/>
      <c r="H1679" s="6"/>
      <c r="I1679" s="9"/>
      <c r="J1679" s="9"/>
      <c r="K1679" s="9"/>
    </row>
    <row r="1680" spans="1:11" x14ac:dyDescent="0.25">
      <c r="A1680" s="2"/>
      <c r="B1680" s="2"/>
      <c r="C1680" s="2"/>
      <c r="E1680" s="2"/>
      <c r="G1680" s="2"/>
      <c r="H1680" s="6"/>
      <c r="I1680" s="9"/>
      <c r="J1680" s="9"/>
      <c r="K1680" s="9"/>
    </row>
    <row r="1681" spans="1:11" x14ac:dyDescent="0.25">
      <c r="A1681" s="2"/>
      <c r="B1681" s="2"/>
      <c r="C1681" s="2"/>
      <c r="E1681" s="2"/>
      <c r="G1681" s="2"/>
      <c r="H1681" s="6"/>
      <c r="I1681" s="9"/>
      <c r="J1681" s="9"/>
      <c r="K1681" s="9"/>
    </row>
    <row r="1682" spans="1:11" x14ac:dyDescent="0.25">
      <c r="A1682" s="2"/>
      <c r="B1682" s="2"/>
      <c r="C1682" s="2"/>
      <c r="E1682" s="2"/>
      <c r="G1682" s="2"/>
      <c r="H1682" s="6"/>
      <c r="I1682" s="9"/>
      <c r="J1682" s="9"/>
      <c r="K1682" s="9"/>
    </row>
    <row r="1683" spans="1:11" x14ac:dyDescent="0.25">
      <c r="A1683" s="2"/>
      <c r="B1683" s="2"/>
      <c r="C1683" s="2"/>
      <c r="E1683" s="2"/>
      <c r="G1683" s="2"/>
      <c r="H1683" s="6"/>
      <c r="I1683" s="9"/>
      <c r="J1683" s="9"/>
      <c r="K1683" s="9"/>
    </row>
    <row r="1684" spans="1:11" x14ac:dyDescent="0.25">
      <c r="A1684" s="2"/>
      <c r="B1684" s="2"/>
      <c r="C1684" s="2"/>
      <c r="E1684" s="2"/>
      <c r="G1684" s="2"/>
      <c r="H1684" s="6"/>
      <c r="I1684" s="9"/>
      <c r="J1684" s="9"/>
      <c r="K1684" s="9"/>
    </row>
    <row r="1685" spans="1:11" x14ac:dyDescent="0.25">
      <c r="A1685" s="2"/>
      <c r="B1685" s="2"/>
      <c r="C1685" s="2"/>
      <c r="E1685" s="2"/>
      <c r="G1685" s="2"/>
      <c r="H1685" s="6"/>
      <c r="I1685" s="9"/>
      <c r="J1685" s="9"/>
      <c r="K1685" s="9"/>
    </row>
    <row r="1686" spans="1:11" x14ac:dyDescent="0.25">
      <c r="A1686" s="2"/>
      <c r="B1686" s="2"/>
      <c r="C1686" s="2"/>
      <c r="E1686" s="2"/>
      <c r="G1686" s="2"/>
      <c r="H1686" s="6"/>
      <c r="I1686" s="9"/>
      <c r="J1686" s="9"/>
      <c r="K1686" s="9"/>
    </row>
    <row r="1687" spans="1:11" x14ac:dyDescent="0.25">
      <c r="A1687" s="2"/>
      <c r="B1687" s="2"/>
      <c r="C1687" s="2"/>
      <c r="E1687" s="2"/>
      <c r="G1687" s="2"/>
      <c r="H1687" s="6"/>
      <c r="I1687" s="9"/>
      <c r="J1687" s="9"/>
      <c r="K1687" s="9"/>
    </row>
    <row r="1688" spans="1:11" x14ac:dyDescent="0.25">
      <c r="A1688" s="2"/>
      <c r="B1688" s="2"/>
      <c r="C1688" s="2"/>
      <c r="E1688" s="2"/>
      <c r="G1688" s="2"/>
      <c r="H1688" s="6"/>
      <c r="I1688" s="9"/>
      <c r="J1688" s="9"/>
      <c r="K1688" s="9"/>
    </row>
    <row r="1689" spans="1:11" x14ac:dyDescent="0.25">
      <c r="A1689" s="2"/>
      <c r="B1689" s="2"/>
      <c r="C1689" s="2"/>
      <c r="E1689" s="2"/>
      <c r="G1689" s="2"/>
      <c r="H1689" s="6"/>
      <c r="I1689" s="9"/>
      <c r="J1689" s="9"/>
      <c r="K1689" s="9"/>
    </row>
    <row r="1690" spans="1:11" x14ac:dyDescent="0.25">
      <c r="A1690" s="2"/>
      <c r="B1690" s="2"/>
      <c r="C1690" s="2"/>
      <c r="E1690" s="2"/>
      <c r="G1690" s="2"/>
      <c r="H1690" s="6"/>
      <c r="I1690" s="9"/>
      <c r="J1690" s="9"/>
      <c r="K1690" s="9"/>
    </row>
    <row r="1691" spans="1:11" x14ac:dyDescent="0.25">
      <c r="A1691" s="2"/>
      <c r="B1691" s="2"/>
      <c r="C1691" s="2"/>
      <c r="E1691" s="2"/>
      <c r="G1691" s="2"/>
      <c r="H1691" s="6"/>
      <c r="I1691" s="9"/>
      <c r="J1691" s="9"/>
      <c r="K1691" s="9"/>
    </row>
    <row r="1692" spans="1:11" x14ac:dyDescent="0.25">
      <c r="A1692" s="2"/>
      <c r="B1692" s="2"/>
      <c r="C1692" s="2"/>
      <c r="E1692" s="2"/>
      <c r="G1692" s="2"/>
      <c r="H1692" s="6"/>
      <c r="I1692" s="9"/>
      <c r="J1692" s="9"/>
      <c r="K1692" s="9"/>
    </row>
    <row r="1693" spans="1:11" x14ac:dyDescent="0.25">
      <c r="A1693" s="2"/>
      <c r="B1693" s="2"/>
      <c r="C1693" s="2"/>
      <c r="E1693" s="2"/>
      <c r="G1693" s="2"/>
      <c r="H1693" s="6"/>
      <c r="I1693" s="9"/>
      <c r="J1693" s="9"/>
      <c r="K1693" s="9"/>
    </row>
    <row r="1694" spans="1:11" x14ac:dyDescent="0.25">
      <c r="A1694" s="2"/>
      <c r="B1694" s="2"/>
      <c r="C1694" s="2"/>
      <c r="E1694" s="2"/>
      <c r="G1694" s="2"/>
      <c r="H1694" s="6"/>
      <c r="I1694" s="9"/>
      <c r="J1694" s="9"/>
      <c r="K1694" s="9"/>
    </row>
    <row r="1695" spans="1:11" x14ac:dyDescent="0.25">
      <c r="A1695" s="2"/>
      <c r="B1695" s="2"/>
      <c r="C1695" s="2"/>
      <c r="E1695" s="2"/>
      <c r="G1695" s="2"/>
      <c r="H1695" s="6"/>
      <c r="I1695" s="9"/>
      <c r="J1695" s="9"/>
      <c r="K1695" s="9"/>
    </row>
    <row r="1696" spans="1:11" x14ac:dyDescent="0.25">
      <c r="A1696" s="2"/>
      <c r="B1696" s="2"/>
      <c r="C1696" s="2"/>
      <c r="E1696" s="2"/>
      <c r="G1696" s="2"/>
      <c r="H1696" s="6"/>
      <c r="I1696" s="9"/>
      <c r="J1696" s="9"/>
      <c r="K1696" s="9"/>
    </row>
    <row r="1697" spans="1:11" x14ac:dyDescent="0.25">
      <c r="A1697" s="2"/>
      <c r="B1697" s="2"/>
      <c r="C1697" s="2"/>
      <c r="E1697" s="2"/>
      <c r="G1697" s="2"/>
      <c r="H1697" s="6"/>
      <c r="I1697" s="9"/>
      <c r="J1697" s="9"/>
      <c r="K1697" s="9"/>
    </row>
    <row r="1698" spans="1:11" x14ac:dyDescent="0.25">
      <c r="A1698" s="2"/>
      <c r="B1698" s="2"/>
      <c r="C1698" s="2"/>
      <c r="E1698" s="2"/>
      <c r="G1698" s="2"/>
      <c r="H1698" s="6"/>
      <c r="I1698" s="9"/>
      <c r="J1698" s="9"/>
      <c r="K1698" s="9"/>
    </row>
    <row r="1699" spans="1:11" x14ac:dyDescent="0.25">
      <c r="A1699" s="2"/>
      <c r="B1699" s="2"/>
      <c r="C1699" s="2"/>
      <c r="E1699" s="2"/>
      <c r="G1699" s="2"/>
      <c r="H1699" s="6"/>
      <c r="I1699" s="9"/>
      <c r="J1699" s="9"/>
      <c r="K1699" s="9"/>
    </row>
    <row r="1700" spans="1:11" x14ac:dyDescent="0.25">
      <c r="A1700" s="2"/>
      <c r="B1700" s="2"/>
      <c r="C1700" s="2"/>
      <c r="E1700" s="2"/>
      <c r="G1700" s="2"/>
      <c r="H1700" s="6"/>
      <c r="I1700" s="9"/>
      <c r="J1700" s="9"/>
      <c r="K1700" s="9"/>
    </row>
    <row r="1701" spans="1:11" x14ac:dyDescent="0.25">
      <c r="A1701" s="2"/>
      <c r="B1701" s="2"/>
      <c r="C1701" s="2"/>
      <c r="E1701" s="2"/>
      <c r="G1701" s="2"/>
      <c r="H1701" s="6"/>
      <c r="I1701" s="9"/>
      <c r="J1701" s="9"/>
      <c r="K1701" s="9"/>
    </row>
    <row r="1702" spans="1:11" x14ac:dyDescent="0.25">
      <c r="A1702" s="2"/>
      <c r="B1702" s="2"/>
      <c r="C1702" s="2"/>
      <c r="E1702" s="2"/>
      <c r="G1702" s="2"/>
      <c r="H1702" s="6"/>
      <c r="I1702" s="9"/>
      <c r="J1702" s="9"/>
      <c r="K1702" s="9"/>
    </row>
    <row r="1703" spans="1:11" x14ac:dyDescent="0.25">
      <c r="A1703" s="2"/>
      <c r="B1703" s="2"/>
      <c r="C1703" s="2"/>
      <c r="E1703" s="2"/>
      <c r="G1703" s="2"/>
      <c r="H1703" s="6"/>
      <c r="I1703" s="9"/>
      <c r="J1703" s="9"/>
      <c r="K1703" s="9"/>
    </row>
    <row r="1704" spans="1:11" x14ac:dyDescent="0.25">
      <c r="A1704" s="2"/>
      <c r="B1704" s="2"/>
      <c r="C1704" s="2"/>
      <c r="E1704" s="2"/>
      <c r="G1704" s="2"/>
      <c r="H1704" s="6"/>
      <c r="I1704" s="9"/>
      <c r="J1704" s="9"/>
      <c r="K1704" s="9"/>
    </row>
    <row r="1705" spans="1:11" x14ac:dyDescent="0.25">
      <c r="A1705" s="2"/>
      <c r="B1705" s="2"/>
      <c r="C1705" s="2"/>
      <c r="E1705" s="2"/>
      <c r="G1705" s="2"/>
      <c r="H1705" s="6"/>
      <c r="I1705" s="9"/>
      <c r="J1705" s="9"/>
      <c r="K1705" s="9"/>
    </row>
    <row r="1706" spans="1:11" x14ac:dyDescent="0.25">
      <c r="A1706" s="2"/>
      <c r="B1706" s="2"/>
      <c r="C1706" s="2"/>
      <c r="E1706" s="2"/>
      <c r="G1706" s="2"/>
      <c r="H1706" s="6"/>
      <c r="I1706" s="9"/>
      <c r="J1706" s="9"/>
      <c r="K1706" s="9"/>
    </row>
    <row r="1707" spans="1:11" x14ac:dyDescent="0.25">
      <c r="A1707" s="2"/>
      <c r="B1707" s="2"/>
      <c r="C1707" s="2"/>
      <c r="E1707" s="2"/>
      <c r="G1707" s="2"/>
      <c r="H1707" s="6"/>
      <c r="I1707" s="9"/>
      <c r="J1707" s="9"/>
      <c r="K1707" s="9"/>
    </row>
    <row r="1708" spans="1:11" x14ac:dyDescent="0.25">
      <c r="A1708" s="2"/>
      <c r="B1708" s="2"/>
      <c r="C1708" s="2"/>
      <c r="E1708" s="2"/>
      <c r="G1708" s="2"/>
      <c r="H1708" s="6"/>
      <c r="I1708" s="9"/>
      <c r="J1708" s="9"/>
      <c r="K1708" s="9"/>
    </row>
    <row r="1709" spans="1:11" x14ac:dyDescent="0.25">
      <c r="A1709" s="2"/>
      <c r="B1709" s="2"/>
      <c r="C1709" s="2"/>
      <c r="E1709" s="2"/>
      <c r="G1709" s="2"/>
      <c r="H1709" s="6"/>
      <c r="I1709" s="9"/>
      <c r="J1709" s="9"/>
      <c r="K1709" s="9"/>
    </row>
    <row r="1710" spans="1:11" x14ac:dyDescent="0.25">
      <c r="A1710" s="2"/>
      <c r="B1710" s="2"/>
      <c r="C1710" s="2"/>
      <c r="E1710" s="2"/>
      <c r="G1710" s="2"/>
      <c r="H1710" s="6"/>
      <c r="I1710" s="9"/>
      <c r="J1710" s="9"/>
      <c r="K1710" s="9"/>
    </row>
    <row r="1711" spans="1:11" x14ac:dyDescent="0.25">
      <c r="A1711" s="2"/>
      <c r="B1711" s="2"/>
      <c r="C1711" s="2"/>
      <c r="E1711" s="2"/>
      <c r="G1711" s="2"/>
      <c r="H1711" s="6"/>
      <c r="I1711" s="9"/>
      <c r="J1711" s="9"/>
      <c r="K1711" s="9"/>
    </row>
    <row r="1712" spans="1:11" x14ac:dyDescent="0.25">
      <c r="A1712" s="2"/>
      <c r="B1712" s="2"/>
      <c r="C1712" s="2"/>
      <c r="E1712" s="2"/>
      <c r="G1712" s="2"/>
      <c r="H1712" s="6"/>
      <c r="I1712" s="9"/>
      <c r="J1712" s="9"/>
      <c r="K1712" s="9"/>
    </row>
    <row r="1713" spans="1:11" x14ac:dyDescent="0.25">
      <c r="A1713" s="2"/>
      <c r="B1713" s="2"/>
      <c r="C1713" s="2"/>
      <c r="E1713" s="2"/>
      <c r="G1713" s="2"/>
      <c r="H1713" s="6"/>
      <c r="I1713" s="9"/>
      <c r="J1713" s="9"/>
      <c r="K1713" s="9"/>
    </row>
    <row r="1714" spans="1:11" x14ac:dyDescent="0.25">
      <c r="A1714" s="2"/>
      <c r="B1714" s="2"/>
      <c r="C1714" s="2"/>
      <c r="E1714" s="2"/>
      <c r="G1714" s="2"/>
      <c r="H1714" s="6"/>
      <c r="I1714" s="9"/>
      <c r="J1714" s="9"/>
      <c r="K1714" s="9"/>
    </row>
    <row r="1715" spans="1:11" x14ac:dyDescent="0.25">
      <c r="A1715" s="2"/>
      <c r="B1715" s="2"/>
      <c r="C1715" s="2"/>
      <c r="E1715" s="2"/>
      <c r="G1715" s="2"/>
      <c r="H1715" s="6"/>
      <c r="I1715" s="9"/>
      <c r="J1715" s="9"/>
      <c r="K1715" s="9"/>
    </row>
    <row r="1716" spans="1:11" x14ac:dyDescent="0.25">
      <c r="A1716" s="2"/>
      <c r="B1716" s="2"/>
      <c r="C1716" s="2"/>
      <c r="E1716" s="2"/>
      <c r="G1716" s="2"/>
      <c r="H1716" s="6"/>
      <c r="I1716" s="9"/>
      <c r="J1716" s="9"/>
      <c r="K1716" s="9"/>
    </row>
    <row r="1717" spans="1:11" x14ac:dyDescent="0.25">
      <c r="A1717" s="2"/>
      <c r="B1717" s="2"/>
      <c r="C1717" s="2"/>
      <c r="E1717" s="2"/>
      <c r="G1717" s="2"/>
      <c r="H1717" s="6"/>
      <c r="I1717" s="9"/>
      <c r="J1717" s="9"/>
      <c r="K1717" s="9"/>
    </row>
    <row r="1718" spans="1:11" x14ac:dyDescent="0.25">
      <c r="A1718" s="2"/>
      <c r="B1718" s="2"/>
      <c r="C1718" s="2"/>
      <c r="E1718" s="2"/>
      <c r="G1718" s="2"/>
      <c r="H1718" s="6"/>
      <c r="I1718" s="9"/>
      <c r="J1718" s="9"/>
      <c r="K1718" s="9"/>
    </row>
    <row r="1719" spans="1:11" x14ac:dyDescent="0.25">
      <c r="A1719" s="2"/>
      <c r="B1719" s="2"/>
      <c r="C1719" s="2"/>
      <c r="E1719" s="2"/>
      <c r="G1719" s="2"/>
      <c r="H1719" s="6"/>
      <c r="I1719" s="9"/>
      <c r="J1719" s="9"/>
      <c r="K1719" s="9"/>
    </row>
    <row r="1720" spans="1:11" x14ac:dyDescent="0.25">
      <c r="A1720" s="2"/>
      <c r="B1720" s="2"/>
      <c r="C1720" s="2"/>
      <c r="E1720" s="2"/>
      <c r="G1720" s="2"/>
      <c r="H1720" s="6"/>
      <c r="I1720" s="9"/>
      <c r="J1720" s="9"/>
      <c r="K1720" s="9"/>
    </row>
    <row r="1721" spans="1:11" x14ac:dyDescent="0.25">
      <c r="A1721" s="2"/>
      <c r="B1721" s="2"/>
      <c r="C1721" s="2"/>
      <c r="E1721" s="2"/>
      <c r="G1721" s="2"/>
      <c r="H1721" s="6"/>
      <c r="I1721" s="9"/>
      <c r="J1721" s="9"/>
      <c r="K1721" s="9"/>
    </row>
    <row r="1722" spans="1:11" x14ac:dyDescent="0.25">
      <c r="A1722" s="2"/>
      <c r="B1722" s="2"/>
      <c r="C1722" s="2"/>
      <c r="E1722" s="2"/>
      <c r="G1722" s="2"/>
      <c r="H1722" s="6"/>
      <c r="I1722" s="9"/>
      <c r="J1722" s="9"/>
      <c r="K1722" s="9"/>
    </row>
    <row r="1723" spans="1:11" x14ac:dyDescent="0.25">
      <c r="A1723" s="2"/>
      <c r="B1723" s="2"/>
      <c r="C1723" s="2"/>
      <c r="E1723" s="2"/>
      <c r="G1723" s="2"/>
      <c r="H1723" s="6"/>
      <c r="I1723" s="9"/>
      <c r="J1723" s="9"/>
      <c r="K1723" s="9"/>
    </row>
    <row r="1724" spans="1:11" x14ac:dyDescent="0.25">
      <c r="A1724" s="2"/>
      <c r="B1724" s="2"/>
      <c r="C1724" s="2"/>
      <c r="E1724" s="2"/>
      <c r="G1724" s="2"/>
      <c r="H1724" s="6"/>
      <c r="I1724" s="9"/>
      <c r="J1724" s="9"/>
      <c r="K1724" s="9"/>
    </row>
    <row r="1725" spans="1:11" x14ac:dyDescent="0.25">
      <c r="A1725" s="2"/>
      <c r="B1725" s="2"/>
      <c r="C1725" s="2"/>
      <c r="E1725" s="2"/>
      <c r="G1725" s="2"/>
      <c r="H1725" s="6"/>
      <c r="I1725" s="9"/>
      <c r="J1725" s="9"/>
      <c r="K1725" s="9"/>
    </row>
    <row r="1726" spans="1:11" x14ac:dyDescent="0.25">
      <c r="A1726" s="2"/>
      <c r="B1726" s="2"/>
      <c r="C1726" s="2"/>
      <c r="E1726" s="2"/>
      <c r="G1726" s="2"/>
      <c r="H1726" s="6"/>
      <c r="I1726" s="9"/>
      <c r="J1726" s="9"/>
      <c r="K1726" s="9"/>
    </row>
    <row r="1727" spans="1:11" x14ac:dyDescent="0.25">
      <c r="A1727" s="2"/>
      <c r="B1727" s="2"/>
      <c r="C1727" s="2"/>
      <c r="E1727" s="2"/>
      <c r="G1727" s="2"/>
      <c r="H1727" s="6"/>
      <c r="I1727" s="9"/>
      <c r="J1727" s="9"/>
      <c r="K1727" s="9"/>
    </row>
    <row r="1728" spans="1:11" x14ac:dyDescent="0.25">
      <c r="A1728" s="2"/>
      <c r="B1728" s="2"/>
      <c r="C1728" s="2"/>
      <c r="E1728" s="2"/>
      <c r="G1728" s="2"/>
      <c r="H1728" s="6"/>
      <c r="I1728" s="9"/>
      <c r="J1728" s="9"/>
      <c r="K1728" s="9"/>
    </row>
    <row r="1729" spans="1:11" x14ac:dyDescent="0.25">
      <c r="A1729" s="2"/>
      <c r="B1729" s="2"/>
      <c r="C1729" s="2"/>
      <c r="E1729" s="2"/>
      <c r="G1729" s="2"/>
      <c r="H1729" s="6"/>
      <c r="I1729" s="9"/>
      <c r="J1729" s="9"/>
      <c r="K1729" s="9"/>
    </row>
    <row r="1730" spans="1:11" x14ac:dyDescent="0.25">
      <c r="A1730" s="2"/>
      <c r="B1730" s="2"/>
      <c r="C1730" s="2"/>
      <c r="E1730" s="2"/>
      <c r="G1730" s="2"/>
      <c r="H1730" s="6"/>
      <c r="I1730" s="9"/>
      <c r="J1730" s="9"/>
      <c r="K1730" s="9"/>
    </row>
    <row r="1731" spans="1:11" x14ac:dyDescent="0.25">
      <c r="A1731" s="2"/>
      <c r="B1731" s="2"/>
      <c r="C1731" s="2"/>
      <c r="E1731" s="2"/>
      <c r="G1731" s="2"/>
      <c r="H1731" s="6"/>
      <c r="I1731" s="9"/>
      <c r="J1731" s="9"/>
      <c r="K1731" s="9"/>
    </row>
    <row r="1732" spans="1:11" x14ac:dyDescent="0.25">
      <c r="A1732" s="2"/>
      <c r="B1732" s="2"/>
      <c r="C1732" s="2"/>
      <c r="E1732" s="2"/>
      <c r="G1732" s="2"/>
      <c r="H1732" s="6"/>
      <c r="I1732" s="9"/>
      <c r="J1732" s="9"/>
      <c r="K1732" s="9"/>
    </row>
    <row r="1733" spans="1:11" x14ac:dyDescent="0.25">
      <c r="A1733" s="2"/>
      <c r="B1733" s="2"/>
      <c r="C1733" s="2"/>
      <c r="E1733" s="2"/>
      <c r="G1733" s="2"/>
      <c r="H1733" s="6"/>
      <c r="I1733" s="9"/>
      <c r="J1733" s="9"/>
      <c r="K1733" s="9"/>
    </row>
    <row r="1734" spans="1:11" x14ac:dyDescent="0.25">
      <c r="A1734" s="2"/>
      <c r="B1734" s="2"/>
      <c r="C1734" s="2"/>
      <c r="E1734" s="2"/>
      <c r="G1734" s="2"/>
      <c r="H1734" s="6"/>
      <c r="I1734" s="9"/>
      <c r="J1734" s="9"/>
      <c r="K1734" s="9"/>
    </row>
    <row r="1735" spans="1:11" x14ac:dyDescent="0.25">
      <c r="A1735" s="2"/>
      <c r="B1735" s="2"/>
      <c r="C1735" s="2"/>
      <c r="E1735" s="2"/>
      <c r="G1735" s="2"/>
      <c r="H1735" s="6"/>
      <c r="I1735" s="9"/>
      <c r="J1735" s="9"/>
      <c r="K1735" s="9"/>
    </row>
    <row r="1736" spans="1:11" x14ac:dyDescent="0.25">
      <c r="A1736" s="2"/>
      <c r="B1736" s="2"/>
      <c r="C1736" s="2"/>
      <c r="E1736" s="2"/>
      <c r="G1736" s="2"/>
      <c r="H1736" s="6"/>
      <c r="I1736" s="9"/>
      <c r="J1736" s="9"/>
      <c r="K1736" s="9"/>
    </row>
    <row r="1737" spans="1:11" x14ac:dyDescent="0.25">
      <c r="A1737" s="2"/>
      <c r="B1737" s="2"/>
      <c r="C1737" s="2"/>
      <c r="E1737" s="2"/>
      <c r="G1737" s="2"/>
      <c r="H1737" s="6"/>
      <c r="I1737" s="9"/>
      <c r="J1737" s="9"/>
      <c r="K1737" s="9"/>
    </row>
    <row r="1738" spans="1:11" x14ac:dyDescent="0.25">
      <c r="A1738" s="2"/>
      <c r="B1738" s="2"/>
      <c r="C1738" s="2"/>
      <c r="E1738" s="2"/>
      <c r="G1738" s="2"/>
      <c r="H1738" s="6"/>
      <c r="I1738" s="9"/>
      <c r="J1738" s="9"/>
      <c r="K1738" s="9"/>
    </row>
    <row r="1739" spans="1:11" x14ac:dyDescent="0.25">
      <c r="A1739" s="2"/>
      <c r="B1739" s="2"/>
      <c r="C1739" s="2"/>
      <c r="E1739" s="2"/>
      <c r="G1739" s="2"/>
      <c r="H1739" s="6"/>
      <c r="I1739" s="9"/>
      <c r="J1739" s="9"/>
      <c r="K1739" s="9"/>
    </row>
    <row r="1740" spans="1:11" x14ac:dyDescent="0.25">
      <c r="A1740" s="2"/>
      <c r="B1740" s="2"/>
      <c r="C1740" s="2"/>
      <c r="E1740" s="2"/>
      <c r="G1740" s="2"/>
      <c r="H1740" s="6"/>
      <c r="I1740" s="9"/>
      <c r="J1740" s="9"/>
      <c r="K1740" s="9"/>
    </row>
    <row r="1741" spans="1:11" x14ac:dyDescent="0.25">
      <c r="A1741" s="2"/>
      <c r="B1741" s="2"/>
      <c r="C1741" s="2"/>
      <c r="E1741" s="2"/>
      <c r="G1741" s="2"/>
      <c r="H1741" s="6"/>
      <c r="I1741" s="9"/>
      <c r="J1741" s="9"/>
      <c r="K1741" s="9"/>
    </row>
    <row r="1742" spans="1:11" x14ac:dyDescent="0.25">
      <c r="A1742" s="2"/>
      <c r="B1742" s="2"/>
      <c r="C1742" s="2"/>
      <c r="E1742" s="2"/>
      <c r="G1742" s="2"/>
      <c r="H1742" s="6"/>
      <c r="I1742" s="9"/>
      <c r="J1742" s="9"/>
      <c r="K1742" s="9"/>
    </row>
    <row r="1743" spans="1:11" x14ac:dyDescent="0.25">
      <c r="A1743" s="2"/>
      <c r="B1743" s="2"/>
      <c r="C1743" s="2"/>
      <c r="E1743" s="2"/>
      <c r="G1743" s="2"/>
      <c r="H1743" s="6"/>
      <c r="I1743" s="9"/>
      <c r="J1743" s="9"/>
      <c r="K1743" s="9"/>
    </row>
    <row r="1744" spans="1:11" x14ac:dyDescent="0.25">
      <c r="A1744" s="2"/>
      <c r="B1744" s="2"/>
      <c r="C1744" s="2"/>
      <c r="E1744" s="2"/>
      <c r="G1744" s="2"/>
      <c r="H1744" s="6"/>
      <c r="I1744" s="9"/>
      <c r="J1744" s="9"/>
      <c r="K1744" s="9"/>
    </row>
    <row r="1745" spans="1:11" x14ac:dyDescent="0.25">
      <c r="A1745" s="2"/>
      <c r="B1745" s="2"/>
      <c r="C1745" s="2"/>
      <c r="E1745" s="2"/>
      <c r="G1745" s="2"/>
      <c r="H1745" s="6"/>
      <c r="I1745" s="9"/>
      <c r="J1745" s="9"/>
      <c r="K1745" s="9"/>
    </row>
    <row r="1746" spans="1:11" x14ac:dyDescent="0.25">
      <c r="A1746" s="2"/>
      <c r="B1746" s="2"/>
      <c r="C1746" s="2"/>
      <c r="E1746" s="2"/>
      <c r="G1746" s="2"/>
      <c r="H1746" s="6"/>
      <c r="I1746" s="9"/>
      <c r="J1746" s="9"/>
      <c r="K1746" s="9"/>
    </row>
    <row r="1747" spans="1:11" x14ac:dyDescent="0.25">
      <c r="A1747" s="2"/>
      <c r="B1747" s="2"/>
      <c r="C1747" s="2"/>
      <c r="E1747" s="2"/>
      <c r="G1747" s="2"/>
      <c r="H1747" s="6"/>
      <c r="I1747" s="9"/>
      <c r="J1747" s="9"/>
      <c r="K1747" s="9"/>
    </row>
    <row r="1748" spans="1:11" x14ac:dyDescent="0.25">
      <c r="A1748" s="2"/>
      <c r="B1748" s="2"/>
      <c r="C1748" s="2"/>
      <c r="E1748" s="2"/>
      <c r="G1748" s="2"/>
      <c r="H1748" s="6"/>
      <c r="I1748" s="9"/>
      <c r="J1748" s="9"/>
      <c r="K1748" s="9"/>
    </row>
    <row r="1749" spans="1:11" x14ac:dyDescent="0.25">
      <c r="A1749" s="2"/>
      <c r="B1749" s="2"/>
      <c r="C1749" s="2"/>
      <c r="E1749" s="2"/>
      <c r="G1749" s="2"/>
      <c r="H1749" s="6"/>
      <c r="I1749" s="9"/>
      <c r="J1749" s="9"/>
      <c r="K1749" s="9"/>
    </row>
    <row r="1750" spans="1:11" x14ac:dyDescent="0.25">
      <c r="A1750" s="2"/>
      <c r="B1750" s="2"/>
      <c r="C1750" s="2"/>
      <c r="E1750" s="2"/>
      <c r="G1750" s="2"/>
      <c r="H1750" s="6"/>
      <c r="I1750" s="9"/>
      <c r="J1750" s="9"/>
      <c r="K1750" s="9"/>
    </row>
    <row r="1751" spans="1:11" x14ac:dyDescent="0.25">
      <c r="A1751" s="2"/>
      <c r="B1751" s="2"/>
      <c r="C1751" s="2"/>
      <c r="E1751" s="2"/>
      <c r="G1751" s="2"/>
      <c r="H1751" s="6"/>
      <c r="I1751" s="9"/>
      <c r="J1751" s="9"/>
      <c r="K1751" s="9"/>
    </row>
    <row r="1752" spans="1:11" x14ac:dyDescent="0.25">
      <c r="A1752" s="2"/>
      <c r="B1752" s="2"/>
      <c r="C1752" s="2"/>
      <c r="E1752" s="2"/>
      <c r="G1752" s="2"/>
      <c r="H1752" s="6"/>
      <c r="I1752" s="9"/>
      <c r="J1752" s="9"/>
      <c r="K1752" s="9"/>
    </row>
    <row r="1753" spans="1:11" x14ac:dyDescent="0.25">
      <c r="A1753" s="2"/>
      <c r="B1753" s="2"/>
      <c r="C1753" s="2"/>
      <c r="E1753" s="2"/>
      <c r="G1753" s="2"/>
      <c r="H1753" s="6"/>
      <c r="I1753" s="9"/>
      <c r="J1753" s="9"/>
      <c r="K1753" s="9"/>
    </row>
    <row r="1754" spans="1:11" x14ac:dyDescent="0.25">
      <c r="A1754" s="2"/>
      <c r="B1754" s="2"/>
      <c r="C1754" s="2"/>
      <c r="E1754" s="2"/>
      <c r="G1754" s="2"/>
      <c r="H1754" s="6"/>
      <c r="I1754" s="9"/>
      <c r="J1754" s="9"/>
      <c r="K1754" s="9"/>
    </row>
    <row r="1755" spans="1:11" x14ac:dyDescent="0.25">
      <c r="A1755" s="2"/>
      <c r="B1755" s="2"/>
      <c r="C1755" s="2"/>
      <c r="E1755" s="2"/>
      <c r="G1755" s="2"/>
      <c r="H1755" s="6"/>
      <c r="I1755" s="9"/>
      <c r="J1755" s="9"/>
      <c r="K1755" s="9"/>
    </row>
    <row r="1756" spans="1:11" x14ac:dyDescent="0.25">
      <c r="A1756" s="2"/>
      <c r="B1756" s="2"/>
      <c r="C1756" s="2"/>
      <c r="E1756" s="2"/>
      <c r="G1756" s="2"/>
      <c r="H1756" s="6"/>
      <c r="I1756" s="9"/>
      <c r="J1756" s="9"/>
      <c r="K1756" s="9"/>
    </row>
    <row r="1757" spans="1:11" x14ac:dyDescent="0.25">
      <c r="A1757" s="2"/>
      <c r="B1757" s="2"/>
      <c r="C1757" s="2"/>
      <c r="E1757" s="2"/>
      <c r="G1757" s="2"/>
      <c r="H1757" s="6"/>
      <c r="I1757" s="9"/>
      <c r="J1757" s="9"/>
      <c r="K1757" s="9"/>
    </row>
    <row r="1758" spans="1:11" x14ac:dyDescent="0.25">
      <c r="A1758" s="2"/>
      <c r="B1758" s="2"/>
      <c r="C1758" s="2"/>
      <c r="E1758" s="2"/>
      <c r="G1758" s="2"/>
      <c r="H1758" s="6"/>
      <c r="I1758" s="9"/>
      <c r="J1758" s="9"/>
      <c r="K1758" s="9"/>
    </row>
    <row r="1759" spans="1:11" x14ac:dyDescent="0.25">
      <c r="A1759" s="2"/>
      <c r="B1759" s="2"/>
      <c r="C1759" s="2"/>
      <c r="E1759" s="2"/>
      <c r="G1759" s="2"/>
      <c r="H1759" s="6"/>
      <c r="I1759" s="9"/>
      <c r="J1759" s="9"/>
      <c r="K1759" s="9"/>
    </row>
    <row r="1760" spans="1:11" x14ac:dyDescent="0.25">
      <c r="A1760" s="2"/>
      <c r="B1760" s="2"/>
      <c r="C1760" s="2"/>
      <c r="E1760" s="2"/>
      <c r="G1760" s="2"/>
      <c r="H1760" s="6"/>
      <c r="I1760" s="9"/>
      <c r="J1760" s="9"/>
      <c r="K1760" s="9"/>
    </row>
    <row r="1761" spans="1:11" x14ac:dyDescent="0.25">
      <c r="A1761" s="2"/>
      <c r="B1761" s="2"/>
      <c r="C1761" s="2"/>
      <c r="E1761" s="2"/>
      <c r="G1761" s="2"/>
      <c r="H1761" s="6"/>
      <c r="I1761" s="9"/>
      <c r="J1761" s="9"/>
      <c r="K1761" s="9"/>
    </row>
    <row r="1762" spans="1:11" x14ac:dyDescent="0.25">
      <c r="A1762" s="2"/>
      <c r="B1762" s="2"/>
      <c r="C1762" s="2"/>
      <c r="E1762" s="2"/>
      <c r="G1762" s="2"/>
      <c r="H1762" s="6"/>
      <c r="I1762" s="9"/>
      <c r="J1762" s="9"/>
      <c r="K1762" s="9"/>
    </row>
    <row r="1763" spans="1:11" x14ac:dyDescent="0.25">
      <c r="A1763" s="2"/>
      <c r="B1763" s="2"/>
      <c r="C1763" s="2"/>
      <c r="E1763" s="2"/>
      <c r="G1763" s="2"/>
      <c r="H1763" s="6"/>
      <c r="I1763" s="9"/>
      <c r="J1763" s="9"/>
      <c r="K1763" s="9"/>
    </row>
    <row r="1764" spans="1:11" x14ac:dyDescent="0.25">
      <c r="A1764" s="2"/>
      <c r="B1764" s="2"/>
      <c r="C1764" s="2"/>
      <c r="E1764" s="2"/>
      <c r="G1764" s="2"/>
      <c r="H1764" s="6"/>
      <c r="I1764" s="9"/>
      <c r="J1764" s="9"/>
      <c r="K1764" s="9"/>
    </row>
    <row r="1765" spans="1:11" x14ac:dyDescent="0.25">
      <c r="A1765" s="2"/>
      <c r="B1765" s="2"/>
      <c r="C1765" s="2"/>
      <c r="E1765" s="2"/>
      <c r="G1765" s="2"/>
      <c r="H1765" s="6"/>
      <c r="I1765" s="9"/>
      <c r="J1765" s="9"/>
      <c r="K1765" s="9"/>
    </row>
    <row r="1766" spans="1:11" x14ac:dyDescent="0.25">
      <c r="A1766" s="2"/>
      <c r="B1766" s="2"/>
      <c r="C1766" s="2"/>
      <c r="E1766" s="2"/>
      <c r="G1766" s="2"/>
      <c r="H1766" s="6"/>
      <c r="I1766" s="9"/>
      <c r="J1766" s="9"/>
      <c r="K1766" s="9"/>
    </row>
    <row r="1767" spans="1:11" x14ac:dyDescent="0.25">
      <c r="A1767" s="2"/>
      <c r="B1767" s="2"/>
      <c r="C1767" s="2"/>
      <c r="E1767" s="2"/>
      <c r="G1767" s="2"/>
      <c r="H1767" s="6"/>
      <c r="I1767" s="9"/>
      <c r="J1767" s="9"/>
      <c r="K1767" s="9"/>
    </row>
    <row r="1768" spans="1:11" x14ac:dyDescent="0.25">
      <c r="A1768" s="2"/>
      <c r="B1768" s="2"/>
      <c r="C1768" s="2"/>
      <c r="E1768" s="2"/>
      <c r="G1768" s="2"/>
      <c r="H1768" s="6"/>
      <c r="I1768" s="9"/>
      <c r="J1768" s="9"/>
      <c r="K1768" s="9"/>
    </row>
    <row r="1769" spans="1:11" x14ac:dyDescent="0.25">
      <c r="A1769" s="2"/>
      <c r="B1769" s="2"/>
      <c r="C1769" s="2"/>
      <c r="E1769" s="2"/>
      <c r="G1769" s="2"/>
      <c r="H1769" s="6"/>
      <c r="I1769" s="9"/>
      <c r="J1769" s="9"/>
      <c r="K1769" s="9"/>
    </row>
    <row r="1770" spans="1:11" x14ac:dyDescent="0.25">
      <c r="A1770" s="2"/>
      <c r="B1770" s="2"/>
      <c r="C1770" s="2"/>
      <c r="E1770" s="2"/>
      <c r="G1770" s="2"/>
      <c r="H1770" s="6"/>
      <c r="I1770" s="9"/>
      <c r="J1770" s="9"/>
      <c r="K1770" s="9"/>
    </row>
    <row r="1771" spans="1:11" x14ac:dyDescent="0.25">
      <c r="A1771" s="2"/>
      <c r="B1771" s="2"/>
      <c r="C1771" s="2"/>
      <c r="E1771" s="2"/>
      <c r="G1771" s="2"/>
      <c r="H1771" s="6"/>
      <c r="I1771" s="9"/>
      <c r="J1771" s="9"/>
      <c r="K1771" s="9"/>
    </row>
    <row r="1772" spans="1:11" x14ac:dyDescent="0.25">
      <c r="A1772" s="2"/>
      <c r="B1772" s="2"/>
      <c r="C1772" s="2"/>
      <c r="E1772" s="2"/>
      <c r="G1772" s="2"/>
      <c r="H1772" s="6"/>
      <c r="I1772" s="9"/>
      <c r="J1772" s="9"/>
      <c r="K1772" s="9"/>
    </row>
    <row r="1773" spans="1:11" x14ac:dyDescent="0.25">
      <c r="A1773" s="2"/>
      <c r="B1773" s="2"/>
      <c r="C1773" s="2"/>
      <c r="E1773" s="2"/>
      <c r="G1773" s="2"/>
      <c r="H1773" s="6"/>
      <c r="I1773" s="9"/>
      <c r="J1773" s="9"/>
      <c r="K1773" s="9"/>
    </row>
    <row r="1774" spans="1:11" x14ac:dyDescent="0.25">
      <c r="A1774" s="2"/>
      <c r="B1774" s="2"/>
      <c r="C1774" s="2"/>
      <c r="E1774" s="2"/>
      <c r="G1774" s="2"/>
      <c r="H1774" s="6"/>
      <c r="I1774" s="9"/>
      <c r="J1774" s="9"/>
      <c r="K1774" s="9"/>
    </row>
    <row r="1775" spans="1:11" x14ac:dyDescent="0.25">
      <c r="A1775" s="2"/>
      <c r="B1775" s="2"/>
      <c r="C1775" s="2"/>
      <c r="E1775" s="2"/>
      <c r="G1775" s="2"/>
      <c r="H1775" s="6"/>
      <c r="I1775" s="9"/>
      <c r="J1775" s="9"/>
      <c r="K1775" s="9"/>
    </row>
    <row r="1776" spans="1:11" x14ac:dyDescent="0.25">
      <c r="A1776" s="2"/>
      <c r="B1776" s="2"/>
      <c r="C1776" s="2"/>
      <c r="E1776" s="2"/>
      <c r="G1776" s="2"/>
      <c r="H1776" s="6"/>
      <c r="I1776" s="9"/>
      <c r="J1776" s="9"/>
      <c r="K1776" s="9"/>
    </row>
    <row r="1777" spans="1:11" x14ac:dyDescent="0.25">
      <c r="A1777" s="2"/>
      <c r="B1777" s="2"/>
      <c r="C1777" s="2"/>
      <c r="E1777" s="2"/>
      <c r="G1777" s="2"/>
      <c r="H1777" s="6"/>
      <c r="I1777" s="9"/>
      <c r="J1777" s="9"/>
      <c r="K1777" s="9"/>
    </row>
    <row r="1778" spans="1:11" x14ac:dyDescent="0.25">
      <c r="A1778" s="2"/>
      <c r="B1778" s="2"/>
      <c r="C1778" s="2"/>
      <c r="E1778" s="2"/>
      <c r="G1778" s="2"/>
      <c r="H1778" s="6"/>
      <c r="I1778" s="9"/>
      <c r="J1778" s="9"/>
      <c r="K1778" s="9"/>
    </row>
    <row r="1779" spans="1:11" x14ac:dyDescent="0.25">
      <c r="A1779" s="2"/>
      <c r="B1779" s="2"/>
      <c r="C1779" s="2"/>
      <c r="E1779" s="2"/>
      <c r="G1779" s="2"/>
      <c r="H1779" s="6"/>
      <c r="I1779" s="9"/>
      <c r="J1779" s="9"/>
      <c r="K1779" s="9"/>
    </row>
    <row r="1780" spans="1:11" x14ac:dyDescent="0.25">
      <c r="A1780" s="2"/>
      <c r="B1780" s="2"/>
      <c r="C1780" s="2"/>
      <c r="E1780" s="2"/>
      <c r="G1780" s="2"/>
      <c r="H1780" s="6"/>
      <c r="I1780" s="9"/>
      <c r="J1780" s="9"/>
      <c r="K1780" s="9"/>
    </row>
    <row r="1781" spans="1:11" x14ac:dyDescent="0.25">
      <c r="A1781" s="2"/>
      <c r="B1781" s="2"/>
      <c r="C1781" s="2"/>
      <c r="E1781" s="2"/>
      <c r="G1781" s="2"/>
      <c r="H1781" s="6"/>
      <c r="I1781" s="9"/>
      <c r="J1781" s="9"/>
      <c r="K1781" s="9"/>
    </row>
    <row r="1782" spans="1:11" x14ac:dyDescent="0.25">
      <c r="A1782" s="2"/>
      <c r="B1782" s="2"/>
      <c r="C1782" s="2"/>
      <c r="E1782" s="2"/>
      <c r="G1782" s="2"/>
      <c r="H1782" s="6"/>
      <c r="I1782" s="9"/>
      <c r="J1782" s="9"/>
      <c r="K1782" s="9"/>
    </row>
    <row r="1783" spans="1:11" x14ac:dyDescent="0.25">
      <c r="A1783" s="2"/>
      <c r="B1783" s="2"/>
      <c r="C1783" s="2"/>
      <c r="E1783" s="2"/>
      <c r="G1783" s="2"/>
      <c r="H1783" s="6"/>
      <c r="I1783" s="9"/>
      <c r="J1783" s="9"/>
      <c r="K1783" s="9"/>
    </row>
    <row r="1784" spans="1:11" x14ac:dyDescent="0.25">
      <c r="A1784" s="2"/>
      <c r="B1784" s="2"/>
      <c r="C1784" s="2"/>
      <c r="E1784" s="2"/>
      <c r="G1784" s="2"/>
      <c r="H1784" s="6"/>
      <c r="I1784" s="9"/>
      <c r="J1784" s="9"/>
      <c r="K1784" s="9"/>
    </row>
    <row r="1785" spans="1:11" x14ac:dyDescent="0.25">
      <c r="A1785" s="2"/>
      <c r="B1785" s="2"/>
      <c r="C1785" s="2"/>
      <c r="E1785" s="2"/>
      <c r="G1785" s="2"/>
      <c r="H1785" s="6"/>
      <c r="I1785" s="9"/>
      <c r="J1785" s="9"/>
      <c r="K1785" s="9"/>
    </row>
    <row r="1786" spans="1:11" x14ac:dyDescent="0.25">
      <c r="A1786" s="2"/>
      <c r="B1786" s="2"/>
      <c r="C1786" s="2"/>
      <c r="E1786" s="2"/>
      <c r="G1786" s="2"/>
      <c r="H1786" s="6"/>
      <c r="I1786" s="9"/>
      <c r="J1786" s="9"/>
      <c r="K1786" s="9"/>
    </row>
    <row r="1787" spans="1:11" x14ac:dyDescent="0.25">
      <c r="A1787" s="2"/>
      <c r="B1787" s="2"/>
      <c r="C1787" s="2"/>
      <c r="E1787" s="2"/>
      <c r="G1787" s="2"/>
      <c r="H1787" s="6"/>
      <c r="I1787" s="9"/>
      <c r="J1787" s="9"/>
      <c r="K1787" s="9"/>
    </row>
    <row r="1788" spans="1:11" x14ac:dyDescent="0.25">
      <c r="A1788" s="2"/>
      <c r="B1788" s="2"/>
      <c r="C1788" s="2"/>
      <c r="E1788" s="2"/>
      <c r="G1788" s="2"/>
      <c r="H1788" s="6"/>
      <c r="I1788" s="9"/>
      <c r="J1788" s="9"/>
      <c r="K1788" s="9"/>
    </row>
    <row r="1789" spans="1:11" x14ac:dyDescent="0.25">
      <c r="A1789" s="2"/>
      <c r="B1789" s="2"/>
      <c r="C1789" s="2"/>
      <c r="E1789" s="2"/>
      <c r="G1789" s="2"/>
      <c r="H1789" s="6"/>
      <c r="I1789" s="9"/>
      <c r="J1789" s="9"/>
      <c r="K1789" s="9"/>
    </row>
    <row r="1790" spans="1:11" x14ac:dyDescent="0.25">
      <c r="A1790" s="2"/>
      <c r="B1790" s="2"/>
      <c r="C1790" s="2"/>
      <c r="E1790" s="2"/>
      <c r="G1790" s="2"/>
      <c r="H1790" s="6"/>
      <c r="I1790" s="9"/>
      <c r="J1790" s="9"/>
      <c r="K1790" s="9"/>
    </row>
    <row r="1791" spans="1:11" x14ac:dyDescent="0.25">
      <c r="A1791" s="2"/>
      <c r="B1791" s="2"/>
      <c r="C1791" s="2"/>
      <c r="E1791" s="2"/>
      <c r="G1791" s="2"/>
      <c r="H1791" s="6"/>
      <c r="I1791" s="9"/>
      <c r="J1791" s="9"/>
      <c r="K1791" s="9"/>
    </row>
    <row r="1792" spans="1:11" x14ac:dyDescent="0.25">
      <c r="A1792" s="2"/>
      <c r="B1792" s="2"/>
      <c r="C1792" s="2"/>
      <c r="E1792" s="2"/>
      <c r="G1792" s="2"/>
      <c r="H1792" s="6"/>
      <c r="I1792" s="9"/>
      <c r="J1792" s="9"/>
      <c r="K1792" s="9"/>
    </row>
    <row r="1793" spans="1:11" x14ac:dyDescent="0.25">
      <c r="A1793" s="2"/>
      <c r="B1793" s="2"/>
      <c r="C1793" s="2"/>
      <c r="E1793" s="2"/>
      <c r="G1793" s="2"/>
      <c r="H1793" s="6"/>
      <c r="I1793" s="9"/>
      <c r="J1793" s="9"/>
      <c r="K1793" s="9"/>
    </row>
    <row r="1794" spans="1:11" x14ac:dyDescent="0.25">
      <c r="A1794" s="2"/>
      <c r="B1794" s="2"/>
      <c r="C1794" s="2"/>
      <c r="E1794" s="2"/>
      <c r="G1794" s="2"/>
      <c r="H1794" s="6"/>
      <c r="I1794" s="9"/>
      <c r="J1794" s="9"/>
      <c r="K1794" s="9"/>
    </row>
    <row r="1795" spans="1:11" x14ac:dyDescent="0.25">
      <c r="A1795" s="2"/>
      <c r="B1795" s="2"/>
      <c r="C1795" s="2"/>
      <c r="E1795" s="2"/>
      <c r="G1795" s="2"/>
      <c r="H1795" s="6"/>
      <c r="I1795" s="9"/>
      <c r="J1795" s="9"/>
      <c r="K1795" s="9"/>
    </row>
    <row r="1796" spans="1:11" x14ac:dyDescent="0.25">
      <c r="A1796" s="2"/>
      <c r="B1796" s="2"/>
      <c r="C1796" s="2"/>
      <c r="E1796" s="2"/>
      <c r="G1796" s="2"/>
      <c r="H1796" s="6"/>
      <c r="I1796" s="9"/>
      <c r="J1796" s="9"/>
      <c r="K1796" s="9"/>
    </row>
    <row r="1797" spans="1:11" x14ac:dyDescent="0.25">
      <c r="A1797" s="2"/>
      <c r="B1797" s="2"/>
      <c r="C1797" s="2"/>
      <c r="E1797" s="2"/>
      <c r="G1797" s="2"/>
      <c r="H1797" s="6"/>
      <c r="I1797" s="9"/>
      <c r="J1797" s="9"/>
      <c r="K1797" s="9"/>
    </row>
    <row r="1798" spans="1:11" x14ac:dyDescent="0.25">
      <c r="A1798" s="2"/>
      <c r="B1798" s="2"/>
      <c r="C1798" s="2"/>
      <c r="E1798" s="2"/>
      <c r="G1798" s="2"/>
      <c r="H1798" s="6"/>
      <c r="I1798" s="9"/>
      <c r="J1798" s="9"/>
      <c r="K1798" s="9"/>
    </row>
    <row r="1799" spans="1:11" x14ac:dyDescent="0.25">
      <c r="A1799" s="2"/>
      <c r="B1799" s="2"/>
      <c r="C1799" s="2"/>
      <c r="E1799" s="2"/>
      <c r="G1799" s="2"/>
      <c r="H1799" s="6"/>
      <c r="I1799" s="9"/>
      <c r="J1799" s="9"/>
      <c r="K1799" s="9"/>
    </row>
    <row r="1800" spans="1:11" x14ac:dyDescent="0.25">
      <c r="A1800" s="2"/>
      <c r="B1800" s="2"/>
      <c r="C1800" s="2"/>
      <c r="E1800" s="2"/>
      <c r="G1800" s="2"/>
      <c r="H1800" s="6"/>
      <c r="I1800" s="9"/>
      <c r="J1800" s="9"/>
      <c r="K1800" s="9"/>
    </row>
    <row r="1801" spans="1:11" x14ac:dyDescent="0.25">
      <c r="A1801" s="2"/>
      <c r="B1801" s="2"/>
      <c r="C1801" s="2"/>
      <c r="E1801" s="2"/>
      <c r="G1801" s="2"/>
      <c r="H1801" s="6"/>
      <c r="I1801" s="9"/>
      <c r="J1801" s="9"/>
      <c r="K1801" s="9"/>
    </row>
    <row r="1802" spans="1:11" x14ac:dyDescent="0.25">
      <c r="A1802" s="2"/>
      <c r="B1802" s="2"/>
      <c r="C1802" s="2"/>
      <c r="E1802" s="2"/>
      <c r="G1802" s="2"/>
      <c r="H1802" s="6"/>
      <c r="I1802" s="9"/>
      <c r="J1802" s="9"/>
      <c r="K1802" s="9"/>
    </row>
    <row r="1803" spans="1:11" x14ac:dyDescent="0.25">
      <c r="A1803" s="2"/>
      <c r="B1803" s="2"/>
      <c r="C1803" s="2"/>
      <c r="E1803" s="2"/>
      <c r="G1803" s="2"/>
      <c r="H1803" s="6"/>
      <c r="I1803" s="9"/>
      <c r="J1803" s="9"/>
      <c r="K1803" s="9"/>
    </row>
    <row r="1804" spans="1:11" x14ac:dyDescent="0.25">
      <c r="A1804" s="2"/>
      <c r="B1804" s="2"/>
      <c r="C1804" s="2"/>
      <c r="E1804" s="2"/>
      <c r="G1804" s="2"/>
      <c r="H1804" s="6"/>
      <c r="I1804" s="9"/>
      <c r="J1804" s="9"/>
      <c r="K1804" s="9"/>
    </row>
    <row r="1805" spans="1:11" x14ac:dyDescent="0.25">
      <c r="A1805" s="2"/>
      <c r="B1805" s="2"/>
      <c r="C1805" s="2"/>
      <c r="E1805" s="2"/>
      <c r="G1805" s="2"/>
      <c r="H1805" s="6"/>
      <c r="I1805" s="9"/>
      <c r="J1805" s="9"/>
      <c r="K1805" s="9"/>
    </row>
    <row r="1806" spans="1:11" x14ac:dyDescent="0.25">
      <c r="A1806" s="2"/>
      <c r="B1806" s="2"/>
      <c r="C1806" s="2"/>
      <c r="E1806" s="2"/>
      <c r="G1806" s="2"/>
      <c r="H1806" s="6"/>
      <c r="I1806" s="9"/>
      <c r="J1806" s="9"/>
      <c r="K1806" s="9"/>
    </row>
    <row r="1807" spans="1:11" x14ac:dyDescent="0.25">
      <c r="A1807" s="2"/>
      <c r="B1807" s="2"/>
      <c r="C1807" s="2"/>
      <c r="E1807" s="2"/>
      <c r="G1807" s="2"/>
      <c r="H1807" s="6"/>
      <c r="I1807" s="9"/>
      <c r="J1807" s="9"/>
      <c r="K1807" s="9"/>
    </row>
    <row r="1808" spans="1:11" x14ac:dyDescent="0.25">
      <c r="A1808" s="2"/>
      <c r="B1808" s="2"/>
      <c r="C1808" s="2"/>
      <c r="E1808" s="2"/>
      <c r="G1808" s="2"/>
      <c r="H1808" s="6"/>
      <c r="I1808" s="9"/>
      <c r="J1808" s="9"/>
      <c r="K1808" s="9"/>
    </row>
    <row r="1809" spans="1:11" x14ac:dyDescent="0.25">
      <c r="A1809" s="2"/>
      <c r="B1809" s="2"/>
      <c r="C1809" s="2"/>
      <c r="E1809" s="2"/>
      <c r="G1809" s="2"/>
      <c r="H1809" s="6"/>
      <c r="I1809" s="9"/>
      <c r="J1809" s="9"/>
      <c r="K1809" s="9"/>
    </row>
    <row r="1810" spans="1:11" x14ac:dyDescent="0.25">
      <c r="A1810" s="2"/>
      <c r="B1810" s="2"/>
      <c r="C1810" s="2"/>
      <c r="E1810" s="2"/>
      <c r="G1810" s="2"/>
      <c r="H1810" s="6"/>
      <c r="I1810" s="9"/>
      <c r="J1810" s="9"/>
      <c r="K1810" s="9"/>
    </row>
    <row r="1811" spans="1:11" x14ac:dyDescent="0.25">
      <c r="A1811" s="2"/>
      <c r="B1811" s="2"/>
      <c r="C1811" s="2"/>
      <c r="E1811" s="2"/>
      <c r="G1811" s="2"/>
      <c r="H1811" s="6"/>
      <c r="I1811" s="9"/>
      <c r="J1811" s="9"/>
      <c r="K1811" s="9"/>
    </row>
    <row r="1812" spans="1:11" x14ac:dyDescent="0.25">
      <c r="A1812" s="2"/>
      <c r="B1812" s="2"/>
      <c r="C1812" s="2"/>
      <c r="E1812" s="2"/>
      <c r="G1812" s="2"/>
      <c r="H1812" s="6"/>
      <c r="I1812" s="9"/>
      <c r="J1812" s="9"/>
      <c r="K1812" s="9"/>
    </row>
    <row r="1813" spans="1:11" x14ac:dyDescent="0.25">
      <c r="A1813" s="2"/>
      <c r="B1813" s="2"/>
      <c r="C1813" s="2"/>
      <c r="E1813" s="2"/>
      <c r="G1813" s="2"/>
      <c r="H1813" s="6"/>
      <c r="I1813" s="9"/>
      <c r="J1813" s="9"/>
      <c r="K1813" s="9"/>
    </row>
    <row r="1814" spans="1:11" x14ac:dyDescent="0.25">
      <c r="A1814" s="2"/>
      <c r="B1814" s="2"/>
      <c r="C1814" s="2"/>
      <c r="E1814" s="2"/>
      <c r="G1814" s="2"/>
      <c r="H1814" s="6"/>
      <c r="I1814" s="9"/>
      <c r="J1814" s="9"/>
      <c r="K1814" s="9"/>
    </row>
    <row r="1815" spans="1:11" x14ac:dyDescent="0.25">
      <c r="A1815" s="2"/>
      <c r="B1815" s="2"/>
      <c r="C1815" s="2"/>
      <c r="E1815" s="2"/>
      <c r="G1815" s="2"/>
      <c r="H1815" s="6"/>
      <c r="I1815" s="9"/>
      <c r="J1815" s="9"/>
      <c r="K1815" s="9"/>
    </row>
    <row r="1816" spans="1:11" x14ac:dyDescent="0.25">
      <c r="A1816" s="2"/>
      <c r="B1816" s="2"/>
      <c r="C1816" s="2"/>
      <c r="E1816" s="2"/>
      <c r="G1816" s="2"/>
      <c r="H1816" s="6"/>
      <c r="I1816" s="9"/>
      <c r="J1816" s="9"/>
      <c r="K1816" s="9"/>
    </row>
    <row r="1817" spans="1:11" x14ac:dyDescent="0.25">
      <c r="A1817" s="2"/>
      <c r="B1817" s="2"/>
      <c r="C1817" s="2"/>
      <c r="E1817" s="2"/>
      <c r="G1817" s="2"/>
      <c r="H1817" s="6"/>
      <c r="I1817" s="9"/>
      <c r="J1817" s="9"/>
      <c r="K1817" s="9"/>
    </row>
    <row r="1818" spans="1:11" x14ac:dyDescent="0.25">
      <c r="A1818" s="2"/>
      <c r="B1818" s="2"/>
      <c r="C1818" s="2"/>
      <c r="E1818" s="2"/>
      <c r="G1818" s="2"/>
      <c r="H1818" s="6"/>
      <c r="I1818" s="9"/>
      <c r="J1818" s="9"/>
      <c r="K1818" s="9"/>
    </row>
    <row r="1819" spans="1:11" x14ac:dyDescent="0.25">
      <c r="A1819" s="2"/>
      <c r="B1819" s="2"/>
      <c r="C1819" s="2"/>
      <c r="E1819" s="2"/>
      <c r="G1819" s="2"/>
      <c r="H1819" s="6"/>
      <c r="I1819" s="9"/>
      <c r="J1819" s="9"/>
      <c r="K1819" s="9"/>
    </row>
    <row r="1820" spans="1:11" x14ac:dyDescent="0.25">
      <c r="A1820" s="2"/>
      <c r="B1820" s="2"/>
      <c r="C1820" s="2"/>
      <c r="E1820" s="2"/>
      <c r="G1820" s="2"/>
      <c r="H1820" s="6"/>
      <c r="I1820" s="9"/>
      <c r="J1820" s="9"/>
      <c r="K1820" s="9"/>
    </row>
    <row r="1821" spans="1:11" x14ac:dyDescent="0.25">
      <c r="A1821" s="2"/>
      <c r="B1821" s="2"/>
      <c r="C1821" s="2"/>
      <c r="E1821" s="2"/>
      <c r="G1821" s="2"/>
      <c r="H1821" s="6"/>
      <c r="I1821" s="9"/>
      <c r="J1821" s="9"/>
      <c r="K1821" s="9"/>
    </row>
    <row r="1822" spans="1:11" x14ac:dyDescent="0.25">
      <c r="A1822" s="2"/>
      <c r="B1822" s="2"/>
      <c r="C1822" s="2"/>
      <c r="E1822" s="2"/>
      <c r="G1822" s="2"/>
      <c r="H1822" s="6"/>
      <c r="I1822" s="9"/>
      <c r="J1822" s="9"/>
      <c r="K1822" s="9"/>
    </row>
    <row r="1823" spans="1:11" x14ac:dyDescent="0.25">
      <c r="A1823" s="2"/>
      <c r="B1823" s="2"/>
      <c r="C1823" s="2"/>
      <c r="E1823" s="2"/>
      <c r="G1823" s="2"/>
      <c r="H1823" s="6"/>
      <c r="I1823" s="9"/>
      <c r="J1823" s="9"/>
      <c r="K1823" s="9"/>
    </row>
    <row r="1824" spans="1:11" x14ac:dyDescent="0.25">
      <c r="A1824" s="2"/>
      <c r="B1824" s="2"/>
      <c r="C1824" s="2"/>
      <c r="E1824" s="2"/>
      <c r="G1824" s="2"/>
      <c r="H1824" s="6"/>
      <c r="I1824" s="9"/>
      <c r="J1824" s="9"/>
      <c r="K1824" s="9"/>
    </row>
    <row r="1825" spans="1:11" x14ac:dyDescent="0.25">
      <c r="A1825" s="2"/>
      <c r="B1825" s="2"/>
      <c r="C1825" s="2"/>
      <c r="E1825" s="2"/>
      <c r="G1825" s="2"/>
      <c r="H1825" s="6"/>
      <c r="I1825" s="9"/>
      <c r="J1825" s="9"/>
      <c r="K1825" s="9"/>
    </row>
    <row r="1826" spans="1:11" x14ac:dyDescent="0.25">
      <c r="A1826" s="2"/>
      <c r="B1826" s="2"/>
      <c r="C1826" s="2"/>
      <c r="E1826" s="2"/>
      <c r="G1826" s="2"/>
      <c r="H1826" s="6"/>
      <c r="I1826" s="9"/>
      <c r="J1826" s="9"/>
      <c r="K1826" s="9"/>
    </row>
    <row r="1827" spans="1:11" x14ac:dyDescent="0.25">
      <c r="A1827" s="2"/>
      <c r="B1827" s="2"/>
      <c r="C1827" s="2"/>
      <c r="E1827" s="2"/>
      <c r="G1827" s="2"/>
      <c r="H1827" s="6"/>
      <c r="I1827" s="9"/>
      <c r="J1827" s="9"/>
      <c r="K1827" s="9"/>
    </row>
    <row r="1828" spans="1:11" x14ac:dyDescent="0.25">
      <c r="A1828" s="2"/>
      <c r="B1828" s="2"/>
      <c r="C1828" s="2"/>
      <c r="E1828" s="2"/>
      <c r="G1828" s="2"/>
      <c r="H1828" s="6"/>
      <c r="I1828" s="9"/>
      <c r="J1828" s="9"/>
      <c r="K1828" s="9"/>
    </row>
    <row r="1829" spans="1:11" x14ac:dyDescent="0.25">
      <c r="A1829" s="2"/>
      <c r="B1829" s="2"/>
      <c r="C1829" s="2"/>
      <c r="E1829" s="2"/>
      <c r="G1829" s="2"/>
      <c r="H1829" s="6"/>
      <c r="I1829" s="9"/>
      <c r="J1829" s="9"/>
      <c r="K1829" s="9"/>
    </row>
    <row r="1830" spans="1:11" x14ac:dyDescent="0.25">
      <c r="A1830" s="2"/>
      <c r="B1830" s="2"/>
      <c r="C1830" s="2"/>
      <c r="E1830" s="2"/>
      <c r="G1830" s="2"/>
      <c r="H1830" s="6"/>
      <c r="I1830" s="9"/>
      <c r="J1830" s="9"/>
      <c r="K1830" s="9"/>
    </row>
    <row r="1831" spans="1:11" x14ac:dyDescent="0.25">
      <c r="A1831" s="2"/>
      <c r="B1831" s="2"/>
      <c r="C1831" s="2"/>
      <c r="E1831" s="2"/>
      <c r="G1831" s="2"/>
      <c r="H1831" s="6"/>
      <c r="I1831" s="9"/>
      <c r="J1831" s="9"/>
      <c r="K1831" s="9"/>
    </row>
    <row r="1832" spans="1:11" x14ac:dyDescent="0.25">
      <c r="A1832" s="2"/>
      <c r="B1832" s="2"/>
      <c r="C1832" s="2"/>
      <c r="E1832" s="2"/>
      <c r="G1832" s="2"/>
      <c r="H1832" s="6"/>
      <c r="I1832" s="9"/>
      <c r="J1832" s="9"/>
      <c r="K1832" s="9"/>
    </row>
    <row r="1833" spans="1:11" x14ac:dyDescent="0.25">
      <c r="A1833" s="2"/>
      <c r="B1833" s="2"/>
      <c r="C1833" s="2"/>
      <c r="E1833" s="2"/>
      <c r="G1833" s="2"/>
      <c r="H1833" s="6"/>
      <c r="I1833" s="9"/>
      <c r="J1833" s="9"/>
      <c r="K1833" s="9"/>
    </row>
    <row r="1834" spans="1:11" x14ac:dyDescent="0.25">
      <c r="A1834" s="2"/>
      <c r="B1834" s="2"/>
      <c r="C1834" s="2"/>
      <c r="E1834" s="2"/>
      <c r="G1834" s="2"/>
      <c r="H1834" s="6"/>
      <c r="I1834" s="9"/>
      <c r="J1834" s="9"/>
      <c r="K1834" s="9"/>
    </row>
    <row r="1835" spans="1:11" x14ac:dyDescent="0.25">
      <c r="A1835" s="2"/>
      <c r="B1835" s="2"/>
      <c r="C1835" s="2"/>
      <c r="E1835" s="2"/>
      <c r="G1835" s="2"/>
      <c r="H1835" s="6"/>
      <c r="I1835" s="9"/>
      <c r="J1835" s="9"/>
      <c r="K1835" s="9"/>
    </row>
    <row r="1836" spans="1:11" x14ac:dyDescent="0.25">
      <c r="A1836" s="2"/>
      <c r="B1836" s="2"/>
      <c r="C1836" s="2"/>
      <c r="E1836" s="2"/>
      <c r="G1836" s="2"/>
      <c r="H1836" s="6"/>
      <c r="I1836" s="9"/>
      <c r="J1836" s="9"/>
      <c r="K1836" s="9"/>
    </row>
    <row r="1837" spans="1:11" x14ac:dyDescent="0.25">
      <c r="A1837" s="2"/>
      <c r="B1837" s="2"/>
      <c r="C1837" s="2"/>
      <c r="E1837" s="2"/>
      <c r="G1837" s="2"/>
      <c r="H1837" s="6"/>
      <c r="I1837" s="9"/>
      <c r="J1837" s="9"/>
      <c r="K1837" s="9"/>
    </row>
    <row r="1838" spans="1:11" x14ac:dyDescent="0.25">
      <c r="A1838" s="2"/>
      <c r="B1838" s="2"/>
      <c r="C1838" s="2"/>
      <c r="E1838" s="2"/>
      <c r="G1838" s="2"/>
      <c r="H1838" s="6"/>
      <c r="I1838" s="9"/>
      <c r="J1838" s="9"/>
      <c r="K1838" s="9"/>
    </row>
    <row r="1839" spans="1:11" x14ac:dyDescent="0.25">
      <c r="A1839" s="2"/>
      <c r="B1839" s="2"/>
      <c r="C1839" s="2"/>
      <c r="E1839" s="2"/>
      <c r="G1839" s="2"/>
      <c r="H1839" s="6"/>
      <c r="I1839" s="9"/>
      <c r="J1839" s="9"/>
      <c r="K1839" s="9"/>
    </row>
    <row r="1840" spans="1:11" x14ac:dyDescent="0.25">
      <c r="A1840" s="2"/>
      <c r="B1840" s="2"/>
      <c r="C1840" s="2"/>
      <c r="E1840" s="2"/>
      <c r="G1840" s="2"/>
      <c r="H1840" s="6"/>
      <c r="I1840" s="9"/>
      <c r="J1840" s="9"/>
      <c r="K1840" s="9"/>
    </row>
    <row r="1841" spans="1:11" x14ac:dyDescent="0.25">
      <c r="A1841" s="2"/>
      <c r="B1841" s="2"/>
      <c r="C1841" s="2"/>
      <c r="E1841" s="2"/>
      <c r="G1841" s="2"/>
      <c r="H1841" s="6"/>
      <c r="I1841" s="9"/>
      <c r="J1841" s="9"/>
      <c r="K1841" s="9"/>
    </row>
    <row r="1842" spans="1:11" x14ac:dyDescent="0.25">
      <c r="A1842" s="2"/>
      <c r="B1842" s="2"/>
      <c r="C1842" s="2"/>
      <c r="E1842" s="2"/>
      <c r="G1842" s="2"/>
      <c r="H1842" s="6"/>
      <c r="I1842" s="9"/>
      <c r="J1842" s="9"/>
      <c r="K1842" s="9"/>
    </row>
    <row r="1843" spans="1:11" x14ac:dyDescent="0.25">
      <c r="A1843" s="2"/>
      <c r="B1843" s="2"/>
      <c r="C1843" s="2"/>
      <c r="E1843" s="2"/>
      <c r="G1843" s="2"/>
      <c r="H1843" s="6"/>
      <c r="I1843" s="9"/>
      <c r="J1843" s="9"/>
      <c r="K1843" s="9"/>
    </row>
    <row r="1844" spans="1:11" x14ac:dyDescent="0.25">
      <c r="A1844" s="2"/>
      <c r="B1844" s="2"/>
      <c r="C1844" s="2"/>
      <c r="E1844" s="2"/>
      <c r="G1844" s="2"/>
      <c r="H1844" s="6"/>
      <c r="I1844" s="9"/>
      <c r="J1844" s="9"/>
      <c r="K1844" s="9"/>
    </row>
    <row r="1845" spans="1:11" x14ac:dyDescent="0.25">
      <c r="A1845" s="2"/>
      <c r="B1845" s="2"/>
      <c r="C1845" s="2"/>
      <c r="E1845" s="2"/>
      <c r="G1845" s="2"/>
      <c r="H1845" s="6"/>
      <c r="I1845" s="9"/>
      <c r="J1845" s="9"/>
      <c r="K1845" s="9"/>
    </row>
    <row r="1846" spans="1:11" x14ac:dyDescent="0.25">
      <c r="A1846" s="2"/>
      <c r="B1846" s="2"/>
      <c r="C1846" s="2"/>
      <c r="E1846" s="2"/>
      <c r="G1846" s="2"/>
      <c r="H1846" s="6"/>
      <c r="I1846" s="9"/>
      <c r="J1846" s="9"/>
      <c r="K1846" s="9"/>
    </row>
    <row r="1847" spans="1:11" x14ac:dyDescent="0.25">
      <c r="A1847" s="2"/>
      <c r="B1847" s="2"/>
      <c r="C1847" s="2"/>
      <c r="E1847" s="2"/>
      <c r="G1847" s="2"/>
      <c r="H1847" s="6"/>
      <c r="I1847" s="9"/>
      <c r="J1847" s="9"/>
      <c r="K1847" s="9"/>
    </row>
    <row r="1848" spans="1:11" x14ac:dyDescent="0.25">
      <c r="A1848" s="2"/>
      <c r="B1848" s="2"/>
      <c r="C1848" s="2"/>
      <c r="E1848" s="2"/>
      <c r="G1848" s="2"/>
      <c r="H1848" s="6"/>
      <c r="I1848" s="9"/>
      <c r="J1848" s="9"/>
      <c r="K1848" s="9"/>
    </row>
    <row r="1849" spans="1:11" x14ac:dyDescent="0.25">
      <c r="A1849" s="2"/>
      <c r="B1849" s="2"/>
      <c r="C1849" s="2"/>
      <c r="E1849" s="2"/>
      <c r="G1849" s="2"/>
      <c r="H1849" s="6"/>
      <c r="I1849" s="9"/>
      <c r="J1849" s="9"/>
      <c r="K1849" s="9"/>
    </row>
    <row r="1850" spans="1:11" x14ac:dyDescent="0.25">
      <c r="A1850" s="2"/>
      <c r="B1850" s="2"/>
      <c r="C1850" s="2"/>
      <c r="E1850" s="2"/>
      <c r="G1850" s="2"/>
      <c r="H1850" s="6"/>
      <c r="I1850" s="9"/>
      <c r="J1850" s="9"/>
      <c r="K1850" s="9"/>
    </row>
    <row r="1851" spans="1:11" x14ac:dyDescent="0.25">
      <c r="A1851" s="2"/>
      <c r="B1851" s="2"/>
      <c r="C1851" s="2"/>
      <c r="E1851" s="2"/>
      <c r="G1851" s="2"/>
      <c r="H1851" s="6"/>
      <c r="I1851" s="9"/>
      <c r="J1851" s="9"/>
      <c r="K1851" s="9"/>
    </row>
    <row r="1852" spans="1:11" x14ac:dyDescent="0.25">
      <c r="A1852" s="2"/>
      <c r="B1852" s="2"/>
      <c r="C1852" s="2"/>
      <c r="E1852" s="2"/>
      <c r="G1852" s="2"/>
      <c r="H1852" s="6"/>
      <c r="I1852" s="9"/>
      <c r="J1852" s="9"/>
      <c r="K1852" s="9"/>
    </row>
    <row r="1853" spans="1:11" x14ac:dyDescent="0.25">
      <c r="A1853" s="2"/>
      <c r="B1853" s="2"/>
      <c r="C1853" s="2"/>
      <c r="E1853" s="2"/>
      <c r="G1853" s="2"/>
      <c r="H1853" s="6"/>
      <c r="I1853" s="9"/>
      <c r="J1853" s="9"/>
      <c r="K1853" s="9"/>
    </row>
    <row r="1854" spans="1:11" x14ac:dyDescent="0.25">
      <c r="A1854" s="2"/>
      <c r="B1854" s="2"/>
      <c r="C1854" s="2"/>
      <c r="E1854" s="2"/>
      <c r="G1854" s="2"/>
      <c r="H1854" s="6"/>
      <c r="I1854" s="9"/>
      <c r="J1854" s="9"/>
      <c r="K1854" s="9"/>
    </row>
    <row r="1855" spans="1:11" x14ac:dyDescent="0.25">
      <c r="A1855" s="2"/>
      <c r="B1855" s="2"/>
      <c r="C1855" s="2"/>
      <c r="E1855" s="2"/>
      <c r="G1855" s="2"/>
      <c r="H1855" s="6"/>
      <c r="I1855" s="9"/>
      <c r="J1855" s="9"/>
      <c r="K1855" s="9"/>
    </row>
    <row r="1856" spans="1:11" x14ac:dyDescent="0.25">
      <c r="A1856" s="2"/>
      <c r="B1856" s="2"/>
      <c r="C1856" s="2"/>
      <c r="E1856" s="2"/>
      <c r="G1856" s="2"/>
      <c r="H1856" s="6"/>
      <c r="I1856" s="9"/>
      <c r="J1856" s="9"/>
      <c r="K1856" s="9"/>
    </row>
    <row r="1857" spans="1:11" x14ac:dyDescent="0.25">
      <c r="A1857" s="2"/>
      <c r="B1857" s="2"/>
      <c r="C1857" s="2"/>
      <c r="E1857" s="2"/>
      <c r="G1857" s="2"/>
      <c r="H1857" s="6"/>
      <c r="I1857" s="9"/>
      <c r="J1857" s="9"/>
      <c r="K1857" s="9"/>
    </row>
    <row r="1858" spans="1:11" x14ac:dyDescent="0.25">
      <c r="A1858" s="2"/>
      <c r="B1858" s="2"/>
      <c r="C1858" s="2"/>
      <c r="E1858" s="2"/>
      <c r="G1858" s="2"/>
      <c r="H1858" s="6"/>
      <c r="I1858" s="9"/>
      <c r="J1858" s="9"/>
      <c r="K1858" s="9"/>
    </row>
    <row r="1859" spans="1:11" x14ac:dyDescent="0.25">
      <c r="A1859" s="2"/>
      <c r="B1859" s="2"/>
      <c r="C1859" s="2"/>
      <c r="E1859" s="2"/>
      <c r="G1859" s="2"/>
      <c r="H1859" s="6"/>
      <c r="I1859" s="9"/>
      <c r="J1859" s="9"/>
      <c r="K1859" s="9"/>
    </row>
    <row r="1860" spans="1:11" x14ac:dyDescent="0.25">
      <c r="A1860" s="2"/>
      <c r="B1860" s="2"/>
      <c r="C1860" s="2"/>
      <c r="E1860" s="2"/>
      <c r="G1860" s="2"/>
      <c r="H1860" s="6"/>
      <c r="I1860" s="9"/>
      <c r="J1860" s="9"/>
      <c r="K1860" s="9"/>
    </row>
    <row r="1861" spans="1:11" x14ac:dyDescent="0.25">
      <c r="A1861" s="2"/>
      <c r="B1861" s="2"/>
      <c r="C1861" s="2"/>
      <c r="E1861" s="2"/>
      <c r="G1861" s="2"/>
      <c r="H1861" s="6"/>
      <c r="I1861" s="9"/>
      <c r="J1861" s="9"/>
      <c r="K1861" s="9"/>
    </row>
    <row r="1862" spans="1:11" x14ac:dyDescent="0.25">
      <c r="A1862" s="2"/>
      <c r="B1862" s="2"/>
      <c r="C1862" s="2"/>
      <c r="E1862" s="2"/>
      <c r="G1862" s="2"/>
      <c r="H1862" s="6"/>
      <c r="I1862" s="9"/>
      <c r="J1862" s="9"/>
      <c r="K1862" s="9"/>
    </row>
    <row r="1863" spans="1:11" x14ac:dyDescent="0.25">
      <c r="A1863" s="2"/>
      <c r="B1863" s="2"/>
      <c r="C1863" s="2"/>
      <c r="E1863" s="2"/>
      <c r="G1863" s="2"/>
      <c r="H1863" s="6"/>
      <c r="I1863" s="9"/>
      <c r="J1863" s="9"/>
      <c r="K1863" s="9"/>
    </row>
    <row r="1864" spans="1:11" x14ac:dyDescent="0.25">
      <c r="A1864" s="2"/>
      <c r="B1864" s="2"/>
      <c r="C1864" s="2"/>
      <c r="E1864" s="2"/>
      <c r="G1864" s="2"/>
      <c r="H1864" s="6"/>
      <c r="I1864" s="9"/>
      <c r="J1864" s="9"/>
      <c r="K1864" s="9"/>
    </row>
    <row r="1865" spans="1:11" x14ac:dyDescent="0.25">
      <c r="A1865" s="2"/>
      <c r="B1865" s="2"/>
      <c r="C1865" s="2"/>
      <c r="E1865" s="2"/>
      <c r="G1865" s="2"/>
      <c r="H1865" s="6"/>
      <c r="I1865" s="9"/>
      <c r="J1865" s="9"/>
      <c r="K1865" s="9"/>
    </row>
    <row r="1866" spans="1:11" x14ac:dyDescent="0.25">
      <c r="A1866" s="2"/>
      <c r="B1866" s="2"/>
      <c r="C1866" s="2"/>
      <c r="E1866" s="2"/>
      <c r="G1866" s="2"/>
      <c r="H1866" s="6"/>
      <c r="I1866" s="9"/>
      <c r="J1866" s="9"/>
      <c r="K1866" s="9"/>
    </row>
    <row r="1867" spans="1:11" x14ac:dyDescent="0.25">
      <c r="A1867" s="2"/>
      <c r="B1867" s="2"/>
      <c r="C1867" s="2"/>
      <c r="E1867" s="2"/>
      <c r="G1867" s="2"/>
      <c r="H1867" s="6"/>
      <c r="I1867" s="9"/>
      <c r="J1867" s="9"/>
      <c r="K1867" s="9"/>
    </row>
    <row r="1868" spans="1:11" x14ac:dyDescent="0.25">
      <c r="A1868" s="2"/>
      <c r="B1868" s="2"/>
      <c r="C1868" s="2"/>
      <c r="E1868" s="2"/>
      <c r="G1868" s="2"/>
      <c r="H1868" s="6"/>
      <c r="I1868" s="9"/>
      <c r="J1868" s="9"/>
      <c r="K1868" s="9"/>
    </row>
    <row r="1869" spans="1:11" x14ac:dyDescent="0.25">
      <c r="A1869" s="2"/>
      <c r="B1869" s="2"/>
      <c r="C1869" s="2"/>
      <c r="E1869" s="2"/>
      <c r="G1869" s="2"/>
      <c r="H1869" s="6"/>
      <c r="I1869" s="9"/>
      <c r="J1869" s="9"/>
      <c r="K1869" s="9"/>
    </row>
    <row r="1870" spans="1:11" x14ac:dyDescent="0.25">
      <c r="A1870" s="2"/>
      <c r="B1870" s="2"/>
      <c r="C1870" s="2"/>
      <c r="E1870" s="2"/>
      <c r="G1870" s="2"/>
      <c r="H1870" s="6"/>
      <c r="I1870" s="9"/>
      <c r="J1870" s="9"/>
      <c r="K1870" s="9"/>
    </row>
    <row r="1871" spans="1:11" x14ac:dyDescent="0.25">
      <c r="A1871" s="2"/>
      <c r="B1871" s="2"/>
      <c r="C1871" s="2"/>
      <c r="E1871" s="2"/>
      <c r="G1871" s="2"/>
      <c r="H1871" s="6"/>
      <c r="I1871" s="9"/>
      <c r="J1871" s="9"/>
      <c r="K1871" s="9"/>
    </row>
    <row r="1872" spans="1:11" x14ac:dyDescent="0.25">
      <c r="A1872" s="2"/>
      <c r="B1872" s="2"/>
      <c r="C1872" s="2"/>
      <c r="E1872" s="2"/>
      <c r="G1872" s="2"/>
      <c r="H1872" s="6"/>
      <c r="I1872" s="9"/>
      <c r="J1872" s="9"/>
      <c r="K1872" s="9"/>
    </row>
    <row r="1873" spans="1:11" x14ac:dyDescent="0.25">
      <c r="A1873" s="2"/>
      <c r="B1873" s="2"/>
      <c r="C1873" s="2"/>
      <c r="E1873" s="2"/>
      <c r="G1873" s="2"/>
      <c r="H1873" s="6"/>
      <c r="I1873" s="9"/>
      <c r="J1873" s="9"/>
      <c r="K1873" s="9"/>
    </row>
    <row r="1874" spans="1:11" x14ac:dyDescent="0.25">
      <c r="A1874" s="2"/>
      <c r="B1874" s="2"/>
      <c r="C1874" s="2"/>
      <c r="E1874" s="2"/>
      <c r="G1874" s="2"/>
      <c r="H1874" s="6"/>
      <c r="I1874" s="9"/>
      <c r="J1874" s="9"/>
      <c r="K1874" s="9"/>
    </row>
    <row r="1875" spans="1:11" x14ac:dyDescent="0.25">
      <c r="A1875" s="2"/>
      <c r="B1875" s="2"/>
      <c r="C1875" s="2"/>
      <c r="E1875" s="2"/>
      <c r="G1875" s="2"/>
      <c r="H1875" s="6"/>
      <c r="I1875" s="9"/>
      <c r="J1875" s="9"/>
      <c r="K1875" s="9"/>
    </row>
    <row r="1876" spans="1:11" x14ac:dyDescent="0.25">
      <c r="A1876" s="2"/>
      <c r="B1876" s="2"/>
      <c r="C1876" s="2"/>
      <c r="E1876" s="2"/>
      <c r="G1876" s="2"/>
      <c r="H1876" s="6"/>
      <c r="I1876" s="9"/>
      <c r="J1876" s="9"/>
      <c r="K1876" s="9"/>
    </row>
    <row r="1877" spans="1:11" x14ac:dyDescent="0.25">
      <c r="A1877" s="2"/>
      <c r="B1877" s="2"/>
      <c r="C1877" s="2"/>
      <c r="E1877" s="2"/>
      <c r="G1877" s="2"/>
      <c r="H1877" s="6"/>
      <c r="I1877" s="9"/>
      <c r="J1877" s="9"/>
      <c r="K1877" s="9"/>
    </row>
    <row r="1878" spans="1:11" x14ac:dyDescent="0.25">
      <c r="A1878" s="2"/>
      <c r="B1878" s="2"/>
      <c r="C1878" s="2"/>
      <c r="E1878" s="2"/>
      <c r="G1878" s="2"/>
      <c r="H1878" s="6"/>
      <c r="I1878" s="9"/>
      <c r="J1878" s="9"/>
      <c r="K1878" s="9"/>
    </row>
    <row r="1879" spans="1:11" x14ac:dyDescent="0.25">
      <c r="A1879" s="2"/>
      <c r="B1879" s="2"/>
      <c r="C1879" s="2"/>
      <c r="E1879" s="2"/>
      <c r="G1879" s="2"/>
      <c r="H1879" s="6"/>
      <c r="I1879" s="9"/>
      <c r="J1879" s="9"/>
      <c r="K1879" s="9"/>
    </row>
    <row r="1880" spans="1:11" x14ac:dyDescent="0.25">
      <c r="A1880" s="2"/>
      <c r="B1880" s="2"/>
      <c r="C1880" s="2"/>
      <c r="E1880" s="2"/>
      <c r="G1880" s="2"/>
      <c r="H1880" s="6"/>
      <c r="I1880" s="9"/>
      <c r="J1880" s="9"/>
      <c r="K1880" s="9"/>
    </row>
    <row r="1881" spans="1:11" x14ac:dyDescent="0.25">
      <c r="A1881" s="2"/>
      <c r="B1881" s="2"/>
      <c r="C1881" s="2"/>
      <c r="E1881" s="2"/>
      <c r="G1881" s="2"/>
      <c r="H1881" s="6"/>
      <c r="I1881" s="9"/>
      <c r="J1881" s="9"/>
      <c r="K1881" s="9"/>
    </row>
    <row r="1882" spans="1:11" x14ac:dyDescent="0.25">
      <c r="A1882" s="2"/>
      <c r="B1882" s="2"/>
      <c r="C1882" s="2"/>
      <c r="E1882" s="2"/>
      <c r="G1882" s="2"/>
      <c r="H1882" s="6"/>
      <c r="I1882" s="9"/>
      <c r="J1882" s="9"/>
      <c r="K1882" s="9"/>
    </row>
    <row r="1883" spans="1:11" x14ac:dyDescent="0.25">
      <c r="A1883" s="2"/>
      <c r="B1883" s="2"/>
      <c r="C1883" s="2"/>
      <c r="E1883" s="2"/>
      <c r="G1883" s="2"/>
      <c r="H1883" s="6"/>
      <c r="I1883" s="9"/>
      <c r="J1883" s="9"/>
      <c r="K1883" s="9"/>
    </row>
    <row r="1884" spans="1:11" x14ac:dyDescent="0.25">
      <c r="A1884" s="2"/>
      <c r="B1884" s="2"/>
      <c r="C1884" s="2"/>
      <c r="E1884" s="2"/>
      <c r="G1884" s="2"/>
      <c r="H1884" s="6"/>
      <c r="I1884" s="9"/>
      <c r="J1884" s="9"/>
      <c r="K1884" s="9"/>
    </row>
    <row r="1885" spans="1:11" x14ac:dyDescent="0.25">
      <c r="A1885" s="2"/>
      <c r="B1885" s="2"/>
      <c r="C1885" s="2"/>
      <c r="E1885" s="2"/>
      <c r="G1885" s="2"/>
      <c r="H1885" s="6"/>
      <c r="I1885" s="9"/>
      <c r="J1885" s="9"/>
      <c r="K1885" s="9"/>
    </row>
    <row r="1886" spans="1:11" x14ac:dyDescent="0.25">
      <c r="A1886" s="2"/>
      <c r="B1886" s="2"/>
      <c r="C1886" s="2"/>
      <c r="E1886" s="2"/>
      <c r="G1886" s="2"/>
      <c r="H1886" s="6"/>
      <c r="I1886" s="9"/>
      <c r="J1886" s="9"/>
      <c r="K1886" s="9"/>
    </row>
    <row r="1887" spans="1:11" x14ac:dyDescent="0.25">
      <c r="A1887" s="2"/>
      <c r="B1887" s="2"/>
      <c r="C1887" s="2"/>
      <c r="E1887" s="2"/>
      <c r="G1887" s="2"/>
      <c r="H1887" s="6"/>
      <c r="I1887" s="9"/>
      <c r="J1887" s="9"/>
      <c r="K1887" s="9"/>
    </row>
    <row r="1888" spans="1:11" x14ac:dyDescent="0.25">
      <c r="A1888" s="2"/>
      <c r="B1888" s="2"/>
      <c r="C1888" s="2"/>
      <c r="E1888" s="2"/>
      <c r="G1888" s="2"/>
      <c r="H1888" s="6"/>
      <c r="I1888" s="9"/>
      <c r="J1888" s="9"/>
      <c r="K1888" s="9"/>
    </row>
    <row r="1889" spans="1:11" x14ac:dyDescent="0.25">
      <c r="A1889" s="2"/>
      <c r="B1889" s="2"/>
      <c r="C1889" s="2"/>
      <c r="E1889" s="2"/>
      <c r="G1889" s="2"/>
      <c r="H1889" s="6"/>
      <c r="I1889" s="9"/>
      <c r="J1889" s="9"/>
      <c r="K1889" s="9"/>
    </row>
    <row r="1890" spans="1:11" x14ac:dyDescent="0.25">
      <c r="A1890" s="2"/>
      <c r="B1890" s="2"/>
      <c r="C1890" s="2"/>
      <c r="E1890" s="2"/>
      <c r="G1890" s="2"/>
      <c r="H1890" s="6"/>
      <c r="I1890" s="9"/>
      <c r="J1890" s="9"/>
      <c r="K1890" s="9"/>
    </row>
    <row r="1891" spans="1:11" x14ac:dyDescent="0.25">
      <c r="A1891" s="2"/>
      <c r="B1891" s="2"/>
      <c r="C1891" s="2"/>
      <c r="E1891" s="2"/>
      <c r="G1891" s="2"/>
      <c r="H1891" s="6"/>
      <c r="I1891" s="9"/>
      <c r="J1891" s="9"/>
      <c r="K1891" s="9"/>
    </row>
    <row r="1892" spans="1:11" x14ac:dyDescent="0.25">
      <c r="A1892" s="2"/>
      <c r="B1892" s="2"/>
      <c r="C1892" s="2"/>
      <c r="E1892" s="2"/>
      <c r="G1892" s="2"/>
      <c r="H1892" s="6"/>
      <c r="I1892" s="9"/>
      <c r="J1892" s="9"/>
      <c r="K1892" s="9"/>
    </row>
    <row r="1893" spans="1:11" x14ac:dyDescent="0.25">
      <c r="A1893" s="2"/>
      <c r="B1893" s="2"/>
      <c r="C1893" s="2"/>
      <c r="E1893" s="2"/>
      <c r="G1893" s="2"/>
      <c r="H1893" s="6"/>
      <c r="I1893" s="9"/>
      <c r="J1893" s="9"/>
      <c r="K1893" s="9"/>
    </row>
    <row r="1894" spans="1:11" x14ac:dyDescent="0.25">
      <c r="A1894" s="2"/>
      <c r="B1894" s="2"/>
      <c r="C1894" s="2"/>
      <c r="E1894" s="2"/>
      <c r="G1894" s="2"/>
      <c r="H1894" s="6"/>
      <c r="I1894" s="9"/>
      <c r="J1894" s="9"/>
      <c r="K1894" s="9"/>
    </row>
    <row r="1895" spans="1:11" x14ac:dyDescent="0.25">
      <c r="A1895" s="2"/>
      <c r="B1895" s="2"/>
      <c r="C1895" s="2"/>
      <c r="E1895" s="2"/>
      <c r="G1895" s="2"/>
      <c r="H1895" s="6"/>
      <c r="I1895" s="9"/>
      <c r="J1895" s="9"/>
      <c r="K1895" s="9"/>
    </row>
    <row r="1896" spans="1:11" x14ac:dyDescent="0.25">
      <c r="A1896" s="2"/>
      <c r="B1896" s="2"/>
      <c r="C1896" s="2"/>
      <c r="E1896" s="2"/>
      <c r="G1896" s="2"/>
      <c r="H1896" s="6"/>
      <c r="I1896" s="9"/>
      <c r="J1896" s="9"/>
      <c r="K1896" s="9"/>
    </row>
    <row r="1897" spans="1:11" x14ac:dyDescent="0.25">
      <c r="A1897" s="2"/>
      <c r="B1897" s="2"/>
      <c r="C1897" s="2"/>
      <c r="E1897" s="2"/>
      <c r="G1897" s="2"/>
      <c r="H1897" s="6"/>
      <c r="I1897" s="9"/>
      <c r="J1897" s="9"/>
      <c r="K1897" s="9"/>
    </row>
    <row r="1898" spans="1:11" x14ac:dyDescent="0.25">
      <c r="A1898" s="2"/>
      <c r="B1898" s="2"/>
      <c r="C1898" s="2"/>
      <c r="E1898" s="2"/>
      <c r="G1898" s="2"/>
      <c r="H1898" s="6"/>
      <c r="I1898" s="9"/>
      <c r="J1898" s="9"/>
      <c r="K1898" s="9"/>
    </row>
    <row r="1899" spans="1:11" x14ac:dyDescent="0.25">
      <c r="A1899" s="2"/>
      <c r="B1899" s="2"/>
      <c r="C1899" s="2"/>
      <c r="E1899" s="2"/>
      <c r="G1899" s="2"/>
      <c r="H1899" s="6"/>
      <c r="I1899" s="9"/>
      <c r="J1899" s="9"/>
      <c r="K1899" s="9"/>
    </row>
    <row r="1900" spans="1:11" x14ac:dyDescent="0.25">
      <c r="A1900" s="2"/>
      <c r="B1900" s="2"/>
      <c r="C1900" s="2"/>
      <c r="E1900" s="2"/>
      <c r="G1900" s="2"/>
      <c r="H1900" s="6"/>
      <c r="I1900" s="9"/>
      <c r="J1900" s="9"/>
      <c r="K1900" s="9"/>
    </row>
    <row r="1901" spans="1:11" x14ac:dyDescent="0.25">
      <c r="A1901" s="2"/>
      <c r="B1901" s="2"/>
      <c r="C1901" s="2"/>
      <c r="E1901" s="2"/>
      <c r="G1901" s="2"/>
      <c r="H1901" s="6"/>
      <c r="I1901" s="9"/>
      <c r="J1901" s="9"/>
      <c r="K1901" s="9"/>
    </row>
    <row r="1902" spans="1:11" x14ac:dyDescent="0.25">
      <c r="A1902" s="2"/>
      <c r="B1902" s="2"/>
      <c r="C1902" s="2"/>
      <c r="E1902" s="2"/>
      <c r="G1902" s="2"/>
      <c r="H1902" s="6"/>
      <c r="I1902" s="9"/>
      <c r="J1902" s="9"/>
      <c r="K1902" s="9"/>
    </row>
    <row r="1903" spans="1:11" x14ac:dyDescent="0.25">
      <c r="A1903" s="2"/>
      <c r="B1903" s="2"/>
      <c r="C1903" s="2"/>
      <c r="E1903" s="2"/>
      <c r="G1903" s="2"/>
      <c r="H1903" s="6"/>
      <c r="I1903" s="9"/>
      <c r="J1903" s="9"/>
      <c r="K1903" s="9"/>
    </row>
    <row r="1904" spans="1:11" x14ac:dyDescent="0.25">
      <c r="A1904" s="2"/>
      <c r="B1904" s="2"/>
      <c r="C1904" s="2"/>
      <c r="E1904" s="2"/>
      <c r="G1904" s="2"/>
      <c r="H1904" s="6"/>
      <c r="I1904" s="9"/>
      <c r="J1904" s="9"/>
      <c r="K1904" s="9"/>
    </row>
    <row r="1905" spans="1:11" x14ac:dyDescent="0.25">
      <c r="A1905" s="2"/>
      <c r="B1905" s="2"/>
      <c r="C1905" s="2"/>
      <c r="E1905" s="2"/>
      <c r="G1905" s="2"/>
      <c r="H1905" s="6"/>
      <c r="I1905" s="9"/>
      <c r="J1905" s="9"/>
      <c r="K1905" s="9"/>
    </row>
    <row r="1906" spans="1:11" x14ac:dyDescent="0.25">
      <c r="A1906" s="2"/>
      <c r="B1906" s="2"/>
      <c r="C1906" s="2"/>
      <c r="E1906" s="2"/>
      <c r="G1906" s="2"/>
      <c r="H1906" s="6"/>
      <c r="I1906" s="9"/>
      <c r="J1906" s="9"/>
      <c r="K1906" s="9"/>
    </row>
    <row r="1907" spans="1:11" x14ac:dyDescent="0.25">
      <c r="A1907" s="2"/>
      <c r="B1907" s="2"/>
      <c r="C1907" s="2"/>
      <c r="E1907" s="2"/>
      <c r="G1907" s="2"/>
      <c r="H1907" s="6"/>
      <c r="I1907" s="9"/>
      <c r="J1907" s="9"/>
      <c r="K1907" s="9"/>
    </row>
    <row r="1908" spans="1:11" x14ac:dyDescent="0.25">
      <c r="A1908" s="2"/>
      <c r="B1908" s="2"/>
      <c r="C1908" s="2"/>
      <c r="E1908" s="2"/>
      <c r="G1908" s="2"/>
      <c r="H1908" s="6"/>
      <c r="I1908" s="9"/>
      <c r="J1908" s="9"/>
      <c r="K1908" s="9"/>
    </row>
    <row r="1909" spans="1:11" x14ac:dyDescent="0.25">
      <c r="A1909" s="2"/>
      <c r="B1909" s="2"/>
      <c r="C1909" s="2"/>
      <c r="E1909" s="2"/>
      <c r="G1909" s="2"/>
      <c r="H1909" s="6"/>
      <c r="I1909" s="9"/>
      <c r="J1909" s="9"/>
      <c r="K1909" s="9"/>
    </row>
    <row r="1910" spans="1:11" x14ac:dyDescent="0.25">
      <c r="A1910" s="2"/>
      <c r="B1910" s="2"/>
      <c r="C1910" s="2"/>
      <c r="E1910" s="2"/>
      <c r="G1910" s="2"/>
      <c r="H1910" s="6"/>
      <c r="I1910" s="9"/>
      <c r="J1910" s="9"/>
      <c r="K1910" s="9"/>
    </row>
    <row r="1911" spans="1:11" x14ac:dyDescent="0.25">
      <c r="A1911" s="2"/>
      <c r="B1911" s="2"/>
      <c r="C1911" s="2"/>
      <c r="E1911" s="2"/>
      <c r="G1911" s="2"/>
      <c r="H1911" s="6"/>
      <c r="I1911" s="9"/>
      <c r="J1911" s="9"/>
      <c r="K1911" s="9"/>
    </row>
    <row r="1912" spans="1:11" x14ac:dyDescent="0.25">
      <c r="A1912" s="2"/>
      <c r="B1912" s="2"/>
      <c r="C1912" s="2"/>
      <c r="E1912" s="2"/>
      <c r="G1912" s="2"/>
      <c r="H1912" s="6"/>
      <c r="I1912" s="9"/>
      <c r="J1912" s="9"/>
      <c r="K1912" s="9"/>
    </row>
    <row r="1913" spans="1:11" x14ac:dyDescent="0.25">
      <c r="A1913" s="2"/>
      <c r="B1913" s="2"/>
      <c r="C1913" s="2"/>
      <c r="E1913" s="2"/>
      <c r="G1913" s="2"/>
      <c r="H1913" s="6"/>
      <c r="I1913" s="9"/>
      <c r="J1913" s="9"/>
      <c r="K1913" s="9"/>
    </row>
    <row r="1914" spans="1:11" x14ac:dyDescent="0.25">
      <c r="A1914" s="2"/>
      <c r="B1914" s="2"/>
      <c r="C1914" s="2"/>
      <c r="E1914" s="2"/>
      <c r="G1914" s="2"/>
      <c r="H1914" s="6"/>
      <c r="I1914" s="9"/>
      <c r="J1914" s="9"/>
      <c r="K1914" s="9"/>
    </row>
    <row r="1915" spans="1:11" x14ac:dyDescent="0.25">
      <c r="A1915" s="2"/>
      <c r="B1915" s="2"/>
      <c r="C1915" s="2"/>
      <c r="E1915" s="2"/>
      <c r="G1915" s="2"/>
      <c r="H1915" s="6"/>
      <c r="I1915" s="9"/>
      <c r="J1915" s="9"/>
      <c r="K1915" s="9"/>
    </row>
    <row r="1916" spans="1:11" x14ac:dyDescent="0.25">
      <c r="A1916" s="2"/>
      <c r="B1916" s="2"/>
      <c r="C1916" s="2"/>
      <c r="E1916" s="2"/>
      <c r="G1916" s="2"/>
      <c r="H1916" s="6"/>
      <c r="I1916" s="9"/>
      <c r="J1916" s="9"/>
      <c r="K1916" s="9"/>
    </row>
    <row r="1917" spans="1:11" x14ac:dyDescent="0.25">
      <c r="A1917" s="2"/>
      <c r="B1917" s="2"/>
      <c r="C1917" s="2"/>
      <c r="E1917" s="2"/>
      <c r="G1917" s="2"/>
      <c r="H1917" s="6"/>
      <c r="I1917" s="9"/>
      <c r="J1917" s="9"/>
      <c r="K1917" s="9"/>
    </row>
    <row r="1918" spans="1:11" x14ac:dyDescent="0.25">
      <c r="A1918" s="2"/>
      <c r="B1918" s="2"/>
      <c r="C1918" s="2"/>
      <c r="E1918" s="2"/>
      <c r="G1918" s="2"/>
      <c r="H1918" s="6"/>
      <c r="I1918" s="9"/>
      <c r="J1918" s="9"/>
      <c r="K1918" s="9"/>
    </row>
    <row r="1919" spans="1:11" x14ac:dyDescent="0.25">
      <c r="A1919" s="2"/>
      <c r="B1919" s="2"/>
      <c r="C1919" s="2"/>
      <c r="E1919" s="2"/>
      <c r="G1919" s="2"/>
      <c r="H1919" s="6"/>
      <c r="I1919" s="9"/>
      <c r="J1919" s="9"/>
      <c r="K1919" s="9"/>
    </row>
    <row r="1920" spans="1:11" x14ac:dyDescent="0.25">
      <c r="A1920" s="2"/>
      <c r="B1920" s="2"/>
      <c r="C1920" s="2"/>
      <c r="E1920" s="2"/>
      <c r="G1920" s="2"/>
      <c r="H1920" s="6"/>
      <c r="I1920" s="9"/>
      <c r="J1920" s="9"/>
      <c r="K1920" s="9"/>
    </row>
    <row r="1921" spans="1:11" x14ac:dyDescent="0.25">
      <c r="A1921" s="2"/>
      <c r="B1921" s="2"/>
      <c r="C1921" s="2"/>
      <c r="E1921" s="2"/>
      <c r="G1921" s="2"/>
      <c r="H1921" s="6"/>
      <c r="I1921" s="9"/>
      <c r="J1921" s="9"/>
      <c r="K1921" s="9"/>
    </row>
    <row r="1922" spans="1:11" x14ac:dyDescent="0.25">
      <c r="A1922" s="2"/>
      <c r="B1922" s="2"/>
      <c r="C1922" s="2"/>
      <c r="E1922" s="2"/>
      <c r="G1922" s="2"/>
      <c r="H1922" s="6"/>
      <c r="I1922" s="9"/>
      <c r="J1922" s="9"/>
      <c r="K1922" s="9"/>
    </row>
    <row r="1923" spans="1:11" x14ac:dyDescent="0.25">
      <c r="A1923" s="2"/>
      <c r="B1923" s="2"/>
      <c r="C1923" s="2"/>
      <c r="E1923" s="2"/>
      <c r="G1923" s="2"/>
      <c r="H1923" s="6"/>
      <c r="I1923" s="9"/>
      <c r="J1923" s="9"/>
      <c r="K1923" s="9"/>
    </row>
    <row r="1924" spans="1:11" x14ac:dyDescent="0.25">
      <c r="A1924" s="2"/>
      <c r="B1924" s="2"/>
      <c r="C1924" s="2"/>
      <c r="E1924" s="2"/>
      <c r="G1924" s="2"/>
      <c r="H1924" s="6"/>
      <c r="I1924" s="9"/>
      <c r="J1924" s="9"/>
      <c r="K1924" s="9"/>
    </row>
    <row r="1925" spans="1:11" x14ac:dyDescent="0.25">
      <c r="A1925" s="2"/>
      <c r="B1925" s="2"/>
      <c r="C1925" s="2"/>
      <c r="E1925" s="2"/>
      <c r="G1925" s="2"/>
      <c r="H1925" s="6"/>
      <c r="I1925" s="9"/>
      <c r="J1925" s="9"/>
      <c r="K1925" s="9"/>
    </row>
    <row r="1926" spans="1:11" x14ac:dyDescent="0.25">
      <c r="A1926" s="2"/>
      <c r="B1926" s="2"/>
      <c r="C1926" s="2"/>
      <c r="E1926" s="2"/>
      <c r="G1926" s="2"/>
      <c r="H1926" s="6"/>
      <c r="I1926" s="9"/>
      <c r="J1926" s="9"/>
      <c r="K1926" s="9"/>
    </row>
    <row r="1927" spans="1:11" x14ac:dyDescent="0.25">
      <c r="A1927" s="2"/>
      <c r="B1927" s="2"/>
      <c r="C1927" s="2"/>
      <c r="E1927" s="2"/>
      <c r="G1927" s="2"/>
      <c r="H1927" s="6"/>
      <c r="I1927" s="9"/>
      <c r="J1927" s="9"/>
      <c r="K1927" s="9"/>
    </row>
    <row r="1928" spans="1:11" x14ac:dyDescent="0.25">
      <c r="A1928" s="2"/>
      <c r="B1928" s="2"/>
      <c r="C1928" s="2"/>
      <c r="E1928" s="2"/>
      <c r="G1928" s="2"/>
      <c r="H1928" s="6"/>
      <c r="I1928" s="9"/>
      <c r="J1928" s="9"/>
      <c r="K1928" s="9"/>
    </row>
    <row r="1929" spans="1:11" x14ac:dyDescent="0.25">
      <c r="A1929" s="2"/>
      <c r="B1929" s="2"/>
      <c r="C1929" s="2"/>
      <c r="E1929" s="2"/>
      <c r="G1929" s="2"/>
      <c r="H1929" s="6"/>
      <c r="I1929" s="9"/>
      <c r="J1929" s="9"/>
      <c r="K1929" s="9"/>
    </row>
    <row r="1930" spans="1:11" x14ac:dyDescent="0.25">
      <c r="A1930" s="2"/>
      <c r="B1930" s="2"/>
      <c r="C1930" s="2"/>
      <c r="E1930" s="2"/>
      <c r="G1930" s="2"/>
      <c r="H1930" s="6"/>
      <c r="I1930" s="9"/>
      <c r="J1930" s="9"/>
      <c r="K1930" s="9"/>
    </row>
    <row r="1931" spans="1:11" x14ac:dyDescent="0.25">
      <c r="A1931" s="2"/>
      <c r="B1931" s="2"/>
      <c r="C1931" s="2"/>
      <c r="E1931" s="2"/>
      <c r="G1931" s="2"/>
      <c r="H1931" s="6"/>
      <c r="I1931" s="9"/>
      <c r="J1931" s="9"/>
      <c r="K1931" s="9"/>
    </row>
    <row r="1932" spans="1:11" x14ac:dyDescent="0.25">
      <c r="A1932" s="2"/>
      <c r="B1932" s="2"/>
      <c r="C1932" s="2"/>
      <c r="E1932" s="2"/>
      <c r="G1932" s="2"/>
      <c r="H1932" s="6"/>
      <c r="I1932" s="9"/>
      <c r="J1932" s="9"/>
      <c r="K1932" s="9"/>
    </row>
    <row r="1933" spans="1:11" x14ac:dyDescent="0.25">
      <c r="A1933" s="2"/>
      <c r="B1933" s="2"/>
      <c r="C1933" s="2"/>
      <c r="E1933" s="2"/>
      <c r="G1933" s="2"/>
      <c r="H1933" s="6"/>
      <c r="I1933" s="9"/>
      <c r="J1933" s="9"/>
      <c r="K1933" s="9"/>
    </row>
    <row r="1934" spans="1:11" x14ac:dyDescent="0.25">
      <c r="A1934" s="2"/>
      <c r="B1934" s="2"/>
      <c r="C1934" s="2"/>
      <c r="E1934" s="2"/>
      <c r="G1934" s="2"/>
      <c r="H1934" s="6"/>
      <c r="I1934" s="9"/>
      <c r="J1934" s="9"/>
      <c r="K1934" s="9"/>
    </row>
    <row r="1935" spans="1:11" x14ac:dyDescent="0.25">
      <c r="A1935" s="2"/>
      <c r="B1935" s="2"/>
      <c r="C1935" s="2"/>
      <c r="E1935" s="2"/>
      <c r="G1935" s="2"/>
      <c r="H1935" s="6"/>
      <c r="I1935" s="9"/>
      <c r="J1935" s="9"/>
      <c r="K1935" s="9"/>
    </row>
    <row r="1936" spans="1:11" x14ac:dyDescent="0.25">
      <c r="A1936" s="2"/>
      <c r="B1936" s="2"/>
      <c r="C1936" s="2"/>
      <c r="E1936" s="2"/>
      <c r="G1936" s="2"/>
      <c r="H1936" s="6"/>
      <c r="I1936" s="9"/>
      <c r="J1936" s="9"/>
      <c r="K1936" s="9"/>
    </row>
    <row r="1937" spans="1:11" x14ac:dyDescent="0.25">
      <c r="A1937" s="2"/>
      <c r="B1937" s="2"/>
      <c r="C1937" s="2"/>
      <c r="E1937" s="2"/>
      <c r="G1937" s="2"/>
      <c r="H1937" s="6"/>
      <c r="I1937" s="9"/>
      <c r="J1937" s="9"/>
      <c r="K1937" s="9"/>
    </row>
    <row r="1938" spans="1:11" x14ac:dyDescent="0.25">
      <c r="A1938" s="2"/>
      <c r="B1938" s="2"/>
      <c r="C1938" s="2"/>
      <c r="E1938" s="2"/>
      <c r="G1938" s="2"/>
      <c r="H1938" s="6"/>
      <c r="I1938" s="9"/>
      <c r="J1938" s="9"/>
      <c r="K1938" s="9"/>
    </row>
    <row r="1939" spans="1:11" x14ac:dyDescent="0.25">
      <c r="A1939" s="2"/>
      <c r="B1939" s="2"/>
      <c r="C1939" s="2"/>
      <c r="E1939" s="2"/>
      <c r="G1939" s="2"/>
      <c r="H1939" s="6"/>
      <c r="I1939" s="9"/>
      <c r="J1939" s="9"/>
      <c r="K1939" s="9"/>
    </row>
    <row r="1940" spans="1:11" x14ac:dyDescent="0.25">
      <c r="A1940" s="2"/>
      <c r="B1940" s="2"/>
      <c r="C1940" s="2"/>
      <c r="E1940" s="2"/>
      <c r="G1940" s="2"/>
      <c r="H1940" s="6"/>
      <c r="I1940" s="9"/>
      <c r="J1940" s="9"/>
      <c r="K1940" s="9"/>
    </row>
    <row r="1941" spans="1:11" x14ac:dyDescent="0.25">
      <c r="A1941" s="2"/>
      <c r="B1941" s="2"/>
      <c r="C1941" s="2"/>
      <c r="E1941" s="2"/>
      <c r="G1941" s="2"/>
      <c r="H1941" s="6"/>
      <c r="I1941" s="9"/>
      <c r="J1941" s="9"/>
      <c r="K1941" s="9"/>
    </row>
    <row r="1942" spans="1:11" x14ac:dyDescent="0.25">
      <c r="A1942" s="2"/>
      <c r="B1942" s="2"/>
      <c r="C1942" s="2"/>
      <c r="E1942" s="2"/>
      <c r="G1942" s="2"/>
      <c r="H1942" s="6"/>
      <c r="I1942" s="9"/>
      <c r="J1942" s="9"/>
      <c r="K1942" s="9"/>
    </row>
    <row r="1943" spans="1:11" x14ac:dyDescent="0.25">
      <c r="A1943" s="2"/>
      <c r="B1943" s="2"/>
      <c r="C1943" s="2"/>
      <c r="E1943" s="2"/>
      <c r="G1943" s="2"/>
      <c r="H1943" s="6"/>
      <c r="I1943" s="9"/>
      <c r="J1943" s="9"/>
      <c r="K1943" s="9"/>
    </row>
    <row r="1944" spans="1:11" x14ac:dyDescent="0.25">
      <c r="A1944" s="2"/>
      <c r="B1944" s="2"/>
      <c r="C1944" s="2"/>
      <c r="E1944" s="2"/>
      <c r="G1944" s="2"/>
      <c r="H1944" s="6"/>
      <c r="I1944" s="9"/>
      <c r="J1944" s="9"/>
      <c r="K1944" s="9"/>
    </row>
    <row r="1945" spans="1:11" x14ac:dyDescent="0.25">
      <c r="A1945" s="2"/>
      <c r="B1945" s="2"/>
      <c r="C1945" s="2"/>
      <c r="E1945" s="2"/>
      <c r="G1945" s="2"/>
      <c r="H1945" s="6"/>
      <c r="I1945" s="9"/>
      <c r="J1945" s="9"/>
      <c r="K1945" s="9"/>
    </row>
    <row r="1946" spans="1:11" x14ac:dyDescent="0.25">
      <c r="A1946" s="2"/>
      <c r="B1946" s="2"/>
      <c r="C1946" s="2"/>
      <c r="E1946" s="2"/>
      <c r="G1946" s="2"/>
      <c r="H1946" s="6"/>
      <c r="I1946" s="9"/>
      <c r="J1946" s="9"/>
      <c r="K1946" s="9"/>
    </row>
    <row r="1947" spans="1:11" x14ac:dyDescent="0.25">
      <c r="A1947" s="2"/>
      <c r="B1947" s="2"/>
      <c r="C1947" s="2"/>
      <c r="E1947" s="2"/>
      <c r="G1947" s="2"/>
      <c r="H1947" s="6"/>
      <c r="I1947" s="9"/>
      <c r="J1947" s="9"/>
      <c r="K1947" s="9"/>
    </row>
    <row r="1948" spans="1:11" x14ac:dyDescent="0.25">
      <c r="A1948" s="2"/>
      <c r="B1948" s="2"/>
      <c r="C1948" s="2"/>
      <c r="E1948" s="2"/>
      <c r="G1948" s="2"/>
      <c r="H1948" s="6"/>
      <c r="I1948" s="9"/>
      <c r="J1948" s="9"/>
      <c r="K1948" s="9"/>
    </row>
    <row r="1949" spans="1:11" x14ac:dyDescent="0.25">
      <c r="A1949" s="2"/>
      <c r="B1949" s="2"/>
      <c r="C1949" s="2"/>
      <c r="E1949" s="2"/>
      <c r="G1949" s="2"/>
      <c r="H1949" s="6"/>
      <c r="I1949" s="9"/>
      <c r="J1949" s="9"/>
      <c r="K1949" s="9"/>
    </row>
    <row r="1950" spans="1:11" x14ac:dyDescent="0.25">
      <c r="A1950" s="2"/>
      <c r="B1950" s="2"/>
      <c r="C1950" s="2"/>
      <c r="E1950" s="2"/>
      <c r="G1950" s="2"/>
      <c r="H1950" s="6"/>
      <c r="I1950" s="9"/>
      <c r="J1950" s="9"/>
      <c r="K1950" s="9"/>
    </row>
    <row r="1951" spans="1:11" x14ac:dyDescent="0.25">
      <c r="A1951" s="2"/>
      <c r="B1951" s="2"/>
      <c r="C1951" s="2"/>
      <c r="E1951" s="2"/>
      <c r="G1951" s="2"/>
      <c r="H1951" s="6"/>
      <c r="I1951" s="9"/>
      <c r="J1951" s="9"/>
      <c r="K1951" s="9"/>
    </row>
    <row r="1952" spans="1:11" x14ac:dyDescent="0.25">
      <c r="A1952" s="2"/>
      <c r="B1952" s="2"/>
      <c r="C1952" s="2"/>
      <c r="E1952" s="2"/>
      <c r="G1952" s="2"/>
      <c r="H1952" s="6"/>
      <c r="I1952" s="9"/>
      <c r="J1952" s="9"/>
      <c r="K1952" s="9"/>
    </row>
    <row r="1953" spans="1:11" x14ac:dyDescent="0.25">
      <c r="A1953" s="2"/>
      <c r="B1953" s="2"/>
      <c r="C1953" s="2"/>
      <c r="E1953" s="2"/>
      <c r="G1953" s="2"/>
      <c r="H1953" s="6"/>
      <c r="I1953" s="9"/>
      <c r="J1953" s="9"/>
      <c r="K1953" s="9"/>
    </row>
    <row r="1954" spans="1:11" x14ac:dyDescent="0.25">
      <c r="A1954" s="2"/>
      <c r="B1954" s="2"/>
      <c r="C1954" s="2"/>
      <c r="E1954" s="2"/>
      <c r="G1954" s="2"/>
      <c r="H1954" s="6"/>
      <c r="I1954" s="9"/>
      <c r="J1954" s="9"/>
      <c r="K1954" s="9"/>
    </row>
    <row r="1955" spans="1:11" x14ac:dyDescent="0.25">
      <c r="A1955" s="2"/>
      <c r="B1955" s="2"/>
      <c r="C1955" s="2"/>
      <c r="E1955" s="2"/>
      <c r="G1955" s="2"/>
      <c r="H1955" s="6"/>
      <c r="I1955" s="9"/>
      <c r="J1955" s="9"/>
      <c r="K1955" s="9"/>
    </row>
    <row r="1956" spans="1:11" x14ac:dyDescent="0.25">
      <c r="A1956" s="2"/>
      <c r="B1956" s="2"/>
      <c r="C1956" s="2"/>
      <c r="E1956" s="2"/>
      <c r="G1956" s="2"/>
      <c r="H1956" s="6"/>
      <c r="I1956" s="9"/>
      <c r="J1956" s="9"/>
      <c r="K1956" s="9"/>
    </row>
    <row r="1957" spans="1:11" x14ac:dyDescent="0.25">
      <c r="A1957" s="2"/>
      <c r="B1957" s="2"/>
      <c r="C1957" s="2"/>
      <c r="E1957" s="2"/>
      <c r="G1957" s="2"/>
      <c r="H1957" s="6"/>
      <c r="I1957" s="9"/>
      <c r="J1957" s="9"/>
      <c r="K1957" s="9"/>
    </row>
    <row r="1958" spans="1:11" x14ac:dyDescent="0.25">
      <c r="A1958" s="2"/>
      <c r="B1958" s="2"/>
      <c r="C1958" s="2"/>
      <c r="E1958" s="2"/>
      <c r="G1958" s="2"/>
      <c r="H1958" s="6"/>
      <c r="I1958" s="9"/>
      <c r="J1958" s="9"/>
      <c r="K1958" s="9"/>
    </row>
    <row r="1959" spans="1:11" x14ac:dyDescent="0.25">
      <c r="A1959" s="2"/>
      <c r="B1959" s="2"/>
      <c r="C1959" s="2"/>
      <c r="E1959" s="2"/>
      <c r="G1959" s="2"/>
      <c r="H1959" s="6"/>
      <c r="I1959" s="9"/>
      <c r="J1959" s="9"/>
      <c r="K1959" s="9"/>
    </row>
    <row r="1960" spans="1:11" x14ac:dyDescent="0.25">
      <c r="A1960" s="2"/>
      <c r="B1960" s="2"/>
      <c r="C1960" s="2"/>
      <c r="E1960" s="2"/>
      <c r="G1960" s="2"/>
      <c r="H1960" s="6"/>
      <c r="I1960" s="9"/>
      <c r="J1960" s="9"/>
      <c r="K1960" s="9"/>
    </row>
    <row r="1961" spans="1:11" x14ac:dyDescent="0.25">
      <c r="A1961" s="2"/>
      <c r="B1961" s="2"/>
      <c r="C1961" s="2"/>
      <c r="E1961" s="2"/>
      <c r="G1961" s="2"/>
      <c r="H1961" s="6"/>
      <c r="I1961" s="9"/>
      <c r="J1961" s="9"/>
      <c r="K1961" s="9"/>
    </row>
    <row r="1962" spans="1:11" x14ac:dyDescent="0.25">
      <c r="A1962" s="2"/>
      <c r="B1962" s="2"/>
      <c r="C1962" s="2"/>
      <c r="E1962" s="2"/>
      <c r="G1962" s="2"/>
      <c r="H1962" s="6"/>
      <c r="I1962" s="9"/>
      <c r="J1962" s="9"/>
      <c r="K1962" s="9"/>
    </row>
    <row r="1963" spans="1:11" x14ac:dyDescent="0.25">
      <c r="A1963" s="2"/>
      <c r="B1963" s="2"/>
      <c r="C1963" s="2"/>
      <c r="E1963" s="2"/>
      <c r="G1963" s="2"/>
      <c r="H1963" s="6"/>
      <c r="I1963" s="9"/>
      <c r="J1963" s="9"/>
      <c r="K1963" s="9"/>
    </row>
    <row r="1964" spans="1:11" x14ac:dyDescent="0.25">
      <c r="A1964" s="2"/>
      <c r="B1964" s="2"/>
      <c r="C1964" s="2"/>
      <c r="E1964" s="2"/>
      <c r="G1964" s="2"/>
      <c r="H1964" s="6"/>
      <c r="I1964" s="9"/>
      <c r="J1964" s="9"/>
      <c r="K1964" s="9"/>
    </row>
    <row r="1965" spans="1:11" x14ac:dyDescent="0.25">
      <c r="A1965" s="2"/>
      <c r="B1965" s="2"/>
      <c r="C1965" s="2"/>
      <c r="E1965" s="2"/>
      <c r="G1965" s="2"/>
      <c r="H1965" s="6"/>
      <c r="I1965" s="9"/>
      <c r="J1965" s="9"/>
      <c r="K1965" s="9"/>
    </row>
    <row r="1966" spans="1:11" x14ac:dyDescent="0.25">
      <c r="A1966" s="2"/>
      <c r="B1966" s="2"/>
      <c r="C1966" s="2"/>
      <c r="E1966" s="2"/>
      <c r="G1966" s="2"/>
      <c r="H1966" s="6"/>
      <c r="I1966" s="9"/>
      <c r="J1966" s="9"/>
      <c r="K1966" s="9"/>
    </row>
    <row r="1967" spans="1:11" x14ac:dyDescent="0.25">
      <c r="A1967" s="2"/>
      <c r="B1967" s="2"/>
      <c r="C1967" s="2"/>
      <c r="E1967" s="2"/>
      <c r="G1967" s="2"/>
      <c r="H1967" s="6"/>
      <c r="I1967" s="9"/>
      <c r="J1967" s="9"/>
      <c r="K1967" s="9"/>
    </row>
    <row r="1968" spans="1:11" x14ac:dyDescent="0.25">
      <c r="A1968" s="2"/>
      <c r="B1968" s="2"/>
      <c r="C1968" s="2"/>
      <c r="E1968" s="2"/>
      <c r="G1968" s="2"/>
      <c r="H1968" s="6"/>
      <c r="I1968" s="9"/>
      <c r="J1968" s="9"/>
      <c r="K1968" s="9"/>
    </row>
    <row r="1969" spans="1:11" x14ac:dyDescent="0.25">
      <c r="A1969" s="2"/>
      <c r="B1969" s="2"/>
      <c r="C1969" s="2"/>
      <c r="E1969" s="2"/>
      <c r="G1969" s="2"/>
      <c r="H1969" s="6"/>
      <c r="I1969" s="9"/>
      <c r="J1969" s="9"/>
      <c r="K1969" s="9"/>
    </row>
    <row r="1970" spans="1:11" x14ac:dyDescent="0.25">
      <c r="A1970" s="2"/>
      <c r="B1970" s="2"/>
      <c r="C1970" s="2"/>
      <c r="E1970" s="2"/>
      <c r="G1970" s="2"/>
      <c r="H1970" s="6"/>
      <c r="I1970" s="9"/>
      <c r="J1970" s="9"/>
      <c r="K1970" s="9"/>
    </row>
    <row r="1971" spans="1:11" x14ac:dyDescent="0.25">
      <c r="A1971" s="2"/>
      <c r="B1971" s="2"/>
      <c r="C1971" s="2"/>
      <c r="E1971" s="2"/>
      <c r="G1971" s="2"/>
      <c r="H1971" s="6"/>
      <c r="I1971" s="9"/>
      <c r="J1971" s="9"/>
      <c r="K1971" s="9"/>
    </row>
    <row r="1972" spans="1:11" x14ac:dyDescent="0.25">
      <c r="A1972" s="2"/>
      <c r="B1972" s="2"/>
      <c r="C1972" s="2"/>
      <c r="E1972" s="2"/>
      <c r="G1972" s="2"/>
      <c r="H1972" s="6"/>
      <c r="I1972" s="9"/>
      <c r="J1972" s="9"/>
      <c r="K1972" s="9"/>
    </row>
    <row r="1973" spans="1:11" x14ac:dyDescent="0.25">
      <c r="A1973" s="2"/>
      <c r="B1973" s="2"/>
      <c r="C1973" s="2"/>
      <c r="E1973" s="2"/>
      <c r="G1973" s="2"/>
      <c r="H1973" s="6"/>
      <c r="I1973" s="9"/>
      <c r="J1973" s="9"/>
      <c r="K1973" s="9"/>
    </row>
    <row r="1974" spans="1:11" x14ac:dyDescent="0.25">
      <c r="A1974" s="2"/>
      <c r="B1974" s="2"/>
      <c r="C1974" s="2"/>
      <c r="E1974" s="2"/>
      <c r="G1974" s="2"/>
      <c r="H1974" s="6"/>
      <c r="I1974" s="9"/>
      <c r="J1974" s="9"/>
      <c r="K1974" s="9"/>
    </row>
    <row r="1975" spans="1:11" x14ac:dyDescent="0.25">
      <c r="A1975" s="2"/>
      <c r="B1975" s="2"/>
      <c r="C1975" s="2"/>
      <c r="E1975" s="2"/>
      <c r="G1975" s="2"/>
      <c r="H1975" s="6"/>
      <c r="I1975" s="9"/>
      <c r="J1975" s="9"/>
      <c r="K1975" s="9"/>
    </row>
    <row r="1976" spans="1:11" x14ac:dyDescent="0.25">
      <c r="A1976" s="2"/>
      <c r="B1976" s="2"/>
      <c r="C1976" s="2"/>
      <c r="E1976" s="2"/>
      <c r="G1976" s="2"/>
      <c r="H1976" s="6"/>
      <c r="I1976" s="9"/>
      <c r="J1976" s="9"/>
      <c r="K1976" s="9"/>
    </row>
    <row r="1977" spans="1:11" x14ac:dyDescent="0.25">
      <c r="A1977" s="2"/>
      <c r="B1977" s="2"/>
      <c r="C1977" s="2"/>
      <c r="E1977" s="2"/>
      <c r="G1977" s="2"/>
      <c r="H1977" s="6"/>
      <c r="I1977" s="9"/>
      <c r="J1977" s="9"/>
      <c r="K1977" s="9"/>
    </row>
    <row r="1978" spans="1:11" x14ac:dyDescent="0.25">
      <c r="A1978" s="2"/>
      <c r="B1978" s="2"/>
      <c r="C1978" s="2"/>
      <c r="E1978" s="2"/>
      <c r="G1978" s="2"/>
      <c r="H1978" s="6"/>
      <c r="I1978" s="9"/>
      <c r="J1978" s="9"/>
      <c r="K1978" s="9"/>
    </row>
    <row r="1979" spans="1:11" x14ac:dyDescent="0.25">
      <c r="A1979" s="2"/>
      <c r="B1979" s="2"/>
      <c r="C1979" s="2"/>
      <c r="E1979" s="2"/>
      <c r="G1979" s="2"/>
      <c r="H1979" s="6"/>
      <c r="I1979" s="9"/>
      <c r="J1979" s="9"/>
      <c r="K1979" s="9"/>
    </row>
    <row r="1980" spans="1:11" x14ac:dyDescent="0.25">
      <c r="A1980" s="2"/>
      <c r="B1980" s="2"/>
      <c r="C1980" s="2"/>
      <c r="E1980" s="2"/>
      <c r="G1980" s="2"/>
      <c r="H1980" s="6"/>
      <c r="I1980" s="9"/>
      <c r="J1980" s="9"/>
      <c r="K1980" s="9"/>
    </row>
    <row r="1981" spans="1:11" x14ac:dyDescent="0.25">
      <c r="A1981" s="2"/>
      <c r="B1981" s="2"/>
      <c r="C1981" s="2"/>
      <c r="E1981" s="2"/>
      <c r="G1981" s="2"/>
      <c r="H1981" s="6"/>
      <c r="I1981" s="9"/>
      <c r="J1981" s="9"/>
      <c r="K1981" s="9"/>
    </row>
    <row r="1982" spans="1:11" x14ac:dyDescent="0.25">
      <c r="A1982" s="2"/>
      <c r="B1982" s="2"/>
      <c r="C1982" s="2"/>
      <c r="E1982" s="2"/>
      <c r="G1982" s="2"/>
      <c r="H1982" s="6"/>
      <c r="I1982" s="9"/>
      <c r="J1982" s="9"/>
      <c r="K1982" s="9"/>
    </row>
    <row r="1983" spans="1:11" x14ac:dyDescent="0.25">
      <c r="A1983" s="2"/>
      <c r="B1983" s="2"/>
      <c r="C1983" s="2"/>
      <c r="E1983" s="2"/>
      <c r="G1983" s="2"/>
      <c r="H1983" s="6"/>
      <c r="I1983" s="9"/>
      <c r="J1983" s="9"/>
      <c r="K1983" s="9"/>
    </row>
    <row r="1984" spans="1:11" x14ac:dyDescent="0.25">
      <c r="A1984" s="2"/>
      <c r="B1984" s="2"/>
      <c r="C1984" s="2"/>
      <c r="E1984" s="2"/>
      <c r="G1984" s="2"/>
      <c r="H1984" s="6"/>
      <c r="I1984" s="9"/>
      <c r="J1984" s="9"/>
      <c r="K1984" s="9"/>
    </row>
    <row r="1985" spans="1:11" x14ac:dyDescent="0.25">
      <c r="A1985" s="2"/>
      <c r="B1985" s="2"/>
      <c r="C1985" s="2"/>
      <c r="E1985" s="2"/>
      <c r="G1985" s="2"/>
      <c r="H1985" s="6"/>
      <c r="I1985" s="9"/>
      <c r="J1985" s="9"/>
      <c r="K1985" s="9"/>
    </row>
    <row r="1986" spans="1:11" x14ac:dyDescent="0.25">
      <c r="A1986" s="2"/>
      <c r="B1986" s="2"/>
      <c r="C1986" s="2"/>
      <c r="E1986" s="2"/>
      <c r="G1986" s="2"/>
      <c r="H1986" s="6"/>
      <c r="I1986" s="9"/>
      <c r="J1986" s="9"/>
      <c r="K1986" s="9"/>
    </row>
    <row r="1987" spans="1:11" x14ac:dyDescent="0.25">
      <c r="A1987" s="2"/>
      <c r="B1987" s="2"/>
      <c r="C1987" s="2"/>
      <c r="E1987" s="2"/>
      <c r="G1987" s="2"/>
      <c r="H1987" s="6"/>
      <c r="I1987" s="9"/>
      <c r="J1987" s="9"/>
      <c r="K1987" s="9"/>
    </row>
    <row r="1988" spans="1:11" x14ac:dyDescent="0.25">
      <c r="A1988" s="2"/>
      <c r="B1988" s="2"/>
      <c r="C1988" s="2"/>
      <c r="E1988" s="2"/>
      <c r="G1988" s="2"/>
      <c r="H1988" s="6"/>
      <c r="I1988" s="9"/>
      <c r="J1988" s="9"/>
      <c r="K1988" s="9"/>
    </row>
    <row r="1989" spans="1:11" x14ac:dyDescent="0.25">
      <c r="A1989" s="2"/>
      <c r="B1989" s="2"/>
      <c r="C1989" s="2"/>
      <c r="E1989" s="2"/>
      <c r="G1989" s="2"/>
      <c r="H1989" s="6"/>
      <c r="I1989" s="9"/>
      <c r="J1989" s="9"/>
      <c r="K1989" s="9"/>
    </row>
    <row r="1990" spans="1:11" x14ac:dyDescent="0.25">
      <c r="A1990" s="2"/>
      <c r="B1990" s="2"/>
      <c r="C1990" s="2"/>
      <c r="E1990" s="2"/>
      <c r="G1990" s="2"/>
      <c r="H1990" s="6"/>
      <c r="I1990" s="9"/>
      <c r="J1990" s="9"/>
      <c r="K1990" s="9"/>
    </row>
    <row r="1991" spans="1:11" x14ac:dyDescent="0.25">
      <c r="A1991" s="2"/>
      <c r="B1991" s="2"/>
      <c r="C1991" s="2"/>
      <c r="E1991" s="2"/>
      <c r="G1991" s="2"/>
      <c r="H1991" s="6"/>
      <c r="I1991" s="9"/>
      <c r="J1991" s="9"/>
      <c r="K1991" s="9"/>
    </row>
    <row r="1992" spans="1:11" x14ac:dyDescent="0.25">
      <c r="A1992" s="2"/>
      <c r="B1992" s="2"/>
      <c r="C1992" s="2"/>
      <c r="E1992" s="2"/>
      <c r="G1992" s="2"/>
      <c r="H1992" s="6"/>
      <c r="I1992" s="9"/>
      <c r="J1992" s="9"/>
      <c r="K1992" s="9"/>
    </row>
    <row r="1993" spans="1:11" x14ac:dyDescent="0.25">
      <c r="A1993" s="2"/>
      <c r="B1993" s="2"/>
      <c r="C1993" s="2"/>
      <c r="E1993" s="2"/>
      <c r="G1993" s="2"/>
      <c r="H1993" s="6"/>
      <c r="I1993" s="9"/>
      <c r="J1993" s="9"/>
      <c r="K1993" s="9"/>
    </row>
    <row r="1994" spans="1:11" x14ac:dyDescent="0.25">
      <c r="A1994" s="2"/>
      <c r="B1994" s="2"/>
      <c r="C1994" s="2"/>
      <c r="E1994" s="2"/>
      <c r="G1994" s="2"/>
      <c r="H1994" s="6"/>
      <c r="I1994" s="9"/>
      <c r="J1994" s="9"/>
      <c r="K1994" s="9"/>
    </row>
    <row r="1995" spans="1:11" x14ac:dyDescent="0.25">
      <c r="A1995" s="2"/>
      <c r="B1995" s="2"/>
      <c r="C1995" s="2"/>
      <c r="E1995" s="2"/>
      <c r="G1995" s="2"/>
      <c r="H1995" s="6"/>
      <c r="I1995" s="9"/>
      <c r="J1995" s="9"/>
      <c r="K1995" s="9"/>
    </row>
    <row r="1996" spans="1:11" x14ac:dyDescent="0.25">
      <c r="A1996" s="2"/>
      <c r="B1996" s="2"/>
      <c r="C1996" s="2"/>
      <c r="E1996" s="2"/>
      <c r="G1996" s="2"/>
      <c r="H1996" s="6"/>
      <c r="I1996" s="9"/>
      <c r="J1996" s="9"/>
      <c r="K1996" s="9"/>
    </row>
    <row r="1997" spans="1:11" x14ac:dyDescent="0.25">
      <c r="A1997" s="2"/>
      <c r="B1997" s="2"/>
      <c r="C1997" s="2"/>
      <c r="E1997" s="2"/>
      <c r="G1997" s="2"/>
      <c r="H1997" s="6"/>
      <c r="I1997" s="9"/>
      <c r="J1997" s="9"/>
      <c r="K1997" s="9"/>
    </row>
    <row r="1998" spans="1:11" x14ac:dyDescent="0.25">
      <c r="A1998" s="2"/>
      <c r="B1998" s="2"/>
      <c r="C1998" s="2"/>
      <c r="E1998" s="2"/>
      <c r="G1998" s="2"/>
      <c r="H1998" s="6"/>
      <c r="I1998" s="9"/>
      <c r="J1998" s="9"/>
      <c r="K1998" s="9"/>
    </row>
    <row r="1999" spans="1:11" x14ac:dyDescent="0.25">
      <c r="A1999" s="2"/>
      <c r="B1999" s="2"/>
      <c r="C1999" s="2"/>
      <c r="E1999" s="2"/>
      <c r="G1999" s="2"/>
      <c r="H1999" s="6"/>
      <c r="I1999" s="9"/>
      <c r="J1999" s="9"/>
      <c r="K1999" s="9"/>
    </row>
    <row r="2000" spans="1:11" x14ac:dyDescent="0.25">
      <c r="A2000" s="2"/>
      <c r="B2000" s="2"/>
      <c r="C2000" s="2"/>
      <c r="E2000" s="2"/>
      <c r="G2000" s="2"/>
      <c r="H2000" s="6"/>
      <c r="I2000" s="9"/>
      <c r="J2000" s="9"/>
      <c r="K2000" s="9"/>
    </row>
    <row r="2001" spans="1:11" x14ac:dyDescent="0.25">
      <c r="A2001" s="2"/>
      <c r="B2001" s="2"/>
      <c r="C2001" s="2"/>
      <c r="E2001" s="2"/>
      <c r="G2001" s="2"/>
      <c r="H2001" s="6"/>
      <c r="I2001" s="9"/>
      <c r="J2001" s="9"/>
      <c r="K2001" s="9"/>
    </row>
    <row r="2002" spans="1:11" x14ac:dyDescent="0.25">
      <c r="A2002" s="2"/>
      <c r="B2002" s="2"/>
      <c r="C2002" s="2"/>
      <c r="E2002" s="2"/>
      <c r="G2002" s="2"/>
      <c r="H2002" s="6"/>
      <c r="I2002" s="9"/>
      <c r="J2002" s="9"/>
      <c r="K2002" s="9"/>
    </row>
    <row r="2003" spans="1:11" x14ac:dyDescent="0.25">
      <c r="A2003" s="2"/>
      <c r="B2003" s="2"/>
      <c r="C2003" s="2"/>
      <c r="E2003" s="2"/>
      <c r="G2003" s="2"/>
      <c r="H2003" s="6"/>
      <c r="I2003" s="9"/>
      <c r="J2003" s="9"/>
      <c r="K2003" s="9"/>
    </row>
    <row r="2004" spans="1:11" x14ac:dyDescent="0.25">
      <c r="A2004" s="2"/>
      <c r="B2004" s="2"/>
      <c r="C2004" s="2"/>
      <c r="E2004" s="2"/>
      <c r="G2004" s="2"/>
      <c r="H2004" s="6"/>
      <c r="I2004" s="9"/>
      <c r="J2004" s="9"/>
      <c r="K2004" s="9"/>
    </row>
    <row r="2005" spans="1:11" x14ac:dyDescent="0.25">
      <c r="A2005" s="2"/>
      <c r="B2005" s="2"/>
      <c r="C2005" s="2"/>
      <c r="E2005" s="2"/>
      <c r="G2005" s="2"/>
      <c r="H2005" s="6"/>
      <c r="I2005" s="9"/>
      <c r="J2005" s="9"/>
      <c r="K2005" s="9"/>
    </row>
    <row r="2006" spans="1:11" x14ac:dyDescent="0.25">
      <c r="A2006" s="2"/>
      <c r="B2006" s="2"/>
      <c r="C2006" s="2"/>
      <c r="E2006" s="2"/>
      <c r="G2006" s="2"/>
      <c r="H2006" s="6"/>
      <c r="I2006" s="9"/>
      <c r="J2006" s="9"/>
      <c r="K2006" s="9"/>
    </row>
    <row r="2007" spans="1:11" x14ac:dyDescent="0.25">
      <c r="A2007" s="2"/>
      <c r="B2007" s="2"/>
      <c r="C2007" s="2"/>
      <c r="E2007" s="2"/>
      <c r="G2007" s="2"/>
      <c r="H2007" s="6"/>
      <c r="I2007" s="9"/>
      <c r="J2007" s="9"/>
      <c r="K2007" s="9"/>
    </row>
    <row r="2008" spans="1:11" x14ac:dyDescent="0.25">
      <c r="A2008" s="2"/>
      <c r="B2008" s="2"/>
      <c r="C2008" s="2"/>
      <c r="E2008" s="2"/>
      <c r="G2008" s="2"/>
      <c r="H2008" s="6"/>
      <c r="I2008" s="9"/>
      <c r="J2008" s="9"/>
      <c r="K2008" s="9"/>
    </row>
    <row r="2009" spans="1:11" x14ac:dyDescent="0.25">
      <c r="A2009" s="2"/>
      <c r="B2009" s="2"/>
      <c r="C2009" s="2"/>
      <c r="E2009" s="2"/>
      <c r="G2009" s="2"/>
      <c r="H2009" s="6"/>
      <c r="I2009" s="9"/>
      <c r="J2009" s="9"/>
      <c r="K2009" s="9"/>
    </row>
    <row r="2010" spans="1:11" x14ac:dyDescent="0.25">
      <c r="A2010" s="2"/>
      <c r="B2010" s="2"/>
      <c r="C2010" s="2"/>
      <c r="E2010" s="2"/>
      <c r="G2010" s="2"/>
      <c r="H2010" s="6"/>
      <c r="I2010" s="9"/>
      <c r="J2010" s="9"/>
      <c r="K2010" s="9"/>
    </row>
    <row r="2011" spans="1:11" x14ac:dyDescent="0.25">
      <c r="A2011" s="2"/>
      <c r="B2011" s="2"/>
      <c r="C2011" s="2"/>
      <c r="E2011" s="2"/>
      <c r="G2011" s="2"/>
      <c r="H2011" s="6"/>
      <c r="I2011" s="9"/>
      <c r="J2011" s="9"/>
      <c r="K2011" s="9"/>
    </row>
    <row r="2012" spans="1:11" x14ac:dyDescent="0.25">
      <c r="A2012" s="2"/>
      <c r="B2012" s="2"/>
      <c r="C2012" s="2"/>
      <c r="E2012" s="2"/>
      <c r="G2012" s="2"/>
      <c r="H2012" s="6"/>
      <c r="I2012" s="9"/>
      <c r="J2012" s="9"/>
      <c r="K2012" s="9"/>
    </row>
    <row r="2013" spans="1:11" x14ac:dyDescent="0.25">
      <c r="A2013" s="2"/>
      <c r="B2013" s="2"/>
      <c r="C2013" s="2"/>
      <c r="E2013" s="2"/>
      <c r="G2013" s="2"/>
      <c r="H2013" s="6"/>
      <c r="I2013" s="9"/>
      <c r="J2013" s="9"/>
      <c r="K2013" s="9"/>
    </row>
    <row r="2014" spans="1:11" x14ac:dyDescent="0.25">
      <c r="A2014" s="2"/>
      <c r="B2014" s="2"/>
      <c r="C2014" s="2"/>
      <c r="E2014" s="2"/>
      <c r="G2014" s="2"/>
      <c r="H2014" s="6"/>
      <c r="I2014" s="9"/>
      <c r="J2014" s="9"/>
      <c r="K2014" s="9"/>
    </row>
    <row r="2015" spans="1:11" x14ac:dyDescent="0.25">
      <c r="A2015" s="2"/>
      <c r="B2015" s="2"/>
      <c r="C2015" s="2"/>
      <c r="E2015" s="2"/>
      <c r="G2015" s="2"/>
      <c r="H2015" s="6"/>
      <c r="I2015" s="9"/>
      <c r="J2015" s="9"/>
      <c r="K2015" s="9"/>
    </row>
    <row r="2016" spans="1:11" x14ac:dyDescent="0.25">
      <c r="A2016" s="2"/>
      <c r="B2016" s="2"/>
      <c r="C2016" s="2"/>
      <c r="E2016" s="2"/>
      <c r="G2016" s="2"/>
      <c r="H2016" s="6"/>
      <c r="I2016" s="9"/>
      <c r="J2016" s="9"/>
      <c r="K2016" s="9"/>
    </row>
    <row r="2017" spans="1:11" x14ac:dyDescent="0.25">
      <c r="A2017" s="2"/>
      <c r="B2017" s="2"/>
      <c r="C2017" s="2"/>
      <c r="E2017" s="2"/>
      <c r="G2017" s="2"/>
      <c r="H2017" s="6"/>
      <c r="I2017" s="9"/>
      <c r="J2017" s="9"/>
      <c r="K2017" s="9"/>
    </row>
    <row r="2018" spans="1:11" x14ac:dyDescent="0.25">
      <c r="A2018" s="2"/>
      <c r="B2018" s="2"/>
      <c r="C2018" s="2"/>
      <c r="E2018" s="2"/>
      <c r="G2018" s="2"/>
      <c r="H2018" s="6"/>
      <c r="I2018" s="9"/>
      <c r="J2018" s="9"/>
      <c r="K2018" s="9"/>
    </row>
    <row r="2019" spans="1:11" x14ac:dyDescent="0.25">
      <c r="A2019" s="2"/>
      <c r="B2019" s="2"/>
      <c r="C2019" s="2"/>
      <c r="E2019" s="2"/>
      <c r="G2019" s="2"/>
      <c r="H2019" s="6"/>
      <c r="I2019" s="9"/>
      <c r="J2019" s="9"/>
      <c r="K2019" s="9"/>
    </row>
    <row r="2020" spans="1:11" x14ac:dyDescent="0.25">
      <c r="A2020" s="2"/>
      <c r="B2020" s="2"/>
      <c r="C2020" s="2"/>
      <c r="E2020" s="2"/>
      <c r="G2020" s="2"/>
      <c r="H2020" s="6"/>
      <c r="I2020" s="9"/>
      <c r="J2020" s="9"/>
      <c r="K2020" s="9"/>
    </row>
    <row r="2021" spans="1:11" x14ac:dyDescent="0.25">
      <c r="A2021" s="2"/>
      <c r="B2021" s="2"/>
      <c r="C2021" s="2"/>
      <c r="E2021" s="2"/>
      <c r="G2021" s="2"/>
      <c r="H2021" s="6"/>
      <c r="I2021" s="9"/>
      <c r="J2021" s="9"/>
      <c r="K2021" s="9"/>
    </row>
    <row r="2022" spans="1:11" x14ac:dyDescent="0.25">
      <c r="A2022" s="2"/>
      <c r="B2022" s="2"/>
      <c r="C2022" s="2"/>
      <c r="E2022" s="2"/>
      <c r="G2022" s="2"/>
      <c r="H2022" s="6"/>
      <c r="I2022" s="9"/>
      <c r="J2022" s="9"/>
      <c r="K2022" s="9"/>
    </row>
    <row r="2023" spans="1:11" x14ac:dyDescent="0.25">
      <c r="A2023" s="2"/>
      <c r="B2023" s="2"/>
      <c r="C2023" s="2"/>
      <c r="E2023" s="2"/>
      <c r="G2023" s="2"/>
      <c r="H2023" s="6"/>
      <c r="I2023" s="9"/>
      <c r="J2023" s="9"/>
      <c r="K2023" s="9"/>
    </row>
    <row r="2024" spans="1:11" x14ac:dyDescent="0.25">
      <c r="A2024" s="2"/>
      <c r="B2024" s="2"/>
      <c r="C2024" s="2"/>
      <c r="E2024" s="2"/>
      <c r="G2024" s="2"/>
      <c r="H2024" s="6"/>
      <c r="I2024" s="9"/>
      <c r="J2024" s="9"/>
      <c r="K2024" s="9"/>
    </row>
    <row r="2025" spans="1:11" x14ac:dyDescent="0.25">
      <c r="A2025" s="2"/>
      <c r="B2025" s="2"/>
      <c r="C2025" s="2"/>
      <c r="E2025" s="2"/>
      <c r="G2025" s="2"/>
      <c r="H2025" s="6"/>
      <c r="I2025" s="9"/>
      <c r="J2025" s="9"/>
      <c r="K2025" s="9"/>
    </row>
    <row r="2026" spans="1:11" x14ac:dyDescent="0.25">
      <c r="A2026" s="2"/>
      <c r="B2026" s="2"/>
      <c r="C2026" s="2"/>
      <c r="E2026" s="2"/>
      <c r="G2026" s="2"/>
      <c r="H2026" s="6"/>
      <c r="I2026" s="9"/>
      <c r="J2026" s="9"/>
      <c r="K2026" s="9"/>
    </row>
    <row r="2027" spans="1:11" x14ac:dyDescent="0.25">
      <c r="A2027" s="2"/>
      <c r="B2027" s="2"/>
      <c r="C2027" s="2"/>
      <c r="E2027" s="2"/>
      <c r="G2027" s="2"/>
      <c r="H2027" s="6"/>
      <c r="I2027" s="9"/>
      <c r="J2027" s="9"/>
      <c r="K2027" s="9"/>
    </row>
    <row r="2028" spans="1:11" x14ac:dyDescent="0.25">
      <c r="A2028" s="2"/>
      <c r="B2028" s="2"/>
      <c r="C2028" s="2"/>
      <c r="E2028" s="2"/>
      <c r="G2028" s="2"/>
      <c r="H2028" s="6"/>
      <c r="I2028" s="9"/>
      <c r="J2028" s="9"/>
      <c r="K2028" s="9"/>
    </row>
    <row r="2029" spans="1:11" x14ac:dyDescent="0.25">
      <c r="A2029" s="2"/>
      <c r="B2029" s="2"/>
      <c r="C2029" s="2"/>
      <c r="E2029" s="2"/>
      <c r="G2029" s="2"/>
      <c r="H2029" s="6"/>
      <c r="I2029" s="9"/>
      <c r="J2029" s="9"/>
      <c r="K2029" s="9"/>
    </row>
    <row r="2030" spans="1:11" x14ac:dyDescent="0.25">
      <c r="A2030" s="2"/>
      <c r="B2030" s="2"/>
      <c r="C2030" s="2"/>
      <c r="E2030" s="2"/>
      <c r="G2030" s="2"/>
      <c r="H2030" s="6"/>
      <c r="I2030" s="9"/>
      <c r="J2030" s="9"/>
      <c r="K2030" s="9"/>
    </row>
    <row r="2031" spans="1:11" x14ac:dyDescent="0.25">
      <c r="A2031" s="2"/>
      <c r="B2031" s="2"/>
      <c r="C2031" s="2"/>
      <c r="E2031" s="2"/>
      <c r="G2031" s="2"/>
      <c r="H2031" s="6"/>
      <c r="I2031" s="9"/>
      <c r="J2031" s="9"/>
      <c r="K2031" s="9"/>
    </row>
    <row r="2032" spans="1:11" x14ac:dyDescent="0.25">
      <c r="A2032" s="2"/>
      <c r="B2032" s="2"/>
      <c r="C2032" s="2"/>
      <c r="E2032" s="2"/>
      <c r="G2032" s="2"/>
      <c r="H2032" s="6"/>
      <c r="I2032" s="9"/>
      <c r="J2032" s="9"/>
      <c r="K2032" s="9"/>
    </row>
    <row r="2033" spans="1:11" x14ac:dyDescent="0.25">
      <c r="A2033" s="2"/>
      <c r="B2033" s="2"/>
      <c r="C2033" s="2"/>
      <c r="E2033" s="2"/>
      <c r="G2033" s="2"/>
      <c r="H2033" s="6"/>
      <c r="I2033" s="9"/>
      <c r="J2033" s="9"/>
      <c r="K2033" s="9"/>
    </row>
    <row r="2034" spans="1:11" x14ac:dyDescent="0.25">
      <c r="A2034" s="2"/>
      <c r="B2034" s="2"/>
      <c r="C2034" s="2"/>
      <c r="E2034" s="2"/>
      <c r="G2034" s="2"/>
      <c r="H2034" s="6"/>
      <c r="I2034" s="9"/>
      <c r="J2034" s="9"/>
      <c r="K2034" s="9"/>
    </row>
    <row r="2035" spans="1:11" x14ac:dyDescent="0.25">
      <c r="A2035" s="2"/>
      <c r="B2035" s="2"/>
      <c r="C2035" s="2"/>
      <c r="E2035" s="2"/>
      <c r="G2035" s="2"/>
      <c r="H2035" s="6"/>
      <c r="I2035" s="9"/>
      <c r="J2035" s="9"/>
      <c r="K2035" s="9"/>
    </row>
    <row r="2036" spans="1:11" x14ac:dyDescent="0.25">
      <c r="A2036" s="2"/>
      <c r="B2036" s="2"/>
      <c r="C2036" s="2"/>
      <c r="E2036" s="2"/>
      <c r="G2036" s="2"/>
      <c r="H2036" s="6"/>
      <c r="I2036" s="9"/>
      <c r="J2036" s="9"/>
      <c r="K2036" s="9"/>
    </row>
    <row r="2037" spans="1:11" x14ac:dyDescent="0.25">
      <c r="A2037" s="2"/>
      <c r="B2037" s="2"/>
      <c r="C2037" s="2"/>
      <c r="E2037" s="2"/>
      <c r="G2037" s="2"/>
      <c r="H2037" s="6"/>
      <c r="I2037" s="9"/>
      <c r="J2037" s="9"/>
      <c r="K2037" s="9"/>
    </row>
    <row r="2038" spans="1:11" x14ac:dyDescent="0.25">
      <c r="A2038" s="2"/>
      <c r="B2038" s="2"/>
      <c r="C2038" s="2"/>
      <c r="E2038" s="2"/>
      <c r="G2038" s="2"/>
      <c r="H2038" s="6"/>
      <c r="I2038" s="9"/>
      <c r="J2038" s="9"/>
      <c r="K2038" s="9"/>
    </row>
    <row r="2039" spans="1:11" x14ac:dyDescent="0.25">
      <c r="A2039" s="2"/>
      <c r="B2039" s="2"/>
      <c r="C2039" s="2"/>
      <c r="E2039" s="2"/>
      <c r="G2039" s="2"/>
      <c r="H2039" s="6"/>
      <c r="I2039" s="9"/>
      <c r="J2039" s="9"/>
      <c r="K2039" s="9"/>
    </row>
    <row r="2040" spans="1:11" x14ac:dyDescent="0.25">
      <c r="A2040" s="2"/>
      <c r="B2040" s="2"/>
      <c r="C2040" s="2"/>
      <c r="E2040" s="2"/>
      <c r="G2040" s="2"/>
      <c r="H2040" s="6"/>
      <c r="I2040" s="9"/>
      <c r="J2040" s="9"/>
      <c r="K2040" s="9"/>
    </row>
    <row r="2041" spans="1:11" x14ac:dyDescent="0.25">
      <c r="A2041" s="2"/>
      <c r="B2041" s="2"/>
      <c r="C2041" s="2"/>
      <c r="E2041" s="2"/>
      <c r="G2041" s="2"/>
      <c r="H2041" s="6"/>
      <c r="I2041" s="9"/>
      <c r="J2041" s="9"/>
      <c r="K2041" s="9"/>
    </row>
    <row r="2042" spans="1:11" x14ac:dyDescent="0.25">
      <c r="A2042" s="2"/>
      <c r="B2042" s="2"/>
      <c r="C2042" s="2"/>
      <c r="E2042" s="2"/>
      <c r="G2042" s="2"/>
      <c r="H2042" s="6"/>
      <c r="I2042" s="9"/>
      <c r="J2042" s="9"/>
      <c r="K2042" s="9"/>
    </row>
    <row r="2043" spans="1:11" x14ac:dyDescent="0.25">
      <c r="A2043" s="2"/>
      <c r="B2043" s="2"/>
      <c r="C2043" s="2"/>
      <c r="E2043" s="2"/>
      <c r="G2043" s="2"/>
      <c r="H2043" s="6"/>
      <c r="I2043" s="9"/>
      <c r="J2043" s="9"/>
      <c r="K2043" s="9"/>
    </row>
    <row r="2044" spans="1:11" x14ac:dyDescent="0.25">
      <c r="A2044" s="2"/>
      <c r="B2044" s="2"/>
      <c r="C2044" s="2"/>
      <c r="E2044" s="2"/>
      <c r="G2044" s="2"/>
      <c r="H2044" s="6"/>
      <c r="I2044" s="9"/>
      <c r="J2044" s="9"/>
      <c r="K2044" s="9"/>
    </row>
    <row r="2045" spans="1:11" x14ac:dyDescent="0.25">
      <c r="A2045" s="2"/>
      <c r="B2045" s="2"/>
      <c r="C2045" s="2"/>
      <c r="E2045" s="2"/>
      <c r="G2045" s="2"/>
      <c r="H2045" s="6"/>
      <c r="I2045" s="9"/>
      <c r="J2045" s="9"/>
      <c r="K2045" s="9"/>
    </row>
    <row r="2046" spans="1:11" x14ac:dyDescent="0.25">
      <c r="A2046" s="2"/>
      <c r="B2046" s="2"/>
      <c r="C2046" s="2"/>
      <c r="E2046" s="2"/>
      <c r="G2046" s="2"/>
      <c r="H2046" s="6"/>
      <c r="I2046" s="9"/>
      <c r="J2046" s="9"/>
      <c r="K2046" s="9"/>
    </row>
    <row r="2047" spans="1:11" x14ac:dyDescent="0.25">
      <c r="A2047" s="2"/>
      <c r="B2047" s="2"/>
      <c r="C2047" s="2"/>
      <c r="E2047" s="2"/>
      <c r="G2047" s="2"/>
      <c r="H2047" s="6"/>
      <c r="I2047" s="9"/>
      <c r="J2047" s="9"/>
      <c r="K2047" s="9"/>
    </row>
    <row r="2048" spans="1:11" x14ac:dyDescent="0.25">
      <c r="A2048" s="2"/>
      <c r="B2048" s="2"/>
      <c r="C2048" s="2"/>
      <c r="E2048" s="2"/>
      <c r="G2048" s="2"/>
      <c r="H2048" s="6"/>
      <c r="I2048" s="9"/>
      <c r="J2048" s="9"/>
      <c r="K2048" s="9"/>
    </row>
    <row r="2049" spans="1:11" x14ac:dyDescent="0.25">
      <c r="A2049" s="2"/>
      <c r="B2049" s="2"/>
      <c r="C2049" s="2"/>
      <c r="E2049" s="2"/>
      <c r="G2049" s="2"/>
      <c r="H2049" s="6"/>
      <c r="I2049" s="9"/>
      <c r="J2049" s="9"/>
      <c r="K2049" s="9"/>
    </row>
    <row r="2050" spans="1:11" x14ac:dyDescent="0.25">
      <c r="A2050" s="2"/>
      <c r="B2050" s="2"/>
      <c r="C2050" s="2"/>
      <c r="E2050" s="2"/>
      <c r="G2050" s="2"/>
      <c r="H2050" s="6"/>
      <c r="I2050" s="9"/>
      <c r="J2050" s="9"/>
      <c r="K2050" s="9"/>
    </row>
    <row r="2051" spans="1:11" x14ac:dyDescent="0.25">
      <c r="A2051" s="2"/>
      <c r="B2051" s="2"/>
      <c r="C2051" s="2"/>
      <c r="E2051" s="2"/>
      <c r="G2051" s="2"/>
      <c r="H2051" s="6"/>
      <c r="I2051" s="9"/>
      <c r="J2051" s="9"/>
      <c r="K2051" s="9"/>
    </row>
    <row r="2052" spans="1:11" x14ac:dyDescent="0.25">
      <c r="A2052" s="2"/>
      <c r="B2052" s="2"/>
      <c r="C2052" s="2"/>
      <c r="E2052" s="2"/>
      <c r="G2052" s="2"/>
      <c r="H2052" s="6"/>
      <c r="I2052" s="9"/>
      <c r="J2052" s="9"/>
      <c r="K2052" s="9"/>
    </row>
    <row r="2053" spans="1:11" x14ac:dyDescent="0.25">
      <c r="A2053" s="2"/>
      <c r="B2053" s="2"/>
      <c r="C2053" s="2"/>
      <c r="E2053" s="2"/>
      <c r="G2053" s="2"/>
      <c r="H2053" s="6"/>
      <c r="I2053" s="9"/>
      <c r="J2053" s="9"/>
      <c r="K2053" s="9"/>
    </row>
    <row r="2054" spans="1:11" x14ac:dyDescent="0.25">
      <c r="A2054" s="2"/>
      <c r="B2054" s="2"/>
      <c r="C2054" s="2"/>
      <c r="E2054" s="2"/>
      <c r="G2054" s="2"/>
      <c r="H2054" s="6"/>
      <c r="I2054" s="9"/>
      <c r="J2054" s="9"/>
      <c r="K2054" s="9"/>
    </row>
    <row r="2055" spans="1:11" x14ac:dyDescent="0.25">
      <c r="A2055" s="2"/>
      <c r="B2055" s="2"/>
      <c r="C2055" s="2"/>
      <c r="E2055" s="2"/>
      <c r="G2055" s="2"/>
      <c r="H2055" s="6"/>
      <c r="I2055" s="9"/>
      <c r="J2055" s="9"/>
      <c r="K2055" s="9"/>
    </row>
    <row r="2056" spans="1:11" x14ac:dyDescent="0.25">
      <c r="A2056" s="2"/>
      <c r="B2056" s="2"/>
      <c r="C2056" s="2"/>
      <c r="E2056" s="2"/>
      <c r="G2056" s="2"/>
      <c r="H2056" s="6"/>
      <c r="I2056" s="9"/>
      <c r="J2056" s="9"/>
      <c r="K2056" s="9"/>
    </row>
    <row r="2057" spans="1:11" x14ac:dyDescent="0.25">
      <c r="A2057" s="2"/>
      <c r="B2057" s="2"/>
      <c r="C2057" s="2"/>
      <c r="E2057" s="2"/>
      <c r="G2057" s="2"/>
      <c r="H2057" s="6"/>
      <c r="I2057" s="9"/>
      <c r="J2057" s="9"/>
      <c r="K2057" s="9"/>
    </row>
    <row r="2058" spans="1:11" x14ac:dyDescent="0.25">
      <c r="A2058" s="2"/>
      <c r="B2058" s="2"/>
      <c r="C2058" s="2"/>
      <c r="E2058" s="2"/>
      <c r="G2058" s="2"/>
      <c r="H2058" s="6"/>
      <c r="I2058" s="9"/>
      <c r="J2058" s="9"/>
      <c r="K2058" s="9"/>
    </row>
    <row r="2059" spans="1:11" x14ac:dyDescent="0.25">
      <c r="A2059" s="2"/>
      <c r="B2059" s="2"/>
      <c r="C2059" s="2"/>
      <c r="E2059" s="2"/>
      <c r="G2059" s="2"/>
      <c r="H2059" s="6"/>
      <c r="I2059" s="9"/>
      <c r="J2059" s="9"/>
      <c r="K2059" s="9"/>
    </row>
    <row r="2060" spans="1:11" x14ac:dyDescent="0.25">
      <c r="A2060" s="2"/>
      <c r="B2060" s="2"/>
      <c r="C2060" s="2"/>
      <c r="E2060" s="2"/>
      <c r="G2060" s="2"/>
      <c r="H2060" s="6"/>
      <c r="I2060" s="9"/>
      <c r="J2060" s="9"/>
      <c r="K2060" s="9"/>
    </row>
    <row r="2061" spans="1:11" x14ac:dyDescent="0.25">
      <c r="A2061" s="2"/>
      <c r="B2061" s="2"/>
      <c r="C2061" s="2"/>
      <c r="E2061" s="2"/>
      <c r="G2061" s="2"/>
      <c r="H2061" s="6"/>
      <c r="I2061" s="9"/>
      <c r="J2061" s="9"/>
      <c r="K2061" s="9"/>
    </row>
    <row r="2062" spans="1:11" x14ac:dyDescent="0.25">
      <c r="A2062" s="2"/>
      <c r="B2062" s="2"/>
      <c r="C2062" s="2"/>
      <c r="E2062" s="2"/>
      <c r="G2062" s="2"/>
      <c r="H2062" s="6"/>
      <c r="I2062" s="9"/>
      <c r="J2062" s="9"/>
      <c r="K2062" s="9"/>
    </row>
    <row r="2063" spans="1:11" x14ac:dyDescent="0.25">
      <c r="A2063" s="2"/>
      <c r="B2063" s="2"/>
      <c r="C2063" s="2"/>
      <c r="E2063" s="2"/>
      <c r="G2063" s="2"/>
      <c r="H2063" s="6"/>
      <c r="I2063" s="9"/>
      <c r="J2063" s="9"/>
      <c r="K2063" s="9"/>
    </row>
    <row r="2064" spans="1:11" x14ac:dyDescent="0.25">
      <c r="A2064" s="2"/>
      <c r="B2064" s="2"/>
      <c r="C2064" s="2"/>
      <c r="E2064" s="2"/>
      <c r="G2064" s="2"/>
      <c r="H2064" s="6"/>
      <c r="I2064" s="9"/>
      <c r="J2064" s="9"/>
      <c r="K2064" s="9"/>
    </row>
    <row r="2065" spans="1:11" x14ac:dyDescent="0.25">
      <c r="A2065" s="2"/>
      <c r="B2065" s="2"/>
      <c r="C2065" s="2"/>
      <c r="E2065" s="2"/>
      <c r="G2065" s="2"/>
      <c r="H2065" s="6"/>
      <c r="I2065" s="9"/>
      <c r="J2065" s="9"/>
      <c r="K2065" s="9"/>
    </row>
    <row r="2066" spans="1:11" x14ac:dyDescent="0.25">
      <c r="A2066" s="2"/>
      <c r="B2066" s="2"/>
      <c r="C2066" s="2"/>
      <c r="E2066" s="2"/>
      <c r="G2066" s="2"/>
      <c r="H2066" s="6"/>
      <c r="I2066" s="9"/>
      <c r="J2066" s="9"/>
      <c r="K2066" s="9"/>
    </row>
    <row r="2067" spans="1:11" x14ac:dyDescent="0.25">
      <c r="A2067" s="2"/>
      <c r="B2067" s="2"/>
      <c r="C2067" s="2"/>
      <c r="E2067" s="2"/>
      <c r="G2067" s="2"/>
      <c r="H2067" s="6"/>
      <c r="I2067" s="9"/>
      <c r="J2067" s="9"/>
      <c r="K2067" s="9"/>
    </row>
    <row r="2068" spans="1:11" x14ac:dyDescent="0.25">
      <c r="A2068" s="2"/>
      <c r="B2068" s="2"/>
      <c r="C2068" s="2"/>
      <c r="E2068" s="2"/>
      <c r="G2068" s="2"/>
      <c r="H2068" s="6"/>
      <c r="I2068" s="9"/>
      <c r="J2068" s="9"/>
      <c r="K2068" s="9"/>
    </row>
    <row r="2069" spans="1:11" x14ac:dyDescent="0.25">
      <c r="A2069" s="2"/>
      <c r="B2069" s="2"/>
      <c r="C2069" s="2"/>
      <c r="E2069" s="2"/>
      <c r="G2069" s="2"/>
      <c r="H2069" s="6"/>
      <c r="I2069" s="9"/>
      <c r="J2069" s="9"/>
      <c r="K2069" s="9"/>
    </row>
    <row r="2070" spans="1:11" x14ac:dyDescent="0.25">
      <c r="A2070" s="2"/>
      <c r="B2070" s="2"/>
      <c r="C2070" s="2"/>
      <c r="E2070" s="2"/>
      <c r="G2070" s="2"/>
      <c r="H2070" s="6"/>
      <c r="I2070" s="9"/>
      <c r="J2070" s="9"/>
      <c r="K2070" s="9"/>
    </row>
    <row r="2071" spans="1:11" x14ac:dyDescent="0.25">
      <c r="A2071" s="2"/>
      <c r="B2071" s="2"/>
      <c r="C2071" s="2"/>
      <c r="E2071" s="2"/>
      <c r="G2071" s="2"/>
      <c r="H2071" s="6"/>
      <c r="I2071" s="9"/>
      <c r="J2071" s="9"/>
      <c r="K2071" s="9"/>
    </row>
    <row r="2072" spans="1:11" x14ac:dyDescent="0.25">
      <c r="A2072" s="2"/>
      <c r="B2072" s="2"/>
      <c r="C2072" s="2"/>
      <c r="E2072" s="2"/>
      <c r="G2072" s="2"/>
      <c r="H2072" s="6"/>
      <c r="I2072" s="9"/>
      <c r="J2072" s="9"/>
      <c r="K2072" s="9"/>
    </row>
    <row r="2073" spans="1:11" x14ac:dyDescent="0.25">
      <c r="A2073" s="2"/>
      <c r="B2073" s="2"/>
      <c r="C2073" s="2"/>
      <c r="E2073" s="2"/>
      <c r="G2073" s="2"/>
      <c r="H2073" s="6"/>
      <c r="I2073" s="9"/>
      <c r="J2073" s="9"/>
      <c r="K2073" s="9"/>
    </row>
    <row r="2074" spans="1:11" x14ac:dyDescent="0.25">
      <c r="A2074" s="2"/>
      <c r="B2074" s="2"/>
      <c r="C2074" s="2"/>
      <c r="E2074" s="2"/>
      <c r="G2074" s="2"/>
      <c r="H2074" s="6"/>
      <c r="I2074" s="9"/>
      <c r="J2074" s="9"/>
      <c r="K2074" s="9"/>
    </row>
    <row r="2075" spans="1:11" x14ac:dyDescent="0.25">
      <c r="A2075" s="2"/>
      <c r="B2075" s="2"/>
      <c r="C2075" s="2"/>
      <c r="E2075" s="2"/>
      <c r="G2075" s="2"/>
      <c r="H2075" s="6"/>
      <c r="I2075" s="9"/>
      <c r="J2075" s="9"/>
      <c r="K2075" s="9"/>
    </row>
    <row r="2076" spans="1:11" x14ac:dyDescent="0.25">
      <c r="A2076" s="2"/>
      <c r="B2076" s="2"/>
      <c r="C2076" s="2"/>
      <c r="E2076" s="2"/>
      <c r="G2076" s="2"/>
      <c r="H2076" s="6"/>
      <c r="I2076" s="9"/>
      <c r="J2076" s="9"/>
      <c r="K2076" s="9"/>
    </row>
    <row r="2077" spans="1:11" x14ac:dyDescent="0.25">
      <c r="A2077" s="2"/>
      <c r="B2077" s="2"/>
      <c r="C2077" s="2"/>
      <c r="E2077" s="2"/>
      <c r="G2077" s="2"/>
      <c r="H2077" s="6"/>
      <c r="I2077" s="9"/>
      <c r="J2077" s="9"/>
      <c r="K2077" s="9"/>
    </row>
    <row r="2078" spans="1:11" x14ac:dyDescent="0.25">
      <c r="A2078" s="2"/>
      <c r="B2078" s="2"/>
      <c r="C2078" s="2"/>
      <c r="E2078" s="2"/>
      <c r="G2078" s="2"/>
      <c r="H2078" s="6"/>
      <c r="I2078" s="9"/>
      <c r="J2078" s="9"/>
      <c r="K2078" s="9"/>
    </row>
    <row r="2079" spans="1:11" x14ac:dyDescent="0.25">
      <c r="A2079" s="2"/>
      <c r="B2079" s="2"/>
      <c r="C2079" s="2"/>
      <c r="E2079" s="2"/>
      <c r="G2079" s="2"/>
      <c r="H2079" s="6"/>
      <c r="I2079" s="9"/>
      <c r="J2079" s="9"/>
      <c r="K2079" s="9"/>
    </row>
    <row r="2080" spans="1:11" x14ac:dyDescent="0.25">
      <c r="A2080" s="2"/>
      <c r="B2080" s="2"/>
      <c r="C2080" s="2"/>
      <c r="E2080" s="2"/>
      <c r="G2080" s="2"/>
      <c r="H2080" s="6"/>
      <c r="I2080" s="9"/>
      <c r="J2080" s="9"/>
      <c r="K2080" s="9"/>
    </row>
    <row r="2081" spans="1:11" x14ac:dyDescent="0.25">
      <c r="A2081" s="2"/>
      <c r="B2081" s="2"/>
      <c r="C2081" s="2"/>
      <c r="E2081" s="2"/>
      <c r="G2081" s="2"/>
      <c r="H2081" s="6"/>
      <c r="I2081" s="9"/>
      <c r="J2081" s="9"/>
      <c r="K2081" s="9"/>
    </row>
    <row r="2082" spans="1:11" x14ac:dyDescent="0.25">
      <c r="A2082" s="2"/>
      <c r="B2082" s="2"/>
      <c r="C2082" s="2"/>
      <c r="E2082" s="2"/>
      <c r="G2082" s="2"/>
      <c r="H2082" s="6"/>
      <c r="I2082" s="9"/>
      <c r="J2082" s="9"/>
      <c r="K2082" s="9"/>
    </row>
    <row r="2083" spans="1:11" x14ac:dyDescent="0.25">
      <c r="A2083" s="2"/>
      <c r="B2083" s="2"/>
      <c r="C2083" s="2"/>
      <c r="E2083" s="2"/>
      <c r="G2083" s="2"/>
      <c r="H2083" s="6"/>
      <c r="I2083" s="9"/>
      <c r="J2083" s="9"/>
      <c r="K2083" s="9"/>
    </row>
    <row r="2084" spans="1:11" x14ac:dyDescent="0.25">
      <c r="A2084" s="2"/>
      <c r="B2084" s="2"/>
      <c r="C2084" s="2"/>
      <c r="E2084" s="2"/>
      <c r="G2084" s="2"/>
      <c r="H2084" s="6"/>
      <c r="I2084" s="9"/>
      <c r="J2084" s="9"/>
      <c r="K2084" s="9"/>
    </row>
    <row r="2085" spans="1:11" x14ac:dyDescent="0.25">
      <c r="A2085" s="2"/>
      <c r="B2085" s="2"/>
      <c r="C2085" s="2"/>
      <c r="E2085" s="2"/>
      <c r="G2085" s="2"/>
      <c r="H2085" s="6"/>
      <c r="I2085" s="9"/>
      <c r="J2085" s="9"/>
      <c r="K2085" s="9"/>
    </row>
    <row r="2086" spans="1:11" x14ac:dyDescent="0.25">
      <c r="A2086" s="2"/>
      <c r="B2086" s="2"/>
      <c r="C2086" s="2"/>
      <c r="E2086" s="2"/>
      <c r="G2086" s="2"/>
      <c r="H2086" s="6"/>
      <c r="I2086" s="9"/>
      <c r="J2086" s="9"/>
      <c r="K2086" s="9"/>
    </row>
    <row r="2087" spans="1:11" x14ac:dyDescent="0.25">
      <c r="A2087" s="2"/>
      <c r="B2087" s="2"/>
      <c r="C2087" s="2"/>
      <c r="E2087" s="2"/>
      <c r="G2087" s="2"/>
      <c r="H2087" s="6"/>
      <c r="I2087" s="9"/>
      <c r="J2087" s="9"/>
      <c r="K2087" s="9"/>
    </row>
    <row r="2088" spans="1:11" x14ac:dyDescent="0.25">
      <c r="A2088" s="2"/>
      <c r="B2088" s="2"/>
      <c r="C2088" s="2"/>
      <c r="E2088" s="2"/>
      <c r="G2088" s="2"/>
      <c r="H2088" s="6"/>
      <c r="I2088" s="9"/>
      <c r="J2088" s="9"/>
      <c r="K2088" s="9"/>
    </row>
    <row r="2089" spans="1:11" x14ac:dyDescent="0.25">
      <c r="A2089" s="2"/>
      <c r="B2089" s="2"/>
      <c r="C2089" s="2"/>
      <c r="E2089" s="2"/>
      <c r="G2089" s="2"/>
      <c r="H2089" s="6"/>
      <c r="I2089" s="9"/>
      <c r="J2089" s="9"/>
      <c r="K2089" s="9"/>
    </row>
    <row r="2090" spans="1:11" x14ac:dyDescent="0.25">
      <c r="A2090" s="2"/>
      <c r="B2090" s="2"/>
      <c r="C2090" s="2"/>
      <c r="E2090" s="2"/>
      <c r="G2090" s="2"/>
      <c r="H2090" s="6"/>
      <c r="I2090" s="9"/>
      <c r="J2090" s="9"/>
      <c r="K2090" s="9"/>
    </row>
    <row r="2091" spans="1:11" x14ac:dyDescent="0.25">
      <c r="A2091" s="2"/>
      <c r="B2091" s="2"/>
      <c r="C2091" s="2"/>
      <c r="E2091" s="2"/>
      <c r="G2091" s="2"/>
      <c r="H2091" s="6"/>
      <c r="I2091" s="9"/>
      <c r="J2091" s="9"/>
      <c r="K2091" s="9"/>
    </row>
    <row r="2092" spans="1:11" x14ac:dyDescent="0.25">
      <c r="A2092" s="2"/>
      <c r="B2092" s="2"/>
      <c r="C2092" s="2"/>
      <c r="E2092" s="2"/>
      <c r="G2092" s="2"/>
      <c r="H2092" s="6"/>
      <c r="I2092" s="9"/>
      <c r="J2092" s="9"/>
      <c r="K2092" s="9"/>
    </row>
    <row r="2093" spans="1:11" x14ac:dyDescent="0.25">
      <c r="A2093" s="2"/>
      <c r="B2093" s="2"/>
      <c r="C2093" s="2"/>
      <c r="E2093" s="2"/>
      <c r="G2093" s="2"/>
      <c r="H2093" s="6"/>
      <c r="I2093" s="9"/>
      <c r="J2093" s="9"/>
      <c r="K2093" s="9"/>
    </row>
    <row r="2094" spans="1:11" x14ac:dyDescent="0.25">
      <c r="A2094" s="2"/>
      <c r="B2094" s="2"/>
      <c r="C2094" s="2"/>
      <c r="E2094" s="2"/>
      <c r="G2094" s="2"/>
      <c r="H2094" s="6"/>
      <c r="I2094" s="9"/>
      <c r="J2094" s="9"/>
      <c r="K2094" s="9"/>
    </row>
    <row r="2095" spans="1:11" x14ac:dyDescent="0.25">
      <c r="A2095" s="2"/>
      <c r="B2095" s="2"/>
      <c r="C2095" s="2"/>
      <c r="E2095" s="2"/>
      <c r="G2095" s="2"/>
      <c r="H2095" s="6"/>
      <c r="I2095" s="9"/>
      <c r="J2095" s="9"/>
      <c r="K2095" s="9"/>
    </row>
    <row r="2096" spans="1:11" x14ac:dyDescent="0.25">
      <c r="A2096" s="2"/>
      <c r="B2096" s="2"/>
      <c r="C2096" s="2"/>
      <c r="E2096" s="2"/>
      <c r="G2096" s="2"/>
      <c r="H2096" s="6"/>
      <c r="I2096" s="9"/>
      <c r="J2096" s="9"/>
      <c r="K2096" s="9"/>
    </row>
    <row r="2097" spans="1:11" x14ac:dyDescent="0.25">
      <c r="A2097" s="2"/>
      <c r="B2097" s="2"/>
      <c r="C2097" s="2"/>
      <c r="E2097" s="2"/>
      <c r="G2097" s="2"/>
      <c r="H2097" s="6"/>
      <c r="I2097" s="9"/>
      <c r="J2097" s="9"/>
      <c r="K2097" s="9"/>
    </row>
    <row r="2098" spans="1:11" x14ac:dyDescent="0.25">
      <c r="A2098" s="2"/>
      <c r="B2098" s="2"/>
      <c r="C2098" s="2"/>
      <c r="E2098" s="2"/>
      <c r="G2098" s="2"/>
      <c r="H2098" s="6"/>
      <c r="I2098" s="9"/>
      <c r="J2098" s="9"/>
      <c r="K2098" s="9"/>
    </row>
    <row r="2099" spans="1:11" x14ac:dyDescent="0.25">
      <c r="A2099" s="2"/>
      <c r="B2099" s="2"/>
      <c r="C2099" s="2"/>
      <c r="E2099" s="2"/>
      <c r="G2099" s="2"/>
      <c r="H2099" s="6"/>
      <c r="I2099" s="9"/>
      <c r="J2099" s="9"/>
      <c r="K2099" s="9"/>
    </row>
    <row r="2100" spans="1:11" x14ac:dyDescent="0.25">
      <c r="A2100" s="2"/>
      <c r="B2100" s="2"/>
      <c r="C2100" s="2"/>
      <c r="E2100" s="2"/>
      <c r="G2100" s="2"/>
      <c r="H2100" s="6"/>
      <c r="I2100" s="9"/>
      <c r="J2100" s="9"/>
      <c r="K2100" s="9"/>
    </row>
    <row r="2101" spans="1:11" x14ac:dyDescent="0.25">
      <c r="A2101" s="2"/>
      <c r="B2101" s="2"/>
      <c r="C2101" s="2"/>
      <c r="E2101" s="2"/>
      <c r="G2101" s="2"/>
      <c r="H2101" s="6"/>
      <c r="I2101" s="9"/>
      <c r="J2101" s="9"/>
      <c r="K2101" s="9"/>
    </row>
    <row r="2102" spans="1:11" x14ac:dyDescent="0.25">
      <c r="A2102" s="2"/>
      <c r="B2102" s="2"/>
      <c r="C2102" s="2"/>
      <c r="E2102" s="2"/>
      <c r="G2102" s="2"/>
      <c r="H2102" s="6"/>
      <c r="I2102" s="9"/>
      <c r="J2102" s="9"/>
      <c r="K2102" s="9"/>
    </row>
    <row r="2103" spans="1:11" x14ac:dyDescent="0.25">
      <c r="A2103" s="2"/>
      <c r="B2103" s="2"/>
      <c r="C2103" s="2"/>
      <c r="E2103" s="2"/>
      <c r="G2103" s="2"/>
      <c r="H2103" s="6"/>
      <c r="I2103" s="9"/>
      <c r="J2103" s="9"/>
      <c r="K2103" s="9"/>
    </row>
    <row r="2104" spans="1:11" x14ac:dyDescent="0.25">
      <c r="A2104" s="2"/>
      <c r="B2104" s="2"/>
      <c r="C2104" s="2"/>
      <c r="E2104" s="2"/>
      <c r="G2104" s="2"/>
      <c r="H2104" s="6"/>
      <c r="I2104" s="9"/>
      <c r="J2104" s="9"/>
      <c r="K2104" s="9"/>
    </row>
    <row r="2105" spans="1:11" x14ac:dyDescent="0.25">
      <c r="A2105" s="2"/>
      <c r="B2105" s="2"/>
      <c r="C2105" s="2"/>
      <c r="E2105" s="2"/>
      <c r="G2105" s="2"/>
      <c r="H2105" s="6"/>
      <c r="I2105" s="9"/>
      <c r="J2105" s="9"/>
      <c r="K2105" s="9"/>
    </row>
    <row r="2106" spans="1:11" x14ac:dyDescent="0.25">
      <c r="A2106" s="2"/>
      <c r="B2106" s="2"/>
      <c r="C2106" s="2"/>
      <c r="E2106" s="2"/>
      <c r="G2106" s="2"/>
      <c r="H2106" s="6"/>
      <c r="I2106" s="9"/>
      <c r="J2106" s="9"/>
      <c r="K2106" s="9"/>
    </row>
    <row r="2107" spans="1:11" x14ac:dyDescent="0.25">
      <c r="A2107" s="2"/>
      <c r="B2107" s="2"/>
      <c r="C2107" s="2"/>
      <c r="E2107" s="2"/>
      <c r="G2107" s="2"/>
      <c r="H2107" s="6"/>
      <c r="I2107" s="9"/>
      <c r="J2107" s="9"/>
      <c r="K2107" s="9"/>
    </row>
    <row r="2108" spans="1:11" x14ac:dyDescent="0.25">
      <c r="A2108" s="2"/>
      <c r="B2108" s="2"/>
      <c r="C2108" s="2"/>
      <c r="E2108" s="2"/>
      <c r="G2108" s="2"/>
      <c r="H2108" s="6"/>
      <c r="I2108" s="9"/>
      <c r="J2108" s="9"/>
      <c r="K2108" s="9"/>
    </row>
    <row r="2109" spans="1:11" x14ac:dyDescent="0.25">
      <c r="A2109" s="2"/>
      <c r="B2109" s="2"/>
      <c r="C2109" s="2"/>
      <c r="E2109" s="2"/>
      <c r="G2109" s="2"/>
      <c r="H2109" s="6"/>
      <c r="I2109" s="9"/>
      <c r="J2109" s="9"/>
      <c r="K2109" s="9"/>
    </row>
    <row r="2110" spans="1:11" x14ac:dyDescent="0.25">
      <c r="A2110" s="2"/>
      <c r="B2110" s="2"/>
      <c r="C2110" s="2"/>
      <c r="E2110" s="2"/>
      <c r="G2110" s="2"/>
      <c r="H2110" s="6"/>
      <c r="I2110" s="9"/>
      <c r="J2110" s="9"/>
      <c r="K2110" s="9"/>
    </row>
    <row r="2111" spans="1:11" x14ac:dyDescent="0.25">
      <c r="A2111" s="2"/>
      <c r="B2111" s="2"/>
      <c r="C2111" s="2"/>
      <c r="E2111" s="2"/>
      <c r="G2111" s="2"/>
      <c r="H2111" s="6"/>
      <c r="I2111" s="9"/>
      <c r="J2111" s="9"/>
      <c r="K2111" s="9"/>
    </row>
    <row r="2112" spans="1:11" x14ac:dyDescent="0.25">
      <c r="A2112" s="2"/>
      <c r="B2112" s="2"/>
      <c r="C2112" s="2"/>
      <c r="E2112" s="2"/>
      <c r="G2112" s="2"/>
      <c r="H2112" s="6"/>
      <c r="I2112" s="9"/>
      <c r="J2112" s="9"/>
      <c r="K2112" s="9"/>
    </row>
    <row r="2113" spans="1:11" x14ac:dyDescent="0.25">
      <c r="A2113" s="2"/>
      <c r="B2113" s="2"/>
      <c r="C2113" s="2"/>
      <c r="E2113" s="2"/>
      <c r="G2113" s="2"/>
      <c r="H2113" s="6"/>
      <c r="I2113" s="9"/>
      <c r="J2113" s="9"/>
      <c r="K2113" s="9"/>
    </row>
    <row r="2114" spans="1:11" x14ac:dyDescent="0.25">
      <c r="A2114" s="2"/>
      <c r="B2114" s="2"/>
      <c r="C2114" s="2"/>
      <c r="E2114" s="2"/>
      <c r="G2114" s="2"/>
      <c r="H2114" s="6"/>
      <c r="I2114" s="9"/>
      <c r="J2114" s="9"/>
      <c r="K2114" s="9"/>
    </row>
    <row r="2115" spans="1:11" x14ac:dyDescent="0.25">
      <c r="A2115" s="2"/>
      <c r="B2115" s="2"/>
      <c r="C2115" s="2"/>
      <c r="E2115" s="2"/>
      <c r="G2115" s="2"/>
      <c r="H2115" s="6"/>
      <c r="I2115" s="9"/>
      <c r="J2115" s="9"/>
      <c r="K2115" s="9"/>
    </row>
    <row r="2116" spans="1:11" x14ac:dyDescent="0.25">
      <c r="A2116" s="2"/>
      <c r="B2116" s="2"/>
      <c r="C2116" s="2"/>
      <c r="E2116" s="2"/>
      <c r="G2116" s="2"/>
      <c r="H2116" s="6"/>
      <c r="I2116" s="9"/>
      <c r="J2116" s="9"/>
      <c r="K2116" s="9"/>
    </row>
    <row r="2117" spans="1:11" x14ac:dyDescent="0.25">
      <c r="A2117" s="2"/>
      <c r="B2117" s="2"/>
      <c r="C2117" s="2"/>
      <c r="E2117" s="2"/>
      <c r="G2117" s="2"/>
      <c r="H2117" s="6"/>
      <c r="I2117" s="9"/>
      <c r="J2117" s="9"/>
      <c r="K2117" s="9"/>
    </row>
    <row r="2118" spans="1:11" x14ac:dyDescent="0.25">
      <c r="A2118" s="2"/>
      <c r="B2118" s="2"/>
      <c r="C2118" s="2"/>
      <c r="E2118" s="2"/>
      <c r="G2118" s="2"/>
      <c r="H2118" s="6"/>
      <c r="I2118" s="9"/>
      <c r="J2118" s="9"/>
      <c r="K2118" s="9"/>
    </row>
    <row r="2119" spans="1:11" x14ac:dyDescent="0.25">
      <c r="A2119" s="2"/>
      <c r="B2119" s="2"/>
      <c r="C2119" s="2"/>
      <c r="E2119" s="2"/>
      <c r="G2119" s="2"/>
      <c r="H2119" s="6"/>
      <c r="I2119" s="9"/>
      <c r="J2119" s="9"/>
      <c r="K2119" s="9"/>
    </row>
    <row r="2120" spans="1:11" x14ac:dyDescent="0.25">
      <c r="A2120" s="2"/>
      <c r="B2120" s="2"/>
      <c r="C2120" s="2"/>
      <c r="E2120" s="2"/>
      <c r="G2120" s="2"/>
      <c r="H2120" s="6"/>
      <c r="I2120" s="9"/>
      <c r="J2120" s="9"/>
      <c r="K2120" s="9"/>
    </row>
    <row r="2121" spans="1:11" x14ac:dyDescent="0.25">
      <c r="A2121" s="2"/>
      <c r="B2121" s="2"/>
      <c r="C2121" s="2"/>
      <c r="E2121" s="2"/>
      <c r="G2121" s="2"/>
      <c r="H2121" s="6"/>
      <c r="I2121" s="9"/>
      <c r="J2121" s="9"/>
      <c r="K2121" s="9"/>
    </row>
    <row r="2122" spans="1:11" x14ac:dyDescent="0.25">
      <c r="A2122" s="2"/>
      <c r="B2122" s="2"/>
      <c r="C2122" s="2"/>
      <c r="E2122" s="2"/>
      <c r="G2122" s="2"/>
      <c r="H2122" s="6"/>
      <c r="I2122" s="9"/>
      <c r="J2122" s="9"/>
      <c r="K2122" s="9"/>
    </row>
    <row r="2123" spans="1:11" x14ac:dyDescent="0.25">
      <c r="A2123" s="2"/>
      <c r="B2123" s="2"/>
      <c r="C2123" s="2"/>
      <c r="E2123" s="2"/>
      <c r="G2123" s="2"/>
      <c r="H2123" s="6"/>
      <c r="I2123" s="9"/>
      <c r="J2123" s="9"/>
      <c r="K2123" s="9"/>
    </row>
    <row r="2124" spans="1:11" x14ac:dyDescent="0.25">
      <c r="A2124" s="2"/>
      <c r="B2124" s="2"/>
      <c r="C2124" s="2"/>
      <c r="E2124" s="2"/>
      <c r="G2124" s="2"/>
      <c r="H2124" s="6"/>
      <c r="I2124" s="9"/>
      <c r="J2124" s="9"/>
      <c r="K2124" s="9"/>
    </row>
    <row r="2125" spans="1:11" x14ac:dyDescent="0.25">
      <c r="A2125" s="2"/>
      <c r="B2125" s="2"/>
      <c r="C2125" s="2"/>
      <c r="E2125" s="2"/>
      <c r="G2125" s="2"/>
      <c r="H2125" s="6"/>
      <c r="I2125" s="9"/>
      <c r="J2125" s="9"/>
      <c r="K2125" s="9"/>
    </row>
    <row r="2126" spans="1:11" x14ac:dyDescent="0.25">
      <c r="A2126" s="2"/>
      <c r="B2126" s="2"/>
      <c r="C2126" s="2"/>
      <c r="E2126" s="2"/>
      <c r="G2126" s="2"/>
      <c r="H2126" s="6"/>
      <c r="I2126" s="9"/>
      <c r="J2126" s="9"/>
      <c r="K2126" s="9"/>
    </row>
    <row r="2127" spans="1:11" x14ac:dyDescent="0.25">
      <c r="A2127" s="2"/>
      <c r="B2127" s="2"/>
      <c r="C2127" s="2"/>
      <c r="E2127" s="2"/>
      <c r="G2127" s="2"/>
      <c r="H2127" s="6"/>
      <c r="I2127" s="9"/>
      <c r="J2127" s="9"/>
      <c r="K2127" s="9"/>
    </row>
    <row r="2128" spans="1:11" x14ac:dyDescent="0.25">
      <c r="A2128" s="2"/>
      <c r="B2128" s="2"/>
      <c r="C2128" s="2"/>
      <c r="E2128" s="2"/>
      <c r="G2128" s="2"/>
      <c r="H2128" s="6"/>
      <c r="I2128" s="9"/>
      <c r="J2128" s="9"/>
      <c r="K2128" s="9"/>
    </row>
    <row r="2129" spans="1:11" x14ac:dyDescent="0.25">
      <c r="A2129" s="2"/>
      <c r="B2129" s="2"/>
      <c r="C2129" s="2"/>
      <c r="E2129" s="2"/>
      <c r="G2129" s="2"/>
      <c r="H2129" s="6"/>
      <c r="I2129" s="9"/>
      <c r="J2129" s="9"/>
      <c r="K2129" s="9"/>
    </row>
    <row r="2130" spans="1:11" x14ac:dyDescent="0.25">
      <c r="A2130" s="2"/>
      <c r="B2130" s="2"/>
      <c r="C2130" s="2"/>
      <c r="E2130" s="2"/>
      <c r="G2130" s="2"/>
      <c r="H2130" s="6"/>
      <c r="I2130" s="9"/>
      <c r="J2130" s="9"/>
      <c r="K2130" s="9"/>
    </row>
    <row r="2131" spans="1:11" x14ac:dyDescent="0.25">
      <c r="A2131" s="2"/>
      <c r="B2131" s="2"/>
      <c r="C2131" s="2"/>
      <c r="E2131" s="2"/>
      <c r="G2131" s="2"/>
      <c r="H2131" s="6"/>
      <c r="I2131" s="9"/>
      <c r="J2131" s="9"/>
      <c r="K2131" s="9"/>
    </row>
    <row r="2132" spans="1:11" x14ac:dyDescent="0.25">
      <c r="A2132" s="2"/>
      <c r="B2132" s="2"/>
      <c r="C2132" s="2"/>
      <c r="E2132" s="2"/>
      <c r="G2132" s="2"/>
      <c r="H2132" s="6"/>
      <c r="I2132" s="9"/>
      <c r="J2132" s="9"/>
      <c r="K2132" s="9"/>
    </row>
    <row r="2133" spans="1:11" x14ac:dyDescent="0.25">
      <c r="A2133" s="2"/>
      <c r="B2133" s="2"/>
      <c r="C2133" s="2"/>
      <c r="E2133" s="2"/>
      <c r="G2133" s="2"/>
      <c r="H2133" s="6"/>
      <c r="I2133" s="9"/>
      <c r="J2133" s="9"/>
      <c r="K2133" s="9"/>
    </row>
    <row r="2134" spans="1:11" x14ac:dyDescent="0.25">
      <c r="A2134" s="2"/>
      <c r="B2134" s="2"/>
      <c r="C2134" s="2"/>
      <c r="E2134" s="2"/>
      <c r="G2134" s="2"/>
      <c r="H2134" s="6"/>
      <c r="I2134" s="9"/>
      <c r="J2134" s="9"/>
      <c r="K2134" s="9"/>
    </row>
    <row r="2135" spans="1:11" x14ac:dyDescent="0.25">
      <c r="A2135" s="2"/>
      <c r="B2135" s="2"/>
      <c r="C2135" s="2"/>
      <c r="E2135" s="2"/>
      <c r="G2135" s="2"/>
      <c r="H2135" s="6"/>
      <c r="I2135" s="9"/>
      <c r="J2135" s="9"/>
      <c r="K2135" s="9"/>
    </row>
    <row r="2136" spans="1:11" x14ac:dyDescent="0.25">
      <c r="A2136" s="2"/>
      <c r="B2136" s="2"/>
      <c r="C2136" s="2"/>
      <c r="E2136" s="2"/>
      <c r="G2136" s="2"/>
      <c r="H2136" s="6"/>
      <c r="I2136" s="9"/>
      <c r="J2136" s="9"/>
      <c r="K2136" s="9"/>
    </row>
    <row r="2137" spans="1:11" x14ac:dyDescent="0.25">
      <c r="A2137" s="2"/>
      <c r="B2137" s="2"/>
      <c r="C2137" s="2"/>
      <c r="E2137" s="2"/>
      <c r="G2137" s="2"/>
      <c r="H2137" s="6"/>
      <c r="I2137" s="9"/>
      <c r="J2137" s="9"/>
      <c r="K2137" s="9"/>
    </row>
    <row r="2138" spans="1:11" x14ac:dyDescent="0.25">
      <c r="A2138" s="2"/>
      <c r="B2138" s="2"/>
      <c r="C2138" s="2"/>
      <c r="E2138" s="2"/>
      <c r="G2138" s="2"/>
      <c r="H2138" s="6"/>
      <c r="I2138" s="9"/>
      <c r="J2138" s="9"/>
      <c r="K2138" s="9"/>
    </row>
    <row r="2139" spans="1:11" x14ac:dyDescent="0.25">
      <c r="A2139" s="2"/>
      <c r="B2139" s="2"/>
      <c r="C2139" s="2"/>
      <c r="E2139" s="2"/>
      <c r="G2139" s="2"/>
      <c r="H2139" s="6"/>
      <c r="I2139" s="9"/>
      <c r="J2139" s="9"/>
      <c r="K2139" s="9"/>
    </row>
    <row r="2140" spans="1:11" x14ac:dyDescent="0.25">
      <c r="A2140" s="2"/>
      <c r="B2140" s="2"/>
      <c r="C2140" s="2"/>
      <c r="E2140" s="2"/>
      <c r="G2140" s="2"/>
      <c r="H2140" s="6"/>
      <c r="I2140" s="9"/>
      <c r="J2140" s="9"/>
      <c r="K2140" s="9"/>
    </row>
    <row r="2141" spans="1:11" x14ac:dyDescent="0.25">
      <c r="A2141" s="2"/>
      <c r="B2141" s="2"/>
      <c r="C2141" s="2"/>
      <c r="E2141" s="2"/>
      <c r="G2141" s="2"/>
      <c r="H2141" s="6"/>
      <c r="I2141" s="9"/>
      <c r="J2141" s="9"/>
      <c r="K2141" s="9"/>
    </row>
    <row r="2142" spans="1:11" x14ac:dyDescent="0.25">
      <c r="A2142" s="2"/>
      <c r="B2142" s="2"/>
      <c r="C2142" s="2"/>
      <c r="E2142" s="2"/>
      <c r="G2142" s="2"/>
      <c r="H2142" s="6"/>
      <c r="I2142" s="9"/>
      <c r="J2142" s="9"/>
      <c r="K2142" s="9"/>
    </row>
    <row r="2143" spans="1:11" x14ac:dyDescent="0.25">
      <c r="A2143" s="2"/>
      <c r="B2143" s="2"/>
      <c r="C2143" s="2"/>
      <c r="E2143" s="2"/>
      <c r="G2143" s="2"/>
      <c r="H2143" s="6"/>
      <c r="I2143" s="9"/>
      <c r="J2143" s="9"/>
      <c r="K2143" s="9"/>
    </row>
    <row r="2144" spans="1:11" x14ac:dyDescent="0.25">
      <c r="A2144" s="2"/>
      <c r="B2144" s="2"/>
      <c r="C2144" s="2"/>
      <c r="E2144" s="2"/>
      <c r="G2144" s="2"/>
      <c r="H2144" s="6"/>
      <c r="I2144" s="9"/>
      <c r="J2144" s="9"/>
      <c r="K2144" s="9"/>
    </row>
    <row r="2145" spans="1:11" x14ac:dyDescent="0.25">
      <c r="A2145" s="2"/>
      <c r="B2145" s="2"/>
      <c r="C2145" s="2"/>
      <c r="E2145" s="2"/>
      <c r="G2145" s="2"/>
      <c r="H2145" s="6"/>
      <c r="I2145" s="9"/>
      <c r="J2145" s="9"/>
      <c r="K2145" s="9"/>
    </row>
    <row r="2146" spans="1:11" x14ac:dyDescent="0.25">
      <c r="A2146" s="2"/>
      <c r="B2146" s="2"/>
      <c r="C2146" s="2"/>
      <c r="E2146" s="2"/>
      <c r="G2146" s="2"/>
      <c r="H2146" s="6"/>
      <c r="I2146" s="9"/>
      <c r="J2146" s="9"/>
      <c r="K2146" s="9"/>
    </row>
    <row r="2147" spans="1:11" x14ac:dyDescent="0.25">
      <c r="A2147" s="2"/>
      <c r="B2147" s="2"/>
      <c r="C2147" s="2"/>
      <c r="E2147" s="2"/>
      <c r="G2147" s="2"/>
      <c r="H2147" s="6"/>
      <c r="I2147" s="9"/>
      <c r="J2147" s="9"/>
      <c r="K2147" s="9"/>
    </row>
    <row r="2148" spans="1:11" x14ac:dyDescent="0.25">
      <c r="A2148" s="2"/>
      <c r="B2148" s="2"/>
      <c r="C2148" s="2"/>
      <c r="E2148" s="2"/>
      <c r="G2148" s="2"/>
      <c r="H2148" s="6"/>
      <c r="I2148" s="9"/>
      <c r="J2148" s="9"/>
      <c r="K2148" s="9"/>
    </row>
    <row r="2149" spans="1:11" x14ac:dyDescent="0.25">
      <c r="A2149" s="2"/>
      <c r="B2149" s="2"/>
      <c r="C2149" s="2"/>
      <c r="E2149" s="2"/>
      <c r="G2149" s="2"/>
      <c r="H2149" s="6"/>
      <c r="I2149" s="9"/>
      <c r="J2149" s="9"/>
      <c r="K2149" s="9"/>
    </row>
    <row r="2150" spans="1:11" x14ac:dyDescent="0.25">
      <c r="A2150" s="2"/>
      <c r="B2150" s="2"/>
      <c r="C2150" s="2"/>
      <c r="E2150" s="2"/>
      <c r="G2150" s="2"/>
      <c r="H2150" s="6"/>
      <c r="I2150" s="9"/>
      <c r="J2150" s="9"/>
      <c r="K2150" s="9"/>
    </row>
    <row r="2151" spans="1:11" x14ac:dyDescent="0.25">
      <c r="A2151" s="2"/>
      <c r="B2151" s="2"/>
      <c r="C2151" s="2"/>
      <c r="E2151" s="2"/>
      <c r="G2151" s="2"/>
      <c r="H2151" s="6"/>
      <c r="I2151" s="9"/>
      <c r="J2151" s="9"/>
      <c r="K2151" s="9"/>
    </row>
    <row r="2152" spans="1:11" x14ac:dyDescent="0.25">
      <c r="A2152" s="2"/>
      <c r="B2152" s="2"/>
      <c r="C2152" s="2"/>
      <c r="E2152" s="2"/>
      <c r="G2152" s="2"/>
      <c r="H2152" s="6"/>
      <c r="I2152" s="9"/>
      <c r="J2152" s="9"/>
      <c r="K2152" s="9"/>
    </row>
    <row r="2153" spans="1:11" x14ac:dyDescent="0.25">
      <c r="A2153" s="2"/>
      <c r="B2153" s="2"/>
      <c r="C2153" s="2"/>
      <c r="E2153" s="2"/>
      <c r="G2153" s="2"/>
      <c r="H2153" s="6"/>
      <c r="I2153" s="9"/>
      <c r="J2153" s="9"/>
      <c r="K2153" s="9"/>
    </row>
    <row r="2154" spans="1:11" x14ac:dyDescent="0.25">
      <c r="A2154" s="2"/>
      <c r="B2154" s="2"/>
      <c r="C2154" s="2"/>
      <c r="E2154" s="2"/>
      <c r="G2154" s="2"/>
      <c r="H2154" s="6"/>
      <c r="I2154" s="9"/>
      <c r="J2154" s="9"/>
      <c r="K2154" s="9"/>
    </row>
    <row r="2155" spans="1:11" x14ac:dyDescent="0.25">
      <c r="A2155" s="2"/>
      <c r="B2155" s="2"/>
      <c r="C2155" s="2"/>
      <c r="E2155" s="2"/>
      <c r="G2155" s="2"/>
      <c r="H2155" s="6"/>
      <c r="I2155" s="9"/>
      <c r="J2155" s="9"/>
      <c r="K2155" s="9"/>
    </row>
    <row r="2156" spans="1:11" x14ac:dyDescent="0.25">
      <c r="A2156" s="2"/>
      <c r="B2156" s="2"/>
      <c r="C2156" s="2"/>
      <c r="E2156" s="2"/>
      <c r="G2156" s="2"/>
      <c r="H2156" s="6"/>
      <c r="I2156" s="9"/>
      <c r="J2156" s="9"/>
      <c r="K2156" s="9"/>
    </row>
    <row r="2157" spans="1:11" x14ac:dyDescent="0.25">
      <c r="A2157" s="2"/>
      <c r="B2157" s="2"/>
      <c r="C2157" s="2"/>
      <c r="E2157" s="2"/>
      <c r="G2157" s="2"/>
      <c r="H2157" s="6"/>
      <c r="I2157" s="9"/>
      <c r="J2157" s="9"/>
      <c r="K2157" s="9"/>
    </row>
    <row r="2158" spans="1:11" x14ac:dyDescent="0.25">
      <c r="A2158" s="2"/>
      <c r="B2158" s="2"/>
      <c r="C2158" s="2"/>
      <c r="E2158" s="2"/>
      <c r="G2158" s="2"/>
      <c r="H2158" s="6"/>
      <c r="I2158" s="9"/>
      <c r="J2158" s="9"/>
      <c r="K2158" s="9"/>
    </row>
    <row r="2159" spans="1:11" x14ac:dyDescent="0.25">
      <c r="A2159" s="2"/>
      <c r="B2159" s="2"/>
      <c r="C2159" s="2"/>
      <c r="E2159" s="2"/>
      <c r="G2159" s="2"/>
      <c r="H2159" s="6"/>
      <c r="I2159" s="9"/>
      <c r="J2159" s="9"/>
      <c r="K2159" s="9"/>
    </row>
    <row r="2160" spans="1:11" x14ac:dyDescent="0.25">
      <c r="A2160" s="2"/>
      <c r="B2160" s="2"/>
      <c r="C2160" s="2"/>
      <c r="E2160" s="2"/>
      <c r="G2160" s="2"/>
      <c r="H2160" s="6"/>
      <c r="I2160" s="9"/>
      <c r="J2160" s="9"/>
      <c r="K2160" s="9"/>
    </row>
    <row r="2161" spans="1:11" x14ac:dyDescent="0.25">
      <c r="A2161" s="2"/>
      <c r="B2161" s="2"/>
      <c r="C2161" s="2"/>
      <c r="E2161" s="2"/>
      <c r="G2161" s="2"/>
      <c r="H2161" s="6"/>
      <c r="I2161" s="9"/>
      <c r="J2161" s="9"/>
      <c r="K2161" s="9"/>
    </row>
    <row r="2162" spans="1:11" x14ac:dyDescent="0.25">
      <c r="A2162" s="2"/>
      <c r="B2162" s="2"/>
      <c r="C2162" s="2"/>
      <c r="E2162" s="2"/>
      <c r="G2162" s="2"/>
      <c r="H2162" s="6"/>
      <c r="I2162" s="9"/>
      <c r="J2162" s="9"/>
      <c r="K2162" s="9"/>
    </row>
    <row r="2163" spans="1:11" x14ac:dyDescent="0.25">
      <c r="A2163" s="2"/>
      <c r="B2163" s="2"/>
      <c r="C2163" s="2"/>
      <c r="E2163" s="2"/>
      <c r="G2163" s="2"/>
      <c r="H2163" s="6"/>
      <c r="I2163" s="9"/>
      <c r="J2163" s="9"/>
      <c r="K2163" s="9"/>
    </row>
    <row r="2164" spans="1:11" x14ac:dyDescent="0.25">
      <c r="A2164" s="2"/>
      <c r="B2164" s="2"/>
      <c r="C2164" s="2"/>
      <c r="E2164" s="2"/>
      <c r="G2164" s="2"/>
      <c r="H2164" s="6"/>
      <c r="I2164" s="9"/>
      <c r="J2164" s="9"/>
      <c r="K2164" s="9"/>
    </row>
    <row r="2165" spans="1:11" x14ac:dyDescent="0.25">
      <c r="A2165" s="2"/>
      <c r="B2165" s="2"/>
      <c r="C2165" s="2"/>
      <c r="E2165" s="2"/>
      <c r="G2165" s="2"/>
      <c r="H2165" s="6"/>
      <c r="I2165" s="9"/>
      <c r="J2165" s="9"/>
      <c r="K2165" s="9"/>
    </row>
    <row r="2166" spans="1:11" x14ac:dyDescent="0.25">
      <c r="A2166" s="2"/>
      <c r="B2166" s="2"/>
      <c r="C2166" s="2"/>
      <c r="E2166" s="2"/>
      <c r="G2166" s="2"/>
      <c r="H2166" s="6"/>
      <c r="I2166" s="9"/>
      <c r="J2166" s="9"/>
      <c r="K2166" s="9"/>
    </row>
    <row r="2167" spans="1:11" x14ac:dyDescent="0.25">
      <c r="A2167" s="2"/>
      <c r="B2167" s="2"/>
      <c r="C2167" s="2"/>
      <c r="E2167" s="2"/>
      <c r="G2167" s="2"/>
      <c r="H2167" s="6"/>
      <c r="I2167" s="9"/>
      <c r="J2167" s="9"/>
      <c r="K2167" s="9"/>
    </row>
    <row r="2168" spans="1:11" x14ac:dyDescent="0.25">
      <c r="A2168" s="2"/>
      <c r="B2168" s="2"/>
      <c r="C2168" s="2"/>
      <c r="E2168" s="2"/>
      <c r="G2168" s="2"/>
      <c r="H2168" s="6"/>
      <c r="I2168" s="9"/>
      <c r="J2168" s="9"/>
      <c r="K2168" s="9"/>
    </row>
    <row r="2169" spans="1:11" x14ac:dyDescent="0.25">
      <c r="A2169" s="2"/>
      <c r="B2169" s="2"/>
      <c r="C2169" s="2"/>
      <c r="E2169" s="2"/>
      <c r="G2169" s="2"/>
      <c r="H2169" s="6"/>
      <c r="I2169" s="9"/>
      <c r="J2169" s="9"/>
      <c r="K2169" s="9"/>
    </row>
    <row r="2170" spans="1:11" x14ac:dyDescent="0.25">
      <c r="A2170" s="2"/>
      <c r="B2170" s="2"/>
      <c r="C2170" s="2"/>
      <c r="E2170" s="2"/>
      <c r="G2170" s="2"/>
      <c r="H2170" s="6"/>
      <c r="I2170" s="9"/>
      <c r="J2170" s="9"/>
      <c r="K2170" s="9"/>
    </row>
    <row r="2171" spans="1:11" x14ac:dyDescent="0.25">
      <c r="A2171" s="2"/>
      <c r="B2171" s="2"/>
      <c r="C2171" s="2"/>
      <c r="E2171" s="2"/>
      <c r="G2171" s="2"/>
      <c r="H2171" s="6"/>
      <c r="I2171" s="9"/>
      <c r="J2171" s="9"/>
      <c r="K2171" s="9"/>
    </row>
    <row r="2172" spans="1:11" x14ac:dyDescent="0.25">
      <c r="A2172" s="2"/>
      <c r="B2172" s="2"/>
      <c r="C2172" s="2"/>
      <c r="E2172" s="2"/>
      <c r="G2172" s="2"/>
      <c r="H2172" s="6"/>
      <c r="I2172" s="9"/>
      <c r="J2172" s="9"/>
      <c r="K2172" s="9"/>
    </row>
    <row r="2173" spans="1:11" x14ac:dyDescent="0.25">
      <c r="A2173" s="2"/>
      <c r="B2173" s="2"/>
      <c r="C2173" s="2"/>
      <c r="E2173" s="2"/>
      <c r="G2173" s="2"/>
      <c r="H2173" s="6"/>
      <c r="I2173" s="9"/>
      <c r="J2173" s="9"/>
      <c r="K2173" s="9"/>
    </row>
    <row r="2174" spans="1:11" x14ac:dyDescent="0.25">
      <c r="A2174" s="2"/>
      <c r="B2174" s="2"/>
      <c r="C2174" s="2"/>
      <c r="E2174" s="2"/>
      <c r="G2174" s="2"/>
      <c r="H2174" s="6"/>
      <c r="I2174" s="9"/>
      <c r="J2174" s="9"/>
      <c r="K2174" s="9"/>
    </row>
    <row r="2175" spans="1:11" x14ac:dyDescent="0.25">
      <c r="A2175" s="2"/>
      <c r="B2175" s="2"/>
      <c r="C2175" s="2"/>
      <c r="E2175" s="2"/>
      <c r="G2175" s="2"/>
      <c r="H2175" s="6"/>
      <c r="I2175" s="9"/>
      <c r="J2175" s="9"/>
      <c r="K2175" s="9"/>
    </row>
    <row r="2176" spans="1:11" x14ac:dyDescent="0.25">
      <c r="A2176" s="2"/>
      <c r="B2176" s="2"/>
      <c r="C2176" s="2"/>
      <c r="E2176" s="2"/>
      <c r="G2176" s="2"/>
      <c r="H2176" s="6"/>
      <c r="I2176" s="9"/>
      <c r="J2176" s="9"/>
      <c r="K2176" s="9"/>
    </row>
    <row r="2177" spans="1:11" x14ac:dyDescent="0.25">
      <c r="A2177" s="2"/>
      <c r="B2177" s="2"/>
      <c r="C2177" s="2"/>
      <c r="E2177" s="2"/>
      <c r="G2177" s="2"/>
      <c r="H2177" s="6"/>
      <c r="I2177" s="9"/>
      <c r="J2177" s="9"/>
      <c r="K2177" s="9"/>
    </row>
    <row r="2178" spans="1:11" x14ac:dyDescent="0.25">
      <c r="A2178" s="2"/>
      <c r="B2178" s="2"/>
      <c r="C2178" s="2"/>
      <c r="E2178" s="2"/>
      <c r="G2178" s="2"/>
      <c r="H2178" s="6"/>
      <c r="I2178" s="9"/>
      <c r="J2178" s="9"/>
      <c r="K2178" s="9"/>
    </row>
    <row r="2179" spans="1:11" x14ac:dyDescent="0.25">
      <c r="A2179" s="2"/>
      <c r="B2179" s="2"/>
      <c r="C2179" s="2"/>
      <c r="E2179" s="2"/>
      <c r="G2179" s="2"/>
      <c r="H2179" s="6"/>
      <c r="I2179" s="9"/>
      <c r="J2179" s="9"/>
      <c r="K2179" s="9"/>
    </row>
    <row r="2180" spans="1:11" x14ac:dyDescent="0.25">
      <c r="A2180" s="2"/>
      <c r="B2180" s="2"/>
      <c r="C2180" s="2"/>
      <c r="E2180" s="2"/>
      <c r="G2180" s="2"/>
      <c r="H2180" s="6"/>
      <c r="I2180" s="9"/>
      <c r="J2180" s="9"/>
      <c r="K2180" s="9"/>
    </row>
    <row r="2181" spans="1:11" x14ac:dyDescent="0.25">
      <c r="A2181" s="2"/>
      <c r="B2181" s="2"/>
      <c r="C2181" s="2"/>
      <c r="E2181" s="2"/>
      <c r="G2181" s="2"/>
      <c r="H2181" s="6"/>
      <c r="I2181" s="9"/>
      <c r="J2181" s="9"/>
      <c r="K2181" s="9"/>
    </row>
    <row r="2182" spans="1:11" x14ac:dyDescent="0.25">
      <c r="A2182" s="2"/>
      <c r="B2182" s="2"/>
      <c r="C2182" s="2"/>
      <c r="E2182" s="2"/>
      <c r="G2182" s="2"/>
      <c r="H2182" s="6"/>
      <c r="I2182" s="9"/>
      <c r="J2182" s="9"/>
      <c r="K2182" s="9"/>
    </row>
    <row r="2183" spans="1:11" x14ac:dyDescent="0.25">
      <c r="A2183" s="2"/>
      <c r="B2183" s="2"/>
      <c r="C2183" s="2"/>
      <c r="E2183" s="2"/>
      <c r="G2183" s="2"/>
      <c r="H2183" s="6"/>
      <c r="I2183" s="9"/>
      <c r="J2183" s="9"/>
      <c r="K2183" s="9"/>
    </row>
    <row r="2184" spans="1:11" x14ac:dyDescent="0.25">
      <c r="A2184" s="2"/>
      <c r="B2184" s="2"/>
      <c r="C2184" s="2"/>
      <c r="E2184" s="2"/>
      <c r="G2184" s="2"/>
      <c r="H2184" s="6"/>
      <c r="I2184" s="9"/>
      <c r="J2184" s="9"/>
      <c r="K2184" s="9"/>
    </row>
    <row r="2185" spans="1:11" x14ac:dyDescent="0.25">
      <c r="A2185" s="2"/>
      <c r="B2185" s="2"/>
      <c r="C2185" s="2"/>
      <c r="E2185" s="2"/>
      <c r="G2185" s="2"/>
      <c r="H2185" s="6"/>
      <c r="I2185" s="9"/>
      <c r="J2185" s="9"/>
      <c r="K2185" s="9"/>
    </row>
    <row r="2186" spans="1:11" x14ac:dyDescent="0.25">
      <c r="A2186" s="2"/>
      <c r="B2186" s="2"/>
      <c r="C2186" s="2"/>
      <c r="E2186" s="2"/>
      <c r="G2186" s="2"/>
      <c r="H2186" s="6"/>
      <c r="I2186" s="9"/>
      <c r="J2186" s="9"/>
      <c r="K2186" s="9"/>
    </row>
    <row r="2187" spans="1:11" x14ac:dyDescent="0.25">
      <c r="A2187" s="2"/>
      <c r="B2187" s="2"/>
      <c r="C2187" s="2"/>
      <c r="E2187" s="2"/>
      <c r="G2187" s="2"/>
      <c r="H2187" s="6"/>
      <c r="I2187" s="9"/>
      <c r="J2187" s="9"/>
      <c r="K2187" s="9"/>
    </row>
    <row r="2188" spans="1:11" x14ac:dyDescent="0.25">
      <c r="A2188" s="2"/>
      <c r="B2188" s="2"/>
      <c r="C2188" s="2"/>
      <c r="E2188" s="2"/>
      <c r="G2188" s="2"/>
      <c r="H2188" s="6"/>
      <c r="I2188" s="9"/>
      <c r="J2188" s="9"/>
      <c r="K2188" s="9"/>
    </row>
    <row r="2189" spans="1:11" x14ac:dyDescent="0.25">
      <c r="A2189" s="2"/>
      <c r="B2189" s="2"/>
      <c r="C2189" s="2"/>
      <c r="E2189" s="2"/>
      <c r="G2189" s="2"/>
      <c r="H2189" s="6"/>
      <c r="I2189" s="9"/>
      <c r="J2189" s="9"/>
      <c r="K2189" s="9"/>
    </row>
    <row r="2190" spans="1:11" x14ac:dyDescent="0.25">
      <c r="A2190" s="2"/>
      <c r="B2190" s="2"/>
      <c r="C2190" s="2"/>
      <c r="E2190" s="2"/>
      <c r="G2190" s="2"/>
      <c r="H2190" s="6"/>
      <c r="I2190" s="9"/>
      <c r="J2190" s="9"/>
      <c r="K2190" s="9"/>
    </row>
    <row r="2191" spans="1:11" x14ac:dyDescent="0.25">
      <c r="A2191" s="2"/>
      <c r="B2191" s="2"/>
      <c r="C2191" s="2"/>
      <c r="E2191" s="2"/>
      <c r="G2191" s="2"/>
      <c r="H2191" s="6"/>
      <c r="I2191" s="9"/>
      <c r="J2191" s="9"/>
      <c r="K2191" s="9"/>
    </row>
    <row r="2192" spans="1:11" x14ac:dyDescent="0.25">
      <c r="A2192" s="2"/>
      <c r="B2192" s="2"/>
      <c r="C2192" s="2"/>
      <c r="E2192" s="2"/>
      <c r="G2192" s="2"/>
      <c r="H2192" s="6"/>
      <c r="I2192" s="9"/>
      <c r="J2192" s="9"/>
      <c r="K2192" s="9"/>
    </row>
    <row r="2193" spans="1:11" x14ac:dyDescent="0.25">
      <c r="A2193" s="2"/>
      <c r="B2193" s="2"/>
      <c r="C2193" s="2"/>
      <c r="E2193" s="2"/>
      <c r="G2193" s="2"/>
      <c r="H2193" s="6"/>
      <c r="I2193" s="9"/>
      <c r="J2193" s="9"/>
      <c r="K2193" s="9"/>
    </row>
    <row r="2194" spans="1:11" x14ac:dyDescent="0.25">
      <c r="A2194" s="2"/>
      <c r="B2194" s="2"/>
      <c r="C2194" s="2"/>
      <c r="E2194" s="2"/>
      <c r="G2194" s="2"/>
      <c r="H2194" s="6"/>
      <c r="I2194" s="9"/>
      <c r="J2194" s="9"/>
      <c r="K2194" s="9"/>
    </row>
    <row r="2195" spans="1:11" x14ac:dyDescent="0.25">
      <c r="A2195" s="2"/>
      <c r="B2195" s="2"/>
      <c r="C2195" s="2"/>
      <c r="E2195" s="2"/>
      <c r="G2195" s="2"/>
      <c r="H2195" s="6"/>
      <c r="I2195" s="9"/>
      <c r="J2195" s="9"/>
      <c r="K2195" s="9"/>
    </row>
    <row r="2196" spans="1:11" x14ac:dyDescent="0.25">
      <c r="A2196" s="2"/>
      <c r="B2196" s="2"/>
      <c r="C2196" s="2"/>
      <c r="E2196" s="2"/>
      <c r="G2196" s="2"/>
      <c r="H2196" s="6"/>
      <c r="I2196" s="9"/>
      <c r="J2196" s="9"/>
      <c r="K2196" s="9"/>
    </row>
    <row r="2197" spans="1:11" x14ac:dyDescent="0.25">
      <c r="A2197" s="2"/>
      <c r="B2197" s="2"/>
      <c r="C2197" s="2"/>
      <c r="E2197" s="2"/>
      <c r="G2197" s="2"/>
      <c r="H2197" s="6"/>
      <c r="I2197" s="9"/>
      <c r="J2197" s="9"/>
      <c r="K2197" s="9"/>
    </row>
    <row r="2198" spans="1:11" x14ac:dyDescent="0.25">
      <c r="A2198" s="2"/>
      <c r="B2198" s="2"/>
      <c r="C2198" s="2"/>
      <c r="E2198" s="2"/>
      <c r="G2198" s="2"/>
      <c r="H2198" s="6"/>
      <c r="I2198" s="9"/>
      <c r="J2198" s="9"/>
      <c r="K2198" s="9"/>
    </row>
    <row r="2199" spans="1:11" x14ac:dyDescent="0.25">
      <c r="A2199" s="2"/>
      <c r="B2199" s="2"/>
      <c r="C2199" s="2"/>
      <c r="E2199" s="2"/>
      <c r="G2199" s="2"/>
      <c r="H2199" s="6"/>
      <c r="I2199" s="9"/>
      <c r="J2199" s="9"/>
      <c r="K2199" s="9"/>
    </row>
    <row r="2200" spans="1:11" x14ac:dyDescent="0.25">
      <c r="A2200" s="2"/>
      <c r="B2200" s="2"/>
      <c r="C2200" s="2"/>
      <c r="E2200" s="2"/>
      <c r="G2200" s="2"/>
      <c r="H2200" s="6"/>
      <c r="I2200" s="9"/>
      <c r="J2200" s="9"/>
      <c r="K2200" s="9"/>
    </row>
    <row r="2201" spans="1:11" x14ac:dyDescent="0.25">
      <c r="A2201" s="2"/>
      <c r="B2201" s="2"/>
      <c r="C2201" s="2"/>
      <c r="E2201" s="2"/>
      <c r="G2201" s="2"/>
      <c r="H2201" s="6"/>
      <c r="I2201" s="9"/>
      <c r="J2201" s="9"/>
      <c r="K2201" s="9"/>
    </row>
    <row r="2202" spans="1:11" x14ac:dyDescent="0.25">
      <c r="A2202" s="2"/>
      <c r="B2202" s="2"/>
      <c r="C2202" s="2"/>
      <c r="E2202" s="2"/>
      <c r="G2202" s="2"/>
      <c r="H2202" s="6"/>
      <c r="I2202" s="9"/>
      <c r="J2202" s="9"/>
      <c r="K2202" s="9"/>
    </row>
    <row r="2203" spans="1:11" x14ac:dyDescent="0.25">
      <c r="A2203" s="2"/>
      <c r="B2203" s="2"/>
      <c r="C2203" s="2"/>
      <c r="E2203" s="2"/>
      <c r="G2203" s="2"/>
      <c r="H2203" s="6"/>
      <c r="I2203" s="9"/>
      <c r="J2203" s="9"/>
      <c r="K2203" s="9"/>
    </row>
    <row r="2204" spans="1:11" x14ac:dyDescent="0.25">
      <c r="A2204" s="2"/>
      <c r="B2204" s="2"/>
      <c r="C2204" s="2"/>
      <c r="E2204" s="2"/>
      <c r="G2204" s="2"/>
      <c r="H2204" s="6"/>
      <c r="I2204" s="9"/>
      <c r="J2204" s="9"/>
      <c r="K2204" s="9"/>
    </row>
    <row r="2205" spans="1:11" x14ac:dyDescent="0.25">
      <c r="A2205" s="2"/>
      <c r="B2205" s="2"/>
      <c r="C2205" s="2"/>
      <c r="E2205" s="2"/>
      <c r="G2205" s="2"/>
      <c r="H2205" s="6"/>
      <c r="I2205" s="9"/>
      <c r="J2205" s="9"/>
      <c r="K2205" s="9"/>
    </row>
    <row r="2206" spans="1:11" x14ac:dyDescent="0.25">
      <c r="A2206" s="2"/>
      <c r="B2206" s="2"/>
      <c r="C2206" s="2"/>
      <c r="E2206" s="2"/>
      <c r="G2206" s="2"/>
      <c r="H2206" s="6"/>
      <c r="I2206" s="9"/>
      <c r="J2206" s="9"/>
      <c r="K2206" s="9"/>
    </row>
    <row r="2207" spans="1:11" x14ac:dyDescent="0.25">
      <c r="A2207" s="2"/>
      <c r="B2207" s="2"/>
      <c r="C2207" s="2"/>
      <c r="E2207" s="2"/>
      <c r="G2207" s="2"/>
      <c r="H2207" s="6"/>
      <c r="I2207" s="9"/>
      <c r="J2207" s="9"/>
      <c r="K2207" s="9"/>
    </row>
    <row r="2208" spans="1:11" x14ac:dyDescent="0.25">
      <c r="A2208" s="2"/>
      <c r="B2208" s="2"/>
      <c r="C2208" s="2"/>
      <c r="E2208" s="2"/>
      <c r="G2208" s="2"/>
      <c r="H2208" s="6"/>
      <c r="I2208" s="9"/>
      <c r="J2208" s="9"/>
      <c r="K2208" s="9"/>
    </row>
    <row r="2209" spans="1:11" x14ac:dyDescent="0.25">
      <c r="A2209" s="2"/>
      <c r="B2209" s="2"/>
      <c r="C2209" s="2"/>
      <c r="E2209" s="2"/>
      <c r="G2209" s="2"/>
      <c r="H2209" s="6"/>
      <c r="I2209" s="9"/>
      <c r="J2209" s="9"/>
      <c r="K2209" s="9"/>
    </row>
    <row r="2210" spans="1:11" x14ac:dyDescent="0.25">
      <c r="A2210" s="2"/>
      <c r="B2210" s="2"/>
      <c r="C2210" s="2"/>
      <c r="E2210" s="2"/>
      <c r="G2210" s="2"/>
      <c r="H2210" s="6"/>
      <c r="I2210" s="9"/>
      <c r="J2210" s="9"/>
      <c r="K2210" s="9"/>
    </row>
    <row r="2211" spans="1:11" x14ac:dyDescent="0.25">
      <c r="A2211" s="2"/>
      <c r="B2211" s="2"/>
      <c r="C2211" s="2"/>
      <c r="E2211" s="2"/>
      <c r="G2211" s="2"/>
      <c r="H2211" s="6"/>
      <c r="I2211" s="9"/>
      <c r="J2211" s="9"/>
      <c r="K2211" s="9"/>
    </row>
    <row r="2212" spans="1:11" x14ac:dyDescent="0.25">
      <c r="A2212" s="2"/>
      <c r="B2212" s="2"/>
      <c r="C2212" s="2"/>
      <c r="E2212" s="2"/>
      <c r="G2212" s="2"/>
      <c r="H2212" s="6"/>
      <c r="I2212" s="9"/>
      <c r="J2212" s="9"/>
      <c r="K2212" s="9"/>
    </row>
    <row r="2213" spans="1:11" x14ac:dyDescent="0.25">
      <c r="A2213" s="2"/>
      <c r="B2213" s="2"/>
      <c r="C2213" s="2"/>
      <c r="E2213" s="2"/>
      <c r="G2213" s="2"/>
      <c r="H2213" s="6"/>
      <c r="I2213" s="9"/>
      <c r="J2213" s="9"/>
      <c r="K2213" s="9"/>
    </row>
    <row r="2214" spans="1:11" x14ac:dyDescent="0.25">
      <c r="A2214" s="2"/>
      <c r="B2214" s="2"/>
      <c r="C2214" s="2"/>
      <c r="E2214" s="2"/>
      <c r="G2214" s="2"/>
      <c r="H2214" s="6"/>
      <c r="I2214" s="9"/>
      <c r="J2214" s="9"/>
      <c r="K2214" s="9"/>
    </row>
    <row r="2215" spans="1:11" x14ac:dyDescent="0.25">
      <c r="A2215" s="2"/>
      <c r="B2215" s="2"/>
      <c r="C2215" s="2"/>
      <c r="E2215" s="2"/>
      <c r="G2215" s="2"/>
      <c r="H2215" s="6"/>
      <c r="I2215" s="9"/>
      <c r="J2215" s="9"/>
      <c r="K2215" s="9"/>
    </row>
    <row r="2216" spans="1:11" x14ac:dyDescent="0.25">
      <c r="A2216" s="2"/>
      <c r="B2216" s="2"/>
      <c r="C2216" s="2"/>
      <c r="E2216" s="2"/>
      <c r="G2216" s="2"/>
      <c r="H2216" s="6"/>
      <c r="I2216" s="9"/>
      <c r="J2216" s="9"/>
      <c r="K2216" s="9"/>
    </row>
    <row r="2217" spans="1:11" x14ac:dyDescent="0.25">
      <c r="A2217" s="2"/>
      <c r="B2217" s="2"/>
      <c r="C2217" s="2"/>
      <c r="E2217" s="2"/>
      <c r="G2217" s="2"/>
      <c r="H2217" s="6"/>
      <c r="I2217" s="9"/>
      <c r="J2217" s="9"/>
      <c r="K2217" s="9"/>
    </row>
    <row r="2218" spans="1:11" x14ac:dyDescent="0.25">
      <c r="A2218" s="2"/>
      <c r="B2218" s="2"/>
      <c r="C2218" s="2"/>
      <c r="E2218" s="2"/>
      <c r="G2218" s="2"/>
      <c r="H2218" s="6"/>
      <c r="I2218" s="9"/>
      <c r="J2218" s="9"/>
      <c r="K2218" s="9"/>
    </row>
    <row r="2219" spans="1:11" x14ac:dyDescent="0.25">
      <c r="A2219" s="2"/>
      <c r="B2219" s="2"/>
      <c r="C2219" s="2"/>
      <c r="E2219" s="2"/>
      <c r="G2219" s="2"/>
      <c r="H2219" s="6"/>
      <c r="I2219" s="9"/>
      <c r="J2219" s="9"/>
      <c r="K2219" s="9"/>
    </row>
    <row r="2220" spans="1:11" x14ac:dyDescent="0.25">
      <c r="A2220" s="2"/>
      <c r="B2220" s="2"/>
      <c r="C2220" s="2"/>
      <c r="E2220" s="2"/>
      <c r="G2220" s="2"/>
      <c r="H2220" s="6"/>
      <c r="I2220" s="9"/>
      <c r="J2220" s="9"/>
      <c r="K2220" s="9"/>
    </row>
    <row r="2221" spans="1:11" x14ac:dyDescent="0.25">
      <c r="A2221" s="2"/>
      <c r="B2221" s="2"/>
      <c r="C2221" s="2"/>
      <c r="E2221" s="2"/>
      <c r="G2221" s="2"/>
      <c r="H2221" s="6"/>
      <c r="I2221" s="9"/>
      <c r="J2221" s="9"/>
      <c r="K2221" s="9"/>
    </row>
    <row r="2222" spans="1:11" x14ac:dyDescent="0.25">
      <c r="A2222" s="2"/>
      <c r="B2222" s="2"/>
      <c r="C2222" s="2"/>
      <c r="E2222" s="2"/>
      <c r="G2222" s="2"/>
      <c r="H2222" s="6"/>
      <c r="I2222" s="9"/>
      <c r="J2222" s="9"/>
      <c r="K2222" s="9"/>
    </row>
    <row r="2223" spans="1:11" x14ac:dyDescent="0.25">
      <c r="A2223" s="2"/>
      <c r="B2223" s="2"/>
      <c r="C2223" s="2"/>
      <c r="E2223" s="2"/>
      <c r="G2223" s="2"/>
      <c r="H2223" s="6"/>
      <c r="I2223" s="9"/>
      <c r="J2223" s="9"/>
      <c r="K2223" s="9"/>
    </row>
    <row r="2224" spans="1:11" x14ac:dyDescent="0.25">
      <c r="A2224" s="2"/>
      <c r="B2224" s="2"/>
      <c r="C2224" s="2"/>
      <c r="E2224" s="2"/>
      <c r="G2224" s="2"/>
      <c r="H2224" s="6"/>
      <c r="I2224" s="9"/>
      <c r="J2224" s="9"/>
      <c r="K2224" s="9"/>
    </row>
    <row r="2225" spans="1:11" x14ac:dyDescent="0.25">
      <c r="A2225" s="2"/>
      <c r="B2225" s="2"/>
      <c r="C2225" s="2"/>
      <c r="E2225" s="2"/>
      <c r="G2225" s="2"/>
      <c r="H2225" s="6"/>
      <c r="I2225" s="9"/>
      <c r="J2225" s="9"/>
      <c r="K2225" s="9"/>
    </row>
    <row r="2226" spans="1:11" x14ac:dyDescent="0.25">
      <c r="A2226" s="2"/>
      <c r="B2226" s="2"/>
      <c r="C2226" s="2"/>
      <c r="E2226" s="2"/>
      <c r="G2226" s="2"/>
      <c r="H2226" s="6"/>
      <c r="I2226" s="9"/>
      <c r="J2226" s="9"/>
      <c r="K2226" s="9"/>
    </row>
    <row r="2227" spans="1:11" x14ac:dyDescent="0.25">
      <c r="A2227" s="2"/>
      <c r="B2227" s="2"/>
      <c r="C2227" s="2"/>
      <c r="E2227" s="2"/>
      <c r="G2227" s="2"/>
      <c r="H2227" s="6"/>
      <c r="I2227" s="9"/>
      <c r="J2227" s="9"/>
      <c r="K2227" s="9"/>
    </row>
    <row r="2228" spans="1:11" x14ac:dyDescent="0.25">
      <c r="A2228" s="2"/>
      <c r="B2228" s="2"/>
      <c r="C2228" s="2"/>
      <c r="E2228" s="2"/>
      <c r="G2228" s="2"/>
      <c r="H2228" s="6"/>
      <c r="I2228" s="9"/>
      <c r="J2228" s="9"/>
      <c r="K2228" s="9"/>
    </row>
    <row r="2229" spans="1:11" x14ac:dyDescent="0.25">
      <c r="A2229" s="2"/>
      <c r="B2229" s="2"/>
      <c r="C2229" s="2"/>
      <c r="E2229" s="2"/>
      <c r="G2229" s="2"/>
      <c r="H2229" s="6"/>
      <c r="I2229" s="9"/>
      <c r="J2229" s="9"/>
      <c r="K2229" s="9"/>
    </row>
    <row r="2230" spans="1:11" x14ac:dyDescent="0.25">
      <c r="A2230" s="2"/>
      <c r="B2230" s="2"/>
      <c r="C2230" s="2"/>
      <c r="E2230" s="2"/>
      <c r="G2230" s="2"/>
      <c r="H2230" s="6"/>
      <c r="I2230" s="9"/>
      <c r="J2230" s="9"/>
      <c r="K2230" s="9"/>
    </row>
    <row r="2231" spans="1:11" x14ac:dyDescent="0.25">
      <c r="A2231" s="2"/>
      <c r="B2231" s="2"/>
      <c r="C2231" s="2"/>
      <c r="E2231" s="2"/>
      <c r="G2231" s="2"/>
      <c r="H2231" s="6"/>
      <c r="I2231" s="9"/>
      <c r="J2231" s="9"/>
      <c r="K2231" s="9"/>
    </row>
    <row r="2232" spans="1:11" x14ac:dyDescent="0.25">
      <c r="A2232" s="2"/>
      <c r="B2232" s="2"/>
      <c r="C2232" s="2"/>
      <c r="E2232" s="2"/>
      <c r="G2232" s="2"/>
      <c r="H2232" s="6"/>
      <c r="I2232" s="9"/>
      <c r="J2232" s="9"/>
      <c r="K2232" s="9"/>
    </row>
    <row r="2233" spans="1:11" x14ac:dyDescent="0.25">
      <c r="A2233" s="2"/>
      <c r="B2233" s="2"/>
      <c r="C2233" s="2"/>
      <c r="E2233" s="2"/>
      <c r="G2233" s="2"/>
      <c r="H2233" s="6"/>
      <c r="I2233" s="9"/>
      <c r="J2233" s="9"/>
      <c r="K2233" s="9"/>
    </row>
    <row r="2234" spans="1:11" x14ac:dyDescent="0.25">
      <c r="A2234" s="2"/>
      <c r="B2234" s="2"/>
      <c r="C2234" s="2"/>
      <c r="E2234" s="2"/>
      <c r="G2234" s="2"/>
      <c r="H2234" s="6"/>
      <c r="I2234" s="9"/>
      <c r="J2234" s="9"/>
      <c r="K2234" s="9"/>
    </row>
    <row r="2235" spans="1:11" x14ac:dyDescent="0.25">
      <c r="A2235" s="2"/>
      <c r="B2235" s="2"/>
      <c r="C2235" s="2"/>
      <c r="E2235" s="2"/>
      <c r="G2235" s="2"/>
      <c r="H2235" s="6"/>
      <c r="I2235" s="9"/>
      <c r="J2235" s="9"/>
      <c r="K2235" s="9"/>
    </row>
    <row r="2236" spans="1:11" x14ac:dyDescent="0.25">
      <c r="A2236" s="2"/>
      <c r="B2236" s="2"/>
      <c r="C2236" s="2"/>
      <c r="E2236" s="2"/>
      <c r="G2236" s="2"/>
      <c r="H2236" s="6"/>
      <c r="I2236" s="9"/>
      <c r="J2236" s="9"/>
      <c r="K2236" s="9"/>
    </row>
    <row r="2237" spans="1:11" x14ac:dyDescent="0.25">
      <c r="A2237" s="2"/>
      <c r="B2237" s="2"/>
      <c r="C2237" s="2"/>
      <c r="E2237" s="2"/>
      <c r="G2237" s="2"/>
      <c r="H2237" s="6"/>
      <c r="I2237" s="9"/>
      <c r="J2237" s="9"/>
      <c r="K2237" s="9"/>
    </row>
    <row r="2238" spans="1:11" x14ac:dyDescent="0.25">
      <c r="A2238" s="2"/>
      <c r="B2238" s="2"/>
      <c r="C2238" s="2"/>
      <c r="E2238" s="2"/>
      <c r="G2238" s="2"/>
      <c r="H2238" s="6"/>
      <c r="I2238" s="9"/>
      <c r="J2238" s="9"/>
      <c r="K2238" s="9"/>
    </row>
    <row r="2239" spans="1:11" x14ac:dyDescent="0.25">
      <c r="A2239" s="2"/>
      <c r="B2239" s="2"/>
      <c r="C2239" s="2"/>
      <c r="E2239" s="2"/>
      <c r="G2239" s="2"/>
      <c r="H2239" s="6"/>
      <c r="I2239" s="9"/>
      <c r="J2239" s="9"/>
      <c r="K2239" s="9"/>
    </row>
    <row r="2240" spans="1:11" x14ac:dyDescent="0.25">
      <c r="A2240" s="2"/>
      <c r="B2240" s="2"/>
      <c r="C2240" s="2"/>
      <c r="E2240" s="2"/>
      <c r="G2240" s="2"/>
      <c r="H2240" s="6"/>
      <c r="I2240" s="9"/>
      <c r="J2240" s="9"/>
      <c r="K2240" s="9"/>
    </row>
    <row r="2241" spans="1:11" x14ac:dyDescent="0.25">
      <c r="A2241" s="2"/>
      <c r="B2241" s="2"/>
      <c r="C2241" s="2"/>
      <c r="E2241" s="2"/>
      <c r="G2241" s="2"/>
      <c r="H2241" s="6"/>
      <c r="I2241" s="9"/>
      <c r="J2241" s="9"/>
      <c r="K2241" s="9"/>
    </row>
    <row r="2242" spans="1:11" x14ac:dyDescent="0.25">
      <c r="A2242" s="2"/>
      <c r="B2242" s="2"/>
      <c r="C2242" s="2"/>
      <c r="E2242" s="2"/>
      <c r="G2242" s="2"/>
      <c r="H2242" s="6"/>
      <c r="I2242" s="9"/>
      <c r="J2242" s="9"/>
      <c r="K2242" s="9"/>
    </row>
    <row r="2243" spans="1:11" x14ac:dyDescent="0.25">
      <c r="A2243" s="2"/>
      <c r="B2243" s="2"/>
      <c r="C2243" s="2"/>
      <c r="E2243" s="2"/>
      <c r="G2243" s="2"/>
      <c r="H2243" s="6"/>
      <c r="I2243" s="9"/>
      <c r="J2243" s="9"/>
      <c r="K2243" s="9"/>
    </row>
    <row r="2244" spans="1:11" x14ac:dyDescent="0.25">
      <c r="A2244" s="2"/>
      <c r="B2244" s="2"/>
      <c r="C2244" s="2"/>
      <c r="E2244" s="2"/>
      <c r="G2244" s="2"/>
      <c r="H2244" s="6"/>
      <c r="I2244" s="9"/>
      <c r="J2244" s="9"/>
      <c r="K2244" s="9"/>
    </row>
    <row r="2245" spans="1:11" x14ac:dyDescent="0.25">
      <c r="A2245" s="2"/>
      <c r="B2245" s="2"/>
      <c r="C2245" s="2"/>
      <c r="E2245" s="2"/>
      <c r="G2245" s="2"/>
      <c r="H2245" s="6"/>
      <c r="I2245" s="9"/>
      <c r="J2245" s="9"/>
      <c r="K2245" s="9"/>
    </row>
    <row r="2246" spans="1:11" x14ac:dyDescent="0.25">
      <c r="A2246" s="2"/>
      <c r="B2246" s="2"/>
      <c r="C2246" s="2"/>
      <c r="E2246" s="2"/>
      <c r="G2246" s="2"/>
      <c r="H2246" s="6"/>
      <c r="I2246" s="9"/>
      <c r="J2246" s="9"/>
      <c r="K2246" s="9"/>
    </row>
    <row r="2247" spans="1:11" x14ac:dyDescent="0.25">
      <c r="A2247" s="2"/>
      <c r="B2247" s="2"/>
      <c r="C2247" s="2"/>
      <c r="E2247" s="2"/>
      <c r="G2247" s="2"/>
      <c r="H2247" s="6"/>
      <c r="I2247" s="9"/>
      <c r="J2247" s="9"/>
      <c r="K2247" s="9"/>
    </row>
    <row r="2248" spans="1:11" x14ac:dyDescent="0.25">
      <c r="A2248" s="2"/>
      <c r="B2248" s="2"/>
      <c r="C2248" s="2"/>
      <c r="E2248" s="2"/>
      <c r="G2248" s="2"/>
      <c r="H2248" s="6"/>
      <c r="I2248" s="9"/>
      <c r="J2248" s="9"/>
      <c r="K2248" s="9"/>
    </row>
    <row r="2249" spans="1:11" x14ac:dyDescent="0.25">
      <c r="A2249" s="2"/>
      <c r="B2249" s="2"/>
      <c r="C2249" s="2"/>
      <c r="E2249" s="2"/>
      <c r="G2249" s="2"/>
      <c r="H2249" s="6"/>
      <c r="I2249" s="9"/>
      <c r="J2249" s="9"/>
      <c r="K2249" s="9"/>
    </row>
    <row r="2250" spans="1:11" x14ac:dyDescent="0.25">
      <c r="A2250" s="2"/>
      <c r="B2250" s="2"/>
      <c r="C2250" s="2"/>
      <c r="E2250" s="2"/>
      <c r="G2250" s="2"/>
      <c r="H2250" s="6"/>
      <c r="I2250" s="9"/>
      <c r="J2250" s="9"/>
      <c r="K2250" s="9"/>
    </row>
    <row r="2251" spans="1:11" x14ac:dyDescent="0.25">
      <c r="A2251" s="2"/>
      <c r="B2251" s="2"/>
      <c r="C2251" s="2"/>
      <c r="E2251" s="2"/>
      <c r="G2251" s="2"/>
      <c r="H2251" s="6"/>
      <c r="I2251" s="9"/>
      <c r="J2251" s="9"/>
      <c r="K2251" s="9"/>
    </row>
    <row r="2252" spans="1:11" x14ac:dyDescent="0.25">
      <c r="A2252" s="2"/>
      <c r="B2252" s="2"/>
      <c r="C2252" s="2"/>
      <c r="E2252" s="2"/>
      <c r="G2252" s="2"/>
      <c r="H2252" s="6"/>
      <c r="I2252" s="9"/>
      <c r="J2252" s="9"/>
      <c r="K2252" s="9"/>
    </row>
    <row r="2253" spans="1:11" x14ac:dyDescent="0.25">
      <c r="A2253" s="2"/>
      <c r="B2253" s="2"/>
      <c r="C2253" s="2"/>
      <c r="E2253" s="2"/>
      <c r="G2253" s="2"/>
      <c r="H2253" s="6"/>
      <c r="I2253" s="9"/>
      <c r="J2253" s="9"/>
      <c r="K2253" s="9"/>
    </row>
    <row r="2254" spans="1:11" x14ac:dyDescent="0.25">
      <c r="A2254" s="2"/>
      <c r="B2254" s="2"/>
      <c r="C2254" s="2"/>
      <c r="E2254" s="2"/>
      <c r="G2254" s="2"/>
      <c r="H2254" s="6"/>
      <c r="I2254" s="9"/>
      <c r="J2254" s="9"/>
      <c r="K2254" s="9"/>
    </row>
    <row r="2255" spans="1:11" x14ac:dyDescent="0.25">
      <c r="A2255" s="2"/>
      <c r="B2255" s="2"/>
      <c r="C2255" s="2"/>
      <c r="E2255" s="2"/>
      <c r="G2255" s="2"/>
      <c r="H2255" s="6"/>
      <c r="I2255" s="9"/>
      <c r="J2255" s="9"/>
      <c r="K2255" s="9"/>
    </row>
    <row r="2256" spans="1:11" x14ac:dyDescent="0.25">
      <c r="A2256" s="2"/>
      <c r="B2256" s="2"/>
      <c r="C2256" s="2"/>
      <c r="E2256" s="2"/>
      <c r="G2256" s="2"/>
      <c r="H2256" s="6"/>
      <c r="I2256" s="9"/>
      <c r="J2256" s="9"/>
      <c r="K2256" s="9"/>
    </row>
    <row r="2257" spans="1:11" x14ac:dyDescent="0.25">
      <c r="A2257" s="2"/>
      <c r="B2257" s="2"/>
      <c r="C2257" s="2"/>
      <c r="E2257" s="2"/>
      <c r="G2257" s="2"/>
      <c r="H2257" s="6"/>
      <c r="I2257" s="9"/>
      <c r="J2257" s="9"/>
      <c r="K2257" s="9"/>
    </row>
    <row r="2258" spans="1:11" x14ac:dyDescent="0.25">
      <c r="A2258" s="2"/>
      <c r="B2258" s="2"/>
      <c r="C2258" s="2"/>
      <c r="E2258" s="2"/>
      <c r="G2258" s="2"/>
      <c r="H2258" s="6"/>
      <c r="I2258" s="9"/>
      <c r="J2258" s="9"/>
      <c r="K2258" s="9"/>
    </row>
    <row r="2259" spans="1:11" x14ac:dyDescent="0.25">
      <c r="A2259" s="2"/>
      <c r="B2259" s="2"/>
      <c r="C2259" s="2"/>
      <c r="E2259" s="2"/>
      <c r="G2259" s="2"/>
      <c r="H2259" s="6"/>
      <c r="I2259" s="9"/>
      <c r="J2259" s="9"/>
      <c r="K2259" s="9"/>
    </row>
    <row r="2260" spans="1:11" x14ac:dyDescent="0.25">
      <c r="A2260" s="2"/>
      <c r="B2260" s="2"/>
      <c r="C2260" s="2"/>
      <c r="E2260" s="2"/>
      <c r="G2260" s="2"/>
      <c r="H2260" s="6"/>
      <c r="I2260" s="9"/>
      <c r="J2260" s="9"/>
      <c r="K2260" s="9"/>
    </row>
    <row r="2261" spans="1:11" x14ac:dyDescent="0.25">
      <c r="A2261" s="2"/>
      <c r="B2261" s="2"/>
      <c r="C2261" s="2"/>
      <c r="E2261" s="2"/>
      <c r="G2261" s="2"/>
      <c r="H2261" s="6"/>
      <c r="I2261" s="9"/>
      <c r="J2261" s="9"/>
      <c r="K2261" s="9"/>
    </row>
    <row r="2262" spans="1:11" x14ac:dyDescent="0.25">
      <c r="A2262" s="2"/>
      <c r="B2262" s="2"/>
      <c r="C2262" s="2"/>
      <c r="E2262" s="2"/>
      <c r="G2262" s="2"/>
      <c r="H2262" s="6"/>
      <c r="I2262" s="9"/>
      <c r="J2262" s="9"/>
      <c r="K2262" s="9"/>
    </row>
    <row r="2263" spans="1:11" x14ac:dyDescent="0.25">
      <c r="A2263" s="2"/>
      <c r="B2263" s="2"/>
      <c r="C2263" s="2"/>
      <c r="E2263" s="2"/>
      <c r="G2263" s="2"/>
      <c r="H2263" s="6"/>
      <c r="I2263" s="9"/>
      <c r="J2263" s="9"/>
      <c r="K2263" s="9"/>
    </row>
    <row r="2264" spans="1:11" x14ac:dyDescent="0.25">
      <c r="A2264" s="2"/>
      <c r="B2264" s="2"/>
      <c r="C2264" s="2"/>
      <c r="E2264" s="2"/>
      <c r="G2264" s="2"/>
      <c r="H2264" s="6"/>
      <c r="I2264" s="9"/>
      <c r="J2264" s="9"/>
      <c r="K2264" s="9"/>
    </row>
    <row r="2265" spans="1:11" x14ac:dyDescent="0.25">
      <c r="A2265" s="2"/>
      <c r="B2265" s="2"/>
      <c r="C2265" s="2"/>
      <c r="E2265" s="2"/>
      <c r="G2265" s="2"/>
      <c r="H2265" s="6"/>
      <c r="I2265" s="9"/>
      <c r="J2265" s="9"/>
      <c r="K2265" s="9"/>
    </row>
    <row r="2266" spans="1:11" x14ac:dyDescent="0.25">
      <c r="A2266" s="2"/>
      <c r="B2266" s="2"/>
      <c r="C2266" s="2"/>
      <c r="E2266" s="2"/>
      <c r="G2266" s="2"/>
      <c r="H2266" s="6"/>
      <c r="I2266" s="9"/>
      <c r="J2266" s="9"/>
      <c r="K2266" s="9"/>
    </row>
    <row r="2267" spans="1:11" x14ac:dyDescent="0.25">
      <c r="A2267" s="2"/>
      <c r="B2267" s="2"/>
      <c r="C2267" s="2"/>
      <c r="E2267" s="2"/>
      <c r="G2267" s="2"/>
      <c r="H2267" s="6"/>
      <c r="I2267" s="9"/>
      <c r="J2267" s="9"/>
      <c r="K2267" s="9"/>
    </row>
    <row r="2268" spans="1:11" x14ac:dyDescent="0.25">
      <c r="A2268" s="2"/>
      <c r="B2268" s="2"/>
      <c r="C2268" s="2"/>
      <c r="E2268" s="2"/>
      <c r="G2268" s="2"/>
      <c r="H2268" s="6"/>
      <c r="I2268" s="9"/>
      <c r="J2268" s="9"/>
      <c r="K2268" s="9"/>
    </row>
    <row r="2269" spans="1:11" x14ac:dyDescent="0.25">
      <c r="A2269" s="2"/>
      <c r="B2269" s="2"/>
      <c r="C2269" s="2"/>
      <c r="E2269" s="2"/>
      <c r="G2269" s="2"/>
      <c r="H2269" s="6"/>
      <c r="I2269" s="9"/>
      <c r="J2269" s="9"/>
      <c r="K2269" s="9"/>
    </row>
    <row r="2270" spans="1:11" x14ac:dyDescent="0.25">
      <c r="A2270" s="2"/>
      <c r="B2270" s="2"/>
      <c r="C2270" s="2"/>
      <c r="E2270" s="2"/>
      <c r="G2270" s="2"/>
      <c r="H2270" s="6"/>
      <c r="I2270" s="9"/>
      <c r="J2270" s="9"/>
      <c r="K2270" s="9"/>
    </row>
    <row r="2271" spans="1:11" x14ac:dyDescent="0.25">
      <c r="A2271" s="2"/>
      <c r="B2271" s="2"/>
      <c r="C2271" s="2"/>
      <c r="E2271" s="2"/>
      <c r="G2271" s="2"/>
      <c r="H2271" s="6"/>
      <c r="I2271" s="9"/>
      <c r="J2271" s="9"/>
      <c r="K2271" s="9"/>
    </row>
    <row r="2272" spans="1:11" x14ac:dyDescent="0.25">
      <c r="A2272" s="2"/>
      <c r="B2272" s="2"/>
      <c r="C2272" s="2"/>
      <c r="E2272" s="2"/>
      <c r="G2272" s="2"/>
      <c r="H2272" s="6"/>
      <c r="I2272" s="9"/>
      <c r="J2272" s="9"/>
      <c r="K2272" s="9"/>
    </row>
    <row r="2273" spans="1:11" x14ac:dyDescent="0.25">
      <c r="A2273" s="2"/>
      <c r="B2273" s="2"/>
      <c r="C2273" s="2"/>
      <c r="E2273" s="2"/>
      <c r="G2273" s="2"/>
      <c r="H2273" s="6"/>
      <c r="I2273" s="9"/>
      <c r="J2273" s="9"/>
      <c r="K2273" s="9"/>
    </row>
    <row r="2274" spans="1:11" x14ac:dyDescent="0.25">
      <c r="A2274" s="2"/>
      <c r="B2274" s="2"/>
      <c r="C2274" s="2"/>
      <c r="E2274" s="2"/>
      <c r="G2274" s="2"/>
      <c r="H2274" s="6"/>
      <c r="I2274" s="9"/>
      <c r="J2274" s="9"/>
      <c r="K2274" s="9"/>
    </row>
    <row r="2275" spans="1:11" x14ac:dyDescent="0.25">
      <c r="A2275" s="2"/>
      <c r="B2275" s="2"/>
      <c r="C2275" s="2"/>
      <c r="E2275" s="2"/>
      <c r="G2275" s="2"/>
      <c r="H2275" s="6"/>
      <c r="I2275" s="9"/>
      <c r="J2275" s="9"/>
      <c r="K2275" s="9"/>
    </row>
    <row r="2276" spans="1:11" x14ac:dyDescent="0.25">
      <c r="A2276" s="2"/>
      <c r="B2276" s="2"/>
      <c r="C2276" s="2"/>
      <c r="E2276" s="2"/>
      <c r="G2276" s="2"/>
      <c r="H2276" s="6"/>
      <c r="I2276" s="9"/>
      <c r="J2276" s="9"/>
      <c r="K2276" s="9"/>
    </row>
    <row r="2277" spans="1:11" x14ac:dyDescent="0.25">
      <c r="A2277" s="2"/>
      <c r="B2277" s="2"/>
      <c r="C2277" s="2"/>
      <c r="E2277" s="2"/>
      <c r="G2277" s="2"/>
      <c r="H2277" s="6"/>
      <c r="I2277" s="9"/>
      <c r="J2277" s="9"/>
      <c r="K2277" s="9"/>
    </row>
    <row r="2278" spans="1:11" x14ac:dyDescent="0.25">
      <c r="A2278" s="2"/>
      <c r="B2278" s="2"/>
      <c r="C2278" s="2"/>
      <c r="E2278" s="2"/>
      <c r="G2278" s="2"/>
      <c r="H2278" s="6"/>
      <c r="I2278" s="9"/>
      <c r="J2278" s="9"/>
      <c r="K2278" s="9"/>
    </row>
    <row r="2279" spans="1:11" x14ac:dyDescent="0.25">
      <c r="A2279" s="2"/>
      <c r="B2279" s="2"/>
      <c r="C2279" s="2"/>
      <c r="E2279" s="2"/>
      <c r="G2279" s="2"/>
      <c r="H2279" s="6"/>
      <c r="I2279" s="9"/>
      <c r="J2279" s="9"/>
      <c r="K2279" s="9"/>
    </row>
    <row r="2280" spans="1:11" x14ac:dyDescent="0.25">
      <c r="A2280" s="2"/>
      <c r="B2280" s="2"/>
      <c r="C2280" s="2"/>
      <c r="E2280" s="2"/>
      <c r="G2280" s="2"/>
      <c r="H2280" s="6"/>
      <c r="I2280" s="9"/>
      <c r="J2280" s="9"/>
      <c r="K2280" s="9"/>
    </row>
    <row r="2281" spans="1:11" x14ac:dyDescent="0.25">
      <c r="A2281" s="2"/>
      <c r="B2281" s="2"/>
      <c r="C2281" s="2"/>
      <c r="E2281" s="2"/>
      <c r="G2281" s="2"/>
      <c r="H2281" s="6"/>
      <c r="I2281" s="9"/>
      <c r="J2281" s="9"/>
      <c r="K2281" s="9"/>
    </row>
    <row r="2282" spans="1:11" x14ac:dyDescent="0.25">
      <c r="A2282" s="2"/>
      <c r="B2282" s="2"/>
      <c r="C2282" s="2"/>
      <c r="E2282" s="2"/>
      <c r="G2282" s="2"/>
      <c r="H2282" s="6"/>
      <c r="I2282" s="9"/>
      <c r="J2282" s="9"/>
      <c r="K2282" s="9"/>
    </row>
    <row r="2283" spans="1:11" x14ac:dyDescent="0.25">
      <c r="A2283" s="2"/>
      <c r="B2283" s="2"/>
      <c r="C2283" s="2"/>
      <c r="E2283" s="2"/>
      <c r="G2283" s="2"/>
      <c r="H2283" s="6"/>
      <c r="I2283" s="9"/>
      <c r="J2283" s="9"/>
      <c r="K2283" s="9"/>
    </row>
    <row r="2284" spans="1:11" x14ac:dyDescent="0.25">
      <c r="A2284" s="2"/>
      <c r="B2284" s="2"/>
      <c r="C2284" s="2"/>
      <c r="E2284" s="2"/>
      <c r="G2284" s="2"/>
      <c r="H2284" s="6"/>
      <c r="I2284" s="9"/>
      <c r="J2284" s="9"/>
      <c r="K2284" s="9"/>
    </row>
    <row r="2285" spans="1:11" x14ac:dyDescent="0.25">
      <c r="A2285" s="2"/>
      <c r="B2285" s="2"/>
      <c r="C2285" s="2"/>
      <c r="E2285" s="2"/>
      <c r="G2285" s="2"/>
      <c r="H2285" s="6"/>
      <c r="I2285" s="9"/>
      <c r="J2285" s="9"/>
      <c r="K2285" s="9"/>
    </row>
    <row r="2286" spans="1:11" x14ac:dyDescent="0.25">
      <c r="A2286" s="2"/>
      <c r="B2286" s="2"/>
      <c r="C2286" s="2"/>
      <c r="E2286" s="2"/>
      <c r="G2286" s="2"/>
      <c r="H2286" s="6"/>
      <c r="I2286" s="9"/>
      <c r="J2286" s="9"/>
      <c r="K2286" s="9"/>
    </row>
    <row r="2287" spans="1:11" x14ac:dyDescent="0.25">
      <c r="A2287" s="2"/>
      <c r="B2287" s="2"/>
      <c r="C2287" s="2"/>
      <c r="E2287" s="2"/>
      <c r="G2287" s="2"/>
      <c r="H2287" s="6"/>
      <c r="I2287" s="9"/>
      <c r="J2287" s="9"/>
      <c r="K2287" s="9"/>
    </row>
    <row r="2288" spans="1:11" x14ac:dyDescent="0.25">
      <c r="A2288" s="2"/>
      <c r="B2288" s="2"/>
      <c r="C2288" s="2"/>
      <c r="E2288" s="2"/>
      <c r="G2288" s="2"/>
      <c r="H2288" s="6"/>
      <c r="I2288" s="9"/>
      <c r="J2288" s="9"/>
      <c r="K2288" s="9"/>
    </row>
    <row r="2289" spans="1:11" x14ac:dyDescent="0.25">
      <c r="A2289" s="2"/>
      <c r="B2289" s="2"/>
      <c r="C2289" s="2"/>
      <c r="E2289" s="2"/>
      <c r="G2289" s="2"/>
      <c r="H2289" s="6"/>
      <c r="I2289" s="9"/>
      <c r="J2289" s="9"/>
      <c r="K2289" s="9"/>
    </row>
    <row r="2290" spans="1:11" x14ac:dyDescent="0.25">
      <c r="A2290" s="2"/>
      <c r="B2290" s="2"/>
      <c r="C2290" s="2"/>
      <c r="E2290" s="2"/>
      <c r="G2290" s="2"/>
      <c r="H2290" s="6"/>
      <c r="I2290" s="9"/>
      <c r="J2290" s="9"/>
      <c r="K2290" s="9"/>
    </row>
    <row r="2291" spans="1:11" x14ac:dyDescent="0.25">
      <c r="A2291" s="2"/>
      <c r="B2291" s="2"/>
      <c r="C2291" s="2"/>
      <c r="E2291" s="2"/>
      <c r="G2291" s="2"/>
      <c r="H2291" s="6"/>
      <c r="I2291" s="9"/>
      <c r="J2291" s="9"/>
      <c r="K2291" s="9"/>
    </row>
    <row r="2292" spans="1:11" x14ac:dyDescent="0.25">
      <c r="A2292" s="2"/>
      <c r="B2292" s="2"/>
      <c r="C2292" s="2"/>
      <c r="E2292" s="2"/>
      <c r="G2292" s="2"/>
      <c r="H2292" s="6"/>
      <c r="I2292" s="9"/>
      <c r="J2292" s="9"/>
      <c r="K2292" s="9"/>
    </row>
    <row r="2293" spans="1:11" x14ac:dyDescent="0.25">
      <c r="A2293" s="2"/>
      <c r="B2293" s="2"/>
      <c r="C2293" s="2"/>
      <c r="E2293" s="2"/>
      <c r="G2293" s="2"/>
      <c r="H2293" s="6"/>
      <c r="I2293" s="9"/>
      <c r="J2293" s="9"/>
      <c r="K2293" s="9"/>
    </row>
    <row r="2294" spans="1:11" x14ac:dyDescent="0.25">
      <c r="A2294" s="2"/>
      <c r="B2294" s="2"/>
      <c r="C2294" s="2"/>
      <c r="E2294" s="2"/>
      <c r="G2294" s="2"/>
      <c r="H2294" s="6"/>
      <c r="I2294" s="9"/>
      <c r="J2294" s="9"/>
      <c r="K2294" s="9"/>
    </row>
    <row r="2295" spans="1:11" x14ac:dyDescent="0.25">
      <c r="A2295" s="2"/>
      <c r="B2295" s="2"/>
      <c r="C2295" s="2"/>
      <c r="E2295" s="2"/>
      <c r="G2295" s="2"/>
      <c r="H2295" s="6"/>
      <c r="I2295" s="9"/>
      <c r="J2295" s="9"/>
      <c r="K2295" s="9"/>
    </row>
    <row r="2296" spans="1:11" x14ac:dyDescent="0.25">
      <c r="A2296" s="2"/>
      <c r="B2296" s="2"/>
      <c r="C2296" s="2"/>
      <c r="E2296" s="2"/>
      <c r="G2296" s="2"/>
      <c r="H2296" s="6"/>
      <c r="I2296" s="9"/>
      <c r="J2296" s="9"/>
      <c r="K2296" s="9"/>
    </row>
    <row r="2297" spans="1:11" x14ac:dyDescent="0.25">
      <c r="A2297" s="2"/>
      <c r="B2297" s="2"/>
      <c r="C2297" s="2"/>
      <c r="E2297" s="2"/>
      <c r="G2297" s="2"/>
      <c r="H2297" s="6"/>
      <c r="I2297" s="9"/>
      <c r="J2297" s="9"/>
      <c r="K2297" s="9"/>
    </row>
    <row r="2298" spans="1:11" x14ac:dyDescent="0.25">
      <c r="A2298" s="2"/>
      <c r="B2298" s="2"/>
      <c r="C2298" s="2"/>
      <c r="E2298" s="2"/>
      <c r="G2298" s="2"/>
      <c r="H2298" s="6"/>
      <c r="I2298" s="9"/>
      <c r="J2298" s="9"/>
      <c r="K2298" s="9"/>
    </row>
    <row r="2299" spans="1:11" x14ac:dyDescent="0.25">
      <c r="A2299" s="2"/>
      <c r="B2299" s="2"/>
      <c r="C2299" s="2"/>
      <c r="E2299" s="2"/>
      <c r="G2299" s="2"/>
      <c r="H2299" s="6"/>
      <c r="I2299" s="9"/>
      <c r="J2299" s="9"/>
      <c r="K2299" s="9"/>
    </row>
    <row r="2300" spans="1:11" x14ac:dyDescent="0.25">
      <c r="A2300" s="2"/>
      <c r="B2300" s="2"/>
      <c r="C2300" s="2"/>
      <c r="E2300" s="2"/>
      <c r="G2300" s="2"/>
      <c r="H2300" s="6"/>
      <c r="I2300" s="9"/>
      <c r="J2300" s="9"/>
      <c r="K2300" s="9"/>
    </row>
    <row r="2301" spans="1:11" x14ac:dyDescent="0.25">
      <c r="A2301" s="2"/>
      <c r="B2301" s="2"/>
      <c r="C2301" s="2"/>
      <c r="E2301" s="2"/>
      <c r="G2301" s="2"/>
      <c r="H2301" s="6"/>
      <c r="I2301" s="9"/>
      <c r="J2301" s="9"/>
      <c r="K2301" s="9"/>
    </row>
    <row r="2302" spans="1:11" x14ac:dyDescent="0.25">
      <c r="A2302" s="2"/>
      <c r="B2302" s="2"/>
      <c r="C2302" s="2"/>
      <c r="E2302" s="2"/>
      <c r="G2302" s="2"/>
      <c r="H2302" s="6"/>
      <c r="I2302" s="9"/>
      <c r="J2302" s="9"/>
      <c r="K2302" s="9"/>
    </row>
    <row r="2303" spans="1:11" x14ac:dyDescent="0.25">
      <c r="A2303" s="2"/>
      <c r="B2303" s="2"/>
      <c r="C2303" s="2"/>
      <c r="E2303" s="2"/>
      <c r="G2303" s="2"/>
      <c r="H2303" s="6"/>
      <c r="I2303" s="9"/>
      <c r="J2303" s="9"/>
      <c r="K2303" s="9"/>
    </row>
    <row r="2304" spans="1:11" x14ac:dyDescent="0.25">
      <c r="A2304" s="2"/>
      <c r="B2304" s="2"/>
      <c r="C2304" s="2"/>
      <c r="E2304" s="2"/>
      <c r="G2304" s="2"/>
      <c r="H2304" s="6"/>
      <c r="I2304" s="9"/>
      <c r="J2304" s="9"/>
      <c r="K2304" s="9"/>
    </row>
    <row r="2305" spans="1:11" x14ac:dyDescent="0.25">
      <c r="A2305" s="2"/>
      <c r="B2305" s="2"/>
      <c r="C2305" s="2"/>
      <c r="E2305" s="2"/>
      <c r="G2305" s="2"/>
      <c r="H2305" s="6"/>
      <c r="I2305" s="9"/>
      <c r="J2305" s="9"/>
      <c r="K2305" s="9"/>
    </row>
    <row r="2306" spans="1:11" x14ac:dyDescent="0.25">
      <c r="A2306" s="2"/>
      <c r="B2306" s="2"/>
      <c r="C2306" s="2"/>
      <c r="E2306" s="2"/>
      <c r="G2306" s="2"/>
      <c r="H2306" s="6"/>
      <c r="I2306" s="9"/>
      <c r="J2306" s="9"/>
      <c r="K2306" s="9"/>
    </row>
    <row r="2307" spans="1:11" x14ac:dyDescent="0.25">
      <c r="A2307" s="2"/>
      <c r="B2307" s="2"/>
      <c r="C2307" s="2"/>
      <c r="E2307" s="2"/>
      <c r="G2307" s="2"/>
      <c r="H2307" s="6"/>
      <c r="I2307" s="9"/>
      <c r="J2307" s="9"/>
      <c r="K2307" s="9"/>
    </row>
    <row r="2308" spans="1:11" x14ac:dyDescent="0.25">
      <c r="A2308" s="2"/>
      <c r="B2308" s="2"/>
      <c r="C2308" s="2"/>
      <c r="E2308" s="2"/>
      <c r="G2308" s="2"/>
      <c r="H2308" s="6"/>
      <c r="I2308" s="9"/>
      <c r="J2308" s="9"/>
      <c r="K2308" s="9"/>
    </row>
    <row r="2309" spans="1:11" x14ac:dyDescent="0.25">
      <c r="A2309" s="2"/>
      <c r="B2309" s="2"/>
      <c r="C2309" s="2"/>
      <c r="E2309" s="2"/>
      <c r="G2309" s="2"/>
      <c r="H2309" s="6"/>
      <c r="I2309" s="9"/>
      <c r="J2309" s="9"/>
      <c r="K2309" s="9"/>
    </row>
    <row r="2310" spans="1:11" x14ac:dyDescent="0.25">
      <c r="A2310" s="2"/>
      <c r="B2310" s="2"/>
      <c r="C2310" s="2"/>
      <c r="E2310" s="2"/>
      <c r="G2310" s="2"/>
      <c r="H2310" s="6"/>
      <c r="I2310" s="9"/>
      <c r="J2310" s="9"/>
      <c r="K2310" s="9"/>
    </row>
    <row r="2311" spans="1:11" x14ac:dyDescent="0.25">
      <c r="A2311" s="2"/>
      <c r="B2311" s="2"/>
      <c r="C2311" s="2"/>
      <c r="E2311" s="2"/>
      <c r="G2311" s="2"/>
      <c r="H2311" s="6"/>
      <c r="I2311" s="9"/>
      <c r="J2311" s="9"/>
      <c r="K2311" s="9"/>
    </row>
    <row r="2312" spans="1:11" x14ac:dyDescent="0.25">
      <c r="A2312" s="2"/>
      <c r="B2312" s="2"/>
      <c r="C2312" s="2"/>
      <c r="E2312" s="2"/>
      <c r="G2312" s="2"/>
      <c r="H2312" s="6"/>
      <c r="I2312" s="9"/>
      <c r="J2312" s="9"/>
      <c r="K2312" s="9"/>
    </row>
    <row r="2313" spans="1:11" x14ac:dyDescent="0.25">
      <c r="A2313" s="2"/>
      <c r="B2313" s="2"/>
      <c r="C2313" s="2"/>
      <c r="E2313" s="2"/>
      <c r="G2313" s="2"/>
      <c r="H2313" s="6"/>
      <c r="I2313" s="9"/>
      <c r="J2313" s="9"/>
      <c r="K2313" s="9"/>
    </row>
    <row r="2314" spans="1:11" x14ac:dyDescent="0.25">
      <c r="A2314" s="2"/>
      <c r="B2314" s="2"/>
      <c r="C2314" s="2"/>
      <c r="E2314" s="2"/>
      <c r="G2314" s="2"/>
      <c r="H2314" s="6"/>
      <c r="I2314" s="9"/>
      <c r="J2314" s="9"/>
      <c r="K2314" s="9"/>
    </row>
    <row r="2315" spans="1:11" x14ac:dyDescent="0.25">
      <c r="A2315" s="2"/>
      <c r="B2315" s="2"/>
      <c r="C2315" s="2"/>
      <c r="E2315" s="2"/>
      <c r="G2315" s="2"/>
      <c r="H2315" s="6"/>
      <c r="I2315" s="9"/>
      <c r="J2315" s="9"/>
      <c r="K2315" s="9"/>
    </row>
    <row r="2316" spans="1:11" x14ac:dyDescent="0.25">
      <c r="A2316" s="2"/>
      <c r="B2316" s="2"/>
      <c r="C2316" s="2"/>
      <c r="E2316" s="2"/>
      <c r="G2316" s="2"/>
      <c r="H2316" s="6"/>
      <c r="I2316" s="9"/>
      <c r="J2316" s="9"/>
      <c r="K2316" s="9"/>
    </row>
    <row r="2317" spans="1:11" x14ac:dyDescent="0.25">
      <c r="A2317" s="2"/>
      <c r="B2317" s="2"/>
      <c r="C2317" s="2"/>
      <c r="E2317" s="2"/>
      <c r="G2317" s="2"/>
      <c r="H2317" s="6"/>
      <c r="I2317" s="9"/>
      <c r="J2317" s="9"/>
      <c r="K2317" s="9"/>
    </row>
    <row r="2318" spans="1:11" x14ac:dyDescent="0.25">
      <c r="A2318" s="2"/>
      <c r="B2318" s="2"/>
      <c r="C2318" s="2"/>
      <c r="E2318" s="2"/>
      <c r="G2318" s="2"/>
      <c r="H2318" s="6"/>
      <c r="I2318" s="9"/>
      <c r="J2318" s="9"/>
      <c r="K2318" s="9"/>
    </row>
    <row r="2319" spans="1:11" x14ac:dyDescent="0.25">
      <c r="A2319" s="2"/>
      <c r="B2319" s="2"/>
      <c r="C2319" s="2"/>
      <c r="E2319" s="2"/>
      <c r="G2319" s="2"/>
      <c r="H2319" s="6"/>
      <c r="I2319" s="9"/>
      <c r="J2319" s="9"/>
      <c r="K2319" s="9"/>
    </row>
    <row r="2320" spans="1:11" x14ac:dyDescent="0.25">
      <c r="A2320" s="2"/>
      <c r="B2320" s="2"/>
      <c r="C2320" s="2"/>
      <c r="E2320" s="2"/>
      <c r="G2320" s="2"/>
      <c r="H2320" s="6"/>
      <c r="I2320" s="9"/>
      <c r="J2320" s="9"/>
      <c r="K2320" s="9"/>
    </row>
    <row r="2321" spans="1:11" x14ac:dyDescent="0.25">
      <c r="A2321" s="2"/>
      <c r="B2321" s="2"/>
      <c r="C2321" s="2"/>
      <c r="E2321" s="2"/>
      <c r="G2321" s="2"/>
      <c r="H2321" s="6"/>
      <c r="I2321" s="9"/>
      <c r="J2321" s="9"/>
      <c r="K2321" s="9"/>
    </row>
    <row r="2322" spans="1:11" x14ac:dyDescent="0.25">
      <c r="A2322" s="2"/>
      <c r="B2322" s="2"/>
      <c r="C2322" s="2"/>
      <c r="E2322" s="2"/>
      <c r="G2322" s="2"/>
      <c r="H2322" s="6"/>
      <c r="I2322" s="9"/>
      <c r="J2322" s="9"/>
      <c r="K2322" s="9"/>
    </row>
    <row r="2323" spans="1:11" x14ac:dyDescent="0.25">
      <c r="A2323" s="2"/>
      <c r="B2323" s="2"/>
      <c r="C2323" s="2"/>
      <c r="E2323" s="2"/>
      <c r="G2323" s="2"/>
      <c r="H2323" s="6"/>
      <c r="I2323" s="9"/>
      <c r="J2323" s="9"/>
      <c r="K2323" s="9"/>
    </row>
    <row r="2324" spans="1:11" x14ac:dyDescent="0.25">
      <c r="A2324" s="2"/>
      <c r="B2324" s="2"/>
      <c r="C2324" s="2"/>
      <c r="E2324" s="2"/>
      <c r="G2324" s="2"/>
      <c r="H2324" s="6"/>
      <c r="I2324" s="9"/>
      <c r="J2324" s="9"/>
      <c r="K2324" s="9"/>
    </row>
    <row r="2325" spans="1:11" x14ac:dyDescent="0.25">
      <c r="A2325" s="2"/>
      <c r="B2325" s="2"/>
      <c r="C2325" s="2"/>
      <c r="E2325" s="2"/>
      <c r="G2325" s="2"/>
      <c r="H2325" s="6"/>
      <c r="I2325" s="9"/>
      <c r="J2325" s="9"/>
      <c r="K2325" s="9"/>
    </row>
    <row r="2326" spans="1:11" x14ac:dyDescent="0.25">
      <c r="A2326" s="2"/>
      <c r="B2326" s="2"/>
      <c r="C2326" s="2"/>
      <c r="E2326" s="2"/>
      <c r="G2326" s="2"/>
      <c r="H2326" s="6"/>
      <c r="I2326" s="9"/>
      <c r="J2326" s="9"/>
      <c r="K2326" s="9"/>
    </row>
    <row r="2327" spans="1:11" x14ac:dyDescent="0.25">
      <c r="A2327" s="2"/>
      <c r="B2327" s="2"/>
      <c r="C2327" s="2"/>
      <c r="E2327" s="2"/>
      <c r="G2327" s="2"/>
      <c r="H2327" s="6"/>
      <c r="I2327" s="9"/>
      <c r="J2327" s="9"/>
      <c r="K2327" s="9"/>
    </row>
    <row r="2328" spans="1:11" x14ac:dyDescent="0.25">
      <c r="A2328" s="2"/>
      <c r="B2328" s="2"/>
      <c r="C2328" s="2"/>
      <c r="E2328" s="2"/>
      <c r="G2328" s="2"/>
      <c r="H2328" s="6"/>
      <c r="I2328" s="9"/>
      <c r="J2328" s="9"/>
      <c r="K2328" s="9"/>
    </row>
    <row r="2329" spans="1:11" x14ac:dyDescent="0.25">
      <c r="A2329" s="2"/>
      <c r="B2329" s="2"/>
      <c r="C2329" s="2"/>
      <c r="E2329" s="2"/>
      <c r="G2329" s="2"/>
      <c r="H2329" s="6"/>
      <c r="I2329" s="9"/>
      <c r="J2329" s="9"/>
      <c r="K2329" s="9"/>
    </row>
    <row r="2330" spans="1:11" x14ac:dyDescent="0.25">
      <c r="A2330" s="2"/>
      <c r="B2330" s="2"/>
      <c r="C2330" s="2"/>
      <c r="E2330" s="2"/>
      <c r="G2330" s="2"/>
      <c r="H2330" s="6"/>
      <c r="I2330" s="9"/>
      <c r="J2330" s="9"/>
      <c r="K2330" s="9"/>
    </row>
    <row r="2331" spans="1:11" x14ac:dyDescent="0.25">
      <c r="A2331" s="2"/>
      <c r="B2331" s="2"/>
      <c r="C2331" s="2"/>
      <c r="E2331" s="2"/>
      <c r="G2331" s="2"/>
      <c r="H2331" s="6"/>
      <c r="I2331" s="9"/>
      <c r="J2331" s="9"/>
      <c r="K2331" s="9"/>
    </row>
    <row r="2332" spans="1:11" x14ac:dyDescent="0.25">
      <c r="A2332" s="2"/>
      <c r="B2332" s="2"/>
      <c r="C2332" s="2"/>
      <c r="E2332" s="2"/>
      <c r="G2332" s="2"/>
      <c r="H2332" s="6"/>
      <c r="I2332" s="9"/>
      <c r="J2332" s="9"/>
      <c r="K2332" s="9"/>
    </row>
    <row r="2333" spans="1:11" x14ac:dyDescent="0.25">
      <c r="A2333" s="2"/>
      <c r="B2333" s="2"/>
      <c r="C2333" s="2"/>
      <c r="E2333" s="2"/>
      <c r="G2333" s="2"/>
      <c r="H2333" s="6"/>
      <c r="I2333" s="9"/>
      <c r="J2333" s="9"/>
      <c r="K2333" s="9"/>
    </row>
    <row r="2334" spans="1:11" x14ac:dyDescent="0.25">
      <c r="A2334" s="2"/>
      <c r="B2334" s="2"/>
      <c r="C2334" s="2"/>
      <c r="E2334" s="2"/>
      <c r="G2334" s="2"/>
      <c r="H2334" s="6"/>
      <c r="I2334" s="9"/>
      <c r="J2334" s="9"/>
      <c r="K2334" s="9"/>
    </row>
    <row r="2335" spans="1:11" x14ac:dyDescent="0.25">
      <c r="A2335" s="2"/>
      <c r="B2335" s="2"/>
      <c r="C2335" s="2"/>
      <c r="E2335" s="2"/>
      <c r="G2335" s="2"/>
      <c r="H2335" s="6"/>
      <c r="I2335" s="9"/>
      <c r="J2335" s="9"/>
      <c r="K2335" s="9"/>
    </row>
    <row r="2336" spans="1:11" x14ac:dyDescent="0.25">
      <c r="A2336" s="2"/>
      <c r="B2336" s="2"/>
      <c r="C2336" s="2"/>
      <c r="E2336" s="2"/>
      <c r="G2336" s="2"/>
      <c r="H2336" s="6"/>
      <c r="I2336" s="9"/>
      <c r="J2336" s="9"/>
      <c r="K2336" s="9"/>
    </row>
    <row r="2337" spans="1:11" x14ac:dyDescent="0.25">
      <c r="A2337" s="2"/>
      <c r="B2337" s="2"/>
      <c r="C2337" s="2"/>
      <c r="E2337" s="2"/>
      <c r="G2337" s="2"/>
      <c r="H2337" s="6"/>
      <c r="I2337" s="9"/>
      <c r="J2337" s="9"/>
      <c r="K2337" s="9"/>
    </row>
    <row r="2338" spans="1:11" x14ac:dyDescent="0.25">
      <c r="A2338" s="2"/>
      <c r="B2338" s="2"/>
      <c r="C2338" s="2"/>
      <c r="E2338" s="2"/>
      <c r="G2338" s="2"/>
      <c r="H2338" s="6"/>
      <c r="I2338" s="9"/>
      <c r="J2338" s="9"/>
      <c r="K2338" s="9"/>
    </row>
    <row r="2339" spans="1:11" x14ac:dyDescent="0.25">
      <c r="A2339" s="2"/>
      <c r="B2339" s="2"/>
      <c r="C2339" s="2"/>
      <c r="E2339" s="2"/>
      <c r="G2339" s="2"/>
      <c r="H2339" s="6"/>
      <c r="I2339" s="9"/>
      <c r="J2339" s="9"/>
      <c r="K2339" s="9"/>
    </row>
    <row r="2340" spans="1:11" x14ac:dyDescent="0.25">
      <c r="A2340" s="2"/>
      <c r="B2340" s="2"/>
      <c r="C2340" s="2"/>
      <c r="E2340" s="2"/>
      <c r="G2340" s="2"/>
      <c r="H2340" s="6"/>
      <c r="I2340" s="9"/>
      <c r="J2340" s="9"/>
      <c r="K2340" s="9"/>
    </row>
    <row r="2341" spans="1:11" x14ac:dyDescent="0.25">
      <c r="A2341" s="2"/>
      <c r="B2341" s="2"/>
      <c r="C2341" s="2"/>
      <c r="E2341" s="2"/>
      <c r="G2341" s="2"/>
      <c r="H2341" s="6"/>
      <c r="I2341" s="9"/>
      <c r="J2341" s="9"/>
      <c r="K2341" s="9"/>
    </row>
    <row r="2342" spans="1:11" x14ac:dyDescent="0.25">
      <c r="A2342" s="2"/>
      <c r="B2342" s="2"/>
      <c r="C2342" s="2"/>
      <c r="E2342" s="2"/>
      <c r="G2342" s="2"/>
      <c r="H2342" s="6"/>
      <c r="I2342" s="9"/>
      <c r="J2342" s="9"/>
      <c r="K2342" s="9"/>
    </row>
    <row r="2343" spans="1:11" x14ac:dyDescent="0.25">
      <c r="A2343" s="2"/>
      <c r="B2343" s="2"/>
      <c r="C2343" s="2"/>
      <c r="E2343" s="2"/>
      <c r="G2343" s="2"/>
      <c r="H2343" s="6"/>
      <c r="I2343" s="9"/>
      <c r="J2343" s="9"/>
      <c r="K2343" s="9"/>
    </row>
    <row r="2344" spans="1:11" x14ac:dyDescent="0.25">
      <c r="A2344" s="2"/>
      <c r="B2344" s="2"/>
      <c r="C2344" s="2"/>
      <c r="E2344" s="2"/>
      <c r="G2344" s="2"/>
      <c r="H2344" s="6"/>
      <c r="I2344" s="9"/>
      <c r="J2344" s="9"/>
      <c r="K2344" s="9"/>
    </row>
    <row r="2345" spans="1:11" x14ac:dyDescent="0.25">
      <c r="A2345" s="2"/>
      <c r="B2345" s="2"/>
      <c r="C2345" s="2"/>
      <c r="E2345" s="2"/>
      <c r="G2345" s="2"/>
      <c r="H2345" s="6"/>
      <c r="I2345" s="9"/>
      <c r="J2345" s="9"/>
      <c r="K2345" s="9"/>
    </row>
    <row r="2346" spans="1:11" x14ac:dyDescent="0.25">
      <c r="A2346" s="2"/>
      <c r="B2346" s="2"/>
      <c r="C2346" s="2"/>
      <c r="E2346" s="2"/>
      <c r="G2346" s="2"/>
      <c r="H2346" s="6"/>
      <c r="I2346" s="9"/>
      <c r="J2346" s="9"/>
      <c r="K2346" s="9"/>
    </row>
    <row r="2347" spans="1:11" x14ac:dyDescent="0.25">
      <c r="A2347" s="2"/>
      <c r="B2347" s="2"/>
      <c r="C2347" s="2"/>
      <c r="E2347" s="2"/>
      <c r="G2347" s="2"/>
      <c r="H2347" s="6"/>
      <c r="I2347" s="9"/>
      <c r="J2347" s="9"/>
      <c r="K2347" s="9"/>
    </row>
    <row r="2348" spans="1:11" x14ac:dyDescent="0.25">
      <c r="A2348" s="2"/>
      <c r="B2348" s="2"/>
      <c r="C2348" s="2"/>
      <c r="E2348" s="2"/>
      <c r="G2348" s="2"/>
      <c r="H2348" s="6"/>
      <c r="I2348" s="9"/>
      <c r="J2348" s="9"/>
      <c r="K2348" s="9"/>
    </row>
    <row r="2349" spans="1:11" x14ac:dyDescent="0.25">
      <c r="A2349" s="2"/>
      <c r="B2349" s="2"/>
      <c r="C2349" s="2"/>
      <c r="E2349" s="2"/>
      <c r="G2349" s="2"/>
      <c r="H2349" s="6"/>
      <c r="I2349" s="9"/>
      <c r="J2349" s="9"/>
      <c r="K2349" s="9"/>
    </row>
    <row r="2350" spans="1:11" x14ac:dyDescent="0.25">
      <c r="A2350" s="2"/>
      <c r="B2350" s="2"/>
      <c r="C2350" s="2"/>
      <c r="E2350" s="2"/>
      <c r="G2350" s="2"/>
      <c r="H2350" s="6"/>
      <c r="I2350" s="9"/>
      <c r="J2350" s="9"/>
      <c r="K2350" s="9"/>
    </row>
    <row r="2351" spans="1:11" x14ac:dyDescent="0.25">
      <c r="A2351" s="2"/>
      <c r="B2351" s="2"/>
      <c r="C2351" s="2"/>
      <c r="E2351" s="2"/>
      <c r="G2351" s="2"/>
      <c r="H2351" s="6"/>
      <c r="I2351" s="9"/>
      <c r="J2351" s="9"/>
      <c r="K2351" s="9"/>
    </row>
    <row r="2352" spans="1:11" x14ac:dyDescent="0.25">
      <c r="A2352" s="2"/>
      <c r="B2352" s="2"/>
      <c r="C2352" s="2"/>
      <c r="E2352" s="2"/>
      <c r="G2352" s="2"/>
      <c r="H2352" s="6"/>
      <c r="I2352" s="9"/>
      <c r="J2352" s="9"/>
      <c r="K2352" s="9"/>
    </row>
    <row r="2353" spans="1:11" x14ac:dyDescent="0.25">
      <c r="A2353" s="2"/>
      <c r="B2353" s="2"/>
      <c r="C2353" s="2"/>
      <c r="E2353" s="2"/>
      <c r="G2353" s="2"/>
      <c r="H2353" s="6"/>
      <c r="I2353" s="9"/>
      <c r="J2353" s="9"/>
      <c r="K2353" s="9"/>
    </row>
    <row r="2354" spans="1:11" x14ac:dyDescent="0.25">
      <c r="A2354" s="2"/>
      <c r="B2354" s="2"/>
      <c r="C2354" s="2"/>
      <c r="E2354" s="2"/>
      <c r="G2354" s="2"/>
      <c r="H2354" s="6"/>
      <c r="I2354" s="9"/>
      <c r="J2354" s="9"/>
      <c r="K2354" s="9"/>
    </row>
    <row r="2355" spans="1:11" x14ac:dyDescent="0.25">
      <c r="A2355" s="2"/>
      <c r="B2355" s="2"/>
      <c r="C2355" s="2"/>
      <c r="E2355" s="2"/>
      <c r="G2355" s="2"/>
      <c r="H2355" s="6"/>
      <c r="I2355" s="9"/>
      <c r="J2355" s="9"/>
      <c r="K2355" s="9"/>
    </row>
    <row r="2356" spans="1:11" x14ac:dyDescent="0.25">
      <c r="A2356" s="2"/>
      <c r="B2356" s="2"/>
      <c r="C2356" s="2"/>
      <c r="E2356" s="2"/>
      <c r="G2356" s="2"/>
      <c r="H2356" s="6"/>
      <c r="I2356" s="9"/>
      <c r="J2356" s="9"/>
      <c r="K2356" s="9"/>
    </row>
    <row r="2357" spans="1:11" x14ac:dyDescent="0.25">
      <c r="A2357" s="2"/>
      <c r="B2357" s="2"/>
      <c r="C2357" s="2"/>
      <c r="E2357" s="2"/>
      <c r="G2357" s="2"/>
      <c r="H2357" s="6"/>
      <c r="I2357" s="9"/>
      <c r="J2357" s="9"/>
      <c r="K2357" s="9"/>
    </row>
    <row r="2358" spans="1:11" x14ac:dyDescent="0.25">
      <c r="A2358" s="2"/>
      <c r="B2358" s="2"/>
      <c r="C2358" s="2"/>
      <c r="E2358" s="2"/>
      <c r="G2358" s="2"/>
      <c r="H2358" s="6"/>
      <c r="I2358" s="9"/>
      <c r="J2358" s="9"/>
      <c r="K2358" s="9"/>
    </row>
    <row r="2359" spans="1:11" x14ac:dyDescent="0.25">
      <c r="A2359" s="2"/>
      <c r="B2359" s="2"/>
      <c r="C2359" s="2"/>
      <c r="E2359" s="2"/>
      <c r="G2359" s="2"/>
      <c r="H2359" s="6"/>
      <c r="I2359" s="9"/>
      <c r="J2359" s="9"/>
      <c r="K2359" s="9"/>
    </row>
    <row r="2360" spans="1:11" x14ac:dyDescent="0.25">
      <c r="A2360" s="2"/>
      <c r="B2360" s="2"/>
      <c r="C2360" s="2"/>
      <c r="E2360" s="2"/>
      <c r="G2360" s="2"/>
      <c r="H2360" s="6"/>
      <c r="I2360" s="9"/>
      <c r="J2360" s="9"/>
      <c r="K2360" s="9"/>
    </row>
    <row r="2361" spans="1:11" x14ac:dyDescent="0.25">
      <c r="A2361" s="2"/>
      <c r="B2361" s="2"/>
      <c r="C2361" s="2"/>
      <c r="E2361" s="2"/>
      <c r="G2361" s="2"/>
      <c r="H2361" s="6"/>
      <c r="I2361" s="9"/>
      <c r="J2361" s="9"/>
      <c r="K2361" s="9"/>
    </row>
    <row r="2362" spans="1:11" x14ac:dyDescent="0.25">
      <c r="A2362" s="2"/>
      <c r="B2362" s="2"/>
      <c r="C2362" s="2"/>
      <c r="E2362" s="2"/>
      <c r="G2362" s="2"/>
      <c r="H2362" s="6"/>
      <c r="I2362" s="9"/>
      <c r="J2362" s="9"/>
      <c r="K2362" s="9"/>
    </row>
    <row r="2363" spans="1:11" x14ac:dyDescent="0.25">
      <c r="A2363" s="2"/>
      <c r="B2363" s="2"/>
      <c r="C2363" s="2"/>
      <c r="E2363" s="2"/>
      <c r="G2363" s="2"/>
      <c r="H2363" s="6"/>
      <c r="I2363" s="9"/>
      <c r="J2363" s="9"/>
      <c r="K2363" s="9"/>
    </row>
    <row r="2364" spans="1:11" x14ac:dyDescent="0.25">
      <c r="A2364" s="2"/>
      <c r="B2364" s="2"/>
      <c r="C2364" s="2"/>
      <c r="E2364" s="2"/>
      <c r="G2364" s="2"/>
      <c r="H2364" s="6"/>
      <c r="I2364" s="9"/>
      <c r="J2364" s="9"/>
      <c r="K2364" s="9"/>
    </row>
    <row r="2365" spans="1:11" x14ac:dyDescent="0.25">
      <c r="A2365" s="2"/>
      <c r="B2365" s="2"/>
      <c r="C2365" s="2"/>
      <c r="E2365" s="2"/>
      <c r="G2365" s="2"/>
      <c r="H2365" s="6"/>
      <c r="I2365" s="9"/>
      <c r="J2365" s="9"/>
      <c r="K2365" s="9"/>
    </row>
    <row r="2366" spans="1:11" x14ac:dyDescent="0.25">
      <c r="A2366" s="2"/>
      <c r="B2366" s="2"/>
      <c r="C2366" s="2"/>
      <c r="E2366" s="2"/>
      <c r="G2366" s="2"/>
      <c r="H2366" s="6"/>
      <c r="I2366" s="9"/>
      <c r="J2366" s="9"/>
      <c r="K2366" s="9"/>
    </row>
    <row r="2367" spans="1:11" x14ac:dyDescent="0.25">
      <c r="A2367" s="2"/>
      <c r="B2367" s="2"/>
      <c r="C2367" s="2"/>
      <c r="E2367" s="2"/>
      <c r="G2367" s="2"/>
      <c r="H2367" s="6"/>
      <c r="I2367" s="9"/>
      <c r="J2367" s="9"/>
      <c r="K2367" s="9"/>
    </row>
    <row r="2368" spans="1:11" x14ac:dyDescent="0.25">
      <c r="A2368" s="2"/>
      <c r="B2368" s="2"/>
      <c r="C2368" s="2"/>
      <c r="E2368" s="2"/>
      <c r="G2368" s="2"/>
      <c r="H2368" s="6"/>
      <c r="I2368" s="9"/>
      <c r="J2368" s="9"/>
      <c r="K2368" s="9"/>
    </row>
    <row r="2369" spans="1:11" x14ac:dyDescent="0.25">
      <c r="A2369" s="2"/>
      <c r="B2369" s="2"/>
      <c r="C2369" s="2"/>
      <c r="E2369" s="2"/>
      <c r="G2369" s="2"/>
      <c r="H2369" s="6"/>
      <c r="I2369" s="9"/>
      <c r="J2369" s="9"/>
      <c r="K2369" s="9"/>
    </row>
    <row r="2370" spans="1:11" x14ac:dyDescent="0.25">
      <c r="A2370" s="2"/>
      <c r="B2370" s="2"/>
      <c r="C2370" s="2"/>
      <c r="E2370" s="2"/>
      <c r="G2370" s="2"/>
      <c r="H2370" s="6"/>
      <c r="I2370" s="9"/>
      <c r="J2370" s="9"/>
      <c r="K2370" s="9"/>
    </row>
    <row r="2371" spans="1:11" x14ac:dyDescent="0.25">
      <c r="A2371" s="2"/>
      <c r="B2371" s="2"/>
      <c r="C2371" s="2"/>
      <c r="E2371" s="2"/>
      <c r="G2371" s="2"/>
      <c r="H2371" s="6"/>
      <c r="I2371" s="9"/>
      <c r="J2371" s="9"/>
      <c r="K2371" s="9"/>
    </row>
    <row r="2372" spans="1:11" x14ac:dyDescent="0.25">
      <c r="A2372" s="2"/>
      <c r="B2372" s="2"/>
      <c r="C2372" s="2"/>
      <c r="E2372" s="2"/>
      <c r="G2372" s="2"/>
      <c r="H2372" s="6"/>
      <c r="I2372" s="9"/>
      <c r="J2372" s="9"/>
      <c r="K2372" s="9"/>
    </row>
    <row r="2373" spans="1:11" x14ac:dyDescent="0.25">
      <c r="A2373" s="2"/>
      <c r="B2373" s="2"/>
      <c r="C2373" s="2"/>
      <c r="E2373" s="2"/>
      <c r="G2373" s="2"/>
      <c r="H2373" s="6"/>
      <c r="I2373" s="9"/>
      <c r="J2373" s="9"/>
      <c r="K2373" s="9"/>
    </row>
    <row r="2374" spans="1:11" x14ac:dyDescent="0.25">
      <c r="A2374" s="2"/>
      <c r="B2374" s="2"/>
      <c r="C2374" s="2"/>
      <c r="E2374" s="2"/>
      <c r="G2374" s="2"/>
      <c r="H2374" s="6"/>
      <c r="I2374" s="9"/>
      <c r="J2374" s="9"/>
      <c r="K2374" s="9"/>
    </row>
    <row r="2375" spans="1:11" x14ac:dyDescent="0.25">
      <c r="A2375" s="2"/>
      <c r="B2375" s="2"/>
      <c r="C2375" s="2"/>
      <c r="E2375" s="2"/>
      <c r="G2375" s="2"/>
      <c r="H2375" s="6"/>
      <c r="I2375" s="9"/>
      <c r="J2375" s="9"/>
      <c r="K2375" s="9"/>
    </row>
    <row r="2376" spans="1:11" x14ac:dyDescent="0.25">
      <c r="A2376" s="2"/>
      <c r="B2376" s="2"/>
      <c r="C2376" s="2"/>
      <c r="E2376" s="2"/>
      <c r="G2376" s="2"/>
      <c r="H2376" s="6"/>
      <c r="I2376" s="9"/>
      <c r="J2376" s="9"/>
      <c r="K2376" s="9"/>
    </row>
    <row r="2377" spans="1:11" x14ac:dyDescent="0.25">
      <c r="A2377" s="2"/>
      <c r="B2377" s="2"/>
      <c r="C2377" s="2"/>
      <c r="E2377" s="2"/>
      <c r="G2377" s="2"/>
      <c r="H2377" s="6"/>
      <c r="I2377" s="9"/>
      <c r="J2377" s="9"/>
      <c r="K2377" s="9"/>
    </row>
    <row r="2378" spans="1:11" x14ac:dyDescent="0.25">
      <c r="A2378" s="2"/>
      <c r="B2378" s="2"/>
      <c r="C2378" s="2"/>
      <c r="E2378" s="2"/>
      <c r="G2378" s="2"/>
      <c r="H2378" s="6"/>
      <c r="I2378" s="9"/>
      <c r="J2378" s="9"/>
      <c r="K2378" s="9"/>
    </row>
    <row r="2379" spans="1:11" x14ac:dyDescent="0.25">
      <c r="A2379" s="2"/>
      <c r="B2379" s="2"/>
      <c r="C2379" s="2"/>
      <c r="E2379" s="2"/>
      <c r="G2379" s="2"/>
      <c r="H2379" s="6"/>
      <c r="I2379" s="9"/>
      <c r="J2379" s="9"/>
      <c r="K2379" s="9"/>
    </row>
    <row r="2380" spans="1:11" x14ac:dyDescent="0.25">
      <c r="A2380" s="2"/>
      <c r="B2380" s="2"/>
      <c r="C2380" s="2"/>
      <c r="E2380" s="2"/>
      <c r="G2380" s="2"/>
      <c r="H2380" s="6"/>
      <c r="I2380" s="9"/>
      <c r="J2380" s="9"/>
      <c r="K2380" s="9"/>
    </row>
    <row r="2381" spans="1:11" x14ac:dyDescent="0.25">
      <c r="A2381" s="2"/>
      <c r="B2381" s="2"/>
      <c r="C2381" s="2"/>
      <c r="E2381" s="2"/>
      <c r="G2381" s="2"/>
      <c r="H2381" s="6"/>
      <c r="I2381" s="9"/>
      <c r="J2381" s="9"/>
      <c r="K2381" s="9"/>
    </row>
    <row r="2382" spans="1:11" x14ac:dyDescent="0.25">
      <c r="A2382" s="2"/>
      <c r="B2382" s="2"/>
      <c r="C2382" s="2"/>
      <c r="E2382" s="2"/>
      <c r="G2382" s="2"/>
      <c r="H2382" s="6"/>
      <c r="I2382" s="9"/>
      <c r="J2382" s="9"/>
      <c r="K2382" s="9"/>
    </row>
    <row r="2383" spans="1:11" x14ac:dyDescent="0.25">
      <c r="A2383" s="2"/>
      <c r="B2383" s="2"/>
      <c r="C2383" s="2"/>
      <c r="E2383" s="2"/>
      <c r="G2383" s="2"/>
      <c r="H2383" s="6"/>
      <c r="I2383" s="9"/>
      <c r="J2383" s="9"/>
      <c r="K2383" s="9"/>
    </row>
    <row r="2384" spans="1:11" x14ac:dyDescent="0.25">
      <c r="A2384" s="2"/>
      <c r="B2384" s="2"/>
      <c r="C2384" s="2"/>
      <c r="E2384" s="2"/>
      <c r="G2384" s="2"/>
      <c r="H2384" s="6"/>
      <c r="I2384" s="9"/>
      <c r="J2384" s="9"/>
      <c r="K2384" s="9"/>
    </row>
    <row r="2385" spans="1:11" x14ac:dyDescent="0.25">
      <c r="A2385" s="2"/>
      <c r="B2385" s="2"/>
      <c r="C2385" s="2"/>
      <c r="E2385" s="2"/>
      <c r="G2385" s="2"/>
      <c r="H2385" s="6"/>
      <c r="I2385" s="9"/>
      <c r="J2385" s="9"/>
      <c r="K2385" s="9"/>
    </row>
    <row r="2386" spans="1:11" x14ac:dyDescent="0.25">
      <c r="A2386" s="2"/>
      <c r="B2386" s="2"/>
      <c r="C2386" s="2"/>
      <c r="E2386" s="2"/>
      <c r="G2386" s="2"/>
      <c r="H2386" s="6"/>
      <c r="I2386" s="9"/>
      <c r="J2386" s="9"/>
      <c r="K2386" s="9"/>
    </row>
    <row r="2387" spans="1:11" x14ac:dyDescent="0.25">
      <c r="A2387" s="2"/>
      <c r="B2387" s="2"/>
      <c r="C2387" s="2"/>
      <c r="E2387" s="2"/>
      <c r="G2387" s="2"/>
      <c r="H2387" s="6"/>
      <c r="I2387" s="9"/>
      <c r="J2387" s="9"/>
      <c r="K2387" s="9"/>
    </row>
    <row r="2388" spans="1:11" x14ac:dyDescent="0.25">
      <c r="A2388" s="2"/>
      <c r="B2388" s="2"/>
      <c r="C2388" s="2"/>
      <c r="E2388" s="2"/>
      <c r="G2388" s="2"/>
      <c r="H2388" s="6"/>
      <c r="I2388" s="9"/>
      <c r="J2388" s="9"/>
      <c r="K2388" s="9"/>
    </row>
    <row r="2389" spans="1:11" x14ac:dyDescent="0.25">
      <c r="A2389" s="2"/>
      <c r="B2389" s="2"/>
      <c r="C2389" s="2"/>
      <c r="E2389" s="2"/>
      <c r="G2389" s="2"/>
      <c r="H2389" s="6"/>
      <c r="I2389" s="9"/>
      <c r="J2389" s="9"/>
      <c r="K2389" s="9"/>
    </row>
    <row r="2390" spans="1:11" x14ac:dyDescent="0.25">
      <c r="A2390" s="2"/>
      <c r="B2390" s="2"/>
      <c r="C2390" s="2"/>
      <c r="E2390" s="2"/>
      <c r="G2390" s="2"/>
      <c r="H2390" s="6"/>
      <c r="I2390" s="9"/>
      <c r="J2390" s="9"/>
      <c r="K2390" s="9"/>
    </row>
    <row r="2391" spans="1:11" x14ac:dyDescent="0.25">
      <c r="A2391" s="2"/>
      <c r="B2391" s="2"/>
      <c r="C2391" s="2"/>
      <c r="E2391" s="2"/>
      <c r="G2391" s="2"/>
      <c r="H2391" s="6"/>
      <c r="I2391" s="9"/>
      <c r="J2391" s="9"/>
      <c r="K2391" s="9"/>
    </row>
    <row r="2392" spans="1:11" x14ac:dyDescent="0.25">
      <c r="A2392" s="2"/>
      <c r="B2392" s="2"/>
      <c r="C2392" s="2"/>
      <c r="E2392" s="2"/>
      <c r="G2392" s="2"/>
      <c r="H2392" s="6"/>
      <c r="I2392" s="9"/>
      <c r="J2392" s="9"/>
      <c r="K2392" s="9"/>
    </row>
    <row r="2393" spans="1:11" x14ac:dyDescent="0.25">
      <c r="A2393" s="2"/>
      <c r="B2393" s="2"/>
      <c r="C2393" s="2"/>
      <c r="E2393" s="2"/>
      <c r="G2393" s="2"/>
      <c r="H2393" s="6"/>
      <c r="I2393" s="9"/>
      <c r="J2393" s="9"/>
      <c r="K2393" s="9"/>
    </row>
    <row r="2394" spans="1:11" x14ac:dyDescent="0.25">
      <c r="A2394" s="2"/>
      <c r="B2394" s="2"/>
      <c r="C2394" s="2"/>
      <c r="E2394" s="2"/>
      <c r="G2394" s="2"/>
      <c r="H2394" s="6"/>
      <c r="I2394" s="9"/>
      <c r="J2394" s="9"/>
      <c r="K2394" s="9"/>
    </row>
    <row r="2395" spans="1:11" x14ac:dyDescent="0.25">
      <c r="A2395" s="2"/>
      <c r="B2395" s="2"/>
      <c r="C2395" s="2"/>
      <c r="E2395" s="2"/>
      <c r="G2395" s="2"/>
      <c r="H2395" s="6"/>
      <c r="I2395" s="9"/>
      <c r="J2395" s="9"/>
      <c r="K2395" s="9"/>
    </row>
    <row r="2396" spans="1:11" x14ac:dyDescent="0.25">
      <c r="A2396" s="2"/>
      <c r="B2396" s="2"/>
      <c r="C2396" s="2"/>
      <c r="E2396" s="2"/>
      <c r="G2396" s="2"/>
      <c r="H2396" s="6"/>
      <c r="I2396" s="9"/>
      <c r="J2396" s="9"/>
      <c r="K2396" s="9"/>
    </row>
    <row r="2397" spans="1:11" x14ac:dyDescent="0.25">
      <c r="A2397" s="2"/>
      <c r="B2397" s="2"/>
      <c r="C2397" s="2"/>
      <c r="E2397" s="2"/>
      <c r="G2397" s="2"/>
      <c r="H2397" s="6"/>
      <c r="I2397" s="9"/>
      <c r="J2397" s="9"/>
      <c r="K2397" s="9"/>
    </row>
    <row r="2398" spans="1:11" x14ac:dyDescent="0.25">
      <c r="A2398" s="2"/>
      <c r="B2398" s="2"/>
      <c r="C2398" s="2"/>
      <c r="E2398" s="2"/>
      <c r="G2398" s="2"/>
      <c r="H2398" s="6"/>
      <c r="I2398" s="9"/>
      <c r="J2398" s="9"/>
      <c r="K2398" s="9"/>
    </row>
    <row r="2399" spans="1:11" x14ac:dyDescent="0.25">
      <c r="A2399" s="2"/>
      <c r="B2399" s="2"/>
      <c r="C2399" s="2"/>
      <c r="E2399" s="2"/>
      <c r="G2399" s="2"/>
      <c r="H2399" s="6"/>
      <c r="I2399" s="9"/>
      <c r="J2399" s="9"/>
      <c r="K2399" s="9"/>
    </row>
    <row r="2400" spans="1:11" x14ac:dyDescent="0.25">
      <c r="A2400" s="2"/>
      <c r="B2400" s="2"/>
      <c r="C2400" s="2"/>
      <c r="E2400" s="2"/>
      <c r="G2400" s="2"/>
      <c r="H2400" s="6"/>
      <c r="I2400" s="9"/>
      <c r="J2400" s="9"/>
      <c r="K2400" s="9"/>
    </row>
    <row r="2401" spans="1:11" x14ac:dyDescent="0.25">
      <c r="A2401" s="2"/>
      <c r="B2401" s="2"/>
      <c r="C2401" s="2"/>
      <c r="E2401" s="2"/>
      <c r="G2401" s="2"/>
      <c r="H2401" s="6"/>
      <c r="I2401" s="9"/>
      <c r="J2401" s="9"/>
      <c r="K2401" s="9"/>
    </row>
    <row r="2402" spans="1:11" x14ac:dyDescent="0.25">
      <c r="A2402" s="2"/>
      <c r="B2402" s="2"/>
      <c r="C2402" s="2"/>
      <c r="E2402" s="2"/>
      <c r="G2402" s="2"/>
      <c r="H2402" s="6"/>
      <c r="I2402" s="9"/>
      <c r="J2402" s="9"/>
      <c r="K2402" s="9"/>
    </row>
    <row r="2403" spans="1:11" x14ac:dyDescent="0.25">
      <c r="A2403" s="2"/>
      <c r="B2403" s="2"/>
      <c r="C2403" s="2"/>
      <c r="E2403" s="2"/>
      <c r="G2403" s="2"/>
      <c r="H2403" s="6"/>
      <c r="I2403" s="9"/>
      <c r="J2403" s="9"/>
      <c r="K2403" s="9"/>
    </row>
    <row r="2404" spans="1:11" x14ac:dyDescent="0.25">
      <c r="A2404" s="2"/>
      <c r="B2404" s="2"/>
      <c r="C2404" s="2"/>
      <c r="E2404" s="2"/>
      <c r="G2404" s="2"/>
      <c r="H2404" s="6"/>
      <c r="I2404" s="9"/>
      <c r="J2404" s="9"/>
      <c r="K2404" s="9"/>
    </row>
    <row r="2405" spans="1:11" x14ac:dyDescent="0.25">
      <c r="A2405" s="2"/>
      <c r="B2405" s="2"/>
      <c r="C2405" s="2"/>
      <c r="E2405" s="2"/>
      <c r="G2405" s="2"/>
      <c r="H2405" s="6"/>
      <c r="I2405" s="9"/>
      <c r="J2405" s="9"/>
      <c r="K2405" s="9"/>
    </row>
    <row r="2406" spans="1:11" x14ac:dyDescent="0.25">
      <c r="A2406" s="2"/>
      <c r="B2406" s="2"/>
      <c r="C2406" s="2"/>
      <c r="E2406" s="2"/>
      <c r="G2406" s="2"/>
      <c r="H2406" s="6"/>
      <c r="I2406" s="9"/>
      <c r="J2406" s="9"/>
      <c r="K2406" s="9"/>
    </row>
    <row r="2407" spans="1:11" x14ac:dyDescent="0.25">
      <c r="A2407" s="2"/>
      <c r="B2407" s="2"/>
      <c r="C2407" s="2"/>
      <c r="E2407" s="2"/>
      <c r="G2407" s="2"/>
      <c r="H2407" s="6"/>
      <c r="I2407" s="9"/>
      <c r="J2407" s="9"/>
      <c r="K2407" s="9"/>
    </row>
    <row r="2408" spans="1:11" x14ac:dyDescent="0.25">
      <c r="A2408" s="2"/>
      <c r="B2408" s="2"/>
      <c r="C2408" s="2"/>
      <c r="E2408" s="2"/>
      <c r="G2408" s="2"/>
      <c r="H2408" s="6"/>
      <c r="I2408" s="9"/>
      <c r="J2408" s="9"/>
      <c r="K2408" s="9"/>
    </row>
    <row r="2409" spans="1:11" x14ac:dyDescent="0.25">
      <c r="A2409" s="2"/>
      <c r="B2409" s="2"/>
      <c r="C2409" s="2"/>
      <c r="E2409" s="2"/>
      <c r="G2409" s="2"/>
      <c r="H2409" s="6"/>
      <c r="I2409" s="9"/>
      <c r="J2409" s="9"/>
      <c r="K2409" s="9"/>
    </row>
    <row r="2410" spans="1:11" x14ac:dyDescent="0.25">
      <c r="A2410" s="2"/>
      <c r="B2410" s="2"/>
      <c r="C2410" s="2"/>
      <c r="E2410" s="2"/>
      <c r="G2410" s="2"/>
      <c r="H2410" s="6"/>
      <c r="I2410" s="9"/>
      <c r="J2410" s="9"/>
      <c r="K2410" s="9"/>
    </row>
    <row r="2411" spans="1:11" x14ac:dyDescent="0.25">
      <c r="A2411" s="2"/>
      <c r="B2411" s="2"/>
      <c r="C2411" s="2"/>
      <c r="E2411" s="2"/>
      <c r="G2411" s="2"/>
      <c r="H2411" s="6"/>
      <c r="I2411" s="9"/>
      <c r="J2411" s="9"/>
      <c r="K2411" s="9"/>
    </row>
    <row r="2412" spans="1:11" x14ac:dyDescent="0.25">
      <c r="A2412" s="2"/>
      <c r="B2412" s="2"/>
      <c r="C2412" s="2"/>
      <c r="E2412" s="2"/>
      <c r="G2412" s="2"/>
      <c r="H2412" s="6"/>
      <c r="I2412" s="9"/>
      <c r="J2412" s="9"/>
      <c r="K2412" s="9"/>
    </row>
    <row r="2413" spans="1:11" x14ac:dyDescent="0.25">
      <c r="A2413" s="2"/>
      <c r="B2413" s="2"/>
      <c r="C2413" s="2"/>
      <c r="E2413" s="2"/>
      <c r="G2413" s="2"/>
      <c r="H2413" s="6"/>
      <c r="I2413" s="9"/>
      <c r="J2413" s="9"/>
      <c r="K2413" s="9"/>
    </row>
    <row r="2414" spans="1:11" x14ac:dyDescent="0.25">
      <c r="A2414" s="2"/>
      <c r="B2414" s="2"/>
      <c r="C2414" s="2"/>
      <c r="E2414" s="2"/>
      <c r="G2414" s="2"/>
      <c r="H2414" s="6"/>
      <c r="I2414" s="9"/>
      <c r="J2414" s="9"/>
      <c r="K2414" s="9"/>
    </row>
    <row r="2415" spans="1:11" x14ac:dyDescent="0.25">
      <c r="A2415" s="2"/>
      <c r="B2415" s="2"/>
      <c r="C2415" s="2"/>
      <c r="E2415" s="2"/>
      <c r="G2415" s="2"/>
      <c r="H2415" s="6"/>
      <c r="I2415" s="9"/>
      <c r="J2415" s="9"/>
      <c r="K2415" s="9"/>
    </row>
    <row r="2416" spans="1:11" x14ac:dyDescent="0.25">
      <c r="A2416" s="2"/>
      <c r="B2416" s="2"/>
      <c r="C2416" s="2"/>
      <c r="E2416" s="2"/>
      <c r="G2416" s="2"/>
      <c r="H2416" s="6"/>
      <c r="I2416" s="9"/>
      <c r="J2416" s="9"/>
      <c r="K2416" s="9"/>
    </row>
    <row r="2417" spans="1:11" x14ac:dyDescent="0.25">
      <c r="A2417" s="2"/>
      <c r="B2417" s="2"/>
      <c r="C2417" s="2"/>
      <c r="E2417" s="2"/>
      <c r="G2417" s="2"/>
      <c r="H2417" s="6"/>
      <c r="I2417" s="9"/>
      <c r="J2417" s="9"/>
      <c r="K2417" s="9"/>
    </row>
    <row r="2418" spans="1:11" x14ac:dyDescent="0.25">
      <c r="A2418" s="2"/>
      <c r="B2418" s="2"/>
      <c r="C2418" s="2"/>
      <c r="E2418" s="2"/>
      <c r="G2418" s="2"/>
      <c r="H2418" s="6"/>
      <c r="I2418" s="9"/>
      <c r="J2418" s="9"/>
      <c r="K2418" s="9"/>
    </row>
    <row r="2419" spans="1:11" x14ac:dyDescent="0.25">
      <c r="A2419" s="2"/>
      <c r="B2419" s="2"/>
      <c r="C2419" s="2"/>
      <c r="E2419" s="2"/>
      <c r="G2419" s="2"/>
      <c r="H2419" s="6"/>
      <c r="I2419" s="9"/>
      <c r="J2419" s="9"/>
      <c r="K2419" s="9"/>
    </row>
    <row r="2420" spans="1:11" x14ac:dyDescent="0.25">
      <c r="A2420" s="2"/>
      <c r="B2420" s="2"/>
      <c r="C2420" s="2"/>
      <c r="E2420" s="2"/>
      <c r="G2420" s="2"/>
      <c r="H2420" s="6"/>
      <c r="I2420" s="9"/>
      <c r="J2420" s="9"/>
      <c r="K2420" s="9"/>
    </row>
    <row r="2421" spans="1:11" x14ac:dyDescent="0.25">
      <c r="A2421" s="2"/>
      <c r="B2421" s="2"/>
      <c r="C2421" s="2"/>
      <c r="E2421" s="2"/>
      <c r="G2421" s="2"/>
      <c r="H2421" s="6"/>
      <c r="I2421" s="9"/>
      <c r="J2421" s="9"/>
      <c r="K2421" s="9"/>
    </row>
    <row r="2422" spans="1:11" x14ac:dyDescent="0.25">
      <c r="A2422" s="2"/>
      <c r="B2422" s="2"/>
      <c r="C2422" s="2"/>
      <c r="E2422" s="2"/>
      <c r="G2422" s="2"/>
      <c r="H2422" s="6"/>
      <c r="I2422" s="9"/>
      <c r="J2422" s="9"/>
      <c r="K2422" s="9"/>
    </row>
    <row r="2423" spans="1:11" x14ac:dyDescent="0.25">
      <c r="A2423" s="2"/>
      <c r="B2423" s="2"/>
      <c r="C2423" s="2"/>
      <c r="E2423" s="2"/>
      <c r="G2423" s="2"/>
      <c r="H2423" s="6"/>
      <c r="I2423" s="9"/>
      <c r="J2423" s="9"/>
      <c r="K2423" s="9"/>
    </row>
    <row r="2424" spans="1:11" x14ac:dyDescent="0.25">
      <c r="A2424" s="2"/>
      <c r="B2424" s="2"/>
      <c r="C2424" s="2"/>
      <c r="E2424" s="2"/>
      <c r="G2424" s="2"/>
      <c r="H2424" s="6"/>
      <c r="I2424" s="9"/>
      <c r="J2424" s="9"/>
      <c r="K2424" s="9"/>
    </row>
    <row r="2425" spans="1:11" x14ac:dyDescent="0.25">
      <c r="A2425" s="2"/>
      <c r="B2425" s="2"/>
      <c r="C2425" s="2"/>
      <c r="E2425" s="2"/>
      <c r="G2425" s="2"/>
      <c r="H2425" s="6"/>
      <c r="I2425" s="9"/>
      <c r="J2425" s="9"/>
      <c r="K2425" s="9"/>
    </row>
    <row r="2426" spans="1:11" x14ac:dyDescent="0.25">
      <c r="A2426" s="2"/>
      <c r="B2426" s="2"/>
      <c r="C2426" s="2"/>
      <c r="E2426" s="2"/>
      <c r="G2426" s="2"/>
      <c r="H2426" s="6"/>
      <c r="I2426" s="9"/>
      <c r="J2426" s="9"/>
      <c r="K2426" s="9"/>
    </row>
    <row r="2427" spans="1:11" x14ac:dyDescent="0.25">
      <c r="A2427" s="2"/>
      <c r="B2427" s="2"/>
      <c r="C2427" s="2"/>
      <c r="E2427" s="2"/>
      <c r="G2427" s="2"/>
      <c r="H2427" s="6"/>
      <c r="I2427" s="9"/>
      <c r="J2427" s="9"/>
      <c r="K2427" s="9"/>
    </row>
    <row r="2428" spans="1:11" x14ac:dyDescent="0.25">
      <c r="A2428" s="2"/>
      <c r="B2428" s="2"/>
      <c r="C2428" s="2"/>
      <c r="E2428" s="2"/>
      <c r="G2428" s="2"/>
      <c r="H2428" s="6"/>
      <c r="I2428" s="9"/>
      <c r="J2428" s="9"/>
      <c r="K2428" s="9"/>
    </row>
    <row r="2429" spans="1:11" x14ac:dyDescent="0.25">
      <c r="A2429" s="2"/>
      <c r="B2429" s="2"/>
      <c r="C2429" s="2"/>
      <c r="E2429" s="2"/>
      <c r="G2429" s="2"/>
      <c r="H2429" s="6"/>
      <c r="I2429" s="9"/>
      <c r="J2429" s="9"/>
      <c r="K2429" s="9"/>
    </row>
    <row r="2430" spans="1:11" x14ac:dyDescent="0.25">
      <c r="A2430" s="2"/>
      <c r="B2430" s="2"/>
      <c r="C2430" s="2"/>
      <c r="E2430" s="2"/>
      <c r="G2430" s="2"/>
      <c r="H2430" s="6"/>
      <c r="I2430" s="9"/>
      <c r="J2430" s="9"/>
      <c r="K2430" s="9"/>
    </row>
    <row r="2431" spans="1:11" x14ac:dyDescent="0.25">
      <c r="A2431" s="2"/>
      <c r="B2431" s="2"/>
      <c r="C2431" s="2"/>
      <c r="E2431" s="2"/>
      <c r="G2431" s="2"/>
      <c r="H2431" s="6"/>
      <c r="I2431" s="9"/>
      <c r="J2431" s="9"/>
      <c r="K2431" s="9"/>
    </row>
    <row r="2432" spans="1:11" x14ac:dyDescent="0.25">
      <c r="A2432" s="2"/>
      <c r="B2432" s="2"/>
      <c r="C2432" s="2"/>
      <c r="E2432" s="2"/>
      <c r="G2432" s="2"/>
      <c r="H2432" s="6"/>
      <c r="I2432" s="9"/>
      <c r="J2432" s="9"/>
      <c r="K2432" s="9"/>
    </row>
    <row r="2433" spans="1:11" x14ac:dyDescent="0.25">
      <c r="A2433" s="2"/>
      <c r="B2433" s="2"/>
      <c r="C2433" s="2"/>
      <c r="E2433" s="2"/>
      <c r="G2433" s="2"/>
      <c r="H2433" s="6"/>
      <c r="I2433" s="9"/>
      <c r="J2433" s="9"/>
      <c r="K2433" s="9"/>
    </row>
    <row r="2434" spans="1:11" x14ac:dyDescent="0.25">
      <c r="A2434" s="2"/>
      <c r="B2434" s="2"/>
      <c r="C2434" s="2"/>
      <c r="E2434" s="2"/>
      <c r="G2434" s="2"/>
      <c r="H2434" s="6"/>
      <c r="I2434" s="9"/>
      <c r="J2434" s="9"/>
      <c r="K2434" s="9"/>
    </row>
    <row r="2435" spans="1:11" x14ac:dyDescent="0.25">
      <c r="A2435" s="2"/>
      <c r="B2435" s="2"/>
      <c r="C2435" s="2"/>
      <c r="E2435" s="2"/>
      <c r="G2435" s="2"/>
      <c r="H2435" s="6"/>
      <c r="I2435" s="9"/>
      <c r="J2435" s="9"/>
      <c r="K2435" s="9"/>
    </row>
    <row r="2436" spans="1:11" x14ac:dyDescent="0.25">
      <c r="A2436" s="2"/>
      <c r="B2436" s="2"/>
      <c r="C2436" s="2"/>
      <c r="E2436" s="2"/>
      <c r="G2436" s="2"/>
      <c r="H2436" s="6"/>
      <c r="I2436" s="9"/>
      <c r="J2436" s="9"/>
      <c r="K2436" s="9"/>
    </row>
    <row r="2437" spans="1:11" x14ac:dyDescent="0.25">
      <c r="A2437" s="2"/>
      <c r="B2437" s="2"/>
      <c r="C2437" s="2"/>
      <c r="E2437" s="2"/>
      <c r="G2437" s="2"/>
      <c r="H2437" s="6"/>
      <c r="I2437" s="9"/>
      <c r="J2437" s="9"/>
      <c r="K2437" s="9"/>
    </row>
    <row r="2438" spans="1:11" x14ac:dyDescent="0.25">
      <c r="A2438" s="2"/>
      <c r="B2438" s="2"/>
      <c r="C2438" s="2"/>
      <c r="E2438" s="2"/>
      <c r="G2438" s="2"/>
      <c r="H2438" s="6"/>
      <c r="I2438" s="9"/>
      <c r="J2438" s="9"/>
      <c r="K2438" s="9"/>
    </row>
    <row r="2439" spans="1:11" x14ac:dyDescent="0.25">
      <c r="A2439" s="2"/>
      <c r="B2439" s="2"/>
      <c r="C2439" s="2"/>
      <c r="E2439" s="2"/>
      <c r="G2439" s="2"/>
      <c r="H2439" s="6"/>
      <c r="I2439" s="9"/>
      <c r="J2439" s="9"/>
      <c r="K2439" s="9"/>
    </row>
    <row r="2440" spans="1:11" x14ac:dyDescent="0.25">
      <c r="A2440" s="2"/>
      <c r="B2440" s="2"/>
      <c r="C2440" s="2"/>
      <c r="E2440" s="2"/>
      <c r="G2440" s="2"/>
      <c r="H2440" s="6"/>
      <c r="I2440" s="9"/>
      <c r="J2440" s="9"/>
      <c r="K2440" s="9"/>
    </row>
    <row r="2441" spans="1:11" x14ac:dyDescent="0.25">
      <c r="A2441" s="2"/>
      <c r="B2441" s="2"/>
      <c r="C2441" s="2"/>
      <c r="E2441" s="2"/>
      <c r="G2441" s="2"/>
      <c r="H2441" s="6"/>
      <c r="I2441" s="9"/>
      <c r="J2441" s="9"/>
      <c r="K2441" s="9"/>
    </row>
    <row r="2442" spans="1:11" x14ac:dyDescent="0.25">
      <c r="A2442" s="2"/>
      <c r="B2442" s="2"/>
      <c r="C2442" s="2"/>
      <c r="E2442" s="2"/>
      <c r="G2442" s="2"/>
      <c r="H2442" s="6"/>
      <c r="I2442" s="9"/>
      <c r="J2442" s="9"/>
      <c r="K2442" s="9"/>
    </row>
    <row r="2443" spans="1:11" x14ac:dyDescent="0.25">
      <c r="A2443" s="2"/>
      <c r="B2443" s="2"/>
      <c r="C2443" s="2"/>
      <c r="E2443" s="2"/>
      <c r="G2443" s="2"/>
      <c r="H2443" s="6"/>
      <c r="I2443" s="9"/>
      <c r="J2443" s="9"/>
      <c r="K2443" s="9"/>
    </row>
    <row r="2444" spans="1:11" x14ac:dyDescent="0.25">
      <c r="A2444" s="2"/>
      <c r="B2444" s="2"/>
      <c r="C2444" s="2"/>
      <c r="E2444" s="2"/>
      <c r="G2444" s="2"/>
      <c r="H2444" s="6"/>
      <c r="I2444" s="9"/>
      <c r="J2444" s="9"/>
      <c r="K2444" s="9"/>
    </row>
    <row r="2445" spans="1:11" x14ac:dyDescent="0.25">
      <c r="A2445" s="2"/>
      <c r="B2445" s="2"/>
      <c r="C2445" s="2"/>
      <c r="E2445" s="2"/>
      <c r="G2445" s="2"/>
      <c r="H2445" s="6"/>
      <c r="I2445" s="9"/>
      <c r="J2445" s="9"/>
      <c r="K2445" s="9"/>
    </row>
    <row r="2446" spans="1:11" x14ac:dyDescent="0.25">
      <c r="A2446" s="2"/>
      <c r="B2446" s="2"/>
      <c r="C2446" s="2"/>
      <c r="E2446" s="2"/>
      <c r="G2446" s="2"/>
      <c r="H2446" s="6"/>
      <c r="I2446" s="9"/>
      <c r="J2446" s="9"/>
      <c r="K2446" s="9"/>
    </row>
    <row r="2447" spans="1:11" x14ac:dyDescent="0.25">
      <c r="A2447" s="2"/>
      <c r="B2447" s="2"/>
      <c r="C2447" s="2"/>
      <c r="E2447" s="2"/>
      <c r="G2447" s="2"/>
      <c r="H2447" s="6"/>
      <c r="I2447" s="9"/>
      <c r="J2447" s="9"/>
      <c r="K2447" s="9"/>
    </row>
    <row r="2448" spans="1:11" x14ac:dyDescent="0.25">
      <c r="A2448" s="2"/>
      <c r="B2448" s="2"/>
      <c r="C2448" s="2"/>
      <c r="E2448" s="2"/>
      <c r="G2448" s="2"/>
      <c r="H2448" s="6"/>
      <c r="I2448" s="9"/>
      <c r="J2448" s="9"/>
      <c r="K2448" s="9"/>
    </row>
    <row r="2449" spans="1:11" x14ac:dyDescent="0.25">
      <c r="A2449" s="2"/>
      <c r="B2449" s="2"/>
      <c r="C2449" s="2"/>
      <c r="E2449" s="2"/>
      <c r="G2449" s="2"/>
      <c r="H2449" s="6"/>
      <c r="I2449" s="9"/>
      <c r="J2449" s="9"/>
      <c r="K2449" s="9"/>
    </row>
    <row r="2450" spans="1:11" x14ac:dyDescent="0.25">
      <c r="A2450" s="2"/>
      <c r="B2450" s="2"/>
      <c r="C2450" s="2"/>
      <c r="E2450" s="2"/>
      <c r="G2450" s="2"/>
      <c r="H2450" s="6"/>
      <c r="I2450" s="9"/>
      <c r="J2450" s="9"/>
      <c r="K2450" s="9"/>
    </row>
    <row r="2451" spans="1:11" x14ac:dyDescent="0.25">
      <c r="A2451" s="2"/>
      <c r="B2451" s="2"/>
      <c r="C2451" s="2"/>
      <c r="E2451" s="2"/>
      <c r="G2451" s="2"/>
      <c r="H2451" s="6"/>
      <c r="I2451" s="9"/>
      <c r="J2451" s="9"/>
      <c r="K2451" s="9"/>
    </row>
    <row r="2452" spans="1:11" x14ac:dyDescent="0.25">
      <c r="A2452" s="2"/>
      <c r="B2452" s="2"/>
      <c r="C2452" s="2"/>
      <c r="E2452" s="2"/>
      <c r="G2452" s="2"/>
      <c r="H2452" s="6"/>
      <c r="I2452" s="9"/>
      <c r="J2452" s="9"/>
      <c r="K2452" s="9"/>
    </row>
    <row r="2453" spans="1:11" x14ac:dyDescent="0.25">
      <c r="A2453" s="2"/>
      <c r="B2453" s="2"/>
      <c r="C2453" s="2"/>
      <c r="E2453" s="2"/>
      <c r="G2453" s="2"/>
      <c r="H2453" s="6"/>
      <c r="I2453" s="9"/>
      <c r="J2453" s="9"/>
      <c r="K2453" s="9"/>
    </row>
    <row r="2454" spans="1:11" x14ac:dyDescent="0.25">
      <c r="A2454" s="2"/>
      <c r="B2454" s="2"/>
      <c r="C2454" s="2"/>
      <c r="E2454" s="2"/>
      <c r="G2454" s="2"/>
      <c r="H2454" s="6"/>
      <c r="I2454" s="9"/>
      <c r="J2454" s="9"/>
      <c r="K2454" s="9"/>
    </row>
    <row r="2455" spans="1:11" x14ac:dyDescent="0.25">
      <c r="A2455" s="2"/>
      <c r="B2455" s="2"/>
      <c r="C2455" s="2"/>
      <c r="E2455" s="2"/>
      <c r="G2455" s="2"/>
      <c r="H2455" s="6"/>
      <c r="I2455" s="9"/>
      <c r="J2455" s="9"/>
      <c r="K2455" s="9"/>
    </row>
    <row r="2456" spans="1:11" x14ac:dyDescent="0.25">
      <c r="A2456" s="2"/>
      <c r="B2456" s="2"/>
      <c r="C2456" s="2"/>
      <c r="E2456" s="2"/>
      <c r="G2456" s="2"/>
      <c r="H2456" s="6"/>
      <c r="I2456" s="9"/>
      <c r="J2456" s="9"/>
      <c r="K2456" s="9"/>
    </row>
    <row r="2457" spans="1:11" x14ac:dyDescent="0.25">
      <c r="A2457" s="2"/>
      <c r="B2457" s="2"/>
      <c r="C2457" s="2"/>
      <c r="E2457" s="2"/>
      <c r="G2457" s="2"/>
      <c r="H2457" s="6"/>
      <c r="I2457" s="9"/>
      <c r="J2457" s="9"/>
      <c r="K2457" s="9"/>
    </row>
    <row r="2458" spans="1:11" x14ac:dyDescent="0.25">
      <c r="A2458" s="2"/>
      <c r="B2458" s="2"/>
      <c r="C2458" s="2"/>
      <c r="E2458" s="2"/>
      <c r="G2458" s="2"/>
      <c r="H2458" s="6"/>
      <c r="I2458" s="9"/>
      <c r="J2458" s="9"/>
      <c r="K2458" s="9"/>
    </row>
    <row r="2459" spans="1:11" x14ac:dyDescent="0.25">
      <c r="A2459" s="2"/>
      <c r="B2459" s="2"/>
      <c r="C2459" s="2"/>
      <c r="E2459" s="2"/>
      <c r="G2459" s="2"/>
      <c r="H2459" s="6"/>
      <c r="I2459" s="9"/>
      <c r="J2459" s="9"/>
      <c r="K2459" s="9"/>
    </row>
    <row r="2460" spans="1:11" x14ac:dyDescent="0.25">
      <c r="A2460" s="2"/>
      <c r="B2460" s="2"/>
      <c r="C2460" s="2"/>
      <c r="E2460" s="2"/>
      <c r="G2460" s="2"/>
      <c r="H2460" s="6"/>
      <c r="I2460" s="9"/>
      <c r="J2460" s="9"/>
      <c r="K2460" s="9"/>
    </row>
    <row r="2461" spans="1:11" x14ac:dyDescent="0.25">
      <c r="A2461" s="2"/>
      <c r="B2461" s="2"/>
      <c r="C2461" s="2"/>
      <c r="E2461" s="2"/>
      <c r="G2461" s="2"/>
      <c r="H2461" s="6"/>
      <c r="I2461" s="9"/>
      <c r="J2461" s="9"/>
      <c r="K2461" s="9"/>
    </row>
    <row r="2462" spans="1:11" x14ac:dyDescent="0.25">
      <c r="A2462" s="2"/>
      <c r="B2462" s="2"/>
      <c r="C2462" s="2"/>
      <c r="E2462" s="2"/>
      <c r="G2462" s="2"/>
      <c r="H2462" s="6"/>
      <c r="I2462" s="9"/>
      <c r="J2462" s="9"/>
      <c r="K2462" s="9"/>
    </row>
    <row r="2463" spans="1:11" x14ac:dyDescent="0.25">
      <c r="A2463" s="2"/>
      <c r="B2463" s="2"/>
      <c r="C2463" s="2"/>
      <c r="E2463" s="2"/>
      <c r="G2463" s="2"/>
      <c r="H2463" s="6"/>
      <c r="I2463" s="9"/>
      <c r="J2463" s="9"/>
      <c r="K2463" s="9"/>
    </row>
    <row r="2464" spans="1:11" x14ac:dyDescent="0.25">
      <c r="A2464" s="2"/>
      <c r="B2464" s="2"/>
      <c r="C2464" s="2"/>
      <c r="E2464" s="2"/>
      <c r="G2464" s="2"/>
      <c r="H2464" s="6"/>
      <c r="I2464" s="9"/>
      <c r="J2464" s="9"/>
      <c r="K2464" s="9"/>
    </row>
    <row r="2465" spans="1:11" x14ac:dyDescent="0.25">
      <c r="A2465" s="2"/>
      <c r="B2465" s="2"/>
      <c r="C2465" s="2"/>
      <c r="E2465" s="2"/>
      <c r="G2465" s="2"/>
      <c r="H2465" s="6"/>
      <c r="I2465" s="9"/>
      <c r="J2465" s="9"/>
      <c r="K2465" s="9"/>
    </row>
    <row r="2466" spans="1:11" x14ac:dyDescent="0.25">
      <c r="A2466" s="2"/>
      <c r="B2466" s="2"/>
      <c r="C2466" s="2"/>
      <c r="E2466" s="2"/>
      <c r="G2466" s="2"/>
      <c r="H2466" s="6"/>
      <c r="I2466" s="9"/>
      <c r="J2466" s="9"/>
      <c r="K2466" s="9"/>
    </row>
    <row r="2467" spans="1:11" x14ac:dyDescent="0.25">
      <c r="A2467" s="2"/>
      <c r="B2467" s="2"/>
      <c r="C2467" s="2"/>
      <c r="E2467" s="2"/>
      <c r="G2467" s="2"/>
      <c r="H2467" s="6"/>
      <c r="I2467" s="9"/>
      <c r="J2467" s="9"/>
      <c r="K2467" s="9"/>
    </row>
    <row r="2468" spans="1:11" x14ac:dyDescent="0.25">
      <c r="A2468" s="2"/>
      <c r="B2468" s="2"/>
      <c r="C2468" s="2"/>
      <c r="E2468" s="2"/>
      <c r="G2468" s="2"/>
      <c r="H2468" s="6"/>
      <c r="I2468" s="9"/>
      <c r="J2468" s="9"/>
      <c r="K2468" s="9"/>
    </row>
    <row r="2469" spans="1:11" x14ac:dyDescent="0.25">
      <c r="A2469" s="2"/>
      <c r="B2469" s="2"/>
      <c r="C2469" s="2"/>
      <c r="E2469" s="2"/>
      <c r="G2469" s="2"/>
      <c r="H2469" s="6"/>
      <c r="I2469" s="9"/>
      <c r="J2469" s="9"/>
      <c r="K2469" s="9"/>
    </row>
    <row r="2470" spans="1:11" x14ac:dyDescent="0.25">
      <c r="A2470" s="2"/>
      <c r="B2470" s="2"/>
      <c r="C2470" s="2"/>
      <c r="E2470" s="2"/>
      <c r="G2470" s="2"/>
      <c r="H2470" s="6"/>
      <c r="I2470" s="9"/>
      <c r="J2470" s="9"/>
      <c r="K2470" s="9"/>
    </row>
    <row r="2471" spans="1:11" x14ac:dyDescent="0.25">
      <c r="A2471" s="2"/>
      <c r="B2471" s="2"/>
      <c r="C2471" s="2"/>
      <c r="E2471" s="2"/>
      <c r="G2471" s="2"/>
      <c r="H2471" s="6"/>
      <c r="I2471" s="9"/>
      <c r="J2471" s="9"/>
      <c r="K2471" s="9"/>
    </row>
    <row r="2472" spans="1:11" x14ac:dyDescent="0.25">
      <c r="A2472" s="2"/>
      <c r="B2472" s="2"/>
      <c r="C2472" s="2"/>
      <c r="E2472" s="2"/>
      <c r="G2472" s="2"/>
      <c r="H2472" s="6"/>
      <c r="I2472" s="9"/>
      <c r="J2472" s="9"/>
      <c r="K2472" s="9"/>
    </row>
    <row r="2473" spans="1:11" x14ac:dyDescent="0.25">
      <c r="A2473" s="2"/>
      <c r="B2473" s="2"/>
      <c r="C2473" s="2"/>
      <c r="E2473" s="2"/>
      <c r="G2473" s="2"/>
      <c r="H2473" s="6"/>
      <c r="I2473" s="9"/>
      <c r="J2473" s="9"/>
      <c r="K2473" s="9"/>
    </row>
    <row r="2474" spans="1:11" x14ac:dyDescent="0.25">
      <c r="A2474" s="2"/>
      <c r="B2474" s="2"/>
      <c r="C2474" s="2"/>
      <c r="E2474" s="2"/>
      <c r="G2474" s="2"/>
      <c r="H2474" s="6"/>
      <c r="I2474" s="9"/>
      <c r="J2474" s="9"/>
      <c r="K2474" s="9"/>
    </row>
    <row r="2475" spans="1:11" x14ac:dyDescent="0.25">
      <c r="A2475" s="2"/>
      <c r="B2475" s="2"/>
      <c r="C2475" s="2"/>
      <c r="E2475" s="2"/>
      <c r="G2475" s="2"/>
      <c r="H2475" s="6"/>
      <c r="I2475" s="9"/>
      <c r="J2475" s="9"/>
      <c r="K2475" s="9"/>
    </row>
    <row r="2476" spans="1:11" x14ac:dyDescent="0.25">
      <c r="A2476" s="2"/>
      <c r="B2476" s="2"/>
      <c r="C2476" s="2"/>
      <c r="E2476" s="2"/>
      <c r="G2476" s="2"/>
      <c r="H2476" s="6"/>
      <c r="I2476" s="9"/>
      <c r="J2476" s="9"/>
      <c r="K2476" s="9"/>
    </row>
    <row r="2477" spans="1:11" x14ac:dyDescent="0.25">
      <c r="A2477" s="2"/>
      <c r="B2477" s="2"/>
      <c r="C2477" s="2"/>
      <c r="E2477" s="2"/>
      <c r="G2477" s="2"/>
      <c r="H2477" s="6"/>
      <c r="I2477" s="9"/>
      <c r="J2477" s="9"/>
      <c r="K2477" s="9"/>
    </row>
    <row r="2478" spans="1:11" x14ac:dyDescent="0.25">
      <c r="A2478" s="2"/>
      <c r="B2478" s="2"/>
      <c r="C2478" s="2"/>
      <c r="E2478" s="2"/>
      <c r="G2478" s="2"/>
      <c r="H2478" s="6"/>
      <c r="I2478" s="9"/>
      <c r="J2478" s="9"/>
      <c r="K2478" s="9"/>
    </row>
    <row r="2479" spans="1:11" x14ac:dyDescent="0.25">
      <c r="A2479" s="2"/>
      <c r="B2479" s="2"/>
      <c r="C2479" s="2"/>
      <c r="E2479" s="2"/>
      <c r="G2479" s="2"/>
      <c r="H2479" s="6"/>
      <c r="I2479" s="9"/>
      <c r="J2479" s="9"/>
      <c r="K2479" s="9"/>
    </row>
    <row r="2480" spans="1:11" x14ac:dyDescent="0.25">
      <c r="A2480" s="2"/>
      <c r="B2480" s="2"/>
      <c r="C2480" s="2"/>
      <c r="E2480" s="2"/>
      <c r="G2480" s="2"/>
      <c r="H2480" s="6"/>
      <c r="I2480" s="9"/>
      <c r="J2480" s="9"/>
      <c r="K2480" s="9"/>
    </row>
    <row r="2481" spans="1:11" x14ac:dyDescent="0.25">
      <c r="A2481" s="2"/>
      <c r="B2481" s="2"/>
      <c r="C2481" s="2"/>
      <c r="E2481" s="2"/>
      <c r="G2481" s="2"/>
      <c r="H2481" s="6"/>
      <c r="I2481" s="9"/>
      <c r="J2481" s="9"/>
      <c r="K2481" s="9"/>
    </row>
    <row r="2482" spans="1:11" x14ac:dyDescent="0.25">
      <c r="A2482" s="2"/>
      <c r="B2482" s="2"/>
      <c r="C2482" s="2"/>
      <c r="E2482" s="2"/>
      <c r="G2482" s="2"/>
      <c r="H2482" s="6"/>
      <c r="I2482" s="9"/>
      <c r="J2482" s="9"/>
      <c r="K2482" s="9"/>
    </row>
    <row r="2483" spans="1:11" x14ac:dyDescent="0.25">
      <c r="A2483" s="2"/>
      <c r="B2483" s="2"/>
      <c r="C2483" s="2"/>
      <c r="E2483" s="2"/>
      <c r="G2483" s="2"/>
      <c r="H2483" s="6"/>
      <c r="I2483" s="9"/>
      <c r="J2483" s="9"/>
      <c r="K2483" s="9"/>
    </row>
    <row r="2484" spans="1:11" x14ac:dyDescent="0.25">
      <c r="A2484" s="2"/>
      <c r="B2484" s="2"/>
      <c r="C2484" s="2"/>
      <c r="E2484" s="2"/>
      <c r="G2484" s="2"/>
      <c r="H2484" s="6"/>
      <c r="I2484" s="9"/>
      <c r="J2484" s="9"/>
      <c r="K2484" s="9"/>
    </row>
    <row r="2485" spans="1:11" x14ac:dyDescent="0.25">
      <c r="A2485" s="2"/>
      <c r="B2485" s="2"/>
      <c r="C2485" s="2"/>
      <c r="E2485" s="2"/>
      <c r="G2485" s="2"/>
      <c r="H2485" s="6"/>
      <c r="I2485" s="9"/>
      <c r="J2485" s="9"/>
      <c r="K2485" s="9"/>
    </row>
    <row r="2486" spans="1:11" x14ac:dyDescent="0.25">
      <c r="A2486" s="2"/>
      <c r="B2486" s="2"/>
      <c r="C2486" s="2"/>
      <c r="E2486" s="2"/>
      <c r="G2486" s="2"/>
      <c r="H2486" s="6"/>
      <c r="I2486" s="9"/>
      <c r="J2486" s="9"/>
      <c r="K2486" s="9"/>
    </row>
    <row r="2487" spans="1:11" x14ac:dyDescent="0.25">
      <c r="A2487" s="2"/>
      <c r="B2487" s="2"/>
      <c r="C2487" s="2"/>
      <c r="E2487" s="2"/>
      <c r="G2487" s="2"/>
      <c r="H2487" s="6"/>
      <c r="I2487" s="9"/>
      <c r="J2487" s="9"/>
      <c r="K2487" s="9"/>
    </row>
    <row r="2488" spans="1:11" x14ac:dyDescent="0.25">
      <c r="A2488" s="2"/>
      <c r="B2488" s="2"/>
      <c r="C2488" s="2"/>
      <c r="E2488" s="2"/>
      <c r="G2488" s="2"/>
      <c r="H2488" s="6"/>
      <c r="I2488" s="9"/>
      <c r="J2488" s="9"/>
      <c r="K2488" s="9"/>
    </row>
    <row r="2489" spans="1:11" x14ac:dyDescent="0.25">
      <c r="A2489" s="2"/>
      <c r="B2489" s="2"/>
      <c r="C2489" s="2"/>
      <c r="E2489" s="2"/>
      <c r="G2489" s="2"/>
      <c r="H2489" s="6"/>
      <c r="I2489" s="9"/>
      <c r="J2489" s="9"/>
      <c r="K2489" s="9"/>
    </row>
    <row r="2490" spans="1:11" x14ac:dyDescent="0.25">
      <c r="A2490" s="2"/>
      <c r="B2490" s="2"/>
      <c r="C2490" s="2"/>
      <c r="E2490" s="2"/>
      <c r="G2490" s="2"/>
      <c r="H2490" s="6"/>
      <c r="I2490" s="9"/>
      <c r="J2490" s="9"/>
      <c r="K2490" s="9"/>
    </row>
    <row r="2491" spans="1:11" x14ac:dyDescent="0.25">
      <c r="A2491" s="2"/>
      <c r="B2491" s="2"/>
      <c r="C2491" s="2"/>
      <c r="E2491" s="2"/>
      <c r="G2491" s="2"/>
      <c r="H2491" s="6"/>
      <c r="I2491" s="9"/>
      <c r="J2491" s="9"/>
      <c r="K2491" s="9"/>
    </row>
    <row r="2492" spans="1:11" x14ac:dyDescent="0.25">
      <c r="A2492" s="2"/>
      <c r="B2492" s="2"/>
      <c r="C2492" s="2"/>
      <c r="E2492" s="2"/>
      <c r="G2492" s="2"/>
      <c r="H2492" s="6"/>
      <c r="I2492" s="9"/>
      <c r="J2492" s="9"/>
      <c r="K2492" s="9"/>
    </row>
    <row r="2493" spans="1:11" x14ac:dyDescent="0.25">
      <c r="A2493" s="2"/>
      <c r="B2493" s="2"/>
      <c r="C2493" s="2"/>
      <c r="E2493" s="2"/>
      <c r="G2493" s="2"/>
      <c r="H2493" s="6"/>
      <c r="I2493" s="9"/>
      <c r="J2493" s="9"/>
      <c r="K2493" s="9"/>
    </row>
    <row r="2494" spans="1:11" x14ac:dyDescent="0.25">
      <c r="A2494" s="2"/>
      <c r="B2494" s="2"/>
      <c r="C2494" s="2"/>
      <c r="E2494" s="2"/>
      <c r="G2494" s="2"/>
      <c r="H2494" s="6"/>
      <c r="I2494" s="9"/>
      <c r="J2494" s="9"/>
      <c r="K2494" s="9"/>
    </row>
    <row r="2495" spans="1:11" x14ac:dyDescent="0.25">
      <c r="A2495" s="2"/>
      <c r="B2495" s="2"/>
      <c r="C2495" s="2"/>
      <c r="E2495" s="2"/>
      <c r="G2495" s="2"/>
      <c r="H2495" s="6"/>
      <c r="I2495" s="9"/>
      <c r="J2495" s="9"/>
      <c r="K2495" s="9"/>
    </row>
    <row r="2496" spans="1:11" x14ac:dyDescent="0.25">
      <c r="A2496" s="2"/>
      <c r="B2496" s="2"/>
      <c r="C2496" s="2"/>
      <c r="E2496" s="2"/>
      <c r="G2496" s="2"/>
      <c r="H2496" s="6"/>
      <c r="I2496" s="9"/>
      <c r="J2496" s="9"/>
      <c r="K2496" s="9"/>
    </row>
    <row r="2497" spans="1:11" x14ac:dyDescent="0.25">
      <c r="A2497" s="2"/>
      <c r="B2497" s="2"/>
      <c r="C2497" s="2"/>
      <c r="E2497" s="2"/>
      <c r="G2497" s="2"/>
      <c r="H2497" s="6"/>
      <c r="I2497" s="9"/>
      <c r="J2497" s="9"/>
      <c r="K2497" s="9"/>
    </row>
    <row r="2498" spans="1:11" x14ac:dyDescent="0.25">
      <c r="A2498" s="2"/>
      <c r="B2498" s="2"/>
      <c r="C2498" s="2"/>
      <c r="E2498" s="2"/>
      <c r="G2498" s="2"/>
      <c r="H2498" s="6"/>
      <c r="I2498" s="9"/>
      <c r="J2498" s="9"/>
      <c r="K2498" s="9"/>
    </row>
    <row r="2499" spans="1:11" x14ac:dyDescent="0.25">
      <c r="A2499" s="2"/>
      <c r="B2499" s="2"/>
      <c r="C2499" s="2"/>
      <c r="E2499" s="2"/>
      <c r="G2499" s="2"/>
      <c r="H2499" s="6"/>
      <c r="I2499" s="9"/>
      <c r="J2499" s="9"/>
      <c r="K2499" s="9"/>
    </row>
    <row r="2500" spans="1:11" x14ac:dyDescent="0.25">
      <c r="A2500" s="2"/>
      <c r="B2500" s="2"/>
      <c r="C2500" s="2"/>
      <c r="E2500" s="2"/>
      <c r="G2500" s="2"/>
      <c r="H2500" s="6"/>
      <c r="I2500" s="9"/>
      <c r="J2500" s="9"/>
      <c r="K2500" s="9"/>
    </row>
    <row r="2501" spans="1:11" x14ac:dyDescent="0.25">
      <c r="A2501" s="2"/>
      <c r="B2501" s="2"/>
      <c r="C2501" s="2"/>
      <c r="E2501" s="2"/>
      <c r="G2501" s="2"/>
      <c r="H2501" s="6"/>
      <c r="I2501" s="9"/>
      <c r="J2501" s="9"/>
      <c r="K2501" s="9"/>
    </row>
    <row r="2502" spans="1:11" x14ac:dyDescent="0.25">
      <c r="A2502" s="2"/>
      <c r="B2502" s="2"/>
      <c r="C2502" s="2"/>
      <c r="E2502" s="2"/>
      <c r="G2502" s="2"/>
      <c r="H2502" s="6"/>
      <c r="I2502" s="9"/>
      <c r="J2502" s="9"/>
      <c r="K2502" s="9"/>
    </row>
    <row r="2503" spans="1:11" x14ac:dyDescent="0.25">
      <c r="A2503" s="2"/>
      <c r="B2503" s="2"/>
      <c r="C2503" s="2"/>
      <c r="E2503" s="2"/>
      <c r="G2503" s="2"/>
      <c r="H2503" s="6"/>
      <c r="I2503" s="9"/>
      <c r="J2503" s="9"/>
      <c r="K2503" s="9"/>
    </row>
    <row r="2504" spans="1:11" x14ac:dyDescent="0.25">
      <c r="A2504" s="2"/>
      <c r="B2504" s="2"/>
      <c r="C2504" s="2"/>
      <c r="E2504" s="2"/>
      <c r="G2504" s="2"/>
      <c r="H2504" s="6"/>
      <c r="I2504" s="9"/>
      <c r="J2504" s="9"/>
      <c r="K2504" s="9"/>
    </row>
    <row r="2505" spans="1:11" x14ac:dyDescent="0.25">
      <c r="A2505" s="2"/>
      <c r="B2505" s="2"/>
      <c r="C2505" s="2"/>
      <c r="E2505" s="2"/>
      <c r="G2505" s="2"/>
      <c r="H2505" s="6"/>
      <c r="I2505" s="9"/>
      <c r="J2505" s="9"/>
      <c r="K2505" s="9"/>
    </row>
    <row r="2506" spans="1:11" x14ac:dyDescent="0.25">
      <c r="A2506" s="2"/>
      <c r="B2506" s="2"/>
      <c r="C2506" s="2"/>
      <c r="E2506" s="2"/>
      <c r="G2506" s="2"/>
      <c r="H2506" s="6"/>
      <c r="I2506" s="9"/>
      <c r="J2506" s="9"/>
      <c r="K2506" s="9"/>
    </row>
    <row r="2507" spans="1:11" x14ac:dyDescent="0.25">
      <c r="A2507" s="2"/>
      <c r="B2507" s="2"/>
      <c r="C2507" s="2"/>
      <c r="E2507" s="2"/>
      <c r="G2507" s="2"/>
      <c r="H2507" s="6"/>
      <c r="I2507" s="9"/>
      <c r="J2507" s="9"/>
      <c r="K2507" s="9"/>
    </row>
    <row r="2508" spans="1:11" x14ac:dyDescent="0.25">
      <c r="A2508" s="2"/>
      <c r="B2508" s="2"/>
      <c r="C2508" s="2"/>
      <c r="E2508" s="2"/>
      <c r="G2508" s="2"/>
      <c r="H2508" s="6"/>
      <c r="I2508" s="9"/>
      <c r="J2508" s="9"/>
      <c r="K2508" s="9"/>
    </row>
    <row r="2509" spans="1:11" x14ac:dyDescent="0.25">
      <c r="A2509" s="2"/>
      <c r="B2509" s="2"/>
      <c r="C2509" s="2"/>
      <c r="E2509" s="2"/>
      <c r="G2509" s="2"/>
      <c r="H2509" s="6"/>
      <c r="I2509" s="9"/>
      <c r="J2509" s="9"/>
      <c r="K2509" s="9"/>
    </row>
    <row r="2510" spans="1:11" x14ac:dyDescent="0.25">
      <c r="A2510" s="2"/>
      <c r="B2510" s="2"/>
      <c r="C2510" s="2"/>
      <c r="E2510" s="2"/>
      <c r="G2510" s="2"/>
      <c r="H2510" s="6"/>
      <c r="I2510" s="9"/>
      <c r="J2510" s="9"/>
      <c r="K2510" s="9"/>
    </row>
    <row r="2511" spans="1:11" x14ac:dyDescent="0.25">
      <c r="A2511" s="2"/>
      <c r="B2511" s="2"/>
      <c r="C2511" s="2"/>
      <c r="E2511" s="2"/>
      <c r="G2511" s="2"/>
      <c r="H2511" s="6"/>
      <c r="I2511" s="9"/>
      <c r="J2511" s="9"/>
      <c r="K2511" s="9"/>
    </row>
    <row r="2512" spans="1:11" x14ac:dyDescent="0.25">
      <c r="A2512" s="2"/>
      <c r="B2512" s="2"/>
      <c r="C2512" s="2"/>
      <c r="E2512" s="2"/>
      <c r="G2512" s="2"/>
      <c r="H2512" s="6"/>
      <c r="I2512" s="9"/>
      <c r="J2512" s="9"/>
      <c r="K2512" s="9"/>
    </row>
    <row r="2513" spans="1:11" x14ac:dyDescent="0.25">
      <c r="A2513" s="2"/>
      <c r="B2513" s="2"/>
      <c r="C2513" s="2"/>
      <c r="E2513" s="2"/>
      <c r="G2513" s="2"/>
      <c r="H2513" s="6"/>
      <c r="I2513" s="9"/>
      <c r="J2513" s="9"/>
      <c r="K2513" s="9"/>
    </row>
    <row r="2514" spans="1:11" x14ac:dyDescent="0.25">
      <c r="A2514" s="2"/>
      <c r="B2514" s="2"/>
      <c r="C2514" s="2"/>
      <c r="E2514" s="2"/>
      <c r="G2514" s="2"/>
      <c r="H2514" s="6"/>
      <c r="I2514" s="9"/>
      <c r="J2514" s="9"/>
      <c r="K2514" s="9"/>
    </row>
    <row r="2515" spans="1:11" x14ac:dyDescent="0.25">
      <c r="A2515" s="2"/>
      <c r="B2515" s="2"/>
      <c r="C2515" s="2"/>
      <c r="E2515" s="2"/>
      <c r="G2515" s="2"/>
      <c r="H2515" s="6"/>
      <c r="I2515" s="9"/>
      <c r="J2515" s="9"/>
      <c r="K2515" s="9"/>
    </row>
    <row r="2516" spans="1:11" x14ac:dyDescent="0.25">
      <c r="A2516" s="2"/>
      <c r="B2516" s="2"/>
      <c r="C2516" s="2"/>
      <c r="E2516" s="2"/>
      <c r="G2516" s="2"/>
      <c r="H2516" s="6"/>
      <c r="I2516" s="9"/>
      <c r="J2516" s="9"/>
      <c r="K2516" s="9"/>
    </row>
    <row r="2517" spans="1:11" x14ac:dyDescent="0.25">
      <c r="A2517" s="2"/>
      <c r="B2517" s="2"/>
      <c r="C2517" s="2"/>
      <c r="E2517" s="2"/>
      <c r="G2517" s="2"/>
      <c r="H2517" s="6"/>
      <c r="I2517" s="9"/>
      <c r="J2517" s="9"/>
      <c r="K2517" s="9"/>
    </row>
    <row r="2518" spans="1:11" x14ac:dyDescent="0.25">
      <c r="A2518" s="2"/>
      <c r="B2518" s="2"/>
      <c r="C2518" s="2"/>
      <c r="E2518" s="2"/>
      <c r="G2518" s="2"/>
      <c r="H2518" s="6"/>
      <c r="I2518" s="9"/>
      <c r="J2518" s="9"/>
      <c r="K2518" s="9"/>
    </row>
    <row r="2519" spans="1:11" x14ac:dyDescent="0.25">
      <c r="A2519" s="2"/>
      <c r="B2519" s="2"/>
      <c r="C2519" s="2"/>
      <c r="E2519" s="2"/>
      <c r="G2519" s="2"/>
      <c r="H2519" s="6"/>
      <c r="I2519" s="9"/>
      <c r="J2519" s="9"/>
      <c r="K2519" s="9"/>
    </row>
    <row r="2520" spans="1:11" x14ac:dyDescent="0.25">
      <c r="A2520" s="2"/>
      <c r="B2520" s="2"/>
      <c r="C2520" s="2"/>
      <c r="E2520" s="2"/>
      <c r="G2520" s="2"/>
      <c r="H2520" s="6"/>
      <c r="I2520" s="9"/>
      <c r="J2520" s="9"/>
      <c r="K2520" s="9"/>
    </row>
    <row r="2521" spans="1:11" x14ac:dyDescent="0.25">
      <c r="A2521" s="2"/>
      <c r="B2521" s="2"/>
      <c r="C2521" s="2"/>
      <c r="E2521" s="2"/>
      <c r="G2521" s="2"/>
      <c r="H2521" s="6"/>
      <c r="I2521" s="9"/>
      <c r="J2521" s="9"/>
      <c r="K2521" s="9"/>
    </row>
    <row r="2522" spans="1:11" x14ac:dyDescent="0.25">
      <c r="A2522" s="2"/>
      <c r="B2522" s="2"/>
      <c r="C2522" s="2"/>
      <c r="E2522" s="2"/>
      <c r="G2522" s="2"/>
      <c r="H2522" s="6"/>
      <c r="I2522" s="9"/>
      <c r="J2522" s="9"/>
      <c r="K2522" s="9"/>
    </row>
    <row r="2523" spans="1:11" x14ac:dyDescent="0.25">
      <c r="A2523" s="2"/>
      <c r="B2523" s="2"/>
      <c r="C2523" s="2"/>
      <c r="E2523" s="2"/>
      <c r="G2523" s="2"/>
      <c r="H2523" s="6"/>
      <c r="I2523" s="9"/>
      <c r="J2523" s="9"/>
      <c r="K2523" s="9"/>
    </row>
    <row r="2524" spans="1:11" x14ac:dyDescent="0.25">
      <c r="A2524" s="2"/>
      <c r="B2524" s="2"/>
      <c r="C2524" s="2"/>
      <c r="E2524" s="2"/>
      <c r="G2524" s="2"/>
      <c r="H2524" s="6"/>
      <c r="I2524" s="9"/>
      <c r="J2524" s="9"/>
      <c r="K2524" s="9"/>
    </row>
    <row r="2525" spans="1:11" x14ac:dyDescent="0.25">
      <c r="A2525" s="2"/>
      <c r="B2525" s="2"/>
      <c r="C2525" s="2"/>
      <c r="E2525" s="2"/>
      <c r="G2525" s="2"/>
      <c r="H2525" s="6"/>
      <c r="I2525" s="9"/>
      <c r="J2525" s="9"/>
      <c r="K2525" s="9"/>
    </row>
    <row r="2526" spans="1:11" x14ac:dyDescent="0.25">
      <c r="A2526" s="2"/>
      <c r="B2526" s="2"/>
      <c r="C2526" s="2"/>
      <c r="E2526" s="2"/>
      <c r="G2526" s="2"/>
      <c r="H2526" s="6"/>
      <c r="I2526" s="9"/>
      <c r="J2526" s="9"/>
      <c r="K2526" s="9"/>
    </row>
    <row r="2527" spans="1:11" x14ac:dyDescent="0.25">
      <c r="A2527" s="2"/>
      <c r="B2527" s="2"/>
      <c r="C2527" s="2"/>
      <c r="E2527" s="2"/>
      <c r="G2527" s="2"/>
      <c r="H2527" s="6"/>
      <c r="I2527" s="9"/>
      <c r="J2527" s="9"/>
      <c r="K2527" s="9"/>
    </row>
    <row r="2528" spans="1:11" x14ac:dyDescent="0.25">
      <c r="A2528" s="2"/>
      <c r="B2528" s="2"/>
      <c r="C2528" s="2"/>
      <c r="E2528" s="2"/>
      <c r="G2528" s="2"/>
      <c r="H2528" s="6"/>
      <c r="I2528" s="9"/>
      <c r="J2528" s="9"/>
      <c r="K2528" s="9"/>
    </row>
    <row r="2529" spans="1:11" x14ac:dyDescent="0.25">
      <c r="A2529" s="2"/>
      <c r="B2529" s="2"/>
      <c r="C2529" s="2"/>
      <c r="E2529" s="2"/>
      <c r="G2529" s="2"/>
      <c r="H2529" s="6"/>
      <c r="I2529" s="9"/>
      <c r="J2529" s="9"/>
      <c r="K2529" s="9"/>
    </row>
    <row r="2530" spans="1:11" x14ac:dyDescent="0.25">
      <c r="A2530" s="2"/>
      <c r="B2530" s="2"/>
      <c r="C2530" s="2"/>
      <c r="E2530" s="2"/>
      <c r="G2530" s="2"/>
      <c r="H2530" s="6"/>
      <c r="I2530" s="9"/>
      <c r="J2530" s="9"/>
      <c r="K2530" s="9"/>
    </row>
    <row r="2531" spans="1:11" x14ac:dyDescent="0.25">
      <c r="A2531" s="2"/>
      <c r="B2531" s="2"/>
      <c r="C2531" s="2"/>
      <c r="E2531" s="2"/>
      <c r="G2531" s="2"/>
      <c r="H2531" s="6"/>
      <c r="I2531" s="9"/>
      <c r="J2531" s="9"/>
      <c r="K2531" s="9"/>
    </row>
    <row r="2532" spans="1:11" x14ac:dyDescent="0.25">
      <c r="A2532" s="2"/>
      <c r="B2532" s="2"/>
      <c r="C2532" s="2"/>
      <c r="E2532" s="2"/>
      <c r="G2532" s="2"/>
      <c r="H2532" s="6"/>
      <c r="I2532" s="9"/>
      <c r="J2532" s="9"/>
      <c r="K2532" s="9"/>
    </row>
    <row r="2533" spans="1:11" x14ac:dyDescent="0.25">
      <c r="A2533" s="2"/>
      <c r="B2533" s="2"/>
      <c r="C2533" s="2"/>
      <c r="E2533" s="2"/>
      <c r="G2533" s="2"/>
      <c r="H2533" s="6"/>
      <c r="I2533" s="9"/>
      <c r="J2533" s="9"/>
      <c r="K2533" s="9"/>
    </row>
    <row r="2534" spans="1:11" x14ac:dyDescent="0.25">
      <c r="A2534" s="2"/>
      <c r="B2534" s="2"/>
      <c r="C2534" s="2"/>
      <c r="E2534" s="2"/>
      <c r="G2534" s="2"/>
      <c r="H2534" s="6"/>
      <c r="I2534" s="9"/>
      <c r="J2534" s="9"/>
      <c r="K2534" s="9"/>
    </row>
    <row r="2535" spans="1:11" x14ac:dyDescent="0.25">
      <c r="A2535" s="2"/>
      <c r="B2535" s="2"/>
      <c r="C2535" s="2"/>
      <c r="E2535" s="2"/>
      <c r="G2535" s="2"/>
      <c r="H2535" s="6"/>
      <c r="I2535" s="9"/>
      <c r="J2535" s="9"/>
      <c r="K2535" s="9"/>
    </row>
    <row r="2536" spans="1:11" x14ac:dyDescent="0.25">
      <c r="A2536" s="2"/>
      <c r="B2536" s="2"/>
      <c r="C2536" s="2"/>
      <c r="E2536" s="2"/>
      <c r="G2536" s="2"/>
      <c r="H2536" s="6"/>
      <c r="I2536" s="9"/>
      <c r="J2536" s="9"/>
      <c r="K2536" s="9"/>
    </row>
    <row r="2537" spans="1:11" x14ac:dyDescent="0.25">
      <c r="A2537" s="2"/>
      <c r="B2537" s="2"/>
      <c r="C2537" s="2"/>
      <c r="E2537" s="2"/>
      <c r="G2537" s="2"/>
      <c r="H2537" s="6"/>
      <c r="I2537" s="9"/>
      <c r="J2537" s="9"/>
      <c r="K2537" s="9"/>
    </row>
    <row r="2538" spans="1:11" x14ac:dyDescent="0.25">
      <c r="A2538" s="2"/>
      <c r="B2538" s="2"/>
      <c r="C2538" s="2"/>
      <c r="E2538" s="2"/>
      <c r="G2538" s="2"/>
      <c r="H2538" s="6"/>
      <c r="I2538" s="9"/>
      <c r="J2538" s="9"/>
      <c r="K2538" s="9"/>
    </row>
    <row r="2539" spans="1:11" x14ac:dyDescent="0.25">
      <c r="A2539" s="2"/>
      <c r="B2539" s="2"/>
      <c r="C2539" s="2"/>
      <c r="E2539" s="2"/>
      <c r="G2539" s="2"/>
      <c r="H2539" s="6"/>
      <c r="I2539" s="9"/>
      <c r="J2539" s="9"/>
      <c r="K2539" s="9"/>
    </row>
    <row r="2540" spans="1:11" x14ac:dyDescent="0.25">
      <c r="A2540" s="2"/>
      <c r="B2540" s="2"/>
      <c r="C2540" s="2"/>
      <c r="E2540" s="2"/>
      <c r="G2540" s="2"/>
      <c r="H2540" s="6"/>
      <c r="I2540" s="9"/>
      <c r="J2540" s="9"/>
      <c r="K2540" s="9"/>
    </row>
    <row r="2541" spans="1:11" x14ac:dyDescent="0.25">
      <c r="A2541" s="2"/>
      <c r="B2541" s="2"/>
      <c r="C2541" s="2"/>
      <c r="E2541" s="2"/>
      <c r="G2541" s="2"/>
      <c r="H2541" s="6"/>
      <c r="I2541" s="9"/>
      <c r="J2541" s="9"/>
      <c r="K2541" s="9"/>
    </row>
    <row r="2542" spans="1:11" x14ac:dyDescent="0.25">
      <c r="A2542" s="2"/>
      <c r="B2542" s="2"/>
      <c r="C2542" s="2"/>
      <c r="E2542" s="2"/>
      <c r="G2542" s="2"/>
      <c r="H2542" s="6"/>
      <c r="I2542" s="9"/>
      <c r="J2542" s="9"/>
      <c r="K2542" s="9"/>
    </row>
    <row r="2543" spans="1:11" x14ac:dyDescent="0.25">
      <c r="A2543" s="2"/>
      <c r="B2543" s="2"/>
      <c r="C2543" s="2"/>
      <c r="E2543" s="2"/>
      <c r="G2543" s="2"/>
      <c r="H2543" s="6"/>
      <c r="I2543" s="9"/>
      <c r="J2543" s="9"/>
      <c r="K2543" s="9"/>
    </row>
    <row r="2544" spans="1:11" x14ac:dyDescent="0.25">
      <c r="A2544" s="2"/>
      <c r="B2544" s="2"/>
      <c r="C2544" s="2"/>
      <c r="E2544" s="2"/>
      <c r="G2544" s="2"/>
      <c r="H2544" s="6"/>
      <c r="I2544" s="9"/>
      <c r="J2544" s="9"/>
      <c r="K2544" s="9"/>
    </row>
    <row r="2545" spans="1:11" x14ac:dyDescent="0.25">
      <c r="A2545" s="2"/>
      <c r="B2545" s="2"/>
      <c r="C2545" s="2"/>
      <c r="E2545" s="2"/>
      <c r="G2545" s="2"/>
      <c r="H2545" s="6"/>
      <c r="I2545" s="9"/>
      <c r="J2545" s="9"/>
      <c r="K2545" s="9"/>
    </row>
    <row r="2546" spans="1:11" x14ac:dyDescent="0.25">
      <c r="A2546" s="2"/>
      <c r="B2546" s="2"/>
      <c r="C2546" s="2"/>
      <c r="E2546" s="2"/>
      <c r="G2546" s="2"/>
      <c r="H2546" s="6"/>
      <c r="I2546" s="9"/>
      <c r="J2546" s="9"/>
      <c r="K2546" s="9"/>
    </row>
    <row r="2547" spans="1:11" x14ac:dyDescent="0.25">
      <c r="A2547" s="2"/>
      <c r="B2547" s="2"/>
      <c r="C2547" s="2"/>
      <c r="E2547" s="2"/>
      <c r="G2547" s="2"/>
      <c r="H2547" s="6"/>
      <c r="I2547" s="9"/>
      <c r="J2547" s="9"/>
      <c r="K2547" s="9"/>
    </row>
    <row r="2548" spans="1:11" x14ac:dyDescent="0.25">
      <c r="A2548" s="2"/>
      <c r="B2548" s="2"/>
      <c r="C2548" s="2"/>
      <c r="E2548" s="2"/>
      <c r="G2548" s="2"/>
      <c r="H2548" s="6"/>
      <c r="I2548" s="9"/>
      <c r="J2548" s="9"/>
      <c r="K2548" s="9"/>
    </row>
    <row r="2549" spans="1:11" x14ac:dyDescent="0.25">
      <c r="A2549" s="2"/>
      <c r="B2549" s="2"/>
      <c r="C2549" s="2"/>
      <c r="E2549" s="2"/>
      <c r="G2549" s="2"/>
      <c r="H2549" s="6"/>
      <c r="I2549" s="9"/>
      <c r="J2549" s="9"/>
      <c r="K2549" s="9"/>
    </row>
    <row r="2550" spans="1:11" x14ac:dyDescent="0.25">
      <c r="A2550" s="2"/>
      <c r="B2550" s="2"/>
      <c r="C2550" s="2"/>
      <c r="E2550" s="2"/>
      <c r="G2550" s="2"/>
      <c r="H2550" s="6"/>
      <c r="I2550" s="9"/>
      <c r="J2550" s="9"/>
      <c r="K2550" s="9"/>
    </row>
    <row r="2551" spans="1:11" x14ac:dyDescent="0.25">
      <c r="A2551" s="2"/>
      <c r="B2551" s="2"/>
      <c r="C2551" s="2"/>
      <c r="E2551" s="2"/>
      <c r="G2551" s="2"/>
      <c r="H2551" s="6"/>
      <c r="I2551" s="9"/>
      <c r="J2551" s="9"/>
      <c r="K2551" s="9"/>
    </row>
    <row r="2552" spans="1:11" x14ac:dyDescent="0.25">
      <c r="A2552" s="2"/>
      <c r="B2552" s="2"/>
      <c r="C2552" s="2"/>
      <c r="E2552" s="2"/>
      <c r="G2552" s="2"/>
      <c r="H2552" s="6"/>
      <c r="I2552" s="9"/>
      <c r="J2552" s="9"/>
      <c r="K2552" s="9"/>
    </row>
    <row r="2553" spans="1:11" x14ac:dyDescent="0.25">
      <c r="A2553" s="2"/>
      <c r="B2553" s="2"/>
      <c r="C2553" s="2"/>
      <c r="E2553" s="2"/>
      <c r="G2553" s="2"/>
      <c r="H2553" s="6"/>
      <c r="I2553" s="9"/>
      <c r="J2553" s="9"/>
      <c r="K2553" s="9"/>
    </row>
    <row r="2554" spans="1:11" x14ac:dyDescent="0.25">
      <c r="A2554" s="2"/>
      <c r="B2554" s="2"/>
      <c r="C2554" s="2"/>
      <c r="E2554" s="2"/>
      <c r="G2554" s="2"/>
      <c r="H2554" s="6"/>
      <c r="I2554" s="9"/>
      <c r="J2554" s="9"/>
      <c r="K2554" s="9"/>
    </row>
    <row r="2555" spans="1:11" x14ac:dyDescent="0.25">
      <c r="A2555" s="2"/>
      <c r="B2555" s="2"/>
      <c r="C2555" s="2"/>
      <c r="E2555" s="2"/>
      <c r="G2555" s="2"/>
      <c r="H2555" s="6"/>
      <c r="I2555" s="9"/>
      <c r="J2555" s="9"/>
      <c r="K2555" s="9"/>
    </row>
    <row r="2556" spans="1:11" x14ac:dyDescent="0.25">
      <c r="A2556" s="2"/>
      <c r="B2556" s="2"/>
      <c r="C2556" s="2"/>
      <c r="E2556" s="2"/>
      <c r="G2556" s="2"/>
      <c r="H2556" s="6"/>
      <c r="I2556" s="9"/>
      <c r="J2556" s="9"/>
      <c r="K2556" s="9"/>
    </row>
    <row r="2557" spans="1:11" x14ac:dyDescent="0.25">
      <c r="A2557" s="2"/>
      <c r="B2557" s="2"/>
      <c r="C2557" s="2"/>
      <c r="E2557" s="2"/>
      <c r="G2557" s="2"/>
      <c r="H2557" s="6"/>
      <c r="I2557" s="9"/>
      <c r="J2557" s="9"/>
      <c r="K2557" s="9"/>
    </row>
    <row r="2558" spans="1:11" x14ac:dyDescent="0.25">
      <c r="A2558" s="2"/>
      <c r="B2558" s="2"/>
      <c r="C2558" s="2"/>
      <c r="E2558" s="2"/>
      <c r="G2558" s="2"/>
      <c r="H2558" s="6"/>
      <c r="I2558" s="9"/>
      <c r="J2558" s="9"/>
      <c r="K2558" s="9"/>
    </row>
    <row r="2559" spans="1:11" x14ac:dyDescent="0.25">
      <c r="A2559" s="2"/>
      <c r="B2559" s="2"/>
      <c r="C2559" s="2"/>
      <c r="E2559" s="2"/>
      <c r="G2559" s="2"/>
      <c r="H2559" s="6"/>
      <c r="I2559" s="9"/>
      <c r="J2559" s="9"/>
      <c r="K2559" s="9"/>
    </row>
    <row r="2560" spans="1:11" x14ac:dyDescent="0.25">
      <c r="A2560" s="2"/>
      <c r="B2560" s="2"/>
      <c r="C2560" s="2"/>
      <c r="E2560" s="2"/>
      <c r="G2560" s="2"/>
      <c r="H2560" s="6"/>
      <c r="I2560" s="9"/>
      <c r="J2560" s="9"/>
      <c r="K2560" s="9"/>
    </row>
    <row r="2561" spans="1:11" x14ac:dyDescent="0.25">
      <c r="A2561" s="2"/>
      <c r="B2561" s="2"/>
      <c r="C2561" s="2"/>
      <c r="E2561" s="2"/>
      <c r="G2561" s="2"/>
      <c r="H2561" s="6"/>
      <c r="I2561" s="9"/>
      <c r="J2561" s="9"/>
      <c r="K2561" s="9"/>
    </row>
    <row r="2562" spans="1:11" x14ac:dyDescent="0.25">
      <c r="A2562" s="2"/>
      <c r="B2562" s="2"/>
      <c r="C2562" s="2"/>
      <c r="E2562" s="2"/>
      <c r="G2562" s="2"/>
      <c r="H2562" s="6"/>
      <c r="I2562" s="9"/>
      <c r="J2562" s="9"/>
      <c r="K2562" s="9"/>
    </row>
    <row r="2563" spans="1:11" x14ac:dyDescent="0.25">
      <c r="A2563" s="2"/>
      <c r="B2563" s="2"/>
      <c r="C2563" s="2"/>
      <c r="E2563" s="2"/>
      <c r="G2563" s="2"/>
      <c r="H2563" s="6"/>
      <c r="I2563" s="9"/>
      <c r="J2563" s="9"/>
      <c r="K2563" s="9"/>
    </row>
    <row r="2564" spans="1:11" x14ac:dyDescent="0.25">
      <c r="A2564" s="2"/>
      <c r="B2564" s="2"/>
      <c r="C2564" s="2"/>
      <c r="E2564" s="2"/>
      <c r="G2564" s="2"/>
      <c r="H2564" s="6"/>
      <c r="I2564" s="9"/>
      <c r="J2564" s="9"/>
      <c r="K2564" s="9"/>
    </row>
    <row r="2565" spans="1:11" x14ac:dyDescent="0.25">
      <c r="A2565" s="2"/>
      <c r="B2565" s="2"/>
      <c r="C2565" s="2"/>
      <c r="E2565" s="2"/>
      <c r="G2565" s="2"/>
      <c r="H2565" s="6"/>
      <c r="I2565" s="9"/>
      <c r="J2565" s="9"/>
      <c r="K2565" s="9"/>
    </row>
    <row r="2566" spans="1:11" x14ac:dyDescent="0.25">
      <c r="A2566" s="2"/>
      <c r="B2566" s="2"/>
      <c r="C2566" s="2"/>
      <c r="E2566" s="2"/>
      <c r="G2566" s="2"/>
      <c r="H2566" s="6"/>
      <c r="I2566" s="9"/>
      <c r="J2566" s="9"/>
      <c r="K2566" s="9"/>
    </row>
    <row r="2567" spans="1:11" x14ac:dyDescent="0.25">
      <c r="A2567" s="2"/>
      <c r="B2567" s="2"/>
      <c r="C2567" s="2"/>
      <c r="E2567" s="2"/>
      <c r="G2567" s="2"/>
      <c r="H2567" s="6"/>
      <c r="I2567" s="9"/>
      <c r="J2567" s="9"/>
      <c r="K2567" s="9"/>
    </row>
    <row r="2568" spans="1:11" x14ac:dyDescent="0.25">
      <c r="A2568" s="2"/>
      <c r="B2568" s="2"/>
      <c r="C2568" s="2"/>
      <c r="E2568" s="2"/>
      <c r="G2568" s="2"/>
      <c r="H2568" s="6"/>
      <c r="I2568" s="9"/>
      <c r="J2568" s="9"/>
      <c r="K2568" s="9"/>
    </row>
    <row r="2569" spans="1:11" x14ac:dyDescent="0.25">
      <c r="A2569" s="2"/>
      <c r="B2569" s="2"/>
      <c r="C2569" s="2"/>
      <c r="E2569" s="2"/>
      <c r="G2569" s="2"/>
      <c r="H2569" s="6"/>
      <c r="I2569" s="9"/>
      <c r="J2569" s="9"/>
      <c r="K2569" s="9"/>
    </row>
    <row r="2570" spans="1:11" x14ac:dyDescent="0.25">
      <c r="A2570" s="2"/>
      <c r="B2570" s="2"/>
      <c r="C2570" s="2"/>
      <c r="E2570" s="2"/>
      <c r="G2570" s="2"/>
      <c r="H2570" s="6"/>
      <c r="I2570" s="9"/>
      <c r="J2570" s="9"/>
      <c r="K2570" s="9"/>
    </row>
    <row r="2571" spans="1:11" x14ac:dyDescent="0.25">
      <c r="A2571" s="2"/>
      <c r="B2571" s="2"/>
      <c r="C2571" s="2"/>
      <c r="E2571" s="2"/>
      <c r="G2571" s="2"/>
      <c r="H2571" s="6"/>
      <c r="I2571" s="9"/>
      <c r="J2571" s="9"/>
      <c r="K2571" s="9"/>
    </row>
    <row r="2572" spans="1:11" x14ac:dyDescent="0.25">
      <c r="A2572" s="2"/>
      <c r="B2572" s="2"/>
      <c r="C2572" s="2"/>
      <c r="E2572" s="2"/>
      <c r="G2572" s="2"/>
      <c r="H2572" s="6"/>
      <c r="I2572" s="9"/>
      <c r="J2572" s="9"/>
      <c r="K2572" s="9"/>
    </row>
    <row r="2573" spans="1:11" x14ac:dyDescent="0.25">
      <c r="A2573" s="2"/>
      <c r="B2573" s="2"/>
      <c r="C2573" s="2"/>
      <c r="E2573" s="2"/>
      <c r="G2573" s="2"/>
      <c r="H2573" s="6"/>
      <c r="I2573" s="9"/>
      <c r="J2573" s="9"/>
      <c r="K2573" s="9"/>
    </row>
    <row r="2574" spans="1:11" x14ac:dyDescent="0.25">
      <c r="A2574" s="2"/>
      <c r="B2574" s="2"/>
      <c r="C2574" s="2"/>
      <c r="E2574" s="2"/>
      <c r="G2574" s="2"/>
      <c r="H2574" s="6"/>
      <c r="I2574" s="9"/>
      <c r="J2574" s="9"/>
      <c r="K2574" s="9"/>
    </row>
    <row r="2575" spans="1:11" x14ac:dyDescent="0.25">
      <c r="A2575" s="2"/>
      <c r="B2575" s="2"/>
      <c r="C2575" s="2"/>
      <c r="E2575" s="2"/>
      <c r="G2575" s="2"/>
      <c r="H2575" s="6"/>
      <c r="I2575" s="9"/>
      <c r="J2575" s="9"/>
      <c r="K2575" s="9"/>
    </row>
    <row r="2576" spans="1:11" x14ac:dyDescent="0.25">
      <c r="A2576" s="2"/>
      <c r="B2576" s="2"/>
      <c r="C2576" s="2"/>
      <c r="E2576" s="2"/>
      <c r="G2576" s="2"/>
      <c r="H2576" s="6"/>
      <c r="I2576" s="9"/>
      <c r="J2576" s="9"/>
      <c r="K2576" s="9"/>
    </row>
    <row r="2577" spans="1:11" x14ac:dyDescent="0.25">
      <c r="A2577" s="2"/>
      <c r="B2577" s="2"/>
      <c r="C2577" s="2"/>
      <c r="E2577" s="2"/>
      <c r="G2577" s="2"/>
      <c r="H2577" s="6"/>
      <c r="I2577" s="9"/>
      <c r="J2577" s="9"/>
      <c r="K2577" s="9"/>
    </row>
    <row r="2578" spans="1:11" x14ac:dyDescent="0.25">
      <c r="A2578" s="2"/>
      <c r="B2578" s="2"/>
      <c r="C2578" s="2"/>
      <c r="E2578" s="2"/>
      <c r="G2578" s="2"/>
      <c r="H2578" s="6"/>
      <c r="I2578" s="9"/>
      <c r="J2578" s="9"/>
      <c r="K2578" s="9"/>
    </row>
    <row r="2579" spans="1:11" x14ac:dyDescent="0.25">
      <c r="A2579" s="2"/>
      <c r="B2579" s="2"/>
      <c r="C2579" s="2"/>
      <c r="E2579" s="2"/>
      <c r="G2579" s="2"/>
      <c r="H2579" s="6"/>
      <c r="I2579" s="9"/>
      <c r="J2579" s="9"/>
      <c r="K2579" s="9"/>
    </row>
    <row r="2580" spans="1:11" x14ac:dyDescent="0.25">
      <c r="A2580" s="2"/>
      <c r="B2580" s="2"/>
      <c r="C2580" s="2"/>
      <c r="E2580" s="2"/>
      <c r="G2580" s="2"/>
      <c r="H2580" s="6"/>
      <c r="I2580" s="9"/>
      <c r="J2580" s="9"/>
      <c r="K2580" s="9"/>
    </row>
    <row r="2581" spans="1:11" x14ac:dyDescent="0.25">
      <c r="A2581" s="2"/>
      <c r="B2581" s="2"/>
      <c r="C2581" s="2"/>
      <c r="E2581" s="2"/>
      <c r="G2581" s="2"/>
      <c r="H2581" s="6"/>
      <c r="I2581" s="9"/>
      <c r="J2581" s="9"/>
      <c r="K2581" s="9"/>
    </row>
    <row r="2582" spans="1:11" x14ac:dyDescent="0.25">
      <c r="A2582" s="2"/>
      <c r="B2582" s="2"/>
      <c r="C2582" s="2"/>
      <c r="E2582" s="2"/>
      <c r="G2582" s="2"/>
      <c r="H2582" s="6"/>
      <c r="I2582" s="9"/>
      <c r="J2582" s="9"/>
      <c r="K2582" s="9"/>
    </row>
    <row r="2583" spans="1:11" x14ac:dyDescent="0.25">
      <c r="A2583" s="2"/>
      <c r="B2583" s="2"/>
      <c r="C2583" s="2"/>
      <c r="E2583" s="2"/>
      <c r="G2583" s="2"/>
      <c r="H2583" s="6"/>
      <c r="I2583" s="9"/>
      <c r="J2583" s="9"/>
      <c r="K2583" s="9"/>
    </row>
    <row r="2584" spans="1:11" x14ac:dyDescent="0.25">
      <c r="A2584" s="2"/>
      <c r="B2584" s="2"/>
      <c r="C2584" s="2"/>
      <c r="E2584" s="2"/>
      <c r="G2584" s="2"/>
      <c r="H2584" s="6"/>
      <c r="I2584" s="9"/>
      <c r="J2584" s="9"/>
      <c r="K2584" s="9"/>
    </row>
    <row r="2585" spans="1:11" x14ac:dyDescent="0.25">
      <c r="A2585" s="2"/>
      <c r="B2585" s="2"/>
      <c r="C2585" s="2"/>
      <c r="E2585" s="2"/>
      <c r="G2585" s="2"/>
      <c r="H2585" s="6"/>
      <c r="I2585" s="9"/>
      <c r="J2585" s="9"/>
      <c r="K2585" s="9"/>
    </row>
    <row r="2586" spans="1:11" x14ac:dyDescent="0.25">
      <c r="A2586" s="2"/>
      <c r="B2586" s="2"/>
      <c r="C2586" s="2"/>
      <c r="E2586" s="2"/>
      <c r="G2586" s="2"/>
      <c r="H2586" s="6"/>
      <c r="I2586" s="9"/>
      <c r="J2586" s="9"/>
      <c r="K2586" s="9"/>
    </row>
    <row r="2587" spans="1:11" x14ac:dyDescent="0.25">
      <c r="A2587" s="2"/>
      <c r="B2587" s="2"/>
      <c r="C2587" s="2"/>
      <c r="E2587" s="2"/>
      <c r="G2587" s="2"/>
      <c r="H2587" s="6"/>
      <c r="I2587" s="9"/>
      <c r="J2587" s="9"/>
      <c r="K2587" s="9"/>
    </row>
    <row r="2588" spans="1:11" x14ac:dyDescent="0.25">
      <c r="A2588" s="2"/>
      <c r="B2588" s="2"/>
      <c r="C2588" s="2"/>
      <c r="E2588" s="2"/>
      <c r="G2588" s="2"/>
      <c r="H2588" s="6"/>
      <c r="I2588" s="9"/>
      <c r="J2588" s="9"/>
      <c r="K2588" s="9"/>
    </row>
    <row r="2589" spans="1:11" x14ac:dyDescent="0.25">
      <c r="A2589" s="2"/>
      <c r="B2589" s="2"/>
      <c r="C2589" s="2"/>
      <c r="E2589" s="2"/>
      <c r="G2589" s="2"/>
      <c r="H2589" s="6"/>
      <c r="I2589" s="9"/>
      <c r="J2589" s="9"/>
      <c r="K2589" s="9"/>
    </row>
    <row r="2590" spans="1:11" x14ac:dyDescent="0.25">
      <c r="A2590" s="2"/>
      <c r="B2590" s="2"/>
      <c r="C2590" s="2"/>
      <c r="E2590" s="2"/>
      <c r="G2590" s="2"/>
      <c r="H2590" s="6"/>
      <c r="I2590" s="9"/>
      <c r="J2590" s="9"/>
      <c r="K2590" s="9"/>
    </row>
    <row r="2591" spans="1:11" x14ac:dyDescent="0.25">
      <c r="A2591" s="2"/>
      <c r="B2591" s="2"/>
      <c r="C2591" s="2"/>
      <c r="E2591" s="2"/>
      <c r="G2591" s="2"/>
      <c r="H2591" s="6"/>
      <c r="I2591" s="9"/>
      <c r="J2591" s="9"/>
      <c r="K2591" s="9"/>
    </row>
    <row r="2592" spans="1:11" x14ac:dyDescent="0.25">
      <c r="A2592" s="2"/>
      <c r="B2592" s="2"/>
      <c r="C2592" s="2"/>
      <c r="E2592" s="2"/>
      <c r="G2592" s="2"/>
      <c r="H2592" s="6"/>
      <c r="I2592" s="9"/>
      <c r="J2592" s="9"/>
      <c r="K2592" s="9"/>
    </row>
    <row r="2593" spans="1:11" x14ac:dyDescent="0.25">
      <c r="A2593" s="2"/>
      <c r="B2593" s="2"/>
      <c r="C2593" s="2"/>
      <c r="E2593" s="2"/>
      <c r="G2593" s="2"/>
      <c r="H2593" s="6"/>
      <c r="I2593" s="9"/>
      <c r="J2593" s="9"/>
      <c r="K2593" s="9"/>
    </row>
    <row r="2594" spans="1:11" x14ac:dyDescent="0.25">
      <c r="A2594" s="2"/>
      <c r="B2594" s="2"/>
      <c r="C2594" s="2"/>
      <c r="E2594" s="2"/>
      <c r="G2594" s="2"/>
      <c r="H2594" s="6"/>
      <c r="I2594" s="9"/>
      <c r="J2594" s="9"/>
      <c r="K2594" s="9"/>
    </row>
    <row r="2595" spans="1:11" x14ac:dyDescent="0.25">
      <c r="A2595" s="2"/>
      <c r="B2595" s="2"/>
      <c r="C2595" s="2"/>
      <c r="E2595" s="2"/>
      <c r="G2595" s="2"/>
      <c r="H2595" s="6"/>
      <c r="I2595" s="9"/>
      <c r="J2595" s="9"/>
      <c r="K2595" s="9"/>
    </row>
    <row r="2596" spans="1:11" x14ac:dyDescent="0.25">
      <c r="A2596" s="2"/>
      <c r="B2596" s="2"/>
      <c r="C2596" s="2"/>
      <c r="E2596" s="2"/>
      <c r="G2596" s="2"/>
      <c r="H2596" s="6"/>
      <c r="I2596" s="9"/>
      <c r="J2596" s="9"/>
      <c r="K2596" s="9"/>
    </row>
    <row r="2597" spans="1:11" x14ac:dyDescent="0.25">
      <c r="A2597" s="2"/>
      <c r="B2597" s="2"/>
      <c r="C2597" s="2"/>
      <c r="E2597" s="2"/>
      <c r="G2597" s="2"/>
      <c r="H2597" s="6"/>
      <c r="I2597" s="9"/>
      <c r="J2597" s="9"/>
      <c r="K2597" s="9"/>
    </row>
    <row r="2598" spans="1:11" x14ac:dyDescent="0.25">
      <c r="A2598" s="2"/>
      <c r="B2598" s="2"/>
      <c r="C2598" s="2"/>
      <c r="E2598" s="2"/>
      <c r="G2598" s="2"/>
      <c r="H2598" s="6"/>
      <c r="I2598" s="9"/>
      <c r="J2598" s="9"/>
      <c r="K2598" s="9"/>
    </row>
    <row r="2599" spans="1:11" x14ac:dyDescent="0.25">
      <c r="A2599" s="2"/>
      <c r="B2599" s="2"/>
      <c r="C2599" s="2"/>
      <c r="E2599" s="2"/>
      <c r="G2599" s="2"/>
      <c r="H2599" s="6"/>
      <c r="I2599" s="9"/>
      <c r="J2599" s="9"/>
      <c r="K2599" s="9"/>
    </row>
    <row r="2600" spans="1:11" x14ac:dyDescent="0.25">
      <c r="A2600" s="2"/>
      <c r="B2600" s="2"/>
      <c r="C2600" s="2"/>
      <c r="E2600" s="2"/>
      <c r="G2600" s="2"/>
      <c r="H2600" s="6"/>
      <c r="I2600" s="9"/>
      <c r="J2600" s="9"/>
      <c r="K2600" s="9"/>
    </row>
    <row r="2601" spans="1:11" x14ac:dyDescent="0.25">
      <c r="A2601" s="2"/>
      <c r="B2601" s="2"/>
      <c r="C2601" s="2"/>
      <c r="E2601" s="2"/>
      <c r="G2601" s="2"/>
      <c r="H2601" s="6"/>
      <c r="I2601" s="9"/>
      <c r="J2601" s="9"/>
      <c r="K2601" s="9"/>
    </row>
    <row r="2602" spans="1:11" x14ac:dyDescent="0.25">
      <c r="A2602" s="2"/>
      <c r="B2602" s="2"/>
      <c r="C2602" s="2"/>
      <c r="E2602" s="2"/>
      <c r="G2602" s="2"/>
      <c r="H2602" s="6"/>
      <c r="I2602" s="9"/>
      <c r="J2602" s="9"/>
      <c r="K2602" s="9"/>
    </row>
    <row r="2603" spans="1:11" x14ac:dyDescent="0.25">
      <c r="A2603" s="2"/>
      <c r="B2603" s="2"/>
      <c r="C2603" s="2"/>
      <c r="E2603" s="2"/>
      <c r="G2603" s="2"/>
      <c r="H2603" s="6"/>
      <c r="I2603" s="9"/>
      <c r="J2603" s="9"/>
      <c r="K2603" s="9"/>
    </row>
    <row r="2604" spans="1:11" x14ac:dyDescent="0.25">
      <c r="A2604" s="2"/>
      <c r="B2604" s="2"/>
      <c r="C2604" s="2"/>
      <c r="E2604" s="2"/>
      <c r="G2604" s="2"/>
      <c r="H2604" s="6"/>
      <c r="I2604" s="9"/>
      <c r="J2604" s="9"/>
      <c r="K2604" s="9"/>
    </row>
    <row r="2605" spans="1:11" x14ac:dyDescent="0.25">
      <c r="A2605" s="2"/>
      <c r="B2605" s="2"/>
      <c r="C2605" s="2"/>
      <c r="E2605" s="2"/>
      <c r="G2605" s="2"/>
      <c r="H2605" s="6"/>
      <c r="I2605" s="9"/>
      <c r="J2605" s="9"/>
      <c r="K2605" s="9"/>
    </row>
    <row r="2606" spans="1:11" x14ac:dyDescent="0.25">
      <c r="A2606" s="2"/>
      <c r="B2606" s="2"/>
      <c r="C2606" s="2"/>
      <c r="E2606" s="2"/>
      <c r="G2606" s="2"/>
      <c r="H2606" s="6"/>
      <c r="I2606" s="9"/>
      <c r="J2606" s="9"/>
      <c r="K2606" s="9"/>
    </row>
    <row r="2607" spans="1:11" x14ac:dyDescent="0.25">
      <c r="A2607" s="2"/>
      <c r="B2607" s="2"/>
      <c r="C2607" s="2"/>
      <c r="E2607" s="2"/>
      <c r="G2607" s="2"/>
      <c r="H2607" s="6"/>
      <c r="I2607" s="9"/>
      <c r="J2607" s="9"/>
      <c r="K2607" s="9"/>
    </row>
    <row r="2608" spans="1:11" x14ac:dyDescent="0.25">
      <c r="A2608" s="2"/>
      <c r="B2608" s="2"/>
      <c r="C2608" s="2"/>
      <c r="E2608" s="2"/>
      <c r="G2608" s="2"/>
      <c r="H2608" s="6"/>
      <c r="I2608" s="9"/>
      <c r="J2608" s="9"/>
      <c r="K2608" s="9"/>
    </row>
    <row r="2609" spans="1:11" x14ac:dyDescent="0.25">
      <c r="A2609" s="2"/>
      <c r="B2609" s="2"/>
      <c r="C2609" s="2"/>
      <c r="E2609" s="2"/>
      <c r="G2609" s="2"/>
      <c r="H2609" s="6"/>
      <c r="I2609" s="9"/>
      <c r="J2609" s="9"/>
      <c r="K2609" s="9"/>
    </row>
    <row r="2610" spans="1:11" x14ac:dyDescent="0.25">
      <c r="A2610" s="2"/>
      <c r="B2610" s="2"/>
      <c r="C2610" s="2"/>
      <c r="E2610" s="2"/>
      <c r="G2610" s="2"/>
      <c r="H2610" s="6"/>
      <c r="I2610" s="9"/>
      <c r="J2610" s="9"/>
      <c r="K2610" s="9"/>
    </row>
    <row r="2611" spans="1:11" x14ac:dyDescent="0.25">
      <c r="A2611" s="2"/>
      <c r="B2611" s="2"/>
      <c r="C2611" s="2"/>
      <c r="E2611" s="2"/>
      <c r="G2611" s="2"/>
      <c r="H2611" s="6"/>
      <c r="I2611" s="9"/>
      <c r="J2611" s="9"/>
      <c r="K2611" s="9"/>
    </row>
    <row r="2612" spans="1:11" x14ac:dyDescent="0.25">
      <c r="A2612" s="2"/>
      <c r="B2612" s="2"/>
      <c r="C2612" s="2"/>
      <c r="E2612" s="2"/>
      <c r="G2612" s="2"/>
      <c r="H2612" s="6"/>
      <c r="I2612" s="9"/>
      <c r="J2612" s="9"/>
      <c r="K2612" s="9"/>
    </row>
    <row r="2613" spans="1:11" x14ac:dyDescent="0.25">
      <c r="A2613" s="2"/>
      <c r="B2613" s="2"/>
      <c r="C2613" s="2"/>
      <c r="E2613" s="2"/>
      <c r="G2613" s="2"/>
      <c r="H2613" s="6"/>
      <c r="I2613" s="9"/>
      <c r="J2613" s="9"/>
      <c r="K2613" s="9"/>
    </row>
    <row r="2614" spans="1:11" x14ac:dyDescent="0.25">
      <c r="A2614" s="2"/>
      <c r="B2614" s="2"/>
      <c r="C2614" s="2"/>
      <c r="E2614" s="2"/>
      <c r="G2614" s="2"/>
      <c r="H2614" s="6"/>
      <c r="I2614" s="9"/>
      <c r="J2614" s="9"/>
      <c r="K2614" s="9"/>
    </row>
    <row r="2615" spans="1:11" x14ac:dyDescent="0.25">
      <c r="A2615" s="2"/>
      <c r="B2615" s="2"/>
      <c r="C2615" s="2"/>
      <c r="E2615" s="2"/>
      <c r="G2615" s="2"/>
      <c r="H2615" s="6"/>
      <c r="I2615" s="9"/>
      <c r="J2615" s="9"/>
      <c r="K2615" s="9"/>
    </row>
    <row r="2616" spans="1:11" x14ac:dyDescent="0.25">
      <c r="A2616" s="2"/>
      <c r="B2616" s="2"/>
      <c r="C2616" s="2"/>
      <c r="E2616" s="2"/>
      <c r="G2616" s="2"/>
      <c r="H2616" s="6"/>
      <c r="I2616" s="9"/>
      <c r="J2616" s="9"/>
      <c r="K2616" s="9"/>
    </row>
    <row r="2617" spans="1:11" x14ac:dyDescent="0.25">
      <c r="A2617" s="2"/>
      <c r="B2617" s="2"/>
      <c r="C2617" s="2"/>
      <c r="E2617" s="2"/>
      <c r="G2617" s="2"/>
      <c r="H2617" s="6"/>
      <c r="I2617" s="9"/>
      <c r="J2617" s="9"/>
      <c r="K2617" s="9"/>
    </row>
    <row r="2618" spans="1:11" x14ac:dyDescent="0.25">
      <c r="A2618" s="2"/>
      <c r="B2618" s="2"/>
      <c r="C2618" s="2"/>
      <c r="E2618" s="2"/>
      <c r="G2618" s="2"/>
      <c r="H2618" s="6"/>
      <c r="I2618" s="9"/>
      <c r="J2618" s="9"/>
      <c r="K2618" s="9"/>
    </row>
    <row r="2619" spans="1:11" x14ac:dyDescent="0.25">
      <c r="A2619" s="2"/>
      <c r="B2619" s="2"/>
      <c r="C2619" s="2"/>
      <c r="E2619" s="2"/>
      <c r="G2619" s="2"/>
      <c r="H2619" s="6"/>
      <c r="I2619" s="9"/>
      <c r="J2619" s="9"/>
      <c r="K2619" s="9"/>
    </row>
    <row r="2620" spans="1:11" x14ac:dyDescent="0.25">
      <c r="A2620" s="2"/>
      <c r="B2620" s="2"/>
      <c r="C2620" s="2"/>
      <c r="E2620" s="2"/>
      <c r="G2620" s="2"/>
      <c r="H2620" s="6"/>
      <c r="I2620" s="9"/>
      <c r="J2620" s="9"/>
      <c r="K2620" s="9"/>
    </row>
    <row r="2621" spans="1:11" x14ac:dyDescent="0.25">
      <c r="A2621" s="2"/>
      <c r="B2621" s="2"/>
      <c r="C2621" s="2"/>
      <c r="E2621" s="2"/>
      <c r="G2621" s="2"/>
      <c r="H2621" s="6"/>
      <c r="I2621" s="9"/>
      <c r="J2621" s="9"/>
      <c r="K2621" s="9"/>
    </row>
    <row r="2622" spans="1:11" x14ac:dyDescent="0.25">
      <c r="A2622" s="2"/>
      <c r="B2622" s="2"/>
      <c r="C2622" s="2"/>
      <c r="E2622" s="2"/>
      <c r="G2622" s="2"/>
      <c r="H2622" s="6"/>
      <c r="I2622" s="9"/>
      <c r="J2622" s="9"/>
      <c r="K2622" s="9"/>
    </row>
    <row r="2623" spans="1:11" x14ac:dyDescent="0.25">
      <c r="A2623" s="2"/>
      <c r="B2623" s="2"/>
      <c r="C2623" s="2"/>
      <c r="E2623" s="2"/>
      <c r="G2623" s="2"/>
      <c r="H2623" s="6"/>
      <c r="I2623" s="9"/>
      <c r="J2623" s="9"/>
      <c r="K2623" s="9"/>
    </row>
    <row r="2624" spans="1:11" x14ac:dyDescent="0.25">
      <c r="A2624" s="2"/>
      <c r="B2624" s="2"/>
      <c r="C2624" s="2"/>
      <c r="E2624" s="2"/>
      <c r="G2624" s="2"/>
      <c r="H2624" s="6"/>
      <c r="I2624" s="9"/>
      <c r="J2624" s="9"/>
      <c r="K2624" s="9"/>
    </row>
    <row r="2625" spans="1:11" x14ac:dyDescent="0.25">
      <c r="A2625" s="2"/>
      <c r="B2625" s="2"/>
      <c r="C2625" s="2"/>
      <c r="E2625" s="2"/>
      <c r="G2625" s="2"/>
      <c r="H2625" s="6"/>
      <c r="I2625" s="9"/>
      <c r="J2625" s="9"/>
      <c r="K2625" s="9"/>
    </row>
    <row r="2626" spans="1:11" x14ac:dyDescent="0.25">
      <c r="A2626" s="2"/>
      <c r="B2626" s="2"/>
      <c r="C2626" s="2"/>
      <c r="E2626" s="2"/>
      <c r="G2626" s="2"/>
      <c r="H2626" s="6"/>
      <c r="I2626" s="9"/>
      <c r="J2626" s="9"/>
      <c r="K2626" s="9"/>
    </row>
    <row r="2627" spans="1:11" x14ac:dyDescent="0.25">
      <c r="A2627" s="2"/>
      <c r="B2627" s="2"/>
      <c r="C2627" s="2"/>
      <c r="E2627" s="2"/>
      <c r="G2627" s="2"/>
      <c r="H2627" s="6"/>
      <c r="I2627" s="9"/>
      <c r="J2627" s="9"/>
      <c r="K2627" s="9"/>
    </row>
    <row r="2628" spans="1:11" x14ac:dyDescent="0.25">
      <c r="A2628" s="2"/>
      <c r="B2628" s="2"/>
      <c r="C2628" s="2"/>
      <c r="E2628" s="2"/>
      <c r="G2628" s="2"/>
      <c r="H2628" s="6"/>
      <c r="I2628" s="9"/>
      <c r="J2628" s="9"/>
      <c r="K2628" s="9"/>
    </row>
    <row r="2629" spans="1:11" x14ac:dyDescent="0.25">
      <c r="A2629" s="2"/>
      <c r="B2629" s="2"/>
      <c r="C2629" s="2"/>
      <c r="E2629" s="2"/>
      <c r="G2629" s="2"/>
      <c r="H2629" s="6"/>
      <c r="I2629" s="9"/>
      <c r="J2629" s="9"/>
      <c r="K2629" s="9"/>
    </row>
    <row r="2630" spans="1:11" x14ac:dyDescent="0.25">
      <c r="A2630" s="2"/>
      <c r="B2630" s="2"/>
      <c r="C2630" s="2"/>
      <c r="E2630" s="2"/>
      <c r="G2630" s="2"/>
      <c r="H2630" s="6"/>
      <c r="I2630" s="9"/>
      <c r="J2630" s="9"/>
      <c r="K2630" s="9"/>
    </row>
    <row r="2631" spans="1:11" x14ac:dyDescent="0.25">
      <c r="A2631" s="2"/>
      <c r="B2631" s="2"/>
      <c r="C2631" s="2"/>
      <c r="E2631" s="2"/>
      <c r="G2631" s="2"/>
      <c r="H2631" s="6"/>
      <c r="I2631" s="9"/>
      <c r="J2631" s="9"/>
      <c r="K2631" s="9"/>
    </row>
    <row r="2632" spans="1:11" x14ac:dyDescent="0.25">
      <c r="A2632" s="2"/>
      <c r="B2632" s="2"/>
      <c r="C2632" s="2"/>
      <c r="E2632" s="2"/>
      <c r="G2632" s="2"/>
      <c r="H2632" s="6"/>
      <c r="I2632" s="9"/>
      <c r="J2632" s="9"/>
      <c r="K2632" s="9"/>
    </row>
    <row r="2633" spans="1:11" x14ac:dyDescent="0.25">
      <c r="A2633" s="2"/>
      <c r="B2633" s="2"/>
      <c r="C2633" s="2"/>
      <c r="E2633" s="2"/>
      <c r="G2633" s="2"/>
      <c r="H2633" s="6"/>
      <c r="I2633" s="9"/>
      <c r="J2633" s="9"/>
      <c r="K2633" s="9"/>
    </row>
    <row r="2634" spans="1:11" x14ac:dyDescent="0.25">
      <c r="A2634" s="2"/>
      <c r="B2634" s="2"/>
      <c r="C2634" s="2"/>
      <c r="E2634" s="2"/>
      <c r="G2634" s="2"/>
      <c r="H2634" s="6"/>
      <c r="I2634" s="9"/>
      <c r="J2634" s="9"/>
      <c r="K2634" s="9"/>
    </row>
    <row r="2635" spans="1:11" x14ac:dyDescent="0.25">
      <c r="A2635" s="2"/>
      <c r="B2635" s="2"/>
      <c r="C2635" s="2"/>
      <c r="E2635" s="2"/>
      <c r="G2635" s="2"/>
      <c r="H2635" s="6"/>
      <c r="I2635" s="9"/>
      <c r="J2635" s="9"/>
      <c r="K2635" s="9"/>
    </row>
    <row r="2636" spans="1:11" x14ac:dyDescent="0.25">
      <c r="A2636" s="2"/>
      <c r="B2636" s="2"/>
      <c r="C2636" s="2"/>
      <c r="E2636" s="2"/>
      <c r="G2636" s="2"/>
      <c r="H2636" s="6"/>
      <c r="I2636" s="9"/>
      <c r="J2636" s="9"/>
      <c r="K2636" s="9"/>
    </row>
    <row r="2637" spans="1:11" x14ac:dyDescent="0.25">
      <c r="A2637" s="2"/>
      <c r="B2637" s="2"/>
      <c r="C2637" s="2"/>
      <c r="E2637" s="2"/>
      <c r="G2637" s="2"/>
      <c r="H2637" s="6"/>
      <c r="I2637" s="9"/>
      <c r="J2637" s="9"/>
      <c r="K2637" s="9"/>
    </row>
    <row r="2638" spans="1:11" x14ac:dyDescent="0.25">
      <c r="A2638" s="2"/>
      <c r="B2638" s="2"/>
      <c r="C2638" s="2"/>
      <c r="E2638" s="2"/>
      <c r="G2638" s="2"/>
      <c r="H2638" s="6"/>
      <c r="I2638" s="9"/>
      <c r="J2638" s="9"/>
      <c r="K2638" s="9"/>
    </row>
    <row r="2639" spans="1:11" x14ac:dyDescent="0.25">
      <c r="A2639" s="2"/>
      <c r="B2639" s="2"/>
      <c r="C2639" s="2"/>
      <c r="E2639" s="2"/>
      <c r="G2639" s="2"/>
      <c r="H2639" s="6"/>
      <c r="I2639" s="9"/>
      <c r="J2639" s="9"/>
      <c r="K2639" s="9"/>
    </row>
    <row r="2640" spans="1:11" x14ac:dyDescent="0.25">
      <c r="A2640" s="2"/>
      <c r="B2640" s="2"/>
      <c r="C2640" s="2"/>
      <c r="E2640" s="2"/>
      <c r="G2640" s="2"/>
      <c r="H2640" s="6"/>
      <c r="I2640" s="9"/>
      <c r="J2640" s="9"/>
      <c r="K2640" s="9"/>
    </row>
    <row r="2641" spans="1:11" x14ac:dyDescent="0.25">
      <c r="A2641" s="2"/>
      <c r="B2641" s="2"/>
      <c r="C2641" s="2"/>
      <c r="E2641" s="2"/>
      <c r="G2641" s="2"/>
      <c r="H2641" s="6"/>
      <c r="I2641" s="9"/>
      <c r="J2641" s="9"/>
      <c r="K2641" s="9"/>
    </row>
    <row r="2642" spans="1:11" x14ac:dyDescent="0.25">
      <c r="A2642" s="2"/>
      <c r="B2642" s="2"/>
      <c r="C2642" s="2"/>
      <c r="E2642" s="2"/>
      <c r="G2642" s="2"/>
      <c r="H2642" s="6"/>
      <c r="I2642" s="9"/>
      <c r="J2642" s="9"/>
      <c r="K2642" s="9"/>
    </row>
    <row r="2643" spans="1:11" x14ac:dyDescent="0.25">
      <c r="A2643" s="2"/>
      <c r="B2643" s="2"/>
      <c r="C2643" s="2"/>
      <c r="E2643" s="2"/>
      <c r="G2643" s="2"/>
      <c r="H2643" s="6"/>
      <c r="I2643" s="9"/>
      <c r="J2643" s="9"/>
      <c r="K2643" s="9"/>
    </row>
    <row r="2644" spans="1:11" x14ac:dyDescent="0.25">
      <c r="A2644" s="2"/>
      <c r="B2644" s="2"/>
      <c r="C2644" s="2"/>
      <c r="E2644" s="2"/>
      <c r="G2644" s="2"/>
      <c r="H2644" s="6"/>
      <c r="I2644" s="9"/>
      <c r="J2644" s="9"/>
      <c r="K2644" s="9"/>
    </row>
    <row r="2645" spans="1:11" x14ac:dyDescent="0.25">
      <c r="A2645" s="2"/>
      <c r="B2645" s="2"/>
      <c r="C2645" s="2"/>
      <c r="E2645" s="2"/>
      <c r="G2645" s="2"/>
      <c r="H2645" s="6"/>
      <c r="I2645" s="9"/>
      <c r="J2645" s="9"/>
      <c r="K2645" s="9"/>
    </row>
    <row r="2646" spans="1:11" x14ac:dyDescent="0.25">
      <c r="A2646" s="2"/>
      <c r="B2646" s="2"/>
      <c r="C2646" s="2"/>
      <c r="E2646" s="2"/>
      <c r="G2646" s="2"/>
      <c r="H2646" s="6"/>
      <c r="I2646" s="9"/>
      <c r="J2646" s="9"/>
      <c r="K2646" s="9"/>
    </row>
    <row r="2647" spans="1:11" x14ac:dyDescent="0.25">
      <c r="A2647" s="2"/>
      <c r="B2647" s="2"/>
      <c r="C2647" s="2"/>
      <c r="E2647" s="2"/>
      <c r="G2647" s="2"/>
      <c r="H2647" s="6"/>
      <c r="I2647" s="9"/>
      <c r="J2647" s="9"/>
      <c r="K2647" s="9"/>
    </row>
    <row r="2648" spans="1:11" x14ac:dyDescent="0.25">
      <c r="A2648" s="2"/>
      <c r="B2648" s="2"/>
      <c r="C2648" s="2"/>
      <c r="E2648" s="2"/>
      <c r="G2648" s="2"/>
      <c r="H2648" s="6"/>
      <c r="I2648" s="9"/>
      <c r="J2648" s="9"/>
      <c r="K2648" s="9"/>
    </row>
    <row r="2649" spans="1:11" x14ac:dyDescent="0.25">
      <c r="A2649" s="2"/>
      <c r="B2649" s="2"/>
      <c r="C2649" s="2"/>
      <c r="E2649" s="2"/>
      <c r="G2649" s="2"/>
      <c r="H2649" s="6"/>
      <c r="I2649" s="9"/>
      <c r="J2649" s="9"/>
      <c r="K2649" s="9"/>
    </row>
    <row r="2650" spans="1:11" x14ac:dyDescent="0.25">
      <c r="A2650" s="2"/>
      <c r="B2650" s="2"/>
      <c r="C2650" s="2"/>
      <c r="E2650" s="2"/>
      <c r="G2650" s="2"/>
      <c r="H2650" s="6"/>
      <c r="I2650" s="9"/>
      <c r="J2650" s="9"/>
      <c r="K2650" s="9"/>
    </row>
    <row r="2651" spans="1:11" x14ac:dyDescent="0.25">
      <c r="A2651" s="2"/>
      <c r="B2651" s="2"/>
      <c r="C2651" s="2"/>
      <c r="E2651" s="2"/>
      <c r="G2651" s="2"/>
      <c r="H2651" s="6"/>
      <c r="I2651" s="9"/>
      <c r="J2651" s="9"/>
      <c r="K2651" s="9"/>
    </row>
    <row r="2652" spans="1:11" x14ac:dyDescent="0.25">
      <c r="A2652" s="2"/>
      <c r="B2652" s="2"/>
      <c r="C2652" s="2"/>
      <c r="E2652" s="2"/>
      <c r="G2652" s="2"/>
      <c r="H2652" s="6"/>
      <c r="I2652" s="9"/>
      <c r="J2652" s="9"/>
      <c r="K2652" s="9"/>
    </row>
    <row r="2653" spans="1:11" x14ac:dyDescent="0.25">
      <c r="A2653" s="2"/>
      <c r="B2653" s="2"/>
      <c r="C2653" s="2"/>
      <c r="E2653" s="2"/>
      <c r="G2653" s="2"/>
      <c r="H2653" s="6"/>
      <c r="I2653" s="9"/>
      <c r="J2653" s="9"/>
      <c r="K2653" s="9"/>
    </row>
    <row r="2654" spans="1:11" x14ac:dyDescent="0.25">
      <c r="A2654" s="2"/>
      <c r="B2654" s="2"/>
      <c r="C2654" s="2"/>
      <c r="E2654" s="2"/>
      <c r="G2654" s="2"/>
      <c r="H2654" s="6"/>
      <c r="I2654" s="9"/>
      <c r="J2654" s="9"/>
      <c r="K2654" s="9"/>
    </row>
    <row r="2655" spans="1:11" x14ac:dyDescent="0.25">
      <c r="A2655" s="2"/>
      <c r="B2655" s="2"/>
      <c r="C2655" s="2"/>
      <c r="E2655" s="2"/>
      <c r="G2655" s="2"/>
      <c r="H2655" s="6"/>
      <c r="I2655" s="9"/>
      <c r="J2655" s="9"/>
      <c r="K2655" s="9"/>
    </row>
    <row r="2656" spans="1:11" x14ac:dyDescent="0.25">
      <c r="A2656" s="2"/>
      <c r="B2656" s="2"/>
      <c r="C2656" s="2"/>
      <c r="E2656" s="2"/>
      <c r="G2656" s="2"/>
      <c r="H2656" s="6"/>
      <c r="I2656" s="9"/>
      <c r="J2656" s="9"/>
      <c r="K2656" s="9"/>
    </row>
    <row r="2657" spans="1:11" x14ac:dyDescent="0.25">
      <c r="A2657" s="2"/>
      <c r="B2657" s="2"/>
      <c r="C2657" s="2"/>
      <c r="E2657" s="2"/>
      <c r="G2657" s="2"/>
      <c r="H2657" s="6"/>
      <c r="I2657" s="9"/>
      <c r="J2657" s="9"/>
      <c r="K2657" s="9"/>
    </row>
    <row r="2658" spans="1:11" x14ac:dyDescent="0.25">
      <c r="A2658" s="2"/>
      <c r="B2658" s="2"/>
      <c r="C2658" s="2"/>
      <c r="E2658" s="2"/>
      <c r="G2658" s="2"/>
      <c r="H2658" s="6"/>
      <c r="I2658" s="9"/>
      <c r="J2658" s="9"/>
      <c r="K2658" s="9"/>
    </row>
    <row r="2659" spans="1:11" x14ac:dyDescent="0.25">
      <c r="A2659" s="2"/>
      <c r="B2659" s="2"/>
      <c r="C2659" s="2"/>
      <c r="E2659" s="2"/>
      <c r="G2659" s="2"/>
      <c r="H2659" s="6"/>
      <c r="I2659" s="9"/>
      <c r="J2659" s="9"/>
      <c r="K2659" s="9"/>
    </row>
    <row r="2660" spans="1:11" x14ac:dyDescent="0.25">
      <c r="A2660" s="2"/>
      <c r="B2660" s="2"/>
      <c r="C2660" s="2"/>
      <c r="E2660" s="2"/>
      <c r="G2660" s="2"/>
      <c r="H2660" s="6"/>
      <c r="I2660" s="9"/>
      <c r="J2660" s="9"/>
      <c r="K2660" s="9"/>
    </row>
    <row r="2661" spans="1:11" x14ac:dyDescent="0.25">
      <c r="A2661" s="2"/>
      <c r="B2661" s="2"/>
      <c r="C2661" s="2"/>
      <c r="E2661" s="2"/>
      <c r="G2661" s="2"/>
      <c r="H2661" s="6"/>
      <c r="I2661" s="9"/>
      <c r="J2661" s="9"/>
      <c r="K2661" s="9"/>
    </row>
    <row r="2662" spans="1:11" x14ac:dyDescent="0.25">
      <c r="A2662" s="2"/>
      <c r="B2662" s="2"/>
      <c r="C2662" s="2"/>
      <c r="E2662" s="2"/>
      <c r="G2662" s="2"/>
      <c r="H2662" s="6"/>
      <c r="I2662" s="9"/>
      <c r="J2662" s="9"/>
      <c r="K2662" s="9"/>
    </row>
    <row r="2663" spans="1:11" x14ac:dyDescent="0.25">
      <c r="A2663" s="2"/>
      <c r="B2663" s="2"/>
      <c r="C2663" s="2"/>
      <c r="E2663" s="2"/>
      <c r="G2663" s="2"/>
      <c r="H2663" s="6"/>
      <c r="I2663" s="9"/>
      <c r="J2663" s="9"/>
      <c r="K2663" s="9"/>
    </row>
    <row r="2664" spans="1:11" x14ac:dyDescent="0.25">
      <c r="A2664" s="2"/>
      <c r="B2664" s="2"/>
      <c r="C2664" s="2"/>
      <c r="E2664" s="2"/>
      <c r="G2664" s="2"/>
      <c r="H2664" s="6"/>
      <c r="I2664" s="9"/>
      <c r="J2664" s="9"/>
      <c r="K2664" s="9"/>
    </row>
    <row r="2665" spans="1:11" x14ac:dyDescent="0.25">
      <c r="A2665" s="2"/>
      <c r="B2665" s="2"/>
      <c r="C2665" s="2"/>
      <c r="E2665" s="2"/>
      <c r="G2665" s="2"/>
      <c r="H2665" s="6"/>
      <c r="I2665" s="9"/>
      <c r="J2665" s="9"/>
      <c r="K2665" s="9"/>
    </row>
    <row r="2666" spans="1:11" x14ac:dyDescent="0.25">
      <c r="A2666" s="2"/>
      <c r="B2666" s="2"/>
      <c r="C2666" s="2"/>
      <c r="E2666" s="2"/>
      <c r="G2666" s="2"/>
      <c r="H2666" s="6"/>
      <c r="I2666" s="9"/>
      <c r="J2666" s="9"/>
      <c r="K2666" s="9"/>
    </row>
    <row r="2667" spans="1:11" x14ac:dyDescent="0.25">
      <c r="A2667" s="2"/>
      <c r="B2667" s="2"/>
      <c r="C2667" s="2"/>
      <c r="E2667" s="2"/>
      <c r="G2667" s="2"/>
      <c r="H2667" s="6"/>
      <c r="I2667" s="9"/>
      <c r="J2667" s="9"/>
      <c r="K2667" s="9"/>
    </row>
    <row r="2668" spans="1:11" x14ac:dyDescent="0.25">
      <c r="A2668" s="2"/>
      <c r="B2668" s="2"/>
      <c r="C2668" s="2"/>
      <c r="E2668" s="2"/>
      <c r="G2668" s="2"/>
      <c r="H2668" s="6"/>
      <c r="I2668" s="9"/>
      <c r="J2668" s="9"/>
      <c r="K2668" s="9"/>
    </row>
    <row r="2669" spans="1:11" x14ac:dyDescent="0.25">
      <c r="A2669" s="2"/>
      <c r="B2669" s="2"/>
      <c r="C2669" s="2"/>
      <c r="E2669" s="2"/>
      <c r="G2669" s="2"/>
      <c r="H2669" s="6"/>
      <c r="I2669" s="9"/>
      <c r="J2669" s="9"/>
      <c r="K2669" s="9"/>
    </row>
    <row r="2670" spans="1:11" x14ac:dyDescent="0.25">
      <c r="A2670" s="2"/>
      <c r="B2670" s="2"/>
      <c r="C2670" s="2"/>
      <c r="E2670" s="2"/>
      <c r="G2670" s="2"/>
      <c r="H2670" s="6"/>
      <c r="I2670" s="9"/>
      <c r="J2670" s="9"/>
      <c r="K2670" s="9"/>
    </row>
    <row r="2671" spans="1:11" x14ac:dyDescent="0.25">
      <c r="A2671" s="2"/>
      <c r="B2671" s="2"/>
      <c r="C2671" s="2"/>
      <c r="E2671" s="2"/>
      <c r="G2671" s="2"/>
      <c r="H2671" s="6"/>
      <c r="I2671" s="9"/>
      <c r="J2671" s="9"/>
      <c r="K2671" s="9"/>
    </row>
    <row r="2672" spans="1:11" x14ac:dyDescent="0.25">
      <c r="A2672" s="2"/>
      <c r="B2672" s="2"/>
      <c r="C2672" s="2"/>
      <c r="E2672" s="2"/>
      <c r="G2672" s="2"/>
      <c r="H2672" s="6"/>
      <c r="I2672" s="9"/>
      <c r="J2672" s="9"/>
      <c r="K2672" s="9"/>
    </row>
    <row r="2673" spans="1:11" x14ac:dyDescent="0.25">
      <c r="A2673" s="2"/>
      <c r="B2673" s="2"/>
      <c r="C2673" s="2"/>
      <c r="E2673" s="2"/>
      <c r="G2673" s="2"/>
      <c r="H2673" s="6"/>
      <c r="I2673" s="9"/>
      <c r="J2673" s="9"/>
      <c r="K2673" s="9"/>
    </row>
    <row r="2674" spans="1:11" x14ac:dyDescent="0.25">
      <c r="A2674" s="2"/>
      <c r="B2674" s="2"/>
      <c r="C2674" s="2"/>
      <c r="E2674" s="2"/>
      <c r="G2674" s="2"/>
      <c r="H2674" s="6"/>
      <c r="I2674" s="9"/>
      <c r="J2674" s="9"/>
      <c r="K2674" s="9"/>
    </row>
    <row r="2675" spans="1:11" x14ac:dyDescent="0.25">
      <c r="A2675" s="2"/>
      <c r="B2675" s="2"/>
      <c r="C2675" s="2"/>
      <c r="E2675" s="2"/>
      <c r="G2675" s="2"/>
      <c r="H2675" s="6"/>
      <c r="I2675" s="9"/>
      <c r="J2675" s="9"/>
      <c r="K2675" s="9"/>
    </row>
    <row r="2676" spans="1:11" x14ac:dyDescent="0.25">
      <c r="A2676" s="2"/>
      <c r="B2676" s="2"/>
      <c r="C2676" s="2"/>
      <c r="E2676" s="2"/>
      <c r="G2676" s="2"/>
      <c r="H2676" s="6"/>
      <c r="I2676" s="9"/>
      <c r="J2676" s="9"/>
      <c r="K2676" s="9"/>
    </row>
    <row r="2677" spans="1:11" x14ac:dyDescent="0.25">
      <c r="A2677" s="2"/>
      <c r="B2677" s="2"/>
      <c r="C2677" s="2"/>
      <c r="E2677" s="2"/>
      <c r="G2677" s="2"/>
      <c r="H2677" s="6"/>
      <c r="I2677" s="9"/>
      <c r="J2677" s="9"/>
      <c r="K2677" s="9"/>
    </row>
    <row r="2678" spans="1:11" x14ac:dyDescent="0.25">
      <c r="A2678" s="2"/>
      <c r="B2678" s="2"/>
      <c r="C2678" s="2"/>
      <c r="E2678" s="2"/>
      <c r="G2678" s="2"/>
      <c r="H2678" s="6"/>
      <c r="I2678" s="9"/>
      <c r="J2678" s="9"/>
      <c r="K2678" s="9"/>
    </row>
    <row r="2679" spans="1:11" x14ac:dyDescent="0.25">
      <c r="A2679" s="2"/>
      <c r="B2679" s="2"/>
      <c r="C2679" s="2"/>
      <c r="E2679" s="2"/>
      <c r="G2679" s="2"/>
      <c r="H2679" s="6"/>
      <c r="I2679" s="9"/>
      <c r="J2679" s="9"/>
      <c r="K2679" s="9"/>
    </row>
    <row r="2680" spans="1:11" x14ac:dyDescent="0.25">
      <c r="A2680" s="2"/>
      <c r="B2680" s="2"/>
      <c r="C2680" s="2"/>
      <c r="E2680" s="2"/>
      <c r="G2680" s="2"/>
      <c r="H2680" s="6"/>
      <c r="I2680" s="9"/>
      <c r="J2680" s="9"/>
      <c r="K2680" s="9"/>
    </row>
    <row r="2681" spans="1:11" x14ac:dyDescent="0.25">
      <c r="A2681" s="2"/>
      <c r="B2681" s="2"/>
      <c r="C2681" s="2"/>
      <c r="E2681" s="2"/>
      <c r="G2681" s="2"/>
      <c r="H2681" s="6"/>
      <c r="I2681" s="9"/>
      <c r="J2681" s="9"/>
      <c r="K2681" s="9"/>
    </row>
    <row r="2682" spans="1:11" x14ac:dyDescent="0.25">
      <c r="A2682" s="2"/>
      <c r="B2682" s="2"/>
      <c r="C2682" s="2"/>
      <c r="E2682" s="2"/>
      <c r="G2682" s="2"/>
      <c r="H2682" s="6"/>
      <c r="I2682" s="9"/>
      <c r="J2682" s="9"/>
      <c r="K2682" s="9"/>
    </row>
    <row r="2683" spans="1:11" x14ac:dyDescent="0.25">
      <c r="A2683" s="2"/>
      <c r="B2683" s="2"/>
      <c r="C2683" s="2"/>
      <c r="E2683" s="2"/>
      <c r="G2683" s="2"/>
      <c r="H2683" s="6"/>
      <c r="I2683" s="9"/>
      <c r="J2683" s="9"/>
      <c r="K2683" s="9"/>
    </row>
    <row r="2684" spans="1:11" x14ac:dyDescent="0.25">
      <c r="A2684" s="2"/>
      <c r="B2684" s="2"/>
      <c r="C2684" s="2"/>
      <c r="E2684" s="2"/>
      <c r="G2684" s="2"/>
      <c r="H2684" s="6"/>
      <c r="I2684" s="9"/>
      <c r="J2684" s="9"/>
      <c r="K2684" s="9"/>
    </row>
    <row r="2685" spans="1:11" x14ac:dyDescent="0.25">
      <c r="A2685" s="2"/>
      <c r="B2685" s="2"/>
      <c r="C2685" s="2"/>
      <c r="E2685" s="2"/>
      <c r="G2685" s="2"/>
      <c r="H2685" s="6"/>
      <c r="I2685" s="9"/>
      <c r="J2685" s="9"/>
      <c r="K2685" s="9"/>
    </row>
    <row r="2686" spans="1:11" x14ac:dyDescent="0.25">
      <c r="A2686" s="2"/>
      <c r="B2686" s="2"/>
      <c r="C2686" s="2"/>
      <c r="E2686" s="2"/>
      <c r="G2686" s="2"/>
      <c r="H2686" s="6"/>
      <c r="I2686" s="9"/>
      <c r="J2686" s="9"/>
      <c r="K2686" s="9"/>
    </row>
    <row r="2687" spans="1:11" x14ac:dyDescent="0.25">
      <c r="A2687" s="2"/>
      <c r="B2687" s="2"/>
      <c r="C2687" s="2"/>
      <c r="E2687" s="2"/>
      <c r="G2687" s="2"/>
      <c r="H2687" s="6"/>
      <c r="I2687" s="9"/>
      <c r="J2687" s="9"/>
      <c r="K2687" s="9"/>
    </row>
    <row r="2688" spans="1:11" x14ac:dyDescent="0.25">
      <c r="A2688" s="2"/>
      <c r="B2688" s="2"/>
      <c r="C2688" s="2"/>
      <c r="E2688" s="2"/>
      <c r="G2688" s="2"/>
      <c r="H2688" s="6"/>
      <c r="I2688" s="9"/>
      <c r="J2688" s="9"/>
      <c r="K2688" s="9"/>
    </row>
    <row r="2689" spans="1:11" x14ac:dyDescent="0.25">
      <c r="A2689" s="2"/>
      <c r="B2689" s="2"/>
      <c r="C2689" s="2"/>
      <c r="E2689" s="2"/>
      <c r="G2689" s="2"/>
      <c r="H2689" s="6"/>
      <c r="I2689" s="9"/>
      <c r="J2689" s="9"/>
      <c r="K2689" s="9"/>
    </row>
    <row r="2690" spans="1:11" x14ac:dyDescent="0.25">
      <c r="A2690" s="2"/>
      <c r="B2690" s="2"/>
      <c r="C2690" s="2"/>
      <c r="E2690" s="2"/>
      <c r="G2690" s="2"/>
      <c r="H2690" s="6"/>
      <c r="I2690" s="9"/>
      <c r="J2690" s="9"/>
      <c r="K2690" s="9"/>
    </row>
    <row r="2691" spans="1:11" x14ac:dyDescent="0.25">
      <c r="A2691" s="2"/>
      <c r="B2691" s="2"/>
      <c r="C2691" s="2"/>
      <c r="E2691" s="2"/>
      <c r="G2691" s="2"/>
      <c r="H2691" s="6"/>
      <c r="I2691" s="9"/>
      <c r="J2691" s="9"/>
      <c r="K2691" s="9"/>
    </row>
    <row r="2692" spans="1:11" x14ac:dyDescent="0.25">
      <c r="A2692" s="2"/>
      <c r="B2692" s="2"/>
      <c r="C2692" s="2"/>
      <c r="E2692" s="2"/>
      <c r="G2692" s="2"/>
      <c r="H2692" s="6"/>
      <c r="I2692" s="9"/>
      <c r="J2692" s="9"/>
      <c r="K2692" s="9"/>
    </row>
    <row r="2693" spans="1:11" x14ac:dyDescent="0.25">
      <c r="A2693" s="2"/>
      <c r="B2693" s="2"/>
      <c r="C2693" s="2"/>
      <c r="E2693" s="2"/>
      <c r="G2693" s="2"/>
      <c r="H2693" s="6"/>
      <c r="I2693" s="9"/>
      <c r="J2693" s="9"/>
      <c r="K2693" s="9"/>
    </row>
    <row r="2694" spans="1:11" x14ac:dyDescent="0.25">
      <c r="A2694" s="2"/>
      <c r="B2694" s="2"/>
      <c r="C2694" s="2"/>
      <c r="E2694" s="2"/>
      <c r="G2694" s="2"/>
      <c r="H2694" s="6"/>
      <c r="I2694" s="9"/>
      <c r="J2694" s="9"/>
      <c r="K2694" s="9"/>
    </row>
    <row r="2695" spans="1:11" x14ac:dyDescent="0.25">
      <c r="A2695" s="2"/>
      <c r="B2695" s="2"/>
      <c r="C2695" s="2"/>
      <c r="E2695" s="2"/>
      <c r="G2695" s="2"/>
      <c r="H2695" s="6"/>
      <c r="I2695" s="9"/>
      <c r="J2695" s="9"/>
      <c r="K2695" s="9"/>
    </row>
    <row r="2696" spans="1:11" x14ac:dyDescent="0.25">
      <c r="A2696" s="2"/>
      <c r="B2696" s="2"/>
      <c r="C2696" s="2"/>
      <c r="E2696" s="2"/>
      <c r="G2696" s="2"/>
      <c r="H2696" s="6"/>
      <c r="I2696" s="9"/>
      <c r="J2696" s="9"/>
      <c r="K2696" s="9"/>
    </row>
    <row r="2697" spans="1:11" x14ac:dyDescent="0.25">
      <c r="A2697" s="2"/>
      <c r="B2697" s="2"/>
      <c r="C2697" s="2"/>
      <c r="E2697" s="2"/>
      <c r="G2697" s="2"/>
      <c r="H2697" s="6"/>
      <c r="I2697" s="9"/>
      <c r="J2697" s="9"/>
      <c r="K2697" s="9"/>
    </row>
    <row r="2698" spans="1:11" x14ac:dyDescent="0.25">
      <c r="A2698" s="2"/>
      <c r="B2698" s="2"/>
      <c r="C2698" s="2"/>
      <c r="E2698" s="2"/>
      <c r="G2698" s="2"/>
      <c r="H2698" s="6"/>
      <c r="I2698" s="9"/>
      <c r="J2698" s="9"/>
      <c r="K2698" s="9"/>
    </row>
    <row r="2699" spans="1:11" x14ac:dyDescent="0.25">
      <c r="A2699" s="2"/>
      <c r="B2699" s="2"/>
      <c r="C2699" s="2"/>
      <c r="E2699" s="2"/>
      <c r="G2699" s="2"/>
      <c r="H2699" s="6"/>
      <c r="I2699" s="9"/>
      <c r="J2699" s="9"/>
      <c r="K2699" s="9"/>
    </row>
    <row r="2700" spans="1:11" x14ac:dyDescent="0.25">
      <c r="A2700" s="2"/>
      <c r="B2700" s="2"/>
      <c r="C2700" s="2"/>
      <c r="E2700" s="2"/>
      <c r="G2700" s="2"/>
      <c r="H2700" s="6"/>
      <c r="I2700" s="9"/>
      <c r="J2700" s="9"/>
      <c r="K2700" s="9"/>
    </row>
    <row r="2701" spans="1:11" x14ac:dyDescent="0.25">
      <c r="A2701" s="2"/>
      <c r="B2701" s="2"/>
      <c r="C2701" s="2"/>
      <c r="E2701" s="2"/>
      <c r="G2701" s="2"/>
      <c r="H2701" s="6"/>
      <c r="I2701" s="9"/>
      <c r="J2701" s="9"/>
      <c r="K2701" s="9"/>
    </row>
    <row r="2702" spans="1:11" x14ac:dyDescent="0.25">
      <c r="A2702" s="2"/>
      <c r="B2702" s="2"/>
      <c r="C2702" s="2"/>
      <c r="E2702" s="2"/>
      <c r="G2702" s="2"/>
      <c r="H2702" s="6"/>
      <c r="I2702" s="9"/>
      <c r="J2702" s="9"/>
      <c r="K2702" s="9"/>
    </row>
    <row r="2703" spans="1:11" x14ac:dyDescent="0.25">
      <c r="A2703" s="2"/>
      <c r="B2703" s="2"/>
      <c r="C2703" s="2"/>
      <c r="E2703" s="2"/>
      <c r="G2703" s="2"/>
      <c r="H2703" s="6"/>
      <c r="I2703" s="9"/>
      <c r="J2703" s="9"/>
      <c r="K2703" s="9"/>
    </row>
    <row r="2704" spans="1:11" x14ac:dyDescent="0.25">
      <c r="A2704" s="2"/>
      <c r="B2704" s="2"/>
      <c r="C2704" s="2"/>
      <c r="E2704" s="2"/>
      <c r="G2704" s="2"/>
      <c r="H2704" s="6"/>
      <c r="I2704" s="9"/>
      <c r="J2704" s="9"/>
      <c r="K2704" s="9"/>
    </row>
    <row r="2705" spans="1:11" x14ac:dyDescent="0.25">
      <c r="A2705" s="2"/>
      <c r="B2705" s="2"/>
      <c r="C2705" s="2"/>
      <c r="E2705" s="2"/>
      <c r="G2705" s="2"/>
      <c r="H2705" s="6"/>
      <c r="I2705" s="9"/>
      <c r="J2705" s="9"/>
      <c r="K2705" s="9"/>
    </row>
    <row r="2706" spans="1:11" x14ac:dyDescent="0.25">
      <c r="A2706" s="2"/>
      <c r="B2706" s="2"/>
      <c r="C2706" s="2"/>
      <c r="E2706" s="2"/>
      <c r="G2706" s="2"/>
      <c r="H2706" s="6"/>
      <c r="I2706" s="9"/>
      <c r="J2706" s="9"/>
      <c r="K2706" s="9"/>
    </row>
    <row r="2707" spans="1:11" x14ac:dyDescent="0.25">
      <c r="A2707" s="2"/>
      <c r="B2707" s="2"/>
      <c r="C2707" s="2"/>
      <c r="E2707" s="2"/>
      <c r="G2707" s="2"/>
      <c r="H2707" s="6"/>
      <c r="I2707" s="9"/>
      <c r="J2707" s="9"/>
      <c r="K2707" s="9"/>
    </row>
    <row r="2708" spans="1:11" x14ac:dyDescent="0.25">
      <c r="A2708" s="2"/>
      <c r="B2708" s="2"/>
      <c r="C2708" s="2"/>
      <c r="E2708" s="2"/>
      <c r="G2708" s="2"/>
      <c r="H2708" s="6"/>
      <c r="I2708" s="9"/>
      <c r="J2708" s="9"/>
      <c r="K2708" s="9"/>
    </row>
    <row r="2709" spans="1:11" x14ac:dyDescent="0.25">
      <c r="A2709" s="2"/>
      <c r="B2709" s="2"/>
      <c r="C2709" s="2"/>
      <c r="E2709" s="2"/>
      <c r="G2709" s="2"/>
      <c r="H2709" s="6"/>
      <c r="I2709" s="9"/>
      <c r="J2709" s="9"/>
      <c r="K2709" s="9"/>
    </row>
    <row r="2710" spans="1:11" x14ac:dyDescent="0.25">
      <c r="A2710" s="2"/>
      <c r="B2710" s="2"/>
      <c r="C2710" s="2"/>
      <c r="E2710" s="2"/>
      <c r="G2710" s="2"/>
      <c r="H2710" s="6"/>
      <c r="I2710" s="9"/>
      <c r="J2710" s="9"/>
      <c r="K2710" s="9"/>
    </row>
    <row r="2711" spans="1:11" x14ac:dyDescent="0.25">
      <c r="A2711" s="2"/>
      <c r="B2711" s="2"/>
      <c r="C2711" s="2"/>
      <c r="E2711" s="2"/>
      <c r="G2711" s="2"/>
      <c r="H2711" s="6"/>
      <c r="I2711" s="9"/>
      <c r="J2711" s="9"/>
      <c r="K2711" s="9"/>
    </row>
    <row r="2712" spans="1:11" x14ac:dyDescent="0.25">
      <c r="A2712" s="2"/>
      <c r="B2712" s="2"/>
      <c r="C2712" s="2"/>
      <c r="E2712" s="2"/>
      <c r="G2712" s="2"/>
      <c r="H2712" s="6"/>
      <c r="I2712" s="9"/>
      <c r="J2712" s="9"/>
      <c r="K2712" s="9"/>
    </row>
    <row r="2713" spans="1:11" x14ac:dyDescent="0.25">
      <c r="A2713" s="2"/>
      <c r="B2713" s="2"/>
      <c r="C2713" s="2"/>
      <c r="E2713" s="2"/>
      <c r="G2713" s="2"/>
      <c r="H2713" s="6"/>
      <c r="I2713" s="9"/>
      <c r="J2713" s="9"/>
      <c r="K2713" s="9"/>
    </row>
    <row r="2714" spans="1:11" x14ac:dyDescent="0.25">
      <c r="A2714" s="2"/>
      <c r="B2714" s="2"/>
      <c r="C2714" s="2"/>
      <c r="E2714" s="2"/>
      <c r="G2714" s="2"/>
      <c r="H2714" s="6"/>
      <c r="I2714" s="9"/>
      <c r="J2714" s="9"/>
      <c r="K2714" s="9"/>
    </row>
    <row r="2715" spans="1:11" x14ac:dyDescent="0.25">
      <c r="A2715" s="2"/>
      <c r="B2715" s="2"/>
      <c r="C2715" s="2"/>
      <c r="E2715" s="2"/>
      <c r="G2715" s="2"/>
      <c r="H2715" s="6"/>
      <c r="I2715" s="9"/>
      <c r="J2715" s="9"/>
      <c r="K2715" s="9"/>
    </row>
    <row r="2716" spans="1:11" x14ac:dyDescent="0.25">
      <c r="A2716" s="2"/>
      <c r="B2716" s="2"/>
      <c r="C2716" s="2"/>
      <c r="E2716" s="2"/>
      <c r="G2716" s="2"/>
      <c r="H2716" s="6"/>
      <c r="I2716" s="9"/>
      <c r="J2716" s="9"/>
      <c r="K2716" s="9"/>
    </row>
    <row r="2717" spans="1:11" x14ac:dyDescent="0.25">
      <c r="A2717" s="2"/>
      <c r="B2717" s="2"/>
      <c r="C2717" s="2"/>
      <c r="E2717" s="2"/>
      <c r="G2717" s="2"/>
      <c r="H2717" s="6"/>
      <c r="I2717" s="9"/>
      <c r="J2717" s="9"/>
      <c r="K2717" s="9"/>
    </row>
    <row r="2718" spans="1:11" x14ac:dyDescent="0.25">
      <c r="A2718" s="2"/>
      <c r="B2718" s="2"/>
      <c r="C2718" s="2"/>
      <c r="E2718" s="2"/>
      <c r="G2718" s="2"/>
      <c r="H2718" s="6"/>
      <c r="I2718" s="9"/>
      <c r="J2718" s="9"/>
      <c r="K2718" s="9"/>
    </row>
    <row r="2719" spans="1:11" x14ac:dyDescent="0.25">
      <c r="A2719" s="2"/>
      <c r="B2719" s="2"/>
      <c r="C2719" s="2"/>
      <c r="E2719" s="2"/>
      <c r="G2719" s="2"/>
      <c r="H2719" s="6"/>
      <c r="I2719" s="9"/>
      <c r="J2719" s="9"/>
      <c r="K2719" s="9"/>
    </row>
    <row r="2720" spans="1:11" x14ac:dyDescent="0.25">
      <c r="A2720" s="2"/>
      <c r="B2720" s="2"/>
      <c r="C2720" s="2"/>
      <c r="E2720" s="2"/>
      <c r="G2720" s="2"/>
      <c r="H2720" s="6"/>
      <c r="I2720" s="9"/>
      <c r="J2720" s="9"/>
      <c r="K2720" s="9"/>
    </row>
    <row r="2721" spans="1:11" x14ac:dyDescent="0.25">
      <c r="A2721" s="2"/>
      <c r="B2721" s="2"/>
      <c r="C2721" s="2"/>
      <c r="E2721" s="2"/>
      <c r="G2721" s="2"/>
      <c r="H2721" s="6"/>
      <c r="I2721" s="9"/>
      <c r="J2721" s="9"/>
      <c r="K2721" s="9"/>
    </row>
    <row r="2722" spans="1:11" x14ac:dyDescent="0.25">
      <c r="A2722" s="2"/>
      <c r="B2722" s="2"/>
      <c r="C2722" s="2"/>
      <c r="E2722" s="2"/>
      <c r="G2722" s="2"/>
      <c r="H2722" s="6"/>
      <c r="I2722" s="9"/>
      <c r="J2722" s="9"/>
      <c r="K2722" s="9"/>
    </row>
    <row r="2723" spans="1:11" x14ac:dyDescent="0.25">
      <c r="A2723" s="2"/>
      <c r="B2723" s="2"/>
      <c r="C2723" s="2"/>
      <c r="E2723" s="2"/>
      <c r="G2723" s="2"/>
      <c r="H2723" s="6"/>
      <c r="I2723" s="9"/>
      <c r="J2723" s="9"/>
      <c r="K2723" s="9"/>
    </row>
    <row r="2724" spans="1:11" x14ac:dyDescent="0.25">
      <c r="A2724" s="2"/>
      <c r="B2724" s="2"/>
      <c r="C2724" s="2"/>
      <c r="E2724" s="2"/>
      <c r="G2724" s="2"/>
      <c r="H2724" s="6"/>
      <c r="I2724" s="9"/>
      <c r="J2724" s="9"/>
      <c r="K2724" s="9"/>
    </row>
    <row r="2725" spans="1:11" x14ac:dyDescent="0.25">
      <c r="A2725" s="2"/>
      <c r="B2725" s="2"/>
      <c r="C2725" s="2"/>
      <c r="E2725" s="2"/>
      <c r="G2725" s="2"/>
      <c r="H2725" s="6"/>
      <c r="I2725" s="9"/>
      <c r="J2725" s="9"/>
      <c r="K2725" s="9"/>
    </row>
    <row r="2726" spans="1:11" x14ac:dyDescent="0.25">
      <c r="A2726" s="2"/>
      <c r="B2726" s="2"/>
      <c r="C2726" s="2"/>
      <c r="E2726" s="2"/>
      <c r="G2726" s="2"/>
      <c r="H2726" s="6"/>
      <c r="I2726" s="9"/>
      <c r="J2726" s="9"/>
      <c r="K2726" s="9"/>
    </row>
    <row r="2727" spans="1:11" x14ac:dyDescent="0.25">
      <c r="A2727" s="2"/>
      <c r="B2727" s="2"/>
      <c r="C2727" s="2"/>
      <c r="E2727" s="2"/>
      <c r="G2727" s="2"/>
      <c r="H2727" s="6"/>
      <c r="I2727" s="9"/>
      <c r="J2727" s="9"/>
      <c r="K2727" s="9"/>
    </row>
    <row r="2728" spans="1:11" x14ac:dyDescent="0.25">
      <c r="A2728" s="2"/>
      <c r="B2728" s="2"/>
      <c r="C2728" s="2"/>
      <c r="E2728" s="2"/>
      <c r="G2728" s="2"/>
      <c r="H2728" s="6"/>
      <c r="I2728" s="9"/>
      <c r="J2728" s="9"/>
      <c r="K2728" s="9"/>
    </row>
    <row r="2729" spans="1:11" x14ac:dyDescent="0.25">
      <c r="A2729" s="2"/>
      <c r="B2729" s="2"/>
      <c r="C2729" s="2"/>
      <c r="E2729" s="2"/>
      <c r="G2729" s="2"/>
      <c r="H2729" s="6"/>
      <c r="I2729" s="9"/>
      <c r="J2729" s="9"/>
      <c r="K2729" s="9"/>
    </row>
    <row r="2730" spans="1:11" x14ac:dyDescent="0.25">
      <c r="A2730" s="2"/>
      <c r="B2730" s="2"/>
      <c r="C2730" s="2"/>
      <c r="E2730" s="2"/>
      <c r="G2730" s="2"/>
      <c r="H2730" s="6"/>
      <c r="I2730" s="9"/>
      <c r="J2730" s="9"/>
      <c r="K2730" s="9"/>
    </row>
    <row r="2731" spans="1:11" x14ac:dyDescent="0.25">
      <c r="A2731" s="2"/>
      <c r="B2731" s="2"/>
      <c r="C2731" s="2"/>
      <c r="E2731" s="2"/>
      <c r="G2731" s="2"/>
      <c r="H2731" s="6"/>
      <c r="I2731" s="9"/>
      <c r="J2731" s="9"/>
      <c r="K2731" s="9"/>
    </row>
    <row r="2732" spans="1:11" x14ac:dyDescent="0.25">
      <c r="A2732" s="2"/>
      <c r="B2732" s="2"/>
      <c r="C2732" s="2"/>
      <c r="E2732" s="2"/>
      <c r="G2732" s="2"/>
      <c r="H2732" s="6"/>
      <c r="I2732" s="9"/>
      <c r="J2732" s="9"/>
      <c r="K2732" s="9"/>
    </row>
    <row r="2733" spans="1:11" x14ac:dyDescent="0.25">
      <c r="A2733" s="2"/>
      <c r="B2733" s="2"/>
      <c r="C2733" s="2"/>
      <c r="E2733" s="2"/>
      <c r="G2733" s="2"/>
      <c r="H2733" s="6"/>
      <c r="I2733" s="9"/>
      <c r="J2733" s="9"/>
      <c r="K2733" s="9"/>
    </row>
    <row r="2734" spans="1:11" x14ac:dyDescent="0.25">
      <c r="A2734" s="2"/>
      <c r="B2734" s="2"/>
      <c r="C2734" s="2"/>
      <c r="E2734" s="2"/>
      <c r="G2734" s="2"/>
      <c r="H2734" s="6"/>
      <c r="I2734" s="9"/>
      <c r="J2734" s="9"/>
      <c r="K2734" s="9"/>
    </row>
    <row r="2735" spans="1:11" x14ac:dyDescent="0.25">
      <c r="A2735" s="2"/>
      <c r="B2735" s="2"/>
      <c r="C2735" s="2"/>
      <c r="E2735" s="2"/>
      <c r="G2735" s="2"/>
      <c r="H2735" s="6"/>
      <c r="I2735" s="9"/>
      <c r="J2735" s="9"/>
      <c r="K2735" s="9"/>
    </row>
    <row r="2736" spans="1:11" x14ac:dyDescent="0.25">
      <c r="A2736" s="2"/>
      <c r="B2736" s="2"/>
      <c r="C2736" s="2"/>
      <c r="E2736" s="2"/>
      <c r="G2736" s="2"/>
      <c r="H2736" s="6"/>
      <c r="I2736" s="9"/>
      <c r="J2736" s="9"/>
      <c r="K2736" s="9"/>
    </row>
    <row r="2737" spans="1:11" x14ac:dyDescent="0.25">
      <c r="A2737" s="2"/>
      <c r="B2737" s="2"/>
      <c r="C2737" s="2"/>
      <c r="E2737" s="2"/>
      <c r="G2737" s="2"/>
      <c r="H2737" s="6"/>
      <c r="I2737" s="9"/>
      <c r="J2737" s="9"/>
      <c r="K2737" s="9"/>
    </row>
    <row r="2738" spans="1:11" x14ac:dyDescent="0.25">
      <c r="A2738" s="2"/>
      <c r="B2738" s="2"/>
      <c r="C2738" s="2"/>
      <c r="E2738" s="2"/>
      <c r="G2738" s="2"/>
      <c r="H2738" s="6"/>
      <c r="I2738" s="9"/>
      <c r="J2738" s="9"/>
      <c r="K2738" s="9"/>
    </row>
    <row r="2739" spans="1:11" x14ac:dyDescent="0.25">
      <c r="A2739" s="2"/>
      <c r="B2739" s="2"/>
      <c r="C2739" s="2"/>
      <c r="E2739" s="2"/>
      <c r="G2739" s="2"/>
      <c r="H2739" s="6"/>
      <c r="I2739" s="9"/>
      <c r="J2739" s="9"/>
      <c r="K2739" s="9"/>
    </row>
    <row r="2740" spans="1:11" x14ac:dyDescent="0.25">
      <c r="A2740" s="2"/>
      <c r="B2740" s="2"/>
      <c r="C2740" s="2"/>
      <c r="E2740" s="2"/>
      <c r="G2740" s="2"/>
      <c r="H2740" s="6"/>
      <c r="I2740" s="9"/>
      <c r="J2740" s="9"/>
      <c r="K2740" s="9"/>
    </row>
    <row r="2741" spans="1:11" x14ac:dyDescent="0.25">
      <c r="A2741" s="2"/>
      <c r="B2741" s="2"/>
      <c r="C2741" s="2"/>
      <c r="E2741" s="2"/>
      <c r="G2741" s="2"/>
      <c r="H2741" s="6"/>
      <c r="I2741" s="9"/>
      <c r="J2741" s="9"/>
      <c r="K2741" s="9"/>
    </row>
    <row r="2742" spans="1:11" x14ac:dyDescent="0.25">
      <c r="A2742" s="2"/>
      <c r="B2742" s="2"/>
      <c r="C2742" s="2"/>
      <c r="E2742" s="2"/>
      <c r="G2742" s="2"/>
      <c r="H2742" s="6"/>
      <c r="I2742" s="9"/>
      <c r="J2742" s="9"/>
      <c r="K2742" s="9"/>
    </row>
    <row r="2743" spans="1:11" x14ac:dyDescent="0.25">
      <c r="A2743" s="2"/>
      <c r="B2743" s="2"/>
      <c r="C2743" s="2"/>
      <c r="E2743" s="2"/>
      <c r="G2743" s="2"/>
      <c r="H2743" s="6"/>
      <c r="I2743" s="9"/>
      <c r="J2743" s="9"/>
      <c r="K2743" s="9"/>
    </row>
    <row r="2744" spans="1:11" x14ac:dyDescent="0.25">
      <c r="A2744" s="2"/>
      <c r="B2744" s="2"/>
      <c r="C2744" s="2"/>
      <c r="E2744" s="2"/>
      <c r="G2744" s="2"/>
      <c r="H2744" s="6"/>
      <c r="I2744" s="9"/>
      <c r="J2744" s="9"/>
      <c r="K2744" s="9"/>
    </row>
    <row r="2745" spans="1:11" x14ac:dyDescent="0.25">
      <c r="A2745" s="2"/>
      <c r="B2745" s="2"/>
      <c r="C2745" s="2"/>
      <c r="E2745" s="2"/>
      <c r="G2745" s="2"/>
      <c r="H2745" s="6"/>
      <c r="I2745" s="9"/>
      <c r="J2745" s="9"/>
      <c r="K2745" s="9"/>
    </row>
    <row r="2746" spans="1:11" x14ac:dyDescent="0.25">
      <c r="A2746" s="2"/>
      <c r="B2746" s="2"/>
      <c r="C2746" s="2"/>
      <c r="E2746" s="2"/>
      <c r="G2746" s="2"/>
      <c r="H2746" s="6"/>
      <c r="I2746" s="9"/>
      <c r="J2746" s="9"/>
      <c r="K2746" s="9"/>
    </row>
    <row r="2747" spans="1:11" x14ac:dyDescent="0.25">
      <c r="A2747" s="2"/>
      <c r="B2747" s="2"/>
      <c r="C2747" s="2"/>
      <c r="E2747" s="2"/>
      <c r="G2747" s="2"/>
      <c r="H2747" s="6"/>
      <c r="I2747" s="9"/>
      <c r="J2747" s="9"/>
      <c r="K2747" s="9"/>
    </row>
    <row r="2748" spans="1:11" x14ac:dyDescent="0.25">
      <c r="A2748" s="2"/>
      <c r="B2748" s="2"/>
      <c r="C2748" s="2"/>
      <c r="E2748" s="2"/>
      <c r="G2748" s="2"/>
      <c r="H2748" s="6"/>
      <c r="I2748" s="9"/>
      <c r="J2748" s="9"/>
      <c r="K2748" s="9"/>
    </row>
    <row r="2749" spans="1:11" x14ac:dyDescent="0.25">
      <c r="A2749" s="2"/>
      <c r="B2749" s="2"/>
      <c r="C2749" s="2"/>
      <c r="E2749" s="2"/>
      <c r="G2749" s="2"/>
      <c r="H2749" s="6"/>
      <c r="I2749" s="9"/>
      <c r="J2749" s="9"/>
      <c r="K2749" s="9"/>
    </row>
    <row r="2750" spans="1:11" x14ac:dyDescent="0.25">
      <c r="A2750" s="2"/>
      <c r="B2750" s="2"/>
      <c r="C2750" s="2"/>
      <c r="E2750" s="2"/>
      <c r="G2750" s="2"/>
      <c r="H2750" s="6"/>
      <c r="I2750" s="9"/>
      <c r="J2750" s="9"/>
      <c r="K2750" s="9"/>
    </row>
    <row r="2751" spans="1:11" x14ac:dyDescent="0.25">
      <c r="A2751" s="2"/>
      <c r="B2751" s="2"/>
      <c r="C2751" s="2"/>
      <c r="E2751" s="2"/>
      <c r="G2751" s="2"/>
      <c r="H2751" s="6"/>
      <c r="I2751" s="9"/>
      <c r="J2751" s="9"/>
      <c r="K2751" s="9"/>
    </row>
    <row r="2752" spans="1:11" x14ac:dyDescent="0.25">
      <c r="A2752" s="2"/>
      <c r="B2752" s="2"/>
      <c r="C2752" s="2"/>
      <c r="E2752" s="2"/>
      <c r="G2752" s="2"/>
      <c r="H2752" s="6"/>
      <c r="I2752" s="9"/>
      <c r="J2752" s="9"/>
      <c r="K2752" s="9"/>
    </row>
    <row r="2753" spans="1:11" x14ac:dyDescent="0.25">
      <c r="A2753" s="2"/>
      <c r="B2753" s="2"/>
      <c r="C2753" s="2"/>
      <c r="E2753" s="2"/>
      <c r="G2753" s="2"/>
      <c r="H2753" s="6"/>
      <c r="I2753" s="9"/>
      <c r="J2753" s="9"/>
      <c r="K2753" s="9"/>
    </row>
    <row r="2754" spans="1:11" x14ac:dyDescent="0.25">
      <c r="A2754" s="2"/>
      <c r="B2754" s="2"/>
      <c r="C2754" s="2"/>
      <c r="E2754" s="2"/>
      <c r="G2754" s="2"/>
      <c r="H2754" s="6"/>
      <c r="I2754" s="9"/>
      <c r="J2754" s="9"/>
      <c r="K2754" s="9"/>
    </row>
    <row r="2755" spans="1:11" x14ac:dyDescent="0.25">
      <c r="A2755" s="2"/>
      <c r="B2755" s="2"/>
      <c r="C2755" s="2"/>
      <c r="E2755" s="2"/>
      <c r="G2755" s="2"/>
      <c r="H2755" s="6"/>
      <c r="I2755" s="9"/>
      <c r="J2755" s="9"/>
      <c r="K2755" s="9"/>
    </row>
    <row r="2756" spans="1:11" x14ac:dyDescent="0.25">
      <c r="A2756" s="2"/>
      <c r="B2756" s="2"/>
      <c r="C2756" s="2"/>
      <c r="E2756" s="2"/>
      <c r="G2756" s="2"/>
      <c r="H2756" s="6"/>
      <c r="I2756" s="9"/>
      <c r="J2756" s="9"/>
      <c r="K2756" s="9"/>
    </row>
    <row r="2757" spans="1:11" x14ac:dyDescent="0.25">
      <c r="A2757" s="2"/>
      <c r="B2757" s="2"/>
      <c r="C2757" s="2"/>
      <c r="E2757" s="2"/>
      <c r="G2757" s="2"/>
      <c r="H2757" s="6"/>
      <c r="I2757" s="9"/>
      <c r="J2757" s="9"/>
      <c r="K2757" s="9"/>
    </row>
    <row r="2758" spans="1:11" x14ac:dyDescent="0.25">
      <c r="A2758" s="2"/>
      <c r="B2758" s="2"/>
      <c r="C2758" s="2"/>
      <c r="E2758" s="2"/>
      <c r="G2758" s="2"/>
      <c r="H2758" s="6"/>
      <c r="I2758" s="9"/>
      <c r="J2758" s="9"/>
      <c r="K2758" s="9"/>
    </row>
    <row r="2759" spans="1:11" x14ac:dyDescent="0.25">
      <c r="A2759" s="2"/>
      <c r="B2759" s="2"/>
      <c r="C2759" s="2"/>
      <c r="E2759" s="2"/>
      <c r="G2759" s="2"/>
      <c r="H2759" s="6"/>
      <c r="I2759" s="9"/>
      <c r="J2759" s="9"/>
      <c r="K2759" s="9"/>
    </row>
    <row r="2760" spans="1:11" x14ac:dyDescent="0.25">
      <c r="A2760" s="2"/>
      <c r="B2760" s="2"/>
      <c r="C2760" s="2"/>
      <c r="E2760" s="2"/>
      <c r="G2760" s="2"/>
      <c r="H2760" s="6"/>
      <c r="I2760" s="9"/>
      <c r="J2760" s="9"/>
      <c r="K2760" s="9"/>
    </row>
    <row r="2761" spans="1:11" x14ac:dyDescent="0.25">
      <c r="A2761" s="2"/>
      <c r="B2761" s="2"/>
      <c r="C2761" s="2"/>
      <c r="E2761" s="2"/>
      <c r="G2761" s="2"/>
      <c r="H2761" s="6"/>
      <c r="I2761" s="9"/>
      <c r="J2761" s="9"/>
      <c r="K2761" s="9"/>
    </row>
    <row r="2762" spans="1:11" x14ac:dyDescent="0.25">
      <c r="A2762" s="2"/>
      <c r="B2762" s="2"/>
      <c r="C2762" s="2"/>
      <c r="E2762" s="2"/>
      <c r="G2762" s="2"/>
      <c r="H2762" s="6"/>
      <c r="I2762" s="9"/>
      <c r="J2762" s="9"/>
      <c r="K2762" s="9"/>
    </row>
    <row r="2763" spans="1:11" x14ac:dyDescent="0.25">
      <c r="A2763" s="2"/>
      <c r="B2763" s="2"/>
      <c r="C2763" s="2"/>
      <c r="E2763" s="2"/>
      <c r="G2763" s="2"/>
      <c r="H2763" s="6"/>
      <c r="I2763" s="9"/>
      <c r="J2763" s="9"/>
      <c r="K2763" s="9"/>
    </row>
    <row r="2764" spans="1:11" x14ac:dyDescent="0.25">
      <c r="A2764" s="2"/>
      <c r="B2764" s="2"/>
      <c r="C2764" s="2"/>
      <c r="E2764" s="2"/>
      <c r="G2764" s="2"/>
      <c r="H2764" s="6"/>
      <c r="I2764" s="9"/>
      <c r="J2764" s="9"/>
      <c r="K2764" s="9"/>
    </row>
    <row r="2765" spans="1:11" x14ac:dyDescent="0.25">
      <c r="A2765" s="2"/>
      <c r="B2765" s="2"/>
      <c r="C2765" s="2"/>
      <c r="E2765" s="2"/>
      <c r="G2765" s="2"/>
      <c r="H2765" s="6"/>
      <c r="I2765" s="9"/>
      <c r="J2765" s="9"/>
      <c r="K2765" s="9"/>
    </row>
    <row r="2766" spans="1:11" x14ac:dyDescent="0.25">
      <c r="A2766" s="2"/>
      <c r="B2766" s="2"/>
      <c r="C2766" s="2"/>
      <c r="E2766" s="2"/>
      <c r="G2766" s="2"/>
      <c r="H2766" s="6"/>
      <c r="I2766" s="9"/>
      <c r="J2766" s="9"/>
      <c r="K2766" s="9"/>
    </row>
    <row r="2767" spans="1:11" x14ac:dyDescent="0.25">
      <c r="A2767" s="2"/>
      <c r="B2767" s="2"/>
      <c r="C2767" s="2"/>
      <c r="E2767" s="2"/>
      <c r="G2767" s="2"/>
      <c r="H2767" s="6"/>
      <c r="I2767" s="9"/>
      <c r="J2767" s="9"/>
      <c r="K2767" s="9"/>
    </row>
    <row r="2768" spans="1:11" x14ac:dyDescent="0.25">
      <c r="A2768" s="2"/>
      <c r="B2768" s="2"/>
      <c r="C2768" s="2"/>
      <c r="E2768" s="2"/>
      <c r="G2768" s="2"/>
      <c r="H2768" s="6"/>
      <c r="I2768" s="9"/>
      <c r="J2768" s="9"/>
      <c r="K2768" s="9"/>
    </row>
    <row r="2769" spans="1:11" x14ac:dyDescent="0.25">
      <c r="A2769" s="2"/>
      <c r="B2769" s="2"/>
      <c r="C2769" s="2"/>
      <c r="E2769" s="2"/>
      <c r="G2769" s="2"/>
      <c r="H2769" s="6"/>
      <c r="I2769" s="9"/>
      <c r="J2769" s="9"/>
      <c r="K2769" s="9"/>
    </row>
    <row r="2770" spans="1:11" x14ac:dyDescent="0.25">
      <c r="A2770" s="2"/>
      <c r="B2770" s="2"/>
      <c r="C2770" s="2"/>
      <c r="E2770" s="2"/>
      <c r="G2770" s="2"/>
      <c r="H2770" s="6"/>
      <c r="I2770" s="9"/>
      <c r="J2770" s="9"/>
      <c r="K2770" s="9"/>
    </row>
    <row r="2771" spans="1:11" x14ac:dyDescent="0.25">
      <c r="A2771" s="2"/>
      <c r="B2771" s="2"/>
      <c r="C2771" s="2"/>
      <c r="E2771" s="2"/>
      <c r="G2771" s="2"/>
      <c r="H2771" s="6"/>
      <c r="I2771" s="9"/>
      <c r="J2771" s="9"/>
      <c r="K2771" s="9"/>
    </row>
    <row r="2772" spans="1:11" x14ac:dyDescent="0.25">
      <c r="A2772" s="2"/>
      <c r="B2772" s="2"/>
      <c r="C2772" s="2"/>
      <c r="E2772" s="2"/>
      <c r="G2772" s="2"/>
      <c r="H2772" s="6"/>
      <c r="I2772" s="9"/>
      <c r="J2772" s="9"/>
      <c r="K2772" s="9"/>
    </row>
    <row r="2773" spans="1:11" x14ac:dyDescent="0.25">
      <c r="A2773" s="2"/>
      <c r="B2773" s="2"/>
      <c r="C2773" s="2"/>
      <c r="E2773" s="2"/>
      <c r="G2773" s="2"/>
      <c r="H2773" s="6"/>
      <c r="I2773" s="9"/>
      <c r="J2773" s="9"/>
      <c r="K2773" s="9"/>
    </row>
    <row r="2774" spans="1:11" x14ac:dyDescent="0.25">
      <c r="A2774" s="2"/>
      <c r="B2774" s="2"/>
      <c r="C2774" s="2"/>
      <c r="E2774" s="2"/>
      <c r="G2774" s="2"/>
      <c r="H2774" s="6"/>
      <c r="I2774" s="9"/>
      <c r="J2774" s="9"/>
      <c r="K2774" s="9"/>
    </row>
    <row r="2775" spans="1:11" x14ac:dyDescent="0.25">
      <c r="A2775" s="2"/>
      <c r="B2775" s="2"/>
      <c r="C2775" s="2"/>
      <c r="E2775" s="2"/>
      <c r="G2775" s="2"/>
      <c r="H2775" s="6"/>
      <c r="I2775" s="9"/>
      <c r="J2775" s="9"/>
      <c r="K2775" s="9"/>
    </row>
    <row r="2776" spans="1:11" x14ac:dyDescent="0.25">
      <c r="A2776" s="2"/>
      <c r="B2776" s="2"/>
      <c r="C2776" s="2"/>
      <c r="E2776" s="2"/>
      <c r="G2776" s="2"/>
      <c r="H2776" s="6"/>
      <c r="I2776" s="9"/>
      <c r="J2776" s="9"/>
      <c r="K2776" s="9"/>
    </row>
    <row r="2777" spans="1:11" x14ac:dyDescent="0.25">
      <c r="A2777" s="2"/>
      <c r="B2777" s="2"/>
      <c r="C2777" s="2"/>
      <c r="E2777" s="2"/>
      <c r="G2777" s="2"/>
      <c r="H2777" s="6"/>
      <c r="I2777" s="9"/>
      <c r="J2777" s="9"/>
      <c r="K2777" s="9"/>
    </row>
    <row r="2778" spans="1:11" x14ac:dyDescent="0.25">
      <c r="A2778" s="2"/>
      <c r="B2778" s="2"/>
      <c r="C2778" s="2"/>
      <c r="E2778" s="2"/>
      <c r="G2778" s="2"/>
      <c r="H2778" s="6"/>
      <c r="I2778" s="9"/>
      <c r="J2778" s="9"/>
      <c r="K2778" s="9"/>
    </row>
    <row r="2779" spans="1:11" x14ac:dyDescent="0.25">
      <c r="A2779" s="2"/>
      <c r="B2779" s="2"/>
      <c r="C2779" s="2"/>
      <c r="E2779" s="2"/>
      <c r="G2779" s="2"/>
      <c r="H2779" s="6"/>
      <c r="I2779" s="9"/>
      <c r="J2779" s="9"/>
      <c r="K2779" s="9"/>
    </row>
    <row r="2780" spans="1:11" x14ac:dyDescent="0.25">
      <c r="A2780" s="2"/>
      <c r="B2780" s="2"/>
      <c r="C2780" s="2"/>
      <c r="E2780" s="2"/>
      <c r="G2780" s="2"/>
      <c r="H2780" s="6"/>
      <c r="I2780" s="9"/>
      <c r="J2780" s="9"/>
      <c r="K2780" s="9"/>
    </row>
    <row r="2781" spans="1:11" x14ac:dyDescent="0.25">
      <c r="A2781" s="2"/>
      <c r="B2781" s="2"/>
      <c r="C2781" s="2"/>
      <c r="E2781" s="2"/>
      <c r="G2781" s="2"/>
      <c r="H2781" s="6"/>
      <c r="I2781" s="9"/>
      <c r="J2781" s="9"/>
      <c r="K2781" s="9"/>
    </row>
    <row r="2782" spans="1:11" x14ac:dyDescent="0.25">
      <c r="A2782" s="2"/>
      <c r="B2782" s="2"/>
      <c r="C2782" s="2"/>
      <c r="E2782" s="2"/>
      <c r="G2782" s="2"/>
      <c r="H2782" s="6"/>
      <c r="I2782" s="9"/>
      <c r="J2782" s="9"/>
      <c r="K2782" s="9"/>
    </row>
    <row r="2783" spans="1:11" x14ac:dyDescent="0.25">
      <c r="A2783" s="2"/>
      <c r="B2783" s="2"/>
      <c r="C2783" s="2"/>
      <c r="E2783" s="2"/>
      <c r="G2783" s="2"/>
      <c r="H2783" s="6"/>
      <c r="I2783" s="9"/>
      <c r="J2783" s="9"/>
      <c r="K2783" s="9"/>
    </row>
    <row r="2784" spans="1:11" x14ac:dyDescent="0.25">
      <c r="A2784" s="2"/>
      <c r="B2784" s="2"/>
      <c r="C2784" s="2"/>
      <c r="E2784" s="2"/>
      <c r="G2784" s="2"/>
      <c r="H2784" s="6"/>
      <c r="I2784" s="9"/>
      <c r="J2784" s="9"/>
      <c r="K2784" s="9"/>
    </row>
    <row r="2785" spans="1:11" x14ac:dyDescent="0.25">
      <c r="A2785" s="2"/>
      <c r="B2785" s="2"/>
      <c r="C2785" s="2"/>
      <c r="E2785" s="2"/>
      <c r="G2785" s="2"/>
      <c r="H2785" s="6"/>
      <c r="I2785" s="9"/>
      <c r="J2785" s="9"/>
      <c r="K2785" s="9"/>
    </row>
    <row r="2786" spans="1:11" x14ac:dyDescent="0.25">
      <c r="A2786" s="2"/>
      <c r="B2786" s="2"/>
      <c r="C2786" s="2"/>
      <c r="E2786" s="2"/>
      <c r="G2786" s="2"/>
      <c r="H2786" s="6"/>
      <c r="I2786" s="9"/>
      <c r="J2786" s="9"/>
      <c r="K2786" s="9"/>
    </row>
    <row r="2787" spans="1:11" x14ac:dyDescent="0.25">
      <c r="A2787" s="2"/>
      <c r="B2787" s="2"/>
      <c r="C2787" s="2"/>
      <c r="E2787" s="2"/>
      <c r="G2787" s="2"/>
      <c r="H2787" s="6"/>
      <c r="I2787" s="9"/>
      <c r="J2787" s="9"/>
      <c r="K2787" s="9"/>
    </row>
    <row r="2788" spans="1:11" x14ac:dyDescent="0.25">
      <c r="A2788" s="2"/>
      <c r="B2788" s="2"/>
      <c r="C2788" s="2"/>
      <c r="E2788" s="2"/>
      <c r="G2788" s="2"/>
      <c r="H2788" s="6"/>
      <c r="I2788" s="9"/>
      <c r="J2788" s="9"/>
      <c r="K2788" s="9"/>
    </row>
    <row r="2789" spans="1:11" x14ac:dyDescent="0.25">
      <c r="A2789" s="2"/>
      <c r="B2789" s="2"/>
      <c r="C2789" s="2"/>
      <c r="E2789" s="2"/>
      <c r="G2789" s="2"/>
      <c r="H2789" s="6"/>
      <c r="I2789" s="9"/>
      <c r="J2789" s="9"/>
      <c r="K2789" s="9"/>
    </row>
    <row r="2790" spans="1:11" x14ac:dyDescent="0.25">
      <c r="A2790" s="2"/>
      <c r="B2790" s="2"/>
      <c r="C2790" s="2"/>
      <c r="E2790" s="2"/>
      <c r="G2790" s="2"/>
      <c r="H2790" s="6"/>
      <c r="I2790" s="9"/>
      <c r="J2790" s="9"/>
      <c r="K2790" s="9"/>
    </row>
    <row r="2791" spans="1:11" x14ac:dyDescent="0.25">
      <c r="A2791" s="2"/>
      <c r="B2791" s="2"/>
      <c r="C2791" s="2"/>
      <c r="E2791" s="2"/>
      <c r="G2791" s="2"/>
      <c r="H2791" s="6"/>
      <c r="I2791" s="9"/>
      <c r="J2791" s="9"/>
      <c r="K2791" s="9"/>
    </row>
    <row r="2792" spans="1:11" x14ac:dyDescent="0.25">
      <c r="A2792" s="2"/>
      <c r="B2792" s="2"/>
      <c r="C2792" s="2"/>
      <c r="E2792" s="2"/>
      <c r="G2792" s="2"/>
      <c r="H2792" s="6"/>
      <c r="I2792" s="9"/>
      <c r="J2792" s="9"/>
      <c r="K2792" s="9"/>
    </row>
    <row r="2793" spans="1:11" x14ac:dyDescent="0.25">
      <c r="A2793" s="2"/>
      <c r="B2793" s="2"/>
      <c r="C2793" s="2"/>
      <c r="E2793" s="2"/>
      <c r="G2793" s="2"/>
      <c r="H2793" s="6"/>
      <c r="I2793" s="9"/>
      <c r="J2793" s="9"/>
      <c r="K2793" s="9"/>
    </row>
    <row r="2794" spans="1:11" x14ac:dyDescent="0.25">
      <c r="A2794" s="2"/>
      <c r="B2794" s="2"/>
      <c r="C2794" s="2"/>
      <c r="E2794" s="2"/>
      <c r="G2794" s="2"/>
      <c r="H2794" s="6"/>
      <c r="I2794" s="9"/>
      <c r="J2794" s="9"/>
      <c r="K2794" s="9"/>
    </row>
    <row r="2795" spans="1:11" x14ac:dyDescent="0.25">
      <c r="A2795" s="2"/>
      <c r="B2795" s="2"/>
      <c r="C2795" s="2"/>
      <c r="E2795" s="2"/>
      <c r="G2795" s="2"/>
      <c r="H2795" s="6"/>
      <c r="I2795" s="9"/>
      <c r="J2795" s="9"/>
      <c r="K2795" s="9"/>
    </row>
    <row r="2796" spans="1:11" x14ac:dyDescent="0.25">
      <c r="A2796" s="2"/>
      <c r="B2796" s="2"/>
      <c r="C2796" s="2"/>
      <c r="E2796" s="2"/>
      <c r="G2796" s="2"/>
      <c r="H2796" s="6"/>
      <c r="I2796" s="9"/>
      <c r="J2796" s="9"/>
      <c r="K2796" s="9"/>
    </row>
    <row r="2797" spans="1:11" x14ac:dyDescent="0.25">
      <c r="A2797" s="2"/>
      <c r="B2797" s="2"/>
      <c r="C2797" s="2"/>
      <c r="E2797" s="2"/>
      <c r="G2797" s="2"/>
      <c r="H2797" s="6"/>
      <c r="I2797" s="9"/>
      <c r="J2797" s="9"/>
      <c r="K2797" s="9"/>
    </row>
    <row r="2798" spans="1:11" x14ac:dyDescent="0.25">
      <c r="A2798" s="2"/>
      <c r="B2798" s="2"/>
      <c r="C2798" s="2"/>
      <c r="E2798" s="2"/>
      <c r="G2798" s="2"/>
      <c r="H2798" s="6"/>
      <c r="I2798" s="9"/>
      <c r="J2798" s="9"/>
      <c r="K2798" s="9"/>
    </row>
    <row r="2799" spans="1:11" x14ac:dyDescent="0.25">
      <c r="A2799" s="2"/>
      <c r="B2799" s="2"/>
      <c r="C2799" s="2"/>
      <c r="E2799" s="2"/>
      <c r="G2799" s="2"/>
      <c r="H2799" s="6"/>
      <c r="I2799" s="9"/>
      <c r="J2799" s="9"/>
      <c r="K2799" s="9"/>
    </row>
    <row r="2800" spans="1:11" x14ac:dyDescent="0.25">
      <c r="A2800" s="2"/>
      <c r="B2800" s="2"/>
      <c r="C2800" s="2"/>
      <c r="E2800" s="2"/>
      <c r="G2800" s="2"/>
      <c r="H2800" s="6"/>
      <c r="I2800" s="9"/>
      <c r="J2800" s="9"/>
      <c r="K2800" s="9"/>
    </row>
    <row r="2801" spans="1:11" x14ac:dyDescent="0.25">
      <c r="A2801" s="2"/>
      <c r="B2801" s="2"/>
      <c r="C2801" s="2"/>
      <c r="E2801" s="2"/>
      <c r="G2801" s="2"/>
      <c r="H2801" s="6"/>
      <c r="I2801" s="9"/>
      <c r="J2801" s="9"/>
      <c r="K2801" s="9"/>
    </row>
    <row r="2802" spans="1:11" x14ac:dyDescent="0.25">
      <c r="A2802" s="2"/>
      <c r="B2802" s="2"/>
      <c r="C2802" s="2"/>
      <c r="E2802" s="2"/>
      <c r="G2802" s="2"/>
      <c r="H2802" s="6"/>
      <c r="I2802" s="9"/>
      <c r="J2802" s="9"/>
      <c r="K2802" s="9"/>
    </row>
    <row r="2803" spans="1:11" x14ac:dyDescent="0.25">
      <c r="A2803" s="2"/>
      <c r="B2803" s="2"/>
      <c r="C2803" s="2"/>
      <c r="E2803" s="2"/>
      <c r="G2803" s="2"/>
      <c r="H2803" s="6"/>
      <c r="I2803" s="9"/>
      <c r="J2803" s="9"/>
      <c r="K2803" s="9"/>
    </row>
    <row r="2804" spans="1:11" x14ac:dyDescent="0.25">
      <c r="A2804" s="2"/>
      <c r="B2804" s="2"/>
      <c r="C2804" s="2"/>
      <c r="E2804" s="2"/>
      <c r="G2804" s="2"/>
      <c r="H2804" s="6"/>
      <c r="I2804" s="9"/>
      <c r="J2804" s="9"/>
      <c r="K2804" s="9"/>
    </row>
    <row r="2805" spans="1:11" x14ac:dyDescent="0.25">
      <c r="A2805" s="2"/>
      <c r="B2805" s="2"/>
      <c r="C2805" s="2"/>
      <c r="E2805" s="2"/>
      <c r="G2805" s="2"/>
      <c r="H2805" s="6"/>
      <c r="I2805" s="9"/>
      <c r="J2805" s="9"/>
      <c r="K2805" s="9"/>
    </row>
    <row r="2806" spans="1:11" x14ac:dyDescent="0.25">
      <c r="A2806" s="2"/>
      <c r="B2806" s="2"/>
      <c r="C2806" s="2"/>
      <c r="E2806" s="2"/>
      <c r="G2806" s="2"/>
      <c r="H2806" s="6"/>
      <c r="I2806" s="9"/>
      <c r="J2806" s="9"/>
      <c r="K2806" s="9"/>
    </row>
    <row r="2807" spans="1:11" x14ac:dyDescent="0.25">
      <c r="A2807" s="2"/>
      <c r="B2807" s="2"/>
      <c r="C2807" s="2"/>
      <c r="E2807" s="2"/>
      <c r="G2807" s="2"/>
      <c r="H2807" s="6"/>
      <c r="I2807" s="9"/>
      <c r="J2807" s="9"/>
      <c r="K2807" s="9"/>
    </row>
    <row r="2808" spans="1:11" x14ac:dyDescent="0.25">
      <c r="A2808" s="2"/>
      <c r="B2808" s="2"/>
      <c r="C2808" s="2"/>
      <c r="E2808" s="2"/>
      <c r="G2808" s="2"/>
      <c r="H2808" s="6"/>
      <c r="I2808" s="9"/>
      <c r="J2808" s="9"/>
      <c r="K2808" s="9"/>
    </row>
    <row r="2809" spans="1:11" x14ac:dyDescent="0.25">
      <c r="A2809" s="2"/>
      <c r="B2809" s="2"/>
      <c r="C2809" s="2"/>
      <c r="E2809" s="2"/>
      <c r="G2809" s="2"/>
      <c r="H2809" s="6"/>
      <c r="I2809" s="9"/>
      <c r="J2809" s="9"/>
      <c r="K2809" s="9"/>
    </row>
    <row r="2810" spans="1:11" x14ac:dyDescent="0.25">
      <c r="A2810" s="2"/>
      <c r="B2810" s="2"/>
      <c r="C2810" s="2"/>
      <c r="E2810" s="2"/>
      <c r="G2810" s="2"/>
      <c r="H2810" s="6"/>
      <c r="I2810" s="9"/>
      <c r="J2810" s="9"/>
      <c r="K2810" s="9"/>
    </row>
    <row r="2811" spans="1:11" x14ac:dyDescent="0.25">
      <c r="A2811" s="2"/>
      <c r="B2811" s="2"/>
      <c r="C2811" s="2"/>
      <c r="E2811" s="2"/>
      <c r="G2811" s="2"/>
      <c r="H2811" s="6"/>
      <c r="I2811" s="9"/>
      <c r="J2811" s="9"/>
      <c r="K2811" s="9"/>
    </row>
    <row r="2812" spans="1:11" x14ac:dyDescent="0.25">
      <c r="A2812" s="2"/>
      <c r="B2812" s="2"/>
      <c r="C2812" s="2"/>
      <c r="E2812" s="2"/>
      <c r="G2812" s="2"/>
      <c r="H2812" s="6"/>
      <c r="I2812" s="9"/>
      <c r="J2812" s="9"/>
      <c r="K2812" s="9"/>
    </row>
    <row r="2813" spans="1:11" x14ac:dyDescent="0.25">
      <c r="A2813" s="2"/>
      <c r="B2813" s="2"/>
      <c r="C2813" s="2"/>
      <c r="E2813" s="2"/>
      <c r="G2813" s="2"/>
      <c r="H2813" s="6"/>
      <c r="I2813" s="9"/>
      <c r="J2813" s="9"/>
      <c r="K2813" s="9"/>
    </row>
    <row r="2814" spans="1:11" x14ac:dyDescent="0.25">
      <c r="A2814" s="2"/>
      <c r="B2814" s="2"/>
      <c r="C2814" s="2"/>
      <c r="E2814" s="2"/>
      <c r="G2814" s="2"/>
      <c r="H2814" s="6"/>
      <c r="I2814" s="9"/>
      <c r="J2814" s="9"/>
      <c r="K2814" s="9"/>
    </row>
    <row r="2815" spans="1:11" x14ac:dyDescent="0.25">
      <c r="A2815" s="2"/>
      <c r="B2815" s="2"/>
      <c r="C2815" s="2"/>
      <c r="E2815" s="2"/>
      <c r="G2815" s="2"/>
      <c r="H2815" s="6"/>
      <c r="I2815" s="9"/>
      <c r="J2815" s="9"/>
      <c r="K2815" s="9"/>
    </row>
    <row r="2816" spans="1:11" x14ac:dyDescent="0.25">
      <c r="A2816" s="2"/>
      <c r="B2816" s="2"/>
      <c r="C2816" s="2"/>
      <c r="E2816" s="2"/>
      <c r="G2816" s="2"/>
      <c r="H2816" s="6"/>
      <c r="I2816" s="9"/>
      <c r="J2816" s="9"/>
      <c r="K2816" s="9"/>
    </row>
    <row r="2817" spans="1:11" x14ac:dyDescent="0.25">
      <c r="A2817" s="2"/>
      <c r="B2817" s="2"/>
      <c r="C2817" s="2"/>
      <c r="E2817" s="2"/>
      <c r="G2817" s="2"/>
      <c r="H2817" s="6"/>
      <c r="I2817" s="9"/>
      <c r="J2817" s="9"/>
      <c r="K2817" s="9"/>
    </row>
    <row r="2818" spans="1:11" x14ac:dyDescent="0.25">
      <c r="A2818" s="2"/>
      <c r="B2818" s="2"/>
      <c r="C2818" s="2"/>
      <c r="E2818" s="2"/>
      <c r="G2818" s="2"/>
      <c r="H2818" s="6"/>
      <c r="I2818" s="9"/>
      <c r="J2818" s="9"/>
      <c r="K2818" s="9"/>
    </row>
    <row r="2819" spans="1:11" x14ac:dyDescent="0.25">
      <c r="A2819" s="2"/>
      <c r="B2819" s="2"/>
      <c r="C2819" s="2"/>
      <c r="E2819" s="2"/>
      <c r="G2819" s="2"/>
      <c r="H2819" s="6"/>
      <c r="I2819" s="9"/>
      <c r="J2819" s="9"/>
      <c r="K2819" s="9"/>
    </row>
    <row r="2820" spans="1:11" x14ac:dyDescent="0.25">
      <c r="A2820" s="2"/>
      <c r="B2820" s="2"/>
      <c r="C2820" s="2"/>
      <c r="E2820" s="2"/>
      <c r="G2820" s="2"/>
      <c r="H2820" s="6"/>
      <c r="I2820" s="9"/>
      <c r="J2820" s="9"/>
      <c r="K2820" s="9"/>
    </row>
    <row r="2821" spans="1:11" x14ac:dyDescent="0.25">
      <c r="A2821" s="2"/>
      <c r="B2821" s="2"/>
      <c r="C2821" s="2"/>
      <c r="E2821" s="2"/>
      <c r="G2821" s="2"/>
      <c r="H2821" s="6"/>
      <c r="I2821" s="9"/>
      <c r="J2821" s="9"/>
      <c r="K2821" s="9"/>
    </row>
    <row r="2822" spans="1:11" x14ac:dyDescent="0.25">
      <c r="A2822" s="2"/>
      <c r="B2822" s="2"/>
      <c r="C2822" s="2"/>
      <c r="E2822" s="2"/>
      <c r="G2822" s="2"/>
      <c r="H2822" s="6"/>
      <c r="I2822" s="9"/>
      <c r="J2822" s="9"/>
      <c r="K2822" s="9"/>
    </row>
    <row r="2823" spans="1:11" x14ac:dyDescent="0.25">
      <c r="A2823" s="2"/>
      <c r="B2823" s="2"/>
      <c r="C2823" s="2"/>
      <c r="E2823" s="2"/>
      <c r="G2823" s="2"/>
      <c r="H2823" s="6"/>
      <c r="I2823" s="9"/>
      <c r="J2823" s="9"/>
      <c r="K2823" s="9"/>
    </row>
    <row r="2824" spans="1:11" x14ac:dyDescent="0.25">
      <c r="A2824" s="2"/>
      <c r="B2824" s="2"/>
      <c r="C2824" s="2"/>
      <c r="E2824" s="2"/>
      <c r="G2824" s="2"/>
      <c r="H2824" s="6"/>
      <c r="I2824" s="9"/>
      <c r="J2824" s="9"/>
      <c r="K2824" s="9"/>
    </row>
    <row r="2825" spans="1:11" x14ac:dyDescent="0.25">
      <c r="A2825" s="2"/>
      <c r="B2825" s="2"/>
      <c r="C2825" s="2"/>
      <c r="E2825" s="2"/>
      <c r="G2825" s="2"/>
      <c r="H2825" s="6"/>
      <c r="I2825" s="9"/>
      <c r="J2825" s="9"/>
      <c r="K2825" s="9"/>
    </row>
    <row r="2826" spans="1:11" x14ac:dyDescent="0.25">
      <c r="A2826" s="2"/>
      <c r="B2826" s="2"/>
      <c r="C2826" s="2"/>
      <c r="E2826" s="2"/>
      <c r="G2826" s="2"/>
      <c r="H2826" s="6"/>
      <c r="I2826" s="9"/>
      <c r="J2826" s="9"/>
      <c r="K2826" s="9"/>
    </row>
    <row r="2827" spans="1:11" x14ac:dyDescent="0.25">
      <c r="A2827" s="2"/>
      <c r="B2827" s="2"/>
      <c r="C2827" s="2"/>
      <c r="E2827" s="2"/>
      <c r="G2827" s="2"/>
      <c r="H2827" s="6"/>
      <c r="I2827" s="9"/>
      <c r="J2827" s="9"/>
      <c r="K2827" s="9"/>
    </row>
    <row r="2828" spans="1:11" x14ac:dyDescent="0.25">
      <c r="A2828" s="2"/>
      <c r="B2828" s="2"/>
      <c r="C2828" s="2"/>
      <c r="E2828" s="2"/>
      <c r="G2828" s="2"/>
      <c r="H2828" s="6"/>
      <c r="I2828" s="9"/>
      <c r="J2828" s="9"/>
      <c r="K2828" s="9"/>
    </row>
    <row r="2829" spans="1:11" x14ac:dyDescent="0.25">
      <c r="A2829" s="2"/>
      <c r="B2829" s="2"/>
      <c r="C2829" s="2"/>
      <c r="E2829" s="2"/>
      <c r="G2829" s="2"/>
      <c r="H2829" s="6"/>
      <c r="I2829" s="9"/>
      <c r="J2829" s="9"/>
      <c r="K2829" s="9"/>
    </row>
    <row r="2830" spans="1:11" x14ac:dyDescent="0.25">
      <c r="A2830" s="2"/>
      <c r="B2830" s="2"/>
      <c r="C2830" s="2"/>
      <c r="E2830" s="2"/>
      <c r="G2830" s="2"/>
      <c r="H2830" s="6"/>
      <c r="I2830" s="9"/>
      <c r="J2830" s="9"/>
      <c r="K2830" s="9"/>
    </row>
    <row r="2831" spans="1:11" x14ac:dyDescent="0.25">
      <c r="A2831" s="2"/>
      <c r="B2831" s="2"/>
      <c r="C2831" s="2"/>
      <c r="E2831" s="2"/>
      <c r="G2831" s="2"/>
      <c r="H2831" s="6"/>
      <c r="I2831" s="9"/>
      <c r="J2831" s="9"/>
      <c r="K2831" s="9"/>
    </row>
    <row r="2832" spans="1:11" x14ac:dyDescent="0.25">
      <c r="A2832" s="2"/>
      <c r="B2832" s="2"/>
      <c r="C2832" s="2"/>
      <c r="E2832" s="2"/>
      <c r="G2832" s="2"/>
      <c r="H2832" s="6"/>
      <c r="I2832" s="9"/>
      <c r="J2832" s="9"/>
      <c r="K2832" s="9"/>
    </row>
    <row r="2833" spans="1:11" x14ac:dyDescent="0.25">
      <c r="A2833" s="2"/>
      <c r="B2833" s="2"/>
      <c r="C2833" s="2"/>
      <c r="E2833" s="2"/>
      <c r="G2833" s="2"/>
      <c r="H2833" s="6"/>
      <c r="I2833" s="9"/>
      <c r="J2833" s="9"/>
      <c r="K2833" s="9"/>
    </row>
    <row r="2834" spans="1:11" x14ac:dyDescent="0.25">
      <c r="A2834" s="2"/>
      <c r="B2834" s="2"/>
      <c r="C2834" s="2"/>
      <c r="E2834" s="2"/>
      <c r="G2834" s="2"/>
      <c r="H2834" s="6"/>
      <c r="I2834" s="9"/>
      <c r="J2834" s="9"/>
      <c r="K2834" s="9"/>
    </row>
    <row r="2835" spans="1:11" x14ac:dyDescent="0.25">
      <c r="A2835" s="2"/>
      <c r="B2835" s="2"/>
      <c r="C2835" s="2"/>
      <c r="E2835" s="2"/>
      <c r="G2835" s="2"/>
      <c r="H2835" s="6"/>
      <c r="I2835" s="9"/>
      <c r="J2835" s="9"/>
      <c r="K2835" s="9"/>
    </row>
    <row r="2836" spans="1:11" x14ac:dyDescent="0.25">
      <c r="A2836" s="2"/>
      <c r="B2836" s="2"/>
      <c r="C2836" s="2"/>
      <c r="E2836" s="2"/>
      <c r="G2836" s="2"/>
      <c r="H2836" s="6"/>
      <c r="I2836" s="9"/>
      <c r="J2836" s="9"/>
      <c r="K2836" s="9"/>
    </row>
    <row r="2837" spans="1:11" x14ac:dyDescent="0.25">
      <c r="A2837" s="2"/>
      <c r="B2837" s="2"/>
      <c r="C2837" s="2"/>
      <c r="E2837" s="2"/>
      <c r="G2837" s="2"/>
      <c r="H2837" s="6"/>
      <c r="I2837" s="9"/>
      <c r="J2837" s="9"/>
      <c r="K2837" s="9"/>
    </row>
    <row r="2838" spans="1:11" x14ac:dyDescent="0.25">
      <c r="A2838" s="2"/>
      <c r="B2838" s="2"/>
      <c r="C2838" s="2"/>
      <c r="E2838" s="2"/>
      <c r="G2838" s="2"/>
      <c r="H2838" s="6"/>
      <c r="I2838" s="9"/>
      <c r="J2838" s="9"/>
      <c r="K2838" s="9"/>
    </row>
    <row r="2839" spans="1:11" x14ac:dyDescent="0.25">
      <c r="A2839" s="2"/>
      <c r="B2839" s="2"/>
      <c r="C2839" s="2"/>
      <c r="E2839" s="2"/>
      <c r="G2839" s="2"/>
      <c r="H2839" s="6"/>
      <c r="I2839" s="9"/>
      <c r="J2839" s="9"/>
      <c r="K2839" s="9"/>
    </row>
    <row r="2840" spans="1:11" x14ac:dyDescent="0.25">
      <c r="A2840" s="2"/>
      <c r="B2840" s="2"/>
      <c r="C2840" s="2"/>
      <c r="E2840" s="2"/>
      <c r="G2840" s="2"/>
      <c r="H2840" s="6"/>
      <c r="I2840" s="9"/>
      <c r="J2840" s="9"/>
      <c r="K2840" s="9"/>
    </row>
    <row r="2841" spans="1:11" x14ac:dyDescent="0.25">
      <c r="A2841" s="2"/>
      <c r="B2841" s="2"/>
      <c r="C2841" s="2"/>
      <c r="E2841" s="2"/>
      <c r="G2841" s="2"/>
      <c r="H2841" s="6"/>
      <c r="I2841" s="9"/>
      <c r="J2841" s="9"/>
      <c r="K2841" s="9"/>
    </row>
    <row r="2842" spans="1:11" x14ac:dyDescent="0.25">
      <c r="A2842" s="2"/>
      <c r="B2842" s="2"/>
      <c r="C2842" s="2"/>
      <c r="E2842" s="2"/>
      <c r="G2842" s="2"/>
      <c r="H2842" s="6"/>
      <c r="I2842" s="9"/>
      <c r="J2842" s="9"/>
      <c r="K2842" s="9"/>
    </row>
    <row r="2843" spans="1:11" x14ac:dyDescent="0.25">
      <c r="A2843" s="2"/>
      <c r="B2843" s="2"/>
      <c r="C2843" s="2"/>
      <c r="E2843" s="2"/>
      <c r="G2843" s="2"/>
      <c r="H2843" s="6"/>
      <c r="I2843" s="9"/>
      <c r="J2843" s="9"/>
      <c r="K2843" s="9"/>
    </row>
    <row r="2844" spans="1:11" x14ac:dyDescent="0.25">
      <c r="A2844" s="2"/>
      <c r="B2844" s="2"/>
      <c r="C2844" s="2"/>
      <c r="E2844" s="2"/>
      <c r="G2844" s="2"/>
      <c r="H2844" s="6"/>
      <c r="I2844" s="9"/>
      <c r="J2844" s="9"/>
      <c r="K2844" s="9"/>
    </row>
    <row r="2845" spans="1:11" x14ac:dyDescent="0.25">
      <c r="A2845" s="2"/>
      <c r="B2845" s="2"/>
      <c r="C2845" s="2"/>
      <c r="E2845" s="2"/>
      <c r="G2845" s="2"/>
      <c r="H2845" s="6"/>
      <c r="I2845" s="9"/>
      <c r="J2845" s="9"/>
      <c r="K2845" s="9"/>
    </row>
    <row r="2846" spans="1:11" x14ac:dyDescent="0.25">
      <c r="A2846" s="2"/>
      <c r="B2846" s="2"/>
      <c r="C2846" s="2"/>
      <c r="E2846" s="2"/>
      <c r="G2846" s="2"/>
      <c r="H2846" s="6"/>
      <c r="I2846" s="9"/>
      <c r="J2846" s="9"/>
      <c r="K2846" s="9"/>
    </row>
    <row r="2847" spans="1:11" x14ac:dyDescent="0.25">
      <c r="A2847" s="2"/>
      <c r="B2847" s="2"/>
      <c r="C2847" s="2"/>
      <c r="E2847" s="2"/>
      <c r="G2847" s="2"/>
      <c r="H2847" s="6"/>
      <c r="I2847" s="9"/>
      <c r="J2847" s="9"/>
      <c r="K2847" s="9"/>
    </row>
    <row r="2848" spans="1:11" x14ac:dyDescent="0.25">
      <c r="A2848" s="2"/>
      <c r="B2848" s="2"/>
      <c r="C2848" s="2"/>
      <c r="E2848" s="2"/>
      <c r="G2848" s="2"/>
      <c r="H2848" s="6"/>
      <c r="I2848" s="9"/>
      <c r="J2848" s="9"/>
      <c r="K2848" s="9"/>
    </row>
    <row r="2849" spans="1:11" x14ac:dyDescent="0.25">
      <c r="A2849" s="2"/>
      <c r="B2849" s="2"/>
      <c r="C2849" s="2"/>
      <c r="E2849" s="2"/>
      <c r="G2849" s="2"/>
      <c r="H2849" s="6"/>
      <c r="I2849" s="9"/>
      <c r="J2849" s="9"/>
      <c r="K2849" s="9"/>
    </row>
    <row r="2850" spans="1:11" x14ac:dyDescent="0.25">
      <c r="A2850" s="2"/>
      <c r="B2850" s="2"/>
      <c r="C2850" s="2"/>
      <c r="E2850" s="2"/>
      <c r="G2850" s="2"/>
      <c r="H2850" s="6"/>
      <c r="I2850" s="9"/>
      <c r="J2850" s="9"/>
      <c r="K2850" s="9"/>
    </row>
    <row r="2851" spans="1:11" x14ac:dyDescent="0.25">
      <c r="A2851" s="2"/>
      <c r="B2851" s="2"/>
      <c r="C2851" s="2"/>
      <c r="E2851" s="2"/>
      <c r="G2851" s="2"/>
      <c r="H2851" s="6"/>
      <c r="I2851" s="9"/>
      <c r="J2851" s="9"/>
      <c r="K2851" s="9"/>
    </row>
    <row r="2852" spans="1:11" x14ac:dyDescent="0.25">
      <c r="A2852" s="2"/>
      <c r="B2852" s="2"/>
      <c r="C2852" s="2"/>
      <c r="E2852" s="2"/>
      <c r="G2852" s="2"/>
      <c r="H2852" s="6"/>
      <c r="I2852" s="9"/>
      <c r="J2852" s="9"/>
      <c r="K2852" s="9"/>
    </row>
    <row r="2853" spans="1:11" x14ac:dyDescent="0.25">
      <c r="A2853" s="2"/>
      <c r="B2853" s="2"/>
      <c r="C2853" s="2"/>
      <c r="E2853" s="2"/>
      <c r="G2853" s="2"/>
      <c r="H2853" s="6"/>
      <c r="I2853" s="9"/>
      <c r="J2853" s="9"/>
      <c r="K2853" s="9"/>
    </row>
    <row r="2854" spans="1:11" x14ac:dyDescent="0.25">
      <c r="A2854" s="2"/>
      <c r="B2854" s="2"/>
      <c r="C2854" s="2"/>
      <c r="E2854" s="2"/>
      <c r="G2854" s="2"/>
      <c r="H2854" s="6"/>
      <c r="I2854" s="9"/>
      <c r="J2854" s="9"/>
      <c r="K2854" s="9"/>
    </row>
    <row r="2855" spans="1:11" x14ac:dyDescent="0.25">
      <c r="A2855" s="2"/>
      <c r="B2855" s="2"/>
      <c r="C2855" s="2"/>
      <c r="E2855" s="2"/>
      <c r="G2855" s="2"/>
      <c r="H2855" s="6"/>
      <c r="I2855" s="9"/>
      <c r="J2855" s="9"/>
      <c r="K2855" s="9"/>
    </row>
    <row r="2856" spans="1:11" x14ac:dyDescent="0.25">
      <c r="A2856" s="2"/>
      <c r="B2856" s="2"/>
      <c r="C2856" s="2"/>
      <c r="E2856" s="2"/>
      <c r="G2856" s="2"/>
      <c r="H2856" s="6"/>
      <c r="I2856" s="9"/>
      <c r="J2856" s="9"/>
      <c r="K2856" s="9"/>
    </row>
    <row r="2857" spans="1:11" x14ac:dyDescent="0.25">
      <c r="A2857" s="2"/>
      <c r="B2857" s="2"/>
      <c r="C2857" s="2"/>
      <c r="E2857" s="2"/>
      <c r="G2857" s="2"/>
      <c r="H2857" s="6"/>
      <c r="I2857" s="9"/>
      <c r="J2857" s="9"/>
      <c r="K2857" s="9"/>
    </row>
    <row r="2858" spans="1:11" x14ac:dyDescent="0.25">
      <c r="A2858" s="2"/>
      <c r="B2858" s="2"/>
      <c r="C2858" s="2"/>
      <c r="E2858" s="2"/>
      <c r="G2858" s="2"/>
      <c r="H2858" s="6"/>
      <c r="I2858" s="9"/>
      <c r="J2858" s="9"/>
      <c r="K2858" s="9"/>
    </row>
    <row r="2859" spans="1:11" x14ac:dyDescent="0.25">
      <c r="A2859" s="2"/>
      <c r="B2859" s="2"/>
      <c r="C2859" s="2"/>
      <c r="E2859" s="2"/>
      <c r="G2859" s="2"/>
      <c r="H2859" s="6"/>
      <c r="I2859" s="9"/>
      <c r="J2859" s="9"/>
      <c r="K2859" s="9"/>
    </row>
    <row r="2860" spans="1:11" x14ac:dyDescent="0.25">
      <c r="A2860" s="2"/>
      <c r="B2860" s="2"/>
      <c r="C2860" s="2"/>
      <c r="E2860" s="2"/>
      <c r="G2860" s="2"/>
      <c r="H2860" s="6"/>
      <c r="I2860" s="9"/>
      <c r="J2860" s="9"/>
      <c r="K2860" s="9"/>
    </row>
    <row r="2861" spans="1:11" x14ac:dyDescent="0.25">
      <c r="A2861" s="2"/>
      <c r="B2861" s="2"/>
      <c r="C2861" s="2"/>
      <c r="E2861" s="2"/>
      <c r="G2861" s="2"/>
      <c r="H2861" s="6"/>
      <c r="I2861" s="9"/>
      <c r="J2861" s="9"/>
      <c r="K2861" s="9"/>
    </row>
    <row r="2862" spans="1:11" x14ac:dyDescent="0.25">
      <c r="A2862" s="2"/>
      <c r="B2862" s="2"/>
      <c r="C2862" s="2"/>
      <c r="E2862" s="2"/>
      <c r="G2862" s="2"/>
      <c r="H2862" s="6"/>
      <c r="I2862" s="9"/>
      <c r="J2862" s="9"/>
      <c r="K2862" s="9"/>
    </row>
    <row r="2863" spans="1:11" x14ac:dyDescent="0.25">
      <c r="A2863" s="2"/>
      <c r="B2863" s="2"/>
      <c r="C2863" s="2"/>
      <c r="E2863" s="2"/>
      <c r="G2863" s="2"/>
      <c r="H2863" s="6"/>
      <c r="I2863" s="9"/>
      <c r="J2863" s="9"/>
      <c r="K2863" s="9"/>
    </row>
    <row r="2864" spans="1:11" x14ac:dyDescent="0.25">
      <c r="A2864" s="2"/>
      <c r="B2864" s="2"/>
      <c r="C2864" s="2"/>
      <c r="E2864" s="2"/>
      <c r="G2864" s="2"/>
      <c r="H2864" s="6"/>
      <c r="I2864" s="9"/>
      <c r="J2864" s="9"/>
      <c r="K2864" s="9"/>
    </row>
    <row r="2865" spans="1:11" x14ac:dyDescent="0.25">
      <c r="A2865" s="2"/>
      <c r="B2865" s="2"/>
      <c r="C2865" s="2"/>
      <c r="E2865" s="2"/>
      <c r="G2865" s="2"/>
      <c r="H2865" s="6"/>
      <c r="I2865" s="9"/>
      <c r="J2865" s="9"/>
      <c r="K2865" s="9"/>
    </row>
    <row r="2866" spans="1:11" x14ac:dyDescent="0.25">
      <c r="A2866" s="2"/>
      <c r="B2866" s="2"/>
      <c r="C2866" s="2"/>
      <c r="E2866" s="2"/>
      <c r="G2866" s="2"/>
      <c r="H2866" s="6"/>
      <c r="I2866" s="9"/>
      <c r="J2866" s="9"/>
      <c r="K2866" s="9"/>
    </row>
    <row r="2867" spans="1:11" x14ac:dyDescent="0.25">
      <c r="A2867" s="2"/>
      <c r="B2867" s="2"/>
      <c r="C2867" s="2"/>
      <c r="E2867" s="2"/>
      <c r="G2867" s="2"/>
      <c r="H2867" s="6"/>
      <c r="I2867" s="9"/>
      <c r="J2867" s="9"/>
      <c r="K2867" s="9"/>
    </row>
    <row r="2868" spans="1:11" x14ac:dyDescent="0.25">
      <c r="A2868" s="2"/>
      <c r="B2868" s="2"/>
      <c r="C2868" s="2"/>
      <c r="E2868" s="2"/>
      <c r="G2868" s="2"/>
      <c r="H2868" s="6"/>
      <c r="I2868" s="9"/>
      <c r="J2868" s="9"/>
      <c r="K2868" s="9"/>
    </row>
    <row r="2869" spans="1:11" x14ac:dyDescent="0.25">
      <c r="A2869" s="2"/>
      <c r="B2869" s="2"/>
      <c r="C2869" s="2"/>
      <c r="E2869" s="2"/>
      <c r="G2869" s="2"/>
      <c r="H2869" s="6"/>
      <c r="I2869" s="9"/>
      <c r="J2869" s="9"/>
      <c r="K2869" s="9"/>
    </row>
    <row r="2870" spans="1:11" x14ac:dyDescent="0.25">
      <c r="A2870" s="2"/>
      <c r="B2870" s="2"/>
      <c r="C2870" s="2"/>
      <c r="E2870" s="2"/>
      <c r="G2870" s="2"/>
      <c r="H2870" s="6"/>
      <c r="I2870" s="9"/>
      <c r="J2870" s="9"/>
      <c r="K2870" s="9"/>
    </row>
    <row r="2871" spans="1:11" x14ac:dyDescent="0.25">
      <c r="A2871" s="2"/>
      <c r="B2871" s="2"/>
      <c r="C2871" s="2"/>
      <c r="E2871" s="2"/>
      <c r="G2871" s="2"/>
      <c r="H2871" s="6"/>
      <c r="I2871" s="9"/>
      <c r="J2871" s="9"/>
      <c r="K2871" s="9"/>
    </row>
    <row r="2872" spans="1:11" x14ac:dyDescent="0.25">
      <c r="A2872" s="2"/>
      <c r="B2872" s="2"/>
      <c r="C2872" s="2"/>
      <c r="E2872" s="2"/>
      <c r="G2872" s="2"/>
      <c r="H2872" s="6"/>
      <c r="I2872" s="9"/>
      <c r="J2872" s="9"/>
      <c r="K2872" s="9"/>
    </row>
    <row r="2873" spans="1:11" x14ac:dyDescent="0.25">
      <c r="A2873" s="2"/>
      <c r="B2873" s="2"/>
      <c r="C2873" s="2"/>
      <c r="E2873" s="2"/>
      <c r="G2873" s="2"/>
      <c r="H2873" s="6"/>
      <c r="I2873" s="9"/>
      <c r="J2873" s="9"/>
      <c r="K2873" s="9"/>
    </row>
    <row r="2874" spans="1:11" x14ac:dyDescent="0.25">
      <c r="A2874" s="2"/>
      <c r="B2874" s="2"/>
      <c r="C2874" s="2"/>
      <c r="E2874" s="2"/>
      <c r="G2874" s="2"/>
      <c r="H2874" s="6"/>
      <c r="I2874" s="9"/>
      <c r="J2874" s="9"/>
      <c r="K2874" s="9"/>
    </row>
    <row r="2875" spans="1:11" x14ac:dyDescent="0.25">
      <c r="A2875" s="2"/>
      <c r="B2875" s="2"/>
      <c r="C2875" s="2"/>
      <c r="E2875" s="2"/>
      <c r="G2875" s="2"/>
      <c r="H2875" s="6"/>
      <c r="I2875" s="9"/>
      <c r="J2875" s="9"/>
      <c r="K2875" s="9"/>
    </row>
    <row r="2876" spans="1:11" x14ac:dyDescent="0.25">
      <c r="A2876" s="2"/>
      <c r="B2876" s="2"/>
      <c r="C2876" s="2"/>
      <c r="E2876" s="2"/>
      <c r="G2876" s="2"/>
      <c r="H2876" s="6"/>
      <c r="I2876" s="9"/>
      <c r="J2876" s="9"/>
      <c r="K2876" s="9"/>
    </row>
    <row r="2877" spans="1:11" x14ac:dyDescent="0.25">
      <c r="A2877" s="2"/>
      <c r="B2877" s="2"/>
      <c r="C2877" s="2"/>
      <c r="E2877" s="2"/>
      <c r="G2877" s="2"/>
      <c r="H2877" s="6"/>
      <c r="I2877" s="9"/>
      <c r="J2877" s="9"/>
      <c r="K2877" s="9"/>
    </row>
    <row r="2878" spans="1:11" x14ac:dyDescent="0.25">
      <c r="A2878" s="2"/>
      <c r="B2878" s="2"/>
      <c r="C2878" s="2"/>
      <c r="E2878" s="2"/>
      <c r="G2878" s="2"/>
      <c r="H2878" s="6"/>
      <c r="I2878" s="9"/>
      <c r="J2878" s="9"/>
      <c r="K2878" s="9"/>
    </row>
    <row r="2879" spans="1:11" x14ac:dyDescent="0.25">
      <c r="A2879" s="2"/>
      <c r="B2879" s="2"/>
      <c r="C2879" s="2"/>
      <c r="E2879" s="2"/>
      <c r="G2879" s="2"/>
      <c r="H2879" s="6"/>
      <c r="I2879" s="9"/>
      <c r="J2879" s="9"/>
      <c r="K2879" s="9"/>
    </row>
    <row r="2880" spans="1:11" x14ac:dyDescent="0.25">
      <c r="A2880" s="2"/>
      <c r="B2880" s="2"/>
      <c r="C2880" s="2"/>
      <c r="E2880" s="2"/>
      <c r="G2880" s="2"/>
      <c r="H2880" s="6"/>
      <c r="I2880" s="9"/>
      <c r="J2880" s="9"/>
      <c r="K2880" s="9"/>
    </row>
    <row r="2881" spans="1:11" x14ac:dyDescent="0.25">
      <c r="A2881" s="2"/>
      <c r="B2881" s="2"/>
      <c r="C2881" s="2"/>
      <c r="E2881" s="2"/>
      <c r="G2881" s="2"/>
      <c r="H2881" s="6"/>
      <c r="I2881" s="9"/>
      <c r="J2881" s="9"/>
      <c r="K2881" s="9"/>
    </row>
    <row r="2882" spans="1:11" x14ac:dyDescent="0.25">
      <c r="A2882" s="2"/>
      <c r="B2882" s="2"/>
      <c r="C2882" s="2"/>
      <c r="E2882" s="2"/>
      <c r="G2882" s="2"/>
      <c r="H2882" s="6"/>
      <c r="I2882" s="9"/>
      <c r="J2882" s="9"/>
      <c r="K2882" s="9"/>
    </row>
    <row r="2883" spans="1:11" x14ac:dyDescent="0.25">
      <c r="A2883" s="2"/>
      <c r="B2883" s="2"/>
      <c r="C2883" s="2"/>
      <c r="E2883" s="2"/>
      <c r="G2883" s="2"/>
      <c r="H2883" s="6"/>
      <c r="I2883" s="9"/>
      <c r="J2883" s="9"/>
      <c r="K2883" s="9"/>
    </row>
    <row r="2884" spans="1:11" x14ac:dyDescent="0.25">
      <c r="A2884" s="2"/>
      <c r="B2884" s="2"/>
      <c r="C2884" s="2"/>
      <c r="E2884" s="2"/>
      <c r="G2884" s="2"/>
      <c r="H2884" s="6"/>
      <c r="I2884" s="9"/>
      <c r="J2884" s="9"/>
      <c r="K2884" s="9"/>
    </row>
    <row r="2885" spans="1:11" x14ac:dyDescent="0.25">
      <c r="A2885" s="2"/>
      <c r="B2885" s="2"/>
      <c r="C2885" s="2"/>
      <c r="E2885" s="2"/>
      <c r="G2885" s="2"/>
      <c r="H2885" s="6"/>
      <c r="I2885" s="9"/>
      <c r="J2885" s="9"/>
      <c r="K2885" s="9"/>
    </row>
    <row r="2886" spans="1:11" x14ac:dyDescent="0.25">
      <c r="A2886" s="2"/>
      <c r="B2886" s="2"/>
      <c r="C2886" s="2"/>
      <c r="E2886" s="2"/>
      <c r="G2886" s="2"/>
      <c r="H2886" s="6"/>
      <c r="I2886" s="9"/>
      <c r="J2886" s="9"/>
      <c r="K2886" s="9"/>
    </row>
    <row r="2887" spans="1:11" x14ac:dyDescent="0.25">
      <c r="A2887" s="2"/>
      <c r="B2887" s="2"/>
      <c r="C2887" s="2"/>
      <c r="E2887" s="2"/>
      <c r="G2887" s="2"/>
      <c r="H2887" s="6"/>
      <c r="I2887" s="9"/>
      <c r="J2887" s="9"/>
      <c r="K2887" s="9"/>
    </row>
    <row r="2888" spans="1:11" x14ac:dyDescent="0.25">
      <c r="A2888" s="2"/>
      <c r="B2888" s="2"/>
      <c r="C2888" s="2"/>
      <c r="E2888" s="2"/>
      <c r="G2888" s="2"/>
      <c r="H2888" s="6"/>
      <c r="I2888" s="9"/>
      <c r="J2888" s="9"/>
      <c r="K2888" s="9"/>
    </row>
    <row r="2889" spans="1:11" x14ac:dyDescent="0.25">
      <c r="A2889" s="2"/>
      <c r="B2889" s="2"/>
      <c r="C2889" s="2"/>
      <c r="E2889" s="2"/>
      <c r="G2889" s="2"/>
      <c r="H2889" s="6"/>
      <c r="I2889" s="9"/>
      <c r="J2889" s="9"/>
      <c r="K2889" s="9"/>
    </row>
    <row r="2890" spans="1:11" x14ac:dyDescent="0.25">
      <c r="A2890" s="2"/>
      <c r="B2890" s="2"/>
      <c r="C2890" s="2"/>
      <c r="E2890" s="2"/>
      <c r="G2890" s="2"/>
      <c r="H2890" s="6"/>
      <c r="I2890" s="9"/>
      <c r="J2890" s="9"/>
      <c r="K2890" s="9"/>
    </row>
    <row r="2891" spans="1:11" x14ac:dyDescent="0.25">
      <c r="A2891" s="2"/>
      <c r="B2891" s="2"/>
      <c r="C2891" s="2"/>
      <c r="E2891" s="2"/>
      <c r="G2891" s="2"/>
      <c r="H2891" s="6"/>
      <c r="I2891" s="9"/>
      <c r="J2891" s="9"/>
      <c r="K2891" s="9"/>
    </row>
    <row r="2892" spans="1:11" x14ac:dyDescent="0.25">
      <c r="A2892" s="2"/>
      <c r="B2892" s="2"/>
      <c r="C2892" s="2"/>
      <c r="E2892" s="2"/>
      <c r="G2892" s="2"/>
      <c r="H2892" s="6"/>
      <c r="I2892" s="9"/>
      <c r="J2892" s="9"/>
      <c r="K2892" s="9"/>
    </row>
    <row r="2893" spans="1:11" x14ac:dyDescent="0.25">
      <c r="A2893" s="2"/>
      <c r="B2893" s="2"/>
      <c r="C2893" s="2"/>
      <c r="E2893" s="2"/>
      <c r="G2893" s="2"/>
      <c r="H2893" s="6"/>
      <c r="I2893" s="9"/>
      <c r="J2893" s="9"/>
      <c r="K2893" s="9"/>
    </row>
    <row r="2894" spans="1:11" x14ac:dyDescent="0.25">
      <c r="A2894" s="2"/>
      <c r="B2894" s="2"/>
      <c r="C2894" s="2"/>
      <c r="E2894" s="2"/>
      <c r="G2894" s="2"/>
      <c r="H2894" s="6"/>
      <c r="I2894" s="9"/>
      <c r="J2894" s="9"/>
      <c r="K2894" s="9"/>
    </row>
    <row r="2895" spans="1:11" x14ac:dyDescent="0.25">
      <c r="A2895" s="2"/>
      <c r="B2895" s="2"/>
      <c r="C2895" s="2"/>
      <c r="E2895" s="2"/>
      <c r="G2895" s="2"/>
      <c r="H2895" s="6"/>
      <c r="I2895" s="9"/>
      <c r="J2895" s="9"/>
      <c r="K2895" s="9"/>
    </row>
    <row r="2896" spans="1:11" x14ac:dyDescent="0.25">
      <c r="A2896" s="2"/>
      <c r="B2896" s="2"/>
      <c r="C2896" s="2"/>
      <c r="E2896" s="2"/>
      <c r="G2896" s="2"/>
      <c r="H2896" s="6"/>
      <c r="I2896" s="9"/>
      <c r="J2896" s="9"/>
      <c r="K2896" s="9"/>
    </row>
    <row r="2897" spans="1:11" x14ac:dyDescent="0.25">
      <c r="A2897" s="2"/>
      <c r="B2897" s="2"/>
      <c r="C2897" s="2"/>
      <c r="E2897" s="2"/>
      <c r="G2897" s="2"/>
      <c r="H2897" s="6"/>
      <c r="I2897" s="9"/>
      <c r="J2897" s="9"/>
      <c r="K2897" s="9"/>
    </row>
    <row r="2898" spans="1:11" x14ac:dyDescent="0.25">
      <c r="A2898" s="2"/>
      <c r="B2898" s="2"/>
      <c r="C2898" s="2"/>
      <c r="E2898" s="2"/>
      <c r="G2898" s="2"/>
      <c r="H2898" s="6"/>
      <c r="I2898" s="9"/>
      <c r="J2898" s="9"/>
      <c r="K2898" s="9"/>
    </row>
    <row r="2899" spans="1:11" x14ac:dyDescent="0.25">
      <c r="A2899" s="2"/>
      <c r="B2899" s="2"/>
      <c r="C2899" s="2"/>
      <c r="E2899" s="2"/>
      <c r="G2899" s="2"/>
      <c r="H2899" s="6"/>
      <c r="I2899" s="9"/>
      <c r="J2899" s="9"/>
      <c r="K2899" s="9"/>
    </row>
    <row r="2900" spans="1:11" x14ac:dyDescent="0.25">
      <c r="A2900" s="2"/>
      <c r="B2900" s="2"/>
      <c r="C2900" s="2"/>
      <c r="E2900" s="2"/>
      <c r="G2900" s="2"/>
      <c r="H2900" s="6"/>
      <c r="I2900" s="9"/>
      <c r="J2900" s="9"/>
      <c r="K2900" s="9"/>
    </row>
    <row r="2901" spans="1:11" x14ac:dyDescent="0.25">
      <c r="A2901" s="2"/>
      <c r="B2901" s="2"/>
      <c r="C2901" s="2"/>
      <c r="E2901" s="2"/>
      <c r="G2901" s="2"/>
      <c r="H2901" s="6"/>
      <c r="I2901" s="9"/>
      <c r="J2901" s="9"/>
      <c r="K2901" s="9"/>
    </row>
    <row r="2902" spans="1:11" x14ac:dyDescent="0.25">
      <c r="A2902" s="2"/>
      <c r="B2902" s="2"/>
      <c r="C2902" s="2"/>
      <c r="E2902" s="2"/>
      <c r="G2902" s="2"/>
      <c r="H2902" s="6"/>
      <c r="I2902" s="9"/>
      <c r="J2902" s="9"/>
      <c r="K2902" s="9"/>
    </row>
    <row r="2903" spans="1:11" x14ac:dyDescent="0.25">
      <c r="A2903" s="2"/>
      <c r="B2903" s="2"/>
      <c r="C2903" s="2"/>
      <c r="E2903" s="2"/>
      <c r="G2903" s="2"/>
      <c r="H2903" s="6"/>
      <c r="I2903" s="9"/>
      <c r="J2903" s="9"/>
      <c r="K2903" s="9"/>
    </row>
    <row r="2904" spans="1:11" x14ac:dyDescent="0.25">
      <c r="A2904" s="2"/>
      <c r="B2904" s="2"/>
      <c r="C2904" s="2"/>
      <c r="E2904" s="2"/>
      <c r="G2904" s="2"/>
      <c r="H2904" s="6"/>
      <c r="I2904" s="9"/>
      <c r="J2904" s="9"/>
      <c r="K2904" s="9"/>
    </row>
    <row r="2905" spans="1:11" x14ac:dyDescent="0.25">
      <c r="A2905" s="2"/>
      <c r="B2905" s="2"/>
      <c r="C2905" s="2"/>
      <c r="E2905" s="2"/>
      <c r="G2905" s="2"/>
      <c r="H2905" s="6"/>
      <c r="I2905" s="9"/>
      <c r="J2905" s="9"/>
      <c r="K2905" s="9"/>
    </row>
    <row r="2906" spans="1:11" x14ac:dyDescent="0.25">
      <c r="A2906" s="2"/>
      <c r="B2906" s="2"/>
      <c r="C2906" s="2"/>
      <c r="E2906" s="2"/>
      <c r="G2906" s="2"/>
      <c r="H2906" s="6"/>
      <c r="I2906" s="9"/>
      <c r="J2906" s="9"/>
      <c r="K2906" s="9"/>
    </row>
    <row r="2907" spans="1:11" x14ac:dyDescent="0.25">
      <c r="A2907" s="2"/>
      <c r="B2907" s="2"/>
      <c r="C2907" s="2"/>
      <c r="E2907" s="2"/>
      <c r="G2907" s="2"/>
      <c r="H2907" s="6"/>
      <c r="I2907" s="9"/>
      <c r="J2907" s="9"/>
      <c r="K2907" s="9"/>
    </row>
    <row r="2908" spans="1:11" x14ac:dyDescent="0.25">
      <c r="A2908" s="2"/>
      <c r="B2908" s="2"/>
      <c r="C2908" s="2"/>
      <c r="E2908" s="2"/>
      <c r="G2908" s="2"/>
      <c r="H2908" s="6"/>
      <c r="I2908" s="9"/>
      <c r="J2908" s="9"/>
      <c r="K2908" s="9"/>
    </row>
    <row r="2909" spans="1:11" x14ac:dyDescent="0.25">
      <c r="A2909" s="2"/>
      <c r="B2909" s="2"/>
      <c r="C2909" s="2"/>
      <c r="E2909" s="2"/>
      <c r="G2909" s="2"/>
      <c r="H2909" s="6"/>
      <c r="I2909" s="9"/>
      <c r="J2909" s="9"/>
      <c r="K2909" s="9"/>
    </row>
    <row r="2910" spans="1:11" x14ac:dyDescent="0.25">
      <c r="A2910" s="2"/>
      <c r="B2910" s="2"/>
      <c r="C2910" s="2"/>
      <c r="E2910" s="2"/>
      <c r="G2910" s="2"/>
      <c r="H2910" s="6"/>
      <c r="I2910" s="9"/>
      <c r="J2910" s="9"/>
      <c r="K2910" s="9"/>
    </row>
    <row r="2911" spans="1:11" x14ac:dyDescent="0.25">
      <c r="A2911" s="2"/>
      <c r="B2911" s="2"/>
      <c r="C2911" s="2"/>
      <c r="E2911" s="2"/>
      <c r="G2911" s="2"/>
      <c r="H2911" s="6"/>
      <c r="I2911" s="9"/>
      <c r="J2911" s="9"/>
      <c r="K2911" s="9"/>
    </row>
    <row r="2912" spans="1:11" x14ac:dyDescent="0.25">
      <c r="A2912" s="2"/>
      <c r="B2912" s="2"/>
      <c r="C2912" s="2"/>
      <c r="E2912" s="2"/>
      <c r="G2912" s="2"/>
      <c r="H2912" s="6"/>
      <c r="I2912" s="9"/>
      <c r="J2912" s="9"/>
      <c r="K2912" s="9"/>
    </row>
    <row r="2913" spans="1:11" x14ac:dyDescent="0.25">
      <c r="A2913" s="2"/>
      <c r="B2913" s="2"/>
      <c r="C2913" s="2"/>
      <c r="E2913" s="2"/>
      <c r="G2913" s="2"/>
      <c r="H2913" s="6"/>
      <c r="I2913" s="9"/>
      <c r="J2913" s="9"/>
      <c r="K2913" s="9"/>
    </row>
    <row r="2914" spans="1:11" x14ac:dyDescent="0.25">
      <c r="A2914" s="2"/>
      <c r="B2914" s="2"/>
      <c r="C2914" s="2"/>
      <c r="E2914" s="2"/>
      <c r="G2914" s="2"/>
      <c r="H2914" s="6"/>
      <c r="I2914" s="9"/>
      <c r="J2914" s="9"/>
      <c r="K2914" s="9"/>
    </row>
    <row r="2915" spans="1:11" x14ac:dyDescent="0.25">
      <c r="A2915" s="2"/>
      <c r="B2915" s="2"/>
      <c r="C2915" s="2"/>
      <c r="E2915" s="2"/>
      <c r="G2915" s="2"/>
      <c r="H2915" s="6"/>
      <c r="I2915" s="9"/>
      <c r="J2915" s="9"/>
      <c r="K2915" s="9"/>
    </row>
    <row r="2916" spans="1:11" x14ac:dyDescent="0.25">
      <c r="A2916" s="2"/>
      <c r="B2916" s="2"/>
      <c r="C2916" s="2"/>
      <c r="E2916" s="2"/>
      <c r="G2916" s="2"/>
      <c r="H2916" s="6"/>
      <c r="I2916" s="9"/>
      <c r="J2916" s="9"/>
      <c r="K2916" s="9"/>
    </row>
    <row r="2917" spans="1:11" x14ac:dyDescent="0.25">
      <c r="A2917" s="2"/>
      <c r="B2917" s="2"/>
      <c r="C2917" s="2"/>
      <c r="E2917" s="2"/>
      <c r="G2917" s="2"/>
      <c r="H2917" s="6"/>
      <c r="I2917" s="9"/>
      <c r="J2917" s="9"/>
      <c r="K2917" s="9"/>
    </row>
    <row r="2918" spans="1:11" x14ac:dyDescent="0.25">
      <c r="A2918" s="2"/>
      <c r="B2918" s="2"/>
      <c r="C2918" s="2"/>
      <c r="E2918" s="2"/>
      <c r="G2918" s="2"/>
      <c r="H2918" s="6"/>
      <c r="I2918" s="9"/>
      <c r="J2918" s="9"/>
      <c r="K2918" s="9"/>
    </row>
    <row r="2919" spans="1:11" x14ac:dyDescent="0.25">
      <c r="A2919" s="2"/>
      <c r="B2919" s="2"/>
      <c r="C2919" s="2"/>
      <c r="E2919" s="2"/>
      <c r="G2919" s="2"/>
      <c r="H2919" s="6"/>
      <c r="I2919" s="9"/>
      <c r="J2919" s="9"/>
      <c r="K2919" s="9"/>
    </row>
    <row r="2920" spans="1:11" x14ac:dyDescent="0.25">
      <c r="A2920" s="2"/>
      <c r="B2920" s="2"/>
      <c r="C2920" s="2"/>
      <c r="E2920" s="2"/>
      <c r="G2920" s="2"/>
      <c r="H2920" s="6"/>
      <c r="I2920" s="9"/>
      <c r="J2920" s="9"/>
      <c r="K2920" s="9"/>
    </row>
    <row r="2921" spans="1:11" x14ac:dyDescent="0.25">
      <c r="A2921" s="2"/>
      <c r="B2921" s="2"/>
      <c r="C2921" s="2"/>
      <c r="E2921" s="2"/>
      <c r="G2921" s="2"/>
      <c r="H2921" s="6"/>
      <c r="I2921" s="9"/>
      <c r="J2921" s="9"/>
      <c r="K2921" s="9"/>
    </row>
    <row r="2922" spans="1:11" x14ac:dyDescent="0.25">
      <c r="A2922" s="2"/>
      <c r="B2922" s="2"/>
      <c r="C2922" s="2"/>
      <c r="E2922" s="2"/>
      <c r="G2922" s="2"/>
      <c r="H2922" s="6"/>
      <c r="I2922" s="9"/>
      <c r="J2922" s="9"/>
      <c r="K2922" s="9"/>
    </row>
    <row r="2923" spans="1:11" x14ac:dyDescent="0.25">
      <c r="A2923" s="2"/>
      <c r="B2923" s="2"/>
      <c r="C2923" s="2"/>
      <c r="E2923" s="2"/>
      <c r="G2923" s="2"/>
      <c r="H2923" s="6"/>
      <c r="I2923" s="9"/>
      <c r="J2923" s="9"/>
      <c r="K2923" s="9"/>
    </row>
    <row r="2924" spans="1:11" x14ac:dyDescent="0.25">
      <c r="A2924" s="2"/>
      <c r="B2924" s="2"/>
      <c r="C2924" s="2"/>
      <c r="E2924" s="2"/>
      <c r="G2924" s="2"/>
      <c r="H2924" s="6"/>
      <c r="I2924" s="9"/>
      <c r="J2924" s="9"/>
      <c r="K2924" s="9"/>
    </row>
    <row r="2925" spans="1:11" x14ac:dyDescent="0.25">
      <c r="A2925" s="2"/>
      <c r="B2925" s="2"/>
      <c r="C2925" s="2"/>
      <c r="E2925" s="2"/>
      <c r="G2925" s="2"/>
      <c r="H2925" s="6"/>
      <c r="I2925" s="9"/>
      <c r="J2925" s="9"/>
      <c r="K2925" s="9"/>
    </row>
    <row r="2926" spans="1:11" x14ac:dyDescent="0.25">
      <c r="A2926" s="2"/>
      <c r="B2926" s="2"/>
      <c r="C2926" s="2"/>
      <c r="E2926" s="2"/>
      <c r="G2926" s="2"/>
      <c r="H2926" s="6"/>
      <c r="I2926" s="9"/>
      <c r="J2926" s="9"/>
      <c r="K2926" s="9"/>
    </row>
    <row r="2927" spans="1:11" x14ac:dyDescent="0.25">
      <c r="A2927" s="2"/>
      <c r="B2927" s="2"/>
      <c r="C2927" s="2"/>
      <c r="E2927" s="2"/>
      <c r="G2927" s="2"/>
      <c r="H2927" s="6"/>
      <c r="I2927" s="9"/>
      <c r="J2927" s="9"/>
      <c r="K2927" s="9"/>
    </row>
    <row r="2928" spans="1:11" x14ac:dyDescent="0.25">
      <c r="A2928" s="2"/>
      <c r="B2928" s="2"/>
      <c r="C2928" s="2"/>
      <c r="E2928" s="2"/>
      <c r="G2928" s="2"/>
      <c r="H2928" s="6"/>
      <c r="I2928" s="9"/>
      <c r="J2928" s="9"/>
      <c r="K2928" s="9"/>
    </row>
    <row r="2929" spans="1:11" x14ac:dyDescent="0.25">
      <c r="A2929" s="2"/>
      <c r="B2929" s="2"/>
      <c r="C2929" s="2"/>
      <c r="E2929" s="2"/>
      <c r="G2929" s="2"/>
      <c r="H2929" s="6"/>
      <c r="I2929" s="9"/>
      <c r="J2929" s="9"/>
      <c r="K2929" s="9"/>
    </row>
    <row r="2930" spans="1:11" x14ac:dyDescent="0.25">
      <c r="A2930" s="2"/>
      <c r="B2930" s="2"/>
      <c r="C2930" s="2"/>
      <c r="E2930" s="2"/>
      <c r="G2930" s="2"/>
      <c r="H2930" s="6"/>
      <c r="I2930" s="9"/>
      <c r="J2930" s="9"/>
      <c r="K2930" s="9"/>
    </row>
    <row r="2931" spans="1:11" x14ac:dyDescent="0.25">
      <c r="A2931" s="2"/>
      <c r="B2931" s="2"/>
      <c r="C2931" s="2"/>
      <c r="E2931" s="2"/>
      <c r="G2931" s="2"/>
      <c r="H2931" s="6"/>
      <c r="I2931" s="9"/>
      <c r="J2931" s="9"/>
      <c r="K2931" s="9"/>
    </row>
    <row r="2932" spans="1:11" x14ac:dyDescent="0.25">
      <c r="A2932" s="2"/>
      <c r="B2932" s="2"/>
      <c r="C2932" s="2"/>
      <c r="E2932" s="2"/>
      <c r="G2932" s="2"/>
      <c r="H2932" s="6"/>
      <c r="I2932" s="9"/>
      <c r="J2932" s="9"/>
      <c r="K2932" s="9"/>
    </row>
    <row r="2933" spans="1:11" x14ac:dyDescent="0.25">
      <c r="A2933" s="2"/>
      <c r="B2933" s="2"/>
      <c r="C2933" s="2"/>
      <c r="E2933" s="2"/>
      <c r="G2933" s="2"/>
      <c r="H2933" s="6"/>
      <c r="I2933" s="9"/>
      <c r="J2933" s="9"/>
      <c r="K2933" s="9"/>
    </row>
    <row r="2934" spans="1:11" x14ac:dyDescent="0.25">
      <c r="A2934" s="2"/>
      <c r="B2934" s="2"/>
      <c r="C2934" s="2"/>
      <c r="E2934" s="2"/>
      <c r="G2934" s="2"/>
      <c r="H2934" s="6"/>
      <c r="I2934" s="9"/>
      <c r="J2934" s="9"/>
      <c r="K2934" s="9"/>
    </row>
    <row r="2935" spans="1:11" x14ac:dyDescent="0.25">
      <c r="A2935" s="2"/>
      <c r="B2935" s="2"/>
      <c r="C2935" s="2"/>
      <c r="E2935" s="2"/>
      <c r="G2935" s="2"/>
      <c r="H2935" s="6"/>
      <c r="I2935" s="9"/>
      <c r="J2935" s="9"/>
      <c r="K2935" s="9"/>
    </row>
    <row r="2936" spans="1:11" x14ac:dyDescent="0.25">
      <c r="A2936" s="2"/>
      <c r="B2936" s="2"/>
      <c r="C2936" s="2"/>
      <c r="E2936" s="2"/>
      <c r="G2936" s="2"/>
      <c r="H2936" s="6"/>
      <c r="I2936" s="9"/>
      <c r="J2936" s="9"/>
      <c r="K2936" s="9"/>
    </row>
    <row r="2937" spans="1:11" x14ac:dyDescent="0.25">
      <c r="A2937" s="2"/>
      <c r="B2937" s="2"/>
      <c r="C2937" s="2"/>
      <c r="E2937" s="2"/>
      <c r="G2937" s="2"/>
      <c r="H2937" s="6"/>
      <c r="I2937" s="9"/>
      <c r="J2937" s="9"/>
      <c r="K2937" s="9"/>
    </row>
    <row r="2938" spans="1:11" x14ac:dyDescent="0.25">
      <c r="A2938" s="2"/>
      <c r="B2938" s="2"/>
      <c r="C2938" s="2"/>
      <c r="E2938" s="2"/>
      <c r="G2938" s="2"/>
      <c r="H2938" s="6"/>
      <c r="I2938" s="9"/>
      <c r="J2938" s="9"/>
      <c r="K2938" s="9"/>
    </row>
    <row r="2939" spans="1:11" x14ac:dyDescent="0.25">
      <c r="A2939" s="2"/>
      <c r="B2939" s="2"/>
      <c r="C2939" s="2"/>
      <c r="E2939" s="2"/>
      <c r="G2939" s="2"/>
      <c r="H2939" s="6"/>
      <c r="I2939" s="9"/>
      <c r="J2939" s="9"/>
      <c r="K2939" s="9"/>
    </row>
    <row r="2940" spans="1:11" x14ac:dyDescent="0.25">
      <c r="A2940" s="2"/>
      <c r="B2940" s="2"/>
      <c r="C2940" s="2"/>
      <c r="E2940" s="2"/>
      <c r="G2940" s="2"/>
      <c r="H2940" s="6"/>
      <c r="I2940" s="9"/>
      <c r="J2940" s="9"/>
      <c r="K2940" s="9"/>
    </row>
    <row r="2941" spans="1:11" x14ac:dyDescent="0.25">
      <c r="A2941" s="2"/>
      <c r="B2941" s="2"/>
      <c r="C2941" s="2"/>
      <c r="E2941" s="2"/>
      <c r="G2941" s="2"/>
      <c r="H2941" s="6"/>
      <c r="I2941" s="9"/>
      <c r="J2941" s="9"/>
      <c r="K2941" s="9"/>
    </row>
    <row r="2942" spans="1:11" x14ac:dyDescent="0.25">
      <c r="A2942" s="2"/>
      <c r="B2942" s="2"/>
      <c r="C2942" s="2"/>
      <c r="E2942" s="2"/>
      <c r="G2942" s="2"/>
      <c r="H2942" s="6"/>
      <c r="I2942" s="9"/>
      <c r="J2942" s="9"/>
      <c r="K2942" s="9"/>
    </row>
    <row r="2943" spans="1:11" x14ac:dyDescent="0.25">
      <c r="A2943" s="2"/>
      <c r="B2943" s="2"/>
      <c r="C2943" s="2"/>
      <c r="E2943" s="2"/>
      <c r="G2943" s="2"/>
      <c r="H2943" s="6"/>
      <c r="I2943" s="9"/>
      <c r="J2943" s="9"/>
      <c r="K2943" s="9"/>
    </row>
    <row r="2944" spans="1:11" x14ac:dyDescent="0.25">
      <c r="A2944" s="2"/>
      <c r="B2944" s="2"/>
      <c r="C2944" s="2"/>
      <c r="E2944" s="2"/>
      <c r="G2944" s="2"/>
      <c r="H2944" s="6"/>
      <c r="I2944" s="9"/>
      <c r="J2944" s="9"/>
      <c r="K2944" s="9"/>
    </row>
    <row r="2945" spans="1:11" x14ac:dyDescent="0.25">
      <c r="A2945" s="2"/>
      <c r="B2945" s="2"/>
      <c r="C2945" s="2"/>
      <c r="E2945" s="2"/>
      <c r="G2945" s="2"/>
      <c r="H2945" s="6"/>
      <c r="I2945" s="9"/>
      <c r="J2945" s="9"/>
      <c r="K2945" s="9"/>
    </row>
    <row r="2946" spans="1:11" x14ac:dyDescent="0.25">
      <c r="A2946" s="2"/>
      <c r="B2946" s="2"/>
      <c r="C2946" s="2"/>
      <c r="E2946" s="2"/>
      <c r="G2946" s="2"/>
      <c r="H2946" s="6"/>
      <c r="I2946" s="9"/>
      <c r="J2946" s="9"/>
      <c r="K2946" s="9"/>
    </row>
    <row r="2947" spans="1:11" x14ac:dyDescent="0.25">
      <c r="A2947" s="2"/>
      <c r="B2947" s="2"/>
      <c r="C2947" s="2"/>
      <c r="E2947" s="2"/>
      <c r="G2947" s="2"/>
      <c r="H2947" s="6"/>
      <c r="I2947" s="9"/>
      <c r="J2947" s="9"/>
      <c r="K2947" s="9"/>
    </row>
    <row r="2948" spans="1:11" x14ac:dyDescent="0.25">
      <c r="A2948" s="2"/>
      <c r="B2948" s="2"/>
      <c r="C2948" s="2"/>
      <c r="E2948" s="2"/>
      <c r="G2948" s="2"/>
      <c r="H2948" s="6"/>
      <c r="I2948" s="9"/>
      <c r="J2948" s="9"/>
      <c r="K2948" s="9"/>
    </row>
    <row r="2949" spans="1:11" x14ac:dyDescent="0.25">
      <c r="A2949" s="2"/>
      <c r="B2949" s="2"/>
      <c r="C2949" s="2"/>
      <c r="E2949" s="2"/>
      <c r="G2949" s="2"/>
      <c r="H2949" s="6"/>
      <c r="I2949" s="9"/>
      <c r="J2949" s="9"/>
      <c r="K2949" s="9"/>
    </row>
    <row r="2950" spans="1:11" x14ac:dyDescent="0.25">
      <c r="A2950" s="2"/>
      <c r="B2950" s="2"/>
      <c r="C2950" s="2"/>
      <c r="E2950" s="2"/>
      <c r="G2950" s="2"/>
      <c r="H2950" s="6"/>
      <c r="I2950" s="9"/>
      <c r="J2950" s="9"/>
      <c r="K2950" s="9"/>
    </row>
    <row r="2951" spans="1:11" x14ac:dyDescent="0.25">
      <c r="A2951" s="2"/>
      <c r="B2951" s="2"/>
      <c r="C2951" s="2"/>
      <c r="E2951" s="2"/>
      <c r="G2951" s="2"/>
      <c r="H2951" s="6"/>
      <c r="I2951" s="9"/>
      <c r="J2951" s="9"/>
      <c r="K2951" s="9"/>
    </row>
    <row r="2952" spans="1:11" x14ac:dyDescent="0.25">
      <c r="A2952" s="2"/>
      <c r="B2952" s="2"/>
      <c r="C2952" s="2"/>
      <c r="E2952" s="2"/>
      <c r="G2952" s="2"/>
      <c r="H2952" s="6"/>
      <c r="I2952" s="9"/>
      <c r="J2952" s="9"/>
      <c r="K2952" s="9"/>
    </row>
    <row r="2953" spans="1:11" x14ac:dyDescent="0.25">
      <c r="A2953" s="2"/>
      <c r="B2953" s="2"/>
      <c r="C2953" s="2"/>
      <c r="E2953" s="2"/>
      <c r="G2953" s="2"/>
      <c r="H2953" s="6"/>
      <c r="I2953" s="9"/>
      <c r="J2953" s="9"/>
      <c r="K2953" s="9"/>
    </row>
    <row r="2954" spans="1:11" x14ac:dyDescent="0.25">
      <c r="A2954" s="2"/>
      <c r="B2954" s="2"/>
      <c r="C2954" s="2"/>
      <c r="E2954" s="2"/>
      <c r="G2954" s="2"/>
      <c r="H2954" s="6"/>
      <c r="I2954" s="9"/>
      <c r="J2954" s="9"/>
      <c r="K2954" s="9"/>
    </row>
    <row r="2955" spans="1:11" x14ac:dyDescent="0.25">
      <c r="A2955" s="2"/>
      <c r="B2955" s="2"/>
      <c r="C2955" s="2"/>
      <c r="E2955" s="2"/>
      <c r="G2955" s="2"/>
      <c r="H2955" s="6"/>
      <c r="I2955" s="9"/>
      <c r="J2955" s="9"/>
      <c r="K2955" s="9"/>
    </row>
    <row r="2956" spans="1:11" x14ac:dyDescent="0.25">
      <c r="A2956" s="2"/>
      <c r="B2956" s="2"/>
      <c r="C2956" s="2"/>
      <c r="E2956" s="2"/>
      <c r="G2956" s="2"/>
      <c r="H2956" s="6"/>
      <c r="I2956" s="9"/>
      <c r="J2956" s="9"/>
      <c r="K2956" s="9"/>
    </row>
    <row r="2957" spans="1:11" x14ac:dyDescent="0.25">
      <c r="A2957" s="2"/>
      <c r="B2957" s="2"/>
      <c r="C2957" s="2"/>
      <c r="E2957" s="2"/>
      <c r="G2957" s="2"/>
      <c r="H2957" s="6"/>
      <c r="I2957" s="9"/>
      <c r="J2957" s="9"/>
      <c r="K2957" s="9"/>
    </row>
    <row r="2958" spans="1:11" x14ac:dyDescent="0.25">
      <c r="A2958" s="2"/>
      <c r="B2958" s="2"/>
      <c r="C2958" s="2"/>
      <c r="E2958" s="2"/>
      <c r="G2958" s="2"/>
      <c r="H2958" s="6"/>
      <c r="I2958" s="9"/>
      <c r="J2958" s="9"/>
      <c r="K2958" s="9"/>
    </row>
    <row r="2959" spans="1:11" x14ac:dyDescent="0.25">
      <c r="A2959" s="2"/>
      <c r="B2959" s="2"/>
      <c r="C2959" s="2"/>
      <c r="E2959" s="2"/>
      <c r="G2959" s="2"/>
      <c r="H2959" s="6"/>
      <c r="I2959" s="9"/>
      <c r="J2959" s="9"/>
      <c r="K2959" s="9"/>
    </row>
    <row r="2960" spans="1:11" x14ac:dyDescent="0.25">
      <c r="A2960" s="2"/>
      <c r="B2960" s="2"/>
      <c r="C2960" s="2"/>
      <c r="E2960" s="2"/>
      <c r="G2960" s="2"/>
      <c r="H2960" s="6"/>
      <c r="I2960" s="9"/>
      <c r="J2960" s="9"/>
      <c r="K2960" s="9"/>
    </row>
    <row r="2961" spans="1:11" x14ac:dyDescent="0.25">
      <c r="A2961" s="2"/>
      <c r="B2961" s="2"/>
      <c r="C2961" s="2"/>
      <c r="E2961" s="2"/>
      <c r="G2961" s="2"/>
      <c r="H2961" s="6"/>
      <c r="I2961" s="9"/>
      <c r="J2961" s="9"/>
      <c r="K2961" s="9"/>
    </row>
    <row r="2962" spans="1:11" x14ac:dyDescent="0.25">
      <c r="A2962" s="2"/>
      <c r="B2962" s="2"/>
      <c r="C2962" s="2"/>
      <c r="E2962" s="2"/>
      <c r="G2962" s="2"/>
      <c r="H2962" s="6"/>
      <c r="I2962" s="9"/>
      <c r="J2962" s="9"/>
      <c r="K2962" s="9"/>
    </row>
    <row r="2963" spans="1:11" x14ac:dyDescent="0.25">
      <c r="A2963" s="2"/>
      <c r="B2963" s="2"/>
      <c r="C2963" s="2"/>
      <c r="E2963" s="2"/>
      <c r="G2963" s="2"/>
      <c r="H2963" s="6"/>
      <c r="I2963" s="9"/>
      <c r="J2963" s="9"/>
      <c r="K2963" s="9"/>
    </row>
    <row r="2964" spans="1:11" x14ac:dyDescent="0.25">
      <c r="A2964" s="2"/>
      <c r="B2964" s="2"/>
      <c r="C2964" s="2"/>
      <c r="E2964" s="2"/>
      <c r="G2964" s="2"/>
      <c r="H2964" s="6"/>
      <c r="I2964" s="9"/>
      <c r="J2964" s="9"/>
      <c r="K2964" s="9"/>
    </row>
    <row r="2965" spans="1:11" x14ac:dyDescent="0.25">
      <c r="A2965" s="2"/>
      <c r="B2965" s="2"/>
      <c r="C2965" s="2"/>
      <c r="E2965" s="2"/>
      <c r="G2965" s="2"/>
      <c r="H2965" s="6"/>
      <c r="I2965" s="9"/>
      <c r="J2965" s="9"/>
      <c r="K2965" s="9"/>
    </row>
    <row r="2966" spans="1:11" x14ac:dyDescent="0.25">
      <c r="A2966" s="2"/>
      <c r="B2966" s="2"/>
      <c r="C2966" s="2"/>
      <c r="E2966" s="2"/>
      <c r="G2966" s="2"/>
      <c r="H2966" s="6"/>
      <c r="I2966" s="9"/>
      <c r="J2966" s="9"/>
      <c r="K2966" s="9"/>
    </row>
    <row r="2967" spans="1:11" x14ac:dyDescent="0.25">
      <c r="A2967" s="2"/>
      <c r="B2967" s="2"/>
      <c r="C2967" s="2"/>
      <c r="E2967" s="2"/>
      <c r="G2967" s="2"/>
      <c r="H2967" s="6"/>
      <c r="I2967" s="9"/>
      <c r="J2967" s="9"/>
      <c r="K2967" s="9"/>
    </row>
    <row r="2968" spans="1:11" x14ac:dyDescent="0.25">
      <c r="A2968" s="2"/>
      <c r="B2968" s="2"/>
      <c r="C2968" s="2"/>
      <c r="E2968" s="2"/>
      <c r="G2968" s="2"/>
      <c r="H2968" s="6"/>
      <c r="I2968" s="9"/>
      <c r="J2968" s="9"/>
      <c r="K2968" s="9"/>
    </row>
    <row r="2969" spans="1:11" x14ac:dyDescent="0.25">
      <c r="A2969" s="2"/>
      <c r="B2969" s="2"/>
      <c r="C2969" s="2"/>
      <c r="E2969" s="2"/>
      <c r="G2969" s="2"/>
      <c r="H2969" s="6"/>
      <c r="I2969" s="9"/>
      <c r="J2969" s="9"/>
      <c r="K2969" s="9"/>
    </row>
    <row r="2970" spans="1:11" x14ac:dyDescent="0.25">
      <c r="A2970" s="2"/>
      <c r="B2970" s="2"/>
      <c r="C2970" s="2"/>
      <c r="E2970" s="2"/>
      <c r="G2970" s="2"/>
      <c r="H2970" s="6"/>
      <c r="I2970" s="9"/>
      <c r="J2970" s="9"/>
      <c r="K2970" s="9"/>
    </row>
    <row r="2971" spans="1:11" x14ac:dyDescent="0.25">
      <c r="A2971" s="2"/>
      <c r="B2971" s="2"/>
      <c r="C2971" s="2"/>
      <c r="E2971" s="2"/>
      <c r="G2971" s="2"/>
      <c r="H2971" s="6"/>
      <c r="I2971" s="9"/>
      <c r="J2971" s="9"/>
      <c r="K2971" s="9"/>
    </row>
    <row r="2972" spans="1:11" x14ac:dyDescent="0.25">
      <c r="A2972" s="2"/>
      <c r="B2972" s="2"/>
      <c r="C2972" s="2"/>
      <c r="E2972" s="2"/>
      <c r="G2972" s="2"/>
      <c r="H2972" s="6"/>
      <c r="I2972" s="9"/>
      <c r="J2972" s="9"/>
      <c r="K2972" s="9"/>
    </row>
    <row r="2973" spans="1:11" x14ac:dyDescent="0.25">
      <c r="A2973" s="2"/>
      <c r="B2973" s="2"/>
      <c r="C2973" s="2"/>
      <c r="E2973" s="2"/>
      <c r="G2973" s="2"/>
      <c r="H2973" s="6"/>
      <c r="I2973" s="9"/>
      <c r="J2973" s="9"/>
      <c r="K2973" s="9"/>
    </row>
    <row r="2974" spans="1:11" x14ac:dyDescent="0.25">
      <c r="A2974" s="2"/>
      <c r="B2974" s="2"/>
      <c r="C2974" s="2"/>
      <c r="E2974" s="2"/>
      <c r="G2974" s="2"/>
      <c r="H2974" s="6"/>
      <c r="I2974" s="9"/>
      <c r="J2974" s="9"/>
      <c r="K2974" s="9"/>
    </row>
    <row r="2975" spans="1:11" x14ac:dyDescent="0.25">
      <c r="A2975" s="2"/>
      <c r="B2975" s="2"/>
      <c r="C2975" s="2"/>
      <c r="E2975" s="2"/>
      <c r="G2975" s="2"/>
      <c r="H2975" s="6"/>
      <c r="I2975" s="9"/>
      <c r="J2975" s="9"/>
      <c r="K2975" s="9"/>
    </row>
    <row r="2976" spans="1:11" x14ac:dyDescent="0.25">
      <c r="A2976" s="2"/>
      <c r="B2976" s="2"/>
      <c r="C2976" s="2"/>
      <c r="E2976" s="2"/>
      <c r="G2976" s="2"/>
      <c r="H2976" s="6"/>
      <c r="I2976" s="9"/>
      <c r="J2976" s="9"/>
      <c r="K2976" s="9"/>
    </row>
    <row r="2977" spans="1:11" x14ac:dyDescent="0.25">
      <c r="A2977" s="2"/>
      <c r="B2977" s="2"/>
      <c r="C2977" s="2"/>
      <c r="E2977" s="2"/>
      <c r="G2977" s="2"/>
      <c r="H2977" s="6"/>
      <c r="I2977" s="9"/>
      <c r="J2977" s="9"/>
      <c r="K2977" s="9"/>
    </row>
    <row r="2978" spans="1:11" x14ac:dyDescent="0.25">
      <c r="A2978" s="2"/>
      <c r="B2978" s="2"/>
      <c r="C2978" s="2"/>
      <c r="E2978" s="2"/>
      <c r="G2978" s="2"/>
      <c r="H2978" s="6"/>
      <c r="I2978" s="9"/>
      <c r="J2978" s="9"/>
      <c r="K2978" s="9"/>
    </row>
    <row r="2979" spans="1:11" x14ac:dyDescent="0.25">
      <c r="A2979" s="2"/>
      <c r="B2979" s="2"/>
      <c r="C2979" s="2"/>
      <c r="E2979" s="2"/>
      <c r="G2979" s="2"/>
      <c r="H2979" s="6"/>
      <c r="I2979" s="9"/>
      <c r="J2979" s="9"/>
      <c r="K2979" s="9"/>
    </row>
    <row r="2980" spans="1:11" x14ac:dyDescent="0.25">
      <c r="A2980" s="2"/>
      <c r="B2980" s="2"/>
      <c r="C2980" s="2"/>
      <c r="E2980" s="2"/>
      <c r="G2980" s="2"/>
      <c r="H2980" s="6"/>
      <c r="I2980" s="9"/>
      <c r="J2980" s="9"/>
      <c r="K2980" s="9"/>
    </row>
    <row r="2981" spans="1:11" x14ac:dyDescent="0.25">
      <c r="A2981" s="2"/>
      <c r="B2981" s="2"/>
      <c r="C2981" s="2"/>
      <c r="E2981" s="2"/>
      <c r="G2981" s="2"/>
      <c r="H2981" s="6"/>
      <c r="I2981" s="9"/>
      <c r="J2981" s="9"/>
      <c r="K2981" s="9"/>
    </row>
    <row r="2982" spans="1:11" x14ac:dyDescent="0.25">
      <c r="A2982" s="2"/>
      <c r="B2982" s="2"/>
      <c r="C2982" s="2"/>
      <c r="E2982" s="2"/>
      <c r="G2982" s="2"/>
      <c r="H2982" s="6"/>
      <c r="I2982" s="9"/>
      <c r="J2982" s="9"/>
      <c r="K2982" s="9"/>
    </row>
    <row r="2983" spans="1:11" x14ac:dyDescent="0.25">
      <c r="A2983" s="2"/>
      <c r="B2983" s="2"/>
      <c r="C2983" s="2"/>
      <c r="E2983" s="2"/>
      <c r="G2983" s="2"/>
      <c r="H2983" s="6"/>
      <c r="I2983" s="9"/>
      <c r="J2983" s="9"/>
      <c r="K2983" s="9"/>
    </row>
    <row r="2984" spans="1:11" x14ac:dyDescent="0.25">
      <c r="A2984" s="2"/>
      <c r="B2984" s="2"/>
      <c r="C2984" s="2"/>
      <c r="E2984" s="2"/>
      <c r="G2984" s="2"/>
      <c r="H2984" s="6"/>
      <c r="I2984" s="9"/>
      <c r="J2984" s="9"/>
      <c r="K2984" s="9"/>
    </row>
    <row r="2985" spans="1:11" x14ac:dyDescent="0.25">
      <c r="A2985" s="2"/>
      <c r="B2985" s="2"/>
      <c r="C2985" s="2"/>
      <c r="E2985" s="2"/>
      <c r="G2985" s="2"/>
      <c r="H2985" s="6"/>
      <c r="I2985" s="9"/>
      <c r="J2985" s="9"/>
      <c r="K2985" s="9"/>
    </row>
    <row r="2986" spans="1:11" x14ac:dyDescent="0.25">
      <c r="A2986" s="2"/>
      <c r="B2986" s="2"/>
      <c r="C2986" s="2"/>
      <c r="E2986" s="2"/>
      <c r="G2986" s="2"/>
      <c r="H2986" s="6"/>
      <c r="I2986" s="9"/>
      <c r="J2986" s="9"/>
      <c r="K2986" s="9"/>
    </row>
    <row r="2987" spans="1:11" x14ac:dyDescent="0.25">
      <c r="A2987" s="2"/>
      <c r="B2987" s="2"/>
      <c r="C2987" s="2"/>
      <c r="E2987" s="2"/>
      <c r="G2987" s="2"/>
      <c r="H2987" s="6"/>
      <c r="I2987" s="9"/>
      <c r="J2987" s="9"/>
      <c r="K2987" s="9"/>
    </row>
    <row r="2988" spans="1:11" x14ac:dyDescent="0.25">
      <c r="A2988" s="2"/>
      <c r="B2988" s="2"/>
      <c r="C2988" s="2"/>
      <c r="E2988" s="2"/>
      <c r="G2988" s="2"/>
      <c r="H2988" s="6"/>
      <c r="I2988" s="9"/>
      <c r="J2988" s="9"/>
      <c r="K2988" s="9"/>
    </row>
    <row r="2989" spans="1:11" x14ac:dyDescent="0.25">
      <c r="A2989" s="2"/>
      <c r="B2989" s="2"/>
      <c r="C2989" s="2"/>
      <c r="E2989" s="2"/>
      <c r="G2989" s="2"/>
      <c r="H2989" s="6"/>
      <c r="I2989" s="9"/>
      <c r="J2989" s="9"/>
      <c r="K2989" s="9"/>
    </row>
    <row r="2990" spans="1:11" x14ac:dyDescent="0.25">
      <c r="A2990" s="2"/>
      <c r="B2990" s="2"/>
      <c r="C2990" s="2"/>
      <c r="E2990" s="2"/>
      <c r="G2990" s="2"/>
      <c r="H2990" s="6"/>
      <c r="I2990" s="9"/>
      <c r="J2990" s="9"/>
      <c r="K2990" s="9"/>
    </row>
    <row r="2991" spans="1:11" x14ac:dyDescent="0.25">
      <c r="A2991" s="2"/>
      <c r="B2991" s="2"/>
      <c r="C2991" s="2"/>
      <c r="E2991" s="2"/>
      <c r="G2991" s="2"/>
      <c r="H2991" s="6"/>
      <c r="I2991" s="9"/>
      <c r="J2991" s="9"/>
      <c r="K2991" s="9"/>
    </row>
    <row r="2992" spans="1:11" x14ac:dyDescent="0.25">
      <c r="A2992" s="2"/>
      <c r="B2992" s="2"/>
      <c r="C2992" s="2"/>
      <c r="E2992" s="2"/>
      <c r="G2992" s="2"/>
      <c r="H2992" s="6"/>
      <c r="I2992" s="9"/>
      <c r="J2992" s="9"/>
      <c r="K2992" s="9"/>
    </row>
    <row r="2993" spans="1:11" x14ac:dyDescent="0.25">
      <c r="A2993" s="2"/>
      <c r="B2993" s="2"/>
      <c r="C2993" s="2"/>
      <c r="E2993" s="2"/>
      <c r="G2993" s="2"/>
      <c r="H2993" s="6"/>
      <c r="I2993" s="9"/>
      <c r="J2993" s="9"/>
      <c r="K2993" s="9"/>
    </row>
    <row r="2994" spans="1:11" x14ac:dyDescent="0.25">
      <c r="A2994" s="2"/>
      <c r="B2994" s="2"/>
      <c r="C2994" s="2"/>
      <c r="E2994" s="2"/>
      <c r="G2994" s="2"/>
      <c r="H2994" s="6"/>
      <c r="I2994" s="9"/>
      <c r="J2994" s="9"/>
      <c r="K2994" s="9"/>
    </row>
    <row r="2995" spans="1:11" x14ac:dyDescent="0.25">
      <c r="A2995" s="2"/>
      <c r="B2995" s="2"/>
      <c r="C2995" s="2"/>
      <c r="E2995" s="2"/>
      <c r="G2995" s="2"/>
      <c r="H2995" s="6"/>
      <c r="I2995" s="9"/>
      <c r="J2995" s="9"/>
      <c r="K2995" s="9"/>
    </row>
    <row r="2996" spans="1:11" x14ac:dyDescent="0.25">
      <c r="A2996" s="2"/>
      <c r="B2996" s="2"/>
      <c r="C2996" s="2"/>
      <c r="E2996" s="2"/>
      <c r="G2996" s="2"/>
      <c r="H2996" s="6"/>
      <c r="I2996" s="9"/>
      <c r="J2996" s="9"/>
      <c r="K2996" s="9"/>
    </row>
    <row r="2997" spans="1:11" x14ac:dyDescent="0.25">
      <c r="A2997" s="2"/>
      <c r="B2997" s="2"/>
      <c r="C2997" s="2"/>
      <c r="E2997" s="2"/>
      <c r="G2997" s="2"/>
      <c r="H2997" s="6"/>
      <c r="I2997" s="9"/>
      <c r="J2997" s="9"/>
      <c r="K2997" s="9"/>
    </row>
    <row r="2998" spans="1:11" x14ac:dyDescent="0.25">
      <c r="A2998" s="2"/>
      <c r="B2998" s="2"/>
      <c r="C2998" s="2"/>
      <c r="E2998" s="2"/>
      <c r="G2998" s="2"/>
      <c r="H2998" s="6"/>
      <c r="I2998" s="9"/>
      <c r="J2998" s="9"/>
      <c r="K2998" s="9"/>
    </row>
    <row r="2999" spans="1:11" x14ac:dyDescent="0.25">
      <c r="A2999" s="2"/>
      <c r="B2999" s="2"/>
      <c r="C2999" s="2"/>
      <c r="E2999" s="2"/>
      <c r="G2999" s="2"/>
      <c r="H2999" s="6"/>
      <c r="I2999" s="9"/>
      <c r="J2999" s="9"/>
      <c r="K2999" s="9"/>
    </row>
    <row r="3000" spans="1:11" x14ac:dyDescent="0.25">
      <c r="A3000" s="2"/>
      <c r="B3000" s="2"/>
      <c r="C3000" s="2"/>
      <c r="E3000" s="2"/>
      <c r="G3000" s="2"/>
      <c r="H3000" s="6"/>
      <c r="I3000" s="9"/>
      <c r="J3000" s="9"/>
      <c r="K3000" s="9"/>
    </row>
    <row r="3001" spans="1:11" x14ac:dyDescent="0.25">
      <c r="A3001" s="2"/>
      <c r="B3001" s="2"/>
      <c r="C3001" s="2"/>
      <c r="E3001" s="2"/>
      <c r="G3001" s="2"/>
      <c r="H3001" s="6"/>
      <c r="I3001" s="9"/>
      <c r="J3001" s="9"/>
      <c r="K3001" s="9"/>
    </row>
    <row r="3002" spans="1:11" x14ac:dyDescent="0.25">
      <c r="A3002" s="2"/>
      <c r="B3002" s="2"/>
      <c r="C3002" s="2"/>
      <c r="E3002" s="2"/>
      <c r="G3002" s="2"/>
      <c r="H3002" s="6"/>
      <c r="I3002" s="9"/>
      <c r="J3002" s="9"/>
      <c r="K3002" s="9"/>
    </row>
    <row r="3003" spans="1:11" x14ac:dyDescent="0.25">
      <c r="A3003" s="2"/>
      <c r="B3003" s="2"/>
      <c r="C3003" s="2"/>
      <c r="E3003" s="2"/>
      <c r="G3003" s="2"/>
      <c r="H3003" s="6"/>
      <c r="I3003" s="9"/>
      <c r="J3003" s="9"/>
      <c r="K3003" s="9"/>
    </row>
    <row r="3004" spans="1:11" x14ac:dyDescent="0.25">
      <c r="A3004" s="2"/>
      <c r="B3004" s="2"/>
      <c r="C3004" s="2"/>
      <c r="E3004" s="2"/>
      <c r="G3004" s="2"/>
      <c r="H3004" s="6"/>
      <c r="I3004" s="9"/>
      <c r="J3004" s="9"/>
      <c r="K3004" s="9"/>
    </row>
    <row r="3005" spans="1:11" x14ac:dyDescent="0.25">
      <c r="A3005" s="2"/>
      <c r="B3005" s="2"/>
      <c r="C3005" s="2"/>
      <c r="E3005" s="2"/>
      <c r="G3005" s="2"/>
      <c r="H3005" s="6"/>
      <c r="I3005" s="9"/>
      <c r="J3005" s="9"/>
      <c r="K3005" s="9"/>
    </row>
    <row r="3006" spans="1:11" x14ac:dyDescent="0.25">
      <c r="A3006" s="2"/>
      <c r="B3006" s="2"/>
      <c r="C3006" s="2"/>
      <c r="E3006" s="2"/>
      <c r="G3006" s="2"/>
      <c r="H3006" s="6"/>
      <c r="I3006" s="9"/>
      <c r="J3006" s="9"/>
      <c r="K3006" s="9"/>
    </row>
    <row r="3007" spans="1:11" x14ac:dyDescent="0.25">
      <c r="A3007" s="2"/>
      <c r="B3007" s="2"/>
      <c r="C3007" s="2"/>
      <c r="E3007" s="2"/>
      <c r="G3007" s="2"/>
      <c r="H3007" s="6"/>
      <c r="I3007" s="9"/>
      <c r="J3007" s="9"/>
      <c r="K3007" s="9"/>
    </row>
    <row r="3008" spans="1:11" x14ac:dyDescent="0.25">
      <c r="A3008" s="2"/>
      <c r="B3008" s="2"/>
      <c r="C3008" s="2"/>
      <c r="E3008" s="2"/>
      <c r="G3008" s="2"/>
      <c r="H3008" s="6"/>
      <c r="I3008" s="9"/>
      <c r="J3008" s="9"/>
      <c r="K3008" s="9"/>
    </row>
    <row r="3009" spans="1:11" x14ac:dyDescent="0.25">
      <c r="A3009" s="2"/>
      <c r="B3009" s="2"/>
      <c r="C3009" s="2"/>
      <c r="E3009" s="2"/>
      <c r="G3009" s="2"/>
      <c r="H3009" s="6"/>
      <c r="I3009" s="9"/>
      <c r="J3009" s="9"/>
      <c r="K3009" s="9"/>
    </row>
    <row r="3010" spans="1:11" x14ac:dyDescent="0.25">
      <c r="A3010" s="2"/>
      <c r="B3010" s="2"/>
      <c r="C3010" s="2"/>
      <c r="E3010" s="2"/>
      <c r="G3010" s="2"/>
      <c r="H3010" s="6"/>
      <c r="I3010" s="9"/>
      <c r="J3010" s="9"/>
      <c r="K3010" s="9"/>
    </row>
    <row r="3011" spans="1:11" x14ac:dyDescent="0.25">
      <c r="A3011" s="2"/>
      <c r="B3011" s="2"/>
      <c r="C3011" s="2"/>
      <c r="E3011" s="2"/>
      <c r="G3011" s="2"/>
      <c r="H3011" s="6"/>
      <c r="I3011" s="9"/>
      <c r="J3011" s="9"/>
      <c r="K3011" s="9"/>
    </row>
    <row r="3012" spans="1:11" x14ac:dyDescent="0.25">
      <c r="A3012" s="2"/>
      <c r="B3012" s="2"/>
      <c r="C3012" s="2"/>
      <c r="E3012" s="2"/>
      <c r="G3012" s="2"/>
      <c r="H3012" s="6"/>
      <c r="I3012" s="9"/>
      <c r="J3012" s="9"/>
      <c r="K3012" s="9"/>
    </row>
    <row r="3013" spans="1:11" x14ac:dyDescent="0.25">
      <c r="A3013" s="2"/>
      <c r="B3013" s="2"/>
      <c r="C3013" s="2"/>
      <c r="E3013" s="2"/>
      <c r="G3013" s="2"/>
      <c r="H3013" s="6"/>
      <c r="I3013" s="9"/>
      <c r="J3013" s="9"/>
      <c r="K3013" s="9"/>
    </row>
    <row r="3014" spans="1:11" x14ac:dyDescent="0.25">
      <c r="A3014" s="2"/>
      <c r="B3014" s="2"/>
      <c r="C3014" s="2"/>
      <c r="E3014" s="2"/>
      <c r="G3014" s="2"/>
      <c r="H3014" s="6"/>
      <c r="I3014" s="9"/>
      <c r="J3014" s="9"/>
      <c r="K3014" s="9"/>
    </row>
    <row r="3015" spans="1:11" x14ac:dyDescent="0.25">
      <c r="A3015" s="2"/>
      <c r="B3015" s="2"/>
      <c r="C3015" s="2"/>
      <c r="E3015" s="2"/>
      <c r="G3015" s="2"/>
      <c r="H3015" s="6"/>
      <c r="I3015" s="9"/>
      <c r="J3015" s="9"/>
      <c r="K3015" s="9"/>
    </row>
    <row r="3016" spans="1:11" x14ac:dyDescent="0.25">
      <c r="A3016" s="2"/>
      <c r="B3016" s="2"/>
      <c r="C3016" s="2"/>
      <c r="E3016" s="2"/>
      <c r="G3016" s="2"/>
      <c r="H3016" s="6"/>
      <c r="I3016" s="9"/>
      <c r="J3016" s="9"/>
      <c r="K3016" s="9"/>
    </row>
    <row r="3017" spans="1:11" x14ac:dyDescent="0.25">
      <c r="A3017" s="2"/>
      <c r="B3017" s="2"/>
      <c r="C3017" s="2"/>
      <c r="E3017" s="2"/>
      <c r="G3017" s="2"/>
      <c r="H3017" s="6"/>
      <c r="I3017" s="9"/>
      <c r="J3017" s="9"/>
      <c r="K3017" s="9"/>
    </row>
    <row r="3018" spans="1:11" x14ac:dyDescent="0.25">
      <c r="A3018" s="2"/>
      <c r="B3018" s="2"/>
      <c r="C3018" s="2"/>
      <c r="E3018" s="2"/>
      <c r="G3018" s="2"/>
      <c r="H3018" s="6"/>
      <c r="I3018" s="9"/>
      <c r="J3018" s="9"/>
      <c r="K3018" s="9"/>
    </row>
    <row r="3019" spans="1:11" x14ac:dyDescent="0.25">
      <c r="A3019" s="2"/>
      <c r="B3019" s="2"/>
      <c r="C3019" s="2"/>
      <c r="E3019" s="2"/>
      <c r="G3019" s="2"/>
      <c r="H3019" s="6"/>
      <c r="I3019" s="9"/>
      <c r="J3019" s="9"/>
      <c r="K3019" s="9"/>
    </row>
    <row r="3020" spans="1:11" x14ac:dyDescent="0.25">
      <c r="A3020" s="2"/>
      <c r="B3020" s="2"/>
      <c r="C3020" s="2"/>
      <c r="E3020" s="2"/>
      <c r="G3020" s="2"/>
      <c r="H3020" s="6"/>
      <c r="I3020" s="9"/>
      <c r="J3020" s="9"/>
      <c r="K3020" s="9"/>
    </row>
    <row r="3021" spans="1:11" x14ac:dyDescent="0.25">
      <c r="A3021" s="2"/>
      <c r="B3021" s="2"/>
      <c r="C3021" s="2"/>
      <c r="E3021" s="2"/>
      <c r="G3021" s="2"/>
      <c r="H3021" s="6"/>
      <c r="I3021" s="9"/>
      <c r="J3021" s="9"/>
      <c r="K3021" s="9"/>
    </row>
    <row r="3022" spans="1:11" x14ac:dyDescent="0.25">
      <c r="A3022" s="2"/>
      <c r="B3022" s="2"/>
      <c r="C3022" s="2"/>
      <c r="E3022" s="2"/>
      <c r="G3022" s="2"/>
      <c r="H3022" s="6"/>
      <c r="I3022" s="9"/>
      <c r="J3022" s="9"/>
      <c r="K3022" s="9"/>
    </row>
    <row r="3023" spans="1:11" x14ac:dyDescent="0.25">
      <c r="A3023" s="2"/>
      <c r="B3023" s="2"/>
      <c r="C3023" s="2"/>
      <c r="E3023" s="2"/>
      <c r="G3023" s="2"/>
      <c r="H3023" s="6"/>
      <c r="I3023" s="9"/>
      <c r="J3023" s="9"/>
      <c r="K3023" s="9"/>
    </row>
    <row r="3024" spans="1:11" x14ac:dyDescent="0.25">
      <c r="A3024" s="2"/>
      <c r="B3024" s="2"/>
      <c r="C3024" s="2"/>
      <c r="E3024" s="2"/>
      <c r="G3024" s="2"/>
      <c r="H3024" s="6"/>
      <c r="I3024" s="9"/>
      <c r="J3024" s="9"/>
      <c r="K3024" s="9"/>
    </row>
    <row r="3025" spans="1:11" x14ac:dyDescent="0.25">
      <c r="A3025" s="2"/>
      <c r="B3025" s="2"/>
      <c r="C3025" s="2"/>
      <c r="E3025" s="2"/>
      <c r="G3025" s="2"/>
      <c r="H3025" s="6"/>
      <c r="I3025" s="9"/>
      <c r="J3025" s="9"/>
      <c r="K3025" s="9"/>
    </row>
    <row r="3026" spans="1:11" x14ac:dyDescent="0.25">
      <c r="A3026" s="2"/>
      <c r="B3026" s="2"/>
      <c r="C3026" s="2"/>
      <c r="E3026" s="2"/>
      <c r="G3026" s="2"/>
      <c r="H3026" s="6"/>
      <c r="I3026" s="9"/>
      <c r="J3026" s="9"/>
      <c r="K3026" s="9"/>
    </row>
    <row r="3027" spans="1:11" x14ac:dyDescent="0.25">
      <c r="A3027" s="2"/>
      <c r="B3027" s="2"/>
      <c r="C3027" s="2"/>
      <c r="E3027" s="2"/>
      <c r="G3027" s="2"/>
      <c r="H3027" s="6"/>
      <c r="I3027" s="9"/>
      <c r="J3027" s="9"/>
      <c r="K3027" s="9"/>
    </row>
    <row r="3028" spans="1:11" x14ac:dyDescent="0.25">
      <c r="A3028" s="2"/>
      <c r="B3028" s="2"/>
      <c r="C3028" s="2"/>
      <c r="E3028" s="2"/>
      <c r="G3028" s="2"/>
      <c r="H3028" s="6"/>
      <c r="I3028" s="9"/>
      <c r="J3028" s="9"/>
      <c r="K3028" s="9"/>
    </row>
    <row r="3029" spans="1:11" x14ac:dyDescent="0.25">
      <c r="A3029" s="2"/>
      <c r="B3029" s="2"/>
      <c r="C3029" s="2"/>
      <c r="E3029" s="2"/>
      <c r="G3029" s="2"/>
      <c r="H3029" s="6"/>
      <c r="I3029" s="9"/>
      <c r="J3029" s="9"/>
      <c r="K3029" s="9"/>
    </row>
    <row r="3030" spans="1:11" x14ac:dyDescent="0.25">
      <c r="A3030" s="2"/>
      <c r="B3030" s="2"/>
      <c r="C3030" s="2"/>
      <c r="E3030" s="2"/>
      <c r="G3030" s="2"/>
      <c r="H3030" s="6"/>
      <c r="I3030" s="9"/>
      <c r="J3030" s="9"/>
      <c r="K3030" s="9"/>
    </row>
    <row r="3031" spans="1:11" x14ac:dyDescent="0.25">
      <c r="A3031" s="2"/>
      <c r="B3031" s="2"/>
      <c r="C3031" s="2"/>
      <c r="E3031" s="2"/>
      <c r="G3031" s="2"/>
      <c r="H3031" s="6"/>
      <c r="I3031" s="9"/>
      <c r="J3031" s="9"/>
      <c r="K3031" s="9"/>
    </row>
    <row r="3032" spans="1:11" x14ac:dyDescent="0.25">
      <c r="A3032" s="2"/>
      <c r="B3032" s="2"/>
      <c r="C3032" s="2"/>
      <c r="E3032" s="2"/>
      <c r="G3032" s="2"/>
      <c r="H3032" s="6"/>
      <c r="I3032" s="9"/>
      <c r="J3032" s="9"/>
      <c r="K3032" s="9"/>
    </row>
    <row r="3033" spans="1:11" x14ac:dyDescent="0.25">
      <c r="A3033" s="2"/>
      <c r="B3033" s="2"/>
      <c r="C3033" s="2"/>
      <c r="E3033" s="2"/>
      <c r="G3033" s="2"/>
      <c r="H3033" s="6"/>
      <c r="I3033" s="9"/>
      <c r="J3033" s="9"/>
      <c r="K3033" s="9"/>
    </row>
    <row r="3034" spans="1:11" x14ac:dyDescent="0.25">
      <c r="A3034" s="2"/>
      <c r="B3034" s="2"/>
      <c r="C3034" s="2"/>
      <c r="E3034" s="2"/>
      <c r="G3034" s="2"/>
      <c r="H3034" s="6"/>
      <c r="I3034" s="9"/>
      <c r="J3034" s="9"/>
      <c r="K3034" s="9"/>
    </row>
    <row r="3035" spans="1:11" x14ac:dyDescent="0.25">
      <c r="A3035" s="2"/>
      <c r="B3035" s="2"/>
      <c r="C3035" s="2"/>
      <c r="E3035" s="2"/>
      <c r="G3035" s="2"/>
      <c r="H3035" s="6"/>
      <c r="I3035" s="9"/>
      <c r="J3035" s="9"/>
      <c r="K3035" s="9"/>
    </row>
    <row r="3036" spans="1:11" x14ac:dyDescent="0.25">
      <c r="A3036" s="2"/>
      <c r="B3036" s="2"/>
      <c r="C3036" s="2"/>
      <c r="E3036" s="2"/>
      <c r="G3036" s="2"/>
      <c r="H3036" s="6"/>
      <c r="I3036" s="9"/>
      <c r="J3036" s="9"/>
      <c r="K3036" s="9"/>
    </row>
    <row r="3037" spans="1:11" x14ac:dyDescent="0.25">
      <c r="A3037" s="2"/>
      <c r="B3037" s="2"/>
      <c r="C3037" s="2"/>
      <c r="E3037" s="2"/>
      <c r="G3037" s="2"/>
      <c r="H3037" s="6"/>
      <c r="I3037" s="9"/>
      <c r="J3037" s="9"/>
      <c r="K3037" s="9"/>
    </row>
    <row r="3038" spans="1:11" x14ac:dyDescent="0.25">
      <c r="A3038" s="2"/>
      <c r="B3038" s="2"/>
      <c r="C3038" s="2"/>
      <c r="E3038" s="2"/>
      <c r="G3038" s="2"/>
      <c r="H3038" s="6"/>
      <c r="I3038" s="9"/>
      <c r="J3038" s="9"/>
      <c r="K3038" s="9"/>
    </row>
    <row r="3039" spans="1:11" x14ac:dyDescent="0.25">
      <c r="A3039" s="2"/>
      <c r="B3039" s="2"/>
      <c r="C3039" s="2"/>
      <c r="E3039" s="2"/>
      <c r="G3039" s="2"/>
      <c r="H3039" s="6"/>
      <c r="I3039" s="9"/>
      <c r="J3039" s="9"/>
      <c r="K3039" s="9"/>
    </row>
    <row r="3040" spans="1:11" x14ac:dyDescent="0.25">
      <c r="A3040" s="2"/>
      <c r="B3040" s="2"/>
      <c r="C3040" s="2"/>
      <c r="E3040" s="2"/>
      <c r="G3040" s="2"/>
      <c r="H3040" s="6"/>
      <c r="I3040" s="9"/>
      <c r="J3040" s="9"/>
      <c r="K3040" s="9"/>
    </row>
    <row r="3041" spans="1:11" x14ac:dyDescent="0.25">
      <c r="A3041" s="2"/>
      <c r="B3041" s="2"/>
      <c r="C3041" s="2"/>
      <c r="E3041" s="2"/>
      <c r="G3041" s="2"/>
      <c r="H3041" s="6"/>
      <c r="I3041" s="9"/>
      <c r="J3041" s="9"/>
      <c r="K3041" s="9"/>
    </row>
    <row r="3042" spans="1:11" x14ac:dyDescent="0.25">
      <c r="A3042" s="2"/>
      <c r="B3042" s="2"/>
      <c r="C3042" s="2"/>
      <c r="E3042" s="2"/>
      <c r="G3042" s="2"/>
      <c r="H3042" s="6"/>
      <c r="I3042" s="9"/>
      <c r="J3042" s="9"/>
      <c r="K3042" s="9"/>
    </row>
    <row r="3043" spans="1:11" x14ac:dyDescent="0.25">
      <c r="A3043" s="2"/>
      <c r="B3043" s="2"/>
      <c r="C3043" s="2"/>
      <c r="E3043" s="2"/>
      <c r="G3043" s="2"/>
      <c r="H3043" s="6"/>
      <c r="I3043" s="9"/>
      <c r="J3043" s="9"/>
      <c r="K3043" s="9"/>
    </row>
    <row r="3044" spans="1:11" x14ac:dyDescent="0.25">
      <c r="A3044" s="2"/>
      <c r="B3044" s="2"/>
      <c r="C3044" s="2"/>
      <c r="E3044" s="2"/>
      <c r="G3044" s="2"/>
      <c r="H3044" s="6"/>
      <c r="I3044" s="9"/>
      <c r="J3044" s="9"/>
      <c r="K3044" s="9"/>
    </row>
    <row r="3045" spans="1:11" x14ac:dyDescent="0.25">
      <c r="A3045" s="2"/>
      <c r="B3045" s="2"/>
      <c r="C3045" s="2"/>
      <c r="E3045" s="2"/>
      <c r="G3045" s="2"/>
      <c r="H3045" s="6"/>
      <c r="I3045" s="9"/>
      <c r="J3045" s="9"/>
      <c r="K3045" s="9"/>
    </row>
    <row r="3046" spans="1:11" x14ac:dyDescent="0.25">
      <c r="A3046" s="2"/>
      <c r="B3046" s="2"/>
      <c r="C3046" s="2"/>
      <c r="E3046" s="2"/>
      <c r="G3046" s="2"/>
      <c r="H3046" s="6"/>
      <c r="I3046" s="9"/>
      <c r="J3046" s="9"/>
      <c r="K3046" s="9"/>
    </row>
    <row r="3047" spans="1:11" x14ac:dyDescent="0.25">
      <c r="A3047" s="2"/>
      <c r="B3047" s="2"/>
      <c r="C3047" s="2"/>
      <c r="E3047" s="2"/>
      <c r="G3047" s="2"/>
      <c r="H3047" s="6"/>
      <c r="I3047" s="9"/>
      <c r="J3047" s="9"/>
      <c r="K3047" s="9"/>
    </row>
    <row r="3048" spans="1:11" x14ac:dyDescent="0.25">
      <c r="A3048" s="2"/>
      <c r="B3048" s="2"/>
      <c r="C3048" s="2"/>
      <c r="E3048" s="2"/>
      <c r="G3048" s="2"/>
      <c r="H3048" s="6"/>
      <c r="I3048" s="9"/>
      <c r="J3048" s="9"/>
      <c r="K3048" s="9"/>
    </row>
    <row r="3049" spans="1:11" x14ac:dyDescent="0.25">
      <c r="A3049" s="2"/>
      <c r="B3049" s="2"/>
      <c r="C3049" s="2"/>
      <c r="E3049" s="2"/>
      <c r="G3049" s="2"/>
      <c r="H3049" s="6"/>
      <c r="I3049" s="9"/>
      <c r="J3049" s="9"/>
      <c r="K3049" s="9"/>
    </row>
    <row r="3050" spans="1:11" x14ac:dyDescent="0.25">
      <c r="A3050" s="2"/>
      <c r="B3050" s="2"/>
      <c r="C3050" s="2"/>
      <c r="E3050" s="2"/>
      <c r="G3050" s="2"/>
      <c r="H3050" s="6"/>
      <c r="I3050" s="9"/>
      <c r="J3050" s="9"/>
      <c r="K3050" s="9"/>
    </row>
    <row r="3051" spans="1:11" x14ac:dyDescent="0.25">
      <c r="A3051" s="2"/>
      <c r="B3051" s="2"/>
      <c r="C3051" s="2"/>
      <c r="E3051" s="2"/>
      <c r="G3051" s="2"/>
      <c r="H3051" s="6"/>
      <c r="I3051" s="9"/>
      <c r="J3051" s="9"/>
      <c r="K3051" s="9"/>
    </row>
    <row r="3052" spans="1:11" x14ac:dyDescent="0.25">
      <c r="A3052" s="2"/>
      <c r="B3052" s="2"/>
      <c r="C3052" s="2"/>
      <c r="E3052" s="2"/>
      <c r="G3052" s="2"/>
      <c r="H3052" s="6"/>
      <c r="I3052" s="9"/>
      <c r="J3052" s="9"/>
      <c r="K3052" s="9"/>
    </row>
    <row r="3053" spans="1:11" x14ac:dyDescent="0.25">
      <c r="A3053" s="2"/>
      <c r="B3053" s="2"/>
      <c r="C3053" s="2"/>
      <c r="E3053" s="2"/>
      <c r="G3053" s="2"/>
      <c r="H3053" s="6"/>
      <c r="I3053" s="9"/>
      <c r="J3053" s="9"/>
      <c r="K3053" s="9"/>
    </row>
    <row r="3054" spans="1:11" x14ac:dyDescent="0.25">
      <c r="A3054" s="2"/>
      <c r="B3054" s="2"/>
      <c r="C3054" s="2"/>
      <c r="E3054" s="2"/>
      <c r="G3054" s="2"/>
      <c r="H3054" s="6"/>
      <c r="I3054" s="9"/>
      <c r="J3054" s="9"/>
      <c r="K3054" s="9"/>
    </row>
    <row r="3055" spans="1:11" x14ac:dyDescent="0.25">
      <c r="A3055" s="2"/>
      <c r="B3055" s="2"/>
      <c r="C3055" s="2"/>
      <c r="E3055" s="2"/>
      <c r="G3055" s="2"/>
      <c r="H3055" s="6"/>
      <c r="I3055" s="9"/>
      <c r="J3055" s="9"/>
      <c r="K3055" s="9"/>
    </row>
    <row r="3056" spans="1:11" x14ac:dyDescent="0.25">
      <c r="A3056" s="2"/>
      <c r="B3056" s="2"/>
      <c r="C3056" s="2"/>
      <c r="E3056" s="2"/>
      <c r="G3056" s="2"/>
      <c r="H3056" s="6"/>
      <c r="I3056" s="9"/>
      <c r="J3056" s="9"/>
      <c r="K3056" s="9"/>
    </row>
    <row r="3057" spans="1:11" x14ac:dyDescent="0.25">
      <c r="A3057" s="2"/>
      <c r="B3057" s="2"/>
      <c r="C3057" s="2"/>
      <c r="E3057" s="2"/>
      <c r="G3057" s="2"/>
      <c r="H3057" s="6"/>
      <c r="I3057" s="9"/>
      <c r="J3057" s="9"/>
      <c r="K3057" s="9"/>
    </row>
    <row r="3058" spans="1:11" x14ac:dyDescent="0.25">
      <c r="A3058" s="2"/>
      <c r="B3058" s="2"/>
      <c r="C3058" s="2"/>
      <c r="E3058" s="2"/>
      <c r="G3058" s="2"/>
      <c r="H3058" s="6"/>
      <c r="I3058" s="9"/>
      <c r="J3058" s="9"/>
      <c r="K3058" s="9"/>
    </row>
    <row r="3059" spans="1:11" x14ac:dyDescent="0.25">
      <c r="A3059" s="2"/>
      <c r="B3059" s="2"/>
      <c r="C3059" s="2"/>
      <c r="E3059" s="2"/>
      <c r="G3059" s="2"/>
      <c r="H3059" s="6"/>
      <c r="I3059" s="9"/>
      <c r="J3059" s="9"/>
      <c r="K3059" s="9"/>
    </row>
    <row r="3060" spans="1:11" x14ac:dyDescent="0.25">
      <c r="A3060" s="2"/>
      <c r="B3060" s="2"/>
      <c r="C3060" s="2"/>
      <c r="E3060" s="2"/>
      <c r="G3060" s="2"/>
      <c r="H3060" s="6"/>
      <c r="I3060" s="9"/>
      <c r="J3060" s="9"/>
      <c r="K3060" s="9"/>
    </row>
    <row r="3061" spans="1:11" x14ac:dyDescent="0.25">
      <c r="A3061" s="2"/>
      <c r="B3061" s="2"/>
      <c r="C3061" s="2"/>
      <c r="E3061" s="2"/>
      <c r="G3061" s="2"/>
      <c r="H3061" s="6"/>
      <c r="I3061" s="9"/>
      <c r="J3061" s="9"/>
      <c r="K3061" s="9"/>
    </row>
    <row r="3062" spans="1:11" x14ac:dyDescent="0.25">
      <c r="A3062" s="2"/>
      <c r="B3062" s="2"/>
      <c r="C3062" s="2"/>
      <c r="E3062" s="2"/>
      <c r="G3062" s="2"/>
      <c r="H3062" s="6"/>
      <c r="I3062" s="9"/>
      <c r="J3062" s="9"/>
      <c r="K3062" s="9"/>
    </row>
    <row r="3063" spans="1:11" x14ac:dyDescent="0.25">
      <c r="A3063" s="2"/>
      <c r="B3063" s="2"/>
      <c r="C3063" s="2"/>
      <c r="E3063" s="2"/>
      <c r="G3063" s="2"/>
      <c r="H3063" s="6"/>
      <c r="I3063" s="9"/>
      <c r="J3063" s="9"/>
      <c r="K3063" s="9"/>
    </row>
    <row r="3064" spans="1:11" x14ac:dyDescent="0.25">
      <c r="A3064" s="2"/>
      <c r="B3064" s="2"/>
      <c r="C3064" s="2"/>
      <c r="E3064" s="2"/>
      <c r="G3064" s="2"/>
      <c r="H3064" s="6"/>
      <c r="I3064" s="9"/>
      <c r="J3064" s="9"/>
      <c r="K3064" s="9"/>
    </row>
    <row r="3065" spans="1:11" x14ac:dyDescent="0.25">
      <c r="A3065" s="2"/>
      <c r="B3065" s="2"/>
      <c r="C3065" s="2"/>
      <c r="E3065" s="2"/>
      <c r="G3065" s="2"/>
      <c r="H3065" s="6"/>
      <c r="I3065" s="9"/>
      <c r="J3065" s="9"/>
      <c r="K3065" s="9"/>
    </row>
    <row r="3066" spans="1:11" x14ac:dyDescent="0.25">
      <c r="A3066" s="2"/>
      <c r="B3066" s="2"/>
      <c r="C3066" s="2"/>
      <c r="E3066" s="2"/>
      <c r="G3066" s="2"/>
      <c r="H3066" s="6"/>
      <c r="I3066" s="9"/>
      <c r="J3066" s="9"/>
      <c r="K3066" s="9"/>
    </row>
    <row r="3067" spans="1:11" x14ac:dyDescent="0.25">
      <c r="A3067" s="2"/>
      <c r="B3067" s="2"/>
      <c r="C3067" s="2"/>
      <c r="E3067" s="2"/>
      <c r="G3067" s="2"/>
      <c r="H3067" s="6"/>
      <c r="I3067" s="9"/>
      <c r="J3067" s="9"/>
      <c r="K3067" s="9"/>
    </row>
    <row r="3068" spans="1:11" x14ac:dyDescent="0.25">
      <c r="A3068" s="2"/>
      <c r="B3068" s="2"/>
      <c r="C3068" s="2"/>
      <c r="E3068" s="2"/>
      <c r="G3068" s="2"/>
      <c r="H3068" s="6"/>
      <c r="I3068" s="9"/>
      <c r="J3068" s="9"/>
      <c r="K3068" s="9"/>
    </row>
    <row r="3069" spans="1:11" x14ac:dyDescent="0.25">
      <c r="A3069" s="2"/>
      <c r="B3069" s="2"/>
      <c r="C3069" s="2"/>
      <c r="E3069" s="2"/>
      <c r="G3069" s="2"/>
      <c r="H3069" s="6"/>
      <c r="I3069" s="9"/>
      <c r="J3069" s="9"/>
      <c r="K3069" s="9"/>
    </row>
    <row r="3070" spans="1:11" x14ac:dyDescent="0.25">
      <c r="A3070" s="2"/>
      <c r="B3070" s="2"/>
      <c r="C3070" s="2"/>
      <c r="E3070" s="2"/>
      <c r="G3070" s="2"/>
      <c r="H3070" s="6"/>
      <c r="I3070" s="9"/>
      <c r="J3070" s="9"/>
      <c r="K3070" s="9"/>
    </row>
    <row r="3071" spans="1:11" x14ac:dyDescent="0.25">
      <c r="A3071" s="2"/>
      <c r="B3071" s="2"/>
      <c r="C3071" s="2"/>
      <c r="E3071" s="2"/>
      <c r="G3071" s="2"/>
      <c r="H3071" s="6"/>
      <c r="I3071" s="9"/>
      <c r="J3071" s="9"/>
      <c r="K3071" s="9"/>
    </row>
    <row r="3072" spans="1:11" x14ac:dyDescent="0.25">
      <c r="A3072" s="2"/>
      <c r="B3072" s="2"/>
      <c r="C3072" s="2"/>
      <c r="E3072" s="2"/>
      <c r="G3072" s="2"/>
      <c r="H3072" s="6"/>
      <c r="I3072" s="9"/>
      <c r="J3072" s="9"/>
      <c r="K3072" s="9"/>
    </row>
    <row r="3073" spans="1:11" x14ac:dyDescent="0.25">
      <c r="A3073" s="2"/>
      <c r="B3073" s="2"/>
      <c r="C3073" s="2"/>
      <c r="E3073" s="2"/>
      <c r="G3073" s="2"/>
      <c r="H3073" s="6"/>
      <c r="I3073" s="9"/>
      <c r="J3073" s="9"/>
      <c r="K3073" s="9"/>
    </row>
    <row r="3074" spans="1:11" x14ac:dyDescent="0.25">
      <c r="A3074" s="2"/>
      <c r="B3074" s="2"/>
      <c r="C3074" s="2"/>
      <c r="E3074" s="2"/>
      <c r="G3074" s="2"/>
      <c r="H3074" s="6"/>
      <c r="I3074" s="9"/>
      <c r="J3074" s="9"/>
      <c r="K3074" s="9"/>
    </row>
    <row r="3075" spans="1:11" x14ac:dyDescent="0.25">
      <c r="A3075" s="2"/>
      <c r="B3075" s="2"/>
      <c r="C3075" s="2"/>
      <c r="E3075" s="2"/>
      <c r="G3075" s="2"/>
      <c r="H3075" s="6"/>
      <c r="I3075" s="9"/>
      <c r="J3075" s="9"/>
      <c r="K3075" s="9"/>
    </row>
    <row r="3076" spans="1:11" x14ac:dyDescent="0.25">
      <c r="A3076" s="2"/>
      <c r="B3076" s="2"/>
      <c r="C3076" s="2"/>
      <c r="E3076" s="2"/>
      <c r="G3076" s="2"/>
      <c r="H3076" s="6"/>
      <c r="I3076" s="9"/>
      <c r="J3076" s="9"/>
      <c r="K3076" s="9"/>
    </row>
    <row r="3077" spans="1:11" x14ac:dyDescent="0.25">
      <c r="A3077" s="2"/>
      <c r="B3077" s="2"/>
      <c r="C3077" s="2"/>
      <c r="E3077" s="2"/>
      <c r="G3077" s="2"/>
      <c r="H3077" s="6"/>
      <c r="I3077" s="9"/>
      <c r="J3077" s="9"/>
      <c r="K3077" s="9"/>
    </row>
    <row r="3078" spans="1:11" x14ac:dyDescent="0.25">
      <c r="A3078" s="2"/>
      <c r="B3078" s="2"/>
      <c r="C3078" s="2"/>
      <c r="E3078" s="2"/>
      <c r="G3078" s="2"/>
      <c r="H3078" s="6"/>
      <c r="I3078" s="9"/>
      <c r="J3078" s="9"/>
      <c r="K3078" s="9"/>
    </row>
    <row r="3079" spans="1:11" x14ac:dyDescent="0.25">
      <c r="A3079" s="2"/>
      <c r="B3079" s="2"/>
      <c r="C3079" s="2"/>
      <c r="E3079" s="2"/>
      <c r="G3079" s="2"/>
      <c r="H3079" s="6"/>
      <c r="I3079" s="9"/>
      <c r="J3079" s="9"/>
      <c r="K3079" s="9"/>
    </row>
    <row r="3080" spans="1:11" x14ac:dyDescent="0.25">
      <c r="A3080" s="2"/>
      <c r="B3080" s="2"/>
      <c r="C3080" s="2"/>
      <c r="E3080" s="2"/>
      <c r="G3080" s="2"/>
      <c r="H3080" s="6"/>
      <c r="I3080" s="9"/>
      <c r="J3080" s="9"/>
      <c r="K3080" s="9"/>
    </row>
    <row r="3081" spans="1:11" x14ac:dyDescent="0.25">
      <c r="A3081" s="2"/>
      <c r="B3081" s="2"/>
      <c r="C3081" s="2"/>
      <c r="E3081" s="2"/>
      <c r="G3081" s="2"/>
      <c r="H3081" s="6"/>
      <c r="I3081" s="9"/>
      <c r="J3081" s="9"/>
      <c r="K3081" s="9"/>
    </row>
    <row r="3082" spans="1:11" x14ac:dyDescent="0.25">
      <c r="A3082" s="2"/>
      <c r="B3082" s="2"/>
      <c r="C3082" s="2"/>
      <c r="E3082" s="2"/>
      <c r="G3082" s="2"/>
      <c r="H3082" s="6"/>
      <c r="I3082" s="9"/>
      <c r="J3082" s="9"/>
      <c r="K3082" s="9"/>
    </row>
    <row r="3083" spans="1:11" x14ac:dyDescent="0.25">
      <c r="A3083" s="2"/>
      <c r="B3083" s="2"/>
      <c r="C3083" s="2"/>
      <c r="E3083" s="2"/>
      <c r="G3083" s="2"/>
      <c r="H3083" s="6"/>
      <c r="I3083" s="9"/>
      <c r="J3083" s="9"/>
      <c r="K3083" s="9"/>
    </row>
    <row r="3084" spans="1:11" x14ac:dyDescent="0.25">
      <c r="A3084" s="2"/>
      <c r="B3084" s="2"/>
      <c r="C3084" s="2"/>
      <c r="E3084" s="2"/>
      <c r="G3084" s="2"/>
      <c r="H3084" s="6"/>
      <c r="I3084" s="9"/>
      <c r="J3084" s="9"/>
      <c r="K3084" s="9"/>
    </row>
    <row r="3085" spans="1:11" x14ac:dyDescent="0.25">
      <c r="A3085" s="2"/>
      <c r="B3085" s="2"/>
      <c r="C3085" s="2"/>
      <c r="E3085" s="2"/>
      <c r="G3085" s="2"/>
      <c r="H3085" s="6"/>
      <c r="I3085" s="9"/>
      <c r="J3085" s="9"/>
      <c r="K3085" s="9"/>
    </row>
    <row r="3086" spans="1:11" x14ac:dyDescent="0.25">
      <c r="A3086" s="2"/>
      <c r="B3086" s="2"/>
      <c r="C3086" s="2"/>
      <c r="E3086" s="2"/>
      <c r="G3086" s="2"/>
      <c r="H3086" s="6"/>
      <c r="I3086" s="9"/>
      <c r="J3086" s="9"/>
      <c r="K3086" s="9"/>
    </row>
    <row r="3087" spans="1:11" x14ac:dyDescent="0.25">
      <c r="A3087" s="2"/>
      <c r="B3087" s="2"/>
      <c r="C3087" s="2"/>
      <c r="E3087" s="2"/>
      <c r="G3087" s="2"/>
      <c r="H3087" s="6"/>
      <c r="I3087" s="9"/>
      <c r="J3087" s="9"/>
      <c r="K3087" s="9"/>
    </row>
    <row r="3088" spans="1:11" x14ac:dyDescent="0.25">
      <c r="A3088" s="2"/>
      <c r="B3088" s="2"/>
      <c r="C3088" s="2"/>
      <c r="E3088" s="2"/>
      <c r="G3088" s="2"/>
      <c r="H3088" s="6"/>
      <c r="I3088" s="9"/>
      <c r="J3088" s="9"/>
      <c r="K3088" s="9"/>
    </row>
    <row r="3089" spans="1:11" x14ac:dyDescent="0.25">
      <c r="A3089" s="2"/>
      <c r="B3089" s="2"/>
      <c r="C3089" s="2"/>
      <c r="E3089" s="2"/>
      <c r="G3089" s="2"/>
      <c r="H3089" s="6"/>
      <c r="I3089" s="9"/>
      <c r="J3089" s="9"/>
      <c r="K3089" s="9"/>
    </row>
    <row r="3090" spans="1:11" x14ac:dyDescent="0.25">
      <c r="A3090" s="2"/>
      <c r="B3090" s="2"/>
      <c r="C3090" s="2"/>
      <c r="E3090" s="2"/>
      <c r="G3090" s="2"/>
      <c r="H3090" s="6"/>
      <c r="I3090" s="9"/>
      <c r="J3090" s="9"/>
      <c r="K3090" s="9"/>
    </row>
    <row r="3091" spans="1:11" x14ac:dyDescent="0.25">
      <c r="A3091" s="2"/>
      <c r="B3091" s="2"/>
      <c r="C3091" s="2"/>
      <c r="E3091" s="2"/>
      <c r="G3091" s="2"/>
      <c r="H3091" s="6"/>
      <c r="I3091" s="9"/>
      <c r="J3091" s="9"/>
      <c r="K3091" s="9"/>
    </row>
    <row r="3092" spans="1:11" x14ac:dyDescent="0.25">
      <c r="A3092" s="2"/>
      <c r="B3092" s="2"/>
      <c r="C3092" s="2"/>
      <c r="E3092" s="2"/>
      <c r="G3092" s="2"/>
      <c r="H3092" s="6"/>
      <c r="I3092" s="9"/>
      <c r="J3092" s="9"/>
      <c r="K3092" s="9"/>
    </row>
    <row r="3093" spans="1:11" x14ac:dyDescent="0.25">
      <c r="A3093" s="2"/>
      <c r="B3093" s="2"/>
      <c r="C3093" s="2"/>
      <c r="E3093" s="2"/>
      <c r="G3093" s="2"/>
      <c r="H3093" s="6"/>
      <c r="I3093" s="9"/>
      <c r="J3093" s="9"/>
      <c r="K3093" s="9"/>
    </row>
    <row r="3094" spans="1:11" x14ac:dyDescent="0.25">
      <c r="A3094" s="2"/>
      <c r="B3094" s="2"/>
      <c r="C3094" s="2"/>
      <c r="E3094" s="2"/>
      <c r="G3094" s="2"/>
      <c r="H3094" s="6"/>
      <c r="I3094" s="9"/>
      <c r="J3094" s="9"/>
      <c r="K3094" s="9"/>
    </row>
    <row r="3095" spans="1:11" x14ac:dyDescent="0.25">
      <c r="A3095" s="2"/>
      <c r="B3095" s="2"/>
      <c r="C3095" s="2"/>
      <c r="E3095" s="2"/>
      <c r="G3095" s="2"/>
      <c r="H3095" s="6"/>
      <c r="I3095" s="9"/>
      <c r="J3095" s="9"/>
      <c r="K3095" s="9"/>
    </row>
    <row r="3096" spans="1:11" x14ac:dyDescent="0.25">
      <c r="A3096" s="2"/>
      <c r="B3096" s="2"/>
      <c r="C3096" s="2"/>
      <c r="E3096" s="2"/>
      <c r="G3096" s="2"/>
      <c r="H3096" s="6"/>
      <c r="I3096" s="9"/>
      <c r="J3096" s="9"/>
      <c r="K3096" s="9"/>
    </row>
    <row r="3097" spans="1:11" x14ac:dyDescent="0.25">
      <c r="A3097" s="2"/>
      <c r="B3097" s="2"/>
      <c r="C3097" s="2"/>
      <c r="E3097" s="2"/>
      <c r="G3097" s="2"/>
      <c r="H3097" s="6"/>
      <c r="I3097" s="9"/>
      <c r="J3097" s="9"/>
      <c r="K3097" s="9"/>
    </row>
    <row r="3098" spans="1:11" x14ac:dyDescent="0.25">
      <c r="A3098" s="2"/>
      <c r="B3098" s="2"/>
      <c r="C3098" s="2"/>
      <c r="E3098" s="2"/>
      <c r="G3098" s="2"/>
      <c r="H3098" s="6"/>
      <c r="I3098" s="9"/>
      <c r="J3098" s="9"/>
      <c r="K3098" s="9"/>
    </row>
    <row r="3099" spans="1:11" x14ac:dyDescent="0.25">
      <c r="A3099" s="2"/>
      <c r="B3099" s="2"/>
      <c r="C3099" s="2"/>
      <c r="E3099" s="2"/>
      <c r="G3099" s="2"/>
      <c r="H3099" s="6"/>
      <c r="I3099" s="9"/>
      <c r="J3099" s="9"/>
      <c r="K3099" s="9"/>
    </row>
    <row r="3100" spans="1:11" x14ac:dyDescent="0.25">
      <c r="A3100" s="2"/>
      <c r="B3100" s="2"/>
      <c r="C3100" s="2"/>
      <c r="E3100" s="2"/>
      <c r="G3100" s="2"/>
      <c r="H3100" s="6"/>
      <c r="I3100" s="9"/>
      <c r="J3100" s="9"/>
      <c r="K3100" s="9"/>
    </row>
    <row r="3101" spans="1:11" x14ac:dyDescent="0.25">
      <c r="A3101" s="2"/>
      <c r="B3101" s="2"/>
      <c r="C3101" s="2"/>
      <c r="E3101" s="2"/>
      <c r="G3101" s="2"/>
      <c r="H3101" s="6"/>
      <c r="I3101" s="9"/>
      <c r="J3101" s="9"/>
      <c r="K3101" s="9"/>
    </row>
    <row r="3102" spans="1:11" x14ac:dyDescent="0.25">
      <c r="A3102" s="2"/>
      <c r="B3102" s="2"/>
      <c r="C3102" s="2"/>
      <c r="E3102" s="2"/>
      <c r="G3102" s="2"/>
      <c r="H3102" s="6"/>
      <c r="I3102" s="9"/>
      <c r="J3102" s="9"/>
      <c r="K3102" s="9"/>
    </row>
    <row r="3103" spans="1:11" x14ac:dyDescent="0.25">
      <c r="A3103" s="2"/>
      <c r="B3103" s="2"/>
      <c r="C3103" s="2"/>
      <c r="E3103" s="2"/>
      <c r="G3103" s="2"/>
      <c r="H3103" s="6"/>
      <c r="I3103" s="9"/>
      <c r="J3103" s="9"/>
      <c r="K3103" s="9"/>
    </row>
    <row r="3104" spans="1:11" x14ac:dyDescent="0.25">
      <c r="A3104" s="2"/>
      <c r="B3104" s="2"/>
      <c r="C3104" s="2"/>
      <c r="E3104" s="2"/>
      <c r="G3104" s="2"/>
      <c r="H3104" s="6"/>
      <c r="I3104" s="9"/>
      <c r="J3104" s="9"/>
      <c r="K3104" s="9"/>
    </row>
    <row r="3105" spans="1:11" x14ac:dyDescent="0.25">
      <c r="A3105" s="2"/>
      <c r="B3105" s="2"/>
      <c r="C3105" s="2"/>
      <c r="E3105" s="2"/>
      <c r="G3105" s="2"/>
      <c r="H3105" s="6"/>
      <c r="I3105" s="9"/>
      <c r="J3105" s="9"/>
      <c r="K3105" s="9"/>
    </row>
    <row r="3106" spans="1:11" x14ac:dyDescent="0.25">
      <c r="A3106" s="2"/>
      <c r="B3106" s="2"/>
      <c r="C3106" s="2"/>
      <c r="E3106" s="2"/>
      <c r="G3106" s="2"/>
      <c r="H3106" s="6"/>
      <c r="I3106" s="9"/>
      <c r="J3106" s="9"/>
      <c r="K3106" s="9"/>
    </row>
    <row r="3107" spans="1:11" x14ac:dyDescent="0.25">
      <c r="A3107" s="2"/>
      <c r="B3107" s="2"/>
      <c r="C3107" s="2"/>
      <c r="E3107" s="2"/>
      <c r="G3107" s="2"/>
      <c r="H3107" s="6"/>
      <c r="I3107" s="9"/>
      <c r="J3107" s="9"/>
      <c r="K3107" s="9"/>
    </row>
    <row r="3108" spans="1:11" x14ac:dyDescent="0.25">
      <c r="A3108" s="2"/>
      <c r="B3108" s="2"/>
      <c r="C3108" s="2"/>
      <c r="E3108" s="2"/>
      <c r="G3108" s="2"/>
      <c r="H3108" s="6"/>
      <c r="I3108" s="9"/>
      <c r="J3108" s="9"/>
      <c r="K3108" s="9"/>
    </row>
    <row r="3109" spans="1:11" x14ac:dyDescent="0.25">
      <c r="A3109" s="2"/>
      <c r="B3109" s="2"/>
      <c r="C3109" s="2"/>
      <c r="E3109" s="2"/>
      <c r="G3109" s="2"/>
      <c r="H3109" s="6"/>
      <c r="I3109" s="9"/>
      <c r="J3109" s="9"/>
      <c r="K3109" s="9"/>
    </row>
    <row r="3110" spans="1:11" x14ac:dyDescent="0.25">
      <c r="A3110" s="2"/>
      <c r="B3110" s="2"/>
      <c r="C3110" s="2"/>
      <c r="E3110" s="2"/>
      <c r="G3110" s="2"/>
      <c r="H3110" s="6"/>
      <c r="I3110" s="9"/>
      <c r="J3110" s="9"/>
      <c r="K3110" s="9"/>
    </row>
    <row r="3111" spans="1:11" x14ac:dyDescent="0.25">
      <c r="A3111" s="2"/>
      <c r="B3111" s="2"/>
      <c r="C3111" s="2"/>
      <c r="E3111" s="2"/>
      <c r="G3111" s="2"/>
      <c r="H3111" s="6"/>
      <c r="I3111" s="9"/>
      <c r="J3111" s="9"/>
      <c r="K3111" s="9"/>
    </row>
    <row r="3112" spans="1:11" x14ac:dyDescent="0.25">
      <c r="A3112" s="2"/>
      <c r="B3112" s="2"/>
      <c r="C3112" s="2"/>
      <c r="E3112" s="2"/>
      <c r="G3112" s="2"/>
      <c r="H3112" s="6"/>
      <c r="I3112" s="9"/>
      <c r="J3112" s="9"/>
      <c r="K3112" s="9"/>
    </row>
    <row r="3113" spans="1:11" x14ac:dyDescent="0.25">
      <c r="A3113" s="2"/>
      <c r="B3113" s="2"/>
      <c r="C3113" s="2"/>
      <c r="E3113" s="2"/>
      <c r="G3113" s="2"/>
      <c r="H3113" s="6"/>
      <c r="I3113" s="9"/>
      <c r="J3113" s="9"/>
      <c r="K3113" s="9"/>
    </row>
    <row r="3114" spans="1:11" x14ac:dyDescent="0.25">
      <c r="A3114" s="2"/>
      <c r="B3114" s="2"/>
      <c r="C3114" s="2"/>
      <c r="E3114" s="2"/>
      <c r="G3114" s="2"/>
      <c r="H3114" s="6"/>
      <c r="I3114" s="9"/>
      <c r="J3114" s="9"/>
      <c r="K3114" s="9"/>
    </row>
    <row r="3115" spans="1:11" x14ac:dyDescent="0.25">
      <c r="A3115" s="2"/>
      <c r="B3115" s="2"/>
      <c r="C3115" s="2"/>
      <c r="E3115" s="2"/>
      <c r="G3115" s="2"/>
      <c r="H3115" s="6"/>
      <c r="I3115" s="9"/>
      <c r="J3115" s="9"/>
      <c r="K3115" s="9"/>
    </row>
    <row r="3116" spans="1:11" x14ac:dyDescent="0.25">
      <c r="A3116" s="2"/>
      <c r="B3116" s="2"/>
      <c r="C3116" s="2"/>
      <c r="E3116" s="2"/>
      <c r="G3116" s="2"/>
      <c r="H3116" s="6"/>
      <c r="I3116" s="9"/>
      <c r="J3116" s="9"/>
      <c r="K3116" s="9"/>
    </row>
    <row r="3117" spans="1:11" x14ac:dyDescent="0.25">
      <c r="A3117" s="2"/>
      <c r="B3117" s="2"/>
      <c r="C3117" s="2"/>
      <c r="E3117" s="2"/>
      <c r="G3117" s="2"/>
      <c r="H3117" s="6"/>
      <c r="I3117" s="9"/>
      <c r="J3117" s="9"/>
      <c r="K3117" s="9"/>
    </row>
    <row r="3118" spans="1:11" x14ac:dyDescent="0.25">
      <c r="A3118" s="2"/>
      <c r="B3118" s="2"/>
      <c r="C3118" s="2"/>
      <c r="E3118" s="2"/>
      <c r="G3118" s="2"/>
      <c r="H3118" s="6"/>
      <c r="I3118" s="9"/>
      <c r="J3118" s="9"/>
      <c r="K3118" s="9"/>
    </row>
    <row r="3119" spans="1:11" x14ac:dyDescent="0.25">
      <c r="A3119" s="2"/>
      <c r="B3119" s="2"/>
      <c r="C3119" s="2"/>
      <c r="E3119" s="2"/>
      <c r="G3119" s="2"/>
      <c r="H3119" s="6"/>
      <c r="I3119" s="9"/>
      <c r="J3119" s="9"/>
      <c r="K3119" s="9"/>
    </row>
    <row r="3120" spans="1:11" x14ac:dyDescent="0.25">
      <c r="A3120" s="2"/>
      <c r="B3120" s="2"/>
      <c r="C3120" s="2"/>
      <c r="E3120" s="2"/>
      <c r="G3120" s="2"/>
      <c r="H3120" s="6"/>
      <c r="I3120" s="9"/>
      <c r="J3120" s="9"/>
      <c r="K3120" s="9"/>
    </row>
    <row r="3121" spans="1:11" x14ac:dyDescent="0.25">
      <c r="A3121" s="2"/>
      <c r="B3121" s="2"/>
      <c r="C3121" s="2"/>
      <c r="E3121" s="2"/>
      <c r="G3121" s="2"/>
      <c r="H3121" s="6"/>
      <c r="I3121" s="9"/>
      <c r="J3121" s="9"/>
      <c r="K3121" s="9"/>
    </row>
    <row r="3122" spans="1:11" x14ac:dyDescent="0.25">
      <c r="A3122" s="2"/>
      <c r="B3122" s="2"/>
      <c r="C3122" s="2"/>
      <c r="E3122" s="2"/>
      <c r="G3122" s="2"/>
      <c r="H3122" s="6"/>
      <c r="I3122" s="9"/>
      <c r="J3122" s="9"/>
      <c r="K3122" s="9"/>
    </row>
    <row r="3123" spans="1:11" x14ac:dyDescent="0.25">
      <c r="A3123" s="2"/>
      <c r="B3123" s="2"/>
      <c r="C3123" s="2"/>
      <c r="E3123" s="2"/>
      <c r="G3123" s="2"/>
      <c r="H3123" s="6"/>
      <c r="I3123" s="9"/>
      <c r="J3123" s="9"/>
      <c r="K3123" s="9"/>
    </row>
    <row r="3124" spans="1:11" x14ac:dyDescent="0.25">
      <c r="A3124" s="2"/>
      <c r="B3124" s="2"/>
      <c r="C3124" s="2"/>
      <c r="E3124" s="2"/>
      <c r="G3124" s="2"/>
      <c r="H3124" s="6"/>
      <c r="I3124" s="9"/>
      <c r="J3124" s="9"/>
      <c r="K3124" s="9"/>
    </row>
    <row r="3125" spans="1:11" x14ac:dyDescent="0.25">
      <c r="A3125" s="2"/>
      <c r="B3125" s="2"/>
      <c r="C3125" s="2"/>
      <c r="E3125" s="2"/>
      <c r="G3125" s="2"/>
      <c r="H3125" s="6"/>
      <c r="I3125" s="9"/>
      <c r="J3125" s="9"/>
      <c r="K3125" s="9"/>
    </row>
    <row r="3126" spans="1:11" x14ac:dyDescent="0.25">
      <c r="A3126" s="2"/>
      <c r="B3126" s="2"/>
      <c r="C3126" s="2"/>
      <c r="E3126" s="2"/>
      <c r="G3126" s="2"/>
      <c r="H3126" s="6"/>
      <c r="I3126" s="9"/>
      <c r="J3126" s="9"/>
      <c r="K3126" s="9"/>
    </row>
    <row r="3127" spans="1:11" x14ac:dyDescent="0.25">
      <c r="A3127" s="2"/>
      <c r="B3127" s="2"/>
      <c r="C3127" s="2"/>
      <c r="E3127" s="2"/>
      <c r="G3127" s="2"/>
      <c r="H3127" s="6"/>
      <c r="I3127" s="9"/>
      <c r="J3127" s="9"/>
      <c r="K3127" s="9"/>
    </row>
    <row r="3128" spans="1:11" x14ac:dyDescent="0.25">
      <c r="A3128" s="2"/>
      <c r="B3128" s="2"/>
      <c r="C3128" s="2"/>
      <c r="E3128" s="2"/>
      <c r="G3128" s="2"/>
      <c r="H3128" s="6"/>
      <c r="I3128" s="9"/>
      <c r="J3128" s="9"/>
      <c r="K3128" s="9"/>
    </row>
    <row r="3129" spans="1:11" x14ac:dyDescent="0.25">
      <c r="A3129" s="2"/>
      <c r="B3129" s="2"/>
      <c r="C3129" s="2"/>
      <c r="E3129" s="2"/>
      <c r="G3129" s="2"/>
      <c r="H3129" s="6"/>
      <c r="I3129" s="9"/>
      <c r="J3129" s="9"/>
      <c r="K3129" s="9"/>
    </row>
    <row r="3130" spans="1:11" x14ac:dyDescent="0.25">
      <c r="A3130" s="2"/>
      <c r="B3130" s="2"/>
      <c r="C3130" s="2"/>
      <c r="E3130" s="2"/>
      <c r="G3130" s="2"/>
      <c r="H3130" s="6"/>
      <c r="I3130" s="9"/>
      <c r="J3130" s="9"/>
      <c r="K3130" s="9"/>
    </row>
    <row r="3131" spans="1:11" x14ac:dyDescent="0.25">
      <c r="A3131" s="2"/>
      <c r="B3131" s="2"/>
      <c r="C3131" s="2"/>
      <c r="E3131" s="2"/>
      <c r="G3131" s="2"/>
      <c r="H3131" s="6"/>
      <c r="I3131" s="9"/>
      <c r="J3131" s="9"/>
      <c r="K3131" s="9"/>
    </row>
    <row r="3132" spans="1:11" x14ac:dyDescent="0.25">
      <c r="A3132" s="2"/>
      <c r="B3132" s="2"/>
      <c r="C3132" s="2"/>
      <c r="E3132" s="2"/>
      <c r="G3132" s="2"/>
      <c r="H3132" s="6"/>
      <c r="I3132" s="9"/>
      <c r="J3132" s="9"/>
      <c r="K3132" s="9"/>
    </row>
    <row r="3133" spans="1:11" x14ac:dyDescent="0.25">
      <c r="A3133" s="2"/>
      <c r="B3133" s="2"/>
      <c r="C3133" s="2"/>
      <c r="E3133" s="2"/>
      <c r="G3133" s="2"/>
      <c r="H3133" s="6"/>
      <c r="I3133" s="9"/>
      <c r="J3133" s="9"/>
      <c r="K3133" s="9"/>
    </row>
    <row r="3134" spans="1:11" x14ac:dyDescent="0.25">
      <c r="A3134" s="2"/>
      <c r="B3134" s="2"/>
      <c r="C3134" s="2"/>
      <c r="E3134" s="2"/>
      <c r="G3134" s="2"/>
      <c r="H3134" s="6"/>
      <c r="I3134" s="9"/>
      <c r="J3134" s="9"/>
      <c r="K3134" s="9"/>
    </row>
    <row r="3135" spans="1:11" x14ac:dyDescent="0.25">
      <c r="A3135" s="2"/>
      <c r="B3135" s="2"/>
      <c r="C3135" s="2"/>
      <c r="E3135" s="2"/>
      <c r="G3135" s="2"/>
      <c r="H3135" s="6"/>
      <c r="I3135" s="9"/>
      <c r="J3135" s="9"/>
      <c r="K3135" s="9"/>
    </row>
    <row r="3136" spans="1:11" x14ac:dyDescent="0.25">
      <c r="A3136" s="2"/>
      <c r="B3136" s="2"/>
      <c r="C3136" s="2"/>
      <c r="E3136" s="2"/>
      <c r="G3136" s="2"/>
      <c r="H3136" s="6"/>
      <c r="I3136" s="9"/>
      <c r="J3136" s="9"/>
      <c r="K3136" s="9"/>
    </row>
    <row r="3137" spans="1:11" x14ac:dyDescent="0.25">
      <c r="A3137" s="2"/>
      <c r="B3137" s="2"/>
      <c r="C3137" s="2"/>
      <c r="E3137" s="2"/>
      <c r="G3137" s="2"/>
      <c r="H3137" s="6"/>
      <c r="I3137" s="9"/>
      <c r="J3137" s="9"/>
      <c r="K3137" s="9"/>
    </row>
    <row r="3138" spans="1:11" x14ac:dyDescent="0.25">
      <c r="A3138" s="2"/>
      <c r="B3138" s="2"/>
      <c r="C3138" s="2"/>
      <c r="E3138" s="2"/>
      <c r="G3138" s="2"/>
      <c r="H3138" s="6"/>
      <c r="I3138" s="9"/>
      <c r="J3138" s="9"/>
      <c r="K3138" s="9"/>
    </row>
    <row r="3139" spans="1:11" x14ac:dyDescent="0.25">
      <c r="A3139" s="2"/>
      <c r="B3139" s="2"/>
      <c r="C3139" s="2"/>
      <c r="E3139" s="2"/>
      <c r="G3139" s="2"/>
      <c r="H3139" s="6"/>
      <c r="I3139" s="9"/>
      <c r="J3139" s="9"/>
      <c r="K3139" s="9"/>
    </row>
    <row r="3140" spans="1:11" x14ac:dyDescent="0.25">
      <c r="A3140" s="2"/>
      <c r="B3140" s="2"/>
      <c r="C3140" s="2"/>
      <c r="E3140" s="2"/>
      <c r="G3140" s="2"/>
      <c r="H3140" s="6"/>
      <c r="I3140" s="9"/>
      <c r="J3140" s="9"/>
      <c r="K3140" s="9"/>
    </row>
    <row r="3141" spans="1:11" x14ac:dyDescent="0.25">
      <c r="A3141" s="2"/>
      <c r="B3141" s="2"/>
      <c r="C3141" s="2"/>
      <c r="E3141" s="2"/>
      <c r="G3141" s="2"/>
      <c r="H3141" s="6"/>
      <c r="I3141" s="9"/>
      <c r="J3141" s="9"/>
      <c r="K3141" s="9"/>
    </row>
    <row r="3142" spans="1:11" x14ac:dyDescent="0.25">
      <c r="A3142" s="2"/>
      <c r="B3142" s="2"/>
      <c r="C3142" s="2"/>
      <c r="E3142" s="2"/>
      <c r="G3142" s="2"/>
      <c r="H3142" s="6"/>
      <c r="I3142" s="9"/>
      <c r="J3142" s="9"/>
      <c r="K3142" s="9"/>
    </row>
    <row r="3143" spans="1:11" x14ac:dyDescent="0.25">
      <c r="A3143" s="2"/>
      <c r="B3143" s="2"/>
      <c r="C3143" s="2"/>
      <c r="E3143" s="2"/>
      <c r="G3143" s="2"/>
      <c r="H3143" s="6"/>
      <c r="I3143" s="9"/>
      <c r="J3143" s="9"/>
      <c r="K3143" s="9"/>
    </row>
    <row r="3144" spans="1:11" x14ac:dyDescent="0.25">
      <c r="A3144" s="2"/>
      <c r="B3144" s="2"/>
      <c r="C3144" s="2"/>
      <c r="E3144" s="2"/>
      <c r="G3144" s="2"/>
      <c r="H3144" s="6"/>
      <c r="I3144" s="9"/>
      <c r="J3144" s="9"/>
      <c r="K3144" s="9"/>
    </row>
    <row r="3145" spans="1:11" x14ac:dyDescent="0.25">
      <c r="A3145" s="2"/>
      <c r="B3145" s="2"/>
      <c r="C3145" s="2"/>
      <c r="E3145" s="2"/>
      <c r="G3145" s="2"/>
      <c r="H3145" s="6"/>
      <c r="I3145" s="9"/>
      <c r="J3145" s="9"/>
      <c r="K3145" s="9"/>
    </row>
    <row r="3146" spans="1:11" x14ac:dyDescent="0.25">
      <c r="A3146" s="2"/>
      <c r="B3146" s="2"/>
      <c r="C3146" s="2"/>
      <c r="E3146" s="2"/>
      <c r="G3146" s="2"/>
      <c r="H3146" s="6"/>
      <c r="I3146" s="9"/>
      <c r="J3146" s="9"/>
      <c r="K3146" s="9"/>
    </row>
    <row r="3147" spans="1:11" x14ac:dyDescent="0.25">
      <c r="A3147" s="2"/>
      <c r="B3147" s="2"/>
      <c r="C3147" s="2"/>
      <c r="E3147" s="2"/>
      <c r="G3147" s="2"/>
      <c r="H3147" s="6"/>
      <c r="I3147" s="9"/>
      <c r="J3147" s="9"/>
      <c r="K3147" s="9"/>
    </row>
    <row r="3148" spans="1:11" x14ac:dyDescent="0.25">
      <c r="A3148" s="2"/>
      <c r="B3148" s="2"/>
      <c r="C3148" s="2"/>
      <c r="E3148" s="2"/>
      <c r="G3148" s="2"/>
      <c r="H3148" s="6"/>
      <c r="I3148" s="9"/>
      <c r="J3148" s="9"/>
      <c r="K3148" s="9"/>
    </row>
    <row r="3149" spans="1:11" x14ac:dyDescent="0.25">
      <c r="A3149" s="2"/>
      <c r="B3149" s="2"/>
      <c r="C3149" s="2"/>
      <c r="E3149" s="2"/>
      <c r="G3149" s="2"/>
      <c r="H3149" s="6"/>
      <c r="I3149" s="9"/>
      <c r="J3149" s="9"/>
      <c r="K3149" s="9"/>
    </row>
    <row r="3150" spans="1:11" x14ac:dyDescent="0.25">
      <c r="A3150" s="2"/>
      <c r="B3150" s="2"/>
      <c r="C3150" s="2"/>
      <c r="E3150" s="2"/>
      <c r="G3150" s="2"/>
      <c r="H3150" s="6"/>
      <c r="I3150" s="9"/>
      <c r="J3150" s="9"/>
      <c r="K3150" s="9"/>
    </row>
    <row r="3151" spans="1:11" x14ac:dyDescent="0.25">
      <c r="A3151" s="2"/>
      <c r="B3151" s="2"/>
      <c r="C3151" s="2"/>
      <c r="E3151" s="2"/>
      <c r="G3151" s="2"/>
      <c r="H3151" s="6"/>
      <c r="I3151" s="9"/>
      <c r="J3151" s="9"/>
      <c r="K3151" s="9"/>
    </row>
    <row r="3152" spans="1:11" x14ac:dyDescent="0.25">
      <c r="A3152" s="2"/>
      <c r="B3152" s="2"/>
      <c r="C3152" s="2"/>
      <c r="E3152" s="2"/>
      <c r="G3152" s="2"/>
      <c r="H3152" s="6"/>
      <c r="I3152" s="9"/>
      <c r="J3152" s="9"/>
      <c r="K3152" s="9"/>
    </row>
    <row r="3153" spans="1:11" x14ac:dyDescent="0.25">
      <c r="A3153" s="2"/>
      <c r="B3153" s="2"/>
      <c r="C3153" s="2"/>
      <c r="E3153" s="2"/>
      <c r="G3153" s="2"/>
      <c r="H3153" s="6"/>
      <c r="I3153" s="9"/>
      <c r="J3153" s="9"/>
      <c r="K3153" s="9"/>
    </row>
    <row r="3154" spans="1:11" x14ac:dyDescent="0.25">
      <c r="A3154" s="2"/>
      <c r="B3154" s="2"/>
      <c r="C3154" s="2"/>
      <c r="E3154" s="2"/>
      <c r="G3154" s="2"/>
      <c r="H3154" s="6"/>
      <c r="I3154" s="9"/>
      <c r="J3154" s="9"/>
      <c r="K3154" s="9"/>
    </row>
    <row r="3155" spans="1:11" x14ac:dyDescent="0.25">
      <c r="A3155" s="2"/>
      <c r="B3155" s="2"/>
      <c r="C3155" s="2"/>
      <c r="E3155" s="2"/>
      <c r="G3155" s="2"/>
      <c r="H3155" s="6"/>
      <c r="I3155" s="9"/>
      <c r="J3155" s="9"/>
      <c r="K3155" s="9"/>
    </row>
    <row r="3156" spans="1:11" x14ac:dyDescent="0.25">
      <c r="A3156" s="2"/>
      <c r="B3156" s="2"/>
      <c r="C3156" s="2"/>
      <c r="E3156" s="2"/>
      <c r="G3156" s="2"/>
      <c r="H3156" s="6"/>
      <c r="I3156" s="9"/>
      <c r="J3156" s="9"/>
      <c r="K3156" s="9"/>
    </row>
    <row r="3157" spans="1:11" x14ac:dyDescent="0.25">
      <c r="A3157" s="2"/>
      <c r="B3157" s="2"/>
      <c r="C3157" s="2"/>
      <c r="E3157" s="2"/>
      <c r="G3157" s="2"/>
      <c r="H3157" s="6"/>
      <c r="I3157" s="9"/>
      <c r="J3157" s="9"/>
      <c r="K3157" s="9"/>
    </row>
    <row r="3158" spans="1:11" x14ac:dyDescent="0.25">
      <c r="A3158" s="2"/>
      <c r="B3158" s="2"/>
      <c r="C3158" s="2"/>
      <c r="E3158" s="2"/>
      <c r="G3158" s="2"/>
      <c r="H3158" s="6"/>
      <c r="I3158" s="9"/>
      <c r="J3158" s="9"/>
      <c r="K3158" s="9"/>
    </row>
    <row r="3159" spans="1:11" x14ac:dyDescent="0.25">
      <c r="A3159" s="2"/>
      <c r="B3159" s="2"/>
      <c r="C3159" s="2"/>
      <c r="E3159" s="2"/>
      <c r="G3159" s="2"/>
      <c r="H3159" s="6"/>
      <c r="I3159" s="9"/>
      <c r="J3159" s="9"/>
      <c r="K3159" s="9"/>
    </row>
    <row r="3160" spans="1:11" x14ac:dyDescent="0.25">
      <c r="A3160" s="2"/>
      <c r="B3160" s="2"/>
      <c r="C3160" s="2"/>
      <c r="E3160" s="2"/>
      <c r="G3160" s="2"/>
      <c r="H3160" s="6"/>
      <c r="I3160" s="9"/>
      <c r="J3160" s="9"/>
      <c r="K3160" s="9"/>
    </row>
    <row r="3161" spans="1:11" x14ac:dyDescent="0.25">
      <c r="A3161" s="2"/>
      <c r="B3161" s="2"/>
      <c r="C3161" s="2"/>
      <c r="E3161" s="2"/>
      <c r="G3161" s="2"/>
      <c r="H3161" s="6"/>
      <c r="I3161" s="9"/>
      <c r="J3161" s="9"/>
      <c r="K3161" s="9"/>
    </row>
    <row r="3162" spans="1:11" x14ac:dyDescent="0.25">
      <c r="A3162" s="2"/>
      <c r="B3162" s="2"/>
      <c r="C3162" s="2"/>
      <c r="E3162" s="2"/>
      <c r="G3162" s="2"/>
      <c r="H3162" s="6"/>
      <c r="I3162" s="9"/>
      <c r="J3162" s="9"/>
      <c r="K3162" s="9"/>
    </row>
    <row r="3163" spans="1:11" x14ac:dyDescent="0.25">
      <c r="A3163" s="2"/>
      <c r="B3163" s="2"/>
      <c r="C3163" s="2"/>
      <c r="E3163" s="2"/>
      <c r="G3163" s="2"/>
      <c r="H3163" s="6"/>
      <c r="I3163" s="9"/>
      <c r="J3163" s="9"/>
      <c r="K3163" s="9"/>
    </row>
    <row r="3164" spans="1:11" x14ac:dyDescent="0.25">
      <c r="A3164" s="2"/>
      <c r="B3164" s="2"/>
      <c r="C3164" s="2"/>
      <c r="E3164" s="2"/>
      <c r="G3164" s="2"/>
      <c r="H3164" s="6"/>
      <c r="I3164" s="9"/>
      <c r="J3164" s="9"/>
      <c r="K3164" s="9"/>
    </row>
    <row r="3165" spans="1:11" x14ac:dyDescent="0.25">
      <c r="A3165" s="2"/>
      <c r="B3165" s="2"/>
      <c r="C3165" s="2"/>
      <c r="E3165" s="2"/>
      <c r="G3165" s="2"/>
      <c r="H3165" s="6"/>
      <c r="I3165" s="9"/>
      <c r="J3165" s="9"/>
      <c r="K3165" s="9"/>
    </row>
    <row r="3166" spans="1:11" x14ac:dyDescent="0.25">
      <c r="A3166" s="2"/>
      <c r="B3166" s="2"/>
      <c r="C3166" s="2"/>
      <c r="E3166" s="2"/>
      <c r="G3166" s="2"/>
      <c r="H3166" s="6"/>
      <c r="I3166" s="9"/>
      <c r="J3166" s="9"/>
      <c r="K3166" s="9"/>
    </row>
    <row r="3167" spans="1:11" x14ac:dyDescent="0.25">
      <c r="A3167" s="2"/>
      <c r="B3167" s="2"/>
      <c r="C3167" s="2"/>
      <c r="E3167" s="2"/>
      <c r="G3167" s="2"/>
      <c r="H3167" s="6"/>
      <c r="I3167" s="9"/>
      <c r="J3167" s="9"/>
      <c r="K3167" s="9"/>
    </row>
    <row r="3168" spans="1:11" x14ac:dyDescent="0.25">
      <c r="A3168" s="2"/>
      <c r="B3168" s="2"/>
      <c r="C3168" s="2"/>
      <c r="E3168" s="2"/>
      <c r="G3168" s="2"/>
      <c r="H3168" s="6"/>
      <c r="I3168" s="9"/>
      <c r="J3168" s="9"/>
      <c r="K3168" s="9"/>
    </row>
    <row r="3169" spans="1:11" x14ac:dyDescent="0.25">
      <c r="A3169" s="2"/>
      <c r="B3169" s="2"/>
      <c r="C3169" s="2"/>
      <c r="E3169" s="2"/>
      <c r="G3169" s="2"/>
      <c r="H3169" s="6"/>
      <c r="I3169" s="9"/>
      <c r="J3169" s="9"/>
      <c r="K3169" s="9"/>
    </row>
    <row r="3170" spans="1:11" x14ac:dyDescent="0.25">
      <c r="A3170" s="2"/>
      <c r="B3170" s="2"/>
      <c r="C3170" s="2"/>
      <c r="E3170" s="2"/>
      <c r="G3170" s="2"/>
      <c r="H3170" s="6"/>
      <c r="I3170" s="9"/>
      <c r="J3170" s="9"/>
      <c r="K3170" s="9"/>
    </row>
    <row r="3171" spans="1:11" x14ac:dyDescent="0.25">
      <c r="A3171" s="2"/>
      <c r="B3171" s="2"/>
      <c r="C3171" s="2"/>
      <c r="E3171" s="2"/>
      <c r="G3171" s="2"/>
      <c r="H3171" s="6"/>
      <c r="I3171" s="9"/>
      <c r="J3171" s="9"/>
      <c r="K3171" s="9"/>
    </row>
    <row r="3172" spans="1:11" x14ac:dyDescent="0.25">
      <c r="A3172" s="2"/>
      <c r="B3172" s="2"/>
      <c r="C3172" s="2"/>
      <c r="E3172" s="2"/>
      <c r="G3172" s="2"/>
      <c r="H3172" s="6"/>
      <c r="I3172" s="9"/>
      <c r="J3172" s="9"/>
      <c r="K3172" s="9"/>
    </row>
    <row r="3173" spans="1:11" x14ac:dyDescent="0.25">
      <c r="A3173" s="2"/>
      <c r="B3173" s="2"/>
      <c r="C3173" s="2"/>
      <c r="E3173" s="2"/>
      <c r="G3173" s="2"/>
      <c r="H3173" s="6"/>
      <c r="I3173" s="9"/>
      <c r="J3173" s="9"/>
      <c r="K3173" s="9"/>
    </row>
    <row r="3174" spans="1:11" x14ac:dyDescent="0.25">
      <c r="A3174" s="2"/>
      <c r="B3174" s="2"/>
      <c r="C3174" s="2"/>
      <c r="E3174" s="2"/>
      <c r="G3174" s="2"/>
      <c r="H3174" s="6"/>
      <c r="I3174" s="9"/>
      <c r="J3174" s="9"/>
      <c r="K3174" s="9"/>
    </row>
    <row r="3175" spans="1:11" x14ac:dyDescent="0.25">
      <c r="A3175" s="2"/>
      <c r="B3175" s="2"/>
      <c r="C3175" s="2"/>
      <c r="E3175" s="2"/>
      <c r="G3175" s="2"/>
      <c r="H3175" s="6"/>
      <c r="I3175" s="9"/>
      <c r="J3175" s="9"/>
      <c r="K3175" s="9"/>
    </row>
    <row r="3176" spans="1:11" x14ac:dyDescent="0.25">
      <c r="A3176" s="2"/>
      <c r="B3176" s="2"/>
      <c r="C3176" s="2"/>
      <c r="E3176" s="2"/>
      <c r="G3176" s="2"/>
      <c r="H3176" s="6"/>
      <c r="I3176" s="9"/>
      <c r="J3176" s="9"/>
      <c r="K3176" s="9"/>
    </row>
    <row r="3177" spans="1:11" x14ac:dyDescent="0.25">
      <c r="A3177" s="2"/>
      <c r="B3177" s="2"/>
      <c r="C3177" s="2"/>
      <c r="E3177" s="2"/>
      <c r="G3177" s="2"/>
      <c r="H3177" s="6"/>
      <c r="I3177" s="9"/>
      <c r="J3177" s="9"/>
      <c r="K3177" s="9"/>
    </row>
    <row r="3178" spans="1:11" x14ac:dyDescent="0.25">
      <c r="A3178" s="2"/>
      <c r="B3178" s="2"/>
      <c r="C3178" s="2"/>
      <c r="E3178" s="2"/>
      <c r="G3178" s="2"/>
      <c r="H3178" s="6"/>
      <c r="I3178" s="9"/>
      <c r="J3178" s="9"/>
      <c r="K3178" s="9"/>
    </row>
    <row r="3179" spans="1:11" x14ac:dyDescent="0.25">
      <c r="A3179" s="2"/>
      <c r="B3179" s="2"/>
      <c r="C3179" s="2"/>
      <c r="E3179" s="2"/>
      <c r="G3179" s="2"/>
      <c r="H3179" s="6"/>
      <c r="I3179" s="9"/>
      <c r="J3179" s="9"/>
      <c r="K3179" s="9"/>
    </row>
    <row r="3180" spans="1:11" x14ac:dyDescent="0.25">
      <c r="A3180" s="2"/>
      <c r="B3180" s="2"/>
      <c r="C3180" s="2"/>
      <c r="E3180" s="2"/>
      <c r="G3180" s="2"/>
      <c r="H3180" s="6"/>
      <c r="I3180" s="9"/>
      <c r="J3180" s="9"/>
      <c r="K3180" s="9"/>
    </row>
    <row r="3181" spans="1:11" x14ac:dyDescent="0.25">
      <c r="A3181" s="2"/>
      <c r="B3181" s="2"/>
      <c r="C3181" s="2"/>
      <c r="E3181" s="2"/>
      <c r="G3181" s="2"/>
      <c r="H3181" s="6"/>
      <c r="I3181" s="9"/>
      <c r="J3181" s="9"/>
      <c r="K3181" s="9"/>
    </row>
    <row r="3182" spans="1:11" x14ac:dyDescent="0.25">
      <c r="A3182" s="2"/>
      <c r="B3182" s="2"/>
      <c r="C3182" s="2"/>
      <c r="E3182" s="2"/>
      <c r="G3182" s="2"/>
      <c r="H3182" s="6"/>
      <c r="I3182" s="9"/>
      <c r="J3182" s="9"/>
      <c r="K3182" s="9"/>
    </row>
    <row r="3183" spans="1:11" x14ac:dyDescent="0.25">
      <c r="A3183" s="2"/>
      <c r="B3183" s="2"/>
      <c r="C3183" s="2"/>
      <c r="E3183" s="2"/>
      <c r="G3183" s="2"/>
      <c r="H3183" s="6"/>
      <c r="I3183" s="9"/>
      <c r="J3183" s="9"/>
      <c r="K3183" s="9"/>
    </row>
    <row r="3184" spans="1:11" x14ac:dyDescent="0.25">
      <c r="A3184" s="2"/>
      <c r="B3184" s="2"/>
      <c r="C3184" s="2"/>
      <c r="E3184" s="2"/>
      <c r="G3184" s="2"/>
      <c r="H3184" s="6"/>
      <c r="I3184" s="9"/>
      <c r="J3184" s="9"/>
      <c r="K3184" s="9"/>
    </row>
    <row r="3185" spans="1:11" x14ac:dyDescent="0.25">
      <c r="A3185" s="2"/>
      <c r="B3185" s="2"/>
      <c r="C3185" s="2"/>
      <c r="E3185" s="2"/>
      <c r="G3185" s="2"/>
      <c r="H3185" s="6"/>
      <c r="I3185" s="9"/>
      <c r="J3185" s="9"/>
      <c r="K3185" s="9"/>
    </row>
    <row r="3186" spans="1:11" x14ac:dyDescent="0.25">
      <c r="A3186" s="2"/>
      <c r="B3186" s="2"/>
      <c r="C3186" s="2"/>
      <c r="E3186" s="2"/>
      <c r="G3186" s="2"/>
      <c r="H3186" s="6"/>
      <c r="I3186" s="9"/>
      <c r="J3186" s="9"/>
      <c r="K3186" s="9"/>
    </row>
    <row r="3187" spans="1:11" x14ac:dyDescent="0.25">
      <c r="A3187" s="2"/>
      <c r="B3187" s="2"/>
      <c r="C3187" s="2"/>
      <c r="E3187" s="2"/>
      <c r="G3187" s="2"/>
      <c r="H3187" s="6"/>
      <c r="I3187" s="9"/>
      <c r="J3187" s="9"/>
      <c r="K3187" s="9"/>
    </row>
    <row r="3188" spans="1:11" x14ac:dyDescent="0.25">
      <c r="A3188" s="2"/>
      <c r="B3188" s="2"/>
      <c r="C3188" s="2"/>
      <c r="E3188" s="2"/>
      <c r="G3188" s="2"/>
      <c r="H3188" s="6"/>
      <c r="I3188" s="9"/>
      <c r="J3188" s="9"/>
      <c r="K3188" s="9"/>
    </row>
    <row r="3189" spans="1:11" x14ac:dyDescent="0.25">
      <c r="A3189" s="2"/>
      <c r="B3189" s="2"/>
      <c r="C3189" s="2"/>
      <c r="E3189" s="2"/>
      <c r="G3189" s="2"/>
      <c r="H3189" s="6"/>
      <c r="I3189" s="9"/>
      <c r="J3189" s="9"/>
      <c r="K3189" s="9"/>
    </row>
    <row r="3190" spans="1:11" x14ac:dyDescent="0.25">
      <c r="A3190" s="2"/>
      <c r="B3190" s="2"/>
      <c r="C3190" s="2"/>
      <c r="E3190" s="2"/>
      <c r="G3190" s="2"/>
      <c r="H3190" s="6"/>
      <c r="I3190" s="9"/>
      <c r="J3190" s="9"/>
      <c r="K3190" s="9"/>
    </row>
    <row r="3191" spans="1:11" x14ac:dyDescent="0.25">
      <c r="A3191" s="2"/>
      <c r="B3191" s="2"/>
      <c r="C3191" s="2"/>
      <c r="E3191" s="2"/>
      <c r="G3191" s="2"/>
      <c r="H3191" s="6"/>
      <c r="I3191" s="9"/>
      <c r="J3191" s="9"/>
      <c r="K3191" s="9"/>
    </row>
    <row r="3192" spans="1:11" x14ac:dyDescent="0.25">
      <c r="A3192" s="2"/>
      <c r="B3192" s="2"/>
      <c r="C3192" s="2"/>
      <c r="E3192" s="2"/>
      <c r="G3192" s="2"/>
      <c r="H3192" s="6"/>
      <c r="I3192" s="9"/>
      <c r="J3192" s="9"/>
      <c r="K3192" s="9"/>
    </row>
    <row r="3193" spans="1:11" x14ac:dyDescent="0.25">
      <c r="A3193" s="2"/>
      <c r="B3193" s="2"/>
      <c r="C3193" s="2"/>
      <c r="E3193" s="2"/>
      <c r="G3193" s="2"/>
      <c r="H3193" s="6"/>
      <c r="I3193" s="9"/>
      <c r="J3193" s="9"/>
      <c r="K3193" s="9"/>
    </row>
    <row r="3194" spans="1:11" x14ac:dyDescent="0.25">
      <c r="A3194" s="2"/>
      <c r="B3194" s="2"/>
      <c r="C3194" s="2"/>
      <c r="E3194" s="2"/>
      <c r="G3194" s="2"/>
      <c r="H3194" s="6"/>
      <c r="I3194" s="9"/>
      <c r="J3194" s="9"/>
      <c r="K3194" s="9"/>
    </row>
    <row r="3195" spans="1:11" x14ac:dyDescent="0.25">
      <c r="A3195" s="2"/>
      <c r="B3195" s="2"/>
      <c r="C3195" s="2"/>
      <c r="E3195" s="2"/>
      <c r="G3195" s="2"/>
      <c r="H3195" s="6"/>
      <c r="I3195" s="9"/>
      <c r="J3195" s="9"/>
      <c r="K3195" s="9"/>
    </row>
    <row r="3196" spans="1:11" x14ac:dyDescent="0.25">
      <c r="A3196" s="2"/>
      <c r="B3196" s="2"/>
      <c r="C3196" s="2"/>
      <c r="E3196" s="2"/>
      <c r="G3196" s="2"/>
      <c r="H3196" s="6"/>
      <c r="I3196" s="9"/>
      <c r="J3196" s="9"/>
      <c r="K3196" s="9"/>
    </row>
    <row r="3197" spans="1:11" x14ac:dyDescent="0.25">
      <c r="A3197" s="2"/>
      <c r="B3197" s="2"/>
      <c r="C3197" s="2"/>
      <c r="E3197" s="2"/>
      <c r="G3197" s="2"/>
      <c r="H3197" s="6"/>
      <c r="I3197" s="9"/>
      <c r="J3197" s="9"/>
      <c r="K3197" s="9"/>
    </row>
    <row r="3198" spans="1:11" x14ac:dyDescent="0.25">
      <c r="A3198" s="2"/>
      <c r="B3198" s="2"/>
      <c r="C3198" s="2"/>
      <c r="E3198" s="2"/>
      <c r="G3198" s="2"/>
      <c r="H3198" s="6"/>
      <c r="I3198" s="9"/>
      <c r="J3198" s="9"/>
      <c r="K3198" s="9"/>
    </row>
    <row r="3199" spans="1:11" x14ac:dyDescent="0.25">
      <c r="A3199" s="2"/>
      <c r="B3199" s="2"/>
      <c r="C3199" s="2"/>
      <c r="E3199" s="2"/>
      <c r="G3199" s="2"/>
      <c r="H3199" s="6"/>
      <c r="I3199" s="9"/>
      <c r="J3199" s="9"/>
      <c r="K3199" s="9"/>
    </row>
    <row r="3200" spans="1:11" x14ac:dyDescent="0.25">
      <c r="A3200" s="2"/>
      <c r="B3200" s="2"/>
      <c r="C3200" s="2"/>
      <c r="E3200" s="2"/>
      <c r="G3200" s="2"/>
      <c r="H3200" s="6"/>
      <c r="I3200" s="9"/>
      <c r="J3200" s="9"/>
      <c r="K3200" s="9"/>
    </row>
    <row r="3201" spans="1:11" x14ac:dyDescent="0.25">
      <c r="A3201" s="2"/>
      <c r="B3201" s="2"/>
      <c r="C3201" s="2"/>
      <c r="E3201" s="2"/>
      <c r="G3201" s="2"/>
      <c r="H3201" s="6"/>
      <c r="I3201" s="9"/>
      <c r="J3201" s="9"/>
      <c r="K3201" s="9"/>
    </row>
    <row r="3202" spans="1:11" x14ac:dyDescent="0.25">
      <c r="A3202" s="2"/>
      <c r="B3202" s="2"/>
      <c r="C3202" s="2"/>
      <c r="E3202" s="2"/>
      <c r="G3202" s="2"/>
      <c r="H3202" s="6"/>
      <c r="I3202" s="9"/>
      <c r="J3202" s="9"/>
      <c r="K3202" s="9"/>
    </row>
    <row r="3203" spans="1:11" x14ac:dyDescent="0.25">
      <c r="A3203" s="2"/>
      <c r="B3203" s="2"/>
      <c r="C3203" s="2"/>
      <c r="E3203" s="2"/>
      <c r="G3203" s="2"/>
      <c r="H3203" s="6"/>
      <c r="I3203" s="9"/>
      <c r="J3203" s="9"/>
      <c r="K3203" s="9"/>
    </row>
    <row r="3204" spans="1:11" x14ac:dyDescent="0.25">
      <c r="A3204" s="2"/>
      <c r="B3204" s="2"/>
      <c r="C3204" s="2"/>
      <c r="E3204" s="2"/>
      <c r="G3204" s="2"/>
      <c r="H3204" s="6"/>
      <c r="I3204" s="9"/>
      <c r="J3204" s="9"/>
      <c r="K3204" s="9"/>
    </row>
    <row r="3205" spans="1:11" x14ac:dyDescent="0.25">
      <c r="A3205" s="2"/>
      <c r="B3205" s="2"/>
      <c r="C3205" s="2"/>
      <c r="E3205" s="2"/>
      <c r="G3205" s="2"/>
      <c r="H3205" s="6"/>
      <c r="I3205" s="9"/>
      <c r="J3205" s="9"/>
      <c r="K3205" s="9"/>
    </row>
    <row r="3206" spans="1:11" x14ac:dyDescent="0.25">
      <c r="A3206" s="2"/>
      <c r="B3206" s="2"/>
      <c r="C3206" s="2"/>
      <c r="E3206" s="2"/>
      <c r="G3206" s="2"/>
      <c r="H3206" s="6"/>
      <c r="I3206" s="9"/>
      <c r="J3206" s="9"/>
      <c r="K3206" s="9"/>
    </row>
    <row r="3207" spans="1:11" x14ac:dyDescent="0.25">
      <c r="A3207" s="2"/>
      <c r="B3207" s="2"/>
      <c r="C3207" s="2"/>
      <c r="E3207" s="2"/>
      <c r="G3207" s="2"/>
      <c r="H3207" s="6"/>
      <c r="I3207" s="9"/>
      <c r="J3207" s="9"/>
      <c r="K3207" s="9"/>
    </row>
    <row r="3208" spans="1:11" x14ac:dyDescent="0.25">
      <c r="A3208" s="2"/>
      <c r="B3208" s="2"/>
      <c r="C3208" s="2"/>
      <c r="E3208" s="2"/>
      <c r="G3208" s="2"/>
      <c r="H3208" s="6"/>
      <c r="I3208" s="9"/>
      <c r="J3208" s="9"/>
      <c r="K3208" s="9"/>
    </row>
    <row r="3209" spans="1:11" x14ac:dyDescent="0.25">
      <c r="A3209" s="2"/>
      <c r="B3209" s="2"/>
      <c r="C3209" s="2"/>
      <c r="E3209" s="2"/>
      <c r="G3209" s="2"/>
      <c r="H3209" s="6"/>
      <c r="I3209" s="9"/>
      <c r="J3209" s="9"/>
      <c r="K3209" s="9"/>
    </row>
    <row r="3210" spans="1:11" x14ac:dyDescent="0.25">
      <c r="A3210" s="2"/>
      <c r="B3210" s="2"/>
      <c r="C3210" s="2"/>
      <c r="E3210" s="2"/>
      <c r="G3210" s="2"/>
      <c r="H3210" s="6"/>
      <c r="I3210" s="9"/>
      <c r="J3210" s="9"/>
      <c r="K3210" s="9"/>
    </row>
    <row r="3211" spans="1:11" x14ac:dyDescent="0.25">
      <c r="A3211" s="2"/>
      <c r="B3211" s="2"/>
      <c r="C3211" s="2"/>
      <c r="E3211" s="2"/>
      <c r="G3211" s="2"/>
      <c r="H3211" s="6"/>
      <c r="I3211" s="9"/>
      <c r="J3211" s="9"/>
      <c r="K3211" s="9"/>
    </row>
    <row r="3212" spans="1:11" x14ac:dyDescent="0.25">
      <c r="A3212" s="2"/>
      <c r="B3212" s="2"/>
      <c r="C3212" s="2"/>
      <c r="E3212" s="2"/>
      <c r="G3212" s="2"/>
      <c r="H3212" s="6"/>
      <c r="I3212" s="9"/>
      <c r="J3212" s="9"/>
      <c r="K3212" s="9"/>
    </row>
    <row r="3213" spans="1:11" x14ac:dyDescent="0.25">
      <c r="A3213" s="2"/>
      <c r="B3213" s="2"/>
      <c r="C3213" s="2"/>
      <c r="E3213" s="2"/>
      <c r="G3213" s="2"/>
      <c r="H3213" s="6"/>
      <c r="I3213" s="9"/>
      <c r="J3213" s="9"/>
      <c r="K3213" s="9"/>
    </row>
    <row r="3214" spans="1:11" x14ac:dyDescent="0.25">
      <c r="A3214" s="2"/>
      <c r="B3214" s="2"/>
      <c r="C3214" s="2"/>
      <c r="E3214" s="2"/>
      <c r="G3214" s="2"/>
      <c r="H3214" s="6"/>
      <c r="I3214" s="9"/>
      <c r="J3214" s="9"/>
      <c r="K3214" s="9"/>
    </row>
    <row r="3215" spans="1:11" x14ac:dyDescent="0.25">
      <c r="A3215" s="2"/>
      <c r="B3215" s="2"/>
      <c r="C3215" s="2"/>
      <c r="E3215" s="2"/>
      <c r="G3215" s="2"/>
      <c r="H3215" s="6"/>
      <c r="I3215" s="9"/>
      <c r="J3215" s="9"/>
      <c r="K3215" s="9"/>
    </row>
    <row r="3216" spans="1:11" x14ac:dyDescent="0.25">
      <c r="A3216" s="2"/>
      <c r="B3216" s="2"/>
      <c r="C3216" s="2"/>
      <c r="E3216" s="2"/>
      <c r="G3216" s="2"/>
      <c r="H3216" s="6"/>
      <c r="I3216" s="9"/>
      <c r="J3216" s="9"/>
      <c r="K3216" s="9"/>
    </row>
    <row r="3217" spans="1:11" x14ac:dyDescent="0.25">
      <c r="A3217" s="2"/>
      <c r="B3217" s="2"/>
      <c r="C3217" s="2"/>
      <c r="E3217" s="2"/>
      <c r="G3217" s="2"/>
      <c r="H3217" s="6"/>
      <c r="I3217" s="9"/>
      <c r="J3217" s="9"/>
      <c r="K3217" s="9"/>
    </row>
    <row r="3218" spans="1:11" x14ac:dyDescent="0.25">
      <c r="A3218" s="2"/>
      <c r="B3218" s="2"/>
      <c r="C3218" s="2"/>
      <c r="E3218" s="2"/>
      <c r="G3218" s="2"/>
      <c r="H3218" s="6"/>
      <c r="I3218" s="9"/>
      <c r="J3218" s="9"/>
      <c r="K3218" s="9"/>
    </row>
    <row r="3219" spans="1:11" x14ac:dyDescent="0.25">
      <c r="A3219" s="2"/>
      <c r="B3219" s="2"/>
      <c r="C3219" s="2"/>
      <c r="E3219" s="2"/>
      <c r="G3219" s="2"/>
      <c r="H3219" s="6"/>
      <c r="I3219" s="9"/>
      <c r="J3219" s="9"/>
      <c r="K3219" s="9"/>
    </row>
    <row r="3220" spans="1:11" x14ac:dyDescent="0.25">
      <c r="A3220" s="2"/>
      <c r="B3220" s="2"/>
      <c r="C3220" s="2"/>
      <c r="E3220" s="2"/>
      <c r="G3220" s="2"/>
      <c r="H3220" s="6"/>
      <c r="I3220" s="9"/>
      <c r="J3220" s="9"/>
      <c r="K3220" s="9"/>
    </row>
    <row r="3221" spans="1:11" x14ac:dyDescent="0.25">
      <c r="A3221" s="2"/>
      <c r="B3221" s="2"/>
      <c r="C3221" s="2"/>
      <c r="E3221" s="2"/>
      <c r="G3221" s="2"/>
      <c r="H3221" s="6"/>
      <c r="I3221" s="9"/>
      <c r="J3221" s="9"/>
      <c r="K3221" s="9"/>
    </row>
    <row r="3222" spans="1:11" x14ac:dyDescent="0.25">
      <c r="A3222" s="2"/>
      <c r="B3222" s="2"/>
      <c r="C3222" s="2"/>
      <c r="E3222" s="2"/>
      <c r="G3222" s="2"/>
      <c r="H3222" s="6"/>
      <c r="I3222" s="9"/>
      <c r="J3222" s="9"/>
      <c r="K3222" s="9"/>
    </row>
    <row r="3223" spans="1:11" x14ac:dyDescent="0.25">
      <c r="A3223" s="2"/>
      <c r="B3223" s="2"/>
      <c r="C3223" s="2"/>
      <c r="E3223" s="2"/>
      <c r="G3223" s="2"/>
      <c r="H3223" s="6"/>
      <c r="I3223" s="9"/>
      <c r="J3223" s="9"/>
      <c r="K3223" s="9"/>
    </row>
    <row r="3224" spans="1:11" x14ac:dyDescent="0.25">
      <c r="A3224" s="2"/>
      <c r="B3224" s="2"/>
      <c r="C3224" s="2"/>
      <c r="E3224" s="2"/>
      <c r="G3224" s="2"/>
      <c r="H3224" s="6"/>
      <c r="I3224" s="9"/>
      <c r="J3224" s="9"/>
      <c r="K3224" s="9"/>
    </row>
    <row r="3225" spans="1:11" x14ac:dyDescent="0.25">
      <c r="A3225" s="2"/>
      <c r="B3225" s="2"/>
      <c r="C3225" s="2"/>
      <c r="E3225" s="2"/>
      <c r="G3225" s="2"/>
      <c r="H3225" s="6"/>
      <c r="I3225" s="9"/>
      <c r="J3225" s="9"/>
      <c r="K3225" s="9"/>
    </row>
    <row r="3226" spans="1:11" x14ac:dyDescent="0.25">
      <c r="A3226" s="2"/>
      <c r="B3226" s="2"/>
      <c r="C3226" s="2"/>
      <c r="E3226" s="2"/>
      <c r="G3226" s="2"/>
      <c r="H3226" s="6"/>
      <c r="I3226" s="9"/>
      <c r="J3226" s="9"/>
      <c r="K3226" s="9"/>
    </row>
    <row r="3227" spans="1:11" x14ac:dyDescent="0.25">
      <c r="A3227" s="2"/>
      <c r="B3227" s="2"/>
      <c r="C3227" s="2"/>
      <c r="E3227" s="2"/>
      <c r="G3227" s="2"/>
      <c r="H3227" s="6"/>
      <c r="I3227" s="9"/>
      <c r="J3227" s="9"/>
      <c r="K3227" s="9"/>
    </row>
    <row r="3228" spans="1:11" x14ac:dyDescent="0.25">
      <c r="A3228" s="2"/>
      <c r="B3228" s="2"/>
      <c r="C3228" s="2"/>
      <c r="E3228" s="2"/>
      <c r="G3228" s="2"/>
      <c r="H3228" s="6"/>
      <c r="I3228" s="9"/>
      <c r="J3228" s="9"/>
      <c r="K3228" s="9"/>
    </row>
    <row r="3229" spans="1:11" x14ac:dyDescent="0.25">
      <c r="A3229" s="2"/>
      <c r="B3229" s="2"/>
      <c r="C3229" s="2"/>
      <c r="E3229" s="2"/>
      <c r="G3229" s="2"/>
      <c r="H3229" s="6"/>
      <c r="I3229" s="9"/>
      <c r="J3229" s="9"/>
      <c r="K3229" s="9"/>
    </row>
    <row r="3230" spans="1:11" x14ac:dyDescent="0.25">
      <c r="A3230" s="2"/>
      <c r="B3230" s="2"/>
      <c r="C3230" s="2"/>
      <c r="E3230" s="2"/>
      <c r="G3230" s="2"/>
      <c r="H3230" s="6"/>
      <c r="I3230" s="9"/>
      <c r="J3230" s="9"/>
      <c r="K3230" s="9"/>
    </row>
    <row r="3231" spans="1:11" x14ac:dyDescent="0.25">
      <c r="A3231" s="2"/>
      <c r="B3231" s="2"/>
      <c r="C3231" s="2"/>
      <c r="E3231" s="2"/>
      <c r="G3231" s="2"/>
      <c r="H3231" s="6"/>
      <c r="I3231" s="9"/>
      <c r="J3231" s="9"/>
      <c r="K3231" s="9"/>
    </row>
    <row r="3232" spans="1:11" x14ac:dyDescent="0.25">
      <c r="A3232" s="2"/>
      <c r="B3232" s="2"/>
      <c r="C3232" s="2"/>
      <c r="E3232" s="2"/>
      <c r="G3232" s="2"/>
      <c r="H3232" s="6"/>
      <c r="I3232" s="9"/>
      <c r="J3232" s="9"/>
      <c r="K3232" s="9"/>
    </row>
    <row r="3233" spans="1:11" x14ac:dyDescent="0.25">
      <c r="A3233" s="2"/>
      <c r="B3233" s="2"/>
      <c r="C3233" s="2"/>
      <c r="E3233" s="2"/>
      <c r="G3233" s="2"/>
      <c r="H3233" s="6"/>
      <c r="I3233" s="9"/>
      <c r="J3233" s="9"/>
      <c r="K3233" s="9"/>
    </row>
    <row r="3234" spans="1:11" x14ac:dyDescent="0.25">
      <c r="A3234" s="2"/>
      <c r="B3234" s="2"/>
      <c r="C3234" s="2"/>
      <c r="E3234" s="2"/>
      <c r="G3234" s="2"/>
      <c r="H3234" s="6"/>
      <c r="I3234" s="9"/>
      <c r="J3234" s="9"/>
      <c r="K3234" s="9"/>
    </row>
    <row r="3235" spans="1:11" x14ac:dyDescent="0.25">
      <c r="A3235" s="2"/>
      <c r="B3235" s="2"/>
      <c r="C3235" s="2"/>
      <c r="E3235" s="2"/>
      <c r="G3235" s="2"/>
      <c r="H3235" s="6"/>
      <c r="I3235" s="9"/>
      <c r="J3235" s="9"/>
      <c r="K3235" s="9"/>
    </row>
    <row r="3236" spans="1:11" x14ac:dyDescent="0.25">
      <c r="A3236" s="2"/>
      <c r="B3236" s="2"/>
      <c r="C3236" s="2"/>
      <c r="E3236" s="2"/>
      <c r="G3236" s="2"/>
      <c r="H3236" s="6"/>
      <c r="I3236" s="9"/>
      <c r="J3236" s="9"/>
      <c r="K3236" s="9"/>
    </row>
    <row r="3237" spans="1:11" x14ac:dyDescent="0.25">
      <c r="A3237" s="2"/>
      <c r="B3237" s="2"/>
      <c r="C3237" s="2"/>
      <c r="E3237" s="2"/>
      <c r="G3237" s="2"/>
      <c r="H3237" s="6"/>
      <c r="I3237" s="9"/>
      <c r="J3237" s="9"/>
      <c r="K3237" s="9"/>
    </row>
    <row r="3238" spans="1:11" x14ac:dyDescent="0.25">
      <c r="A3238" s="2"/>
      <c r="B3238" s="2"/>
      <c r="C3238" s="2"/>
      <c r="E3238" s="2"/>
      <c r="G3238" s="2"/>
      <c r="H3238" s="6"/>
      <c r="I3238" s="9"/>
      <c r="J3238" s="9"/>
      <c r="K3238" s="9"/>
    </row>
    <row r="3239" spans="1:11" x14ac:dyDescent="0.25">
      <c r="A3239" s="2"/>
      <c r="B3239" s="2"/>
      <c r="C3239" s="2"/>
      <c r="E3239" s="2"/>
      <c r="G3239" s="2"/>
      <c r="H3239" s="6"/>
      <c r="I3239" s="9"/>
      <c r="J3239" s="9"/>
      <c r="K3239" s="9"/>
    </row>
    <row r="3240" spans="1:11" x14ac:dyDescent="0.25">
      <c r="A3240" s="2"/>
      <c r="B3240" s="2"/>
      <c r="C3240" s="2"/>
      <c r="E3240" s="2"/>
      <c r="G3240" s="2"/>
      <c r="H3240" s="6"/>
      <c r="I3240" s="9"/>
      <c r="J3240" s="9"/>
      <c r="K3240" s="9"/>
    </row>
    <row r="3241" spans="1:11" x14ac:dyDescent="0.25">
      <c r="A3241" s="2"/>
      <c r="B3241" s="2"/>
      <c r="C3241" s="2"/>
      <c r="E3241" s="2"/>
      <c r="G3241" s="2"/>
      <c r="H3241" s="6"/>
      <c r="I3241" s="9"/>
      <c r="J3241" s="9"/>
      <c r="K3241" s="9"/>
    </row>
    <row r="3242" spans="1:11" x14ac:dyDescent="0.25">
      <c r="A3242" s="2"/>
      <c r="B3242" s="2"/>
      <c r="C3242" s="2"/>
      <c r="E3242" s="2"/>
      <c r="G3242" s="2"/>
      <c r="H3242" s="6"/>
      <c r="I3242" s="9"/>
      <c r="J3242" s="9"/>
      <c r="K3242" s="9"/>
    </row>
    <row r="3243" spans="1:11" x14ac:dyDescent="0.25">
      <c r="A3243" s="2"/>
      <c r="B3243" s="2"/>
      <c r="C3243" s="2"/>
      <c r="E3243" s="2"/>
      <c r="G3243" s="2"/>
      <c r="H3243" s="6"/>
      <c r="I3243" s="9"/>
      <c r="J3243" s="9"/>
      <c r="K3243" s="9"/>
    </row>
    <row r="3244" spans="1:11" x14ac:dyDescent="0.25">
      <c r="A3244" s="2"/>
      <c r="B3244" s="2"/>
      <c r="C3244" s="2"/>
      <c r="E3244" s="2"/>
      <c r="G3244" s="2"/>
      <c r="H3244" s="6"/>
      <c r="I3244" s="9"/>
      <c r="J3244" s="9"/>
      <c r="K3244" s="9"/>
    </row>
    <row r="3245" spans="1:11" x14ac:dyDescent="0.25">
      <c r="A3245" s="2"/>
      <c r="B3245" s="2"/>
      <c r="C3245" s="2"/>
      <c r="E3245" s="2"/>
      <c r="G3245" s="2"/>
      <c r="H3245" s="6"/>
      <c r="I3245" s="9"/>
      <c r="J3245" s="9"/>
      <c r="K3245" s="9"/>
    </row>
    <row r="3246" spans="1:11" x14ac:dyDescent="0.25">
      <c r="A3246" s="2"/>
      <c r="B3246" s="2"/>
      <c r="C3246" s="2"/>
      <c r="E3246" s="2"/>
      <c r="G3246" s="2"/>
      <c r="H3246" s="6"/>
      <c r="I3246" s="9"/>
      <c r="J3246" s="9"/>
      <c r="K3246" s="9"/>
    </row>
    <row r="3247" spans="1:11" x14ac:dyDescent="0.25">
      <c r="A3247" s="2"/>
      <c r="B3247" s="2"/>
      <c r="C3247" s="2"/>
      <c r="E3247" s="2"/>
      <c r="G3247" s="2"/>
      <c r="H3247" s="6"/>
      <c r="I3247" s="9"/>
      <c r="J3247" s="9"/>
      <c r="K3247" s="9"/>
    </row>
    <row r="3248" spans="1:11" x14ac:dyDescent="0.25">
      <c r="A3248" s="2"/>
      <c r="B3248" s="2"/>
      <c r="C3248" s="2"/>
      <c r="E3248" s="2"/>
      <c r="G3248" s="2"/>
      <c r="H3248" s="6"/>
      <c r="I3248" s="9"/>
      <c r="J3248" s="9"/>
      <c r="K3248" s="9"/>
    </row>
    <row r="3249" spans="1:11" x14ac:dyDescent="0.25">
      <c r="A3249" s="2"/>
      <c r="B3249" s="2"/>
      <c r="C3249" s="2"/>
      <c r="E3249" s="2"/>
      <c r="G3249" s="2"/>
      <c r="H3249" s="6"/>
      <c r="I3249" s="9"/>
      <c r="J3249" s="9"/>
      <c r="K3249" s="9"/>
    </row>
    <row r="3250" spans="1:11" x14ac:dyDescent="0.25">
      <c r="A3250" s="2"/>
      <c r="B3250" s="2"/>
      <c r="C3250" s="2"/>
      <c r="E3250" s="2"/>
      <c r="G3250" s="2"/>
      <c r="H3250" s="6"/>
      <c r="I3250" s="9"/>
      <c r="J3250" s="9"/>
      <c r="K3250" s="9"/>
    </row>
    <row r="3251" spans="1:11" x14ac:dyDescent="0.25">
      <c r="A3251" s="2"/>
      <c r="B3251" s="2"/>
      <c r="C3251" s="2"/>
      <c r="E3251" s="2"/>
      <c r="G3251" s="2"/>
      <c r="H3251" s="6"/>
      <c r="I3251" s="9"/>
      <c r="J3251" s="9"/>
      <c r="K3251" s="9"/>
    </row>
    <row r="3252" spans="1:11" x14ac:dyDescent="0.25">
      <c r="A3252" s="2"/>
      <c r="B3252" s="2"/>
      <c r="C3252" s="2"/>
      <c r="E3252" s="2"/>
      <c r="G3252" s="2"/>
      <c r="H3252" s="6"/>
      <c r="I3252" s="9"/>
      <c r="J3252" s="9"/>
      <c r="K3252" s="9"/>
    </row>
    <row r="3253" spans="1:11" x14ac:dyDescent="0.25">
      <c r="A3253" s="2"/>
      <c r="B3253" s="2"/>
      <c r="C3253" s="2"/>
      <c r="E3253" s="2"/>
      <c r="G3253" s="2"/>
      <c r="H3253" s="6"/>
      <c r="I3253" s="9"/>
      <c r="J3253" s="9"/>
      <c r="K3253" s="9"/>
    </row>
    <row r="3254" spans="1:11" x14ac:dyDescent="0.25">
      <c r="A3254" s="2"/>
      <c r="B3254" s="2"/>
      <c r="C3254" s="2"/>
      <c r="E3254" s="2"/>
      <c r="G3254" s="2"/>
      <c r="H3254" s="6"/>
      <c r="I3254" s="9"/>
      <c r="J3254" s="9"/>
      <c r="K3254" s="9"/>
    </row>
    <row r="3255" spans="1:11" x14ac:dyDescent="0.25">
      <c r="A3255" s="2"/>
      <c r="B3255" s="2"/>
      <c r="C3255" s="2"/>
      <c r="E3255" s="2"/>
      <c r="G3255" s="2"/>
      <c r="H3255" s="6"/>
      <c r="I3255" s="9"/>
      <c r="J3255" s="9"/>
      <c r="K3255" s="9"/>
    </row>
    <row r="3256" spans="1:11" x14ac:dyDescent="0.25">
      <c r="A3256" s="2"/>
      <c r="B3256" s="2"/>
      <c r="C3256" s="2"/>
      <c r="E3256" s="2"/>
      <c r="G3256" s="2"/>
      <c r="H3256" s="6"/>
      <c r="I3256" s="9"/>
      <c r="J3256" s="9"/>
      <c r="K3256" s="9"/>
    </row>
    <row r="3257" spans="1:11" x14ac:dyDescent="0.25">
      <c r="A3257" s="2"/>
      <c r="B3257" s="2"/>
      <c r="C3257" s="2"/>
      <c r="E3257" s="2"/>
      <c r="G3257" s="2"/>
      <c r="H3257" s="6"/>
      <c r="I3257" s="9"/>
      <c r="J3257" s="9"/>
      <c r="K3257" s="9"/>
    </row>
    <row r="3258" spans="1:11" x14ac:dyDescent="0.25">
      <c r="A3258" s="2"/>
      <c r="B3258" s="2"/>
      <c r="C3258" s="2"/>
      <c r="E3258" s="2"/>
      <c r="G3258" s="2"/>
      <c r="H3258" s="6"/>
      <c r="I3258" s="9"/>
      <c r="J3258" s="9"/>
      <c r="K3258" s="9"/>
    </row>
    <row r="3259" spans="1:11" x14ac:dyDescent="0.25">
      <c r="A3259" s="2"/>
      <c r="B3259" s="2"/>
      <c r="C3259" s="2"/>
      <c r="E3259" s="2"/>
      <c r="G3259" s="2"/>
      <c r="H3259" s="6"/>
      <c r="I3259" s="9"/>
      <c r="J3259" s="9"/>
      <c r="K3259" s="9"/>
    </row>
    <row r="3260" spans="1:11" x14ac:dyDescent="0.25">
      <c r="A3260" s="2"/>
      <c r="B3260" s="2"/>
      <c r="C3260" s="2"/>
      <c r="E3260" s="2"/>
      <c r="G3260" s="2"/>
      <c r="H3260" s="6"/>
      <c r="I3260" s="9"/>
      <c r="J3260" s="9"/>
      <c r="K3260" s="9"/>
    </row>
    <row r="3261" spans="1:11" x14ac:dyDescent="0.25">
      <c r="A3261" s="2"/>
      <c r="B3261" s="2"/>
      <c r="C3261" s="2"/>
      <c r="E3261" s="2"/>
      <c r="G3261" s="2"/>
      <c r="H3261" s="6"/>
      <c r="I3261" s="9"/>
      <c r="J3261" s="9"/>
      <c r="K3261" s="9"/>
    </row>
    <row r="3262" spans="1:11" x14ac:dyDescent="0.25">
      <c r="A3262" s="2"/>
      <c r="B3262" s="2"/>
      <c r="C3262" s="2"/>
      <c r="E3262" s="2"/>
      <c r="G3262" s="2"/>
      <c r="H3262" s="6"/>
      <c r="I3262" s="9"/>
      <c r="J3262" s="9"/>
      <c r="K3262" s="9"/>
    </row>
    <row r="3263" spans="1:11" x14ac:dyDescent="0.25">
      <c r="A3263" s="2"/>
      <c r="B3263" s="2"/>
      <c r="C3263" s="2"/>
      <c r="E3263" s="2"/>
      <c r="G3263" s="2"/>
      <c r="H3263" s="6"/>
      <c r="I3263" s="9"/>
      <c r="J3263" s="9"/>
      <c r="K3263" s="9"/>
    </row>
    <row r="3264" spans="1:11" x14ac:dyDescent="0.25">
      <c r="A3264" s="2"/>
      <c r="B3264" s="2"/>
      <c r="C3264" s="2"/>
      <c r="E3264" s="2"/>
      <c r="G3264" s="2"/>
      <c r="H3264" s="6"/>
      <c r="I3264" s="9"/>
      <c r="J3264" s="9"/>
      <c r="K3264" s="9"/>
    </row>
    <row r="3265" spans="1:11" x14ac:dyDescent="0.25">
      <c r="A3265" s="2"/>
      <c r="B3265" s="2"/>
      <c r="C3265" s="2"/>
      <c r="E3265" s="2"/>
      <c r="G3265" s="2"/>
      <c r="H3265" s="6"/>
      <c r="I3265" s="9"/>
      <c r="J3265" s="9"/>
      <c r="K3265" s="9"/>
    </row>
    <row r="3266" spans="1:11" x14ac:dyDescent="0.25">
      <c r="A3266" s="2"/>
      <c r="B3266" s="2"/>
      <c r="C3266" s="2"/>
      <c r="E3266" s="2"/>
      <c r="G3266" s="2"/>
      <c r="H3266" s="6"/>
      <c r="I3266" s="9"/>
      <c r="J3266" s="9"/>
      <c r="K3266" s="9"/>
    </row>
    <row r="3267" spans="1:11" x14ac:dyDescent="0.25">
      <c r="A3267" s="2"/>
      <c r="B3267" s="2"/>
      <c r="C3267" s="2"/>
      <c r="E3267" s="2"/>
      <c r="G3267" s="2"/>
      <c r="H3267" s="6"/>
      <c r="I3267" s="9"/>
      <c r="J3267" s="9"/>
      <c r="K3267" s="9"/>
    </row>
    <row r="3268" spans="1:11" x14ac:dyDescent="0.25">
      <c r="A3268" s="2"/>
      <c r="B3268" s="2"/>
      <c r="C3268" s="2"/>
      <c r="E3268" s="2"/>
      <c r="G3268" s="2"/>
      <c r="H3268" s="6"/>
      <c r="I3268" s="9"/>
      <c r="J3268" s="9"/>
      <c r="K3268" s="9"/>
    </row>
    <row r="3269" spans="1:11" x14ac:dyDescent="0.25">
      <c r="A3269" s="2"/>
      <c r="B3269" s="2"/>
      <c r="C3269" s="2"/>
      <c r="E3269" s="2"/>
      <c r="G3269" s="2"/>
      <c r="H3269" s="6"/>
      <c r="I3269" s="9"/>
      <c r="J3269" s="9"/>
      <c r="K3269" s="9"/>
    </row>
    <row r="3270" spans="1:11" x14ac:dyDescent="0.25">
      <c r="A3270" s="2"/>
      <c r="B3270" s="2"/>
      <c r="C3270" s="2"/>
      <c r="E3270" s="2"/>
      <c r="G3270" s="2"/>
      <c r="H3270" s="6"/>
      <c r="I3270" s="9"/>
      <c r="J3270" s="9"/>
      <c r="K3270" s="9"/>
    </row>
    <row r="3271" spans="1:11" x14ac:dyDescent="0.25">
      <c r="A3271" s="2"/>
      <c r="B3271" s="2"/>
      <c r="C3271" s="2"/>
      <c r="E3271" s="2"/>
      <c r="G3271" s="2"/>
      <c r="H3271" s="6"/>
      <c r="I3271" s="9"/>
      <c r="J3271" s="9"/>
      <c r="K3271" s="9"/>
    </row>
    <row r="3272" spans="1:11" x14ac:dyDescent="0.25">
      <c r="A3272" s="2"/>
      <c r="B3272" s="2"/>
      <c r="C3272" s="2"/>
      <c r="E3272" s="2"/>
      <c r="G3272" s="2"/>
      <c r="H3272" s="6"/>
      <c r="I3272" s="9"/>
      <c r="J3272" s="9"/>
      <c r="K3272" s="9"/>
    </row>
    <row r="3273" spans="1:11" x14ac:dyDescent="0.25">
      <c r="A3273" s="2"/>
      <c r="B3273" s="2"/>
      <c r="C3273" s="2"/>
      <c r="E3273" s="2"/>
      <c r="G3273" s="2"/>
      <c r="H3273" s="6"/>
      <c r="I3273" s="9"/>
      <c r="J3273" s="9"/>
      <c r="K3273" s="9"/>
    </row>
    <row r="3274" spans="1:11" x14ac:dyDescent="0.25">
      <c r="A3274" s="2"/>
      <c r="B3274" s="2"/>
      <c r="C3274" s="2"/>
      <c r="E3274" s="2"/>
      <c r="G3274" s="2"/>
      <c r="H3274" s="6"/>
      <c r="I3274" s="9"/>
      <c r="J3274" s="9"/>
      <c r="K3274" s="9"/>
    </row>
    <row r="3275" spans="1:11" x14ac:dyDescent="0.25">
      <c r="A3275" s="2"/>
      <c r="B3275" s="2"/>
      <c r="C3275" s="2"/>
      <c r="E3275" s="2"/>
      <c r="G3275" s="2"/>
      <c r="H3275" s="6"/>
      <c r="I3275" s="9"/>
      <c r="J3275" s="9"/>
      <c r="K3275" s="9"/>
    </row>
    <row r="3276" spans="1:11" x14ac:dyDescent="0.25">
      <c r="A3276" s="2"/>
      <c r="B3276" s="2"/>
      <c r="C3276" s="2"/>
      <c r="E3276" s="2"/>
      <c r="G3276" s="2"/>
      <c r="H3276" s="6"/>
      <c r="I3276" s="9"/>
      <c r="J3276" s="9"/>
      <c r="K3276" s="9"/>
    </row>
    <row r="3277" spans="1:11" x14ac:dyDescent="0.25">
      <c r="A3277" s="2"/>
      <c r="B3277" s="2"/>
      <c r="C3277" s="2"/>
      <c r="E3277" s="2"/>
      <c r="G3277" s="2"/>
      <c r="H3277" s="6"/>
      <c r="I3277" s="9"/>
      <c r="J3277" s="9"/>
      <c r="K3277" s="9"/>
    </row>
    <row r="3278" spans="1:11" x14ac:dyDescent="0.25">
      <c r="A3278" s="2"/>
      <c r="B3278" s="2"/>
      <c r="C3278" s="2"/>
      <c r="E3278" s="2"/>
      <c r="G3278" s="2"/>
      <c r="H3278" s="6"/>
      <c r="I3278" s="9"/>
      <c r="J3278" s="9"/>
      <c r="K3278" s="9"/>
    </row>
    <row r="3279" spans="1:11" x14ac:dyDescent="0.25">
      <c r="A3279" s="2"/>
      <c r="B3279" s="2"/>
      <c r="C3279" s="2"/>
      <c r="E3279" s="2"/>
      <c r="G3279" s="2"/>
      <c r="H3279" s="6"/>
      <c r="I3279" s="9"/>
      <c r="J3279" s="9"/>
      <c r="K3279" s="9"/>
    </row>
    <row r="3280" spans="1:11" x14ac:dyDescent="0.25">
      <c r="A3280" s="2"/>
      <c r="B3280" s="2"/>
      <c r="C3280" s="2"/>
      <c r="E3280" s="2"/>
      <c r="G3280" s="2"/>
      <c r="H3280" s="6"/>
      <c r="I3280" s="9"/>
      <c r="J3280" s="9"/>
      <c r="K3280" s="9"/>
    </row>
    <row r="3281" spans="1:11" x14ac:dyDescent="0.25">
      <c r="A3281" s="2"/>
      <c r="B3281" s="2"/>
      <c r="C3281" s="2"/>
      <c r="E3281" s="2"/>
      <c r="G3281" s="2"/>
      <c r="H3281" s="6"/>
      <c r="I3281" s="9"/>
      <c r="J3281" s="9"/>
      <c r="K3281" s="9"/>
    </row>
    <row r="3282" spans="1:11" x14ac:dyDescent="0.25">
      <c r="A3282" s="2"/>
      <c r="B3282" s="2"/>
      <c r="C3282" s="2"/>
      <c r="E3282" s="2"/>
      <c r="G3282" s="2"/>
      <c r="H3282" s="6"/>
      <c r="I3282" s="9"/>
      <c r="J3282" s="9"/>
      <c r="K3282" s="9"/>
    </row>
    <row r="3283" spans="1:11" x14ac:dyDescent="0.25">
      <c r="A3283" s="2"/>
      <c r="B3283" s="2"/>
      <c r="C3283" s="2"/>
      <c r="E3283" s="2"/>
      <c r="G3283" s="2"/>
      <c r="H3283" s="6"/>
      <c r="I3283" s="9"/>
      <c r="J3283" s="9"/>
      <c r="K3283" s="9"/>
    </row>
    <row r="3284" spans="1:11" x14ac:dyDescent="0.25">
      <c r="A3284" s="2"/>
      <c r="B3284" s="2"/>
      <c r="C3284" s="2"/>
      <c r="E3284" s="2"/>
      <c r="G3284" s="2"/>
      <c r="H3284" s="6"/>
      <c r="I3284" s="9"/>
      <c r="J3284" s="9"/>
      <c r="K3284" s="9"/>
    </row>
    <row r="3285" spans="1:11" x14ac:dyDescent="0.25">
      <c r="A3285" s="2"/>
      <c r="B3285" s="2"/>
      <c r="C3285" s="2"/>
      <c r="E3285" s="2"/>
      <c r="G3285" s="2"/>
      <c r="H3285" s="6"/>
      <c r="I3285" s="9"/>
      <c r="J3285" s="9"/>
      <c r="K3285" s="9"/>
    </row>
    <row r="3286" spans="1:11" x14ac:dyDescent="0.25">
      <c r="A3286" s="2"/>
      <c r="B3286" s="2"/>
      <c r="C3286" s="2"/>
      <c r="E3286" s="2"/>
      <c r="G3286" s="2"/>
      <c r="H3286" s="6"/>
      <c r="I3286" s="9"/>
      <c r="J3286" s="9"/>
      <c r="K3286" s="9"/>
    </row>
    <row r="3287" spans="1:11" x14ac:dyDescent="0.25">
      <c r="A3287" s="2"/>
      <c r="B3287" s="2"/>
      <c r="C3287" s="2"/>
      <c r="E3287" s="2"/>
      <c r="G3287" s="2"/>
      <c r="H3287" s="6"/>
      <c r="I3287" s="9"/>
      <c r="J3287" s="9"/>
      <c r="K3287" s="9"/>
    </row>
    <row r="3288" spans="1:11" x14ac:dyDescent="0.25">
      <c r="A3288" s="2"/>
      <c r="B3288" s="2"/>
      <c r="C3288" s="2"/>
      <c r="E3288" s="2"/>
      <c r="G3288" s="2"/>
      <c r="H3288" s="6"/>
      <c r="I3288" s="9"/>
      <c r="J3288" s="9"/>
      <c r="K3288" s="9"/>
    </row>
    <row r="3289" spans="1:11" x14ac:dyDescent="0.25">
      <c r="A3289" s="2"/>
      <c r="B3289" s="2"/>
      <c r="C3289" s="2"/>
      <c r="E3289" s="2"/>
      <c r="G3289" s="2"/>
      <c r="H3289" s="6"/>
      <c r="I3289" s="9"/>
      <c r="J3289" s="9"/>
      <c r="K3289" s="9"/>
    </row>
    <row r="3290" spans="1:11" x14ac:dyDescent="0.25">
      <c r="A3290" s="2"/>
      <c r="B3290" s="2"/>
      <c r="C3290" s="2"/>
      <c r="E3290" s="2"/>
      <c r="G3290" s="2"/>
      <c r="H3290" s="6"/>
      <c r="I3290" s="9"/>
      <c r="J3290" s="9"/>
      <c r="K3290" s="9"/>
    </row>
    <row r="3291" spans="1:11" x14ac:dyDescent="0.25">
      <c r="A3291" s="2"/>
      <c r="B3291" s="2"/>
      <c r="C3291" s="2"/>
      <c r="E3291" s="2"/>
      <c r="G3291" s="2"/>
      <c r="H3291" s="6"/>
      <c r="I3291" s="9"/>
      <c r="J3291" s="9"/>
      <c r="K3291" s="9"/>
    </row>
    <row r="3292" spans="1:11" x14ac:dyDescent="0.25">
      <c r="A3292" s="2"/>
      <c r="B3292" s="2"/>
      <c r="C3292" s="2"/>
      <c r="E3292" s="2"/>
      <c r="G3292" s="2"/>
      <c r="H3292" s="6"/>
      <c r="I3292" s="9"/>
      <c r="J3292" s="9"/>
      <c r="K3292" s="9"/>
    </row>
    <row r="3293" spans="1:11" x14ac:dyDescent="0.25">
      <c r="A3293" s="2"/>
      <c r="B3293" s="2"/>
      <c r="C3293" s="2"/>
      <c r="E3293" s="2"/>
      <c r="G3293" s="2"/>
      <c r="H3293" s="6"/>
      <c r="I3293" s="9"/>
      <c r="J3293" s="9"/>
      <c r="K3293" s="9"/>
    </row>
    <row r="3294" spans="1:11" x14ac:dyDescent="0.25">
      <c r="A3294" s="2"/>
      <c r="B3294" s="2"/>
      <c r="C3294" s="2"/>
      <c r="E3294" s="2"/>
      <c r="G3294" s="2"/>
      <c r="H3294" s="6"/>
      <c r="I3294" s="9"/>
      <c r="J3294" s="9"/>
      <c r="K3294" s="9"/>
    </row>
    <row r="3295" spans="1:11" x14ac:dyDescent="0.25">
      <c r="A3295" s="2"/>
      <c r="B3295" s="2"/>
      <c r="C3295" s="2"/>
      <c r="E3295" s="2"/>
      <c r="G3295" s="2"/>
      <c r="H3295" s="6"/>
      <c r="I3295" s="9"/>
      <c r="J3295" s="9"/>
      <c r="K3295" s="9"/>
    </row>
    <row r="3296" spans="1:11" x14ac:dyDescent="0.25">
      <c r="A3296" s="2"/>
      <c r="B3296" s="2"/>
      <c r="C3296" s="2"/>
      <c r="E3296" s="2"/>
      <c r="G3296" s="2"/>
      <c r="H3296" s="6"/>
      <c r="I3296" s="9"/>
      <c r="J3296" s="9"/>
      <c r="K3296" s="9"/>
    </row>
    <row r="3297" spans="1:11" x14ac:dyDescent="0.25">
      <c r="A3297" s="2"/>
      <c r="B3297" s="2"/>
      <c r="C3297" s="2"/>
      <c r="E3297" s="2"/>
      <c r="G3297" s="2"/>
      <c r="H3297" s="6"/>
      <c r="I3297" s="9"/>
      <c r="J3297" s="9"/>
      <c r="K3297" s="9"/>
    </row>
    <row r="3298" spans="1:11" x14ac:dyDescent="0.25">
      <c r="A3298" s="2"/>
      <c r="B3298" s="2"/>
      <c r="C3298" s="2"/>
      <c r="E3298" s="2"/>
      <c r="G3298" s="2"/>
      <c r="H3298" s="6"/>
      <c r="I3298" s="9"/>
      <c r="J3298" s="9"/>
      <c r="K3298" s="9"/>
    </row>
    <row r="3299" spans="1:11" x14ac:dyDescent="0.25">
      <c r="A3299" s="2"/>
      <c r="B3299" s="2"/>
      <c r="C3299" s="2"/>
      <c r="E3299" s="2"/>
      <c r="G3299" s="2"/>
      <c r="H3299" s="6"/>
      <c r="I3299" s="9"/>
      <c r="J3299" s="9"/>
      <c r="K3299" s="9"/>
    </row>
    <row r="3300" spans="1:11" x14ac:dyDescent="0.25">
      <c r="A3300" s="2"/>
      <c r="B3300" s="2"/>
      <c r="C3300" s="2"/>
      <c r="E3300" s="2"/>
      <c r="G3300" s="2"/>
      <c r="H3300" s="6"/>
      <c r="I3300" s="9"/>
      <c r="J3300" s="9"/>
      <c r="K3300" s="9"/>
    </row>
    <row r="3301" spans="1:11" x14ac:dyDescent="0.25">
      <c r="A3301" s="2"/>
      <c r="B3301" s="2"/>
      <c r="C3301" s="2"/>
      <c r="E3301" s="2"/>
      <c r="G3301" s="2"/>
      <c r="H3301" s="6"/>
      <c r="I3301" s="9"/>
      <c r="J3301" s="9"/>
      <c r="K3301" s="9"/>
    </row>
    <row r="3302" spans="1:11" x14ac:dyDescent="0.25">
      <c r="A3302" s="2"/>
      <c r="B3302" s="2"/>
      <c r="C3302" s="2"/>
      <c r="E3302" s="2"/>
      <c r="G3302" s="2"/>
      <c r="H3302" s="6"/>
      <c r="I3302" s="9"/>
      <c r="J3302" s="9"/>
      <c r="K3302" s="9"/>
    </row>
    <row r="3303" spans="1:11" x14ac:dyDescent="0.25">
      <c r="A3303" s="2"/>
      <c r="B3303" s="2"/>
      <c r="C3303" s="2"/>
      <c r="E3303" s="2"/>
      <c r="G3303" s="2"/>
      <c r="H3303" s="6"/>
      <c r="I3303" s="9"/>
      <c r="J3303" s="9"/>
      <c r="K3303" s="9"/>
    </row>
    <row r="3304" spans="1:11" x14ac:dyDescent="0.25">
      <c r="A3304" s="2"/>
      <c r="B3304" s="2"/>
      <c r="C3304" s="2"/>
      <c r="E3304" s="2"/>
      <c r="G3304" s="2"/>
      <c r="H3304" s="6"/>
      <c r="I3304" s="9"/>
      <c r="J3304" s="9"/>
      <c r="K3304" s="9"/>
    </row>
    <row r="3305" spans="1:11" x14ac:dyDescent="0.25">
      <c r="A3305" s="2"/>
      <c r="B3305" s="2"/>
      <c r="C3305" s="2"/>
      <c r="E3305" s="2"/>
      <c r="G3305" s="2"/>
      <c r="H3305" s="6"/>
      <c r="I3305" s="9"/>
      <c r="J3305" s="9"/>
      <c r="K3305" s="9"/>
    </row>
    <row r="3306" spans="1:11" x14ac:dyDescent="0.25">
      <c r="A3306" s="2"/>
      <c r="B3306" s="2"/>
      <c r="C3306" s="2"/>
      <c r="E3306" s="2"/>
      <c r="G3306" s="2"/>
      <c r="H3306" s="6"/>
      <c r="I3306" s="9"/>
      <c r="J3306" s="9"/>
      <c r="K3306" s="9"/>
    </row>
    <row r="3307" spans="1:11" x14ac:dyDescent="0.25">
      <c r="A3307" s="2"/>
      <c r="B3307" s="2"/>
      <c r="C3307" s="2"/>
      <c r="E3307" s="2"/>
      <c r="G3307" s="2"/>
      <c r="H3307" s="6"/>
      <c r="I3307" s="9"/>
      <c r="J3307" s="9"/>
      <c r="K3307" s="9"/>
    </row>
    <row r="3308" spans="1:11" x14ac:dyDescent="0.25">
      <c r="A3308" s="2"/>
      <c r="B3308" s="2"/>
      <c r="C3308" s="2"/>
      <c r="E3308" s="2"/>
      <c r="G3308" s="2"/>
      <c r="H3308" s="6"/>
      <c r="I3308" s="9"/>
      <c r="J3308" s="9"/>
      <c r="K3308" s="9"/>
    </row>
    <row r="3309" spans="1:11" x14ac:dyDescent="0.25">
      <c r="A3309" s="2"/>
      <c r="B3309" s="2"/>
      <c r="C3309" s="2"/>
      <c r="E3309" s="2"/>
      <c r="G3309" s="2"/>
      <c r="H3309" s="6"/>
      <c r="I3309" s="9"/>
      <c r="J3309" s="9"/>
      <c r="K3309" s="9"/>
    </row>
    <row r="3310" spans="1:11" x14ac:dyDescent="0.25">
      <c r="A3310" s="2"/>
      <c r="B3310" s="2"/>
      <c r="C3310" s="2"/>
      <c r="E3310" s="2"/>
      <c r="G3310" s="2"/>
      <c r="H3310" s="6"/>
      <c r="I3310" s="9"/>
      <c r="J3310" s="9"/>
      <c r="K3310" s="9"/>
    </row>
    <row r="3311" spans="1:11" x14ac:dyDescent="0.25">
      <c r="A3311" s="2"/>
      <c r="B3311" s="2"/>
      <c r="C3311" s="2"/>
      <c r="E3311" s="2"/>
      <c r="G3311" s="2"/>
      <c r="H3311" s="6"/>
      <c r="I3311" s="9"/>
      <c r="J3311" s="9"/>
      <c r="K3311" s="9"/>
    </row>
    <row r="3312" spans="1:11" x14ac:dyDescent="0.25">
      <c r="A3312" s="2"/>
      <c r="B3312" s="2"/>
      <c r="C3312" s="2"/>
      <c r="E3312" s="2"/>
      <c r="G3312" s="2"/>
      <c r="H3312" s="6"/>
      <c r="I3312" s="9"/>
      <c r="J3312" s="9"/>
      <c r="K3312" s="9"/>
    </row>
    <row r="3313" spans="1:11" x14ac:dyDescent="0.25">
      <c r="A3313" s="2"/>
      <c r="B3313" s="2"/>
      <c r="C3313" s="2"/>
      <c r="E3313" s="2"/>
      <c r="G3313" s="2"/>
      <c r="H3313" s="6"/>
      <c r="I3313" s="9"/>
      <c r="J3313" s="9"/>
      <c r="K3313" s="9"/>
    </row>
    <row r="3314" spans="1:11" x14ac:dyDescent="0.25">
      <c r="A3314" s="2"/>
      <c r="B3314" s="2"/>
      <c r="C3314" s="2"/>
      <c r="E3314" s="2"/>
      <c r="G3314" s="2"/>
      <c r="H3314" s="6"/>
      <c r="I3314" s="9"/>
      <c r="J3314" s="9"/>
      <c r="K3314" s="9"/>
    </row>
    <row r="3315" spans="1:11" x14ac:dyDescent="0.25">
      <c r="A3315" s="2"/>
      <c r="B3315" s="2"/>
      <c r="C3315" s="2"/>
      <c r="E3315" s="2"/>
      <c r="G3315" s="2"/>
      <c r="H3315" s="6"/>
      <c r="I3315" s="9"/>
      <c r="J3315" s="9"/>
      <c r="K3315" s="9"/>
    </row>
    <row r="3316" spans="1:11" x14ac:dyDescent="0.25">
      <c r="A3316" s="2"/>
      <c r="B3316" s="2"/>
      <c r="C3316" s="2"/>
      <c r="E3316" s="2"/>
      <c r="G3316" s="2"/>
      <c r="H3316" s="6"/>
      <c r="I3316" s="9"/>
      <c r="J3316" s="9"/>
      <c r="K3316" s="9"/>
    </row>
    <row r="3317" spans="1:11" x14ac:dyDescent="0.25">
      <c r="A3317" s="2"/>
      <c r="B3317" s="2"/>
      <c r="C3317" s="2"/>
      <c r="E3317" s="2"/>
      <c r="G3317" s="2"/>
      <c r="H3317" s="6"/>
      <c r="I3317" s="9"/>
      <c r="J3317" s="9"/>
      <c r="K3317" s="9"/>
    </row>
    <row r="3318" spans="1:11" x14ac:dyDescent="0.25">
      <c r="A3318" s="2"/>
      <c r="B3318" s="2"/>
      <c r="C3318" s="2"/>
      <c r="E3318" s="2"/>
      <c r="G3318" s="2"/>
      <c r="H3318" s="6"/>
      <c r="I3318" s="9"/>
      <c r="J3318" s="9"/>
      <c r="K3318" s="9"/>
    </row>
    <row r="3319" spans="1:11" x14ac:dyDescent="0.25">
      <c r="A3319" s="2"/>
      <c r="B3319" s="2"/>
      <c r="C3319" s="2"/>
      <c r="E3319" s="2"/>
      <c r="G3319" s="2"/>
      <c r="H3319" s="6"/>
      <c r="I3319" s="9"/>
      <c r="J3319" s="9"/>
      <c r="K3319" s="9"/>
    </row>
    <row r="3320" spans="1:11" x14ac:dyDescent="0.25">
      <c r="A3320" s="2"/>
      <c r="B3320" s="2"/>
      <c r="C3320" s="2"/>
      <c r="E3320" s="2"/>
      <c r="G3320" s="2"/>
      <c r="H3320" s="6"/>
      <c r="I3320" s="9"/>
      <c r="J3320" s="9"/>
      <c r="K3320" s="9"/>
    </row>
    <row r="3321" spans="1:11" x14ac:dyDescent="0.25">
      <c r="A3321" s="2"/>
      <c r="B3321" s="2"/>
      <c r="C3321" s="2"/>
      <c r="E3321" s="2"/>
      <c r="G3321" s="2"/>
      <c r="H3321" s="6"/>
      <c r="I3321" s="9"/>
      <c r="J3321" s="9"/>
      <c r="K3321" s="9"/>
    </row>
    <row r="3322" spans="1:11" x14ac:dyDescent="0.25">
      <c r="A3322" s="2"/>
      <c r="B3322" s="2"/>
      <c r="C3322" s="2"/>
      <c r="E3322" s="2"/>
      <c r="G3322" s="2"/>
      <c r="H3322" s="6"/>
      <c r="I3322" s="9"/>
      <c r="J3322" s="9"/>
      <c r="K3322" s="9"/>
    </row>
    <row r="3323" spans="1:11" x14ac:dyDescent="0.25">
      <c r="A3323" s="2"/>
      <c r="B3323" s="2"/>
      <c r="C3323" s="2"/>
      <c r="E3323" s="2"/>
      <c r="G3323" s="2"/>
      <c r="H3323" s="6"/>
      <c r="I3323" s="9"/>
      <c r="J3323" s="9"/>
      <c r="K3323" s="9"/>
    </row>
    <row r="3324" spans="1:11" x14ac:dyDescent="0.25">
      <c r="A3324" s="2"/>
      <c r="B3324" s="2"/>
      <c r="C3324" s="2"/>
      <c r="E3324" s="2"/>
      <c r="G3324" s="2"/>
      <c r="H3324" s="6"/>
      <c r="I3324" s="9"/>
      <c r="J3324" s="9"/>
      <c r="K3324" s="9"/>
    </row>
    <row r="3325" spans="1:11" x14ac:dyDescent="0.25">
      <c r="A3325" s="2"/>
      <c r="B3325" s="2"/>
      <c r="C3325" s="2"/>
      <c r="E3325" s="2"/>
      <c r="G3325" s="2"/>
      <c r="H3325" s="6"/>
      <c r="I3325" s="9"/>
      <c r="J3325" s="9"/>
      <c r="K3325" s="9"/>
    </row>
    <row r="3326" spans="1:11" x14ac:dyDescent="0.25">
      <c r="A3326" s="2"/>
      <c r="B3326" s="2"/>
      <c r="C3326" s="2"/>
      <c r="E3326" s="2"/>
      <c r="G3326" s="2"/>
      <c r="H3326" s="6"/>
      <c r="I3326" s="9"/>
      <c r="J3326" s="9"/>
      <c r="K3326" s="9"/>
    </row>
    <row r="3327" spans="1:11" x14ac:dyDescent="0.25">
      <c r="A3327" s="2"/>
      <c r="B3327" s="2"/>
      <c r="C3327" s="2"/>
      <c r="E3327" s="2"/>
      <c r="G3327" s="2"/>
      <c r="H3327" s="6"/>
      <c r="I3327" s="9"/>
      <c r="J3327" s="9"/>
      <c r="K3327" s="9"/>
    </row>
    <row r="3328" spans="1:11" x14ac:dyDescent="0.25">
      <c r="A3328" s="2"/>
      <c r="B3328" s="2"/>
      <c r="C3328" s="2"/>
      <c r="E3328" s="2"/>
      <c r="G3328" s="2"/>
      <c r="H3328" s="6"/>
      <c r="I3328" s="9"/>
      <c r="J3328" s="9"/>
      <c r="K3328" s="9"/>
    </row>
    <row r="3329" spans="1:11" x14ac:dyDescent="0.25">
      <c r="A3329" s="2"/>
      <c r="B3329" s="2"/>
      <c r="C3329" s="2"/>
      <c r="E3329" s="2"/>
      <c r="G3329" s="2"/>
      <c r="H3329" s="6"/>
      <c r="I3329" s="9"/>
      <c r="J3329" s="9"/>
      <c r="K3329" s="9"/>
    </row>
    <row r="3330" spans="1:11" x14ac:dyDescent="0.25">
      <c r="A3330" s="2"/>
      <c r="B3330" s="2"/>
      <c r="C3330" s="2"/>
      <c r="E3330" s="2"/>
      <c r="G3330" s="2"/>
      <c r="H3330" s="6"/>
      <c r="I3330" s="9"/>
      <c r="J3330" s="9"/>
      <c r="K3330" s="9"/>
    </row>
    <row r="3331" spans="1:11" x14ac:dyDescent="0.25">
      <c r="A3331" s="2"/>
      <c r="B3331" s="2"/>
      <c r="C3331" s="2"/>
      <c r="E3331" s="2"/>
      <c r="G3331" s="2"/>
      <c r="H3331" s="6"/>
      <c r="I3331" s="9"/>
      <c r="J3331" s="9"/>
      <c r="K3331" s="9"/>
    </row>
    <row r="3332" spans="1:11" x14ac:dyDescent="0.25">
      <c r="A3332" s="2"/>
      <c r="B3332" s="2"/>
      <c r="C3332" s="2"/>
      <c r="E3332" s="2"/>
      <c r="G3332" s="2"/>
      <c r="H3332" s="6"/>
      <c r="I3332" s="9"/>
      <c r="J3332" s="9"/>
      <c r="K3332" s="9"/>
    </row>
    <row r="3333" spans="1:11" x14ac:dyDescent="0.25">
      <c r="A3333" s="2"/>
      <c r="B3333" s="2"/>
      <c r="C3333" s="2"/>
      <c r="E3333" s="2"/>
      <c r="G3333" s="2"/>
      <c r="H3333" s="6"/>
      <c r="I3333" s="9"/>
      <c r="J3333" s="9"/>
      <c r="K3333" s="9"/>
    </row>
    <row r="3334" spans="1:11" x14ac:dyDescent="0.25">
      <c r="A3334" s="2"/>
      <c r="B3334" s="2"/>
      <c r="C3334" s="2"/>
      <c r="E3334" s="2"/>
      <c r="G3334" s="2"/>
      <c r="H3334" s="6"/>
      <c r="I3334" s="9"/>
      <c r="J3334" s="9"/>
      <c r="K3334" s="9"/>
    </row>
    <row r="3335" spans="1:11" x14ac:dyDescent="0.25">
      <c r="A3335" s="2"/>
      <c r="B3335" s="2"/>
      <c r="C3335" s="2"/>
      <c r="E3335" s="2"/>
      <c r="G3335" s="2"/>
      <c r="H3335" s="6"/>
      <c r="I3335" s="9"/>
      <c r="J3335" s="9"/>
      <c r="K3335" s="9"/>
    </row>
    <row r="3336" spans="1:11" x14ac:dyDescent="0.25">
      <c r="A3336" s="2"/>
      <c r="B3336" s="2"/>
      <c r="C3336" s="2"/>
      <c r="E3336" s="2"/>
      <c r="G3336" s="2"/>
      <c r="H3336" s="6"/>
      <c r="I3336" s="9"/>
      <c r="J3336" s="9"/>
      <c r="K3336" s="9"/>
    </row>
    <row r="3337" spans="1:11" x14ac:dyDescent="0.25">
      <c r="A3337" s="2"/>
      <c r="B3337" s="2"/>
      <c r="C3337" s="2"/>
      <c r="E3337" s="2"/>
      <c r="G3337" s="2"/>
      <c r="H3337" s="6"/>
      <c r="I3337" s="9"/>
      <c r="J3337" s="9"/>
      <c r="K3337" s="9"/>
    </row>
    <row r="3338" spans="1:11" x14ac:dyDescent="0.25">
      <c r="A3338" s="2"/>
      <c r="B3338" s="2"/>
      <c r="C3338" s="2"/>
      <c r="E3338" s="2"/>
      <c r="G3338" s="2"/>
      <c r="H3338" s="6"/>
      <c r="I3338" s="9"/>
      <c r="J3338" s="9"/>
      <c r="K3338" s="9"/>
    </row>
    <row r="3339" spans="1:11" x14ac:dyDescent="0.25">
      <c r="A3339" s="2"/>
      <c r="B3339" s="2"/>
      <c r="C3339" s="2"/>
      <c r="E3339" s="2"/>
      <c r="G3339" s="2"/>
      <c r="H3339" s="6"/>
      <c r="I3339" s="9"/>
      <c r="J3339" s="9"/>
      <c r="K3339" s="9"/>
    </row>
    <row r="3340" spans="1:11" x14ac:dyDescent="0.25">
      <c r="A3340" s="2"/>
      <c r="B3340" s="2"/>
      <c r="C3340" s="2"/>
      <c r="E3340" s="2"/>
      <c r="G3340" s="2"/>
      <c r="H3340" s="6"/>
      <c r="I3340" s="9"/>
      <c r="J3340" s="9"/>
      <c r="K3340" s="9"/>
    </row>
    <row r="3341" spans="1:11" x14ac:dyDescent="0.25">
      <c r="A3341" s="2"/>
      <c r="B3341" s="2"/>
      <c r="C3341" s="2"/>
      <c r="E3341" s="2"/>
      <c r="G3341" s="2"/>
      <c r="H3341" s="6"/>
      <c r="I3341" s="9"/>
      <c r="J3341" s="9"/>
      <c r="K3341" s="9"/>
    </row>
    <row r="3342" spans="1:11" x14ac:dyDescent="0.25">
      <c r="A3342" s="2"/>
      <c r="B3342" s="2"/>
      <c r="C3342" s="2"/>
      <c r="E3342" s="2"/>
      <c r="G3342" s="2"/>
      <c r="H3342" s="6"/>
      <c r="I3342" s="9"/>
      <c r="J3342" s="9"/>
      <c r="K3342" s="9"/>
    </row>
    <row r="3343" spans="1:11" x14ac:dyDescent="0.25">
      <c r="A3343" s="2"/>
      <c r="B3343" s="2"/>
      <c r="C3343" s="2"/>
      <c r="E3343" s="2"/>
      <c r="G3343" s="2"/>
      <c r="H3343" s="6"/>
      <c r="I3343" s="9"/>
      <c r="J3343" s="9"/>
      <c r="K3343" s="9"/>
    </row>
    <row r="3344" spans="1:11" x14ac:dyDescent="0.25">
      <c r="A3344" s="2"/>
      <c r="B3344" s="2"/>
      <c r="C3344" s="2"/>
      <c r="E3344" s="2"/>
      <c r="G3344" s="2"/>
      <c r="H3344" s="6"/>
      <c r="I3344" s="9"/>
      <c r="J3344" s="9"/>
      <c r="K3344" s="9"/>
    </row>
    <row r="3345" spans="1:11" x14ac:dyDescent="0.25">
      <c r="A3345" s="2"/>
      <c r="B3345" s="2"/>
      <c r="C3345" s="2"/>
      <c r="E3345" s="2"/>
      <c r="G3345" s="2"/>
      <c r="H3345" s="6"/>
      <c r="I3345" s="9"/>
      <c r="J3345" s="9"/>
      <c r="K3345" s="9"/>
    </row>
    <row r="3346" spans="1:11" x14ac:dyDescent="0.25">
      <c r="A3346" s="2"/>
      <c r="B3346" s="2"/>
      <c r="C3346" s="2"/>
      <c r="E3346" s="2"/>
      <c r="G3346" s="2"/>
      <c r="H3346" s="6"/>
      <c r="I3346" s="9"/>
      <c r="J3346" s="9"/>
      <c r="K3346" s="9"/>
    </row>
    <row r="3347" spans="1:11" x14ac:dyDescent="0.25">
      <c r="A3347" s="2"/>
      <c r="B3347" s="2"/>
      <c r="C3347" s="2"/>
      <c r="E3347" s="2"/>
      <c r="G3347" s="2"/>
      <c r="H3347" s="6"/>
      <c r="I3347" s="9"/>
      <c r="J3347" s="9"/>
      <c r="K3347" s="9"/>
    </row>
    <row r="3348" spans="1:11" x14ac:dyDescent="0.25">
      <c r="A3348" s="2"/>
      <c r="B3348" s="2"/>
      <c r="C3348" s="2"/>
      <c r="E3348" s="2"/>
      <c r="G3348" s="2"/>
      <c r="H3348" s="6"/>
      <c r="I3348" s="9"/>
      <c r="J3348" s="9"/>
      <c r="K3348" s="9"/>
    </row>
    <row r="3349" spans="1:11" x14ac:dyDescent="0.25">
      <c r="A3349" s="2"/>
      <c r="B3349" s="2"/>
      <c r="C3349" s="2"/>
      <c r="E3349" s="2"/>
      <c r="G3349" s="2"/>
      <c r="H3349" s="6"/>
      <c r="I3349" s="9"/>
      <c r="J3349" s="9"/>
      <c r="K3349" s="9"/>
    </row>
    <row r="3350" spans="1:11" x14ac:dyDescent="0.25">
      <c r="A3350" s="2"/>
      <c r="B3350" s="2"/>
      <c r="C3350" s="2"/>
      <c r="E3350" s="2"/>
      <c r="G3350" s="2"/>
      <c r="H3350" s="6"/>
      <c r="I3350" s="9"/>
      <c r="J3350" s="9"/>
      <c r="K3350" s="9"/>
    </row>
    <row r="3351" spans="1:11" x14ac:dyDescent="0.25">
      <c r="A3351" s="2"/>
      <c r="B3351" s="2"/>
      <c r="C3351" s="2"/>
      <c r="E3351" s="2"/>
      <c r="G3351" s="2"/>
      <c r="H3351" s="6"/>
      <c r="I3351" s="9"/>
      <c r="J3351" s="9"/>
      <c r="K3351" s="9"/>
    </row>
    <row r="3352" spans="1:11" x14ac:dyDescent="0.25">
      <c r="A3352" s="2"/>
      <c r="B3352" s="2"/>
      <c r="C3352" s="2"/>
      <c r="E3352" s="2"/>
      <c r="G3352" s="2"/>
      <c r="H3352" s="6"/>
      <c r="I3352" s="9"/>
      <c r="J3352" s="9"/>
      <c r="K3352" s="9"/>
    </row>
    <row r="3353" spans="1:11" x14ac:dyDescent="0.25">
      <c r="A3353" s="2"/>
      <c r="B3353" s="2"/>
      <c r="C3353" s="2"/>
      <c r="E3353" s="2"/>
      <c r="G3353" s="2"/>
      <c r="H3353" s="6"/>
      <c r="I3353" s="9"/>
      <c r="J3353" s="9"/>
      <c r="K3353" s="9"/>
    </row>
    <row r="3354" spans="1:11" x14ac:dyDescent="0.25">
      <c r="A3354" s="2"/>
      <c r="B3354" s="2"/>
      <c r="C3354" s="2"/>
      <c r="E3354" s="2"/>
      <c r="G3354" s="2"/>
      <c r="H3354" s="6"/>
      <c r="I3354" s="9"/>
      <c r="J3354" s="9"/>
      <c r="K3354" s="9"/>
    </row>
    <row r="3355" spans="1:11" x14ac:dyDescent="0.25">
      <c r="A3355" s="2"/>
      <c r="B3355" s="2"/>
      <c r="C3355" s="2"/>
      <c r="E3355" s="2"/>
      <c r="G3355" s="2"/>
      <c r="H3355" s="6"/>
      <c r="I3355" s="9"/>
      <c r="J3355" s="9"/>
      <c r="K3355" s="9"/>
    </row>
    <row r="3356" spans="1:11" x14ac:dyDescent="0.25">
      <c r="A3356" s="2"/>
      <c r="B3356" s="2"/>
      <c r="C3356" s="2"/>
      <c r="E3356" s="2"/>
      <c r="G3356" s="2"/>
      <c r="H3356" s="6"/>
      <c r="I3356" s="9"/>
      <c r="J3356" s="9"/>
      <c r="K3356" s="9"/>
    </row>
    <row r="3357" spans="1:11" x14ac:dyDescent="0.25">
      <c r="A3357" s="2"/>
      <c r="B3357" s="2"/>
      <c r="C3357" s="2"/>
      <c r="E3357" s="2"/>
      <c r="G3357" s="2"/>
      <c r="H3357" s="6"/>
      <c r="I3357" s="9"/>
      <c r="J3357" s="9"/>
      <c r="K3357" s="9"/>
    </row>
    <row r="3358" spans="1:11" x14ac:dyDescent="0.25">
      <c r="A3358" s="2"/>
      <c r="B3358" s="2"/>
      <c r="C3358" s="2"/>
      <c r="E3358" s="2"/>
      <c r="G3358" s="2"/>
      <c r="H3358" s="6"/>
      <c r="I3358" s="9"/>
      <c r="J3358" s="9"/>
      <c r="K3358" s="9"/>
    </row>
    <row r="3359" spans="1:11" x14ac:dyDescent="0.25">
      <c r="A3359" s="2"/>
      <c r="B3359" s="2"/>
      <c r="C3359" s="2"/>
      <c r="E3359" s="2"/>
      <c r="G3359" s="2"/>
      <c r="H3359" s="6"/>
      <c r="I3359" s="9"/>
      <c r="J3359" s="9"/>
      <c r="K3359" s="9"/>
    </row>
    <row r="3360" spans="1:11" x14ac:dyDescent="0.25">
      <c r="A3360" s="2"/>
      <c r="B3360" s="2"/>
      <c r="C3360" s="2"/>
      <c r="E3360" s="2"/>
      <c r="G3360" s="2"/>
      <c r="H3360" s="6"/>
      <c r="I3360" s="9"/>
      <c r="J3360" s="9"/>
      <c r="K3360" s="9"/>
    </row>
    <row r="3361" spans="1:11" x14ac:dyDescent="0.25">
      <c r="A3361" s="2"/>
      <c r="B3361" s="2"/>
      <c r="C3361" s="2"/>
      <c r="E3361" s="2"/>
      <c r="G3361" s="2"/>
      <c r="H3361" s="6"/>
      <c r="I3361" s="9"/>
      <c r="J3361" s="9"/>
      <c r="K3361" s="9"/>
    </row>
    <row r="3362" spans="1:11" x14ac:dyDescent="0.25">
      <c r="A3362" s="2"/>
      <c r="B3362" s="2"/>
      <c r="C3362" s="2"/>
      <c r="E3362" s="2"/>
      <c r="G3362" s="2"/>
      <c r="H3362" s="6"/>
      <c r="I3362" s="9"/>
      <c r="J3362" s="9"/>
      <c r="K3362" s="9"/>
    </row>
    <row r="3363" spans="1:11" x14ac:dyDescent="0.25">
      <c r="A3363" s="2"/>
      <c r="B3363" s="2"/>
      <c r="C3363" s="2"/>
      <c r="E3363" s="2"/>
      <c r="G3363" s="2"/>
      <c r="H3363" s="6"/>
      <c r="I3363" s="9"/>
      <c r="J3363" s="9"/>
      <c r="K3363" s="9"/>
    </row>
    <row r="3364" spans="1:11" x14ac:dyDescent="0.25">
      <c r="A3364" s="2"/>
      <c r="B3364" s="2"/>
      <c r="C3364" s="2"/>
      <c r="E3364" s="2"/>
      <c r="G3364" s="2"/>
      <c r="H3364" s="6"/>
      <c r="I3364" s="9"/>
      <c r="J3364" s="9"/>
      <c r="K3364" s="9"/>
    </row>
    <row r="3365" spans="1:11" x14ac:dyDescent="0.25">
      <c r="A3365" s="2"/>
      <c r="B3365" s="2"/>
      <c r="C3365" s="2"/>
      <c r="E3365" s="2"/>
      <c r="G3365" s="2"/>
      <c r="H3365" s="6"/>
      <c r="I3365" s="9"/>
      <c r="J3365" s="9"/>
      <c r="K3365" s="9"/>
    </row>
    <row r="3366" spans="1:11" x14ac:dyDescent="0.25">
      <c r="A3366" s="2"/>
      <c r="B3366" s="2"/>
      <c r="C3366" s="2"/>
      <c r="E3366" s="2"/>
      <c r="G3366" s="2"/>
      <c r="H3366" s="6"/>
      <c r="I3366" s="9"/>
      <c r="J3366" s="9"/>
      <c r="K3366" s="9"/>
    </row>
    <row r="3367" spans="1:11" x14ac:dyDescent="0.25">
      <c r="A3367" s="2"/>
      <c r="B3367" s="2"/>
      <c r="C3367" s="2"/>
      <c r="E3367" s="2"/>
      <c r="G3367" s="2"/>
      <c r="H3367" s="6"/>
      <c r="I3367" s="9"/>
      <c r="J3367" s="9"/>
      <c r="K3367" s="9"/>
    </row>
    <row r="3368" spans="1:11" x14ac:dyDescent="0.25">
      <c r="A3368" s="2"/>
      <c r="B3368" s="2"/>
      <c r="C3368" s="2"/>
      <c r="E3368" s="2"/>
      <c r="G3368" s="2"/>
      <c r="H3368" s="6"/>
      <c r="I3368" s="9"/>
      <c r="J3368" s="9"/>
      <c r="K3368" s="9"/>
    </row>
    <row r="3369" spans="1:11" x14ac:dyDescent="0.25">
      <c r="A3369" s="2"/>
      <c r="B3369" s="2"/>
      <c r="C3369" s="2"/>
      <c r="E3369" s="2"/>
      <c r="G3369" s="2"/>
      <c r="H3369" s="6"/>
      <c r="I3369" s="9"/>
      <c r="J3369" s="9"/>
      <c r="K3369" s="9"/>
    </row>
    <row r="3370" spans="1:11" x14ac:dyDescent="0.25">
      <c r="A3370" s="2"/>
      <c r="B3370" s="2"/>
      <c r="C3370" s="2"/>
      <c r="E3370" s="2"/>
      <c r="G3370" s="2"/>
      <c r="H3370" s="6"/>
      <c r="I3370" s="9"/>
      <c r="J3370" s="9"/>
      <c r="K3370" s="9"/>
    </row>
    <row r="3371" spans="1:11" x14ac:dyDescent="0.25">
      <c r="A3371" s="2"/>
      <c r="B3371" s="2"/>
      <c r="C3371" s="2"/>
      <c r="E3371" s="2"/>
      <c r="G3371" s="2"/>
      <c r="H3371" s="6"/>
      <c r="I3371" s="9"/>
      <c r="J3371" s="9"/>
      <c r="K3371" s="9"/>
    </row>
    <row r="3372" spans="1:11" x14ac:dyDescent="0.25">
      <c r="A3372" s="2"/>
      <c r="B3372" s="2"/>
      <c r="C3372" s="2"/>
      <c r="E3372" s="2"/>
      <c r="G3372" s="2"/>
      <c r="H3372" s="6"/>
      <c r="I3372" s="9"/>
      <c r="J3372" s="9"/>
      <c r="K3372" s="9"/>
    </row>
    <row r="3373" spans="1:11" x14ac:dyDescent="0.25">
      <c r="A3373" s="2"/>
      <c r="B3373" s="2"/>
      <c r="C3373" s="2"/>
      <c r="E3373" s="2"/>
      <c r="G3373" s="2"/>
      <c r="H3373" s="6"/>
      <c r="I3373" s="9"/>
      <c r="J3373" s="9"/>
      <c r="K3373" s="9"/>
    </row>
    <row r="3374" spans="1:11" x14ac:dyDescent="0.25">
      <c r="A3374" s="2"/>
      <c r="B3374" s="2"/>
      <c r="C3374" s="2"/>
      <c r="E3374" s="2"/>
      <c r="G3374" s="2"/>
      <c r="H3374" s="6"/>
      <c r="I3374" s="9"/>
      <c r="J3374" s="9"/>
      <c r="K3374" s="9"/>
    </row>
    <row r="3375" spans="1:11" x14ac:dyDescent="0.25">
      <c r="A3375" s="2"/>
      <c r="B3375" s="2"/>
      <c r="C3375" s="2"/>
      <c r="E3375" s="2"/>
      <c r="G3375" s="2"/>
      <c r="H3375" s="6"/>
      <c r="I3375" s="9"/>
      <c r="J3375" s="9"/>
      <c r="K3375" s="9"/>
    </row>
    <row r="3376" spans="1:11" x14ac:dyDescent="0.25">
      <c r="A3376" s="2"/>
      <c r="B3376" s="2"/>
      <c r="C3376" s="2"/>
      <c r="E3376" s="2"/>
      <c r="G3376" s="2"/>
      <c r="H3376" s="6"/>
      <c r="I3376" s="9"/>
      <c r="J3376" s="9"/>
      <c r="K3376" s="9"/>
    </row>
    <row r="3377" spans="1:11" x14ac:dyDescent="0.25">
      <c r="A3377" s="2"/>
      <c r="B3377" s="2"/>
      <c r="C3377" s="2"/>
      <c r="E3377" s="2"/>
      <c r="G3377" s="2"/>
      <c r="H3377" s="6"/>
      <c r="I3377" s="9"/>
      <c r="J3377" s="9"/>
      <c r="K3377" s="9"/>
    </row>
    <row r="3378" spans="1:11" x14ac:dyDescent="0.25">
      <c r="A3378" s="2"/>
      <c r="B3378" s="2"/>
      <c r="C3378" s="2"/>
      <c r="E3378" s="2"/>
      <c r="G3378" s="2"/>
      <c r="H3378" s="6"/>
      <c r="I3378" s="9"/>
      <c r="J3378" s="9"/>
      <c r="K3378" s="9"/>
    </row>
    <row r="3379" spans="1:11" x14ac:dyDescent="0.25">
      <c r="A3379" s="2"/>
      <c r="B3379" s="2"/>
      <c r="C3379" s="2"/>
      <c r="E3379" s="2"/>
      <c r="G3379" s="2"/>
      <c r="H3379" s="6"/>
      <c r="I3379" s="9"/>
      <c r="J3379" s="9"/>
      <c r="K3379" s="9"/>
    </row>
    <row r="3380" spans="1:11" x14ac:dyDescent="0.25">
      <c r="A3380" s="2"/>
      <c r="B3380" s="2"/>
      <c r="C3380" s="2"/>
      <c r="E3380" s="2"/>
      <c r="G3380" s="2"/>
      <c r="H3380" s="6"/>
      <c r="I3380" s="9"/>
      <c r="J3380" s="9"/>
      <c r="K3380" s="9"/>
    </row>
    <row r="3381" spans="1:11" x14ac:dyDescent="0.25">
      <c r="A3381" s="2"/>
      <c r="B3381" s="2"/>
      <c r="C3381" s="2"/>
      <c r="E3381" s="2"/>
      <c r="G3381" s="2"/>
      <c r="H3381" s="6"/>
      <c r="I3381" s="9"/>
      <c r="J3381" s="9"/>
      <c r="K3381" s="9"/>
    </row>
    <row r="3382" spans="1:11" x14ac:dyDescent="0.25">
      <c r="A3382" s="2"/>
      <c r="B3382" s="2"/>
      <c r="C3382" s="2"/>
      <c r="E3382" s="2"/>
      <c r="G3382" s="2"/>
      <c r="H3382" s="6"/>
      <c r="I3382" s="9"/>
      <c r="J3382" s="9"/>
      <c r="K3382" s="9"/>
    </row>
    <row r="3383" spans="1:11" x14ac:dyDescent="0.25">
      <c r="A3383" s="2"/>
      <c r="B3383" s="2"/>
      <c r="C3383" s="2"/>
      <c r="E3383" s="2"/>
      <c r="G3383" s="2"/>
      <c r="H3383" s="6"/>
      <c r="I3383" s="9"/>
      <c r="J3383" s="9"/>
      <c r="K3383" s="9"/>
    </row>
    <row r="3384" spans="1:11" x14ac:dyDescent="0.25">
      <c r="A3384" s="2"/>
      <c r="B3384" s="2"/>
      <c r="C3384" s="2"/>
      <c r="E3384" s="2"/>
      <c r="G3384" s="2"/>
      <c r="H3384" s="6"/>
      <c r="I3384" s="9"/>
      <c r="J3384" s="9"/>
      <c r="K3384" s="9"/>
    </row>
    <row r="3385" spans="1:11" x14ac:dyDescent="0.25">
      <c r="A3385" s="2"/>
      <c r="B3385" s="2"/>
      <c r="C3385" s="2"/>
      <c r="E3385" s="2"/>
      <c r="G3385" s="2"/>
      <c r="H3385" s="6"/>
      <c r="I3385" s="9"/>
      <c r="J3385" s="9"/>
      <c r="K3385" s="9"/>
    </row>
    <row r="3386" spans="1:11" x14ac:dyDescent="0.25">
      <c r="A3386" s="2"/>
      <c r="B3386" s="2"/>
      <c r="C3386" s="2"/>
      <c r="E3386" s="2"/>
      <c r="G3386" s="2"/>
      <c r="H3386" s="6"/>
      <c r="I3386" s="9"/>
      <c r="J3386" s="9"/>
      <c r="K3386" s="9"/>
    </row>
    <row r="3387" spans="1:11" x14ac:dyDescent="0.25">
      <c r="A3387" s="2"/>
      <c r="B3387" s="2"/>
      <c r="C3387" s="2"/>
      <c r="E3387" s="2"/>
      <c r="G3387" s="2"/>
      <c r="H3387" s="6"/>
      <c r="I3387" s="9"/>
      <c r="J3387" s="9"/>
      <c r="K3387" s="9"/>
    </row>
    <row r="3388" spans="1:11" x14ac:dyDescent="0.25">
      <c r="A3388" s="2"/>
      <c r="B3388" s="2"/>
      <c r="C3388" s="2"/>
      <c r="E3388" s="2"/>
      <c r="G3388" s="2"/>
      <c r="H3388" s="6"/>
      <c r="I3388" s="9"/>
      <c r="J3388" s="9"/>
      <c r="K3388" s="9"/>
    </row>
    <row r="3389" spans="1:11" x14ac:dyDescent="0.25">
      <c r="A3389" s="2"/>
      <c r="B3389" s="2"/>
      <c r="C3389" s="2"/>
      <c r="E3389" s="2"/>
      <c r="G3389" s="2"/>
      <c r="H3389" s="6"/>
      <c r="I3389" s="9"/>
      <c r="J3389" s="9"/>
      <c r="K3389" s="9"/>
    </row>
    <row r="3390" spans="1:11" x14ac:dyDescent="0.25">
      <c r="A3390" s="2"/>
      <c r="B3390" s="2"/>
      <c r="C3390" s="2"/>
      <c r="E3390" s="2"/>
      <c r="G3390" s="2"/>
      <c r="H3390" s="6"/>
      <c r="I3390" s="9"/>
      <c r="J3390" s="9"/>
      <c r="K3390" s="9"/>
    </row>
    <row r="3391" spans="1:11" x14ac:dyDescent="0.25">
      <c r="A3391" s="2"/>
      <c r="B3391" s="2"/>
      <c r="C3391" s="2"/>
      <c r="E3391" s="2"/>
      <c r="G3391" s="2"/>
      <c r="H3391" s="6"/>
      <c r="I3391" s="9"/>
      <c r="J3391" s="9"/>
      <c r="K3391" s="9"/>
    </row>
    <row r="3392" spans="1:11" x14ac:dyDescent="0.25">
      <c r="A3392" s="2"/>
      <c r="B3392" s="2"/>
      <c r="C3392" s="2"/>
      <c r="E3392" s="2"/>
      <c r="G3392" s="2"/>
      <c r="H3392" s="6"/>
      <c r="I3392" s="9"/>
      <c r="J3392" s="9"/>
      <c r="K3392" s="9"/>
    </row>
    <row r="3393" spans="1:11" x14ac:dyDescent="0.25">
      <c r="A3393" s="2"/>
      <c r="B3393" s="2"/>
      <c r="C3393" s="2"/>
      <c r="E3393" s="2"/>
      <c r="G3393" s="2"/>
      <c r="H3393" s="6"/>
      <c r="I3393" s="9"/>
      <c r="J3393" s="9"/>
      <c r="K3393" s="9"/>
    </row>
    <row r="3394" spans="1:11" x14ac:dyDescent="0.25">
      <c r="A3394" s="2"/>
      <c r="B3394" s="2"/>
      <c r="C3394" s="2"/>
      <c r="E3394" s="2"/>
      <c r="G3394" s="2"/>
      <c r="H3394" s="6"/>
      <c r="I3394" s="9"/>
      <c r="J3394" s="9"/>
      <c r="K3394" s="9"/>
    </row>
    <row r="3395" spans="1:11" x14ac:dyDescent="0.25">
      <c r="A3395" s="2"/>
      <c r="B3395" s="2"/>
      <c r="C3395" s="2"/>
      <c r="E3395" s="2"/>
      <c r="G3395" s="2"/>
      <c r="H3395" s="6"/>
      <c r="I3395" s="9"/>
      <c r="J3395" s="9"/>
      <c r="K3395" s="9"/>
    </row>
    <row r="3396" spans="1:11" x14ac:dyDescent="0.25">
      <c r="A3396" s="2"/>
      <c r="B3396" s="2"/>
      <c r="C3396" s="2"/>
      <c r="E3396" s="2"/>
      <c r="G3396" s="2"/>
      <c r="H3396" s="6"/>
      <c r="I3396" s="9"/>
      <c r="J3396" s="9"/>
      <c r="K3396" s="9"/>
    </row>
    <row r="3397" spans="1:11" x14ac:dyDescent="0.25">
      <c r="A3397" s="2"/>
      <c r="B3397" s="2"/>
      <c r="C3397" s="2"/>
      <c r="E3397" s="2"/>
      <c r="G3397" s="2"/>
      <c r="H3397" s="6"/>
      <c r="I3397" s="9"/>
      <c r="J3397" s="9"/>
      <c r="K3397" s="9"/>
    </row>
    <row r="3398" spans="1:11" x14ac:dyDescent="0.25">
      <c r="A3398" s="2"/>
      <c r="B3398" s="2"/>
      <c r="C3398" s="2"/>
      <c r="E3398" s="2"/>
      <c r="G3398" s="2"/>
      <c r="H3398" s="6"/>
      <c r="I3398" s="9"/>
      <c r="J3398" s="9"/>
      <c r="K3398" s="9"/>
    </row>
    <row r="3399" spans="1:11" x14ac:dyDescent="0.25">
      <c r="A3399" s="2"/>
      <c r="B3399" s="2"/>
      <c r="C3399" s="2"/>
      <c r="E3399" s="2"/>
      <c r="G3399" s="2"/>
      <c r="H3399" s="6"/>
      <c r="I3399" s="9"/>
      <c r="J3399" s="9"/>
      <c r="K3399" s="9"/>
    </row>
    <row r="3400" spans="1:11" x14ac:dyDescent="0.25">
      <c r="A3400" s="2"/>
      <c r="B3400" s="2"/>
      <c r="C3400" s="2"/>
      <c r="E3400" s="2"/>
      <c r="G3400" s="2"/>
      <c r="H3400" s="6"/>
      <c r="I3400" s="9"/>
      <c r="J3400" s="9"/>
      <c r="K3400" s="9"/>
    </row>
    <row r="3401" spans="1:11" x14ac:dyDescent="0.25">
      <c r="A3401" s="2"/>
      <c r="B3401" s="2"/>
      <c r="C3401" s="2"/>
      <c r="E3401" s="2"/>
      <c r="G3401" s="2"/>
      <c r="H3401" s="6"/>
      <c r="I3401" s="9"/>
      <c r="J3401" s="9"/>
      <c r="K3401" s="9"/>
    </row>
    <row r="3402" spans="1:11" x14ac:dyDescent="0.25">
      <c r="A3402" s="2"/>
      <c r="B3402" s="2"/>
      <c r="C3402" s="2"/>
      <c r="E3402" s="2"/>
      <c r="G3402" s="2"/>
      <c r="H3402" s="6"/>
      <c r="I3402" s="9"/>
      <c r="J3402" s="9"/>
      <c r="K3402" s="9"/>
    </row>
    <row r="3403" spans="1:11" x14ac:dyDescent="0.25">
      <c r="A3403" s="2"/>
      <c r="B3403" s="2"/>
      <c r="C3403" s="2"/>
      <c r="E3403" s="2"/>
      <c r="G3403" s="2"/>
      <c r="H3403" s="6"/>
      <c r="I3403" s="9"/>
      <c r="J3403" s="9"/>
      <c r="K3403" s="9"/>
    </row>
    <row r="3404" spans="1:11" x14ac:dyDescent="0.25">
      <c r="A3404" s="2"/>
      <c r="B3404" s="2"/>
      <c r="C3404" s="2"/>
      <c r="E3404" s="2"/>
      <c r="G3404" s="2"/>
      <c r="H3404" s="6"/>
      <c r="I3404" s="9"/>
      <c r="J3404" s="9"/>
      <c r="K3404" s="9"/>
    </row>
    <row r="3405" spans="1:11" x14ac:dyDescent="0.25">
      <c r="A3405" s="2"/>
      <c r="B3405" s="2"/>
      <c r="C3405" s="2"/>
      <c r="E3405" s="2"/>
      <c r="G3405" s="2"/>
      <c r="H3405" s="6"/>
      <c r="I3405" s="9"/>
      <c r="J3405" s="9"/>
      <c r="K3405" s="9"/>
    </row>
    <row r="3406" spans="1:11" x14ac:dyDescent="0.25">
      <c r="A3406" s="2"/>
      <c r="B3406" s="2"/>
      <c r="C3406" s="2"/>
      <c r="E3406" s="2"/>
      <c r="G3406" s="2"/>
      <c r="H3406" s="6"/>
      <c r="I3406" s="9"/>
      <c r="J3406" s="9"/>
      <c r="K3406" s="9"/>
    </row>
    <row r="3407" spans="1:11" x14ac:dyDescent="0.25">
      <c r="A3407" s="2"/>
      <c r="B3407" s="2"/>
      <c r="C3407" s="2"/>
      <c r="E3407" s="2"/>
      <c r="G3407" s="2"/>
      <c r="H3407" s="6"/>
      <c r="I3407" s="9"/>
      <c r="J3407" s="9"/>
      <c r="K3407" s="9"/>
    </row>
    <row r="3408" spans="1:11" x14ac:dyDescent="0.25">
      <c r="A3408" s="2"/>
      <c r="B3408" s="2"/>
      <c r="C3408" s="2"/>
      <c r="E3408" s="2"/>
      <c r="G3408" s="2"/>
      <c r="H3408" s="6"/>
      <c r="I3408" s="9"/>
      <c r="J3408" s="9"/>
      <c r="K3408" s="9"/>
    </row>
    <row r="3409" spans="1:11" x14ac:dyDescent="0.25">
      <c r="A3409" s="2"/>
      <c r="B3409" s="2"/>
      <c r="C3409" s="2"/>
      <c r="E3409" s="2"/>
      <c r="G3409" s="2"/>
      <c r="H3409" s="6"/>
      <c r="I3409" s="9"/>
      <c r="J3409" s="9"/>
      <c r="K3409" s="9"/>
    </row>
    <row r="3410" spans="1:11" x14ac:dyDescent="0.25">
      <c r="A3410" s="2"/>
      <c r="B3410" s="2"/>
      <c r="C3410" s="2"/>
      <c r="E3410" s="2"/>
      <c r="G3410" s="2"/>
      <c r="H3410" s="6"/>
      <c r="I3410" s="9"/>
      <c r="J3410" s="9"/>
      <c r="K3410" s="9"/>
    </row>
    <row r="3411" spans="1:11" x14ac:dyDescent="0.25">
      <c r="A3411" s="2"/>
      <c r="B3411" s="2"/>
      <c r="C3411" s="2"/>
      <c r="E3411" s="2"/>
      <c r="G3411" s="2"/>
      <c r="H3411" s="6"/>
      <c r="I3411" s="9"/>
      <c r="J3411" s="9"/>
      <c r="K3411" s="9"/>
    </row>
    <row r="3412" spans="1:11" x14ac:dyDescent="0.25">
      <c r="A3412" s="2"/>
      <c r="B3412" s="2"/>
      <c r="C3412" s="2"/>
      <c r="E3412" s="2"/>
      <c r="G3412" s="2"/>
      <c r="H3412" s="6"/>
      <c r="I3412" s="9"/>
      <c r="J3412" s="9"/>
      <c r="K3412" s="9"/>
    </row>
    <row r="3413" spans="1:11" x14ac:dyDescent="0.25">
      <c r="A3413" s="2"/>
      <c r="B3413" s="2"/>
      <c r="C3413" s="2"/>
      <c r="E3413" s="2"/>
      <c r="G3413" s="2"/>
      <c r="H3413" s="6"/>
      <c r="I3413" s="9"/>
      <c r="J3413" s="9"/>
      <c r="K3413" s="9"/>
    </row>
    <row r="3414" spans="1:11" x14ac:dyDescent="0.25">
      <c r="A3414" s="2"/>
      <c r="B3414" s="2"/>
      <c r="C3414" s="2"/>
      <c r="E3414" s="2"/>
      <c r="G3414" s="2"/>
      <c r="H3414" s="6"/>
      <c r="I3414" s="9"/>
      <c r="J3414" s="9"/>
      <c r="K3414" s="9"/>
    </row>
    <row r="3415" spans="1:11" x14ac:dyDescent="0.25">
      <c r="A3415" s="2"/>
      <c r="B3415" s="2"/>
      <c r="C3415" s="2"/>
      <c r="E3415" s="2"/>
      <c r="G3415" s="2"/>
      <c r="H3415" s="6"/>
      <c r="I3415" s="9"/>
      <c r="J3415" s="9"/>
      <c r="K3415" s="9"/>
    </row>
    <row r="3416" spans="1:11" x14ac:dyDescent="0.25">
      <c r="A3416" s="2"/>
      <c r="B3416" s="2"/>
      <c r="C3416" s="2"/>
      <c r="E3416" s="2"/>
      <c r="G3416" s="2"/>
      <c r="H3416" s="6"/>
      <c r="I3416" s="9"/>
      <c r="J3416" s="9"/>
      <c r="K3416" s="9"/>
    </row>
    <row r="3417" spans="1:11" x14ac:dyDescent="0.25">
      <c r="A3417" s="2"/>
      <c r="B3417" s="2"/>
      <c r="C3417" s="2"/>
      <c r="E3417" s="2"/>
      <c r="G3417" s="2"/>
      <c r="H3417" s="6"/>
      <c r="I3417" s="9"/>
      <c r="J3417" s="9"/>
      <c r="K3417" s="9"/>
    </row>
    <row r="3418" spans="1:11" x14ac:dyDescent="0.25">
      <c r="A3418" s="2"/>
      <c r="B3418" s="2"/>
      <c r="C3418" s="2"/>
      <c r="E3418" s="2"/>
      <c r="G3418" s="2"/>
      <c r="H3418" s="6"/>
      <c r="I3418" s="9"/>
      <c r="J3418" s="9"/>
      <c r="K3418" s="9"/>
    </row>
    <row r="3419" spans="1:11" x14ac:dyDescent="0.25">
      <c r="A3419" s="2"/>
      <c r="B3419" s="2"/>
      <c r="C3419" s="2"/>
      <c r="E3419" s="2"/>
      <c r="G3419" s="2"/>
      <c r="H3419" s="6"/>
      <c r="I3419" s="9"/>
      <c r="J3419" s="9"/>
      <c r="K3419" s="9"/>
    </row>
    <row r="3420" spans="1:11" x14ac:dyDescent="0.25">
      <c r="A3420" s="2"/>
      <c r="B3420" s="2"/>
      <c r="C3420" s="2"/>
      <c r="E3420" s="2"/>
      <c r="G3420" s="2"/>
      <c r="H3420" s="6"/>
      <c r="I3420" s="9"/>
      <c r="J3420" s="9"/>
      <c r="K3420" s="9"/>
    </row>
    <row r="3421" spans="1:11" x14ac:dyDescent="0.25">
      <c r="A3421" s="2"/>
      <c r="B3421" s="2"/>
      <c r="C3421" s="2"/>
      <c r="E3421" s="2"/>
      <c r="G3421" s="2"/>
      <c r="H3421" s="6"/>
      <c r="I3421" s="9"/>
      <c r="J3421" s="9"/>
      <c r="K3421" s="9"/>
    </row>
    <row r="3422" spans="1:11" x14ac:dyDescent="0.25">
      <c r="A3422" s="2"/>
      <c r="B3422" s="2"/>
      <c r="C3422" s="2"/>
      <c r="E3422" s="2"/>
      <c r="G3422" s="2"/>
      <c r="H3422" s="6"/>
      <c r="I3422" s="9"/>
      <c r="J3422" s="9"/>
      <c r="K3422" s="9"/>
    </row>
    <row r="3423" spans="1:11" x14ac:dyDescent="0.25">
      <c r="A3423" s="2"/>
      <c r="B3423" s="2"/>
      <c r="C3423" s="2"/>
      <c r="E3423" s="2"/>
      <c r="G3423" s="2"/>
      <c r="H3423" s="6"/>
      <c r="I3423" s="9"/>
      <c r="J3423" s="9"/>
      <c r="K3423" s="9"/>
    </row>
    <row r="3424" spans="1:11" x14ac:dyDescent="0.25">
      <c r="A3424" s="2"/>
      <c r="B3424" s="2"/>
      <c r="C3424" s="2"/>
      <c r="E3424" s="2"/>
      <c r="G3424" s="2"/>
      <c r="H3424" s="6"/>
      <c r="I3424" s="9"/>
      <c r="J3424" s="9"/>
      <c r="K3424" s="9"/>
    </row>
    <row r="3425" spans="1:11" x14ac:dyDescent="0.25">
      <c r="A3425" s="2"/>
      <c r="B3425" s="2"/>
      <c r="C3425" s="2"/>
      <c r="E3425" s="2"/>
      <c r="G3425" s="2"/>
      <c r="H3425" s="6"/>
      <c r="I3425" s="9"/>
      <c r="J3425" s="9"/>
      <c r="K3425" s="9"/>
    </row>
    <row r="3426" spans="1:11" x14ac:dyDescent="0.25">
      <c r="A3426" s="2"/>
      <c r="B3426" s="2"/>
      <c r="C3426" s="2"/>
      <c r="E3426" s="2"/>
      <c r="G3426" s="2"/>
      <c r="H3426" s="6"/>
      <c r="I3426" s="9"/>
      <c r="J3426" s="9"/>
      <c r="K3426" s="9"/>
    </row>
    <row r="3427" spans="1:11" x14ac:dyDescent="0.25">
      <c r="A3427" s="2"/>
      <c r="B3427" s="2"/>
      <c r="C3427" s="2"/>
      <c r="E3427" s="2"/>
      <c r="G3427" s="2"/>
      <c r="H3427" s="6"/>
      <c r="I3427" s="9"/>
      <c r="J3427" s="9"/>
      <c r="K3427" s="9"/>
    </row>
    <row r="3428" spans="1:11" x14ac:dyDescent="0.25">
      <c r="A3428" s="2"/>
      <c r="B3428" s="2"/>
      <c r="C3428" s="2"/>
      <c r="E3428" s="2"/>
      <c r="G3428" s="2"/>
      <c r="H3428" s="6"/>
      <c r="I3428" s="9"/>
      <c r="J3428" s="9"/>
      <c r="K3428" s="9"/>
    </row>
    <row r="3429" spans="1:11" x14ac:dyDescent="0.25">
      <c r="A3429" s="2"/>
      <c r="B3429" s="2"/>
      <c r="C3429" s="2"/>
      <c r="E3429" s="2"/>
      <c r="G3429" s="2"/>
      <c r="H3429" s="6"/>
      <c r="I3429" s="9"/>
      <c r="J3429" s="9"/>
      <c r="K3429" s="9"/>
    </row>
    <row r="3430" spans="1:11" x14ac:dyDescent="0.25">
      <c r="A3430" s="2"/>
      <c r="B3430" s="2"/>
      <c r="C3430" s="2"/>
      <c r="E3430" s="2"/>
      <c r="G3430" s="2"/>
      <c r="H3430" s="6"/>
      <c r="I3430" s="9"/>
      <c r="J3430" s="9"/>
      <c r="K3430" s="9"/>
    </row>
    <row r="3431" spans="1:11" x14ac:dyDescent="0.25">
      <c r="A3431" s="2"/>
      <c r="B3431" s="2"/>
      <c r="C3431" s="2"/>
      <c r="E3431" s="2"/>
      <c r="G3431" s="2"/>
      <c r="H3431" s="6"/>
      <c r="I3431" s="9"/>
      <c r="J3431" s="9"/>
      <c r="K3431" s="9"/>
    </row>
    <row r="3432" spans="1:11" x14ac:dyDescent="0.25">
      <c r="A3432" s="2"/>
      <c r="B3432" s="2"/>
      <c r="C3432" s="2"/>
      <c r="E3432" s="2"/>
      <c r="G3432" s="2"/>
      <c r="H3432" s="6"/>
      <c r="I3432" s="9"/>
      <c r="J3432" s="9"/>
      <c r="K3432" s="9"/>
    </row>
    <row r="3433" spans="1:11" x14ac:dyDescent="0.25">
      <c r="A3433" s="2"/>
      <c r="B3433" s="2"/>
      <c r="C3433" s="2"/>
      <c r="E3433" s="2"/>
      <c r="G3433" s="2"/>
      <c r="H3433" s="6"/>
      <c r="I3433" s="9"/>
      <c r="J3433" s="9"/>
      <c r="K3433" s="9"/>
    </row>
    <row r="3434" spans="1:11" x14ac:dyDescent="0.25">
      <c r="A3434" s="2"/>
      <c r="B3434" s="2"/>
      <c r="C3434" s="2"/>
      <c r="E3434" s="2"/>
      <c r="G3434" s="2"/>
      <c r="H3434" s="6"/>
      <c r="I3434" s="9"/>
      <c r="J3434" s="9"/>
      <c r="K3434" s="9"/>
    </row>
    <row r="3435" spans="1:11" x14ac:dyDescent="0.25">
      <c r="A3435" s="2"/>
      <c r="B3435" s="2"/>
      <c r="C3435" s="2"/>
      <c r="E3435" s="2"/>
      <c r="G3435" s="2"/>
      <c r="H3435" s="6"/>
      <c r="I3435" s="9"/>
      <c r="J3435" s="9"/>
      <c r="K3435" s="9"/>
    </row>
    <row r="3436" spans="1:11" x14ac:dyDescent="0.25">
      <c r="A3436" s="2"/>
      <c r="B3436" s="2"/>
      <c r="C3436" s="2"/>
      <c r="E3436" s="2"/>
      <c r="G3436" s="2"/>
      <c r="H3436" s="6"/>
      <c r="I3436" s="9"/>
      <c r="J3436" s="9"/>
      <c r="K3436" s="9"/>
    </row>
    <row r="3437" spans="1:11" x14ac:dyDescent="0.25">
      <c r="A3437" s="2"/>
      <c r="B3437" s="2"/>
      <c r="C3437" s="2"/>
      <c r="E3437" s="2"/>
      <c r="G3437" s="2"/>
      <c r="H3437" s="6"/>
      <c r="I3437" s="9"/>
      <c r="J3437" s="9"/>
      <c r="K3437" s="9"/>
    </row>
    <row r="3438" spans="1:11" x14ac:dyDescent="0.25">
      <c r="A3438" s="2"/>
      <c r="B3438" s="2"/>
      <c r="C3438" s="2"/>
      <c r="E3438" s="2"/>
      <c r="G3438" s="2"/>
      <c r="H3438" s="6"/>
      <c r="I3438" s="9"/>
      <c r="J3438" s="9"/>
      <c r="K3438" s="9"/>
    </row>
    <row r="3439" spans="1:11" x14ac:dyDescent="0.25">
      <c r="A3439" s="2"/>
      <c r="B3439" s="2"/>
      <c r="C3439" s="2"/>
      <c r="E3439" s="2"/>
      <c r="G3439" s="2"/>
      <c r="H3439" s="6"/>
      <c r="I3439" s="9"/>
      <c r="J3439" s="9"/>
      <c r="K3439" s="9"/>
    </row>
    <row r="3440" spans="1:11" x14ac:dyDescent="0.25">
      <c r="A3440" s="2"/>
      <c r="B3440" s="2"/>
      <c r="C3440" s="2"/>
      <c r="E3440" s="2"/>
      <c r="G3440" s="2"/>
      <c r="H3440" s="6"/>
      <c r="I3440" s="9"/>
      <c r="J3440" s="9"/>
      <c r="K3440" s="9"/>
    </row>
    <row r="3441" spans="1:11" x14ac:dyDescent="0.25">
      <c r="A3441" s="2"/>
      <c r="B3441" s="2"/>
      <c r="C3441" s="2"/>
      <c r="E3441" s="2"/>
      <c r="G3441" s="2"/>
      <c r="H3441" s="6"/>
      <c r="I3441" s="9"/>
      <c r="J3441" s="9"/>
      <c r="K3441" s="9"/>
    </row>
    <row r="3442" spans="1:11" x14ac:dyDescent="0.25">
      <c r="A3442" s="2"/>
      <c r="B3442" s="2"/>
      <c r="C3442" s="2"/>
      <c r="E3442" s="2"/>
      <c r="G3442" s="2"/>
      <c r="H3442" s="6"/>
      <c r="I3442" s="9"/>
      <c r="J3442" s="9"/>
      <c r="K3442" s="9"/>
    </row>
    <row r="3443" spans="1:11" x14ac:dyDescent="0.25">
      <c r="A3443" s="2"/>
      <c r="B3443" s="2"/>
      <c r="C3443" s="2"/>
      <c r="E3443" s="2"/>
      <c r="G3443" s="2"/>
      <c r="H3443" s="6"/>
      <c r="I3443" s="9"/>
      <c r="J3443" s="9"/>
      <c r="K3443" s="9"/>
    </row>
    <row r="3444" spans="1:11" x14ac:dyDescent="0.25">
      <c r="A3444" s="2"/>
      <c r="B3444" s="2"/>
      <c r="C3444" s="2"/>
      <c r="E3444" s="2"/>
      <c r="G3444" s="2"/>
      <c r="H3444" s="6"/>
      <c r="I3444" s="9"/>
      <c r="J3444" s="9"/>
      <c r="K3444" s="9"/>
    </row>
    <row r="3445" spans="1:11" x14ac:dyDescent="0.25">
      <c r="A3445" s="2"/>
      <c r="B3445" s="2"/>
      <c r="C3445" s="2"/>
      <c r="E3445" s="2"/>
      <c r="G3445" s="2"/>
      <c r="H3445" s="6"/>
      <c r="I3445" s="9"/>
      <c r="J3445" s="9"/>
      <c r="K3445" s="9"/>
    </row>
    <row r="3446" spans="1:11" x14ac:dyDescent="0.25">
      <c r="A3446" s="2"/>
      <c r="B3446" s="2"/>
      <c r="C3446" s="2"/>
      <c r="E3446" s="2"/>
      <c r="G3446" s="2"/>
      <c r="H3446" s="6"/>
      <c r="I3446" s="9"/>
      <c r="J3446" s="9"/>
      <c r="K3446" s="9"/>
    </row>
    <row r="3447" spans="1:11" x14ac:dyDescent="0.25">
      <c r="A3447" s="2"/>
      <c r="B3447" s="2"/>
      <c r="C3447" s="2"/>
      <c r="E3447" s="2"/>
      <c r="G3447" s="2"/>
      <c r="H3447" s="6"/>
      <c r="I3447" s="9"/>
      <c r="J3447" s="9"/>
      <c r="K3447" s="9"/>
    </row>
    <row r="3448" spans="1:11" x14ac:dyDescent="0.25">
      <c r="A3448" s="2"/>
      <c r="B3448" s="2"/>
      <c r="C3448" s="2"/>
      <c r="E3448" s="2"/>
      <c r="G3448" s="2"/>
      <c r="H3448" s="6"/>
      <c r="I3448" s="9"/>
      <c r="J3448" s="9"/>
      <c r="K3448" s="9"/>
    </row>
    <row r="3449" spans="1:11" x14ac:dyDescent="0.25">
      <c r="A3449" s="2"/>
      <c r="B3449" s="2"/>
      <c r="C3449" s="2"/>
      <c r="E3449" s="2"/>
      <c r="G3449" s="2"/>
      <c r="H3449" s="6"/>
      <c r="I3449" s="9"/>
      <c r="J3449" s="9"/>
      <c r="K3449" s="9"/>
    </row>
    <row r="3450" spans="1:11" x14ac:dyDescent="0.25">
      <c r="A3450" s="2"/>
      <c r="B3450" s="2"/>
      <c r="C3450" s="2"/>
      <c r="E3450" s="2"/>
      <c r="G3450" s="2"/>
      <c r="H3450" s="6"/>
      <c r="I3450" s="9"/>
      <c r="J3450" s="9"/>
      <c r="K3450" s="9"/>
    </row>
    <row r="3451" spans="1:11" x14ac:dyDescent="0.25">
      <c r="A3451" s="2"/>
      <c r="B3451" s="2"/>
      <c r="C3451" s="2"/>
      <c r="E3451" s="2"/>
      <c r="G3451" s="2"/>
      <c r="H3451" s="6"/>
      <c r="I3451" s="9"/>
      <c r="J3451" s="9"/>
      <c r="K3451" s="9"/>
    </row>
    <row r="3452" spans="1:11" x14ac:dyDescent="0.25">
      <c r="A3452" s="2"/>
      <c r="B3452" s="2"/>
      <c r="C3452" s="2"/>
      <c r="E3452" s="2"/>
      <c r="G3452" s="2"/>
      <c r="H3452" s="6"/>
      <c r="I3452" s="9"/>
      <c r="J3452" s="9"/>
      <c r="K3452" s="9"/>
    </row>
    <row r="3453" spans="1:11" x14ac:dyDescent="0.25">
      <c r="A3453" s="2"/>
      <c r="B3453" s="2"/>
      <c r="C3453" s="2"/>
      <c r="E3453" s="2"/>
      <c r="G3453" s="2"/>
      <c r="H3453" s="6"/>
      <c r="I3453" s="9"/>
      <c r="J3453" s="9"/>
      <c r="K3453" s="9"/>
    </row>
    <row r="3454" spans="1:11" x14ac:dyDescent="0.25">
      <c r="A3454" s="2"/>
      <c r="B3454" s="2"/>
      <c r="C3454" s="2"/>
      <c r="E3454" s="2"/>
      <c r="G3454" s="2"/>
      <c r="H3454" s="6"/>
      <c r="I3454" s="9"/>
      <c r="J3454" s="9"/>
      <c r="K3454" s="9"/>
    </row>
    <row r="3455" spans="1:11" x14ac:dyDescent="0.25">
      <c r="A3455" s="2"/>
      <c r="B3455" s="2"/>
      <c r="C3455" s="2"/>
      <c r="E3455" s="2"/>
      <c r="G3455" s="2"/>
      <c r="H3455" s="6"/>
      <c r="I3455" s="9"/>
      <c r="J3455" s="9"/>
      <c r="K3455" s="9"/>
    </row>
    <row r="3456" spans="1:11" x14ac:dyDescent="0.25">
      <c r="A3456" s="2"/>
      <c r="B3456" s="2"/>
      <c r="C3456" s="2"/>
      <c r="E3456" s="2"/>
      <c r="G3456" s="2"/>
      <c r="H3456" s="6"/>
      <c r="I3456" s="9"/>
      <c r="J3456" s="9"/>
      <c r="K3456" s="9"/>
    </row>
    <row r="3457" spans="1:11" x14ac:dyDescent="0.25">
      <c r="A3457" s="2"/>
      <c r="B3457" s="2"/>
      <c r="C3457" s="2"/>
      <c r="E3457" s="2"/>
      <c r="G3457" s="2"/>
      <c r="H3457" s="6"/>
      <c r="I3457" s="9"/>
      <c r="J3457" s="9"/>
      <c r="K3457" s="9"/>
    </row>
    <row r="3458" spans="1:11" x14ac:dyDescent="0.25">
      <c r="A3458" s="2"/>
      <c r="B3458" s="2"/>
      <c r="C3458" s="2"/>
      <c r="E3458" s="2"/>
      <c r="G3458" s="2"/>
      <c r="H3458" s="6"/>
      <c r="I3458" s="9"/>
      <c r="J3458" s="9"/>
      <c r="K3458" s="9"/>
    </row>
    <row r="3459" spans="1:11" x14ac:dyDescent="0.25">
      <c r="A3459" s="2"/>
      <c r="B3459" s="2"/>
      <c r="C3459" s="2"/>
      <c r="E3459" s="2"/>
      <c r="G3459" s="2"/>
      <c r="H3459" s="6"/>
      <c r="I3459" s="9"/>
      <c r="J3459" s="9"/>
      <c r="K3459" s="9"/>
    </row>
    <row r="3460" spans="1:11" x14ac:dyDescent="0.25">
      <c r="A3460" s="2"/>
      <c r="B3460" s="2"/>
      <c r="C3460" s="2"/>
      <c r="E3460" s="2"/>
      <c r="G3460" s="2"/>
      <c r="H3460" s="6"/>
      <c r="I3460" s="9"/>
      <c r="J3460" s="9"/>
      <c r="K3460" s="9"/>
    </row>
    <row r="3461" spans="1:11" x14ac:dyDescent="0.25">
      <c r="A3461" s="2"/>
      <c r="B3461" s="2"/>
      <c r="C3461" s="2"/>
      <c r="E3461" s="2"/>
      <c r="G3461" s="2"/>
      <c r="H3461" s="6"/>
      <c r="I3461" s="9"/>
      <c r="J3461" s="9"/>
      <c r="K3461" s="9"/>
    </row>
    <row r="3462" spans="1:11" x14ac:dyDescent="0.25">
      <c r="A3462" s="2"/>
      <c r="B3462" s="2"/>
      <c r="C3462" s="2"/>
      <c r="E3462" s="2"/>
      <c r="G3462" s="2"/>
      <c r="H3462" s="6"/>
      <c r="I3462" s="9"/>
      <c r="J3462" s="9"/>
      <c r="K3462" s="9"/>
    </row>
    <row r="3463" spans="1:11" x14ac:dyDescent="0.25">
      <c r="A3463" s="2"/>
      <c r="B3463" s="2"/>
      <c r="C3463" s="2"/>
      <c r="E3463" s="2"/>
      <c r="G3463" s="2"/>
      <c r="H3463" s="6"/>
      <c r="I3463" s="9"/>
      <c r="J3463" s="9"/>
      <c r="K3463" s="9"/>
    </row>
    <row r="3464" spans="1:11" x14ac:dyDescent="0.25">
      <c r="A3464" s="2"/>
      <c r="B3464" s="2"/>
      <c r="C3464" s="2"/>
      <c r="E3464" s="2"/>
      <c r="G3464" s="2"/>
      <c r="H3464" s="6"/>
      <c r="I3464" s="9"/>
      <c r="J3464" s="9"/>
      <c r="K3464" s="9"/>
    </row>
    <row r="3465" spans="1:11" x14ac:dyDescent="0.25">
      <c r="A3465" s="2"/>
      <c r="B3465" s="2"/>
      <c r="C3465" s="2"/>
      <c r="E3465" s="2"/>
      <c r="G3465" s="2"/>
      <c r="H3465" s="6"/>
      <c r="I3465" s="9"/>
      <c r="J3465" s="9"/>
      <c r="K3465" s="9"/>
    </row>
    <row r="3466" spans="1:11" x14ac:dyDescent="0.25">
      <c r="A3466" s="2"/>
      <c r="B3466" s="2"/>
      <c r="C3466" s="2"/>
      <c r="E3466" s="2"/>
      <c r="G3466" s="2"/>
      <c r="H3466" s="6"/>
      <c r="I3466" s="9"/>
      <c r="J3466" s="9"/>
      <c r="K3466" s="9"/>
    </row>
    <row r="3467" spans="1:11" x14ac:dyDescent="0.25">
      <c r="A3467" s="2"/>
      <c r="B3467" s="2"/>
      <c r="C3467" s="2"/>
      <c r="E3467" s="2"/>
      <c r="G3467" s="2"/>
      <c r="H3467" s="6"/>
      <c r="I3467" s="9"/>
      <c r="J3467" s="9"/>
      <c r="K3467" s="9"/>
    </row>
    <row r="3468" spans="1:11" x14ac:dyDescent="0.25">
      <c r="A3468" s="2"/>
      <c r="B3468" s="2"/>
      <c r="C3468" s="2"/>
      <c r="E3468" s="2"/>
      <c r="G3468" s="2"/>
      <c r="H3468" s="6"/>
      <c r="I3468" s="9"/>
      <c r="J3468" s="9"/>
      <c r="K3468" s="9"/>
    </row>
    <row r="3469" spans="1:11" x14ac:dyDescent="0.25">
      <c r="A3469" s="2"/>
      <c r="B3469" s="2"/>
      <c r="C3469" s="2"/>
      <c r="E3469" s="2"/>
      <c r="G3469" s="2"/>
      <c r="H3469" s="6"/>
      <c r="I3469" s="9"/>
      <c r="J3469" s="9"/>
      <c r="K3469" s="9"/>
    </row>
    <row r="3470" spans="1:11" x14ac:dyDescent="0.25">
      <c r="A3470" s="2"/>
      <c r="B3470" s="2"/>
      <c r="C3470" s="2"/>
      <c r="E3470" s="2"/>
      <c r="G3470" s="2"/>
      <c r="H3470" s="6"/>
      <c r="I3470" s="9"/>
      <c r="J3470" s="9"/>
      <c r="K3470" s="9"/>
    </row>
    <row r="3471" spans="1:11" x14ac:dyDescent="0.25">
      <c r="A3471" s="2"/>
      <c r="B3471" s="2"/>
      <c r="C3471" s="2"/>
      <c r="E3471" s="2"/>
      <c r="G3471" s="2"/>
      <c r="H3471" s="6"/>
      <c r="I3471" s="9"/>
      <c r="J3471" s="9"/>
      <c r="K3471" s="9"/>
    </row>
    <row r="3472" spans="1:11" x14ac:dyDescent="0.25">
      <c r="A3472" s="2"/>
      <c r="B3472" s="2"/>
      <c r="C3472" s="2"/>
      <c r="E3472" s="2"/>
      <c r="G3472" s="2"/>
      <c r="H3472" s="6"/>
      <c r="I3472" s="9"/>
      <c r="J3472" s="9"/>
      <c r="K3472" s="9"/>
    </row>
    <row r="3473" spans="1:11" x14ac:dyDescent="0.25">
      <c r="A3473" s="2"/>
      <c r="B3473" s="2"/>
      <c r="C3473" s="2"/>
      <c r="E3473" s="2"/>
      <c r="G3473" s="2"/>
      <c r="H3473" s="6"/>
      <c r="I3473" s="9"/>
      <c r="J3473" s="9"/>
      <c r="K3473" s="9"/>
    </row>
    <row r="3474" spans="1:11" x14ac:dyDescent="0.25">
      <c r="A3474" s="2"/>
      <c r="B3474" s="2"/>
      <c r="C3474" s="2"/>
      <c r="E3474" s="2"/>
      <c r="G3474" s="2"/>
      <c r="H3474" s="6"/>
      <c r="I3474" s="9"/>
      <c r="J3474" s="9"/>
      <c r="K3474" s="9"/>
    </row>
    <row r="3475" spans="1:11" x14ac:dyDescent="0.25">
      <c r="A3475" s="2"/>
      <c r="B3475" s="2"/>
      <c r="C3475" s="2"/>
      <c r="E3475" s="2"/>
      <c r="G3475" s="2"/>
      <c r="H3475" s="6"/>
      <c r="I3475" s="9"/>
      <c r="J3475" s="9"/>
      <c r="K3475" s="9"/>
    </row>
    <row r="3476" spans="1:11" x14ac:dyDescent="0.25">
      <c r="A3476" s="2"/>
      <c r="B3476" s="2"/>
      <c r="C3476" s="2"/>
      <c r="E3476" s="2"/>
      <c r="G3476" s="2"/>
      <c r="H3476" s="6"/>
      <c r="I3476" s="9"/>
      <c r="J3476" s="9"/>
      <c r="K3476" s="9"/>
    </row>
    <row r="3477" spans="1:11" x14ac:dyDescent="0.25">
      <c r="A3477" s="2"/>
      <c r="B3477" s="2"/>
      <c r="C3477" s="2"/>
      <c r="E3477" s="2"/>
      <c r="G3477" s="2"/>
      <c r="H3477" s="6"/>
      <c r="I3477" s="9"/>
      <c r="J3477" s="9"/>
      <c r="K3477" s="9"/>
    </row>
    <row r="3478" spans="1:11" x14ac:dyDescent="0.25">
      <c r="A3478" s="2"/>
      <c r="B3478" s="2"/>
      <c r="C3478" s="2"/>
      <c r="E3478" s="2"/>
      <c r="G3478" s="2"/>
      <c r="H3478" s="6"/>
      <c r="I3478" s="9"/>
      <c r="J3478" s="9"/>
      <c r="K3478" s="9"/>
    </row>
    <row r="3479" spans="1:11" x14ac:dyDescent="0.25">
      <c r="A3479" s="2"/>
      <c r="B3479" s="2"/>
      <c r="C3479" s="2"/>
      <c r="E3479" s="2"/>
      <c r="G3479" s="2"/>
      <c r="H3479" s="6"/>
      <c r="I3479" s="9"/>
      <c r="J3479" s="9"/>
      <c r="K3479" s="9"/>
    </row>
    <row r="3480" spans="1:11" x14ac:dyDescent="0.25">
      <c r="A3480" s="2"/>
      <c r="B3480" s="2"/>
      <c r="C3480" s="2"/>
      <c r="E3480" s="2"/>
      <c r="G3480" s="2"/>
      <c r="H3480" s="6"/>
      <c r="I3480" s="9"/>
      <c r="J3480" s="9"/>
      <c r="K3480" s="9"/>
    </row>
    <row r="3481" spans="1:11" x14ac:dyDescent="0.25">
      <c r="A3481" s="2"/>
      <c r="B3481" s="2"/>
      <c r="C3481" s="2"/>
      <c r="E3481" s="2"/>
      <c r="G3481" s="2"/>
      <c r="H3481" s="6"/>
      <c r="I3481" s="9"/>
      <c r="J3481" s="9"/>
      <c r="K3481" s="9"/>
    </row>
    <row r="3482" spans="1:11" x14ac:dyDescent="0.25">
      <c r="A3482" s="2"/>
      <c r="B3482" s="2"/>
      <c r="C3482" s="2"/>
      <c r="E3482" s="2"/>
      <c r="G3482" s="2"/>
      <c r="H3482" s="6"/>
      <c r="I3482" s="9"/>
      <c r="J3482" s="9"/>
      <c r="K3482" s="9"/>
    </row>
    <row r="3483" spans="1:11" x14ac:dyDescent="0.25">
      <c r="A3483" s="2"/>
      <c r="B3483" s="2"/>
      <c r="C3483" s="2"/>
      <c r="E3483" s="2"/>
      <c r="G3483" s="2"/>
      <c r="H3483" s="6"/>
      <c r="I3483" s="9"/>
      <c r="J3483" s="9"/>
      <c r="K3483" s="9"/>
    </row>
    <row r="3484" spans="1:11" x14ac:dyDescent="0.25">
      <c r="A3484" s="2"/>
      <c r="B3484" s="2"/>
      <c r="C3484" s="2"/>
      <c r="E3484" s="2"/>
      <c r="G3484" s="2"/>
      <c r="H3484" s="6"/>
      <c r="I3484" s="9"/>
      <c r="J3484" s="9"/>
      <c r="K3484" s="9"/>
    </row>
    <row r="3485" spans="1:11" x14ac:dyDescent="0.25">
      <c r="A3485" s="2"/>
      <c r="B3485" s="2"/>
      <c r="C3485" s="2"/>
      <c r="E3485" s="2"/>
      <c r="G3485" s="2"/>
      <c r="H3485" s="6"/>
      <c r="I3485" s="9"/>
      <c r="J3485" s="9"/>
      <c r="K3485" s="9"/>
    </row>
    <row r="3486" spans="1:11" x14ac:dyDescent="0.25">
      <c r="A3486" s="2"/>
      <c r="B3486" s="2"/>
      <c r="C3486" s="2"/>
      <c r="E3486" s="2"/>
      <c r="G3486" s="2"/>
      <c r="H3486" s="6"/>
      <c r="I3486" s="9"/>
      <c r="J3486" s="9"/>
      <c r="K3486" s="9"/>
    </row>
    <row r="3487" spans="1:11" x14ac:dyDescent="0.25">
      <c r="A3487" s="2"/>
      <c r="B3487" s="2"/>
      <c r="C3487" s="2"/>
      <c r="E3487" s="2"/>
      <c r="G3487" s="2"/>
      <c r="H3487" s="6"/>
      <c r="I3487" s="9"/>
      <c r="J3487" s="9"/>
      <c r="K3487" s="9"/>
    </row>
    <row r="3488" spans="1:11" x14ac:dyDescent="0.25">
      <c r="A3488" s="2"/>
      <c r="B3488" s="2"/>
      <c r="C3488" s="2"/>
      <c r="E3488" s="2"/>
      <c r="G3488" s="2"/>
      <c r="H3488" s="6"/>
      <c r="I3488" s="9"/>
      <c r="J3488" s="9"/>
      <c r="K3488" s="9"/>
    </row>
    <row r="3489" spans="1:11" x14ac:dyDescent="0.25">
      <c r="A3489" s="2"/>
      <c r="B3489" s="2"/>
      <c r="C3489" s="2"/>
      <c r="E3489" s="2"/>
      <c r="G3489" s="2"/>
      <c r="H3489" s="6"/>
      <c r="I3489" s="9"/>
      <c r="J3489" s="9"/>
      <c r="K3489" s="9"/>
    </row>
    <row r="3490" spans="1:11" x14ac:dyDescent="0.25">
      <c r="A3490" s="2"/>
      <c r="B3490" s="2"/>
      <c r="C3490" s="2"/>
      <c r="E3490" s="2"/>
      <c r="G3490" s="2"/>
      <c r="H3490" s="6"/>
      <c r="I3490" s="9"/>
      <c r="J3490" s="9"/>
      <c r="K3490" s="9"/>
    </row>
    <row r="3491" spans="1:11" x14ac:dyDescent="0.25">
      <c r="A3491" s="2"/>
      <c r="B3491" s="2"/>
      <c r="C3491" s="2"/>
      <c r="E3491" s="2"/>
      <c r="G3491" s="2"/>
      <c r="H3491" s="6"/>
      <c r="I3491" s="9"/>
      <c r="J3491" s="9"/>
      <c r="K3491" s="9"/>
    </row>
    <row r="3492" spans="1:11" x14ac:dyDescent="0.25">
      <c r="A3492" s="2"/>
      <c r="B3492" s="2"/>
      <c r="C3492" s="2"/>
      <c r="E3492" s="2"/>
      <c r="G3492" s="2"/>
      <c r="H3492" s="6"/>
      <c r="I3492" s="9"/>
      <c r="J3492" s="9"/>
      <c r="K3492" s="9"/>
    </row>
    <row r="3493" spans="1:11" x14ac:dyDescent="0.25">
      <c r="A3493" s="2"/>
      <c r="B3493" s="2"/>
      <c r="C3493" s="2"/>
      <c r="E3493" s="2"/>
      <c r="G3493" s="2"/>
      <c r="H3493" s="6"/>
      <c r="I3493" s="9"/>
      <c r="J3493" s="9"/>
      <c r="K3493" s="9"/>
    </row>
    <row r="3494" spans="1:11" x14ac:dyDescent="0.25">
      <c r="A3494" s="2"/>
      <c r="B3494" s="2"/>
      <c r="C3494" s="2"/>
      <c r="E3494" s="2"/>
      <c r="G3494" s="2"/>
      <c r="H3494" s="6"/>
      <c r="I3494" s="9"/>
      <c r="J3494" s="9"/>
      <c r="K3494" s="9"/>
    </row>
    <row r="3495" spans="1:11" x14ac:dyDescent="0.25">
      <c r="A3495" s="2"/>
      <c r="B3495" s="2"/>
      <c r="C3495" s="2"/>
      <c r="E3495" s="2"/>
      <c r="G3495" s="2"/>
      <c r="H3495" s="6"/>
      <c r="I3495" s="9"/>
      <c r="J3495" s="9"/>
      <c r="K3495" s="9"/>
    </row>
    <row r="3496" spans="1:11" x14ac:dyDescent="0.25">
      <c r="A3496" s="2"/>
      <c r="B3496" s="2"/>
      <c r="C3496" s="2"/>
      <c r="E3496" s="2"/>
      <c r="G3496" s="2"/>
      <c r="H3496" s="6"/>
      <c r="I3496" s="9"/>
      <c r="J3496" s="9"/>
      <c r="K3496" s="9"/>
    </row>
    <row r="3497" spans="1:11" x14ac:dyDescent="0.25">
      <c r="A3497" s="2"/>
      <c r="B3497" s="2"/>
      <c r="C3497" s="2"/>
      <c r="E3497" s="2"/>
      <c r="G3497" s="2"/>
      <c r="H3497" s="6"/>
      <c r="I3497" s="9"/>
      <c r="J3497" s="9"/>
      <c r="K3497" s="9"/>
    </row>
    <row r="3498" spans="1:11" x14ac:dyDescent="0.25">
      <c r="A3498" s="2"/>
      <c r="B3498" s="2"/>
      <c r="C3498" s="2"/>
      <c r="E3498" s="2"/>
      <c r="G3498" s="2"/>
      <c r="H3498" s="6"/>
      <c r="I3498" s="9"/>
      <c r="J3498" s="9"/>
      <c r="K3498" s="9"/>
    </row>
    <row r="3499" spans="1:11" x14ac:dyDescent="0.25">
      <c r="A3499" s="2"/>
      <c r="B3499" s="2"/>
      <c r="C3499" s="2"/>
      <c r="E3499" s="2"/>
      <c r="G3499" s="2"/>
      <c r="H3499" s="6"/>
      <c r="I3499" s="9"/>
      <c r="J3499" s="9"/>
      <c r="K3499" s="9"/>
    </row>
    <row r="3500" spans="1:11" x14ac:dyDescent="0.25">
      <c r="A3500" s="2"/>
      <c r="B3500" s="2"/>
      <c r="C3500" s="2"/>
      <c r="E3500" s="2"/>
      <c r="G3500" s="2"/>
      <c r="H3500" s="6"/>
      <c r="I3500" s="9"/>
      <c r="J3500" s="9"/>
      <c r="K3500" s="9"/>
    </row>
    <row r="3501" spans="1:11" x14ac:dyDescent="0.25">
      <c r="A3501" s="2"/>
      <c r="B3501" s="2"/>
      <c r="C3501" s="2"/>
      <c r="E3501" s="2"/>
      <c r="G3501" s="2"/>
      <c r="H3501" s="6"/>
      <c r="I3501" s="9"/>
      <c r="J3501" s="9"/>
      <c r="K3501" s="9"/>
    </row>
    <row r="3502" spans="1:11" x14ac:dyDescent="0.25">
      <c r="A3502" s="2"/>
      <c r="B3502" s="2"/>
      <c r="C3502" s="2"/>
      <c r="E3502" s="2"/>
      <c r="G3502" s="2"/>
      <c r="H3502" s="6"/>
      <c r="I3502" s="9"/>
      <c r="J3502" s="9"/>
      <c r="K3502" s="9"/>
    </row>
    <row r="3503" spans="1:11" x14ac:dyDescent="0.25">
      <c r="A3503" s="2"/>
      <c r="B3503" s="2"/>
      <c r="C3503" s="2"/>
      <c r="E3503" s="2"/>
      <c r="G3503" s="2"/>
      <c r="H3503" s="6"/>
      <c r="I3503" s="9"/>
      <c r="J3503" s="9"/>
      <c r="K3503" s="9"/>
    </row>
    <row r="3504" spans="1:11" x14ac:dyDescent="0.25">
      <c r="A3504" s="2"/>
      <c r="B3504" s="2"/>
      <c r="C3504" s="2"/>
      <c r="E3504" s="2"/>
      <c r="G3504" s="2"/>
      <c r="H3504" s="6"/>
      <c r="I3504" s="9"/>
      <c r="J3504" s="9"/>
      <c r="K3504" s="9"/>
    </row>
    <row r="3505" spans="1:11" x14ac:dyDescent="0.25">
      <c r="A3505" s="2"/>
      <c r="B3505" s="2"/>
      <c r="C3505" s="2"/>
      <c r="E3505" s="2"/>
      <c r="G3505" s="2"/>
      <c r="H3505" s="6"/>
      <c r="I3505" s="9"/>
      <c r="J3505" s="9"/>
      <c r="K3505" s="9"/>
    </row>
    <row r="3506" spans="1:11" x14ac:dyDescent="0.25">
      <c r="A3506" s="2"/>
      <c r="B3506" s="2"/>
      <c r="C3506" s="2"/>
      <c r="E3506" s="2"/>
      <c r="G3506" s="2"/>
      <c r="H3506" s="6"/>
      <c r="I3506" s="9"/>
      <c r="J3506" s="9"/>
      <c r="K3506" s="9"/>
    </row>
    <row r="3507" spans="1:11" x14ac:dyDescent="0.25">
      <c r="A3507" s="2"/>
      <c r="B3507" s="2"/>
      <c r="C3507" s="2"/>
      <c r="E3507" s="2"/>
      <c r="G3507" s="2"/>
      <c r="H3507" s="6"/>
      <c r="I3507" s="9"/>
      <c r="J3507" s="9"/>
      <c r="K3507" s="9"/>
    </row>
    <row r="3508" spans="1:11" x14ac:dyDescent="0.25">
      <c r="A3508" s="2"/>
      <c r="B3508" s="2"/>
      <c r="C3508" s="2"/>
      <c r="E3508" s="2"/>
      <c r="G3508" s="2"/>
      <c r="H3508" s="6"/>
      <c r="I3508" s="9"/>
      <c r="J3508" s="9"/>
      <c r="K3508" s="9"/>
    </row>
    <row r="3509" spans="1:11" x14ac:dyDescent="0.25">
      <c r="A3509" s="2"/>
      <c r="B3509" s="2"/>
      <c r="C3509" s="2"/>
      <c r="E3509" s="2"/>
      <c r="G3509" s="2"/>
      <c r="H3509" s="6"/>
      <c r="I3509" s="9"/>
      <c r="J3509" s="9"/>
      <c r="K3509" s="9"/>
    </row>
    <row r="3510" spans="1:11" x14ac:dyDescent="0.25">
      <c r="A3510" s="2"/>
      <c r="B3510" s="2"/>
      <c r="C3510" s="2"/>
      <c r="E3510" s="2"/>
      <c r="G3510" s="2"/>
      <c r="H3510" s="6"/>
      <c r="I3510" s="9"/>
      <c r="J3510" s="9"/>
      <c r="K3510" s="9"/>
    </row>
    <row r="3511" spans="1:11" x14ac:dyDescent="0.25">
      <c r="A3511" s="2"/>
      <c r="B3511" s="2"/>
      <c r="C3511" s="2"/>
      <c r="E3511" s="2"/>
      <c r="G3511" s="2"/>
      <c r="H3511" s="6"/>
      <c r="I3511" s="9"/>
      <c r="J3511" s="9"/>
      <c r="K3511" s="9"/>
    </row>
    <row r="3512" spans="1:11" x14ac:dyDescent="0.25">
      <c r="A3512" s="2"/>
      <c r="B3512" s="2"/>
      <c r="C3512" s="2"/>
      <c r="E3512" s="2"/>
      <c r="G3512" s="2"/>
      <c r="H3512" s="6"/>
      <c r="I3512" s="9"/>
      <c r="J3512" s="9"/>
      <c r="K3512" s="9"/>
    </row>
    <row r="3513" spans="1:11" x14ac:dyDescent="0.25">
      <c r="A3513" s="2"/>
      <c r="B3513" s="2"/>
      <c r="C3513" s="2"/>
      <c r="E3513" s="2"/>
      <c r="G3513" s="2"/>
      <c r="H3513" s="6"/>
      <c r="I3513" s="9"/>
      <c r="J3513" s="9"/>
      <c r="K3513" s="9"/>
    </row>
    <row r="3514" spans="1:11" x14ac:dyDescent="0.25">
      <c r="A3514" s="2"/>
      <c r="B3514" s="2"/>
      <c r="C3514" s="2"/>
      <c r="E3514" s="2"/>
      <c r="G3514" s="2"/>
      <c r="H3514" s="6"/>
      <c r="I3514" s="9"/>
      <c r="J3514" s="9"/>
      <c r="K3514" s="9"/>
    </row>
    <row r="3515" spans="1:11" x14ac:dyDescent="0.25">
      <c r="A3515" s="2"/>
      <c r="B3515" s="2"/>
      <c r="C3515" s="2"/>
      <c r="E3515" s="2"/>
      <c r="G3515" s="2"/>
      <c r="H3515" s="6"/>
      <c r="I3515" s="9"/>
      <c r="J3515" s="9"/>
      <c r="K3515" s="9"/>
    </row>
    <row r="3516" spans="1:11" x14ac:dyDescent="0.25">
      <c r="A3516" s="2"/>
      <c r="B3516" s="2"/>
      <c r="C3516" s="2"/>
      <c r="E3516" s="2"/>
      <c r="G3516" s="2"/>
      <c r="H3516" s="6"/>
      <c r="I3516" s="9"/>
      <c r="J3516" s="9"/>
      <c r="K3516" s="9"/>
    </row>
    <row r="3517" spans="1:11" x14ac:dyDescent="0.25">
      <c r="A3517" s="2"/>
      <c r="B3517" s="2"/>
      <c r="C3517" s="2"/>
      <c r="E3517" s="2"/>
      <c r="G3517" s="2"/>
      <c r="H3517" s="6"/>
      <c r="I3517" s="9"/>
      <c r="J3517" s="9"/>
      <c r="K3517" s="9"/>
    </row>
    <row r="3518" spans="1:11" x14ac:dyDescent="0.25">
      <c r="A3518" s="2"/>
      <c r="B3518" s="2"/>
      <c r="C3518" s="2"/>
      <c r="E3518" s="2"/>
      <c r="G3518" s="2"/>
      <c r="H3518" s="6"/>
      <c r="I3518" s="9"/>
      <c r="J3518" s="9"/>
      <c r="K3518" s="9"/>
    </row>
    <row r="3519" spans="1:11" x14ac:dyDescent="0.25">
      <c r="A3519" s="2"/>
      <c r="B3519" s="2"/>
      <c r="C3519" s="2"/>
      <c r="E3519" s="2"/>
      <c r="G3519" s="2"/>
      <c r="H3519" s="6"/>
      <c r="I3519" s="9"/>
      <c r="J3519" s="9"/>
      <c r="K3519" s="9"/>
    </row>
    <row r="3520" spans="1:11" x14ac:dyDescent="0.25">
      <c r="A3520" s="2"/>
      <c r="B3520" s="2"/>
      <c r="C3520" s="2"/>
      <c r="E3520" s="2"/>
      <c r="G3520" s="2"/>
      <c r="H3520" s="6"/>
      <c r="I3520" s="9"/>
      <c r="J3520" s="9"/>
      <c r="K3520" s="9"/>
    </row>
    <row r="3521" spans="1:11" x14ac:dyDescent="0.25">
      <c r="A3521" s="2"/>
      <c r="B3521" s="2"/>
      <c r="C3521" s="2"/>
      <c r="E3521" s="2"/>
      <c r="G3521" s="2"/>
      <c r="H3521" s="6"/>
      <c r="I3521" s="9"/>
      <c r="J3521" s="9"/>
      <c r="K3521" s="9"/>
    </row>
    <row r="3522" spans="1:11" x14ac:dyDescent="0.25">
      <c r="A3522" s="2"/>
      <c r="B3522" s="2"/>
      <c r="C3522" s="2"/>
      <c r="E3522" s="2"/>
      <c r="G3522" s="2"/>
      <c r="H3522" s="6"/>
      <c r="I3522" s="9"/>
      <c r="J3522" s="9"/>
      <c r="K3522" s="9"/>
    </row>
    <row r="3523" spans="1:11" x14ac:dyDescent="0.25">
      <c r="A3523" s="2"/>
      <c r="B3523" s="2"/>
      <c r="C3523" s="2"/>
      <c r="E3523" s="2"/>
      <c r="G3523" s="2"/>
      <c r="H3523" s="6"/>
      <c r="I3523" s="9"/>
      <c r="J3523" s="9"/>
      <c r="K3523" s="9"/>
    </row>
    <row r="3524" spans="1:11" x14ac:dyDescent="0.25">
      <c r="A3524" s="2"/>
      <c r="B3524" s="2"/>
      <c r="C3524" s="2"/>
      <c r="E3524" s="2"/>
      <c r="G3524" s="2"/>
      <c r="H3524" s="6"/>
      <c r="I3524" s="9"/>
      <c r="J3524" s="9"/>
      <c r="K3524" s="9"/>
    </row>
    <row r="3525" spans="1:11" x14ac:dyDescent="0.25">
      <c r="A3525" s="2"/>
      <c r="B3525" s="2"/>
      <c r="C3525" s="2"/>
      <c r="E3525" s="2"/>
      <c r="G3525" s="2"/>
      <c r="H3525" s="6"/>
      <c r="I3525" s="9"/>
      <c r="J3525" s="9"/>
      <c r="K3525" s="9"/>
    </row>
    <row r="3526" spans="1:11" x14ac:dyDescent="0.25">
      <c r="A3526" s="2"/>
      <c r="B3526" s="2"/>
      <c r="C3526" s="2"/>
      <c r="E3526" s="2"/>
      <c r="G3526" s="2"/>
      <c r="H3526" s="6"/>
      <c r="I3526" s="9"/>
      <c r="J3526" s="9"/>
      <c r="K3526" s="9"/>
    </row>
    <row r="3527" spans="1:11" x14ac:dyDescent="0.25">
      <c r="A3527" s="2"/>
      <c r="B3527" s="2"/>
      <c r="C3527" s="2"/>
      <c r="E3527" s="2"/>
      <c r="G3527" s="2"/>
      <c r="H3527" s="6"/>
      <c r="I3527" s="9"/>
      <c r="J3527" s="9"/>
      <c r="K3527" s="9"/>
    </row>
    <row r="3528" spans="1:11" x14ac:dyDescent="0.25">
      <c r="A3528" s="2"/>
      <c r="B3528" s="2"/>
      <c r="C3528" s="2"/>
      <c r="E3528" s="2"/>
      <c r="G3528" s="2"/>
      <c r="H3528" s="6"/>
      <c r="I3528" s="9"/>
      <c r="J3528" s="9"/>
      <c r="K3528" s="9"/>
    </row>
    <row r="3529" spans="1:11" x14ac:dyDescent="0.25">
      <c r="A3529" s="2"/>
      <c r="B3529" s="2"/>
      <c r="C3529" s="2"/>
      <c r="E3529" s="2"/>
      <c r="G3529" s="2"/>
      <c r="H3529" s="6"/>
      <c r="I3529" s="9"/>
      <c r="J3529" s="9"/>
      <c r="K3529" s="9"/>
    </row>
    <row r="3530" spans="1:11" x14ac:dyDescent="0.25">
      <c r="A3530" s="2"/>
      <c r="B3530" s="2"/>
      <c r="C3530" s="2"/>
      <c r="E3530" s="2"/>
      <c r="G3530" s="2"/>
      <c r="H3530" s="6"/>
      <c r="I3530" s="9"/>
      <c r="J3530" s="9"/>
      <c r="K3530" s="9"/>
    </row>
    <row r="3531" spans="1:11" x14ac:dyDescent="0.25">
      <c r="A3531" s="2"/>
      <c r="B3531" s="2"/>
      <c r="C3531" s="2"/>
      <c r="E3531" s="2"/>
      <c r="G3531" s="2"/>
      <c r="H3531" s="6"/>
      <c r="I3531" s="9"/>
      <c r="J3531" s="9"/>
      <c r="K3531" s="9"/>
    </row>
    <row r="3532" spans="1:11" x14ac:dyDescent="0.25">
      <c r="A3532" s="2"/>
      <c r="B3532" s="2"/>
      <c r="C3532" s="2"/>
      <c r="E3532" s="2"/>
      <c r="G3532" s="2"/>
      <c r="H3532" s="6"/>
      <c r="I3532" s="9"/>
      <c r="J3532" s="9"/>
      <c r="K3532" s="9"/>
    </row>
    <row r="3533" spans="1:11" x14ac:dyDescent="0.25">
      <c r="A3533" s="2"/>
      <c r="B3533" s="2"/>
      <c r="C3533" s="2"/>
      <c r="E3533" s="2"/>
      <c r="G3533" s="2"/>
      <c r="H3533" s="6"/>
      <c r="I3533" s="9"/>
      <c r="J3533" s="9"/>
      <c r="K3533" s="9"/>
    </row>
    <row r="3534" spans="1:11" x14ac:dyDescent="0.25">
      <c r="A3534" s="2"/>
      <c r="B3534" s="2"/>
      <c r="C3534" s="2"/>
      <c r="E3534" s="2"/>
      <c r="G3534" s="2"/>
      <c r="H3534" s="6"/>
      <c r="I3534" s="9"/>
      <c r="J3534" s="9"/>
      <c r="K3534" s="9"/>
    </row>
    <row r="3535" spans="1:11" x14ac:dyDescent="0.25">
      <c r="A3535" s="2"/>
      <c r="B3535" s="2"/>
      <c r="C3535" s="2"/>
      <c r="E3535" s="2"/>
      <c r="G3535" s="2"/>
      <c r="H3535" s="6"/>
      <c r="I3535" s="9"/>
      <c r="J3535" s="9"/>
      <c r="K3535" s="9"/>
    </row>
    <row r="3536" spans="1:11" x14ac:dyDescent="0.25">
      <c r="A3536" s="2"/>
      <c r="B3536" s="2"/>
      <c r="C3536" s="2"/>
      <c r="E3536" s="2"/>
      <c r="G3536" s="2"/>
      <c r="H3536" s="6"/>
      <c r="I3536" s="9"/>
      <c r="J3536" s="9"/>
      <c r="K3536" s="9"/>
    </row>
    <row r="3537" spans="1:11" x14ac:dyDescent="0.25">
      <c r="A3537" s="2"/>
      <c r="B3537" s="2"/>
      <c r="C3537" s="2"/>
      <c r="E3537" s="2"/>
      <c r="G3537" s="2"/>
      <c r="H3537" s="6"/>
      <c r="I3537" s="9"/>
      <c r="J3537" s="9"/>
      <c r="K3537" s="9"/>
    </row>
    <row r="3538" spans="1:11" x14ac:dyDescent="0.25">
      <c r="A3538" s="2"/>
      <c r="B3538" s="2"/>
      <c r="C3538" s="2"/>
      <c r="E3538" s="2"/>
      <c r="G3538" s="2"/>
      <c r="H3538" s="6"/>
      <c r="I3538" s="9"/>
      <c r="J3538" s="9"/>
      <c r="K3538" s="9"/>
    </row>
    <row r="3539" spans="1:11" x14ac:dyDescent="0.25">
      <c r="A3539" s="2"/>
      <c r="B3539" s="2"/>
      <c r="C3539" s="2"/>
      <c r="E3539" s="2"/>
      <c r="G3539" s="2"/>
      <c r="H3539" s="6"/>
      <c r="I3539" s="9"/>
      <c r="J3539" s="9"/>
      <c r="K3539" s="9"/>
    </row>
    <row r="3540" spans="1:11" x14ac:dyDescent="0.25">
      <c r="A3540" s="2"/>
      <c r="B3540" s="2"/>
      <c r="C3540" s="2"/>
      <c r="E3540" s="2"/>
      <c r="G3540" s="2"/>
      <c r="H3540" s="6"/>
      <c r="I3540" s="9"/>
      <c r="J3540" s="9"/>
      <c r="K3540" s="9"/>
    </row>
    <row r="3541" spans="1:11" x14ac:dyDescent="0.25">
      <c r="A3541" s="2"/>
      <c r="B3541" s="2"/>
      <c r="C3541" s="2"/>
      <c r="E3541" s="2"/>
      <c r="G3541" s="2"/>
      <c r="H3541" s="6"/>
      <c r="I3541" s="9"/>
      <c r="J3541" s="9"/>
      <c r="K3541" s="9"/>
    </row>
    <row r="3542" spans="1:11" x14ac:dyDescent="0.25">
      <c r="A3542" s="2"/>
      <c r="B3542" s="2"/>
      <c r="C3542" s="2"/>
      <c r="E3542" s="2"/>
      <c r="G3542" s="2"/>
      <c r="H3542" s="6"/>
      <c r="I3542" s="9"/>
      <c r="J3542" s="9"/>
      <c r="K3542" s="9"/>
    </row>
    <row r="3543" spans="1:11" x14ac:dyDescent="0.25">
      <c r="A3543" s="2"/>
      <c r="B3543" s="2"/>
      <c r="C3543" s="2"/>
      <c r="E3543" s="2"/>
      <c r="G3543" s="2"/>
      <c r="H3543" s="6"/>
      <c r="I3543" s="9"/>
      <c r="J3543" s="9"/>
      <c r="K3543" s="9"/>
    </row>
    <row r="3544" spans="1:11" x14ac:dyDescent="0.25">
      <c r="A3544" s="2"/>
      <c r="B3544" s="2"/>
      <c r="C3544" s="2"/>
      <c r="E3544" s="2"/>
      <c r="G3544" s="2"/>
      <c r="H3544" s="6"/>
      <c r="I3544" s="9"/>
      <c r="J3544" s="9"/>
      <c r="K3544" s="9"/>
    </row>
    <row r="3545" spans="1:11" x14ac:dyDescent="0.25">
      <c r="A3545" s="2"/>
      <c r="B3545" s="2"/>
      <c r="C3545" s="2"/>
      <c r="E3545" s="2"/>
      <c r="G3545" s="2"/>
      <c r="H3545" s="6"/>
      <c r="I3545" s="9"/>
      <c r="J3545" s="9"/>
      <c r="K3545" s="9"/>
    </row>
    <row r="3546" spans="1:11" x14ac:dyDescent="0.25">
      <c r="A3546" s="2"/>
      <c r="B3546" s="2"/>
      <c r="C3546" s="2"/>
      <c r="E3546" s="2"/>
      <c r="G3546" s="2"/>
      <c r="H3546" s="6"/>
      <c r="I3546" s="9"/>
      <c r="J3546" s="9"/>
      <c r="K3546" s="9"/>
    </row>
    <row r="3547" spans="1:11" x14ac:dyDescent="0.25">
      <c r="A3547" s="2"/>
      <c r="B3547" s="2"/>
      <c r="C3547" s="2"/>
      <c r="E3547" s="2"/>
      <c r="G3547" s="2"/>
      <c r="H3547" s="6"/>
      <c r="I3547" s="9"/>
      <c r="J3547" s="9"/>
      <c r="K3547" s="9"/>
    </row>
    <row r="3548" spans="1:11" x14ac:dyDescent="0.25">
      <c r="A3548" s="2"/>
      <c r="B3548" s="2"/>
      <c r="C3548" s="2"/>
      <c r="E3548" s="2"/>
      <c r="G3548" s="2"/>
      <c r="H3548" s="6"/>
      <c r="I3548" s="9"/>
      <c r="J3548" s="9"/>
      <c r="K3548" s="9"/>
    </row>
    <row r="3549" spans="1:11" x14ac:dyDescent="0.25">
      <c r="A3549" s="2"/>
      <c r="B3549" s="2"/>
      <c r="C3549" s="2"/>
      <c r="E3549" s="2"/>
      <c r="G3549" s="2"/>
      <c r="H3549" s="6"/>
      <c r="I3549" s="9"/>
      <c r="J3549" s="9"/>
      <c r="K3549" s="9"/>
    </row>
    <row r="3550" spans="1:11" x14ac:dyDescent="0.25">
      <c r="A3550" s="2"/>
      <c r="B3550" s="2"/>
      <c r="C3550" s="2"/>
      <c r="E3550" s="2"/>
      <c r="G3550" s="2"/>
      <c r="H3550" s="6"/>
      <c r="I3550" s="9"/>
      <c r="J3550" s="9"/>
      <c r="K3550" s="9"/>
    </row>
    <row r="3551" spans="1:11" x14ac:dyDescent="0.25">
      <c r="A3551" s="2"/>
      <c r="B3551" s="2"/>
      <c r="C3551" s="2"/>
      <c r="E3551" s="2"/>
      <c r="G3551" s="2"/>
      <c r="H3551" s="6"/>
      <c r="I3551" s="9"/>
      <c r="J3551" s="9"/>
      <c r="K3551" s="9"/>
    </row>
    <row r="3552" spans="1:11" x14ac:dyDescent="0.25">
      <c r="A3552" s="2"/>
      <c r="B3552" s="2"/>
      <c r="C3552" s="2"/>
      <c r="E3552" s="2"/>
      <c r="G3552" s="2"/>
      <c r="H3552" s="6"/>
      <c r="I3552" s="9"/>
      <c r="J3552" s="9"/>
      <c r="K3552" s="9"/>
    </row>
    <row r="3553" spans="1:11" x14ac:dyDescent="0.25">
      <c r="A3553" s="2"/>
      <c r="B3553" s="2"/>
      <c r="C3553" s="2"/>
      <c r="E3553" s="2"/>
      <c r="G3553" s="2"/>
      <c r="H3553" s="6"/>
      <c r="I3553" s="9"/>
      <c r="J3553" s="9"/>
      <c r="K3553" s="9"/>
    </row>
    <row r="3554" spans="1:11" x14ac:dyDescent="0.25">
      <c r="A3554" s="2"/>
      <c r="B3554" s="2"/>
      <c r="C3554" s="2"/>
      <c r="E3554" s="2"/>
      <c r="G3554" s="2"/>
      <c r="H3554" s="6"/>
      <c r="I3554" s="9"/>
      <c r="J3554" s="9"/>
      <c r="K3554" s="9"/>
    </row>
    <row r="3555" spans="1:11" x14ac:dyDescent="0.25">
      <c r="A3555" s="2"/>
      <c r="B3555" s="2"/>
      <c r="C3555" s="2"/>
      <c r="E3555" s="2"/>
      <c r="G3555" s="2"/>
      <c r="H3555" s="6"/>
      <c r="I3555" s="9"/>
      <c r="J3555" s="9"/>
      <c r="K3555" s="9"/>
    </row>
    <row r="3556" spans="1:11" x14ac:dyDescent="0.25">
      <c r="A3556" s="2"/>
      <c r="B3556" s="2"/>
      <c r="C3556" s="2"/>
      <c r="E3556" s="2"/>
      <c r="G3556" s="2"/>
      <c r="H3556" s="6"/>
      <c r="I3556" s="9"/>
      <c r="J3556" s="9"/>
      <c r="K3556" s="9"/>
    </row>
    <row r="3557" spans="1:11" x14ac:dyDescent="0.25">
      <c r="A3557" s="2"/>
      <c r="B3557" s="2"/>
      <c r="C3557" s="2"/>
      <c r="E3557" s="2"/>
      <c r="G3557" s="2"/>
      <c r="H3557" s="6"/>
      <c r="I3557" s="9"/>
      <c r="J3557" s="9"/>
      <c r="K3557" s="9"/>
    </row>
    <row r="3558" spans="1:11" x14ac:dyDescent="0.25">
      <c r="A3558" s="2"/>
      <c r="B3558" s="2"/>
      <c r="C3558" s="2"/>
      <c r="E3558" s="2"/>
      <c r="G3558" s="2"/>
      <c r="H3558" s="6"/>
      <c r="I3558" s="9"/>
      <c r="J3558" s="9"/>
      <c r="K3558" s="9"/>
    </row>
    <row r="3559" spans="1:11" x14ac:dyDescent="0.25">
      <c r="A3559" s="2"/>
      <c r="B3559" s="2"/>
      <c r="C3559" s="2"/>
      <c r="E3559" s="2"/>
      <c r="G3559" s="2"/>
      <c r="H3559" s="6"/>
      <c r="I3559" s="9"/>
      <c r="J3559" s="9"/>
      <c r="K3559" s="9"/>
    </row>
    <row r="3560" spans="1:11" x14ac:dyDescent="0.25">
      <c r="A3560" s="2"/>
      <c r="B3560" s="2"/>
      <c r="C3560" s="2"/>
      <c r="E3560" s="2"/>
      <c r="G3560" s="2"/>
      <c r="H3560" s="6"/>
      <c r="I3560" s="9"/>
      <c r="J3560" s="9"/>
      <c r="K3560" s="9"/>
    </row>
    <row r="3561" spans="1:11" x14ac:dyDescent="0.25">
      <c r="A3561" s="2"/>
      <c r="B3561" s="2"/>
      <c r="C3561" s="2"/>
      <c r="E3561" s="2"/>
      <c r="G3561" s="2"/>
      <c r="H3561" s="6"/>
      <c r="I3561" s="9"/>
      <c r="J3561" s="9"/>
      <c r="K3561" s="9"/>
    </row>
    <row r="3562" spans="1:11" x14ac:dyDescent="0.25">
      <c r="A3562" s="2"/>
      <c r="B3562" s="2"/>
      <c r="C3562" s="2"/>
      <c r="E3562" s="2"/>
      <c r="G3562" s="2"/>
      <c r="H3562" s="6"/>
      <c r="I3562" s="9"/>
      <c r="J3562" s="9"/>
      <c r="K3562" s="9"/>
    </row>
    <row r="3563" spans="1:11" x14ac:dyDescent="0.25">
      <c r="A3563" s="2"/>
      <c r="B3563" s="2"/>
      <c r="C3563" s="2"/>
      <c r="E3563" s="2"/>
      <c r="G3563" s="2"/>
      <c r="H3563" s="6"/>
      <c r="I3563" s="9"/>
      <c r="J3563" s="9"/>
      <c r="K3563" s="9"/>
    </row>
    <row r="3564" spans="1:11" x14ac:dyDescent="0.25">
      <c r="A3564" s="2"/>
      <c r="B3564" s="2"/>
      <c r="C3564" s="2"/>
      <c r="E3564" s="2"/>
      <c r="G3564" s="2"/>
      <c r="H3564" s="6"/>
      <c r="I3564" s="9"/>
      <c r="J3564" s="9"/>
      <c r="K3564" s="9"/>
    </row>
    <row r="3565" spans="1:11" x14ac:dyDescent="0.25">
      <c r="A3565" s="2"/>
      <c r="B3565" s="2"/>
      <c r="C3565" s="2"/>
      <c r="E3565" s="2"/>
      <c r="G3565" s="2"/>
      <c r="H3565" s="6"/>
      <c r="I3565" s="9"/>
      <c r="J3565" s="9"/>
      <c r="K3565" s="9"/>
    </row>
    <row r="3566" spans="1:11" x14ac:dyDescent="0.25">
      <c r="A3566" s="2"/>
      <c r="B3566" s="2"/>
      <c r="C3566" s="2"/>
      <c r="E3566" s="2"/>
      <c r="G3566" s="2"/>
      <c r="H3566" s="6"/>
      <c r="I3566" s="9"/>
      <c r="J3566" s="9"/>
      <c r="K3566" s="9"/>
    </row>
    <row r="3567" spans="1:11" x14ac:dyDescent="0.25">
      <c r="A3567" s="2"/>
      <c r="B3567" s="2"/>
      <c r="C3567" s="2"/>
      <c r="E3567" s="2"/>
      <c r="G3567" s="2"/>
      <c r="H3567" s="6"/>
      <c r="I3567" s="9"/>
      <c r="J3567" s="9"/>
      <c r="K3567" s="9"/>
    </row>
    <row r="3568" spans="1:11" x14ac:dyDescent="0.25">
      <c r="A3568" s="2"/>
      <c r="B3568" s="2"/>
      <c r="C3568" s="2"/>
      <c r="E3568" s="2"/>
      <c r="G3568" s="2"/>
      <c r="H3568" s="6"/>
      <c r="I3568" s="9"/>
      <c r="J3568" s="9"/>
      <c r="K3568" s="9"/>
    </row>
    <row r="3569" spans="1:11" x14ac:dyDescent="0.25">
      <c r="A3569" s="2"/>
      <c r="B3569" s="2"/>
      <c r="C3569" s="2"/>
      <c r="E3569" s="2"/>
      <c r="G3569" s="2"/>
      <c r="H3569" s="6"/>
      <c r="I3569" s="9"/>
      <c r="J3569" s="9"/>
      <c r="K3569" s="9"/>
    </row>
    <row r="3570" spans="1:11" x14ac:dyDescent="0.25">
      <c r="A3570" s="2"/>
      <c r="B3570" s="2"/>
      <c r="C3570" s="2"/>
      <c r="E3570" s="2"/>
      <c r="G3570" s="2"/>
      <c r="H3570" s="6"/>
      <c r="I3570" s="9"/>
      <c r="J3570" s="9"/>
      <c r="K3570" s="9"/>
    </row>
    <row r="3571" spans="1:11" x14ac:dyDescent="0.25">
      <c r="A3571" s="2"/>
      <c r="B3571" s="2"/>
      <c r="C3571" s="2"/>
      <c r="E3571" s="2"/>
      <c r="G3571" s="2"/>
      <c r="H3571" s="6"/>
      <c r="I3571" s="9"/>
      <c r="J3571" s="9"/>
      <c r="K3571" s="9"/>
    </row>
    <row r="3572" spans="1:11" x14ac:dyDescent="0.25">
      <c r="A3572" s="2"/>
      <c r="B3572" s="2"/>
      <c r="C3572" s="2"/>
      <c r="E3572" s="2"/>
      <c r="G3572" s="2"/>
      <c r="H3572" s="6"/>
      <c r="I3572" s="9"/>
      <c r="J3572" s="9"/>
      <c r="K3572" s="9"/>
    </row>
    <row r="3573" spans="1:11" x14ac:dyDescent="0.25">
      <c r="A3573" s="2"/>
      <c r="B3573" s="2"/>
      <c r="C3573" s="2"/>
      <c r="E3573" s="2"/>
      <c r="G3573" s="2"/>
      <c r="H3573" s="6"/>
      <c r="I3573" s="9"/>
      <c r="J3573" s="9"/>
      <c r="K3573" s="9"/>
    </row>
    <row r="3574" spans="1:11" x14ac:dyDescent="0.25">
      <c r="A3574" s="2"/>
      <c r="B3574" s="2"/>
      <c r="C3574" s="2"/>
      <c r="E3574" s="2"/>
      <c r="G3574" s="2"/>
      <c r="H3574" s="6"/>
      <c r="I3574" s="9"/>
      <c r="J3574" s="9"/>
      <c r="K3574" s="9"/>
    </row>
    <row r="3575" spans="1:11" x14ac:dyDescent="0.25">
      <c r="A3575" s="2"/>
      <c r="B3575" s="2"/>
      <c r="C3575" s="2"/>
      <c r="E3575" s="2"/>
      <c r="G3575" s="2"/>
      <c r="H3575" s="6"/>
      <c r="I3575" s="9"/>
      <c r="J3575" s="9"/>
      <c r="K3575" s="9"/>
    </row>
    <row r="3576" spans="1:11" x14ac:dyDescent="0.25">
      <c r="A3576" s="2"/>
      <c r="B3576" s="2"/>
      <c r="C3576" s="2"/>
      <c r="E3576" s="2"/>
      <c r="G3576" s="2"/>
      <c r="H3576" s="6"/>
      <c r="I3576" s="9"/>
      <c r="J3576" s="9"/>
      <c r="K3576" s="9"/>
    </row>
    <row r="3577" spans="1:11" x14ac:dyDescent="0.25">
      <c r="A3577" s="2"/>
      <c r="B3577" s="2"/>
      <c r="C3577" s="2"/>
      <c r="E3577" s="2"/>
      <c r="G3577" s="2"/>
      <c r="H3577" s="6"/>
      <c r="I3577" s="9"/>
      <c r="J3577" s="9"/>
      <c r="K3577" s="9"/>
    </row>
    <row r="3578" spans="1:11" x14ac:dyDescent="0.25">
      <c r="A3578" s="2"/>
      <c r="B3578" s="2"/>
      <c r="C3578" s="2"/>
      <c r="E3578" s="2"/>
      <c r="G3578" s="2"/>
      <c r="H3578" s="6"/>
      <c r="I3578" s="9"/>
      <c r="J3578" s="9"/>
      <c r="K3578" s="9"/>
    </row>
    <row r="3579" spans="1:11" x14ac:dyDescent="0.25">
      <c r="A3579" s="2"/>
      <c r="B3579" s="2"/>
      <c r="C3579" s="2"/>
      <c r="E3579" s="2"/>
      <c r="G3579" s="2"/>
      <c r="H3579" s="6"/>
      <c r="I3579" s="9"/>
      <c r="J3579" s="9"/>
      <c r="K3579" s="9"/>
    </row>
    <row r="3580" spans="1:11" x14ac:dyDescent="0.25">
      <c r="A3580" s="2"/>
      <c r="B3580" s="2"/>
      <c r="C3580" s="2"/>
      <c r="E3580" s="2"/>
      <c r="G3580" s="2"/>
      <c r="H3580" s="6"/>
      <c r="I3580" s="9"/>
      <c r="J3580" s="9"/>
      <c r="K3580" s="9"/>
    </row>
    <row r="3581" spans="1:11" x14ac:dyDescent="0.25">
      <c r="A3581" s="2"/>
      <c r="B3581" s="2"/>
      <c r="C3581" s="2"/>
      <c r="E3581" s="2"/>
      <c r="G3581" s="2"/>
      <c r="H3581" s="6"/>
      <c r="I3581" s="9"/>
      <c r="J3581" s="9"/>
      <c r="K3581" s="9"/>
    </row>
    <row r="3582" spans="1:11" x14ac:dyDescent="0.25">
      <c r="A3582" s="2"/>
      <c r="B3582" s="2"/>
      <c r="C3582" s="2"/>
      <c r="E3582" s="2"/>
      <c r="G3582" s="2"/>
      <c r="H3582" s="6"/>
      <c r="I3582" s="9"/>
      <c r="J3582" s="9"/>
      <c r="K3582" s="9"/>
    </row>
    <row r="3583" spans="1:11" x14ac:dyDescent="0.25">
      <c r="A3583" s="2"/>
      <c r="B3583" s="2"/>
      <c r="C3583" s="2"/>
      <c r="E3583" s="2"/>
      <c r="G3583" s="2"/>
      <c r="H3583" s="6"/>
      <c r="I3583" s="9"/>
      <c r="J3583" s="9"/>
      <c r="K3583" s="9"/>
    </row>
    <row r="3584" spans="1:11" x14ac:dyDescent="0.25">
      <c r="A3584" s="2"/>
      <c r="B3584" s="2"/>
      <c r="C3584" s="2"/>
      <c r="E3584" s="2"/>
      <c r="G3584" s="2"/>
      <c r="H3584" s="6"/>
      <c r="I3584" s="9"/>
      <c r="J3584" s="9"/>
      <c r="K3584" s="9"/>
    </row>
    <row r="3585" spans="1:11" x14ac:dyDescent="0.25">
      <c r="A3585" s="2"/>
      <c r="B3585" s="2"/>
      <c r="C3585" s="2"/>
      <c r="E3585" s="2"/>
      <c r="G3585" s="2"/>
      <c r="H3585" s="6"/>
      <c r="I3585" s="9"/>
      <c r="J3585" s="9"/>
      <c r="K3585" s="9"/>
    </row>
    <row r="3586" spans="1:11" x14ac:dyDescent="0.25">
      <c r="A3586" s="2"/>
      <c r="B3586" s="2"/>
      <c r="C3586" s="2"/>
      <c r="E3586" s="2"/>
      <c r="G3586" s="2"/>
      <c r="H3586" s="6"/>
      <c r="I3586" s="9"/>
      <c r="J3586" s="9"/>
      <c r="K3586" s="9"/>
    </row>
    <row r="3587" spans="1:11" x14ac:dyDescent="0.25">
      <c r="A3587" s="2"/>
      <c r="B3587" s="2"/>
      <c r="C3587" s="2"/>
      <c r="E3587" s="2"/>
      <c r="G3587" s="2"/>
      <c r="H3587" s="6"/>
      <c r="I3587" s="9"/>
      <c r="J3587" s="9"/>
      <c r="K3587" s="9"/>
    </row>
    <row r="3588" spans="1:11" x14ac:dyDescent="0.25">
      <c r="A3588" s="2"/>
      <c r="B3588" s="2"/>
      <c r="C3588" s="2"/>
      <c r="E3588" s="2"/>
      <c r="G3588" s="2"/>
      <c r="H3588" s="6"/>
      <c r="I3588" s="9"/>
      <c r="J3588" s="9"/>
      <c r="K3588" s="9"/>
    </row>
    <row r="3589" spans="1:11" x14ac:dyDescent="0.25">
      <c r="A3589" s="2"/>
      <c r="B3589" s="2"/>
      <c r="C3589" s="2"/>
      <c r="E3589" s="2"/>
      <c r="G3589" s="2"/>
      <c r="H3589" s="6"/>
      <c r="I3589" s="9"/>
      <c r="J3589" s="9"/>
      <c r="K3589" s="9"/>
    </row>
    <row r="3590" spans="1:11" x14ac:dyDescent="0.25">
      <c r="A3590" s="2"/>
      <c r="B3590" s="2"/>
      <c r="C3590" s="2"/>
      <c r="E3590" s="2"/>
      <c r="G3590" s="2"/>
      <c r="H3590" s="6"/>
      <c r="I3590" s="9"/>
      <c r="J3590" s="9"/>
      <c r="K3590" s="9"/>
    </row>
    <row r="3591" spans="1:11" x14ac:dyDescent="0.25">
      <c r="A3591" s="2"/>
      <c r="B3591" s="2"/>
      <c r="C3591" s="2"/>
      <c r="E3591" s="2"/>
      <c r="G3591" s="2"/>
      <c r="H3591" s="6"/>
      <c r="I3591" s="9"/>
      <c r="J3591" s="9"/>
      <c r="K3591" s="9"/>
    </row>
    <row r="3592" spans="1:11" x14ac:dyDescent="0.25">
      <c r="A3592" s="2"/>
      <c r="B3592" s="2"/>
      <c r="C3592" s="2"/>
      <c r="E3592" s="2"/>
      <c r="G3592" s="2"/>
      <c r="H3592" s="6"/>
      <c r="I3592" s="9"/>
      <c r="J3592" s="9"/>
      <c r="K3592" s="9"/>
    </row>
    <row r="3593" spans="1:11" x14ac:dyDescent="0.25">
      <c r="A3593" s="2"/>
      <c r="B3593" s="2"/>
      <c r="C3593" s="2"/>
      <c r="E3593" s="2"/>
      <c r="G3593" s="2"/>
      <c r="H3593" s="6"/>
      <c r="I3593" s="9"/>
      <c r="J3593" s="9"/>
      <c r="K3593" s="9"/>
    </row>
    <row r="3594" spans="1:11" x14ac:dyDescent="0.25">
      <c r="A3594" s="2"/>
      <c r="B3594" s="2"/>
      <c r="C3594" s="2"/>
      <c r="E3594" s="2"/>
      <c r="G3594" s="2"/>
      <c r="H3594" s="6"/>
      <c r="I3594" s="9"/>
      <c r="J3594" s="9"/>
      <c r="K3594" s="9"/>
    </row>
    <row r="3595" spans="1:11" x14ac:dyDescent="0.25">
      <c r="A3595" s="2"/>
      <c r="B3595" s="2"/>
      <c r="C3595" s="2"/>
      <c r="E3595" s="2"/>
      <c r="G3595" s="2"/>
      <c r="H3595" s="6"/>
      <c r="I3595" s="9"/>
      <c r="J3595" s="9"/>
      <c r="K3595" s="9"/>
    </row>
    <row r="3596" spans="1:11" x14ac:dyDescent="0.25">
      <c r="A3596" s="2"/>
      <c r="B3596" s="2"/>
      <c r="C3596" s="2"/>
      <c r="E3596" s="2"/>
      <c r="G3596" s="2"/>
      <c r="H3596" s="6"/>
      <c r="I3596" s="9"/>
      <c r="J3596" s="9"/>
      <c r="K3596" s="9"/>
    </row>
    <row r="3597" spans="1:11" x14ac:dyDescent="0.25">
      <c r="A3597" s="2"/>
      <c r="B3597" s="2"/>
      <c r="C3597" s="2"/>
      <c r="E3597" s="2"/>
      <c r="G3597" s="2"/>
      <c r="H3597" s="6"/>
      <c r="I3597" s="9"/>
      <c r="J3597" s="9"/>
      <c r="K3597" s="9"/>
    </row>
    <row r="3598" spans="1:11" x14ac:dyDescent="0.25">
      <c r="A3598" s="2"/>
      <c r="B3598" s="2"/>
      <c r="C3598" s="2"/>
      <c r="E3598" s="2"/>
      <c r="G3598" s="2"/>
      <c r="H3598" s="6"/>
      <c r="I3598" s="9"/>
      <c r="J3598" s="9"/>
      <c r="K3598" s="9"/>
    </row>
    <row r="3599" spans="1:11" x14ac:dyDescent="0.25">
      <c r="A3599" s="2"/>
      <c r="B3599" s="2"/>
      <c r="C3599" s="2"/>
      <c r="E3599" s="2"/>
      <c r="G3599" s="2"/>
      <c r="H3599" s="6"/>
      <c r="I3599" s="9"/>
      <c r="J3599" s="9"/>
      <c r="K3599" s="9"/>
    </row>
    <row r="3600" spans="1:11" x14ac:dyDescent="0.25">
      <c r="A3600" s="2"/>
      <c r="B3600" s="2"/>
      <c r="C3600" s="2"/>
      <c r="E3600" s="2"/>
      <c r="G3600" s="2"/>
      <c r="H3600" s="6"/>
      <c r="I3600" s="9"/>
      <c r="J3600" s="9"/>
      <c r="K3600" s="9"/>
    </row>
    <row r="3601" spans="1:11" x14ac:dyDescent="0.25">
      <c r="A3601" s="2"/>
      <c r="B3601" s="2"/>
      <c r="C3601" s="2"/>
      <c r="E3601" s="2"/>
      <c r="G3601" s="2"/>
      <c r="H3601" s="6"/>
      <c r="I3601" s="9"/>
      <c r="J3601" s="9"/>
      <c r="K3601" s="9"/>
    </row>
    <row r="3602" spans="1:11" x14ac:dyDescent="0.25">
      <c r="A3602" s="2"/>
      <c r="B3602" s="2"/>
      <c r="C3602" s="2"/>
      <c r="E3602" s="2"/>
      <c r="G3602" s="2"/>
      <c r="H3602" s="6"/>
      <c r="I3602" s="9"/>
      <c r="J3602" s="9"/>
      <c r="K3602" s="9"/>
    </row>
    <row r="3603" spans="1:11" x14ac:dyDescent="0.25">
      <c r="A3603" s="2"/>
      <c r="B3603" s="2"/>
      <c r="C3603" s="2"/>
      <c r="E3603" s="2"/>
      <c r="G3603" s="2"/>
      <c r="H3603" s="6"/>
      <c r="I3603" s="9"/>
      <c r="J3603" s="9"/>
      <c r="K3603" s="9"/>
    </row>
    <row r="3604" spans="1:11" x14ac:dyDescent="0.25">
      <c r="A3604" s="2"/>
      <c r="B3604" s="2"/>
      <c r="C3604" s="2"/>
      <c r="E3604" s="2"/>
      <c r="G3604" s="2"/>
      <c r="H3604" s="6"/>
      <c r="I3604" s="9"/>
      <c r="J3604" s="9"/>
      <c r="K3604" s="9"/>
    </row>
    <row r="3605" spans="1:11" x14ac:dyDescent="0.25">
      <c r="A3605" s="2"/>
      <c r="B3605" s="2"/>
      <c r="C3605" s="2"/>
      <c r="E3605" s="2"/>
      <c r="G3605" s="2"/>
      <c r="H3605" s="6"/>
      <c r="I3605" s="9"/>
      <c r="J3605" s="9"/>
      <c r="K3605" s="9"/>
    </row>
    <row r="3606" spans="1:11" x14ac:dyDescent="0.25">
      <c r="A3606" s="2"/>
      <c r="B3606" s="2"/>
      <c r="C3606" s="2"/>
      <c r="E3606" s="2"/>
      <c r="G3606" s="2"/>
      <c r="H3606" s="6"/>
      <c r="I3606" s="9"/>
      <c r="J3606" s="9"/>
      <c r="K3606" s="9"/>
    </row>
    <row r="3607" spans="1:11" x14ac:dyDescent="0.25">
      <c r="A3607" s="2"/>
      <c r="B3607" s="2"/>
      <c r="C3607" s="2"/>
      <c r="E3607" s="2"/>
      <c r="G3607" s="2"/>
      <c r="H3607" s="6"/>
      <c r="I3607" s="9"/>
      <c r="J3607" s="9"/>
      <c r="K3607" s="9"/>
    </row>
    <row r="3608" spans="1:11" x14ac:dyDescent="0.25">
      <c r="A3608" s="2"/>
      <c r="B3608" s="2"/>
      <c r="C3608" s="2"/>
      <c r="E3608" s="2"/>
      <c r="G3608" s="2"/>
      <c r="H3608" s="6"/>
      <c r="I3608" s="9"/>
      <c r="J3608" s="9"/>
      <c r="K3608" s="9"/>
    </row>
    <row r="3609" spans="1:11" x14ac:dyDescent="0.25">
      <c r="A3609" s="2"/>
      <c r="B3609" s="2"/>
      <c r="C3609" s="2"/>
      <c r="E3609" s="2"/>
      <c r="G3609" s="2"/>
      <c r="H3609" s="6"/>
      <c r="I3609" s="9"/>
      <c r="J3609" s="9"/>
      <c r="K3609" s="9"/>
    </row>
    <row r="3610" spans="1:11" x14ac:dyDescent="0.25">
      <c r="A3610" s="2"/>
      <c r="B3610" s="2"/>
      <c r="C3610" s="2"/>
      <c r="E3610" s="2"/>
      <c r="G3610" s="2"/>
      <c r="H3610" s="6"/>
      <c r="I3610" s="9"/>
      <c r="J3610" s="9"/>
      <c r="K3610" s="9"/>
    </row>
    <row r="3611" spans="1:11" x14ac:dyDescent="0.25">
      <c r="A3611" s="2"/>
      <c r="B3611" s="2"/>
      <c r="C3611" s="2"/>
      <c r="E3611" s="2"/>
      <c r="G3611" s="2"/>
      <c r="H3611" s="6"/>
      <c r="I3611" s="9"/>
      <c r="J3611" s="9"/>
      <c r="K3611" s="9"/>
    </row>
    <row r="3612" spans="1:11" x14ac:dyDescent="0.25">
      <c r="A3612" s="2"/>
      <c r="B3612" s="2"/>
      <c r="C3612" s="2"/>
      <c r="E3612" s="2"/>
      <c r="G3612" s="2"/>
      <c r="H3612" s="6"/>
      <c r="I3612" s="9"/>
      <c r="J3612" s="9"/>
      <c r="K3612" s="9"/>
    </row>
    <row r="3613" spans="1:11" x14ac:dyDescent="0.25">
      <c r="A3613" s="2"/>
      <c r="B3613" s="2"/>
      <c r="C3613" s="2"/>
      <c r="E3613" s="2"/>
      <c r="G3613" s="2"/>
      <c r="H3613" s="6"/>
      <c r="I3613" s="9"/>
      <c r="J3613" s="9"/>
      <c r="K3613" s="9"/>
    </row>
    <row r="3614" spans="1:11" x14ac:dyDescent="0.25">
      <c r="A3614" s="2"/>
      <c r="B3614" s="2"/>
      <c r="C3614" s="2"/>
      <c r="E3614" s="2"/>
      <c r="G3614" s="2"/>
      <c r="H3614" s="6"/>
      <c r="I3614" s="9"/>
      <c r="J3614" s="9"/>
      <c r="K3614" s="9"/>
    </row>
    <row r="3615" spans="1:11" x14ac:dyDescent="0.25">
      <c r="A3615" s="2"/>
      <c r="B3615" s="2"/>
      <c r="C3615" s="2"/>
      <c r="E3615" s="2"/>
      <c r="G3615" s="2"/>
      <c r="H3615" s="6"/>
      <c r="I3615" s="9"/>
      <c r="J3615" s="9"/>
      <c r="K3615" s="9"/>
    </row>
    <row r="3616" spans="1:11" x14ac:dyDescent="0.25">
      <c r="A3616" s="2"/>
      <c r="B3616" s="2"/>
      <c r="C3616" s="2"/>
      <c r="E3616" s="2"/>
      <c r="G3616" s="2"/>
      <c r="H3616" s="6"/>
      <c r="I3616" s="9"/>
      <c r="J3616" s="9"/>
      <c r="K3616" s="9"/>
    </row>
    <row r="3617" spans="1:11" x14ac:dyDescent="0.25">
      <c r="A3617" s="2"/>
      <c r="B3617" s="2"/>
      <c r="C3617" s="2"/>
      <c r="E3617" s="2"/>
      <c r="G3617" s="2"/>
      <c r="H3617" s="6"/>
      <c r="I3617" s="9"/>
      <c r="J3617" s="9"/>
      <c r="K3617" s="9"/>
    </row>
    <row r="3618" spans="1:11" x14ac:dyDescent="0.25">
      <c r="A3618" s="2"/>
      <c r="B3618" s="2"/>
      <c r="C3618" s="2"/>
      <c r="E3618" s="2"/>
      <c r="G3618" s="2"/>
      <c r="H3618" s="6"/>
      <c r="I3618" s="9"/>
      <c r="J3618" s="9"/>
      <c r="K3618" s="9"/>
    </row>
    <row r="3619" spans="1:11" x14ac:dyDescent="0.25">
      <c r="A3619" s="2"/>
      <c r="B3619" s="2"/>
      <c r="C3619" s="2"/>
      <c r="E3619" s="2"/>
      <c r="G3619" s="2"/>
      <c r="H3619" s="6"/>
      <c r="I3619" s="9"/>
      <c r="J3619" s="9"/>
      <c r="K3619" s="9"/>
    </row>
    <row r="3620" spans="1:11" x14ac:dyDescent="0.25">
      <c r="A3620" s="2"/>
      <c r="B3620" s="2"/>
      <c r="C3620" s="2"/>
      <c r="E3620" s="2"/>
      <c r="G3620" s="2"/>
      <c r="H3620" s="6"/>
      <c r="I3620" s="9"/>
      <c r="J3620" s="9"/>
      <c r="K3620" s="9"/>
    </row>
    <row r="3621" spans="1:11" x14ac:dyDescent="0.25">
      <c r="A3621" s="2"/>
      <c r="B3621" s="2"/>
      <c r="C3621" s="2"/>
      <c r="E3621" s="2"/>
      <c r="G3621" s="2"/>
      <c r="H3621" s="6"/>
      <c r="I3621" s="9"/>
      <c r="J3621" s="9"/>
      <c r="K3621" s="9"/>
    </row>
    <row r="3622" spans="1:11" x14ac:dyDescent="0.25">
      <c r="A3622" s="2"/>
      <c r="B3622" s="2"/>
      <c r="C3622" s="2"/>
      <c r="E3622" s="2"/>
      <c r="G3622" s="2"/>
      <c r="H3622" s="6"/>
      <c r="I3622" s="9"/>
      <c r="J3622" s="9"/>
      <c r="K3622" s="9"/>
    </row>
    <row r="3623" spans="1:11" x14ac:dyDescent="0.25">
      <c r="A3623" s="2"/>
      <c r="B3623" s="2"/>
      <c r="C3623" s="2"/>
      <c r="E3623" s="2"/>
      <c r="G3623" s="2"/>
      <c r="H3623" s="6"/>
      <c r="I3623" s="9"/>
      <c r="J3623" s="9"/>
      <c r="K3623" s="9"/>
    </row>
    <row r="3624" spans="1:11" x14ac:dyDescent="0.25">
      <c r="A3624" s="2"/>
      <c r="B3624" s="2"/>
      <c r="C3624" s="2"/>
      <c r="E3624" s="2"/>
      <c r="G3624" s="2"/>
      <c r="H3624" s="6"/>
      <c r="I3624" s="9"/>
      <c r="J3624" s="9"/>
      <c r="K3624" s="9"/>
    </row>
    <row r="3625" spans="1:11" x14ac:dyDescent="0.25">
      <c r="A3625" s="2"/>
      <c r="B3625" s="2"/>
      <c r="C3625" s="2"/>
      <c r="E3625" s="2"/>
      <c r="G3625" s="2"/>
      <c r="H3625" s="6"/>
      <c r="I3625" s="9"/>
      <c r="J3625" s="9"/>
      <c r="K3625" s="9"/>
    </row>
    <row r="3626" spans="1:11" x14ac:dyDescent="0.25">
      <c r="A3626" s="2"/>
      <c r="B3626" s="2"/>
      <c r="C3626" s="2"/>
      <c r="E3626" s="2"/>
      <c r="G3626" s="2"/>
      <c r="H3626" s="6"/>
      <c r="I3626" s="9"/>
      <c r="J3626" s="9"/>
      <c r="K3626" s="9"/>
    </row>
    <row r="3627" spans="1:11" x14ac:dyDescent="0.25">
      <c r="A3627" s="2"/>
      <c r="B3627" s="2"/>
      <c r="C3627" s="2"/>
      <c r="E3627" s="2"/>
      <c r="G3627" s="2"/>
      <c r="H3627" s="6"/>
      <c r="I3627" s="9"/>
      <c r="J3627" s="9"/>
      <c r="K3627" s="9"/>
    </row>
    <row r="3628" spans="1:11" x14ac:dyDescent="0.25">
      <c r="A3628" s="2"/>
      <c r="B3628" s="2"/>
      <c r="C3628" s="2"/>
      <c r="E3628" s="2"/>
      <c r="G3628" s="2"/>
      <c r="H3628" s="6"/>
      <c r="I3628" s="9"/>
      <c r="J3628" s="9"/>
      <c r="K3628" s="9"/>
    </row>
    <row r="3629" spans="1:11" x14ac:dyDescent="0.25">
      <c r="A3629" s="2"/>
      <c r="B3629" s="2"/>
      <c r="C3629" s="2"/>
      <c r="E3629" s="2"/>
      <c r="G3629" s="2"/>
      <c r="H3629" s="6"/>
      <c r="I3629" s="9"/>
      <c r="J3629" s="9"/>
      <c r="K3629" s="9"/>
    </row>
    <row r="3630" spans="1:11" x14ac:dyDescent="0.25">
      <c r="A3630" s="2"/>
      <c r="B3630" s="2"/>
      <c r="C3630" s="2"/>
      <c r="E3630" s="2"/>
      <c r="G3630" s="2"/>
      <c r="H3630" s="6"/>
      <c r="I3630" s="9"/>
      <c r="J3630" s="9"/>
      <c r="K3630" s="9"/>
    </row>
    <row r="3631" spans="1:11" x14ac:dyDescent="0.25">
      <c r="A3631" s="2"/>
      <c r="B3631" s="2"/>
      <c r="C3631" s="2"/>
      <c r="E3631" s="2"/>
      <c r="G3631" s="2"/>
      <c r="H3631" s="6"/>
      <c r="I3631" s="9"/>
      <c r="J3631" s="9"/>
      <c r="K3631" s="9"/>
    </row>
    <row r="3632" spans="1:11" x14ac:dyDescent="0.25">
      <c r="A3632" s="2"/>
      <c r="B3632" s="2"/>
      <c r="C3632" s="2"/>
      <c r="E3632" s="2"/>
      <c r="G3632" s="2"/>
      <c r="H3632" s="6"/>
      <c r="I3632" s="9"/>
      <c r="J3632" s="9"/>
      <c r="K3632" s="9"/>
    </row>
    <row r="3633" spans="1:11" x14ac:dyDescent="0.25">
      <c r="A3633" s="2"/>
      <c r="B3633" s="2"/>
      <c r="C3633" s="2"/>
      <c r="E3633" s="2"/>
      <c r="G3633" s="2"/>
      <c r="H3633" s="6"/>
      <c r="I3633" s="9"/>
      <c r="J3633" s="9"/>
      <c r="K3633" s="9"/>
    </row>
    <row r="3634" spans="1:11" x14ac:dyDescent="0.25">
      <c r="A3634" s="2"/>
      <c r="B3634" s="2"/>
      <c r="C3634" s="2"/>
      <c r="E3634" s="2"/>
      <c r="G3634" s="2"/>
      <c r="H3634" s="6"/>
      <c r="I3634" s="9"/>
      <c r="J3634" s="9"/>
      <c r="K3634" s="9"/>
    </row>
    <row r="3635" spans="1:11" x14ac:dyDescent="0.25">
      <c r="A3635" s="2"/>
      <c r="B3635" s="2"/>
      <c r="C3635" s="2"/>
      <c r="E3635" s="2"/>
      <c r="G3635" s="2"/>
      <c r="H3635" s="6"/>
      <c r="I3635" s="9"/>
      <c r="J3635" s="9"/>
      <c r="K3635" s="9"/>
    </row>
    <row r="3636" spans="1:11" x14ac:dyDescent="0.25">
      <c r="A3636" s="2"/>
      <c r="B3636" s="2"/>
      <c r="C3636" s="2"/>
      <c r="E3636" s="2"/>
      <c r="G3636" s="2"/>
      <c r="H3636" s="6"/>
      <c r="I3636" s="9"/>
      <c r="J3636" s="9"/>
      <c r="K3636" s="9"/>
    </row>
    <row r="3637" spans="1:11" x14ac:dyDescent="0.25">
      <c r="A3637" s="2"/>
      <c r="B3637" s="2"/>
      <c r="C3637" s="2"/>
      <c r="E3637" s="2"/>
      <c r="G3637" s="2"/>
      <c r="H3637" s="6"/>
      <c r="I3637" s="9"/>
      <c r="J3637" s="9"/>
      <c r="K3637" s="9"/>
    </row>
    <row r="3638" spans="1:11" x14ac:dyDescent="0.25">
      <c r="A3638" s="2"/>
      <c r="B3638" s="2"/>
      <c r="C3638" s="2"/>
      <c r="E3638" s="2"/>
      <c r="G3638" s="2"/>
      <c r="H3638" s="6"/>
      <c r="I3638" s="9"/>
      <c r="J3638" s="9"/>
      <c r="K3638" s="9"/>
    </row>
    <row r="3639" spans="1:11" x14ac:dyDescent="0.25">
      <c r="A3639" s="2"/>
      <c r="B3639" s="2"/>
      <c r="C3639" s="2"/>
      <c r="E3639" s="2"/>
      <c r="G3639" s="2"/>
      <c r="H3639" s="6"/>
      <c r="I3639" s="9"/>
      <c r="J3639" s="9"/>
      <c r="K3639" s="9"/>
    </row>
    <row r="3640" spans="1:11" x14ac:dyDescent="0.25">
      <c r="A3640" s="2"/>
      <c r="B3640" s="2"/>
      <c r="C3640" s="2"/>
      <c r="E3640" s="2"/>
      <c r="G3640" s="2"/>
      <c r="H3640" s="6"/>
      <c r="I3640" s="9"/>
      <c r="J3640" s="9"/>
      <c r="K3640" s="9"/>
    </row>
    <row r="3641" spans="1:11" x14ac:dyDescent="0.25">
      <c r="A3641" s="2"/>
      <c r="B3641" s="2"/>
      <c r="C3641" s="2"/>
      <c r="E3641" s="2"/>
      <c r="G3641" s="2"/>
      <c r="H3641" s="6"/>
      <c r="I3641" s="9"/>
      <c r="J3641" s="9"/>
      <c r="K3641" s="9"/>
    </row>
    <row r="3642" spans="1:11" x14ac:dyDescent="0.25">
      <c r="A3642" s="2"/>
      <c r="B3642" s="2"/>
      <c r="C3642" s="2"/>
      <c r="E3642" s="2"/>
      <c r="G3642" s="2"/>
      <c r="H3642" s="6"/>
      <c r="I3642" s="9"/>
      <c r="J3642" s="9"/>
      <c r="K3642" s="9"/>
    </row>
    <row r="3643" spans="1:11" x14ac:dyDescent="0.25">
      <c r="A3643" s="2"/>
      <c r="B3643" s="2"/>
      <c r="C3643" s="2"/>
      <c r="E3643" s="2"/>
      <c r="G3643" s="2"/>
      <c r="H3643" s="6"/>
      <c r="I3643" s="9"/>
      <c r="J3643" s="9"/>
      <c r="K3643" s="9"/>
    </row>
    <row r="3644" spans="1:11" x14ac:dyDescent="0.25">
      <c r="A3644" s="2"/>
      <c r="B3644" s="2"/>
      <c r="C3644" s="2"/>
      <c r="E3644" s="2"/>
      <c r="G3644" s="2"/>
      <c r="H3644" s="6"/>
      <c r="I3644" s="9"/>
      <c r="J3644" s="9"/>
      <c r="K3644" s="9"/>
    </row>
    <row r="3645" spans="1:11" x14ac:dyDescent="0.25">
      <c r="A3645" s="2"/>
      <c r="B3645" s="2"/>
      <c r="C3645" s="2"/>
      <c r="E3645" s="2"/>
      <c r="G3645" s="2"/>
      <c r="H3645" s="6"/>
      <c r="I3645" s="9"/>
      <c r="J3645" s="9"/>
      <c r="K3645" s="9"/>
    </row>
    <row r="3646" spans="1:11" x14ac:dyDescent="0.25">
      <c r="A3646" s="2"/>
      <c r="B3646" s="2"/>
      <c r="C3646" s="2"/>
      <c r="E3646" s="2"/>
      <c r="G3646" s="2"/>
      <c r="H3646" s="6"/>
      <c r="I3646" s="9"/>
      <c r="J3646" s="9"/>
      <c r="K3646" s="9"/>
    </row>
    <row r="3647" spans="1:11" x14ac:dyDescent="0.25">
      <c r="A3647" s="2"/>
      <c r="B3647" s="2"/>
      <c r="C3647" s="2"/>
      <c r="E3647" s="2"/>
      <c r="G3647" s="2"/>
      <c r="H3647" s="6"/>
      <c r="I3647" s="9"/>
      <c r="J3647" s="9"/>
      <c r="K3647" s="9"/>
    </row>
    <row r="3648" spans="1:11" x14ac:dyDescent="0.25">
      <c r="A3648" s="2"/>
      <c r="B3648" s="2"/>
      <c r="C3648" s="2"/>
      <c r="E3648" s="2"/>
      <c r="G3648" s="2"/>
      <c r="H3648" s="6"/>
      <c r="I3648" s="9"/>
      <c r="J3648" s="9"/>
      <c r="K3648" s="9"/>
    </row>
    <row r="3649" spans="1:11" x14ac:dyDescent="0.25">
      <c r="A3649" s="2"/>
      <c r="B3649" s="2"/>
      <c r="C3649" s="2"/>
      <c r="E3649" s="2"/>
      <c r="G3649" s="2"/>
      <c r="H3649" s="6"/>
      <c r="I3649" s="9"/>
      <c r="J3649" s="9"/>
      <c r="K3649" s="9"/>
    </row>
    <row r="3650" spans="1:11" x14ac:dyDescent="0.25">
      <c r="A3650" s="2"/>
      <c r="B3650" s="2"/>
      <c r="C3650" s="2"/>
      <c r="E3650" s="2"/>
      <c r="G3650" s="2"/>
      <c r="H3650" s="6"/>
      <c r="I3650" s="9"/>
      <c r="J3650" s="9"/>
      <c r="K3650" s="9"/>
    </row>
    <row r="3651" spans="1:11" x14ac:dyDescent="0.25">
      <c r="A3651" s="2"/>
      <c r="B3651" s="2"/>
      <c r="C3651" s="2"/>
      <c r="E3651" s="2"/>
      <c r="G3651" s="2"/>
      <c r="H3651" s="6"/>
      <c r="I3651" s="9"/>
      <c r="J3651" s="9"/>
      <c r="K3651" s="9"/>
    </row>
    <row r="3652" spans="1:11" x14ac:dyDescent="0.25">
      <c r="A3652" s="2"/>
      <c r="B3652" s="2"/>
      <c r="C3652" s="2"/>
      <c r="E3652" s="2"/>
      <c r="G3652" s="2"/>
      <c r="H3652" s="6"/>
      <c r="I3652" s="9"/>
      <c r="J3652" s="9"/>
      <c r="K3652" s="9"/>
    </row>
    <row r="3653" spans="1:11" x14ac:dyDescent="0.25">
      <c r="A3653" s="2"/>
      <c r="B3653" s="2"/>
      <c r="C3653" s="2"/>
      <c r="E3653" s="2"/>
      <c r="G3653" s="2"/>
      <c r="H3653" s="6"/>
      <c r="I3653" s="9"/>
      <c r="J3653" s="9"/>
      <c r="K3653" s="9"/>
    </row>
    <row r="3654" spans="1:11" x14ac:dyDescent="0.25">
      <c r="A3654" s="2"/>
      <c r="B3654" s="2"/>
      <c r="C3654" s="2"/>
      <c r="E3654" s="2"/>
      <c r="G3654" s="2"/>
      <c r="H3654" s="6"/>
      <c r="I3654" s="9"/>
      <c r="J3654" s="9"/>
      <c r="K3654" s="9"/>
    </row>
    <row r="3655" spans="1:11" x14ac:dyDescent="0.25">
      <c r="A3655" s="2"/>
      <c r="B3655" s="2"/>
      <c r="C3655" s="2"/>
      <c r="E3655" s="2"/>
      <c r="G3655" s="2"/>
      <c r="H3655" s="6"/>
      <c r="I3655" s="9"/>
      <c r="J3655" s="9"/>
      <c r="K3655" s="9"/>
    </row>
    <row r="3656" spans="1:11" x14ac:dyDescent="0.25">
      <c r="A3656" s="2"/>
      <c r="B3656" s="2"/>
      <c r="C3656" s="2"/>
      <c r="E3656" s="2"/>
      <c r="G3656" s="2"/>
      <c r="H3656" s="6"/>
      <c r="I3656" s="9"/>
      <c r="J3656" s="9"/>
      <c r="K3656" s="9"/>
    </row>
    <row r="3657" spans="1:11" x14ac:dyDescent="0.25">
      <c r="A3657" s="2"/>
      <c r="B3657" s="2"/>
      <c r="C3657" s="2"/>
      <c r="E3657" s="2"/>
      <c r="G3657" s="2"/>
      <c r="H3657" s="6"/>
      <c r="I3657" s="9"/>
      <c r="J3657" s="9"/>
      <c r="K3657" s="9"/>
    </row>
    <row r="3658" spans="1:11" x14ac:dyDescent="0.25">
      <c r="A3658" s="2"/>
      <c r="B3658" s="2"/>
      <c r="C3658" s="2"/>
      <c r="E3658" s="2"/>
      <c r="G3658" s="2"/>
      <c r="H3658" s="6"/>
      <c r="I3658" s="9"/>
      <c r="J3658" s="9"/>
      <c r="K3658" s="9"/>
    </row>
    <row r="3659" spans="1:11" x14ac:dyDescent="0.25">
      <c r="A3659" s="2"/>
      <c r="B3659" s="2"/>
      <c r="C3659" s="2"/>
      <c r="E3659" s="2"/>
      <c r="G3659" s="2"/>
      <c r="H3659" s="6"/>
      <c r="I3659" s="9"/>
      <c r="J3659" s="9"/>
      <c r="K3659" s="9"/>
    </row>
    <row r="3660" spans="1:11" x14ac:dyDescent="0.25">
      <c r="A3660" s="2"/>
      <c r="B3660" s="2"/>
      <c r="C3660" s="2"/>
      <c r="E3660" s="2"/>
      <c r="G3660" s="2"/>
      <c r="H3660" s="6"/>
      <c r="I3660" s="9"/>
      <c r="J3660" s="9"/>
      <c r="K3660" s="9"/>
    </row>
    <row r="3661" spans="1:11" x14ac:dyDescent="0.25">
      <c r="A3661" s="2"/>
      <c r="B3661" s="2"/>
      <c r="C3661" s="2"/>
      <c r="E3661" s="2"/>
      <c r="G3661" s="2"/>
      <c r="H3661" s="6"/>
      <c r="I3661" s="9"/>
      <c r="J3661" s="9"/>
      <c r="K3661" s="9"/>
    </row>
    <row r="3662" spans="1:11" x14ac:dyDescent="0.25">
      <c r="A3662" s="2"/>
      <c r="B3662" s="2"/>
      <c r="C3662" s="2"/>
      <c r="E3662" s="2"/>
      <c r="G3662" s="2"/>
      <c r="H3662" s="6"/>
      <c r="I3662" s="9"/>
      <c r="J3662" s="9"/>
      <c r="K3662" s="9"/>
    </row>
    <row r="3663" spans="1:11" x14ac:dyDescent="0.25">
      <c r="A3663" s="2"/>
      <c r="B3663" s="2"/>
      <c r="C3663" s="2"/>
      <c r="E3663" s="2"/>
      <c r="G3663" s="2"/>
      <c r="H3663" s="6"/>
      <c r="I3663" s="9"/>
      <c r="J3663" s="9"/>
      <c r="K3663" s="9"/>
    </row>
    <row r="3664" spans="1:11" x14ac:dyDescent="0.25">
      <c r="A3664" s="2"/>
      <c r="B3664" s="2"/>
      <c r="C3664" s="2"/>
      <c r="E3664" s="2"/>
      <c r="G3664" s="2"/>
      <c r="H3664" s="6"/>
      <c r="I3664" s="9"/>
      <c r="J3664" s="9"/>
      <c r="K3664" s="9"/>
    </row>
    <row r="3665" spans="1:11" x14ac:dyDescent="0.25">
      <c r="A3665" s="2"/>
      <c r="B3665" s="2"/>
      <c r="C3665" s="2"/>
      <c r="E3665" s="2"/>
      <c r="G3665" s="2"/>
      <c r="H3665" s="6"/>
      <c r="I3665" s="9"/>
      <c r="J3665" s="9"/>
      <c r="K3665" s="9"/>
    </row>
    <row r="3666" spans="1:11" x14ac:dyDescent="0.25">
      <c r="A3666" s="2"/>
      <c r="B3666" s="2"/>
      <c r="C3666" s="2"/>
      <c r="E3666" s="2"/>
      <c r="G3666" s="2"/>
      <c r="H3666" s="6"/>
      <c r="I3666" s="9"/>
      <c r="J3666" s="9"/>
      <c r="K3666" s="9"/>
    </row>
    <row r="3667" spans="1:11" x14ac:dyDescent="0.25">
      <c r="A3667" s="2"/>
      <c r="B3667" s="2"/>
      <c r="C3667" s="2"/>
      <c r="E3667" s="2"/>
      <c r="G3667" s="2"/>
      <c r="H3667" s="6"/>
      <c r="I3667" s="9"/>
      <c r="J3667" s="9"/>
      <c r="K3667" s="9"/>
    </row>
    <row r="3668" spans="1:11" x14ac:dyDescent="0.25">
      <c r="A3668" s="2"/>
      <c r="B3668" s="2"/>
      <c r="C3668" s="2"/>
      <c r="E3668" s="2"/>
      <c r="G3668" s="2"/>
      <c r="H3668" s="6"/>
      <c r="I3668" s="9"/>
      <c r="J3668" s="9"/>
      <c r="K3668" s="9"/>
    </row>
    <row r="3669" spans="1:11" x14ac:dyDescent="0.25">
      <c r="A3669" s="2"/>
      <c r="B3669" s="2"/>
      <c r="C3669" s="2"/>
      <c r="E3669" s="2"/>
      <c r="G3669" s="2"/>
      <c r="H3669" s="6"/>
      <c r="I3669" s="9"/>
      <c r="J3669" s="9"/>
      <c r="K3669" s="9"/>
    </row>
    <row r="3670" spans="1:11" x14ac:dyDescent="0.25">
      <c r="A3670" s="2"/>
      <c r="B3670" s="2"/>
      <c r="C3670" s="2"/>
      <c r="E3670" s="2"/>
      <c r="G3670" s="2"/>
      <c r="H3670" s="6"/>
      <c r="I3670" s="9"/>
      <c r="J3670" s="9"/>
      <c r="K3670" s="9"/>
    </row>
    <row r="3671" spans="1:11" x14ac:dyDescent="0.25">
      <c r="A3671" s="2"/>
      <c r="B3671" s="2"/>
      <c r="C3671" s="2"/>
      <c r="E3671" s="2"/>
      <c r="G3671" s="2"/>
      <c r="H3671" s="6"/>
      <c r="I3671" s="9"/>
      <c r="J3671" s="9"/>
      <c r="K3671" s="9"/>
    </row>
    <row r="3672" spans="1:11" x14ac:dyDescent="0.25">
      <c r="A3672" s="2"/>
      <c r="B3672" s="2"/>
      <c r="C3672" s="2"/>
      <c r="E3672" s="2"/>
      <c r="G3672" s="2"/>
      <c r="H3672" s="6"/>
      <c r="I3672" s="9"/>
      <c r="J3672" s="9"/>
      <c r="K3672" s="9"/>
    </row>
    <row r="3673" spans="1:11" x14ac:dyDescent="0.25">
      <c r="A3673" s="2"/>
      <c r="B3673" s="2"/>
      <c r="C3673" s="2"/>
      <c r="E3673" s="2"/>
      <c r="G3673" s="2"/>
      <c r="H3673" s="6"/>
      <c r="I3673" s="9"/>
      <c r="J3673" s="9"/>
      <c r="K3673" s="9"/>
    </row>
    <row r="3674" spans="1:11" x14ac:dyDescent="0.25">
      <c r="A3674" s="2"/>
      <c r="B3674" s="2"/>
      <c r="C3674" s="2"/>
      <c r="E3674" s="2"/>
      <c r="G3674" s="2"/>
      <c r="H3674" s="6"/>
      <c r="I3674" s="9"/>
      <c r="J3674" s="9"/>
      <c r="K3674" s="9"/>
    </row>
    <row r="3675" spans="1:11" x14ac:dyDescent="0.25">
      <c r="A3675" s="2"/>
      <c r="B3675" s="2"/>
      <c r="C3675" s="2"/>
      <c r="E3675" s="2"/>
      <c r="G3675" s="2"/>
      <c r="H3675" s="6"/>
      <c r="I3675" s="9"/>
      <c r="J3675" s="9"/>
      <c r="K3675" s="9"/>
    </row>
    <row r="3676" spans="1:11" x14ac:dyDescent="0.25">
      <c r="A3676" s="2"/>
      <c r="B3676" s="2"/>
      <c r="C3676" s="2"/>
      <c r="E3676" s="2"/>
      <c r="G3676" s="2"/>
      <c r="H3676" s="6"/>
      <c r="I3676" s="9"/>
      <c r="J3676" s="9"/>
      <c r="K3676" s="9"/>
    </row>
    <row r="3677" spans="1:11" x14ac:dyDescent="0.25">
      <c r="A3677" s="2"/>
      <c r="B3677" s="2"/>
      <c r="C3677" s="2"/>
      <c r="E3677" s="2"/>
      <c r="G3677" s="2"/>
      <c r="H3677" s="6"/>
      <c r="I3677" s="9"/>
      <c r="J3677" s="9"/>
      <c r="K3677" s="9"/>
    </row>
    <row r="3678" spans="1:11" x14ac:dyDescent="0.25">
      <c r="A3678" s="2"/>
      <c r="B3678" s="2"/>
      <c r="C3678" s="2"/>
      <c r="E3678" s="2"/>
      <c r="G3678" s="2"/>
      <c r="H3678" s="6"/>
      <c r="I3678" s="9"/>
      <c r="J3678" s="9"/>
      <c r="K3678" s="9"/>
    </row>
    <row r="3679" spans="1:11" x14ac:dyDescent="0.25">
      <c r="A3679" s="2"/>
      <c r="B3679" s="2"/>
      <c r="C3679" s="2"/>
      <c r="E3679" s="2"/>
      <c r="G3679" s="2"/>
      <c r="H3679" s="6"/>
      <c r="I3679" s="9"/>
      <c r="J3679" s="9"/>
      <c r="K3679" s="9"/>
    </row>
    <row r="3680" spans="1:11" x14ac:dyDescent="0.25">
      <c r="A3680" s="2"/>
      <c r="B3680" s="2"/>
      <c r="C3680" s="2"/>
      <c r="E3680" s="2"/>
      <c r="G3680" s="2"/>
      <c r="H3680" s="6"/>
      <c r="I3680" s="9"/>
      <c r="J3680" s="9"/>
      <c r="K3680" s="9"/>
    </row>
    <row r="3681" spans="1:11" x14ac:dyDescent="0.25">
      <c r="A3681" s="2"/>
      <c r="B3681" s="2"/>
      <c r="C3681" s="2"/>
      <c r="E3681" s="2"/>
      <c r="G3681" s="2"/>
      <c r="H3681" s="6"/>
      <c r="I3681" s="9"/>
      <c r="J3681" s="9"/>
      <c r="K3681" s="9"/>
    </row>
    <row r="3682" spans="1:11" x14ac:dyDescent="0.25">
      <c r="A3682" s="2"/>
      <c r="B3682" s="2"/>
      <c r="C3682" s="2"/>
      <c r="E3682" s="2"/>
      <c r="G3682" s="2"/>
      <c r="H3682" s="6"/>
      <c r="I3682" s="9"/>
      <c r="J3682" s="9"/>
      <c r="K3682" s="9"/>
    </row>
    <row r="3683" spans="1:11" x14ac:dyDescent="0.25">
      <c r="A3683" s="2"/>
      <c r="B3683" s="2"/>
      <c r="C3683" s="2"/>
      <c r="E3683" s="2"/>
      <c r="G3683" s="2"/>
      <c r="H3683" s="6"/>
      <c r="I3683" s="9"/>
      <c r="J3683" s="9"/>
      <c r="K3683" s="9"/>
    </row>
    <row r="3684" spans="1:11" x14ac:dyDescent="0.25">
      <c r="A3684" s="2"/>
      <c r="B3684" s="2"/>
      <c r="C3684" s="2"/>
      <c r="E3684" s="2"/>
      <c r="G3684" s="2"/>
      <c r="H3684" s="6"/>
      <c r="I3684" s="9"/>
      <c r="J3684" s="9"/>
      <c r="K3684" s="9"/>
    </row>
    <row r="3685" spans="1:11" x14ac:dyDescent="0.25">
      <c r="A3685" s="2"/>
      <c r="B3685" s="2"/>
      <c r="C3685" s="2"/>
      <c r="E3685" s="2"/>
      <c r="G3685" s="2"/>
      <c r="H3685" s="6"/>
      <c r="I3685" s="9"/>
      <c r="J3685" s="9"/>
      <c r="K3685" s="9"/>
    </row>
    <row r="3686" spans="1:11" x14ac:dyDescent="0.25">
      <c r="A3686" s="2"/>
      <c r="B3686" s="2"/>
      <c r="C3686" s="2"/>
      <c r="E3686" s="2"/>
      <c r="G3686" s="2"/>
      <c r="H3686" s="6"/>
      <c r="I3686" s="9"/>
      <c r="J3686" s="9"/>
      <c r="K3686" s="9"/>
    </row>
    <row r="3687" spans="1:11" x14ac:dyDescent="0.25">
      <c r="A3687" s="2"/>
      <c r="B3687" s="2"/>
      <c r="C3687" s="2"/>
      <c r="E3687" s="2"/>
      <c r="G3687" s="2"/>
      <c r="H3687" s="6"/>
      <c r="I3687" s="9"/>
      <c r="J3687" s="9"/>
      <c r="K3687" s="9"/>
    </row>
    <row r="3688" spans="1:11" x14ac:dyDescent="0.25">
      <c r="A3688" s="2"/>
      <c r="B3688" s="2"/>
      <c r="C3688" s="2"/>
      <c r="E3688" s="2"/>
      <c r="G3688" s="2"/>
      <c r="H3688" s="6"/>
      <c r="I3688" s="9"/>
      <c r="J3688" s="9"/>
      <c r="K3688" s="9"/>
    </row>
    <row r="3689" spans="1:11" x14ac:dyDescent="0.25">
      <c r="A3689" s="2"/>
      <c r="B3689" s="2"/>
      <c r="C3689" s="2"/>
      <c r="E3689" s="2"/>
      <c r="G3689" s="2"/>
      <c r="H3689" s="6"/>
      <c r="I3689" s="9"/>
      <c r="J3689" s="9"/>
      <c r="K3689" s="9"/>
    </row>
    <row r="3690" spans="1:11" x14ac:dyDescent="0.25">
      <c r="A3690" s="2"/>
      <c r="B3690" s="2"/>
      <c r="C3690" s="2"/>
      <c r="E3690" s="2"/>
      <c r="G3690" s="2"/>
      <c r="H3690" s="6"/>
      <c r="I3690" s="9"/>
      <c r="J3690" s="9"/>
      <c r="K3690" s="9"/>
    </row>
    <row r="3691" spans="1:11" x14ac:dyDescent="0.25">
      <c r="A3691" s="2"/>
      <c r="B3691" s="2"/>
      <c r="C3691" s="2"/>
      <c r="E3691" s="2"/>
      <c r="G3691" s="2"/>
      <c r="H3691" s="6"/>
      <c r="I3691" s="9"/>
      <c r="J3691" s="9"/>
      <c r="K3691" s="9"/>
    </row>
    <row r="3692" spans="1:11" x14ac:dyDescent="0.25">
      <c r="A3692" s="2"/>
      <c r="B3692" s="2"/>
      <c r="C3692" s="2"/>
      <c r="E3692" s="2"/>
      <c r="G3692" s="2"/>
      <c r="H3692" s="6"/>
      <c r="I3692" s="9"/>
      <c r="J3692" s="9"/>
      <c r="K3692" s="9"/>
    </row>
    <row r="3693" spans="1:11" x14ac:dyDescent="0.25">
      <c r="A3693" s="2"/>
      <c r="B3693" s="2"/>
      <c r="C3693" s="2"/>
      <c r="E3693" s="2"/>
      <c r="G3693" s="2"/>
      <c r="H3693" s="6"/>
      <c r="I3693" s="9"/>
      <c r="J3693" s="9"/>
      <c r="K3693" s="9"/>
    </row>
    <row r="3694" spans="1:11" x14ac:dyDescent="0.25">
      <c r="A3694" s="2"/>
      <c r="B3694" s="2"/>
      <c r="C3694" s="2"/>
      <c r="E3694" s="2"/>
      <c r="G3694" s="2"/>
      <c r="H3694" s="6"/>
      <c r="I3694" s="9"/>
      <c r="J3694" s="9"/>
      <c r="K3694" s="9"/>
    </row>
    <row r="3695" spans="1:11" x14ac:dyDescent="0.25">
      <c r="A3695" s="2"/>
      <c r="B3695" s="2"/>
      <c r="C3695" s="2"/>
      <c r="E3695" s="2"/>
      <c r="G3695" s="2"/>
      <c r="H3695" s="6"/>
      <c r="I3695" s="9"/>
      <c r="J3695" s="9"/>
      <c r="K3695" s="9"/>
    </row>
    <row r="3696" spans="1:11" x14ac:dyDescent="0.25">
      <c r="A3696" s="2"/>
      <c r="B3696" s="2"/>
      <c r="C3696" s="2"/>
      <c r="E3696" s="2"/>
      <c r="G3696" s="2"/>
      <c r="H3696" s="6"/>
      <c r="I3696" s="9"/>
      <c r="J3696" s="9"/>
      <c r="K3696" s="9"/>
    </row>
    <row r="3697" spans="1:11" x14ac:dyDescent="0.25">
      <c r="A3697" s="2"/>
      <c r="B3697" s="2"/>
      <c r="C3697" s="2"/>
      <c r="E3697" s="2"/>
      <c r="G3697" s="2"/>
      <c r="H3697" s="6"/>
      <c r="I3697" s="9"/>
      <c r="J3697" s="9"/>
      <c r="K3697" s="9"/>
    </row>
    <row r="3698" spans="1:11" x14ac:dyDescent="0.25">
      <c r="A3698" s="2"/>
      <c r="B3698" s="2"/>
      <c r="C3698" s="2"/>
      <c r="E3698" s="2"/>
      <c r="G3698" s="2"/>
      <c r="H3698" s="6"/>
      <c r="I3698" s="9"/>
      <c r="J3698" s="9"/>
      <c r="K3698" s="9"/>
    </row>
    <row r="3699" spans="1:11" x14ac:dyDescent="0.25">
      <c r="A3699" s="2"/>
      <c r="B3699" s="2"/>
      <c r="C3699" s="2"/>
      <c r="E3699" s="2"/>
      <c r="G3699" s="2"/>
      <c r="H3699" s="6"/>
      <c r="I3699" s="9"/>
      <c r="J3699" s="9"/>
      <c r="K3699" s="9"/>
    </row>
    <row r="3700" spans="1:11" x14ac:dyDescent="0.25">
      <c r="A3700" s="2"/>
      <c r="B3700" s="2"/>
      <c r="C3700" s="2"/>
      <c r="E3700" s="2"/>
      <c r="G3700" s="2"/>
      <c r="H3700" s="6"/>
      <c r="I3700" s="9"/>
      <c r="J3700" s="9"/>
      <c r="K3700" s="9"/>
    </row>
    <row r="3701" spans="1:11" x14ac:dyDescent="0.25">
      <c r="A3701" s="2"/>
      <c r="B3701" s="2"/>
      <c r="C3701" s="2"/>
      <c r="E3701" s="2"/>
      <c r="G3701" s="2"/>
      <c r="H3701" s="6"/>
      <c r="I3701" s="9"/>
      <c r="J3701" s="9"/>
      <c r="K3701" s="9"/>
    </row>
    <row r="3702" spans="1:11" x14ac:dyDescent="0.25">
      <c r="A3702" s="2"/>
      <c r="B3702" s="2"/>
      <c r="C3702" s="2"/>
      <c r="E3702" s="2"/>
      <c r="G3702" s="2"/>
      <c r="H3702" s="6"/>
      <c r="I3702" s="9"/>
      <c r="J3702" s="9"/>
      <c r="K3702" s="9"/>
    </row>
    <row r="3703" spans="1:11" x14ac:dyDescent="0.25">
      <c r="A3703" s="2"/>
      <c r="B3703" s="2"/>
      <c r="C3703" s="2"/>
      <c r="E3703" s="2"/>
      <c r="G3703" s="2"/>
      <c r="H3703" s="6"/>
      <c r="I3703" s="9"/>
      <c r="J3703" s="9"/>
      <c r="K3703" s="9"/>
    </row>
    <row r="3704" spans="1:11" x14ac:dyDescent="0.25">
      <c r="A3704" s="2"/>
      <c r="B3704" s="2"/>
      <c r="C3704" s="2"/>
      <c r="E3704" s="2"/>
      <c r="G3704" s="2"/>
      <c r="H3704" s="6"/>
      <c r="I3704" s="9"/>
      <c r="J3704" s="9"/>
      <c r="K3704" s="9"/>
    </row>
    <row r="3705" spans="1:11" x14ac:dyDescent="0.25">
      <c r="A3705" s="2"/>
      <c r="B3705" s="2"/>
      <c r="C3705" s="2"/>
      <c r="E3705" s="2"/>
      <c r="G3705" s="2"/>
      <c r="H3705" s="6"/>
      <c r="I3705" s="9"/>
      <c r="J3705" s="9"/>
      <c r="K3705" s="9"/>
    </row>
    <row r="3706" spans="1:11" x14ac:dyDescent="0.25">
      <c r="A3706" s="2"/>
      <c r="B3706" s="2"/>
      <c r="C3706" s="2"/>
      <c r="E3706" s="2"/>
      <c r="G3706" s="2"/>
      <c r="H3706" s="6"/>
      <c r="I3706" s="9"/>
      <c r="J3706" s="9"/>
      <c r="K3706" s="9"/>
    </row>
    <row r="3707" spans="1:11" x14ac:dyDescent="0.25">
      <c r="A3707" s="2"/>
      <c r="B3707" s="2"/>
      <c r="C3707" s="2"/>
      <c r="E3707" s="2"/>
      <c r="G3707" s="2"/>
      <c r="H3707" s="6"/>
      <c r="I3707" s="9"/>
      <c r="J3707" s="9"/>
      <c r="K3707" s="9"/>
    </row>
    <row r="3708" spans="1:11" x14ac:dyDescent="0.25">
      <c r="A3708" s="2"/>
      <c r="B3708" s="2"/>
      <c r="C3708" s="2"/>
      <c r="E3708" s="2"/>
      <c r="G3708" s="2"/>
      <c r="H3708" s="6"/>
      <c r="I3708" s="9"/>
      <c r="J3708" s="9"/>
      <c r="K3708" s="9"/>
    </row>
    <row r="3709" spans="1:11" x14ac:dyDescent="0.25">
      <c r="A3709" s="2"/>
      <c r="B3709" s="2"/>
      <c r="C3709" s="2"/>
      <c r="E3709" s="2"/>
      <c r="G3709" s="2"/>
      <c r="H3709" s="6"/>
      <c r="I3709" s="9"/>
      <c r="J3709" s="9"/>
      <c r="K3709" s="9"/>
    </row>
    <row r="3710" spans="1:11" x14ac:dyDescent="0.25">
      <c r="A3710" s="2"/>
      <c r="B3710" s="2"/>
      <c r="C3710" s="2"/>
      <c r="E3710" s="2"/>
      <c r="G3710" s="2"/>
      <c r="H3710" s="6"/>
      <c r="I3710" s="9"/>
      <c r="J3710" s="9"/>
      <c r="K3710" s="9"/>
    </row>
    <row r="3711" spans="1:11" x14ac:dyDescent="0.25">
      <c r="A3711" s="2"/>
      <c r="B3711" s="2"/>
      <c r="C3711" s="2"/>
      <c r="E3711" s="2"/>
      <c r="G3711" s="2"/>
      <c r="H3711" s="6"/>
      <c r="I3711" s="9"/>
      <c r="J3711" s="9"/>
      <c r="K3711" s="9"/>
    </row>
    <row r="3712" spans="1:11" x14ac:dyDescent="0.25">
      <c r="A3712" s="2"/>
      <c r="B3712" s="2"/>
      <c r="C3712" s="2"/>
      <c r="E3712" s="2"/>
      <c r="G3712" s="2"/>
      <c r="H3712" s="6"/>
      <c r="I3712" s="9"/>
      <c r="J3712" s="9"/>
      <c r="K3712" s="9"/>
    </row>
    <row r="3713" spans="1:11" x14ac:dyDescent="0.25">
      <c r="A3713" s="2"/>
      <c r="B3713" s="2"/>
      <c r="C3713" s="2"/>
      <c r="E3713" s="2"/>
      <c r="G3713" s="2"/>
      <c r="H3713" s="6"/>
      <c r="I3713" s="9"/>
      <c r="J3713" s="9"/>
      <c r="K3713" s="9"/>
    </row>
    <row r="3714" spans="1:11" x14ac:dyDescent="0.25">
      <c r="A3714" s="2"/>
      <c r="B3714" s="2"/>
      <c r="C3714" s="2"/>
      <c r="E3714" s="2"/>
      <c r="G3714" s="2"/>
      <c r="H3714" s="6"/>
      <c r="I3714" s="9"/>
      <c r="J3714" s="9"/>
      <c r="K3714" s="9"/>
    </row>
    <row r="3715" spans="1:11" x14ac:dyDescent="0.25">
      <c r="A3715" s="2"/>
      <c r="B3715" s="2"/>
      <c r="C3715" s="2"/>
      <c r="E3715" s="2"/>
      <c r="G3715" s="2"/>
      <c r="H3715" s="6"/>
      <c r="I3715" s="9"/>
      <c r="J3715" s="9"/>
      <c r="K3715" s="9"/>
    </row>
    <row r="3716" spans="1:11" x14ac:dyDescent="0.25">
      <c r="A3716" s="2"/>
      <c r="B3716" s="2"/>
      <c r="C3716" s="2"/>
      <c r="E3716" s="2"/>
      <c r="G3716" s="2"/>
      <c r="H3716" s="6"/>
      <c r="I3716" s="9"/>
      <c r="J3716" s="9"/>
      <c r="K3716" s="9"/>
    </row>
    <row r="3717" spans="1:11" x14ac:dyDescent="0.25">
      <c r="A3717" s="2"/>
      <c r="B3717" s="2"/>
      <c r="C3717" s="2"/>
      <c r="E3717" s="2"/>
      <c r="G3717" s="2"/>
      <c r="H3717" s="6"/>
      <c r="I3717" s="9"/>
      <c r="J3717" s="9"/>
      <c r="K3717" s="9"/>
    </row>
    <row r="3718" spans="1:11" x14ac:dyDescent="0.25">
      <c r="A3718" s="2"/>
      <c r="B3718" s="2"/>
      <c r="C3718" s="2"/>
      <c r="E3718" s="2"/>
      <c r="G3718" s="2"/>
      <c r="H3718" s="6"/>
      <c r="I3718" s="9"/>
      <c r="J3718" s="9"/>
      <c r="K3718" s="9"/>
    </row>
    <row r="3719" spans="1:11" x14ac:dyDescent="0.25">
      <c r="A3719" s="2"/>
      <c r="B3719" s="2"/>
      <c r="C3719" s="2"/>
      <c r="E3719" s="2"/>
      <c r="G3719" s="2"/>
      <c r="H3719" s="6"/>
      <c r="I3719" s="9"/>
      <c r="J3719" s="9"/>
      <c r="K3719" s="9"/>
    </row>
    <row r="3720" spans="1:11" x14ac:dyDescent="0.25">
      <c r="A3720" s="2"/>
      <c r="B3720" s="2"/>
      <c r="C3720" s="2"/>
      <c r="E3720" s="2"/>
      <c r="G3720" s="2"/>
      <c r="H3720" s="6"/>
      <c r="I3720" s="9"/>
      <c r="J3720" s="9"/>
      <c r="K3720" s="9"/>
    </row>
    <row r="3721" spans="1:11" x14ac:dyDescent="0.25">
      <c r="A3721" s="2"/>
      <c r="B3721" s="2"/>
      <c r="C3721" s="2"/>
      <c r="E3721" s="2"/>
      <c r="G3721" s="2"/>
      <c r="H3721" s="6"/>
      <c r="I3721" s="9"/>
      <c r="J3721" s="9"/>
      <c r="K3721" s="9"/>
    </row>
    <row r="3722" spans="1:11" x14ac:dyDescent="0.25">
      <c r="A3722" s="2"/>
      <c r="B3722" s="2"/>
      <c r="C3722" s="2"/>
      <c r="E3722" s="2"/>
      <c r="G3722" s="2"/>
      <c r="H3722" s="6"/>
      <c r="I3722" s="9"/>
      <c r="J3722" s="9"/>
      <c r="K3722" s="9"/>
    </row>
    <row r="3723" spans="1:11" x14ac:dyDescent="0.25">
      <c r="A3723" s="2"/>
      <c r="B3723" s="2"/>
      <c r="C3723" s="2"/>
      <c r="E3723" s="2"/>
      <c r="G3723" s="2"/>
      <c r="H3723" s="6"/>
      <c r="I3723" s="9"/>
      <c r="J3723" s="9"/>
      <c r="K3723" s="9"/>
    </row>
    <row r="3724" spans="1:11" x14ac:dyDescent="0.25">
      <c r="A3724" s="2"/>
      <c r="B3724" s="2"/>
      <c r="C3724" s="2"/>
      <c r="E3724" s="2"/>
      <c r="G3724" s="2"/>
      <c r="H3724" s="6"/>
      <c r="I3724" s="9"/>
      <c r="J3724" s="9"/>
      <c r="K3724" s="9"/>
    </row>
    <row r="3725" spans="1:11" x14ac:dyDescent="0.25">
      <c r="A3725" s="2"/>
      <c r="B3725" s="2"/>
      <c r="C3725" s="2"/>
      <c r="E3725" s="2"/>
      <c r="G3725" s="2"/>
      <c r="H3725" s="6"/>
      <c r="I3725" s="9"/>
      <c r="J3725" s="9"/>
      <c r="K3725" s="9"/>
    </row>
    <row r="3726" spans="1:11" x14ac:dyDescent="0.25">
      <c r="A3726" s="2"/>
      <c r="B3726" s="2"/>
      <c r="C3726" s="2"/>
      <c r="E3726" s="2"/>
      <c r="G3726" s="2"/>
      <c r="H3726" s="6"/>
      <c r="I3726" s="9"/>
      <c r="J3726" s="9"/>
      <c r="K3726" s="9"/>
    </row>
    <row r="3727" spans="1:11" x14ac:dyDescent="0.25">
      <c r="A3727" s="2"/>
      <c r="B3727" s="2"/>
      <c r="C3727" s="2"/>
      <c r="E3727" s="2"/>
      <c r="G3727" s="2"/>
      <c r="H3727" s="6"/>
      <c r="I3727" s="9"/>
      <c r="J3727" s="9"/>
      <c r="K3727" s="9"/>
    </row>
    <row r="3728" spans="1:11" x14ac:dyDescent="0.25">
      <c r="A3728" s="2"/>
      <c r="B3728" s="2"/>
      <c r="C3728" s="2"/>
      <c r="E3728" s="2"/>
      <c r="G3728" s="2"/>
      <c r="H3728" s="6"/>
      <c r="I3728" s="9"/>
      <c r="J3728" s="9"/>
      <c r="K3728" s="9"/>
    </row>
    <row r="3729" spans="1:11" x14ac:dyDescent="0.25">
      <c r="A3729" s="2"/>
      <c r="B3729" s="2"/>
      <c r="C3729" s="2"/>
      <c r="E3729" s="2"/>
      <c r="G3729" s="2"/>
      <c r="H3729" s="6"/>
      <c r="I3729" s="9"/>
      <c r="J3729" s="9"/>
      <c r="K3729" s="9"/>
    </row>
    <row r="3730" spans="1:11" x14ac:dyDescent="0.25">
      <c r="A3730" s="2"/>
      <c r="B3730" s="2"/>
      <c r="C3730" s="2"/>
      <c r="E3730" s="2"/>
      <c r="G3730" s="2"/>
      <c r="H3730" s="6"/>
      <c r="I3730" s="9"/>
      <c r="J3730" s="9"/>
      <c r="K3730" s="9"/>
    </row>
    <row r="3731" spans="1:11" x14ac:dyDescent="0.25">
      <c r="A3731" s="2"/>
      <c r="B3731" s="2"/>
      <c r="C3731" s="2"/>
      <c r="E3731" s="2"/>
      <c r="G3731" s="2"/>
      <c r="H3731" s="6"/>
      <c r="I3731" s="9"/>
      <c r="J3731" s="9"/>
      <c r="K3731" s="9"/>
    </row>
    <row r="3732" spans="1:11" x14ac:dyDescent="0.25">
      <c r="A3732" s="2"/>
      <c r="B3732" s="2"/>
      <c r="C3732" s="2"/>
      <c r="E3732" s="2"/>
      <c r="G3732" s="2"/>
      <c r="H3732" s="6"/>
      <c r="I3732" s="9"/>
      <c r="J3732" s="9"/>
      <c r="K3732" s="9"/>
    </row>
    <row r="3733" spans="1:11" x14ac:dyDescent="0.25">
      <c r="A3733" s="2"/>
      <c r="B3733" s="2"/>
      <c r="C3733" s="2"/>
      <c r="E3733" s="2"/>
      <c r="G3733" s="2"/>
      <c r="H3733" s="6"/>
      <c r="I3733" s="9"/>
      <c r="J3733" s="9"/>
      <c r="K3733" s="9"/>
    </row>
    <row r="3734" spans="1:11" x14ac:dyDescent="0.25">
      <c r="A3734" s="2"/>
      <c r="B3734" s="2"/>
      <c r="C3734" s="2"/>
      <c r="E3734" s="2"/>
      <c r="G3734" s="2"/>
      <c r="H3734" s="6"/>
      <c r="I3734" s="9"/>
      <c r="J3734" s="9"/>
      <c r="K3734" s="9"/>
    </row>
    <row r="3735" spans="1:11" x14ac:dyDescent="0.25">
      <c r="A3735" s="2"/>
      <c r="B3735" s="2"/>
      <c r="C3735" s="2"/>
      <c r="E3735" s="2"/>
      <c r="G3735" s="2"/>
      <c r="H3735" s="6"/>
      <c r="I3735" s="9"/>
      <c r="J3735" s="9"/>
      <c r="K3735" s="9"/>
    </row>
    <row r="3736" spans="1:11" x14ac:dyDescent="0.25">
      <c r="A3736" s="2"/>
      <c r="B3736" s="2"/>
      <c r="C3736" s="2"/>
      <c r="E3736" s="2"/>
      <c r="G3736" s="2"/>
      <c r="H3736" s="6"/>
      <c r="I3736" s="9"/>
      <c r="J3736" s="9"/>
      <c r="K3736" s="9"/>
    </row>
    <row r="3737" spans="1:11" x14ac:dyDescent="0.25">
      <c r="A3737" s="2"/>
      <c r="B3737" s="2"/>
      <c r="C3737" s="2"/>
      <c r="E3737" s="2"/>
      <c r="G3737" s="2"/>
      <c r="H3737" s="6"/>
      <c r="I3737" s="9"/>
      <c r="J3737" s="9"/>
      <c r="K3737" s="9"/>
    </row>
    <row r="3738" spans="1:11" x14ac:dyDescent="0.25">
      <c r="A3738" s="2"/>
      <c r="B3738" s="2"/>
      <c r="C3738" s="2"/>
      <c r="E3738" s="2"/>
      <c r="G3738" s="2"/>
      <c r="H3738" s="6"/>
      <c r="I3738" s="9"/>
      <c r="J3738" s="9"/>
      <c r="K3738" s="9"/>
    </row>
    <row r="3739" spans="1:11" x14ac:dyDescent="0.25">
      <c r="A3739" s="2"/>
      <c r="B3739" s="2"/>
      <c r="C3739" s="2"/>
      <c r="E3739" s="2"/>
      <c r="G3739" s="2"/>
      <c r="H3739" s="6"/>
      <c r="I3739" s="9"/>
      <c r="J3739" s="9"/>
      <c r="K3739" s="9"/>
    </row>
    <row r="3740" spans="1:11" x14ac:dyDescent="0.25">
      <c r="A3740" s="2"/>
      <c r="B3740" s="2"/>
      <c r="C3740" s="2"/>
      <c r="E3740" s="2"/>
      <c r="G3740" s="2"/>
      <c r="H3740" s="6"/>
      <c r="I3740" s="9"/>
      <c r="J3740" s="9"/>
      <c r="K3740" s="9"/>
    </row>
    <row r="3741" spans="1:11" x14ac:dyDescent="0.25">
      <c r="A3741" s="2"/>
      <c r="B3741" s="2"/>
      <c r="C3741" s="2"/>
      <c r="E3741" s="2"/>
      <c r="G3741" s="2"/>
      <c r="H3741" s="6"/>
      <c r="I3741" s="9"/>
      <c r="J3741" s="9"/>
      <c r="K3741" s="9"/>
    </row>
    <row r="3742" spans="1:11" x14ac:dyDescent="0.25">
      <c r="A3742" s="2"/>
      <c r="B3742" s="2"/>
      <c r="C3742" s="2"/>
      <c r="E3742" s="2"/>
      <c r="G3742" s="2"/>
      <c r="H3742" s="6"/>
      <c r="I3742" s="9"/>
      <c r="J3742" s="9"/>
      <c r="K3742" s="9"/>
    </row>
    <row r="3743" spans="1:11" x14ac:dyDescent="0.25">
      <c r="A3743" s="2"/>
      <c r="B3743" s="2"/>
      <c r="C3743" s="2"/>
      <c r="E3743" s="2"/>
      <c r="G3743" s="2"/>
      <c r="H3743" s="6"/>
      <c r="I3743" s="9"/>
      <c r="J3743" s="9"/>
      <c r="K3743" s="9"/>
    </row>
    <row r="3744" spans="1:11" x14ac:dyDescent="0.25">
      <c r="A3744" s="2"/>
      <c r="B3744" s="2"/>
      <c r="C3744" s="2"/>
      <c r="E3744" s="2"/>
      <c r="G3744" s="2"/>
      <c r="H3744" s="6"/>
      <c r="I3744" s="9"/>
      <c r="J3744" s="9"/>
      <c r="K3744" s="9"/>
    </row>
    <row r="3745" spans="1:11" x14ac:dyDescent="0.25">
      <c r="A3745" s="2"/>
      <c r="B3745" s="2"/>
      <c r="C3745" s="2"/>
      <c r="E3745" s="2"/>
      <c r="G3745" s="2"/>
      <c r="H3745" s="6"/>
      <c r="I3745" s="9"/>
      <c r="J3745" s="9"/>
      <c r="K3745" s="9"/>
    </row>
    <row r="3746" spans="1:11" x14ac:dyDescent="0.25">
      <c r="A3746" s="2"/>
      <c r="B3746" s="2"/>
      <c r="C3746" s="2"/>
      <c r="E3746" s="2"/>
      <c r="G3746" s="2"/>
      <c r="H3746" s="6"/>
      <c r="I3746" s="9"/>
      <c r="J3746" s="9"/>
      <c r="K3746" s="9"/>
    </row>
    <row r="3747" spans="1:11" x14ac:dyDescent="0.25">
      <c r="A3747" s="2"/>
      <c r="B3747" s="2"/>
      <c r="C3747" s="2"/>
      <c r="E3747" s="2"/>
      <c r="G3747" s="2"/>
      <c r="H3747" s="6"/>
      <c r="I3747" s="9"/>
      <c r="J3747" s="9"/>
      <c r="K3747" s="9"/>
    </row>
    <row r="3748" spans="1:11" x14ac:dyDescent="0.25">
      <c r="A3748" s="2"/>
      <c r="B3748" s="2"/>
      <c r="C3748" s="2"/>
      <c r="E3748" s="2"/>
      <c r="G3748" s="2"/>
      <c r="H3748" s="6"/>
      <c r="I3748" s="9"/>
      <c r="J3748" s="9"/>
      <c r="K3748" s="9"/>
    </row>
    <row r="3749" spans="1:11" x14ac:dyDescent="0.25">
      <c r="A3749" s="2"/>
      <c r="B3749" s="2"/>
      <c r="C3749" s="2"/>
      <c r="E3749" s="2"/>
      <c r="G3749" s="2"/>
      <c r="H3749" s="6"/>
      <c r="I3749" s="9"/>
      <c r="J3749" s="9"/>
      <c r="K3749" s="9"/>
    </row>
    <row r="3750" spans="1:11" x14ac:dyDescent="0.25">
      <c r="A3750" s="2"/>
      <c r="B3750" s="2"/>
      <c r="C3750" s="2"/>
      <c r="E3750" s="2"/>
      <c r="G3750" s="2"/>
      <c r="H3750" s="6"/>
      <c r="I3750" s="9"/>
      <c r="J3750" s="9"/>
      <c r="K3750" s="9"/>
    </row>
    <row r="3751" spans="1:11" x14ac:dyDescent="0.25">
      <c r="A3751" s="2"/>
      <c r="B3751" s="2"/>
      <c r="C3751" s="2"/>
      <c r="E3751" s="2"/>
      <c r="G3751" s="2"/>
      <c r="H3751" s="6"/>
      <c r="I3751" s="9"/>
      <c r="J3751" s="9"/>
      <c r="K3751" s="9"/>
    </row>
    <row r="3752" spans="1:11" x14ac:dyDescent="0.25">
      <c r="A3752" s="2"/>
      <c r="B3752" s="2"/>
      <c r="C3752" s="2"/>
      <c r="E3752" s="2"/>
      <c r="G3752" s="2"/>
      <c r="H3752" s="6"/>
      <c r="I3752" s="9"/>
      <c r="J3752" s="9"/>
      <c r="K3752" s="9"/>
    </row>
    <row r="3753" spans="1:11" x14ac:dyDescent="0.25">
      <c r="A3753" s="2"/>
      <c r="B3753" s="2"/>
      <c r="C3753" s="2"/>
      <c r="E3753" s="2"/>
      <c r="G3753" s="2"/>
      <c r="H3753" s="6"/>
      <c r="I3753" s="9"/>
      <c r="J3753" s="9"/>
      <c r="K3753" s="9"/>
    </row>
    <row r="3754" spans="1:11" x14ac:dyDescent="0.25">
      <c r="A3754" s="2"/>
      <c r="B3754" s="2"/>
      <c r="C3754" s="2"/>
      <c r="E3754" s="2"/>
      <c r="G3754" s="2"/>
      <c r="H3754" s="6"/>
      <c r="I3754" s="9"/>
      <c r="J3754" s="9"/>
      <c r="K3754" s="9"/>
    </row>
    <row r="3755" spans="1:11" x14ac:dyDescent="0.25">
      <c r="A3755" s="2"/>
      <c r="B3755" s="2"/>
      <c r="C3755" s="2"/>
      <c r="E3755" s="2"/>
      <c r="G3755" s="2"/>
      <c r="H3755" s="6"/>
      <c r="I3755" s="9"/>
      <c r="J3755" s="9"/>
      <c r="K3755" s="9"/>
    </row>
    <row r="3756" spans="1:11" x14ac:dyDescent="0.25">
      <c r="A3756" s="2"/>
      <c r="B3756" s="2"/>
      <c r="C3756" s="2"/>
      <c r="E3756" s="2"/>
      <c r="G3756" s="2"/>
      <c r="H3756" s="6"/>
      <c r="I3756" s="9"/>
      <c r="J3756" s="9"/>
      <c r="K3756" s="9"/>
    </row>
    <row r="3757" spans="1:11" x14ac:dyDescent="0.25">
      <c r="A3757" s="2"/>
      <c r="B3757" s="2"/>
      <c r="C3757" s="2"/>
      <c r="E3757" s="2"/>
      <c r="G3757" s="2"/>
      <c r="H3757" s="6"/>
      <c r="I3757" s="9"/>
      <c r="J3757" s="9"/>
      <c r="K3757" s="9"/>
    </row>
    <row r="3758" spans="1:11" x14ac:dyDescent="0.25">
      <c r="A3758" s="2"/>
      <c r="B3758" s="2"/>
      <c r="C3758" s="2"/>
      <c r="E3758" s="2"/>
      <c r="G3758" s="2"/>
      <c r="H3758" s="6"/>
      <c r="I3758" s="9"/>
      <c r="J3758" s="9"/>
      <c r="K3758" s="9"/>
    </row>
    <row r="3759" spans="1:11" x14ac:dyDescent="0.25">
      <c r="A3759" s="2"/>
      <c r="B3759" s="2"/>
      <c r="C3759" s="2"/>
      <c r="E3759" s="2"/>
      <c r="G3759" s="2"/>
      <c r="H3759" s="6"/>
      <c r="I3759" s="9"/>
      <c r="J3759" s="9"/>
      <c r="K3759" s="9"/>
    </row>
    <row r="3760" spans="1:11" x14ac:dyDescent="0.25">
      <c r="A3760" s="2"/>
      <c r="B3760" s="2"/>
      <c r="C3760" s="2"/>
      <c r="E3760" s="2"/>
      <c r="G3760" s="2"/>
      <c r="H3760" s="6"/>
      <c r="I3760" s="9"/>
      <c r="J3760" s="9"/>
      <c r="K3760" s="9"/>
    </row>
    <row r="3761" spans="1:11" x14ac:dyDescent="0.25">
      <c r="A3761" s="2"/>
      <c r="B3761" s="2"/>
      <c r="C3761" s="2"/>
      <c r="E3761" s="2"/>
      <c r="G3761" s="2"/>
      <c r="H3761" s="6"/>
      <c r="I3761" s="9"/>
      <c r="J3761" s="9"/>
      <c r="K3761" s="9"/>
    </row>
    <row r="3762" spans="1:11" x14ac:dyDescent="0.25">
      <c r="A3762" s="2"/>
      <c r="B3762" s="2"/>
      <c r="C3762" s="2"/>
      <c r="E3762" s="2"/>
      <c r="G3762" s="2"/>
      <c r="H3762" s="6"/>
      <c r="I3762" s="9"/>
      <c r="J3762" s="9"/>
      <c r="K3762" s="9"/>
    </row>
    <row r="3763" spans="1:11" x14ac:dyDescent="0.25">
      <c r="A3763" s="2"/>
      <c r="B3763" s="2"/>
      <c r="C3763" s="2"/>
      <c r="E3763" s="2"/>
      <c r="G3763" s="2"/>
      <c r="H3763" s="6"/>
      <c r="I3763" s="9"/>
      <c r="J3763" s="9"/>
      <c r="K3763" s="9"/>
    </row>
    <row r="3764" spans="1:11" x14ac:dyDescent="0.25">
      <c r="A3764" s="2"/>
      <c r="B3764" s="2"/>
      <c r="C3764" s="2"/>
      <c r="E3764" s="2"/>
      <c r="G3764" s="2"/>
      <c r="H3764" s="6"/>
      <c r="I3764" s="9"/>
      <c r="J3764" s="9"/>
      <c r="K3764" s="9"/>
    </row>
    <row r="3765" spans="1:11" x14ac:dyDescent="0.25">
      <c r="A3765" s="2"/>
      <c r="B3765" s="2"/>
      <c r="C3765" s="2"/>
      <c r="E3765" s="2"/>
      <c r="G3765" s="2"/>
      <c r="H3765" s="6"/>
      <c r="I3765" s="9"/>
      <c r="J3765" s="9"/>
      <c r="K3765" s="9"/>
    </row>
    <row r="3766" spans="1:11" x14ac:dyDescent="0.25">
      <c r="A3766" s="2"/>
      <c r="B3766" s="2"/>
      <c r="C3766" s="2"/>
      <c r="E3766" s="2"/>
      <c r="G3766" s="2"/>
      <c r="H3766" s="6"/>
      <c r="I3766" s="9"/>
      <c r="J3766" s="9"/>
      <c r="K3766" s="9"/>
    </row>
    <row r="3767" spans="1:11" x14ac:dyDescent="0.25">
      <c r="A3767" s="2"/>
      <c r="B3767" s="2"/>
      <c r="C3767" s="2"/>
      <c r="E3767" s="2"/>
      <c r="G3767" s="2"/>
      <c r="H3767" s="6"/>
      <c r="I3767" s="9"/>
      <c r="J3767" s="9"/>
      <c r="K3767" s="9"/>
    </row>
    <row r="3768" spans="1:11" x14ac:dyDescent="0.25">
      <c r="A3768" s="2"/>
      <c r="B3768" s="2"/>
      <c r="C3768" s="2"/>
      <c r="E3768" s="2"/>
      <c r="G3768" s="2"/>
      <c r="H3768" s="6"/>
      <c r="I3768" s="9"/>
      <c r="J3768" s="9"/>
      <c r="K3768" s="9"/>
    </row>
    <row r="3769" spans="1:11" x14ac:dyDescent="0.25">
      <c r="A3769" s="2"/>
      <c r="B3769" s="2"/>
      <c r="C3769" s="2"/>
      <c r="E3769" s="2"/>
      <c r="G3769" s="2"/>
      <c r="H3769" s="6"/>
      <c r="I3769" s="9"/>
      <c r="J3769" s="9"/>
      <c r="K3769" s="9"/>
    </row>
    <row r="3770" spans="1:11" x14ac:dyDescent="0.25">
      <c r="A3770" s="2"/>
      <c r="B3770" s="2"/>
      <c r="C3770" s="2"/>
      <c r="E3770" s="2"/>
      <c r="G3770" s="2"/>
      <c r="H3770" s="6"/>
      <c r="I3770" s="9"/>
      <c r="J3770" s="9"/>
      <c r="K3770" s="9"/>
    </row>
    <row r="3771" spans="1:11" x14ac:dyDescent="0.25">
      <c r="A3771" s="2"/>
      <c r="B3771" s="2"/>
      <c r="C3771" s="2"/>
      <c r="E3771" s="2"/>
      <c r="G3771" s="2"/>
      <c r="H3771" s="6"/>
      <c r="I3771" s="9"/>
      <c r="J3771" s="9"/>
      <c r="K3771" s="9"/>
    </row>
    <row r="3772" spans="1:11" x14ac:dyDescent="0.25">
      <c r="A3772" s="2"/>
      <c r="B3772" s="2"/>
      <c r="C3772" s="2"/>
      <c r="E3772" s="2"/>
      <c r="G3772" s="2"/>
      <c r="H3772" s="6"/>
      <c r="I3772" s="9"/>
      <c r="J3772" s="9"/>
      <c r="K3772" s="9"/>
    </row>
    <row r="3773" spans="1:11" x14ac:dyDescent="0.25">
      <c r="A3773" s="2"/>
      <c r="B3773" s="2"/>
      <c r="C3773" s="2"/>
      <c r="E3773" s="2"/>
      <c r="G3773" s="2"/>
      <c r="H3773" s="6"/>
      <c r="I3773" s="9"/>
      <c r="J3773" s="9"/>
      <c r="K3773" s="9"/>
    </row>
    <row r="3774" spans="1:11" x14ac:dyDescent="0.25">
      <c r="A3774" s="2"/>
      <c r="B3774" s="2"/>
      <c r="C3774" s="2"/>
      <c r="E3774" s="2"/>
      <c r="G3774" s="2"/>
      <c r="H3774" s="6"/>
      <c r="I3774" s="9"/>
      <c r="J3774" s="9"/>
      <c r="K3774" s="9"/>
    </row>
    <row r="3775" spans="1:11" x14ac:dyDescent="0.25">
      <c r="A3775" s="2"/>
      <c r="B3775" s="2"/>
      <c r="C3775" s="2"/>
      <c r="E3775" s="2"/>
      <c r="G3775" s="2"/>
      <c r="H3775" s="6"/>
      <c r="I3775" s="9"/>
      <c r="J3775" s="9"/>
      <c r="K3775" s="9"/>
    </row>
    <row r="3776" spans="1:11" x14ac:dyDescent="0.25">
      <c r="A3776" s="2"/>
      <c r="B3776" s="2"/>
      <c r="C3776" s="2"/>
      <c r="E3776" s="2"/>
      <c r="G3776" s="2"/>
      <c r="H3776" s="6"/>
      <c r="I3776" s="9"/>
      <c r="J3776" s="9"/>
      <c r="K3776" s="9"/>
    </row>
    <row r="3777" spans="1:11" x14ac:dyDescent="0.25">
      <c r="A3777" s="2"/>
      <c r="B3777" s="2"/>
      <c r="C3777" s="2"/>
      <c r="E3777" s="2"/>
      <c r="G3777" s="2"/>
      <c r="H3777" s="6"/>
      <c r="I3777" s="9"/>
      <c r="J3777" s="9"/>
      <c r="K3777" s="9"/>
    </row>
    <row r="3778" spans="1:11" x14ac:dyDescent="0.25">
      <c r="A3778" s="2"/>
      <c r="B3778" s="2"/>
      <c r="C3778" s="2"/>
      <c r="E3778" s="2"/>
      <c r="G3778" s="2"/>
      <c r="H3778" s="6"/>
      <c r="I3778" s="9"/>
      <c r="J3778" s="9"/>
      <c r="K3778" s="9"/>
    </row>
    <row r="3779" spans="1:11" x14ac:dyDescent="0.25">
      <c r="A3779" s="2"/>
      <c r="B3779" s="2"/>
      <c r="C3779" s="2"/>
      <c r="E3779" s="2"/>
      <c r="G3779" s="2"/>
      <c r="H3779" s="6"/>
      <c r="I3779" s="9"/>
      <c r="J3779" s="9"/>
      <c r="K3779" s="9"/>
    </row>
    <row r="3780" spans="1:11" x14ac:dyDescent="0.25">
      <c r="A3780" s="2"/>
      <c r="B3780" s="2"/>
      <c r="C3780" s="2"/>
      <c r="E3780" s="2"/>
      <c r="G3780" s="2"/>
      <c r="H3780" s="6"/>
      <c r="I3780" s="9"/>
      <c r="J3780" s="9"/>
      <c r="K3780" s="9"/>
    </row>
    <row r="3781" spans="1:11" x14ac:dyDescent="0.25">
      <c r="A3781" s="2"/>
      <c r="B3781" s="2"/>
      <c r="C3781" s="2"/>
      <c r="E3781" s="2"/>
      <c r="G3781" s="2"/>
      <c r="H3781" s="6"/>
      <c r="I3781" s="9"/>
      <c r="J3781" s="9"/>
      <c r="K3781" s="9"/>
    </row>
    <row r="3782" spans="1:11" x14ac:dyDescent="0.25">
      <c r="A3782" s="2"/>
      <c r="B3782" s="2"/>
      <c r="C3782" s="2"/>
      <c r="E3782" s="2"/>
      <c r="G3782" s="2"/>
      <c r="H3782" s="6"/>
      <c r="I3782" s="9"/>
      <c r="J3782" s="9"/>
      <c r="K3782" s="9"/>
    </row>
    <row r="3783" spans="1:11" x14ac:dyDescent="0.25">
      <c r="A3783" s="2"/>
      <c r="B3783" s="2"/>
      <c r="C3783" s="2"/>
      <c r="E3783" s="2"/>
      <c r="G3783" s="2"/>
      <c r="H3783" s="6"/>
      <c r="I3783" s="9"/>
      <c r="J3783" s="9"/>
      <c r="K3783" s="9"/>
    </row>
    <row r="3784" spans="1:11" x14ac:dyDescent="0.25">
      <c r="A3784" s="2"/>
      <c r="B3784" s="2"/>
      <c r="C3784" s="2"/>
      <c r="E3784" s="2"/>
      <c r="G3784" s="2"/>
      <c r="H3784" s="6"/>
      <c r="I3784" s="9"/>
      <c r="J3784" s="9"/>
      <c r="K3784" s="9"/>
    </row>
    <row r="3785" spans="1:11" x14ac:dyDescent="0.25">
      <c r="A3785" s="2"/>
      <c r="B3785" s="2"/>
      <c r="C3785" s="2"/>
      <c r="E3785" s="2"/>
      <c r="G3785" s="2"/>
      <c r="H3785" s="6"/>
      <c r="I3785" s="9"/>
      <c r="J3785" s="9"/>
      <c r="K3785" s="9"/>
    </row>
    <row r="3786" spans="1:11" x14ac:dyDescent="0.25">
      <c r="A3786" s="2"/>
      <c r="B3786" s="2"/>
      <c r="C3786" s="2"/>
      <c r="E3786" s="2"/>
      <c r="G3786" s="2"/>
      <c r="H3786" s="6"/>
      <c r="I3786" s="9"/>
      <c r="J3786" s="9"/>
      <c r="K3786" s="9"/>
    </row>
    <row r="3787" spans="1:11" x14ac:dyDescent="0.25">
      <c r="A3787" s="2"/>
      <c r="B3787" s="2"/>
      <c r="C3787" s="2"/>
      <c r="E3787" s="2"/>
      <c r="G3787" s="2"/>
      <c r="H3787" s="6"/>
      <c r="I3787" s="9"/>
      <c r="J3787" s="9"/>
      <c r="K3787" s="9"/>
    </row>
    <row r="3788" spans="1:11" x14ac:dyDescent="0.25">
      <c r="A3788" s="2"/>
      <c r="B3788" s="2"/>
      <c r="C3788" s="2"/>
      <c r="E3788" s="2"/>
      <c r="G3788" s="2"/>
      <c r="H3788" s="6"/>
      <c r="I3788" s="9"/>
      <c r="J3788" s="9"/>
      <c r="K3788" s="9"/>
    </row>
    <row r="3789" spans="1:11" x14ac:dyDescent="0.25">
      <c r="A3789" s="2"/>
      <c r="B3789" s="2"/>
      <c r="C3789" s="2"/>
      <c r="E3789" s="2"/>
      <c r="G3789" s="2"/>
      <c r="H3789" s="6"/>
      <c r="I3789" s="9"/>
      <c r="J3789" s="9"/>
      <c r="K3789" s="9"/>
    </row>
    <row r="3790" spans="1:11" x14ac:dyDescent="0.25">
      <c r="A3790" s="2"/>
      <c r="B3790" s="2"/>
      <c r="C3790" s="2"/>
      <c r="E3790" s="2"/>
      <c r="G3790" s="2"/>
      <c r="H3790" s="6"/>
      <c r="I3790" s="9"/>
      <c r="J3790" s="9"/>
      <c r="K3790" s="9"/>
    </row>
    <row r="3791" spans="1:11" x14ac:dyDescent="0.25">
      <c r="A3791" s="2"/>
      <c r="B3791" s="2"/>
      <c r="C3791" s="2"/>
      <c r="E3791" s="2"/>
      <c r="G3791" s="2"/>
      <c r="H3791" s="6"/>
      <c r="I3791" s="9"/>
      <c r="J3791" s="9"/>
      <c r="K3791" s="9"/>
    </row>
    <row r="3792" spans="1:11" x14ac:dyDescent="0.25">
      <c r="A3792" s="2"/>
      <c r="B3792" s="2"/>
      <c r="C3792" s="2"/>
      <c r="E3792" s="2"/>
      <c r="G3792" s="2"/>
      <c r="H3792" s="6"/>
      <c r="I3792" s="9"/>
      <c r="J3792" s="9"/>
      <c r="K3792" s="9"/>
    </row>
    <row r="3793" spans="1:11" x14ac:dyDescent="0.25">
      <c r="A3793" s="2"/>
      <c r="B3793" s="2"/>
      <c r="C3793" s="2"/>
      <c r="E3793" s="2"/>
      <c r="G3793" s="2"/>
      <c r="H3793" s="6"/>
      <c r="I3793" s="9"/>
      <c r="J3793" s="9"/>
      <c r="K3793" s="9"/>
    </row>
    <row r="3794" spans="1:11" x14ac:dyDescent="0.25">
      <c r="A3794" s="2"/>
      <c r="B3794" s="2"/>
      <c r="C3794" s="2"/>
      <c r="E3794" s="2"/>
      <c r="G3794" s="2"/>
      <c r="H3794" s="6"/>
      <c r="I3794" s="9"/>
      <c r="J3794" s="9"/>
      <c r="K3794" s="9"/>
    </row>
    <row r="3795" spans="1:11" x14ac:dyDescent="0.25">
      <c r="A3795" s="2"/>
      <c r="B3795" s="2"/>
      <c r="C3795" s="2"/>
      <c r="E3795" s="2"/>
      <c r="G3795" s="2"/>
      <c r="H3795" s="6"/>
      <c r="I3795" s="9"/>
      <c r="J3795" s="9"/>
      <c r="K3795" s="9"/>
    </row>
    <row r="3796" spans="1:11" x14ac:dyDescent="0.25">
      <c r="A3796" s="2"/>
      <c r="B3796" s="2"/>
      <c r="C3796" s="2"/>
      <c r="E3796" s="2"/>
      <c r="G3796" s="2"/>
      <c r="H3796" s="6"/>
      <c r="I3796" s="9"/>
      <c r="J3796" s="9"/>
      <c r="K3796" s="9"/>
    </row>
    <row r="3797" spans="1:11" x14ac:dyDescent="0.25">
      <c r="A3797" s="2"/>
      <c r="B3797" s="2"/>
      <c r="C3797" s="2"/>
      <c r="E3797" s="2"/>
      <c r="G3797" s="2"/>
      <c r="H3797" s="6"/>
      <c r="I3797" s="9"/>
      <c r="J3797" s="9"/>
      <c r="K3797" s="9"/>
    </row>
    <row r="3798" spans="1:11" x14ac:dyDescent="0.25">
      <c r="A3798" s="2"/>
      <c r="B3798" s="2"/>
      <c r="C3798" s="2"/>
      <c r="E3798" s="2"/>
      <c r="G3798" s="2"/>
      <c r="H3798" s="6"/>
      <c r="I3798" s="9"/>
      <c r="J3798" s="9"/>
      <c r="K3798" s="9"/>
    </row>
    <row r="3799" spans="1:11" x14ac:dyDescent="0.25">
      <c r="A3799" s="2"/>
      <c r="B3799" s="2"/>
      <c r="C3799" s="2"/>
      <c r="E3799" s="2"/>
      <c r="G3799" s="2"/>
      <c r="H3799" s="6"/>
      <c r="I3799" s="9"/>
      <c r="J3799" s="9"/>
      <c r="K3799" s="9"/>
    </row>
    <row r="3800" spans="1:11" x14ac:dyDescent="0.25">
      <c r="A3800" s="2"/>
      <c r="B3800" s="2"/>
      <c r="C3800" s="2"/>
      <c r="E3800" s="2"/>
      <c r="G3800" s="2"/>
      <c r="H3800" s="6"/>
      <c r="I3800" s="9"/>
      <c r="J3800" s="9"/>
      <c r="K3800" s="9"/>
    </row>
    <row r="3801" spans="1:11" x14ac:dyDescent="0.25">
      <c r="A3801" s="2"/>
      <c r="B3801" s="2"/>
      <c r="C3801" s="2"/>
      <c r="E3801" s="2"/>
      <c r="G3801" s="2"/>
      <c r="H3801" s="6"/>
      <c r="I3801" s="9"/>
      <c r="J3801" s="9"/>
      <c r="K3801" s="9"/>
    </row>
    <row r="3802" spans="1:11" x14ac:dyDescent="0.25">
      <c r="A3802" s="2"/>
      <c r="B3802" s="2"/>
      <c r="C3802" s="2"/>
      <c r="E3802" s="2"/>
      <c r="G3802" s="2"/>
      <c r="H3802" s="6"/>
      <c r="I3802" s="9"/>
      <c r="J3802" s="9"/>
      <c r="K3802" s="9"/>
    </row>
    <row r="3803" spans="1:11" x14ac:dyDescent="0.25">
      <c r="A3803" s="2"/>
      <c r="B3803" s="2"/>
      <c r="C3803" s="2"/>
      <c r="E3803" s="2"/>
      <c r="G3803" s="2"/>
      <c r="H3803" s="6"/>
      <c r="I3803" s="9"/>
      <c r="J3803" s="9"/>
      <c r="K3803" s="9"/>
    </row>
    <row r="3804" spans="1:11" x14ac:dyDescent="0.25">
      <c r="A3804" s="2"/>
      <c r="B3804" s="2"/>
      <c r="C3804" s="2"/>
      <c r="E3804" s="2"/>
      <c r="G3804" s="2"/>
      <c r="H3804" s="6"/>
      <c r="I3804" s="9"/>
      <c r="J3804" s="9"/>
      <c r="K3804" s="9"/>
    </row>
    <row r="3805" spans="1:11" x14ac:dyDescent="0.25">
      <c r="A3805" s="2"/>
      <c r="B3805" s="2"/>
      <c r="C3805" s="2"/>
      <c r="E3805" s="2"/>
      <c r="G3805" s="2"/>
      <c r="H3805" s="6"/>
      <c r="I3805" s="9"/>
      <c r="J3805" s="9"/>
      <c r="K3805" s="9"/>
    </row>
    <row r="3806" spans="1:11" x14ac:dyDescent="0.25">
      <c r="A3806" s="2"/>
      <c r="B3806" s="2"/>
      <c r="C3806" s="2"/>
      <c r="E3806" s="2"/>
      <c r="G3806" s="2"/>
      <c r="H3806" s="6"/>
      <c r="I3806" s="9"/>
      <c r="J3806" s="9"/>
      <c r="K3806" s="9"/>
    </row>
    <row r="3807" spans="1:11" x14ac:dyDescent="0.25">
      <c r="A3807" s="2"/>
      <c r="B3807" s="2"/>
      <c r="C3807" s="2"/>
      <c r="E3807" s="2"/>
      <c r="G3807" s="2"/>
      <c r="H3807" s="6"/>
      <c r="I3807" s="9"/>
      <c r="J3807" s="9"/>
      <c r="K3807" s="9"/>
    </row>
    <row r="3808" spans="1:11" x14ac:dyDescent="0.25">
      <c r="A3808" s="2"/>
      <c r="B3808" s="2"/>
      <c r="C3808" s="2"/>
      <c r="E3808" s="2"/>
      <c r="G3808" s="2"/>
      <c r="H3808" s="6"/>
      <c r="I3808" s="9"/>
      <c r="J3808" s="9"/>
      <c r="K3808" s="9"/>
    </row>
    <row r="3809" spans="1:11" x14ac:dyDescent="0.25">
      <c r="A3809" s="2"/>
      <c r="B3809" s="2"/>
      <c r="C3809" s="2"/>
      <c r="E3809" s="2"/>
      <c r="G3809" s="2"/>
      <c r="H3809" s="6"/>
      <c r="I3809" s="9"/>
      <c r="J3809" s="9"/>
      <c r="K3809" s="9"/>
    </row>
    <row r="3810" spans="1:11" x14ac:dyDescent="0.25">
      <c r="A3810" s="2"/>
      <c r="B3810" s="2"/>
      <c r="C3810" s="2"/>
      <c r="E3810" s="2"/>
      <c r="G3810" s="2"/>
      <c r="H3810" s="6"/>
      <c r="I3810" s="9"/>
      <c r="J3810" s="9"/>
      <c r="K3810" s="9"/>
    </row>
    <row r="3811" spans="1:11" x14ac:dyDescent="0.25">
      <c r="A3811" s="2"/>
      <c r="B3811" s="2"/>
      <c r="C3811" s="2"/>
      <c r="E3811" s="2"/>
      <c r="G3811" s="2"/>
      <c r="H3811" s="6"/>
      <c r="I3811" s="9"/>
      <c r="J3811" s="9"/>
      <c r="K3811" s="9"/>
    </row>
    <row r="3812" spans="1:11" x14ac:dyDescent="0.25">
      <c r="A3812" s="2"/>
      <c r="B3812" s="2"/>
      <c r="C3812" s="2"/>
      <c r="E3812" s="2"/>
      <c r="G3812" s="2"/>
      <c r="H3812" s="6"/>
      <c r="I3812" s="9"/>
      <c r="J3812" s="9"/>
      <c r="K3812" s="9"/>
    </row>
    <row r="3813" spans="1:11" x14ac:dyDescent="0.25">
      <c r="A3813" s="2"/>
      <c r="B3813" s="2"/>
      <c r="C3813" s="2"/>
      <c r="E3813" s="2"/>
      <c r="G3813" s="2"/>
      <c r="H3813" s="6"/>
      <c r="I3813" s="9"/>
      <c r="J3813" s="9"/>
      <c r="K3813" s="9"/>
    </row>
    <row r="3814" spans="1:11" x14ac:dyDescent="0.25">
      <c r="A3814" s="2"/>
      <c r="B3814" s="2"/>
      <c r="C3814" s="2"/>
      <c r="E3814" s="2"/>
      <c r="G3814" s="2"/>
      <c r="H3814" s="6"/>
      <c r="I3814" s="9"/>
      <c r="J3814" s="9"/>
      <c r="K3814" s="9"/>
    </row>
    <row r="3815" spans="1:11" x14ac:dyDescent="0.25">
      <c r="A3815" s="2"/>
      <c r="B3815" s="2"/>
      <c r="C3815" s="2"/>
      <c r="E3815" s="2"/>
      <c r="G3815" s="2"/>
      <c r="H3815" s="6"/>
      <c r="I3815" s="9"/>
      <c r="J3815" s="9"/>
      <c r="K3815" s="9"/>
    </row>
    <row r="3816" spans="1:11" x14ac:dyDescent="0.25">
      <c r="A3816" s="2"/>
      <c r="B3816" s="2"/>
      <c r="C3816" s="2"/>
      <c r="E3816" s="2"/>
      <c r="G3816" s="2"/>
      <c r="H3816" s="6"/>
      <c r="I3816" s="9"/>
      <c r="J3816" s="9"/>
      <c r="K3816" s="9"/>
    </row>
    <row r="3817" spans="1:11" x14ac:dyDescent="0.25">
      <c r="A3817" s="2"/>
      <c r="B3817" s="2"/>
      <c r="C3817" s="2"/>
      <c r="E3817" s="2"/>
      <c r="G3817" s="2"/>
      <c r="H3817" s="6"/>
      <c r="I3817" s="9"/>
      <c r="J3817" s="9"/>
      <c r="K3817" s="9"/>
    </row>
    <row r="3818" spans="1:11" x14ac:dyDescent="0.25">
      <c r="A3818" s="2"/>
      <c r="B3818" s="2"/>
      <c r="C3818" s="2"/>
      <c r="E3818" s="2"/>
      <c r="G3818" s="2"/>
      <c r="H3818" s="6"/>
      <c r="I3818" s="9"/>
      <c r="J3818" s="9"/>
      <c r="K3818" s="9"/>
    </row>
    <row r="3819" spans="1:11" x14ac:dyDescent="0.25">
      <c r="A3819" s="2"/>
      <c r="B3819" s="2"/>
      <c r="C3819" s="2"/>
      <c r="E3819" s="2"/>
      <c r="G3819" s="2"/>
      <c r="H3819" s="6"/>
      <c r="I3819" s="9"/>
      <c r="J3819" s="9"/>
      <c r="K3819" s="9"/>
    </row>
    <row r="3820" spans="1:11" x14ac:dyDescent="0.25">
      <c r="A3820" s="2"/>
      <c r="B3820" s="2"/>
      <c r="C3820" s="2"/>
      <c r="E3820" s="2"/>
      <c r="G3820" s="2"/>
      <c r="H3820" s="6"/>
      <c r="I3820" s="9"/>
      <c r="J3820" s="9"/>
      <c r="K3820" s="9"/>
    </row>
    <row r="3821" spans="1:11" x14ac:dyDescent="0.25">
      <c r="A3821" s="2"/>
      <c r="B3821" s="2"/>
      <c r="C3821" s="2"/>
      <c r="E3821" s="2"/>
      <c r="G3821" s="2"/>
      <c r="H3821" s="6"/>
      <c r="I3821" s="9"/>
      <c r="J3821" s="9"/>
      <c r="K3821" s="9"/>
    </row>
    <row r="3822" spans="1:11" x14ac:dyDescent="0.25">
      <c r="A3822" s="2"/>
      <c r="B3822" s="2"/>
      <c r="C3822" s="2"/>
      <c r="E3822" s="2"/>
      <c r="G3822" s="2"/>
      <c r="H3822" s="6"/>
      <c r="I3822" s="9"/>
      <c r="J3822" s="9"/>
      <c r="K3822" s="9"/>
    </row>
    <row r="3823" spans="1:11" x14ac:dyDescent="0.25">
      <c r="A3823" s="2"/>
      <c r="B3823" s="2"/>
      <c r="C3823" s="2"/>
      <c r="E3823" s="2"/>
      <c r="G3823" s="2"/>
      <c r="H3823" s="6"/>
      <c r="I3823" s="9"/>
      <c r="J3823" s="9"/>
      <c r="K3823" s="9"/>
    </row>
    <row r="3824" spans="1:11" x14ac:dyDescent="0.25">
      <c r="A3824" s="2"/>
      <c r="B3824" s="2"/>
      <c r="C3824" s="2"/>
      <c r="E3824" s="2"/>
      <c r="G3824" s="2"/>
      <c r="H3824" s="6"/>
      <c r="I3824" s="9"/>
      <c r="J3824" s="9"/>
      <c r="K3824" s="9"/>
    </row>
    <row r="3825" spans="1:11" x14ac:dyDescent="0.25">
      <c r="A3825" s="2"/>
      <c r="B3825" s="2"/>
      <c r="C3825" s="2"/>
      <c r="E3825" s="2"/>
      <c r="G3825" s="2"/>
      <c r="H3825" s="6"/>
      <c r="I3825" s="9"/>
      <c r="J3825" s="9"/>
      <c r="K3825" s="9"/>
    </row>
    <row r="3826" spans="1:11" x14ac:dyDescent="0.25">
      <c r="A3826" s="2"/>
      <c r="B3826" s="2"/>
      <c r="C3826" s="2"/>
      <c r="E3826" s="2"/>
      <c r="G3826" s="2"/>
      <c r="H3826" s="6"/>
      <c r="I3826" s="9"/>
      <c r="J3826" s="9"/>
      <c r="K3826" s="9"/>
    </row>
    <row r="3827" spans="1:11" x14ac:dyDescent="0.25">
      <c r="A3827" s="2"/>
      <c r="B3827" s="2"/>
      <c r="C3827" s="2"/>
      <c r="E3827" s="2"/>
      <c r="G3827" s="2"/>
      <c r="H3827" s="6"/>
      <c r="I3827" s="9"/>
      <c r="J3827" s="9"/>
      <c r="K3827" s="9"/>
    </row>
    <row r="3828" spans="1:11" x14ac:dyDescent="0.25">
      <c r="A3828" s="2"/>
      <c r="B3828" s="2"/>
      <c r="C3828" s="2"/>
      <c r="E3828" s="2"/>
      <c r="G3828" s="2"/>
      <c r="H3828" s="6"/>
      <c r="I3828" s="9"/>
      <c r="J3828" s="9"/>
      <c r="K3828" s="9"/>
    </row>
    <row r="3829" spans="1:11" x14ac:dyDescent="0.25">
      <c r="A3829" s="2"/>
      <c r="B3829" s="2"/>
      <c r="C3829" s="2"/>
      <c r="E3829" s="2"/>
      <c r="G3829" s="2"/>
      <c r="H3829" s="6"/>
      <c r="I3829" s="9"/>
      <c r="J3829" s="9"/>
      <c r="K3829" s="9"/>
    </row>
    <row r="3830" spans="1:11" x14ac:dyDescent="0.25">
      <c r="A3830" s="2"/>
      <c r="B3830" s="2"/>
      <c r="C3830" s="2"/>
      <c r="E3830" s="2"/>
      <c r="G3830" s="2"/>
      <c r="H3830" s="6"/>
      <c r="I3830" s="9"/>
      <c r="J3830" s="9"/>
      <c r="K3830" s="9"/>
    </row>
    <row r="3831" spans="1:11" x14ac:dyDescent="0.25">
      <c r="A3831" s="2"/>
      <c r="B3831" s="2"/>
      <c r="C3831" s="2"/>
      <c r="E3831" s="2"/>
      <c r="G3831" s="2"/>
      <c r="H3831" s="6"/>
      <c r="I3831" s="9"/>
      <c r="J3831" s="9"/>
      <c r="K3831" s="9"/>
    </row>
    <row r="3832" spans="1:11" x14ac:dyDescent="0.25">
      <c r="A3832" s="2"/>
      <c r="B3832" s="2"/>
      <c r="C3832" s="2"/>
      <c r="E3832" s="2"/>
      <c r="G3832" s="2"/>
      <c r="H3832" s="6"/>
      <c r="I3832" s="9"/>
      <c r="J3832" s="9"/>
      <c r="K3832" s="9"/>
    </row>
    <row r="3833" spans="1:11" x14ac:dyDescent="0.25">
      <c r="A3833" s="2"/>
      <c r="B3833" s="2"/>
      <c r="C3833" s="2"/>
      <c r="E3833" s="2"/>
      <c r="G3833" s="2"/>
      <c r="H3833" s="6"/>
      <c r="I3833" s="9"/>
      <c r="J3833" s="9"/>
      <c r="K3833" s="9"/>
    </row>
    <row r="3834" spans="1:11" x14ac:dyDescent="0.25">
      <c r="A3834" s="2"/>
      <c r="B3834" s="2"/>
      <c r="C3834" s="2"/>
      <c r="E3834" s="2"/>
      <c r="G3834" s="2"/>
      <c r="H3834" s="6"/>
      <c r="I3834" s="9"/>
      <c r="J3834" s="9"/>
      <c r="K3834" s="9"/>
    </row>
    <row r="3835" spans="1:11" x14ac:dyDescent="0.25">
      <c r="A3835" s="2"/>
      <c r="B3835" s="2"/>
      <c r="C3835" s="2"/>
      <c r="E3835" s="2"/>
      <c r="G3835" s="2"/>
      <c r="H3835" s="6"/>
      <c r="I3835" s="9"/>
      <c r="J3835" s="9"/>
      <c r="K3835" s="9"/>
    </row>
    <row r="3836" spans="1:11" x14ac:dyDescent="0.25">
      <c r="A3836" s="2"/>
      <c r="B3836" s="2"/>
      <c r="C3836" s="2"/>
      <c r="E3836" s="2"/>
      <c r="G3836" s="2"/>
      <c r="H3836" s="6"/>
      <c r="I3836" s="9"/>
      <c r="J3836" s="9"/>
      <c r="K3836" s="9"/>
    </row>
    <row r="3837" spans="1:11" x14ac:dyDescent="0.25">
      <c r="A3837" s="2"/>
      <c r="B3837" s="2"/>
      <c r="C3837" s="2"/>
      <c r="E3837" s="2"/>
      <c r="G3837" s="2"/>
      <c r="H3837" s="6"/>
      <c r="I3837" s="9"/>
      <c r="J3837" s="9"/>
      <c r="K3837" s="9"/>
    </row>
    <row r="3838" spans="1:11" x14ac:dyDescent="0.25">
      <c r="A3838" s="2"/>
      <c r="B3838" s="2"/>
      <c r="C3838" s="2"/>
      <c r="E3838" s="2"/>
      <c r="G3838" s="2"/>
      <c r="H3838" s="6"/>
      <c r="I3838" s="9"/>
      <c r="J3838" s="9"/>
      <c r="K3838" s="9"/>
    </row>
    <row r="3839" spans="1:11" x14ac:dyDescent="0.25">
      <c r="A3839" s="2"/>
      <c r="B3839" s="2"/>
      <c r="C3839" s="2"/>
      <c r="E3839" s="2"/>
      <c r="G3839" s="2"/>
      <c r="H3839" s="6"/>
      <c r="I3839" s="9"/>
      <c r="J3839" s="9"/>
      <c r="K3839" s="9"/>
    </row>
    <row r="3840" spans="1:11" x14ac:dyDescent="0.25">
      <c r="A3840" s="2"/>
      <c r="B3840" s="2"/>
      <c r="C3840" s="2"/>
      <c r="E3840" s="2"/>
      <c r="G3840" s="2"/>
      <c r="H3840" s="6"/>
      <c r="I3840" s="9"/>
      <c r="J3840" s="9"/>
      <c r="K3840" s="9"/>
    </row>
    <row r="3841" spans="1:11" x14ac:dyDescent="0.25">
      <c r="A3841" s="2"/>
      <c r="B3841" s="2"/>
      <c r="C3841" s="2"/>
      <c r="E3841" s="2"/>
      <c r="G3841" s="2"/>
      <c r="H3841" s="6"/>
      <c r="I3841" s="9"/>
      <c r="J3841" s="9"/>
      <c r="K3841" s="9"/>
    </row>
    <row r="3842" spans="1:11" x14ac:dyDescent="0.25">
      <c r="A3842" s="2"/>
      <c r="B3842" s="2"/>
      <c r="C3842" s="2"/>
      <c r="E3842" s="2"/>
      <c r="G3842" s="2"/>
      <c r="H3842" s="6"/>
      <c r="I3842" s="9"/>
      <c r="J3842" s="9"/>
      <c r="K3842" s="9"/>
    </row>
    <row r="3843" spans="1:11" x14ac:dyDescent="0.25">
      <c r="A3843" s="2"/>
      <c r="B3843" s="2"/>
      <c r="C3843" s="2"/>
      <c r="E3843" s="2"/>
      <c r="G3843" s="2"/>
      <c r="H3843" s="6"/>
      <c r="I3843" s="9"/>
      <c r="J3843" s="9"/>
      <c r="K3843" s="9"/>
    </row>
    <row r="3844" spans="1:11" x14ac:dyDescent="0.25">
      <c r="A3844" s="2"/>
      <c r="B3844" s="2"/>
      <c r="C3844" s="2"/>
      <c r="E3844" s="2"/>
      <c r="G3844" s="2"/>
      <c r="H3844" s="6"/>
      <c r="I3844" s="9"/>
      <c r="J3844" s="9"/>
      <c r="K3844" s="9"/>
    </row>
    <row r="3845" spans="1:11" x14ac:dyDescent="0.25">
      <c r="A3845" s="2"/>
      <c r="B3845" s="2"/>
      <c r="C3845" s="2"/>
      <c r="E3845" s="2"/>
      <c r="G3845" s="2"/>
      <c r="H3845" s="6"/>
      <c r="I3845" s="9"/>
      <c r="J3845" s="9"/>
      <c r="K3845" s="9"/>
    </row>
    <row r="3846" spans="1:11" x14ac:dyDescent="0.25">
      <c r="A3846" s="2"/>
      <c r="B3846" s="2"/>
      <c r="C3846" s="2"/>
      <c r="E3846" s="2"/>
      <c r="G3846" s="2"/>
      <c r="H3846" s="6"/>
      <c r="I3846" s="9"/>
      <c r="J3846" s="9"/>
      <c r="K3846" s="9"/>
    </row>
    <row r="3847" spans="1:11" x14ac:dyDescent="0.25">
      <c r="A3847" s="2"/>
      <c r="B3847" s="2"/>
      <c r="C3847" s="2"/>
      <c r="E3847" s="2"/>
      <c r="G3847" s="2"/>
      <c r="H3847" s="6"/>
      <c r="I3847" s="9"/>
      <c r="J3847" s="9"/>
      <c r="K3847" s="9"/>
    </row>
    <row r="3848" spans="1:11" x14ac:dyDescent="0.25">
      <c r="A3848" s="2"/>
      <c r="B3848" s="2"/>
      <c r="C3848" s="2"/>
      <c r="E3848" s="2"/>
      <c r="G3848" s="2"/>
      <c r="H3848" s="6"/>
      <c r="I3848" s="9"/>
      <c r="J3848" s="9"/>
      <c r="K3848" s="9"/>
    </row>
    <row r="3849" spans="1:11" x14ac:dyDescent="0.25">
      <c r="A3849" s="2"/>
      <c r="B3849" s="2"/>
      <c r="C3849" s="2"/>
      <c r="E3849" s="2"/>
      <c r="G3849" s="2"/>
      <c r="H3849" s="6"/>
      <c r="I3849" s="9"/>
      <c r="J3849" s="9"/>
      <c r="K3849" s="9"/>
    </row>
    <row r="3850" spans="1:11" x14ac:dyDescent="0.25">
      <c r="A3850" s="2"/>
      <c r="B3850" s="2"/>
      <c r="C3850" s="2"/>
      <c r="E3850" s="2"/>
      <c r="G3850" s="2"/>
      <c r="H3850" s="6"/>
      <c r="I3850" s="9"/>
      <c r="J3850" s="9"/>
      <c r="K3850" s="9"/>
    </row>
    <row r="3851" spans="1:11" x14ac:dyDescent="0.25">
      <c r="A3851" s="2"/>
      <c r="B3851" s="2"/>
      <c r="C3851" s="2"/>
      <c r="E3851" s="2"/>
      <c r="G3851" s="2"/>
      <c r="H3851" s="6"/>
      <c r="I3851" s="9"/>
      <c r="J3851" s="9"/>
      <c r="K3851" s="9"/>
    </row>
    <row r="3852" spans="1:11" x14ac:dyDescent="0.25">
      <c r="A3852" s="2"/>
      <c r="B3852" s="2"/>
      <c r="C3852" s="2"/>
      <c r="E3852" s="2"/>
      <c r="G3852" s="2"/>
      <c r="H3852" s="6"/>
      <c r="I3852" s="9"/>
      <c r="J3852" s="9"/>
      <c r="K3852" s="9"/>
    </row>
    <row r="3853" spans="1:11" x14ac:dyDescent="0.25">
      <c r="A3853" s="2"/>
      <c r="B3853" s="2"/>
      <c r="C3853" s="2"/>
      <c r="E3853" s="2"/>
      <c r="G3853" s="2"/>
      <c r="H3853" s="6"/>
      <c r="I3853" s="9"/>
      <c r="J3853" s="9"/>
      <c r="K3853" s="9"/>
    </row>
    <row r="3854" spans="1:11" x14ac:dyDescent="0.25">
      <c r="A3854" s="2"/>
      <c r="B3854" s="2"/>
      <c r="C3854" s="2"/>
      <c r="E3854" s="2"/>
      <c r="G3854" s="2"/>
      <c r="H3854" s="6"/>
      <c r="I3854" s="9"/>
      <c r="J3854" s="9"/>
      <c r="K3854" s="9"/>
    </row>
    <row r="3855" spans="1:11" x14ac:dyDescent="0.25">
      <c r="A3855" s="2"/>
      <c r="B3855" s="2"/>
      <c r="C3855" s="2"/>
      <c r="E3855" s="2"/>
      <c r="G3855" s="2"/>
      <c r="H3855" s="6"/>
      <c r="I3855" s="9"/>
      <c r="J3855" s="9"/>
      <c r="K3855" s="9"/>
    </row>
    <row r="3856" spans="1:11" x14ac:dyDescent="0.25">
      <c r="A3856" s="2"/>
      <c r="B3856" s="2"/>
      <c r="C3856" s="2"/>
      <c r="E3856" s="2"/>
      <c r="G3856" s="2"/>
      <c r="H3856" s="6"/>
      <c r="I3856" s="9"/>
      <c r="J3856" s="9"/>
      <c r="K3856" s="9"/>
    </row>
    <row r="3857" spans="1:11" x14ac:dyDescent="0.25">
      <c r="A3857" s="2"/>
      <c r="B3857" s="2"/>
      <c r="C3857" s="2"/>
      <c r="E3857" s="2"/>
      <c r="G3857" s="2"/>
      <c r="H3857" s="6"/>
      <c r="I3857" s="9"/>
      <c r="J3857" s="9"/>
      <c r="K3857" s="9"/>
    </row>
    <row r="3858" spans="1:11" x14ac:dyDescent="0.25">
      <c r="A3858" s="2"/>
      <c r="B3858" s="2"/>
      <c r="C3858" s="2"/>
      <c r="E3858" s="2"/>
      <c r="G3858" s="2"/>
      <c r="H3858" s="6"/>
      <c r="I3858" s="9"/>
      <c r="J3858" s="9"/>
      <c r="K3858" s="9"/>
    </row>
    <row r="3859" spans="1:11" x14ac:dyDescent="0.25">
      <c r="A3859" s="2"/>
      <c r="B3859" s="2"/>
      <c r="C3859" s="2"/>
      <c r="E3859" s="2"/>
      <c r="G3859" s="2"/>
      <c r="H3859" s="6"/>
      <c r="I3859" s="9"/>
      <c r="J3859" s="9"/>
      <c r="K3859" s="9"/>
    </row>
    <row r="3860" spans="1:11" x14ac:dyDescent="0.25">
      <c r="A3860" s="2"/>
      <c r="B3860" s="2"/>
      <c r="C3860" s="2"/>
      <c r="E3860" s="2"/>
      <c r="G3860" s="2"/>
      <c r="H3860" s="6"/>
      <c r="I3860" s="9"/>
      <c r="J3860" s="9"/>
      <c r="K3860" s="9"/>
    </row>
    <row r="3861" spans="1:11" x14ac:dyDescent="0.25">
      <c r="A3861" s="2"/>
      <c r="B3861" s="2"/>
      <c r="C3861" s="2"/>
      <c r="E3861" s="2"/>
      <c r="G3861" s="2"/>
      <c r="H3861" s="6"/>
      <c r="I3861" s="9"/>
      <c r="J3861" s="9"/>
      <c r="K3861" s="9"/>
    </row>
    <row r="3862" spans="1:11" x14ac:dyDescent="0.25">
      <c r="A3862" s="2"/>
      <c r="B3862" s="2"/>
      <c r="C3862" s="2"/>
      <c r="E3862" s="2"/>
      <c r="G3862" s="2"/>
      <c r="H3862" s="6"/>
      <c r="I3862" s="9"/>
      <c r="J3862" s="9"/>
      <c r="K3862" s="9"/>
    </row>
    <row r="3863" spans="1:11" x14ac:dyDescent="0.25">
      <c r="A3863" s="2"/>
      <c r="B3863" s="2"/>
      <c r="C3863" s="2"/>
      <c r="E3863" s="2"/>
      <c r="G3863" s="2"/>
      <c r="H3863" s="6"/>
      <c r="I3863" s="9"/>
      <c r="J3863" s="9"/>
      <c r="K3863" s="9"/>
    </row>
    <row r="3864" spans="1:11" x14ac:dyDescent="0.25">
      <c r="A3864" s="2"/>
      <c r="B3864" s="2"/>
      <c r="C3864" s="2"/>
      <c r="E3864" s="2"/>
      <c r="G3864" s="2"/>
      <c r="H3864" s="6"/>
      <c r="I3864" s="9"/>
      <c r="J3864" s="9"/>
      <c r="K3864" s="9"/>
    </row>
    <row r="3865" spans="1:11" x14ac:dyDescent="0.25">
      <c r="A3865" s="2"/>
      <c r="B3865" s="2"/>
      <c r="C3865" s="2"/>
      <c r="E3865" s="2"/>
      <c r="G3865" s="2"/>
      <c r="H3865" s="6"/>
      <c r="I3865" s="9"/>
      <c r="J3865" s="9"/>
      <c r="K3865" s="9"/>
    </row>
    <row r="3866" spans="1:11" x14ac:dyDescent="0.25">
      <c r="A3866" s="2"/>
      <c r="B3866" s="2"/>
      <c r="C3866" s="2"/>
      <c r="E3866" s="2"/>
      <c r="G3866" s="2"/>
      <c r="H3866" s="6"/>
      <c r="I3866" s="9"/>
      <c r="J3866" s="9"/>
      <c r="K3866" s="9"/>
    </row>
    <row r="3867" spans="1:11" x14ac:dyDescent="0.25">
      <c r="A3867" s="2"/>
      <c r="B3867" s="2"/>
      <c r="C3867" s="2"/>
      <c r="E3867" s="2"/>
      <c r="G3867" s="2"/>
      <c r="H3867" s="6"/>
      <c r="I3867" s="9"/>
      <c r="J3867" s="9"/>
      <c r="K3867" s="9"/>
    </row>
    <row r="3868" spans="1:11" x14ac:dyDescent="0.25">
      <c r="A3868" s="2"/>
      <c r="B3868" s="2"/>
      <c r="C3868" s="2"/>
      <c r="E3868" s="2"/>
      <c r="G3868" s="2"/>
      <c r="H3868" s="6"/>
      <c r="I3868" s="9"/>
      <c r="J3868" s="9"/>
      <c r="K3868" s="9"/>
    </row>
    <row r="3869" spans="1:11" x14ac:dyDescent="0.25">
      <c r="A3869" s="2"/>
      <c r="B3869" s="2"/>
      <c r="C3869" s="2"/>
      <c r="E3869" s="2"/>
      <c r="G3869" s="2"/>
      <c r="H3869" s="6"/>
      <c r="I3869" s="9"/>
      <c r="J3869" s="9"/>
      <c r="K3869" s="9"/>
    </row>
    <row r="3870" spans="1:11" x14ac:dyDescent="0.25">
      <c r="A3870" s="2"/>
      <c r="B3870" s="2"/>
      <c r="C3870" s="2"/>
      <c r="E3870" s="2"/>
      <c r="G3870" s="2"/>
      <c r="H3870" s="6"/>
      <c r="I3870" s="9"/>
      <c r="J3870" s="9"/>
      <c r="K3870" s="9"/>
    </row>
    <row r="3871" spans="1:11" x14ac:dyDescent="0.25">
      <c r="A3871" s="2"/>
      <c r="B3871" s="2"/>
      <c r="C3871" s="2"/>
      <c r="E3871" s="2"/>
      <c r="G3871" s="2"/>
      <c r="H3871" s="6"/>
      <c r="I3871" s="9"/>
      <c r="J3871" s="9"/>
      <c r="K3871" s="9"/>
    </row>
    <row r="3872" spans="1:11" x14ac:dyDescent="0.25">
      <c r="A3872" s="2"/>
      <c r="B3872" s="2"/>
      <c r="C3872" s="2"/>
      <c r="E3872" s="2"/>
      <c r="G3872" s="2"/>
      <c r="H3872" s="6"/>
      <c r="I3872" s="9"/>
      <c r="J3872" s="9"/>
      <c r="K3872" s="9"/>
    </row>
    <row r="3873" spans="1:11" x14ac:dyDescent="0.25">
      <c r="A3873" s="2"/>
      <c r="B3873" s="2"/>
      <c r="C3873" s="2"/>
      <c r="E3873" s="2"/>
      <c r="G3873" s="2"/>
      <c r="H3873" s="6"/>
      <c r="I3873" s="9"/>
      <c r="J3873" s="9"/>
      <c r="K3873" s="9"/>
    </row>
    <row r="3874" spans="1:11" x14ac:dyDescent="0.25">
      <c r="A3874" s="2"/>
      <c r="B3874" s="2"/>
      <c r="C3874" s="2"/>
      <c r="E3874" s="2"/>
      <c r="G3874" s="2"/>
      <c r="H3874" s="6"/>
      <c r="I3874" s="9"/>
      <c r="J3874" s="9"/>
      <c r="K3874" s="9"/>
    </row>
    <row r="3875" spans="1:11" x14ac:dyDescent="0.25">
      <c r="A3875" s="2"/>
      <c r="B3875" s="2"/>
      <c r="C3875" s="2"/>
      <c r="E3875" s="2"/>
      <c r="G3875" s="2"/>
      <c r="H3875" s="6"/>
      <c r="I3875" s="9"/>
      <c r="J3875" s="9"/>
      <c r="K3875" s="9"/>
    </row>
    <row r="3876" spans="1:11" x14ac:dyDescent="0.25">
      <c r="A3876" s="2"/>
      <c r="B3876" s="2"/>
      <c r="C3876" s="2"/>
      <c r="E3876" s="2"/>
      <c r="G3876" s="2"/>
      <c r="H3876" s="6"/>
      <c r="I3876" s="9"/>
      <c r="J3876" s="9"/>
      <c r="K3876" s="9"/>
    </row>
    <row r="3877" spans="1:11" x14ac:dyDescent="0.25">
      <c r="A3877" s="2"/>
      <c r="B3877" s="2"/>
      <c r="C3877" s="2"/>
      <c r="E3877" s="2"/>
      <c r="G3877" s="2"/>
      <c r="H3877" s="6"/>
      <c r="I3877" s="9"/>
      <c r="J3877" s="9"/>
      <c r="K3877" s="9"/>
    </row>
    <row r="3878" spans="1:11" x14ac:dyDescent="0.25">
      <c r="A3878" s="2"/>
      <c r="B3878" s="2"/>
      <c r="C3878" s="2"/>
      <c r="E3878" s="2"/>
      <c r="G3878" s="2"/>
      <c r="H3878" s="6"/>
      <c r="I3878" s="9"/>
      <c r="J3878" s="9"/>
      <c r="K3878" s="9"/>
    </row>
    <row r="3879" spans="1:11" x14ac:dyDescent="0.25">
      <c r="A3879" s="2"/>
      <c r="B3879" s="2"/>
      <c r="C3879" s="2"/>
      <c r="E3879" s="2"/>
      <c r="G3879" s="2"/>
      <c r="H3879" s="6"/>
      <c r="I3879" s="9"/>
      <c r="J3879" s="9"/>
      <c r="K3879" s="9"/>
    </row>
    <row r="3880" spans="1:11" x14ac:dyDescent="0.25">
      <c r="A3880" s="2"/>
      <c r="B3880" s="2"/>
      <c r="C3880" s="2"/>
      <c r="E3880" s="2"/>
      <c r="G3880" s="2"/>
      <c r="H3880" s="6"/>
      <c r="I3880" s="9"/>
      <c r="J3880" s="9"/>
      <c r="K3880" s="9"/>
    </row>
    <row r="3881" spans="1:11" x14ac:dyDescent="0.25">
      <c r="A3881" s="2"/>
      <c r="B3881" s="2"/>
      <c r="C3881" s="2"/>
      <c r="E3881" s="2"/>
      <c r="G3881" s="2"/>
      <c r="H3881" s="6"/>
      <c r="I3881" s="9"/>
      <c r="J3881" s="9"/>
      <c r="K3881" s="9"/>
    </row>
    <row r="3882" spans="1:11" x14ac:dyDescent="0.25">
      <c r="A3882" s="2"/>
      <c r="B3882" s="2"/>
      <c r="C3882" s="2"/>
      <c r="E3882" s="2"/>
      <c r="G3882" s="2"/>
      <c r="H3882" s="6"/>
      <c r="I3882" s="9"/>
      <c r="J3882" s="9"/>
      <c r="K3882" s="9"/>
    </row>
    <row r="3883" spans="1:11" x14ac:dyDescent="0.25">
      <c r="A3883" s="2"/>
      <c r="B3883" s="2"/>
      <c r="C3883" s="2"/>
      <c r="E3883" s="2"/>
      <c r="G3883" s="2"/>
      <c r="H3883" s="6"/>
      <c r="I3883" s="9"/>
      <c r="J3883" s="9"/>
      <c r="K3883" s="9"/>
    </row>
    <row r="3884" spans="1:11" x14ac:dyDescent="0.25">
      <c r="A3884" s="2"/>
      <c r="B3884" s="2"/>
      <c r="C3884" s="2"/>
      <c r="E3884" s="2"/>
      <c r="G3884" s="2"/>
      <c r="H3884" s="6"/>
      <c r="I3884" s="9"/>
      <c r="J3884" s="9"/>
      <c r="K3884" s="9"/>
    </row>
    <row r="3885" spans="1:11" x14ac:dyDescent="0.25">
      <c r="A3885" s="2"/>
      <c r="B3885" s="2"/>
      <c r="C3885" s="2"/>
      <c r="E3885" s="2"/>
      <c r="G3885" s="2"/>
      <c r="H3885" s="6"/>
      <c r="I3885" s="9"/>
      <c r="J3885" s="9"/>
      <c r="K3885" s="9"/>
    </row>
    <row r="3886" spans="1:11" x14ac:dyDescent="0.25">
      <c r="A3886" s="2"/>
      <c r="B3886" s="2"/>
      <c r="C3886" s="2"/>
      <c r="E3886" s="2"/>
      <c r="G3886" s="2"/>
      <c r="H3886" s="6"/>
      <c r="I3886" s="9"/>
      <c r="J3886" s="9"/>
      <c r="K3886" s="9"/>
    </row>
    <row r="3887" spans="1:11" x14ac:dyDescent="0.25">
      <c r="A3887" s="2"/>
      <c r="B3887" s="2"/>
      <c r="C3887" s="2"/>
      <c r="E3887" s="2"/>
      <c r="G3887" s="2"/>
      <c r="H3887" s="6"/>
      <c r="I3887" s="9"/>
      <c r="J3887" s="9"/>
      <c r="K3887" s="9"/>
    </row>
    <row r="3888" spans="1:11" x14ac:dyDescent="0.25">
      <c r="A3888" s="2"/>
      <c r="B3888" s="2"/>
      <c r="C3888" s="2"/>
      <c r="E3888" s="2"/>
      <c r="G3888" s="2"/>
      <c r="H3888" s="6"/>
      <c r="I3888" s="9"/>
      <c r="J3888" s="9"/>
      <c r="K3888" s="9"/>
    </row>
    <row r="3889" spans="1:11" x14ac:dyDescent="0.25">
      <c r="A3889" s="2"/>
      <c r="B3889" s="2"/>
      <c r="C3889" s="2"/>
      <c r="E3889" s="2"/>
      <c r="G3889" s="2"/>
      <c r="H3889" s="6"/>
      <c r="I3889" s="9"/>
      <c r="J3889" s="9"/>
      <c r="K3889" s="9"/>
    </row>
    <row r="3890" spans="1:11" x14ac:dyDescent="0.25">
      <c r="A3890" s="2"/>
      <c r="B3890" s="2"/>
      <c r="C3890" s="2"/>
      <c r="E3890" s="2"/>
      <c r="G3890" s="2"/>
      <c r="H3890" s="6"/>
      <c r="I3890" s="9"/>
      <c r="J3890" s="9"/>
      <c r="K3890" s="9"/>
    </row>
    <row r="3891" spans="1:11" x14ac:dyDescent="0.25">
      <c r="A3891" s="2"/>
      <c r="B3891" s="2"/>
      <c r="C3891" s="2"/>
      <c r="E3891" s="2"/>
      <c r="G3891" s="2"/>
      <c r="H3891" s="6"/>
      <c r="I3891" s="9"/>
      <c r="J3891" s="9"/>
      <c r="K3891" s="9"/>
    </row>
    <row r="3892" spans="1:11" x14ac:dyDescent="0.25">
      <c r="A3892" s="2"/>
      <c r="B3892" s="2"/>
      <c r="C3892" s="2"/>
      <c r="E3892" s="2"/>
      <c r="G3892" s="2"/>
      <c r="H3892" s="6"/>
      <c r="I3892" s="9"/>
      <c r="J3892" s="9"/>
      <c r="K3892" s="9"/>
    </row>
    <row r="3893" spans="1:11" x14ac:dyDescent="0.25">
      <c r="A3893" s="2"/>
      <c r="B3893" s="2"/>
      <c r="C3893" s="2"/>
      <c r="E3893" s="2"/>
      <c r="G3893" s="2"/>
      <c r="H3893" s="6"/>
      <c r="I3893" s="9"/>
      <c r="J3893" s="9"/>
      <c r="K3893" s="9"/>
    </row>
    <row r="3894" spans="1:11" x14ac:dyDescent="0.25">
      <c r="A3894" s="2"/>
      <c r="B3894" s="2"/>
      <c r="C3894" s="2"/>
      <c r="E3894" s="2"/>
      <c r="G3894" s="2"/>
      <c r="H3894" s="6"/>
      <c r="I3894" s="9"/>
      <c r="J3894" s="9"/>
      <c r="K3894" s="9"/>
    </row>
    <row r="3895" spans="1:11" x14ac:dyDescent="0.25">
      <c r="A3895" s="2"/>
      <c r="B3895" s="2"/>
      <c r="C3895" s="2"/>
      <c r="E3895" s="2"/>
      <c r="G3895" s="2"/>
      <c r="H3895" s="6"/>
      <c r="I3895" s="9"/>
      <c r="J3895" s="9"/>
      <c r="K3895" s="9"/>
    </row>
    <row r="3896" spans="1:11" x14ac:dyDescent="0.25">
      <c r="A3896" s="2"/>
      <c r="B3896" s="2"/>
      <c r="C3896" s="2"/>
      <c r="E3896" s="2"/>
      <c r="G3896" s="2"/>
      <c r="H3896" s="6"/>
      <c r="I3896" s="9"/>
      <c r="J3896" s="9"/>
      <c r="K3896" s="9"/>
    </row>
    <row r="3897" spans="1:11" x14ac:dyDescent="0.25">
      <c r="A3897" s="2"/>
      <c r="B3897" s="2"/>
      <c r="C3897" s="2"/>
      <c r="E3897" s="2"/>
      <c r="G3897" s="2"/>
      <c r="H3897" s="6"/>
      <c r="I3897" s="9"/>
      <c r="J3897" s="9"/>
      <c r="K3897" s="9"/>
    </row>
    <row r="3898" spans="1:11" x14ac:dyDescent="0.25">
      <c r="A3898" s="2"/>
      <c r="B3898" s="2"/>
      <c r="C3898" s="2"/>
      <c r="E3898" s="2"/>
      <c r="G3898" s="2"/>
      <c r="H3898" s="6"/>
      <c r="I3898" s="9"/>
      <c r="J3898" s="9"/>
      <c r="K3898" s="9"/>
    </row>
    <row r="3899" spans="1:11" x14ac:dyDescent="0.25">
      <c r="A3899" s="2"/>
      <c r="B3899" s="2"/>
      <c r="C3899" s="2"/>
      <c r="E3899" s="2"/>
      <c r="G3899" s="2"/>
      <c r="H3899" s="6"/>
      <c r="I3899" s="9"/>
      <c r="J3899" s="9"/>
      <c r="K3899" s="9"/>
    </row>
    <row r="3900" spans="1:11" x14ac:dyDescent="0.25">
      <c r="A3900" s="2"/>
      <c r="B3900" s="2"/>
      <c r="C3900" s="2"/>
      <c r="E3900" s="2"/>
      <c r="G3900" s="2"/>
      <c r="H3900" s="6"/>
      <c r="I3900" s="9"/>
      <c r="J3900" s="9"/>
      <c r="K3900" s="9"/>
    </row>
    <row r="3901" spans="1:11" x14ac:dyDescent="0.25">
      <c r="A3901" s="2"/>
      <c r="B3901" s="2"/>
      <c r="C3901" s="2"/>
      <c r="E3901" s="2"/>
      <c r="G3901" s="2"/>
      <c r="H3901" s="6"/>
      <c r="I3901" s="9"/>
      <c r="J3901" s="9"/>
      <c r="K3901" s="9"/>
    </row>
    <row r="3902" spans="1:11" x14ac:dyDescent="0.25">
      <c r="A3902" s="2"/>
      <c r="B3902" s="2"/>
      <c r="C3902" s="2"/>
      <c r="E3902" s="2"/>
      <c r="G3902" s="2"/>
      <c r="H3902" s="6"/>
      <c r="I3902" s="9"/>
      <c r="J3902" s="9"/>
      <c r="K3902" s="9"/>
    </row>
    <row r="3903" spans="1:11" x14ac:dyDescent="0.25">
      <c r="A3903" s="2"/>
      <c r="B3903" s="2"/>
      <c r="C3903" s="2"/>
      <c r="E3903" s="2"/>
      <c r="G3903" s="2"/>
      <c r="H3903" s="6"/>
      <c r="I3903" s="9"/>
      <c r="J3903" s="9"/>
      <c r="K3903" s="9"/>
    </row>
    <row r="3904" spans="1:11" x14ac:dyDescent="0.25">
      <c r="A3904" s="2"/>
      <c r="B3904" s="2"/>
      <c r="C3904" s="2"/>
      <c r="E3904" s="2"/>
      <c r="G3904" s="2"/>
      <c r="H3904" s="6"/>
      <c r="I3904" s="9"/>
      <c r="J3904" s="9"/>
      <c r="K3904" s="9"/>
    </row>
    <row r="3905" spans="1:11" x14ac:dyDescent="0.25">
      <c r="A3905" s="2"/>
      <c r="B3905" s="2"/>
      <c r="C3905" s="2"/>
      <c r="E3905" s="2"/>
      <c r="G3905" s="2"/>
      <c r="H3905" s="6"/>
      <c r="I3905" s="9"/>
      <c r="J3905" s="9"/>
      <c r="K3905" s="9"/>
    </row>
    <row r="3906" spans="1:11" x14ac:dyDescent="0.25">
      <c r="A3906" s="2"/>
      <c r="B3906" s="2"/>
      <c r="C3906" s="2"/>
      <c r="E3906" s="2"/>
      <c r="G3906" s="2"/>
      <c r="H3906" s="6"/>
      <c r="I3906" s="9"/>
      <c r="J3906" s="9"/>
      <c r="K3906" s="9"/>
    </row>
    <row r="3907" spans="1:11" x14ac:dyDescent="0.25">
      <c r="A3907" s="2"/>
      <c r="B3907" s="2"/>
      <c r="C3907" s="2"/>
      <c r="E3907" s="2"/>
      <c r="G3907" s="2"/>
      <c r="H3907" s="6"/>
      <c r="I3907" s="9"/>
      <c r="J3907" s="9"/>
      <c r="K3907" s="9"/>
    </row>
    <row r="3908" spans="1:11" x14ac:dyDescent="0.25">
      <c r="A3908" s="2"/>
      <c r="B3908" s="2"/>
      <c r="C3908" s="2"/>
      <c r="E3908" s="2"/>
      <c r="G3908" s="2"/>
      <c r="H3908" s="6"/>
      <c r="I3908" s="9"/>
      <c r="J3908" s="9"/>
      <c r="K3908" s="9"/>
    </row>
    <row r="3909" spans="1:11" x14ac:dyDescent="0.25">
      <c r="A3909" s="2"/>
      <c r="B3909" s="2"/>
      <c r="C3909" s="2"/>
      <c r="E3909" s="2"/>
      <c r="G3909" s="2"/>
      <c r="H3909" s="6"/>
      <c r="I3909" s="9"/>
      <c r="J3909" s="9"/>
      <c r="K3909" s="9"/>
    </row>
    <row r="3910" spans="1:11" x14ac:dyDescent="0.25">
      <c r="A3910" s="2"/>
      <c r="B3910" s="2"/>
      <c r="C3910" s="2"/>
      <c r="E3910" s="2"/>
      <c r="G3910" s="2"/>
      <c r="H3910" s="6"/>
      <c r="I3910" s="9"/>
      <c r="J3910" s="9"/>
      <c r="K3910" s="9"/>
    </row>
    <row r="3911" spans="1:11" x14ac:dyDescent="0.25">
      <c r="A3911" s="2"/>
      <c r="B3911" s="2"/>
      <c r="C3911" s="2"/>
      <c r="E3911" s="2"/>
      <c r="G3911" s="2"/>
      <c r="H3911" s="6"/>
      <c r="I3911" s="9"/>
      <c r="J3911" s="9"/>
      <c r="K3911" s="9"/>
    </row>
    <row r="3912" spans="1:11" x14ac:dyDescent="0.25">
      <c r="A3912" s="2"/>
      <c r="B3912" s="2"/>
      <c r="C3912" s="2"/>
      <c r="E3912" s="2"/>
      <c r="G3912" s="2"/>
      <c r="H3912" s="6"/>
      <c r="I3912" s="9"/>
      <c r="J3912" s="9"/>
      <c r="K3912" s="9"/>
    </row>
    <row r="3913" spans="1:11" x14ac:dyDescent="0.25">
      <c r="A3913" s="2"/>
      <c r="B3913" s="2"/>
      <c r="C3913" s="2"/>
      <c r="E3913" s="2"/>
      <c r="G3913" s="2"/>
      <c r="H3913" s="6"/>
      <c r="I3913" s="9"/>
      <c r="J3913" s="9"/>
      <c r="K3913" s="9"/>
    </row>
    <row r="3914" spans="1:11" x14ac:dyDescent="0.25">
      <c r="A3914" s="2"/>
      <c r="B3914" s="2"/>
      <c r="C3914" s="2"/>
      <c r="E3914" s="2"/>
      <c r="G3914" s="2"/>
      <c r="H3914" s="6"/>
      <c r="I3914" s="9"/>
      <c r="J3914" s="9"/>
      <c r="K3914" s="9"/>
    </row>
    <row r="3915" spans="1:11" x14ac:dyDescent="0.25">
      <c r="A3915" s="2"/>
      <c r="B3915" s="2"/>
      <c r="C3915" s="2"/>
      <c r="E3915" s="2"/>
      <c r="G3915" s="2"/>
      <c r="H3915" s="6"/>
      <c r="I3915" s="9"/>
      <c r="J3915" s="9"/>
      <c r="K3915" s="9"/>
    </row>
    <row r="3916" spans="1:11" x14ac:dyDescent="0.25">
      <c r="A3916" s="2"/>
      <c r="B3916" s="2"/>
      <c r="C3916" s="2"/>
      <c r="E3916" s="2"/>
      <c r="G3916" s="2"/>
      <c r="H3916" s="6"/>
      <c r="I3916" s="9"/>
      <c r="J3916" s="9"/>
      <c r="K3916" s="9"/>
    </row>
    <row r="3917" spans="1:11" x14ac:dyDescent="0.25">
      <c r="A3917" s="2"/>
      <c r="B3917" s="2"/>
      <c r="C3917" s="2"/>
      <c r="E3917" s="2"/>
      <c r="G3917" s="2"/>
      <c r="H3917" s="6"/>
      <c r="I3917" s="9"/>
      <c r="J3917" s="9"/>
      <c r="K3917" s="9"/>
    </row>
    <row r="3918" spans="1:11" x14ac:dyDescent="0.25">
      <c r="A3918" s="2"/>
      <c r="B3918" s="2"/>
      <c r="C3918" s="2"/>
      <c r="E3918" s="2"/>
      <c r="G3918" s="2"/>
      <c r="H3918" s="6"/>
      <c r="I3918" s="9"/>
      <c r="J3918" s="9"/>
      <c r="K3918" s="9"/>
    </row>
    <row r="3919" spans="1:11" x14ac:dyDescent="0.25">
      <c r="A3919" s="2"/>
      <c r="B3919" s="2"/>
      <c r="C3919" s="2"/>
      <c r="E3919" s="2"/>
      <c r="G3919" s="2"/>
      <c r="H3919" s="6"/>
      <c r="I3919" s="9"/>
      <c r="J3919" s="9"/>
      <c r="K3919" s="9"/>
    </row>
    <row r="3920" spans="1:11" x14ac:dyDescent="0.25">
      <c r="A3920" s="2"/>
      <c r="B3920" s="2"/>
      <c r="C3920" s="2"/>
      <c r="E3920" s="2"/>
      <c r="G3920" s="2"/>
      <c r="H3920" s="6"/>
      <c r="I3920" s="9"/>
      <c r="J3920" s="9"/>
      <c r="K3920" s="9"/>
    </row>
    <row r="3921" spans="1:11" x14ac:dyDescent="0.25">
      <c r="A3921" s="2"/>
      <c r="B3921" s="2"/>
      <c r="C3921" s="2"/>
      <c r="E3921" s="2"/>
      <c r="G3921" s="2"/>
      <c r="H3921" s="6"/>
      <c r="I3921" s="9"/>
      <c r="J3921" s="9"/>
      <c r="K3921" s="9"/>
    </row>
    <row r="3922" spans="1:11" x14ac:dyDescent="0.25">
      <c r="A3922" s="2"/>
      <c r="B3922" s="2"/>
      <c r="C3922" s="2"/>
      <c r="E3922" s="2"/>
      <c r="G3922" s="2"/>
      <c r="H3922" s="6"/>
      <c r="I3922" s="9"/>
      <c r="J3922" s="9"/>
      <c r="K3922" s="9"/>
    </row>
    <row r="3923" spans="1:11" x14ac:dyDescent="0.25">
      <c r="A3923" s="2"/>
      <c r="B3923" s="2"/>
      <c r="C3923" s="2"/>
      <c r="E3923" s="2"/>
      <c r="G3923" s="2"/>
      <c r="H3923" s="6"/>
      <c r="I3923" s="9"/>
      <c r="J3923" s="9"/>
      <c r="K3923" s="9"/>
    </row>
    <row r="3924" spans="1:11" x14ac:dyDescent="0.25">
      <c r="A3924" s="2"/>
      <c r="B3924" s="2"/>
      <c r="C3924" s="2"/>
      <c r="E3924" s="2"/>
      <c r="G3924" s="2"/>
      <c r="H3924" s="6"/>
      <c r="I3924" s="9"/>
      <c r="J3924" s="9"/>
      <c r="K3924" s="9"/>
    </row>
    <row r="3925" spans="1:11" x14ac:dyDescent="0.25">
      <c r="A3925" s="2"/>
      <c r="B3925" s="2"/>
      <c r="C3925" s="2"/>
      <c r="E3925" s="2"/>
      <c r="G3925" s="2"/>
      <c r="H3925" s="6"/>
      <c r="I3925" s="9"/>
      <c r="J3925" s="9"/>
      <c r="K3925" s="9"/>
    </row>
    <row r="3926" spans="1:11" x14ac:dyDescent="0.25">
      <c r="A3926" s="2"/>
      <c r="B3926" s="2"/>
      <c r="C3926" s="2"/>
      <c r="E3926" s="2"/>
      <c r="G3926" s="2"/>
      <c r="H3926" s="6"/>
      <c r="I3926" s="9"/>
      <c r="J3926" s="9"/>
      <c r="K3926" s="9"/>
    </row>
    <row r="3927" spans="1:11" x14ac:dyDescent="0.25">
      <c r="A3927" s="2"/>
      <c r="B3927" s="2"/>
      <c r="C3927" s="2"/>
      <c r="E3927" s="2"/>
      <c r="G3927" s="2"/>
      <c r="H3927" s="6"/>
      <c r="I3927" s="9"/>
      <c r="J3927" s="9"/>
      <c r="K3927" s="9"/>
    </row>
    <row r="3928" spans="1:11" x14ac:dyDescent="0.25">
      <c r="A3928" s="2"/>
      <c r="B3928" s="2"/>
      <c r="C3928" s="2"/>
      <c r="E3928" s="2"/>
      <c r="G3928" s="2"/>
      <c r="H3928" s="6"/>
      <c r="I3928" s="9"/>
      <c r="J3928" s="9"/>
      <c r="K3928" s="9"/>
    </row>
    <row r="3929" spans="1:11" x14ac:dyDescent="0.25">
      <c r="A3929" s="2"/>
      <c r="B3929" s="2"/>
      <c r="C3929" s="2"/>
      <c r="E3929" s="2"/>
      <c r="G3929" s="2"/>
      <c r="H3929" s="6"/>
      <c r="I3929" s="9"/>
      <c r="J3929" s="9"/>
      <c r="K3929" s="9"/>
    </row>
    <row r="3930" spans="1:11" x14ac:dyDescent="0.25">
      <c r="A3930" s="2"/>
      <c r="B3930" s="2"/>
      <c r="C3930" s="2"/>
      <c r="E3930" s="2"/>
      <c r="G3930" s="2"/>
      <c r="H3930" s="6"/>
      <c r="I3930" s="9"/>
      <c r="J3930" s="9"/>
      <c r="K3930" s="9"/>
    </row>
    <row r="3931" spans="1:11" x14ac:dyDescent="0.25">
      <c r="A3931" s="2"/>
      <c r="B3931" s="2"/>
      <c r="C3931" s="2"/>
      <c r="E3931" s="2"/>
      <c r="G3931" s="2"/>
      <c r="H3931" s="6"/>
      <c r="I3931" s="9"/>
      <c r="J3931" s="9"/>
      <c r="K3931" s="9"/>
    </row>
    <row r="3932" spans="1:11" x14ac:dyDescent="0.25">
      <c r="A3932" s="2"/>
      <c r="B3932" s="2"/>
      <c r="C3932" s="2"/>
      <c r="E3932" s="2"/>
      <c r="G3932" s="2"/>
      <c r="H3932" s="6"/>
      <c r="I3932" s="9"/>
      <c r="J3932" s="9"/>
      <c r="K3932" s="9"/>
    </row>
    <row r="3933" spans="1:11" x14ac:dyDescent="0.25">
      <c r="A3933" s="2"/>
      <c r="B3933" s="2"/>
      <c r="C3933" s="2"/>
      <c r="E3933" s="2"/>
      <c r="G3933" s="2"/>
      <c r="H3933" s="6"/>
      <c r="I3933" s="9"/>
      <c r="J3933" s="9"/>
      <c r="K3933" s="9"/>
    </row>
    <row r="3934" spans="1:11" x14ac:dyDescent="0.25">
      <c r="A3934" s="2"/>
      <c r="B3934" s="2"/>
      <c r="C3934" s="2"/>
      <c r="E3934" s="2"/>
      <c r="G3934" s="2"/>
      <c r="H3934" s="6"/>
      <c r="I3934" s="9"/>
      <c r="J3934" s="9"/>
      <c r="K3934" s="9"/>
    </row>
    <row r="3935" spans="1:11" x14ac:dyDescent="0.25">
      <c r="A3935" s="2"/>
      <c r="B3935" s="2"/>
      <c r="C3935" s="2"/>
      <c r="E3935" s="2"/>
      <c r="G3935" s="2"/>
      <c r="H3935" s="6"/>
      <c r="I3935" s="9"/>
      <c r="J3935" s="9"/>
      <c r="K3935" s="9"/>
    </row>
    <row r="3936" spans="1:11" x14ac:dyDescent="0.25">
      <c r="A3936" s="2"/>
      <c r="B3936" s="2"/>
      <c r="C3936" s="2"/>
      <c r="E3936" s="2"/>
      <c r="G3936" s="2"/>
      <c r="H3936" s="6"/>
      <c r="I3936" s="9"/>
      <c r="J3936" s="9"/>
      <c r="K3936" s="9"/>
    </row>
    <row r="3937" spans="1:11" x14ac:dyDescent="0.25">
      <c r="A3937" s="2"/>
      <c r="B3937" s="2"/>
      <c r="C3937" s="2"/>
      <c r="E3937" s="2"/>
      <c r="G3937" s="2"/>
      <c r="H3937" s="6"/>
      <c r="I3937" s="9"/>
      <c r="J3937" s="9"/>
      <c r="K3937" s="9"/>
    </row>
    <row r="3938" spans="1:11" x14ac:dyDescent="0.25">
      <c r="A3938" s="2"/>
      <c r="B3938" s="2"/>
      <c r="C3938" s="2"/>
      <c r="E3938" s="2"/>
      <c r="G3938" s="2"/>
      <c r="H3938" s="6"/>
      <c r="I3938" s="9"/>
      <c r="J3938" s="9"/>
      <c r="K3938" s="9"/>
    </row>
    <row r="3939" spans="1:11" x14ac:dyDescent="0.25">
      <c r="A3939" s="2"/>
      <c r="B3939" s="2"/>
      <c r="C3939" s="2"/>
      <c r="E3939" s="2"/>
      <c r="G3939" s="2"/>
      <c r="H3939" s="6"/>
      <c r="I3939" s="9"/>
      <c r="J3939" s="9"/>
      <c r="K3939" s="9"/>
    </row>
    <row r="3940" spans="1:11" x14ac:dyDescent="0.25">
      <c r="A3940" s="2"/>
      <c r="B3940" s="2"/>
      <c r="C3940" s="2"/>
      <c r="E3940" s="2"/>
      <c r="G3940" s="2"/>
      <c r="H3940" s="6"/>
      <c r="I3940" s="9"/>
      <c r="J3940" s="9"/>
      <c r="K3940" s="9"/>
    </row>
    <row r="3941" spans="1:11" x14ac:dyDescent="0.25">
      <c r="A3941" s="2"/>
      <c r="B3941" s="2"/>
      <c r="C3941" s="2"/>
      <c r="E3941" s="2"/>
      <c r="G3941" s="2"/>
      <c r="H3941" s="6"/>
      <c r="I3941" s="9"/>
      <c r="J3941" s="9"/>
      <c r="K3941" s="9"/>
    </row>
    <row r="3942" spans="1:11" x14ac:dyDescent="0.25">
      <c r="A3942" s="2"/>
      <c r="B3942" s="2"/>
      <c r="C3942" s="2"/>
      <c r="E3942" s="2"/>
      <c r="G3942" s="2"/>
      <c r="H3942" s="6"/>
      <c r="I3942" s="9"/>
      <c r="J3942" s="9"/>
      <c r="K3942" s="9"/>
    </row>
    <row r="3943" spans="1:11" x14ac:dyDescent="0.25">
      <c r="A3943" s="2"/>
      <c r="B3943" s="2"/>
      <c r="C3943" s="2"/>
      <c r="E3943" s="2"/>
      <c r="G3943" s="2"/>
      <c r="H3943" s="6"/>
      <c r="I3943" s="9"/>
      <c r="J3943" s="9"/>
      <c r="K3943" s="9"/>
    </row>
    <row r="3944" spans="1:11" x14ac:dyDescent="0.25">
      <c r="A3944" s="2"/>
      <c r="B3944" s="2"/>
      <c r="C3944" s="2"/>
      <c r="E3944" s="2"/>
      <c r="G3944" s="2"/>
      <c r="H3944" s="6"/>
      <c r="I3944" s="9"/>
      <c r="J3944" s="9"/>
      <c r="K3944" s="9"/>
    </row>
    <row r="3945" spans="1:11" x14ac:dyDescent="0.25">
      <c r="A3945" s="2"/>
      <c r="B3945" s="2"/>
      <c r="C3945" s="2"/>
      <c r="E3945" s="2"/>
      <c r="G3945" s="2"/>
      <c r="H3945" s="6"/>
      <c r="I3945" s="9"/>
      <c r="J3945" s="9"/>
      <c r="K3945" s="9"/>
    </row>
    <row r="3946" spans="1:11" x14ac:dyDescent="0.25">
      <c r="A3946" s="2"/>
      <c r="B3946" s="2"/>
      <c r="C3946" s="2"/>
      <c r="E3946" s="2"/>
      <c r="G3946" s="2"/>
      <c r="H3946" s="6"/>
      <c r="I3946" s="9"/>
      <c r="J3946" s="9"/>
      <c r="K3946" s="9"/>
    </row>
    <row r="3947" spans="1:11" x14ac:dyDescent="0.25">
      <c r="A3947" s="2"/>
      <c r="B3947" s="2"/>
      <c r="C3947" s="2"/>
      <c r="E3947" s="2"/>
      <c r="G3947" s="2"/>
      <c r="H3947" s="6"/>
      <c r="I3947" s="9"/>
      <c r="J3947" s="9"/>
      <c r="K3947" s="9"/>
    </row>
    <row r="3948" spans="1:11" x14ac:dyDescent="0.25">
      <c r="A3948" s="2"/>
      <c r="B3948" s="2"/>
      <c r="C3948" s="2"/>
      <c r="E3948" s="2"/>
      <c r="G3948" s="2"/>
      <c r="H3948" s="6"/>
      <c r="I3948" s="9"/>
      <c r="J3948" s="9"/>
      <c r="K3948" s="9"/>
    </row>
    <row r="3949" spans="1:11" x14ac:dyDescent="0.25">
      <c r="A3949" s="2"/>
      <c r="B3949" s="2"/>
      <c r="C3949" s="2"/>
      <c r="E3949" s="2"/>
      <c r="G3949" s="2"/>
      <c r="H3949" s="6"/>
      <c r="I3949" s="9"/>
      <c r="J3949" s="9"/>
      <c r="K3949" s="9"/>
    </row>
    <row r="3950" spans="1:11" x14ac:dyDescent="0.25">
      <c r="A3950" s="2"/>
      <c r="B3950" s="2"/>
      <c r="C3950" s="2"/>
      <c r="E3950" s="2"/>
      <c r="G3950" s="2"/>
      <c r="H3950" s="6"/>
      <c r="I3950" s="9"/>
      <c r="J3950" s="9"/>
      <c r="K3950" s="9"/>
    </row>
    <row r="3951" spans="1:11" x14ac:dyDescent="0.25">
      <c r="A3951" s="2"/>
      <c r="B3951" s="2"/>
      <c r="C3951" s="2"/>
      <c r="E3951" s="2"/>
      <c r="G3951" s="2"/>
      <c r="H3951" s="6"/>
      <c r="I3951" s="9"/>
      <c r="J3951" s="9"/>
      <c r="K3951" s="9"/>
    </row>
    <row r="3952" spans="1:11" x14ac:dyDescent="0.25">
      <c r="A3952" s="2"/>
      <c r="B3952" s="2"/>
      <c r="C3952" s="2"/>
      <c r="E3952" s="2"/>
      <c r="G3952" s="2"/>
      <c r="H3952" s="6"/>
      <c r="I3952" s="9"/>
      <c r="J3952" s="9"/>
      <c r="K3952" s="9"/>
    </row>
    <row r="3953" spans="1:11" x14ac:dyDescent="0.25">
      <c r="A3953" s="2"/>
      <c r="B3953" s="2"/>
      <c r="C3953" s="2"/>
      <c r="E3953" s="2"/>
      <c r="G3953" s="2"/>
      <c r="H3953" s="6"/>
      <c r="I3953" s="9"/>
      <c r="J3953" s="9"/>
      <c r="K3953" s="9"/>
    </row>
    <row r="3954" spans="1:11" x14ac:dyDescent="0.25">
      <c r="A3954" s="2"/>
      <c r="B3954" s="2"/>
      <c r="C3954" s="2"/>
      <c r="E3954" s="2"/>
      <c r="G3954" s="2"/>
      <c r="H3954" s="6"/>
      <c r="I3954" s="9"/>
      <c r="J3954" s="9"/>
      <c r="K3954" s="9"/>
    </row>
    <row r="3955" spans="1:11" x14ac:dyDescent="0.25">
      <c r="A3955" s="2"/>
      <c r="B3955" s="2"/>
      <c r="C3955" s="2"/>
      <c r="E3955" s="2"/>
      <c r="G3955" s="2"/>
      <c r="H3955" s="6"/>
      <c r="I3955" s="9"/>
      <c r="J3955" s="9"/>
      <c r="K3955" s="9"/>
    </row>
    <row r="3956" spans="1:11" x14ac:dyDescent="0.25">
      <c r="A3956" s="2"/>
      <c r="B3956" s="2"/>
      <c r="C3956" s="2"/>
      <c r="E3956" s="2"/>
      <c r="G3956" s="2"/>
      <c r="H3956" s="6"/>
      <c r="I3956" s="9"/>
      <c r="J3956" s="9"/>
      <c r="K3956" s="9"/>
    </row>
    <row r="3957" spans="1:11" x14ac:dyDescent="0.25">
      <c r="A3957" s="2"/>
      <c r="B3957" s="2"/>
      <c r="C3957" s="2"/>
      <c r="E3957" s="2"/>
      <c r="G3957" s="2"/>
      <c r="H3957" s="6"/>
      <c r="I3957" s="9"/>
      <c r="J3957" s="9"/>
      <c r="K3957" s="9"/>
    </row>
    <row r="3958" spans="1:11" x14ac:dyDescent="0.25">
      <c r="A3958" s="2"/>
      <c r="B3958" s="2"/>
      <c r="C3958" s="2"/>
      <c r="E3958" s="2"/>
      <c r="G3958" s="2"/>
      <c r="H3958" s="6"/>
      <c r="I3958" s="9"/>
      <c r="J3958" s="9"/>
      <c r="K3958" s="9"/>
    </row>
    <row r="3959" spans="1:11" x14ac:dyDescent="0.25">
      <c r="A3959" s="2"/>
      <c r="B3959" s="2"/>
      <c r="C3959" s="2"/>
      <c r="E3959" s="2"/>
      <c r="G3959" s="2"/>
      <c r="H3959" s="6"/>
      <c r="I3959" s="9"/>
      <c r="J3959" s="9"/>
      <c r="K3959" s="9"/>
    </row>
    <row r="3960" spans="1:11" x14ac:dyDescent="0.25">
      <c r="A3960" s="2"/>
      <c r="B3960" s="2"/>
      <c r="C3960" s="2"/>
      <c r="E3960" s="2"/>
      <c r="G3960" s="2"/>
      <c r="H3960" s="6"/>
      <c r="I3960" s="9"/>
      <c r="J3960" s="9"/>
      <c r="K3960" s="9"/>
    </row>
    <row r="3961" spans="1:11" x14ac:dyDescent="0.25">
      <c r="A3961" s="2"/>
      <c r="B3961" s="2"/>
      <c r="C3961" s="2"/>
      <c r="E3961" s="2"/>
      <c r="G3961" s="2"/>
      <c r="H3961" s="6"/>
      <c r="I3961" s="9"/>
      <c r="J3961" s="9"/>
      <c r="K3961" s="9"/>
    </row>
    <row r="3962" spans="1:11" x14ac:dyDescent="0.25">
      <c r="A3962" s="2"/>
      <c r="B3962" s="2"/>
      <c r="C3962" s="2"/>
      <c r="E3962" s="2"/>
      <c r="G3962" s="2"/>
      <c r="H3962" s="6"/>
      <c r="I3962" s="9"/>
      <c r="J3962" s="9"/>
      <c r="K3962" s="9"/>
    </row>
    <row r="3963" spans="1:11" x14ac:dyDescent="0.25">
      <c r="A3963" s="2"/>
      <c r="B3963" s="2"/>
      <c r="C3963" s="2"/>
      <c r="E3963" s="2"/>
      <c r="G3963" s="2"/>
      <c r="H3963" s="6"/>
      <c r="I3963" s="9"/>
      <c r="J3963" s="9"/>
      <c r="K3963" s="9"/>
    </row>
    <row r="3964" spans="1:11" x14ac:dyDescent="0.25">
      <c r="A3964" s="2"/>
      <c r="B3964" s="2"/>
      <c r="C3964" s="2"/>
      <c r="E3964" s="2"/>
      <c r="G3964" s="2"/>
      <c r="H3964" s="6"/>
      <c r="I3964" s="9"/>
      <c r="J3964" s="9"/>
      <c r="K3964" s="9"/>
    </row>
    <row r="3965" spans="1:11" x14ac:dyDescent="0.25">
      <c r="A3965" s="2"/>
      <c r="B3965" s="2"/>
      <c r="C3965" s="2"/>
      <c r="E3965" s="2"/>
      <c r="G3965" s="2"/>
      <c r="H3965" s="6"/>
      <c r="I3965" s="9"/>
      <c r="J3965" s="9"/>
      <c r="K3965" s="9"/>
    </row>
    <row r="3966" spans="1:11" x14ac:dyDescent="0.25">
      <c r="A3966" s="2"/>
      <c r="B3966" s="2"/>
      <c r="C3966" s="2"/>
      <c r="E3966" s="2"/>
      <c r="G3966" s="2"/>
      <c r="H3966" s="6"/>
      <c r="I3966" s="9"/>
      <c r="J3966" s="9"/>
      <c r="K3966" s="9"/>
    </row>
    <row r="3967" spans="1:11" x14ac:dyDescent="0.25">
      <c r="A3967" s="2"/>
      <c r="B3967" s="2"/>
      <c r="C3967" s="2"/>
      <c r="E3967" s="2"/>
      <c r="G3967" s="2"/>
      <c r="H3967" s="6"/>
      <c r="I3967" s="9"/>
      <c r="J3967" s="9"/>
      <c r="K3967" s="9"/>
    </row>
    <row r="3968" spans="1:11" x14ac:dyDescent="0.25">
      <c r="A3968" s="2"/>
      <c r="B3968" s="2"/>
      <c r="C3968" s="2"/>
      <c r="E3968" s="2"/>
      <c r="G3968" s="2"/>
      <c r="H3968" s="6"/>
      <c r="I3968" s="9"/>
      <c r="J3968" s="9"/>
      <c r="K3968" s="9"/>
    </row>
    <row r="3969" spans="1:11" x14ac:dyDescent="0.25">
      <c r="A3969" s="2"/>
      <c r="B3969" s="2"/>
      <c r="C3969" s="2"/>
      <c r="E3969" s="2"/>
      <c r="G3969" s="2"/>
      <c r="H3969" s="6"/>
      <c r="I3969" s="9"/>
      <c r="J3969" s="9"/>
      <c r="K3969" s="9"/>
    </row>
    <row r="3970" spans="1:11" x14ac:dyDescent="0.25">
      <c r="A3970" s="2"/>
      <c r="B3970" s="2"/>
      <c r="C3970" s="2"/>
      <c r="E3970" s="2"/>
      <c r="G3970" s="2"/>
      <c r="H3970" s="6"/>
      <c r="I3970" s="9"/>
      <c r="J3970" s="9"/>
      <c r="K3970" s="9"/>
    </row>
    <row r="3971" spans="1:11" x14ac:dyDescent="0.25">
      <c r="A3971" s="2"/>
      <c r="B3971" s="2"/>
      <c r="C3971" s="2"/>
      <c r="E3971" s="2"/>
      <c r="G3971" s="2"/>
      <c r="H3971" s="6"/>
      <c r="I3971" s="9"/>
      <c r="J3971" s="9"/>
      <c r="K3971" s="9"/>
    </row>
    <row r="3972" spans="1:11" x14ac:dyDescent="0.25">
      <c r="A3972" s="2"/>
      <c r="B3972" s="2"/>
      <c r="C3972" s="2"/>
      <c r="E3972" s="2"/>
      <c r="G3972" s="2"/>
      <c r="H3972" s="6"/>
      <c r="I3972" s="9"/>
      <c r="J3972" s="9"/>
      <c r="K3972" s="9"/>
    </row>
    <row r="3973" spans="1:11" x14ac:dyDescent="0.25">
      <c r="A3973" s="2"/>
      <c r="B3973" s="2"/>
      <c r="C3973" s="2"/>
      <c r="E3973" s="2"/>
      <c r="G3973" s="2"/>
      <c r="H3973" s="6"/>
      <c r="I3973" s="9"/>
      <c r="J3973" s="9"/>
      <c r="K3973" s="9"/>
    </row>
    <row r="3974" spans="1:11" x14ac:dyDescent="0.25">
      <c r="A3974" s="2"/>
      <c r="B3974" s="2"/>
      <c r="C3974" s="2"/>
      <c r="E3974" s="2"/>
      <c r="G3974" s="2"/>
      <c r="H3974" s="6"/>
      <c r="I3974" s="9"/>
      <c r="J3974" s="9"/>
      <c r="K3974" s="9"/>
    </row>
    <row r="3975" spans="1:11" x14ac:dyDescent="0.25">
      <c r="A3975" s="2"/>
      <c r="B3975" s="2"/>
      <c r="C3975" s="2"/>
      <c r="E3975" s="2"/>
      <c r="G3975" s="2"/>
      <c r="H3975" s="6"/>
      <c r="I3975" s="9"/>
      <c r="J3975" s="9"/>
      <c r="K3975" s="9"/>
    </row>
    <row r="3976" spans="1:11" x14ac:dyDescent="0.25">
      <c r="A3976" s="2"/>
      <c r="B3976" s="2"/>
      <c r="C3976" s="2"/>
      <c r="E3976" s="2"/>
      <c r="G3976" s="2"/>
      <c r="H3976" s="6"/>
      <c r="I3976" s="9"/>
      <c r="J3976" s="9"/>
      <c r="K3976" s="9"/>
    </row>
    <row r="3977" spans="1:11" x14ac:dyDescent="0.25">
      <c r="A3977" s="2"/>
      <c r="B3977" s="2"/>
      <c r="C3977" s="2"/>
      <c r="E3977" s="2"/>
      <c r="G3977" s="2"/>
      <c r="H3977" s="6"/>
      <c r="I3977" s="9"/>
      <c r="J3977" s="9"/>
      <c r="K3977" s="9"/>
    </row>
    <row r="3978" spans="1:11" x14ac:dyDescent="0.25">
      <c r="A3978" s="2"/>
      <c r="B3978" s="2"/>
      <c r="C3978" s="2"/>
      <c r="E3978" s="2"/>
      <c r="G3978" s="2"/>
      <c r="H3978" s="6"/>
      <c r="I3978" s="9"/>
      <c r="J3978" s="9"/>
      <c r="K3978" s="9"/>
    </row>
    <row r="3979" spans="1:11" x14ac:dyDescent="0.25">
      <c r="A3979" s="2"/>
      <c r="B3979" s="2"/>
      <c r="C3979" s="2"/>
      <c r="E3979" s="2"/>
      <c r="G3979" s="2"/>
      <c r="H3979" s="6"/>
      <c r="I3979" s="9"/>
      <c r="J3979" s="9"/>
      <c r="K3979" s="9"/>
    </row>
    <row r="3980" spans="1:11" x14ac:dyDescent="0.25">
      <c r="A3980" s="2"/>
      <c r="B3980" s="2"/>
      <c r="C3980" s="2"/>
      <c r="E3980" s="2"/>
      <c r="G3980" s="2"/>
      <c r="H3980" s="6"/>
      <c r="I3980" s="9"/>
      <c r="J3980" s="9"/>
      <c r="K3980" s="9"/>
    </row>
    <row r="3981" spans="1:11" x14ac:dyDescent="0.25">
      <c r="A3981" s="2"/>
      <c r="B3981" s="2"/>
      <c r="C3981" s="2"/>
      <c r="E3981" s="2"/>
      <c r="G3981" s="2"/>
      <c r="H3981" s="6"/>
      <c r="I3981" s="9"/>
      <c r="J3981" s="9"/>
      <c r="K3981" s="9"/>
    </row>
    <row r="3982" spans="1:11" x14ac:dyDescent="0.25">
      <c r="A3982" s="2"/>
      <c r="B3982" s="2"/>
      <c r="C3982" s="2"/>
      <c r="E3982" s="2"/>
      <c r="G3982" s="2"/>
      <c r="H3982" s="6"/>
      <c r="I3982" s="9"/>
      <c r="J3982" s="9"/>
      <c r="K3982" s="9"/>
    </row>
    <row r="3983" spans="1:11" x14ac:dyDescent="0.25">
      <c r="A3983" s="2"/>
      <c r="B3983" s="2"/>
      <c r="C3983" s="2"/>
      <c r="E3983" s="2"/>
      <c r="G3983" s="2"/>
      <c r="H3983" s="6"/>
      <c r="I3983" s="9"/>
      <c r="J3983" s="9"/>
      <c r="K3983" s="9"/>
    </row>
    <row r="3984" spans="1:11" x14ac:dyDescent="0.25">
      <c r="A3984" s="2"/>
      <c r="B3984" s="2"/>
      <c r="C3984" s="2"/>
      <c r="E3984" s="2"/>
      <c r="G3984" s="2"/>
      <c r="H3984" s="6"/>
      <c r="I3984" s="9"/>
      <c r="J3984" s="9"/>
      <c r="K3984" s="9"/>
    </row>
    <row r="3985" spans="1:11" x14ac:dyDescent="0.25">
      <c r="A3985" s="2"/>
      <c r="B3985" s="2"/>
      <c r="C3985" s="2"/>
      <c r="E3985" s="2"/>
      <c r="G3985" s="2"/>
      <c r="H3985" s="6"/>
      <c r="I3985" s="9"/>
      <c r="J3985" s="9"/>
      <c r="K3985" s="9"/>
    </row>
    <row r="3986" spans="1:11" x14ac:dyDescent="0.25">
      <c r="A3986" s="2"/>
      <c r="B3986" s="2"/>
      <c r="C3986" s="2"/>
      <c r="E3986" s="2"/>
      <c r="G3986" s="2"/>
      <c r="H3986" s="6"/>
      <c r="I3986" s="9"/>
      <c r="J3986" s="9"/>
      <c r="K3986" s="9"/>
    </row>
    <row r="3987" spans="1:11" x14ac:dyDescent="0.25">
      <c r="A3987" s="2"/>
      <c r="B3987" s="2"/>
      <c r="C3987" s="2"/>
      <c r="E3987" s="2"/>
      <c r="G3987" s="2"/>
      <c r="H3987" s="6"/>
      <c r="I3987" s="9"/>
      <c r="J3987" s="9"/>
      <c r="K3987" s="9"/>
    </row>
    <row r="3988" spans="1:11" x14ac:dyDescent="0.25">
      <c r="A3988" s="2"/>
      <c r="B3988" s="2"/>
      <c r="C3988" s="2"/>
      <c r="E3988" s="2"/>
      <c r="G3988" s="2"/>
      <c r="H3988" s="6"/>
      <c r="I3988" s="9"/>
      <c r="J3988" s="9"/>
      <c r="K3988" s="9"/>
    </row>
    <row r="3989" spans="1:11" x14ac:dyDescent="0.25">
      <c r="A3989" s="2"/>
      <c r="B3989" s="2"/>
      <c r="C3989" s="2"/>
      <c r="E3989" s="2"/>
      <c r="G3989" s="2"/>
      <c r="H3989" s="6"/>
      <c r="I3989" s="9"/>
      <c r="J3989" s="9"/>
      <c r="K3989" s="9"/>
    </row>
    <row r="3990" spans="1:11" x14ac:dyDescent="0.25">
      <c r="A3990" s="2"/>
      <c r="B3990" s="2"/>
      <c r="C3990" s="2"/>
      <c r="E3990" s="2"/>
      <c r="G3990" s="2"/>
      <c r="H3990" s="6"/>
      <c r="I3990" s="9"/>
      <c r="J3990" s="9"/>
      <c r="K3990" s="9"/>
    </row>
    <row r="3991" spans="1:11" x14ac:dyDescent="0.25">
      <c r="A3991" s="2"/>
      <c r="B3991" s="2"/>
      <c r="C3991" s="2"/>
      <c r="E3991" s="2"/>
      <c r="G3991" s="2"/>
      <c r="H3991" s="6"/>
      <c r="I3991" s="9"/>
      <c r="J3991" s="9"/>
      <c r="K3991" s="9"/>
    </row>
    <row r="3992" spans="1:11" x14ac:dyDescent="0.25">
      <c r="A3992" s="2"/>
      <c r="B3992" s="2"/>
      <c r="C3992" s="2"/>
      <c r="E3992" s="2"/>
      <c r="G3992" s="2"/>
      <c r="H3992" s="6"/>
      <c r="I3992" s="9"/>
      <c r="J3992" s="9"/>
      <c r="K3992" s="9"/>
    </row>
    <row r="3993" spans="1:11" x14ac:dyDescent="0.25">
      <c r="A3993" s="2"/>
      <c r="B3993" s="2"/>
      <c r="C3993" s="2"/>
      <c r="E3993" s="2"/>
      <c r="G3993" s="2"/>
      <c r="H3993" s="6"/>
      <c r="I3993" s="9"/>
      <c r="J3993" s="9"/>
      <c r="K3993" s="9"/>
    </row>
    <row r="3994" spans="1:11" x14ac:dyDescent="0.25">
      <c r="A3994" s="2"/>
      <c r="B3994" s="2"/>
      <c r="C3994" s="2"/>
      <c r="E3994" s="2"/>
      <c r="G3994" s="2"/>
      <c r="H3994" s="6"/>
      <c r="I3994" s="9"/>
      <c r="J3994" s="9"/>
      <c r="K3994" s="9"/>
    </row>
    <row r="3995" spans="1:11" x14ac:dyDescent="0.25">
      <c r="A3995" s="2"/>
      <c r="B3995" s="2"/>
      <c r="C3995" s="2"/>
      <c r="E3995" s="2"/>
      <c r="G3995" s="2"/>
      <c r="H3995" s="6"/>
      <c r="I3995" s="9"/>
      <c r="J3995" s="9"/>
      <c r="K3995" s="9"/>
    </row>
    <row r="3996" spans="1:11" x14ac:dyDescent="0.25">
      <c r="A3996" s="2"/>
      <c r="B3996" s="2"/>
      <c r="C3996" s="2"/>
      <c r="E3996" s="2"/>
      <c r="G3996" s="2"/>
      <c r="H3996" s="6"/>
      <c r="I3996" s="9"/>
      <c r="J3996" s="9"/>
      <c r="K3996" s="9"/>
    </row>
    <row r="3997" spans="1:11" x14ac:dyDescent="0.25">
      <c r="A3997" s="2"/>
      <c r="B3997" s="2"/>
      <c r="C3997" s="2"/>
      <c r="E3997" s="2"/>
      <c r="G3997" s="2"/>
      <c r="H3997" s="6"/>
      <c r="I3997" s="9"/>
      <c r="J3997" s="9"/>
      <c r="K3997" s="9"/>
    </row>
    <row r="3998" spans="1:11" x14ac:dyDescent="0.25">
      <c r="A3998" s="2"/>
      <c r="B3998" s="2"/>
      <c r="C3998" s="2"/>
      <c r="E3998" s="2"/>
      <c r="G3998" s="2"/>
      <c r="H3998" s="6"/>
      <c r="I3998" s="9"/>
      <c r="J3998" s="9"/>
      <c r="K3998" s="9"/>
    </row>
    <row r="3999" spans="1:11" x14ac:dyDescent="0.25">
      <c r="A3999" s="2"/>
      <c r="B3999" s="2"/>
      <c r="C3999" s="2"/>
      <c r="E3999" s="2"/>
      <c r="G3999" s="2"/>
      <c r="H3999" s="6"/>
      <c r="I3999" s="9"/>
      <c r="J3999" s="9"/>
      <c r="K3999" s="9"/>
    </row>
    <row r="4000" spans="1:11" x14ac:dyDescent="0.25">
      <c r="A4000" s="2"/>
      <c r="B4000" s="2"/>
      <c r="C4000" s="2"/>
      <c r="E4000" s="2"/>
      <c r="G4000" s="2"/>
      <c r="H4000" s="6"/>
      <c r="I4000" s="9"/>
      <c r="J4000" s="9"/>
      <c r="K4000" s="9"/>
    </row>
    <row r="4001" spans="1:11" x14ac:dyDescent="0.25">
      <c r="A4001" s="2"/>
      <c r="B4001" s="2"/>
      <c r="C4001" s="2"/>
      <c r="E4001" s="2"/>
      <c r="G4001" s="2"/>
      <c r="H4001" s="6"/>
      <c r="I4001" s="9"/>
      <c r="J4001" s="9"/>
      <c r="K4001" s="9"/>
    </row>
    <row r="4002" spans="1:11" x14ac:dyDescent="0.25">
      <c r="A4002" s="2"/>
      <c r="B4002" s="2"/>
      <c r="C4002" s="2"/>
      <c r="E4002" s="2"/>
      <c r="G4002" s="2"/>
      <c r="H4002" s="6"/>
      <c r="I4002" s="9"/>
      <c r="J4002" s="9"/>
      <c r="K4002" s="9"/>
    </row>
    <row r="4003" spans="1:11" x14ac:dyDescent="0.25">
      <c r="A4003" s="2"/>
      <c r="B4003" s="2"/>
      <c r="C4003" s="2"/>
      <c r="E4003" s="2"/>
      <c r="G4003" s="2"/>
      <c r="H4003" s="6"/>
      <c r="I4003" s="9"/>
      <c r="J4003" s="9"/>
      <c r="K4003" s="9"/>
    </row>
    <row r="4004" spans="1:11" x14ac:dyDescent="0.25">
      <c r="A4004" s="2"/>
      <c r="B4004" s="2"/>
      <c r="C4004" s="2"/>
      <c r="E4004" s="2"/>
      <c r="G4004" s="2"/>
      <c r="H4004" s="6"/>
      <c r="I4004" s="9"/>
      <c r="J4004" s="9"/>
      <c r="K4004" s="9"/>
    </row>
    <row r="4005" spans="1:11" x14ac:dyDescent="0.25">
      <c r="A4005" s="2"/>
      <c r="B4005" s="2"/>
      <c r="C4005" s="2"/>
      <c r="E4005" s="2"/>
      <c r="G4005" s="2"/>
      <c r="H4005" s="6"/>
      <c r="I4005" s="9"/>
      <c r="J4005" s="9"/>
      <c r="K4005" s="9"/>
    </row>
    <row r="4006" spans="1:11" x14ac:dyDescent="0.25">
      <c r="A4006" s="2"/>
      <c r="B4006" s="2"/>
      <c r="C4006" s="2"/>
      <c r="E4006" s="2"/>
      <c r="G4006" s="2"/>
      <c r="H4006" s="6"/>
      <c r="I4006" s="9"/>
      <c r="J4006" s="9"/>
      <c r="K4006" s="9"/>
    </row>
    <row r="4007" spans="1:11" x14ac:dyDescent="0.25">
      <c r="A4007" s="2"/>
      <c r="B4007" s="2"/>
      <c r="C4007" s="2"/>
      <c r="E4007" s="2"/>
      <c r="G4007" s="2"/>
      <c r="H4007" s="6"/>
      <c r="I4007" s="9"/>
      <c r="J4007" s="9"/>
      <c r="K4007" s="9"/>
    </row>
    <row r="4008" spans="1:11" x14ac:dyDescent="0.25">
      <c r="A4008" s="2"/>
      <c r="B4008" s="2"/>
      <c r="C4008" s="2"/>
      <c r="E4008" s="2"/>
      <c r="G4008" s="2"/>
      <c r="H4008" s="6"/>
      <c r="I4008" s="9"/>
      <c r="J4008" s="9"/>
      <c r="K4008" s="9"/>
    </row>
    <row r="4009" spans="1:11" x14ac:dyDescent="0.25">
      <c r="A4009" s="2"/>
      <c r="B4009" s="2"/>
      <c r="C4009" s="2"/>
      <c r="E4009" s="2"/>
      <c r="G4009" s="2"/>
      <c r="H4009" s="6"/>
      <c r="I4009" s="9"/>
      <c r="J4009" s="9"/>
      <c r="K4009" s="9"/>
    </row>
    <row r="4010" spans="1:11" x14ac:dyDescent="0.25">
      <c r="A4010" s="2"/>
      <c r="B4010" s="2"/>
      <c r="C4010" s="2"/>
      <c r="E4010" s="2"/>
      <c r="G4010" s="2"/>
      <c r="H4010" s="6"/>
      <c r="I4010" s="9"/>
      <c r="J4010" s="9"/>
      <c r="K4010" s="9"/>
    </row>
    <row r="4011" spans="1:11" x14ac:dyDescent="0.25">
      <c r="A4011" s="2"/>
      <c r="B4011" s="2"/>
      <c r="C4011" s="2"/>
      <c r="E4011" s="2"/>
      <c r="G4011" s="2"/>
      <c r="H4011" s="6"/>
      <c r="I4011" s="9"/>
      <c r="J4011" s="9"/>
      <c r="K4011" s="9"/>
    </row>
    <row r="4012" spans="1:11" x14ac:dyDescent="0.25">
      <c r="A4012" s="2"/>
      <c r="B4012" s="2"/>
      <c r="C4012" s="2"/>
      <c r="E4012" s="2"/>
      <c r="G4012" s="2"/>
      <c r="H4012" s="6"/>
      <c r="I4012" s="9"/>
      <c r="J4012" s="9"/>
      <c r="K4012" s="9"/>
    </row>
    <row r="4013" spans="1:11" x14ac:dyDescent="0.25">
      <c r="A4013" s="2"/>
      <c r="B4013" s="2"/>
      <c r="C4013" s="2"/>
      <c r="E4013" s="2"/>
      <c r="G4013" s="2"/>
      <c r="H4013" s="6"/>
      <c r="I4013" s="9"/>
      <c r="J4013" s="9"/>
      <c r="K4013" s="9"/>
    </row>
    <row r="4014" spans="1:11" x14ac:dyDescent="0.25">
      <c r="A4014" s="2"/>
      <c r="B4014" s="2"/>
      <c r="C4014" s="2"/>
      <c r="E4014" s="2"/>
      <c r="G4014" s="2"/>
      <c r="H4014" s="6"/>
      <c r="I4014" s="9"/>
      <c r="J4014" s="9"/>
      <c r="K4014" s="9"/>
    </row>
    <row r="4015" spans="1:11" x14ac:dyDescent="0.25">
      <c r="A4015" s="2"/>
      <c r="B4015" s="2"/>
      <c r="C4015" s="2"/>
      <c r="E4015" s="2"/>
      <c r="G4015" s="2"/>
      <c r="H4015" s="6"/>
      <c r="I4015" s="9"/>
      <c r="J4015" s="9"/>
      <c r="K4015" s="9"/>
    </row>
    <row r="4016" spans="1:11" x14ac:dyDescent="0.25">
      <c r="A4016" s="2"/>
      <c r="B4016" s="2"/>
      <c r="C4016" s="2"/>
      <c r="E4016" s="2"/>
      <c r="G4016" s="2"/>
      <c r="H4016" s="6"/>
      <c r="I4016" s="9"/>
      <c r="J4016" s="9"/>
      <c r="K4016" s="9"/>
    </row>
    <row r="4017" spans="1:11" x14ac:dyDescent="0.25">
      <c r="A4017" s="2"/>
      <c r="B4017" s="2"/>
      <c r="C4017" s="2"/>
      <c r="E4017" s="2"/>
      <c r="G4017" s="2"/>
      <c r="H4017" s="6"/>
      <c r="I4017" s="9"/>
      <c r="J4017" s="9"/>
      <c r="K4017" s="9"/>
    </row>
    <row r="4018" spans="1:11" x14ac:dyDescent="0.25">
      <c r="A4018" s="2"/>
      <c r="B4018" s="2"/>
      <c r="C4018" s="2"/>
      <c r="E4018" s="2"/>
      <c r="G4018" s="2"/>
      <c r="H4018" s="6"/>
      <c r="I4018" s="9"/>
      <c r="J4018" s="9"/>
      <c r="K4018" s="9"/>
    </row>
    <row r="4019" spans="1:11" x14ac:dyDescent="0.25">
      <c r="A4019" s="2"/>
      <c r="B4019" s="2"/>
      <c r="C4019" s="2"/>
      <c r="E4019" s="2"/>
      <c r="G4019" s="2"/>
      <c r="H4019" s="6"/>
      <c r="I4019" s="9"/>
      <c r="J4019" s="9"/>
      <c r="K4019" s="9"/>
    </row>
    <row r="4020" spans="1:11" x14ac:dyDescent="0.25">
      <c r="A4020" s="2"/>
      <c r="B4020" s="2"/>
      <c r="C4020" s="2"/>
      <c r="E4020" s="2"/>
      <c r="G4020" s="2"/>
      <c r="H4020" s="6"/>
      <c r="I4020" s="9"/>
      <c r="J4020" s="9"/>
      <c r="K4020" s="9"/>
    </row>
    <row r="4021" spans="1:11" x14ac:dyDescent="0.25">
      <c r="A4021" s="2"/>
      <c r="B4021" s="2"/>
      <c r="C4021" s="2"/>
      <c r="E4021" s="2"/>
      <c r="G4021" s="2"/>
      <c r="H4021" s="6"/>
      <c r="I4021" s="9"/>
      <c r="J4021" s="9"/>
      <c r="K4021" s="9"/>
    </row>
    <row r="4022" spans="1:11" x14ac:dyDescent="0.25">
      <c r="A4022" s="2"/>
      <c r="B4022" s="2"/>
      <c r="C4022" s="2"/>
      <c r="E4022" s="2"/>
      <c r="G4022" s="2"/>
      <c r="H4022" s="6"/>
      <c r="I4022" s="9"/>
      <c r="J4022" s="9"/>
      <c r="K4022" s="9"/>
    </row>
    <row r="4023" spans="1:11" x14ac:dyDescent="0.25">
      <c r="A4023" s="2"/>
      <c r="B4023" s="2"/>
      <c r="C4023" s="2"/>
      <c r="E4023" s="2"/>
      <c r="G4023" s="2"/>
      <c r="H4023" s="6"/>
      <c r="I4023" s="9"/>
      <c r="J4023" s="9"/>
      <c r="K4023" s="9"/>
    </row>
    <row r="4024" spans="1:11" x14ac:dyDescent="0.25">
      <c r="A4024" s="2"/>
      <c r="B4024" s="2"/>
      <c r="C4024" s="2"/>
      <c r="E4024" s="2"/>
      <c r="G4024" s="2"/>
      <c r="H4024" s="6"/>
      <c r="I4024" s="9"/>
      <c r="J4024" s="9"/>
      <c r="K4024" s="9"/>
    </row>
    <row r="4025" spans="1:11" x14ac:dyDescent="0.25">
      <c r="A4025" s="2"/>
      <c r="B4025" s="2"/>
      <c r="C4025" s="2"/>
      <c r="E4025" s="2"/>
      <c r="G4025" s="2"/>
      <c r="H4025" s="6"/>
      <c r="I4025" s="9"/>
      <c r="J4025" s="9"/>
      <c r="K4025" s="9"/>
    </row>
    <row r="4026" spans="1:11" x14ac:dyDescent="0.25">
      <c r="A4026" s="2"/>
      <c r="B4026" s="2"/>
      <c r="C4026" s="2"/>
      <c r="E4026" s="2"/>
      <c r="G4026" s="2"/>
      <c r="H4026" s="6"/>
      <c r="I4026" s="9"/>
      <c r="J4026" s="9"/>
      <c r="K4026" s="9"/>
    </row>
    <row r="4027" spans="1:11" x14ac:dyDescent="0.25">
      <c r="A4027" s="2"/>
      <c r="B4027" s="2"/>
      <c r="C4027" s="2"/>
      <c r="E4027" s="2"/>
      <c r="G4027" s="2"/>
      <c r="H4027" s="6"/>
      <c r="I4027" s="9"/>
      <c r="J4027" s="9"/>
      <c r="K4027" s="9"/>
    </row>
    <row r="4028" spans="1:11" x14ac:dyDescent="0.25">
      <c r="A4028" s="2"/>
      <c r="B4028" s="2"/>
      <c r="C4028" s="2"/>
      <c r="E4028" s="2"/>
      <c r="G4028" s="2"/>
      <c r="H4028" s="6"/>
      <c r="I4028" s="9"/>
      <c r="J4028" s="9"/>
      <c r="K4028" s="9"/>
    </row>
    <row r="4029" spans="1:11" x14ac:dyDescent="0.25">
      <c r="A4029" s="2"/>
      <c r="B4029" s="2"/>
      <c r="C4029" s="2"/>
      <c r="E4029" s="2"/>
      <c r="G4029" s="2"/>
      <c r="H4029" s="6"/>
      <c r="I4029" s="9"/>
      <c r="J4029" s="9"/>
      <c r="K4029" s="9"/>
    </row>
    <row r="4030" spans="1:11" x14ac:dyDescent="0.25">
      <c r="A4030" s="2"/>
      <c r="B4030" s="2"/>
      <c r="C4030" s="2"/>
      <c r="E4030" s="2"/>
      <c r="G4030" s="2"/>
      <c r="H4030" s="6"/>
      <c r="I4030" s="9"/>
      <c r="J4030" s="9"/>
      <c r="K4030" s="9"/>
    </row>
    <row r="4031" spans="1:11" x14ac:dyDescent="0.25">
      <c r="A4031" s="2"/>
      <c r="B4031" s="2"/>
      <c r="C4031" s="2"/>
      <c r="E4031" s="2"/>
      <c r="G4031" s="2"/>
      <c r="H4031" s="6"/>
      <c r="I4031" s="9"/>
      <c r="J4031" s="9"/>
      <c r="K4031" s="9"/>
    </row>
    <row r="4032" spans="1:11" x14ac:dyDescent="0.25">
      <c r="A4032" s="2"/>
      <c r="B4032" s="2"/>
      <c r="C4032" s="2"/>
      <c r="E4032" s="2"/>
      <c r="G4032" s="2"/>
      <c r="H4032" s="6"/>
      <c r="I4032" s="9"/>
      <c r="J4032" s="9"/>
      <c r="K4032" s="9"/>
    </row>
    <row r="4033" spans="1:11" x14ac:dyDescent="0.25">
      <c r="A4033" s="2"/>
      <c r="B4033" s="2"/>
      <c r="C4033" s="2"/>
      <c r="E4033" s="2"/>
      <c r="G4033" s="2"/>
      <c r="H4033" s="6"/>
      <c r="I4033" s="9"/>
      <c r="J4033" s="9"/>
      <c r="K4033" s="9"/>
    </row>
    <row r="4034" spans="1:11" x14ac:dyDescent="0.25">
      <c r="A4034" s="2"/>
      <c r="B4034" s="2"/>
      <c r="C4034" s="2"/>
      <c r="E4034" s="2"/>
      <c r="G4034" s="2"/>
      <c r="H4034" s="6"/>
      <c r="I4034" s="9"/>
      <c r="J4034" s="9"/>
      <c r="K4034" s="9"/>
    </row>
    <row r="4035" spans="1:11" x14ac:dyDescent="0.25">
      <c r="A4035" s="2"/>
      <c r="B4035" s="2"/>
      <c r="C4035" s="2"/>
      <c r="E4035" s="2"/>
      <c r="G4035" s="2"/>
      <c r="H4035" s="6"/>
      <c r="I4035" s="9"/>
      <c r="J4035" s="9"/>
      <c r="K4035" s="9"/>
    </row>
    <row r="4036" spans="1:11" x14ac:dyDescent="0.25">
      <c r="A4036" s="2"/>
      <c r="B4036" s="2"/>
      <c r="C4036" s="2"/>
      <c r="E4036" s="2"/>
      <c r="G4036" s="2"/>
      <c r="H4036" s="6"/>
      <c r="I4036" s="9"/>
      <c r="J4036" s="9"/>
      <c r="K4036" s="9"/>
    </row>
    <row r="4037" spans="1:11" x14ac:dyDescent="0.25">
      <c r="A4037" s="2"/>
      <c r="B4037" s="2"/>
      <c r="C4037" s="2"/>
      <c r="E4037" s="2"/>
      <c r="G4037" s="2"/>
      <c r="H4037" s="6"/>
      <c r="I4037" s="9"/>
      <c r="J4037" s="9"/>
      <c r="K4037" s="9"/>
    </row>
    <row r="4038" spans="1:11" x14ac:dyDescent="0.25">
      <c r="A4038" s="2"/>
      <c r="B4038" s="2"/>
      <c r="C4038" s="2"/>
      <c r="E4038" s="2"/>
      <c r="G4038" s="2"/>
      <c r="H4038" s="6"/>
      <c r="I4038" s="9"/>
      <c r="J4038" s="9"/>
      <c r="K4038" s="9"/>
    </row>
    <row r="4039" spans="1:11" x14ac:dyDescent="0.25">
      <c r="A4039" s="2"/>
      <c r="B4039" s="2"/>
      <c r="C4039" s="2"/>
      <c r="E4039" s="2"/>
      <c r="G4039" s="2"/>
      <c r="H4039" s="6"/>
      <c r="I4039" s="9"/>
      <c r="J4039" s="9"/>
      <c r="K4039" s="9"/>
    </row>
    <row r="4040" spans="1:11" x14ac:dyDescent="0.25">
      <c r="A4040" s="2"/>
      <c r="B4040" s="2"/>
      <c r="C4040" s="2"/>
      <c r="E4040" s="2"/>
      <c r="G4040" s="2"/>
      <c r="H4040" s="6"/>
      <c r="I4040" s="9"/>
      <c r="J4040" s="9"/>
      <c r="K4040" s="9"/>
    </row>
    <row r="4041" spans="1:11" x14ac:dyDescent="0.25">
      <c r="A4041" s="2"/>
      <c r="B4041" s="2"/>
      <c r="C4041" s="2"/>
      <c r="E4041" s="2"/>
      <c r="G4041" s="2"/>
      <c r="H4041" s="6"/>
      <c r="I4041" s="9"/>
      <c r="J4041" s="9"/>
      <c r="K4041" s="9"/>
    </row>
    <row r="4042" spans="1:11" x14ac:dyDescent="0.25">
      <c r="A4042" s="2"/>
      <c r="B4042" s="2"/>
      <c r="C4042" s="2"/>
      <c r="E4042" s="2"/>
      <c r="G4042" s="2"/>
      <c r="H4042" s="6"/>
      <c r="I4042" s="9"/>
      <c r="J4042" s="9"/>
      <c r="K4042" s="9"/>
    </row>
    <row r="4043" spans="1:11" x14ac:dyDescent="0.25">
      <c r="A4043" s="2"/>
      <c r="B4043" s="2"/>
      <c r="C4043" s="2"/>
      <c r="E4043" s="2"/>
      <c r="G4043" s="2"/>
      <c r="H4043" s="6"/>
      <c r="I4043" s="9"/>
      <c r="J4043" s="9"/>
      <c r="K4043" s="9"/>
    </row>
    <row r="4044" spans="1:11" x14ac:dyDescent="0.25">
      <c r="A4044" s="2"/>
      <c r="B4044" s="2"/>
      <c r="C4044" s="2"/>
      <c r="E4044" s="2"/>
      <c r="G4044" s="2"/>
      <c r="H4044" s="6"/>
      <c r="I4044" s="9"/>
      <c r="J4044" s="9"/>
      <c r="K4044" s="9"/>
    </row>
    <row r="4045" spans="1:11" x14ac:dyDescent="0.25">
      <c r="A4045" s="2"/>
      <c r="B4045" s="2"/>
      <c r="C4045" s="2"/>
      <c r="E4045" s="2"/>
      <c r="G4045" s="2"/>
      <c r="H4045" s="6"/>
      <c r="I4045" s="9"/>
      <c r="J4045" s="9"/>
      <c r="K4045" s="9"/>
    </row>
    <row r="4046" spans="1:11" x14ac:dyDescent="0.25">
      <c r="A4046" s="2"/>
      <c r="B4046" s="2"/>
      <c r="C4046" s="2"/>
      <c r="E4046" s="2"/>
      <c r="G4046" s="2"/>
      <c r="H4046" s="6"/>
      <c r="I4046" s="9"/>
      <c r="J4046" s="9"/>
      <c r="K4046" s="9"/>
    </row>
    <row r="4047" spans="1:11" x14ac:dyDescent="0.25">
      <c r="A4047" s="2"/>
      <c r="B4047" s="2"/>
      <c r="C4047" s="2"/>
      <c r="E4047" s="2"/>
      <c r="G4047" s="2"/>
      <c r="H4047" s="6"/>
      <c r="I4047" s="9"/>
      <c r="J4047" s="9"/>
      <c r="K4047" s="9"/>
    </row>
    <row r="4048" spans="1:11" x14ac:dyDescent="0.25">
      <c r="A4048" s="2"/>
      <c r="B4048" s="2"/>
      <c r="C4048" s="2"/>
      <c r="E4048" s="2"/>
      <c r="G4048" s="2"/>
      <c r="H4048" s="6"/>
      <c r="I4048" s="9"/>
      <c r="J4048" s="9"/>
      <c r="K4048" s="9"/>
    </row>
    <row r="4049" spans="1:11" x14ac:dyDescent="0.25">
      <c r="A4049" s="2"/>
      <c r="B4049" s="2"/>
      <c r="C4049" s="2"/>
      <c r="E4049" s="2"/>
      <c r="G4049" s="2"/>
      <c r="H4049" s="6"/>
      <c r="I4049" s="9"/>
      <c r="J4049" s="9"/>
      <c r="K4049" s="9"/>
    </row>
    <row r="4050" spans="1:11" x14ac:dyDescent="0.25">
      <c r="A4050" s="2"/>
      <c r="B4050" s="2"/>
      <c r="C4050" s="2"/>
      <c r="E4050" s="2"/>
      <c r="G4050" s="2"/>
      <c r="H4050" s="6"/>
      <c r="I4050" s="9"/>
      <c r="J4050" s="9"/>
      <c r="K4050" s="9"/>
    </row>
    <row r="4051" spans="1:11" x14ac:dyDescent="0.25">
      <c r="A4051" s="2"/>
      <c r="B4051" s="2"/>
      <c r="C4051" s="2"/>
      <c r="E4051" s="2"/>
      <c r="G4051" s="2"/>
      <c r="H4051" s="6"/>
      <c r="I4051" s="9"/>
      <c r="J4051" s="9"/>
      <c r="K4051" s="9"/>
    </row>
    <row r="4052" spans="1:11" x14ac:dyDescent="0.25">
      <c r="A4052" s="2"/>
      <c r="B4052" s="2"/>
      <c r="C4052" s="2"/>
      <c r="E4052" s="2"/>
      <c r="G4052" s="2"/>
      <c r="H4052" s="6"/>
      <c r="I4052" s="9"/>
      <c r="J4052" s="9"/>
      <c r="K4052" s="9"/>
    </row>
    <row r="4053" spans="1:11" x14ac:dyDescent="0.25">
      <c r="A4053" s="2"/>
      <c r="B4053" s="2"/>
      <c r="C4053" s="2"/>
      <c r="E4053" s="2"/>
      <c r="G4053" s="2"/>
      <c r="H4053" s="6"/>
      <c r="I4053" s="9"/>
      <c r="J4053" s="9"/>
      <c r="K4053" s="9"/>
    </row>
    <row r="4054" spans="1:11" x14ac:dyDescent="0.25">
      <c r="A4054" s="2"/>
      <c r="B4054" s="2"/>
      <c r="C4054" s="2"/>
      <c r="E4054" s="2"/>
      <c r="G4054" s="2"/>
      <c r="H4054" s="6"/>
      <c r="I4054" s="9"/>
      <c r="J4054" s="9"/>
      <c r="K4054" s="9"/>
    </row>
    <row r="4055" spans="1:11" x14ac:dyDescent="0.25">
      <c r="A4055" s="2"/>
      <c r="B4055" s="2"/>
      <c r="C4055" s="2"/>
      <c r="E4055" s="2"/>
      <c r="G4055" s="2"/>
      <c r="H4055" s="6"/>
      <c r="I4055" s="9"/>
      <c r="J4055" s="9"/>
      <c r="K4055" s="9"/>
    </row>
    <row r="4056" spans="1:11" x14ac:dyDescent="0.25">
      <c r="A4056" s="2"/>
      <c r="B4056" s="2"/>
      <c r="C4056" s="2"/>
      <c r="E4056" s="2"/>
      <c r="G4056" s="2"/>
      <c r="H4056" s="6"/>
      <c r="I4056" s="9"/>
      <c r="J4056" s="9"/>
      <c r="K4056" s="9"/>
    </row>
    <row r="4057" spans="1:11" x14ac:dyDescent="0.25">
      <c r="A4057" s="2"/>
      <c r="B4057" s="2"/>
      <c r="C4057" s="2"/>
      <c r="E4057" s="2"/>
      <c r="G4057" s="2"/>
      <c r="H4057" s="6"/>
      <c r="I4057" s="9"/>
      <c r="J4057" s="9"/>
      <c r="K4057" s="9"/>
    </row>
    <row r="4058" spans="1:11" x14ac:dyDescent="0.25">
      <c r="A4058" s="2"/>
      <c r="B4058" s="2"/>
      <c r="C4058" s="2"/>
      <c r="E4058" s="2"/>
      <c r="G4058" s="2"/>
      <c r="H4058" s="6"/>
      <c r="I4058" s="9"/>
      <c r="J4058" s="9"/>
      <c r="K4058" s="9"/>
    </row>
    <row r="4059" spans="1:11" x14ac:dyDescent="0.25">
      <c r="A4059" s="2"/>
      <c r="B4059" s="2"/>
      <c r="C4059" s="2"/>
      <c r="E4059" s="2"/>
      <c r="G4059" s="2"/>
      <c r="H4059" s="6"/>
      <c r="I4059" s="9"/>
      <c r="J4059" s="9"/>
      <c r="K4059" s="9"/>
    </row>
    <row r="4060" spans="1:11" x14ac:dyDescent="0.25">
      <c r="A4060" s="2"/>
      <c r="B4060" s="2"/>
      <c r="C4060" s="2"/>
      <c r="E4060" s="2"/>
      <c r="G4060" s="2"/>
      <c r="H4060" s="6"/>
      <c r="I4060" s="9"/>
      <c r="J4060" s="9"/>
      <c r="K4060" s="9"/>
    </row>
    <row r="4061" spans="1:11" x14ac:dyDescent="0.25">
      <c r="A4061" s="2"/>
      <c r="B4061" s="2"/>
      <c r="C4061" s="2"/>
      <c r="E4061" s="2"/>
      <c r="G4061" s="2"/>
      <c r="H4061" s="6"/>
      <c r="I4061" s="9"/>
      <c r="J4061" s="9"/>
      <c r="K4061" s="9"/>
    </row>
    <row r="4062" spans="1:11" x14ac:dyDescent="0.25">
      <c r="A4062" s="2"/>
      <c r="B4062" s="2"/>
      <c r="C4062" s="2"/>
      <c r="E4062" s="2"/>
      <c r="G4062" s="2"/>
      <c r="H4062" s="6"/>
      <c r="I4062" s="9"/>
      <c r="J4062" s="9"/>
      <c r="K4062" s="9"/>
    </row>
    <row r="4063" spans="1:11" x14ac:dyDescent="0.25">
      <c r="A4063" s="2"/>
      <c r="B4063" s="2"/>
      <c r="C4063" s="2"/>
      <c r="E4063" s="2"/>
      <c r="G4063" s="2"/>
      <c r="H4063" s="6"/>
      <c r="I4063" s="9"/>
      <c r="J4063" s="9"/>
      <c r="K4063" s="9"/>
    </row>
    <row r="4064" spans="1:11" x14ac:dyDescent="0.25">
      <c r="A4064" s="2"/>
      <c r="B4064" s="2"/>
      <c r="C4064" s="2"/>
      <c r="E4064" s="2"/>
      <c r="G4064" s="2"/>
      <c r="H4064" s="6"/>
      <c r="I4064" s="9"/>
      <c r="J4064" s="9"/>
      <c r="K4064" s="9"/>
    </row>
    <row r="4065" spans="1:11" x14ac:dyDescent="0.25">
      <c r="A4065" s="2"/>
      <c r="B4065" s="2"/>
      <c r="C4065" s="2"/>
      <c r="E4065" s="2"/>
      <c r="G4065" s="2"/>
      <c r="H4065" s="6"/>
      <c r="I4065" s="9"/>
      <c r="J4065" s="9"/>
      <c r="K4065" s="9"/>
    </row>
    <row r="4066" spans="1:11" x14ac:dyDescent="0.25">
      <c r="A4066" s="2"/>
      <c r="B4066" s="2"/>
      <c r="C4066" s="2"/>
      <c r="E4066" s="2"/>
      <c r="G4066" s="2"/>
      <c r="H4066" s="6"/>
      <c r="I4066" s="9"/>
      <c r="J4066" s="9"/>
      <c r="K4066" s="9"/>
    </row>
    <row r="4067" spans="1:11" x14ac:dyDescent="0.25">
      <c r="A4067" s="2"/>
      <c r="B4067" s="2"/>
      <c r="C4067" s="2"/>
      <c r="E4067" s="2"/>
      <c r="G4067" s="2"/>
      <c r="H4067" s="6"/>
      <c r="I4067" s="9"/>
      <c r="J4067" s="9"/>
      <c r="K4067" s="9"/>
    </row>
    <row r="4068" spans="1:11" x14ac:dyDescent="0.25">
      <c r="A4068" s="2"/>
      <c r="B4068" s="2"/>
      <c r="C4068" s="2"/>
      <c r="E4068" s="2"/>
      <c r="G4068" s="2"/>
      <c r="H4068" s="6"/>
      <c r="I4068" s="9"/>
      <c r="J4068" s="9"/>
      <c r="K4068" s="9"/>
    </row>
    <row r="4069" spans="1:11" x14ac:dyDescent="0.25">
      <c r="A4069" s="2"/>
      <c r="B4069" s="2"/>
      <c r="C4069" s="2"/>
      <c r="E4069" s="2"/>
      <c r="G4069" s="2"/>
      <c r="H4069" s="6"/>
      <c r="I4069" s="9"/>
      <c r="J4069" s="9"/>
      <c r="K4069" s="9"/>
    </row>
    <row r="4070" spans="1:11" x14ac:dyDescent="0.25">
      <c r="A4070" s="2"/>
      <c r="B4070" s="2"/>
      <c r="C4070" s="2"/>
      <c r="E4070" s="2"/>
      <c r="G4070" s="2"/>
      <c r="H4070" s="6"/>
      <c r="I4070" s="9"/>
      <c r="J4070" s="9"/>
      <c r="K4070" s="9"/>
    </row>
    <row r="4071" spans="1:11" x14ac:dyDescent="0.25">
      <c r="A4071" s="2"/>
      <c r="B4071" s="2"/>
      <c r="C4071" s="2"/>
      <c r="E4071" s="2"/>
      <c r="G4071" s="2"/>
      <c r="H4071" s="6"/>
      <c r="I4071" s="9"/>
      <c r="J4071" s="9"/>
      <c r="K4071" s="9"/>
    </row>
    <row r="4072" spans="1:11" x14ac:dyDescent="0.25">
      <c r="A4072" s="2"/>
      <c r="B4072" s="2"/>
      <c r="C4072" s="2"/>
      <c r="E4072" s="2"/>
      <c r="G4072" s="2"/>
      <c r="H4072" s="6"/>
      <c r="I4072" s="9"/>
      <c r="J4072" s="9"/>
      <c r="K4072" s="9"/>
    </row>
    <row r="4073" spans="1:11" x14ac:dyDescent="0.25">
      <c r="A4073" s="2"/>
      <c r="B4073" s="2"/>
      <c r="C4073" s="2"/>
      <c r="E4073" s="2"/>
      <c r="G4073" s="2"/>
      <c r="H4073" s="6"/>
      <c r="I4073" s="9"/>
      <c r="J4073" s="9"/>
      <c r="K4073" s="9"/>
    </row>
    <row r="4074" spans="1:11" x14ac:dyDescent="0.25">
      <c r="A4074" s="2"/>
      <c r="B4074" s="2"/>
      <c r="C4074" s="2"/>
      <c r="E4074" s="2"/>
      <c r="G4074" s="2"/>
      <c r="H4074" s="6"/>
      <c r="I4074" s="9"/>
      <c r="J4074" s="9"/>
      <c r="K4074" s="9"/>
    </row>
    <row r="4075" spans="1:11" x14ac:dyDescent="0.25">
      <c r="A4075" s="2"/>
      <c r="B4075" s="2"/>
      <c r="C4075" s="2"/>
      <c r="E4075" s="2"/>
      <c r="G4075" s="2"/>
      <c r="H4075" s="6"/>
      <c r="I4075" s="9"/>
      <c r="J4075" s="9"/>
      <c r="K4075" s="9"/>
    </row>
    <row r="4076" spans="1:11" x14ac:dyDescent="0.25">
      <c r="A4076" s="2"/>
      <c r="B4076" s="2"/>
      <c r="C4076" s="2"/>
      <c r="E4076" s="2"/>
      <c r="G4076" s="2"/>
      <c r="H4076" s="6"/>
      <c r="I4076" s="9"/>
      <c r="J4076" s="9"/>
      <c r="K4076" s="9"/>
    </row>
    <row r="4077" spans="1:11" x14ac:dyDescent="0.25">
      <c r="A4077" s="2"/>
      <c r="B4077" s="2"/>
      <c r="C4077" s="2"/>
      <c r="E4077" s="2"/>
      <c r="G4077" s="2"/>
      <c r="H4077" s="6"/>
      <c r="I4077" s="9"/>
      <c r="J4077" s="9"/>
      <c r="K4077" s="9"/>
    </row>
    <row r="4078" spans="1:11" x14ac:dyDescent="0.25">
      <c r="A4078" s="2"/>
      <c r="B4078" s="2"/>
      <c r="C4078" s="2"/>
      <c r="E4078" s="2"/>
      <c r="G4078" s="2"/>
      <c r="H4078" s="6"/>
      <c r="I4078" s="9"/>
      <c r="J4078" s="9"/>
      <c r="K4078" s="9"/>
    </row>
    <row r="4079" spans="1:11" x14ac:dyDescent="0.25">
      <c r="A4079" s="2"/>
      <c r="B4079" s="2"/>
      <c r="C4079" s="2"/>
      <c r="E4079" s="2"/>
      <c r="G4079" s="2"/>
      <c r="H4079" s="6"/>
      <c r="I4079" s="9"/>
      <c r="J4079" s="9"/>
      <c r="K4079" s="9"/>
    </row>
    <row r="4080" spans="1:11" x14ac:dyDescent="0.25">
      <c r="A4080" s="2"/>
      <c r="B4080" s="2"/>
      <c r="C4080" s="2"/>
      <c r="E4080" s="2"/>
      <c r="G4080" s="2"/>
      <c r="H4080" s="6"/>
      <c r="I4080" s="9"/>
      <c r="J4080" s="9"/>
      <c r="K4080" s="9"/>
    </row>
    <row r="4081" spans="1:11" x14ac:dyDescent="0.25">
      <c r="A4081" s="2"/>
      <c r="B4081" s="2"/>
      <c r="C4081" s="2"/>
      <c r="E4081" s="2"/>
      <c r="G4081" s="2"/>
      <c r="H4081" s="6"/>
      <c r="I4081" s="9"/>
      <c r="J4081" s="9"/>
      <c r="K4081" s="9"/>
    </row>
    <row r="4082" spans="1:11" x14ac:dyDescent="0.25">
      <c r="A4082" s="2"/>
      <c r="B4082" s="2"/>
      <c r="C4082" s="2"/>
      <c r="E4082" s="2"/>
      <c r="G4082" s="2"/>
      <c r="H4082" s="6"/>
      <c r="I4082" s="9"/>
      <c r="J4082" s="9"/>
      <c r="K4082" s="9"/>
    </row>
    <row r="4083" spans="1:11" x14ac:dyDescent="0.25">
      <c r="A4083" s="2"/>
      <c r="B4083" s="2"/>
      <c r="C4083" s="2"/>
      <c r="E4083" s="2"/>
      <c r="G4083" s="2"/>
      <c r="H4083" s="6"/>
      <c r="I4083" s="9"/>
      <c r="J4083" s="9"/>
      <c r="K4083" s="9"/>
    </row>
    <row r="4084" spans="1:11" x14ac:dyDescent="0.25">
      <c r="A4084" s="2"/>
      <c r="B4084" s="2"/>
      <c r="C4084" s="2"/>
      <c r="E4084" s="2"/>
      <c r="G4084" s="2"/>
      <c r="H4084" s="6"/>
      <c r="I4084" s="9"/>
      <c r="J4084" s="9"/>
      <c r="K4084" s="9"/>
    </row>
    <row r="4085" spans="1:11" x14ac:dyDescent="0.25">
      <c r="A4085" s="2"/>
      <c r="B4085" s="2"/>
      <c r="C4085" s="2"/>
      <c r="E4085" s="2"/>
      <c r="G4085" s="2"/>
      <c r="H4085" s="6"/>
      <c r="I4085" s="9"/>
      <c r="J4085" s="9"/>
      <c r="K4085" s="9"/>
    </row>
    <row r="4086" spans="1:11" x14ac:dyDescent="0.25">
      <c r="A4086" s="2"/>
      <c r="B4086" s="2"/>
      <c r="C4086" s="2"/>
      <c r="E4086" s="2"/>
      <c r="G4086" s="2"/>
      <c r="H4086" s="6"/>
      <c r="I4086" s="9"/>
      <c r="J4086" s="9"/>
      <c r="K4086" s="9"/>
    </row>
    <row r="4087" spans="1:11" x14ac:dyDescent="0.25">
      <c r="A4087" s="2"/>
      <c r="B4087" s="2"/>
      <c r="C4087" s="2"/>
      <c r="E4087" s="2"/>
      <c r="G4087" s="2"/>
      <c r="H4087" s="6"/>
      <c r="I4087" s="9"/>
      <c r="J4087" s="9"/>
      <c r="K4087" s="9"/>
    </row>
    <row r="4088" spans="1:11" x14ac:dyDescent="0.25">
      <c r="A4088" s="2"/>
      <c r="B4088" s="2"/>
      <c r="C4088" s="2"/>
      <c r="E4088" s="2"/>
      <c r="G4088" s="2"/>
      <c r="H4088" s="6"/>
      <c r="I4088" s="9"/>
      <c r="J4088" s="9"/>
      <c r="K4088" s="9"/>
    </row>
    <row r="4089" spans="1:11" x14ac:dyDescent="0.25">
      <c r="A4089" s="2"/>
      <c r="B4089" s="2"/>
      <c r="C4089" s="2"/>
      <c r="E4089" s="2"/>
      <c r="G4089" s="2"/>
      <c r="H4089" s="6"/>
      <c r="I4089" s="9"/>
      <c r="J4089" s="9"/>
      <c r="K4089" s="9"/>
    </row>
    <row r="4090" spans="1:11" x14ac:dyDescent="0.25">
      <c r="A4090" s="2"/>
      <c r="B4090" s="2"/>
      <c r="C4090" s="2"/>
      <c r="E4090" s="2"/>
      <c r="G4090" s="2"/>
      <c r="H4090" s="6"/>
      <c r="I4090" s="9"/>
      <c r="J4090" s="9"/>
      <c r="K4090" s="9"/>
    </row>
    <row r="4091" spans="1:11" x14ac:dyDescent="0.25">
      <c r="A4091" s="2"/>
      <c r="B4091" s="2"/>
      <c r="C4091" s="2"/>
      <c r="E4091" s="2"/>
      <c r="G4091" s="2"/>
      <c r="H4091" s="6"/>
      <c r="I4091" s="9"/>
      <c r="J4091" s="9"/>
      <c r="K4091" s="9"/>
    </row>
    <row r="4092" spans="1:11" x14ac:dyDescent="0.25">
      <c r="A4092" s="2"/>
      <c r="B4092" s="2"/>
      <c r="C4092" s="2"/>
      <c r="E4092" s="2"/>
      <c r="G4092" s="2"/>
      <c r="H4092" s="6"/>
      <c r="I4092" s="9"/>
      <c r="J4092" s="9"/>
      <c r="K4092" s="9"/>
    </row>
    <row r="4093" spans="1:11" x14ac:dyDescent="0.25">
      <c r="A4093" s="2"/>
      <c r="B4093" s="2"/>
      <c r="C4093" s="2"/>
      <c r="E4093" s="2"/>
      <c r="G4093" s="2"/>
      <c r="H4093" s="6"/>
      <c r="I4093" s="9"/>
      <c r="J4093" s="9"/>
      <c r="K4093" s="9"/>
    </row>
    <row r="4094" spans="1:11" x14ac:dyDescent="0.25">
      <c r="A4094" s="2"/>
      <c r="B4094" s="2"/>
      <c r="C4094" s="2"/>
      <c r="E4094" s="2"/>
      <c r="G4094" s="2"/>
      <c r="H4094" s="6"/>
      <c r="I4094" s="9"/>
      <c r="J4094" s="9"/>
      <c r="K4094" s="9"/>
    </row>
    <row r="4095" spans="1:11" x14ac:dyDescent="0.25">
      <c r="A4095" s="2"/>
      <c r="B4095" s="2"/>
      <c r="C4095" s="2"/>
      <c r="E4095" s="2"/>
      <c r="G4095" s="2"/>
      <c r="H4095" s="6"/>
      <c r="I4095" s="9"/>
      <c r="J4095" s="9"/>
      <c r="K4095" s="9"/>
    </row>
    <row r="4096" spans="1:11" x14ac:dyDescent="0.25">
      <c r="A4096" s="2"/>
      <c r="B4096" s="2"/>
      <c r="C4096" s="2"/>
      <c r="E4096" s="2"/>
      <c r="G4096" s="2"/>
      <c r="H4096" s="6"/>
      <c r="I4096" s="9"/>
      <c r="J4096" s="9"/>
      <c r="K4096" s="9"/>
    </row>
    <row r="4097" spans="1:11" x14ac:dyDescent="0.25">
      <c r="A4097" s="2"/>
      <c r="B4097" s="2"/>
      <c r="C4097" s="2"/>
      <c r="E4097" s="2"/>
      <c r="G4097" s="2"/>
      <c r="H4097" s="6"/>
      <c r="I4097" s="9"/>
      <c r="J4097" s="9"/>
      <c r="K4097" s="9"/>
    </row>
    <row r="4098" spans="1:11" x14ac:dyDescent="0.25">
      <c r="A4098" s="2"/>
      <c r="B4098" s="2"/>
      <c r="C4098" s="2"/>
      <c r="E4098" s="2"/>
      <c r="G4098" s="2"/>
      <c r="H4098" s="6"/>
      <c r="I4098" s="9"/>
      <c r="J4098" s="9"/>
      <c r="K4098" s="9"/>
    </row>
    <row r="4099" spans="1:11" x14ac:dyDescent="0.25">
      <c r="A4099" s="2"/>
      <c r="B4099" s="2"/>
      <c r="C4099" s="2"/>
      <c r="E4099" s="2"/>
      <c r="G4099" s="2"/>
      <c r="H4099" s="6"/>
      <c r="I4099" s="9"/>
      <c r="J4099" s="9"/>
      <c r="K4099" s="9"/>
    </row>
    <row r="4100" spans="1:11" x14ac:dyDescent="0.25">
      <c r="A4100" s="2"/>
      <c r="B4100" s="2"/>
      <c r="C4100" s="2"/>
      <c r="E4100" s="2"/>
      <c r="G4100" s="2"/>
      <c r="H4100" s="6"/>
      <c r="I4100" s="9"/>
      <c r="J4100" s="9"/>
      <c r="K4100" s="9"/>
    </row>
    <row r="4101" spans="1:11" x14ac:dyDescent="0.25">
      <c r="A4101" s="2"/>
      <c r="B4101" s="2"/>
      <c r="C4101" s="2"/>
      <c r="E4101" s="2"/>
      <c r="G4101" s="2"/>
      <c r="H4101" s="6"/>
      <c r="I4101" s="9"/>
      <c r="J4101" s="9"/>
      <c r="K4101" s="9"/>
    </row>
    <row r="4102" spans="1:11" x14ac:dyDescent="0.25">
      <c r="A4102" s="2"/>
      <c r="B4102" s="2"/>
      <c r="C4102" s="2"/>
      <c r="E4102" s="2"/>
      <c r="G4102" s="2"/>
      <c r="H4102" s="6"/>
      <c r="I4102" s="9"/>
      <c r="J4102" s="9"/>
      <c r="K4102" s="9"/>
    </row>
    <row r="4103" spans="1:11" x14ac:dyDescent="0.25">
      <c r="A4103" s="2"/>
      <c r="B4103" s="2"/>
      <c r="C4103" s="2"/>
      <c r="E4103" s="2"/>
      <c r="G4103" s="2"/>
      <c r="H4103" s="6"/>
      <c r="I4103" s="9"/>
      <c r="J4103" s="9"/>
      <c r="K4103" s="9"/>
    </row>
    <row r="4104" spans="1:11" x14ac:dyDescent="0.25">
      <c r="A4104" s="2"/>
      <c r="B4104" s="2"/>
      <c r="C4104" s="2"/>
      <c r="E4104" s="2"/>
      <c r="G4104" s="2"/>
      <c r="H4104" s="6"/>
      <c r="I4104" s="9"/>
      <c r="J4104" s="9"/>
      <c r="K4104" s="9"/>
    </row>
    <row r="4105" spans="1:11" x14ac:dyDescent="0.25">
      <c r="A4105" s="2"/>
      <c r="B4105" s="2"/>
      <c r="C4105" s="2"/>
      <c r="E4105" s="2"/>
      <c r="G4105" s="2"/>
      <c r="H4105" s="6"/>
      <c r="I4105" s="9"/>
      <c r="J4105" s="9"/>
      <c r="K4105" s="9"/>
    </row>
    <row r="4106" spans="1:11" x14ac:dyDescent="0.25">
      <c r="A4106" s="2"/>
      <c r="B4106" s="2"/>
      <c r="C4106" s="2"/>
      <c r="E4106" s="2"/>
      <c r="G4106" s="2"/>
      <c r="H4106" s="6"/>
      <c r="I4106" s="9"/>
      <c r="J4106" s="9"/>
      <c r="K4106" s="9"/>
    </row>
    <row r="4107" spans="1:11" x14ac:dyDescent="0.25">
      <c r="A4107" s="2"/>
      <c r="B4107" s="2"/>
      <c r="C4107" s="2"/>
      <c r="E4107" s="2"/>
      <c r="G4107" s="2"/>
      <c r="H4107" s="6"/>
      <c r="I4107" s="9"/>
      <c r="J4107" s="9"/>
      <c r="K4107" s="9"/>
    </row>
    <row r="4108" spans="1:11" x14ac:dyDescent="0.25">
      <c r="A4108" s="2"/>
      <c r="B4108" s="2"/>
      <c r="C4108" s="2"/>
      <c r="E4108" s="2"/>
      <c r="G4108" s="2"/>
      <c r="H4108" s="6"/>
      <c r="I4108" s="9"/>
      <c r="J4108" s="9"/>
      <c r="K4108" s="9"/>
    </row>
    <row r="4109" spans="1:11" x14ac:dyDescent="0.25">
      <c r="A4109" s="2"/>
      <c r="B4109" s="2"/>
      <c r="C4109" s="2"/>
      <c r="E4109" s="2"/>
      <c r="G4109" s="2"/>
      <c r="H4109" s="6"/>
      <c r="I4109" s="9"/>
      <c r="J4109" s="9"/>
      <c r="K4109" s="9"/>
    </row>
    <row r="4110" spans="1:11" x14ac:dyDescent="0.25">
      <c r="A4110" s="2"/>
      <c r="B4110" s="2"/>
      <c r="C4110" s="2"/>
      <c r="E4110" s="2"/>
      <c r="G4110" s="2"/>
      <c r="H4110" s="6"/>
      <c r="I4110" s="9"/>
      <c r="J4110" s="9"/>
      <c r="K4110" s="9"/>
    </row>
    <row r="4111" spans="1:11" x14ac:dyDescent="0.25">
      <c r="A4111" s="2"/>
      <c r="B4111" s="2"/>
      <c r="C4111" s="2"/>
      <c r="E4111" s="2"/>
      <c r="G4111" s="2"/>
      <c r="H4111" s="6"/>
      <c r="I4111" s="9"/>
      <c r="J4111" s="9"/>
      <c r="K4111" s="9"/>
    </row>
    <row r="4112" spans="1:11" x14ac:dyDescent="0.25">
      <c r="A4112" s="2"/>
      <c r="B4112" s="2"/>
      <c r="C4112" s="2"/>
      <c r="E4112" s="2"/>
      <c r="G4112" s="2"/>
      <c r="H4112" s="6"/>
      <c r="I4112" s="9"/>
      <c r="J4112" s="9"/>
      <c r="K4112" s="9"/>
    </row>
    <row r="4113" spans="1:11" x14ac:dyDescent="0.25">
      <c r="A4113" s="2"/>
      <c r="B4113" s="2"/>
      <c r="C4113" s="2"/>
      <c r="E4113" s="2"/>
      <c r="G4113" s="2"/>
      <c r="H4113" s="6"/>
      <c r="I4113" s="9"/>
      <c r="J4113" s="9"/>
      <c r="K4113" s="9"/>
    </row>
    <row r="4114" spans="1:11" x14ac:dyDescent="0.25">
      <c r="A4114" s="2"/>
      <c r="B4114" s="2"/>
      <c r="C4114" s="2"/>
      <c r="E4114" s="2"/>
      <c r="G4114" s="2"/>
      <c r="H4114" s="6"/>
      <c r="I4114" s="9"/>
      <c r="J4114" s="9"/>
      <c r="K4114" s="9"/>
    </row>
    <row r="4115" spans="1:11" x14ac:dyDescent="0.25">
      <c r="A4115" s="2"/>
      <c r="B4115" s="2"/>
      <c r="C4115" s="2"/>
      <c r="E4115" s="2"/>
      <c r="G4115" s="2"/>
      <c r="H4115" s="6"/>
      <c r="I4115" s="9"/>
      <c r="J4115" s="9"/>
      <c r="K4115" s="9"/>
    </row>
    <row r="4116" spans="1:11" x14ac:dyDescent="0.25">
      <c r="A4116" s="2"/>
      <c r="B4116" s="2"/>
      <c r="C4116" s="2"/>
      <c r="E4116" s="2"/>
      <c r="G4116" s="2"/>
      <c r="H4116" s="6"/>
      <c r="I4116" s="9"/>
      <c r="J4116" s="9"/>
      <c r="K4116" s="9"/>
    </row>
    <row r="4117" spans="1:11" x14ac:dyDescent="0.25">
      <c r="A4117" s="2"/>
      <c r="B4117" s="2"/>
      <c r="C4117" s="2"/>
      <c r="E4117" s="2"/>
      <c r="G4117" s="2"/>
      <c r="H4117" s="6"/>
      <c r="I4117" s="9"/>
      <c r="J4117" s="9"/>
      <c r="K4117" s="9"/>
    </row>
    <row r="4118" spans="1:11" x14ac:dyDescent="0.25">
      <c r="A4118" s="2"/>
      <c r="B4118" s="2"/>
      <c r="C4118" s="2"/>
      <c r="E4118" s="2"/>
      <c r="G4118" s="2"/>
      <c r="H4118" s="6"/>
      <c r="I4118" s="9"/>
      <c r="J4118" s="9"/>
      <c r="K4118" s="9"/>
    </row>
    <row r="4119" spans="1:11" x14ac:dyDescent="0.25">
      <c r="A4119" s="2"/>
      <c r="B4119" s="2"/>
      <c r="C4119" s="2"/>
      <c r="E4119" s="2"/>
      <c r="G4119" s="2"/>
      <c r="H4119" s="6"/>
      <c r="I4119" s="9"/>
      <c r="J4119" s="9"/>
      <c r="K4119" s="9"/>
    </row>
    <row r="4120" spans="1:11" x14ac:dyDescent="0.25">
      <c r="A4120" s="2"/>
      <c r="B4120" s="2"/>
      <c r="C4120" s="2"/>
      <c r="E4120" s="2"/>
      <c r="G4120" s="2"/>
      <c r="H4120" s="6"/>
      <c r="I4120" s="9"/>
      <c r="J4120" s="9"/>
      <c r="K4120" s="9"/>
    </row>
    <row r="4121" spans="1:11" x14ac:dyDescent="0.25">
      <c r="A4121" s="2"/>
      <c r="B4121" s="2"/>
      <c r="C4121" s="2"/>
      <c r="E4121" s="2"/>
      <c r="G4121" s="2"/>
      <c r="H4121" s="6"/>
      <c r="I4121" s="9"/>
      <c r="J4121" s="9"/>
      <c r="K4121" s="9"/>
    </row>
    <row r="4122" spans="1:11" x14ac:dyDescent="0.25">
      <c r="A4122" s="2"/>
      <c r="B4122" s="2"/>
      <c r="C4122" s="2"/>
      <c r="E4122" s="2"/>
      <c r="G4122" s="2"/>
      <c r="H4122" s="6"/>
      <c r="I4122" s="9"/>
      <c r="J4122" s="9"/>
      <c r="K4122" s="9"/>
    </row>
    <row r="4123" spans="1:11" x14ac:dyDescent="0.25">
      <c r="A4123" s="2"/>
      <c r="B4123" s="2"/>
      <c r="C4123" s="2"/>
      <c r="E4123" s="2"/>
      <c r="G4123" s="2"/>
      <c r="H4123" s="6"/>
      <c r="I4123" s="9"/>
      <c r="J4123" s="9"/>
      <c r="K4123" s="9"/>
    </row>
    <row r="4124" spans="1:11" x14ac:dyDescent="0.25">
      <c r="A4124" s="2"/>
      <c r="B4124" s="2"/>
      <c r="C4124" s="2"/>
      <c r="E4124" s="2"/>
      <c r="G4124" s="2"/>
      <c r="H4124" s="6"/>
      <c r="I4124" s="9"/>
      <c r="J4124" s="9"/>
      <c r="K4124" s="9"/>
    </row>
    <row r="4125" spans="1:11" x14ac:dyDescent="0.25">
      <c r="A4125" s="2"/>
      <c r="B4125" s="2"/>
      <c r="C4125" s="2"/>
      <c r="E4125" s="2"/>
      <c r="G4125" s="2"/>
      <c r="H4125" s="6"/>
      <c r="I4125" s="9"/>
      <c r="J4125" s="9"/>
      <c r="K4125" s="9"/>
    </row>
    <row r="4126" spans="1:11" x14ac:dyDescent="0.25">
      <c r="A4126" s="2"/>
      <c r="B4126" s="2"/>
      <c r="C4126" s="2"/>
      <c r="E4126" s="2"/>
      <c r="G4126" s="2"/>
      <c r="H4126" s="6"/>
      <c r="I4126" s="9"/>
      <c r="J4126" s="9"/>
      <c r="K4126" s="9"/>
    </row>
    <row r="4127" spans="1:11" x14ac:dyDescent="0.25">
      <c r="A4127" s="2"/>
      <c r="B4127" s="2"/>
      <c r="C4127" s="2"/>
      <c r="E4127" s="2"/>
      <c r="G4127" s="2"/>
      <c r="H4127" s="6"/>
      <c r="I4127" s="9"/>
      <c r="J4127" s="9"/>
      <c r="K4127" s="9"/>
    </row>
    <row r="4128" spans="1:11" x14ac:dyDescent="0.25">
      <c r="A4128" s="2"/>
      <c r="B4128" s="2"/>
      <c r="C4128" s="2"/>
      <c r="E4128" s="2"/>
      <c r="G4128" s="2"/>
      <c r="H4128" s="6"/>
      <c r="I4128" s="9"/>
      <c r="J4128" s="9"/>
      <c r="K4128" s="9"/>
    </row>
    <row r="4129" spans="1:11" x14ac:dyDescent="0.25">
      <c r="A4129" s="2"/>
      <c r="B4129" s="2"/>
      <c r="C4129" s="2"/>
      <c r="E4129" s="2"/>
      <c r="G4129" s="2"/>
      <c r="H4129" s="6"/>
      <c r="I4129" s="9"/>
      <c r="J4129" s="9"/>
      <c r="K4129" s="9"/>
    </row>
    <row r="4130" spans="1:11" x14ac:dyDescent="0.25">
      <c r="A4130" s="2"/>
      <c r="B4130" s="2"/>
      <c r="C4130" s="2"/>
      <c r="E4130" s="2"/>
      <c r="G4130" s="2"/>
      <c r="H4130" s="6"/>
      <c r="I4130" s="9"/>
      <c r="J4130" s="9"/>
      <c r="K4130" s="9"/>
    </row>
    <row r="4131" spans="1:11" x14ac:dyDescent="0.25">
      <c r="A4131" s="2"/>
      <c r="B4131" s="2"/>
      <c r="C4131" s="2"/>
      <c r="E4131" s="2"/>
      <c r="G4131" s="2"/>
      <c r="H4131" s="6"/>
      <c r="I4131" s="9"/>
      <c r="J4131" s="9"/>
      <c r="K4131" s="9"/>
    </row>
    <row r="4132" spans="1:11" x14ac:dyDescent="0.25">
      <c r="A4132" s="2"/>
      <c r="B4132" s="2"/>
      <c r="C4132" s="2"/>
      <c r="E4132" s="2"/>
      <c r="G4132" s="2"/>
      <c r="H4132" s="6"/>
      <c r="I4132" s="9"/>
      <c r="J4132" s="9"/>
      <c r="K4132" s="9"/>
    </row>
    <row r="4133" spans="1:11" x14ac:dyDescent="0.25">
      <c r="A4133" s="2"/>
      <c r="B4133" s="2"/>
      <c r="C4133" s="2"/>
      <c r="E4133" s="2"/>
      <c r="G4133" s="2"/>
      <c r="H4133" s="6"/>
      <c r="I4133" s="9"/>
      <c r="J4133" s="9"/>
      <c r="K4133" s="9"/>
    </row>
    <row r="4134" spans="1:11" x14ac:dyDescent="0.25">
      <c r="A4134" s="2"/>
      <c r="B4134" s="2"/>
      <c r="C4134" s="2"/>
      <c r="E4134" s="2"/>
      <c r="G4134" s="2"/>
      <c r="H4134" s="6"/>
      <c r="I4134" s="9"/>
      <c r="J4134" s="9"/>
      <c r="K4134" s="9"/>
    </row>
    <row r="4135" spans="1:11" x14ac:dyDescent="0.25">
      <c r="A4135" s="2"/>
      <c r="B4135" s="2"/>
      <c r="C4135" s="2"/>
      <c r="E4135" s="2"/>
      <c r="G4135" s="2"/>
      <c r="H4135" s="6"/>
      <c r="I4135" s="9"/>
      <c r="J4135" s="9"/>
      <c r="K4135" s="9"/>
    </row>
    <row r="4136" spans="1:11" x14ac:dyDescent="0.25">
      <c r="A4136" s="2"/>
      <c r="B4136" s="2"/>
      <c r="C4136" s="2"/>
      <c r="E4136" s="2"/>
      <c r="G4136" s="2"/>
      <c r="H4136" s="6"/>
      <c r="I4136" s="9"/>
      <c r="J4136" s="9"/>
      <c r="K4136" s="9"/>
    </row>
    <row r="4137" spans="1:11" x14ac:dyDescent="0.25">
      <c r="A4137" s="2"/>
      <c r="B4137" s="2"/>
      <c r="C4137" s="2"/>
      <c r="E4137" s="2"/>
      <c r="G4137" s="2"/>
      <c r="H4137" s="6"/>
      <c r="I4137" s="9"/>
      <c r="J4137" s="9"/>
      <c r="K4137" s="9"/>
    </row>
    <row r="4138" spans="1:11" x14ac:dyDescent="0.25">
      <c r="A4138" s="2"/>
      <c r="B4138" s="2"/>
      <c r="C4138" s="2"/>
      <c r="E4138" s="2"/>
      <c r="G4138" s="2"/>
      <c r="H4138" s="6"/>
      <c r="I4138" s="9"/>
      <c r="J4138" s="9"/>
      <c r="K4138" s="9"/>
    </row>
    <row r="4139" spans="1:11" x14ac:dyDescent="0.25">
      <c r="A4139" s="2"/>
      <c r="B4139" s="2"/>
      <c r="C4139" s="2"/>
      <c r="E4139" s="2"/>
      <c r="G4139" s="2"/>
      <c r="H4139" s="6"/>
      <c r="I4139" s="9"/>
      <c r="J4139" s="9"/>
      <c r="K4139" s="9"/>
    </row>
    <row r="4140" spans="1:11" x14ac:dyDescent="0.25">
      <c r="A4140" s="2"/>
      <c r="B4140" s="2"/>
      <c r="C4140" s="2"/>
      <c r="E4140" s="2"/>
      <c r="G4140" s="2"/>
      <c r="H4140" s="6"/>
      <c r="I4140" s="9"/>
      <c r="J4140" s="9"/>
      <c r="K4140" s="9"/>
    </row>
    <row r="4141" spans="1:11" x14ac:dyDescent="0.25">
      <c r="A4141" s="2"/>
      <c r="B4141" s="2"/>
      <c r="C4141" s="2"/>
      <c r="E4141" s="2"/>
      <c r="G4141" s="2"/>
      <c r="H4141" s="6"/>
      <c r="I4141" s="9"/>
      <c r="J4141" s="9"/>
      <c r="K4141" s="9"/>
    </row>
    <row r="4142" spans="1:11" x14ac:dyDescent="0.25">
      <c r="A4142" s="2"/>
      <c r="B4142" s="2"/>
      <c r="C4142" s="2"/>
      <c r="E4142" s="2"/>
      <c r="G4142" s="2"/>
      <c r="H4142" s="6"/>
      <c r="I4142" s="9"/>
      <c r="J4142" s="9"/>
      <c r="K4142" s="9"/>
    </row>
    <row r="4143" spans="1:11" x14ac:dyDescent="0.25">
      <c r="A4143" s="2"/>
      <c r="B4143" s="2"/>
      <c r="C4143" s="2"/>
      <c r="E4143" s="2"/>
      <c r="G4143" s="2"/>
      <c r="H4143" s="6"/>
      <c r="I4143" s="9"/>
      <c r="J4143" s="9"/>
      <c r="K4143" s="9"/>
    </row>
    <row r="4144" spans="1:11" x14ac:dyDescent="0.25">
      <c r="A4144" s="2"/>
      <c r="B4144" s="2"/>
      <c r="C4144" s="2"/>
      <c r="E4144" s="2"/>
      <c r="G4144" s="2"/>
      <c r="H4144" s="6"/>
      <c r="I4144" s="9"/>
      <c r="J4144" s="9"/>
      <c r="K4144" s="9"/>
    </row>
    <row r="4145" spans="1:11" x14ac:dyDescent="0.25">
      <c r="A4145" s="2"/>
      <c r="B4145" s="2"/>
      <c r="C4145" s="2"/>
      <c r="E4145" s="2"/>
      <c r="G4145" s="2"/>
      <c r="H4145" s="6"/>
      <c r="I4145" s="9"/>
      <c r="J4145" s="9"/>
      <c r="K4145" s="9"/>
    </row>
    <row r="4146" spans="1:11" x14ac:dyDescent="0.25">
      <c r="A4146" s="2"/>
      <c r="B4146" s="2"/>
      <c r="C4146" s="2"/>
      <c r="E4146" s="2"/>
      <c r="G4146" s="2"/>
      <c r="H4146" s="6"/>
      <c r="I4146" s="9"/>
      <c r="J4146" s="9"/>
      <c r="K4146" s="9"/>
    </row>
    <row r="4147" spans="1:11" x14ac:dyDescent="0.25">
      <c r="A4147" s="2"/>
      <c r="B4147" s="2"/>
      <c r="C4147" s="2"/>
      <c r="E4147" s="2"/>
      <c r="G4147" s="2"/>
      <c r="H4147" s="6"/>
      <c r="I4147" s="9"/>
      <c r="J4147" s="9"/>
      <c r="K4147" s="9"/>
    </row>
    <row r="4148" spans="1:11" x14ac:dyDescent="0.25">
      <c r="A4148" s="2"/>
      <c r="B4148" s="2"/>
      <c r="C4148" s="2"/>
      <c r="E4148" s="2"/>
      <c r="G4148" s="2"/>
      <c r="H4148" s="6"/>
      <c r="I4148" s="9"/>
      <c r="J4148" s="9"/>
      <c r="K4148" s="9"/>
    </row>
    <row r="4149" spans="1:11" x14ac:dyDescent="0.25">
      <c r="A4149" s="2"/>
      <c r="B4149" s="2"/>
      <c r="C4149" s="2"/>
      <c r="E4149" s="2"/>
      <c r="G4149" s="2"/>
      <c r="H4149" s="6"/>
      <c r="I4149" s="9"/>
      <c r="J4149" s="9"/>
      <c r="K4149" s="9"/>
    </row>
    <row r="4150" spans="1:11" x14ac:dyDescent="0.25">
      <c r="A4150" s="2"/>
      <c r="B4150" s="2"/>
      <c r="C4150" s="2"/>
      <c r="E4150" s="2"/>
      <c r="G4150" s="2"/>
      <c r="H4150" s="6"/>
      <c r="I4150" s="9"/>
      <c r="J4150" s="9"/>
      <c r="K4150" s="9"/>
    </row>
    <row r="4151" spans="1:11" x14ac:dyDescent="0.25">
      <c r="A4151" s="2"/>
      <c r="B4151" s="2"/>
      <c r="C4151" s="2"/>
      <c r="E4151" s="2"/>
      <c r="G4151" s="2"/>
      <c r="H4151" s="6"/>
      <c r="I4151" s="9"/>
      <c r="J4151" s="9"/>
      <c r="K4151" s="9"/>
    </row>
    <row r="4152" spans="1:11" x14ac:dyDescent="0.25">
      <c r="A4152" s="2"/>
      <c r="B4152" s="2"/>
      <c r="C4152" s="2"/>
      <c r="E4152" s="2"/>
      <c r="G4152" s="2"/>
      <c r="H4152" s="6"/>
      <c r="I4152" s="9"/>
      <c r="J4152" s="9"/>
      <c r="K4152" s="9"/>
    </row>
    <row r="4153" spans="1:11" x14ac:dyDescent="0.25">
      <c r="A4153" s="2"/>
      <c r="B4153" s="2"/>
      <c r="C4153" s="2"/>
      <c r="E4153" s="2"/>
      <c r="G4153" s="2"/>
      <c r="H4153" s="6"/>
      <c r="I4153" s="9"/>
      <c r="J4153" s="9"/>
      <c r="K4153" s="9"/>
    </row>
    <row r="4154" spans="1:11" x14ac:dyDescent="0.25">
      <c r="A4154" s="2"/>
      <c r="B4154" s="2"/>
      <c r="C4154" s="2"/>
      <c r="E4154" s="2"/>
      <c r="G4154" s="2"/>
      <c r="H4154" s="6"/>
      <c r="I4154" s="9"/>
      <c r="J4154" s="9"/>
      <c r="K4154" s="9"/>
    </row>
    <row r="4155" spans="1:11" x14ac:dyDescent="0.25">
      <c r="A4155" s="2"/>
      <c r="B4155" s="2"/>
      <c r="C4155" s="2"/>
      <c r="E4155" s="2"/>
      <c r="G4155" s="2"/>
      <c r="H4155" s="6"/>
      <c r="I4155" s="9"/>
      <c r="J4155" s="9"/>
      <c r="K4155" s="9"/>
    </row>
    <row r="4156" spans="1:11" x14ac:dyDescent="0.25">
      <c r="A4156" s="2"/>
      <c r="B4156" s="2"/>
      <c r="C4156" s="2"/>
      <c r="E4156" s="2"/>
      <c r="G4156" s="2"/>
      <c r="H4156" s="6"/>
      <c r="I4156" s="9"/>
      <c r="J4156" s="9"/>
      <c r="K4156" s="9"/>
    </row>
    <row r="4157" spans="1:11" x14ac:dyDescent="0.25">
      <c r="A4157" s="2"/>
      <c r="B4157" s="2"/>
      <c r="C4157" s="2"/>
      <c r="E4157" s="2"/>
      <c r="G4157" s="2"/>
      <c r="H4157" s="6"/>
      <c r="I4157" s="9"/>
      <c r="J4157" s="9"/>
      <c r="K4157" s="9"/>
    </row>
    <row r="4158" spans="1:11" x14ac:dyDescent="0.25">
      <c r="A4158" s="2"/>
      <c r="B4158" s="2"/>
      <c r="C4158" s="2"/>
      <c r="E4158" s="2"/>
      <c r="G4158" s="2"/>
      <c r="H4158" s="6"/>
      <c r="I4158" s="9"/>
      <c r="J4158" s="9"/>
      <c r="K4158" s="9"/>
    </row>
    <row r="4159" spans="1:11" x14ac:dyDescent="0.25">
      <c r="A4159" s="2"/>
      <c r="B4159" s="2"/>
      <c r="C4159" s="2"/>
      <c r="E4159" s="2"/>
      <c r="G4159" s="2"/>
      <c r="H4159" s="6"/>
      <c r="I4159" s="9"/>
      <c r="J4159" s="9"/>
      <c r="K4159" s="9"/>
    </row>
    <row r="4160" spans="1:11" x14ac:dyDescent="0.25">
      <c r="A4160" s="2"/>
      <c r="B4160" s="2"/>
      <c r="C4160" s="2"/>
      <c r="E4160" s="2"/>
      <c r="G4160" s="2"/>
      <c r="H4160" s="6"/>
      <c r="I4160" s="9"/>
      <c r="J4160" s="9"/>
      <c r="K4160" s="9"/>
    </row>
    <row r="4161" spans="1:11" x14ac:dyDescent="0.25">
      <c r="A4161" s="2"/>
      <c r="B4161" s="2"/>
      <c r="C4161" s="2"/>
      <c r="E4161" s="2"/>
      <c r="G4161" s="2"/>
      <c r="H4161" s="6"/>
      <c r="I4161" s="9"/>
      <c r="J4161" s="9"/>
      <c r="K4161" s="9"/>
    </row>
    <row r="4162" spans="1:11" x14ac:dyDescent="0.25">
      <c r="A4162" s="2"/>
      <c r="B4162" s="2"/>
      <c r="C4162" s="2"/>
      <c r="E4162" s="2"/>
      <c r="G4162" s="2"/>
      <c r="H4162" s="6"/>
      <c r="I4162" s="9"/>
      <c r="J4162" s="9"/>
      <c r="K4162" s="9"/>
    </row>
    <row r="4163" spans="1:11" x14ac:dyDescent="0.25">
      <c r="A4163" s="2"/>
      <c r="B4163" s="2"/>
      <c r="C4163" s="2"/>
      <c r="E4163" s="2"/>
      <c r="G4163" s="2"/>
      <c r="H4163" s="6"/>
      <c r="I4163" s="9"/>
      <c r="J4163" s="9"/>
      <c r="K4163" s="9"/>
    </row>
    <row r="4164" spans="1:11" x14ac:dyDescent="0.25">
      <c r="A4164" s="2"/>
      <c r="B4164" s="2"/>
      <c r="C4164" s="2"/>
      <c r="E4164" s="2"/>
      <c r="G4164" s="2"/>
      <c r="H4164" s="6"/>
      <c r="I4164" s="9"/>
      <c r="J4164" s="9"/>
      <c r="K4164" s="9"/>
    </row>
    <row r="4165" spans="1:11" x14ac:dyDescent="0.25">
      <c r="A4165" s="2"/>
      <c r="B4165" s="2"/>
      <c r="C4165" s="2"/>
      <c r="E4165" s="2"/>
      <c r="G4165" s="2"/>
      <c r="H4165" s="6"/>
      <c r="I4165" s="9"/>
      <c r="J4165" s="9"/>
      <c r="K4165" s="9"/>
    </row>
    <row r="4166" spans="1:11" x14ac:dyDescent="0.25">
      <c r="A4166" s="2"/>
      <c r="B4166" s="2"/>
      <c r="C4166" s="2"/>
      <c r="E4166" s="2"/>
      <c r="G4166" s="2"/>
      <c r="H4166" s="6"/>
      <c r="I4166" s="9"/>
      <c r="J4166" s="9"/>
      <c r="K4166" s="9"/>
    </row>
    <row r="4167" spans="1:11" x14ac:dyDescent="0.25">
      <c r="A4167" s="2"/>
      <c r="B4167" s="2"/>
      <c r="C4167" s="2"/>
      <c r="E4167" s="2"/>
      <c r="G4167" s="2"/>
      <c r="H4167" s="6"/>
      <c r="I4167" s="9"/>
      <c r="J4167" s="9"/>
      <c r="K4167" s="9"/>
    </row>
    <row r="4168" spans="1:11" x14ac:dyDescent="0.25">
      <c r="A4168" s="2"/>
      <c r="B4168" s="2"/>
      <c r="C4168" s="2"/>
      <c r="E4168" s="2"/>
      <c r="G4168" s="2"/>
      <c r="H4168" s="6"/>
      <c r="I4168" s="9"/>
      <c r="J4168" s="9"/>
      <c r="K4168" s="9"/>
    </row>
    <row r="4169" spans="1:11" x14ac:dyDescent="0.25">
      <c r="A4169" s="2"/>
      <c r="B4169" s="2"/>
      <c r="C4169" s="2"/>
      <c r="E4169" s="2"/>
      <c r="G4169" s="2"/>
      <c r="H4169" s="6"/>
      <c r="I4169" s="9"/>
      <c r="J4169" s="9"/>
      <c r="K4169" s="9"/>
    </row>
    <row r="4170" spans="1:11" x14ac:dyDescent="0.25">
      <c r="A4170" s="2"/>
      <c r="B4170" s="2"/>
      <c r="C4170" s="2"/>
      <c r="E4170" s="2"/>
      <c r="G4170" s="2"/>
      <c r="H4170" s="6"/>
      <c r="I4170" s="9"/>
      <c r="J4170" s="9"/>
      <c r="K4170" s="9"/>
    </row>
    <row r="4171" spans="1:11" x14ac:dyDescent="0.25">
      <c r="A4171" s="2"/>
      <c r="B4171" s="2"/>
      <c r="C4171" s="2"/>
      <c r="E4171" s="2"/>
      <c r="G4171" s="2"/>
      <c r="H4171" s="6"/>
      <c r="I4171" s="9"/>
      <c r="J4171" s="9"/>
      <c r="K4171" s="9"/>
    </row>
    <row r="4172" spans="1:11" x14ac:dyDescent="0.25">
      <c r="A4172" s="2"/>
      <c r="B4172" s="2"/>
      <c r="C4172" s="2"/>
      <c r="E4172" s="2"/>
      <c r="G4172" s="2"/>
      <c r="H4172" s="6"/>
      <c r="I4172" s="9"/>
      <c r="J4172" s="9"/>
      <c r="K4172" s="9"/>
    </row>
    <row r="4173" spans="1:11" x14ac:dyDescent="0.25">
      <c r="A4173" s="2"/>
      <c r="B4173" s="2"/>
      <c r="C4173" s="2"/>
      <c r="E4173" s="2"/>
      <c r="G4173" s="2"/>
      <c r="H4173" s="6"/>
      <c r="I4173" s="9"/>
      <c r="J4173" s="9"/>
      <c r="K4173" s="9"/>
    </row>
    <row r="4174" spans="1:11" x14ac:dyDescent="0.25">
      <c r="A4174" s="2"/>
      <c r="B4174" s="2"/>
      <c r="C4174" s="2"/>
      <c r="E4174" s="2"/>
      <c r="G4174" s="2"/>
      <c r="H4174" s="6"/>
      <c r="I4174" s="9"/>
      <c r="J4174" s="9"/>
      <c r="K4174" s="9"/>
    </row>
    <row r="4175" spans="1:11" x14ac:dyDescent="0.25">
      <c r="A4175" s="2"/>
      <c r="B4175" s="2"/>
      <c r="C4175" s="2"/>
      <c r="E4175" s="2"/>
      <c r="G4175" s="2"/>
      <c r="H4175" s="6"/>
      <c r="I4175" s="9"/>
      <c r="J4175" s="9"/>
      <c r="K4175" s="9"/>
    </row>
    <row r="4176" spans="1:11" x14ac:dyDescent="0.25">
      <c r="A4176" s="2"/>
      <c r="B4176" s="2"/>
      <c r="C4176" s="2"/>
      <c r="E4176" s="2"/>
      <c r="G4176" s="2"/>
      <c r="H4176" s="6"/>
      <c r="I4176" s="9"/>
      <c r="J4176" s="9"/>
      <c r="K4176" s="9"/>
    </row>
    <row r="4177" spans="1:11" x14ac:dyDescent="0.25">
      <c r="A4177" s="2"/>
      <c r="B4177" s="2"/>
      <c r="C4177" s="2"/>
      <c r="E4177" s="2"/>
      <c r="G4177" s="2"/>
      <c r="H4177" s="6"/>
      <c r="I4177" s="9"/>
      <c r="J4177" s="9"/>
      <c r="K4177" s="9"/>
    </row>
    <row r="4178" spans="1:11" x14ac:dyDescent="0.25">
      <c r="A4178" s="2"/>
      <c r="B4178" s="2"/>
      <c r="C4178" s="2"/>
      <c r="E4178" s="2"/>
      <c r="G4178" s="2"/>
      <c r="H4178" s="6"/>
      <c r="I4178" s="9"/>
      <c r="J4178" s="9"/>
      <c r="K4178" s="9"/>
    </row>
    <row r="4179" spans="1:11" x14ac:dyDescent="0.25">
      <c r="A4179" s="2"/>
      <c r="B4179" s="2"/>
      <c r="C4179" s="2"/>
      <c r="E4179" s="2"/>
      <c r="G4179" s="2"/>
      <c r="H4179" s="6"/>
      <c r="I4179" s="9"/>
      <c r="J4179" s="9"/>
      <c r="K4179" s="9"/>
    </row>
    <row r="4180" spans="1:11" x14ac:dyDescent="0.25">
      <c r="A4180" s="2"/>
      <c r="B4180" s="2"/>
      <c r="C4180" s="2"/>
      <c r="E4180" s="2"/>
      <c r="G4180" s="2"/>
      <c r="H4180" s="6"/>
      <c r="I4180" s="9"/>
      <c r="J4180" s="9"/>
      <c r="K4180" s="9"/>
    </row>
    <row r="4181" spans="1:11" x14ac:dyDescent="0.25">
      <c r="A4181" s="2"/>
      <c r="B4181" s="2"/>
      <c r="C4181" s="2"/>
      <c r="E4181" s="2"/>
      <c r="G4181" s="2"/>
      <c r="H4181" s="6"/>
      <c r="I4181" s="9"/>
      <c r="J4181" s="9"/>
      <c r="K4181" s="9"/>
    </row>
    <row r="4182" spans="1:11" x14ac:dyDescent="0.25">
      <c r="A4182" s="2"/>
      <c r="B4182" s="2"/>
      <c r="C4182" s="2"/>
      <c r="E4182" s="2"/>
      <c r="G4182" s="2"/>
      <c r="H4182" s="6"/>
      <c r="I4182" s="9"/>
      <c r="J4182" s="9"/>
      <c r="K4182" s="9"/>
    </row>
    <row r="4183" spans="1:11" x14ac:dyDescent="0.25">
      <c r="A4183" s="2"/>
      <c r="B4183" s="2"/>
      <c r="C4183" s="2"/>
      <c r="E4183" s="2"/>
      <c r="G4183" s="2"/>
      <c r="H4183" s="6"/>
      <c r="I4183" s="9"/>
      <c r="J4183" s="9"/>
      <c r="K4183" s="9"/>
    </row>
    <row r="4184" spans="1:11" x14ac:dyDescent="0.25">
      <c r="A4184" s="2"/>
      <c r="B4184" s="2"/>
      <c r="C4184" s="2"/>
      <c r="E4184" s="2"/>
      <c r="G4184" s="2"/>
      <c r="H4184" s="6"/>
      <c r="I4184" s="9"/>
      <c r="J4184" s="9"/>
      <c r="K4184" s="9"/>
    </row>
    <row r="4185" spans="1:11" x14ac:dyDescent="0.25">
      <c r="A4185" s="2"/>
      <c r="B4185" s="2"/>
      <c r="C4185" s="2"/>
      <c r="E4185" s="2"/>
      <c r="G4185" s="2"/>
      <c r="H4185" s="6"/>
      <c r="I4185" s="9"/>
      <c r="J4185" s="9"/>
      <c r="K4185" s="9"/>
    </row>
    <row r="4186" spans="1:11" x14ac:dyDescent="0.25">
      <c r="A4186" s="2"/>
      <c r="B4186" s="2"/>
      <c r="C4186" s="2"/>
      <c r="E4186" s="2"/>
      <c r="G4186" s="2"/>
      <c r="H4186" s="6"/>
      <c r="I4186" s="9"/>
      <c r="J4186" s="9"/>
      <c r="K4186" s="9"/>
    </row>
    <row r="4187" spans="1:11" x14ac:dyDescent="0.25">
      <c r="A4187" s="2"/>
      <c r="B4187" s="2"/>
      <c r="C4187" s="2"/>
      <c r="E4187" s="2"/>
      <c r="G4187" s="2"/>
      <c r="H4187" s="6"/>
      <c r="I4187" s="9"/>
      <c r="J4187" s="9"/>
      <c r="K4187" s="9"/>
    </row>
    <row r="4188" spans="1:11" x14ac:dyDescent="0.25">
      <c r="A4188" s="2"/>
      <c r="B4188" s="2"/>
      <c r="C4188" s="2"/>
      <c r="E4188" s="2"/>
      <c r="G4188" s="2"/>
      <c r="H4188" s="6"/>
      <c r="I4188" s="9"/>
      <c r="J4188" s="9"/>
      <c r="K4188" s="9"/>
    </row>
    <row r="4189" spans="1:11" x14ac:dyDescent="0.25">
      <c r="A4189" s="2"/>
      <c r="B4189" s="2"/>
      <c r="C4189" s="2"/>
      <c r="E4189" s="2"/>
      <c r="G4189" s="2"/>
      <c r="H4189" s="6"/>
      <c r="I4189" s="9"/>
      <c r="J4189" s="9"/>
      <c r="K4189" s="9"/>
    </row>
    <row r="4190" spans="1:11" x14ac:dyDescent="0.25">
      <c r="A4190" s="2"/>
      <c r="B4190" s="2"/>
      <c r="C4190" s="2"/>
      <c r="E4190" s="2"/>
      <c r="G4190" s="2"/>
      <c r="H4190" s="6"/>
      <c r="I4190" s="9"/>
      <c r="J4190" s="9"/>
      <c r="K4190" s="9"/>
    </row>
    <row r="4191" spans="1:11" x14ac:dyDescent="0.25">
      <c r="A4191" s="2"/>
      <c r="B4191" s="2"/>
      <c r="C4191" s="2"/>
      <c r="E4191" s="2"/>
      <c r="G4191" s="2"/>
      <c r="H4191" s="6"/>
      <c r="I4191" s="9"/>
      <c r="J4191" s="9"/>
      <c r="K4191" s="9"/>
    </row>
    <row r="4192" spans="1:11" x14ac:dyDescent="0.25">
      <c r="A4192" s="2"/>
      <c r="B4192" s="2"/>
      <c r="C4192" s="2"/>
      <c r="E4192" s="2"/>
      <c r="G4192" s="2"/>
      <c r="H4192" s="6"/>
      <c r="I4192" s="9"/>
      <c r="J4192" s="9"/>
      <c r="K4192" s="9"/>
    </row>
    <row r="4193" spans="1:11" x14ac:dyDescent="0.25">
      <c r="A4193" s="2"/>
      <c r="B4193" s="2"/>
      <c r="C4193" s="2"/>
      <c r="E4193" s="2"/>
      <c r="G4193" s="2"/>
      <c r="H4193" s="6"/>
      <c r="I4193" s="9"/>
      <c r="J4193" s="9"/>
      <c r="K4193" s="9"/>
    </row>
    <row r="4194" spans="1:11" x14ac:dyDescent="0.25">
      <c r="A4194" s="2"/>
      <c r="B4194" s="2"/>
      <c r="C4194" s="2"/>
      <c r="E4194" s="2"/>
      <c r="G4194" s="2"/>
      <c r="H4194" s="6"/>
      <c r="I4194" s="9"/>
      <c r="J4194" s="9"/>
      <c r="K4194" s="9"/>
    </row>
    <row r="4195" spans="1:11" x14ac:dyDescent="0.25">
      <c r="A4195" s="2"/>
      <c r="B4195" s="2"/>
      <c r="C4195" s="2"/>
      <c r="E4195" s="2"/>
      <c r="G4195" s="2"/>
      <c r="H4195" s="6"/>
      <c r="I4195" s="9"/>
      <c r="J4195" s="9"/>
      <c r="K4195" s="9"/>
    </row>
    <row r="4196" spans="1:11" x14ac:dyDescent="0.25">
      <c r="A4196" s="2"/>
      <c r="B4196" s="2"/>
      <c r="C4196" s="2"/>
      <c r="E4196" s="2"/>
      <c r="G4196" s="2"/>
      <c r="H4196" s="6"/>
      <c r="I4196" s="9"/>
      <c r="J4196" s="9"/>
      <c r="K4196" s="9"/>
    </row>
    <row r="4197" spans="1:11" x14ac:dyDescent="0.25">
      <c r="A4197" s="2"/>
      <c r="B4197" s="2"/>
      <c r="C4197" s="2"/>
      <c r="E4197" s="2"/>
      <c r="G4197" s="2"/>
      <c r="H4197" s="6"/>
      <c r="I4197" s="9"/>
      <c r="J4197" s="9"/>
      <c r="K4197" s="9"/>
    </row>
    <row r="4198" spans="1:11" x14ac:dyDescent="0.25">
      <c r="A4198" s="2"/>
      <c r="B4198" s="2"/>
      <c r="C4198" s="2"/>
      <c r="E4198" s="2"/>
      <c r="G4198" s="2"/>
      <c r="H4198" s="6"/>
      <c r="I4198" s="9"/>
      <c r="J4198" s="9"/>
      <c r="K4198" s="9"/>
    </row>
    <row r="4199" spans="1:11" x14ac:dyDescent="0.25">
      <c r="A4199" s="2"/>
      <c r="B4199" s="2"/>
      <c r="C4199" s="2"/>
      <c r="E4199" s="2"/>
      <c r="G4199" s="2"/>
      <c r="H4199" s="6"/>
      <c r="I4199" s="9"/>
      <c r="J4199" s="9"/>
      <c r="K4199" s="9"/>
    </row>
    <row r="4200" spans="1:11" x14ac:dyDescent="0.25">
      <c r="A4200" s="2"/>
      <c r="B4200" s="2"/>
      <c r="C4200" s="2"/>
      <c r="E4200" s="2"/>
      <c r="G4200" s="2"/>
      <c r="H4200" s="6"/>
      <c r="I4200" s="9"/>
      <c r="J4200" s="9"/>
      <c r="K4200" s="9"/>
    </row>
    <row r="4201" spans="1:11" x14ac:dyDescent="0.25">
      <c r="A4201" s="2"/>
      <c r="B4201" s="2"/>
      <c r="C4201" s="2"/>
      <c r="E4201" s="2"/>
      <c r="G4201" s="2"/>
      <c r="H4201" s="6"/>
      <c r="I4201" s="9"/>
      <c r="J4201" s="9"/>
      <c r="K4201" s="9"/>
    </row>
    <row r="4202" spans="1:11" x14ac:dyDescent="0.25">
      <c r="A4202" s="2"/>
      <c r="B4202" s="2"/>
      <c r="C4202" s="2"/>
      <c r="E4202" s="2"/>
      <c r="G4202" s="2"/>
      <c r="H4202" s="6"/>
      <c r="I4202" s="9"/>
      <c r="J4202" s="9"/>
      <c r="K4202" s="9"/>
    </row>
    <row r="4203" spans="1:11" x14ac:dyDescent="0.25">
      <c r="A4203" s="2"/>
      <c r="B4203" s="2"/>
      <c r="C4203" s="2"/>
      <c r="E4203" s="2"/>
      <c r="G4203" s="2"/>
      <c r="H4203" s="6"/>
      <c r="I4203" s="9"/>
      <c r="J4203" s="9"/>
      <c r="K4203" s="9"/>
    </row>
    <row r="4204" spans="1:11" x14ac:dyDescent="0.25">
      <c r="A4204" s="2"/>
      <c r="B4204" s="2"/>
      <c r="C4204" s="2"/>
      <c r="E4204" s="2"/>
      <c r="G4204" s="2"/>
      <c r="H4204" s="6"/>
      <c r="I4204" s="9"/>
      <c r="J4204" s="9"/>
      <c r="K4204" s="9"/>
    </row>
    <row r="4205" spans="1:11" x14ac:dyDescent="0.25">
      <c r="A4205" s="2"/>
      <c r="B4205" s="2"/>
      <c r="C4205" s="2"/>
      <c r="E4205" s="2"/>
      <c r="G4205" s="2"/>
      <c r="H4205" s="6"/>
      <c r="I4205" s="9"/>
      <c r="J4205" s="9"/>
      <c r="K4205" s="9"/>
    </row>
    <row r="4206" spans="1:11" x14ac:dyDescent="0.25">
      <c r="A4206" s="2"/>
      <c r="B4206" s="2"/>
      <c r="C4206" s="2"/>
      <c r="E4206" s="2"/>
      <c r="G4206" s="2"/>
      <c r="H4206" s="6"/>
      <c r="I4206" s="9"/>
      <c r="J4206" s="9"/>
      <c r="K4206" s="9"/>
    </row>
    <row r="4207" spans="1:11" x14ac:dyDescent="0.25">
      <c r="A4207" s="2"/>
      <c r="B4207" s="2"/>
      <c r="C4207" s="2"/>
      <c r="E4207" s="2"/>
      <c r="G4207" s="2"/>
      <c r="H4207" s="6"/>
      <c r="I4207" s="9"/>
      <c r="J4207" s="9"/>
      <c r="K4207" s="9"/>
    </row>
    <row r="4208" spans="1:11" x14ac:dyDescent="0.25">
      <c r="A4208" s="2"/>
      <c r="B4208" s="2"/>
      <c r="C4208" s="2"/>
      <c r="E4208" s="2"/>
      <c r="G4208" s="2"/>
      <c r="H4208" s="6"/>
      <c r="I4208" s="9"/>
      <c r="J4208" s="9"/>
      <c r="K4208" s="9"/>
    </row>
    <row r="4209" spans="1:11" x14ac:dyDescent="0.25">
      <c r="A4209" s="2"/>
      <c r="B4209" s="2"/>
      <c r="C4209" s="2"/>
      <c r="E4209" s="2"/>
      <c r="G4209" s="2"/>
      <c r="H4209" s="6"/>
      <c r="I4209" s="9"/>
      <c r="J4209" s="9"/>
      <c r="K4209" s="9"/>
    </row>
    <row r="4210" spans="1:11" x14ac:dyDescent="0.25">
      <c r="A4210" s="2"/>
      <c r="B4210" s="2"/>
      <c r="C4210" s="2"/>
      <c r="E4210" s="2"/>
      <c r="G4210" s="2"/>
      <c r="H4210" s="6"/>
      <c r="I4210" s="9"/>
      <c r="J4210" s="9"/>
      <c r="K4210" s="9"/>
    </row>
    <row r="4211" spans="1:11" x14ac:dyDescent="0.25">
      <c r="A4211" s="2"/>
      <c r="B4211" s="2"/>
      <c r="C4211" s="2"/>
      <c r="E4211" s="2"/>
      <c r="G4211" s="2"/>
      <c r="H4211" s="6"/>
      <c r="I4211" s="9"/>
      <c r="J4211" s="9"/>
      <c r="K4211" s="9"/>
    </row>
    <row r="4212" spans="1:11" x14ac:dyDescent="0.25">
      <c r="A4212" s="2"/>
      <c r="B4212" s="2"/>
      <c r="C4212" s="2"/>
      <c r="E4212" s="2"/>
      <c r="G4212" s="2"/>
      <c r="H4212" s="6"/>
      <c r="I4212" s="9"/>
      <c r="J4212" s="9"/>
      <c r="K4212" s="9"/>
    </row>
    <row r="4213" spans="1:11" x14ac:dyDescent="0.25">
      <c r="A4213" s="2"/>
      <c r="B4213" s="2"/>
      <c r="C4213" s="2"/>
      <c r="E4213" s="2"/>
      <c r="G4213" s="2"/>
      <c r="H4213" s="6"/>
      <c r="I4213" s="9"/>
      <c r="J4213" s="9"/>
      <c r="K4213" s="9"/>
    </row>
    <row r="4214" spans="1:11" x14ac:dyDescent="0.25">
      <c r="A4214" s="2"/>
      <c r="B4214" s="2"/>
      <c r="C4214" s="2"/>
      <c r="E4214" s="2"/>
      <c r="G4214" s="2"/>
      <c r="H4214" s="6"/>
      <c r="I4214" s="9"/>
      <c r="J4214" s="9"/>
      <c r="K4214" s="9"/>
    </row>
    <row r="4215" spans="1:11" x14ac:dyDescent="0.25">
      <c r="A4215" s="2"/>
      <c r="B4215" s="2"/>
      <c r="C4215" s="2"/>
      <c r="E4215" s="2"/>
      <c r="G4215" s="2"/>
      <c r="H4215" s="6"/>
      <c r="I4215" s="9"/>
      <c r="J4215" s="9"/>
      <c r="K4215" s="9"/>
    </row>
    <row r="4216" spans="1:11" x14ac:dyDescent="0.25">
      <c r="A4216" s="2"/>
      <c r="B4216" s="2"/>
      <c r="C4216" s="2"/>
      <c r="E4216" s="2"/>
      <c r="G4216" s="2"/>
      <c r="H4216" s="6"/>
      <c r="I4216" s="9"/>
      <c r="J4216" s="9"/>
      <c r="K4216" s="9"/>
    </row>
    <row r="4217" spans="1:11" x14ac:dyDescent="0.25">
      <c r="A4217" s="2"/>
      <c r="B4217" s="2"/>
      <c r="C4217" s="2"/>
      <c r="E4217" s="2"/>
      <c r="G4217" s="2"/>
      <c r="H4217" s="6"/>
      <c r="I4217" s="9"/>
      <c r="J4217" s="9"/>
      <c r="K4217" s="9"/>
    </row>
    <row r="4218" spans="1:11" x14ac:dyDescent="0.25">
      <c r="A4218" s="2"/>
      <c r="B4218" s="2"/>
      <c r="C4218" s="2"/>
      <c r="E4218" s="2"/>
      <c r="G4218" s="2"/>
      <c r="H4218" s="6"/>
      <c r="I4218" s="9"/>
      <c r="J4218" s="9"/>
      <c r="K4218" s="9"/>
    </row>
    <row r="4219" spans="1:11" x14ac:dyDescent="0.25">
      <c r="A4219" s="2"/>
      <c r="B4219" s="2"/>
      <c r="C4219" s="2"/>
      <c r="E4219" s="2"/>
      <c r="G4219" s="2"/>
      <c r="H4219" s="6"/>
      <c r="I4219" s="9"/>
      <c r="J4219" s="9"/>
      <c r="K4219" s="9"/>
    </row>
    <row r="4220" spans="1:11" x14ac:dyDescent="0.25">
      <c r="A4220" s="2"/>
      <c r="B4220" s="2"/>
      <c r="C4220" s="2"/>
      <c r="E4220" s="2"/>
      <c r="G4220" s="2"/>
      <c r="H4220" s="6"/>
      <c r="I4220" s="9"/>
      <c r="J4220" s="9"/>
      <c r="K4220" s="9"/>
    </row>
    <row r="4221" spans="1:11" x14ac:dyDescent="0.25">
      <c r="A4221" s="2"/>
      <c r="B4221" s="2"/>
      <c r="C4221" s="2"/>
      <c r="E4221" s="2"/>
      <c r="G4221" s="2"/>
      <c r="H4221" s="6"/>
      <c r="I4221" s="9"/>
      <c r="J4221" s="9"/>
      <c r="K4221" s="9"/>
    </row>
    <row r="4222" spans="1:11" x14ac:dyDescent="0.25">
      <c r="A4222" s="2"/>
      <c r="B4222" s="2"/>
      <c r="C4222" s="2"/>
      <c r="E4222" s="2"/>
      <c r="G4222" s="2"/>
      <c r="H4222" s="6"/>
      <c r="I4222" s="9"/>
      <c r="J4222" s="9"/>
      <c r="K4222" s="9"/>
    </row>
    <row r="4223" spans="1:11" x14ac:dyDescent="0.25">
      <c r="A4223" s="2"/>
      <c r="B4223" s="2"/>
      <c r="C4223" s="2"/>
      <c r="E4223" s="2"/>
      <c r="G4223" s="2"/>
      <c r="H4223" s="6"/>
      <c r="I4223" s="9"/>
      <c r="J4223" s="9"/>
      <c r="K4223" s="9"/>
    </row>
    <row r="4224" spans="1:11" x14ac:dyDescent="0.25">
      <c r="A4224" s="2"/>
      <c r="B4224" s="2"/>
      <c r="C4224" s="2"/>
      <c r="E4224" s="2"/>
      <c r="G4224" s="2"/>
      <c r="H4224" s="6"/>
      <c r="I4224" s="9"/>
      <c r="J4224" s="9"/>
      <c r="K4224" s="9"/>
    </row>
    <row r="4225" spans="1:11" x14ac:dyDescent="0.25">
      <c r="A4225" s="2"/>
      <c r="B4225" s="2"/>
      <c r="C4225" s="2"/>
      <c r="E4225" s="2"/>
      <c r="G4225" s="2"/>
      <c r="H4225" s="6"/>
      <c r="I4225" s="9"/>
      <c r="J4225" s="9"/>
      <c r="K4225" s="9"/>
    </row>
    <row r="4226" spans="1:11" x14ac:dyDescent="0.25">
      <c r="A4226" s="2"/>
      <c r="B4226" s="2"/>
      <c r="C4226" s="2"/>
      <c r="E4226" s="2"/>
      <c r="G4226" s="2"/>
      <c r="H4226" s="6"/>
      <c r="I4226" s="9"/>
      <c r="J4226" s="9"/>
      <c r="K4226" s="9"/>
    </row>
    <row r="4227" spans="1:11" x14ac:dyDescent="0.25">
      <c r="A4227" s="2"/>
      <c r="B4227" s="2"/>
      <c r="C4227" s="2"/>
      <c r="E4227" s="2"/>
      <c r="G4227" s="2"/>
      <c r="H4227" s="6"/>
      <c r="I4227" s="9"/>
      <c r="J4227" s="9"/>
      <c r="K4227" s="9"/>
    </row>
    <row r="4228" spans="1:11" x14ac:dyDescent="0.25">
      <c r="A4228" s="2"/>
      <c r="B4228" s="2"/>
      <c r="C4228" s="2"/>
      <c r="E4228" s="2"/>
      <c r="G4228" s="2"/>
      <c r="H4228" s="6"/>
      <c r="I4228" s="9"/>
      <c r="J4228" s="9"/>
      <c r="K4228" s="9"/>
    </row>
    <row r="4229" spans="1:11" x14ac:dyDescent="0.25">
      <c r="A4229" s="2"/>
      <c r="B4229" s="2"/>
      <c r="C4229" s="2"/>
      <c r="E4229" s="2"/>
      <c r="G4229" s="2"/>
      <c r="H4229" s="6"/>
      <c r="I4229" s="9"/>
      <c r="J4229" s="9"/>
      <c r="K4229" s="9"/>
    </row>
    <row r="4230" spans="1:11" x14ac:dyDescent="0.25">
      <c r="A4230" s="2"/>
      <c r="B4230" s="2"/>
      <c r="C4230" s="2"/>
      <c r="E4230" s="2"/>
      <c r="G4230" s="2"/>
      <c r="H4230" s="6"/>
      <c r="I4230" s="9"/>
      <c r="J4230" s="9"/>
      <c r="K4230" s="9"/>
    </row>
    <row r="4231" spans="1:11" x14ac:dyDescent="0.25">
      <c r="A4231" s="2"/>
      <c r="B4231" s="2"/>
      <c r="C4231" s="2"/>
      <c r="E4231" s="2"/>
      <c r="G4231" s="2"/>
      <c r="H4231" s="6"/>
      <c r="I4231" s="9"/>
      <c r="J4231" s="9"/>
      <c r="K4231" s="9"/>
    </row>
    <row r="4232" spans="1:11" x14ac:dyDescent="0.25">
      <c r="A4232" s="2"/>
      <c r="B4232" s="2"/>
      <c r="C4232" s="2"/>
      <c r="E4232" s="2"/>
      <c r="G4232" s="2"/>
      <c r="H4232" s="6"/>
      <c r="I4232" s="9"/>
      <c r="J4232" s="9"/>
      <c r="K4232" s="9"/>
    </row>
    <row r="4233" spans="1:11" x14ac:dyDescent="0.25">
      <c r="A4233" s="2"/>
      <c r="B4233" s="2"/>
      <c r="C4233" s="2"/>
      <c r="E4233" s="2"/>
      <c r="G4233" s="2"/>
      <c r="H4233" s="6"/>
      <c r="I4233" s="9"/>
      <c r="J4233" s="9"/>
      <c r="K4233" s="9"/>
    </row>
    <row r="4234" spans="1:11" x14ac:dyDescent="0.25">
      <c r="A4234" s="2"/>
      <c r="B4234" s="2"/>
      <c r="C4234" s="2"/>
      <c r="E4234" s="2"/>
      <c r="G4234" s="2"/>
      <c r="H4234" s="6"/>
      <c r="I4234" s="9"/>
      <c r="J4234" s="9"/>
      <c r="K4234" s="9"/>
    </row>
    <row r="4235" spans="1:11" x14ac:dyDescent="0.25">
      <c r="A4235" s="2"/>
      <c r="B4235" s="2"/>
      <c r="C4235" s="2"/>
      <c r="E4235" s="2"/>
      <c r="G4235" s="2"/>
      <c r="H4235" s="6"/>
      <c r="I4235" s="9"/>
      <c r="J4235" s="9"/>
      <c r="K4235" s="9"/>
    </row>
    <row r="4236" spans="1:11" x14ac:dyDescent="0.25">
      <c r="A4236" s="2"/>
      <c r="B4236" s="2"/>
      <c r="C4236" s="2"/>
      <c r="E4236" s="2"/>
      <c r="G4236" s="2"/>
      <c r="H4236" s="6"/>
      <c r="I4236" s="9"/>
      <c r="J4236" s="9"/>
      <c r="K4236" s="9"/>
    </row>
    <row r="4237" spans="1:11" x14ac:dyDescent="0.25">
      <c r="A4237" s="2"/>
      <c r="B4237" s="2"/>
      <c r="C4237" s="2"/>
      <c r="E4237" s="2"/>
      <c r="G4237" s="2"/>
      <c r="H4237" s="6"/>
      <c r="I4237" s="9"/>
      <c r="J4237" s="9"/>
      <c r="K4237" s="9"/>
    </row>
    <row r="4238" spans="1:11" x14ac:dyDescent="0.25">
      <c r="A4238" s="2"/>
      <c r="B4238" s="2"/>
      <c r="C4238" s="2"/>
      <c r="E4238" s="2"/>
      <c r="G4238" s="2"/>
      <c r="H4238" s="6"/>
      <c r="I4238" s="9"/>
      <c r="J4238" s="9"/>
      <c r="K4238" s="9"/>
    </row>
    <row r="4239" spans="1:11" x14ac:dyDescent="0.25">
      <c r="A4239" s="2"/>
      <c r="B4239" s="2"/>
      <c r="C4239" s="2"/>
      <c r="E4239" s="2"/>
      <c r="G4239" s="2"/>
      <c r="H4239" s="6"/>
      <c r="I4239" s="9"/>
      <c r="J4239" s="9"/>
      <c r="K4239" s="9"/>
    </row>
    <row r="4240" spans="1:11" x14ac:dyDescent="0.25">
      <c r="A4240" s="2"/>
      <c r="B4240" s="2"/>
      <c r="C4240" s="2"/>
      <c r="E4240" s="2"/>
      <c r="G4240" s="2"/>
      <c r="H4240" s="6"/>
      <c r="I4240" s="9"/>
      <c r="J4240" s="9"/>
      <c r="K4240" s="9"/>
    </row>
    <row r="4241" spans="1:11" x14ac:dyDescent="0.25">
      <c r="A4241" s="2"/>
      <c r="B4241" s="2"/>
      <c r="C4241" s="2"/>
      <c r="E4241" s="2"/>
      <c r="G4241" s="2"/>
      <c r="H4241" s="6"/>
      <c r="I4241" s="9"/>
      <c r="J4241" s="9"/>
      <c r="K4241" s="9"/>
    </row>
    <row r="4242" spans="1:11" x14ac:dyDescent="0.25">
      <c r="A4242" s="2"/>
      <c r="B4242" s="2"/>
      <c r="C4242" s="2"/>
      <c r="E4242" s="2"/>
      <c r="G4242" s="2"/>
      <c r="H4242" s="6"/>
      <c r="I4242" s="9"/>
      <c r="J4242" s="9"/>
      <c r="K4242" s="9"/>
    </row>
    <row r="4243" spans="1:11" x14ac:dyDescent="0.25">
      <c r="A4243" s="2"/>
      <c r="B4243" s="2"/>
      <c r="C4243" s="2"/>
      <c r="E4243" s="2"/>
      <c r="G4243" s="2"/>
      <c r="H4243" s="6"/>
      <c r="I4243" s="9"/>
      <c r="J4243" s="9"/>
      <c r="K4243" s="9"/>
    </row>
    <row r="4244" spans="1:11" x14ac:dyDescent="0.25">
      <c r="A4244" s="2"/>
      <c r="B4244" s="2"/>
      <c r="C4244" s="2"/>
      <c r="E4244" s="2"/>
      <c r="G4244" s="2"/>
      <c r="H4244" s="6"/>
      <c r="I4244" s="9"/>
      <c r="J4244" s="9"/>
      <c r="K4244" s="9"/>
    </row>
    <row r="4245" spans="1:11" x14ac:dyDescent="0.25">
      <c r="A4245" s="2"/>
      <c r="B4245" s="2"/>
      <c r="C4245" s="2"/>
      <c r="E4245" s="2"/>
      <c r="G4245" s="2"/>
      <c r="H4245" s="6"/>
      <c r="I4245" s="9"/>
      <c r="J4245" s="9"/>
      <c r="K4245" s="9"/>
    </row>
    <row r="4246" spans="1:11" x14ac:dyDescent="0.25">
      <c r="A4246" s="2"/>
      <c r="B4246" s="2"/>
      <c r="C4246" s="2"/>
      <c r="E4246" s="2"/>
      <c r="G4246" s="2"/>
      <c r="H4246" s="6"/>
      <c r="I4246" s="9"/>
      <c r="J4246" s="9"/>
      <c r="K4246" s="9"/>
    </row>
    <row r="4247" spans="1:11" x14ac:dyDescent="0.25">
      <c r="A4247" s="2"/>
      <c r="B4247" s="2"/>
      <c r="C4247" s="2"/>
      <c r="E4247" s="2"/>
      <c r="G4247" s="2"/>
      <c r="H4247" s="6"/>
      <c r="I4247" s="9"/>
      <c r="J4247" s="9"/>
      <c r="K4247" s="9"/>
    </row>
    <row r="4248" spans="1:11" x14ac:dyDescent="0.25">
      <c r="A4248" s="2"/>
      <c r="B4248" s="2"/>
      <c r="C4248" s="2"/>
      <c r="E4248" s="2"/>
      <c r="G4248" s="2"/>
      <c r="H4248" s="6"/>
      <c r="I4248" s="9"/>
      <c r="J4248" s="9"/>
      <c r="K4248" s="9"/>
    </row>
    <row r="4249" spans="1:11" x14ac:dyDescent="0.25">
      <c r="A4249" s="2"/>
      <c r="B4249" s="2"/>
      <c r="C4249" s="2"/>
      <c r="E4249" s="2"/>
      <c r="G4249" s="2"/>
      <c r="H4249" s="6"/>
      <c r="I4249" s="9"/>
      <c r="J4249" s="9"/>
      <c r="K4249" s="9"/>
    </row>
    <row r="4250" spans="1:11" x14ac:dyDescent="0.25">
      <c r="A4250" s="2"/>
      <c r="B4250" s="2"/>
      <c r="C4250" s="2"/>
      <c r="E4250" s="2"/>
      <c r="G4250" s="2"/>
      <c r="H4250" s="6"/>
      <c r="I4250" s="9"/>
      <c r="J4250" s="9"/>
      <c r="K4250" s="9"/>
    </row>
    <row r="4251" spans="1:11" x14ac:dyDescent="0.25">
      <c r="A4251" s="2"/>
      <c r="B4251" s="2"/>
      <c r="C4251" s="2"/>
      <c r="E4251" s="2"/>
      <c r="G4251" s="2"/>
      <c r="H4251" s="6"/>
      <c r="I4251" s="9"/>
      <c r="J4251" s="9"/>
      <c r="K4251" s="9"/>
    </row>
    <row r="4252" spans="1:11" x14ac:dyDescent="0.25">
      <c r="A4252" s="2"/>
      <c r="B4252" s="2"/>
      <c r="C4252" s="2"/>
      <c r="E4252" s="2"/>
      <c r="G4252" s="2"/>
      <c r="H4252" s="6"/>
      <c r="I4252" s="9"/>
      <c r="J4252" s="9"/>
      <c r="K4252" s="9"/>
    </row>
    <row r="4253" spans="1:11" x14ac:dyDescent="0.25">
      <c r="A4253" s="2"/>
      <c r="B4253" s="2"/>
      <c r="C4253" s="2"/>
      <c r="E4253" s="2"/>
      <c r="G4253" s="2"/>
      <c r="H4253" s="6"/>
      <c r="I4253" s="9"/>
      <c r="J4253" s="9"/>
      <c r="K4253" s="9"/>
    </row>
    <row r="4254" spans="1:11" x14ac:dyDescent="0.25">
      <c r="A4254" s="2"/>
      <c r="B4254" s="2"/>
      <c r="C4254" s="2"/>
      <c r="E4254" s="2"/>
      <c r="G4254" s="2"/>
      <c r="H4254" s="6"/>
      <c r="I4254" s="9"/>
      <c r="J4254" s="9"/>
      <c r="K4254" s="9"/>
    </row>
    <row r="4255" spans="1:11" x14ac:dyDescent="0.25">
      <c r="A4255" s="2"/>
      <c r="B4255" s="2"/>
      <c r="C4255" s="2"/>
      <c r="E4255" s="2"/>
      <c r="G4255" s="2"/>
      <c r="H4255" s="6"/>
      <c r="I4255" s="9"/>
      <c r="J4255" s="9"/>
      <c r="K4255" s="9"/>
    </row>
    <row r="4256" spans="1:11" x14ac:dyDescent="0.25">
      <c r="A4256" s="2"/>
      <c r="B4256" s="2"/>
      <c r="C4256" s="2"/>
      <c r="E4256" s="2"/>
      <c r="G4256" s="2"/>
      <c r="H4256" s="6"/>
      <c r="I4256" s="9"/>
      <c r="J4256" s="9"/>
      <c r="K4256" s="9"/>
    </row>
    <row r="4257" spans="1:11" x14ac:dyDescent="0.25">
      <c r="A4257" s="2"/>
      <c r="B4257" s="2"/>
      <c r="C4257" s="2"/>
      <c r="E4257" s="2"/>
      <c r="G4257" s="2"/>
      <c r="H4257" s="6"/>
      <c r="I4257" s="9"/>
      <c r="J4257" s="9"/>
      <c r="K4257" s="9"/>
    </row>
    <row r="4258" spans="1:11" x14ac:dyDescent="0.25">
      <c r="A4258" s="2"/>
      <c r="B4258" s="2"/>
      <c r="C4258" s="2"/>
      <c r="E4258" s="2"/>
      <c r="G4258" s="2"/>
      <c r="H4258" s="6"/>
      <c r="I4258" s="9"/>
      <c r="J4258" s="9"/>
      <c r="K4258" s="9"/>
    </row>
    <row r="4259" spans="1:11" x14ac:dyDescent="0.25">
      <c r="A4259" s="2"/>
      <c r="B4259" s="2"/>
      <c r="C4259" s="2"/>
      <c r="E4259" s="2"/>
      <c r="G4259" s="2"/>
      <c r="H4259" s="6"/>
      <c r="I4259" s="9"/>
      <c r="J4259" s="9"/>
      <c r="K4259" s="9"/>
    </row>
    <row r="4260" spans="1:11" x14ac:dyDescent="0.25">
      <c r="A4260" s="2"/>
      <c r="B4260" s="2"/>
      <c r="C4260" s="2"/>
      <c r="E4260" s="2"/>
      <c r="G4260" s="2"/>
      <c r="H4260" s="6"/>
      <c r="I4260" s="9"/>
      <c r="J4260" s="9"/>
      <c r="K4260" s="9"/>
    </row>
    <row r="4261" spans="1:11" x14ac:dyDescent="0.25">
      <c r="A4261" s="2"/>
      <c r="B4261" s="2"/>
      <c r="C4261" s="2"/>
      <c r="E4261" s="2"/>
      <c r="G4261" s="2"/>
      <c r="H4261" s="6"/>
      <c r="I4261" s="9"/>
      <c r="J4261" s="9"/>
      <c r="K4261" s="9"/>
    </row>
    <row r="4262" spans="1:11" x14ac:dyDescent="0.25">
      <c r="A4262" s="2"/>
      <c r="B4262" s="2"/>
      <c r="C4262" s="2"/>
      <c r="E4262" s="2"/>
      <c r="G4262" s="2"/>
      <c r="H4262" s="6"/>
      <c r="I4262" s="9"/>
      <c r="J4262" s="9"/>
      <c r="K4262" s="9"/>
    </row>
    <row r="4263" spans="1:11" x14ac:dyDescent="0.25">
      <c r="A4263" s="2"/>
      <c r="B4263" s="2"/>
      <c r="C4263" s="2"/>
      <c r="E4263" s="2"/>
      <c r="G4263" s="2"/>
      <c r="H4263" s="6"/>
      <c r="I4263" s="9"/>
      <c r="J4263" s="9"/>
      <c r="K4263" s="9"/>
    </row>
    <row r="4264" spans="1:11" x14ac:dyDescent="0.25">
      <c r="A4264" s="2"/>
      <c r="B4264" s="2"/>
      <c r="C4264" s="2"/>
      <c r="E4264" s="2"/>
      <c r="G4264" s="2"/>
      <c r="H4264" s="6"/>
      <c r="I4264" s="9"/>
      <c r="J4264" s="9"/>
      <c r="K4264" s="9"/>
    </row>
    <row r="4265" spans="1:11" x14ac:dyDescent="0.25">
      <c r="A4265" s="2"/>
      <c r="B4265" s="2"/>
      <c r="C4265" s="2"/>
      <c r="E4265" s="2"/>
      <c r="G4265" s="2"/>
      <c r="H4265" s="6"/>
      <c r="I4265" s="9"/>
      <c r="J4265" s="9"/>
      <c r="K4265" s="9"/>
    </row>
    <row r="4266" spans="1:11" x14ac:dyDescent="0.25">
      <c r="A4266" s="2"/>
      <c r="B4266" s="2"/>
      <c r="C4266" s="2"/>
      <c r="E4266" s="2"/>
      <c r="G4266" s="2"/>
      <c r="H4266" s="6"/>
      <c r="I4266" s="9"/>
      <c r="J4266" s="9"/>
      <c r="K4266" s="9"/>
    </row>
    <row r="4267" spans="1:11" x14ac:dyDescent="0.25">
      <c r="A4267" s="2"/>
      <c r="B4267" s="2"/>
      <c r="C4267" s="2"/>
      <c r="E4267" s="2"/>
      <c r="G4267" s="2"/>
      <c r="H4267" s="6"/>
      <c r="I4267" s="9"/>
      <c r="J4267" s="9"/>
      <c r="K4267" s="9"/>
    </row>
    <row r="4268" spans="1:11" x14ac:dyDescent="0.25">
      <c r="A4268" s="2"/>
      <c r="B4268" s="2"/>
      <c r="C4268" s="2"/>
      <c r="E4268" s="2"/>
      <c r="G4268" s="2"/>
      <c r="H4268" s="6"/>
      <c r="I4268" s="9"/>
      <c r="J4268" s="9"/>
      <c r="K4268" s="9"/>
    </row>
    <row r="4269" spans="1:11" x14ac:dyDescent="0.25">
      <c r="A4269" s="2"/>
      <c r="B4269" s="2"/>
      <c r="C4269" s="2"/>
      <c r="E4269" s="2"/>
      <c r="G4269" s="2"/>
      <c r="H4269" s="6"/>
      <c r="I4269" s="9"/>
      <c r="J4269" s="9"/>
      <c r="K4269" s="9"/>
    </row>
    <row r="4270" spans="1:11" x14ac:dyDescent="0.25">
      <c r="A4270" s="2"/>
      <c r="B4270" s="2"/>
      <c r="C4270" s="2"/>
      <c r="E4270" s="2"/>
      <c r="G4270" s="2"/>
      <c r="H4270" s="6"/>
      <c r="I4270" s="9"/>
      <c r="J4270" s="9"/>
      <c r="K4270" s="9"/>
    </row>
    <row r="4271" spans="1:11" x14ac:dyDescent="0.25">
      <c r="A4271" s="2"/>
      <c r="B4271" s="2"/>
      <c r="C4271" s="2"/>
      <c r="E4271" s="2"/>
      <c r="G4271" s="2"/>
      <c r="H4271" s="6"/>
      <c r="I4271" s="9"/>
      <c r="J4271" s="9"/>
      <c r="K4271" s="9"/>
    </row>
    <row r="4272" spans="1:11" x14ac:dyDescent="0.25">
      <c r="A4272" s="2"/>
      <c r="B4272" s="2"/>
      <c r="C4272" s="2"/>
      <c r="E4272" s="2"/>
      <c r="G4272" s="2"/>
      <c r="H4272" s="6"/>
      <c r="I4272" s="9"/>
      <c r="J4272" s="9"/>
      <c r="K4272" s="9"/>
    </row>
    <row r="4273" spans="1:11" x14ac:dyDescent="0.25">
      <c r="A4273" s="2"/>
      <c r="B4273" s="2"/>
      <c r="C4273" s="2"/>
      <c r="E4273" s="2"/>
      <c r="G4273" s="2"/>
      <c r="H4273" s="6"/>
      <c r="I4273" s="9"/>
      <c r="J4273" s="9"/>
      <c r="K4273" s="9"/>
    </row>
    <row r="4274" spans="1:11" x14ac:dyDescent="0.25">
      <c r="A4274" s="2"/>
      <c r="B4274" s="2"/>
      <c r="C4274" s="2"/>
      <c r="E4274" s="2"/>
      <c r="G4274" s="2"/>
      <c r="H4274" s="6"/>
      <c r="I4274" s="9"/>
      <c r="J4274" s="9"/>
      <c r="K4274" s="9"/>
    </row>
    <row r="4275" spans="1:11" x14ac:dyDescent="0.25">
      <c r="A4275" s="2"/>
      <c r="B4275" s="2"/>
      <c r="C4275" s="2"/>
      <c r="E4275" s="2"/>
      <c r="G4275" s="2"/>
      <c r="H4275" s="6"/>
      <c r="I4275" s="9"/>
      <c r="J4275" s="9"/>
      <c r="K4275" s="9"/>
    </row>
    <row r="4276" spans="1:11" x14ac:dyDescent="0.25">
      <c r="A4276" s="2"/>
      <c r="B4276" s="2"/>
      <c r="C4276" s="2"/>
      <c r="E4276" s="2"/>
      <c r="G4276" s="2"/>
      <c r="H4276" s="6"/>
      <c r="I4276" s="9"/>
      <c r="J4276" s="9"/>
      <c r="K4276" s="9"/>
    </row>
    <row r="4277" spans="1:11" x14ac:dyDescent="0.25">
      <c r="A4277" s="2"/>
      <c r="B4277" s="2"/>
      <c r="C4277" s="2"/>
      <c r="E4277" s="2"/>
      <c r="G4277" s="2"/>
      <c r="H4277" s="6"/>
      <c r="I4277" s="9"/>
      <c r="J4277" s="9"/>
      <c r="K4277" s="9"/>
    </row>
    <row r="4278" spans="1:11" x14ac:dyDescent="0.25">
      <c r="A4278" s="2"/>
      <c r="B4278" s="2"/>
      <c r="C4278" s="2"/>
      <c r="E4278" s="2"/>
      <c r="G4278" s="2"/>
      <c r="H4278" s="6"/>
      <c r="I4278" s="9"/>
      <c r="J4278" s="9"/>
      <c r="K4278" s="9"/>
    </row>
    <row r="4279" spans="1:11" x14ac:dyDescent="0.25">
      <c r="A4279" s="2"/>
      <c r="B4279" s="2"/>
      <c r="C4279" s="2"/>
      <c r="E4279" s="2"/>
      <c r="G4279" s="2"/>
      <c r="H4279" s="6"/>
      <c r="I4279" s="9"/>
      <c r="J4279" s="9"/>
      <c r="K4279" s="9"/>
    </row>
    <row r="4280" spans="1:11" x14ac:dyDescent="0.25">
      <c r="A4280" s="2"/>
      <c r="B4280" s="2"/>
      <c r="C4280" s="2"/>
      <c r="E4280" s="2"/>
      <c r="G4280" s="2"/>
      <c r="H4280" s="6"/>
      <c r="I4280" s="9"/>
      <c r="J4280" s="9"/>
      <c r="K4280" s="9"/>
    </row>
    <row r="4281" spans="1:11" x14ac:dyDescent="0.25">
      <c r="A4281" s="2"/>
      <c r="B4281" s="2"/>
      <c r="C4281" s="2"/>
      <c r="E4281" s="2"/>
      <c r="G4281" s="2"/>
      <c r="H4281" s="6"/>
      <c r="I4281" s="9"/>
      <c r="J4281" s="9"/>
      <c r="K4281" s="9"/>
    </row>
    <row r="4282" spans="1:11" x14ac:dyDescent="0.25">
      <c r="A4282" s="2"/>
      <c r="B4282" s="2"/>
      <c r="C4282" s="2"/>
      <c r="E4282" s="2"/>
      <c r="G4282" s="2"/>
      <c r="H4282" s="6"/>
      <c r="I4282" s="9"/>
      <c r="J4282" s="9"/>
      <c r="K4282" s="9"/>
    </row>
    <row r="4283" spans="1:11" x14ac:dyDescent="0.25">
      <c r="A4283" s="2"/>
      <c r="B4283" s="2"/>
      <c r="C4283" s="2"/>
      <c r="E4283" s="2"/>
      <c r="G4283" s="2"/>
      <c r="H4283" s="6"/>
      <c r="I4283" s="9"/>
      <c r="J4283" s="9"/>
      <c r="K4283" s="9"/>
    </row>
    <row r="4284" spans="1:11" x14ac:dyDescent="0.25">
      <c r="A4284" s="2"/>
      <c r="B4284" s="2"/>
      <c r="C4284" s="2"/>
      <c r="E4284" s="2"/>
      <c r="G4284" s="2"/>
      <c r="H4284" s="6"/>
      <c r="I4284" s="9"/>
      <c r="J4284" s="9"/>
      <c r="K4284" s="9"/>
    </row>
    <row r="4285" spans="1:11" x14ac:dyDescent="0.25">
      <c r="A4285" s="2"/>
      <c r="B4285" s="2"/>
      <c r="C4285" s="2"/>
      <c r="E4285" s="2"/>
      <c r="G4285" s="2"/>
      <c r="H4285" s="6"/>
      <c r="I4285" s="9"/>
      <c r="J4285" s="9"/>
      <c r="K4285" s="9"/>
    </row>
    <row r="4286" spans="1:11" x14ac:dyDescent="0.25">
      <c r="A4286" s="2"/>
      <c r="B4286" s="2"/>
      <c r="C4286" s="2"/>
      <c r="E4286" s="2"/>
      <c r="G4286" s="2"/>
      <c r="H4286" s="6"/>
      <c r="I4286" s="9"/>
      <c r="J4286" s="9"/>
      <c r="K4286" s="9"/>
    </row>
    <row r="4287" spans="1:11" x14ac:dyDescent="0.25">
      <c r="A4287" s="2"/>
      <c r="B4287" s="2"/>
      <c r="C4287" s="2"/>
      <c r="E4287" s="2"/>
      <c r="G4287" s="2"/>
      <c r="H4287" s="6"/>
      <c r="I4287" s="9"/>
      <c r="J4287" s="9"/>
      <c r="K4287" s="9"/>
    </row>
    <row r="4288" spans="1:11" x14ac:dyDescent="0.25">
      <c r="A4288" s="2"/>
      <c r="B4288" s="2"/>
      <c r="C4288" s="2"/>
      <c r="E4288" s="2"/>
      <c r="G4288" s="2"/>
      <c r="H4288" s="6"/>
      <c r="I4288" s="9"/>
      <c r="J4288" s="9"/>
      <c r="K4288" s="9"/>
    </row>
    <row r="4289" spans="1:11" x14ac:dyDescent="0.25">
      <c r="A4289" s="2"/>
      <c r="B4289" s="2"/>
      <c r="C4289" s="2"/>
      <c r="E4289" s="2"/>
      <c r="G4289" s="2"/>
      <c r="H4289" s="6"/>
      <c r="I4289" s="9"/>
      <c r="J4289" s="9"/>
      <c r="K4289" s="9"/>
    </row>
    <row r="4290" spans="1:11" x14ac:dyDescent="0.25">
      <c r="A4290" s="2"/>
      <c r="B4290" s="2"/>
      <c r="C4290" s="2"/>
      <c r="E4290" s="2"/>
      <c r="G4290" s="2"/>
      <c r="H4290" s="6"/>
      <c r="I4290" s="9"/>
      <c r="J4290" s="9"/>
      <c r="K4290" s="9"/>
    </row>
    <row r="4291" spans="1:11" x14ac:dyDescent="0.25">
      <c r="A4291" s="2"/>
      <c r="B4291" s="2"/>
      <c r="C4291" s="2"/>
      <c r="E4291" s="2"/>
      <c r="G4291" s="2"/>
      <c r="H4291" s="6"/>
      <c r="I4291" s="9"/>
      <c r="J4291" s="9"/>
      <c r="K4291" s="9"/>
    </row>
    <row r="4292" spans="1:11" x14ac:dyDescent="0.25">
      <c r="A4292" s="2"/>
      <c r="B4292" s="2"/>
      <c r="C4292" s="2"/>
      <c r="E4292" s="2"/>
      <c r="G4292" s="2"/>
      <c r="H4292" s="6"/>
      <c r="I4292" s="9"/>
      <c r="J4292" s="9"/>
      <c r="K4292" s="9"/>
    </row>
    <row r="4293" spans="1:11" x14ac:dyDescent="0.25">
      <c r="A4293" s="2"/>
      <c r="B4293" s="2"/>
      <c r="C4293" s="2"/>
      <c r="E4293" s="2"/>
      <c r="G4293" s="2"/>
      <c r="H4293" s="6"/>
      <c r="I4293" s="9"/>
      <c r="J4293" s="9"/>
      <c r="K4293" s="9"/>
    </row>
    <row r="4294" spans="1:11" x14ac:dyDescent="0.25">
      <c r="A4294" s="2"/>
      <c r="B4294" s="2"/>
      <c r="C4294" s="2"/>
      <c r="E4294" s="2"/>
      <c r="G4294" s="2"/>
      <c r="H4294" s="6"/>
      <c r="I4294" s="9"/>
      <c r="J4294" s="9"/>
      <c r="K4294" s="9"/>
    </row>
    <row r="4295" spans="1:11" x14ac:dyDescent="0.25">
      <c r="A4295" s="2"/>
      <c r="B4295" s="2"/>
      <c r="C4295" s="2"/>
      <c r="E4295" s="2"/>
      <c r="G4295" s="2"/>
      <c r="H4295" s="6"/>
      <c r="I4295" s="9"/>
      <c r="J4295" s="9"/>
      <c r="K4295" s="9"/>
    </row>
    <row r="4296" spans="1:11" x14ac:dyDescent="0.25">
      <c r="A4296" s="2"/>
      <c r="B4296" s="2"/>
      <c r="C4296" s="2"/>
      <c r="E4296" s="2"/>
      <c r="G4296" s="2"/>
      <c r="H4296" s="6"/>
      <c r="I4296" s="9"/>
      <c r="J4296" s="9"/>
      <c r="K4296" s="9"/>
    </row>
    <row r="4297" spans="1:11" x14ac:dyDescent="0.25">
      <c r="A4297" s="2"/>
      <c r="B4297" s="2"/>
      <c r="C4297" s="2"/>
      <c r="E4297" s="2"/>
      <c r="G4297" s="2"/>
      <c r="H4297" s="6"/>
      <c r="I4297" s="9"/>
      <c r="J4297" s="9"/>
      <c r="K4297" s="9"/>
    </row>
    <row r="4298" spans="1:11" x14ac:dyDescent="0.25">
      <c r="A4298" s="2"/>
      <c r="B4298" s="2"/>
      <c r="C4298" s="2"/>
      <c r="E4298" s="2"/>
      <c r="G4298" s="2"/>
      <c r="H4298" s="6"/>
      <c r="I4298" s="9"/>
      <c r="J4298" s="9"/>
      <c r="K4298" s="9"/>
    </row>
    <row r="4299" spans="1:11" x14ac:dyDescent="0.25">
      <c r="A4299" s="2"/>
      <c r="B4299" s="2"/>
      <c r="C4299" s="2"/>
      <c r="E4299" s="2"/>
      <c r="G4299" s="2"/>
      <c r="H4299" s="6"/>
      <c r="I4299" s="9"/>
      <c r="J4299" s="9"/>
      <c r="K4299" s="9"/>
    </row>
    <row r="4300" spans="1:11" x14ac:dyDescent="0.25">
      <c r="A4300" s="2"/>
      <c r="B4300" s="2"/>
      <c r="C4300" s="2"/>
      <c r="E4300" s="2"/>
      <c r="G4300" s="2"/>
      <c r="H4300" s="6"/>
      <c r="I4300" s="9"/>
      <c r="J4300" s="9"/>
      <c r="K4300" s="9"/>
    </row>
    <row r="4301" spans="1:11" x14ac:dyDescent="0.25">
      <c r="A4301" s="2"/>
      <c r="B4301" s="2"/>
      <c r="C4301" s="2"/>
      <c r="E4301" s="2"/>
      <c r="G4301" s="2"/>
      <c r="H4301" s="6"/>
      <c r="I4301" s="9"/>
      <c r="J4301" s="9"/>
      <c r="K4301" s="9"/>
    </row>
    <row r="4302" spans="1:11" x14ac:dyDescent="0.25">
      <c r="A4302" s="2"/>
      <c r="B4302" s="2"/>
      <c r="C4302" s="2"/>
      <c r="E4302" s="2"/>
      <c r="G4302" s="2"/>
      <c r="H4302" s="6"/>
      <c r="I4302" s="9"/>
      <c r="J4302" s="9"/>
      <c r="K4302" s="9"/>
    </row>
    <row r="4303" spans="1:11" x14ac:dyDescent="0.25">
      <c r="A4303" s="2"/>
      <c r="B4303" s="2"/>
      <c r="C4303" s="2"/>
      <c r="E4303" s="2"/>
      <c r="G4303" s="2"/>
      <c r="H4303" s="6"/>
      <c r="I4303" s="9"/>
      <c r="J4303" s="9"/>
      <c r="K4303" s="9"/>
    </row>
    <row r="4304" spans="1:11" x14ac:dyDescent="0.25">
      <c r="A4304" s="2"/>
      <c r="B4304" s="2"/>
      <c r="C4304" s="2"/>
      <c r="E4304" s="2"/>
      <c r="G4304" s="2"/>
      <c r="H4304" s="6"/>
      <c r="I4304" s="9"/>
      <c r="J4304" s="9"/>
      <c r="K4304" s="9"/>
    </row>
    <row r="4305" spans="1:11" x14ac:dyDescent="0.25">
      <c r="A4305" s="2"/>
      <c r="B4305" s="2"/>
      <c r="C4305" s="2"/>
      <c r="E4305" s="2"/>
      <c r="G4305" s="2"/>
      <c r="H4305" s="6"/>
      <c r="I4305" s="9"/>
      <c r="J4305" s="9"/>
      <c r="K4305" s="9"/>
    </row>
    <row r="4306" spans="1:11" x14ac:dyDescent="0.25">
      <c r="A4306" s="2"/>
      <c r="B4306" s="2"/>
      <c r="C4306" s="2"/>
      <c r="E4306" s="2"/>
      <c r="G4306" s="2"/>
      <c r="H4306" s="6"/>
      <c r="I4306" s="9"/>
      <c r="J4306" s="9"/>
      <c r="K4306" s="9"/>
    </row>
    <row r="4307" spans="1:11" x14ac:dyDescent="0.25">
      <c r="A4307" s="2"/>
      <c r="B4307" s="2"/>
      <c r="C4307" s="2"/>
      <c r="E4307" s="2"/>
      <c r="G4307" s="2"/>
      <c r="H4307" s="6"/>
      <c r="I4307" s="9"/>
      <c r="J4307" s="9"/>
      <c r="K4307" s="9"/>
    </row>
    <row r="4308" spans="1:11" x14ac:dyDescent="0.25">
      <c r="A4308" s="2"/>
      <c r="B4308" s="2"/>
      <c r="C4308" s="2"/>
      <c r="E4308" s="2"/>
      <c r="G4308" s="2"/>
      <c r="H4308" s="6"/>
      <c r="I4308" s="9"/>
      <c r="J4308" s="9"/>
      <c r="K4308" s="9"/>
    </row>
    <row r="4309" spans="1:11" x14ac:dyDescent="0.25">
      <c r="A4309" s="2"/>
      <c r="B4309" s="2"/>
      <c r="C4309" s="2"/>
      <c r="E4309" s="2"/>
      <c r="G4309" s="2"/>
      <c r="H4309" s="6"/>
      <c r="I4309" s="9"/>
      <c r="J4309" s="9"/>
      <c r="K4309" s="9"/>
    </row>
    <row r="4310" spans="1:11" x14ac:dyDescent="0.25">
      <c r="A4310" s="2"/>
      <c r="B4310" s="2"/>
      <c r="C4310" s="2"/>
      <c r="E4310" s="2"/>
      <c r="G4310" s="2"/>
      <c r="H4310" s="6"/>
      <c r="I4310" s="9"/>
      <c r="J4310" s="9"/>
      <c r="K4310" s="9"/>
    </row>
    <row r="4311" spans="1:11" x14ac:dyDescent="0.25">
      <c r="A4311" s="2"/>
      <c r="B4311" s="2"/>
      <c r="C4311" s="2"/>
      <c r="E4311" s="2"/>
      <c r="G4311" s="2"/>
      <c r="H4311" s="6"/>
      <c r="I4311" s="9"/>
      <c r="J4311" s="9"/>
      <c r="K4311" s="9"/>
    </row>
    <row r="4312" spans="1:11" x14ac:dyDescent="0.25">
      <c r="A4312" s="2"/>
      <c r="B4312" s="2"/>
      <c r="C4312" s="2"/>
      <c r="E4312" s="2"/>
      <c r="G4312" s="2"/>
      <c r="H4312" s="6"/>
      <c r="I4312" s="9"/>
      <c r="J4312" s="9"/>
      <c r="K4312" s="9"/>
    </row>
    <row r="4313" spans="1:11" x14ac:dyDescent="0.25">
      <c r="A4313" s="2"/>
      <c r="B4313" s="2"/>
      <c r="C4313" s="2"/>
      <c r="E4313" s="2"/>
      <c r="G4313" s="2"/>
      <c r="H4313" s="6"/>
      <c r="I4313" s="9"/>
      <c r="J4313" s="9"/>
      <c r="K4313" s="9"/>
    </row>
    <row r="4314" spans="1:11" x14ac:dyDescent="0.25">
      <c r="A4314" s="2"/>
      <c r="B4314" s="2"/>
      <c r="C4314" s="2"/>
      <c r="E4314" s="2"/>
      <c r="G4314" s="2"/>
      <c r="H4314" s="6"/>
      <c r="I4314" s="9"/>
      <c r="J4314" s="9"/>
      <c r="K4314" s="9"/>
    </row>
    <row r="4315" spans="1:11" x14ac:dyDescent="0.25">
      <c r="A4315" s="2"/>
      <c r="B4315" s="2"/>
      <c r="C4315" s="2"/>
      <c r="E4315" s="2"/>
      <c r="G4315" s="2"/>
      <c r="H4315" s="6"/>
      <c r="I4315" s="9"/>
      <c r="J4315" s="9"/>
      <c r="K4315" s="9"/>
    </row>
    <row r="4316" spans="1:11" x14ac:dyDescent="0.25">
      <c r="A4316" s="2"/>
      <c r="B4316" s="2"/>
      <c r="C4316" s="2"/>
      <c r="E4316" s="2"/>
      <c r="G4316" s="2"/>
      <c r="H4316" s="6"/>
      <c r="I4316" s="9"/>
      <c r="J4316" s="9"/>
      <c r="K4316" s="9"/>
    </row>
    <row r="4317" spans="1:11" x14ac:dyDescent="0.25">
      <c r="A4317" s="2"/>
      <c r="B4317" s="2"/>
      <c r="C4317" s="2"/>
      <c r="E4317" s="2"/>
      <c r="G4317" s="2"/>
      <c r="H4317" s="6"/>
      <c r="I4317" s="9"/>
      <c r="J4317" s="9"/>
      <c r="K4317" s="9"/>
    </row>
    <row r="4318" spans="1:11" x14ac:dyDescent="0.25">
      <c r="A4318" s="2"/>
      <c r="B4318" s="2"/>
      <c r="C4318" s="2"/>
      <c r="E4318" s="2"/>
      <c r="G4318" s="2"/>
      <c r="H4318" s="6"/>
      <c r="I4318" s="9"/>
      <c r="J4318" s="9"/>
      <c r="K4318" s="9"/>
    </row>
    <row r="4319" spans="1:11" x14ac:dyDescent="0.25">
      <c r="A4319" s="2"/>
      <c r="B4319" s="2"/>
      <c r="C4319" s="2"/>
      <c r="E4319" s="2"/>
      <c r="G4319" s="2"/>
      <c r="H4319" s="6"/>
      <c r="I4319" s="9"/>
      <c r="J4319" s="9"/>
      <c r="K4319" s="9"/>
    </row>
    <row r="4320" spans="1:11" x14ac:dyDescent="0.25">
      <c r="A4320" s="2"/>
      <c r="B4320" s="2"/>
      <c r="C4320" s="2"/>
      <c r="E4320" s="2"/>
      <c r="G4320" s="2"/>
      <c r="H4320" s="6"/>
      <c r="I4320" s="9"/>
      <c r="J4320" s="9"/>
      <c r="K4320" s="9"/>
    </row>
    <row r="4321" spans="1:11" x14ac:dyDescent="0.25">
      <c r="A4321" s="2"/>
      <c r="B4321" s="2"/>
      <c r="C4321" s="2"/>
      <c r="E4321" s="2"/>
      <c r="G4321" s="2"/>
      <c r="H4321" s="6"/>
      <c r="I4321" s="9"/>
      <c r="J4321" s="9"/>
      <c r="K4321" s="9"/>
    </row>
    <row r="4322" spans="1:11" x14ac:dyDescent="0.25">
      <c r="A4322" s="2"/>
      <c r="B4322" s="2"/>
      <c r="C4322" s="2"/>
      <c r="E4322" s="2"/>
      <c r="G4322" s="2"/>
      <c r="H4322" s="6"/>
      <c r="I4322" s="9"/>
      <c r="J4322" s="9"/>
      <c r="K4322" s="9"/>
    </row>
    <row r="4323" spans="1:11" x14ac:dyDescent="0.25">
      <c r="A4323" s="2"/>
      <c r="B4323" s="2"/>
      <c r="C4323" s="2"/>
      <c r="E4323" s="2"/>
      <c r="G4323" s="2"/>
      <c r="H4323" s="6"/>
      <c r="I4323" s="9"/>
      <c r="J4323" s="9"/>
      <c r="K4323" s="9"/>
    </row>
    <row r="4324" spans="1:11" x14ac:dyDescent="0.25">
      <c r="A4324" s="2"/>
      <c r="B4324" s="2"/>
      <c r="C4324" s="2"/>
      <c r="E4324" s="2"/>
      <c r="G4324" s="2"/>
      <c r="H4324" s="6"/>
      <c r="I4324" s="9"/>
      <c r="J4324" s="9"/>
      <c r="K4324" s="9"/>
    </row>
    <row r="4325" spans="1:11" x14ac:dyDescent="0.25">
      <c r="A4325" s="2"/>
      <c r="B4325" s="2"/>
      <c r="C4325" s="2"/>
      <c r="E4325" s="2"/>
      <c r="G4325" s="2"/>
      <c r="H4325" s="6"/>
      <c r="I4325" s="9"/>
      <c r="J4325" s="9"/>
      <c r="K4325" s="9"/>
    </row>
    <row r="4326" spans="1:11" x14ac:dyDescent="0.25">
      <c r="A4326" s="2"/>
      <c r="B4326" s="2"/>
      <c r="C4326" s="2"/>
      <c r="E4326" s="2"/>
      <c r="G4326" s="2"/>
      <c r="H4326" s="6"/>
      <c r="I4326" s="9"/>
      <c r="J4326" s="9"/>
      <c r="K4326" s="9"/>
    </row>
    <row r="4327" spans="1:11" x14ac:dyDescent="0.25">
      <c r="A4327" s="2"/>
      <c r="B4327" s="2"/>
      <c r="C4327" s="2"/>
      <c r="E4327" s="2"/>
      <c r="G4327" s="2"/>
      <c r="H4327" s="6"/>
      <c r="I4327" s="9"/>
      <c r="J4327" s="9"/>
      <c r="K4327" s="9"/>
    </row>
    <row r="4328" spans="1:11" x14ac:dyDescent="0.25">
      <c r="A4328" s="2"/>
      <c r="B4328" s="2"/>
      <c r="C4328" s="2"/>
      <c r="E4328" s="2"/>
      <c r="G4328" s="2"/>
      <c r="H4328" s="6"/>
      <c r="I4328" s="9"/>
      <c r="J4328" s="9"/>
      <c r="K4328" s="9"/>
    </row>
    <row r="4329" spans="1:11" x14ac:dyDescent="0.25">
      <c r="A4329" s="2"/>
      <c r="B4329" s="2"/>
      <c r="C4329" s="2"/>
      <c r="E4329" s="2"/>
      <c r="G4329" s="2"/>
      <c r="H4329" s="6"/>
      <c r="I4329" s="9"/>
      <c r="J4329" s="9"/>
      <c r="K4329" s="9"/>
    </row>
    <row r="4330" spans="1:11" x14ac:dyDescent="0.25">
      <c r="A4330" s="2"/>
      <c r="B4330" s="2"/>
      <c r="C4330" s="2"/>
      <c r="E4330" s="2"/>
      <c r="G4330" s="2"/>
      <c r="H4330" s="6"/>
      <c r="I4330" s="9"/>
      <c r="J4330" s="9"/>
      <c r="K4330" s="9"/>
    </row>
    <row r="4331" spans="1:11" x14ac:dyDescent="0.25">
      <c r="A4331" s="2"/>
      <c r="B4331" s="2"/>
      <c r="C4331" s="2"/>
      <c r="E4331" s="2"/>
      <c r="G4331" s="2"/>
      <c r="H4331" s="6"/>
      <c r="I4331" s="9"/>
      <c r="J4331" s="9"/>
      <c r="K4331" s="9"/>
    </row>
    <row r="4332" spans="1:11" x14ac:dyDescent="0.25">
      <c r="A4332" s="2"/>
      <c r="B4332" s="2"/>
      <c r="C4332" s="2"/>
      <c r="E4332" s="2"/>
      <c r="G4332" s="2"/>
      <c r="H4332" s="6"/>
      <c r="I4332" s="9"/>
      <c r="J4332" s="9"/>
      <c r="K4332" s="9"/>
    </row>
    <row r="4333" spans="1:11" x14ac:dyDescent="0.25">
      <c r="A4333" s="2"/>
      <c r="B4333" s="2"/>
      <c r="C4333" s="2"/>
      <c r="E4333" s="2"/>
      <c r="G4333" s="2"/>
      <c r="H4333" s="6"/>
      <c r="I4333" s="9"/>
      <c r="J4333" s="9"/>
      <c r="K4333" s="9"/>
    </row>
    <row r="4334" spans="1:11" x14ac:dyDescent="0.25">
      <c r="A4334" s="2"/>
      <c r="B4334" s="2"/>
      <c r="C4334" s="2"/>
      <c r="E4334" s="2"/>
      <c r="G4334" s="2"/>
      <c r="H4334" s="6"/>
      <c r="I4334" s="9"/>
      <c r="J4334" s="9"/>
      <c r="K4334" s="9"/>
    </row>
    <row r="4335" spans="1:11" x14ac:dyDescent="0.25">
      <c r="A4335" s="2"/>
      <c r="B4335" s="2"/>
      <c r="C4335" s="2"/>
      <c r="E4335" s="2"/>
      <c r="G4335" s="2"/>
      <c r="H4335" s="6"/>
      <c r="I4335" s="9"/>
      <c r="J4335" s="9"/>
      <c r="K4335" s="9"/>
    </row>
    <row r="4336" spans="1:11" x14ac:dyDescent="0.25">
      <c r="A4336" s="2"/>
      <c r="B4336" s="2"/>
      <c r="C4336" s="2"/>
      <c r="E4336" s="2"/>
      <c r="G4336" s="2"/>
      <c r="H4336" s="6"/>
      <c r="I4336" s="9"/>
      <c r="J4336" s="9"/>
      <c r="K4336" s="9"/>
    </row>
    <row r="4337" spans="1:11" x14ac:dyDescent="0.25">
      <c r="A4337" s="2"/>
      <c r="B4337" s="2"/>
      <c r="C4337" s="2"/>
      <c r="E4337" s="2"/>
      <c r="G4337" s="2"/>
      <c r="H4337" s="6"/>
      <c r="I4337" s="9"/>
      <c r="J4337" s="9"/>
      <c r="K4337" s="9"/>
    </row>
    <row r="4338" spans="1:11" x14ac:dyDescent="0.25">
      <c r="A4338" s="2"/>
      <c r="B4338" s="2"/>
      <c r="C4338" s="2"/>
      <c r="E4338" s="2"/>
      <c r="G4338" s="2"/>
      <c r="H4338" s="6"/>
      <c r="I4338" s="9"/>
      <c r="J4338" s="9"/>
      <c r="K4338" s="9"/>
    </row>
    <row r="4339" spans="1:11" x14ac:dyDescent="0.25">
      <c r="A4339" s="2"/>
      <c r="B4339" s="2"/>
      <c r="C4339" s="2"/>
      <c r="E4339" s="2"/>
      <c r="G4339" s="2"/>
      <c r="H4339" s="6"/>
      <c r="I4339" s="9"/>
      <c r="J4339" s="9"/>
      <c r="K4339" s="9"/>
    </row>
    <row r="4340" spans="1:11" x14ac:dyDescent="0.25">
      <c r="A4340" s="2"/>
      <c r="B4340" s="2"/>
      <c r="C4340" s="2"/>
      <c r="E4340" s="2"/>
      <c r="G4340" s="2"/>
      <c r="H4340" s="6"/>
      <c r="I4340" s="9"/>
      <c r="J4340" s="9"/>
      <c r="K4340" s="9"/>
    </row>
    <row r="4341" spans="1:11" x14ac:dyDescent="0.25">
      <c r="A4341" s="2"/>
      <c r="B4341" s="2"/>
      <c r="C4341" s="2"/>
      <c r="E4341" s="2"/>
      <c r="G4341" s="2"/>
      <c r="H4341" s="6"/>
      <c r="I4341" s="9"/>
      <c r="J4341" s="9"/>
      <c r="K4341" s="9"/>
    </row>
    <row r="4342" spans="1:11" x14ac:dyDescent="0.25">
      <c r="A4342" s="2"/>
      <c r="B4342" s="2"/>
      <c r="C4342" s="2"/>
      <c r="E4342" s="2"/>
      <c r="G4342" s="2"/>
      <c r="H4342" s="6"/>
      <c r="I4342" s="9"/>
      <c r="J4342" s="9"/>
      <c r="K4342" s="9"/>
    </row>
    <row r="4343" spans="1:11" x14ac:dyDescent="0.25">
      <c r="A4343" s="2"/>
      <c r="B4343" s="2"/>
      <c r="C4343" s="2"/>
      <c r="E4343" s="2"/>
      <c r="G4343" s="2"/>
      <c r="H4343" s="6"/>
      <c r="I4343" s="9"/>
      <c r="J4343" s="9"/>
      <c r="K4343" s="9"/>
    </row>
    <row r="4344" spans="1:11" x14ac:dyDescent="0.25">
      <c r="A4344" s="2"/>
      <c r="B4344" s="2"/>
      <c r="C4344" s="2"/>
      <c r="E4344" s="2"/>
      <c r="G4344" s="2"/>
      <c r="H4344" s="6"/>
      <c r="I4344" s="9"/>
      <c r="J4344" s="9"/>
      <c r="K4344" s="9"/>
    </row>
    <row r="4345" spans="1:11" x14ac:dyDescent="0.25">
      <c r="A4345" s="2"/>
      <c r="B4345" s="2"/>
      <c r="C4345" s="2"/>
      <c r="E4345" s="2"/>
      <c r="G4345" s="2"/>
      <c r="H4345" s="6"/>
      <c r="I4345" s="9"/>
      <c r="J4345" s="9"/>
      <c r="K4345" s="9"/>
    </row>
    <row r="4346" spans="1:11" x14ac:dyDescent="0.25">
      <c r="A4346" s="2"/>
      <c r="B4346" s="2"/>
      <c r="C4346" s="2"/>
      <c r="E4346" s="2"/>
      <c r="G4346" s="2"/>
      <c r="H4346" s="6"/>
      <c r="I4346" s="9"/>
      <c r="J4346" s="9"/>
      <c r="K4346" s="9"/>
    </row>
    <row r="4347" spans="1:11" x14ac:dyDescent="0.25">
      <c r="A4347" s="2"/>
      <c r="B4347" s="2"/>
      <c r="C4347" s="2"/>
      <c r="E4347" s="2"/>
      <c r="G4347" s="2"/>
      <c r="H4347" s="6"/>
      <c r="I4347" s="9"/>
      <c r="J4347" s="9"/>
      <c r="K4347" s="9"/>
    </row>
    <row r="4348" spans="1:11" x14ac:dyDescent="0.25">
      <c r="A4348" s="2"/>
      <c r="B4348" s="2"/>
      <c r="C4348" s="2"/>
      <c r="E4348" s="2"/>
      <c r="G4348" s="2"/>
      <c r="H4348" s="6"/>
      <c r="I4348" s="9"/>
      <c r="J4348" s="9"/>
      <c r="K4348" s="9"/>
    </row>
    <row r="4349" spans="1:11" x14ac:dyDescent="0.25">
      <c r="A4349" s="2"/>
      <c r="B4349" s="2"/>
      <c r="C4349" s="2"/>
      <c r="E4349" s="2"/>
      <c r="G4349" s="2"/>
      <c r="H4349" s="6"/>
      <c r="I4349" s="9"/>
      <c r="J4349" s="9"/>
      <c r="K4349" s="9"/>
    </row>
    <row r="4350" spans="1:11" x14ac:dyDescent="0.25">
      <c r="A4350" s="2"/>
      <c r="B4350" s="2"/>
      <c r="C4350" s="2"/>
      <c r="E4350" s="2"/>
      <c r="G4350" s="2"/>
      <c r="H4350" s="6"/>
      <c r="I4350" s="9"/>
      <c r="J4350" s="9"/>
      <c r="K4350" s="9"/>
    </row>
    <row r="4351" spans="1:11" x14ac:dyDescent="0.25">
      <c r="A4351" s="2"/>
      <c r="B4351" s="2"/>
      <c r="C4351" s="2"/>
      <c r="E4351" s="2"/>
      <c r="G4351" s="2"/>
      <c r="H4351" s="6"/>
      <c r="I4351" s="9"/>
      <c r="J4351" s="9"/>
      <c r="K4351" s="9"/>
    </row>
    <row r="4352" spans="1:11" x14ac:dyDescent="0.25">
      <c r="A4352" s="2"/>
      <c r="B4352" s="2"/>
      <c r="C4352" s="2"/>
      <c r="E4352" s="2"/>
      <c r="G4352" s="2"/>
      <c r="H4352" s="6"/>
      <c r="I4352" s="9"/>
      <c r="J4352" s="9"/>
      <c r="K4352" s="9"/>
    </row>
    <row r="4353" spans="1:11" x14ac:dyDescent="0.25">
      <c r="A4353" s="2"/>
      <c r="B4353" s="2"/>
      <c r="C4353" s="2"/>
      <c r="E4353" s="2"/>
      <c r="G4353" s="2"/>
      <c r="H4353" s="6"/>
      <c r="I4353" s="9"/>
      <c r="J4353" s="9"/>
      <c r="K4353" s="9"/>
    </row>
    <row r="4354" spans="1:11" x14ac:dyDescent="0.25">
      <c r="A4354" s="2"/>
      <c r="B4354" s="2"/>
      <c r="C4354" s="2"/>
      <c r="E4354" s="2"/>
      <c r="G4354" s="2"/>
      <c r="H4354" s="6"/>
      <c r="I4354" s="9"/>
      <c r="J4354" s="9"/>
      <c r="K4354" s="9"/>
    </row>
    <row r="4355" spans="1:11" x14ac:dyDescent="0.25">
      <c r="A4355" s="2"/>
      <c r="B4355" s="2"/>
      <c r="C4355" s="2"/>
      <c r="E4355" s="2"/>
      <c r="G4355" s="2"/>
      <c r="H4355" s="6"/>
      <c r="I4355" s="9"/>
      <c r="J4355" s="9"/>
      <c r="K4355" s="9"/>
    </row>
    <row r="4356" spans="1:11" x14ac:dyDescent="0.25">
      <c r="A4356" s="2"/>
      <c r="B4356" s="2"/>
      <c r="C4356" s="2"/>
      <c r="E4356" s="2"/>
      <c r="G4356" s="2"/>
      <c r="H4356" s="6"/>
      <c r="I4356" s="9"/>
      <c r="J4356" s="9"/>
      <c r="K4356" s="9"/>
    </row>
    <row r="4357" spans="1:11" x14ac:dyDescent="0.25">
      <c r="A4357" s="2"/>
      <c r="B4357" s="2"/>
      <c r="C4357" s="2"/>
      <c r="E4357" s="2"/>
      <c r="G4357" s="2"/>
      <c r="H4357" s="6"/>
      <c r="I4357" s="9"/>
      <c r="J4357" s="9"/>
      <c r="K4357" s="9"/>
    </row>
    <row r="4358" spans="1:11" x14ac:dyDescent="0.25">
      <c r="A4358" s="2"/>
      <c r="B4358" s="2"/>
      <c r="C4358" s="2"/>
      <c r="E4358" s="2"/>
      <c r="G4358" s="2"/>
      <c r="H4358" s="6"/>
      <c r="I4358" s="9"/>
      <c r="J4358" s="9"/>
      <c r="K4358" s="9"/>
    </row>
    <row r="4359" spans="1:11" x14ac:dyDescent="0.25">
      <c r="A4359" s="2"/>
      <c r="B4359" s="2"/>
      <c r="C4359" s="2"/>
      <c r="E4359" s="2"/>
      <c r="G4359" s="2"/>
      <c r="H4359" s="6"/>
      <c r="I4359" s="9"/>
      <c r="J4359" s="9"/>
      <c r="K4359" s="9"/>
    </row>
    <row r="4360" spans="1:11" x14ac:dyDescent="0.25">
      <c r="A4360" s="2"/>
      <c r="B4360" s="2"/>
      <c r="C4360" s="2"/>
      <c r="E4360" s="2"/>
      <c r="G4360" s="2"/>
      <c r="H4360" s="6"/>
      <c r="I4360" s="9"/>
      <c r="J4360" s="9"/>
      <c r="K4360" s="9"/>
    </row>
    <row r="4361" spans="1:11" x14ac:dyDescent="0.25">
      <c r="A4361" s="2"/>
      <c r="B4361" s="2"/>
      <c r="C4361" s="2"/>
      <c r="E4361" s="2"/>
      <c r="G4361" s="2"/>
      <c r="H4361" s="6"/>
      <c r="I4361" s="9"/>
      <c r="J4361" s="9"/>
      <c r="K4361" s="9"/>
    </row>
    <row r="4362" spans="1:11" x14ac:dyDescent="0.25">
      <c r="A4362" s="2"/>
      <c r="B4362" s="2"/>
      <c r="C4362" s="2"/>
      <c r="E4362" s="2"/>
      <c r="G4362" s="2"/>
      <c r="H4362" s="6"/>
      <c r="I4362" s="9"/>
      <c r="J4362" s="9"/>
      <c r="K4362" s="9"/>
    </row>
    <row r="4363" spans="1:11" x14ac:dyDescent="0.25">
      <c r="A4363" s="2"/>
      <c r="B4363" s="2"/>
      <c r="C4363" s="2"/>
      <c r="E4363" s="2"/>
      <c r="G4363" s="2"/>
      <c r="H4363" s="6"/>
      <c r="I4363" s="9"/>
      <c r="J4363" s="9"/>
      <c r="K4363" s="9"/>
    </row>
    <row r="4364" spans="1:11" x14ac:dyDescent="0.25">
      <c r="A4364" s="2"/>
      <c r="B4364" s="2"/>
      <c r="C4364" s="2"/>
      <c r="E4364" s="2"/>
      <c r="G4364" s="2"/>
      <c r="H4364" s="6"/>
      <c r="I4364" s="9"/>
      <c r="J4364" s="9"/>
      <c r="K4364" s="9"/>
    </row>
    <row r="4365" spans="1:11" x14ac:dyDescent="0.25">
      <c r="A4365" s="2"/>
      <c r="B4365" s="2"/>
      <c r="C4365" s="2"/>
      <c r="E4365" s="2"/>
      <c r="G4365" s="2"/>
      <c r="H4365" s="6"/>
      <c r="I4365" s="9"/>
      <c r="J4365" s="9"/>
      <c r="K4365" s="9"/>
    </row>
    <row r="4366" spans="1:11" x14ac:dyDescent="0.25">
      <c r="A4366" s="2"/>
      <c r="B4366" s="2"/>
      <c r="C4366" s="2"/>
      <c r="E4366" s="2"/>
      <c r="G4366" s="2"/>
      <c r="H4366" s="6"/>
      <c r="I4366" s="9"/>
      <c r="J4366" s="9"/>
      <c r="K4366" s="9"/>
    </row>
    <row r="4367" spans="1:11" x14ac:dyDescent="0.25">
      <c r="A4367" s="2"/>
      <c r="B4367" s="2"/>
      <c r="C4367" s="2"/>
      <c r="E4367" s="2"/>
      <c r="G4367" s="2"/>
      <c r="H4367" s="6"/>
      <c r="I4367" s="9"/>
      <c r="J4367" s="9"/>
      <c r="K4367" s="9"/>
    </row>
    <row r="4368" spans="1:11" x14ac:dyDescent="0.25">
      <c r="A4368" s="2"/>
      <c r="B4368" s="2"/>
      <c r="C4368" s="2"/>
      <c r="E4368" s="2"/>
      <c r="G4368" s="2"/>
      <c r="H4368" s="6"/>
      <c r="I4368" s="9"/>
      <c r="J4368" s="9"/>
      <c r="K4368" s="9"/>
    </row>
    <row r="4369" spans="1:11" x14ac:dyDescent="0.25">
      <c r="A4369" s="2"/>
      <c r="B4369" s="2"/>
      <c r="C4369" s="2"/>
      <c r="E4369" s="2"/>
      <c r="G4369" s="2"/>
      <c r="H4369" s="6"/>
      <c r="I4369" s="9"/>
      <c r="J4369" s="9"/>
      <c r="K4369" s="9"/>
    </row>
    <row r="4370" spans="1:11" x14ac:dyDescent="0.25">
      <c r="A4370" s="2"/>
      <c r="B4370" s="2"/>
      <c r="C4370" s="2"/>
      <c r="E4370" s="2"/>
      <c r="G4370" s="2"/>
      <c r="H4370" s="6"/>
      <c r="I4370" s="9"/>
      <c r="J4370" s="9"/>
      <c r="K4370" s="9"/>
    </row>
    <row r="4371" spans="1:11" x14ac:dyDescent="0.25">
      <c r="A4371" s="2"/>
      <c r="B4371" s="2"/>
      <c r="C4371" s="2"/>
      <c r="E4371" s="2"/>
      <c r="G4371" s="2"/>
      <c r="H4371" s="6"/>
      <c r="I4371" s="9"/>
      <c r="J4371" s="9"/>
      <c r="K4371" s="9"/>
    </row>
    <row r="4372" spans="1:11" x14ac:dyDescent="0.25">
      <c r="A4372" s="2"/>
      <c r="B4372" s="2"/>
      <c r="C4372" s="2"/>
      <c r="E4372" s="2"/>
      <c r="G4372" s="2"/>
      <c r="H4372" s="6"/>
      <c r="I4372" s="9"/>
      <c r="J4372" s="9"/>
      <c r="K4372" s="9"/>
    </row>
    <row r="4373" spans="1:11" x14ac:dyDescent="0.25">
      <c r="A4373" s="2"/>
      <c r="B4373" s="2"/>
      <c r="C4373" s="2"/>
      <c r="E4373" s="2"/>
      <c r="G4373" s="2"/>
      <c r="H4373" s="6"/>
      <c r="I4373" s="9"/>
      <c r="J4373" s="9"/>
      <c r="K4373" s="9"/>
    </row>
    <row r="4374" spans="1:11" x14ac:dyDescent="0.25">
      <c r="A4374" s="2"/>
      <c r="B4374" s="2"/>
      <c r="C4374" s="2"/>
      <c r="E4374" s="2"/>
      <c r="G4374" s="2"/>
      <c r="H4374" s="6"/>
      <c r="I4374" s="9"/>
      <c r="J4374" s="9"/>
      <c r="K4374" s="9"/>
    </row>
    <row r="4375" spans="1:11" x14ac:dyDescent="0.25">
      <c r="A4375" s="2"/>
      <c r="B4375" s="2"/>
      <c r="C4375" s="2"/>
      <c r="E4375" s="2"/>
      <c r="G4375" s="2"/>
      <c r="H4375" s="6"/>
      <c r="I4375" s="9"/>
      <c r="J4375" s="9"/>
      <c r="K4375" s="9"/>
    </row>
    <row r="4376" spans="1:11" x14ac:dyDescent="0.25">
      <c r="A4376" s="2"/>
      <c r="B4376" s="2"/>
      <c r="C4376" s="2"/>
      <c r="E4376" s="2"/>
      <c r="G4376" s="2"/>
      <c r="H4376" s="6"/>
      <c r="I4376" s="9"/>
      <c r="J4376" s="9"/>
      <c r="K4376" s="9"/>
    </row>
    <row r="4377" spans="1:11" x14ac:dyDescent="0.25">
      <c r="A4377" s="2"/>
      <c r="B4377" s="2"/>
      <c r="C4377" s="2"/>
      <c r="E4377" s="2"/>
      <c r="G4377" s="2"/>
      <c r="H4377" s="6"/>
      <c r="I4377" s="9"/>
      <c r="J4377" s="9"/>
      <c r="K4377" s="9"/>
    </row>
    <row r="4378" spans="1:11" x14ac:dyDescent="0.25">
      <c r="A4378" s="2"/>
      <c r="B4378" s="2"/>
      <c r="C4378" s="2"/>
      <c r="E4378" s="2"/>
      <c r="G4378" s="2"/>
      <c r="H4378" s="6"/>
      <c r="I4378" s="9"/>
      <c r="J4378" s="9"/>
      <c r="K4378" s="9"/>
    </row>
    <row r="4379" spans="1:11" x14ac:dyDescent="0.25">
      <c r="A4379" s="2"/>
      <c r="B4379" s="2"/>
      <c r="C4379" s="2"/>
      <c r="E4379" s="2"/>
      <c r="G4379" s="2"/>
      <c r="H4379" s="6"/>
      <c r="I4379" s="9"/>
      <c r="J4379" s="9"/>
      <c r="K4379" s="9"/>
    </row>
    <row r="4380" spans="1:11" x14ac:dyDescent="0.25">
      <c r="A4380" s="2"/>
      <c r="B4380" s="2"/>
      <c r="C4380" s="2"/>
      <c r="E4380" s="2"/>
      <c r="G4380" s="2"/>
      <c r="H4380" s="6"/>
      <c r="I4380" s="9"/>
      <c r="J4380" s="9"/>
      <c r="K4380" s="9"/>
    </row>
    <row r="4381" spans="1:11" x14ac:dyDescent="0.25">
      <c r="A4381" s="2"/>
      <c r="B4381" s="2"/>
      <c r="C4381" s="2"/>
      <c r="E4381" s="2"/>
      <c r="G4381" s="2"/>
      <c r="H4381" s="6"/>
      <c r="I4381" s="9"/>
      <c r="J4381" s="9"/>
      <c r="K4381" s="9"/>
    </row>
    <row r="4382" spans="1:11" x14ac:dyDescent="0.25">
      <c r="A4382" s="2"/>
      <c r="B4382" s="2"/>
      <c r="C4382" s="2"/>
      <c r="E4382" s="2"/>
      <c r="G4382" s="2"/>
      <c r="H4382" s="6"/>
      <c r="I4382" s="9"/>
      <c r="J4382" s="9"/>
      <c r="K4382" s="9"/>
    </row>
    <row r="4383" spans="1:11" x14ac:dyDescent="0.25">
      <c r="A4383" s="2"/>
      <c r="B4383" s="2"/>
      <c r="C4383" s="2"/>
      <c r="E4383" s="2"/>
      <c r="G4383" s="2"/>
      <c r="H4383" s="6"/>
      <c r="I4383" s="9"/>
      <c r="J4383" s="9"/>
      <c r="K4383" s="9"/>
    </row>
    <row r="4384" spans="1:11" x14ac:dyDescent="0.25">
      <c r="A4384" s="2"/>
      <c r="B4384" s="2"/>
      <c r="C4384" s="2"/>
      <c r="E4384" s="2"/>
      <c r="G4384" s="2"/>
      <c r="H4384" s="6"/>
      <c r="I4384" s="9"/>
      <c r="J4384" s="9"/>
      <c r="K4384" s="9"/>
    </row>
    <row r="4385" spans="1:11" x14ac:dyDescent="0.25">
      <c r="A4385" s="2"/>
      <c r="B4385" s="2"/>
      <c r="C4385" s="2"/>
      <c r="E4385" s="2"/>
      <c r="G4385" s="2"/>
      <c r="H4385" s="6"/>
      <c r="I4385" s="9"/>
      <c r="J4385" s="9"/>
      <c r="K4385" s="9"/>
    </row>
    <row r="4386" spans="1:11" x14ac:dyDescent="0.25">
      <c r="A4386" s="2"/>
      <c r="B4386" s="2"/>
      <c r="C4386" s="2"/>
      <c r="E4386" s="2"/>
      <c r="G4386" s="2"/>
      <c r="H4386" s="6"/>
      <c r="I4386" s="9"/>
      <c r="J4386" s="9"/>
      <c r="K4386" s="9"/>
    </row>
    <row r="4387" spans="1:11" x14ac:dyDescent="0.25">
      <c r="A4387" s="2"/>
      <c r="B4387" s="2"/>
      <c r="C4387" s="2"/>
      <c r="E4387" s="2"/>
      <c r="G4387" s="2"/>
      <c r="H4387" s="6"/>
      <c r="I4387" s="9"/>
      <c r="J4387" s="9"/>
      <c r="K4387" s="9"/>
    </row>
    <row r="4388" spans="1:11" x14ac:dyDescent="0.25">
      <c r="A4388" s="2"/>
      <c r="B4388" s="2"/>
      <c r="C4388" s="2"/>
      <c r="E4388" s="2"/>
      <c r="G4388" s="2"/>
      <c r="H4388" s="6"/>
      <c r="I4388" s="9"/>
      <c r="J4388" s="9"/>
      <c r="K4388" s="9"/>
    </row>
    <row r="4389" spans="1:11" x14ac:dyDescent="0.25">
      <c r="A4389" s="2"/>
      <c r="B4389" s="2"/>
      <c r="C4389" s="2"/>
      <c r="E4389" s="2"/>
      <c r="G4389" s="2"/>
      <c r="H4389" s="6"/>
      <c r="I4389" s="9"/>
      <c r="J4389" s="9"/>
      <c r="K4389" s="9"/>
    </row>
    <row r="4390" spans="1:11" x14ac:dyDescent="0.25">
      <c r="A4390" s="2"/>
      <c r="B4390" s="2"/>
      <c r="C4390" s="2"/>
      <c r="E4390" s="2"/>
      <c r="G4390" s="2"/>
      <c r="H4390" s="6"/>
      <c r="I4390" s="9"/>
      <c r="J4390" s="9"/>
      <c r="K4390" s="9"/>
    </row>
    <row r="4391" spans="1:11" x14ac:dyDescent="0.25">
      <c r="A4391" s="2"/>
      <c r="B4391" s="2"/>
      <c r="C4391" s="2"/>
      <c r="E4391" s="2"/>
      <c r="G4391" s="2"/>
      <c r="H4391" s="6"/>
      <c r="I4391" s="9"/>
      <c r="J4391" s="9"/>
      <c r="K4391" s="9"/>
    </row>
    <row r="4392" spans="1:11" x14ac:dyDescent="0.25">
      <c r="A4392" s="2"/>
      <c r="B4392" s="2"/>
      <c r="C4392" s="2"/>
      <c r="E4392" s="2"/>
      <c r="G4392" s="2"/>
      <c r="H4392" s="6"/>
      <c r="I4392" s="9"/>
      <c r="J4392" s="9"/>
      <c r="K4392" s="9"/>
    </row>
    <row r="4393" spans="1:11" x14ac:dyDescent="0.25">
      <c r="A4393" s="2"/>
      <c r="B4393" s="2"/>
      <c r="C4393" s="2"/>
      <c r="E4393" s="2"/>
      <c r="G4393" s="2"/>
      <c r="H4393" s="6"/>
      <c r="I4393" s="9"/>
      <c r="J4393" s="9"/>
      <c r="K4393" s="9"/>
    </row>
    <row r="4394" spans="1:11" x14ac:dyDescent="0.25">
      <c r="A4394" s="2"/>
      <c r="B4394" s="2"/>
      <c r="C4394" s="2"/>
      <c r="E4394" s="2"/>
      <c r="G4394" s="2"/>
      <c r="H4394" s="6"/>
      <c r="I4394" s="9"/>
      <c r="J4394" s="9"/>
      <c r="K4394" s="9"/>
    </row>
    <row r="4395" spans="1:11" x14ac:dyDescent="0.25">
      <c r="A4395" s="2"/>
      <c r="B4395" s="2"/>
      <c r="C4395" s="2"/>
      <c r="E4395" s="2"/>
      <c r="G4395" s="2"/>
      <c r="H4395" s="6"/>
      <c r="I4395" s="9"/>
      <c r="J4395" s="9"/>
      <c r="K4395" s="9"/>
    </row>
    <row r="4396" spans="1:11" x14ac:dyDescent="0.25">
      <c r="A4396" s="2"/>
      <c r="B4396" s="2"/>
      <c r="C4396" s="2"/>
      <c r="E4396" s="2"/>
      <c r="G4396" s="2"/>
      <c r="H4396" s="6"/>
      <c r="I4396" s="9"/>
      <c r="J4396" s="9"/>
      <c r="K4396" s="9"/>
    </row>
    <row r="4397" spans="1:11" x14ac:dyDescent="0.25">
      <c r="A4397" s="2"/>
      <c r="B4397" s="2"/>
      <c r="C4397" s="2"/>
      <c r="E4397" s="2"/>
      <c r="G4397" s="2"/>
      <c r="H4397" s="6"/>
      <c r="I4397" s="9"/>
      <c r="J4397" s="9"/>
      <c r="K4397" s="9"/>
    </row>
    <row r="4398" spans="1:11" x14ac:dyDescent="0.25">
      <c r="A4398" s="2"/>
      <c r="B4398" s="2"/>
      <c r="C4398" s="2"/>
      <c r="E4398" s="2"/>
      <c r="G4398" s="2"/>
      <c r="H4398" s="6"/>
      <c r="I4398" s="9"/>
      <c r="J4398" s="9"/>
      <c r="K4398" s="9"/>
    </row>
    <row r="4399" spans="1:11" x14ac:dyDescent="0.25">
      <c r="A4399" s="2"/>
      <c r="B4399" s="2"/>
      <c r="C4399" s="2"/>
      <c r="E4399" s="2"/>
      <c r="G4399" s="2"/>
      <c r="H4399" s="6"/>
      <c r="I4399" s="9"/>
      <c r="J4399" s="9"/>
      <c r="K4399" s="9"/>
    </row>
    <row r="4400" spans="1:11" x14ac:dyDescent="0.25">
      <c r="A4400" s="2"/>
      <c r="B4400" s="2"/>
      <c r="C4400" s="2"/>
      <c r="E4400" s="2"/>
      <c r="G4400" s="2"/>
      <c r="H4400" s="6"/>
      <c r="I4400" s="9"/>
      <c r="J4400" s="9"/>
      <c r="K4400" s="9"/>
    </row>
    <row r="4401" spans="1:11" x14ac:dyDescent="0.25">
      <c r="A4401" s="2"/>
      <c r="B4401" s="2"/>
      <c r="C4401" s="2"/>
      <c r="E4401" s="2"/>
      <c r="G4401" s="2"/>
      <c r="H4401" s="6"/>
      <c r="I4401" s="9"/>
      <c r="J4401" s="9"/>
      <c r="K4401" s="9"/>
    </row>
    <row r="4402" spans="1:11" x14ac:dyDescent="0.25">
      <c r="A4402" s="2"/>
      <c r="B4402" s="2"/>
      <c r="C4402" s="2"/>
      <c r="E4402" s="2"/>
      <c r="G4402" s="2"/>
      <c r="H4402" s="6"/>
      <c r="I4402" s="9"/>
      <c r="J4402" s="9"/>
      <c r="K4402" s="9"/>
    </row>
    <row r="4403" spans="1:11" x14ac:dyDescent="0.25">
      <c r="A4403" s="2"/>
      <c r="B4403" s="2"/>
      <c r="C4403" s="2"/>
      <c r="E4403" s="2"/>
      <c r="G4403" s="2"/>
      <c r="H4403" s="6"/>
      <c r="I4403" s="9"/>
      <c r="J4403" s="9"/>
      <c r="K4403" s="9"/>
    </row>
    <row r="4404" spans="1:11" x14ac:dyDescent="0.25">
      <c r="A4404" s="2"/>
      <c r="B4404" s="2"/>
      <c r="C4404" s="2"/>
      <c r="E4404" s="2"/>
      <c r="G4404" s="2"/>
      <c r="H4404" s="6"/>
      <c r="I4404" s="9"/>
      <c r="J4404" s="9"/>
      <c r="K4404" s="9"/>
    </row>
    <row r="4405" spans="1:11" x14ac:dyDescent="0.25">
      <c r="A4405" s="2"/>
      <c r="B4405" s="2"/>
      <c r="C4405" s="2"/>
      <c r="E4405" s="2"/>
      <c r="G4405" s="2"/>
      <c r="H4405" s="6"/>
      <c r="I4405" s="9"/>
      <c r="J4405" s="9"/>
      <c r="K4405" s="9"/>
    </row>
    <row r="4406" spans="1:11" x14ac:dyDescent="0.25">
      <c r="A4406" s="2"/>
      <c r="B4406" s="2"/>
      <c r="C4406" s="2"/>
      <c r="E4406" s="2"/>
      <c r="G4406" s="2"/>
      <c r="H4406" s="6"/>
      <c r="I4406" s="9"/>
      <c r="J4406" s="9"/>
      <c r="K4406" s="9"/>
    </row>
    <row r="4407" spans="1:11" x14ac:dyDescent="0.25">
      <c r="A4407" s="2"/>
      <c r="B4407" s="2"/>
      <c r="C4407" s="2"/>
      <c r="E4407" s="2"/>
      <c r="G4407" s="2"/>
      <c r="H4407" s="6"/>
      <c r="I4407" s="9"/>
      <c r="J4407" s="9"/>
      <c r="K4407" s="9"/>
    </row>
    <row r="4408" spans="1:11" x14ac:dyDescent="0.25">
      <c r="A4408" s="2"/>
      <c r="B4408" s="2"/>
      <c r="C4408" s="2"/>
      <c r="E4408" s="2"/>
      <c r="G4408" s="2"/>
      <c r="H4408" s="6"/>
      <c r="I4408" s="9"/>
      <c r="J4408" s="9"/>
      <c r="K4408" s="9"/>
    </row>
    <row r="4409" spans="1:11" x14ac:dyDescent="0.25">
      <c r="A4409" s="2"/>
      <c r="B4409" s="2"/>
      <c r="C4409" s="2"/>
      <c r="E4409" s="2"/>
      <c r="G4409" s="2"/>
      <c r="H4409" s="6"/>
      <c r="I4409" s="9"/>
      <c r="J4409" s="9"/>
      <c r="K4409" s="9"/>
    </row>
    <row r="4410" spans="1:11" x14ac:dyDescent="0.25">
      <c r="A4410" s="2"/>
      <c r="B4410" s="2"/>
      <c r="C4410" s="2"/>
      <c r="E4410" s="2"/>
      <c r="G4410" s="2"/>
      <c r="H4410" s="6"/>
      <c r="I4410" s="9"/>
      <c r="J4410" s="9"/>
      <c r="K4410" s="9"/>
    </row>
    <row r="4411" spans="1:11" x14ac:dyDescent="0.25">
      <c r="A4411" s="2"/>
      <c r="B4411" s="2"/>
      <c r="C4411" s="2"/>
      <c r="E4411" s="2"/>
      <c r="G4411" s="2"/>
      <c r="H4411" s="6"/>
      <c r="I4411" s="9"/>
      <c r="J4411" s="9"/>
      <c r="K4411" s="9"/>
    </row>
    <row r="4412" spans="1:11" x14ac:dyDescent="0.25">
      <c r="A4412" s="2"/>
      <c r="B4412" s="2"/>
      <c r="C4412" s="2"/>
      <c r="E4412" s="2"/>
      <c r="G4412" s="2"/>
      <c r="H4412" s="6"/>
      <c r="I4412" s="9"/>
      <c r="J4412" s="9"/>
      <c r="K4412" s="9"/>
    </row>
    <row r="4413" spans="1:11" x14ac:dyDescent="0.25">
      <c r="A4413" s="2"/>
      <c r="B4413" s="2"/>
      <c r="C4413" s="2"/>
      <c r="E4413" s="2"/>
      <c r="G4413" s="2"/>
      <c r="H4413" s="6"/>
      <c r="I4413" s="9"/>
      <c r="J4413" s="9"/>
      <c r="K4413" s="9"/>
    </row>
    <row r="4414" spans="1:11" x14ac:dyDescent="0.25">
      <c r="A4414" s="2"/>
      <c r="B4414" s="2"/>
      <c r="C4414" s="2"/>
      <c r="E4414" s="2"/>
      <c r="G4414" s="2"/>
      <c r="H4414" s="6"/>
      <c r="I4414" s="9"/>
      <c r="J4414" s="9"/>
      <c r="K4414" s="9"/>
    </row>
    <row r="4415" spans="1:11" x14ac:dyDescent="0.25">
      <c r="A4415" s="2"/>
      <c r="B4415" s="2"/>
      <c r="C4415" s="2"/>
      <c r="E4415" s="2"/>
      <c r="G4415" s="2"/>
      <c r="H4415" s="6"/>
      <c r="I4415" s="9"/>
      <c r="J4415" s="9"/>
      <c r="K4415" s="9"/>
    </row>
    <row r="4416" spans="1:11" x14ac:dyDescent="0.25">
      <c r="A4416" s="2"/>
      <c r="B4416" s="2"/>
      <c r="C4416" s="2"/>
      <c r="E4416" s="2"/>
      <c r="G4416" s="2"/>
      <c r="H4416" s="6"/>
      <c r="I4416" s="9"/>
      <c r="J4416" s="9"/>
      <c r="K4416" s="9"/>
    </row>
    <row r="4417" spans="1:11" x14ac:dyDescent="0.25">
      <c r="A4417" s="2"/>
      <c r="B4417" s="2"/>
      <c r="C4417" s="2"/>
      <c r="E4417" s="2"/>
      <c r="G4417" s="2"/>
      <c r="H4417" s="6"/>
      <c r="I4417" s="9"/>
      <c r="J4417" s="9"/>
      <c r="K4417" s="9"/>
    </row>
    <row r="4418" spans="1:11" x14ac:dyDescent="0.25">
      <c r="A4418" s="2"/>
      <c r="B4418" s="2"/>
      <c r="C4418" s="2"/>
      <c r="E4418" s="2"/>
      <c r="G4418" s="2"/>
      <c r="H4418" s="6"/>
      <c r="I4418" s="9"/>
      <c r="J4418" s="9"/>
      <c r="K4418" s="9"/>
    </row>
    <row r="4419" spans="1:11" x14ac:dyDescent="0.25">
      <c r="A4419" s="2"/>
      <c r="B4419" s="2"/>
      <c r="C4419" s="2"/>
      <c r="E4419" s="2"/>
      <c r="G4419" s="2"/>
      <c r="H4419" s="6"/>
      <c r="I4419" s="9"/>
      <c r="J4419" s="9"/>
      <c r="K4419" s="9"/>
    </row>
    <row r="4420" spans="1:11" x14ac:dyDescent="0.25">
      <c r="A4420" s="2"/>
      <c r="B4420" s="2"/>
      <c r="C4420" s="2"/>
      <c r="E4420" s="2"/>
      <c r="G4420" s="2"/>
      <c r="H4420" s="6"/>
      <c r="I4420" s="9"/>
      <c r="J4420" s="9"/>
      <c r="K4420" s="9"/>
    </row>
    <row r="4421" spans="1:11" x14ac:dyDescent="0.25">
      <c r="A4421" s="2"/>
      <c r="B4421" s="2"/>
      <c r="C4421" s="2"/>
      <c r="E4421" s="2"/>
      <c r="G4421" s="2"/>
      <c r="H4421" s="6"/>
      <c r="I4421" s="9"/>
      <c r="J4421" s="9"/>
      <c r="K4421" s="9"/>
    </row>
    <row r="4422" spans="1:11" x14ac:dyDescent="0.25">
      <c r="A4422" s="2"/>
      <c r="B4422" s="2"/>
      <c r="C4422" s="2"/>
      <c r="E4422" s="2"/>
      <c r="G4422" s="2"/>
      <c r="H4422" s="6"/>
      <c r="I4422" s="9"/>
      <c r="J4422" s="9"/>
      <c r="K4422" s="9"/>
    </row>
    <row r="4423" spans="1:11" x14ac:dyDescent="0.25">
      <c r="A4423" s="2"/>
      <c r="B4423" s="2"/>
      <c r="C4423" s="2"/>
      <c r="E4423" s="2"/>
      <c r="G4423" s="2"/>
      <c r="H4423" s="6"/>
      <c r="I4423" s="9"/>
      <c r="J4423" s="9"/>
      <c r="K4423" s="9"/>
    </row>
    <row r="4424" spans="1:11" x14ac:dyDescent="0.25">
      <c r="A4424" s="2"/>
      <c r="B4424" s="2"/>
      <c r="C4424" s="2"/>
      <c r="E4424" s="2"/>
      <c r="G4424" s="2"/>
      <c r="H4424" s="6"/>
      <c r="I4424" s="9"/>
      <c r="J4424" s="9"/>
      <c r="K4424" s="9"/>
    </row>
    <row r="4425" spans="1:11" x14ac:dyDescent="0.25">
      <c r="A4425" s="2"/>
      <c r="B4425" s="2"/>
      <c r="C4425" s="2"/>
      <c r="E4425" s="2"/>
      <c r="G4425" s="2"/>
      <c r="H4425" s="6"/>
      <c r="I4425" s="9"/>
      <c r="J4425" s="9"/>
      <c r="K4425" s="9"/>
    </row>
    <row r="4426" spans="1:11" x14ac:dyDescent="0.25">
      <c r="A4426" s="2"/>
      <c r="B4426" s="2"/>
      <c r="C4426" s="2"/>
      <c r="E4426" s="2"/>
      <c r="G4426" s="2"/>
      <c r="H4426" s="6"/>
      <c r="I4426" s="9"/>
      <c r="J4426" s="9"/>
      <c r="K4426" s="9"/>
    </row>
    <row r="4427" spans="1:11" x14ac:dyDescent="0.25">
      <c r="A4427" s="2"/>
      <c r="B4427" s="2"/>
      <c r="C4427" s="2"/>
      <c r="E4427" s="2"/>
      <c r="G4427" s="2"/>
      <c r="H4427" s="6"/>
      <c r="I4427" s="9"/>
      <c r="J4427" s="9"/>
      <c r="K4427" s="9"/>
    </row>
    <row r="4428" spans="1:11" x14ac:dyDescent="0.25">
      <c r="A4428" s="2"/>
      <c r="B4428" s="2"/>
      <c r="C4428" s="2"/>
      <c r="E4428" s="2"/>
      <c r="G4428" s="2"/>
      <c r="H4428" s="6"/>
      <c r="I4428" s="9"/>
      <c r="J4428" s="9"/>
      <c r="K4428" s="9"/>
    </row>
    <row r="4429" spans="1:11" x14ac:dyDescent="0.25">
      <c r="A4429" s="2"/>
      <c r="B4429" s="2"/>
      <c r="C4429" s="2"/>
      <c r="E4429" s="2"/>
      <c r="G4429" s="2"/>
      <c r="H4429" s="6"/>
      <c r="I4429" s="9"/>
      <c r="J4429" s="9"/>
      <c r="K4429" s="9"/>
    </row>
    <row r="4430" spans="1:11" x14ac:dyDescent="0.25">
      <c r="A4430" s="2"/>
      <c r="B4430" s="2"/>
      <c r="C4430" s="2"/>
      <c r="E4430" s="2"/>
      <c r="G4430" s="2"/>
      <c r="H4430" s="6"/>
      <c r="I4430" s="9"/>
      <c r="J4430" s="9"/>
      <c r="K4430" s="9"/>
    </row>
    <row r="4431" spans="1:11" x14ac:dyDescent="0.25">
      <c r="A4431" s="2"/>
      <c r="B4431" s="2"/>
      <c r="C4431" s="2"/>
      <c r="E4431" s="2"/>
      <c r="G4431" s="2"/>
      <c r="H4431" s="6"/>
      <c r="I4431" s="9"/>
      <c r="J4431" s="9"/>
      <c r="K4431" s="9"/>
    </row>
    <row r="4432" spans="1:11" x14ac:dyDescent="0.25">
      <c r="A4432" s="2"/>
      <c r="B4432" s="2"/>
      <c r="C4432" s="2"/>
      <c r="E4432" s="2"/>
      <c r="G4432" s="2"/>
      <c r="H4432" s="6"/>
      <c r="I4432" s="9"/>
      <c r="J4432" s="9"/>
      <c r="K4432" s="9"/>
    </row>
    <row r="4433" spans="1:11" x14ac:dyDescent="0.25">
      <c r="A4433" s="2"/>
      <c r="B4433" s="2"/>
      <c r="C4433" s="2"/>
      <c r="E4433" s="2"/>
      <c r="G4433" s="2"/>
      <c r="H4433" s="6"/>
      <c r="I4433" s="9"/>
      <c r="J4433" s="9"/>
      <c r="K4433" s="9"/>
    </row>
    <row r="4434" spans="1:11" x14ac:dyDescent="0.25">
      <c r="A4434" s="2"/>
      <c r="B4434" s="2"/>
      <c r="C4434" s="2"/>
      <c r="E4434" s="2"/>
      <c r="G4434" s="2"/>
      <c r="H4434" s="6"/>
      <c r="I4434" s="9"/>
      <c r="J4434" s="9"/>
      <c r="K4434" s="9"/>
    </row>
    <row r="4435" spans="1:11" x14ac:dyDescent="0.25">
      <c r="A4435" s="2"/>
      <c r="B4435" s="2"/>
      <c r="C4435" s="2"/>
      <c r="E4435" s="2"/>
      <c r="G4435" s="2"/>
      <c r="H4435" s="6"/>
      <c r="I4435" s="9"/>
      <c r="J4435" s="9"/>
      <c r="K4435" s="9"/>
    </row>
    <row r="4436" spans="1:11" x14ac:dyDescent="0.25">
      <c r="A4436" s="2"/>
      <c r="B4436" s="2"/>
      <c r="C4436" s="2"/>
      <c r="E4436" s="2"/>
      <c r="G4436" s="2"/>
      <c r="H4436" s="6"/>
      <c r="I4436" s="9"/>
      <c r="J4436" s="9"/>
      <c r="K4436" s="9"/>
    </row>
    <row r="4437" spans="1:11" x14ac:dyDescent="0.25">
      <c r="A4437" s="2"/>
      <c r="B4437" s="2"/>
      <c r="C4437" s="2"/>
      <c r="E4437" s="2"/>
      <c r="G4437" s="2"/>
      <c r="H4437" s="6"/>
      <c r="I4437" s="9"/>
      <c r="J4437" s="9"/>
      <c r="K4437" s="9"/>
    </row>
    <row r="4438" spans="1:11" x14ac:dyDescent="0.25">
      <c r="A4438" s="2"/>
      <c r="B4438" s="2"/>
      <c r="C4438" s="2"/>
      <c r="E4438" s="2"/>
      <c r="G4438" s="2"/>
      <c r="H4438" s="6"/>
      <c r="I4438" s="9"/>
      <c r="J4438" s="9"/>
      <c r="K4438" s="9"/>
    </row>
    <row r="4439" spans="1:11" x14ac:dyDescent="0.25">
      <c r="A4439" s="2"/>
      <c r="B4439" s="2"/>
      <c r="C4439" s="2"/>
      <c r="E4439" s="2"/>
      <c r="G4439" s="2"/>
      <c r="H4439" s="6"/>
      <c r="I4439" s="9"/>
      <c r="J4439" s="9"/>
      <c r="K4439" s="9"/>
    </row>
    <row r="4440" spans="1:11" x14ac:dyDescent="0.25">
      <c r="A4440" s="2"/>
      <c r="B4440" s="2"/>
      <c r="C4440" s="2"/>
      <c r="E4440" s="2"/>
      <c r="G4440" s="2"/>
      <c r="H4440" s="6"/>
      <c r="I4440" s="9"/>
      <c r="J4440" s="9"/>
      <c r="K4440" s="9"/>
    </row>
    <row r="4441" spans="1:11" x14ac:dyDescent="0.25">
      <c r="A4441" s="2"/>
      <c r="B4441" s="2"/>
      <c r="C4441" s="2"/>
      <c r="E4441" s="2"/>
      <c r="G4441" s="2"/>
      <c r="H4441" s="6"/>
      <c r="I4441" s="9"/>
      <c r="J4441" s="9"/>
      <c r="K4441" s="9"/>
    </row>
    <row r="4442" spans="1:11" x14ac:dyDescent="0.25">
      <c r="A4442" s="2"/>
      <c r="B4442" s="2"/>
      <c r="C4442" s="2"/>
      <c r="E4442" s="2"/>
      <c r="G4442" s="2"/>
      <c r="H4442" s="6"/>
      <c r="I4442" s="9"/>
      <c r="J4442" s="9"/>
      <c r="K4442" s="9"/>
    </row>
    <row r="4443" spans="1:11" x14ac:dyDescent="0.25">
      <c r="A4443" s="2"/>
      <c r="B4443" s="2"/>
      <c r="C4443" s="2"/>
      <c r="E4443" s="2"/>
      <c r="G4443" s="2"/>
      <c r="H4443" s="6"/>
      <c r="I4443" s="9"/>
      <c r="J4443" s="9"/>
      <c r="K4443" s="9"/>
    </row>
    <row r="4444" spans="1:11" x14ac:dyDescent="0.25">
      <c r="A4444" s="2"/>
      <c r="B4444" s="2"/>
      <c r="C4444" s="2"/>
      <c r="E4444" s="2"/>
      <c r="G4444" s="2"/>
      <c r="H4444" s="6"/>
      <c r="I4444" s="9"/>
      <c r="J4444" s="9"/>
      <c r="K4444" s="9"/>
    </row>
    <row r="4445" spans="1:11" x14ac:dyDescent="0.25">
      <c r="A4445" s="2"/>
      <c r="B4445" s="2"/>
      <c r="C4445" s="2"/>
      <c r="E4445" s="2"/>
      <c r="G4445" s="2"/>
      <c r="H4445" s="6"/>
      <c r="I4445" s="9"/>
      <c r="J4445" s="9"/>
      <c r="K4445" s="9"/>
    </row>
    <row r="4446" spans="1:11" x14ac:dyDescent="0.25">
      <c r="A4446" s="2"/>
      <c r="B4446" s="2"/>
      <c r="C4446" s="2"/>
      <c r="E4446" s="2"/>
      <c r="G4446" s="2"/>
      <c r="H4446" s="6"/>
      <c r="I4446" s="9"/>
      <c r="J4446" s="9"/>
      <c r="K4446" s="9"/>
    </row>
    <row r="4447" spans="1:11" x14ac:dyDescent="0.25">
      <c r="A4447" s="2"/>
      <c r="B4447" s="2"/>
      <c r="C4447" s="2"/>
      <c r="E4447" s="2"/>
      <c r="G4447" s="2"/>
      <c r="H4447" s="6"/>
      <c r="I4447" s="9"/>
      <c r="J4447" s="9"/>
      <c r="K4447" s="9"/>
    </row>
    <row r="4448" spans="1:11" x14ac:dyDescent="0.25">
      <c r="A4448" s="2"/>
      <c r="B4448" s="2"/>
      <c r="C4448" s="2"/>
      <c r="E4448" s="2"/>
      <c r="G4448" s="2"/>
      <c r="H4448" s="6"/>
      <c r="I4448" s="9"/>
      <c r="J4448" s="9"/>
      <c r="K4448" s="9"/>
    </row>
    <row r="4449" spans="1:11" x14ac:dyDescent="0.25">
      <c r="A4449" s="2"/>
      <c r="B4449" s="2"/>
      <c r="C4449" s="2"/>
      <c r="E4449" s="2"/>
      <c r="G4449" s="2"/>
      <c r="H4449" s="6"/>
      <c r="I4449" s="9"/>
      <c r="J4449" s="9"/>
      <c r="K4449" s="9"/>
    </row>
    <row r="4450" spans="1:11" x14ac:dyDescent="0.25">
      <c r="A4450" s="2"/>
      <c r="B4450" s="2"/>
      <c r="C4450" s="2"/>
      <c r="E4450" s="2"/>
      <c r="G4450" s="2"/>
      <c r="H4450" s="6"/>
      <c r="I4450" s="9"/>
      <c r="J4450" s="9"/>
      <c r="K4450" s="9"/>
    </row>
    <row r="4451" spans="1:11" x14ac:dyDescent="0.25">
      <c r="A4451" s="2"/>
      <c r="B4451" s="2"/>
      <c r="C4451" s="2"/>
      <c r="E4451" s="2"/>
      <c r="G4451" s="2"/>
      <c r="H4451" s="6"/>
      <c r="I4451" s="9"/>
      <c r="J4451" s="9"/>
      <c r="K4451" s="9"/>
    </row>
    <row r="4452" spans="1:11" x14ac:dyDescent="0.25">
      <c r="A4452" s="2"/>
      <c r="B4452" s="2"/>
      <c r="C4452" s="2"/>
      <c r="E4452" s="2"/>
      <c r="G4452" s="2"/>
      <c r="H4452" s="6"/>
      <c r="I4452" s="9"/>
      <c r="J4452" s="9"/>
      <c r="K4452" s="9"/>
    </row>
    <row r="4453" spans="1:11" x14ac:dyDescent="0.25">
      <c r="A4453" s="2"/>
      <c r="B4453" s="2"/>
      <c r="C4453" s="2"/>
      <c r="E4453" s="2"/>
      <c r="G4453" s="2"/>
      <c r="H4453" s="6"/>
      <c r="I4453" s="9"/>
      <c r="J4453" s="9"/>
      <c r="K4453" s="9"/>
    </row>
    <row r="4454" spans="1:11" x14ac:dyDescent="0.25">
      <c r="A4454" s="2"/>
      <c r="B4454" s="2"/>
      <c r="C4454" s="2"/>
      <c r="E4454" s="2"/>
      <c r="G4454" s="2"/>
      <c r="H4454" s="6"/>
      <c r="I4454" s="9"/>
      <c r="J4454" s="9"/>
      <c r="K4454" s="9"/>
    </row>
    <row r="4455" spans="1:11" x14ac:dyDescent="0.25">
      <c r="A4455" s="2"/>
      <c r="B4455" s="2"/>
      <c r="C4455" s="2"/>
      <c r="E4455" s="2"/>
      <c r="G4455" s="2"/>
      <c r="H4455" s="6"/>
      <c r="I4455" s="9"/>
      <c r="J4455" s="9"/>
      <c r="K4455" s="9"/>
    </row>
    <row r="4456" spans="1:11" x14ac:dyDescent="0.25">
      <c r="A4456" s="2"/>
      <c r="B4456" s="2"/>
      <c r="C4456" s="2"/>
      <c r="E4456" s="2"/>
      <c r="G4456" s="2"/>
      <c r="H4456" s="6"/>
      <c r="I4456" s="9"/>
      <c r="J4456" s="9"/>
      <c r="K4456" s="9"/>
    </row>
    <row r="4457" spans="1:11" x14ac:dyDescent="0.25">
      <c r="A4457" s="2"/>
      <c r="B4457" s="2"/>
      <c r="C4457" s="2"/>
      <c r="E4457" s="2"/>
      <c r="G4457" s="2"/>
      <c r="H4457" s="6"/>
      <c r="I4457" s="9"/>
      <c r="J4457" s="9"/>
      <c r="K4457" s="9"/>
    </row>
    <row r="4458" spans="1:11" x14ac:dyDescent="0.25">
      <c r="A4458" s="2"/>
      <c r="B4458" s="2"/>
      <c r="C4458" s="2"/>
      <c r="E4458" s="2"/>
      <c r="G4458" s="2"/>
      <c r="H4458" s="6"/>
      <c r="I4458" s="9"/>
      <c r="J4458" s="9"/>
      <c r="K4458" s="9"/>
    </row>
    <row r="4459" spans="1:11" x14ac:dyDescent="0.25">
      <c r="A4459" s="2"/>
      <c r="B4459" s="2"/>
      <c r="C4459" s="2"/>
      <c r="E4459" s="2"/>
      <c r="G4459" s="2"/>
      <c r="H4459" s="6"/>
      <c r="I4459" s="9"/>
      <c r="J4459" s="9"/>
      <c r="K4459" s="9"/>
    </row>
    <row r="4460" spans="1:11" x14ac:dyDescent="0.25">
      <c r="A4460" s="2"/>
      <c r="B4460" s="2"/>
      <c r="C4460" s="2"/>
      <c r="E4460" s="2"/>
      <c r="G4460" s="2"/>
      <c r="H4460" s="6"/>
      <c r="I4460" s="9"/>
      <c r="J4460" s="9"/>
      <c r="K4460" s="9"/>
    </row>
    <row r="4461" spans="1:11" x14ac:dyDescent="0.25">
      <c r="A4461" s="2"/>
      <c r="B4461" s="2"/>
      <c r="C4461" s="2"/>
      <c r="E4461" s="2"/>
      <c r="G4461" s="2"/>
      <c r="H4461" s="6"/>
      <c r="I4461" s="9"/>
      <c r="J4461" s="9"/>
      <c r="K4461" s="9"/>
    </row>
    <row r="4462" spans="1:11" x14ac:dyDescent="0.25">
      <c r="A4462" s="2"/>
      <c r="B4462" s="2"/>
      <c r="C4462" s="2"/>
      <c r="E4462" s="2"/>
      <c r="G4462" s="2"/>
      <c r="H4462" s="6"/>
      <c r="I4462" s="9"/>
      <c r="J4462" s="9"/>
      <c r="K4462" s="9"/>
    </row>
    <row r="4463" spans="1:11" x14ac:dyDescent="0.25">
      <c r="A4463" s="2"/>
      <c r="B4463" s="2"/>
      <c r="C4463" s="2"/>
      <c r="E4463" s="2"/>
      <c r="G4463" s="2"/>
      <c r="H4463" s="6"/>
      <c r="I4463" s="9"/>
      <c r="J4463" s="9"/>
      <c r="K4463" s="9"/>
    </row>
    <row r="4464" spans="1:11" x14ac:dyDescent="0.25">
      <c r="A4464" s="2"/>
      <c r="B4464" s="2"/>
      <c r="C4464" s="2"/>
      <c r="E4464" s="2"/>
      <c r="G4464" s="2"/>
      <c r="H4464" s="6"/>
      <c r="I4464" s="9"/>
      <c r="J4464" s="9"/>
      <c r="K4464" s="9"/>
    </row>
    <row r="4465" spans="1:11" x14ac:dyDescent="0.25">
      <c r="A4465" s="2"/>
      <c r="B4465" s="2"/>
      <c r="C4465" s="2"/>
      <c r="E4465" s="2"/>
      <c r="G4465" s="2"/>
      <c r="H4465" s="6"/>
      <c r="I4465" s="9"/>
      <c r="J4465" s="9"/>
      <c r="K4465" s="9"/>
    </row>
    <row r="4466" spans="1:11" x14ac:dyDescent="0.25">
      <c r="A4466" s="2"/>
      <c r="B4466" s="2"/>
      <c r="C4466" s="2"/>
      <c r="E4466" s="2"/>
      <c r="G4466" s="2"/>
      <c r="H4466" s="6"/>
      <c r="I4466" s="9"/>
      <c r="J4466" s="9"/>
      <c r="K4466" s="9"/>
    </row>
    <row r="4467" spans="1:11" x14ac:dyDescent="0.25">
      <c r="A4467" s="2"/>
      <c r="B4467" s="2"/>
      <c r="C4467" s="2"/>
      <c r="E4467" s="2"/>
      <c r="G4467" s="2"/>
      <c r="H4467" s="6"/>
      <c r="I4467" s="9"/>
      <c r="J4467" s="9"/>
      <c r="K4467" s="9"/>
    </row>
    <row r="4468" spans="1:11" x14ac:dyDescent="0.25">
      <c r="A4468" s="2"/>
      <c r="B4468" s="2"/>
      <c r="C4468" s="2"/>
      <c r="E4468" s="2"/>
      <c r="G4468" s="2"/>
      <c r="H4468" s="6"/>
      <c r="I4468" s="9"/>
      <c r="J4468" s="9"/>
      <c r="K4468" s="9"/>
    </row>
    <row r="4469" spans="1:11" x14ac:dyDescent="0.25">
      <c r="A4469" s="2"/>
      <c r="B4469" s="2"/>
      <c r="C4469" s="2"/>
      <c r="E4469" s="2"/>
      <c r="G4469" s="2"/>
      <c r="H4469" s="6"/>
      <c r="I4469" s="9"/>
      <c r="J4469" s="9"/>
      <c r="K4469" s="9"/>
    </row>
    <row r="4470" spans="1:11" x14ac:dyDescent="0.25">
      <c r="A4470" s="2"/>
      <c r="B4470" s="2"/>
      <c r="C4470" s="2"/>
      <c r="E4470" s="2"/>
      <c r="G4470" s="2"/>
      <c r="H4470" s="6"/>
      <c r="I4470" s="9"/>
      <c r="J4470" s="9"/>
      <c r="K4470" s="9"/>
    </row>
    <row r="4471" spans="1:11" x14ac:dyDescent="0.25">
      <c r="A4471" s="2"/>
      <c r="B4471" s="2"/>
      <c r="C4471" s="2"/>
      <c r="E4471" s="2"/>
      <c r="G4471" s="2"/>
      <c r="H4471" s="6"/>
      <c r="I4471" s="9"/>
      <c r="J4471" s="9"/>
      <c r="K4471" s="9"/>
    </row>
    <row r="4472" spans="1:11" x14ac:dyDescent="0.25">
      <c r="A4472" s="2"/>
      <c r="B4472" s="2"/>
      <c r="C4472" s="2"/>
      <c r="E4472" s="2"/>
      <c r="G4472" s="2"/>
      <c r="H4472" s="6"/>
      <c r="I4472" s="9"/>
      <c r="J4472" s="9"/>
      <c r="K4472" s="9"/>
    </row>
    <row r="4473" spans="1:11" x14ac:dyDescent="0.25">
      <c r="A4473" s="2"/>
      <c r="B4473" s="2"/>
      <c r="C4473" s="2"/>
      <c r="E4473" s="2"/>
      <c r="G4473" s="2"/>
      <c r="H4473" s="6"/>
      <c r="I4473" s="9"/>
      <c r="J4473" s="9"/>
      <c r="K4473" s="9"/>
    </row>
    <row r="4474" spans="1:11" x14ac:dyDescent="0.25">
      <c r="A4474" s="2"/>
      <c r="B4474" s="2"/>
      <c r="C4474" s="2"/>
      <c r="E4474" s="2"/>
      <c r="G4474" s="2"/>
      <c r="H4474" s="6"/>
      <c r="I4474" s="9"/>
      <c r="J4474" s="9"/>
      <c r="K4474" s="9"/>
    </row>
    <row r="4475" spans="1:11" x14ac:dyDescent="0.25">
      <c r="A4475" s="2"/>
      <c r="B4475" s="2"/>
      <c r="C4475" s="2"/>
      <c r="E4475" s="2"/>
      <c r="G4475" s="2"/>
      <c r="H4475" s="6"/>
      <c r="I4475" s="9"/>
      <c r="J4475" s="9"/>
      <c r="K4475" s="9"/>
    </row>
    <row r="4476" spans="1:11" x14ac:dyDescent="0.25">
      <c r="A4476" s="2"/>
      <c r="B4476" s="2"/>
      <c r="C4476" s="2"/>
      <c r="E4476" s="2"/>
      <c r="G4476" s="2"/>
      <c r="H4476" s="6"/>
      <c r="I4476" s="9"/>
      <c r="J4476" s="9"/>
      <c r="K4476" s="9"/>
    </row>
    <row r="4477" spans="1:11" x14ac:dyDescent="0.25">
      <c r="A4477" s="2"/>
      <c r="B4477" s="2"/>
      <c r="C4477" s="2"/>
      <c r="E4477" s="2"/>
      <c r="G4477" s="2"/>
      <c r="H4477" s="6"/>
      <c r="I4477" s="9"/>
      <c r="J4477" s="9"/>
      <c r="K4477" s="9"/>
    </row>
    <row r="4478" spans="1:11" x14ac:dyDescent="0.25">
      <c r="A4478" s="2"/>
      <c r="B4478" s="2"/>
      <c r="C4478" s="2"/>
      <c r="E4478" s="2"/>
      <c r="G4478" s="2"/>
      <c r="H4478" s="6"/>
      <c r="I4478" s="9"/>
      <c r="J4478" s="9"/>
      <c r="K4478" s="9"/>
    </row>
    <row r="4479" spans="1:11" x14ac:dyDescent="0.25">
      <c r="A4479" s="2"/>
      <c r="B4479" s="2"/>
      <c r="C4479" s="2"/>
      <c r="E4479" s="2"/>
      <c r="G4479" s="2"/>
      <c r="H4479" s="6"/>
      <c r="I4479" s="9"/>
      <c r="J4479" s="9"/>
      <c r="K4479" s="9"/>
    </row>
    <row r="4480" spans="1:11" x14ac:dyDescent="0.25">
      <c r="A4480" s="2"/>
      <c r="B4480" s="2"/>
      <c r="C4480" s="2"/>
      <c r="E4480" s="2"/>
      <c r="G4480" s="2"/>
      <c r="H4480" s="6"/>
      <c r="I4480" s="9"/>
      <c r="J4480" s="9"/>
      <c r="K4480" s="9"/>
    </row>
    <row r="4481" spans="1:11" x14ac:dyDescent="0.25">
      <c r="A4481" s="2"/>
      <c r="B4481" s="2"/>
      <c r="C4481" s="2"/>
      <c r="E4481" s="2"/>
      <c r="G4481" s="2"/>
      <c r="H4481" s="6"/>
      <c r="I4481" s="9"/>
      <c r="J4481" s="9"/>
      <c r="K4481" s="9"/>
    </row>
    <row r="4482" spans="1:11" x14ac:dyDescent="0.25">
      <c r="A4482" s="2"/>
      <c r="B4482" s="2"/>
      <c r="C4482" s="2"/>
      <c r="E4482" s="2"/>
      <c r="G4482" s="2"/>
      <c r="H4482" s="6"/>
      <c r="I4482" s="9"/>
      <c r="J4482" s="9"/>
      <c r="K4482" s="9"/>
    </row>
    <row r="4483" spans="1:11" x14ac:dyDescent="0.25">
      <c r="A4483" s="2"/>
      <c r="B4483" s="2"/>
      <c r="C4483" s="2"/>
      <c r="E4483" s="2"/>
      <c r="G4483" s="2"/>
      <c r="H4483" s="6"/>
      <c r="I4483" s="9"/>
      <c r="J4483" s="9"/>
      <c r="K4483" s="9"/>
    </row>
    <row r="4484" spans="1:11" x14ac:dyDescent="0.25">
      <c r="A4484" s="2"/>
      <c r="B4484" s="2"/>
      <c r="C4484" s="2"/>
      <c r="E4484" s="2"/>
      <c r="G4484" s="2"/>
      <c r="H4484" s="6"/>
      <c r="I4484" s="9"/>
      <c r="J4484" s="9"/>
      <c r="K4484" s="9"/>
    </row>
    <row r="4485" spans="1:11" x14ac:dyDescent="0.25">
      <c r="A4485" s="2"/>
      <c r="B4485" s="2"/>
      <c r="C4485" s="2"/>
      <c r="E4485" s="2"/>
      <c r="G4485" s="2"/>
      <c r="H4485" s="6"/>
      <c r="I4485" s="9"/>
      <c r="J4485" s="9"/>
      <c r="K4485" s="9"/>
    </row>
    <row r="4486" spans="1:11" x14ac:dyDescent="0.25">
      <c r="A4486" s="2"/>
      <c r="B4486" s="2"/>
      <c r="C4486" s="2"/>
      <c r="E4486" s="2"/>
      <c r="G4486" s="2"/>
      <c r="H4486" s="6"/>
      <c r="I4486" s="9"/>
      <c r="J4486" s="9"/>
      <c r="K4486" s="9"/>
    </row>
    <row r="4487" spans="1:11" x14ac:dyDescent="0.25">
      <c r="A4487" s="2"/>
      <c r="B4487" s="2"/>
      <c r="C4487" s="2"/>
      <c r="E4487" s="2"/>
      <c r="G4487" s="2"/>
      <c r="H4487" s="6"/>
      <c r="I4487" s="9"/>
      <c r="J4487" s="9"/>
      <c r="K4487" s="9"/>
    </row>
    <row r="4488" spans="1:11" x14ac:dyDescent="0.25">
      <c r="A4488" s="2"/>
      <c r="B4488" s="2"/>
      <c r="C4488" s="2"/>
      <c r="E4488" s="2"/>
      <c r="G4488" s="2"/>
      <c r="H4488" s="6"/>
      <c r="I4488" s="9"/>
      <c r="J4488" s="9"/>
      <c r="K4488" s="9"/>
    </row>
    <row r="4489" spans="1:11" x14ac:dyDescent="0.25">
      <c r="A4489" s="2"/>
      <c r="B4489" s="2"/>
      <c r="C4489" s="2"/>
      <c r="E4489" s="2"/>
      <c r="G4489" s="2"/>
      <c r="H4489" s="6"/>
      <c r="I4489" s="9"/>
      <c r="J4489" s="9"/>
      <c r="K4489" s="9"/>
    </row>
    <row r="4490" spans="1:11" x14ac:dyDescent="0.25">
      <c r="A4490" s="2"/>
      <c r="B4490" s="2"/>
      <c r="C4490" s="2"/>
      <c r="E4490" s="2"/>
      <c r="G4490" s="2"/>
      <c r="H4490" s="6"/>
      <c r="I4490" s="9"/>
      <c r="J4490" s="9"/>
      <c r="K4490" s="9"/>
    </row>
    <row r="4491" spans="1:11" x14ac:dyDescent="0.25">
      <c r="A4491" s="2"/>
      <c r="B4491" s="2"/>
      <c r="C4491" s="2"/>
      <c r="E4491" s="2"/>
      <c r="G4491" s="2"/>
      <c r="H4491" s="6"/>
      <c r="I4491" s="9"/>
      <c r="J4491" s="9"/>
      <c r="K4491" s="9"/>
    </row>
    <row r="4492" spans="1:11" x14ac:dyDescent="0.25">
      <c r="A4492" s="2"/>
      <c r="B4492" s="2"/>
      <c r="C4492" s="2"/>
      <c r="E4492" s="2"/>
      <c r="G4492" s="2"/>
      <c r="H4492" s="6"/>
      <c r="I4492" s="9"/>
      <c r="J4492" s="9"/>
      <c r="K4492" s="9"/>
    </row>
    <row r="4493" spans="1:11" x14ac:dyDescent="0.25">
      <c r="A4493" s="2"/>
      <c r="B4493" s="2"/>
      <c r="C4493" s="2"/>
      <c r="E4493" s="2"/>
      <c r="G4493" s="2"/>
      <c r="H4493" s="6"/>
      <c r="I4493" s="9"/>
      <c r="J4493" s="9"/>
      <c r="K4493" s="9"/>
    </row>
    <row r="4494" spans="1:11" x14ac:dyDescent="0.25">
      <c r="A4494" s="2"/>
      <c r="B4494" s="2"/>
      <c r="C4494" s="2"/>
      <c r="E4494" s="2"/>
      <c r="G4494" s="2"/>
      <c r="H4494" s="6"/>
      <c r="I4494" s="9"/>
      <c r="J4494" s="9"/>
      <c r="K4494" s="9"/>
    </row>
    <row r="4495" spans="1:11" x14ac:dyDescent="0.25">
      <c r="A4495" s="2"/>
      <c r="B4495" s="2"/>
      <c r="C4495" s="2"/>
      <c r="E4495" s="2"/>
      <c r="G4495" s="2"/>
      <c r="H4495" s="6"/>
      <c r="I4495" s="9"/>
      <c r="J4495" s="9"/>
      <c r="K4495" s="9"/>
    </row>
    <row r="4496" spans="1:11" x14ac:dyDescent="0.25">
      <c r="A4496" s="2"/>
      <c r="B4496" s="2"/>
      <c r="C4496" s="2"/>
      <c r="E4496" s="2"/>
      <c r="G4496" s="2"/>
      <c r="H4496" s="6"/>
      <c r="I4496" s="9"/>
      <c r="J4496" s="9"/>
      <c r="K4496" s="9"/>
    </row>
    <row r="4497" spans="1:11" x14ac:dyDescent="0.25">
      <c r="A4497" s="2"/>
      <c r="B4497" s="2"/>
      <c r="C4497" s="2"/>
      <c r="E4497" s="2"/>
      <c r="G4497" s="2"/>
      <c r="H4497" s="6"/>
      <c r="I4497" s="9"/>
      <c r="J4497" s="9"/>
      <c r="K4497" s="9"/>
    </row>
    <row r="4498" spans="1:11" x14ac:dyDescent="0.25">
      <c r="A4498" s="2"/>
      <c r="B4498" s="2"/>
      <c r="C4498" s="2"/>
      <c r="E4498" s="2"/>
      <c r="G4498" s="2"/>
      <c r="H4498" s="6"/>
      <c r="I4498" s="9"/>
      <c r="J4498" s="9"/>
      <c r="K4498" s="9"/>
    </row>
    <row r="4499" spans="1:11" x14ac:dyDescent="0.25">
      <c r="A4499" s="2"/>
      <c r="B4499" s="2"/>
      <c r="C4499" s="2"/>
      <c r="E4499" s="2"/>
      <c r="G4499" s="2"/>
      <c r="H4499" s="6"/>
      <c r="I4499" s="9"/>
      <c r="J4499" s="9"/>
      <c r="K4499" s="9"/>
    </row>
    <row r="4500" spans="1:11" x14ac:dyDescent="0.25">
      <c r="A4500" s="2"/>
      <c r="B4500" s="2"/>
      <c r="C4500" s="2"/>
      <c r="E4500" s="2"/>
      <c r="G4500" s="2"/>
      <c r="H4500" s="6"/>
      <c r="I4500" s="9"/>
      <c r="J4500" s="9"/>
      <c r="K4500" s="9"/>
    </row>
    <row r="4501" spans="1:11" x14ac:dyDescent="0.25">
      <c r="A4501" s="2"/>
      <c r="B4501" s="2"/>
      <c r="C4501" s="2"/>
      <c r="E4501" s="2"/>
      <c r="G4501" s="2"/>
      <c r="H4501" s="6"/>
      <c r="I4501" s="9"/>
      <c r="J4501" s="9"/>
      <c r="K4501" s="9"/>
    </row>
    <row r="4502" spans="1:11" x14ac:dyDescent="0.25">
      <c r="A4502" s="2"/>
      <c r="B4502" s="2"/>
      <c r="C4502" s="2"/>
      <c r="E4502" s="2"/>
      <c r="G4502" s="2"/>
      <c r="H4502" s="6"/>
      <c r="I4502" s="9"/>
      <c r="J4502" s="9"/>
      <c r="K4502" s="9"/>
    </row>
    <row r="4503" spans="1:11" x14ac:dyDescent="0.25">
      <c r="A4503" s="2"/>
      <c r="B4503" s="2"/>
      <c r="C4503" s="2"/>
      <c r="E4503" s="2"/>
      <c r="G4503" s="2"/>
      <c r="H4503" s="6"/>
      <c r="I4503" s="9"/>
      <c r="J4503" s="9"/>
      <c r="K4503" s="9"/>
    </row>
    <row r="4504" spans="1:11" x14ac:dyDescent="0.25">
      <c r="A4504" s="2"/>
      <c r="B4504" s="2"/>
      <c r="C4504" s="2"/>
      <c r="E4504" s="2"/>
      <c r="G4504" s="2"/>
      <c r="H4504" s="6"/>
      <c r="I4504" s="9"/>
      <c r="J4504" s="9"/>
      <c r="K4504" s="9"/>
    </row>
    <row r="4505" spans="1:11" x14ac:dyDescent="0.25">
      <c r="A4505" s="2"/>
      <c r="B4505" s="2"/>
      <c r="C4505" s="2"/>
      <c r="E4505" s="2"/>
      <c r="G4505" s="2"/>
      <c r="H4505" s="6"/>
      <c r="I4505" s="9"/>
      <c r="J4505" s="9"/>
      <c r="K4505" s="9"/>
    </row>
    <row r="4506" spans="1:11" x14ac:dyDescent="0.25">
      <c r="A4506" s="2"/>
      <c r="B4506" s="2"/>
      <c r="C4506" s="2"/>
      <c r="E4506" s="2"/>
      <c r="G4506" s="2"/>
      <c r="H4506" s="6"/>
      <c r="I4506" s="9"/>
      <c r="J4506" s="9"/>
      <c r="K4506" s="9"/>
    </row>
    <row r="4507" spans="1:11" x14ac:dyDescent="0.25">
      <c r="A4507" s="2"/>
      <c r="B4507" s="2"/>
      <c r="C4507" s="2"/>
      <c r="E4507" s="2"/>
      <c r="G4507" s="2"/>
      <c r="H4507" s="6"/>
      <c r="I4507" s="9"/>
      <c r="J4507" s="9"/>
      <c r="K4507" s="9"/>
    </row>
    <row r="4508" spans="1:11" x14ac:dyDescent="0.25">
      <c r="A4508" s="2"/>
      <c r="B4508" s="2"/>
      <c r="C4508" s="2"/>
      <c r="E4508" s="2"/>
      <c r="G4508" s="2"/>
      <c r="H4508" s="6"/>
      <c r="I4508" s="9"/>
      <c r="J4508" s="9"/>
      <c r="K4508" s="9"/>
    </row>
    <row r="4509" spans="1:11" x14ac:dyDescent="0.25">
      <c r="A4509" s="2"/>
      <c r="B4509" s="2"/>
      <c r="C4509" s="2"/>
      <c r="E4509" s="2"/>
      <c r="G4509" s="2"/>
      <c r="H4509" s="6"/>
      <c r="I4509" s="9"/>
      <c r="J4509" s="9"/>
      <c r="K4509" s="9"/>
    </row>
    <row r="4510" spans="1:11" x14ac:dyDescent="0.25">
      <c r="A4510" s="2"/>
      <c r="B4510" s="2"/>
      <c r="C4510" s="2"/>
      <c r="E4510" s="2"/>
      <c r="G4510" s="2"/>
      <c r="H4510" s="6"/>
      <c r="I4510" s="9"/>
      <c r="J4510" s="9"/>
      <c r="K4510" s="9"/>
    </row>
    <row r="4511" spans="1:11" x14ac:dyDescent="0.25">
      <c r="A4511" s="2"/>
      <c r="B4511" s="2"/>
      <c r="C4511" s="2"/>
      <c r="E4511" s="2"/>
      <c r="G4511" s="2"/>
      <c r="H4511" s="6"/>
      <c r="I4511" s="9"/>
      <c r="J4511" s="9"/>
      <c r="K4511" s="9"/>
    </row>
    <row r="4512" spans="1:11" x14ac:dyDescent="0.25">
      <c r="A4512" s="2"/>
      <c r="B4512" s="2"/>
      <c r="C4512" s="2"/>
      <c r="E4512" s="2"/>
      <c r="G4512" s="2"/>
      <c r="H4512" s="6"/>
      <c r="I4512" s="9"/>
      <c r="J4512" s="9"/>
      <c r="K4512" s="9"/>
    </row>
    <row r="4513" spans="1:11" x14ac:dyDescent="0.25">
      <c r="A4513" s="2"/>
      <c r="B4513" s="2"/>
      <c r="C4513" s="2"/>
      <c r="E4513" s="2"/>
      <c r="G4513" s="2"/>
      <c r="H4513" s="6"/>
      <c r="I4513" s="9"/>
      <c r="J4513" s="9"/>
      <c r="K4513" s="9"/>
    </row>
    <row r="4514" spans="1:11" x14ac:dyDescent="0.25">
      <c r="A4514" s="2"/>
      <c r="B4514" s="2"/>
      <c r="C4514" s="2"/>
      <c r="E4514" s="2"/>
      <c r="G4514" s="2"/>
      <c r="H4514" s="6"/>
      <c r="I4514" s="9"/>
      <c r="J4514" s="9"/>
      <c r="K4514" s="9"/>
    </row>
    <row r="4515" spans="1:11" x14ac:dyDescent="0.25">
      <c r="A4515" s="2"/>
      <c r="B4515" s="2"/>
      <c r="C4515" s="2"/>
      <c r="E4515" s="2"/>
      <c r="G4515" s="2"/>
      <c r="H4515" s="6"/>
      <c r="I4515" s="9"/>
      <c r="J4515" s="9"/>
      <c r="K4515" s="9"/>
    </row>
    <row r="4516" spans="1:11" x14ac:dyDescent="0.25">
      <c r="A4516" s="2"/>
      <c r="B4516" s="2"/>
      <c r="C4516" s="2"/>
      <c r="E4516" s="2"/>
      <c r="G4516" s="2"/>
      <c r="H4516" s="6"/>
      <c r="I4516" s="9"/>
      <c r="J4516" s="9"/>
      <c r="K4516" s="9"/>
    </row>
    <row r="4517" spans="1:11" x14ac:dyDescent="0.25">
      <c r="A4517" s="2"/>
      <c r="B4517" s="2"/>
      <c r="C4517" s="2"/>
      <c r="E4517" s="2"/>
      <c r="G4517" s="2"/>
      <c r="H4517" s="6"/>
      <c r="I4517" s="9"/>
      <c r="J4517" s="9"/>
      <c r="K4517" s="9"/>
    </row>
    <row r="4518" spans="1:11" x14ac:dyDescent="0.25">
      <c r="A4518" s="2"/>
      <c r="B4518" s="2"/>
      <c r="C4518" s="2"/>
      <c r="E4518" s="2"/>
      <c r="G4518" s="2"/>
      <c r="H4518" s="6"/>
      <c r="I4518" s="9"/>
      <c r="J4518" s="9"/>
      <c r="K4518" s="9"/>
    </row>
    <row r="4519" spans="1:11" x14ac:dyDescent="0.25">
      <c r="A4519" s="2"/>
      <c r="B4519" s="2"/>
      <c r="C4519" s="2"/>
      <c r="E4519" s="2"/>
      <c r="G4519" s="2"/>
      <c r="H4519" s="6"/>
      <c r="I4519" s="9"/>
      <c r="J4519" s="9"/>
      <c r="K4519" s="9"/>
    </row>
    <row r="4520" spans="1:11" x14ac:dyDescent="0.25">
      <c r="A4520" s="2"/>
      <c r="B4520" s="2"/>
      <c r="C4520" s="2"/>
      <c r="E4520" s="2"/>
      <c r="G4520" s="2"/>
      <c r="H4520" s="6"/>
      <c r="I4520" s="9"/>
      <c r="J4520" s="9"/>
      <c r="K4520" s="9"/>
    </row>
    <row r="4521" spans="1:11" x14ac:dyDescent="0.25">
      <c r="A4521" s="2"/>
      <c r="B4521" s="2"/>
      <c r="C4521" s="2"/>
      <c r="E4521" s="2"/>
      <c r="G4521" s="2"/>
      <c r="H4521" s="6"/>
      <c r="I4521" s="9"/>
      <c r="J4521" s="9"/>
      <c r="K4521" s="9"/>
    </row>
    <row r="4522" spans="1:11" x14ac:dyDescent="0.25">
      <c r="A4522" s="2"/>
      <c r="B4522" s="2"/>
      <c r="C4522" s="2"/>
      <c r="E4522" s="2"/>
      <c r="G4522" s="2"/>
      <c r="H4522" s="6"/>
      <c r="I4522" s="9"/>
      <c r="J4522" s="9"/>
      <c r="K4522" s="9"/>
    </row>
    <row r="4523" spans="1:11" x14ac:dyDescent="0.25">
      <c r="A4523" s="2"/>
      <c r="B4523" s="2"/>
      <c r="C4523" s="2"/>
      <c r="E4523" s="2"/>
      <c r="G4523" s="2"/>
      <c r="H4523" s="6"/>
      <c r="I4523" s="9"/>
      <c r="J4523" s="9"/>
      <c r="K4523" s="9"/>
    </row>
    <row r="4524" spans="1:11" x14ac:dyDescent="0.25">
      <c r="A4524" s="2"/>
      <c r="B4524" s="2"/>
      <c r="C4524" s="2"/>
      <c r="E4524" s="2"/>
      <c r="G4524" s="2"/>
      <c r="H4524" s="6"/>
      <c r="I4524" s="9"/>
      <c r="J4524" s="9"/>
      <c r="K4524" s="9"/>
    </row>
    <row r="4525" spans="1:11" x14ac:dyDescent="0.25">
      <c r="A4525" s="2"/>
      <c r="B4525" s="2"/>
      <c r="C4525" s="2"/>
      <c r="E4525" s="2"/>
      <c r="G4525" s="2"/>
      <c r="H4525" s="6"/>
      <c r="I4525" s="9"/>
      <c r="J4525" s="9"/>
      <c r="K4525" s="9"/>
    </row>
    <row r="4526" spans="1:11" x14ac:dyDescent="0.25">
      <c r="A4526" s="2"/>
      <c r="B4526" s="2"/>
      <c r="C4526" s="2"/>
      <c r="E4526" s="2"/>
      <c r="G4526" s="2"/>
      <c r="H4526" s="6"/>
      <c r="I4526" s="9"/>
      <c r="J4526" s="9"/>
      <c r="K4526" s="9"/>
    </row>
    <row r="4527" spans="1:11" x14ac:dyDescent="0.25">
      <c r="A4527" s="2"/>
      <c r="B4527" s="2"/>
      <c r="C4527" s="2"/>
      <c r="E4527" s="2"/>
      <c r="G4527" s="2"/>
      <c r="H4527" s="6"/>
      <c r="I4527" s="9"/>
      <c r="J4527" s="9"/>
      <c r="K4527" s="9"/>
    </row>
    <row r="4528" spans="1:11" x14ac:dyDescent="0.25">
      <c r="A4528" s="2"/>
      <c r="B4528" s="2"/>
      <c r="C4528" s="2"/>
      <c r="E4528" s="2"/>
      <c r="G4528" s="2"/>
      <c r="H4528" s="6"/>
      <c r="I4528" s="9"/>
      <c r="J4528" s="9"/>
      <c r="K4528" s="9"/>
    </row>
    <row r="4529" spans="1:11" x14ac:dyDescent="0.25">
      <c r="A4529" s="2"/>
      <c r="B4529" s="2"/>
      <c r="C4529" s="2"/>
      <c r="E4529" s="2"/>
      <c r="G4529" s="2"/>
      <c r="H4529" s="6"/>
      <c r="I4529" s="9"/>
      <c r="J4529" s="9"/>
      <c r="K4529" s="9"/>
    </row>
    <row r="4530" spans="1:11" x14ac:dyDescent="0.25">
      <c r="A4530" s="2"/>
      <c r="B4530" s="2"/>
      <c r="C4530" s="2"/>
      <c r="E4530" s="2"/>
      <c r="G4530" s="2"/>
      <c r="H4530" s="6"/>
      <c r="I4530" s="9"/>
      <c r="J4530" s="9"/>
      <c r="K4530" s="9"/>
    </row>
    <row r="4531" spans="1:11" x14ac:dyDescent="0.25">
      <c r="A4531" s="2"/>
      <c r="B4531" s="2"/>
      <c r="C4531" s="2"/>
      <c r="E4531" s="2"/>
      <c r="G4531" s="2"/>
      <c r="H4531" s="6"/>
      <c r="I4531" s="9"/>
      <c r="J4531" s="9"/>
      <c r="K4531" s="9"/>
    </row>
    <row r="4532" spans="1:11" x14ac:dyDescent="0.25">
      <c r="A4532" s="2"/>
      <c r="B4532" s="2"/>
      <c r="C4532" s="2"/>
      <c r="E4532" s="2"/>
      <c r="G4532" s="2"/>
      <c r="H4532" s="6"/>
      <c r="I4532" s="9"/>
      <c r="J4532" s="9"/>
      <c r="K4532" s="9"/>
    </row>
    <row r="4533" spans="1:11" x14ac:dyDescent="0.25">
      <c r="A4533" s="2"/>
      <c r="B4533" s="2"/>
      <c r="C4533" s="2"/>
      <c r="E4533" s="2"/>
      <c r="G4533" s="2"/>
      <c r="H4533" s="6"/>
      <c r="I4533" s="9"/>
      <c r="J4533" s="9"/>
      <c r="K4533" s="9"/>
    </row>
    <row r="4534" spans="1:11" x14ac:dyDescent="0.25">
      <c r="A4534" s="2"/>
      <c r="B4534" s="2"/>
      <c r="C4534" s="2"/>
      <c r="E4534" s="2"/>
      <c r="G4534" s="2"/>
      <c r="H4534" s="6"/>
      <c r="I4534" s="9"/>
      <c r="J4534" s="9"/>
      <c r="K4534" s="9"/>
    </row>
    <row r="4535" spans="1:11" x14ac:dyDescent="0.25">
      <c r="A4535" s="2"/>
      <c r="B4535" s="2"/>
      <c r="C4535" s="2"/>
      <c r="E4535" s="2"/>
      <c r="G4535" s="2"/>
      <c r="H4535" s="6"/>
      <c r="I4535" s="9"/>
      <c r="J4535" s="9"/>
      <c r="K4535" s="9"/>
    </row>
    <row r="4536" spans="1:11" x14ac:dyDescent="0.25">
      <c r="A4536" s="2"/>
      <c r="B4536" s="2"/>
      <c r="C4536" s="2"/>
      <c r="E4536" s="2"/>
      <c r="G4536" s="2"/>
      <c r="H4536" s="6"/>
      <c r="I4536" s="9"/>
      <c r="J4536" s="9"/>
      <c r="K4536" s="9"/>
    </row>
    <row r="4537" spans="1:11" x14ac:dyDescent="0.25">
      <c r="A4537" s="2"/>
      <c r="B4537" s="2"/>
      <c r="C4537" s="2"/>
      <c r="E4537" s="2"/>
      <c r="G4537" s="2"/>
      <c r="H4537" s="6"/>
      <c r="I4537" s="9"/>
      <c r="J4537" s="9"/>
      <c r="K4537" s="9"/>
    </row>
    <row r="4538" spans="1:11" x14ac:dyDescent="0.25">
      <c r="A4538" s="2"/>
      <c r="B4538" s="2"/>
      <c r="C4538" s="2"/>
      <c r="E4538" s="2"/>
      <c r="G4538" s="2"/>
      <c r="H4538" s="6"/>
      <c r="I4538" s="9"/>
      <c r="J4538" s="9"/>
      <c r="K4538" s="9"/>
    </row>
    <row r="4539" spans="1:11" x14ac:dyDescent="0.25">
      <c r="A4539" s="2"/>
      <c r="B4539" s="2"/>
      <c r="C4539" s="2"/>
      <c r="E4539" s="2"/>
      <c r="G4539" s="2"/>
      <c r="H4539" s="6"/>
      <c r="I4539" s="9"/>
      <c r="J4539" s="9"/>
      <c r="K4539" s="9"/>
    </row>
    <row r="4540" spans="1:11" x14ac:dyDescent="0.25">
      <c r="A4540" s="2"/>
      <c r="B4540" s="2"/>
      <c r="C4540" s="2"/>
      <c r="E4540" s="2"/>
      <c r="G4540" s="2"/>
      <c r="H4540" s="6"/>
      <c r="I4540" s="9"/>
      <c r="J4540" s="9"/>
      <c r="K4540" s="9"/>
    </row>
    <row r="4541" spans="1:11" x14ac:dyDescent="0.25">
      <c r="A4541" s="2"/>
      <c r="B4541" s="2"/>
      <c r="C4541" s="2"/>
      <c r="E4541" s="2"/>
      <c r="G4541" s="2"/>
      <c r="H4541" s="6"/>
      <c r="I4541" s="9"/>
      <c r="J4541" s="9"/>
      <c r="K4541" s="9"/>
    </row>
    <row r="4542" spans="1:11" x14ac:dyDescent="0.25">
      <c r="A4542" s="2"/>
      <c r="B4542" s="2"/>
      <c r="C4542" s="2"/>
      <c r="E4542" s="2"/>
      <c r="G4542" s="2"/>
      <c r="H4542" s="6"/>
      <c r="I4542" s="9"/>
      <c r="J4542" s="9"/>
      <c r="K4542" s="9"/>
    </row>
    <row r="4543" spans="1:11" x14ac:dyDescent="0.25">
      <c r="A4543" s="2"/>
      <c r="B4543" s="2"/>
      <c r="C4543" s="2"/>
      <c r="E4543" s="2"/>
      <c r="G4543" s="2"/>
      <c r="H4543" s="6"/>
      <c r="I4543" s="9"/>
      <c r="J4543" s="9"/>
      <c r="K4543" s="9"/>
    </row>
    <row r="4544" spans="1:11" x14ac:dyDescent="0.25">
      <c r="A4544" s="2"/>
      <c r="B4544" s="2"/>
      <c r="C4544" s="2"/>
      <c r="E4544" s="2"/>
      <c r="G4544" s="2"/>
      <c r="H4544" s="6"/>
      <c r="I4544" s="9"/>
      <c r="J4544" s="9"/>
      <c r="K4544" s="9"/>
    </row>
    <row r="4545" spans="1:11" x14ac:dyDescent="0.25">
      <c r="A4545" s="2"/>
      <c r="B4545" s="2"/>
      <c r="C4545" s="2"/>
      <c r="E4545" s="2"/>
      <c r="G4545" s="2"/>
      <c r="H4545" s="6"/>
      <c r="I4545" s="9"/>
      <c r="J4545" s="9"/>
      <c r="K4545" s="9"/>
    </row>
    <row r="4546" spans="1:11" x14ac:dyDescent="0.25">
      <c r="A4546" s="2"/>
      <c r="B4546" s="2"/>
      <c r="C4546" s="2"/>
      <c r="E4546" s="2"/>
      <c r="G4546" s="2"/>
      <c r="H4546" s="6"/>
      <c r="I4546" s="9"/>
      <c r="J4546" s="9"/>
      <c r="K4546" s="9"/>
    </row>
    <row r="4547" spans="1:11" x14ac:dyDescent="0.25">
      <c r="A4547" s="2"/>
      <c r="B4547" s="2"/>
      <c r="C4547" s="2"/>
      <c r="E4547" s="2"/>
      <c r="G4547" s="2"/>
      <c r="H4547" s="6"/>
      <c r="I4547" s="9"/>
      <c r="J4547" s="9"/>
      <c r="K4547" s="9"/>
    </row>
    <row r="4548" spans="1:11" x14ac:dyDescent="0.25">
      <c r="A4548" s="2"/>
      <c r="B4548" s="2"/>
      <c r="C4548" s="2"/>
      <c r="E4548" s="2"/>
      <c r="G4548" s="2"/>
      <c r="H4548" s="6"/>
      <c r="I4548" s="9"/>
      <c r="J4548" s="9"/>
      <c r="K4548" s="9"/>
    </row>
    <row r="4549" spans="1:11" x14ac:dyDescent="0.25">
      <c r="A4549" s="2"/>
      <c r="B4549" s="2"/>
      <c r="C4549" s="2"/>
      <c r="E4549" s="2"/>
      <c r="G4549" s="2"/>
      <c r="H4549" s="6"/>
      <c r="I4549" s="9"/>
      <c r="J4549" s="9"/>
      <c r="K4549" s="9"/>
    </row>
    <row r="4550" spans="1:11" x14ac:dyDescent="0.25">
      <c r="A4550" s="2"/>
      <c r="B4550" s="2"/>
      <c r="C4550" s="2"/>
      <c r="E4550" s="2"/>
      <c r="G4550" s="2"/>
      <c r="H4550" s="6"/>
      <c r="I4550" s="9"/>
      <c r="J4550" s="9"/>
      <c r="K4550" s="9"/>
    </row>
    <row r="4551" spans="1:11" x14ac:dyDescent="0.25">
      <c r="A4551" s="2"/>
      <c r="B4551" s="2"/>
      <c r="C4551" s="2"/>
      <c r="E4551" s="2"/>
      <c r="G4551" s="2"/>
      <c r="H4551" s="6"/>
      <c r="I4551" s="9"/>
      <c r="J4551" s="9"/>
      <c r="K4551" s="9"/>
    </row>
    <row r="4552" spans="1:11" x14ac:dyDescent="0.25">
      <c r="A4552" s="2"/>
      <c r="B4552" s="2"/>
      <c r="C4552" s="2"/>
      <c r="E4552" s="2"/>
      <c r="G4552" s="2"/>
      <c r="H4552" s="6"/>
      <c r="I4552" s="9"/>
      <c r="J4552" s="9"/>
      <c r="K4552" s="9"/>
    </row>
    <row r="4553" spans="1:11" x14ac:dyDescent="0.25">
      <c r="A4553" s="2"/>
      <c r="B4553" s="2"/>
      <c r="C4553" s="2"/>
      <c r="E4553" s="2"/>
      <c r="G4553" s="2"/>
      <c r="H4553" s="6"/>
      <c r="I4553" s="9"/>
      <c r="J4553" s="9"/>
      <c r="K4553" s="9"/>
    </row>
    <row r="4554" spans="1:11" x14ac:dyDescent="0.25">
      <c r="A4554" s="2"/>
      <c r="B4554" s="2"/>
      <c r="C4554" s="2"/>
      <c r="E4554" s="2"/>
      <c r="G4554" s="2"/>
      <c r="H4554" s="6"/>
      <c r="I4554" s="9"/>
      <c r="J4554" s="9"/>
      <c r="K4554" s="9"/>
    </row>
    <row r="4555" spans="1:11" x14ac:dyDescent="0.25">
      <c r="A4555" s="2"/>
      <c r="B4555" s="2"/>
      <c r="C4555" s="2"/>
      <c r="E4555" s="2"/>
      <c r="G4555" s="2"/>
      <c r="H4555" s="6"/>
      <c r="I4555" s="9"/>
      <c r="J4555" s="9"/>
      <c r="K4555" s="9"/>
    </row>
    <row r="4556" spans="1:11" x14ac:dyDescent="0.25">
      <c r="A4556" s="2"/>
      <c r="B4556" s="2"/>
      <c r="C4556" s="2"/>
      <c r="E4556" s="2"/>
      <c r="G4556" s="2"/>
      <c r="H4556" s="6"/>
      <c r="I4556" s="9"/>
      <c r="J4556" s="9"/>
      <c r="K4556" s="9"/>
    </row>
    <row r="4557" spans="1:11" x14ac:dyDescent="0.25">
      <c r="A4557" s="2"/>
      <c r="B4557" s="2"/>
      <c r="C4557" s="2"/>
      <c r="E4557" s="2"/>
      <c r="G4557" s="2"/>
      <c r="H4557" s="6"/>
      <c r="I4557" s="9"/>
      <c r="J4557" s="9"/>
      <c r="K4557" s="9"/>
    </row>
    <row r="4558" spans="1:11" x14ac:dyDescent="0.25">
      <c r="A4558" s="2"/>
      <c r="B4558" s="2"/>
      <c r="C4558" s="2"/>
      <c r="E4558" s="2"/>
      <c r="G4558" s="2"/>
      <c r="H4558" s="6"/>
      <c r="I4558" s="9"/>
      <c r="J4558" s="9"/>
      <c r="K4558" s="9"/>
    </row>
    <row r="4559" spans="1:11" x14ac:dyDescent="0.25">
      <c r="A4559" s="2"/>
      <c r="B4559" s="2"/>
      <c r="C4559" s="2"/>
      <c r="E4559" s="2"/>
      <c r="G4559" s="2"/>
      <c r="H4559" s="6"/>
      <c r="I4559" s="9"/>
      <c r="J4559" s="9"/>
      <c r="K4559" s="9"/>
    </row>
    <row r="4560" spans="1:11" x14ac:dyDescent="0.25">
      <c r="A4560" s="2"/>
      <c r="B4560" s="2"/>
      <c r="C4560" s="2"/>
      <c r="E4560" s="2"/>
      <c r="G4560" s="2"/>
      <c r="H4560" s="6"/>
      <c r="I4560" s="9"/>
      <c r="J4560" s="9"/>
      <c r="K4560" s="9"/>
    </row>
    <row r="4561" spans="1:11" x14ac:dyDescent="0.25">
      <c r="A4561" s="2"/>
      <c r="B4561" s="2"/>
      <c r="C4561" s="2"/>
      <c r="E4561" s="2"/>
      <c r="G4561" s="2"/>
      <c r="H4561" s="6"/>
      <c r="I4561" s="9"/>
      <c r="J4561" s="9"/>
      <c r="K4561" s="9"/>
    </row>
    <row r="4562" spans="1:11" x14ac:dyDescent="0.25">
      <c r="A4562" s="2"/>
      <c r="B4562" s="2"/>
      <c r="C4562" s="2"/>
      <c r="E4562" s="2"/>
      <c r="G4562" s="2"/>
      <c r="H4562" s="6"/>
      <c r="I4562" s="9"/>
      <c r="J4562" s="9"/>
      <c r="K4562" s="9"/>
    </row>
    <row r="4563" spans="1:11" x14ac:dyDescent="0.25">
      <c r="A4563" s="2"/>
      <c r="B4563" s="2"/>
      <c r="C4563" s="2"/>
      <c r="E4563" s="2"/>
      <c r="G4563" s="2"/>
      <c r="H4563" s="6"/>
      <c r="I4563" s="9"/>
      <c r="J4563" s="9"/>
      <c r="K4563" s="9"/>
    </row>
    <row r="4564" spans="1:11" x14ac:dyDescent="0.25">
      <c r="A4564" s="2"/>
      <c r="B4564" s="2"/>
      <c r="C4564" s="2"/>
      <c r="E4564" s="2"/>
      <c r="G4564" s="2"/>
      <c r="H4564" s="6"/>
      <c r="I4564" s="9"/>
      <c r="J4564" s="9"/>
      <c r="K4564" s="9"/>
    </row>
    <row r="4565" spans="1:11" x14ac:dyDescent="0.25">
      <c r="A4565" s="2"/>
      <c r="B4565" s="2"/>
      <c r="C4565" s="2"/>
      <c r="E4565" s="2"/>
      <c r="G4565" s="2"/>
      <c r="H4565" s="6"/>
      <c r="I4565" s="9"/>
      <c r="J4565" s="9"/>
      <c r="K4565" s="9"/>
    </row>
    <row r="4566" spans="1:11" x14ac:dyDescent="0.25">
      <c r="A4566" s="2"/>
      <c r="B4566" s="2"/>
      <c r="C4566" s="2"/>
      <c r="E4566" s="2"/>
      <c r="G4566" s="2"/>
      <c r="H4566" s="6"/>
      <c r="I4566" s="9"/>
      <c r="J4566" s="9"/>
      <c r="K4566" s="9"/>
    </row>
    <row r="4567" spans="1:11" x14ac:dyDescent="0.25">
      <c r="A4567" s="2"/>
      <c r="B4567" s="2"/>
      <c r="C4567" s="2"/>
      <c r="E4567" s="2"/>
      <c r="G4567" s="2"/>
      <c r="H4567" s="6"/>
      <c r="I4567" s="9"/>
      <c r="J4567" s="9"/>
      <c r="K4567" s="9"/>
    </row>
    <row r="4568" spans="1:11" x14ac:dyDescent="0.25">
      <c r="A4568" s="2"/>
      <c r="B4568" s="2"/>
      <c r="C4568" s="2"/>
      <c r="E4568" s="2"/>
      <c r="G4568" s="2"/>
      <c r="H4568" s="6"/>
      <c r="I4568" s="9"/>
      <c r="J4568" s="9"/>
      <c r="K4568" s="9"/>
    </row>
    <row r="4569" spans="1:11" x14ac:dyDescent="0.25">
      <c r="A4569" s="2"/>
      <c r="B4569" s="2"/>
      <c r="C4569" s="2"/>
      <c r="E4569" s="2"/>
      <c r="G4569" s="2"/>
      <c r="H4569" s="6"/>
      <c r="I4569" s="9"/>
      <c r="J4569" s="9"/>
      <c r="K4569" s="9"/>
    </row>
    <row r="4570" spans="1:11" x14ac:dyDescent="0.25">
      <c r="A4570" s="2"/>
      <c r="B4570" s="2"/>
      <c r="C4570" s="2"/>
      <c r="E4570" s="2"/>
      <c r="G4570" s="2"/>
      <c r="H4570" s="6"/>
      <c r="I4570" s="9"/>
      <c r="J4570" s="9"/>
      <c r="K4570" s="9"/>
    </row>
    <row r="4571" spans="1:11" x14ac:dyDescent="0.25">
      <c r="A4571" s="2"/>
      <c r="B4571" s="2"/>
      <c r="C4571" s="2"/>
      <c r="E4571" s="2"/>
      <c r="G4571" s="2"/>
      <c r="H4571" s="6"/>
      <c r="I4571" s="9"/>
      <c r="J4571" s="9"/>
      <c r="K4571" s="9"/>
    </row>
    <row r="4572" spans="1:11" x14ac:dyDescent="0.25">
      <c r="A4572" s="2"/>
      <c r="B4572" s="2"/>
      <c r="C4572" s="2"/>
      <c r="E4572" s="2"/>
      <c r="G4572" s="2"/>
      <c r="H4572" s="6"/>
      <c r="I4572" s="9"/>
      <c r="J4572" s="9"/>
      <c r="K4572" s="9"/>
    </row>
    <row r="4573" spans="1:11" x14ac:dyDescent="0.25">
      <c r="A4573" s="2"/>
      <c r="B4573" s="2"/>
      <c r="C4573" s="2"/>
      <c r="E4573" s="2"/>
      <c r="G4573" s="2"/>
      <c r="H4573" s="6"/>
      <c r="I4573" s="9"/>
      <c r="J4573" s="9"/>
      <c r="K4573" s="9"/>
    </row>
    <row r="4574" spans="1:11" x14ac:dyDescent="0.25">
      <c r="A4574" s="2"/>
      <c r="B4574" s="2"/>
      <c r="C4574" s="2"/>
      <c r="E4574" s="2"/>
      <c r="G4574" s="2"/>
      <c r="H4574" s="6"/>
      <c r="I4574" s="9"/>
      <c r="J4574" s="9"/>
      <c r="K4574" s="9"/>
    </row>
    <row r="4575" spans="1:11" x14ac:dyDescent="0.25">
      <c r="A4575" s="2"/>
      <c r="B4575" s="2"/>
      <c r="C4575" s="2"/>
      <c r="E4575" s="2"/>
      <c r="G4575" s="2"/>
      <c r="H4575" s="6"/>
      <c r="I4575" s="9"/>
      <c r="J4575" s="9"/>
      <c r="K4575" s="9"/>
    </row>
    <row r="4576" spans="1:11" x14ac:dyDescent="0.25">
      <c r="A4576" s="2"/>
      <c r="B4576" s="2"/>
      <c r="C4576" s="2"/>
      <c r="E4576" s="2"/>
      <c r="G4576" s="2"/>
      <c r="H4576" s="6"/>
      <c r="I4576" s="9"/>
      <c r="J4576" s="9"/>
      <c r="K4576" s="9"/>
    </row>
    <row r="4577" spans="1:11" x14ac:dyDescent="0.25">
      <c r="A4577" s="2"/>
      <c r="B4577" s="2"/>
      <c r="C4577" s="2"/>
      <c r="E4577" s="2"/>
      <c r="G4577" s="2"/>
      <c r="H4577" s="6"/>
      <c r="I4577" s="9"/>
      <c r="J4577" s="9"/>
      <c r="K4577" s="9"/>
    </row>
    <row r="4578" spans="1:11" x14ac:dyDescent="0.25">
      <c r="A4578" s="2"/>
      <c r="B4578" s="2"/>
      <c r="C4578" s="2"/>
      <c r="E4578" s="2"/>
      <c r="G4578" s="2"/>
      <c r="H4578" s="6"/>
      <c r="I4578" s="9"/>
      <c r="J4578" s="9"/>
      <c r="K4578" s="9"/>
    </row>
    <row r="4579" spans="1:11" x14ac:dyDescent="0.25">
      <c r="A4579" s="2"/>
      <c r="B4579" s="2"/>
      <c r="C4579" s="2"/>
      <c r="E4579" s="2"/>
      <c r="G4579" s="2"/>
      <c r="H4579" s="6"/>
      <c r="I4579" s="9"/>
      <c r="J4579" s="9"/>
      <c r="K4579" s="9"/>
    </row>
    <row r="4580" spans="1:11" x14ac:dyDescent="0.25">
      <c r="A4580" s="2"/>
      <c r="B4580" s="2"/>
      <c r="C4580" s="2"/>
      <c r="E4580" s="2"/>
      <c r="G4580" s="2"/>
      <c r="H4580" s="6"/>
      <c r="I4580" s="9"/>
      <c r="J4580" s="9"/>
      <c r="K4580" s="9"/>
    </row>
    <row r="4581" spans="1:11" x14ac:dyDescent="0.25">
      <c r="A4581" s="2"/>
      <c r="B4581" s="2"/>
      <c r="C4581" s="2"/>
      <c r="E4581" s="2"/>
      <c r="G4581" s="2"/>
      <c r="H4581" s="6"/>
      <c r="I4581" s="9"/>
      <c r="J4581" s="9"/>
      <c r="K4581" s="9"/>
    </row>
    <row r="4582" spans="1:11" x14ac:dyDescent="0.25">
      <c r="A4582" s="2"/>
      <c r="B4582" s="2"/>
      <c r="C4582" s="2"/>
      <c r="E4582" s="2"/>
      <c r="G4582" s="2"/>
      <c r="H4582" s="6"/>
      <c r="I4582" s="9"/>
      <c r="J4582" s="9"/>
      <c r="K4582" s="9"/>
    </row>
    <row r="4583" spans="1:11" x14ac:dyDescent="0.25">
      <c r="A4583" s="2"/>
      <c r="B4583" s="2"/>
      <c r="C4583" s="2"/>
      <c r="E4583" s="2"/>
      <c r="G4583" s="2"/>
      <c r="H4583" s="6"/>
      <c r="I4583" s="9"/>
      <c r="J4583" s="9"/>
      <c r="K4583" s="9"/>
    </row>
    <row r="4584" spans="1:11" x14ac:dyDescent="0.25">
      <c r="A4584" s="2"/>
      <c r="B4584" s="2"/>
      <c r="C4584" s="2"/>
      <c r="E4584" s="2"/>
      <c r="G4584" s="2"/>
      <c r="H4584" s="6"/>
      <c r="I4584" s="9"/>
      <c r="J4584" s="9"/>
      <c r="K4584" s="9"/>
    </row>
    <row r="4585" spans="1:11" x14ac:dyDescent="0.25">
      <c r="A4585" s="2"/>
      <c r="B4585" s="2"/>
      <c r="C4585" s="2"/>
      <c r="E4585" s="2"/>
      <c r="G4585" s="2"/>
      <c r="H4585" s="6"/>
      <c r="I4585" s="9"/>
      <c r="J4585" s="9"/>
      <c r="K4585" s="9"/>
    </row>
    <row r="4586" spans="1:11" x14ac:dyDescent="0.25">
      <c r="A4586" s="2"/>
      <c r="B4586" s="2"/>
      <c r="C4586" s="2"/>
      <c r="E4586" s="2"/>
      <c r="G4586" s="2"/>
      <c r="H4586" s="6"/>
      <c r="I4586" s="9"/>
      <c r="J4586" s="9"/>
      <c r="K4586" s="9"/>
    </row>
    <row r="4587" spans="1:11" x14ac:dyDescent="0.25">
      <c r="A4587" s="2"/>
      <c r="B4587" s="2"/>
      <c r="C4587" s="2"/>
      <c r="E4587" s="2"/>
      <c r="G4587" s="2"/>
      <c r="H4587" s="6"/>
      <c r="I4587" s="9"/>
      <c r="J4587" s="9"/>
      <c r="K4587" s="9"/>
    </row>
    <row r="4588" spans="1:11" x14ac:dyDescent="0.25">
      <c r="A4588" s="2"/>
      <c r="B4588" s="2"/>
      <c r="C4588" s="2"/>
      <c r="E4588" s="2"/>
      <c r="G4588" s="2"/>
      <c r="H4588" s="6"/>
      <c r="I4588" s="9"/>
      <c r="J4588" s="9"/>
      <c r="K4588" s="9"/>
    </row>
    <row r="4589" spans="1:11" x14ac:dyDescent="0.25">
      <c r="A4589" s="2"/>
      <c r="B4589" s="2"/>
      <c r="C4589" s="2"/>
      <c r="E4589" s="2"/>
      <c r="G4589" s="2"/>
      <c r="H4589" s="6"/>
      <c r="I4589" s="9"/>
      <c r="J4589" s="9"/>
      <c r="K4589" s="9"/>
    </row>
    <row r="4590" spans="1:11" x14ac:dyDescent="0.25">
      <c r="A4590" s="2"/>
      <c r="B4590" s="2"/>
      <c r="C4590" s="2"/>
      <c r="E4590" s="2"/>
      <c r="G4590" s="2"/>
      <c r="H4590" s="6"/>
      <c r="I4590" s="9"/>
      <c r="J4590" s="9"/>
      <c r="K4590" s="9"/>
    </row>
    <row r="4591" spans="1:11" x14ac:dyDescent="0.25">
      <c r="A4591" s="2"/>
      <c r="B4591" s="2"/>
      <c r="C4591" s="2"/>
      <c r="E4591" s="2"/>
      <c r="G4591" s="2"/>
      <c r="H4591" s="6"/>
      <c r="I4591" s="9"/>
      <c r="J4591" s="9"/>
      <c r="K4591" s="9"/>
    </row>
    <row r="4592" spans="1:11" x14ac:dyDescent="0.25">
      <c r="A4592" s="2"/>
      <c r="B4592" s="2"/>
      <c r="C4592" s="2"/>
      <c r="E4592" s="2"/>
      <c r="G4592" s="2"/>
      <c r="H4592" s="6"/>
      <c r="I4592" s="9"/>
      <c r="J4592" s="9"/>
      <c r="K4592" s="9"/>
    </row>
    <row r="4593" spans="1:11" x14ac:dyDescent="0.25">
      <c r="A4593" s="2"/>
      <c r="B4593" s="2"/>
      <c r="C4593" s="2"/>
      <c r="E4593" s="2"/>
      <c r="G4593" s="2"/>
      <c r="H4593" s="6"/>
      <c r="I4593" s="9"/>
      <c r="J4593" s="9"/>
      <c r="K4593" s="9"/>
    </row>
    <row r="4594" spans="1:11" x14ac:dyDescent="0.25">
      <c r="A4594" s="2"/>
      <c r="B4594" s="2"/>
      <c r="C4594" s="2"/>
      <c r="E4594" s="2"/>
      <c r="G4594" s="2"/>
      <c r="H4594" s="6"/>
      <c r="I4594" s="9"/>
      <c r="J4594" s="9"/>
      <c r="K4594" s="9"/>
    </row>
    <row r="4595" spans="1:11" x14ac:dyDescent="0.25">
      <c r="A4595" s="2"/>
      <c r="B4595" s="2"/>
      <c r="C4595" s="2"/>
      <c r="E4595" s="2"/>
      <c r="G4595" s="2"/>
      <c r="H4595" s="6"/>
      <c r="I4595" s="9"/>
      <c r="J4595" s="9"/>
      <c r="K4595" s="9"/>
    </row>
    <row r="4596" spans="1:11" x14ac:dyDescent="0.25">
      <c r="A4596" s="2"/>
      <c r="B4596" s="2"/>
      <c r="C4596" s="2"/>
      <c r="E4596" s="2"/>
      <c r="G4596" s="2"/>
      <c r="H4596" s="6"/>
      <c r="I4596" s="9"/>
      <c r="J4596" s="9"/>
      <c r="K4596" s="9"/>
    </row>
    <row r="4597" spans="1:11" x14ac:dyDescent="0.25">
      <c r="A4597" s="2"/>
      <c r="B4597" s="2"/>
      <c r="C4597" s="2"/>
      <c r="E4597" s="2"/>
      <c r="G4597" s="2"/>
      <c r="H4597" s="6"/>
      <c r="I4597" s="9"/>
      <c r="J4597" s="9"/>
      <c r="K4597" s="9"/>
    </row>
    <row r="4598" spans="1:11" x14ac:dyDescent="0.25">
      <c r="A4598" s="2"/>
      <c r="B4598" s="2"/>
      <c r="C4598" s="2"/>
      <c r="E4598" s="2"/>
      <c r="G4598" s="2"/>
      <c r="H4598" s="6"/>
      <c r="I4598" s="9"/>
      <c r="J4598" s="9"/>
      <c r="K4598" s="9"/>
    </row>
    <row r="4599" spans="1:11" x14ac:dyDescent="0.25">
      <c r="A4599" s="2"/>
      <c r="B4599" s="2"/>
      <c r="C4599" s="2"/>
      <c r="E4599" s="2"/>
      <c r="G4599" s="2"/>
      <c r="H4599" s="6"/>
      <c r="I4599" s="9"/>
      <c r="J4599" s="9"/>
      <c r="K4599" s="9"/>
    </row>
    <row r="4600" spans="1:11" x14ac:dyDescent="0.25">
      <c r="A4600" s="2"/>
      <c r="B4600" s="2"/>
      <c r="C4600" s="2"/>
      <c r="E4600" s="2"/>
      <c r="G4600" s="2"/>
      <c r="H4600" s="6"/>
      <c r="I4600" s="9"/>
      <c r="J4600" s="9"/>
      <c r="K4600" s="9"/>
    </row>
    <row r="4601" spans="1:11" x14ac:dyDescent="0.25">
      <c r="A4601" s="2"/>
      <c r="B4601" s="2"/>
      <c r="C4601" s="2"/>
      <c r="E4601" s="2"/>
      <c r="G4601" s="2"/>
      <c r="H4601" s="6"/>
      <c r="I4601" s="9"/>
      <c r="J4601" s="9"/>
      <c r="K4601" s="9"/>
    </row>
    <row r="4602" spans="1:11" x14ac:dyDescent="0.25">
      <c r="A4602" s="2"/>
      <c r="B4602" s="2"/>
      <c r="C4602" s="2"/>
      <c r="E4602" s="2"/>
      <c r="G4602" s="2"/>
      <c r="H4602" s="6"/>
      <c r="I4602" s="9"/>
      <c r="J4602" s="9"/>
      <c r="K4602" s="9"/>
    </row>
    <row r="4603" spans="1:11" x14ac:dyDescent="0.25">
      <c r="A4603" s="2"/>
      <c r="B4603" s="2"/>
      <c r="C4603" s="2"/>
      <c r="E4603" s="2"/>
      <c r="G4603" s="2"/>
      <c r="H4603" s="6"/>
      <c r="I4603" s="9"/>
      <c r="J4603" s="9"/>
      <c r="K4603" s="9"/>
    </row>
    <row r="4604" spans="1:11" x14ac:dyDescent="0.25">
      <c r="A4604" s="2"/>
      <c r="B4604" s="2"/>
      <c r="C4604" s="2"/>
      <c r="E4604" s="2"/>
      <c r="G4604" s="2"/>
      <c r="H4604" s="6"/>
      <c r="I4604" s="9"/>
      <c r="J4604" s="9"/>
      <c r="K4604" s="9"/>
    </row>
    <row r="4605" spans="1:11" x14ac:dyDescent="0.25">
      <c r="A4605" s="2"/>
      <c r="B4605" s="2"/>
      <c r="C4605" s="2"/>
      <c r="E4605" s="2"/>
      <c r="G4605" s="2"/>
      <c r="H4605" s="6"/>
      <c r="I4605" s="9"/>
      <c r="J4605" s="9"/>
      <c r="K4605" s="9"/>
    </row>
    <row r="4606" spans="1:11" x14ac:dyDescent="0.25">
      <c r="A4606" s="2"/>
      <c r="B4606" s="2"/>
      <c r="C4606" s="2"/>
      <c r="E4606" s="2"/>
      <c r="G4606" s="2"/>
      <c r="H4606" s="6"/>
      <c r="I4606" s="9"/>
      <c r="J4606" s="9"/>
      <c r="K4606" s="9"/>
    </row>
    <row r="4607" spans="1:11" x14ac:dyDescent="0.25">
      <c r="A4607" s="2"/>
      <c r="B4607" s="2"/>
      <c r="C4607" s="2"/>
      <c r="E4607" s="2"/>
      <c r="G4607" s="2"/>
      <c r="H4607" s="6"/>
      <c r="I4607" s="9"/>
      <c r="J4607" s="9"/>
      <c r="K4607" s="9"/>
    </row>
    <row r="4608" spans="1:11" x14ac:dyDescent="0.25">
      <c r="A4608" s="2"/>
      <c r="B4608" s="2"/>
      <c r="C4608" s="2"/>
      <c r="E4608" s="2"/>
      <c r="G4608" s="2"/>
      <c r="H4608" s="6"/>
      <c r="I4608" s="9"/>
      <c r="J4608" s="9"/>
      <c r="K4608" s="9"/>
    </row>
    <row r="4609" spans="1:11" x14ac:dyDescent="0.25">
      <c r="A4609" s="2"/>
      <c r="B4609" s="2"/>
      <c r="C4609" s="2"/>
      <c r="E4609" s="2"/>
      <c r="G4609" s="2"/>
      <c r="H4609" s="6"/>
      <c r="I4609" s="9"/>
      <c r="J4609" s="9"/>
      <c r="K4609" s="9"/>
    </row>
    <row r="4610" spans="1:11" x14ac:dyDescent="0.25">
      <c r="A4610" s="2"/>
      <c r="B4610" s="2"/>
      <c r="C4610" s="2"/>
      <c r="E4610" s="2"/>
      <c r="G4610" s="2"/>
      <c r="H4610" s="6"/>
      <c r="I4610" s="9"/>
      <c r="J4610" s="9"/>
      <c r="K4610" s="9"/>
    </row>
    <row r="4611" spans="1:11" x14ac:dyDescent="0.25">
      <c r="A4611" s="2"/>
      <c r="B4611" s="2"/>
      <c r="C4611" s="2"/>
      <c r="E4611" s="2"/>
      <c r="G4611" s="2"/>
      <c r="H4611" s="6"/>
      <c r="I4611" s="9"/>
      <c r="J4611" s="9"/>
      <c r="K4611" s="9"/>
    </row>
    <row r="4612" spans="1:11" x14ac:dyDescent="0.25">
      <c r="A4612" s="2"/>
      <c r="B4612" s="2"/>
      <c r="C4612" s="2"/>
      <c r="E4612" s="2"/>
      <c r="G4612" s="2"/>
      <c r="H4612" s="6"/>
      <c r="I4612" s="9"/>
      <c r="J4612" s="9"/>
      <c r="K4612" s="9"/>
    </row>
    <row r="4613" spans="1:11" x14ac:dyDescent="0.25">
      <c r="A4613" s="2"/>
      <c r="B4613" s="2"/>
      <c r="C4613" s="2"/>
      <c r="E4613" s="2"/>
      <c r="G4613" s="2"/>
      <c r="H4613" s="6"/>
      <c r="I4613" s="9"/>
      <c r="J4613" s="9"/>
      <c r="K4613" s="9"/>
    </row>
    <row r="4614" spans="1:11" x14ac:dyDescent="0.25">
      <c r="A4614" s="2"/>
      <c r="B4614" s="2"/>
      <c r="C4614" s="2"/>
      <c r="E4614" s="2"/>
      <c r="G4614" s="2"/>
      <c r="H4614" s="6"/>
      <c r="I4614" s="9"/>
      <c r="J4614" s="9"/>
      <c r="K4614" s="9"/>
    </row>
    <row r="4615" spans="1:11" x14ac:dyDescent="0.25">
      <c r="A4615" s="2"/>
      <c r="B4615" s="2"/>
      <c r="C4615" s="2"/>
      <c r="E4615" s="2"/>
      <c r="G4615" s="2"/>
      <c r="H4615" s="6"/>
      <c r="I4615" s="9"/>
      <c r="J4615" s="9"/>
      <c r="K4615" s="9"/>
    </row>
    <row r="4616" spans="1:11" x14ac:dyDescent="0.25">
      <c r="A4616" s="2"/>
      <c r="B4616" s="2"/>
      <c r="C4616" s="2"/>
      <c r="E4616" s="2"/>
      <c r="G4616" s="2"/>
      <c r="H4616" s="6"/>
      <c r="I4616" s="9"/>
      <c r="J4616" s="9"/>
      <c r="K4616" s="9"/>
    </row>
    <row r="4617" spans="1:11" x14ac:dyDescent="0.25">
      <c r="A4617" s="2"/>
      <c r="B4617" s="2"/>
      <c r="C4617" s="2"/>
      <c r="E4617" s="2"/>
      <c r="G4617" s="2"/>
      <c r="H4617" s="6"/>
      <c r="I4617" s="9"/>
      <c r="J4617" s="9"/>
      <c r="K4617" s="9"/>
    </row>
    <row r="4618" spans="1:11" x14ac:dyDescent="0.25">
      <c r="A4618" s="2"/>
      <c r="B4618" s="2"/>
      <c r="C4618" s="2"/>
      <c r="E4618" s="2"/>
      <c r="G4618" s="2"/>
      <c r="H4618" s="6"/>
      <c r="I4618" s="9"/>
      <c r="J4618" s="9"/>
      <c r="K4618" s="9"/>
    </row>
    <row r="4619" spans="1:11" x14ac:dyDescent="0.25">
      <c r="A4619" s="2"/>
      <c r="B4619" s="2"/>
      <c r="C4619" s="2"/>
      <c r="E4619" s="2"/>
      <c r="G4619" s="2"/>
      <c r="H4619" s="6"/>
      <c r="I4619" s="9"/>
      <c r="J4619" s="9"/>
      <c r="K4619" s="9"/>
    </row>
    <row r="4620" spans="1:11" x14ac:dyDescent="0.25">
      <c r="A4620" s="2"/>
      <c r="B4620" s="2"/>
      <c r="C4620" s="2"/>
      <c r="E4620" s="2"/>
      <c r="G4620" s="2"/>
      <c r="H4620" s="6"/>
      <c r="I4620" s="9"/>
      <c r="J4620" s="9"/>
      <c r="K4620" s="9"/>
    </row>
    <row r="4621" spans="1:11" x14ac:dyDescent="0.25">
      <c r="A4621" s="2"/>
      <c r="B4621" s="2"/>
      <c r="C4621" s="2"/>
      <c r="E4621" s="2"/>
      <c r="G4621" s="2"/>
      <c r="H4621" s="6"/>
      <c r="I4621" s="9"/>
      <c r="J4621" s="9"/>
      <c r="K4621" s="9"/>
    </row>
    <row r="4622" spans="1:11" x14ac:dyDescent="0.25">
      <c r="A4622" s="2"/>
      <c r="B4622" s="2"/>
      <c r="C4622" s="2"/>
      <c r="E4622" s="2"/>
      <c r="G4622" s="2"/>
      <c r="H4622" s="6"/>
      <c r="I4622" s="9"/>
      <c r="J4622" s="9"/>
      <c r="K4622" s="9"/>
    </row>
    <row r="4623" spans="1:11" x14ac:dyDescent="0.25">
      <c r="A4623" s="2"/>
      <c r="B4623" s="2"/>
      <c r="C4623" s="2"/>
      <c r="E4623" s="2"/>
      <c r="G4623" s="2"/>
      <c r="H4623" s="6"/>
      <c r="I4623" s="9"/>
      <c r="J4623" s="9"/>
      <c r="K4623" s="9"/>
    </row>
    <row r="4624" spans="1:11" x14ac:dyDescent="0.25">
      <c r="A4624" s="2"/>
      <c r="B4624" s="2"/>
      <c r="C4624" s="2"/>
      <c r="E4624" s="2"/>
      <c r="G4624" s="2"/>
      <c r="H4624" s="6"/>
      <c r="I4624" s="9"/>
      <c r="J4624" s="9"/>
      <c r="K4624" s="9"/>
    </row>
    <row r="4625" spans="1:11" x14ac:dyDescent="0.25">
      <c r="A4625" s="2"/>
      <c r="B4625" s="2"/>
      <c r="C4625" s="2"/>
      <c r="E4625" s="2"/>
      <c r="G4625" s="2"/>
      <c r="H4625" s="6"/>
      <c r="I4625" s="9"/>
      <c r="J4625" s="9"/>
      <c r="K4625" s="9"/>
    </row>
    <row r="4626" spans="1:11" x14ac:dyDescent="0.25">
      <c r="A4626" s="2"/>
      <c r="B4626" s="2"/>
      <c r="C4626" s="2"/>
      <c r="E4626" s="2"/>
      <c r="G4626" s="2"/>
      <c r="H4626" s="6"/>
      <c r="I4626" s="9"/>
      <c r="J4626" s="9"/>
      <c r="K4626" s="9"/>
    </row>
    <row r="4627" spans="1:11" x14ac:dyDescent="0.25">
      <c r="A4627" s="2"/>
      <c r="B4627" s="2"/>
      <c r="C4627" s="2"/>
      <c r="E4627" s="2"/>
      <c r="G4627" s="2"/>
      <c r="H4627" s="6"/>
      <c r="I4627" s="9"/>
      <c r="J4627" s="9"/>
      <c r="K4627" s="9"/>
    </row>
    <row r="4628" spans="1:11" x14ac:dyDescent="0.25">
      <c r="A4628" s="2"/>
      <c r="B4628" s="2"/>
      <c r="C4628" s="2"/>
      <c r="E4628" s="2"/>
      <c r="G4628" s="2"/>
      <c r="H4628" s="6"/>
      <c r="I4628" s="9"/>
      <c r="J4628" s="9"/>
      <c r="K4628" s="9"/>
    </row>
    <row r="4629" spans="1:11" x14ac:dyDescent="0.25">
      <c r="A4629" s="2"/>
      <c r="B4629" s="2"/>
      <c r="C4629" s="2"/>
      <c r="E4629" s="2"/>
      <c r="G4629" s="2"/>
      <c r="H4629" s="6"/>
      <c r="I4629" s="9"/>
      <c r="J4629" s="9"/>
      <c r="K4629" s="9"/>
    </row>
    <row r="4630" spans="1:11" x14ac:dyDescent="0.25">
      <c r="A4630" s="2"/>
      <c r="B4630" s="2"/>
      <c r="C4630" s="2"/>
      <c r="E4630" s="2"/>
      <c r="G4630" s="2"/>
      <c r="H4630" s="6"/>
      <c r="I4630" s="9"/>
      <c r="J4630" s="9"/>
      <c r="K4630" s="9"/>
    </row>
    <row r="4631" spans="1:11" x14ac:dyDescent="0.25">
      <c r="A4631" s="2"/>
      <c r="B4631" s="2"/>
      <c r="C4631" s="2"/>
      <c r="E4631" s="2"/>
      <c r="G4631" s="2"/>
      <c r="H4631" s="6"/>
      <c r="I4631" s="9"/>
      <c r="J4631" s="9"/>
      <c r="K4631" s="9"/>
    </row>
    <row r="4632" spans="1:11" x14ac:dyDescent="0.25">
      <c r="A4632" s="2"/>
      <c r="B4632" s="2"/>
      <c r="C4632" s="2"/>
      <c r="E4632" s="2"/>
      <c r="G4632" s="2"/>
      <c r="H4632" s="6"/>
      <c r="I4632" s="9"/>
      <c r="J4632" s="9"/>
      <c r="K4632" s="9"/>
    </row>
    <row r="4633" spans="1:11" x14ac:dyDescent="0.25">
      <c r="A4633" s="2"/>
      <c r="B4633" s="2"/>
      <c r="C4633" s="2"/>
      <c r="E4633" s="2"/>
      <c r="G4633" s="2"/>
      <c r="H4633" s="6"/>
      <c r="I4633" s="9"/>
      <c r="J4633" s="9"/>
      <c r="K4633" s="9"/>
    </row>
    <row r="4634" spans="1:11" x14ac:dyDescent="0.25">
      <c r="A4634" s="2"/>
      <c r="B4634" s="2"/>
      <c r="C4634" s="2"/>
      <c r="E4634" s="2"/>
      <c r="G4634" s="2"/>
      <c r="H4634" s="6"/>
      <c r="I4634" s="9"/>
      <c r="J4634" s="9"/>
      <c r="K4634" s="9"/>
    </row>
    <row r="4635" spans="1:11" x14ac:dyDescent="0.25">
      <c r="A4635" s="2"/>
      <c r="B4635" s="2"/>
      <c r="C4635" s="2"/>
      <c r="E4635" s="2"/>
      <c r="G4635" s="2"/>
      <c r="H4635" s="6"/>
      <c r="I4635" s="9"/>
      <c r="J4635" s="9"/>
      <c r="K4635" s="9"/>
    </row>
    <row r="4636" spans="1:11" x14ac:dyDescent="0.25">
      <c r="A4636" s="2"/>
      <c r="B4636" s="2"/>
      <c r="C4636" s="2"/>
      <c r="E4636" s="2"/>
      <c r="G4636" s="2"/>
      <c r="H4636" s="6"/>
      <c r="I4636" s="9"/>
      <c r="J4636" s="9"/>
      <c r="K4636" s="9"/>
    </row>
    <row r="4637" spans="1:11" x14ac:dyDescent="0.25">
      <c r="A4637" s="2"/>
      <c r="B4637" s="2"/>
      <c r="C4637" s="2"/>
      <c r="E4637" s="2"/>
      <c r="G4637" s="2"/>
      <c r="H4637" s="6"/>
      <c r="I4637" s="9"/>
      <c r="J4637" s="9"/>
      <c r="K4637" s="9"/>
    </row>
    <row r="4638" spans="1:11" x14ac:dyDescent="0.25">
      <c r="A4638" s="2"/>
      <c r="B4638" s="2"/>
      <c r="C4638" s="2"/>
      <c r="E4638" s="2"/>
      <c r="G4638" s="2"/>
      <c r="H4638" s="6"/>
      <c r="I4638" s="9"/>
      <c r="J4638" s="9"/>
      <c r="K4638" s="9"/>
    </row>
    <row r="4639" spans="1:11" x14ac:dyDescent="0.25">
      <c r="A4639" s="2"/>
      <c r="B4639" s="2"/>
      <c r="C4639" s="2"/>
      <c r="E4639" s="2"/>
      <c r="G4639" s="2"/>
      <c r="H4639" s="6"/>
      <c r="I4639" s="9"/>
      <c r="J4639" s="9"/>
      <c r="K4639" s="9"/>
    </row>
    <row r="4640" spans="1:11" x14ac:dyDescent="0.25">
      <c r="A4640" s="2"/>
      <c r="B4640" s="2"/>
      <c r="C4640" s="2"/>
      <c r="E4640" s="2"/>
      <c r="G4640" s="2"/>
      <c r="H4640" s="6"/>
      <c r="I4640" s="9"/>
      <c r="J4640" s="9"/>
      <c r="K4640" s="9"/>
    </row>
    <row r="4641" spans="1:11" x14ac:dyDescent="0.25">
      <c r="A4641" s="2"/>
      <c r="B4641" s="2"/>
      <c r="C4641" s="2"/>
      <c r="E4641" s="2"/>
      <c r="G4641" s="2"/>
      <c r="H4641" s="6"/>
      <c r="I4641" s="9"/>
      <c r="J4641" s="9"/>
      <c r="K4641" s="9"/>
    </row>
    <row r="4642" spans="1:11" x14ac:dyDescent="0.25">
      <c r="A4642" s="2"/>
      <c r="B4642" s="2"/>
      <c r="C4642" s="2"/>
      <c r="E4642" s="2"/>
      <c r="G4642" s="2"/>
      <c r="H4642" s="6"/>
      <c r="I4642" s="9"/>
      <c r="J4642" s="9"/>
      <c r="K4642" s="9"/>
    </row>
    <row r="4643" spans="1:11" x14ac:dyDescent="0.25">
      <c r="A4643" s="2"/>
      <c r="B4643" s="2"/>
      <c r="C4643" s="2"/>
      <c r="E4643" s="2"/>
      <c r="G4643" s="2"/>
      <c r="H4643" s="6"/>
      <c r="I4643" s="9"/>
      <c r="J4643" s="9"/>
      <c r="K4643" s="9"/>
    </row>
    <row r="4644" spans="1:11" x14ac:dyDescent="0.25">
      <c r="A4644" s="2"/>
      <c r="B4644" s="2"/>
      <c r="C4644" s="2"/>
      <c r="E4644" s="2"/>
      <c r="G4644" s="2"/>
      <c r="H4644" s="6"/>
      <c r="I4644" s="9"/>
      <c r="J4644" s="9"/>
      <c r="K4644" s="9"/>
    </row>
    <row r="4645" spans="1:11" x14ac:dyDescent="0.25">
      <c r="A4645" s="2"/>
      <c r="B4645" s="2"/>
      <c r="C4645" s="2"/>
      <c r="E4645" s="2"/>
      <c r="G4645" s="2"/>
      <c r="H4645" s="6"/>
      <c r="I4645" s="9"/>
      <c r="J4645" s="9"/>
      <c r="K4645" s="9"/>
    </row>
    <row r="4646" spans="1:11" x14ac:dyDescent="0.25">
      <c r="A4646" s="2"/>
      <c r="B4646" s="2"/>
      <c r="C4646" s="2"/>
      <c r="E4646" s="2"/>
      <c r="G4646" s="2"/>
      <c r="H4646" s="6"/>
      <c r="I4646" s="9"/>
      <c r="J4646" s="9"/>
      <c r="K4646" s="9"/>
    </row>
    <row r="4647" spans="1:11" x14ac:dyDescent="0.25">
      <c r="A4647" s="2"/>
      <c r="B4647" s="2"/>
      <c r="C4647" s="2"/>
      <c r="E4647" s="2"/>
      <c r="G4647" s="2"/>
      <c r="H4647" s="6"/>
      <c r="I4647" s="9"/>
      <c r="J4647" s="9"/>
      <c r="K4647" s="9"/>
    </row>
    <row r="4648" spans="1:11" x14ac:dyDescent="0.25">
      <c r="A4648" s="2"/>
      <c r="B4648" s="2"/>
      <c r="C4648" s="2"/>
      <c r="E4648" s="2"/>
      <c r="G4648" s="2"/>
      <c r="H4648" s="6"/>
      <c r="I4648" s="9"/>
      <c r="J4648" s="9"/>
      <c r="K4648" s="9"/>
    </row>
    <row r="4649" spans="1:11" x14ac:dyDescent="0.25">
      <c r="A4649" s="2"/>
      <c r="B4649" s="2"/>
      <c r="C4649" s="2"/>
      <c r="E4649" s="2"/>
      <c r="G4649" s="2"/>
      <c r="H4649" s="6"/>
      <c r="I4649" s="9"/>
      <c r="J4649" s="9"/>
      <c r="K4649" s="9"/>
    </row>
    <row r="4650" spans="1:11" x14ac:dyDescent="0.25">
      <c r="A4650" s="2"/>
      <c r="B4650" s="2"/>
      <c r="C4650" s="2"/>
      <c r="E4650" s="2"/>
      <c r="G4650" s="2"/>
      <c r="H4650" s="6"/>
      <c r="I4650" s="9"/>
      <c r="J4650" s="9"/>
      <c r="K4650" s="9"/>
    </row>
    <row r="4651" spans="1:11" x14ac:dyDescent="0.25">
      <c r="A4651" s="2"/>
      <c r="B4651" s="2"/>
      <c r="C4651" s="2"/>
      <c r="E4651" s="2"/>
      <c r="G4651" s="2"/>
      <c r="H4651" s="6"/>
      <c r="I4651" s="9"/>
      <c r="J4651" s="9"/>
      <c r="K4651" s="9"/>
    </row>
    <row r="4652" spans="1:11" x14ac:dyDescent="0.25">
      <c r="A4652" s="2"/>
      <c r="B4652" s="2"/>
      <c r="C4652" s="2"/>
      <c r="E4652" s="2"/>
      <c r="G4652" s="2"/>
      <c r="H4652" s="6"/>
      <c r="I4652" s="9"/>
      <c r="J4652" s="9"/>
      <c r="K4652" s="9"/>
    </row>
    <row r="4653" spans="1:11" x14ac:dyDescent="0.25">
      <c r="A4653" s="2"/>
      <c r="B4653" s="2"/>
      <c r="C4653" s="2"/>
      <c r="E4653" s="2"/>
      <c r="G4653" s="2"/>
      <c r="H4653" s="6"/>
      <c r="I4653" s="9"/>
      <c r="J4653" s="9"/>
      <c r="K4653" s="9"/>
    </row>
    <row r="4654" spans="1:11" x14ac:dyDescent="0.25">
      <c r="A4654" s="2"/>
      <c r="B4654" s="2"/>
      <c r="C4654" s="2"/>
      <c r="E4654" s="2"/>
      <c r="G4654" s="2"/>
      <c r="H4654" s="6"/>
      <c r="I4654" s="9"/>
      <c r="J4654" s="9"/>
      <c r="K4654" s="9"/>
    </row>
    <row r="4655" spans="1:11" x14ac:dyDescent="0.25">
      <c r="A4655" s="2"/>
      <c r="B4655" s="2"/>
      <c r="C4655" s="2"/>
      <c r="E4655" s="2"/>
      <c r="G4655" s="2"/>
      <c r="H4655" s="6"/>
      <c r="I4655" s="9"/>
      <c r="J4655" s="9"/>
      <c r="K4655" s="9"/>
    </row>
    <row r="4656" spans="1:11" x14ac:dyDescent="0.25">
      <c r="A4656" s="2"/>
      <c r="B4656" s="2"/>
      <c r="C4656" s="2"/>
      <c r="E4656" s="2"/>
      <c r="G4656" s="2"/>
      <c r="H4656" s="6"/>
      <c r="I4656" s="9"/>
      <c r="J4656" s="9"/>
      <c r="K4656" s="9"/>
    </row>
    <row r="4657" spans="1:11" x14ac:dyDescent="0.25">
      <c r="A4657" s="2"/>
      <c r="B4657" s="2"/>
      <c r="C4657" s="2"/>
      <c r="E4657" s="2"/>
      <c r="G4657" s="2"/>
      <c r="H4657" s="6"/>
      <c r="I4657" s="9"/>
      <c r="J4657" s="9"/>
      <c r="K4657" s="9"/>
    </row>
    <row r="4658" spans="1:11" x14ac:dyDescent="0.25">
      <c r="A4658" s="2"/>
      <c r="B4658" s="2"/>
      <c r="C4658" s="2"/>
      <c r="E4658" s="2"/>
      <c r="G4658" s="2"/>
      <c r="H4658" s="6"/>
      <c r="I4658" s="9"/>
      <c r="J4658" s="9"/>
      <c r="K4658" s="9"/>
    </row>
    <row r="4659" spans="1:11" x14ac:dyDescent="0.25">
      <c r="A4659" s="2"/>
      <c r="B4659" s="2"/>
      <c r="C4659" s="2"/>
      <c r="E4659" s="2"/>
      <c r="G4659" s="2"/>
      <c r="H4659" s="6"/>
      <c r="I4659" s="9"/>
      <c r="J4659" s="9"/>
      <c r="K4659" s="9"/>
    </row>
    <row r="4660" spans="1:11" x14ac:dyDescent="0.25">
      <c r="A4660" s="2"/>
      <c r="B4660" s="2"/>
      <c r="C4660" s="2"/>
      <c r="E4660" s="2"/>
      <c r="G4660" s="2"/>
      <c r="H4660" s="6"/>
      <c r="I4660" s="9"/>
      <c r="J4660" s="9"/>
      <c r="K4660" s="9"/>
    </row>
    <row r="4661" spans="1:11" x14ac:dyDescent="0.25">
      <c r="A4661" s="2"/>
      <c r="B4661" s="2"/>
      <c r="C4661" s="2"/>
      <c r="E4661" s="2"/>
      <c r="G4661" s="2"/>
      <c r="H4661" s="6"/>
      <c r="I4661" s="9"/>
      <c r="J4661" s="9"/>
      <c r="K4661" s="9"/>
    </row>
    <row r="4662" spans="1:11" x14ac:dyDescent="0.25">
      <c r="A4662" s="2"/>
      <c r="B4662" s="2"/>
      <c r="C4662" s="2"/>
      <c r="E4662" s="2"/>
      <c r="G4662" s="2"/>
      <c r="H4662" s="6"/>
      <c r="I4662" s="9"/>
      <c r="J4662" s="9"/>
      <c r="K4662" s="9"/>
    </row>
    <row r="4663" spans="1:11" x14ac:dyDescent="0.25">
      <c r="A4663" s="2"/>
      <c r="B4663" s="2"/>
      <c r="C4663" s="2"/>
      <c r="E4663" s="2"/>
      <c r="G4663" s="2"/>
      <c r="H4663" s="6"/>
      <c r="I4663" s="9"/>
      <c r="J4663" s="9"/>
      <c r="K4663" s="9"/>
    </row>
    <row r="4664" spans="1:11" x14ac:dyDescent="0.25">
      <c r="A4664" s="2"/>
      <c r="B4664" s="2"/>
      <c r="C4664" s="2"/>
      <c r="E4664" s="2"/>
      <c r="G4664" s="2"/>
      <c r="H4664" s="6"/>
      <c r="I4664" s="9"/>
      <c r="J4664" s="9"/>
      <c r="K4664" s="9"/>
    </row>
    <row r="4665" spans="1:11" x14ac:dyDescent="0.25">
      <c r="A4665" s="2"/>
      <c r="B4665" s="2"/>
      <c r="C4665" s="2"/>
      <c r="E4665" s="2"/>
      <c r="G4665" s="2"/>
      <c r="H4665" s="6"/>
      <c r="I4665" s="9"/>
      <c r="J4665" s="9"/>
      <c r="K4665" s="9"/>
    </row>
    <row r="4666" spans="1:11" x14ac:dyDescent="0.25">
      <c r="A4666" s="2"/>
      <c r="B4666" s="2"/>
      <c r="C4666" s="2"/>
      <c r="E4666" s="2"/>
      <c r="G4666" s="2"/>
      <c r="H4666" s="6"/>
      <c r="I4666" s="9"/>
      <c r="J4666" s="9"/>
      <c r="K4666" s="9"/>
    </row>
    <row r="4667" spans="1:11" x14ac:dyDescent="0.25">
      <c r="A4667" s="2"/>
      <c r="B4667" s="2"/>
      <c r="C4667" s="2"/>
      <c r="E4667" s="2"/>
      <c r="G4667" s="2"/>
      <c r="H4667" s="6"/>
      <c r="I4667" s="9"/>
      <c r="J4667" s="9"/>
      <c r="K4667" s="9"/>
    </row>
    <row r="4668" spans="1:11" x14ac:dyDescent="0.25">
      <c r="A4668" s="2"/>
      <c r="B4668" s="2"/>
      <c r="C4668" s="2"/>
      <c r="E4668" s="2"/>
      <c r="G4668" s="2"/>
      <c r="H4668" s="6"/>
      <c r="I4668" s="9"/>
      <c r="J4668" s="9"/>
      <c r="K4668" s="9"/>
    </row>
    <row r="4669" spans="1:11" x14ac:dyDescent="0.25">
      <c r="A4669" s="2"/>
      <c r="B4669" s="2"/>
      <c r="C4669" s="2"/>
      <c r="E4669" s="2"/>
      <c r="G4669" s="2"/>
      <c r="H4669" s="6"/>
      <c r="I4669" s="9"/>
      <c r="J4669" s="9"/>
      <c r="K4669" s="9"/>
    </row>
    <row r="4670" spans="1:11" x14ac:dyDescent="0.25">
      <c r="A4670" s="2"/>
      <c r="B4670" s="2"/>
      <c r="C4670" s="2"/>
      <c r="E4670" s="2"/>
      <c r="G4670" s="2"/>
      <c r="H4670" s="6"/>
      <c r="I4670" s="9"/>
      <c r="J4670" s="9"/>
      <c r="K4670" s="9"/>
    </row>
    <row r="4671" spans="1:11" x14ac:dyDescent="0.25">
      <c r="A4671" s="2"/>
      <c r="B4671" s="2"/>
      <c r="C4671" s="2"/>
      <c r="E4671" s="2"/>
      <c r="G4671" s="2"/>
      <c r="H4671" s="6"/>
      <c r="I4671" s="9"/>
      <c r="J4671" s="9"/>
      <c r="K4671" s="9"/>
    </row>
    <row r="4672" spans="1:11" x14ac:dyDescent="0.25">
      <c r="A4672" s="2"/>
      <c r="B4672" s="2"/>
      <c r="C4672" s="2"/>
      <c r="E4672" s="2"/>
      <c r="G4672" s="2"/>
      <c r="H4672" s="6"/>
      <c r="I4672" s="9"/>
      <c r="J4672" s="9"/>
      <c r="K4672" s="9"/>
    </row>
    <row r="4673" spans="1:11" x14ac:dyDescent="0.25">
      <c r="A4673" s="2"/>
      <c r="B4673" s="2"/>
      <c r="C4673" s="2"/>
      <c r="E4673" s="2"/>
      <c r="G4673" s="2"/>
      <c r="H4673" s="6"/>
      <c r="I4673" s="9"/>
      <c r="J4673" s="9"/>
      <c r="K4673" s="9"/>
    </row>
    <row r="4674" spans="1:11" x14ac:dyDescent="0.25">
      <c r="A4674" s="2"/>
      <c r="B4674" s="2"/>
      <c r="C4674" s="2"/>
      <c r="E4674" s="2"/>
      <c r="G4674" s="2"/>
      <c r="H4674" s="6"/>
      <c r="I4674" s="9"/>
      <c r="J4674" s="9"/>
      <c r="K4674" s="9"/>
    </row>
    <row r="4675" spans="1:11" x14ac:dyDescent="0.25">
      <c r="A4675" s="2"/>
      <c r="B4675" s="2"/>
      <c r="C4675" s="2"/>
      <c r="E4675" s="2"/>
      <c r="G4675" s="2"/>
      <c r="H4675" s="6"/>
      <c r="I4675" s="9"/>
      <c r="J4675" s="9"/>
      <c r="K4675" s="9"/>
    </row>
    <row r="4676" spans="1:11" x14ac:dyDescent="0.25">
      <c r="A4676" s="2"/>
      <c r="B4676" s="2"/>
      <c r="C4676" s="2"/>
      <c r="E4676" s="2"/>
      <c r="G4676" s="2"/>
      <c r="H4676" s="6"/>
      <c r="I4676" s="9"/>
      <c r="J4676" s="9"/>
      <c r="K4676" s="9"/>
    </row>
    <row r="4677" spans="1:11" x14ac:dyDescent="0.25">
      <c r="A4677" s="2"/>
      <c r="B4677" s="2"/>
      <c r="C4677" s="2"/>
      <c r="E4677" s="2"/>
      <c r="G4677" s="2"/>
      <c r="H4677" s="6"/>
      <c r="I4677" s="9"/>
      <c r="J4677" s="9"/>
      <c r="K4677" s="9"/>
    </row>
    <row r="4678" spans="1:11" x14ac:dyDescent="0.25">
      <c r="A4678" s="2"/>
      <c r="B4678" s="2"/>
      <c r="C4678" s="2"/>
      <c r="E4678" s="2"/>
      <c r="G4678" s="2"/>
      <c r="H4678" s="6"/>
      <c r="I4678" s="9"/>
      <c r="J4678" s="9"/>
      <c r="K4678" s="9"/>
    </row>
    <row r="4679" spans="1:11" x14ac:dyDescent="0.25">
      <c r="A4679" s="2"/>
      <c r="B4679" s="2"/>
      <c r="C4679" s="2"/>
      <c r="E4679" s="2"/>
      <c r="G4679" s="2"/>
      <c r="H4679" s="6"/>
      <c r="I4679" s="9"/>
      <c r="J4679" s="9"/>
      <c r="K4679" s="9"/>
    </row>
    <row r="4680" spans="1:11" x14ac:dyDescent="0.25">
      <c r="A4680" s="2"/>
      <c r="B4680" s="2"/>
      <c r="C4680" s="2"/>
      <c r="E4680" s="2"/>
      <c r="G4680" s="2"/>
      <c r="H4680" s="6"/>
      <c r="I4680" s="9"/>
      <c r="J4680" s="9"/>
      <c r="K4680" s="9"/>
    </row>
    <row r="4681" spans="1:11" x14ac:dyDescent="0.25">
      <c r="A4681" s="2"/>
      <c r="B4681" s="2"/>
      <c r="C4681" s="2"/>
      <c r="E4681" s="2"/>
      <c r="G4681" s="2"/>
      <c r="H4681" s="6"/>
      <c r="I4681" s="9"/>
      <c r="J4681" s="9"/>
      <c r="K4681" s="9"/>
    </row>
    <row r="4682" spans="1:11" x14ac:dyDescent="0.25">
      <c r="A4682" s="2"/>
      <c r="B4682" s="2"/>
      <c r="C4682" s="2"/>
      <c r="E4682" s="2"/>
      <c r="G4682" s="2"/>
      <c r="H4682" s="6"/>
      <c r="I4682" s="9"/>
      <c r="J4682" s="9"/>
      <c r="K4682" s="9"/>
    </row>
    <row r="4683" spans="1:11" x14ac:dyDescent="0.25">
      <c r="A4683" s="2"/>
      <c r="B4683" s="2"/>
      <c r="C4683" s="2"/>
      <c r="E4683" s="2"/>
      <c r="G4683" s="2"/>
      <c r="H4683" s="6"/>
      <c r="I4683" s="9"/>
      <c r="J4683" s="9"/>
      <c r="K4683" s="9"/>
    </row>
    <row r="4684" spans="1:11" x14ac:dyDescent="0.25">
      <c r="A4684" s="2"/>
      <c r="B4684" s="2"/>
      <c r="C4684" s="2"/>
      <c r="E4684" s="2"/>
      <c r="G4684" s="2"/>
      <c r="H4684" s="6"/>
      <c r="I4684" s="9"/>
      <c r="J4684" s="9"/>
      <c r="K4684" s="9"/>
    </row>
    <row r="4685" spans="1:11" x14ac:dyDescent="0.25">
      <c r="A4685" s="2"/>
      <c r="B4685" s="2"/>
      <c r="C4685" s="2"/>
      <c r="E4685" s="2"/>
      <c r="G4685" s="2"/>
      <c r="H4685" s="6"/>
      <c r="I4685" s="9"/>
      <c r="J4685" s="9"/>
      <c r="K4685" s="9"/>
    </row>
    <row r="4686" spans="1:11" x14ac:dyDescent="0.25">
      <c r="A4686" s="2"/>
      <c r="B4686" s="2"/>
      <c r="C4686" s="2"/>
      <c r="E4686" s="2"/>
      <c r="G4686" s="2"/>
      <c r="H4686" s="6"/>
      <c r="I4686" s="9"/>
      <c r="J4686" s="9"/>
      <c r="K4686" s="9"/>
    </row>
    <row r="4687" spans="1:11" x14ac:dyDescent="0.25">
      <c r="A4687" s="2"/>
      <c r="B4687" s="2"/>
      <c r="C4687" s="2"/>
      <c r="E4687" s="2"/>
      <c r="G4687" s="2"/>
      <c r="H4687" s="6"/>
      <c r="I4687" s="9"/>
      <c r="J4687" s="9"/>
      <c r="K4687" s="9"/>
    </row>
    <row r="4688" spans="1:11" x14ac:dyDescent="0.25">
      <c r="A4688" s="2"/>
      <c r="B4688" s="2"/>
      <c r="C4688" s="2"/>
      <c r="E4688" s="2"/>
      <c r="G4688" s="2"/>
      <c r="H4688" s="6"/>
      <c r="I4688" s="9"/>
      <c r="J4688" s="9"/>
      <c r="K4688" s="9"/>
    </row>
    <row r="4689" spans="1:11" x14ac:dyDescent="0.25">
      <c r="A4689" s="2"/>
      <c r="B4689" s="2"/>
      <c r="C4689" s="2"/>
      <c r="E4689" s="2"/>
      <c r="G4689" s="2"/>
      <c r="H4689" s="6"/>
      <c r="I4689" s="9"/>
      <c r="J4689" s="9"/>
      <c r="K4689" s="9"/>
    </row>
    <row r="4690" spans="1:11" x14ac:dyDescent="0.25">
      <c r="A4690" s="2"/>
      <c r="B4690" s="2"/>
      <c r="C4690" s="2"/>
      <c r="E4690" s="2"/>
      <c r="G4690" s="2"/>
      <c r="H4690" s="6"/>
      <c r="I4690" s="9"/>
      <c r="J4690" s="9"/>
      <c r="K4690" s="9"/>
    </row>
    <row r="4691" spans="1:11" x14ac:dyDescent="0.25">
      <c r="A4691" s="2"/>
      <c r="B4691" s="2"/>
      <c r="C4691" s="2"/>
      <c r="E4691" s="2"/>
      <c r="G4691" s="2"/>
      <c r="H4691" s="6"/>
      <c r="I4691" s="9"/>
      <c r="J4691" s="9"/>
      <c r="K4691" s="9"/>
    </row>
    <row r="4692" spans="1:11" x14ac:dyDescent="0.25">
      <c r="A4692" s="2"/>
      <c r="B4692" s="2"/>
      <c r="C4692" s="2"/>
      <c r="E4692" s="2"/>
      <c r="G4692" s="2"/>
      <c r="H4692" s="6"/>
      <c r="I4692" s="9"/>
      <c r="J4692" s="9"/>
      <c r="K4692" s="9"/>
    </row>
    <row r="4693" spans="1:11" x14ac:dyDescent="0.25">
      <c r="A4693" s="2"/>
      <c r="B4693" s="2"/>
      <c r="C4693" s="2"/>
      <c r="E4693" s="2"/>
      <c r="G4693" s="2"/>
      <c r="H4693" s="6"/>
      <c r="I4693" s="9"/>
      <c r="J4693" s="9"/>
      <c r="K4693" s="9"/>
    </row>
    <row r="4694" spans="1:11" x14ac:dyDescent="0.25">
      <c r="A4694" s="2"/>
      <c r="B4694" s="2"/>
      <c r="C4694" s="2"/>
      <c r="E4694" s="2"/>
      <c r="G4694" s="2"/>
      <c r="H4694" s="6"/>
      <c r="I4694" s="9"/>
      <c r="J4694" s="9"/>
      <c r="K4694" s="9"/>
    </row>
    <row r="4695" spans="1:11" x14ac:dyDescent="0.25">
      <c r="A4695" s="2"/>
      <c r="B4695" s="2"/>
      <c r="C4695" s="2"/>
      <c r="E4695" s="2"/>
      <c r="G4695" s="2"/>
      <c r="H4695" s="6"/>
      <c r="I4695" s="9"/>
      <c r="J4695" s="9"/>
      <c r="K4695" s="9"/>
    </row>
    <row r="4696" spans="1:11" x14ac:dyDescent="0.25">
      <c r="A4696" s="2"/>
      <c r="B4696" s="2"/>
      <c r="C4696" s="2"/>
      <c r="E4696" s="2"/>
      <c r="G4696" s="2"/>
      <c r="H4696" s="6"/>
      <c r="I4696" s="9"/>
      <c r="J4696" s="9"/>
      <c r="K4696" s="9"/>
    </row>
    <row r="4697" spans="1:11" x14ac:dyDescent="0.25">
      <c r="A4697" s="2"/>
      <c r="B4697" s="2"/>
      <c r="C4697" s="2"/>
      <c r="E4697" s="2"/>
      <c r="G4697" s="2"/>
      <c r="H4697" s="6"/>
      <c r="I4697" s="9"/>
      <c r="J4697" s="9"/>
      <c r="K4697" s="9"/>
    </row>
    <row r="4698" spans="1:11" x14ac:dyDescent="0.25">
      <c r="A4698" s="2"/>
      <c r="B4698" s="2"/>
      <c r="C4698" s="2"/>
      <c r="E4698" s="2"/>
      <c r="G4698" s="2"/>
      <c r="H4698" s="6"/>
      <c r="I4698" s="9"/>
      <c r="J4698" s="9"/>
      <c r="K4698" s="9"/>
    </row>
    <row r="4699" spans="1:11" x14ac:dyDescent="0.25">
      <c r="A4699" s="2"/>
      <c r="B4699" s="2"/>
      <c r="C4699" s="2"/>
      <c r="E4699" s="2"/>
      <c r="G4699" s="2"/>
      <c r="H4699" s="6"/>
      <c r="I4699" s="9"/>
      <c r="J4699" s="9"/>
      <c r="K4699" s="9"/>
    </row>
    <row r="4700" spans="1:11" x14ac:dyDescent="0.25">
      <c r="A4700" s="2"/>
      <c r="B4700" s="2"/>
      <c r="C4700" s="2"/>
      <c r="E4700" s="2"/>
      <c r="G4700" s="2"/>
      <c r="H4700" s="6"/>
      <c r="I4700" s="9"/>
      <c r="J4700" s="9"/>
      <c r="K4700" s="9"/>
    </row>
    <row r="4701" spans="1:11" x14ac:dyDescent="0.25">
      <c r="A4701" s="2"/>
      <c r="B4701" s="2"/>
      <c r="C4701" s="2"/>
      <c r="E4701" s="2"/>
      <c r="G4701" s="2"/>
      <c r="H4701" s="6"/>
      <c r="I4701" s="9"/>
      <c r="J4701" s="9"/>
      <c r="K4701" s="9"/>
    </row>
    <row r="4702" spans="1:11" x14ac:dyDescent="0.25">
      <c r="A4702" s="2"/>
      <c r="B4702" s="2"/>
      <c r="C4702" s="2"/>
      <c r="E4702" s="2"/>
      <c r="G4702" s="2"/>
      <c r="H4702" s="6"/>
      <c r="I4702" s="9"/>
      <c r="J4702" s="9"/>
      <c r="K4702" s="9"/>
    </row>
    <row r="4703" spans="1:11" x14ac:dyDescent="0.25">
      <c r="A4703" s="2"/>
      <c r="B4703" s="2"/>
      <c r="C4703" s="2"/>
      <c r="E4703" s="2"/>
      <c r="G4703" s="2"/>
      <c r="H4703" s="6"/>
      <c r="I4703" s="9"/>
      <c r="J4703" s="9"/>
      <c r="K4703" s="9"/>
    </row>
    <row r="4704" spans="1:11" x14ac:dyDescent="0.25">
      <c r="A4704" s="2"/>
      <c r="B4704" s="2"/>
      <c r="C4704" s="2"/>
      <c r="E4704" s="2"/>
      <c r="G4704" s="2"/>
      <c r="H4704" s="6"/>
      <c r="I4704" s="9"/>
      <c r="J4704" s="9"/>
      <c r="K4704" s="9"/>
    </row>
    <row r="4705" spans="1:11" x14ac:dyDescent="0.25">
      <c r="A4705" s="2"/>
      <c r="B4705" s="2"/>
      <c r="C4705" s="2"/>
      <c r="E4705" s="2"/>
      <c r="G4705" s="2"/>
      <c r="H4705" s="6"/>
      <c r="I4705" s="9"/>
      <c r="J4705" s="9"/>
      <c r="K4705" s="9"/>
    </row>
    <row r="4706" spans="1:11" x14ac:dyDescent="0.25">
      <c r="A4706" s="2"/>
      <c r="B4706" s="2"/>
      <c r="C4706" s="2"/>
      <c r="E4706" s="2"/>
      <c r="G4706" s="2"/>
      <c r="H4706" s="6"/>
      <c r="I4706" s="9"/>
      <c r="J4706" s="9"/>
      <c r="K4706" s="9"/>
    </row>
    <row r="4707" spans="1:11" x14ac:dyDescent="0.25">
      <c r="A4707" s="2"/>
      <c r="B4707" s="2"/>
      <c r="C4707" s="2"/>
      <c r="E4707" s="2"/>
      <c r="G4707" s="2"/>
      <c r="H4707" s="6"/>
      <c r="I4707" s="9"/>
      <c r="J4707" s="9"/>
      <c r="K4707" s="9"/>
    </row>
    <row r="4708" spans="1:11" x14ac:dyDescent="0.25">
      <c r="A4708" s="2"/>
      <c r="B4708" s="2"/>
      <c r="C4708" s="2"/>
      <c r="E4708" s="2"/>
      <c r="G4708" s="2"/>
      <c r="H4708" s="6"/>
      <c r="I4708" s="9"/>
      <c r="J4708" s="9"/>
      <c r="K4708" s="9"/>
    </row>
    <row r="4709" spans="1:11" x14ac:dyDescent="0.25">
      <c r="A4709" s="2"/>
      <c r="B4709" s="2"/>
      <c r="C4709" s="2"/>
      <c r="E4709" s="2"/>
      <c r="G4709" s="2"/>
      <c r="H4709" s="6"/>
      <c r="I4709" s="9"/>
      <c r="J4709" s="9"/>
      <c r="K4709" s="9"/>
    </row>
    <row r="4710" spans="1:11" x14ac:dyDescent="0.25">
      <c r="A4710" s="2"/>
      <c r="B4710" s="2"/>
      <c r="C4710" s="2"/>
      <c r="E4710" s="2"/>
      <c r="G4710" s="2"/>
      <c r="H4710" s="6"/>
      <c r="I4710" s="9"/>
      <c r="J4710" s="9"/>
      <c r="K4710" s="9"/>
    </row>
    <row r="4711" spans="1:11" x14ac:dyDescent="0.25">
      <c r="A4711" s="2"/>
      <c r="B4711" s="2"/>
      <c r="C4711" s="2"/>
      <c r="E4711" s="2"/>
      <c r="G4711" s="2"/>
      <c r="H4711" s="6"/>
      <c r="I4711" s="9"/>
      <c r="J4711" s="9"/>
      <c r="K4711" s="9"/>
    </row>
    <row r="4712" spans="1:11" x14ac:dyDescent="0.25">
      <c r="A4712" s="2"/>
      <c r="B4712" s="2"/>
      <c r="C4712" s="2"/>
      <c r="E4712" s="2"/>
      <c r="G4712" s="2"/>
      <c r="H4712" s="6"/>
      <c r="I4712" s="9"/>
      <c r="J4712" s="9"/>
      <c r="K4712" s="9"/>
    </row>
    <row r="4713" spans="1:11" x14ac:dyDescent="0.25">
      <c r="A4713" s="2"/>
      <c r="B4713" s="2"/>
      <c r="C4713" s="2"/>
      <c r="E4713" s="2"/>
      <c r="G4713" s="2"/>
      <c r="H4713" s="6"/>
      <c r="I4713" s="9"/>
      <c r="J4713" s="9"/>
      <c r="K4713" s="9"/>
    </row>
    <row r="4714" spans="1:11" x14ac:dyDescent="0.25">
      <c r="A4714" s="2"/>
      <c r="B4714" s="2"/>
      <c r="C4714" s="2"/>
      <c r="E4714" s="2"/>
      <c r="G4714" s="2"/>
      <c r="H4714" s="6"/>
      <c r="I4714" s="9"/>
      <c r="J4714" s="9"/>
      <c r="K4714" s="9"/>
    </row>
    <row r="4715" spans="1:11" x14ac:dyDescent="0.25">
      <c r="A4715" s="2"/>
      <c r="B4715" s="2"/>
      <c r="C4715" s="2"/>
      <c r="E4715" s="2"/>
      <c r="G4715" s="2"/>
      <c r="H4715" s="6"/>
      <c r="I4715" s="9"/>
      <c r="J4715" s="9"/>
      <c r="K4715" s="9"/>
    </row>
    <row r="4716" spans="1:11" x14ac:dyDescent="0.25">
      <c r="A4716" s="2"/>
      <c r="B4716" s="2"/>
      <c r="C4716" s="2"/>
      <c r="E4716" s="2"/>
      <c r="G4716" s="2"/>
      <c r="H4716" s="6"/>
      <c r="I4716" s="9"/>
      <c r="J4716" s="9"/>
      <c r="K4716" s="9"/>
    </row>
    <row r="4717" spans="1:11" x14ac:dyDescent="0.25">
      <c r="A4717" s="2"/>
      <c r="B4717" s="2"/>
      <c r="C4717" s="2"/>
      <c r="E4717" s="2"/>
      <c r="G4717" s="2"/>
      <c r="H4717" s="6"/>
      <c r="I4717" s="9"/>
      <c r="J4717" s="9"/>
      <c r="K4717" s="9"/>
    </row>
    <row r="4718" spans="1:11" x14ac:dyDescent="0.25">
      <c r="A4718" s="2"/>
      <c r="B4718" s="2"/>
      <c r="C4718" s="2"/>
      <c r="E4718" s="2"/>
      <c r="G4718" s="2"/>
      <c r="H4718" s="6"/>
      <c r="I4718" s="9"/>
      <c r="J4718" s="9"/>
      <c r="K4718" s="9"/>
    </row>
    <row r="4719" spans="1:11" x14ac:dyDescent="0.25">
      <c r="A4719" s="2"/>
      <c r="B4719" s="2"/>
      <c r="C4719" s="2"/>
      <c r="E4719" s="2"/>
      <c r="G4719" s="2"/>
      <c r="H4719" s="6"/>
      <c r="I4719" s="9"/>
      <c r="J4719" s="9"/>
      <c r="K4719" s="9"/>
    </row>
    <row r="4720" spans="1:11" x14ac:dyDescent="0.25">
      <c r="A4720" s="2"/>
      <c r="B4720" s="2"/>
      <c r="C4720" s="2"/>
      <c r="E4720" s="2"/>
      <c r="G4720" s="2"/>
      <c r="H4720" s="6"/>
      <c r="I4720" s="9"/>
      <c r="J4720" s="9"/>
      <c r="K4720" s="9"/>
    </row>
    <row r="4721" spans="1:11" x14ac:dyDescent="0.25">
      <c r="A4721" s="2"/>
      <c r="B4721" s="2"/>
      <c r="C4721" s="2"/>
      <c r="E4721" s="2"/>
      <c r="G4721" s="2"/>
      <c r="H4721" s="6"/>
      <c r="I4721" s="9"/>
      <c r="J4721" s="9"/>
      <c r="K4721" s="9"/>
    </row>
    <row r="4722" spans="1:11" x14ac:dyDescent="0.25">
      <c r="A4722" s="2"/>
      <c r="B4722" s="2"/>
      <c r="C4722" s="2"/>
      <c r="E4722" s="2"/>
      <c r="G4722" s="2"/>
      <c r="H4722" s="6"/>
      <c r="I4722" s="9"/>
      <c r="J4722" s="9"/>
      <c r="K4722" s="9"/>
    </row>
    <row r="4723" spans="1:11" x14ac:dyDescent="0.25">
      <c r="A4723" s="2"/>
      <c r="B4723" s="2"/>
      <c r="C4723" s="2"/>
      <c r="E4723" s="2"/>
      <c r="G4723" s="2"/>
      <c r="H4723" s="6"/>
      <c r="I4723" s="9"/>
      <c r="J4723" s="9"/>
      <c r="K4723" s="9"/>
    </row>
    <row r="4724" spans="1:11" x14ac:dyDescent="0.25">
      <c r="A4724" s="2"/>
      <c r="B4724" s="2"/>
      <c r="C4724" s="2"/>
      <c r="E4724" s="2"/>
      <c r="G4724" s="2"/>
      <c r="H4724" s="6"/>
      <c r="I4724" s="9"/>
      <c r="J4724" s="9"/>
      <c r="K4724" s="9"/>
    </row>
    <row r="4725" spans="1:11" x14ac:dyDescent="0.25">
      <c r="A4725" s="2"/>
      <c r="B4725" s="2"/>
      <c r="C4725" s="2"/>
      <c r="E4725" s="2"/>
      <c r="G4725" s="2"/>
      <c r="H4725" s="6"/>
      <c r="I4725" s="9"/>
      <c r="J4725" s="9"/>
      <c r="K4725" s="9"/>
    </row>
    <row r="4726" spans="1:11" x14ac:dyDescent="0.25">
      <c r="A4726" s="2"/>
      <c r="B4726" s="2"/>
      <c r="C4726" s="2"/>
      <c r="E4726" s="2"/>
      <c r="G4726" s="2"/>
      <c r="H4726" s="6"/>
      <c r="I4726" s="9"/>
      <c r="J4726" s="9"/>
      <c r="K4726" s="9"/>
    </row>
    <row r="4727" spans="1:11" x14ac:dyDescent="0.25">
      <c r="A4727" s="2"/>
      <c r="B4727" s="2"/>
      <c r="C4727" s="2"/>
      <c r="E4727" s="2"/>
      <c r="G4727" s="2"/>
      <c r="H4727" s="6"/>
      <c r="I4727" s="9"/>
      <c r="J4727" s="9"/>
      <c r="K4727" s="9"/>
    </row>
    <row r="4728" spans="1:11" x14ac:dyDescent="0.25">
      <c r="A4728" s="2"/>
      <c r="B4728" s="2"/>
      <c r="C4728" s="2"/>
      <c r="E4728" s="2"/>
      <c r="G4728" s="2"/>
      <c r="H4728" s="6"/>
      <c r="I4728" s="9"/>
      <c r="J4728" s="9"/>
      <c r="K4728" s="9"/>
    </row>
    <row r="4729" spans="1:11" x14ac:dyDescent="0.25">
      <c r="A4729" s="2"/>
      <c r="B4729" s="2"/>
      <c r="C4729" s="2"/>
      <c r="E4729" s="2"/>
      <c r="G4729" s="2"/>
      <c r="H4729" s="6"/>
      <c r="I4729" s="9"/>
      <c r="J4729" s="9"/>
      <c r="K4729" s="9"/>
    </row>
    <row r="4730" spans="1:11" x14ac:dyDescent="0.25">
      <c r="A4730" s="2"/>
      <c r="B4730" s="2"/>
      <c r="C4730" s="2"/>
      <c r="E4730" s="2"/>
      <c r="G4730" s="2"/>
      <c r="H4730" s="6"/>
      <c r="I4730" s="9"/>
      <c r="J4730" s="9"/>
      <c r="K4730" s="9"/>
    </row>
    <row r="4731" spans="1:11" x14ac:dyDescent="0.25">
      <c r="A4731" s="2"/>
      <c r="B4731" s="2"/>
      <c r="C4731" s="2"/>
      <c r="E4731" s="2"/>
      <c r="G4731" s="2"/>
      <c r="H4731" s="6"/>
      <c r="I4731" s="9"/>
      <c r="J4731" s="9"/>
      <c r="K4731" s="9"/>
    </row>
    <row r="4732" spans="1:11" x14ac:dyDescent="0.25">
      <c r="A4732" s="2"/>
      <c r="B4732" s="2"/>
      <c r="C4732" s="2"/>
      <c r="E4732" s="2"/>
      <c r="G4732" s="2"/>
      <c r="H4732" s="6"/>
      <c r="I4732" s="9"/>
      <c r="J4732" s="9"/>
      <c r="K4732" s="9"/>
    </row>
    <row r="4733" spans="1:11" x14ac:dyDescent="0.25">
      <c r="A4733" s="2"/>
      <c r="B4733" s="2"/>
      <c r="C4733" s="2"/>
      <c r="E4733" s="2"/>
      <c r="G4733" s="2"/>
      <c r="H4733" s="6"/>
      <c r="I4733" s="9"/>
      <c r="J4733" s="9"/>
      <c r="K4733" s="9"/>
    </row>
    <row r="4734" spans="1:11" x14ac:dyDescent="0.25">
      <c r="A4734" s="2"/>
      <c r="B4734" s="2"/>
      <c r="C4734" s="2"/>
      <c r="E4734" s="2"/>
      <c r="G4734" s="2"/>
      <c r="H4734" s="6"/>
      <c r="I4734" s="9"/>
      <c r="J4734" s="9"/>
      <c r="K4734" s="9"/>
    </row>
    <row r="4735" spans="1:11" x14ac:dyDescent="0.25">
      <c r="A4735" s="2"/>
      <c r="B4735" s="2"/>
      <c r="C4735" s="2"/>
      <c r="E4735" s="2"/>
      <c r="G4735" s="2"/>
      <c r="H4735" s="6"/>
      <c r="I4735" s="9"/>
      <c r="J4735" s="9"/>
      <c r="K4735" s="9"/>
    </row>
    <row r="4736" spans="1:11" x14ac:dyDescent="0.25">
      <c r="A4736" s="2"/>
      <c r="B4736" s="2"/>
      <c r="C4736" s="2"/>
      <c r="E4736" s="2"/>
      <c r="G4736" s="2"/>
      <c r="H4736" s="6"/>
      <c r="I4736" s="9"/>
      <c r="J4736" s="9"/>
      <c r="K4736" s="9"/>
    </row>
    <row r="4737" spans="1:11" x14ac:dyDescent="0.25">
      <c r="A4737" s="2"/>
      <c r="B4737" s="2"/>
      <c r="C4737" s="2"/>
      <c r="E4737" s="2"/>
      <c r="G4737" s="2"/>
      <c r="H4737" s="6"/>
      <c r="I4737" s="9"/>
      <c r="J4737" s="9"/>
      <c r="K4737" s="9"/>
    </row>
    <row r="4738" spans="1:11" x14ac:dyDescent="0.25">
      <c r="A4738" s="2"/>
      <c r="B4738" s="2"/>
      <c r="C4738" s="2"/>
      <c r="E4738" s="2"/>
      <c r="G4738" s="2"/>
      <c r="H4738" s="6"/>
      <c r="I4738" s="9"/>
      <c r="J4738" s="9"/>
      <c r="K4738" s="9"/>
    </row>
    <row r="4739" spans="1:11" x14ac:dyDescent="0.25">
      <c r="A4739" s="2"/>
      <c r="B4739" s="2"/>
      <c r="C4739" s="2"/>
      <c r="E4739" s="2"/>
      <c r="G4739" s="2"/>
      <c r="H4739" s="6"/>
      <c r="I4739" s="9"/>
      <c r="J4739" s="9"/>
      <c r="K4739" s="9"/>
    </row>
    <row r="4740" spans="1:11" x14ac:dyDescent="0.25">
      <c r="A4740" s="2"/>
      <c r="B4740" s="2"/>
      <c r="C4740" s="2"/>
      <c r="E4740" s="2"/>
      <c r="G4740" s="2"/>
      <c r="H4740" s="6"/>
      <c r="I4740" s="9"/>
      <c r="J4740" s="9"/>
      <c r="K4740" s="9"/>
    </row>
    <row r="4741" spans="1:11" x14ac:dyDescent="0.25">
      <c r="A4741" s="2"/>
      <c r="B4741" s="2"/>
      <c r="C4741" s="2"/>
      <c r="E4741" s="2"/>
      <c r="G4741" s="2"/>
      <c r="H4741" s="6"/>
      <c r="I4741" s="9"/>
      <c r="J4741" s="9"/>
      <c r="K4741" s="9"/>
    </row>
    <row r="4742" spans="1:11" x14ac:dyDescent="0.25">
      <c r="A4742" s="2"/>
      <c r="B4742" s="2"/>
      <c r="C4742" s="2"/>
      <c r="E4742" s="2"/>
      <c r="G4742" s="2"/>
      <c r="H4742" s="6"/>
      <c r="I4742" s="9"/>
      <c r="J4742" s="9"/>
      <c r="K4742" s="9"/>
    </row>
    <row r="4743" spans="1:11" x14ac:dyDescent="0.25">
      <c r="A4743" s="2"/>
      <c r="B4743" s="2"/>
      <c r="C4743" s="2"/>
      <c r="E4743" s="2"/>
      <c r="G4743" s="2"/>
      <c r="H4743" s="6"/>
      <c r="I4743" s="9"/>
      <c r="J4743" s="9"/>
      <c r="K4743" s="9"/>
    </row>
    <row r="4744" spans="1:11" x14ac:dyDescent="0.25">
      <c r="A4744" s="2"/>
      <c r="B4744" s="2"/>
      <c r="C4744" s="2"/>
      <c r="E4744" s="2"/>
      <c r="G4744" s="2"/>
      <c r="H4744" s="6"/>
      <c r="I4744" s="9"/>
      <c r="J4744" s="9"/>
      <c r="K4744" s="9"/>
    </row>
    <row r="4745" spans="1:11" x14ac:dyDescent="0.25">
      <c r="A4745" s="2"/>
      <c r="B4745" s="2"/>
      <c r="C4745" s="2"/>
      <c r="E4745" s="2"/>
      <c r="G4745" s="2"/>
      <c r="H4745" s="6"/>
      <c r="I4745" s="9"/>
      <c r="J4745" s="9"/>
      <c r="K4745" s="9"/>
    </row>
    <row r="4746" spans="1:11" x14ac:dyDescent="0.25">
      <c r="A4746" s="2"/>
      <c r="B4746" s="2"/>
      <c r="C4746" s="2"/>
      <c r="E4746" s="2"/>
      <c r="G4746" s="2"/>
      <c r="H4746" s="6"/>
      <c r="I4746" s="9"/>
      <c r="J4746" s="9"/>
      <c r="K4746" s="9"/>
    </row>
    <row r="4747" spans="1:11" x14ac:dyDescent="0.25">
      <c r="A4747" s="2"/>
      <c r="B4747" s="2"/>
      <c r="C4747" s="2"/>
      <c r="E4747" s="2"/>
      <c r="G4747" s="2"/>
      <c r="H4747" s="6"/>
      <c r="I4747" s="9"/>
      <c r="J4747" s="9"/>
      <c r="K4747" s="9"/>
    </row>
    <row r="4748" spans="1:11" x14ac:dyDescent="0.25">
      <c r="A4748" s="2"/>
      <c r="B4748" s="2"/>
      <c r="C4748" s="2"/>
      <c r="E4748" s="2"/>
      <c r="G4748" s="2"/>
      <c r="H4748" s="6"/>
      <c r="I4748" s="9"/>
      <c r="J4748" s="9"/>
      <c r="K4748" s="9"/>
    </row>
    <row r="4749" spans="1:11" x14ac:dyDescent="0.25">
      <c r="A4749" s="2"/>
      <c r="B4749" s="2"/>
      <c r="C4749" s="2"/>
      <c r="E4749" s="2"/>
      <c r="G4749" s="2"/>
      <c r="H4749" s="6"/>
      <c r="I4749" s="9"/>
      <c r="J4749" s="9"/>
      <c r="K4749" s="9"/>
    </row>
    <row r="4750" spans="1:11" x14ac:dyDescent="0.25">
      <c r="A4750" s="2"/>
      <c r="B4750" s="2"/>
      <c r="C4750" s="2"/>
      <c r="E4750" s="2"/>
      <c r="G4750" s="2"/>
      <c r="H4750" s="6"/>
      <c r="I4750" s="9"/>
      <c r="J4750" s="9"/>
      <c r="K4750" s="9"/>
    </row>
    <row r="4751" spans="1:11" x14ac:dyDescent="0.25">
      <c r="A4751" s="2"/>
      <c r="B4751" s="2"/>
      <c r="C4751" s="2"/>
      <c r="E4751" s="2"/>
      <c r="G4751" s="2"/>
      <c r="H4751" s="6"/>
      <c r="I4751" s="9"/>
      <c r="J4751" s="9"/>
      <c r="K4751" s="9"/>
    </row>
    <row r="4752" spans="1:11" x14ac:dyDescent="0.25">
      <c r="A4752" s="2"/>
      <c r="B4752" s="2"/>
      <c r="C4752" s="2"/>
      <c r="E4752" s="2"/>
      <c r="G4752" s="2"/>
      <c r="H4752" s="6"/>
      <c r="I4752" s="9"/>
      <c r="J4752" s="9"/>
      <c r="K4752" s="9"/>
    </row>
    <row r="4753" spans="1:11" x14ac:dyDescent="0.25">
      <c r="A4753" s="2"/>
      <c r="B4753" s="2"/>
      <c r="C4753" s="2"/>
      <c r="E4753" s="2"/>
      <c r="G4753" s="2"/>
      <c r="H4753" s="6"/>
      <c r="I4753" s="9"/>
      <c r="J4753" s="9"/>
      <c r="K4753" s="9"/>
    </row>
    <row r="4754" spans="1:11" x14ac:dyDescent="0.25">
      <c r="A4754" s="2"/>
      <c r="B4754" s="2"/>
      <c r="C4754" s="2"/>
      <c r="E4754" s="2"/>
      <c r="G4754" s="2"/>
      <c r="H4754" s="6"/>
      <c r="I4754" s="9"/>
      <c r="J4754" s="9"/>
      <c r="K4754" s="9"/>
    </row>
    <row r="4755" spans="1:11" x14ac:dyDescent="0.25">
      <c r="A4755" s="2"/>
      <c r="B4755" s="2"/>
      <c r="C4755" s="2"/>
      <c r="E4755" s="2"/>
      <c r="G4755" s="2"/>
      <c r="H4755" s="6"/>
      <c r="I4755" s="9"/>
      <c r="J4755" s="9"/>
      <c r="K4755" s="9"/>
    </row>
    <row r="4756" spans="1:11" x14ac:dyDescent="0.25">
      <c r="A4756" s="2"/>
      <c r="B4756" s="2"/>
      <c r="C4756" s="2"/>
      <c r="E4756" s="2"/>
      <c r="G4756" s="2"/>
      <c r="H4756" s="6"/>
      <c r="I4756" s="9"/>
      <c r="J4756" s="9"/>
      <c r="K4756" s="9"/>
    </row>
    <row r="4757" spans="1:11" x14ac:dyDescent="0.25">
      <c r="A4757" s="2"/>
      <c r="B4757" s="2"/>
      <c r="C4757" s="2"/>
      <c r="E4757" s="2"/>
      <c r="G4757" s="2"/>
      <c r="H4757" s="6"/>
      <c r="I4757" s="9"/>
      <c r="J4757" s="9"/>
      <c r="K4757" s="9"/>
    </row>
    <row r="4758" spans="1:11" x14ac:dyDescent="0.25">
      <c r="A4758" s="2"/>
      <c r="B4758" s="2"/>
      <c r="C4758" s="2"/>
      <c r="E4758" s="2"/>
      <c r="G4758" s="2"/>
      <c r="H4758" s="6"/>
      <c r="I4758" s="9"/>
      <c r="J4758" s="9"/>
      <c r="K4758" s="9"/>
    </row>
    <row r="4759" spans="1:11" x14ac:dyDescent="0.25">
      <c r="A4759" s="2"/>
      <c r="B4759" s="2"/>
      <c r="C4759" s="2"/>
      <c r="E4759" s="2"/>
      <c r="G4759" s="2"/>
      <c r="H4759" s="6"/>
      <c r="I4759" s="9"/>
      <c r="J4759" s="9"/>
      <c r="K4759" s="9"/>
    </row>
    <row r="4760" spans="1:11" x14ac:dyDescent="0.25">
      <c r="A4760" s="2"/>
      <c r="B4760" s="2"/>
      <c r="C4760" s="2"/>
      <c r="E4760" s="2"/>
      <c r="G4760" s="2"/>
      <c r="H4760" s="6"/>
      <c r="I4760" s="9"/>
      <c r="J4760" s="9"/>
      <c r="K4760" s="9"/>
    </row>
    <row r="4761" spans="1:11" x14ac:dyDescent="0.25">
      <c r="A4761" s="2"/>
      <c r="B4761" s="2"/>
      <c r="C4761" s="2"/>
      <c r="E4761" s="2"/>
      <c r="G4761" s="2"/>
      <c r="H4761" s="6"/>
      <c r="I4761" s="9"/>
      <c r="J4761" s="9"/>
      <c r="K4761" s="9"/>
    </row>
    <row r="4762" spans="1:11" x14ac:dyDescent="0.25">
      <c r="A4762" s="2"/>
      <c r="B4762" s="2"/>
      <c r="C4762" s="2"/>
      <c r="E4762" s="2"/>
      <c r="G4762" s="2"/>
      <c r="H4762" s="6"/>
      <c r="I4762" s="9"/>
      <c r="J4762" s="9"/>
      <c r="K4762" s="9"/>
    </row>
    <row r="4763" spans="1:11" x14ac:dyDescent="0.25">
      <c r="A4763" s="2"/>
      <c r="B4763" s="2"/>
      <c r="C4763" s="2"/>
      <c r="E4763" s="2"/>
      <c r="G4763" s="2"/>
      <c r="H4763" s="6"/>
      <c r="I4763" s="9"/>
      <c r="J4763" s="9"/>
      <c r="K4763" s="9"/>
    </row>
    <row r="4764" spans="1:11" x14ac:dyDescent="0.25">
      <c r="A4764" s="2"/>
      <c r="B4764" s="2"/>
      <c r="C4764" s="2"/>
      <c r="E4764" s="2"/>
      <c r="G4764" s="2"/>
      <c r="H4764" s="6"/>
      <c r="I4764" s="9"/>
      <c r="J4764" s="9"/>
      <c r="K4764" s="9"/>
    </row>
    <row r="4765" spans="1:11" x14ac:dyDescent="0.25">
      <c r="A4765" s="2"/>
      <c r="B4765" s="2"/>
      <c r="C4765" s="2"/>
      <c r="E4765" s="2"/>
      <c r="G4765" s="2"/>
      <c r="H4765" s="6"/>
      <c r="I4765" s="9"/>
      <c r="J4765" s="9"/>
      <c r="K4765" s="9"/>
    </row>
    <row r="4766" spans="1:11" x14ac:dyDescent="0.25">
      <c r="A4766" s="2"/>
      <c r="B4766" s="2"/>
      <c r="C4766" s="2"/>
      <c r="E4766" s="2"/>
      <c r="G4766" s="2"/>
      <c r="H4766" s="6"/>
      <c r="I4766" s="9"/>
      <c r="J4766" s="9"/>
      <c r="K4766" s="9"/>
    </row>
    <row r="4767" spans="1:11" x14ac:dyDescent="0.25">
      <c r="A4767" s="2"/>
      <c r="B4767" s="2"/>
      <c r="C4767" s="2"/>
      <c r="E4767" s="2"/>
      <c r="G4767" s="2"/>
      <c r="H4767" s="6"/>
      <c r="I4767" s="9"/>
      <c r="J4767" s="9"/>
      <c r="K4767" s="9"/>
    </row>
    <row r="4768" spans="1:11" x14ac:dyDescent="0.25">
      <c r="A4768" s="2"/>
      <c r="B4768" s="2"/>
      <c r="C4768" s="2"/>
      <c r="E4768" s="2"/>
      <c r="G4768" s="2"/>
      <c r="H4768" s="6"/>
      <c r="I4768" s="9"/>
      <c r="J4768" s="9"/>
      <c r="K4768" s="9"/>
    </row>
    <row r="4769" spans="1:11" x14ac:dyDescent="0.25">
      <c r="A4769" s="2"/>
      <c r="B4769" s="2"/>
      <c r="C4769" s="2"/>
      <c r="E4769" s="2"/>
      <c r="G4769" s="2"/>
      <c r="H4769" s="6"/>
      <c r="I4769" s="9"/>
      <c r="J4769" s="9"/>
      <c r="K4769" s="9"/>
    </row>
    <row r="4770" spans="1:11" x14ac:dyDescent="0.25">
      <c r="A4770" s="2"/>
      <c r="B4770" s="2"/>
      <c r="C4770" s="2"/>
      <c r="E4770" s="2"/>
      <c r="G4770" s="2"/>
      <c r="H4770" s="6"/>
      <c r="I4770" s="9"/>
      <c r="J4770" s="9"/>
      <c r="K4770" s="9"/>
    </row>
    <row r="4771" spans="1:11" x14ac:dyDescent="0.25">
      <c r="A4771" s="2"/>
      <c r="B4771" s="2"/>
      <c r="C4771" s="2"/>
      <c r="E4771" s="2"/>
      <c r="G4771" s="2"/>
      <c r="H4771" s="6"/>
      <c r="I4771" s="9"/>
      <c r="J4771" s="9"/>
      <c r="K4771" s="9"/>
    </row>
    <row r="4772" spans="1:11" x14ac:dyDescent="0.25">
      <c r="A4772" s="2"/>
      <c r="B4772" s="2"/>
      <c r="C4772" s="2"/>
      <c r="E4772" s="2"/>
      <c r="G4772" s="2"/>
      <c r="H4772" s="6"/>
      <c r="I4772" s="9"/>
      <c r="J4772" s="9"/>
      <c r="K4772" s="9"/>
    </row>
    <row r="4773" spans="1:11" x14ac:dyDescent="0.25">
      <c r="A4773" s="2"/>
      <c r="B4773" s="2"/>
      <c r="C4773" s="2"/>
      <c r="E4773" s="2"/>
      <c r="G4773" s="2"/>
      <c r="H4773" s="6"/>
      <c r="I4773" s="9"/>
      <c r="J4773" s="9"/>
      <c r="K4773" s="9"/>
    </row>
    <row r="4774" spans="1:11" x14ac:dyDescent="0.25">
      <c r="A4774" s="2"/>
      <c r="B4774" s="2"/>
      <c r="C4774" s="2"/>
      <c r="E4774" s="2"/>
      <c r="G4774" s="2"/>
      <c r="H4774" s="6"/>
      <c r="I4774" s="9"/>
      <c r="J4774" s="9"/>
      <c r="K4774" s="9"/>
    </row>
    <row r="4775" spans="1:11" x14ac:dyDescent="0.25">
      <c r="A4775" s="2"/>
      <c r="B4775" s="2"/>
      <c r="C4775" s="2"/>
      <c r="E4775" s="2"/>
      <c r="G4775" s="2"/>
      <c r="H4775" s="6"/>
      <c r="I4775" s="9"/>
      <c r="J4775" s="9"/>
      <c r="K4775" s="9"/>
    </row>
    <row r="4776" spans="1:11" x14ac:dyDescent="0.25">
      <c r="A4776" s="2"/>
      <c r="B4776" s="2"/>
      <c r="C4776" s="2"/>
      <c r="E4776" s="2"/>
      <c r="G4776" s="2"/>
      <c r="H4776" s="6"/>
      <c r="I4776" s="9"/>
      <c r="J4776" s="9"/>
      <c r="K4776" s="9"/>
    </row>
    <row r="4777" spans="1:11" x14ac:dyDescent="0.25">
      <c r="A4777" s="2"/>
      <c r="B4777" s="2"/>
      <c r="C4777" s="2"/>
      <c r="E4777" s="2"/>
      <c r="G4777" s="2"/>
      <c r="H4777" s="6"/>
      <c r="I4777" s="9"/>
      <c r="J4777" s="9"/>
      <c r="K4777" s="9"/>
    </row>
    <row r="4778" spans="1:11" x14ac:dyDescent="0.25">
      <c r="A4778" s="2"/>
      <c r="B4778" s="2"/>
      <c r="C4778" s="2"/>
      <c r="E4778" s="2"/>
      <c r="G4778" s="2"/>
      <c r="H4778" s="6"/>
      <c r="I4778" s="9"/>
      <c r="J4778" s="9"/>
      <c r="K4778" s="9"/>
    </row>
    <row r="4779" spans="1:11" x14ac:dyDescent="0.25">
      <c r="A4779" s="2"/>
      <c r="B4779" s="2"/>
      <c r="C4779" s="2"/>
      <c r="E4779" s="2"/>
      <c r="G4779" s="2"/>
      <c r="H4779" s="6"/>
      <c r="I4779" s="9"/>
      <c r="J4779" s="9"/>
      <c r="K4779" s="9"/>
    </row>
    <row r="4780" spans="1:11" x14ac:dyDescent="0.25">
      <c r="A4780" s="2"/>
      <c r="B4780" s="2"/>
      <c r="C4780" s="2"/>
      <c r="E4780" s="2"/>
      <c r="G4780" s="2"/>
      <c r="H4780" s="6"/>
      <c r="I4780" s="9"/>
      <c r="J4780" s="9"/>
      <c r="K4780" s="9"/>
    </row>
    <row r="4781" spans="1:11" x14ac:dyDescent="0.25">
      <c r="A4781" s="2"/>
      <c r="B4781" s="2"/>
      <c r="C4781" s="2"/>
      <c r="E4781" s="2"/>
      <c r="G4781" s="2"/>
      <c r="H4781" s="6"/>
      <c r="I4781" s="9"/>
      <c r="J4781" s="9"/>
      <c r="K4781" s="9"/>
    </row>
    <row r="4782" spans="1:11" x14ac:dyDescent="0.25">
      <c r="A4782" s="2"/>
      <c r="B4782" s="2"/>
      <c r="C4782" s="2"/>
      <c r="E4782" s="2"/>
      <c r="G4782" s="2"/>
      <c r="H4782" s="6"/>
      <c r="I4782" s="9"/>
      <c r="J4782" s="9"/>
      <c r="K4782" s="9"/>
    </row>
    <row r="4783" spans="1:11" x14ac:dyDescent="0.25">
      <c r="A4783" s="2"/>
      <c r="B4783" s="2"/>
      <c r="C4783" s="2"/>
      <c r="E4783" s="2"/>
      <c r="G4783" s="2"/>
      <c r="H4783" s="6"/>
      <c r="I4783" s="9"/>
      <c r="J4783" s="9"/>
      <c r="K4783" s="9"/>
    </row>
    <row r="4784" spans="1:11" x14ac:dyDescent="0.25">
      <c r="A4784" s="2"/>
      <c r="B4784" s="2"/>
      <c r="C4784" s="2"/>
      <c r="E4784" s="2"/>
      <c r="G4784" s="2"/>
      <c r="H4784" s="6"/>
      <c r="I4784" s="9"/>
      <c r="J4784" s="9"/>
      <c r="K4784" s="9"/>
    </row>
    <row r="4785" spans="1:11" x14ac:dyDescent="0.25">
      <c r="A4785" s="2"/>
      <c r="B4785" s="2"/>
      <c r="C4785" s="2"/>
      <c r="E4785" s="2"/>
      <c r="G4785" s="2"/>
      <c r="H4785" s="6"/>
      <c r="I4785" s="9"/>
      <c r="J4785" s="9"/>
      <c r="K4785" s="9"/>
    </row>
    <row r="4786" spans="1:11" x14ac:dyDescent="0.25">
      <c r="A4786" s="2"/>
      <c r="B4786" s="2"/>
      <c r="C4786" s="2"/>
      <c r="E4786" s="2"/>
      <c r="G4786" s="2"/>
      <c r="H4786" s="6"/>
      <c r="I4786" s="9"/>
      <c r="J4786" s="9"/>
      <c r="K4786" s="9"/>
    </row>
    <row r="4787" spans="1:11" x14ac:dyDescent="0.25">
      <c r="A4787" s="2"/>
      <c r="B4787" s="2"/>
      <c r="C4787" s="2"/>
      <c r="E4787" s="2"/>
      <c r="G4787" s="2"/>
      <c r="H4787" s="6"/>
      <c r="I4787" s="9"/>
      <c r="J4787" s="9"/>
      <c r="K4787" s="9"/>
    </row>
    <row r="4788" spans="1:11" x14ac:dyDescent="0.25">
      <c r="A4788" s="2"/>
      <c r="B4788" s="2"/>
      <c r="C4788" s="2"/>
      <c r="E4788" s="2"/>
      <c r="G4788" s="2"/>
      <c r="H4788" s="6"/>
      <c r="I4788" s="9"/>
      <c r="J4788" s="9"/>
      <c r="K4788" s="9"/>
    </row>
    <row r="4789" spans="1:11" x14ac:dyDescent="0.25">
      <c r="A4789" s="2"/>
      <c r="B4789" s="2"/>
      <c r="C4789" s="2"/>
      <c r="E4789" s="2"/>
      <c r="G4789" s="2"/>
      <c r="H4789" s="6"/>
      <c r="I4789" s="9"/>
      <c r="J4789" s="9"/>
      <c r="K4789" s="9"/>
    </row>
    <row r="4790" spans="1:11" x14ac:dyDescent="0.25">
      <c r="A4790" s="2"/>
      <c r="B4790" s="2"/>
      <c r="C4790" s="2"/>
      <c r="E4790" s="2"/>
      <c r="G4790" s="2"/>
      <c r="H4790" s="6"/>
      <c r="I4790" s="9"/>
      <c r="J4790" s="9"/>
      <c r="K4790" s="9"/>
    </row>
    <row r="4791" spans="1:11" x14ac:dyDescent="0.25">
      <c r="A4791" s="2"/>
      <c r="B4791" s="2"/>
      <c r="C4791" s="2"/>
      <c r="E4791" s="2"/>
      <c r="G4791" s="2"/>
      <c r="H4791" s="6"/>
      <c r="I4791" s="9"/>
      <c r="J4791" s="9"/>
      <c r="K4791" s="9"/>
    </row>
    <row r="4792" spans="1:11" x14ac:dyDescent="0.25">
      <c r="A4792" s="2"/>
      <c r="B4792" s="2"/>
      <c r="C4792" s="2"/>
      <c r="E4792" s="2"/>
      <c r="G4792" s="2"/>
      <c r="H4792" s="6"/>
      <c r="I4792" s="9"/>
      <c r="J4792" s="9"/>
      <c r="K4792" s="9"/>
    </row>
    <row r="4793" spans="1:11" x14ac:dyDescent="0.25">
      <c r="A4793" s="2"/>
      <c r="B4793" s="2"/>
      <c r="C4793" s="2"/>
      <c r="E4793" s="2"/>
      <c r="G4793" s="2"/>
      <c r="H4793" s="6"/>
      <c r="I4793" s="9"/>
      <c r="J4793" s="9"/>
      <c r="K4793" s="9"/>
    </row>
    <row r="4794" spans="1:11" x14ac:dyDescent="0.25">
      <c r="A4794" s="2"/>
      <c r="B4794" s="2"/>
      <c r="C4794" s="2"/>
      <c r="E4794" s="2"/>
      <c r="G4794" s="2"/>
      <c r="H4794" s="6"/>
      <c r="I4794" s="9"/>
      <c r="J4794" s="9"/>
      <c r="K4794" s="9"/>
    </row>
    <row r="4795" spans="1:11" x14ac:dyDescent="0.25">
      <c r="A4795" s="2"/>
      <c r="B4795" s="2"/>
      <c r="C4795" s="2"/>
      <c r="E4795" s="2"/>
      <c r="G4795" s="2"/>
      <c r="H4795" s="6"/>
      <c r="I4795" s="9"/>
      <c r="J4795" s="9"/>
      <c r="K4795" s="9"/>
    </row>
    <row r="4796" spans="1:11" x14ac:dyDescent="0.25">
      <c r="A4796" s="2"/>
      <c r="B4796" s="2"/>
      <c r="C4796" s="2"/>
      <c r="E4796" s="2"/>
      <c r="G4796" s="2"/>
      <c r="H4796" s="6"/>
      <c r="I4796" s="9"/>
      <c r="J4796" s="9"/>
      <c r="K4796" s="9"/>
    </row>
    <row r="4797" spans="1:11" x14ac:dyDescent="0.25">
      <c r="A4797" s="2"/>
      <c r="B4797" s="2"/>
      <c r="C4797" s="2"/>
      <c r="E4797" s="2"/>
      <c r="G4797" s="2"/>
      <c r="H4797" s="6"/>
      <c r="I4797" s="9"/>
      <c r="J4797" s="9"/>
      <c r="K4797" s="9"/>
    </row>
    <row r="4798" spans="1:11" x14ac:dyDescent="0.25">
      <c r="A4798" s="2"/>
      <c r="B4798" s="2"/>
      <c r="C4798" s="2"/>
      <c r="E4798" s="2"/>
      <c r="G4798" s="2"/>
      <c r="H4798" s="6"/>
      <c r="I4798" s="9"/>
      <c r="J4798" s="9"/>
      <c r="K4798" s="9"/>
    </row>
    <row r="4799" spans="1:11" x14ac:dyDescent="0.25">
      <c r="A4799" s="2"/>
      <c r="B4799" s="2"/>
      <c r="C4799" s="2"/>
      <c r="E4799" s="2"/>
      <c r="G4799" s="2"/>
      <c r="H4799" s="6"/>
      <c r="I4799" s="9"/>
      <c r="J4799" s="9"/>
      <c r="K4799" s="9"/>
    </row>
    <row r="4800" spans="1:11" x14ac:dyDescent="0.25">
      <c r="A4800" s="2"/>
      <c r="B4800" s="2"/>
      <c r="C4800" s="2"/>
      <c r="E4800" s="2"/>
      <c r="G4800" s="2"/>
      <c r="H4800" s="6"/>
      <c r="I4800" s="9"/>
      <c r="J4800" s="9"/>
      <c r="K4800" s="9"/>
    </row>
    <row r="4801" spans="1:11" x14ac:dyDescent="0.25">
      <c r="A4801" s="2"/>
      <c r="B4801" s="2"/>
      <c r="C4801" s="2"/>
      <c r="E4801" s="2"/>
      <c r="G4801" s="2"/>
      <c r="H4801" s="6"/>
      <c r="I4801" s="9"/>
      <c r="J4801" s="9"/>
      <c r="K4801" s="9"/>
    </row>
    <row r="4802" spans="1:11" x14ac:dyDescent="0.25">
      <c r="A4802" s="2"/>
      <c r="B4802" s="2"/>
      <c r="C4802" s="2"/>
      <c r="E4802" s="2"/>
      <c r="G4802" s="2"/>
      <c r="H4802" s="6"/>
      <c r="I4802" s="9"/>
      <c r="J4802" s="9"/>
      <c r="K4802" s="9"/>
    </row>
    <row r="4803" spans="1:11" x14ac:dyDescent="0.25">
      <c r="A4803" s="2"/>
      <c r="B4803" s="2"/>
      <c r="C4803" s="2"/>
      <c r="E4803" s="2"/>
      <c r="G4803" s="2"/>
      <c r="H4803" s="6"/>
      <c r="I4803" s="9"/>
      <c r="J4803" s="9"/>
      <c r="K4803" s="9"/>
    </row>
    <row r="4804" spans="1:11" x14ac:dyDescent="0.25">
      <c r="A4804" s="2"/>
      <c r="B4804" s="2"/>
      <c r="C4804" s="2"/>
      <c r="E4804" s="2"/>
      <c r="G4804" s="2"/>
      <c r="H4804" s="6"/>
      <c r="I4804" s="9"/>
      <c r="J4804" s="9"/>
      <c r="K4804" s="9"/>
    </row>
    <row r="4805" spans="1:11" x14ac:dyDescent="0.25">
      <c r="A4805" s="2"/>
      <c r="B4805" s="2"/>
      <c r="C4805" s="2"/>
      <c r="E4805" s="2"/>
      <c r="G4805" s="2"/>
      <c r="H4805" s="6"/>
      <c r="I4805" s="9"/>
      <c r="J4805" s="9"/>
      <c r="K4805" s="9"/>
    </row>
    <row r="4806" spans="1:11" x14ac:dyDescent="0.25">
      <c r="A4806" s="2"/>
      <c r="B4806" s="2"/>
      <c r="C4806" s="2"/>
      <c r="E4806" s="2"/>
      <c r="G4806" s="2"/>
      <c r="H4806" s="6"/>
      <c r="I4806" s="9"/>
      <c r="J4806" s="9"/>
      <c r="K4806" s="9"/>
    </row>
    <row r="4807" spans="1:11" x14ac:dyDescent="0.25">
      <c r="A4807" s="2"/>
      <c r="B4807" s="2"/>
      <c r="C4807" s="2"/>
      <c r="E4807" s="2"/>
      <c r="G4807" s="2"/>
      <c r="H4807" s="6"/>
      <c r="I4807" s="9"/>
      <c r="J4807" s="9"/>
      <c r="K4807" s="9"/>
    </row>
    <row r="4808" spans="1:11" x14ac:dyDescent="0.25">
      <c r="A4808" s="2"/>
      <c r="B4808" s="2"/>
      <c r="C4808" s="2"/>
      <c r="E4808" s="2"/>
      <c r="G4808" s="2"/>
      <c r="H4808" s="6"/>
      <c r="I4808" s="9"/>
      <c r="J4808" s="9"/>
      <c r="K4808" s="9"/>
    </row>
    <row r="4809" spans="1:11" x14ac:dyDescent="0.25">
      <c r="A4809" s="2"/>
      <c r="B4809" s="2"/>
      <c r="C4809" s="2"/>
      <c r="E4809" s="2"/>
      <c r="G4809" s="2"/>
      <c r="H4809" s="6"/>
      <c r="I4809" s="9"/>
      <c r="J4809" s="9"/>
      <c r="K4809" s="9"/>
    </row>
    <row r="4810" spans="1:11" x14ac:dyDescent="0.25">
      <c r="A4810" s="2"/>
      <c r="B4810" s="2"/>
      <c r="C4810" s="2"/>
      <c r="E4810" s="2"/>
      <c r="G4810" s="2"/>
      <c r="H4810" s="6"/>
      <c r="I4810" s="9"/>
      <c r="J4810" s="9"/>
      <c r="K4810" s="9"/>
    </row>
    <row r="4811" spans="1:11" x14ac:dyDescent="0.25">
      <c r="A4811" s="2"/>
      <c r="B4811" s="2"/>
      <c r="C4811" s="2"/>
      <c r="E4811" s="2"/>
      <c r="G4811" s="2"/>
      <c r="H4811" s="6"/>
      <c r="I4811" s="9"/>
      <c r="J4811" s="9"/>
      <c r="K4811" s="9"/>
    </row>
    <row r="4812" spans="1:11" x14ac:dyDescent="0.25">
      <c r="A4812" s="2"/>
      <c r="B4812" s="2"/>
      <c r="C4812" s="2"/>
      <c r="E4812" s="2"/>
      <c r="G4812" s="2"/>
      <c r="H4812" s="6"/>
      <c r="I4812" s="9"/>
      <c r="J4812" s="9"/>
      <c r="K4812" s="9"/>
    </row>
    <row r="4813" spans="1:11" x14ac:dyDescent="0.25">
      <c r="A4813" s="2"/>
      <c r="B4813" s="2"/>
      <c r="C4813" s="2"/>
      <c r="E4813" s="2"/>
      <c r="G4813" s="2"/>
      <c r="H4813" s="6"/>
      <c r="I4813" s="9"/>
      <c r="J4813" s="9"/>
      <c r="K4813" s="9"/>
    </row>
    <row r="4814" spans="1:11" x14ac:dyDescent="0.25">
      <c r="A4814" s="2"/>
      <c r="B4814" s="2"/>
      <c r="C4814" s="2"/>
      <c r="E4814" s="2"/>
      <c r="G4814" s="2"/>
      <c r="H4814" s="6"/>
      <c r="I4814" s="9"/>
      <c r="J4814" s="9"/>
      <c r="K4814" s="9"/>
    </row>
    <row r="4815" spans="1:11" x14ac:dyDescent="0.25">
      <c r="A4815" s="2"/>
      <c r="B4815" s="2"/>
      <c r="C4815" s="2"/>
      <c r="E4815" s="2"/>
      <c r="G4815" s="2"/>
      <c r="H4815" s="6"/>
      <c r="I4815" s="9"/>
      <c r="J4815" s="9"/>
      <c r="K4815" s="9"/>
    </row>
    <row r="4816" spans="1:11" x14ac:dyDescent="0.25">
      <c r="A4816" s="2"/>
      <c r="B4816" s="2"/>
      <c r="C4816" s="2"/>
      <c r="E4816" s="2"/>
      <c r="G4816" s="2"/>
      <c r="H4816" s="6"/>
      <c r="I4816" s="9"/>
      <c r="J4816" s="9"/>
      <c r="K4816" s="9"/>
    </row>
    <row r="4817" spans="1:11" x14ac:dyDescent="0.25">
      <c r="A4817" s="2"/>
      <c r="B4817" s="2"/>
      <c r="C4817" s="2"/>
      <c r="E4817" s="2"/>
      <c r="G4817" s="2"/>
      <c r="H4817" s="6"/>
      <c r="I4817" s="9"/>
      <c r="J4817" s="9"/>
      <c r="K4817" s="9"/>
    </row>
    <row r="4818" spans="1:11" x14ac:dyDescent="0.25">
      <c r="A4818" s="2"/>
      <c r="B4818" s="2"/>
      <c r="C4818" s="2"/>
      <c r="E4818" s="2"/>
      <c r="G4818" s="2"/>
      <c r="H4818" s="6"/>
      <c r="I4818" s="9"/>
      <c r="J4818" s="9"/>
      <c r="K4818" s="9"/>
    </row>
    <row r="4819" spans="1:11" x14ac:dyDescent="0.25">
      <c r="A4819" s="2"/>
      <c r="B4819" s="2"/>
      <c r="C4819" s="2"/>
      <c r="E4819" s="2"/>
      <c r="G4819" s="2"/>
      <c r="H4819" s="6"/>
      <c r="I4819" s="9"/>
      <c r="J4819" s="9"/>
      <c r="K4819" s="9"/>
    </row>
    <row r="4820" spans="1:11" x14ac:dyDescent="0.25">
      <c r="A4820" s="2"/>
      <c r="B4820" s="2"/>
      <c r="C4820" s="2"/>
      <c r="E4820" s="2"/>
      <c r="G4820" s="2"/>
      <c r="H4820" s="6"/>
      <c r="I4820" s="9"/>
      <c r="J4820" s="9"/>
      <c r="K4820" s="9"/>
    </row>
    <row r="4821" spans="1:11" x14ac:dyDescent="0.25">
      <c r="A4821" s="2"/>
      <c r="B4821" s="2"/>
      <c r="C4821" s="2"/>
      <c r="E4821" s="2"/>
      <c r="G4821" s="2"/>
      <c r="H4821" s="6"/>
      <c r="I4821" s="9"/>
      <c r="J4821" s="9"/>
      <c r="K4821" s="9"/>
    </row>
    <row r="4822" spans="1:11" x14ac:dyDescent="0.25">
      <c r="A4822" s="2"/>
      <c r="B4822" s="2"/>
      <c r="C4822" s="2"/>
      <c r="E4822" s="2"/>
      <c r="G4822" s="2"/>
      <c r="H4822" s="6"/>
      <c r="I4822" s="9"/>
      <c r="J4822" s="9"/>
      <c r="K4822" s="9"/>
    </row>
    <row r="4823" spans="1:11" x14ac:dyDescent="0.25">
      <c r="A4823" s="2"/>
      <c r="B4823" s="2"/>
      <c r="C4823" s="2"/>
      <c r="E4823" s="2"/>
      <c r="G4823" s="2"/>
      <c r="H4823" s="6"/>
      <c r="I4823" s="9"/>
      <c r="J4823" s="9"/>
      <c r="K4823" s="9"/>
    </row>
    <row r="4824" spans="1:11" x14ac:dyDescent="0.25">
      <c r="A4824" s="2"/>
      <c r="B4824" s="2"/>
      <c r="C4824" s="2"/>
      <c r="E4824" s="2"/>
      <c r="G4824" s="2"/>
      <c r="H4824" s="6"/>
      <c r="I4824" s="9"/>
      <c r="J4824" s="9"/>
      <c r="K4824" s="9"/>
    </row>
    <row r="4825" spans="1:11" x14ac:dyDescent="0.25">
      <c r="A4825" s="2"/>
      <c r="B4825" s="2"/>
      <c r="C4825" s="2"/>
      <c r="E4825" s="2"/>
      <c r="G4825" s="2"/>
      <c r="H4825" s="6"/>
      <c r="I4825" s="9"/>
      <c r="J4825" s="9"/>
      <c r="K4825" s="9"/>
    </row>
    <row r="4826" spans="1:11" x14ac:dyDescent="0.25">
      <c r="A4826" s="2"/>
      <c r="B4826" s="2"/>
      <c r="C4826" s="2"/>
      <c r="E4826" s="2"/>
      <c r="G4826" s="2"/>
      <c r="H4826" s="6"/>
      <c r="I4826" s="9"/>
      <c r="J4826" s="9"/>
      <c r="K4826" s="9"/>
    </row>
    <row r="4827" spans="1:11" x14ac:dyDescent="0.25">
      <c r="A4827" s="2"/>
      <c r="B4827" s="2"/>
      <c r="C4827" s="2"/>
      <c r="E4827" s="2"/>
      <c r="G4827" s="2"/>
      <c r="H4827" s="6"/>
      <c r="I4827" s="9"/>
      <c r="J4827" s="9"/>
      <c r="K4827" s="9"/>
    </row>
    <row r="4828" spans="1:11" x14ac:dyDescent="0.25">
      <c r="A4828" s="2"/>
      <c r="B4828" s="2"/>
      <c r="C4828" s="2"/>
      <c r="E4828" s="2"/>
      <c r="G4828" s="2"/>
      <c r="H4828" s="6"/>
      <c r="I4828" s="9"/>
      <c r="J4828" s="9"/>
      <c r="K4828" s="9"/>
    </row>
    <row r="4829" spans="1:11" x14ac:dyDescent="0.25">
      <c r="A4829" s="2"/>
      <c r="B4829" s="2"/>
      <c r="C4829" s="2"/>
      <c r="E4829" s="2"/>
      <c r="G4829" s="2"/>
      <c r="H4829" s="6"/>
      <c r="I4829" s="9"/>
      <c r="J4829" s="9"/>
      <c r="K4829" s="9"/>
    </row>
    <row r="4830" spans="1:11" x14ac:dyDescent="0.25">
      <c r="A4830" s="2"/>
      <c r="B4830" s="2"/>
      <c r="C4830" s="2"/>
      <c r="E4830" s="2"/>
      <c r="G4830" s="2"/>
      <c r="H4830" s="6"/>
      <c r="I4830" s="9"/>
      <c r="J4830" s="9"/>
      <c r="K4830" s="9"/>
    </row>
    <row r="4831" spans="1:11" x14ac:dyDescent="0.25">
      <c r="A4831" s="2"/>
      <c r="B4831" s="2"/>
      <c r="C4831" s="2"/>
      <c r="E4831" s="2"/>
      <c r="G4831" s="2"/>
      <c r="H4831" s="6"/>
      <c r="I4831" s="9"/>
      <c r="J4831" s="9"/>
      <c r="K4831" s="9"/>
    </row>
    <row r="4832" spans="1:11" x14ac:dyDescent="0.25">
      <c r="A4832" s="2"/>
      <c r="B4832" s="2"/>
      <c r="C4832" s="2"/>
      <c r="E4832" s="2"/>
      <c r="G4832" s="2"/>
      <c r="H4832" s="6"/>
      <c r="I4832" s="9"/>
      <c r="J4832" s="9"/>
      <c r="K4832" s="9"/>
    </row>
    <row r="4833" spans="1:11" x14ac:dyDescent="0.25">
      <c r="A4833" s="2"/>
      <c r="B4833" s="2"/>
      <c r="C4833" s="2"/>
      <c r="E4833" s="2"/>
      <c r="G4833" s="2"/>
      <c r="H4833" s="6"/>
      <c r="I4833" s="9"/>
      <c r="J4833" s="9"/>
      <c r="K4833" s="9"/>
    </row>
    <row r="4834" spans="1:11" x14ac:dyDescent="0.25">
      <c r="A4834" s="2"/>
      <c r="B4834" s="2"/>
      <c r="C4834" s="2"/>
      <c r="E4834" s="2"/>
      <c r="G4834" s="2"/>
      <c r="H4834" s="6"/>
      <c r="I4834" s="9"/>
      <c r="J4834" s="9"/>
      <c r="K4834" s="9"/>
    </row>
    <row r="4835" spans="1:11" x14ac:dyDescent="0.25">
      <c r="A4835" s="2"/>
      <c r="B4835" s="2"/>
      <c r="C4835" s="2"/>
      <c r="E4835" s="2"/>
      <c r="G4835" s="2"/>
      <c r="H4835" s="6"/>
      <c r="I4835" s="9"/>
      <c r="J4835" s="9"/>
      <c r="K4835" s="9"/>
    </row>
    <row r="4836" spans="1:11" x14ac:dyDescent="0.25">
      <c r="A4836" s="2"/>
      <c r="B4836" s="2"/>
      <c r="C4836" s="2"/>
      <c r="E4836" s="2"/>
      <c r="G4836" s="2"/>
      <c r="H4836" s="6"/>
      <c r="I4836" s="9"/>
      <c r="J4836" s="9"/>
      <c r="K4836" s="9"/>
    </row>
    <row r="4837" spans="1:11" x14ac:dyDescent="0.25">
      <c r="A4837" s="2"/>
      <c r="B4837" s="2"/>
      <c r="C4837" s="2"/>
      <c r="E4837" s="2"/>
      <c r="G4837" s="2"/>
      <c r="H4837" s="6"/>
      <c r="I4837" s="9"/>
      <c r="J4837" s="9"/>
      <c r="K4837" s="9"/>
    </row>
    <row r="4838" spans="1:11" x14ac:dyDescent="0.25">
      <c r="A4838" s="2"/>
      <c r="B4838" s="2"/>
      <c r="C4838" s="2"/>
      <c r="E4838" s="2"/>
      <c r="G4838" s="2"/>
      <c r="H4838" s="6"/>
      <c r="I4838" s="9"/>
      <c r="J4838" s="9"/>
      <c r="K4838" s="9"/>
    </row>
    <row r="4839" spans="1:11" x14ac:dyDescent="0.25">
      <c r="A4839" s="2"/>
      <c r="B4839" s="2"/>
      <c r="C4839" s="2"/>
      <c r="E4839" s="2"/>
      <c r="G4839" s="2"/>
      <c r="H4839" s="6"/>
      <c r="I4839" s="9"/>
      <c r="J4839" s="9"/>
      <c r="K4839" s="9"/>
    </row>
    <row r="4840" spans="1:11" x14ac:dyDescent="0.25">
      <c r="A4840" s="2"/>
      <c r="B4840" s="2"/>
      <c r="C4840" s="2"/>
      <c r="E4840" s="2"/>
      <c r="G4840" s="2"/>
      <c r="H4840" s="6"/>
      <c r="I4840" s="9"/>
      <c r="J4840" s="9"/>
      <c r="K4840" s="9"/>
    </row>
    <row r="4841" spans="1:11" x14ac:dyDescent="0.25">
      <c r="A4841" s="2"/>
      <c r="B4841" s="2"/>
      <c r="C4841" s="2"/>
      <c r="E4841" s="2"/>
      <c r="G4841" s="2"/>
      <c r="H4841" s="6"/>
      <c r="I4841" s="9"/>
      <c r="J4841" s="9"/>
      <c r="K4841" s="9"/>
    </row>
    <row r="4842" spans="1:11" x14ac:dyDescent="0.25">
      <c r="A4842" s="2"/>
      <c r="B4842" s="2"/>
      <c r="C4842" s="2"/>
      <c r="E4842" s="2"/>
      <c r="G4842" s="2"/>
      <c r="H4842" s="6"/>
      <c r="I4842" s="9"/>
      <c r="J4842" s="9"/>
      <c r="K4842" s="9"/>
    </row>
    <row r="4843" spans="1:11" x14ac:dyDescent="0.25">
      <c r="A4843" s="2"/>
      <c r="B4843" s="2"/>
      <c r="C4843" s="2"/>
      <c r="E4843" s="2"/>
      <c r="G4843" s="2"/>
      <c r="H4843" s="6"/>
      <c r="I4843" s="9"/>
      <c r="J4843" s="9"/>
      <c r="K4843" s="9"/>
    </row>
    <row r="4844" spans="1:11" x14ac:dyDescent="0.25">
      <c r="A4844" s="2"/>
      <c r="B4844" s="2"/>
      <c r="C4844" s="2"/>
      <c r="E4844" s="2"/>
      <c r="G4844" s="2"/>
      <c r="H4844" s="6"/>
      <c r="I4844" s="9"/>
      <c r="J4844" s="9"/>
      <c r="K4844" s="9"/>
    </row>
    <row r="4845" spans="1:11" x14ac:dyDescent="0.25">
      <c r="A4845" s="2"/>
      <c r="B4845" s="2"/>
      <c r="C4845" s="2"/>
      <c r="E4845" s="2"/>
      <c r="G4845" s="2"/>
      <c r="H4845" s="6"/>
      <c r="I4845" s="9"/>
      <c r="J4845" s="9"/>
      <c r="K4845" s="9"/>
    </row>
    <row r="4846" spans="1:11" x14ac:dyDescent="0.25">
      <c r="A4846" s="2"/>
      <c r="B4846" s="2"/>
      <c r="C4846" s="2"/>
      <c r="E4846" s="2"/>
      <c r="G4846" s="2"/>
      <c r="H4846" s="6"/>
      <c r="I4846" s="9"/>
      <c r="J4846" s="9"/>
      <c r="K4846" s="9"/>
    </row>
    <row r="4847" spans="1:11" x14ac:dyDescent="0.25">
      <c r="A4847" s="2"/>
      <c r="B4847" s="2"/>
      <c r="C4847" s="2"/>
      <c r="E4847" s="2"/>
      <c r="G4847" s="2"/>
      <c r="H4847" s="6"/>
      <c r="I4847" s="9"/>
      <c r="J4847" s="9"/>
      <c r="K4847" s="9"/>
    </row>
    <row r="4848" spans="1:11" x14ac:dyDescent="0.25">
      <c r="A4848" s="2"/>
      <c r="B4848" s="2"/>
      <c r="C4848" s="2"/>
      <c r="E4848" s="2"/>
      <c r="G4848" s="2"/>
      <c r="H4848" s="6"/>
      <c r="I4848" s="9"/>
      <c r="J4848" s="9"/>
      <c r="K4848" s="9"/>
    </row>
    <row r="4849" spans="1:11" x14ac:dyDescent="0.25">
      <c r="A4849" s="2"/>
      <c r="B4849" s="2"/>
      <c r="C4849" s="2"/>
      <c r="E4849" s="2"/>
      <c r="G4849" s="2"/>
      <c r="H4849" s="6"/>
      <c r="I4849" s="9"/>
      <c r="J4849" s="9"/>
      <c r="K4849" s="9"/>
    </row>
    <row r="4850" spans="1:11" x14ac:dyDescent="0.25">
      <c r="A4850" s="2"/>
      <c r="B4850" s="2"/>
      <c r="C4850" s="2"/>
      <c r="E4850" s="2"/>
      <c r="G4850" s="2"/>
      <c r="H4850" s="6"/>
      <c r="I4850" s="9"/>
      <c r="J4850" s="9"/>
      <c r="K4850" s="9"/>
    </row>
    <row r="4851" spans="1:11" x14ac:dyDescent="0.25">
      <c r="A4851" s="2"/>
      <c r="B4851" s="2"/>
      <c r="C4851" s="2"/>
      <c r="E4851" s="2"/>
      <c r="G4851" s="2"/>
      <c r="H4851" s="6"/>
      <c r="I4851" s="9"/>
      <c r="J4851" s="9"/>
      <c r="K4851" s="9"/>
    </row>
    <row r="4852" spans="1:11" x14ac:dyDescent="0.25">
      <c r="A4852" s="2"/>
      <c r="B4852" s="2"/>
      <c r="C4852" s="2"/>
      <c r="E4852" s="2"/>
      <c r="G4852" s="2"/>
      <c r="H4852" s="6"/>
      <c r="I4852" s="9"/>
      <c r="J4852" s="9"/>
      <c r="K4852" s="9"/>
    </row>
    <row r="4853" spans="1:11" x14ac:dyDescent="0.25">
      <c r="A4853" s="2"/>
      <c r="B4853" s="2"/>
      <c r="C4853" s="2"/>
      <c r="E4853" s="2"/>
      <c r="G4853" s="2"/>
      <c r="H4853" s="6"/>
      <c r="I4853" s="9"/>
      <c r="J4853" s="9"/>
      <c r="K4853" s="9"/>
    </row>
    <row r="4854" spans="1:11" x14ac:dyDescent="0.25">
      <c r="A4854" s="2"/>
      <c r="B4854" s="2"/>
      <c r="C4854" s="2"/>
      <c r="E4854" s="2"/>
      <c r="G4854" s="2"/>
      <c r="H4854" s="6"/>
      <c r="I4854" s="9"/>
      <c r="J4854" s="9"/>
      <c r="K4854" s="9"/>
    </row>
    <row r="4855" spans="1:11" x14ac:dyDescent="0.25">
      <c r="A4855" s="2"/>
      <c r="B4855" s="2"/>
      <c r="C4855" s="2"/>
      <c r="E4855" s="2"/>
      <c r="G4855" s="2"/>
      <c r="H4855" s="6"/>
      <c r="I4855" s="9"/>
      <c r="J4855" s="9"/>
      <c r="K4855" s="9"/>
    </row>
    <row r="4856" spans="1:11" x14ac:dyDescent="0.25">
      <c r="A4856" s="2"/>
      <c r="B4856" s="2"/>
      <c r="C4856" s="2"/>
      <c r="E4856" s="2"/>
      <c r="G4856" s="2"/>
      <c r="H4856" s="6"/>
      <c r="I4856" s="9"/>
      <c r="J4856" s="9"/>
      <c r="K4856" s="9"/>
    </row>
    <row r="4857" spans="1:11" x14ac:dyDescent="0.25">
      <c r="A4857" s="2"/>
      <c r="B4857" s="2"/>
      <c r="C4857" s="2"/>
      <c r="E4857" s="2"/>
      <c r="G4857" s="2"/>
      <c r="H4857" s="6"/>
      <c r="I4857" s="9"/>
      <c r="J4857" s="9"/>
      <c r="K4857" s="9"/>
    </row>
    <row r="4858" spans="1:11" x14ac:dyDescent="0.25">
      <c r="A4858" s="2"/>
      <c r="B4858" s="2"/>
      <c r="C4858" s="2"/>
      <c r="E4858" s="2"/>
      <c r="G4858" s="2"/>
      <c r="H4858" s="6"/>
      <c r="I4858" s="9"/>
      <c r="J4858" s="9"/>
      <c r="K4858" s="9"/>
    </row>
    <row r="4859" spans="1:11" x14ac:dyDescent="0.25">
      <c r="A4859" s="2"/>
      <c r="B4859" s="2"/>
      <c r="C4859" s="2"/>
      <c r="E4859" s="2"/>
      <c r="G4859" s="2"/>
      <c r="H4859" s="6"/>
      <c r="I4859" s="9"/>
      <c r="J4859" s="9"/>
      <c r="K4859" s="9"/>
    </row>
    <row r="4860" spans="1:11" x14ac:dyDescent="0.25">
      <c r="A4860" s="2"/>
      <c r="B4860" s="2"/>
      <c r="C4860" s="2"/>
      <c r="E4860" s="2"/>
      <c r="G4860" s="2"/>
      <c r="H4860" s="6"/>
      <c r="I4860" s="9"/>
      <c r="J4860" s="9"/>
      <c r="K4860" s="9"/>
    </row>
    <row r="4861" spans="1:11" x14ac:dyDescent="0.25">
      <c r="A4861" s="2"/>
      <c r="B4861" s="2"/>
      <c r="C4861" s="2"/>
      <c r="E4861" s="2"/>
      <c r="G4861" s="2"/>
      <c r="H4861" s="6"/>
      <c r="I4861" s="9"/>
      <c r="J4861" s="9"/>
      <c r="K4861" s="9"/>
    </row>
    <row r="4862" spans="1:11" x14ac:dyDescent="0.25">
      <c r="A4862" s="2"/>
      <c r="B4862" s="2"/>
      <c r="C4862" s="2"/>
      <c r="E4862" s="2"/>
      <c r="G4862" s="2"/>
      <c r="H4862" s="6"/>
      <c r="I4862" s="9"/>
      <c r="J4862" s="9"/>
      <c r="K4862" s="9"/>
    </row>
    <row r="4863" spans="1:11" x14ac:dyDescent="0.25">
      <c r="A4863" s="2"/>
      <c r="B4863" s="2"/>
      <c r="C4863" s="2"/>
      <c r="E4863" s="2"/>
      <c r="G4863" s="2"/>
      <c r="H4863" s="6"/>
      <c r="I4863" s="9"/>
      <c r="J4863" s="9"/>
      <c r="K4863" s="9"/>
    </row>
    <row r="4864" spans="1:11" x14ac:dyDescent="0.25">
      <c r="A4864" s="2"/>
      <c r="B4864" s="2"/>
      <c r="C4864" s="2"/>
      <c r="E4864" s="2"/>
      <c r="G4864" s="2"/>
      <c r="H4864" s="6"/>
      <c r="I4864" s="9"/>
      <c r="J4864" s="9"/>
      <c r="K4864" s="9"/>
    </row>
    <row r="4865" spans="1:11" x14ac:dyDescent="0.25">
      <c r="A4865" s="2"/>
      <c r="B4865" s="2"/>
      <c r="C4865" s="2"/>
      <c r="E4865" s="2"/>
      <c r="G4865" s="2"/>
      <c r="H4865" s="6"/>
      <c r="I4865" s="9"/>
      <c r="J4865" s="9"/>
      <c r="K4865" s="9"/>
    </row>
    <row r="4866" spans="1:11" x14ac:dyDescent="0.25">
      <c r="A4866" s="2"/>
      <c r="B4866" s="2"/>
      <c r="C4866" s="2"/>
      <c r="E4866" s="2"/>
      <c r="G4866" s="2"/>
      <c r="H4866" s="6"/>
      <c r="I4866" s="9"/>
      <c r="J4866" s="9"/>
      <c r="K4866" s="9"/>
    </row>
    <row r="4867" spans="1:11" x14ac:dyDescent="0.25">
      <c r="A4867" s="2"/>
      <c r="B4867" s="2"/>
      <c r="C4867" s="2"/>
      <c r="E4867" s="2"/>
      <c r="G4867" s="2"/>
      <c r="H4867" s="6"/>
      <c r="I4867" s="9"/>
      <c r="J4867" s="9"/>
      <c r="K4867" s="9"/>
    </row>
    <row r="4868" spans="1:11" x14ac:dyDescent="0.25">
      <c r="A4868" s="2"/>
      <c r="B4868" s="2"/>
      <c r="C4868" s="2"/>
      <c r="E4868" s="2"/>
      <c r="G4868" s="2"/>
      <c r="H4868" s="6"/>
      <c r="I4868" s="9"/>
      <c r="J4868" s="9"/>
      <c r="K4868" s="9"/>
    </row>
    <row r="4869" spans="1:11" x14ac:dyDescent="0.25">
      <c r="A4869" s="2"/>
      <c r="B4869" s="2"/>
      <c r="C4869" s="2"/>
      <c r="E4869" s="2"/>
      <c r="G4869" s="2"/>
      <c r="H4869" s="6"/>
      <c r="I4869" s="9"/>
      <c r="J4869" s="9"/>
      <c r="K4869" s="9"/>
    </row>
    <row r="4870" spans="1:11" x14ac:dyDescent="0.25">
      <c r="A4870" s="2"/>
      <c r="B4870" s="2"/>
      <c r="C4870" s="2"/>
      <c r="E4870" s="2"/>
      <c r="G4870" s="2"/>
      <c r="H4870" s="6"/>
      <c r="I4870" s="9"/>
      <c r="J4870" s="9"/>
      <c r="K4870" s="9"/>
    </row>
    <row r="4871" spans="1:11" x14ac:dyDescent="0.25">
      <c r="A4871" s="2"/>
      <c r="B4871" s="2"/>
      <c r="C4871" s="2"/>
      <c r="E4871" s="2"/>
      <c r="G4871" s="2"/>
      <c r="H4871" s="6"/>
      <c r="I4871" s="9"/>
      <c r="J4871" s="9"/>
      <c r="K4871" s="9"/>
    </row>
    <row r="4872" spans="1:11" x14ac:dyDescent="0.25">
      <c r="A4872" s="2"/>
      <c r="B4872" s="2"/>
      <c r="C4872" s="2"/>
      <c r="E4872" s="2"/>
      <c r="G4872" s="2"/>
      <c r="H4872" s="6"/>
      <c r="I4872" s="9"/>
      <c r="J4872" s="9"/>
      <c r="K4872" s="9"/>
    </row>
    <row r="4873" spans="1:11" x14ac:dyDescent="0.25">
      <c r="A4873" s="2"/>
      <c r="B4873" s="2"/>
      <c r="C4873" s="2"/>
      <c r="E4873" s="2"/>
      <c r="G4873" s="2"/>
      <c r="H4873" s="6"/>
      <c r="I4873" s="9"/>
      <c r="J4873" s="9"/>
      <c r="K4873" s="9"/>
    </row>
    <row r="4874" spans="1:11" x14ac:dyDescent="0.25">
      <c r="A4874" s="2"/>
      <c r="B4874" s="2"/>
      <c r="C4874" s="2"/>
      <c r="E4874" s="2"/>
      <c r="G4874" s="2"/>
      <c r="H4874" s="6"/>
      <c r="I4874" s="9"/>
      <c r="J4874" s="9"/>
      <c r="K4874" s="9"/>
    </row>
    <row r="4875" spans="1:11" x14ac:dyDescent="0.25">
      <c r="A4875" s="2"/>
      <c r="B4875" s="2"/>
      <c r="C4875" s="2"/>
      <c r="E4875" s="2"/>
      <c r="G4875" s="2"/>
      <c r="H4875" s="6"/>
      <c r="I4875" s="9"/>
      <c r="J4875" s="9"/>
      <c r="K4875" s="9"/>
    </row>
    <row r="4876" spans="1:11" x14ac:dyDescent="0.25">
      <c r="A4876" s="2"/>
      <c r="B4876" s="2"/>
      <c r="C4876" s="2"/>
      <c r="E4876" s="2"/>
      <c r="G4876" s="2"/>
      <c r="H4876" s="6"/>
      <c r="I4876" s="9"/>
      <c r="J4876" s="9"/>
      <c r="K4876" s="9"/>
    </row>
    <row r="4877" spans="1:11" x14ac:dyDescent="0.25">
      <c r="A4877" s="2"/>
      <c r="B4877" s="2"/>
      <c r="C4877" s="2"/>
      <c r="E4877" s="2"/>
      <c r="G4877" s="2"/>
      <c r="H4877" s="6"/>
      <c r="I4877" s="9"/>
      <c r="J4877" s="9"/>
      <c r="K4877" s="9"/>
    </row>
    <row r="4878" spans="1:11" x14ac:dyDescent="0.25">
      <c r="A4878" s="2"/>
      <c r="B4878" s="2"/>
      <c r="C4878" s="2"/>
      <c r="E4878" s="2"/>
      <c r="G4878" s="2"/>
      <c r="H4878" s="6"/>
      <c r="I4878" s="9"/>
      <c r="J4878" s="9"/>
      <c r="K4878" s="9"/>
    </row>
    <row r="4879" spans="1:11" x14ac:dyDescent="0.25">
      <c r="A4879" s="2"/>
      <c r="B4879" s="2"/>
      <c r="C4879" s="2"/>
      <c r="E4879" s="2"/>
      <c r="G4879" s="2"/>
      <c r="H4879" s="6"/>
      <c r="I4879" s="9"/>
      <c r="J4879" s="9"/>
      <c r="K4879" s="9"/>
    </row>
    <row r="4880" spans="1:11" x14ac:dyDescent="0.25">
      <c r="A4880" s="2"/>
      <c r="B4880" s="2"/>
      <c r="C4880" s="2"/>
      <c r="E4880" s="2"/>
      <c r="G4880" s="2"/>
      <c r="H4880" s="6"/>
      <c r="I4880" s="9"/>
      <c r="J4880" s="9"/>
      <c r="K4880" s="9"/>
    </row>
    <row r="4881" spans="1:11" x14ac:dyDescent="0.25">
      <c r="A4881" s="2"/>
      <c r="B4881" s="2"/>
      <c r="C4881" s="2"/>
      <c r="E4881" s="2"/>
      <c r="G4881" s="2"/>
      <c r="H4881" s="6"/>
      <c r="I4881" s="9"/>
      <c r="J4881" s="9"/>
      <c r="K4881" s="9"/>
    </row>
    <row r="4882" spans="1:11" x14ac:dyDescent="0.25">
      <c r="A4882" s="2"/>
      <c r="B4882" s="2"/>
      <c r="C4882" s="2"/>
      <c r="E4882" s="2"/>
      <c r="G4882" s="2"/>
      <c r="H4882" s="6"/>
      <c r="I4882" s="9"/>
      <c r="J4882" s="9"/>
      <c r="K4882" s="9"/>
    </row>
    <row r="4883" spans="1:11" x14ac:dyDescent="0.25">
      <c r="A4883" s="2"/>
      <c r="B4883" s="2"/>
      <c r="C4883" s="2"/>
      <c r="E4883" s="2"/>
      <c r="G4883" s="2"/>
      <c r="H4883" s="6"/>
      <c r="I4883" s="9"/>
      <c r="J4883" s="9"/>
      <c r="K4883" s="9"/>
    </row>
    <row r="4884" spans="1:11" x14ac:dyDescent="0.25">
      <c r="A4884" s="2"/>
      <c r="B4884" s="2"/>
      <c r="C4884" s="2"/>
      <c r="E4884" s="2"/>
      <c r="G4884" s="2"/>
      <c r="H4884" s="6"/>
      <c r="I4884" s="9"/>
      <c r="J4884" s="9"/>
      <c r="K4884" s="9"/>
    </row>
    <row r="4885" spans="1:11" x14ac:dyDescent="0.25">
      <c r="A4885" s="2"/>
      <c r="B4885" s="2"/>
      <c r="C4885" s="2"/>
      <c r="E4885" s="2"/>
      <c r="G4885" s="2"/>
      <c r="H4885" s="6"/>
      <c r="I4885" s="9"/>
      <c r="J4885" s="9"/>
      <c r="K4885" s="9"/>
    </row>
    <row r="4886" spans="1:11" x14ac:dyDescent="0.25">
      <c r="A4886" s="2"/>
      <c r="B4886" s="2"/>
      <c r="C4886" s="2"/>
      <c r="E4886" s="2"/>
      <c r="G4886" s="2"/>
      <c r="H4886" s="6"/>
      <c r="I4886" s="9"/>
      <c r="J4886" s="9"/>
      <c r="K4886" s="9"/>
    </row>
    <row r="4887" spans="1:11" x14ac:dyDescent="0.25">
      <c r="A4887" s="2"/>
      <c r="B4887" s="2"/>
      <c r="C4887" s="2"/>
      <c r="E4887" s="2"/>
      <c r="G4887" s="2"/>
      <c r="H4887" s="6"/>
      <c r="I4887" s="9"/>
      <c r="J4887" s="9"/>
      <c r="K4887" s="9"/>
    </row>
    <row r="4888" spans="1:11" x14ac:dyDescent="0.25">
      <c r="A4888" s="2"/>
      <c r="B4888" s="2"/>
      <c r="C4888" s="2"/>
      <c r="E4888" s="2"/>
      <c r="G4888" s="2"/>
      <c r="H4888" s="6"/>
      <c r="I4888" s="9"/>
      <c r="J4888" s="9"/>
      <c r="K4888" s="9"/>
    </row>
    <row r="4889" spans="1:11" x14ac:dyDescent="0.25">
      <c r="A4889" s="2"/>
      <c r="B4889" s="2"/>
      <c r="C4889" s="2"/>
      <c r="E4889" s="2"/>
      <c r="G4889" s="2"/>
      <c r="H4889" s="6"/>
      <c r="I4889" s="9"/>
      <c r="J4889" s="9"/>
      <c r="K4889" s="9"/>
    </row>
    <row r="4890" spans="1:11" x14ac:dyDescent="0.25">
      <c r="A4890" s="2"/>
      <c r="B4890" s="2"/>
      <c r="C4890" s="2"/>
      <c r="E4890" s="2"/>
      <c r="G4890" s="2"/>
      <c r="H4890" s="6"/>
      <c r="I4890" s="9"/>
      <c r="J4890" s="9"/>
      <c r="K4890" s="9"/>
    </row>
    <row r="4891" spans="1:11" x14ac:dyDescent="0.25">
      <c r="A4891" s="2"/>
      <c r="B4891" s="2"/>
      <c r="C4891" s="2"/>
      <c r="E4891" s="2"/>
      <c r="G4891" s="2"/>
      <c r="H4891" s="6"/>
      <c r="I4891" s="9"/>
      <c r="J4891" s="9"/>
      <c r="K4891" s="9"/>
    </row>
    <row r="4892" spans="1:11" x14ac:dyDescent="0.25">
      <c r="A4892" s="2"/>
      <c r="B4892" s="2"/>
      <c r="C4892" s="2"/>
      <c r="E4892" s="2"/>
      <c r="G4892" s="2"/>
      <c r="H4892" s="6"/>
      <c r="I4892" s="9"/>
      <c r="J4892" s="9"/>
      <c r="K4892" s="9"/>
    </row>
    <row r="4893" spans="1:11" x14ac:dyDescent="0.25">
      <c r="A4893" s="2"/>
      <c r="B4893" s="2"/>
      <c r="C4893" s="2"/>
      <c r="E4893" s="2"/>
      <c r="G4893" s="2"/>
      <c r="H4893" s="6"/>
      <c r="I4893" s="9"/>
      <c r="J4893" s="9"/>
      <c r="K4893" s="9"/>
    </row>
    <row r="4894" spans="1:11" x14ac:dyDescent="0.25">
      <c r="A4894" s="2"/>
      <c r="B4894" s="2"/>
      <c r="C4894" s="2"/>
      <c r="E4894" s="2"/>
      <c r="G4894" s="2"/>
      <c r="H4894" s="6"/>
      <c r="I4894" s="9"/>
      <c r="J4894" s="9"/>
      <c r="K4894" s="9"/>
    </row>
    <row r="4895" spans="1:11" x14ac:dyDescent="0.25">
      <c r="A4895" s="2"/>
      <c r="B4895" s="2"/>
      <c r="C4895" s="2"/>
      <c r="E4895" s="2"/>
      <c r="G4895" s="2"/>
      <c r="H4895" s="6"/>
      <c r="I4895" s="9"/>
      <c r="J4895" s="9"/>
      <c r="K4895" s="9"/>
    </row>
    <row r="4896" spans="1:11" x14ac:dyDescent="0.25">
      <c r="A4896" s="2"/>
      <c r="B4896" s="2"/>
      <c r="C4896" s="2"/>
      <c r="E4896" s="2"/>
      <c r="G4896" s="2"/>
      <c r="H4896" s="6"/>
      <c r="I4896" s="9"/>
      <c r="J4896" s="9"/>
      <c r="K4896" s="9"/>
    </row>
    <row r="4897" spans="1:11" x14ac:dyDescent="0.25">
      <c r="A4897" s="2"/>
      <c r="B4897" s="2"/>
      <c r="C4897" s="2"/>
      <c r="E4897" s="2"/>
      <c r="G4897" s="2"/>
      <c r="H4897" s="6"/>
      <c r="I4897" s="9"/>
      <c r="J4897" s="9"/>
      <c r="K4897" s="9"/>
    </row>
    <row r="4898" spans="1:11" x14ac:dyDescent="0.25">
      <c r="A4898" s="2"/>
      <c r="B4898" s="2"/>
      <c r="C4898" s="2"/>
      <c r="E4898" s="2"/>
      <c r="G4898" s="2"/>
      <c r="H4898" s="6"/>
      <c r="I4898" s="9"/>
      <c r="J4898" s="9"/>
      <c r="K4898" s="9"/>
    </row>
    <row r="4899" spans="1:11" x14ac:dyDescent="0.25">
      <c r="A4899" s="2"/>
      <c r="B4899" s="2"/>
      <c r="C4899" s="2"/>
      <c r="E4899" s="2"/>
      <c r="G4899" s="2"/>
      <c r="H4899" s="6"/>
      <c r="I4899" s="9"/>
      <c r="J4899" s="9"/>
      <c r="K4899" s="9"/>
    </row>
    <row r="4900" spans="1:11" x14ac:dyDescent="0.25">
      <c r="A4900" s="2"/>
      <c r="B4900" s="2"/>
      <c r="C4900" s="2"/>
      <c r="E4900" s="2"/>
      <c r="G4900" s="2"/>
      <c r="H4900" s="6"/>
      <c r="I4900" s="9"/>
      <c r="J4900" s="9"/>
      <c r="K4900" s="9"/>
    </row>
    <row r="4901" spans="1:11" x14ac:dyDescent="0.25">
      <c r="A4901" s="2"/>
      <c r="B4901" s="2"/>
      <c r="C4901" s="2"/>
      <c r="E4901" s="2"/>
      <c r="G4901" s="2"/>
      <c r="H4901" s="6"/>
      <c r="I4901" s="9"/>
      <c r="J4901" s="9"/>
      <c r="K4901" s="9"/>
    </row>
    <row r="4902" spans="1:11" x14ac:dyDescent="0.25">
      <c r="A4902" s="2"/>
      <c r="B4902" s="2"/>
      <c r="C4902" s="2"/>
      <c r="E4902" s="2"/>
      <c r="G4902" s="2"/>
      <c r="H4902" s="6"/>
      <c r="I4902" s="9"/>
      <c r="J4902" s="9"/>
      <c r="K4902" s="9"/>
    </row>
    <row r="4903" spans="1:11" x14ac:dyDescent="0.25">
      <c r="A4903" s="2"/>
      <c r="B4903" s="2"/>
      <c r="C4903" s="2"/>
      <c r="E4903" s="2"/>
      <c r="G4903" s="2"/>
      <c r="H4903" s="6"/>
      <c r="I4903" s="9"/>
      <c r="J4903" s="9"/>
      <c r="K4903" s="9"/>
    </row>
    <row r="4904" spans="1:11" x14ac:dyDescent="0.25">
      <c r="A4904" s="2"/>
      <c r="B4904" s="2"/>
      <c r="C4904" s="2"/>
      <c r="E4904" s="2"/>
      <c r="G4904" s="2"/>
      <c r="H4904" s="6"/>
      <c r="I4904" s="9"/>
      <c r="J4904" s="9"/>
      <c r="K4904" s="9"/>
    </row>
    <row r="4905" spans="1:11" x14ac:dyDescent="0.25">
      <c r="A4905" s="2"/>
      <c r="B4905" s="2"/>
      <c r="C4905" s="2"/>
      <c r="E4905" s="2"/>
      <c r="G4905" s="2"/>
      <c r="H4905" s="6"/>
      <c r="I4905" s="9"/>
      <c r="J4905" s="9"/>
      <c r="K4905" s="9"/>
    </row>
    <row r="4906" spans="1:11" x14ac:dyDescent="0.25">
      <c r="A4906" s="2"/>
      <c r="B4906" s="2"/>
      <c r="C4906" s="2"/>
      <c r="E4906" s="2"/>
      <c r="G4906" s="2"/>
      <c r="H4906" s="6"/>
      <c r="I4906" s="9"/>
      <c r="J4906" s="9"/>
      <c r="K4906" s="9"/>
    </row>
    <row r="4907" spans="1:11" x14ac:dyDescent="0.25">
      <c r="A4907" s="2"/>
      <c r="B4907" s="2"/>
      <c r="C4907" s="2"/>
      <c r="E4907" s="2"/>
      <c r="G4907" s="2"/>
      <c r="H4907" s="6"/>
      <c r="I4907" s="9"/>
      <c r="J4907" s="9"/>
      <c r="K4907" s="9"/>
    </row>
    <row r="4908" spans="1:11" x14ac:dyDescent="0.25">
      <c r="A4908" s="2"/>
      <c r="B4908" s="2"/>
      <c r="C4908" s="2"/>
      <c r="E4908" s="2"/>
      <c r="G4908" s="2"/>
      <c r="H4908" s="6"/>
      <c r="I4908" s="9"/>
      <c r="J4908" s="9"/>
      <c r="K4908" s="9"/>
    </row>
    <row r="4909" spans="1:11" x14ac:dyDescent="0.25">
      <c r="A4909" s="2"/>
      <c r="B4909" s="2"/>
      <c r="C4909" s="2"/>
      <c r="E4909" s="2"/>
      <c r="G4909" s="2"/>
      <c r="H4909" s="6"/>
      <c r="I4909" s="9"/>
      <c r="J4909" s="9"/>
      <c r="K4909" s="9"/>
    </row>
    <row r="4910" spans="1:11" x14ac:dyDescent="0.25">
      <c r="A4910" s="2"/>
      <c r="B4910" s="2"/>
      <c r="C4910" s="2"/>
      <c r="E4910" s="2"/>
      <c r="G4910" s="2"/>
      <c r="H4910" s="6"/>
      <c r="I4910" s="9"/>
      <c r="J4910" s="9"/>
      <c r="K4910" s="9"/>
    </row>
    <row r="4911" spans="1:11" x14ac:dyDescent="0.25">
      <c r="A4911" s="2"/>
      <c r="B4911" s="2"/>
      <c r="C4911" s="2"/>
      <c r="E4911" s="2"/>
      <c r="G4911" s="2"/>
      <c r="H4911" s="6"/>
      <c r="I4911" s="9"/>
      <c r="J4911" s="9"/>
      <c r="K4911" s="9"/>
    </row>
    <row r="4912" spans="1:11" x14ac:dyDescent="0.25">
      <c r="A4912" s="2"/>
      <c r="B4912" s="2"/>
      <c r="C4912" s="2"/>
      <c r="E4912" s="2"/>
      <c r="G4912" s="2"/>
      <c r="H4912" s="6"/>
      <c r="I4912" s="9"/>
      <c r="J4912" s="9"/>
      <c r="K4912" s="9"/>
    </row>
    <row r="4913" spans="1:11" x14ac:dyDescent="0.25">
      <c r="A4913" s="2"/>
      <c r="B4913" s="2"/>
      <c r="C4913" s="2"/>
      <c r="E4913" s="2"/>
      <c r="G4913" s="2"/>
      <c r="H4913" s="6"/>
      <c r="I4913" s="9"/>
      <c r="J4913" s="9"/>
      <c r="K4913" s="9"/>
    </row>
    <row r="4914" spans="1:11" x14ac:dyDescent="0.25">
      <c r="A4914" s="2"/>
      <c r="B4914" s="2"/>
      <c r="C4914" s="2"/>
      <c r="E4914" s="2"/>
      <c r="G4914" s="2"/>
      <c r="H4914" s="6"/>
      <c r="I4914" s="9"/>
      <c r="J4914" s="9"/>
      <c r="K4914" s="9"/>
    </row>
    <row r="4915" spans="1:11" x14ac:dyDescent="0.25">
      <c r="A4915" s="2"/>
      <c r="B4915" s="2"/>
      <c r="C4915" s="2"/>
      <c r="E4915" s="2"/>
      <c r="G4915" s="2"/>
      <c r="H4915" s="6"/>
      <c r="I4915" s="9"/>
      <c r="J4915" s="9"/>
      <c r="K4915" s="9"/>
    </row>
    <row r="4916" spans="1:11" x14ac:dyDescent="0.25">
      <c r="A4916" s="2"/>
      <c r="B4916" s="2"/>
      <c r="C4916" s="2"/>
      <c r="E4916" s="2"/>
      <c r="G4916" s="2"/>
      <c r="H4916" s="6"/>
      <c r="I4916" s="9"/>
      <c r="J4916" s="9"/>
      <c r="K4916" s="9"/>
    </row>
    <row r="4917" spans="1:11" x14ac:dyDescent="0.25">
      <c r="A4917" s="2"/>
      <c r="B4917" s="2"/>
      <c r="C4917" s="2"/>
      <c r="E4917" s="2"/>
      <c r="G4917" s="2"/>
      <c r="H4917" s="6"/>
      <c r="I4917" s="9"/>
      <c r="J4917" s="9"/>
      <c r="K4917" s="9"/>
    </row>
    <row r="4918" spans="1:11" x14ac:dyDescent="0.25">
      <c r="A4918" s="2"/>
      <c r="B4918" s="2"/>
      <c r="C4918" s="2"/>
      <c r="E4918" s="2"/>
      <c r="G4918" s="2"/>
      <c r="H4918" s="6"/>
      <c r="I4918" s="9"/>
      <c r="J4918" s="9"/>
      <c r="K4918" s="9"/>
    </row>
    <row r="4919" spans="1:11" x14ac:dyDescent="0.25">
      <c r="A4919" s="2"/>
      <c r="B4919" s="2"/>
      <c r="C4919" s="2"/>
      <c r="E4919" s="2"/>
      <c r="G4919" s="2"/>
      <c r="H4919" s="6"/>
      <c r="I4919" s="9"/>
      <c r="J4919" s="9"/>
      <c r="K4919" s="9"/>
    </row>
    <row r="4920" spans="1:11" x14ac:dyDescent="0.25">
      <c r="A4920" s="2"/>
      <c r="B4920" s="2"/>
      <c r="C4920" s="2"/>
      <c r="E4920" s="2"/>
      <c r="G4920" s="2"/>
      <c r="H4920" s="6"/>
      <c r="I4920" s="9"/>
      <c r="J4920" s="9"/>
      <c r="K4920" s="9"/>
    </row>
    <row r="4921" spans="1:11" x14ac:dyDescent="0.25">
      <c r="A4921" s="2"/>
      <c r="B4921" s="2"/>
      <c r="C4921" s="2"/>
      <c r="E4921" s="2"/>
      <c r="G4921" s="2"/>
      <c r="H4921" s="6"/>
      <c r="I4921" s="9"/>
      <c r="J4921" s="9"/>
      <c r="K4921" s="9"/>
    </row>
    <row r="4922" spans="1:11" x14ac:dyDescent="0.25">
      <c r="A4922" s="2"/>
      <c r="B4922" s="2"/>
      <c r="C4922" s="2"/>
      <c r="E4922" s="2"/>
      <c r="G4922" s="2"/>
      <c r="H4922" s="6"/>
      <c r="I4922" s="9"/>
      <c r="J4922" s="9"/>
      <c r="K4922" s="9"/>
    </row>
    <row r="4923" spans="1:11" x14ac:dyDescent="0.25">
      <c r="A4923" s="2"/>
      <c r="B4923" s="2"/>
      <c r="C4923" s="2"/>
      <c r="E4923" s="2"/>
      <c r="G4923" s="2"/>
      <c r="H4923" s="6"/>
      <c r="I4923" s="9"/>
      <c r="J4923" s="9"/>
      <c r="K4923" s="9"/>
    </row>
    <row r="4924" spans="1:11" x14ac:dyDescent="0.25">
      <c r="A4924" s="2"/>
      <c r="B4924" s="2"/>
      <c r="C4924" s="2"/>
      <c r="E4924" s="2"/>
      <c r="G4924" s="2"/>
      <c r="H4924" s="6"/>
      <c r="I4924" s="9"/>
      <c r="J4924" s="9"/>
      <c r="K4924" s="9"/>
    </row>
    <row r="4925" spans="1:11" x14ac:dyDescent="0.25">
      <c r="A4925" s="2"/>
      <c r="B4925" s="2"/>
      <c r="C4925" s="2"/>
      <c r="E4925" s="2"/>
      <c r="G4925" s="2"/>
      <c r="H4925" s="6"/>
      <c r="I4925" s="9"/>
      <c r="J4925" s="9"/>
      <c r="K4925" s="9"/>
    </row>
    <row r="4926" spans="1:11" x14ac:dyDescent="0.25">
      <c r="A4926" s="2"/>
      <c r="B4926" s="2"/>
      <c r="C4926" s="2"/>
      <c r="E4926" s="2"/>
      <c r="G4926" s="2"/>
      <c r="H4926" s="6"/>
      <c r="I4926" s="9"/>
      <c r="J4926" s="9"/>
      <c r="K4926" s="9"/>
    </row>
    <row r="4927" spans="1:11" x14ac:dyDescent="0.25">
      <c r="A4927" s="2"/>
      <c r="B4927" s="2"/>
      <c r="C4927" s="2"/>
      <c r="E4927" s="2"/>
      <c r="G4927" s="2"/>
      <c r="H4927" s="6"/>
      <c r="I4927" s="9"/>
      <c r="J4927" s="9"/>
      <c r="K4927" s="9"/>
    </row>
    <row r="4928" spans="1:11" x14ac:dyDescent="0.25">
      <c r="A4928" s="2"/>
      <c r="B4928" s="2"/>
      <c r="C4928" s="2"/>
      <c r="E4928" s="2"/>
      <c r="G4928" s="2"/>
      <c r="H4928" s="6"/>
      <c r="I4928" s="9"/>
      <c r="J4928" s="9"/>
      <c r="K4928" s="9"/>
    </row>
    <row r="4929" spans="1:11" x14ac:dyDescent="0.25">
      <c r="A4929" s="2"/>
      <c r="B4929" s="2"/>
      <c r="C4929" s="2"/>
      <c r="E4929" s="2"/>
      <c r="G4929" s="2"/>
      <c r="H4929" s="6"/>
      <c r="I4929" s="9"/>
      <c r="J4929" s="9"/>
      <c r="K4929" s="9"/>
    </row>
    <row r="4930" spans="1:11" x14ac:dyDescent="0.25">
      <c r="A4930" s="2"/>
      <c r="B4930" s="2"/>
      <c r="C4930" s="2"/>
      <c r="E4930" s="2"/>
      <c r="G4930" s="2"/>
      <c r="H4930" s="6"/>
      <c r="I4930" s="9"/>
      <c r="J4930" s="9"/>
      <c r="K4930" s="9"/>
    </row>
    <row r="4931" spans="1:11" x14ac:dyDescent="0.25">
      <c r="A4931" s="2"/>
      <c r="B4931" s="2"/>
      <c r="C4931" s="2"/>
      <c r="E4931" s="2"/>
      <c r="G4931" s="2"/>
      <c r="H4931" s="6"/>
      <c r="I4931" s="9"/>
      <c r="J4931" s="9"/>
      <c r="K4931" s="9"/>
    </row>
    <row r="4932" spans="1:11" x14ac:dyDescent="0.25">
      <c r="A4932" s="2"/>
      <c r="B4932" s="2"/>
      <c r="C4932" s="2"/>
      <c r="E4932" s="2"/>
      <c r="G4932" s="2"/>
      <c r="H4932" s="6"/>
      <c r="I4932" s="9"/>
      <c r="J4932" s="9"/>
      <c r="K4932" s="9"/>
    </row>
    <row r="4933" spans="1:11" x14ac:dyDescent="0.25">
      <c r="A4933" s="2"/>
      <c r="B4933" s="2"/>
      <c r="C4933" s="2"/>
      <c r="E4933" s="2"/>
      <c r="G4933" s="2"/>
      <c r="H4933" s="6"/>
      <c r="I4933" s="9"/>
      <c r="J4933" s="9"/>
      <c r="K4933" s="9"/>
    </row>
    <row r="4934" spans="1:11" x14ac:dyDescent="0.25">
      <c r="A4934" s="2"/>
      <c r="B4934" s="2"/>
      <c r="C4934" s="2"/>
      <c r="E4934" s="2"/>
      <c r="G4934" s="2"/>
      <c r="H4934" s="6"/>
      <c r="I4934" s="9"/>
      <c r="J4934" s="9"/>
      <c r="K4934" s="9"/>
    </row>
    <row r="4935" spans="1:11" x14ac:dyDescent="0.25">
      <c r="A4935" s="2"/>
      <c r="B4935" s="2"/>
      <c r="C4935" s="2"/>
      <c r="E4935" s="2"/>
      <c r="G4935" s="2"/>
      <c r="H4935" s="6"/>
      <c r="I4935" s="9"/>
      <c r="J4935" s="9"/>
      <c r="K4935" s="9"/>
    </row>
    <row r="4936" spans="1:11" x14ac:dyDescent="0.25">
      <c r="A4936" s="2"/>
      <c r="B4936" s="2"/>
      <c r="C4936" s="2"/>
      <c r="E4936" s="2"/>
      <c r="G4936" s="2"/>
      <c r="H4936" s="6"/>
      <c r="I4936" s="9"/>
      <c r="J4936" s="9"/>
      <c r="K4936" s="9"/>
    </row>
    <row r="4937" spans="1:11" x14ac:dyDescent="0.25">
      <c r="A4937" s="2"/>
      <c r="B4937" s="2"/>
      <c r="C4937" s="2"/>
      <c r="E4937" s="2"/>
      <c r="G4937" s="2"/>
      <c r="H4937" s="6"/>
      <c r="I4937" s="9"/>
      <c r="J4937" s="9"/>
      <c r="K4937" s="9"/>
    </row>
    <row r="4938" spans="1:11" x14ac:dyDescent="0.25">
      <c r="A4938" s="2"/>
      <c r="B4938" s="2"/>
      <c r="C4938" s="2"/>
      <c r="E4938" s="2"/>
      <c r="G4938" s="2"/>
      <c r="H4938" s="6"/>
      <c r="I4938" s="9"/>
      <c r="J4938" s="9"/>
      <c r="K4938" s="9"/>
    </row>
    <row r="4939" spans="1:11" x14ac:dyDescent="0.25">
      <c r="A4939" s="2"/>
      <c r="B4939" s="2"/>
      <c r="C4939" s="2"/>
      <c r="E4939" s="2"/>
      <c r="G4939" s="2"/>
      <c r="H4939" s="6"/>
      <c r="I4939" s="9"/>
      <c r="J4939" s="9"/>
      <c r="K4939" s="9"/>
    </row>
    <row r="4940" spans="1:11" x14ac:dyDescent="0.25">
      <c r="A4940" s="2"/>
      <c r="B4940" s="2"/>
      <c r="C4940" s="2"/>
      <c r="E4940" s="2"/>
      <c r="G4940" s="2"/>
      <c r="H4940" s="6"/>
      <c r="I4940" s="9"/>
      <c r="J4940" s="9"/>
      <c r="K4940" s="9"/>
    </row>
    <row r="4941" spans="1:11" x14ac:dyDescent="0.25">
      <c r="A4941" s="2"/>
      <c r="B4941" s="2"/>
      <c r="C4941" s="2"/>
      <c r="E4941" s="2"/>
      <c r="G4941" s="2"/>
      <c r="H4941" s="6"/>
      <c r="I4941" s="9"/>
      <c r="J4941" s="9"/>
      <c r="K4941" s="9"/>
    </row>
    <row r="4942" spans="1:11" x14ac:dyDescent="0.25">
      <c r="A4942" s="2"/>
      <c r="B4942" s="2"/>
      <c r="C4942" s="2"/>
      <c r="E4942" s="2"/>
      <c r="G4942" s="2"/>
      <c r="H4942" s="6"/>
      <c r="I4942" s="9"/>
      <c r="J4942" s="9"/>
      <c r="K4942" s="9"/>
    </row>
    <row r="4943" spans="1:11" x14ac:dyDescent="0.25">
      <c r="A4943" s="2"/>
      <c r="B4943" s="2"/>
      <c r="C4943" s="2"/>
      <c r="E4943" s="2"/>
      <c r="G4943" s="2"/>
      <c r="H4943" s="6"/>
      <c r="I4943" s="9"/>
      <c r="J4943" s="9"/>
      <c r="K4943" s="9"/>
    </row>
    <row r="4944" spans="1:11" x14ac:dyDescent="0.25">
      <c r="A4944" s="2"/>
      <c r="B4944" s="2"/>
      <c r="C4944" s="2"/>
      <c r="E4944" s="2"/>
      <c r="G4944" s="2"/>
      <c r="H4944" s="6"/>
      <c r="I4944" s="9"/>
      <c r="J4944" s="9"/>
      <c r="K4944" s="9"/>
    </row>
    <row r="4945" spans="1:11" x14ac:dyDescent="0.25">
      <c r="A4945" s="2"/>
      <c r="B4945" s="2"/>
      <c r="C4945" s="2"/>
      <c r="E4945" s="2"/>
      <c r="G4945" s="2"/>
      <c r="H4945" s="6"/>
      <c r="I4945" s="9"/>
      <c r="J4945" s="9"/>
      <c r="K4945" s="9"/>
    </row>
    <row r="4946" spans="1:11" x14ac:dyDescent="0.25">
      <c r="A4946" s="2"/>
      <c r="B4946" s="2"/>
      <c r="C4946" s="2"/>
      <c r="E4946" s="2"/>
      <c r="G4946" s="2"/>
      <c r="H4946" s="6"/>
      <c r="I4946" s="9"/>
      <c r="J4946" s="9"/>
      <c r="K4946" s="9"/>
    </row>
    <row r="4947" spans="1:11" x14ac:dyDescent="0.25">
      <c r="A4947" s="2"/>
      <c r="B4947" s="2"/>
      <c r="C4947" s="2"/>
      <c r="E4947" s="2"/>
      <c r="G4947" s="2"/>
      <c r="H4947" s="6"/>
      <c r="I4947" s="9"/>
      <c r="J4947" s="9"/>
      <c r="K4947" s="9"/>
    </row>
    <row r="4948" spans="1:11" x14ac:dyDescent="0.25">
      <c r="A4948" s="2"/>
      <c r="B4948" s="2"/>
      <c r="C4948" s="2"/>
      <c r="E4948" s="2"/>
      <c r="G4948" s="2"/>
      <c r="H4948" s="6"/>
      <c r="I4948" s="9"/>
      <c r="J4948" s="9"/>
      <c r="K4948" s="9"/>
    </row>
    <row r="4949" spans="1:11" x14ac:dyDescent="0.25">
      <c r="A4949" s="2"/>
      <c r="B4949" s="2"/>
      <c r="C4949" s="2"/>
      <c r="E4949" s="2"/>
      <c r="G4949" s="2"/>
      <c r="H4949" s="6"/>
      <c r="I4949" s="9"/>
      <c r="J4949" s="9"/>
      <c r="K4949" s="9"/>
    </row>
    <row r="4950" spans="1:11" x14ac:dyDescent="0.25">
      <c r="A4950" s="2"/>
      <c r="B4950" s="2"/>
      <c r="C4950" s="2"/>
      <c r="E4950" s="2"/>
      <c r="G4950" s="2"/>
      <c r="H4950" s="6"/>
      <c r="I4950" s="9"/>
      <c r="J4950" s="9"/>
      <c r="K4950" s="9"/>
    </row>
    <row r="4951" spans="1:11" x14ac:dyDescent="0.25">
      <c r="A4951" s="2"/>
      <c r="B4951" s="2"/>
      <c r="C4951" s="2"/>
      <c r="E4951" s="2"/>
      <c r="G4951" s="2"/>
      <c r="H4951" s="6"/>
      <c r="I4951" s="9"/>
      <c r="J4951" s="9"/>
      <c r="K4951" s="9"/>
    </row>
    <row r="4952" spans="1:11" x14ac:dyDescent="0.25">
      <c r="A4952" s="2"/>
      <c r="B4952" s="2"/>
      <c r="C4952" s="2"/>
      <c r="E4952" s="2"/>
      <c r="G4952" s="2"/>
      <c r="H4952" s="6"/>
      <c r="I4952" s="9"/>
      <c r="J4952" s="9"/>
      <c r="K4952" s="9"/>
    </row>
    <row r="4953" spans="1:11" x14ac:dyDescent="0.25">
      <c r="A4953" s="2"/>
      <c r="B4953" s="2"/>
      <c r="C4953" s="2"/>
      <c r="E4953" s="2"/>
      <c r="G4953" s="2"/>
      <c r="H4953" s="6"/>
      <c r="I4953" s="9"/>
      <c r="J4953" s="9"/>
      <c r="K4953" s="9"/>
    </row>
    <row r="4954" spans="1:11" x14ac:dyDescent="0.25">
      <c r="A4954" s="2"/>
      <c r="B4954" s="2"/>
      <c r="C4954" s="2"/>
      <c r="E4954" s="2"/>
      <c r="G4954" s="2"/>
      <c r="H4954" s="6"/>
      <c r="I4954" s="9"/>
      <c r="J4954" s="9"/>
      <c r="K4954" s="9"/>
    </row>
    <row r="4955" spans="1:11" x14ac:dyDescent="0.25">
      <c r="A4955" s="2"/>
      <c r="B4955" s="2"/>
      <c r="C4955" s="2"/>
      <c r="E4955" s="2"/>
      <c r="G4955" s="2"/>
      <c r="H4955" s="6"/>
      <c r="I4955" s="9"/>
      <c r="J4955" s="9"/>
      <c r="K4955" s="9"/>
    </row>
    <row r="4956" spans="1:11" x14ac:dyDescent="0.25">
      <c r="A4956" s="2"/>
      <c r="B4956" s="2"/>
      <c r="C4956" s="2"/>
      <c r="E4956" s="2"/>
      <c r="G4956" s="2"/>
      <c r="H4956" s="6"/>
      <c r="I4956" s="9"/>
      <c r="J4956" s="9"/>
      <c r="K4956" s="9"/>
    </row>
    <row r="4957" spans="1:11" x14ac:dyDescent="0.25">
      <c r="A4957" s="2"/>
      <c r="B4957" s="2"/>
      <c r="C4957" s="2"/>
      <c r="E4957" s="2"/>
      <c r="G4957" s="2"/>
      <c r="H4957" s="6"/>
      <c r="I4957" s="9"/>
      <c r="J4957" s="9"/>
      <c r="K4957" s="9"/>
    </row>
    <row r="4958" spans="1:11" x14ac:dyDescent="0.25">
      <c r="A4958" s="2"/>
      <c r="B4958" s="2"/>
      <c r="C4958" s="2"/>
      <c r="E4958" s="2"/>
      <c r="G4958" s="2"/>
      <c r="H4958" s="6"/>
      <c r="I4958" s="9"/>
      <c r="J4958" s="9"/>
      <c r="K4958" s="9"/>
    </row>
    <row r="4959" spans="1:11" x14ac:dyDescent="0.25">
      <c r="A4959" s="2"/>
      <c r="B4959" s="2"/>
      <c r="C4959" s="2"/>
      <c r="E4959" s="2"/>
      <c r="G4959" s="2"/>
      <c r="H4959" s="6"/>
      <c r="I4959" s="9"/>
      <c r="J4959" s="9"/>
      <c r="K4959" s="9"/>
    </row>
    <row r="4960" spans="1:11" x14ac:dyDescent="0.25">
      <c r="A4960" s="2"/>
      <c r="B4960" s="2"/>
      <c r="C4960" s="2"/>
      <c r="E4960" s="2"/>
      <c r="G4960" s="2"/>
      <c r="H4960" s="6"/>
      <c r="I4960" s="9"/>
      <c r="J4960" s="9"/>
      <c r="K4960" s="9"/>
    </row>
    <row r="4961" spans="1:11" x14ac:dyDescent="0.25">
      <c r="A4961" s="2"/>
      <c r="B4961" s="2"/>
      <c r="C4961" s="2"/>
      <c r="E4961" s="2"/>
      <c r="G4961" s="2"/>
      <c r="H4961" s="6"/>
      <c r="I4961" s="9"/>
      <c r="J4961" s="9"/>
      <c r="K4961" s="9"/>
    </row>
    <row r="4962" spans="1:11" x14ac:dyDescent="0.25">
      <c r="A4962" s="2"/>
      <c r="B4962" s="2"/>
      <c r="C4962" s="2"/>
      <c r="E4962" s="2"/>
      <c r="G4962" s="2"/>
      <c r="H4962" s="6"/>
      <c r="I4962" s="9"/>
      <c r="J4962" s="9"/>
      <c r="K4962" s="9"/>
    </row>
    <row r="4963" spans="1:11" x14ac:dyDescent="0.25">
      <c r="A4963" s="2"/>
      <c r="B4963" s="2"/>
      <c r="C4963" s="2"/>
      <c r="E4963" s="2"/>
      <c r="G4963" s="2"/>
      <c r="H4963" s="6"/>
      <c r="I4963" s="9"/>
      <c r="J4963" s="9"/>
      <c r="K4963" s="9"/>
    </row>
    <row r="4964" spans="1:11" x14ac:dyDescent="0.25">
      <c r="A4964" s="2"/>
      <c r="B4964" s="2"/>
      <c r="C4964" s="2"/>
      <c r="E4964" s="2"/>
      <c r="G4964" s="2"/>
      <c r="H4964" s="6"/>
      <c r="I4964" s="9"/>
      <c r="J4964" s="9"/>
      <c r="K4964" s="9"/>
    </row>
    <row r="4965" spans="1:11" x14ac:dyDescent="0.25">
      <c r="A4965" s="2"/>
      <c r="B4965" s="2"/>
      <c r="C4965" s="2"/>
      <c r="E4965" s="2"/>
      <c r="G4965" s="2"/>
      <c r="H4965" s="6"/>
      <c r="I4965" s="9"/>
      <c r="J4965" s="9"/>
      <c r="K4965" s="9"/>
    </row>
    <row r="4966" spans="1:11" x14ac:dyDescent="0.25">
      <c r="A4966" s="2"/>
      <c r="B4966" s="2"/>
      <c r="C4966" s="2"/>
      <c r="E4966" s="2"/>
      <c r="G4966" s="2"/>
      <c r="H4966" s="6"/>
      <c r="I4966" s="9"/>
      <c r="J4966" s="9"/>
      <c r="K4966" s="9"/>
    </row>
    <row r="4967" spans="1:11" x14ac:dyDescent="0.25">
      <c r="A4967" s="2"/>
      <c r="B4967" s="2"/>
      <c r="C4967" s="2"/>
      <c r="E4967" s="2"/>
      <c r="G4967" s="2"/>
      <c r="H4967" s="6"/>
      <c r="I4967" s="9"/>
      <c r="J4967" s="9"/>
      <c r="K4967" s="9"/>
    </row>
    <row r="4968" spans="1:11" x14ac:dyDescent="0.25">
      <c r="A4968" s="2"/>
      <c r="B4968" s="2"/>
      <c r="C4968" s="2"/>
      <c r="E4968" s="2"/>
      <c r="G4968" s="2"/>
      <c r="H4968" s="6"/>
      <c r="I4968" s="9"/>
      <c r="J4968" s="9"/>
      <c r="K4968" s="9"/>
    </row>
    <row r="4969" spans="1:11" x14ac:dyDescent="0.25">
      <c r="A4969" s="2"/>
      <c r="B4969" s="2"/>
      <c r="C4969" s="2"/>
      <c r="E4969" s="2"/>
      <c r="G4969" s="2"/>
      <c r="H4969" s="6"/>
      <c r="I4969" s="9"/>
      <c r="J4969" s="9"/>
      <c r="K4969" s="9"/>
    </row>
    <row r="4970" spans="1:11" x14ac:dyDescent="0.25">
      <c r="A4970" s="2"/>
      <c r="B4970" s="2"/>
      <c r="C4970" s="2"/>
      <c r="E4970" s="2"/>
      <c r="G4970" s="2"/>
      <c r="H4970" s="6"/>
      <c r="I4970" s="9"/>
      <c r="J4970" s="9"/>
      <c r="K4970" s="9"/>
    </row>
    <row r="4971" spans="1:11" x14ac:dyDescent="0.25">
      <c r="A4971" s="2"/>
      <c r="B4971" s="2"/>
      <c r="C4971" s="2"/>
      <c r="E4971" s="2"/>
      <c r="G4971" s="2"/>
      <c r="H4971" s="6"/>
      <c r="I4971" s="9"/>
      <c r="J4971" s="9"/>
      <c r="K4971" s="9"/>
    </row>
    <row r="4972" spans="1:11" x14ac:dyDescent="0.25">
      <c r="A4972" s="2"/>
      <c r="B4972" s="2"/>
      <c r="C4972" s="2"/>
      <c r="E4972" s="2"/>
      <c r="G4972" s="2"/>
      <c r="H4972" s="6"/>
      <c r="I4972" s="9"/>
      <c r="J4972" s="9"/>
      <c r="K4972" s="9"/>
    </row>
    <row r="4973" spans="1:11" x14ac:dyDescent="0.25">
      <c r="A4973" s="2"/>
      <c r="B4973" s="2"/>
      <c r="C4973" s="2"/>
      <c r="E4973" s="2"/>
      <c r="G4973" s="2"/>
      <c r="H4973" s="6"/>
      <c r="I4973" s="9"/>
      <c r="J4973" s="9"/>
      <c r="K4973" s="9"/>
    </row>
    <row r="4974" spans="1:11" x14ac:dyDescent="0.25">
      <c r="A4974" s="2"/>
      <c r="B4974" s="2"/>
      <c r="C4974" s="2"/>
      <c r="E4974" s="2"/>
      <c r="G4974" s="2"/>
      <c r="H4974" s="6"/>
      <c r="I4974" s="9"/>
      <c r="J4974" s="9"/>
      <c r="K4974" s="9"/>
    </row>
    <row r="4975" spans="1:11" x14ac:dyDescent="0.25">
      <c r="A4975" s="2"/>
      <c r="B4975" s="2"/>
      <c r="C4975" s="2"/>
      <c r="E4975" s="2"/>
      <c r="G4975" s="2"/>
      <c r="H4975" s="6"/>
      <c r="I4975" s="9"/>
      <c r="J4975" s="9"/>
      <c r="K4975" s="9"/>
    </row>
    <row r="4976" spans="1:11" x14ac:dyDescent="0.25">
      <c r="A4976" s="2"/>
      <c r="B4976" s="2"/>
      <c r="C4976" s="2"/>
      <c r="E4976" s="2"/>
      <c r="G4976" s="2"/>
      <c r="H4976" s="6"/>
      <c r="I4976" s="9"/>
      <c r="J4976" s="9"/>
      <c r="K4976" s="9"/>
    </row>
    <row r="4977" spans="1:11" x14ac:dyDescent="0.25">
      <c r="A4977" s="2"/>
      <c r="B4977" s="2"/>
      <c r="C4977" s="2"/>
      <c r="E4977" s="2"/>
      <c r="G4977" s="2"/>
      <c r="H4977" s="6"/>
      <c r="I4977" s="9"/>
      <c r="J4977" s="9"/>
      <c r="K4977" s="9"/>
    </row>
    <row r="4978" spans="1:11" x14ac:dyDescent="0.25">
      <c r="A4978" s="2"/>
      <c r="B4978" s="2"/>
      <c r="C4978" s="2"/>
      <c r="E4978" s="2"/>
      <c r="G4978" s="2"/>
      <c r="H4978" s="6"/>
      <c r="I4978" s="9"/>
      <c r="J4978" s="9"/>
      <c r="K4978" s="9"/>
    </row>
    <row r="4979" spans="1:11" x14ac:dyDescent="0.25">
      <c r="A4979" s="2"/>
      <c r="B4979" s="2"/>
      <c r="C4979" s="2"/>
      <c r="E4979" s="2"/>
      <c r="G4979" s="2"/>
      <c r="H4979" s="6"/>
      <c r="I4979" s="9"/>
      <c r="J4979" s="9"/>
      <c r="K4979" s="9"/>
    </row>
    <row r="4980" spans="1:11" x14ac:dyDescent="0.25">
      <c r="A4980" s="2"/>
      <c r="B4980" s="2"/>
      <c r="C4980" s="2"/>
      <c r="E4980" s="2"/>
      <c r="G4980" s="2"/>
      <c r="H4980" s="6"/>
      <c r="I4980" s="9"/>
      <c r="J4980" s="9"/>
      <c r="K4980" s="9"/>
    </row>
    <row r="4981" spans="1:11" x14ac:dyDescent="0.25">
      <c r="A4981" s="2"/>
      <c r="B4981" s="2"/>
      <c r="C4981" s="2"/>
      <c r="E4981" s="2"/>
      <c r="G4981" s="2"/>
      <c r="H4981" s="6"/>
      <c r="I4981" s="9"/>
      <c r="J4981" s="9"/>
      <c r="K4981" s="9"/>
    </row>
    <row r="4982" spans="1:11" x14ac:dyDescent="0.25">
      <c r="A4982" s="2"/>
      <c r="B4982" s="2"/>
      <c r="C4982" s="2"/>
      <c r="E4982" s="2"/>
      <c r="G4982" s="2"/>
      <c r="H4982" s="6"/>
      <c r="I4982" s="9"/>
      <c r="J4982" s="9"/>
      <c r="K4982" s="9"/>
    </row>
    <row r="4983" spans="1:11" x14ac:dyDescent="0.25">
      <c r="A4983" s="2"/>
      <c r="B4983" s="2"/>
      <c r="C4983" s="2"/>
      <c r="E4983" s="2"/>
      <c r="G4983" s="2"/>
      <c r="H4983" s="6"/>
      <c r="I4983" s="9"/>
      <c r="J4983" s="9"/>
      <c r="K4983" s="9"/>
    </row>
    <row r="4984" spans="1:11" x14ac:dyDescent="0.25">
      <c r="A4984" s="2"/>
      <c r="B4984" s="2"/>
      <c r="C4984" s="2"/>
      <c r="E4984" s="2"/>
      <c r="G4984" s="2"/>
      <c r="H4984" s="6"/>
      <c r="I4984" s="9"/>
      <c r="J4984" s="9"/>
      <c r="K4984" s="9"/>
    </row>
    <row r="4985" spans="1:11" x14ac:dyDescent="0.25">
      <c r="A4985" s="2"/>
      <c r="B4985" s="2"/>
      <c r="C4985" s="2"/>
      <c r="E4985" s="2"/>
      <c r="G4985" s="2"/>
      <c r="H4985" s="6"/>
      <c r="I4985" s="9"/>
      <c r="J4985" s="9"/>
      <c r="K4985" s="9"/>
    </row>
    <row r="4986" spans="1:11" x14ac:dyDescent="0.25">
      <c r="A4986" s="2"/>
      <c r="B4986" s="2"/>
      <c r="C4986" s="2"/>
      <c r="E4986" s="2"/>
      <c r="G4986" s="2"/>
      <c r="H4986" s="6"/>
      <c r="I4986" s="9"/>
      <c r="J4986" s="9"/>
      <c r="K4986" s="9"/>
    </row>
    <row r="4987" spans="1:11" x14ac:dyDescent="0.25">
      <c r="A4987" s="2"/>
      <c r="B4987" s="2"/>
      <c r="C4987" s="2"/>
      <c r="E4987" s="2"/>
      <c r="G4987" s="2"/>
      <c r="H4987" s="6"/>
      <c r="I4987" s="9"/>
      <c r="J4987" s="9"/>
      <c r="K4987" s="9"/>
    </row>
    <row r="4988" spans="1:11" x14ac:dyDescent="0.25">
      <c r="A4988" s="2"/>
      <c r="B4988" s="2"/>
      <c r="C4988" s="2"/>
      <c r="E4988" s="2"/>
      <c r="G4988" s="2"/>
      <c r="H4988" s="6"/>
      <c r="I4988" s="9"/>
      <c r="J4988" s="9"/>
      <c r="K4988" s="9"/>
    </row>
    <row r="4989" spans="1:11" x14ac:dyDescent="0.25">
      <c r="A4989" s="2"/>
      <c r="B4989" s="2"/>
      <c r="C4989" s="2"/>
      <c r="E4989" s="2"/>
      <c r="G4989" s="2"/>
      <c r="H4989" s="6"/>
      <c r="I4989" s="9"/>
      <c r="J4989" s="9"/>
      <c r="K4989" s="9"/>
    </row>
    <row r="4990" spans="1:11" x14ac:dyDescent="0.25">
      <c r="A4990" s="2"/>
      <c r="B4990" s="2"/>
      <c r="C4990" s="2"/>
      <c r="E4990" s="2"/>
      <c r="G4990" s="2"/>
      <c r="H4990" s="6"/>
      <c r="I4990" s="9"/>
      <c r="J4990" s="9"/>
      <c r="K4990" s="9"/>
    </row>
    <row r="4991" spans="1:11" x14ac:dyDescent="0.25">
      <c r="A4991" s="2"/>
      <c r="B4991" s="2"/>
      <c r="C4991" s="2"/>
      <c r="E4991" s="2"/>
      <c r="G4991" s="2"/>
      <c r="H4991" s="6"/>
      <c r="I4991" s="9"/>
      <c r="J4991" s="9"/>
      <c r="K4991" s="9"/>
    </row>
    <row r="4992" spans="1:11" x14ac:dyDescent="0.25">
      <c r="A4992" s="2"/>
      <c r="B4992" s="2"/>
      <c r="C4992" s="2"/>
      <c r="E4992" s="2"/>
      <c r="G4992" s="2"/>
      <c r="H4992" s="6"/>
      <c r="I4992" s="9"/>
      <c r="J4992" s="9"/>
      <c r="K4992" s="9"/>
    </row>
    <row r="4993" spans="1:11" x14ac:dyDescent="0.25">
      <c r="A4993" s="2"/>
      <c r="B4993" s="2"/>
      <c r="C4993" s="2"/>
      <c r="E4993" s="2"/>
      <c r="G4993" s="2"/>
      <c r="H4993" s="6"/>
      <c r="I4993" s="9"/>
      <c r="J4993" s="9"/>
      <c r="K4993" s="9"/>
    </row>
    <row r="4994" spans="1:11" x14ac:dyDescent="0.25">
      <c r="A4994" s="2"/>
      <c r="B4994" s="2"/>
      <c r="C4994" s="2"/>
      <c r="E4994" s="2"/>
      <c r="G4994" s="2"/>
      <c r="H4994" s="6"/>
      <c r="I4994" s="9"/>
      <c r="J4994" s="9"/>
      <c r="K4994" s="9"/>
    </row>
    <row r="4995" spans="1:11" x14ac:dyDescent="0.25">
      <c r="A4995" s="2"/>
      <c r="B4995" s="2"/>
      <c r="C4995" s="2"/>
      <c r="E4995" s="2"/>
      <c r="G4995" s="2"/>
      <c r="H4995" s="6"/>
      <c r="I4995" s="9"/>
      <c r="J4995" s="9"/>
      <c r="K4995" s="9"/>
    </row>
    <row r="4996" spans="1:11" x14ac:dyDescent="0.25">
      <c r="A4996" s="2"/>
      <c r="B4996" s="2"/>
      <c r="C4996" s="2"/>
      <c r="E4996" s="2"/>
      <c r="G4996" s="2"/>
      <c r="H4996" s="6"/>
      <c r="I4996" s="9"/>
      <c r="J4996" s="9"/>
      <c r="K4996" s="9"/>
    </row>
    <row r="4997" spans="1:11" x14ac:dyDescent="0.25">
      <c r="A4997" s="2"/>
      <c r="B4997" s="2"/>
      <c r="C4997" s="2"/>
      <c r="E4997" s="2"/>
      <c r="G4997" s="2"/>
      <c r="H4997" s="6"/>
      <c r="I4997" s="9"/>
      <c r="J4997" s="9"/>
      <c r="K4997" s="9"/>
    </row>
    <row r="4998" spans="1:11" x14ac:dyDescent="0.25">
      <c r="A4998" s="2"/>
      <c r="B4998" s="2"/>
      <c r="C4998" s="2"/>
      <c r="E4998" s="2"/>
      <c r="G4998" s="2"/>
      <c r="H4998" s="6"/>
      <c r="I4998" s="9"/>
      <c r="J4998" s="9"/>
      <c r="K4998" s="9"/>
    </row>
    <row r="4999" spans="1:11" x14ac:dyDescent="0.25">
      <c r="A4999" s="2"/>
      <c r="B4999" s="2"/>
      <c r="C4999" s="2"/>
      <c r="E4999" s="2"/>
      <c r="G4999" s="2"/>
      <c r="H4999" s="6"/>
      <c r="I4999" s="9"/>
      <c r="J4999" s="9"/>
      <c r="K4999" s="9"/>
    </row>
    <row r="5000" spans="1:11" x14ac:dyDescent="0.25">
      <c r="A5000" s="2"/>
      <c r="B5000" s="2"/>
      <c r="C5000" s="2"/>
      <c r="E5000" s="2"/>
      <c r="G5000" s="2"/>
      <c r="H5000" s="6"/>
      <c r="I5000" s="9"/>
      <c r="J5000" s="9"/>
      <c r="K5000" s="9"/>
    </row>
    <row r="5001" spans="1:11" x14ac:dyDescent="0.25">
      <c r="A5001" s="2"/>
      <c r="B5001" s="2"/>
      <c r="C5001" s="2"/>
      <c r="E5001" s="2"/>
      <c r="G5001" s="2"/>
      <c r="H5001" s="6"/>
      <c r="I5001" s="9"/>
      <c r="J5001" s="9"/>
      <c r="K5001" s="9"/>
    </row>
    <row r="5002" spans="1:11" x14ac:dyDescent="0.25">
      <c r="A5002" s="2"/>
      <c r="B5002" s="2"/>
      <c r="C5002" s="2"/>
      <c r="E5002" s="2"/>
      <c r="G5002" s="2"/>
      <c r="H5002" s="6"/>
      <c r="I5002" s="9"/>
      <c r="J5002" s="9"/>
      <c r="K5002" s="9"/>
    </row>
    <row r="5003" spans="1:11" x14ac:dyDescent="0.25">
      <c r="A5003" s="2"/>
      <c r="B5003" s="2"/>
      <c r="C5003" s="2"/>
      <c r="E5003" s="2"/>
      <c r="G5003" s="2"/>
      <c r="H5003" s="6"/>
      <c r="I5003" s="9"/>
      <c r="J5003" s="9"/>
      <c r="K5003" s="9"/>
    </row>
    <row r="5004" spans="1:11" x14ac:dyDescent="0.25">
      <c r="A5004" s="2"/>
      <c r="B5004" s="2"/>
      <c r="C5004" s="2"/>
      <c r="E5004" s="2"/>
      <c r="G5004" s="2"/>
      <c r="H5004" s="6"/>
      <c r="I5004" s="9"/>
      <c r="J5004" s="9"/>
      <c r="K5004" s="9"/>
    </row>
    <row r="5005" spans="1:11" x14ac:dyDescent="0.25">
      <c r="A5005" s="2"/>
      <c r="B5005" s="2"/>
      <c r="C5005" s="2"/>
      <c r="E5005" s="2"/>
      <c r="G5005" s="2"/>
      <c r="H5005" s="6"/>
      <c r="I5005" s="9"/>
      <c r="J5005" s="9"/>
      <c r="K5005" s="9"/>
    </row>
    <row r="5006" spans="1:11" x14ac:dyDescent="0.25">
      <c r="A5006" s="2"/>
      <c r="B5006" s="2"/>
      <c r="C5006" s="2"/>
      <c r="E5006" s="2"/>
      <c r="G5006" s="2"/>
      <c r="H5006" s="6"/>
      <c r="I5006" s="9"/>
      <c r="J5006" s="9"/>
      <c r="K5006" s="9"/>
    </row>
    <row r="5007" spans="1:11" x14ac:dyDescent="0.25">
      <c r="A5007" s="2"/>
      <c r="B5007" s="2"/>
      <c r="C5007" s="2"/>
      <c r="E5007" s="2"/>
      <c r="G5007" s="2"/>
      <c r="H5007" s="6"/>
      <c r="I5007" s="9"/>
      <c r="J5007" s="9"/>
      <c r="K5007" s="9"/>
    </row>
    <row r="5008" spans="1:11" x14ac:dyDescent="0.25">
      <c r="A5008" s="2"/>
      <c r="B5008" s="2"/>
      <c r="C5008" s="2"/>
      <c r="E5008" s="2"/>
      <c r="G5008" s="2"/>
      <c r="H5008" s="6"/>
      <c r="I5008" s="9"/>
      <c r="J5008" s="9"/>
      <c r="K5008" s="9"/>
    </row>
    <row r="5009" spans="1:11" x14ac:dyDescent="0.25">
      <c r="A5009" s="2"/>
      <c r="B5009" s="2"/>
      <c r="C5009" s="2"/>
      <c r="E5009" s="2"/>
      <c r="G5009" s="2"/>
      <c r="H5009" s="6"/>
      <c r="I5009" s="9"/>
      <c r="J5009" s="9"/>
      <c r="K5009" s="9"/>
    </row>
    <row r="5010" spans="1:11" x14ac:dyDescent="0.25">
      <c r="A5010" s="2"/>
      <c r="B5010" s="2"/>
      <c r="C5010" s="2"/>
      <c r="E5010" s="2"/>
      <c r="G5010" s="2"/>
      <c r="H5010" s="6"/>
      <c r="I5010" s="9"/>
      <c r="J5010" s="9"/>
      <c r="K5010" s="9"/>
    </row>
    <row r="5011" spans="1:11" x14ac:dyDescent="0.25">
      <c r="A5011" s="2"/>
      <c r="B5011" s="2"/>
      <c r="C5011" s="2"/>
      <c r="E5011" s="2"/>
      <c r="G5011" s="2"/>
      <c r="H5011" s="6"/>
      <c r="I5011" s="9"/>
      <c r="J5011" s="9"/>
      <c r="K5011" s="9"/>
    </row>
    <row r="5012" spans="1:11" x14ac:dyDescent="0.25">
      <c r="A5012" s="2"/>
      <c r="B5012" s="2"/>
      <c r="C5012" s="2"/>
      <c r="E5012" s="2"/>
      <c r="G5012" s="2"/>
      <c r="H5012" s="6"/>
      <c r="I5012" s="9"/>
      <c r="J5012" s="9"/>
      <c r="K5012" s="9"/>
    </row>
    <row r="5013" spans="1:11" x14ac:dyDescent="0.25">
      <c r="A5013" s="2"/>
      <c r="B5013" s="2"/>
      <c r="C5013" s="2"/>
      <c r="E5013" s="2"/>
      <c r="G5013" s="2"/>
      <c r="H5013" s="6"/>
      <c r="I5013" s="9"/>
      <c r="J5013" s="9"/>
      <c r="K5013" s="9"/>
    </row>
    <row r="5014" spans="1:11" x14ac:dyDescent="0.25">
      <c r="A5014" s="2"/>
      <c r="B5014" s="2"/>
      <c r="C5014" s="2"/>
      <c r="E5014" s="2"/>
      <c r="G5014" s="2"/>
      <c r="H5014" s="6"/>
      <c r="I5014" s="9"/>
      <c r="J5014" s="9"/>
      <c r="K5014" s="9"/>
    </row>
    <row r="5015" spans="1:11" x14ac:dyDescent="0.25">
      <c r="A5015" s="2"/>
      <c r="B5015" s="2"/>
      <c r="C5015" s="2"/>
      <c r="E5015" s="2"/>
      <c r="G5015" s="2"/>
      <c r="H5015" s="6"/>
      <c r="I5015" s="9"/>
      <c r="J5015" s="9"/>
      <c r="K5015" s="9"/>
    </row>
    <row r="5016" spans="1:11" x14ac:dyDescent="0.25">
      <c r="A5016" s="2"/>
      <c r="B5016" s="2"/>
      <c r="C5016" s="2"/>
      <c r="E5016" s="2"/>
      <c r="G5016" s="2"/>
      <c r="H5016" s="6"/>
      <c r="I5016" s="9"/>
      <c r="J5016" s="9"/>
      <c r="K5016" s="9"/>
    </row>
    <row r="5017" spans="1:11" x14ac:dyDescent="0.25">
      <c r="A5017" s="2"/>
      <c r="B5017" s="2"/>
      <c r="C5017" s="2"/>
      <c r="E5017" s="2"/>
      <c r="G5017" s="2"/>
      <c r="H5017" s="6"/>
      <c r="I5017" s="9"/>
      <c r="J5017" s="9"/>
      <c r="K5017" s="9"/>
    </row>
    <row r="5018" spans="1:11" x14ac:dyDescent="0.25">
      <c r="A5018" s="2"/>
      <c r="B5018" s="2"/>
      <c r="C5018" s="2"/>
      <c r="E5018" s="2"/>
      <c r="G5018" s="2"/>
      <c r="H5018" s="6"/>
      <c r="I5018" s="9"/>
      <c r="J5018" s="9"/>
      <c r="K5018" s="9"/>
    </row>
    <row r="5019" spans="1:11" x14ac:dyDescent="0.25">
      <c r="A5019" s="2"/>
      <c r="B5019" s="2"/>
      <c r="C5019" s="2"/>
      <c r="E5019" s="2"/>
      <c r="G5019" s="2"/>
      <c r="H5019" s="6"/>
      <c r="I5019" s="9"/>
      <c r="J5019" s="9"/>
      <c r="K5019" s="9"/>
    </row>
    <row r="5020" spans="1:11" x14ac:dyDescent="0.25">
      <c r="A5020" s="2"/>
      <c r="B5020" s="2"/>
      <c r="C5020" s="2"/>
      <c r="E5020" s="2"/>
      <c r="G5020" s="2"/>
      <c r="H5020" s="6"/>
      <c r="I5020" s="9"/>
      <c r="J5020" s="9"/>
      <c r="K5020" s="9"/>
    </row>
    <row r="5021" spans="1:11" x14ac:dyDescent="0.25">
      <c r="A5021" s="2"/>
      <c r="B5021" s="2"/>
      <c r="C5021" s="2"/>
      <c r="E5021" s="2"/>
      <c r="G5021" s="2"/>
      <c r="H5021" s="6"/>
      <c r="I5021" s="9"/>
      <c r="J5021" s="9"/>
      <c r="K5021" s="9"/>
    </row>
    <row r="5022" spans="1:11" x14ac:dyDescent="0.25">
      <c r="A5022" s="2"/>
      <c r="B5022" s="2"/>
      <c r="C5022" s="2"/>
      <c r="E5022" s="2"/>
      <c r="G5022" s="2"/>
      <c r="H5022" s="6"/>
      <c r="I5022" s="9"/>
      <c r="J5022" s="9"/>
      <c r="K5022" s="9"/>
    </row>
    <row r="5023" spans="1:11" x14ac:dyDescent="0.25">
      <c r="A5023" s="2"/>
      <c r="B5023" s="2"/>
      <c r="C5023" s="2"/>
      <c r="E5023" s="2"/>
      <c r="G5023" s="2"/>
      <c r="H5023" s="6"/>
      <c r="I5023" s="9"/>
      <c r="J5023" s="9"/>
      <c r="K5023" s="9"/>
    </row>
    <row r="5024" spans="1:11" x14ac:dyDescent="0.25">
      <c r="A5024" s="2"/>
      <c r="B5024" s="2"/>
      <c r="C5024" s="2"/>
      <c r="E5024" s="2"/>
      <c r="G5024" s="2"/>
      <c r="H5024" s="6"/>
      <c r="I5024" s="9"/>
      <c r="J5024" s="9"/>
      <c r="K5024" s="9"/>
    </row>
    <row r="5025" spans="1:11" x14ac:dyDescent="0.25">
      <c r="A5025" s="2"/>
      <c r="B5025" s="2"/>
      <c r="C5025" s="2"/>
      <c r="E5025" s="2"/>
      <c r="G5025" s="2"/>
      <c r="H5025" s="6"/>
      <c r="I5025" s="9"/>
      <c r="J5025" s="9"/>
      <c r="K5025" s="9"/>
    </row>
    <row r="5026" spans="1:11" x14ac:dyDescent="0.25">
      <c r="A5026" s="2"/>
      <c r="B5026" s="2"/>
      <c r="C5026" s="2"/>
      <c r="E5026" s="2"/>
      <c r="G5026" s="2"/>
      <c r="H5026" s="6"/>
      <c r="I5026" s="9"/>
      <c r="J5026" s="9"/>
      <c r="K5026" s="9"/>
    </row>
    <row r="5027" spans="1:11" x14ac:dyDescent="0.25">
      <c r="A5027" s="2"/>
      <c r="B5027" s="2"/>
      <c r="C5027" s="2"/>
      <c r="E5027" s="2"/>
      <c r="G5027" s="2"/>
      <c r="H5027" s="6"/>
      <c r="I5027" s="9"/>
      <c r="J5027" s="9"/>
      <c r="K5027" s="9"/>
    </row>
    <row r="5028" spans="1:11" x14ac:dyDescent="0.25">
      <c r="A5028" s="2"/>
      <c r="B5028" s="2"/>
      <c r="C5028" s="2"/>
      <c r="E5028" s="2"/>
      <c r="G5028" s="2"/>
      <c r="H5028" s="6"/>
      <c r="I5028" s="9"/>
      <c r="J5028" s="9"/>
      <c r="K5028" s="9"/>
    </row>
    <row r="5029" spans="1:11" x14ac:dyDescent="0.25">
      <c r="A5029" s="2"/>
      <c r="B5029" s="2"/>
      <c r="C5029" s="2"/>
      <c r="E5029" s="2"/>
      <c r="G5029" s="2"/>
      <c r="H5029" s="6"/>
      <c r="I5029" s="9"/>
      <c r="J5029" s="9"/>
      <c r="K5029" s="9"/>
    </row>
    <row r="5030" spans="1:11" x14ac:dyDescent="0.25">
      <c r="A5030" s="2"/>
      <c r="B5030" s="2"/>
      <c r="C5030" s="2"/>
      <c r="E5030" s="2"/>
      <c r="G5030" s="2"/>
      <c r="H5030" s="6"/>
      <c r="I5030" s="9"/>
      <c r="J5030" s="9"/>
      <c r="K5030" s="9"/>
    </row>
    <row r="5031" spans="1:11" x14ac:dyDescent="0.25">
      <c r="A5031" s="2"/>
      <c r="B5031" s="2"/>
      <c r="C5031" s="2"/>
      <c r="E5031" s="2"/>
      <c r="G5031" s="2"/>
      <c r="H5031" s="6"/>
      <c r="I5031" s="9"/>
      <c r="J5031" s="9"/>
      <c r="K5031" s="9"/>
    </row>
    <row r="5032" spans="1:11" x14ac:dyDescent="0.25">
      <c r="A5032" s="2"/>
      <c r="B5032" s="2"/>
      <c r="C5032" s="2"/>
      <c r="E5032" s="2"/>
      <c r="G5032" s="2"/>
      <c r="H5032" s="6"/>
      <c r="I5032" s="9"/>
      <c r="J5032" s="9"/>
      <c r="K5032" s="9"/>
    </row>
    <row r="5033" spans="1:11" x14ac:dyDescent="0.25">
      <c r="A5033" s="2"/>
      <c r="B5033" s="2"/>
      <c r="C5033" s="2"/>
      <c r="E5033" s="2"/>
      <c r="G5033" s="2"/>
      <c r="H5033" s="6"/>
      <c r="I5033" s="9"/>
      <c r="J5033" s="9"/>
      <c r="K5033" s="9"/>
    </row>
    <row r="5034" spans="1:11" x14ac:dyDescent="0.25">
      <c r="A5034" s="2"/>
      <c r="B5034" s="2"/>
      <c r="C5034" s="2"/>
      <c r="E5034" s="2"/>
      <c r="G5034" s="2"/>
      <c r="H5034" s="6"/>
      <c r="I5034" s="9"/>
      <c r="J5034" s="9"/>
      <c r="K5034" s="9"/>
    </row>
    <row r="5035" spans="1:11" x14ac:dyDescent="0.25">
      <c r="A5035" s="2"/>
      <c r="B5035" s="2"/>
      <c r="C5035" s="2"/>
      <c r="E5035" s="2"/>
      <c r="G5035" s="2"/>
      <c r="H5035" s="6"/>
      <c r="I5035" s="9"/>
      <c r="J5035" s="9"/>
      <c r="K5035" s="9"/>
    </row>
    <row r="5036" spans="1:11" x14ac:dyDescent="0.25">
      <c r="A5036" s="2"/>
      <c r="B5036" s="2"/>
      <c r="C5036" s="2"/>
      <c r="E5036" s="2"/>
      <c r="G5036" s="2"/>
      <c r="H5036" s="6"/>
      <c r="I5036" s="9"/>
      <c r="J5036" s="9"/>
      <c r="K5036" s="9"/>
    </row>
    <row r="5037" spans="1:11" x14ac:dyDescent="0.25">
      <c r="A5037" s="2"/>
      <c r="B5037" s="2"/>
      <c r="C5037" s="2"/>
      <c r="E5037" s="2"/>
      <c r="G5037" s="2"/>
      <c r="H5037" s="6"/>
      <c r="I5037" s="9"/>
      <c r="J5037" s="9"/>
      <c r="K5037" s="9"/>
    </row>
    <row r="5038" spans="1:11" x14ac:dyDescent="0.25">
      <c r="A5038" s="2"/>
      <c r="B5038" s="2"/>
      <c r="C5038" s="2"/>
      <c r="E5038" s="2"/>
      <c r="G5038" s="2"/>
      <c r="H5038" s="6"/>
      <c r="I5038" s="9"/>
      <c r="J5038" s="9"/>
      <c r="K5038" s="9"/>
    </row>
    <row r="5039" spans="1:11" x14ac:dyDescent="0.25">
      <c r="A5039" s="2"/>
      <c r="B5039" s="2"/>
      <c r="C5039" s="2"/>
      <c r="E5039" s="2"/>
      <c r="G5039" s="2"/>
      <c r="H5039" s="6"/>
      <c r="I5039" s="9"/>
      <c r="J5039" s="9"/>
      <c r="K5039" s="9"/>
    </row>
    <row r="5040" spans="1:11" x14ac:dyDescent="0.25">
      <c r="A5040" s="2"/>
      <c r="B5040" s="2"/>
      <c r="C5040" s="2"/>
      <c r="E5040" s="2"/>
      <c r="G5040" s="2"/>
      <c r="H5040" s="6"/>
      <c r="I5040" s="9"/>
      <c r="J5040" s="9"/>
      <c r="K5040" s="9"/>
    </row>
    <row r="5041" spans="1:11" x14ac:dyDescent="0.25">
      <c r="A5041" s="2"/>
      <c r="B5041" s="2"/>
      <c r="C5041" s="2"/>
      <c r="E5041" s="2"/>
      <c r="G5041" s="2"/>
      <c r="H5041" s="6"/>
      <c r="I5041" s="9"/>
      <c r="J5041" s="9"/>
      <c r="K5041" s="9"/>
    </row>
    <row r="5042" spans="1:11" x14ac:dyDescent="0.25">
      <c r="A5042" s="2"/>
      <c r="B5042" s="2"/>
      <c r="C5042" s="2"/>
      <c r="E5042" s="2"/>
      <c r="G5042" s="2"/>
      <c r="H5042" s="6"/>
      <c r="I5042" s="9"/>
      <c r="J5042" s="9"/>
      <c r="K5042" s="9"/>
    </row>
    <row r="5043" spans="1:11" x14ac:dyDescent="0.25">
      <c r="A5043" s="2"/>
      <c r="B5043" s="2"/>
      <c r="C5043" s="2"/>
      <c r="E5043" s="2"/>
      <c r="G5043" s="2"/>
      <c r="H5043" s="6"/>
      <c r="I5043" s="9"/>
      <c r="J5043" s="9"/>
      <c r="K5043" s="9"/>
    </row>
    <row r="5044" spans="1:11" x14ac:dyDescent="0.25">
      <c r="A5044" s="2"/>
      <c r="B5044" s="2"/>
      <c r="C5044" s="2"/>
      <c r="E5044" s="2"/>
      <c r="G5044" s="2"/>
      <c r="H5044" s="6"/>
      <c r="I5044" s="9"/>
      <c r="J5044" s="9"/>
      <c r="K5044" s="9"/>
    </row>
    <row r="5045" spans="1:11" x14ac:dyDescent="0.25">
      <c r="A5045" s="2"/>
      <c r="B5045" s="2"/>
      <c r="C5045" s="2"/>
      <c r="E5045" s="2"/>
      <c r="G5045" s="2"/>
      <c r="H5045" s="6"/>
      <c r="I5045" s="9"/>
      <c r="J5045" s="9"/>
      <c r="K5045" s="9"/>
    </row>
    <row r="5046" spans="1:11" x14ac:dyDescent="0.25">
      <c r="A5046" s="2"/>
      <c r="B5046" s="2"/>
      <c r="C5046" s="2"/>
      <c r="E5046" s="2"/>
      <c r="G5046" s="2"/>
      <c r="H5046" s="6"/>
      <c r="I5046" s="9"/>
      <c r="J5046" s="9"/>
      <c r="K5046" s="9"/>
    </row>
    <row r="5047" spans="1:11" x14ac:dyDescent="0.25">
      <c r="A5047" s="2"/>
      <c r="B5047" s="2"/>
      <c r="C5047" s="2"/>
      <c r="E5047" s="2"/>
      <c r="G5047" s="2"/>
      <c r="H5047" s="6"/>
      <c r="I5047" s="9"/>
      <c r="J5047" s="9"/>
      <c r="K5047" s="9"/>
    </row>
    <row r="5048" spans="1:11" x14ac:dyDescent="0.25">
      <c r="A5048" s="2"/>
      <c r="B5048" s="2"/>
      <c r="C5048" s="2"/>
      <c r="E5048" s="2"/>
      <c r="G5048" s="2"/>
      <c r="H5048" s="6"/>
      <c r="I5048" s="9"/>
      <c r="J5048" s="9"/>
      <c r="K5048" s="9"/>
    </row>
    <row r="5049" spans="1:11" x14ac:dyDescent="0.25">
      <c r="A5049" s="2"/>
      <c r="B5049" s="2"/>
      <c r="C5049" s="2"/>
      <c r="E5049" s="2"/>
      <c r="G5049" s="2"/>
      <c r="H5049" s="6"/>
      <c r="I5049" s="9"/>
      <c r="J5049" s="9"/>
      <c r="K5049" s="9"/>
    </row>
    <row r="5050" spans="1:11" x14ac:dyDescent="0.25">
      <c r="A5050" s="2"/>
      <c r="B5050" s="2"/>
      <c r="C5050" s="2"/>
      <c r="E5050" s="2"/>
      <c r="G5050" s="2"/>
      <c r="H5050" s="6"/>
      <c r="I5050" s="9"/>
      <c r="J5050" s="9"/>
      <c r="K5050" s="9"/>
    </row>
    <row r="5051" spans="1:11" x14ac:dyDescent="0.25">
      <c r="A5051" s="2"/>
      <c r="B5051" s="2"/>
      <c r="C5051" s="2"/>
      <c r="E5051" s="2"/>
      <c r="G5051" s="2"/>
      <c r="H5051" s="6"/>
      <c r="I5051" s="9"/>
      <c r="J5051" s="9"/>
      <c r="K5051" s="9"/>
    </row>
    <row r="5052" spans="1:11" x14ac:dyDescent="0.25">
      <c r="A5052" s="2"/>
      <c r="B5052" s="2"/>
      <c r="C5052" s="2"/>
      <c r="E5052" s="2"/>
      <c r="G5052" s="2"/>
      <c r="H5052" s="6"/>
      <c r="I5052" s="9"/>
      <c r="J5052" s="9"/>
      <c r="K5052" s="9"/>
    </row>
    <row r="5053" spans="1:11" x14ac:dyDescent="0.25">
      <c r="A5053" s="2"/>
      <c r="B5053" s="2"/>
      <c r="C5053" s="2"/>
      <c r="E5053" s="2"/>
      <c r="G5053" s="2"/>
      <c r="H5053" s="6"/>
      <c r="I5053" s="9"/>
      <c r="J5053" s="9"/>
      <c r="K5053" s="9"/>
    </row>
    <row r="5054" spans="1:11" x14ac:dyDescent="0.25">
      <c r="A5054" s="2"/>
      <c r="B5054" s="2"/>
      <c r="C5054" s="2"/>
      <c r="E5054" s="2"/>
      <c r="G5054" s="2"/>
      <c r="H5054" s="6"/>
      <c r="I5054" s="9"/>
      <c r="J5054" s="9"/>
      <c r="K5054" s="9"/>
    </row>
    <row r="5055" spans="1:11" x14ac:dyDescent="0.25">
      <c r="A5055" s="2"/>
      <c r="B5055" s="2"/>
      <c r="C5055" s="2"/>
      <c r="E5055" s="2"/>
      <c r="G5055" s="2"/>
      <c r="H5055" s="6"/>
      <c r="I5055" s="9"/>
      <c r="J5055" s="9"/>
      <c r="K5055" s="9"/>
    </row>
    <row r="5056" spans="1:11" x14ac:dyDescent="0.25">
      <c r="A5056" s="2"/>
      <c r="B5056" s="2"/>
      <c r="C5056" s="2"/>
      <c r="E5056" s="2"/>
      <c r="G5056" s="2"/>
      <c r="H5056" s="6"/>
      <c r="I5056" s="9"/>
      <c r="J5056" s="9"/>
      <c r="K5056" s="9"/>
    </row>
    <row r="5057" spans="1:11" x14ac:dyDescent="0.25">
      <c r="A5057" s="2"/>
      <c r="B5057" s="2"/>
      <c r="C5057" s="2"/>
      <c r="E5057" s="2"/>
      <c r="G5057" s="2"/>
      <c r="H5057" s="6"/>
      <c r="I5057" s="9"/>
      <c r="J5057" s="9"/>
      <c r="K5057" s="9"/>
    </row>
    <row r="5058" spans="1:11" x14ac:dyDescent="0.25">
      <c r="A5058" s="2"/>
      <c r="B5058" s="2"/>
      <c r="C5058" s="2"/>
      <c r="E5058" s="2"/>
      <c r="G5058" s="2"/>
      <c r="H5058" s="6"/>
      <c r="I5058" s="9"/>
      <c r="J5058" s="9"/>
      <c r="K5058" s="9"/>
    </row>
    <row r="5059" spans="1:11" x14ac:dyDescent="0.25">
      <c r="A5059" s="2"/>
      <c r="B5059" s="2"/>
      <c r="C5059" s="2"/>
      <c r="E5059" s="2"/>
      <c r="G5059" s="2"/>
      <c r="H5059" s="6"/>
      <c r="I5059" s="9"/>
      <c r="J5059" s="9"/>
      <c r="K5059" s="9"/>
    </row>
    <row r="5060" spans="1:11" x14ac:dyDescent="0.25">
      <c r="A5060" s="2"/>
      <c r="B5060" s="2"/>
      <c r="C5060" s="2"/>
      <c r="E5060" s="2"/>
      <c r="G5060" s="2"/>
      <c r="H5060" s="6"/>
      <c r="I5060" s="9"/>
      <c r="J5060" s="9"/>
      <c r="K5060" s="9"/>
    </row>
    <row r="5061" spans="1:11" x14ac:dyDescent="0.25">
      <c r="A5061" s="2"/>
      <c r="B5061" s="2"/>
      <c r="C5061" s="2"/>
      <c r="E5061" s="2"/>
      <c r="G5061" s="2"/>
      <c r="H5061" s="6"/>
      <c r="I5061" s="9"/>
      <c r="J5061" s="9"/>
      <c r="K5061" s="9"/>
    </row>
    <row r="5062" spans="1:11" x14ac:dyDescent="0.25">
      <c r="A5062" s="2"/>
      <c r="B5062" s="2"/>
      <c r="C5062" s="2"/>
      <c r="E5062" s="2"/>
      <c r="G5062" s="2"/>
      <c r="H5062" s="6"/>
      <c r="I5062" s="9"/>
      <c r="J5062" s="9"/>
      <c r="K5062" s="9"/>
    </row>
    <row r="5063" spans="1:11" x14ac:dyDescent="0.25">
      <c r="A5063" s="2"/>
      <c r="B5063" s="2"/>
      <c r="C5063" s="2"/>
      <c r="E5063" s="2"/>
      <c r="G5063" s="2"/>
      <c r="H5063" s="6"/>
      <c r="I5063" s="9"/>
      <c r="J5063" s="9"/>
      <c r="K5063" s="9"/>
    </row>
    <row r="5064" spans="1:11" x14ac:dyDescent="0.25">
      <c r="A5064" s="2"/>
      <c r="B5064" s="2"/>
      <c r="C5064" s="2"/>
      <c r="E5064" s="2"/>
      <c r="G5064" s="2"/>
      <c r="H5064" s="6"/>
      <c r="I5064" s="9"/>
      <c r="J5064" s="9"/>
      <c r="K5064" s="9"/>
    </row>
    <row r="5065" spans="1:11" x14ac:dyDescent="0.25">
      <c r="A5065" s="2"/>
      <c r="B5065" s="2"/>
      <c r="C5065" s="2"/>
      <c r="E5065" s="2"/>
      <c r="G5065" s="2"/>
      <c r="H5065" s="6"/>
      <c r="I5065" s="9"/>
      <c r="J5065" s="9"/>
      <c r="K5065" s="9"/>
    </row>
    <row r="5066" spans="1:11" x14ac:dyDescent="0.25">
      <c r="A5066" s="2"/>
      <c r="B5066" s="2"/>
      <c r="C5066" s="2"/>
      <c r="E5066" s="2"/>
      <c r="G5066" s="2"/>
      <c r="H5066" s="6"/>
      <c r="I5066" s="9"/>
      <c r="J5066" s="9"/>
      <c r="K5066" s="9"/>
    </row>
    <row r="5067" spans="1:11" x14ac:dyDescent="0.25">
      <c r="A5067" s="2"/>
      <c r="B5067" s="2"/>
      <c r="C5067" s="2"/>
      <c r="E5067" s="2"/>
      <c r="G5067" s="2"/>
      <c r="H5067" s="6"/>
      <c r="I5067" s="9"/>
      <c r="J5067" s="9"/>
      <c r="K5067" s="9"/>
    </row>
    <row r="5068" spans="1:11" x14ac:dyDescent="0.25">
      <c r="A5068" s="2"/>
      <c r="B5068" s="2"/>
      <c r="C5068" s="2"/>
      <c r="E5068" s="2"/>
      <c r="G5068" s="2"/>
      <c r="H5068" s="6"/>
      <c r="I5068" s="9"/>
      <c r="J5068" s="9"/>
      <c r="K5068" s="9"/>
    </row>
    <row r="5069" spans="1:11" x14ac:dyDescent="0.25">
      <c r="A5069" s="2"/>
      <c r="B5069" s="2"/>
      <c r="C5069" s="2"/>
      <c r="E5069" s="2"/>
      <c r="G5069" s="2"/>
      <c r="H5069" s="6"/>
      <c r="I5069" s="9"/>
      <c r="J5069" s="9"/>
      <c r="K5069" s="9"/>
    </row>
    <row r="5070" spans="1:11" x14ac:dyDescent="0.25">
      <c r="A5070" s="2"/>
      <c r="B5070" s="2"/>
      <c r="C5070" s="2"/>
      <c r="E5070" s="2"/>
      <c r="G5070" s="2"/>
      <c r="H5070" s="6"/>
      <c r="I5070" s="9"/>
      <c r="J5070" s="9"/>
      <c r="K5070" s="9"/>
    </row>
    <row r="5071" spans="1:11" x14ac:dyDescent="0.25">
      <c r="A5071" s="2"/>
      <c r="B5071" s="2"/>
      <c r="C5071" s="2"/>
      <c r="E5071" s="2"/>
      <c r="G5071" s="2"/>
      <c r="H5071" s="6"/>
      <c r="I5071" s="9"/>
      <c r="J5071" s="9"/>
      <c r="K5071" s="9"/>
    </row>
    <row r="5072" spans="1:11" x14ac:dyDescent="0.25">
      <c r="A5072" s="2"/>
      <c r="B5072" s="2"/>
      <c r="C5072" s="2"/>
      <c r="E5072" s="2"/>
      <c r="G5072" s="2"/>
      <c r="H5072" s="6"/>
      <c r="I5072" s="9"/>
      <c r="J5072" s="9"/>
      <c r="K5072" s="9"/>
    </row>
    <row r="5073" spans="1:11" x14ac:dyDescent="0.25">
      <c r="A5073" s="2"/>
      <c r="B5073" s="2"/>
      <c r="C5073" s="2"/>
      <c r="E5073" s="2"/>
      <c r="G5073" s="2"/>
      <c r="H5073" s="6"/>
      <c r="I5073" s="9"/>
      <c r="J5073" s="9"/>
      <c r="K5073" s="9"/>
    </row>
    <row r="5074" spans="1:11" x14ac:dyDescent="0.25">
      <c r="A5074" s="2"/>
      <c r="B5074" s="2"/>
      <c r="C5074" s="2"/>
      <c r="E5074" s="2"/>
      <c r="G5074" s="2"/>
      <c r="H5074" s="6"/>
      <c r="I5074" s="9"/>
      <c r="J5074" s="9"/>
      <c r="K5074" s="9"/>
    </row>
    <row r="5075" spans="1:11" x14ac:dyDescent="0.25">
      <c r="A5075" s="2"/>
      <c r="B5075" s="2"/>
      <c r="C5075" s="2"/>
      <c r="E5075" s="2"/>
      <c r="G5075" s="2"/>
      <c r="H5075" s="6"/>
      <c r="I5075" s="9"/>
      <c r="J5075" s="9"/>
      <c r="K5075" s="9"/>
    </row>
    <row r="5076" spans="1:11" x14ac:dyDescent="0.25">
      <c r="A5076" s="2"/>
      <c r="B5076" s="2"/>
      <c r="C5076" s="2"/>
      <c r="E5076" s="2"/>
      <c r="G5076" s="2"/>
      <c r="H5076" s="6"/>
      <c r="I5076" s="9"/>
      <c r="J5076" s="9"/>
      <c r="K5076" s="9"/>
    </row>
    <row r="5077" spans="1:11" x14ac:dyDescent="0.25">
      <c r="A5077" s="2"/>
      <c r="B5077" s="2"/>
      <c r="C5077" s="2"/>
      <c r="E5077" s="2"/>
      <c r="G5077" s="2"/>
      <c r="H5077" s="6"/>
      <c r="I5077" s="9"/>
      <c r="J5077" s="9"/>
      <c r="K5077" s="9"/>
    </row>
    <row r="5078" spans="1:11" x14ac:dyDescent="0.25">
      <c r="A5078" s="2"/>
      <c r="B5078" s="2"/>
      <c r="C5078" s="2"/>
      <c r="E5078" s="2"/>
      <c r="G5078" s="2"/>
      <c r="H5078" s="6"/>
      <c r="I5078" s="9"/>
      <c r="J5078" s="9"/>
      <c r="K5078" s="9"/>
    </row>
    <row r="5079" spans="1:11" x14ac:dyDescent="0.25">
      <c r="A5079" s="2"/>
      <c r="B5079" s="2"/>
      <c r="C5079" s="2"/>
      <c r="E5079" s="2"/>
      <c r="G5079" s="2"/>
      <c r="H5079" s="6"/>
      <c r="I5079" s="9"/>
      <c r="J5079" s="9"/>
      <c r="K5079" s="9"/>
    </row>
    <row r="5080" spans="1:11" x14ac:dyDescent="0.25">
      <c r="A5080" s="2"/>
      <c r="B5080" s="2"/>
      <c r="C5080" s="2"/>
      <c r="E5080" s="2"/>
      <c r="G5080" s="2"/>
      <c r="H5080" s="6"/>
      <c r="I5080" s="9"/>
      <c r="J5080" s="9"/>
      <c r="K5080" s="9"/>
    </row>
    <row r="5081" spans="1:11" x14ac:dyDescent="0.25">
      <c r="A5081" s="2"/>
      <c r="B5081" s="2"/>
      <c r="C5081" s="2"/>
      <c r="E5081" s="2"/>
      <c r="G5081" s="2"/>
      <c r="H5081" s="6"/>
      <c r="I5081" s="9"/>
      <c r="J5081" s="9"/>
      <c r="K5081" s="9"/>
    </row>
    <row r="5082" spans="1:11" x14ac:dyDescent="0.25">
      <c r="A5082" s="2"/>
      <c r="B5082" s="2"/>
      <c r="C5082" s="2"/>
      <c r="E5082" s="2"/>
      <c r="G5082" s="2"/>
      <c r="H5082" s="6"/>
      <c r="I5082" s="9"/>
      <c r="J5082" s="9"/>
      <c r="K5082" s="9"/>
    </row>
    <row r="5083" spans="1:11" x14ac:dyDescent="0.25">
      <c r="A5083" s="2"/>
      <c r="B5083" s="2"/>
      <c r="C5083" s="2"/>
      <c r="E5083" s="2"/>
      <c r="G5083" s="2"/>
      <c r="H5083" s="6"/>
      <c r="I5083" s="9"/>
      <c r="J5083" s="9"/>
      <c r="K5083" s="9"/>
    </row>
    <row r="5084" spans="1:11" x14ac:dyDescent="0.25">
      <c r="A5084" s="2"/>
      <c r="B5084" s="2"/>
      <c r="C5084" s="2"/>
      <c r="E5084" s="2"/>
      <c r="G5084" s="2"/>
      <c r="H5084" s="6"/>
      <c r="I5084" s="9"/>
      <c r="J5084" s="9"/>
      <c r="K5084" s="9"/>
    </row>
    <row r="5085" spans="1:11" x14ac:dyDescent="0.25">
      <c r="A5085" s="2"/>
      <c r="B5085" s="2"/>
      <c r="C5085" s="2"/>
      <c r="E5085" s="2"/>
      <c r="G5085" s="2"/>
      <c r="H5085" s="6"/>
      <c r="I5085" s="9"/>
      <c r="J5085" s="9"/>
      <c r="K5085" s="9"/>
    </row>
    <row r="5086" spans="1:11" x14ac:dyDescent="0.25">
      <c r="A5086" s="2"/>
      <c r="B5086" s="2"/>
      <c r="C5086" s="2"/>
      <c r="E5086" s="2"/>
      <c r="G5086" s="2"/>
      <c r="H5086" s="6"/>
      <c r="I5086" s="9"/>
      <c r="J5086" s="9"/>
      <c r="K5086" s="9"/>
    </row>
    <row r="5087" spans="1:11" x14ac:dyDescent="0.25">
      <c r="A5087" s="2"/>
      <c r="B5087" s="2"/>
      <c r="C5087" s="2"/>
      <c r="E5087" s="2"/>
      <c r="G5087" s="2"/>
      <c r="H5087" s="6"/>
      <c r="I5087" s="9"/>
      <c r="J5087" s="9"/>
      <c r="K5087" s="9"/>
    </row>
    <row r="5088" spans="1:11" x14ac:dyDescent="0.25">
      <c r="A5088" s="2"/>
      <c r="B5088" s="2"/>
      <c r="C5088" s="2"/>
      <c r="E5088" s="2"/>
      <c r="G5088" s="2"/>
      <c r="H5088" s="6"/>
      <c r="I5088" s="9"/>
      <c r="J5088" s="9"/>
      <c r="K5088" s="9"/>
    </row>
    <row r="5089" spans="1:11" x14ac:dyDescent="0.25">
      <c r="A5089" s="2"/>
      <c r="B5089" s="2"/>
      <c r="C5089" s="2"/>
      <c r="E5089" s="2"/>
      <c r="G5089" s="2"/>
      <c r="H5089" s="6"/>
      <c r="I5089" s="9"/>
      <c r="J5089" s="9"/>
      <c r="K5089" s="9"/>
    </row>
    <row r="5090" spans="1:11" x14ac:dyDescent="0.25">
      <c r="A5090" s="2"/>
      <c r="B5090" s="2"/>
      <c r="C5090" s="2"/>
      <c r="E5090" s="2"/>
      <c r="G5090" s="2"/>
      <c r="H5090" s="6"/>
      <c r="I5090" s="9"/>
      <c r="J5090" s="9"/>
      <c r="K5090" s="9"/>
    </row>
    <row r="5091" spans="1:11" x14ac:dyDescent="0.25">
      <c r="A5091" s="2"/>
      <c r="B5091" s="2"/>
      <c r="C5091" s="2"/>
      <c r="E5091" s="2"/>
      <c r="G5091" s="2"/>
      <c r="H5091" s="6"/>
      <c r="I5091" s="9"/>
      <c r="J5091" s="9"/>
      <c r="K5091" s="9"/>
    </row>
    <row r="5092" spans="1:11" x14ac:dyDescent="0.25">
      <c r="A5092" s="2"/>
      <c r="B5092" s="2"/>
      <c r="C5092" s="2"/>
      <c r="E5092" s="2"/>
      <c r="G5092" s="2"/>
      <c r="H5092" s="6"/>
      <c r="I5092" s="9"/>
      <c r="J5092" s="9"/>
      <c r="K5092" s="9"/>
    </row>
    <row r="5093" spans="1:11" x14ac:dyDescent="0.25">
      <c r="A5093" s="2"/>
      <c r="B5093" s="2"/>
      <c r="C5093" s="2"/>
      <c r="E5093" s="2"/>
      <c r="G5093" s="2"/>
      <c r="H5093" s="6"/>
      <c r="I5093" s="9"/>
      <c r="J5093" s="9"/>
      <c r="K5093" s="9"/>
    </row>
    <row r="5094" spans="1:11" x14ac:dyDescent="0.25">
      <c r="A5094" s="2"/>
      <c r="B5094" s="2"/>
      <c r="C5094" s="2"/>
      <c r="E5094" s="2"/>
      <c r="G5094" s="2"/>
      <c r="H5094" s="6"/>
      <c r="I5094" s="9"/>
      <c r="J5094" s="9"/>
      <c r="K5094" s="9"/>
    </row>
    <row r="5095" spans="1:11" x14ac:dyDescent="0.25">
      <c r="A5095" s="2"/>
      <c r="B5095" s="2"/>
      <c r="C5095" s="2"/>
      <c r="E5095" s="2"/>
      <c r="G5095" s="2"/>
      <c r="H5095" s="6"/>
      <c r="I5095" s="9"/>
      <c r="J5095" s="9"/>
      <c r="K5095" s="9"/>
    </row>
    <row r="5096" spans="1:11" x14ac:dyDescent="0.25">
      <c r="A5096" s="2"/>
      <c r="B5096" s="2"/>
      <c r="C5096" s="2"/>
      <c r="E5096" s="2"/>
      <c r="G5096" s="2"/>
      <c r="H5096" s="6"/>
      <c r="I5096" s="9"/>
      <c r="J5096" s="9"/>
      <c r="K5096" s="9"/>
    </row>
    <row r="5097" spans="1:11" x14ac:dyDescent="0.25">
      <c r="A5097" s="2"/>
      <c r="B5097" s="2"/>
      <c r="C5097" s="2"/>
      <c r="E5097" s="2"/>
      <c r="G5097" s="2"/>
      <c r="H5097" s="6"/>
      <c r="I5097" s="9"/>
      <c r="J5097" s="9"/>
      <c r="K5097" s="9"/>
    </row>
    <row r="5098" spans="1:11" x14ac:dyDescent="0.25">
      <c r="A5098" s="2"/>
      <c r="B5098" s="2"/>
      <c r="C5098" s="2"/>
      <c r="E5098" s="2"/>
      <c r="G5098" s="2"/>
      <c r="H5098" s="6"/>
      <c r="I5098" s="9"/>
      <c r="J5098" s="9"/>
      <c r="K5098" s="9"/>
    </row>
    <row r="5099" spans="1:11" x14ac:dyDescent="0.25">
      <c r="A5099" s="2"/>
      <c r="B5099" s="2"/>
      <c r="C5099" s="2"/>
      <c r="E5099" s="2"/>
      <c r="G5099" s="2"/>
      <c r="H5099" s="6"/>
      <c r="I5099" s="9"/>
      <c r="J5099" s="9"/>
      <c r="K5099" s="9"/>
    </row>
    <row r="5100" spans="1:11" x14ac:dyDescent="0.25">
      <c r="A5100" s="2"/>
      <c r="B5100" s="2"/>
      <c r="C5100" s="2"/>
      <c r="E5100" s="2"/>
      <c r="G5100" s="2"/>
      <c r="H5100" s="6"/>
      <c r="I5100" s="9"/>
      <c r="J5100" s="9"/>
      <c r="K5100" s="9"/>
    </row>
    <row r="5101" spans="1:11" x14ac:dyDescent="0.25">
      <c r="A5101" s="2"/>
      <c r="B5101" s="2"/>
      <c r="C5101" s="2"/>
      <c r="E5101" s="2"/>
      <c r="G5101" s="2"/>
      <c r="H5101" s="6"/>
      <c r="I5101" s="9"/>
      <c r="J5101" s="9"/>
      <c r="K5101" s="9"/>
    </row>
    <row r="5102" spans="1:11" x14ac:dyDescent="0.25">
      <c r="A5102" s="2"/>
      <c r="B5102" s="2"/>
      <c r="C5102" s="2"/>
      <c r="E5102" s="2"/>
      <c r="G5102" s="2"/>
      <c r="H5102" s="6"/>
      <c r="I5102" s="9"/>
      <c r="J5102" s="9"/>
      <c r="K5102" s="9"/>
    </row>
    <row r="5103" spans="1:11" x14ac:dyDescent="0.25">
      <c r="A5103" s="2"/>
      <c r="B5103" s="2"/>
      <c r="C5103" s="2"/>
      <c r="E5103" s="2"/>
      <c r="G5103" s="2"/>
      <c r="H5103" s="6"/>
      <c r="I5103" s="9"/>
      <c r="J5103" s="9"/>
      <c r="K5103" s="9"/>
    </row>
    <row r="5104" spans="1:11" x14ac:dyDescent="0.25">
      <c r="A5104" s="2"/>
      <c r="B5104" s="2"/>
      <c r="C5104" s="2"/>
      <c r="E5104" s="2"/>
      <c r="G5104" s="2"/>
      <c r="H5104" s="6"/>
      <c r="I5104" s="9"/>
      <c r="J5104" s="9"/>
      <c r="K5104" s="9"/>
    </row>
    <row r="5105" spans="1:11" x14ac:dyDescent="0.25">
      <c r="A5105" s="2"/>
      <c r="B5105" s="2"/>
      <c r="C5105" s="2"/>
      <c r="E5105" s="2"/>
      <c r="G5105" s="2"/>
      <c r="H5105" s="6"/>
      <c r="I5105" s="9"/>
      <c r="J5105" s="9"/>
      <c r="K5105" s="9"/>
    </row>
    <row r="5106" spans="1:11" x14ac:dyDescent="0.25">
      <c r="A5106" s="2"/>
      <c r="B5106" s="2"/>
      <c r="C5106" s="2"/>
      <c r="E5106" s="2"/>
      <c r="G5106" s="2"/>
      <c r="H5106" s="6"/>
      <c r="I5106" s="9"/>
      <c r="J5106" s="9"/>
      <c r="K5106" s="9"/>
    </row>
    <row r="5107" spans="1:11" x14ac:dyDescent="0.25">
      <c r="A5107" s="2"/>
      <c r="B5107" s="2"/>
      <c r="C5107" s="2"/>
      <c r="E5107" s="2"/>
      <c r="G5107" s="2"/>
      <c r="H5107" s="6"/>
      <c r="I5107" s="9"/>
      <c r="J5107" s="9"/>
      <c r="K5107" s="9"/>
    </row>
    <row r="5108" spans="1:11" x14ac:dyDescent="0.25">
      <c r="A5108" s="2"/>
      <c r="B5108" s="2"/>
      <c r="C5108" s="2"/>
      <c r="E5108" s="2"/>
      <c r="G5108" s="2"/>
      <c r="H5108" s="6"/>
      <c r="I5108" s="9"/>
      <c r="J5108" s="9"/>
      <c r="K5108" s="9"/>
    </row>
    <row r="5109" spans="1:11" x14ac:dyDescent="0.25">
      <c r="A5109" s="2"/>
      <c r="B5109" s="2"/>
      <c r="C5109" s="2"/>
      <c r="E5109" s="2"/>
      <c r="G5109" s="2"/>
      <c r="H5109" s="6"/>
      <c r="I5109" s="9"/>
      <c r="J5109" s="9"/>
      <c r="K5109" s="9"/>
    </row>
    <row r="5110" spans="1:11" x14ac:dyDescent="0.25">
      <c r="A5110" s="2"/>
      <c r="B5110" s="2"/>
      <c r="C5110" s="2"/>
      <c r="E5110" s="2"/>
      <c r="G5110" s="2"/>
      <c r="H5110" s="6"/>
      <c r="I5110" s="9"/>
      <c r="J5110" s="9"/>
      <c r="K5110" s="9"/>
    </row>
    <row r="5111" spans="1:11" x14ac:dyDescent="0.25">
      <c r="A5111" s="2"/>
      <c r="B5111" s="2"/>
      <c r="C5111" s="2"/>
      <c r="E5111" s="2"/>
      <c r="G5111" s="2"/>
      <c r="H5111" s="6"/>
      <c r="I5111" s="9"/>
      <c r="J5111" s="9"/>
      <c r="K5111" s="9"/>
    </row>
    <row r="5112" spans="1:11" x14ac:dyDescent="0.25">
      <c r="A5112" s="2"/>
      <c r="B5112" s="2"/>
      <c r="C5112" s="2"/>
      <c r="E5112" s="2"/>
      <c r="G5112" s="2"/>
      <c r="H5112" s="6"/>
      <c r="I5112" s="9"/>
      <c r="J5112" s="9"/>
      <c r="K5112" s="9"/>
    </row>
    <row r="5113" spans="1:11" x14ac:dyDescent="0.25">
      <c r="A5113" s="2"/>
      <c r="B5113" s="2"/>
      <c r="C5113" s="2"/>
      <c r="E5113" s="2"/>
      <c r="G5113" s="2"/>
      <c r="H5113" s="6"/>
      <c r="I5113" s="9"/>
      <c r="J5113" s="9"/>
      <c r="K5113" s="9"/>
    </row>
    <row r="5114" spans="1:11" x14ac:dyDescent="0.25">
      <c r="A5114" s="2"/>
      <c r="B5114" s="2"/>
      <c r="C5114" s="2"/>
      <c r="E5114" s="2"/>
      <c r="G5114" s="2"/>
      <c r="H5114" s="6"/>
      <c r="I5114" s="9"/>
      <c r="J5114" s="9"/>
      <c r="K5114" s="9"/>
    </row>
    <row r="5115" spans="1:11" x14ac:dyDescent="0.25">
      <c r="A5115" s="2"/>
      <c r="B5115" s="2"/>
      <c r="C5115" s="2"/>
      <c r="E5115" s="2"/>
      <c r="G5115" s="2"/>
      <c r="H5115" s="6"/>
      <c r="I5115" s="9"/>
      <c r="J5115" s="9"/>
      <c r="K5115" s="9"/>
    </row>
    <row r="5116" spans="1:11" x14ac:dyDescent="0.25">
      <c r="A5116" s="2"/>
      <c r="B5116" s="2"/>
      <c r="C5116" s="2"/>
      <c r="E5116" s="2"/>
      <c r="G5116" s="2"/>
      <c r="H5116" s="6"/>
      <c r="I5116" s="9"/>
      <c r="J5116" s="9"/>
      <c r="K5116" s="9"/>
    </row>
    <row r="5117" spans="1:11" x14ac:dyDescent="0.25">
      <c r="A5117" s="2"/>
      <c r="B5117" s="2"/>
      <c r="C5117" s="2"/>
      <c r="E5117" s="2"/>
      <c r="G5117" s="2"/>
      <c r="H5117" s="6"/>
      <c r="I5117" s="9"/>
      <c r="J5117" s="9"/>
      <c r="K5117" s="9"/>
    </row>
    <row r="5118" spans="1:11" x14ac:dyDescent="0.25">
      <c r="A5118" s="2"/>
      <c r="B5118" s="2"/>
      <c r="C5118" s="2"/>
      <c r="E5118" s="2"/>
      <c r="G5118" s="2"/>
      <c r="H5118" s="6"/>
      <c r="I5118" s="9"/>
      <c r="J5118" s="9"/>
      <c r="K5118" s="9"/>
    </row>
    <row r="5119" spans="1:11" x14ac:dyDescent="0.25">
      <c r="A5119" s="2"/>
      <c r="B5119" s="2"/>
      <c r="C5119" s="2"/>
      <c r="E5119" s="2"/>
      <c r="G5119" s="2"/>
      <c r="H5119" s="6"/>
      <c r="I5119" s="9"/>
      <c r="J5119" s="9"/>
      <c r="K5119" s="9"/>
    </row>
    <row r="5120" spans="1:11" x14ac:dyDescent="0.25">
      <c r="A5120" s="2"/>
      <c r="B5120" s="2"/>
      <c r="C5120" s="2"/>
      <c r="E5120" s="2"/>
      <c r="G5120" s="2"/>
      <c r="H5120" s="6"/>
      <c r="I5120" s="9"/>
      <c r="J5120" s="9"/>
      <c r="K5120" s="9"/>
    </row>
    <row r="5121" spans="1:11" x14ac:dyDescent="0.25">
      <c r="A5121" s="2"/>
      <c r="B5121" s="2"/>
      <c r="C5121" s="2"/>
      <c r="E5121" s="2"/>
      <c r="G5121" s="2"/>
      <c r="H5121" s="6"/>
      <c r="I5121" s="9"/>
      <c r="J5121" s="9"/>
      <c r="K5121" s="9"/>
    </row>
    <row r="5122" spans="1:11" x14ac:dyDescent="0.25">
      <c r="A5122" s="2"/>
      <c r="B5122" s="2"/>
      <c r="C5122" s="2"/>
      <c r="E5122" s="2"/>
      <c r="G5122" s="2"/>
      <c r="H5122" s="6"/>
      <c r="I5122" s="9"/>
      <c r="J5122" s="9"/>
      <c r="K5122" s="9"/>
    </row>
    <row r="5123" spans="1:11" x14ac:dyDescent="0.25">
      <c r="A5123" s="2"/>
      <c r="B5123" s="2"/>
      <c r="C5123" s="2"/>
      <c r="E5123" s="2"/>
      <c r="G5123" s="2"/>
      <c r="H5123" s="6"/>
      <c r="I5123" s="9"/>
      <c r="J5123" s="9"/>
      <c r="K5123" s="9"/>
    </row>
    <row r="5124" spans="1:11" x14ac:dyDescent="0.25">
      <c r="A5124" s="2"/>
      <c r="B5124" s="2"/>
      <c r="C5124" s="2"/>
      <c r="E5124" s="2"/>
      <c r="G5124" s="2"/>
      <c r="H5124" s="6"/>
      <c r="I5124" s="9"/>
      <c r="J5124" s="9"/>
      <c r="K5124" s="9"/>
    </row>
    <row r="5125" spans="1:11" x14ac:dyDescent="0.25">
      <c r="A5125" s="2"/>
      <c r="B5125" s="2"/>
      <c r="C5125" s="2"/>
      <c r="E5125" s="2"/>
      <c r="G5125" s="2"/>
      <c r="H5125" s="6"/>
      <c r="I5125" s="9"/>
      <c r="J5125" s="9"/>
      <c r="K5125" s="9"/>
    </row>
    <row r="5126" spans="1:11" x14ac:dyDescent="0.25">
      <c r="A5126" s="2"/>
      <c r="B5126" s="2"/>
      <c r="C5126" s="2"/>
      <c r="E5126" s="2"/>
      <c r="G5126" s="2"/>
      <c r="H5126" s="6"/>
      <c r="I5126" s="9"/>
      <c r="J5126" s="9"/>
      <c r="K5126" s="9"/>
    </row>
    <row r="5127" spans="1:11" x14ac:dyDescent="0.25">
      <c r="A5127" s="2"/>
      <c r="B5127" s="2"/>
      <c r="C5127" s="2"/>
      <c r="E5127" s="2"/>
      <c r="G5127" s="2"/>
      <c r="H5127" s="6"/>
      <c r="I5127" s="9"/>
      <c r="J5127" s="9"/>
      <c r="K5127" s="9"/>
    </row>
    <row r="5128" spans="1:11" x14ac:dyDescent="0.25">
      <c r="A5128" s="2"/>
      <c r="B5128" s="2"/>
      <c r="C5128" s="2"/>
      <c r="E5128" s="2"/>
      <c r="G5128" s="2"/>
      <c r="H5128" s="6"/>
      <c r="I5128" s="9"/>
      <c r="J5128" s="9"/>
      <c r="K5128" s="9"/>
    </row>
    <row r="5129" spans="1:11" x14ac:dyDescent="0.25">
      <c r="A5129" s="2"/>
      <c r="B5129" s="2"/>
      <c r="C5129" s="2"/>
      <c r="E5129" s="2"/>
      <c r="G5129" s="2"/>
      <c r="H5129" s="6"/>
      <c r="I5129" s="9"/>
      <c r="J5129" s="9"/>
      <c r="K5129" s="9"/>
    </row>
    <row r="5130" spans="1:11" x14ac:dyDescent="0.25">
      <c r="A5130" s="2"/>
      <c r="B5130" s="2"/>
      <c r="C5130" s="2"/>
      <c r="E5130" s="2"/>
      <c r="G5130" s="2"/>
      <c r="H5130" s="6"/>
      <c r="I5130" s="9"/>
      <c r="J5130" s="9"/>
      <c r="K5130" s="9"/>
    </row>
    <row r="5131" spans="1:11" x14ac:dyDescent="0.25">
      <c r="A5131" s="2"/>
      <c r="B5131" s="2"/>
      <c r="C5131" s="2"/>
      <c r="E5131" s="2"/>
      <c r="G5131" s="2"/>
      <c r="H5131" s="6"/>
      <c r="I5131" s="9"/>
      <c r="J5131" s="9"/>
      <c r="K5131" s="9"/>
    </row>
    <row r="5132" spans="1:11" x14ac:dyDescent="0.25">
      <c r="A5132" s="2"/>
      <c r="B5132" s="2"/>
      <c r="C5132" s="2"/>
      <c r="E5132" s="2"/>
      <c r="G5132" s="2"/>
      <c r="H5132" s="6"/>
      <c r="I5132" s="9"/>
      <c r="J5132" s="9"/>
      <c r="K5132" s="9"/>
    </row>
    <row r="5133" spans="1:11" x14ac:dyDescent="0.25">
      <c r="A5133" s="2"/>
      <c r="B5133" s="2"/>
      <c r="C5133" s="2"/>
      <c r="E5133" s="2"/>
      <c r="G5133" s="2"/>
      <c r="H5133" s="6"/>
      <c r="I5133" s="9"/>
      <c r="J5133" s="9"/>
      <c r="K5133" s="9"/>
    </row>
    <row r="5134" spans="1:11" x14ac:dyDescent="0.25">
      <c r="A5134" s="2"/>
      <c r="B5134" s="2"/>
      <c r="C5134" s="2"/>
      <c r="E5134" s="2"/>
      <c r="G5134" s="2"/>
      <c r="H5134" s="6"/>
      <c r="I5134" s="9"/>
      <c r="J5134" s="9"/>
      <c r="K5134" s="9"/>
    </row>
    <row r="5135" spans="1:11" x14ac:dyDescent="0.25">
      <c r="A5135" s="2"/>
      <c r="B5135" s="2"/>
      <c r="C5135" s="2"/>
      <c r="E5135" s="2"/>
      <c r="G5135" s="2"/>
      <c r="H5135" s="6"/>
      <c r="I5135" s="9"/>
      <c r="J5135" s="9"/>
      <c r="K5135" s="9"/>
    </row>
    <row r="5136" spans="1:11" x14ac:dyDescent="0.25">
      <c r="A5136" s="2"/>
      <c r="B5136" s="2"/>
      <c r="C5136" s="2"/>
      <c r="E5136" s="2"/>
      <c r="G5136" s="2"/>
      <c r="H5136" s="6"/>
      <c r="I5136" s="9"/>
      <c r="J5136" s="9"/>
      <c r="K5136" s="9"/>
    </row>
    <row r="5137" spans="1:11" x14ac:dyDescent="0.25">
      <c r="A5137" s="2"/>
      <c r="B5137" s="2"/>
      <c r="C5137" s="2"/>
      <c r="E5137" s="2"/>
      <c r="G5137" s="2"/>
      <c r="H5137" s="6"/>
      <c r="I5137" s="9"/>
      <c r="J5137" s="9"/>
      <c r="K5137" s="9"/>
    </row>
    <row r="5138" spans="1:11" x14ac:dyDescent="0.25">
      <c r="A5138" s="2"/>
      <c r="B5138" s="2"/>
      <c r="C5138" s="2"/>
      <c r="E5138" s="2"/>
      <c r="G5138" s="2"/>
      <c r="H5138" s="6"/>
      <c r="I5138" s="9"/>
      <c r="J5138" s="9"/>
      <c r="K5138" s="9"/>
    </row>
    <row r="5139" spans="1:11" x14ac:dyDescent="0.25">
      <c r="A5139" s="2"/>
      <c r="B5139" s="2"/>
      <c r="C5139" s="2"/>
      <c r="E5139" s="2"/>
      <c r="G5139" s="2"/>
      <c r="H5139" s="6"/>
      <c r="I5139" s="9"/>
      <c r="J5139" s="9"/>
      <c r="K5139" s="9"/>
    </row>
    <row r="5140" spans="1:11" x14ac:dyDescent="0.25">
      <c r="A5140" s="2"/>
      <c r="B5140" s="2"/>
      <c r="C5140" s="2"/>
      <c r="E5140" s="2"/>
      <c r="G5140" s="2"/>
      <c r="H5140" s="6"/>
      <c r="I5140" s="9"/>
      <c r="J5140" s="9"/>
      <c r="K5140" s="9"/>
    </row>
    <row r="5141" spans="1:11" x14ac:dyDescent="0.25">
      <c r="A5141" s="2"/>
      <c r="B5141" s="2"/>
      <c r="C5141" s="2"/>
      <c r="E5141" s="2"/>
      <c r="G5141" s="2"/>
      <c r="H5141" s="6"/>
      <c r="I5141" s="9"/>
      <c r="J5141" s="9"/>
      <c r="K5141" s="9"/>
    </row>
    <row r="5142" spans="1:11" x14ac:dyDescent="0.25">
      <c r="A5142" s="2"/>
      <c r="B5142" s="2"/>
      <c r="C5142" s="2"/>
      <c r="E5142" s="2"/>
      <c r="G5142" s="2"/>
      <c r="H5142" s="6"/>
      <c r="I5142" s="9"/>
      <c r="J5142" s="9"/>
      <c r="K5142" s="9"/>
    </row>
    <row r="5143" spans="1:11" x14ac:dyDescent="0.25">
      <c r="A5143" s="2"/>
      <c r="B5143" s="2"/>
      <c r="C5143" s="2"/>
      <c r="E5143" s="2"/>
      <c r="G5143" s="2"/>
      <c r="H5143" s="6"/>
      <c r="I5143" s="9"/>
      <c r="J5143" s="9"/>
      <c r="K5143" s="9"/>
    </row>
    <row r="5144" spans="1:11" x14ac:dyDescent="0.25">
      <c r="A5144" s="2"/>
      <c r="B5144" s="2"/>
      <c r="C5144" s="2"/>
      <c r="E5144" s="2"/>
      <c r="G5144" s="2"/>
      <c r="H5144" s="6"/>
      <c r="I5144" s="9"/>
      <c r="J5144" s="9"/>
      <c r="K5144" s="9"/>
    </row>
    <row r="5145" spans="1:11" x14ac:dyDescent="0.25">
      <c r="A5145" s="2"/>
      <c r="B5145" s="2"/>
      <c r="C5145" s="2"/>
      <c r="E5145" s="2"/>
      <c r="G5145" s="2"/>
      <c r="H5145" s="6"/>
      <c r="I5145" s="9"/>
      <c r="J5145" s="9"/>
      <c r="K5145" s="9"/>
    </row>
    <row r="5146" spans="1:11" x14ac:dyDescent="0.25">
      <c r="A5146" s="2"/>
      <c r="B5146" s="2"/>
      <c r="C5146" s="2"/>
      <c r="E5146" s="2"/>
      <c r="G5146" s="2"/>
      <c r="H5146" s="6"/>
      <c r="I5146" s="9"/>
      <c r="J5146" s="9"/>
      <c r="K5146" s="9"/>
    </row>
    <row r="5147" spans="1:11" x14ac:dyDescent="0.25">
      <c r="A5147" s="2"/>
      <c r="B5147" s="2"/>
      <c r="C5147" s="2"/>
      <c r="E5147" s="2"/>
      <c r="G5147" s="2"/>
      <c r="H5147" s="6"/>
      <c r="I5147" s="9"/>
      <c r="J5147" s="9"/>
      <c r="K5147" s="9"/>
    </row>
    <row r="5148" spans="1:11" x14ac:dyDescent="0.25">
      <c r="A5148" s="2"/>
      <c r="B5148" s="2"/>
      <c r="C5148" s="2"/>
      <c r="E5148" s="2"/>
      <c r="G5148" s="2"/>
      <c r="H5148" s="6"/>
      <c r="I5148" s="9"/>
      <c r="J5148" s="9"/>
      <c r="K5148" s="9"/>
    </row>
    <row r="5149" spans="1:11" x14ac:dyDescent="0.25">
      <c r="A5149" s="2"/>
      <c r="B5149" s="2"/>
      <c r="C5149" s="2"/>
      <c r="E5149" s="2"/>
      <c r="G5149" s="2"/>
      <c r="H5149" s="6"/>
      <c r="I5149" s="9"/>
      <c r="J5149" s="9"/>
      <c r="K5149" s="9"/>
    </row>
    <row r="5150" spans="1:11" x14ac:dyDescent="0.25">
      <c r="A5150" s="2"/>
      <c r="B5150" s="2"/>
      <c r="C5150" s="2"/>
      <c r="E5150" s="2"/>
      <c r="G5150" s="2"/>
      <c r="H5150" s="6"/>
      <c r="I5150" s="9"/>
      <c r="J5150" s="9"/>
      <c r="K5150" s="9"/>
    </row>
    <row r="5151" spans="1:11" x14ac:dyDescent="0.25">
      <c r="A5151" s="2"/>
      <c r="B5151" s="2"/>
      <c r="C5151" s="2"/>
      <c r="E5151" s="2"/>
      <c r="G5151" s="2"/>
      <c r="H5151" s="6"/>
      <c r="I5151" s="9"/>
      <c r="J5151" s="9"/>
      <c r="K5151" s="9"/>
    </row>
    <row r="5152" spans="1:11" x14ac:dyDescent="0.25">
      <c r="A5152" s="2"/>
      <c r="B5152" s="2"/>
      <c r="C5152" s="2"/>
      <c r="E5152" s="2"/>
      <c r="G5152" s="2"/>
      <c r="H5152" s="6"/>
      <c r="I5152" s="9"/>
      <c r="J5152" s="9"/>
      <c r="K5152" s="9"/>
    </row>
    <row r="5153" spans="1:11" x14ac:dyDescent="0.25">
      <c r="A5153" s="2"/>
      <c r="B5153" s="2"/>
      <c r="C5153" s="2"/>
      <c r="E5153" s="2"/>
      <c r="G5153" s="2"/>
      <c r="H5153" s="6"/>
      <c r="I5153" s="9"/>
      <c r="J5153" s="9"/>
      <c r="K5153" s="9"/>
    </row>
    <row r="5154" spans="1:11" x14ac:dyDescent="0.25">
      <c r="A5154" s="2"/>
      <c r="B5154" s="2"/>
      <c r="C5154" s="2"/>
      <c r="E5154" s="2"/>
      <c r="G5154" s="2"/>
      <c r="H5154" s="6"/>
      <c r="I5154" s="9"/>
      <c r="J5154" s="9"/>
      <c r="K5154" s="9"/>
    </row>
    <row r="5155" spans="1:11" x14ac:dyDescent="0.25">
      <c r="A5155" s="2"/>
      <c r="B5155" s="2"/>
      <c r="C5155" s="2"/>
      <c r="E5155" s="2"/>
      <c r="G5155" s="2"/>
      <c r="H5155" s="6"/>
      <c r="I5155" s="9"/>
      <c r="J5155" s="9"/>
      <c r="K5155" s="9"/>
    </row>
    <row r="5156" spans="1:11" x14ac:dyDescent="0.25">
      <c r="A5156" s="2"/>
      <c r="B5156" s="2"/>
      <c r="C5156" s="2"/>
      <c r="E5156" s="2"/>
      <c r="G5156" s="2"/>
      <c r="H5156" s="6"/>
      <c r="I5156" s="9"/>
      <c r="J5156" s="9"/>
      <c r="K5156" s="9"/>
    </row>
    <row r="5157" spans="1:11" x14ac:dyDescent="0.25">
      <c r="A5157" s="2"/>
      <c r="B5157" s="2"/>
      <c r="C5157" s="2"/>
      <c r="E5157" s="2"/>
      <c r="G5157" s="2"/>
      <c r="H5157" s="6"/>
      <c r="I5157" s="9"/>
      <c r="J5157" s="9"/>
      <c r="K5157" s="9"/>
    </row>
    <row r="5158" spans="1:11" x14ac:dyDescent="0.25">
      <c r="A5158" s="2"/>
      <c r="B5158" s="2"/>
      <c r="C5158" s="2"/>
      <c r="E5158" s="2"/>
      <c r="G5158" s="2"/>
      <c r="H5158" s="6"/>
      <c r="I5158" s="9"/>
      <c r="J5158" s="9"/>
      <c r="K5158" s="9"/>
    </row>
    <row r="5159" spans="1:11" x14ac:dyDescent="0.25">
      <c r="A5159" s="2"/>
      <c r="B5159" s="2"/>
      <c r="C5159" s="2"/>
      <c r="E5159" s="2"/>
      <c r="G5159" s="2"/>
      <c r="H5159" s="6"/>
      <c r="I5159" s="9"/>
      <c r="J5159" s="9"/>
      <c r="K5159" s="9"/>
    </row>
    <row r="5160" spans="1:11" x14ac:dyDescent="0.25">
      <c r="A5160" s="2"/>
      <c r="B5160" s="2"/>
      <c r="C5160" s="2"/>
      <c r="E5160" s="2"/>
      <c r="G5160" s="2"/>
      <c r="H5160" s="6"/>
      <c r="I5160" s="9"/>
      <c r="J5160" s="9"/>
      <c r="K5160" s="9"/>
    </row>
    <row r="5161" spans="1:11" x14ac:dyDescent="0.25">
      <c r="A5161" s="2"/>
      <c r="B5161" s="2"/>
      <c r="C5161" s="2"/>
      <c r="E5161" s="2"/>
      <c r="G5161" s="2"/>
      <c r="H5161" s="6"/>
      <c r="I5161" s="9"/>
      <c r="J5161" s="9"/>
      <c r="K5161" s="9"/>
    </row>
    <row r="5162" spans="1:11" x14ac:dyDescent="0.25">
      <c r="A5162" s="2"/>
      <c r="B5162" s="2"/>
      <c r="C5162" s="2"/>
      <c r="E5162" s="2"/>
      <c r="G5162" s="2"/>
      <c r="H5162" s="6"/>
      <c r="I5162" s="9"/>
      <c r="J5162" s="9"/>
      <c r="K5162" s="9"/>
    </row>
    <row r="5163" spans="1:11" x14ac:dyDescent="0.25">
      <c r="A5163" s="2"/>
      <c r="B5163" s="2"/>
      <c r="C5163" s="2"/>
      <c r="E5163" s="2"/>
      <c r="G5163" s="2"/>
      <c r="H5163" s="6"/>
      <c r="I5163" s="9"/>
      <c r="J5163" s="9"/>
      <c r="K5163" s="9"/>
    </row>
    <row r="5164" spans="1:11" x14ac:dyDescent="0.25">
      <c r="A5164" s="2"/>
      <c r="B5164" s="2"/>
      <c r="C5164" s="2"/>
      <c r="E5164" s="2"/>
      <c r="G5164" s="2"/>
      <c r="H5164" s="6"/>
      <c r="I5164" s="9"/>
      <c r="J5164" s="9"/>
      <c r="K5164" s="9"/>
    </row>
    <row r="5165" spans="1:11" x14ac:dyDescent="0.25">
      <c r="A5165" s="2"/>
      <c r="B5165" s="2"/>
      <c r="C5165" s="2"/>
      <c r="E5165" s="2"/>
      <c r="G5165" s="2"/>
      <c r="H5165" s="6"/>
      <c r="I5165" s="9"/>
      <c r="J5165" s="9"/>
      <c r="K5165" s="9"/>
    </row>
    <row r="5166" spans="1:11" x14ac:dyDescent="0.25">
      <c r="A5166" s="2"/>
      <c r="B5166" s="2"/>
      <c r="C5166" s="2"/>
      <c r="E5166" s="2"/>
      <c r="G5166" s="2"/>
      <c r="H5166" s="6"/>
      <c r="I5166" s="9"/>
      <c r="J5166" s="9"/>
      <c r="K5166" s="9"/>
    </row>
    <row r="5167" spans="1:11" x14ac:dyDescent="0.25">
      <c r="A5167" s="2"/>
      <c r="B5167" s="2"/>
      <c r="C5167" s="2"/>
      <c r="E5167" s="2"/>
      <c r="G5167" s="2"/>
      <c r="H5167" s="6"/>
      <c r="I5167" s="9"/>
      <c r="J5167" s="9"/>
      <c r="K5167" s="9"/>
    </row>
    <row r="5168" spans="1:11" x14ac:dyDescent="0.25">
      <c r="A5168" s="2"/>
      <c r="B5168" s="2"/>
      <c r="C5168" s="2"/>
      <c r="E5168" s="2"/>
      <c r="G5168" s="2"/>
      <c r="H5168" s="6"/>
      <c r="I5168" s="9"/>
      <c r="J5168" s="9"/>
      <c r="K5168" s="9"/>
    </row>
    <row r="5169" spans="1:11" x14ac:dyDescent="0.25">
      <c r="A5169" s="2"/>
      <c r="B5169" s="2"/>
      <c r="C5169" s="2"/>
      <c r="E5169" s="2"/>
      <c r="G5169" s="2"/>
      <c r="H5169" s="6"/>
      <c r="I5169" s="9"/>
      <c r="J5169" s="9"/>
      <c r="K5169" s="9"/>
    </row>
    <row r="5170" spans="1:11" x14ac:dyDescent="0.25">
      <c r="A5170" s="2"/>
      <c r="B5170" s="2"/>
      <c r="C5170" s="2"/>
      <c r="E5170" s="2"/>
      <c r="G5170" s="2"/>
      <c r="H5170" s="6"/>
      <c r="I5170" s="9"/>
      <c r="J5170" s="9"/>
      <c r="K5170" s="9"/>
    </row>
    <row r="5171" spans="1:11" x14ac:dyDescent="0.25">
      <c r="A5171" s="2"/>
      <c r="B5171" s="2"/>
      <c r="C5171" s="2"/>
      <c r="E5171" s="2"/>
      <c r="G5171" s="2"/>
      <c r="H5171" s="6"/>
      <c r="I5171" s="9"/>
      <c r="J5171" s="9"/>
      <c r="K5171" s="9"/>
    </row>
    <row r="5172" spans="1:11" x14ac:dyDescent="0.25">
      <c r="A5172" s="2"/>
      <c r="B5172" s="2"/>
      <c r="C5172" s="2"/>
      <c r="E5172" s="2"/>
      <c r="G5172" s="2"/>
      <c r="H5172" s="6"/>
      <c r="I5172" s="9"/>
      <c r="J5172" s="9"/>
      <c r="K5172" s="9"/>
    </row>
    <row r="5173" spans="1:11" x14ac:dyDescent="0.25">
      <c r="A5173" s="2"/>
      <c r="B5173" s="2"/>
      <c r="C5173" s="2"/>
      <c r="E5173" s="2"/>
      <c r="G5173" s="2"/>
      <c r="H5173" s="6"/>
      <c r="I5173" s="9"/>
      <c r="J5173" s="9"/>
      <c r="K5173" s="9"/>
    </row>
    <row r="5174" spans="1:11" x14ac:dyDescent="0.25">
      <c r="A5174" s="2"/>
      <c r="B5174" s="2"/>
      <c r="C5174" s="2"/>
      <c r="E5174" s="2"/>
      <c r="G5174" s="2"/>
      <c r="H5174" s="6"/>
      <c r="I5174" s="9"/>
      <c r="J5174" s="9"/>
      <c r="K5174" s="9"/>
    </row>
    <row r="5175" spans="1:11" x14ac:dyDescent="0.25">
      <c r="A5175" s="2"/>
      <c r="B5175" s="2"/>
      <c r="C5175" s="2"/>
      <c r="E5175" s="2"/>
      <c r="G5175" s="2"/>
      <c r="H5175" s="6"/>
      <c r="I5175" s="9"/>
      <c r="J5175" s="9"/>
      <c r="K5175" s="9"/>
    </row>
    <row r="5176" spans="1:11" x14ac:dyDescent="0.25">
      <c r="A5176" s="2"/>
      <c r="B5176" s="2"/>
      <c r="C5176" s="2"/>
      <c r="E5176" s="2"/>
      <c r="G5176" s="2"/>
      <c r="H5176" s="6"/>
      <c r="I5176" s="9"/>
      <c r="J5176" s="9"/>
      <c r="K5176" s="9"/>
    </row>
    <row r="5177" spans="1:11" x14ac:dyDescent="0.25">
      <c r="A5177" s="2"/>
      <c r="B5177" s="2"/>
      <c r="C5177" s="2"/>
      <c r="E5177" s="2"/>
      <c r="G5177" s="2"/>
      <c r="H5177" s="6"/>
      <c r="I5177" s="9"/>
      <c r="J5177" s="9"/>
      <c r="K5177" s="9"/>
    </row>
    <row r="5178" spans="1:11" x14ac:dyDescent="0.25">
      <c r="A5178" s="2"/>
      <c r="B5178" s="2"/>
      <c r="C5178" s="2"/>
      <c r="E5178" s="2"/>
      <c r="G5178" s="2"/>
      <c r="H5178" s="6"/>
      <c r="I5178" s="9"/>
      <c r="J5178" s="9"/>
      <c r="K5178" s="9"/>
    </row>
    <row r="5179" spans="1:11" x14ac:dyDescent="0.25">
      <c r="A5179" s="2"/>
      <c r="B5179" s="2"/>
      <c r="C5179" s="2"/>
      <c r="E5179" s="2"/>
      <c r="G5179" s="2"/>
      <c r="H5179" s="6"/>
      <c r="I5179" s="9"/>
      <c r="J5179" s="9"/>
      <c r="K5179" s="9"/>
    </row>
    <row r="5180" spans="1:11" x14ac:dyDescent="0.25">
      <c r="A5180" s="2"/>
      <c r="B5180" s="2"/>
      <c r="C5180" s="2"/>
      <c r="E5180" s="2"/>
      <c r="G5180" s="2"/>
      <c r="H5180" s="6"/>
      <c r="I5180" s="9"/>
      <c r="J5180" s="9"/>
      <c r="K5180" s="9"/>
    </row>
    <row r="5181" spans="1:11" x14ac:dyDescent="0.25">
      <c r="A5181" s="2"/>
      <c r="B5181" s="2"/>
      <c r="C5181" s="2"/>
      <c r="E5181" s="2"/>
      <c r="G5181" s="2"/>
      <c r="H5181" s="6"/>
      <c r="I5181" s="9"/>
      <c r="J5181" s="9"/>
      <c r="K5181" s="9"/>
    </row>
    <row r="5182" spans="1:11" x14ac:dyDescent="0.25">
      <c r="A5182" s="2"/>
      <c r="B5182" s="2"/>
      <c r="C5182" s="2"/>
      <c r="E5182" s="2"/>
      <c r="G5182" s="2"/>
      <c r="H5182" s="6"/>
      <c r="I5182" s="9"/>
      <c r="J5182" s="9"/>
      <c r="K5182" s="9"/>
    </row>
    <row r="5183" spans="1:11" x14ac:dyDescent="0.25">
      <c r="A5183" s="2"/>
      <c r="B5183" s="2"/>
      <c r="C5183" s="2"/>
      <c r="E5183" s="2"/>
      <c r="G5183" s="2"/>
      <c r="H5183" s="6"/>
      <c r="I5183" s="9"/>
      <c r="J5183" s="9"/>
      <c r="K5183" s="9"/>
    </row>
    <row r="5184" spans="1:11" x14ac:dyDescent="0.25">
      <c r="A5184" s="2"/>
      <c r="B5184" s="2"/>
      <c r="C5184" s="2"/>
      <c r="E5184" s="2"/>
      <c r="G5184" s="2"/>
      <c r="H5184" s="6"/>
      <c r="I5184" s="9"/>
      <c r="J5184" s="9"/>
      <c r="K5184" s="9"/>
    </row>
    <row r="5185" spans="1:11" x14ac:dyDescent="0.25">
      <c r="A5185" s="2"/>
      <c r="B5185" s="2"/>
      <c r="C5185" s="2"/>
      <c r="E5185" s="2"/>
      <c r="G5185" s="2"/>
      <c r="H5185" s="6"/>
      <c r="I5185" s="9"/>
      <c r="J5185" s="9"/>
      <c r="K5185" s="9"/>
    </row>
    <row r="5186" spans="1:11" x14ac:dyDescent="0.25">
      <c r="A5186" s="2"/>
      <c r="B5186" s="2"/>
      <c r="C5186" s="2"/>
      <c r="E5186" s="2"/>
      <c r="G5186" s="2"/>
      <c r="H5186" s="6"/>
      <c r="I5186" s="9"/>
      <c r="J5186" s="9"/>
      <c r="K5186" s="9"/>
    </row>
    <row r="5187" spans="1:11" x14ac:dyDescent="0.25">
      <c r="A5187" s="2"/>
      <c r="B5187" s="2"/>
      <c r="C5187" s="2"/>
      <c r="E5187" s="2"/>
      <c r="G5187" s="2"/>
      <c r="H5187" s="6"/>
      <c r="I5187" s="9"/>
      <c r="J5187" s="9"/>
      <c r="K5187" s="9"/>
    </row>
    <row r="5188" spans="1:11" x14ac:dyDescent="0.25">
      <c r="A5188" s="2"/>
      <c r="B5188" s="2"/>
      <c r="C5188" s="2"/>
      <c r="E5188" s="2"/>
      <c r="G5188" s="2"/>
      <c r="H5188" s="6"/>
      <c r="I5188" s="9"/>
      <c r="J5188" s="9"/>
      <c r="K5188" s="9"/>
    </row>
    <row r="5189" spans="1:11" x14ac:dyDescent="0.25">
      <c r="A5189" s="2"/>
      <c r="B5189" s="2"/>
      <c r="C5189" s="2"/>
      <c r="E5189" s="2"/>
      <c r="G5189" s="2"/>
      <c r="H5189" s="6"/>
      <c r="I5189" s="9"/>
      <c r="J5189" s="9"/>
      <c r="K5189" s="9"/>
    </row>
    <row r="5190" spans="1:11" x14ac:dyDescent="0.25">
      <c r="A5190" s="2"/>
      <c r="B5190" s="2"/>
      <c r="C5190" s="2"/>
      <c r="E5190" s="2"/>
      <c r="G5190" s="2"/>
      <c r="H5190" s="6"/>
      <c r="I5190" s="9"/>
      <c r="J5190" s="9"/>
      <c r="K5190" s="9"/>
    </row>
    <row r="5191" spans="1:11" x14ac:dyDescent="0.25">
      <c r="A5191" s="2"/>
      <c r="B5191" s="2"/>
      <c r="C5191" s="2"/>
      <c r="E5191" s="2"/>
      <c r="G5191" s="2"/>
      <c r="H5191" s="6"/>
      <c r="I5191" s="9"/>
      <c r="J5191" s="9"/>
      <c r="K5191" s="9"/>
    </row>
    <row r="5192" spans="1:11" x14ac:dyDescent="0.25">
      <c r="A5192" s="2"/>
      <c r="B5192" s="2"/>
      <c r="C5192" s="2"/>
      <c r="E5192" s="2"/>
      <c r="G5192" s="2"/>
      <c r="H5192" s="6"/>
      <c r="I5192" s="9"/>
      <c r="J5192" s="9"/>
      <c r="K5192" s="9"/>
    </row>
    <row r="5193" spans="1:11" x14ac:dyDescent="0.25">
      <c r="A5193" s="2"/>
      <c r="B5193" s="2"/>
      <c r="C5193" s="2"/>
      <c r="E5193" s="2"/>
      <c r="G5193" s="2"/>
      <c r="H5193" s="6"/>
      <c r="I5193" s="9"/>
      <c r="J5193" s="9"/>
      <c r="K5193" s="9"/>
    </row>
    <row r="5194" spans="1:11" x14ac:dyDescent="0.25">
      <c r="A5194" s="2"/>
      <c r="B5194" s="2"/>
      <c r="C5194" s="2"/>
      <c r="E5194" s="2"/>
      <c r="G5194" s="2"/>
      <c r="H5194" s="6"/>
      <c r="I5194" s="9"/>
      <c r="J5194" s="9"/>
      <c r="K5194" s="9"/>
    </row>
    <row r="5195" spans="1:11" x14ac:dyDescent="0.25">
      <c r="A5195" s="2"/>
      <c r="B5195" s="2"/>
      <c r="C5195" s="2"/>
      <c r="E5195" s="2"/>
      <c r="G5195" s="2"/>
      <c r="H5195" s="6"/>
      <c r="I5195" s="9"/>
      <c r="J5195" s="9"/>
      <c r="K5195" s="9"/>
    </row>
    <row r="5196" spans="1:11" x14ac:dyDescent="0.25">
      <c r="A5196" s="2"/>
      <c r="B5196" s="2"/>
      <c r="C5196" s="2"/>
      <c r="E5196" s="2"/>
      <c r="G5196" s="2"/>
      <c r="H5196" s="6"/>
      <c r="I5196" s="9"/>
      <c r="J5196" s="9"/>
      <c r="K5196" s="9"/>
    </row>
    <row r="5197" spans="1:11" x14ac:dyDescent="0.25">
      <c r="A5197" s="2"/>
      <c r="B5197" s="2"/>
      <c r="C5197" s="2"/>
      <c r="E5197" s="2"/>
      <c r="G5197" s="2"/>
      <c r="H5197" s="6"/>
      <c r="I5197" s="9"/>
      <c r="J5197" s="9"/>
      <c r="K5197" s="9"/>
    </row>
    <row r="5198" spans="1:11" x14ac:dyDescent="0.25">
      <c r="A5198" s="2"/>
      <c r="B5198" s="2"/>
      <c r="C5198" s="2"/>
      <c r="E5198" s="2"/>
      <c r="G5198" s="2"/>
      <c r="H5198" s="6"/>
      <c r="I5198" s="9"/>
      <c r="J5198" s="9"/>
      <c r="K5198" s="9"/>
    </row>
    <row r="5199" spans="1:11" x14ac:dyDescent="0.25">
      <c r="A5199" s="2"/>
      <c r="B5199" s="2"/>
      <c r="C5199" s="2"/>
      <c r="E5199" s="2"/>
      <c r="G5199" s="2"/>
      <c r="H5199" s="6"/>
      <c r="I5199" s="9"/>
      <c r="J5199" s="9"/>
      <c r="K5199" s="9"/>
    </row>
    <row r="5200" spans="1:11" x14ac:dyDescent="0.25">
      <c r="A5200" s="2"/>
      <c r="B5200" s="2"/>
      <c r="C5200" s="2"/>
      <c r="E5200" s="2"/>
      <c r="G5200" s="2"/>
      <c r="H5200" s="6"/>
      <c r="I5200" s="9"/>
      <c r="J5200" s="9"/>
      <c r="K5200" s="9"/>
    </row>
    <row r="5201" spans="1:11" x14ac:dyDescent="0.25">
      <c r="A5201" s="2"/>
      <c r="B5201" s="2"/>
      <c r="C5201" s="2"/>
      <c r="E5201" s="2"/>
      <c r="G5201" s="2"/>
      <c r="H5201" s="6"/>
      <c r="I5201" s="9"/>
      <c r="J5201" s="9"/>
      <c r="K5201" s="9"/>
    </row>
    <row r="5202" spans="1:11" x14ac:dyDescent="0.25">
      <c r="A5202" s="2"/>
      <c r="B5202" s="2"/>
      <c r="C5202" s="2"/>
      <c r="E5202" s="2"/>
      <c r="G5202" s="2"/>
      <c r="H5202" s="6"/>
      <c r="I5202" s="9"/>
      <c r="J5202" s="9"/>
      <c r="K5202" s="9"/>
    </row>
    <row r="5203" spans="1:11" x14ac:dyDescent="0.25">
      <c r="A5203" s="2"/>
      <c r="B5203" s="2"/>
      <c r="C5203" s="2"/>
      <c r="E5203" s="2"/>
      <c r="G5203" s="2"/>
      <c r="H5203" s="6"/>
      <c r="I5203" s="9"/>
      <c r="J5203" s="9"/>
      <c r="K5203" s="9"/>
    </row>
    <row r="5204" spans="1:11" x14ac:dyDescent="0.25">
      <c r="A5204" s="2"/>
      <c r="B5204" s="2"/>
      <c r="C5204" s="2"/>
      <c r="E5204" s="2"/>
      <c r="G5204" s="2"/>
      <c r="H5204" s="6"/>
      <c r="I5204" s="9"/>
      <c r="J5204" s="9"/>
      <c r="K5204" s="9"/>
    </row>
    <row r="5205" spans="1:11" x14ac:dyDescent="0.25">
      <c r="A5205" s="2"/>
      <c r="B5205" s="2"/>
      <c r="C5205" s="2"/>
      <c r="E5205" s="2"/>
      <c r="G5205" s="2"/>
      <c r="H5205" s="6"/>
      <c r="I5205" s="9"/>
      <c r="J5205" s="9"/>
      <c r="K5205" s="9"/>
    </row>
    <row r="5206" spans="1:11" x14ac:dyDescent="0.25">
      <c r="A5206" s="2"/>
      <c r="B5206" s="2"/>
      <c r="C5206" s="2"/>
      <c r="E5206" s="2"/>
      <c r="G5206" s="2"/>
      <c r="H5206" s="6"/>
      <c r="I5206" s="9"/>
      <c r="J5206" s="9"/>
      <c r="K5206" s="9"/>
    </row>
    <row r="5207" spans="1:11" x14ac:dyDescent="0.25">
      <c r="A5207" s="2"/>
      <c r="B5207" s="2"/>
      <c r="C5207" s="2"/>
      <c r="E5207" s="2"/>
      <c r="G5207" s="2"/>
      <c r="H5207" s="6"/>
      <c r="I5207" s="9"/>
      <c r="J5207" s="9"/>
      <c r="K5207" s="9"/>
    </row>
    <row r="5208" spans="1:11" x14ac:dyDescent="0.25">
      <c r="A5208" s="2"/>
      <c r="B5208" s="2"/>
      <c r="C5208" s="2"/>
      <c r="E5208" s="2"/>
      <c r="G5208" s="2"/>
      <c r="H5208" s="6"/>
      <c r="I5208" s="9"/>
      <c r="J5208" s="9"/>
      <c r="K5208" s="9"/>
    </row>
    <row r="5209" spans="1:11" x14ac:dyDescent="0.25">
      <c r="A5209" s="2"/>
      <c r="B5209" s="2"/>
      <c r="C5209" s="2"/>
      <c r="E5209" s="2"/>
      <c r="G5209" s="2"/>
      <c r="H5209" s="6"/>
      <c r="I5209" s="9"/>
      <c r="J5209" s="9"/>
      <c r="K5209" s="9"/>
    </row>
    <row r="5210" spans="1:11" x14ac:dyDescent="0.25">
      <c r="A5210" s="2"/>
      <c r="B5210" s="2"/>
      <c r="C5210" s="2"/>
      <c r="E5210" s="2"/>
      <c r="G5210" s="2"/>
      <c r="H5210" s="6"/>
      <c r="I5210" s="9"/>
      <c r="J5210" s="9"/>
      <c r="K5210" s="9"/>
    </row>
    <row r="5211" spans="1:11" x14ac:dyDescent="0.25">
      <c r="A5211" s="2"/>
      <c r="B5211" s="2"/>
      <c r="C5211" s="2"/>
      <c r="E5211" s="2"/>
      <c r="G5211" s="2"/>
      <c r="H5211" s="6"/>
      <c r="I5211" s="9"/>
      <c r="J5211" s="9"/>
      <c r="K5211" s="9"/>
    </row>
    <row r="5212" spans="1:11" x14ac:dyDescent="0.25">
      <c r="A5212" s="2"/>
      <c r="B5212" s="2"/>
      <c r="C5212" s="2"/>
      <c r="E5212" s="2"/>
      <c r="G5212" s="2"/>
      <c r="H5212" s="6"/>
      <c r="I5212" s="9"/>
      <c r="J5212" s="9"/>
      <c r="K5212" s="9"/>
    </row>
    <row r="5213" spans="1:11" x14ac:dyDescent="0.25">
      <c r="A5213" s="2"/>
      <c r="B5213" s="2"/>
      <c r="C5213" s="2"/>
      <c r="E5213" s="2"/>
      <c r="G5213" s="2"/>
      <c r="H5213" s="6"/>
      <c r="I5213" s="9"/>
      <c r="J5213" s="9"/>
      <c r="K5213" s="9"/>
    </row>
    <row r="5214" spans="1:11" x14ac:dyDescent="0.25">
      <c r="A5214" s="2"/>
      <c r="B5214" s="2"/>
      <c r="C5214" s="2"/>
      <c r="E5214" s="2"/>
      <c r="G5214" s="2"/>
      <c r="H5214" s="6"/>
      <c r="I5214" s="9"/>
      <c r="J5214" s="9"/>
      <c r="K5214" s="9"/>
    </row>
    <row r="5215" spans="1:11" x14ac:dyDescent="0.25">
      <c r="A5215" s="2"/>
      <c r="B5215" s="2"/>
      <c r="C5215" s="2"/>
      <c r="E5215" s="2"/>
      <c r="G5215" s="2"/>
      <c r="H5215" s="6"/>
      <c r="I5215" s="9"/>
      <c r="J5215" s="9"/>
      <c r="K5215" s="9"/>
    </row>
    <row r="5216" spans="1:11" x14ac:dyDescent="0.25">
      <c r="A5216" s="2"/>
      <c r="B5216" s="2"/>
      <c r="C5216" s="2"/>
      <c r="E5216" s="2"/>
      <c r="G5216" s="2"/>
      <c r="H5216" s="6"/>
      <c r="I5216" s="9"/>
      <c r="J5216" s="9"/>
      <c r="K5216" s="9"/>
    </row>
    <row r="5217" spans="1:11" x14ac:dyDescent="0.25">
      <c r="A5217" s="2"/>
      <c r="B5217" s="2"/>
      <c r="C5217" s="2"/>
      <c r="E5217" s="2"/>
      <c r="G5217" s="2"/>
      <c r="H5217" s="6"/>
      <c r="I5217" s="9"/>
      <c r="J5217" s="9"/>
      <c r="K5217" s="9"/>
    </row>
    <row r="5218" spans="1:11" x14ac:dyDescent="0.25">
      <c r="A5218" s="2"/>
      <c r="B5218" s="2"/>
      <c r="C5218" s="2"/>
      <c r="E5218" s="2"/>
      <c r="G5218" s="2"/>
      <c r="H5218" s="6"/>
      <c r="I5218" s="9"/>
      <c r="J5218" s="9"/>
      <c r="K5218" s="9"/>
    </row>
    <row r="5219" spans="1:11" x14ac:dyDescent="0.25">
      <c r="A5219" s="2"/>
      <c r="B5219" s="2"/>
      <c r="C5219" s="2"/>
      <c r="E5219" s="2"/>
      <c r="G5219" s="2"/>
      <c r="H5219" s="6"/>
      <c r="I5219" s="9"/>
      <c r="J5219" s="9"/>
      <c r="K5219" s="9"/>
    </row>
    <row r="5220" spans="1:11" x14ac:dyDescent="0.25">
      <c r="A5220" s="2"/>
      <c r="B5220" s="2"/>
      <c r="C5220" s="2"/>
      <c r="E5220" s="2"/>
      <c r="G5220" s="2"/>
      <c r="H5220" s="6"/>
      <c r="I5220" s="9"/>
      <c r="J5220" s="9"/>
      <c r="K5220" s="9"/>
    </row>
    <row r="5221" spans="1:11" x14ac:dyDescent="0.25">
      <c r="A5221" s="2"/>
      <c r="B5221" s="2"/>
      <c r="C5221" s="2"/>
      <c r="E5221" s="2"/>
      <c r="G5221" s="2"/>
      <c r="H5221" s="6"/>
      <c r="I5221" s="9"/>
      <c r="J5221" s="9"/>
      <c r="K5221" s="9"/>
    </row>
    <row r="5222" spans="1:11" x14ac:dyDescent="0.25">
      <c r="A5222" s="2"/>
      <c r="B5222" s="2"/>
      <c r="C5222" s="2"/>
      <c r="E5222" s="2"/>
      <c r="G5222" s="2"/>
      <c r="H5222" s="6"/>
      <c r="I5222" s="9"/>
      <c r="J5222" s="9"/>
      <c r="K5222" s="9"/>
    </row>
    <row r="5223" spans="1:11" x14ac:dyDescent="0.25">
      <c r="A5223" s="2"/>
      <c r="B5223" s="2"/>
      <c r="C5223" s="2"/>
      <c r="E5223" s="2"/>
      <c r="G5223" s="2"/>
      <c r="H5223" s="6"/>
      <c r="I5223" s="9"/>
      <c r="J5223" s="9"/>
      <c r="K5223" s="9"/>
    </row>
    <row r="5224" spans="1:11" x14ac:dyDescent="0.25">
      <c r="A5224" s="2"/>
      <c r="B5224" s="2"/>
      <c r="C5224" s="2"/>
      <c r="E5224" s="2"/>
      <c r="G5224" s="2"/>
      <c r="H5224" s="6"/>
      <c r="I5224" s="9"/>
      <c r="J5224" s="9"/>
      <c r="K5224" s="9"/>
    </row>
    <row r="5225" spans="1:11" x14ac:dyDescent="0.25">
      <c r="A5225" s="2"/>
      <c r="B5225" s="2"/>
      <c r="C5225" s="2"/>
      <c r="E5225" s="2"/>
      <c r="G5225" s="2"/>
      <c r="H5225" s="6"/>
      <c r="I5225" s="9"/>
      <c r="J5225" s="9"/>
      <c r="K5225" s="9"/>
    </row>
    <row r="5226" spans="1:11" x14ac:dyDescent="0.25">
      <c r="A5226" s="2"/>
      <c r="B5226" s="2"/>
      <c r="C5226" s="2"/>
      <c r="E5226" s="2"/>
      <c r="G5226" s="2"/>
      <c r="H5226" s="6"/>
      <c r="I5226" s="9"/>
      <c r="J5226" s="9"/>
      <c r="K5226" s="9"/>
    </row>
    <row r="5227" spans="1:11" x14ac:dyDescent="0.25">
      <c r="A5227" s="2"/>
      <c r="B5227" s="2"/>
      <c r="C5227" s="2"/>
      <c r="E5227" s="2"/>
      <c r="G5227" s="2"/>
      <c r="H5227" s="6"/>
      <c r="I5227" s="9"/>
      <c r="J5227" s="9"/>
      <c r="K5227" s="9"/>
    </row>
    <row r="5228" spans="1:11" x14ac:dyDescent="0.25">
      <c r="A5228" s="2"/>
      <c r="B5228" s="2"/>
      <c r="C5228" s="2"/>
      <c r="E5228" s="2"/>
      <c r="G5228" s="2"/>
      <c r="H5228" s="6"/>
      <c r="I5228" s="9"/>
      <c r="J5228" s="9"/>
      <c r="K5228" s="9"/>
    </row>
    <row r="5229" spans="1:11" x14ac:dyDescent="0.25">
      <c r="A5229" s="2"/>
      <c r="B5229" s="2"/>
      <c r="C5229" s="2"/>
      <c r="E5229" s="2"/>
      <c r="G5229" s="2"/>
      <c r="H5229" s="6"/>
      <c r="I5229" s="9"/>
      <c r="J5229" s="9"/>
      <c r="K5229" s="9"/>
    </row>
    <row r="5230" spans="1:11" x14ac:dyDescent="0.25">
      <c r="A5230" s="2"/>
      <c r="B5230" s="2"/>
      <c r="C5230" s="2"/>
      <c r="E5230" s="2"/>
      <c r="G5230" s="2"/>
      <c r="H5230" s="6"/>
      <c r="I5230" s="9"/>
      <c r="J5230" s="9"/>
      <c r="K5230" s="9"/>
    </row>
    <row r="5231" spans="1:11" x14ac:dyDescent="0.25">
      <c r="A5231" s="2"/>
      <c r="B5231" s="2"/>
      <c r="C5231" s="2"/>
      <c r="E5231" s="2"/>
      <c r="G5231" s="2"/>
      <c r="H5231" s="6"/>
      <c r="I5231" s="9"/>
      <c r="J5231" s="9"/>
      <c r="K5231" s="9"/>
    </row>
    <row r="5232" spans="1:11" x14ac:dyDescent="0.25">
      <c r="A5232" s="2"/>
      <c r="B5232" s="2"/>
      <c r="C5232" s="2"/>
      <c r="E5232" s="2"/>
      <c r="G5232" s="2"/>
      <c r="H5232" s="6"/>
      <c r="I5232" s="9"/>
      <c r="J5232" s="9"/>
      <c r="K5232" s="9"/>
    </row>
    <row r="5233" spans="1:11" x14ac:dyDescent="0.25">
      <c r="A5233" s="2"/>
      <c r="B5233" s="2"/>
      <c r="C5233" s="2"/>
      <c r="E5233" s="2"/>
      <c r="G5233" s="2"/>
      <c r="H5233" s="6"/>
      <c r="I5233" s="9"/>
      <c r="J5233" s="9"/>
      <c r="K5233" s="9"/>
    </row>
    <row r="5234" spans="1:11" x14ac:dyDescent="0.25">
      <c r="A5234" s="2"/>
      <c r="B5234" s="2"/>
      <c r="C5234" s="2"/>
      <c r="E5234" s="2"/>
      <c r="G5234" s="2"/>
      <c r="H5234" s="6"/>
      <c r="I5234" s="9"/>
      <c r="J5234" s="9"/>
      <c r="K5234" s="9"/>
    </row>
    <row r="5235" spans="1:11" x14ac:dyDescent="0.25">
      <c r="A5235" s="2"/>
      <c r="B5235" s="2"/>
      <c r="C5235" s="2"/>
      <c r="E5235" s="2"/>
      <c r="G5235" s="2"/>
      <c r="H5235" s="6"/>
      <c r="I5235" s="9"/>
      <c r="J5235" s="9"/>
      <c r="K5235" s="9"/>
    </row>
    <row r="5236" spans="1:11" x14ac:dyDescent="0.25">
      <c r="A5236" s="2"/>
      <c r="B5236" s="2"/>
      <c r="C5236" s="2"/>
      <c r="E5236" s="2"/>
      <c r="G5236" s="2"/>
      <c r="H5236" s="6"/>
      <c r="I5236" s="9"/>
      <c r="J5236" s="9"/>
      <c r="K5236" s="9"/>
    </row>
    <row r="5237" spans="1:11" x14ac:dyDescent="0.25">
      <c r="A5237" s="2"/>
      <c r="B5237" s="2"/>
      <c r="C5237" s="2"/>
      <c r="E5237" s="2"/>
      <c r="G5237" s="2"/>
      <c r="H5237" s="6"/>
      <c r="I5237" s="9"/>
      <c r="J5237" s="9"/>
      <c r="K5237" s="9"/>
    </row>
    <row r="5238" spans="1:11" x14ac:dyDescent="0.25">
      <c r="A5238" s="2"/>
      <c r="B5238" s="2"/>
      <c r="C5238" s="2"/>
      <c r="E5238" s="2"/>
      <c r="G5238" s="2"/>
      <c r="H5238" s="6"/>
      <c r="I5238" s="9"/>
      <c r="J5238" s="9"/>
      <c r="K5238" s="9"/>
    </row>
    <row r="5239" spans="1:11" x14ac:dyDescent="0.25">
      <c r="A5239" s="2"/>
      <c r="B5239" s="2"/>
      <c r="C5239" s="2"/>
      <c r="E5239" s="2"/>
      <c r="G5239" s="2"/>
      <c r="H5239" s="6"/>
      <c r="I5239" s="9"/>
      <c r="J5239" s="9"/>
      <c r="K5239" s="9"/>
    </row>
    <row r="5240" spans="1:11" x14ac:dyDescent="0.25">
      <c r="A5240" s="2"/>
      <c r="B5240" s="2"/>
      <c r="C5240" s="2"/>
      <c r="E5240" s="2"/>
      <c r="G5240" s="2"/>
      <c r="H5240" s="6"/>
      <c r="I5240" s="9"/>
      <c r="J5240" s="9"/>
      <c r="K5240" s="9"/>
    </row>
    <row r="5241" spans="1:11" x14ac:dyDescent="0.25">
      <c r="A5241" s="2"/>
      <c r="B5241" s="2"/>
      <c r="C5241" s="2"/>
      <c r="E5241" s="2"/>
      <c r="G5241" s="2"/>
      <c r="H5241" s="6"/>
      <c r="I5241" s="9"/>
      <c r="J5241" s="9"/>
      <c r="K5241" s="9"/>
    </row>
    <row r="5242" spans="1:11" x14ac:dyDescent="0.25">
      <c r="A5242" s="2"/>
      <c r="B5242" s="2"/>
      <c r="C5242" s="2"/>
      <c r="E5242" s="2"/>
      <c r="G5242" s="2"/>
      <c r="H5242" s="6"/>
      <c r="I5242" s="9"/>
      <c r="J5242" s="9"/>
      <c r="K5242" s="9"/>
    </row>
    <row r="5243" spans="1:11" x14ac:dyDescent="0.25">
      <c r="A5243" s="2"/>
      <c r="B5243" s="2"/>
      <c r="C5243" s="2"/>
      <c r="E5243" s="2"/>
      <c r="G5243" s="2"/>
      <c r="H5243" s="6"/>
      <c r="I5243" s="9"/>
      <c r="J5243" s="9"/>
      <c r="K5243" s="9"/>
    </row>
    <row r="5244" spans="1:11" x14ac:dyDescent="0.25">
      <c r="A5244" s="2"/>
      <c r="B5244" s="2"/>
      <c r="C5244" s="2"/>
      <c r="E5244" s="2"/>
      <c r="G5244" s="2"/>
      <c r="H5244" s="6"/>
      <c r="I5244" s="9"/>
      <c r="J5244" s="9"/>
      <c r="K5244" s="9"/>
    </row>
    <row r="5245" spans="1:11" x14ac:dyDescent="0.25">
      <c r="A5245" s="2"/>
      <c r="B5245" s="2"/>
      <c r="C5245" s="2"/>
      <c r="E5245" s="2"/>
      <c r="G5245" s="2"/>
      <c r="H5245" s="6"/>
      <c r="I5245" s="9"/>
      <c r="J5245" s="9"/>
      <c r="K5245" s="9"/>
    </row>
    <row r="5246" spans="1:11" x14ac:dyDescent="0.25">
      <c r="A5246" s="2"/>
      <c r="B5246" s="2"/>
      <c r="C5246" s="2"/>
      <c r="E5246" s="2"/>
      <c r="G5246" s="2"/>
      <c r="H5246" s="6"/>
      <c r="I5246" s="9"/>
      <c r="J5246" s="9"/>
      <c r="K5246" s="9"/>
    </row>
    <row r="5247" spans="1:11" x14ac:dyDescent="0.25">
      <c r="A5247" s="2"/>
      <c r="B5247" s="2"/>
      <c r="C5247" s="2"/>
      <c r="E5247" s="2"/>
      <c r="G5247" s="2"/>
      <c r="H5247" s="6"/>
      <c r="I5247" s="9"/>
      <c r="J5247" s="9"/>
      <c r="K5247" s="9"/>
    </row>
    <row r="5248" spans="1:11" x14ac:dyDescent="0.25">
      <c r="A5248" s="2"/>
      <c r="B5248" s="2"/>
      <c r="C5248" s="2"/>
      <c r="E5248" s="2"/>
      <c r="G5248" s="2"/>
      <c r="H5248" s="6"/>
      <c r="I5248" s="9"/>
      <c r="J5248" s="9"/>
      <c r="K5248" s="9"/>
    </row>
    <row r="5249" spans="1:11" x14ac:dyDescent="0.25">
      <c r="A5249" s="2"/>
      <c r="B5249" s="2"/>
      <c r="C5249" s="2"/>
      <c r="E5249" s="2"/>
      <c r="G5249" s="2"/>
      <c r="H5249" s="6"/>
      <c r="I5249" s="9"/>
      <c r="J5249" s="9"/>
      <c r="K5249" s="9"/>
    </row>
    <row r="5250" spans="1:11" x14ac:dyDescent="0.25">
      <c r="A5250" s="2"/>
      <c r="B5250" s="2"/>
      <c r="C5250" s="2"/>
      <c r="E5250" s="2"/>
      <c r="G5250" s="2"/>
      <c r="H5250" s="6"/>
      <c r="I5250" s="9"/>
      <c r="J5250" s="9"/>
      <c r="K5250" s="9"/>
    </row>
    <row r="5251" spans="1:11" x14ac:dyDescent="0.25">
      <c r="A5251" s="2"/>
      <c r="B5251" s="2"/>
      <c r="C5251" s="2"/>
      <c r="E5251" s="2"/>
      <c r="G5251" s="2"/>
      <c r="H5251" s="6"/>
      <c r="I5251" s="9"/>
      <c r="J5251" s="9"/>
      <c r="K5251" s="9"/>
    </row>
    <row r="5252" spans="1:11" x14ac:dyDescent="0.25">
      <c r="A5252" s="2"/>
      <c r="B5252" s="2"/>
      <c r="C5252" s="2"/>
      <c r="E5252" s="2"/>
      <c r="G5252" s="2"/>
      <c r="H5252" s="6"/>
      <c r="I5252" s="9"/>
      <c r="J5252" s="9"/>
      <c r="K5252" s="9"/>
    </row>
    <row r="5253" spans="1:11" x14ac:dyDescent="0.25">
      <c r="A5253" s="2"/>
      <c r="B5253" s="2"/>
      <c r="C5253" s="2"/>
      <c r="E5253" s="2"/>
      <c r="G5253" s="2"/>
      <c r="H5253" s="6"/>
      <c r="I5253" s="9"/>
      <c r="J5253" s="9"/>
      <c r="K5253" s="9"/>
    </row>
    <row r="5254" spans="1:11" x14ac:dyDescent="0.25">
      <c r="A5254" s="2"/>
      <c r="B5254" s="2"/>
      <c r="C5254" s="2"/>
      <c r="E5254" s="2"/>
      <c r="G5254" s="2"/>
      <c r="H5254" s="6"/>
      <c r="I5254" s="9"/>
      <c r="J5254" s="9"/>
      <c r="K5254" s="9"/>
    </row>
    <row r="5255" spans="1:11" x14ac:dyDescent="0.25">
      <c r="A5255" s="2"/>
      <c r="B5255" s="2"/>
      <c r="C5255" s="2"/>
      <c r="E5255" s="2"/>
      <c r="G5255" s="2"/>
      <c r="H5255" s="6"/>
      <c r="I5255" s="9"/>
      <c r="J5255" s="9"/>
      <c r="K5255" s="9"/>
    </row>
    <row r="5256" spans="1:11" x14ac:dyDescent="0.25">
      <c r="A5256" s="2"/>
      <c r="B5256" s="2"/>
      <c r="C5256" s="2"/>
      <c r="E5256" s="2"/>
      <c r="G5256" s="2"/>
      <c r="H5256" s="6"/>
      <c r="I5256" s="9"/>
      <c r="J5256" s="9"/>
      <c r="K5256" s="9"/>
    </row>
    <row r="5257" spans="1:11" x14ac:dyDescent="0.25">
      <c r="A5257" s="2"/>
      <c r="B5257" s="2"/>
      <c r="C5257" s="2"/>
      <c r="E5257" s="2"/>
      <c r="G5257" s="2"/>
      <c r="H5257" s="6"/>
      <c r="I5257" s="9"/>
      <c r="J5257" s="9"/>
      <c r="K5257" s="9"/>
    </row>
    <row r="5258" spans="1:11" x14ac:dyDescent="0.25">
      <c r="A5258" s="2"/>
      <c r="B5258" s="2"/>
      <c r="C5258" s="2"/>
      <c r="E5258" s="2"/>
      <c r="G5258" s="2"/>
      <c r="H5258" s="6"/>
      <c r="I5258" s="9"/>
      <c r="J5258" s="9"/>
      <c r="K5258" s="9"/>
    </row>
    <row r="5259" spans="1:11" x14ac:dyDescent="0.25">
      <c r="A5259" s="2"/>
      <c r="B5259" s="2"/>
      <c r="C5259" s="2"/>
      <c r="E5259" s="2"/>
      <c r="G5259" s="2"/>
      <c r="H5259" s="6"/>
      <c r="I5259" s="9"/>
      <c r="J5259" s="9"/>
      <c r="K5259" s="9"/>
    </row>
    <row r="5260" spans="1:11" x14ac:dyDescent="0.25">
      <c r="A5260" s="2"/>
      <c r="B5260" s="2"/>
      <c r="C5260" s="2"/>
      <c r="E5260" s="2"/>
      <c r="G5260" s="2"/>
      <c r="H5260" s="6"/>
      <c r="I5260" s="9"/>
      <c r="J5260" s="9"/>
      <c r="K5260" s="9"/>
    </row>
    <row r="5261" spans="1:11" x14ac:dyDescent="0.25">
      <c r="A5261" s="2"/>
      <c r="B5261" s="2"/>
      <c r="C5261" s="2"/>
      <c r="E5261" s="2"/>
      <c r="G5261" s="2"/>
      <c r="H5261" s="6"/>
      <c r="I5261" s="9"/>
      <c r="J5261" s="9"/>
      <c r="K5261" s="9"/>
    </row>
    <row r="5262" spans="1:11" x14ac:dyDescent="0.25">
      <c r="A5262" s="2"/>
      <c r="B5262" s="2"/>
      <c r="C5262" s="2"/>
      <c r="E5262" s="2"/>
      <c r="G5262" s="2"/>
      <c r="H5262" s="6"/>
      <c r="I5262" s="9"/>
      <c r="J5262" s="9"/>
      <c r="K5262" s="9"/>
    </row>
    <row r="5263" spans="1:11" x14ac:dyDescent="0.25">
      <c r="A5263" s="2"/>
      <c r="B5263" s="2"/>
      <c r="C5263" s="2"/>
      <c r="E5263" s="2"/>
      <c r="G5263" s="2"/>
      <c r="H5263" s="6"/>
      <c r="I5263" s="9"/>
      <c r="J5263" s="9"/>
      <c r="K5263" s="9"/>
    </row>
    <row r="5264" spans="1:11" x14ac:dyDescent="0.25">
      <c r="A5264" s="2"/>
      <c r="B5264" s="2"/>
      <c r="C5264" s="2"/>
      <c r="E5264" s="2"/>
      <c r="G5264" s="2"/>
      <c r="H5264" s="6"/>
      <c r="I5264" s="9"/>
      <c r="J5264" s="9"/>
      <c r="K5264" s="9"/>
    </row>
    <row r="5265" spans="1:11" x14ac:dyDescent="0.25">
      <c r="A5265" s="2"/>
      <c r="B5265" s="2"/>
      <c r="C5265" s="2"/>
      <c r="E5265" s="2"/>
      <c r="G5265" s="2"/>
      <c r="H5265" s="6"/>
      <c r="I5265" s="9"/>
      <c r="J5265" s="9"/>
      <c r="K5265" s="9"/>
    </row>
    <row r="5266" spans="1:11" x14ac:dyDescent="0.25">
      <c r="A5266" s="2"/>
      <c r="B5266" s="2"/>
      <c r="C5266" s="2"/>
      <c r="E5266" s="2"/>
      <c r="G5266" s="2"/>
      <c r="H5266" s="6"/>
      <c r="I5266" s="9"/>
      <c r="J5266" s="9"/>
      <c r="K5266" s="9"/>
    </row>
    <row r="5267" spans="1:11" x14ac:dyDescent="0.25">
      <c r="A5267" s="2"/>
      <c r="B5267" s="2"/>
      <c r="C5267" s="2"/>
      <c r="E5267" s="2"/>
      <c r="G5267" s="2"/>
      <c r="H5267" s="6"/>
      <c r="I5267" s="9"/>
      <c r="J5267" s="9"/>
      <c r="K5267" s="9"/>
    </row>
    <row r="5268" spans="1:11" x14ac:dyDescent="0.25">
      <c r="A5268" s="2"/>
      <c r="B5268" s="2"/>
      <c r="C5268" s="2"/>
      <c r="E5268" s="2"/>
      <c r="G5268" s="2"/>
      <c r="H5268" s="6"/>
      <c r="I5268" s="9"/>
      <c r="J5268" s="9"/>
      <c r="K5268" s="9"/>
    </row>
    <row r="5269" spans="1:11" x14ac:dyDescent="0.25">
      <c r="A5269" s="2"/>
      <c r="B5269" s="2"/>
      <c r="C5269" s="2"/>
      <c r="E5269" s="2"/>
      <c r="G5269" s="2"/>
      <c r="H5269" s="6"/>
      <c r="I5269" s="9"/>
      <c r="J5269" s="9"/>
      <c r="K5269" s="9"/>
    </row>
    <row r="5270" spans="1:11" x14ac:dyDescent="0.25">
      <c r="A5270" s="2"/>
      <c r="B5270" s="2"/>
      <c r="C5270" s="2"/>
      <c r="E5270" s="2"/>
      <c r="G5270" s="2"/>
      <c r="H5270" s="6"/>
      <c r="I5270" s="9"/>
      <c r="J5270" s="9"/>
      <c r="K5270" s="9"/>
    </row>
    <row r="5271" spans="1:11" x14ac:dyDescent="0.25">
      <c r="A5271" s="2"/>
      <c r="B5271" s="2"/>
      <c r="C5271" s="2"/>
      <c r="E5271" s="2"/>
      <c r="G5271" s="2"/>
      <c r="H5271" s="6"/>
      <c r="I5271" s="9"/>
      <c r="J5271" s="9"/>
      <c r="K5271" s="9"/>
    </row>
    <row r="5272" spans="1:11" x14ac:dyDescent="0.25">
      <c r="A5272" s="2"/>
      <c r="B5272" s="2"/>
      <c r="C5272" s="2"/>
      <c r="E5272" s="2"/>
      <c r="G5272" s="2"/>
      <c r="H5272" s="6"/>
      <c r="I5272" s="9"/>
      <c r="J5272" s="9"/>
      <c r="K5272" s="9"/>
    </row>
    <row r="5273" spans="1:11" x14ac:dyDescent="0.25">
      <c r="A5273" s="2"/>
      <c r="B5273" s="2"/>
      <c r="C5273" s="2"/>
      <c r="E5273" s="2"/>
      <c r="G5273" s="2"/>
      <c r="H5273" s="6"/>
      <c r="I5273" s="9"/>
      <c r="J5273" s="9"/>
      <c r="K5273" s="9"/>
    </row>
    <row r="5274" spans="1:11" x14ac:dyDescent="0.25">
      <c r="A5274" s="2"/>
      <c r="B5274" s="2"/>
      <c r="C5274" s="2"/>
      <c r="E5274" s="2"/>
      <c r="G5274" s="2"/>
      <c r="H5274" s="6"/>
      <c r="I5274" s="9"/>
      <c r="J5274" s="9"/>
      <c r="K5274" s="9"/>
    </row>
    <row r="5275" spans="1:11" x14ac:dyDescent="0.25">
      <c r="A5275" s="2"/>
      <c r="B5275" s="2"/>
      <c r="C5275" s="2"/>
      <c r="E5275" s="2"/>
      <c r="G5275" s="2"/>
      <c r="H5275" s="6"/>
      <c r="I5275" s="9"/>
      <c r="J5275" s="9"/>
      <c r="K5275" s="9"/>
    </row>
    <row r="5276" spans="1:11" x14ac:dyDescent="0.25">
      <c r="A5276" s="2"/>
      <c r="B5276" s="2"/>
      <c r="C5276" s="2"/>
      <c r="E5276" s="2"/>
      <c r="G5276" s="2"/>
      <c r="H5276" s="6"/>
      <c r="I5276" s="9"/>
      <c r="J5276" s="9"/>
      <c r="K5276" s="9"/>
    </row>
    <row r="5277" spans="1:11" x14ac:dyDescent="0.25">
      <c r="A5277" s="2"/>
      <c r="B5277" s="2"/>
      <c r="C5277" s="2"/>
      <c r="E5277" s="2"/>
      <c r="G5277" s="2"/>
      <c r="H5277" s="6"/>
      <c r="I5277" s="9"/>
      <c r="J5277" s="9"/>
      <c r="K5277" s="9"/>
    </row>
    <row r="5278" spans="1:11" x14ac:dyDescent="0.25">
      <c r="A5278" s="2"/>
      <c r="B5278" s="2"/>
      <c r="C5278" s="2"/>
      <c r="E5278" s="2"/>
      <c r="G5278" s="2"/>
      <c r="H5278" s="6"/>
      <c r="I5278" s="9"/>
      <c r="J5278" s="9"/>
      <c r="K5278" s="9"/>
    </row>
    <row r="5279" spans="1:11" x14ac:dyDescent="0.25">
      <c r="A5279" s="2"/>
      <c r="B5279" s="2"/>
      <c r="C5279" s="2"/>
      <c r="E5279" s="2"/>
      <c r="G5279" s="2"/>
      <c r="H5279" s="6"/>
      <c r="I5279" s="9"/>
      <c r="J5279" s="9"/>
      <c r="K5279" s="9"/>
    </row>
    <row r="5280" spans="1:11" x14ac:dyDescent="0.25">
      <c r="A5280" s="2"/>
      <c r="B5280" s="2"/>
      <c r="C5280" s="2"/>
      <c r="E5280" s="2"/>
      <c r="G5280" s="2"/>
      <c r="H5280" s="6"/>
      <c r="I5280" s="9"/>
      <c r="J5280" s="9"/>
      <c r="K5280" s="9"/>
    </row>
    <row r="5281" spans="1:11" x14ac:dyDescent="0.25">
      <c r="A5281" s="2"/>
      <c r="B5281" s="2"/>
      <c r="C5281" s="2"/>
      <c r="E5281" s="2"/>
      <c r="G5281" s="2"/>
      <c r="H5281" s="6"/>
      <c r="I5281" s="9"/>
      <c r="J5281" s="9"/>
      <c r="K5281" s="9"/>
    </row>
    <row r="5282" spans="1:11" x14ac:dyDescent="0.25">
      <c r="A5282" s="2"/>
      <c r="B5282" s="2"/>
      <c r="C5282" s="2"/>
      <c r="E5282" s="2"/>
      <c r="G5282" s="2"/>
      <c r="H5282" s="6"/>
      <c r="I5282" s="9"/>
      <c r="J5282" s="9"/>
      <c r="K5282" s="9"/>
    </row>
    <row r="5283" spans="1:11" x14ac:dyDescent="0.25">
      <c r="A5283" s="2"/>
      <c r="B5283" s="2"/>
      <c r="C5283" s="2"/>
      <c r="E5283" s="2"/>
      <c r="G5283" s="2"/>
      <c r="H5283" s="6"/>
      <c r="I5283" s="9"/>
      <c r="J5283" s="9"/>
      <c r="K5283" s="9"/>
    </row>
    <row r="5284" spans="1:11" x14ac:dyDescent="0.25">
      <c r="A5284" s="2"/>
      <c r="B5284" s="2"/>
      <c r="C5284" s="2"/>
      <c r="E5284" s="2"/>
      <c r="G5284" s="2"/>
      <c r="H5284" s="6"/>
      <c r="I5284" s="9"/>
      <c r="J5284" s="9"/>
      <c r="K5284" s="9"/>
    </row>
    <row r="5285" spans="1:11" x14ac:dyDescent="0.25">
      <c r="A5285" s="2"/>
      <c r="B5285" s="2"/>
      <c r="C5285" s="2"/>
      <c r="E5285" s="2"/>
      <c r="G5285" s="2"/>
      <c r="H5285" s="6"/>
      <c r="I5285" s="9"/>
      <c r="J5285" s="9"/>
      <c r="K5285" s="9"/>
    </row>
    <row r="5286" spans="1:11" x14ac:dyDescent="0.25">
      <c r="A5286" s="2"/>
      <c r="B5286" s="2"/>
      <c r="C5286" s="2"/>
      <c r="E5286" s="2"/>
      <c r="G5286" s="2"/>
      <c r="H5286" s="6"/>
      <c r="I5286" s="9"/>
      <c r="J5286" s="9"/>
      <c r="K5286" s="9"/>
    </row>
    <row r="5287" spans="1:11" x14ac:dyDescent="0.25">
      <c r="A5287" s="2"/>
      <c r="B5287" s="2"/>
      <c r="C5287" s="2"/>
      <c r="E5287" s="2"/>
      <c r="G5287" s="2"/>
      <c r="H5287" s="6"/>
      <c r="I5287" s="9"/>
      <c r="J5287" s="9"/>
      <c r="K5287" s="9"/>
    </row>
    <row r="5288" spans="1:11" x14ac:dyDescent="0.25">
      <c r="A5288" s="2"/>
      <c r="B5288" s="2"/>
      <c r="C5288" s="2"/>
      <c r="E5288" s="2"/>
      <c r="G5288" s="2"/>
      <c r="H5288" s="6"/>
      <c r="I5288" s="9"/>
      <c r="J5288" s="9"/>
      <c r="K5288" s="9"/>
    </row>
    <row r="5289" spans="1:11" x14ac:dyDescent="0.25">
      <c r="A5289" s="2"/>
      <c r="B5289" s="2"/>
      <c r="C5289" s="2"/>
      <c r="E5289" s="2"/>
      <c r="G5289" s="2"/>
      <c r="H5289" s="6"/>
      <c r="I5289" s="9"/>
      <c r="J5289" s="9"/>
      <c r="K5289" s="9"/>
    </row>
    <row r="5290" spans="1:11" x14ac:dyDescent="0.25">
      <c r="A5290" s="2"/>
      <c r="B5290" s="2"/>
      <c r="C5290" s="2"/>
      <c r="E5290" s="2"/>
      <c r="G5290" s="2"/>
      <c r="H5290" s="6"/>
      <c r="I5290" s="9"/>
      <c r="J5290" s="9"/>
      <c r="K5290" s="9"/>
    </row>
    <row r="5291" spans="1:11" x14ac:dyDescent="0.25">
      <c r="A5291" s="2"/>
      <c r="B5291" s="2"/>
      <c r="C5291" s="2"/>
      <c r="E5291" s="2"/>
      <c r="G5291" s="2"/>
      <c r="H5291" s="6"/>
      <c r="I5291" s="9"/>
      <c r="J5291" s="9"/>
      <c r="K5291" s="9"/>
    </row>
    <row r="5292" spans="1:11" x14ac:dyDescent="0.25">
      <c r="A5292" s="2"/>
      <c r="B5292" s="2"/>
      <c r="C5292" s="2"/>
      <c r="E5292" s="2"/>
      <c r="G5292" s="2"/>
      <c r="H5292" s="6"/>
      <c r="I5292" s="9"/>
      <c r="J5292" s="9"/>
      <c r="K5292" s="9"/>
    </row>
    <row r="5293" spans="1:11" x14ac:dyDescent="0.25">
      <c r="A5293" s="2"/>
      <c r="B5293" s="2"/>
      <c r="C5293" s="2"/>
      <c r="E5293" s="2"/>
      <c r="G5293" s="2"/>
      <c r="H5293" s="6"/>
      <c r="I5293" s="9"/>
      <c r="J5293" s="9"/>
      <c r="K5293" s="9"/>
    </row>
    <row r="5294" spans="1:11" x14ac:dyDescent="0.25">
      <c r="A5294" s="2"/>
      <c r="B5294" s="2"/>
      <c r="C5294" s="2"/>
      <c r="E5294" s="2"/>
      <c r="G5294" s="2"/>
      <c r="H5294" s="6"/>
      <c r="I5294" s="9"/>
      <c r="J5294" s="9"/>
      <c r="K5294" s="9"/>
    </row>
    <row r="5295" spans="1:11" x14ac:dyDescent="0.25">
      <c r="A5295" s="2"/>
      <c r="B5295" s="2"/>
      <c r="C5295" s="2"/>
      <c r="E5295" s="2"/>
      <c r="G5295" s="2"/>
      <c r="H5295" s="6"/>
      <c r="I5295" s="9"/>
      <c r="J5295" s="9"/>
      <c r="K5295" s="9"/>
    </row>
    <row r="5296" spans="1:11" x14ac:dyDescent="0.25">
      <c r="A5296" s="2"/>
      <c r="B5296" s="2"/>
      <c r="C5296" s="2"/>
      <c r="E5296" s="2"/>
      <c r="G5296" s="2"/>
      <c r="H5296" s="6"/>
      <c r="I5296" s="9"/>
      <c r="J5296" s="9"/>
      <c r="K5296" s="9"/>
    </row>
    <row r="5297" spans="1:11" x14ac:dyDescent="0.25">
      <c r="A5297" s="2"/>
      <c r="B5297" s="2"/>
      <c r="C5297" s="2"/>
      <c r="E5297" s="2"/>
      <c r="G5297" s="2"/>
      <c r="H5297" s="6"/>
      <c r="I5297" s="9"/>
      <c r="J5297" s="9"/>
      <c r="K5297" s="9"/>
    </row>
    <row r="5298" spans="1:11" x14ac:dyDescent="0.25">
      <c r="A5298" s="2"/>
      <c r="B5298" s="2"/>
      <c r="C5298" s="2"/>
      <c r="E5298" s="2"/>
      <c r="G5298" s="2"/>
      <c r="H5298" s="6"/>
      <c r="I5298" s="9"/>
      <c r="J5298" s="9"/>
      <c r="K5298" s="9"/>
    </row>
    <row r="5299" spans="1:11" x14ac:dyDescent="0.25">
      <c r="A5299" s="2"/>
      <c r="B5299" s="2"/>
      <c r="C5299" s="2"/>
      <c r="E5299" s="2"/>
      <c r="G5299" s="2"/>
      <c r="H5299" s="6"/>
      <c r="I5299" s="9"/>
      <c r="J5299" s="9"/>
      <c r="K5299" s="9"/>
    </row>
    <row r="5300" spans="1:11" x14ac:dyDescent="0.25">
      <c r="A5300" s="2"/>
      <c r="B5300" s="2"/>
      <c r="C5300" s="2"/>
      <c r="E5300" s="2"/>
      <c r="G5300" s="2"/>
      <c r="H5300" s="6"/>
      <c r="I5300" s="9"/>
      <c r="J5300" s="9"/>
      <c r="K5300" s="9"/>
    </row>
    <row r="5301" spans="1:11" x14ac:dyDescent="0.25">
      <c r="A5301" s="2"/>
      <c r="B5301" s="2"/>
      <c r="C5301" s="2"/>
      <c r="E5301" s="2"/>
      <c r="G5301" s="2"/>
      <c r="H5301" s="6"/>
      <c r="I5301" s="9"/>
      <c r="J5301" s="9"/>
      <c r="K5301" s="9"/>
    </row>
    <row r="5302" spans="1:11" x14ac:dyDescent="0.25">
      <c r="A5302" s="2"/>
      <c r="B5302" s="2"/>
      <c r="C5302" s="2"/>
      <c r="E5302" s="2"/>
      <c r="G5302" s="2"/>
      <c r="H5302" s="6"/>
      <c r="I5302" s="9"/>
      <c r="J5302" s="9"/>
      <c r="K5302" s="9"/>
    </row>
    <row r="5303" spans="1:11" x14ac:dyDescent="0.25">
      <c r="A5303" s="2"/>
      <c r="B5303" s="2"/>
      <c r="C5303" s="2"/>
      <c r="E5303" s="2"/>
      <c r="G5303" s="2"/>
      <c r="H5303" s="6"/>
      <c r="I5303" s="9"/>
      <c r="J5303" s="9"/>
      <c r="K5303" s="9"/>
    </row>
    <row r="5304" spans="1:11" x14ac:dyDescent="0.25">
      <c r="A5304" s="2"/>
      <c r="B5304" s="2"/>
      <c r="C5304" s="2"/>
      <c r="E5304" s="2"/>
      <c r="G5304" s="2"/>
      <c r="H5304" s="6"/>
      <c r="I5304" s="9"/>
      <c r="J5304" s="9"/>
      <c r="K5304" s="9"/>
    </row>
    <row r="5305" spans="1:11" x14ac:dyDescent="0.25">
      <c r="A5305" s="2"/>
      <c r="B5305" s="2"/>
      <c r="C5305" s="2"/>
      <c r="E5305" s="2"/>
      <c r="G5305" s="2"/>
      <c r="H5305" s="6"/>
      <c r="I5305" s="9"/>
      <c r="J5305" s="9"/>
      <c r="K5305" s="9"/>
    </row>
    <row r="5306" spans="1:11" x14ac:dyDescent="0.25">
      <c r="A5306" s="2"/>
      <c r="B5306" s="2"/>
      <c r="C5306" s="2"/>
      <c r="E5306" s="2"/>
      <c r="G5306" s="2"/>
      <c r="H5306" s="6"/>
      <c r="I5306" s="9"/>
      <c r="J5306" s="9"/>
      <c r="K5306" s="9"/>
    </row>
    <row r="5307" spans="1:11" x14ac:dyDescent="0.25">
      <c r="A5307" s="2"/>
      <c r="B5307" s="2"/>
      <c r="C5307" s="2"/>
      <c r="E5307" s="2"/>
      <c r="G5307" s="2"/>
      <c r="H5307" s="6"/>
      <c r="I5307" s="9"/>
      <c r="J5307" s="9"/>
      <c r="K5307" s="9"/>
    </row>
    <row r="5308" spans="1:11" x14ac:dyDescent="0.25">
      <c r="A5308" s="2"/>
      <c r="B5308" s="2"/>
      <c r="C5308" s="2"/>
      <c r="E5308" s="2"/>
      <c r="G5308" s="2"/>
      <c r="H5308" s="6"/>
      <c r="I5308" s="9"/>
      <c r="J5308" s="9"/>
      <c r="K5308" s="9"/>
    </row>
    <row r="5309" spans="1:11" x14ac:dyDescent="0.25">
      <c r="A5309" s="2"/>
      <c r="B5309" s="2"/>
      <c r="C5309" s="2"/>
      <c r="E5309" s="2"/>
      <c r="G5309" s="2"/>
      <c r="H5309" s="6"/>
      <c r="I5309" s="9"/>
      <c r="J5309" s="9"/>
      <c r="K5309" s="9"/>
    </row>
    <row r="5310" spans="1:11" x14ac:dyDescent="0.25">
      <c r="A5310" s="2"/>
      <c r="B5310" s="2"/>
      <c r="C5310" s="2"/>
      <c r="E5310" s="2"/>
      <c r="G5310" s="2"/>
      <c r="H5310" s="6"/>
      <c r="I5310" s="9"/>
      <c r="J5310" s="9"/>
      <c r="K5310" s="9"/>
    </row>
    <row r="5311" spans="1:11" x14ac:dyDescent="0.25">
      <c r="A5311" s="2"/>
      <c r="B5311" s="2"/>
      <c r="C5311" s="2"/>
      <c r="E5311" s="2"/>
      <c r="G5311" s="2"/>
      <c r="H5311" s="6"/>
      <c r="I5311" s="9"/>
      <c r="J5311" s="9"/>
      <c r="K5311" s="9"/>
    </row>
    <row r="5312" spans="1:11" x14ac:dyDescent="0.25">
      <c r="A5312" s="2"/>
      <c r="B5312" s="2"/>
      <c r="C5312" s="2"/>
      <c r="E5312" s="2"/>
      <c r="G5312" s="2"/>
      <c r="H5312" s="6"/>
      <c r="I5312" s="9"/>
      <c r="J5312" s="9"/>
      <c r="K5312" s="9"/>
    </row>
    <row r="5313" spans="1:11" x14ac:dyDescent="0.25">
      <c r="A5313" s="2"/>
      <c r="B5313" s="2"/>
      <c r="C5313" s="2"/>
      <c r="E5313" s="2"/>
      <c r="G5313" s="2"/>
      <c r="H5313" s="6"/>
      <c r="I5313" s="9"/>
      <c r="J5313" s="9"/>
      <c r="K5313" s="9"/>
    </row>
    <row r="5314" spans="1:11" x14ac:dyDescent="0.25">
      <c r="A5314" s="2"/>
      <c r="B5314" s="2"/>
      <c r="C5314" s="2"/>
      <c r="E5314" s="2"/>
      <c r="G5314" s="2"/>
      <c r="H5314" s="6"/>
      <c r="I5314" s="9"/>
      <c r="J5314" s="9"/>
      <c r="K5314" s="9"/>
    </row>
    <row r="5315" spans="1:11" x14ac:dyDescent="0.25">
      <c r="A5315" s="2"/>
      <c r="B5315" s="2"/>
      <c r="C5315" s="2"/>
      <c r="E5315" s="2"/>
      <c r="G5315" s="2"/>
      <c r="H5315" s="6"/>
      <c r="I5315" s="9"/>
      <c r="J5315" s="9"/>
      <c r="K5315" s="9"/>
    </row>
    <row r="5316" spans="1:11" x14ac:dyDescent="0.25">
      <c r="A5316" s="2"/>
      <c r="B5316" s="2"/>
      <c r="C5316" s="2"/>
      <c r="E5316" s="2"/>
      <c r="G5316" s="2"/>
      <c r="H5316" s="6"/>
      <c r="I5316" s="9"/>
      <c r="J5316" s="9"/>
      <c r="K5316" s="9"/>
    </row>
    <row r="5317" spans="1:11" x14ac:dyDescent="0.25">
      <c r="A5317" s="2"/>
      <c r="B5317" s="2"/>
      <c r="C5317" s="2"/>
      <c r="E5317" s="2"/>
      <c r="G5317" s="2"/>
      <c r="H5317" s="6"/>
      <c r="I5317" s="9"/>
      <c r="J5317" s="9"/>
      <c r="K5317" s="9"/>
    </row>
    <row r="5318" spans="1:11" x14ac:dyDescent="0.25">
      <c r="A5318" s="2"/>
      <c r="B5318" s="2"/>
      <c r="C5318" s="2"/>
      <c r="E5318" s="2"/>
      <c r="G5318" s="2"/>
      <c r="H5318" s="6"/>
      <c r="I5318" s="9"/>
      <c r="J5318" s="9"/>
      <c r="K5318" s="9"/>
    </row>
    <row r="5319" spans="1:11" x14ac:dyDescent="0.25">
      <c r="A5319" s="2"/>
      <c r="B5319" s="2"/>
      <c r="C5319" s="2"/>
      <c r="E5319" s="2"/>
      <c r="G5319" s="2"/>
      <c r="H5319" s="6"/>
      <c r="I5319" s="9"/>
      <c r="J5319" s="9"/>
      <c r="K5319" s="9"/>
    </row>
    <row r="5320" spans="1:11" x14ac:dyDescent="0.25">
      <c r="A5320" s="2"/>
      <c r="B5320" s="2"/>
      <c r="C5320" s="2"/>
      <c r="E5320" s="2"/>
      <c r="G5320" s="2"/>
      <c r="H5320" s="6"/>
      <c r="I5320" s="9"/>
      <c r="J5320" s="9"/>
      <c r="K5320" s="9"/>
    </row>
    <row r="5321" spans="1:11" x14ac:dyDescent="0.25">
      <c r="A5321" s="2"/>
      <c r="B5321" s="2"/>
      <c r="C5321" s="2"/>
      <c r="E5321" s="2"/>
      <c r="G5321" s="2"/>
      <c r="H5321" s="6"/>
      <c r="I5321" s="9"/>
      <c r="J5321" s="9"/>
      <c r="K5321" s="9"/>
    </row>
    <row r="5322" spans="1:11" x14ac:dyDescent="0.25">
      <c r="A5322" s="2"/>
      <c r="B5322" s="2"/>
      <c r="C5322" s="2"/>
      <c r="E5322" s="2"/>
      <c r="G5322" s="2"/>
      <c r="H5322" s="6"/>
      <c r="I5322" s="9"/>
      <c r="J5322" s="9"/>
      <c r="K5322" s="9"/>
    </row>
    <row r="5323" spans="1:11" x14ac:dyDescent="0.25">
      <c r="A5323" s="2"/>
      <c r="B5323" s="2"/>
      <c r="C5323" s="2"/>
      <c r="E5323" s="2"/>
      <c r="G5323" s="2"/>
      <c r="H5323" s="6"/>
      <c r="I5323" s="9"/>
      <c r="J5323" s="9"/>
      <c r="K5323" s="9"/>
    </row>
    <row r="5324" spans="1:11" x14ac:dyDescent="0.25">
      <c r="A5324" s="2"/>
      <c r="B5324" s="2"/>
      <c r="C5324" s="2"/>
      <c r="E5324" s="2"/>
      <c r="G5324" s="2"/>
      <c r="H5324" s="6"/>
      <c r="I5324" s="9"/>
      <c r="J5324" s="9"/>
      <c r="K5324" s="9"/>
    </row>
    <row r="5325" spans="1:11" x14ac:dyDescent="0.25">
      <c r="A5325" s="2"/>
      <c r="B5325" s="2"/>
      <c r="C5325" s="2"/>
      <c r="E5325" s="2"/>
      <c r="G5325" s="2"/>
      <c r="H5325" s="6"/>
      <c r="I5325" s="9"/>
      <c r="J5325" s="9"/>
      <c r="K5325" s="9"/>
    </row>
    <row r="5326" spans="1:11" x14ac:dyDescent="0.25">
      <c r="A5326" s="2"/>
      <c r="B5326" s="2"/>
      <c r="C5326" s="2"/>
      <c r="E5326" s="2"/>
      <c r="G5326" s="2"/>
      <c r="H5326" s="6"/>
      <c r="I5326" s="9"/>
      <c r="J5326" s="9"/>
      <c r="K5326" s="9"/>
    </row>
    <row r="5327" spans="1:11" x14ac:dyDescent="0.25">
      <c r="A5327" s="2"/>
      <c r="B5327" s="2"/>
      <c r="C5327" s="2"/>
      <c r="E5327" s="2"/>
      <c r="G5327" s="2"/>
      <c r="H5327" s="6"/>
      <c r="I5327" s="9"/>
      <c r="J5327" s="9"/>
      <c r="K5327" s="9"/>
    </row>
    <row r="5328" spans="1:11" x14ac:dyDescent="0.25">
      <c r="A5328" s="2"/>
      <c r="B5328" s="2"/>
      <c r="C5328" s="2"/>
      <c r="E5328" s="2"/>
      <c r="G5328" s="2"/>
      <c r="H5328" s="6"/>
      <c r="I5328" s="9"/>
      <c r="J5328" s="9"/>
      <c r="K5328" s="9"/>
    </row>
    <row r="5329" spans="1:11" x14ac:dyDescent="0.25">
      <c r="A5329" s="2"/>
      <c r="B5329" s="2"/>
      <c r="C5329" s="2"/>
      <c r="E5329" s="2"/>
      <c r="G5329" s="2"/>
      <c r="H5329" s="6"/>
      <c r="I5329" s="9"/>
      <c r="J5329" s="9"/>
      <c r="K5329" s="9"/>
    </row>
    <row r="5330" spans="1:11" x14ac:dyDescent="0.25">
      <c r="A5330" s="2"/>
      <c r="B5330" s="2"/>
      <c r="C5330" s="2"/>
      <c r="E5330" s="2"/>
      <c r="G5330" s="2"/>
      <c r="H5330" s="6"/>
      <c r="I5330" s="9"/>
      <c r="J5330" s="9"/>
      <c r="K5330" s="9"/>
    </row>
    <row r="5331" spans="1:11" x14ac:dyDescent="0.25">
      <c r="A5331" s="2"/>
      <c r="B5331" s="2"/>
      <c r="C5331" s="2"/>
      <c r="E5331" s="2"/>
      <c r="G5331" s="2"/>
      <c r="H5331" s="6"/>
      <c r="I5331" s="9"/>
      <c r="J5331" s="9"/>
      <c r="K5331" s="9"/>
    </row>
    <row r="5332" spans="1:11" x14ac:dyDescent="0.25">
      <c r="A5332" s="2"/>
      <c r="B5332" s="2"/>
      <c r="C5332" s="2"/>
      <c r="E5332" s="2"/>
      <c r="G5332" s="2"/>
      <c r="H5332" s="6"/>
      <c r="I5332" s="9"/>
      <c r="J5332" s="9"/>
      <c r="K5332" s="9"/>
    </row>
    <row r="5333" spans="1:11" x14ac:dyDescent="0.25">
      <c r="A5333" s="2"/>
      <c r="B5333" s="2"/>
      <c r="C5333" s="2"/>
      <c r="E5333" s="2"/>
      <c r="G5333" s="2"/>
      <c r="H5333" s="6"/>
      <c r="I5333" s="9"/>
      <c r="J5333" s="9"/>
      <c r="K5333" s="9"/>
    </row>
    <row r="5334" spans="1:11" x14ac:dyDescent="0.25">
      <c r="A5334" s="2"/>
      <c r="B5334" s="2"/>
      <c r="C5334" s="2"/>
      <c r="E5334" s="2"/>
      <c r="G5334" s="2"/>
      <c r="H5334" s="6"/>
      <c r="I5334" s="9"/>
      <c r="J5334" s="9"/>
      <c r="K5334" s="9"/>
    </row>
    <row r="5335" spans="1:11" x14ac:dyDescent="0.25">
      <c r="A5335" s="2"/>
      <c r="B5335" s="2"/>
      <c r="C5335" s="2"/>
      <c r="E5335" s="2"/>
      <c r="G5335" s="2"/>
      <c r="H5335" s="6"/>
      <c r="I5335" s="9"/>
      <c r="J5335" s="9"/>
      <c r="K5335" s="9"/>
    </row>
    <row r="5336" spans="1:11" x14ac:dyDescent="0.25">
      <c r="A5336" s="2"/>
      <c r="B5336" s="2"/>
      <c r="C5336" s="2"/>
      <c r="E5336" s="2"/>
      <c r="G5336" s="2"/>
      <c r="H5336" s="6"/>
      <c r="I5336" s="9"/>
      <c r="J5336" s="9"/>
      <c r="K5336" s="9"/>
    </row>
    <row r="5337" spans="1:11" x14ac:dyDescent="0.25">
      <c r="A5337" s="2"/>
      <c r="B5337" s="2"/>
      <c r="C5337" s="2"/>
      <c r="E5337" s="2"/>
      <c r="G5337" s="2"/>
      <c r="H5337" s="6"/>
      <c r="I5337" s="9"/>
      <c r="J5337" s="9"/>
      <c r="K5337" s="9"/>
    </row>
    <row r="5338" spans="1:11" x14ac:dyDescent="0.25">
      <c r="A5338" s="2"/>
      <c r="B5338" s="2"/>
      <c r="C5338" s="2"/>
      <c r="E5338" s="2"/>
      <c r="G5338" s="2"/>
      <c r="H5338" s="6"/>
      <c r="I5338" s="9"/>
      <c r="J5338" s="9"/>
      <c r="K5338" s="9"/>
    </row>
    <row r="5339" spans="1:11" x14ac:dyDescent="0.25">
      <c r="A5339" s="2"/>
      <c r="B5339" s="2"/>
      <c r="C5339" s="2"/>
      <c r="E5339" s="2"/>
      <c r="G5339" s="2"/>
      <c r="H5339" s="6"/>
      <c r="I5339" s="9"/>
      <c r="J5339" s="9"/>
      <c r="K5339" s="9"/>
    </row>
    <row r="5340" spans="1:11" x14ac:dyDescent="0.25">
      <c r="A5340" s="2"/>
      <c r="B5340" s="2"/>
      <c r="C5340" s="2"/>
      <c r="E5340" s="2"/>
      <c r="G5340" s="2"/>
      <c r="H5340" s="6"/>
      <c r="I5340" s="9"/>
      <c r="J5340" s="9"/>
      <c r="K5340" s="9"/>
    </row>
    <row r="5341" spans="1:11" x14ac:dyDescent="0.25">
      <c r="A5341" s="2"/>
      <c r="B5341" s="2"/>
      <c r="C5341" s="2"/>
      <c r="E5341" s="2"/>
      <c r="G5341" s="2"/>
      <c r="H5341" s="6"/>
      <c r="I5341" s="9"/>
      <c r="J5341" s="9"/>
      <c r="K5341" s="9"/>
    </row>
    <row r="5342" spans="1:11" x14ac:dyDescent="0.25">
      <c r="A5342" s="2"/>
      <c r="B5342" s="2"/>
      <c r="C5342" s="2"/>
      <c r="E5342" s="2"/>
      <c r="G5342" s="2"/>
      <c r="H5342" s="6"/>
      <c r="I5342" s="9"/>
      <c r="J5342" s="9"/>
      <c r="K5342" s="9"/>
    </row>
    <row r="5343" spans="1:11" x14ac:dyDescent="0.25">
      <c r="A5343" s="2"/>
      <c r="B5343" s="2"/>
      <c r="C5343" s="2"/>
      <c r="E5343" s="2"/>
      <c r="G5343" s="2"/>
      <c r="H5343" s="6"/>
      <c r="I5343" s="9"/>
      <c r="J5343" s="9"/>
      <c r="K5343" s="9"/>
    </row>
    <row r="5344" spans="1:11" x14ac:dyDescent="0.25">
      <c r="A5344" s="2"/>
      <c r="B5344" s="2"/>
      <c r="C5344" s="2"/>
      <c r="E5344" s="2"/>
      <c r="G5344" s="2"/>
      <c r="H5344" s="6"/>
      <c r="I5344" s="9"/>
      <c r="J5344" s="9"/>
      <c r="K5344" s="9"/>
    </row>
    <row r="5345" spans="1:11" x14ac:dyDescent="0.25">
      <c r="A5345" s="2"/>
      <c r="B5345" s="2"/>
      <c r="C5345" s="2"/>
      <c r="E5345" s="2"/>
      <c r="G5345" s="2"/>
      <c r="H5345" s="6"/>
      <c r="I5345" s="9"/>
      <c r="J5345" s="9"/>
      <c r="K5345" s="9"/>
    </row>
    <row r="5346" spans="1:11" x14ac:dyDescent="0.25">
      <c r="A5346" s="2"/>
      <c r="B5346" s="2"/>
      <c r="C5346" s="2"/>
      <c r="E5346" s="2"/>
      <c r="G5346" s="2"/>
      <c r="H5346" s="6"/>
      <c r="I5346" s="9"/>
      <c r="J5346" s="9"/>
      <c r="K5346" s="9"/>
    </row>
    <row r="5347" spans="1:11" x14ac:dyDescent="0.25">
      <c r="A5347" s="2"/>
      <c r="B5347" s="2"/>
      <c r="C5347" s="2"/>
      <c r="E5347" s="2"/>
      <c r="G5347" s="2"/>
      <c r="H5347" s="6"/>
      <c r="I5347" s="9"/>
      <c r="J5347" s="9"/>
      <c r="K5347" s="9"/>
    </row>
    <row r="5348" spans="1:11" x14ac:dyDescent="0.25">
      <c r="A5348" s="2"/>
      <c r="B5348" s="2"/>
      <c r="C5348" s="2"/>
      <c r="E5348" s="2"/>
      <c r="G5348" s="2"/>
      <c r="H5348" s="6"/>
      <c r="I5348" s="9"/>
      <c r="J5348" s="9"/>
      <c r="K5348" s="9"/>
    </row>
    <row r="5349" spans="1:11" x14ac:dyDescent="0.25">
      <c r="A5349" s="2"/>
      <c r="B5349" s="2"/>
      <c r="C5349" s="2"/>
      <c r="E5349" s="2"/>
      <c r="G5349" s="2"/>
      <c r="H5349" s="6"/>
      <c r="I5349" s="9"/>
      <c r="J5349" s="9"/>
      <c r="K5349" s="9"/>
    </row>
    <row r="5350" spans="1:11" x14ac:dyDescent="0.25">
      <c r="A5350" s="2"/>
      <c r="B5350" s="2"/>
      <c r="C5350" s="2"/>
      <c r="E5350" s="2"/>
      <c r="G5350" s="2"/>
      <c r="H5350" s="6"/>
      <c r="I5350" s="9"/>
      <c r="J5350" s="9"/>
      <c r="K5350" s="9"/>
    </row>
    <row r="5351" spans="1:11" x14ac:dyDescent="0.25">
      <c r="A5351" s="2"/>
      <c r="B5351" s="2"/>
      <c r="C5351" s="2"/>
      <c r="E5351" s="2"/>
      <c r="G5351" s="2"/>
      <c r="H5351" s="6"/>
      <c r="I5351" s="9"/>
      <c r="J5351" s="9"/>
      <c r="K5351" s="9"/>
    </row>
    <row r="5352" spans="1:11" x14ac:dyDescent="0.25">
      <c r="A5352" s="2"/>
      <c r="B5352" s="2"/>
      <c r="C5352" s="2"/>
      <c r="E5352" s="2"/>
      <c r="G5352" s="2"/>
      <c r="H5352" s="6"/>
      <c r="I5352" s="9"/>
      <c r="J5352" s="9"/>
      <c r="K5352" s="9"/>
    </row>
    <row r="5353" spans="1:11" x14ac:dyDescent="0.25">
      <c r="A5353" s="2"/>
      <c r="B5353" s="2"/>
      <c r="C5353" s="2"/>
      <c r="E5353" s="2"/>
      <c r="G5353" s="2"/>
      <c r="H5353" s="6"/>
      <c r="I5353" s="9"/>
      <c r="J5353" s="9"/>
      <c r="K5353" s="9"/>
    </row>
    <row r="5354" spans="1:11" x14ac:dyDescent="0.25">
      <c r="A5354" s="2"/>
      <c r="B5354" s="2"/>
      <c r="C5354" s="2"/>
      <c r="E5354" s="2"/>
      <c r="G5354" s="2"/>
      <c r="H5354" s="6"/>
      <c r="I5354" s="9"/>
      <c r="J5354" s="9"/>
      <c r="K5354" s="9"/>
    </row>
    <row r="5355" spans="1:11" x14ac:dyDescent="0.25">
      <c r="A5355" s="2"/>
      <c r="B5355" s="2"/>
      <c r="C5355" s="2"/>
      <c r="E5355" s="2"/>
      <c r="G5355" s="2"/>
      <c r="H5355" s="6"/>
      <c r="I5355" s="9"/>
      <c r="J5355" s="9"/>
      <c r="K5355" s="9"/>
    </row>
    <row r="5356" spans="1:11" x14ac:dyDescent="0.25">
      <c r="A5356" s="2"/>
      <c r="B5356" s="2"/>
      <c r="C5356" s="2"/>
      <c r="E5356" s="2"/>
      <c r="G5356" s="2"/>
      <c r="H5356" s="6"/>
      <c r="I5356" s="9"/>
      <c r="J5356" s="9"/>
      <c r="K5356" s="9"/>
    </row>
    <row r="5357" spans="1:11" x14ac:dyDescent="0.25">
      <c r="A5357" s="2"/>
      <c r="B5357" s="2"/>
      <c r="C5357" s="2"/>
      <c r="E5357" s="2"/>
      <c r="G5357" s="2"/>
      <c r="H5357" s="6"/>
      <c r="I5357" s="9"/>
      <c r="J5357" s="9"/>
      <c r="K5357" s="9"/>
    </row>
    <row r="5358" spans="1:11" x14ac:dyDescent="0.25">
      <c r="A5358" s="2"/>
      <c r="B5358" s="2"/>
      <c r="C5358" s="2"/>
      <c r="E5358" s="2"/>
      <c r="G5358" s="2"/>
      <c r="H5358" s="6"/>
      <c r="I5358" s="9"/>
      <c r="J5358" s="9"/>
      <c r="K5358" s="9"/>
    </row>
    <row r="5359" spans="1:11" x14ac:dyDescent="0.25">
      <c r="A5359" s="2"/>
      <c r="B5359" s="2"/>
      <c r="C5359" s="2"/>
      <c r="E5359" s="2"/>
      <c r="G5359" s="2"/>
      <c r="H5359" s="6"/>
      <c r="I5359" s="9"/>
      <c r="J5359" s="9"/>
      <c r="K5359" s="9"/>
    </row>
    <row r="5360" spans="1:11" x14ac:dyDescent="0.25">
      <c r="A5360" s="2"/>
      <c r="B5360" s="2"/>
      <c r="C5360" s="2"/>
      <c r="E5360" s="2"/>
      <c r="G5360" s="2"/>
      <c r="H5360" s="6"/>
      <c r="I5360" s="9"/>
      <c r="J5360" s="9"/>
      <c r="K5360" s="9"/>
    </row>
    <row r="5361" spans="1:11" x14ac:dyDescent="0.25">
      <c r="A5361" s="2"/>
      <c r="B5361" s="2"/>
      <c r="C5361" s="2"/>
      <c r="E5361" s="2"/>
      <c r="G5361" s="2"/>
      <c r="H5361" s="6"/>
      <c r="I5361" s="9"/>
      <c r="J5361" s="9"/>
      <c r="K5361" s="9"/>
    </row>
    <row r="5362" spans="1:11" x14ac:dyDescent="0.25">
      <c r="A5362" s="2"/>
      <c r="B5362" s="2"/>
      <c r="C5362" s="2"/>
      <c r="E5362" s="2"/>
      <c r="G5362" s="2"/>
      <c r="H5362" s="6"/>
      <c r="I5362" s="9"/>
      <c r="J5362" s="9"/>
      <c r="K5362" s="9"/>
    </row>
    <row r="5363" spans="1:11" x14ac:dyDescent="0.25">
      <c r="A5363" s="2"/>
      <c r="B5363" s="2"/>
      <c r="C5363" s="2"/>
      <c r="E5363" s="2"/>
      <c r="G5363" s="2"/>
      <c r="H5363" s="6"/>
      <c r="I5363" s="9"/>
      <c r="J5363" s="9"/>
      <c r="K5363" s="9"/>
    </row>
    <row r="5364" spans="1:11" x14ac:dyDescent="0.25">
      <c r="A5364" s="2"/>
      <c r="B5364" s="2"/>
      <c r="C5364" s="2"/>
      <c r="E5364" s="2"/>
      <c r="G5364" s="2"/>
      <c r="H5364" s="6"/>
      <c r="I5364" s="9"/>
      <c r="J5364" s="9"/>
      <c r="K5364" s="9"/>
    </row>
    <row r="5365" spans="1:11" x14ac:dyDescent="0.25">
      <c r="A5365" s="2"/>
      <c r="B5365" s="2"/>
      <c r="C5365" s="2"/>
      <c r="E5365" s="2"/>
      <c r="G5365" s="2"/>
      <c r="H5365" s="6"/>
      <c r="I5365" s="9"/>
      <c r="J5365" s="9"/>
      <c r="K5365" s="9"/>
    </row>
    <row r="5366" spans="1:11" x14ac:dyDescent="0.25">
      <c r="A5366" s="2"/>
      <c r="B5366" s="2"/>
      <c r="C5366" s="2"/>
      <c r="E5366" s="2"/>
      <c r="G5366" s="2"/>
      <c r="H5366" s="6"/>
      <c r="I5366" s="9"/>
      <c r="J5366" s="9"/>
      <c r="K5366" s="9"/>
    </row>
    <row r="5367" spans="1:11" x14ac:dyDescent="0.25">
      <c r="A5367" s="2"/>
      <c r="B5367" s="2"/>
      <c r="C5367" s="2"/>
      <c r="E5367" s="2"/>
      <c r="G5367" s="2"/>
      <c r="H5367" s="6"/>
      <c r="I5367" s="9"/>
      <c r="J5367" s="9"/>
      <c r="K5367" s="9"/>
    </row>
    <row r="5368" spans="1:11" x14ac:dyDescent="0.25">
      <c r="A5368" s="2"/>
      <c r="B5368" s="2"/>
      <c r="C5368" s="2"/>
      <c r="E5368" s="2"/>
      <c r="G5368" s="2"/>
      <c r="H5368" s="6"/>
      <c r="I5368" s="9"/>
      <c r="J5368" s="9"/>
      <c r="K5368" s="9"/>
    </row>
    <row r="5369" spans="1:11" x14ac:dyDescent="0.25">
      <c r="A5369" s="2"/>
      <c r="B5369" s="2"/>
      <c r="C5369" s="2"/>
      <c r="E5369" s="2"/>
      <c r="G5369" s="2"/>
      <c r="H5369" s="6"/>
      <c r="I5369" s="9"/>
      <c r="J5369" s="9"/>
      <c r="K5369" s="9"/>
    </row>
    <row r="5370" spans="1:11" x14ac:dyDescent="0.25">
      <c r="A5370" s="2"/>
      <c r="B5370" s="2"/>
      <c r="C5370" s="2"/>
      <c r="E5370" s="2"/>
      <c r="G5370" s="2"/>
      <c r="H5370" s="6"/>
      <c r="I5370" s="9"/>
      <c r="J5370" s="9"/>
      <c r="K5370" s="9"/>
    </row>
    <row r="5371" spans="1:11" x14ac:dyDescent="0.25">
      <c r="A5371" s="2"/>
      <c r="B5371" s="2"/>
      <c r="C5371" s="2"/>
      <c r="E5371" s="2"/>
      <c r="G5371" s="2"/>
      <c r="H5371" s="6"/>
      <c r="I5371" s="9"/>
      <c r="J5371" s="9"/>
      <c r="K5371" s="9"/>
    </row>
    <row r="5372" spans="1:11" x14ac:dyDescent="0.25">
      <c r="A5372" s="2"/>
      <c r="B5372" s="2"/>
      <c r="C5372" s="2"/>
      <c r="E5372" s="2"/>
      <c r="G5372" s="2"/>
      <c r="H5372" s="6"/>
      <c r="I5372" s="9"/>
      <c r="J5372" s="9"/>
      <c r="K5372" s="9"/>
    </row>
    <row r="5373" spans="1:11" x14ac:dyDescent="0.25">
      <c r="A5373" s="2"/>
      <c r="B5373" s="2"/>
      <c r="C5373" s="2"/>
      <c r="E5373" s="2"/>
      <c r="G5373" s="2"/>
      <c r="H5373" s="6"/>
      <c r="I5373" s="9"/>
      <c r="J5373" s="9"/>
      <c r="K5373" s="9"/>
    </row>
    <row r="5374" spans="1:11" x14ac:dyDescent="0.25">
      <c r="A5374" s="2"/>
      <c r="B5374" s="2"/>
      <c r="C5374" s="2"/>
      <c r="E5374" s="2"/>
      <c r="G5374" s="2"/>
      <c r="H5374" s="6"/>
      <c r="I5374" s="9"/>
      <c r="J5374" s="9"/>
      <c r="K5374" s="9"/>
    </row>
    <row r="5375" spans="1:11" x14ac:dyDescent="0.25">
      <c r="A5375" s="2"/>
      <c r="B5375" s="2"/>
      <c r="C5375" s="2"/>
      <c r="E5375" s="2"/>
      <c r="G5375" s="2"/>
      <c r="H5375" s="6"/>
      <c r="I5375" s="9"/>
      <c r="J5375" s="9"/>
      <c r="K5375" s="9"/>
    </row>
    <row r="5376" spans="1:11" x14ac:dyDescent="0.25">
      <c r="A5376" s="2"/>
      <c r="B5376" s="2"/>
      <c r="C5376" s="2"/>
      <c r="E5376" s="2"/>
      <c r="G5376" s="2"/>
      <c r="H5376" s="6"/>
      <c r="I5376" s="9"/>
      <c r="J5376" s="9"/>
      <c r="K5376" s="9"/>
    </row>
    <row r="5377" spans="1:11" x14ac:dyDescent="0.25">
      <c r="A5377" s="2"/>
      <c r="B5377" s="2"/>
      <c r="C5377" s="2"/>
      <c r="E5377" s="2"/>
      <c r="G5377" s="2"/>
      <c r="H5377" s="6"/>
      <c r="I5377" s="9"/>
      <c r="J5377" s="9"/>
      <c r="K5377" s="9"/>
    </row>
    <row r="5378" spans="1:11" x14ac:dyDescent="0.25">
      <c r="A5378" s="2"/>
      <c r="B5378" s="2"/>
      <c r="C5378" s="2"/>
      <c r="E5378" s="2"/>
      <c r="G5378" s="2"/>
      <c r="H5378" s="6"/>
      <c r="I5378" s="9"/>
      <c r="J5378" s="9"/>
      <c r="K5378" s="9"/>
    </row>
    <row r="5379" spans="1:11" x14ac:dyDescent="0.25">
      <c r="A5379" s="2"/>
      <c r="B5379" s="2"/>
      <c r="C5379" s="2"/>
      <c r="E5379" s="2"/>
      <c r="G5379" s="2"/>
      <c r="H5379" s="6"/>
      <c r="I5379" s="9"/>
      <c r="J5379" s="9"/>
      <c r="K5379" s="9"/>
    </row>
    <row r="5380" spans="1:11" x14ac:dyDescent="0.25">
      <c r="A5380" s="2"/>
      <c r="B5380" s="2"/>
      <c r="C5380" s="2"/>
      <c r="E5380" s="2"/>
      <c r="G5380" s="2"/>
      <c r="H5380" s="6"/>
      <c r="I5380" s="9"/>
      <c r="J5380" s="9"/>
      <c r="K5380" s="9"/>
    </row>
    <row r="5381" spans="1:11" x14ac:dyDescent="0.25">
      <c r="A5381" s="2"/>
      <c r="B5381" s="2"/>
      <c r="C5381" s="2"/>
      <c r="E5381" s="2"/>
      <c r="G5381" s="2"/>
      <c r="H5381" s="6"/>
      <c r="I5381" s="9"/>
      <c r="J5381" s="9"/>
      <c r="K5381" s="9"/>
    </row>
    <row r="5382" spans="1:11" x14ac:dyDescent="0.25">
      <c r="A5382" s="2"/>
      <c r="B5382" s="2"/>
      <c r="C5382" s="2"/>
      <c r="E5382" s="2"/>
      <c r="G5382" s="2"/>
      <c r="H5382" s="6"/>
      <c r="I5382" s="9"/>
      <c r="J5382" s="9"/>
      <c r="K5382" s="9"/>
    </row>
    <row r="5383" spans="1:11" x14ac:dyDescent="0.25">
      <c r="A5383" s="2"/>
      <c r="B5383" s="2"/>
      <c r="C5383" s="2"/>
      <c r="E5383" s="2"/>
      <c r="G5383" s="2"/>
      <c r="H5383" s="6"/>
      <c r="I5383" s="9"/>
      <c r="J5383" s="9"/>
      <c r="K5383" s="9"/>
    </row>
    <row r="5384" spans="1:11" x14ac:dyDescent="0.25">
      <c r="A5384" s="2"/>
      <c r="B5384" s="2"/>
      <c r="C5384" s="2"/>
      <c r="E5384" s="2"/>
      <c r="G5384" s="2"/>
      <c r="H5384" s="6"/>
      <c r="I5384" s="9"/>
      <c r="J5384" s="9"/>
      <c r="K5384" s="9"/>
    </row>
    <row r="5385" spans="1:11" x14ac:dyDescent="0.25">
      <c r="A5385" s="2"/>
      <c r="B5385" s="2"/>
      <c r="C5385" s="2"/>
      <c r="E5385" s="2"/>
      <c r="G5385" s="2"/>
      <c r="H5385" s="6"/>
      <c r="I5385" s="9"/>
      <c r="J5385" s="9"/>
      <c r="K5385" s="9"/>
    </row>
    <row r="5386" spans="1:11" x14ac:dyDescent="0.25">
      <c r="A5386" s="2"/>
      <c r="B5386" s="2"/>
      <c r="C5386" s="2"/>
      <c r="E5386" s="2"/>
      <c r="G5386" s="2"/>
      <c r="H5386" s="6"/>
      <c r="I5386" s="9"/>
      <c r="J5386" s="9"/>
      <c r="K5386" s="9"/>
    </row>
    <row r="5387" spans="1:11" x14ac:dyDescent="0.25">
      <c r="A5387" s="2"/>
      <c r="B5387" s="2"/>
      <c r="C5387" s="2"/>
      <c r="E5387" s="2"/>
      <c r="G5387" s="2"/>
      <c r="H5387" s="6"/>
      <c r="I5387" s="9"/>
      <c r="J5387" s="9"/>
      <c r="K5387" s="9"/>
    </row>
    <row r="5388" spans="1:11" x14ac:dyDescent="0.25">
      <c r="A5388" s="2"/>
      <c r="B5388" s="2"/>
      <c r="C5388" s="2"/>
      <c r="E5388" s="2"/>
      <c r="G5388" s="2"/>
      <c r="H5388" s="6"/>
      <c r="I5388" s="9"/>
      <c r="J5388" s="9"/>
      <c r="K5388" s="9"/>
    </row>
    <row r="5389" spans="1:11" x14ac:dyDescent="0.25">
      <c r="A5389" s="2"/>
      <c r="B5389" s="2"/>
      <c r="C5389" s="2"/>
      <c r="E5389" s="2"/>
      <c r="G5389" s="2"/>
      <c r="H5389" s="6"/>
      <c r="I5389" s="9"/>
      <c r="J5389" s="9"/>
      <c r="K5389" s="9"/>
    </row>
    <row r="5390" spans="1:11" x14ac:dyDescent="0.25">
      <c r="A5390" s="2"/>
      <c r="B5390" s="2"/>
      <c r="C5390" s="2"/>
      <c r="E5390" s="2"/>
      <c r="G5390" s="2"/>
      <c r="H5390" s="6"/>
      <c r="I5390" s="9"/>
      <c r="J5390" s="9"/>
      <c r="K5390" s="9"/>
    </row>
    <row r="5391" spans="1:11" x14ac:dyDescent="0.25">
      <c r="A5391" s="2"/>
      <c r="B5391" s="2"/>
      <c r="C5391" s="2"/>
      <c r="E5391" s="2"/>
      <c r="G5391" s="2"/>
      <c r="H5391" s="6"/>
      <c r="I5391" s="9"/>
      <c r="J5391" s="9"/>
      <c r="K5391" s="9"/>
    </row>
    <row r="5392" spans="1:11" x14ac:dyDescent="0.25">
      <c r="A5392" s="2"/>
      <c r="B5392" s="2"/>
      <c r="C5392" s="2"/>
      <c r="E5392" s="2"/>
      <c r="G5392" s="2"/>
      <c r="H5392" s="6"/>
      <c r="I5392" s="9"/>
      <c r="J5392" s="9"/>
      <c r="K5392" s="9"/>
    </row>
    <row r="5393" spans="1:11" x14ac:dyDescent="0.25">
      <c r="A5393" s="2"/>
      <c r="B5393" s="2"/>
      <c r="C5393" s="2"/>
      <c r="E5393" s="2"/>
      <c r="G5393" s="2"/>
      <c r="H5393" s="6"/>
      <c r="I5393" s="9"/>
      <c r="J5393" s="9"/>
      <c r="K5393" s="9"/>
    </row>
    <row r="5394" spans="1:11" x14ac:dyDescent="0.25">
      <c r="A5394" s="2"/>
      <c r="B5394" s="2"/>
      <c r="C5394" s="2"/>
      <c r="E5394" s="2"/>
      <c r="G5394" s="2"/>
      <c r="H5394" s="6"/>
      <c r="I5394" s="9"/>
      <c r="J5394" s="9"/>
      <c r="K5394" s="9"/>
    </row>
    <row r="5395" spans="1:11" x14ac:dyDescent="0.25">
      <c r="A5395" s="2"/>
      <c r="B5395" s="2"/>
      <c r="C5395" s="2"/>
      <c r="E5395" s="2"/>
      <c r="G5395" s="2"/>
      <c r="H5395" s="6"/>
      <c r="I5395" s="9"/>
      <c r="J5395" s="9"/>
      <c r="K5395" s="9"/>
    </row>
    <row r="5396" spans="1:11" x14ac:dyDescent="0.25">
      <c r="A5396" s="2"/>
      <c r="B5396" s="2"/>
      <c r="C5396" s="2"/>
      <c r="E5396" s="2"/>
      <c r="G5396" s="2"/>
      <c r="H5396" s="6"/>
      <c r="I5396" s="9"/>
      <c r="J5396" s="9"/>
      <c r="K5396" s="9"/>
    </row>
    <row r="5397" spans="1:11" x14ac:dyDescent="0.25">
      <c r="A5397" s="2"/>
      <c r="B5397" s="2"/>
      <c r="C5397" s="2"/>
      <c r="E5397" s="2"/>
      <c r="G5397" s="2"/>
      <c r="H5397" s="6"/>
      <c r="I5397" s="9"/>
      <c r="J5397" s="9"/>
      <c r="K5397" s="9"/>
    </row>
    <row r="5398" spans="1:11" x14ac:dyDescent="0.25">
      <c r="A5398" s="2"/>
      <c r="B5398" s="2"/>
      <c r="C5398" s="2"/>
      <c r="E5398" s="2"/>
      <c r="G5398" s="2"/>
      <c r="H5398" s="6"/>
      <c r="I5398" s="9"/>
      <c r="J5398" s="9"/>
      <c r="K5398" s="9"/>
    </row>
    <row r="5399" spans="1:11" x14ac:dyDescent="0.25">
      <c r="A5399" s="2"/>
      <c r="B5399" s="2"/>
      <c r="C5399" s="2"/>
      <c r="E5399" s="2"/>
      <c r="G5399" s="2"/>
      <c r="H5399" s="6"/>
      <c r="I5399" s="9"/>
      <c r="J5399" s="9"/>
      <c r="K5399" s="9"/>
    </row>
    <row r="5400" spans="1:11" x14ac:dyDescent="0.25">
      <c r="A5400" s="2"/>
      <c r="B5400" s="2"/>
      <c r="C5400" s="2"/>
      <c r="E5400" s="2"/>
      <c r="G5400" s="2"/>
      <c r="H5400" s="6"/>
      <c r="I5400" s="9"/>
      <c r="J5400" s="9"/>
      <c r="K5400" s="9"/>
    </row>
    <row r="5401" spans="1:11" x14ac:dyDescent="0.25">
      <c r="A5401" s="2"/>
      <c r="B5401" s="2"/>
      <c r="C5401" s="2"/>
      <c r="E5401" s="2"/>
      <c r="G5401" s="2"/>
      <c r="H5401" s="6"/>
      <c r="I5401" s="9"/>
      <c r="J5401" s="9"/>
      <c r="K5401" s="9"/>
    </row>
    <row r="5402" spans="1:11" x14ac:dyDescent="0.25">
      <c r="A5402" s="2"/>
      <c r="B5402" s="2"/>
      <c r="C5402" s="2"/>
      <c r="E5402" s="2"/>
      <c r="G5402" s="2"/>
      <c r="H5402" s="6"/>
      <c r="I5402" s="9"/>
      <c r="J5402" s="9"/>
      <c r="K5402" s="9"/>
    </row>
    <row r="5403" spans="1:11" x14ac:dyDescent="0.25">
      <c r="A5403" s="2"/>
      <c r="B5403" s="2"/>
      <c r="C5403" s="2"/>
      <c r="E5403" s="2"/>
      <c r="G5403" s="2"/>
      <c r="H5403" s="6"/>
      <c r="I5403" s="9"/>
      <c r="J5403" s="9"/>
      <c r="K5403" s="9"/>
    </row>
    <row r="5404" spans="1:11" x14ac:dyDescent="0.25">
      <c r="A5404" s="2"/>
      <c r="B5404" s="2"/>
      <c r="C5404" s="2"/>
      <c r="E5404" s="2"/>
      <c r="G5404" s="2"/>
      <c r="H5404" s="6"/>
      <c r="I5404" s="9"/>
      <c r="J5404" s="9"/>
      <c r="K5404" s="9"/>
    </row>
    <row r="5405" spans="1:11" x14ac:dyDescent="0.25">
      <c r="A5405" s="2"/>
      <c r="B5405" s="2"/>
      <c r="C5405" s="2"/>
      <c r="E5405" s="2"/>
      <c r="G5405" s="2"/>
      <c r="H5405" s="6"/>
      <c r="I5405" s="9"/>
      <c r="J5405" s="9"/>
      <c r="K5405" s="9"/>
    </row>
    <row r="5406" spans="1:11" x14ac:dyDescent="0.25">
      <c r="A5406" s="2"/>
      <c r="B5406" s="2"/>
      <c r="C5406" s="2"/>
      <c r="E5406" s="2"/>
      <c r="G5406" s="2"/>
      <c r="H5406" s="6"/>
      <c r="I5406" s="9"/>
      <c r="J5406" s="9"/>
      <c r="K5406" s="9"/>
    </row>
    <row r="5407" spans="1:11" x14ac:dyDescent="0.25">
      <c r="A5407" s="2"/>
      <c r="B5407" s="2"/>
      <c r="C5407" s="2"/>
      <c r="E5407" s="2"/>
      <c r="G5407" s="2"/>
      <c r="H5407" s="6"/>
      <c r="I5407" s="9"/>
      <c r="J5407" s="9"/>
      <c r="K5407" s="9"/>
    </row>
    <row r="5408" spans="1:11" x14ac:dyDescent="0.25">
      <c r="A5408" s="2"/>
      <c r="B5408" s="2"/>
      <c r="C5408" s="2"/>
      <c r="E5408" s="2"/>
      <c r="G5408" s="2"/>
      <c r="H5408" s="6"/>
      <c r="I5408" s="9"/>
      <c r="J5408" s="9"/>
      <c r="K5408" s="9"/>
    </row>
    <row r="5409" spans="1:11" x14ac:dyDescent="0.25">
      <c r="A5409" s="2"/>
      <c r="B5409" s="2"/>
      <c r="C5409" s="2"/>
      <c r="E5409" s="2"/>
      <c r="G5409" s="2"/>
      <c r="H5409" s="6"/>
      <c r="I5409" s="9"/>
      <c r="J5409" s="9"/>
      <c r="K5409" s="9"/>
    </row>
    <row r="5410" spans="1:11" x14ac:dyDescent="0.25">
      <c r="A5410" s="2"/>
      <c r="B5410" s="2"/>
      <c r="C5410" s="2"/>
      <c r="E5410" s="2"/>
      <c r="G5410" s="2"/>
      <c r="H5410" s="6"/>
      <c r="I5410" s="9"/>
      <c r="J5410" s="9"/>
      <c r="K5410" s="9"/>
    </row>
    <row r="5411" spans="1:11" x14ac:dyDescent="0.25">
      <c r="A5411" s="2"/>
      <c r="B5411" s="2"/>
      <c r="C5411" s="2"/>
      <c r="E5411" s="2"/>
      <c r="G5411" s="2"/>
      <c r="H5411" s="6"/>
      <c r="I5411" s="9"/>
      <c r="J5411" s="9"/>
      <c r="K5411" s="9"/>
    </row>
    <row r="5412" spans="1:11" x14ac:dyDescent="0.25">
      <c r="A5412" s="2"/>
      <c r="B5412" s="2"/>
      <c r="C5412" s="2"/>
      <c r="E5412" s="2"/>
      <c r="G5412" s="2"/>
      <c r="H5412" s="6"/>
      <c r="I5412" s="9"/>
      <c r="J5412" s="9"/>
      <c r="K5412" s="9"/>
    </row>
    <row r="5413" spans="1:11" x14ac:dyDescent="0.25">
      <c r="A5413" s="2"/>
      <c r="B5413" s="2"/>
      <c r="C5413" s="2"/>
      <c r="E5413" s="2"/>
      <c r="G5413" s="2"/>
      <c r="H5413" s="6"/>
      <c r="I5413" s="9"/>
      <c r="J5413" s="9"/>
      <c r="K5413" s="9"/>
    </row>
    <row r="5414" spans="1:11" x14ac:dyDescent="0.25">
      <c r="A5414" s="2"/>
      <c r="B5414" s="2"/>
      <c r="C5414" s="2"/>
      <c r="E5414" s="2"/>
      <c r="G5414" s="2"/>
      <c r="H5414" s="6"/>
      <c r="I5414" s="9"/>
      <c r="J5414" s="9"/>
      <c r="K5414" s="9"/>
    </row>
    <row r="5415" spans="1:11" x14ac:dyDescent="0.25">
      <c r="A5415" s="2"/>
      <c r="B5415" s="2"/>
      <c r="C5415" s="2"/>
      <c r="E5415" s="2"/>
      <c r="G5415" s="2"/>
      <c r="H5415" s="6"/>
      <c r="I5415" s="9"/>
      <c r="J5415" s="9"/>
      <c r="K5415" s="9"/>
    </row>
    <row r="5416" spans="1:11" x14ac:dyDescent="0.25">
      <c r="A5416" s="2"/>
      <c r="B5416" s="2"/>
      <c r="C5416" s="2"/>
      <c r="E5416" s="2"/>
      <c r="G5416" s="2"/>
      <c r="H5416" s="6"/>
      <c r="I5416" s="9"/>
      <c r="J5416" s="9"/>
      <c r="K5416" s="9"/>
    </row>
    <row r="5417" spans="1:11" x14ac:dyDescent="0.25">
      <c r="A5417" s="2"/>
      <c r="B5417" s="2"/>
      <c r="C5417" s="2"/>
      <c r="E5417" s="2"/>
      <c r="G5417" s="2"/>
      <c r="H5417" s="6"/>
      <c r="I5417" s="9"/>
      <c r="J5417" s="9"/>
      <c r="K5417" s="9"/>
    </row>
    <row r="5418" spans="1:11" x14ac:dyDescent="0.25">
      <c r="A5418" s="2"/>
      <c r="B5418" s="2"/>
      <c r="C5418" s="2"/>
      <c r="E5418" s="2"/>
      <c r="G5418" s="2"/>
      <c r="H5418" s="6"/>
      <c r="I5418" s="9"/>
      <c r="J5418" s="9"/>
      <c r="K5418" s="9"/>
    </row>
    <row r="5419" spans="1:11" x14ac:dyDescent="0.25">
      <c r="A5419" s="2"/>
      <c r="B5419" s="2"/>
      <c r="C5419" s="2"/>
      <c r="E5419" s="2"/>
      <c r="G5419" s="2"/>
      <c r="H5419" s="6"/>
      <c r="I5419" s="9"/>
      <c r="J5419" s="9"/>
      <c r="K5419" s="9"/>
    </row>
    <row r="5420" spans="1:11" x14ac:dyDescent="0.25">
      <c r="A5420" s="2"/>
      <c r="B5420" s="2"/>
      <c r="C5420" s="2"/>
      <c r="E5420" s="2"/>
      <c r="G5420" s="2"/>
      <c r="H5420" s="6"/>
      <c r="I5420" s="9"/>
      <c r="J5420" s="9"/>
      <c r="K5420" s="9"/>
    </row>
    <row r="5421" spans="1:11" x14ac:dyDescent="0.25">
      <c r="A5421" s="2"/>
      <c r="B5421" s="2"/>
      <c r="C5421" s="2"/>
      <c r="E5421" s="2"/>
      <c r="G5421" s="2"/>
      <c r="H5421" s="6"/>
      <c r="I5421" s="9"/>
      <c r="J5421" s="9"/>
      <c r="K5421" s="9"/>
    </row>
    <row r="5422" spans="1:11" x14ac:dyDescent="0.25">
      <c r="A5422" s="2"/>
      <c r="B5422" s="2"/>
      <c r="C5422" s="2"/>
      <c r="E5422" s="2"/>
      <c r="G5422" s="2"/>
      <c r="H5422" s="6"/>
      <c r="I5422" s="9"/>
      <c r="J5422" s="9"/>
      <c r="K5422" s="9"/>
    </row>
    <row r="5423" spans="1:11" x14ac:dyDescent="0.25">
      <c r="A5423" s="2"/>
      <c r="B5423" s="2"/>
      <c r="C5423" s="2"/>
      <c r="E5423" s="2"/>
      <c r="G5423" s="2"/>
      <c r="H5423" s="6"/>
      <c r="I5423" s="9"/>
      <c r="J5423" s="9"/>
      <c r="K5423" s="9"/>
    </row>
    <row r="5424" spans="1:11" x14ac:dyDescent="0.25">
      <c r="A5424" s="2"/>
      <c r="B5424" s="2"/>
      <c r="C5424" s="2"/>
      <c r="E5424" s="2"/>
      <c r="G5424" s="2"/>
      <c r="H5424" s="6"/>
      <c r="I5424" s="9"/>
      <c r="J5424" s="9"/>
      <c r="K5424" s="9"/>
    </row>
    <row r="5425" spans="1:11" x14ac:dyDescent="0.25">
      <c r="A5425" s="2"/>
      <c r="B5425" s="2"/>
      <c r="C5425" s="2"/>
      <c r="E5425" s="2"/>
      <c r="G5425" s="2"/>
      <c r="H5425" s="6"/>
      <c r="I5425" s="9"/>
      <c r="J5425" s="9"/>
      <c r="K5425" s="9"/>
    </row>
    <row r="5426" spans="1:11" x14ac:dyDescent="0.25">
      <c r="A5426" s="2"/>
      <c r="B5426" s="2"/>
      <c r="C5426" s="2"/>
      <c r="E5426" s="2"/>
      <c r="G5426" s="2"/>
      <c r="H5426" s="6"/>
      <c r="I5426" s="9"/>
      <c r="J5426" s="9"/>
      <c r="K5426" s="9"/>
    </row>
    <row r="5427" spans="1:11" x14ac:dyDescent="0.25">
      <c r="A5427" s="2"/>
      <c r="B5427" s="2"/>
      <c r="C5427" s="2"/>
      <c r="E5427" s="2"/>
      <c r="G5427" s="2"/>
      <c r="H5427" s="6"/>
      <c r="I5427" s="9"/>
      <c r="J5427" s="9"/>
      <c r="K5427" s="9"/>
    </row>
    <row r="5428" spans="1:11" x14ac:dyDescent="0.25">
      <c r="A5428" s="2"/>
      <c r="B5428" s="2"/>
      <c r="C5428" s="2"/>
      <c r="E5428" s="2"/>
      <c r="G5428" s="2"/>
      <c r="H5428" s="6"/>
      <c r="I5428" s="9"/>
      <c r="J5428" s="9"/>
      <c r="K5428" s="9"/>
    </row>
    <row r="5429" spans="1:11" x14ac:dyDescent="0.25">
      <c r="A5429" s="2"/>
      <c r="B5429" s="2"/>
      <c r="C5429" s="2"/>
      <c r="E5429" s="2"/>
      <c r="G5429" s="2"/>
      <c r="H5429" s="6"/>
      <c r="I5429" s="9"/>
      <c r="J5429" s="9"/>
      <c r="K5429" s="9"/>
    </row>
    <row r="5430" spans="1:11" x14ac:dyDescent="0.25">
      <c r="A5430" s="2"/>
      <c r="B5430" s="2"/>
      <c r="C5430" s="2"/>
      <c r="E5430" s="2"/>
      <c r="G5430" s="2"/>
      <c r="H5430" s="6"/>
      <c r="I5430" s="9"/>
      <c r="J5430" s="9"/>
      <c r="K5430" s="9"/>
    </row>
    <row r="5431" spans="1:11" x14ac:dyDescent="0.25">
      <c r="A5431" s="2"/>
      <c r="B5431" s="2"/>
      <c r="C5431" s="2"/>
      <c r="E5431" s="2"/>
      <c r="G5431" s="2"/>
      <c r="H5431" s="6"/>
      <c r="I5431" s="9"/>
      <c r="J5431" s="9"/>
      <c r="K5431" s="9"/>
    </row>
    <row r="5432" spans="1:11" x14ac:dyDescent="0.25">
      <c r="A5432" s="2"/>
      <c r="B5432" s="2"/>
      <c r="C5432" s="2"/>
      <c r="E5432" s="2"/>
      <c r="G5432" s="2"/>
      <c r="H5432" s="6"/>
      <c r="I5432" s="9"/>
      <c r="J5432" s="9"/>
      <c r="K5432" s="9"/>
    </row>
    <row r="5433" spans="1:11" x14ac:dyDescent="0.25">
      <c r="A5433" s="2"/>
      <c r="B5433" s="2"/>
      <c r="C5433" s="2"/>
      <c r="E5433" s="2"/>
      <c r="G5433" s="2"/>
      <c r="H5433" s="6"/>
      <c r="I5433" s="9"/>
      <c r="J5433" s="9"/>
      <c r="K5433" s="9"/>
    </row>
    <row r="5434" spans="1:11" x14ac:dyDescent="0.25">
      <c r="A5434" s="2"/>
      <c r="B5434" s="2"/>
      <c r="C5434" s="2"/>
      <c r="E5434" s="2"/>
      <c r="G5434" s="2"/>
      <c r="H5434" s="6"/>
      <c r="I5434" s="9"/>
      <c r="J5434" s="9"/>
      <c r="K5434" s="9"/>
    </row>
    <row r="5435" spans="1:11" x14ac:dyDescent="0.25">
      <c r="A5435" s="2"/>
      <c r="B5435" s="2"/>
      <c r="C5435" s="2"/>
      <c r="E5435" s="2"/>
      <c r="G5435" s="2"/>
      <c r="H5435" s="6"/>
      <c r="I5435" s="9"/>
      <c r="J5435" s="9"/>
      <c r="K5435" s="9"/>
    </row>
    <row r="5436" spans="1:11" x14ac:dyDescent="0.25">
      <c r="A5436" s="2"/>
      <c r="B5436" s="2"/>
      <c r="C5436" s="2"/>
      <c r="E5436" s="2"/>
      <c r="G5436" s="2"/>
      <c r="H5436" s="6"/>
      <c r="I5436" s="9"/>
      <c r="J5436" s="9"/>
      <c r="K5436" s="9"/>
    </row>
    <row r="5437" spans="1:11" x14ac:dyDescent="0.25">
      <c r="A5437" s="2"/>
      <c r="B5437" s="2"/>
      <c r="C5437" s="2"/>
      <c r="E5437" s="2"/>
      <c r="G5437" s="2"/>
      <c r="H5437" s="6"/>
      <c r="I5437" s="9"/>
      <c r="J5437" s="9"/>
      <c r="K5437" s="9"/>
    </row>
    <row r="5438" spans="1:11" x14ac:dyDescent="0.25">
      <c r="A5438" s="2"/>
      <c r="B5438" s="2"/>
      <c r="C5438" s="2"/>
      <c r="E5438" s="2"/>
      <c r="G5438" s="2"/>
      <c r="H5438" s="6"/>
      <c r="I5438" s="9"/>
      <c r="J5438" s="9"/>
      <c r="K5438" s="9"/>
    </row>
    <row r="5439" spans="1:11" x14ac:dyDescent="0.25">
      <c r="A5439" s="2"/>
      <c r="B5439" s="2"/>
      <c r="C5439" s="2"/>
      <c r="E5439" s="2"/>
      <c r="G5439" s="2"/>
      <c r="H5439" s="6"/>
      <c r="I5439" s="9"/>
      <c r="J5439" s="9"/>
      <c r="K5439" s="9"/>
    </row>
    <row r="5440" spans="1:11" x14ac:dyDescent="0.25">
      <c r="A5440" s="2"/>
      <c r="B5440" s="2"/>
      <c r="C5440" s="2"/>
      <c r="E5440" s="2"/>
      <c r="G5440" s="2"/>
      <c r="H5440" s="6"/>
      <c r="I5440" s="9"/>
      <c r="J5440" s="9"/>
      <c r="K5440" s="9"/>
    </row>
    <row r="5441" spans="1:11" x14ac:dyDescent="0.25">
      <c r="A5441" s="2"/>
      <c r="B5441" s="2"/>
      <c r="C5441" s="2"/>
      <c r="E5441" s="2"/>
      <c r="G5441" s="2"/>
      <c r="H5441" s="6"/>
      <c r="I5441" s="9"/>
      <c r="J5441" s="9"/>
      <c r="K5441" s="9"/>
    </row>
    <row r="5442" spans="1:11" x14ac:dyDescent="0.25">
      <c r="A5442" s="2"/>
      <c r="B5442" s="2"/>
      <c r="C5442" s="2"/>
      <c r="E5442" s="2"/>
      <c r="G5442" s="2"/>
      <c r="H5442" s="6"/>
      <c r="I5442" s="9"/>
      <c r="J5442" s="9"/>
      <c r="K5442" s="9"/>
    </row>
    <row r="5443" spans="1:11" x14ac:dyDescent="0.25">
      <c r="A5443" s="2"/>
      <c r="B5443" s="2"/>
      <c r="C5443" s="2"/>
      <c r="E5443" s="2"/>
      <c r="G5443" s="2"/>
      <c r="H5443" s="6"/>
      <c r="I5443" s="9"/>
      <c r="J5443" s="9"/>
      <c r="K5443" s="9"/>
    </row>
    <row r="5444" spans="1:11" x14ac:dyDescent="0.25">
      <c r="A5444" s="2"/>
      <c r="B5444" s="2"/>
      <c r="C5444" s="2"/>
      <c r="E5444" s="2"/>
      <c r="G5444" s="2"/>
      <c r="H5444" s="6"/>
      <c r="I5444" s="9"/>
      <c r="J5444" s="9"/>
      <c r="K5444" s="9"/>
    </row>
    <row r="5445" spans="1:11" x14ac:dyDescent="0.25">
      <c r="A5445" s="2"/>
      <c r="B5445" s="2"/>
      <c r="C5445" s="2"/>
      <c r="E5445" s="2"/>
      <c r="G5445" s="2"/>
      <c r="H5445" s="6"/>
      <c r="I5445" s="9"/>
      <c r="J5445" s="9"/>
      <c r="K5445" s="9"/>
    </row>
    <row r="5446" spans="1:11" x14ac:dyDescent="0.25">
      <c r="A5446" s="2"/>
      <c r="B5446" s="2"/>
      <c r="C5446" s="2"/>
      <c r="E5446" s="2"/>
      <c r="G5446" s="2"/>
      <c r="H5446" s="6"/>
      <c r="I5446" s="9"/>
      <c r="J5446" s="9"/>
      <c r="K5446" s="9"/>
    </row>
    <row r="5447" spans="1:11" x14ac:dyDescent="0.25">
      <c r="A5447" s="2"/>
      <c r="B5447" s="2"/>
      <c r="C5447" s="2"/>
      <c r="E5447" s="2"/>
      <c r="G5447" s="2"/>
      <c r="H5447" s="6"/>
      <c r="I5447" s="9"/>
      <c r="J5447" s="9"/>
      <c r="K5447" s="9"/>
    </row>
    <row r="5448" spans="1:11" x14ac:dyDescent="0.25">
      <c r="A5448" s="2"/>
      <c r="B5448" s="2"/>
      <c r="C5448" s="2"/>
      <c r="E5448" s="2"/>
      <c r="G5448" s="2"/>
      <c r="H5448" s="6"/>
      <c r="I5448" s="9"/>
      <c r="J5448" s="9"/>
      <c r="K5448" s="9"/>
    </row>
    <row r="5449" spans="1:11" x14ac:dyDescent="0.25">
      <c r="A5449" s="2"/>
      <c r="B5449" s="2"/>
      <c r="C5449" s="2"/>
      <c r="E5449" s="2"/>
      <c r="G5449" s="2"/>
      <c r="H5449" s="6"/>
      <c r="I5449" s="9"/>
      <c r="J5449" s="9"/>
      <c r="K5449" s="9"/>
    </row>
    <row r="5450" spans="1:11" x14ac:dyDescent="0.25">
      <c r="A5450" s="2"/>
      <c r="B5450" s="2"/>
      <c r="C5450" s="2"/>
      <c r="E5450" s="2"/>
      <c r="G5450" s="2"/>
      <c r="H5450" s="6"/>
      <c r="I5450" s="9"/>
      <c r="J5450" s="9"/>
      <c r="K5450" s="9"/>
    </row>
    <row r="5451" spans="1:11" x14ac:dyDescent="0.25">
      <c r="A5451" s="2"/>
      <c r="B5451" s="2"/>
      <c r="C5451" s="2"/>
      <c r="E5451" s="2"/>
      <c r="G5451" s="2"/>
      <c r="H5451" s="6"/>
      <c r="I5451" s="9"/>
      <c r="J5451" s="9"/>
      <c r="K5451" s="9"/>
    </row>
    <row r="5452" spans="1:11" x14ac:dyDescent="0.25">
      <c r="A5452" s="2"/>
      <c r="B5452" s="2"/>
      <c r="C5452" s="2"/>
      <c r="E5452" s="2"/>
      <c r="G5452" s="2"/>
      <c r="H5452" s="6"/>
      <c r="I5452" s="9"/>
      <c r="J5452" s="9"/>
      <c r="K5452" s="9"/>
    </row>
    <row r="5453" spans="1:11" x14ac:dyDescent="0.25">
      <c r="A5453" s="2"/>
      <c r="B5453" s="2"/>
      <c r="C5453" s="2"/>
      <c r="E5453" s="2"/>
      <c r="G5453" s="2"/>
      <c r="H5453" s="6"/>
      <c r="I5453" s="9"/>
      <c r="J5453" s="9"/>
      <c r="K5453" s="9"/>
    </row>
    <row r="5454" spans="1:11" x14ac:dyDescent="0.25">
      <c r="A5454" s="2"/>
      <c r="B5454" s="2"/>
      <c r="C5454" s="2"/>
      <c r="E5454" s="2"/>
      <c r="G5454" s="2"/>
      <c r="H5454" s="6"/>
      <c r="I5454" s="9"/>
      <c r="J5454" s="9"/>
      <c r="K5454" s="9"/>
    </row>
    <row r="5455" spans="1:11" x14ac:dyDescent="0.25">
      <c r="A5455" s="2"/>
      <c r="B5455" s="2"/>
      <c r="C5455" s="2"/>
      <c r="E5455" s="2"/>
      <c r="G5455" s="2"/>
      <c r="H5455" s="6"/>
      <c r="I5455" s="9"/>
      <c r="J5455" s="9"/>
      <c r="K5455" s="9"/>
    </row>
    <row r="5456" spans="1:11" x14ac:dyDescent="0.25">
      <c r="A5456" s="2"/>
      <c r="B5456" s="2"/>
      <c r="C5456" s="2"/>
      <c r="E5456" s="2"/>
      <c r="G5456" s="2"/>
      <c r="H5456" s="6"/>
      <c r="I5456" s="9"/>
      <c r="J5456" s="9"/>
      <c r="K5456" s="9"/>
    </row>
    <row r="5457" spans="1:11" x14ac:dyDescent="0.25">
      <c r="A5457" s="2"/>
      <c r="B5457" s="2"/>
      <c r="C5457" s="2"/>
      <c r="E5457" s="2"/>
      <c r="G5457" s="2"/>
      <c r="H5457" s="6"/>
      <c r="I5457" s="9"/>
      <c r="J5457" s="9"/>
      <c r="K5457" s="9"/>
    </row>
    <row r="5458" spans="1:11" x14ac:dyDescent="0.25">
      <c r="A5458" s="2"/>
      <c r="B5458" s="2"/>
      <c r="C5458" s="2"/>
      <c r="E5458" s="2"/>
      <c r="G5458" s="2"/>
      <c r="H5458" s="6"/>
      <c r="I5458" s="9"/>
      <c r="J5458" s="9"/>
      <c r="K5458" s="9"/>
    </row>
    <row r="5459" spans="1:11" x14ac:dyDescent="0.25">
      <c r="A5459" s="2"/>
      <c r="B5459" s="2"/>
      <c r="C5459" s="2"/>
      <c r="E5459" s="2"/>
      <c r="G5459" s="2"/>
      <c r="H5459" s="6"/>
      <c r="I5459" s="9"/>
      <c r="J5459" s="9"/>
      <c r="K5459" s="9"/>
    </row>
    <row r="5460" spans="1:11" x14ac:dyDescent="0.25">
      <c r="A5460" s="2"/>
      <c r="B5460" s="2"/>
      <c r="C5460" s="2"/>
      <c r="E5460" s="2"/>
      <c r="G5460" s="2"/>
      <c r="H5460" s="6"/>
      <c r="I5460" s="9"/>
      <c r="J5460" s="9"/>
      <c r="K5460" s="9"/>
    </row>
    <row r="5461" spans="1:11" x14ac:dyDescent="0.25">
      <c r="A5461" s="2"/>
      <c r="B5461" s="2"/>
      <c r="C5461" s="2"/>
      <c r="E5461" s="2"/>
      <c r="G5461" s="2"/>
      <c r="H5461" s="6"/>
      <c r="I5461" s="9"/>
      <c r="J5461" s="9"/>
      <c r="K5461" s="9"/>
    </row>
    <row r="5462" spans="1:11" x14ac:dyDescent="0.25">
      <c r="A5462" s="2"/>
      <c r="B5462" s="2"/>
      <c r="C5462" s="2"/>
      <c r="E5462" s="2"/>
      <c r="G5462" s="2"/>
      <c r="H5462" s="6"/>
      <c r="I5462" s="9"/>
      <c r="J5462" s="9"/>
      <c r="K5462" s="9"/>
    </row>
    <row r="5463" spans="1:11" x14ac:dyDescent="0.25">
      <c r="A5463" s="2"/>
      <c r="B5463" s="2"/>
      <c r="C5463" s="2"/>
      <c r="E5463" s="2"/>
      <c r="G5463" s="2"/>
      <c r="H5463" s="6"/>
      <c r="I5463" s="9"/>
      <c r="J5463" s="9"/>
      <c r="K5463" s="9"/>
    </row>
    <row r="5464" spans="1:11" x14ac:dyDescent="0.25">
      <c r="A5464" s="2"/>
      <c r="B5464" s="2"/>
      <c r="C5464" s="2"/>
      <c r="E5464" s="2"/>
      <c r="G5464" s="2"/>
      <c r="H5464" s="6"/>
      <c r="I5464" s="9"/>
      <c r="J5464" s="9"/>
      <c r="K5464" s="9"/>
    </row>
    <row r="5465" spans="1:11" x14ac:dyDescent="0.25">
      <c r="A5465" s="2"/>
      <c r="B5465" s="2"/>
      <c r="C5465" s="2"/>
      <c r="E5465" s="2"/>
      <c r="G5465" s="2"/>
      <c r="H5465" s="6"/>
      <c r="I5465" s="9"/>
      <c r="J5465" s="9"/>
      <c r="K5465" s="9"/>
    </row>
    <row r="5466" spans="1:11" x14ac:dyDescent="0.25">
      <c r="A5466" s="2"/>
      <c r="B5466" s="2"/>
      <c r="C5466" s="2"/>
      <c r="E5466" s="2"/>
      <c r="G5466" s="2"/>
      <c r="H5466" s="6"/>
      <c r="I5466" s="9"/>
      <c r="J5466" s="9"/>
      <c r="K5466" s="9"/>
    </row>
    <row r="5467" spans="1:11" x14ac:dyDescent="0.25">
      <c r="A5467" s="2"/>
      <c r="B5467" s="2"/>
      <c r="C5467" s="2"/>
      <c r="E5467" s="2"/>
      <c r="G5467" s="2"/>
      <c r="H5467" s="6"/>
      <c r="I5467" s="9"/>
      <c r="J5467" s="9"/>
      <c r="K5467" s="9"/>
    </row>
    <row r="5468" spans="1:11" x14ac:dyDescent="0.25">
      <c r="A5468" s="2"/>
      <c r="B5468" s="2"/>
      <c r="C5468" s="2"/>
      <c r="E5468" s="2"/>
      <c r="G5468" s="2"/>
      <c r="H5468" s="6"/>
      <c r="I5468" s="9"/>
      <c r="J5468" s="9"/>
      <c r="K5468" s="9"/>
    </row>
    <row r="5469" spans="1:11" x14ac:dyDescent="0.25">
      <c r="A5469" s="2"/>
      <c r="B5469" s="2"/>
      <c r="C5469" s="2"/>
      <c r="E5469" s="2"/>
      <c r="G5469" s="2"/>
      <c r="H5469" s="6"/>
      <c r="I5469" s="9"/>
      <c r="J5469" s="9"/>
      <c r="K5469" s="9"/>
    </row>
    <row r="5470" spans="1:11" x14ac:dyDescent="0.25">
      <c r="A5470" s="2"/>
      <c r="B5470" s="2"/>
      <c r="C5470" s="2"/>
      <c r="E5470" s="2"/>
      <c r="G5470" s="2"/>
      <c r="H5470" s="6"/>
      <c r="I5470" s="9"/>
      <c r="J5470" s="9"/>
      <c r="K5470" s="9"/>
    </row>
    <row r="5471" spans="1:11" x14ac:dyDescent="0.25">
      <c r="A5471" s="2"/>
      <c r="B5471" s="2"/>
      <c r="C5471" s="2"/>
      <c r="E5471" s="2"/>
      <c r="G5471" s="2"/>
      <c r="H5471" s="6"/>
      <c r="I5471" s="9"/>
      <c r="J5471" s="9"/>
      <c r="K5471" s="9"/>
    </row>
    <row r="5472" spans="1:11" x14ac:dyDescent="0.25">
      <c r="A5472" s="2"/>
      <c r="B5472" s="2"/>
      <c r="C5472" s="2"/>
      <c r="E5472" s="2"/>
      <c r="G5472" s="2"/>
      <c r="H5472" s="6"/>
      <c r="I5472" s="9"/>
      <c r="J5472" s="9"/>
      <c r="K5472" s="9"/>
    </row>
    <row r="5473" spans="1:11" x14ac:dyDescent="0.25">
      <c r="A5473" s="2"/>
      <c r="B5473" s="2"/>
      <c r="C5473" s="2"/>
      <c r="E5473" s="2"/>
      <c r="G5473" s="2"/>
      <c r="H5473" s="6"/>
      <c r="I5473" s="9"/>
      <c r="J5473" s="9"/>
      <c r="K5473" s="9"/>
    </row>
    <row r="5474" spans="1:11" x14ac:dyDescent="0.25">
      <c r="A5474" s="2"/>
      <c r="B5474" s="2"/>
      <c r="C5474" s="2"/>
      <c r="E5474" s="2"/>
      <c r="G5474" s="2"/>
      <c r="H5474" s="6"/>
      <c r="I5474" s="9"/>
      <c r="J5474" s="9"/>
      <c r="K5474" s="9"/>
    </row>
    <row r="5475" spans="1:11" x14ac:dyDescent="0.25">
      <c r="A5475" s="2"/>
      <c r="B5475" s="2"/>
      <c r="C5475" s="2"/>
      <c r="E5475" s="2"/>
      <c r="G5475" s="2"/>
      <c r="H5475" s="6"/>
      <c r="I5475" s="9"/>
      <c r="J5475" s="9"/>
      <c r="K5475" s="9"/>
    </row>
    <row r="5476" spans="1:11" x14ac:dyDescent="0.25">
      <c r="A5476" s="2"/>
      <c r="B5476" s="2"/>
      <c r="C5476" s="2"/>
      <c r="E5476" s="2"/>
      <c r="G5476" s="2"/>
      <c r="H5476" s="6"/>
      <c r="I5476" s="9"/>
      <c r="J5476" s="9"/>
      <c r="K5476" s="9"/>
    </row>
    <row r="5477" spans="1:11" x14ac:dyDescent="0.25">
      <c r="A5477" s="2"/>
      <c r="B5477" s="2"/>
      <c r="C5477" s="2"/>
      <c r="E5477" s="2"/>
      <c r="G5477" s="2"/>
      <c r="H5477" s="6"/>
      <c r="I5477" s="9"/>
      <c r="J5477" s="9"/>
      <c r="K5477" s="9"/>
    </row>
    <row r="5478" spans="1:11" x14ac:dyDescent="0.25">
      <c r="A5478" s="2"/>
      <c r="B5478" s="2"/>
      <c r="C5478" s="2"/>
      <c r="E5478" s="2"/>
      <c r="G5478" s="2"/>
      <c r="H5478" s="6"/>
      <c r="I5478" s="9"/>
      <c r="J5478" s="9"/>
      <c r="K5478" s="9"/>
    </row>
    <row r="5479" spans="1:11" x14ac:dyDescent="0.25">
      <c r="A5479" s="2"/>
      <c r="B5479" s="2"/>
      <c r="C5479" s="2"/>
      <c r="E5479" s="2"/>
      <c r="G5479" s="2"/>
      <c r="H5479" s="6"/>
      <c r="I5479" s="9"/>
      <c r="J5479" s="9"/>
      <c r="K5479" s="9"/>
    </row>
    <row r="5480" spans="1:11" x14ac:dyDescent="0.25">
      <c r="A5480" s="2"/>
      <c r="B5480" s="2"/>
      <c r="C5480" s="2"/>
      <c r="E5480" s="2"/>
      <c r="G5480" s="2"/>
      <c r="H5480" s="6"/>
      <c r="I5480" s="9"/>
      <c r="J5480" s="9"/>
      <c r="K5480" s="9"/>
    </row>
    <row r="5481" spans="1:11" x14ac:dyDescent="0.25">
      <c r="A5481" s="2"/>
      <c r="B5481" s="2"/>
      <c r="C5481" s="2"/>
      <c r="E5481" s="2"/>
      <c r="G5481" s="2"/>
      <c r="H5481" s="6"/>
      <c r="I5481" s="9"/>
      <c r="J5481" s="9"/>
      <c r="K5481" s="9"/>
    </row>
    <row r="5482" spans="1:11" x14ac:dyDescent="0.25">
      <c r="A5482" s="2"/>
      <c r="B5482" s="2"/>
      <c r="C5482" s="2"/>
      <c r="E5482" s="2"/>
      <c r="G5482" s="2"/>
      <c r="H5482" s="6"/>
      <c r="I5482" s="9"/>
      <c r="J5482" s="9"/>
      <c r="K5482" s="9"/>
    </row>
    <row r="5483" spans="1:11" x14ac:dyDescent="0.25">
      <c r="A5483" s="2"/>
      <c r="B5483" s="2"/>
      <c r="C5483" s="2"/>
      <c r="E5483" s="2"/>
      <c r="G5483" s="2"/>
      <c r="H5483" s="6"/>
      <c r="I5483" s="9"/>
      <c r="J5483" s="9"/>
      <c r="K5483" s="9"/>
    </row>
    <row r="5484" spans="1:11" x14ac:dyDescent="0.25">
      <c r="A5484" s="2"/>
      <c r="B5484" s="2"/>
      <c r="C5484" s="2"/>
      <c r="E5484" s="2"/>
      <c r="G5484" s="2"/>
      <c r="H5484" s="6"/>
      <c r="I5484" s="9"/>
      <c r="J5484" s="9"/>
      <c r="K5484" s="9"/>
    </row>
    <row r="5485" spans="1:11" x14ac:dyDescent="0.25">
      <c r="A5485" s="2"/>
      <c r="B5485" s="2"/>
      <c r="C5485" s="2"/>
      <c r="E5485" s="2"/>
      <c r="G5485" s="2"/>
      <c r="H5485" s="6"/>
      <c r="I5485" s="9"/>
      <c r="J5485" s="9"/>
      <c r="K5485" s="9"/>
    </row>
    <row r="5486" spans="1:11" x14ac:dyDescent="0.25">
      <c r="A5486" s="2"/>
      <c r="B5486" s="2"/>
      <c r="C5486" s="2"/>
      <c r="E5486" s="2"/>
      <c r="G5486" s="2"/>
      <c r="H5486" s="6"/>
      <c r="I5486" s="9"/>
      <c r="J5486" s="9"/>
      <c r="K5486" s="9"/>
    </row>
    <row r="5487" spans="1:11" x14ac:dyDescent="0.25">
      <c r="A5487" s="2"/>
      <c r="B5487" s="2"/>
      <c r="C5487" s="2"/>
      <c r="E5487" s="2"/>
      <c r="G5487" s="2"/>
      <c r="H5487" s="6"/>
      <c r="I5487" s="9"/>
      <c r="J5487" s="9"/>
      <c r="K5487" s="9"/>
    </row>
    <row r="5488" spans="1:11" x14ac:dyDescent="0.25">
      <c r="A5488" s="2"/>
      <c r="B5488" s="2"/>
      <c r="C5488" s="2"/>
      <c r="E5488" s="2"/>
      <c r="G5488" s="2"/>
      <c r="H5488" s="6"/>
      <c r="I5488" s="9"/>
      <c r="J5488" s="9"/>
      <c r="K5488" s="9"/>
    </row>
    <row r="5489" spans="1:11" x14ac:dyDescent="0.25">
      <c r="A5489" s="2"/>
      <c r="B5489" s="2"/>
      <c r="C5489" s="2"/>
      <c r="E5489" s="2"/>
      <c r="G5489" s="2"/>
      <c r="H5489" s="6"/>
      <c r="I5489" s="9"/>
      <c r="J5489" s="9"/>
      <c r="K5489" s="9"/>
    </row>
    <row r="5490" spans="1:11" x14ac:dyDescent="0.25">
      <c r="A5490" s="2"/>
      <c r="B5490" s="2"/>
      <c r="C5490" s="2"/>
      <c r="E5490" s="2"/>
      <c r="G5490" s="2"/>
      <c r="H5490" s="6"/>
      <c r="I5490" s="9"/>
      <c r="J5490" s="9"/>
      <c r="K5490" s="9"/>
    </row>
    <row r="5491" spans="1:11" x14ac:dyDescent="0.25">
      <c r="A5491" s="2"/>
      <c r="B5491" s="2"/>
      <c r="C5491" s="2"/>
      <c r="E5491" s="2"/>
      <c r="G5491" s="2"/>
      <c r="H5491" s="6"/>
      <c r="I5491" s="9"/>
      <c r="J5491" s="9"/>
      <c r="K5491" s="9"/>
    </row>
    <row r="5492" spans="1:11" x14ac:dyDescent="0.25">
      <c r="A5492" s="2"/>
      <c r="B5492" s="2"/>
      <c r="C5492" s="2"/>
      <c r="E5492" s="2"/>
      <c r="G5492" s="2"/>
      <c r="H5492" s="6"/>
      <c r="I5492" s="9"/>
      <c r="J5492" s="9"/>
      <c r="K5492" s="9"/>
    </row>
    <row r="5493" spans="1:11" x14ac:dyDescent="0.25">
      <c r="A5493" s="2"/>
      <c r="B5493" s="2"/>
      <c r="C5493" s="2"/>
      <c r="E5493" s="2"/>
      <c r="G5493" s="2"/>
      <c r="H5493" s="6"/>
      <c r="I5493" s="9"/>
      <c r="J5493" s="9"/>
      <c r="K5493" s="9"/>
    </row>
    <row r="5494" spans="1:11" x14ac:dyDescent="0.25">
      <c r="A5494" s="2"/>
      <c r="B5494" s="2"/>
      <c r="C5494" s="2"/>
      <c r="E5494" s="2"/>
      <c r="G5494" s="2"/>
      <c r="H5494" s="6"/>
      <c r="I5494" s="9"/>
      <c r="J5494" s="9"/>
      <c r="K5494" s="9"/>
    </row>
    <row r="5495" spans="1:11" x14ac:dyDescent="0.25">
      <c r="A5495" s="2"/>
      <c r="B5495" s="2"/>
      <c r="C5495" s="2"/>
      <c r="E5495" s="2"/>
      <c r="G5495" s="2"/>
      <c r="H5495" s="6"/>
      <c r="I5495" s="9"/>
      <c r="J5495" s="9"/>
      <c r="K5495" s="9"/>
    </row>
    <row r="5496" spans="1:11" x14ac:dyDescent="0.25">
      <c r="A5496" s="2"/>
      <c r="B5496" s="2"/>
      <c r="C5496" s="2"/>
      <c r="E5496" s="2"/>
      <c r="G5496" s="2"/>
      <c r="H5496" s="6"/>
      <c r="I5496" s="9"/>
      <c r="J5496" s="9"/>
      <c r="K5496" s="9"/>
    </row>
    <row r="5497" spans="1:11" x14ac:dyDescent="0.25">
      <c r="A5497" s="2"/>
      <c r="B5497" s="2"/>
      <c r="C5497" s="2"/>
      <c r="E5497" s="2"/>
      <c r="G5497" s="2"/>
      <c r="H5497" s="6"/>
      <c r="I5497" s="9"/>
      <c r="J5497" s="9"/>
      <c r="K5497" s="9"/>
    </row>
    <row r="5498" spans="1:11" x14ac:dyDescent="0.25">
      <c r="A5498" s="2"/>
      <c r="B5498" s="2"/>
      <c r="C5498" s="2"/>
      <c r="E5498" s="2"/>
      <c r="G5498" s="2"/>
      <c r="H5498" s="6"/>
      <c r="I5498" s="9"/>
      <c r="J5498" s="9"/>
      <c r="K5498" s="9"/>
    </row>
    <row r="5499" spans="1:11" x14ac:dyDescent="0.25">
      <c r="A5499" s="2"/>
      <c r="B5499" s="2"/>
      <c r="C5499" s="2"/>
      <c r="E5499" s="2"/>
      <c r="G5499" s="2"/>
      <c r="H5499" s="6"/>
      <c r="I5499" s="9"/>
      <c r="J5499" s="9"/>
      <c r="K5499" s="9"/>
    </row>
    <row r="5500" spans="1:11" x14ac:dyDescent="0.25">
      <c r="A5500" s="2"/>
      <c r="B5500" s="2"/>
      <c r="C5500" s="2"/>
      <c r="E5500" s="2"/>
      <c r="G5500" s="2"/>
      <c r="H5500" s="6"/>
      <c r="I5500" s="9"/>
      <c r="J5500" s="9"/>
      <c r="K5500" s="9"/>
    </row>
    <row r="5501" spans="1:11" x14ac:dyDescent="0.25">
      <c r="A5501" s="2"/>
      <c r="B5501" s="2"/>
      <c r="C5501" s="2"/>
      <c r="E5501" s="2"/>
      <c r="G5501" s="2"/>
      <c r="H5501" s="6"/>
      <c r="I5501" s="9"/>
      <c r="J5501" s="9"/>
      <c r="K5501" s="9"/>
    </row>
    <row r="5502" spans="1:11" x14ac:dyDescent="0.25">
      <c r="A5502" s="2"/>
      <c r="B5502" s="2"/>
      <c r="C5502" s="2"/>
      <c r="E5502" s="2"/>
      <c r="G5502" s="2"/>
      <c r="H5502" s="6"/>
      <c r="I5502" s="9"/>
      <c r="J5502" s="9"/>
      <c r="K5502" s="9"/>
    </row>
    <row r="5503" spans="1:11" x14ac:dyDescent="0.25">
      <c r="A5503" s="2"/>
      <c r="B5503" s="2"/>
      <c r="C5503" s="2"/>
      <c r="E5503" s="2"/>
      <c r="G5503" s="2"/>
      <c r="H5503" s="6"/>
      <c r="I5503" s="9"/>
      <c r="J5503" s="9"/>
      <c r="K5503" s="9"/>
    </row>
    <row r="5504" spans="1:11" x14ac:dyDescent="0.25">
      <c r="A5504" s="2"/>
      <c r="B5504" s="2"/>
      <c r="C5504" s="2"/>
      <c r="E5504" s="2"/>
      <c r="G5504" s="2"/>
      <c r="H5504" s="6"/>
      <c r="I5504" s="9"/>
      <c r="J5504" s="9"/>
      <c r="K5504" s="9"/>
    </row>
    <row r="5505" spans="1:11" x14ac:dyDescent="0.25">
      <c r="A5505" s="2"/>
      <c r="B5505" s="2"/>
      <c r="C5505" s="2"/>
      <c r="E5505" s="2"/>
      <c r="G5505" s="2"/>
      <c r="H5505" s="6"/>
      <c r="I5505" s="9"/>
      <c r="J5505" s="9"/>
      <c r="K5505" s="9"/>
    </row>
    <row r="5506" spans="1:11" x14ac:dyDescent="0.25">
      <c r="A5506" s="2"/>
      <c r="B5506" s="2"/>
      <c r="C5506" s="2"/>
      <c r="E5506" s="2"/>
      <c r="G5506" s="2"/>
      <c r="H5506" s="6"/>
      <c r="I5506" s="9"/>
      <c r="J5506" s="9"/>
      <c r="K5506" s="9"/>
    </row>
    <row r="5507" spans="1:11" x14ac:dyDescent="0.25">
      <c r="A5507" s="2"/>
      <c r="B5507" s="2"/>
      <c r="C5507" s="2"/>
      <c r="E5507" s="2"/>
      <c r="G5507" s="2"/>
      <c r="H5507" s="6"/>
      <c r="I5507" s="9"/>
      <c r="J5507" s="9"/>
      <c r="K5507" s="9"/>
    </row>
    <row r="5508" spans="1:11" x14ac:dyDescent="0.25">
      <c r="A5508" s="2"/>
      <c r="B5508" s="2"/>
      <c r="C5508" s="2"/>
      <c r="E5508" s="2"/>
      <c r="G5508" s="2"/>
      <c r="H5508" s="6"/>
      <c r="I5508" s="9"/>
      <c r="J5508" s="9"/>
      <c r="K5508" s="9"/>
    </row>
    <row r="5509" spans="1:11" x14ac:dyDescent="0.25">
      <c r="A5509" s="2"/>
      <c r="B5509" s="2"/>
      <c r="C5509" s="2"/>
      <c r="E5509" s="2"/>
      <c r="G5509" s="2"/>
      <c r="H5509" s="6"/>
      <c r="I5509" s="9"/>
      <c r="J5509" s="9"/>
      <c r="K5509" s="9"/>
    </row>
    <row r="5510" spans="1:11" x14ac:dyDescent="0.25">
      <c r="A5510" s="2"/>
      <c r="B5510" s="2"/>
      <c r="C5510" s="2"/>
      <c r="E5510" s="2"/>
      <c r="G5510" s="2"/>
      <c r="H5510" s="6"/>
      <c r="I5510" s="9"/>
      <c r="J5510" s="9"/>
      <c r="K5510" s="9"/>
    </row>
    <row r="5511" spans="1:11" x14ac:dyDescent="0.25">
      <c r="A5511" s="2"/>
      <c r="B5511" s="2"/>
      <c r="C5511" s="2"/>
      <c r="E5511" s="2"/>
      <c r="G5511" s="2"/>
      <c r="H5511" s="6"/>
      <c r="I5511" s="9"/>
      <c r="J5511" s="9"/>
      <c r="K5511" s="9"/>
    </row>
    <row r="5512" spans="1:11" x14ac:dyDescent="0.25">
      <c r="A5512" s="2"/>
      <c r="B5512" s="2"/>
      <c r="C5512" s="2"/>
      <c r="E5512" s="2"/>
      <c r="G5512" s="2"/>
      <c r="H5512" s="6"/>
      <c r="I5512" s="9"/>
      <c r="J5512" s="9"/>
      <c r="K5512" s="9"/>
    </row>
    <row r="5513" spans="1:11" x14ac:dyDescent="0.25">
      <c r="A5513" s="2"/>
      <c r="B5513" s="2"/>
      <c r="C5513" s="2"/>
      <c r="E5513" s="2"/>
      <c r="G5513" s="2"/>
      <c r="H5513" s="6"/>
      <c r="I5513" s="9"/>
      <c r="J5513" s="9"/>
      <c r="K5513" s="9"/>
    </row>
    <row r="5514" spans="1:11" x14ac:dyDescent="0.25">
      <c r="A5514" s="2"/>
      <c r="B5514" s="2"/>
      <c r="C5514" s="2"/>
      <c r="E5514" s="2"/>
      <c r="G5514" s="2"/>
      <c r="H5514" s="6"/>
      <c r="I5514" s="9"/>
      <c r="J5514" s="9"/>
      <c r="K5514" s="9"/>
    </row>
    <row r="5515" spans="1:11" x14ac:dyDescent="0.25">
      <c r="A5515" s="2"/>
      <c r="B5515" s="2"/>
      <c r="C5515" s="2"/>
      <c r="E5515" s="2"/>
      <c r="G5515" s="2"/>
      <c r="H5515" s="6"/>
      <c r="I5515" s="9"/>
      <c r="J5515" s="9"/>
      <c r="K5515" s="9"/>
    </row>
    <row r="5516" spans="1:11" x14ac:dyDescent="0.25">
      <c r="A5516" s="2"/>
      <c r="B5516" s="2"/>
      <c r="C5516" s="2"/>
      <c r="E5516" s="2"/>
      <c r="G5516" s="2"/>
      <c r="H5516" s="6"/>
      <c r="I5516" s="9"/>
      <c r="J5516" s="9"/>
      <c r="K5516" s="9"/>
    </row>
    <row r="5517" spans="1:11" x14ac:dyDescent="0.25">
      <c r="A5517" s="2"/>
      <c r="B5517" s="2"/>
      <c r="C5517" s="2"/>
      <c r="E5517" s="2"/>
      <c r="G5517" s="2"/>
      <c r="H5517" s="6"/>
      <c r="I5517" s="9"/>
      <c r="J5517" s="9"/>
      <c r="K5517" s="9"/>
    </row>
    <row r="5518" spans="1:11" x14ac:dyDescent="0.25">
      <c r="A5518" s="2"/>
      <c r="B5518" s="2"/>
      <c r="C5518" s="2"/>
      <c r="E5518" s="2"/>
      <c r="G5518" s="2"/>
      <c r="H5518" s="6"/>
      <c r="I5518" s="9"/>
      <c r="J5518" s="9"/>
      <c r="K5518" s="9"/>
    </row>
    <row r="5519" spans="1:11" x14ac:dyDescent="0.25">
      <c r="A5519" s="2"/>
      <c r="B5519" s="2"/>
      <c r="C5519" s="2"/>
      <c r="E5519" s="2"/>
      <c r="G5519" s="2"/>
      <c r="H5519" s="6"/>
      <c r="I5519" s="9"/>
      <c r="J5519" s="9"/>
      <c r="K5519" s="9"/>
    </row>
    <row r="5520" spans="1:11" x14ac:dyDescent="0.25">
      <c r="A5520" s="2"/>
      <c r="B5520" s="2"/>
      <c r="C5520" s="2"/>
      <c r="E5520" s="2"/>
      <c r="G5520" s="2"/>
      <c r="H5520" s="6"/>
      <c r="I5520" s="9"/>
      <c r="J5520" s="9"/>
      <c r="K5520" s="9"/>
    </row>
    <row r="5521" spans="1:11" x14ac:dyDescent="0.25">
      <c r="A5521" s="2"/>
      <c r="B5521" s="2"/>
      <c r="C5521" s="2"/>
      <c r="E5521" s="2"/>
      <c r="G5521" s="2"/>
      <c r="H5521" s="6"/>
      <c r="I5521" s="9"/>
      <c r="J5521" s="9"/>
      <c r="K5521" s="9"/>
    </row>
    <row r="5522" spans="1:11" x14ac:dyDescent="0.25">
      <c r="A5522" s="2"/>
      <c r="B5522" s="2"/>
      <c r="C5522" s="2"/>
      <c r="E5522" s="2"/>
      <c r="G5522" s="2"/>
      <c r="H5522" s="6"/>
      <c r="I5522" s="9"/>
      <c r="J5522" s="9"/>
      <c r="K5522" s="9"/>
    </row>
    <row r="5523" spans="1:11" x14ac:dyDescent="0.25">
      <c r="A5523" s="2"/>
      <c r="B5523" s="2"/>
      <c r="C5523" s="2"/>
      <c r="E5523" s="2"/>
      <c r="G5523" s="2"/>
      <c r="H5523" s="6"/>
      <c r="I5523" s="9"/>
      <c r="J5523" s="9"/>
      <c r="K5523" s="9"/>
    </row>
    <row r="5524" spans="1:11" x14ac:dyDescent="0.25">
      <c r="A5524" s="2"/>
      <c r="B5524" s="2"/>
      <c r="C5524" s="2"/>
      <c r="E5524" s="2"/>
      <c r="G5524" s="2"/>
      <c r="H5524" s="6"/>
      <c r="I5524" s="9"/>
      <c r="J5524" s="9"/>
      <c r="K5524" s="9"/>
    </row>
    <row r="5525" spans="1:11" x14ac:dyDescent="0.25">
      <c r="A5525" s="2"/>
      <c r="B5525" s="2"/>
      <c r="C5525" s="2"/>
      <c r="E5525" s="2"/>
      <c r="G5525" s="2"/>
      <c r="H5525" s="6"/>
      <c r="I5525" s="9"/>
      <c r="J5525" s="9"/>
      <c r="K5525" s="9"/>
    </row>
    <row r="5526" spans="1:11" x14ac:dyDescent="0.25">
      <c r="A5526" s="2"/>
      <c r="B5526" s="2"/>
      <c r="C5526" s="2"/>
      <c r="E5526" s="2"/>
      <c r="G5526" s="2"/>
      <c r="H5526" s="6"/>
      <c r="I5526" s="9"/>
      <c r="J5526" s="9"/>
      <c r="K5526" s="9"/>
    </row>
    <row r="5527" spans="1:11" x14ac:dyDescent="0.25">
      <c r="A5527" s="2"/>
      <c r="B5527" s="2"/>
      <c r="C5527" s="2"/>
      <c r="E5527" s="2"/>
      <c r="G5527" s="2"/>
      <c r="H5527" s="6"/>
      <c r="I5527" s="9"/>
      <c r="J5527" s="9"/>
      <c r="K5527" s="9"/>
    </row>
    <row r="5528" spans="1:11" x14ac:dyDescent="0.25">
      <c r="A5528" s="2"/>
      <c r="B5528" s="2"/>
      <c r="C5528" s="2"/>
      <c r="E5528" s="2"/>
      <c r="G5528" s="2"/>
      <c r="H5528" s="6"/>
      <c r="I5528" s="9"/>
      <c r="J5528" s="9"/>
      <c r="K5528" s="9"/>
    </row>
    <row r="5529" spans="1:11" x14ac:dyDescent="0.25">
      <c r="A5529" s="2"/>
      <c r="B5529" s="2"/>
      <c r="C5529" s="2"/>
      <c r="E5529" s="2"/>
      <c r="G5529" s="2"/>
      <c r="H5529" s="6"/>
      <c r="I5529" s="9"/>
      <c r="J5529" s="9"/>
      <c r="K5529" s="9"/>
    </row>
    <row r="5530" spans="1:11" x14ac:dyDescent="0.25">
      <c r="A5530" s="2"/>
      <c r="B5530" s="2"/>
      <c r="C5530" s="2"/>
      <c r="E5530" s="2"/>
      <c r="G5530" s="2"/>
      <c r="H5530" s="6"/>
      <c r="I5530" s="9"/>
      <c r="J5530" s="9"/>
      <c r="K5530" s="9"/>
    </row>
    <row r="5531" spans="1:11" x14ac:dyDescent="0.25">
      <c r="A5531" s="2"/>
      <c r="B5531" s="2"/>
      <c r="C5531" s="2"/>
      <c r="E5531" s="2"/>
      <c r="G5531" s="2"/>
      <c r="H5531" s="6"/>
      <c r="I5531" s="9"/>
      <c r="J5531" s="9"/>
      <c r="K5531" s="9"/>
    </row>
    <row r="5532" spans="1:11" x14ac:dyDescent="0.25">
      <c r="A5532" s="2"/>
      <c r="B5532" s="2"/>
      <c r="C5532" s="2"/>
      <c r="E5532" s="2"/>
      <c r="G5532" s="2"/>
      <c r="H5532" s="6"/>
      <c r="I5532" s="9"/>
      <c r="J5532" s="9"/>
      <c r="K5532" s="9"/>
    </row>
    <row r="5533" spans="1:11" x14ac:dyDescent="0.25">
      <c r="A5533" s="2"/>
      <c r="B5533" s="2"/>
      <c r="C5533" s="2"/>
      <c r="E5533" s="2"/>
      <c r="G5533" s="2"/>
      <c r="H5533" s="6"/>
      <c r="I5533" s="9"/>
      <c r="J5533" s="9"/>
      <c r="K5533" s="9"/>
    </row>
    <row r="5534" spans="1:11" x14ac:dyDescent="0.25">
      <c r="A5534" s="2"/>
      <c r="B5534" s="2"/>
      <c r="C5534" s="2"/>
      <c r="E5534" s="2"/>
      <c r="G5534" s="2"/>
      <c r="H5534" s="6"/>
      <c r="I5534" s="9"/>
      <c r="J5534" s="9"/>
      <c r="K5534" s="9"/>
    </row>
    <row r="5535" spans="1:11" x14ac:dyDescent="0.25">
      <c r="A5535" s="2"/>
      <c r="B5535" s="2"/>
      <c r="C5535" s="2"/>
      <c r="E5535" s="2"/>
      <c r="G5535" s="2"/>
      <c r="H5535" s="6"/>
      <c r="I5535" s="9"/>
      <c r="J5535" s="9"/>
      <c r="K5535" s="9"/>
    </row>
    <row r="5536" spans="1:11" x14ac:dyDescent="0.25">
      <c r="A5536" s="2"/>
      <c r="B5536" s="2"/>
      <c r="C5536" s="2"/>
      <c r="E5536" s="2"/>
      <c r="G5536" s="2"/>
      <c r="H5536" s="6"/>
      <c r="I5536" s="9"/>
      <c r="J5536" s="9"/>
      <c r="K5536" s="9"/>
    </row>
    <row r="5537" spans="1:11" x14ac:dyDescent="0.25">
      <c r="A5537" s="2"/>
      <c r="B5537" s="2"/>
      <c r="C5537" s="2"/>
      <c r="E5537" s="2"/>
      <c r="G5537" s="2"/>
      <c r="H5537" s="6"/>
      <c r="I5537" s="9"/>
      <c r="J5537" s="9"/>
      <c r="K5537" s="9"/>
    </row>
    <row r="5538" spans="1:11" x14ac:dyDescent="0.25">
      <c r="A5538" s="2"/>
      <c r="B5538" s="2"/>
      <c r="C5538" s="2"/>
      <c r="E5538" s="2"/>
      <c r="G5538" s="2"/>
      <c r="H5538" s="6"/>
      <c r="I5538" s="9"/>
      <c r="J5538" s="9"/>
      <c r="K5538" s="9"/>
    </row>
    <row r="5539" spans="1:11" x14ac:dyDescent="0.25">
      <c r="A5539" s="2"/>
      <c r="B5539" s="2"/>
      <c r="C5539" s="2"/>
      <c r="E5539" s="2"/>
      <c r="G5539" s="2"/>
      <c r="H5539" s="6"/>
      <c r="I5539" s="9"/>
      <c r="J5539" s="9"/>
      <c r="K5539" s="9"/>
    </row>
    <row r="5540" spans="1:11" x14ac:dyDescent="0.25">
      <c r="A5540" s="2"/>
      <c r="B5540" s="2"/>
      <c r="C5540" s="2"/>
      <c r="E5540" s="2"/>
      <c r="G5540" s="2"/>
      <c r="H5540" s="6"/>
      <c r="I5540" s="9"/>
      <c r="J5540" s="9"/>
      <c r="K5540" s="9"/>
    </row>
    <row r="5541" spans="1:11" x14ac:dyDescent="0.25">
      <c r="A5541" s="2"/>
      <c r="B5541" s="2"/>
      <c r="C5541" s="2"/>
      <c r="E5541" s="2"/>
      <c r="G5541" s="2"/>
      <c r="H5541" s="6"/>
      <c r="I5541" s="9"/>
      <c r="J5541" s="9"/>
      <c r="K5541" s="9"/>
    </row>
    <row r="5542" spans="1:11" x14ac:dyDescent="0.25">
      <c r="A5542" s="2"/>
      <c r="B5542" s="2"/>
      <c r="C5542" s="2"/>
      <c r="E5542" s="2"/>
      <c r="G5542" s="2"/>
      <c r="H5542" s="6"/>
      <c r="I5542" s="9"/>
      <c r="J5542" s="9"/>
      <c r="K5542" s="9"/>
    </row>
    <row r="5543" spans="1:11" x14ac:dyDescent="0.25">
      <c r="A5543" s="2"/>
      <c r="B5543" s="2"/>
      <c r="C5543" s="2"/>
      <c r="E5543" s="2"/>
      <c r="G5543" s="2"/>
      <c r="H5543" s="6"/>
      <c r="I5543" s="9"/>
      <c r="J5543" s="9"/>
      <c r="K5543" s="9"/>
    </row>
    <row r="5544" spans="1:11" x14ac:dyDescent="0.25">
      <c r="A5544" s="2"/>
      <c r="B5544" s="2"/>
      <c r="C5544" s="2"/>
      <c r="E5544" s="2"/>
      <c r="G5544" s="2"/>
      <c r="H5544" s="6"/>
      <c r="I5544" s="9"/>
      <c r="J5544" s="9"/>
      <c r="K5544" s="9"/>
    </row>
    <row r="5545" spans="1:11" x14ac:dyDescent="0.25">
      <c r="A5545" s="2"/>
      <c r="B5545" s="2"/>
      <c r="C5545" s="2"/>
      <c r="E5545" s="2"/>
      <c r="G5545" s="2"/>
      <c r="H5545" s="6"/>
      <c r="I5545" s="9"/>
      <c r="J5545" s="9"/>
      <c r="K5545" s="9"/>
    </row>
    <row r="5546" spans="1:11" x14ac:dyDescent="0.25">
      <c r="A5546" s="2"/>
      <c r="B5546" s="2"/>
      <c r="C5546" s="2"/>
      <c r="E5546" s="2"/>
      <c r="G5546" s="2"/>
      <c r="H5546" s="6"/>
      <c r="I5546" s="9"/>
      <c r="J5546" s="9"/>
      <c r="K5546" s="9"/>
    </row>
    <row r="5547" spans="1:11" x14ac:dyDescent="0.25">
      <c r="A5547" s="2"/>
      <c r="B5547" s="2"/>
      <c r="C5547" s="2"/>
      <c r="E5547" s="2"/>
      <c r="G5547" s="2"/>
      <c r="H5547" s="6"/>
      <c r="I5547" s="9"/>
      <c r="J5547" s="9"/>
      <c r="K5547" s="9"/>
    </row>
    <row r="5548" spans="1:11" x14ac:dyDescent="0.25">
      <c r="A5548" s="2"/>
      <c r="B5548" s="2"/>
      <c r="C5548" s="2"/>
      <c r="E5548" s="2"/>
      <c r="G5548" s="2"/>
      <c r="H5548" s="6"/>
      <c r="I5548" s="9"/>
      <c r="J5548" s="9"/>
      <c r="K5548" s="9"/>
    </row>
    <row r="5549" spans="1:11" x14ac:dyDescent="0.25">
      <c r="A5549" s="2"/>
      <c r="B5549" s="2"/>
      <c r="C5549" s="2"/>
      <c r="E5549" s="2"/>
      <c r="G5549" s="2"/>
      <c r="H5549" s="6"/>
      <c r="I5549" s="9"/>
      <c r="J5549" s="9"/>
      <c r="K5549" s="9"/>
    </row>
    <row r="5550" spans="1:11" x14ac:dyDescent="0.25">
      <c r="A5550" s="2"/>
      <c r="B5550" s="2"/>
      <c r="C5550" s="2"/>
      <c r="E5550" s="2"/>
      <c r="G5550" s="2"/>
      <c r="H5550" s="6"/>
      <c r="I5550" s="9"/>
      <c r="J5550" s="9"/>
      <c r="K5550" s="9"/>
    </row>
    <row r="5551" spans="1:11" x14ac:dyDescent="0.25">
      <c r="A5551" s="2"/>
      <c r="B5551" s="2"/>
      <c r="C5551" s="2"/>
      <c r="E5551" s="2"/>
      <c r="G5551" s="2"/>
      <c r="H5551" s="6"/>
      <c r="I5551" s="9"/>
      <c r="J5551" s="9"/>
      <c r="K5551" s="9"/>
    </row>
    <row r="5552" spans="1:11" x14ac:dyDescent="0.25">
      <c r="A5552" s="2"/>
      <c r="B5552" s="2"/>
      <c r="C5552" s="2"/>
      <c r="E5552" s="2"/>
      <c r="G5552" s="2"/>
      <c r="H5552" s="6"/>
      <c r="I5552" s="9"/>
      <c r="J5552" s="9"/>
      <c r="K5552" s="9"/>
    </row>
    <row r="5553" spans="1:11" x14ac:dyDescent="0.25">
      <c r="A5553" s="2"/>
      <c r="B5553" s="2"/>
      <c r="C5553" s="2"/>
      <c r="E5553" s="2"/>
      <c r="G5553" s="2"/>
      <c r="H5553" s="6"/>
      <c r="I5553" s="9"/>
      <c r="J5553" s="9"/>
      <c r="K5553" s="9"/>
    </row>
    <row r="5554" spans="1:11" x14ac:dyDescent="0.25">
      <c r="A5554" s="2"/>
      <c r="B5554" s="2"/>
      <c r="C5554" s="2"/>
      <c r="E5554" s="2"/>
      <c r="G5554" s="2"/>
      <c r="H5554" s="6"/>
      <c r="I5554" s="9"/>
      <c r="J5554" s="9"/>
      <c r="K5554" s="9"/>
    </row>
    <row r="5555" spans="1:11" x14ac:dyDescent="0.25">
      <c r="A5555" s="2"/>
      <c r="B5555" s="2"/>
      <c r="C5555" s="2"/>
      <c r="E5555" s="2"/>
      <c r="G5555" s="2"/>
      <c r="H5555" s="6"/>
      <c r="I5555" s="9"/>
      <c r="J5555" s="9"/>
      <c r="K5555" s="9"/>
    </row>
    <row r="5556" spans="1:11" x14ac:dyDescent="0.25">
      <c r="A5556" s="2"/>
      <c r="B5556" s="2"/>
      <c r="C5556" s="2"/>
      <c r="E5556" s="2"/>
      <c r="G5556" s="2"/>
      <c r="H5556" s="6"/>
      <c r="I5556" s="9"/>
      <c r="J5556" s="9"/>
      <c r="K5556" s="9"/>
    </row>
    <row r="5557" spans="1:11" x14ac:dyDescent="0.25">
      <c r="A5557" s="2"/>
      <c r="B5557" s="2"/>
      <c r="C5557" s="2"/>
      <c r="E5557" s="2"/>
      <c r="G5557" s="2"/>
      <c r="H5557" s="6"/>
      <c r="I5557" s="9"/>
      <c r="J5557" s="9"/>
      <c r="K5557" s="9"/>
    </row>
    <row r="5558" spans="1:11" x14ac:dyDescent="0.25">
      <c r="A5558" s="2"/>
      <c r="B5558" s="2"/>
      <c r="C5558" s="2"/>
      <c r="E5558" s="2"/>
      <c r="G5558" s="2"/>
      <c r="H5558" s="6"/>
      <c r="I5558" s="9"/>
      <c r="J5558" s="9"/>
      <c r="K5558" s="9"/>
    </row>
    <row r="5559" spans="1:11" x14ac:dyDescent="0.25">
      <c r="A5559" s="2"/>
      <c r="B5559" s="2"/>
      <c r="C5559" s="2"/>
      <c r="E5559" s="2"/>
      <c r="G5559" s="2"/>
      <c r="H5559" s="6"/>
      <c r="I5559" s="9"/>
      <c r="J5559" s="9"/>
      <c r="K5559" s="9"/>
    </row>
    <row r="5560" spans="1:11" x14ac:dyDescent="0.25">
      <c r="A5560" s="2"/>
      <c r="B5560" s="2"/>
      <c r="C5560" s="2"/>
      <c r="E5560" s="2"/>
      <c r="G5560" s="2"/>
      <c r="H5560" s="6"/>
      <c r="I5560" s="9"/>
      <c r="J5560" s="9"/>
      <c r="K5560" s="9"/>
    </row>
    <row r="5561" spans="1:11" x14ac:dyDescent="0.25">
      <c r="A5561" s="2"/>
      <c r="B5561" s="2"/>
      <c r="C5561" s="2"/>
      <c r="E5561" s="2"/>
      <c r="G5561" s="2"/>
      <c r="H5561" s="6"/>
      <c r="I5561" s="9"/>
      <c r="J5561" s="9"/>
      <c r="K5561" s="9"/>
    </row>
    <row r="5562" spans="1:11" x14ac:dyDescent="0.25">
      <c r="A5562" s="2"/>
      <c r="B5562" s="2"/>
      <c r="C5562" s="2"/>
      <c r="E5562" s="2"/>
      <c r="G5562" s="2"/>
      <c r="H5562" s="6"/>
      <c r="I5562" s="9"/>
      <c r="J5562" s="9"/>
      <c r="K5562" s="9"/>
    </row>
    <row r="5563" spans="1:11" x14ac:dyDescent="0.25">
      <c r="A5563" s="2"/>
      <c r="B5563" s="2"/>
      <c r="C5563" s="2"/>
      <c r="E5563" s="2"/>
      <c r="G5563" s="2"/>
      <c r="H5563" s="6"/>
      <c r="I5563" s="9"/>
      <c r="J5563" s="9"/>
      <c r="K5563" s="9"/>
    </row>
    <row r="5564" spans="1:11" x14ac:dyDescent="0.25">
      <c r="A5564" s="2"/>
      <c r="B5564" s="2"/>
      <c r="C5564" s="2"/>
      <c r="E5564" s="2"/>
      <c r="G5564" s="2"/>
      <c r="H5564" s="6"/>
      <c r="I5564" s="9"/>
      <c r="J5564" s="9"/>
      <c r="K5564" s="9"/>
    </row>
    <row r="5565" spans="1:11" x14ac:dyDescent="0.25">
      <c r="A5565" s="2"/>
      <c r="B5565" s="2"/>
      <c r="C5565" s="2"/>
      <c r="E5565" s="2"/>
      <c r="G5565" s="2"/>
      <c r="H5565" s="6"/>
      <c r="I5565" s="9"/>
      <c r="J5565" s="9"/>
      <c r="K5565" s="9"/>
    </row>
    <row r="5566" spans="1:11" x14ac:dyDescent="0.25">
      <c r="A5566" s="2"/>
      <c r="B5566" s="2"/>
      <c r="C5566" s="2"/>
      <c r="E5566" s="2"/>
      <c r="G5566" s="2"/>
      <c r="H5566" s="6"/>
      <c r="I5566" s="9"/>
      <c r="J5566" s="9"/>
      <c r="K5566" s="9"/>
    </row>
    <row r="5567" spans="1:11" x14ac:dyDescent="0.25">
      <c r="A5567" s="2"/>
      <c r="B5567" s="2"/>
      <c r="C5567" s="2"/>
      <c r="E5567" s="2"/>
      <c r="G5567" s="2"/>
      <c r="H5567" s="6"/>
      <c r="I5567" s="9"/>
      <c r="J5567" s="9"/>
      <c r="K5567" s="9"/>
    </row>
    <row r="5568" spans="1:11" x14ac:dyDescent="0.25">
      <c r="A5568" s="2"/>
      <c r="B5568" s="2"/>
      <c r="C5568" s="2"/>
      <c r="E5568" s="2"/>
      <c r="G5568" s="2"/>
      <c r="H5568" s="6"/>
      <c r="I5568" s="9"/>
      <c r="J5568" s="9"/>
      <c r="K5568" s="9"/>
    </row>
    <row r="5569" spans="1:11" x14ac:dyDescent="0.25">
      <c r="A5569" s="2"/>
      <c r="B5569" s="2"/>
      <c r="C5569" s="2"/>
      <c r="E5569" s="2"/>
      <c r="G5569" s="2"/>
      <c r="H5569" s="6"/>
      <c r="I5569" s="9"/>
      <c r="J5569" s="9"/>
      <c r="K5569" s="9"/>
    </row>
    <row r="5570" spans="1:11" x14ac:dyDescent="0.25">
      <c r="A5570" s="2"/>
      <c r="B5570" s="2"/>
      <c r="C5570" s="2"/>
      <c r="E5570" s="2"/>
      <c r="G5570" s="2"/>
      <c r="H5570" s="6"/>
      <c r="I5570" s="9"/>
      <c r="J5570" s="9"/>
      <c r="K5570" s="9"/>
    </row>
    <row r="5571" spans="1:11" x14ac:dyDescent="0.25">
      <c r="A5571" s="2"/>
      <c r="B5571" s="2"/>
      <c r="C5571" s="2"/>
      <c r="E5571" s="2"/>
      <c r="G5571" s="2"/>
      <c r="H5571" s="6"/>
      <c r="I5571" s="9"/>
      <c r="J5571" s="9"/>
      <c r="K5571" s="9"/>
    </row>
    <row r="5572" spans="1:11" x14ac:dyDescent="0.25">
      <c r="A5572" s="2"/>
      <c r="B5572" s="2"/>
      <c r="C5572" s="2"/>
      <c r="E5572" s="2"/>
      <c r="G5572" s="2"/>
      <c r="H5572" s="6"/>
      <c r="I5572" s="9"/>
      <c r="J5572" s="9"/>
      <c r="K5572" s="9"/>
    </row>
    <row r="5573" spans="1:11" x14ac:dyDescent="0.25">
      <c r="A5573" s="2"/>
      <c r="B5573" s="2"/>
      <c r="C5573" s="2"/>
      <c r="E5573" s="2"/>
      <c r="G5573" s="2"/>
      <c r="H5573" s="6"/>
      <c r="I5573" s="9"/>
      <c r="J5573" s="9"/>
      <c r="K5573" s="9"/>
    </row>
    <row r="5574" spans="1:11" x14ac:dyDescent="0.25">
      <c r="A5574" s="2"/>
      <c r="B5574" s="2"/>
      <c r="C5574" s="2"/>
      <c r="E5574" s="2"/>
      <c r="G5574" s="2"/>
      <c r="H5574" s="6"/>
      <c r="I5574" s="9"/>
      <c r="J5574" s="9"/>
      <c r="K5574" s="9"/>
    </row>
    <row r="5575" spans="1:11" x14ac:dyDescent="0.25">
      <c r="A5575" s="2"/>
      <c r="B5575" s="2"/>
      <c r="C5575" s="2"/>
      <c r="E5575" s="2"/>
      <c r="G5575" s="2"/>
      <c r="H5575" s="6"/>
      <c r="I5575" s="9"/>
      <c r="J5575" s="9"/>
      <c r="K5575" s="9"/>
    </row>
    <row r="5576" spans="1:11" x14ac:dyDescent="0.25">
      <c r="A5576" s="2"/>
      <c r="B5576" s="2"/>
      <c r="C5576" s="2"/>
      <c r="E5576" s="2"/>
      <c r="G5576" s="2"/>
      <c r="H5576" s="6"/>
      <c r="I5576" s="9"/>
      <c r="J5576" s="9"/>
      <c r="K5576" s="9"/>
    </row>
    <row r="5577" spans="1:11" x14ac:dyDescent="0.25">
      <c r="A5577" s="2"/>
      <c r="B5577" s="2"/>
      <c r="C5577" s="2"/>
      <c r="E5577" s="2"/>
      <c r="G5577" s="2"/>
      <c r="H5577" s="6"/>
      <c r="I5577" s="9"/>
      <c r="J5577" s="9"/>
      <c r="K5577" s="9"/>
    </row>
    <row r="5578" spans="1:11" x14ac:dyDescent="0.25">
      <c r="A5578" s="2"/>
      <c r="B5578" s="2"/>
      <c r="C5578" s="2"/>
      <c r="E5578" s="2"/>
      <c r="G5578" s="2"/>
      <c r="H5578" s="6"/>
      <c r="I5578" s="9"/>
      <c r="J5578" s="9"/>
      <c r="K5578" s="9"/>
    </row>
    <row r="5579" spans="1:11" x14ac:dyDescent="0.25">
      <c r="A5579" s="2"/>
      <c r="B5579" s="2"/>
      <c r="C5579" s="2"/>
      <c r="E5579" s="2"/>
      <c r="G5579" s="2"/>
      <c r="H5579" s="6"/>
      <c r="I5579" s="9"/>
      <c r="J5579" s="9"/>
      <c r="K5579" s="9"/>
    </row>
    <row r="5580" spans="1:11" x14ac:dyDescent="0.25">
      <c r="A5580" s="2"/>
      <c r="B5580" s="2"/>
      <c r="C5580" s="2"/>
      <c r="E5580" s="2"/>
      <c r="G5580" s="2"/>
      <c r="H5580" s="6"/>
      <c r="I5580" s="9"/>
      <c r="J5580" s="9"/>
      <c r="K5580" s="9"/>
    </row>
    <row r="5581" spans="1:11" x14ac:dyDescent="0.25">
      <c r="A5581" s="2"/>
      <c r="B5581" s="2"/>
      <c r="C5581" s="2"/>
      <c r="E5581" s="2"/>
      <c r="G5581" s="2"/>
      <c r="H5581" s="6"/>
      <c r="I5581" s="9"/>
      <c r="J5581" s="9"/>
      <c r="K5581" s="9"/>
    </row>
    <row r="5582" spans="1:11" x14ac:dyDescent="0.25">
      <c r="A5582" s="2"/>
      <c r="B5582" s="2"/>
      <c r="C5582" s="2"/>
      <c r="E5582" s="2"/>
      <c r="G5582" s="2"/>
      <c r="H5582" s="6"/>
      <c r="I5582" s="9"/>
      <c r="J5582" s="9"/>
      <c r="K5582" s="9"/>
    </row>
    <row r="5583" spans="1:11" x14ac:dyDescent="0.25">
      <c r="A5583" s="2"/>
      <c r="B5583" s="2"/>
      <c r="C5583" s="2"/>
      <c r="E5583" s="2"/>
      <c r="G5583" s="2"/>
      <c r="H5583" s="6"/>
      <c r="I5583" s="9"/>
      <c r="J5583" s="9"/>
      <c r="K5583" s="9"/>
    </row>
    <row r="5584" spans="1:11" x14ac:dyDescent="0.25">
      <c r="A5584" s="2"/>
      <c r="B5584" s="2"/>
      <c r="C5584" s="2"/>
      <c r="E5584" s="2"/>
      <c r="G5584" s="2"/>
      <c r="H5584" s="6"/>
      <c r="I5584" s="9"/>
      <c r="J5584" s="9"/>
      <c r="K5584" s="9"/>
    </row>
    <row r="5585" spans="1:11" x14ac:dyDescent="0.25">
      <c r="A5585" s="2"/>
      <c r="B5585" s="2"/>
      <c r="C5585" s="2"/>
      <c r="E5585" s="2"/>
      <c r="G5585" s="2"/>
      <c r="H5585" s="6"/>
      <c r="I5585" s="9"/>
      <c r="J5585" s="9"/>
      <c r="K5585" s="9"/>
    </row>
    <row r="5586" spans="1:11" x14ac:dyDescent="0.25">
      <c r="A5586" s="2"/>
      <c r="B5586" s="2"/>
      <c r="C5586" s="2"/>
      <c r="E5586" s="2"/>
      <c r="G5586" s="2"/>
      <c r="H5586" s="6"/>
      <c r="I5586" s="9"/>
      <c r="J5586" s="9"/>
      <c r="K5586" s="9"/>
    </row>
    <row r="5587" spans="1:11" x14ac:dyDescent="0.25">
      <c r="A5587" s="2"/>
      <c r="B5587" s="2"/>
      <c r="C5587" s="2"/>
      <c r="E5587" s="2"/>
      <c r="G5587" s="2"/>
      <c r="H5587" s="6"/>
      <c r="I5587" s="9"/>
      <c r="J5587" s="9"/>
      <c r="K5587" s="9"/>
    </row>
    <row r="5588" spans="1:11" x14ac:dyDescent="0.25">
      <c r="A5588" s="2"/>
      <c r="B5588" s="2"/>
      <c r="C5588" s="2"/>
      <c r="E5588" s="2"/>
      <c r="G5588" s="2"/>
      <c r="H5588" s="6"/>
      <c r="I5588" s="9"/>
      <c r="J5588" s="9"/>
      <c r="K5588" s="9"/>
    </row>
    <row r="5589" spans="1:11" x14ac:dyDescent="0.25">
      <c r="A5589" s="2"/>
      <c r="B5589" s="2"/>
      <c r="C5589" s="2"/>
      <c r="E5589" s="2"/>
      <c r="G5589" s="2"/>
      <c r="H5589" s="6"/>
      <c r="I5589" s="9"/>
      <c r="J5589" s="9"/>
      <c r="K5589" s="9"/>
    </row>
    <row r="5590" spans="1:11" x14ac:dyDescent="0.25">
      <c r="A5590" s="2"/>
      <c r="B5590" s="2"/>
      <c r="C5590" s="2"/>
      <c r="E5590" s="2"/>
      <c r="G5590" s="2"/>
      <c r="H5590" s="6"/>
      <c r="I5590" s="9"/>
      <c r="J5590" s="9"/>
      <c r="K5590" s="9"/>
    </row>
    <row r="5591" spans="1:11" x14ac:dyDescent="0.25">
      <c r="A5591" s="2"/>
      <c r="B5591" s="2"/>
      <c r="C5591" s="2"/>
      <c r="E5591" s="2"/>
      <c r="G5591" s="2"/>
      <c r="H5591" s="6"/>
      <c r="I5591" s="9"/>
      <c r="J5591" s="9"/>
      <c r="K5591" s="9"/>
    </row>
    <row r="5592" spans="1:11" x14ac:dyDescent="0.25">
      <c r="A5592" s="2"/>
      <c r="B5592" s="2"/>
      <c r="C5592" s="2"/>
      <c r="E5592" s="2"/>
      <c r="G5592" s="2"/>
      <c r="H5592" s="6"/>
      <c r="I5592" s="9"/>
      <c r="J5592" s="9"/>
      <c r="K5592" s="9"/>
    </row>
    <row r="5593" spans="1:11" x14ac:dyDescent="0.25">
      <c r="A5593" s="2"/>
      <c r="B5593" s="2"/>
      <c r="C5593" s="2"/>
      <c r="E5593" s="2"/>
      <c r="G5593" s="2"/>
      <c r="H5593" s="6"/>
      <c r="I5593" s="9"/>
      <c r="J5593" s="9"/>
      <c r="K5593" s="9"/>
    </row>
    <row r="5594" spans="1:11" x14ac:dyDescent="0.25">
      <c r="A5594" s="2"/>
      <c r="B5594" s="2"/>
      <c r="C5594" s="2"/>
      <c r="E5594" s="2"/>
      <c r="G5594" s="2"/>
      <c r="H5594" s="6"/>
      <c r="I5594" s="9"/>
      <c r="J5594" s="9"/>
      <c r="K5594" s="9"/>
    </row>
    <row r="5595" spans="1:11" x14ac:dyDescent="0.25">
      <c r="A5595" s="2"/>
      <c r="B5595" s="2"/>
      <c r="C5595" s="2"/>
      <c r="E5595" s="2"/>
      <c r="G5595" s="2"/>
      <c r="H5595" s="6"/>
      <c r="I5595" s="9"/>
      <c r="J5595" s="9"/>
      <c r="K5595" s="9"/>
    </row>
    <row r="5596" spans="1:11" x14ac:dyDescent="0.25">
      <c r="A5596" s="2"/>
      <c r="B5596" s="2"/>
      <c r="C5596" s="2"/>
      <c r="E5596" s="2"/>
      <c r="G5596" s="2"/>
      <c r="H5596" s="6"/>
      <c r="I5596" s="9"/>
      <c r="J5596" s="9"/>
      <c r="K5596" s="9"/>
    </row>
    <row r="5597" spans="1:11" x14ac:dyDescent="0.25">
      <c r="A5597" s="2"/>
      <c r="B5597" s="2"/>
      <c r="C5597" s="2"/>
      <c r="E5597" s="2"/>
      <c r="G5597" s="2"/>
      <c r="H5597" s="6"/>
      <c r="I5597" s="9"/>
      <c r="J5597" s="9"/>
      <c r="K5597" s="9"/>
    </row>
    <row r="5598" spans="1:11" x14ac:dyDescent="0.25">
      <c r="A5598" s="2"/>
      <c r="B5598" s="2"/>
      <c r="C5598" s="2"/>
      <c r="E5598" s="2"/>
      <c r="G5598" s="2"/>
      <c r="H5598" s="6"/>
      <c r="I5598" s="9"/>
      <c r="J5598" s="9"/>
      <c r="K5598" s="9"/>
    </row>
    <row r="5599" spans="1:11" x14ac:dyDescent="0.25">
      <c r="A5599" s="2"/>
      <c r="B5599" s="2"/>
      <c r="C5599" s="2"/>
      <c r="E5599" s="2"/>
      <c r="G5599" s="2"/>
      <c r="H5599" s="6"/>
      <c r="I5599" s="9"/>
      <c r="J5599" s="9"/>
      <c r="K5599" s="9"/>
    </row>
    <row r="5600" spans="1:11" x14ac:dyDescent="0.25">
      <c r="A5600" s="2"/>
      <c r="B5600" s="2"/>
      <c r="C5600" s="2"/>
      <c r="E5600" s="2"/>
      <c r="G5600" s="2"/>
      <c r="H5600" s="6"/>
      <c r="I5600" s="9"/>
      <c r="J5600" s="9"/>
      <c r="K5600" s="9"/>
    </row>
    <row r="5601" spans="1:11" x14ac:dyDescent="0.25">
      <c r="A5601" s="2"/>
      <c r="B5601" s="2"/>
      <c r="C5601" s="2"/>
      <c r="E5601" s="2"/>
      <c r="G5601" s="2"/>
      <c r="H5601" s="6"/>
      <c r="I5601" s="9"/>
      <c r="J5601" s="9"/>
      <c r="K5601" s="9"/>
    </row>
    <row r="5602" spans="1:11" x14ac:dyDescent="0.25">
      <c r="A5602" s="2"/>
      <c r="B5602" s="2"/>
      <c r="C5602" s="2"/>
      <c r="E5602" s="2"/>
      <c r="G5602" s="2"/>
      <c r="H5602" s="6"/>
      <c r="I5602" s="9"/>
      <c r="J5602" s="9"/>
      <c r="K5602" s="9"/>
    </row>
    <row r="5603" spans="1:11" x14ac:dyDescent="0.25">
      <c r="A5603" s="2"/>
      <c r="B5603" s="2"/>
      <c r="C5603" s="2"/>
      <c r="E5603" s="2"/>
      <c r="G5603" s="2"/>
      <c r="H5603" s="6"/>
      <c r="I5603" s="9"/>
      <c r="J5603" s="9"/>
      <c r="K5603" s="9"/>
    </row>
    <row r="5604" spans="1:11" x14ac:dyDescent="0.25">
      <c r="A5604" s="2"/>
      <c r="B5604" s="2"/>
      <c r="C5604" s="2"/>
      <c r="E5604" s="2"/>
      <c r="G5604" s="2"/>
      <c r="H5604" s="6"/>
      <c r="I5604" s="9"/>
      <c r="J5604" s="9"/>
      <c r="K5604" s="9"/>
    </row>
    <row r="5605" spans="1:11" x14ac:dyDescent="0.25">
      <c r="A5605" s="2"/>
      <c r="B5605" s="2"/>
      <c r="C5605" s="2"/>
      <c r="E5605" s="2"/>
      <c r="G5605" s="2"/>
      <c r="H5605" s="6"/>
      <c r="I5605" s="9"/>
      <c r="J5605" s="9"/>
      <c r="K5605" s="9"/>
    </row>
    <row r="5606" spans="1:11" x14ac:dyDescent="0.25">
      <c r="A5606" s="2"/>
      <c r="B5606" s="2"/>
      <c r="C5606" s="2"/>
      <c r="E5606" s="2"/>
      <c r="G5606" s="2"/>
      <c r="H5606" s="6"/>
      <c r="I5606" s="9"/>
      <c r="J5606" s="9"/>
      <c r="K5606" s="9"/>
    </row>
    <row r="5607" spans="1:11" x14ac:dyDescent="0.25">
      <c r="A5607" s="2"/>
      <c r="B5607" s="2"/>
      <c r="C5607" s="2"/>
      <c r="E5607" s="2"/>
      <c r="G5607" s="2"/>
      <c r="H5607" s="6"/>
      <c r="I5607" s="9"/>
      <c r="J5607" s="9"/>
      <c r="K5607" s="9"/>
    </row>
    <row r="5608" spans="1:11" x14ac:dyDescent="0.25">
      <c r="A5608" s="2"/>
      <c r="B5608" s="2"/>
      <c r="C5608" s="2"/>
      <c r="E5608" s="2"/>
      <c r="G5608" s="2"/>
      <c r="H5608" s="6"/>
      <c r="I5608" s="9"/>
      <c r="J5608" s="9"/>
      <c r="K5608" s="9"/>
    </row>
    <row r="5609" spans="1:11" x14ac:dyDescent="0.25">
      <c r="A5609" s="2"/>
      <c r="B5609" s="2"/>
      <c r="C5609" s="2"/>
      <c r="E5609" s="2"/>
      <c r="G5609" s="2"/>
      <c r="H5609" s="6"/>
      <c r="I5609" s="9"/>
      <c r="J5609" s="9"/>
      <c r="K5609" s="9"/>
    </row>
    <row r="5610" spans="1:11" x14ac:dyDescent="0.25">
      <c r="A5610" s="2"/>
      <c r="B5610" s="2"/>
      <c r="C5610" s="2"/>
      <c r="E5610" s="2"/>
      <c r="G5610" s="2"/>
      <c r="H5610" s="6"/>
      <c r="I5610" s="9"/>
      <c r="J5610" s="9"/>
      <c r="K5610" s="9"/>
    </row>
    <row r="5611" spans="1:11" x14ac:dyDescent="0.25">
      <c r="A5611" s="2"/>
      <c r="B5611" s="2"/>
      <c r="C5611" s="2"/>
      <c r="E5611" s="2"/>
      <c r="G5611" s="2"/>
      <c r="H5611" s="6"/>
      <c r="I5611" s="9"/>
      <c r="J5611" s="9"/>
      <c r="K5611" s="9"/>
    </row>
    <row r="5612" spans="1:11" x14ac:dyDescent="0.25">
      <c r="A5612" s="2"/>
      <c r="B5612" s="2"/>
      <c r="C5612" s="2"/>
      <c r="E5612" s="2"/>
      <c r="G5612" s="2"/>
      <c r="H5612" s="6"/>
      <c r="I5612" s="9"/>
      <c r="J5612" s="9"/>
      <c r="K5612" s="9"/>
    </row>
    <row r="5613" spans="1:11" x14ac:dyDescent="0.25">
      <c r="A5613" s="2"/>
      <c r="B5613" s="2"/>
      <c r="C5613" s="2"/>
      <c r="E5613" s="2"/>
      <c r="G5613" s="2"/>
      <c r="H5613" s="6"/>
      <c r="I5613" s="9"/>
      <c r="J5613" s="9"/>
      <c r="K5613" s="9"/>
    </row>
    <row r="5614" spans="1:11" x14ac:dyDescent="0.25">
      <c r="A5614" s="2"/>
      <c r="B5614" s="2"/>
      <c r="C5614" s="2"/>
      <c r="E5614" s="2"/>
      <c r="G5614" s="2"/>
      <c r="H5614" s="6"/>
      <c r="I5614" s="9"/>
      <c r="J5614" s="9"/>
      <c r="K5614" s="9"/>
    </row>
    <row r="5615" spans="1:11" x14ac:dyDescent="0.25">
      <c r="A5615" s="2"/>
      <c r="B5615" s="2"/>
      <c r="C5615" s="2"/>
      <c r="E5615" s="2"/>
      <c r="G5615" s="2"/>
      <c r="H5615" s="6"/>
      <c r="I5615" s="9"/>
      <c r="J5615" s="9"/>
      <c r="K5615" s="9"/>
    </row>
    <row r="5616" spans="1:11" x14ac:dyDescent="0.25">
      <c r="A5616" s="2"/>
      <c r="B5616" s="2"/>
      <c r="C5616" s="2"/>
      <c r="E5616" s="2"/>
      <c r="G5616" s="2"/>
      <c r="H5616" s="6"/>
      <c r="I5616" s="9"/>
      <c r="J5616" s="9"/>
      <c r="K5616" s="9"/>
    </row>
    <row r="5617" spans="1:11" x14ac:dyDescent="0.25">
      <c r="A5617" s="2"/>
      <c r="B5617" s="2"/>
      <c r="C5617" s="2"/>
      <c r="E5617" s="2"/>
      <c r="G5617" s="2"/>
      <c r="H5617" s="6"/>
      <c r="I5617" s="9"/>
      <c r="J5617" s="9"/>
      <c r="K5617" s="9"/>
    </row>
    <row r="5618" spans="1:11" x14ac:dyDescent="0.25">
      <c r="A5618" s="2"/>
      <c r="B5618" s="2"/>
      <c r="C5618" s="2"/>
      <c r="E5618" s="2"/>
      <c r="G5618" s="2"/>
      <c r="H5618" s="6"/>
      <c r="I5618" s="9"/>
      <c r="J5618" s="9"/>
      <c r="K5618" s="9"/>
    </row>
    <row r="5619" spans="1:11" x14ac:dyDescent="0.25">
      <c r="A5619" s="2"/>
      <c r="B5619" s="2"/>
      <c r="C5619" s="2"/>
      <c r="E5619" s="2"/>
      <c r="G5619" s="2"/>
      <c r="H5619" s="6"/>
      <c r="I5619" s="9"/>
      <c r="J5619" s="9"/>
      <c r="K5619" s="9"/>
    </row>
    <row r="5620" spans="1:11" x14ac:dyDescent="0.25">
      <c r="A5620" s="2"/>
      <c r="B5620" s="2"/>
      <c r="C5620" s="2"/>
      <c r="E5620" s="2"/>
      <c r="G5620" s="2"/>
      <c r="H5620" s="6"/>
      <c r="I5620" s="9"/>
      <c r="J5620" s="9"/>
      <c r="K5620" s="9"/>
    </row>
    <row r="5621" spans="1:11" x14ac:dyDescent="0.25">
      <c r="A5621" s="2"/>
      <c r="B5621" s="2"/>
      <c r="C5621" s="2"/>
      <c r="E5621" s="2"/>
      <c r="G5621" s="2"/>
      <c r="H5621" s="6"/>
      <c r="I5621" s="9"/>
      <c r="J5621" s="9"/>
      <c r="K5621" s="9"/>
    </row>
    <row r="5622" spans="1:11" x14ac:dyDescent="0.25">
      <c r="A5622" s="2"/>
      <c r="B5622" s="2"/>
      <c r="C5622" s="2"/>
      <c r="E5622" s="2"/>
      <c r="G5622" s="2"/>
      <c r="H5622" s="6"/>
      <c r="I5622" s="9"/>
      <c r="J5622" s="9"/>
      <c r="K5622" s="9"/>
    </row>
    <row r="5623" spans="1:11" x14ac:dyDescent="0.25">
      <c r="A5623" s="2"/>
      <c r="B5623" s="2"/>
      <c r="C5623" s="2"/>
      <c r="E5623" s="2"/>
      <c r="G5623" s="2"/>
      <c r="H5623" s="6"/>
      <c r="I5623" s="9"/>
      <c r="J5623" s="9"/>
      <c r="K5623" s="9"/>
    </row>
    <row r="5624" spans="1:11" x14ac:dyDescent="0.25">
      <c r="A5624" s="2"/>
      <c r="B5624" s="2"/>
      <c r="C5624" s="2"/>
      <c r="E5624" s="2"/>
      <c r="G5624" s="2"/>
      <c r="H5624" s="6"/>
      <c r="I5624" s="9"/>
      <c r="J5624" s="9"/>
      <c r="K5624" s="9"/>
    </row>
    <row r="5625" spans="1:11" x14ac:dyDescent="0.25">
      <c r="A5625" s="2"/>
      <c r="B5625" s="2"/>
      <c r="C5625" s="2"/>
      <c r="E5625" s="2"/>
      <c r="G5625" s="2"/>
      <c r="H5625" s="6"/>
      <c r="I5625" s="9"/>
      <c r="J5625" s="9"/>
      <c r="K5625" s="9"/>
    </row>
    <row r="5626" spans="1:11" x14ac:dyDescent="0.25">
      <c r="A5626" s="2"/>
      <c r="B5626" s="2"/>
      <c r="C5626" s="2"/>
      <c r="E5626" s="2"/>
      <c r="G5626" s="2"/>
      <c r="H5626" s="6"/>
      <c r="I5626" s="9"/>
      <c r="J5626" s="9"/>
      <c r="K5626" s="9"/>
    </row>
    <row r="5627" spans="1:11" x14ac:dyDescent="0.25">
      <c r="A5627" s="2"/>
      <c r="B5627" s="2"/>
      <c r="C5627" s="2"/>
      <c r="E5627" s="2"/>
      <c r="G5627" s="2"/>
      <c r="H5627" s="6"/>
      <c r="I5627" s="9"/>
      <c r="J5627" s="9"/>
      <c r="K5627" s="9"/>
    </row>
    <row r="5628" spans="1:11" x14ac:dyDescent="0.25">
      <c r="A5628" s="2"/>
      <c r="B5628" s="2"/>
      <c r="C5628" s="2"/>
      <c r="E5628" s="2"/>
      <c r="G5628" s="2"/>
      <c r="H5628" s="6"/>
      <c r="I5628" s="9"/>
      <c r="J5628" s="9"/>
      <c r="K5628" s="9"/>
    </row>
    <row r="5629" spans="1:11" x14ac:dyDescent="0.25">
      <c r="A5629" s="2"/>
      <c r="B5629" s="2"/>
      <c r="C5629" s="2"/>
      <c r="E5629" s="2"/>
      <c r="G5629" s="2"/>
      <c r="H5629" s="6"/>
      <c r="I5629" s="9"/>
      <c r="J5629" s="9"/>
      <c r="K5629" s="9"/>
    </row>
    <row r="5630" spans="1:11" x14ac:dyDescent="0.25">
      <c r="A5630" s="2"/>
      <c r="B5630" s="2"/>
      <c r="C5630" s="2"/>
      <c r="E5630" s="2"/>
      <c r="G5630" s="2"/>
      <c r="H5630" s="6"/>
      <c r="I5630" s="9"/>
      <c r="J5630" s="9"/>
      <c r="K5630" s="9"/>
    </row>
    <row r="5631" spans="1:11" x14ac:dyDescent="0.25">
      <c r="A5631" s="2"/>
      <c r="B5631" s="2"/>
      <c r="C5631" s="2"/>
      <c r="E5631" s="2"/>
      <c r="G5631" s="2"/>
      <c r="H5631" s="6"/>
      <c r="I5631" s="9"/>
      <c r="J5631" s="9"/>
      <c r="K5631" s="9"/>
    </row>
    <row r="5632" spans="1:11" x14ac:dyDescent="0.25">
      <c r="A5632" s="2"/>
      <c r="B5632" s="2"/>
      <c r="C5632" s="2"/>
      <c r="E5632" s="2"/>
      <c r="G5632" s="2"/>
      <c r="H5632" s="6"/>
      <c r="I5632" s="9"/>
      <c r="J5632" s="9"/>
      <c r="K5632" s="9"/>
    </row>
    <row r="5633" spans="1:11" x14ac:dyDescent="0.25">
      <c r="A5633" s="2"/>
      <c r="B5633" s="2"/>
      <c r="C5633" s="2"/>
      <c r="E5633" s="2"/>
      <c r="G5633" s="2"/>
      <c r="H5633" s="6"/>
      <c r="I5633" s="9"/>
      <c r="J5633" s="9"/>
      <c r="K5633" s="9"/>
    </row>
    <row r="5634" spans="1:11" x14ac:dyDescent="0.25">
      <c r="A5634" s="2"/>
      <c r="B5634" s="2"/>
      <c r="C5634" s="2"/>
      <c r="E5634" s="2"/>
      <c r="G5634" s="2"/>
      <c r="H5634" s="6"/>
      <c r="I5634" s="9"/>
      <c r="J5634" s="9"/>
      <c r="K5634" s="9"/>
    </row>
    <row r="5635" spans="1:11" x14ac:dyDescent="0.25">
      <c r="A5635" s="2"/>
      <c r="B5635" s="2"/>
      <c r="C5635" s="2"/>
      <c r="E5635" s="2"/>
      <c r="G5635" s="2"/>
      <c r="H5635" s="6"/>
      <c r="I5635" s="9"/>
      <c r="J5635" s="9"/>
      <c r="K5635" s="9"/>
    </row>
    <row r="5636" spans="1:11" x14ac:dyDescent="0.25">
      <c r="A5636" s="2"/>
      <c r="B5636" s="2"/>
      <c r="C5636" s="2"/>
      <c r="E5636" s="2"/>
      <c r="G5636" s="2"/>
      <c r="H5636" s="6"/>
      <c r="I5636" s="9"/>
      <c r="J5636" s="9"/>
      <c r="K5636" s="9"/>
    </row>
    <row r="5637" spans="1:11" x14ac:dyDescent="0.25">
      <c r="A5637" s="2"/>
      <c r="B5637" s="2"/>
      <c r="C5637" s="2"/>
      <c r="E5637" s="2"/>
      <c r="G5637" s="2"/>
      <c r="H5637" s="6"/>
      <c r="I5637" s="9"/>
      <c r="J5637" s="9"/>
      <c r="K5637" s="9"/>
    </row>
    <row r="5638" spans="1:11" x14ac:dyDescent="0.25">
      <c r="A5638" s="2"/>
      <c r="B5638" s="2"/>
      <c r="C5638" s="2"/>
      <c r="E5638" s="2"/>
      <c r="G5638" s="2"/>
      <c r="H5638" s="6"/>
      <c r="I5638" s="9"/>
      <c r="J5638" s="9"/>
      <c r="K5638" s="9"/>
    </row>
    <row r="5639" spans="1:11" x14ac:dyDescent="0.25">
      <c r="A5639" s="2"/>
      <c r="B5639" s="2"/>
      <c r="C5639" s="2"/>
      <c r="E5639" s="2"/>
      <c r="G5639" s="2"/>
      <c r="H5639" s="6"/>
      <c r="I5639" s="9"/>
      <c r="J5639" s="9"/>
      <c r="K5639" s="9"/>
    </row>
    <row r="5640" spans="1:11" x14ac:dyDescent="0.25">
      <c r="A5640" s="2"/>
      <c r="B5640" s="2"/>
      <c r="C5640" s="2"/>
      <c r="E5640" s="2"/>
      <c r="G5640" s="2"/>
      <c r="H5640" s="6"/>
      <c r="I5640" s="9"/>
      <c r="J5640" s="9"/>
      <c r="K5640" s="9"/>
    </row>
    <row r="5641" spans="1:11" x14ac:dyDescent="0.25">
      <c r="A5641" s="2"/>
      <c r="B5641" s="2"/>
      <c r="C5641" s="2"/>
      <c r="E5641" s="2"/>
      <c r="G5641" s="2"/>
      <c r="H5641" s="6"/>
      <c r="I5641" s="9"/>
      <c r="J5641" s="9"/>
      <c r="K5641" s="9"/>
    </row>
    <row r="5642" spans="1:11" x14ac:dyDescent="0.25">
      <c r="A5642" s="2"/>
      <c r="B5642" s="2"/>
      <c r="C5642" s="2"/>
      <c r="E5642" s="2"/>
      <c r="G5642" s="2"/>
      <c r="H5642" s="6"/>
      <c r="I5642" s="9"/>
      <c r="J5642" s="9"/>
      <c r="K5642" s="9"/>
    </row>
    <row r="5643" spans="1:11" x14ac:dyDescent="0.25">
      <c r="A5643" s="2"/>
      <c r="B5643" s="2"/>
      <c r="C5643" s="2"/>
      <c r="E5643" s="2"/>
      <c r="G5643" s="2"/>
      <c r="H5643" s="6"/>
      <c r="I5643" s="9"/>
      <c r="J5643" s="9"/>
      <c r="K5643" s="9"/>
    </row>
    <row r="5644" spans="1:11" x14ac:dyDescent="0.25">
      <c r="A5644" s="2"/>
      <c r="B5644" s="2"/>
      <c r="C5644" s="2"/>
      <c r="E5644" s="2"/>
      <c r="G5644" s="2"/>
      <c r="H5644" s="6"/>
      <c r="I5644" s="9"/>
      <c r="J5644" s="9"/>
      <c r="K5644" s="9"/>
    </row>
    <row r="5645" spans="1:11" x14ac:dyDescent="0.25">
      <c r="A5645" s="2"/>
      <c r="B5645" s="2"/>
      <c r="C5645" s="2"/>
      <c r="E5645" s="2"/>
      <c r="G5645" s="2"/>
      <c r="H5645" s="6"/>
      <c r="I5645" s="9"/>
      <c r="J5645" s="9"/>
      <c r="K5645" s="9"/>
    </row>
    <row r="5646" spans="1:11" x14ac:dyDescent="0.25">
      <c r="A5646" s="2"/>
      <c r="B5646" s="2"/>
      <c r="C5646" s="2"/>
      <c r="E5646" s="2"/>
      <c r="G5646" s="2"/>
      <c r="H5646" s="6"/>
      <c r="I5646" s="9"/>
      <c r="J5646" s="9"/>
      <c r="K5646" s="9"/>
    </row>
    <row r="5647" spans="1:11" x14ac:dyDescent="0.25">
      <c r="A5647" s="2"/>
      <c r="B5647" s="2"/>
      <c r="C5647" s="2"/>
      <c r="E5647" s="2"/>
      <c r="G5647" s="2"/>
      <c r="H5647" s="6"/>
      <c r="I5647" s="9"/>
      <c r="J5647" s="9"/>
      <c r="K5647" s="9"/>
    </row>
    <row r="5648" spans="1:11" x14ac:dyDescent="0.25">
      <c r="A5648" s="2"/>
      <c r="B5648" s="2"/>
      <c r="C5648" s="2"/>
      <c r="E5648" s="2"/>
      <c r="G5648" s="2"/>
      <c r="H5648" s="6"/>
      <c r="I5648" s="9"/>
      <c r="J5648" s="9"/>
      <c r="K5648" s="9"/>
    </row>
    <row r="5649" spans="1:11" x14ac:dyDescent="0.25">
      <c r="A5649" s="2"/>
      <c r="B5649" s="2"/>
      <c r="C5649" s="2"/>
      <c r="E5649" s="2"/>
      <c r="G5649" s="2"/>
      <c r="H5649" s="6"/>
      <c r="I5649" s="9"/>
      <c r="J5649" s="9"/>
      <c r="K5649" s="9"/>
    </row>
    <row r="5650" spans="1:11" x14ac:dyDescent="0.25">
      <c r="A5650" s="2"/>
      <c r="B5650" s="2"/>
      <c r="C5650" s="2"/>
      <c r="E5650" s="2"/>
      <c r="G5650" s="2"/>
      <c r="H5650" s="6"/>
      <c r="I5650" s="9"/>
      <c r="J5650" s="9"/>
      <c r="K5650" s="9"/>
    </row>
    <row r="5651" spans="1:11" x14ac:dyDescent="0.25">
      <c r="A5651" s="2"/>
      <c r="B5651" s="2"/>
      <c r="C5651" s="2"/>
      <c r="E5651" s="2"/>
      <c r="G5651" s="2"/>
      <c r="H5651" s="6"/>
      <c r="I5651" s="9"/>
      <c r="J5651" s="9"/>
      <c r="K5651" s="9"/>
    </row>
    <row r="5652" spans="1:11" x14ac:dyDescent="0.25">
      <c r="A5652" s="2"/>
      <c r="B5652" s="2"/>
      <c r="C5652" s="2"/>
      <c r="E5652" s="2"/>
      <c r="G5652" s="2"/>
      <c r="H5652" s="6"/>
      <c r="I5652" s="9"/>
      <c r="J5652" s="9"/>
      <c r="K5652" s="9"/>
    </row>
    <row r="5653" spans="1:11" x14ac:dyDescent="0.25">
      <c r="A5653" s="2"/>
      <c r="B5653" s="2"/>
      <c r="C5653" s="2"/>
      <c r="E5653" s="2"/>
      <c r="G5653" s="2"/>
      <c r="H5653" s="6"/>
      <c r="I5653" s="9"/>
      <c r="J5653" s="9"/>
      <c r="K5653" s="9"/>
    </row>
    <row r="5654" spans="1:11" x14ac:dyDescent="0.25">
      <c r="A5654" s="2"/>
      <c r="B5654" s="2"/>
      <c r="C5654" s="2"/>
      <c r="E5654" s="2"/>
      <c r="G5654" s="2"/>
      <c r="H5654" s="6"/>
      <c r="I5654" s="9"/>
      <c r="J5654" s="9"/>
      <c r="K5654" s="9"/>
    </row>
    <row r="5655" spans="1:11" x14ac:dyDescent="0.25">
      <c r="A5655" s="2"/>
      <c r="B5655" s="2"/>
      <c r="C5655" s="2"/>
      <c r="E5655" s="2"/>
      <c r="G5655" s="2"/>
      <c r="H5655" s="6"/>
      <c r="I5655" s="9"/>
      <c r="J5655" s="9"/>
      <c r="K5655" s="9"/>
    </row>
    <row r="5656" spans="1:11" x14ac:dyDescent="0.25">
      <c r="A5656" s="2"/>
      <c r="B5656" s="2"/>
      <c r="C5656" s="2"/>
      <c r="E5656" s="2"/>
      <c r="G5656" s="2"/>
      <c r="H5656" s="6"/>
      <c r="I5656" s="9"/>
      <c r="J5656" s="9"/>
      <c r="K5656" s="9"/>
    </row>
    <row r="5657" spans="1:11" x14ac:dyDescent="0.25">
      <c r="A5657" s="2"/>
      <c r="B5657" s="2"/>
      <c r="C5657" s="2"/>
      <c r="E5657" s="2"/>
      <c r="G5657" s="2"/>
      <c r="H5657" s="6"/>
      <c r="I5657" s="9"/>
      <c r="J5657" s="9"/>
      <c r="K5657" s="9"/>
    </row>
    <row r="5658" spans="1:11" x14ac:dyDescent="0.25">
      <c r="A5658" s="2"/>
      <c r="B5658" s="2"/>
      <c r="C5658" s="2"/>
      <c r="E5658" s="2"/>
      <c r="G5658" s="2"/>
      <c r="H5658" s="6"/>
      <c r="I5658" s="9"/>
      <c r="J5658" s="9"/>
      <c r="K5658" s="9"/>
    </row>
    <row r="5659" spans="1:11" x14ac:dyDescent="0.25">
      <c r="A5659" s="2"/>
      <c r="B5659" s="2"/>
      <c r="C5659" s="2"/>
      <c r="E5659" s="2"/>
      <c r="G5659" s="2"/>
      <c r="H5659" s="6"/>
      <c r="I5659" s="9"/>
      <c r="J5659" s="9"/>
      <c r="K5659" s="9"/>
    </row>
    <row r="5660" spans="1:11" x14ac:dyDescent="0.25">
      <c r="A5660" s="2"/>
      <c r="B5660" s="2"/>
      <c r="C5660" s="2"/>
      <c r="E5660" s="2"/>
      <c r="G5660" s="2"/>
      <c r="H5660" s="6"/>
      <c r="I5660" s="9"/>
      <c r="J5660" s="9"/>
      <c r="K5660" s="9"/>
    </row>
    <row r="5661" spans="1:11" x14ac:dyDescent="0.25">
      <c r="A5661" s="2"/>
      <c r="B5661" s="2"/>
      <c r="C5661" s="2"/>
      <c r="E5661" s="2"/>
      <c r="G5661" s="2"/>
      <c r="H5661" s="6"/>
      <c r="I5661" s="9"/>
      <c r="J5661" s="9"/>
      <c r="K5661" s="9"/>
    </row>
    <row r="5662" spans="1:11" x14ac:dyDescent="0.25">
      <c r="A5662" s="2"/>
      <c r="B5662" s="2"/>
      <c r="C5662" s="2"/>
      <c r="E5662" s="2"/>
      <c r="G5662" s="2"/>
      <c r="H5662" s="6"/>
      <c r="I5662" s="9"/>
      <c r="J5662" s="9"/>
      <c r="K5662" s="9"/>
    </row>
    <row r="5663" spans="1:11" x14ac:dyDescent="0.25">
      <c r="A5663" s="2"/>
      <c r="B5663" s="2"/>
      <c r="C5663" s="2"/>
      <c r="E5663" s="2"/>
      <c r="G5663" s="2"/>
      <c r="H5663" s="6"/>
      <c r="I5663" s="9"/>
      <c r="J5663" s="9"/>
      <c r="K5663" s="9"/>
    </row>
    <row r="5664" spans="1:11" x14ac:dyDescent="0.25">
      <c r="A5664" s="2"/>
      <c r="B5664" s="2"/>
      <c r="C5664" s="2"/>
      <c r="E5664" s="2"/>
      <c r="G5664" s="2"/>
      <c r="H5664" s="6"/>
      <c r="I5664" s="9"/>
      <c r="J5664" s="9"/>
      <c r="K5664" s="9"/>
    </row>
    <row r="5665" spans="1:11" x14ac:dyDescent="0.25">
      <c r="A5665" s="2"/>
      <c r="B5665" s="2"/>
      <c r="C5665" s="2"/>
      <c r="E5665" s="2"/>
      <c r="G5665" s="2"/>
      <c r="H5665" s="6"/>
      <c r="I5665" s="9"/>
      <c r="J5665" s="9"/>
      <c r="K5665" s="9"/>
    </row>
    <row r="5666" spans="1:11" x14ac:dyDescent="0.25">
      <c r="A5666" s="2"/>
      <c r="B5666" s="2"/>
      <c r="C5666" s="2"/>
      <c r="E5666" s="2"/>
      <c r="G5666" s="2"/>
      <c r="H5666" s="6"/>
      <c r="I5666" s="9"/>
      <c r="J5666" s="9"/>
      <c r="K5666" s="9"/>
    </row>
    <row r="5667" spans="1:11" x14ac:dyDescent="0.25">
      <c r="A5667" s="2"/>
      <c r="B5667" s="2"/>
      <c r="C5667" s="2"/>
      <c r="E5667" s="2"/>
      <c r="G5667" s="2"/>
      <c r="H5667" s="6"/>
      <c r="I5667" s="9"/>
      <c r="J5667" s="9"/>
      <c r="K5667" s="9"/>
    </row>
    <row r="5668" spans="1:11" x14ac:dyDescent="0.25">
      <c r="A5668" s="2"/>
      <c r="B5668" s="2"/>
      <c r="C5668" s="2"/>
      <c r="E5668" s="2"/>
      <c r="G5668" s="2"/>
      <c r="H5668" s="6"/>
      <c r="I5668" s="9"/>
      <c r="J5668" s="9"/>
      <c r="K5668" s="9"/>
    </row>
    <row r="5669" spans="1:11" x14ac:dyDescent="0.25">
      <c r="A5669" s="2"/>
      <c r="B5669" s="2"/>
      <c r="C5669" s="2"/>
      <c r="E5669" s="2"/>
      <c r="G5669" s="2"/>
      <c r="H5669" s="6"/>
      <c r="I5669" s="9"/>
      <c r="J5669" s="9"/>
      <c r="K5669" s="9"/>
    </row>
    <row r="5670" spans="1:11" x14ac:dyDescent="0.25">
      <c r="A5670" s="2"/>
      <c r="B5670" s="2"/>
      <c r="C5670" s="2"/>
      <c r="E5670" s="2"/>
      <c r="G5670" s="2"/>
      <c r="H5670" s="6"/>
      <c r="I5670" s="9"/>
      <c r="J5670" s="9"/>
      <c r="K5670" s="9"/>
    </row>
    <row r="5671" spans="1:11" x14ac:dyDescent="0.25">
      <c r="A5671" s="2"/>
      <c r="B5671" s="2"/>
      <c r="C5671" s="2"/>
      <c r="E5671" s="2"/>
      <c r="G5671" s="2"/>
      <c r="H5671" s="6"/>
      <c r="I5671" s="9"/>
      <c r="J5671" s="9"/>
      <c r="K5671" s="9"/>
    </row>
    <row r="5672" spans="1:11" x14ac:dyDescent="0.25">
      <c r="A5672" s="2"/>
      <c r="B5672" s="2"/>
      <c r="C5672" s="2"/>
      <c r="E5672" s="2"/>
      <c r="G5672" s="2"/>
      <c r="H5672" s="6"/>
      <c r="I5672" s="9"/>
      <c r="J5672" s="9"/>
      <c r="K5672" s="9"/>
    </row>
    <row r="5673" spans="1:11" x14ac:dyDescent="0.25">
      <c r="A5673" s="2"/>
      <c r="B5673" s="2"/>
      <c r="C5673" s="2"/>
      <c r="E5673" s="2"/>
      <c r="G5673" s="2"/>
      <c r="H5673" s="6"/>
      <c r="I5673" s="9"/>
      <c r="J5673" s="9"/>
      <c r="K5673" s="9"/>
    </row>
    <row r="5674" spans="1:11" x14ac:dyDescent="0.25">
      <c r="A5674" s="2"/>
      <c r="B5674" s="2"/>
      <c r="C5674" s="2"/>
      <c r="E5674" s="2"/>
      <c r="G5674" s="2"/>
      <c r="H5674" s="6"/>
      <c r="I5674" s="9"/>
      <c r="J5674" s="9"/>
      <c r="K5674" s="9"/>
    </row>
    <row r="5675" spans="1:11" x14ac:dyDescent="0.25">
      <c r="A5675" s="2"/>
      <c r="B5675" s="2"/>
      <c r="C5675" s="2"/>
      <c r="E5675" s="2"/>
      <c r="G5675" s="2"/>
      <c r="H5675" s="6"/>
      <c r="I5675" s="9"/>
      <c r="J5675" s="9"/>
      <c r="K5675" s="9"/>
    </row>
    <row r="5676" spans="1:11" x14ac:dyDescent="0.25">
      <c r="A5676" s="2"/>
      <c r="B5676" s="2"/>
      <c r="C5676" s="2"/>
      <c r="E5676" s="2"/>
      <c r="G5676" s="2"/>
      <c r="H5676" s="6"/>
      <c r="I5676" s="9"/>
      <c r="J5676" s="9"/>
      <c r="K5676" s="9"/>
    </row>
    <row r="5677" spans="1:11" x14ac:dyDescent="0.25">
      <c r="A5677" s="2"/>
      <c r="B5677" s="2"/>
      <c r="C5677" s="2"/>
      <c r="E5677" s="2"/>
      <c r="G5677" s="2"/>
      <c r="H5677" s="6"/>
      <c r="I5677" s="9"/>
      <c r="J5677" s="9"/>
      <c r="K5677" s="9"/>
    </row>
    <row r="5678" spans="1:11" x14ac:dyDescent="0.25">
      <c r="A5678" s="2"/>
      <c r="B5678" s="2"/>
      <c r="C5678" s="2"/>
      <c r="E5678" s="2"/>
      <c r="G5678" s="2"/>
      <c r="H5678" s="6"/>
      <c r="I5678" s="9"/>
      <c r="J5678" s="9"/>
      <c r="K5678" s="9"/>
    </row>
    <row r="5679" spans="1:11" x14ac:dyDescent="0.25">
      <c r="A5679" s="2"/>
      <c r="B5679" s="2"/>
      <c r="C5679" s="2"/>
      <c r="E5679" s="2"/>
      <c r="G5679" s="2"/>
      <c r="H5679" s="6"/>
      <c r="I5679" s="9"/>
      <c r="J5679" s="9"/>
      <c r="K5679" s="9"/>
    </row>
    <row r="5680" spans="1:11" x14ac:dyDescent="0.25">
      <c r="A5680" s="2"/>
      <c r="B5680" s="2"/>
      <c r="C5680" s="2"/>
      <c r="E5680" s="2"/>
      <c r="G5680" s="2"/>
      <c r="H5680" s="6"/>
      <c r="I5680" s="9"/>
      <c r="J5680" s="9"/>
      <c r="K5680" s="9"/>
    </row>
    <row r="5681" spans="1:11" x14ac:dyDescent="0.25">
      <c r="A5681" s="2"/>
      <c r="B5681" s="2"/>
      <c r="C5681" s="2"/>
      <c r="E5681" s="2"/>
      <c r="G5681" s="2"/>
      <c r="H5681" s="6"/>
      <c r="I5681" s="9"/>
      <c r="J5681" s="9"/>
      <c r="K5681" s="9"/>
    </row>
    <row r="5682" spans="1:11" x14ac:dyDescent="0.25">
      <c r="A5682" s="2"/>
      <c r="B5682" s="2"/>
      <c r="C5682" s="2"/>
      <c r="E5682" s="2"/>
      <c r="G5682" s="2"/>
      <c r="H5682" s="6"/>
      <c r="I5682" s="9"/>
      <c r="J5682" s="9"/>
      <c r="K5682" s="9"/>
    </row>
    <row r="5683" spans="1:11" x14ac:dyDescent="0.25">
      <c r="A5683" s="2"/>
      <c r="B5683" s="2"/>
      <c r="C5683" s="2"/>
      <c r="E5683" s="2"/>
      <c r="G5683" s="2"/>
      <c r="H5683" s="6"/>
      <c r="I5683" s="9"/>
      <c r="J5683" s="9"/>
      <c r="K5683" s="9"/>
    </row>
    <row r="5684" spans="1:11" x14ac:dyDescent="0.25">
      <c r="A5684" s="2"/>
      <c r="B5684" s="2"/>
      <c r="C5684" s="2"/>
      <c r="E5684" s="2"/>
      <c r="G5684" s="2"/>
      <c r="H5684" s="6"/>
      <c r="I5684" s="9"/>
      <c r="J5684" s="9"/>
      <c r="K5684" s="9"/>
    </row>
    <row r="5685" spans="1:11" x14ac:dyDescent="0.25">
      <c r="A5685" s="2"/>
      <c r="B5685" s="2"/>
      <c r="C5685" s="2"/>
      <c r="E5685" s="2"/>
      <c r="G5685" s="2"/>
      <c r="H5685" s="6"/>
      <c r="I5685" s="9"/>
      <c r="J5685" s="9"/>
      <c r="K5685" s="9"/>
    </row>
    <row r="5686" spans="1:11" x14ac:dyDescent="0.25">
      <c r="A5686" s="2"/>
      <c r="B5686" s="2"/>
      <c r="C5686" s="2"/>
      <c r="E5686" s="2"/>
      <c r="G5686" s="2"/>
      <c r="H5686" s="6"/>
      <c r="I5686" s="9"/>
      <c r="J5686" s="9"/>
      <c r="K5686" s="9"/>
    </row>
    <row r="5687" spans="1:11" x14ac:dyDescent="0.25">
      <c r="A5687" s="2"/>
      <c r="B5687" s="2"/>
      <c r="C5687" s="2"/>
      <c r="E5687" s="2"/>
      <c r="G5687" s="2"/>
      <c r="H5687" s="6"/>
      <c r="I5687" s="9"/>
      <c r="J5687" s="9"/>
      <c r="K5687" s="9"/>
    </row>
    <row r="5688" spans="1:11" x14ac:dyDescent="0.25">
      <c r="A5688" s="2"/>
      <c r="B5688" s="2"/>
      <c r="C5688" s="2"/>
      <c r="E5688" s="2"/>
      <c r="G5688" s="2"/>
      <c r="H5688" s="6"/>
      <c r="I5688" s="9"/>
      <c r="J5688" s="9"/>
      <c r="K5688" s="9"/>
    </row>
    <row r="5689" spans="1:11" x14ac:dyDescent="0.25">
      <c r="A5689" s="2"/>
      <c r="B5689" s="2"/>
      <c r="C5689" s="2"/>
      <c r="E5689" s="2"/>
      <c r="G5689" s="2"/>
      <c r="H5689" s="6"/>
      <c r="I5689" s="9"/>
      <c r="J5689" s="9"/>
      <c r="K5689" s="9"/>
    </row>
    <row r="5690" spans="1:11" x14ac:dyDescent="0.25">
      <c r="A5690" s="2"/>
      <c r="B5690" s="2"/>
      <c r="C5690" s="2"/>
      <c r="E5690" s="2"/>
      <c r="G5690" s="2"/>
      <c r="H5690" s="6"/>
      <c r="I5690" s="9"/>
      <c r="J5690" s="9"/>
      <c r="K5690" s="9"/>
    </row>
    <row r="5691" spans="1:11" x14ac:dyDescent="0.25">
      <c r="A5691" s="2"/>
      <c r="B5691" s="2"/>
      <c r="C5691" s="2"/>
      <c r="E5691" s="2"/>
      <c r="G5691" s="2"/>
      <c r="H5691" s="6"/>
      <c r="I5691" s="9"/>
      <c r="J5691" s="9"/>
      <c r="K5691" s="9"/>
    </row>
    <row r="5692" spans="1:11" x14ac:dyDescent="0.25">
      <c r="A5692" s="2"/>
      <c r="B5692" s="2"/>
      <c r="C5692" s="2"/>
      <c r="E5692" s="2"/>
      <c r="G5692" s="2"/>
      <c r="H5692" s="6"/>
      <c r="I5692" s="9"/>
      <c r="J5692" s="9"/>
      <c r="K5692" s="9"/>
    </row>
    <row r="5693" spans="1:11" x14ac:dyDescent="0.25">
      <c r="A5693" s="2"/>
      <c r="B5693" s="2"/>
      <c r="C5693" s="2"/>
      <c r="E5693" s="2"/>
      <c r="G5693" s="2"/>
      <c r="H5693" s="6"/>
      <c r="I5693" s="9"/>
      <c r="J5693" s="9"/>
      <c r="K5693" s="9"/>
    </row>
    <row r="5694" spans="1:11" x14ac:dyDescent="0.25">
      <c r="A5694" s="2"/>
      <c r="B5694" s="2"/>
      <c r="C5694" s="2"/>
      <c r="E5694" s="2"/>
      <c r="G5694" s="2"/>
      <c r="H5694" s="6"/>
      <c r="I5694" s="9"/>
      <c r="J5694" s="9"/>
      <c r="K5694" s="9"/>
    </row>
    <row r="5695" spans="1:11" x14ac:dyDescent="0.25">
      <c r="A5695" s="2"/>
      <c r="B5695" s="2"/>
      <c r="C5695" s="2"/>
      <c r="E5695" s="2"/>
      <c r="G5695" s="2"/>
      <c r="H5695" s="6"/>
      <c r="I5695" s="9"/>
      <c r="J5695" s="9"/>
      <c r="K5695" s="9"/>
    </row>
    <row r="5696" spans="1:11" x14ac:dyDescent="0.25">
      <c r="A5696" s="2"/>
      <c r="B5696" s="2"/>
      <c r="C5696" s="2"/>
      <c r="E5696" s="2"/>
      <c r="G5696" s="2"/>
      <c r="H5696" s="6"/>
      <c r="I5696" s="9"/>
      <c r="J5696" s="9"/>
      <c r="K5696" s="9"/>
    </row>
    <row r="5697" spans="1:11" x14ac:dyDescent="0.25">
      <c r="A5697" s="2"/>
      <c r="B5697" s="2"/>
      <c r="C5697" s="2"/>
      <c r="E5697" s="2"/>
      <c r="G5697" s="2"/>
      <c r="H5697" s="6"/>
      <c r="I5697" s="9"/>
      <c r="J5697" s="9"/>
      <c r="K5697" s="9"/>
    </row>
    <row r="5698" spans="1:11" x14ac:dyDescent="0.25">
      <c r="A5698" s="2"/>
      <c r="B5698" s="2"/>
      <c r="C5698" s="2"/>
      <c r="E5698" s="2"/>
      <c r="G5698" s="2"/>
      <c r="H5698" s="6"/>
      <c r="I5698" s="9"/>
      <c r="J5698" s="9"/>
      <c r="K5698" s="9"/>
    </row>
    <row r="5699" spans="1:11" x14ac:dyDescent="0.25">
      <c r="A5699" s="2"/>
      <c r="B5699" s="2"/>
      <c r="C5699" s="2"/>
      <c r="E5699" s="2"/>
      <c r="G5699" s="2"/>
      <c r="H5699" s="6"/>
      <c r="I5699" s="9"/>
      <c r="J5699" s="9"/>
      <c r="K5699" s="9"/>
    </row>
    <row r="5700" spans="1:11" x14ac:dyDescent="0.25">
      <c r="A5700" s="2"/>
      <c r="B5700" s="2"/>
      <c r="C5700" s="2"/>
      <c r="E5700" s="2"/>
      <c r="G5700" s="2"/>
      <c r="H5700" s="6"/>
      <c r="I5700" s="9"/>
      <c r="J5700" s="9"/>
      <c r="K5700" s="9"/>
    </row>
    <row r="5701" spans="1:11" x14ac:dyDescent="0.25">
      <c r="A5701" s="2"/>
      <c r="B5701" s="2"/>
      <c r="C5701" s="2"/>
      <c r="E5701" s="2"/>
      <c r="G5701" s="2"/>
      <c r="H5701" s="6"/>
      <c r="I5701" s="9"/>
      <c r="J5701" s="9"/>
      <c r="K5701" s="9"/>
    </row>
    <row r="5702" spans="1:11" x14ac:dyDescent="0.25">
      <c r="A5702" s="2"/>
      <c r="B5702" s="2"/>
      <c r="C5702" s="2"/>
      <c r="E5702" s="2"/>
      <c r="G5702" s="2"/>
      <c r="H5702" s="6"/>
      <c r="I5702" s="9"/>
      <c r="J5702" s="9"/>
      <c r="K5702" s="9"/>
    </row>
    <row r="5703" spans="1:11" x14ac:dyDescent="0.25">
      <c r="A5703" s="2"/>
      <c r="B5703" s="2"/>
      <c r="C5703" s="2"/>
      <c r="E5703" s="2"/>
      <c r="G5703" s="2"/>
      <c r="H5703" s="6"/>
      <c r="I5703" s="9"/>
      <c r="J5703" s="9"/>
      <c r="K5703" s="9"/>
    </row>
    <row r="5704" spans="1:11" x14ac:dyDescent="0.25">
      <c r="A5704" s="2"/>
      <c r="B5704" s="2"/>
      <c r="C5704" s="2"/>
      <c r="E5704" s="2"/>
      <c r="G5704" s="2"/>
      <c r="H5704" s="6"/>
      <c r="I5704" s="9"/>
      <c r="J5704" s="9"/>
      <c r="K5704" s="9"/>
    </row>
    <row r="5705" spans="1:11" x14ac:dyDescent="0.25">
      <c r="A5705" s="2"/>
      <c r="B5705" s="2"/>
      <c r="C5705" s="2"/>
      <c r="E5705" s="2"/>
      <c r="G5705" s="2"/>
      <c r="H5705" s="6"/>
      <c r="I5705" s="9"/>
      <c r="J5705" s="9"/>
      <c r="K5705" s="9"/>
    </row>
    <row r="5706" spans="1:11" x14ac:dyDescent="0.25">
      <c r="A5706" s="2"/>
      <c r="B5706" s="2"/>
      <c r="C5706" s="2"/>
      <c r="E5706" s="2"/>
      <c r="G5706" s="2"/>
      <c r="H5706" s="6"/>
      <c r="I5706" s="9"/>
      <c r="J5706" s="9"/>
      <c r="K5706" s="9"/>
    </row>
    <row r="5707" spans="1:11" x14ac:dyDescent="0.25">
      <c r="A5707" s="2"/>
      <c r="B5707" s="2"/>
      <c r="C5707" s="2"/>
      <c r="E5707" s="2"/>
      <c r="G5707" s="2"/>
      <c r="H5707" s="6"/>
      <c r="I5707" s="9"/>
      <c r="J5707" s="9"/>
      <c r="K5707" s="9"/>
    </row>
    <row r="5708" spans="1:11" x14ac:dyDescent="0.25">
      <c r="A5708" s="2"/>
      <c r="B5708" s="2"/>
      <c r="C5708" s="2"/>
      <c r="E5708" s="2"/>
      <c r="G5708" s="2"/>
      <c r="H5708" s="6"/>
      <c r="I5708" s="9"/>
      <c r="J5708" s="9"/>
      <c r="K5708" s="9"/>
    </row>
    <row r="5709" spans="1:11" x14ac:dyDescent="0.25">
      <c r="A5709" s="2"/>
      <c r="B5709" s="2"/>
      <c r="C5709" s="2"/>
      <c r="E5709" s="2"/>
      <c r="G5709" s="2"/>
      <c r="H5709" s="6"/>
      <c r="I5709" s="9"/>
      <c r="J5709" s="9"/>
      <c r="K5709" s="9"/>
    </row>
    <row r="5710" spans="1:11" x14ac:dyDescent="0.25">
      <c r="A5710" s="2"/>
      <c r="B5710" s="2"/>
      <c r="C5710" s="2"/>
      <c r="E5710" s="2"/>
      <c r="G5710" s="2"/>
      <c r="H5710" s="6"/>
      <c r="I5710" s="9"/>
      <c r="J5710" s="9"/>
      <c r="K5710" s="9"/>
    </row>
    <row r="5711" spans="1:11" x14ac:dyDescent="0.25">
      <c r="A5711" s="2"/>
      <c r="B5711" s="2"/>
      <c r="C5711" s="2"/>
      <c r="E5711" s="2"/>
      <c r="G5711" s="2"/>
      <c r="H5711" s="6"/>
      <c r="I5711" s="9"/>
      <c r="J5711" s="9"/>
      <c r="K5711" s="9"/>
    </row>
    <row r="5712" spans="1:11" x14ac:dyDescent="0.25">
      <c r="A5712" s="2"/>
      <c r="B5712" s="2"/>
      <c r="C5712" s="2"/>
      <c r="E5712" s="2"/>
      <c r="G5712" s="2"/>
      <c r="H5712" s="6"/>
      <c r="I5712" s="9"/>
      <c r="J5712" s="9"/>
      <c r="K5712" s="9"/>
    </row>
    <row r="5713" spans="1:11" x14ac:dyDescent="0.25">
      <c r="A5713" s="2"/>
      <c r="B5713" s="2"/>
      <c r="C5713" s="2"/>
      <c r="E5713" s="2"/>
      <c r="G5713" s="2"/>
      <c r="H5713" s="6"/>
      <c r="I5713" s="9"/>
      <c r="J5713" s="9"/>
      <c r="K5713" s="9"/>
    </row>
    <row r="5714" spans="1:11" x14ac:dyDescent="0.25">
      <c r="A5714" s="2"/>
      <c r="B5714" s="2"/>
      <c r="C5714" s="2"/>
      <c r="E5714" s="2"/>
      <c r="G5714" s="2"/>
      <c r="H5714" s="6"/>
      <c r="I5714" s="9"/>
      <c r="J5714" s="9"/>
      <c r="K5714" s="9"/>
    </row>
    <row r="5715" spans="1:11" x14ac:dyDescent="0.25">
      <c r="A5715" s="2"/>
      <c r="B5715" s="2"/>
      <c r="C5715" s="2"/>
      <c r="E5715" s="2"/>
      <c r="G5715" s="2"/>
      <c r="H5715" s="6"/>
      <c r="I5715" s="9"/>
      <c r="J5715" s="9"/>
      <c r="K5715" s="9"/>
    </row>
    <row r="5716" spans="1:11" x14ac:dyDescent="0.25">
      <c r="A5716" s="2"/>
      <c r="B5716" s="2"/>
      <c r="C5716" s="2"/>
      <c r="E5716" s="2"/>
      <c r="G5716" s="2"/>
      <c r="H5716" s="6"/>
      <c r="I5716" s="9"/>
      <c r="J5716" s="9"/>
      <c r="K5716" s="9"/>
    </row>
    <row r="5717" spans="1:11" x14ac:dyDescent="0.25">
      <c r="A5717" s="2"/>
      <c r="B5717" s="2"/>
      <c r="C5717" s="2"/>
      <c r="E5717" s="2"/>
      <c r="G5717" s="2"/>
      <c r="H5717" s="6"/>
      <c r="I5717" s="9"/>
      <c r="J5717" s="9"/>
      <c r="K5717" s="9"/>
    </row>
    <row r="5718" spans="1:11" x14ac:dyDescent="0.25">
      <c r="A5718" s="2"/>
      <c r="B5718" s="2"/>
      <c r="C5718" s="2"/>
      <c r="E5718" s="2"/>
      <c r="G5718" s="2"/>
      <c r="H5718" s="6"/>
      <c r="I5718" s="9"/>
      <c r="J5718" s="9"/>
      <c r="K5718" s="9"/>
    </row>
    <row r="5719" spans="1:11" x14ac:dyDescent="0.25">
      <c r="A5719" s="2"/>
      <c r="B5719" s="2"/>
      <c r="C5719" s="2"/>
      <c r="E5719" s="2"/>
      <c r="G5719" s="2"/>
      <c r="H5719" s="6"/>
      <c r="I5719" s="9"/>
      <c r="J5719" s="9"/>
      <c r="K5719" s="9"/>
    </row>
    <row r="5720" spans="1:11" x14ac:dyDescent="0.25">
      <c r="A5720" s="2"/>
      <c r="B5720" s="2"/>
      <c r="C5720" s="2"/>
      <c r="E5720" s="2"/>
      <c r="G5720" s="2"/>
      <c r="H5720" s="6"/>
      <c r="I5720" s="9"/>
      <c r="J5720" s="9"/>
      <c r="K5720" s="9"/>
    </row>
    <row r="5721" spans="1:11" x14ac:dyDescent="0.25">
      <c r="A5721" s="2"/>
      <c r="B5721" s="2"/>
      <c r="C5721" s="2"/>
      <c r="E5721" s="2"/>
      <c r="G5721" s="2"/>
      <c r="H5721" s="6"/>
      <c r="I5721" s="9"/>
      <c r="J5721" s="9"/>
      <c r="K5721" s="9"/>
    </row>
    <row r="5722" spans="1:11" x14ac:dyDescent="0.25">
      <c r="A5722" s="2"/>
      <c r="B5722" s="2"/>
      <c r="C5722" s="2"/>
      <c r="E5722" s="2"/>
      <c r="G5722" s="2"/>
      <c r="H5722" s="6"/>
      <c r="I5722" s="9"/>
      <c r="J5722" s="9"/>
      <c r="K5722" s="9"/>
    </row>
    <row r="5723" spans="1:11" x14ac:dyDescent="0.25">
      <c r="A5723" s="2"/>
      <c r="B5723" s="2"/>
      <c r="C5723" s="2"/>
      <c r="E5723" s="2"/>
      <c r="G5723" s="2"/>
      <c r="H5723" s="6"/>
      <c r="I5723" s="9"/>
      <c r="J5723" s="9"/>
      <c r="K5723" s="9"/>
    </row>
    <row r="5724" spans="1:11" x14ac:dyDescent="0.25">
      <c r="A5724" s="2"/>
      <c r="B5724" s="2"/>
      <c r="C5724" s="2"/>
      <c r="E5724" s="2"/>
      <c r="G5724" s="2"/>
      <c r="H5724" s="6"/>
      <c r="I5724" s="9"/>
      <c r="J5724" s="9"/>
      <c r="K5724" s="9"/>
    </row>
    <row r="5725" spans="1:11" x14ac:dyDescent="0.25">
      <c r="A5725" s="2"/>
      <c r="B5725" s="2"/>
      <c r="C5725" s="2"/>
      <c r="E5725" s="2"/>
      <c r="G5725" s="2"/>
      <c r="H5725" s="6"/>
      <c r="I5725" s="9"/>
      <c r="J5725" s="9"/>
      <c r="K5725" s="9"/>
    </row>
    <row r="5726" spans="1:11" x14ac:dyDescent="0.25">
      <c r="A5726" s="2"/>
      <c r="B5726" s="2"/>
      <c r="C5726" s="2"/>
      <c r="E5726" s="2"/>
      <c r="G5726" s="2"/>
      <c r="H5726" s="6"/>
      <c r="I5726" s="9"/>
      <c r="J5726" s="9"/>
      <c r="K5726" s="9"/>
    </row>
    <row r="5727" spans="1:11" x14ac:dyDescent="0.25">
      <c r="A5727" s="2"/>
      <c r="B5727" s="2"/>
      <c r="C5727" s="2"/>
      <c r="E5727" s="2"/>
      <c r="G5727" s="2"/>
      <c r="H5727" s="6"/>
      <c r="I5727" s="9"/>
      <c r="J5727" s="9"/>
      <c r="K5727" s="9"/>
    </row>
    <row r="5728" spans="1:11" x14ac:dyDescent="0.25">
      <c r="A5728" s="2"/>
      <c r="B5728" s="2"/>
      <c r="C5728" s="2"/>
      <c r="E5728" s="2"/>
      <c r="G5728" s="2"/>
      <c r="H5728" s="6"/>
      <c r="I5728" s="9"/>
      <c r="J5728" s="9"/>
      <c r="K5728" s="9"/>
    </row>
    <row r="5729" spans="1:11" x14ac:dyDescent="0.25">
      <c r="A5729" s="2"/>
      <c r="B5729" s="2"/>
      <c r="C5729" s="2"/>
      <c r="E5729" s="2"/>
      <c r="G5729" s="2"/>
      <c r="H5729" s="6"/>
      <c r="I5729" s="9"/>
      <c r="J5729" s="9"/>
      <c r="K5729" s="9"/>
    </row>
    <row r="5730" spans="1:11" x14ac:dyDescent="0.25">
      <c r="A5730" s="2"/>
      <c r="B5730" s="2"/>
      <c r="C5730" s="2"/>
      <c r="E5730" s="2"/>
      <c r="G5730" s="2"/>
      <c r="H5730" s="6"/>
      <c r="I5730" s="9"/>
      <c r="J5730" s="9"/>
      <c r="K5730" s="9"/>
    </row>
    <row r="5731" spans="1:11" x14ac:dyDescent="0.25">
      <c r="A5731" s="2"/>
      <c r="B5731" s="2"/>
      <c r="C5731" s="2"/>
      <c r="E5731" s="2"/>
      <c r="G5731" s="2"/>
      <c r="H5731" s="6"/>
      <c r="I5731" s="9"/>
      <c r="J5731" s="9"/>
      <c r="K5731" s="9"/>
    </row>
    <row r="5732" spans="1:11" x14ac:dyDescent="0.25">
      <c r="A5732" s="2"/>
      <c r="B5732" s="2"/>
      <c r="C5732" s="2"/>
      <c r="E5732" s="2"/>
      <c r="G5732" s="2"/>
      <c r="H5732" s="6"/>
      <c r="I5732" s="9"/>
      <c r="J5732" s="9"/>
      <c r="K5732" s="9"/>
    </row>
    <row r="5733" spans="1:11" x14ac:dyDescent="0.25">
      <c r="A5733" s="2"/>
      <c r="B5733" s="2"/>
      <c r="C5733" s="2"/>
      <c r="E5733" s="2"/>
      <c r="G5733" s="2"/>
      <c r="H5733" s="6"/>
      <c r="I5733" s="9"/>
      <c r="J5733" s="9"/>
      <c r="K5733" s="9"/>
    </row>
    <row r="5734" spans="1:11" x14ac:dyDescent="0.25">
      <c r="A5734" s="2"/>
      <c r="B5734" s="2"/>
      <c r="C5734" s="2"/>
      <c r="E5734" s="2"/>
      <c r="G5734" s="2"/>
      <c r="H5734" s="6"/>
      <c r="I5734" s="9"/>
      <c r="J5734" s="9"/>
      <c r="K5734" s="9"/>
    </row>
    <row r="5735" spans="1:11" x14ac:dyDescent="0.25">
      <c r="A5735" s="2"/>
      <c r="B5735" s="2"/>
      <c r="C5735" s="2"/>
      <c r="E5735" s="2"/>
      <c r="G5735" s="2"/>
      <c r="H5735" s="6"/>
      <c r="I5735" s="9"/>
      <c r="J5735" s="9"/>
      <c r="K5735" s="9"/>
    </row>
    <row r="5736" spans="1:11" x14ac:dyDescent="0.25">
      <c r="A5736" s="2"/>
      <c r="B5736" s="2"/>
      <c r="C5736" s="2"/>
      <c r="E5736" s="2"/>
      <c r="G5736" s="2"/>
      <c r="H5736" s="6"/>
      <c r="I5736" s="9"/>
      <c r="J5736" s="9"/>
      <c r="K5736" s="9"/>
    </row>
    <row r="5737" spans="1:11" x14ac:dyDescent="0.25">
      <c r="A5737" s="2"/>
      <c r="B5737" s="2"/>
      <c r="C5737" s="2"/>
      <c r="E5737" s="2"/>
      <c r="G5737" s="2"/>
      <c r="H5737" s="6"/>
      <c r="I5737" s="9"/>
      <c r="J5737" s="9"/>
      <c r="K5737" s="9"/>
    </row>
    <row r="5738" spans="1:11" x14ac:dyDescent="0.25">
      <c r="A5738" s="2"/>
      <c r="B5738" s="2"/>
      <c r="C5738" s="2"/>
      <c r="E5738" s="2"/>
      <c r="G5738" s="2"/>
      <c r="H5738" s="6"/>
      <c r="I5738" s="9"/>
      <c r="J5738" s="9"/>
      <c r="K5738" s="9"/>
    </row>
    <row r="5739" spans="1:11" x14ac:dyDescent="0.25">
      <c r="A5739" s="2"/>
      <c r="B5739" s="2"/>
      <c r="C5739" s="2"/>
      <c r="E5739" s="2"/>
      <c r="G5739" s="2"/>
      <c r="H5739" s="6"/>
      <c r="I5739" s="9"/>
      <c r="J5739" s="9"/>
      <c r="K5739" s="9"/>
    </row>
    <row r="5740" spans="1:11" x14ac:dyDescent="0.25">
      <c r="A5740" s="2"/>
      <c r="B5740" s="2"/>
      <c r="C5740" s="2"/>
      <c r="E5740" s="2"/>
      <c r="G5740" s="2"/>
      <c r="H5740" s="6"/>
      <c r="I5740" s="9"/>
      <c r="J5740" s="9"/>
      <c r="K5740" s="9"/>
    </row>
    <row r="5741" spans="1:11" x14ac:dyDescent="0.25">
      <c r="A5741" s="2"/>
      <c r="B5741" s="2"/>
      <c r="C5741" s="2"/>
      <c r="E5741" s="2"/>
      <c r="G5741" s="2"/>
      <c r="H5741" s="6"/>
      <c r="I5741" s="9"/>
      <c r="J5741" s="9"/>
      <c r="K5741" s="9"/>
    </row>
    <row r="5742" spans="1:11" x14ac:dyDescent="0.25">
      <c r="A5742" s="2"/>
      <c r="B5742" s="2"/>
      <c r="C5742" s="2"/>
      <c r="E5742" s="2"/>
      <c r="G5742" s="2"/>
      <c r="H5742" s="6"/>
      <c r="I5742" s="9"/>
      <c r="J5742" s="9"/>
      <c r="K5742" s="9"/>
    </row>
    <row r="5743" spans="1:11" x14ac:dyDescent="0.25">
      <c r="A5743" s="2"/>
      <c r="B5743" s="2"/>
      <c r="C5743" s="2"/>
      <c r="E5743" s="2"/>
      <c r="G5743" s="2"/>
      <c r="H5743" s="6"/>
      <c r="I5743" s="9"/>
      <c r="J5743" s="9"/>
      <c r="K5743" s="9"/>
    </row>
    <row r="5744" spans="1:11" x14ac:dyDescent="0.25">
      <c r="A5744" s="2"/>
      <c r="B5744" s="2"/>
      <c r="C5744" s="2"/>
      <c r="E5744" s="2"/>
      <c r="G5744" s="2"/>
      <c r="H5744" s="6"/>
      <c r="I5744" s="9"/>
      <c r="J5744" s="9"/>
      <c r="K5744" s="9"/>
    </row>
    <row r="5745" spans="1:11" x14ac:dyDescent="0.25">
      <c r="A5745" s="2"/>
      <c r="B5745" s="2"/>
      <c r="C5745" s="2"/>
      <c r="E5745" s="2"/>
      <c r="G5745" s="2"/>
      <c r="H5745" s="6"/>
      <c r="I5745" s="9"/>
      <c r="J5745" s="9"/>
      <c r="K5745" s="9"/>
    </row>
    <row r="5746" spans="1:11" x14ac:dyDescent="0.25">
      <c r="A5746" s="2"/>
      <c r="B5746" s="2"/>
      <c r="C5746" s="2"/>
      <c r="E5746" s="2"/>
      <c r="G5746" s="2"/>
      <c r="H5746" s="6"/>
      <c r="I5746" s="9"/>
      <c r="J5746" s="9"/>
      <c r="K5746" s="9"/>
    </row>
    <row r="5747" spans="1:11" x14ac:dyDescent="0.25">
      <c r="A5747" s="2"/>
      <c r="B5747" s="2"/>
      <c r="C5747" s="2"/>
      <c r="E5747" s="2"/>
      <c r="G5747" s="2"/>
      <c r="H5747" s="6"/>
      <c r="I5747" s="9"/>
      <c r="J5747" s="9"/>
      <c r="K5747" s="9"/>
    </row>
    <row r="5748" spans="1:11" x14ac:dyDescent="0.25">
      <c r="A5748" s="2"/>
      <c r="B5748" s="2"/>
      <c r="C5748" s="2"/>
      <c r="E5748" s="2"/>
      <c r="G5748" s="2"/>
      <c r="H5748" s="6"/>
      <c r="I5748" s="9"/>
      <c r="J5748" s="9"/>
      <c r="K5748" s="9"/>
    </row>
    <row r="5749" spans="1:11" x14ac:dyDescent="0.25">
      <c r="A5749" s="2"/>
      <c r="B5749" s="2"/>
      <c r="C5749" s="2"/>
      <c r="E5749" s="2"/>
      <c r="G5749" s="2"/>
      <c r="H5749" s="6"/>
      <c r="I5749" s="9"/>
      <c r="J5749" s="9"/>
      <c r="K5749" s="9"/>
    </row>
    <row r="5750" spans="1:11" x14ac:dyDescent="0.25">
      <c r="A5750" s="2"/>
      <c r="B5750" s="2"/>
      <c r="C5750" s="2"/>
      <c r="E5750" s="2"/>
      <c r="G5750" s="2"/>
      <c r="H5750" s="6"/>
      <c r="I5750" s="9"/>
      <c r="J5750" s="9"/>
      <c r="K5750" s="9"/>
    </row>
    <row r="5751" spans="1:11" x14ac:dyDescent="0.25">
      <c r="A5751" s="2"/>
      <c r="B5751" s="2"/>
      <c r="C5751" s="2"/>
      <c r="E5751" s="2"/>
      <c r="G5751" s="2"/>
      <c r="H5751" s="6"/>
      <c r="I5751" s="9"/>
      <c r="J5751" s="9"/>
      <c r="K5751" s="9"/>
    </row>
    <row r="5752" spans="1:11" x14ac:dyDescent="0.25">
      <c r="A5752" s="2"/>
      <c r="B5752" s="2"/>
      <c r="C5752" s="2"/>
      <c r="E5752" s="2"/>
      <c r="G5752" s="2"/>
      <c r="H5752" s="6"/>
      <c r="I5752" s="9"/>
      <c r="J5752" s="9"/>
      <c r="K5752" s="9"/>
    </row>
    <row r="5753" spans="1:11" x14ac:dyDescent="0.25">
      <c r="A5753" s="2"/>
      <c r="B5753" s="2"/>
      <c r="C5753" s="2"/>
      <c r="E5753" s="2"/>
      <c r="G5753" s="2"/>
      <c r="H5753" s="6"/>
      <c r="I5753" s="9"/>
      <c r="J5753" s="9"/>
      <c r="K5753" s="9"/>
    </row>
    <row r="5754" spans="1:11" x14ac:dyDescent="0.25">
      <c r="A5754" s="2"/>
      <c r="B5754" s="2"/>
      <c r="C5754" s="2"/>
      <c r="E5754" s="2"/>
      <c r="G5754" s="2"/>
      <c r="H5754" s="6"/>
      <c r="I5754" s="9"/>
      <c r="J5754" s="9"/>
      <c r="K5754" s="9"/>
    </row>
    <row r="5755" spans="1:11" x14ac:dyDescent="0.25">
      <c r="A5755" s="2"/>
      <c r="B5755" s="2"/>
      <c r="C5755" s="2"/>
      <c r="E5755" s="2"/>
      <c r="G5755" s="2"/>
      <c r="H5755" s="6"/>
      <c r="I5755" s="9"/>
      <c r="J5755" s="9"/>
      <c r="K5755" s="9"/>
    </row>
    <row r="5756" spans="1:11" x14ac:dyDescent="0.25">
      <c r="A5756" s="2"/>
      <c r="B5756" s="2"/>
      <c r="C5756" s="2"/>
      <c r="E5756" s="2"/>
      <c r="G5756" s="2"/>
      <c r="H5756" s="6"/>
      <c r="I5756" s="9"/>
      <c r="J5756" s="9"/>
      <c r="K5756" s="9"/>
    </row>
    <row r="5757" spans="1:11" x14ac:dyDescent="0.25">
      <c r="A5757" s="2"/>
      <c r="B5757" s="2"/>
      <c r="C5757" s="2"/>
      <c r="E5757" s="2"/>
      <c r="G5757" s="2"/>
      <c r="H5757" s="6"/>
      <c r="I5757" s="9"/>
      <c r="J5757" s="9"/>
      <c r="K5757" s="9"/>
    </row>
    <row r="5758" spans="1:11" x14ac:dyDescent="0.25">
      <c r="A5758" s="2"/>
      <c r="B5758" s="2"/>
      <c r="C5758" s="2"/>
      <c r="E5758" s="2"/>
      <c r="G5758" s="2"/>
      <c r="H5758" s="6"/>
      <c r="I5758" s="9"/>
      <c r="J5758" s="9"/>
      <c r="K5758" s="9"/>
    </row>
    <row r="5759" spans="1:11" x14ac:dyDescent="0.25">
      <c r="A5759" s="2"/>
      <c r="B5759" s="2"/>
      <c r="C5759" s="2"/>
      <c r="E5759" s="2"/>
      <c r="G5759" s="2"/>
      <c r="H5759" s="6"/>
      <c r="I5759" s="9"/>
      <c r="J5759" s="9"/>
      <c r="K5759" s="9"/>
    </row>
    <row r="5760" spans="1:11" x14ac:dyDescent="0.25">
      <c r="A5760" s="2"/>
      <c r="B5760" s="2"/>
      <c r="C5760" s="2"/>
      <c r="E5760" s="2"/>
      <c r="G5760" s="2"/>
      <c r="H5760" s="6"/>
      <c r="I5760" s="9"/>
      <c r="J5760" s="9"/>
      <c r="K5760" s="9"/>
    </row>
    <row r="5761" spans="1:11" x14ac:dyDescent="0.25">
      <c r="A5761" s="2"/>
      <c r="B5761" s="2"/>
      <c r="C5761" s="2"/>
      <c r="E5761" s="2"/>
      <c r="G5761" s="2"/>
      <c r="H5761" s="6"/>
      <c r="I5761" s="9"/>
      <c r="J5761" s="9"/>
      <c r="K5761" s="9"/>
    </row>
    <row r="5762" spans="1:11" x14ac:dyDescent="0.25">
      <c r="A5762" s="2"/>
      <c r="B5762" s="2"/>
      <c r="C5762" s="2"/>
      <c r="E5762" s="2"/>
      <c r="G5762" s="2"/>
      <c r="H5762" s="6"/>
      <c r="I5762" s="9"/>
      <c r="J5762" s="9"/>
      <c r="K5762" s="9"/>
    </row>
    <row r="5763" spans="1:11" x14ac:dyDescent="0.25">
      <c r="A5763" s="2"/>
      <c r="B5763" s="2"/>
      <c r="C5763" s="2"/>
      <c r="E5763" s="2"/>
      <c r="G5763" s="2"/>
      <c r="H5763" s="6"/>
      <c r="I5763" s="9"/>
      <c r="J5763" s="9"/>
      <c r="K5763" s="9"/>
    </row>
    <row r="5764" spans="1:11" x14ac:dyDescent="0.25">
      <c r="A5764" s="2"/>
      <c r="B5764" s="2"/>
      <c r="C5764" s="2"/>
      <c r="E5764" s="2"/>
      <c r="G5764" s="2"/>
      <c r="H5764" s="6"/>
      <c r="I5764" s="9"/>
      <c r="J5764" s="9"/>
      <c r="K5764" s="9"/>
    </row>
    <row r="5765" spans="1:11" x14ac:dyDescent="0.25">
      <c r="A5765" s="2"/>
      <c r="B5765" s="2"/>
      <c r="C5765" s="2"/>
      <c r="E5765" s="2"/>
      <c r="G5765" s="2"/>
      <c r="H5765" s="6"/>
      <c r="I5765" s="9"/>
      <c r="J5765" s="9"/>
      <c r="K5765" s="9"/>
    </row>
    <row r="5766" spans="1:11" x14ac:dyDescent="0.25">
      <c r="A5766" s="2"/>
      <c r="B5766" s="2"/>
      <c r="C5766" s="2"/>
      <c r="E5766" s="2"/>
      <c r="G5766" s="2"/>
      <c r="H5766" s="6"/>
      <c r="I5766" s="9"/>
      <c r="J5766" s="9"/>
      <c r="K5766" s="9"/>
    </row>
    <row r="5767" spans="1:11" x14ac:dyDescent="0.25">
      <c r="A5767" s="2"/>
      <c r="B5767" s="2"/>
      <c r="C5767" s="2"/>
      <c r="E5767" s="2"/>
      <c r="G5767" s="2"/>
      <c r="H5767" s="6"/>
      <c r="I5767" s="9"/>
      <c r="J5767" s="9"/>
      <c r="K5767" s="9"/>
    </row>
    <row r="5768" spans="1:11" x14ac:dyDescent="0.25">
      <c r="A5768" s="2"/>
      <c r="B5768" s="2"/>
      <c r="C5768" s="2"/>
      <c r="E5768" s="2"/>
      <c r="G5768" s="2"/>
      <c r="H5768" s="6"/>
      <c r="I5768" s="9"/>
      <c r="J5768" s="9"/>
      <c r="K5768" s="9"/>
    </row>
    <row r="5769" spans="1:11" x14ac:dyDescent="0.25">
      <c r="A5769" s="2"/>
      <c r="B5769" s="2"/>
      <c r="C5769" s="2"/>
      <c r="E5769" s="2"/>
      <c r="G5769" s="2"/>
      <c r="H5769" s="6"/>
      <c r="I5769" s="9"/>
      <c r="J5769" s="9"/>
      <c r="K5769" s="9"/>
    </row>
    <row r="5770" spans="1:11" x14ac:dyDescent="0.25">
      <c r="A5770" s="2"/>
      <c r="B5770" s="2"/>
      <c r="C5770" s="2"/>
      <c r="E5770" s="2"/>
      <c r="G5770" s="2"/>
      <c r="H5770" s="6"/>
      <c r="I5770" s="9"/>
      <c r="J5770" s="9"/>
      <c r="K5770" s="9"/>
    </row>
    <row r="5771" spans="1:11" x14ac:dyDescent="0.25">
      <c r="A5771" s="2"/>
      <c r="B5771" s="2"/>
      <c r="C5771" s="2"/>
      <c r="E5771" s="2"/>
      <c r="G5771" s="2"/>
      <c r="H5771" s="6"/>
      <c r="I5771" s="9"/>
      <c r="J5771" s="9"/>
      <c r="K5771" s="9"/>
    </row>
    <row r="5772" spans="1:11" x14ac:dyDescent="0.25">
      <c r="A5772" s="2"/>
      <c r="B5772" s="2"/>
      <c r="C5772" s="2"/>
      <c r="E5772" s="2"/>
      <c r="G5772" s="2"/>
      <c r="H5772" s="6"/>
      <c r="I5772" s="9"/>
      <c r="J5772" s="9"/>
      <c r="K5772" s="9"/>
    </row>
    <row r="5773" spans="1:11" x14ac:dyDescent="0.25">
      <c r="A5773" s="2"/>
      <c r="B5773" s="2"/>
      <c r="C5773" s="2"/>
      <c r="E5773" s="2"/>
      <c r="G5773" s="2"/>
      <c r="H5773" s="6"/>
      <c r="I5773" s="9"/>
      <c r="J5773" s="9"/>
      <c r="K5773" s="9"/>
    </row>
    <row r="5774" spans="1:11" x14ac:dyDescent="0.25">
      <c r="A5774" s="2"/>
      <c r="B5774" s="2"/>
      <c r="C5774" s="2"/>
      <c r="E5774" s="2"/>
      <c r="G5774" s="2"/>
      <c r="H5774" s="6"/>
      <c r="I5774" s="9"/>
      <c r="J5774" s="9"/>
      <c r="K5774" s="9"/>
    </row>
    <row r="5775" spans="1:11" x14ac:dyDescent="0.25">
      <c r="A5775" s="2"/>
      <c r="B5775" s="2"/>
      <c r="C5775" s="2"/>
      <c r="E5775" s="2"/>
      <c r="G5775" s="2"/>
      <c r="H5775" s="6"/>
      <c r="I5775" s="9"/>
      <c r="J5775" s="9"/>
      <c r="K5775" s="9"/>
    </row>
    <row r="5776" spans="1:11" x14ac:dyDescent="0.25">
      <c r="A5776" s="2"/>
      <c r="B5776" s="2"/>
      <c r="C5776" s="2"/>
      <c r="E5776" s="2"/>
      <c r="G5776" s="2"/>
      <c r="H5776" s="6"/>
      <c r="I5776" s="9"/>
      <c r="J5776" s="9"/>
      <c r="K5776" s="9"/>
    </row>
    <row r="5777" spans="1:11" x14ac:dyDescent="0.25">
      <c r="A5777" s="2"/>
      <c r="B5777" s="2"/>
      <c r="C5777" s="2"/>
      <c r="E5777" s="2"/>
      <c r="G5777" s="2"/>
      <c r="H5777" s="6"/>
      <c r="I5777" s="9"/>
      <c r="J5777" s="9"/>
      <c r="K5777" s="9"/>
    </row>
    <row r="5778" spans="1:11" x14ac:dyDescent="0.25">
      <c r="A5778" s="2"/>
      <c r="B5778" s="2"/>
      <c r="C5778" s="2"/>
      <c r="E5778" s="2"/>
      <c r="G5778" s="2"/>
      <c r="H5778" s="6"/>
      <c r="I5778" s="9"/>
      <c r="J5778" s="9"/>
      <c r="K5778" s="9"/>
    </row>
    <row r="5779" spans="1:11" x14ac:dyDescent="0.25">
      <c r="A5779" s="2"/>
      <c r="B5779" s="2"/>
      <c r="C5779" s="2"/>
      <c r="E5779" s="2"/>
      <c r="G5779" s="2"/>
      <c r="H5779" s="6"/>
      <c r="I5779" s="9"/>
      <c r="J5779" s="9"/>
      <c r="K5779" s="9"/>
    </row>
    <row r="5780" spans="1:11" x14ac:dyDescent="0.25">
      <c r="A5780" s="2"/>
      <c r="B5780" s="2"/>
      <c r="C5780" s="2"/>
      <c r="E5780" s="2"/>
      <c r="G5780" s="2"/>
      <c r="H5780" s="6"/>
      <c r="I5780" s="9"/>
      <c r="J5780" s="9"/>
      <c r="K5780" s="9"/>
    </row>
    <row r="5781" spans="1:11" x14ac:dyDescent="0.25">
      <c r="A5781" s="2"/>
      <c r="B5781" s="2"/>
      <c r="C5781" s="2"/>
      <c r="E5781" s="2"/>
      <c r="G5781" s="2"/>
      <c r="H5781" s="6"/>
      <c r="I5781" s="9"/>
      <c r="J5781" s="9"/>
      <c r="K5781" s="9"/>
    </row>
    <row r="5782" spans="1:11" x14ac:dyDescent="0.25">
      <c r="A5782" s="2"/>
      <c r="B5782" s="2"/>
      <c r="C5782" s="2"/>
      <c r="E5782" s="2"/>
      <c r="G5782" s="2"/>
      <c r="H5782" s="6"/>
      <c r="I5782" s="9"/>
      <c r="J5782" s="9"/>
      <c r="K5782" s="9"/>
    </row>
    <row r="5783" spans="1:11" x14ac:dyDescent="0.25">
      <c r="A5783" s="2"/>
      <c r="B5783" s="2"/>
      <c r="C5783" s="2"/>
      <c r="E5783" s="2"/>
      <c r="G5783" s="2"/>
      <c r="H5783" s="6"/>
      <c r="I5783" s="9"/>
      <c r="J5783" s="9"/>
      <c r="K5783" s="9"/>
    </row>
    <row r="5784" spans="1:11" x14ac:dyDescent="0.25">
      <c r="A5784" s="2"/>
      <c r="B5784" s="2"/>
      <c r="C5784" s="2"/>
      <c r="E5784" s="2"/>
      <c r="G5784" s="2"/>
      <c r="H5784" s="6"/>
      <c r="I5784" s="9"/>
      <c r="J5784" s="9"/>
      <c r="K5784" s="9"/>
    </row>
    <row r="5785" spans="1:11" x14ac:dyDescent="0.25">
      <c r="A5785" s="2"/>
      <c r="B5785" s="2"/>
      <c r="C5785" s="2"/>
      <c r="E5785" s="2"/>
      <c r="G5785" s="2"/>
      <c r="H5785" s="6"/>
      <c r="I5785" s="9"/>
      <c r="J5785" s="9"/>
      <c r="K5785" s="9"/>
    </row>
    <row r="5786" spans="1:11" x14ac:dyDescent="0.25">
      <c r="A5786" s="2"/>
      <c r="B5786" s="2"/>
      <c r="C5786" s="2"/>
      <c r="E5786" s="2"/>
      <c r="G5786" s="2"/>
      <c r="H5786" s="6"/>
      <c r="I5786" s="9"/>
      <c r="J5786" s="9"/>
      <c r="K5786" s="9"/>
    </row>
    <row r="5787" spans="1:11" x14ac:dyDescent="0.25">
      <c r="A5787" s="2"/>
      <c r="B5787" s="2"/>
      <c r="C5787" s="2"/>
      <c r="E5787" s="2"/>
      <c r="G5787" s="2"/>
      <c r="H5787" s="6"/>
      <c r="I5787" s="9"/>
      <c r="J5787" s="9"/>
      <c r="K5787" s="9"/>
    </row>
    <row r="5788" spans="1:11" x14ac:dyDescent="0.25">
      <c r="A5788" s="2"/>
      <c r="B5788" s="2"/>
      <c r="C5788" s="2"/>
      <c r="E5788" s="2"/>
      <c r="G5788" s="2"/>
      <c r="H5788" s="6"/>
      <c r="I5788" s="9"/>
      <c r="J5788" s="9"/>
      <c r="K5788" s="9"/>
    </row>
    <row r="5789" spans="1:11" x14ac:dyDescent="0.25">
      <c r="A5789" s="2"/>
      <c r="B5789" s="2"/>
      <c r="C5789" s="2"/>
      <c r="E5789" s="2"/>
      <c r="G5789" s="2"/>
      <c r="H5789" s="6"/>
      <c r="I5789" s="9"/>
      <c r="J5789" s="9"/>
      <c r="K5789" s="9"/>
    </row>
    <row r="5790" spans="1:11" x14ac:dyDescent="0.25">
      <c r="A5790" s="2"/>
      <c r="B5790" s="2"/>
      <c r="C5790" s="2"/>
      <c r="E5790" s="2"/>
      <c r="G5790" s="2"/>
      <c r="H5790" s="6"/>
      <c r="I5790" s="9"/>
      <c r="J5790" s="9"/>
      <c r="K5790" s="9"/>
    </row>
    <row r="5791" spans="1:11" x14ac:dyDescent="0.25">
      <c r="A5791" s="2"/>
      <c r="B5791" s="2"/>
      <c r="C5791" s="2"/>
      <c r="E5791" s="2"/>
      <c r="G5791" s="2"/>
      <c r="H5791" s="6"/>
      <c r="I5791" s="9"/>
      <c r="J5791" s="9"/>
      <c r="K5791" s="9"/>
    </row>
    <row r="5792" spans="1:11" x14ac:dyDescent="0.25">
      <c r="A5792" s="2"/>
      <c r="B5792" s="2"/>
      <c r="C5792" s="2"/>
      <c r="E5792" s="2"/>
      <c r="G5792" s="2"/>
      <c r="H5792" s="6"/>
      <c r="I5792" s="9"/>
      <c r="J5792" s="9"/>
      <c r="K5792" s="9"/>
    </row>
    <row r="5793" spans="1:11" x14ac:dyDescent="0.25">
      <c r="A5793" s="2"/>
      <c r="B5793" s="2"/>
      <c r="C5793" s="2"/>
      <c r="E5793" s="2"/>
      <c r="G5793" s="2"/>
      <c r="H5793" s="6"/>
      <c r="I5793" s="9"/>
      <c r="J5793" s="9"/>
      <c r="K5793" s="9"/>
    </row>
    <row r="5794" spans="1:11" x14ac:dyDescent="0.25">
      <c r="A5794" s="2"/>
      <c r="B5794" s="2"/>
      <c r="C5794" s="2"/>
      <c r="E5794" s="2"/>
      <c r="G5794" s="2"/>
      <c r="H5794" s="6"/>
      <c r="I5794" s="9"/>
      <c r="J5794" s="9"/>
      <c r="K5794" s="9"/>
    </row>
    <row r="5795" spans="1:11" x14ac:dyDescent="0.25">
      <c r="A5795" s="2"/>
      <c r="B5795" s="2"/>
      <c r="C5795" s="2"/>
      <c r="E5795" s="2"/>
      <c r="G5795" s="2"/>
      <c r="H5795" s="6"/>
      <c r="I5795" s="9"/>
      <c r="J5795" s="9"/>
      <c r="K5795" s="9"/>
    </row>
    <row r="5796" spans="1:11" x14ac:dyDescent="0.25">
      <c r="A5796" s="2"/>
      <c r="B5796" s="2"/>
      <c r="C5796" s="2"/>
      <c r="E5796" s="2"/>
      <c r="G5796" s="2"/>
      <c r="H5796" s="6"/>
      <c r="I5796" s="9"/>
      <c r="J5796" s="9"/>
      <c r="K5796" s="9"/>
    </row>
    <row r="5797" spans="1:11" x14ac:dyDescent="0.25">
      <c r="A5797" s="2"/>
      <c r="B5797" s="2"/>
      <c r="C5797" s="2"/>
      <c r="E5797" s="2"/>
      <c r="G5797" s="2"/>
      <c r="H5797" s="6"/>
      <c r="I5797" s="9"/>
      <c r="J5797" s="9"/>
      <c r="K5797" s="9"/>
    </row>
    <row r="5798" spans="1:11" x14ac:dyDescent="0.25">
      <c r="A5798" s="2"/>
      <c r="B5798" s="2"/>
      <c r="C5798" s="2"/>
      <c r="E5798" s="2"/>
      <c r="G5798" s="2"/>
      <c r="H5798" s="6"/>
      <c r="I5798" s="9"/>
      <c r="J5798" s="9"/>
      <c r="K5798" s="9"/>
    </row>
    <row r="5799" spans="1:11" x14ac:dyDescent="0.25">
      <c r="A5799" s="2"/>
      <c r="B5799" s="2"/>
      <c r="C5799" s="2"/>
      <c r="E5799" s="2"/>
      <c r="G5799" s="2"/>
      <c r="H5799" s="6"/>
      <c r="I5799" s="9"/>
      <c r="J5799" s="9"/>
      <c r="K5799" s="9"/>
    </row>
    <row r="5800" spans="1:11" x14ac:dyDescent="0.25">
      <c r="A5800" s="2"/>
      <c r="B5800" s="2"/>
      <c r="C5800" s="2"/>
      <c r="E5800" s="2"/>
      <c r="G5800" s="2"/>
      <c r="H5800" s="6"/>
      <c r="I5800" s="9"/>
      <c r="J5800" s="9"/>
      <c r="K5800" s="9"/>
    </row>
    <row r="5801" spans="1:11" x14ac:dyDescent="0.25">
      <c r="A5801" s="2"/>
      <c r="B5801" s="2"/>
      <c r="C5801" s="2"/>
      <c r="E5801" s="2"/>
      <c r="G5801" s="2"/>
      <c r="H5801" s="6"/>
      <c r="I5801" s="9"/>
      <c r="J5801" s="9"/>
      <c r="K5801" s="9"/>
    </row>
    <row r="5802" spans="1:11" x14ac:dyDescent="0.25">
      <c r="A5802" s="2"/>
      <c r="B5802" s="2"/>
      <c r="C5802" s="2"/>
      <c r="E5802" s="2"/>
      <c r="G5802" s="2"/>
      <c r="H5802" s="6"/>
      <c r="I5802" s="9"/>
      <c r="J5802" s="9"/>
      <c r="K5802" s="9"/>
    </row>
    <row r="5803" spans="1:11" x14ac:dyDescent="0.25">
      <c r="A5803" s="2"/>
      <c r="B5803" s="2"/>
      <c r="C5803" s="2"/>
      <c r="E5803" s="2"/>
      <c r="G5803" s="2"/>
      <c r="H5803" s="6"/>
      <c r="I5803" s="9"/>
      <c r="J5803" s="9"/>
      <c r="K5803" s="9"/>
    </row>
    <row r="5804" spans="1:11" x14ac:dyDescent="0.25">
      <c r="A5804" s="2"/>
      <c r="B5804" s="2"/>
      <c r="C5804" s="2"/>
      <c r="E5804" s="2"/>
      <c r="G5804" s="2"/>
      <c r="H5804" s="6"/>
      <c r="I5804" s="9"/>
      <c r="J5804" s="9"/>
      <c r="K5804" s="9"/>
    </row>
    <row r="5805" spans="1:11" x14ac:dyDescent="0.25">
      <c r="A5805" s="2"/>
      <c r="B5805" s="2"/>
      <c r="C5805" s="2"/>
      <c r="E5805" s="2"/>
      <c r="G5805" s="2"/>
      <c r="H5805" s="6"/>
      <c r="I5805" s="9"/>
      <c r="J5805" s="9"/>
      <c r="K5805" s="9"/>
    </row>
    <row r="5806" spans="1:11" x14ac:dyDescent="0.25">
      <c r="A5806" s="2"/>
      <c r="B5806" s="2"/>
      <c r="C5806" s="2"/>
      <c r="E5806" s="2"/>
      <c r="G5806" s="2"/>
      <c r="H5806" s="6"/>
      <c r="I5806" s="9"/>
      <c r="J5806" s="9"/>
      <c r="K5806" s="9"/>
    </row>
    <row r="5807" spans="1:11" x14ac:dyDescent="0.25">
      <c r="A5807" s="2"/>
      <c r="B5807" s="2"/>
      <c r="C5807" s="2"/>
      <c r="E5807" s="2"/>
      <c r="G5807" s="2"/>
      <c r="H5807" s="6"/>
      <c r="I5807" s="9"/>
      <c r="J5807" s="9"/>
      <c r="K5807" s="9"/>
    </row>
    <row r="5808" spans="1:11" x14ac:dyDescent="0.25">
      <c r="A5808" s="2"/>
      <c r="B5808" s="2"/>
      <c r="C5808" s="2"/>
      <c r="E5808" s="2"/>
      <c r="G5808" s="2"/>
      <c r="H5808" s="6"/>
      <c r="I5808" s="9"/>
      <c r="J5808" s="9"/>
      <c r="K5808" s="9"/>
    </row>
    <row r="5809" spans="1:11" x14ac:dyDescent="0.25">
      <c r="A5809" s="2"/>
      <c r="B5809" s="2"/>
      <c r="C5809" s="2"/>
      <c r="E5809" s="2"/>
      <c r="G5809" s="2"/>
      <c r="H5809" s="6"/>
      <c r="I5809" s="9"/>
      <c r="J5809" s="9"/>
      <c r="K5809" s="9"/>
    </row>
    <row r="5810" spans="1:11" x14ac:dyDescent="0.25">
      <c r="A5810" s="2"/>
      <c r="B5810" s="2"/>
      <c r="C5810" s="2"/>
      <c r="E5810" s="2"/>
      <c r="G5810" s="2"/>
      <c r="H5810" s="6"/>
      <c r="I5810" s="9"/>
      <c r="J5810" s="9"/>
      <c r="K5810" s="9"/>
    </row>
    <row r="5811" spans="1:11" x14ac:dyDescent="0.25">
      <c r="A5811" s="2"/>
      <c r="B5811" s="2"/>
      <c r="C5811" s="2"/>
      <c r="E5811" s="2"/>
      <c r="G5811" s="2"/>
      <c r="H5811" s="6"/>
      <c r="I5811" s="9"/>
      <c r="J5811" s="9"/>
      <c r="K5811" s="9"/>
    </row>
    <row r="5812" spans="1:11" x14ac:dyDescent="0.25">
      <c r="A5812" s="2"/>
      <c r="B5812" s="2"/>
      <c r="C5812" s="2"/>
      <c r="E5812" s="2"/>
      <c r="G5812" s="2"/>
      <c r="H5812" s="6"/>
      <c r="I5812" s="9"/>
      <c r="J5812" s="9"/>
      <c r="K5812" s="9"/>
    </row>
    <row r="5813" spans="1:11" x14ac:dyDescent="0.25">
      <c r="A5813" s="2"/>
      <c r="B5813" s="2"/>
      <c r="C5813" s="2"/>
      <c r="E5813" s="2"/>
      <c r="G5813" s="2"/>
      <c r="H5813" s="6"/>
      <c r="I5813" s="9"/>
      <c r="J5813" s="9"/>
      <c r="K5813" s="9"/>
    </row>
    <row r="5814" spans="1:11" x14ac:dyDescent="0.25">
      <c r="A5814" s="2"/>
      <c r="B5814" s="2"/>
      <c r="C5814" s="2"/>
      <c r="E5814" s="2"/>
      <c r="G5814" s="2"/>
      <c r="H5814" s="6"/>
      <c r="I5814" s="9"/>
      <c r="J5814" s="9"/>
      <c r="K5814" s="9"/>
    </row>
    <row r="5815" spans="1:11" x14ac:dyDescent="0.25">
      <c r="A5815" s="2"/>
      <c r="B5815" s="2"/>
      <c r="C5815" s="2"/>
      <c r="E5815" s="2"/>
      <c r="G5815" s="2"/>
      <c r="H5815" s="6"/>
      <c r="I5815" s="9"/>
      <c r="J5815" s="9"/>
      <c r="K5815" s="9"/>
    </row>
    <row r="5816" spans="1:11" x14ac:dyDescent="0.25">
      <c r="A5816" s="2"/>
      <c r="B5816" s="2"/>
      <c r="C5816" s="2"/>
      <c r="E5816" s="2"/>
      <c r="G5816" s="2"/>
      <c r="H5816" s="6"/>
      <c r="I5816" s="9"/>
      <c r="J5816" s="9"/>
      <c r="K5816" s="9"/>
    </row>
    <row r="5817" spans="1:11" x14ac:dyDescent="0.25">
      <c r="A5817" s="2"/>
      <c r="B5817" s="2"/>
      <c r="C5817" s="2"/>
      <c r="E5817" s="2"/>
      <c r="G5817" s="2"/>
      <c r="H5817" s="6"/>
      <c r="I5817" s="9"/>
      <c r="J5817" s="9"/>
      <c r="K5817" s="9"/>
    </row>
    <row r="5818" spans="1:11" x14ac:dyDescent="0.25">
      <c r="A5818" s="2"/>
      <c r="B5818" s="2"/>
      <c r="C5818" s="2"/>
      <c r="E5818" s="2"/>
      <c r="G5818" s="2"/>
      <c r="H5818" s="6"/>
      <c r="I5818" s="9"/>
      <c r="J5818" s="9"/>
      <c r="K5818" s="9"/>
    </row>
    <row r="5819" spans="1:11" x14ac:dyDescent="0.25">
      <c r="A5819" s="2"/>
      <c r="B5819" s="2"/>
      <c r="C5819" s="2"/>
      <c r="E5819" s="2"/>
      <c r="G5819" s="2"/>
      <c r="H5819" s="6"/>
      <c r="I5819" s="9"/>
      <c r="J5819" s="9"/>
      <c r="K5819" s="9"/>
    </row>
    <row r="5820" spans="1:11" x14ac:dyDescent="0.25">
      <c r="A5820" s="2"/>
      <c r="B5820" s="2"/>
      <c r="C5820" s="2"/>
      <c r="E5820" s="2"/>
      <c r="G5820" s="2"/>
      <c r="H5820" s="6"/>
      <c r="I5820" s="9"/>
      <c r="J5820" s="9"/>
      <c r="K5820" s="9"/>
    </row>
    <row r="5821" spans="1:11" x14ac:dyDescent="0.25">
      <c r="A5821" s="2"/>
      <c r="B5821" s="2"/>
      <c r="C5821" s="2"/>
      <c r="E5821" s="2"/>
      <c r="G5821" s="2"/>
      <c r="H5821" s="6"/>
      <c r="I5821" s="9"/>
      <c r="J5821" s="9"/>
      <c r="K5821" s="9"/>
    </row>
    <row r="5822" spans="1:11" x14ac:dyDescent="0.25">
      <c r="A5822" s="2"/>
      <c r="B5822" s="2"/>
      <c r="C5822" s="2"/>
      <c r="E5822" s="2"/>
      <c r="G5822" s="2"/>
      <c r="H5822" s="6"/>
      <c r="I5822" s="9"/>
      <c r="J5822" s="9"/>
      <c r="K5822" s="9"/>
    </row>
    <row r="5823" spans="1:11" x14ac:dyDescent="0.25">
      <c r="A5823" s="2"/>
      <c r="B5823" s="2"/>
      <c r="C5823" s="2"/>
      <c r="E5823" s="2"/>
      <c r="G5823" s="2"/>
      <c r="H5823" s="6"/>
      <c r="I5823" s="9"/>
      <c r="J5823" s="9"/>
      <c r="K5823" s="9"/>
    </row>
    <row r="5824" spans="1:11" x14ac:dyDescent="0.25">
      <c r="A5824" s="2"/>
      <c r="B5824" s="2"/>
      <c r="C5824" s="2"/>
      <c r="E5824" s="2"/>
      <c r="G5824" s="2"/>
      <c r="H5824" s="6"/>
      <c r="I5824" s="9"/>
      <c r="J5824" s="9"/>
      <c r="K5824" s="9"/>
    </row>
    <row r="5825" spans="1:11" x14ac:dyDescent="0.25">
      <c r="A5825" s="2"/>
      <c r="B5825" s="2"/>
      <c r="C5825" s="2"/>
      <c r="E5825" s="2"/>
      <c r="G5825" s="2"/>
      <c r="H5825" s="6"/>
      <c r="I5825" s="9"/>
      <c r="J5825" s="9"/>
      <c r="K5825" s="9"/>
    </row>
    <row r="5826" spans="1:11" x14ac:dyDescent="0.25">
      <c r="A5826" s="2"/>
      <c r="B5826" s="2"/>
      <c r="C5826" s="2"/>
      <c r="E5826" s="2"/>
      <c r="G5826" s="2"/>
      <c r="H5826" s="6"/>
      <c r="I5826" s="9"/>
      <c r="J5826" s="9"/>
      <c r="K5826" s="9"/>
    </row>
    <row r="5827" spans="1:11" x14ac:dyDescent="0.25">
      <c r="A5827" s="2"/>
      <c r="B5827" s="2"/>
      <c r="C5827" s="2"/>
      <c r="E5827" s="2"/>
      <c r="G5827" s="2"/>
      <c r="H5827" s="6"/>
      <c r="I5827" s="9"/>
      <c r="J5827" s="9"/>
      <c r="K5827" s="9"/>
    </row>
    <row r="5828" spans="1:11" x14ac:dyDescent="0.25">
      <c r="A5828" s="2"/>
      <c r="B5828" s="2"/>
      <c r="C5828" s="2"/>
      <c r="E5828" s="2"/>
      <c r="G5828" s="2"/>
      <c r="H5828" s="6"/>
      <c r="I5828" s="9"/>
      <c r="J5828" s="9"/>
      <c r="K5828" s="9"/>
    </row>
    <row r="5829" spans="1:11" x14ac:dyDescent="0.25">
      <c r="A5829" s="2"/>
      <c r="B5829" s="2"/>
      <c r="C5829" s="2"/>
      <c r="E5829" s="2"/>
      <c r="G5829" s="2"/>
      <c r="H5829" s="6"/>
      <c r="I5829" s="9"/>
      <c r="J5829" s="9"/>
      <c r="K5829" s="9"/>
    </row>
    <row r="5830" spans="1:11" x14ac:dyDescent="0.25">
      <c r="A5830" s="2"/>
      <c r="B5830" s="2"/>
      <c r="C5830" s="2"/>
      <c r="E5830" s="2"/>
      <c r="G5830" s="2"/>
      <c r="H5830" s="6"/>
      <c r="I5830" s="9"/>
      <c r="J5830" s="9"/>
      <c r="K5830" s="9"/>
    </row>
    <row r="5831" spans="1:11" x14ac:dyDescent="0.25">
      <c r="A5831" s="2"/>
      <c r="B5831" s="2"/>
      <c r="C5831" s="2"/>
      <c r="E5831" s="2"/>
      <c r="G5831" s="2"/>
      <c r="H5831" s="6"/>
      <c r="I5831" s="9"/>
      <c r="J5831" s="9"/>
      <c r="K5831" s="9"/>
    </row>
    <row r="5832" spans="1:11" x14ac:dyDescent="0.25">
      <c r="A5832" s="2"/>
      <c r="B5832" s="2"/>
      <c r="C5832" s="2"/>
      <c r="E5832" s="2"/>
      <c r="G5832" s="2"/>
      <c r="H5832" s="6"/>
      <c r="I5832" s="9"/>
      <c r="J5832" s="9"/>
      <c r="K5832" s="9"/>
    </row>
    <row r="5833" spans="1:11" x14ac:dyDescent="0.25">
      <c r="A5833" s="2"/>
      <c r="B5833" s="2"/>
      <c r="C5833" s="2"/>
      <c r="E5833" s="2"/>
      <c r="G5833" s="2"/>
      <c r="H5833" s="6"/>
      <c r="I5833" s="9"/>
      <c r="J5833" s="9"/>
      <c r="K5833" s="9"/>
    </row>
    <row r="5834" spans="1:11" x14ac:dyDescent="0.25">
      <c r="A5834" s="2"/>
      <c r="B5834" s="2"/>
      <c r="C5834" s="2"/>
      <c r="E5834" s="2"/>
      <c r="G5834" s="2"/>
      <c r="H5834" s="6"/>
      <c r="I5834" s="9"/>
      <c r="J5834" s="9"/>
      <c r="K5834" s="9"/>
    </row>
    <row r="5835" spans="1:11" x14ac:dyDescent="0.25">
      <c r="A5835" s="2"/>
      <c r="B5835" s="2"/>
      <c r="C5835" s="2"/>
      <c r="E5835" s="2"/>
      <c r="G5835" s="2"/>
      <c r="H5835" s="6"/>
      <c r="I5835" s="9"/>
      <c r="J5835" s="9"/>
      <c r="K5835" s="9"/>
    </row>
    <row r="5836" spans="1:11" x14ac:dyDescent="0.25">
      <c r="A5836" s="2"/>
      <c r="B5836" s="2"/>
      <c r="C5836" s="2"/>
      <c r="E5836" s="2"/>
      <c r="G5836" s="2"/>
      <c r="H5836" s="6"/>
      <c r="I5836" s="9"/>
      <c r="J5836" s="9"/>
      <c r="K5836" s="9"/>
    </row>
    <row r="5837" spans="1:11" x14ac:dyDescent="0.25">
      <c r="A5837" s="2"/>
      <c r="B5837" s="2"/>
      <c r="C5837" s="2"/>
      <c r="E5837" s="2"/>
      <c r="G5837" s="2"/>
      <c r="H5837" s="6"/>
      <c r="I5837" s="9"/>
      <c r="J5837" s="9"/>
      <c r="K5837" s="9"/>
    </row>
    <row r="5838" spans="1:11" x14ac:dyDescent="0.25">
      <c r="A5838" s="2"/>
      <c r="B5838" s="2"/>
      <c r="C5838" s="2"/>
      <c r="E5838" s="2"/>
      <c r="G5838" s="2"/>
      <c r="H5838" s="6"/>
      <c r="I5838" s="9"/>
      <c r="J5838" s="9"/>
      <c r="K5838" s="9"/>
    </row>
    <row r="5839" spans="1:11" x14ac:dyDescent="0.25">
      <c r="A5839" s="2"/>
      <c r="B5839" s="2"/>
      <c r="C5839" s="2"/>
      <c r="E5839" s="2"/>
      <c r="G5839" s="2"/>
      <c r="H5839" s="6"/>
      <c r="I5839" s="9"/>
      <c r="J5839" s="9"/>
      <c r="K5839" s="9"/>
    </row>
    <row r="5840" spans="1:11" x14ac:dyDescent="0.25">
      <c r="A5840" s="2"/>
      <c r="B5840" s="2"/>
      <c r="C5840" s="2"/>
      <c r="E5840" s="2"/>
      <c r="G5840" s="2"/>
      <c r="H5840" s="6"/>
      <c r="I5840" s="9"/>
      <c r="J5840" s="9"/>
      <c r="K5840" s="9"/>
    </row>
    <row r="5841" spans="1:11" x14ac:dyDescent="0.25">
      <c r="A5841" s="2"/>
      <c r="B5841" s="2"/>
      <c r="C5841" s="2"/>
      <c r="E5841" s="2"/>
      <c r="G5841" s="2"/>
      <c r="H5841" s="6"/>
      <c r="I5841" s="9"/>
      <c r="J5841" s="9"/>
      <c r="K5841" s="9"/>
    </row>
    <row r="5842" spans="1:11" x14ac:dyDescent="0.25">
      <c r="A5842" s="2"/>
      <c r="B5842" s="2"/>
      <c r="C5842" s="2"/>
      <c r="E5842" s="2"/>
      <c r="G5842" s="2"/>
      <c r="H5842" s="6"/>
      <c r="I5842" s="9"/>
      <c r="J5842" s="9"/>
      <c r="K5842" s="9"/>
    </row>
    <row r="5843" spans="1:11" x14ac:dyDescent="0.25">
      <c r="A5843" s="2"/>
      <c r="B5843" s="2"/>
      <c r="C5843" s="2"/>
      <c r="E5843" s="2"/>
      <c r="G5843" s="2"/>
      <c r="H5843" s="6"/>
      <c r="I5843" s="9"/>
      <c r="J5843" s="9"/>
      <c r="K5843" s="9"/>
    </row>
    <row r="5844" spans="1:11" x14ac:dyDescent="0.25">
      <c r="A5844" s="2"/>
      <c r="B5844" s="2"/>
      <c r="C5844" s="2"/>
      <c r="E5844" s="2"/>
      <c r="G5844" s="2"/>
      <c r="H5844" s="6"/>
      <c r="I5844" s="9"/>
      <c r="J5844" s="9"/>
      <c r="K5844" s="9"/>
    </row>
    <row r="5845" spans="1:11" x14ac:dyDescent="0.25">
      <c r="A5845" s="2"/>
      <c r="B5845" s="2"/>
      <c r="C5845" s="2"/>
      <c r="E5845" s="2"/>
      <c r="G5845" s="2"/>
      <c r="H5845" s="6"/>
      <c r="I5845" s="9"/>
      <c r="J5845" s="9"/>
      <c r="K5845" s="9"/>
    </row>
    <row r="5846" spans="1:11" x14ac:dyDescent="0.25">
      <c r="A5846" s="2"/>
      <c r="B5846" s="2"/>
      <c r="C5846" s="2"/>
      <c r="E5846" s="2"/>
      <c r="G5846" s="2"/>
      <c r="H5846" s="6"/>
      <c r="I5846" s="9"/>
      <c r="J5846" s="9"/>
      <c r="K5846" s="9"/>
    </row>
    <row r="5847" spans="1:11" x14ac:dyDescent="0.25">
      <c r="A5847" s="2"/>
      <c r="B5847" s="2"/>
      <c r="C5847" s="2"/>
      <c r="E5847" s="2"/>
      <c r="G5847" s="2"/>
      <c r="H5847" s="6"/>
      <c r="I5847" s="9"/>
      <c r="J5847" s="9"/>
      <c r="K5847" s="9"/>
    </row>
    <row r="5848" spans="1:11" x14ac:dyDescent="0.25">
      <c r="A5848" s="2"/>
      <c r="B5848" s="2"/>
      <c r="C5848" s="2"/>
      <c r="E5848" s="2"/>
      <c r="G5848" s="2"/>
      <c r="H5848" s="6"/>
      <c r="I5848" s="9"/>
      <c r="J5848" s="9"/>
      <c r="K5848" s="9"/>
    </row>
    <row r="5849" spans="1:11" x14ac:dyDescent="0.25">
      <c r="A5849" s="2"/>
      <c r="B5849" s="2"/>
      <c r="C5849" s="2"/>
      <c r="E5849" s="2"/>
      <c r="G5849" s="2"/>
      <c r="H5849" s="6"/>
      <c r="I5849" s="9"/>
      <c r="J5849" s="9"/>
      <c r="K5849" s="9"/>
    </row>
    <row r="5850" spans="1:11" x14ac:dyDescent="0.25">
      <c r="A5850" s="2"/>
      <c r="B5850" s="2"/>
      <c r="C5850" s="2"/>
      <c r="E5850" s="2"/>
      <c r="G5850" s="2"/>
      <c r="H5850" s="6"/>
      <c r="I5850" s="9"/>
      <c r="J5850" s="9"/>
      <c r="K5850" s="9"/>
    </row>
    <row r="5851" spans="1:11" x14ac:dyDescent="0.25">
      <c r="A5851" s="2"/>
      <c r="B5851" s="2"/>
      <c r="C5851" s="2"/>
      <c r="E5851" s="2"/>
      <c r="G5851" s="2"/>
      <c r="H5851" s="6"/>
      <c r="I5851" s="9"/>
      <c r="J5851" s="9"/>
      <c r="K5851" s="9"/>
    </row>
    <row r="5852" spans="1:11" x14ac:dyDescent="0.25">
      <c r="A5852" s="2"/>
      <c r="B5852" s="2"/>
      <c r="C5852" s="2"/>
      <c r="E5852" s="2"/>
      <c r="G5852" s="2"/>
      <c r="H5852" s="6"/>
      <c r="I5852" s="9"/>
      <c r="J5852" s="9"/>
      <c r="K5852" s="9"/>
    </row>
    <row r="5853" spans="1:11" x14ac:dyDescent="0.25">
      <c r="A5853" s="2"/>
      <c r="B5853" s="2"/>
      <c r="C5853" s="2"/>
      <c r="E5853" s="2"/>
      <c r="G5853" s="2"/>
      <c r="H5853" s="6"/>
      <c r="I5853" s="9"/>
      <c r="J5853" s="9"/>
      <c r="K5853" s="9"/>
    </row>
    <row r="5854" spans="1:11" x14ac:dyDescent="0.25">
      <c r="A5854" s="2"/>
      <c r="B5854" s="2"/>
      <c r="C5854" s="2"/>
      <c r="E5854" s="2"/>
      <c r="G5854" s="2"/>
      <c r="H5854" s="6"/>
      <c r="I5854" s="9"/>
      <c r="J5854" s="9"/>
      <c r="K5854" s="9"/>
    </row>
    <row r="5855" spans="1:11" x14ac:dyDescent="0.25">
      <c r="A5855" s="2"/>
      <c r="B5855" s="2"/>
      <c r="C5855" s="2"/>
      <c r="E5855" s="2"/>
      <c r="G5855" s="2"/>
      <c r="H5855" s="6"/>
      <c r="I5855" s="9"/>
      <c r="J5855" s="9"/>
      <c r="K5855" s="9"/>
    </row>
    <row r="5856" spans="1:11" x14ac:dyDescent="0.25">
      <c r="A5856" s="2"/>
      <c r="B5856" s="2"/>
      <c r="C5856" s="2"/>
      <c r="E5856" s="2"/>
      <c r="G5856" s="2"/>
      <c r="H5856" s="6"/>
      <c r="I5856" s="9"/>
      <c r="J5856" s="9"/>
      <c r="K5856" s="9"/>
    </row>
    <row r="5857" spans="1:11" x14ac:dyDescent="0.25">
      <c r="A5857" s="2"/>
      <c r="B5857" s="2"/>
      <c r="C5857" s="2"/>
      <c r="E5857" s="2"/>
      <c r="G5857" s="2"/>
      <c r="H5857" s="6"/>
      <c r="I5857" s="9"/>
      <c r="J5857" s="9"/>
      <c r="K5857" s="9"/>
    </row>
    <row r="5858" spans="1:11" x14ac:dyDescent="0.25">
      <c r="A5858" s="2"/>
      <c r="B5858" s="2"/>
      <c r="C5858" s="2"/>
      <c r="E5858" s="2"/>
      <c r="G5858" s="2"/>
      <c r="H5858" s="6"/>
      <c r="I5858" s="9"/>
      <c r="J5858" s="9"/>
      <c r="K5858" s="9"/>
    </row>
    <row r="5859" spans="1:11" x14ac:dyDescent="0.25">
      <c r="A5859" s="2"/>
      <c r="B5859" s="2"/>
      <c r="C5859" s="2"/>
      <c r="E5859" s="2"/>
      <c r="G5859" s="2"/>
      <c r="H5859" s="6"/>
      <c r="I5859" s="9"/>
      <c r="J5859" s="9"/>
      <c r="K5859" s="9"/>
    </row>
    <row r="5860" spans="1:11" x14ac:dyDescent="0.25">
      <c r="A5860" s="2"/>
      <c r="B5860" s="2"/>
      <c r="C5860" s="2"/>
      <c r="E5860" s="2"/>
      <c r="G5860" s="2"/>
      <c r="H5860" s="6"/>
      <c r="I5860" s="9"/>
      <c r="J5860" s="9"/>
      <c r="K5860" s="9"/>
    </row>
    <row r="5861" spans="1:11" x14ac:dyDescent="0.25">
      <c r="A5861" s="2"/>
      <c r="B5861" s="2"/>
      <c r="C5861" s="2"/>
      <c r="E5861" s="2"/>
      <c r="G5861" s="2"/>
      <c r="H5861" s="6"/>
      <c r="I5861" s="9"/>
      <c r="J5861" s="9"/>
      <c r="K5861" s="9"/>
    </row>
    <row r="5862" spans="1:11" x14ac:dyDescent="0.25">
      <c r="A5862" s="2"/>
      <c r="B5862" s="2"/>
      <c r="C5862" s="2"/>
      <c r="E5862" s="2"/>
      <c r="G5862" s="2"/>
      <c r="H5862" s="6"/>
      <c r="I5862" s="9"/>
      <c r="J5862" s="9"/>
      <c r="K5862" s="9"/>
    </row>
    <row r="5863" spans="1:11" x14ac:dyDescent="0.25">
      <c r="A5863" s="2"/>
      <c r="B5863" s="2"/>
      <c r="C5863" s="2"/>
      <c r="E5863" s="2"/>
      <c r="G5863" s="2"/>
      <c r="H5863" s="6"/>
      <c r="I5863" s="9"/>
      <c r="J5863" s="9"/>
      <c r="K5863" s="9"/>
    </row>
    <row r="5864" spans="1:11" x14ac:dyDescent="0.25">
      <c r="A5864" s="2"/>
      <c r="B5864" s="2"/>
      <c r="C5864" s="2"/>
      <c r="E5864" s="2"/>
      <c r="G5864" s="2"/>
      <c r="H5864" s="6"/>
      <c r="I5864" s="9"/>
      <c r="J5864" s="9"/>
      <c r="K5864" s="9"/>
    </row>
    <row r="5865" spans="1:11" x14ac:dyDescent="0.25">
      <c r="A5865" s="2"/>
      <c r="B5865" s="2"/>
      <c r="C5865" s="2"/>
      <c r="E5865" s="2"/>
      <c r="G5865" s="2"/>
      <c r="H5865" s="6"/>
      <c r="I5865" s="9"/>
      <c r="J5865" s="9"/>
      <c r="K5865" s="9"/>
    </row>
    <row r="5866" spans="1:11" x14ac:dyDescent="0.25">
      <c r="A5866" s="2"/>
      <c r="B5866" s="2"/>
      <c r="C5866" s="2"/>
      <c r="E5866" s="2"/>
      <c r="G5866" s="2"/>
      <c r="H5866" s="6"/>
      <c r="I5866" s="9"/>
      <c r="J5866" s="9"/>
      <c r="K5866" s="9"/>
    </row>
    <row r="5867" spans="1:11" x14ac:dyDescent="0.25">
      <c r="A5867" s="2"/>
      <c r="B5867" s="2"/>
      <c r="C5867" s="2"/>
      <c r="E5867" s="2"/>
      <c r="G5867" s="2"/>
      <c r="H5867" s="6"/>
      <c r="I5867" s="9"/>
      <c r="J5867" s="9"/>
      <c r="K5867" s="9"/>
    </row>
    <row r="5868" spans="1:11" x14ac:dyDescent="0.25">
      <c r="A5868" s="2"/>
      <c r="B5868" s="2"/>
      <c r="C5868" s="2"/>
      <c r="E5868" s="2"/>
      <c r="G5868" s="2"/>
      <c r="H5868" s="6"/>
      <c r="I5868" s="9"/>
      <c r="J5868" s="9"/>
      <c r="K5868" s="9"/>
    </row>
    <row r="5869" spans="1:11" x14ac:dyDescent="0.25">
      <c r="A5869" s="2"/>
      <c r="B5869" s="2"/>
      <c r="C5869" s="2"/>
      <c r="E5869" s="2"/>
      <c r="G5869" s="2"/>
      <c r="H5869" s="6"/>
      <c r="I5869" s="9"/>
      <c r="J5869" s="9"/>
      <c r="K5869" s="9"/>
    </row>
    <row r="5870" spans="1:11" x14ac:dyDescent="0.25">
      <c r="A5870" s="2"/>
      <c r="B5870" s="2"/>
      <c r="C5870" s="2"/>
      <c r="E5870" s="2"/>
      <c r="G5870" s="2"/>
      <c r="H5870" s="6"/>
      <c r="I5870" s="9"/>
      <c r="J5870" s="9"/>
      <c r="K5870" s="9"/>
    </row>
    <row r="5871" spans="1:11" x14ac:dyDescent="0.25">
      <c r="A5871" s="2"/>
      <c r="B5871" s="2"/>
      <c r="C5871" s="2"/>
      <c r="E5871" s="2"/>
      <c r="G5871" s="2"/>
      <c r="H5871" s="6"/>
      <c r="I5871" s="9"/>
      <c r="J5871" s="9"/>
      <c r="K5871" s="9"/>
    </row>
    <row r="5872" spans="1:11" x14ac:dyDescent="0.25">
      <c r="A5872" s="2"/>
      <c r="B5872" s="2"/>
      <c r="C5872" s="2"/>
      <c r="E5872" s="2"/>
      <c r="G5872" s="2"/>
      <c r="H5872" s="6"/>
      <c r="I5872" s="9"/>
      <c r="J5872" s="9"/>
      <c r="K5872" s="9"/>
    </row>
    <row r="5873" spans="1:11" x14ac:dyDescent="0.25">
      <c r="A5873" s="2"/>
      <c r="B5873" s="2"/>
      <c r="C5873" s="2"/>
      <c r="E5873" s="2"/>
      <c r="G5873" s="2"/>
      <c r="H5873" s="6"/>
      <c r="I5873" s="9"/>
      <c r="J5873" s="9"/>
      <c r="K5873" s="9"/>
    </row>
    <row r="5874" spans="1:11" x14ac:dyDescent="0.25">
      <c r="A5874" s="2"/>
      <c r="B5874" s="2"/>
      <c r="C5874" s="2"/>
      <c r="E5874" s="2"/>
      <c r="G5874" s="2"/>
      <c r="H5874" s="6"/>
      <c r="I5874" s="9"/>
      <c r="J5874" s="9"/>
      <c r="K5874" s="9"/>
    </row>
    <row r="5875" spans="1:11" x14ac:dyDescent="0.25">
      <c r="A5875" s="2"/>
      <c r="B5875" s="2"/>
      <c r="C5875" s="2"/>
      <c r="E5875" s="2"/>
      <c r="G5875" s="2"/>
      <c r="H5875" s="6"/>
      <c r="I5875" s="9"/>
      <c r="J5875" s="9"/>
      <c r="K5875" s="9"/>
    </row>
    <row r="5876" spans="1:11" x14ac:dyDescent="0.25">
      <c r="A5876" s="2"/>
      <c r="B5876" s="2"/>
      <c r="C5876" s="2"/>
      <c r="E5876" s="2"/>
      <c r="G5876" s="2"/>
      <c r="H5876" s="6"/>
      <c r="I5876" s="9"/>
      <c r="J5876" s="9"/>
      <c r="K5876" s="9"/>
    </row>
    <row r="5877" spans="1:11" x14ac:dyDescent="0.25">
      <c r="A5877" s="2"/>
      <c r="B5877" s="2"/>
      <c r="C5877" s="2"/>
      <c r="E5877" s="2"/>
      <c r="G5877" s="2"/>
      <c r="H5877" s="6"/>
      <c r="I5877" s="9"/>
      <c r="J5877" s="9"/>
      <c r="K5877" s="9"/>
    </row>
    <row r="5878" spans="1:11" x14ac:dyDescent="0.25">
      <c r="A5878" s="2"/>
      <c r="B5878" s="2"/>
      <c r="C5878" s="2"/>
      <c r="E5878" s="2"/>
      <c r="G5878" s="2"/>
      <c r="H5878" s="6"/>
      <c r="I5878" s="9"/>
      <c r="J5878" s="9"/>
      <c r="K5878" s="9"/>
    </row>
    <row r="5879" spans="1:11" x14ac:dyDescent="0.25">
      <c r="A5879" s="2"/>
      <c r="B5879" s="2"/>
      <c r="C5879" s="2"/>
      <c r="E5879" s="2"/>
      <c r="G5879" s="2"/>
      <c r="H5879" s="6"/>
      <c r="I5879" s="9"/>
      <c r="J5879" s="9"/>
      <c r="K5879" s="9"/>
    </row>
    <row r="5880" spans="1:11" x14ac:dyDescent="0.25">
      <c r="A5880" s="2"/>
      <c r="B5880" s="2"/>
      <c r="C5880" s="2"/>
      <c r="E5880" s="2"/>
      <c r="G5880" s="2"/>
      <c r="H5880" s="6"/>
      <c r="I5880" s="9"/>
      <c r="J5880" s="9"/>
      <c r="K5880" s="9"/>
    </row>
    <row r="5881" spans="1:11" x14ac:dyDescent="0.25">
      <c r="A5881" s="2"/>
      <c r="B5881" s="2"/>
      <c r="C5881" s="2"/>
      <c r="E5881" s="2"/>
      <c r="G5881" s="2"/>
      <c r="H5881" s="6"/>
      <c r="I5881" s="9"/>
      <c r="J5881" s="9"/>
      <c r="K5881" s="9"/>
    </row>
    <row r="5882" spans="1:11" x14ac:dyDescent="0.25">
      <c r="A5882" s="2"/>
      <c r="B5882" s="2"/>
      <c r="C5882" s="2"/>
      <c r="E5882" s="2"/>
      <c r="G5882" s="2"/>
      <c r="H5882" s="6"/>
      <c r="I5882" s="9"/>
      <c r="J5882" s="9"/>
      <c r="K5882" s="9"/>
    </row>
    <row r="5883" spans="1:11" x14ac:dyDescent="0.25">
      <c r="A5883" s="2"/>
      <c r="B5883" s="2"/>
      <c r="C5883" s="2"/>
      <c r="E5883" s="2"/>
      <c r="G5883" s="2"/>
      <c r="H5883" s="6"/>
      <c r="I5883" s="9"/>
      <c r="J5883" s="9"/>
      <c r="K5883" s="9"/>
    </row>
    <row r="5884" spans="1:11" x14ac:dyDescent="0.25">
      <c r="A5884" s="2"/>
      <c r="B5884" s="2"/>
      <c r="C5884" s="2"/>
      <c r="E5884" s="2"/>
      <c r="G5884" s="2"/>
      <c r="H5884" s="6"/>
      <c r="I5884" s="9"/>
      <c r="J5884" s="9"/>
      <c r="K5884" s="9"/>
    </row>
    <row r="5885" spans="1:11" x14ac:dyDescent="0.25">
      <c r="A5885" s="2"/>
      <c r="B5885" s="2"/>
      <c r="C5885" s="2"/>
      <c r="E5885" s="2"/>
      <c r="G5885" s="2"/>
      <c r="H5885" s="6"/>
      <c r="I5885" s="9"/>
      <c r="J5885" s="9"/>
      <c r="K5885" s="9"/>
    </row>
    <row r="5886" spans="1:11" x14ac:dyDescent="0.25">
      <c r="A5886" s="2"/>
      <c r="B5886" s="2"/>
      <c r="C5886" s="2"/>
      <c r="E5886" s="2"/>
      <c r="G5886" s="2"/>
      <c r="H5886" s="6"/>
      <c r="I5886" s="9"/>
      <c r="J5886" s="9"/>
      <c r="K5886" s="9"/>
    </row>
    <row r="5887" spans="1:11" x14ac:dyDescent="0.25">
      <c r="A5887" s="2"/>
      <c r="B5887" s="2"/>
      <c r="C5887" s="2"/>
      <c r="E5887" s="2"/>
      <c r="G5887" s="2"/>
      <c r="H5887" s="6"/>
      <c r="I5887" s="9"/>
      <c r="J5887" s="9"/>
      <c r="K5887" s="9"/>
    </row>
    <row r="5888" spans="1:11" x14ac:dyDescent="0.25">
      <c r="A5888" s="2"/>
      <c r="B5888" s="2"/>
      <c r="C5888" s="2"/>
      <c r="E5888" s="2"/>
      <c r="G5888" s="2"/>
      <c r="H5888" s="6"/>
      <c r="I5888" s="9"/>
      <c r="J5888" s="9"/>
      <c r="K5888" s="9"/>
    </row>
    <row r="5889" spans="1:11" x14ac:dyDescent="0.25">
      <c r="A5889" s="2"/>
      <c r="B5889" s="2"/>
      <c r="C5889" s="2"/>
      <c r="E5889" s="2"/>
      <c r="G5889" s="2"/>
      <c r="H5889" s="6"/>
      <c r="I5889" s="9"/>
      <c r="J5889" s="9"/>
      <c r="K5889" s="9"/>
    </row>
    <row r="5890" spans="1:11" x14ac:dyDescent="0.25">
      <c r="A5890" s="2"/>
      <c r="B5890" s="2"/>
      <c r="C5890" s="2"/>
      <c r="E5890" s="2"/>
      <c r="G5890" s="2"/>
      <c r="H5890" s="6"/>
      <c r="I5890" s="9"/>
      <c r="J5890" s="9"/>
      <c r="K5890" s="9"/>
    </row>
    <row r="5891" spans="1:11" x14ac:dyDescent="0.25">
      <c r="A5891" s="2"/>
      <c r="B5891" s="2"/>
      <c r="C5891" s="2"/>
      <c r="E5891" s="2"/>
      <c r="G5891" s="2"/>
      <c r="H5891" s="6"/>
      <c r="I5891" s="9"/>
      <c r="J5891" s="9"/>
      <c r="K5891" s="9"/>
    </row>
    <row r="5892" spans="1:11" x14ac:dyDescent="0.25">
      <c r="A5892" s="2"/>
      <c r="B5892" s="2"/>
      <c r="C5892" s="2"/>
      <c r="E5892" s="2"/>
      <c r="G5892" s="2"/>
      <c r="H5892" s="6"/>
      <c r="I5892" s="9"/>
      <c r="J5892" s="9"/>
      <c r="K5892" s="9"/>
    </row>
    <row r="5893" spans="1:11" x14ac:dyDescent="0.25">
      <c r="A5893" s="2"/>
      <c r="B5893" s="2"/>
      <c r="C5893" s="2"/>
      <c r="E5893" s="2"/>
      <c r="G5893" s="2"/>
      <c r="H5893" s="6"/>
      <c r="I5893" s="9"/>
      <c r="J5893" s="9"/>
      <c r="K5893" s="9"/>
    </row>
    <row r="5894" spans="1:11" x14ac:dyDescent="0.25">
      <c r="A5894" s="2"/>
      <c r="B5894" s="2"/>
      <c r="C5894" s="2"/>
      <c r="E5894" s="2"/>
      <c r="G5894" s="2"/>
      <c r="H5894" s="6"/>
      <c r="I5894" s="9"/>
      <c r="J5894" s="9"/>
      <c r="K5894" s="9"/>
    </row>
    <row r="5895" spans="1:11" x14ac:dyDescent="0.25">
      <c r="A5895" s="2"/>
      <c r="B5895" s="2"/>
      <c r="C5895" s="2"/>
      <c r="E5895" s="2"/>
      <c r="G5895" s="2"/>
      <c r="H5895" s="6"/>
      <c r="I5895" s="9"/>
      <c r="J5895" s="9"/>
      <c r="K5895" s="9"/>
    </row>
    <row r="5896" spans="1:11" x14ac:dyDescent="0.25">
      <c r="A5896" s="2"/>
      <c r="B5896" s="2"/>
      <c r="C5896" s="2"/>
      <c r="E5896" s="2"/>
      <c r="G5896" s="2"/>
      <c r="H5896" s="6"/>
      <c r="I5896" s="9"/>
      <c r="J5896" s="9"/>
      <c r="K5896" s="9"/>
    </row>
    <row r="5897" spans="1:11" x14ac:dyDescent="0.25">
      <c r="A5897" s="2"/>
      <c r="B5897" s="2"/>
      <c r="C5897" s="2"/>
      <c r="E5897" s="2"/>
      <c r="G5897" s="2"/>
      <c r="H5897" s="6"/>
      <c r="I5897" s="9"/>
      <c r="J5897" s="9"/>
      <c r="K5897" s="9"/>
    </row>
    <row r="5898" spans="1:11" x14ac:dyDescent="0.25">
      <c r="A5898" s="2"/>
      <c r="B5898" s="2"/>
      <c r="C5898" s="2"/>
      <c r="E5898" s="2"/>
      <c r="G5898" s="2"/>
      <c r="H5898" s="6"/>
      <c r="I5898" s="9"/>
      <c r="J5898" s="9"/>
      <c r="K5898" s="9"/>
    </row>
    <row r="5899" spans="1:11" x14ac:dyDescent="0.25">
      <c r="A5899" s="2"/>
      <c r="B5899" s="2"/>
      <c r="C5899" s="2"/>
      <c r="E5899" s="2"/>
      <c r="G5899" s="2"/>
      <c r="H5899" s="6"/>
      <c r="I5899" s="9"/>
      <c r="J5899" s="9"/>
      <c r="K5899" s="9"/>
    </row>
    <row r="5900" spans="1:11" x14ac:dyDescent="0.25">
      <c r="A5900" s="2"/>
      <c r="B5900" s="2"/>
      <c r="C5900" s="2"/>
      <c r="E5900" s="2"/>
      <c r="G5900" s="2"/>
      <c r="H5900" s="6"/>
      <c r="I5900" s="9"/>
      <c r="J5900" s="9"/>
      <c r="K5900" s="9"/>
    </row>
    <row r="5901" spans="1:11" x14ac:dyDescent="0.25">
      <c r="A5901" s="2"/>
      <c r="B5901" s="2"/>
      <c r="C5901" s="2"/>
      <c r="E5901" s="2"/>
      <c r="G5901" s="2"/>
      <c r="H5901" s="6"/>
      <c r="I5901" s="9"/>
      <c r="J5901" s="9"/>
      <c r="K5901" s="9"/>
    </row>
    <row r="5902" spans="1:11" x14ac:dyDescent="0.25">
      <c r="A5902" s="2"/>
      <c r="B5902" s="2"/>
      <c r="C5902" s="2"/>
      <c r="E5902" s="2"/>
      <c r="G5902" s="2"/>
      <c r="H5902" s="6"/>
      <c r="I5902" s="9"/>
      <c r="J5902" s="9"/>
      <c r="K5902" s="9"/>
    </row>
    <row r="5903" spans="1:11" x14ac:dyDescent="0.25">
      <c r="A5903" s="2"/>
      <c r="B5903" s="2"/>
      <c r="C5903" s="2"/>
      <c r="E5903" s="2"/>
      <c r="G5903" s="2"/>
      <c r="H5903" s="6"/>
      <c r="I5903" s="9"/>
      <c r="J5903" s="9"/>
      <c r="K5903" s="9"/>
    </row>
    <row r="5904" spans="1:11" x14ac:dyDescent="0.25">
      <c r="A5904" s="2"/>
      <c r="B5904" s="2"/>
      <c r="C5904" s="2"/>
      <c r="E5904" s="2"/>
      <c r="G5904" s="2"/>
      <c r="H5904" s="6"/>
      <c r="I5904" s="9"/>
      <c r="J5904" s="9"/>
      <c r="K5904" s="9"/>
    </row>
    <row r="5905" spans="1:11" x14ac:dyDescent="0.25">
      <c r="A5905" s="2"/>
      <c r="B5905" s="2"/>
      <c r="C5905" s="2"/>
      <c r="E5905" s="2"/>
      <c r="G5905" s="2"/>
      <c r="H5905" s="6"/>
      <c r="I5905" s="9"/>
      <c r="J5905" s="9"/>
      <c r="K5905" s="9"/>
    </row>
    <row r="5906" spans="1:11" x14ac:dyDescent="0.25">
      <c r="A5906" s="2"/>
      <c r="B5906" s="2"/>
      <c r="C5906" s="2"/>
      <c r="E5906" s="2"/>
      <c r="G5906" s="2"/>
      <c r="H5906" s="6"/>
      <c r="I5906" s="9"/>
      <c r="J5906" s="9"/>
      <c r="K5906" s="9"/>
    </row>
    <row r="5907" spans="1:11" x14ac:dyDescent="0.25">
      <c r="A5907" s="2"/>
      <c r="B5907" s="2"/>
      <c r="C5907" s="2"/>
      <c r="E5907" s="2"/>
      <c r="G5907" s="2"/>
      <c r="H5907" s="6"/>
      <c r="I5907" s="9"/>
      <c r="J5907" s="9"/>
      <c r="K5907" s="9"/>
    </row>
    <row r="5908" spans="1:11" x14ac:dyDescent="0.25">
      <c r="A5908" s="2"/>
      <c r="B5908" s="2"/>
      <c r="C5908" s="2"/>
      <c r="E5908" s="2"/>
      <c r="G5908" s="2"/>
      <c r="H5908" s="6"/>
      <c r="I5908" s="9"/>
      <c r="J5908" s="9"/>
      <c r="K5908" s="9"/>
    </row>
    <row r="5909" spans="1:11" x14ac:dyDescent="0.25">
      <c r="A5909" s="2"/>
      <c r="B5909" s="2"/>
      <c r="C5909" s="2"/>
      <c r="E5909" s="2"/>
      <c r="G5909" s="2"/>
      <c r="H5909" s="6"/>
      <c r="I5909" s="9"/>
      <c r="J5909" s="9"/>
      <c r="K5909" s="9"/>
    </row>
    <row r="5910" spans="1:11" x14ac:dyDescent="0.25">
      <c r="A5910" s="2"/>
      <c r="B5910" s="2"/>
      <c r="C5910" s="2"/>
      <c r="E5910" s="2"/>
      <c r="G5910" s="2"/>
      <c r="H5910" s="6"/>
      <c r="I5910" s="9"/>
      <c r="J5910" s="9"/>
      <c r="K5910" s="9"/>
    </row>
    <row r="5911" spans="1:11" x14ac:dyDescent="0.25">
      <c r="A5911" s="2"/>
      <c r="B5911" s="2"/>
      <c r="C5911" s="2"/>
      <c r="E5911" s="2"/>
      <c r="G5911" s="2"/>
      <c r="H5911" s="6"/>
      <c r="I5911" s="9"/>
      <c r="J5911" s="9"/>
      <c r="K5911" s="9"/>
    </row>
    <row r="5912" spans="1:11" x14ac:dyDescent="0.25">
      <c r="A5912" s="2"/>
      <c r="B5912" s="2"/>
      <c r="C5912" s="2"/>
      <c r="E5912" s="2"/>
      <c r="G5912" s="2"/>
      <c r="H5912" s="6"/>
      <c r="I5912" s="9"/>
      <c r="J5912" s="9"/>
      <c r="K5912" s="9"/>
    </row>
    <row r="5913" spans="1:11" x14ac:dyDescent="0.25">
      <c r="A5913" s="2"/>
      <c r="B5913" s="2"/>
      <c r="C5913" s="2"/>
      <c r="E5913" s="2"/>
      <c r="G5913" s="2"/>
      <c r="H5913" s="6"/>
      <c r="I5913" s="9"/>
      <c r="J5913" s="9"/>
      <c r="K5913" s="9"/>
    </row>
    <row r="5914" spans="1:11" x14ac:dyDescent="0.25">
      <c r="A5914" s="2"/>
      <c r="B5914" s="2"/>
      <c r="C5914" s="2"/>
      <c r="E5914" s="2"/>
      <c r="G5914" s="2"/>
      <c r="H5914" s="6"/>
      <c r="I5914" s="9"/>
      <c r="J5914" s="9"/>
      <c r="K5914" s="9"/>
    </row>
    <row r="5915" spans="1:11" x14ac:dyDescent="0.25">
      <c r="A5915" s="2"/>
      <c r="B5915" s="2"/>
      <c r="C5915" s="2"/>
      <c r="E5915" s="2"/>
      <c r="G5915" s="2"/>
      <c r="H5915" s="6"/>
      <c r="I5915" s="9"/>
      <c r="J5915" s="9"/>
      <c r="K5915" s="9"/>
    </row>
    <row r="5916" spans="1:11" x14ac:dyDescent="0.25">
      <c r="A5916" s="2"/>
      <c r="B5916" s="2"/>
      <c r="C5916" s="2"/>
      <c r="E5916" s="2"/>
      <c r="G5916" s="2"/>
      <c r="H5916" s="6"/>
      <c r="I5916" s="9"/>
      <c r="J5916" s="9"/>
      <c r="K5916" s="9"/>
    </row>
    <row r="5917" spans="1:11" x14ac:dyDescent="0.25">
      <c r="A5917" s="2"/>
      <c r="B5917" s="2"/>
      <c r="C5917" s="2"/>
      <c r="E5917" s="2"/>
      <c r="G5917" s="2"/>
      <c r="H5917" s="6"/>
      <c r="I5917" s="9"/>
      <c r="J5917" s="9"/>
      <c r="K5917" s="9"/>
    </row>
    <row r="5918" spans="1:11" x14ac:dyDescent="0.25">
      <c r="A5918" s="2"/>
      <c r="B5918" s="2"/>
      <c r="C5918" s="2"/>
      <c r="E5918" s="2"/>
      <c r="G5918" s="2"/>
      <c r="H5918" s="6"/>
      <c r="I5918" s="9"/>
      <c r="J5918" s="9"/>
      <c r="K5918" s="9"/>
    </row>
    <row r="5919" spans="1:11" x14ac:dyDescent="0.25">
      <c r="A5919" s="2"/>
      <c r="B5919" s="2"/>
      <c r="C5919" s="2"/>
      <c r="E5919" s="2"/>
      <c r="G5919" s="2"/>
      <c r="H5919" s="6"/>
      <c r="I5919" s="9"/>
      <c r="J5919" s="9"/>
      <c r="K5919" s="9"/>
    </row>
    <row r="5920" spans="1:11" x14ac:dyDescent="0.25">
      <c r="A5920" s="2"/>
      <c r="B5920" s="2"/>
      <c r="C5920" s="2"/>
      <c r="E5920" s="2"/>
      <c r="G5920" s="2"/>
      <c r="H5920" s="6"/>
      <c r="I5920" s="9"/>
      <c r="J5920" s="9"/>
      <c r="K5920" s="9"/>
    </row>
    <row r="5921" spans="1:11" x14ac:dyDescent="0.25">
      <c r="A5921" s="2"/>
      <c r="B5921" s="2"/>
      <c r="C5921" s="2"/>
      <c r="E5921" s="2"/>
      <c r="G5921" s="2"/>
      <c r="H5921" s="6"/>
      <c r="I5921" s="9"/>
      <c r="J5921" s="9"/>
      <c r="K5921" s="9"/>
    </row>
    <row r="5922" spans="1:11" x14ac:dyDescent="0.25">
      <c r="A5922" s="2"/>
      <c r="B5922" s="2"/>
      <c r="C5922" s="2"/>
      <c r="E5922" s="2"/>
      <c r="G5922" s="2"/>
      <c r="H5922" s="6"/>
      <c r="I5922" s="9"/>
      <c r="J5922" s="9"/>
      <c r="K5922" s="9"/>
    </row>
    <row r="5923" spans="1:11" x14ac:dyDescent="0.25">
      <c r="A5923" s="2"/>
      <c r="B5923" s="2"/>
      <c r="C5923" s="2"/>
      <c r="E5923" s="2"/>
      <c r="G5923" s="2"/>
      <c r="H5923" s="6"/>
      <c r="I5923" s="9"/>
      <c r="J5923" s="9"/>
      <c r="K5923" s="9"/>
    </row>
    <row r="5924" spans="1:11" x14ac:dyDescent="0.25">
      <c r="A5924" s="2"/>
      <c r="B5924" s="2"/>
      <c r="C5924" s="2"/>
      <c r="E5924" s="2"/>
      <c r="G5924" s="2"/>
      <c r="H5924" s="6"/>
      <c r="I5924" s="9"/>
      <c r="J5924" s="9"/>
      <c r="K5924" s="9"/>
    </row>
    <row r="5925" spans="1:11" x14ac:dyDescent="0.25">
      <c r="A5925" s="2"/>
      <c r="B5925" s="2"/>
      <c r="C5925" s="2"/>
      <c r="E5925" s="2"/>
      <c r="G5925" s="2"/>
      <c r="H5925" s="6"/>
      <c r="I5925" s="9"/>
      <c r="J5925" s="9"/>
      <c r="K5925" s="9"/>
    </row>
    <row r="5926" spans="1:11" x14ac:dyDescent="0.25">
      <c r="A5926" s="2"/>
      <c r="B5926" s="2"/>
      <c r="C5926" s="2"/>
      <c r="E5926" s="2"/>
      <c r="G5926" s="2"/>
      <c r="H5926" s="6"/>
      <c r="I5926" s="9"/>
      <c r="J5926" s="9"/>
      <c r="K5926" s="9"/>
    </row>
    <row r="5927" spans="1:11" x14ac:dyDescent="0.25">
      <c r="A5927" s="2"/>
      <c r="B5927" s="2"/>
      <c r="C5927" s="2"/>
      <c r="E5927" s="2"/>
      <c r="G5927" s="2"/>
      <c r="H5927" s="6"/>
      <c r="I5927" s="9"/>
      <c r="J5927" s="9"/>
      <c r="K5927" s="9"/>
    </row>
    <row r="5928" spans="1:11" x14ac:dyDescent="0.25">
      <c r="A5928" s="2"/>
      <c r="B5928" s="2"/>
      <c r="C5928" s="2"/>
      <c r="E5928" s="2"/>
      <c r="G5928" s="2"/>
      <c r="H5928" s="6"/>
      <c r="I5928" s="9"/>
      <c r="J5928" s="9"/>
      <c r="K5928" s="9"/>
    </row>
    <row r="5929" spans="1:11" x14ac:dyDescent="0.25">
      <c r="A5929" s="2"/>
      <c r="B5929" s="2"/>
      <c r="C5929" s="2"/>
      <c r="E5929" s="2"/>
      <c r="G5929" s="2"/>
      <c r="H5929" s="6"/>
      <c r="I5929" s="9"/>
      <c r="J5929" s="9"/>
      <c r="K5929" s="9"/>
    </row>
    <row r="5930" spans="1:11" x14ac:dyDescent="0.25">
      <c r="A5930" s="2"/>
      <c r="B5930" s="2"/>
      <c r="C5930" s="2"/>
      <c r="E5930" s="2"/>
      <c r="G5930" s="2"/>
      <c r="H5930" s="6"/>
      <c r="I5930" s="9"/>
      <c r="J5930" s="9"/>
      <c r="K5930" s="9"/>
    </row>
    <row r="5931" spans="1:11" x14ac:dyDescent="0.25">
      <c r="A5931" s="2"/>
      <c r="B5931" s="2"/>
      <c r="C5931" s="2"/>
      <c r="E5931" s="2"/>
      <c r="G5931" s="2"/>
      <c r="H5931" s="6"/>
      <c r="I5931" s="9"/>
      <c r="J5931" s="9"/>
      <c r="K5931" s="9"/>
    </row>
    <row r="5932" spans="1:11" x14ac:dyDescent="0.25">
      <c r="A5932" s="2"/>
      <c r="B5932" s="2"/>
      <c r="C5932" s="2"/>
      <c r="E5932" s="2"/>
      <c r="G5932" s="2"/>
      <c r="H5932" s="6"/>
      <c r="I5932" s="9"/>
      <c r="J5932" s="9"/>
      <c r="K5932" s="9"/>
    </row>
    <row r="5933" spans="1:11" x14ac:dyDescent="0.25">
      <c r="A5933" s="2"/>
      <c r="B5933" s="2"/>
      <c r="C5933" s="2"/>
      <c r="E5933" s="2"/>
      <c r="G5933" s="2"/>
      <c r="H5933" s="6"/>
      <c r="I5933" s="9"/>
      <c r="J5933" s="9"/>
      <c r="K5933" s="9"/>
    </row>
    <row r="5934" spans="1:11" x14ac:dyDescent="0.25">
      <c r="A5934" s="2"/>
      <c r="B5934" s="2"/>
      <c r="C5934" s="2"/>
      <c r="E5934" s="2"/>
      <c r="G5934" s="2"/>
      <c r="H5934" s="6"/>
      <c r="I5934" s="9"/>
      <c r="J5934" s="9"/>
      <c r="K5934" s="9"/>
    </row>
    <row r="5935" spans="1:11" x14ac:dyDescent="0.25">
      <c r="A5935" s="2"/>
      <c r="B5935" s="2"/>
      <c r="C5935" s="2"/>
      <c r="E5935" s="2"/>
      <c r="G5935" s="2"/>
      <c r="H5935" s="6"/>
      <c r="I5935" s="9"/>
      <c r="J5935" s="9"/>
      <c r="K5935" s="9"/>
    </row>
    <row r="5936" spans="1:11" x14ac:dyDescent="0.25">
      <c r="A5936" s="2"/>
      <c r="B5936" s="2"/>
      <c r="C5936" s="2"/>
      <c r="E5936" s="2"/>
      <c r="G5936" s="2"/>
      <c r="H5936" s="6"/>
      <c r="I5936" s="9"/>
      <c r="J5936" s="9"/>
      <c r="K5936" s="9"/>
    </row>
    <row r="5937" spans="1:11" x14ac:dyDescent="0.25">
      <c r="A5937" s="2"/>
      <c r="B5937" s="2"/>
      <c r="C5937" s="2"/>
      <c r="E5937" s="2"/>
      <c r="G5937" s="2"/>
      <c r="H5937" s="6"/>
      <c r="I5937" s="9"/>
      <c r="J5937" s="9"/>
      <c r="K5937" s="9"/>
    </row>
    <row r="5938" spans="1:11" x14ac:dyDescent="0.25">
      <c r="A5938" s="2"/>
      <c r="B5938" s="2"/>
      <c r="C5938" s="2"/>
      <c r="E5938" s="2"/>
      <c r="G5938" s="2"/>
      <c r="H5938" s="6"/>
      <c r="I5938" s="9"/>
      <c r="J5938" s="9"/>
      <c r="K5938" s="9"/>
    </row>
    <row r="5939" spans="1:11" x14ac:dyDescent="0.25">
      <c r="A5939" s="2"/>
      <c r="B5939" s="2"/>
      <c r="C5939" s="2"/>
      <c r="E5939" s="2"/>
      <c r="G5939" s="2"/>
      <c r="H5939" s="6"/>
      <c r="I5939" s="9"/>
      <c r="J5939" s="9"/>
      <c r="K5939" s="9"/>
    </row>
    <row r="5940" spans="1:11" x14ac:dyDescent="0.25">
      <c r="A5940" s="2"/>
      <c r="B5940" s="2"/>
      <c r="C5940" s="2"/>
      <c r="E5940" s="2"/>
      <c r="G5940" s="2"/>
      <c r="H5940" s="6"/>
      <c r="I5940" s="9"/>
      <c r="J5940" s="9"/>
      <c r="K5940" s="9"/>
    </row>
    <row r="5941" spans="1:11" x14ac:dyDescent="0.25">
      <c r="A5941" s="2"/>
      <c r="B5941" s="2"/>
      <c r="C5941" s="2"/>
      <c r="E5941" s="2"/>
      <c r="G5941" s="2"/>
      <c r="H5941" s="6"/>
      <c r="I5941" s="9"/>
      <c r="J5941" s="9"/>
      <c r="K5941" s="9"/>
    </row>
    <row r="5942" spans="1:11" x14ac:dyDescent="0.25">
      <c r="A5942" s="2"/>
      <c r="B5942" s="2"/>
      <c r="C5942" s="2"/>
      <c r="E5942" s="2"/>
      <c r="G5942" s="2"/>
      <c r="H5942" s="6"/>
      <c r="I5942" s="9"/>
      <c r="J5942" s="9"/>
      <c r="K5942" s="9"/>
    </row>
    <row r="5943" spans="1:11" x14ac:dyDescent="0.25">
      <c r="A5943" s="2"/>
      <c r="B5943" s="2"/>
      <c r="C5943" s="2"/>
      <c r="E5943" s="2"/>
      <c r="G5943" s="2"/>
      <c r="H5943" s="6"/>
      <c r="I5943" s="9"/>
      <c r="J5943" s="9"/>
      <c r="K5943" s="9"/>
    </row>
    <row r="5944" spans="1:11" x14ac:dyDescent="0.25">
      <c r="A5944" s="2"/>
      <c r="B5944" s="2"/>
      <c r="C5944" s="2"/>
      <c r="E5944" s="2"/>
      <c r="G5944" s="2"/>
      <c r="H5944" s="6"/>
      <c r="I5944" s="9"/>
      <c r="J5944" s="9"/>
      <c r="K5944" s="9"/>
    </row>
    <row r="5945" spans="1:11" x14ac:dyDescent="0.25">
      <c r="A5945" s="2"/>
      <c r="B5945" s="2"/>
      <c r="C5945" s="2"/>
      <c r="E5945" s="2"/>
      <c r="G5945" s="2"/>
      <c r="H5945" s="6"/>
      <c r="I5945" s="9"/>
      <c r="J5945" s="9"/>
      <c r="K5945" s="9"/>
    </row>
    <row r="5946" spans="1:11" x14ac:dyDescent="0.25">
      <c r="A5946" s="2"/>
      <c r="B5946" s="2"/>
      <c r="C5946" s="2"/>
      <c r="E5946" s="2"/>
      <c r="G5946" s="2"/>
      <c r="H5946" s="6"/>
      <c r="I5946" s="9"/>
      <c r="J5946" s="9"/>
      <c r="K5946" s="9"/>
    </row>
    <row r="5947" spans="1:11" x14ac:dyDescent="0.25">
      <c r="A5947" s="2"/>
      <c r="B5947" s="2"/>
      <c r="C5947" s="2"/>
      <c r="E5947" s="2"/>
      <c r="G5947" s="2"/>
      <c r="H5947" s="6"/>
      <c r="I5947" s="9"/>
      <c r="J5947" s="9"/>
      <c r="K5947" s="9"/>
    </row>
    <row r="5948" spans="1:11" x14ac:dyDescent="0.25">
      <c r="A5948" s="2"/>
      <c r="B5948" s="2"/>
      <c r="C5948" s="2"/>
      <c r="E5948" s="2"/>
      <c r="G5948" s="2"/>
      <c r="H5948" s="6"/>
      <c r="I5948" s="9"/>
      <c r="J5948" s="9"/>
      <c r="K5948" s="9"/>
    </row>
    <row r="5949" spans="1:11" x14ac:dyDescent="0.25">
      <c r="A5949" s="2"/>
      <c r="B5949" s="2"/>
      <c r="C5949" s="2"/>
      <c r="E5949" s="2"/>
      <c r="G5949" s="2"/>
      <c r="H5949" s="6"/>
      <c r="I5949" s="9"/>
      <c r="J5949" s="9"/>
      <c r="K5949" s="9"/>
    </row>
    <row r="5950" spans="1:11" x14ac:dyDescent="0.25">
      <c r="A5950" s="2"/>
      <c r="B5950" s="2"/>
      <c r="C5950" s="2"/>
      <c r="E5950" s="2"/>
      <c r="G5950" s="2"/>
      <c r="H5950" s="6"/>
      <c r="I5950" s="9"/>
      <c r="J5950" s="9"/>
      <c r="K5950" s="9"/>
    </row>
    <row r="5951" spans="1:11" x14ac:dyDescent="0.25">
      <c r="A5951" s="2"/>
      <c r="B5951" s="2"/>
      <c r="C5951" s="2"/>
      <c r="E5951" s="2"/>
      <c r="G5951" s="2"/>
      <c r="H5951" s="6"/>
      <c r="I5951" s="9"/>
      <c r="J5951" s="9"/>
      <c r="K5951" s="9"/>
    </row>
    <row r="5952" spans="1:11" x14ac:dyDescent="0.25">
      <c r="A5952" s="2"/>
      <c r="B5952" s="2"/>
      <c r="C5952" s="2"/>
      <c r="E5952" s="2"/>
      <c r="G5952" s="2"/>
      <c r="H5952" s="6"/>
      <c r="I5952" s="9"/>
      <c r="J5952" s="9"/>
      <c r="K5952" s="9"/>
    </row>
    <row r="5953" spans="1:11" x14ac:dyDescent="0.25">
      <c r="A5953" s="2"/>
      <c r="B5953" s="2"/>
      <c r="C5953" s="2"/>
      <c r="E5953" s="2"/>
      <c r="G5953" s="2"/>
      <c r="H5953" s="6"/>
      <c r="I5953" s="9"/>
      <c r="J5953" s="9"/>
      <c r="K5953" s="9"/>
    </row>
    <row r="5954" spans="1:11" x14ac:dyDescent="0.25">
      <c r="A5954" s="2"/>
      <c r="B5954" s="2"/>
      <c r="C5954" s="2"/>
      <c r="E5954" s="2"/>
      <c r="G5954" s="2"/>
      <c r="H5954" s="6"/>
      <c r="I5954" s="9"/>
      <c r="J5954" s="9"/>
      <c r="K5954" s="9"/>
    </row>
    <row r="5955" spans="1:11" x14ac:dyDescent="0.25">
      <c r="A5955" s="2"/>
      <c r="B5955" s="2"/>
      <c r="C5955" s="2"/>
      <c r="E5955" s="2"/>
      <c r="G5955" s="2"/>
      <c r="H5955" s="6"/>
      <c r="I5955" s="9"/>
      <c r="J5955" s="9"/>
      <c r="K5955" s="9"/>
    </row>
    <row r="5956" spans="1:11" x14ac:dyDescent="0.25">
      <c r="A5956" s="2"/>
      <c r="B5956" s="2"/>
      <c r="C5956" s="2"/>
      <c r="E5956" s="2"/>
      <c r="G5956" s="2"/>
      <c r="H5956" s="6"/>
      <c r="I5956" s="9"/>
      <c r="J5956" s="9"/>
      <c r="K5956" s="9"/>
    </row>
    <row r="5957" spans="1:11" x14ac:dyDescent="0.25">
      <c r="A5957" s="2"/>
      <c r="B5957" s="2"/>
      <c r="C5957" s="2"/>
      <c r="E5957" s="2"/>
      <c r="G5957" s="2"/>
      <c r="H5957" s="6"/>
      <c r="I5957" s="9"/>
      <c r="J5957" s="9"/>
      <c r="K5957" s="9"/>
    </row>
    <row r="5958" spans="1:11" x14ac:dyDescent="0.25">
      <c r="A5958" s="2"/>
      <c r="B5958" s="2"/>
      <c r="C5958" s="2"/>
      <c r="E5958" s="2"/>
      <c r="G5958" s="2"/>
      <c r="H5958" s="6"/>
      <c r="I5958" s="9"/>
      <c r="J5958" s="9"/>
      <c r="K5958" s="9"/>
    </row>
    <row r="5959" spans="1:11" x14ac:dyDescent="0.25">
      <c r="A5959" s="2"/>
      <c r="B5959" s="2"/>
      <c r="C5959" s="2"/>
      <c r="E5959" s="2"/>
      <c r="G5959" s="2"/>
      <c r="H5959" s="6"/>
      <c r="I5959" s="9"/>
      <c r="J5959" s="9"/>
      <c r="K5959" s="9"/>
    </row>
    <row r="5960" spans="1:11" x14ac:dyDescent="0.25">
      <c r="A5960" s="2"/>
      <c r="B5960" s="2"/>
      <c r="C5960" s="2"/>
      <c r="E5960" s="2"/>
      <c r="G5960" s="2"/>
      <c r="H5960" s="6"/>
      <c r="I5960" s="9"/>
      <c r="J5960" s="9"/>
      <c r="K5960" s="9"/>
    </row>
    <row r="5961" spans="1:11" x14ac:dyDescent="0.25">
      <c r="A5961" s="2"/>
      <c r="B5961" s="2"/>
      <c r="C5961" s="2"/>
      <c r="E5961" s="2"/>
      <c r="G5961" s="2"/>
      <c r="H5961" s="6"/>
      <c r="I5961" s="9"/>
      <c r="J5961" s="9"/>
      <c r="K5961" s="9"/>
    </row>
    <row r="5962" spans="1:11" x14ac:dyDescent="0.25">
      <c r="A5962" s="2"/>
      <c r="B5962" s="2"/>
      <c r="C5962" s="2"/>
      <c r="E5962" s="2"/>
      <c r="G5962" s="2"/>
      <c r="H5962" s="6"/>
      <c r="I5962" s="9"/>
      <c r="J5962" s="9"/>
      <c r="K5962" s="9"/>
    </row>
    <row r="5963" spans="1:11" x14ac:dyDescent="0.25">
      <c r="A5963" s="2"/>
      <c r="B5963" s="2"/>
      <c r="C5963" s="2"/>
      <c r="E5963" s="2"/>
      <c r="G5963" s="2"/>
      <c r="H5963" s="6"/>
      <c r="I5963" s="9"/>
      <c r="J5963" s="9"/>
      <c r="K5963" s="9"/>
    </row>
    <row r="5964" spans="1:11" x14ac:dyDescent="0.25">
      <c r="A5964" s="2"/>
      <c r="B5964" s="2"/>
      <c r="C5964" s="2"/>
      <c r="E5964" s="2"/>
      <c r="G5964" s="2"/>
      <c r="H5964" s="6"/>
      <c r="I5964" s="9"/>
      <c r="J5964" s="9"/>
      <c r="K5964" s="9"/>
    </row>
    <row r="5965" spans="1:11" x14ac:dyDescent="0.25">
      <c r="A5965" s="2"/>
      <c r="B5965" s="2"/>
      <c r="C5965" s="2"/>
      <c r="E5965" s="2"/>
      <c r="G5965" s="2"/>
      <c r="H5965" s="6"/>
      <c r="I5965" s="9"/>
      <c r="J5965" s="9"/>
      <c r="K5965" s="9"/>
    </row>
    <row r="5966" spans="1:11" x14ac:dyDescent="0.25">
      <c r="A5966" s="2"/>
      <c r="B5966" s="2"/>
      <c r="C5966" s="2"/>
      <c r="E5966" s="2"/>
      <c r="G5966" s="2"/>
      <c r="H5966" s="6"/>
      <c r="I5966" s="9"/>
      <c r="J5966" s="9"/>
      <c r="K5966" s="9"/>
    </row>
    <row r="5967" spans="1:11" x14ac:dyDescent="0.25">
      <c r="A5967" s="2"/>
      <c r="B5967" s="2"/>
      <c r="C5967" s="2"/>
      <c r="E5967" s="2"/>
      <c r="G5967" s="2"/>
      <c r="H5967" s="6"/>
      <c r="I5967" s="9"/>
      <c r="J5967" s="9"/>
      <c r="K5967" s="9"/>
    </row>
    <row r="5968" spans="1:11" x14ac:dyDescent="0.25">
      <c r="A5968" s="2"/>
      <c r="B5968" s="2"/>
      <c r="C5968" s="2"/>
      <c r="E5968" s="2"/>
      <c r="G5968" s="2"/>
      <c r="H5968" s="6"/>
      <c r="I5968" s="9"/>
      <c r="J5968" s="9"/>
      <c r="K5968" s="9"/>
    </row>
    <row r="5969" spans="1:11" x14ac:dyDescent="0.25">
      <c r="A5969" s="2"/>
      <c r="B5969" s="2"/>
      <c r="C5969" s="2"/>
      <c r="E5969" s="2"/>
      <c r="G5969" s="2"/>
      <c r="H5969" s="6"/>
      <c r="I5969" s="9"/>
      <c r="J5969" s="9"/>
      <c r="K5969" s="9"/>
    </row>
    <row r="5970" spans="1:11" x14ac:dyDescent="0.25">
      <c r="A5970" s="2"/>
      <c r="B5970" s="2"/>
      <c r="C5970" s="2"/>
      <c r="E5970" s="2"/>
      <c r="G5970" s="2"/>
      <c r="H5970" s="6"/>
      <c r="I5970" s="9"/>
      <c r="J5970" s="9"/>
      <c r="K5970" s="9"/>
    </row>
    <row r="5971" spans="1:11" x14ac:dyDescent="0.25">
      <c r="A5971" s="2"/>
      <c r="B5971" s="2"/>
      <c r="C5971" s="2"/>
      <c r="E5971" s="2"/>
      <c r="G5971" s="2"/>
      <c r="H5971" s="6"/>
      <c r="I5971" s="9"/>
      <c r="J5971" s="9"/>
      <c r="K5971" s="9"/>
    </row>
    <row r="5972" spans="1:11" x14ac:dyDescent="0.25">
      <c r="A5972" s="2"/>
      <c r="B5972" s="2"/>
      <c r="C5972" s="2"/>
      <c r="E5972" s="2"/>
      <c r="G5972" s="2"/>
      <c r="H5972" s="6"/>
      <c r="I5972" s="9"/>
      <c r="J5972" s="9"/>
      <c r="K5972" s="9"/>
    </row>
    <row r="5973" spans="1:11" x14ac:dyDescent="0.25">
      <c r="A5973" s="2"/>
      <c r="B5973" s="2"/>
      <c r="C5973" s="2"/>
      <c r="E5973" s="2"/>
      <c r="G5973" s="2"/>
      <c r="H5973" s="6"/>
      <c r="I5973" s="9"/>
      <c r="J5973" s="9"/>
      <c r="K5973" s="9"/>
    </row>
    <row r="5974" spans="1:11" x14ac:dyDescent="0.25">
      <c r="A5974" s="2"/>
      <c r="B5974" s="2"/>
      <c r="C5974" s="2"/>
      <c r="E5974" s="2"/>
      <c r="G5974" s="2"/>
      <c r="H5974" s="6"/>
      <c r="I5974" s="9"/>
      <c r="J5974" s="9"/>
      <c r="K5974" s="9"/>
    </row>
    <row r="5975" spans="1:11" x14ac:dyDescent="0.25">
      <c r="A5975" s="2"/>
      <c r="B5975" s="2"/>
      <c r="C5975" s="2"/>
      <c r="E5975" s="2"/>
      <c r="G5975" s="2"/>
      <c r="H5975" s="6"/>
      <c r="I5975" s="9"/>
      <c r="J5975" s="9"/>
      <c r="K5975" s="9"/>
    </row>
    <row r="5976" spans="1:11" x14ac:dyDescent="0.25">
      <c r="A5976" s="2"/>
      <c r="B5976" s="2"/>
      <c r="C5976" s="2"/>
      <c r="E5976" s="2"/>
      <c r="G5976" s="2"/>
      <c r="H5976" s="6"/>
      <c r="I5976" s="9"/>
      <c r="J5976" s="9"/>
      <c r="K5976" s="9"/>
    </row>
    <row r="5977" spans="1:11" x14ac:dyDescent="0.25">
      <c r="A5977" s="2"/>
      <c r="B5977" s="2"/>
      <c r="C5977" s="2"/>
      <c r="E5977" s="2"/>
      <c r="G5977" s="2"/>
      <c r="H5977" s="6"/>
      <c r="I5977" s="9"/>
      <c r="J5977" s="9"/>
      <c r="K5977" s="9"/>
    </row>
    <row r="5978" spans="1:11" x14ac:dyDescent="0.25">
      <c r="A5978" s="2"/>
      <c r="B5978" s="2"/>
      <c r="C5978" s="2"/>
      <c r="E5978" s="2"/>
      <c r="G5978" s="2"/>
      <c r="H5978" s="6"/>
      <c r="I5978" s="9"/>
      <c r="J5978" s="9"/>
      <c r="K5978" s="9"/>
    </row>
    <row r="5979" spans="1:11" x14ac:dyDescent="0.25">
      <c r="A5979" s="2"/>
      <c r="B5979" s="2"/>
      <c r="C5979" s="2"/>
      <c r="E5979" s="2"/>
      <c r="G5979" s="2"/>
      <c r="H5979" s="6"/>
      <c r="I5979" s="9"/>
      <c r="J5979" s="9"/>
      <c r="K5979" s="9"/>
    </row>
    <row r="5980" spans="1:11" x14ac:dyDescent="0.25">
      <c r="A5980" s="2"/>
      <c r="B5980" s="2"/>
      <c r="C5980" s="2"/>
      <c r="E5980" s="2"/>
      <c r="G5980" s="2"/>
      <c r="H5980" s="6"/>
      <c r="I5980" s="9"/>
      <c r="J5980" s="9"/>
      <c r="K5980" s="9"/>
    </row>
    <row r="5981" spans="1:11" x14ac:dyDescent="0.25">
      <c r="A5981" s="2"/>
      <c r="B5981" s="2"/>
      <c r="C5981" s="2"/>
      <c r="E5981" s="2"/>
      <c r="G5981" s="2"/>
      <c r="H5981" s="6"/>
      <c r="I5981" s="9"/>
      <c r="J5981" s="9"/>
      <c r="K5981" s="9"/>
    </row>
    <row r="5982" spans="1:11" x14ac:dyDescent="0.25">
      <c r="A5982" s="2"/>
      <c r="B5982" s="2"/>
      <c r="C5982" s="2"/>
      <c r="E5982" s="2"/>
      <c r="G5982" s="2"/>
      <c r="H5982" s="6"/>
      <c r="I5982" s="9"/>
      <c r="J5982" s="9"/>
      <c r="K5982" s="9"/>
    </row>
    <row r="5983" spans="1:11" x14ac:dyDescent="0.25">
      <c r="A5983" s="2"/>
      <c r="B5983" s="2"/>
      <c r="C5983" s="2"/>
      <c r="E5983" s="2"/>
      <c r="G5983" s="2"/>
      <c r="H5983" s="6"/>
      <c r="I5983" s="9"/>
      <c r="J5983" s="9"/>
      <c r="K5983" s="9"/>
    </row>
    <row r="5984" spans="1:11" x14ac:dyDescent="0.25">
      <c r="A5984" s="2"/>
      <c r="B5984" s="2"/>
      <c r="C5984" s="2"/>
      <c r="E5984" s="2"/>
      <c r="G5984" s="2"/>
      <c r="H5984" s="6"/>
      <c r="I5984" s="9"/>
      <c r="J5984" s="9"/>
      <c r="K5984" s="9"/>
    </row>
    <row r="5985" spans="1:11" x14ac:dyDescent="0.25">
      <c r="A5985" s="2"/>
      <c r="B5985" s="2"/>
      <c r="C5985" s="2"/>
      <c r="E5985" s="2"/>
      <c r="G5985" s="2"/>
      <c r="H5985" s="6"/>
      <c r="I5985" s="9"/>
      <c r="J5985" s="9"/>
      <c r="K5985" s="9"/>
    </row>
    <row r="5986" spans="1:11" x14ac:dyDescent="0.25">
      <c r="A5986" s="2"/>
      <c r="B5986" s="2"/>
      <c r="C5986" s="2"/>
      <c r="E5986" s="2"/>
      <c r="G5986" s="2"/>
      <c r="H5986" s="6"/>
      <c r="I5986" s="9"/>
      <c r="J5986" s="9"/>
      <c r="K5986" s="9"/>
    </row>
    <row r="5987" spans="1:11" x14ac:dyDescent="0.25">
      <c r="A5987" s="2"/>
      <c r="B5987" s="2"/>
      <c r="C5987" s="2"/>
      <c r="E5987" s="2"/>
      <c r="G5987" s="2"/>
      <c r="H5987" s="6"/>
      <c r="I5987" s="9"/>
      <c r="J5987" s="9"/>
      <c r="K5987" s="9"/>
    </row>
    <row r="5988" spans="1:11" x14ac:dyDescent="0.25">
      <c r="A5988" s="2"/>
      <c r="B5988" s="2"/>
      <c r="C5988" s="2"/>
      <c r="E5988" s="2"/>
      <c r="G5988" s="2"/>
      <c r="H5988" s="6"/>
      <c r="I5988" s="9"/>
      <c r="J5988" s="9"/>
      <c r="K5988" s="9"/>
    </row>
    <row r="5989" spans="1:11" x14ac:dyDescent="0.25">
      <c r="A5989" s="2"/>
      <c r="B5989" s="2"/>
      <c r="C5989" s="2"/>
      <c r="E5989" s="2"/>
      <c r="G5989" s="2"/>
      <c r="H5989" s="6"/>
      <c r="I5989" s="9"/>
      <c r="J5989" s="9"/>
      <c r="K5989" s="9"/>
    </row>
    <row r="5990" spans="1:11" x14ac:dyDescent="0.25">
      <c r="A5990" s="2"/>
      <c r="B5990" s="2"/>
      <c r="C5990" s="2"/>
      <c r="E5990" s="2"/>
      <c r="G5990" s="2"/>
      <c r="H5990" s="6"/>
      <c r="I5990" s="9"/>
      <c r="J5990" s="9"/>
      <c r="K5990" s="9"/>
    </row>
    <row r="5991" spans="1:11" x14ac:dyDescent="0.25">
      <c r="A5991" s="2"/>
      <c r="B5991" s="2"/>
      <c r="C5991" s="2"/>
      <c r="E5991" s="2"/>
      <c r="G5991" s="2"/>
      <c r="H5991" s="6"/>
      <c r="I5991" s="9"/>
      <c r="J5991" s="9"/>
      <c r="K5991" s="9"/>
    </row>
    <row r="5992" spans="1:11" x14ac:dyDescent="0.25">
      <c r="A5992" s="2"/>
      <c r="B5992" s="2"/>
      <c r="C5992" s="2"/>
      <c r="E5992" s="2"/>
      <c r="G5992" s="2"/>
      <c r="H5992" s="6"/>
      <c r="I5992" s="9"/>
      <c r="J5992" s="9"/>
      <c r="K5992" s="9"/>
    </row>
    <row r="5993" spans="1:11" x14ac:dyDescent="0.25">
      <c r="A5993" s="2"/>
      <c r="B5993" s="2"/>
      <c r="C5993" s="2"/>
      <c r="E5993" s="2"/>
      <c r="G5993" s="2"/>
      <c r="H5993" s="6"/>
      <c r="I5993" s="9"/>
      <c r="J5993" s="9"/>
      <c r="K5993" s="9"/>
    </row>
    <row r="5994" spans="1:11" x14ac:dyDescent="0.25">
      <c r="A5994" s="2"/>
      <c r="B5994" s="2"/>
      <c r="C5994" s="2"/>
      <c r="E5994" s="2"/>
      <c r="G5994" s="2"/>
      <c r="H5994" s="6"/>
      <c r="I5994" s="9"/>
      <c r="J5994" s="9"/>
      <c r="K5994" s="9"/>
    </row>
    <row r="5995" spans="1:11" x14ac:dyDescent="0.25">
      <c r="A5995" s="2"/>
      <c r="B5995" s="2"/>
      <c r="C5995" s="2"/>
      <c r="E5995" s="2"/>
      <c r="G5995" s="2"/>
      <c r="H5995" s="6"/>
      <c r="I5995" s="9"/>
      <c r="J5995" s="9"/>
      <c r="K5995" s="9"/>
    </row>
    <row r="5996" spans="1:11" x14ac:dyDescent="0.25">
      <c r="A5996" s="2"/>
      <c r="B5996" s="2"/>
      <c r="C5996" s="2"/>
      <c r="E5996" s="2"/>
      <c r="G5996" s="2"/>
      <c r="H5996" s="6"/>
      <c r="I5996" s="9"/>
      <c r="J5996" s="9"/>
      <c r="K5996" s="9"/>
    </row>
    <row r="5997" spans="1:11" x14ac:dyDescent="0.25">
      <c r="A5997" s="2"/>
      <c r="B5997" s="2"/>
      <c r="C5997" s="2"/>
      <c r="E5997" s="2"/>
      <c r="G5997" s="2"/>
      <c r="H5997" s="6"/>
      <c r="I5997" s="9"/>
      <c r="J5997" s="9"/>
      <c r="K5997" s="9"/>
    </row>
    <row r="5998" spans="1:11" x14ac:dyDescent="0.25">
      <c r="A5998" s="2"/>
      <c r="B5998" s="2"/>
      <c r="C5998" s="2"/>
      <c r="E5998" s="2"/>
      <c r="G5998" s="2"/>
      <c r="H5998" s="6"/>
      <c r="I5998" s="9"/>
      <c r="J5998" s="9"/>
      <c r="K5998" s="9"/>
    </row>
    <row r="5999" spans="1:11" x14ac:dyDescent="0.25">
      <c r="A5999" s="2"/>
      <c r="B5999" s="2"/>
      <c r="C5999" s="2"/>
      <c r="E5999" s="2"/>
      <c r="G5999" s="2"/>
      <c r="H5999" s="6"/>
      <c r="I5999" s="9"/>
      <c r="J5999" s="9"/>
      <c r="K5999" s="9"/>
    </row>
    <row r="6000" spans="1:11" x14ac:dyDescent="0.25">
      <c r="A6000" s="2"/>
      <c r="B6000" s="2"/>
      <c r="C6000" s="2"/>
      <c r="E6000" s="2"/>
      <c r="G6000" s="2"/>
      <c r="H6000" s="6"/>
      <c r="I6000" s="9"/>
      <c r="J6000" s="9"/>
      <c r="K6000" s="9"/>
    </row>
    <row r="6001" spans="1:11" x14ac:dyDescent="0.25">
      <c r="A6001" s="2"/>
      <c r="B6001" s="2"/>
      <c r="C6001" s="2"/>
      <c r="E6001" s="2"/>
      <c r="G6001" s="2"/>
      <c r="H6001" s="6"/>
      <c r="I6001" s="9"/>
      <c r="J6001" s="9"/>
      <c r="K6001" s="9"/>
    </row>
    <row r="6002" spans="1:11" x14ac:dyDescent="0.25">
      <c r="A6002" s="2"/>
      <c r="B6002" s="2"/>
      <c r="C6002" s="2"/>
      <c r="E6002" s="2"/>
      <c r="G6002" s="2"/>
      <c r="H6002" s="6"/>
      <c r="I6002" s="9"/>
      <c r="J6002" s="9"/>
      <c r="K6002" s="9"/>
    </row>
    <row r="6003" spans="1:11" x14ac:dyDescent="0.25">
      <c r="A6003" s="2"/>
      <c r="B6003" s="2"/>
      <c r="C6003" s="2"/>
      <c r="E6003" s="2"/>
      <c r="G6003" s="2"/>
      <c r="H6003" s="6"/>
      <c r="I6003" s="9"/>
      <c r="J6003" s="9"/>
      <c r="K6003" s="9"/>
    </row>
    <row r="6004" spans="1:11" x14ac:dyDescent="0.25">
      <c r="A6004" s="2"/>
      <c r="B6004" s="2"/>
      <c r="C6004" s="2"/>
      <c r="E6004" s="2"/>
      <c r="G6004" s="2"/>
      <c r="H6004" s="6"/>
      <c r="I6004" s="9"/>
      <c r="J6004" s="9"/>
      <c r="K6004" s="9"/>
    </row>
    <row r="6005" spans="1:11" x14ac:dyDescent="0.25">
      <c r="A6005" s="2"/>
      <c r="B6005" s="2"/>
      <c r="C6005" s="2"/>
      <c r="E6005" s="2"/>
      <c r="G6005" s="2"/>
      <c r="H6005" s="6"/>
      <c r="I6005" s="9"/>
      <c r="J6005" s="9"/>
      <c r="K6005" s="9"/>
    </row>
    <row r="6006" spans="1:11" x14ac:dyDescent="0.25">
      <c r="A6006" s="2"/>
      <c r="B6006" s="2"/>
      <c r="C6006" s="2"/>
      <c r="E6006" s="2"/>
      <c r="G6006" s="2"/>
      <c r="H6006" s="6"/>
      <c r="I6006" s="9"/>
      <c r="J6006" s="9"/>
      <c r="K6006" s="9"/>
    </row>
    <row r="6007" spans="1:11" x14ac:dyDescent="0.25">
      <c r="A6007" s="2"/>
      <c r="B6007" s="2"/>
      <c r="C6007" s="2"/>
      <c r="E6007" s="2"/>
      <c r="G6007" s="2"/>
      <c r="H6007" s="6"/>
      <c r="I6007" s="9"/>
      <c r="J6007" s="9"/>
      <c r="K6007" s="9"/>
    </row>
    <row r="6008" spans="1:11" x14ac:dyDescent="0.25">
      <c r="A6008" s="2"/>
      <c r="B6008" s="2"/>
      <c r="C6008" s="2"/>
      <c r="E6008" s="2"/>
      <c r="G6008" s="2"/>
      <c r="H6008" s="6"/>
      <c r="I6008" s="9"/>
      <c r="J6008" s="9"/>
      <c r="K6008" s="9"/>
    </row>
    <row r="6009" spans="1:11" x14ac:dyDescent="0.25">
      <c r="A6009" s="2"/>
      <c r="B6009" s="2"/>
      <c r="C6009" s="2"/>
      <c r="E6009" s="2"/>
      <c r="G6009" s="2"/>
      <c r="H6009" s="6"/>
      <c r="I6009" s="9"/>
      <c r="J6009" s="9"/>
      <c r="K6009" s="9"/>
    </row>
    <row r="6010" spans="1:11" x14ac:dyDescent="0.25">
      <c r="A6010" s="2"/>
      <c r="B6010" s="2"/>
      <c r="C6010" s="2"/>
      <c r="E6010" s="2"/>
      <c r="G6010" s="2"/>
      <c r="H6010" s="6"/>
      <c r="I6010" s="9"/>
      <c r="J6010" s="9"/>
      <c r="K6010" s="9"/>
    </row>
    <row r="6011" spans="1:11" x14ac:dyDescent="0.25">
      <c r="A6011" s="2"/>
      <c r="B6011" s="2"/>
      <c r="C6011" s="2"/>
      <c r="E6011" s="2"/>
      <c r="G6011" s="2"/>
      <c r="H6011" s="6"/>
      <c r="I6011" s="9"/>
      <c r="J6011" s="9"/>
      <c r="K6011" s="9"/>
    </row>
    <row r="6012" spans="1:11" x14ac:dyDescent="0.25">
      <c r="A6012" s="2"/>
      <c r="B6012" s="2"/>
      <c r="C6012" s="2"/>
      <c r="E6012" s="2"/>
      <c r="G6012" s="2"/>
      <c r="H6012" s="6"/>
      <c r="I6012" s="9"/>
      <c r="J6012" s="9"/>
      <c r="K6012" s="9"/>
    </row>
    <row r="6013" spans="1:11" x14ac:dyDescent="0.25">
      <c r="A6013" s="2"/>
      <c r="B6013" s="2"/>
      <c r="C6013" s="2"/>
      <c r="E6013" s="2"/>
      <c r="G6013" s="2"/>
      <c r="H6013" s="6"/>
      <c r="I6013" s="9"/>
      <c r="J6013" s="9"/>
      <c r="K6013" s="9"/>
    </row>
    <row r="6014" spans="1:11" x14ac:dyDescent="0.25">
      <c r="A6014" s="2"/>
      <c r="B6014" s="2"/>
      <c r="C6014" s="2"/>
      <c r="E6014" s="2"/>
      <c r="G6014" s="2"/>
      <c r="H6014" s="6"/>
      <c r="I6014" s="9"/>
      <c r="J6014" s="9"/>
      <c r="K6014" s="9"/>
    </row>
    <row r="6015" spans="1:11" x14ac:dyDescent="0.25">
      <c r="A6015" s="2"/>
      <c r="B6015" s="2"/>
      <c r="C6015" s="2"/>
      <c r="E6015" s="2"/>
      <c r="G6015" s="2"/>
      <c r="H6015" s="6"/>
      <c r="I6015" s="9"/>
      <c r="J6015" s="9"/>
      <c r="K6015" s="9"/>
    </row>
    <row r="6016" spans="1:11" x14ac:dyDescent="0.25">
      <c r="A6016" s="2"/>
      <c r="B6016" s="2"/>
      <c r="C6016" s="2"/>
      <c r="E6016" s="2"/>
      <c r="G6016" s="2"/>
      <c r="H6016" s="6"/>
      <c r="I6016" s="9"/>
      <c r="J6016" s="9"/>
      <c r="K6016" s="9"/>
    </row>
    <row r="6017" spans="1:11" x14ac:dyDescent="0.25">
      <c r="A6017" s="2"/>
      <c r="B6017" s="2"/>
      <c r="C6017" s="2"/>
      <c r="E6017" s="2"/>
      <c r="G6017" s="2"/>
      <c r="H6017" s="6"/>
      <c r="I6017" s="9"/>
      <c r="J6017" s="9"/>
      <c r="K6017" s="9"/>
    </row>
    <row r="6018" spans="1:11" x14ac:dyDescent="0.25">
      <c r="A6018" s="2"/>
      <c r="B6018" s="2"/>
      <c r="C6018" s="2"/>
      <c r="E6018" s="2"/>
      <c r="G6018" s="2"/>
      <c r="H6018" s="6"/>
      <c r="I6018" s="9"/>
      <c r="J6018" s="9"/>
      <c r="K6018" s="9"/>
    </row>
    <row r="6019" spans="1:11" x14ac:dyDescent="0.25">
      <c r="A6019" s="2"/>
      <c r="B6019" s="2"/>
      <c r="C6019" s="2"/>
      <c r="E6019" s="2"/>
      <c r="G6019" s="2"/>
      <c r="H6019" s="6"/>
      <c r="I6019" s="9"/>
      <c r="J6019" s="9"/>
      <c r="K6019" s="9"/>
    </row>
    <row r="6020" spans="1:11" x14ac:dyDescent="0.25">
      <c r="A6020" s="2"/>
      <c r="B6020" s="2"/>
      <c r="C6020" s="2"/>
      <c r="E6020" s="2"/>
      <c r="G6020" s="2"/>
      <c r="H6020" s="6"/>
      <c r="I6020" s="9"/>
      <c r="J6020" s="9"/>
      <c r="K6020" s="9"/>
    </row>
    <row r="6021" spans="1:11" x14ac:dyDescent="0.25">
      <c r="A6021" s="2"/>
      <c r="B6021" s="2"/>
      <c r="C6021" s="2"/>
      <c r="E6021" s="2"/>
      <c r="G6021" s="2"/>
      <c r="H6021" s="6"/>
      <c r="I6021" s="9"/>
      <c r="J6021" s="9"/>
      <c r="K6021" s="9"/>
    </row>
    <row r="6022" spans="1:11" x14ac:dyDescent="0.25">
      <c r="A6022" s="2"/>
      <c r="B6022" s="2"/>
      <c r="C6022" s="2"/>
      <c r="E6022" s="2"/>
      <c r="G6022" s="2"/>
      <c r="H6022" s="6"/>
      <c r="I6022" s="9"/>
      <c r="J6022" s="9"/>
      <c r="K6022" s="9"/>
    </row>
    <row r="6023" spans="1:11" x14ac:dyDescent="0.25">
      <c r="A6023" s="2"/>
      <c r="B6023" s="2"/>
      <c r="C6023" s="2"/>
      <c r="E6023" s="2"/>
      <c r="G6023" s="2"/>
      <c r="H6023" s="6"/>
      <c r="I6023" s="9"/>
      <c r="J6023" s="9"/>
      <c r="K6023" s="9"/>
    </row>
    <row r="6024" spans="1:11" x14ac:dyDescent="0.25">
      <c r="A6024" s="2"/>
      <c r="B6024" s="2"/>
      <c r="C6024" s="2"/>
      <c r="E6024" s="2"/>
      <c r="G6024" s="2"/>
      <c r="H6024" s="6"/>
      <c r="I6024" s="9"/>
      <c r="J6024" s="9"/>
      <c r="K6024" s="9"/>
    </row>
    <row r="6025" spans="1:11" x14ac:dyDescent="0.25">
      <c r="A6025" s="2"/>
      <c r="B6025" s="2"/>
      <c r="C6025" s="2"/>
      <c r="E6025" s="2"/>
      <c r="G6025" s="2"/>
      <c r="H6025" s="6"/>
      <c r="I6025" s="9"/>
      <c r="J6025" s="9"/>
      <c r="K6025" s="9"/>
    </row>
    <row r="6026" spans="1:11" x14ac:dyDescent="0.25">
      <c r="A6026" s="2"/>
      <c r="B6026" s="2"/>
      <c r="C6026" s="2"/>
      <c r="E6026" s="2"/>
      <c r="G6026" s="2"/>
      <c r="H6026" s="6"/>
      <c r="I6026" s="9"/>
      <c r="J6026" s="9"/>
      <c r="K6026" s="9"/>
    </row>
    <row r="6027" spans="1:11" x14ac:dyDescent="0.25">
      <c r="A6027" s="2"/>
      <c r="B6027" s="2"/>
      <c r="C6027" s="2"/>
      <c r="E6027" s="2"/>
      <c r="G6027" s="2"/>
      <c r="H6027" s="6"/>
      <c r="I6027" s="9"/>
      <c r="J6027" s="9"/>
      <c r="K6027" s="9"/>
    </row>
    <row r="6028" spans="1:11" x14ac:dyDescent="0.25">
      <c r="A6028" s="2"/>
      <c r="B6028" s="2"/>
      <c r="C6028" s="2"/>
      <c r="E6028" s="2"/>
      <c r="G6028" s="2"/>
      <c r="H6028" s="6"/>
      <c r="I6028" s="9"/>
      <c r="J6028" s="9"/>
      <c r="K6028" s="9"/>
    </row>
    <row r="6029" spans="1:11" x14ac:dyDescent="0.25">
      <c r="A6029" s="2"/>
      <c r="B6029" s="2"/>
      <c r="C6029" s="2"/>
      <c r="E6029" s="2"/>
      <c r="G6029" s="2"/>
      <c r="H6029" s="6"/>
      <c r="I6029" s="9"/>
      <c r="J6029" s="9"/>
      <c r="K6029" s="9"/>
    </row>
    <row r="6030" spans="1:11" x14ac:dyDescent="0.25">
      <c r="A6030" s="2"/>
      <c r="B6030" s="2"/>
      <c r="C6030" s="2"/>
      <c r="E6030" s="2"/>
      <c r="G6030" s="2"/>
      <c r="H6030" s="6"/>
      <c r="I6030" s="9"/>
      <c r="J6030" s="9"/>
      <c r="K6030" s="9"/>
    </row>
    <row r="6031" spans="1:11" x14ac:dyDescent="0.25">
      <c r="A6031" s="2"/>
      <c r="B6031" s="2"/>
      <c r="C6031" s="2"/>
      <c r="E6031" s="2"/>
      <c r="G6031" s="2"/>
      <c r="H6031" s="6"/>
      <c r="I6031" s="9"/>
      <c r="J6031" s="9"/>
      <c r="K6031" s="9"/>
    </row>
    <row r="6032" spans="1:11" x14ac:dyDescent="0.25">
      <c r="A6032" s="2"/>
      <c r="B6032" s="2"/>
      <c r="C6032" s="2"/>
      <c r="E6032" s="2"/>
      <c r="G6032" s="2"/>
      <c r="H6032" s="6"/>
      <c r="I6032" s="9"/>
      <c r="J6032" s="9"/>
      <c r="K6032" s="9"/>
    </row>
    <row r="6033" spans="1:11" x14ac:dyDescent="0.25">
      <c r="A6033" s="2"/>
      <c r="B6033" s="2"/>
      <c r="C6033" s="2"/>
      <c r="E6033" s="2"/>
      <c r="G6033" s="2"/>
      <c r="H6033" s="6"/>
      <c r="I6033" s="9"/>
      <c r="J6033" s="9"/>
      <c r="K6033" s="9"/>
    </row>
    <row r="6034" spans="1:11" x14ac:dyDescent="0.25">
      <c r="A6034" s="2"/>
      <c r="B6034" s="2"/>
      <c r="C6034" s="2"/>
      <c r="E6034" s="2"/>
      <c r="G6034" s="2"/>
      <c r="H6034" s="6"/>
      <c r="I6034" s="9"/>
      <c r="J6034" s="9"/>
      <c r="K6034" s="9"/>
    </row>
    <row r="6035" spans="1:11" x14ac:dyDescent="0.25">
      <c r="A6035" s="2"/>
      <c r="B6035" s="2"/>
      <c r="C6035" s="2"/>
      <c r="E6035" s="2"/>
      <c r="G6035" s="2"/>
      <c r="H6035" s="6"/>
      <c r="I6035" s="9"/>
      <c r="J6035" s="9"/>
      <c r="K6035" s="9"/>
    </row>
    <row r="6036" spans="1:11" x14ac:dyDescent="0.25">
      <c r="A6036" s="2"/>
      <c r="B6036" s="2"/>
      <c r="C6036" s="2"/>
      <c r="E6036" s="2"/>
      <c r="G6036" s="2"/>
      <c r="H6036" s="6"/>
      <c r="I6036" s="9"/>
      <c r="J6036" s="9"/>
      <c r="K6036" s="9"/>
    </row>
    <row r="6037" spans="1:11" x14ac:dyDescent="0.25">
      <c r="A6037" s="2"/>
      <c r="B6037" s="2"/>
      <c r="C6037" s="2"/>
      <c r="E6037" s="2"/>
      <c r="G6037" s="2"/>
      <c r="H6037" s="6"/>
      <c r="I6037" s="9"/>
      <c r="J6037" s="9"/>
      <c r="K6037" s="9"/>
    </row>
    <row r="6038" spans="1:11" x14ac:dyDescent="0.25">
      <c r="A6038" s="2"/>
      <c r="B6038" s="2"/>
      <c r="C6038" s="2"/>
      <c r="E6038" s="2"/>
      <c r="G6038" s="2"/>
      <c r="H6038" s="6"/>
      <c r="I6038" s="9"/>
      <c r="J6038" s="9"/>
      <c r="K6038" s="9"/>
    </row>
    <row r="6039" spans="1:11" x14ac:dyDescent="0.25">
      <c r="A6039" s="2"/>
      <c r="B6039" s="2"/>
      <c r="C6039" s="2"/>
      <c r="E6039" s="2"/>
      <c r="G6039" s="2"/>
      <c r="H6039" s="6"/>
      <c r="I6039" s="9"/>
      <c r="J6039" s="9"/>
      <c r="K6039" s="9"/>
    </row>
    <row r="6040" spans="1:11" x14ac:dyDescent="0.25">
      <c r="A6040" s="2"/>
      <c r="B6040" s="2"/>
      <c r="C6040" s="2"/>
      <c r="E6040" s="2"/>
      <c r="G6040" s="2"/>
      <c r="H6040" s="6"/>
      <c r="I6040" s="9"/>
      <c r="J6040" s="9"/>
      <c r="K6040" s="9"/>
    </row>
    <row r="6041" spans="1:11" x14ac:dyDescent="0.25">
      <c r="A6041" s="2"/>
      <c r="B6041" s="2"/>
      <c r="C6041" s="2"/>
      <c r="E6041" s="2"/>
      <c r="G6041" s="2"/>
      <c r="H6041" s="6"/>
      <c r="I6041" s="9"/>
      <c r="J6041" s="9"/>
      <c r="K6041" s="9"/>
    </row>
    <row r="6042" spans="1:11" x14ac:dyDescent="0.25">
      <c r="A6042" s="2"/>
      <c r="B6042" s="2"/>
      <c r="C6042" s="2"/>
      <c r="E6042" s="2"/>
      <c r="G6042" s="2"/>
      <c r="H6042" s="6"/>
      <c r="I6042" s="9"/>
      <c r="J6042" s="9"/>
      <c r="K6042" s="9"/>
    </row>
    <row r="6043" spans="1:11" x14ac:dyDescent="0.25">
      <c r="A6043" s="2"/>
      <c r="B6043" s="2"/>
      <c r="C6043" s="2"/>
      <c r="E6043" s="2"/>
      <c r="G6043" s="2"/>
      <c r="H6043" s="6"/>
      <c r="I6043" s="9"/>
      <c r="J6043" s="9"/>
      <c r="K6043" s="9"/>
    </row>
    <row r="6044" spans="1:11" x14ac:dyDescent="0.25">
      <c r="A6044" s="2"/>
      <c r="B6044" s="2"/>
      <c r="C6044" s="2"/>
      <c r="E6044" s="2"/>
      <c r="G6044" s="2"/>
      <c r="H6044" s="6"/>
      <c r="I6044" s="9"/>
      <c r="J6044" s="9"/>
      <c r="K6044" s="9"/>
    </row>
    <row r="6045" spans="1:11" x14ac:dyDescent="0.25">
      <c r="A6045" s="2"/>
      <c r="B6045" s="2"/>
      <c r="C6045" s="2"/>
      <c r="E6045" s="2"/>
      <c r="G6045" s="2"/>
      <c r="H6045" s="6"/>
      <c r="I6045" s="9"/>
      <c r="J6045" s="9"/>
      <c r="K6045" s="9"/>
    </row>
    <row r="6046" spans="1:11" x14ac:dyDescent="0.25">
      <c r="A6046" s="2"/>
      <c r="B6046" s="2"/>
      <c r="C6046" s="2"/>
      <c r="E6046" s="2"/>
      <c r="G6046" s="2"/>
      <c r="H6046" s="6"/>
      <c r="I6046" s="9"/>
      <c r="J6046" s="9"/>
      <c r="K6046" s="9"/>
    </row>
    <row r="6047" spans="1:11" x14ac:dyDescent="0.25">
      <c r="A6047" s="2"/>
      <c r="B6047" s="2"/>
      <c r="C6047" s="2"/>
      <c r="E6047" s="2"/>
      <c r="G6047" s="2"/>
      <c r="H6047" s="6"/>
      <c r="I6047" s="9"/>
      <c r="J6047" s="9"/>
      <c r="K6047" s="9"/>
    </row>
    <row r="6048" spans="1:11" x14ac:dyDescent="0.25">
      <c r="A6048" s="2"/>
      <c r="B6048" s="2"/>
      <c r="C6048" s="2"/>
      <c r="E6048" s="2"/>
      <c r="G6048" s="2"/>
      <c r="H6048" s="6"/>
      <c r="I6048" s="9"/>
      <c r="J6048" s="9"/>
      <c r="K6048" s="9"/>
    </row>
    <row r="6049" spans="1:11" x14ac:dyDescent="0.25">
      <c r="A6049" s="2"/>
      <c r="B6049" s="2"/>
      <c r="C6049" s="2"/>
      <c r="E6049" s="2"/>
      <c r="G6049" s="2"/>
      <c r="H6049" s="6"/>
      <c r="I6049" s="9"/>
      <c r="J6049" s="9"/>
      <c r="K6049" s="9"/>
    </row>
    <row r="6050" spans="1:11" x14ac:dyDescent="0.25">
      <c r="A6050" s="2"/>
      <c r="B6050" s="2"/>
      <c r="C6050" s="2"/>
      <c r="E6050" s="2"/>
      <c r="G6050" s="2"/>
      <c r="H6050" s="6"/>
      <c r="I6050" s="9"/>
      <c r="J6050" s="9"/>
      <c r="K6050" s="9"/>
    </row>
    <row r="6051" spans="1:11" x14ac:dyDescent="0.25">
      <c r="A6051" s="2"/>
      <c r="B6051" s="2"/>
      <c r="C6051" s="2"/>
      <c r="E6051" s="2"/>
      <c r="G6051" s="2"/>
      <c r="H6051" s="6"/>
      <c r="I6051" s="9"/>
      <c r="J6051" s="9"/>
      <c r="K6051" s="9"/>
    </row>
    <row r="6052" spans="1:11" x14ac:dyDescent="0.25">
      <c r="A6052" s="2"/>
      <c r="B6052" s="2"/>
      <c r="C6052" s="2"/>
      <c r="E6052" s="2"/>
      <c r="G6052" s="2"/>
      <c r="H6052" s="6"/>
      <c r="I6052" s="9"/>
      <c r="J6052" s="9"/>
      <c r="K6052" s="9"/>
    </row>
    <row r="6053" spans="1:11" x14ac:dyDescent="0.25">
      <c r="A6053" s="2"/>
      <c r="B6053" s="2"/>
      <c r="C6053" s="2"/>
      <c r="E6053" s="2"/>
      <c r="G6053" s="2"/>
      <c r="H6053" s="6"/>
      <c r="I6053" s="9"/>
      <c r="J6053" s="9"/>
      <c r="K6053" s="9"/>
    </row>
    <row r="6054" spans="1:11" x14ac:dyDescent="0.25">
      <c r="A6054" s="2"/>
      <c r="B6054" s="2"/>
      <c r="C6054" s="2"/>
      <c r="E6054" s="2"/>
      <c r="G6054" s="2"/>
      <c r="H6054" s="6"/>
      <c r="I6054" s="9"/>
      <c r="J6054" s="9"/>
      <c r="K6054" s="9"/>
    </row>
    <row r="6055" spans="1:11" x14ac:dyDescent="0.25">
      <c r="A6055" s="2"/>
      <c r="B6055" s="2"/>
      <c r="C6055" s="2"/>
      <c r="E6055" s="2"/>
      <c r="G6055" s="2"/>
      <c r="H6055" s="6"/>
      <c r="I6055" s="9"/>
      <c r="J6055" s="9"/>
      <c r="K6055" s="9"/>
    </row>
    <row r="6056" spans="1:11" x14ac:dyDescent="0.25">
      <c r="A6056" s="2"/>
      <c r="B6056" s="2"/>
      <c r="C6056" s="2"/>
      <c r="E6056" s="2"/>
      <c r="G6056" s="2"/>
      <c r="H6056" s="6"/>
      <c r="I6056" s="9"/>
      <c r="J6056" s="9"/>
      <c r="K6056" s="9"/>
    </row>
    <row r="6057" spans="1:11" x14ac:dyDescent="0.25">
      <c r="A6057" s="2"/>
      <c r="B6057" s="2"/>
      <c r="C6057" s="2"/>
      <c r="E6057" s="2"/>
      <c r="G6057" s="2"/>
      <c r="H6057" s="6"/>
      <c r="I6057" s="9"/>
      <c r="J6057" s="9"/>
      <c r="K6057" s="9"/>
    </row>
    <row r="6058" spans="1:11" x14ac:dyDescent="0.25">
      <c r="A6058" s="2"/>
      <c r="B6058" s="2"/>
      <c r="C6058" s="2"/>
      <c r="E6058" s="2"/>
      <c r="G6058" s="2"/>
      <c r="H6058" s="6"/>
      <c r="I6058" s="9"/>
      <c r="J6058" s="9"/>
      <c r="K6058" s="9"/>
    </row>
    <row r="6059" spans="1:11" x14ac:dyDescent="0.25">
      <c r="A6059" s="2"/>
      <c r="B6059" s="2"/>
      <c r="C6059" s="2"/>
      <c r="E6059" s="2"/>
      <c r="G6059" s="2"/>
      <c r="H6059" s="6"/>
      <c r="I6059" s="9"/>
      <c r="J6059" s="9"/>
      <c r="K6059" s="9"/>
    </row>
    <row r="6060" spans="1:11" x14ac:dyDescent="0.25">
      <c r="A6060" s="2"/>
      <c r="B6060" s="2"/>
      <c r="C6060" s="2"/>
      <c r="E6060" s="2"/>
      <c r="G6060" s="2"/>
      <c r="H6060" s="6"/>
      <c r="I6060" s="9"/>
      <c r="J6060" s="9"/>
      <c r="K6060" s="9"/>
    </row>
    <row r="6061" spans="1:11" x14ac:dyDescent="0.25">
      <c r="A6061" s="2"/>
      <c r="B6061" s="2"/>
      <c r="C6061" s="2"/>
      <c r="E6061" s="2"/>
      <c r="G6061" s="2"/>
      <c r="H6061" s="6"/>
      <c r="I6061" s="9"/>
      <c r="J6061" s="9"/>
      <c r="K6061" s="9"/>
    </row>
    <row r="6062" spans="1:11" x14ac:dyDescent="0.25">
      <c r="A6062" s="2"/>
      <c r="B6062" s="2"/>
      <c r="C6062" s="2"/>
      <c r="E6062" s="2"/>
      <c r="G6062" s="2"/>
      <c r="H6062" s="6"/>
      <c r="I6062" s="9"/>
      <c r="J6062" s="9"/>
      <c r="K6062" s="9"/>
    </row>
    <row r="6063" spans="1:11" x14ac:dyDescent="0.25">
      <c r="A6063" s="2"/>
      <c r="B6063" s="2"/>
      <c r="C6063" s="2"/>
      <c r="E6063" s="2"/>
      <c r="G6063" s="2"/>
      <c r="H6063" s="6"/>
      <c r="I6063" s="9"/>
      <c r="J6063" s="9"/>
      <c r="K6063" s="9"/>
    </row>
    <row r="6064" spans="1:11" x14ac:dyDescent="0.25">
      <c r="A6064" s="2"/>
      <c r="B6064" s="2"/>
      <c r="C6064" s="2"/>
      <c r="E6064" s="2"/>
      <c r="G6064" s="2"/>
      <c r="H6064" s="6"/>
      <c r="I6064" s="9"/>
      <c r="J6064" s="9"/>
      <c r="K6064" s="9"/>
    </row>
    <row r="6065" spans="1:11" x14ac:dyDescent="0.25">
      <c r="A6065" s="2"/>
      <c r="B6065" s="2"/>
      <c r="C6065" s="2"/>
      <c r="E6065" s="2"/>
      <c r="G6065" s="2"/>
      <c r="H6065" s="6"/>
      <c r="I6065" s="9"/>
      <c r="J6065" s="9"/>
      <c r="K6065" s="9"/>
    </row>
    <row r="6066" spans="1:11" x14ac:dyDescent="0.25">
      <c r="A6066" s="2"/>
      <c r="B6066" s="2"/>
      <c r="C6066" s="2"/>
      <c r="E6066" s="2"/>
      <c r="G6066" s="2"/>
      <c r="H6066" s="6"/>
      <c r="I6066" s="9"/>
      <c r="J6066" s="9"/>
      <c r="K6066" s="9"/>
    </row>
    <row r="6067" spans="1:11" x14ac:dyDescent="0.25">
      <c r="A6067" s="2"/>
      <c r="B6067" s="2"/>
      <c r="C6067" s="2"/>
      <c r="E6067" s="2"/>
      <c r="G6067" s="2"/>
      <c r="H6067" s="6"/>
      <c r="I6067" s="9"/>
      <c r="J6067" s="9"/>
      <c r="K6067" s="9"/>
    </row>
    <row r="6068" spans="1:11" x14ac:dyDescent="0.25">
      <c r="A6068" s="2"/>
      <c r="B6068" s="2"/>
      <c r="C6068" s="2"/>
      <c r="E6068" s="2"/>
      <c r="G6068" s="2"/>
      <c r="H6068" s="6"/>
      <c r="I6068" s="9"/>
      <c r="J6068" s="9"/>
      <c r="K6068" s="9"/>
    </row>
    <row r="6069" spans="1:11" x14ac:dyDescent="0.25">
      <c r="A6069" s="2"/>
      <c r="B6069" s="2"/>
      <c r="C6069" s="2"/>
      <c r="E6069" s="2"/>
      <c r="G6069" s="2"/>
      <c r="H6069" s="6"/>
      <c r="I6069" s="9"/>
      <c r="J6069" s="9"/>
      <c r="K6069" s="9"/>
    </row>
    <row r="6070" spans="1:11" x14ac:dyDescent="0.25">
      <c r="A6070" s="2"/>
      <c r="B6070" s="2"/>
      <c r="C6070" s="2"/>
      <c r="E6070" s="2"/>
      <c r="G6070" s="2"/>
      <c r="H6070" s="6"/>
      <c r="I6070" s="9"/>
      <c r="J6070" s="9"/>
      <c r="K6070" s="9"/>
    </row>
    <row r="6071" spans="1:11" x14ac:dyDescent="0.25">
      <c r="A6071" s="2"/>
      <c r="B6071" s="2"/>
      <c r="C6071" s="2"/>
      <c r="E6071" s="2"/>
      <c r="G6071" s="2"/>
      <c r="H6071" s="6"/>
      <c r="I6071" s="9"/>
      <c r="J6071" s="9"/>
      <c r="K6071" s="9"/>
    </row>
    <row r="6072" spans="1:11" x14ac:dyDescent="0.25">
      <c r="A6072" s="2"/>
      <c r="B6072" s="2"/>
      <c r="C6072" s="2"/>
      <c r="E6072" s="2"/>
      <c r="G6072" s="2"/>
      <c r="H6072" s="6"/>
      <c r="I6072" s="9"/>
      <c r="J6072" s="9"/>
      <c r="K6072" s="9"/>
    </row>
    <row r="6073" spans="1:11" x14ac:dyDescent="0.25">
      <c r="A6073" s="2"/>
      <c r="B6073" s="2"/>
      <c r="C6073" s="2"/>
      <c r="E6073" s="2"/>
      <c r="G6073" s="2"/>
      <c r="H6073" s="6"/>
      <c r="I6073" s="9"/>
      <c r="J6073" s="9"/>
      <c r="K6073" s="9"/>
    </row>
    <row r="6074" spans="1:11" x14ac:dyDescent="0.25">
      <c r="A6074" s="2"/>
      <c r="B6074" s="2"/>
      <c r="C6074" s="2"/>
      <c r="E6074" s="2"/>
      <c r="G6074" s="2"/>
      <c r="H6074" s="6"/>
      <c r="I6074" s="9"/>
      <c r="J6074" s="9"/>
      <c r="K6074" s="9"/>
    </row>
    <row r="6075" spans="1:11" x14ac:dyDescent="0.25">
      <c r="A6075" s="2"/>
      <c r="B6075" s="2"/>
      <c r="C6075" s="2"/>
      <c r="E6075" s="2"/>
      <c r="G6075" s="2"/>
      <c r="H6075" s="6"/>
      <c r="I6075" s="9"/>
      <c r="J6075" s="9"/>
      <c r="K6075" s="9"/>
    </row>
    <row r="6076" spans="1:11" x14ac:dyDescent="0.25">
      <c r="A6076" s="2"/>
      <c r="B6076" s="2"/>
      <c r="C6076" s="2"/>
      <c r="E6076" s="2"/>
      <c r="G6076" s="2"/>
      <c r="H6076" s="6"/>
      <c r="I6076" s="9"/>
      <c r="J6076" s="9"/>
      <c r="K6076" s="9"/>
    </row>
    <row r="6077" spans="1:11" x14ac:dyDescent="0.25">
      <c r="A6077" s="2"/>
      <c r="B6077" s="2"/>
      <c r="C6077" s="2"/>
      <c r="E6077" s="2"/>
      <c r="G6077" s="2"/>
      <c r="H6077" s="6"/>
      <c r="I6077" s="9"/>
      <c r="J6077" s="9"/>
      <c r="K6077" s="9"/>
    </row>
    <row r="6078" spans="1:11" x14ac:dyDescent="0.25">
      <c r="A6078" s="2"/>
      <c r="B6078" s="2"/>
      <c r="C6078" s="2"/>
      <c r="E6078" s="2"/>
      <c r="G6078" s="2"/>
      <c r="H6078" s="6"/>
      <c r="I6078" s="9"/>
      <c r="J6078" s="9"/>
      <c r="K6078" s="9"/>
    </row>
    <row r="6079" spans="1:11" x14ac:dyDescent="0.25">
      <c r="A6079" s="2"/>
      <c r="B6079" s="2"/>
      <c r="C6079" s="2"/>
      <c r="E6079" s="2"/>
      <c r="G6079" s="2"/>
      <c r="H6079" s="6"/>
      <c r="I6079" s="9"/>
      <c r="J6079" s="9"/>
      <c r="K6079" s="9"/>
    </row>
    <row r="6080" spans="1:11" x14ac:dyDescent="0.25">
      <c r="A6080" s="2"/>
      <c r="B6080" s="2"/>
      <c r="C6080" s="2"/>
      <c r="E6080" s="2"/>
      <c r="G6080" s="2"/>
      <c r="H6080" s="6"/>
      <c r="I6080" s="9"/>
      <c r="J6080" s="9"/>
      <c r="K6080" s="9"/>
    </row>
    <row r="6081" spans="1:11" x14ac:dyDescent="0.25">
      <c r="A6081" s="2"/>
      <c r="B6081" s="2"/>
      <c r="C6081" s="2"/>
      <c r="E6081" s="2"/>
      <c r="G6081" s="2"/>
      <c r="H6081" s="6"/>
      <c r="I6081" s="9"/>
      <c r="J6081" s="9"/>
      <c r="K6081" s="9"/>
    </row>
    <row r="6082" spans="1:11" x14ac:dyDescent="0.25">
      <c r="A6082" s="2"/>
      <c r="B6082" s="2"/>
      <c r="C6082" s="2"/>
      <c r="E6082" s="2"/>
      <c r="G6082" s="2"/>
      <c r="H6082" s="6"/>
      <c r="I6082" s="9"/>
      <c r="J6082" s="9"/>
      <c r="K6082" s="9"/>
    </row>
    <row r="6083" spans="1:11" x14ac:dyDescent="0.25">
      <c r="A6083" s="2"/>
      <c r="B6083" s="2"/>
      <c r="C6083" s="2"/>
      <c r="E6083" s="2"/>
      <c r="G6083" s="2"/>
      <c r="H6083" s="6"/>
      <c r="I6083" s="9"/>
      <c r="J6083" s="9"/>
      <c r="K6083" s="9"/>
    </row>
    <row r="6084" spans="1:11" x14ac:dyDescent="0.25">
      <c r="A6084" s="2"/>
      <c r="B6084" s="2"/>
      <c r="C6084" s="2"/>
      <c r="E6084" s="2"/>
      <c r="G6084" s="2"/>
      <c r="H6084" s="6"/>
      <c r="I6084" s="9"/>
      <c r="J6084" s="9"/>
      <c r="K6084" s="9"/>
    </row>
    <row r="6085" spans="1:11" x14ac:dyDescent="0.25">
      <c r="A6085" s="2"/>
      <c r="B6085" s="2"/>
      <c r="C6085" s="2"/>
      <c r="E6085" s="2"/>
      <c r="G6085" s="2"/>
      <c r="H6085" s="6"/>
      <c r="I6085" s="9"/>
      <c r="J6085" s="9"/>
      <c r="K6085" s="9"/>
    </row>
    <row r="6086" spans="1:11" x14ac:dyDescent="0.25">
      <c r="A6086" s="2"/>
      <c r="B6086" s="2"/>
      <c r="C6086" s="2"/>
      <c r="E6086" s="2"/>
      <c r="G6086" s="2"/>
      <c r="H6086" s="6"/>
      <c r="I6086" s="9"/>
      <c r="J6086" s="9"/>
      <c r="K6086" s="9"/>
    </row>
    <row r="6087" spans="1:11" x14ac:dyDescent="0.25">
      <c r="A6087" s="2"/>
      <c r="B6087" s="2"/>
      <c r="C6087" s="2"/>
      <c r="E6087" s="2"/>
      <c r="G6087" s="2"/>
      <c r="H6087" s="6"/>
      <c r="I6087" s="9"/>
      <c r="J6087" s="9"/>
      <c r="K6087" s="9"/>
    </row>
    <row r="6088" spans="1:11" x14ac:dyDescent="0.25">
      <c r="A6088" s="2"/>
      <c r="B6088" s="2"/>
      <c r="C6088" s="2"/>
      <c r="E6088" s="2"/>
      <c r="G6088" s="2"/>
      <c r="H6088" s="6"/>
      <c r="I6088" s="9"/>
      <c r="J6088" s="9"/>
      <c r="K6088" s="9"/>
    </row>
    <row r="6089" spans="1:11" x14ac:dyDescent="0.25">
      <c r="A6089" s="2"/>
      <c r="B6089" s="2"/>
      <c r="C6089" s="2"/>
      <c r="E6089" s="2"/>
      <c r="G6089" s="2"/>
      <c r="H6089" s="6"/>
      <c r="I6089" s="9"/>
      <c r="J6089" s="9"/>
      <c r="K6089" s="9"/>
    </row>
    <row r="6090" spans="1:11" x14ac:dyDescent="0.25">
      <c r="A6090" s="2"/>
      <c r="B6090" s="2"/>
      <c r="C6090" s="2"/>
      <c r="E6090" s="2"/>
      <c r="G6090" s="2"/>
      <c r="H6090" s="6"/>
      <c r="I6090" s="9"/>
      <c r="J6090" s="9"/>
      <c r="K6090" s="9"/>
    </row>
    <row r="6091" spans="1:11" x14ac:dyDescent="0.25">
      <c r="A6091" s="2"/>
      <c r="B6091" s="2"/>
      <c r="C6091" s="2"/>
      <c r="E6091" s="2"/>
      <c r="G6091" s="2"/>
      <c r="H6091" s="6"/>
      <c r="I6091" s="9"/>
      <c r="J6091" s="9"/>
      <c r="K6091" s="9"/>
    </row>
    <row r="6092" spans="1:11" x14ac:dyDescent="0.25">
      <c r="A6092" s="2"/>
      <c r="B6092" s="2"/>
      <c r="C6092" s="2"/>
      <c r="E6092" s="2"/>
      <c r="G6092" s="2"/>
      <c r="H6092" s="6"/>
      <c r="I6092" s="9"/>
      <c r="J6092" s="9"/>
      <c r="K6092" s="9"/>
    </row>
    <row r="6093" spans="1:11" x14ac:dyDescent="0.25">
      <c r="A6093" s="2"/>
      <c r="B6093" s="2"/>
      <c r="C6093" s="2"/>
      <c r="E6093" s="2"/>
      <c r="G6093" s="2"/>
      <c r="H6093" s="6"/>
      <c r="I6093" s="9"/>
      <c r="J6093" s="9"/>
      <c r="K6093" s="9"/>
    </row>
    <row r="6094" spans="1:11" x14ac:dyDescent="0.25">
      <c r="A6094" s="2"/>
      <c r="B6094" s="2"/>
      <c r="C6094" s="2"/>
      <c r="E6094" s="2"/>
      <c r="G6094" s="2"/>
      <c r="H6094" s="6"/>
      <c r="I6094" s="9"/>
      <c r="J6094" s="9"/>
      <c r="K6094" s="9"/>
    </row>
    <row r="6095" spans="1:11" x14ac:dyDescent="0.25">
      <c r="A6095" s="2"/>
      <c r="B6095" s="2"/>
      <c r="C6095" s="2"/>
      <c r="E6095" s="2"/>
      <c r="G6095" s="2"/>
      <c r="H6095" s="6"/>
      <c r="I6095" s="9"/>
      <c r="J6095" s="9"/>
      <c r="K6095" s="9"/>
    </row>
    <row r="6096" spans="1:11" x14ac:dyDescent="0.25">
      <c r="A6096" s="2"/>
      <c r="B6096" s="2"/>
      <c r="C6096" s="2"/>
      <c r="E6096" s="2"/>
      <c r="G6096" s="2"/>
      <c r="H6096" s="6"/>
      <c r="I6096" s="9"/>
      <c r="J6096" s="9"/>
      <c r="K6096" s="9"/>
    </row>
    <row r="6097" spans="1:11" x14ac:dyDescent="0.25">
      <c r="A6097" s="2"/>
      <c r="B6097" s="2"/>
      <c r="C6097" s="2"/>
      <c r="E6097" s="2"/>
      <c r="G6097" s="2"/>
      <c r="H6097" s="6"/>
      <c r="I6097" s="9"/>
      <c r="J6097" s="9"/>
      <c r="K6097" s="9"/>
    </row>
    <row r="6098" spans="1:11" x14ac:dyDescent="0.25">
      <c r="A6098" s="2"/>
      <c r="B6098" s="2"/>
      <c r="C6098" s="2"/>
      <c r="E6098" s="2"/>
      <c r="G6098" s="2"/>
      <c r="H6098" s="6"/>
      <c r="I6098" s="9"/>
      <c r="J6098" s="9"/>
      <c r="K6098" s="9"/>
    </row>
    <row r="6099" spans="1:11" x14ac:dyDescent="0.25">
      <c r="A6099" s="2"/>
      <c r="B6099" s="2"/>
      <c r="C6099" s="2"/>
      <c r="E6099" s="2"/>
      <c r="G6099" s="2"/>
      <c r="H6099" s="6"/>
      <c r="I6099" s="9"/>
      <c r="J6099" s="9"/>
      <c r="K6099" s="9"/>
    </row>
    <row r="6100" spans="1:11" x14ac:dyDescent="0.25">
      <c r="A6100" s="2"/>
      <c r="B6100" s="2"/>
      <c r="C6100" s="2"/>
      <c r="E6100" s="2"/>
      <c r="G6100" s="2"/>
      <c r="H6100" s="6"/>
      <c r="I6100" s="9"/>
      <c r="J6100" s="9"/>
      <c r="K6100" s="9"/>
    </row>
    <row r="6101" spans="1:11" x14ac:dyDescent="0.25">
      <c r="A6101" s="2"/>
      <c r="B6101" s="2"/>
      <c r="C6101" s="2"/>
      <c r="E6101" s="2"/>
      <c r="G6101" s="2"/>
      <c r="H6101" s="6"/>
      <c r="I6101" s="9"/>
      <c r="J6101" s="9"/>
      <c r="K6101" s="9"/>
    </row>
    <row r="6102" spans="1:11" x14ac:dyDescent="0.25">
      <c r="A6102" s="2"/>
      <c r="B6102" s="2"/>
      <c r="C6102" s="2"/>
      <c r="E6102" s="2"/>
      <c r="G6102" s="2"/>
      <c r="H6102" s="6"/>
      <c r="I6102" s="9"/>
      <c r="J6102" s="9"/>
      <c r="K6102" s="9"/>
    </row>
    <row r="6103" spans="1:11" x14ac:dyDescent="0.25">
      <c r="A6103" s="2"/>
      <c r="B6103" s="2"/>
      <c r="C6103" s="2"/>
      <c r="E6103" s="2"/>
      <c r="G6103" s="2"/>
      <c r="H6103" s="6"/>
      <c r="I6103" s="9"/>
      <c r="J6103" s="9"/>
      <c r="K6103" s="9"/>
    </row>
    <row r="6104" spans="1:11" x14ac:dyDescent="0.25">
      <c r="A6104" s="2"/>
      <c r="B6104" s="2"/>
      <c r="C6104" s="2"/>
      <c r="E6104" s="2"/>
      <c r="G6104" s="2"/>
      <c r="H6104" s="6"/>
      <c r="I6104" s="9"/>
      <c r="J6104" s="9"/>
      <c r="K6104" s="9"/>
    </row>
    <row r="6105" spans="1:11" x14ac:dyDescent="0.25">
      <c r="A6105" s="2"/>
      <c r="B6105" s="2"/>
      <c r="C6105" s="2"/>
      <c r="E6105" s="2"/>
      <c r="G6105" s="2"/>
      <c r="H6105" s="6"/>
      <c r="I6105" s="9"/>
      <c r="J6105" s="9"/>
      <c r="K6105" s="9"/>
    </row>
    <row r="6106" spans="1:11" x14ac:dyDescent="0.25">
      <c r="A6106" s="2"/>
      <c r="B6106" s="2"/>
      <c r="C6106" s="2"/>
      <c r="E6106" s="2"/>
      <c r="G6106" s="2"/>
      <c r="H6106" s="6"/>
      <c r="I6106" s="9"/>
      <c r="J6106" s="9"/>
      <c r="K6106" s="9"/>
    </row>
    <row r="6107" spans="1:11" x14ac:dyDescent="0.25">
      <c r="A6107" s="2"/>
      <c r="B6107" s="2"/>
      <c r="C6107" s="2"/>
      <c r="E6107" s="2"/>
      <c r="G6107" s="2"/>
      <c r="H6107" s="6"/>
      <c r="I6107" s="9"/>
      <c r="J6107" s="9"/>
      <c r="K6107" s="9"/>
    </row>
    <row r="6108" spans="1:11" x14ac:dyDescent="0.25">
      <c r="A6108" s="2"/>
      <c r="B6108" s="2"/>
      <c r="C6108" s="2"/>
      <c r="E6108" s="2"/>
      <c r="G6108" s="2"/>
      <c r="H6108" s="6"/>
      <c r="I6108" s="9"/>
      <c r="J6108" s="9"/>
      <c r="K6108" s="9"/>
    </row>
    <row r="6109" spans="1:11" x14ac:dyDescent="0.25">
      <c r="A6109" s="2"/>
      <c r="B6109" s="2"/>
      <c r="C6109" s="2"/>
      <c r="E6109" s="2"/>
      <c r="G6109" s="2"/>
      <c r="H6109" s="6"/>
      <c r="I6109" s="9"/>
      <c r="J6109" s="9"/>
      <c r="K6109" s="9"/>
    </row>
    <row r="6110" spans="1:11" x14ac:dyDescent="0.25">
      <c r="A6110" s="2"/>
      <c r="B6110" s="2"/>
      <c r="C6110" s="2"/>
      <c r="E6110" s="2"/>
      <c r="G6110" s="2"/>
      <c r="H6110" s="6"/>
      <c r="I6110" s="9"/>
      <c r="J6110" s="9"/>
      <c r="K6110" s="9"/>
    </row>
    <row r="6111" spans="1:11" x14ac:dyDescent="0.25">
      <c r="A6111" s="2"/>
      <c r="B6111" s="2"/>
      <c r="C6111" s="2"/>
      <c r="E6111" s="2"/>
      <c r="G6111" s="2"/>
      <c r="H6111" s="6"/>
      <c r="I6111" s="9"/>
      <c r="J6111" s="9"/>
      <c r="K6111" s="9"/>
    </row>
    <row r="6112" spans="1:11" x14ac:dyDescent="0.25">
      <c r="A6112" s="2"/>
      <c r="B6112" s="2"/>
      <c r="C6112" s="2"/>
      <c r="E6112" s="2"/>
      <c r="G6112" s="2"/>
      <c r="H6112" s="6"/>
      <c r="I6112" s="9"/>
      <c r="J6112" s="9"/>
      <c r="K6112" s="9"/>
    </row>
    <row r="6113" spans="1:11" x14ac:dyDescent="0.25">
      <c r="A6113" s="2"/>
      <c r="B6113" s="2"/>
      <c r="C6113" s="2"/>
      <c r="E6113" s="2"/>
      <c r="G6113" s="2"/>
      <c r="H6113" s="6"/>
      <c r="I6113" s="9"/>
      <c r="J6113" s="9"/>
      <c r="K6113" s="9"/>
    </row>
    <row r="6114" spans="1:11" x14ac:dyDescent="0.25">
      <c r="A6114" s="2"/>
      <c r="B6114" s="2"/>
      <c r="C6114" s="2"/>
      <c r="E6114" s="2"/>
      <c r="G6114" s="2"/>
      <c r="H6114" s="6"/>
      <c r="I6114" s="9"/>
      <c r="J6114" s="9"/>
      <c r="K6114" s="9"/>
    </row>
    <row r="6115" spans="1:11" x14ac:dyDescent="0.25">
      <c r="A6115" s="2"/>
      <c r="B6115" s="2"/>
      <c r="C6115" s="2"/>
      <c r="E6115" s="2"/>
      <c r="G6115" s="2"/>
      <c r="H6115" s="6"/>
      <c r="I6115" s="9"/>
      <c r="J6115" s="9"/>
      <c r="K6115" s="9"/>
    </row>
    <row r="6116" spans="1:11" x14ac:dyDescent="0.25">
      <c r="A6116" s="2"/>
      <c r="B6116" s="2"/>
      <c r="C6116" s="2"/>
      <c r="E6116" s="2"/>
      <c r="G6116" s="2"/>
      <c r="H6116" s="6"/>
      <c r="I6116" s="9"/>
      <c r="J6116" s="9"/>
      <c r="K6116" s="9"/>
    </row>
    <row r="6117" spans="1:11" x14ac:dyDescent="0.25">
      <c r="A6117" s="2"/>
      <c r="B6117" s="2"/>
      <c r="C6117" s="2"/>
      <c r="E6117" s="2"/>
      <c r="G6117" s="2"/>
      <c r="H6117" s="6"/>
      <c r="I6117" s="9"/>
      <c r="J6117" s="9"/>
      <c r="K6117" s="9"/>
    </row>
    <row r="6118" spans="1:11" x14ac:dyDescent="0.25">
      <c r="A6118" s="2"/>
      <c r="B6118" s="2"/>
      <c r="C6118" s="2"/>
      <c r="E6118" s="2"/>
      <c r="G6118" s="2"/>
      <c r="H6118" s="6"/>
      <c r="I6118" s="9"/>
      <c r="J6118" s="9"/>
      <c r="K6118" s="9"/>
    </row>
    <row r="6119" spans="1:11" x14ac:dyDescent="0.25">
      <c r="A6119" s="2"/>
      <c r="B6119" s="2"/>
      <c r="C6119" s="2"/>
      <c r="E6119" s="2"/>
      <c r="G6119" s="2"/>
      <c r="H6119" s="6"/>
      <c r="I6119" s="9"/>
      <c r="J6119" s="9"/>
      <c r="K6119" s="9"/>
    </row>
    <row r="6120" spans="1:11" x14ac:dyDescent="0.25">
      <c r="A6120" s="2"/>
      <c r="B6120" s="2"/>
      <c r="C6120" s="2"/>
      <c r="E6120" s="2"/>
      <c r="G6120" s="2"/>
      <c r="H6120" s="6"/>
      <c r="I6120" s="9"/>
      <c r="J6120" s="9"/>
      <c r="K6120" s="9"/>
    </row>
    <row r="6121" spans="1:11" x14ac:dyDescent="0.25">
      <c r="A6121" s="2"/>
      <c r="B6121" s="2"/>
      <c r="C6121" s="2"/>
      <c r="E6121" s="2"/>
      <c r="G6121" s="2"/>
      <c r="H6121" s="6"/>
      <c r="I6121" s="9"/>
      <c r="J6121" s="9"/>
      <c r="K6121" s="9"/>
    </row>
    <row r="6122" spans="1:11" x14ac:dyDescent="0.25">
      <c r="A6122" s="2"/>
      <c r="B6122" s="2"/>
      <c r="C6122" s="2"/>
      <c r="E6122" s="2"/>
      <c r="G6122" s="2"/>
      <c r="H6122" s="6"/>
      <c r="I6122" s="9"/>
      <c r="J6122" s="9"/>
      <c r="K6122" s="9"/>
    </row>
    <row r="6123" spans="1:11" x14ac:dyDescent="0.25">
      <c r="A6123" s="2"/>
      <c r="B6123" s="2"/>
      <c r="C6123" s="2"/>
      <c r="E6123" s="2"/>
      <c r="G6123" s="2"/>
      <c r="H6123" s="6"/>
      <c r="I6123" s="9"/>
      <c r="J6123" s="9"/>
      <c r="K6123" s="9"/>
    </row>
    <row r="6124" spans="1:11" x14ac:dyDescent="0.25">
      <c r="A6124" s="2"/>
      <c r="B6124" s="2"/>
      <c r="C6124" s="2"/>
      <c r="E6124" s="2"/>
      <c r="G6124" s="2"/>
      <c r="H6124" s="6"/>
      <c r="I6124" s="9"/>
      <c r="J6124" s="9"/>
      <c r="K6124" s="9"/>
    </row>
    <row r="6125" spans="1:11" x14ac:dyDescent="0.25">
      <c r="A6125" s="2"/>
      <c r="B6125" s="2"/>
      <c r="C6125" s="2"/>
      <c r="E6125" s="2"/>
      <c r="G6125" s="2"/>
      <c r="H6125" s="6"/>
      <c r="I6125" s="9"/>
      <c r="J6125" s="9"/>
      <c r="K6125" s="9"/>
    </row>
    <row r="6126" spans="1:11" x14ac:dyDescent="0.25">
      <c r="A6126" s="2"/>
      <c r="B6126" s="2"/>
      <c r="C6126" s="2"/>
      <c r="E6126" s="2"/>
      <c r="G6126" s="2"/>
      <c r="H6126" s="6"/>
      <c r="I6126" s="9"/>
      <c r="J6126" s="9"/>
      <c r="K6126" s="9"/>
    </row>
    <row r="6127" spans="1:11" x14ac:dyDescent="0.25">
      <c r="A6127" s="2"/>
      <c r="B6127" s="2"/>
      <c r="C6127" s="2"/>
      <c r="E6127" s="2"/>
      <c r="G6127" s="2"/>
      <c r="H6127" s="6"/>
      <c r="I6127" s="9"/>
      <c r="J6127" s="9"/>
      <c r="K6127" s="9"/>
    </row>
    <row r="6128" spans="1:11" x14ac:dyDescent="0.25">
      <c r="A6128" s="2"/>
      <c r="B6128" s="2"/>
      <c r="C6128" s="2"/>
      <c r="E6128" s="2"/>
      <c r="G6128" s="2"/>
      <c r="H6128" s="6"/>
      <c r="I6128" s="9"/>
      <c r="J6128" s="9"/>
      <c r="K6128" s="9"/>
    </row>
    <row r="6129" spans="1:11" x14ac:dyDescent="0.25">
      <c r="A6129" s="2"/>
      <c r="B6129" s="2"/>
      <c r="C6129" s="2"/>
      <c r="E6129" s="2"/>
      <c r="G6129" s="2"/>
      <c r="H6129" s="6"/>
      <c r="I6129" s="9"/>
      <c r="J6129" s="9"/>
      <c r="K6129" s="9"/>
    </row>
    <row r="6130" spans="1:11" x14ac:dyDescent="0.25">
      <c r="A6130" s="2"/>
      <c r="B6130" s="2"/>
      <c r="C6130" s="2"/>
      <c r="E6130" s="2"/>
      <c r="G6130" s="2"/>
      <c r="H6130" s="6"/>
      <c r="I6130" s="9"/>
      <c r="J6130" s="9"/>
      <c r="K6130" s="9"/>
    </row>
    <row r="6131" spans="1:11" x14ac:dyDescent="0.25">
      <c r="A6131" s="2"/>
      <c r="B6131" s="2"/>
      <c r="C6131" s="2"/>
      <c r="E6131" s="2"/>
      <c r="G6131" s="2"/>
      <c r="H6131" s="6"/>
      <c r="I6131" s="9"/>
      <c r="J6131" s="9"/>
      <c r="K6131" s="9"/>
    </row>
    <row r="6132" spans="1:11" x14ac:dyDescent="0.25">
      <c r="A6132" s="2"/>
      <c r="B6132" s="2"/>
      <c r="C6132" s="2"/>
      <c r="E6132" s="2"/>
      <c r="G6132" s="2"/>
      <c r="H6132" s="6"/>
      <c r="I6132" s="9"/>
      <c r="J6132" s="9"/>
      <c r="K6132" s="9"/>
    </row>
    <row r="6133" spans="1:11" x14ac:dyDescent="0.25">
      <c r="A6133" s="2"/>
      <c r="B6133" s="2"/>
      <c r="C6133" s="2"/>
      <c r="E6133" s="2"/>
      <c r="G6133" s="2"/>
      <c r="H6133" s="6"/>
      <c r="I6133" s="9"/>
      <c r="J6133" s="9"/>
      <c r="K6133" s="9"/>
    </row>
    <row r="6134" spans="1:11" x14ac:dyDescent="0.25">
      <c r="A6134" s="2"/>
      <c r="B6134" s="2"/>
      <c r="C6134" s="2"/>
      <c r="E6134" s="2"/>
      <c r="G6134" s="2"/>
      <c r="H6134" s="6"/>
      <c r="I6134" s="9"/>
      <c r="J6134" s="9"/>
      <c r="K6134" s="9"/>
    </row>
    <row r="6135" spans="1:11" x14ac:dyDescent="0.25">
      <c r="A6135" s="2"/>
      <c r="B6135" s="2"/>
      <c r="C6135" s="2"/>
      <c r="E6135" s="2"/>
      <c r="G6135" s="2"/>
      <c r="H6135" s="6"/>
      <c r="I6135" s="9"/>
      <c r="J6135" s="9"/>
      <c r="K6135" s="9"/>
    </row>
    <row r="6136" spans="1:11" x14ac:dyDescent="0.25">
      <c r="A6136" s="2"/>
      <c r="B6136" s="2"/>
      <c r="C6136" s="2"/>
      <c r="E6136" s="2"/>
      <c r="G6136" s="2"/>
      <c r="H6136" s="6"/>
      <c r="I6136" s="9"/>
      <c r="J6136" s="9"/>
      <c r="K6136" s="9"/>
    </row>
    <row r="6137" spans="1:11" x14ac:dyDescent="0.25">
      <c r="A6137" s="2"/>
      <c r="B6137" s="2"/>
      <c r="C6137" s="2"/>
      <c r="E6137" s="2"/>
      <c r="G6137" s="2"/>
      <c r="H6137" s="6"/>
      <c r="I6137" s="9"/>
      <c r="J6137" s="9"/>
      <c r="K6137" s="9"/>
    </row>
    <row r="6138" spans="1:11" x14ac:dyDescent="0.25">
      <c r="A6138" s="2"/>
      <c r="B6138" s="2"/>
      <c r="C6138" s="2"/>
      <c r="E6138" s="2"/>
      <c r="G6138" s="2"/>
      <c r="H6138" s="6"/>
      <c r="I6138" s="9"/>
      <c r="J6138" s="9"/>
      <c r="K6138" s="9"/>
    </row>
    <row r="6139" spans="1:11" x14ac:dyDescent="0.25">
      <c r="A6139" s="2"/>
      <c r="B6139" s="2"/>
      <c r="C6139" s="2"/>
      <c r="E6139" s="2"/>
      <c r="G6139" s="2"/>
      <c r="H6139" s="6"/>
      <c r="I6139" s="9"/>
      <c r="J6139" s="9"/>
      <c r="K6139" s="9"/>
    </row>
    <row r="6140" spans="1:11" x14ac:dyDescent="0.25">
      <c r="A6140" s="2"/>
      <c r="B6140" s="2"/>
      <c r="C6140" s="2"/>
      <c r="E6140" s="2"/>
      <c r="G6140" s="2"/>
      <c r="H6140" s="6"/>
      <c r="I6140" s="9"/>
      <c r="J6140" s="9"/>
      <c r="K6140" s="9"/>
    </row>
    <row r="6141" spans="1:11" x14ac:dyDescent="0.25">
      <c r="A6141" s="2"/>
      <c r="B6141" s="2"/>
      <c r="C6141" s="2"/>
      <c r="E6141" s="2"/>
      <c r="G6141" s="2"/>
      <c r="H6141" s="6"/>
      <c r="I6141" s="9"/>
      <c r="J6141" s="9"/>
      <c r="K6141" s="9"/>
    </row>
    <row r="6142" spans="1:11" x14ac:dyDescent="0.25">
      <c r="A6142" s="2"/>
      <c r="B6142" s="2"/>
      <c r="C6142" s="2"/>
      <c r="E6142" s="2"/>
      <c r="G6142" s="2"/>
      <c r="H6142" s="6"/>
      <c r="I6142" s="9"/>
      <c r="J6142" s="9"/>
      <c r="K6142" s="9"/>
    </row>
    <row r="6143" spans="1:11" x14ac:dyDescent="0.25">
      <c r="A6143" s="2"/>
      <c r="B6143" s="2"/>
      <c r="C6143" s="2"/>
      <c r="E6143" s="2"/>
      <c r="G6143" s="2"/>
      <c r="H6143" s="6"/>
      <c r="I6143" s="9"/>
      <c r="J6143" s="9"/>
      <c r="K6143" s="9"/>
    </row>
    <row r="6144" spans="1:11" x14ac:dyDescent="0.25">
      <c r="A6144" s="2"/>
      <c r="B6144" s="2"/>
      <c r="C6144" s="2"/>
      <c r="E6144" s="2"/>
      <c r="G6144" s="2"/>
      <c r="H6144" s="6"/>
      <c r="I6144" s="9"/>
      <c r="J6144" s="9"/>
      <c r="K6144" s="9"/>
    </row>
    <row r="6145" spans="1:11" x14ac:dyDescent="0.25">
      <c r="A6145" s="2"/>
      <c r="B6145" s="2"/>
      <c r="C6145" s="2"/>
      <c r="E6145" s="2"/>
      <c r="G6145" s="2"/>
      <c r="H6145" s="6"/>
      <c r="I6145" s="9"/>
      <c r="J6145" s="9"/>
      <c r="K6145" s="9"/>
    </row>
    <row r="6146" spans="1:11" x14ac:dyDescent="0.25">
      <c r="A6146" s="2"/>
      <c r="B6146" s="2"/>
      <c r="C6146" s="2"/>
      <c r="E6146" s="2"/>
      <c r="G6146" s="2"/>
      <c r="H6146" s="6"/>
      <c r="I6146" s="9"/>
      <c r="J6146" s="9"/>
      <c r="K6146" s="9"/>
    </row>
    <row r="6147" spans="1:11" x14ac:dyDescent="0.25">
      <c r="A6147" s="2"/>
      <c r="B6147" s="2"/>
      <c r="C6147" s="2"/>
      <c r="E6147" s="2"/>
      <c r="G6147" s="2"/>
      <c r="H6147" s="6"/>
      <c r="I6147" s="9"/>
      <c r="J6147" s="9"/>
      <c r="K6147" s="9"/>
    </row>
    <row r="6148" spans="1:11" x14ac:dyDescent="0.25">
      <c r="A6148" s="2"/>
      <c r="B6148" s="2"/>
      <c r="C6148" s="2"/>
      <c r="E6148" s="2"/>
      <c r="G6148" s="2"/>
      <c r="H6148" s="6"/>
      <c r="I6148" s="9"/>
      <c r="J6148" s="9"/>
      <c r="K6148" s="9"/>
    </row>
    <row r="6149" spans="1:11" x14ac:dyDescent="0.25">
      <c r="A6149" s="2"/>
      <c r="B6149" s="2"/>
      <c r="C6149" s="2"/>
      <c r="E6149" s="2"/>
      <c r="G6149" s="2"/>
      <c r="H6149" s="6"/>
      <c r="I6149" s="9"/>
      <c r="J6149" s="9"/>
      <c r="K6149" s="9"/>
    </row>
    <row r="6150" spans="1:11" x14ac:dyDescent="0.25">
      <c r="A6150" s="2"/>
      <c r="B6150" s="2"/>
      <c r="C6150" s="2"/>
      <c r="E6150" s="2"/>
      <c r="G6150" s="2"/>
      <c r="H6150" s="6"/>
      <c r="I6150" s="9"/>
      <c r="J6150" s="9"/>
      <c r="K6150" s="9"/>
    </row>
    <row r="6151" spans="1:11" x14ac:dyDescent="0.25">
      <c r="A6151" s="2"/>
      <c r="B6151" s="2"/>
      <c r="C6151" s="2"/>
      <c r="E6151" s="2"/>
      <c r="G6151" s="2"/>
      <c r="H6151" s="6"/>
      <c r="I6151" s="9"/>
      <c r="J6151" s="9"/>
      <c r="K6151" s="9"/>
    </row>
    <row r="6152" spans="1:11" x14ac:dyDescent="0.25">
      <c r="A6152" s="2"/>
      <c r="B6152" s="2"/>
      <c r="C6152" s="2"/>
      <c r="E6152" s="2"/>
      <c r="G6152" s="2"/>
      <c r="H6152" s="6"/>
      <c r="I6152" s="9"/>
      <c r="J6152" s="9"/>
      <c r="K6152" s="9"/>
    </row>
    <row r="6153" spans="1:11" x14ac:dyDescent="0.25">
      <c r="A6153" s="2"/>
      <c r="B6153" s="2"/>
      <c r="C6153" s="2"/>
      <c r="E6153" s="2"/>
      <c r="G6153" s="2"/>
      <c r="H6153" s="6"/>
      <c r="I6153" s="9"/>
      <c r="J6153" s="9"/>
      <c r="K6153" s="9"/>
    </row>
    <row r="6154" spans="1:11" x14ac:dyDescent="0.25">
      <c r="A6154" s="2"/>
      <c r="B6154" s="2"/>
      <c r="C6154" s="2"/>
      <c r="E6154" s="2"/>
      <c r="G6154" s="2"/>
      <c r="H6154" s="6"/>
      <c r="I6154" s="9"/>
      <c r="J6154" s="9"/>
      <c r="K6154" s="9"/>
    </row>
    <row r="6155" spans="1:11" x14ac:dyDescent="0.25">
      <c r="A6155" s="2"/>
      <c r="B6155" s="2"/>
      <c r="C6155" s="2"/>
      <c r="E6155" s="2"/>
      <c r="G6155" s="2"/>
      <c r="H6155" s="6"/>
      <c r="I6155" s="9"/>
      <c r="J6155" s="9"/>
      <c r="K6155" s="9"/>
    </row>
    <row r="6156" spans="1:11" x14ac:dyDescent="0.25">
      <c r="A6156" s="2"/>
      <c r="B6156" s="2"/>
      <c r="C6156" s="2"/>
      <c r="E6156" s="2"/>
      <c r="G6156" s="2"/>
      <c r="H6156" s="6"/>
      <c r="I6156" s="9"/>
      <c r="J6156" s="9"/>
      <c r="K6156" s="9"/>
    </row>
    <row r="6157" spans="1:11" x14ac:dyDescent="0.25">
      <c r="A6157" s="2"/>
      <c r="B6157" s="2"/>
      <c r="C6157" s="2"/>
      <c r="E6157" s="2"/>
      <c r="G6157" s="2"/>
      <c r="H6157" s="6"/>
      <c r="I6157" s="9"/>
      <c r="J6157" s="9"/>
      <c r="K6157" s="9"/>
    </row>
    <row r="6158" spans="1:11" x14ac:dyDescent="0.25">
      <c r="A6158" s="2"/>
      <c r="B6158" s="2"/>
      <c r="C6158" s="2"/>
      <c r="E6158" s="2"/>
      <c r="G6158" s="2"/>
      <c r="H6158" s="6"/>
      <c r="I6158" s="9"/>
      <c r="J6158" s="9"/>
      <c r="K6158" s="9"/>
    </row>
    <row r="6159" spans="1:11" x14ac:dyDescent="0.25">
      <c r="A6159" s="2"/>
      <c r="B6159" s="2"/>
      <c r="C6159" s="2"/>
      <c r="E6159" s="2"/>
      <c r="G6159" s="2"/>
      <c r="H6159" s="6"/>
      <c r="I6159" s="9"/>
      <c r="J6159" s="9"/>
      <c r="K6159" s="9"/>
    </row>
    <row r="6160" spans="1:11" x14ac:dyDescent="0.25">
      <c r="A6160" s="2"/>
      <c r="B6160" s="2"/>
      <c r="C6160" s="2"/>
      <c r="E6160" s="2"/>
      <c r="G6160" s="2"/>
      <c r="H6160" s="6"/>
      <c r="I6160" s="9"/>
      <c r="J6160" s="9"/>
      <c r="K6160" s="9"/>
    </row>
    <row r="6161" spans="1:11" x14ac:dyDescent="0.25">
      <c r="A6161" s="2"/>
      <c r="B6161" s="2"/>
      <c r="C6161" s="2"/>
      <c r="E6161" s="2"/>
      <c r="G6161" s="2"/>
      <c r="H6161" s="6"/>
      <c r="I6161" s="9"/>
      <c r="J6161" s="9"/>
      <c r="K6161" s="9"/>
    </row>
    <row r="6162" spans="1:11" x14ac:dyDescent="0.25">
      <c r="A6162" s="2"/>
      <c r="B6162" s="2"/>
      <c r="C6162" s="2"/>
      <c r="E6162" s="2"/>
      <c r="G6162" s="2"/>
      <c r="H6162" s="6"/>
      <c r="I6162" s="9"/>
      <c r="J6162" s="9"/>
      <c r="K6162" s="9"/>
    </row>
    <row r="6163" spans="1:11" x14ac:dyDescent="0.25">
      <c r="A6163" s="2"/>
      <c r="B6163" s="2"/>
      <c r="C6163" s="2"/>
      <c r="E6163" s="2"/>
      <c r="G6163" s="2"/>
      <c r="H6163" s="6"/>
      <c r="I6163" s="9"/>
      <c r="J6163" s="9"/>
      <c r="K6163" s="9"/>
    </row>
    <row r="6164" spans="1:11" x14ac:dyDescent="0.25">
      <c r="A6164" s="2"/>
      <c r="B6164" s="2"/>
      <c r="C6164" s="2"/>
      <c r="E6164" s="2"/>
      <c r="G6164" s="2"/>
      <c r="H6164" s="6"/>
      <c r="I6164" s="9"/>
      <c r="J6164" s="9"/>
      <c r="K6164" s="9"/>
    </row>
    <row r="6165" spans="1:11" x14ac:dyDescent="0.25">
      <c r="A6165" s="2"/>
      <c r="B6165" s="2"/>
      <c r="C6165" s="2"/>
      <c r="E6165" s="2"/>
      <c r="G6165" s="2"/>
      <c r="H6165" s="6"/>
      <c r="I6165" s="9"/>
      <c r="J6165" s="9"/>
      <c r="K6165" s="9"/>
    </row>
    <row r="6166" spans="1:11" x14ac:dyDescent="0.25">
      <c r="A6166" s="2"/>
      <c r="B6166" s="2"/>
      <c r="C6166" s="2"/>
      <c r="E6166" s="2"/>
      <c r="G6166" s="2"/>
      <c r="H6166" s="6"/>
      <c r="I6166" s="9"/>
      <c r="J6166" s="9"/>
      <c r="K6166" s="9"/>
    </row>
    <row r="6167" spans="1:11" x14ac:dyDescent="0.25">
      <c r="A6167" s="2"/>
      <c r="B6167" s="2"/>
      <c r="C6167" s="2"/>
      <c r="E6167" s="2"/>
      <c r="G6167" s="2"/>
      <c r="H6167" s="6"/>
      <c r="I6167" s="9"/>
      <c r="J6167" s="9"/>
      <c r="K6167" s="9"/>
    </row>
    <row r="6168" spans="1:11" x14ac:dyDescent="0.25">
      <c r="A6168" s="2"/>
      <c r="B6168" s="2"/>
      <c r="C6168" s="2"/>
      <c r="E6168" s="2"/>
      <c r="G6168" s="2"/>
      <c r="H6168" s="6"/>
      <c r="I6168" s="9"/>
      <c r="J6168" s="9"/>
      <c r="K6168" s="9"/>
    </row>
    <row r="6169" spans="1:11" x14ac:dyDescent="0.25">
      <c r="A6169" s="2"/>
      <c r="B6169" s="2"/>
      <c r="C6169" s="2"/>
      <c r="E6169" s="2"/>
      <c r="G6169" s="2"/>
      <c r="H6169" s="6"/>
      <c r="I6169" s="9"/>
      <c r="J6169" s="9"/>
      <c r="K6169" s="9"/>
    </row>
    <row r="6170" spans="1:11" x14ac:dyDescent="0.25">
      <c r="A6170" s="2"/>
      <c r="B6170" s="2"/>
      <c r="C6170" s="2"/>
      <c r="E6170" s="2"/>
      <c r="G6170" s="2"/>
      <c r="H6170" s="6"/>
      <c r="I6170" s="9"/>
      <c r="J6170" s="9"/>
      <c r="K6170" s="9"/>
    </row>
    <row r="6171" spans="1:11" x14ac:dyDescent="0.25">
      <c r="A6171" s="2"/>
      <c r="B6171" s="2"/>
      <c r="C6171" s="2"/>
      <c r="E6171" s="2"/>
      <c r="G6171" s="2"/>
      <c r="H6171" s="6"/>
      <c r="I6171" s="9"/>
      <c r="J6171" s="9"/>
      <c r="K6171" s="9"/>
    </row>
    <row r="6172" spans="1:11" x14ac:dyDescent="0.25">
      <c r="A6172" s="2"/>
      <c r="B6172" s="2"/>
      <c r="C6172" s="2"/>
      <c r="E6172" s="2"/>
      <c r="G6172" s="2"/>
      <c r="H6172" s="6"/>
      <c r="I6172" s="9"/>
      <c r="J6172" s="9"/>
      <c r="K6172" s="9"/>
    </row>
    <row r="6173" spans="1:11" x14ac:dyDescent="0.25">
      <c r="A6173" s="2"/>
      <c r="B6173" s="2"/>
      <c r="C6173" s="2"/>
      <c r="E6173" s="2"/>
      <c r="G6173" s="2"/>
      <c r="H6173" s="6"/>
      <c r="I6173" s="9"/>
      <c r="J6173" s="9"/>
      <c r="K6173" s="9"/>
    </row>
    <row r="6174" spans="1:11" x14ac:dyDescent="0.25">
      <c r="A6174" s="2"/>
      <c r="B6174" s="2"/>
      <c r="C6174" s="2"/>
      <c r="E6174" s="2"/>
      <c r="G6174" s="2"/>
      <c r="H6174" s="6"/>
      <c r="I6174" s="9"/>
      <c r="J6174" s="9"/>
      <c r="K6174" s="9"/>
    </row>
    <row r="6175" spans="1:11" x14ac:dyDescent="0.25">
      <c r="A6175" s="2"/>
      <c r="B6175" s="2"/>
      <c r="C6175" s="2"/>
      <c r="E6175" s="2"/>
      <c r="G6175" s="2"/>
      <c r="H6175" s="6"/>
      <c r="I6175" s="9"/>
      <c r="J6175" s="9"/>
      <c r="K6175" s="9"/>
    </row>
    <row r="6176" spans="1:11" x14ac:dyDescent="0.25">
      <c r="A6176" s="2"/>
      <c r="B6176" s="2"/>
      <c r="C6176" s="2"/>
      <c r="E6176" s="2"/>
      <c r="G6176" s="2"/>
      <c r="H6176" s="6"/>
      <c r="I6176" s="9"/>
      <c r="J6176" s="9"/>
      <c r="K6176" s="9"/>
    </row>
    <row r="6177" spans="1:11" x14ac:dyDescent="0.25">
      <c r="A6177" s="2"/>
      <c r="B6177" s="2"/>
      <c r="C6177" s="2"/>
      <c r="E6177" s="2"/>
      <c r="G6177" s="2"/>
      <c r="H6177" s="6"/>
      <c r="I6177" s="9"/>
      <c r="J6177" s="9"/>
      <c r="K6177" s="9"/>
    </row>
    <row r="6178" spans="1:11" x14ac:dyDescent="0.25">
      <c r="A6178" s="2"/>
      <c r="B6178" s="2"/>
      <c r="C6178" s="2"/>
      <c r="E6178" s="2"/>
      <c r="G6178" s="2"/>
      <c r="H6178" s="6"/>
      <c r="I6178" s="9"/>
      <c r="J6178" s="9"/>
      <c r="K6178" s="9"/>
    </row>
    <row r="6179" spans="1:11" x14ac:dyDescent="0.25">
      <c r="A6179" s="2"/>
      <c r="B6179" s="2"/>
      <c r="C6179" s="2"/>
      <c r="E6179" s="2"/>
      <c r="G6179" s="2"/>
      <c r="H6179" s="6"/>
      <c r="I6179" s="9"/>
      <c r="J6179" s="9"/>
      <c r="K6179" s="9"/>
    </row>
    <row r="6180" spans="1:11" x14ac:dyDescent="0.25">
      <c r="A6180" s="2"/>
      <c r="B6180" s="2"/>
      <c r="C6180" s="2"/>
      <c r="E6180" s="2"/>
      <c r="G6180" s="2"/>
      <c r="H6180" s="6"/>
      <c r="I6180" s="9"/>
      <c r="J6180" s="9"/>
      <c r="K6180" s="9"/>
    </row>
    <row r="6181" spans="1:11" x14ac:dyDescent="0.25">
      <c r="A6181" s="2"/>
      <c r="B6181" s="2"/>
      <c r="C6181" s="2"/>
      <c r="E6181" s="2"/>
      <c r="G6181" s="2"/>
      <c r="H6181" s="6"/>
      <c r="I6181" s="9"/>
      <c r="J6181" s="9"/>
      <c r="K6181" s="9"/>
    </row>
    <row r="6182" spans="1:11" x14ac:dyDescent="0.25">
      <c r="A6182" s="2"/>
      <c r="B6182" s="2"/>
      <c r="C6182" s="2"/>
      <c r="E6182" s="2"/>
      <c r="G6182" s="2"/>
      <c r="H6182" s="6"/>
      <c r="I6182" s="9"/>
      <c r="J6182" s="9"/>
      <c r="K6182" s="9"/>
    </row>
    <row r="6183" spans="1:11" x14ac:dyDescent="0.25">
      <c r="A6183" s="2"/>
      <c r="B6183" s="2"/>
      <c r="C6183" s="2"/>
      <c r="E6183" s="2"/>
      <c r="G6183" s="2"/>
      <c r="H6183" s="6"/>
      <c r="I6183" s="9"/>
      <c r="J6183" s="9"/>
      <c r="K6183" s="9"/>
    </row>
    <row r="6184" spans="1:11" x14ac:dyDescent="0.25">
      <c r="A6184" s="2"/>
      <c r="B6184" s="2"/>
      <c r="C6184" s="2"/>
      <c r="E6184" s="2"/>
      <c r="G6184" s="2"/>
      <c r="H6184" s="6"/>
      <c r="I6184" s="9"/>
      <c r="J6184" s="9"/>
      <c r="K6184" s="9"/>
    </row>
    <row r="6185" spans="1:11" x14ac:dyDescent="0.25">
      <c r="A6185" s="2"/>
      <c r="B6185" s="2"/>
      <c r="C6185" s="2"/>
      <c r="E6185" s="2"/>
      <c r="G6185" s="2"/>
      <c r="H6185" s="6"/>
      <c r="I6185" s="9"/>
      <c r="J6185" s="9"/>
      <c r="K6185" s="9"/>
    </row>
    <row r="6186" spans="1:11" x14ac:dyDescent="0.25">
      <c r="A6186" s="2"/>
      <c r="B6186" s="2"/>
      <c r="C6186" s="2"/>
      <c r="E6186" s="2"/>
      <c r="G6186" s="2"/>
      <c r="H6186" s="6"/>
      <c r="I6186" s="9"/>
      <c r="J6186" s="9"/>
      <c r="K6186" s="9"/>
    </row>
    <row r="6187" spans="1:11" x14ac:dyDescent="0.25">
      <c r="A6187" s="2"/>
      <c r="B6187" s="2"/>
      <c r="C6187" s="2"/>
      <c r="E6187" s="2"/>
      <c r="G6187" s="2"/>
      <c r="H6187" s="6"/>
      <c r="I6187" s="9"/>
      <c r="J6187" s="9"/>
      <c r="K6187" s="9"/>
    </row>
    <row r="6188" spans="1:11" x14ac:dyDescent="0.25">
      <c r="A6188" s="2"/>
      <c r="B6188" s="2"/>
      <c r="C6188" s="2"/>
      <c r="E6188" s="2"/>
      <c r="G6188" s="2"/>
      <c r="H6188" s="6"/>
      <c r="I6188" s="9"/>
      <c r="J6188" s="9"/>
      <c r="K6188" s="9"/>
    </row>
    <row r="6189" spans="1:11" x14ac:dyDescent="0.25">
      <c r="A6189" s="2"/>
      <c r="B6189" s="2"/>
      <c r="C6189" s="2"/>
      <c r="E6189" s="2"/>
      <c r="G6189" s="2"/>
      <c r="H6189" s="6"/>
      <c r="I6189" s="9"/>
      <c r="J6189" s="9"/>
      <c r="K6189" s="9"/>
    </row>
    <row r="6190" spans="1:11" x14ac:dyDescent="0.25">
      <c r="A6190" s="2"/>
      <c r="B6190" s="2"/>
      <c r="C6190" s="2"/>
      <c r="E6190" s="2"/>
      <c r="G6190" s="2"/>
      <c r="H6190" s="6"/>
      <c r="I6190" s="9"/>
      <c r="J6190" s="9"/>
      <c r="K6190" s="9"/>
    </row>
    <row r="6191" spans="1:11" x14ac:dyDescent="0.25">
      <c r="A6191" s="2"/>
      <c r="B6191" s="2"/>
      <c r="C6191" s="2"/>
      <c r="E6191" s="2"/>
      <c r="G6191" s="2"/>
      <c r="H6191" s="6"/>
      <c r="I6191" s="9"/>
      <c r="J6191" s="9"/>
      <c r="K6191" s="9"/>
    </row>
    <row r="6192" spans="1:11" x14ac:dyDescent="0.25">
      <c r="A6192" s="2"/>
      <c r="B6192" s="2"/>
      <c r="C6192" s="2"/>
      <c r="E6192" s="2"/>
      <c r="G6192" s="2"/>
      <c r="H6192" s="6"/>
      <c r="I6192" s="9"/>
      <c r="J6192" s="9"/>
      <c r="K6192" s="9"/>
    </row>
    <row r="6193" spans="1:11" x14ac:dyDescent="0.25">
      <c r="A6193" s="2"/>
      <c r="B6193" s="2"/>
      <c r="C6193" s="2"/>
      <c r="E6193" s="2"/>
      <c r="G6193" s="2"/>
      <c r="H6193" s="6"/>
      <c r="I6193" s="9"/>
      <c r="J6193" s="9"/>
      <c r="K6193" s="9"/>
    </row>
    <row r="6194" spans="1:11" x14ac:dyDescent="0.25">
      <c r="A6194" s="2"/>
      <c r="B6194" s="2"/>
      <c r="C6194" s="2"/>
      <c r="E6194" s="2"/>
      <c r="G6194" s="2"/>
      <c r="H6194" s="6"/>
      <c r="I6194" s="9"/>
      <c r="J6194" s="9"/>
      <c r="K6194" s="9"/>
    </row>
    <row r="6195" spans="1:11" x14ac:dyDescent="0.25">
      <c r="A6195" s="2"/>
      <c r="B6195" s="2"/>
      <c r="C6195" s="2"/>
      <c r="E6195" s="2"/>
      <c r="G6195" s="2"/>
      <c r="H6195" s="6"/>
      <c r="I6195" s="9"/>
      <c r="J6195" s="9"/>
      <c r="K6195" s="9"/>
    </row>
    <row r="6196" spans="1:11" x14ac:dyDescent="0.25">
      <c r="A6196" s="2"/>
      <c r="B6196" s="2"/>
      <c r="C6196" s="2"/>
      <c r="E6196" s="2"/>
      <c r="G6196" s="2"/>
      <c r="H6196" s="6"/>
      <c r="I6196" s="9"/>
      <c r="J6196" s="9"/>
      <c r="K6196" s="9"/>
    </row>
    <row r="6197" spans="1:11" x14ac:dyDescent="0.25">
      <c r="A6197" s="2"/>
      <c r="B6197" s="2"/>
      <c r="C6197" s="2"/>
      <c r="E6197" s="2"/>
      <c r="G6197" s="2"/>
      <c r="H6197" s="6"/>
      <c r="I6197" s="9"/>
      <c r="J6197" s="9"/>
      <c r="K6197" s="9"/>
    </row>
    <row r="6198" spans="1:11" x14ac:dyDescent="0.25">
      <c r="A6198" s="2"/>
      <c r="B6198" s="2"/>
      <c r="C6198" s="2"/>
      <c r="E6198" s="2"/>
      <c r="G6198" s="2"/>
      <c r="H6198" s="6"/>
      <c r="I6198" s="9"/>
      <c r="J6198" s="9"/>
      <c r="K6198" s="9"/>
    </row>
    <row r="6199" spans="1:11" x14ac:dyDescent="0.25">
      <c r="A6199" s="2"/>
      <c r="B6199" s="2"/>
      <c r="C6199" s="2"/>
      <c r="E6199" s="2"/>
      <c r="G6199" s="2"/>
      <c r="H6199" s="6"/>
      <c r="I6199" s="9"/>
      <c r="J6199" s="9"/>
      <c r="K6199" s="9"/>
    </row>
    <row r="6200" spans="1:11" x14ac:dyDescent="0.25">
      <c r="A6200" s="2"/>
      <c r="B6200" s="2"/>
      <c r="C6200" s="2"/>
      <c r="E6200" s="2"/>
      <c r="G6200" s="2"/>
      <c r="H6200" s="6"/>
      <c r="I6200" s="9"/>
      <c r="J6200" s="9"/>
      <c r="K6200" s="9"/>
    </row>
    <row r="6201" spans="1:11" x14ac:dyDescent="0.25">
      <c r="A6201" s="2"/>
      <c r="B6201" s="2"/>
      <c r="C6201" s="2"/>
      <c r="E6201" s="2"/>
      <c r="G6201" s="2"/>
      <c r="H6201" s="6"/>
      <c r="I6201" s="9"/>
      <c r="J6201" s="9"/>
      <c r="K6201" s="9"/>
    </row>
    <row r="6202" spans="1:11" x14ac:dyDescent="0.25">
      <c r="A6202" s="2"/>
      <c r="B6202" s="2"/>
      <c r="C6202" s="2"/>
      <c r="E6202" s="2"/>
      <c r="G6202" s="2"/>
      <c r="H6202" s="6"/>
      <c r="I6202" s="9"/>
      <c r="J6202" s="9"/>
      <c r="K6202" s="9"/>
    </row>
    <row r="6203" spans="1:11" x14ac:dyDescent="0.25">
      <c r="A6203" s="2"/>
      <c r="B6203" s="2"/>
      <c r="C6203" s="2"/>
      <c r="E6203" s="2"/>
      <c r="G6203" s="2"/>
      <c r="H6203" s="6"/>
      <c r="I6203" s="9"/>
      <c r="J6203" s="9"/>
      <c r="K6203" s="9"/>
    </row>
    <row r="6204" spans="1:11" x14ac:dyDescent="0.25">
      <c r="A6204" s="2"/>
      <c r="B6204" s="2"/>
      <c r="C6204" s="2"/>
      <c r="E6204" s="2"/>
      <c r="G6204" s="2"/>
      <c r="H6204" s="6"/>
      <c r="I6204" s="9"/>
      <c r="J6204" s="9"/>
      <c r="K6204" s="9"/>
    </row>
    <row r="6205" spans="1:11" x14ac:dyDescent="0.25">
      <c r="A6205" s="2"/>
      <c r="B6205" s="2"/>
      <c r="C6205" s="2"/>
      <c r="E6205" s="2"/>
      <c r="G6205" s="2"/>
      <c r="H6205" s="6"/>
      <c r="I6205" s="9"/>
      <c r="J6205" s="9"/>
      <c r="K6205" s="9"/>
    </row>
    <row r="6206" spans="1:11" x14ac:dyDescent="0.25">
      <c r="A6206" s="2"/>
      <c r="B6206" s="2"/>
      <c r="C6206" s="2"/>
      <c r="E6206" s="2"/>
      <c r="G6206" s="2"/>
      <c r="H6206" s="6"/>
      <c r="I6206" s="9"/>
      <c r="J6206" s="9"/>
      <c r="K6206" s="9"/>
    </row>
    <row r="6207" spans="1:11" x14ac:dyDescent="0.25">
      <c r="A6207" s="2"/>
      <c r="B6207" s="2"/>
      <c r="C6207" s="2"/>
      <c r="E6207" s="2"/>
      <c r="G6207" s="2"/>
      <c r="H6207" s="6"/>
      <c r="I6207" s="9"/>
      <c r="J6207" s="9"/>
      <c r="K6207" s="9"/>
    </row>
    <row r="6208" spans="1:11" x14ac:dyDescent="0.25">
      <c r="A6208" s="2"/>
      <c r="B6208" s="2"/>
      <c r="C6208" s="2"/>
      <c r="E6208" s="2"/>
      <c r="G6208" s="2"/>
      <c r="H6208" s="6"/>
      <c r="I6208" s="9"/>
      <c r="J6208" s="9"/>
      <c r="K6208" s="9"/>
    </row>
    <row r="6209" spans="1:11" x14ac:dyDescent="0.25">
      <c r="A6209" s="2"/>
      <c r="B6209" s="2"/>
      <c r="C6209" s="2"/>
      <c r="E6209" s="2"/>
      <c r="G6209" s="2"/>
      <c r="H6209" s="6"/>
      <c r="I6209" s="9"/>
      <c r="J6209" s="9"/>
      <c r="K6209" s="9"/>
    </row>
    <row r="6210" spans="1:11" x14ac:dyDescent="0.25">
      <c r="A6210" s="2"/>
      <c r="B6210" s="2"/>
      <c r="C6210" s="2"/>
      <c r="E6210" s="2"/>
      <c r="G6210" s="2"/>
      <c r="H6210" s="6"/>
      <c r="I6210" s="9"/>
      <c r="J6210" s="9"/>
      <c r="K6210" s="9"/>
    </row>
    <row r="6211" spans="1:11" x14ac:dyDescent="0.25">
      <c r="A6211" s="2"/>
      <c r="B6211" s="2"/>
      <c r="C6211" s="2"/>
      <c r="E6211" s="2"/>
      <c r="G6211" s="2"/>
      <c r="H6211" s="6"/>
      <c r="I6211" s="9"/>
      <c r="J6211" s="9"/>
      <c r="K6211" s="9"/>
    </row>
    <row r="6212" spans="1:11" x14ac:dyDescent="0.25">
      <c r="A6212" s="2"/>
      <c r="B6212" s="2"/>
      <c r="C6212" s="2"/>
      <c r="E6212" s="2"/>
      <c r="G6212" s="2"/>
      <c r="H6212" s="6"/>
      <c r="I6212" s="9"/>
      <c r="J6212" s="9"/>
      <c r="K6212" s="9"/>
    </row>
    <row r="6213" spans="1:11" x14ac:dyDescent="0.25">
      <c r="A6213" s="2"/>
      <c r="B6213" s="2"/>
      <c r="C6213" s="2"/>
      <c r="E6213" s="2"/>
      <c r="G6213" s="2"/>
      <c r="H6213" s="6"/>
      <c r="I6213" s="9"/>
      <c r="J6213" s="9"/>
      <c r="K6213" s="9"/>
    </row>
    <row r="6214" spans="1:11" x14ac:dyDescent="0.25">
      <c r="A6214" s="2"/>
      <c r="B6214" s="2"/>
      <c r="C6214" s="2"/>
      <c r="E6214" s="2"/>
      <c r="G6214" s="2"/>
      <c r="H6214" s="6"/>
      <c r="I6214" s="9"/>
      <c r="J6214" s="9"/>
      <c r="K6214" s="9"/>
    </row>
    <row r="6215" spans="1:11" x14ac:dyDescent="0.25">
      <c r="A6215" s="2"/>
      <c r="B6215" s="2"/>
      <c r="C6215" s="2"/>
      <c r="E6215" s="2"/>
      <c r="G6215" s="2"/>
      <c r="H6215" s="6"/>
      <c r="I6215" s="9"/>
      <c r="J6215" s="9"/>
      <c r="K6215" s="9"/>
    </row>
    <row r="6216" spans="1:11" x14ac:dyDescent="0.25">
      <c r="A6216" s="2"/>
      <c r="B6216" s="2"/>
      <c r="C6216" s="2"/>
      <c r="E6216" s="2"/>
      <c r="G6216" s="2"/>
      <c r="H6216" s="6"/>
      <c r="I6216" s="9"/>
      <c r="J6216" s="9"/>
      <c r="K6216" s="9"/>
    </row>
    <row r="6217" spans="1:11" x14ac:dyDescent="0.25">
      <c r="A6217" s="2"/>
      <c r="B6217" s="2"/>
      <c r="C6217" s="2"/>
      <c r="E6217" s="2"/>
      <c r="G6217" s="2"/>
      <c r="H6217" s="6"/>
      <c r="I6217" s="9"/>
      <c r="J6217" s="9"/>
      <c r="K6217" s="9"/>
    </row>
    <row r="6218" spans="1:11" x14ac:dyDescent="0.25">
      <c r="A6218" s="2"/>
      <c r="B6218" s="2"/>
      <c r="C6218" s="2"/>
      <c r="E6218" s="2"/>
      <c r="G6218" s="2"/>
      <c r="H6218" s="6"/>
      <c r="I6218" s="9"/>
      <c r="J6218" s="9"/>
      <c r="K6218" s="9"/>
    </row>
    <row r="6219" spans="1:11" x14ac:dyDescent="0.25">
      <c r="A6219" s="2"/>
      <c r="B6219" s="2"/>
      <c r="C6219" s="2"/>
      <c r="E6219" s="2"/>
      <c r="G6219" s="2"/>
      <c r="H6219" s="6"/>
      <c r="I6219" s="9"/>
      <c r="J6219" s="9"/>
      <c r="K6219" s="9"/>
    </row>
    <row r="6220" spans="1:11" x14ac:dyDescent="0.25">
      <c r="A6220" s="2"/>
      <c r="B6220" s="2"/>
      <c r="C6220" s="2"/>
      <c r="E6220" s="2"/>
      <c r="G6220" s="2"/>
      <c r="H6220" s="6"/>
      <c r="I6220" s="9"/>
      <c r="J6220" s="9"/>
      <c r="K6220" s="9"/>
    </row>
    <row r="6221" spans="1:11" x14ac:dyDescent="0.25">
      <c r="A6221" s="2"/>
      <c r="B6221" s="2"/>
      <c r="C6221" s="2"/>
      <c r="E6221" s="2"/>
      <c r="G6221" s="2"/>
      <c r="H6221" s="6"/>
      <c r="I6221" s="9"/>
      <c r="J6221" s="9"/>
      <c r="K6221" s="9"/>
    </row>
    <row r="6222" spans="1:11" x14ac:dyDescent="0.25">
      <c r="A6222" s="2"/>
      <c r="B6222" s="2"/>
      <c r="C6222" s="2"/>
      <c r="E6222" s="2"/>
      <c r="G6222" s="2"/>
      <c r="H6222" s="6"/>
      <c r="I6222" s="9"/>
      <c r="J6222" s="9"/>
      <c r="K6222" s="9"/>
    </row>
    <row r="6223" spans="1:11" x14ac:dyDescent="0.25">
      <c r="A6223" s="2"/>
      <c r="B6223" s="2"/>
      <c r="C6223" s="2"/>
      <c r="E6223" s="2"/>
      <c r="G6223" s="2"/>
      <c r="H6223" s="6"/>
      <c r="I6223" s="9"/>
      <c r="J6223" s="9"/>
      <c r="K6223" s="9"/>
    </row>
    <row r="6224" spans="1:11" x14ac:dyDescent="0.25">
      <c r="A6224" s="2"/>
      <c r="B6224" s="2"/>
      <c r="C6224" s="2"/>
      <c r="E6224" s="2"/>
      <c r="G6224" s="2"/>
      <c r="H6224" s="6"/>
      <c r="I6224" s="9"/>
      <c r="J6224" s="9"/>
      <c r="K6224" s="9"/>
    </row>
    <row r="6225" spans="1:11" x14ac:dyDescent="0.25">
      <c r="A6225" s="2"/>
      <c r="B6225" s="2"/>
      <c r="C6225" s="2"/>
      <c r="E6225" s="2"/>
      <c r="G6225" s="2"/>
      <c r="H6225" s="6"/>
      <c r="I6225" s="9"/>
      <c r="J6225" s="9"/>
      <c r="K6225" s="9"/>
    </row>
    <row r="6226" spans="1:11" x14ac:dyDescent="0.25">
      <c r="A6226" s="2"/>
      <c r="B6226" s="2"/>
      <c r="C6226" s="2"/>
      <c r="E6226" s="2"/>
      <c r="G6226" s="2"/>
      <c r="H6226" s="6"/>
      <c r="I6226" s="9"/>
      <c r="J6226" s="9"/>
      <c r="K6226" s="9"/>
    </row>
    <row r="6227" spans="1:11" x14ac:dyDescent="0.25">
      <c r="A6227" s="2"/>
      <c r="B6227" s="2"/>
      <c r="C6227" s="2"/>
      <c r="E6227" s="2"/>
      <c r="G6227" s="2"/>
      <c r="H6227" s="6"/>
      <c r="I6227" s="9"/>
      <c r="J6227" s="9"/>
      <c r="K6227" s="9"/>
    </row>
    <row r="6228" spans="1:11" x14ac:dyDescent="0.25">
      <c r="A6228" s="2"/>
      <c r="B6228" s="2"/>
      <c r="C6228" s="2"/>
      <c r="E6228" s="2"/>
      <c r="G6228" s="2"/>
      <c r="H6228" s="6"/>
      <c r="I6228" s="9"/>
      <c r="J6228" s="9"/>
      <c r="K6228" s="9"/>
    </row>
    <row r="6229" spans="1:11" x14ac:dyDescent="0.25">
      <c r="A6229" s="2"/>
      <c r="B6229" s="2"/>
      <c r="C6229" s="2"/>
      <c r="E6229" s="2"/>
      <c r="G6229" s="2"/>
      <c r="H6229" s="6"/>
      <c r="I6229" s="9"/>
      <c r="J6229" s="9"/>
      <c r="K6229" s="9"/>
    </row>
    <row r="6230" spans="1:11" x14ac:dyDescent="0.25">
      <c r="A6230" s="2"/>
      <c r="B6230" s="2"/>
      <c r="C6230" s="2"/>
      <c r="E6230" s="2"/>
      <c r="G6230" s="2"/>
      <c r="H6230" s="6"/>
      <c r="I6230" s="9"/>
      <c r="J6230" s="9"/>
      <c r="K6230" s="9"/>
    </row>
    <row r="6231" spans="1:11" x14ac:dyDescent="0.25">
      <c r="A6231" s="2"/>
      <c r="B6231" s="2"/>
      <c r="C6231" s="2"/>
      <c r="E6231" s="2"/>
      <c r="G6231" s="2"/>
      <c r="H6231" s="6"/>
      <c r="I6231" s="9"/>
      <c r="J6231" s="9"/>
      <c r="K6231" s="9"/>
    </row>
    <row r="6232" spans="1:11" x14ac:dyDescent="0.25">
      <c r="A6232" s="2"/>
      <c r="B6232" s="2"/>
      <c r="C6232" s="2"/>
      <c r="E6232" s="2"/>
      <c r="G6232" s="2"/>
      <c r="H6232" s="6"/>
      <c r="I6232" s="9"/>
      <c r="J6232" s="9"/>
      <c r="K6232" s="9"/>
    </row>
    <row r="6233" spans="1:11" x14ac:dyDescent="0.25">
      <c r="A6233" s="2"/>
      <c r="B6233" s="2"/>
      <c r="C6233" s="2"/>
      <c r="E6233" s="2"/>
      <c r="G6233" s="2"/>
      <c r="H6233" s="6"/>
      <c r="I6233" s="9"/>
      <c r="J6233" s="9"/>
      <c r="K6233" s="9"/>
    </row>
    <row r="6234" spans="1:11" x14ac:dyDescent="0.25">
      <c r="A6234" s="2"/>
      <c r="B6234" s="2"/>
      <c r="C6234" s="2"/>
      <c r="E6234" s="2"/>
      <c r="G6234" s="2"/>
      <c r="H6234" s="6"/>
      <c r="I6234" s="9"/>
      <c r="J6234" s="9"/>
      <c r="K6234" s="9"/>
    </row>
    <row r="6235" spans="1:11" x14ac:dyDescent="0.25">
      <c r="A6235" s="2"/>
      <c r="B6235" s="2"/>
      <c r="C6235" s="2"/>
      <c r="E6235" s="2"/>
      <c r="G6235" s="2"/>
      <c r="H6235" s="6"/>
      <c r="I6235" s="9"/>
      <c r="J6235" s="9"/>
      <c r="K6235" s="9"/>
    </row>
    <row r="6236" spans="1:11" x14ac:dyDescent="0.25">
      <c r="A6236" s="2"/>
      <c r="B6236" s="2"/>
      <c r="C6236" s="2"/>
      <c r="E6236" s="2"/>
      <c r="G6236" s="2"/>
      <c r="H6236" s="6"/>
      <c r="I6236" s="9"/>
      <c r="J6236" s="9"/>
      <c r="K6236" s="9"/>
    </row>
    <row r="6237" spans="1:11" x14ac:dyDescent="0.25">
      <c r="A6237" s="2"/>
      <c r="B6237" s="2"/>
      <c r="C6237" s="2"/>
      <c r="E6237" s="2"/>
      <c r="G6237" s="2"/>
      <c r="H6237" s="6"/>
      <c r="I6237" s="9"/>
      <c r="J6237" s="9"/>
      <c r="K6237" s="9"/>
    </row>
    <row r="6238" spans="1:11" x14ac:dyDescent="0.25">
      <c r="A6238" s="2"/>
      <c r="B6238" s="2"/>
      <c r="C6238" s="2"/>
      <c r="E6238" s="2"/>
      <c r="G6238" s="2"/>
      <c r="H6238" s="6"/>
      <c r="I6238" s="9"/>
      <c r="J6238" s="9"/>
      <c r="K6238" s="9"/>
    </row>
    <row r="6239" spans="1:11" x14ac:dyDescent="0.25">
      <c r="A6239" s="2"/>
      <c r="B6239" s="2"/>
      <c r="C6239" s="2"/>
      <c r="E6239" s="2"/>
      <c r="G6239" s="2"/>
      <c r="H6239" s="6"/>
      <c r="I6239" s="9"/>
      <c r="J6239" s="9"/>
      <c r="K6239" s="9"/>
    </row>
    <row r="6240" spans="1:11" x14ac:dyDescent="0.25">
      <c r="A6240" s="2"/>
      <c r="B6240" s="2"/>
      <c r="C6240" s="2"/>
      <c r="E6240" s="2"/>
      <c r="G6240" s="2"/>
      <c r="H6240" s="6"/>
      <c r="I6240" s="9"/>
      <c r="J6240" s="9"/>
      <c r="K6240" s="9"/>
    </row>
    <row r="6241" spans="1:11" x14ac:dyDescent="0.25">
      <c r="A6241" s="2"/>
      <c r="B6241" s="2"/>
      <c r="C6241" s="2"/>
      <c r="E6241" s="2"/>
      <c r="G6241" s="2"/>
      <c r="H6241" s="6"/>
      <c r="I6241" s="9"/>
      <c r="J6241" s="9"/>
      <c r="K6241" s="9"/>
    </row>
    <row r="6242" spans="1:11" x14ac:dyDescent="0.25">
      <c r="A6242" s="2"/>
      <c r="B6242" s="2"/>
      <c r="C6242" s="2"/>
      <c r="E6242" s="2"/>
      <c r="G6242" s="2"/>
      <c r="H6242" s="6"/>
      <c r="I6242" s="9"/>
      <c r="J6242" s="9"/>
      <c r="K6242" s="9"/>
    </row>
    <row r="6243" spans="1:11" x14ac:dyDescent="0.25">
      <c r="A6243" s="2"/>
      <c r="B6243" s="2"/>
      <c r="C6243" s="2"/>
      <c r="E6243" s="2"/>
      <c r="G6243" s="2"/>
      <c r="H6243" s="6"/>
      <c r="I6243" s="9"/>
      <c r="J6243" s="9"/>
      <c r="K6243" s="9"/>
    </row>
    <row r="6244" spans="1:11" x14ac:dyDescent="0.25">
      <c r="A6244" s="2"/>
      <c r="B6244" s="2"/>
      <c r="C6244" s="2"/>
      <c r="E6244" s="2"/>
      <c r="G6244" s="2"/>
      <c r="H6244" s="6"/>
      <c r="I6244" s="9"/>
      <c r="J6244" s="9"/>
      <c r="K6244" s="9"/>
    </row>
    <row r="6245" spans="1:11" x14ac:dyDescent="0.25">
      <c r="A6245" s="2"/>
      <c r="B6245" s="2"/>
      <c r="C6245" s="2"/>
      <c r="E6245" s="2"/>
      <c r="G6245" s="2"/>
      <c r="H6245" s="6"/>
      <c r="I6245" s="9"/>
      <c r="J6245" s="9"/>
      <c r="K6245" s="9"/>
    </row>
    <row r="6246" spans="1:11" x14ac:dyDescent="0.25">
      <c r="A6246" s="2"/>
      <c r="B6246" s="2"/>
      <c r="C6246" s="2"/>
      <c r="E6246" s="2"/>
      <c r="G6246" s="2"/>
      <c r="H6246" s="6"/>
      <c r="I6246" s="9"/>
      <c r="J6246" s="9"/>
      <c r="K6246" s="9"/>
    </row>
    <row r="6247" spans="1:11" x14ac:dyDescent="0.25">
      <c r="A6247" s="2"/>
      <c r="B6247" s="2"/>
      <c r="C6247" s="2"/>
      <c r="E6247" s="2"/>
      <c r="G6247" s="2"/>
      <c r="H6247" s="6"/>
      <c r="I6247" s="9"/>
      <c r="J6247" s="9"/>
      <c r="K6247" s="9"/>
    </row>
    <row r="6248" spans="1:11" x14ac:dyDescent="0.25">
      <c r="A6248" s="2"/>
      <c r="B6248" s="2"/>
      <c r="C6248" s="2"/>
      <c r="E6248" s="2"/>
      <c r="G6248" s="2"/>
      <c r="H6248" s="6"/>
      <c r="I6248" s="9"/>
      <c r="J6248" s="9"/>
      <c r="K6248" s="9"/>
    </row>
    <row r="6249" spans="1:11" x14ac:dyDescent="0.25">
      <c r="A6249" s="2"/>
      <c r="B6249" s="2"/>
      <c r="C6249" s="2"/>
      <c r="E6249" s="2"/>
      <c r="G6249" s="2"/>
      <c r="H6249" s="6"/>
      <c r="I6249" s="9"/>
      <c r="J6249" s="9"/>
      <c r="K6249" s="9"/>
    </row>
    <row r="6250" spans="1:11" x14ac:dyDescent="0.25">
      <c r="A6250" s="2"/>
      <c r="B6250" s="2"/>
      <c r="C6250" s="2"/>
      <c r="E6250" s="2"/>
      <c r="G6250" s="2"/>
      <c r="H6250" s="6"/>
      <c r="I6250" s="9"/>
      <c r="J6250" s="9"/>
      <c r="K6250" s="9"/>
    </row>
    <row r="6251" spans="1:11" x14ac:dyDescent="0.25">
      <c r="A6251" s="2"/>
      <c r="B6251" s="2"/>
      <c r="C6251" s="2"/>
      <c r="E6251" s="2"/>
      <c r="G6251" s="2"/>
      <c r="H6251" s="6"/>
      <c r="I6251" s="9"/>
      <c r="J6251" s="9"/>
      <c r="K6251" s="9"/>
    </row>
    <row r="6252" spans="1:11" x14ac:dyDescent="0.25">
      <c r="A6252" s="2"/>
      <c r="B6252" s="2"/>
      <c r="C6252" s="2"/>
      <c r="E6252" s="2"/>
      <c r="G6252" s="2"/>
      <c r="H6252" s="6"/>
      <c r="I6252" s="9"/>
      <c r="J6252" s="9"/>
      <c r="K6252" s="9"/>
    </row>
    <row r="6253" spans="1:11" x14ac:dyDescent="0.25">
      <c r="A6253" s="2"/>
      <c r="B6253" s="2"/>
      <c r="C6253" s="2"/>
      <c r="E6253" s="2"/>
      <c r="G6253" s="2"/>
      <c r="H6253" s="6"/>
      <c r="I6253" s="9"/>
      <c r="J6253" s="9"/>
      <c r="K6253" s="9"/>
    </row>
    <row r="6254" spans="1:11" x14ac:dyDescent="0.25">
      <c r="A6254" s="2"/>
      <c r="B6254" s="2"/>
      <c r="C6254" s="2"/>
      <c r="E6254" s="2"/>
      <c r="G6254" s="2"/>
      <c r="H6254" s="6"/>
      <c r="I6254" s="9"/>
      <c r="J6254" s="9"/>
      <c r="K6254" s="9"/>
    </row>
    <row r="6255" spans="1:11" x14ac:dyDescent="0.25">
      <c r="A6255" s="2"/>
      <c r="B6255" s="2"/>
      <c r="C6255" s="2"/>
      <c r="E6255" s="2"/>
      <c r="G6255" s="2"/>
      <c r="H6255" s="6"/>
      <c r="I6255" s="9"/>
      <c r="J6255" s="9"/>
      <c r="K6255" s="9"/>
    </row>
    <row r="6256" spans="1:11" x14ac:dyDescent="0.25">
      <c r="A6256" s="2"/>
      <c r="B6256" s="2"/>
      <c r="C6256" s="2"/>
      <c r="E6256" s="2"/>
      <c r="G6256" s="2"/>
      <c r="H6256" s="6"/>
      <c r="I6256" s="9"/>
      <c r="J6256" s="9"/>
      <c r="K6256" s="9"/>
    </row>
    <row r="6257" spans="1:11" x14ac:dyDescent="0.25">
      <c r="A6257" s="2"/>
      <c r="B6257" s="2"/>
      <c r="C6257" s="2"/>
      <c r="E6257" s="2"/>
      <c r="G6257" s="2"/>
      <c r="H6257" s="6"/>
      <c r="I6257" s="9"/>
      <c r="J6257" s="9"/>
      <c r="K6257" s="9"/>
    </row>
    <row r="6258" spans="1:11" x14ac:dyDescent="0.25">
      <c r="A6258" s="2"/>
      <c r="B6258" s="2"/>
      <c r="C6258" s="2"/>
      <c r="E6258" s="2"/>
      <c r="G6258" s="2"/>
      <c r="H6258" s="6"/>
      <c r="I6258" s="9"/>
      <c r="J6258" s="9"/>
      <c r="K6258" s="9"/>
    </row>
    <row r="6259" spans="1:11" x14ac:dyDescent="0.25">
      <c r="A6259" s="2"/>
      <c r="B6259" s="2"/>
      <c r="C6259" s="2"/>
      <c r="E6259" s="2"/>
      <c r="G6259" s="2"/>
      <c r="H6259" s="6"/>
      <c r="I6259" s="9"/>
      <c r="J6259" s="9"/>
      <c r="K6259" s="9"/>
    </row>
    <row r="6260" spans="1:11" x14ac:dyDescent="0.25">
      <c r="A6260" s="2"/>
      <c r="B6260" s="2"/>
      <c r="C6260" s="2"/>
      <c r="E6260" s="2"/>
      <c r="G6260" s="2"/>
      <c r="H6260" s="6"/>
      <c r="I6260" s="9"/>
      <c r="J6260" s="9"/>
      <c r="K6260" s="9"/>
    </row>
    <row r="6261" spans="1:11" x14ac:dyDescent="0.25">
      <c r="A6261" s="2"/>
      <c r="B6261" s="2"/>
      <c r="C6261" s="2"/>
      <c r="E6261" s="2"/>
      <c r="G6261" s="2"/>
      <c r="H6261" s="6"/>
      <c r="I6261" s="9"/>
      <c r="J6261" s="9"/>
      <c r="K6261" s="9"/>
    </row>
    <row r="6262" spans="1:11" x14ac:dyDescent="0.25">
      <c r="A6262" s="2"/>
      <c r="B6262" s="2"/>
      <c r="C6262" s="2"/>
      <c r="E6262" s="2"/>
      <c r="G6262" s="2"/>
      <c r="H6262" s="6"/>
      <c r="I6262" s="9"/>
      <c r="J6262" s="9"/>
      <c r="K6262" s="9"/>
    </row>
    <row r="6263" spans="1:11" x14ac:dyDescent="0.25">
      <c r="A6263" s="2"/>
      <c r="B6263" s="2"/>
      <c r="C6263" s="2"/>
      <c r="E6263" s="2"/>
      <c r="G6263" s="2"/>
      <c r="H6263" s="6"/>
      <c r="I6263" s="9"/>
      <c r="J6263" s="9"/>
      <c r="K6263" s="9"/>
    </row>
    <row r="6264" spans="1:11" x14ac:dyDescent="0.25">
      <c r="A6264" s="2"/>
      <c r="B6264" s="2"/>
      <c r="C6264" s="2"/>
      <c r="E6264" s="2"/>
      <c r="G6264" s="2"/>
      <c r="H6264" s="6"/>
      <c r="I6264" s="9"/>
      <c r="J6264" s="9"/>
      <c r="K6264" s="9"/>
    </row>
    <row r="6265" spans="1:11" x14ac:dyDescent="0.25">
      <c r="A6265" s="2"/>
      <c r="B6265" s="2"/>
      <c r="C6265" s="2"/>
      <c r="E6265" s="2"/>
      <c r="G6265" s="2"/>
      <c r="H6265" s="6"/>
      <c r="I6265" s="9"/>
      <c r="J6265" s="9"/>
      <c r="K6265" s="9"/>
    </row>
    <row r="6266" spans="1:11" x14ac:dyDescent="0.25">
      <c r="A6266" s="2"/>
      <c r="B6266" s="2"/>
      <c r="C6266" s="2"/>
      <c r="E6266" s="2"/>
      <c r="G6266" s="2"/>
      <c r="H6266" s="6"/>
      <c r="I6266" s="9"/>
      <c r="J6266" s="9"/>
      <c r="K6266" s="9"/>
    </row>
    <row r="6267" spans="1:11" x14ac:dyDescent="0.25">
      <c r="A6267" s="2"/>
      <c r="B6267" s="2"/>
      <c r="C6267" s="2"/>
      <c r="E6267" s="2"/>
      <c r="G6267" s="2"/>
      <c r="H6267" s="6"/>
      <c r="I6267" s="9"/>
      <c r="J6267" s="9"/>
      <c r="K6267" s="9"/>
    </row>
    <row r="6268" spans="1:11" x14ac:dyDescent="0.25">
      <c r="A6268" s="2"/>
      <c r="B6268" s="2"/>
      <c r="C6268" s="2"/>
      <c r="E6268" s="2"/>
      <c r="G6268" s="2"/>
      <c r="H6268" s="6"/>
      <c r="I6268" s="9"/>
      <c r="J6268" s="9"/>
      <c r="K6268" s="9"/>
    </row>
    <row r="6269" spans="1:11" x14ac:dyDescent="0.25">
      <c r="A6269" s="2"/>
      <c r="B6269" s="2"/>
      <c r="C6269" s="2"/>
      <c r="E6269" s="2"/>
      <c r="G6269" s="2"/>
      <c r="H6269" s="6"/>
      <c r="I6269" s="9"/>
      <c r="J6269" s="9"/>
      <c r="K6269" s="9"/>
    </row>
    <row r="6270" spans="1:11" x14ac:dyDescent="0.25">
      <c r="A6270" s="2"/>
      <c r="B6270" s="2"/>
      <c r="C6270" s="2"/>
      <c r="E6270" s="2"/>
      <c r="G6270" s="2"/>
      <c r="H6270" s="6"/>
      <c r="I6270" s="9"/>
      <c r="J6270" s="9"/>
      <c r="K6270" s="9"/>
    </row>
    <row r="6271" spans="1:11" x14ac:dyDescent="0.25">
      <c r="A6271" s="2"/>
      <c r="B6271" s="2"/>
      <c r="C6271" s="2"/>
      <c r="E6271" s="2"/>
      <c r="G6271" s="2"/>
      <c r="H6271" s="6"/>
      <c r="I6271" s="9"/>
      <c r="J6271" s="9"/>
      <c r="K6271" s="9"/>
    </row>
    <row r="6272" spans="1:11" x14ac:dyDescent="0.25">
      <c r="A6272" s="2"/>
      <c r="B6272" s="2"/>
      <c r="C6272" s="2"/>
      <c r="E6272" s="2"/>
      <c r="G6272" s="2"/>
      <c r="H6272" s="6"/>
      <c r="I6272" s="9"/>
      <c r="J6272" s="9"/>
      <c r="K6272" s="9"/>
    </row>
    <row r="6273" spans="1:11" x14ac:dyDescent="0.25">
      <c r="A6273" s="2"/>
      <c r="B6273" s="2"/>
      <c r="C6273" s="2"/>
      <c r="E6273" s="2"/>
      <c r="G6273" s="2"/>
      <c r="H6273" s="6"/>
      <c r="I6273" s="9"/>
      <c r="J6273" s="9"/>
      <c r="K6273" s="9"/>
    </row>
    <row r="6274" spans="1:11" x14ac:dyDescent="0.25">
      <c r="A6274" s="2"/>
      <c r="B6274" s="2"/>
      <c r="C6274" s="2"/>
      <c r="E6274" s="2"/>
      <c r="G6274" s="2"/>
      <c r="H6274" s="6"/>
      <c r="I6274" s="9"/>
      <c r="J6274" s="9"/>
      <c r="K6274" s="9"/>
    </row>
    <row r="6275" spans="1:11" x14ac:dyDescent="0.25">
      <c r="A6275" s="2"/>
      <c r="B6275" s="2"/>
      <c r="C6275" s="2"/>
      <c r="E6275" s="2"/>
      <c r="G6275" s="2"/>
      <c r="H6275" s="6"/>
      <c r="I6275" s="9"/>
      <c r="J6275" s="9"/>
      <c r="K6275" s="9"/>
    </row>
    <row r="6276" spans="1:11" x14ac:dyDescent="0.25">
      <c r="A6276" s="2"/>
      <c r="B6276" s="2"/>
      <c r="C6276" s="2"/>
      <c r="E6276" s="2"/>
      <c r="G6276" s="2"/>
      <c r="H6276" s="6"/>
      <c r="I6276" s="9"/>
      <c r="J6276" s="9"/>
      <c r="K6276" s="9"/>
    </row>
    <row r="6277" spans="1:11" x14ac:dyDescent="0.25">
      <c r="A6277" s="2"/>
      <c r="B6277" s="2"/>
      <c r="C6277" s="2"/>
      <c r="E6277" s="2"/>
      <c r="G6277" s="2"/>
      <c r="H6277" s="6"/>
      <c r="I6277" s="9"/>
      <c r="J6277" s="9"/>
      <c r="K6277" s="9"/>
    </row>
    <row r="6278" spans="1:11" x14ac:dyDescent="0.25">
      <c r="A6278" s="2"/>
      <c r="B6278" s="2"/>
      <c r="C6278" s="2"/>
      <c r="E6278" s="2"/>
      <c r="G6278" s="2"/>
      <c r="H6278" s="6"/>
      <c r="I6278" s="9"/>
      <c r="J6278" s="9"/>
      <c r="K6278" s="9"/>
    </row>
    <row r="6279" spans="1:11" x14ac:dyDescent="0.25">
      <c r="A6279" s="2"/>
      <c r="B6279" s="2"/>
      <c r="C6279" s="2"/>
      <c r="E6279" s="2"/>
      <c r="G6279" s="2"/>
      <c r="H6279" s="6"/>
      <c r="I6279" s="9"/>
      <c r="J6279" s="9"/>
      <c r="K6279" s="9"/>
    </row>
    <row r="6280" spans="1:11" x14ac:dyDescent="0.25">
      <c r="A6280" s="2"/>
      <c r="B6280" s="2"/>
      <c r="C6280" s="2"/>
      <c r="E6280" s="2"/>
      <c r="G6280" s="2"/>
      <c r="H6280" s="6"/>
      <c r="I6280" s="9"/>
      <c r="J6280" s="9"/>
      <c r="K6280" s="9"/>
    </row>
    <row r="6281" spans="1:11" x14ac:dyDescent="0.25">
      <c r="A6281" s="2"/>
      <c r="B6281" s="2"/>
      <c r="C6281" s="2"/>
      <c r="E6281" s="2"/>
      <c r="G6281" s="2"/>
      <c r="H6281" s="6"/>
      <c r="I6281" s="9"/>
      <c r="J6281" s="9"/>
      <c r="K6281" s="9"/>
    </row>
    <row r="6282" spans="1:11" x14ac:dyDescent="0.25">
      <c r="A6282" s="2"/>
      <c r="B6282" s="2"/>
      <c r="C6282" s="2"/>
      <c r="E6282" s="2"/>
      <c r="G6282" s="2"/>
      <c r="H6282" s="6"/>
      <c r="I6282" s="9"/>
      <c r="J6282" s="9"/>
      <c r="K6282" s="9"/>
    </row>
    <row r="6283" spans="1:11" x14ac:dyDescent="0.25">
      <c r="A6283" s="2"/>
      <c r="B6283" s="2"/>
      <c r="C6283" s="2"/>
      <c r="E6283" s="2"/>
      <c r="G6283" s="2"/>
      <c r="H6283" s="6"/>
      <c r="I6283" s="9"/>
      <c r="J6283" s="9"/>
      <c r="K6283" s="9"/>
    </row>
    <row r="6284" spans="1:11" x14ac:dyDescent="0.25">
      <c r="A6284" s="2"/>
      <c r="B6284" s="2"/>
      <c r="C6284" s="2"/>
      <c r="E6284" s="2"/>
      <c r="G6284" s="2"/>
      <c r="H6284" s="6"/>
      <c r="I6284" s="9"/>
      <c r="J6284" s="9"/>
      <c r="K6284" s="9"/>
    </row>
    <row r="6285" spans="1:11" x14ac:dyDescent="0.25">
      <c r="A6285" s="2"/>
      <c r="B6285" s="2"/>
      <c r="C6285" s="2"/>
      <c r="E6285" s="2"/>
      <c r="G6285" s="2"/>
      <c r="H6285" s="6"/>
      <c r="I6285" s="9"/>
      <c r="J6285" s="9"/>
      <c r="K6285" s="9"/>
    </row>
    <row r="6286" spans="1:11" x14ac:dyDescent="0.25">
      <c r="A6286" s="2"/>
      <c r="B6286" s="2"/>
      <c r="C6286" s="2"/>
      <c r="E6286" s="2"/>
      <c r="G6286" s="2"/>
      <c r="H6286" s="6"/>
      <c r="I6286" s="9"/>
      <c r="J6286" s="9"/>
      <c r="K6286" s="9"/>
    </row>
    <row r="6287" spans="1:11" x14ac:dyDescent="0.25">
      <c r="A6287" s="2"/>
      <c r="B6287" s="2"/>
      <c r="C6287" s="2"/>
      <c r="E6287" s="2"/>
      <c r="G6287" s="2"/>
      <c r="H6287" s="6"/>
      <c r="I6287" s="9"/>
      <c r="J6287" s="9"/>
      <c r="K6287" s="9"/>
    </row>
    <row r="6288" spans="1:11" x14ac:dyDescent="0.25">
      <c r="A6288" s="2"/>
      <c r="B6288" s="2"/>
      <c r="C6288" s="2"/>
      <c r="E6288" s="2"/>
      <c r="G6288" s="2"/>
      <c r="H6288" s="6"/>
      <c r="I6288" s="9"/>
      <c r="J6288" s="9"/>
      <c r="K6288" s="9"/>
    </row>
    <row r="6289" spans="1:11" x14ac:dyDescent="0.25">
      <c r="A6289" s="2"/>
      <c r="B6289" s="2"/>
      <c r="C6289" s="2"/>
      <c r="E6289" s="2"/>
      <c r="G6289" s="2"/>
      <c r="H6289" s="6"/>
      <c r="I6289" s="9"/>
      <c r="J6289" s="9"/>
      <c r="K6289" s="9"/>
    </row>
    <row r="6290" spans="1:11" x14ac:dyDescent="0.25">
      <c r="A6290" s="2"/>
      <c r="B6290" s="2"/>
      <c r="C6290" s="2"/>
      <c r="E6290" s="2"/>
      <c r="G6290" s="2"/>
      <c r="H6290" s="6"/>
      <c r="I6290" s="9"/>
      <c r="J6290" s="9"/>
      <c r="K6290" s="9"/>
    </row>
    <row r="6291" spans="1:11" x14ac:dyDescent="0.25">
      <c r="A6291" s="2"/>
      <c r="B6291" s="2"/>
      <c r="C6291" s="2"/>
      <c r="E6291" s="2"/>
      <c r="G6291" s="2"/>
      <c r="H6291" s="6"/>
      <c r="I6291" s="9"/>
      <c r="J6291" s="9"/>
      <c r="K6291" s="9"/>
    </row>
    <row r="6292" spans="1:11" x14ac:dyDescent="0.25">
      <c r="A6292" s="2"/>
      <c r="B6292" s="2"/>
      <c r="C6292" s="2"/>
      <c r="E6292" s="2"/>
      <c r="G6292" s="2"/>
      <c r="H6292" s="6"/>
      <c r="I6292" s="9"/>
      <c r="J6292" s="9"/>
      <c r="K6292" s="9"/>
    </row>
    <row r="6293" spans="1:11" x14ac:dyDescent="0.25">
      <c r="A6293" s="2"/>
      <c r="B6293" s="2"/>
      <c r="C6293" s="2"/>
      <c r="E6293" s="2"/>
      <c r="G6293" s="2"/>
      <c r="H6293" s="6"/>
      <c r="I6293" s="9"/>
      <c r="J6293" s="9"/>
      <c r="K6293" s="9"/>
    </row>
    <row r="6294" spans="1:11" x14ac:dyDescent="0.25">
      <c r="A6294" s="2"/>
      <c r="B6294" s="2"/>
      <c r="C6294" s="2"/>
      <c r="E6294" s="2"/>
      <c r="G6294" s="2"/>
      <c r="H6294" s="6"/>
      <c r="I6294" s="9"/>
      <c r="J6294" s="9"/>
      <c r="K6294" s="9"/>
    </row>
    <row r="6295" spans="1:11" x14ac:dyDescent="0.25">
      <c r="A6295" s="2"/>
      <c r="B6295" s="2"/>
      <c r="C6295" s="2"/>
      <c r="E6295" s="2"/>
      <c r="G6295" s="2"/>
      <c r="H6295" s="6"/>
      <c r="I6295" s="9"/>
      <c r="J6295" s="9"/>
      <c r="K6295" s="9"/>
    </row>
    <row r="6296" spans="1:11" x14ac:dyDescent="0.25">
      <c r="A6296" s="2"/>
      <c r="B6296" s="2"/>
      <c r="C6296" s="2"/>
      <c r="E6296" s="2"/>
      <c r="G6296" s="2"/>
      <c r="H6296" s="6"/>
      <c r="I6296" s="9"/>
      <c r="J6296" s="9"/>
      <c r="K6296" s="9"/>
    </row>
    <row r="6297" spans="1:11" x14ac:dyDescent="0.25">
      <c r="A6297" s="2"/>
      <c r="B6297" s="2"/>
      <c r="C6297" s="2"/>
      <c r="E6297" s="2"/>
      <c r="G6297" s="2"/>
      <c r="H6297" s="6"/>
      <c r="I6297" s="9"/>
      <c r="J6297" s="9"/>
      <c r="K6297" s="9"/>
    </row>
    <row r="6298" spans="1:11" x14ac:dyDescent="0.25">
      <c r="A6298" s="2"/>
      <c r="B6298" s="2"/>
      <c r="C6298" s="2"/>
      <c r="E6298" s="2"/>
      <c r="G6298" s="2"/>
      <c r="H6298" s="6"/>
      <c r="I6298" s="9"/>
      <c r="J6298" s="9"/>
      <c r="K6298" s="9"/>
    </row>
    <row r="6299" spans="1:11" x14ac:dyDescent="0.25">
      <c r="A6299" s="2"/>
      <c r="B6299" s="2"/>
      <c r="C6299" s="2"/>
      <c r="E6299" s="2"/>
      <c r="G6299" s="2"/>
      <c r="H6299" s="6"/>
      <c r="I6299" s="9"/>
      <c r="J6299" s="9"/>
      <c r="K6299" s="9"/>
    </row>
    <row r="6300" spans="1:11" x14ac:dyDescent="0.25">
      <c r="A6300" s="2"/>
      <c r="B6300" s="2"/>
      <c r="C6300" s="2"/>
      <c r="E6300" s="2"/>
      <c r="G6300" s="2"/>
      <c r="H6300" s="6"/>
      <c r="I6300" s="9"/>
      <c r="J6300" s="9"/>
      <c r="K6300" s="9"/>
    </row>
    <row r="6301" spans="1:11" x14ac:dyDescent="0.25">
      <c r="A6301" s="2"/>
      <c r="B6301" s="2"/>
      <c r="C6301" s="2"/>
      <c r="E6301" s="2"/>
      <c r="G6301" s="2"/>
      <c r="H6301" s="6"/>
      <c r="I6301" s="9"/>
      <c r="J6301" s="9"/>
      <c r="K6301" s="9"/>
    </row>
    <row r="6302" spans="1:11" x14ac:dyDescent="0.25">
      <c r="A6302" s="2"/>
      <c r="B6302" s="2"/>
      <c r="C6302" s="2"/>
      <c r="E6302" s="2"/>
      <c r="G6302" s="2"/>
      <c r="H6302" s="6"/>
      <c r="I6302" s="9"/>
      <c r="J6302" s="9"/>
      <c r="K6302" s="9"/>
    </row>
    <row r="6303" spans="1:11" x14ac:dyDescent="0.25">
      <c r="A6303" s="2"/>
      <c r="B6303" s="2"/>
      <c r="C6303" s="2"/>
      <c r="E6303" s="2"/>
      <c r="G6303" s="2"/>
      <c r="H6303" s="6"/>
      <c r="I6303" s="9"/>
      <c r="J6303" s="9"/>
      <c r="K6303" s="9"/>
    </row>
    <row r="6304" spans="1:11" x14ac:dyDescent="0.25">
      <c r="A6304" s="2"/>
      <c r="B6304" s="2"/>
      <c r="C6304" s="2"/>
      <c r="E6304" s="2"/>
      <c r="G6304" s="2"/>
      <c r="H6304" s="6"/>
      <c r="I6304" s="9"/>
      <c r="J6304" s="9"/>
      <c r="K6304" s="9"/>
    </row>
    <row r="6305" spans="1:11" x14ac:dyDescent="0.25">
      <c r="A6305" s="2"/>
      <c r="B6305" s="2"/>
      <c r="C6305" s="2"/>
      <c r="E6305" s="2"/>
      <c r="G6305" s="2"/>
      <c r="H6305" s="6"/>
      <c r="I6305" s="9"/>
      <c r="J6305" s="9"/>
      <c r="K6305" s="9"/>
    </row>
    <row r="6306" spans="1:11" x14ac:dyDescent="0.25">
      <c r="A6306" s="2"/>
      <c r="B6306" s="2"/>
      <c r="C6306" s="2"/>
      <c r="E6306" s="2"/>
      <c r="G6306" s="2"/>
      <c r="H6306" s="6"/>
      <c r="I6306" s="9"/>
      <c r="J6306" s="9"/>
      <c r="K6306" s="9"/>
    </row>
    <row r="6307" spans="1:11" x14ac:dyDescent="0.25">
      <c r="A6307" s="2"/>
      <c r="B6307" s="2"/>
      <c r="C6307" s="2"/>
      <c r="E6307" s="2"/>
      <c r="G6307" s="2"/>
      <c r="H6307" s="6"/>
      <c r="I6307" s="9"/>
      <c r="J6307" s="9"/>
      <c r="K6307" s="9"/>
    </row>
    <row r="6308" spans="1:11" x14ac:dyDescent="0.25">
      <c r="A6308" s="2"/>
      <c r="B6308" s="2"/>
      <c r="C6308" s="2"/>
      <c r="E6308" s="2"/>
      <c r="G6308" s="2"/>
      <c r="H6308" s="6"/>
      <c r="I6308" s="9"/>
      <c r="J6308" s="9"/>
      <c r="K6308" s="9"/>
    </row>
    <row r="6309" spans="1:11" x14ac:dyDescent="0.25">
      <c r="A6309" s="2"/>
      <c r="B6309" s="2"/>
      <c r="C6309" s="2"/>
      <c r="E6309" s="2"/>
      <c r="G6309" s="2"/>
      <c r="H6309" s="6"/>
      <c r="I6309" s="9"/>
      <c r="J6309" s="9"/>
      <c r="K6309" s="9"/>
    </row>
    <row r="6310" spans="1:11" x14ac:dyDescent="0.25">
      <c r="A6310" s="2"/>
      <c r="B6310" s="2"/>
      <c r="C6310" s="2"/>
      <c r="E6310" s="2"/>
      <c r="G6310" s="2"/>
      <c r="H6310" s="6"/>
      <c r="I6310" s="9"/>
      <c r="J6310" s="9"/>
      <c r="K6310" s="9"/>
    </row>
    <row r="6311" spans="1:11" x14ac:dyDescent="0.25">
      <c r="A6311" s="2"/>
      <c r="B6311" s="2"/>
      <c r="C6311" s="2"/>
      <c r="E6311" s="2"/>
      <c r="G6311" s="2"/>
      <c r="H6311" s="6"/>
      <c r="I6311" s="9"/>
      <c r="J6311" s="9"/>
      <c r="K6311" s="9"/>
    </row>
    <row r="6312" spans="1:11" x14ac:dyDescent="0.25">
      <c r="A6312" s="2"/>
      <c r="B6312" s="2"/>
      <c r="C6312" s="2"/>
      <c r="E6312" s="2"/>
      <c r="G6312" s="2"/>
      <c r="H6312" s="6"/>
      <c r="I6312" s="9"/>
      <c r="J6312" s="9"/>
      <c r="K6312" s="9"/>
    </row>
    <row r="6313" spans="1:11" x14ac:dyDescent="0.25">
      <c r="A6313" s="2"/>
      <c r="B6313" s="2"/>
      <c r="C6313" s="2"/>
      <c r="E6313" s="2"/>
      <c r="G6313" s="2"/>
      <c r="H6313" s="6"/>
      <c r="I6313" s="9"/>
      <c r="J6313" s="9"/>
      <c r="K6313" s="9"/>
    </row>
    <row r="6314" spans="1:11" x14ac:dyDescent="0.25">
      <c r="A6314" s="2"/>
      <c r="B6314" s="2"/>
      <c r="C6314" s="2"/>
      <c r="E6314" s="2"/>
      <c r="G6314" s="2"/>
      <c r="H6314" s="6"/>
      <c r="I6314" s="9"/>
      <c r="J6314" s="9"/>
      <c r="K6314" s="9"/>
    </row>
    <row r="6315" spans="1:11" x14ac:dyDescent="0.25">
      <c r="A6315" s="2"/>
      <c r="B6315" s="2"/>
      <c r="C6315" s="2"/>
      <c r="E6315" s="2"/>
      <c r="G6315" s="2"/>
      <c r="H6315" s="6"/>
      <c r="I6315" s="9"/>
      <c r="J6315" s="9"/>
      <c r="K6315" s="9"/>
    </row>
    <row r="6316" spans="1:11" x14ac:dyDescent="0.25">
      <c r="A6316" s="2"/>
      <c r="B6316" s="2"/>
      <c r="C6316" s="2"/>
      <c r="E6316" s="2"/>
      <c r="G6316" s="2"/>
      <c r="H6316" s="6"/>
      <c r="I6316" s="9"/>
      <c r="J6316" s="9"/>
      <c r="K6316" s="9"/>
    </row>
    <row r="6317" spans="1:11" x14ac:dyDescent="0.25">
      <c r="A6317" s="2"/>
      <c r="B6317" s="2"/>
      <c r="C6317" s="2"/>
      <c r="E6317" s="2"/>
      <c r="G6317" s="2"/>
      <c r="H6317" s="6"/>
      <c r="I6317" s="9"/>
      <c r="J6317" s="9"/>
      <c r="K6317" s="9"/>
    </row>
    <row r="6318" spans="1:11" x14ac:dyDescent="0.25">
      <c r="A6318" s="2"/>
      <c r="B6318" s="2"/>
      <c r="C6318" s="2"/>
      <c r="E6318" s="2"/>
      <c r="G6318" s="2"/>
      <c r="H6318" s="6"/>
      <c r="I6318" s="9"/>
      <c r="J6318" s="9"/>
      <c r="K6318" s="9"/>
    </row>
    <row r="6319" spans="1:11" x14ac:dyDescent="0.25">
      <c r="A6319" s="2"/>
      <c r="B6319" s="2"/>
      <c r="C6319" s="2"/>
      <c r="E6319" s="2"/>
      <c r="G6319" s="2"/>
      <c r="H6319" s="6"/>
      <c r="I6319" s="9"/>
      <c r="J6319" s="9"/>
      <c r="K6319" s="9"/>
    </row>
    <row r="6320" spans="1:11" x14ac:dyDescent="0.25">
      <c r="A6320" s="2"/>
      <c r="B6320" s="2"/>
      <c r="C6320" s="2"/>
      <c r="E6320" s="2"/>
      <c r="G6320" s="2"/>
      <c r="H6320" s="6"/>
      <c r="I6320" s="9"/>
      <c r="J6320" s="9"/>
      <c r="K6320" s="9"/>
    </row>
    <row r="6321" spans="1:11" x14ac:dyDescent="0.25">
      <c r="A6321" s="2"/>
      <c r="B6321" s="2"/>
      <c r="C6321" s="2"/>
      <c r="E6321" s="2"/>
      <c r="G6321" s="2"/>
      <c r="H6321" s="6"/>
      <c r="I6321" s="9"/>
      <c r="J6321" s="9"/>
      <c r="K6321" s="9"/>
    </row>
    <row r="6322" spans="1:11" x14ac:dyDescent="0.25">
      <c r="A6322" s="2"/>
      <c r="B6322" s="2"/>
      <c r="C6322" s="2"/>
      <c r="E6322" s="2"/>
      <c r="G6322" s="2"/>
      <c r="H6322" s="6"/>
      <c r="I6322" s="9"/>
      <c r="J6322" s="9"/>
      <c r="K6322" s="9"/>
    </row>
    <row r="6323" spans="1:11" x14ac:dyDescent="0.25">
      <c r="A6323" s="2"/>
      <c r="B6323" s="2"/>
      <c r="C6323" s="2"/>
      <c r="E6323" s="2"/>
      <c r="G6323" s="2"/>
      <c r="H6323" s="6"/>
      <c r="I6323" s="9"/>
      <c r="J6323" s="9"/>
      <c r="K6323" s="9"/>
    </row>
    <row r="6324" spans="1:11" x14ac:dyDescent="0.25">
      <c r="A6324" s="2"/>
      <c r="B6324" s="2"/>
      <c r="C6324" s="2"/>
      <c r="E6324" s="2"/>
      <c r="G6324" s="2"/>
      <c r="H6324" s="6"/>
      <c r="I6324" s="9"/>
      <c r="J6324" s="9"/>
      <c r="K6324" s="9"/>
    </row>
    <row r="6325" spans="1:11" x14ac:dyDescent="0.25">
      <c r="A6325" s="2"/>
      <c r="B6325" s="2"/>
      <c r="C6325" s="2"/>
      <c r="E6325" s="2"/>
      <c r="G6325" s="2"/>
      <c r="H6325" s="6"/>
      <c r="I6325" s="9"/>
      <c r="J6325" s="9"/>
      <c r="K6325" s="9"/>
    </row>
    <row r="6326" spans="1:11" x14ac:dyDescent="0.25">
      <c r="A6326" s="2"/>
      <c r="B6326" s="2"/>
      <c r="C6326" s="2"/>
      <c r="E6326" s="2"/>
      <c r="G6326" s="2"/>
      <c r="H6326" s="6"/>
      <c r="I6326" s="9"/>
      <c r="J6326" s="9"/>
      <c r="K6326" s="9"/>
    </row>
    <row r="6327" spans="1:11" x14ac:dyDescent="0.25">
      <c r="A6327" s="2"/>
      <c r="B6327" s="2"/>
      <c r="C6327" s="2"/>
      <c r="E6327" s="2"/>
      <c r="G6327" s="2"/>
      <c r="H6327" s="6"/>
      <c r="I6327" s="9"/>
      <c r="J6327" s="9"/>
      <c r="K6327" s="9"/>
    </row>
    <row r="6328" spans="1:11" x14ac:dyDescent="0.25">
      <c r="A6328" s="2"/>
      <c r="B6328" s="2"/>
      <c r="C6328" s="2"/>
      <c r="E6328" s="2"/>
      <c r="G6328" s="2"/>
      <c r="H6328" s="6"/>
      <c r="I6328" s="9"/>
      <c r="J6328" s="9"/>
      <c r="K6328" s="9"/>
    </row>
    <row r="6329" spans="1:11" x14ac:dyDescent="0.25">
      <c r="A6329" s="2"/>
      <c r="B6329" s="2"/>
      <c r="C6329" s="2"/>
      <c r="E6329" s="2"/>
      <c r="G6329" s="2"/>
      <c r="H6329" s="6"/>
      <c r="I6329" s="9"/>
      <c r="J6329" s="9"/>
      <c r="K6329" s="9"/>
    </row>
    <row r="6330" spans="1:11" x14ac:dyDescent="0.25">
      <c r="A6330" s="2"/>
      <c r="B6330" s="2"/>
      <c r="C6330" s="2"/>
      <c r="E6330" s="2"/>
      <c r="G6330" s="2"/>
      <c r="H6330" s="6"/>
      <c r="I6330" s="9"/>
      <c r="J6330" s="9"/>
      <c r="K6330" s="9"/>
    </row>
    <row r="6331" spans="1:11" x14ac:dyDescent="0.25">
      <c r="A6331" s="2"/>
      <c r="B6331" s="2"/>
      <c r="C6331" s="2"/>
      <c r="E6331" s="2"/>
      <c r="G6331" s="2"/>
      <c r="H6331" s="6"/>
      <c r="I6331" s="9"/>
      <c r="J6331" s="9"/>
      <c r="K6331" s="9"/>
    </row>
    <row r="6332" spans="1:11" x14ac:dyDescent="0.25">
      <c r="A6332" s="2"/>
      <c r="B6332" s="2"/>
      <c r="C6332" s="2"/>
      <c r="E6332" s="2"/>
      <c r="G6332" s="2"/>
      <c r="H6332" s="6"/>
      <c r="I6332" s="9"/>
      <c r="J6332" s="9"/>
      <c r="K6332" s="9"/>
    </row>
    <row r="6333" spans="1:11" x14ac:dyDescent="0.25">
      <c r="A6333" s="2"/>
      <c r="B6333" s="2"/>
      <c r="C6333" s="2"/>
      <c r="E6333" s="2"/>
      <c r="G6333" s="2"/>
      <c r="H6333" s="6"/>
      <c r="I6333" s="9"/>
      <c r="J6333" s="9"/>
      <c r="K6333" s="9"/>
    </row>
    <row r="6334" spans="1:11" x14ac:dyDescent="0.25">
      <c r="A6334" s="2"/>
      <c r="B6334" s="2"/>
      <c r="C6334" s="2"/>
      <c r="E6334" s="2"/>
      <c r="G6334" s="2"/>
      <c r="H6334" s="6"/>
      <c r="I6334" s="9"/>
      <c r="J6334" s="9"/>
      <c r="K6334" s="9"/>
    </row>
    <row r="6335" spans="1:11" x14ac:dyDescent="0.25">
      <c r="A6335" s="2"/>
      <c r="B6335" s="2"/>
      <c r="C6335" s="2"/>
      <c r="E6335" s="2"/>
      <c r="G6335" s="2"/>
      <c r="H6335" s="6"/>
      <c r="I6335" s="9"/>
      <c r="J6335" s="9"/>
      <c r="K6335" s="9"/>
    </row>
    <row r="6336" spans="1:11" x14ac:dyDescent="0.25">
      <c r="A6336" s="2"/>
      <c r="B6336" s="2"/>
      <c r="C6336" s="2"/>
      <c r="E6336" s="2"/>
      <c r="G6336" s="2"/>
      <c r="H6336" s="6"/>
      <c r="I6336" s="9"/>
      <c r="J6336" s="9"/>
      <c r="K6336" s="9"/>
    </row>
    <row r="6337" spans="1:11" x14ac:dyDescent="0.25">
      <c r="A6337" s="2"/>
      <c r="B6337" s="2"/>
      <c r="C6337" s="2"/>
      <c r="E6337" s="2"/>
      <c r="G6337" s="2"/>
      <c r="H6337" s="6"/>
      <c r="I6337" s="9"/>
      <c r="J6337" s="9"/>
      <c r="K6337" s="9"/>
    </row>
    <row r="6338" spans="1:11" x14ac:dyDescent="0.25">
      <c r="A6338" s="2"/>
      <c r="B6338" s="2"/>
      <c r="C6338" s="2"/>
      <c r="E6338" s="2"/>
      <c r="G6338" s="2"/>
      <c r="H6338" s="6"/>
      <c r="I6338" s="9"/>
      <c r="J6338" s="9"/>
      <c r="K6338" s="9"/>
    </row>
    <row r="6339" spans="1:11" x14ac:dyDescent="0.25">
      <c r="A6339" s="2"/>
      <c r="B6339" s="2"/>
      <c r="C6339" s="2"/>
      <c r="E6339" s="2"/>
      <c r="G6339" s="2"/>
      <c r="H6339" s="6"/>
      <c r="I6339" s="9"/>
      <c r="J6339" s="9"/>
      <c r="K6339" s="9"/>
    </row>
    <row r="6340" spans="1:11" x14ac:dyDescent="0.25">
      <c r="A6340" s="2"/>
      <c r="B6340" s="2"/>
      <c r="C6340" s="2"/>
      <c r="E6340" s="2"/>
      <c r="G6340" s="2"/>
      <c r="H6340" s="6"/>
      <c r="I6340" s="9"/>
      <c r="J6340" s="9"/>
      <c r="K6340" s="9"/>
    </row>
    <row r="6341" spans="1:11" x14ac:dyDescent="0.25">
      <c r="A6341" s="2"/>
      <c r="B6341" s="2"/>
      <c r="C6341" s="2"/>
      <c r="E6341" s="2"/>
      <c r="G6341" s="2"/>
      <c r="H6341" s="6"/>
      <c r="I6341" s="9"/>
      <c r="J6341" s="9"/>
      <c r="K6341" s="9"/>
    </row>
    <row r="6342" spans="1:11" x14ac:dyDescent="0.25">
      <c r="A6342" s="2"/>
      <c r="B6342" s="2"/>
      <c r="C6342" s="2"/>
      <c r="E6342" s="2"/>
      <c r="G6342" s="2"/>
      <c r="H6342" s="6"/>
      <c r="I6342" s="9"/>
      <c r="J6342" s="9"/>
      <c r="K6342" s="9"/>
    </row>
    <row r="6343" spans="1:11" x14ac:dyDescent="0.25">
      <c r="A6343" s="2"/>
      <c r="B6343" s="2"/>
      <c r="C6343" s="2"/>
      <c r="E6343" s="2"/>
      <c r="G6343" s="2"/>
      <c r="H6343" s="6"/>
      <c r="I6343" s="9"/>
      <c r="J6343" s="9"/>
      <c r="K6343" s="9"/>
    </row>
    <row r="6344" spans="1:11" x14ac:dyDescent="0.25">
      <c r="A6344" s="2"/>
      <c r="B6344" s="2"/>
      <c r="C6344" s="2"/>
      <c r="E6344" s="2"/>
      <c r="G6344" s="2"/>
      <c r="H6344" s="6"/>
      <c r="I6344" s="9"/>
      <c r="J6344" s="9"/>
      <c r="K6344" s="9"/>
    </row>
    <row r="6345" spans="1:11" x14ac:dyDescent="0.25">
      <c r="A6345" s="2"/>
      <c r="B6345" s="2"/>
      <c r="C6345" s="2"/>
      <c r="E6345" s="2"/>
      <c r="G6345" s="2"/>
      <c r="H6345" s="6"/>
      <c r="I6345" s="9"/>
      <c r="J6345" s="9"/>
      <c r="K6345" s="9"/>
    </row>
    <row r="6346" spans="1:11" x14ac:dyDescent="0.25">
      <c r="A6346" s="2"/>
      <c r="B6346" s="2"/>
      <c r="C6346" s="2"/>
      <c r="E6346" s="2"/>
      <c r="G6346" s="2"/>
      <c r="H6346" s="6"/>
      <c r="I6346" s="9"/>
      <c r="J6346" s="9"/>
      <c r="K6346" s="9"/>
    </row>
    <row r="6347" spans="1:11" x14ac:dyDescent="0.25">
      <c r="A6347" s="2"/>
      <c r="B6347" s="2"/>
      <c r="C6347" s="2"/>
      <c r="E6347" s="2"/>
      <c r="G6347" s="2"/>
      <c r="H6347" s="6"/>
      <c r="I6347" s="9"/>
      <c r="J6347" s="9"/>
      <c r="K6347" s="9"/>
    </row>
    <row r="6348" spans="1:11" x14ac:dyDescent="0.25">
      <c r="A6348" s="2"/>
      <c r="B6348" s="2"/>
      <c r="C6348" s="2"/>
      <c r="E6348" s="2"/>
      <c r="G6348" s="2"/>
      <c r="H6348" s="6"/>
      <c r="I6348" s="9"/>
      <c r="J6348" s="9"/>
      <c r="K6348" s="9"/>
    </row>
    <row r="6349" spans="1:11" x14ac:dyDescent="0.25">
      <c r="A6349" s="2"/>
      <c r="B6349" s="2"/>
      <c r="C6349" s="2"/>
      <c r="E6349" s="2"/>
      <c r="G6349" s="2"/>
      <c r="H6349" s="6"/>
      <c r="I6349" s="9"/>
      <c r="J6349" s="9"/>
      <c r="K6349" s="9"/>
    </row>
    <row r="6350" spans="1:11" x14ac:dyDescent="0.25">
      <c r="A6350" s="2"/>
      <c r="B6350" s="2"/>
      <c r="C6350" s="2"/>
      <c r="E6350" s="2"/>
      <c r="G6350" s="2"/>
      <c r="H6350" s="6"/>
      <c r="I6350" s="9"/>
      <c r="J6350" s="9"/>
      <c r="K6350" s="9"/>
    </row>
    <row r="6351" spans="1:11" x14ac:dyDescent="0.25">
      <c r="A6351" s="2"/>
      <c r="B6351" s="2"/>
      <c r="C6351" s="2"/>
      <c r="E6351" s="2"/>
      <c r="G6351" s="2"/>
      <c r="H6351" s="6"/>
      <c r="I6351" s="9"/>
      <c r="J6351" s="9"/>
      <c r="K6351" s="9"/>
    </row>
    <row r="6352" spans="1:11" x14ac:dyDescent="0.25">
      <c r="A6352" s="2"/>
      <c r="B6352" s="2"/>
      <c r="C6352" s="2"/>
      <c r="E6352" s="2"/>
      <c r="G6352" s="2"/>
      <c r="H6352" s="6"/>
      <c r="I6352" s="9"/>
      <c r="J6352" s="9"/>
      <c r="K6352" s="9"/>
    </row>
    <row r="6353" spans="1:11" x14ac:dyDescent="0.25">
      <c r="A6353" s="2"/>
      <c r="B6353" s="2"/>
      <c r="C6353" s="2"/>
      <c r="E6353" s="2"/>
      <c r="G6353" s="2"/>
      <c r="H6353" s="6"/>
      <c r="I6353" s="9"/>
      <c r="J6353" s="9"/>
      <c r="K6353" s="9"/>
    </row>
    <row r="6354" spans="1:11" x14ac:dyDescent="0.25">
      <c r="A6354" s="2"/>
      <c r="B6354" s="2"/>
      <c r="C6354" s="2"/>
      <c r="E6354" s="2"/>
      <c r="G6354" s="2"/>
      <c r="H6354" s="6"/>
      <c r="I6354" s="9"/>
      <c r="J6354" s="9"/>
      <c r="K6354" s="9"/>
    </row>
    <row r="6355" spans="1:11" x14ac:dyDescent="0.25">
      <c r="A6355" s="2"/>
      <c r="B6355" s="2"/>
      <c r="C6355" s="2"/>
      <c r="E6355" s="2"/>
      <c r="G6355" s="2"/>
      <c r="H6355" s="6"/>
      <c r="I6355" s="9"/>
      <c r="J6355" s="9"/>
      <c r="K6355" s="9"/>
    </row>
    <row r="6356" spans="1:11" x14ac:dyDescent="0.25">
      <c r="A6356" s="2"/>
      <c r="B6356" s="2"/>
      <c r="C6356" s="2"/>
      <c r="E6356" s="2"/>
      <c r="G6356" s="2"/>
      <c r="H6356" s="6"/>
      <c r="I6356" s="9"/>
      <c r="J6356" s="9"/>
      <c r="K6356" s="9"/>
    </row>
    <row r="6357" spans="1:11" x14ac:dyDescent="0.25">
      <c r="A6357" s="2"/>
      <c r="B6357" s="2"/>
      <c r="C6357" s="2"/>
      <c r="E6357" s="2"/>
      <c r="G6357" s="2"/>
      <c r="H6357" s="6"/>
      <c r="I6357" s="9"/>
      <c r="J6357" s="9"/>
      <c r="K6357" s="9"/>
    </row>
    <row r="6358" spans="1:11" x14ac:dyDescent="0.25">
      <c r="A6358" s="2"/>
      <c r="B6358" s="2"/>
      <c r="C6358" s="2"/>
      <c r="E6358" s="2"/>
      <c r="G6358" s="2"/>
      <c r="H6358" s="6"/>
      <c r="I6358" s="9"/>
      <c r="J6358" s="9"/>
      <c r="K6358" s="9"/>
    </row>
    <row r="6359" spans="1:11" x14ac:dyDescent="0.25">
      <c r="A6359" s="2"/>
      <c r="B6359" s="2"/>
      <c r="C6359" s="2"/>
      <c r="E6359" s="2"/>
      <c r="G6359" s="2"/>
      <c r="H6359" s="6"/>
      <c r="I6359" s="9"/>
      <c r="J6359" s="9"/>
      <c r="K6359" s="9"/>
    </row>
    <row r="6360" spans="1:11" x14ac:dyDescent="0.25">
      <c r="A6360" s="2"/>
      <c r="B6360" s="2"/>
      <c r="C6360" s="2"/>
      <c r="E6360" s="2"/>
      <c r="G6360" s="2"/>
      <c r="H6360" s="6"/>
      <c r="I6360" s="9"/>
      <c r="J6360" s="9"/>
      <c r="K6360" s="9"/>
    </row>
    <row r="6361" spans="1:11" x14ac:dyDescent="0.25">
      <c r="A6361" s="2"/>
      <c r="B6361" s="2"/>
      <c r="C6361" s="2"/>
      <c r="E6361" s="2"/>
      <c r="G6361" s="2"/>
      <c r="H6361" s="6"/>
      <c r="I6361" s="9"/>
      <c r="J6361" s="9"/>
      <c r="K6361" s="9"/>
    </row>
    <row r="6362" spans="1:11" x14ac:dyDescent="0.25">
      <c r="A6362" s="2"/>
      <c r="B6362" s="2"/>
      <c r="C6362" s="2"/>
      <c r="E6362" s="2"/>
      <c r="G6362" s="2"/>
      <c r="H6362" s="6"/>
      <c r="I6362" s="9"/>
      <c r="J6362" s="9"/>
      <c r="K6362" s="9"/>
    </row>
    <row r="6363" spans="1:11" x14ac:dyDescent="0.25">
      <c r="A6363" s="2"/>
      <c r="B6363" s="2"/>
      <c r="C6363" s="2"/>
      <c r="E6363" s="2"/>
      <c r="G6363" s="2"/>
      <c r="H6363" s="6"/>
      <c r="I6363" s="9"/>
      <c r="J6363" s="9"/>
      <c r="K6363" s="9"/>
    </row>
    <row r="6364" spans="1:11" x14ac:dyDescent="0.25">
      <c r="A6364" s="2"/>
      <c r="B6364" s="2"/>
      <c r="C6364" s="2"/>
      <c r="E6364" s="2"/>
      <c r="G6364" s="2"/>
      <c r="H6364" s="6"/>
      <c r="I6364" s="9"/>
      <c r="J6364" s="9"/>
      <c r="K6364" s="9"/>
    </row>
    <row r="6365" spans="1:11" x14ac:dyDescent="0.25">
      <c r="A6365" s="2"/>
      <c r="B6365" s="2"/>
      <c r="C6365" s="2"/>
      <c r="E6365" s="2"/>
      <c r="G6365" s="2"/>
      <c r="H6365" s="6"/>
      <c r="I6365" s="9"/>
      <c r="J6365" s="9"/>
      <c r="K6365" s="9"/>
    </row>
    <row r="6366" spans="1:11" x14ac:dyDescent="0.25">
      <c r="A6366" s="2"/>
      <c r="B6366" s="2"/>
      <c r="C6366" s="2"/>
      <c r="E6366" s="2"/>
      <c r="G6366" s="2"/>
      <c r="H6366" s="6"/>
      <c r="I6366" s="9"/>
      <c r="J6366" s="9"/>
      <c r="K6366" s="9"/>
    </row>
    <row r="6367" spans="1:11" x14ac:dyDescent="0.25">
      <c r="A6367" s="2"/>
      <c r="B6367" s="2"/>
      <c r="C6367" s="2"/>
      <c r="E6367" s="2"/>
      <c r="G6367" s="2"/>
      <c r="H6367" s="6"/>
      <c r="I6367" s="9"/>
      <c r="J6367" s="9"/>
      <c r="K6367" s="9"/>
    </row>
    <row r="6368" spans="1:11" x14ac:dyDescent="0.25">
      <c r="A6368" s="2"/>
      <c r="B6368" s="2"/>
      <c r="C6368" s="2"/>
      <c r="E6368" s="2"/>
      <c r="G6368" s="2"/>
      <c r="H6368" s="6"/>
      <c r="I6368" s="9"/>
      <c r="J6368" s="9"/>
      <c r="K6368" s="9"/>
    </row>
    <row r="6369" spans="1:11" x14ac:dyDescent="0.25">
      <c r="A6369" s="2"/>
      <c r="B6369" s="2"/>
      <c r="C6369" s="2"/>
      <c r="E6369" s="2"/>
      <c r="G6369" s="2"/>
      <c r="H6369" s="6"/>
      <c r="I6369" s="9"/>
      <c r="J6369" s="9"/>
      <c r="K6369" s="9"/>
    </row>
    <row r="6370" spans="1:11" x14ac:dyDescent="0.25">
      <c r="A6370" s="2"/>
      <c r="B6370" s="2"/>
      <c r="C6370" s="2"/>
      <c r="E6370" s="2"/>
      <c r="G6370" s="2"/>
      <c r="H6370" s="6"/>
      <c r="I6370" s="9"/>
      <c r="J6370" s="9"/>
      <c r="K6370" s="9"/>
    </row>
    <row r="6371" spans="1:11" x14ac:dyDescent="0.25">
      <c r="A6371" s="2"/>
      <c r="B6371" s="2"/>
      <c r="C6371" s="2"/>
      <c r="E6371" s="2"/>
      <c r="G6371" s="2"/>
      <c r="H6371" s="6"/>
      <c r="I6371" s="9"/>
      <c r="J6371" s="9"/>
      <c r="K6371" s="9"/>
    </row>
    <row r="6372" spans="1:11" x14ac:dyDescent="0.25">
      <c r="A6372" s="2"/>
      <c r="B6372" s="2"/>
      <c r="C6372" s="2"/>
      <c r="E6372" s="2"/>
      <c r="G6372" s="2"/>
      <c r="H6372" s="6"/>
      <c r="I6372" s="9"/>
      <c r="J6372" s="9"/>
      <c r="K6372" s="9"/>
    </row>
    <row r="6373" spans="1:11" x14ac:dyDescent="0.25">
      <c r="A6373" s="2"/>
      <c r="B6373" s="2"/>
      <c r="C6373" s="2"/>
      <c r="E6373" s="2"/>
      <c r="G6373" s="2"/>
      <c r="H6373" s="6"/>
      <c r="I6373" s="9"/>
      <c r="J6373" s="9"/>
      <c r="K6373" s="9"/>
    </row>
    <row r="6374" spans="1:11" x14ac:dyDescent="0.25">
      <c r="A6374" s="2"/>
      <c r="B6374" s="2"/>
      <c r="C6374" s="2"/>
      <c r="E6374" s="2"/>
      <c r="G6374" s="2"/>
      <c r="H6374" s="6"/>
      <c r="I6374" s="9"/>
      <c r="J6374" s="9"/>
      <c r="K6374" s="9"/>
    </row>
    <row r="6375" spans="1:11" x14ac:dyDescent="0.25">
      <c r="A6375" s="2"/>
      <c r="B6375" s="2"/>
      <c r="C6375" s="2"/>
      <c r="E6375" s="2"/>
      <c r="G6375" s="2"/>
      <c r="H6375" s="6"/>
      <c r="I6375" s="9"/>
      <c r="J6375" s="9"/>
      <c r="K6375" s="9"/>
    </row>
    <row r="6376" spans="1:11" x14ac:dyDescent="0.25">
      <c r="A6376" s="2"/>
      <c r="B6376" s="2"/>
      <c r="C6376" s="2"/>
      <c r="E6376" s="2"/>
      <c r="G6376" s="2"/>
      <c r="H6376" s="6"/>
      <c r="I6376" s="9"/>
      <c r="J6376" s="9"/>
      <c r="K6376" s="9"/>
    </row>
    <row r="6377" spans="1:11" x14ac:dyDescent="0.25">
      <c r="A6377" s="2"/>
      <c r="B6377" s="2"/>
      <c r="C6377" s="2"/>
      <c r="E6377" s="2"/>
      <c r="G6377" s="2"/>
      <c r="H6377" s="6"/>
      <c r="I6377" s="9"/>
      <c r="J6377" s="9"/>
      <c r="K6377" s="9"/>
    </row>
    <row r="6378" spans="1:11" x14ac:dyDescent="0.25">
      <c r="A6378" s="2"/>
      <c r="B6378" s="2"/>
      <c r="C6378" s="2"/>
      <c r="E6378" s="2"/>
      <c r="G6378" s="2"/>
      <c r="H6378" s="6"/>
      <c r="I6378" s="9"/>
      <c r="J6378" s="9"/>
      <c r="K6378" s="9"/>
    </row>
    <row r="6379" spans="1:11" x14ac:dyDescent="0.25">
      <c r="A6379" s="2"/>
      <c r="B6379" s="2"/>
      <c r="C6379" s="2"/>
      <c r="E6379" s="2"/>
      <c r="G6379" s="2"/>
      <c r="H6379" s="6"/>
      <c r="I6379" s="9"/>
      <c r="J6379" s="9"/>
      <c r="K6379" s="9"/>
    </row>
    <row r="6380" spans="1:11" x14ac:dyDescent="0.25">
      <c r="A6380" s="2"/>
      <c r="B6380" s="2"/>
      <c r="C6380" s="2"/>
      <c r="E6380" s="2"/>
      <c r="G6380" s="2"/>
      <c r="H6380" s="6"/>
      <c r="I6380" s="9"/>
      <c r="J6380" s="9"/>
      <c r="K6380" s="9"/>
    </row>
    <row r="6381" spans="1:11" x14ac:dyDescent="0.25">
      <c r="A6381" s="2"/>
      <c r="B6381" s="2"/>
      <c r="C6381" s="2"/>
      <c r="E6381" s="2"/>
      <c r="G6381" s="2"/>
      <c r="H6381" s="6"/>
      <c r="I6381" s="9"/>
      <c r="J6381" s="9"/>
      <c r="K6381" s="9"/>
    </row>
    <row r="6382" spans="1:11" x14ac:dyDescent="0.25">
      <c r="A6382" s="2"/>
      <c r="B6382" s="2"/>
      <c r="C6382" s="2"/>
      <c r="E6382" s="2"/>
      <c r="G6382" s="2"/>
      <c r="H6382" s="6"/>
      <c r="I6382" s="9"/>
      <c r="J6382" s="9"/>
      <c r="K6382" s="9"/>
    </row>
    <row r="6383" spans="1:11" x14ac:dyDescent="0.25">
      <c r="A6383" s="2"/>
      <c r="B6383" s="2"/>
      <c r="C6383" s="2"/>
      <c r="E6383" s="2"/>
      <c r="G6383" s="2"/>
      <c r="H6383" s="6"/>
      <c r="I6383" s="9"/>
      <c r="J6383" s="9"/>
      <c r="K6383" s="9"/>
    </row>
    <row r="6384" spans="1:11" x14ac:dyDescent="0.25">
      <c r="A6384" s="2"/>
      <c r="B6384" s="2"/>
      <c r="C6384" s="2"/>
      <c r="E6384" s="2"/>
      <c r="G6384" s="2"/>
      <c r="H6384" s="6"/>
      <c r="I6384" s="9"/>
      <c r="J6384" s="9"/>
      <c r="K6384" s="9"/>
    </row>
    <row r="6385" spans="1:11" x14ac:dyDescent="0.25">
      <c r="A6385" s="2"/>
      <c r="B6385" s="2"/>
      <c r="C6385" s="2"/>
      <c r="E6385" s="2"/>
      <c r="G6385" s="2"/>
      <c r="H6385" s="6"/>
      <c r="I6385" s="9"/>
      <c r="J6385" s="9"/>
      <c r="K6385" s="9"/>
    </row>
    <row r="6386" spans="1:11" x14ac:dyDescent="0.25">
      <c r="A6386" s="2"/>
      <c r="B6386" s="2"/>
      <c r="C6386" s="2"/>
      <c r="E6386" s="2"/>
      <c r="G6386" s="2"/>
      <c r="H6386" s="6"/>
      <c r="I6386" s="9"/>
      <c r="J6386" s="9"/>
      <c r="K6386" s="9"/>
    </row>
    <row r="6387" spans="1:11" x14ac:dyDescent="0.25">
      <c r="A6387" s="2"/>
      <c r="B6387" s="2"/>
      <c r="C6387" s="2"/>
      <c r="E6387" s="2"/>
      <c r="G6387" s="2"/>
      <c r="H6387" s="6"/>
      <c r="I6387" s="9"/>
      <c r="J6387" s="9"/>
      <c r="K6387" s="9"/>
    </row>
    <row r="6388" spans="1:11" x14ac:dyDescent="0.25">
      <c r="A6388" s="2"/>
      <c r="B6388" s="2"/>
      <c r="C6388" s="2"/>
      <c r="E6388" s="2"/>
      <c r="G6388" s="2"/>
      <c r="H6388" s="6"/>
      <c r="I6388" s="9"/>
      <c r="J6388" s="9"/>
      <c r="K6388" s="9"/>
    </row>
    <row r="6389" spans="1:11" x14ac:dyDescent="0.25">
      <c r="A6389" s="2"/>
      <c r="B6389" s="2"/>
      <c r="C6389" s="2"/>
      <c r="E6389" s="2"/>
      <c r="G6389" s="2"/>
      <c r="H6389" s="6"/>
      <c r="I6389" s="9"/>
      <c r="J6389" s="9"/>
      <c r="K6389" s="9"/>
    </row>
    <row r="6390" spans="1:11" x14ac:dyDescent="0.25">
      <c r="A6390" s="2"/>
      <c r="B6390" s="2"/>
      <c r="C6390" s="2"/>
      <c r="E6390" s="2"/>
      <c r="G6390" s="2"/>
      <c r="H6390" s="6"/>
      <c r="I6390" s="9"/>
      <c r="J6390" s="9"/>
      <c r="K6390" s="9"/>
    </row>
    <row r="6391" spans="1:11" x14ac:dyDescent="0.25">
      <c r="A6391" s="2"/>
      <c r="B6391" s="2"/>
      <c r="C6391" s="2"/>
      <c r="E6391" s="2"/>
      <c r="G6391" s="2"/>
      <c r="H6391" s="6"/>
      <c r="I6391" s="9"/>
      <c r="J6391" s="9"/>
      <c r="K6391" s="9"/>
    </row>
    <row r="6392" spans="1:11" x14ac:dyDescent="0.25">
      <c r="A6392" s="2"/>
      <c r="B6392" s="2"/>
      <c r="C6392" s="2"/>
      <c r="E6392" s="2"/>
      <c r="G6392" s="2"/>
      <c r="H6392" s="6"/>
      <c r="I6392" s="9"/>
      <c r="J6392" s="9"/>
      <c r="K6392" s="9"/>
    </row>
    <row r="6393" spans="1:11" x14ac:dyDescent="0.25">
      <c r="A6393" s="2"/>
      <c r="B6393" s="2"/>
      <c r="C6393" s="2"/>
      <c r="E6393" s="2"/>
      <c r="G6393" s="2"/>
      <c r="H6393" s="6"/>
      <c r="I6393" s="9"/>
      <c r="J6393" s="9"/>
      <c r="K6393" s="9"/>
    </row>
    <row r="6394" spans="1:11" x14ac:dyDescent="0.25">
      <c r="A6394" s="2"/>
      <c r="B6394" s="2"/>
      <c r="C6394" s="2"/>
      <c r="E6394" s="2"/>
      <c r="G6394" s="2"/>
      <c r="H6394" s="6"/>
      <c r="I6394" s="9"/>
      <c r="J6394" s="9"/>
      <c r="K6394" s="9"/>
    </row>
    <row r="6395" spans="1:11" x14ac:dyDescent="0.25">
      <c r="A6395" s="2"/>
      <c r="B6395" s="2"/>
      <c r="C6395" s="2"/>
      <c r="E6395" s="2"/>
      <c r="G6395" s="2"/>
      <c r="H6395" s="6"/>
      <c r="I6395" s="9"/>
      <c r="J6395" s="9"/>
      <c r="K6395" s="9"/>
    </row>
    <row r="6396" spans="1:11" x14ac:dyDescent="0.25">
      <c r="A6396" s="2"/>
      <c r="B6396" s="2"/>
      <c r="C6396" s="2"/>
      <c r="E6396" s="2"/>
      <c r="G6396" s="2"/>
      <c r="H6396" s="6"/>
      <c r="I6396" s="9"/>
      <c r="J6396" s="9"/>
      <c r="K6396" s="9"/>
    </row>
    <row r="6397" spans="1:11" x14ac:dyDescent="0.25">
      <c r="A6397" s="2"/>
      <c r="B6397" s="2"/>
      <c r="C6397" s="2"/>
      <c r="E6397" s="2"/>
      <c r="G6397" s="2"/>
      <c r="H6397" s="6"/>
      <c r="I6397" s="9"/>
      <c r="J6397" s="9"/>
      <c r="K6397" s="9"/>
    </row>
    <row r="6398" spans="1:11" x14ac:dyDescent="0.25">
      <c r="A6398" s="2"/>
      <c r="B6398" s="2"/>
      <c r="C6398" s="2"/>
      <c r="E6398" s="2"/>
      <c r="G6398" s="2"/>
      <c r="H6398" s="6"/>
      <c r="I6398" s="9"/>
      <c r="J6398" s="9"/>
      <c r="K6398" s="9"/>
    </row>
    <row r="6399" spans="1:11" x14ac:dyDescent="0.25">
      <c r="A6399" s="2"/>
      <c r="B6399" s="2"/>
      <c r="C6399" s="2"/>
      <c r="E6399" s="2"/>
      <c r="G6399" s="2"/>
      <c r="H6399" s="6"/>
      <c r="I6399" s="9"/>
      <c r="J6399" s="9"/>
      <c r="K6399" s="9"/>
    </row>
    <row r="6400" spans="1:11" x14ac:dyDescent="0.25">
      <c r="A6400" s="2"/>
      <c r="B6400" s="2"/>
      <c r="C6400" s="2"/>
      <c r="E6400" s="2"/>
      <c r="G6400" s="2"/>
      <c r="H6400" s="6"/>
      <c r="I6400" s="9"/>
      <c r="J6400" s="9"/>
      <c r="K6400" s="9"/>
    </row>
    <row r="6401" spans="1:11" x14ac:dyDescent="0.25">
      <c r="A6401" s="2"/>
      <c r="B6401" s="2"/>
      <c r="C6401" s="2"/>
      <c r="E6401" s="2"/>
      <c r="G6401" s="2"/>
      <c r="H6401" s="6"/>
      <c r="I6401" s="9"/>
      <c r="J6401" s="9"/>
      <c r="K6401" s="9"/>
    </row>
    <row r="6402" spans="1:11" x14ac:dyDescent="0.25">
      <c r="A6402" s="2"/>
      <c r="B6402" s="2"/>
      <c r="C6402" s="2"/>
      <c r="E6402" s="2"/>
      <c r="G6402" s="2"/>
      <c r="H6402" s="6"/>
      <c r="I6402" s="9"/>
      <c r="J6402" s="9"/>
      <c r="K6402" s="9"/>
    </row>
    <row r="6403" spans="1:11" x14ac:dyDescent="0.25">
      <c r="A6403" s="2"/>
      <c r="B6403" s="2"/>
      <c r="C6403" s="2"/>
      <c r="E6403" s="2"/>
      <c r="G6403" s="2"/>
      <c r="H6403" s="6"/>
      <c r="I6403" s="9"/>
      <c r="J6403" s="9"/>
      <c r="K6403" s="9"/>
    </row>
    <row r="6404" spans="1:11" x14ac:dyDescent="0.25">
      <c r="A6404" s="2"/>
      <c r="B6404" s="2"/>
      <c r="C6404" s="2"/>
      <c r="E6404" s="2"/>
      <c r="G6404" s="2"/>
      <c r="H6404" s="6"/>
      <c r="I6404" s="9"/>
      <c r="J6404" s="9"/>
      <c r="K6404" s="9"/>
    </row>
    <row r="6405" spans="1:11" x14ac:dyDescent="0.25">
      <c r="A6405" s="2"/>
      <c r="B6405" s="2"/>
      <c r="C6405" s="2"/>
      <c r="E6405" s="2"/>
      <c r="G6405" s="2"/>
      <c r="H6405" s="6"/>
      <c r="I6405" s="9"/>
      <c r="J6405" s="9"/>
      <c r="K6405" s="9"/>
    </row>
    <row r="6406" spans="1:11" x14ac:dyDescent="0.25">
      <c r="A6406" s="2"/>
      <c r="B6406" s="2"/>
      <c r="C6406" s="2"/>
      <c r="E6406" s="2"/>
      <c r="G6406" s="2"/>
      <c r="H6406" s="6"/>
      <c r="I6406" s="9"/>
      <c r="J6406" s="9"/>
      <c r="K6406" s="9"/>
    </row>
    <row r="6407" spans="1:11" x14ac:dyDescent="0.25">
      <c r="A6407" s="2"/>
      <c r="B6407" s="2"/>
      <c r="C6407" s="2"/>
      <c r="E6407" s="2"/>
      <c r="G6407" s="2"/>
      <c r="H6407" s="6"/>
      <c r="I6407" s="9"/>
      <c r="J6407" s="9"/>
      <c r="K6407" s="9"/>
    </row>
    <row r="6408" spans="1:11" x14ac:dyDescent="0.25">
      <c r="A6408" s="2"/>
      <c r="B6408" s="2"/>
      <c r="C6408" s="2"/>
      <c r="E6408" s="2"/>
      <c r="G6408" s="2"/>
      <c r="H6408" s="6"/>
      <c r="I6408" s="9"/>
      <c r="J6408" s="9"/>
      <c r="K6408" s="9"/>
    </row>
    <row r="6409" spans="1:11" x14ac:dyDescent="0.25">
      <c r="A6409" s="2"/>
      <c r="B6409" s="2"/>
      <c r="C6409" s="2"/>
      <c r="E6409" s="2"/>
      <c r="G6409" s="2"/>
      <c r="H6409" s="6"/>
      <c r="I6409" s="9"/>
      <c r="J6409" s="9"/>
      <c r="K6409" s="9"/>
    </row>
    <row r="6410" spans="1:11" x14ac:dyDescent="0.25">
      <c r="A6410" s="2"/>
      <c r="B6410" s="2"/>
      <c r="C6410" s="2"/>
      <c r="E6410" s="2"/>
      <c r="G6410" s="2"/>
      <c r="H6410" s="6"/>
      <c r="I6410" s="9"/>
      <c r="J6410" s="9"/>
      <c r="K6410" s="9"/>
    </row>
    <row r="6411" spans="1:11" x14ac:dyDescent="0.25">
      <c r="A6411" s="2"/>
      <c r="B6411" s="2"/>
      <c r="C6411" s="2"/>
      <c r="E6411" s="2"/>
      <c r="G6411" s="2"/>
      <c r="H6411" s="6"/>
      <c r="I6411" s="9"/>
      <c r="J6411" s="9"/>
      <c r="K6411" s="9"/>
    </row>
    <row r="6412" spans="1:11" x14ac:dyDescent="0.25">
      <c r="A6412" s="2"/>
      <c r="B6412" s="2"/>
      <c r="C6412" s="2"/>
      <c r="E6412" s="2"/>
      <c r="G6412" s="2"/>
      <c r="H6412" s="6"/>
      <c r="I6412" s="9"/>
      <c r="J6412" s="9"/>
      <c r="K6412" s="9"/>
    </row>
    <row r="6413" spans="1:11" x14ac:dyDescent="0.25">
      <c r="A6413" s="2"/>
      <c r="B6413" s="2"/>
      <c r="C6413" s="2"/>
      <c r="E6413" s="2"/>
      <c r="G6413" s="2"/>
      <c r="H6413" s="6"/>
      <c r="I6413" s="9"/>
      <c r="J6413" s="9"/>
      <c r="K6413" s="9"/>
    </row>
    <row r="6414" spans="1:11" x14ac:dyDescent="0.25">
      <c r="A6414" s="2"/>
      <c r="B6414" s="2"/>
      <c r="C6414" s="2"/>
      <c r="E6414" s="2"/>
      <c r="G6414" s="2"/>
      <c r="H6414" s="6"/>
      <c r="I6414" s="9"/>
      <c r="J6414" s="9"/>
      <c r="K6414" s="9"/>
    </row>
    <row r="6415" spans="1:11" x14ac:dyDescent="0.25">
      <c r="A6415" s="2"/>
      <c r="B6415" s="2"/>
      <c r="C6415" s="2"/>
      <c r="E6415" s="2"/>
      <c r="G6415" s="2"/>
      <c r="H6415" s="6"/>
      <c r="I6415" s="9"/>
      <c r="J6415" s="9"/>
      <c r="K6415" s="9"/>
    </row>
    <row r="6416" spans="1:11" x14ac:dyDescent="0.25">
      <c r="A6416" s="2"/>
      <c r="B6416" s="2"/>
      <c r="C6416" s="2"/>
      <c r="E6416" s="2"/>
      <c r="G6416" s="2"/>
      <c r="H6416" s="6"/>
      <c r="I6416" s="9"/>
      <c r="J6416" s="9"/>
      <c r="K6416" s="9"/>
    </row>
    <row r="6417" spans="1:11" x14ac:dyDescent="0.25">
      <c r="A6417" s="2"/>
      <c r="B6417" s="2"/>
      <c r="C6417" s="2"/>
      <c r="E6417" s="2"/>
      <c r="G6417" s="2"/>
      <c r="H6417" s="6"/>
      <c r="I6417" s="9"/>
      <c r="J6417" s="9"/>
      <c r="K6417" s="9"/>
    </row>
    <row r="6418" spans="1:11" x14ac:dyDescent="0.25">
      <c r="A6418" s="2"/>
      <c r="B6418" s="2"/>
      <c r="C6418" s="2"/>
      <c r="E6418" s="2"/>
      <c r="G6418" s="2"/>
      <c r="H6418" s="6"/>
      <c r="I6418" s="9"/>
      <c r="J6418" s="9"/>
      <c r="K6418" s="9"/>
    </row>
    <row r="6419" spans="1:11" x14ac:dyDescent="0.25">
      <c r="A6419" s="2"/>
      <c r="B6419" s="2"/>
      <c r="C6419" s="2"/>
      <c r="E6419" s="2"/>
      <c r="G6419" s="2"/>
      <c r="H6419" s="6"/>
      <c r="I6419" s="9"/>
      <c r="J6419" s="9"/>
      <c r="K6419" s="9"/>
    </row>
    <row r="6420" spans="1:11" x14ac:dyDescent="0.25">
      <c r="A6420" s="2"/>
      <c r="B6420" s="2"/>
      <c r="C6420" s="2"/>
      <c r="E6420" s="2"/>
      <c r="G6420" s="2"/>
      <c r="H6420" s="6"/>
      <c r="I6420" s="9"/>
      <c r="J6420" s="9"/>
      <c r="K6420" s="9"/>
    </row>
    <row r="6421" spans="1:11" x14ac:dyDescent="0.25">
      <c r="A6421" s="2"/>
      <c r="B6421" s="2"/>
      <c r="C6421" s="2"/>
      <c r="E6421" s="2"/>
      <c r="G6421" s="2"/>
      <c r="H6421" s="6"/>
      <c r="I6421" s="9"/>
      <c r="J6421" s="9"/>
      <c r="K6421" s="9"/>
    </row>
    <row r="6422" spans="1:11" x14ac:dyDescent="0.25">
      <c r="A6422" s="2"/>
      <c r="B6422" s="2"/>
      <c r="C6422" s="2"/>
      <c r="E6422" s="2"/>
      <c r="G6422" s="2"/>
      <c r="H6422" s="6"/>
      <c r="I6422" s="9"/>
      <c r="J6422" s="9"/>
      <c r="K6422" s="9"/>
    </row>
    <row r="6423" spans="1:11" x14ac:dyDescent="0.25">
      <c r="A6423" s="2"/>
      <c r="B6423" s="2"/>
      <c r="C6423" s="2"/>
      <c r="E6423" s="2"/>
      <c r="G6423" s="2"/>
      <c r="H6423" s="6"/>
      <c r="I6423" s="9"/>
      <c r="J6423" s="9"/>
      <c r="K6423" s="9"/>
    </row>
    <row r="6424" spans="1:11" x14ac:dyDescent="0.25">
      <c r="A6424" s="2"/>
      <c r="B6424" s="2"/>
      <c r="C6424" s="2"/>
      <c r="E6424" s="2"/>
      <c r="G6424" s="2"/>
      <c r="H6424" s="6"/>
      <c r="I6424" s="9"/>
      <c r="J6424" s="9"/>
      <c r="K6424" s="9"/>
    </row>
    <row r="6425" spans="1:11" x14ac:dyDescent="0.25">
      <c r="A6425" s="2"/>
      <c r="B6425" s="2"/>
      <c r="C6425" s="2"/>
      <c r="E6425" s="2"/>
      <c r="G6425" s="2"/>
      <c r="H6425" s="6"/>
      <c r="I6425" s="9"/>
      <c r="J6425" s="9"/>
      <c r="K6425" s="9"/>
    </row>
    <row r="6426" spans="1:11" x14ac:dyDescent="0.25">
      <c r="A6426" s="2"/>
      <c r="B6426" s="2"/>
      <c r="C6426" s="2"/>
      <c r="E6426" s="2"/>
      <c r="G6426" s="2"/>
      <c r="H6426" s="6"/>
      <c r="I6426" s="9"/>
      <c r="J6426" s="9"/>
      <c r="K6426" s="9"/>
    </row>
    <row r="6427" spans="1:11" x14ac:dyDescent="0.25">
      <c r="A6427" s="2"/>
      <c r="B6427" s="2"/>
      <c r="C6427" s="2"/>
      <c r="E6427" s="2"/>
      <c r="G6427" s="2"/>
      <c r="H6427" s="6"/>
      <c r="I6427" s="9"/>
      <c r="J6427" s="9"/>
      <c r="K6427" s="9"/>
    </row>
    <row r="6428" spans="1:11" x14ac:dyDescent="0.25">
      <c r="A6428" s="2"/>
      <c r="B6428" s="2"/>
      <c r="C6428" s="2"/>
      <c r="E6428" s="2"/>
      <c r="G6428" s="2"/>
      <c r="H6428" s="6"/>
      <c r="I6428" s="9"/>
      <c r="J6428" s="9"/>
      <c r="K6428" s="9"/>
    </row>
    <row r="6429" spans="1:11" x14ac:dyDescent="0.25">
      <c r="A6429" s="2"/>
      <c r="B6429" s="2"/>
      <c r="C6429" s="2"/>
      <c r="E6429" s="2"/>
      <c r="G6429" s="2"/>
      <c r="H6429" s="6"/>
      <c r="I6429" s="9"/>
      <c r="J6429" s="9"/>
      <c r="K6429" s="9"/>
    </row>
    <row r="6430" spans="1:11" x14ac:dyDescent="0.25">
      <c r="A6430" s="2"/>
      <c r="B6430" s="2"/>
      <c r="C6430" s="2"/>
      <c r="E6430" s="2"/>
      <c r="G6430" s="2"/>
      <c r="H6430" s="6"/>
      <c r="I6430" s="9"/>
      <c r="J6430" s="9"/>
      <c r="K6430" s="9"/>
    </row>
    <row r="6431" spans="1:11" x14ac:dyDescent="0.25">
      <c r="A6431" s="2"/>
      <c r="B6431" s="2"/>
      <c r="C6431" s="2"/>
      <c r="E6431" s="2"/>
      <c r="G6431" s="2"/>
      <c r="H6431" s="6"/>
      <c r="I6431" s="9"/>
      <c r="J6431" s="9"/>
      <c r="K6431" s="9"/>
    </row>
    <row r="6432" spans="1:11" x14ac:dyDescent="0.25">
      <c r="A6432" s="2"/>
      <c r="B6432" s="2"/>
      <c r="C6432" s="2"/>
      <c r="E6432" s="2"/>
      <c r="G6432" s="2"/>
      <c r="H6432" s="6"/>
      <c r="I6432" s="9"/>
      <c r="J6432" s="9"/>
      <c r="K6432" s="9"/>
    </row>
    <row r="6433" spans="1:11" x14ac:dyDescent="0.25">
      <c r="A6433" s="2"/>
      <c r="B6433" s="2"/>
      <c r="C6433" s="2"/>
      <c r="E6433" s="2"/>
      <c r="G6433" s="2"/>
      <c r="H6433" s="6"/>
      <c r="I6433" s="9"/>
      <c r="J6433" s="9"/>
      <c r="K6433" s="9"/>
    </row>
    <row r="6434" spans="1:11" x14ac:dyDescent="0.25">
      <c r="A6434" s="2"/>
      <c r="B6434" s="2"/>
      <c r="C6434" s="2"/>
      <c r="E6434" s="2"/>
      <c r="G6434" s="2"/>
      <c r="H6434" s="6"/>
      <c r="I6434" s="9"/>
      <c r="J6434" s="9"/>
      <c r="K6434" s="9"/>
    </row>
    <row r="6435" spans="1:11" x14ac:dyDescent="0.25">
      <c r="A6435" s="2"/>
      <c r="B6435" s="2"/>
      <c r="C6435" s="2"/>
      <c r="E6435" s="2"/>
      <c r="G6435" s="2"/>
      <c r="H6435" s="6"/>
      <c r="I6435" s="9"/>
      <c r="J6435" s="9"/>
      <c r="K6435" s="9"/>
    </row>
    <row r="6436" spans="1:11" x14ac:dyDescent="0.25">
      <c r="A6436" s="2"/>
      <c r="B6436" s="2"/>
      <c r="C6436" s="2"/>
      <c r="E6436" s="2"/>
      <c r="G6436" s="2"/>
      <c r="H6436" s="6"/>
      <c r="I6436" s="9"/>
      <c r="J6436" s="9"/>
      <c r="K6436" s="9"/>
    </row>
    <row r="6437" spans="1:11" x14ac:dyDescent="0.25">
      <c r="A6437" s="2"/>
      <c r="B6437" s="2"/>
      <c r="C6437" s="2"/>
      <c r="E6437" s="2"/>
      <c r="G6437" s="2"/>
      <c r="H6437" s="6"/>
      <c r="I6437" s="9"/>
      <c r="J6437" s="9"/>
      <c r="K6437" s="9"/>
    </row>
    <row r="6438" spans="1:11" x14ac:dyDescent="0.25">
      <c r="A6438" s="2"/>
      <c r="B6438" s="2"/>
      <c r="C6438" s="2"/>
      <c r="E6438" s="2"/>
      <c r="G6438" s="2"/>
      <c r="H6438" s="6"/>
      <c r="I6438" s="9"/>
      <c r="J6438" s="9"/>
      <c r="K6438" s="9"/>
    </row>
    <row r="6439" spans="1:11" x14ac:dyDescent="0.25">
      <c r="A6439" s="2"/>
      <c r="B6439" s="2"/>
      <c r="C6439" s="2"/>
      <c r="E6439" s="2"/>
      <c r="G6439" s="2"/>
      <c r="H6439" s="6"/>
      <c r="I6439" s="9"/>
      <c r="J6439" s="9"/>
      <c r="K6439" s="9"/>
    </row>
    <row r="6440" spans="1:11" x14ac:dyDescent="0.25">
      <c r="A6440" s="2"/>
      <c r="B6440" s="2"/>
      <c r="C6440" s="2"/>
      <c r="E6440" s="2"/>
      <c r="G6440" s="2"/>
      <c r="H6440" s="6"/>
      <c r="I6440" s="9"/>
      <c r="J6440" s="9"/>
      <c r="K6440" s="9"/>
    </row>
    <row r="6441" spans="1:11" x14ac:dyDescent="0.25">
      <c r="A6441" s="2"/>
      <c r="B6441" s="2"/>
      <c r="C6441" s="2"/>
      <c r="E6441" s="2"/>
      <c r="G6441" s="2"/>
      <c r="H6441" s="6"/>
      <c r="I6441" s="9"/>
      <c r="J6441" s="9"/>
      <c r="K6441" s="9"/>
    </row>
    <row r="6442" spans="1:11" x14ac:dyDescent="0.25">
      <c r="A6442" s="2"/>
      <c r="B6442" s="2"/>
      <c r="C6442" s="2"/>
      <c r="E6442" s="2"/>
      <c r="G6442" s="2"/>
      <c r="H6442" s="6"/>
      <c r="I6442" s="9"/>
      <c r="J6442" s="9"/>
      <c r="K6442" s="9"/>
    </row>
    <row r="6443" spans="1:11" x14ac:dyDescent="0.25">
      <c r="A6443" s="2"/>
      <c r="B6443" s="2"/>
      <c r="C6443" s="2"/>
      <c r="E6443" s="2"/>
      <c r="G6443" s="2"/>
      <c r="H6443" s="6"/>
      <c r="I6443" s="9"/>
      <c r="J6443" s="9"/>
      <c r="K6443" s="9"/>
    </row>
    <row r="6444" spans="1:11" x14ac:dyDescent="0.25">
      <c r="A6444" s="2"/>
      <c r="B6444" s="2"/>
      <c r="C6444" s="2"/>
      <c r="E6444" s="2"/>
      <c r="G6444" s="2"/>
      <c r="H6444" s="6"/>
      <c r="I6444" s="9"/>
      <c r="J6444" s="9"/>
      <c r="K6444" s="9"/>
    </row>
    <row r="6445" spans="1:11" x14ac:dyDescent="0.25">
      <c r="A6445" s="2"/>
      <c r="B6445" s="2"/>
      <c r="C6445" s="2"/>
      <c r="E6445" s="2"/>
      <c r="G6445" s="2"/>
      <c r="H6445" s="6"/>
      <c r="I6445" s="9"/>
      <c r="J6445" s="9"/>
      <c r="K6445" s="9"/>
    </row>
    <row r="6446" spans="1:11" x14ac:dyDescent="0.25">
      <c r="A6446" s="2"/>
      <c r="B6446" s="2"/>
      <c r="C6446" s="2"/>
      <c r="E6446" s="2"/>
      <c r="G6446" s="2"/>
      <c r="H6446" s="6"/>
      <c r="I6446" s="9"/>
      <c r="J6446" s="9"/>
      <c r="K6446" s="9"/>
    </row>
    <row r="6447" spans="1:11" x14ac:dyDescent="0.25">
      <c r="A6447" s="2"/>
      <c r="B6447" s="2"/>
      <c r="C6447" s="2"/>
      <c r="E6447" s="2"/>
      <c r="G6447" s="2"/>
      <c r="H6447" s="6"/>
      <c r="I6447" s="9"/>
      <c r="J6447" s="9"/>
      <c r="K6447" s="9"/>
    </row>
    <row r="6448" spans="1:11" x14ac:dyDescent="0.25">
      <c r="A6448" s="2"/>
      <c r="B6448" s="2"/>
      <c r="C6448" s="2"/>
      <c r="E6448" s="2"/>
      <c r="G6448" s="2"/>
      <c r="H6448" s="6"/>
      <c r="I6448" s="9"/>
      <c r="J6448" s="9"/>
      <c r="K6448" s="9"/>
    </row>
    <row r="6449" spans="1:11" x14ac:dyDescent="0.25">
      <c r="A6449" s="2"/>
      <c r="B6449" s="2"/>
      <c r="C6449" s="2"/>
      <c r="E6449" s="2"/>
      <c r="G6449" s="2"/>
      <c r="H6449" s="6"/>
      <c r="I6449" s="9"/>
      <c r="J6449" s="9"/>
      <c r="K6449" s="9"/>
    </row>
    <row r="6450" spans="1:11" x14ac:dyDescent="0.25">
      <c r="A6450" s="2"/>
      <c r="B6450" s="2"/>
      <c r="C6450" s="2"/>
      <c r="E6450" s="2"/>
      <c r="G6450" s="2"/>
      <c r="H6450" s="6"/>
      <c r="I6450" s="9"/>
      <c r="J6450" s="9"/>
      <c r="K6450" s="9"/>
    </row>
    <row r="6451" spans="1:11" x14ac:dyDescent="0.25">
      <c r="A6451" s="2"/>
      <c r="B6451" s="2"/>
      <c r="C6451" s="2"/>
      <c r="E6451" s="2"/>
      <c r="G6451" s="2"/>
      <c r="H6451" s="6"/>
      <c r="I6451" s="9"/>
      <c r="J6451" s="9"/>
      <c r="K6451" s="9"/>
    </row>
    <row r="6452" spans="1:11" x14ac:dyDescent="0.25">
      <c r="A6452" s="2"/>
      <c r="B6452" s="2"/>
      <c r="C6452" s="2"/>
      <c r="E6452" s="2"/>
      <c r="G6452" s="2"/>
      <c r="H6452" s="6"/>
      <c r="I6452" s="9"/>
      <c r="J6452" s="9"/>
      <c r="K6452" s="9"/>
    </row>
    <row r="6453" spans="1:11" x14ac:dyDescent="0.25">
      <c r="A6453" s="2"/>
      <c r="B6453" s="2"/>
      <c r="C6453" s="2"/>
      <c r="E6453" s="2"/>
      <c r="G6453" s="2"/>
      <c r="H6453" s="6"/>
      <c r="I6453" s="9"/>
      <c r="J6453" s="9"/>
      <c r="K6453" s="9"/>
    </row>
    <row r="6454" spans="1:11" x14ac:dyDescent="0.25">
      <c r="A6454" s="2"/>
      <c r="B6454" s="2"/>
      <c r="C6454" s="2"/>
      <c r="E6454" s="2"/>
      <c r="G6454" s="2"/>
      <c r="H6454" s="6"/>
      <c r="I6454" s="9"/>
      <c r="J6454" s="9"/>
      <c r="K6454" s="9"/>
    </row>
    <row r="6455" spans="1:11" x14ac:dyDescent="0.25">
      <c r="A6455" s="2"/>
      <c r="B6455" s="2"/>
      <c r="C6455" s="2"/>
      <c r="E6455" s="2"/>
      <c r="G6455" s="2"/>
      <c r="H6455" s="6"/>
      <c r="I6455" s="9"/>
      <c r="J6455" s="9"/>
      <c r="K6455" s="9"/>
    </row>
    <row r="6456" spans="1:11" x14ac:dyDescent="0.25">
      <c r="A6456" s="2"/>
      <c r="B6456" s="2"/>
      <c r="C6456" s="2"/>
      <c r="E6456" s="2"/>
      <c r="G6456" s="2"/>
      <c r="H6456" s="6"/>
      <c r="I6456" s="9"/>
      <c r="J6456" s="9"/>
      <c r="K6456" s="9"/>
    </row>
    <row r="6457" spans="1:11" x14ac:dyDescent="0.25">
      <c r="A6457" s="2"/>
      <c r="B6457" s="2"/>
      <c r="C6457" s="2"/>
      <c r="E6457" s="2"/>
      <c r="G6457" s="2"/>
      <c r="H6457" s="6"/>
      <c r="I6457" s="9"/>
      <c r="J6457" s="9"/>
      <c r="K6457" s="9"/>
    </row>
    <row r="6458" spans="1:11" x14ac:dyDescent="0.25">
      <c r="A6458" s="2"/>
      <c r="B6458" s="2"/>
      <c r="C6458" s="2"/>
      <c r="E6458" s="2"/>
      <c r="G6458" s="2"/>
      <c r="H6458" s="6"/>
      <c r="I6458" s="9"/>
      <c r="J6458" s="9"/>
      <c r="K6458" s="9"/>
    </row>
    <row r="6459" spans="1:11" x14ac:dyDescent="0.25">
      <c r="A6459" s="2"/>
      <c r="B6459" s="2"/>
      <c r="C6459" s="2"/>
      <c r="E6459" s="2"/>
      <c r="G6459" s="2"/>
      <c r="H6459" s="6"/>
      <c r="I6459" s="9"/>
      <c r="J6459" s="9"/>
      <c r="K6459" s="9"/>
    </row>
    <row r="6460" spans="1:11" x14ac:dyDescent="0.25">
      <c r="A6460" s="2"/>
      <c r="B6460" s="2"/>
      <c r="C6460" s="2"/>
      <c r="E6460" s="2"/>
      <c r="G6460" s="2"/>
      <c r="H6460" s="6"/>
      <c r="I6460" s="9"/>
      <c r="J6460" s="9"/>
      <c r="K6460" s="9"/>
    </row>
    <row r="6461" spans="1:11" x14ac:dyDescent="0.25">
      <c r="A6461" s="2"/>
      <c r="B6461" s="2"/>
      <c r="C6461" s="2"/>
      <c r="E6461" s="2"/>
      <c r="G6461" s="2"/>
      <c r="H6461" s="6"/>
      <c r="I6461" s="9"/>
      <c r="J6461" s="9"/>
      <c r="K6461" s="9"/>
    </row>
    <row r="6462" spans="1:11" x14ac:dyDescent="0.25">
      <c r="A6462" s="2"/>
      <c r="B6462" s="2"/>
      <c r="C6462" s="2"/>
      <c r="E6462" s="2"/>
      <c r="G6462" s="2"/>
      <c r="H6462" s="6"/>
      <c r="I6462" s="9"/>
      <c r="J6462" s="9"/>
      <c r="K6462" s="9"/>
    </row>
    <row r="6463" spans="1:11" x14ac:dyDescent="0.25">
      <c r="A6463" s="2"/>
      <c r="B6463" s="2"/>
      <c r="C6463" s="2"/>
      <c r="E6463" s="2"/>
      <c r="G6463" s="2"/>
      <c r="H6463" s="6"/>
      <c r="I6463" s="9"/>
      <c r="J6463" s="9"/>
      <c r="K6463" s="9"/>
    </row>
    <row r="6464" spans="1:11" x14ac:dyDescent="0.25">
      <c r="A6464" s="2"/>
      <c r="B6464" s="2"/>
      <c r="C6464" s="2"/>
      <c r="E6464" s="2"/>
      <c r="G6464" s="2"/>
      <c r="H6464" s="6"/>
      <c r="I6464" s="9"/>
      <c r="J6464" s="9"/>
      <c r="K6464" s="9"/>
    </row>
    <row r="6465" spans="1:11" x14ac:dyDescent="0.25">
      <c r="A6465" s="2"/>
      <c r="B6465" s="2"/>
      <c r="C6465" s="2"/>
      <c r="E6465" s="2"/>
      <c r="G6465" s="2"/>
      <c r="H6465" s="6"/>
      <c r="I6465" s="9"/>
      <c r="J6465" s="9"/>
      <c r="K6465" s="9"/>
    </row>
    <row r="6466" spans="1:11" x14ac:dyDescent="0.25">
      <c r="A6466" s="2"/>
      <c r="B6466" s="2"/>
      <c r="C6466" s="2"/>
      <c r="E6466" s="2"/>
      <c r="G6466" s="2"/>
      <c r="H6466" s="6"/>
      <c r="I6466" s="9"/>
      <c r="J6466" s="9"/>
      <c r="K6466" s="9"/>
    </row>
    <row r="6467" spans="1:11" x14ac:dyDescent="0.25">
      <c r="A6467" s="2"/>
      <c r="B6467" s="2"/>
      <c r="C6467" s="2"/>
      <c r="E6467" s="2"/>
      <c r="G6467" s="2"/>
      <c r="H6467" s="6"/>
      <c r="I6467" s="9"/>
      <c r="J6467" s="9"/>
      <c r="K6467" s="9"/>
    </row>
    <row r="6468" spans="1:11" x14ac:dyDescent="0.25">
      <c r="A6468" s="2"/>
      <c r="B6468" s="2"/>
      <c r="C6468" s="2"/>
      <c r="E6468" s="2"/>
      <c r="G6468" s="2"/>
      <c r="H6468" s="6"/>
      <c r="I6468" s="9"/>
      <c r="J6468" s="9"/>
      <c r="K6468" s="9"/>
    </row>
    <row r="6469" spans="1:11" x14ac:dyDescent="0.25">
      <c r="A6469" s="2"/>
      <c r="B6469" s="2"/>
      <c r="C6469" s="2"/>
      <c r="E6469" s="2"/>
      <c r="G6469" s="2"/>
      <c r="H6469" s="6"/>
      <c r="I6469" s="9"/>
      <c r="J6469" s="9"/>
      <c r="K6469" s="9"/>
    </row>
    <row r="6470" spans="1:11" x14ac:dyDescent="0.25">
      <c r="A6470" s="2"/>
      <c r="B6470" s="2"/>
      <c r="C6470" s="2"/>
      <c r="E6470" s="2"/>
      <c r="G6470" s="2"/>
      <c r="H6470" s="6"/>
      <c r="I6470" s="9"/>
      <c r="J6470" s="9"/>
      <c r="K6470" s="9"/>
    </row>
    <row r="6471" spans="1:11" x14ac:dyDescent="0.25">
      <c r="A6471" s="2"/>
      <c r="B6471" s="2"/>
      <c r="C6471" s="2"/>
      <c r="E6471" s="2"/>
      <c r="G6471" s="2"/>
      <c r="H6471" s="6"/>
      <c r="I6471" s="9"/>
      <c r="J6471" s="9"/>
      <c r="K6471" s="9"/>
    </row>
    <row r="6472" spans="1:11" x14ac:dyDescent="0.25">
      <c r="A6472" s="2"/>
      <c r="B6472" s="2"/>
      <c r="C6472" s="2"/>
      <c r="E6472" s="2"/>
      <c r="G6472" s="2"/>
      <c r="H6472" s="6"/>
      <c r="I6472" s="9"/>
      <c r="J6472" s="9"/>
      <c r="K6472" s="9"/>
    </row>
    <row r="6473" spans="1:11" x14ac:dyDescent="0.25">
      <c r="A6473" s="2"/>
      <c r="B6473" s="2"/>
      <c r="C6473" s="2"/>
      <c r="E6473" s="2"/>
      <c r="G6473" s="2"/>
      <c r="H6473" s="6"/>
      <c r="I6473" s="9"/>
      <c r="J6473" s="9"/>
      <c r="K6473" s="9"/>
    </row>
    <row r="6474" spans="1:11" x14ac:dyDescent="0.25">
      <c r="A6474" s="2"/>
      <c r="B6474" s="2"/>
      <c r="C6474" s="2"/>
      <c r="E6474" s="2"/>
      <c r="G6474" s="2"/>
      <c r="H6474" s="6"/>
      <c r="I6474" s="9"/>
      <c r="J6474" s="9"/>
      <c r="K6474" s="9"/>
    </row>
    <row r="6475" spans="1:11" x14ac:dyDescent="0.25">
      <c r="A6475" s="2"/>
      <c r="B6475" s="2"/>
      <c r="C6475" s="2"/>
      <c r="E6475" s="2"/>
      <c r="G6475" s="2"/>
      <c r="H6475" s="6"/>
      <c r="I6475" s="9"/>
      <c r="J6475" s="9"/>
      <c r="K6475" s="9"/>
    </row>
    <row r="6476" spans="1:11" x14ac:dyDescent="0.25">
      <c r="A6476" s="2"/>
      <c r="B6476" s="2"/>
      <c r="C6476" s="2"/>
      <c r="E6476" s="2"/>
      <c r="G6476" s="2"/>
      <c r="H6476" s="6"/>
      <c r="I6476" s="9"/>
      <c r="J6476" s="9"/>
      <c r="K6476" s="9"/>
    </row>
    <row r="6477" spans="1:11" x14ac:dyDescent="0.25">
      <c r="A6477" s="2"/>
      <c r="B6477" s="2"/>
      <c r="C6477" s="2"/>
      <c r="E6477" s="2"/>
      <c r="G6477" s="2"/>
      <c r="H6477" s="6"/>
      <c r="I6477" s="9"/>
      <c r="J6477" s="9"/>
      <c r="K6477" s="9"/>
    </row>
    <row r="6478" spans="1:11" x14ac:dyDescent="0.25">
      <c r="A6478" s="2"/>
      <c r="B6478" s="2"/>
      <c r="C6478" s="2"/>
      <c r="E6478" s="2"/>
      <c r="G6478" s="2"/>
      <c r="H6478" s="6"/>
      <c r="I6478" s="9"/>
      <c r="J6478" s="9"/>
      <c r="K6478" s="9"/>
    </row>
    <row r="6479" spans="1:11" x14ac:dyDescent="0.25">
      <c r="A6479" s="2"/>
      <c r="B6479" s="2"/>
      <c r="C6479" s="2"/>
      <c r="E6479" s="2"/>
      <c r="G6479" s="2"/>
      <c r="H6479" s="6"/>
      <c r="I6479" s="9"/>
      <c r="J6479" s="9"/>
      <c r="K6479" s="9"/>
    </row>
    <row r="6480" spans="1:11" x14ac:dyDescent="0.25">
      <c r="A6480" s="2"/>
      <c r="B6480" s="2"/>
      <c r="C6480" s="2"/>
      <c r="E6480" s="2"/>
      <c r="G6480" s="2"/>
      <c r="H6480" s="6"/>
      <c r="I6480" s="9"/>
      <c r="J6480" s="9"/>
      <c r="K6480" s="9"/>
    </row>
    <row r="6481" spans="1:11" x14ac:dyDescent="0.25">
      <c r="A6481" s="2"/>
      <c r="B6481" s="2"/>
      <c r="C6481" s="2"/>
      <c r="E6481" s="2"/>
      <c r="G6481" s="2"/>
      <c r="H6481" s="6"/>
      <c r="I6481" s="9"/>
      <c r="J6481" s="9"/>
      <c r="K6481" s="9"/>
    </row>
    <row r="6482" spans="1:11" x14ac:dyDescent="0.25">
      <c r="A6482" s="2"/>
      <c r="B6482" s="2"/>
      <c r="C6482" s="2"/>
      <c r="E6482" s="2"/>
      <c r="G6482" s="2"/>
      <c r="H6482" s="6"/>
      <c r="I6482" s="9"/>
      <c r="J6482" s="9"/>
      <c r="K6482" s="9"/>
    </row>
    <row r="6483" spans="1:11" x14ac:dyDescent="0.25">
      <c r="A6483" s="2"/>
      <c r="B6483" s="2"/>
      <c r="C6483" s="2"/>
      <c r="E6483" s="2"/>
      <c r="G6483" s="2"/>
      <c r="H6483" s="6"/>
      <c r="I6483" s="9"/>
      <c r="J6483" s="9"/>
      <c r="K6483" s="9"/>
    </row>
    <row r="6484" spans="1:11" x14ac:dyDescent="0.25">
      <c r="A6484" s="2"/>
      <c r="B6484" s="2"/>
      <c r="C6484" s="2"/>
      <c r="E6484" s="2"/>
      <c r="G6484" s="2"/>
      <c r="H6484" s="6"/>
      <c r="I6484" s="9"/>
      <c r="J6484" s="9"/>
      <c r="K6484" s="9"/>
    </row>
    <row r="6485" spans="1:11" x14ac:dyDescent="0.25">
      <c r="A6485" s="2"/>
      <c r="B6485" s="2"/>
      <c r="C6485" s="2"/>
      <c r="E6485" s="2"/>
      <c r="G6485" s="2"/>
      <c r="H6485" s="6"/>
      <c r="I6485" s="9"/>
      <c r="J6485" s="9"/>
      <c r="K6485" s="9"/>
    </row>
    <row r="6486" spans="1:11" x14ac:dyDescent="0.25">
      <c r="A6486" s="2"/>
      <c r="B6486" s="2"/>
      <c r="C6486" s="2"/>
      <c r="E6486" s="2"/>
      <c r="G6486" s="2"/>
      <c r="H6486" s="6"/>
      <c r="I6486" s="9"/>
      <c r="J6486" s="9"/>
      <c r="K6486" s="9"/>
    </row>
    <row r="6487" spans="1:11" x14ac:dyDescent="0.25">
      <c r="A6487" s="2"/>
      <c r="B6487" s="2"/>
      <c r="C6487" s="2"/>
      <c r="E6487" s="2"/>
      <c r="G6487" s="2"/>
      <c r="H6487" s="6"/>
      <c r="I6487" s="9"/>
      <c r="J6487" s="9"/>
      <c r="K6487" s="9"/>
    </row>
    <row r="6488" spans="1:11" x14ac:dyDescent="0.25">
      <c r="A6488" s="2"/>
      <c r="B6488" s="2"/>
      <c r="C6488" s="2"/>
      <c r="E6488" s="2"/>
      <c r="G6488" s="2"/>
      <c r="H6488" s="6"/>
      <c r="I6488" s="9"/>
      <c r="J6488" s="9"/>
      <c r="K6488" s="9"/>
    </row>
    <row r="6489" spans="1:11" x14ac:dyDescent="0.25">
      <c r="A6489" s="2"/>
      <c r="B6489" s="2"/>
      <c r="C6489" s="2"/>
      <c r="E6489" s="2"/>
      <c r="G6489" s="2"/>
      <c r="H6489" s="6"/>
      <c r="I6489" s="9"/>
      <c r="J6489" s="9"/>
      <c r="K6489" s="9"/>
    </row>
    <row r="6490" spans="1:11" x14ac:dyDescent="0.25">
      <c r="A6490" s="2"/>
      <c r="B6490" s="2"/>
      <c r="C6490" s="2"/>
      <c r="E6490" s="2"/>
      <c r="G6490" s="2"/>
      <c r="H6490" s="6"/>
      <c r="I6490" s="9"/>
      <c r="J6490" s="9"/>
      <c r="K6490" s="9"/>
    </row>
    <row r="6491" spans="1:11" x14ac:dyDescent="0.25">
      <c r="A6491" s="2"/>
      <c r="B6491" s="2"/>
      <c r="C6491" s="2"/>
      <c r="E6491" s="2"/>
      <c r="G6491" s="2"/>
      <c r="H6491" s="6"/>
      <c r="I6491" s="9"/>
      <c r="J6491" s="9"/>
      <c r="K6491" s="9"/>
    </row>
    <row r="6492" spans="1:11" x14ac:dyDescent="0.25">
      <c r="A6492" s="2"/>
      <c r="B6492" s="2"/>
      <c r="C6492" s="2"/>
      <c r="E6492" s="2"/>
      <c r="G6492" s="2"/>
      <c r="H6492" s="6"/>
      <c r="I6492" s="9"/>
      <c r="J6492" s="9"/>
      <c r="K6492" s="9"/>
    </row>
    <row r="6493" spans="1:11" x14ac:dyDescent="0.25">
      <c r="A6493" s="2"/>
      <c r="B6493" s="2"/>
      <c r="C6493" s="2"/>
      <c r="E6493" s="2"/>
      <c r="G6493" s="2"/>
      <c r="H6493" s="6"/>
      <c r="I6493" s="9"/>
      <c r="J6493" s="9"/>
      <c r="K6493" s="9"/>
    </row>
    <row r="6494" spans="1:11" x14ac:dyDescent="0.25">
      <c r="A6494" s="2"/>
      <c r="B6494" s="2"/>
      <c r="C6494" s="2"/>
      <c r="E6494" s="2"/>
      <c r="G6494" s="2"/>
      <c r="H6494" s="6"/>
      <c r="I6494" s="9"/>
      <c r="J6494" s="9"/>
      <c r="K6494" s="9"/>
    </row>
    <row r="6495" spans="1:11" x14ac:dyDescent="0.25">
      <c r="A6495" s="2"/>
      <c r="B6495" s="2"/>
      <c r="C6495" s="2"/>
      <c r="E6495" s="2"/>
      <c r="G6495" s="2"/>
      <c r="H6495" s="6"/>
      <c r="I6495" s="9"/>
      <c r="J6495" s="9"/>
      <c r="K6495" s="9"/>
    </row>
    <row r="6496" spans="1:11" x14ac:dyDescent="0.25">
      <c r="A6496" s="2"/>
      <c r="B6496" s="2"/>
      <c r="C6496" s="2"/>
      <c r="E6496" s="2"/>
      <c r="G6496" s="2"/>
      <c r="H6496" s="6"/>
      <c r="I6496" s="9"/>
      <c r="J6496" s="9"/>
      <c r="K6496" s="9"/>
    </row>
    <row r="6497" spans="1:11" x14ac:dyDescent="0.25">
      <c r="A6497" s="2"/>
      <c r="B6497" s="2"/>
      <c r="C6497" s="2"/>
      <c r="E6497" s="2"/>
      <c r="G6497" s="2"/>
      <c r="H6497" s="6"/>
      <c r="I6497" s="9"/>
      <c r="J6497" s="9"/>
      <c r="K6497" s="9"/>
    </row>
    <row r="6498" spans="1:11" x14ac:dyDescent="0.25">
      <c r="A6498" s="2"/>
      <c r="B6498" s="2"/>
      <c r="C6498" s="2"/>
      <c r="E6498" s="2"/>
      <c r="G6498" s="2"/>
      <c r="H6498" s="6"/>
      <c r="I6498" s="9"/>
      <c r="J6498" s="9"/>
      <c r="K6498" s="9"/>
    </row>
    <row r="6499" spans="1:11" x14ac:dyDescent="0.25">
      <c r="A6499" s="2"/>
      <c r="B6499" s="2"/>
      <c r="C6499" s="2"/>
      <c r="E6499" s="2"/>
      <c r="G6499" s="2"/>
      <c r="H6499" s="6"/>
      <c r="I6499" s="9"/>
      <c r="J6499" s="9"/>
      <c r="K6499" s="9"/>
    </row>
    <row r="6500" spans="1:11" x14ac:dyDescent="0.25">
      <c r="A6500" s="2"/>
      <c r="B6500" s="2"/>
      <c r="C6500" s="2"/>
      <c r="E6500" s="2"/>
      <c r="G6500" s="2"/>
      <c r="H6500" s="6"/>
      <c r="I6500" s="9"/>
      <c r="J6500" s="9"/>
      <c r="K6500" s="9"/>
    </row>
    <row r="6501" spans="1:11" x14ac:dyDescent="0.25">
      <c r="A6501" s="2"/>
      <c r="B6501" s="2"/>
      <c r="C6501" s="2"/>
      <c r="E6501" s="2"/>
      <c r="G6501" s="2"/>
      <c r="H6501" s="6"/>
      <c r="I6501" s="9"/>
      <c r="J6501" s="9"/>
      <c r="K6501" s="9"/>
    </row>
    <row r="6502" spans="1:11" x14ac:dyDescent="0.25">
      <c r="A6502" s="2"/>
      <c r="B6502" s="2"/>
      <c r="C6502" s="2"/>
      <c r="E6502" s="2"/>
      <c r="G6502" s="2"/>
      <c r="H6502" s="6"/>
      <c r="I6502" s="9"/>
      <c r="J6502" s="9"/>
      <c r="K6502" s="9"/>
    </row>
    <row r="6503" spans="1:11" x14ac:dyDescent="0.25">
      <c r="A6503" s="2"/>
      <c r="B6503" s="2"/>
      <c r="C6503" s="2"/>
      <c r="E6503" s="2"/>
      <c r="G6503" s="2"/>
      <c r="H6503" s="6"/>
      <c r="I6503" s="9"/>
      <c r="J6503" s="9"/>
      <c r="K6503" s="9"/>
    </row>
    <row r="6504" spans="1:11" x14ac:dyDescent="0.25">
      <c r="A6504" s="2"/>
      <c r="B6504" s="2"/>
      <c r="C6504" s="2"/>
      <c r="E6504" s="2"/>
      <c r="G6504" s="2"/>
      <c r="H6504" s="6"/>
      <c r="I6504" s="9"/>
      <c r="J6504" s="9"/>
      <c r="K6504" s="9"/>
    </row>
    <row r="6505" spans="1:11" x14ac:dyDescent="0.25">
      <c r="A6505" s="2"/>
      <c r="B6505" s="2"/>
      <c r="C6505" s="2"/>
      <c r="E6505" s="2"/>
      <c r="G6505" s="2"/>
      <c r="H6505" s="6"/>
      <c r="I6505" s="9"/>
      <c r="J6505" s="9"/>
      <c r="K6505" s="9"/>
    </row>
    <row r="6506" spans="1:11" x14ac:dyDescent="0.25">
      <c r="A6506" s="2"/>
      <c r="B6506" s="2"/>
      <c r="C6506" s="2"/>
      <c r="E6506" s="2"/>
      <c r="G6506" s="2"/>
      <c r="H6506" s="6"/>
      <c r="I6506" s="9"/>
      <c r="J6506" s="9"/>
      <c r="K6506" s="9"/>
    </row>
    <row r="6507" spans="1:11" x14ac:dyDescent="0.25">
      <c r="A6507" s="2"/>
      <c r="B6507" s="2"/>
      <c r="C6507" s="2"/>
      <c r="E6507" s="2"/>
      <c r="G6507" s="2"/>
      <c r="H6507" s="6"/>
      <c r="I6507" s="9"/>
      <c r="J6507" s="9"/>
      <c r="K6507" s="9"/>
    </row>
    <row r="6508" spans="1:11" x14ac:dyDescent="0.25">
      <c r="A6508" s="2"/>
      <c r="B6508" s="2"/>
      <c r="C6508" s="2"/>
      <c r="E6508" s="2"/>
      <c r="G6508" s="2"/>
      <c r="H6508" s="6"/>
      <c r="I6508" s="9"/>
      <c r="J6508" s="9"/>
      <c r="K6508" s="9"/>
    </row>
    <row r="6509" spans="1:11" x14ac:dyDescent="0.25">
      <c r="A6509" s="2"/>
      <c r="B6509" s="2"/>
      <c r="C6509" s="2"/>
      <c r="E6509" s="2"/>
      <c r="G6509" s="2"/>
      <c r="H6509" s="6"/>
      <c r="I6509" s="9"/>
      <c r="J6509" s="9"/>
      <c r="K6509" s="9"/>
    </row>
    <row r="6510" spans="1:11" x14ac:dyDescent="0.25">
      <c r="A6510" s="2"/>
      <c r="B6510" s="2"/>
      <c r="C6510" s="2"/>
      <c r="E6510" s="2"/>
      <c r="G6510" s="2"/>
      <c r="H6510" s="6"/>
      <c r="I6510" s="9"/>
      <c r="J6510" s="9"/>
      <c r="K6510" s="9"/>
    </row>
    <row r="6511" spans="1:11" x14ac:dyDescent="0.25">
      <c r="A6511" s="2"/>
      <c r="B6511" s="2"/>
      <c r="C6511" s="2"/>
      <c r="E6511" s="2"/>
      <c r="G6511" s="2"/>
      <c r="H6511" s="6"/>
      <c r="I6511" s="9"/>
      <c r="J6511" s="9"/>
      <c r="K6511" s="9"/>
    </row>
    <row r="6512" spans="1:11" x14ac:dyDescent="0.25">
      <c r="A6512" s="2"/>
      <c r="B6512" s="2"/>
      <c r="C6512" s="2"/>
      <c r="E6512" s="2"/>
      <c r="G6512" s="2"/>
      <c r="H6512" s="6"/>
      <c r="I6512" s="9"/>
      <c r="J6512" s="9"/>
      <c r="K6512" s="9"/>
    </row>
    <row r="6513" spans="1:11" x14ac:dyDescent="0.25">
      <c r="A6513" s="2"/>
      <c r="B6513" s="2"/>
      <c r="C6513" s="2"/>
      <c r="E6513" s="2"/>
      <c r="G6513" s="2"/>
      <c r="H6513" s="6"/>
      <c r="I6513" s="9"/>
      <c r="J6513" s="9"/>
      <c r="K6513" s="9"/>
    </row>
    <row r="6514" spans="1:11" x14ac:dyDescent="0.25">
      <c r="A6514" s="2"/>
      <c r="B6514" s="2"/>
      <c r="C6514" s="2"/>
      <c r="E6514" s="2"/>
      <c r="G6514" s="2"/>
      <c r="H6514" s="6"/>
      <c r="I6514" s="9"/>
      <c r="J6514" s="9"/>
      <c r="K6514" s="9"/>
    </row>
    <row r="6515" spans="1:11" x14ac:dyDescent="0.25">
      <c r="A6515" s="2"/>
      <c r="B6515" s="2"/>
      <c r="C6515" s="2"/>
      <c r="E6515" s="2"/>
      <c r="G6515" s="2"/>
      <c r="H6515" s="6"/>
      <c r="I6515" s="9"/>
      <c r="J6515" s="9"/>
      <c r="K6515" s="9"/>
    </row>
    <row r="6516" spans="1:11" x14ac:dyDescent="0.25">
      <c r="A6516" s="2"/>
      <c r="B6516" s="2"/>
      <c r="C6516" s="2"/>
      <c r="E6516" s="2"/>
      <c r="G6516" s="2"/>
      <c r="H6516" s="6"/>
      <c r="I6516" s="9"/>
      <c r="J6516" s="9"/>
      <c r="K6516" s="9"/>
    </row>
    <row r="6517" spans="1:11" x14ac:dyDescent="0.25">
      <c r="A6517" s="2"/>
      <c r="B6517" s="2"/>
      <c r="C6517" s="2"/>
      <c r="E6517" s="2"/>
      <c r="G6517" s="2"/>
      <c r="H6517" s="6"/>
      <c r="I6517" s="9"/>
      <c r="J6517" s="9"/>
      <c r="K6517" s="9"/>
    </row>
    <row r="6518" spans="1:11" x14ac:dyDescent="0.25">
      <c r="A6518" s="2"/>
      <c r="B6518" s="2"/>
      <c r="C6518" s="2"/>
      <c r="E6518" s="2"/>
      <c r="G6518" s="2"/>
      <c r="H6518" s="6"/>
      <c r="I6518" s="9"/>
      <c r="J6518" s="9"/>
      <c r="K6518" s="9"/>
    </row>
    <row r="6519" spans="1:11" x14ac:dyDescent="0.25">
      <c r="A6519" s="2"/>
      <c r="B6519" s="2"/>
      <c r="C6519" s="2"/>
      <c r="E6519" s="2"/>
      <c r="G6519" s="2"/>
      <c r="H6519" s="6"/>
      <c r="I6519" s="9"/>
      <c r="J6519" s="9"/>
      <c r="K6519" s="9"/>
    </row>
    <row r="6520" spans="1:11" x14ac:dyDescent="0.25">
      <c r="A6520" s="2"/>
      <c r="B6520" s="2"/>
      <c r="C6520" s="2"/>
      <c r="E6520" s="2"/>
      <c r="G6520" s="2"/>
      <c r="H6520" s="6"/>
      <c r="I6520" s="9"/>
      <c r="J6520" s="9"/>
      <c r="K6520" s="9"/>
    </row>
    <row r="6521" spans="1:11" x14ac:dyDescent="0.25">
      <c r="A6521" s="2"/>
      <c r="B6521" s="2"/>
      <c r="C6521" s="2"/>
      <c r="E6521" s="2"/>
      <c r="G6521" s="2"/>
      <c r="H6521" s="6"/>
      <c r="I6521" s="9"/>
      <c r="J6521" s="9"/>
      <c r="K6521" s="9"/>
    </row>
    <row r="6522" spans="1:11" x14ac:dyDescent="0.25">
      <c r="A6522" s="2"/>
      <c r="B6522" s="2"/>
      <c r="C6522" s="2"/>
      <c r="E6522" s="2"/>
      <c r="G6522" s="2"/>
      <c r="H6522" s="6"/>
      <c r="I6522" s="9"/>
      <c r="J6522" s="9"/>
      <c r="K6522" s="9"/>
    </row>
    <row r="6523" spans="1:11" x14ac:dyDescent="0.25">
      <c r="A6523" s="2"/>
      <c r="B6523" s="2"/>
      <c r="C6523" s="2"/>
      <c r="E6523" s="2"/>
      <c r="G6523" s="2"/>
      <c r="H6523" s="6"/>
      <c r="I6523" s="9"/>
      <c r="J6523" s="9"/>
      <c r="K6523" s="9"/>
    </row>
    <row r="6524" spans="1:11" x14ac:dyDescent="0.25">
      <c r="A6524" s="2"/>
      <c r="B6524" s="2"/>
      <c r="C6524" s="2"/>
      <c r="E6524" s="2"/>
      <c r="G6524" s="2"/>
      <c r="H6524" s="6"/>
      <c r="I6524" s="9"/>
      <c r="J6524" s="9"/>
      <c r="K6524" s="9"/>
    </row>
    <row r="6525" spans="1:11" x14ac:dyDescent="0.25">
      <c r="A6525" s="2"/>
      <c r="B6525" s="2"/>
      <c r="C6525" s="2"/>
      <c r="E6525" s="2"/>
      <c r="G6525" s="2"/>
      <c r="H6525" s="6"/>
      <c r="I6525" s="9"/>
      <c r="J6525" s="9"/>
      <c r="K6525" s="9"/>
    </row>
    <row r="6526" spans="1:11" x14ac:dyDescent="0.25">
      <c r="A6526" s="2"/>
      <c r="B6526" s="2"/>
      <c r="C6526" s="2"/>
      <c r="E6526" s="2"/>
      <c r="G6526" s="2"/>
      <c r="H6526" s="6"/>
      <c r="I6526" s="9"/>
      <c r="J6526" s="9"/>
      <c r="K6526" s="9"/>
    </row>
    <row r="6527" spans="1:11" x14ac:dyDescent="0.25">
      <c r="A6527" s="2"/>
      <c r="B6527" s="2"/>
      <c r="C6527" s="2"/>
      <c r="E6527" s="2"/>
      <c r="G6527" s="2"/>
      <c r="H6527" s="6"/>
      <c r="I6527" s="9"/>
      <c r="J6527" s="9"/>
      <c r="K6527" s="9"/>
    </row>
    <row r="6528" spans="1:11" x14ac:dyDescent="0.25">
      <c r="A6528" s="2"/>
      <c r="B6528" s="2"/>
      <c r="C6528" s="2"/>
      <c r="E6528" s="2"/>
      <c r="G6528" s="2"/>
      <c r="H6528" s="6"/>
      <c r="I6528" s="9"/>
      <c r="J6528" s="9"/>
      <c r="K6528" s="9"/>
    </row>
    <row r="6529" spans="1:11" x14ac:dyDescent="0.25">
      <c r="A6529" s="2"/>
      <c r="B6529" s="2"/>
      <c r="C6529" s="2"/>
      <c r="E6529" s="2"/>
      <c r="G6529" s="2"/>
      <c r="H6529" s="6"/>
      <c r="I6529" s="9"/>
      <c r="J6529" s="9"/>
      <c r="K6529" s="9"/>
    </row>
    <row r="6530" spans="1:11" x14ac:dyDescent="0.25">
      <c r="A6530" s="2"/>
      <c r="B6530" s="2"/>
      <c r="C6530" s="2"/>
      <c r="E6530" s="2"/>
      <c r="G6530" s="2"/>
      <c r="H6530" s="6"/>
      <c r="I6530" s="9"/>
      <c r="J6530" s="9"/>
      <c r="K6530" s="9"/>
    </row>
    <row r="6531" spans="1:11" x14ac:dyDescent="0.25">
      <c r="A6531" s="2"/>
      <c r="B6531" s="2"/>
      <c r="C6531" s="2"/>
      <c r="E6531" s="2"/>
      <c r="G6531" s="2"/>
      <c r="H6531" s="6"/>
      <c r="I6531" s="9"/>
      <c r="J6531" s="9"/>
      <c r="K6531" s="9"/>
    </row>
    <row r="6532" spans="1:11" x14ac:dyDescent="0.25">
      <c r="A6532" s="2"/>
      <c r="B6532" s="2"/>
      <c r="C6532" s="2"/>
      <c r="E6532" s="2"/>
      <c r="G6532" s="2"/>
      <c r="H6532" s="6"/>
      <c r="I6532" s="9"/>
      <c r="J6532" s="9"/>
      <c r="K6532" s="9"/>
    </row>
    <row r="6533" spans="1:11" x14ac:dyDescent="0.25">
      <c r="A6533" s="2"/>
      <c r="B6533" s="2"/>
      <c r="C6533" s="2"/>
      <c r="E6533" s="2"/>
      <c r="G6533" s="2"/>
      <c r="H6533" s="6"/>
      <c r="I6533" s="9"/>
      <c r="J6533" s="9"/>
      <c r="K6533" s="9"/>
    </row>
    <row r="6534" spans="1:11" x14ac:dyDescent="0.25">
      <c r="A6534" s="2"/>
      <c r="B6534" s="2"/>
      <c r="C6534" s="2"/>
      <c r="E6534" s="2"/>
      <c r="G6534" s="2"/>
      <c r="H6534" s="6"/>
      <c r="I6534" s="9"/>
      <c r="J6534" s="9"/>
      <c r="K6534" s="9"/>
    </row>
    <row r="6535" spans="1:11" x14ac:dyDescent="0.25">
      <c r="A6535" s="2"/>
      <c r="B6535" s="2"/>
      <c r="C6535" s="2"/>
      <c r="E6535" s="2"/>
      <c r="G6535" s="2"/>
      <c r="H6535" s="6"/>
      <c r="I6535" s="9"/>
      <c r="J6535" s="9"/>
      <c r="K6535" s="9"/>
    </row>
    <row r="6536" spans="1:11" x14ac:dyDescent="0.25">
      <c r="A6536" s="2"/>
      <c r="B6536" s="2"/>
      <c r="C6536" s="2"/>
      <c r="E6536" s="2"/>
      <c r="G6536" s="2"/>
      <c r="H6536" s="6"/>
      <c r="I6536" s="9"/>
      <c r="J6536" s="9"/>
      <c r="K6536" s="9"/>
    </row>
    <row r="6537" spans="1:11" x14ac:dyDescent="0.25">
      <c r="A6537" s="2"/>
      <c r="B6537" s="2"/>
      <c r="C6537" s="2"/>
      <c r="E6537" s="2"/>
      <c r="G6537" s="2"/>
      <c r="H6537" s="6"/>
      <c r="I6537" s="9"/>
      <c r="J6537" s="9"/>
      <c r="K6537" s="9"/>
    </row>
    <row r="6538" spans="1:11" x14ac:dyDescent="0.25">
      <c r="A6538" s="2"/>
      <c r="B6538" s="2"/>
      <c r="C6538" s="2"/>
      <c r="E6538" s="2"/>
      <c r="G6538" s="2"/>
      <c r="H6538" s="6"/>
      <c r="I6538" s="9"/>
      <c r="J6538" s="9"/>
      <c r="K6538" s="9"/>
    </row>
    <row r="6539" spans="1:11" x14ac:dyDescent="0.25">
      <c r="A6539" s="2"/>
      <c r="B6539" s="2"/>
      <c r="C6539" s="2"/>
      <c r="E6539" s="2"/>
      <c r="G6539" s="2"/>
      <c r="H6539" s="6"/>
      <c r="I6539" s="9"/>
      <c r="J6539" s="9"/>
      <c r="K6539" s="9"/>
    </row>
    <row r="6540" spans="1:11" x14ac:dyDescent="0.25">
      <c r="A6540" s="2"/>
      <c r="B6540" s="2"/>
      <c r="C6540" s="2"/>
      <c r="E6540" s="2"/>
      <c r="G6540" s="2"/>
      <c r="H6540" s="6"/>
      <c r="I6540" s="9"/>
      <c r="J6540" s="9"/>
      <c r="K6540" s="9"/>
    </row>
    <row r="6541" spans="1:11" x14ac:dyDescent="0.25">
      <c r="A6541" s="2"/>
      <c r="B6541" s="2"/>
      <c r="C6541" s="2"/>
      <c r="E6541" s="2"/>
      <c r="G6541" s="2"/>
      <c r="H6541" s="6"/>
      <c r="I6541" s="9"/>
      <c r="J6541" s="9"/>
      <c r="K6541" s="9"/>
    </row>
    <row r="6542" spans="1:11" x14ac:dyDescent="0.25">
      <c r="A6542" s="2"/>
      <c r="B6542" s="2"/>
      <c r="C6542" s="2"/>
      <c r="E6542" s="2"/>
      <c r="G6542" s="2"/>
      <c r="H6542" s="6"/>
      <c r="I6542" s="9"/>
      <c r="J6542" s="9"/>
      <c r="K6542" s="9"/>
    </row>
    <row r="6543" spans="1:11" x14ac:dyDescent="0.25">
      <c r="A6543" s="2"/>
      <c r="B6543" s="2"/>
      <c r="C6543" s="2"/>
      <c r="E6543" s="2"/>
      <c r="G6543" s="2"/>
      <c r="H6543" s="6"/>
      <c r="I6543" s="9"/>
      <c r="J6543" s="9"/>
      <c r="K6543" s="9"/>
    </row>
    <row r="6544" spans="1:11" x14ac:dyDescent="0.25">
      <c r="A6544" s="2"/>
      <c r="B6544" s="2"/>
      <c r="C6544" s="2"/>
      <c r="E6544" s="2"/>
      <c r="G6544" s="2"/>
      <c r="H6544" s="6"/>
      <c r="I6544" s="9"/>
      <c r="J6544" s="9"/>
      <c r="K6544" s="9"/>
    </row>
    <row r="6545" spans="1:11" x14ac:dyDescent="0.25">
      <c r="A6545" s="2"/>
      <c r="B6545" s="2"/>
      <c r="C6545" s="2"/>
      <c r="E6545" s="2"/>
      <c r="G6545" s="2"/>
      <c r="H6545" s="6"/>
      <c r="I6545" s="9"/>
      <c r="J6545" s="9"/>
      <c r="K6545" s="9"/>
    </row>
    <row r="6546" spans="1:11" x14ac:dyDescent="0.25">
      <c r="A6546" s="2"/>
      <c r="B6546" s="2"/>
      <c r="C6546" s="2"/>
      <c r="E6546" s="2"/>
      <c r="G6546" s="2"/>
      <c r="H6546" s="6"/>
      <c r="I6546" s="9"/>
      <c r="J6546" s="9"/>
      <c r="K6546" s="9"/>
    </row>
    <row r="6547" spans="1:11" x14ac:dyDescent="0.25">
      <c r="A6547" s="2"/>
      <c r="B6547" s="2"/>
      <c r="C6547" s="2"/>
      <c r="E6547" s="2"/>
      <c r="G6547" s="2"/>
      <c r="H6547" s="6"/>
      <c r="I6547" s="9"/>
      <c r="J6547" s="9"/>
      <c r="K6547" s="9"/>
    </row>
    <row r="6548" spans="1:11" x14ac:dyDescent="0.25">
      <c r="A6548" s="2"/>
      <c r="B6548" s="2"/>
      <c r="C6548" s="2"/>
      <c r="E6548" s="2"/>
      <c r="G6548" s="2"/>
      <c r="H6548" s="6"/>
      <c r="I6548" s="9"/>
      <c r="J6548" s="9"/>
      <c r="K6548" s="9"/>
    </row>
    <row r="6549" spans="1:11" x14ac:dyDescent="0.25">
      <c r="A6549" s="2"/>
      <c r="B6549" s="2"/>
      <c r="C6549" s="2"/>
      <c r="E6549" s="2"/>
      <c r="G6549" s="2"/>
      <c r="H6549" s="6"/>
      <c r="I6549" s="9"/>
      <c r="J6549" s="9"/>
      <c r="K6549" s="9"/>
    </row>
    <row r="6550" spans="1:11" x14ac:dyDescent="0.25">
      <c r="A6550" s="2"/>
      <c r="B6550" s="2"/>
      <c r="C6550" s="2"/>
      <c r="E6550" s="2"/>
      <c r="G6550" s="2"/>
      <c r="H6550" s="6"/>
      <c r="I6550" s="9"/>
      <c r="J6550" s="9"/>
      <c r="K6550" s="9"/>
    </row>
    <row r="6551" spans="1:11" x14ac:dyDescent="0.25">
      <c r="A6551" s="2"/>
      <c r="B6551" s="2"/>
      <c r="C6551" s="2"/>
      <c r="E6551" s="2"/>
      <c r="G6551" s="2"/>
      <c r="H6551" s="6"/>
      <c r="I6551" s="9"/>
      <c r="J6551" s="9"/>
      <c r="K6551" s="9"/>
    </row>
    <row r="6552" spans="1:11" x14ac:dyDescent="0.25">
      <c r="A6552" s="2"/>
      <c r="B6552" s="2"/>
      <c r="C6552" s="2"/>
      <c r="E6552" s="2"/>
      <c r="G6552" s="2"/>
      <c r="H6552" s="6"/>
      <c r="I6552" s="9"/>
      <c r="J6552" s="9"/>
      <c r="K6552" s="9"/>
    </row>
    <row r="6553" spans="1:11" x14ac:dyDescent="0.25">
      <c r="A6553" s="2"/>
      <c r="B6553" s="2"/>
      <c r="C6553" s="2"/>
      <c r="E6553" s="2"/>
      <c r="G6553" s="2"/>
      <c r="H6553" s="6"/>
      <c r="I6553" s="9"/>
      <c r="J6553" s="9"/>
      <c r="K6553" s="9"/>
    </row>
    <row r="6554" spans="1:11" x14ac:dyDescent="0.25">
      <c r="A6554" s="2"/>
      <c r="B6554" s="2"/>
      <c r="C6554" s="2"/>
      <c r="E6554" s="2"/>
      <c r="G6554" s="2"/>
      <c r="H6554" s="6"/>
      <c r="I6554" s="9"/>
      <c r="J6554" s="9"/>
      <c r="K6554" s="9"/>
    </row>
    <row r="6555" spans="1:11" x14ac:dyDescent="0.25">
      <c r="A6555" s="2"/>
      <c r="B6555" s="2"/>
      <c r="C6555" s="2"/>
      <c r="E6555" s="2"/>
      <c r="G6555" s="2"/>
      <c r="H6555" s="6"/>
      <c r="I6555" s="9"/>
      <c r="J6555" s="9"/>
      <c r="K6555" s="9"/>
    </row>
    <row r="6556" spans="1:11" x14ac:dyDescent="0.25">
      <c r="A6556" s="2"/>
      <c r="B6556" s="2"/>
      <c r="C6556" s="2"/>
      <c r="E6556" s="2"/>
      <c r="G6556" s="2"/>
      <c r="H6556" s="6"/>
      <c r="I6556" s="9"/>
      <c r="J6556" s="9"/>
      <c r="K6556" s="9"/>
    </row>
    <row r="6557" spans="1:11" x14ac:dyDescent="0.25">
      <c r="A6557" s="2"/>
      <c r="B6557" s="2"/>
      <c r="C6557" s="2"/>
      <c r="E6557" s="2"/>
      <c r="G6557" s="2"/>
      <c r="H6557" s="6"/>
      <c r="I6557" s="9"/>
      <c r="J6557" s="9"/>
      <c r="K6557" s="9"/>
    </row>
    <row r="6558" spans="1:11" x14ac:dyDescent="0.25">
      <c r="A6558" s="2"/>
      <c r="B6558" s="2"/>
      <c r="C6558" s="2"/>
      <c r="E6558" s="2"/>
      <c r="G6558" s="2"/>
      <c r="H6558" s="6"/>
      <c r="I6558" s="9"/>
      <c r="J6558" s="9"/>
      <c r="K6558" s="9"/>
    </row>
    <row r="6559" spans="1:11" x14ac:dyDescent="0.25">
      <c r="A6559" s="2"/>
      <c r="B6559" s="2"/>
      <c r="C6559" s="2"/>
      <c r="E6559" s="2"/>
      <c r="G6559" s="2"/>
      <c r="H6559" s="6"/>
      <c r="I6559" s="9"/>
      <c r="J6559" s="9"/>
      <c r="K6559" s="9"/>
    </row>
    <row r="6560" spans="1:11" x14ac:dyDescent="0.25">
      <c r="A6560" s="2"/>
      <c r="B6560" s="2"/>
      <c r="C6560" s="2"/>
      <c r="E6560" s="2"/>
      <c r="G6560" s="2"/>
      <c r="H6560" s="6"/>
      <c r="I6560" s="9"/>
      <c r="J6560" s="9"/>
      <c r="K6560" s="9"/>
    </row>
    <row r="6561" spans="1:11" x14ac:dyDescent="0.25">
      <c r="A6561" s="2"/>
      <c r="B6561" s="2"/>
      <c r="C6561" s="2"/>
      <c r="E6561" s="2"/>
      <c r="G6561" s="2"/>
      <c r="H6561" s="6"/>
      <c r="I6561" s="9"/>
      <c r="J6561" s="9"/>
      <c r="K6561" s="9"/>
    </row>
    <row r="6562" spans="1:11" x14ac:dyDescent="0.25">
      <c r="A6562" s="2"/>
      <c r="B6562" s="2"/>
      <c r="C6562" s="2"/>
      <c r="E6562" s="2"/>
      <c r="G6562" s="2"/>
      <c r="H6562" s="6"/>
      <c r="I6562" s="9"/>
      <c r="J6562" s="9"/>
      <c r="K6562" s="9"/>
    </row>
    <row r="6563" spans="1:11" x14ac:dyDescent="0.25">
      <c r="A6563" s="2"/>
      <c r="B6563" s="2"/>
      <c r="C6563" s="2"/>
      <c r="E6563" s="2"/>
      <c r="G6563" s="2"/>
      <c r="H6563" s="6"/>
      <c r="I6563" s="9"/>
      <c r="J6563" s="9"/>
      <c r="K6563" s="9"/>
    </row>
    <row r="6564" spans="1:11" x14ac:dyDescent="0.25">
      <c r="A6564" s="2"/>
      <c r="B6564" s="2"/>
      <c r="C6564" s="2"/>
      <c r="E6564" s="2"/>
      <c r="G6564" s="2"/>
      <c r="H6564" s="6"/>
      <c r="I6564" s="9"/>
      <c r="J6564" s="9"/>
      <c r="K6564" s="9"/>
    </row>
    <row r="6565" spans="1:11" x14ac:dyDescent="0.25">
      <c r="A6565" s="2"/>
      <c r="B6565" s="2"/>
      <c r="C6565" s="2"/>
      <c r="E6565" s="2"/>
      <c r="G6565" s="2"/>
      <c r="H6565" s="6"/>
      <c r="I6565" s="9"/>
      <c r="J6565" s="9"/>
      <c r="K6565" s="9"/>
    </row>
    <row r="6566" spans="1:11" x14ac:dyDescent="0.25">
      <c r="A6566" s="2"/>
      <c r="B6566" s="2"/>
      <c r="C6566" s="2"/>
      <c r="E6566" s="2"/>
      <c r="G6566" s="2"/>
      <c r="H6566" s="6"/>
      <c r="I6566" s="9"/>
      <c r="J6566" s="9"/>
      <c r="K6566" s="9"/>
    </row>
    <row r="6567" spans="1:11" x14ac:dyDescent="0.25">
      <c r="A6567" s="2"/>
      <c r="B6567" s="2"/>
      <c r="C6567" s="2"/>
      <c r="E6567" s="2"/>
      <c r="G6567" s="2"/>
      <c r="H6567" s="6"/>
      <c r="I6567" s="9"/>
      <c r="J6567" s="9"/>
      <c r="K6567" s="9"/>
    </row>
    <row r="6568" spans="1:11" x14ac:dyDescent="0.25">
      <c r="A6568" s="2"/>
      <c r="B6568" s="2"/>
      <c r="C6568" s="2"/>
      <c r="E6568" s="2"/>
      <c r="G6568" s="2"/>
      <c r="H6568" s="6"/>
      <c r="I6568" s="9"/>
      <c r="J6568" s="9"/>
      <c r="K6568" s="9"/>
    </row>
    <row r="6569" spans="1:11" x14ac:dyDescent="0.25">
      <c r="A6569" s="2"/>
      <c r="B6569" s="2"/>
      <c r="C6569" s="2"/>
      <c r="E6569" s="2"/>
      <c r="G6569" s="2"/>
      <c r="H6569" s="6"/>
      <c r="I6569" s="9"/>
      <c r="J6569" s="9"/>
      <c r="K6569" s="9"/>
    </row>
    <row r="6570" spans="1:11" x14ac:dyDescent="0.25">
      <c r="A6570" s="2"/>
      <c r="B6570" s="2"/>
      <c r="C6570" s="2"/>
      <c r="E6570" s="2"/>
      <c r="G6570" s="2"/>
      <c r="H6570" s="6"/>
      <c r="I6570" s="9"/>
      <c r="J6570" s="9"/>
      <c r="K6570" s="9"/>
    </row>
    <row r="6571" spans="1:11" x14ac:dyDescent="0.25">
      <c r="A6571" s="2"/>
      <c r="B6571" s="2"/>
      <c r="C6571" s="2"/>
      <c r="E6571" s="2"/>
      <c r="G6571" s="2"/>
      <c r="H6571" s="6"/>
      <c r="I6571" s="9"/>
      <c r="J6571" s="9"/>
      <c r="K6571" s="9"/>
    </row>
    <row r="6572" spans="1:11" x14ac:dyDescent="0.25">
      <c r="A6572" s="2"/>
      <c r="B6572" s="2"/>
      <c r="C6572" s="2"/>
      <c r="E6572" s="2"/>
      <c r="G6572" s="2"/>
      <c r="H6572" s="6"/>
      <c r="I6572" s="9"/>
      <c r="J6572" s="9"/>
      <c r="K6572" s="9"/>
    </row>
    <row r="6573" spans="1:11" x14ac:dyDescent="0.25">
      <c r="A6573" s="2"/>
      <c r="B6573" s="2"/>
      <c r="C6573" s="2"/>
      <c r="E6573" s="2"/>
      <c r="G6573" s="2"/>
      <c r="H6573" s="6"/>
      <c r="I6573" s="9"/>
      <c r="J6573" s="9"/>
      <c r="K6573" s="9"/>
    </row>
    <row r="6574" spans="1:11" x14ac:dyDescent="0.25">
      <c r="A6574" s="2"/>
      <c r="B6574" s="2"/>
      <c r="C6574" s="2"/>
      <c r="E6574" s="2"/>
      <c r="G6574" s="2"/>
      <c r="H6574" s="6"/>
      <c r="I6574" s="9"/>
      <c r="J6574" s="9"/>
      <c r="K6574" s="9"/>
    </row>
    <row r="6575" spans="1:11" x14ac:dyDescent="0.25">
      <c r="A6575" s="2"/>
      <c r="B6575" s="2"/>
      <c r="C6575" s="2"/>
      <c r="E6575" s="2"/>
      <c r="G6575" s="2"/>
      <c r="H6575" s="6"/>
      <c r="I6575" s="9"/>
      <c r="J6575" s="9"/>
      <c r="K6575" s="9"/>
    </row>
    <row r="6576" spans="1:11" x14ac:dyDescent="0.25">
      <c r="A6576" s="2"/>
      <c r="B6576" s="2"/>
      <c r="C6576" s="2"/>
      <c r="E6576" s="2"/>
      <c r="G6576" s="2"/>
      <c r="H6576" s="6"/>
      <c r="I6576" s="9"/>
      <c r="J6576" s="9"/>
      <c r="K6576" s="9"/>
    </row>
    <row r="6577" spans="1:11" x14ac:dyDescent="0.25">
      <c r="A6577" s="2"/>
      <c r="B6577" s="2"/>
      <c r="C6577" s="2"/>
      <c r="E6577" s="2"/>
      <c r="G6577" s="2"/>
      <c r="H6577" s="6"/>
      <c r="I6577" s="9"/>
      <c r="J6577" s="9"/>
      <c r="K6577" s="9"/>
    </row>
    <row r="6578" spans="1:11" x14ac:dyDescent="0.25">
      <c r="A6578" s="2"/>
      <c r="B6578" s="2"/>
      <c r="C6578" s="2"/>
      <c r="E6578" s="2"/>
      <c r="G6578" s="2"/>
      <c r="H6578" s="6"/>
      <c r="I6578" s="9"/>
      <c r="J6578" s="9"/>
      <c r="K6578" s="9"/>
    </row>
    <row r="6579" spans="1:11" x14ac:dyDescent="0.25">
      <c r="A6579" s="2"/>
      <c r="B6579" s="2"/>
      <c r="C6579" s="2"/>
      <c r="E6579" s="2"/>
      <c r="G6579" s="2"/>
      <c r="H6579" s="6"/>
      <c r="I6579" s="9"/>
      <c r="J6579" s="9"/>
      <c r="K6579" s="9"/>
    </row>
    <row r="6580" spans="1:11" x14ac:dyDescent="0.25">
      <c r="A6580" s="2"/>
      <c r="B6580" s="2"/>
      <c r="C6580" s="2"/>
      <c r="E6580" s="2"/>
      <c r="G6580" s="2"/>
      <c r="H6580" s="6"/>
      <c r="I6580" s="9"/>
      <c r="J6580" s="9"/>
      <c r="K6580" s="9"/>
    </row>
    <row r="6581" spans="1:11" x14ac:dyDescent="0.25">
      <c r="A6581" s="2"/>
      <c r="B6581" s="2"/>
      <c r="C6581" s="2"/>
      <c r="E6581" s="2"/>
      <c r="G6581" s="2"/>
      <c r="H6581" s="6"/>
      <c r="I6581" s="9"/>
      <c r="J6581" s="9"/>
      <c r="K6581" s="9"/>
    </row>
    <row r="6582" spans="1:11" x14ac:dyDescent="0.25">
      <c r="A6582" s="2"/>
      <c r="B6582" s="2"/>
      <c r="C6582" s="2"/>
      <c r="E6582" s="2"/>
      <c r="G6582" s="2"/>
      <c r="H6582" s="6"/>
      <c r="I6582" s="9"/>
      <c r="J6582" s="9"/>
      <c r="K6582" s="9"/>
    </row>
    <row r="6583" spans="1:11" x14ac:dyDescent="0.25">
      <c r="A6583" s="2"/>
      <c r="B6583" s="2"/>
      <c r="C6583" s="2"/>
      <c r="E6583" s="2"/>
      <c r="G6583" s="2"/>
      <c r="H6583" s="6"/>
      <c r="I6583" s="9"/>
      <c r="J6583" s="9"/>
      <c r="K6583" s="9"/>
    </row>
    <row r="6584" spans="1:11" x14ac:dyDescent="0.25">
      <c r="A6584" s="2"/>
      <c r="B6584" s="2"/>
      <c r="C6584" s="2"/>
      <c r="E6584" s="2"/>
      <c r="G6584" s="2"/>
      <c r="H6584" s="6"/>
      <c r="I6584" s="9"/>
      <c r="J6584" s="9"/>
      <c r="K6584" s="9"/>
    </row>
    <row r="6585" spans="1:11" x14ac:dyDescent="0.25">
      <c r="A6585" s="2"/>
      <c r="B6585" s="2"/>
      <c r="C6585" s="2"/>
      <c r="E6585" s="2"/>
      <c r="G6585" s="2"/>
      <c r="H6585" s="6"/>
      <c r="I6585" s="9"/>
      <c r="J6585" s="9"/>
      <c r="K6585" s="9"/>
    </row>
    <row r="6586" spans="1:11" x14ac:dyDescent="0.25">
      <c r="A6586" s="2"/>
      <c r="B6586" s="2"/>
      <c r="C6586" s="2"/>
      <c r="E6586" s="2"/>
      <c r="G6586" s="2"/>
      <c r="H6586" s="6"/>
      <c r="I6586" s="9"/>
      <c r="J6586" s="9"/>
      <c r="K6586" s="9"/>
    </row>
    <row r="6587" spans="1:11" x14ac:dyDescent="0.25">
      <c r="A6587" s="2"/>
      <c r="B6587" s="2"/>
      <c r="C6587" s="2"/>
      <c r="E6587" s="2"/>
      <c r="G6587" s="2"/>
      <c r="H6587" s="6"/>
      <c r="I6587" s="9"/>
      <c r="J6587" s="9"/>
      <c r="K6587" s="9"/>
    </row>
    <row r="6588" spans="1:11" x14ac:dyDescent="0.25">
      <c r="A6588" s="2"/>
      <c r="B6588" s="2"/>
      <c r="C6588" s="2"/>
      <c r="E6588" s="2"/>
      <c r="G6588" s="2"/>
      <c r="H6588" s="6"/>
      <c r="I6588" s="9"/>
      <c r="J6588" s="9"/>
      <c r="K6588" s="9"/>
    </row>
    <row r="6589" spans="1:11" x14ac:dyDescent="0.25">
      <c r="A6589" s="2"/>
      <c r="B6589" s="2"/>
      <c r="C6589" s="2"/>
      <c r="E6589" s="2"/>
      <c r="G6589" s="2"/>
      <c r="H6589" s="6"/>
      <c r="I6589" s="9"/>
      <c r="J6589" s="9"/>
      <c r="K6589" s="9"/>
    </row>
    <row r="6590" spans="1:11" x14ac:dyDescent="0.25">
      <c r="A6590" s="2"/>
      <c r="B6590" s="2"/>
      <c r="C6590" s="2"/>
      <c r="E6590" s="2"/>
      <c r="G6590" s="2"/>
      <c r="H6590" s="6"/>
      <c r="I6590" s="9"/>
      <c r="J6590" s="9"/>
      <c r="K6590" s="9"/>
    </row>
    <row r="6591" spans="1:11" x14ac:dyDescent="0.25">
      <c r="A6591" s="2"/>
      <c r="B6591" s="2"/>
      <c r="C6591" s="2"/>
      <c r="E6591" s="2"/>
      <c r="G6591" s="2"/>
      <c r="H6591" s="6"/>
      <c r="I6591" s="9"/>
      <c r="J6591" s="9"/>
      <c r="K6591" s="9"/>
    </row>
    <row r="6592" spans="1:11" x14ac:dyDescent="0.25">
      <c r="A6592" s="2"/>
      <c r="B6592" s="2"/>
      <c r="C6592" s="2"/>
      <c r="E6592" s="2"/>
      <c r="G6592" s="2"/>
      <c r="H6592" s="6"/>
      <c r="I6592" s="9"/>
      <c r="J6592" s="9"/>
      <c r="K6592" s="9"/>
    </row>
    <row r="6593" spans="1:11" x14ac:dyDescent="0.25">
      <c r="A6593" s="2"/>
      <c r="B6593" s="2"/>
      <c r="C6593" s="2"/>
      <c r="E6593" s="2"/>
      <c r="G6593" s="2"/>
      <c r="H6593" s="6"/>
      <c r="I6593" s="9"/>
      <c r="J6593" s="9"/>
      <c r="K6593" s="9"/>
    </row>
    <row r="6594" spans="1:11" x14ac:dyDescent="0.25">
      <c r="A6594" s="2"/>
      <c r="B6594" s="2"/>
      <c r="C6594" s="2"/>
      <c r="E6594" s="2"/>
      <c r="G6594" s="2"/>
      <c r="H6594" s="6"/>
      <c r="I6594" s="9"/>
      <c r="J6594" s="9"/>
      <c r="K6594" s="9"/>
    </row>
    <row r="6595" spans="1:11" x14ac:dyDescent="0.25">
      <c r="A6595" s="2"/>
      <c r="B6595" s="2"/>
      <c r="C6595" s="2"/>
      <c r="E6595" s="2"/>
      <c r="G6595" s="2"/>
      <c r="H6595" s="6"/>
      <c r="I6595" s="9"/>
      <c r="J6595" s="9"/>
      <c r="K6595" s="9"/>
    </row>
    <row r="6596" spans="1:11" x14ac:dyDescent="0.25">
      <c r="A6596" s="2"/>
      <c r="B6596" s="2"/>
      <c r="C6596" s="2"/>
      <c r="E6596" s="2"/>
      <c r="G6596" s="2"/>
      <c r="H6596" s="6"/>
      <c r="I6596" s="9"/>
      <c r="J6596" s="9"/>
      <c r="K6596" s="9"/>
    </row>
    <row r="6597" spans="1:11" x14ac:dyDescent="0.25">
      <c r="A6597" s="2"/>
      <c r="B6597" s="2"/>
      <c r="C6597" s="2"/>
      <c r="E6597" s="2"/>
      <c r="G6597" s="2"/>
      <c r="H6597" s="6"/>
      <c r="I6597" s="9"/>
      <c r="J6597" s="9"/>
      <c r="K6597" s="9"/>
    </row>
    <row r="6598" spans="1:11" x14ac:dyDescent="0.25">
      <c r="A6598" s="2"/>
      <c r="B6598" s="2"/>
      <c r="C6598" s="2"/>
      <c r="E6598" s="2"/>
      <c r="G6598" s="2"/>
      <c r="H6598" s="6"/>
      <c r="I6598" s="9"/>
      <c r="J6598" s="9"/>
      <c r="K6598" s="9"/>
    </row>
    <row r="6599" spans="1:11" x14ac:dyDescent="0.25">
      <c r="A6599" s="2"/>
      <c r="B6599" s="2"/>
      <c r="C6599" s="2"/>
      <c r="E6599" s="2"/>
      <c r="G6599" s="2"/>
      <c r="H6599" s="6"/>
      <c r="I6599" s="9"/>
      <c r="J6599" s="9"/>
      <c r="K6599" s="9"/>
    </row>
    <row r="6600" spans="1:11" x14ac:dyDescent="0.25">
      <c r="A6600" s="2"/>
      <c r="B6600" s="2"/>
      <c r="C6600" s="2"/>
      <c r="E6600" s="2"/>
      <c r="G6600" s="2"/>
      <c r="H6600" s="6"/>
      <c r="I6600" s="9"/>
      <c r="J6600" s="9"/>
      <c r="K6600" s="9"/>
    </row>
    <row r="6601" spans="1:11" x14ac:dyDescent="0.25">
      <c r="A6601" s="2"/>
      <c r="B6601" s="2"/>
      <c r="C6601" s="2"/>
      <c r="E6601" s="2"/>
      <c r="G6601" s="2"/>
      <c r="H6601" s="6"/>
      <c r="I6601" s="9"/>
      <c r="J6601" s="9"/>
      <c r="K6601" s="9"/>
    </row>
    <row r="6602" spans="1:11" x14ac:dyDescent="0.25">
      <c r="A6602" s="2"/>
      <c r="B6602" s="2"/>
      <c r="C6602" s="2"/>
      <c r="E6602" s="2"/>
      <c r="G6602" s="2"/>
      <c r="H6602" s="6"/>
      <c r="I6602" s="9"/>
      <c r="J6602" s="9"/>
      <c r="K6602" s="9"/>
    </row>
    <row r="6603" spans="1:11" x14ac:dyDescent="0.25">
      <c r="A6603" s="2"/>
      <c r="B6603" s="2"/>
      <c r="C6603" s="2"/>
      <c r="E6603" s="2"/>
      <c r="G6603" s="2"/>
      <c r="H6603" s="6"/>
      <c r="I6603" s="9"/>
      <c r="J6603" s="9"/>
      <c r="K6603" s="9"/>
    </row>
    <row r="6604" spans="1:11" x14ac:dyDescent="0.25">
      <c r="A6604" s="2"/>
      <c r="B6604" s="2"/>
      <c r="C6604" s="2"/>
      <c r="E6604" s="2"/>
      <c r="G6604" s="2"/>
      <c r="H6604" s="6"/>
      <c r="I6604" s="9"/>
      <c r="J6604" s="9"/>
      <c r="K6604" s="9"/>
    </row>
    <row r="6605" spans="1:11" x14ac:dyDescent="0.25">
      <c r="A6605" s="2"/>
      <c r="B6605" s="2"/>
      <c r="C6605" s="2"/>
      <c r="E6605" s="2"/>
      <c r="G6605" s="2"/>
      <c r="H6605" s="6"/>
      <c r="I6605" s="9"/>
      <c r="J6605" s="9"/>
      <c r="K6605" s="9"/>
    </row>
    <row r="6606" spans="1:11" x14ac:dyDescent="0.25">
      <c r="A6606" s="2"/>
      <c r="B6606" s="2"/>
      <c r="C6606" s="2"/>
      <c r="E6606" s="2"/>
      <c r="G6606" s="2"/>
      <c r="H6606" s="6"/>
      <c r="I6606" s="9"/>
      <c r="J6606" s="9"/>
      <c r="K6606" s="9"/>
    </row>
    <row r="6607" spans="1:11" x14ac:dyDescent="0.25">
      <c r="A6607" s="2"/>
      <c r="B6607" s="2"/>
      <c r="C6607" s="2"/>
      <c r="E6607" s="2"/>
      <c r="G6607" s="2"/>
      <c r="H6607" s="6"/>
      <c r="I6607" s="9"/>
      <c r="J6607" s="9"/>
      <c r="K6607" s="9"/>
    </row>
    <row r="6608" spans="1:11" x14ac:dyDescent="0.25">
      <c r="A6608" s="2"/>
      <c r="B6608" s="2"/>
      <c r="C6608" s="2"/>
      <c r="E6608" s="2"/>
      <c r="G6608" s="2"/>
      <c r="H6608" s="6"/>
      <c r="I6608" s="9"/>
      <c r="J6608" s="9"/>
      <c r="K6608" s="9"/>
    </row>
    <row r="6609" spans="1:11" x14ac:dyDescent="0.25">
      <c r="A6609" s="2"/>
      <c r="B6609" s="2"/>
      <c r="C6609" s="2"/>
      <c r="E6609" s="2"/>
      <c r="G6609" s="2"/>
      <c r="H6609" s="6"/>
      <c r="I6609" s="9"/>
      <c r="J6609" s="9"/>
      <c r="K6609" s="9"/>
    </row>
    <row r="6610" spans="1:11" x14ac:dyDescent="0.25">
      <c r="A6610" s="2"/>
      <c r="B6610" s="2"/>
      <c r="C6610" s="2"/>
      <c r="E6610" s="2"/>
      <c r="G6610" s="2"/>
      <c r="H6610" s="6"/>
      <c r="I6610" s="9"/>
      <c r="J6610" s="9"/>
      <c r="K6610" s="9"/>
    </row>
    <row r="6611" spans="1:11" x14ac:dyDescent="0.25">
      <c r="A6611" s="2"/>
      <c r="B6611" s="2"/>
      <c r="C6611" s="2"/>
      <c r="E6611" s="2"/>
      <c r="G6611" s="2"/>
      <c r="H6611" s="6"/>
      <c r="I6611" s="9"/>
      <c r="J6611" s="9"/>
      <c r="K6611" s="9"/>
    </row>
    <row r="6612" spans="1:11" x14ac:dyDescent="0.25">
      <c r="A6612" s="2"/>
      <c r="B6612" s="2"/>
      <c r="C6612" s="2"/>
      <c r="E6612" s="2"/>
      <c r="G6612" s="2"/>
      <c r="H6612" s="6"/>
      <c r="I6612" s="9"/>
      <c r="J6612" s="9"/>
      <c r="K6612" s="9"/>
    </row>
    <row r="6613" spans="1:11" x14ac:dyDescent="0.25">
      <c r="A6613" s="2"/>
      <c r="B6613" s="2"/>
      <c r="C6613" s="2"/>
      <c r="E6613" s="2"/>
      <c r="G6613" s="2"/>
      <c r="H6613" s="6"/>
      <c r="I6613" s="9"/>
      <c r="J6613" s="9"/>
      <c r="K6613" s="9"/>
    </row>
    <row r="6614" spans="1:11" x14ac:dyDescent="0.25">
      <c r="A6614" s="2"/>
      <c r="B6614" s="2"/>
      <c r="C6614" s="2"/>
      <c r="E6614" s="2"/>
      <c r="G6614" s="2"/>
      <c r="H6614" s="6"/>
      <c r="I6614" s="9"/>
      <c r="J6614" s="9"/>
      <c r="K6614" s="9"/>
    </row>
    <row r="6615" spans="1:11" x14ac:dyDescent="0.25">
      <c r="A6615" s="2"/>
      <c r="B6615" s="2"/>
      <c r="C6615" s="2"/>
      <c r="E6615" s="2"/>
      <c r="G6615" s="2"/>
      <c r="H6615" s="6"/>
      <c r="I6615" s="9"/>
      <c r="J6615" s="9"/>
      <c r="K6615" s="9"/>
    </row>
    <row r="6616" spans="1:11" x14ac:dyDescent="0.25">
      <c r="A6616" s="2"/>
      <c r="B6616" s="2"/>
      <c r="C6616" s="2"/>
      <c r="E6616" s="2"/>
      <c r="G6616" s="2"/>
      <c r="H6616" s="6"/>
      <c r="I6616" s="9"/>
      <c r="J6616" s="9"/>
      <c r="K6616" s="9"/>
    </row>
    <row r="6617" spans="1:11" x14ac:dyDescent="0.25">
      <c r="A6617" s="2"/>
      <c r="B6617" s="2"/>
      <c r="C6617" s="2"/>
      <c r="E6617" s="2"/>
      <c r="G6617" s="2"/>
      <c r="H6617" s="6"/>
      <c r="I6617" s="9"/>
      <c r="J6617" s="9"/>
      <c r="K6617" s="9"/>
    </row>
    <row r="6618" spans="1:11" x14ac:dyDescent="0.25">
      <c r="A6618" s="2"/>
      <c r="B6618" s="2"/>
      <c r="C6618" s="2"/>
      <c r="E6618" s="2"/>
      <c r="G6618" s="2"/>
      <c r="H6618" s="6"/>
      <c r="I6618" s="9"/>
      <c r="J6618" s="9"/>
      <c r="K6618" s="9"/>
    </row>
    <row r="6619" spans="1:11" x14ac:dyDescent="0.25">
      <c r="A6619" s="2"/>
      <c r="B6619" s="2"/>
      <c r="C6619" s="2"/>
      <c r="E6619" s="2"/>
      <c r="G6619" s="2"/>
      <c r="H6619" s="6"/>
      <c r="I6619" s="9"/>
      <c r="J6619" s="9"/>
      <c r="K6619" s="9"/>
    </row>
    <row r="6620" spans="1:11" x14ac:dyDescent="0.25">
      <c r="A6620" s="2"/>
      <c r="B6620" s="2"/>
      <c r="C6620" s="2"/>
      <c r="E6620" s="2"/>
      <c r="G6620" s="2"/>
      <c r="H6620" s="6"/>
      <c r="I6620" s="9"/>
      <c r="J6620" s="9"/>
      <c r="K6620" s="9"/>
    </row>
    <row r="6621" spans="1:11" x14ac:dyDescent="0.25">
      <c r="A6621" s="2"/>
      <c r="B6621" s="2"/>
      <c r="C6621" s="2"/>
      <c r="E6621" s="2"/>
      <c r="G6621" s="2"/>
      <c r="H6621" s="6"/>
      <c r="I6621" s="9"/>
      <c r="J6621" s="9"/>
      <c r="K6621" s="9"/>
    </row>
    <row r="6622" spans="1:11" x14ac:dyDescent="0.25">
      <c r="A6622" s="2"/>
      <c r="B6622" s="2"/>
      <c r="C6622" s="2"/>
      <c r="E6622" s="2"/>
      <c r="G6622" s="2"/>
      <c r="H6622" s="6"/>
      <c r="I6622" s="9"/>
      <c r="J6622" s="9"/>
      <c r="K6622" s="9"/>
    </row>
    <row r="6623" spans="1:11" x14ac:dyDescent="0.25">
      <c r="A6623" s="2"/>
      <c r="B6623" s="2"/>
      <c r="C6623" s="2"/>
      <c r="E6623" s="2"/>
      <c r="G6623" s="2"/>
      <c r="H6623" s="6"/>
      <c r="I6623" s="9"/>
      <c r="J6623" s="9"/>
      <c r="K6623" s="9"/>
    </row>
    <row r="6624" spans="1:11" x14ac:dyDescent="0.25">
      <c r="A6624" s="2"/>
      <c r="B6624" s="2"/>
      <c r="C6624" s="2"/>
      <c r="E6624" s="2"/>
      <c r="G6624" s="2"/>
      <c r="H6624" s="6"/>
      <c r="I6624" s="9"/>
      <c r="J6624" s="9"/>
      <c r="K6624" s="9"/>
    </row>
    <row r="6625" spans="1:11" x14ac:dyDescent="0.25">
      <c r="A6625" s="2"/>
      <c r="B6625" s="2"/>
      <c r="C6625" s="2"/>
      <c r="E6625" s="2"/>
      <c r="G6625" s="2"/>
      <c r="H6625" s="6"/>
      <c r="I6625" s="9"/>
      <c r="J6625" s="9"/>
      <c r="K6625" s="9"/>
    </row>
    <row r="6626" spans="1:11" x14ac:dyDescent="0.25">
      <c r="A6626" s="2"/>
      <c r="B6626" s="2"/>
      <c r="C6626" s="2"/>
      <c r="E6626" s="2"/>
      <c r="G6626" s="2"/>
      <c r="H6626" s="6"/>
      <c r="I6626" s="9"/>
      <c r="J6626" s="9"/>
      <c r="K6626" s="9"/>
    </row>
    <row r="6627" spans="1:11" x14ac:dyDescent="0.25">
      <c r="A6627" s="2"/>
      <c r="B6627" s="2"/>
      <c r="C6627" s="2"/>
      <c r="E6627" s="2"/>
      <c r="G6627" s="2"/>
      <c r="H6627" s="6"/>
      <c r="I6627" s="9"/>
      <c r="J6627" s="9"/>
      <c r="K6627" s="9"/>
    </row>
    <row r="6628" spans="1:11" x14ac:dyDescent="0.25">
      <c r="A6628" s="2"/>
      <c r="B6628" s="2"/>
      <c r="C6628" s="2"/>
      <c r="E6628" s="2"/>
      <c r="G6628" s="2"/>
      <c r="H6628" s="6"/>
      <c r="I6628" s="9"/>
      <c r="J6628" s="9"/>
      <c r="K6628" s="9"/>
    </row>
    <row r="6629" spans="1:11" x14ac:dyDescent="0.25">
      <c r="A6629" s="2"/>
      <c r="B6629" s="2"/>
      <c r="C6629" s="2"/>
      <c r="E6629" s="2"/>
      <c r="G6629" s="2"/>
      <c r="H6629" s="6"/>
      <c r="I6629" s="9"/>
      <c r="J6629" s="9"/>
      <c r="K6629" s="9"/>
    </row>
    <row r="6630" spans="1:11" x14ac:dyDescent="0.25">
      <c r="A6630" s="2"/>
      <c r="B6630" s="2"/>
      <c r="C6630" s="2"/>
      <c r="E6630" s="2"/>
      <c r="G6630" s="2"/>
      <c r="H6630" s="6"/>
      <c r="I6630" s="9"/>
      <c r="J6630" s="9"/>
      <c r="K6630" s="9"/>
    </row>
    <row r="6631" spans="1:11" x14ac:dyDescent="0.25">
      <c r="A6631" s="2"/>
      <c r="B6631" s="2"/>
      <c r="C6631" s="2"/>
      <c r="E6631" s="2"/>
      <c r="G6631" s="2"/>
      <c r="H6631" s="6"/>
      <c r="I6631" s="9"/>
      <c r="J6631" s="9"/>
      <c r="K6631" s="9"/>
    </row>
    <row r="6632" spans="1:11" x14ac:dyDescent="0.25">
      <c r="A6632" s="2"/>
      <c r="B6632" s="2"/>
      <c r="C6632" s="2"/>
      <c r="E6632" s="2"/>
      <c r="G6632" s="2"/>
      <c r="H6632" s="6"/>
      <c r="I6632" s="9"/>
      <c r="J6632" s="9"/>
      <c r="K6632" s="9"/>
    </row>
    <row r="6633" spans="1:11" x14ac:dyDescent="0.25">
      <c r="A6633" s="2"/>
      <c r="B6633" s="2"/>
      <c r="C6633" s="2"/>
      <c r="E6633" s="2"/>
      <c r="G6633" s="2"/>
      <c r="H6633" s="6"/>
      <c r="I6633" s="9"/>
      <c r="J6633" s="9"/>
      <c r="K6633" s="9"/>
    </row>
    <row r="6634" spans="1:11" x14ac:dyDescent="0.25">
      <c r="A6634" s="2"/>
      <c r="B6634" s="2"/>
      <c r="C6634" s="2"/>
      <c r="E6634" s="2"/>
      <c r="G6634" s="2"/>
      <c r="H6634" s="6"/>
      <c r="I6634" s="9"/>
      <c r="J6634" s="9"/>
      <c r="K6634" s="9"/>
    </row>
    <row r="6635" spans="1:11" x14ac:dyDescent="0.25">
      <c r="A6635" s="2"/>
      <c r="B6635" s="2"/>
      <c r="C6635" s="2"/>
      <c r="E6635" s="2"/>
      <c r="G6635" s="2"/>
      <c r="H6635" s="6"/>
      <c r="I6635" s="9"/>
      <c r="J6635" s="9"/>
      <c r="K6635" s="9"/>
    </row>
    <row r="6636" spans="1:11" x14ac:dyDescent="0.25">
      <c r="A6636" s="2"/>
      <c r="B6636" s="2"/>
      <c r="C6636" s="2"/>
      <c r="E6636" s="2"/>
      <c r="G6636" s="2"/>
      <c r="H6636" s="6"/>
      <c r="I6636" s="9"/>
      <c r="J6636" s="9"/>
      <c r="K6636" s="9"/>
    </row>
    <row r="6637" spans="1:11" x14ac:dyDescent="0.25">
      <c r="A6637" s="2"/>
      <c r="B6637" s="2"/>
      <c r="C6637" s="2"/>
      <c r="E6637" s="2"/>
      <c r="G6637" s="2"/>
      <c r="H6637" s="6"/>
      <c r="I6637" s="9"/>
      <c r="J6637" s="9"/>
      <c r="K6637" s="9"/>
    </row>
    <row r="6638" spans="1:11" x14ac:dyDescent="0.25">
      <c r="A6638" s="2"/>
      <c r="B6638" s="2"/>
      <c r="C6638" s="2"/>
      <c r="E6638" s="2"/>
      <c r="G6638" s="2"/>
      <c r="H6638" s="6"/>
      <c r="I6638" s="9"/>
      <c r="J6638" s="9"/>
      <c r="K6638" s="9"/>
    </row>
    <row r="6639" spans="1:11" x14ac:dyDescent="0.25">
      <c r="A6639" s="2"/>
      <c r="B6639" s="2"/>
      <c r="C6639" s="2"/>
      <c r="E6639" s="2"/>
      <c r="G6639" s="2"/>
      <c r="H6639" s="6"/>
      <c r="I6639" s="9"/>
      <c r="J6639" s="9"/>
      <c r="K6639" s="9"/>
    </row>
    <row r="6640" spans="1:11" x14ac:dyDescent="0.25">
      <c r="A6640" s="2"/>
      <c r="B6640" s="2"/>
      <c r="C6640" s="2"/>
      <c r="E6640" s="2"/>
      <c r="G6640" s="2"/>
      <c r="H6640" s="6"/>
      <c r="I6640" s="9"/>
      <c r="J6640" s="9"/>
      <c r="K6640" s="9"/>
    </row>
    <row r="6641" spans="1:11" x14ac:dyDescent="0.25">
      <c r="A6641" s="2"/>
      <c r="B6641" s="2"/>
      <c r="C6641" s="2"/>
      <c r="E6641" s="2"/>
      <c r="G6641" s="2"/>
      <c r="H6641" s="6"/>
      <c r="I6641" s="9"/>
      <c r="J6641" s="9"/>
      <c r="K6641" s="9"/>
    </row>
    <row r="6642" spans="1:11" x14ac:dyDescent="0.25">
      <c r="A6642" s="2"/>
      <c r="B6642" s="2"/>
      <c r="C6642" s="2"/>
      <c r="E6642" s="2"/>
      <c r="G6642" s="2"/>
      <c r="H6642" s="6"/>
      <c r="I6642" s="9"/>
      <c r="J6642" s="9"/>
      <c r="K6642" s="9"/>
    </row>
    <row r="6643" spans="1:11" x14ac:dyDescent="0.25">
      <c r="A6643" s="2"/>
      <c r="B6643" s="2"/>
      <c r="C6643" s="2"/>
      <c r="E6643" s="2"/>
      <c r="G6643" s="2"/>
      <c r="H6643" s="6"/>
      <c r="I6643" s="9"/>
      <c r="J6643" s="9"/>
      <c r="K6643" s="9"/>
    </row>
    <row r="6644" spans="1:11" x14ac:dyDescent="0.25">
      <c r="A6644" s="2"/>
      <c r="B6644" s="2"/>
      <c r="C6644" s="2"/>
      <c r="E6644" s="2"/>
      <c r="G6644" s="2"/>
      <c r="H6644" s="6"/>
      <c r="I6644" s="9"/>
      <c r="J6644" s="9"/>
      <c r="K6644" s="9"/>
    </row>
    <row r="6645" spans="1:11" x14ac:dyDescent="0.25">
      <c r="A6645" s="2"/>
      <c r="B6645" s="2"/>
      <c r="C6645" s="2"/>
      <c r="E6645" s="2"/>
      <c r="G6645" s="2"/>
      <c r="H6645" s="6"/>
      <c r="I6645" s="9"/>
      <c r="J6645" s="9"/>
      <c r="K6645" s="9"/>
    </row>
    <row r="6646" spans="1:11" x14ac:dyDescent="0.25">
      <c r="A6646" s="2"/>
      <c r="B6646" s="2"/>
      <c r="C6646" s="2"/>
      <c r="E6646" s="2"/>
      <c r="G6646" s="2"/>
      <c r="H6646" s="6"/>
      <c r="I6646" s="9"/>
      <c r="J6646" s="9"/>
      <c r="K6646" s="9"/>
    </row>
    <row r="6647" spans="1:11" x14ac:dyDescent="0.25">
      <c r="A6647" s="2"/>
      <c r="B6647" s="2"/>
      <c r="C6647" s="2"/>
      <c r="E6647" s="2"/>
      <c r="G6647" s="2"/>
      <c r="H6647" s="6"/>
      <c r="I6647" s="9"/>
      <c r="J6647" s="9"/>
      <c r="K6647" s="9"/>
    </row>
    <row r="6648" spans="1:11" x14ac:dyDescent="0.25">
      <c r="A6648" s="2"/>
      <c r="B6648" s="2"/>
      <c r="C6648" s="2"/>
      <c r="E6648" s="2"/>
      <c r="G6648" s="2"/>
      <c r="H6648" s="6"/>
      <c r="I6648" s="9"/>
      <c r="J6648" s="9"/>
      <c r="K6648" s="9"/>
    </row>
    <row r="6649" spans="1:11" x14ac:dyDescent="0.25">
      <c r="A6649" s="2"/>
      <c r="B6649" s="2"/>
      <c r="C6649" s="2"/>
      <c r="E6649" s="2"/>
      <c r="G6649" s="2"/>
      <c r="H6649" s="6"/>
      <c r="I6649" s="9"/>
      <c r="J6649" s="9"/>
      <c r="K6649" s="9"/>
    </row>
    <row r="6650" spans="1:11" x14ac:dyDescent="0.25">
      <c r="A6650" s="2"/>
      <c r="B6650" s="2"/>
      <c r="C6650" s="2"/>
      <c r="E6650" s="2"/>
      <c r="G6650" s="2"/>
      <c r="H6650" s="6"/>
      <c r="I6650" s="9"/>
      <c r="J6650" s="9"/>
      <c r="K6650" s="9"/>
    </row>
    <row r="6651" spans="1:11" x14ac:dyDescent="0.25">
      <c r="A6651" s="2"/>
      <c r="B6651" s="2"/>
      <c r="C6651" s="2"/>
      <c r="E6651" s="2"/>
      <c r="G6651" s="2"/>
      <c r="H6651" s="6"/>
      <c r="I6651" s="9"/>
      <c r="J6651" s="9"/>
      <c r="K6651" s="9"/>
    </row>
    <row r="6652" spans="1:11" x14ac:dyDescent="0.25">
      <c r="A6652" s="2"/>
      <c r="B6652" s="2"/>
      <c r="C6652" s="2"/>
      <c r="E6652" s="2"/>
      <c r="G6652" s="2"/>
      <c r="H6652" s="6"/>
      <c r="I6652" s="9"/>
      <c r="J6652" s="9"/>
      <c r="K6652" s="9"/>
    </row>
    <row r="6653" spans="1:11" x14ac:dyDescent="0.25">
      <c r="A6653" s="2"/>
      <c r="B6653" s="2"/>
      <c r="C6653" s="2"/>
      <c r="E6653" s="2"/>
      <c r="G6653" s="2"/>
      <c r="H6653" s="6"/>
      <c r="I6653" s="9"/>
      <c r="J6653" s="9"/>
      <c r="K6653" s="9"/>
    </row>
    <row r="6654" spans="1:11" x14ac:dyDescent="0.25">
      <c r="A6654" s="2"/>
      <c r="B6654" s="2"/>
      <c r="C6654" s="2"/>
      <c r="E6654" s="2"/>
      <c r="G6654" s="2"/>
      <c r="H6654" s="6"/>
      <c r="I6654" s="9"/>
      <c r="J6654" s="9"/>
      <c r="K6654" s="9"/>
    </row>
    <row r="6655" spans="1:11" x14ac:dyDescent="0.25">
      <c r="A6655" s="2"/>
      <c r="B6655" s="2"/>
      <c r="C6655" s="2"/>
      <c r="E6655" s="2"/>
      <c r="G6655" s="2"/>
      <c r="H6655" s="6"/>
      <c r="I6655" s="9"/>
      <c r="J6655" s="9"/>
      <c r="K6655" s="9"/>
    </row>
    <row r="6656" spans="1:11" x14ac:dyDescent="0.25">
      <c r="A6656" s="2"/>
      <c r="B6656" s="2"/>
      <c r="C6656" s="2"/>
      <c r="E6656" s="2"/>
      <c r="G6656" s="2"/>
      <c r="H6656" s="6"/>
      <c r="I6656" s="9"/>
      <c r="J6656" s="9"/>
      <c r="K6656" s="9"/>
    </row>
    <row r="6657" spans="1:11" x14ac:dyDescent="0.25">
      <c r="A6657" s="2"/>
      <c r="B6657" s="2"/>
      <c r="C6657" s="2"/>
      <c r="E6657" s="2"/>
      <c r="G6657" s="2"/>
      <c r="H6657" s="6"/>
      <c r="I6657" s="9"/>
      <c r="J6657" s="9"/>
      <c r="K6657" s="9"/>
    </row>
    <row r="6658" spans="1:11" x14ac:dyDescent="0.25">
      <c r="A6658" s="2"/>
      <c r="B6658" s="2"/>
      <c r="C6658" s="2"/>
      <c r="E6658" s="2"/>
      <c r="G6658" s="2"/>
      <c r="H6658" s="6"/>
      <c r="I6658" s="9"/>
      <c r="J6658" s="9"/>
      <c r="K6658" s="9"/>
    </row>
    <row r="6659" spans="1:11" x14ac:dyDescent="0.25">
      <c r="A6659" s="2"/>
      <c r="B6659" s="2"/>
      <c r="C6659" s="2"/>
      <c r="E6659" s="2"/>
      <c r="G6659" s="2"/>
      <c r="H6659" s="6"/>
      <c r="I6659" s="9"/>
      <c r="J6659" s="9"/>
      <c r="K6659" s="9"/>
    </row>
    <row r="6660" spans="1:11" x14ac:dyDescent="0.25">
      <c r="A6660" s="2"/>
      <c r="B6660" s="2"/>
      <c r="C6660" s="2"/>
      <c r="E6660" s="2"/>
      <c r="G6660" s="2"/>
      <c r="H6660" s="6"/>
      <c r="I6660" s="9"/>
      <c r="J6660" s="9"/>
      <c r="K6660" s="9"/>
    </row>
    <row r="6661" spans="1:11" x14ac:dyDescent="0.25">
      <c r="A6661" s="2"/>
      <c r="B6661" s="2"/>
      <c r="C6661" s="2"/>
      <c r="E6661" s="2"/>
      <c r="G6661" s="2"/>
      <c r="H6661" s="6"/>
      <c r="I6661" s="9"/>
      <c r="J6661" s="9"/>
      <c r="K6661" s="9"/>
    </row>
    <row r="6662" spans="1:11" x14ac:dyDescent="0.25">
      <c r="A6662" s="2"/>
      <c r="B6662" s="2"/>
      <c r="C6662" s="2"/>
      <c r="E6662" s="2"/>
      <c r="G6662" s="2"/>
      <c r="H6662" s="6"/>
      <c r="I6662" s="9"/>
      <c r="J6662" s="9"/>
      <c r="K6662" s="9"/>
    </row>
    <row r="6663" spans="1:11" x14ac:dyDescent="0.25">
      <c r="A6663" s="2"/>
      <c r="B6663" s="2"/>
      <c r="C6663" s="2"/>
      <c r="E6663" s="2"/>
      <c r="G6663" s="2"/>
      <c r="H6663" s="6"/>
      <c r="I6663" s="9"/>
      <c r="J6663" s="9"/>
      <c r="K6663" s="9"/>
    </row>
    <row r="6664" spans="1:11" x14ac:dyDescent="0.25">
      <c r="A6664" s="2"/>
      <c r="B6664" s="2"/>
      <c r="C6664" s="2"/>
      <c r="E6664" s="2"/>
      <c r="G6664" s="2"/>
      <c r="H6664" s="6"/>
      <c r="I6664" s="9"/>
      <c r="J6664" s="9"/>
      <c r="K6664" s="9"/>
    </row>
    <row r="6665" spans="1:11" x14ac:dyDescent="0.25">
      <c r="A6665" s="2"/>
      <c r="B6665" s="2"/>
      <c r="C6665" s="2"/>
      <c r="E6665" s="2"/>
      <c r="G6665" s="2"/>
      <c r="H6665" s="6"/>
      <c r="I6665" s="9"/>
      <c r="J6665" s="9"/>
      <c r="K6665" s="9"/>
    </row>
    <row r="6666" spans="1:11" x14ac:dyDescent="0.25">
      <c r="A6666" s="2"/>
      <c r="B6666" s="2"/>
      <c r="C6666" s="2"/>
      <c r="E6666" s="2"/>
      <c r="G6666" s="2"/>
      <c r="H6666" s="6"/>
      <c r="I6666" s="9"/>
      <c r="J6666" s="9"/>
      <c r="K6666" s="9"/>
    </row>
    <row r="6667" spans="1:11" x14ac:dyDescent="0.25">
      <c r="A6667" s="2"/>
      <c r="B6667" s="2"/>
      <c r="C6667" s="2"/>
      <c r="E6667" s="2"/>
      <c r="G6667" s="2"/>
      <c r="H6667" s="6"/>
      <c r="I6667" s="9"/>
      <c r="J6667" s="9"/>
      <c r="K6667" s="9"/>
    </row>
    <row r="6668" spans="1:11" x14ac:dyDescent="0.25">
      <c r="A6668" s="2"/>
      <c r="B6668" s="2"/>
      <c r="C6668" s="2"/>
      <c r="E6668" s="2"/>
      <c r="G6668" s="2"/>
      <c r="H6668" s="6"/>
      <c r="I6668" s="9"/>
      <c r="J6668" s="9"/>
      <c r="K6668" s="9"/>
    </row>
    <row r="6669" spans="1:11" x14ac:dyDescent="0.25">
      <c r="A6669" s="2"/>
      <c r="B6669" s="2"/>
      <c r="C6669" s="2"/>
      <c r="E6669" s="2"/>
      <c r="G6669" s="2"/>
      <c r="H6669" s="6"/>
      <c r="I6669" s="9"/>
      <c r="J6669" s="9"/>
      <c r="K6669" s="9"/>
    </row>
    <row r="6670" spans="1:11" x14ac:dyDescent="0.25">
      <c r="A6670" s="2"/>
      <c r="B6670" s="2"/>
      <c r="C6670" s="2"/>
      <c r="E6670" s="2"/>
      <c r="G6670" s="2"/>
      <c r="H6670" s="6"/>
      <c r="I6670" s="9"/>
      <c r="J6670" s="9"/>
      <c r="K6670" s="9"/>
    </row>
    <row r="6671" spans="1:11" x14ac:dyDescent="0.25">
      <c r="A6671" s="2"/>
      <c r="B6671" s="2"/>
      <c r="C6671" s="2"/>
      <c r="E6671" s="2"/>
      <c r="G6671" s="2"/>
      <c r="H6671" s="6"/>
      <c r="I6671" s="9"/>
      <c r="J6671" s="9"/>
      <c r="K6671" s="9"/>
    </row>
    <row r="6672" spans="1:11" x14ac:dyDescent="0.25">
      <c r="A6672" s="2"/>
      <c r="B6672" s="2"/>
      <c r="C6672" s="2"/>
      <c r="E6672" s="2"/>
      <c r="G6672" s="2"/>
      <c r="H6672" s="6"/>
      <c r="I6672" s="9"/>
      <c r="J6672" s="9"/>
      <c r="K6672" s="9"/>
    </row>
    <row r="6673" spans="1:11" x14ac:dyDescent="0.25">
      <c r="A6673" s="2"/>
      <c r="B6673" s="2"/>
      <c r="C6673" s="2"/>
      <c r="E6673" s="2"/>
      <c r="G6673" s="2"/>
      <c r="H6673" s="6"/>
      <c r="I6673" s="9"/>
      <c r="J6673" s="9"/>
      <c r="K6673" s="9"/>
    </row>
    <row r="6674" spans="1:11" x14ac:dyDescent="0.25">
      <c r="A6674" s="2"/>
      <c r="B6674" s="2"/>
      <c r="C6674" s="2"/>
      <c r="E6674" s="2"/>
      <c r="G6674" s="2"/>
      <c r="H6674" s="6"/>
      <c r="I6674" s="9"/>
      <c r="J6674" s="9"/>
      <c r="K6674" s="9"/>
    </row>
    <row r="6675" spans="1:11" x14ac:dyDescent="0.25">
      <c r="A6675" s="2"/>
      <c r="B6675" s="2"/>
      <c r="C6675" s="2"/>
      <c r="E6675" s="2"/>
      <c r="G6675" s="2"/>
      <c r="H6675" s="6"/>
      <c r="I6675" s="9"/>
      <c r="J6675" s="9"/>
      <c r="K6675" s="9"/>
    </row>
    <row r="6676" spans="1:11" x14ac:dyDescent="0.25">
      <c r="A6676" s="2"/>
      <c r="B6676" s="2"/>
      <c r="C6676" s="2"/>
      <c r="E6676" s="2"/>
      <c r="G6676" s="2"/>
      <c r="H6676" s="6"/>
      <c r="I6676" s="9"/>
      <c r="J6676" s="9"/>
      <c r="K6676" s="9"/>
    </row>
    <row r="6677" spans="1:11" x14ac:dyDescent="0.25">
      <c r="A6677" s="2"/>
      <c r="B6677" s="2"/>
      <c r="C6677" s="2"/>
      <c r="E6677" s="2"/>
      <c r="G6677" s="2"/>
      <c r="H6677" s="6"/>
      <c r="I6677" s="9"/>
      <c r="J6677" s="9"/>
      <c r="K6677" s="9"/>
    </row>
    <row r="6678" spans="1:11" x14ac:dyDescent="0.25">
      <c r="A6678" s="2"/>
      <c r="B6678" s="2"/>
      <c r="C6678" s="2"/>
      <c r="E6678" s="2"/>
      <c r="G6678" s="2"/>
      <c r="H6678" s="6"/>
      <c r="I6678" s="9"/>
      <c r="J6678" s="9"/>
      <c r="K6678" s="9"/>
    </row>
    <row r="6679" spans="1:11" x14ac:dyDescent="0.25">
      <c r="A6679" s="2"/>
      <c r="B6679" s="2"/>
      <c r="C6679" s="2"/>
      <c r="E6679" s="2"/>
      <c r="G6679" s="2"/>
      <c r="H6679" s="6"/>
      <c r="I6679" s="9"/>
      <c r="J6679" s="9"/>
      <c r="K6679" s="9"/>
    </row>
    <row r="6680" spans="1:11" x14ac:dyDescent="0.25">
      <c r="A6680" s="2"/>
      <c r="B6680" s="2"/>
      <c r="C6680" s="2"/>
      <c r="E6680" s="2"/>
      <c r="G6680" s="2"/>
      <c r="H6680" s="6"/>
      <c r="I6680" s="9"/>
      <c r="J6680" s="9"/>
      <c r="K6680" s="9"/>
    </row>
    <row r="6681" spans="1:11" x14ac:dyDescent="0.25">
      <c r="A6681" s="2"/>
      <c r="B6681" s="2"/>
      <c r="C6681" s="2"/>
      <c r="E6681" s="2"/>
      <c r="G6681" s="2"/>
      <c r="H6681" s="6"/>
      <c r="I6681" s="9"/>
      <c r="J6681" s="9"/>
      <c r="K6681" s="9"/>
    </row>
    <row r="6682" spans="1:11" x14ac:dyDescent="0.25">
      <c r="A6682" s="2"/>
      <c r="B6682" s="2"/>
      <c r="C6682" s="2"/>
      <c r="E6682" s="2"/>
      <c r="G6682" s="2"/>
      <c r="H6682" s="6"/>
      <c r="I6682" s="9"/>
      <c r="J6682" s="9"/>
      <c r="K6682" s="9"/>
    </row>
    <row r="6683" spans="1:11" x14ac:dyDescent="0.25">
      <c r="A6683" s="2"/>
      <c r="B6683" s="2"/>
      <c r="C6683" s="2"/>
      <c r="E6683" s="2"/>
      <c r="G6683" s="2"/>
      <c r="H6683" s="6"/>
      <c r="I6683" s="9"/>
      <c r="J6683" s="9"/>
      <c r="K6683" s="9"/>
    </row>
    <row r="6684" spans="1:11" x14ac:dyDescent="0.25">
      <c r="A6684" s="2"/>
      <c r="B6684" s="2"/>
      <c r="C6684" s="2"/>
      <c r="E6684" s="2"/>
      <c r="G6684" s="2"/>
      <c r="H6684" s="6"/>
      <c r="I6684" s="9"/>
      <c r="J6684" s="9"/>
      <c r="K6684" s="9"/>
    </row>
    <row r="6685" spans="1:11" x14ac:dyDescent="0.25">
      <c r="A6685" s="2"/>
      <c r="B6685" s="2"/>
      <c r="C6685" s="2"/>
      <c r="E6685" s="2"/>
      <c r="G6685" s="2"/>
      <c r="H6685" s="6"/>
      <c r="I6685" s="9"/>
      <c r="J6685" s="9"/>
      <c r="K6685" s="9"/>
    </row>
    <row r="6686" spans="1:11" x14ac:dyDescent="0.25">
      <c r="A6686" s="2"/>
      <c r="B6686" s="2"/>
      <c r="C6686" s="2"/>
      <c r="E6686" s="2"/>
      <c r="G6686" s="2"/>
      <c r="H6686" s="6"/>
      <c r="I6686" s="9"/>
      <c r="J6686" s="9"/>
      <c r="K6686" s="9"/>
    </row>
    <row r="6687" spans="1:11" x14ac:dyDescent="0.25">
      <c r="A6687" s="2"/>
      <c r="B6687" s="2"/>
      <c r="C6687" s="2"/>
      <c r="E6687" s="2"/>
      <c r="G6687" s="2"/>
      <c r="H6687" s="6"/>
      <c r="I6687" s="9"/>
      <c r="J6687" s="9"/>
      <c r="K6687" s="9"/>
    </row>
    <row r="6688" spans="1:11" x14ac:dyDescent="0.25">
      <c r="A6688" s="2"/>
      <c r="B6688" s="2"/>
      <c r="C6688" s="2"/>
      <c r="E6688" s="2"/>
      <c r="G6688" s="2"/>
      <c r="H6688" s="6"/>
      <c r="I6688" s="9"/>
      <c r="J6688" s="9"/>
      <c r="K6688" s="9"/>
    </row>
    <row r="6689" spans="1:11" x14ac:dyDescent="0.25">
      <c r="A6689" s="2"/>
      <c r="B6689" s="2"/>
      <c r="C6689" s="2"/>
      <c r="E6689" s="2"/>
      <c r="G6689" s="2"/>
      <c r="H6689" s="6"/>
      <c r="I6689" s="9"/>
      <c r="J6689" s="9"/>
      <c r="K6689" s="9"/>
    </row>
    <row r="6690" spans="1:11" x14ac:dyDescent="0.25">
      <c r="A6690" s="2"/>
      <c r="B6690" s="2"/>
      <c r="C6690" s="2"/>
      <c r="E6690" s="2"/>
      <c r="G6690" s="2"/>
      <c r="H6690" s="6"/>
      <c r="I6690" s="9"/>
      <c r="J6690" s="9"/>
      <c r="K6690" s="9"/>
    </row>
    <row r="6691" spans="1:11" x14ac:dyDescent="0.25">
      <c r="A6691" s="2"/>
      <c r="B6691" s="2"/>
      <c r="C6691" s="2"/>
      <c r="E6691" s="2"/>
      <c r="G6691" s="2"/>
      <c r="H6691" s="6"/>
      <c r="I6691" s="9"/>
      <c r="J6691" s="9"/>
      <c r="K6691" s="9"/>
    </row>
    <row r="6692" spans="1:11" x14ac:dyDescent="0.25">
      <c r="A6692" s="2"/>
      <c r="B6692" s="2"/>
      <c r="C6692" s="2"/>
      <c r="E6692" s="2"/>
      <c r="G6692" s="2"/>
      <c r="H6692" s="6"/>
      <c r="I6692" s="9"/>
      <c r="J6692" s="9"/>
      <c r="K6692" s="9"/>
    </row>
    <row r="6693" spans="1:11" x14ac:dyDescent="0.25">
      <c r="A6693" s="2"/>
      <c r="B6693" s="2"/>
      <c r="C6693" s="2"/>
      <c r="E6693" s="2"/>
      <c r="G6693" s="2"/>
      <c r="H6693" s="6"/>
      <c r="I6693" s="9"/>
      <c r="J6693" s="9"/>
      <c r="K6693" s="9"/>
    </row>
    <row r="6694" spans="1:11" x14ac:dyDescent="0.25">
      <c r="A6694" s="2"/>
      <c r="B6694" s="2"/>
      <c r="C6694" s="2"/>
      <c r="E6694" s="2"/>
      <c r="G6694" s="2"/>
      <c r="H6694" s="6"/>
      <c r="I6694" s="9"/>
      <c r="J6694" s="9"/>
      <c r="K6694" s="9"/>
    </row>
    <row r="6695" spans="1:11" x14ac:dyDescent="0.25">
      <c r="A6695" s="2"/>
      <c r="B6695" s="2"/>
      <c r="C6695" s="2"/>
      <c r="E6695" s="2"/>
      <c r="G6695" s="2"/>
      <c r="H6695" s="6"/>
      <c r="I6695" s="9"/>
      <c r="J6695" s="9"/>
      <c r="K6695" s="9"/>
    </row>
    <row r="6696" spans="1:11" x14ac:dyDescent="0.25">
      <c r="A6696" s="2"/>
      <c r="B6696" s="2"/>
      <c r="C6696" s="2"/>
      <c r="E6696" s="2"/>
      <c r="G6696" s="2"/>
      <c r="H6696" s="6"/>
      <c r="I6696" s="9"/>
      <c r="J6696" s="9"/>
      <c r="K6696" s="9"/>
    </row>
    <row r="6697" spans="1:11" x14ac:dyDescent="0.25">
      <c r="A6697" s="2"/>
      <c r="B6697" s="2"/>
      <c r="C6697" s="2"/>
      <c r="E6697" s="2"/>
      <c r="G6697" s="2"/>
      <c r="H6697" s="6"/>
      <c r="I6697" s="9"/>
      <c r="J6697" s="9"/>
      <c r="K6697" s="9"/>
    </row>
    <row r="6698" spans="1:11" x14ac:dyDescent="0.25">
      <c r="A6698" s="2"/>
      <c r="B6698" s="2"/>
      <c r="C6698" s="2"/>
      <c r="E6698" s="2"/>
      <c r="G6698" s="2"/>
      <c r="H6698" s="6"/>
      <c r="I6698" s="9"/>
      <c r="J6698" s="9"/>
      <c r="K6698" s="9"/>
    </row>
    <row r="6699" spans="1:11" x14ac:dyDescent="0.25">
      <c r="A6699" s="2"/>
      <c r="B6699" s="2"/>
      <c r="C6699" s="2"/>
      <c r="E6699" s="2"/>
      <c r="G6699" s="2"/>
      <c r="H6699" s="6"/>
      <c r="I6699" s="9"/>
      <c r="J6699" s="9"/>
      <c r="K6699" s="9"/>
    </row>
    <row r="6700" spans="1:11" x14ac:dyDescent="0.25">
      <c r="A6700" s="2"/>
      <c r="B6700" s="2"/>
      <c r="C6700" s="2"/>
      <c r="E6700" s="2"/>
      <c r="G6700" s="2"/>
      <c r="H6700" s="6"/>
      <c r="I6700" s="9"/>
      <c r="J6700" s="9"/>
      <c r="K6700" s="9"/>
    </row>
    <row r="6701" spans="1:11" x14ac:dyDescent="0.25">
      <c r="A6701" s="2"/>
      <c r="B6701" s="2"/>
      <c r="C6701" s="2"/>
      <c r="E6701" s="2"/>
      <c r="G6701" s="2"/>
      <c r="H6701" s="6"/>
      <c r="I6701" s="9"/>
      <c r="J6701" s="9"/>
      <c r="K6701" s="9"/>
    </row>
    <row r="6702" spans="1:11" x14ac:dyDescent="0.25">
      <c r="A6702" s="2"/>
      <c r="B6702" s="2"/>
      <c r="C6702" s="2"/>
      <c r="E6702" s="2"/>
      <c r="G6702" s="2"/>
      <c r="H6702" s="6"/>
      <c r="I6702" s="9"/>
      <c r="J6702" s="9"/>
      <c r="K6702" s="9"/>
    </row>
    <row r="6703" spans="1:11" x14ac:dyDescent="0.25">
      <c r="A6703" s="2"/>
      <c r="B6703" s="2"/>
      <c r="C6703" s="2"/>
      <c r="E6703" s="2"/>
      <c r="G6703" s="2"/>
      <c r="H6703" s="6"/>
      <c r="I6703" s="9"/>
      <c r="J6703" s="9"/>
      <c r="K6703" s="9"/>
    </row>
    <row r="6704" spans="1:11" x14ac:dyDescent="0.25">
      <c r="A6704" s="2"/>
      <c r="B6704" s="2"/>
      <c r="C6704" s="2"/>
      <c r="E6704" s="2"/>
      <c r="G6704" s="2"/>
      <c r="H6704" s="6"/>
      <c r="I6704" s="9"/>
      <c r="J6704" s="9"/>
      <c r="K6704" s="9"/>
    </row>
    <row r="6705" spans="1:11" x14ac:dyDescent="0.25">
      <c r="A6705" s="2"/>
      <c r="B6705" s="2"/>
      <c r="C6705" s="2"/>
      <c r="E6705" s="2"/>
      <c r="G6705" s="2"/>
      <c r="H6705" s="6"/>
      <c r="I6705" s="9"/>
      <c r="J6705" s="9"/>
      <c r="K6705" s="9"/>
    </row>
    <row r="6706" spans="1:11" x14ac:dyDescent="0.25">
      <c r="A6706" s="2"/>
      <c r="B6706" s="2"/>
      <c r="C6706" s="2"/>
      <c r="E6706" s="2"/>
      <c r="G6706" s="2"/>
      <c r="H6706" s="6"/>
      <c r="I6706" s="9"/>
      <c r="J6706" s="9"/>
      <c r="K6706" s="9"/>
    </row>
    <row r="6707" spans="1:11" x14ac:dyDescent="0.25">
      <c r="A6707" s="2"/>
      <c r="B6707" s="2"/>
      <c r="C6707" s="2"/>
      <c r="E6707" s="2"/>
      <c r="G6707" s="2"/>
      <c r="H6707" s="6"/>
      <c r="I6707" s="9"/>
      <c r="J6707" s="9"/>
      <c r="K6707" s="9"/>
    </row>
    <row r="6708" spans="1:11" x14ac:dyDescent="0.25">
      <c r="A6708" s="2"/>
      <c r="B6708" s="2"/>
      <c r="C6708" s="2"/>
      <c r="E6708" s="2"/>
      <c r="G6708" s="2"/>
      <c r="H6708" s="6"/>
      <c r="I6708" s="9"/>
      <c r="J6708" s="9"/>
      <c r="K6708" s="9"/>
    </row>
    <row r="6709" spans="1:11" x14ac:dyDescent="0.25">
      <c r="A6709" s="2"/>
      <c r="B6709" s="2"/>
      <c r="C6709" s="2"/>
      <c r="E6709" s="2"/>
      <c r="G6709" s="2"/>
      <c r="H6709" s="6"/>
      <c r="I6709" s="9"/>
      <c r="J6709" s="9"/>
      <c r="K6709" s="9"/>
    </row>
    <row r="6710" spans="1:11" x14ac:dyDescent="0.25">
      <c r="A6710" s="2"/>
      <c r="B6710" s="2"/>
      <c r="C6710" s="2"/>
      <c r="E6710" s="2"/>
      <c r="G6710" s="2"/>
      <c r="H6710" s="6"/>
      <c r="I6710" s="9"/>
      <c r="J6710" s="9"/>
      <c r="K6710" s="9"/>
    </row>
    <row r="6711" spans="1:11" x14ac:dyDescent="0.25">
      <c r="A6711" s="2"/>
      <c r="B6711" s="2"/>
      <c r="C6711" s="2"/>
      <c r="E6711" s="2"/>
      <c r="G6711" s="2"/>
      <c r="H6711" s="6"/>
      <c r="I6711" s="9"/>
      <c r="J6711" s="9"/>
      <c r="K6711" s="9"/>
    </row>
    <row r="6712" spans="1:11" x14ac:dyDescent="0.25">
      <c r="A6712" s="2"/>
      <c r="B6712" s="2"/>
      <c r="C6712" s="2"/>
      <c r="E6712" s="2"/>
      <c r="G6712" s="2"/>
      <c r="H6712" s="6"/>
      <c r="I6712" s="9"/>
      <c r="J6712" s="9"/>
      <c r="K6712" s="9"/>
    </row>
    <row r="6713" spans="1:11" x14ac:dyDescent="0.25">
      <c r="A6713" s="2"/>
      <c r="B6713" s="2"/>
      <c r="C6713" s="2"/>
      <c r="E6713" s="2"/>
      <c r="G6713" s="2"/>
      <c r="H6713" s="6"/>
      <c r="I6713" s="9"/>
      <c r="J6713" s="9"/>
      <c r="K6713" s="9"/>
    </row>
    <row r="6714" spans="1:11" x14ac:dyDescent="0.25">
      <c r="A6714" s="2"/>
      <c r="B6714" s="2"/>
      <c r="C6714" s="2"/>
      <c r="E6714" s="2"/>
      <c r="G6714" s="2"/>
      <c r="H6714" s="6"/>
      <c r="I6714" s="9"/>
      <c r="J6714" s="9"/>
      <c r="K6714" s="9"/>
    </row>
    <row r="6715" spans="1:11" x14ac:dyDescent="0.25">
      <c r="A6715" s="2"/>
      <c r="B6715" s="2"/>
      <c r="C6715" s="2"/>
      <c r="E6715" s="2"/>
      <c r="G6715" s="2"/>
      <c r="H6715" s="6"/>
      <c r="I6715" s="9"/>
      <c r="J6715" s="9"/>
      <c r="K6715" s="9"/>
    </row>
    <row r="6716" spans="1:11" x14ac:dyDescent="0.25">
      <c r="A6716" s="2"/>
      <c r="B6716" s="2"/>
      <c r="C6716" s="2"/>
      <c r="E6716" s="2"/>
      <c r="G6716" s="2"/>
      <c r="H6716" s="6"/>
      <c r="I6716" s="9"/>
      <c r="J6716" s="9"/>
      <c r="K6716" s="9"/>
    </row>
    <row r="6717" spans="1:11" x14ac:dyDescent="0.25">
      <c r="A6717" s="2"/>
      <c r="B6717" s="2"/>
      <c r="C6717" s="2"/>
      <c r="E6717" s="2"/>
      <c r="G6717" s="2"/>
      <c r="H6717" s="6"/>
      <c r="I6717" s="9"/>
      <c r="J6717" s="9"/>
      <c r="K6717" s="9"/>
    </row>
    <row r="6718" spans="1:11" x14ac:dyDescent="0.25">
      <c r="A6718" s="2"/>
      <c r="B6718" s="2"/>
      <c r="C6718" s="2"/>
      <c r="E6718" s="2"/>
      <c r="G6718" s="2"/>
      <c r="H6718" s="6"/>
      <c r="I6718" s="9"/>
      <c r="J6718" s="9"/>
      <c r="K6718" s="9"/>
    </row>
    <row r="6719" spans="1:11" x14ac:dyDescent="0.25">
      <c r="A6719" s="2"/>
      <c r="B6719" s="2"/>
      <c r="C6719" s="2"/>
      <c r="E6719" s="2"/>
      <c r="G6719" s="2"/>
      <c r="H6719" s="6"/>
      <c r="I6719" s="9"/>
      <c r="J6719" s="9"/>
      <c r="K6719" s="9"/>
    </row>
    <row r="6720" spans="1:11" x14ac:dyDescent="0.25">
      <c r="A6720" s="2"/>
      <c r="B6720" s="2"/>
      <c r="C6720" s="2"/>
      <c r="E6720" s="2"/>
      <c r="G6720" s="2"/>
      <c r="H6720" s="6"/>
      <c r="I6720" s="9"/>
      <c r="J6720" s="9"/>
      <c r="K6720" s="9"/>
    </row>
    <row r="6721" spans="1:11" x14ac:dyDescent="0.25">
      <c r="A6721" s="2"/>
      <c r="B6721" s="2"/>
      <c r="C6721" s="2"/>
      <c r="E6721" s="2"/>
      <c r="G6721" s="2"/>
      <c r="H6721" s="6"/>
      <c r="I6721" s="9"/>
      <c r="J6721" s="9"/>
      <c r="K6721" s="9"/>
    </row>
    <row r="6722" spans="1:11" x14ac:dyDescent="0.25">
      <c r="A6722" s="2"/>
      <c r="B6722" s="2"/>
      <c r="C6722" s="2"/>
      <c r="E6722" s="2"/>
      <c r="G6722" s="2"/>
      <c r="H6722" s="6"/>
      <c r="I6722" s="9"/>
      <c r="J6722" s="9"/>
      <c r="K6722" s="9"/>
    </row>
    <row r="6723" spans="1:11" x14ac:dyDescent="0.25">
      <c r="A6723" s="2"/>
      <c r="B6723" s="2"/>
      <c r="C6723" s="2"/>
      <c r="E6723" s="2"/>
      <c r="G6723" s="2"/>
      <c r="H6723" s="6"/>
      <c r="I6723" s="9"/>
      <c r="J6723" s="9"/>
      <c r="K6723" s="9"/>
    </row>
    <row r="6724" spans="1:11" x14ac:dyDescent="0.25">
      <c r="A6724" s="2"/>
      <c r="B6724" s="2"/>
      <c r="C6724" s="2"/>
      <c r="E6724" s="2"/>
      <c r="G6724" s="2"/>
      <c r="H6724" s="6"/>
      <c r="I6724" s="9"/>
      <c r="J6724" s="9"/>
      <c r="K6724" s="9"/>
    </row>
    <row r="6725" spans="1:11" x14ac:dyDescent="0.25">
      <c r="A6725" s="2"/>
      <c r="B6725" s="2"/>
      <c r="C6725" s="2"/>
      <c r="E6725" s="2"/>
      <c r="G6725" s="2"/>
      <c r="H6725" s="6"/>
      <c r="I6725" s="9"/>
      <c r="J6725" s="9"/>
      <c r="K6725" s="9"/>
    </row>
    <row r="6726" spans="1:11" x14ac:dyDescent="0.25">
      <c r="A6726" s="2"/>
      <c r="B6726" s="2"/>
      <c r="C6726" s="2"/>
      <c r="E6726" s="2"/>
      <c r="G6726" s="2"/>
      <c r="H6726" s="6"/>
      <c r="I6726" s="9"/>
      <c r="J6726" s="9"/>
      <c r="K6726" s="9"/>
    </row>
    <row r="6727" spans="1:11" x14ac:dyDescent="0.25">
      <c r="A6727" s="2"/>
      <c r="B6727" s="2"/>
      <c r="C6727" s="2"/>
      <c r="E6727" s="2"/>
      <c r="G6727" s="2"/>
      <c r="H6727" s="6"/>
      <c r="I6727" s="9"/>
      <c r="J6727" s="9"/>
      <c r="K6727" s="9"/>
    </row>
    <row r="6728" spans="1:11" x14ac:dyDescent="0.25">
      <c r="A6728" s="2"/>
      <c r="B6728" s="2"/>
      <c r="C6728" s="2"/>
      <c r="E6728" s="2"/>
      <c r="G6728" s="2"/>
      <c r="H6728" s="6"/>
      <c r="I6728" s="9"/>
      <c r="J6728" s="9"/>
      <c r="K6728" s="9"/>
    </row>
    <row r="6729" spans="1:11" x14ac:dyDescent="0.25">
      <c r="A6729" s="2"/>
      <c r="B6729" s="2"/>
      <c r="C6729" s="2"/>
      <c r="E6729" s="2"/>
      <c r="G6729" s="2"/>
      <c r="H6729" s="6"/>
      <c r="I6729" s="9"/>
      <c r="J6729" s="9"/>
      <c r="K6729" s="9"/>
    </row>
    <row r="6730" spans="1:11" x14ac:dyDescent="0.25">
      <c r="A6730" s="2"/>
      <c r="B6730" s="2"/>
      <c r="C6730" s="2"/>
      <c r="E6730" s="2"/>
      <c r="G6730" s="2"/>
      <c r="H6730" s="6"/>
      <c r="I6730" s="9"/>
      <c r="J6730" s="9"/>
      <c r="K6730" s="9"/>
    </row>
    <row r="6731" spans="1:11" x14ac:dyDescent="0.25">
      <c r="A6731" s="2"/>
      <c r="B6731" s="2"/>
      <c r="C6731" s="2"/>
      <c r="E6731" s="2"/>
      <c r="G6731" s="2"/>
      <c r="H6731" s="6"/>
      <c r="I6731" s="9"/>
      <c r="J6731" s="9"/>
      <c r="K6731" s="9"/>
    </row>
    <row r="6732" spans="1:11" x14ac:dyDescent="0.25">
      <c r="A6732" s="2"/>
      <c r="B6732" s="2"/>
      <c r="C6732" s="2"/>
      <c r="E6732" s="2"/>
      <c r="G6732" s="2"/>
      <c r="H6732" s="6"/>
      <c r="I6732" s="9"/>
      <c r="J6732" s="9"/>
      <c r="K6732" s="9"/>
    </row>
    <row r="6733" spans="1:11" x14ac:dyDescent="0.25">
      <c r="A6733" s="2"/>
      <c r="B6733" s="2"/>
      <c r="C6733" s="2"/>
      <c r="E6733" s="2"/>
      <c r="G6733" s="2"/>
      <c r="H6733" s="6"/>
      <c r="I6733" s="9"/>
      <c r="J6733" s="9"/>
      <c r="K6733" s="9"/>
    </row>
    <row r="6734" spans="1:11" x14ac:dyDescent="0.25">
      <c r="A6734" s="2"/>
      <c r="B6734" s="2"/>
      <c r="C6734" s="2"/>
      <c r="E6734" s="2"/>
      <c r="G6734" s="2"/>
      <c r="H6734" s="6"/>
      <c r="I6734" s="9"/>
      <c r="J6734" s="9"/>
      <c r="K6734" s="9"/>
    </row>
    <row r="6735" spans="1:11" x14ac:dyDescent="0.25">
      <c r="A6735" s="2"/>
      <c r="B6735" s="2"/>
      <c r="C6735" s="2"/>
      <c r="E6735" s="2"/>
      <c r="G6735" s="2"/>
      <c r="H6735" s="6"/>
      <c r="I6735" s="9"/>
      <c r="J6735" s="9"/>
      <c r="K6735" s="9"/>
    </row>
    <row r="6736" spans="1:11" x14ac:dyDescent="0.25">
      <c r="A6736" s="2"/>
      <c r="B6736" s="2"/>
      <c r="C6736" s="2"/>
      <c r="E6736" s="2"/>
      <c r="G6736" s="2"/>
      <c r="H6736" s="6"/>
      <c r="I6736" s="9"/>
      <c r="J6736" s="9"/>
      <c r="K6736" s="9"/>
    </row>
    <row r="6737" spans="1:11" x14ac:dyDescent="0.25">
      <c r="A6737" s="2"/>
      <c r="B6737" s="2"/>
      <c r="C6737" s="2"/>
      <c r="E6737" s="2"/>
      <c r="G6737" s="2"/>
      <c r="H6737" s="6"/>
      <c r="I6737" s="9"/>
      <c r="J6737" s="9"/>
      <c r="K6737" s="9"/>
    </row>
    <row r="6738" spans="1:11" x14ac:dyDescent="0.25">
      <c r="A6738" s="2"/>
      <c r="B6738" s="2"/>
      <c r="C6738" s="2"/>
      <c r="E6738" s="2"/>
      <c r="G6738" s="2"/>
      <c r="H6738" s="6"/>
      <c r="I6738" s="9"/>
      <c r="J6738" s="9"/>
      <c r="K6738" s="9"/>
    </row>
    <row r="6739" spans="1:11" x14ac:dyDescent="0.25">
      <c r="A6739" s="2"/>
      <c r="B6739" s="2"/>
      <c r="C6739" s="2"/>
      <c r="E6739" s="2"/>
      <c r="G6739" s="2"/>
      <c r="H6739" s="6"/>
      <c r="I6739" s="9"/>
      <c r="J6739" s="9"/>
      <c r="K6739" s="9"/>
    </row>
    <row r="6740" spans="1:11" x14ac:dyDescent="0.25">
      <c r="A6740" s="2"/>
      <c r="B6740" s="2"/>
      <c r="C6740" s="2"/>
      <c r="E6740" s="2"/>
      <c r="G6740" s="2"/>
      <c r="H6740" s="6"/>
      <c r="I6740" s="9"/>
      <c r="J6740" s="9"/>
      <c r="K6740" s="9"/>
    </row>
    <row r="6741" spans="1:11" x14ac:dyDescent="0.25">
      <c r="A6741" s="2"/>
      <c r="B6741" s="2"/>
      <c r="C6741" s="2"/>
      <c r="E6741" s="2"/>
      <c r="G6741" s="2"/>
      <c r="H6741" s="6"/>
      <c r="I6741" s="9"/>
      <c r="J6741" s="9"/>
      <c r="K6741" s="9"/>
    </row>
    <row r="6742" spans="1:11" x14ac:dyDescent="0.25">
      <c r="A6742" s="2"/>
      <c r="B6742" s="2"/>
      <c r="C6742" s="2"/>
      <c r="E6742" s="2"/>
      <c r="G6742" s="2"/>
      <c r="H6742" s="6"/>
      <c r="I6742" s="9"/>
      <c r="J6742" s="9"/>
      <c r="K6742" s="9"/>
    </row>
    <row r="6743" spans="1:11" x14ac:dyDescent="0.25">
      <c r="A6743" s="2"/>
      <c r="B6743" s="2"/>
      <c r="C6743" s="2"/>
      <c r="E6743" s="2"/>
      <c r="G6743" s="2"/>
      <c r="H6743" s="6"/>
      <c r="I6743" s="9"/>
      <c r="J6743" s="9"/>
      <c r="K6743" s="9"/>
    </row>
    <row r="6744" spans="1:11" x14ac:dyDescent="0.25">
      <c r="A6744" s="2"/>
      <c r="B6744" s="2"/>
      <c r="C6744" s="2"/>
      <c r="E6744" s="2"/>
      <c r="G6744" s="2"/>
      <c r="H6744" s="6"/>
      <c r="I6744" s="9"/>
      <c r="J6744" s="9"/>
      <c r="K6744" s="9"/>
    </row>
    <row r="6745" spans="1:11" x14ac:dyDescent="0.25">
      <c r="A6745" s="2"/>
      <c r="B6745" s="2"/>
      <c r="C6745" s="2"/>
      <c r="E6745" s="2"/>
      <c r="G6745" s="2"/>
      <c r="H6745" s="6"/>
      <c r="I6745" s="9"/>
      <c r="J6745" s="9"/>
      <c r="K6745" s="9"/>
    </row>
    <row r="6746" spans="1:11" x14ac:dyDescent="0.25">
      <c r="A6746" s="2"/>
      <c r="B6746" s="2"/>
      <c r="C6746" s="2"/>
      <c r="E6746" s="2"/>
      <c r="G6746" s="2"/>
      <c r="H6746" s="6"/>
      <c r="I6746" s="9"/>
      <c r="J6746" s="9"/>
      <c r="K6746" s="9"/>
    </row>
    <row r="6747" spans="1:11" x14ac:dyDescent="0.25">
      <c r="A6747" s="2"/>
      <c r="B6747" s="2"/>
      <c r="C6747" s="2"/>
      <c r="E6747" s="2"/>
      <c r="G6747" s="2"/>
      <c r="H6747" s="6"/>
      <c r="I6747" s="9"/>
      <c r="J6747" s="9"/>
      <c r="K6747" s="9"/>
    </row>
    <row r="6748" spans="1:11" x14ac:dyDescent="0.25">
      <c r="A6748" s="2"/>
      <c r="B6748" s="2"/>
      <c r="C6748" s="2"/>
      <c r="E6748" s="2"/>
      <c r="G6748" s="2"/>
      <c r="H6748" s="6"/>
      <c r="I6748" s="9"/>
      <c r="J6748" s="9"/>
      <c r="K6748" s="9"/>
    </row>
    <row r="6749" spans="1:11" x14ac:dyDescent="0.25">
      <c r="A6749" s="2"/>
      <c r="B6749" s="2"/>
      <c r="C6749" s="2"/>
      <c r="E6749" s="2"/>
      <c r="G6749" s="2"/>
      <c r="H6749" s="6"/>
      <c r="I6749" s="9"/>
      <c r="J6749" s="9"/>
      <c r="K6749" s="9"/>
    </row>
    <row r="6750" spans="1:11" x14ac:dyDescent="0.25">
      <c r="A6750" s="2"/>
      <c r="B6750" s="2"/>
      <c r="C6750" s="2"/>
      <c r="E6750" s="2"/>
      <c r="G6750" s="2"/>
      <c r="H6750" s="6"/>
      <c r="I6750" s="9"/>
      <c r="J6750" s="9"/>
      <c r="K6750" s="9"/>
    </row>
    <row r="6751" spans="1:11" x14ac:dyDescent="0.25">
      <c r="A6751" s="2"/>
      <c r="B6751" s="2"/>
      <c r="C6751" s="2"/>
      <c r="E6751" s="2"/>
      <c r="G6751" s="2"/>
      <c r="H6751" s="6"/>
      <c r="I6751" s="9"/>
      <c r="J6751" s="9"/>
      <c r="K6751" s="9"/>
    </row>
    <row r="6752" spans="1:11" x14ac:dyDescent="0.25">
      <c r="A6752" s="2"/>
      <c r="B6752" s="2"/>
      <c r="C6752" s="2"/>
      <c r="E6752" s="2"/>
      <c r="G6752" s="2"/>
      <c r="H6752" s="6"/>
      <c r="I6752" s="9"/>
      <c r="J6752" s="9"/>
      <c r="K6752" s="9"/>
    </row>
    <row r="6753" spans="1:11" x14ac:dyDescent="0.25">
      <c r="A6753" s="2"/>
      <c r="B6753" s="2"/>
      <c r="C6753" s="2"/>
      <c r="E6753" s="2"/>
      <c r="G6753" s="2"/>
      <c r="H6753" s="6"/>
      <c r="I6753" s="9"/>
      <c r="J6753" s="9"/>
      <c r="K6753" s="9"/>
    </row>
    <row r="6754" spans="1:11" x14ac:dyDescent="0.25">
      <c r="A6754" s="2"/>
      <c r="B6754" s="2"/>
      <c r="C6754" s="2"/>
      <c r="E6754" s="2"/>
      <c r="G6754" s="2"/>
      <c r="H6754" s="6"/>
      <c r="I6754" s="9"/>
      <c r="J6754" s="9"/>
      <c r="K6754" s="9"/>
    </row>
    <row r="6755" spans="1:11" x14ac:dyDescent="0.25">
      <c r="A6755" s="2"/>
      <c r="B6755" s="2"/>
      <c r="C6755" s="2"/>
      <c r="E6755" s="2"/>
      <c r="G6755" s="2"/>
      <c r="H6755" s="6"/>
      <c r="I6755" s="9"/>
      <c r="J6755" s="9"/>
      <c r="K6755" s="9"/>
    </row>
    <row r="6756" spans="1:11" x14ac:dyDescent="0.25">
      <c r="A6756" s="2"/>
      <c r="B6756" s="2"/>
      <c r="C6756" s="2"/>
      <c r="E6756" s="2"/>
      <c r="G6756" s="2"/>
      <c r="H6756" s="6"/>
      <c r="I6756" s="9"/>
      <c r="J6756" s="9"/>
      <c r="K6756" s="9"/>
    </row>
    <row r="6757" spans="1:11" x14ac:dyDescent="0.25">
      <c r="A6757" s="2"/>
      <c r="B6757" s="2"/>
      <c r="C6757" s="2"/>
      <c r="E6757" s="2"/>
      <c r="G6757" s="2"/>
      <c r="H6757" s="6"/>
      <c r="I6757" s="9"/>
      <c r="J6757" s="9"/>
      <c r="K6757" s="9"/>
    </row>
    <row r="6758" spans="1:11" x14ac:dyDescent="0.25">
      <c r="A6758" s="2"/>
      <c r="B6758" s="2"/>
      <c r="C6758" s="2"/>
      <c r="E6758" s="2"/>
      <c r="G6758" s="2"/>
      <c r="H6758" s="6"/>
      <c r="I6758" s="9"/>
      <c r="J6758" s="9"/>
      <c r="K6758" s="9"/>
    </row>
    <row r="6759" spans="1:11" x14ac:dyDescent="0.25">
      <c r="A6759" s="2"/>
      <c r="B6759" s="2"/>
      <c r="C6759" s="2"/>
      <c r="E6759" s="2"/>
      <c r="G6759" s="2"/>
      <c r="H6759" s="6"/>
      <c r="I6759" s="9"/>
      <c r="J6759" s="9"/>
      <c r="K6759" s="9"/>
    </row>
    <row r="6760" spans="1:11" x14ac:dyDescent="0.25">
      <c r="A6760" s="2"/>
      <c r="B6760" s="2"/>
      <c r="C6760" s="2"/>
      <c r="E6760" s="2"/>
      <c r="G6760" s="2"/>
      <c r="H6760" s="6"/>
      <c r="I6760" s="9"/>
      <c r="J6760" s="9"/>
      <c r="K6760" s="9"/>
    </row>
    <row r="6761" spans="1:11" x14ac:dyDescent="0.25">
      <c r="A6761" s="2"/>
      <c r="B6761" s="2"/>
      <c r="C6761" s="2"/>
      <c r="E6761" s="2"/>
      <c r="G6761" s="2"/>
      <c r="H6761" s="6"/>
      <c r="I6761" s="9"/>
      <c r="J6761" s="9"/>
      <c r="K6761" s="9"/>
    </row>
    <row r="6762" spans="1:11" x14ac:dyDescent="0.25">
      <c r="A6762" s="2"/>
      <c r="B6762" s="2"/>
      <c r="C6762" s="2"/>
      <c r="E6762" s="2"/>
      <c r="G6762" s="2"/>
      <c r="H6762" s="6"/>
      <c r="I6762" s="9"/>
      <c r="J6762" s="9"/>
      <c r="K6762" s="9"/>
    </row>
    <row r="6763" spans="1:11" x14ac:dyDescent="0.25">
      <c r="A6763" s="2"/>
      <c r="B6763" s="2"/>
      <c r="C6763" s="2"/>
      <c r="E6763" s="2"/>
      <c r="G6763" s="2"/>
      <c r="H6763" s="6"/>
      <c r="I6763" s="9"/>
      <c r="J6763" s="9"/>
      <c r="K6763" s="9"/>
    </row>
    <row r="6764" spans="1:11" x14ac:dyDescent="0.25">
      <c r="A6764" s="2"/>
      <c r="B6764" s="2"/>
      <c r="C6764" s="2"/>
      <c r="E6764" s="2"/>
      <c r="G6764" s="2"/>
      <c r="H6764" s="6"/>
      <c r="I6764" s="9"/>
      <c r="J6764" s="9"/>
      <c r="K6764" s="9"/>
    </row>
    <row r="6765" spans="1:11" x14ac:dyDescent="0.25">
      <c r="A6765" s="2"/>
      <c r="B6765" s="2"/>
      <c r="C6765" s="2"/>
      <c r="E6765" s="2"/>
      <c r="G6765" s="2"/>
      <c r="H6765" s="6"/>
      <c r="I6765" s="9"/>
      <c r="J6765" s="9"/>
      <c r="K6765" s="9"/>
    </row>
    <row r="6766" spans="1:11" x14ac:dyDescent="0.25">
      <c r="A6766" s="2"/>
      <c r="B6766" s="2"/>
      <c r="C6766" s="2"/>
      <c r="E6766" s="2"/>
      <c r="G6766" s="2"/>
      <c r="H6766" s="6"/>
      <c r="I6766" s="9"/>
      <c r="J6766" s="9"/>
      <c r="K6766" s="9"/>
    </row>
    <row r="6767" spans="1:11" x14ac:dyDescent="0.25">
      <c r="A6767" s="2"/>
      <c r="B6767" s="2"/>
      <c r="C6767" s="2"/>
      <c r="E6767" s="2"/>
      <c r="G6767" s="2"/>
      <c r="H6767" s="6"/>
      <c r="I6767" s="9"/>
      <c r="J6767" s="9"/>
      <c r="K6767" s="9"/>
    </row>
    <row r="6768" spans="1:11" x14ac:dyDescent="0.25">
      <c r="A6768" s="2"/>
      <c r="B6768" s="2"/>
      <c r="C6768" s="2"/>
      <c r="E6768" s="2"/>
      <c r="G6768" s="2"/>
      <c r="H6768" s="6"/>
      <c r="I6768" s="9"/>
      <c r="J6768" s="9"/>
      <c r="K6768" s="9"/>
    </row>
    <row r="6769" spans="1:11" x14ac:dyDescent="0.25">
      <c r="A6769" s="2"/>
      <c r="B6769" s="2"/>
      <c r="C6769" s="2"/>
      <c r="E6769" s="2"/>
      <c r="G6769" s="2"/>
      <c r="H6769" s="6"/>
      <c r="I6769" s="9"/>
      <c r="J6769" s="9"/>
      <c r="K6769" s="9"/>
    </row>
    <row r="6770" spans="1:11" x14ac:dyDescent="0.25">
      <c r="A6770" s="2"/>
      <c r="B6770" s="2"/>
      <c r="C6770" s="2"/>
      <c r="E6770" s="2"/>
      <c r="G6770" s="2"/>
      <c r="H6770" s="6"/>
      <c r="I6770" s="9"/>
      <c r="J6770" s="9"/>
      <c r="K6770" s="9"/>
    </row>
    <row r="6771" spans="1:11" x14ac:dyDescent="0.25">
      <c r="A6771" s="2"/>
      <c r="B6771" s="2"/>
      <c r="C6771" s="2"/>
      <c r="E6771" s="2"/>
      <c r="G6771" s="2"/>
      <c r="H6771" s="6"/>
      <c r="I6771" s="9"/>
      <c r="J6771" s="9"/>
      <c r="K6771" s="9"/>
    </row>
    <row r="6772" spans="1:11" x14ac:dyDescent="0.25">
      <c r="A6772" s="2"/>
      <c r="B6772" s="2"/>
      <c r="C6772" s="2"/>
      <c r="E6772" s="2"/>
      <c r="G6772" s="2"/>
      <c r="H6772" s="6"/>
      <c r="I6772" s="9"/>
      <c r="J6772" s="9"/>
      <c r="K6772" s="9"/>
    </row>
    <row r="6773" spans="1:11" x14ac:dyDescent="0.25">
      <c r="A6773" s="2"/>
      <c r="B6773" s="2"/>
      <c r="C6773" s="2"/>
      <c r="E6773" s="2"/>
      <c r="G6773" s="2"/>
      <c r="H6773" s="6"/>
      <c r="I6773" s="9"/>
      <c r="J6773" s="9"/>
      <c r="K6773" s="9"/>
    </row>
    <row r="6774" spans="1:11" x14ac:dyDescent="0.25">
      <c r="A6774" s="2"/>
      <c r="B6774" s="2"/>
      <c r="C6774" s="2"/>
      <c r="E6774" s="2"/>
      <c r="G6774" s="2"/>
      <c r="H6774" s="6"/>
      <c r="I6774" s="9"/>
      <c r="J6774" s="9"/>
      <c r="K6774" s="9"/>
    </row>
    <row r="6775" spans="1:11" x14ac:dyDescent="0.25">
      <c r="A6775" s="2"/>
      <c r="B6775" s="2"/>
      <c r="C6775" s="2"/>
      <c r="E6775" s="2"/>
      <c r="G6775" s="2"/>
      <c r="H6775" s="6"/>
      <c r="I6775" s="9"/>
      <c r="J6775" s="9"/>
      <c r="K6775" s="9"/>
    </row>
    <row r="6776" spans="1:11" x14ac:dyDescent="0.25">
      <c r="A6776" s="2"/>
      <c r="B6776" s="2"/>
      <c r="C6776" s="2"/>
      <c r="E6776" s="2"/>
      <c r="G6776" s="2"/>
      <c r="H6776" s="6"/>
      <c r="I6776" s="9"/>
      <c r="J6776" s="9"/>
      <c r="K6776" s="9"/>
    </row>
    <row r="6777" spans="1:11" x14ac:dyDescent="0.25">
      <c r="A6777" s="2"/>
      <c r="B6777" s="2"/>
      <c r="C6777" s="2"/>
      <c r="E6777" s="2"/>
      <c r="G6777" s="2"/>
      <c r="H6777" s="6"/>
      <c r="I6777" s="9"/>
      <c r="J6777" s="9"/>
      <c r="K6777" s="9"/>
    </row>
    <row r="6778" spans="1:11" x14ac:dyDescent="0.25">
      <c r="A6778" s="2"/>
      <c r="B6778" s="2"/>
      <c r="C6778" s="2"/>
      <c r="E6778" s="2"/>
      <c r="G6778" s="2"/>
      <c r="H6778" s="6"/>
      <c r="I6778" s="9"/>
      <c r="J6778" s="9"/>
      <c r="K6778" s="9"/>
    </row>
    <row r="6779" spans="1:11" x14ac:dyDescent="0.25">
      <c r="A6779" s="2"/>
      <c r="B6779" s="2"/>
      <c r="C6779" s="2"/>
      <c r="E6779" s="2"/>
      <c r="G6779" s="2"/>
      <c r="H6779" s="6"/>
      <c r="I6779" s="9"/>
      <c r="J6779" s="9"/>
      <c r="K6779" s="9"/>
    </row>
    <row r="6780" spans="1:11" x14ac:dyDescent="0.25">
      <c r="A6780" s="2"/>
      <c r="B6780" s="2"/>
      <c r="C6780" s="2"/>
      <c r="E6780" s="2"/>
      <c r="G6780" s="2"/>
      <c r="H6780" s="6"/>
      <c r="I6780" s="9"/>
      <c r="J6780" s="9"/>
      <c r="K6780" s="9"/>
    </row>
    <row r="6781" spans="1:11" x14ac:dyDescent="0.25">
      <c r="A6781" s="2"/>
      <c r="B6781" s="2"/>
      <c r="C6781" s="2"/>
      <c r="E6781" s="2"/>
      <c r="G6781" s="2"/>
      <c r="H6781" s="6"/>
      <c r="I6781" s="9"/>
      <c r="J6781" s="9"/>
      <c r="K6781" s="9"/>
    </row>
    <row r="6782" spans="1:11" x14ac:dyDescent="0.25">
      <c r="A6782" s="2"/>
      <c r="B6782" s="2"/>
      <c r="C6782" s="2"/>
      <c r="E6782" s="2"/>
      <c r="G6782" s="2"/>
      <c r="H6782" s="6"/>
      <c r="I6782" s="9"/>
      <c r="J6782" s="9"/>
      <c r="K6782" s="9"/>
    </row>
    <row r="6783" spans="1:11" x14ac:dyDescent="0.25">
      <c r="A6783" s="2"/>
      <c r="B6783" s="2"/>
      <c r="C6783" s="2"/>
      <c r="E6783" s="2"/>
      <c r="G6783" s="2"/>
      <c r="H6783" s="6"/>
      <c r="I6783" s="9"/>
      <c r="J6783" s="9"/>
      <c r="K6783" s="9"/>
    </row>
    <row r="6784" spans="1:11" x14ac:dyDescent="0.25">
      <c r="A6784" s="2"/>
      <c r="B6784" s="2"/>
      <c r="C6784" s="2"/>
      <c r="E6784" s="2"/>
      <c r="G6784" s="2"/>
      <c r="H6784" s="6"/>
      <c r="I6784" s="9"/>
      <c r="J6784" s="9"/>
      <c r="K6784" s="9"/>
    </row>
    <row r="6785" spans="1:11" x14ac:dyDescent="0.25">
      <c r="A6785" s="2"/>
      <c r="B6785" s="2"/>
      <c r="C6785" s="2"/>
      <c r="E6785" s="2"/>
      <c r="G6785" s="2"/>
      <c r="H6785" s="6"/>
      <c r="I6785" s="9"/>
      <c r="J6785" s="9"/>
      <c r="K6785" s="9"/>
    </row>
    <row r="6786" spans="1:11" x14ac:dyDescent="0.25">
      <c r="A6786" s="2"/>
      <c r="B6786" s="2"/>
      <c r="C6786" s="2"/>
      <c r="E6786" s="2"/>
      <c r="G6786" s="2"/>
      <c r="H6786" s="6"/>
      <c r="I6786" s="9"/>
      <c r="J6786" s="9"/>
      <c r="K6786" s="9"/>
    </row>
    <row r="6787" spans="1:11" x14ac:dyDescent="0.25">
      <c r="A6787" s="2"/>
      <c r="B6787" s="2"/>
      <c r="C6787" s="2"/>
      <c r="E6787" s="2"/>
      <c r="G6787" s="2"/>
      <c r="H6787" s="6"/>
      <c r="I6787" s="9"/>
      <c r="J6787" s="9"/>
      <c r="K6787" s="9"/>
    </row>
    <row r="6788" spans="1:11" x14ac:dyDescent="0.25">
      <c r="A6788" s="2"/>
      <c r="B6788" s="2"/>
      <c r="C6788" s="2"/>
      <c r="E6788" s="2"/>
      <c r="G6788" s="2"/>
      <c r="H6788" s="6"/>
      <c r="I6788" s="9"/>
      <c r="J6788" s="9"/>
      <c r="K6788" s="9"/>
    </row>
    <row r="6789" spans="1:11" x14ac:dyDescent="0.25">
      <c r="A6789" s="2"/>
      <c r="B6789" s="2"/>
      <c r="C6789" s="2"/>
      <c r="E6789" s="2"/>
      <c r="G6789" s="2"/>
      <c r="H6789" s="6"/>
      <c r="I6789" s="9"/>
      <c r="J6789" s="9"/>
      <c r="K6789" s="9"/>
    </row>
    <row r="6790" spans="1:11" x14ac:dyDescent="0.25">
      <c r="A6790" s="2"/>
      <c r="B6790" s="2"/>
      <c r="C6790" s="2"/>
      <c r="E6790" s="2"/>
      <c r="G6790" s="2"/>
      <c r="H6790" s="6"/>
      <c r="I6790" s="9"/>
      <c r="J6790" s="9"/>
      <c r="K6790" s="9"/>
    </row>
    <row r="6791" spans="1:11" x14ac:dyDescent="0.25">
      <c r="A6791" s="2"/>
      <c r="B6791" s="2"/>
      <c r="C6791" s="2"/>
      <c r="E6791" s="2"/>
      <c r="G6791" s="2"/>
      <c r="H6791" s="6"/>
      <c r="I6791" s="9"/>
      <c r="J6791" s="9"/>
      <c r="K6791" s="9"/>
    </row>
    <row r="6792" spans="1:11" x14ac:dyDescent="0.25">
      <c r="A6792" s="2"/>
      <c r="B6792" s="2"/>
      <c r="C6792" s="2"/>
      <c r="E6792" s="2"/>
      <c r="G6792" s="2"/>
      <c r="H6792" s="6"/>
      <c r="I6792" s="9"/>
      <c r="J6792" s="9"/>
      <c r="K6792" s="9"/>
    </row>
    <row r="6793" spans="1:11" x14ac:dyDescent="0.25">
      <c r="A6793" s="2"/>
      <c r="B6793" s="2"/>
      <c r="C6793" s="2"/>
      <c r="E6793" s="2"/>
      <c r="G6793" s="2"/>
      <c r="H6793" s="6"/>
      <c r="I6793" s="9"/>
      <c r="J6793" s="9"/>
      <c r="K6793" s="9"/>
    </row>
    <row r="6794" spans="1:11" x14ac:dyDescent="0.25">
      <c r="A6794" s="2"/>
      <c r="B6794" s="2"/>
      <c r="C6794" s="2"/>
      <c r="E6794" s="2"/>
      <c r="G6794" s="2"/>
      <c r="H6794" s="6"/>
      <c r="I6794" s="9"/>
      <c r="J6794" s="9"/>
      <c r="K6794" s="9"/>
    </row>
    <row r="6795" spans="1:11" x14ac:dyDescent="0.25">
      <c r="A6795" s="2"/>
      <c r="B6795" s="2"/>
      <c r="C6795" s="2"/>
      <c r="E6795" s="2"/>
      <c r="G6795" s="2"/>
      <c r="H6795" s="6"/>
      <c r="I6795" s="9"/>
      <c r="J6795" s="9"/>
      <c r="K6795" s="9"/>
    </row>
    <row r="6796" spans="1:11" x14ac:dyDescent="0.25">
      <c r="A6796" s="2"/>
      <c r="B6796" s="2"/>
      <c r="C6796" s="2"/>
      <c r="E6796" s="2"/>
      <c r="G6796" s="2"/>
      <c r="H6796" s="6"/>
      <c r="I6796" s="9"/>
      <c r="J6796" s="9"/>
      <c r="K6796" s="9"/>
    </row>
    <row r="6797" spans="1:11" x14ac:dyDescent="0.25">
      <c r="A6797" s="2"/>
      <c r="B6797" s="2"/>
      <c r="C6797" s="2"/>
      <c r="E6797" s="2"/>
      <c r="G6797" s="2"/>
      <c r="H6797" s="6"/>
      <c r="I6797" s="9"/>
      <c r="J6797" s="9"/>
      <c r="K6797" s="9"/>
    </row>
    <row r="6798" spans="1:11" x14ac:dyDescent="0.25">
      <c r="A6798" s="2"/>
      <c r="B6798" s="2"/>
      <c r="C6798" s="2"/>
      <c r="E6798" s="2"/>
      <c r="G6798" s="2"/>
      <c r="H6798" s="6"/>
      <c r="I6798" s="9"/>
      <c r="J6798" s="9"/>
      <c r="K6798" s="9"/>
    </row>
    <row r="6799" spans="1:11" x14ac:dyDescent="0.25">
      <c r="A6799" s="2"/>
      <c r="B6799" s="2"/>
      <c r="C6799" s="2"/>
      <c r="E6799" s="2"/>
      <c r="G6799" s="2"/>
      <c r="H6799" s="6"/>
      <c r="I6799" s="9"/>
      <c r="J6799" s="9"/>
      <c r="K6799" s="9"/>
    </row>
    <row r="6800" spans="1:11" x14ac:dyDescent="0.25">
      <c r="A6800" s="2"/>
      <c r="B6800" s="2"/>
      <c r="C6800" s="2"/>
      <c r="E6800" s="2"/>
      <c r="G6800" s="2"/>
      <c r="H6800" s="6"/>
      <c r="I6800" s="9"/>
      <c r="J6800" s="9"/>
      <c r="K6800" s="9"/>
    </row>
    <row r="6801" spans="1:11" x14ac:dyDescent="0.25">
      <c r="A6801" s="2"/>
      <c r="B6801" s="2"/>
      <c r="C6801" s="2"/>
      <c r="E6801" s="2"/>
      <c r="G6801" s="2"/>
      <c r="H6801" s="6"/>
      <c r="I6801" s="9"/>
      <c r="J6801" s="9"/>
      <c r="K6801" s="9"/>
    </row>
    <row r="6802" spans="1:11" x14ac:dyDescent="0.25">
      <c r="A6802" s="2"/>
      <c r="B6802" s="2"/>
      <c r="C6802" s="2"/>
      <c r="E6802" s="2"/>
      <c r="G6802" s="2"/>
      <c r="H6802" s="6"/>
      <c r="I6802" s="9"/>
      <c r="J6802" s="9"/>
      <c r="K6802" s="9"/>
    </row>
    <row r="6803" spans="1:11" x14ac:dyDescent="0.25">
      <c r="A6803" s="2"/>
      <c r="B6803" s="2"/>
      <c r="C6803" s="2"/>
      <c r="E6803" s="2"/>
      <c r="G6803" s="2"/>
      <c r="H6803" s="6"/>
      <c r="I6803" s="9"/>
      <c r="J6803" s="9"/>
      <c r="K6803" s="9"/>
    </row>
    <row r="6804" spans="1:11" x14ac:dyDescent="0.25">
      <c r="A6804" s="2"/>
      <c r="B6804" s="2"/>
      <c r="C6804" s="2"/>
      <c r="E6804" s="2"/>
      <c r="G6804" s="2"/>
      <c r="H6804" s="6"/>
      <c r="I6804" s="9"/>
      <c r="J6804" s="9"/>
      <c r="K6804" s="9"/>
    </row>
    <row r="6805" spans="1:11" x14ac:dyDescent="0.25">
      <c r="A6805" s="2"/>
      <c r="B6805" s="2"/>
      <c r="C6805" s="2"/>
      <c r="E6805" s="2"/>
      <c r="G6805" s="2"/>
      <c r="H6805" s="6"/>
      <c r="I6805" s="9"/>
      <c r="J6805" s="9"/>
      <c r="K6805" s="9"/>
    </row>
    <row r="6806" spans="1:11" x14ac:dyDescent="0.25">
      <c r="A6806" s="2"/>
      <c r="B6806" s="2"/>
      <c r="C6806" s="2"/>
      <c r="E6806" s="2"/>
      <c r="G6806" s="2"/>
      <c r="H6806" s="6"/>
      <c r="I6806" s="9"/>
      <c r="J6806" s="9"/>
      <c r="K6806" s="9"/>
    </row>
    <row r="6807" spans="1:11" x14ac:dyDescent="0.25">
      <c r="A6807" s="2"/>
      <c r="B6807" s="2"/>
      <c r="C6807" s="2"/>
      <c r="E6807" s="2"/>
      <c r="G6807" s="2"/>
      <c r="H6807" s="6"/>
      <c r="I6807" s="9"/>
      <c r="J6807" s="9"/>
      <c r="K6807" s="9"/>
    </row>
    <row r="6808" spans="1:11" x14ac:dyDescent="0.25">
      <c r="A6808" s="2"/>
      <c r="B6808" s="2"/>
      <c r="C6808" s="2"/>
      <c r="E6808" s="2"/>
      <c r="G6808" s="2"/>
      <c r="H6808" s="6"/>
      <c r="I6808" s="9"/>
      <c r="J6808" s="9"/>
      <c r="K6808" s="9"/>
    </row>
    <row r="6809" spans="1:11" x14ac:dyDescent="0.25">
      <c r="A6809" s="2"/>
      <c r="B6809" s="2"/>
      <c r="C6809" s="2"/>
      <c r="E6809" s="2"/>
      <c r="G6809" s="2"/>
      <c r="H6809" s="6"/>
      <c r="I6809" s="9"/>
      <c r="J6809" s="9"/>
      <c r="K6809" s="9"/>
    </row>
    <row r="6810" spans="1:11" x14ac:dyDescent="0.25">
      <c r="A6810" s="2"/>
      <c r="B6810" s="2"/>
      <c r="C6810" s="2"/>
      <c r="E6810" s="2"/>
      <c r="G6810" s="2"/>
      <c r="H6810" s="6"/>
      <c r="I6810" s="9"/>
      <c r="J6810" s="9"/>
      <c r="K6810" s="9"/>
    </row>
    <row r="6811" spans="1:11" x14ac:dyDescent="0.25">
      <c r="A6811" s="2"/>
      <c r="B6811" s="2"/>
      <c r="C6811" s="2"/>
      <c r="E6811" s="2"/>
      <c r="G6811" s="2"/>
      <c r="H6811" s="6"/>
      <c r="I6811" s="9"/>
      <c r="J6811" s="9"/>
      <c r="K6811" s="9"/>
    </row>
    <row r="6812" spans="1:11" x14ac:dyDescent="0.25">
      <c r="A6812" s="2"/>
      <c r="B6812" s="2"/>
      <c r="C6812" s="2"/>
      <c r="E6812" s="2"/>
      <c r="G6812" s="2"/>
      <c r="H6812" s="6"/>
      <c r="I6812" s="9"/>
      <c r="J6812" s="9"/>
      <c r="K6812" s="9"/>
    </row>
    <row r="6813" spans="1:11" x14ac:dyDescent="0.25">
      <c r="A6813" s="2"/>
      <c r="B6813" s="2"/>
      <c r="C6813" s="2"/>
      <c r="E6813" s="2"/>
      <c r="G6813" s="2"/>
      <c r="H6813" s="6"/>
      <c r="I6813" s="9"/>
      <c r="J6813" s="9"/>
      <c r="K6813" s="9"/>
    </row>
    <row r="6814" spans="1:11" x14ac:dyDescent="0.25">
      <c r="A6814" s="2"/>
      <c r="B6814" s="2"/>
      <c r="C6814" s="2"/>
      <c r="E6814" s="2"/>
      <c r="G6814" s="2"/>
      <c r="H6814" s="6"/>
      <c r="I6814" s="9"/>
      <c r="J6814" s="9"/>
      <c r="K6814" s="9"/>
    </row>
    <row r="6815" spans="1:11" x14ac:dyDescent="0.25">
      <c r="A6815" s="2"/>
      <c r="B6815" s="2"/>
      <c r="C6815" s="2"/>
      <c r="E6815" s="2"/>
      <c r="G6815" s="2"/>
      <c r="H6815" s="6"/>
      <c r="I6815" s="9"/>
      <c r="J6815" s="9"/>
      <c r="K6815" s="9"/>
    </row>
    <row r="6816" spans="1:11" x14ac:dyDescent="0.25">
      <c r="A6816" s="2"/>
      <c r="B6816" s="2"/>
      <c r="C6816" s="2"/>
      <c r="E6816" s="2"/>
      <c r="G6816" s="2"/>
      <c r="H6816" s="6"/>
      <c r="I6816" s="9"/>
      <c r="J6816" s="9"/>
      <c r="K6816" s="9"/>
    </row>
    <row r="6817" spans="1:11" x14ac:dyDescent="0.25">
      <c r="A6817" s="2"/>
      <c r="B6817" s="2"/>
      <c r="C6817" s="2"/>
      <c r="E6817" s="2"/>
      <c r="G6817" s="2"/>
      <c r="H6817" s="6"/>
      <c r="I6817" s="9"/>
      <c r="J6817" s="9"/>
      <c r="K6817" s="9"/>
    </row>
    <row r="6818" spans="1:11" x14ac:dyDescent="0.25">
      <c r="A6818" s="2"/>
      <c r="B6818" s="2"/>
      <c r="C6818" s="2"/>
      <c r="E6818" s="2"/>
      <c r="G6818" s="2"/>
      <c r="H6818" s="6"/>
      <c r="I6818" s="9"/>
      <c r="J6818" s="9"/>
      <c r="K6818" s="9"/>
    </row>
    <row r="6819" spans="1:11" x14ac:dyDescent="0.25">
      <c r="A6819" s="2"/>
      <c r="B6819" s="2"/>
      <c r="C6819" s="2"/>
      <c r="E6819" s="2"/>
      <c r="G6819" s="2"/>
      <c r="H6819" s="6"/>
      <c r="I6819" s="9"/>
      <c r="J6819" s="9"/>
      <c r="K6819" s="9"/>
    </row>
    <row r="6820" spans="1:11" x14ac:dyDescent="0.25">
      <c r="A6820" s="2"/>
      <c r="B6820" s="2"/>
      <c r="C6820" s="2"/>
      <c r="E6820" s="2"/>
      <c r="G6820" s="2"/>
      <c r="H6820" s="6"/>
      <c r="I6820" s="9"/>
      <c r="J6820" s="9"/>
      <c r="K6820" s="9"/>
    </row>
    <row r="6821" spans="1:11" x14ac:dyDescent="0.25">
      <c r="A6821" s="2"/>
      <c r="B6821" s="2"/>
      <c r="C6821" s="2"/>
      <c r="E6821" s="2"/>
      <c r="G6821" s="2"/>
      <c r="H6821" s="6"/>
      <c r="I6821" s="9"/>
      <c r="J6821" s="9"/>
      <c r="K6821" s="9"/>
    </row>
    <row r="6822" spans="1:11" x14ac:dyDescent="0.25">
      <c r="A6822" s="2"/>
      <c r="B6822" s="2"/>
      <c r="C6822" s="2"/>
      <c r="E6822" s="2"/>
      <c r="G6822" s="2"/>
      <c r="H6822" s="6"/>
      <c r="I6822" s="9"/>
      <c r="J6822" s="9"/>
      <c r="K6822" s="9"/>
    </row>
    <row r="6823" spans="1:11" x14ac:dyDescent="0.25">
      <c r="A6823" s="2"/>
      <c r="B6823" s="2"/>
      <c r="C6823" s="2"/>
      <c r="E6823" s="2"/>
      <c r="G6823" s="2"/>
      <c r="H6823" s="6"/>
      <c r="I6823" s="9"/>
      <c r="J6823" s="9"/>
      <c r="K6823" s="9"/>
    </row>
    <row r="6824" spans="1:11" x14ac:dyDescent="0.25">
      <c r="A6824" s="2"/>
      <c r="B6824" s="2"/>
      <c r="C6824" s="2"/>
      <c r="E6824" s="2"/>
      <c r="G6824" s="2"/>
      <c r="H6824" s="6"/>
      <c r="I6824" s="9"/>
      <c r="J6824" s="9"/>
      <c r="K6824" s="9"/>
    </row>
    <row r="6825" spans="1:11" x14ac:dyDescent="0.25">
      <c r="A6825" s="2"/>
      <c r="B6825" s="2"/>
      <c r="C6825" s="2"/>
      <c r="E6825" s="2"/>
      <c r="G6825" s="2"/>
      <c r="H6825" s="6"/>
      <c r="I6825" s="9"/>
      <c r="J6825" s="9"/>
      <c r="K6825" s="9"/>
    </row>
    <row r="6826" spans="1:11" x14ac:dyDescent="0.25">
      <c r="A6826" s="2"/>
      <c r="B6826" s="2"/>
      <c r="C6826" s="2"/>
      <c r="E6826" s="2"/>
      <c r="G6826" s="2"/>
      <c r="H6826" s="6"/>
      <c r="I6826" s="9"/>
      <c r="J6826" s="9"/>
      <c r="K6826" s="9"/>
    </row>
    <row r="6827" spans="1:11" x14ac:dyDescent="0.25">
      <c r="A6827" s="2"/>
      <c r="B6827" s="2"/>
      <c r="C6827" s="2"/>
      <c r="E6827" s="2"/>
      <c r="G6827" s="2"/>
      <c r="H6827" s="6"/>
      <c r="I6827" s="9"/>
      <c r="J6827" s="9"/>
      <c r="K6827" s="9"/>
    </row>
    <row r="6828" spans="1:11" x14ac:dyDescent="0.25">
      <c r="A6828" s="2"/>
      <c r="B6828" s="2"/>
      <c r="C6828" s="2"/>
      <c r="E6828" s="2"/>
      <c r="G6828" s="2"/>
      <c r="H6828" s="6"/>
      <c r="I6828" s="9"/>
      <c r="J6828" s="9"/>
      <c r="K6828" s="9"/>
    </row>
    <row r="6829" spans="1:11" x14ac:dyDescent="0.25">
      <c r="A6829" s="2"/>
      <c r="B6829" s="2"/>
      <c r="C6829" s="2"/>
      <c r="E6829" s="2"/>
      <c r="G6829" s="2"/>
      <c r="H6829" s="6"/>
      <c r="I6829" s="9"/>
      <c r="J6829" s="9"/>
      <c r="K6829" s="9"/>
    </row>
    <row r="6830" spans="1:11" x14ac:dyDescent="0.25">
      <c r="A6830" s="2"/>
      <c r="B6830" s="2"/>
      <c r="C6830" s="2"/>
      <c r="E6830" s="2"/>
      <c r="G6830" s="2"/>
      <c r="H6830" s="6"/>
      <c r="I6830" s="9"/>
      <c r="J6830" s="9"/>
      <c r="K6830" s="9"/>
    </row>
    <row r="6831" spans="1:11" x14ac:dyDescent="0.25">
      <c r="A6831" s="2"/>
      <c r="B6831" s="2"/>
      <c r="C6831" s="2"/>
      <c r="E6831" s="2"/>
      <c r="G6831" s="2"/>
      <c r="H6831" s="6"/>
      <c r="I6831" s="9"/>
      <c r="J6831" s="9"/>
      <c r="K6831" s="9"/>
    </row>
    <row r="6832" spans="1:11" x14ac:dyDescent="0.25">
      <c r="A6832" s="2"/>
      <c r="B6832" s="2"/>
      <c r="C6832" s="2"/>
      <c r="E6832" s="2"/>
      <c r="G6832" s="2"/>
      <c r="H6832" s="6"/>
      <c r="I6832" s="9"/>
      <c r="J6832" s="9"/>
      <c r="K6832" s="9"/>
    </row>
    <row r="6833" spans="1:11" x14ac:dyDescent="0.25">
      <c r="A6833" s="2"/>
      <c r="B6833" s="2"/>
      <c r="C6833" s="2"/>
      <c r="E6833" s="2"/>
      <c r="G6833" s="2"/>
      <c r="H6833" s="6"/>
      <c r="I6833" s="9"/>
      <c r="J6833" s="9"/>
      <c r="K6833" s="9"/>
    </row>
    <row r="6834" spans="1:11" x14ac:dyDescent="0.25">
      <c r="A6834" s="2"/>
      <c r="B6834" s="2"/>
      <c r="C6834" s="2"/>
      <c r="E6834" s="2"/>
      <c r="G6834" s="2"/>
      <c r="H6834" s="6"/>
      <c r="I6834" s="9"/>
      <c r="J6834" s="9"/>
      <c r="K6834" s="9"/>
    </row>
    <row r="6835" spans="1:11" x14ac:dyDescent="0.25">
      <c r="A6835" s="2"/>
      <c r="B6835" s="2"/>
      <c r="C6835" s="2"/>
      <c r="E6835" s="2"/>
      <c r="G6835" s="2"/>
      <c r="H6835" s="6"/>
      <c r="I6835" s="9"/>
      <c r="J6835" s="9"/>
      <c r="K6835" s="9"/>
    </row>
    <row r="6836" spans="1:11" x14ac:dyDescent="0.25">
      <c r="A6836" s="2"/>
      <c r="B6836" s="2"/>
      <c r="C6836" s="2"/>
      <c r="E6836" s="2"/>
      <c r="G6836" s="2"/>
      <c r="H6836" s="6"/>
      <c r="I6836" s="9"/>
      <c r="J6836" s="9"/>
      <c r="K6836" s="9"/>
    </row>
    <row r="6837" spans="1:11" x14ac:dyDescent="0.25">
      <c r="A6837" s="2"/>
      <c r="B6837" s="2"/>
      <c r="C6837" s="2"/>
      <c r="E6837" s="2"/>
      <c r="G6837" s="2"/>
      <c r="H6837" s="6"/>
      <c r="I6837" s="9"/>
      <c r="J6837" s="9"/>
      <c r="K6837" s="9"/>
    </row>
    <row r="6838" spans="1:11" x14ac:dyDescent="0.25">
      <c r="A6838" s="2"/>
      <c r="B6838" s="2"/>
      <c r="C6838" s="2"/>
      <c r="E6838" s="2"/>
      <c r="G6838" s="2"/>
      <c r="H6838" s="6"/>
      <c r="I6838" s="9"/>
      <c r="J6838" s="9"/>
      <c r="K6838" s="9"/>
    </row>
    <row r="6839" spans="1:11" x14ac:dyDescent="0.25">
      <c r="A6839" s="2"/>
      <c r="B6839" s="2"/>
      <c r="C6839" s="2"/>
      <c r="E6839" s="2"/>
      <c r="G6839" s="2"/>
      <c r="H6839" s="6"/>
      <c r="I6839" s="9"/>
      <c r="J6839" s="9"/>
      <c r="K6839" s="9"/>
    </row>
    <row r="6840" spans="1:11" x14ac:dyDescent="0.25">
      <c r="A6840" s="2"/>
      <c r="B6840" s="2"/>
      <c r="C6840" s="2"/>
      <c r="E6840" s="2"/>
      <c r="G6840" s="2"/>
      <c r="H6840" s="6"/>
      <c r="I6840" s="9"/>
      <c r="J6840" s="9"/>
      <c r="K6840" s="9"/>
    </row>
    <row r="6841" spans="1:11" x14ac:dyDescent="0.25">
      <c r="A6841" s="2"/>
      <c r="B6841" s="2"/>
      <c r="C6841" s="2"/>
      <c r="E6841" s="2"/>
      <c r="G6841" s="2"/>
      <c r="H6841" s="6"/>
      <c r="I6841" s="9"/>
      <c r="J6841" s="9"/>
      <c r="K6841" s="9"/>
    </row>
    <row r="6842" spans="1:11" x14ac:dyDescent="0.25">
      <c r="A6842" s="2"/>
      <c r="B6842" s="2"/>
      <c r="C6842" s="2"/>
      <c r="E6842" s="2"/>
      <c r="G6842" s="2"/>
      <c r="H6842" s="6"/>
      <c r="I6842" s="9"/>
      <c r="J6842" s="9"/>
      <c r="K6842" s="9"/>
    </row>
    <row r="6843" spans="1:11" x14ac:dyDescent="0.25">
      <c r="A6843" s="2"/>
      <c r="B6843" s="2"/>
      <c r="C6843" s="2"/>
      <c r="E6843" s="2"/>
      <c r="G6843" s="2"/>
      <c r="H6843" s="6"/>
      <c r="I6843" s="9"/>
      <c r="J6843" s="9"/>
      <c r="K6843" s="9"/>
    </row>
    <row r="6844" spans="1:11" x14ac:dyDescent="0.25">
      <c r="A6844" s="2"/>
      <c r="B6844" s="2"/>
      <c r="C6844" s="2"/>
      <c r="E6844" s="2"/>
      <c r="G6844" s="2"/>
      <c r="H6844" s="6"/>
      <c r="I6844" s="9"/>
      <c r="J6844" s="9"/>
      <c r="K6844" s="9"/>
    </row>
    <row r="6845" spans="1:11" x14ac:dyDescent="0.25">
      <c r="A6845" s="2"/>
      <c r="B6845" s="2"/>
      <c r="C6845" s="2"/>
      <c r="E6845" s="2"/>
      <c r="G6845" s="2"/>
      <c r="H6845" s="6"/>
      <c r="I6845" s="9"/>
      <c r="J6845" s="9"/>
      <c r="K6845" s="9"/>
    </row>
    <row r="6846" spans="1:11" x14ac:dyDescent="0.25">
      <c r="A6846" s="2"/>
      <c r="B6846" s="2"/>
      <c r="C6846" s="2"/>
      <c r="E6846" s="2"/>
      <c r="G6846" s="2"/>
      <c r="H6846" s="6"/>
      <c r="I6846" s="9"/>
      <c r="J6846" s="9"/>
      <c r="K6846" s="9"/>
    </row>
    <row r="6847" spans="1:11" x14ac:dyDescent="0.25">
      <c r="A6847" s="2"/>
      <c r="B6847" s="2"/>
      <c r="C6847" s="2"/>
      <c r="E6847" s="2"/>
      <c r="G6847" s="2"/>
      <c r="H6847" s="6"/>
      <c r="I6847" s="9"/>
      <c r="J6847" s="9"/>
      <c r="K6847" s="9"/>
    </row>
    <row r="6848" spans="1:11" x14ac:dyDescent="0.25">
      <c r="A6848" s="2"/>
      <c r="B6848" s="2"/>
      <c r="C6848" s="2"/>
      <c r="E6848" s="2"/>
      <c r="G6848" s="2"/>
      <c r="H6848" s="6"/>
      <c r="I6848" s="9"/>
      <c r="J6848" s="9"/>
      <c r="K6848" s="9"/>
    </row>
    <row r="6849" spans="1:11" x14ac:dyDescent="0.25">
      <c r="A6849" s="2"/>
      <c r="B6849" s="2"/>
      <c r="C6849" s="2"/>
      <c r="E6849" s="2"/>
      <c r="G6849" s="2"/>
      <c r="H6849" s="6"/>
      <c r="I6849" s="9"/>
      <c r="J6849" s="9"/>
      <c r="K6849" s="9"/>
    </row>
    <row r="6850" spans="1:11" x14ac:dyDescent="0.25">
      <c r="A6850" s="2"/>
      <c r="B6850" s="2"/>
      <c r="C6850" s="2"/>
      <c r="E6850" s="2"/>
      <c r="G6850" s="2"/>
      <c r="H6850" s="6"/>
      <c r="I6850" s="9"/>
      <c r="J6850" s="9"/>
      <c r="K6850" s="9"/>
    </row>
    <row r="6851" spans="1:11" x14ac:dyDescent="0.25">
      <c r="A6851" s="2"/>
      <c r="B6851" s="2"/>
      <c r="C6851" s="2"/>
      <c r="E6851" s="2"/>
      <c r="G6851" s="2"/>
      <c r="H6851" s="6"/>
      <c r="I6851" s="9"/>
      <c r="J6851" s="9"/>
      <c r="K6851" s="9"/>
    </row>
    <row r="6852" spans="1:11" x14ac:dyDescent="0.25">
      <c r="A6852" s="2"/>
      <c r="B6852" s="2"/>
      <c r="C6852" s="2"/>
      <c r="E6852" s="2"/>
      <c r="G6852" s="2"/>
      <c r="H6852" s="6"/>
      <c r="I6852" s="9"/>
      <c r="J6852" s="9"/>
      <c r="K6852" s="9"/>
    </row>
    <row r="6853" spans="1:11" x14ac:dyDescent="0.25">
      <c r="A6853" s="2"/>
      <c r="B6853" s="2"/>
      <c r="C6853" s="2"/>
      <c r="E6853" s="2"/>
      <c r="G6853" s="2"/>
      <c r="H6853" s="6"/>
      <c r="I6853" s="9"/>
      <c r="J6853" s="9"/>
      <c r="K6853" s="9"/>
    </row>
    <row r="6854" spans="1:11" x14ac:dyDescent="0.25">
      <c r="A6854" s="2"/>
      <c r="B6854" s="2"/>
      <c r="C6854" s="2"/>
      <c r="E6854" s="2"/>
      <c r="G6854" s="2"/>
      <c r="H6854" s="6"/>
      <c r="I6854" s="9"/>
      <c r="J6854" s="9"/>
      <c r="K6854" s="9"/>
    </row>
    <row r="6855" spans="1:11" x14ac:dyDescent="0.25">
      <c r="A6855" s="2"/>
      <c r="B6855" s="2"/>
      <c r="C6855" s="2"/>
      <c r="E6855" s="2"/>
      <c r="G6855" s="2"/>
      <c r="H6855" s="6"/>
      <c r="I6855" s="9"/>
      <c r="J6855" s="9"/>
      <c r="K6855" s="9"/>
    </row>
    <row r="6856" spans="1:11" x14ac:dyDescent="0.25">
      <c r="A6856" s="2"/>
      <c r="B6856" s="2"/>
      <c r="C6856" s="2"/>
      <c r="E6856" s="2"/>
      <c r="G6856" s="2"/>
      <c r="H6856" s="6"/>
      <c r="I6856" s="9"/>
      <c r="J6856" s="9"/>
      <c r="K6856" s="9"/>
    </row>
    <row r="6857" spans="1:11" x14ac:dyDescent="0.25">
      <c r="A6857" s="2"/>
      <c r="B6857" s="2"/>
      <c r="C6857" s="2"/>
      <c r="E6857" s="2"/>
      <c r="G6857" s="2"/>
      <c r="H6857" s="6"/>
      <c r="I6857" s="9"/>
      <c r="J6857" s="9"/>
      <c r="K6857" s="9"/>
    </row>
    <row r="6858" spans="1:11" x14ac:dyDescent="0.25">
      <c r="A6858" s="2"/>
      <c r="B6858" s="2"/>
      <c r="C6858" s="2"/>
      <c r="E6858" s="2"/>
      <c r="G6858" s="2"/>
      <c r="H6858" s="6"/>
      <c r="I6858" s="9"/>
      <c r="J6858" s="9"/>
      <c r="K6858" s="9"/>
    </row>
    <row r="6859" spans="1:11" x14ac:dyDescent="0.25">
      <c r="A6859" s="2"/>
      <c r="B6859" s="2"/>
      <c r="C6859" s="2"/>
      <c r="E6859" s="2"/>
      <c r="G6859" s="2"/>
      <c r="H6859" s="6"/>
      <c r="I6859" s="9"/>
      <c r="J6859" s="9"/>
      <c r="K6859" s="9"/>
    </row>
    <row r="6860" spans="1:11" x14ac:dyDescent="0.25">
      <c r="A6860" s="2"/>
      <c r="B6860" s="2"/>
      <c r="C6860" s="2"/>
      <c r="E6860" s="2"/>
      <c r="G6860" s="2"/>
      <c r="H6860" s="6"/>
      <c r="I6860" s="9"/>
      <c r="J6860" s="9"/>
      <c r="K6860" s="9"/>
    </row>
    <row r="6861" spans="1:11" x14ac:dyDescent="0.25">
      <c r="A6861" s="2"/>
      <c r="B6861" s="2"/>
      <c r="C6861" s="2"/>
      <c r="E6861" s="2"/>
      <c r="G6861" s="2"/>
      <c r="H6861" s="6"/>
      <c r="I6861" s="9"/>
      <c r="J6861" s="9"/>
      <c r="K6861" s="9"/>
    </row>
    <row r="6862" spans="1:11" x14ac:dyDescent="0.25">
      <c r="A6862" s="2"/>
      <c r="B6862" s="2"/>
      <c r="C6862" s="2"/>
      <c r="E6862" s="2"/>
      <c r="G6862" s="2"/>
      <c r="H6862" s="6"/>
      <c r="I6862" s="9"/>
      <c r="J6862" s="9"/>
      <c r="K6862" s="9"/>
    </row>
    <row r="6863" spans="1:11" x14ac:dyDescent="0.25">
      <c r="A6863" s="2"/>
      <c r="B6863" s="2"/>
      <c r="C6863" s="2"/>
      <c r="E6863" s="2"/>
      <c r="G6863" s="2"/>
      <c r="H6863" s="6"/>
      <c r="I6863" s="9"/>
      <c r="J6863" s="9"/>
      <c r="K6863" s="9"/>
    </row>
    <row r="6864" spans="1:11" x14ac:dyDescent="0.25">
      <c r="A6864" s="2"/>
      <c r="B6864" s="2"/>
      <c r="C6864" s="2"/>
      <c r="E6864" s="2"/>
      <c r="G6864" s="2"/>
      <c r="H6864" s="6"/>
      <c r="I6864" s="9"/>
      <c r="J6864" s="9"/>
      <c r="K6864" s="9"/>
    </row>
    <row r="6865" spans="1:11" x14ac:dyDescent="0.25">
      <c r="A6865" s="2"/>
      <c r="B6865" s="2"/>
      <c r="C6865" s="2"/>
      <c r="E6865" s="2"/>
      <c r="G6865" s="2"/>
      <c r="H6865" s="6"/>
      <c r="I6865" s="9"/>
      <c r="J6865" s="9"/>
      <c r="K6865" s="9"/>
    </row>
    <row r="6866" spans="1:11" x14ac:dyDescent="0.25">
      <c r="A6866" s="2"/>
      <c r="B6866" s="2"/>
      <c r="C6866" s="2"/>
      <c r="E6866" s="2"/>
      <c r="G6866" s="2"/>
      <c r="H6866" s="6"/>
      <c r="I6866" s="9"/>
      <c r="J6866" s="9"/>
      <c r="K6866" s="9"/>
    </row>
    <row r="6867" spans="1:11" x14ac:dyDescent="0.25">
      <c r="A6867" s="2"/>
      <c r="B6867" s="2"/>
      <c r="C6867" s="2"/>
      <c r="E6867" s="2"/>
      <c r="G6867" s="2"/>
      <c r="H6867" s="6"/>
      <c r="I6867" s="9"/>
      <c r="J6867" s="9"/>
      <c r="K6867" s="9"/>
    </row>
    <row r="6868" spans="1:11" x14ac:dyDescent="0.25">
      <c r="A6868" s="2"/>
      <c r="B6868" s="2"/>
      <c r="C6868" s="2"/>
      <c r="E6868" s="2"/>
      <c r="G6868" s="2"/>
      <c r="H6868" s="6"/>
      <c r="I6868" s="9"/>
      <c r="J6868" s="9"/>
      <c r="K6868" s="9"/>
    </row>
    <row r="6869" spans="1:11" x14ac:dyDescent="0.25">
      <c r="A6869" s="2"/>
      <c r="B6869" s="2"/>
      <c r="C6869" s="2"/>
      <c r="E6869" s="2"/>
      <c r="G6869" s="2"/>
      <c r="H6869" s="6"/>
      <c r="I6869" s="9"/>
      <c r="J6869" s="9"/>
      <c r="K6869" s="9"/>
    </row>
    <row r="6870" spans="1:11" x14ac:dyDescent="0.25">
      <c r="A6870" s="2"/>
      <c r="B6870" s="2"/>
      <c r="C6870" s="2"/>
      <c r="E6870" s="2"/>
      <c r="G6870" s="2"/>
      <c r="H6870" s="6"/>
      <c r="I6870" s="9"/>
      <c r="J6870" s="9"/>
      <c r="K6870" s="9"/>
    </row>
    <row r="6871" spans="1:11" x14ac:dyDescent="0.25">
      <c r="A6871" s="2"/>
      <c r="B6871" s="2"/>
      <c r="C6871" s="2"/>
      <c r="E6871" s="2"/>
      <c r="G6871" s="2"/>
      <c r="H6871" s="6"/>
      <c r="I6871" s="9"/>
      <c r="J6871" s="9"/>
      <c r="K6871" s="9"/>
    </row>
    <row r="6872" spans="1:11" x14ac:dyDescent="0.25">
      <c r="A6872" s="2"/>
      <c r="B6872" s="2"/>
      <c r="C6872" s="2"/>
      <c r="E6872" s="2"/>
      <c r="G6872" s="2"/>
      <c r="H6872" s="6"/>
      <c r="I6872" s="9"/>
      <c r="J6872" s="9"/>
      <c r="K6872" s="9"/>
    </row>
    <row r="6873" spans="1:11" x14ac:dyDescent="0.25">
      <c r="A6873" s="2"/>
      <c r="B6873" s="2"/>
      <c r="C6873" s="2"/>
      <c r="E6873" s="2"/>
      <c r="G6873" s="2"/>
      <c r="H6873" s="6"/>
      <c r="I6873" s="9"/>
      <c r="J6873" s="9"/>
      <c r="K6873" s="9"/>
    </row>
    <row r="6874" spans="1:11" x14ac:dyDescent="0.25">
      <c r="A6874" s="2"/>
      <c r="B6874" s="2"/>
      <c r="C6874" s="2"/>
      <c r="E6874" s="2"/>
      <c r="G6874" s="2"/>
      <c r="H6874" s="6"/>
      <c r="I6874" s="9"/>
      <c r="J6874" s="9"/>
      <c r="K6874" s="9"/>
    </row>
    <row r="6875" spans="1:11" x14ac:dyDescent="0.25">
      <c r="A6875" s="2"/>
      <c r="B6875" s="2"/>
      <c r="C6875" s="2"/>
      <c r="E6875" s="2"/>
      <c r="G6875" s="2"/>
      <c r="H6875" s="6"/>
      <c r="I6875" s="9"/>
      <c r="J6875" s="9"/>
      <c r="K6875" s="9"/>
    </row>
    <row r="6876" spans="1:11" x14ac:dyDescent="0.25">
      <c r="A6876" s="2"/>
      <c r="B6876" s="2"/>
      <c r="C6876" s="2"/>
      <c r="E6876" s="2"/>
      <c r="G6876" s="2"/>
      <c r="H6876" s="6"/>
      <c r="I6876" s="9"/>
      <c r="J6876" s="9"/>
      <c r="K6876" s="9"/>
    </row>
    <row r="6877" spans="1:11" x14ac:dyDescent="0.25">
      <c r="A6877" s="2"/>
      <c r="B6877" s="2"/>
      <c r="C6877" s="2"/>
      <c r="E6877" s="2"/>
      <c r="G6877" s="2"/>
      <c r="H6877" s="6"/>
      <c r="I6877" s="9"/>
      <c r="J6877" s="9"/>
      <c r="K6877" s="9"/>
    </row>
    <row r="6878" spans="1:11" x14ac:dyDescent="0.25">
      <c r="A6878" s="2"/>
      <c r="B6878" s="2"/>
      <c r="C6878" s="2"/>
      <c r="E6878" s="2"/>
      <c r="G6878" s="2"/>
      <c r="H6878" s="6"/>
      <c r="I6878" s="9"/>
      <c r="J6878" s="9"/>
      <c r="K6878" s="9"/>
    </row>
    <row r="6879" spans="1:11" x14ac:dyDescent="0.25">
      <c r="A6879" s="2"/>
      <c r="B6879" s="2"/>
      <c r="C6879" s="2"/>
      <c r="E6879" s="2"/>
      <c r="G6879" s="2"/>
      <c r="H6879" s="6"/>
      <c r="I6879" s="9"/>
      <c r="J6879" s="9"/>
      <c r="K6879" s="9"/>
    </row>
    <row r="6880" spans="1:11" x14ac:dyDescent="0.25">
      <c r="A6880" s="2"/>
      <c r="B6880" s="2"/>
      <c r="C6880" s="2"/>
      <c r="E6880" s="2"/>
      <c r="G6880" s="2"/>
      <c r="H6880" s="6"/>
      <c r="I6880" s="9"/>
      <c r="J6880" s="9"/>
      <c r="K6880" s="9"/>
    </row>
    <row r="6881" spans="1:11" x14ac:dyDescent="0.25">
      <c r="A6881" s="2"/>
      <c r="B6881" s="2"/>
      <c r="C6881" s="2"/>
      <c r="E6881" s="2"/>
      <c r="G6881" s="2"/>
      <c r="H6881" s="6"/>
      <c r="I6881" s="9"/>
      <c r="J6881" s="9"/>
      <c r="K6881" s="9"/>
    </row>
    <row r="6882" spans="1:11" x14ac:dyDescent="0.25">
      <c r="A6882" s="2"/>
      <c r="B6882" s="2"/>
      <c r="C6882" s="2"/>
      <c r="E6882" s="2"/>
      <c r="G6882" s="2"/>
      <c r="H6882" s="6"/>
      <c r="I6882" s="9"/>
      <c r="J6882" s="9"/>
      <c r="K6882" s="9"/>
    </row>
    <row r="6883" spans="1:11" x14ac:dyDescent="0.25">
      <c r="A6883" s="2"/>
      <c r="B6883" s="2"/>
      <c r="C6883" s="2"/>
      <c r="E6883" s="2"/>
      <c r="G6883" s="2"/>
      <c r="H6883" s="6"/>
      <c r="I6883" s="9"/>
      <c r="J6883" s="9"/>
      <c r="K6883" s="9"/>
    </row>
    <row r="6884" spans="1:11" x14ac:dyDescent="0.25">
      <c r="A6884" s="2"/>
      <c r="B6884" s="2"/>
      <c r="C6884" s="2"/>
      <c r="E6884" s="2"/>
      <c r="G6884" s="2"/>
      <c r="H6884" s="6"/>
      <c r="I6884" s="9"/>
      <c r="J6884" s="9"/>
      <c r="K6884" s="9"/>
    </row>
    <row r="6885" spans="1:11" x14ac:dyDescent="0.25">
      <c r="A6885" s="2"/>
      <c r="B6885" s="2"/>
      <c r="C6885" s="2"/>
      <c r="E6885" s="2"/>
      <c r="G6885" s="2"/>
      <c r="H6885" s="6"/>
      <c r="I6885" s="9"/>
      <c r="J6885" s="9"/>
      <c r="K6885" s="9"/>
    </row>
    <row r="6886" spans="1:11" x14ac:dyDescent="0.25">
      <c r="A6886" s="2"/>
      <c r="B6886" s="2"/>
      <c r="C6886" s="2"/>
      <c r="E6886" s="2"/>
      <c r="G6886" s="2"/>
      <c r="H6886" s="6"/>
      <c r="I6886" s="9"/>
      <c r="J6886" s="9"/>
      <c r="K6886" s="9"/>
    </row>
    <row r="6887" spans="1:11" x14ac:dyDescent="0.25">
      <c r="A6887" s="2"/>
      <c r="B6887" s="2"/>
      <c r="C6887" s="2"/>
      <c r="E6887" s="2"/>
      <c r="G6887" s="2"/>
      <c r="H6887" s="6"/>
      <c r="I6887" s="9"/>
      <c r="J6887" s="9"/>
      <c r="K6887" s="9"/>
    </row>
    <row r="6888" spans="1:11" x14ac:dyDescent="0.25">
      <c r="A6888" s="2"/>
      <c r="B6888" s="2"/>
      <c r="C6888" s="2"/>
      <c r="E6888" s="2"/>
      <c r="G6888" s="2"/>
      <c r="H6888" s="6"/>
      <c r="I6888" s="9"/>
      <c r="J6888" s="9"/>
      <c r="K6888" s="9"/>
    </row>
    <row r="6889" spans="1:11" x14ac:dyDescent="0.25">
      <c r="A6889" s="2"/>
      <c r="B6889" s="2"/>
      <c r="C6889" s="2"/>
      <c r="E6889" s="2"/>
      <c r="G6889" s="2"/>
      <c r="H6889" s="6"/>
      <c r="I6889" s="9"/>
      <c r="J6889" s="9"/>
      <c r="K6889" s="9"/>
    </row>
    <row r="6890" spans="1:11" x14ac:dyDescent="0.25">
      <c r="A6890" s="2"/>
      <c r="B6890" s="2"/>
      <c r="C6890" s="2"/>
      <c r="E6890" s="2"/>
      <c r="G6890" s="2"/>
      <c r="H6890" s="6"/>
      <c r="I6890" s="9"/>
      <c r="J6890" s="9"/>
      <c r="K6890" s="9"/>
    </row>
    <row r="6891" spans="1:11" x14ac:dyDescent="0.25">
      <c r="A6891" s="2"/>
      <c r="B6891" s="2"/>
      <c r="C6891" s="2"/>
      <c r="E6891" s="2"/>
      <c r="G6891" s="2"/>
      <c r="H6891" s="6"/>
      <c r="I6891" s="9"/>
      <c r="J6891" s="9"/>
      <c r="K6891" s="9"/>
    </row>
    <row r="6892" spans="1:11" x14ac:dyDescent="0.25">
      <c r="A6892" s="2"/>
      <c r="B6892" s="2"/>
      <c r="C6892" s="2"/>
      <c r="E6892" s="2"/>
      <c r="G6892" s="2"/>
      <c r="H6892" s="6"/>
      <c r="I6892" s="9"/>
      <c r="J6892" s="9"/>
      <c r="K6892" s="9"/>
    </row>
    <row r="6893" spans="1:11" x14ac:dyDescent="0.25">
      <c r="A6893" s="2"/>
      <c r="B6893" s="2"/>
      <c r="C6893" s="2"/>
      <c r="E6893" s="2"/>
      <c r="G6893" s="2"/>
      <c r="H6893" s="6"/>
      <c r="I6893" s="9"/>
      <c r="J6893" s="9"/>
      <c r="K6893" s="9"/>
    </row>
    <row r="6894" spans="1:11" x14ac:dyDescent="0.25">
      <c r="A6894" s="2"/>
      <c r="B6894" s="2"/>
      <c r="C6894" s="2"/>
      <c r="E6894" s="2"/>
      <c r="G6894" s="2"/>
      <c r="H6894" s="6"/>
      <c r="I6894" s="9"/>
      <c r="J6894" s="9"/>
      <c r="K6894" s="9"/>
    </row>
    <row r="6895" spans="1:11" x14ac:dyDescent="0.25">
      <c r="A6895" s="2"/>
      <c r="B6895" s="2"/>
      <c r="C6895" s="2"/>
      <c r="E6895" s="2"/>
      <c r="G6895" s="2"/>
      <c r="H6895" s="6"/>
      <c r="I6895" s="9"/>
      <c r="J6895" s="9"/>
      <c r="K6895" s="9"/>
    </row>
    <row r="6896" spans="1:11" x14ac:dyDescent="0.25">
      <c r="A6896" s="2"/>
      <c r="B6896" s="2"/>
      <c r="C6896" s="2"/>
      <c r="E6896" s="2"/>
      <c r="G6896" s="2"/>
      <c r="H6896" s="6"/>
      <c r="I6896" s="9"/>
      <c r="J6896" s="9"/>
      <c r="K6896" s="9"/>
    </row>
    <row r="6897" spans="1:11" x14ac:dyDescent="0.25">
      <c r="A6897" s="2"/>
      <c r="B6897" s="2"/>
      <c r="C6897" s="2"/>
      <c r="E6897" s="2"/>
      <c r="G6897" s="2"/>
      <c r="H6897" s="6"/>
      <c r="I6897" s="9"/>
      <c r="J6897" s="9"/>
      <c r="K6897" s="9"/>
    </row>
    <row r="6898" spans="1:11" x14ac:dyDescent="0.25">
      <c r="A6898" s="2"/>
      <c r="B6898" s="2"/>
      <c r="C6898" s="2"/>
      <c r="E6898" s="2"/>
      <c r="G6898" s="2"/>
      <c r="H6898" s="6"/>
      <c r="I6898" s="9"/>
      <c r="J6898" s="9"/>
      <c r="K6898" s="9"/>
    </row>
    <row r="6899" spans="1:11" x14ac:dyDescent="0.25">
      <c r="A6899" s="2"/>
      <c r="B6899" s="2"/>
      <c r="C6899" s="2"/>
      <c r="E6899" s="2"/>
      <c r="G6899" s="2"/>
      <c r="H6899" s="6"/>
      <c r="I6899" s="9"/>
      <c r="J6899" s="9"/>
      <c r="K6899" s="9"/>
    </row>
    <row r="6900" spans="1:11" x14ac:dyDescent="0.25">
      <c r="A6900" s="2"/>
      <c r="B6900" s="2"/>
      <c r="C6900" s="2"/>
      <c r="E6900" s="2"/>
      <c r="G6900" s="2"/>
      <c r="H6900" s="6"/>
      <c r="I6900" s="9"/>
      <c r="J6900" s="9"/>
      <c r="K6900" s="9"/>
    </row>
    <row r="6901" spans="1:11" x14ac:dyDescent="0.25">
      <c r="A6901" s="2"/>
      <c r="B6901" s="2"/>
      <c r="C6901" s="2"/>
      <c r="E6901" s="2"/>
      <c r="G6901" s="2"/>
      <c r="H6901" s="6"/>
      <c r="I6901" s="9"/>
      <c r="J6901" s="9"/>
      <c r="K6901" s="9"/>
    </row>
    <row r="6902" spans="1:11" x14ac:dyDescent="0.25">
      <c r="A6902" s="2"/>
      <c r="B6902" s="2"/>
      <c r="C6902" s="2"/>
      <c r="E6902" s="2"/>
      <c r="G6902" s="2"/>
      <c r="H6902" s="6"/>
      <c r="I6902" s="9"/>
      <c r="J6902" s="9"/>
      <c r="K6902" s="9"/>
    </row>
    <row r="6903" spans="1:11" x14ac:dyDescent="0.25">
      <c r="A6903" s="2"/>
      <c r="B6903" s="2"/>
      <c r="C6903" s="2"/>
      <c r="E6903" s="2"/>
      <c r="G6903" s="2"/>
      <c r="H6903" s="6"/>
      <c r="I6903" s="9"/>
      <c r="J6903" s="9"/>
      <c r="K6903" s="9"/>
    </row>
    <row r="6904" spans="1:11" x14ac:dyDescent="0.25">
      <c r="A6904" s="2"/>
      <c r="B6904" s="2"/>
      <c r="C6904" s="2"/>
      <c r="E6904" s="2"/>
      <c r="G6904" s="2"/>
      <c r="H6904" s="6"/>
      <c r="I6904" s="9"/>
      <c r="J6904" s="9"/>
      <c r="K6904" s="9"/>
    </row>
    <row r="6905" spans="1:11" x14ac:dyDescent="0.25">
      <c r="A6905" s="2"/>
      <c r="B6905" s="2"/>
      <c r="C6905" s="2"/>
      <c r="E6905" s="2"/>
      <c r="G6905" s="2"/>
      <c r="H6905" s="6"/>
      <c r="I6905" s="9"/>
      <c r="J6905" s="9"/>
      <c r="K6905" s="9"/>
    </row>
    <row r="6906" spans="1:11" x14ac:dyDescent="0.25">
      <c r="A6906" s="2"/>
      <c r="B6906" s="2"/>
      <c r="C6906" s="2"/>
      <c r="E6906" s="2"/>
      <c r="G6906" s="2"/>
      <c r="H6906" s="6"/>
      <c r="I6906" s="9"/>
      <c r="J6906" s="9"/>
      <c r="K6906" s="9"/>
    </row>
    <row r="6907" spans="1:11" x14ac:dyDescent="0.25">
      <c r="A6907" s="2"/>
      <c r="B6907" s="2"/>
      <c r="C6907" s="2"/>
      <c r="E6907" s="2"/>
      <c r="G6907" s="2"/>
      <c r="H6907" s="6"/>
      <c r="I6907" s="9"/>
      <c r="J6907" s="9"/>
      <c r="K6907" s="9"/>
    </row>
    <row r="6908" spans="1:11" x14ac:dyDescent="0.25">
      <c r="A6908" s="2"/>
      <c r="B6908" s="2"/>
      <c r="C6908" s="2"/>
      <c r="E6908" s="2"/>
      <c r="G6908" s="2"/>
      <c r="H6908" s="6"/>
      <c r="I6908" s="9"/>
      <c r="J6908" s="9"/>
      <c r="K6908" s="9"/>
    </row>
    <row r="6909" spans="1:11" x14ac:dyDescent="0.25">
      <c r="A6909" s="2"/>
      <c r="B6909" s="2"/>
      <c r="C6909" s="2"/>
      <c r="E6909" s="2"/>
      <c r="G6909" s="2"/>
      <c r="H6909" s="6"/>
      <c r="I6909" s="9"/>
      <c r="J6909" s="9"/>
      <c r="K6909" s="9"/>
    </row>
    <row r="6910" spans="1:11" x14ac:dyDescent="0.25">
      <c r="A6910" s="2"/>
      <c r="B6910" s="2"/>
      <c r="C6910" s="2"/>
      <c r="E6910" s="2"/>
      <c r="G6910" s="2"/>
      <c r="H6910" s="6"/>
      <c r="I6910" s="9"/>
      <c r="J6910" s="9"/>
      <c r="K6910" s="9"/>
    </row>
    <row r="6911" spans="1:11" x14ac:dyDescent="0.25">
      <c r="A6911" s="2"/>
      <c r="B6911" s="2"/>
      <c r="C6911" s="2"/>
      <c r="E6911" s="2"/>
      <c r="G6911" s="2"/>
      <c r="H6911" s="6"/>
      <c r="I6911" s="9"/>
      <c r="J6911" s="9"/>
      <c r="K6911" s="9"/>
    </row>
    <row r="6912" spans="1:11" x14ac:dyDescent="0.25">
      <c r="A6912" s="2"/>
      <c r="B6912" s="2"/>
      <c r="C6912" s="2"/>
      <c r="E6912" s="2"/>
      <c r="G6912" s="2"/>
      <c r="H6912" s="6"/>
      <c r="I6912" s="9"/>
      <c r="J6912" s="9"/>
      <c r="K6912" s="9"/>
    </row>
    <row r="6913" spans="1:11" x14ac:dyDescent="0.25">
      <c r="A6913" s="2"/>
      <c r="B6913" s="2"/>
      <c r="C6913" s="2"/>
      <c r="E6913" s="2"/>
      <c r="G6913" s="2"/>
      <c r="H6913" s="6"/>
      <c r="I6913" s="9"/>
      <c r="J6913" s="9"/>
      <c r="K6913" s="9"/>
    </row>
    <row r="6914" spans="1:11" x14ac:dyDescent="0.25">
      <c r="A6914" s="2"/>
      <c r="B6914" s="2"/>
      <c r="C6914" s="2"/>
      <c r="E6914" s="2"/>
      <c r="G6914" s="2"/>
      <c r="H6914" s="6"/>
      <c r="I6914" s="9"/>
      <c r="J6914" s="9"/>
      <c r="K6914" s="9"/>
    </row>
    <row r="6915" spans="1:11" x14ac:dyDescent="0.25">
      <c r="A6915" s="2"/>
      <c r="B6915" s="2"/>
      <c r="C6915" s="2"/>
      <c r="E6915" s="2"/>
      <c r="G6915" s="2"/>
      <c r="H6915" s="6"/>
      <c r="I6915" s="9"/>
      <c r="J6915" s="9"/>
      <c r="K6915" s="9"/>
    </row>
    <row r="6916" spans="1:11" x14ac:dyDescent="0.25">
      <c r="A6916" s="2"/>
      <c r="B6916" s="2"/>
      <c r="C6916" s="2"/>
      <c r="E6916" s="2"/>
      <c r="G6916" s="2"/>
      <c r="H6916" s="6"/>
      <c r="I6916" s="9"/>
      <c r="J6916" s="9"/>
      <c r="K6916" s="9"/>
    </row>
    <row r="6917" spans="1:11" x14ac:dyDescent="0.25">
      <c r="A6917" s="2"/>
      <c r="B6917" s="2"/>
      <c r="C6917" s="2"/>
      <c r="E6917" s="2"/>
      <c r="G6917" s="2"/>
      <c r="H6917" s="6"/>
      <c r="I6917" s="9"/>
      <c r="J6917" s="9"/>
      <c r="K6917" s="9"/>
    </row>
    <row r="6918" spans="1:11" x14ac:dyDescent="0.25">
      <c r="A6918" s="2"/>
      <c r="B6918" s="2"/>
      <c r="C6918" s="2"/>
      <c r="E6918" s="2"/>
      <c r="G6918" s="2"/>
      <c r="H6918" s="6"/>
      <c r="I6918" s="9"/>
      <c r="J6918" s="9"/>
      <c r="K6918" s="9"/>
    </row>
    <row r="6919" spans="1:11" x14ac:dyDescent="0.25">
      <c r="A6919" s="2"/>
      <c r="B6919" s="2"/>
      <c r="C6919" s="2"/>
      <c r="E6919" s="2"/>
      <c r="G6919" s="2"/>
      <c r="H6919" s="6"/>
      <c r="I6919" s="9"/>
      <c r="J6919" s="9"/>
      <c r="K6919" s="9"/>
    </row>
    <row r="6920" spans="1:11" x14ac:dyDescent="0.25">
      <c r="A6920" s="2"/>
      <c r="B6920" s="2"/>
      <c r="C6920" s="2"/>
      <c r="E6920" s="2"/>
      <c r="G6920" s="2"/>
      <c r="H6920" s="6"/>
      <c r="I6920" s="9"/>
      <c r="J6920" s="9"/>
      <c r="K6920" s="9"/>
    </row>
    <row r="6921" spans="1:11" x14ac:dyDescent="0.25">
      <c r="A6921" s="2"/>
      <c r="B6921" s="2"/>
      <c r="C6921" s="2"/>
      <c r="E6921" s="2"/>
      <c r="G6921" s="2"/>
      <c r="H6921" s="6"/>
      <c r="I6921" s="9"/>
      <c r="J6921" s="9"/>
      <c r="K6921" s="9"/>
    </row>
    <row r="6922" spans="1:11" x14ac:dyDescent="0.25">
      <c r="A6922" s="2"/>
      <c r="B6922" s="2"/>
      <c r="C6922" s="2"/>
      <c r="E6922" s="2"/>
      <c r="G6922" s="2"/>
      <c r="H6922" s="6"/>
      <c r="I6922" s="9"/>
      <c r="J6922" s="9"/>
      <c r="K6922" s="9"/>
    </row>
    <row r="6923" spans="1:11" x14ac:dyDescent="0.25">
      <c r="A6923" s="2"/>
      <c r="B6923" s="2"/>
      <c r="C6923" s="2"/>
      <c r="E6923" s="2"/>
      <c r="G6923" s="2"/>
      <c r="H6923" s="6"/>
      <c r="I6923" s="9"/>
      <c r="J6923" s="9"/>
      <c r="K6923" s="9"/>
    </row>
    <row r="6924" spans="1:11" x14ac:dyDescent="0.25">
      <c r="A6924" s="2"/>
      <c r="B6924" s="2"/>
      <c r="C6924" s="2"/>
      <c r="E6924" s="2"/>
      <c r="G6924" s="2"/>
      <c r="H6924" s="6"/>
      <c r="I6924" s="9"/>
      <c r="J6924" s="9"/>
      <c r="K6924" s="9"/>
    </row>
    <row r="6925" spans="1:11" x14ac:dyDescent="0.25">
      <c r="A6925" s="2"/>
      <c r="B6925" s="2"/>
      <c r="C6925" s="2"/>
      <c r="E6925" s="2"/>
      <c r="G6925" s="2"/>
      <c r="H6925" s="6"/>
      <c r="I6925" s="9"/>
      <c r="J6925" s="9"/>
      <c r="K6925" s="9"/>
    </row>
    <row r="6926" spans="1:11" x14ac:dyDescent="0.25">
      <c r="A6926" s="2"/>
      <c r="B6926" s="2"/>
      <c r="C6926" s="2"/>
      <c r="E6926" s="2"/>
      <c r="G6926" s="2"/>
      <c r="H6926" s="6"/>
      <c r="I6926" s="9"/>
      <c r="J6926" s="9"/>
      <c r="K6926" s="9"/>
    </row>
    <row r="6927" spans="1:11" x14ac:dyDescent="0.25">
      <c r="A6927" s="2"/>
      <c r="B6927" s="2"/>
      <c r="C6927" s="2"/>
      <c r="E6927" s="2"/>
      <c r="G6927" s="2"/>
      <c r="H6927" s="6"/>
      <c r="I6927" s="9"/>
      <c r="J6927" s="9"/>
      <c r="K6927" s="9"/>
    </row>
    <row r="6928" spans="1:11" x14ac:dyDescent="0.25">
      <c r="A6928" s="2"/>
      <c r="B6928" s="2"/>
      <c r="C6928" s="2"/>
      <c r="E6928" s="2"/>
      <c r="G6928" s="2"/>
      <c r="H6928" s="6"/>
      <c r="I6928" s="9"/>
      <c r="J6928" s="9"/>
      <c r="K6928" s="9"/>
    </row>
    <row r="6929" spans="1:11" x14ac:dyDescent="0.25">
      <c r="A6929" s="2"/>
      <c r="B6929" s="2"/>
      <c r="C6929" s="2"/>
      <c r="E6929" s="2"/>
      <c r="G6929" s="2"/>
      <c r="H6929" s="6"/>
      <c r="I6929" s="9"/>
      <c r="J6929" s="9"/>
      <c r="K6929" s="9"/>
    </row>
    <row r="6930" spans="1:11" x14ac:dyDescent="0.25">
      <c r="A6930" s="2"/>
      <c r="B6930" s="2"/>
      <c r="C6930" s="2"/>
      <c r="E6930" s="2"/>
      <c r="G6930" s="2"/>
      <c r="H6930" s="6"/>
      <c r="I6930" s="9"/>
      <c r="J6930" s="9"/>
      <c r="K6930" s="9"/>
    </row>
    <row r="6931" spans="1:11" x14ac:dyDescent="0.25">
      <c r="A6931" s="2"/>
      <c r="B6931" s="2"/>
      <c r="C6931" s="2"/>
      <c r="E6931" s="2"/>
      <c r="G6931" s="2"/>
      <c r="H6931" s="6"/>
      <c r="I6931" s="9"/>
      <c r="J6931" s="9"/>
      <c r="K6931" s="9"/>
    </row>
    <row r="6932" spans="1:11" x14ac:dyDescent="0.25">
      <c r="A6932" s="2"/>
      <c r="B6932" s="2"/>
      <c r="C6932" s="2"/>
      <c r="E6932" s="2"/>
      <c r="G6932" s="2"/>
      <c r="H6932" s="6"/>
      <c r="I6932" s="9"/>
      <c r="J6932" s="9"/>
      <c r="K6932" s="9"/>
    </row>
    <row r="6933" spans="1:11" x14ac:dyDescent="0.25">
      <c r="A6933" s="2"/>
      <c r="B6933" s="2"/>
      <c r="C6933" s="2"/>
      <c r="E6933" s="2"/>
      <c r="G6933" s="2"/>
      <c r="H6933" s="6"/>
      <c r="I6933" s="9"/>
      <c r="J6933" s="9"/>
      <c r="K6933" s="9"/>
    </row>
    <row r="6934" spans="1:11" x14ac:dyDescent="0.25">
      <c r="A6934" s="2"/>
      <c r="B6934" s="2"/>
      <c r="C6934" s="2"/>
      <c r="E6934" s="2"/>
      <c r="G6934" s="2"/>
      <c r="H6934" s="6"/>
      <c r="I6934" s="9"/>
      <c r="J6934" s="9"/>
      <c r="K6934" s="9"/>
    </row>
    <row r="6935" spans="1:11" x14ac:dyDescent="0.25">
      <c r="A6935" s="2"/>
      <c r="B6935" s="2"/>
      <c r="C6935" s="2"/>
      <c r="E6935" s="2"/>
      <c r="G6935" s="2"/>
      <c r="H6935" s="6"/>
      <c r="I6935" s="9"/>
      <c r="J6935" s="9"/>
      <c r="K6935" s="9"/>
    </row>
    <row r="6936" spans="1:11" x14ac:dyDescent="0.25">
      <c r="A6936" s="2"/>
      <c r="B6936" s="2"/>
      <c r="C6936" s="2"/>
      <c r="E6936" s="2"/>
      <c r="G6936" s="2"/>
      <c r="H6936" s="6"/>
      <c r="I6936" s="9"/>
      <c r="J6936" s="9"/>
      <c r="K6936" s="9"/>
    </row>
    <row r="6937" spans="1:11" x14ac:dyDescent="0.25">
      <c r="A6937" s="2"/>
      <c r="B6937" s="2"/>
      <c r="C6937" s="2"/>
      <c r="E6937" s="2"/>
      <c r="G6937" s="2"/>
      <c r="H6937" s="6"/>
      <c r="I6937" s="9"/>
      <c r="J6937" s="9"/>
      <c r="K6937" s="9"/>
    </row>
    <row r="6938" spans="1:11" x14ac:dyDescent="0.25">
      <c r="A6938" s="2"/>
      <c r="B6938" s="2"/>
      <c r="C6938" s="2"/>
      <c r="E6938" s="2"/>
      <c r="G6938" s="2"/>
      <c r="H6938" s="6"/>
      <c r="I6938" s="9"/>
      <c r="J6938" s="9"/>
      <c r="K6938" s="9"/>
    </row>
    <row r="6939" spans="1:11" x14ac:dyDescent="0.25">
      <c r="A6939" s="2"/>
      <c r="B6939" s="2"/>
      <c r="C6939" s="2"/>
      <c r="E6939" s="2"/>
      <c r="G6939" s="2"/>
      <c r="H6939" s="6"/>
      <c r="I6939" s="9"/>
      <c r="J6939" s="9"/>
      <c r="K6939" s="9"/>
    </row>
    <row r="6940" spans="1:11" x14ac:dyDescent="0.25">
      <c r="A6940" s="2"/>
      <c r="B6940" s="2"/>
      <c r="C6940" s="2"/>
      <c r="E6940" s="2"/>
      <c r="G6940" s="2"/>
      <c r="H6940" s="6"/>
      <c r="I6940" s="9"/>
      <c r="J6940" s="9"/>
      <c r="K6940" s="9"/>
    </row>
    <row r="6941" spans="1:11" x14ac:dyDescent="0.25">
      <c r="A6941" s="2"/>
      <c r="B6941" s="2"/>
      <c r="C6941" s="2"/>
      <c r="E6941" s="2"/>
      <c r="G6941" s="2"/>
      <c r="H6941" s="6"/>
      <c r="I6941" s="9"/>
      <c r="J6941" s="9"/>
      <c r="K6941" s="9"/>
    </row>
    <row r="6942" spans="1:11" x14ac:dyDescent="0.25">
      <c r="A6942" s="2"/>
      <c r="B6942" s="2"/>
      <c r="C6942" s="2"/>
      <c r="E6942" s="2"/>
      <c r="G6942" s="2"/>
      <c r="H6942" s="6"/>
      <c r="I6942" s="9"/>
      <c r="J6942" s="9"/>
      <c r="K6942" s="9"/>
    </row>
    <row r="6943" spans="1:11" x14ac:dyDescent="0.25">
      <c r="A6943" s="2"/>
      <c r="B6943" s="2"/>
      <c r="C6943" s="2"/>
      <c r="E6943" s="2"/>
      <c r="G6943" s="2"/>
      <c r="H6943" s="6"/>
      <c r="I6943" s="9"/>
      <c r="J6943" s="9"/>
      <c r="K6943" s="9"/>
    </row>
    <row r="6944" spans="1:11" x14ac:dyDescent="0.25">
      <c r="A6944" s="2"/>
      <c r="B6944" s="2"/>
      <c r="C6944" s="2"/>
      <c r="E6944" s="2"/>
      <c r="G6944" s="2"/>
      <c r="H6944" s="6"/>
      <c r="I6944" s="9"/>
      <c r="J6944" s="9"/>
      <c r="K6944" s="9"/>
    </row>
    <row r="6945" spans="1:11" x14ac:dyDescent="0.25">
      <c r="A6945" s="2"/>
      <c r="B6945" s="2"/>
      <c r="C6945" s="2"/>
      <c r="E6945" s="2"/>
      <c r="G6945" s="2"/>
      <c r="H6945" s="6"/>
      <c r="I6945" s="9"/>
      <c r="J6945" s="9"/>
      <c r="K6945" s="9"/>
    </row>
    <row r="6946" spans="1:11" x14ac:dyDescent="0.25">
      <c r="A6946" s="2"/>
      <c r="B6946" s="2"/>
      <c r="C6946" s="2"/>
      <c r="E6946" s="2"/>
      <c r="G6946" s="2"/>
      <c r="H6946" s="6"/>
      <c r="I6946" s="9"/>
      <c r="J6946" s="9"/>
      <c r="K6946" s="9"/>
    </row>
    <row r="6947" spans="1:11" x14ac:dyDescent="0.25">
      <c r="A6947" s="2"/>
      <c r="B6947" s="2"/>
      <c r="C6947" s="2"/>
      <c r="E6947" s="2"/>
      <c r="G6947" s="2"/>
      <c r="H6947" s="6"/>
      <c r="I6947" s="9"/>
      <c r="J6947" s="9"/>
      <c r="K6947" s="9"/>
    </row>
    <row r="6948" spans="1:11" x14ac:dyDescent="0.25">
      <c r="A6948" s="2"/>
      <c r="B6948" s="2"/>
      <c r="C6948" s="2"/>
      <c r="E6948" s="2"/>
      <c r="G6948" s="2"/>
      <c r="H6948" s="6"/>
      <c r="I6948" s="9"/>
      <c r="J6948" s="9"/>
      <c r="K6948" s="9"/>
    </row>
    <row r="6949" spans="1:11" x14ac:dyDescent="0.25">
      <c r="A6949" s="2"/>
      <c r="B6949" s="2"/>
      <c r="C6949" s="2"/>
      <c r="E6949" s="2"/>
      <c r="G6949" s="2"/>
      <c r="H6949" s="6"/>
      <c r="I6949" s="9"/>
      <c r="J6949" s="9"/>
      <c r="K6949" s="9"/>
    </row>
    <row r="6950" spans="1:11" x14ac:dyDescent="0.25">
      <c r="A6950" s="2"/>
      <c r="B6950" s="2"/>
      <c r="C6950" s="2"/>
      <c r="E6950" s="2"/>
      <c r="G6950" s="2"/>
      <c r="H6950" s="6"/>
      <c r="I6950" s="9"/>
      <c r="J6950" s="9"/>
      <c r="K6950" s="9"/>
    </row>
    <row r="6951" spans="1:11" x14ac:dyDescent="0.25">
      <c r="A6951" s="2"/>
      <c r="B6951" s="2"/>
      <c r="C6951" s="2"/>
      <c r="E6951" s="2"/>
      <c r="G6951" s="2"/>
      <c r="H6951" s="6"/>
      <c r="I6951" s="9"/>
      <c r="J6951" s="9"/>
      <c r="K6951" s="9"/>
    </row>
    <row r="6952" spans="1:11" x14ac:dyDescent="0.25">
      <c r="A6952" s="2"/>
      <c r="B6952" s="2"/>
      <c r="C6952" s="2"/>
      <c r="E6952" s="2"/>
      <c r="G6952" s="2"/>
      <c r="H6952" s="6"/>
      <c r="I6952" s="9"/>
      <c r="J6952" s="9"/>
      <c r="K6952" s="9"/>
    </row>
    <row r="6953" spans="1:11" x14ac:dyDescent="0.25">
      <c r="A6953" s="2"/>
      <c r="B6953" s="2"/>
      <c r="C6953" s="2"/>
      <c r="E6953" s="2"/>
      <c r="G6953" s="2"/>
      <c r="H6953" s="6"/>
      <c r="I6953" s="9"/>
      <c r="J6953" s="9"/>
      <c r="K6953" s="9"/>
    </row>
    <row r="6954" spans="1:11" x14ac:dyDescent="0.25">
      <c r="A6954" s="2"/>
      <c r="B6954" s="2"/>
      <c r="C6954" s="2"/>
      <c r="E6954" s="2"/>
      <c r="G6954" s="2"/>
      <c r="H6954" s="6"/>
      <c r="I6954" s="9"/>
      <c r="J6954" s="9"/>
      <c r="K6954" s="9"/>
    </row>
    <row r="6955" spans="1:11" x14ac:dyDescent="0.25">
      <c r="A6955" s="2"/>
      <c r="B6955" s="2"/>
      <c r="C6955" s="2"/>
      <c r="E6955" s="2"/>
      <c r="G6955" s="2"/>
      <c r="H6955" s="6"/>
      <c r="I6955" s="9"/>
      <c r="J6955" s="9"/>
      <c r="K6955" s="9"/>
    </row>
    <row r="6956" spans="1:11" x14ac:dyDescent="0.25">
      <c r="A6956" s="2"/>
      <c r="B6956" s="2"/>
      <c r="C6956" s="2"/>
      <c r="E6956" s="2"/>
      <c r="G6956" s="2"/>
      <c r="H6956" s="6"/>
      <c r="I6956" s="9"/>
      <c r="J6956" s="9"/>
      <c r="K6956" s="9"/>
    </row>
    <row r="6957" spans="1:11" x14ac:dyDescent="0.25">
      <c r="A6957" s="2"/>
      <c r="B6957" s="2"/>
      <c r="C6957" s="2"/>
      <c r="E6957" s="2"/>
      <c r="G6957" s="2"/>
      <c r="H6957" s="6"/>
      <c r="I6957" s="9"/>
      <c r="J6957" s="9"/>
      <c r="K6957" s="9"/>
    </row>
    <row r="6958" spans="1:11" x14ac:dyDescent="0.25">
      <c r="A6958" s="2"/>
      <c r="B6958" s="2"/>
      <c r="C6958" s="2"/>
      <c r="E6958" s="2"/>
      <c r="G6958" s="2"/>
      <c r="H6958" s="6"/>
      <c r="I6958" s="9"/>
      <c r="J6958" s="9"/>
      <c r="K6958" s="9"/>
    </row>
    <row r="6959" spans="1:11" x14ac:dyDescent="0.25">
      <c r="A6959" s="2"/>
      <c r="B6959" s="2"/>
      <c r="C6959" s="2"/>
      <c r="E6959" s="2"/>
      <c r="G6959" s="2"/>
      <c r="H6959" s="6"/>
      <c r="I6959" s="9"/>
      <c r="J6959" s="9"/>
      <c r="K6959" s="9"/>
    </row>
    <row r="6960" spans="1:11" x14ac:dyDescent="0.25">
      <c r="A6960" s="2"/>
      <c r="B6960" s="2"/>
      <c r="C6960" s="2"/>
      <c r="E6960" s="2"/>
      <c r="G6960" s="2"/>
      <c r="H6960" s="6"/>
      <c r="I6960" s="9"/>
      <c r="J6960" s="9"/>
      <c r="K6960" s="9"/>
    </row>
    <row r="6961" spans="1:11" x14ac:dyDescent="0.25">
      <c r="A6961" s="2"/>
      <c r="B6961" s="2"/>
      <c r="C6961" s="2"/>
      <c r="E6961" s="2"/>
      <c r="G6961" s="2"/>
      <c r="H6961" s="6"/>
      <c r="I6961" s="9"/>
      <c r="J6961" s="9"/>
      <c r="K6961" s="9"/>
    </row>
    <row r="6962" spans="1:11" x14ac:dyDescent="0.25">
      <c r="A6962" s="2"/>
      <c r="B6962" s="2"/>
      <c r="C6962" s="2"/>
      <c r="E6962" s="2"/>
      <c r="G6962" s="2"/>
      <c r="H6962" s="6"/>
      <c r="I6962" s="9"/>
      <c r="J6962" s="9"/>
      <c r="K6962" s="9"/>
    </row>
    <row r="6963" spans="1:11" x14ac:dyDescent="0.25">
      <c r="A6963" s="2"/>
      <c r="B6963" s="2"/>
      <c r="C6963" s="2"/>
      <c r="E6963" s="2"/>
      <c r="G6963" s="2"/>
      <c r="H6963" s="6"/>
      <c r="I6963" s="9"/>
      <c r="J6963" s="9"/>
      <c r="K6963" s="9"/>
    </row>
    <row r="6964" spans="1:11" x14ac:dyDescent="0.25">
      <c r="A6964" s="2"/>
      <c r="B6964" s="2"/>
      <c r="C6964" s="2"/>
      <c r="E6964" s="2"/>
      <c r="G6964" s="2"/>
      <c r="H6964" s="6"/>
      <c r="I6964" s="9"/>
      <c r="J6964" s="9"/>
      <c r="K6964" s="9"/>
    </row>
    <row r="6965" spans="1:11" x14ac:dyDescent="0.25">
      <c r="A6965" s="2"/>
      <c r="B6965" s="2"/>
      <c r="C6965" s="2"/>
      <c r="E6965" s="2"/>
      <c r="G6965" s="2"/>
      <c r="H6965" s="6"/>
      <c r="I6965" s="9"/>
      <c r="J6965" s="9"/>
      <c r="K6965" s="9"/>
    </row>
    <row r="6966" spans="1:11" x14ac:dyDescent="0.25">
      <c r="A6966" s="2"/>
      <c r="B6966" s="2"/>
      <c r="C6966" s="2"/>
      <c r="E6966" s="2"/>
      <c r="G6966" s="2"/>
      <c r="H6966" s="6"/>
      <c r="I6966" s="9"/>
      <c r="J6966" s="9"/>
      <c r="K6966" s="9"/>
    </row>
    <row r="6967" spans="1:11" x14ac:dyDescent="0.25">
      <c r="A6967" s="2"/>
      <c r="B6967" s="2"/>
      <c r="C6967" s="2"/>
      <c r="E6967" s="2"/>
      <c r="G6967" s="2"/>
      <c r="H6967" s="6"/>
      <c r="I6967" s="9"/>
      <c r="J6967" s="9"/>
      <c r="K6967" s="9"/>
    </row>
    <row r="6968" spans="1:11" x14ac:dyDescent="0.25">
      <c r="A6968" s="2"/>
      <c r="B6968" s="2"/>
      <c r="C6968" s="2"/>
      <c r="E6968" s="2"/>
      <c r="G6968" s="2"/>
      <c r="H6968" s="6"/>
      <c r="I6968" s="9"/>
      <c r="J6968" s="9"/>
      <c r="K6968" s="9"/>
    </row>
    <row r="6969" spans="1:11" x14ac:dyDescent="0.25">
      <c r="A6969" s="2"/>
      <c r="B6969" s="2"/>
      <c r="C6969" s="2"/>
      <c r="E6969" s="2"/>
      <c r="G6969" s="2"/>
      <c r="H6969" s="6"/>
      <c r="I6969" s="9"/>
      <c r="J6969" s="9"/>
      <c r="K6969" s="9"/>
    </row>
    <row r="6970" spans="1:11" x14ac:dyDescent="0.25">
      <c r="A6970" s="2"/>
      <c r="B6970" s="2"/>
      <c r="C6970" s="2"/>
      <c r="E6970" s="2"/>
      <c r="G6970" s="2"/>
      <c r="H6970" s="6"/>
      <c r="I6970" s="9"/>
      <c r="J6970" s="9"/>
      <c r="K6970" s="9"/>
    </row>
    <row r="6971" spans="1:11" x14ac:dyDescent="0.25">
      <c r="A6971" s="2"/>
      <c r="B6971" s="2"/>
      <c r="C6971" s="2"/>
      <c r="E6971" s="2"/>
      <c r="G6971" s="2"/>
      <c r="H6971" s="6"/>
      <c r="I6971" s="9"/>
      <c r="J6971" s="9"/>
      <c r="K6971" s="9"/>
    </row>
    <row r="6972" spans="1:11" x14ac:dyDescent="0.25">
      <c r="A6972" s="2"/>
      <c r="B6972" s="2"/>
      <c r="C6972" s="2"/>
      <c r="E6972" s="2"/>
      <c r="G6972" s="2"/>
      <c r="H6972" s="6"/>
      <c r="I6972" s="9"/>
      <c r="J6972" s="9"/>
      <c r="K6972" s="9"/>
    </row>
    <row r="6973" spans="1:11" x14ac:dyDescent="0.25">
      <c r="A6973" s="2"/>
      <c r="B6973" s="2"/>
      <c r="C6973" s="2"/>
      <c r="E6973" s="2"/>
      <c r="G6973" s="2"/>
      <c r="H6973" s="6"/>
      <c r="I6973" s="9"/>
      <c r="J6973" s="9"/>
      <c r="K6973" s="9"/>
    </row>
    <row r="6974" spans="1:11" x14ac:dyDescent="0.25">
      <c r="A6974" s="2"/>
      <c r="B6974" s="2"/>
      <c r="C6974" s="2"/>
      <c r="E6974" s="2"/>
      <c r="G6974" s="2"/>
      <c r="H6974" s="6"/>
      <c r="I6974" s="9"/>
      <c r="J6974" s="9"/>
      <c r="K6974" s="9"/>
    </row>
    <row r="6975" spans="1:11" x14ac:dyDescent="0.25">
      <c r="A6975" s="2"/>
      <c r="B6975" s="2"/>
      <c r="C6975" s="2"/>
      <c r="E6975" s="2"/>
      <c r="G6975" s="2"/>
      <c r="H6975" s="6"/>
      <c r="I6975" s="9"/>
      <c r="J6975" s="9"/>
      <c r="K6975" s="9"/>
    </row>
    <row r="6976" spans="1:11" x14ac:dyDescent="0.25">
      <c r="A6976" s="2"/>
      <c r="B6976" s="2"/>
      <c r="C6976" s="2"/>
      <c r="E6976" s="2"/>
      <c r="G6976" s="2"/>
      <c r="H6976" s="6"/>
      <c r="I6976" s="9"/>
      <c r="J6976" s="9"/>
      <c r="K6976" s="9"/>
    </row>
    <row r="6977" spans="1:11" x14ac:dyDescent="0.25">
      <c r="A6977" s="2"/>
      <c r="B6977" s="2"/>
      <c r="C6977" s="2"/>
      <c r="E6977" s="2"/>
      <c r="G6977" s="2"/>
      <c r="H6977" s="6"/>
      <c r="I6977" s="9"/>
      <c r="J6977" s="9"/>
      <c r="K6977" s="9"/>
    </row>
    <row r="6978" spans="1:11" x14ac:dyDescent="0.25">
      <c r="A6978" s="2"/>
      <c r="B6978" s="2"/>
      <c r="C6978" s="2"/>
      <c r="E6978" s="2"/>
      <c r="G6978" s="2"/>
      <c r="H6978" s="6"/>
      <c r="I6978" s="9"/>
      <c r="J6978" s="9"/>
      <c r="K6978" s="9"/>
    </row>
    <row r="6979" spans="1:11" x14ac:dyDescent="0.25">
      <c r="A6979" s="2"/>
      <c r="B6979" s="2"/>
      <c r="C6979" s="2"/>
      <c r="E6979" s="2"/>
      <c r="G6979" s="2"/>
      <c r="H6979" s="6"/>
      <c r="I6979" s="9"/>
      <c r="J6979" s="9"/>
      <c r="K6979" s="9"/>
    </row>
    <row r="6980" spans="1:11" x14ac:dyDescent="0.25">
      <c r="A6980" s="2"/>
      <c r="B6980" s="2"/>
      <c r="C6980" s="2"/>
      <c r="E6980" s="2"/>
      <c r="G6980" s="2"/>
      <c r="H6980" s="6"/>
      <c r="I6980" s="9"/>
      <c r="J6980" s="9"/>
      <c r="K6980" s="9"/>
    </row>
    <row r="6981" spans="1:11" x14ac:dyDescent="0.25">
      <c r="A6981" s="2"/>
      <c r="B6981" s="2"/>
      <c r="C6981" s="2"/>
      <c r="E6981" s="2"/>
      <c r="G6981" s="2"/>
      <c r="H6981" s="6"/>
      <c r="I6981" s="9"/>
      <c r="J6981" s="9"/>
      <c r="K6981" s="9"/>
    </row>
    <row r="6982" spans="1:11" x14ac:dyDescent="0.25">
      <c r="A6982" s="2"/>
      <c r="B6982" s="2"/>
      <c r="C6982" s="2"/>
      <c r="E6982" s="2"/>
      <c r="G6982" s="2"/>
      <c r="H6982" s="6"/>
      <c r="I6982" s="9"/>
      <c r="J6982" s="9"/>
      <c r="K6982" s="9"/>
    </row>
    <row r="6983" spans="1:11" x14ac:dyDescent="0.25">
      <c r="A6983" s="2"/>
      <c r="B6983" s="2"/>
      <c r="C6983" s="2"/>
      <c r="E6983" s="2"/>
      <c r="G6983" s="2"/>
      <c r="H6983" s="6"/>
      <c r="I6983" s="9"/>
      <c r="J6983" s="9"/>
      <c r="K6983" s="9"/>
    </row>
    <row r="6984" spans="1:11" x14ac:dyDescent="0.25">
      <c r="A6984" s="2"/>
      <c r="B6984" s="2"/>
      <c r="C6984" s="2"/>
      <c r="E6984" s="2"/>
      <c r="G6984" s="2"/>
      <c r="H6984" s="6"/>
      <c r="I6984" s="9"/>
      <c r="J6984" s="9"/>
      <c r="K6984" s="9"/>
    </row>
    <row r="6985" spans="1:11" x14ac:dyDescent="0.25">
      <c r="A6985" s="2"/>
      <c r="B6985" s="2"/>
      <c r="C6985" s="2"/>
      <c r="E6985" s="2"/>
      <c r="G6985" s="2"/>
      <c r="H6985" s="6"/>
      <c r="I6985" s="9"/>
      <c r="J6985" s="9"/>
      <c r="K6985" s="9"/>
    </row>
    <row r="6986" spans="1:11" x14ac:dyDescent="0.25">
      <c r="A6986" s="2"/>
      <c r="B6986" s="2"/>
      <c r="C6986" s="2"/>
      <c r="E6986" s="2"/>
      <c r="G6986" s="2"/>
      <c r="H6986" s="6"/>
      <c r="I6986" s="9"/>
      <c r="J6986" s="9"/>
      <c r="K6986" s="9"/>
    </row>
    <row r="6987" spans="1:11" x14ac:dyDescent="0.25">
      <c r="A6987" s="2"/>
      <c r="B6987" s="2"/>
      <c r="C6987" s="2"/>
      <c r="E6987" s="2"/>
      <c r="G6987" s="2"/>
      <c r="H6987" s="6"/>
      <c r="I6987" s="9"/>
      <c r="J6987" s="9"/>
      <c r="K6987" s="9"/>
    </row>
    <row r="6988" spans="1:11" x14ac:dyDescent="0.25">
      <c r="A6988" s="2"/>
      <c r="B6988" s="2"/>
      <c r="C6988" s="2"/>
      <c r="E6988" s="2"/>
      <c r="G6988" s="2"/>
      <c r="H6988" s="6"/>
      <c r="I6988" s="9"/>
      <c r="J6988" s="9"/>
      <c r="K6988" s="9"/>
    </row>
    <row r="6989" spans="1:11" x14ac:dyDescent="0.25">
      <c r="A6989" s="2"/>
      <c r="B6989" s="2"/>
      <c r="C6989" s="2"/>
      <c r="E6989" s="2"/>
      <c r="G6989" s="2"/>
      <c r="H6989" s="6"/>
      <c r="I6989" s="9"/>
      <c r="J6989" s="9"/>
      <c r="K6989" s="9"/>
    </row>
    <row r="6990" spans="1:11" x14ac:dyDescent="0.25">
      <c r="A6990" s="2"/>
      <c r="B6990" s="2"/>
      <c r="C6990" s="2"/>
      <c r="E6990" s="2"/>
      <c r="G6990" s="2"/>
      <c r="H6990" s="6"/>
      <c r="I6990" s="9"/>
      <c r="J6990" s="9"/>
      <c r="K6990" s="9"/>
    </row>
    <row r="6991" spans="1:11" x14ac:dyDescent="0.25">
      <c r="A6991" s="2"/>
      <c r="B6991" s="2"/>
      <c r="C6991" s="2"/>
      <c r="E6991" s="2"/>
      <c r="G6991" s="2"/>
      <c r="H6991" s="6"/>
      <c r="I6991" s="9"/>
      <c r="J6991" s="9"/>
      <c r="K6991" s="9"/>
    </row>
    <row r="6992" spans="1:11" x14ac:dyDescent="0.25">
      <c r="A6992" s="2"/>
      <c r="B6992" s="2"/>
      <c r="C6992" s="2"/>
      <c r="E6992" s="2"/>
      <c r="G6992" s="2"/>
      <c r="H6992" s="6"/>
      <c r="I6992" s="9"/>
      <c r="J6992" s="9"/>
      <c r="K6992" s="9"/>
    </row>
    <row r="6993" spans="1:11" x14ac:dyDescent="0.25">
      <c r="A6993" s="2"/>
      <c r="B6993" s="2"/>
      <c r="C6993" s="2"/>
      <c r="E6993" s="2"/>
      <c r="G6993" s="2"/>
      <c r="H6993" s="6"/>
      <c r="I6993" s="9"/>
      <c r="J6993" s="9"/>
      <c r="K6993" s="9"/>
    </row>
    <row r="6994" spans="1:11" x14ac:dyDescent="0.25">
      <c r="A6994" s="2"/>
      <c r="B6994" s="2"/>
      <c r="C6994" s="2"/>
      <c r="E6994" s="2"/>
      <c r="G6994" s="2"/>
      <c r="H6994" s="6"/>
      <c r="I6994" s="9"/>
      <c r="J6994" s="9"/>
      <c r="K6994" s="9"/>
    </row>
    <row r="6995" spans="1:11" x14ac:dyDescent="0.25">
      <c r="A6995" s="2"/>
      <c r="B6995" s="2"/>
      <c r="C6995" s="2"/>
      <c r="E6995" s="2"/>
      <c r="G6995" s="2"/>
      <c r="H6995" s="6"/>
      <c r="I6995" s="9"/>
      <c r="J6995" s="9"/>
      <c r="K6995" s="9"/>
    </row>
    <row r="6996" spans="1:11" x14ac:dyDescent="0.25">
      <c r="A6996" s="2"/>
      <c r="B6996" s="2"/>
      <c r="C6996" s="2"/>
      <c r="E6996" s="2"/>
      <c r="G6996" s="2"/>
      <c r="H6996" s="6"/>
      <c r="I6996" s="9"/>
      <c r="J6996" s="9"/>
      <c r="K6996" s="9"/>
    </row>
    <row r="6997" spans="1:11" x14ac:dyDescent="0.25">
      <c r="A6997" s="2"/>
      <c r="B6997" s="2"/>
      <c r="C6997" s="2"/>
      <c r="E6997" s="2"/>
      <c r="G6997" s="2"/>
      <c r="H6997" s="6"/>
      <c r="I6997" s="9"/>
      <c r="J6997" s="9"/>
      <c r="K6997" s="9"/>
    </row>
    <row r="6998" spans="1:11" x14ac:dyDescent="0.25">
      <c r="A6998" s="2"/>
      <c r="B6998" s="2"/>
      <c r="C6998" s="2"/>
      <c r="E6998" s="2"/>
      <c r="G6998" s="2"/>
      <c r="H6998" s="6"/>
      <c r="I6998" s="9"/>
      <c r="J6998" s="9"/>
      <c r="K6998" s="9"/>
    </row>
    <row r="6999" spans="1:11" x14ac:dyDescent="0.25">
      <c r="A6999" s="2"/>
      <c r="B6999" s="2"/>
      <c r="C6999" s="2"/>
      <c r="E6999" s="2"/>
      <c r="G6999" s="2"/>
      <c r="H6999" s="6"/>
      <c r="I6999" s="9"/>
      <c r="J6999" s="9"/>
      <c r="K6999" s="9"/>
    </row>
    <row r="7000" spans="1:11" x14ac:dyDescent="0.25">
      <c r="A7000" s="2"/>
      <c r="B7000" s="2"/>
      <c r="C7000" s="2"/>
      <c r="E7000" s="2"/>
      <c r="G7000" s="2"/>
      <c r="H7000" s="6"/>
      <c r="I7000" s="9"/>
      <c r="J7000" s="9"/>
      <c r="K7000" s="9"/>
    </row>
    <row r="7001" spans="1:11" x14ac:dyDescent="0.25">
      <c r="A7001" s="2"/>
      <c r="B7001" s="2"/>
      <c r="C7001" s="2"/>
      <c r="E7001" s="2"/>
      <c r="G7001" s="2"/>
      <c r="H7001" s="6"/>
      <c r="I7001" s="9"/>
      <c r="J7001" s="9"/>
      <c r="K7001" s="9"/>
    </row>
    <row r="7002" spans="1:11" x14ac:dyDescent="0.25">
      <c r="A7002" s="2"/>
      <c r="B7002" s="2"/>
      <c r="C7002" s="2"/>
      <c r="E7002" s="2"/>
      <c r="G7002" s="2"/>
      <c r="H7002" s="6"/>
      <c r="I7002" s="9"/>
      <c r="J7002" s="9"/>
      <c r="K7002" s="9"/>
    </row>
    <row r="7003" spans="1:11" x14ac:dyDescent="0.25">
      <c r="A7003" s="2"/>
      <c r="B7003" s="2"/>
      <c r="C7003" s="2"/>
      <c r="E7003" s="2"/>
      <c r="G7003" s="2"/>
      <c r="H7003" s="6"/>
      <c r="I7003" s="9"/>
      <c r="J7003" s="9"/>
      <c r="K7003" s="9"/>
    </row>
    <row r="7004" spans="1:11" x14ac:dyDescent="0.25">
      <c r="A7004" s="2"/>
      <c r="B7004" s="2"/>
      <c r="C7004" s="2"/>
      <c r="E7004" s="2"/>
      <c r="G7004" s="2"/>
      <c r="H7004" s="6"/>
      <c r="I7004" s="9"/>
      <c r="J7004" s="9"/>
      <c r="K7004" s="9"/>
    </row>
    <row r="7005" spans="1:11" x14ac:dyDescent="0.25">
      <c r="A7005" s="2"/>
      <c r="B7005" s="2"/>
      <c r="C7005" s="2"/>
      <c r="E7005" s="2"/>
      <c r="G7005" s="2"/>
      <c r="H7005" s="6"/>
      <c r="I7005" s="9"/>
      <c r="J7005" s="9"/>
      <c r="K7005" s="9"/>
    </row>
    <row r="7006" spans="1:11" x14ac:dyDescent="0.25">
      <c r="A7006" s="2"/>
      <c r="B7006" s="2"/>
      <c r="C7006" s="2"/>
      <c r="E7006" s="2"/>
      <c r="G7006" s="2"/>
      <c r="H7006" s="6"/>
      <c r="I7006" s="9"/>
      <c r="J7006" s="9"/>
      <c r="K7006" s="9"/>
    </row>
    <row r="7007" spans="1:11" x14ac:dyDescent="0.25">
      <c r="A7007" s="2"/>
      <c r="B7007" s="2"/>
      <c r="C7007" s="2"/>
      <c r="E7007" s="2"/>
      <c r="G7007" s="2"/>
      <c r="H7007" s="6"/>
      <c r="I7007" s="9"/>
      <c r="J7007" s="9"/>
      <c r="K7007" s="9"/>
    </row>
    <row r="7008" spans="1:11" x14ac:dyDescent="0.25">
      <c r="A7008" s="2"/>
      <c r="B7008" s="2"/>
      <c r="C7008" s="2"/>
      <c r="E7008" s="2"/>
      <c r="G7008" s="2"/>
      <c r="H7008" s="6"/>
      <c r="I7008" s="9"/>
      <c r="J7008" s="9"/>
      <c r="K7008" s="9"/>
    </row>
    <row r="7009" spans="1:11" x14ac:dyDescent="0.25">
      <c r="A7009" s="2"/>
      <c r="B7009" s="2"/>
      <c r="C7009" s="2"/>
      <c r="E7009" s="2"/>
      <c r="G7009" s="2"/>
      <c r="H7009" s="6"/>
      <c r="I7009" s="9"/>
      <c r="J7009" s="9"/>
      <c r="K7009" s="9"/>
    </row>
    <row r="7010" spans="1:11" x14ac:dyDescent="0.25">
      <c r="A7010" s="2"/>
      <c r="B7010" s="2"/>
      <c r="C7010" s="2"/>
      <c r="E7010" s="2"/>
      <c r="G7010" s="2"/>
      <c r="H7010" s="6"/>
      <c r="I7010" s="9"/>
      <c r="J7010" s="9"/>
      <c r="K7010" s="9"/>
    </row>
    <row r="7011" spans="1:11" x14ac:dyDescent="0.25">
      <c r="A7011" s="2"/>
      <c r="B7011" s="2"/>
      <c r="C7011" s="2"/>
      <c r="E7011" s="2"/>
      <c r="G7011" s="2"/>
      <c r="H7011" s="6"/>
      <c r="I7011" s="9"/>
      <c r="J7011" s="9"/>
      <c r="K7011" s="9"/>
    </row>
    <row r="7012" spans="1:11" x14ac:dyDescent="0.25">
      <c r="A7012" s="2"/>
      <c r="B7012" s="2"/>
      <c r="C7012" s="2"/>
      <c r="E7012" s="2"/>
      <c r="G7012" s="2"/>
      <c r="H7012" s="6"/>
      <c r="I7012" s="9"/>
      <c r="J7012" s="9"/>
      <c r="K7012" s="9"/>
    </row>
    <row r="7013" spans="1:11" x14ac:dyDescent="0.25">
      <c r="A7013" s="2"/>
      <c r="B7013" s="2"/>
      <c r="C7013" s="2"/>
      <c r="E7013" s="2"/>
      <c r="G7013" s="2"/>
      <c r="H7013" s="6"/>
      <c r="I7013" s="9"/>
      <c r="J7013" s="9"/>
      <c r="K7013" s="9"/>
    </row>
    <row r="7014" spans="1:11" x14ac:dyDescent="0.25">
      <c r="A7014" s="2"/>
      <c r="B7014" s="2"/>
      <c r="C7014" s="2"/>
      <c r="E7014" s="2"/>
      <c r="G7014" s="2"/>
      <c r="H7014" s="6"/>
      <c r="I7014" s="9"/>
      <c r="J7014" s="9"/>
      <c r="K7014" s="9"/>
    </row>
    <row r="7015" spans="1:11" x14ac:dyDescent="0.25">
      <c r="A7015" s="2"/>
      <c r="B7015" s="2"/>
      <c r="C7015" s="2"/>
      <c r="E7015" s="2"/>
      <c r="G7015" s="2"/>
      <c r="H7015" s="6"/>
      <c r="I7015" s="9"/>
      <c r="J7015" s="9"/>
      <c r="K7015" s="9"/>
    </row>
    <row r="7016" spans="1:11" x14ac:dyDescent="0.25">
      <c r="A7016" s="2"/>
      <c r="B7016" s="2"/>
      <c r="C7016" s="2"/>
      <c r="E7016" s="2"/>
      <c r="G7016" s="2"/>
      <c r="H7016" s="6"/>
      <c r="I7016" s="9"/>
      <c r="J7016" s="9"/>
      <c r="K7016" s="9"/>
    </row>
    <row r="7017" spans="1:11" x14ac:dyDescent="0.25">
      <c r="A7017" s="2"/>
      <c r="B7017" s="2"/>
      <c r="C7017" s="2"/>
      <c r="E7017" s="2"/>
      <c r="G7017" s="2"/>
      <c r="H7017" s="6"/>
      <c r="I7017" s="9"/>
      <c r="J7017" s="9"/>
      <c r="K7017" s="9"/>
    </row>
    <row r="7018" spans="1:11" x14ac:dyDescent="0.25">
      <c r="A7018" s="2"/>
      <c r="B7018" s="2"/>
      <c r="C7018" s="2"/>
      <c r="E7018" s="2"/>
      <c r="G7018" s="2"/>
      <c r="H7018" s="6"/>
      <c r="I7018" s="9"/>
      <c r="J7018" s="9"/>
      <c r="K7018" s="9"/>
    </row>
    <row r="7019" spans="1:11" x14ac:dyDescent="0.25">
      <c r="A7019" s="2"/>
      <c r="B7019" s="2"/>
      <c r="C7019" s="2"/>
      <c r="E7019" s="2"/>
      <c r="G7019" s="2"/>
      <c r="H7019" s="6"/>
      <c r="I7019" s="9"/>
      <c r="J7019" s="9"/>
      <c r="K7019" s="9"/>
    </row>
    <row r="7020" spans="1:11" x14ac:dyDescent="0.25">
      <c r="A7020" s="2"/>
      <c r="B7020" s="2"/>
      <c r="C7020" s="2"/>
      <c r="E7020" s="2"/>
      <c r="G7020" s="2"/>
      <c r="H7020" s="6"/>
      <c r="I7020" s="9"/>
      <c r="J7020" s="9"/>
      <c r="K7020" s="9"/>
    </row>
    <row r="7021" spans="1:11" x14ac:dyDescent="0.25">
      <c r="A7021" s="2"/>
      <c r="B7021" s="2"/>
      <c r="C7021" s="2"/>
      <c r="E7021" s="2"/>
      <c r="G7021" s="2"/>
      <c r="H7021" s="6"/>
      <c r="I7021" s="9"/>
      <c r="J7021" s="9"/>
      <c r="K7021" s="9"/>
    </row>
    <row r="7022" spans="1:11" x14ac:dyDescent="0.25">
      <c r="A7022" s="2"/>
      <c r="B7022" s="2"/>
      <c r="C7022" s="2"/>
      <c r="E7022" s="2"/>
      <c r="G7022" s="2"/>
      <c r="H7022" s="6"/>
      <c r="I7022" s="9"/>
      <c r="J7022" s="9"/>
      <c r="K7022" s="9"/>
    </row>
    <row r="7023" spans="1:11" x14ac:dyDescent="0.25">
      <c r="A7023" s="2"/>
      <c r="B7023" s="2"/>
      <c r="C7023" s="2"/>
      <c r="E7023" s="2"/>
      <c r="G7023" s="2"/>
      <c r="H7023" s="6"/>
      <c r="I7023" s="9"/>
      <c r="J7023" s="9"/>
      <c r="K7023" s="9"/>
    </row>
    <row r="7024" spans="1:11" x14ac:dyDescent="0.25">
      <c r="A7024" s="2"/>
      <c r="B7024" s="2"/>
      <c r="C7024" s="2"/>
      <c r="E7024" s="2"/>
      <c r="G7024" s="2"/>
      <c r="H7024" s="6"/>
      <c r="I7024" s="9"/>
      <c r="J7024" s="9"/>
      <c r="K7024" s="9"/>
    </row>
    <row r="7025" spans="1:11" x14ac:dyDescent="0.25">
      <c r="A7025" s="2"/>
      <c r="B7025" s="2"/>
      <c r="C7025" s="2"/>
      <c r="E7025" s="2"/>
      <c r="G7025" s="2"/>
      <c r="H7025" s="6"/>
      <c r="I7025" s="9"/>
      <c r="J7025" s="9"/>
      <c r="K7025" s="9"/>
    </row>
    <row r="7026" spans="1:11" x14ac:dyDescent="0.25">
      <c r="A7026" s="2"/>
      <c r="B7026" s="2"/>
      <c r="C7026" s="2"/>
      <c r="E7026" s="2"/>
      <c r="G7026" s="2"/>
      <c r="H7026" s="6"/>
      <c r="I7026" s="9"/>
      <c r="J7026" s="9"/>
      <c r="K7026" s="9"/>
    </row>
    <row r="7027" spans="1:11" x14ac:dyDescent="0.25">
      <c r="A7027" s="2"/>
      <c r="B7027" s="2"/>
      <c r="C7027" s="2"/>
      <c r="E7027" s="2"/>
      <c r="G7027" s="2"/>
      <c r="H7027" s="6"/>
      <c r="I7027" s="9"/>
      <c r="J7027" s="9"/>
      <c r="K7027" s="9"/>
    </row>
    <row r="7028" spans="1:11" x14ac:dyDescent="0.25">
      <c r="A7028" s="2"/>
      <c r="B7028" s="2"/>
      <c r="C7028" s="2"/>
      <c r="E7028" s="2"/>
      <c r="G7028" s="2"/>
      <c r="H7028" s="6"/>
      <c r="I7028" s="9"/>
      <c r="J7028" s="9"/>
      <c r="K7028" s="9"/>
    </row>
    <row r="7029" spans="1:11" x14ac:dyDescent="0.25">
      <c r="A7029" s="2"/>
      <c r="B7029" s="2"/>
      <c r="C7029" s="2"/>
      <c r="E7029" s="2"/>
      <c r="G7029" s="2"/>
      <c r="H7029" s="6"/>
      <c r="I7029" s="9"/>
      <c r="J7029" s="9"/>
      <c r="K7029" s="9"/>
    </row>
    <row r="7030" spans="1:11" x14ac:dyDescent="0.25">
      <c r="A7030" s="2"/>
      <c r="B7030" s="2"/>
      <c r="C7030" s="2"/>
      <c r="E7030" s="2"/>
      <c r="G7030" s="2"/>
      <c r="H7030" s="6"/>
      <c r="I7030" s="9"/>
      <c r="J7030" s="9"/>
      <c r="K7030" s="9"/>
    </row>
    <row r="7031" spans="1:11" x14ac:dyDescent="0.25">
      <c r="A7031" s="2"/>
      <c r="B7031" s="2"/>
      <c r="C7031" s="2"/>
      <c r="E7031" s="2"/>
      <c r="G7031" s="2"/>
      <c r="H7031" s="6"/>
      <c r="I7031" s="9"/>
      <c r="J7031" s="9"/>
      <c r="K7031" s="9"/>
    </row>
    <row r="7032" spans="1:11" x14ac:dyDescent="0.25">
      <c r="A7032" s="2"/>
      <c r="B7032" s="2"/>
      <c r="C7032" s="2"/>
      <c r="E7032" s="2"/>
      <c r="G7032" s="2"/>
      <c r="H7032" s="6"/>
      <c r="I7032" s="9"/>
      <c r="J7032" s="9"/>
      <c r="K7032" s="9"/>
    </row>
    <row r="7033" spans="1:11" x14ac:dyDescent="0.25">
      <c r="A7033" s="2"/>
      <c r="B7033" s="2"/>
      <c r="C7033" s="2"/>
      <c r="E7033" s="2"/>
      <c r="G7033" s="2"/>
      <c r="H7033" s="6"/>
      <c r="I7033" s="9"/>
      <c r="J7033" s="9"/>
      <c r="K7033" s="9"/>
    </row>
    <row r="7034" spans="1:11" x14ac:dyDescent="0.25">
      <c r="A7034" s="2"/>
      <c r="B7034" s="2"/>
      <c r="C7034" s="2"/>
      <c r="E7034" s="2"/>
      <c r="G7034" s="2"/>
      <c r="H7034" s="6"/>
      <c r="I7034" s="9"/>
      <c r="J7034" s="9"/>
      <c r="K7034" s="9"/>
    </row>
    <row r="7035" spans="1:11" x14ac:dyDescent="0.25">
      <c r="A7035" s="2"/>
      <c r="B7035" s="2"/>
      <c r="C7035" s="2"/>
      <c r="E7035" s="2"/>
      <c r="G7035" s="2"/>
      <c r="H7035" s="6"/>
      <c r="I7035" s="9"/>
      <c r="J7035" s="9"/>
      <c r="K7035" s="9"/>
    </row>
    <row r="7036" spans="1:11" x14ac:dyDescent="0.25">
      <c r="A7036" s="2"/>
      <c r="B7036" s="2"/>
      <c r="C7036" s="2"/>
      <c r="E7036" s="2"/>
      <c r="G7036" s="2"/>
      <c r="H7036" s="6"/>
      <c r="I7036" s="9"/>
      <c r="J7036" s="9"/>
      <c r="K7036" s="9"/>
    </row>
    <row r="7037" spans="1:11" x14ac:dyDescent="0.25">
      <c r="A7037" s="2"/>
      <c r="B7037" s="2"/>
      <c r="C7037" s="2"/>
      <c r="E7037" s="2"/>
      <c r="G7037" s="2"/>
      <c r="H7037" s="6"/>
      <c r="I7037" s="9"/>
      <c r="J7037" s="9"/>
      <c r="K7037" s="9"/>
    </row>
    <row r="7038" spans="1:11" x14ac:dyDescent="0.25">
      <c r="A7038" s="2"/>
      <c r="B7038" s="2"/>
      <c r="C7038" s="2"/>
      <c r="E7038" s="2"/>
      <c r="G7038" s="2"/>
      <c r="H7038" s="6"/>
      <c r="I7038" s="9"/>
      <c r="J7038" s="9"/>
      <c r="K7038" s="9"/>
    </row>
    <row r="7039" spans="1:11" x14ac:dyDescent="0.25">
      <c r="A7039" s="2"/>
      <c r="B7039" s="2"/>
      <c r="C7039" s="2"/>
      <c r="E7039" s="2"/>
      <c r="G7039" s="2"/>
      <c r="H7039" s="6"/>
      <c r="I7039" s="9"/>
      <c r="J7039" s="9"/>
      <c r="K7039" s="9"/>
    </row>
    <row r="7040" spans="1:11" x14ac:dyDescent="0.25">
      <c r="A7040" s="2"/>
      <c r="B7040" s="2"/>
      <c r="C7040" s="2"/>
      <c r="E7040" s="2"/>
      <c r="G7040" s="2"/>
      <c r="H7040" s="6"/>
      <c r="I7040" s="9"/>
      <c r="J7040" s="9"/>
      <c r="K7040" s="9"/>
    </row>
    <row r="7041" spans="1:11" x14ac:dyDescent="0.25">
      <c r="A7041" s="2"/>
      <c r="B7041" s="2"/>
      <c r="C7041" s="2"/>
      <c r="E7041" s="2"/>
      <c r="G7041" s="2"/>
      <c r="H7041" s="6"/>
      <c r="I7041" s="9"/>
      <c r="J7041" s="9"/>
      <c r="K7041" s="9"/>
    </row>
    <row r="7042" spans="1:11" x14ac:dyDescent="0.25">
      <c r="A7042" s="2"/>
      <c r="B7042" s="2"/>
      <c r="C7042" s="2"/>
      <c r="E7042" s="2"/>
      <c r="G7042" s="2"/>
      <c r="H7042" s="6"/>
      <c r="I7042" s="9"/>
      <c r="J7042" s="9"/>
      <c r="K7042" s="9"/>
    </row>
    <row r="7043" spans="1:11" x14ac:dyDescent="0.25">
      <c r="A7043" s="2"/>
      <c r="B7043" s="2"/>
      <c r="C7043" s="2"/>
      <c r="E7043" s="2"/>
      <c r="G7043" s="2"/>
      <c r="H7043" s="6"/>
      <c r="I7043" s="9"/>
      <c r="J7043" s="9"/>
      <c r="K7043" s="9"/>
    </row>
    <row r="7044" spans="1:11" x14ac:dyDescent="0.25">
      <c r="A7044" s="2"/>
      <c r="B7044" s="2"/>
      <c r="C7044" s="2"/>
      <c r="E7044" s="2"/>
      <c r="G7044" s="2"/>
      <c r="H7044" s="6"/>
      <c r="I7044" s="9"/>
      <c r="J7044" s="9"/>
      <c r="K7044" s="9"/>
    </row>
    <row r="7045" spans="1:11" x14ac:dyDescent="0.25">
      <c r="A7045" s="2"/>
      <c r="B7045" s="2"/>
      <c r="C7045" s="2"/>
      <c r="E7045" s="2"/>
      <c r="G7045" s="2"/>
      <c r="H7045" s="6"/>
      <c r="I7045" s="9"/>
      <c r="J7045" s="9"/>
      <c r="K7045" s="9"/>
    </row>
    <row r="7046" spans="1:11" x14ac:dyDescent="0.25">
      <c r="A7046" s="2"/>
      <c r="B7046" s="2"/>
      <c r="C7046" s="2"/>
      <c r="E7046" s="2"/>
      <c r="G7046" s="2"/>
      <c r="H7046" s="6"/>
      <c r="I7046" s="9"/>
      <c r="J7046" s="9"/>
      <c r="K7046" s="9"/>
    </row>
    <row r="7047" spans="1:11" x14ac:dyDescent="0.25">
      <c r="A7047" s="2"/>
      <c r="B7047" s="2"/>
      <c r="C7047" s="2"/>
      <c r="E7047" s="2"/>
      <c r="G7047" s="2"/>
      <c r="H7047" s="6"/>
      <c r="I7047" s="9"/>
      <c r="J7047" s="9"/>
      <c r="K7047" s="9"/>
    </row>
    <row r="7048" spans="1:11" x14ac:dyDescent="0.25">
      <c r="A7048" s="2"/>
      <c r="B7048" s="2"/>
      <c r="C7048" s="2"/>
      <c r="E7048" s="2"/>
      <c r="G7048" s="2"/>
      <c r="H7048" s="6"/>
      <c r="I7048" s="9"/>
      <c r="J7048" s="9"/>
      <c r="K7048" s="9"/>
    </row>
    <row r="7049" spans="1:11" x14ac:dyDescent="0.25">
      <c r="A7049" s="2"/>
      <c r="B7049" s="2"/>
      <c r="C7049" s="2"/>
      <c r="E7049" s="2"/>
      <c r="G7049" s="2"/>
      <c r="H7049" s="6"/>
      <c r="I7049" s="9"/>
      <c r="J7049" s="9"/>
      <c r="K7049" s="9"/>
    </row>
    <row r="7050" spans="1:11" x14ac:dyDescent="0.25">
      <c r="A7050" s="2"/>
      <c r="B7050" s="2"/>
      <c r="C7050" s="2"/>
      <c r="E7050" s="2"/>
      <c r="G7050" s="2"/>
      <c r="H7050" s="6"/>
      <c r="I7050" s="9"/>
      <c r="J7050" s="9"/>
      <c r="K7050" s="9"/>
    </row>
    <row r="7051" spans="1:11" x14ac:dyDescent="0.25">
      <c r="A7051" s="2"/>
      <c r="B7051" s="2"/>
      <c r="C7051" s="2"/>
      <c r="E7051" s="2"/>
      <c r="G7051" s="2"/>
      <c r="H7051" s="6"/>
      <c r="I7051" s="9"/>
      <c r="J7051" s="9"/>
      <c r="K7051" s="9"/>
    </row>
    <row r="7052" spans="1:11" x14ac:dyDescent="0.25">
      <c r="A7052" s="2"/>
      <c r="B7052" s="2"/>
      <c r="C7052" s="2"/>
      <c r="E7052" s="2"/>
      <c r="G7052" s="2"/>
      <c r="H7052" s="6"/>
      <c r="I7052" s="9"/>
      <c r="J7052" s="9"/>
      <c r="K7052" s="9"/>
    </row>
    <row r="7053" spans="1:11" x14ac:dyDescent="0.25">
      <c r="A7053" s="2"/>
      <c r="B7053" s="2"/>
      <c r="C7053" s="2"/>
      <c r="E7053" s="2"/>
      <c r="G7053" s="2"/>
      <c r="H7053" s="6"/>
      <c r="I7053" s="9"/>
      <c r="J7053" s="9"/>
      <c r="K7053" s="9"/>
    </row>
    <row r="7054" spans="1:11" x14ac:dyDescent="0.25">
      <c r="A7054" s="2"/>
      <c r="B7054" s="2"/>
      <c r="C7054" s="2"/>
      <c r="E7054" s="2"/>
      <c r="G7054" s="2"/>
      <c r="H7054" s="6"/>
      <c r="I7054" s="9"/>
      <c r="J7054" s="9"/>
      <c r="K7054" s="9"/>
    </row>
    <row r="7055" spans="1:11" x14ac:dyDescent="0.25">
      <c r="A7055" s="2"/>
      <c r="B7055" s="2"/>
      <c r="C7055" s="2"/>
      <c r="E7055" s="2"/>
      <c r="G7055" s="2"/>
      <c r="H7055" s="6"/>
      <c r="I7055" s="9"/>
      <c r="J7055" s="9"/>
      <c r="K7055" s="9"/>
    </row>
    <row r="7056" spans="1:11" x14ac:dyDescent="0.25">
      <c r="A7056" s="2"/>
      <c r="B7056" s="2"/>
      <c r="C7056" s="2"/>
      <c r="E7056" s="2"/>
      <c r="G7056" s="2"/>
      <c r="H7056" s="6"/>
      <c r="I7056" s="9"/>
      <c r="J7056" s="9"/>
      <c r="K7056" s="9"/>
    </row>
    <row r="7057" spans="1:11" x14ac:dyDescent="0.25">
      <c r="A7057" s="2"/>
      <c r="B7057" s="2"/>
      <c r="C7057" s="2"/>
      <c r="E7057" s="2"/>
      <c r="G7057" s="2"/>
      <c r="H7057" s="6"/>
      <c r="I7057" s="9"/>
      <c r="J7057" s="9"/>
      <c r="K7057" s="9"/>
    </row>
    <row r="7058" spans="1:11" x14ac:dyDescent="0.25">
      <c r="A7058" s="2"/>
      <c r="B7058" s="2"/>
      <c r="C7058" s="2"/>
      <c r="E7058" s="2"/>
      <c r="G7058" s="2"/>
      <c r="H7058" s="6"/>
      <c r="I7058" s="9"/>
      <c r="J7058" s="9"/>
      <c r="K7058" s="9"/>
    </row>
    <row r="7059" spans="1:11" x14ac:dyDescent="0.25">
      <c r="A7059" s="2"/>
      <c r="B7059" s="2"/>
      <c r="C7059" s="2"/>
      <c r="E7059" s="2"/>
      <c r="G7059" s="2"/>
      <c r="H7059" s="6"/>
      <c r="I7059" s="9"/>
      <c r="J7059" s="9"/>
      <c r="K7059" s="9"/>
    </row>
    <row r="7060" spans="1:11" x14ac:dyDescent="0.25">
      <c r="A7060" s="2"/>
      <c r="B7060" s="2"/>
      <c r="C7060" s="2"/>
      <c r="E7060" s="2"/>
      <c r="G7060" s="2"/>
      <c r="H7060" s="6"/>
      <c r="I7060" s="9"/>
      <c r="J7060" s="9"/>
      <c r="K7060" s="9"/>
    </row>
    <row r="7061" spans="1:11" x14ac:dyDescent="0.25">
      <c r="A7061" s="2"/>
      <c r="B7061" s="2"/>
      <c r="C7061" s="2"/>
      <c r="E7061" s="2"/>
      <c r="G7061" s="2"/>
      <c r="H7061" s="6"/>
      <c r="I7061" s="9"/>
      <c r="J7061" s="9"/>
      <c r="K7061" s="9"/>
    </row>
    <row r="7062" spans="1:11" x14ac:dyDescent="0.25">
      <c r="A7062" s="2"/>
      <c r="B7062" s="2"/>
      <c r="C7062" s="2"/>
      <c r="E7062" s="2"/>
      <c r="G7062" s="2"/>
      <c r="H7062" s="6"/>
      <c r="I7062" s="9"/>
      <c r="J7062" s="9"/>
      <c r="K7062" s="9"/>
    </row>
    <row r="7063" spans="1:11" x14ac:dyDescent="0.25">
      <c r="A7063" s="2"/>
      <c r="B7063" s="2"/>
      <c r="C7063" s="2"/>
      <c r="E7063" s="2"/>
      <c r="G7063" s="2"/>
      <c r="H7063" s="6"/>
      <c r="I7063" s="9"/>
      <c r="J7063" s="9"/>
      <c r="K7063" s="9"/>
    </row>
    <row r="7064" spans="1:11" x14ac:dyDescent="0.25">
      <c r="A7064" s="2"/>
      <c r="B7064" s="2"/>
      <c r="C7064" s="2"/>
      <c r="E7064" s="2"/>
      <c r="G7064" s="2"/>
      <c r="H7064" s="6"/>
      <c r="I7064" s="9"/>
      <c r="J7064" s="9"/>
      <c r="K7064" s="9"/>
    </row>
    <row r="7065" spans="1:11" x14ac:dyDescent="0.25">
      <c r="A7065" s="2"/>
      <c r="B7065" s="2"/>
      <c r="C7065" s="2"/>
      <c r="E7065" s="2"/>
      <c r="G7065" s="2"/>
      <c r="H7065" s="6"/>
      <c r="I7065" s="9"/>
      <c r="J7065" s="9"/>
      <c r="K7065" s="9"/>
    </row>
    <row r="7066" spans="1:11" x14ac:dyDescent="0.25">
      <c r="A7066" s="2"/>
      <c r="B7066" s="2"/>
      <c r="C7066" s="2"/>
      <c r="E7066" s="2"/>
      <c r="G7066" s="2"/>
      <c r="H7066" s="6"/>
      <c r="I7066" s="9"/>
      <c r="J7066" s="9"/>
      <c r="K7066" s="9"/>
    </row>
    <row r="7067" spans="1:11" x14ac:dyDescent="0.25">
      <c r="A7067" s="2"/>
      <c r="B7067" s="2"/>
      <c r="C7067" s="2"/>
      <c r="E7067" s="2"/>
      <c r="G7067" s="2"/>
      <c r="H7067" s="6"/>
      <c r="I7067" s="9"/>
      <c r="J7067" s="9"/>
      <c r="K7067" s="9"/>
    </row>
    <row r="7068" spans="1:11" x14ac:dyDescent="0.25">
      <c r="A7068" s="2"/>
      <c r="B7068" s="2"/>
      <c r="C7068" s="2"/>
      <c r="E7068" s="2"/>
      <c r="G7068" s="2"/>
      <c r="H7068" s="6"/>
      <c r="I7068" s="9"/>
      <c r="J7068" s="9"/>
      <c r="K7068" s="9"/>
    </row>
    <row r="7069" spans="1:11" x14ac:dyDescent="0.25">
      <c r="A7069" s="2"/>
      <c r="B7069" s="2"/>
      <c r="C7069" s="2"/>
      <c r="E7069" s="2"/>
      <c r="G7069" s="2"/>
      <c r="H7069" s="6"/>
      <c r="I7069" s="9"/>
      <c r="J7069" s="9"/>
      <c r="K7069" s="9"/>
    </row>
    <row r="7070" spans="1:11" x14ac:dyDescent="0.25">
      <c r="A7070" s="2"/>
      <c r="B7070" s="2"/>
      <c r="C7070" s="2"/>
      <c r="E7070" s="2"/>
      <c r="G7070" s="2"/>
      <c r="H7070" s="6"/>
      <c r="I7070" s="9"/>
      <c r="J7070" s="9"/>
      <c r="K7070" s="9"/>
    </row>
    <row r="7071" spans="1:11" x14ac:dyDescent="0.25">
      <c r="A7071" s="2"/>
      <c r="B7071" s="2"/>
      <c r="C7071" s="2"/>
      <c r="E7071" s="2"/>
      <c r="G7071" s="2"/>
      <c r="H7071" s="6"/>
      <c r="I7071" s="9"/>
      <c r="J7071" s="9"/>
      <c r="K7071" s="9"/>
    </row>
    <row r="7072" spans="1:11" x14ac:dyDescent="0.25">
      <c r="A7072" s="2"/>
      <c r="B7072" s="2"/>
      <c r="C7072" s="2"/>
      <c r="E7072" s="2"/>
      <c r="G7072" s="2"/>
      <c r="H7072" s="6"/>
      <c r="I7072" s="9"/>
      <c r="J7072" s="9"/>
      <c r="K7072" s="9"/>
    </row>
    <row r="7073" spans="1:11" x14ac:dyDescent="0.25">
      <c r="A7073" s="2"/>
      <c r="B7073" s="2"/>
      <c r="C7073" s="2"/>
      <c r="E7073" s="2"/>
      <c r="G7073" s="2"/>
      <c r="H7073" s="6"/>
      <c r="I7073" s="9"/>
      <c r="J7073" s="9"/>
      <c r="K7073" s="9"/>
    </row>
    <row r="7074" spans="1:11" x14ac:dyDescent="0.25">
      <c r="A7074" s="2"/>
      <c r="B7074" s="2"/>
      <c r="C7074" s="2"/>
      <c r="E7074" s="2"/>
      <c r="G7074" s="2"/>
      <c r="H7074" s="6"/>
      <c r="I7074" s="9"/>
      <c r="J7074" s="9"/>
      <c r="K7074" s="9"/>
    </row>
    <row r="7075" spans="1:11" x14ac:dyDescent="0.25">
      <c r="A7075" s="2"/>
      <c r="B7075" s="2"/>
      <c r="C7075" s="2"/>
      <c r="E7075" s="2"/>
      <c r="G7075" s="2"/>
      <c r="H7075" s="6"/>
      <c r="I7075" s="9"/>
      <c r="J7075" s="9"/>
      <c r="K7075" s="9"/>
    </row>
    <row r="7076" spans="1:11" x14ac:dyDescent="0.25">
      <c r="A7076" s="2"/>
      <c r="B7076" s="2"/>
      <c r="C7076" s="2"/>
      <c r="E7076" s="2"/>
      <c r="G7076" s="2"/>
      <c r="H7076" s="6"/>
      <c r="I7076" s="9"/>
      <c r="J7076" s="9"/>
      <c r="K7076" s="9"/>
    </row>
    <row r="7077" spans="1:11" x14ac:dyDescent="0.25">
      <c r="A7077" s="2"/>
      <c r="B7077" s="2"/>
      <c r="C7077" s="2"/>
      <c r="E7077" s="2"/>
      <c r="G7077" s="2"/>
      <c r="H7077" s="6"/>
      <c r="I7077" s="9"/>
      <c r="J7077" s="9"/>
      <c r="K7077" s="9"/>
    </row>
    <row r="7078" spans="1:11" x14ac:dyDescent="0.25">
      <c r="A7078" s="2"/>
      <c r="B7078" s="2"/>
      <c r="C7078" s="2"/>
      <c r="E7078" s="2"/>
      <c r="G7078" s="2"/>
      <c r="H7078" s="6"/>
      <c r="I7078" s="9"/>
      <c r="J7078" s="9"/>
      <c r="K7078" s="9"/>
    </row>
    <row r="7079" spans="1:11" x14ac:dyDescent="0.25">
      <c r="A7079" s="2"/>
      <c r="B7079" s="2"/>
      <c r="C7079" s="2"/>
      <c r="E7079" s="2"/>
      <c r="G7079" s="2"/>
      <c r="H7079" s="6"/>
      <c r="I7079" s="9"/>
      <c r="J7079" s="9"/>
      <c r="K7079" s="9"/>
    </row>
    <row r="7080" spans="1:11" x14ac:dyDescent="0.25">
      <c r="A7080" s="2"/>
      <c r="B7080" s="2"/>
      <c r="C7080" s="2"/>
      <c r="E7080" s="2"/>
      <c r="G7080" s="2"/>
      <c r="H7080" s="6"/>
      <c r="I7080" s="9"/>
      <c r="J7080" s="9"/>
      <c r="K7080" s="9"/>
    </row>
    <row r="7081" spans="1:11" x14ac:dyDescent="0.25">
      <c r="A7081" s="2"/>
      <c r="B7081" s="2"/>
      <c r="C7081" s="2"/>
      <c r="E7081" s="2"/>
      <c r="G7081" s="2"/>
      <c r="H7081" s="6"/>
      <c r="I7081" s="9"/>
      <c r="J7081" s="9"/>
      <c r="K7081" s="9"/>
    </row>
    <row r="7082" spans="1:11" x14ac:dyDescent="0.25">
      <c r="A7082" s="2"/>
      <c r="B7082" s="2"/>
      <c r="C7082" s="2"/>
      <c r="E7082" s="2"/>
      <c r="G7082" s="2"/>
      <c r="H7082" s="6"/>
      <c r="I7082" s="9"/>
      <c r="J7082" s="9"/>
      <c r="K7082" s="9"/>
    </row>
    <row r="7083" spans="1:11" x14ac:dyDescent="0.25">
      <c r="A7083" s="2"/>
      <c r="B7083" s="2"/>
      <c r="C7083" s="2"/>
      <c r="E7083" s="2"/>
      <c r="G7083" s="2"/>
      <c r="H7083" s="6"/>
      <c r="I7083" s="9"/>
      <c r="J7083" s="9"/>
      <c r="K7083" s="9"/>
    </row>
    <row r="7084" spans="1:11" x14ac:dyDescent="0.25">
      <c r="A7084" s="2"/>
      <c r="B7084" s="2"/>
      <c r="C7084" s="2"/>
      <c r="E7084" s="2"/>
      <c r="G7084" s="2"/>
      <c r="H7084" s="6"/>
      <c r="I7084" s="9"/>
      <c r="J7084" s="9"/>
      <c r="K7084" s="9"/>
    </row>
    <row r="7085" spans="1:11" x14ac:dyDescent="0.25">
      <c r="A7085" s="2"/>
      <c r="B7085" s="2"/>
      <c r="C7085" s="2"/>
      <c r="E7085" s="2"/>
      <c r="G7085" s="2"/>
      <c r="H7085" s="6"/>
      <c r="I7085" s="9"/>
      <c r="J7085" s="9"/>
      <c r="K7085" s="9"/>
    </row>
    <row r="7086" spans="1:11" x14ac:dyDescent="0.25">
      <c r="A7086" s="2"/>
      <c r="B7086" s="2"/>
      <c r="C7086" s="2"/>
      <c r="E7086" s="2"/>
      <c r="G7086" s="2"/>
      <c r="H7086" s="6"/>
      <c r="I7086" s="9"/>
      <c r="J7086" s="9"/>
      <c r="K7086" s="9"/>
    </row>
    <row r="7087" spans="1:11" x14ac:dyDescent="0.25">
      <c r="A7087" s="2"/>
      <c r="B7087" s="2"/>
      <c r="C7087" s="2"/>
      <c r="E7087" s="2"/>
      <c r="G7087" s="2"/>
      <c r="H7087" s="6"/>
      <c r="I7087" s="9"/>
      <c r="J7087" s="9"/>
      <c r="K7087" s="9"/>
    </row>
    <row r="7088" spans="1:11" x14ac:dyDescent="0.25">
      <c r="A7088" s="2"/>
      <c r="B7088" s="2"/>
      <c r="C7088" s="2"/>
      <c r="E7088" s="2"/>
      <c r="G7088" s="2"/>
      <c r="H7088" s="6"/>
      <c r="I7088" s="9"/>
      <c r="J7088" s="9"/>
      <c r="K7088" s="9"/>
    </row>
    <row r="7089" spans="1:11" x14ac:dyDescent="0.25">
      <c r="A7089" s="2"/>
      <c r="B7089" s="2"/>
      <c r="C7089" s="2"/>
      <c r="E7089" s="2"/>
      <c r="G7089" s="2"/>
      <c r="H7089" s="6"/>
      <c r="I7089" s="9"/>
      <c r="J7089" s="9"/>
      <c r="K7089" s="9"/>
    </row>
    <row r="7090" spans="1:11" x14ac:dyDescent="0.25">
      <c r="A7090" s="2"/>
      <c r="B7090" s="2"/>
      <c r="C7090" s="2"/>
      <c r="E7090" s="2"/>
      <c r="G7090" s="2"/>
      <c r="H7090" s="6"/>
      <c r="I7090" s="9"/>
      <c r="J7090" s="9"/>
      <c r="K7090" s="9"/>
    </row>
    <row r="7091" spans="1:11" x14ac:dyDescent="0.25">
      <c r="A7091" s="2"/>
      <c r="B7091" s="2"/>
      <c r="C7091" s="2"/>
      <c r="E7091" s="2"/>
      <c r="G7091" s="2"/>
      <c r="H7091" s="6"/>
      <c r="I7091" s="9"/>
      <c r="J7091" s="9"/>
      <c r="K7091" s="9"/>
    </row>
    <row r="7092" spans="1:11" x14ac:dyDescent="0.25">
      <c r="A7092" s="2"/>
      <c r="B7092" s="2"/>
      <c r="C7092" s="2"/>
      <c r="E7092" s="2"/>
      <c r="G7092" s="2"/>
      <c r="H7092" s="6"/>
      <c r="I7092" s="9"/>
      <c r="J7092" s="9"/>
      <c r="K7092" s="9"/>
    </row>
    <row r="7093" spans="1:11" x14ac:dyDescent="0.25">
      <c r="A7093" s="2"/>
      <c r="B7093" s="2"/>
      <c r="C7093" s="2"/>
      <c r="E7093" s="2"/>
      <c r="G7093" s="2"/>
      <c r="H7093" s="6"/>
      <c r="I7093" s="9"/>
      <c r="J7093" s="9"/>
      <c r="K7093" s="9"/>
    </row>
    <row r="7094" spans="1:11" x14ac:dyDescent="0.25">
      <c r="A7094" s="2"/>
      <c r="B7094" s="2"/>
      <c r="C7094" s="2"/>
      <c r="E7094" s="2"/>
      <c r="G7094" s="2"/>
      <c r="H7094" s="6"/>
      <c r="I7094" s="9"/>
      <c r="J7094" s="9"/>
      <c r="K7094" s="9"/>
    </row>
    <row r="7095" spans="1:11" x14ac:dyDescent="0.25">
      <c r="A7095" s="2"/>
      <c r="B7095" s="2"/>
      <c r="C7095" s="2"/>
      <c r="E7095" s="2"/>
      <c r="G7095" s="2"/>
      <c r="H7095" s="6"/>
      <c r="I7095" s="9"/>
      <c r="J7095" s="9"/>
      <c r="K7095" s="9"/>
    </row>
    <row r="7096" spans="1:11" x14ac:dyDescent="0.25">
      <c r="A7096" s="2"/>
      <c r="B7096" s="2"/>
      <c r="C7096" s="2"/>
      <c r="E7096" s="2"/>
      <c r="G7096" s="2"/>
      <c r="H7096" s="6"/>
      <c r="I7096" s="9"/>
      <c r="J7096" s="9"/>
      <c r="K7096" s="9"/>
    </row>
    <row r="7097" spans="1:11" x14ac:dyDescent="0.25">
      <c r="A7097" s="2"/>
      <c r="B7097" s="2"/>
      <c r="C7097" s="2"/>
      <c r="E7097" s="2"/>
      <c r="G7097" s="2"/>
      <c r="H7097" s="6"/>
      <c r="I7097" s="9"/>
      <c r="J7097" s="9"/>
      <c r="K7097" s="9"/>
    </row>
    <row r="7098" spans="1:11" x14ac:dyDescent="0.25">
      <c r="A7098" s="2"/>
      <c r="B7098" s="2"/>
      <c r="C7098" s="2"/>
      <c r="E7098" s="2"/>
      <c r="G7098" s="2"/>
      <c r="H7098" s="6"/>
      <c r="I7098" s="9"/>
      <c r="J7098" s="9"/>
      <c r="K7098" s="9"/>
    </row>
    <row r="7099" spans="1:11" x14ac:dyDescent="0.25">
      <c r="A7099" s="2"/>
      <c r="B7099" s="2"/>
      <c r="C7099" s="2"/>
      <c r="E7099" s="2"/>
      <c r="G7099" s="2"/>
      <c r="H7099" s="6"/>
      <c r="I7099" s="9"/>
      <c r="J7099" s="9"/>
      <c r="K7099" s="9"/>
    </row>
    <row r="7100" spans="1:11" x14ac:dyDescent="0.25">
      <c r="A7100" s="2"/>
      <c r="B7100" s="2"/>
      <c r="C7100" s="2"/>
      <c r="E7100" s="2"/>
      <c r="G7100" s="2"/>
      <c r="H7100" s="6"/>
      <c r="I7100" s="9"/>
      <c r="J7100" s="9"/>
      <c r="K7100" s="9"/>
    </row>
    <row r="7101" spans="1:11" x14ac:dyDescent="0.25">
      <c r="A7101" s="2"/>
      <c r="B7101" s="2"/>
      <c r="C7101" s="2"/>
      <c r="E7101" s="2"/>
      <c r="G7101" s="2"/>
      <c r="H7101" s="6"/>
      <c r="I7101" s="9"/>
      <c r="J7101" s="9"/>
      <c r="K7101" s="9"/>
    </row>
    <row r="7102" spans="1:11" x14ac:dyDescent="0.25">
      <c r="A7102" s="2"/>
      <c r="B7102" s="2"/>
      <c r="C7102" s="2"/>
      <c r="E7102" s="2"/>
      <c r="G7102" s="2"/>
      <c r="H7102" s="6"/>
      <c r="I7102" s="9"/>
      <c r="J7102" s="9"/>
      <c r="K7102" s="9"/>
    </row>
    <row r="7103" spans="1:11" x14ac:dyDescent="0.25">
      <c r="A7103" s="2"/>
      <c r="B7103" s="2"/>
      <c r="C7103" s="2"/>
      <c r="E7103" s="2"/>
      <c r="G7103" s="2"/>
      <c r="H7103" s="6"/>
      <c r="I7103" s="9"/>
      <c r="J7103" s="9"/>
      <c r="K7103" s="9"/>
    </row>
    <row r="7104" spans="1:11" x14ac:dyDescent="0.25">
      <c r="A7104" s="2"/>
      <c r="B7104" s="2"/>
      <c r="C7104" s="2"/>
      <c r="E7104" s="2"/>
      <c r="G7104" s="2"/>
      <c r="H7104" s="6"/>
      <c r="I7104" s="9"/>
      <c r="J7104" s="9"/>
      <c r="K7104" s="9"/>
    </row>
    <row r="7105" spans="1:11" x14ac:dyDescent="0.25">
      <c r="A7105" s="2"/>
      <c r="B7105" s="2"/>
      <c r="C7105" s="2"/>
      <c r="E7105" s="2"/>
      <c r="G7105" s="2"/>
      <c r="H7105" s="6"/>
      <c r="I7105" s="9"/>
      <c r="J7105" s="9"/>
      <c r="K7105" s="9"/>
    </row>
    <row r="7106" spans="1:11" x14ac:dyDescent="0.25">
      <c r="A7106" s="2"/>
      <c r="B7106" s="2"/>
      <c r="C7106" s="2"/>
      <c r="E7106" s="2"/>
      <c r="G7106" s="2"/>
      <c r="H7106" s="6"/>
      <c r="I7106" s="9"/>
      <c r="J7106" s="9"/>
      <c r="K7106" s="9"/>
    </row>
    <row r="7107" spans="1:11" x14ac:dyDescent="0.25">
      <c r="A7107" s="2"/>
      <c r="B7107" s="2"/>
      <c r="C7107" s="2"/>
      <c r="E7107" s="2"/>
      <c r="G7107" s="2"/>
      <c r="H7107" s="6"/>
      <c r="I7107" s="9"/>
      <c r="J7107" s="9"/>
      <c r="K7107" s="9"/>
    </row>
    <row r="7108" spans="1:11" x14ac:dyDescent="0.25">
      <c r="A7108" s="2"/>
      <c r="B7108" s="2"/>
      <c r="C7108" s="2"/>
      <c r="E7108" s="2"/>
      <c r="G7108" s="2"/>
      <c r="H7108" s="6"/>
      <c r="I7108" s="9"/>
      <c r="J7108" s="9"/>
      <c r="K7108" s="9"/>
    </row>
    <row r="7109" spans="1:11" x14ac:dyDescent="0.25">
      <c r="A7109" s="2"/>
      <c r="B7109" s="2"/>
      <c r="C7109" s="2"/>
      <c r="E7109" s="2"/>
      <c r="G7109" s="2"/>
      <c r="H7109" s="6"/>
      <c r="I7109" s="9"/>
      <c r="J7109" s="9"/>
      <c r="K7109" s="9"/>
    </row>
    <row r="7110" spans="1:11" x14ac:dyDescent="0.25">
      <c r="A7110" s="2"/>
      <c r="B7110" s="2"/>
      <c r="C7110" s="2"/>
      <c r="E7110" s="2"/>
      <c r="G7110" s="2"/>
      <c r="H7110" s="6"/>
      <c r="I7110" s="9"/>
      <c r="J7110" s="9"/>
      <c r="K7110" s="9"/>
    </row>
    <row r="7111" spans="1:11" x14ac:dyDescent="0.25">
      <c r="A7111" s="2"/>
      <c r="B7111" s="2"/>
      <c r="C7111" s="2"/>
      <c r="E7111" s="2"/>
      <c r="G7111" s="2"/>
      <c r="H7111" s="6"/>
      <c r="I7111" s="9"/>
      <c r="J7111" s="9"/>
      <c r="K7111" s="9"/>
    </row>
    <row r="7112" spans="1:11" x14ac:dyDescent="0.25">
      <c r="A7112" s="2"/>
      <c r="B7112" s="2"/>
      <c r="C7112" s="2"/>
      <c r="E7112" s="2"/>
      <c r="G7112" s="2"/>
      <c r="H7112" s="6"/>
      <c r="I7112" s="9"/>
      <c r="J7112" s="9"/>
      <c r="K7112" s="9"/>
    </row>
    <row r="7113" spans="1:11" x14ac:dyDescent="0.25">
      <c r="A7113" s="2"/>
      <c r="B7113" s="2"/>
      <c r="C7113" s="2"/>
      <c r="E7113" s="2"/>
      <c r="G7113" s="2"/>
      <c r="H7113" s="6"/>
      <c r="I7113" s="9"/>
      <c r="J7113" s="9"/>
      <c r="K7113" s="9"/>
    </row>
    <row r="7114" spans="1:11" x14ac:dyDescent="0.25">
      <c r="A7114" s="2"/>
      <c r="B7114" s="2"/>
      <c r="C7114" s="2"/>
      <c r="E7114" s="2"/>
      <c r="G7114" s="2"/>
      <c r="H7114" s="6"/>
      <c r="I7114" s="9"/>
      <c r="J7114" s="9"/>
      <c r="K7114" s="9"/>
    </row>
    <row r="7115" spans="1:11" x14ac:dyDescent="0.25">
      <c r="A7115" s="2"/>
      <c r="B7115" s="2"/>
      <c r="C7115" s="2"/>
      <c r="E7115" s="2"/>
      <c r="G7115" s="2"/>
      <c r="H7115" s="6"/>
      <c r="I7115" s="9"/>
      <c r="J7115" s="9"/>
      <c r="K7115" s="9"/>
    </row>
    <row r="7116" spans="1:11" x14ac:dyDescent="0.25">
      <c r="A7116" s="2"/>
      <c r="B7116" s="2"/>
      <c r="C7116" s="2"/>
      <c r="E7116" s="2"/>
      <c r="G7116" s="2"/>
      <c r="H7116" s="6"/>
      <c r="I7116" s="9"/>
      <c r="J7116" s="9"/>
      <c r="K7116" s="9"/>
    </row>
    <row r="7117" spans="1:11" x14ac:dyDescent="0.25">
      <c r="A7117" s="2"/>
      <c r="B7117" s="2"/>
      <c r="C7117" s="2"/>
      <c r="E7117" s="2"/>
      <c r="G7117" s="2"/>
      <c r="H7117" s="6"/>
      <c r="I7117" s="9"/>
      <c r="J7117" s="9"/>
      <c r="K7117" s="9"/>
    </row>
    <row r="7118" spans="1:11" x14ac:dyDescent="0.25">
      <c r="A7118" s="2"/>
      <c r="B7118" s="2"/>
      <c r="C7118" s="2"/>
      <c r="E7118" s="2"/>
      <c r="G7118" s="2"/>
      <c r="H7118" s="6"/>
      <c r="I7118" s="9"/>
      <c r="J7118" s="9"/>
      <c r="K7118" s="9"/>
    </row>
    <row r="7119" spans="1:11" x14ac:dyDescent="0.25">
      <c r="A7119" s="2"/>
      <c r="B7119" s="2"/>
      <c r="C7119" s="2"/>
      <c r="E7119" s="2"/>
      <c r="G7119" s="2"/>
      <c r="H7119" s="6"/>
      <c r="I7119" s="9"/>
      <c r="J7119" s="9"/>
      <c r="K7119" s="9"/>
    </row>
    <row r="7120" spans="1:11" x14ac:dyDescent="0.25">
      <c r="A7120" s="2"/>
      <c r="B7120" s="2"/>
      <c r="C7120" s="2"/>
      <c r="E7120" s="2"/>
      <c r="G7120" s="2"/>
      <c r="H7120" s="6"/>
      <c r="I7120" s="9"/>
      <c r="J7120" s="9"/>
      <c r="K7120" s="9"/>
    </row>
    <row r="7121" spans="1:11" x14ac:dyDescent="0.25">
      <c r="A7121" s="2"/>
      <c r="B7121" s="2"/>
      <c r="C7121" s="2"/>
      <c r="E7121" s="2"/>
      <c r="G7121" s="2"/>
      <c r="H7121" s="6"/>
      <c r="I7121" s="9"/>
      <c r="J7121" s="9"/>
      <c r="K7121" s="9"/>
    </row>
    <row r="7122" spans="1:11" x14ac:dyDescent="0.25">
      <c r="A7122" s="2"/>
      <c r="B7122" s="2"/>
      <c r="C7122" s="2"/>
      <c r="E7122" s="2"/>
      <c r="G7122" s="2"/>
      <c r="H7122" s="6"/>
      <c r="I7122" s="9"/>
      <c r="J7122" s="9"/>
      <c r="K7122" s="9"/>
    </row>
    <row r="7123" spans="1:11" x14ac:dyDescent="0.25">
      <c r="A7123" s="2"/>
      <c r="B7123" s="2"/>
      <c r="C7123" s="2"/>
      <c r="E7123" s="2"/>
      <c r="G7123" s="2"/>
      <c r="H7123" s="6"/>
      <c r="I7123" s="9"/>
      <c r="J7123" s="9"/>
      <c r="K7123" s="9"/>
    </row>
    <row r="7124" spans="1:11" x14ac:dyDescent="0.25">
      <c r="A7124" s="2"/>
      <c r="B7124" s="2"/>
      <c r="C7124" s="2"/>
      <c r="E7124" s="2"/>
      <c r="G7124" s="2"/>
      <c r="H7124" s="6"/>
      <c r="I7124" s="9"/>
      <c r="J7124" s="9"/>
      <c r="K7124" s="9"/>
    </row>
    <row r="7125" spans="1:11" x14ac:dyDescent="0.25">
      <c r="A7125" s="2"/>
      <c r="B7125" s="2"/>
      <c r="C7125" s="2"/>
      <c r="E7125" s="2"/>
      <c r="G7125" s="2"/>
      <c r="H7125" s="6"/>
      <c r="I7125" s="9"/>
      <c r="J7125" s="9"/>
      <c r="K7125" s="9"/>
    </row>
    <row r="7126" spans="1:11" x14ac:dyDescent="0.25">
      <c r="A7126" s="2"/>
      <c r="B7126" s="2"/>
      <c r="C7126" s="2"/>
      <c r="E7126" s="2"/>
      <c r="G7126" s="2"/>
      <c r="H7126" s="6"/>
      <c r="I7126" s="9"/>
      <c r="J7126" s="9"/>
      <c r="K7126" s="9"/>
    </row>
    <row r="7127" spans="1:11" x14ac:dyDescent="0.25">
      <c r="A7127" s="2"/>
      <c r="B7127" s="2"/>
      <c r="C7127" s="2"/>
      <c r="E7127" s="2"/>
      <c r="G7127" s="2"/>
      <c r="H7127" s="6"/>
      <c r="I7127" s="9"/>
      <c r="J7127" s="9"/>
      <c r="K7127" s="9"/>
    </row>
    <row r="7128" spans="1:11" x14ac:dyDescent="0.25">
      <c r="A7128" s="2"/>
      <c r="B7128" s="2"/>
      <c r="C7128" s="2"/>
      <c r="E7128" s="2"/>
      <c r="G7128" s="2"/>
      <c r="H7128" s="6"/>
      <c r="I7128" s="9"/>
      <c r="J7128" s="9"/>
      <c r="K7128" s="9"/>
    </row>
    <row r="7129" spans="1:11" x14ac:dyDescent="0.25">
      <c r="A7129" s="2"/>
      <c r="B7129" s="2"/>
      <c r="C7129" s="2"/>
      <c r="E7129" s="2"/>
      <c r="G7129" s="2"/>
      <c r="H7129" s="6"/>
      <c r="I7129" s="9"/>
      <c r="J7129" s="9"/>
      <c r="K7129" s="9"/>
    </row>
    <row r="7130" spans="1:11" x14ac:dyDescent="0.25">
      <c r="A7130" s="2"/>
      <c r="B7130" s="2"/>
      <c r="C7130" s="2"/>
      <c r="E7130" s="2"/>
      <c r="G7130" s="2"/>
      <c r="H7130" s="6"/>
      <c r="I7130" s="9"/>
      <c r="J7130" s="9"/>
      <c r="K7130" s="9"/>
    </row>
    <row r="7131" spans="1:11" x14ac:dyDescent="0.25">
      <c r="A7131" s="2"/>
      <c r="B7131" s="2"/>
      <c r="C7131" s="2"/>
      <c r="E7131" s="2"/>
      <c r="G7131" s="2"/>
      <c r="H7131" s="6"/>
      <c r="I7131" s="9"/>
      <c r="J7131" s="9"/>
      <c r="K7131" s="9"/>
    </row>
    <row r="7132" spans="1:11" x14ac:dyDescent="0.25">
      <c r="A7132" s="2"/>
      <c r="B7132" s="2"/>
      <c r="C7132" s="2"/>
      <c r="E7132" s="2"/>
      <c r="G7132" s="2"/>
      <c r="H7132" s="6"/>
      <c r="I7132" s="9"/>
      <c r="J7132" s="9"/>
      <c r="K7132" s="9"/>
    </row>
    <row r="7133" spans="1:11" x14ac:dyDescent="0.25">
      <c r="A7133" s="2"/>
      <c r="B7133" s="2"/>
      <c r="C7133" s="2"/>
      <c r="E7133" s="2"/>
      <c r="G7133" s="2"/>
      <c r="H7133" s="6"/>
      <c r="I7133" s="9"/>
      <c r="J7133" s="9"/>
      <c r="K7133" s="9"/>
    </row>
    <row r="7134" spans="1:11" x14ac:dyDescent="0.25">
      <c r="A7134" s="2"/>
      <c r="B7134" s="2"/>
      <c r="C7134" s="2"/>
      <c r="E7134" s="2"/>
      <c r="G7134" s="2"/>
      <c r="H7134" s="6"/>
      <c r="I7134" s="9"/>
      <c r="J7134" s="9"/>
      <c r="K7134" s="9"/>
    </row>
    <row r="7135" spans="1:11" x14ac:dyDescent="0.25">
      <c r="A7135" s="2"/>
      <c r="B7135" s="2"/>
      <c r="C7135" s="2"/>
      <c r="E7135" s="2"/>
      <c r="G7135" s="2"/>
      <c r="H7135" s="6"/>
      <c r="I7135" s="9"/>
      <c r="J7135" s="9"/>
      <c r="K7135" s="9"/>
    </row>
    <row r="7136" spans="1:11" x14ac:dyDescent="0.25">
      <c r="A7136" s="2"/>
      <c r="B7136" s="2"/>
      <c r="C7136" s="2"/>
      <c r="E7136" s="2"/>
      <c r="G7136" s="2"/>
      <c r="H7136" s="6"/>
      <c r="I7136" s="9"/>
      <c r="J7136" s="9"/>
      <c r="K7136" s="9"/>
    </row>
    <row r="7137" spans="1:11" x14ac:dyDescent="0.25">
      <c r="A7137" s="2"/>
      <c r="B7137" s="2"/>
      <c r="C7137" s="2"/>
      <c r="E7137" s="2"/>
      <c r="G7137" s="2"/>
      <c r="H7137" s="6"/>
      <c r="I7137" s="9"/>
      <c r="J7137" s="9"/>
      <c r="K7137" s="9"/>
    </row>
    <row r="7138" spans="1:11" x14ac:dyDescent="0.25">
      <c r="A7138" s="2"/>
      <c r="B7138" s="2"/>
      <c r="C7138" s="2"/>
      <c r="E7138" s="2"/>
      <c r="G7138" s="2"/>
      <c r="H7138" s="6"/>
      <c r="I7138" s="9"/>
      <c r="J7138" s="9"/>
      <c r="K7138" s="9"/>
    </row>
    <row r="7139" spans="1:11" x14ac:dyDescent="0.25">
      <c r="A7139" s="2"/>
      <c r="B7139" s="2"/>
      <c r="C7139" s="2"/>
      <c r="E7139" s="2"/>
      <c r="G7139" s="2"/>
      <c r="H7139" s="6"/>
      <c r="I7139" s="9"/>
      <c r="J7139" s="9"/>
      <c r="K7139" s="9"/>
    </row>
    <row r="7140" spans="1:11" x14ac:dyDescent="0.25">
      <c r="A7140" s="2"/>
      <c r="B7140" s="2"/>
      <c r="C7140" s="2"/>
      <c r="E7140" s="2"/>
      <c r="G7140" s="2"/>
      <c r="H7140" s="6"/>
      <c r="I7140" s="9"/>
      <c r="J7140" s="9"/>
      <c r="K7140" s="9"/>
    </row>
    <row r="7141" spans="1:11" x14ac:dyDescent="0.25">
      <c r="A7141" s="2"/>
      <c r="B7141" s="2"/>
      <c r="C7141" s="2"/>
      <c r="E7141" s="2"/>
      <c r="G7141" s="2"/>
      <c r="H7141" s="6"/>
      <c r="I7141" s="9"/>
      <c r="J7141" s="9"/>
      <c r="K7141" s="9"/>
    </row>
    <row r="7142" spans="1:11" x14ac:dyDescent="0.25">
      <c r="A7142" s="2"/>
      <c r="B7142" s="2"/>
      <c r="C7142" s="2"/>
      <c r="E7142" s="2"/>
      <c r="G7142" s="2"/>
      <c r="H7142" s="6"/>
      <c r="I7142" s="9"/>
      <c r="J7142" s="9"/>
      <c r="K7142" s="9"/>
    </row>
    <row r="7143" spans="1:11" x14ac:dyDescent="0.25">
      <c r="A7143" s="2"/>
      <c r="B7143" s="2"/>
      <c r="C7143" s="2"/>
      <c r="E7143" s="2"/>
      <c r="G7143" s="2"/>
      <c r="H7143" s="6"/>
      <c r="I7143" s="9"/>
      <c r="J7143" s="9"/>
      <c r="K7143" s="9"/>
    </row>
    <row r="7144" spans="1:11" x14ac:dyDescent="0.25">
      <c r="A7144" s="2"/>
      <c r="B7144" s="2"/>
      <c r="C7144" s="2"/>
      <c r="E7144" s="2"/>
      <c r="G7144" s="2"/>
      <c r="H7144" s="6"/>
      <c r="I7144" s="9"/>
      <c r="J7144" s="9"/>
      <c r="K7144" s="9"/>
    </row>
    <row r="7145" spans="1:11" x14ac:dyDescent="0.25">
      <c r="A7145" s="2"/>
      <c r="B7145" s="2"/>
      <c r="C7145" s="2"/>
      <c r="E7145" s="2"/>
      <c r="G7145" s="2"/>
      <c r="H7145" s="6"/>
      <c r="I7145" s="9"/>
      <c r="J7145" s="9"/>
      <c r="K7145" s="9"/>
    </row>
    <row r="7146" spans="1:11" x14ac:dyDescent="0.25">
      <c r="A7146" s="2"/>
      <c r="B7146" s="2"/>
      <c r="C7146" s="2"/>
      <c r="E7146" s="2"/>
      <c r="G7146" s="2"/>
      <c r="H7146" s="6"/>
      <c r="I7146" s="9"/>
      <c r="J7146" s="9"/>
      <c r="K7146" s="9"/>
    </row>
    <row r="7147" spans="1:11" x14ac:dyDescent="0.25">
      <c r="A7147" s="2"/>
      <c r="B7147" s="2"/>
      <c r="C7147" s="2"/>
      <c r="E7147" s="2"/>
      <c r="G7147" s="2"/>
      <c r="H7147" s="6"/>
      <c r="I7147" s="9"/>
      <c r="J7147" s="9"/>
      <c r="K7147" s="9"/>
    </row>
    <row r="7148" spans="1:11" x14ac:dyDescent="0.25">
      <c r="A7148" s="2"/>
      <c r="B7148" s="2"/>
      <c r="C7148" s="2"/>
      <c r="E7148" s="2"/>
      <c r="G7148" s="2"/>
      <c r="H7148" s="6"/>
      <c r="I7148" s="9"/>
      <c r="J7148" s="9"/>
      <c r="K7148" s="9"/>
    </row>
    <row r="7149" spans="1:11" x14ac:dyDescent="0.25">
      <c r="A7149" s="2"/>
      <c r="B7149" s="2"/>
      <c r="C7149" s="2"/>
      <c r="E7149" s="2"/>
      <c r="G7149" s="2"/>
      <c r="H7149" s="6"/>
      <c r="I7149" s="9"/>
      <c r="J7149" s="9"/>
      <c r="K7149" s="9"/>
    </row>
    <row r="7150" spans="1:11" x14ac:dyDescent="0.25">
      <c r="A7150" s="2"/>
      <c r="B7150" s="2"/>
      <c r="C7150" s="2"/>
      <c r="E7150" s="2"/>
      <c r="G7150" s="2"/>
      <c r="H7150" s="6"/>
      <c r="I7150" s="9"/>
      <c r="J7150" s="9"/>
      <c r="K7150" s="9"/>
    </row>
    <row r="7151" spans="1:11" x14ac:dyDescent="0.25">
      <c r="A7151" s="2"/>
      <c r="B7151" s="2"/>
      <c r="C7151" s="2"/>
      <c r="E7151" s="2"/>
      <c r="G7151" s="2"/>
      <c r="H7151" s="6"/>
      <c r="I7151" s="9"/>
      <c r="J7151" s="9"/>
      <c r="K7151" s="9"/>
    </row>
    <row r="7152" spans="1:11" x14ac:dyDescent="0.25">
      <c r="A7152" s="2"/>
      <c r="B7152" s="2"/>
      <c r="C7152" s="2"/>
      <c r="E7152" s="2"/>
      <c r="G7152" s="2"/>
      <c r="H7152" s="6"/>
      <c r="I7152" s="9"/>
      <c r="J7152" s="9"/>
      <c r="K7152" s="9"/>
    </row>
    <row r="7153" spans="1:11" x14ac:dyDescent="0.25">
      <c r="A7153" s="2"/>
      <c r="B7153" s="2"/>
      <c r="C7153" s="2"/>
      <c r="E7153" s="2"/>
      <c r="G7153" s="2"/>
      <c r="H7153" s="6"/>
      <c r="I7153" s="9"/>
      <c r="J7153" s="9"/>
      <c r="K7153" s="9"/>
    </row>
    <row r="7154" spans="1:11" x14ac:dyDescent="0.25">
      <c r="A7154" s="2"/>
      <c r="B7154" s="2"/>
      <c r="C7154" s="2"/>
      <c r="E7154" s="2"/>
      <c r="G7154" s="2"/>
      <c r="H7154" s="6"/>
      <c r="I7154" s="9"/>
      <c r="J7154" s="9"/>
      <c r="K7154" s="9"/>
    </row>
    <row r="7155" spans="1:11" x14ac:dyDescent="0.25">
      <c r="A7155" s="2"/>
      <c r="B7155" s="2"/>
      <c r="C7155" s="2"/>
      <c r="E7155" s="2"/>
      <c r="G7155" s="2"/>
      <c r="H7155" s="6"/>
      <c r="I7155" s="9"/>
      <c r="J7155" s="9"/>
      <c r="K7155" s="9"/>
    </row>
    <row r="7156" spans="1:11" x14ac:dyDescent="0.25">
      <c r="A7156" s="2"/>
      <c r="B7156" s="2"/>
      <c r="C7156" s="2"/>
      <c r="E7156" s="2"/>
      <c r="G7156" s="2"/>
      <c r="H7156" s="6"/>
      <c r="I7156" s="9"/>
      <c r="J7156" s="9"/>
      <c r="K7156" s="9"/>
    </row>
    <row r="7157" spans="1:11" x14ac:dyDescent="0.25">
      <c r="A7157" s="2"/>
      <c r="B7157" s="2"/>
      <c r="C7157" s="2"/>
      <c r="E7157" s="2"/>
      <c r="G7157" s="2"/>
      <c r="H7157" s="6"/>
      <c r="I7157" s="9"/>
      <c r="J7157" s="9"/>
      <c r="K7157" s="9"/>
    </row>
    <row r="7158" spans="1:11" x14ac:dyDescent="0.25">
      <c r="A7158" s="2"/>
      <c r="B7158" s="2"/>
      <c r="C7158" s="2"/>
      <c r="E7158" s="2"/>
      <c r="G7158" s="2"/>
      <c r="H7158" s="6"/>
      <c r="I7158" s="9"/>
      <c r="J7158" s="9"/>
      <c r="K7158" s="9"/>
    </row>
    <row r="7159" spans="1:11" x14ac:dyDescent="0.25">
      <c r="A7159" s="2"/>
      <c r="B7159" s="2"/>
      <c r="C7159" s="2"/>
      <c r="E7159" s="2"/>
      <c r="G7159" s="2"/>
      <c r="H7159" s="6"/>
      <c r="I7159" s="9"/>
      <c r="J7159" s="9"/>
      <c r="K7159" s="9"/>
    </row>
    <row r="7160" spans="1:11" x14ac:dyDescent="0.25">
      <c r="A7160" s="2"/>
      <c r="B7160" s="2"/>
      <c r="C7160" s="2"/>
      <c r="E7160" s="2"/>
      <c r="G7160" s="2"/>
      <c r="H7160" s="6"/>
      <c r="I7160" s="9"/>
      <c r="J7160" s="9"/>
      <c r="K7160" s="9"/>
    </row>
    <row r="7161" spans="1:11" x14ac:dyDescent="0.25">
      <c r="A7161" s="2"/>
      <c r="B7161" s="2"/>
      <c r="C7161" s="2"/>
      <c r="E7161" s="2"/>
      <c r="G7161" s="2"/>
      <c r="H7161" s="6"/>
      <c r="I7161" s="9"/>
      <c r="J7161" s="9"/>
      <c r="K7161" s="9"/>
    </row>
    <row r="7162" spans="1:11" x14ac:dyDescent="0.25">
      <c r="A7162" s="2"/>
      <c r="B7162" s="2"/>
      <c r="C7162" s="2"/>
      <c r="E7162" s="2"/>
      <c r="G7162" s="2"/>
      <c r="H7162" s="6"/>
      <c r="I7162" s="9"/>
      <c r="J7162" s="9"/>
      <c r="K7162" s="9"/>
    </row>
    <row r="7163" spans="1:11" x14ac:dyDescent="0.25">
      <c r="A7163" s="2"/>
      <c r="B7163" s="2"/>
      <c r="C7163" s="2"/>
      <c r="E7163" s="2"/>
      <c r="G7163" s="2"/>
      <c r="H7163" s="6"/>
      <c r="I7163" s="9"/>
      <c r="J7163" s="9"/>
      <c r="K7163" s="9"/>
    </row>
    <row r="7164" spans="1:11" x14ac:dyDescent="0.25">
      <c r="A7164" s="2"/>
      <c r="B7164" s="2"/>
      <c r="C7164" s="2"/>
      <c r="E7164" s="2"/>
      <c r="G7164" s="2"/>
      <c r="H7164" s="6"/>
      <c r="I7164" s="9"/>
      <c r="J7164" s="9"/>
      <c r="K7164" s="9"/>
    </row>
    <row r="7165" spans="1:11" x14ac:dyDescent="0.25">
      <c r="A7165" s="2"/>
      <c r="B7165" s="2"/>
      <c r="C7165" s="2"/>
      <c r="E7165" s="2"/>
      <c r="G7165" s="2"/>
      <c r="H7165" s="6"/>
      <c r="I7165" s="9"/>
      <c r="J7165" s="9"/>
      <c r="K7165" s="9"/>
    </row>
    <row r="7166" spans="1:11" x14ac:dyDescent="0.25">
      <c r="A7166" s="2"/>
      <c r="B7166" s="2"/>
      <c r="C7166" s="2"/>
      <c r="E7166" s="2"/>
      <c r="G7166" s="2"/>
      <c r="H7166" s="6"/>
      <c r="I7166" s="9"/>
      <c r="J7166" s="9"/>
      <c r="K7166" s="9"/>
    </row>
    <row r="7167" spans="1:11" x14ac:dyDescent="0.25">
      <c r="A7167" s="2"/>
      <c r="B7167" s="2"/>
      <c r="C7167" s="2"/>
      <c r="E7167" s="2"/>
      <c r="G7167" s="2"/>
      <c r="H7167" s="6"/>
      <c r="I7167" s="9"/>
      <c r="J7167" s="9"/>
      <c r="K7167" s="9"/>
    </row>
    <row r="7168" spans="1:11" x14ac:dyDescent="0.25">
      <c r="A7168" s="2"/>
      <c r="B7168" s="2"/>
      <c r="C7168" s="2"/>
      <c r="E7168" s="2"/>
      <c r="G7168" s="2"/>
      <c r="H7168" s="6"/>
      <c r="I7168" s="9"/>
      <c r="J7168" s="9"/>
      <c r="K7168" s="9"/>
    </row>
    <row r="7169" spans="1:11" x14ac:dyDescent="0.25">
      <c r="A7169" s="2"/>
      <c r="B7169" s="2"/>
      <c r="C7169" s="2"/>
      <c r="E7169" s="2"/>
      <c r="G7169" s="2"/>
      <c r="H7169" s="6"/>
      <c r="I7169" s="9"/>
      <c r="J7169" s="9"/>
      <c r="K7169" s="9"/>
    </row>
    <row r="7170" spans="1:11" x14ac:dyDescent="0.25">
      <c r="A7170" s="2"/>
      <c r="B7170" s="2"/>
      <c r="C7170" s="2"/>
      <c r="E7170" s="2"/>
      <c r="G7170" s="2"/>
      <c r="H7170" s="6"/>
      <c r="I7170" s="9"/>
      <c r="J7170" s="9"/>
      <c r="K7170" s="9"/>
    </row>
    <row r="7171" spans="1:11" x14ac:dyDescent="0.25">
      <c r="A7171" s="2"/>
      <c r="B7171" s="2"/>
      <c r="C7171" s="2"/>
      <c r="E7171" s="2"/>
      <c r="G7171" s="2"/>
      <c r="H7171" s="6"/>
      <c r="I7171" s="9"/>
      <c r="J7171" s="9"/>
      <c r="K7171" s="9"/>
    </row>
    <row r="7172" spans="1:11" x14ac:dyDescent="0.25">
      <c r="A7172" s="2"/>
      <c r="B7172" s="2"/>
      <c r="C7172" s="2"/>
      <c r="E7172" s="2"/>
      <c r="G7172" s="2"/>
      <c r="H7172" s="6"/>
      <c r="I7172" s="9"/>
      <c r="J7172" s="9"/>
      <c r="K7172" s="9"/>
    </row>
    <row r="7173" spans="1:11" x14ac:dyDescent="0.25">
      <c r="A7173" s="2"/>
      <c r="B7173" s="2"/>
      <c r="C7173" s="2"/>
      <c r="E7173" s="2"/>
      <c r="G7173" s="2"/>
      <c r="H7173" s="6"/>
      <c r="I7173" s="9"/>
      <c r="J7173" s="9"/>
      <c r="K7173" s="9"/>
    </row>
    <row r="7174" spans="1:11" x14ac:dyDescent="0.25">
      <c r="A7174" s="2"/>
      <c r="B7174" s="2"/>
      <c r="C7174" s="2"/>
      <c r="E7174" s="2"/>
      <c r="G7174" s="2"/>
      <c r="H7174" s="6"/>
      <c r="I7174" s="9"/>
      <c r="J7174" s="9"/>
      <c r="K7174" s="9"/>
    </row>
    <row r="7175" spans="1:11" x14ac:dyDescent="0.25">
      <c r="A7175" s="2"/>
      <c r="B7175" s="2"/>
      <c r="C7175" s="2"/>
      <c r="E7175" s="2"/>
      <c r="G7175" s="2"/>
      <c r="H7175" s="6"/>
      <c r="I7175" s="9"/>
      <c r="J7175" s="9"/>
      <c r="K7175" s="9"/>
    </row>
    <row r="7176" spans="1:11" x14ac:dyDescent="0.25">
      <c r="A7176" s="2"/>
      <c r="B7176" s="2"/>
      <c r="C7176" s="2"/>
      <c r="E7176" s="2"/>
      <c r="G7176" s="2"/>
      <c r="H7176" s="6"/>
      <c r="I7176" s="9"/>
      <c r="J7176" s="9"/>
      <c r="K7176" s="9"/>
    </row>
    <row r="7177" spans="1:11" x14ac:dyDescent="0.25">
      <c r="A7177" s="2"/>
      <c r="B7177" s="2"/>
      <c r="C7177" s="2"/>
      <c r="E7177" s="2"/>
      <c r="G7177" s="2"/>
      <c r="H7177" s="6"/>
      <c r="I7177" s="9"/>
      <c r="J7177" s="9"/>
      <c r="K7177" s="9"/>
    </row>
    <row r="7178" spans="1:11" x14ac:dyDescent="0.25">
      <c r="A7178" s="2"/>
      <c r="B7178" s="2"/>
      <c r="C7178" s="2"/>
      <c r="E7178" s="2"/>
      <c r="G7178" s="2"/>
      <c r="H7178" s="6"/>
      <c r="I7178" s="9"/>
      <c r="J7178" s="9"/>
      <c r="K7178" s="9"/>
    </row>
    <row r="7179" spans="1:11" x14ac:dyDescent="0.25">
      <c r="A7179" s="2"/>
      <c r="B7179" s="2"/>
      <c r="C7179" s="2"/>
      <c r="E7179" s="2"/>
      <c r="G7179" s="2"/>
      <c r="H7179" s="6"/>
      <c r="I7179" s="9"/>
      <c r="J7179" s="9"/>
      <c r="K7179" s="9"/>
    </row>
    <row r="7180" spans="1:11" x14ac:dyDescent="0.25">
      <c r="A7180" s="2"/>
      <c r="B7180" s="2"/>
      <c r="C7180" s="2"/>
      <c r="E7180" s="2"/>
      <c r="G7180" s="2"/>
      <c r="H7180" s="6"/>
      <c r="I7180" s="9"/>
      <c r="J7180" s="9"/>
      <c r="K7180" s="9"/>
    </row>
    <row r="7181" spans="1:11" x14ac:dyDescent="0.25">
      <c r="A7181" s="2"/>
      <c r="B7181" s="2"/>
      <c r="C7181" s="2"/>
      <c r="E7181" s="2"/>
      <c r="G7181" s="2"/>
      <c r="H7181" s="6"/>
      <c r="I7181" s="9"/>
      <c r="J7181" s="9"/>
      <c r="K7181" s="9"/>
    </row>
    <row r="7182" spans="1:11" x14ac:dyDescent="0.25">
      <c r="A7182" s="2"/>
      <c r="B7182" s="2"/>
      <c r="C7182" s="2"/>
      <c r="E7182" s="2"/>
      <c r="G7182" s="2"/>
      <c r="H7182" s="6"/>
      <c r="I7182" s="9"/>
      <c r="J7182" s="9"/>
      <c r="K7182" s="9"/>
    </row>
    <row r="7183" spans="1:11" x14ac:dyDescent="0.25">
      <c r="A7183" s="2"/>
      <c r="B7183" s="2"/>
      <c r="C7183" s="2"/>
      <c r="E7183" s="2"/>
      <c r="G7183" s="2"/>
      <c r="H7183" s="6"/>
      <c r="I7183" s="9"/>
      <c r="J7183" s="9"/>
      <c r="K7183" s="9"/>
    </row>
    <row r="7184" spans="1:11" x14ac:dyDescent="0.25">
      <c r="A7184" s="2"/>
      <c r="B7184" s="2"/>
      <c r="C7184" s="2"/>
      <c r="E7184" s="2"/>
      <c r="G7184" s="2"/>
      <c r="H7184" s="6"/>
      <c r="I7184" s="9"/>
      <c r="J7184" s="9"/>
      <c r="K7184" s="9"/>
    </row>
    <row r="7185" spans="1:11" x14ac:dyDescent="0.25">
      <c r="A7185" s="2"/>
      <c r="B7185" s="2"/>
      <c r="C7185" s="2"/>
      <c r="E7185" s="2"/>
      <c r="G7185" s="2"/>
      <c r="H7185" s="6"/>
      <c r="I7185" s="9"/>
      <c r="J7185" s="9"/>
      <c r="K7185" s="9"/>
    </row>
    <row r="7186" spans="1:11" x14ac:dyDescent="0.25">
      <c r="A7186" s="2"/>
      <c r="B7186" s="2"/>
      <c r="C7186" s="2"/>
      <c r="E7186" s="2"/>
      <c r="G7186" s="2"/>
      <c r="H7186" s="6"/>
      <c r="I7186" s="9"/>
      <c r="J7186" s="9"/>
      <c r="K7186" s="9"/>
    </row>
    <row r="7187" spans="1:11" x14ac:dyDescent="0.25">
      <c r="A7187" s="2"/>
      <c r="B7187" s="2"/>
      <c r="C7187" s="2"/>
      <c r="E7187" s="2"/>
      <c r="G7187" s="2"/>
      <c r="H7187" s="6"/>
      <c r="I7187" s="9"/>
      <c r="J7187" s="9"/>
      <c r="K7187" s="9"/>
    </row>
    <row r="7188" spans="1:11" x14ac:dyDescent="0.25">
      <c r="A7188" s="2"/>
      <c r="B7188" s="2"/>
      <c r="C7188" s="2"/>
      <c r="E7188" s="2"/>
      <c r="G7188" s="2"/>
      <c r="H7188" s="6"/>
      <c r="I7188" s="9"/>
      <c r="J7188" s="9"/>
      <c r="K7188" s="9"/>
    </row>
    <row r="7189" spans="1:11" x14ac:dyDescent="0.25">
      <c r="A7189" s="2"/>
      <c r="B7189" s="2"/>
      <c r="C7189" s="2"/>
      <c r="E7189" s="2"/>
      <c r="G7189" s="2"/>
      <c r="H7189" s="6"/>
      <c r="I7189" s="9"/>
      <c r="J7189" s="9"/>
      <c r="K7189" s="9"/>
    </row>
    <row r="7190" spans="1:11" x14ac:dyDescent="0.25">
      <c r="A7190" s="2"/>
      <c r="B7190" s="2"/>
      <c r="C7190" s="2"/>
      <c r="E7190" s="2"/>
      <c r="G7190" s="2"/>
      <c r="H7190" s="6"/>
      <c r="I7190" s="9"/>
      <c r="J7190" s="9"/>
      <c r="K7190" s="9"/>
    </row>
    <row r="7191" spans="1:11" x14ac:dyDescent="0.25">
      <c r="A7191" s="2"/>
      <c r="B7191" s="2"/>
      <c r="C7191" s="2"/>
      <c r="E7191" s="2"/>
      <c r="G7191" s="2"/>
      <c r="H7191" s="6"/>
      <c r="I7191" s="9"/>
      <c r="J7191" s="9"/>
      <c r="K7191" s="9"/>
    </row>
    <row r="7192" spans="1:11" x14ac:dyDescent="0.25">
      <c r="A7192" s="2"/>
      <c r="B7192" s="2"/>
      <c r="C7192" s="2"/>
      <c r="E7192" s="2"/>
      <c r="G7192" s="2"/>
      <c r="H7192" s="6"/>
      <c r="I7192" s="9"/>
      <c r="J7192" s="9"/>
      <c r="K7192" s="9"/>
    </row>
    <row r="7193" spans="1:11" x14ac:dyDescent="0.25">
      <c r="A7193" s="2"/>
      <c r="B7193" s="2"/>
      <c r="C7193" s="2"/>
      <c r="E7193" s="2"/>
      <c r="G7193" s="2"/>
      <c r="H7193" s="6"/>
      <c r="I7193" s="9"/>
      <c r="J7193" s="9"/>
      <c r="K7193" s="9"/>
    </row>
    <row r="7194" spans="1:11" x14ac:dyDescent="0.25">
      <c r="A7194" s="2"/>
      <c r="B7194" s="2"/>
      <c r="C7194" s="2"/>
      <c r="E7194" s="2"/>
      <c r="G7194" s="2"/>
      <c r="H7194" s="6"/>
      <c r="I7194" s="9"/>
      <c r="J7194" s="9"/>
      <c r="K7194" s="9"/>
    </row>
    <row r="7195" spans="1:11" x14ac:dyDescent="0.25">
      <c r="A7195" s="2"/>
      <c r="B7195" s="2"/>
      <c r="C7195" s="2"/>
      <c r="E7195" s="2"/>
      <c r="G7195" s="2"/>
      <c r="H7195" s="6"/>
      <c r="I7195" s="9"/>
      <c r="J7195" s="9"/>
      <c r="K7195" s="9"/>
    </row>
    <row r="7196" spans="1:11" x14ac:dyDescent="0.25">
      <c r="A7196" s="2"/>
      <c r="B7196" s="2"/>
      <c r="C7196" s="2"/>
      <c r="E7196" s="2"/>
      <c r="G7196" s="2"/>
      <c r="H7196" s="6"/>
      <c r="I7196" s="9"/>
      <c r="J7196" s="9"/>
      <c r="K7196" s="9"/>
    </row>
    <row r="7197" spans="1:11" x14ac:dyDescent="0.25">
      <c r="A7197" s="2"/>
      <c r="B7197" s="2"/>
      <c r="C7197" s="2"/>
      <c r="E7197" s="2"/>
      <c r="G7197" s="2"/>
      <c r="H7197" s="6"/>
      <c r="I7197" s="9"/>
      <c r="J7197" s="9"/>
      <c r="K7197" s="9"/>
    </row>
    <row r="7198" spans="1:11" x14ac:dyDescent="0.25">
      <c r="A7198" s="2"/>
      <c r="B7198" s="2"/>
      <c r="C7198" s="2"/>
      <c r="E7198" s="2"/>
      <c r="G7198" s="2"/>
      <c r="H7198" s="6"/>
      <c r="I7198" s="9"/>
      <c r="J7198" s="9"/>
      <c r="K7198" s="9"/>
    </row>
    <row r="7199" spans="1:11" x14ac:dyDescent="0.25">
      <c r="A7199" s="2"/>
      <c r="B7199" s="2"/>
      <c r="C7199" s="2"/>
      <c r="E7199" s="2"/>
      <c r="G7199" s="2"/>
      <c r="H7199" s="6"/>
      <c r="I7199" s="9"/>
      <c r="J7199" s="9"/>
      <c r="K7199" s="9"/>
    </row>
    <row r="7200" spans="1:11" x14ac:dyDescent="0.25">
      <c r="A7200" s="2"/>
      <c r="B7200" s="2"/>
      <c r="C7200" s="2"/>
      <c r="E7200" s="2"/>
      <c r="G7200" s="2"/>
      <c r="H7200" s="6"/>
      <c r="I7200" s="9"/>
      <c r="J7200" s="9"/>
      <c r="K7200" s="9"/>
    </row>
    <row r="7201" spans="1:11" x14ac:dyDescent="0.25">
      <c r="A7201" s="2"/>
      <c r="B7201" s="2"/>
      <c r="C7201" s="2"/>
      <c r="E7201" s="2"/>
      <c r="G7201" s="2"/>
      <c r="H7201" s="6"/>
      <c r="I7201" s="9"/>
      <c r="J7201" s="9"/>
      <c r="K7201" s="9"/>
    </row>
    <row r="7202" spans="1:11" x14ac:dyDescent="0.25">
      <c r="A7202" s="2"/>
      <c r="B7202" s="2"/>
      <c r="C7202" s="2"/>
      <c r="E7202" s="2"/>
      <c r="G7202" s="2"/>
      <c r="H7202" s="6"/>
      <c r="I7202" s="9"/>
      <c r="J7202" s="9"/>
      <c r="K7202" s="9"/>
    </row>
    <row r="7203" spans="1:11" x14ac:dyDescent="0.25">
      <c r="A7203" s="2"/>
      <c r="B7203" s="2"/>
      <c r="C7203" s="2"/>
      <c r="E7203" s="2"/>
      <c r="G7203" s="2"/>
      <c r="H7203" s="6"/>
      <c r="I7203" s="9"/>
      <c r="J7203" s="9"/>
      <c r="K7203" s="9"/>
    </row>
    <row r="7204" spans="1:11" x14ac:dyDescent="0.25">
      <c r="A7204" s="2"/>
      <c r="B7204" s="2"/>
      <c r="C7204" s="2"/>
      <c r="E7204" s="2"/>
      <c r="G7204" s="2"/>
      <c r="H7204" s="6"/>
      <c r="I7204" s="9"/>
      <c r="J7204" s="9"/>
      <c r="K7204" s="9"/>
    </row>
    <row r="7205" spans="1:11" x14ac:dyDescent="0.25">
      <c r="A7205" s="2"/>
      <c r="B7205" s="2"/>
      <c r="C7205" s="2"/>
      <c r="E7205" s="2"/>
      <c r="G7205" s="2"/>
      <c r="H7205" s="6"/>
      <c r="I7205" s="9"/>
      <c r="J7205" s="9"/>
      <c r="K7205" s="9"/>
    </row>
    <row r="7206" spans="1:11" x14ac:dyDescent="0.25">
      <c r="A7206" s="2"/>
      <c r="B7206" s="2"/>
      <c r="C7206" s="2"/>
      <c r="E7206" s="2"/>
      <c r="G7206" s="2"/>
      <c r="H7206" s="6"/>
      <c r="I7206" s="9"/>
      <c r="J7206" s="9"/>
      <c r="K7206" s="9"/>
    </row>
    <row r="7207" spans="1:11" x14ac:dyDescent="0.25">
      <c r="A7207" s="2"/>
      <c r="B7207" s="2"/>
      <c r="C7207" s="2"/>
      <c r="E7207" s="2"/>
      <c r="G7207" s="2"/>
      <c r="H7207" s="6"/>
      <c r="I7207" s="9"/>
      <c r="J7207" s="9"/>
      <c r="K7207" s="9"/>
    </row>
    <row r="7208" spans="1:11" x14ac:dyDescent="0.25">
      <c r="A7208" s="2"/>
      <c r="B7208" s="2"/>
      <c r="C7208" s="2"/>
      <c r="E7208" s="2"/>
      <c r="G7208" s="2"/>
      <c r="H7208" s="6"/>
      <c r="I7208" s="9"/>
      <c r="J7208" s="9"/>
      <c r="K7208" s="9"/>
    </row>
    <row r="7209" spans="1:11" x14ac:dyDescent="0.25">
      <c r="A7209" s="2"/>
      <c r="B7209" s="2"/>
      <c r="C7209" s="2"/>
      <c r="E7209" s="2"/>
      <c r="G7209" s="2"/>
      <c r="H7209" s="6"/>
      <c r="I7209" s="9"/>
      <c r="J7209" s="9"/>
      <c r="K7209" s="9"/>
    </row>
    <row r="7210" spans="1:11" x14ac:dyDescent="0.25">
      <c r="A7210" s="2"/>
      <c r="B7210" s="2"/>
      <c r="C7210" s="2"/>
      <c r="E7210" s="2"/>
      <c r="G7210" s="2"/>
      <c r="H7210" s="6"/>
      <c r="I7210" s="9"/>
      <c r="J7210" s="9"/>
      <c r="K7210" s="9"/>
    </row>
    <row r="7211" spans="1:11" x14ac:dyDescent="0.25">
      <c r="A7211" s="2"/>
      <c r="B7211" s="2"/>
      <c r="C7211" s="2"/>
      <c r="E7211" s="2"/>
      <c r="G7211" s="2"/>
      <c r="H7211" s="6"/>
      <c r="I7211" s="9"/>
      <c r="J7211" s="9"/>
      <c r="K7211" s="9"/>
    </row>
    <row r="7212" spans="1:11" x14ac:dyDescent="0.25">
      <c r="A7212" s="2"/>
      <c r="B7212" s="2"/>
      <c r="C7212" s="2"/>
      <c r="E7212" s="2"/>
      <c r="G7212" s="2"/>
      <c r="H7212" s="6"/>
      <c r="I7212" s="9"/>
      <c r="J7212" s="9"/>
      <c r="K7212" s="9"/>
    </row>
    <row r="7213" spans="1:11" x14ac:dyDescent="0.25">
      <c r="A7213" s="2"/>
      <c r="B7213" s="2"/>
      <c r="C7213" s="2"/>
      <c r="E7213" s="2"/>
      <c r="G7213" s="2"/>
      <c r="H7213" s="6"/>
      <c r="I7213" s="9"/>
      <c r="J7213" s="9"/>
      <c r="K7213" s="9"/>
    </row>
    <row r="7214" spans="1:11" x14ac:dyDescent="0.25">
      <c r="A7214" s="2"/>
      <c r="B7214" s="2"/>
      <c r="C7214" s="2"/>
      <c r="E7214" s="2"/>
      <c r="G7214" s="2"/>
      <c r="H7214" s="6"/>
      <c r="I7214" s="9"/>
      <c r="J7214" s="9"/>
      <c r="K7214" s="9"/>
    </row>
    <row r="7215" spans="1:11" x14ac:dyDescent="0.25">
      <c r="A7215" s="2"/>
      <c r="B7215" s="2"/>
      <c r="C7215" s="2"/>
      <c r="E7215" s="2"/>
      <c r="G7215" s="2"/>
      <c r="H7215" s="6"/>
      <c r="I7215" s="9"/>
      <c r="J7215" s="9"/>
      <c r="K7215" s="9"/>
    </row>
    <row r="7216" spans="1:11" x14ac:dyDescent="0.25">
      <c r="A7216" s="2"/>
      <c r="B7216" s="2"/>
      <c r="C7216" s="2"/>
      <c r="E7216" s="2"/>
      <c r="G7216" s="2"/>
      <c r="H7216" s="6"/>
      <c r="I7216" s="9"/>
      <c r="J7216" s="9"/>
      <c r="K7216" s="9"/>
    </row>
    <row r="7217" spans="1:11" x14ac:dyDescent="0.25">
      <c r="A7217" s="2"/>
      <c r="B7217" s="2"/>
      <c r="C7217" s="2"/>
      <c r="E7217" s="2"/>
      <c r="G7217" s="2"/>
      <c r="H7217" s="6"/>
      <c r="I7217" s="9"/>
      <c r="J7217" s="9"/>
      <c r="K7217" s="9"/>
    </row>
    <row r="7218" spans="1:11" x14ac:dyDescent="0.25">
      <c r="A7218" s="2"/>
      <c r="B7218" s="2"/>
      <c r="C7218" s="2"/>
      <c r="E7218" s="2"/>
      <c r="G7218" s="2"/>
      <c r="H7218" s="6"/>
      <c r="I7218" s="9"/>
      <c r="J7218" s="9"/>
      <c r="K7218" s="9"/>
    </row>
    <row r="7219" spans="1:11" x14ac:dyDescent="0.25">
      <c r="A7219" s="2"/>
      <c r="B7219" s="2"/>
      <c r="C7219" s="2"/>
      <c r="E7219" s="2"/>
      <c r="G7219" s="2"/>
      <c r="H7219" s="6"/>
      <c r="I7219" s="9"/>
      <c r="J7219" s="9"/>
      <c r="K7219" s="9"/>
    </row>
    <row r="7220" spans="1:11" x14ac:dyDescent="0.25">
      <c r="A7220" s="2"/>
      <c r="B7220" s="2"/>
      <c r="C7220" s="2"/>
      <c r="E7220" s="2"/>
      <c r="G7220" s="2"/>
      <c r="H7220" s="6"/>
      <c r="I7220" s="9"/>
      <c r="J7220" s="9"/>
      <c r="K7220" s="9"/>
    </row>
    <row r="7221" spans="1:11" x14ac:dyDescent="0.25">
      <c r="A7221" s="2"/>
      <c r="B7221" s="2"/>
      <c r="C7221" s="2"/>
      <c r="E7221" s="2"/>
      <c r="G7221" s="2"/>
      <c r="H7221" s="6"/>
      <c r="I7221" s="9"/>
      <c r="J7221" s="9"/>
      <c r="K7221" s="9"/>
    </row>
    <row r="7222" spans="1:11" x14ac:dyDescent="0.25">
      <c r="A7222" s="2"/>
      <c r="B7222" s="2"/>
      <c r="C7222" s="2"/>
      <c r="E7222" s="2"/>
      <c r="G7222" s="2"/>
      <c r="H7222" s="6"/>
      <c r="I7222" s="9"/>
      <c r="J7222" s="9"/>
      <c r="K7222" s="9"/>
    </row>
    <row r="7223" spans="1:11" x14ac:dyDescent="0.25">
      <c r="A7223" s="2"/>
      <c r="B7223" s="2"/>
      <c r="C7223" s="2"/>
      <c r="E7223" s="2"/>
      <c r="G7223" s="2"/>
      <c r="H7223" s="6"/>
      <c r="I7223" s="9"/>
      <c r="J7223" s="9"/>
      <c r="K7223" s="9"/>
    </row>
    <row r="7224" spans="1:11" x14ac:dyDescent="0.25">
      <c r="A7224" s="2"/>
      <c r="B7224" s="2"/>
      <c r="C7224" s="2"/>
      <c r="E7224" s="2"/>
      <c r="G7224" s="2"/>
      <c r="H7224" s="6"/>
      <c r="I7224" s="9"/>
      <c r="J7224" s="9"/>
      <c r="K7224" s="9"/>
    </row>
    <row r="7225" spans="1:11" x14ac:dyDescent="0.25">
      <c r="A7225" s="2"/>
      <c r="B7225" s="2"/>
      <c r="C7225" s="2"/>
      <c r="E7225" s="2"/>
      <c r="G7225" s="2"/>
      <c r="H7225" s="6"/>
      <c r="I7225" s="9"/>
      <c r="J7225" s="9"/>
      <c r="K7225" s="9"/>
    </row>
    <row r="7226" spans="1:11" x14ac:dyDescent="0.25">
      <c r="A7226" s="2"/>
      <c r="B7226" s="2"/>
      <c r="C7226" s="2"/>
      <c r="E7226" s="2"/>
      <c r="G7226" s="2"/>
      <c r="H7226" s="6"/>
      <c r="I7226" s="9"/>
      <c r="J7226" s="9"/>
      <c r="K7226" s="9"/>
    </row>
    <row r="7227" spans="1:11" x14ac:dyDescent="0.25">
      <c r="A7227" s="2"/>
      <c r="B7227" s="2"/>
      <c r="C7227" s="2"/>
      <c r="E7227" s="2"/>
      <c r="G7227" s="2"/>
      <c r="H7227" s="6"/>
      <c r="I7227" s="9"/>
      <c r="J7227" s="9"/>
      <c r="K7227" s="9"/>
    </row>
    <row r="7228" spans="1:11" x14ac:dyDescent="0.25">
      <c r="A7228" s="2"/>
      <c r="B7228" s="2"/>
      <c r="C7228" s="2"/>
      <c r="E7228" s="2"/>
      <c r="G7228" s="2"/>
      <c r="H7228" s="6"/>
      <c r="I7228" s="9"/>
      <c r="J7228" s="9"/>
      <c r="K7228" s="9"/>
    </row>
    <row r="7229" spans="1:11" x14ac:dyDescent="0.25">
      <c r="A7229" s="2"/>
      <c r="B7229" s="2"/>
      <c r="C7229" s="2"/>
      <c r="E7229" s="2"/>
      <c r="G7229" s="2"/>
      <c r="H7229" s="6"/>
      <c r="I7229" s="9"/>
      <c r="J7229" s="9"/>
      <c r="K7229" s="9"/>
    </row>
    <row r="7230" spans="1:11" x14ac:dyDescent="0.25">
      <c r="A7230" s="2"/>
      <c r="B7230" s="2"/>
      <c r="C7230" s="2"/>
      <c r="E7230" s="2"/>
      <c r="G7230" s="2"/>
      <c r="H7230" s="6"/>
      <c r="I7230" s="9"/>
      <c r="J7230" s="9"/>
      <c r="K7230" s="9"/>
    </row>
    <row r="7231" spans="1:11" x14ac:dyDescent="0.25">
      <c r="A7231" s="2"/>
      <c r="B7231" s="2"/>
      <c r="C7231" s="2"/>
      <c r="E7231" s="2"/>
      <c r="G7231" s="2"/>
      <c r="H7231" s="6"/>
      <c r="I7231" s="9"/>
      <c r="J7231" s="9"/>
      <c r="K7231" s="9"/>
    </row>
    <row r="7232" spans="1:11" x14ac:dyDescent="0.25">
      <c r="A7232" s="2"/>
      <c r="B7232" s="2"/>
      <c r="C7232" s="2"/>
      <c r="E7232" s="2"/>
      <c r="G7232" s="2"/>
      <c r="H7232" s="6"/>
      <c r="I7232" s="9"/>
      <c r="J7232" s="9"/>
      <c r="K7232" s="9"/>
    </row>
    <row r="7233" spans="1:11" x14ac:dyDescent="0.25">
      <c r="A7233" s="2"/>
      <c r="B7233" s="2"/>
      <c r="C7233" s="2"/>
      <c r="E7233" s="2"/>
      <c r="G7233" s="2"/>
      <c r="H7233" s="6"/>
      <c r="I7233" s="9"/>
      <c r="J7233" s="9"/>
      <c r="K7233" s="9"/>
    </row>
    <row r="7234" spans="1:11" x14ac:dyDescent="0.25">
      <c r="A7234" s="2"/>
      <c r="B7234" s="2"/>
      <c r="C7234" s="2"/>
      <c r="E7234" s="2"/>
      <c r="G7234" s="2"/>
      <c r="H7234" s="6"/>
      <c r="I7234" s="9"/>
      <c r="J7234" s="9"/>
      <c r="K7234" s="9"/>
    </row>
    <row r="7235" spans="1:11" x14ac:dyDescent="0.25">
      <c r="A7235" s="2"/>
      <c r="B7235" s="2"/>
      <c r="C7235" s="2"/>
      <c r="E7235" s="2"/>
      <c r="G7235" s="2"/>
      <c r="H7235" s="6"/>
      <c r="I7235" s="9"/>
      <c r="J7235" s="9"/>
      <c r="K7235" s="9"/>
    </row>
    <row r="7236" spans="1:11" x14ac:dyDescent="0.25">
      <c r="A7236" s="2"/>
      <c r="B7236" s="2"/>
      <c r="C7236" s="2"/>
      <c r="E7236" s="2"/>
      <c r="G7236" s="2"/>
      <c r="H7236" s="6"/>
      <c r="I7236" s="9"/>
      <c r="J7236" s="9"/>
      <c r="K7236" s="9"/>
    </row>
    <row r="7237" spans="1:11" x14ac:dyDescent="0.25">
      <c r="A7237" s="2"/>
      <c r="B7237" s="2"/>
      <c r="C7237" s="2"/>
      <c r="E7237" s="2"/>
      <c r="G7237" s="2"/>
      <c r="H7237" s="6"/>
      <c r="I7237" s="9"/>
      <c r="J7237" s="9"/>
      <c r="K7237" s="9"/>
    </row>
    <row r="7238" spans="1:11" x14ac:dyDescent="0.25">
      <c r="A7238" s="2"/>
      <c r="B7238" s="2"/>
      <c r="C7238" s="2"/>
      <c r="E7238" s="2"/>
      <c r="G7238" s="2"/>
      <c r="H7238" s="6"/>
      <c r="I7238" s="9"/>
      <c r="J7238" s="9"/>
      <c r="K7238" s="9"/>
    </row>
    <row r="7239" spans="1:11" x14ac:dyDescent="0.25">
      <c r="A7239" s="2"/>
      <c r="B7239" s="2"/>
      <c r="C7239" s="2"/>
      <c r="E7239" s="2"/>
      <c r="G7239" s="2"/>
      <c r="H7239" s="6"/>
      <c r="I7239" s="9"/>
      <c r="J7239" s="9"/>
      <c r="K7239" s="9"/>
    </row>
    <row r="7240" spans="1:11" x14ac:dyDescent="0.25">
      <c r="A7240" s="2"/>
      <c r="B7240" s="2"/>
      <c r="C7240" s="2"/>
      <c r="E7240" s="2"/>
      <c r="G7240" s="2"/>
      <c r="H7240" s="6"/>
      <c r="I7240" s="9"/>
      <c r="J7240" s="9"/>
      <c r="K7240" s="9"/>
    </row>
    <row r="7241" spans="1:11" x14ac:dyDescent="0.25">
      <c r="A7241" s="2"/>
      <c r="B7241" s="2"/>
      <c r="C7241" s="2"/>
      <c r="E7241" s="2"/>
      <c r="G7241" s="2"/>
      <c r="H7241" s="6"/>
      <c r="I7241" s="9"/>
      <c r="J7241" s="9"/>
      <c r="K7241" s="9"/>
    </row>
    <row r="7242" spans="1:11" x14ac:dyDescent="0.25">
      <c r="A7242" s="2"/>
      <c r="B7242" s="2"/>
      <c r="C7242" s="2"/>
      <c r="E7242" s="2"/>
      <c r="G7242" s="2"/>
      <c r="H7242" s="6"/>
      <c r="I7242" s="9"/>
      <c r="J7242" s="9"/>
      <c r="K7242" s="9"/>
    </row>
    <row r="7243" spans="1:11" x14ac:dyDescent="0.25">
      <c r="A7243" s="2"/>
      <c r="B7243" s="2"/>
      <c r="C7243" s="2"/>
      <c r="E7243" s="2"/>
      <c r="G7243" s="2"/>
      <c r="H7243" s="6"/>
      <c r="I7243" s="9"/>
      <c r="J7243" s="9"/>
      <c r="K7243" s="9"/>
    </row>
    <row r="7244" spans="1:11" x14ac:dyDescent="0.25">
      <c r="A7244" s="2"/>
      <c r="B7244" s="2"/>
      <c r="C7244" s="2"/>
      <c r="E7244" s="2"/>
      <c r="G7244" s="2"/>
      <c r="H7244" s="6"/>
      <c r="I7244" s="9"/>
      <c r="J7244" s="9"/>
      <c r="K7244" s="9"/>
    </row>
    <row r="7245" spans="1:11" x14ac:dyDescent="0.25">
      <c r="A7245" s="2"/>
      <c r="B7245" s="2"/>
      <c r="C7245" s="2"/>
      <c r="E7245" s="2"/>
      <c r="G7245" s="2"/>
      <c r="H7245" s="6"/>
      <c r="I7245" s="9"/>
      <c r="J7245" s="9"/>
      <c r="K7245" s="9"/>
    </row>
    <row r="7246" spans="1:11" x14ac:dyDescent="0.25">
      <c r="A7246" s="2"/>
      <c r="B7246" s="2"/>
      <c r="C7246" s="2"/>
      <c r="E7246" s="2"/>
      <c r="G7246" s="2"/>
      <c r="H7246" s="6"/>
      <c r="I7246" s="9"/>
      <c r="J7246" s="9"/>
      <c r="K7246" s="9"/>
    </row>
    <row r="7247" spans="1:11" x14ac:dyDescent="0.25">
      <c r="A7247" s="2"/>
      <c r="B7247" s="2"/>
      <c r="C7247" s="2"/>
      <c r="E7247" s="2"/>
      <c r="G7247" s="2"/>
      <c r="H7247" s="6"/>
      <c r="I7247" s="9"/>
      <c r="J7247" s="9"/>
      <c r="K7247" s="9"/>
    </row>
    <row r="7248" spans="1:11" x14ac:dyDescent="0.25">
      <c r="A7248" s="2"/>
      <c r="B7248" s="2"/>
      <c r="C7248" s="2"/>
      <c r="E7248" s="2"/>
      <c r="G7248" s="2"/>
      <c r="H7248" s="6"/>
      <c r="I7248" s="9"/>
      <c r="J7248" s="9"/>
      <c r="K7248" s="9"/>
    </row>
    <row r="7249" spans="1:11" x14ac:dyDescent="0.25">
      <c r="A7249" s="2"/>
      <c r="B7249" s="2"/>
      <c r="C7249" s="2"/>
      <c r="E7249" s="2"/>
      <c r="G7249" s="2"/>
      <c r="H7249" s="6"/>
      <c r="I7249" s="9"/>
      <c r="J7249" s="9"/>
      <c r="K7249" s="9"/>
    </row>
    <row r="7250" spans="1:11" x14ac:dyDescent="0.25">
      <c r="A7250" s="2"/>
      <c r="B7250" s="2"/>
      <c r="C7250" s="2"/>
      <c r="E7250" s="2"/>
      <c r="G7250" s="2"/>
      <c r="H7250" s="6"/>
      <c r="I7250" s="9"/>
      <c r="J7250" s="9"/>
      <c r="K7250" s="9"/>
    </row>
    <row r="7251" spans="1:11" x14ac:dyDescent="0.25">
      <c r="A7251" s="2"/>
      <c r="B7251" s="2"/>
      <c r="C7251" s="2"/>
      <c r="E7251" s="2"/>
      <c r="G7251" s="2"/>
      <c r="H7251" s="6"/>
      <c r="I7251" s="9"/>
      <c r="J7251" s="9"/>
      <c r="K7251" s="9"/>
    </row>
    <row r="7252" spans="1:11" x14ac:dyDescent="0.25">
      <c r="A7252" s="2"/>
      <c r="B7252" s="2"/>
      <c r="C7252" s="2"/>
      <c r="E7252" s="2"/>
      <c r="G7252" s="2"/>
      <c r="H7252" s="6"/>
      <c r="I7252" s="9"/>
      <c r="J7252" s="9"/>
      <c r="K7252" s="9"/>
    </row>
    <row r="7253" spans="1:11" x14ac:dyDescent="0.25">
      <c r="A7253" s="2"/>
      <c r="B7253" s="2"/>
      <c r="C7253" s="2"/>
      <c r="E7253" s="2"/>
      <c r="G7253" s="2"/>
      <c r="H7253" s="6"/>
      <c r="I7253" s="9"/>
      <c r="J7253" s="9"/>
      <c r="K7253" s="9"/>
    </row>
    <row r="7254" spans="1:11" x14ac:dyDescent="0.25">
      <c r="A7254" s="2"/>
      <c r="B7254" s="2"/>
      <c r="C7254" s="2"/>
      <c r="E7254" s="2"/>
      <c r="G7254" s="2"/>
      <c r="H7254" s="6"/>
      <c r="I7254" s="9"/>
      <c r="J7254" s="9"/>
      <c r="K7254" s="9"/>
    </row>
    <row r="7255" spans="1:11" x14ac:dyDescent="0.25">
      <c r="A7255" s="2"/>
      <c r="B7255" s="2"/>
      <c r="C7255" s="2"/>
      <c r="E7255" s="2"/>
      <c r="G7255" s="2"/>
      <c r="H7255" s="6"/>
      <c r="I7255" s="9"/>
      <c r="J7255" s="9"/>
      <c r="K7255" s="9"/>
    </row>
    <row r="7256" spans="1:11" x14ac:dyDescent="0.25">
      <c r="A7256" s="2"/>
      <c r="B7256" s="2"/>
      <c r="C7256" s="2"/>
      <c r="E7256" s="2"/>
      <c r="G7256" s="2"/>
      <c r="H7256" s="6"/>
      <c r="I7256" s="9"/>
      <c r="J7256" s="9"/>
      <c r="K7256" s="9"/>
    </row>
    <row r="7257" spans="1:11" x14ac:dyDescent="0.25">
      <c r="A7257" s="2"/>
      <c r="B7257" s="2"/>
      <c r="C7257" s="2"/>
      <c r="E7257" s="2"/>
      <c r="G7257" s="2"/>
      <c r="H7257" s="6"/>
      <c r="I7257" s="9"/>
      <c r="J7257" s="9"/>
      <c r="K7257" s="9"/>
    </row>
    <row r="7258" spans="1:11" x14ac:dyDescent="0.25">
      <c r="A7258" s="2"/>
      <c r="B7258" s="2"/>
      <c r="C7258" s="2"/>
      <c r="E7258" s="2"/>
      <c r="G7258" s="2"/>
      <c r="H7258" s="6"/>
      <c r="I7258" s="9"/>
      <c r="J7258" s="9"/>
      <c r="K7258" s="9"/>
    </row>
    <row r="7259" spans="1:11" x14ac:dyDescent="0.25">
      <c r="A7259" s="2"/>
      <c r="B7259" s="2"/>
      <c r="C7259" s="2"/>
      <c r="E7259" s="2"/>
      <c r="G7259" s="2"/>
      <c r="H7259" s="6"/>
      <c r="I7259" s="9"/>
      <c r="J7259" s="9"/>
      <c r="K7259" s="9"/>
    </row>
    <row r="7260" spans="1:11" x14ac:dyDescent="0.25">
      <c r="A7260" s="2"/>
      <c r="B7260" s="2"/>
      <c r="C7260" s="2"/>
      <c r="E7260" s="2"/>
      <c r="G7260" s="2"/>
      <c r="H7260" s="6"/>
      <c r="I7260" s="9"/>
      <c r="J7260" s="9"/>
      <c r="K7260" s="9"/>
    </row>
    <row r="7261" spans="1:11" x14ac:dyDescent="0.25">
      <c r="A7261" s="2"/>
      <c r="B7261" s="2"/>
      <c r="C7261" s="2"/>
      <c r="E7261" s="2"/>
      <c r="G7261" s="2"/>
      <c r="H7261" s="6"/>
      <c r="I7261" s="9"/>
      <c r="J7261" s="9"/>
      <c r="K7261" s="9"/>
    </row>
    <row r="7262" spans="1:11" x14ac:dyDescent="0.25">
      <c r="A7262" s="2"/>
      <c r="B7262" s="2"/>
      <c r="C7262" s="2"/>
      <c r="E7262" s="2"/>
      <c r="G7262" s="2"/>
      <c r="H7262" s="6"/>
      <c r="I7262" s="9"/>
      <c r="J7262" s="9"/>
      <c r="K7262" s="9"/>
    </row>
    <row r="7263" spans="1:11" x14ac:dyDescent="0.25">
      <c r="A7263" s="2"/>
      <c r="B7263" s="2"/>
      <c r="C7263" s="2"/>
      <c r="E7263" s="2"/>
      <c r="G7263" s="2"/>
      <c r="H7263" s="6"/>
      <c r="I7263" s="9"/>
      <c r="J7263" s="9"/>
      <c r="K7263" s="9"/>
    </row>
    <row r="7264" spans="1:11" x14ac:dyDescent="0.25">
      <c r="A7264" s="2"/>
      <c r="B7264" s="2"/>
      <c r="C7264" s="2"/>
      <c r="E7264" s="2"/>
      <c r="G7264" s="2"/>
      <c r="H7264" s="6"/>
      <c r="I7264" s="9"/>
      <c r="J7264" s="9"/>
      <c r="K7264" s="9"/>
    </row>
    <row r="7265" spans="1:11" x14ac:dyDescent="0.25">
      <c r="A7265" s="2"/>
      <c r="B7265" s="2"/>
      <c r="C7265" s="2"/>
      <c r="E7265" s="2"/>
      <c r="G7265" s="2"/>
      <c r="H7265" s="6"/>
      <c r="I7265" s="9"/>
      <c r="J7265" s="9"/>
      <c r="K7265" s="9"/>
    </row>
    <row r="7266" spans="1:11" x14ac:dyDescent="0.25">
      <c r="A7266" s="2"/>
      <c r="B7266" s="2"/>
      <c r="C7266" s="2"/>
      <c r="E7266" s="2"/>
      <c r="G7266" s="2"/>
      <c r="H7266" s="6"/>
      <c r="I7266" s="9"/>
      <c r="J7266" s="9"/>
      <c r="K7266" s="9"/>
    </row>
    <row r="7267" spans="1:11" x14ac:dyDescent="0.25">
      <c r="A7267" s="2"/>
      <c r="B7267" s="2"/>
      <c r="C7267" s="2"/>
      <c r="E7267" s="2"/>
      <c r="G7267" s="2"/>
      <c r="H7267" s="6"/>
      <c r="I7267" s="9"/>
      <c r="J7267" s="9"/>
      <c r="K7267" s="9"/>
    </row>
    <row r="7268" spans="1:11" x14ac:dyDescent="0.25">
      <c r="A7268" s="2"/>
      <c r="B7268" s="2"/>
      <c r="C7268" s="2"/>
      <c r="E7268" s="2"/>
      <c r="G7268" s="2"/>
      <c r="H7268" s="6"/>
      <c r="I7268" s="9"/>
      <c r="J7268" s="9"/>
      <c r="K7268" s="9"/>
    </row>
    <row r="7269" spans="1:11" x14ac:dyDescent="0.25">
      <c r="A7269" s="2"/>
      <c r="B7269" s="2"/>
      <c r="C7269" s="2"/>
      <c r="E7269" s="2"/>
      <c r="G7269" s="2"/>
      <c r="H7269" s="6"/>
      <c r="I7269" s="9"/>
      <c r="J7269" s="9"/>
      <c r="K7269" s="9"/>
    </row>
    <row r="7270" spans="1:11" x14ac:dyDescent="0.25">
      <c r="A7270" s="2"/>
      <c r="B7270" s="2"/>
      <c r="C7270" s="2"/>
      <c r="E7270" s="2"/>
      <c r="G7270" s="2"/>
      <c r="H7270" s="6"/>
      <c r="I7270" s="9"/>
      <c r="J7270" s="9"/>
      <c r="K7270" s="9"/>
    </row>
    <row r="7271" spans="1:11" x14ac:dyDescent="0.25">
      <c r="A7271" s="2"/>
      <c r="B7271" s="2"/>
      <c r="C7271" s="2"/>
      <c r="E7271" s="2"/>
      <c r="G7271" s="2"/>
      <c r="H7271" s="6"/>
      <c r="I7271" s="9"/>
      <c r="J7271" s="9"/>
      <c r="K7271" s="9"/>
    </row>
    <row r="7272" spans="1:11" x14ac:dyDescent="0.25">
      <c r="A7272" s="2"/>
      <c r="B7272" s="2"/>
      <c r="C7272" s="2"/>
      <c r="E7272" s="2"/>
      <c r="G7272" s="2"/>
      <c r="H7272" s="6"/>
      <c r="I7272" s="9"/>
      <c r="J7272" s="9"/>
      <c r="K7272" s="9"/>
    </row>
    <row r="7273" spans="1:11" x14ac:dyDescent="0.25">
      <c r="A7273" s="2"/>
      <c r="B7273" s="2"/>
      <c r="C7273" s="2"/>
      <c r="E7273" s="2"/>
      <c r="G7273" s="2"/>
      <c r="H7273" s="6"/>
      <c r="I7273" s="9"/>
      <c r="J7273" s="9"/>
      <c r="K7273" s="9"/>
    </row>
    <row r="7274" spans="1:11" x14ac:dyDescent="0.25">
      <c r="A7274" s="2"/>
      <c r="B7274" s="2"/>
      <c r="C7274" s="2"/>
      <c r="E7274" s="2"/>
      <c r="G7274" s="2"/>
      <c r="H7274" s="6"/>
      <c r="I7274" s="9"/>
      <c r="J7274" s="9"/>
      <c r="K7274" s="9"/>
    </row>
    <row r="7275" spans="1:11" x14ac:dyDescent="0.25">
      <c r="A7275" s="2"/>
      <c r="B7275" s="2"/>
      <c r="C7275" s="2"/>
      <c r="E7275" s="2"/>
      <c r="G7275" s="2"/>
      <c r="H7275" s="6"/>
      <c r="I7275" s="9"/>
      <c r="J7275" s="9"/>
      <c r="K7275" s="9"/>
    </row>
    <row r="7276" spans="1:11" x14ac:dyDescent="0.25">
      <c r="A7276" s="2"/>
      <c r="B7276" s="2"/>
      <c r="C7276" s="2"/>
      <c r="E7276" s="2"/>
      <c r="G7276" s="2"/>
      <c r="H7276" s="6"/>
      <c r="I7276" s="9"/>
      <c r="J7276" s="9"/>
      <c r="K7276" s="9"/>
    </row>
    <row r="7277" spans="1:11" x14ac:dyDescent="0.25">
      <c r="A7277" s="2"/>
      <c r="B7277" s="2"/>
      <c r="C7277" s="2"/>
      <c r="E7277" s="2"/>
      <c r="G7277" s="2"/>
      <c r="H7277" s="6"/>
      <c r="I7277" s="9"/>
      <c r="J7277" s="9"/>
      <c r="K7277" s="9"/>
    </row>
    <row r="7278" spans="1:11" x14ac:dyDescent="0.25">
      <c r="A7278" s="2"/>
      <c r="B7278" s="2"/>
      <c r="C7278" s="2"/>
      <c r="E7278" s="2"/>
      <c r="G7278" s="2"/>
      <c r="H7278" s="6"/>
      <c r="I7278" s="9"/>
      <c r="J7278" s="9"/>
      <c r="K7278" s="9"/>
    </row>
    <row r="7279" spans="1:11" x14ac:dyDescent="0.25">
      <c r="A7279" s="2"/>
      <c r="B7279" s="2"/>
      <c r="C7279" s="2"/>
      <c r="E7279" s="2"/>
      <c r="G7279" s="2"/>
      <c r="H7279" s="6"/>
      <c r="I7279" s="9"/>
      <c r="J7279" s="9"/>
      <c r="K7279" s="9"/>
    </row>
    <row r="7280" spans="1:11" x14ac:dyDescent="0.25">
      <c r="A7280" s="2"/>
      <c r="B7280" s="2"/>
      <c r="C7280" s="2"/>
      <c r="E7280" s="2"/>
      <c r="G7280" s="2"/>
      <c r="H7280" s="6"/>
      <c r="I7280" s="9"/>
      <c r="J7280" s="9"/>
      <c r="K7280" s="9"/>
    </row>
    <row r="7281" spans="1:11" x14ac:dyDescent="0.25">
      <c r="A7281" s="2"/>
      <c r="B7281" s="2"/>
      <c r="C7281" s="2"/>
      <c r="E7281" s="2"/>
      <c r="G7281" s="2"/>
      <c r="H7281" s="6"/>
      <c r="I7281" s="9"/>
      <c r="J7281" s="9"/>
      <c r="K7281" s="9"/>
    </row>
    <row r="7282" spans="1:11" x14ac:dyDescent="0.25">
      <c r="A7282" s="2"/>
      <c r="B7282" s="2"/>
      <c r="C7282" s="2"/>
      <c r="E7282" s="2"/>
      <c r="G7282" s="2"/>
      <c r="H7282" s="6"/>
      <c r="I7282" s="9"/>
      <c r="J7282" s="9"/>
      <c r="K7282" s="9"/>
    </row>
    <row r="7283" spans="1:11" x14ac:dyDescent="0.25">
      <c r="A7283" s="2"/>
      <c r="B7283" s="2"/>
      <c r="C7283" s="2"/>
      <c r="E7283" s="2"/>
      <c r="G7283" s="2"/>
      <c r="H7283" s="6"/>
      <c r="I7283" s="9"/>
      <c r="J7283" s="9"/>
      <c r="K7283" s="9"/>
    </row>
    <row r="7284" spans="1:11" x14ac:dyDescent="0.25">
      <c r="A7284" s="2"/>
      <c r="B7284" s="2"/>
      <c r="C7284" s="2"/>
      <c r="E7284" s="2"/>
      <c r="G7284" s="2"/>
      <c r="H7284" s="6"/>
      <c r="I7284" s="9"/>
      <c r="J7284" s="9"/>
      <c r="K7284" s="9"/>
    </row>
    <row r="7285" spans="1:11" x14ac:dyDescent="0.25">
      <c r="A7285" s="2"/>
      <c r="B7285" s="2"/>
      <c r="C7285" s="2"/>
      <c r="E7285" s="2"/>
      <c r="G7285" s="2"/>
      <c r="H7285" s="6"/>
      <c r="I7285" s="9"/>
      <c r="J7285" s="9"/>
      <c r="K7285" s="9"/>
    </row>
    <row r="7286" spans="1:11" x14ac:dyDescent="0.25">
      <c r="A7286" s="2"/>
      <c r="B7286" s="2"/>
      <c r="C7286" s="2"/>
      <c r="E7286" s="2"/>
      <c r="G7286" s="2"/>
      <c r="H7286" s="6"/>
      <c r="I7286" s="9"/>
      <c r="J7286" s="9"/>
      <c r="K7286" s="9"/>
    </row>
    <row r="7287" spans="1:11" x14ac:dyDescent="0.25">
      <c r="A7287" s="2"/>
      <c r="B7287" s="2"/>
      <c r="C7287" s="2"/>
      <c r="E7287" s="2"/>
      <c r="G7287" s="2"/>
      <c r="H7287" s="6"/>
      <c r="I7287" s="9"/>
      <c r="J7287" s="9"/>
      <c r="K7287" s="9"/>
    </row>
    <row r="7288" spans="1:11" x14ac:dyDescent="0.25">
      <c r="A7288" s="2"/>
      <c r="B7288" s="2"/>
      <c r="C7288" s="2"/>
      <c r="E7288" s="2"/>
      <c r="G7288" s="2"/>
      <c r="H7288" s="6"/>
      <c r="I7288" s="9"/>
      <c r="J7288" s="9"/>
      <c r="K7288" s="9"/>
    </row>
    <row r="7289" spans="1:11" x14ac:dyDescent="0.25">
      <c r="A7289" s="2"/>
      <c r="B7289" s="2"/>
      <c r="C7289" s="2"/>
      <c r="E7289" s="2"/>
      <c r="G7289" s="2"/>
      <c r="H7289" s="6"/>
      <c r="I7289" s="9"/>
      <c r="J7289" s="9"/>
      <c r="K7289" s="9"/>
    </row>
    <row r="7290" spans="1:11" x14ac:dyDescent="0.25">
      <c r="A7290" s="2"/>
      <c r="B7290" s="2"/>
      <c r="C7290" s="2"/>
      <c r="E7290" s="2"/>
      <c r="G7290" s="2"/>
      <c r="H7290" s="6"/>
      <c r="I7290" s="9"/>
      <c r="J7290" s="9"/>
      <c r="K7290" s="9"/>
    </row>
    <row r="7291" spans="1:11" x14ac:dyDescent="0.25">
      <c r="A7291" s="2"/>
      <c r="B7291" s="2"/>
      <c r="C7291" s="2"/>
      <c r="E7291" s="2"/>
      <c r="G7291" s="2"/>
      <c r="H7291" s="6"/>
      <c r="I7291" s="9"/>
      <c r="J7291" s="9"/>
      <c r="K7291" s="9"/>
    </row>
    <row r="7292" spans="1:11" x14ac:dyDescent="0.25">
      <c r="A7292" s="2"/>
      <c r="B7292" s="2"/>
      <c r="C7292" s="2"/>
      <c r="E7292" s="2"/>
      <c r="G7292" s="2"/>
      <c r="H7292" s="6"/>
      <c r="I7292" s="9"/>
      <c r="J7292" s="9"/>
      <c r="K7292" s="9"/>
    </row>
    <row r="7293" spans="1:11" x14ac:dyDescent="0.25">
      <c r="A7293" s="2"/>
      <c r="B7293" s="2"/>
      <c r="C7293" s="2"/>
      <c r="E7293" s="2"/>
      <c r="G7293" s="2"/>
      <c r="H7293" s="6"/>
      <c r="I7293" s="9"/>
      <c r="J7293" s="9"/>
      <c r="K7293" s="9"/>
    </row>
    <row r="7294" spans="1:11" x14ac:dyDescent="0.25">
      <c r="A7294" s="2"/>
      <c r="B7294" s="2"/>
      <c r="C7294" s="2"/>
      <c r="E7294" s="2"/>
      <c r="G7294" s="2"/>
      <c r="H7294" s="6"/>
      <c r="I7294" s="9"/>
      <c r="J7294" s="9"/>
      <c r="K7294" s="9"/>
    </row>
    <row r="7295" spans="1:11" x14ac:dyDescent="0.25">
      <c r="A7295" s="2"/>
      <c r="B7295" s="2"/>
      <c r="C7295" s="2"/>
      <c r="E7295" s="2"/>
      <c r="G7295" s="2"/>
      <c r="H7295" s="6"/>
      <c r="I7295" s="9"/>
      <c r="J7295" s="9"/>
      <c r="K7295" s="9"/>
    </row>
    <row r="7296" spans="1:11" x14ac:dyDescent="0.25">
      <c r="A7296" s="2"/>
      <c r="B7296" s="2"/>
      <c r="C7296" s="2"/>
      <c r="E7296" s="2"/>
      <c r="G7296" s="2"/>
      <c r="H7296" s="6"/>
      <c r="I7296" s="9"/>
      <c r="J7296" s="9"/>
      <c r="K7296" s="9"/>
    </row>
    <row r="7297" spans="1:11" x14ac:dyDescent="0.25">
      <c r="A7297" s="2"/>
      <c r="B7297" s="2"/>
      <c r="C7297" s="2"/>
      <c r="E7297" s="2"/>
      <c r="G7297" s="2"/>
      <c r="H7297" s="6"/>
      <c r="I7297" s="9"/>
      <c r="J7297" s="9"/>
      <c r="K7297" s="9"/>
    </row>
    <row r="7298" spans="1:11" x14ac:dyDescent="0.25">
      <c r="A7298" s="2"/>
      <c r="B7298" s="2"/>
      <c r="C7298" s="2"/>
      <c r="E7298" s="2"/>
      <c r="G7298" s="2"/>
      <c r="H7298" s="6"/>
      <c r="I7298" s="9"/>
      <c r="J7298" s="9"/>
      <c r="K7298" s="9"/>
    </row>
    <row r="7299" spans="1:11" x14ac:dyDescent="0.25">
      <c r="A7299" s="2"/>
      <c r="B7299" s="2"/>
      <c r="C7299" s="2"/>
      <c r="E7299" s="2"/>
      <c r="G7299" s="2"/>
      <c r="H7299" s="6"/>
      <c r="I7299" s="9"/>
      <c r="J7299" s="9"/>
      <c r="K7299" s="9"/>
    </row>
    <row r="7300" spans="1:11" x14ac:dyDescent="0.25">
      <c r="A7300" s="2"/>
      <c r="B7300" s="2"/>
      <c r="C7300" s="2"/>
      <c r="E7300" s="2"/>
      <c r="G7300" s="2"/>
      <c r="H7300" s="6"/>
      <c r="I7300" s="9"/>
      <c r="J7300" s="9"/>
      <c r="K7300" s="9"/>
    </row>
    <row r="7301" spans="1:11" x14ac:dyDescent="0.25">
      <c r="A7301" s="2"/>
      <c r="B7301" s="2"/>
      <c r="C7301" s="2"/>
      <c r="E7301" s="2"/>
      <c r="G7301" s="2"/>
      <c r="H7301" s="6"/>
      <c r="I7301" s="9"/>
      <c r="J7301" s="9"/>
      <c r="K7301" s="9"/>
    </row>
    <row r="7302" spans="1:11" x14ac:dyDescent="0.25">
      <c r="A7302" s="2"/>
      <c r="B7302" s="2"/>
      <c r="C7302" s="2"/>
      <c r="E7302" s="2"/>
      <c r="G7302" s="2"/>
      <c r="H7302" s="6"/>
      <c r="I7302" s="9"/>
      <c r="J7302" s="9"/>
      <c r="K7302" s="9"/>
    </row>
    <row r="7303" spans="1:11" x14ac:dyDescent="0.25">
      <c r="A7303" s="2"/>
      <c r="B7303" s="2"/>
      <c r="C7303" s="2"/>
      <c r="E7303" s="2"/>
      <c r="G7303" s="2"/>
      <c r="H7303" s="6"/>
      <c r="I7303" s="9"/>
      <c r="J7303" s="9"/>
      <c r="K7303" s="9"/>
    </row>
    <row r="7304" spans="1:11" x14ac:dyDescent="0.25">
      <c r="A7304" s="2"/>
      <c r="B7304" s="2"/>
      <c r="C7304" s="2"/>
      <c r="E7304" s="2"/>
      <c r="G7304" s="2"/>
      <c r="H7304" s="6"/>
      <c r="I7304" s="9"/>
      <c r="J7304" s="9"/>
      <c r="K7304" s="9"/>
    </row>
    <row r="7305" spans="1:11" x14ac:dyDescent="0.25">
      <c r="A7305" s="2"/>
      <c r="B7305" s="2"/>
      <c r="C7305" s="2"/>
      <c r="E7305" s="2"/>
      <c r="G7305" s="2"/>
      <c r="H7305" s="6"/>
      <c r="I7305" s="9"/>
      <c r="J7305" s="9"/>
      <c r="K7305" s="9"/>
    </row>
    <row r="7306" spans="1:11" x14ac:dyDescent="0.25">
      <c r="A7306" s="2"/>
      <c r="B7306" s="2"/>
      <c r="C7306" s="2"/>
      <c r="E7306" s="2"/>
      <c r="G7306" s="2"/>
      <c r="H7306" s="6"/>
      <c r="I7306" s="9"/>
      <c r="J7306" s="9"/>
      <c r="K7306" s="9"/>
    </row>
    <row r="7307" spans="1:11" x14ac:dyDescent="0.25">
      <c r="A7307" s="2"/>
      <c r="B7307" s="2"/>
      <c r="C7307" s="2"/>
      <c r="E7307" s="2"/>
      <c r="G7307" s="2"/>
      <c r="H7307" s="6"/>
      <c r="I7307" s="9"/>
      <c r="J7307" s="9"/>
      <c r="K7307" s="9"/>
    </row>
    <row r="7308" spans="1:11" x14ac:dyDescent="0.25">
      <c r="A7308" s="2"/>
      <c r="B7308" s="2"/>
      <c r="C7308" s="2"/>
      <c r="E7308" s="2"/>
      <c r="G7308" s="2"/>
      <c r="H7308" s="6"/>
      <c r="I7308" s="9"/>
      <c r="J7308" s="9"/>
      <c r="K7308" s="9"/>
    </row>
    <row r="7309" spans="1:11" x14ac:dyDescent="0.25">
      <c r="A7309" s="2"/>
      <c r="B7309" s="2"/>
      <c r="C7309" s="2"/>
      <c r="E7309" s="2"/>
      <c r="G7309" s="2"/>
      <c r="H7309" s="6"/>
      <c r="I7309" s="9"/>
      <c r="J7309" s="9"/>
      <c r="K7309" s="9"/>
    </row>
    <row r="7310" spans="1:11" x14ac:dyDescent="0.25">
      <c r="A7310" s="2"/>
      <c r="B7310" s="2"/>
      <c r="C7310" s="2"/>
      <c r="E7310" s="2"/>
      <c r="G7310" s="2"/>
      <c r="H7310" s="6"/>
      <c r="I7310" s="9"/>
      <c r="J7310" s="9"/>
      <c r="K7310" s="9"/>
    </row>
    <row r="7311" spans="1:11" x14ac:dyDescent="0.25">
      <c r="A7311" s="2"/>
      <c r="B7311" s="2"/>
      <c r="C7311" s="2"/>
      <c r="E7311" s="2"/>
      <c r="G7311" s="2"/>
      <c r="H7311" s="6"/>
      <c r="I7311" s="9"/>
      <c r="J7311" s="9"/>
      <c r="K7311" s="9"/>
    </row>
    <row r="7312" spans="1:11" x14ac:dyDescent="0.25">
      <c r="A7312" s="2"/>
      <c r="B7312" s="2"/>
      <c r="C7312" s="2"/>
      <c r="E7312" s="2"/>
      <c r="G7312" s="2"/>
      <c r="H7312" s="6"/>
      <c r="I7312" s="9"/>
      <c r="J7312" s="9"/>
      <c r="K7312" s="9"/>
    </row>
    <row r="7313" spans="1:11" x14ac:dyDescent="0.25">
      <c r="A7313" s="2"/>
      <c r="B7313" s="2"/>
      <c r="C7313" s="2"/>
      <c r="E7313" s="2"/>
      <c r="G7313" s="2"/>
      <c r="H7313" s="6"/>
      <c r="I7313" s="9"/>
      <c r="J7313" s="9"/>
      <c r="K7313" s="9"/>
    </row>
    <row r="7314" spans="1:11" x14ac:dyDescent="0.25">
      <c r="A7314" s="2"/>
      <c r="B7314" s="2"/>
      <c r="C7314" s="2"/>
      <c r="E7314" s="2"/>
      <c r="G7314" s="2"/>
      <c r="H7314" s="6"/>
      <c r="I7314" s="9"/>
      <c r="J7314" s="9"/>
      <c r="K7314" s="9"/>
    </row>
    <row r="7315" spans="1:11" x14ac:dyDescent="0.25">
      <c r="A7315" s="2"/>
      <c r="B7315" s="2"/>
      <c r="C7315" s="2"/>
      <c r="E7315" s="2"/>
      <c r="G7315" s="2"/>
      <c r="H7315" s="6"/>
      <c r="I7315" s="9"/>
      <c r="J7315" s="9"/>
      <c r="K7315" s="9"/>
    </row>
    <row r="7316" spans="1:11" x14ac:dyDescent="0.25">
      <c r="A7316" s="2"/>
      <c r="B7316" s="2"/>
      <c r="C7316" s="2"/>
      <c r="E7316" s="2"/>
      <c r="G7316" s="2"/>
      <c r="H7316" s="6"/>
      <c r="I7316" s="9"/>
      <c r="J7316" s="9"/>
      <c r="K7316" s="9"/>
    </row>
    <row r="7317" spans="1:11" x14ac:dyDescent="0.25">
      <c r="A7317" s="2"/>
      <c r="B7317" s="2"/>
      <c r="C7317" s="2"/>
      <c r="E7317" s="2"/>
      <c r="G7317" s="2"/>
      <c r="H7317" s="6"/>
      <c r="I7317" s="9"/>
      <c r="J7317" s="9"/>
      <c r="K7317" s="9"/>
    </row>
    <row r="7318" spans="1:11" x14ac:dyDescent="0.25">
      <c r="A7318" s="2"/>
      <c r="B7318" s="2"/>
      <c r="C7318" s="2"/>
      <c r="E7318" s="2"/>
      <c r="G7318" s="2"/>
      <c r="H7318" s="6"/>
      <c r="I7318" s="9"/>
      <c r="J7318" s="9"/>
      <c r="K7318" s="9"/>
    </row>
    <row r="7319" spans="1:11" x14ac:dyDescent="0.25">
      <c r="A7319" s="2"/>
      <c r="B7319" s="2"/>
      <c r="C7319" s="2"/>
      <c r="E7319" s="2"/>
      <c r="G7319" s="2"/>
      <c r="H7319" s="6"/>
      <c r="I7319" s="9"/>
      <c r="J7319" s="9"/>
      <c r="K7319" s="9"/>
    </row>
    <row r="7320" spans="1:11" x14ac:dyDescent="0.25">
      <c r="A7320" s="2"/>
      <c r="B7320" s="2"/>
      <c r="C7320" s="2"/>
      <c r="E7320" s="2"/>
      <c r="G7320" s="2"/>
      <c r="H7320" s="6"/>
      <c r="I7320" s="9"/>
      <c r="J7320" s="9"/>
      <c r="K7320" s="9"/>
    </row>
    <row r="7321" spans="1:11" x14ac:dyDescent="0.25">
      <c r="A7321" s="2"/>
      <c r="B7321" s="2"/>
      <c r="C7321" s="2"/>
      <c r="E7321" s="2"/>
      <c r="G7321" s="2"/>
      <c r="H7321" s="6"/>
      <c r="I7321" s="9"/>
      <c r="J7321" s="9"/>
      <c r="K7321" s="9"/>
    </row>
    <row r="7322" spans="1:11" x14ac:dyDescent="0.25">
      <c r="A7322" s="2"/>
      <c r="B7322" s="2"/>
      <c r="C7322" s="2"/>
      <c r="E7322" s="2"/>
      <c r="G7322" s="2"/>
      <c r="H7322" s="6"/>
      <c r="I7322" s="9"/>
      <c r="J7322" s="9"/>
      <c r="K7322" s="9"/>
    </row>
    <row r="7323" spans="1:11" x14ac:dyDescent="0.25">
      <c r="A7323" s="2"/>
      <c r="B7323" s="2"/>
      <c r="C7323" s="2"/>
      <c r="E7323" s="2"/>
      <c r="G7323" s="2"/>
      <c r="H7323" s="6"/>
      <c r="I7323" s="9"/>
      <c r="J7323" s="9"/>
      <c r="K7323" s="9"/>
    </row>
    <row r="7324" spans="1:11" x14ac:dyDescent="0.25">
      <c r="A7324" s="2"/>
      <c r="B7324" s="2"/>
      <c r="C7324" s="2"/>
      <c r="E7324" s="2"/>
      <c r="G7324" s="2"/>
      <c r="H7324" s="6"/>
      <c r="I7324" s="9"/>
      <c r="J7324" s="9"/>
      <c r="K7324" s="9"/>
    </row>
    <row r="7325" spans="1:11" x14ac:dyDescent="0.25">
      <c r="A7325" s="2"/>
      <c r="B7325" s="2"/>
      <c r="C7325" s="2"/>
      <c r="E7325" s="2"/>
      <c r="G7325" s="2"/>
      <c r="H7325" s="6"/>
      <c r="I7325" s="9"/>
      <c r="J7325" s="9"/>
      <c r="K7325" s="9"/>
    </row>
    <row r="7326" spans="1:11" x14ac:dyDescent="0.25">
      <c r="A7326" s="2"/>
      <c r="B7326" s="2"/>
      <c r="C7326" s="2"/>
      <c r="E7326" s="2"/>
      <c r="G7326" s="2"/>
      <c r="H7326" s="6"/>
      <c r="I7326" s="9"/>
      <c r="J7326" s="9"/>
      <c r="K7326" s="9"/>
    </row>
    <row r="7327" spans="1:11" x14ac:dyDescent="0.25">
      <c r="A7327" s="2"/>
      <c r="B7327" s="2"/>
      <c r="C7327" s="2"/>
      <c r="E7327" s="2"/>
      <c r="G7327" s="2"/>
      <c r="H7327" s="6"/>
      <c r="I7327" s="9"/>
      <c r="J7327" s="9"/>
      <c r="K7327" s="9"/>
    </row>
    <row r="7328" spans="1:11" x14ac:dyDescent="0.25">
      <c r="A7328" s="2"/>
      <c r="B7328" s="2"/>
      <c r="C7328" s="2"/>
      <c r="E7328" s="2"/>
      <c r="G7328" s="2"/>
      <c r="H7328" s="6"/>
      <c r="I7328" s="9"/>
      <c r="J7328" s="9"/>
      <c r="K7328" s="9"/>
    </row>
    <row r="7329" spans="1:11" x14ac:dyDescent="0.25">
      <c r="A7329" s="2"/>
      <c r="B7329" s="2"/>
      <c r="C7329" s="2"/>
      <c r="E7329" s="2"/>
      <c r="G7329" s="2"/>
      <c r="H7329" s="6"/>
      <c r="I7329" s="9"/>
      <c r="J7329" s="9"/>
      <c r="K7329" s="9"/>
    </row>
    <row r="7330" spans="1:11" x14ac:dyDescent="0.25">
      <c r="A7330" s="2"/>
      <c r="B7330" s="2"/>
      <c r="C7330" s="2"/>
      <c r="E7330" s="2"/>
      <c r="G7330" s="2"/>
      <c r="H7330" s="6"/>
      <c r="I7330" s="9"/>
      <c r="J7330" s="9"/>
      <c r="K7330" s="9"/>
    </row>
    <row r="7331" spans="1:11" x14ac:dyDescent="0.25">
      <c r="A7331" s="2"/>
      <c r="B7331" s="2"/>
      <c r="C7331" s="2"/>
      <c r="E7331" s="2"/>
      <c r="G7331" s="2"/>
      <c r="H7331" s="6"/>
      <c r="I7331" s="9"/>
      <c r="J7331" s="9"/>
      <c r="K7331" s="9"/>
    </row>
    <row r="7332" spans="1:11" x14ac:dyDescent="0.25">
      <c r="A7332" s="2"/>
      <c r="B7332" s="2"/>
      <c r="C7332" s="2"/>
      <c r="E7332" s="2"/>
      <c r="G7332" s="2"/>
      <c r="H7332" s="6"/>
      <c r="I7332" s="9"/>
      <c r="J7332" s="9"/>
      <c r="K7332" s="9"/>
    </row>
    <row r="7333" spans="1:11" x14ac:dyDescent="0.25">
      <c r="A7333" s="2"/>
      <c r="B7333" s="2"/>
      <c r="C7333" s="2"/>
      <c r="E7333" s="2"/>
      <c r="G7333" s="2"/>
      <c r="H7333" s="6"/>
      <c r="I7333" s="9"/>
      <c r="J7333" s="9"/>
      <c r="K7333" s="9"/>
    </row>
    <row r="7334" spans="1:11" x14ac:dyDescent="0.25">
      <c r="A7334" s="2"/>
      <c r="B7334" s="2"/>
      <c r="C7334" s="2"/>
      <c r="E7334" s="2"/>
      <c r="G7334" s="2"/>
      <c r="H7334" s="6"/>
      <c r="I7334" s="9"/>
      <c r="J7334" s="9"/>
      <c r="K7334" s="9"/>
    </row>
    <row r="7335" spans="1:11" x14ac:dyDescent="0.25">
      <c r="A7335" s="2"/>
      <c r="B7335" s="2"/>
      <c r="C7335" s="2"/>
      <c r="E7335" s="2"/>
      <c r="G7335" s="2"/>
      <c r="H7335" s="6"/>
      <c r="I7335" s="9"/>
      <c r="J7335" s="9"/>
      <c r="K7335" s="9"/>
    </row>
    <row r="7336" spans="1:11" x14ac:dyDescent="0.25">
      <c r="A7336" s="2"/>
      <c r="B7336" s="2"/>
      <c r="C7336" s="2"/>
      <c r="E7336" s="2"/>
      <c r="G7336" s="2"/>
      <c r="H7336" s="6"/>
      <c r="I7336" s="9"/>
      <c r="J7336" s="9"/>
      <c r="K7336" s="9"/>
    </row>
    <row r="7337" spans="1:11" x14ac:dyDescent="0.25">
      <c r="A7337" s="2"/>
      <c r="B7337" s="2"/>
      <c r="C7337" s="2"/>
      <c r="E7337" s="2"/>
      <c r="G7337" s="2"/>
      <c r="H7337" s="6"/>
      <c r="I7337" s="9"/>
      <c r="J7337" s="9"/>
      <c r="K7337" s="9"/>
    </row>
    <row r="7338" spans="1:11" x14ac:dyDescent="0.25">
      <c r="A7338" s="2"/>
      <c r="B7338" s="2"/>
      <c r="C7338" s="2"/>
      <c r="E7338" s="2"/>
      <c r="G7338" s="2"/>
      <c r="H7338" s="6"/>
      <c r="I7338" s="9"/>
      <c r="J7338" s="9"/>
      <c r="K7338" s="9"/>
    </row>
    <row r="7339" spans="1:11" x14ac:dyDescent="0.25">
      <c r="A7339" s="2"/>
      <c r="B7339" s="2"/>
      <c r="C7339" s="2"/>
      <c r="E7339" s="2"/>
      <c r="G7339" s="2"/>
      <c r="H7339" s="6"/>
      <c r="I7339" s="9"/>
      <c r="J7339" s="9"/>
      <c r="K7339" s="9"/>
    </row>
    <row r="7340" spans="1:11" x14ac:dyDescent="0.25">
      <c r="A7340" s="2"/>
      <c r="B7340" s="2"/>
      <c r="C7340" s="2"/>
      <c r="E7340" s="2"/>
      <c r="G7340" s="2"/>
      <c r="H7340" s="6"/>
      <c r="I7340" s="9"/>
      <c r="J7340" s="9"/>
      <c r="K7340" s="9"/>
    </row>
    <row r="7341" spans="1:11" x14ac:dyDescent="0.25">
      <c r="A7341" s="2"/>
      <c r="B7341" s="2"/>
      <c r="C7341" s="2"/>
      <c r="E7341" s="2"/>
      <c r="G7341" s="2"/>
      <c r="H7341" s="6"/>
      <c r="I7341" s="9"/>
      <c r="J7341" s="9"/>
      <c r="K7341" s="9"/>
    </row>
    <row r="7342" spans="1:11" x14ac:dyDescent="0.25">
      <c r="A7342" s="2"/>
      <c r="B7342" s="2"/>
      <c r="C7342" s="2"/>
      <c r="E7342" s="2"/>
      <c r="G7342" s="2"/>
      <c r="H7342" s="6"/>
      <c r="I7342" s="9"/>
      <c r="J7342" s="9"/>
      <c r="K7342" s="9"/>
    </row>
    <row r="7343" spans="1:11" x14ac:dyDescent="0.25">
      <c r="A7343" s="2"/>
      <c r="B7343" s="2"/>
      <c r="C7343" s="2"/>
      <c r="E7343" s="2"/>
      <c r="G7343" s="2"/>
      <c r="H7343" s="6"/>
      <c r="I7343" s="9"/>
      <c r="J7343" s="9"/>
      <c r="K7343" s="9"/>
    </row>
    <row r="7344" spans="1:11" x14ac:dyDescent="0.25">
      <c r="A7344" s="2"/>
      <c r="B7344" s="2"/>
      <c r="C7344" s="2"/>
      <c r="E7344" s="2"/>
      <c r="G7344" s="2"/>
      <c r="H7344" s="6"/>
      <c r="I7344" s="9"/>
      <c r="J7344" s="9"/>
      <c r="K7344" s="9"/>
    </row>
    <row r="7345" spans="1:11" x14ac:dyDescent="0.25">
      <c r="A7345" s="2"/>
      <c r="B7345" s="2"/>
      <c r="C7345" s="2"/>
      <c r="E7345" s="2"/>
      <c r="G7345" s="2"/>
      <c r="H7345" s="6"/>
      <c r="I7345" s="9"/>
      <c r="J7345" s="9"/>
      <c r="K7345" s="9"/>
    </row>
    <row r="7346" spans="1:11" x14ac:dyDescent="0.25">
      <c r="A7346" s="2"/>
      <c r="B7346" s="2"/>
      <c r="C7346" s="2"/>
      <c r="E7346" s="2"/>
      <c r="G7346" s="2"/>
      <c r="H7346" s="6"/>
      <c r="I7346" s="9"/>
      <c r="J7346" s="9"/>
      <c r="K7346" s="9"/>
    </row>
    <row r="7347" spans="1:11" x14ac:dyDescent="0.25">
      <c r="A7347" s="2"/>
      <c r="B7347" s="2"/>
      <c r="C7347" s="2"/>
      <c r="E7347" s="2"/>
      <c r="G7347" s="2"/>
      <c r="H7347" s="6"/>
      <c r="I7347" s="9"/>
      <c r="J7347" s="9"/>
      <c r="K7347" s="9"/>
    </row>
    <row r="7348" spans="1:11" x14ac:dyDescent="0.25">
      <c r="A7348" s="2"/>
      <c r="B7348" s="2"/>
      <c r="C7348" s="2"/>
      <c r="E7348" s="2"/>
      <c r="G7348" s="2"/>
      <c r="H7348" s="6"/>
      <c r="I7348" s="9"/>
      <c r="J7348" s="9"/>
      <c r="K7348" s="9"/>
    </row>
    <row r="7349" spans="1:11" x14ac:dyDescent="0.25">
      <c r="A7349" s="2"/>
      <c r="B7349" s="2"/>
      <c r="C7349" s="2"/>
      <c r="E7349" s="2"/>
      <c r="G7349" s="2"/>
      <c r="H7349" s="6"/>
      <c r="I7349" s="9"/>
      <c r="J7349" s="9"/>
      <c r="K7349" s="9"/>
    </row>
    <row r="7350" spans="1:11" x14ac:dyDescent="0.25">
      <c r="A7350" s="2"/>
      <c r="B7350" s="2"/>
      <c r="C7350" s="2"/>
      <c r="E7350" s="2"/>
      <c r="G7350" s="2"/>
      <c r="H7350" s="6"/>
      <c r="I7350" s="9"/>
      <c r="J7350" s="9"/>
      <c r="K7350" s="9"/>
    </row>
    <row r="7351" spans="1:11" x14ac:dyDescent="0.25">
      <c r="A7351" s="2"/>
      <c r="B7351" s="2"/>
      <c r="C7351" s="2"/>
      <c r="E7351" s="2"/>
      <c r="G7351" s="2"/>
      <c r="H7351" s="6"/>
      <c r="I7351" s="9"/>
      <c r="J7351" s="9"/>
      <c r="K7351" s="9"/>
    </row>
    <row r="7352" spans="1:11" x14ac:dyDescent="0.25">
      <c r="A7352" s="2"/>
      <c r="B7352" s="2"/>
      <c r="C7352" s="2"/>
      <c r="E7352" s="2"/>
      <c r="G7352" s="2"/>
      <c r="H7352" s="6"/>
      <c r="I7352" s="9"/>
      <c r="J7352" s="9"/>
      <c r="K7352" s="9"/>
    </row>
    <row r="7353" spans="1:11" x14ac:dyDescent="0.25">
      <c r="A7353" s="2"/>
      <c r="B7353" s="2"/>
      <c r="C7353" s="2"/>
      <c r="E7353" s="2"/>
      <c r="G7353" s="2"/>
      <c r="H7353" s="6"/>
      <c r="I7353" s="9"/>
      <c r="J7353" s="9"/>
      <c r="K7353" s="9"/>
    </row>
    <row r="7354" spans="1:11" x14ac:dyDescent="0.25">
      <c r="A7354" s="2"/>
      <c r="B7354" s="2"/>
      <c r="C7354" s="2"/>
      <c r="E7354" s="2"/>
      <c r="G7354" s="2"/>
      <c r="H7354" s="6"/>
      <c r="I7354" s="9"/>
      <c r="J7354" s="9"/>
      <c r="K7354" s="9"/>
    </row>
    <row r="7355" spans="1:11" x14ac:dyDescent="0.25">
      <c r="A7355" s="2"/>
      <c r="B7355" s="2"/>
      <c r="C7355" s="2"/>
      <c r="E7355" s="2"/>
      <c r="G7355" s="2"/>
      <c r="H7355" s="6"/>
      <c r="I7355" s="9"/>
      <c r="J7355" s="9"/>
      <c r="K7355" s="9"/>
    </row>
    <row r="7356" spans="1:11" x14ac:dyDescent="0.25">
      <c r="A7356" s="2"/>
      <c r="B7356" s="2"/>
      <c r="C7356" s="2"/>
      <c r="E7356" s="2"/>
      <c r="G7356" s="2"/>
      <c r="H7356" s="6"/>
      <c r="I7356" s="9"/>
      <c r="J7356" s="9"/>
      <c r="K7356" s="9"/>
    </row>
    <row r="7357" spans="1:11" x14ac:dyDescent="0.25">
      <c r="A7357" s="2"/>
      <c r="B7357" s="2"/>
      <c r="C7357" s="2"/>
      <c r="E7357" s="2"/>
      <c r="G7357" s="2"/>
      <c r="H7357" s="6"/>
      <c r="I7357" s="9"/>
      <c r="J7357" s="9"/>
      <c r="K7357" s="9"/>
    </row>
    <row r="7358" spans="1:11" x14ac:dyDescent="0.25">
      <c r="A7358" s="2"/>
      <c r="B7358" s="2"/>
      <c r="C7358" s="2"/>
      <c r="E7358" s="2"/>
      <c r="G7358" s="2"/>
      <c r="H7358" s="6"/>
      <c r="I7358" s="9"/>
      <c r="J7358" s="9"/>
      <c r="K7358" s="9"/>
    </row>
    <row r="7359" spans="1:11" x14ac:dyDescent="0.25">
      <c r="A7359" s="2"/>
      <c r="B7359" s="2"/>
      <c r="C7359" s="2"/>
      <c r="E7359" s="2"/>
      <c r="G7359" s="2"/>
      <c r="H7359" s="6"/>
      <c r="I7359" s="9"/>
      <c r="J7359" s="9"/>
      <c r="K7359" s="9"/>
    </row>
    <row r="7360" spans="1:11" x14ac:dyDescent="0.25">
      <c r="A7360" s="2"/>
      <c r="B7360" s="2"/>
      <c r="C7360" s="2"/>
      <c r="E7360" s="2"/>
      <c r="G7360" s="2"/>
      <c r="H7360" s="6"/>
      <c r="I7360" s="9"/>
      <c r="J7360" s="9"/>
      <c r="K7360" s="9"/>
    </row>
    <row r="7361" spans="1:11" x14ac:dyDescent="0.25">
      <c r="A7361" s="2"/>
      <c r="B7361" s="2"/>
      <c r="C7361" s="2"/>
      <c r="E7361" s="2"/>
      <c r="G7361" s="2"/>
      <c r="H7361" s="6"/>
      <c r="I7361" s="9"/>
      <c r="J7361" s="9"/>
      <c r="K7361" s="9"/>
    </row>
    <row r="7362" spans="1:11" x14ac:dyDescent="0.25">
      <c r="A7362" s="2"/>
      <c r="B7362" s="2"/>
      <c r="C7362" s="2"/>
      <c r="E7362" s="2"/>
      <c r="G7362" s="2"/>
      <c r="H7362" s="6"/>
      <c r="I7362" s="9"/>
      <c r="J7362" s="9"/>
      <c r="K7362" s="9"/>
    </row>
    <row r="7363" spans="1:11" x14ac:dyDescent="0.25">
      <c r="A7363" s="2"/>
      <c r="B7363" s="2"/>
      <c r="C7363" s="2"/>
      <c r="E7363" s="2"/>
      <c r="G7363" s="2"/>
      <c r="H7363" s="6"/>
      <c r="I7363" s="9"/>
      <c r="J7363" s="9"/>
      <c r="K7363" s="9"/>
    </row>
    <row r="7364" spans="1:11" x14ac:dyDescent="0.25">
      <c r="A7364" s="2"/>
      <c r="B7364" s="2"/>
      <c r="C7364" s="2"/>
      <c r="E7364" s="2"/>
      <c r="G7364" s="2"/>
      <c r="H7364" s="6"/>
      <c r="I7364" s="9"/>
      <c r="J7364" s="9"/>
      <c r="K7364" s="9"/>
    </row>
    <row r="7365" spans="1:11" x14ac:dyDescent="0.25">
      <c r="A7365" s="2"/>
      <c r="B7365" s="2"/>
      <c r="C7365" s="2"/>
      <c r="E7365" s="2"/>
      <c r="G7365" s="2"/>
      <c r="H7365" s="6"/>
      <c r="I7365" s="9"/>
      <c r="J7365" s="9"/>
      <c r="K7365" s="9"/>
    </row>
    <row r="7366" spans="1:11" x14ac:dyDescent="0.25">
      <c r="A7366" s="2"/>
      <c r="B7366" s="2"/>
      <c r="C7366" s="2"/>
      <c r="E7366" s="2"/>
      <c r="G7366" s="2"/>
      <c r="H7366" s="6"/>
      <c r="I7366" s="9"/>
      <c r="J7366" s="9"/>
      <c r="K7366" s="9"/>
    </row>
    <row r="7367" spans="1:11" x14ac:dyDescent="0.25">
      <c r="A7367" s="2"/>
      <c r="B7367" s="2"/>
      <c r="C7367" s="2"/>
      <c r="E7367" s="2"/>
      <c r="G7367" s="2"/>
      <c r="H7367" s="6"/>
      <c r="I7367" s="9"/>
      <c r="J7367" s="9"/>
      <c r="K7367" s="9"/>
    </row>
    <row r="7368" spans="1:11" x14ac:dyDescent="0.25">
      <c r="A7368" s="2"/>
      <c r="B7368" s="2"/>
      <c r="C7368" s="2"/>
      <c r="E7368" s="2"/>
      <c r="G7368" s="2"/>
      <c r="H7368" s="6"/>
      <c r="I7368" s="9"/>
      <c r="J7368" s="9"/>
      <c r="K7368" s="9"/>
    </row>
    <row r="7369" spans="1:11" x14ac:dyDescent="0.25">
      <c r="A7369" s="2"/>
      <c r="B7369" s="2"/>
      <c r="C7369" s="2"/>
      <c r="E7369" s="2"/>
      <c r="G7369" s="2"/>
      <c r="H7369" s="6"/>
      <c r="I7369" s="9"/>
      <c r="J7369" s="9"/>
      <c r="K7369" s="9"/>
    </row>
    <row r="7370" spans="1:11" x14ac:dyDescent="0.25">
      <c r="A7370" s="2"/>
      <c r="B7370" s="2"/>
      <c r="C7370" s="2"/>
      <c r="E7370" s="2"/>
      <c r="G7370" s="2"/>
      <c r="H7370" s="6"/>
      <c r="I7370" s="9"/>
      <c r="J7370" s="9"/>
      <c r="K7370" s="9"/>
    </row>
    <row r="7371" spans="1:11" x14ac:dyDescent="0.25">
      <c r="A7371" s="2"/>
      <c r="B7371" s="2"/>
      <c r="C7371" s="2"/>
      <c r="E7371" s="2"/>
      <c r="G7371" s="2"/>
      <c r="H7371" s="6"/>
      <c r="I7371" s="9"/>
      <c r="J7371" s="9"/>
      <c r="K7371" s="9"/>
    </row>
    <row r="7372" spans="1:11" x14ac:dyDescent="0.25">
      <c r="A7372" s="2"/>
      <c r="B7372" s="2"/>
      <c r="C7372" s="2"/>
      <c r="E7372" s="2"/>
      <c r="G7372" s="2"/>
      <c r="H7372" s="6"/>
      <c r="I7372" s="9"/>
      <c r="J7372" s="9"/>
      <c r="K7372" s="9"/>
    </row>
    <row r="7373" spans="1:11" x14ac:dyDescent="0.25">
      <c r="A7373" s="2"/>
      <c r="B7373" s="2"/>
      <c r="C7373" s="2"/>
      <c r="E7373" s="2"/>
      <c r="G7373" s="2"/>
      <c r="H7373" s="6"/>
      <c r="I7373" s="9"/>
      <c r="J7373" s="9"/>
      <c r="K7373" s="9"/>
    </row>
    <row r="7374" spans="1:11" x14ac:dyDescent="0.25">
      <c r="A7374" s="2"/>
      <c r="B7374" s="2"/>
      <c r="C7374" s="2"/>
      <c r="E7374" s="2"/>
      <c r="G7374" s="2"/>
      <c r="H7374" s="6"/>
      <c r="I7374" s="9"/>
      <c r="J7374" s="9"/>
      <c r="K7374" s="9"/>
    </row>
    <row r="7375" spans="1:11" x14ac:dyDescent="0.25">
      <c r="A7375" s="2"/>
      <c r="B7375" s="2"/>
      <c r="C7375" s="2"/>
      <c r="E7375" s="2"/>
      <c r="G7375" s="2"/>
      <c r="H7375" s="6"/>
      <c r="I7375" s="9"/>
      <c r="J7375" s="9"/>
      <c r="K7375" s="9"/>
    </row>
    <row r="7376" spans="1:11" x14ac:dyDescent="0.25">
      <c r="A7376" s="2"/>
      <c r="B7376" s="2"/>
      <c r="C7376" s="2"/>
      <c r="E7376" s="2"/>
      <c r="G7376" s="2"/>
      <c r="H7376" s="6"/>
      <c r="I7376" s="9"/>
      <c r="J7376" s="9"/>
      <c r="K7376" s="9"/>
    </row>
    <row r="7377" spans="1:11" x14ac:dyDescent="0.25">
      <c r="A7377" s="2"/>
      <c r="B7377" s="2"/>
      <c r="C7377" s="2"/>
      <c r="E7377" s="2"/>
      <c r="G7377" s="2"/>
      <c r="H7377" s="6"/>
      <c r="I7377" s="9"/>
      <c r="J7377" s="9"/>
      <c r="K7377" s="9"/>
    </row>
    <row r="7378" spans="1:11" x14ac:dyDescent="0.25">
      <c r="A7378" s="2"/>
      <c r="B7378" s="2"/>
      <c r="C7378" s="2"/>
      <c r="E7378" s="2"/>
      <c r="G7378" s="2"/>
      <c r="H7378" s="6"/>
      <c r="I7378" s="9"/>
      <c r="J7378" s="9"/>
      <c r="K7378" s="9"/>
    </row>
    <row r="7379" spans="1:11" x14ac:dyDescent="0.25">
      <c r="A7379" s="2"/>
      <c r="B7379" s="2"/>
      <c r="C7379" s="2"/>
      <c r="E7379" s="2"/>
      <c r="G7379" s="2"/>
      <c r="H7379" s="6"/>
      <c r="I7379" s="9"/>
      <c r="J7379" s="9"/>
      <c r="K7379" s="9"/>
    </row>
    <row r="7380" spans="1:11" x14ac:dyDescent="0.25">
      <c r="A7380" s="2"/>
      <c r="B7380" s="2"/>
      <c r="C7380" s="2"/>
      <c r="E7380" s="2"/>
      <c r="G7380" s="2"/>
      <c r="H7380" s="6"/>
      <c r="I7380" s="9"/>
      <c r="J7380" s="9"/>
      <c r="K7380" s="9"/>
    </row>
    <row r="7381" spans="1:11" x14ac:dyDescent="0.25">
      <c r="A7381" s="2"/>
      <c r="B7381" s="2"/>
      <c r="C7381" s="2"/>
      <c r="E7381" s="2"/>
      <c r="G7381" s="2"/>
      <c r="H7381" s="6"/>
      <c r="I7381" s="9"/>
      <c r="J7381" s="9"/>
      <c r="K7381" s="9"/>
    </row>
    <row r="7382" spans="1:11" x14ac:dyDescent="0.25">
      <c r="A7382" s="2"/>
      <c r="B7382" s="2"/>
      <c r="C7382" s="2"/>
      <c r="E7382" s="2"/>
      <c r="G7382" s="2"/>
      <c r="H7382" s="6"/>
      <c r="I7382" s="9"/>
      <c r="J7382" s="9"/>
      <c r="K7382" s="9"/>
    </row>
    <row r="7383" spans="1:11" x14ac:dyDescent="0.25">
      <c r="A7383" s="2"/>
      <c r="B7383" s="2"/>
      <c r="C7383" s="2"/>
      <c r="E7383" s="2"/>
      <c r="G7383" s="2"/>
      <c r="H7383" s="6"/>
      <c r="I7383" s="9"/>
      <c r="J7383" s="9"/>
      <c r="K7383" s="9"/>
    </row>
    <row r="7384" spans="1:11" x14ac:dyDescent="0.25">
      <c r="A7384" s="2"/>
      <c r="B7384" s="2"/>
      <c r="C7384" s="2"/>
      <c r="E7384" s="2"/>
      <c r="G7384" s="2"/>
      <c r="H7384" s="6"/>
      <c r="I7384" s="9"/>
      <c r="J7384" s="9"/>
      <c r="K7384" s="9"/>
    </row>
    <row r="7385" spans="1:11" x14ac:dyDescent="0.25">
      <c r="A7385" s="2"/>
      <c r="B7385" s="2"/>
      <c r="C7385" s="2"/>
      <c r="E7385" s="2"/>
      <c r="G7385" s="2"/>
      <c r="H7385" s="6"/>
      <c r="I7385" s="9"/>
      <c r="J7385" s="9"/>
      <c r="K7385" s="9"/>
    </row>
    <row r="7386" spans="1:11" x14ac:dyDescent="0.25">
      <c r="A7386" s="2"/>
      <c r="B7386" s="2"/>
      <c r="C7386" s="2"/>
      <c r="E7386" s="2"/>
      <c r="G7386" s="2"/>
      <c r="H7386" s="6"/>
      <c r="I7386" s="9"/>
      <c r="J7386" s="9"/>
      <c r="K7386" s="9"/>
    </row>
    <row r="7387" spans="1:11" x14ac:dyDescent="0.25">
      <c r="A7387" s="2"/>
      <c r="B7387" s="2"/>
      <c r="C7387" s="2"/>
      <c r="E7387" s="2"/>
      <c r="G7387" s="2"/>
      <c r="H7387" s="6"/>
      <c r="I7387" s="9"/>
      <c r="J7387" s="9"/>
      <c r="K7387" s="9"/>
    </row>
    <row r="7388" spans="1:11" x14ac:dyDescent="0.25">
      <c r="A7388" s="2"/>
      <c r="B7388" s="2"/>
      <c r="C7388" s="2"/>
      <c r="E7388" s="2"/>
      <c r="G7388" s="2"/>
      <c r="H7388" s="6"/>
      <c r="I7388" s="9"/>
      <c r="J7388" s="9"/>
      <c r="K7388" s="9"/>
    </row>
    <row r="7389" spans="1:11" x14ac:dyDescent="0.25">
      <c r="A7389" s="2"/>
      <c r="B7389" s="2"/>
      <c r="C7389" s="2"/>
      <c r="E7389" s="2"/>
      <c r="G7389" s="2"/>
      <c r="H7389" s="6"/>
      <c r="I7389" s="9"/>
      <c r="J7389" s="9"/>
      <c r="K7389" s="9"/>
    </row>
    <row r="7390" spans="1:11" x14ac:dyDescent="0.25">
      <c r="A7390" s="2"/>
      <c r="B7390" s="2"/>
      <c r="C7390" s="2"/>
      <c r="E7390" s="2"/>
      <c r="G7390" s="2"/>
      <c r="H7390" s="6"/>
      <c r="I7390" s="9"/>
      <c r="J7390" s="9"/>
      <c r="K7390" s="9"/>
    </row>
    <row r="7391" spans="1:11" x14ac:dyDescent="0.25">
      <c r="A7391" s="2"/>
      <c r="B7391" s="2"/>
      <c r="C7391" s="2"/>
      <c r="E7391" s="2"/>
      <c r="G7391" s="2"/>
      <c r="H7391" s="6"/>
      <c r="I7391" s="9"/>
      <c r="J7391" s="9"/>
      <c r="K7391" s="9"/>
    </row>
    <row r="7392" spans="1:11" x14ac:dyDescent="0.25">
      <c r="A7392" s="2"/>
      <c r="B7392" s="2"/>
      <c r="C7392" s="2"/>
      <c r="E7392" s="2"/>
      <c r="G7392" s="2"/>
      <c r="H7392" s="6"/>
      <c r="I7392" s="9"/>
      <c r="J7392" s="9"/>
      <c r="K7392" s="9"/>
    </row>
    <row r="7393" spans="1:11" x14ac:dyDescent="0.25">
      <c r="A7393" s="2"/>
      <c r="B7393" s="2"/>
      <c r="C7393" s="2"/>
      <c r="E7393" s="2"/>
      <c r="G7393" s="2"/>
      <c r="H7393" s="6"/>
      <c r="I7393" s="9"/>
      <c r="J7393" s="9"/>
      <c r="K7393" s="9"/>
    </row>
    <row r="7394" spans="1:11" x14ac:dyDescent="0.25">
      <c r="A7394" s="2"/>
      <c r="B7394" s="2"/>
      <c r="C7394" s="2"/>
      <c r="E7394" s="2"/>
      <c r="G7394" s="2"/>
      <c r="H7394" s="6"/>
      <c r="I7394" s="9"/>
      <c r="J7394" s="9"/>
      <c r="K7394" s="9"/>
    </row>
    <row r="7395" spans="1:11" x14ac:dyDescent="0.25">
      <c r="A7395" s="2"/>
      <c r="B7395" s="2"/>
      <c r="C7395" s="2"/>
      <c r="E7395" s="2"/>
      <c r="G7395" s="2"/>
      <c r="H7395" s="6"/>
      <c r="I7395" s="9"/>
      <c r="J7395" s="9"/>
      <c r="K7395" s="9"/>
    </row>
    <row r="7396" spans="1:11" x14ac:dyDescent="0.25">
      <c r="A7396" s="2"/>
      <c r="B7396" s="2"/>
      <c r="C7396" s="2"/>
      <c r="E7396" s="2"/>
      <c r="G7396" s="2"/>
      <c r="H7396" s="6"/>
      <c r="I7396" s="9"/>
      <c r="J7396" s="9"/>
      <c r="K7396" s="9"/>
    </row>
    <row r="7397" spans="1:11" x14ac:dyDescent="0.25">
      <c r="A7397" s="2"/>
      <c r="B7397" s="2"/>
      <c r="C7397" s="2"/>
      <c r="E7397" s="2"/>
      <c r="G7397" s="2"/>
      <c r="H7397" s="6"/>
      <c r="I7397" s="9"/>
      <c r="J7397" s="9"/>
      <c r="K7397" s="9"/>
    </row>
    <row r="7398" spans="1:11" x14ac:dyDescent="0.25">
      <c r="A7398" s="2"/>
      <c r="B7398" s="2"/>
      <c r="C7398" s="2"/>
      <c r="E7398" s="2"/>
      <c r="G7398" s="2"/>
      <c r="H7398" s="6"/>
      <c r="I7398" s="9"/>
      <c r="J7398" s="9"/>
      <c r="K7398" s="9"/>
    </row>
    <row r="7399" spans="1:11" x14ac:dyDescent="0.25">
      <c r="A7399" s="2"/>
      <c r="B7399" s="2"/>
      <c r="C7399" s="2"/>
      <c r="E7399" s="2"/>
      <c r="G7399" s="2"/>
      <c r="H7399" s="6"/>
      <c r="I7399" s="9"/>
      <c r="J7399" s="9"/>
      <c r="K7399" s="9"/>
    </row>
    <row r="7400" spans="1:11" x14ac:dyDescent="0.25">
      <c r="A7400" s="2"/>
      <c r="B7400" s="2"/>
      <c r="C7400" s="2"/>
      <c r="E7400" s="2"/>
      <c r="G7400" s="2"/>
      <c r="H7400" s="6"/>
      <c r="I7400" s="9"/>
      <c r="J7400" s="9"/>
      <c r="K7400" s="9"/>
    </row>
    <row r="7401" spans="1:11" x14ac:dyDescent="0.25">
      <c r="A7401" s="2"/>
      <c r="B7401" s="2"/>
      <c r="C7401" s="2"/>
      <c r="E7401" s="2"/>
      <c r="G7401" s="2"/>
      <c r="H7401" s="6"/>
      <c r="I7401" s="9"/>
      <c r="J7401" s="9"/>
      <c r="K7401" s="9"/>
    </row>
    <row r="7402" spans="1:11" x14ac:dyDescent="0.25">
      <c r="A7402" s="2"/>
      <c r="B7402" s="2"/>
      <c r="C7402" s="2"/>
      <c r="E7402" s="2"/>
      <c r="G7402" s="2"/>
      <c r="H7402" s="6"/>
      <c r="I7402" s="9"/>
      <c r="J7402" s="9"/>
      <c r="K7402" s="9"/>
    </row>
    <row r="7403" spans="1:11" x14ac:dyDescent="0.25">
      <c r="A7403" s="2"/>
      <c r="B7403" s="2"/>
      <c r="C7403" s="2"/>
      <c r="E7403" s="2"/>
      <c r="G7403" s="2"/>
      <c r="H7403" s="6"/>
      <c r="I7403" s="9"/>
      <c r="J7403" s="9"/>
      <c r="K7403" s="9"/>
    </row>
    <row r="7404" spans="1:11" x14ac:dyDescent="0.25">
      <c r="A7404" s="2"/>
      <c r="B7404" s="2"/>
      <c r="C7404" s="2"/>
      <c r="E7404" s="2"/>
      <c r="G7404" s="2"/>
      <c r="H7404" s="6"/>
      <c r="I7404" s="9"/>
      <c r="J7404" s="9"/>
      <c r="K7404" s="9"/>
    </row>
    <row r="7405" spans="1:11" x14ac:dyDescent="0.25">
      <c r="A7405" s="2"/>
      <c r="B7405" s="2"/>
      <c r="C7405" s="2"/>
      <c r="E7405" s="2"/>
      <c r="G7405" s="2"/>
      <c r="H7405" s="6"/>
      <c r="I7405" s="9"/>
      <c r="J7405" s="9"/>
      <c r="K7405" s="9"/>
    </row>
    <row r="7406" spans="1:11" x14ac:dyDescent="0.25">
      <c r="A7406" s="2"/>
      <c r="B7406" s="2"/>
      <c r="C7406" s="2"/>
      <c r="E7406" s="2"/>
      <c r="G7406" s="2"/>
      <c r="H7406" s="6"/>
      <c r="I7406" s="9"/>
      <c r="J7406" s="9"/>
      <c r="K7406" s="9"/>
    </row>
    <row r="7407" spans="1:11" x14ac:dyDescent="0.25">
      <c r="A7407" s="2"/>
      <c r="B7407" s="2"/>
      <c r="C7407" s="2"/>
      <c r="E7407" s="2"/>
      <c r="G7407" s="2"/>
      <c r="H7407" s="6"/>
      <c r="I7407" s="9"/>
      <c r="J7407" s="9"/>
      <c r="K7407" s="9"/>
    </row>
    <row r="7408" spans="1:11" x14ac:dyDescent="0.25">
      <c r="A7408" s="2"/>
      <c r="B7408" s="2"/>
      <c r="C7408" s="2"/>
      <c r="E7408" s="2"/>
      <c r="G7408" s="2"/>
      <c r="H7408" s="6"/>
      <c r="I7408" s="9"/>
      <c r="J7408" s="9"/>
      <c r="K7408" s="9"/>
    </row>
    <row r="7409" spans="1:11" x14ac:dyDescent="0.25">
      <c r="A7409" s="2"/>
      <c r="B7409" s="2"/>
      <c r="C7409" s="2"/>
      <c r="E7409" s="2"/>
      <c r="G7409" s="2"/>
      <c r="H7409" s="6"/>
      <c r="I7409" s="9"/>
      <c r="J7409" s="9"/>
      <c r="K7409" s="9"/>
    </row>
    <row r="7410" spans="1:11" x14ac:dyDescent="0.25">
      <c r="A7410" s="2"/>
      <c r="B7410" s="2"/>
      <c r="C7410" s="2"/>
      <c r="E7410" s="2"/>
      <c r="G7410" s="2"/>
      <c r="H7410" s="6"/>
      <c r="I7410" s="9"/>
      <c r="J7410" s="9"/>
      <c r="K7410" s="9"/>
    </row>
    <row r="7411" spans="1:11" x14ac:dyDescent="0.25">
      <c r="A7411" s="2"/>
      <c r="B7411" s="2"/>
      <c r="C7411" s="2"/>
      <c r="E7411" s="2"/>
      <c r="G7411" s="2"/>
      <c r="H7411" s="6"/>
      <c r="I7411" s="9"/>
      <c r="J7411" s="9"/>
      <c r="K7411" s="9"/>
    </row>
    <row r="7412" spans="1:11" x14ac:dyDescent="0.25">
      <c r="A7412" s="2"/>
      <c r="B7412" s="2"/>
      <c r="C7412" s="2"/>
      <c r="E7412" s="2"/>
      <c r="G7412" s="2"/>
      <c r="H7412" s="6"/>
      <c r="I7412" s="9"/>
      <c r="J7412" s="9"/>
      <c r="K7412" s="9"/>
    </row>
    <row r="7413" spans="1:11" x14ac:dyDescent="0.25">
      <c r="A7413" s="2"/>
      <c r="B7413" s="2"/>
      <c r="C7413" s="2"/>
      <c r="E7413" s="2"/>
      <c r="G7413" s="2"/>
      <c r="H7413" s="6"/>
      <c r="I7413" s="9"/>
      <c r="J7413" s="9"/>
      <c r="K7413" s="9"/>
    </row>
    <row r="7414" spans="1:11" x14ac:dyDescent="0.25">
      <c r="A7414" s="2"/>
      <c r="B7414" s="2"/>
      <c r="C7414" s="2"/>
      <c r="E7414" s="2"/>
      <c r="G7414" s="2"/>
      <c r="H7414" s="6"/>
      <c r="I7414" s="9"/>
      <c r="J7414" s="9"/>
      <c r="K7414" s="9"/>
    </row>
    <row r="7415" spans="1:11" x14ac:dyDescent="0.25">
      <c r="A7415" s="2"/>
      <c r="B7415" s="2"/>
      <c r="C7415" s="2"/>
      <c r="E7415" s="2"/>
      <c r="G7415" s="2"/>
      <c r="H7415" s="6"/>
      <c r="I7415" s="9"/>
      <c r="J7415" s="9"/>
      <c r="K7415" s="9"/>
    </row>
    <row r="7416" spans="1:11" x14ac:dyDescent="0.25">
      <c r="A7416" s="2"/>
      <c r="B7416" s="2"/>
      <c r="C7416" s="2"/>
      <c r="E7416" s="2"/>
      <c r="G7416" s="2"/>
      <c r="H7416" s="6"/>
      <c r="I7416" s="9"/>
      <c r="J7416" s="9"/>
      <c r="K7416" s="9"/>
    </row>
    <row r="7417" spans="1:11" x14ac:dyDescent="0.25">
      <c r="A7417" s="2"/>
      <c r="B7417" s="2"/>
      <c r="C7417" s="2"/>
      <c r="E7417" s="2"/>
      <c r="G7417" s="2"/>
      <c r="H7417" s="6"/>
      <c r="I7417" s="9"/>
      <c r="J7417" s="9"/>
      <c r="K7417" s="9"/>
    </row>
    <row r="7418" spans="1:11" x14ac:dyDescent="0.25">
      <c r="A7418" s="2"/>
      <c r="B7418" s="2"/>
      <c r="C7418" s="2"/>
      <c r="E7418" s="2"/>
      <c r="G7418" s="2"/>
      <c r="H7418" s="6"/>
      <c r="I7418" s="9"/>
      <c r="J7418" s="9"/>
      <c r="K7418" s="9"/>
    </row>
    <row r="7419" spans="1:11" x14ac:dyDescent="0.25">
      <c r="A7419" s="2"/>
      <c r="B7419" s="2"/>
      <c r="C7419" s="2"/>
      <c r="E7419" s="2"/>
      <c r="G7419" s="2"/>
      <c r="H7419" s="6"/>
      <c r="I7419" s="9"/>
      <c r="J7419" s="9"/>
      <c r="K7419" s="9"/>
    </row>
    <row r="7420" spans="1:11" x14ac:dyDescent="0.25">
      <c r="A7420" s="2"/>
      <c r="B7420" s="2"/>
      <c r="C7420" s="2"/>
      <c r="E7420" s="2"/>
      <c r="G7420" s="2"/>
      <c r="H7420" s="6"/>
      <c r="I7420" s="9"/>
      <c r="J7420" s="9"/>
      <c r="K7420" s="9"/>
    </row>
    <row r="7421" spans="1:11" x14ac:dyDescent="0.25">
      <c r="A7421" s="2"/>
      <c r="B7421" s="2"/>
      <c r="C7421" s="2"/>
      <c r="E7421" s="2"/>
      <c r="G7421" s="2"/>
      <c r="H7421" s="6"/>
      <c r="I7421" s="9"/>
      <c r="J7421" s="9"/>
      <c r="K7421" s="9"/>
    </row>
    <row r="7422" spans="1:11" x14ac:dyDescent="0.25">
      <c r="A7422" s="2"/>
      <c r="B7422" s="2"/>
      <c r="C7422" s="2"/>
      <c r="E7422" s="2"/>
      <c r="G7422" s="2"/>
      <c r="H7422" s="6"/>
      <c r="I7422" s="9"/>
      <c r="J7422" s="9"/>
      <c r="K7422" s="9"/>
    </row>
    <row r="7423" spans="1:11" x14ac:dyDescent="0.25">
      <c r="A7423" s="2"/>
      <c r="B7423" s="2"/>
      <c r="C7423" s="2"/>
      <c r="E7423" s="2"/>
      <c r="G7423" s="2"/>
      <c r="H7423" s="6"/>
      <c r="I7423" s="9"/>
      <c r="J7423" s="9"/>
      <c r="K7423" s="9"/>
    </row>
    <row r="7424" spans="1:11" x14ac:dyDescent="0.25">
      <c r="A7424" s="2"/>
      <c r="B7424" s="2"/>
      <c r="C7424" s="2"/>
      <c r="E7424" s="2"/>
      <c r="G7424" s="2"/>
      <c r="H7424" s="6"/>
      <c r="I7424" s="9"/>
      <c r="J7424" s="9"/>
      <c r="K7424" s="9"/>
    </row>
    <row r="7425" spans="1:11" x14ac:dyDescent="0.25">
      <c r="A7425" s="2"/>
      <c r="B7425" s="2"/>
      <c r="C7425" s="2"/>
      <c r="E7425" s="2"/>
      <c r="G7425" s="2"/>
      <c r="H7425" s="6"/>
      <c r="I7425" s="9"/>
      <c r="J7425" s="9"/>
      <c r="K7425" s="9"/>
    </row>
    <row r="7426" spans="1:11" x14ac:dyDescent="0.25">
      <c r="A7426" s="2"/>
      <c r="B7426" s="2"/>
      <c r="C7426" s="2"/>
      <c r="E7426" s="2"/>
      <c r="G7426" s="2"/>
      <c r="H7426" s="6"/>
      <c r="I7426" s="9"/>
      <c r="J7426" s="9"/>
      <c r="K7426" s="9"/>
    </row>
    <row r="7427" spans="1:11" x14ac:dyDescent="0.25">
      <c r="A7427" s="2"/>
      <c r="B7427" s="2"/>
      <c r="C7427" s="2"/>
      <c r="E7427" s="2"/>
      <c r="G7427" s="2"/>
      <c r="H7427" s="6"/>
      <c r="I7427" s="9"/>
      <c r="J7427" s="9"/>
      <c r="K7427" s="9"/>
    </row>
    <row r="7428" spans="1:11" x14ac:dyDescent="0.25">
      <c r="A7428" s="2"/>
      <c r="B7428" s="2"/>
      <c r="C7428" s="2"/>
      <c r="E7428" s="2"/>
      <c r="G7428" s="2"/>
      <c r="H7428" s="6"/>
      <c r="I7428" s="9"/>
      <c r="J7428" s="9"/>
      <c r="K7428" s="9"/>
    </row>
    <row r="7429" spans="1:11" x14ac:dyDescent="0.25">
      <c r="A7429" s="2"/>
      <c r="B7429" s="2"/>
      <c r="C7429" s="2"/>
      <c r="E7429" s="2"/>
      <c r="G7429" s="2"/>
      <c r="H7429" s="6"/>
      <c r="I7429" s="9"/>
      <c r="J7429" s="9"/>
      <c r="K7429" s="9"/>
    </row>
    <row r="7430" spans="1:11" x14ac:dyDescent="0.25">
      <c r="A7430" s="2"/>
      <c r="B7430" s="2"/>
      <c r="C7430" s="2"/>
      <c r="E7430" s="2"/>
      <c r="G7430" s="2"/>
      <c r="H7430" s="6"/>
      <c r="I7430" s="9"/>
      <c r="J7430" s="9"/>
      <c r="K7430" s="9"/>
    </row>
    <row r="7431" spans="1:11" x14ac:dyDescent="0.25">
      <c r="A7431" s="2"/>
      <c r="B7431" s="2"/>
      <c r="C7431" s="2"/>
      <c r="E7431" s="2"/>
      <c r="G7431" s="2"/>
      <c r="H7431" s="6"/>
      <c r="I7431" s="9"/>
      <c r="J7431" s="9"/>
      <c r="K7431" s="9"/>
    </row>
    <row r="7432" spans="1:11" x14ac:dyDescent="0.25">
      <c r="A7432" s="2"/>
      <c r="B7432" s="2"/>
      <c r="C7432" s="2"/>
      <c r="E7432" s="2"/>
      <c r="G7432" s="2"/>
      <c r="H7432" s="6"/>
      <c r="I7432" s="9"/>
      <c r="J7432" s="9"/>
      <c r="K7432" s="9"/>
    </row>
    <row r="7433" spans="1:11" x14ac:dyDescent="0.25">
      <c r="A7433" s="2"/>
      <c r="B7433" s="2"/>
      <c r="C7433" s="2"/>
      <c r="E7433" s="2"/>
      <c r="G7433" s="2"/>
      <c r="H7433" s="6"/>
      <c r="I7433" s="9"/>
      <c r="J7433" s="9"/>
      <c r="K7433" s="9"/>
    </row>
    <row r="7434" spans="1:11" x14ac:dyDescent="0.25">
      <c r="A7434" s="2"/>
      <c r="B7434" s="2"/>
      <c r="C7434" s="2"/>
      <c r="E7434" s="2"/>
      <c r="G7434" s="2"/>
      <c r="H7434" s="6"/>
      <c r="I7434" s="9"/>
      <c r="J7434" s="9"/>
      <c r="K7434" s="9"/>
    </row>
    <row r="7435" spans="1:11" x14ac:dyDescent="0.25">
      <c r="A7435" s="2"/>
      <c r="B7435" s="2"/>
      <c r="C7435" s="2"/>
      <c r="E7435" s="2"/>
      <c r="G7435" s="2"/>
      <c r="H7435" s="6"/>
      <c r="I7435" s="9"/>
      <c r="J7435" s="9"/>
      <c r="K7435" s="9"/>
    </row>
    <row r="7436" spans="1:11" x14ac:dyDescent="0.25">
      <c r="A7436" s="2"/>
      <c r="B7436" s="2"/>
      <c r="C7436" s="2"/>
      <c r="E7436" s="2"/>
      <c r="G7436" s="2"/>
      <c r="H7436" s="6"/>
      <c r="I7436" s="9"/>
      <c r="J7436" s="9"/>
      <c r="K7436" s="9"/>
    </row>
    <row r="7437" spans="1:11" x14ac:dyDescent="0.25">
      <c r="A7437" s="2"/>
      <c r="B7437" s="2"/>
      <c r="C7437" s="2"/>
      <c r="E7437" s="2"/>
      <c r="G7437" s="2"/>
      <c r="H7437" s="6"/>
      <c r="I7437" s="9"/>
      <c r="J7437" s="9"/>
      <c r="K7437" s="9"/>
    </row>
    <row r="7438" spans="1:11" x14ac:dyDescent="0.25">
      <c r="A7438" s="2"/>
      <c r="B7438" s="2"/>
      <c r="C7438" s="2"/>
      <c r="E7438" s="2"/>
      <c r="G7438" s="2"/>
      <c r="H7438" s="6"/>
      <c r="I7438" s="9"/>
      <c r="J7438" s="9"/>
      <c r="K7438" s="9"/>
    </row>
    <row r="7439" spans="1:11" x14ac:dyDescent="0.25">
      <c r="A7439" s="2"/>
      <c r="B7439" s="2"/>
      <c r="C7439" s="2"/>
      <c r="E7439" s="2"/>
      <c r="G7439" s="2"/>
      <c r="H7439" s="6"/>
      <c r="I7439" s="9"/>
      <c r="J7439" s="9"/>
      <c r="K7439" s="9"/>
    </row>
    <row r="7440" spans="1:11" x14ac:dyDescent="0.25">
      <c r="A7440" s="2"/>
      <c r="B7440" s="2"/>
      <c r="C7440" s="2"/>
      <c r="E7440" s="2"/>
      <c r="G7440" s="2"/>
      <c r="H7440" s="6"/>
      <c r="I7440" s="9"/>
      <c r="J7440" s="9"/>
      <c r="K7440" s="9"/>
    </row>
    <row r="7441" spans="1:11" x14ac:dyDescent="0.25">
      <c r="A7441" s="2"/>
      <c r="B7441" s="2"/>
      <c r="C7441" s="2"/>
      <c r="E7441" s="2"/>
      <c r="G7441" s="2"/>
      <c r="H7441" s="6"/>
      <c r="I7441" s="9"/>
      <c r="J7441" s="9"/>
      <c r="K7441" s="9"/>
    </row>
    <row r="7442" spans="1:11" x14ac:dyDescent="0.25">
      <c r="A7442" s="2"/>
      <c r="B7442" s="2"/>
      <c r="C7442" s="2"/>
      <c r="E7442" s="2"/>
      <c r="G7442" s="2"/>
      <c r="H7442" s="6"/>
      <c r="I7442" s="9"/>
      <c r="J7442" s="9"/>
      <c r="K7442" s="9"/>
    </row>
    <row r="7443" spans="1:11" x14ac:dyDescent="0.25">
      <c r="A7443" s="2"/>
      <c r="B7443" s="2"/>
      <c r="C7443" s="2"/>
      <c r="E7443" s="2"/>
      <c r="G7443" s="2"/>
      <c r="H7443" s="6"/>
      <c r="I7443" s="9"/>
      <c r="J7443" s="9"/>
      <c r="K7443" s="9"/>
    </row>
    <row r="7444" spans="1:11" x14ac:dyDescent="0.25">
      <c r="A7444" s="2"/>
      <c r="B7444" s="2"/>
      <c r="C7444" s="2"/>
      <c r="E7444" s="2"/>
      <c r="G7444" s="2"/>
      <c r="H7444" s="6"/>
      <c r="I7444" s="9"/>
      <c r="J7444" s="9"/>
      <c r="K7444" s="9"/>
    </row>
    <row r="7445" spans="1:11" x14ac:dyDescent="0.25">
      <c r="A7445" s="2"/>
      <c r="B7445" s="2"/>
      <c r="C7445" s="2"/>
      <c r="E7445" s="2"/>
      <c r="G7445" s="2"/>
      <c r="H7445" s="6"/>
      <c r="I7445" s="9"/>
      <c r="J7445" s="9"/>
      <c r="K7445" s="9"/>
    </row>
    <row r="7446" spans="1:11" x14ac:dyDescent="0.25">
      <c r="A7446" s="2"/>
      <c r="B7446" s="2"/>
      <c r="C7446" s="2"/>
      <c r="E7446" s="2"/>
      <c r="G7446" s="2"/>
      <c r="H7446" s="6"/>
      <c r="I7446" s="9"/>
      <c r="J7446" s="9"/>
      <c r="K7446" s="9"/>
    </row>
    <row r="7447" spans="1:11" x14ac:dyDescent="0.25">
      <c r="A7447" s="2"/>
      <c r="B7447" s="2"/>
      <c r="C7447" s="2"/>
      <c r="E7447" s="2"/>
      <c r="G7447" s="2"/>
      <c r="H7447" s="6"/>
      <c r="I7447" s="9"/>
      <c r="J7447" s="9"/>
      <c r="K7447" s="9"/>
    </row>
    <row r="7448" spans="1:11" x14ac:dyDescent="0.25">
      <c r="A7448" s="2"/>
      <c r="B7448" s="2"/>
      <c r="C7448" s="2"/>
      <c r="E7448" s="2"/>
      <c r="G7448" s="2"/>
      <c r="H7448" s="6"/>
      <c r="I7448" s="9"/>
      <c r="J7448" s="9"/>
      <c r="K7448" s="9"/>
    </row>
    <row r="7449" spans="1:11" x14ac:dyDescent="0.25">
      <c r="A7449" s="2"/>
      <c r="B7449" s="2"/>
      <c r="C7449" s="2"/>
      <c r="E7449" s="2"/>
      <c r="G7449" s="2"/>
      <c r="H7449" s="6"/>
      <c r="I7449" s="9"/>
      <c r="J7449" s="9"/>
      <c r="K7449" s="9"/>
    </row>
    <row r="7450" spans="1:11" x14ac:dyDescent="0.25">
      <c r="A7450" s="2"/>
      <c r="B7450" s="2"/>
      <c r="C7450" s="2"/>
      <c r="E7450" s="2"/>
      <c r="G7450" s="2"/>
      <c r="H7450" s="6"/>
      <c r="I7450" s="9"/>
      <c r="J7450" s="9"/>
      <c r="K7450" s="9"/>
    </row>
    <row r="7451" spans="1:11" x14ac:dyDescent="0.25">
      <c r="A7451" s="2"/>
      <c r="B7451" s="2"/>
      <c r="C7451" s="2"/>
      <c r="E7451" s="2"/>
      <c r="G7451" s="2"/>
      <c r="H7451" s="6"/>
      <c r="I7451" s="9"/>
      <c r="J7451" s="9"/>
      <c r="K7451" s="9"/>
    </row>
    <row r="7452" spans="1:11" x14ac:dyDescent="0.25">
      <c r="A7452" s="2"/>
      <c r="B7452" s="2"/>
      <c r="C7452" s="2"/>
      <c r="E7452" s="2"/>
      <c r="G7452" s="2"/>
      <c r="H7452" s="6"/>
      <c r="I7452" s="9"/>
      <c r="J7452" s="9"/>
      <c r="K7452" s="9"/>
    </row>
    <row r="7453" spans="1:11" x14ac:dyDescent="0.25">
      <c r="A7453" s="2"/>
      <c r="B7453" s="2"/>
      <c r="C7453" s="2"/>
      <c r="E7453" s="2"/>
      <c r="G7453" s="2"/>
      <c r="H7453" s="6"/>
      <c r="I7453" s="9"/>
      <c r="J7453" s="9"/>
      <c r="K7453" s="9"/>
    </row>
    <row r="7454" spans="1:11" x14ac:dyDescent="0.25">
      <c r="A7454" s="2"/>
      <c r="B7454" s="2"/>
      <c r="C7454" s="2"/>
      <c r="E7454" s="2"/>
      <c r="G7454" s="2"/>
      <c r="H7454" s="6"/>
      <c r="I7454" s="9"/>
      <c r="J7454" s="9"/>
      <c r="K7454" s="9"/>
    </row>
    <row r="7455" spans="1:11" x14ac:dyDescent="0.25">
      <c r="A7455" s="2"/>
      <c r="B7455" s="2"/>
      <c r="C7455" s="2"/>
      <c r="E7455" s="2"/>
      <c r="G7455" s="2"/>
      <c r="H7455" s="6"/>
      <c r="I7455" s="9"/>
      <c r="J7455" s="9"/>
      <c r="K7455" s="9"/>
    </row>
    <row r="7456" spans="1:11" x14ac:dyDescent="0.25">
      <c r="A7456" s="2"/>
      <c r="B7456" s="2"/>
      <c r="C7456" s="2"/>
      <c r="E7456" s="2"/>
      <c r="G7456" s="2"/>
      <c r="H7456" s="6"/>
      <c r="I7456" s="9"/>
      <c r="J7456" s="9"/>
      <c r="K7456" s="9"/>
    </row>
    <row r="7457" spans="1:11" x14ac:dyDescent="0.25">
      <c r="A7457" s="2"/>
      <c r="B7457" s="2"/>
      <c r="C7457" s="2"/>
      <c r="E7457" s="2"/>
      <c r="G7457" s="2"/>
      <c r="H7457" s="6"/>
      <c r="I7457" s="9"/>
      <c r="J7457" s="9"/>
      <c r="K7457" s="9"/>
    </row>
    <row r="7458" spans="1:11" x14ac:dyDescent="0.25">
      <c r="A7458" s="2"/>
      <c r="B7458" s="2"/>
      <c r="C7458" s="2"/>
      <c r="E7458" s="2"/>
      <c r="G7458" s="2"/>
      <c r="H7458" s="6"/>
      <c r="I7458" s="9"/>
      <c r="J7458" s="9"/>
      <c r="K7458" s="9"/>
    </row>
    <row r="7459" spans="1:11" x14ac:dyDescent="0.25">
      <c r="A7459" s="2"/>
      <c r="B7459" s="2"/>
      <c r="C7459" s="2"/>
      <c r="E7459" s="2"/>
      <c r="G7459" s="2"/>
      <c r="H7459" s="6"/>
      <c r="I7459" s="9"/>
      <c r="J7459" s="9"/>
      <c r="K7459" s="9"/>
    </row>
    <row r="7460" spans="1:11" x14ac:dyDescent="0.25">
      <c r="A7460" s="2"/>
      <c r="B7460" s="2"/>
      <c r="C7460" s="2"/>
      <c r="E7460" s="2"/>
      <c r="G7460" s="2"/>
      <c r="H7460" s="6"/>
      <c r="I7460" s="9"/>
      <c r="J7460" s="9"/>
      <c r="K7460" s="9"/>
    </row>
    <row r="7461" spans="1:11" x14ac:dyDescent="0.25">
      <c r="A7461" s="2"/>
      <c r="B7461" s="2"/>
      <c r="C7461" s="2"/>
      <c r="E7461" s="2"/>
      <c r="G7461" s="2"/>
      <c r="H7461" s="6"/>
      <c r="I7461" s="9"/>
      <c r="J7461" s="9"/>
      <c r="K7461" s="9"/>
    </row>
    <row r="7462" spans="1:11" x14ac:dyDescent="0.25">
      <c r="A7462" s="2"/>
      <c r="B7462" s="2"/>
      <c r="C7462" s="2"/>
      <c r="E7462" s="2"/>
      <c r="G7462" s="2"/>
      <c r="H7462" s="6"/>
      <c r="I7462" s="9"/>
      <c r="J7462" s="9"/>
      <c r="K7462" s="9"/>
    </row>
    <row r="7463" spans="1:11" x14ac:dyDescent="0.25">
      <c r="A7463" s="2"/>
      <c r="B7463" s="2"/>
      <c r="C7463" s="2"/>
      <c r="E7463" s="2"/>
      <c r="G7463" s="2"/>
      <c r="H7463" s="6"/>
      <c r="I7463" s="9"/>
      <c r="J7463" s="9"/>
      <c r="K7463" s="9"/>
    </row>
    <row r="7464" spans="1:11" x14ac:dyDescent="0.25">
      <c r="A7464" s="2"/>
      <c r="B7464" s="2"/>
      <c r="C7464" s="2"/>
      <c r="E7464" s="2"/>
      <c r="G7464" s="2"/>
      <c r="H7464" s="6"/>
      <c r="I7464" s="9"/>
      <c r="J7464" s="9"/>
      <c r="K7464" s="9"/>
    </row>
    <row r="7465" spans="1:11" x14ac:dyDescent="0.25">
      <c r="A7465" s="2"/>
      <c r="B7465" s="2"/>
      <c r="C7465" s="2"/>
      <c r="E7465" s="2"/>
      <c r="G7465" s="2"/>
      <c r="H7465" s="6"/>
      <c r="I7465" s="9"/>
      <c r="J7465" s="9"/>
      <c r="K7465" s="9"/>
    </row>
    <row r="7466" spans="1:11" x14ac:dyDescent="0.25">
      <c r="A7466" s="2"/>
      <c r="B7466" s="2"/>
      <c r="C7466" s="2"/>
      <c r="E7466" s="2"/>
      <c r="G7466" s="2"/>
      <c r="H7466" s="6"/>
      <c r="I7466" s="9"/>
      <c r="J7466" s="9"/>
      <c r="K7466" s="9"/>
    </row>
    <row r="7467" spans="1:11" x14ac:dyDescent="0.25">
      <c r="A7467" s="2"/>
      <c r="B7467" s="2"/>
      <c r="C7467" s="2"/>
      <c r="E7467" s="2"/>
      <c r="G7467" s="2"/>
      <c r="H7467" s="6"/>
      <c r="I7467" s="9"/>
      <c r="J7467" s="9"/>
      <c r="K7467" s="9"/>
    </row>
    <row r="7468" spans="1:11" x14ac:dyDescent="0.25">
      <c r="A7468" s="2"/>
      <c r="B7468" s="2"/>
      <c r="C7468" s="2"/>
      <c r="E7468" s="2"/>
      <c r="G7468" s="2"/>
      <c r="H7468" s="6"/>
      <c r="I7468" s="9"/>
      <c r="J7468" s="9"/>
      <c r="K7468" s="9"/>
    </row>
    <row r="7469" spans="1:11" x14ac:dyDescent="0.25">
      <c r="A7469" s="2"/>
      <c r="B7469" s="2"/>
      <c r="C7469" s="2"/>
      <c r="E7469" s="2"/>
      <c r="G7469" s="2"/>
      <c r="H7469" s="6"/>
      <c r="I7469" s="9"/>
      <c r="J7469" s="9"/>
      <c r="K7469" s="9"/>
    </row>
    <row r="7470" spans="1:11" x14ac:dyDescent="0.25">
      <c r="A7470" s="2"/>
      <c r="B7470" s="2"/>
      <c r="C7470" s="2"/>
      <c r="E7470" s="2"/>
      <c r="G7470" s="2"/>
      <c r="H7470" s="6"/>
      <c r="I7470" s="9"/>
      <c r="J7470" s="9"/>
      <c r="K7470" s="9"/>
    </row>
    <row r="7471" spans="1:11" x14ac:dyDescent="0.25">
      <c r="A7471" s="2"/>
      <c r="B7471" s="2"/>
      <c r="C7471" s="2"/>
      <c r="E7471" s="2"/>
      <c r="G7471" s="2"/>
      <c r="H7471" s="6"/>
      <c r="I7471" s="9"/>
      <c r="J7471" s="9"/>
      <c r="K7471" s="9"/>
    </row>
    <row r="7472" spans="1:11" x14ac:dyDescent="0.25">
      <c r="A7472" s="2"/>
      <c r="B7472" s="2"/>
      <c r="C7472" s="2"/>
      <c r="E7472" s="2"/>
      <c r="G7472" s="2"/>
      <c r="H7472" s="6"/>
      <c r="I7472" s="9"/>
      <c r="J7472" s="9"/>
      <c r="K7472" s="9"/>
    </row>
    <row r="7473" spans="1:11" x14ac:dyDescent="0.25">
      <c r="A7473" s="2"/>
      <c r="B7473" s="2"/>
      <c r="C7473" s="2"/>
      <c r="E7473" s="2"/>
      <c r="G7473" s="2"/>
      <c r="H7473" s="6"/>
      <c r="I7473" s="9"/>
      <c r="J7473" s="9"/>
      <c r="K7473" s="9"/>
    </row>
    <row r="7474" spans="1:11" x14ac:dyDescent="0.25">
      <c r="A7474" s="2"/>
      <c r="B7474" s="2"/>
      <c r="C7474" s="2"/>
      <c r="E7474" s="2"/>
      <c r="G7474" s="2"/>
      <c r="H7474" s="6"/>
      <c r="I7474" s="9"/>
      <c r="J7474" s="9"/>
      <c r="K7474" s="9"/>
    </row>
    <row r="7475" spans="1:11" x14ac:dyDescent="0.25">
      <c r="A7475" s="2"/>
      <c r="B7475" s="2"/>
      <c r="C7475" s="2"/>
      <c r="E7475" s="2"/>
      <c r="G7475" s="2"/>
      <c r="H7475" s="6"/>
      <c r="I7475" s="9"/>
      <c r="J7475" s="9"/>
      <c r="K7475" s="9"/>
    </row>
    <row r="7476" spans="1:11" x14ac:dyDescent="0.25">
      <c r="A7476" s="2"/>
      <c r="B7476" s="2"/>
      <c r="C7476" s="2"/>
      <c r="E7476" s="2"/>
      <c r="G7476" s="2"/>
      <c r="H7476" s="6"/>
      <c r="I7476" s="9"/>
      <c r="J7476" s="9"/>
      <c r="K7476" s="9"/>
    </row>
    <row r="7477" spans="1:11" x14ac:dyDescent="0.25">
      <c r="A7477" s="2"/>
      <c r="B7477" s="2"/>
      <c r="C7477" s="2"/>
      <c r="E7477" s="2"/>
      <c r="G7477" s="2"/>
      <c r="H7477" s="6"/>
      <c r="I7477" s="9"/>
      <c r="J7477" s="9"/>
      <c r="K7477" s="9"/>
    </row>
    <row r="7478" spans="1:11" x14ac:dyDescent="0.25">
      <c r="A7478" s="2"/>
      <c r="B7478" s="2"/>
      <c r="C7478" s="2"/>
      <c r="E7478" s="2"/>
      <c r="G7478" s="2"/>
      <c r="H7478" s="6"/>
      <c r="I7478" s="9"/>
      <c r="J7478" s="9"/>
      <c r="K7478" s="9"/>
    </row>
    <row r="7479" spans="1:11" x14ac:dyDescent="0.25">
      <c r="A7479" s="2"/>
      <c r="B7479" s="2"/>
      <c r="C7479" s="2"/>
      <c r="E7479" s="2"/>
      <c r="G7479" s="2"/>
      <c r="H7479" s="6"/>
      <c r="I7479" s="9"/>
      <c r="J7479" s="9"/>
      <c r="K7479" s="9"/>
    </row>
    <row r="7480" spans="1:11" x14ac:dyDescent="0.25">
      <c r="A7480" s="2"/>
      <c r="B7480" s="2"/>
      <c r="C7480" s="2"/>
      <c r="E7480" s="2"/>
      <c r="G7480" s="2"/>
      <c r="H7480" s="6"/>
      <c r="I7480" s="9"/>
      <c r="J7480" s="9"/>
      <c r="K7480" s="9"/>
    </row>
    <row r="7481" spans="1:11" x14ac:dyDescent="0.25">
      <c r="A7481" s="2"/>
      <c r="B7481" s="2"/>
      <c r="C7481" s="2"/>
      <c r="E7481" s="2"/>
      <c r="G7481" s="2"/>
      <c r="H7481" s="6"/>
      <c r="I7481" s="9"/>
      <c r="J7481" s="9"/>
      <c r="K7481" s="9"/>
    </row>
    <row r="7482" spans="1:11" x14ac:dyDescent="0.25">
      <c r="A7482" s="2"/>
      <c r="B7482" s="2"/>
      <c r="C7482" s="2"/>
      <c r="E7482" s="2"/>
      <c r="G7482" s="2"/>
      <c r="H7482" s="6"/>
      <c r="I7482" s="9"/>
      <c r="J7482" s="9"/>
      <c r="K7482" s="9"/>
    </row>
    <row r="7483" spans="1:11" x14ac:dyDescent="0.25">
      <c r="A7483" s="2"/>
      <c r="B7483" s="2"/>
      <c r="C7483" s="2"/>
      <c r="E7483" s="2"/>
      <c r="G7483" s="2"/>
      <c r="H7483" s="6"/>
      <c r="I7483" s="9"/>
      <c r="J7483" s="9"/>
      <c r="K7483" s="9"/>
    </row>
    <row r="7484" spans="1:11" x14ac:dyDescent="0.25">
      <c r="A7484" s="2"/>
      <c r="B7484" s="2"/>
      <c r="C7484" s="2"/>
      <c r="E7484" s="2"/>
      <c r="G7484" s="2"/>
      <c r="H7484" s="6"/>
      <c r="I7484" s="9"/>
      <c r="J7484" s="9"/>
      <c r="K7484" s="9"/>
    </row>
    <row r="7485" spans="1:11" x14ac:dyDescent="0.25">
      <c r="A7485" s="2"/>
      <c r="B7485" s="2"/>
      <c r="C7485" s="2"/>
      <c r="E7485" s="2"/>
      <c r="G7485" s="2"/>
      <c r="H7485" s="6"/>
      <c r="I7485" s="9"/>
      <c r="J7485" s="9"/>
      <c r="K7485" s="9"/>
    </row>
    <row r="7486" spans="1:11" x14ac:dyDescent="0.25">
      <c r="A7486" s="2"/>
      <c r="B7486" s="2"/>
      <c r="C7486" s="2"/>
      <c r="E7486" s="2"/>
      <c r="G7486" s="2"/>
      <c r="H7486" s="6"/>
      <c r="I7486" s="9"/>
      <c r="J7486" s="9"/>
      <c r="K7486" s="9"/>
    </row>
    <row r="7487" spans="1:11" x14ac:dyDescent="0.25">
      <c r="A7487" s="2"/>
      <c r="B7487" s="2"/>
      <c r="C7487" s="2"/>
      <c r="E7487" s="2"/>
      <c r="G7487" s="2"/>
      <c r="H7487" s="6"/>
      <c r="I7487" s="9"/>
      <c r="J7487" s="9"/>
      <c r="K7487" s="9"/>
    </row>
    <row r="7488" spans="1:11" x14ac:dyDescent="0.25">
      <c r="A7488" s="2"/>
      <c r="B7488" s="2"/>
      <c r="C7488" s="2"/>
      <c r="E7488" s="2"/>
      <c r="G7488" s="2"/>
      <c r="H7488" s="6"/>
      <c r="I7488" s="9"/>
      <c r="J7488" s="9"/>
      <c r="K7488" s="9"/>
    </row>
    <row r="7489" spans="1:11" x14ac:dyDescent="0.25">
      <c r="A7489" s="2"/>
      <c r="B7489" s="2"/>
      <c r="C7489" s="2"/>
      <c r="E7489" s="2"/>
      <c r="G7489" s="2"/>
      <c r="H7489" s="6"/>
      <c r="I7489" s="9"/>
      <c r="J7489" s="9"/>
      <c r="K7489" s="9"/>
    </row>
    <row r="7490" spans="1:11" x14ac:dyDescent="0.25">
      <c r="A7490" s="2"/>
      <c r="B7490" s="2"/>
      <c r="C7490" s="2"/>
      <c r="E7490" s="2"/>
      <c r="G7490" s="2"/>
      <c r="H7490" s="6"/>
      <c r="I7490" s="9"/>
      <c r="J7490" s="9"/>
      <c r="K7490" s="9"/>
    </row>
    <row r="7491" spans="1:11" x14ac:dyDescent="0.25">
      <c r="A7491" s="2"/>
      <c r="B7491" s="2"/>
      <c r="C7491" s="2"/>
      <c r="E7491" s="2"/>
      <c r="G7491" s="2"/>
      <c r="H7491" s="6"/>
      <c r="I7491" s="9"/>
      <c r="J7491" s="9"/>
      <c r="K7491" s="9"/>
    </row>
    <row r="7492" spans="1:11" x14ac:dyDescent="0.25">
      <c r="A7492" s="2"/>
      <c r="B7492" s="2"/>
      <c r="C7492" s="2"/>
      <c r="E7492" s="2"/>
      <c r="G7492" s="2"/>
      <c r="H7492" s="6"/>
      <c r="I7492" s="9"/>
      <c r="J7492" s="9"/>
      <c r="K7492" s="9"/>
    </row>
    <row r="7493" spans="1:11" x14ac:dyDescent="0.25">
      <c r="A7493" s="2"/>
      <c r="B7493" s="2"/>
      <c r="C7493" s="2"/>
      <c r="E7493" s="2"/>
      <c r="G7493" s="2"/>
      <c r="H7493" s="6"/>
      <c r="I7493" s="9"/>
      <c r="J7493" s="9"/>
      <c r="K7493" s="9"/>
    </row>
    <row r="7494" spans="1:11" x14ac:dyDescent="0.25">
      <c r="A7494" s="2"/>
      <c r="B7494" s="2"/>
      <c r="C7494" s="2"/>
      <c r="E7494" s="2"/>
      <c r="G7494" s="2"/>
      <c r="H7494" s="6"/>
      <c r="I7494" s="9"/>
      <c r="J7494" s="9"/>
      <c r="K7494" s="9"/>
    </row>
    <row r="7495" spans="1:11" x14ac:dyDescent="0.25">
      <c r="A7495" s="2"/>
      <c r="B7495" s="2"/>
      <c r="C7495" s="2"/>
      <c r="E7495" s="2"/>
      <c r="G7495" s="2"/>
      <c r="H7495" s="6"/>
      <c r="I7495" s="9"/>
      <c r="J7495" s="9"/>
      <c r="K7495" s="9"/>
    </row>
    <row r="7496" spans="1:11" x14ac:dyDescent="0.25">
      <c r="A7496" s="2"/>
      <c r="B7496" s="2"/>
      <c r="C7496" s="2"/>
      <c r="E7496" s="2"/>
      <c r="G7496" s="2"/>
      <c r="H7496" s="6"/>
      <c r="I7496" s="9"/>
      <c r="J7496" s="9"/>
      <c r="K7496" s="9"/>
    </row>
    <row r="7497" spans="1:11" x14ac:dyDescent="0.25">
      <c r="A7497" s="2"/>
      <c r="B7497" s="2"/>
      <c r="C7497" s="2"/>
      <c r="E7497" s="2"/>
      <c r="G7497" s="2"/>
      <c r="H7497" s="6"/>
      <c r="I7497" s="9"/>
      <c r="J7497" s="9"/>
      <c r="K7497" s="9"/>
    </row>
    <row r="7498" spans="1:11" x14ac:dyDescent="0.25">
      <c r="A7498" s="2"/>
      <c r="B7498" s="2"/>
      <c r="C7498" s="2"/>
      <c r="E7498" s="2"/>
      <c r="G7498" s="2"/>
      <c r="H7498" s="6"/>
      <c r="I7498" s="9"/>
      <c r="J7498" s="9"/>
      <c r="K7498" s="9"/>
    </row>
    <row r="7499" spans="1:11" x14ac:dyDescent="0.25">
      <c r="A7499" s="2"/>
      <c r="B7499" s="2"/>
      <c r="C7499" s="2"/>
      <c r="E7499" s="2"/>
      <c r="G7499" s="2"/>
      <c r="H7499" s="6"/>
      <c r="I7499" s="9"/>
      <c r="J7499" s="9"/>
      <c r="K7499" s="9"/>
    </row>
    <row r="7500" spans="1:11" x14ac:dyDescent="0.25">
      <c r="A7500" s="2"/>
      <c r="B7500" s="2"/>
      <c r="C7500" s="2"/>
      <c r="E7500" s="2"/>
      <c r="G7500" s="2"/>
      <c r="H7500" s="6"/>
      <c r="I7500" s="9"/>
      <c r="J7500" s="9"/>
      <c r="K7500" s="9"/>
    </row>
    <row r="7501" spans="1:11" x14ac:dyDescent="0.25">
      <c r="A7501" s="2"/>
      <c r="B7501" s="2"/>
      <c r="C7501" s="2"/>
      <c r="E7501" s="2"/>
      <c r="G7501" s="2"/>
      <c r="H7501" s="6"/>
      <c r="I7501" s="9"/>
      <c r="J7501" s="9"/>
      <c r="K7501" s="9"/>
    </row>
    <row r="7502" spans="1:11" x14ac:dyDescent="0.25">
      <c r="A7502" s="2"/>
      <c r="B7502" s="2"/>
      <c r="C7502" s="2"/>
      <c r="E7502" s="2"/>
      <c r="G7502" s="2"/>
      <c r="H7502" s="6"/>
      <c r="I7502" s="9"/>
      <c r="J7502" s="9"/>
      <c r="K7502" s="9"/>
    </row>
    <row r="7503" spans="1:11" x14ac:dyDescent="0.25">
      <c r="A7503" s="2"/>
      <c r="B7503" s="2"/>
      <c r="C7503" s="2"/>
      <c r="E7503" s="2"/>
      <c r="G7503" s="2"/>
      <c r="H7503" s="6"/>
      <c r="I7503" s="9"/>
      <c r="J7503" s="9"/>
      <c r="K7503" s="9"/>
    </row>
    <row r="7504" spans="1:11" x14ac:dyDescent="0.25">
      <c r="A7504" s="2"/>
      <c r="B7504" s="2"/>
      <c r="C7504" s="2"/>
      <c r="E7504" s="2"/>
      <c r="G7504" s="2"/>
      <c r="H7504" s="6"/>
      <c r="I7504" s="9"/>
      <c r="J7504" s="9"/>
      <c r="K7504" s="9"/>
    </row>
    <row r="7505" spans="1:11" x14ac:dyDescent="0.25">
      <c r="A7505" s="2"/>
      <c r="B7505" s="2"/>
      <c r="C7505" s="2"/>
      <c r="E7505" s="2"/>
      <c r="G7505" s="2"/>
      <c r="H7505" s="6"/>
      <c r="I7505" s="9"/>
      <c r="J7505" s="9"/>
      <c r="K7505" s="9"/>
    </row>
    <row r="7506" spans="1:11" x14ac:dyDescent="0.25">
      <c r="A7506" s="2"/>
      <c r="B7506" s="2"/>
      <c r="C7506" s="2"/>
      <c r="E7506" s="2"/>
      <c r="G7506" s="2"/>
      <c r="H7506" s="6"/>
      <c r="I7506" s="9"/>
      <c r="J7506" s="9"/>
      <c r="K7506" s="9"/>
    </row>
    <row r="7507" spans="1:11" x14ac:dyDescent="0.25">
      <c r="A7507" s="2"/>
      <c r="B7507" s="2"/>
      <c r="C7507" s="2"/>
      <c r="E7507" s="2"/>
      <c r="G7507" s="2"/>
      <c r="H7507" s="6"/>
      <c r="I7507" s="9"/>
      <c r="J7507" s="9"/>
      <c r="K7507" s="9"/>
    </row>
    <row r="7508" spans="1:11" x14ac:dyDescent="0.25">
      <c r="A7508" s="2"/>
      <c r="B7508" s="2"/>
      <c r="C7508" s="2"/>
      <c r="E7508" s="2"/>
      <c r="G7508" s="2"/>
      <c r="H7508" s="6"/>
      <c r="I7508" s="9"/>
      <c r="J7508" s="9"/>
      <c r="K7508" s="9"/>
    </row>
    <row r="7509" spans="1:11" x14ac:dyDescent="0.25">
      <c r="A7509" s="2"/>
      <c r="B7509" s="2"/>
      <c r="C7509" s="2"/>
      <c r="E7509" s="2"/>
      <c r="G7509" s="2"/>
      <c r="H7509" s="6"/>
      <c r="I7509" s="9"/>
      <c r="J7509" s="9"/>
      <c r="K7509" s="9"/>
    </row>
    <row r="7510" spans="1:11" x14ac:dyDescent="0.25">
      <c r="A7510" s="2"/>
      <c r="B7510" s="2"/>
      <c r="C7510" s="2"/>
      <c r="E7510" s="2"/>
      <c r="G7510" s="2"/>
      <c r="H7510" s="6"/>
      <c r="I7510" s="9"/>
      <c r="J7510" s="9"/>
      <c r="K7510" s="9"/>
    </row>
    <row r="7511" spans="1:11" x14ac:dyDescent="0.25">
      <c r="A7511" s="2"/>
      <c r="B7511" s="2"/>
      <c r="C7511" s="2"/>
      <c r="E7511" s="2"/>
      <c r="G7511" s="2"/>
      <c r="H7511" s="6"/>
      <c r="I7511" s="9"/>
      <c r="J7511" s="9"/>
      <c r="K7511" s="9"/>
    </row>
    <row r="7512" spans="1:11" x14ac:dyDescent="0.25">
      <c r="A7512" s="2"/>
      <c r="B7512" s="2"/>
      <c r="C7512" s="2"/>
      <c r="E7512" s="2"/>
      <c r="G7512" s="2"/>
      <c r="H7512" s="6"/>
      <c r="I7512" s="9"/>
      <c r="J7512" s="9"/>
      <c r="K7512" s="9"/>
    </row>
    <row r="7513" spans="1:11" x14ac:dyDescent="0.25">
      <c r="A7513" s="2"/>
      <c r="B7513" s="2"/>
      <c r="C7513" s="2"/>
      <c r="E7513" s="2"/>
      <c r="G7513" s="2"/>
      <c r="H7513" s="6"/>
      <c r="I7513" s="9"/>
      <c r="J7513" s="9"/>
      <c r="K7513" s="9"/>
    </row>
    <row r="7514" spans="1:11" x14ac:dyDescent="0.25">
      <c r="A7514" s="2"/>
      <c r="B7514" s="2"/>
      <c r="C7514" s="2"/>
      <c r="E7514" s="2"/>
      <c r="G7514" s="2"/>
      <c r="H7514" s="6"/>
      <c r="I7514" s="9"/>
      <c r="J7514" s="9"/>
      <c r="K7514" s="9"/>
    </row>
    <row r="7515" spans="1:11" x14ac:dyDescent="0.25">
      <c r="A7515" s="2"/>
      <c r="B7515" s="2"/>
      <c r="C7515" s="2"/>
      <c r="E7515" s="2"/>
      <c r="G7515" s="2"/>
      <c r="H7515" s="6"/>
      <c r="I7515" s="9"/>
      <c r="J7515" s="9"/>
      <c r="K7515" s="9"/>
    </row>
    <row r="7516" spans="1:11" x14ac:dyDescent="0.25">
      <c r="A7516" s="2"/>
      <c r="B7516" s="2"/>
      <c r="C7516" s="2"/>
      <c r="E7516" s="2"/>
      <c r="G7516" s="2"/>
      <c r="H7516" s="6"/>
      <c r="I7516" s="9"/>
      <c r="J7516" s="9"/>
      <c r="K7516" s="9"/>
    </row>
    <row r="7517" spans="1:11" x14ac:dyDescent="0.25">
      <c r="A7517" s="2"/>
      <c r="B7517" s="2"/>
      <c r="C7517" s="2"/>
      <c r="E7517" s="2"/>
      <c r="G7517" s="2"/>
      <c r="H7517" s="6"/>
      <c r="I7517" s="9"/>
      <c r="J7517" s="9"/>
      <c r="K7517" s="9"/>
    </row>
    <row r="7518" spans="1:11" x14ac:dyDescent="0.25">
      <c r="A7518" s="2"/>
      <c r="B7518" s="2"/>
      <c r="C7518" s="2"/>
      <c r="E7518" s="2"/>
      <c r="G7518" s="2"/>
      <c r="H7518" s="6"/>
      <c r="I7518" s="9"/>
      <c r="J7518" s="9"/>
      <c r="K7518" s="9"/>
    </row>
    <row r="7519" spans="1:11" x14ac:dyDescent="0.25">
      <c r="A7519" s="2"/>
      <c r="B7519" s="2"/>
      <c r="C7519" s="2"/>
      <c r="E7519" s="2"/>
      <c r="G7519" s="2"/>
      <c r="H7519" s="6"/>
      <c r="I7519" s="9"/>
      <c r="J7519" s="9"/>
      <c r="K7519" s="9"/>
    </row>
    <row r="7520" spans="1:11" x14ac:dyDescent="0.25">
      <c r="A7520" s="2"/>
      <c r="B7520" s="2"/>
      <c r="C7520" s="2"/>
      <c r="E7520" s="2"/>
      <c r="G7520" s="2"/>
      <c r="H7520" s="6"/>
      <c r="I7520" s="9"/>
      <c r="J7520" s="9"/>
      <c r="K7520" s="9"/>
    </row>
    <row r="7521" spans="1:11" x14ac:dyDescent="0.25">
      <c r="A7521" s="2"/>
      <c r="B7521" s="2"/>
      <c r="C7521" s="2"/>
      <c r="E7521" s="2"/>
      <c r="G7521" s="2"/>
      <c r="H7521" s="6"/>
      <c r="I7521" s="9"/>
      <c r="J7521" s="9"/>
      <c r="K7521" s="9"/>
    </row>
    <row r="7522" spans="1:11" x14ac:dyDescent="0.25">
      <c r="A7522" s="2"/>
      <c r="B7522" s="2"/>
      <c r="C7522" s="2"/>
      <c r="E7522" s="2"/>
      <c r="G7522" s="2"/>
      <c r="H7522" s="6"/>
      <c r="I7522" s="9"/>
      <c r="J7522" s="9"/>
      <c r="K7522" s="9"/>
    </row>
    <row r="7523" spans="1:11" x14ac:dyDescent="0.25">
      <c r="A7523" s="2"/>
      <c r="B7523" s="2"/>
      <c r="C7523" s="2"/>
      <c r="E7523" s="2"/>
      <c r="G7523" s="2"/>
      <c r="H7523" s="6"/>
      <c r="I7523" s="9"/>
      <c r="J7523" s="9"/>
      <c r="K7523" s="9"/>
    </row>
    <row r="7524" spans="1:11" x14ac:dyDescent="0.25">
      <c r="A7524" s="2"/>
      <c r="B7524" s="2"/>
      <c r="C7524" s="2"/>
      <c r="E7524" s="2"/>
      <c r="G7524" s="2"/>
      <c r="H7524" s="6"/>
      <c r="I7524" s="9"/>
      <c r="J7524" s="9"/>
      <c r="K7524" s="9"/>
    </row>
    <row r="7525" spans="1:11" x14ac:dyDescent="0.25">
      <c r="A7525" s="2"/>
      <c r="B7525" s="2"/>
      <c r="C7525" s="2"/>
      <c r="E7525" s="2"/>
      <c r="G7525" s="2"/>
      <c r="H7525" s="6"/>
      <c r="I7525" s="9"/>
      <c r="J7525" s="9"/>
      <c r="K7525" s="9"/>
    </row>
    <row r="7526" spans="1:11" x14ac:dyDescent="0.25">
      <c r="A7526" s="2"/>
      <c r="B7526" s="2"/>
      <c r="C7526" s="2"/>
      <c r="E7526" s="2"/>
      <c r="G7526" s="2"/>
      <c r="H7526" s="6"/>
      <c r="I7526" s="9"/>
      <c r="J7526" s="9"/>
      <c r="K7526" s="9"/>
    </row>
    <row r="7527" spans="1:11" x14ac:dyDescent="0.25">
      <c r="A7527" s="2"/>
      <c r="B7527" s="2"/>
      <c r="C7527" s="2"/>
      <c r="E7527" s="2"/>
      <c r="G7527" s="2"/>
      <c r="H7527" s="6"/>
      <c r="I7527" s="9"/>
      <c r="J7527" s="9"/>
      <c r="K7527" s="9"/>
    </row>
    <row r="7528" spans="1:11" x14ac:dyDescent="0.25">
      <c r="A7528" s="2"/>
      <c r="B7528" s="2"/>
      <c r="C7528" s="2"/>
      <c r="E7528" s="2"/>
      <c r="G7528" s="2"/>
      <c r="H7528" s="6"/>
      <c r="I7528" s="9"/>
      <c r="J7528" s="9"/>
      <c r="K7528" s="9"/>
    </row>
    <row r="7529" spans="1:11" x14ac:dyDescent="0.25">
      <c r="A7529" s="2"/>
      <c r="B7529" s="2"/>
      <c r="C7529" s="2"/>
      <c r="E7529" s="2"/>
      <c r="G7529" s="2"/>
      <c r="H7529" s="6"/>
      <c r="I7529" s="9"/>
      <c r="J7529" s="9"/>
      <c r="K7529" s="9"/>
    </row>
    <row r="7530" spans="1:11" x14ac:dyDescent="0.25">
      <c r="A7530" s="2"/>
      <c r="B7530" s="2"/>
      <c r="C7530" s="2"/>
      <c r="E7530" s="2"/>
      <c r="G7530" s="2"/>
      <c r="H7530" s="6"/>
      <c r="I7530" s="9"/>
      <c r="J7530" s="9"/>
      <c r="K7530" s="9"/>
    </row>
    <row r="7531" spans="1:11" x14ac:dyDescent="0.25">
      <c r="A7531" s="2"/>
      <c r="B7531" s="2"/>
      <c r="C7531" s="2"/>
      <c r="E7531" s="2"/>
      <c r="G7531" s="2"/>
      <c r="H7531" s="6"/>
      <c r="I7531" s="9"/>
      <c r="J7531" s="9"/>
      <c r="K7531" s="9"/>
    </row>
    <row r="7532" spans="1:11" x14ac:dyDescent="0.25">
      <c r="A7532" s="2"/>
      <c r="B7532" s="2"/>
      <c r="C7532" s="2"/>
      <c r="E7532" s="2"/>
      <c r="G7532" s="2"/>
      <c r="H7532" s="6"/>
      <c r="I7532" s="9"/>
      <c r="J7532" s="9"/>
      <c r="K7532" s="9"/>
    </row>
    <row r="7533" spans="1:11" x14ac:dyDescent="0.25">
      <c r="A7533" s="2"/>
      <c r="B7533" s="2"/>
      <c r="C7533" s="2"/>
      <c r="E7533" s="2"/>
      <c r="G7533" s="2"/>
      <c r="H7533" s="6"/>
      <c r="I7533" s="9"/>
      <c r="J7533" s="9"/>
      <c r="K7533" s="9"/>
    </row>
    <row r="7534" spans="1:11" x14ac:dyDescent="0.25">
      <c r="A7534" s="2"/>
      <c r="B7534" s="2"/>
      <c r="C7534" s="2"/>
      <c r="E7534" s="2"/>
      <c r="G7534" s="2"/>
      <c r="H7534" s="6"/>
      <c r="I7534" s="9"/>
      <c r="J7534" s="9"/>
      <c r="K7534" s="9"/>
    </row>
    <row r="7535" spans="1:11" x14ac:dyDescent="0.25">
      <c r="A7535" s="2"/>
      <c r="B7535" s="2"/>
      <c r="C7535" s="2"/>
      <c r="E7535" s="2"/>
      <c r="G7535" s="2"/>
      <c r="H7535" s="6"/>
      <c r="I7535" s="9"/>
      <c r="J7535" s="9"/>
      <c r="K7535" s="9"/>
    </row>
    <row r="7536" spans="1:11" x14ac:dyDescent="0.25">
      <c r="A7536" s="2"/>
      <c r="B7536" s="2"/>
      <c r="C7536" s="2"/>
      <c r="E7536" s="2"/>
      <c r="G7536" s="2"/>
      <c r="H7536" s="6"/>
      <c r="I7536" s="9"/>
      <c r="J7536" s="9"/>
      <c r="K7536" s="9"/>
    </row>
    <row r="7537" spans="1:11" x14ac:dyDescent="0.25">
      <c r="A7537" s="2"/>
      <c r="B7537" s="2"/>
      <c r="C7537" s="2"/>
      <c r="E7537" s="2"/>
      <c r="G7537" s="2"/>
      <c r="H7537" s="6"/>
      <c r="I7537" s="9"/>
      <c r="J7537" s="9"/>
      <c r="K7537" s="9"/>
    </row>
    <row r="7538" spans="1:11" x14ac:dyDescent="0.25">
      <c r="A7538" s="2"/>
      <c r="B7538" s="2"/>
      <c r="C7538" s="2"/>
      <c r="E7538" s="2"/>
      <c r="G7538" s="2"/>
      <c r="H7538" s="6"/>
      <c r="I7538" s="9"/>
      <c r="J7538" s="9"/>
      <c r="K7538" s="9"/>
    </row>
    <row r="7539" spans="1:11" x14ac:dyDescent="0.25">
      <c r="A7539" s="2"/>
      <c r="B7539" s="2"/>
      <c r="C7539" s="2"/>
      <c r="E7539" s="2"/>
      <c r="G7539" s="2"/>
      <c r="H7539" s="6"/>
      <c r="I7539" s="9"/>
      <c r="J7539" s="9"/>
      <c r="K7539" s="9"/>
    </row>
    <row r="7540" spans="1:11" x14ac:dyDescent="0.25">
      <c r="A7540" s="2"/>
      <c r="B7540" s="2"/>
      <c r="C7540" s="2"/>
      <c r="E7540" s="2"/>
      <c r="G7540" s="2"/>
      <c r="H7540" s="6"/>
      <c r="I7540" s="9"/>
      <c r="J7540" s="9"/>
      <c r="K7540" s="9"/>
    </row>
    <row r="7541" spans="1:11" x14ac:dyDescent="0.25">
      <c r="A7541" s="2"/>
      <c r="B7541" s="2"/>
      <c r="C7541" s="2"/>
      <c r="E7541" s="2"/>
      <c r="G7541" s="2"/>
      <c r="H7541" s="6"/>
      <c r="I7541" s="9"/>
      <c r="J7541" s="9"/>
      <c r="K7541" s="9"/>
    </row>
    <row r="7542" spans="1:11" x14ac:dyDescent="0.25">
      <c r="A7542" s="2"/>
      <c r="B7542" s="2"/>
      <c r="C7542" s="2"/>
      <c r="E7542" s="2"/>
      <c r="G7542" s="2"/>
      <c r="H7542" s="6"/>
      <c r="I7542" s="9"/>
      <c r="J7542" s="9"/>
      <c r="K7542" s="9"/>
    </row>
    <row r="7543" spans="1:11" x14ac:dyDescent="0.25">
      <c r="A7543" s="2"/>
      <c r="B7543" s="2"/>
      <c r="C7543" s="2"/>
      <c r="E7543" s="2"/>
      <c r="G7543" s="2"/>
      <c r="H7543" s="6"/>
      <c r="I7543" s="9"/>
      <c r="J7543" s="9"/>
      <c r="K7543" s="9"/>
    </row>
    <row r="7544" spans="1:11" x14ac:dyDescent="0.25">
      <c r="A7544" s="2"/>
      <c r="B7544" s="2"/>
      <c r="C7544" s="2"/>
      <c r="E7544" s="2"/>
      <c r="G7544" s="2"/>
      <c r="H7544" s="6"/>
      <c r="I7544" s="9"/>
      <c r="J7544" s="9"/>
      <c r="K7544" s="9"/>
    </row>
    <row r="7545" spans="1:11" x14ac:dyDescent="0.25">
      <c r="A7545" s="2"/>
      <c r="B7545" s="2"/>
      <c r="C7545" s="2"/>
      <c r="E7545" s="2"/>
      <c r="G7545" s="2"/>
      <c r="H7545" s="6"/>
      <c r="I7545" s="9"/>
      <c r="J7545" s="9"/>
      <c r="K7545" s="9"/>
    </row>
    <row r="7546" spans="1:11" x14ac:dyDescent="0.25">
      <c r="A7546" s="2"/>
      <c r="B7546" s="2"/>
      <c r="C7546" s="2"/>
      <c r="E7546" s="2"/>
      <c r="G7546" s="2"/>
      <c r="H7546" s="6"/>
      <c r="I7546" s="9"/>
      <c r="J7546" s="9"/>
      <c r="K7546" s="9"/>
    </row>
    <row r="7547" spans="1:11" x14ac:dyDescent="0.25">
      <c r="A7547" s="2"/>
      <c r="B7547" s="2"/>
      <c r="C7547" s="2"/>
      <c r="E7547" s="2"/>
      <c r="G7547" s="2"/>
      <c r="H7547" s="6"/>
      <c r="I7547" s="9"/>
      <c r="J7547" s="9"/>
      <c r="K7547" s="9"/>
    </row>
    <row r="7548" spans="1:11" x14ac:dyDescent="0.25">
      <c r="A7548" s="2"/>
      <c r="B7548" s="2"/>
      <c r="C7548" s="2"/>
      <c r="E7548" s="2"/>
      <c r="G7548" s="2"/>
      <c r="H7548" s="6"/>
      <c r="I7548" s="9"/>
      <c r="J7548" s="9"/>
      <c r="K7548" s="9"/>
    </row>
    <row r="7549" spans="1:11" x14ac:dyDescent="0.25">
      <c r="A7549" s="2"/>
      <c r="B7549" s="2"/>
      <c r="C7549" s="2"/>
      <c r="E7549" s="2"/>
      <c r="G7549" s="2"/>
      <c r="H7549" s="6"/>
      <c r="I7549" s="9"/>
      <c r="J7549" s="9"/>
      <c r="K7549" s="9"/>
    </row>
    <row r="7550" spans="1:11" x14ac:dyDescent="0.25">
      <c r="A7550" s="2"/>
      <c r="B7550" s="2"/>
      <c r="C7550" s="2"/>
      <c r="E7550" s="2"/>
      <c r="G7550" s="2"/>
      <c r="H7550" s="6"/>
      <c r="I7550" s="9"/>
      <c r="J7550" s="9"/>
      <c r="K7550" s="9"/>
    </row>
    <row r="7551" spans="1:11" x14ac:dyDescent="0.25">
      <c r="A7551" s="2"/>
      <c r="B7551" s="2"/>
      <c r="C7551" s="2"/>
      <c r="E7551" s="2"/>
      <c r="G7551" s="2"/>
      <c r="H7551" s="6"/>
      <c r="I7551" s="9"/>
      <c r="J7551" s="9"/>
      <c r="K7551" s="9"/>
    </row>
    <row r="7552" spans="1:11" x14ac:dyDescent="0.25">
      <c r="A7552" s="2"/>
      <c r="B7552" s="2"/>
      <c r="C7552" s="2"/>
      <c r="E7552" s="2"/>
      <c r="G7552" s="2"/>
      <c r="H7552" s="6"/>
      <c r="I7552" s="9"/>
      <c r="J7552" s="9"/>
      <c r="K7552" s="9"/>
    </row>
    <row r="7553" spans="1:11" x14ac:dyDescent="0.25">
      <c r="A7553" s="2"/>
      <c r="B7553" s="2"/>
      <c r="C7553" s="2"/>
      <c r="E7553" s="2"/>
      <c r="G7553" s="2"/>
      <c r="H7553" s="6"/>
      <c r="I7553" s="9"/>
      <c r="J7553" s="9"/>
      <c r="K7553" s="9"/>
    </row>
    <row r="7554" spans="1:11" x14ac:dyDescent="0.25">
      <c r="A7554" s="2"/>
      <c r="B7554" s="2"/>
      <c r="C7554" s="2"/>
      <c r="E7554" s="2"/>
      <c r="G7554" s="2"/>
      <c r="H7554" s="6"/>
      <c r="I7554" s="9"/>
      <c r="J7554" s="9"/>
      <c r="K7554" s="9"/>
    </row>
    <row r="7555" spans="1:11" x14ac:dyDescent="0.25">
      <c r="A7555" s="2"/>
      <c r="B7555" s="2"/>
      <c r="C7555" s="2"/>
      <c r="E7555" s="2"/>
      <c r="G7555" s="2"/>
      <c r="H7555" s="6"/>
      <c r="I7555" s="9"/>
      <c r="J7555" s="9"/>
      <c r="K7555" s="9"/>
    </row>
    <row r="7556" spans="1:11" x14ac:dyDescent="0.25">
      <c r="A7556" s="2"/>
      <c r="B7556" s="2"/>
      <c r="C7556" s="2"/>
      <c r="E7556" s="2"/>
      <c r="G7556" s="2"/>
      <c r="H7556" s="6"/>
      <c r="I7556" s="9"/>
      <c r="J7556" s="9"/>
      <c r="K7556" s="9"/>
    </row>
    <row r="7557" spans="1:11" x14ac:dyDescent="0.25">
      <c r="A7557" s="2"/>
      <c r="B7557" s="2"/>
      <c r="C7557" s="2"/>
      <c r="E7557" s="2"/>
      <c r="G7557" s="2"/>
      <c r="H7557" s="6"/>
      <c r="I7557" s="9"/>
      <c r="J7557" s="9"/>
      <c r="K7557" s="9"/>
    </row>
    <row r="7558" spans="1:11" x14ac:dyDescent="0.25">
      <c r="A7558" s="2"/>
      <c r="B7558" s="2"/>
      <c r="C7558" s="2"/>
      <c r="E7558" s="2"/>
      <c r="G7558" s="2"/>
      <c r="H7558" s="6"/>
      <c r="I7558" s="9"/>
      <c r="J7558" s="9"/>
      <c r="K7558" s="9"/>
    </row>
    <row r="7559" spans="1:11" x14ac:dyDescent="0.25">
      <c r="A7559" s="2"/>
      <c r="B7559" s="2"/>
      <c r="C7559" s="2"/>
      <c r="E7559" s="2"/>
      <c r="G7559" s="2"/>
      <c r="H7559" s="6"/>
      <c r="I7559" s="9"/>
      <c r="J7559" s="9"/>
      <c r="K7559" s="9"/>
    </row>
    <row r="7560" spans="1:11" x14ac:dyDescent="0.25">
      <c r="A7560" s="2"/>
      <c r="B7560" s="2"/>
      <c r="C7560" s="2"/>
      <c r="E7560" s="2"/>
      <c r="G7560" s="2"/>
      <c r="H7560" s="6"/>
      <c r="I7560" s="9"/>
      <c r="J7560" s="9"/>
      <c r="K7560" s="9"/>
    </row>
    <row r="7561" spans="1:11" x14ac:dyDescent="0.25">
      <c r="A7561" s="2"/>
      <c r="B7561" s="2"/>
      <c r="C7561" s="2"/>
      <c r="E7561" s="2"/>
      <c r="G7561" s="2"/>
      <c r="H7561" s="6"/>
      <c r="I7561" s="9"/>
      <c r="J7561" s="9"/>
      <c r="K7561" s="9"/>
    </row>
    <row r="7562" spans="1:11" x14ac:dyDescent="0.25">
      <c r="A7562" s="2"/>
      <c r="B7562" s="2"/>
      <c r="C7562" s="2"/>
      <c r="E7562" s="2"/>
      <c r="G7562" s="2"/>
      <c r="H7562" s="6"/>
      <c r="I7562" s="9"/>
      <c r="J7562" s="9"/>
      <c r="K7562" s="9"/>
    </row>
    <row r="7563" spans="1:11" x14ac:dyDescent="0.25">
      <c r="A7563" s="2"/>
      <c r="B7563" s="2"/>
      <c r="C7563" s="2"/>
      <c r="E7563" s="2"/>
      <c r="G7563" s="2"/>
      <c r="H7563" s="6"/>
      <c r="I7563" s="9"/>
      <c r="J7563" s="9"/>
      <c r="K7563" s="9"/>
    </row>
    <row r="7564" spans="1:11" x14ac:dyDescent="0.25">
      <c r="A7564" s="2"/>
      <c r="B7564" s="2"/>
      <c r="C7564" s="2"/>
      <c r="E7564" s="2"/>
      <c r="G7564" s="2"/>
      <c r="H7564" s="6"/>
      <c r="I7564" s="9"/>
      <c r="J7564" s="9"/>
      <c r="K7564" s="9"/>
    </row>
    <row r="7565" spans="1:11" x14ac:dyDescent="0.25">
      <c r="A7565" s="2"/>
      <c r="B7565" s="2"/>
      <c r="C7565" s="2"/>
      <c r="E7565" s="2"/>
      <c r="G7565" s="2"/>
      <c r="H7565" s="6"/>
      <c r="I7565" s="9"/>
      <c r="J7565" s="9"/>
      <c r="K7565" s="9"/>
    </row>
    <row r="7566" spans="1:11" x14ac:dyDescent="0.25">
      <c r="A7566" s="2"/>
      <c r="B7566" s="2"/>
      <c r="C7566" s="2"/>
      <c r="E7566" s="2"/>
      <c r="G7566" s="2"/>
      <c r="H7566" s="6"/>
      <c r="I7566" s="9"/>
      <c r="J7566" s="9"/>
      <c r="K7566" s="9"/>
    </row>
    <row r="7567" spans="1:11" x14ac:dyDescent="0.25">
      <c r="A7567" s="2"/>
      <c r="B7567" s="2"/>
      <c r="C7567" s="2"/>
      <c r="E7567" s="2"/>
      <c r="G7567" s="2"/>
      <c r="H7567" s="6"/>
      <c r="I7567" s="9"/>
      <c r="J7567" s="9"/>
      <c r="K7567" s="9"/>
    </row>
    <row r="7568" spans="1:11" x14ac:dyDescent="0.25">
      <c r="A7568" s="2"/>
      <c r="B7568" s="2"/>
      <c r="C7568" s="2"/>
      <c r="E7568" s="2"/>
      <c r="G7568" s="2"/>
      <c r="H7568" s="6"/>
      <c r="I7568" s="9"/>
      <c r="J7568" s="9"/>
      <c r="K7568" s="9"/>
    </row>
    <row r="7569" spans="1:11" x14ac:dyDescent="0.25">
      <c r="A7569" s="2"/>
      <c r="B7569" s="2"/>
      <c r="C7569" s="2"/>
      <c r="E7569" s="2"/>
      <c r="G7569" s="2"/>
      <c r="H7569" s="6"/>
      <c r="I7569" s="9"/>
      <c r="J7569" s="9"/>
      <c r="K7569" s="9"/>
    </row>
    <row r="7570" spans="1:11" x14ac:dyDescent="0.25">
      <c r="A7570" s="2"/>
      <c r="B7570" s="2"/>
      <c r="C7570" s="2"/>
      <c r="E7570" s="2"/>
      <c r="G7570" s="2"/>
      <c r="H7570" s="6"/>
      <c r="I7570" s="9"/>
      <c r="J7570" s="9"/>
      <c r="K7570" s="9"/>
    </row>
    <row r="7571" spans="1:11" x14ac:dyDescent="0.25">
      <c r="A7571" s="2"/>
      <c r="B7571" s="2"/>
      <c r="C7571" s="2"/>
      <c r="E7571" s="2"/>
      <c r="G7571" s="2"/>
      <c r="H7571" s="6"/>
      <c r="I7571" s="9"/>
      <c r="J7571" s="9"/>
      <c r="K7571" s="9"/>
    </row>
    <row r="7572" spans="1:11" x14ac:dyDescent="0.25">
      <c r="A7572" s="2"/>
      <c r="B7572" s="2"/>
      <c r="C7572" s="2"/>
      <c r="E7572" s="2"/>
      <c r="G7572" s="2"/>
      <c r="H7572" s="6"/>
      <c r="I7572" s="9"/>
      <c r="J7572" s="9"/>
      <c r="K7572" s="9"/>
    </row>
    <row r="7573" spans="1:11" x14ac:dyDescent="0.25">
      <c r="A7573" s="2"/>
      <c r="B7573" s="2"/>
      <c r="C7573" s="2"/>
      <c r="E7573" s="2"/>
      <c r="G7573" s="2"/>
      <c r="H7573" s="6"/>
      <c r="I7573" s="9"/>
      <c r="J7573" s="9"/>
      <c r="K7573" s="9"/>
    </row>
    <row r="7574" spans="1:11" x14ac:dyDescent="0.25">
      <c r="A7574" s="2"/>
      <c r="B7574" s="2"/>
      <c r="C7574" s="2"/>
      <c r="E7574" s="2"/>
      <c r="G7574" s="2"/>
      <c r="H7574" s="6"/>
      <c r="I7574" s="9"/>
      <c r="J7574" s="9"/>
      <c r="K7574" s="9"/>
    </row>
    <row r="7575" spans="1:11" x14ac:dyDescent="0.25">
      <c r="A7575" s="2"/>
      <c r="B7575" s="2"/>
      <c r="C7575" s="2"/>
      <c r="E7575" s="2"/>
      <c r="G7575" s="2"/>
      <c r="H7575" s="6"/>
      <c r="I7575" s="9"/>
      <c r="J7575" s="9"/>
      <c r="K7575" s="9"/>
    </row>
    <row r="7576" spans="1:11" x14ac:dyDescent="0.25">
      <c r="A7576" s="2"/>
      <c r="B7576" s="2"/>
      <c r="C7576" s="2"/>
      <c r="E7576" s="2"/>
      <c r="G7576" s="2"/>
      <c r="H7576" s="6"/>
      <c r="I7576" s="9"/>
      <c r="J7576" s="9"/>
      <c r="K7576" s="9"/>
    </row>
    <row r="7577" spans="1:11" x14ac:dyDescent="0.25">
      <c r="A7577" s="2"/>
      <c r="B7577" s="2"/>
      <c r="C7577" s="2"/>
      <c r="E7577" s="2"/>
      <c r="G7577" s="2"/>
      <c r="H7577" s="6"/>
      <c r="I7577" s="9"/>
      <c r="J7577" s="9"/>
      <c r="K7577" s="9"/>
    </row>
    <row r="7578" spans="1:11" x14ac:dyDescent="0.25">
      <c r="A7578" s="2"/>
      <c r="B7578" s="2"/>
      <c r="C7578" s="2"/>
      <c r="E7578" s="2"/>
      <c r="G7578" s="2"/>
      <c r="H7578" s="6"/>
      <c r="I7578" s="9"/>
      <c r="J7578" s="9"/>
      <c r="K7578" s="9"/>
    </row>
    <row r="7579" spans="1:11" x14ac:dyDescent="0.25">
      <c r="A7579" s="2"/>
      <c r="B7579" s="2"/>
      <c r="C7579" s="2"/>
      <c r="E7579" s="2"/>
      <c r="G7579" s="2"/>
      <c r="H7579" s="6"/>
      <c r="I7579" s="9"/>
      <c r="J7579" s="9"/>
      <c r="K7579" s="9"/>
    </row>
    <row r="7580" spans="1:11" x14ac:dyDescent="0.25">
      <c r="A7580" s="2"/>
      <c r="B7580" s="2"/>
      <c r="C7580" s="2"/>
      <c r="E7580" s="2"/>
      <c r="G7580" s="2"/>
      <c r="H7580" s="6"/>
      <c r="I7580" s="9"/>
      <c r="J7580" s="9"/>
      <c r="K7580" s="9"/>
    </row>
    <row r="7581" spans="1:11" x14ac:dyDescent="0.25">
      <c r="A7581" s="2"/>
      <c r="B7581" s="2"/>
      <c r="C7581" s="2"/>
      <c r="E7581" s="2"/>
      <c r="G7581" s="2"/>
      <c r="H7581" s="6"/>
      <c r="I7581" s="9"/>
      <c r="J7581" s="9"/>
      <c r="K7581" s="9"/>
    </row>
    <row r="7582" spans="1:11" x14ac:dyDescent="0.25">
      <c r="A7582" s="2"/>
      <c r="B7582" s="2"/>
      <c r="C7582" s="2"/>
      <c r="E7582" s="2"/>
      <c r="G7582" s="2"/>
      <c r="H7582" s="6"/>
      <c r="I7582" s="9"/>
      <c r="J7582" s="9"/>
      <c r="K7582" s="9"/>
    </row>
    <row r="7583" spans="1:11" x14ac:dyDescent="0.25">
      <c r="A7583" s="2"/>
      <c r="B7583" s="2"/>
      <c r="C7583" s="2"/>
      <c r="E7583" s="2"/>
      <c r="G7583" s="2"/>
      <c r="H7583" s="6"/>
      <c r="I7583" s="9"/>
      <c r="J7583" s="9"/>
      <c r="K7583" s="9"/>
    </row>
    <row r="7584" spans="1:11" x14ac:dyDescent="0.25">
      <c r="A7584" s="2"/>
      <c r="B7584" s="2"/>
      <c r="C7584" s="2"/>
      <c r="E7584" s="2"/>
      <c r="G7584" s="2"/>
      <c r="H7584" s="6"/>
      <c r="I7584" s="9"/>
      <c r="J7584" s="9"/>
      <c r="K7584" s="9"/>
    </row>
    <row r="7585" spans="1:11" x14ac:dyDescent="0.25">
      <c r="A7585" s="2"/>
      <c r="B7585" s="2"/>
      <c r="C7585" s="2"/>
      <c r="E7585" s="2"/>
      <c r="G7585" s="2"/>
      <c r="H7585" s="6"/>
      <c r="I7585" s="9"/>
      <c r="J7585" s="9"/>
      <c r="K7585" s="9"/>
    </row>
    <row r="7586" spans="1:11" x14ac:dyDescent="0.25">
      <c r="A7586" s="2"/>
      <c r="B7586" s="2"/>
      <c r="C7586" s="2"/>
      <c r="E7586" s="2"/>
      <c r="G7586" s="2"/>
      <c r="H7586" s="6"/>
      <c r="I7586" s="9"/>
      <c r="J7586" s="9"/>
      <c r="K7586" s="9"/>
    </row>
    <row r="7587" spans="1:11" x14ac:dyDescent="0.25">
      <c r="A7587" s="2"/>
      <c r="B7587" s="2"/>
      <c r="C7587" s="2"/>
      <c r="E7587" s="2"/>
      <c r="G7587" s="2"/>
      <c r="H7587" s="6"/>
      <c r="I7587" s="9"/>
      <c r="J7587" s="9"/>
      <c r="K7587" s="9"/>
    </row>
    <row r="7588" spans="1:11" x14ac:dyDescent="0.25">
      <c r="A7588" s="2"/>
      <c r="B7588" s="2"/>
      <c r="C7588" s="2"/>
      <c r="E7588" s="2"/>
      <c r="G7588" s="2"/>
      <c r="H7588" s="6"/>
      <c r="I7588" s="9"/>
      <c r="J7588" s="9"/>
      <c r="K7588" s="9"/>
    </row>
    <row r="7589" spans="1:11" x14ac:dyDescent="0.25">
      <c r="A7589" s="2"/>
      <c r="B7589" s="2"/>
      <c r="C7589" s="2"/>
      <c r="E7589" s="2"/>
      <c r="G7589" s="2"/>
      <c r="H7589" s="6"/>
      <c r="I7589" s="9"/>
      <c r="J7589" s="9"/>
      <c r="K7589" s="9"/>
    </row>
    <row r="7590" spans="1:11" x14ac:dyDescent="0.25">
      <c r="A7590" s="2"/>
      <c r="B7590" s="2"/>
      <c r="C7590" s="2"/>
      <c r="E7590" s="2"/>
      <c r="G7590" s="2"/>
      <c r="H7590" s="6"/>
      <c r="I7590" s="9"/>
      <c r="J7590" s="9"/>
      <c r="K7590" s="9"/>
    </row>
    <row r="7591" spans="1:11" x14ac:dyDescent="0.25">
      <c r="A7591" s="2"/>
      <c r="B7591" s="2"/>
      <c r="C7591" s="2"/>
      <c r="E7591" s="2"/>
      <c r="G7591" s="2"/>
      <c r="H7591" s="6"/>
      <c r="I7591" s="9"/>
      <c r="J7591" s="9"/>
      <c r="K7591" s="9"/>
    </row>
    <row r="7592" spans="1:11" x14ac:dyDescent="0.25">
      <c r="A7592" s="2"/>
      <c r="B7592" s="2"/>
      <c r="C7592" s="2"/>
      <c r="E7592" s="2"/>
      <c r="G7592" s="2"/>
      <c r="H7592" s="6"/>
      <c r="I7592" s="9"/>
      <c r="J7592" s="9"/>
      <c r="K7592" s="9"/>
    </row>
    <row r="7593" spans="1:11" x14ac:dyDescent="0.25">
      <c r="A7593" s="2"/>
      <c r="B7593" s="2"/>
      <c r="C7593" s="2"/>
      <c r="E7593" s="2"/>
      <c r="G7593" s="2"/>
      <c r="H7593" s="6"/>
      <c r="I7593" s="9"/>
      <c r="J7593" s="9"/>
      <c r="K7593" s="9"/>
    </row>
    <row r="7594" spans="1:11" x14ac:dyDescent="0.25">
      <c r="A7594" s="2"/>
      <c r="B7594" s="2"/>
      <c r="C7594" s="2"/>
      <c r="E7594" s="2"/>
      <c r="G7594" s="2"/>
      <c r="H7594" s="6"/>
      <c r="I7594" s="9"/>
      <c r="J7594" s="9"/>
      <c r="K7594" s="9"/>
    </row>
    <row r="7595" spans="1:11" x14ac:dyDescent="0.25">
      <c r="A7595" s="2"/>
      <c r="B7595" s="2"/>
      <c r="C7595" s="2"/>
      <c r="E7595" s="2"/>
      <c r="G7595" s="2"/>
      <c r="H7595" s="6"/>
      <c r="I7595" s="9"/>
      <c r="J7595" s="9"/>
      <c r="K7595" s="9"/>
    </row>
    <row r="7596" spans="1:11" x14ac:dyDescent="0.25">
      <c r="A7596" s="2"/>
      <c r="B7596" s="2"/>
      <c r="C7596" s="2"/>
      <c r="E7596" s="2"/>
      <c r="G7596" s="2"/>
      <c r="H7596" s="6"/>
      <c r="I7596" s="9"/>
      <c r="J7596" s="9"/>
      <c r="K7596" s="9"/>
    </row>
    <row r="7597" spans="1:11" x14ac:dyDescent="0.25">
      <c r="A7597" s="2"/>
      <c r="B7597" s="2"/>
      <c r="C7597" s="2"/>
      <c r="E7597" s="2"/>
      <c r="G7597" s="2"/>
      <c r="H7597" s="6"/>
      <c r="I7597" s="9"/>
      <c r="J7597" s="9"/>
      <c r="K7597" s="9"/>
    </row>
    <row r="7598" spans="1:11" x14ac:dyDescent="0.25">
      <c r="A7598" s="2"/>
      <c r="B7598" s="2"/>
      <c r="C7598" s="2"/>
      <c r="E7598" s="2"/>
      <c r="G7598" s="2"/>
      <c r="H7598" s="6"/>
      <c r="I7598" s="9"/>
      <c r="J7598" s="9"/>
      <c r="K7598" s="9"/>
    </row>
    <row r="7599" spans="1:11" x14ac:dyDescent="0.25">
      <c r="A7599" s="2"/>
      <c r="B7599" s="2"/>
      <c r="C7599" s="2"/>
      <c r="E7599" s="2"/>
      <c r="G7599" s="2"/>
      <c r="H7599" s="6"/>
      <c r="I7599" s="9"/>
      <c r="J7599" s="9"/>
      <c r="K7599" s="9"/>
    </row>
    <row r="7600" spans="1:11" x14ac:dyDescent="0.25">
      <c r="A7600" s="2"/>
      <c r="B7600" s="2"/>
      <c r="C7600" s="2"/>
      <c r="E7600" s="2"/>
      <c r="G7600" s="2"/>
      <c r="H7600" s="6"/>
      <c r="I7600" s="9"/>
      <c r="J7600" s="9"/>
      <c r="K7600" s="9"/>
    </row>
    <row r="7601" spans="1:11" x14ac:dyDescent="0.25">
      <c r="A7601" s="2"/>
      <c r="B7601" s="2"/>
      <c r="C7601" s="2"/>
      <c r="E7601" s="2"/>
      <c r="G7601" s="2"/>
      <c r="H7601" s="6"/>
      <c r="I7601" s="9"/>
      <c r="J7601" s="9"/>
      <c r="K7601" s="9"/>
    </row>
    <row r="7602" spans="1:11" x14ac:dyDescent="0.25">
      <c r="A7602" s="2"/>
      <c r="B7602" s="2"/>
      <c r="C7602" s="2"/>
      <c r="E7602" s="2"/>
      <c r="G7602" s="2"/>
      <c r="H7602" s="6"/>
      <c r="I7602" s="9"/>
      <c r="J7602" s="9"/>
      <c r="K7602" s="9"/>
    </row>
    <row r="7603" spans="1:11" x14ac:dyDescent="0.25">
      <c r="A7603" s="2"/>
      <c r="B7603" s="2"/>
      <c r="C7603" s="2"/>
      <c r="E7603" s="2"/>
      <c r="G7603" s="2"/>
      <c r="H7603" s="6"/>
      <c r="I7603" s="9"/>
      <c r="J7603" s="9"/>
      <c r="K7603" s="9"/>
    </row>
    <row r="7604" spans="1:11" x14ac:dyDescent="0.25">
      <c r="A7604" s="2"/>
      <c r="B7604" s="2"/>
      <c r="C7604" s="2"/>
      <c r="E7604" s="2"/>
      <c r="G7604" s="2"/>
      <c r="H7604" s="6"/>
      <c r="I7604" s="9"/>
      <c r="J7604" s="9"/>
      <c r="K7604" s="9"/>
    </row>
    <row r="7605" spans="1:11" x14ac:dyDescent="0.25">
      <c r="A7605" s="2"/>
      <c r="B7605" s="2"/>
      <c r="C7605" s="2"/>
      <c r="E7605" s="2"/>
      <c r="G7605" s="2"/>
      <c r="H7605" s="6"/>
      <c r="I7605" s="9"/>
      <c r="J7605" s="9"/>
      <c r="K7605" s="9"/>
    </row>
    <row r="7606" spans="1:11" x14ac:dyDescent="0.25">
      <c r="A7606" s="2"/>
      <c r="B7606" s="2"/>
      <c r="C7606" s="2"/>
      <c r="E7606" s="2"/>
      <c r="G7606" s="2"/>
      <c r="H7606" s="6"/>
      <c r="I7606" s="9"/>
      <c r="J7606" s="9"/>
      <c r="K7606" s="9"/>
    </row>
    <row r="7607" spans="1:11" x14ac:dyDescent="0.25">
      <c r="A7607" s="2"/>
      <c r="B7607" s="2"/>
      <c r="C7607" s="2"/>
      <c r="E7607" s="2"/>
      <c r="G7607" s="2"/>
      <c r="H7607" s="6"/>
      <c r="I7607" s="9"/>
      <c r="J7607" s="9"/>
      <c r="K7607" s="9"/>
    </row>
    <row r="7608" spans="1:11" x14ac:dyDescent="0.25">
      <c r="A7608" s="2"/>
      <c r="B7608" s="2"/>
      <c r="C7608" s="2"/>
      <c r="E7608" s="2"/>
      <c r="G7608" s="2"/>
      <c r="H7608" s="6"/>
      <c r="I7608" s="9"/>
      <c r="J7608" s="9"/>
      <c r="K7608" s="9"/>
    </row>
    <row r="7609" spans="1:11" x14ac:dyDescent="0.25">
      <c r="A7609" s="2"/>
      <c r="B7609" s="2"/>
      <c r="C7609" s="2"/>
      <c r="E7609" s="2"/>
      <c r="G7609" s="2"/>
      <c r="H7609" s="6"/>
      <c r="I7609" s="9"/>
      <c r="J7609" s="9"/>
      <c r="K7609" s="9"/>
    </row>
    <row r="7610" spans="1:11" x14ac:dyDescent="0.25">
      <c r="A7610" s="2"/>
      <c r="B7610" s="2"/>
      <c r="C7610" s="2"/>
      <c r="E7610" s="2"/>
      <c r="G7610" s="2"/>
      <c r="H7610" s="6"/>
      <c r="I7610" s="9"/>
      <c r="J7610" s="9"/>
      <c r="K7610" s="9"/>
    </row>
    <row r="7611" spans="1:11" x14ac:dyDescent="0.25">
      <c r="A7611" s="2"/>
      <c r="B7611" s="2"/>
      <c r="C7611" s="2"/>
      <c r="E7611" s="2"/>
      <c r="G7611" s="2"/>
      <c r="H7611" s="6"/>
      <c r="I7611" s="9"/>
      <c r="J7611" s="9"/>
      <c r="K7611" s="9"/>
    </row>
    <row r="7612" spans="1:11" x14ac:dyDescent="0.25">
      <c r="A7612" s="2"/>
      <c r="B7612" s="2"/>
      <c r="C7612" s="2"/>
      <c r="E7612" s="2"/>
      <c r="G7612" s="2"/>
      <c r="H7612" s="6"/>
      <c r="I7612" s="9"/>
      <c r="J7612" s="9"/>
      <c r="K7612" s="9"/>
    </row>
    <row r="7613" spans="1:11" x14ac:dyDescent="0.25">
      <c r="A7613" s="2"/>
      <c r="B7613" s="2"/>
      <c r="C7613" s="2"/>
      <c r="E7613" s="2"/>
      <c r="G7613" s="2"/>
      <c r="H7613" s="6"/>
      <c r="I7613" s="9"/>
      <c r="J7613" s="9"/>
      <c r="K7613" s="9"/>
    </row>
    <row r="7614" spans="1:11" x14ac:dyDescent="0.25">
      <c r="A7614" s="2"/>
      <c r="B7614" s="2"/>
      <c r="C7614" s="2"/>
      <c r="E7614" s="2"/>
      <c r="G7614" s="2"/>
      <c r="H7614" s="6"/>
      <c r="I7614" s="9"/>
      <c r="J7614" s="9"/>
      <c r="K7614" s="9"/>
    </row>
    <row r="7615" spans="1:11" x14ac:dyDescent="0.25">
      <c r="A7615" s="2"/>
      <c r="B7615" s="2"/>
      <c r="C7615" s="2"/>
      <c r="E7615" s="2"/>
      <c r="G7615" s="2"/>
      <c r="H7615" s="6"/>
      <c r="I7615" s="9"/>
      <c r="J7615" s="9"/>
      <c r="K7615" s="9"/>
    </row>
    <row r="7616" spans="1:11" x14ac:dyDescent="0.25">
      <c r="A7616" s="2"/>
      <c r="B7616" s="2"/>
      <c r="C7616" s="2"/>
      <c r="E7616" s="2"/>
      <c r="G7616" s="2"/>
      <c r="H7616" s="6"/>
      <c r="I7616" s="9"/>
      <c r="J7616" s="9"/>
      <c r="K7616" s="9"/>
    </row>
    <row r="7617" spans="1:11" x14ac:dyDescent="0.25">
      <c r="A7617" s="2"/>
      <c r="B7617" s="2"/>
      <c r="C7617" s="2"/>
      <c r="E7617" s="2"/>
      <c r="G7617" s="2"/>
      <c r="H7617" s="6"/>
      <c r="I7617" s="9"/>
      <c r="J7617" s="9"/>
      <c r="K7617" s="9"/>
    </row>
    <row r="7618" spans="1:11" x14ac:dyDescent="0.25">
      <c r="A7618" s="2"/>
      <c r="B7618" s="2"/>
      <c r="C7618" s="2"/>
      <c r="E7618" s="2"/>
      <c r="G7618" s="2"/>
      <c r="H7618" s="6"/>
      <c r="I7618" s="9"/>
      <c r="J7618" s="9"/>
      <c r="K7618" s="9"/>
    </row>
    <row r="7619" spans="1:11" x14ac:dyDescent="0.25">
      <c r="A7619" s="2"/>
      <c r="B7619" s="2"/>
      <c r="C7619" s="2"/>
      <c r="E7619" s="2"/>
      <c r="G7619" s="2"/>
      <c r="H7619" s="6"/>
      <c r="I7619" s="9"/>
      <c r="J7619" s="9"/>
      <c r="K7619" s="9"/>
    </row>
    <row r="7620" spans="1:11" x14ac:dyDescent="0.25">
      <c r="A7620" s="2"/>
      <c r="B7620" s="2"/>
      <c r="C7620" s="2"/>
      <c r="E7620" s="2"/>
      <c r="G7620" s="2"/>
      <c r="H7620" s="6"/>
      <c r="I7620" s="9"/>
      <c r="J7620" s="9"/>
      <c r="K7620" s="9"/>
    </row>
    <row r="7621" spans="1:11" x14ac:dyDescent="0.25">
      <c r="A7621" s="2"/>
      <c r="B7621" s="2"/>
      <c r="C7621" s="2"/>
      <c r="E7621" s="2"/>
      <c r="G7621" s="2"/>
      <c r="H7621" s="6"/>
      <c r="I7621" s="9"/>
      <c r="J7621" s="9"/>
      <c r="K7621" s="9"/>
    </row>
    <row r="7622" spans="1:11" x14ac:dyDescent="0.25">
      <c r="A7622" s="2"/>
      <c r="B7622" s="2"/>
      <c r="C7622" s="2"/>
      <c r="E7622" s="2"/>
      <c r="G7622" s="2"/>
      <c r="H7622" s="6"/>
      <c r="I7622" s="9"/>
      <c r="J7622" s="9"/>
      <c r="K7622" s="9"/>
    </row>
    <row r="7623" spans="1:11" x14ac:dyDescent="0.25">
      <c r="A7623" s="2"/>
      <c r="B7623" s="2"/>
      <c r="C7623" s="2"/>
      <c r="E7623" s="2"/>
      <c r="G7623" s="2"/>
      <c r="H7623" s="6"/>
      <c r="I7623" s="9"/>
      <c r="J7623" s="9"/>
      <c r="K7623" s="9"/>
    </row>
    <row r="7624" spans="1:11" x14ac:dyDescent="0.25">
      <c r="A7624" s="2"/>
      <c r="B7624" s="2"/>
      <c r="C7624" s="2"/>
      <c r="E7624" s="2"/>
      <c r="G7624" s="2"/>
      <c r="H7624" s="6"/>
      <c r="I7624" s="9"/>
      <c r="J7624" s="9"/>
      <c r="K7624" s="9"/>
    </row>
    <row r="7625" spans="1:11" x14ac:dyDescent="0.25">
      <c r="A7625" s="2"/>
      <c r="B7625" s="2"/>
      <c r="C7625" s="2"/>
      <c r="E7625" s="2"/>
      <c r="G7625" s="2"/>
      <c r="H7625" s="6"/>
      <c r="I7625" s="9"/>
      <c r="J7625" s="9"/>
      <c r="K7625" s="9"/>
    </row>
    <row r="7626" spans="1:11" x14ac:dyDescent="0.25">
      <c r="A7626" s="2"/>
      <c r="B7626" s="2"/>
      <c r="C7626" s="2"/>
      <c r="E7626" s="2"/>
      <c r="G7626" s="2"/>
      <c r="H7626" s="6"/>
      <c r="I7626" s="9"/>
      <c r="J7626" s="9"/>
      <c r="K7626" s="9"/>
    </row>
    <row r="7627" spans="1:11" x14ac:dyDescent="0.25">
      <c r="A7627" s="2"/>
      <c r="B7627" s="2"/>
      <c r="C7627" s="2"/>
      <c r="E7627" s="2"/>
      <c r="G7627" s="2"/>
      <c r="H7627" s="6"/>
      <c r="I7627" s="9"/>
      <c r="J7627" s="9"/>
      <c r="K7627" s="9"/>
    </row>
    <row r="7628" spans="1:11" x14ac:dyDescent="0.25">
      <c r="A7628" s="2"/>
      <c r="B7628" s="2"/>
      <c r="C7628" s="2"/>
      <c r="E7628" s="2"/>
      <c r="G7628" s="2"/>
      <c r="H7628" s="6"/>
      <c r="I7628" s="9"/>
      <c r="J7628" s="9"/>
      <c r="K7628" s="9"/>
    </row>
    <row r="7629" spans="1:11" x14ac:dyDescent="0.25">
      <c r="A7629" s="2"/>
      <c r="B7629" s="2"/>
      <c r="C7629" s="2"/>
      <c r="E7629" s="2"/>
      <c r="G7629" s="2"/>
      <c r="H7629" s="6"/>
      <c r="I7629" s="9"/>
      <c r="J7629" s="9"/>
      <c r="K7629" s="9"/>
    </row>
    <row r="7630" spans="1:11" x14ac:dyDescent="0.25">
      <c r="A7630" s="2"/>
      <c r="B7630" s="2"/>
      <c r="C7630" s="2"/>
      <c r="E7630" s="2"/>
      <c r="G7630" s="2"/>
      <c r="H7630" s="6"/>
      <c r="I7630" s="9"/>
      <c r="J7630" s="9"/>
      <c r="K7630" s="9"/>
    </row>
    <row r="7631" spans="1:11" x14ac:dyDescent="0.25">
      <c r="A7631" s="2"/>
      <c r="B7631" s="2"/>
      <c r="C7631" s="2"/>
      <c r="E7631" s="2"/>
      <c r="G7631" s="2"/>
      <c r="H7631" s="6"/>
      <c r="I7631" s="9"/>
      <c r="J7631" s="9"/>
      <c r="K7631" s="9"/>
    </row>
    <row r="7632" spans="1:11" x14ac:dyDescent="0.25">
      <c r="A7632" s="2"/>
      <c r="B7632" s="2"/>
      <c r="C7632" s="2"/>
      <c r="E7632" s="2"/>
      <c r="G7632" s="2"/>
      <c r="H7632" s="6"/>
      <c r="I7632" s="9"/>
      <c r="J7632" s="9"/>
      <c r="K7632" s="9"/>
    </row>
    <row r="7633" spans="1:11" x14ac:dyDescent="0.25">
      <c r="A7633" s="2"/>
      <c r="B7633" s="2"/>
      <c r="C7633" s="2"/>
      <c r="E7633" s="2"/>
      <c r="G7633" s="2"/>
      <c r="H7633" s="6"/>
      <c r="I7633" s="9"/>
      <c r="J7633" s="9"/>
      <c r="K7633" s="9"/>
    </row>
    <row r="7634" spans="1:11" x14ac:dyDescent="0.25">
      <c r="A7634" s="2"/>
      <c r="B7634" s="2"/>
      <c r="C7634" s="2"/>
      <c r="E7634" s="2"/>
      <c r="G7634" s="2"/>
      <c r="H7634" s="6"/>
      <c r="I7634" s="9"/>
      <c r="J7634" s="9"/>
      <c r="K7634" s="9"/>
    </row>
    <row r="7635" spans="1:11" x14ac:dyDescent="0.25">
      <c r="A7635" s="2"/>
      <c r="B7635" s="2"/>
      <c r="C7635" s="2"/>
      <c r="E7635" s="2"/>
      <c r="G7635" s="2"/>
      <c r="H7635" s="6"/>
      <c r="I7635" s="9"/>
      <c r="J7635" s="9"/>
      <c r="K7635" s="9"/>
    </row>
    <row r="7636" spans="1:11" x14ac:dyDescent="0.25">
      <c r="A7636" s="2"/>
      <c r="B7636" s="2"/>
      <c r="C7636" s="2"/>
      <c r="E7636" s="2"/>
      <c r="G7636" s="2"/>
      <c r="H7636" s="6"/>
      <c r="I7636" s="9"/>
      <c r="J7636" s="9"/>
      <c r="K7636" s="9"/>
    </row>
    <row r="7637" spans="1:11" x14ac:dyDescent="0.25">
      <c r="A7637" s="2"/>
      <c r="B7637" s="2"/>
      <c r="C7637" s="2"/>
      <c r="E7637" s="2"/>
      <c r="G7637" s="2"/>
      <c r="H7637" s="6"/>
      <c r="I7637" s="9"/>
      <c r="J7637" s="9"/>
      <c r="K7637" s="9"/>
    </row>
    <row r="7638" spans="1:11" x14ac:dyDescent="0.25">
      <c r="A7638" s="2"/>
      <c r="B7638" s="2"/>
      <c r="C7638" s="2"/>
      <c r="E7638" s="2"/>
      <c r="G7638" s="2"/>
      <c r="H7638" s="6"/>
      <c r="I7638" s="9"/>
      <c r="J7638" s="9"/>
      <c r="K7638" s="9"/>
    </row>
    <row r="7639" spans="1:11" x14ac:dyDescent="0.25">
      <c r="A7639" s="2"/>
      <c r="B7639" s="2"/>
      <c r="C7639" s="2"/>
      <c r="E7639" s="2"/>
      <c r="G7639" s="2"/>
      <c r="H7639" s="6"/>
      <c r="I7639" s="9"/>
      <c r="J7639" s="9"/>
      <c r="K7639" s="9"/>
    </row>
    <row r="7640" spans="1:11" x14ac:dyDescent="0.25">
      <c r="A7640" s="2"/>
      <c r="B7640" s="2"/>
      <c r="C7640" s="2"/>
      <c r="E7640" s="2"/>
      <c r="G7640" s="2"/>
      <c r="H7640" s="6"/>
      <c r="I7640" s="9"/>
      <c r="J7640" s="9"/>
      <c r="K7640" s="9"/>
    </row>
    <row r="7641" spans="1:11" x14ac:dyDescent="0.25">
      <c r="A7641" s="2"/>
      <c r="B7641" s="2"/>
      <c r="C7641" s="2"/>
      <c r="E7641" s="2"/>
      <c r="G7641" s="2"/>
      <c r="H7641" s="6"/>
      <c r="I7641" s="9"/>
      <c r="J7641" s="9"/>
      <c r="K7641" s="9"/>
    </row>
    <row r="7642" spans="1:11" x14ac:dyDescent="0.25">
      <c r="A7642" s="2"/>
      <c r="B7642" s="2"/>
      <c r="C7642" s="2"/>
      <c r="E7642" s="2"/>
      <c r="G7642" s="2"/>
      <c r="H7642" s="6"/>
      <c r="I7642" s="9"/>
      <c r="J7642" s="9"/>
      <c r="K7642" s="9"/>
    </row>
    <row r="7643" spans="1:11" x14ac:dyDescent="0.25">
      <c r="A7643" s="2"/>
      <c r="B7643" s="2"/>
      <c r="C7643" s="2"/>
      <c r="E7643" s="2"/>
      <c r="G7643" s="2"/>
      <c r="H7643" s="6"/>
      <c r="I7643" s="9"/>
      <c r="J7643" s="9"/>
      <c r="K7643" s="9"/>
    </row>
    <row r="7644" spans="1:11" x14ac:dyDescent="0.25">
      <c r="A7644" s="2"/>
      <c r="B7644" s="2"/>
      <c r="C7644" s="2"/>
      <c r="E7644" s="2"/>
      <c r="G7644" s="2"/>
      <c r="H7644" s="6"/>
      <c r="I7644" s="9"/>
      <c r="J7644" s="9"/>
      <c r="K7644" s="9"/>
    </row>
    <row r="7645" spans="1:11" x14ac:dyDescent="0.25">
      <c r="A7645" s="2"/>
      <c r="B7645" s="2"/>
      <c r="C7645" s="2"/>
      <c r="E7645" s="2"/>
      <c r="G7645" s="2"/>
      <c r="H7645" s="6"/>
      <c r="I7645" s="9"/>
      <c r="J7645" s="9"/>
      <c r="K7645" s="9"/>
    </row>
    <row r="7646" spans="1:11" x14ac:dyDescent="0.25">
      <c r="A7646" s="2"/>
      <c r="B7646" s="2"/>
      <c r="C7646" s="2"/>
      <c r="E7646" s="2"/>
      <c r="G7646" s="2"/>
      <c r="H7646" s="6"/>
      <c r="I7646" s="9"/>
      <c r="J7646" s="9"/>
      <c r="K7646" s="9"/>
    </row>
    <row r="7647" spans="1:11" x14ac:dyDescent="0.25">
      <c r="A7647" s="2"/>
      <c r="B7647" s="2"/>
      <c r="C7647" s="2"/>
      <c r="E7647" s="2"/>
      <c r="G7647" s="2"/>
      <c r="H7647" s="6"/>
      <c r="I7647" s="9"/>
      <c r="J7647" s="9"/>
      <c r="K7647" s="9"/>
    </row>
    <row r="7648" spans="1:11" x14ac:dyDescent="0.25">
      <c r="A7648" s="2"/>
      <c r="B7648" s="2"/>
      <c r="C7648" s="2"/>
      <c r="E7648" s="2"/>
      <c r="G7648" s="2"/>
      <c r="H7648" s="6"/>
      <c r="I7648" s="9"/>
      <c r="J7648" s="9"/>
      <c r="K7648" s="9"/>
    </row>
    <row r="7649" spans="1:11" x14ac:dyDescent="0.25">
      <c r="A7649" s="2"/>
      <c r="B7649" s="2"/>
      <c r="C7649" s="2"/>
      <c r="E7649" s="2"/>
      <c r="G7649" s="2"/>
      <c r="H7649" s="6"/>
      <c r="I7649" s="9"/>
      <c r="J7649" s="9"/>
      <c r="K7649" s="9"/>
    </row>
    <row r="7650" spans="1:11" x14ac:dyDescent="0.25">
      <c r="A7650" s="2"/>
      <c r="B7650" s="2"/>
      <c r="C7650" s="2"/>
      <c r="E7650" s="2"/>
      <c r="G7650" s="2"/>
      <c r="H7650" s="6"/>
      <c r="I7650" s="9"/>
      <c r="J7650" s="9"/>
      <c r="K7650" s="9"/>
    </row>
    <row r="7651" spans="1:11" x14ac:dyDescent="0.25">
      <c r="A7651" s="2"/>
      <c r="B7651" s="2"/>
      <c r="C7651" s="2"/>
      <c r="E7651" s="2"/>
      <c r="G7651" s="2"/>
      <c r="H7651" s="6"/>
      <c r="I7651" s="9"/>
      <c r="J7651" s="9"/>
      <c r="K7651" s="9"/>
    </row>
    <row r="7652" spans="1:11" x14ac:dyDescent="0.25">
      <c r="A7652" s="2"/>
      <c r="B7652" s="2"/>
      <c r="C7652" s="2"/>
      <c r="E7652" s="2"/>
      <c r="G7652" s="2"/>
      <c r="H7652" s="6"/>
      <c r="I7652" s="9"/>
      <c r="J7652" s="9"/>
      <c r="K7652" s="9"/>
    </row>
    <row r="7653" spans="1:11" x14ac:dyDescent="0.25">
      <c r="A7653" s="2"/>
      <c r="B7653" s="2"/>
      <c r="C7653" s="2"/>
      <c r="E7653" s="2"/>
      <c r="G7653" s="2"/>
      <c r="H7653" s="6"/>
      <c r="I7653" s="9"/>
      <c r="J7653" s="9"/>
      <c r="K7653" s="9"/>
    </row>
    <row r="7654" spans="1:11" x14ac:dyDescent="0.25">
      <c r="A7654" s="2"/>
      <c r="B7654" s="2"/>
      <c r="C7654" s="2"/>
      <c r="E7654" s="2"/>
      <c r="G7654" s="2"/>
      <c r="H7654" s="6"/>
      <c r="I7654" s="9"/>
      <c r="J7654" s="9"/>
      <c r="K7654" s="9"/>
    </row>
    <row r="7655" spans="1:11" x14ac:dyDescent="0.25">
      <c r="A7655" s="2"/>
      <c r="B7655" s="2"/>
      <c r="C7655" s="2"/>
      <c r="E7655" s="2"/>
      <c r="G7655" s="2"/>
      <c r="H7655" s="6"/>
      <c r="I7655" s="9"/>
      <c r="J7655" s="9"/>
      <c r="K7655" s="9"/>
    </row>
    <row r="7656" spans="1:11" x14ac:dyDescent="0.25">
      <c r="A7656" s="2"/>
      <c r="B7656" s="2"/>
      <c r="C7656" s="2"/>
      <c r="E7656" s="2"/>
      <c r="G7656" s="2"/>
      <c r="H7656" s="6"/>
      <c r="I7656" s="9"/>
      <c r="J7656" s="9"/>
      <c r="K7656" s="9"/>
    </row>
    <row r="7657" spans="1:11" x14ac:dyDescent="0.25">
      <c r="A7657" s="2"/>
      <c r="B7657" s="2"/>
      <c r="C7657" s="2"/>
      <c r="E7657" s="2"/>
      <c r="G7657" s="2"/>
      <c r="H7657" s="6"/>
      <c r="I7657" s="9"/>
      <c r="J7657" s="9"/>
      <c r="K7657" s="9"/>
    </row>
    <row r="7658" spans="1:11" x14ac:dyDescent="0.25">
      <c r="A7658" s="2"/>
      <c r="B7658" s="2"/>
      <c r="C7658" s="2"/>
      <c r="E7658" s="2"/>
      <c r="G7658" s="2"/>
      <c r="H7658" s="6"/>
      <c r="I7658" s="9"/>
      <c r="J7658" s="9"/>
      <c r="K7658" s="9"/>
    </row>
    <row r="7659" spans="1:11" x14ac:dyDescent="0.25">
      <c r="A7659" s="2"/>
      <c r="B7659" s="2"/>
      <c r="C7659" s="2"/>
      <c r="E7659" s="2"/>
      <c r="G7659" s="2"/>
      <c r="H7659" s="6"/>
      <c r="I7659" s="9"/>
      <c r="J7659" s="9"/>
      <c r="K7659" s="9"/>
    </row>
    <row r="7660" spans="1:11" x14ac:dyDescent="0.25">
      <c r="A7660" s="2"/>
      <c r="B7660" s="2"/>
      <c r="C7660" s="2"/>
      <c r="E7660" s="2"/>
      <c r="G7660" s="2"/>
      <c r="H7660" s="6"/>
      <c r="I7660" s="9"/>
      <c r="J7660" s="9"/>
      <c r="K7660" s="9"/>
    </row>
    <row r="7661" spans="1:11" x14ac:dyDescent="0.25">
      <c r="A7661" s="2"/>
      <c r="B7661" s="2"/>
      <c r="C7661" s="2"/>
      <c r="E7661" s="2"/>
      <c r="G7661" s="2"/>
      <c r="H7661" s="6"/>
      <c r="I7661" s="9"/>
      <c r="J7661" s="9"/>
      <c r="K7661" s="9"/>
    </row>
    <row r="7662" spans="1:11" x14ac:dyDescent="0.25">
      <c r="A7662" s="2"/>
      <c r="B7662" s="2"/>
      <c r="C7662" s="2"/>
      <c r="E7662" s="2"/>
      <c r="G7662" s="2"/>
      <c r="H7662" s="6"/>
      <c r="I7662" s="9"/>
      <c r="J7662" s="9"/>
      <c r="K7662" s="9"/>
    </row>
    <row r="7663" spans="1:11" x14ac:dyDescent="0.25">
      <c r="A7663" s="2"/>
      <c r="B7663" s="2"/>
      <c r="C7663" s="2"/>
      <c r="E7663" s="2"/>
      <c r="G7663" s="2"/>
      <c r="H7663" s="6"/>
      <c r="I7663" s="9"/>
      <c r="J7663" s="9"/>
      <c r="K7663" s="9"/>
    </row>
    <row r="7664" spans="1:11" x14ac:dyDescent="0.25">
      <c r="A7664" s="2"/>
      <c r="B7664" s="2"/>
      <c r="C7664" s="2"/>
      <c r="E7664" s="2"/>
      <c r="G7664" s="2"/>
      <c r="H7664" s="6"/>
      <c r="I7664" s="9"/>
      <c r="J7664" s="9"/>
      <c r="K7664" s="9"/>
    </row>
    <row r="7665" spans="1:11" x14ac:dyDescent="0.25">
      <c r="A7665" s="2"/>
      <c r="B7665" s="2"/>
      <c r="C7665" s="2"/>
      <c r="E7665" s="2"/>
      <c r="G7665" s="2"/>
      <c r="H7665" s="6"/>
      <c r="I7665" s="9"/>
      <c r="J7665" s="9"/>
      <c r="K7665" s="9"/>
    </row>
    <row r="7666" spans="1:11" x14ac:dyDescent="0.25">
      <c r="A7666" s="2"/>
      <c r="B7666" s="2"/>
      <c r="C7666" s="2"/>
      <c r="E7666" s="2"/>
      <c r="G7666" s="2"/>
      <c r="H7666" s="6"/>
      <c r="I7666" s="9"/>
      <c r="J7666" s="9"/>
      <c r="K7666" s="9"/>
    </row>
    <row r="7667" spans="1:11" x14ac:dyDescent="0.25">
      <c r="A7667" s="2"/>
      <c r="B7667" s="2"/>
      <c r="C7667" s="2"/>
      <c r="E7667" s="2"/>
      <c r="G7667" s="2"/>
      <c r="H7667" s="6"/>
      <c r="I7667" s="9"/>
      <c r="J7667" s="9"/>
      <c r="K7667" s="9"/>
    </row>
    <row r="7668" spans="1:11" x14ac:dyDescent="0.25">
      <c r="A7668" s="2"/>
      <c r="B7668" s="2"/>
      <c r="C7668" s="2"/>
      <c r="E7668" s="2"/>
      <c r="G7668" s="2"/>
      <c r="H7668" s="6"/>
      <c r="I7668" s="9"/>
      <c r="J7668" s="9"/>
      <c r="K7668" s="9"/>
    </row>
    <row r="7669" spans="1:11" x14ac:dyDescent="0.25">
      <c r="A7669" s="2"/>
      <c r="B7669" s="2"/>
      <c r="C7669" s="2"/>
      <c r="E7669" s="2"/>
      <c r="G7669" s="2"/>
      <c r="H7669" s="6"/>
      <c r="I7669" s="9"/>
      <c r="J7669" s="9"/>
      <c r="K7669" s="9"/>
    </row>
    <row r="7670" spans="1:11" x14ac:dyDescent="0.25">
      <c r="A7670" s="2"/>
      <c r="B7670" s="2"/>
      <c r="C7670" s="2"/>
      <c r="E7670" s="2"/>
      <c r="G7670" s="2"/>
      <c r="H7670" s="6"/>
      <c r="I7670" s="9"/>
      <c r="J7670" s="9"/>
      <c r="K7670" s="9"/>
    </row>
    <row r="7671" spans="1:11" x14ac:dyDescent="0.25">
      <c r="A7671" s="2"/>
      <c r="B7671" s="2"/>
      <c r="C7671" s="2"/>
      <c r="E7671" s="2"/>
      <c r="G7671" s="2"/>
      <c r="H7671" s="6"/>
      <c r="I7671" s="9"/>
      <c r="J7671" s="9"/>
      <c r="K7671" s="9"/>
    </row>
    <row r="7672" spans="1:11" x14ac:dyDescent="0.25">
      <c r="A7672" s="2"/>
      <c r="B7672" s="2"/>
      <c r="C7672" s="2"/>
      <c r="E7672" s="2"/>
      <c r="G7672" s="2"/>
      <c r="H7672" s="6"/>
      <c r="I7672" s="9"/>
      <c r="J7672" s="9"/>
      <c r="K7672" s="9"/>
    </row>
    <row r="7673" spans="1:11" x14ac:dyDescent="0.25">
      <c r="A7673" s="2"/>
      <c r="B7673" s="2"/>
      <c r="C7673" s="2"/>
      <c r="E7673" s="2"/>
      <c r="G7673" s="2"/>
      <c r="H7673" s="6"/>
      <c r="I7673" s="9"/>
      <c r="J7673" s="9"/>
      <c r="K7673" s="9"/>
    </row>
    <row r="7674" spans="1:11" x14ac:dyDescent="0.25">
      <c r="A7674" s="2"/>
      <c r="B7674" s="2"/>
      <c r="C7674" s="2"/>
      <c r="E7674" s="2"/>
      <c r="G7674" s="2"/>
      <c r="H7674" s="6"/>
      <c r="I7674" s="9"/>
      <c r="J7674" s="9"/>
      <c r="K7674" s="9"/>
    </row>
    <row r="7675" spans="1:11" x14ac:dyDescent="0.25">
      <c r="A7675" s="2"/>
      <c r="B7675" s="2"/>
      <c r="C7675" s="2"/>
      <c r="E7675" s="2"/>
      <c r="G7675" s="2"/>
      <c r="H7675" s="6"/>
      <c r="I7675" s="9"/>
      <c r="J7675" s="9"/>
      <c r="K7675" s="9"/>
    </row>
    <row r="7676" spans="1:11" x14ac:dyDescent="0.25">
      <c r="A7676" s="2"/>
      <c r="B7676" s="2"/>
      <c r="C7676" s="2"/>
      <c r="E7676" s="2"/>
      <c r="G7676" s="2"/>
      <c r="H7676" s="6"/>
      <c r="I7676" s="9"/>
      <c r="J7676" s="9"/>
      <c r="K7676" s="9"/>
    </row>
    <row r="7677" spans="1:11" x14ac:dyDescent="0.25">
      <c r="A7677" s="2"/>
      <c r="B7677" s="2"/>
      <c r="C7677" s="2"/>
      <c r="E7677" s="2"/>
      <c r="G7677" s="2"/>
      <c r="H7677" s="6"/>
      <c r="I7677" s="9"/>
      <c r="J7677" s="9"/>
      <c r="K7677" s="9"/>
    </row>
    <row r="7678" spans="1:11" x14ac:dyDescent="0.25">
      <c r="A7678" s="2"/>
      <c r="B7678" s="2"/>
      <c r="C7678" s="2"/>
      <c r="E7678" s="2"/>
      <c r="G7678" s="2"/>
      <c r="H7678" s="6"/>
      <c r="I7678" s="9"/>
      <c r="J7678" s="9"/>
      <c r="K7678" s="9"/>
    </row>
    <row r="7679" spans="1:11" x14ac:dyDescent="0.25">
      <c r="A7679" s="2"/>
      <c r="B7679" s="2"/>
      <c r="C7679" s="2"/>
      <c r="E7679" s="2"/>
      <c r="G7679" s="2"/>
      <c r="H7679" s="6"/>
      <c r="I7679" s="9"/>
      <c r="J7679" s="9"/>
      <c r="K7679" s="9"/>
    </row>
    <row r="7680" spans="1:11" x14ac:dyDescent="0.25">
      <c r="A7680" s="2"/>
      <c r="B7680" s="2"/>
      <c r="C7680" s="2"/>
      <c r="E7680" s="2"/>
      <c r="G7680" s="2"/>
      <c r="H7680" s="6"/>
      <c r="I7680" s="9"/>
      <c r="J7680" s="9"/>
      <c r="K7680" s="9"/>
    </row>
    <row r="7681" spans="1:11" x14ac:dyDescent="0.25">
      <c r="A7681" s="2"/>
      <c r="B7681" s="2"/>
      <c r="C7681" s="2"/>
      <c r="E7681" s="2"/>
      <c r="G7681" s="2"/>
      <c r="H7681" s="6"/>
      <c r="I7681" s="9"/>
      <c r="J7681" s="9"/>
      <c r="K7681" s="9"/>
    </row>
    <row r="7682" spans="1:11" x14ac:dyDescent="0.25">
      <c r="A7682" s="2"/>
      <c r="B7682" s="2"/>
      <c r="C7682" s="2"/>
      <c r="E7682" s="2"/>
      <c r="G7682" s="2"/>
      <c r="H7682" s="6"/>
      <c r="I7682" s="9"/>
      <c r="J7682" s="9"/>
      <c r="K7682" s="9"/>
    </row>
    <row r="7683" spans="1:11" x14ac:dyDescent="0.25">
      <c r="A7683" s="2"/>
      <c r="B7683" s="2"/>
      <c r="C7683" s="2"/>
      <c r="E7683" s="2"/>
      <c r="G7683" s="2"/>
      <c r="H7683" s="6"/>
      <c r="I7683" s="9"/>
      <c r="J7683" s="9"/>
      <c r="K7683" s="9"/>
    </row>
    <row r="7684" spans="1:11" x14ac:dyDescent="0.25">
      <c r="A7684" s="2"/>
      <c r="B7684" s="2"/>
      <c r="C7684" s="2"/>
      <c r="E7684" s="2"/>
      <c r="G7684" s="2"/>
      <c r="H7684" s="6"/>
      <c r="I7684" s="9"/>
      <c r="J7684" s="9"/>
      <c r="K7684" s="9"/>
    </row>
    <row r="7685" spans="1:11" x14ac:dyDescent="0.25">
      <c r="A7685" s="2"/>
      <c r="B7685" s="2"/>
      <c r="C7685" s="2"/>
      <c r="E7685" s="2"/>
      <c r="G7685" s="2"/>
      <c r="H7685" s="6"/>
      <c r="I7685" s="9"/>
      <c r="J7685" s="9"/>
      <c r="K7685" s="9"/>
    </row>
    <row r="7686" spans="1:11" x14ac:dyDescent="0.25">
      <c r="A7686" s="2"/>
      <c r="B7686" s="2"/>
      <c r="C7686" s="2"/>
      <c r="E7686" s="2"/>
      <c r="G7686" s="2"/>
      <c r="H7686" s="6"/>
      <c r="I7686" s="9"/>
      <c r="J7686" s="9"/>
      <c r="K7686" s="9"/>
    </row>
    <row r="7687" spans="1:11" x14ac:dyDescent="0.25">
      <c r="A7687" s="2"/>
      <c r="B7687" s="2"/>
      <c r="C7687" s="2"/>
      <c r="E7687" s="2"/>
      <c r="G7687" s="2"/>
      <c r="H7687" s="6"/>
      <c r="I7687" s="9"/>
      <c r="J7687" s="9"/>
      <c r="K7687" s="9"/>
    </row>
    <row r="7688" spans="1:11" x14ac:dyDescent="0.25">
      <c r="A7688" s="2"/>
      <c r="B7688" s="2"/>
      <c r="C7688" s="2"/>
      <c r="E7688" s="2"/>
      <c r="G7688" s="2"/>
      <c r="H7688" s="6"/>
      <c r="I7688" s="9"/>
      <c r="J7688" s="9"/>
      <c r="K7688" s="9"/>
    </row>
    <row r="7689" spans="1:11" x14ac:dyDescent="0.25">
      <c r="A7689" s="2"/>
      <c r="B7689" s="2"/>
      <c r="C7689" s="2"/>
      <c r="E7689" s="2"/>
      <c r="G7689" s="2"/>
      <c r="H7689" s="6"/>
      <c r="I7689" s="9"/>
      <c r="J7689" s="9"/>
      <c r="K7689" s="9"/>
    </row>
    <row r="7690" spans="1:11" x14ac:dyDescent="0.25">
      <c r="A7690" s="2"/>
      <c r="B7690" s="2"/>
      <c r="C7690" s="2"/>
      <c r="E7690" s="2"/>
      <c r="G7690" s="2"/>
      <c r="H7690" s="6"/>
      <c r="I7690" s="9"/>
      <c r="J7690" s="9"/>
      <c r="K7690" s="9"/>
    </row>
    <row r="7691" spans="1:11" x14ac:dyDescent="0.25">
      <c r="A7691" s="2"/>
      <c r="B7691" s="2"/>
      <c r="C7691" s="2"/>
      <c r="E7691" s="2"/>
      <c r="G7691" s="2"/>
      <c r="H7691" s="6"/>
      <c r="I7691" s="9"/>
      <c r="J7691" s="9"/>
      <c r="K7691" s="9"/>
    </row>
    <row r="7692" spans="1:11" x14ac:dyDescent="0.25">
      <c r="A7692" s="2"/>
      <c r="B7692" s="2"/>
      <c r="C7692" s="2"/>
      <c r="E7692" s="2"/>
      <c r="G7692" s="2"/>
      <c r="H7692" s="6"/>
      <c r="I7692" s="9"/>
      <c r="J7692" s="9"/>
      <c r="K7692" s="9"/>
    </row>
    <row r="7693" spans="1:11" x14ac:dyDescent="0.25">
      <c r="A7693" s="2"/>
      <c r="B7693" s="2"/>
      <c r="C7693" s="2"/>
      <c r="E7693" s="2"/>
      <c r="G7693" s="2"/>
      <c r="H7693" s="6"/>
      <c r="I7693" s="9"/>
      <c r="J7693" s="9"/>
      <c r="K7693" s="9"/>
    </row>
    <row r="7694" spans="1:11" x14ac:dyDescent="0.25">
      <c r="A7694" s="2"/>
      <c r="B7694" s="2"/>
      <c r="C7694" s="2"/>
      <c r="E7694" s="2"/>
      <c r="G7694" s="2"/>
      <c r="H7694" s="6"/>
      <c r="I7694" s="9"/>
      <c r="J7694" s="9"/>
      <c r="K7694" s="9"/>
    </row>
    <row r="7695" spans="1:11" x14ac:dyDescent="0.25">
      <c r="A7695" s="2"/>
      <c r="B7695" s="2"/>
      <c r="C7695" s="2"/>
      <c r="E7695" s="2"/>
      <c r="G7695" s="2"/>
      <c r="H7695" s="6"/>
      <c r="I7695" s="9"/>
      <c r="J7695" s="9"/>
      <c r="K7695" s="9"/>
    </row>
    <row r="7696" spans="1:11" x14ac:dyDescent="0.25">
      <c r="A7696" s="2"/>
      <c r="B7696" s="2"/>
      <c r="C7696" s="2"/>
      <c r="E7696" s="2"/>
      <c r="G7696" s="2"/>
      <c r="H7696" s="6"/>
      <c r="I7696" s="9"/>
      <c r="J7696" s="9"/>
      <c r="K7696" s="9"/>
    </row>
    <row r="7697" spans="1:11" x14ac:dyDescent="0.25">
      <c r="A7697" s="2"/>
      <c r="B7697" s="2"/>
      <c r="C7697" s="2"/>
      <c r="E7697" s="2"/>
      <c r="G7697" s="2"/>
      <c r="H7697" s="6"/>
      <c r="I7697" s="9"/>
      <c r="J7697" s="9"/>
      <c r="K7697" s="9"/>
    </row>
    <row r="7698" spans="1:11" x14ac:dyDescent="0.25">
      <c r="A7698" s="2"/>
      <c r="B7698" s="2"/>
      <c r="C7698" s="2"/>
      <c r="E7698" s="2"/>
      <c r="G7698" s="2"/>
      <c r="H7698" s="6"/>
      <c r="I7698" s="9"/>
      <c r="J7698" s="9"/>
      <c r="K7698" s="9"/>
    </row>
    <row r="7699" spans="1:11" x14ac:dyDescent="0.25">
      <c r="A7699" s="2"/>
      <c r="B7699" s="2"/>
      <c r="C7699" s="2"/>
      <c r="E7699" s="2"/>
      <c r="G7699" s="2"/>
      <c r="H7699" s="6"/>
      <c r="I7699" s="9"/>
      <c r="J7699" s="9"/>
      <c r="K7699" s="9"/>
    </row>
    <row r="7700" spans="1:11" x14ac:dyDescent="0.25">
      <c r="A7700" s="2"/>
      <c r="B7700" s="2"/>
      <c r="C7700" s="2"/>
      <c r="E7700" s="2"/>
      <c r="G7700" s="2"/>
      <c r="H7700" s="6"/>
      <c r="I7700" s="9"/>
      <c r="J7700" s="9"/>
      <c r="K7700" s="9"/>
    </row>
    <row r="7701" spans="1:11" x14ac:dyDescent="0.25">
      <c r="A7701" s="2"/>
      <c r="B7701" s="2"/>
      <c r="C7701" s="2"/>
      <c r="E7701" s="2"/>
      <c r="G7701" s="2"/>
      <c r="H7701" s="6"/>
      <c r="I7701" s="9"/>
      <c r="J7701" s="9"/>
      <c r="K7701" s="9"/>
    </row>
    <row r="7702" spans="1:11" x14ac:dyDescent="0.25">
      <c r="A7702" s="2"/>
      <c r="B7702" s="2"/>
      <c r="C7702" s="2"/>
      <c r="E7702" s="2"/>
      <c r="G7702" s="2"/>
      <c r="H7702" s="6"/>
      <c r="I7702" s="9"/>
      <c r="J7702" s="9"/>
      <c r="K7702" s="9"/>
    </row>
    <row r="7703" spans="1:11" x14ac:dyDescent="0.25">
      <c r="A7703" s="2"/>
      <c r="B7703" s="2"/>
      <c r="C7703" s="2"/>
      <c r="E7703" s="2"/>
      <c r="G7703" s="2"/>
      <c r="H7703" s="6"/>
      <c r="I7703" s="9"/>
      <c r="J7703" s="9"/>
      <c r="K7703" s="9"/>
    </row>
    <row r="7704" spans="1:11" x14ac:dyDescent="0.25">
      <c r="A7704" s="2"/>
      <c r="B7704" s="2"/>
      <c r="C7704" s="2"/>
      <c r="E7704" s="2"/>
      <c r="G7704" s="2"/>
      <c r="H7704" s="6"/>
      <c r="I7704" s="9"/>
      <c r="J7704" s="9"/>
      <c r="K7704" s="9"/>
    </row>
    <row r="7705" spans="1:11" x14ac:dyDescent="0.25">
      <c r="A7705" s="2"/>
      <c r="B7705" s="2"/>
      <c r="C7705" s="2"/>
      <c r="E7705" s="2"/>
      <c r="G7705" s="2"/>
      <c r="H7705" s="6"/>
      <c r="I7705" s="9"/>
      <c r="J7705" s="9"/>
      <c r="K7705" s="9"/>
    </row>
    <row r="7706" spans="1:11" x14ac:dyDescent="0.25">
      <c r="A7706" s="2"/>
      <c r="B7706" s="2"/>
      <c r="C7706" s="2"/>
      <c r="E7706" s="2"/>
      <c r="G7706" s="2"/>
      <c r="H7706" s="6"/>
      <c r="I7706" s="9"/>
      <c r="J7706" s="9"/>
      <c r="K7706" s="9"/>
    </row>
    <row r="7707" spans="1:11" x14ac:dyDescent="0.25">
      <c r="A7707" s="2"/>
      <c r="B7707" s="2"/>
      <c r="C7707" s="2"/>
      <c r="E7707" s="2"/>
      <c r="G7707" s="2"/>
      <c r="H7707" s="6"/>
      <c r="I7707" s="9"/>
      <c r="J7707" s="9"/>
      <c r="K7707" s="9"/>
    </row>
    <row r="7708" spans="1:11" x14ac:dyDescent="0.25">
      <c r="A7708" s="2"/>
      <c r="B7708" s="2"/>
      <c r="C7708" s="2"/>
      <c r="E7708" s="2"/>
      <c r="G7708" s="2"/>
      <c r="H7708" s="6"/>
      <c r="I7708" s="9"/>
      <c r="J7708" s="9"/>
      <c r="K7708" s="9"/>
    </row>
    <row r="7709" spans="1:11" x14ac:dyDescent="0.25">
      <c r="A7709" s="2"/>
      <c r="B7709" s="2"/>
      <c r="C7709" s="2"/>
      <c r="E7709" s="2"/>
      <c r="G7709" s="2"/>
      <c r="H7709" s="6"/>
      <c r="I7709" s="9"/>
      <c r="J7709" s="9"/>
      <c r="K7709" s="9"/>
    </row>
    <row r="7710" spans="1:11" x14ac:dyDescent="0.25">
      <c r="A7710" s="2"/>
      <c r="B7710" s="2"/>
      <c r="C7710" s="2"/>
      <c r="E7710" s="2"/>
      <c r="G7710" s="2"/>
      <c r="H7710" s="6"/>
      <c r="I7710" s="9"/>
      <c r="J7710" s="9"/>
      <c r="K7710" s="9"/>
    </row>
    <row r="7711" spans="1:11" x14ac:dyDescent="0.25">
      <c r="A7711" s="2"/>
      <c r="B7711" s="2"/>
      <c r="C7711" s="2"/>
      <c r="E7711" s="2"/>
      <c r="G7711" s="2"/>
      <c r="H7711" s="6"/>
      <c r="I7711" s="9"/>
      <c r="J7711" s="9"/>
      <c r="K7711" s="9"/>
    </row>
    <row r="7712" spans="1:11" x14ac:dyDescent="0.25">
      <c r="A7712" s="2"/>
      <c r="B7712" s="2"/>
      <c r="C7712" s="2"/>
      <c r="E7712" s="2"/>
      <c r="G7712" s="2"/>
      <c r="H7712" s="6"/>
      <c r="I7712" s="9"/>
      <c r="J7712" s="9"/>
      <c r="K7712" s="9"/>
    </row>
    <row r="7713" spans="1:11" x14ac:dyDescent="0.25">
      <c r="A7713" s="2"/>
      <c r="B7713" s="2"/>
      <c r="C7713" s="2"/>
      <c r="E7713" s="2"/>
      <c r="G7713" s="2"/>
      <c r="H7713" s="6"/>
      <c r="I7713" s="9"/>
      <c r="J7713" s="9"/>
      <c r="K7713" s="9"/>
    </row>
    <row r="7714" spans="1:11" x14ac:dyDescent="0.25">
      <c r="A7714" s="2"/>
      <c r="B7714" s="2"/>
      <c r="C7714" s="2"/>
      <c r="E7714" s="2"/>
      <c r="G7714" s="2"/>
      <c r="H7714" s="6"/>
      <c r="I7714" s="9"/>
      <c r="J7714" s="9"/>
      <c r="K7714" s="9"/>
    </row>
    <row r="7715" spans="1:11" x14ac:dyDescent="0.25">
      <c r="A7715" s="2"/>
      <c r="B7715" s="2"/>
      <c r="C7715" s="2"/>
      <c r="E7715" s="2"/>
      <c r="G7715" s="2"/>
      <c r="H7715" s="6"/>
      <c r="I7715" s="9"/>
      <c r="J7715" s="9"/>
      <c r="K7715" s="9"/>
    </row>
    <row r="7716" spans="1:11" x14ac:dyDescent="0.25">
      <c r="A7716" s="2"/>
      <c r="B7716" s="2"/>
      <c r="C7716" s="2"/>
      <c r="E7716" s="2"/>
      <c r="G7716" s="2"/>
      <c r="H7716" s="6"/>
      <c r="I7716" s="9"/>
      <c r="J7716" s="9"/>
      <c r="K7716" s="9"/>
    </row>
    <row r="7717" spans="1:11" x14ac:dyDescent="0.25">
      <c r="A7717" s="2"/>
      <c r="B7717" s="2"/>
      <c r="C7717" s="2"/>
      <c r="E7717" s="2"/>
      <c r="G7717" s="2"/>
      <c r="H7717" s="6"/>
      <c r="I7717" s="9"/>
      <c r="J7717" s="9"/>
      <c r="K7717" s="9"/>
    </row>
    <row r="7718" spans="1:11" x14ac:dyDescent="0.25">
      <c r="A7718" s="2"/>
      <c r="B7718" s="2"/>
      <c r="C7718" s="2"/>
      <c r="E7718" s="2"/>
      <c r="G7718" s="2"/>
      <c r="H7718" s="6"/>
      <c r="I7718" s="9"/>
      <c r="J7718" s="9"/>
      <c r="K7718" s="9"/>
    </row>
    <row r="7719" spans="1:11" x14ac:dyDescent="0.25">
      <c r="A7719" s="2"/>
      <c r="B7719" s="2"/>
      <c r="C7719" s="2"/>
      <c r="E7719" s="2"/>
      <c r="G7719" s="2"/>
      <c r="H7719" s="6"/>
      <c r="I7719" s="9"/>
      <c r="J7719" s="9"/>
      <c r="K7719" s="9"/>
    </row>
    <row r="7720" spans="1:11" x14ac:dyDescent="0.25">
      <c r="A7720" s="2"/>
      <c r="B7720" s="2"/>
      <c r="C7720" s="2"/>
      <c r="E7720" s="2"/>
      <c r="G7720" s="2"/>
      <c r="H7720" s="6"/>
      <c r="I7720" s="9"/>
      <c r="J7720" s="9"/>
      <c r="K7720" s="9"/>
    </row>
    <row r="7721" spans="1:11" x14ac:dyDescent="0.25">
      <c r="A7721" s="2"/>
      <c r="B7721" s="2"/>
      <c r="C7721" s="2"/>
      <c r="E7721" s="2"/>
      <c r="G7721" s="2"/>
      <c r="H7721" s="6"/>
      <c r="I7721" s="9"/>
      <c r="J7721" s="9"/>
      <c r="K7721" s="9"/>
    </row>
    <row r="7722" spans="1:11" x14ac:dyDescent="0.25">
      <c r="A7722" s="2"/>
      <c r="B7722" s="2"/>
      <c r="C7722" s="2"/>
      <c r="E7722" s="2"/>
      <c r="G7722" s="2"/>
      <c r="H7722" s="6"/>
      <c r="I7722" s="9"/>
      <c r="J7722" s="9"/>
      <c r="K7722" s="9"/>
    </row>
    <row r="7723" spans="1:11" x14ac:dyDescent="0.25">
      <c r="A7723" s="2"/>
      <c r="B7723" s="2"/>
      <c r="C7723" s="2"/>
      <c r="E7723" s="2"/>
      <c r="G7723" s="2"/>
      <c r="H7723" s="6"/>
      <c r="I7723" s="9"/>
      <c r="J7723" s="9"/>
      <c r="K7723" s="9"/>
    </row>
    <row r="7724" spans="1:11" x14ac:dyDescent="0.25">
      <c r="A7724" s="2"/>
      <c r="B7724" s="2"/>
      <c r="C7724" s="2"/>
      <c r="E7724" s="2"/>
      <c r="G7724" s="2"/>
      <c r="H7724" s="6"/>
      <c r="I7724" s="9"/>
      <c r="J7724" s="9"/>
      <c r="K7724" s="9"/>
    </row>
    <row r="7725" spans="1:11" x14ac:dyDescent="0.25">
      <c r="A7725" s="2"/>
      <c r="B7725" s="2"/>
      <c r="C7725" s="2"/>
      <c r="E7725" s="2"/>
      <c r="G7725" s="2"/>
      <c r="H7725" s="6"/>
      <c r="I7725" s="9"/>
      <c r="J7725" s="9"/>
      <c r="K7725" s="9"/>
    </row>
    <row r="7726" spans="1:11" x14ac:dyDescent="0.25">
      <c r="A7726" s="2"/>
      <c r="B7726" s="2"/>
      <c r="C7726" s="2"/>
      <c r="E7726" s="2"/>
      <c r="G7726" s="2"/>
      <c r="H7726" s="6"/>
      <c r="I7726" s="9"/>
      <c r="J7726" s="9"/>
      <c r="K7726" s="9"/>
    </row>
    <row r="7727" spans="1:11" x14ac:dyDescent="0.25">
      <c r="A7727" s="2"/>
      <c r="B7727" s="2"/>
      <c r="C7727" s="2"/>
      <c r="E7727" s="2"/>
      <c r="G7727" s="2"/>
      <c r="H7727" s="6"/>
      <c r="I7727" s="9"/>
      <c r="J7727" s="9"/>
      <c r="K7727" s="9"/>
    </row>
    <row r="7728" spans="1:11" x14ac:dyDescent="0.25">
      <c r="A7728" s="2"/>
      <c r="B7728" s="2"/>
      <c r="C7728" s="2"/>
      <c r="E7728" s="2"/>
      <c r="G7728" s="2"/>
      <c r="H7728" s="6"/>
      <c r="I7728" s="9"/>
      <c r="J7728" s="9"/>
      <c r="K7728" s="9"/>
    </row>
    <row r="7729" spans="1:11" x14ac:dyDescent="0.25">
      <c r="A7729" s="2"/>
      <c r="B7729" s="2"/>
      <c r="C7729" s="2"/>
      <c r="E7729" s="2"/>
      <c r="G7729" s="2"/>
      <c r="H7729" s="6"/>
      <c r="I7729" s="9"/>
      <c r="J7729" s="9"/>
      <c r="K7729" s="9"/>
    </row>
    <row r="7730" spans="1:11" x14ac:dyDescent="0.25">
      <c r="A7730" s="2"/>
      <c r="B7730" s="2"/>
      <c r="C7730" s="2"/>
      <c r="E7730" s="2"/>
      <c r="G7730" s="2"/>
      <c r="H7730" s="6"/>
      <c r="I7730" s="9"/>
      <c r="J7730" s="9"/>
      <c r="K7730" s="9"/>
    </row>
    <row r="7731" spans="1:11" x14ac:dyDescent="0.25">
      <c r="A7731" s="2"/>
      <c r="B7731" s="2"/>
      <c r="C7731" s="2"/>
      <c r="E7731" s="2"/>
      <c r="G7731" s="2"/>
      <c r="H7731" s="6"/>
      <c r="I7731" s="9"/>
      <c r="J7731" s="9"/>
      <c r="K7731" s="9"/>
    </row>
    <row r="7732" spans="1:11" x14ac:dyDescent="0.25">
      <c r="A7732" s="2"/>
      <c r="B7732" s="2"/>
      <c r="C7732" s="2"/>
      <c r="E7732" s="2"/>
      <c r="G7732" s="2"/>
      <c r="H7732" s="6"/>
      <c r="I7732" s="9"/>
      <c r="J7732" s="9"/>
      <c r="K7732" s="9"/>
    </row>
    <row r="7733" spans="1:11" x14ac:dyDescent="0.25">
      <c r="A7733" s="2"/>
      <c r="B7733" s="2"/>
      <c r="C7733" s="2"/>
      <c r="E7733" s="2"/>
      <c r="G7733" s="2"/>
      <c r="H7733" s="6"/>
      <c r="I7733" s="9"/>
      <c r="J7733" s="9"/>
      <c r="K7733" s="9"/>
    </row>
    <row r="7734" spans="1:11" x14ac:dyDescent="0.25">
      <c r="A7734" s="2"/>
      <c r="B7734" s="2"/>
      <c r="C7734" s="2"/>
      <c r="E7734" s="2"/>
      <c r="G7734" s="2"/>
      <c r="H7734" s="6"/>
      <c r="I7734" s="9"/>
      <c r="J7734" s="9"/>
      <c r="K7734" s="9"/>
    </row>
    <row r="7735" spans="1:11" x14ac:dyDescent="0.25">
      <c r="A7735" s="2"/>
      <c r="B7735" s="2"/>
      <c r="C7735" s="2"/>
      <c r="E7735" s="2"/>
      <c r="G7735" s="2"/>
      <c r="H7735" s="6"/>
      <c r="I7735" s="9"/>
      <c r="J7735" s="9"/>
      <c r="K7735" s="9"/>
    </row>
    <row r="7736" spans="1:11" x14ac:dyDescent="0.25">
      <c r="A7736" s="2"/>
      <c r="B7736" s="2"/>
      <c r="C7736" s="2"/>
      <c r="E7736" s="2"/>
      <c r="G7736" s="2"/>
      <c r="H7736" s="6"/>
      <c r="I7736" s="9"/>
      <c r="J7736" s="9"/>
      <c r="K7736" s="9"/>
    </row>
    <row r="7737" spans="1:11" x14ac:dyDescent="0.25">
      <c r="A7737" s="2"/>
      <c r="B7737" s="2"/>
      <c r="C7737" s="2"/>
      <c r="E7737" s="2"/>
      <c r="G7737" s="2"/>
      <c r="H7737" s="6"/>
      <c r="I7737" s="9"/>
      <c r="J7737" s="9"/>
      <c r="K7737" s="9"/>
    </row>
    <row r="7738" spans="1:11" x14ac:dyDescent="0.25">
      <c r="A7738" s="2"/>
      <c r="B7738" s="2"/>
      <c r="C7738" s="2"/>
      <c r="E7738" s="2"/>
      <c r="G7738" s="2"/>
      <c r="H7738" s="6"/>
      <c r="I7738" s="9"/>
      <c r="J7738" s="9"/>
      <c r="K7738" s="9"/>
    </row>
    <row r="7739" spans="1:11" x14ac:dyDescent="0.25">
      <c r="A7739" s="2"/>
      <c r="B7739" s="2"/>
      <c r="C7739" s="2"/>
      <c r="E7739" s="2"/>
      <c r="G7739" s="2"/>
      <c r="H7739" s="6"/>
      <c r="I7739" s="9"/>
      <c r="J7739" s="9"/>
      <c r="K7739" s="9"/>
    </row>
    <row r="7740" spans="1:11" x14ac:dyDescent="0.25">
      <c r="A7740" s="2"/>
      <c r="B7740" s="2"/>
      <c r="C7740" s="2"/>
      <c r="E7740" s="2"/>
      <c r="G7740" s="2"/>
      <c r="H7740" s="6"/>
      <c r="I7740" s="9"/>
      <c r="J7740" s="9"/>
      <c r="K7740" s="9"/>
    </row>
    <row r="7741" spans="1:11" x14ac:dyDescent="0.25">
      <c r="A7741" s="2"/>
      <c r="B7741" s="2"/>
      <c r="C7741" s="2"/>
      <c r="E7741" s="2"/>
      <c r="G7741" s="2"/>
      <c r="H7741" s="6"/>
      <c r="I7741" s="9"/>
      <c r="J7741" s="9"/>
      <c r="K7741" s="9"/>
    </row>
    <row r="7742" spans="1:11" x14ac:dyDescent="0.25">
      <c r="A7742" s="2"/>
      <c r="B7742" s="2"/>
      <c r="C7742" s="2"/>
      <c r="E7742" s="2"/>
      <c r="G7742" s="2"/>
      <c r="H7742" s="6"/>
      <c r="I7742" s="9"/>
      <c r="J7742" s="9"/>
      <c r="K7742" s="9"/>
    </row>
    <row r="7743" spans="1:11" x14ac:dyDescent="0.25">
      <c r="A7743" s="2"/>
      <c r="B7743" s="2"/>
      <c r="C7743" s="2"/>
      <c r="E7743" s="2"/>
      <c r="G7743" s="2"/>
      <c r="H7743" s="6"/>
      <c r="I7743" s="9"/>
      <c r="J7743" s="9"/>
      <c r="K7743" s="9"/>
    </row>
    <row r="7744" spans="1:11" x14ac:dyDescent="0.25">
      <c r="A7744" s="2"/>
      <c r="B7744" s="2"/>
      <c r="C7744" s="2"/>
      <c r="E7744" s="2"/>
      <c r="G7744" s="2"/>
      <c r="H7744" s="6"/>
      <c r="I7744" s="9"/>
      <c r="J7744" s="9"/>
      <c r="K7744" s="9"/>
    </row>
    <row r="7745" spans="1:11" x14ac:dyDescent="0.25">
      <c r="A7745" s="2"/>
      <c r="B7745" s="2"/>
      <c r="C7745" s="2"/>
      <c r="E7745" s="2"/>
      <c r="G7745" s="2"/>
      <c r="H7745" s="6"/>
      <c r="I7745" s="9"/>
      <c r="J7745" s="9"/>
      <c r="K7745" s="9"/>
    </row>
    <row r="7746" spans="1:11" x14ac:dyDescent="0.25">
      <c r="A7746" s="2"/>
      <c r="B7746" s="2"/>
      <c r="C7746" s="2"/>
      <c r="E7746" s="2"/>
      <c r="G7746" s="2"/>
      <c r="H7746" s="6"/>
      <c r="I7746" s="9"/>
      <c r="J7746" s="9"/>
      <c r="K7746" s="9"/>
    </row>
    <row r="7747" spans="1:11" x14ac:dyDescent="0.25">
      <c r="A7747" s="2"/>
      <c r="B7747" s="2"/>
      <c r="C7747" s="2"/>
      <c r="E7747" s="2"/>
      <c r="G7747" s="2"/>
      <c r="H7747" s="6"/>
      <c r="I7747" s="9"/>
      <c r="J7747" s="9"/>
      <c r="K7747" s="9"/>
    </row>
    <row r="7748" spans="1:11" x14ac:dyDescent="0.25">
      <c r="A7748" s="2"/>
      <c r="B7748" s="2"/>
      <c r="C7748" s="2"/>
      <c r="E7748" s="2"/>
      <c r="G7748" s="2"/>
      <c r="H7748" s="6"/>
      <c r="I7748" s="9"/>
      <c r="J7748" s="9"/>
      <c r="K7748" s="9"/>
    </row>
    <row r="7749" spans="1:11" x14ac:dyDescent="0.25">
      <c r="A7749" s="2"/>
      <c r="B7749" s="2"/>
      <c r="C7749" s="2"/>
      <c r="E7749" s="2"/>
      <c r="G7749" s="2"/>
      <c r="H7749" s="6"/>
      <c r="I7749" s="9"/>
      <c r="J7749" s="9"/>
      <c r="K7749" s="9"/>
    </row>
    <row r="7750" spans="1:11" x14ac:dyDescent="0.25">
      <c r="A7750" s="2"/>
      <c r="B7750" s="2"/>
      <c r="C7750" s="2"/>
      <c r="E7750" s="2"/>
      <c r="G7750" s="2"/>
      <c r="H7750" s="6"/>
      <c r="I7750" s="9"/>
      <c r="J7750" s="9"/>
      <c r="K7750" s="9"/>
    </row>
    <row r="7751" spans="1:11" x14ac:dyDescent="0.25">
      <c r="A7751" s="2"/>
      <c r="B7751" s="2"/>
      <c r="C7751" s="2"/>
      <c r="E7751" s="2"/>
      <c r="G7751" s="2"/>
      <c r="H7751" s="6"/>
      <c r="I7751" s="9"/>
      <c r="J7751" s="9"/>
      <c r="K7751" s="9"/>
    </row>
    <row r="7752" spans="1:11" x14ac:dyDescent="0.25">
      <c r="A7752" s="2"/>
      <c r="B7752" s="2"/>
      <c r="C7752" s="2"/>
      <c r="E7752" s="2"/>
      <c r="G7752" s="2"/>
      <c r="H7752" s="6"/>
      <c r="I7752" s="9"/>
      <c r="J7752" s="9"/>
      <c r="K7752" s="9"/>
    </row>
    <row r="7753" spans="1:11" x14ac:dyDescent="0.25">
      <c r="A7753" s="2"/>
      <c r="B7753" s="2"/>
      <c r="C7753" s="2"/>
      <c r="E7753" s="2"/>
      <c r="G7753" s="2"/>
      <c r="H7753" s="6"/>
      <c r="I7753" s="9"/>
      <c r="J7753" s="9"/>
      <c r="K7753" s="9"/>
    </row>
    <row r="7754" spans="1:11" x14ac:dyDescent="0.25">
      <c r="A7754" s="2"/>
      <c r="B7754" s="2"/>
      <c r="C7754" s="2"/>
      <c r="E7754" s="2"/>
      <c r="G7754" s="2"/>
      <c r="H7754" s="6"/>
      <c r="I7754" s="9"/>
      <c r="J7754" s="9"/>
      <c r="K7754" s="9"/>
    </row>
    <row r="7755" spans="1:11" x14ac:dyDescent="0.25">
      <c r="A7755" s="2"/>
      <c r="B7755" s="2"/>
      <c r="C7755" s="2"/>
      <c r="E7755" s="2"/>
      <c r="G7755" s="2"/>
      <c r="H7755" s="6"/>
      <c r="I7755" s="9"/>
      <c r="J7755" s="9"/>
      <c r="K7755" s="9"/>
    </row>
    <row r="7756" spans="1:11" x14ac:dyDescent="0.25">
      <c r="A7756" s="2"/>
      <c r="B7756" s="2"/>
      <c r="C7756" s="2"/>
      <c r="E7756" s="2"/>
      <c r="G7756" s="2"/>
      <c r="H7756" s="6"/>
      <c r="I7756" s="9"/>
      <c r="J7756" s="9"/>
      <c r="K7756" s="9"/>
    </row>
    <row r="7757" spans="1:11" x14ac:dyDescent="0.25">
      <c r="A7757" s="2"/>
      <c r="B7757" s="2"/>
      <c r="C7757" s="2"/>
      <c r="E7757" s="2"/>
      <c r="G7757" s="2"/>
      <c r="H7757" s="6"/>
      <c r="I7757" s="9"/>
      <c r="J7757" s="9"/>
      <c r="K7757" s="9"/>
    </row>
    <row r="7758" spans="1:11" x14ac:dyDescent="0.25">
      <c r="A7758" s="2"/>
      <c r="B7758" s="2"/>
      <c r="C7758" s="2"/>
      <c r="E7758" s="2"/>
      <c r="G7758" s="2"/>
      <c r="H7758" s="6"/>
      <c r="I7758" s="9"/>
      <c r="J7758" s="9"/>
      <c r="K7758" s="9"/>
    </row>
    <row r="7759" spans="1:11" x14ac:dyDescent="0.25">
      <c r="A7759" s="2"/>
      <c r="B7759" s="2"/>
      <c r="C7759" s="2"/>
      <c r="E7759" s="2"/>
      <c r="G7759" s="2"/>
      <c r="H7759" s="6"/>
      <c r="I7759" s="9"/>
      <c r="J7759" s="9"/>
      <c r="K7759" s="9"/>
    </row>
    <row r="7760" spans="1:11" x14ac:dyDescent="0.25">
      <c r="A7760" s="2"/>
      <c r="B7760" s="2"/>
      <c r="C7760" s="2"/>
      <c r="E7760" s="2"/>
      <c r="G7760" s="2"/>
      <c r="H7760" s="6"/>
      <c r="I7760" s="9"/>
      <c r="J7760" s="9"/>
      <c r="K7760" s="9"/>
    </row>
    <row r="7761" spans="1:11" x14ac:dyDescent="0.25">
      <c r="A7761" s="2"/>
      <c r="B7761" s="2"/>
      <c r="C7761" s="2"/>
      <c r="E7761" s="2"/>
      <c r="G7761" s="2"/>
      <c r="H7761" s="6"/>
      <c r="I7761" s="9"/>
      <c r="J7761" s="9"/>
      <c r="K7761" s="9"/>
    </row>
    <row r="7762" spans="1:11" x14ac:dyDescent="0.25">
      <c r="A7762" s="2"/>
      <c r="B7762" s="2"/>
      <c r="C7762" s="2"/>
      <c r="E7762" s="2"/>
      <c r="G7762" s="2"/>
      <c r="H7762" s="6"/>
      <c r="I7762" s="9"/>
      <c r="J7762" s="9"/>
      <c r="K7762" s="9"/>
    </row>
    <row r="7763" spans="1:11" x14ac:dyDescent="0.25">
      <c r="A7763" s="2"/>
      <c r="B7763" s="2"/>
      <c r="C7763" s="2"/>
      <c r="E7763" s="2"/>
      <c r="G7763" s="2"/>
      <c r="H7763" s="6"/>
      <c r="I7763" s="9"/>
      <c r="J7763" s="9"/>
      <c r="K7763" s="9"/>
    </row>
    <row r="7764" spans="1:11" x14ac:dyDescent="0.25">
      <c r="A7764" s="2"/>
      <c r="B7764" s="2"/>
      <c r="C7764" s="2"/>
      <c r="E7764" s="2"/>
      <c r="G7764" s="2"/>
      <c r="H7764" s="6"/>
      <c r="I7764" s="9"/>
      <c r="J7764" s="9"/>
      <c r="K7764" s="9"/>
    </row>
    <row r="7765" spans="1:11" x14ac:dyDescent="0.25">
      <c r="A7765" s="2"/>
      <c r="B7765" s="2"/>
      <c r="C7765" s="2"/>
      <c r="E7765" s="2"/>
      <c r="G7765" s="2"/>
      <c r="H7765" s="6"/>
      <c r="I7765" s="9"/>
      <c r="J7765" s="9"/>
      <c r="K7765" s="9"/>
    </row>
    <row r="7766" spans="1:11" x14ac:dyDescent="0.25">
      <c r="A7766" s="2"/>
      <c r="B7766" s="2"/>
      <c r="C7766" s="2"/>
      <c r="E7766" s="2"/>
      <c r="G7766" s="2"/>
      <c r="H7766" s="6"/>
      <c r="I7766" s="9"/>
      <c r="J7766" s="9"/>
      <c r="K7766" s="9"/>
    </row>
    <row r="7767" spans="1:11" x14ac:dyDescent="0.25">
      <c r="A7767" s="2"/>
      <c r="B7767" s="2"/>
      <c r="C7767" s="2"/>
      <c r="E7767" s="2"/>
      <c r="G7767" s="2"/>
      <c r="H7767" s="6"/>
      <c r="I7767" s="9"/>
      <c r="J7767" s="9"/>
      <c r="K7767" s="9"/>
    </row>
    <row r="7768" spans="1:11" x14ac:dyDescent="0.25">
      <c r="A7768" s="2"/>
      <c r="B7768" s="2"/>
      <c r="C7768" s="2"/>
      <c r="E7768" s="2"/>
      <c r="G7768" s="2"/>
      <c r="H7768" s="6"/>
      <c r="I7768" s="9"/>
      <c r="J7768" s="9"/>
      <c r="K7768" s="9"/>
    </row>
    <row r="7769" spans="1:11" x14ac:dyDescent="0.25">
      <c r="A7769" s="2"/>
      <c r="B7769" s="2"/>
      <c r="C7769" s="2"/>
      <c r="E7769" s="2"/>
      <c r="G7769" s="2"/>
      <c r="H7769" s="6"/>
      <c r="I7769" s="9"/>
      <c r="J7769" s="9"/>
      <c r="K7769" s="9"/>
    </row>
    <row r="7770" spans="1:11" x14ac:dyDescent="0.25">
      <c r="A7770" s="2"/>
      <c r="B7770" s="2"/>
      <c r="C7770" s="2"/>
      <c r="E7770" s="2"/>
      <c r="G7770" s="2"/>
      <c r="H7770" s="6"/>
      <c r="I7770" s="9"/>
      <c r="J7770" s="9"/>
      <c r="K7770" s="9"/>
    </row>
    <row r="7771" spans="1:11" x14ac:dyDescent="0.25">
      <c r="A7771" s="2"/>
      <c r="B7771" s="2"/>
      <c r="C7771" s="2"/>
      <c r="E7771" s="2"/>
      <c r="G7771" s="2"/>
      <c r="H7771" s="6"/>
      <c r="I7771" s="9"/>
      <c r="J7771" s="9"/>
      <c r="K7771" s="9"/>
    </row>
    <row r="7772" spans="1:11" x14ac:dyDescent="0.25">
      <c r="A7772" s="2"/>
      <c r="B7772" s="2"/>
      <c r="C7772" s="2"/>
      <c r="E7772" s="2"/>
      <c r="G7772" s="2"/>
      <c r="H7772" s="6"/>
      <c r="I7772" s="9"/>
      <c r="J7772" s="9"/>
      <c r="K7772" s="9"/>
    </row>
    <row r="7773" spans="1:11" x14ac:dyDescent="0.25">
      <c r="A7773" s="2"/>
      <c r="B7773" s="2"/>
      <c r="C7773" s="2"/>
      <c r="E7773" s="2"/>
      <c r="G7773" s="2"/>
      <c r="H7773" s="6"/>
      <c r="I7773" s="9"/>
      <c r="J7773" s="9"/>
      <c r="K7773" s="9"/>
    </row>
    <row r="7774" spans="1:11" x14ac:dyDescent="0.25">
      <c r="A7774" s="2"/>
      <c r="B7774" s="2"/>
      <c r="C7774" s="2"/>
      <c r="E7774" s="2"/>
      <c r="G7774" s="2"/>
      <c r="H7774" s="6"/>
      <c r="I7774" s="9"/>
      <c r="J7774" s="9"/>
      <c r="K7774" s="9"/>
    </row>
    <row r="7775" spans="1:11" x14ac:dyDescent="0.25">
      <c r="A7775" s="2"/>
      <c r="B7775" s="2"/>
      <c r="C7775" s="2"/>
      <c r="E7775" s="2"/>
      <c r="G7775" s="2"/>
      <c r="H7775" s="6"/>
      <c r="I7775" s="9"/>
      <c r="J7775" s="9"/>
      <c r="K7775" s="9"/>
    </row>
    <row r="7776" spans="1:11" x14ac:dyDescent="0.25">
      <c r="A7776" s="2"/>
      <c r="B7776" s="2"/>
      <c r="C7776" s="2"/>
      <c r="E7776" s="2"/>
      <c r="G7776" s="2"/>
      <c r="H7776" s="6"/>
      <c r="I7776" s="9"/>
      <c r="J7776" s="9"/>
      <c r="K7776" s="9"/>
    </row>
    <row r="7777" spans="1:11" x14ac:dyDescent="0.25">
      <c r="A7777" s="2"/>
      <c r="B7777" s="2"/>
      <c r="C7777" s="2"/>
      <c r="E7777" s="2"/>
      <c r="G7777" s="2"/>
      <c r="H7777" s="6"/>
      <c r="I7777" s="9"/>
      <c r="J7777" s="9"/>
      <c r="K7777" s="9"/>
    </row>
    <row r="7778" spans="1:11" x14ac:dyDescent="0.25">
      <c r="A7778" s="2"/>
      <c r="B7778" s="2"/>
      <c r="C7778" s="2"/>
      <c r="E7778" s="2"/>
      <c r="G7778" s="2"/>
      <c r="H7778" s="6"/>
      <c r="I7778" s="9"/>
      <c r="J7778" s="9"/>
      <c r="K7778" s="9"/>
    </row>
    <row r="7779" spans="1:11" x14ac:dyDescent="0.25">
      <c r="A7779" s="2"/>
      <c r="B7779" s="2"/>
      <c r="C7779" s="2"/>
      <c r="E7779" s="2"/>
      <c r="G7779" s="2"/>
      <c r="H7779" s="6"/>
      <c r="I7779" s="9"/>
      <c r="J7779" s="9"/>
      <c r="K7779" s="9"/>
    </row>
    <row r="7780" spans="1:11" x14ac:dyDescent="0.25">
      <c r="A7780" s="2"/>
      <c r="B7780" s="2"/>
      <c r="C7780" s="2"/>
      <c r="E7780" s="2"/>
      <c r="G7780" s="2"/>
      <c r="H7780" s="6"/>
      <c r="I7780" s="9"/>
      <c r="J7780" s="9"/>
      <c r="K7780" s="9"/>
    </row>
    <row r="7781" spans="1:11" x14ac:dyDescent="0.25">
      <c r="A7781" s="2"/>
      <c r="B7781" s="2"/>
      <c r="C7781" s="2"/>
      <c r="E7781" s="2"/>
      <c r="G7781" s="2"/>
      <c r="H7781" s="6"/>
      <c r="I7781" s="9"/>
      <c r="J7781" s="9"/>
      <c r="K7781" s="9"/>
    </row>
    <row r="7782" spans="1:11" x14ac:dyDescent="0.25">
      <c r="A7782" s="2"/>
      <c r="B7782" s="2"/>
      <c r="C7782" s="2"/>
      <c r="E7782" s="2"/>
      <c r="G7782" s="2"/>
      <c r="H7782" s="6"/>
      <c r="I7782" s="9"/>
      <c r="J7782" s="9"/>
      <c r="K7782" s="9"/>
    </row>
    <row r="7783" spans="1:11" x14ac:dyDescent="0.25">
      <c r="A7783" s="2"/>
      <c r="B7783" s="2"/>
      <c r="C7783" s="2"/>
      <c r="E7783" s="2"/>
      <c r="G7783" s="2"/>
      <c r="H7783" s="6"/>
      <c r="I7783" s="9"/>
      <c r="J7783" s="9"/>
      <c r="K7783" s="9"/>
    </row>
    <row r="7784" spans="1:11" x14ac:dyDescent="0.25">
      <c r="A7784" s="2"/>
      <c r="B7784" s="2"/>
      <c r="C7784" s="2"/>
      <c r="E7784" s="2"/>
      <c r="G7784" s="2"/>
      <c r="H7784" s="6"/>
      <c r="I7784" s="9"/>
      <c r="J7784" s="9"/>
      <c r="K7784" s="9"/>
    </row>
    <row r="7785" spans="1:11" x14ac:dyDescent="0.25">
      <c r="A7785" s="2"/>
      <c r="B7785" s="2"/>
      <c r="C7785" s="2"/>
      <c r="E7785" s="2"/>
      <c r="G7785" s="2"/>
      <c r="H7785" s="6"/>
      <c r="I7785" s="9"/>
      <c r="J7785" s="9"/>
      <c r="K7785" s="9"/>
    </row>
    <row r="7786" spans="1:11" x14ac:dyDescent="0.25">
      <c r="A7786" s="2"/>
      <c r="B7786" s="2"/>
      <c r="C7786" s="2"/>
      <c r="E7786" s="2"/>
      <c r="G7786" s="2"/>
      <c r="H7786" s="6"/>
      <c r="I7786" s="9"/>
      <c r="J7786" s="9"/>
      <c r="K7786" s="9"/>
    </row>
    <row r="7787" spans="1:11" x14ac:dyDescent="0.25">
      <c r="A7787" s="2"/>
      <c r="B7787" s="2"/>
      <c r="C7787" s="2"/>
      <c r="E7787" s="2"/>
      <c r="G7787" s="2"/>
      <c r="H7787" s="6"/>
      <c r="I7787" s="9"/>
      <c r="J7787" s="9"/>
      <c r="K7787" s="9"/>
    </row>
    <row r="7788" spans="1:11" x14ac:dyDescent="0.25">
      <c r="A7788" s="2"/>
      <c r="B7788" s="2"/>
      <c r="C7788" s="2"/>
      <c r="E7788" s="2"/>
      <c r="G7788" s="2"/>
      <c r="H7788" s="6"/>
      <c r="I7788" s="9"/>
      <c r="J7788" s="9"/>
      <c r="K7788" s="9"/>
    </row>
    <row r="7789" spans="1:11" x14ac:dyDescent="0.25">
      <c r="A7789" s="2"/>
      <c r="B7789" s="2"/>
      <c r="C7789" s="2"/>
      <c r="E7789" s="2"/>
      <c r="G7789" s="2"/>
      <c r="H7789" s="6"/>
      <c r="I7789" s="9"/>
      <c r="J7789" s="9"/>
      <c r="K7789" s="9"/>
    </row>
    <row r="7790" spans="1:11" x14ac:dyDescent="0.25">
      <c r="A7790" s="2"/>
      <c r="B7790" s="2"/>
      <c r="C7790" s="2"/>
      <c r="E7790" s="2"/>
      <c r="G7790" s="2"/>
      <c r="H7790" s="6"/>
      <c r="I7790" s="9"/>
      <c r="J7790" s="9"/>
      <c r="K7790" s="9"/>
    </row>
    <row r="7791" spans="1:11" x14ac:dyDescent="0.25">
      <c r="A7791" s="2"/>
      <c r="B7791" s="2"/>
      <c r="C7791" s="2"/>
      <c r="E7791" s="2"/>
      <c r="G7791" s="2"/>
      <c r="H7791" s="6"/>
      <c r="I7791" s="9"/>
      <c r="J7791" s="9"/>
      <c r="K7791" s="9"/>
    </row>
    <row r="7792" spans="1:11" x14ac:dyDescent="0.25">
      <c r="A7792" s="2"/>
      <c r="B7792" s="2"/>
      <c r="C7792" s="2"/>
      <c r="E7792" s="2"/>
      <c r="G7792" s="2"/>
      <c r="H7792" s="6"/>
      <c r="I7792" s="9"/>
      <c r="J7792" s="9"/>
      <c r="K7792" s="9"/>
    </row>
    <row r="7793" spans="1:11" x14ac:dyDescent="0.25">
      <c r="A7793" s="2"/>
      <c r="B7793" s="2"/>
      <c r="C7793" s="2"/>
      <c r="E7793" s="2"/>
      <c r="G7793" s="2"/>
      <c r="H7793" s="6"/>
      <c r="I7793" s="9"/>
      <c r="J7793" s="9"/>
      <c r="K7793" s="9"/>
    </row>
    <row r="7794" spans="1:11" x14ac:dyDescent="0.25">
      <c r="A7794" s="2"/>
      <c r="B7794" s="2"/>
      <c r="C7794" s="2"/>
      <c r="E7794" s="2"/>
      <c r="G7794" s="2"/>
      <c r="H7794" s="6"/>
      <c r="I7794" s="9"/>
      <c r="J7794" s="9"/>
      <c r="K7794" s="9"/>
    </row>
    <row r="7795" spans="1:11" x14ac:dyDescent="0.25">
      <c r="A7795" s="2"/>
      <c r="B7795" s="2"/>
      <c r="C7795" s="2"/>
      <c r="E7795" s="2"/>
      <c r="G7795" s="2"/>
      <c r="H7795" s="6"/>
      <c r="I7795" s="9"/>
      <c r="J7795" s="9"/>
      <c r="K7795" s="9"/>
    </row>
    <row r="7796" spans="1:11" x14ac:dyDescent="0.25">
      <c r="A7796" s="2"/>
      <c r="B7796" s="2"/>
      <c r="C7796" s="2"/>
      <c r="E7796" s="2"/>
      <c r="G7796" s="2"/>
      <c r="H7796" s="6"/>
      <c r="I7796" s="9"/>
      <c r="J7796" s="9"/>
      <c r="K7796" s="9"/>
    </row>
    <row r="7797" spans="1:11" x14ac:dyDescent="0.25">
      <c r="A7797" s="2"/>
      <c r="B7797" s="2"/>
      <c r="C7797" s="2"/>
      <c r="E7797" s="2"/>
      <c r="G7797" s="2"/>
      <c r="H7797" s="6"/>
      <c r="I7797" s="9"/>
      <c r="J7797" s="9"/>
      <c r="K7797" s="9"/>
    </row>
    <row r="7798" spans="1:11" x14ac:dyDescent="0.25">
      <c r="A7798" s="2"/>
      <c r="B7798" s="2"/>
      <c r="C7798" s="2"/>
      <c r="E7798" s="2"/>
      <c r="G7798" s="2"/>
      <c r="H7798" s="6"/>
      <c r="I7798" s="9"/>
      <c r="J7798" s="9"/>
      <c r="K7798" s="9"/>
    </row>
    <row r="7799" spans="1:11" x14ac:dyDescent="0.25">
      <c r="A7799" s="2"/>
      <c r="B7799" s="2"/>
      <c r="C7799" s="2"/>
      <c r="E7799" s="2"/>
      <c r="G7799" s="2"/>
      <c r="H7799" s="6"/>
      <c r="I7799" s="9"/>
      <c r="J7799" s="9"/>
      <c r="K7799" s="9"/>
    </row>
    <row r="7800" spans="1:11" x14ac:dyDescent="0.25">
      <c r="A7800" s="2"/>
      <c r="B7800" s="2"/>
      <c r="C7800" s="2"/>
      <c r="E7800" s="2"/>
      <c r="G7800" s="2"/>
      <c r="H7800" s="6"/>
      <c r="I7800" s="9"/>
      <c r="J7800" s="9"/>
      <c r="K7800" s="9"/>
    </row>
    <row r="7801" spans="1:11" x14ac:dyDescent="0.25">
      <c r="A7801" s="2"/>
      <c r="B7801" s="2"/>
      <c r="C7801" s="2"/>
      <c r="E7801" s="2"/>
      <c r="G7801" s="2"/>
      <c r="H7801" s="6"/>
      <c r="I7801" s="9"/>
      <c r="J7801" s="9"/>
      <c r="K7801" s="9"/>
    </row>
    <row r="7802" spans="1:11" x14ac:dyDescent="0.25">
      <c r="A7802" s="2"/>
      <c r="B7802" s="2"/>
      <c r="C7802" s="2"/>
      <c r="E7802" s="2"/>
      <c r="G7802" s="2"/>
      <c r="H7802" s="6"/>
      <c r="I7802" s="9"/>
      <c r="J7802" s="9"/>
      <c r="K7802" s="9"/>
    </row>
    <row r="7803" spans="1:11" x14ac:dyDescent="0.25">
      <c r="A7803" s="2"/>
      <c r="B7803" s="2"/>
      <c r="C7803" s="2"/>
      <c r="E7803" s="2"/>
      <c r="G7803" s="2"/>
      <c r="H7803" s="6"/>
      <c r="I7803" s="9"/>
      <c r="J7803" s="9"/>
      <c r="K7803" s="9"/>
    </row>
    <row r="7804" spans="1:11" x14ac:dyDescent="0.25">
      <c r="A7804" s="2"/>
      <c r="B7804" s="2"/>
      <c r="C7804" s="2"/>
      <c r="E7804" s="2"/>
      <c r="G7804" s="2"/>
      <c r="H7804" s="6"/>
      <c r="I7804" s="9"/>
      <c r="J7804" s="9"/>
      <c r="K7804" s="9"/>
    </row>
    <row r="7805" spans="1:11" x14ac:dyDescent="0.25">
      <c r="A7805" s="2"/>
      <c r="B7805" s="2"/>
      <c r="C7805" s="2"/>
      <c r="E7805" s="2"/>
      <c r="G7805" s="2"/>
      <c r="H7805" s="6"/>
      <c r="I7805" s="9"/>
      <c r="J7805" s="9"/>
      <c r="K7805" s="9"/>
    </row>
    <row r="7806" spans="1:11" x14ac:dyDescent="0.25">
      <c r="A7806" s="2"/>
      <c r="B7806" s="2"/>
      <c r="C7806" s="2"/>
      <c r="E7806" s="2"/>
      <c r="G7806" s="2"/>
      <c r="H7806" s="6"/>
      <c r="I7806" s="9"/>
      <c r="J7806" s="9"/>
      <c r="K7806" s="9"/>
    </row>
    <row r="7807" spans="1:11" x14ac:dyDescent="0.25">
      <c r="A7807" s="2"/>
      <c r="B7807" s="2"/>
      <c r="C7807" s="2"/>
      <c r="E7807" s="2"/>
      <c r="G7807" s="2"/>
      <c r="H7807" s="6"/>
      <c r="I7807" s="9"/>
      <c r="J7807" s="9"/>
      <c r="K7807" s="9"/>
    </row>
    <row r="7808" spans="1:11" x14ac:dyDescent="0.25">
      <c r="A7808" s="2"/>
      <c r="B7808" s="2"/>
      <c r="C7808" s="2"/>
      <c r="E7808" s="2"/>
      <c r="G7808" s="2"/>
      <c r="H7808" s="6"/>
      <c r="I7808" s="9"/>
      <c r="J7808" s="9"/>
      <c r="K7808" s="9"/>
    </row>
    <row r="7809" spans="1:11" x14ac:dyDescent="0.25">
      <c r="A7809" s="2"/>
      <c r="B7809" s="2"/>
      <c r="C7809" s="2"/>
      <c r="E7809" s="2"/>
      <c r="G7809" s="2"/>
      <c r="H7809" s="6"/>
      <c r="I7809" s="9"/>
      <c r="J7809" s="9"/>
      <c r="K7809" s="9"/>
    </row>
    <row r="7810" spans="1:11" x14ac:dyDescent="0.25">
      <c r="A7810" s="2"/>
      <c r="B7810" s="2"/>
      <c r="C7810" s="2"/>
      <c r="E7810" s="2"/>
      <c r="G7810" s="2"/>
      <c r="H7810" s="6"/>
      <c r="I7810" s="9"/>
      <c r="J7810" s="9"/>
      <c r="K7810" s="9"/>
    </row>
    <row r="7811" spans="1:11" x14ac:dyDescent="0.25">
      <c r="A7811" s="2"/>
      <c r="B7811" s="2"/>
      <c r="C7811" s="2"/>
      <c r="E7811" s="2"/>
      <c r="G7811" s="2"/>
      <c r="H7811" s="6"/>
      <c r="I7811" s="9"/>
      <c r="J7811" s="9"/>
      <c r="K7811" s="9"/>
    </row>
    <row r="7812" spans="1:11" x14ac:dyDescent="0.25">
      <c r="A7812" s="2"/>
      <c r="B7812" s="2"/>
      <c r="C7812" s="2"/>
      <c r="E7812" s="2"/>
      <c r="G7812" s="2"/>
      <c r="H7812" s="6"/>
      <c r="I7812" s="9"/>
      <c r="J7812" s="9"/>
      <c r="K7812" s="9"/>
    </row>
    <row r="7813" spans="1:11" x14ac:dyDescent="0.25">
      <c r="A7813" s="2"/>
      <c r="B7813" s="2"/>
      <c r="C7813" s="2"/>
      <c r="E7813" s="2"/>
      <c r="G7813" s="2"/>
      <c r="H7813" s="6"/>
      <c r="I7813" s="9"/>
      <c r="J7813" s="9"/>
      <c r="K7813" s="9"/>
    </row>
    <row r="7814" spans="1:11" x14ac:dyDescent="0.25">
      <c r="A7814" s="2"/>
      <c r="B7814" s="2"/>
      <c r="C7814" s="2"/>
      <c r="E7814" s="2"/>
      <c r="G7814" s="2"/>
      <c r="H7814" s="6"/>
      <c r="I7814" s="9"/>
      <c r="J7814" s="9"/>
      <c r="K7814" s="9"/>
    </row>
    <row r="7815" spans="1:11" x14ac:dyDescent="0.25">
      <c r="A7815" s="2"/>
      <c r="B7815" s="2"/>
      <c r="C7815" s="2"/>
      <c r="E7815" s="2"/>
      <c r="G7815" s="2"/>
      <c r="H7815" s="6"/>
      <c r="I7815" s="9"/>
      <c r="J7815" s="9"/>
      <c r="K7815" s="9"/>
    </row>
    <row r="7816" spans="1:11" x14ac:dyDescent="0.25">
      <c r="A7816" s="2"/>
      <c r="B7816" s="2"/>
      <c r="C7816" s="2"/>
      <c r="E7816" s="2"/>
      <c r="G7816" s="2"/>
      <c r="H7816" s="6"/>
      <c r="I7816" s="9"/>
      <c r="J7816" s="9"/>
      <c r="K7816" s="9"/>
    </row>
    <row r="7817" spans="1:11" x14ac:dyDescent="0.25">
      <c r="A7817" s="2"/>
      <c r="B7817" s="2"/>
      <c r="C7817" s="2"/>
      <c r="E7817" s="2"/>
      <c r="G7817" s="2"/>
      <c r="H7817" s="6"/>
      <c r="I7817" s="9"/>
      <c r="J7817" s="9"/>
      <c r="K7817" s="9"/>
    </row>
    <row r="7818" spans="1:11" x14ac:dyDescent="0.25">
      <c r="A7818" s="2"/>
      <c r="B7818" s="2"/>
      <c r="C7818" s="2"/>
      <c r="E7818" s="2"/>
      <c r="G7818" s="2"/>
      <c r="H7818" s="6"/>
      <c r="I7818" s="9"/>
      <c r="J7818" s="9"/>
      <c r="K7818" s="9"/>
    </row>
    <row r="7819" spans="1:11" x14ac:dyDescent="0.25">
      <c r="A7819" s="2"/>
      <c r="B7819" s="2"/>
      <c r="C7819" s="2"/>
      <c r="E7819" s="2"/>
      <c r="G7819" s="2"/>
      <c r="H7819" s="6"/>
      <c r="I7819" s="9"/>
      <c r="J7819" s="9"/>
      <c r="K7819" s="9"/>
    </row>
    <row r="7820" spans="1:11" x14ac:dyDescent="0.25">
      <c r="A7820" s="2"/>
      <c r="B7820" s="2"/>
      <c r="C7820" s="2"/>
      <c r="E7820" s="2"/>
      <c r="G7820" s="2"/>
      <c r="H7820" s="6"/>
      <c r="I7820" s="9"/>
      <c r="J7820" s="9"/>
      <c r="K7820" s="9"/>
    </row>
    <row r="7821" spans="1:11" x14ac:dyDescent="0.25">
      <c r="A7821" s="2"/>
      <c r="B7821" s="2"/>
      <c r="C7821" s="2"/>
      <c r="E7821" s="2"/>
      <c r="G7821" s="2"/>
      <c r="H7821" s="6"/>
      <c r="I7821" s="9"/>
      <c r="J7821" s="9"/>
      <c r="K7821" s="9"/>
    </row>
    <row r="7822" spans="1:11" x14ac:dyDescent="0.25">
      <c r="A7822" s="2"/>
      <c r="B7822" s="2"/>
      <c r="C7822" s="2"/>
      <c r="E7822" s="2"/>
      <c r="G7822" s="2"/>
      <c r="H7822" s="6"/>
      <c r="I7822" s="9"/>
      <c r="J7822" s="9"/>
      <c r="K7822" s="9"/>
    </row>
    <row r="7823" spans="1:11" x14ac:dyDescent="0.25">
      <c r="A7823" s="2"/>
      <c r="B7823" s="2"/>
      <c r="C7823" s="2"/>
      <c r="E7823" s="2"/>
      <c r="G7823" s="2"/>
      <c r="H7823" s="6"/>
      <c r="I7823" s="9"/>
      <c r="J7823" s="9"/>
      <c r="K7823" s="9"/>
    </row>
    <row r="7824" spans="1:11" x14ac:dyDescent="0.25">
      <c r="A7824" s="2"/>
      <c r="B7824" s="2"/>
      <c r="C7824" s="2"/>
      <c r="E7824" s="2"/>
      <c r="G7824" s="2"/>
      <c r="H7824" s="6"/>
      <c r="I7824" s="9"/>
      <c r="J7824" s="9"/>
      <c r="K7824" s="9"/>
    </row>
    <row r="7825" spans="1:11" x14ac:dyDescent="0.25">
      <c r="A7825" s="2"/>
      <c r="B7825" s="2"/>
      <c r="C7825" s="2"/>
      <c r="E7825" s="2"/>
      <c r="G7825" s="2"/>
      <c r="H7825" s="6"/>
      <c r="I7825" s="9"/>
      <c r="J7825" s="9"/>
      <c r="K7825" s="9"/>
    </row>
    <row r="7826" spans="1:11" x14ac:dyDescent="0.25">
      <c r="A7826" s="2"/>
      <c r="B7826" s="2"/>
      <c r="C7826" s="2"/>
      <c r="E7826" s="2"/>
      <c r="G7826" s="2"/>
      <c r="H7826" s="6"/>
      <c r="I7826" s="9"/>
      <c r="J7826" s="9"/>
      <c r="K7826" s="9"/>
    </row>
    <row r="7827" spans="1:11" x14ac:dyDescent="0.25">
      <c r="A7827" s="2"/>
      <c r="B7827" s="2"/>
      <c r="C7827" s="2"/>
      <c r="E7827" s="2"/>
      <c r="G7827" s="2"/>
      <c r="H7827" s="6"/>
      <c r="I7827" s="9"/>
      <c r="J7827" s="9"/>
      <c r="K7827" s="9"/>
    </row>
    <row r="7828" spans="1:11" x14ac:dyDescent="0.25">
      <c r="A7828" s="2"/>
      <c r="B7828" s="2"/>
      <c r="C7828" s="2"/>
      <c r="E7828" s="2"/>
      <c r="G7828" s="2"/>
      <c r="H7828" s="6"/>
      <c r="I7828" s="9"/>
      <c r="J7828" s="9"/>
      <c r="K7828" s="9"/>
    </row>
    <row r="7829" spans="1:11" x14ac:dyDescent="0.25">
      <c r="A7829" s="2"/>
      <c r="B7829" s="2"/>
      <c r="C7829" s="2"/>
      <c r="E7829" s="2"/>
      <c r="G7829" s="2"/>
      <c r="H7829" s="6"/>
      <c r="I7829" s="9"/>
      <c r="J7829" s="9"/>
      <c r="K7829" s="9"/>
    </row>
    <row r="7830" spans="1:11" x14ac:dyDescent="0.25">
      <c r="A7830" s="2"/>
      <c r="B7830" s="2"/>
      <c r="C7830" s="2"/>
      <c r="E7830" s="2"/>
      <c r="G7830" s="2"/>
      <c r="H7830" s="6"/>
      <c r="I7830" s="9"/>
      <c r="J7830" s="9"/>
      <c r="K7830" s="9"/>
    </row>
    <row r="7831" spans="1:11" x14ac:dyDescent="0.25">
      <c r="A7831" s="2"/>
      <c r="B7831" s="2"/>
      <c r="C7831" s="2"/>
      <c r="E7831" s="2"/>
      <c r="G7831" s="2"/>
      <c r="H7831" s="6"/>
      <c r="I7831" s="9"/>
      <c r="J7831" s="9"/>
      <c r="K7831" s="9"/>
    </row>
    <row r="7832" spans="1:11" x14ac:dyDescent="0.25">
      <c r="A7832" s="2"/>
      <c r="B7832" s="2"/>
      <c r="C7832" s="2"/>
      <c r="E7832" s="2"/>
      <c r="G7832" s="2"/>
      <c r="H7832" s="6"/>
      <c r="I7832" s="9"/>
      <c r="J7832" s="9"/>
      <c r="K7832" s="9"/>
    </row>
    <row r="7833" spans="1:11" x14ac:dyDescent="0.25">
      <c r="A7833" s="2"/>
      <c r="B7833" s="2"/>
      <c r="C7833" s="2"/>
      <c r="E7833" s="2"/>
      <c r="G7833" s="2"/>
      <c r="H7833" s="6"/>
      <c r="I7833" s="9"/>
      <c r="J7833" s="9"/>
      <c r="K7833" s="9"/>
    </row>
    <row r="7834" spans="1:11" x14ac:dyDescent="0.25">
      <c r="A7834" s="2"/>
      <c r="B7834" s="2"/>
      <c r="C7834" s="2"/>
      <c r="E7834" s="2"/>
      <c r="G7834" s="2"/>
      <c r="H7834" s="6"/>
      <c r="I7834" s="9"/>
      <c r="J7834" s="9"/>
      <c r="K7834" s="9"/>
    </row>
    <row r="7835" spans="1:11" x14ac:dyDescent="0.25">
      <c r="A7835" s="2"/>
      <c r="B7835" s="2"/>
      <c r="C7835" s="2"/>
      <c r="E7835" s="2"/>
      <c r="G7835" s="2"/>
      <c r="H7835" s="6"/>
      <c r="I7835" s="9"/>
      <c r="J7835" s="9"/>
      <c r="K7835" s="9"/>
    </row>
    <row r="7836" spans="1:11" x14ac:dyDescent="0.25">
      <c r="A7836" s="2"/>
      <c r="B7836" s="2"/>
      <c r="C7836" s="2"/>
      <c r="E7836" s="2"/>
      <c r="G7836" s="2"/>
      <c r="H7836" s="6"/>
      <c r="I7836" s="9"/>
      <c r="J7836" s="9"/>
      <c r="K7836" s="9"/>
    </row>
    <row r="7837" spans="1:11" x14ac:dyDescent="0.25">
      <c r="A7837" s="2"/>
      <c r="B7837" s="2"/>
      <c r="C7837" s="2"/>
      <c r="E7837" s="2"/>
      <c r="G7837" s="2"/>
      <c r="H7837" s="6"/>
      <c r="I7837" s="9"/>
      <c r="J7837" s="9"/>
      <c r="K7837" s="9"/>
    </row>
    <row r="7838" spans="1:11" x14ac:dyDescent="0.25">
      <c r="A7838" s="2"/>
      <c r="B7838" s="2"/>
      <c r="C7838" s="2"/>
      <c r="E7838" s="2"/>
      <c r="G7838" s="2"/>
      <c r="H7838" s="6"/>
      <c r="I7838" s="9"/>
      <c r="J7838" s="9"/>
      <c r="K7838" s="9"/>
    </row>
    <row r="7839" spans="1:11" x14ac:dyDescent="0.25">
      <c r="A7839" s="2"/>
      <c r="B7839" s="2"/>
      <c r="C7839" s="2"/>
      <c r="E7839" s="2"/>
      <c r="G7839" s="2"/>
      <c r="H7839" s="6"/>
      <c r="I7839" s="9"/>
      <c r="J7839" s="9"/>
      <c r="K7839" s="9"/>
    </row>
    <row r="7840" spans="1:11" x14ac:dyDescent="0.25">
      <c r="A7840" s="2"/>
      <c r="B7840" s="2"/>
      <c r="C7840" s="2"/>
      <c r="E7840" s="2"/>
      <c r="G7840" s="2"/>
      <c r="H7840" s="6"/>
      <c r="I7840" s="9"/>
      <c r="J7840" s="9"/>
      <c r="K7840" s="9"/>
    </row>
    <row r="7841" spans="1:11" x14ac:dyDescent="0.25">
      <c r="A7841" s="2"/>
      <c r="B7841" s="2"/>
      <c r="C7841" s="2"/>
      <c r="E7841" s="2"/>
      <c r="G7841" s="2"/>
      <c r="H7841" s="6"/>
      <c r="I7841" s="9"/>
      <c r="J7841" s="9"/>
      <c r="K7841" s="9"/>
    </row>
    <row r="7842" spans="1:11" x14ac:dyDescent="0.25">
      <c r="A7842" s="2"/>
      <c r="B7842" s="2"/>
      <c r="C7842" s="2"/>
      <c r="E7842" s="2"/>
      <c r="G7842" s="2"/>
      <c r="H7842" s="6"/>
      <c r="I7842" s="9"/>
      <c r="J7842" s="9"/>
      <c r="K7842" s="9"/>
    </row>
    <row r="7843" spans="1:11" x14ac:dyDescent="0.25">
      <c r="A7843" s="2"/>
      <c r="B7843" s="2"/>
      <c r="C7843" s="2"/>
      <c r="E7843" s="2"/>
      <c r="G7843" s="2"/>
      <c r="H7843" s="6"/>
      <c r="I7843" s="9"/>
      <c r="J7843" s="9"/>
      <c r="K7843" s="9"/>
    </row>
    <row r="7844" spans="1:11" x14ac:dyDescent="0.25">
      <c r="A7844" s="2"/>
      <c r="B7844" s="2"/>
      <c r="C7844" s="2"/>
      <c r="E7844" s="2"/>
      <c r="G7844" s="2"/>
      <c r="H7844" s="6"/>
      <c r="I7844" s="9"/>
      <c r="J7844" s="9"/>
      <c r="K7844" s="9"/>
    </row>
    <row r="7845" spans="1:11" x14ac:dyDescent="0.25">
      <c r="A7845" s="2"/>
      <c r="B7845" s="2"/>
      <c r="C7845" s="2"/>
      <c r="E7845" s="2"/>
      <c r="G7845" s="2"/>
      <c r="H7845" s="6"/>
      <c r="I7845" s="9"/>
      <c r="J7845" s="9"/>
      <c r="K7845" s="9"/>
    </row>
    <row r="7846" spans="1:11" x14ac:dyDescent="0.25">
      <c r="A7846" s="2"/>
      <c r="B7846" s="2"/>
      <c r="C7846" s="2"/>
      <c r="E7846" s="2"/>
      <c r="G7846" s="2"/>
      <c r="H7846" s="6"/>
      <c r="I7846" s="9"/>
      <c r="J7846" s="9"/>
      <c r="K7846" s="9"/>
    </row>
    <row r="7847" spans="1:11" x14ac:dyDescent="0.25">
      <c r="A7847" s="2"/>
      <c r="B7847" s="2"/>
      <c r="C7847" s="2"/>
      <c r="E7847" s="2"/>
      <c r="G7847" s="2"/>
      <c r="H7847" s="6"/>
      <c r="I7847" s="9"/>
      <c r="J7847" s="9"/>
      <c r="K7847" s="9"/>
    </row>
    <row r="7848" spans="1:11" x14ac:dyDescent="0.25">
      <c r="A7848" s="2"/>
      <c r="B7848" s="2"/>
      <c r="C7848" s="2"/>
      <c r="E7848" s="2"/>
      <c r="G7848" s="2"/>
      <c r="H7848" s="6"/>
      <c r="I7848" s="9"/>
      <c r="J7848" s="9"/>
      <c r="K7848" s="9"/>
    </row>
    <row r="7849" spans="1:11" x14ac:dyDescent="0.25">
      <c r="A7849" s="2"/>
      <c r="B7849" s="2"/>
      <c r="C7849" s="2"/>
      <c r="E7849" s="2"/>
      <c r="G7849" s="2"/>
      <c r="H7849" s="6"/>
      <c r="I7849" s="9"/>
      <c r="J7849" s="9"/>
      <c r="K7849" s="9"/>
    </row>
    <row r="7850" spans="1:11" x14ac:dyDescent="0.25">
      <c r="A7850" s="2"/>
      <c r="B7850" s="2"/>
      <c r="C7850" s="2"/>
      <c r="E7850" s="2"/>
      <c r="G7850" s="2"/>
      <c r="H7850" s="6"/>
      <c r="I7850" s="9"/>
      <c r="J7850" s="9"/>
      <c r="K7850" s="9"/>
    </row>
    <row r="7851" spans="1:11" x14ac:dyDescent="0.25">
      <c r="A7851" s="2"/>
      <c r="B7851" s="2"/>
      <c r="C7851" s="2"/>
      <c r="E7851" s="2"/>
      <c r="G7851" s="2"/>
      <c r="H7851" s="6"/>
      <c r="I7851" s="9"/>
      <c r="J7851" s="9"/>
      <c r="K7851" s="9"/>
    </row>
    <row r="7852" spans="1:11" x14ac:dyDescent="0.25">
      <c r="A7852" s="2"/>
      <c r="B7852" s="2"/>
      <c r="C7852" s="2"/>
      <c r="E7852" s="2"/>
      <c r="G7852" s="2"/>
      <c r="H7852" s="6"/>
      <c r="I7852" s="9"/>
      <c r="J7852" s="9"/>
      <c r="K7852" s="9"/>
    </row>
    <row r="7853" spans="1:11" x14ac:dyDescent="0.25">
      <c r="A7853" s="2"/>
      <c r="B7853" s="2"/>
      <c r="C7853" s="2"/>
      <c r="E7853" s="2"/>
      <c r="G7853" s="2"/>
      <c r="H7853" s="6"/>
      <c r="I7853" s="9"/>
      <c r="J7853" s="9"/>
      <c r="K7853" s="9"/>
    </row>
    <row r="7854" spans="1:11" x14ac:dyDescent="0.25">
      <c r="A7854" s="2"/>
      <c r="B7854" s="2"/>
      <c r="C7854" s="2"/>
      <c r="E7854" s="2"/>
      <c r="G7854" s="2"/>
      <c r="H7854" s="6"/>
      <c r="I7854" s="9"/>
      <c r="J7854" s="9"/>
      <c r="K7854" s="9"/>
    </row>
    <row r="7855" spans="1:11" x14ac:dyDescent="0.25">
      <c r="A7855" s="2"/>
      <c r="B7855" s="2"/>
      <c r="C7855" s="2"/>
      <c r="E7855" s="2"/>
      <c r="G7855" s="2"/>
      <c r="H7855" s="6"/>
      <c r="I7855" s="9"/>
      <c r="J7855" s="9"/>
      <c r="K7855" s="9"/>
    </row>
    <row r="7856" spans="1:11" x14ac:dyDescent="0.25">
      <c r="A7856" s="2"/>
      <c r="B7856" s="2"/>
      <c r="C7856" s="2"/>
      <c r="E7856" s="2"/>
      <c r="G7856" s="2"/>
      <c r="H7856" s="6"/>
      <c r="I7856" s="9"/>
      <c r="J7856" s="9"/>
      <c r="K7856" s="9"/>
    </row>
    <row r="7857" spans="1:11" x14ac:dyDescent="0.25">
      <c r="A7857" s="2"/>
      <c r="B7857" s="2"/>
      <c r="C7857" s="2"/>
      <c r="E7857" s="2"/>
      <c r="G7857" s="2"/>
      <c r="H7857" s="6"/>
      <c r="I7857" s="9"/>
      <c r="J7857" s="9"/>
      <c r="K7857" s="9"/>
    </row>
    <row r="7858" spans="1:11" x14ac:dyDescent="0.25">
      <c r="A7858" s="2"/>
      <c r="B7858" s="2"/>
      <c r="C7858" s="2"/>
      <c r="E7858" s="2"/>
      <c r="G7858" s="2"/>
      <c r="H7858" s="6"/>
      <c r="I7858" s="9"/>
      <c r="J7858" s="9"/>
      <c r="K7858" s="9"/>
    </row>
    <row r="7859" spans="1:11" x14ac:dyDescent="0.25">
      <c r="A7859" s="2"/>
      <c r="B7859" s="2"/>
      <c r="C7859" s="2"/>
      <c r="E7859" s="2"/>
      <c r="G7859" s="2"/>
      <c r="H7859" s="6"/>
      <c r="I7859" s="9"/>
      <c r="J7859" s="9"/>
      <c r="K7859" s="9"/>
    </row>
    <row r="7860" spans="1:11" x14ac:dyDescent="0.25">
      <c r="A7860" s="2"/>
      <c r="B7860" s="2"/>
      <c r="C7860" s="2"/>
      <c r="E7860" s="2"/>
      <c r="G7860" s="2"/>
      <c r="H7860" s="6"/>
      <c r="I7860" s="9"/>
      <c r="J7860" s="9"/>
      <c r="K7860" s="9"/>
    </row>
    <row r="7861" spans="1:11" x14ac:dyDescent="0.25">
      <c r="A7861" s="2"/>
      <c r="B7861" s="2"/>
      <c r="C7861" s="2"/>
      <c r="E7861" s="2"/>
      <c r="G7861" s="2"/>
      <c r="H7861" s="6"/>
      <c r="I7861" s="9"/>
      <c r="J7861" s="9"/>
      <c r="K7861" s="9"/>
    </row>
    <row r="7862" spans="1:11" x14ac:dyDescent="0.25">
      <c r="A7862" s="2"/>
      <c r="B7862" s="2"/>
      <c r="C7862" s="2"/>
      <c r="E7862" s="2"/>
      <c r="G7862" s="2"/>
      <c r="H7862" s="6"/>
      <c r="I7862" s="9"/>
      <c r="J7862" s="9"/>
      <c r="K7862" s="9"/>
    </row>
    <row r="7863" spans="1:11" x14ac:dyDescent="0.25">
      <c r="A7863" s="2"/>
      <c r="B7863" s="2"/>
      <c r="C7863" s="2"/>
      <c r="E7863" s="2"/>
      <c r="G7863" s="2"/>
      <c r="H7863" s="6"/>
      <c r="I7863" s="9"/>
      <c r="J7863" s="9"/>
      <c r="K7863" s="9"/>
    </row>
    <row r="7864" spans="1:11" x14ac:dyDescent="0.25">
      <c r="A7864" s="2"/>
      <c r="B7864" s="2"/>
      <c r="C7864" s="2"/>
      <c r="E7864" s="2"/>
      <c r="G7864" s="2"/>
      <c r="H7864" s="6"/>
      <c r="I7864" s="9"/>
      <c r="J7864" s="9"/>
      <c r="K7864" s="9"/>
    </row>
    <row r="7865" spans="1:11" x14ac:dyDescent="0.25">
      <c r="A7865" s="2"/>
      <c r="B7865" s="2"/>
      <c r="C7865" s="2"/>
      <c r="E7865" s="2"/>
      <c r="G7865" s="2"/>
      <c r="H7865" s="6"/>
      <c r="I7865" s="9"/>
      <c r="J7865" s="9"/>
      <c r="K7865" s="9"/>
    </row>
    <row r="7866" spans="1:11" x14ac:dyDescent="0.25">
      <c r="A7866" s="2"/>
      <c r="B7866" s="2"/>
      <c r="C7866" s="2"/>
      <c r="E7866" s="2"/>
      <c r="G7866" s="2"/>
      <c r="H7866" s="6"/>
      <c r="I7866" s="9"/>
      <c r="J7866" s="9"/>
      <c r="K7866" s="9"/>
    </row>
    <row r="7867" spans="1:11" x14ac:dyDescent="0.25">
      <c r="A7867" s="2"/>
      <c r="B7867" s="2"/>
      <c r="C7867" s="2"/>
      <c r="E7867" s="2"/>
      <c r="G7867" s="2"/>
      <c r="H7867" s="6"/>
      <c r="I7867" s="9"/>
      <c r="J7867" s="9"/>
      <c r="K7867" s="9"/>
    </row>
    <row r="7868" spans="1:11" x14ac:dyDescent="0.25">
      <c r="A7868" s="2"/>
      <c r="B7868" s="2"/>
      <c r="C7868" s="2"/>
      <c r="E7868" s="2"/>
      <c r="G7868" s="2"/>
      <c r="H7868" s="6"/>
      <c r="I7868" s="9"/>
      <c r="J7868" s="9"/>
      <c r="K7868" s="9"/>
    </row>
    <row r="7869" spans="1:11" x14ac:dyDescent="0.25">
      <c r="A7869" s="2"/>
      <c r="B7869" s="2"/>
      <c r="C7869" s="2"/>
      <c r="E7869" s="2"/>
      <c r="G7869" s="2"/>
      <c r="H7869" s="6"/>
      <c r="I7869" s="9"/>
      <c r="J7869" s="9"/>
      <c r="K7869" s="9"/>
    </row>
    <row r="7870" spans="1:11" x14ac:dyDescent="0.25">
      <c r="A7870" s="2"/>
      <c r="B7870" s="2"/>
      <c r="C7870" s="2"/>
      <c r="E7870" s="2"/>
      <c r="G7870" s="2"/>
      <c r="H7870" s="6"/>
      <c r="I7870" s="9"/>
      <c r="J7870" s="9"/>
      <c r="K7870" s="9"/>
    </row>
    <row r="7871" spans="1:11" x14ac:dyDescent="0.25">
      <c r="A7871" s="2"/>
      <c r="B7871" s="2"/>
      <c r="C7871" s="2"/>
      <c r="E7871" s="2"/>
      <c r="G7871" s="2"/>
      <c r="H7871" s="6"/>
      <c r="I7871" s="9"/>
      <c r="J7871" s="9"/>
      <c r="K7871" s="9"/>
    </row>
    <row r="7872" spans="1:11" x14ac:dyDescent="0.25">
      <c r="A7872" s="2"/>
      <c r="B7872" s="2"/>
      <c r="C7872" s="2"/>
      <c r="E7872" s="2"/>
      <c r="G7872" s="2"/>
      <c r="H7872" s="6"/>
      <c r="I7872" s="9"/>
      <c r="J7872" s="9"/>
      <c r="K7872" s="9"/>
    </row>
    <row r="7873" spans="1:11" x14ac:dyDescent="0.25">
      <c r="A7873" s="2"/>
      <c r="B7873" s="2"/>
      <c r="C7873" s="2"/>
      <c r="E7873" s="2"/>
      <c r="G7873" s="2"/>
      <c r="H7873" s="6"/>
      <c r="I7873" s="9"/>
      <c r="J7873" s="9"/>
      <c r="K7873" s="9"/>
    </row>
    <row r="7874" spans="1:11" x14ac:dyDescent="0.25">
      <c r="A7874" s="2"/>
      <c r="B7874" s="2"/>
      <c r="C7874" s="2"/>
      <c r="E7874" s="2"/>
      <c r="G7874" s="2"/>
      <c r="H7874" s="6"/>
      <c r="I7874" s="9"/>
      <c r="J7874" s="9"/>
      <c r="K7874" s="9"/>
    </row>
    <row r="7875" spans="1:11" x14ac:dyDescent="0.25">
      <c r="A7875" s="2"/>
      <c r="B7875" s="2"/>
      <c r="C7875" s="2"/>
      <c r="E7875" s="2"/>
      <c r="G7875" s="2"/>
      <c r="H7875" s="6"/>
      <c r="I7875" s="9"/>
      <c r="J7875" s="9"/>
      <c r="K7875" s="9"/>
    </row>
    <row r="7876" spans="1:11" x14ac:dyDescent="0.25">
      <c r="A7876" s="2"/>
      <c r="B7876" s="2"/>
      <c r="C7876" s="2"/>
      <c r="E7876" s="2"/>
      <c r="G7876" s="2"/>
      <c r="H7876" s="6"/>
      <c r="I7876" s="9"/>
      <c r="J7876" s="9"/>
      <c r="K7876" s="9"/>
    </row>
    <row r="7877" spans="1:11" x14ac:dyDescent="0.25">
      <c r="A7877" s="2"/>
      <c r="B7877" s="2"/>
      <c r="C7877" s="2"/>
      <c r="E7877" s="2"/>
      <c r="G7877" s="2"/>
      <c r="H7877" s="6"/>
      <c r="I7877" s="9"/>
      <c r="J7877" s="9"/>
      <c r="K7877" s="9"/>
    </row>
    <row r="7878" spans="1:11" x14ac:dyDescent="0.25">
      <c r="A7878" s="2"/>
      <c r="B7878" s="2"/>
      <c r="C7878" s="2"/>
      <c r="E7878" s="2"/>
      <c r="G7878" s="2"/>
      <c r="H7878" s="6"/>
      <c r="I7878" s="9"/>
      <c r="J7878" s="9"/>
      <c r="K7878" s="9"/>
    </row>
    <row r="7879" spans="1:11" x14ac:dyDescent="0.25">
      <c r="A7879" s="2"/>
      <c r="B7879" s="2"/>
      <c r="C7879" s="2"/>
      <c r="E7879" s="2"/>
      <c r="G7879" s="2"/>
      <c r="H7879" s="6"/>
      <c r="I7879" s="9"/>
      <c r="J7879" s="9"/>
      <c r="K7879" s="9"/>
    </row>
    <row r="7880" spans="1:11" x14ac:dyDescent="0.25">
      <c r="A7880" s="2"/>
      <c r="B7880" s="2"/>
      <c r="C7880" s="2"/>
      <c r="E7880" s="2"/>
      <c r="G7880" s="2"/>
      <c r="H7880" s="6"/>
      <c r="I7880" s="9"/>
      <c r="J7880" s="9"/>
      <c r="K7880" s="9"/>
    </row>
    <row r="7881" spans="1:11" x14ac:dyDescent="0.25">
      <c r="A7881" s="2"/>
      <c r="B7881" s="2"/>
      <c r="C7881" s="2"/>
      <c r="E7881" s="2"/>
      <c r="G7881" s="2"/>
      <c r="H7881" s="6"/>
      <c r="I7881" s="9"/>
      <c r="J7881" s="9"/>
      <c r="K7881" s="9"/>
    </row>
    <row r="7882" spans="1:11" x14ac:dyDescent="0.25">
      <c r="A7882" s="2"/>
      <c r="B7882" s="2"/>
      <c r="C7882" s="2"/>
      <c r="E7882" s="2"/>
      <c r="G7882" s="2"/>
      <c r="H7882" s="6"/>
      <c r="I7882" s="9"/>
      <c r="J7882" s="9"/>
      <c r="K7882" s="9"/>
    </row>
    <row r="7883" spans="1:11" x14ac:dyDescent="0.25">
      <c r="A7883" s="2"/>
      <c r="B7883" s="2"/>
      <c r="C7883" s="2"/>
      <c r="E7883" s="2"/>
      <c r="G7883" s="2"/>
      <c r="H7883" s="6"/>
      <c r="I7883" s="9"/>
      <c r="J7883" s="9"/>
      <c r="K7883" s="9"/>
    </row>
    <row r="7884" spans="1:11" x14ac:dyDescent="0.25">
      <c r="A7884" s="2"/>
      <c r="B7884" s="2"/>
      <c r="C7884" s="2"/>
      <c r="E7884" s="2"/>
      <c r="G7884" s="2"/>
      <c r="H7884" s="6"/>
      <c r="I7884" s="9"/>
      <c r="J7884" s="9"/>
      <c r="K7884" s="9"/>
    </row>
    <row r="7885" spans="1:11" x14ac:dyDescent="0.25">
      <c r="A7885" s="2"/>
      <c r="B7885" s="2"/>
      <c r="C7885" s="2"/>
      <c r="E7885" s="2"/>
      <c r="G7885" s="2"/>
      <c r="H7885" s="6"/>
      <c r="I7885" s="9"/>
      <c r="J7885" s="9"/>
      <c r="K7885" s="9"/>
    </row>
    <row r="7886" spans="1:11" x14ac:dyDescent="0.25">
      <c r="A7886" s="2"/>
      <c r="B7886" s="2"/>
      <c r="C7886" s="2"/>
      <c r="E7886" s="2"/>
      <c r="G7886" s="2"/>
      <c r="H7886" s="6"/>
      <c r="I7886" s="9"/>
      <c r="J7886" s="9"/>
      <c r="K7886" s="9"/>
    </row>
    <row r="7887" spans="1:11" x14ac:dyDescent="0.25">
      <c r="A7887" s="2"/>
      <c r="B7887" s="2"/>
      <c r="C7887" s="2"/>
      <c r="E7887" s="2"/>
      <c r="G7887" s="2"/>
      <c r="H7887" s="6"/>
      <c r="I7887" s="9"/>
      <c r="J7887" s="9"/>
      <c r="K7887" s="9"/>
    </row>
    <row r="7888" spans="1:11" x14ac:dyDescent="0.25">
      <c r="A7888" s="2"/>
      <c r="B7888" s="2"/>
      <c r="C7888" s="2"/>
      <c r="E7888" s="2"/>
      <c r="G7888" s="2"/>
      <c r="H7888" s="6"/>
      <c r="I7888" s="9"/>
      <c r="J7888" s="9"/>
      <c r="K7888" s="9"/>
    </row>
    <row r="7889" spans="1:11" x14ac:dyDescent="0.25">
      <c r="A7889" s="2"/>
      <c r="B7889" s="2"/>
      <c r="C7889" s="2"/>
      <c r="E7889" s="2"/>
      <c r="G7889" s="2"/>
      <c r="H7889" s="6"/>
      <c r="I7889" s="9"/>
      <c r="J7889" s="9"/>
      <c r="K7889" s="9"/>
    </row>
    <row r="7890" spans="1:11" x14ac:dyDescent="0.25">
      <c r="A7890" s="2"/>
      <c r="B7890" s="2"/>
      <c r="C7890" s="2"/>
      <c r="E7890" s="2"/>
      <c r="G7890" s="2"/>
      <c r="H7890" s="6"/>
      <c r="I7890" s="9"/>
      <c r="J7890" s="9"/>
      <c r="K7890" s="9"/>
    </row>
    <row r="7891" spans="1:11" x14ac:dyDescent="0.25">
      <c r="A7891" s="2"/>
      <c r="B7891" s="2"/>
      <c r="C7891" s="2"/>
      <c r="E7891" s="2"/>
      <c r="G7891" s="2"/>
      <c r="H7891" s="6"/>
      <c r="I7891" s="9"/>
      <c r="J7891" s="9"/>
      <c r="K7891" s="9"/>
    </row>
    <row r="7892" spans="1:11" x14ac:dyDescent="0.25">
      <c r="A7892" s="2"/>
      <c r="B7892" s="2"/>
      <c r="C7892" s="2"/>
      <c r="E7892" s="2"/>
      <c r="G7892" s="2"/>
      <c r="H7892" s="6"/>
      <c r="I7892" s="9"/>
      <c r="J7892" s="9"/>
      <c r="K7892" s="9"/>
    </row>
    <row r="7893" spans="1:11" x14ac:dyDescent="0.25">
      <c r="A7893" s="2"/>
      <c r="B7893" s="2"/>
      <c r="C7893" s="2"/>
      <c r="E7893" s="2"/>
      <c r="G7893" s="2"/>
      <c r="H7893" s="6"/>
      <c r="I7893" s="9"/>
      <c r="J7893" s="9"/>
      <c r="K7893" s="9"/>
    </row>
    <row r="7894" spans="1:11" x14ac:dyDescent="0.25">
      <c r="A7894" s="2"/>
      <c r="B7894" s="2"/>
      <c r="C7894" s="2"/>
      <c r="E7894" s="2"/>
      <c r="G7894" s="2"/>
      <c r="H7894" s="6"/>
      <c r="I7894" s="9"/>
      <c r="J7894" s="9"/>
      <c r="K7894" s="9"/>
    </row>
    <row r="7895" spans="1:11" x14ac:dyDescent="0.25">
      <c r="A7895" s="2"/>
      <c r="B7895" s="2"/>
      <c r="C7895" s="2"/>
      <c r="E7895" s="2"/>
      <c r="G7895" s="2"/>
      <c r="H7895" s="6"/>
      <c r="I7895" s="9"/>
      <c r="J7895" s="9"/>
      <c r="K7895" s="9"/>
    </row>
    <row r="7896" spans="1:11" x14ac:dyDescent="0.25">
      <c r="A7896" s="2"/>
      <c r="B7896" s="2"/>
      <c r="C7896" s="2"/>
      <c r="E7896" s="2"/>
      <c r="G7896" s="2"/>
      <c r="H7896" s="6"/>
      <c r="I7896" s="9"/>
      <c r="J7896" s="9"/>
      <c r="K7896" s="9"/>
    </row>
    <row r="7897" spans="1:11" x14ac:dyDescent="0.25">
      <c r="A7897" s="2"/>
      <c r="B7897" s="2"/>
      <c r="C7897" s="2"/>
      <c r="E7897" s="2"/>
      <c r="G7897" s="2"/>
      <c r="H7897" s="6"/>
      <c r="I7897" s="9"/>
      <c r="J7897" s="9"/>
      <c r="K7897" s="9"/>
    </row>
    <row r="7898" spans="1:11" x14ac:dyDescent="0.25">
      <c r="A7898" s="2"/>
      <c r="B7898" s="2"/>
      <c r="C7898" s="2"/>
      <c r="E7898" s="2"/>
      <c r="G7898" s="2"/>
      <c r="H7898" s="6"/>
      <c r="I7898" s="9"/>
      <c r="J7898" s="9"/>
      <c r="K7898" s="9"/>
    </row>
    <row r="7899" spans="1:11" x14ac:dyDescent="0.25">
      <c r="A7899" s="2"/>
      <c r="B7899" s="2"/>
      <c r="C7899" s="2"/>
      <c r="E7899" s="2"/>
      <c r="G7899" s="2"/>
      <c r="H7899" s="6"/>
      <c r="I7899" s="9"/>
      <c r="J7899" s="9"/>
      <c r="K7899" s="9"/>
    </row>
    <row r="7900" spans="1:11" x14ac:dyDescent="0.25">
      <c r="A7900" s="2"/>
      <c r="B7900" s="2"/>
      <c r="C7900" s="2"/>
      <c r="E7900" s="2"/>
      <c r="G7900" s="2"/>
      <c r="H7900" s="6"/>
      <c r="I7900" s="9"/>
      <c r="J7900" s="9"/>
      <c r="K7900" s="9"/>
    </row>
    <row r="7901" spans="1:11" x14ac:dyDescent="0.25">
      <c r="A7901" s="2"/>
      <c r="B7901" s="2"/>
      <c r="C7901" s="2"/>
      <c r="E7901" s="2"/>
      <c r="G7901" s="2"/>
      <c r="H7901" s="6"/>
      <c r="I7901" s="9"/>
      <c r="J7901" s="9"/>
      <c r="K7901" s="9"/>
    </row>
    <row r="7902" spans="1:11" x14ac:dyDescent="0.25">
      <c r="A7902" s="2"/>
      <c r="B7902" s="2"/>
      <c r="C7902" s="2"/>
      <c r="E7902" s="2"/>
      <c r="G7902" s="2"/>
      <c r="H7902" s="6"/>
      <c r="I7902" s="9"/>
      <c r="J7902" s="9"/>
      <c r="K7902" s="9"/>
    </row>
    <row r="7903" spans="1:11" x14ac:dyDescent="0.25">
      <c r="A7903" s="2"/>
      <c r="B7903" s="2"/>
      <c r="C7903" s="2"/>
      <c r="E7903" s="2"/>
      <c r="G7903" s="2"/>
      <c r="H7903" s="6"/>
      <c r="I7903" s="9"/>
      <c r="J7903" s="9"/>
      <c r="K7903" s="9"/>
    </row>
    <row r="7904" spans="1:11" x14ac:dyDescent="0.25">
      <c r="A7904" s="2"/>
      <c r="B7904" s="2"/>
      <c r="C7904" s="2"/>
      <c r="E7904" s="2"/>
      <c r="G7904" s="2"/>
      <c r="H7904" s="6"/>
      <c r="I7904" s="9"/>
      <c r="J7904" s="9"/>
      <c r="K7904" s="9"/>
    </row>
    <row r="7905" spans="1:11" x14ac:dyDescent="0.25">
      <c r="A7905" s="2"/>
      <c r="B7905" s="2"/>
      <c r="C7905" s="2"/>
      <c r="E7905" s="2"/>
      <c r="G7905" s="2"/>
      <c r="H7905" s="6"/>
      <c r="I7905" s="9"/>
      <c r="J7905" s="9"/>
      <c r="K7905" s="9"/>
    </row>
    <row r="7906" spans="1:11" x14ac:dyDescent="0.25">
      <c r="A7906" s="2"/>
      <c r="B7906" s="2"/>
      <c r="C7906" s="2"/>
      <c r="E7906" s="2"/>
      <c r="G7906" s="2"/>
      <c r="H7906" s="6"/>
      <c r="I7906" s="9"/>
      <c r="J7906" s="9"/>
      <c r="K7906" s="9"/>
    </row>
    <row r="7907" spans="1:11" x14ac:dyDescent="0.25">
      <c r="A7907" s="2"/>
      <c r="B7907" s="2"/>
      <c r="C7907" s="2"/>
      <c r="E7907" s="2"/>
      <c r="G7907" s="2"/>
      <c r="H7907" s="6"/>
      <c r="I7907" s="9"/>
      <c r="J7907" s="9"/>
      <c r="K7907" s="9"/>
    </row>
    <row r="7908" spans="1:11" x14ac:dyDescent="0.25">
      <c r="A7908" s="2"/>
      <c r="B7908" s="2"/>
      <c r="C7908" s="2"/>
      <c r="E7908" s="2"/>
      <c r="G7908" s="2"/>
      <c r="H7908" s="6"/>
      <c r="I7908" s="9"/>
      <c r="J7908" s="9"/>
      <c r="K7908" s="9"/>
    </row>
    <row r="7909" spans="1:11" x14ac:dyDescent="0.25">
      <c r="A7909" s="2"/>
      <c r="B7909" s="2"/>
      <c r="C7909" s="2"/>
      <c r="E7909" s="2"/>
      <c r="G7909" s="2"/>
      <c r="H7909" s="6"/>
      <c r="I7909" s="9"/>
      <c r="J7909" s="9"/>
      <c r="K7909" s="9"/>
    </row>
    <row r="7910" spans="1:11" x14ac:dyDescent="0.25">
      <c r="A7910" s="2"/>
      <c r="B7910" s="2"/>
      <c r="C7910" s="2"/>
      <c r="E7910" s="2"/>
      <c r="G7910" s="2"/>
      <c r="H7910" s="6"/>
      <c r="I7910" s="9"/>
      <c r="J7910" s="9"/>
      <c r="K7910" s="9"/>
    </row>
    <row r="7911" spans="1:11" x14ac:dyDescent="0.25">
      <c r="A7911" s="2"/>
      <c r="B7911" s="2"/>
      <c r="C7911" s="2"/>
      <c r="E7911" s="2"/>
      <c r="G7911" s="2"/>
      <c r="H7911" s="6"/>
      <c r="I7911" s="9"/>
      <c r="J7911" s="9"/>
      <c r="K7911" s="9"/>
    </row>
    <row r="7912" spans="1:11" x14ac:dyDescent="0.25">
      <c r="A7912" s="2"/>
      <c r="B7912" s="2"/>
      <c r="C7912" s="2"/>
      <c r="E7912" s="2"/>
      <c r="G7912" s="2"/>
      <c r="H7912" s="6"/>
      <c r="I7912" s="9"/>
      <c r="J7912" s="9"/>
      <c r="K7912" s="9"/>
    </row>
    <row r="7913" spans="1:11" x14ac:dyDescent="0.25">
      <c r="A7913" s="2"/>
      <c r="B7913" s="2"/>
      <c r="C7913" s="2"/>
      <c r="E7913" s="2"/>
      <c r="G7913" s="2"/>
      <c r="H7913" s="6"/>
      <c r="I7913" s="9"/>
      <c r="J7913" s="9"/>
      <c r="K7913" s="9"/>
    </row>
    <row r="7914" spans="1:11" x14ac:dyDescent="0.25">
      <c r="A7914" s="2"/>
      <c r="B7914" s="2"/>
      <c r="C7914" s="2"/>
      <c r="E7914" s="2"/>
      <c r="G7914" s="2"/>
      <c r="H7914" s="6"/>
      <c r="I7914" s="9"/>
      <c r="J7914" s="9"/>
      <c r="K7914" s="9"/>
    </row>
    <row r="7915" spans="1:11" x14ac:dyDescent="0.25">
      <c r="A7915" s="2"/>
      <c r="B7915" s="2"/>
      <c r="C7915" s="2"/>
      <c r="E7915" s="2"/>
      <c r="G7915" s="2"/>
      <c r="H7915" s="6"/>
      <c r="I7915" s="9"/>
      <c r="J7915" s="9"/>
      <c r="K7915" s="9"/>
    </row>
    <row r="7916" spans="1:11" x14ac:dyDescent="0.25">
      <c r="A7916" s="2"/>
      <c r="B7916" s="2"/>
      <c r="C7916" s="2"/>
      <c r="E7916" s="2"/>
      <c r="G7916" s="2"/>
      <c r="H7916" s="6"/>
      <c r="I7916" s="9"/>
      <c r="J7916" s="9"/>
      <c r="K7916" s="9"/>
    </row>
    <row r="7917" spans="1:11" x14ac:dyDescent="0.25">
      <c r="A7917" s="2"/>
      <c r="B7917" s="2"/>
      <c r="C7917" s="2"/>
      <c r="E7917" s="2"/>
      <c r="G7917" s="2"/>
      <c r="H7917" s="6"/>
      <c r="I7917" s="9"/>
      <c r="J7917" s="9"/>
      <c r="K7917" s="9"/>
    </row>
    <row r="7918" spans="1:11" x14ac:dyDescent="0.25">
      <c r="A7918" s="2"/>
      <c r="B7918" s="2"/>
      <c r="C7918" s="2"/>
      <c r="E7918" s="2"/>
      <c r="G7918" s="2"/>
      <c r="H7918" s="6"/>
      <c r="I7918" s="9"/>
      <c r="J7918" s="9"/>
      <c r="K7918" s="9"/>
    </row>
    <row r="7919" spans="1:11" x14ac:dyDescent="0.25">
      <c r="A7919" s="2"/>
      <c r="B7919" s="2"/>
      <c r="C7919" s="2"/>
      <c r="E7919" s="2"/>
      <c r="G7919" s="2"/>
      <c r="H7919" s="6"/>
      <c r="I7919" s="9"/>
      <c r="J7919" s="9"/>
      <c r="K7919" s="9"/>
    </row>
    <row r="7920" spans="1:11" x14ac:dyDescent="0.25">
      <c r="A7920" s="2"/>
      <c r="B7920" s="2"/>
      <c r="C7920" s="2"/>
      <c r="E7920" s="2"/>
      <c r="G7920" s="2"/>
      <c r="H7920" s="6"/>
      <c r="I7920" s="9"/>
      <c r="J7920" s="9"/>
      <c r="K7920" s="9"/>
    </row>
    <row r="7921" spans="1:11" x14ac:dyDescent="0.25">
      <c r="A7921" s="2"/>
      <c r="B7921" s="2"/>
      <c r="C7921" s="2"/>
      <c r="E7921" s="2"/>
      <c r="G7921" s="2"/>
      <c r="H7921" s="6"/>
      <c r="I7921" s="9"/>
      <c r="J7921" s="9"/>
      <c r="K7921" s="9"/>
    </row>
    <row r="7922" spans="1:11" x14ac:dyDescent="0.25">
      <c r="A7922" s="2"/>
      <c r="B7922" s="2"/>
      <c r="C7922" s="2"/>
      <c r="E7922" s="2"/>
      <c r="G7922" s="2"/>
      <c r="H7922" s="6"/>
      <c r="I7922" s="9"/>
      <c r="J7922" s="9"/>
      <c r="K7922" s="9"/>
    </row>
    <row r="7923" spans="1:11" x14ac:dyDescent="0.25">
      <c r="A7923" s="2"/>
      <c r="B7923" s="2"/>
      <c r="C7923" s="2"/>
      <c r="E7923" s="2"/>
      <c r="G7923" s="2"/>
      <c r="H7923" s="6"/>
      <c r="I7923" s="9"/>
      <c r="J7923" s="9"/>
      <c r="K7923" s="9"/>
    </row>
    <row r="7924" spans="1:11" x14ac:dyDescent="0.25">
      <c r="A7924" s="2"/>
      <c r="B7924" s="2"/>
      <c r="C7924" s="2"/>
      <c r="E7924" s="2"/>
      <c r="G7924" s="2"/>
      <c r="H7924" s="6"/>
      <c r="I7924" s="9"/>
      <c r="J7924" s="9"/>
      <c r="K7924" s="9"/>
    </row>
    <row r="7925" spans="1:11" x14ac:dyDescent="0.25">
      <c r="A7925" s="2"/>
      <c r="B7925" s="2"/>
      <c r="C7925" s="2"/>
      <c r="E7925" s="2"/>
      <c r="G7925" s="2"/>
      <c r="H7925" s="6"/>
      <c r="I7925" s="9"/>
      <c r="J7925" s="9"/>
      <c r="K7925" s="9"/>
    </row>
    <row r="7926" spans="1:11" x14ac:dyDescent="0.25">
      <c r="A7926" s="2"/>
      <c r="B7926" s="2"/>
      <c r="C7926" s="2"/>
      <c r="E7926" s="2"/>
      <c r="G7926" s="2"/>
      <c r="H7926" s="6"/>
      <c r="I7926" s="9"/>
      <c r="J7926" s="9"/>
      <c r="K7926" s="9"/>
    </row>
    <row r="7927" spans="1:11" x14ac:dyDescent="0.25">
      <c r="A7927" s="2"/>
      <c r="B7927" s="2"/>
      <c r="C7927" s="2"/>
      <c r="E7927" s="2"/>
      <c r="G7927" s="2"/>
      <c r="H7927" s="6"/>
      <c r="I7927" s="9"/>
      <c r="J7927" s="9"/>
      <c r="K7927" s="9"/>
    </row>
    <row r="7928" spans="1:11" x14ac:dyDescent="0.25">
      <c r="A7928" s="2"/>
      <c r="B7928" s="2"/>
      <c r="C7928" s="2"/>
      <c r="E7928" s="2"/>
      <c r="G7928" s="2"/>
      <c r="H7928" s="6"/>
      <c r="I7928" s="9"/>
      <c r="J7928" s="9"/>
      <c r="K7928" s="9"/>
    </row>
    <row r="7929" spans="1:11" x14ac:dyDescent="0.25">
      <c r="A7929" s="2"/>
      <c r="B7929" s="2"/>
      <c r="C7929" s="2"/>
      <c r="E7929" s="2"/>
      <c r="G7929" s="2"/>
      <c r="H7929" s="6"/>
      <c r="I7929" s="9"/>
      <c r="J7929" s="9"/>
      <c r="K7929" s="9"/>
    </row>
    <row r="7930" spans="1:11" x14ac:dyDescent="0.25">
      <c r="A7930" s="2"/>
      <c r="B7930" s="2"/>
      <c r="C7930" s="2"/>
      <c r="E7930" s="2"/>
      <c r="G7930" s="2"/>
      <c r="H7930" s="6"/>
      <c r="I7930" s="9"/>
      <c r="J7930" s="9"/>
      <c r="K7930" s="9"/>
    </row>
    <row r="7931" spans="1:11" x14ac:dyDescent="0.25">
      <c r="A7931" s="2"/>
      <c r="B7931" s="2"/>
      <c r="C7931" s="2"/>
      <c r="E7931" s="2"/>
      <c r="G7931" s="2"/>
      <c r="H7931" s="6"/>
      <c r="I7931" s="9"/>
      <c r="J7931" s="9"/>
      <c r="K7931" s="9"/>
    </row>
    <row r="7932" spans="1:11" x14ac:dyDescent="0.25">
      <c r="A7932" s="2"/>
      <c r="B7932" s="2"/>
      <c r="C7932" s="2"/>
      <c r="E7932" s="2"/>
      <c r="G7932" s="2"/>
      <c r="H7932" s="6"/>
      <c r="I7932" s="9"/>
      <c r="J7932" s="9"/>
      <c r="K7932" s="9"/>
    </row>
    <row r="7933" spans="1:11" x14ac:dyDescent="0.25">
      <c r="A7933" s="2"/>
      <c r="B7933" s="2"/>
      <c r="C7933" s="2"/>
      <c r="E7933" s="2"/>
      <c r="G7933" s="2"/>
      <c r="H7933" s="6"/>
      <c r="I7933" s="9"/>
      <c r="J7933" s="9"/>
      <c r="K7933" s="9"/>
    </row>
    <row r="7934" spans="1:11" x14ac:dyDescent="0.25">
      <c r="A7934" s="2"/>
      <c r="B7934" s="2"/>
      <c r="C7934" s="2"/>
      <c r="E7934" s="2"/>
      <c r="G7934" s="2"/>
      <c r="H7934" s="6"/>
      <c r="I7934" s="9"/>
      <c r="J7934" s="9"/>
      <c r="K7934" s="9"/>
    </row>
    <row r="7935" spans="1:11" x14ac:dyDescent="0.25">
      <c r="A7935" s="2"/>
      <c r="B7935" s="2"/>
      <c r="C7935" s="2"/>
      <c r="E7935" s="2"/>
      <c r="G7935" s="2"/>
      <c r="H7935" s="6"/>
      <c r="I7935" s="9"/>
      <c r="J7935" s="9"/>
      <c r="K7935" s="9"/>
    </row>
    <row r="7936" spans="1:11" x14ac:dyDescent="0.25">
      <c r="A7936" s="2"/>
      <c r="B7936" s="2"/>
      <c r="C7936" s="2"/>
      <c r="E7936" s="2"/>
      <c r="G7936" s="2"/>
      <c r="H7936" s="6"/>
      <c r="I7936" s="9"/>
      <c r="J7936" s="9"/>
      <c r="K7936" s="9"/>
    </row>
    <row r="7937" spans="1:11" x14ac:dyDescent="0.25">
      <c r="A7937" s="2"/>
      <c r="B7937" s="2"/>
      <c r="C7937" s="2"/>
      <c r="E7937" s="2"/>
      <c r="G7937" s="2"/>
      <c r="H7937" s="6"/>
      <c r="I7937" s="9"/>
      <c r="J7937" s="9"/>
      <c r="K7937" s="9"/>
    </row>
    <row r="7938" spans="1:11" x14ac:dyDescent="0.25">
      <c r="A7938" s="2"/>
      <c r="B7938" s="2"/>
      <c r="C7938" s="2"/>
      <c r="E7938" s="2"/>
      <c r="G7938" s="2"/>
      <c r="H7938" s="6"/>
      <c r="I7938" s="9"/>
      <c r="J7938" s="9"/>
      <c r="K7938" s="9"/>
    </row>
    <row r="7939" spans="1:11" x14ac:dyDescent="0.25">
      <c r="A7939" s="2"/>
      <c r="B7939" s="2"/>
      <c r="C7939" s="2"/>
      <c r="E7939" s="2"/>
      <c r="G7939" s="2"/>
      <c r="H7939" s="6"/>
      <c r="I7939" s="9"/>
      <c r="J7939" s="9"/>
      <c r="K7939" s="9"/>
    </row>
    <row r="7940" spans="1:11" x14ac:dyDescent="0.25">
      <c r="A7940" s="2"/>
      <c r="B7940" s="2"/>
      <c r="C7940" s="2"/>
      <c r="E7940" s="2"/>
      <c r="G7940" s="2"/>
      <c r="H7940" s="6"/>
      <c r="I7940" s="9"/>
      <c r="J7940" s="9"/>
      <c r="K7940" s="9"/>
    </row>
    <row r="7941" spans="1:11" x14ac:dyDescent="0.25">
      <c r="A7941" s="2"/>
      <c r="B7941" s="2"/>
      <c r="C7941" s="2"/>
      <c r="E7941" s="2"/>
      <c r="G7941" s="2"/>
      <c r="H7941" s="6"/>
      <c r="I7941" s="9"/>
      <c r="J7941" s="9"/>
      <c r="K7941" s="9"/>
    </row>
    <row r="7942" spans="1:11" x14ac:dyDescent="0.25">
      <c r="A7942" s="2"/>
      <c r="B7942" s="2"/>
      <c r="C7942" s="2"/>
      <c r="E7942" s="2"/>
      <c r="G7942" s="2"/>
      <c r="H7942" s="6"/>
      <c r="I7942" s="9"/>
      <c r="J7942" s="9"/>
      <c r="K7942" s="9"/>
    </row>
    <row r="7943" spans="1:11" x14ac:dyDescent="0.25">
      <c r="A7943" s="2"/>
      <c r="B7943" s="2"/>
      <c r="C7943" s="2"/>
      <c r="E7943" s="2"/>
      <c r="G7943" s="2"/>
      <c r="H7943" s="6"/>
      <c r="I7943" s="9"/>
      <c r="J7943" s="9"/>
      <c r="K7943" s="9"/>
    </row>
    <row r="7944" spans="1:11" x14ac:dyDescent="0.25">
      <c r="A7944" s="2"/>
      <c r="B7944" s="2"/>
      <c r="C7944" s="2"/>
      <c r="E7944" s="2"/>
      <c r="G7944" s="2"/>
      <c r="H7944" s="6"/>
      <c r="I7944" s="9"/>
      <c r="J7944" s="9"/>
      <c r="K7944" s="9"/>
    </row>
    <row r="7945" spans="1:11" x14ac:dyDescent="0.25">
      <c r="A7945" s="2"/>
      <c r="B7945" s="2"/>
      <c r="C7945" s="2"/>
      <c r="E7945" s="2"/>
      <c r="G7945" s="2"/>
      <c r="H7945" s="6"/>
      <c r="I7945" s="9"/>
      <c r="J7945" s="9"/>
      <c r="K7945" s="9"/>
    </row>
    <row r="7946" spans="1:11" x14ac:dyDescent="0.25">
      <c r="A7946" s="2"/>
      <c r="B7946" s="2"/>
      <c r="C7946" s="2"/>
      <c r="E7946" s="2"/>
      <c r="G7946" s="2"/>
      <c r="H7946" s="6"/>
      <c r="I7946" s="9"/>
      <c r="J7946" s="9"/>
      <c r="K7946" s="9"/>
    </row>
    <row r="7947" spans="1:11" x14ac:dyDescent="0.25">
      <c r="A7947" s="2"/>
      <c r="B7947" s="2"/>
      <c r="C7947" s="2"/>
      <c r="E7947" s="2"/>
      <c r="G7947" s="2"/>
      <c r="H7947" s="6"/>
      <c r="I7947" s="9"/>
      <c r="J7947" s="9"/>
      <c r="K7947" s="9"/>
    </row>
    <row r="7948" spans="1:11" x14ac:dyDescent="0.25">
      <c r="A7948" s="2"/>
      <c r="B7948" s="2"/>
      <c r="C7948" s="2"/>
      <c r="E7948" s="2"/>
      <c r="G7948" s="2"/>
      <c r="H7948" s="6"/>
      <c r="I7948" s="9"/>
      <c r="J7948" s="9"/>
      <c r="K7948" s="9"/>
    </row>
    <row r="7949" spans="1:11" x14ac:dyDescent="0.25">
      <c r="A7949" s="2"/>
      <c r="B7949" s="2"/>
      <c r="C7949" s="2"/>
      <c r="E7949" s="2"/>
      <c r="G7949" s="2"/>
      <c r="H7949" s="6"/>
      <c r="I7949" s="9"/>
      <c r="J7949" s="9"/>
      <c r="K7949" s="9"/>
    </row>
    <row r="7950" spans="1:11" x14ac:dyDescent="0.25">
      <c r="A7950" s="2"/>
      <c r="B7950" s="2"/>
      <c r="C7950" s="2"/>
      <c r="E7950" s="2"/>
      <c r="G7950" s="2"/>
      <c r="H7950" s="6"/>
      <c r="I7950" s="9"/>
      <c r="J7950" s="9"/>
      <c r="K7950" s="9"/>
    </row>
    <row r="7951" spans="1:11" x14ac:dyDescent="0.25">
      <c r="A7951" s="2"/>
      <c r="B7951" s="2"/>
      <c r="C7951" s="2"/>
      <c r="E7951" s="2"/>
      <c r="G7951" s="2"/>
      <c r="H7951" s="6"/>
      <c r="I7951" s="9"/>
      <c r="J7951" s="9"/>
      <c r="K7951" s="9"/>
    </row>
    <row r="7952" spans="1:11" x14ac:dyDescent="0.25">
      <c r="A7952" s="2"/>
      <c r="B7952" s="2"/>
      <c r="C7952" s="2"/>
      <c r="E7952" s="2"/>
      <c r="G7952" s="2"/>
      <c r="H7952" s="6"/>
      <c r="I7952" s="9"/>
      <c r="J7952" s="9"/>
      <c r="K7952" s="9"/>
    </row>
    <row r="7953" spans="1:11" x14ac:dyDescent="0.25">
      <c r="A7953" s="2"/>
      <c r="B7953" s="2"/>
      <c r="C7953" s="2"/>
      <c r="E7953" s="2"/>
      <c r="G7953" s="2"/>
      <c r="H7953" s="6"/>
      <c r="I7953" s="9"/>
      <c r="J7953" s="9"/>
      <c r="K7953" s="9"/>
    </row>
    <row r="7954" spans="1:11" x14ac:dyDescent="0.25">
      <c r="A7954" s="2"/>
      <c r="B7954" s="2"/>
      <c r="C7954" s="2"/>
      <c r="E7954" s="2"/>
      <c r="G7954" s="2"/>
      <c r="H7954" s="6"/>
      <c r="I7954" s="9"/>
      <c r="J7954" s="9"/>
      <c r="K7954" s="9"/>
    </row>
    <row r="7955" spans="1:11" x14ac:dyDescent="0.25">
      <c r="A7955" s="2"/>
      <c r="B7955" s="2"/>
      <c r="C7955" s="2"/>
      <c r="E7955" s="2"/>
      <c r="G7955" s="2"/>
      <c r="H7955" s="6"/>
      <c r="I7955" s="9"/>
      <c r="J7955" s="9"/>
      <c r="K7955" s="9"/>
    </row>
    <row r="7956" spans="1:11" x14ac:dyDescent="0.25">
      <c r="A7956" s="2"/>
      <c r="B7956" s="2"/>
      <c r="C7956" s="2"/>
      <c r="E7956" s="2"/>
      <c r="G7956" s="2"/>
      <c r="H7956" s="6"/>
      <c r="I7956" s="9"/>
      <c r="J7956" s="9"/>
      <c r="K7956" s="9"/>
    </row>
    <row r="7957" spans="1:11" x14ac:dyDescent="0.25">
      <c r="A7957" s="2"/>
      <c r="B7957" s="2"/>
      <c r="C7957" s="2"/>
      <c r="E7957" s="2"/>
      <c r="G7957" s="2"/>
      <c r="H7957" s="6"/>
      <c r="I7957" s="9"/>
      <c r="J7957" s="9"/>
      <c r="K7957" s="9"/>
    </row>
    <row r="7958" spans="1:11" x14ac:dyDescent="0.25">
      <c r="A7958" s="2"/>
      <c r="B7958" s="2"/>
      <c r="C7958" s="2"/>
      <c r="E7958" s="2"/>
      <c r="G7958" s="2"/>
      <c r="H7958" s="6"/>
      <c r="I7958" s="9"/>
      <c r="J7958" s="9"/>
      <c r="K7958" s="9"/>
    </row>
    <row r="7959" spans="1:11" x14ac:dyDescent="0.25">
      <c r="A7959" s="2"/>
      <c r="B7959" s="2"/>
      <c r="C7959" s="2"/>
      <c r="E7959" s="2"/>
      <c r="G7959" s="2"/>
      <c r="H7959" s="6"/>
      <c r="I7959" s="9"/>
      <c r="J7959" s="9"/>
      <c r="K7959" s="9"/>
    </row>
    <row r="7960" spans="1:11" x14ac:dyDescent="0.25">
      <c r="A7960" s="2"/>
      <c r="B7960" s="2"/>
      <c r="C7960" s="2"/>
      <c r="E7960" s="2"/>
      <c r="G7960" s="2"/>
      <c r="H7960" s="6"/>
      <c r="I7960" s="9"/>
      <c r="J7960" s="9"/>
      <c r="K7960" s="9"/>
    </row>
    <row r="7961" spans="1:11" x14ac:dyDescent="0.25">
      <c r="A7961" s="2"/>
      <c r="B7961" s="2"/>
      <c r="C7961" s="2"/>
      <c r="E7961" s="2"/>
      <c r="G7961" s="2"/>
      <c r="H7961" s="6"/>
      <c r="I7961" s="9"/>
      <c r="J7961" s="9"/>
      <c r="K7961" s="9"/>
    </row>
    <row r="7962" spans="1:11" x14ac:dyDescent="0.25">
      <c r="A7962" s="2"/>
      <c r="B7962" s="2"/>
      <c r="C7962" s="2"/>
      <c r="E7962" s="2"/>
      <c r="G7962" s="2"/>
      <c r="H7962" s="6"/>
      <c r="I7962" s="9"/>
      <c r="J7962" s="9"/>
      <c r="K7962" s="9"/>
    </row>
    <row r="7963" spans="1:11" x14ac:dyDescent="0.25">
      <c r="A7963" s="2"/>
      <c r="B7963" s="2"/>
      <c r="C7963" s="2"/>
      <c r="E7963" s="2"/>
      <c r="G7963" s="2"/>
      <c r="H7963" s="6"/>
      <c r="I7963" s="9"/>
      <c r="J7963" s="9"/>
      <c r="K7963" s="9"/>
    </row>
    <row r="7964" spans="1:11" x14ac:dyDescent="0.25">
      <c r="A7964" s="2"/>
      <c r="B7964" s="2"/>
      <c r="C7964" s="2"/>
      <c r="E7964" s="2"/>
      <c r="G7964" s="2"/>
      <c r="H7964" s="6"/>
      <c r="I7964" s="9"/>
      <c r="J7964" s="9"/>
      <c r="K7964" s="9"/>
    </row>
    <row r="7965" spans="1:11" x14ac:dyDescent="0.25">
      <c r="A7965" s="2"/>
      <c r="B7965" s="2"/>
      <c r="C7965" s="2"/>
      <c r="E7965" s="2"/>
      <c r="G7965" s="2"/>
      <c r="H7965" s="6"/>
      <c r="I7965" s="9"/>
      <c r="J7965" s="9"/>
      <c r="K7965" s="9"/>
    </row>
    <row r="7966" spans="1:11" x14ac:dyDescent="0.25">
      <c r="A7966" s="2"/>
      <c r="B7966" s="2"/>
      <c r="C7966" s="2"/>
      <c r="E7966" s="2"/>
      <c r="G7966" s="2"/>
      <c r="H7966" s="6"/>
      <c r="I7966" s="9"/>
      <c r="J7966" s="9"/>
      <c r="K7966" s="9"/>
    </row>
    <row r="7967" spans="1:11" x14ac:dyDescent="0.25">
      <c r="A7967" s="2"/>
      <c r="B7967" s="2"/>
      <c r="C7967" s="2"/>
      <c r="E7967" s="2"/>
      <c r="G7967" s="2"/>
      <c r="H7967" s="6"/>
      <c r="I7967" s="9"/>
      <c r="J7967" s="9"/>
      <c r="K7967" s="9"/>
    </row>
    <row r="7968" spans="1:11" x14ac:dyDescent="0.25">
      <c r="A7968" s="2"/>
      <c r="B7968" s="2"/>
      <c r="C7968" s="2"/>
      <c r="E7968" s="2"/>
      <c r="G7968" s="2"/>
      <c r="H7968" s="6"/>
      <c r="I7968" s="9"/>
      <c r="J7968" s="9"/>
      <c r="K7968" s="9"/>
    </row>
    <row r="7969" spans="1:11" x14ac:dyDescent="0.25">
      <c r="A7969" s="2"/>
      <c r="B7969" s="2"/>
      <c r="C7969" s="2"/>
      <c r="E7969" s="2"/>
      <c r="G7969" s="2"/>
      <c r="H7969" s="6"/>
      <c r="I7969" s="9"/>
      <c r="J7969" s="9"/>
      <c r="K7969" s="9"/>
    </row>
    <row r="7970" spans="1:11" x14ac:dyDescent="0.25">
      <c r="A7970" s="2"/>
      <c r="B7970" s="2"/>
      <c r="C7970" s="2"/>
      <c r="E7970" s="2"/>
      <c r="G7970" s="2"/>
      <c r="H7970" s="6"/>
      <c r="I7970" s="9"/>
      <c r="J7970" s="9"/>
      <c r="K7970" s="9"/>
    </row>
    <row r="7971" spans="1:11" x14ac:dyDescent="0.25">
      <c r="A7971" s="2"/>
      <c r="B7971" s="2"/>
      <c r="C7971" s="2"/>
      <c r="E7971" s="2"/>
      <c r="G7971" s="2"/>
      <c r="H7971" s="6"/>
      <c r="I7971" s="9"/>
      <c r="J7971" s="9"/>
      <c r="K7971" s="9"/>
    </row>
    <row r="7972" spans="1:11" x14ac:dyDescent="0.25">
      <c r="A7972" s="2"/>
      <c r="B7972" s="2"/>
      <c r="C7972" s="2"/>
      <c r="E7972" s="2"/>
      <c r="G7972" s="2"/>
      <c r="H7972" s="6"/>
      <c r="I7972" s="9"/>
      <c r="J7972" s="9"/>
      <c r="K7972" s="9"/>
    </row>
    <row r="7973" spans="1:11" x14ac:dyDescent="0.25">
      <c r="A7973" s="2"/>
      <c r="B7973" s="2"/>
      <c r="C7973" s="2"/>
      <c r="E7973" s="2"/>
      <c r="G7973" s="2"/>
      <c r="H7973" s="6"/>
      <c r="I7973" s="9"/>
      <c r="J7973" s="9"/>
      <c r="K7973" s="9"/>
    </row>
    <row r="7974" spans="1:11" x14ac:dyDescent="0.25">
      <c r="A7974" s="2"/>
      <c r="B7974" s="2"/>
      <c r="C7974" s="2"/>
      <c r="E7974" s="2"/>
      <c r="G7974" s="2"/>
      <c r="H7974" s="6"/>
      <c r="I7974" s="9"/>
      <c r="J7974" s="9"/>
      <c r="K7974" s="9"/>
    </row>
    <row r="7975" spans="1:11" x14ac:dyDescent="0.25">
      <c r="A7975" s="2"/>
      <c r="B7975" s="2"/>
      <c r="C7975" s="2"/>
      <c r="E7975" s="2"/>
      <c r="G7975" s="2"/>
      <c r="H7975" s="6"/>
      <c r="I7975" s="9"/>
      <c r="J7975" s="9"/>
      <c r="K7975" s="9"/>
    </row>
    <row r="7976" spans="1:11" x14ac:dyDescent="0.25">
      <c r="A7976" s="2"/>
      <c r="B7976" s="2"/>
      <c r="C7976" s="2"/>
      <c r="E7976" s="2"/>
      <c r="G7976" s="2"/>
      <c r="H7976" s="6"/>
      <c r="I7976" s="9"/>
      <c r="J7976" s="9"/>
      <c r="K7976" s="9"/>
    </row>
    <row r="7977" spans="1:11" x14ac:dyDescent="0.25">
      <c r="A7977" s="2"/>
      <c r="B7977" s="2"/>
      <c r="C7977" s="2"/>
      <c r="E7977" s="2"/>
      <c r="G7977" s="2"/>
      <c r="H7977" s="6"/>
      <c r="I7977" s="9"/>
      <c r="J7977" s="9"/>
      <c r="K7977" s="9"/>
    </row>
    <row r="7978" spans="1:11" x14ac:dyDescent="0.25">
      <c r="A7978" s="2"/>
      <c r="B7978" s="2"/>
      <c r="C7978" s="2"/>
      <c r="E7978" s="2"/>
      <c r="G7978" s="2"/>
      <c r="H7978" s="6"/>
      <c r="I7978" s="9"/>
      <c r="J7978" s="9"/>
      <c r="K7978" s="9"/>
    </row>
    <row r="7979" spans="1:11" x14ac:dyDescent="0.25">
      <c r="A7979" s="2"/>
      <c r="B7979" s="2"/>
      <c r="C7979" s="2"/>
      <c r="E7979" s="2"/>
      <c r="G7979" s="2"/>
      <c r="H7979" s="6"/>
      <c r="I7979" s="9"/>
      <c r="J7979" s="9"/>
      <c r="K7979" s="9"/>
    </row>
    <row r="7980" spans="1:11" x14ac:dyDescent="0.25">
      <c r="A7980" s="2"/>
      <c r="B7980" s="2"/>
      <c r="C7980" s="2"/>
      <c r="E7980" s="2"/>
      <c r="G7980" s="2"/>
      <c r="H7980" s="6"/>
      <c r="I7980" s="9"/>
      <c r="J7980" s="9"/>
      <c r="K7980" s="9"/>
    </row>
    <row r="7981" spans="1:11" x14ac:dyDescent="0.25">
      <c r="A7981" s="2"/>
      <c r="B7981" s="2"/>
      <c r="C7981" s="2"/>
      <c r="E7981" s="2"/>
      <c r="G7981" s="2"/>
      <c r="H7981" s="6"/>
      <c r="I7981" s="9"/>
      <c r="J7981" s="9"/>
      <c r="K7981" s="9"/>
    </row>
    <row r="7982" spans="1:11" x14ac:dyDescent="0.25">
      <c r="A7982" s="2"/>
      <c r="B7982" s="2"/>
      <c r="C7982" s="2"/>
      <c r="E7982" s="2"/>
      <c r="G7982" s="2"/>
      <c r="H7982" s="6"/>
      <c r="I7982" s="9"/>
      <c r="J7982" s="9"/>
      <c r="K7982" s="9"/>
    </row>
    <row r="7983" spans="1:11" x14ac:dyDescent="0.25">
      <c r="A7983" s="2"/>
      <c r="B7983" s="2"/>
      <c r="C7983" s="2"/>
      <c r="E7983" s="2"/>
      <c r="G7983" s="2"/>
      <c r="H7983" s="6"/>
      <c r="I7983" s="9"/>
      <c r="J7983" s="9"/>
      <c r="K7983" s="9"/>
    </row>
    <row r="7984" spans="1:11" x14ac:dyDescent="0.25">
      <c r="A7984" s="2"/>
      <c r="B7984" s="2"/>
      <c r="C7984" s="2"/>
      <c r="E7984" s="2"/>
      <c r="G7984" s="2"/>
      <c r="H7984" s="6"/>
      <c r="I7984" s="9"/>
      <c r="J7984" s="9"/>
      <c r="K7984" s="9"/>
    </row>
    <row r="7985" spans="1:11" x14ac:dyDescent="0.25">
      <c r="A7985" s="2"/>
      <c r="B7985" s="2"/>
      <c r="C7985" s="2"/>
      <c r="E7985" s="2"/>
      <c r="G7985" s="2"/>
      <c r="H7985" s="6"/>
      <c r="I7985" s="9"/>
      <c r="J7985" s="9"/>
      <c r="K7985" s="9"/>
    </row>
    <row r="7986" spans="1:11" x14ac:dyDescent="0.25">
      <c r="A7986" s="2"/>
      <c r="B7986" s="2"/>
      <c r="C7986" s="2"/>
      <c r="E7986" s="2"/>
      <c r="G7986" s="2"/>
      <c r="H7986" s="6"/>
      <c r="I7986" s="9"/>
      <c r="J7986" s="9"/>
      <c r="K7986" s="9"/>
    </row>
    <row r="7987" spans="1:11" x14ac:dyDescent="0.25">
      <c r="A7987" s="2"/>
      <c r="B7987" s="2"/>
      <c r="C7987" s="2"/>
      <c r="E7987" s="2"/>
      <c r="G7987" s="2"/>
      <c r="H7987" s="6"/>
      <c r="I7987" s="9"/>
      <c r="J7987" s="9"/>
      <c r="K7987" s="9"/>
    </row>
    <row r="7988" spans="1:11" x14ac:dyDescent="0.25">
      <c r="A7988" s="2"/>
      <c r="B7988" s="2"/>
      <c r="C7988" s="2"/>
      <c r="E7988" s="2"/>
      <c r="G7988" s="2"/>
      <c r="H7988" s="6"/>
      <c r="I7988" s="9"/>
      <c r="J7988" s="9"/>
      <c r="K7988" s="9"/>
    </row>
    <row r="7989" spans="1:11" x14ac:dyDescent="0.25">
      <c r="A7989" s="2"/>
      <c r="B7989" s="2"/>
      <c r="C7989" s="2"/>
      <c r="E7989" s="2"/>
      <c r="G7989" s="2"/>
      <c r="H7989" s="6"/>
      <c r="I7989" s="9"/>
      <c r="J7989" s="9"/>
      <c r="K7989" s="9"/>
    </row>
    <row r="7990" spans="1:11" x14ac:dyDescent="0.25">
      <c r="A7990" s="2"/>
      <c r="B7990" s="2"/>
      <c r="C7990" s="2"/>
      <c r="E7990" s="2"/>
      <c r="G7990" s="2"/>
      <c r="H7990" s="6"/>
      <c r="I7990" s="9"/>
      <c r="J7990" s="9"/>
      <c r="K7990" s="9"/>
    </row>
    <row r="7991" spans="1:11" x14ac:dyDescent="0.25">
      <c r="A7991" s="2"/>
      <c r="B7991" s="2"/>
      <c r="C7991" s="2"/>
      <c r="E7991" s="2"/>
      <c r="G7991" s="2"/>
      <c r="H7991" s="6"/>
      <c r="I7991" s="9"/>
      <c r="J7991" s="9"/>
      <c r="K7991" s="9"/>
    </row>
    <row r="7992" spans="1:11" x14ac:dyDescent="0.25">
      <c r="A7992" s="2"/>
      <c r="B7992" s="2"/>
      <c r="C7992" s="2"/>
      <c r="E7992" s="2"/>
      <c r="G7992" s="2"/>
      <c r="H7992" s="6"/>
      <c r="I7992" s="9"/>
      <c r="J7992" s="9"/>
      <c r="K7992" s="9"/>
    </row>
    <row r="7993" spans="1:11" x14ac:dyDescent="0.25">
      <c r="A7993" s="2"/>
      <c r="B7993" s="2"/>
      <c r="C7993" s="2"/>
      <c r="E7993" s="2"/>
      <c r="G7993" s="2"/>
      <c r="H7993" s="6"/>
      <c r="I7993" s="9"/>
      <c r="J7993" s="9"/>
      <c r="K7993" s="9"/>
    </row>
    <row r="7994" spans="1:11" x14ac:dyDescent="0.25">
      <c r="A7994" s="2"/>
      <c r="B7994" s="2"/>
      <c r="C7994" s="2"/>
      <c r="E7994" s="2"/>
      <c r="G7994" s="2"/>
      <c r="H7994" s="6"/>
      <c r="I7994" s="9"/>
      <c r="J7994" s="9"/>
      <c r="K7994" s="9"/>
    </row>
    <row r="7995" spans="1:11" x14ac:dyDescent="0.25">
      <c r="A7995" s="2"/>
      <c r="B7995" s="2"/>
      <c r="C7995" s="2"/>
      <c r="E7995" s="2"/>
      <c r="G7995" s="2"/>
      <c r="H7995" s="6"/>
      <c r="I7995" s="9"/>
      <c r="J7995" s="9"/>
      <c r="K7995" s="9"/>
    </row>
    <row r="7996" spans="1:11" x14ac:dyDescent="0.25">
      <c r="A7996" s="2"/>
      <c r="B7996" s="2"/>
      <c r="C7996" s="2"/>
      <c r="E7996" s="2"/>
      <c r="G7996" s="2"/>
      <c r="H7996" s="6"/>
      <c r="I7996" s="9"/>
      <c r="J7996" s="9"/>
      <c r="K7996" s="9"/>
    </row>
    <row r="7997" spans="1:11" x14ac:dyDescent="0.25">
      <c r="A7997" s="2"/>
      <c r="B7997" s="2"/>
      <c r="C7997" s="2"/>
      <c r="E7997" s="2"/>
      <c r="G7997" s="2"/>
      <c r="H7997" s="6"/>
      <c r="I7997" s="9"/>
      <c r="J7997" s="9"/>
      <c r="K7997" s="9"/>
    </row>
    <row r="7998" spans="1:11" x14ac:dyDescent="0.25">
      <c r="A7998" s="2"/>
      <c r="B7998" s="2"/>
      <c r="C7998" s="2"/>
      <c r="E7998" s="2"/>
      <c r="G7998" s="2"/>
      <c r="H7998" s="6"/>
      <c r="I7998" s="9"/>
      <c r="J7998" s="9"/>
      <c r="K7998" s="9"/>
    </row>
    <row r="7999" spans="1:11" x14ac:dyDescent="0.25">
      <c r="A7999" s="2"/>
      <c r="B7999" s="2"/>
      <c r="C7999" s="2"/>
      <c r="E7999" s="2"/>
      <c r="G7999" s="2"/>
      <c r="H7999" s="6"/>
      <c r="I7999" s="9"/>
      <c r="J7999" s="9"/>
      <c r="K7999" s="9"/>
    </row>
    <row r="8000" spans="1:11" x14ac:dyDescent="0.25">
      <c r="A8000" s="2"/>
      <c r="B8000" s="2"/>
      <c r="C8000" s="2"/>
      <c r="E8000" s="2"/>
      <c r="G8000" s="2"/>
      <c r="H8000" s="6"/>
      <c r="I8000" s="9"/>
      <c r="J8000" s="9"/>
      <c r="K8000" s="9"/>
    </row>
    <row r="8001" spans="1:11" x14ac:dyDescent="0.25">
      <c r="A8001" s="2"/>
      <c r="B8001" s="2"/>
      <c r="C8001" s="2"/>
      <c r="E8001" s="2"/>
      <c r="G8001" s="2"/>
      <c r="H8001" s="6"/>
      <c r="I8001" s="9"/>
      <c r="J8001" s="9"/>
      <c r="K8001" s="9"/>
    </row>
    <row r="8002" spans="1:11" x14ac:dyDescent="0.25">
      <c r="A8002" s="2"/>
      <c r="B8002" s="2"/>
      <c r="C8002" s="2"/>
      <c r="E8002" s="2"/>
      <c r="G8002" s="2"/>
      <c r="H8002" s="6"/>
      <c r="I8002" s="9"/>
      <c r="J8002" s="9"/>
      <c r="K8002" s="9"/>
    </row>
    <row r="8003" spans="1:11" x14ac:dyDescent="0.25">
      <c r="A8003" s="2"/>
      <c r="B8003" s="2"/>
      <c r="C8003" s="2"/>
      <c r="E8003" s="2"/>
      <c r="G8003" s="2"/>
      <c r="H8003" s="6"/>
      <c r="I8003" s="9"/>
      <c r="J8003" s="9"/>
      <c r="K8003" s="9"/>
    </row>
    <row r="8004" spans="1:11" x14ac:dyDescent="0.25">
      <c r="A8004" s="2"/>
      <c r="B8004" s="2"/>
      <c r="C8004" s="2"/>
      <c r="E8004" s="2"/>
      <c r="G8004" s="2"/>
      <c r="H8004" s="6"/>
      <c r="I8004" s="9"/>
      <c r="J8004" s="9"/>
      <c r="K8004" s="9"/>
    </row>
    <row r="8005" spans="1:11" x14ac:dyDescent="0.25">
      <c r="A8005" s="2"/>
      <c r="B8005" s="2"/>
      <c r="C8005" s="2"/>
      <c r="E8005" s="2"/>
      <c r="G8005" s="2"/>
      <c r="H8005" s="6"/>
      <c r="I8005" s="9"/>
      <c r="J8005" s="9"/>
      <c r="K8005" s="9"/>
    </row>
    <row r="8006" spans="1:11" x14ac:dyDescent="0.25">
      <c r="A8006" s="2"/>
      <c r="B8006" s="2"/>
      <c r="C8006" s="2"/>
      <c r="E8006" s="2"/>
      <c r="G8006" s="2"/>
      <c r="H8006" s="6"/>
      <c r="I8006" s="9"/>
      <c r="J8006" s="9"/>
      <c r="K8006" s="9"/>
    </row>
    <row r="8007" spans="1:11" x14ac:dyDescent="0.25">
      <c r="A8007" s="2"/>
      <c r="B8007" s="2"/>
      <c r="C8007" s="2"/>
      <c r="E8007" s="2"/>
      <c r="G8007" s="2"/>
      <c r="H8007" s="6"/>
      <c r="I8007" s="9"/>
      <c r="J8007" s="9"/>
      <c r="K8007" s="9"/>
    </row>
    <row r="8008" spans="1:11" x14ac:dyDescent="0.25">
      <c r="A8008" s="2"/>
      <c r="B8008" s="2"/>
      <c r="C8008" s="2"/>
      <c r="E8008" s="2"/>
      <c r="G8008" s="2"/>
      <c r="H8008" s="6"/>
      <c r="I8008" s="9"/>
      <c r="J8008" s="9"/>
      <c r="K8008" s="9"/>
    </row>
    <row r="8009" spans="1:11" x14ac:dyDescent="0.25">
      <c r="A8009" s="2"/>
      <c r="B8009" s="2"/>
      <c r="C8009" s="2"/>
      <c r="E8009" s="2"/>
      <c r="G8009" s="2"/>
      <c r="H8009" s="6"/>
      <c r="I8009" s="9"/>
      <c r="J8009" s="9"/>
      <c r="K8009" s="9"/>
    </row>
    <row r="8010" spans="1:11" x14ac:dyDescent="0.25">
      <c r="A8010" s="2"/>
      <c r="B8010" s="2"/>
      <c r="C8010" s="2"/>
      <c r="E8010" s="2"/>
      <c r="G8010" s="2"/>
      <c r="H8010" s="6"/>
      <c r="I8010" s="9"/>
      <c r="J8010" s="9"/>
      <c r="K8010" s="9"/>
    </row>
    <row r="8011" spans="1:11" x14ac:dyDescent="0.25">
      <c r="A8011" s="2"/>
      <c r="B8011" s="2"/>
      <c r="C8011" s="2"/>
      <c r="E8011" s="2"/>
      <c r="G8011" s="2"/>
      <c r="H8011" s="6"/>
      <c r="I8011" s="9"/>
      <c r="J8011" s="9"/>
      <c r="K8011" s="9"/>
    </row>
    <row r="8012" spans="1:11" x14ac:dyDescent="0.25">
      <c r="A8012" s="2"/>
      <c r="B8012" s="2"/>
      <c r="C8012" s="2"/>
      <c r="E8012" s="2"/>
      <c r="G8012" s="2"/>
      <c r="H8012" s="6"/>
      <c r="I8012" s="9"/>
      <c r="J8012" s="9"/>
      <c r="K8012" s="9"/>
    </row>
    <row r="8013" spans="1:11" x14ac:dyDescent="0.25">
      <c r="A8013" s="2"/>
      <c r="B8013" s="2"/>
      <c r="C8013" s="2"/>
      <c r="E8013" s="2"/>
      <c r="G8013" s="2"/>
      <c r="H8013" s="6"/>
      <c r="I8013" s="9"/>
      <c r="J8013" s="9"/>
      <c r="K8013" s="9"/>
    </row>
    <row r="8014" spans="1:11" x14ac:dyDescent="0.25">
      <c r="A8014" s="2"/>
      <c r="B8014" s="2"/>
      <c r="C8014" s="2"/>
      <c r="E8014" s="2"/>
      <c r="G8014" s="2"/>
      <c r="H8014" s="6"/>
      <c r="I8014" s="9"/>
      <c r="J8014" s="9"/>
      <c r="K8014" s="9"/>
    </row>
    <row r="8015" spans="1:11" x14ac:dyDescent="0.25">
      <c r="A8015" s="2"/>
      <c r="B8015" s="2"/>
      <c r="C8015" s="2"/>
      <c r="E8015" s="2"/>
      <c r="G8015" s="2"/>
      <c r="H8015" s="6"/>
      <c r="I8015" s="9"/>
      <c r="J8015" s="9"/>
      <c r="K8015" s="9"/>
    </row>
    <row r="8016" spans="1:11" x14ac:dyDescent="0.25">
      <c r="A8016" s="2"/>
      <c r="B8016" s="2"/>
      <c r="C8016" s="2"/>
      <c r="E8016" s="2"/>
      <c r="G8016" s="2"/>
      <c r="H8016" s="6"/>
      <c r="I8016" s="9"/>
      <c r="J8016" s="9"/>
      <c r="K8016" s="9"/>
    </row>
    <row r="8017" spans="1:11" x14ac:dyDescent="0.25">
      <c r="A8017" s="2"/>
      <c r="B8017" s="2"/>
      <c r="C8017" s="2"/>
      <c r="E8017" s="2"/>
      <c r="G8017" s="2"/>
      <c r="H8017" s="6"/>
      <c r="I8017" s="9"/>
      <c r="J8017" s="9"/>
      <c r="K8017" s="9"/>
    </row>
    <row r="8018" spans="1:11" x14ac:dyDescent="0.25">
      <c r="A8018" s="2"/>
      <c r="B8018" s="2"/>
      <c r="C8018" s="2"/>
      <c r="E8018" s="2"/>
      <c r="G8018" s="2"/>
      <c r="H8018" s="6"/>
      <c r="I8018" s="9"/>
      <c r="J8018" s="9"/>
      <c r="K8018" s="9"/>
    </row>
    <row r="8019" spans="1:11" x14ac:dyDescent="0.25">
      <c r="A8019" s="2"/>
      <c r="B8019" s="2"/>
      <c r="C8019" s="2"/>
      <c r="E8019" s="2"/>
      <c r="G8019" s="2"/>
      <c r="H8019" s="6"/>
      <c r="I8019" s="9"/>
      <c r="J8019" s="9"/>
      <c r="K8019" s="9"/>
    </row>
    <row r="8020" spans="1:11" x14ac:dyDescent="0.25">
      <c r="A8020" s="2"/>
      <c r="B8020" s="2"/>
      <c r="C8020" s="2"/>
      <c r="E8020" s="2"/>
      <c r="G8020" s="2"/>
      <c r="H8020" s="6"/>
      <c r="I8020" s="9"/>
      <c r="J8020" s="9"/>
      <c r="K8020" s="9"/>
    </row>
    <row r="8021" spans="1:11" x14ac:dyDescent="0.25">
      <c r="A8021" s="2"/>
      <c r="B8021" s="2"/>
      <c r="C8021" s="2"/>
      <c r="E8021" s="2"/>
      <c r="G8021" s="2"/>
      <c r="H8021" s="6"/>
      <c r="I8021" s="9"/>
      <c r="J8021" s="9"/>
      <c r="K8021" s="9"/>
    </row>
    <row r="8022" spans="1:11" x14ac:dyDescent="0.25">
      <c r="A8022" s="2"/>
      <c r="B8022" s="2"/>
      <c r="C8022" s="2"/>
      <c r="E8022" s="2"/>
      <c r="G8022" s="2"/>
      <c r="H8022" s="6"/>
      <c r="I8022" s="9"/>
      <c r="J8022" s="9"/>
      <c r="K8022" s="9"/>
    </row>
    <row r="8023" spans="1:11" x14ac:dyDescent="0.25">
      <c r="A8023" s="2"/>
      <c r="B8023" s="2"/>
      <c r="C8023" s="2"/>
      <c r="E8023" s="2"/>
      <c r="G8023" s="2"/>
      <c r="H8023" s="6"/>
      <c r="I8023" s="9"/>
      <c r="J8023" s="9"/>
      <c r="K8023" s="9"/>
    </row>
    <row r="8024" spans="1:11" x14ac:dyDescent="0.25">
      <c r="A8024" s="2"/>
      <c r="B8024" s="2"/>
      <c r="C8024" s="2"/>
      <c r="E8024" s="2"/>
      <c r="G8024" s="2"/>
      <c r="H8024" s="6"/>
      <c r="I8024" s="9"/>
      <c r="J8024" s="9"/>
      <c r="K8024" s="9"/>
    </row>
    <row r="8025" spans="1:11" x14ac:dyDescent="0.25">
      <c r="A8025" s="2"/>
      <c r="B8025" s="2"/>
      <c r="C8025" s="2"/>
      <c r="E8025" s="2"/>
      <c r="G8025" s="2"/>
      <c r="H8025" s="6"/>
      <c r="I8025" s="9"/>
      <c r="J8025" s="9"/>
      <c r="K8025" s="9"/>
    </row>
    <row r="8026" spans="1:11" x14ac:dyDescent="0.25">
      <c r="A8026" s="2"/>
      <c r="B8026" s="2"/>
      <c r="C8026" s="2"/>
      <c r="E8026" s="2"/>
      <c r="G8026" s="2"/>
      <c r="H8026" s="6"/>
      <c r="I8026" s="9"/>
      <c r="J8026" s="9"/>
      <c r="K8026" s="9"/>
    </row>
    <row r="8027" spans="1:11" x14ac:dyDescent="0.25">
      <c r="A8027" s="2"/>
      <c r="B8027" s="2"/>
      <c r="C8027" s="2"/>
      <c r="E8027" s="2"/>
      <c r="G8027" s="2"/>
      <c r="H8027" s="6"/>
      <c r="I8027" s="9"/>
      <c r="J8027" s="9"/>
      <c r="K8027" s="9"/>
    </row>
    <row r="8028" spans="1:11" x14ac:dyDescent="0.25">
      <c r="A8028" s="2"/>
      <c r="B8028" s="2"/>
      <c r="C8028" s="2"/>
      <c r="E8028" s="2"/>
      <c r="G8028" s="2"/>
      <c r="H8028" s="6"/>
      <c r="I8028" s="9"/>
      <c r="J8028" s="9"/>
      <c r="K8028" s="9"/>
    </row>
    <row r="8029" spans="1:11" x14ac:dyDescent="0.25">
      <c r="A8029" s="2"/>
      <c r="B8029" s="2"/>
      <c r="C8029" s="2"/>
      <c r="E8029" s="2"/>
      <c r="G8029" s="2"/>
      <c r="H8029" s="6"/>
      <c r="I8029" s="9"/>
      <c r="J8029" s="9"/>
      <c r="K8029" s="9"/>
    </row>
    <row r="8030" spans="1:11" x14ac:dyDescent="0.25">
      <c r="A8030" s="2"/>
      <c r="B8030" s="2"/>
      <c r="C8030" s="2"/>
      <c r="E8030" s="2"/>
      <c r="G8030" s="2"/>
      <c r="H8030" s="6"/>
      <c r="I8030" s="9"/>
      <c r="J8030" s="9"/>
      <c r="K8030" s="9"/>
    </row>
    <row r="8031" spans="1:11" x14ac:dyDescent="0.25">
      <c r="A8031" s="2"/>
      <c r="B8031" s="2"/>
      <c r="C8031" s="2"/>
      <c r="E8031" s="2"/>
      <c r="G8031" s="2"/>
      <c r="H8031" s="6"/>
      <c r="I8031" s="9"/>
      <c r="J8031" s="9"/>
      <c r="K8031" s="9"/>
    </row>
    <row r="8032" spans="1:11" x14ac:dyDescent="0.25">
      <c r="A8032" s="2"/>
      <c r="B8032" s="2"/>
      <c r="C8032" s="2"/>
      <c r="E8032" s="2"/>
      <c r="G8032" s="2"/>
      <c r="H8032" s="6"/>
      <c r="I8032" s="9"/>
      <c r="J8032" s="9"/>
      <c r="K8032" s="9"/>
    </row>
    <row r="8033" spans="1:11" x14ac:dyDescent="0.25">
      <c r="A8033" s="2"/>
      <c r="B8033" s="2"/>
      <c r="C8033" s="2"/>
      <c r="E8033" s="2"/>
      <c r="G8033" s="2"/>
      <c r="H8033" s="6"/>
      <c r="I8033" s="9"/>
      <c r="J8033" s="9"/>
      <c r="K8033" s="9"/>
    </row>
    <row r="8034" spans="1:11" x14ac:dyDescent="0.25">
      <c r="A8034" s="2"/>
      <c r="B8034" s="2"/>
      <c r="C8034" s="2"/>
      <c r="E8034" s="2"/>
      <c r="G8034" s="2"/>
      <c r="H8034" s="6"/>
      <c r="I8034" s="9"/>
      <c r="J8034" s="9"/>
      <c r="K8034" s="9"/>
    </row>
    <row r="8035" spans="1:11" x14ac:dyDescent="0.25">
      <c r="A8035" s="2"/>
      <c r="B8035" s="2"/>
      <c r="C8035" s="2"/>
      <c r="E8035" s="2"/>
      <c r="G8035" s="2"/>
      <c r="H8035" s="6"/>
      <c r="I8035" s="9"/>
      <c r="J8035" s="9"/>
      <c r="K8035" s="9"/>
    </row>
    <row r="8036" spans="1:11" x14ac:dyDescent="0.25">
      <c r="A8036" s="2"/>
      <c r="B8036" s="2"/>
      <c r="C8036" s="2"/>
      <c r="E8036" s="2"/>
      <c r="G8036" s="2"/>
      <c r="H8036" s="6"/>
      <c r="I8036" s="9"/>
      <c r="J8036" s="9"/>
      <c r="K8036" s="9"/>
    </row>
    <row r="8037" spans="1:11" x14ac:dyDescent="0.25">
      <c r="A8037" s="2"/>
      <c r="B8037" s="2"/>
      <c r="C8037" s="2"/>
      <c r="E8037" s="2"/>
      <c r="G8037" s="2"/>
      <c r="H8037" s="6"/>
      <c r="I8037" s="9"/>
      <c r="J8037" s="9"/>
      <c r="K8037" s="9"/>
    </row>
    <row r="8038" spans="1:11" x14ac:dyDescent="0.25">
      <c r="A8038" s="2"/>
      <c r="B8038" s="2"/>
      <c r="C8038" s="2"/>
      <c r="E8038" s="2"/>
      <c r="G8038" s="2"/>
      <c r="H8038" s="6"/>
      <c r="I8038" s="9"/>
      <c r="J8038" s="9"/>
      <c r="K8038" s="9"/>
    </row>
    <row r="8039" spans="1:11" x14ac:dyDescent="0.25">
      <c r="A8039" s="2"/>
      <c r="B8039" s="2"/>
      <c r="C8039" s="2"/>
      <c r="E8039" s="2"/>
      <c r="G8039" s="2"/>
      <c r="H8039" s="6"/>
      <c r="I8039" s="9"/>
      <c r="J8039" s="9"/>
      <c r="K8039" s="9"/>
    </row>
    <row r="8040" spans="1:11" x14ac:dyDescent="0.25">
      <c r="A8040" s="2"/>
      <c r="B8040" s="2"/>
      <c r="C8040" s="2"/>
      <c r="E8040" s="2"/>
      <c r="G8040" s="2"/>
      <c r="H8040" s="6"/>
      <c r="I8040" s="9"/>
      <c r="J8040" s="9"/>
      <c r="K8040" s="9"/>
    </row>
    <row r="8041" spans="1:11" x14ac:dyDescent="0.25">
      <c r="A8041" s="2"/>
      <c r="B8041" s="2"/>
      <c r="C8041" s="2"/>
      <c r="E8041" s="2"/>
      <c r="G8041" s="2"/>
      <c r="H8041" s="6"/>
      <c r="I8041" s="9"/>
      <c r="J8041" s="9"/>
      <c r="K8041" s="9"/>
    </row>
    <row r="8042" spans="1:11" x14ac:dyDescent="0.25">
      <c r="A8042" s="2"/>
      <c r="B8042" s="2"/>
      <c r="C8042" s="2"/>
      <c r="E8042" s="2"/>
      <c r="G8042" s="2"/>
      <c r="H8042" s="6"/>
      <c r="I8042" s="9"/>
      <c r="J8042" s="9"/>
      <c r="K8042" s="9"/>
    </row>
    <row r="8043" spans="1:11" x14ac:dyDescent="0.25">
      <c r="A8043" s="2"/>
      <c r="B8043" s="2"/>
      <c r="C8043" s="2"/>
      <c r="E8043" s="2"/>
      <c r="G8043" s="2"/>
      <c r="H8043" s="6"/>
      <c r="I8043" s="9"/>
      <c r="J8043" s="9"/>
      <c r="K8043" s="9"/>
    </row>
    <row r="8044" spans="1:11" x14ac:dyDescent="0.25">
      <c r="A8044" s="2"/>
      <c r="B8044" s="2"/>
      <c r="C8044" s="2"/>
      <c r="E8044" s="2"/>
      <c r="G8044" s="2"/>
      <c r="H8044" s="6"/>
      <c r="I8044" s="9"/>
      <c r="J8044" s="9"/>
      <c r="K8044" s="9"/>
    </row>
    <row r="8045" spans="1:11" x14ac:dyDescent="0.25">
      <c r="A8045" s="2"/>
      <c r="B8045" s="2"/>
      <c r="C8045" s="2"/>
      <c r="E8045" s="2"/>
      <c r="G8045" s="2"/>
      <c r="H8045" s="6"/>
      <c r="I8045" s="9"/>
      <c r="J8045" s="9"/>
      <c r="K8045" s="9"/>
    </row>
    <row r="8046" spans="1:11" x14ac:dyDescent="0.25">
      <c r="A8046" s="2"/>
      <c r="B8046" s="2"/>
      <c r="C8046" s="2"/>
      <c r="E8046" s="2"/>
      <c r="G8046" s="2"/>
      <c r="H8046" s="6"/>
      <c r="I8046" s="9"/>
      <c r="J8046" s="9"/>
      <c r="K8046" s="9"/>
    </row>
    <row r="8047" spans="1:11" x14ac:dyDescent="0.25">
      <c r="A8047" s="2"/>
      <c r="B8047" s="2"/>
      <c r="C8047" s="2"/>
      <c r="E8047" s="2"/>
      <c r="G8047" s="2"/>
      <c r="H8047" s="6"/>
      <c r="I8047" s="9"/>
      <c r="J8047" s="9"/>
      <c r="K8047" s="9"/>
    </row>
    <row r="8048" spans="1:11" x14ac:dyDescent="0.25">
      <c r="A8048" s="2"/>
      <c r="B8048" s="2"/>
      <c r="C8048" s="2"/>
      <c r="E8048" s="2"/>
      <c r="G8048" s="2"/>
      <c r="H8048" s="6"/>
      <c r="I8048" s="9"/>
      <c r="J8048" s="9"/>
      <c r="K8048" s="9"/>
    </row>
    <row r="8049" spans="1:11" x14ac:dyDescent="0.25">
      <c r="A8049" s="2"/>
      <c r="B8049" s="2"/>
      <c r="C8049" s="2"/>
      <c r="E8049" s="2"/>
      <c r="G8049" s="2"/>
      <c r="H8049" s="6"/>
      <c r="I8049" s="9"/>
      <c r="J8049" s="9"/>
      <c r="K8049" s="9"/>
    </row>
    <row r="8050" spans="1:11" x14ac:dyDescent="0.25">
      <c r="A8050" s="2"/>
      <c r="B8050" s="2"/>
      <c r="C8050" s="2"/>
      <c r="E8050" s="2"/>
      <c r="G8050" s="2"/>
      <c r="H8050" s="6"/>
      <c r="I8050" s="9"/>
      <c r="J8050" s="9"/>
      <c r="K8050" s="9"/>
    </row>
    <row r="8051" spans="1:11" x14ac:dyDescent="0.25">
      <c r="A8051" s="2"/>
      <c r="B8051" s="2"/>
      <c r="C8051" s="2"/>
      <c r="E8051" s="2"/>
      <c r="G8051" s="2"/>
      <c r="H8051" s="6"/>
      <c r="I8051" s="9"/>
      <c r="J8051" s="9"/>
      <c r="K8051" s="9"/>
    </row>
    <row r="8052" spans="1:11" x14ac:dyDescent="0.25">
      <c r="A8052" s="2"/>
      <c r="B8052" s="2"/>
      <c r="C8052" s="2"/>
      <c r="E8052" s="2"/>
      <c r="G8052" s="2"/>
      <c r="H8052" s="6"/>
      <c r="I8052" s="9"/>
      <c r="J8052" s="9"/>
      <c r="K8052" s="9"/>
    </row>
    <row r="8053" spans="1:11" x14ac:dyDescent="0.25">
      <c r="A8053" s="2"/>
      <c r="B8053" s="2"/>
      <c r="C8053" s="2"/>
      <c r="E8053" s="2"/>
      <c r="G8053" s="2"/>
      <c r="H8053" s="6"/>
      <c r="I8053" s="9"/>
      <c r="J8053" s="9"/>
      <c r="K8053" s="9"/>
    </row>
    <row r="8054" spans="1:11" x14ac:dyDescent="0.25">
      <c r="A8054" s="2"/>
      <c r="B8054" s="2"/>
      <c r="C8054" s="2"/>
      <c r="E8054" s="2"/>
      <c r="G8054" s="2"/>
      <c r="H8054" s="6"/>
      <c r="I8054" s="9"/>
      <c r="J8054" s="9"/>
      <c r="K8054" s="9"/>
    </row>
    <row r="8055" spans="1:11" x14ac:dyDescent="0.25">
      <c r="A8055" s="2"/>
      <c r="B8055" s="2"/>
      <c r="C8055" s="2"/>
      <c r="E8055" s="2"/>
      <c r="G8055" s="2"/>
      <c r="H8055" s="6"/>
      <c r="I8055" s="9"/>
      <c r="J8055" s="9"/>
      <c r="K8055" s="9"/>
    </row>
    <row r="8056" spans="1:11" x14ac:dyDescent="0.25">
      <c r="A8056" s="2"/>
      <c r="B8056" s="2"/>
      <c r="C8056" s="2"/>
      <c r="E8056" s="2"/>
      <c r="G8056" s="2"/>
      <c r="H8056" s="6"/>
      <c r="I8056" s="9"/>
      <c r="J8056" s="9"/>
      <c r="K8056" s="9"/>
    </row>
    <row r="8057" spans="1:11" x14ac:dyDescent="0.25">
      <c r="A8057" s="2"/>
      <c r="B8057" s="2"/>
      <c r="C8057" s="2"/>
      <c r="E8057" s="2"/>
      <c r="G8057" s="2"/>
      <c r="H8057" s="6"/>
      <c r="I8057" s="9"/>
      <c r="J8057" s="9"/>
      <c r="K8057" s="9"/>
    </row>
    <row r="8058" spans="1:11" x14ac:dyDescent="0.25">
      <c r="A8058" s="2"/>
      <c r="B8058" s="2"/>
      <c r="C8058" s="2"/>
      <c r="E8058" s="2"/>
      <c r="G8058" s="2"/>
      <c r="H8058" s="6"/>
      <c r="I8058" s="9"/>
      <c r="J8058" s="9"/>
      <c r="K8058" s="9"/>
    </row>
    <row r="8059" spans="1:11" x14ac:dyDescent="0.25">
      <c r="A8059" s="2"/>
      <c r="B8059" s="2"/>
      <c r="C8059" s="2"/>
      <c r="E8059" s="2"/>
      <c r="G8059" s="2"/>
      <c r="H8059" s="6"/>
      <c r="I8059" s="9"/>
      <c r="J8059" s="9"/>
      <c r="K8059" s="9"/>
    </row>
    <row r="8060" spans="1:11" x14ac:dyDescent="0.25">
      <c r="A8060" s="2"/>
      <c r="B8060" s="2"/>
      <c r="C8060" s="2"/>
      <c r="E8060" s="2"/>
      <c r="G8060" s="2"/>
      <c r="H8060" s="6"/>
      <c r="I8060" s="9"/>
      <c r="J8060" s="9"/>
      <c r="K8060" s="9"/>
    </row>
    <row r="8061" spans="1:11" x14ac:dyDescent="0.25">
      <c r="A8061" s="2"/>
      <c r="B8061" s="2"/>
      <c r="C8061" s="2"/>
      <c r="E8061" s="2"/>
      <c r="G8061" s="2"/>
      <c r="H8061" s="6"/>
      <c r="I8061" s="9"/>
      <c r="J8061" s="9"/>
      <c r="K8061" s="9"/>
    </row>
    <row r="8062" spans="1:11" x14ac:dyDescent="0.25">
      <c r="A8062" s="2"/>
      <c r="B8062" s="2"/>
      <c r="C8062" s="2"/>
      <c r="E8062" s="2"/>
      <c r="G8062" s="2"/>
      <c r="H8062" s="6"/>
      <c r="I8062" s="9"/>
      <c r="J8062" s="9"/>
      <c r="K8062" s="9"/>
    </row>
    <row r="8063" spans="1:11" x14ac:dyDescent="0.25">
      <c r="A8063" s="2"/>
      <c r="B8063" s="2"/>
      <c r="C8063" s="2"/>
      <c r="E8063" s="2"/>
      <c r="G8063" s="2"/>
      <c r="H8063" s="6"/>
      <c r="I8063" s="9"/>
      <c r="J8063" s="9"/>
      <c r="K8063" s="9"/>
    </row>
    <row r="8064" spans="1:11" x14ac:dyDescent="0.25">
      <c r="A8064" s="2"/>
      <c r="B8064" s="2"/>
      <c r="C8064" s="2"/>
      <c r="E8064" s="2"/>
      <c r="G8064" s="2"/>
      <c r="H8064" s="6"/>
      <c r="I8064" s="9"/>
      <c r="J8064" s="9"/>
      <c r="K8064" s="9"/>
    </row>
    <row r="8065" spans="1:11" x14ac:dyDescent="0.25">
      <c r="A8065" s="2"/>
      <c r="B8065" s="2"/>
      <c r="C8065" s="2"/>
      <c r="E8065" s="2"/>
      <c r="G8065" s="2"/>
      <c r="H8065" s="6"/>
      <c r="I8065" s="9"/>
      <c r="J8065" s="9"/>
      <c r="K8065" s="9"/>
    </row>
    <row r="8066" spans="1:11" x14ac:dyDescent="0.25">
      <c r="A8066" s="2"/>
      <c r="B8066" s="2"/>
      <c r="C8066" s="2"/>
      <c r="E8066" s="2"/>
      <c r="G8066" s="2"/>
      <c r="H8066" s="6"/>
      <c r="I8066" s="9"/>
      <c r="J8066" s="9"/>
      <c r="K8066" s="9"/>
    </row>
    <row r="8067" spans="1:11" x14ac:dyDescent="0.25">
      <c r="A8067" s="2"/>
      <c r="B8067" s="2"/>
      <c r="C8067" s="2"/>
      <c r="E8067" s="2"/>
      <c r="G8067" s="2"/>
      <c r="H8067" s="6"/>
      <c r="I8067" s="9"/>
      <c r="J8067" s="9"/>
      <c r="K8067" s="9"/>
    </row>
    <row r="8068" spans="1:11" x14ac:dyDescent="0.25">
      <c r="A8068" s="2"/>
      <c r="B8068" s="2"/>
      <c r="C8068" s="2"/>
      <c r="E8068" s="2"/>
      <c r="G8068" s="2"/>
      <c r="H8068" s="6"/>
      <c r="I8068" s="9"/>
      <c r="J8068" s="9"/>
      <c r="K8068" s="9"/>
    </row>
    <row r="8069" spans="1:11" x14ac:dyDescent="0.25">
      <c r="A8069" s="2"/>
      <c r="B8069" s="2"/>
      <c r="C8069" s="2"/>
      <c r="E8069" s="2"/>
      <c r="G8069" s="2"/>
      <c r="H8069" s="6"/>
      <c r="I8069" s="9"/>
      <c r="J8069" s="9"/>
      <c r="K8069" s="9"/>
    </row>
    <row r="8070" spans="1:11" x14ac:dyDescent="0.25">
      <c r="A8070" s="2"/>
      <c r="B8070" s="2"/>
      <c r="C8070" s="2"/>
      <c r="E8070" s="2"/>
      <c r="G8070" s="2"/>
      <c r="H8070" s="6"/>
      <c r="I8070" s="9"/>
      <c r="J8070" s="9"/>
      <c r="K8070" s="9"/>
    </row>
    <row r="8071" spans="1:11" x14ac:dyDescent="0.25">
      <c r="A8071" s="2"/>
      <c r="B8071" s="2"/>
      <c r="C8071" s="2"/>
      <c r="E8071" s="2"/>
      <c r="G8071" s="2"/>
      <c r="H8071" s="6"/>
      <c r="I8071" s="9"/>
      <c r="J8071" s="9"/>
      <c r="K8071" s="9"/>
    </row>
    <row r="8072" spans="1:11" x14ac:dyDescent="0.25">
      <c r="A8072" s="2"/>
      <c r="B8072" s="2"/>
      <c r="C8072" s="2"/>
      <c r="E8072" s="2"/>
      <c r="G8072" s="2"/>
      <c r="H8072" s="6"/>
      <c r="I8072" s="9"/>
      <c r="J8072" s="9"/>
      <c r="K8072" s="9"/>
    </row>
    <row r="8073" spans="1:11" x14ac:dyDescent="0.25">
      <c r="A8073" s="2"/>
      <c r="B8073" s="2"/>
      <c r="C8073" s="2"/>
      <c r="E8073" s="2"/>
      <c r="G8073" s="2"/>
      <c r="H8073" s="6"/>
      <c r="I8073" s="9"/>
      <c r="J8073" s="9"/>
      <c r="K8073" s="9"/>
    </row>
    <row r="8074" spans="1:11" x14ac:dyDescent="0.25">
      <c r="A8074" s="2"/>
      <c r="B8074" s="2"/>
      <c r="C8074" s="2"/>
      <c r="E8074" s="2"/>
      <c r="G8074" s="2"/>
      <c r="H8074" s="6"/>
      <c r="I8074" s="9"/>
      <c r="J8074" s="9"/>
      <c r="K8074" s="9"/>
    </row>
    <row r="8075" spans="1:11" x14ac:dyDescent="0.25">
      <c r="A8075" s="2"/>
      <c r="B8075" s="2"/>
      <c r="C8075" s="2"/>
      <c r="E8075" s="2"/>
      <c r="G8075" s="2"/>
      <c r="H8075" s="6"/>
      <c r="I8075" s="9"/>
      <c r="J8075" s="9"/>
      <c r="K8075" s="9"/>
    </row>
    <row r="8076" spans="1:11" x14ac:dyDescent="0.25">
      <c r="A8076" s="2"/>
      <c r="B8076" s="2"/>
      <c r="C8076" s="2"/>
      <c r="E8076" s="2"/>
      <c r="G8076" s="2"/>
      <c r="H8076" s="6"/>
      <c r="I8076" s="9"/>
      <c r="J8076" s="9"/>
      <c r="K8076" s="9"/>
    </row>
    <row r="8077" spans="1:11" x14ac:dyDescent="0.25">
      <c r="A8077" s="2"/>
      <c r="B8077" s="2"/>
      <c r="C8077" s="2"/>
      <c r="E8077" s="2"/>
      <c r="G8077" s="2"/>
      <c r="H8077" s="6"/>
      <c r="I8077" s="9"/>
      <c r="J8077" s="9"/>
      <c r="K8077" s="9"/>
    </row>
    <row r="8078" spans="1:11" x14ac:dyDescent="0.25">
      <c r="A8078" s="2"/>
      <c r="B8078" s="2"/>
      <c r="C8078" s="2"/>
      <c r="E8078" s="2"/>
      <c r="G8078" s="2"/>
      <c r="H8078" s="6"/>
      <c r="I8078" s="9"/>
      <c r="J8078" s="9"/>
      <c r="K8078" s="9"/>
    </row>
    <row r="8079" spans="1:11" x14ac:dyDescent="0.25">
      <c r="A8079" s="2"/>
      <c r="B8079" s="2"/>
      <c r="C8079" s="2"/>
      <c r="E8079" s="2"/>
      <c r="G8079" s="2"/>
      <c r="H8079" s="6"/>
      <c r="I8079" s="9"/>
      <c r="J8079" s="9"/>
      <c r="K8079" s="9"/>
    </row>
    <row r="8080" spans="1:11" x14ac:dyDescent="0.25">
      <c r="A8080" s="2"/>
      <c r="B8080" s="2"/>
      <c r="C8080" s="2"/>
      <c r="E8080" s="2"/>
      <c r="G8080" s="2"/>
      <c r="H8080" s="6"/>
      <c r="I8080" s="9"/>
      <c r="J8080" s="9"/>
      <c r="K8080" s="9"/>
    </row>
    <row r="8081" spans="1:11" x14ac:dyDescent="0.25">
      <c r="A8081" s="2"/>
      <c r="B8081" s="2"/>
      <c r="C8081" s="2"/>
      <c r="E8081" s="2"/>
      <c r="G8081" s="2"/>
      <c r="H8081" s="6"/>
      <c r="I8081" s="9"/>
      <c r="J8081" s="9"/>
      <c r="K8081" s="9"/>
    </row>
    <row r="8082" spans="1:11" x14ac:dyDescent="0.25">
      <c r="A8082" s="2"/>
      <c r="B8082" s="2"/>
      <c r="C8082" s="2"/>
      <c r="E8082" s="2"/>
      <c r="G8082" s="2"/>
      <c r="H8082" s="6"/>
      <c r="I8082" s="9"/>
      <c r="J8082" s="9"/>
      <c r="K8082" s="9"/>
    </row>
    <row r="8083" spans="1:11" x14ac:dyDescent="0.25">
      <c r="A8083" s="2"/>
      <c r="B8083" s="2"/>
      <c r="C8083" s="2"/>
      <c r="E8083" s="2"/>
      <c r="G8083" s="2"/>
      <c r="H8083" s="6"/>
      <c r="I8083" s="9"/>
      <c r="J8083" s="9"/>
      <c r="K8083" s="9"/>
    </row>
    <row r="8084" spans="1:11" x14ac:dyDescent="0.25">
      <c r="A8084" s="2"/>
      <c r="B8084" s="2"/>
      <c r="C8084" s="2"/>
      <c r="E8084" s="2"/>
      <c r="G8084" s="2"/>
      <c r="H8084" s="6"/>
      <c r="I8084" s="9"/>
      <c r="J8084" s="9"/>
      <c r="K8084" s="9"/>
    </row>
    <row r="8085" spans="1:11" x14ac:dyDescent="0.25">
      <c r="A8085" s="2"/>
      <c r="B8085" s="2"/>
      <c r="C8085" s="2"/>
      <c r="E8085" s="2"/>
      <c r="G8085" s="2"/>
      <c r="H8085" s="6"/>
      <c r="I8085" s="9"/>
      <c r="J8085" s="9"/>
      <c r="K8085" s="9"/>
    </row>
    <row r="8086" spans="1:11" x14ac:dyDescent="0.25">
      <c r="A8086" s="2"/>
      <c r="B8086" s="2"/>
      <c r="C8086" s="2"/>
      <c r="E8086" s="2"/>
      <c r="G8086" s="2"/>
      <c r="H8086" s="6"/>
      <c r="I8086" s="9"/>
      <c r="J8086" s="9"/>
      <c r="K8086" s="9"/>
    </row>
    <row r="8087" spans="1:11" x14ac:dyDescent="0.25">
      <c r="A8087" s="2"/>
      <c r="B8087" s="2"/>
      <c r="C8087" s="2"/>
      <c r="E8087" s="2"/>
      <c r="G8087" s="2"/>
      <c r="H8087" s="6"/>
      <c r="I8087" s="9"/>
      <c r="J8087" s="9"/>
      <c r="K8087" s="9"/>
    </row>
    <row r="8088" spans="1:11" x14ac:dyDescent="0.25">
      <c r="A8088" s="2"/>
      <c r="B8088" s="2"/>
      <c r="C8088" s="2"/>
      <c r="E8088" s="2"/>
      <c r="G8088" s="2"/>
      <c r="H8088" s="6"/>
      <c r="I8088" s="9"/>
      <c r="J8088" s="9"/>
      <c r="K8088" s="9"/>
    </row>
    <row r="8089" spans="1:11" x14ac:dyDescent="0.25">
      <c r="A8089" s="2"/>
      <c r="B8089" s="2"/>
      <c r="C8089" s="2"/>
      <c r="E8089" s="2"/>
      <c r="G8089" s="2"/>
      <c r="H8089" s="6"/>
      <c r="I8089" s="9"/>
      <c r="J8089" s="9"/>
      <c r="K8089" s="9"/>
    </row>
    <row r="8090" spans="1:11" x14ac:dyDescent="0.25">
      <c r="A8090" s="2"/>
      <c r="B8090" s="2"/>
      <c r="C8090" s="2"/>
      <c r="E8090" s="2"/>
      <c r="G8090" s="2"/>
      <c r="H8090" s="6"/>
      <c r="I8090" s="9"/>
      <c r="J8090" s="9"/>
      <c r="K8090" s="9"/>
    </row>
    <row r="8091" spans="1:11" x14ac:dyDescent="0.25">
      <c r="A8091" s="2"/>
      <c r="B8091" s="2"/>
      <c r="C8091" s="2"/>
      <c r="E8091" s="2"/>
      <c r="G8091" s="2"/>
      <c r="H8091" s="6"/>
      <c r="I8091" s="9"/>
      <c r="J8091" s="9"/>
      <c r="K8091" s="9"/>
    </row>
    <row r="8092" spans="1:11" x14ac:dyDescent="0.25">
      <c r="A8092" s="2"/>
      <c r="B8092" s="2"/>
      <c r="C8092" s="2"/>
      <c r="E8092" s="2"/>
      <c r="G8092" s="2"/>
      <c r="H8092" s="6"/>
      <c r="I8092" s="9"/>
      <c r="J8092" s="9"/>
      <c r="K8092" s="9"/>
    </row>
    <row r="8093" spans="1:11" x14ac:dyDescent="0.25">
      <c r="A8093" s="2"/>
      <c r="B8093" s="2"/>
      <c r="C8093" s="2"/>
      <c r="E8093" s="2"/>
      <c r="G8093" s="2"/>
      <c r="H8093" s="6"/>
      <c r="I8093" s="9"/>
      <c r="J8093" s="9"/>
      <c r="K8093" s="9"/>
    </row>
    <row r="8094" spans="1:11" x14ac:dyDescent="0.25">
      <c r="A8094" s="2"/>
      <c r="B8094" s="2"/>
      <c r="C8094" s="2"/>
      <c r="E8094" s="2"/>
      <c r="G8094" s="2"/>
      <c r="H8094" s="6"/>
      <c r="I8094" s="9"/>
      <c r="J8094" s="9"/>
      <c r="K8094" s="9"/>
    </row>
    <row r="8095" spans="1:11" x14ac:dyDescent="0.25">
      <c r="A8095" s="2"/>
      <c r="B8095" s="2"/>
      <c r="C8095" s="2"/>
      <c r="E8095" s="2"/>
      <c r="G8095" s="2"/>
      <c r="H8095" s="6"/>
      <c r="I8095" s="9"/>
      <c r="J8095" s="9"/>
      <c r="K8095" s="9"/>
    </row>
    <row r="8096" spans="1:11" x14ac:dyDescent="0.25">
      <c r="A8096" s="2"/>
      <c r="B8096" s="2"/>
      <c r="C8096" s="2"/>
      <c r="E8096" s="2"/>
      <c r="G8096" s="2"/>
      <c r="H8096" s="6"/>
      <c r="I8096" s="9"/>
      <c r="J8096" s="9"/>
      <c r="K8096" s="9"/>
    </row>
    <row r="8097" spans="1:11" x14ac:dyDescent="0.25">
      <c r="A8097" s="2"/>
      <c r="B8097" s="2"/>
      <c r="C8097" s="2"/>
      <c r="E8097" s="2"/>
      <c r="G8097" s="2"/>
      <c r="H8097" s="6"/>
      <c r="I8097" s="9"/>
      <c r="J8097" s="9"/>
      <c r="K8097" s="9"/>
    </row>
    <row r="8098" spans="1:11" x14ac:dyDescent="0.25">
      <c r="A8098" s="2"/>
      <c r="B8098" s="2"/>
      <c r="C8098" s="2"/>
      <c r="E8098" s="2"/>
      <c r="G8098" s="2"/>
      <c r="H8098" s="6"/>
      <c r="I8098" s="9"/>
      <c r="J8098" s="9"/>
      <c r="K8098" s="9"/>
    </row>
    <row r="8099" spans="1:11" x14ac:dyDescent="0.25">
      <c r="A8099" s="2"/>
      <c r="B8099" s="2"/>
      <c r="C8099" s="2"/>
      <c r="E8099" s="2"/>
      <c r="G8099" s="2"/>
      <c r="H8099" s="6"/>
      <c r="I8099" s="9"/>
      <c r="J8099" s="9"/>
      <c r="K8099" s="9"/>
    </row>
    <row r="8100" spans="1:11" x14ac:dyDescent="0.25">
      <c r="A8100" s="2"/>
      <c r="B8100" s="2"/>
      <c r="C8100" s="2"/>
      <c r="E8100" s="2"/>
      <c r="G8100" s="2"/>
      <c r="H8100" s="6"/>
      <c r="I8100" s="9"/>
      <c r="J8100" s="9"/>
      <c r="K8100" s="9"/>
    </row>
    <row r="8101" spans="1:11" x14ac:dyDescent="0.25">
      <c r="A8101" s="2"/>
      <c r="B8101" s="2"/>
      <c r="C8101" s="2"/>
      <c r="E8101" s="2"/>
      <c r="G8101" s="2"/>
      <c r="H8101" s="6"/>
      <c r="I8101" s="9"/>
      <c r="J8101" s="9"/>
      <c r="K8101" s="9"/>
    </row>
    <row r="8102" spans="1:11" x14ac:dyDescent="0.25">
      <c r="A8102" s="2"/>
      <c r="B8102" s="2"/>
      <c r="C8102" s="2"/>
      <c r="E8102" s="2"/>
      <c r="G8102" s="2"/>
      <c r="H8102" s="6"/>
      <c r="I8102" s="9"/>
      <c r="J8102" s="9"/>
      <c r="K8102" s="9"/>
    </row>
    <row r="8103" spans="1:11" x14ac:dyDescent="0.25">
      <c r="A8103" s="2"/>
      <c r="B8103" s="2"/>
      <c r="C8103" s="2"/>
      <c r="E8103" s="2"/>
      <c r="G8103" s="2"/>
      <c r="H8103" s="6"/>
      <c r="I8103" s="9"/>
      <c r="J8103" s="9"/>
      <c r="K8103" s="9"/>
    </row>
    <row r="8104" spans="1:11" x14ac:dyDescent="0.25">
      <c r="A8104" s="2"/>
      <c r="B8104" s="2"/>
      <c r="C8104" s="2"/>
      <c r="E8104" s="2"/>
      <c r="G8104" s="2"/>
      <c r="H8104" s="6"/>
      <c r="I8104" s="9"/>
      <c r="J8104" s="9"/>
      <c r="K8104" s="9"/>
    </row>
    <row r="8105" spans="1:11" x14ac:dyDescent="0.25">
      <c r="A8105" s="2"/>
      <c r="B8105" s="2"/>
      <c r="C8105" s="2"/>
      <c r="E8105" s="2"/>
      <c r="G8105" s="2"/>
      <c r="H8105" s="6"/>
      <c r="I8105" s="9"/>
      <c r="J8105" s="9"/>
      <c r="K8105" s="9"/>
    </row>
    <row r="8106" spans="1:11" x14ac:dyDescent="0.25">
      <c r="A8106" s="2"/>
      <c r="B8106" s="2"/>
      <c r="C8106" s="2"/>
      <c r="E8106" s="2"/>
      <c r="G8106" s="2"/>
      <c r="H8106" s="6"/>
      <c r="I8106" s="9"/>
      <c r="J8106" s="9"/>
      <c r="K8106" s="9"/>
    </row>
    <row r="8107" spans="1:11" x14ac:dyDescent="0.25">
      <c r="A8107" s="2"/>
      <c r="B8107" s="2"/>
      <c r="C8107" s="2"/>
      <c r="E8107" s="2"/>
      <c r="G8107" s="2"/>
      <c r="H8107" s="6"/>
      <c r="I8107" s="9"/>
      <c r="J8107" s="9"/>
      <c r="K8107" s="9"/>
    </row>
    <row r="8108" spans="1:11" x14ac:dyDescent="0.25">
      <c r="A8108" s="2"/>
      <c r="B8108" s="2"/>
      <c r="C8108" s="2"/>
      <c r="E8108" s="2"/>
      <c r="G8108" s="2"/>
      <c r="H8108" s="6"/>
      <c r="I8108" s="9"/>
      <c r="J8108" s="9"/>
      <c r="K8108" s="9"/>
    </row>
    <row r="8109" spans="1:11" x14ac:dyDescent="0.25">
      <c r="A8109" s="2"/>
      <c r="B8109" s="2"/>
      <c r="C8109" s="2"/>
      <c r="E8109" s="2"/>
      <c r="G8109" s="2"/>
      <c r="H8109" s="6"/>
      <c r="I8109" s="9"/>
      <c r="J8109" s="9"/>
      <c r="K8109" s="9"/>
    </row>
    <row r="8110" spans="1:11" x14ac:dyDescent="0.25">
      <c r="A8110" s="2"/>
      <c r="B8110" s="2"/>
      <c r="C8110" s="2"/>
      <c r="E8110" s="2"/>
      <c r="G8110" s="2"/>
      <c r="H8110" s="6"/>
      <c r="I8110" s="9"/>
      <c r="J8110" s="9"/>
      <c r="K8110" s="9"/>
    </row>
    <row r="8111" spans="1:11" x14ac:dyDescent="0.25">
      <c r="A8111" s="2"/>
      <c r="B8111" s="2"/>
      <c r="C8111" s="2"/>
      <c r="E8111" s="2"/>
      <c r="G8111" s="2"/>
      <c r="H8111" s="6"/>
      <c r="I8111" s="9"/>
      <c r="J8111" s="9"/>
      <c r="K8111" s="9"/>
    </row>
    <row r="8112" spans="1:11" x14ac:dyDescent="0.25">
      <c r="A8112" s="2"/>
      <c r="B8112" s="2"/>
      <c r="C8112" s="2"/>
      <c r="E8112" s="2"/>
      <c r="G8112" s="2"/>
      <c r="H8112" s="6"/>
      <c r="I8112" s="9"/>
      <c r="J8112" s="9"/>
      <c r="K8112" s="9"/>
    </row>
    <row r="8113" spans="1:11" x14ac:dyDescent="0.25">
      <c r="A8113" s="2"/>
      <c r="B8113" s="2"/>
      <c r="C8113" s="2"/>
      <c r="E8113" s="2"/>
      <c r="G8113" s="2"/>
      <c r="H8113" s="6"/>
      <c r="I8113" s="9"/>
      <c r="J8113" s="9"/>
      <c r="K8113" s="9"/>
    </row>
    <row r="8114" spans="1:11" x14ac:dyDescent="0.25">
      <c r="A8114" s="2"/>
      <c r="B8114" s="2"/>
      <c r="C8114" s="2"/>
      <c r="E8114" s="2"/>
      <c r="G8114" s="2"/>
      <c r="H8114" s="6"/>
      <c r="I8114" s="9"/>
      <c r="J8114" s="9"/>
      <c r="K8114" s="9"/>
    </row>
    <row r="8115" spans="1:11" x14ac:dyDescent="0.25">
      <c r="A8115" s="2"/>
      <c r="B8115" s="2"/>
      <c r="C8115" s="2"/>
      <c r="E8115" s="2"/>
      <c r="G8115" s="2"/>
      <c r="H8115" s="6"/>
      <c r="I8115" s="9"/>
      <c r="J8115" s="9"/>
      <c r="K8115" s="9"/>
    </row>
    <row r="8116" spans="1:11" x14ac:dyDescent="0.25">
      <c r="A8116" s="2"/>
      <c r="B8116" s="2"/>
      <c r="C8116" s="2"/>
      <c r="E8116" s="2"/>
      <c r="G8116" s="2"/>
      <c r="H8116" s="6"/>
      <c r="I8116" s="9"/>
      <c r="J8116" s="9"/>
      <c r="K8116" s="9"/>
    </row>
    <row r="8117" spans="1:11" x14ac:dyDescent="0.25">
      <c r="A8117" s="2"/>
      <c r="B8117" s="2"/>
      <c r="C8117" s="2"/>
      <c r="E8117" s="2"/>
      <c r="G8117" s="2"/>
      <c r="H8117" s="6"/>
      <c r="I8117" s="9"/>
      <c r="J8117" s="9"/>
      <c r="K8117" s="9"/>
    </row>
    <row r="8118" spans="1:11" x14ac:dyDescent="0.25">
      <c r="A8118" s="2"/>
      <c r="B8118" s="2"/>
      <c r="C8118" s="2"/>
      <c r="E8118" s="2"/>
      <c r="G8118" s="2"/>
      <c r="H8118" s="6"/>
      <c r="I8118" s="9"/>
      <c r="J8118" s="9"/>
      <c r="K8118" s="9"/>
    </row>
    <row r="8119" spans="1:11" x14ac:dyDescent="0.25">
      <c r="A8119" s="2"/>
      <c r="B8119" s="2"/>
      <c r="C8119" s="2"/>
      <c r="E8119" s="2"/>
      <c r="G8119" s="2"/>
      <c r="H8119" s="6"/>
      <c r="I8119" s="9"/>
      <c r="J8119" s="9"/>
      <c r="K8119" s="9"/>
    </row>
    <row r="8120" spans="1:11" x14ac:dyDescent="0.25">
      <c r="A8120" s="2"/>
      <c r="B8120" s="2"/>
      <c r="C8120" s="2"/>
      <c r="E8120" s="2"/>
      <c r="G8120" s="2"/>
      <c r="H8120" s="6"/>
      <c r="I8120" s="9"/>
      <c r="J8120" s="9"/>
      <c r="K8120" s="9"/>
    </row>
    <row r="8121" spans="1:11" x14ac:dyDescent="0.25">
      <c r="A8121" s="2"/>
      <c r="B8121" s="2"/>
      <c r="C8121" s="2"/>
      <c r="E8121" s="2"/>
      <c r="G8121" s="2"/>
      <c r="H8121" s="6"/>
      <c r="I8121" s="9"/>
      <c r="J8121" s="9"/>
      <c r="K8121" s="9"/>
    </row>
    <row r="8122" spans="1:11" x14ac:dyDescent="0.25">
      <c r="A8122" s="2"/>
      <c r="B8122" s="2"/>
      <c r="C8122" s="2"/>
      <c r="E8122" s="2"/>
      <c r="G8122" s="2"/>
      <c r="H8122" s="6"/>
      <c r="I8122" s="9"/>
      <c r="J8122" s="9"/>
      <c r="K8122" s="9"/>
    </row>
    <row r="8123" spans="1:11" x14ac:dyDescent="0.25">
      <c r="A8123" s="2"/>
      <c r="B8123" s="2"/>
      <c r="C8123" s="2"/>
      <c r="E8123" s="2"/>
      <c r="G8123" s="2"/>
      <c r="H8123" s="6"/>
      <c r="I8123" s="9"/>
      <c r="J8123" s="9"/>
      <c r="K8123" s="9"/>
    </row>
    <row r="8124" spans="1:11" x14ac:dyDescent="0.25">
      <c r="A8124" s="2"/>
      <c r="B8124" s="2"/>
      <c r="C8124" s="2"/>
      <c r="E8124" s="2"/>
      <c r="G8124" s="2"/>
      <c r="H8124" s="6"/>
      <c r="I8124" s="9"/>
      <c r="J8124" s="9"/>
      <c r="K8124" s="9"/>
    </row>
    <row r="8125" spans="1:11" x14ac:dyDescent="0.25">
      <c r="A8125" s="2"/>
      <c r="B8125" s="2"/>
      <c r="C8125" s="2"/>
      <c r="E8125" s="2"/>
      <c r="G8125" s="2"/>
      <c r="H8125" s="6"/>
      <c r="I8125" s="9"/>
      <c r="J8125" s="9"/>
      <c r="K8125" s="9"/>
    </row>
    <row r="8126" spans="1:11" x14ac:dyDescent="0.25">
      <c r="A8126" s="2"/>
      <c r="B8126" s="2"/>
      <c r="C8126" s="2"/>
      <c r="E8126" s="2"/>
      <c r="G8126" s="2"/>
      <c r="H8126" s="6"/>
      <c r="I8126" s="9"/>
      <c r="J8126" s="9"/>
      <c r="K8126" s="9"/>
    </row>
    <row r="8127" spans="1:11" x14ac:dyDescent="0.25">
      <c r="A8127" s="2"/>
      <c r="B8127" s="2"/>
      <c r="C8127" s="2"/>
      <c r="E8127" s="2"/>
      <c r="G8127" s="2"/>
      <c r="H8127" s="6"/>
      <c r="I8127" s="9"/>
      <c r="J8127" s="9"/>
      <c r="K8127" s="9"/>
    </row>
    <row r="8128" spans="1:11" x14ac:dyDescent="0.25">
      <c r="A8128" s="2"/>
      <c r="B8128" s="2"/>
      <c r="C8128" s="2"/>
      <c r="E8128" s="2"/>
      <c r="G8128" s="2"/>
      <c r="H8128" s="6"/>
      <c r="I8128" s="9"/>
      <c r="J8128" s="9"/>
      <c r="K8128" s="9"/>
    </row>
    <row r="8129" spans="1:11" x14ac:dyDescent="0.25">
      <c r="A8129" s="2"/>
      <c r="B8129" s="2"/>
      <c r="C8129" s="2"/>
      <c r="E8129" s="2"/>
      <c r="G8129" s="2"/>
      <c r="H8129" s="6"/>
      <c r="I8129" s="9"/>
      <c r="J8129" s="9"/>
      <c r="K8129" s="9"/>
    </row>
    <row r="8130" spans="1:11" x14ac:dyDescent="0.25">
      <c r="A8130" s="2"/>
      <c r="B8130" s="2"/>
      <c r="C8130" s="2"/>
      <c r="E8130" s="2"/>
      <c r="G8130" s="2"/>
      <c r="H8130" s="6"/>
      <c r="I8130" s="9"/>
      <c r="J8130" s="9"/>
      <c r="K8130" s="9"/>
    </row>
    <row r="8131" spans="1:11" x14ac:dyDescent="0.25">
      <c r="A8131" s="2"/>
      <c r="B8131" s="2"/>
      <c r="C8131" s="2"/>
      <c r="E8131" s="2"/>
      <c r="G8131" s="2"/>
      <c r="H8131" s="6"/>
      <c r="I8131" s="9"/>
      <c r="J8131" s="9"/>
      <c r="K8131" s="9"/>
    </row>
    <row r="8132" spans="1:11" x14ac:dyDescent="0.25">
      <c r="A8132" s="2"/>
      <c r="B8132" s="2"/>
      <c r="C8132" s="2"/>
      <c r="E8132" s="2"/>
      <c r="G8132" s="2"/>
      <c r="H8132" s="6"/>
      <c r="I8132" s="9"/>
      <c r="J8132" s="9"/>
      <c r="K8132" s="9"/>
    </row>
    <row r="8133" spans="1:11" x14ac:dyDescent="0.25">
      <c r="A8133" s="2"/>
      <c r="B8133" s="2"/>
      <c r="C8133" s="2"/>
      <c r="E8133" s="2"/>
      <c r="G8133" s="2"/>
      <c r="H8133" s="6"/>
      <c r="I8133" s="9"/>
      <c r="J8133" s="9"/>
      <c r="K8133" s="9"/>
    </row>
    <row r="8134" spans="1:11" x14ac:dyDescent="0.25">
      <c r="A8134" s="2"/>
      <c r="B8134" s="2"/>
      <c r="C8134" s="2"/>
      <c r="E8134" s="2"/>
      <c r="G8134" s="2"/>
      <c r="H8134" s="6"/>
      <c r="I8134" s="9"/>
      <c r="J8134" s="9"/>
      <c r="K8134" s="9"/>
    </row>
    <row r="8135" spans="1:11" x14ac:dyDescent="0.25">
      <c r="A8135" s="2"/>
      <c r="B8135" s="2"/>
      <c r="C8135" s="2"/>
      <c r="E8135" s="2"/>
      <c r="G8135" s="2"/>
      <c r="H8135" s="6"/>
      <c r="I8135" s="9"/>
      <c r="J8135" s="9"/>
      <c r="K8135" s="9"/>
    </row>
    <row r="8136" spans="1:11" x14ac:dyDescent="0.25">
      <c r="A8136" s="2"/>
      <c r="B8136" s="2"/>
      <c r="C8136" s="2"/>
      <c r="E8136" s="2"/>
      <c r="G8136" s="2"/>
      <c r="H8136" s="6"/>
      <c r="I8136" s="9"/>
      <c r="J8136" s="9"/>
      <c r="K8136" s="9"/>
    </row>
    <row r="8137" spans="1:11" x14ac:dyDescent="0.25">
      <c r="A8137" s="2"/>
      <c r="B8137" s="2"/>
      <c r="C8137" s="2"/>
      <c r="E8137" s="2"/>
      <c r="G8137" s="2"/>
      <c r="H8137" s="6"/>
      <c r="I8137" s="9"/>
      <c r="J8137" s="9"/>
      <c r="K8137" s="9"/>
    </row>
    <row r="8138" spans="1:11" x14ac:dyDescent="0.25">
      <c r="A8138" s="2"/>
      <c r="B8138" s="2"/>
      <c r="C8138" s="2"/>
      <c r="E8138" s="2"/>
      <c r="G8138" s="2"/>
      <c r="H8138" s="6"/>
      <c r="I8138" s="9"/>
      <c r="J8138" s="9"/>
      <c r="K8138" s="9"/>
    </row>
    <row r="8139" spans="1:11" x14ac:dyDescent="0.25">
      <c r="A8139" s="2"/>
      <c r="B8139" s="2"/>
      <c r="C8139" s="2"/>
      <c r="E8139" s="2"/>
      <c r="G8139" s="2"/>
      <c r="H8139" s="6"/>
      <c r="I8139" s="9"/>
      <c r="J8139" s="9"/>
      <c r="K8139" s="9"/>
    </row>
    <row r="8140" spans="1:11" x14ac:dyDescent="0.25">
      <c r="A8140" s="2"/>
      <c r="B8140" s="2"/>
      <c r="C8140" s="2"/>
      <c r="E8140" s="2"/>
      <c r="G8140" s="2"/>
      <c r="H8140" s="6"/>
      <c r="I8140" s="9"/>
      <c r="J8140" s="9"/>
      <c r="K8140" s="9"/>
    </row>
    <row r="8141" spans="1:11" x14ac:dyDescent="0.25">
      <c r="A8141" s="2"/>
      <c r="B8141" s="2"/>
      <c r="C8141" s="2"/>
      <c r="E8141" s="2"/>
      <c r="G8141" s="2"/>
      <c r="H8141" s="6"/>
      <c r="I8141" s="9"/>
      <c r="J8141" s="9"/>
      <c r="K8141" s="9"/>
    </row>
    <row r="8142" spans="1:11" x14ac:dyDescent="0.25">
      <c r="A8142" s="2"/>
      <c r="B8142" s="2"/>
      <c r="C8142" s="2"/>
      <c r="E8142" s="2"/>
      <c r="G8142" s="2"/>
      <c r="H8142" s="6"/>
      <c r="I8142" s="9"/>
      <c r="J8142" s="9"/>
      <c r="K8142" s="9"/>
    </row>
    <row r="8143" spans="1:11" x14ac:dyDescent="0.25">
      <c r="A8143" s="2"/>
      <c r="B8143" s="2"/>
      <c r="C8143" s="2"/>
      <c r="E8143" s="2"/>
      <c r="G8143" s="2"/>
      <c r="H8143" s="6"/>
      <c r="I8143" s="9"/>
      <c r="J8143" s="9"/>
      <c r="K8143" s="9"/>
    </row>
    <row r="8144" spans="1:11" x14ac:dyDescent="0.25">
      <c r="A8144" s="2"/>
      <c r="B8144" s="2"/>
      <c r="C8144" s="2"/>
      <c r="E8144" s="2"/>
      <c r="G8144" s="2"/>
      <c r="H8144" s="6"/>
      <c r="I8144" s="9"/>
      <c r="J8144" s="9"/>
      <c r="K8144" s="9"/>
    </row>
    <row r="8145" spans="1:11" x14ac:dyDescent="0.25">
      <c r="A8145" s="2"/>
      <c r="B8145" s="2"/>
      <c r="C8145" s="2"/>
      <c r="E8145" s="2"/>
      <c r="G8145" s="2"/>
      <c r="H8145" s="6"/>
      <c r="I8145" s="9"/>
      <c r="J8145" s="9"/>
      <c r="K8145" s="9"/>
    </row>
    <row r="8146" spans="1:11" x14ac:dyDescent="0.25">
      <c r="A8146" s="2"/>
      <c r="B8146" s="2"/>
      <c r="C8146" s="2"/>
      <c r="E8146" s="2"/>
      <c r="G8146" s="2"/>
      <c r="H8146" s="6"/>
      <c r="I8146" s="9"/>
      <c r="J8146" s="9"/>
      <c r="K8146" s="9"/>
    </row>
    <row r="8147" spans="1:11" x14ac:dyDescent="0.25">
      <c r="A8147" s="2"/>
      <c r="B8147" s="2"/>
      <c r="C8147" s="2"/>
      <c r="E8147" s="2"/>
      <c r="G8147" s="2"/>
      <c r="H8147" s="6"/>
      <c r="I8147" s="9"/>
      <c r="J8147" s="9"/>
      <c r="K8147" s="9"/>
    </row>
    <row r="8148" spans="1:11" x14ac:dyDescent="0.25">
      <c r="A8148" s="2"/>
      <c r="B8148" s="2"/>
      <c r="C8148" s="2"/>
      <c r="E8148" s="2"/>
      <c r="G8148" s="2"/>
      <c r="H8148" s="6"/>
      <c r="I8148" s="9"/>
      <c r="J8148" s="9"/>
      <c r="K8148" s="9"/>
    </row>
    <row r="8149" spans="1:11" x14ac:dyDescent="0.25">
      <c r="A8149" s="2"/>
      <c r="B8149" s="2"/>
      <c r="C8149" s="2"/>
      <c r="E8149" s="2"/>
      <c r="G8149" s="2"/>
      <c r="H8149" s="6"/>
      <c r="I8149" s="9"/>
      <c r="J8149" s="9"/>
      <c r="K8149" s="9"/>
    </row>
    <row r="8150" spans="1:11" x14ac:dyDescent="0.25">
      <c r="A8150" s="2"/>
      <c r="B8150" s="2"/>
      <c r="C8150" s="2"/>
      <c r="E8150" s="2"/>
      <c r="G8150" s="2"/>
      <c r="H8150" s="6"/>
      <c r="I8150" s="9"/>
      <c r="J8150" s="9"/>
      <c r="K8150" s="9"/>
    </row>
    <row r="8151" spans="1:11" x14ac:dyDescent="0.25">
      <c r="A8151" s="2"/>
      <c r="B8151" s="2"/>
      <c r="C8151" s="2"/>
      <c r="E8151" s="2"/>
      <c r="G8151" s="2"/>
      <c r="H8151" s="6"/>
      <c r="I8151" s="9"/>
      <c r="J8151" s="9"/>
      <c r="K8151" s="9"/>
    </row>
    <row r="8152" spans="1:11" x14ac:dyDescent="0.25">
      <c r="A8152" s="2"/>
      <c r="B8152" s="2"/>
      <c r="C8152" s="2"/>
      <c r="E8152" s="2"/>
      <c r="G8152" s="2"/>
      <c r="H8152" s="6"/>
      <c r="I8152" s="9"/>
      <c r="J8152" s="9"/>
      <c r="K8152" s="9"/>
    </row>
    <row r="8153" spans="1:11" x14ac:dyDescent="0.25">
      <c r="A8153" s="2"/>
      <c r="B8153" s="2"/>
      <c r="C8153" s="2"/>
      <c r="E8153" s="2"/>
      <c r="G8153" s="2"/>
      <c r="H8153" s="6"/>
      <c r="I8153" s="9"/>
      <c r="J8153" s="9"/>
      <c r="K8153" s="9"/>
    </row>
    <row r="8154" spans="1:11" x14ac:dyDescent="0.25">
      <c r="A8154" s="2"/>
      <c r="B8154" s="2"/>
      <c r="C8154" s="2"/>
      <c r="E8154" s="2"/>
      <c r="G8154" s="2"/>
      <c r="H8154" s="6"/>
      <c r="I8154" s="9"/>
      <c r="J8154" s="9"/>
      <c r="K8154" s="9"/>
    </row>
    <row r="8155" spans="1:11" x14ac:dyDescent="0.25">
      <c r="A8155" s="2"/>
      <c r="B8155" s="2"/>
      <c r="C8155" s="2"/>
      <c r="E8155" s="2"/>
      <c r="G8155" s="2"/>
      <c r="H8155" s="6"/>
      <c r="I8155" s="9"/>
      <c r="J8155" s="9"/>
      <c r="K8155" s="9"/>
    </row>
    <row r="8156" spans="1:11" x14ac:dyDescent="0.25">
      <c r="A8156" s="2"/>
      <c r="B8156" s="2"/>
      <c r="C8156" s="2"/>
      <c r="E8156" s="2"/>
      <c r="G8156" s="2"/>
      <c r="H8156" s="6"/>
      <c r="I8156" s="9"/>
      <c r="J8156" s="9"/>
      <c r="K8156" s="9"/>
    </row>
    <row r="8157" spans="1:11" x14ac:dyDescent="0.25">
      <c r="A8157" s="2"/>
      <c r="B8157" s="2"/>
      <c r="C8157" s="2"/>
      <c r="E8157" s="2"/>
      <c r="G8157" s="2"/>
      <c r="H8157" s="6"/>
      <c r="I8157" s="9"/>
      <c r="J8157" s="9"/>
      <c r="K8157" s="9"/>
    </row>
    <row r="8158" spans="1:11" x14ac:dyDescent="0.25">
      <c r="A8158" s="2"/>
      <c r="B8158" s="2"/>
      <c r="C8158" s="2"/>
      <c r="E8158" s="2"/>
      <c r="G8158" s="2"/>
      <c r="H8158" s="6"/>
      <c r="I8158" s="9"/>
      <c r="J8158" s="9"/>
      <c r="K8158" s="9"/>
    </row>
    <row r="8159" spans="1:11" x14ac:dyDescent="0.25">
      <c r="A8159" s="2"/>
      <c r="B8159" s="2"/>
      <c r="C8159" s="2"/>
      <c r="E8159" s="2"/>
      <c r="G8159" s="2"/>
      <c r="H8159" s="6"/>
      <c r="I8159" s="9"/>
      <c r="J8159" s="9"/>
      <c r="K8159" s="9"/>
    </row>
    <row r="8160" spans="1:11" x14ac:dyDescent="0.25">
      <c r="A8160" s="2"/>
      <c r="B8160" s="2"/>
      <c r="C8160" s="2"/>
      <c r="E8160" s="2"/>
      <c r="G8160" s="2"/>
      <c r="H8160" s="6"/>
      <c r="I8160" s="9"/>
      <c r="J8160" s="9"/>
      <c r="K8160" s="9"/>
    </row>
    <row r="8161" spans="1:11" x14ac:dyDescent="0.25">
      <c r="A8161" s="2"/>
      <c r="B8161" s="2"/>
      <c r="C8161" s="2"/>
      <c r="E8161" s="2"/>
      <c r="G8161" s="2"/>
      <c r="H8161" s="6"/>
      <c r="I8161" s="9"/>
      <c r="J8161" s="9"/>
      <c r="K8161" s="9"/>
    </row>
    <row r="8162" spans="1:11" x14ac:dyDescent="0.25">
      <c r="A8162" s="2"/>
      <c r="B8162" s="2"/>
      <c r="C8162" s="2"/>
      <c r="E8162" s="2"/>
      <c r="G8162" s="2"/>
      <c r="H8162" s="6"/>
      <c r="I8162" s="9"/>
      <c r="J8162" s="9"/>
      <c r="K8162" s="9"/>
    </row>
    <row r="8163" spans="1:11" x14ac:dyDescent="0.25">
      <c r="A8163" s="2"/>
      <c r="B8163" s="2"/>
      <c r="C8163" s="2"/>
      <c r="E8163" s="2"/>
      <c r="G8163" s="2"/>
      <c r="H8163" s="6"/>
      <c r="I8163" s="9"/>
      <c r="J8163" s="9"/>
      <c r="K8163" s="9"/>
    </row>
    <row r="8164" spans="1:11" x14ac:dyDescent="0.25">
      <c r="A8164" s="2"/>
      <c r="B8164" s="2"/>
      <c r="C8164" s="2"/>
      <c r="E8164" s="2"/>
      <c r="G8164" s="2"/>
      <c r="H8164" s="6"/>
      <c r="I8164" s="9"/>
      <c r="J8164" s="9"/>
      <c r="K8164" s="9"/>
    </row>
    <row r="8165" spans="1:11" x14ac:dyDescent="0.25">
      <c r="A8165" s="2"/>
      <c r="B8165" s="2"/>
      <c r="C8165" s="2"/>
      <c r="E8165" s="2"/>
      <c r="G8165" s="2"/>
      <c r="H8165" s="6"/>
      <c r="I8165" s="9"/>
      <c r="J8165" s="9"/>
      <c r="K8165" s="9"/>
    </row>
    <row r="8166" spans="1:11" x14ac:dyDescent="0.25">
      <c r="A8166" s="2"/>
      <c r="B8166" s="2"/>
      <c r="C8166" s="2"/>
      <c r="E8166" s="2"/>
      <c r="G8166" s="2"/>
      <c r="H8166" s="6"/>
      <c r="I8166" s="9"/>
      <c r="J8166" s="9"/>
      <c r="K8166" s="9"/>
    </row>
    <row r="8167" spans="1:11" x14ac:dyDescent="0.25">
      <c r="A8167" s="2"/>
      <c r="B8167" s="2"/>
      <c r="C8167" s="2"/>
      <c r="E8167" s="2"/>
      <c r="G8167" s="2"/>
      <c r="H8167" s="6"/>
      <c r="I8167" s="9"/>
      <c r="J8167" s="9"/>
      <c r="K8167" s="9"/>
    </row>
    <row r="8168" spans="1:11" x14ac:dyDescent="0.25">
      <c r="A8168" s="2"/>
      <c r="B8168" s="2"/>
      <c r="C8168" s="2"/>
      <c r="E8168" s="2"/>
      <c r="G8168" s="2"/>
      <c r="H8168" s="6"/>
      <c r="I8168" s="9"/>
      <c r="J8168" s="9"/>
      <c r="K8168" s="9"/>
    </row>
    <row r="8169" spans="1:11" x14ac:dyDescent="0.25">
      <c r="A8169" s="2"/>
      <c r="B8169" s="2"/>
      <c r="C8169" s="2"/>
      <c r="E8169" s="2"/>
      <c r="G8169" s="2"/>
      <c r="H8169" s="6"/>
      <c r="I8169" s="9"/>
      <c r="J8169" s="9"/>
      <c r="K8169" s="9"/>
    </row>
    <row r="8170" spans="1:11" x14ac:dyDescent="0.25">
      <c r="A8170" s="2"/>
      <c r="B8170" s="2"/>
      <c r="C8170" s="2"/>
      <c r="E8170" s="2"/>
      <c r="G8170" s="2"/>
      <c r="H8170" s="6"/>
      <c r="I8170" s="9"/>
      <c r="J8170" s="9"/>
      <c r="K8170" s="9"/>
    </row>
    <row r="8171" spans="1:11" x14ac:dyDescent="0.25">
      <c r="A8171" s="2"/>
      <c r="B8171" s="2"/>
      <c r="C8171" s="2"/>
      <c r="E8171" s="2"/>
      <c r="G8171" s="2"/>
      <c r="H8171" s="6"/>
      <c r="I8171" s="9"/>
      <c r="J8171" s="9"/>
      <c r="K8171" s="9"/>
    </row>
    <row r="8172" spans="1:11" x14ac:dyDescent="0.25">
      <c r="A8172" s="2"/>
      <c r="B8172" s="2"/>
      <c r="C8172" s="2"/>
      <c r="E8172" s="2"/>
      <c r="G8172" s="2"/>
      <c r="H8172" s="6"/>
      <c r="I8172" s="9"/>
      <c r="J8172" s="9"/>
      <c r="K8172" s="9"/>
    </row>
    <row r="8173" spans="1:11" x14ac:dyDescent="0.25">
      <c r="A8173" s="2"/>
      <c r="B8173" s="2"/>
      <c r="C8173" s="2"/>
      <c r="E8173" s="2"/>
      <c r="G8173" s="2"/>
      <c r="H8173" s="6"/>
      <c r="I8173" s="9"/>
      <c r="J8173" s="9"/>
      <c r="K8173" s="9"/>
    </row>
    <row r="8174" spans="1:11" x14ac:dyDescent="0.25">
      <c r="A8174" s="2"/>
      <c r="B8174" s="2"/>
      <c r="C8174" s="2"/>
      <c r="E8174" s="2"/>
      <c r="G8174" s="2"/>
      <c r="H8174" s="6"/>
      <c r="I8174" s="9"/>
      <c r="J8174" s="9"/>
      <c r="K8174" s="9"/>
    </row>
    <row r="8175" spans="1:11" x14ac:dyDescent="0.25">
      <c r="A8175" s="2"/>
      <c r="B8175" s="2"/>
      <c r="C8175" s="2"/>
      <c r="E8175" s="2"/>
      <c r="G8175" s="2"/>
      <c r="H8175" s="6"/>
      <c r="I8175" s="9"/>
      <c r="J8175" s="9"/>
      <c r="K8175" s="9"/>
    </row>
    <row r="8176" spans="1:11" x14ac:dyDescent="0.25">
      <c r="A8176" s="2"/>
      <c r="B8176" s="2"/>
      <c r="C8176" s="2"/>
      <c r="E8176" s="2"/>
      <c r="G8176" s="2"/>
      <c r="H8176" s="6"/>
      <c r="I8176" s="9"/>
      <c r="J8176" s="9"/>
      <c r="K8176" s="9"/>
    </row>
    <row r="8177" spans="1:11" x14ac:dyDescent="0.25">
      <c r="A8177" s="2"/>
      <c r="B8177" s="2"/>
      <c r="C8177" s="2"/>
      <c r="E8177" s="2"/>
      <c r="G8177" s="2"/>
      <c r="H8177" s="6"/>
      <c r="I8177" s="9"/>
      <c r="J8177" s="9"/>
      <c r="K8177" s="9"/>
    </row>
    <row r="8178" spans="1:11" x14ac:dyDescent="0.25">
      <c r="A8178" s="2"/>
      <c r="B8178" s="2"/>
      <c r="C8178" s="2"/>
      <c r="E8178" s="2"/>
      <c r="G8178" s="2"/>
      <c r="H8178" s="6"/>
      <c r="I8178" s="9"/>
      <c r="J8178" s="9"/>
      <c r="K8178" s="9"/>
    </row>
    <row r="8179" spans="1:11" x14ac:dyDescent="0.25">
      <c r="A8179" s="2"/>
      <c r="B8179" s="2"/>
      <c r="C8179" s="2"/>
      <c r="E8179" s="2"/>
      <c r="G8179" s="2"/>
      <c r="H8179" s="6"/>
      <c r="I8179" s="9"/>
      <c r="J8179" s="9"/>
      <c r="K8179" s="9"/>
    </row>
    <row r="8180" spans="1:11" x14ac:dyDescent="0.25">
      <c r="A8180" s="2"/>
      <c r="B8180" s="2"/>
      <c r="C8180" s="2"/>
      <c r="E8180" s="2"/>
      <c r="G8180" s="2"/>
      <c r="H8180" s="6"/>
      <c r="I8180" s="9"/>
      <c r="J8180" s="9"/>
      <c r="K8180" s="9"/>
    </row>
    <row r="8181" spans="1:11" x14ac:dyDescent="0.25">
      <c r="A8181" s="2"/>
      <c r="B8181" s="2"/>
      <c r="C8181" s="2"/>
      <c r="E8181" s="2"/>
      <c r="G8181" s="2"/>
      <c r="H8181" s="6"/>
      <c r="I8181" s="9"/>
      <c r="J8181" s="9"/>
      <c r="K8181" s="9"/>
    </row>
    <row r="8182" spans="1:11" x14ac:dyDescent="0.25">
      <c r="A8182" s="2"/>
      <c r="B8182" s="2"/>
      <c r="C8182" s="2"/>
      <c r="E8182" s="2"/>
      <c r="G8182" s="2"/>
      <c r="H8182" s="6"/>
      <c r="I8182" s="9"/>
      <c r="J8182" s="9"/>
      <c r="K8182" s="9"/>
    </row>
    <row r="8183" spans="1:11" x14ac:dyDescent="0.25">
      <c r="A8183" s="2"/>
      <c r="B8183" s="2"/>
      <c r="C8183" s="2"/>
      <c r="E8183" s="2"/>
      <c r="G8183" s="2"/>
      <c r="H8183" s="6"/>
      <c r="I8183" s="9"/>
      <c r="J8183" s="9"/>
      <c r="K8183" s="9"/>
    </row>
    <row r="8184" spans="1:11" x14ac:dyDescent="0.25">
      <c r="A8184" s="2"/>
      <c r="B8184" s="2"/>
      <c r="C8184" s="2"/>
      <c r="E8184" s="2"/>
      <c r="G8184" s="2"/>
      <c r="H8184" s="6"/>
      <c r="I8184" s="9"/>
      <c r="J8184" s="9"/>
      <c r="K8184" s="9"/>
    </row>
    <row r="8185" spans="1:11" x14ac:dyDescent="0.25">
      <c r="A8185" s="2"/>
      <c r="B8185" s="2"/>
      <c r="C8185" s="2"/>
      <c r="E8185" s="2"/>
      <c r="G8185" s="2"/>
      <c r="H8185" s="6"/>
      <c r="I8185" s="9"/>
      <c r="J8185" s="9"/>
      <c r="K8185" s="9"/>
    </row>
    <row r="8186" spans="1:11" x14ac:dyDescent="0.25">
      <c r="A8186" s="2"/>
      <c r="B8186" s="2"/>
      <c r="C8186" s="2"/>
      <c r="E8186" s="2"/>
      <c r="G8186" s="2"/>
      <c r="H8186" s="6"/>
      <c r="I8186" s="9"/>
      <c r="J8186" s="9"/>
      <c r="K8186" s="9"/>
    </row>
    <row r="8187" spans="1:11" x14ac:dyDescent="0.25">
      <c r="A8187" s="2"/>
      <c r="B8187" s="2"/>
      <c r="C8187" s="2"/>
      <c r="E8187" s="2"/>
      <c r="G8187" s="2"/>
      <c r="H8187" s="6"/>
      <c r="I8187" s="9"/>
      <c r="J8187" s="9"/>
      <c r="K8187" s="9"/>
    </row>
    <row r="8188" spans="1:11" x14ac:dyDescent="0.25">
      <c r="A8188" s="2"/>
      <c r="B8188" s="2"/>
      <c r="C8188" s="2"/>
      <c r="E8188" s="2"/>
      <c r="G8188" s="2"/>
      <c r="H8188" s="6"/>
      <c r="I8188" s="9"/>
      <c r="J8188" s="9"/>
      <c r="K8188" s="9"/>
    </row>
    <row r="8189" spans="1:11" x14ac:dyDescent="0.25">
      <c r="A8189" s="2"/>
      <c r="B8189" s="2"/>
      <c r="C8189" s="2"/>
      <c r="E8189" s="2"/>
      <c r="G8189" s="2"/>
      <c r="H8189" s="6"/>
      <c r="I8189" s="9"/>
      <c r="J8189" s="9"/>
      <c r="K8189" s="9"/>
    </row>
    <row r="8190" spans="1:11" x14ac:dyDescent="0.25">
      <c r="A8190" s="2"/>
      <c r="B8190" s="2"/>
      <c r="C8190" s="2"/>
      <c r="E8190" s="2"/>
      <c r="G8190" s="2"/>
      <c r="H8190" s="6"/>
      <c r="I8190" s="9"/>
      <c r="J8190" s="9"/>
      <c r="K8190" s="9"/>
    </row>
    <row r="8191" spans="1:11" x14ac:dyDescent="0.25">
      <c r="A8191" s="2"/>
      <c r="B8191" s="2"/>
      <c r="C8191" s="2"/>
      <c r="E8191" s="2"/>
      <c r="G8191" s="2"/>
      <c r="H8191" s="6"/>
      <c r="I8191" s="9"/>
      <c r="J8191" s="9"/>
      <c r="K8191" s="9"/>
    </row>
    <row r="8192" spans="1:11" x14ac:dyDescent="0.25">
      <c r="A8192" s="2"/>
      <c r="B8192" s="2"/>
      <c r="C8192" s="2"/>
      <c r="E8192" s="2"/>
      <c r="G8192" s="2"/>
      <c r="H8192" s="6"/>
      <c r="I8192" s="9"/>
      <c r="J8192" s="9"/>
      <c r="K8192" s="9"/>
    </row>
    <row r="8193" spans="1:11" x14ac:dyDescent="0.25">
      <c r="A8193" s="2"/>
      <c r="B8193" s="2"/>
      <c r="C8193" s="2"/>
      <c r="E8193" s="2"/>
      <c r="G8193" s="2"/>
      <c r="H8193" s="6"/>
      <c r="I8193" s="9"/>
      <c r="J8193" s="9"/>
      <c r="K8193" s="9"/>
    </row>
    <row r="8194" spans="1:11" x14ac:dyDescent="0.25">
      <c r="A8194" s="2"/>
      <c r="B8194" s="2"/>
      <c r="C8194" s="2"/>
      <c r="E8194" s="2"/>
      <c r="G8194" s="2"/>
      <c r="H8194" s="6"/>
      <c r="I8194" s="9"/>
      <c r="J8194" s="9"/>
      <c r="K8194" s="9"/>
    </row>
    <row r="8195" spans="1:11" x14ac:dyDescent="0.25">
      <c r="A8195" s="2"/>
      <c r="B8195" s="2"/>
      <c r="C8195" s="2"/>
      <c r="E8195" s="2"/>
      <c r="G8195" s="2"/>
      <c r="H8195" s="6"/>
      <c r="I8195" s="9"/>
      <c r="J8195" s="9"/>
      <c r="K8195" s="9"/>
    </row>
    <row r="8196" spans="1:11" x14ac:dyDescent="0.25">
      <c r="A8196" s="2"/>
      <c r="B8196" s="2"/>
      <c r="C8196" s="2"/>
      <c r="E8196" s="2"/>
      <c r="G8196" s="2"/>
      <c r="H8196" s="6"/>
      <c r="I8196" s="9"/>
      <c r="J8196" s="9"/>
      <c r="K8196" s="9"/>
    </row>
    <row r="8197" spans="1:11" x14ac:dyDescent="0.25">
      <c r="A8197" s="2"/>
      <c r="B8197" s="2"/>
      <c r="C8197" s="2"/>
      <c r="E8197" s="2"/>
      <c r="G8197" s="2"/>
      <c r="H8197" s="6"/>
      <c r="I8197" s="9"/>
      <c r="J8197" s="9"/>
      <c r="K8197" s="9"/>
    </row>
    <row r="8198" spans="1:11" x14ac:dyDescent="0.25">
      <c r="A8198" s="2"/>
      <c r="B8198" s="2"/>
      <c r="C8198" s="2"/>
      <c r="E8198" s="2"/>
      <c r="G8198" s="2"/>
      <c r="H8198" s="6"/>
      <c r="I8198" s="9"/>
      <c r="J8198" s="9"/>
      <c r="K8198" s="9"/>
    </row>
    <row r="8199" spans="1:11" x14ac:dyDescent="0.25">
      <c r="A8199" s="2"/>
      <c r="B8199" s="2"/>
      <c r="C8199" s="2"/>
      <c r="E8199" s="2"/>
      <c r="G8199" s="2"/>
      <c r="H8199" s="6"/>
      <c r="I8199" s="9"/>
      <c r="J8199" s="9"/>
      <c r="K8199" s="9"/>
    </row>
    <row r="8200" spans="1:11" x14ac:dyDescent="0.25">
      <c r="A8200" s="2"/>
      <c r="B8200" s="2"/>
      <c r="C8200" s="2"/>
      <c r="E8200" s="2"/>
      <c r="G8200" s="2"/>
      <c r="H8200" s="6"/>
      <c r="I8200" s="9"/>
      <c r="J8200" s="9"/>
      <c r="K8200" s="9"/>
    </row>
    <row r="8201" spans="1:11" x14ac:dyDescent="0.25">
      <c r="A8201" s="2"/>
      <c r="B8201" s="2"/>
      <c r="C8201" s="2"/>
      <c r="E8201" s="2"/>
      <c r="G8201" s="2"/>
      <c r="H8201" s="6"/>
      <c r="I8201" s="9"/>
      <c r="J8201" s="9"/>
      <c r="K8201" s="9"/>
    </row>
    <row r="8202" spans="1:11" x14ac:dyDescent="0.25">
      <c r="A8202" s="2"/>
      <c r="B8202" s="2"/>
      <c r="C8202" s="2"/>
      <c r="E8202" s="2"/>
      <c r="G8202" s="2"/>
      <c r="H8202" s="6"/>
      <c r="I8202" s="9"/>
      <c r="J8202" s="9"/>
      <c r="K8202" s="9"/>
    </row>
    <row r="8203" spans="1:11" x14ac:dyDescent="0.25">
      <c r="A8203" s="2"/>
      <c r="B8203" s="2"/>
      <c r="C8203" s="2"/>
      <c r="E8203" s="2"/>
      <c r="G8203" s="2"/>
      <c r="H8203" s="6"/>
      <c r="I8203" s="9"/>
      <c r="J8203" s="9"/>
      <c r="K8203" s="9"/>
    </row>
    <row r="8204" spans="1:11" x14ac:dyDescent="0.25">
      <c r="A8204" s="2"/>
      <c r="B8204" s="2"/>
      <c r="C8204" s="2"/>
      <c r="E8204" s="2"/>
      <c r="G8204" s="2"/>
      <c r="H8204" s="6"/>
      <c r="I8204" s="9"/>
      <c r="J8204" s="9"/>
      <c r="K8204" s="9"/>
    </row>
    <row r="8205" spans="1:11" x14ac:dyDescent="0.25">
      <c r="A8205" s="2"/>
      <c r="B8205" s="2"/>
      <c r="C8205" s="2"/>
      <c r="E8205" s="2"/>
      <c r="G8205" s="2"/>
      <c r="H8205" s="6"/>
      <c r="I8205" s="9"/>
      <c r="J8205" s="9"/>
      <c r="K8205" s="9"/>
    </row>
    <row r="8206" spans="1:11" x14ac:dyDescent="0.25">
      <c r="A8206" s="2"/>
      <c r="B8206" s="2"/>
      <c r="C8206" s="2"/>
      <c r="E8206" s="2"/>
      <c r="G8206" s="2"/>
      <c r="H8206" s="6"/>
      <c r="I8206" s="9"/>
      <c r="J8206" s="9"/>
      <c r="K8206" s="9"/>
    </row>
    <row r="8207" spans="1:11" x14ac:dyDescent="0.25">
      <c r="A8207" s="2"/>
      <c r="B8207" s="2"/>
      <c r="C8207" s="2"/>
      <c r="E8207" s="2"/>
      <c r="G8207" s="2"/>
      <c r="H8207" s="6"/>
      <c r="I8207" s="9"/>
      <c r="J8207" s="9"/>
      <c r="K8207" s="9"/>
    </row>
    <row r="8208" spans="1:11" x14ac:dyDescent="0.25">
      <c r="A8208" s="2"/>
      <c r="B8208" s="2"/>
      <c r="C8208" s="2"/>
      <c r="E8208" s="2"/>
      <c r="G8208" s="2"/>
      <c r="H8208" s="6"/>
      <c r="I8208" s="9"/>
      <c r="J8208" s="9"/>
      <c r="K8208" s="9"/>
    </row>
    <row r="8209" spans="1:11" x14ac:dyDescent="0.25">
      <c r="A8209" s="2"/>
      <c r="B8209" s="2"/>
      <c r="C8209" s="2"/>
      <c r="E8209" s="2"/>
      <c r="G8209" s="2"/>
      <c r="H8209" s="6"/>
      <c r="I8209" s="9"/>
      <c r="J8209" s="9"/>
      <c r="K8209" s="9"/>
    </row>
    <row r="8210" spans="1:11" x14ac:dyDescent="0.25">
      <c r="A8210" s="2"/>
      <c r="B8210" s="2"/>
      <c r="C8210" s="2"/>
      <c r="E8210" s="2"/>
      <c r="G8210" s="2"/>
      <c r="H8210" s="6"/>
      <c r="I8210" s="9"/>
      <c r="J8210" s="9"/>
      <c r="K8210" s="9"/>
    </row>
    <row r="8211" spans="1:11" x14ac:dyDescent="0.25">
      <c r="A8211" s="2"/>
      <c r="B8211" s="2"/>
      <c r="C8211" s="2"/>
      <c r="E8211" s="2"/>
      <c r="G8211" s="2"/>
      <c r="H8211" s="6"/>
      <c r="I8211" s="9"/>
      <c r="J8211" s="9"/>
      <c r="K8211" s="9"/>
    </row>
    <row r="8212" spans="1:11" x14ac:dyDescent="0.25">
      <c r="A8212" s="2"/>
      <c r="B8212" s="2"/>
      <c r="C8212" s="2"/>
      <c r="E8212" s="2"/>
      <c r="G8212" s="2"/>
      <c r="H8212" s="6"/>
      <c r="I8212" s="9"/>
      <c r="J8212" s="9"/>
      <c r="K8212" s="9"/>
    </row>
    <row r="8213" spans="1:11" x14ac:dyDescent="0.25">
      <c r="A8213" s="2"/>
      <c r="B8213" s="2"/>
      <c r="C8213" s="2"/>
      <c r="E8213" s="2"/>
      <c r="G8213" s="2"/>
      <c r="H8213" s="6"/>
      <c r="I8213" s="9"/>
      <c r="J8213" s="9"/>
      <c r="K8213" s="9"/>
    </row>
    <row r="8214" spans="1:11" x14ac:dyDescent="0.25">
      <c r="A8214" s="2"/>
      <c r="B8214" s="2"/>
      <c r="C8214" s="2"/>
      <c r="E8214" s="2"/>
      <c r="G8214" s="2"/>
      <c r="H8214" s="6"/>
      <c r="I8214" s="9"/>
      <c r="J8214" s="9"/>
      <c r="K8214" s="9"/>
    </row>
    <row r="8215" spans="1:11" x14ac:dyDescent="0.25">
      <c r="A8215" s="2"/>
      <c r="B8215" s="2"/>
      <c r="C8215" s="2"/>
      <c r="E8215" s="2"/>
      <c r="G8215" s="2"/>
      <c r="H8215" s="6"/>
      <c r="I8215" s="9"/>
      <c r="J8215" s="9"/>
      <c r="K8215" s="9"/>
    </row>
    <row r="8216" spans="1:11" x14ac:dyDescent="0.25">
      <c r="A8216" s="2"/>
      <c r="B8216" s="2"/>
      <c r="C8216" s="2"/>
      <c r="E8216" s="2"/>
      <c r="G8216" s="2"/>
      <c r="H8216" s="6"/>
      <c r="I8216" s="9"/>
      <c r="J8216" s="9"/>
      <c r="K8216" s="9"/>
    </row>
    <row r="8217" spans="1:11" x14ac:dyDescent="0.25">
      <c r="A8217" s="2"/>
      <c r="B8217" s="2"/>
      <c r="C8217" s="2"/>
      <c r="E8217" s="2"/>
      <c r="G8217" s="2"/>
      <c r="H8217" s="6"/>
      <c r="I8217" s="9"/>
      <c r="J8217" s="9"/>
      <c r="K8217" s="9"/>
    </row>
    <row r="8218" spans="1:11" x14ac:dyDescent="0.25">
      <c r="A8218" s="2"/>
      <c r="B8218" s="2"/>
      <c r="C8218" s="2"/>
      <c r="E8218" s="2"/>
      <c r="G8218" s="2"/>
      <c r="H8218" s="6"/>
      <c r="I8218" s="9"/>
      <c r="J8218" s="9"/>
      <c r="K8218" s="9"/>
    </row>
    <row r="8219" spans="1:11" x14ac:dyDescent="0.25">
      <c r="A8219" s="2"/>
      <c r="B8219" s="2"/>
      <c r="C8219" s="2"/>
      <c r="E8219" s="2"/>
      <c r="G8219" s="2"/>
      <c r="H8219" s="6"/>
      <c r="I8219" s="9"/>
      <c r="J8219" s="9"/>
      <c r="K8219" s="9"/>
    </row>
    <row r="8220" spans="1:11" x14ac:dyDescent="0.25">
      <c r="A8220" s="2"/>
      <c r="B8220" s="2"/>
      <c r="C8220" s="2"/>
      <c r="E8220" s="2"/>
      <c r="G8220" s="2"/>
      <c r="H8220" s="6"/>
      <c r="I8220" s="9"/>
      <c r="J8220" s="9"/>
      <c r="K8220" s="9"/>
    </row>
    <row r="8221" spans="1:11" x14ac:dyDescent="0.25">
      <c r="A8221" s="2"/>
      <c r="B8221" s="2"/>
      <c r="C8221" s="2"/>
      <c r="E8221" s="2"/>
      <c r="G8221" s="2"/>
      <c r="H8221" s="6"/>
      <c r="I8221" s="9"/>
      <c r="J8221" s="9"/>
      <c r="K8221" s="9"/>
    </row>
    <row r="8222" spans="1:11" x14ac:dyDescent="0.25">
      <c r="A8222" s="2"/>
      <c r="B8222" s="2"/>
      <c r="C8222" s="2"/>
      <c r="E8222" s="2"/>
      <c r="G8222" s="2"/>
      <c r="H8222" s="6"/>
      <c r="I8222" s="9"/>
      <c r="J8222" s="9"/>
      <c r="K8222" s="9"/>
    </row>
    <row r="8223" spans="1:11" x14ac:dyDescent="0.25">
      <c r="A8223" s="2"/>
      <c r="B8223" s="2"/>
      <c r="C8223" s="2"/>
      <c r="E8223" s="2"/>
      <c r="G8223" s="2"/>
      <c r="H8223" s="6"/>
      <c r="I8223" s="9"/>
      <c r="J8223" s="9"/>
      <c r="K8223" s="9"/>
    </row>
    <row r="8224" spans="1:11" x14ac:dyDescent="0.25">
      <c r="A8224" s="2"/>
      <c r="B8224" s="2"/>
      <c r="C8224" s="2"/>
      <c r="E8224" s="2"/>
      <c r="G8224" s="2"/>
      <c r="H8224" s="6"/>
      <c r="I8224" s="9"/>
      <c r="J8224" s="9"/>
      <c r="K8224" s="9"/>
    </row>
    <row r="8225" spans="1:11" x14ac:dyDescent="0.25">
      <c r="A8225" s="2"/>
      <c r="B8225" s="2"/>
      <c r="C8225" s="2"/>
      <c r="E8225" s="2"/>
      <c r="G8225" s="2"/>
      <c r="H8225" s="6"/>
      <c r="I8225" s="9"/>
      <c r="J8225" s="9"/>
      <c r="K8225" s="9"/>
    </row>
    <row r="8226" spans="1:11" x14ac:dyDescent="0.25">
      <c r="A8226" s="2"/>
      <c r="B8226" s="2"/>
      <c r="C8226" s="2"/>
      <c r="E8226" s="2"/>
      <c r="G8226" s="2"/>
      <c r="H8226" s="6"/>
      <c r="I8226" s="9"/>
      <c r="J8226" s="9"/>
      <c r="K8226" s="9"/>
    </row>
    <row r="8227" spans="1:11" x14ac:dyDescent="0.25">
      <c r="A8227" s="2"/>
      <c r="B8227" s="2"/>
      <c r="C8227" s="2"/>
      <c r="E8227" s="2"/>
      <c r="G8227" s="2"/>
      <c r="H8227" s="6"/>
      <c r="I8227" s="9"/>
      <c r="J8227" s="9"/>
      <c r="K8227" s="9"/>
    </row>
    <row r="8228" spans="1:11" x14ac:dyDescent="0.25">
      <c r="A8228" s="2"/>
      <c r="B8228" s="2"/>
      <c r="C8228" s="2"/>
      <c r="E8228" s="2"/>
      <c r="G8228" s="2"/>
      <c r="H8228" s="6"/>
      <c r="I8228" s="9"/>
      <c r="J8228" s="9"/>
      <c r="K8228" s="9"/>
    </row>
    <row r="8229" spans="1:11" x14ac:dyDescent="0.25">
      <c r="A8229" s="2"/>
      <c r="B8229" s="2"/>
      <c r="C8229" s="2"/>
      <c r="E8229" s="2"/>
      <c r="G8229" s="2"/>
      <c r="H8229" s="6"/>
      <c r="I8229" s="9"/>
      <c r="J8229" s="9"/>
      <c r="K8229" s="9"/>
    </row>
    <row r="8230" spans="1:11" x14ac:dyDescent="0.25">
      <c r="A8230" s="2"/>
      <c r="B8230" s="2"/>
      <c r="C8230" s="2"/>
      <c r="E8230" s="2"/>
      <c r="G8230" s="2"/>
      <c r="H8230" s="6"/>
      <c r="I8230" s="9"/>
      <c r="J8230" s="9"/>
      <c r="K8230" s="9"/>
    </row>
    <row r="8231" spans="1:11" x14ac:dyDescent="0.25">
      <c r="A8231" s="2"/>
      <c r="B8231" s="2"/>
      <c r="C8231" s="2"/>
      <c r="E8231" s="2"/>
      <c r="G8231" s="2"/>
      <c r="H8231" s="6"/>
      <c r="I8231" s="9"/>
      <c r="J8231" s="9"/>
      <c r="K8231" s="9"/>
    </row>
    <row r="8232" spans="1:11" x14ac:dyDescent="0.25">
      <c r="A8232" s="2"/>
      <c r="B8232" s="2"/>
      <c r="C8232" s="2"/>
      <c r="E8232" s="2"/>
      <c r="G8232" s="2"/>
      <c r="H8232" s="6"/>
      <c r="I8232" s="9"/>
      <c r="J8232" s="9"/>
      <c r="K8232" s="9"/>
    </row>
    <row r="8233" spans="1:11" x14ac:dyDescent="0.25">
      <c r="A8233" s="2"/>
      <c r="B8233" s="2"/>
      <c r="C8233" s="2"/>
      <c r="E8233" s="2"/>
      <c r="G8233" s="2"/>
      <c r="H8233" s="6"/>
      <c r="I8233" s="9"/>
      <c r="J8233" s="9"/>
      <c r="K8233" s="9"/>
    </row>
    <row r="8234" spans="1:11" x14ac:dyDescent="0.25">
      <c r="A8234" s="2"/>
      <c r="B8234" s="2"/>
      <c r="C8234" s="2"/>
      <c r="E8234" s="2"/>
      <c r="G8234" s="2"/>
      <c r="H8234" s="6"/>
      <c r="I8234" s="9"/>
      <c r="J8234" s="9"/>
      <c r="K8234" s="9"/>
    </row>
    <row r="8235" spans="1:11" x14ac:dyDescent="0.25">
      <c r="A8235" s="2"/>
      <c r="B8235" s="2"/>
      <c r="C8235" s="2"/>
      <c r="E8235" s="2"/>
      <c r="G8235" s="2"/>
      <c r="H8235" s="6"/>
      <c r="I8235" s="9"/>
      <c r="J8235" s="9"/>
      <c r="K8235" s="9"/>
    </row>
    <row r="8236" spans="1:11" x14ac:dyDescent="0.25">
      <c r="A8236" s="2"/>
      <c r="B8236" s="2"/>
      <c r="C8236" s="2"/>
      <c r="E8236" s="2"/>
      <c r="G8236" s="2"/>
      <c r="H8236" s="6"/>
      <c r="I8236" s="9"/>
      <c r="J8236" s="9"/>
      <c r="K8236" s="9"/>
    </row>
    <row r="8237" spans="1:11" x14ac:dyDescent="0.25">
      <c r="A8237" s="2"/>
      <c r="B8237" s="2"/>
      <c r="C8237" s="2"/>
      <c r="E8237" s="2"/>
      <c r="G8237" s="2"/>
      <c r="H8237" s="6"/>
      <c r="I8237" s="9"/>
      <c r="J8237" s="9"/>
      <c r="K8237" s="9"/>
    </row>
    <row r="8238" spans="1:11" x14ac:dyDescent="0.25">
      <c r="A8238" s="2"/>
      <c r="B8238" s="2"/>
      <c r="C8238" s="2"/>
      <c r="E8238" s="2"/>
      <c r="G8238" s="2"/>
      <c r="H8238" s="6"/>
      <c r="I8238" s="9"/>
      <c r="J8238" s="9"/>
      <c r="K8238" s="9"/>
    </row>
    <row r="8239" spans="1:11" x14ac:dyDescent="0.25">
      <c r="A8239" s="2"/>
      <c r="B8239" s="2"/>
      <c r="C8239" s="2"/>
      <c r="E8239" s="2"/>
      <c r="G8239" s="2"/>
      <c r="H8239" s="6"/>
      <c r="I8239" s="9"/>
      <c r="J8239" s="9"/>
      <c r="K8239" s="9"/>
    </row>
    <row r="8240" spans="1:11" x14ac:dyDescent="0.25">
      <c r="A8240" s="2"/>
      <c r="B8240" s="2"/>
      <c r="C8240" s="2"/>
      <c r="E8240" s="2"/>
      <c r="G8240" s="2"/>
      <c r="H8240" s="6"/>
      <c r="I8240" s="9"/>
      <c r="J8240" s="9"/>
      <c r="K8240" s="9"/>
    </row>
    <row r="8241" spans="1:11" x14ac:dyDescent="0.25">
      <c r="A8241" s="2"/>
      <c r="B8241" s="2"/>
      <c r="C8241" s="2"/>
      <c r="E8241" s="2"/>
      <c r="G8241" s="2"/>
      <c r="H8241" s="6"/>
      <c r="I8241" s="9"/>
      <c r="J8241" s="9"/>
      <c r="K8241" s="9"/>
    </row>
    <row r="8242" spans="1:11" x14ac:dyDescent="0.25">
      <c r="A8242" s="2"/>
      <c r="B8242" s="2"/>
      <c r="C8242" s="2"/>
      <c r="E8242" s="2"/>
      <c r="G8242" s="2"/>
      <c r="H8242" s="6"/>
      <c r="I8242" s="9"/>
      <c r="J8242" s="9"/>
      <c r="K8242" s="9"/>
    </row>
    <row r="8243" spans="1:11" x14ac:dyDescent="0.25">
      <c r="A8243" s="2"/>
      <c r="B8243" s="2"/>
      <c r="C8243" s="2"/>
      <c r="E8243" s="2"/>
      <c r="G8243" s="2"/>
      <c r="H8243" s="6"/>
      <c r="I8243" s="9"/>
      <c r="J8243" s="9"/>
      <c r="K8243" s="9"/>
    </row>
    <row r="8244" spans="1:11" x14ac:dyDescent="0.25">
      <c r="A8244" s="2"/>
      <c r="B8244" s="2"/>
      <c r="C8244" s="2"/>
      <c r="E8244" s="2"/>
      <c r="G8244" s="2"/>
      <c r="H8244" s="6"/>
      <c r="I8244" s="9"/>
      <c r="J8244" s="9"/>
      <c r="K8244" s="9"/>
    </row>
    <row r="8245" spans="1:11" x14ac:dyDescent="0.25">
      <c r="A8245" s="2"/>
      <c r="B8245" s="2"/>
      <c r="C8245" s="2"/>
      <c r="E8245" s="2"/>
      <c r="G8245" s="2"/>
      <c r="H8245" s="6"/>
      <c r="I8245" s="9"/>
      <c r="J8245" s="9"/>
      <c r="K8245" s="9"/>
    </row>
    <row r="8246" spans="1:11" x14ac:dyDescent="0.25">
      <c r="A8246" s="2"/>
      <c r="B8246" s="2"/>
      <c r="C8246" s="2"/>
      <c r="E8246" s="2"/>
      <c r="G8246" s="2"/>
      <c r="H8246" s="6"/>
      <c r="I8246" s="9"/>
      <c r="J8246" s="9"/>
      <c r="K8246" s="9"/>
    </row>
    <row r="8247" spans="1:11" x14ac:dyDescent="0.25">
      <c r="A8247" s="2"/>
      <c r="B8247" s="2"/>
      <c r="C8247" s="2"/>
      <c r="E8247" s="2"/>
      <c r="G8247" s="2"/>
      <c r="H8247" s="6"/>
      <c r="I8247" s="9"/>
      <c r="J8247" s="9"/>
      <c r="K8247" s="9"/>
    </row>
    <row r="8248" spans="1:11" x14ac:dyDescent="0.25">
      <c r="A8248" s="2"/>
      <c r="B8248" s="2"/>
      <c r="C8248" s="2"/>
      <c r="E8248" s="2"/>
      <c r="G8248" s="2"/>
      <c r="H8248" s="6"/>
      <c r="I8248" s="9"/>
      <c r="J8248" s="9"/>
      <c r="K8248" s="9"/>
    </row>
    <row r="8249" spans="1:11" x14ac:dyDescent="0.25">
      <c r="A8249" s="2"/>
      <c r="B8249" s="2"/>
      <c r="C8249" s="2"/>
      <c r="E8249" s="2"/>
      <c r="G8249" s="2"/>
      <c r="H8249" s="6"/>
      <c r="I8249" s="9"/>
      <c r="J8249" s="9"/>
      <c r="K8249" s="9"/>
    </row>
    <row r="8250" spans="1:11" x14ac:dyDescent="0.25">
      <c r="A8250" s="2"/>
      <c r="B8250" s="2"/>
      <c r="C8250" s="2"/>
      <c r="E8250" s="2"/>
      <c r="G8250" s="2"/>
      <c r="H8250" s="6"/>
      <c r="I8250" s="9"/>
      <c r="J8250" s="9"/>
      <c r="K8250" s="9"/>
    </row>
    <row r="8251" spans="1:11" x14ac:dyDescent="0.25">
      <c r="A8251" s="2"/>
      <c r="B8251" s="2"/>
      <c r="C8251" s="2"/>
      <c r="E8251" s="2"/>
      <c r="G8251" s="2"/>
      <c r="H8251" s="6"/>
      <c r="I8251" s="9"/>
      <c r="J8251" s="9"/>
      <c r="K8251" s="9"/>
    </row>
    <row r="8252" spans="1:11" x14ac:dyDescent="0.25">
      <c r="A8252" s="2"/>
      <c r="B8252" s="2"/>
      <c r="C8252" s="2"/>
      <c r="E8252" s="2"/>
      <c r="G8252" s="2"/>
      <c r="H8252" s="6"/>
      <c r="I8252" s="9"/>
      <c r="J8252" s="9"/>
      <c r="K8252" s="9"/>
    </row>
    <row r="8253" spans="1:11" x14ac:dyDescent="0.25">
      <c r="A8253" s="2"/>
      <c r="B8253" s="2"/>
      <c r="C8253" s="2"/>
      <c r="E8253" s="2"/>
      <c r="G8253" s="2"/>
      <c r="H8253" s="6"/>
      <c r="I8253" s="9"/>
      <c r="J8253" s="9"/>
      <c r="K8253" s="9"/>
    </row>
    <row r="8254" spans="1:11" x14ac:dyDescent="0.25">
      <c r="A8254" s="2"/>
      <c r="B8254" s="2"/>
      <c r="C8254" s="2"/>
      <c r="E8254" s="2"/>
      <c r="G8254" s="2"/>
      <c r="H8254" s="6"/>
      <c r="I8254" s="9"/>
      <c r="J8254" s="9"/>
      <c r="K8254" s="9"/>
    </row>
    <row r="8255" spans="1:11" x14ac:dyDescent="0.25">
      <c r="A8255" s="2"/>
      <c r="B8255" s="2"/>
      <c r="C8255" s="2"/>
      <c r="E8255" s="2"/>
      <c r="G8255" s="2"/>
      <c r="H8255" s="6"/>
      <c r="I8255" s="9"/>
      <c r="J8255" s="9"/>
      <c r="K8255" s="9"/>
    </row>
    <row r="8256" spans="1:11" x14ac:dyDescent="0.25">
      <c r="A8256" s="2"/>
      <c r="B8256" s="2"/>
      <c r="C8256" s="2"/>
      <c r="E8256" s="2"/>
      <c r="G8256" s="2"/>
      <c r="H8256" s="6"/>
      <c r="I8256" s="9"/>
      <c r="J8256" s="9"/>
      <c r="K8256" s="9"/>
    </row>
    <row r="8257" spans="1:11" x14ac:dyDescent="0.25">
      <c r="A8257" s="2"/>
      <c r="B8257" s="2"/>
      <c r="C8257" s="2"/>
      <c r="E8257" s="2"/>
      <c r="G8257" s="2"/>
      <c r="H8257" s="6"/>
      <c r="I8257" s="9"/>
      <c r="J8257" s="9"/>
      <c r="K8257" s="9"/>
    </row>
    <row r="8258" spans="1:11" x14ac:dyDescent="0.25">
      <c r="A8258" s="2"/>
      <c r="B8258" s="2"/>
      <c r="C8258" s="2"/>
      <c r="E8258" s="2"/>
      <c r="G8258" s="2"/>
      <c r="H8258" s="6"/>
      <c r="I8258" s="9"/>
      <c r="J8258" s="9"/>
      <c r="K8258" s="9"/>
    </row>
    <row r="8259" spans="1:11" x14ac:dyDescent="0.25">
      <c r="A8259" s="2"/>
      <c r="B8259" s="2"/>
      <c r="C8259" s="2"/>
      <c r="E8259" s="2"/>
      <c r="G8259" s="2"/>
      <c r="H8259" s="6"/>
      <c r="I8259" s="9"/>
      <c r="J8259" s="9"/>
      <c r="K8259" s="9"/>
    </row>
    <row r="8260" spans="1:11" x14ac:dyDescent="0.25">
      <c r="A8260" s="2"/>
      <c r="B8260" s="2"/>
      <c r="C8260" s="2"/>
      <c r="E8260" s="2"/>
      <c r="G8260" s="2"/>
      <c r="H8260" s="6"/>
      <c r="I8260" s="9"/>
      <c r="J8260" s="9"/>
      <c r="K8260" s="9"/>
    </row>
    <row r="8261" spans="1:11" x14ac:dyDescent="0.25">
      <c r="A8261" s="2"/>
      <c r="B8261" s="2"/>
      <c r="C8261" s="2"/>
      <c r="E8261" s="2"/>
      <c r="G8261" s="2"/>
      <c r="H8261" s="6"/>
      <c r="I8261" s="9"/>
      <c r="J8261" s="9"/>
      <c r="K8261" s="9"/>
    </row>
    <row r="8262" spans="1:11" x14ac:dyDescent="0.25">
      <c r="A8262" s="2"/>
      <c r="B8262" s="2"/>
      <c r="C8262" s="2"/>
      <c r="E8262" s="2"/>
      <c r="G8262" s="2"/>
      <c r="H8262" s="6"/>
      <c r="I8262" s="9"/>
      <c r="J8262" s="9"/>
      <c r="K8262" s="9"/>
    </row>
    <row r="8263" spans="1:11" x14ac:dyDescent="0.25">
      <c r="A8263" s="2"/>
      <c r="B8263" s="2"/>
      <c r="C8263" s="2"/>
      <c r="E8263" s="2"/>
      <c r="G8263" s="2"/>
      <c r="H8263" s="6"/>
      <c r="I8263" s="9"/>
      <c r="J8263" s="9"/>
      <c r="K8263" s="9"/>
    </row>
    <row r="8264" spans="1:11" x14ac:dyDescent="0.25">
      <c r="A8264" s="2"/>
      <c r="B8264" s="2"/>
      <c r="C8264" s="2"/>
      <c r="E8264" s="2"/>
      <c r="G8264" s="2"/>
      <c r="H8264" s="6"/>
      <c r="I8264" s="9"/>
      <c r="J8264" s="9"/>
      <c r="K8264" s="9"/>
    </row>
    <row r="8265" spans="1:11" x14ac:dyDescent="0.25">
      <c r="A8265" s="2"/>
      <c r="B8265" s="2"/>
      <c r="C8265" s="2"/>
      <c r="E8265" s="2"/>
      <c r="G8265" s="2"/>
      <c r="H8265" s="6"/>
      <c r="I8265" s="9"/>
      <c r="J8265" s="9"/>
      <c r="K8265" s="9"/>
    </row>
    <row r="8266" spans="1:11" x14ac:dyDescent="0.25">
      <c r="A8266" s="2"/>
      <c r="B8266" s="2"/>
      <c r="C8266" s="2"/>
      <c r="E8266" s="2"/>
      <c r="G8266" s="2"/>
      <c r="H8266" s="6"/>
      <c r="I8266" s="9"/>
      <c r="J8266" s="9"/>
      <c r="K8266" s="9"/>
    </row>
    <row r="8267" spans="1:11" x14ac:dyDescent="0.25">
      <c r="A8267" s="2"/>
      <c r="B8267" s="2"/>
      <c r="C8267" s="2"/>
      <c r="E8267" s="2"/>
      <c r="G8267" s="2"/>
      <c r="H8267" s="6"/>
      <c r="I8267" s="9"/>
      <c r="J8267" s="9"/>
      <c r="K8267" s="9"/>
    </row>
    <row r="8268" spans="1:11" x14ac:dyDescent="0.25">
      <c r="A8268" s="2"/>
      <c r="B8268" s="2"/>
      <c r="C8268" s="2"/>
      <c r="E8268" s="2"/>
      <c r="G8268" s="2"/>
      <c r="H8268" s="6"/>
      <c r="I8268" s="9"/>
      <c r="J8268" s="9"/>
      <c r="K8268" s="9"/>
    </row>
    <row r="8269" spans="1:11" x14ac:dyDescent="0.25">
      <c r="A8269" s="2"/>
      <c r="B8269" s="2"/>
      <c r="C8269" s="2"/>
      <c r="E8269" s="2"/>
      <c r="G8269" s="2"/>
      <c r="H8269" s="6"/>
      <c r="I8269" s="9"/>
      <c r="J8269" s="9"/>
      <c r="K8269" s="9"/>
    </row>
    <row r="8270" spans="1:11" x14ac:dyDescent="0.25">
      <c r="A8270" s="2"/>
      <c r="B8270" s="2"/>
      <c r="C8270" s="2"/>
      <c r="E8270" s="2"/>
      <c r="G8270" s="2"/>
      <c r="H8270" s="6"/>
      <c r="I8270" s="9"/>
      <c r="J8270" s="9"/>
      <c r="K8270" s="9"/>
    </row>
    <row r="8271" spans="1:11" x14ac:dyDescent="0.25">
      <c r="A8271" s="2"/>
      <c r="B8271" s="2"/>
      <c r="C8271" s="2"/>
      <c r="E8271" s="2"/>
      <c r="G8271" s="2"/>
      <c r="H8271" s="6"/>
      <c r="I8271" s="9"/>
      <c r="J8271" s="9"/>
      <c r="K8271" s="9"/>
    </row>
    <row r="8272" spans="1:11" x14ac:dyDescent="0.25">
      <c r="A8272" s="2"/>
      <c r="B8272" s="2"/>
      <c r="C8272" s="2"/>
      <c r="E8272" s="2"/>
      <c r="G8272" s="2"/>
      <c r="H8272" s="6"/>
      <c r="I8272" s="9"/>
      <c r="J8272" s="9"/>
      <c r="K8272" s="9"/>
    </row>
    <row r="8273" spans="1:11" x14ac:dyDescent="0.25">
      <c r="A8273" s="2"/>
      <c r="B8273" s="2"/>
      <c r="C8273" s="2"/>
      <c r="E8273" s="2"/>
      <c r="G8273" s="2"/>
      <c r="H8273" s="6"/>
      <c r="I8273" s="9"/>
      <c r="J8273" s="9"/>
      <c r="K8273" s="9"/>
    </row>
    <row r="8274" spans="1:11" x14ac:dyDescent="0.25">
      <c r="A8274" s="2"/>
      <c r="B8274" s="2"/>
      <c r="C8274" s="2"/>
      <c r="E8274" s="2"/>
      <c r="G8274" s="2"/>
      <c r="H8274" s="6"/>
      <c r="I8274" s="9"/>
      <c r="J8274" s="9"/>
      <c r="K8274" s="9"/>
    </row>
    <row r="8275" spans="1:11" x14ac:dyDescent="0.25">
      <c r="A8275" s="2"/>
      <c r="B8275" s="2"/>
      <c r="C8275" s="2"/>
      <c r="E8275" s="2"/>
      <c r="G8275" s="2"/>
      <c r="H8275" s="6"/>
      <c r="I8275" s="9"/>
      <c r="J8275" s="9"/>
      <c r="K8275" s="9"/>
    </row>
    <row r="8276" spans="1:11" x14ac:dyDescent="0.25">
      <c r="A8276" s="2"/>
      <c r="B8276" s="2"/>
      <c r="C8276" s="2"/>
      <c r="E8276" s="2"/>
      <c r="G8276" s="2"/>
      <c r="H8276" s="6"/>
      <c r="I8276" s="9"/>
      <c r="J8276" s="9"/>
      <c r="K8276" s="9"/>
    </row>
    <row r="8277" spans="1:11" x14ac:dyDescent="0.25">
      <c r="A8277" s="2"/>
      <c r="B8277" s="2"/>
      <c r="C8277" s="2"/>
      <c r="E8277" s="2"/>
      <c r="G8277" s="2"/>
      <c r="H8277" s="6"/>
      <c r="I8277" s="9"/>
      <c r="J8277" s="9"/>
      <c r="K8277" s="9"/>
    </row>
    <row r="8278" spans="1:11" x14ac:dyDescent="0.25">
      <c r="A8278" s="2"/>
      <c r="B8278" s="2"/>
      <c r="C8278" s="2"/>
      <c r="E8278" s="2"/>
      <c r="G8278" s="2"/>
      <c r="H8278" s="6"/>
      <c r="I8278" s="9"/>
      <c r="J8278" s="9"/>
      <c r="K8278" s="9"/>
    </row>
    <row r="8279" spans="1:11" x14ac:dyDescent="0.25">
      <c r="A8279" s="2"/>
      <c r="B8279" s="2"/>
      <c r="C8279" s="2"/>
      <c r="E8279" s="2"/>
      <c r="G8279" s="2"/>
      <c r="H8279" s="6"/>
      <c r="I8279" s="9"/>
      <c r="J8279" s="9"/>
      <c r="K8279" s="9"/>
    </row>
    <row r="8280" spans="1:11" x14ac:dyDescent="0.25">
      <c r="A8280" s="2"/>
      <c r="B8280" s="2"/>
      <c r="C8280" s="2"/>
      <c r="E8280" s="2"/>
      <c r="G8280" s="2"/>
      <c r="H8280" s="6"/>
      <c r="I8280" s="9"/>
      <c r="J8280" s="9"/>
      <c r="K8280" s="9"/>
    </row>
    <row r="8281" spans="1:11" x14ac:dyDescent="0.25">
      <c r="A8281" s="2"/>
      <c r="B8281" s="2"/>
      <c r="C8281" s="2"/>
      <c r="E8281" s="2"/>
      <c r="G8281" s="2"/>
      <c r="H8281" s="6"/>
      <c r="I8281" s="9"/>
      <c r="J8281" s="9"/>
      <c r="K8281" s="9"/>
    </row>
    <row r="8282" spans="1:11" x14ac:dyDescent="0.25">
      <c r="A8282" s="2"/>
      <c r="B8282" s="2"/>
      <c r="C8282" s="2"/>
      <c r="E8282" s="2"/>
      <c r="G8282" s="2"/>
      <c r="H8282" s="6"/>
      <c r="I8282" s="9"/>
      <c r="J8282" s="9"/>
      <c r="K8282" s="9"/>
    </row>
    <row r="8283" spans="1:11" x14ac:dyDescent="0.25">
      <c r="A8283" s="2"/>
      <c r="B8283" s="2"/>
      <c r="C8283" s="2"/>
      <c r="E8283" s="2"/>
      <c r="G8283" s="2"/>
      <c r="H8283" s="6"/>
      <c r="I8283" s="9"/>
      <c r="J8283" s="9"/>
      <c r="K8283" s="9"/>
    </row>
    <row r="8284" spans="1:11" x14ac:dyDescent="0.25">
      <c r="A8284" s="2"/>
      <c r="B8284" s="2"/>
      <c r="C8284" s="2"/>
      <c r="E8284" s="2"/>
      <c r="G8284" s="2"/>
      <c r="H8284" s="6"/>
      <c r="I8284" s="9"/>
      <c r="J8284" s="9"/>
      <c r="K8284" s="9"/>
    </row>
    <row r="8285" spans="1:11" x14ac:dyDescent="0.25">
      <c r="A8285" s="2"/>
      <c r="B8285" s="2"/>
      <c r="C8285" s="2"/>
      <c r="E8285" s="2"/>
      <c r="G8285" s="2"/>
      <c r="H8285" s="6"/>
      <c r="I8285" s="9"/>
      <c r="J8285" s="9"/>
      <c r="K8285" s="9"/>
    </row>
    <row r="8286" spans="1:11" x14ac:dyDescent="0.25">
      <c r="A8286" s="2"/>
      <c r="B8286" s="2"/>
      <c r="C8286" s="2"/>
      <c r="E8286" s="2"/>
      <c r="G8286" s="2"/>
      <c r="H8286" s="6"/>
      <c r="I8286" s="9"/>
      <c r="J8286" s="9"/>
      <c r="K8286" s="9"/>
    </row>
    <row r="8287" spans="1:11" x14ac:dyDescent="0.25">
      <c r="A8287" s="2"/>
      <c r="B8287" s="2"/>
      <c r="C8287" s="2"/>
      <c r="E8287" s="2"/>
      <c r="G8287" s="2"/>
      <c r="H8287" s="6"/>
      <c r="I8287" s="9"/>
      <c r="J8287" s="9"/>
      <c r="K8287" s="9"/>
    </row>
    <row r="8288" spans="1:11" x14ac:dyDescent="0.25">
      <c r="A8288" s="2"/>
      <c r="B8288" s="2"/>
      <c r="C8288" s="2"/>
      <c r="E8288" s="2"/>
      <c r="G8288" s="2"/>
      <c r="H8288" s="6"/>
      <c r="I8288" s="9"/>
      <c r="J8288" s="9"/>
      <c r="K8288" s="9"/>
    </row>
    <row r="8289" spans="1:11" x14ac:dyDescent="0.25">
      <c r="A8289" s="2"/>
      <c r="B8289" s="2"/>
      <c r="C8289" s="2"/>
      <c r="E8289" s="2"/>
      <c r="G8289" s="2"/>
      <c r="H8289" s="6"/>
      <c r="I8289" s="9"/>
      <c r="J8289" s="9"/>
      <c r="K8289" s="9"/>
    </row>
    <row r="8290" spans="1:11" x14ac:dyDescent="0.25">
      <c r="A8290" s="2"/>
      <c r="B8290" s="2"/>
      <c r="C8290" s="2"/>
      <c r="E8290" s="2"/>
      <c r="G8290" s="2"/>
      <c r="H8290" s="6"/>
      <c r="I8290" s="9"/>
      <c r="J8290" s="9"/>
      <c r="K8290" s="9"/>
    </row>
    <row r="8291" spans="1:11" x14ac:dyDescent="0.25">
      <c r="A8291" s="2"/>
      <c r="B8291" s="2"/>
      <c r="C8291" s="2"/>
      <c r="E8291" s="2"/>
      <c r="G8291" s="2"/>
      <c r="H8291" s="6"/>
      <c r="I8291" s="9"/>
      <c r="J8291" s="9"/>
      <c r="K8291" s="9"/>
    </row>
    <row r="8292" spans="1:11" x14ac:dyDescent="0.25">
      <c r="A8292" s="2"/>
      <c r="B8292" s="2"/>
      <c r="C8292" s="2"/>
      <c r="E8292" s="2"/>
      <c r="G8292" s="2"/>
      <c r="H8292" s="6"/>
      <c r="I8292" s="9"/>
      <c r="J8292" s="9"/>
      <c r="K8292" s="9"/>
    </row>
    <row r="8293" spans="1:11" x14ac:dyDescent="0.25">
      <c r="A8293" s="2"/>
      <c r="B8293" s="2"/>
      <c r="C8293" s="2"/>
      <c r="E8293" s="2"/>
      <c r="G8293" s="2"/>
      <c r="H8293" s="6"/>
      <c r="I8293" s="9"/>
      <c r="J8293" s="9"/>
      <c r="K8293" s="9"/>
    </row>
    <row r="8294" spans="1:11" x14ac:dyDescent="0.25">
      <c r="A8294" s="2"/>
      <c r="B8294" s="2"/>
      <c r="C8294" s="2"/>
      <c r="E8294" s="2"/>
      <c r="G8294" s="2"/>
      <c r="H8294" s="6"/>
      <c r="I8294" s="9"/>
      <c r="J8294" s="9"/>
      <c r="K8294" s="9"/>
    </row>
    <row r="8295" spans="1:11" x14ac:dyDescent="0.25">
      <c r="A8295" s="2"/>
      <c r="B8295" s="2"/>
      <c r="C8295" s="2"/>
      <c r="E8295" s="2"/>
      <c r="G8295" s="2"/>
      <c r="H8295" s="6"/>
      <c r="I8295" s="9"/>
      <c r="J8295" s="9"/>
      <c r="K8295" s="9"/>
    </row>
    <row r="8296" spans="1:11" x14ac:dyDescent="0.25">
      <c r="A8296" s="2"/>
      <c r="B8296" s="2"/>
      <c r="C8296" s="2"/>
      <c r="E8296" s="2"/>
      <c r="G8296" s="2"/>
      <c r="H8296" s="6"/>
      <c r="I8296" s="9"/>
      <c r="J8296" s="9"/>
      <c r="K8296" s="9"/>
    </row>
    <row r="8297" spans="1:11" x14ac:dyDescent="0.25">
      <c r="A8297" s="2"/>
      <c r="B8297" s="2"/>
      <c r="C8297" s="2"/>
      <c r="E8297" s="2"/>
      <c r="G8297" s="2"/>
      <c r="H8297" s="6"/>
      <c r="I8297" s="9"/>
      <c r="J8297" s="9"/>
      <c r="K8297" s="9"/>
    </row>
    <row r="8298" spans="1:11" x14ac:dyDescent="0.25">
      <c r="A8298" s="2"/>
      <c r="B8298" s="2"/>
      <c r="C8298" s="2"/>
      <c r="E8298" s="2"/>
      <c r="G8298" s="2"/>
      <c r="H8298" s="6"/>
      <c r="I8298" s="9"/>
      <c r="J8298" s="9"/>
      <c r="K8298" s="9"/>
    </row>
    <row r="8299" spans="1:11" x14ac:dyDescent="0.25">
      <c r="A8299" s="2"/>
      <c r="B8299" s="2"/>
      <c r="C8299" s="2"/>
      <c r="E8299" s="2"/>
      <c r="G8299" s="2"/>
      <c r="H8299" s="6"/>
      <c r="I8299" s="9"/>
      <c r="J8299" s="9"/>
      <c r="K8299" s="9"/>
    </row>
    <row r="8300" spans="1:11" x14ac:dyDescent="0.25">
      <c r="A8300" s="2"/>
      <c r="B8300" s="2"/>
      <c r="C8300" s="2"/>
      <c r="E8300" s="2"/>
      <c r="G8300" s="2"/>
      <c r="H8300" s="6"/>
      <c r="I8300" s="9"/>
      <c r="J8300" s="9"/>
      <c r="K8300" s="9"/>
    </row>
    <row r="8301" spans="1:11" x14ac:dyDescent="0.25">
      <c r="A8301" s="2"/>
      <c r="B8301" s="2"/>
      <c r="C8301" s="2"/>
      <c r="E8301" s="2"/>
      <c r="G8301" s="2"/>
      <c r="H8301" s="6"/>
      <c r="I8301" s="9"/>
      <c r="J8301" s="9"/>
      <c r="K8301" s="9"/>
    </row>
    <row r="8302" spans="1:11" x14ac:dyDescent="0.25">
      <c r="A8302" s="2"/>
      <c r="B8302" s="2"/>
      <c r="C8302" s="2"/>
      <c r="E8302" s="2"/>
      <c r="G8302" s="2"/>
      <c r="H8302" s="6"/>
      <c r="I8302" s="9"/>
      <c r="J8302" s="9"/>
      <c r="K8302" s="9"/>
    </row>
    <row r="8303" spans="1:11" x14ac:dyDescent="0.25">
      <c r="A8303" s="2"/>
      <c r="B8303" s="2"/>
      <c r="C8303" s="2"/>
      <c r="E8303" s="2"/>
      <c r="G8303" s="2"/>
      <c r="H8303" s="6"/>
      <c r="I8303" s="9"/>
      <c r="J8303" s="9"/>
      <c r="K8303" s="9"/>
    </row>
    <row r="8304" spans="1:11" x14ac:dyDescent="0.25">
      <c r="A8304" s="2"/>
      <c r="B8304" s="2"/>
      <c r="C8304" s="2"/>
      <c r="E8304" s="2"/>
      <c r="G8304" s="2"/>
      <c r="H8304" s="6"/>
      <c r="I8304" s="9"/>
      <c r="J8304" s="9"/>
      <c r="K8304" s="9"/>
    </row>
    <row r="8305" spans="1:11" x14ac:dyDescent="0.25">
      <c r="A8305" s="2"/>
      <c r="B8305" s="2"/>
      <c r="C8305" s="2"/>
      <c r="E8305" s="2"/>
      <c r="G8305" s="2"/>
      <c r="H8305" s="6"/>
      <c r="I8305" s="9"/>
      <c r="J8305" s="9"/>
      <c r="K8305" s="9"/>
    </row>
    <row r="8306" spans="1:11" x14ac:dyDescent="0.25">
      <c r="A8306" s="2"/>
      <c r="B8306" s="2"/>
      <c r="C8306" s="2"/>
      <c r="E8306" s="2"/>
      <c r="G8306" s="2"/>
      <c r="H8306" s="6"/>
      <c r="I8306" s="9"/>
      <c r="J8306" s="9"/>
      <c r="K8306" s="9"/>
    </row>
    <row r="8307" spans="1:11" x14ac:dyDescent="0.25">
      <c r="A8307" s="2"/>
      <c r="B8307" s="2"/>
      <c r="C8307" s="2"/>
      <c r="E8307" s="2"/>
      <c r="G8307" s="2"/>
      <c r="H8307" s="6"/>
      <c r="I8307" s="9"/>
      <c r="J8307" s="9"/>
      <c r="K8307" s="9"/>
    </row>
    <row r="8308" spans="1:11" x14ac:dyDescent="0.25">
      <c r="A8308" s="2"/>
      <c r="B8308" s="2"/>
      <c r="C8308" s="2"/>
      <c r="E8308" s="2"/>
      <c r="G8308" s="2"/>
      <c r="H8308" s="6"/>
      <c r="I8308" s="9"/>
      <c r="J8308" s="9"/>
      <c r="K8308" s="9"/>
    </row>
    <row r="8309" spans="1:11" x14ac:dyDescent="0.25">
      <c r="A8309" s="2"/>
      <c r="B8309" s="2"/>
      <c r="C8309" s="2"/>
      <c r="E8309" s="2"/>
      <c r="G8309" s="2"/>
      <c r="H8309" s="6"/>
      <c r="I8309" s="9"/>
      <c r="J8309" s="9"/>
      <c r="K8309" s="9"/>
    </row>
    <row r="8310" spans="1:11" x14ac:dyDescent="0.25">
      <c r="A8310" s="2"/>
      <c r="B8310" s="2"/>
      <c r="C8310" s="2"/>
      <c r="E8310" s="2"/>
      <c r="G8310" s="2"/>
      <c r="H8310" s="6"/>
      <c r="I8310" s="9"/>
      <c r="J8310" s="9"/>
      <c r="K8310" s="9"/>
    </row>
    <row r="8311" spans="1:11" x14ac:dyDescent="0.25">
      <c r="A8311" s="2"/>
      <c r="B8311" s="2"/>
      <c r="C8311" s="2"/>
      <c r="E8311" s="2"/>
      <c r="G8311" s="2"/>
      <c r="H8311" s="6"/>
      <c r="I8311" s="9"/>
      <c r="J8311" s="9"/>
      <c r="K8311" s="9"/>
    </row>
    <row r="8312" spans="1:11" x14ac:dyDescent="0.25">
      <c r="A8312" s="2"/>
      <c r="B8312" s="2"/>
      <c r="C8312" s="2"/>
      <c r="E8312" s="2"/>
      <c r="G8312" s="2"/>
      <c r="H8312" s="6"/>
      <c r="I8312" s="9"/>
      <c r="J8312" s="9"/>
      <c r="K8312" s="9"/>
    </row>
    <row r="8313" spans="1:11" x14ac:dyDescent="0.25">
      <c r="A8313" s="2"/>
      <c r="B8313" s="2"/>
      <c r="C8313" s="2"/>
      <c r="E8313" s="2"/>
      <c r="G8313" s="2"/>
      <c r="H8313" s="6"/>
      <c r="I8313" s="9"/>
      <c r="J8313" s="9"/>
      <c r="K8313" s="9"/>
    </row>
    <row r="8314" spans="1:11" x14ac:dyDescent="0.25">
      <c r="A8314" s="2"/>
      <c r="B8314" s="2"/>
      <c r="C8314" s="2"/>
      <c r="E8314" s="2"/>
      <c r="G8314" s="2"/>
      <c r="H8314" s="6"/>
      <c r="I8314" s="9"/>
      <c r="J8314" s="9"/>
      <c r="K8314" s="9"/>
    </row>
    <row r="8315" spans="1:11" x14ac:dyDescent="0.25">
      <c r="A8315" s="2"/>
      <c r="B8315" s="2"/>
      <c r="C8315" s="2"/>
      <c r="E8315" s="2"/>
      <c r="G8315" s="2"/>
      <c r="H8315" s="6"/>
      <c r="I8315" s="9"/>
      <c r="J8315" s="9"/>
      <c r="K8315" s="9"/>
    </row>
    <row r="8316" spans="1:11" x14ac:dyDescent="0.25">
      <c r="A8316" s="2"/>
      <c r="B8316" s="2"/>
      <c r="C8316" s="2"/>
      <c r="E8316" s="2"/>
      <c r="G8316" s="2"/>
      <c r="H8316" s="6"/>
      <c r="I8316" s="9"/>
      <c r="J8316" s="9"/>
      <c r="K8316" s="9"/>
    </row>
    <row r="8317" spans="1:11" x14ac:dyDescent="0.25">
      <c r="A8317" s="2"/>
      <c r="B8317" s="2"/>
      <c r="C8317" s="2"/>
      <c r="E8317" s="2"/>
      <c r="G8317" s="2"/>
      <c r="H8317" s="6"/>
      <c r="I8317" s="9"/>
      <c r="J8317" s="9"/>
      <c r="K8317" s="9"/>
    </row>
    <row r="8318" spans="1:11" x14ac:dyDescent="0.25">
      <c r="A8318" s="2"/>
      <c r="B8318" s="2"/>
      <c r="C8318" s="2"/>
      <c r="E8318" s="2"/>
      <c r="G8318" s="2"/>
      <c r="H8318" s="6"/>
      <c r="I8318" s="9"/>
      <c r="J8318" s="9"/>
      <c r="K8318" s="9"/>
    </row>
    <row r="8319" spans="1:11" x14ac:dyDescent="0.25">
      <c r="A8319" s="2"/>
      <c r="B8319" s="2"/>
      <c r="C8319" s="2"/>
      <c r="E8319" s="2"/>
      <c r="G8319" s="2"/>
      <c r="H8319" s="6"/>
      <c r="I8319" s="9"/>
      <c r="J8319" s="9"/>
      <c r="K8319" s="9"/>
    </row>
    <row r="8320" spans="1:11" x14ac:dyDescent="0.25">
      <c r="A8320" s="2"/>
      <c r="B8320" s="2"/>
      <c r="C8320" s="2"/>
      <c r="E8320" s="2"/>
      <c r="G8320" s="2"/>
      <c r="H8320" s="6"/>
      <c r="I8320" s="9"/>
      <c r="J8320" s="9"/>
      <c r="K8320" s="9"/>
    </row>
    <row r="8321" spans="1:11" x14ac:dyDescent="0.25">
      <c r="A8321" s="2"/>
      <c r="B8321" s="2"/>
      <c r="C8321" s="2"/>
      <c r="E8321" s="2"/>
      <c r="G8321" s="2"/>
      <c r="H8321" s="6"/>
      <c r="I8321" s="9"/>
      <c r="J8321" s="9"/>
      <c r="K8321" s="9"/>
    </row>
    <row r="8322" spans="1:11" x14ac:dyDescent="0.25">
      <c r="A8322" s="2"/>
      <c r="B8322" s="2"/>
      <c r="C8322" s="2"/>
      <c r="E8322" s="2"/>
      <c r="G8322" s="2"/>
      <c r="H8322" s="6"/>
      <c r="I8322" s="9"/>
      <c r="J8322" s="9"/>
      <c r="K8322" s="9"/>
    </row>
    <row r="8323" spans="1:11" x14ac:dyDescent="0.25">
      <c r="A8323" s="2"/>
      <c r="B8323" s="2"/>
      <c r="C8323" s="2"/>
      <c r="E8323" s="2"/>
      <c r="G8323" s="2"/>
      <c r="H8323" s="6"/>
      <c r="I8323" s="9"/>
      <c r="J8323" s="9"/>
      <c r="K8323" s="9"/>
    </row>
    <row r="8324" spans="1:11" x14ac:dyDescent="0.25">
      <c r="A8324" s="2"/>
      <c r="B8324" s="2"/>
      <c r="C8324" s="2"/>
      <c r="E8324" s="2"/>
      <c r="G8324" s="2"/>
      <c r="H8324" s="6"/>
      <c r="I8324" s="9"/>
      <c r="J8324" s="9"/>
      <c r="K8324" s="9"/>
    </row>
    <row r="8325" spans="1:11" x14ac:dyDescent="0.25">
      <c r="A8325" s="2"/>
      <c r="B8325" s="2"/>
      <c r="C8325" s="2"/>
      <c r="E8325" s="2"/>
      <c r="G8325" s="2"/>
      <c r="H8325" s="6"/>
      <c r="I8325" s="9"/>
      <c r="J8325" s="9"/>
      <c r="K8325" s="9"/>
    </row>
    <row r="8326" spans="1:11" x14ac:dyDescent="0.25">
      <c r="A8326" s="2"/>
      <c r="B8326" s="2"/>
      <c r="C8326" s="2"/>
      <c r="E8326" s="2"/>
      <c r="G8326" s="2"/>
      <c r="H8326" s="6"/>
      <c r="I8326" s="9"/>
      <c r="J8326" s="9"/>
      <c r="K8326" s="9"/>
    </row>
    <row r="8327" spans="1:11" x14ac:dyDescent="0.25">
      <c r="A8327" s="2"/>
      <c r="B8327" s="2"/>
      <c r="C8327" s="2"/>
      <c r="E8327" s="2"/>
      <c r="G8327" s="2"/>
      <c r="H8327" s="6"/>
      <c r="I8327" s="9"/>
      <c r="J8327" s="9"/>
      <c r="K8327" s="9"/>
    </row>
    <row r="8328" spans="1:11" x14ac:dyDescent="0.25">
      <c r="A8328" s="2"/>
      <c r="B8328" s="2"/>
      <c r="C8328" s="2"/>
      <c r="E8328" s="2"/>
      <c r="G8328" s="2"/>
      <c r="H8328" s="6"/>
      <c r="I8328" s="9"/>
      <c r="J8328" s="9"/>
      <c r="K8328" s="9"/>
    </row>
    <row r="8329" spans="1:11" x14ac:dyDescent="0.25">
      <c r="A8329" s="2"/>
      <c r="B8329" s="2"/>
      <c r="C8329" s="2"/>
      <c r="E8329" s="2"/>
      <c r="G8329" s="2"/>
      <c r="H8329" s="6"/>
      <c r="I8329" s="9"/>
      <c r="J8329" s="9"/>
      <c r="K8329" s="9"/>
    </row>
    <row r="8330" spans="1:11" x14ac:dyDescent="0.25">
      <c r="A8330" s="2"/>
      <c r="B8330" s="2"/>
      <c r="C8330" s="2"/>
      <c r="E8330" s="2"/>
      <c r="G8330" s="2"/>
      <c r="H8330" s="6"/>
      <c r="I8330" s="9"/>
      <c r="J8330" s="9"/>
      <c r="K8330" s="9"/>
    </row>
    <row r="8331" spans="1:11" x14ac:dyDescent="0.25">
      <c r="A8331" s="2"/>
      <c r="B8331" s="2"/>
      <c r="C8331" s="2"/>
      <c r="E8331" s="2"/>
      <c r="G8331" s="2"/>
      <c r="H8331" s="6"/>
      <c r="I8331" s="9"/>
      <c r="J8331" s="9"/>
      <c r="K8331" s="9"/>
    </row>
    <row r="8332" spans="1:11" x14ac:dyDescent="0.25">
      <c r="A8332" s="2"/>
      <c r="B8332" s="2"/>
      <c r="C8332" s="2"/>
      <c r="E8332" s="2"/>
      <c r="G8332" s="2"/>
      <c r="H8332" s="6"/>
      <c r="I8332" s="9"/>
      <c r="J8332" s="9"/>
      <c r="K8332" s="9"/>
    </row>
    <row r="8333" spans="1:11" x14ac:dyDescent="0.25">
      <c r="A8333" s="2"/>
      <c r="B8333" s="2"/>
      <c r="C8333" s="2"/>
      <c r="E8333" s="2"/>
      <c r="G8333" s="2"/>
      <c r="H8333" s="6"/>
      <c r="I8333" s="9"/>
      <c r="J8333" s="9"/>
      <c r="K8333" s="9"/>
    </row>
    <row r="8334" spans="1:11" x14ac:dyDescent="0.25">
      <c r="A8334" s="2"/>
      <c r="B8334" s="2"/>
      <c r="C8334" s="2"/>
      <c r="E8334" s="2"/>
      <c r="G8334" s="2"/>
      <c r="H8334" s="6"/>
      <c r="I8334" s="9"/>
      <c r="J8334" s="9"/>
      <c r="K8334" s="9"/>
    </row>
    <row r="8335" spans="1:11" x14ac:dyDescent="0.25">
      <c r="A8335" s="2"/>
      <c r="B8335" s="2"/>
      <c r="C8335" s="2"/>
      <c r="E8335" s="2"/>
      <c r="G8335" s="2"/>
      <c r="H8335" s="6"/>
      <c r="I8335" s="9"/>
      <c r="J8335" s="9"/>
      <c r="K8335" s="9"/>
    </row>
    <row r="8336" spans="1:11" x14ac:dyDescent="0.25">
      <c r="A8336" s="2"/>
      <c r="B8336" s="2"/>
      <c r="C8336" s="2"/>
      <c r="E8336" s="2"/>
      <c r="G8336" s="2"/>
      <c r="H8336" s="6"/>
      <c r="I8336" s="9"/>
      <c r="J8336" s="9"/>
      <c r="K8336" s="9"/>
    </row>
    <row r="8337" spans="1:11" x14ac:dyDescent="0.25">
      <c r="A8337" s="2"/>
      <c r="B8337" s="2"/>
      <c r="C8337" s="2"/>
      <c r="E8337" s="2"/>
      <c r="G8337" s="2"/>
      <c r="H8337" s="6"/>
      <c r="I8337" s="9"/>
      <c r="J8337" s="9"/>
      <c r="K8337" s="9"/>
    </row>
    <row r="8338" spans="1:11" x14ac:dyDescent="0.25">
      <c r="A8338" s="2"/>
      <c r="B8338" s="2"/>
      <c r="C8338" s="2"/>
      <c r="E8338" s="2"/>
      <c r="G8338" s="2"/>
      <c r="H8338" s="6"/>
      <c r="I8338" s="9"/>
      <c r="J8338" s="9"/>
      <c r="K8338" s="9"/>
    </row>
    <row r="8339" spans="1:11" x14ac:dyDescent="0.25">
      <c r="A8339" s="2"/>
      <c r="B8339" s="2"/>
      <c r="C8339" s="2"/>
      <c r="E8339" s="2"/>
      <c r="G8339" s="2"/>
      <c r="H8339" s="6"/>
      <c r="I8339" s="9"/>
      <c r="J8339" s="9"/>
      <c r="K8339" s="9"/>
    </row>
    <row r="8340" spans="1:11" x14ac:dyDescent="0.25">
      <c r="A8340" s="2"/>
      <c r="B8340" s="2"/>
      <c r="C8340" s="2"/>
      <c r="E8340" s="2"/>
      <c r="G8340" s="2"/>
      <c r="H8340" s="6"/>
      <c r="I8340" s="9"/>
      <c r="J8340" s="9"/>
      <c r="K8340" s="9"/>
    </row>
    <row r="8341" spans="1:11" x14ac:dyDescent="0.25">
      <c r="A8341" s="2"/>
      <c r="B8341" s="2"/>
      <c r="C8341" s="2"/>
      <c r="E8341" s="2"/>
      <c r="G8341" s="2"/>
      <c r="H8341" s="6"/>
      <c r="I8341" s="9"/>
      <c r="J8341" s="9"/>
      <c r="K8341" s="9"/>
    </row>
    <row r="8342" spans="1:11" x14ac:dyDescent="0.25">
      <c r="A8342" s="2"/>
      <c r="B8342" s="2"/>
      <c r="C8342" s="2"/>
      <c r="E8342" s="2"/>
      <c r="G8342" s="2"/>
      <c r="H8342" s="6"/>
      <c r="I8342" s="9"/>
      <c r="J8342" s="9"/>
      <c r="K8342" s="9"/>
    </row>
    <row r="8343" spans="1:11" x14ac:dyDescent="0.25">
      <c r="A8343" s="2"/>
      <c r="B8343" s="2"/>
      <c r="C8343" s="2"/>
      <c r="E8343" s="2"/>
      <c r="G8343" s="2"/>
      <c r="H8343" s="6"/>
      <c r="I8343" s="9"/>
      <c r="J8343" s="9"/>
      <c r="K8343" s="9"/>
    </row>
    <row r="8344" spans="1:11" x14ac:dyDescent="0.25">
      <c r="A8344" s="2"/>
      <c r="B8344" s="2"/>
      <c r="C8344" s="2"/>
      <c r="E8344" s="2"/>
      <c r="G8344" s="2"/>
      <c r="H8344" s="6"/>
      <c r="I8344" s="9"/>
      <c r="J8344" s="9"/>
      <c r="K8344" s="9"/>
    </row>
    <row r="8345" spans="1:11" x14ac:dyDescent="0.25">
      <c r="A8345" s="2"/>
      <c r="B8345" s="2"/>
      <c r="C8345" s="2"/>
      <c r="E8345" s="2"/>
      <c r="G8345" s="2"/>
      <c r="H8345" s="6"/>
      <c r="I8345" s="9"/>
      <c r="J8345" s="9"/>
      <c r="K8345" s="9"/>
    </row>
    <row r="8346" spans="1:11" x14ac:dyDescent="0.25">
      <c r="A8346" s="2"/>
      <c r="B8346" s="2"/>
      <c r="C8346" s="2"/>
      <c r="E8346" s="2"/>
      <c r="G8346" s="2"/>
      <c r="H8346" s="6"/>
      <c r="I8346" s="9"/>
      <c r="J8346" s="9"/>
      <c r="K8346" s="9"/>
    </row>
    <row r="8347" spans="1:11" x14ac:dyDescent="0.25">
      <c r="A8347" s="2"/>
      <c r="B8347" s="2"/>
      <c r="C8347" s="2"/>
      <c r="E8347" s="2"/>
      <c r="G8347" s="2"/>
      <c r="H8347" s="6"/>
      <c r="I8347" s="9"/>
      <c r="J8347" s="9"/>
      <c r="K8347" s="9"/>
    </row>
    <row r="8348" spans="1:11" x14ac:dyDescent="0.25">
      <c r="A8348" s="2"/>
      <c r="B8348" s="2"/>
      <c r="C8348" s="2"/>
      <c r="E8348" s="2"/>
      <c r="G8348" s="2"/>
      <c r="H8348" s="6"/>
      <c r="I8348" s="9"/>
      <c r="J8348" s="9"/>
      <c r="K8348" s="9"/>
    </row>
    <row r="8349" spans="1:11" x14ac:dyDescent="0.25">
      <c r="A8349" s="2"/>
      <c r="B8349" s="2"/>
      <c r="C8349" s="2"/>
      <c r="E8349" s="2"/>
      <c r="G8349" s="2"/>
      <c r="H8349" s="6"/>
      <c r="I8349" s="9"/>
      <c r="J8349" s="9"/>
      <c r="K8349" s="9"/>
    </row>
    <row r="8350" spans="1:11" x14ac:dyDescent="0.25">
      <c r="A8350" s="2"/>
      <c r="B8350" s="2"/>
      <c r="C8350" s="2"/>
      <c r="E8350" s="2"/>
      <c r="G8350" s="2"/>
      <c r="H8350" s="6"/>
      <c r="I8350" s="9"/>
      <c r="J8350" s="9"/>
      <c r="K8350" s="9"/>
    </row>
    <row r="8351" spans="1:11" x14ac:dyDescent="0.25">
      <c r="A8351" s="2"/>
      <c r="B8351" s="2"/>
      <c r="C8351" s="2"/>
      <c r="E8351" s="2"/>
      <c r="G8351" s="2"/>
      <c r="H8351" s="6"/>
      <c r="I8351" s="9"/>
      <c r="J8351" s="9"/>
      <c r="K8351" s="9"/>
    </row>
    <row r="8352" spans="1:11" x14ac:dyDescent="0.25">
      <c r="A8352" s="2"/>
      <c r="B8352" s="2"/>
      <c r="C8352" s="2"/>
      <c r="E8352" s="2"/>
      <c r="G8352" s="2"/>
      <c r="H8352" s="6"/>
      <c r="I8352" s="9"/>
      <c r="J8352" s="9"/>
      <c r="K8352" s="9"/>
    </row>
    <row r="8353" spans="1:11" x14ac:dyDescent="0.25">
      <c r="A8353" s="2"/>
      <c r="B8353" s="2"/>
      <c r="C8353" s="2"/>
      <c r="E8353" s="2"/>
      <c r="G8353" s="2"/>
      <c r="H8353" s="6"/>
      <c r="I8353" s="9"/>
      <c r="J8353" s="9"/>
      <c r="K8353" s="9"/>
    </row>
    <row r="8354" spans="1:11" x14ac:dyDescent="0.25">
      <c r="A8354" s="2"/>
      <c r="B8354" s="2"/>
      <c r="C8354" s="2"/>
      <c r="E8354" s="2"/>
      <c r="G8354" s="2"/>
      <c r="H8354" s="6"/>
      <c r="I8354" s="9"/>
      <c r="J8354" s="9"/>
      <c r="K8354" s="9"/>
    </row>
    <row r="8355" spans="1:11" x14ac:dyDescent="0.25">
      <c r="A8355" s="2"/>
      <c r="B8355" s="2"/>
      <c r="C8355" s="2"/>
      <c r="E8355" s="2"/>
      <c r="G8355" s="2"/>
      <c r="H8355" s="6"/>
      <c r="I8355" s="9"/>
      <c r="J8355" s="9"/>
      <c r="K8355" s="9"/>
    </row>
    <row r="8356" spans="1:11" x14ac:dyDescent="0.25">
      <c r="A8356" s="2"/>
      <c r="B8356" s="2"/>
      <c r="C8356" s="2"/>
      <c r="E8356" s="2"/>
      <c r="G8356" s="2"/>
      <c r="H8356" s="6"/>
      <c r="I8356" s="9"/>
      <c r="J8356" s="9"/>
      <c r="K8356" s="9"/>
    </row>
    <row r="8357" spans="1:11" x14ac:dyDescent="0.25">
      <c r="A8357" s="2"/>
      <c r="B8357" s="2"/>
      <c r="C8357" s="2"/>
      <c r="E8357" s="2"/>
      <c r="G8357" s="2"/>
      <c r="H8357" s="6"/>
      <c r="I8357" s="9"/>
      <c r="J8357" s="9"/>
      <c r="K8357" s="9"/>
    </row>
    <row r="8358" spans="1:11" x14ac:dyDescent="0.25">
      <c r="A8358" s="2"/>
      <c r="B8358" s="2"/>
      <c r="C8358" s="2"/>
      <c r="E8358" s="2"/>
      <c r="G8358" s="2"/>
      <c r="H8358" s="6"/>
      <c r="I8358" s="9"/>
      <c r="J8358" s="9"/>
      <c r="K8358" s="9"/>
    </row>
    <row r="8359" spans="1:11" x14ac:dyDescent="0.25">
      <c r="A8359" s="2"/>
      <c r="B8359" s="2"/>
      <c r="C8359" s="2"/>
      <c r="E8359" s="2"/>
      <c r="G8359" s="2"/>
      <c r="H8359" s="6"/>
      <c r="I8359" s="9"/>
      <c r="J8359" s="9"/>
      <c r="K8359" s="9"/>
    </row>
    <row r="8360" spans="1:11" x14ac:dyDescent="0.25">
      <c r="A8360" s="2"/>
      <c r="B8360" s="2"/>
      <c r="C8360" s="2"/>
      <c r="E8360" s="2"/>
      <c r="G8360" s="2"/>
      <c r="H8360" s="6"/>
      <c r="I8360" s="9"/>
      <c r="J8360" s="9"/>
      <c r="K8360" s="9"/>
    </row>
    <row r="8361" spans="1:11" x14ac:dyDescent="0.25">
      <c r="A8361" s="2"/>
      <c r="B8361" s="2"/>
      <c r="C8361" s="2"/>
      <c r="E8361" s="2"/>
      <c r="G8361" s="2"/>
      <c r="H8361" s="6"/>
      <c r="I8361" s="9"/>
      <c r="J8361" s="9"/>
      <c r="K8361" s="9"/>
    </row>
    <row r="8362" spans="1:11" x14ac:dyDescent="0.25">
      <c r="A8362" s="2"/>
      <c r="B8362" s="2"/>
      <c r="C8362" s="2"/>
      <c r="E8362" s="2"/>
      <c r="G8362" s="2"/>
      <c r="H8362" s="6"/>
      <c r="I8362" s="9"/>
      <c r="J8362" s="9"/>
      <c r="K8362" s="9"/>
    </row>
    <row r="8363" spans="1:11" x14ac:dyDescent="0.25">
      <c r="A8363" s="2"/>
      <c r="B8363" s="2"/>
      <c r="C8363" s="2"/>
      <c r="E8363" s="2"/>
      <c r="G8363" s="2"/>
      <c r="H8363" s="6"/>
      <c r="I8363" s="9"/>
      <c r="J8363" s="9"/>
      <c r="K8363" s="9"/>
    </row>
    <row r="8364" spans="1:11" x14ac:dyDescent="0.25">
      <c r="A8364" s="2"/>
      <c r="B8364" s="2"/>
      <c r="C8364" s="2"/>
      <c r="E8364" s="2"/>
      <c r="G8364" s="2"/>
      <c r="H8364" s="6"/>
      <c r="I8364" s="9"/>
      <c r="J8364" s="9"/>
      <c r="K8364" s="9"/>
    </row>
    <row r="8365" spans="1:11" x14ac:dyDescent="0.25">
      <c r="A8365" s="2"/>
      <c r="B8365" s="2"/>
      <c r="C8365" s="2"/>
      <c r="E8365" s="2"/>
      <c r="G8365" s="2"/>
      <c r="H8365" s="6"/>
      <c r="I8365" s="9"/>
      <c r="J8365" s="9"/>
      <c r="K8365" s="9"/>
    </row>
    <row r="8366" spans="1:11" x14ac:dyDescent="0.25">
      <c r="A8366" s="2"/>
      <c r="B8366" s="2"/>
      <c r="C8366" s="2"/>
      <c r="E8366" s="2"/>
      <c r="G8366" s="2"/>
      <c r="H8366" s="6"/>
      <c r="I8366" s="9"/>
      <c r="J8366" s="9"/>
      <c r="K8366" s="9"/>
    </row>
    <row r="8367" spans="1:11" x14ac:dyDescent="0.25">
      <c r="A8367" s="2"/>
      <c r="B8367" s="2"/>
      <c r="C8367" s="2"/>
      <c r="E8367" s="2"/>
      <c r="G8367" s="2"/>
      <c r="H8367" s="6"/>
      <c r="I8367" s="9"/>
      <c r="J8367" s="9"/>
      <c r="K8367" s="9"/>
    </row>
    <row r="8368" spans="1:11" x14ac:dyDescent="0.25">
      <c r="A8368" s="2"/>
      <c r="B8368" s="2"/>
      <c r="C8368" s="2"/>
      <c r="E8368" s="2"/>
      <c r="G8368" s="2"/>
      <c r="H8368" s="6"/>
      <c r="I8368" s="9"/>
      <c r="J8368" s="9"/>
      <c r="K8368" s="9"/>
    </row>
    <row r="8369" spans="1:11" x14ac:dyDescent="0.25">
      <c r="A8369" s="2"/>
      <c r="B8369" s="2"/>
      <c r="C8369" s="2"/>
      <c r="E8369" s="2"/>
      <c r="G8369" s="2"/>
      <c r="H8369" s="6"/>
      <c r="I8369" s="9"/>
      <c r="J8369" s="9"/>
      <c r="K8369" s="9"/>
    </row>
    <row r="8370" spans="1:11" x14ac:dyDescent="0.25">
      <c r="A8370" s="2"/>
      <c r="B8370" s="2"/>
      <c r="C8370" s="2"/>
      <c r="E8370" s="2"/>
      <c r="G8370" s="2"/>
      <c r="H8370" s="6"/>
      <c r="I8370" s="9"/>
      <c r="J8370" s="9"/>
      <c r="K8370" s="9"/>
    </row>
    <row r="8371" spans="1:11" x14ac:dyDescent="0.25">
      <c r="A8371" s="2"/>
      <c r="B8371" s="2"/>
      <c r="C8371" s="2"/>
      <c r="E8371" s="2"/>
      <c r="G8371" s="2"/>
      <c r="H8371" s="6"/>
      <c r="I8371" s="9"/>
      <c r="J8371" s="9"/>
      <c r="K8371" s="9"/>
    </row>
    <row r="8372" spans="1:11" x14ac:dyDescent="0.25">
      <c r="A8372" s="2"/>
      <c r="B8372" s="2"/>
      <c r="C8372" s="2"/>
      <c r="E8372" s="2"/>
      <c r="G8372" s="2"/>
      <c r="H8372" s="6"/>
      <c r="I8372" s="9"/>
      <c r="J8372" s="9"/>
      <c r="K8372" s="9"/>
    </row>
    <row r="8373" spans="1:11" x14ac:dyDescent="0.25">
      <c r="A8373" s="2"/>
      <c r="B8373" s="2"/>
      <c r="C8373" s="2"/>
      <c r="E8373" s="2"/>
      <c r="G8373" s="2"/>
      <c r="H8373" s="6"/>
      <c r="I8373" s="9"/>
      <c r="J8373" s="9"/>
      <c r="K8373" s="9"/>
    </row>
    <row r="8374" spans="1:11" x14ac:dyDescent="0.25">
      <c r="A8374" s="2"/>
      <c r="B8374" s="2"/>
      <c r="C8374" s="2"/>
      <c r="E8374" s="2"/>
      <c r="G8374" s="2"/>
      <c r="H8374" s="6"/>
      <c r="I8374" s="9"/>
      <c r="J8374" s="9"/>
      <c r="K8374" s="9"/>
    </row>
    <row r="8375" spans="1:11" x14ac:dyDescent="0.25">
      <c r="A8375" s="2"/>
      <c r="B8375" s="2"/>
      <c r="C8375" s="2"/>
      <c r="E8375" s="2"/>
      <c r="G8375" s="2"/>
      <c r="H8375" s="6"/>
      <c r="I8375" s="9"/>
      <c r="J8375" s="9"/>
      <c r="K8375" s="9"/>
    </row>
    <row r="8376" spans="1:11" x14ac:dyDescent="0.25">
      <c r="A8376" s="2"/>
      <c r="B8376" s="2"/>
      <c r="C8376" s="2"/>
      <c r="E8376" s="2"/>
      <c r="G8376" s="2"/>
      <c r="H8376" s="6"/>
      <c r="I8376" s="9"/>
      <c r="J8376" s="9"/>
      <c r="K8376" s="9"/>
    </row>
    <row r="8377" spans="1:11" x14ac:dyDescent="0.25">
      <c r="A8377" s="2"/>
      <c r="B8377" s="2"/>
      <c r="C8377" s="2"/>
      <c r="E8377" s="2"/>
      <c r="G8377" s="2"/>
      <c r="H8377" s="6"/>
      <c r="I8377" s="9"/>
      <c r="J8377" s="9"/>
      <c r="K8377" s="9"/>
    </row>
    <row r="8378" spans="1:11" x14ac:dyDescent="0.25">
      <c r="A8378" s="2"/>
      <c r="B8378" s="2"/>
      <c r="C8378" s="2"/>
      <c r="E8378" s="2"/>
      <c r="G8378" s="2"/>
      <c r="H8378" s="6"/>
      <c r="I8378" s="9"/>
      <c r="J8378" s="9"/>
      <c r="K8378" s="9"/>
    </row>
    <row r="8379" spans="1:11" x14ac:dyDescent="0.25">
      <c r="A8379" s="2"/>
      <c r="B8379" s="2"/>
      <c r="C8379" s="2"/>
      <c r="E8379" s="2"/>
      <c r="G8379" s="2"/>
      <c r="H8379" s="6"/>
      <c r="I8379" s="9"/>
      <c r="J8379" s="9"/>
      <c r="K8379" s="9"/>
    </row>
    <row r="8380" spans="1:11" x14ac:dyDescent="0.25">
      <c r="A8380" s="2"/>
      <c r="B8380" s="2"/>
      <c r="C8380" s="2"/>
      <c r="E8380" s="2"/>
      <c r="G8380" s="2"/>
      <c r="H8380" s="6"/>
      <c r="I8380" s="9"/>
      <c r="J8380" s="9"/>
      <c r="K8380" s="9"/>
    </row>
    <row r="8381" spans="1:11" x14ac:dyDescent="0.25">
      <c r="A8381" s="2"/>
      <c r="B8381" s="2"/>
      <c r="C8381" s="2"/>
      <c r="E8381" s="2"/>
      <c r="G8381" s="2"/>
      <c r="H8381" s="6"/>
      <c r="I8381" s="9"/>
      <c r="J8381" s="9"/>
      <c r="K8381" s="9"/>
    </row>
    <row r="8382" spans="1:11" x14ac:dyDescent="0.25">
      <c r="A8382" s="2"/>
      <c r="B8382" s="2"/>
      <c r="C8382" s="2"/>
      <c r="E8382" s="2"/>
      <c r="G8382" s="2"/>
      <c r="H8382" s="6"/>
      <c r="I8382" s="9"/>
      <c r="J8382" s="9"/>
      <c r="K8382" s="9"/>
    </row>
    <row r="8383" spans="1:11" x14ac:dyDescent="0.25">
      <c r="A8383" s="2"/>
      <c r="B8383" s="2"/>
      <c r="C8383" s="2"/>
      <c r="E8383" s="2"/>
      <c r="G8383" s="2"/>
      <c r="H8383" s="6"/>
      <c r="I8383" s="9"/>
      <c r="J8383" s="9"/>
      <c r="K8383" s="9"/>
    </row>
    <row r="8384" spans="1:11" x14ac:dyDescent="0.25">
      <c r="A8384" s="2"/>
      <c r="B8384" s="2"/>
      <c r="C8384" s="2"/>
      <c r="E8384" s="2"/>
      <c r="G8384" s="2"/>
      <c r="H8384" s="6"/>
      <c r="I8384" s="9"/>
      <c r="J8384" s="9"/>
      <c r="K8384" s="9"/>
    </row>
    <row r="8385" spans="1:11" x14ac:dyDescent="0.25">
      <c r="A8385" s="2"/>
      <c r="B8385" s="2"/>
      <c r="C8385" s="2"/>
      <c r="E8385" s="2"/>
      <c r="G8385" s="2"/>
      <c r="H8385" s="6"/>
      <c r="I8385" s="9"/>
      <c r="J8385" s="9"/>
      <c r="K8385" s="9"/>
    </row>
    <row r="8386" spans="1:11" x14ac:dyDescent="0.25">
      <c r="A8386" s="2"/>
      <c r="B8386" s="2"/>
      <c r="C8386" s="2"/>
      <c r="E8386" s="2"/>
      <c r="G8386" s="2"/>
      <c r="H8386" s="6"/>
      <c r="I8386" s="9"/>
      <c r="J8386" s="9"/>
      <c r="K8386" s="9"/>
    </row>
    <row r="8387" spans="1:11" x14ac:dyDescent="0.25">
      <c r="A8387" s="2"/>
      <c r="B8387" s="2"/>
      <c r="C8387" s="2"/>
      <c r="E8387" s="2"/>
      <c r="G8387" s="2"/>
      <c r="H8387" s="6"/>
      <c r="I8387" s="9"/>
      <c r="J8387" s="9"/>
      <c r="K8387" s="9"/>
    </row>
    <row r="8388" spans="1:11" x14ac:dyDescent="0.25">
      <c r="A8388" s="2"/>
      <c r="B8388" s="2"/>
      <c r="C8388" s="2"/>
      <c r="E8388" s="2"/>
      <c r="G8388" s="2"/>
      <c r="H8388" s="6"/>
      <c r="I8388" s="9"/>
      <c r="J8388" s="9"/>
      <c r="K8388" s="9"/>
    </row>
    <row r="8389" spans="1:11" x14ac:dyDescent="0.25">
      <c r="A8389" s="2"/>
      <c r="B8389" s="2"/>
      <c r="C8389" s="2"/>
      <c r="E8389" s="2"/>
      <c r="G8389" s="2"/>
      <c r="H8389" s="6"/>
      <c r="I8389" s="9"/>
      <c r="J8389" s="9"/>
      <c r="K8389" s="9"/>
    </row>
    <row r="8390" spans="1:11" x14ac:dyDescent="0.25">
      <c r="A8390" s="2"/>
      <c r="B8390" s="2"/>
      <c r="C8390" s="2"/>
      <c r="E8390" s="2"/>
      <c r="G8390" s="2"/>
      <c r="H8390" s="6"/>
      <c r="I8390" s="9"/>
      <c r="J8390" s="9"/>
      <c r="K8390" s="9"/>
    </row>
    <row r="8391" spans="1:11" x14ac:dyDescent="0.25">
      <c r="A8391" s="2"/>
      <c r="B8391" s="2"/>
      <c r="C8391" s="2"/>
      <c r="E8391" s="2"/>
      <c r="G8391" s="2"/>
      <c r="H8391" s="6"/>
      <c r="I8391" s="9"/>
      <c r="J8391" s="9"/>
      <c r="K8391" s="9"/>
    </row>
    <row r="8392" spans="1:11" x14ac:dyDescent="0.25">
      <c r="A8392" s="2"/>
      <c r="B8392" s="2"/>
      <c r="C8392" s="2"/>
      <c r="E8392" s="2"/>
      <c r="G8392" s="2"/>
      <c r="H8392" s="6"/>
      <c r="I8392" s="9"/>
      <c r="J8392" s="9"/>
      <c r="K8392" s="9"/>
    </row>
    <row r="8393" spans="1:11" x14ac:dyDescent="0.25">
      <c r="A8393" s="2"/>
      <c r="B8393" s="2"/>
      <c r="C8393" s="2"/>
      <c r="E8393" s="2"/>
      <c r="G8393" s="2"/>
      <c r="H8393" s="6"/>
      <c r="I8393" s="9"/>
      <c r="J8393" s="9"/>
      <c r="K8393" s="9"/>
    </row>
    <row r="8394" spans="1:11" x14ac:dyDescent="0.25">
      <c r="A8394" s="2"/>
      <c r="B8394" s="2"/>
      <c r="C8394" s="2"/>
      <c r="E8394" s="2"/>
      <c r="G8394" s="2"/>
      <c r="H8394" s="6"/>
      <c r="I8394" s="9"/>
      <c r="J8394" s="9"/>
      <c r="K8394" s="9"/>
    </row>
    <row r="8395" spans="1:11" x14ac:dyDescent="0.25">
      <c r="A8395" s="2"/>
      <c r="B8395" s="2"/>
      <c r="C8395" s="2"/>
      <c r="E8395" s="2"/>
      <c r="G8395" s="2"/>
      <c r="H8395" s="6"/>
      <c r="I8395" s="9"/>
      <c r="J8395" s="9"/>
      <c r="K8395" s="9"/>
    </row>
    <row r="8396" spans="1:11" x14ac:dyDescent="0.25">
      <c r="A8396" s="2"/>
      <c r="B8396" s="2"/>
      <c r="C8396" s="2"/>
      <c r="E8396" s="2"/>
      <c r="G8396" s="2"/>
      <c r="H8396" s="6"/>
      <c r="I8396" s="9"/>
      <c r="J8396" s="9"/>
      <c r="K8396" s="9"/>
    </row>
    <row r="8397" spans="1:11" x14ac:dyDescent="0.25">
      <c r="A8397" s="2"/>
      <c r="B8397" s="2"/>
      <c r="C8397" s="2"/>
      <c r="E8397" s="2"/>
      <c r="G8397" s="2"/>
      <c r="H8397" s="6"/>
      <c r="I8397" s="9"/>
      <c r="J8397" s="9"/>
      <c r="K8397" s="9"/>
    </row>
    <row r="8398" spans="1:11" x14ac:dyDescent="0.25">
      <c r="A8398" s="2"/>
      <c r="B8398" s="2"/>
      <c r="C8398" s="2"/>
      <c r="E8398" s="2"/>
      <c r="G8398" s="2"/>
      <c r="H8398" s="6"/>
      <c r="I8398" s="9"/>
      <c r="J8398" s="9"/>
      <c r="K8398" s="9"/>
    </row>
    <row r="8399" spans="1:11" x14ac:dyDescent="0.25">
      <c r="A8399" s="2"/>
      <c r="B8399" s="2"/>
      <c r="C8399" s="2"/>
      <c r="E8399" s="2"/>
      <c r="G8399" s="2"/>
      <c r="H8399" s="6"/>
      <c r="I8399" s="9"/>
      <c r="J8399" s="9"/>
      <c r="K8399" s="9"/>
    </row>
    <row r="8400" spans="1:11" x14ac:dyDescent="0.25">
      <c r="A8400" s="2"/>
      <c r="B8400" s="2"/>
      <c r="C8400" s="2"/>
      <c r="E8400" s="2"/>
      <c r="G8400" s="2"/>
      <c r="H8400" s="6"/>
      <c r="I8400" s="9"/>
      <c r="J8400" s="9"/>
      <c r="K8400" s="9"/>
    </row>
    <row r="8401" spans="1:11" x14ac:dyDescent="0.25">
      <c r="A8401" s="2"/>
      <c r="B8401" s="2"/>
      <c r="C8401" s="2"/>
      <c r="E8401" s="2"/>
      <c r="G8401" s="2"/>
      <c r="H8401" s="6"/>
      <c r="I8401" s="9"/>
      <c r="J8401" s="9"/>
      <c r="K8401" s="9"/>
    </row>
    <row r="8402" spans="1:11" x14ac:dyDescent="0.25">
      <c r="A8402" s="2"/>
      <c r="B8402" s="2"/>
      <c r="C8402" s="2"/>
      <c r="E8402" s="2"/>
      <c r="G8402" s="2"/>
      <c r="H8402" s="6"/>
      <c r="I8402" s="9"/>
      <c r="J8402" s="9"/>
      <c r="K8402" s="9"/>
    </row>
    <row r="8403" spans="1:11" x14ac:dyDescent="0.25">
      <c r="A8403" s="2"/>
      <c r="B8403" s="2"/>
      <c r="C8403" s="2"/>
      <c r="E8403" s="2"/>
      <c r="G8403" s="2"/>
      <c r="H8403" s="6"/>
      <c r="I8403" s="9"/>
      <c r="J8403" s="9"/>
      <c r="K8403" s="9"/>
    </row>
    <row r="8404" spans="1:11" x14ac:dyDescent="0.25">
      <c r="A8404" s="2"/>
      <c r="B8404" s="2"/>
      <c r="C8404" s="2"/>
      <c r="E8404" s="2"/>
      <c r="G8404" s="2"/>
      <c r="H8404" s="6"/>
      <c r="I8404" s="9"/>
      <c r="J8404" s="9"/>
      <c r="K8404" s="9"/>
    </row>
    <row r="8405" spans="1:11" x14ac:dyDescent="0.25">
      <c r="A8405" s="2"/>
      <c r="B8405" s="2"/>
      <c r="C8405" s="2"/>
      <c r="E8405" s="2"/>
      <c r="G8405" s="2"/>
      <c r="H8405" s="6"/>
      <c r="I8405" s="9"/>
      <c r="J8405" s="9"/>
      <c r="K8405" s="9"/>
    </row>
    <row r="8406" spans="1:11" x14ac:dyDescent="0.25">
      <c r="A8406" s="2"/>
      <c r="B8406" s="2"/>
      <c r="C8406" s="2"/>
      <c r="E8406" s="2"/>
      <c r="G8406" s="2"/>
      <c r="H8406" s="6"/>
      <c r="I8406" s="9"/>
      <c r="J8406" s="9"/>
      <c r="K8406" s="9"/>
    </row>
    <row r="8407" spans="1:11" x14ac:dyDescent="0.25">
      <c r="A8407" s="2"/>
      <c r="B8407" s="2"/>
      <c r="C8407" s="2"/>
      <c r="E8407" s="2"/>
      <c r="G8407" s="2"/>
      <c r="H8407" s="6"/>
      <c r="I8407" s="9"/>
      <c r="J8407" s="9"/>
      <c r="K8407" s="9"/>
    </row>
    <row r="8408" spans="1:11" x14ac:dyDescent="0.25">
      <c r="A8408" s="2"/>
      <c r="B8408" s="2"/>
      <c r="C8408" s="2"/>
      <c r="E8408" s="2"/>
      <c r="G8408" s="2"/>
      <c r="H8408" s="6"/>
      <c r="I8408" s="9"/>
      <c r="J8408" s="9"/>
      <c r="K8408" s="9"/>
    </row>
    <row r="8409" spans="1:11" x14ac:dyDescent="0.25">
      <c r="A8409" s="2"/>
      <c r="B8409" s="2"/>
      <c r="C8409" s="2"/>
      <c r="E8409" s="2"/>
      <c r="G8409" s="2"/>
      <c r="H8409" s="6"/>
      <c r="I8409" s="9"/>
      <c r="J8409" s="9"/>
      <c r="K8409" s="9"/>
    </row>
    <row r="8410" spans="1:11" x14ac:dyDescent="0.25">
      <c r="A8410" s="2"/>
      <c r="B8410" s="2"/>
      <c r="C8410" s="2"/>
      <c r="E8410" s="2"/>
      <c r="G8410" s="2"/>
      <c r="H8410" s="6"/>
      <c r="I8410" s="9"/>
      <c r="J8410" s="9"/>
      <c r="K8410" s="9"/>
    </row>
    <row r="8411" spans="1:11" x14ac:dyDescent="0.25">
      <c r="A8411" s="2"/>
      <c r="B8411" s="2"/>
      <c r="C8411" s="2"/>
      <c r="E8411" s="2"/>
      <c r="G8411" s="2"/>
      <c r="H8411" s="6"/>
      <c r="I8411" s="9"/>
      <c r="J8411" s="9"/>
      <c r="K8411" s="9"/>
    </row>
    <row r="8412" spans="1:11" x14ac:dyDescent="0.25">
      <c r="A8412" s="2"/>
      <c r="B8412" s="2"/>
      <c r="C8412" s="2"/>
      <c r="E8412" s="2"/>
      <c r="G8412" s="2"/>
      <c r="H8412" s="6"/>
      <c r="I8412" s="9"/>
      <c r="J8412" s="9"/>
      <c r="K8412" s="9"/>
    </row>
    <row r="8413" spans="1:11" x14ac:dyDescent="0.25">
      <c r="A8413" s="2"/>
      <c r="B8413" s="2"/>
      <c r="C8413" s="2"/>
      <c r="E8413" s="2"/>
      <c r="G8413" s="2"/>
      <c r="H8413" s="6"/>
      <c r="I8413" s="9"/>
      <c r="J8413" s="9"/>
      <c r="K8413" s="9"/>
    </row>
    <row r="8414" spans="1:11" x14ac:dyDescent="0.25">
      <c r="A8414" s="2"/>
      <c r="B8414" s="2"/>
      <c r="C8414" s="2"/>
      <c r="E8414" s="2"/>
      <c r="G8414" s="2"/>
      <c r="H8414" s="6"/>
      <c r="I8414" s="9"/>
      <c r="J8414" s="9"/>
      <c r="K8414" s="9"/>
    </row>
    <row r="8415" spans="1:11" x14ac:dyDescent="0.25">
      <c r="A8415" s="2"/>
      <c r="B8415" s="2"/>
      <c r="C8415" s="2"/>
      <c r="E8415" s="2"/>
      <c r="G8415" s="2"/>
      <c r="H8415" s="6"/>
      <c r="I8415" s="9"/>
      <c r="J8415" s="9"/>
      <c r="K8415" s="9"/>
    </row>
    <row r="8416" spans="1:11" x14ac:dyDescent="0.25">
      <c r="A8416" s="2"/>
      <c r="B8416" s="2"/>
      <c r="C8416" s="2"/>
      <c r="E8416" s="2"/>
      <c r="G8416" s="2"/>
      <c r="H8416" s="6"/>
      <c r="I8416" s="9"/>
      <c r="J8416" s="9"/>
      <c r="K8416" s="9"/>
    </row>
    <row r="8417" spans="1:11" x14ac:dyDescent="0.25">
      <c r="A8417" s="2"/>
      <c r="B8417" s="2"/>
      <c r="C8417" s="2"/>
      <c r="E8417" s="2"/>
      <c r="G8417" s="2"/>
      <c r="H8417" s="6"/>
      <c r="I8417" s="9"/>
      <c r="J8417" s="9"/>
      <c r="K8417" s="9"/>
    </row>
    <row r="8418" spans="1:11" x14ac:dyDescent="0.25">
      <c r="A8418" s="2"/>
      <c r="B8418" s="2"/>
      <c r="C8418" s="2"/>
      <c r="E8418" s="2"/>
      <c r="G8418" s="2"/>
      <c r="H8418" s="6"/>
      <c r="I8418" s="9"/>
      <c r="J8418" s="9"/>
      <c r="K8418" s="9"/>
    </row>
    <row r="8419" spans="1:11" x14ac:dyDescent="0.25">
      <c r="A8419" s="2"/>
      <c r="B8419" s="2"/>
      <c r="C8419" s="2"/>
      <c r="E8419" s="2"/>
      <c r="G8419" s="2"/>
      <c r="H8419" s="6"/>
      <c r="I8419" s="9"/>
      <c r="J8419" s="9"/>
      <c r="K8419" s="9"/>
    </row>
    <row r="8420" spans="1:11" x14ac:dyDescent="0.25">
      <c r="A8420" s="2"/>
      <c r="B8420" s="2"/>
      <c r="C8420" s="2"/>
      <c r="E8420" s="2"/>
      <c r="G8420" s="2"/>
      <c r="H8420" s="6"/>
      <c r="I8420" s="9"/>
      <c r="J8420" s="9"/>
      <c r="K8420" s="9"/>
    </row>
    <row r="8421" spans="1:11" x14ac:dyDescent="0.25">
      <c r="A8421" s="2"/>
      <c r="B8421" s="2"/>
      <c r="C8421" s="2"/>
      <c r="E8421" s="2"/>
      <c r="G8421" s="2"/>
      <c r="H8421" s="6"/>
      <c r="I8421" s="9"/>
      <c r="J8421" s="9"/>
      <c r="K8421" s="9"/>
    </row>
    <row r="8422" spans="1:11" x14ac:dyDescent="0.25">
      <c r="A8422" s="2"/>
      <c r="B8422" s="2"/>
      <c r="C8422" s="2"/>
      <c r="E8422" s="2"/>
      <c r="G8422" s="2"/>
      <c r="H8422" s="6"/>
      <c r="I8422" s="9"/>
      <c r="J8422" s="9"/>
      <c r="K8422" s="9"/>
    </row>
    <row r="8423" spans="1:11" x14ac:dyDescent="0.25">
      <c r="A8423" s="2"/>
      <c r="B8423" s="2"/>
      <c r="C8423" s="2"/>
      <c r="E8423" s="2"/>
      <c r="G8423" s="2"/>
      <c r="H8423" s="6"/>
      <c r="I8423" s="9"/>
      <c r="J8423" s="9"/>
      <c r="K8423" s="9"/>
    </row>
    <row r="8424" spans="1:11" x14ac:dyDescent="0.25">
      <c r="A8424" s="2"/>
      <c r="B8424" s="2"/>
      <c r="C8424" s="2"/>
      <c r="E8424" s="2"/>
      <c r="G8424" s="2"/>
      <c r="H8424" s="6"/>
      <c r="I8424" s="9"/>
      <c r="J8424" s="9"/>
      <c r="K8424" s="9"/>
    </row>
    <row r="8425" spans="1:11" x14ac:dyDescent="0.25">
      <c r="A8425" s="2"/>
      <c r="B8425" s="2"/>
      <c r="C8425" s="2"/>
      <c r="E8425" s="2"/>
      <c r="G8425" s="2"/>
      <c r="H8425" s="6"/>
      <c r="I8425" s="9"/>
      <c r="J8425" s="9"/>
      <c r="K8425" s="9"/>
    </row>
    <row r="8426" spans="1:11" x14ac:dyDescent="0.25">
      <c r="A8426" s="2"/>
      <c r="B8426" s="2"/>
      <c r="C8426" s="2"/>
      <c r="E8426" s="2"/>
      <c r="G8426" s="2"/>
      <c r="H8426" s="6"/>
      <c r="I8426" s="9"/>
      <c r="J8426" s="9"/>
      <c r="K8426" s="9"/>
    </row>
    <row r="8427" spans="1:11" x14ac:dyDescent="0.25">
      <c r="A8427" s="2"/>
      <c r="B8427" s="2"/>
      <c r="C8427" s="2"/>
      <c r="E8427" s="2"/>
      <c r="G8427" s="2"/>
      <c r="H8427" s="6"/>
      <c r="I8427" s="9"/>
      <c r="J8427" s="9"/>
      <c r="K8427" s="9"/>
    </row>
    <row r="8428" spans="1:11" x14ac:dyDescent="0.25">
      <c r="A8428" s="2"/>
      <c r="B8428" s="2"/>
      <c r="C8428" s="2"/>
      <c r="E8428" s="2"/>
      <c r="G8428" s="2"/>
      <c r="H8428" s="6"/>
      <c r="I8428" s="9"/>
      <c r="J8428" s="9"/>
      <c r="K8428" s="9"/>
    </row>
    <row r="8429" spans="1:11" x14ac:dyDescent="0.25">
      <c r="A8429" s="2"/>
      <c r="B8429" s="2"/>
      <c r="C8429" s="2"/>
      <c r="E8429" s="2"/>
      <c r="G8429" s="2"/>
      <c r="H8429" s="6"/>
      <c r="I8429" s="9"/>
      <c r="J8429" s="9"/>
      <c r="K8429" s="9"/>
    </row>
    <row r="8430" spans="1:11" x14ac:dyDescent="0.25">
      <c r="A8430" s="2"/>
      <c r="B8430" s="2"/>
      <c r="C8430" s="2"/>
      <c r="E8430" s="2"/>
      <c r="G8430" s="2"/>
      <c r="H8430" s="6"/>
      <c r="I8430" s="9"/>
      <c r="J8430" s="9"/>
      <c r="K8430" s="9"/>
    </row>
    <row r="8431" spans="1:11" x14ac:dyDescent="0.25">
      <c r="A8431" s="2"/>
      <c r="B8431" s="2"/>
      <c r="C8431" s="2"/>
      <c r="E8431" s="2"/>
      <c r="G8431" s="2"/>
      <c r="H8431" s="6"/>
      <c r="I8431" s="9"/>
      <c r="J8431" s="9"/>
      <c r="K8431" s="9"/>
    </row>
    <row r="8432" spans="1:11" x14ac:dyDescent="0.25">
      <c r="A8432" s="2"/>
      <c r="B8432" s="2"/>
      <c r="C8432" s="2"/>
      <c r="E8432" s="2"/>
      <c r="G8432" s="2"/>
      <c r="H8432" s="6"/>
      <c r="I8432" s="9"/>
      <c r="J8432" s="9"/>
      <c r="K8432" s="9"/>
    </row>
    <row r="8433" spans="1:11" x14ac:dyDescent="0.25">
      <c r="A8433" s="2"/>
      <c r="B8433" s="2"/>
      <c r="C8433" s="2"/>
      <c r="E8433" s="2"/>
      <c r="G8433" s="2"/>
      <c r="H8433" s="6"/>
      <c r="I8433" s="9"/>
      <c r="J8433" s="9"/>
      <c r="K8433" s="9"/>
    </row>
    <row r="8434" spans="1:11" x14ac:dyDescent="0.25">
      <c r="A8434" s="2"/>
      <c r="B8434" s="2"/>
      <c r="C8434" s="2"/>
      <c r="E8434" s="2"/>
      <c r="G8434" s="2"/>
      <c r="H8434" s="6"/>
      <c r="I8434" s="9"/>
      <c r="J8434" s="9"/>
      <c r="K8434" s="9"/>
    </row>
    <row r="8435" spans="1:11" x14ac:dyDescent="0.25">
      <c r="A8435" s="2"/>
      <c r="B8435" s="2"/>
      <c r="C8435" s="2"/>
      <c r="E8435" s="2"/>
      <c r="G8435" s="2"/>
      <c r="H8435" s="6"/>
      <c r="I8435" s="9"/>
      <c r="J8435" s="9"/>
      <c r="K8435" s="9"/>
    </row>
    <row r="8436" spans="1:11" x14ac:dyDescent="0.25">
      <c r="A8436" s="2"/>
      <c r="B8436" s="2"/>
      <c r="C8436" s="2"/>
      <c r="E8436" s="2"/>
      <c r="G8436" s="2"/>
      <c r="H8436" s="6"/>
      <c r="I8436" s="9"/>
      <c r="J8436" s="9"/>
      <c r="K8436" s="9"/>
    </row>
    <row r="8437" spans="1:11" x14ac:dyDescent="0.25">
      <c r="A8437" s="2"/>
      <c r="B8437" s="2"/>
      <c r="C8437" s="2"/>
      <c r="E8437" s="2"/>
      <c r="G8437" s="2"/>
      <c r="H8437" s="6"/>
      <c r="I8437" s="9"/>
      <c r="J8437" s="9"/>
      <c r="K8437" s="9"/>
    </row>
    <row r="8438" spans="1:11" x14ac:dyDescent="0.25">
      <c r="A8438" s="2"/>
      <c r="B8438" s="2"/>
      <c r="C8438" s="2"/>
      <c r="E8438" s="2"/>
      <c r="G8438" s="2"/>
      <c r="H8438" s="6"/>
      <c r="I8438" s="9"/>
      <c r="J8438" s="9"/>
      <c r="K8438" s="9"/>
    </row>
    <row r="8439" spans="1:11" x14ac:dyDescent="0.25">
      <c r="A8439" s="2"/>
      <c r="B8439" s="2"/>
      <c r="C8439" s="2"/>
      <c r="E8439" s="2"/>
      <c r="G8439" s="2"/>
      <c r="H8439" s="6"/>
      <c r="I8439" s="9"/>
      <c r="J8439" s="9"/>
      <c r="K8439" s="9"/>
    </row>
    <row r="8440" spans="1:11" x14ac:dyDescent="0.25">
      <c r="A8440" s="2"/>
      <c r="B8440" s="2"/>
      <c r="C8440" s="2"/>
      <c r="E8440" s="2"/>
      <c r="G8440" s="2"/>
      <c r="H8440" s="6"/>
      <c r="I8440" s="9"/>
      <c r="J8440" s="9"/>
      <c r="K8440" s="9"/>
    </row>
    <row r="8441" spans="1:11" x14ac:dyDescent="0.25">
      <c r="A8441" s="2"/>
      <c r="B8441" s="2"/>
      <c r="C8441" s="2"/>
      <c r="E8441" s="2"/>
      <c r="G8441" s="2"/>
      <c r="H8441" s="6"/>
      <c r="I8441" s="9"/>
      <c r="J8441" s="9"/>
      <c r="K8441" s="9"/>
    </row>
    <row r="8442" spans="1:11" x14ac:dyDescent="0.25">
      <c r="A8442" s="2"/>
      <c r="B8442" s="2"/>
      <c r="C8442" s="2"/>
      <c r="E8442" s="2"/>
      <c r="G8442" s="2"/>
      <c r="H8442" s="6"/>
      <c r="I8442" s="9"/>
      <c r="J8442" s="9"/>
      <c r="K8442" s="9"/>
    </row>
    <row r="8443" spans="1:11" x14ac:dyDescent="0.25">
      <c r="A8443" s="2"/>
      <c r="B8443" s="2"/>
      <c r="C8443" s="2"/>
      <c r="E8443" s="2"/>
      <c r="G8443" s="2"/>
      <c r="H8443" s="6"/>
      <c r="I8443" s="9"/>
      <c r="J8443" s="9"/>
      <c r="K8443" s="9"/>
    </row>
    <row r="8444" spans="1:11" x14ac:dyDescent="0.25">
      <c r="A8444" s="2"/>
      <c r="B8444" s="2"/>
      <c r="C8444" s="2"/>
      <c r="E8444" s="2"/>
      <c r="G8444" s="2"/>
      <c r="H8444" s="6"/>
      <c r="I8444" s="9"/>
      <c r="J8444" s="9"/>
      <c r="K8444" s="9"/>
    </row>
    <row r="8445" spans="1:11" x14ac:dyDescent="0.25">
      <c r="A8445" s="2"/>
      <c r="B8445" s="2"/>
      <c r="C8445" s="2"/>
      <c r="E8445" s="2"/>
      <c r="G8445" s="2"/>
      <c r="H8445" s="6"/>
      <c r="I8445" s="9"/>
      <c r="J8445" s="9"/>
      <c r="K8445" s="9"/>
    </row>
    <row r="8446" spans="1:11" x14ac:dyDescent="0.25">
      <c r="A8446" s="2"/>
      <c r="B8446" s="2"/>
      <c r="C8446" s="2"/>
      <c r="E8446" s="2"/>
      <c r="G8446" s="2"/>
      <c r="H8446" s="6"/>
      <c r="I8446" s="9"/>
      <c r="J8446" s="9"/>
      <c r="K8446" s="9"/>
    </row>
    <row r="8447" spans="1:11" x14ac:dyDescent="0.25">
      <c r="A8447" s="2"/>
      <c r="B8447" s="2"/>
      <c r="C8447" s="2"/>
      <c r="E8447" s="2"/>
      <c r="G8447" s="2"/>
      <c r="H8447" s="6"/>
      <c r="I8447" s="9"/>
      <c r="J8447" s="9"/>
      <c r="K8447" s="9"/>
    </row>
    <row r="8448" spans="1:11" x14ac:dyDescent="0.25">
      <c r="A8448" s="2"/>
      <c r="B8448" s="2"/>
      <c r="C8448" s="2"/>
      <c r="E8448" s="2"/>
      <c r="G8448" s="2"/>
      <c r="H8448" s="6"/>
      <c r="I8448" s="9"/>
      <c r="J8448" s="9"/>
      <c r="K8448" s="9"/>
    </row>
    <row r="8449" spans="1:11" x14ac:dyDescent="0.25">
      <c r="A8449" s="2"/>
      <c r="B8449" s="2"/>
      <c r="C8449" s="2"/>
      <c r="E8449" s="2"/>
      <c r="G8449" s="2"/>
      <c r="H8449" s="6"/>
      <c r="I8449" s="9"/>
      <c r="J8449" s="9"/>
      <c r="K8449" s="9"/>
    </row>
    <row r="8450" spans="1:11" x14ac:dyDescent="0.25">
      <c r="A8450" s="2"/>
      <c r="B8450" s="2"/>
      <c r="C8450" s="2"/>
      <c r="E8450" s="2"/>
      <c r="G8450" s="2"/>
      <c r="H8450" s="6"/>
      <c r="I8450" s="9"/>
      <c r="J8450" s="9"/>
      <c r="K8450" s="9"/>
    </row>
    <row r="8451" spans="1:11" x14ac:dyDescent="0.25">
      <c r="A8451" s="2"/>
      <c r="B8451" s="2"/>
      <c r="C8451" s="2"/>
      <c r="E8451" s="2"/>
      <c r="G8451" s="2"/>
      <c r="H8451" s="6"/>
      <c r="I8451" s="9"/>
      <c r="J8451" s="9"/>
      <c r="K8451" s="9"/>
    </row>
    <row r="8452" spans="1:11" x14ac:dyDescent="0.25">
      <c r="A8452" s="2"/>
      <c r="B8452" s="2"/>
      <c r="C8452" s="2"/>
      <c r="E8452" s="2"/>
      <c r="G8452" s="2"/>
      <c r="H8452" s="6"/>
      <c r="I8452" s="9"/>
      <c r="J8452" s="9"/>
      <c r="K8452" s="9"/>
    </row>
    <row r="8453" spans="1:11" x14ac:dyDescent="0.25">
      <c r="A8453" s="2"/>
      <c r="B8453" s="2"/>
      <c r="C8453" s="2"/>
      <c r="E8453" s="2"/>
      <c r="G8453" s="2"/>
      <c r="H8453" s="6"/>
      <c r="I8453" s="9"/>
      <c r="J8453" s="9"/>
      <c r="K8453" s="9"/>
    </row>
    <row r="8454" spans="1:11" x14ac:dyDescent="0.25">
      <c r="A8454" s="2"/>
      <c r="B8454" s="2"/>
      <c r="C8454" s="2"/>
      <c r="E8454" s="2"/>
      <c r="G8454" s="2"/>
      <c r="H8454" s="6"/>
      <c r="I8454" s="9"/>
      <c r="J8454" s="9"/>
      <c r="K8454" s="9"/>
    </row>
    <row r="8455" spans="1:11" x14ac:dyDescent="0.25">
      <c r="A8455" s="2"/>
      <c r="B8455" s="2"/>
      <c r="C8455" s="2"/>
      <c r="E8455" s="2"/>
      <c r="G8455" s="2"/>
      <c r="H8455" s="6"/>
      <c r="I8455" s="9"/>
      <c r="J8455" s="9"/>
      <c r="K8455" s="9"/>
    </row>
    <row r="8456" spans="1:11" x14ac:dyDescent="0.25">
      <c r="A8456" s="2"/>
      <c r="B8456" s="2"/>
      <c r="C8456" s="2"/>
      <c r="E8456" s="2"/>
      <c r="G8456" s="2"/>
      <c r="H8456" s="6"/>
      <c r="I8456" s="9"/>
      <c r="J8456" s="9"/>
      <c r="K8456" s="9"/>
    </row>
    <row r="8457" spans="1:11" x14ac:dyDescent="0.25">
      <c r="A8457" s="2"/>
      <c r="B8457" s="2"/>
      <c r="C8457" s="2"/>
      <c r="E8457" s="2"/>
      <c r="G8457" s="2"/>
      <c r="H8457" s="6"/>
      <c r="I8457" s="9"/>
      <c r="J8457" s="9"/>
      <c r="K8457" s="9"/>
    </row>
    <row r="8458" spans="1:11" x14ac:dyDescent="0.25">
      <c r="A8458" s="2"/>
      <c r="B8458" s="2"/>
      <c r="C8458" s="2"/>
      <c r="E8458" s="2"/>
      <c r="G8458" s="2"/>
      <c r="H8458" s="6"/>
      <c r="I8458" s="9"/>
      <c r="J8458" s="9"/>
      <c r="K8458" s="9"/>
    </row>
    <row r="8459" spans="1:11" x14ac:dyDescent="0.25">
      <c r="A8459" s="2"/>
      <c r="B8459" s="2"/>
      <c r="C8459" s="2"/>
      <c r="E8459" s="2"/>
      <c r="G8459" s="2"/>
      <c r="H8459" s="6"/>
      <c r="I8459" s="9"/>
      <c r="J8459" s="9"/>
      <c r="K8459" s="9"/>
    </row>
    <row r="8460" spans="1:11" x14ac:dyDescent="0.25">
      <c r="A8460" s="2"/>
      <c r="B8460" s="2"/>
      <c r="C8460" s="2"/>
      <c r="E8460" s="2"/>
      <c r="G8460" s="2"/>
      <c r="H8460" s="6"/>
      <c r="I8460" s="9"/>
      <c r="J8460" s="9"/>
      <c r="K8460" s="9"/>
    </row>
    <row r="8461" spans="1:11" x14ac:dyDescent="0.25">
      <c r="A8461" s="2"/>
      <c r="B8461" s="2"/>
      <c r="C8461" s="2"/>
      <c r="E8461" s="2"/>
      <c r="G8461" s="2"/>
      <c r="H8461" s="6"/>
      <c r="I8461" s="9"/>
      <c r="J8461" s="9"/>
      <c r="K8461" s="9"/>
    </row>
    <row r="8462" spans="1:11" x14ac:dyDescent="0.25">
      <c r="A8462" s="2"/>
      <c r="B8462" s="2"/>
      <c r="C8462" s="2"/>
      <c r="E8462" s="2"/>
      <c r="G8462" s="2"/>
      <c r="H8462" s="6"/>
      <c r="I8462" s="9"/>
      <c r="J8462" s="9"/>
      <c r="K8462" s="9"/>
    </row>
    <row r="8463" spans="1:11" x14ac:dyDescent="0.25">
      <c r="A8463" s="2"/>
      <c r="B8463" s="2"/>
      <c r="C8463" s="2"/>
      <c r="E8463" s="2"/>
      <c r="G8463" s="2"/>
      <c r="H8463" s="6"/>
      <c r="I8463" s="9"/>
      <c r="J8463" s="9"/>
      <c r="K8463" s="9"/>
    </row>
    <row r="8464" spans="1:11" x14ac:dyDescent="0.25">
      <c r="A8464" s="2"/>
      <c r="B8464" s="2"/>
      <c r="C8464" s="2"/>
      <c r="E8464" s="2"/>
      <c r="G8464" s="2"/>
      <c r="H8464" s="6"/>
      <c r="I8464" s="9"/>
      <c r="J8464" s="9"/>
      <c r="K8464" s="9"/>
    </row>
    <row r="8465" spans="1:11" x14ac:dyDescent="0.25">
      <c r="A8465" s="2"/>
      <c r="B8465" s="2"/>
      <c r="C8465" s="2"/>
      <c r="E8465" s="2"/>
      <c r="G8465" s="2"/>
      <c r="H8465" s="6"/>
      <c r="I8465" s="9"/>
      <c r="J8465" s="9"/>
      <c r="K8465" s="9"/>
    </row>
    <row r="8466" spans="1:11" x14ac:dyDescent="0.25">
      <c r="A8466" s="2"/>
      <c r="B8466" s="2"/>
      <c r="C8466" s="2"/>
      <c r="E8466" s="2"/>
      <c r="G8466" s="2"/>
      <c r="H8466" s="6"/>
      <c r="I8466" s="9"/>
      <c r="J8466" s="9"/>
      <c r="K8466" s="9"/>
    </row>
    <row r="8467" spans="1:11" x14ac:dyDescent="0.25">
      <c r="A8467" s="2"/>
      <c r="B8467" s="2"/>
      <c r="C8467" s="2"/>
      <c r="E8467" s="2"/>
      <c r="G8467" s="2"/>
      <c r="H8467" s="6"/>
      <c r="I8467" s="9"/>
      <c r="J8467" s="9"/>
      <c r="K8467" s="9"/>
    </row>
    <row r="8468" spans="1:11" x14ac:dyDescent="0.25">
      <c r="A8468" s="2"/>
      <c r="B8468" s="2"/>
      <c r="C8468" s="2"/>
      <c r="E8468" s="2"/>
      <c r="G8468" s="2"/>
      <c r="H8468" s="6"/>
      <c r="I8468" s="9"/>
      <c r="J8468" s="9"/>
      <c r="K8468" s="9"/>
    </row>
    <row r="8469" spans="1:11" x14ac:dyDescent="0.25">
      <c r="A8469" s="2"/>
      <c r="B8469" s="2"/>
      <c r="C8469" s="2"/>
      <c r="E8469" s="2"/>
      <c r="G8469" s="2"/>
      <c r="H8469" s="6"/>
      <c r="I8469" s="9"/>
      <c r="J8469" s="9"/>
      <c r="K8469" s="9"/>
    </row>
    <row r="8470" spans="1:11" x14ac:dyDescent="0.25">
      <c r="A8470" s="2"/>
      <c r="B8470" s="2"/>
      <c r="C8470" s="2"/>
      <c r="E8470" s="2"/>
      <c r="G8470" s="2"/>
      <c r="H8470" s="6"/>
      <c r="I8470" s="9"/>
      <c r="J8470" s="9"/>
      <c r="K8470" s="9"/>
    </row>
    <row r="8471" spans="1:11" x14ac:dyDescent="0.25">
      <c r="A8471" s="2"/>
      <c r="B8471" s="2"/>
      <c r="C8471" s="2"/>
      <c r="E8471" s="2"/>
      <c r="G8471" s="2"/>
      <c r="H8471" s="6"/>
      <c r="I8471" s="9"/>
      <c r="J8471" s="9"/>
      <c r="K8471" s="9"/>
    </row>
    <row r="8472" spans="1:11" x14ac:dyDescent="0.25">
      <c r="A8472" s="2"/>
      <c r="B8472" s="2"/>
      <c r="C8472" s="2"/>
      <c r="E8472" s="2"/>
      <c r="G8472" s="2"/>
      <c r="H8472" s="6"/>
      <c r="I8472" s="9"/>
      <c r="J8472" s="9"/>
      <c r="K8472" s="9"/>
    </row>
    <row r="8473" spans="1:11" x14ac:dyDescent="0.25">
      <c r="A8473" s="2"/>
      <c r="B8473" s="2"/>
      <c r="C8473" s="2"/>
      <c r="E8473" s="2"/>
      <c r="G8473" s="2"/>
      <c r="H8473" s="6"/>
      <c r="I8473" s="9"/>
      <c r="J8473" s="9"/>
      <c r="K8473" s="9"/>
    </row>
    <row r="8474" spans="1:11" x14ac:dyDescent="0.25">
      <c r="A8474" s="2"/>
      <c r="B8474" s="2"/>
      <c r="C8474" s="2"/>
      <c r="E8474" s="2"/>
      <c r="G8474" s="2"/>
      <c r="H8474" s="6"/>
      <c r="I8474" s="9"/>
      <c r="J8474" s="9"/>
      <c r="K8474" s="9"/>
    </row>
    <row r="8475" spans="1:11" x14ac:dyDescent="0.25">
      <c r="A8475" s="2"/>
      <c r="B8475" s="2"/>
      <c r="C8475" s="2"/>
      <c r="E8475" s="2"/>
      <c r="G8475" s="2"/>
      <c r="H8475" s="6"/>
      <c r="I8475" s="9"/>
      <c r="J8475" s="9"/>
      <c r="K8475" s="9"/>
    </row>
    <row r="8476" spans="1:11" x14ac:dyDescent="0.25">
      <c r="A8476" s="2"/>
      <c r="B8476" s="2"/>
      <c r="C8476" s="2"/>
      <c r="E8476" s="2"/>
      <c r="G8476" s="2"/>
      <c r="H8476" s="6"/>
      <c r="I8476" s="9"/>
      <c r="J8476" s="9"/>
      <c r="K8476" s="9"/>
    </row>
    <row r="8477" spans="1:11" x14ac:dyDescent="0.25">
      <c r="A8477" s="2"/>
      <c r="B8477" s="2"/>
      <c r="C8477" s="2"/>
      <c r="E8477" s="2"/>
      <c r="G8477" s="2"/>
      <c r="H8477" s="6"/>
      <c r="I8477" s="9"/>
      <c r="J8477" s="9"/>
      <c r="K8477" s="9"/>
    </row>
    <row r="8478" spans="1:11" x14ac:dyDescent="0.25">
      <c r="A8478" s="2"/>
      <c r="B8478" s="2"/>
      <c r="C8478" s="2"/>
      <c r="E8478" s="2"/>
      <c r="G8478" s="2"/>
      <c r="H8478" s="6"/>
      <c r="I8478" s="9"/>
      <c r="J8478" s="9"/>
      <c r="K8478" s="9"/>
    </row>
    <row r="8479" spans="1:11" x14ac:dyDescent="0.25">
      <c r="A8479" s="2"/>
      <c r="B8479" s="2"/>
      <c r="C8479" s="2"/>
      <c r="E8479" s="2"/>
      <c r="G8479" s="2"/>
      <c r="H8479" s="6"/>
      <c r="I8479" s="9"/>
      <c r="J8479" s="9"/>
      <c r="K8479" s="9"/>
    </row>
    <row r="8480" spans="1:11" x14ac:dyDescent="0.25">
      <c r="A8480" s="2"/>
      <c r="B8480" s="2"/>
      <c r="C8480" s="2"/>
      <c r="E8480" s="2"/>
      <c r="G8480" s="2"/>
      <c r="H8480" s="6"/>
      <c r="I8480" s="9"/>
      <c r="J8480" s="9"/>
      <c r="K8480" s="9"/>
    </row>
    <row r="8481" spans="1:11" x14ac:dyDescent="0.25">
      <c r="A8481" s="2"/>
      <c r="B8481" s="2"/>
      <c r="C8481" s="2"/>
      <c r="E8481" s="2"/>
      <c r="G8481" s="2"/>
      <c r="H8481" s="6"/>
      <c r="I8481" s="9"/>
      <c r="J8481" s="9"/>
      <c r="K8481" s="9"/>
    </row>
    <row r="8482" spans="1:11" x14ac:dyDescent="0.25">
      <c r="A8482" s="2"/>
      <c r="B8482" s="2"/>
      <c r="C8482" s="2"/>
      <c r="E8482" s="2"/>
      <c r="G8482" s="2"/>
      <c r="H8482" s="6"/>
      <c r="I8482" s="9"/>
      <c r="J8482" s="9"/>
      <c r="K8482" s="9"/>
    </row>
    <row r="8483" spans="1:11" x14ac:dyDescent="0.25">
      <c r="A8483" s="2"/>
      <c r="B8483" s="2"/>
      <c r="C8483" s="2"/>
      <c r="E8483" s="2"/>
      <c r="G8483" s="2"/>
      <c r="H8483" s="6"/>
      <c r="I8483" s="9"/>
      <c r="J8483" s="9"/>
      <c r="K8483" s="9"/>
    </row>
    <row r="8484" spans="1:11" x14ac:dyDescent="0.25">
      <c r="A8484" s="2"/>
      <c r="B8484" s="2"/>
      <c r="C8484" s="2"/>
      <c r="E8484" s="2"/>
      <c r="G8484" s="2"/>
      <c r="H8484" s="6"/>
      <c r="I8484" s="9"/>
      <c r="J8484" s="9"/>
      <c r="K8484" s="9"/>
    </row>
    <row r="8485" spans="1:11" x14ac:dyDescent="0.25">
      <c r="A8485" s="2"/>
      <c r="B8485" s="2"/>
      <c r="C8485" s="2"/>
      <c r="E8485" s="2"/>
      <c r="G8485" s="2"/>
      <c r="H8485" s="6"/>
      <c r="I8485" s="9"/>
      <c r="J8485" s="9"/>
      <c r="K8485" s="9"/>
    </row>
    <row r="8486" spans="1:11" x14ac:dyDescent="0.25">
      <c r="A8486" s="2"/>
      <c r="B8486" s="2"/>
      <c r="C8486" s="2"/>
      <c r="E8486" s="2"/>
      <c r="G8486" s="2"/>
      <c r="H8486" s="6"/>
      <c r="I8486" s="9"/>
      <c r="J8486" s="9"/>
      <c r="K8486" s="9"/>
    </row>
    <row r="8487" spans="1:11" x14ac:dyDescent="0.25">
      <c r="A8487" s="2"/>
      <c r="B8487" s="2"/>
      <c r="C8487" s="2"/>
      <c r="E8487" s="2"/>
      <c r="G8487" s="2"/>
      <c r="H8487" s="6"/>
      <c r="I8487" s="9"/>
      <c r="J8487" s="9"/>
      <c r="K8487" s="9"/>
    </row>
    <row r="8488" spans="1:11" x14ac:dyDescent="0.25">
      <c r="A8488" s="2"/>
      <c r="B8488" s="2"/>
      <c r="C8488" s="2"/>
      <c r="E8488" s="2"/>
      <c r="G8488" s="2"/>
      <c r="H8488" s="6"/>
      <c r="I8488" s="9"/>
      <c r="J8488" s="9"/>
      <c r="K8488" s="9"/>
    </row>
    <row r="8489" spans="1:11" x14ac:dyDescent="0.25">
      <c r="A8489" s="2"/>
      <c r="B8489" s="2"/>
      <c r="C8489" s="2"/>
      <c r="E8489" s="2"/>
      <c r="G8489" s="2"/>
      <c r="H8489" s="6"/>
      <c r="I8489" s="9"/>
      <c r="J8489" s="9"/>
      <c r="K8489" s="9"/>
    </row>
    <row r="8490" spans="1:11" x14ac:dyDescent="0.25">
      <c r="A8490" s="2"/>
      <c r="B8490" s="2"/>
      <c r="C8490" s="2"/>
      <c r="E8490" s="2"/>
      <c r="G8490" s="2"/>
      <c r="H8490" s="6"/>
      <c r="I8490" s="9"/>
      <c r="J8490" s="9"/>
      <c r="K8490" s="9"/>
    </row>
    <row r="8491" spans="1:11" x14ac:dyDescent="0.25">
      <c r="A8491" s="2"/>
      <c r="B8491" s="2"/>
      <c r="C8491" s="2"/>
      <c r="E8491" s="2"/>
      <c r="G8491" s="2"/>
      <c r="H8491" s="6"/>
      <c r="I8491" s="9"/>
      <c r="J8491" s="9"/>
      <c r="K8491" s="9"/>
    </row>
    <row r="8492" spans="1:11" x14ac:dyDescent="0.25">
      <c r="A8492" s="2"/>
      <c r="B8492" s="2"/>
      <c r="C8492" s="2"/>
      <c r="E8492" s="2"/>
      <c r="G8492" s="2"/>
      <c r="H8492" s="6"/>
      <c r="I8492" s="9"/>
      <c r="J8492" s="9"/>
      <c r="K8492" s="9"/>
    </row>
    <row r="8493" spans="1:11" x14ac:dyDescent="0.25">
      <c r="A8493" s="2"/>
      <c r="B8493" s="2"/>
      <c r="C8493" s="2"/>
      <c r="E8493" s="2"/>
      <c r="G8493" s="2"/>
      <c r="H8493" s="6"/>
      <c r="I8493" s="9"/>
      <c r="J8493" s="9"/>
      <c r="K8493" s="9"/>
    </row>
    <row r="8494" spans="1:11" x14ac:dyDescent="0.25">
      <c r="A8494" s="2"/>
      <c r="B8494" s="2"/>
      <c r="C8494" s="2"/>
      <c r="E8494" s="2"/>
      <c r="G8494" s="2"/>
      <c r="H8494" s="6"/>
      <c r="I8494" s="9"/>
      <c r="J8494" s="9"/>
      <c r="K8494" s="9"/>
    </row>
    <row r="8495" spans="1:11" x14ac:dyDescent="0.25">
      <c r="A8495" s="2"/>
      <c r="B8495" s="2"/>
      <c r="C8495" s="2"/>
      <c r="E8495" s="2"/>
      <c r="G8495" s="2"/>
      <c r="H8495" s="6"/>
      <c r="I8495" s="9"/>
      <c r="J8495" s="9"/>
      <c r="K8495" s="9"/>
    </row>
    <row r="8496" spans="1:11" x14ac:dyDescent="0.25">
      <c r="A8496" s="2"/>
      <c r="B8496" s="2"/>
      <c r="C8496" s="2"/>
      <c r="E8496" s="2"/>
      <c r="G8496" s="2"/>
      <c r="H8496" s="6"/>
      <c r="I8496" s="9"/>
      <c r="J8496" s="9"/>
      <c r="K8496" s="9"/>
    </row>
    <row r="8497" spans="1:11" x14ac:dyDescent="0.25">
      <c r="A8497" s="2"/>
      <c r="B8497" s="2"/>
      <c r="C8497" s="2"/>
      <c r="E8497" s="2"/>
      <c r="G8497" s="2"/>
      <c r="H8497" s="6"/>
      <c r="I8497" s="9"/>
      <c r="J8497" s="9"/>
      <c r="K8497" s="9"/>
    </row>
    <row r="8498" spans="1:11" x14ac:dyDescent="0.25">
      <c r="A8498" s="2"/>
      <c r="B8498" s="2"/>
      <c r="C8498" s="2"/>
      <c r="E8498" s="2"/>
      <c r="G8498" s="2"/>
      <c r="H8498" s="6"/>
      <c r="I8498" s="9"/>
      <c r="J8498" s="9"/>
      <c r="K8498" s="9"/>
    </row>
    <row r="8499" spans="1:11" x14ac:dyDescent="0.25">
      <c r="A8499" s="2"/>
      <c r="B8499" s="2"/>
      <c r="C8499" s="2"/>
      <c r="E8499" s="2"/>
      <c r="G8499" s="2"/>
      <c r="H8499" s="6"/>
      <c r="I8499" s="9"/>
      <c r="J8499" s="9"/>
      <c r="K8499" s="9"/>
    </row>
    <row r="8500" spans="1:11" x14ac:dyDescent="0.25">
      <c r="A8500" s="2"/>
      <c r="B8500" s="2"/>
      <c r="C8500" s="2"/>
      <c r="E8500" s="2"/>
      <c r="G8500" s="2"/>
      <c r="H8500" s="6"/>
      <c r="I8500" s="9"/>
      <c r="J8500" s="9"/>
      <c r="K8500" s="9"/>
    </row>
    <row r="8501" spans="1:11" x14ac:dyDescent="0.25">
      <c r="A8501" s="2"/>
      <c r="B8501" s="2"/>
      <c r="C8501" s="2"/>
      <c r="E8501" s="2"/>
      <c r="G8501" s="2"/>
      <c r="H8501" s="6"/>
      <c r="I8501" s="9"/>
      <c r="J8501" s="9"/>
      <c r="K8501" s="9"/>
    </row>
    <row r="8502" spans="1:11" x14ac:dyDescent="0.25">
      <c r="A8502" s="2"/>
      <c r="B8502" s="2"/>
      <c r="C8502" s="2"/>
      <c r="E8502" s="2"/>
      <c r="G8502" s="2"/>
      <c r="H8502" s="6"/>
      <c r="I8502" s="9"/>
      <c r="J8502" s="9"/>
      <c r="K8502" s="9"/>
    </row>
    <row r="8503" spans="1:11" x14ac:dyDescent="0.25">
      <c r="A8503" s="2"/>
      <c r="B8503" s="2"/>
      <c r="C8503" s="2"/>
      <c r="E8503" s="2"/>
      <c r="G8503" s="2"/>
      <c r="H8503" s="6"/>
      <c r="I8503" s="9"/>
      <c r="J8503" s="9"/>
      <c r="K8503" s="9"/>
    </row>
    <row r="8504" spans="1:11" x14ac:dyDescent="0.25">
      <c r="A8504" s="2"/>
      <c r="B8504" s="2"/>
      <c r="C8504" s="2"/>
      <c r="E8504" s="2"/>
      <c r="G8504" s="2"/>
      <c r="H8504" s="6"/>
      <c r="I8504" s="9"/>
      <c r="J8504" s="9"/>
      <c r="K8504" s="9"/>
    </row>
    <row r="8505" spans="1:11" x14ac:dyDescent="0.25">
      <c r="A8505" s="2"/>
      <c r="B8505" s="2"/>
      <c r="C8505" s="2"/>
      <c r="E8505" s="2"/>
      <c r="G8505" s="2"/>
      <c r="H8505" s="6"/>
      <c r="I8505" s="9"/>
      <c r="J8505" s="9"/>
      <c r="K8505" s="9"/>
    </row>
    <row r="8506" spans="1:11" x14ac:dyDescent="0.25">
      <c r="A8506" s="2"/>
      <c r="B8506" s="2"/>
      <c r="C8506" s="2"/>
      <c r="E8506" s="2"/>
      <c r="G8506" s="2"/>
      <c r="H8506" s="6"/>
      <c r="I8506" s="9"/>
      <c r="J8506" s="9"/>
      <c r="K8506" s="9"/>
    </row>
    <row r="8507" spans="1:11" x14ac:dyDescent="0.25">
      <c r="A8507" s="2"/>
      <c r="B8507" s="2"/>
      <c r="C8507" s="2"/>
      <c r="E8507" s="2"/>
      <c r="G8507" s="2"/>
      <c r="H8507" s="6"/>
      <c r="I8507" s="9"/>
      <c r="J8507" s="9"/>
      <c r="K8507" s="9"/>
    </row>
    <row r="8508" spans="1:11" x14ac:dyDescent="0.25">
      <c r="A8508" s="2"/>
      <c r="B8508" s="2"/>
      <c r="C8508" s="2"/>
      <c r="E8508" s="2"/>
      <c r="G8508" s="2"/>
      <c r="H8508" s="6"/>
      <c r="I8508" s="9"/>
      <c r="J8508" s="9"/>
      <c r="K8508" s="9"/>
    </row>
    <row r="8509" spans="1:11" x14ac:dyDescent="0.25">
      <c r="A8509" s="2"/>
      <c r="B8509" s="2"/>
      <c r="C8509" s="2"/>
      <c r="E8509" s="2"/>
      <c r="G8509" s="2"/>
      <c r="H8509" s="6"/>
      <c r="I8509" s="9"/>
      <c r="J8509" s="9"/>
      <c r="K8509" s="9"/>
    </row>
    <row r="8510" spans="1:11" x14ac:dyDescent="0.25">
      <c r="A8510" s="2"/>
      <c r="B8510" s="2"/>
      <c r="C8510" s="2"/>
      <c r="E8510" s="2"/>
      <c r="G8510" s="2"/>
      <c r="H8510" s="6"/>
      <c r="I8510" s="9"/>
      <c r="J8510" s="9"/>
      <c r="K8510" s="9"/>
    </row>
    <row r="8511" spans="1:11" x14ac:dyDescent="0.25">
      <c r="A8511" s="2"/>
      <c r="B8511" s="2"/>
      <c r="C8511" s="2"/>
      <c r="E8511" s="2"/>
      <c r="G8511" s="2"/>
      <c r="H8511" s="6"/>
      <c r="I8511" s="9"/>
      <c r="J8511" s="9"/>
      <c r="K8511" s="9"/>
    </row>
    <row r="8512" spans="1:11" x14ac:dyDescent="0.25">
      <c r="A8512" s="2"/>
      <c r="B8512" s="2"/>
      <c r="C8512" s="2"/>
      <c r="E8512" s="2"/>
      <c r="G8512" s="2"/>
      <c r="H8512" s="6"/>
      <c r="I8512" s="9"/>
      <c r="J8512" s="9"/>
      <c r="K8512" s="9"/>
    </row>
    <row r="8513" spans="1:11" x14ac:dyDescent="0.25">
      <c r="A8513" s="2"/>
      <c r="B8513" s="2"/>
      <c r="C8513" s="2"/>
      <c r="E8513" s="2"/>
      <c r="G8513" s="2"/>
      <c r="H8513" s="6"/>
      <c r="I8513" s="9"/>
      <c r="J8513" s="9"/>
      <c r="K8513" s="9"/>
    </row>
    <row r="8514" spans="1:11" x14ac:dyDescent="0.25">
      <c r="A8514" s="2"/>
      <c r="B8514" s="2"/>
      <c r="C8514" s="2"/>
      <c r="E8514" s="2"/>
      <c r="G8514" s="2"/>
      <c r="H8514" s="6"/>
      <c r="I8514" s="9"/>
      <c r="J8514" s="9"/>
      <c r="K8514" s="9"/>
    </row>
    <row r="8515" spans="1:11" x14ac:dyDescent="0.25">
      <c r="A8515" s="2"/>
      <c r="B8515" s="2"/>
      <c r="C8515" s="2"/>
      <c r="E8515" s="2"/>
      <c r="G8515" s="2"/>
      <c r="H8515" s="6"/>
      <c r="I8515" s="9"/>
      <c r="J8515" s="9"/>
      <c r="K8515" s="9"/>
    </row>
    <row r="8516" spans="1:11" x14ac:dyDescent="0.25">
      <c r="A8516" s="2"/>
      <c r="B8516" s="2"/>
      <c r="C8516" s="2"/>
      <c r="E8516" s="2"/>
      <c r="G8516" s="2"/>
      <c r="H8516" s="6"/>
      <c r="I8516" s="9"/>
      <c r="J8516" s="9"/>
      <c r="K8516" s="9"/>
    </row>
    <row r="8517" spans="1:11" x14ac:dyDescent="0.25">
      <c r="A8517" s="2"/>
      <c r="B8517" s="2"/>
      <c r="C8517" s="2"/>
      <c r="E8517" s="2"/>
      <c r="G8517" s="2"/>
      <c r="H8517" s="6"/>
      <c r="I8517" s="9"/>
      <c r="J8517" s="9"/>
      <c r="K8517" s="9"/>
    </row>
    <row r="8518" spans="1:11" x14ac:dyDescent="0.25">
      <c r="A8518" s="2"/>
      <c r="B8518" s="2"/>
      <c r="C8518" s="2"/>
      <c r="E8518" s="2"/>
      <c r="G8518" s="2"/>
      <c r="H8518" s="6"/>
      <c r="I8518" s="9"/>
      <c r="J8518" s="9"/>
      <c r="K8518" s="9"/>
    </row>
    <row r="8519" spans="1:11" x14ac:dyDescent="0.25">
      <c r="A8519" s="2"/>
      <c r="B8519" s="2"/>
      <c r="C8519" s="2"/>
      <c r="E8519" s="2"/>
      <c r="G8519" s="2"/>
      <c r="H8519" s="6"/>
      <c r="I8519" s="9"/>
      <c r="J8519" s="9"/>
      <c r="K8519" s="9"/>
    </row>
    <row r="8520" spans="1:11" x14ac:dyDescent="0.25">
      <c r="A8520" s="2"/>
      <c r="B8520" s="2"/>
      <c r="C8520" s="2"/>
      <c r="E8520" s="2"/>
      <c r="G8520" s="2"/>
      <c r="H8520" s="6"/>
      <c r="I8520" s="9"/>
      <c r="J8520" s="9"/>
      <c r="K8520" s="9"/>
    </row>
    <row r="8521" spans="1:11" x14ac:dyDescent="0.25">
      <c r="A8521" s="2"/>
      <c r="B8521" s="2"/>
      <c r="C8521" s="2"/>
      <c r="E8521" s="2"/>
      <c r="G8521" s="2"/>
      <c r="H8521" s="6"/>
      <c r="I8521" s="9"/>
      <c r="J8521" s="9"/>
      <c r="K8521" s="9"/>
    </row>
    <row r="8522" spans="1:11" x14ac:dyDescent="0.25">
      <c r="A8522" s="2"/>
      <c r="B8522" s="2"/>
      <c r="C8522" s="2"/>
      <c r="E8522" s="2"/>
      <c r="G8522" s="2"/>
      <c r="H8522" s="6"/>
      <c r="I8522" s="9"/>
      <c r="J8522" s="9"/>
      <c r="K8522" s="9"/>
    </row>
    <row r="8523" spans="1:11" x14ac:dyDescent="0.25">
      <c r="A8523" s="2"/>
      <c r="B8523" s="2"/>
      <c r="C8523" s="2"/>
      <c r="E8523" s="2"/>
      <c r="G8523" s="2"/>
      <c r="H8523" s="6"/>
      <c r="I8523" s="9"/>
      <c r="J8523" s="9"/>
      <c r="K8523" s="9"/>
    </row>
    <row r="8524" spans="1:11" x14ac:dyDescent="0.25">
      <c r="A8524" s="2"/>
      <c r="B8524" s="2"/>
      <c r="C8524" s="2"/>
      <c r="E8524" s="2"/>
      <c r="G8524" s="2"/>
      <c r="H8524" s="6"/>
      <c r="I8524" s="9"/>
      <c r="J8524" s="9"/>
      <c r="K8524" s="9"/>
    </row>
    <row r="8525" spans="1:11" x14ac:dyDescent="0.25">
      <c r="A8525" s="2"/>
      <c r="B8525" s="2"/>
      <c r="C8525" s="2"/>
      <c r="E8525" s="2"/>
      <c r="G8525" s="2"/>
      <c r="H8525" s="6"/>
      <c r="I8525" s="9"/>
      <c r="J8525" s="9"/>
      <c r="K8525" s="9"/>
    </row>
    <row r="8526" spans="1:11" x14ac:dyDescent="0.25">
      <c r="A8526" s="2"/>
      <c r="B8526" s="2"/>
      <c r="C8526" s="2"/>
      <c r="E8526" s="2"/>
      <c r="G8526" s="2"/>
      <c r="H8526" s="6"/>
      <c r="I8526" s="9"/>
      <c r="J8526" s="9"/>
      <c r="K8526" s="9"/>
    </row>
    <row r="8527" spans="1:11" x14ac:dyDescent="0.25">
      <c r="A8527" s="2"/>
      <c r="B8527" s="2"/>
      <c r="C8527" s="2"/>
      <c r="E8527" s="2"/>
      <c r="G8527" s="2"/>
      <c r="H8527" s="6"/>
      <c r="I8527" s="9"/>
      <c r="J8527" s="9"/>
      <c r="K8527" s="9"/>
    </row>
    <row r="8528" spans="1:11" x14ac:dyDescent="0.25">
      <c r="A8528" s="2"/>
      <c r="B8528" s="2"/>
      <c r="C8528" s="2"/>
      <c r="E8528" s="2"/>
      <c r="G8528" s="2"/>
      <c r="H8528" s="6"/>
      <c r="I8528" s="9"/>
      <c r="J8528" s="9"/>
      <c r="K8528" s="9"/>
    </row>
    <row r="8529" spans="1:11" x14ac:dyDescent="0.25">
      <c r="A8529" s="2"/>
      <c r="B8529" s="2"/>
      <c r="C8529" s="2"/>
      <c r="E8529" s="2"/>
      <c r="G8529" s="2"/>
      <c r="H8529" s="6"/>
      <c r="I8529" s="9"/>
      <c r="J8529" s="9"/>
      <c r="K8529" s="9"/>
    </row>
    <row r="8530" spans="1:11" x14ac:dyDescent="0.25">
      <c r="A8530" s="2"/>
      <c r="B8530" s="2"/>
      <c r="C8530" s="2"/>
      <c r="E8530" s="2"/>
      <c r="G8530" s="2"/>
      <c r="H8530" s="6"/>
      <c r="I8530" s="9"/>
      <c r="J8530" s="9"/>
      <c r="K8530" s="9"/>
    </row>
    <row r="8531" spans="1:11" x14ac:dyDescent="0.25">
      <c r="A8531" s="2"/>
      <c r="B8531" s="2"/>
      <c r="C8531" s="2"/>
      <c r="E8531" s="2"/>
      <c r="G8531" s="2"/>
      <c r="H8531" s="6"/>
      <c r="I8531" s="9"/>
      <c r="J8531" s="9"/>
      <c r="K8531" s="9"/>
    </row>
    <row r="8532" spans="1:11" x14ac:dyDescent="0.25">
      <c r="A8532" s="2"/>
      <c r="B8532" s="2"/>
      <c r="C8532" s="2"/>
      <c r="E8532" s="2"/>
      <c r="G8532" s="2"/>
      <c r="H8532" s="6"/>
      <c r="I8532" s="9"/>
      <c r="J8532" s="9"/>
      <c r="K8532" s="9"/>
    </row>
    <row r="8533" spans="1:11" x14ac:dyDescent="0.25">
      <c r="A8533" s="2"/>
      <c r="B8533" s="2"/>
      <c r="C8533" s="2"/>
      <c r="E8533" s="2"/>
      <c r="G8533" s="2"/>
      <c r="H8533" s="6"/>
      <c r="I8533" s="9"/>
      <c r="J8533" s="9"/>
      <c r="K8533" s="9"/>
    </row>
    <row r="8534" spans="1:11" x14ac:dyDescent="0.25">
      <c r="A8534" s="2"/>
      <c r="B8534" s="2"/>
      <c r="C8534" s="2"/>
      <c r="E8534" s="2"/>
      <c r="G8534" s="2"/>
      <c r="H8534" s="6"/>
      <c r="I8534" s="9"/>
      <c r="J8534" s="9"/>
      <c r="K8534" s="9"/>
    </row>
    <row r="8535" spans="1:11" x14ac:dyDescent="0.25">
      <c r="A8535" s="2"/>
      <c r="B8535" s="2"/>
      <c r="C8535" s="2"/>
      <c r="E8535" s="2"/>
      <c r="G8535" s="2"/>
      <c r="H8535" s="6"/>
      <c r="I8535" s="9"/>
      <c r="J8535" s="9"/>
      <c r="K8535" s="9"/>
    </row>
    <row r="8536" spans="1:11" x14ac:dyDescent="0.25">
      <c r="A8536" s="2"/>
      <c r="B8536" s="2"/>
      <c r="C8536" s="2"/>
      <c r="E8536" s="2"/>
      <c r="G8536" s="2"/>
      <c r="H8536" s="6"/>
      <c r="I8536" s="9"/>
      <c r="J8536" s="9"/>
      <c r="K8536" s="9"/>
    </row>
    <row r="8537" spans="1:11" x14ac:dyDescent="0.25">
      <c r="A8537" s="2"/>
      <c r="B8537" s="2"/>
      <c r="C8537" s="2"/>
      <c r="E8537" s="2"/>
      <c r="G8537" s="2"/>
      <c r="H8537" s="6"/>
      <c r="I8537" s="9"/>
      <c r="J8537" s="9"/>
      <c r="K8537" s="9"/>
    </row>
    <row r="8538" spans="1:11" x14ac:dyDescent="0.25">
      <c r="A8538" s="2"/>
      <c r="B8538" s="2"/>
      <c r="C8538" s="2"/>
      <c r="E8538" s="2"/>
      <c r="G8538" s="2"/>
      <c r="H8538" s="6"/>
      <c r="I8538" s="9"/>
      <c r="J8538" s="9"/>
      <c r="K8538" s="9"/>
    </row>
    <row r="8539" spans="1:11" x14ac:dyDescent="0.25">
      <c r="A8539" s="2"/>
      <c r="B8539" s="2"/>
      <c r="C8539" s="2"/>
      <c r="E8539" s="2"/>
      <c r="G8539" s="2"/>
      <c r="H8539" s="6"/>
      <c r="I8539" s="9"/>
      <c r="J8539" s="9"/>
      <c r="K8539" s="9"/>
    </row>
    <row r="8540" spans="1:11" x14ac:dyDescent="0.25">
      <c r="A8540" s="2"/>
      <c r="B8540" s="2"/>
      <c r="C8540" s="2"/>
      <c r="E8540" s="2"/>
      <c r="G8540" s="2"/>
      <c r="H8540" s="6"/>
      <c r="I8540" s="9"/>
      <c r="J8540" s="9"/>
      <c r="K8540" s="9"/>
    </row>
    <row r="8541" spans="1:11" x14ac:dyDescent="0.25">
      <c r="A8541" s="2"/>
      <c r="B8541" s="2"/>
      <c r="C8541" s="2"/>
      <c r="E8541" s="2"/>
      <c r="G8541" s="2"/>
      <c r="H8541" s="6"/>
      <c r="I8541" s="9"/>
      <c r="J8541" s="9"/>
      <c r="K8541" s="9"/>
    </row>
    <row r="8542" spans="1:11" x14ac:dyDescent="0.25">
      <c r="A8542" s="2"/>
      <c r="B8542" s="2"/>
      <c r="C8542" s="2"/>
      <c r="E8542" s="2"/>
      <c r="G8542" s="2"/>
      <c r="H8542" s="6"/>
      <c r="I8542" s="9"/>
      <c r="J8542" s="9"/>
      <c r="K8542" s="9"/>
    </row>
    <row r="8543" spans="1:11" x14ac:dyDescent="0.25">
      <c r="A8543" s="2"/>
      <c r="B8543" s="2"/>
      <c r="C8543" s="2"/>
      <c r="E8543" s="2"/>
      <c r="G8543" s="2"/>
      <c r="H8543" s="6"/>
      <c r="I8543" s="9"/>
      <c r="J8543" s="9"/>
      <c r="K8543" s="9"/>
    </row>
    <row r="8544" spans="1:11" x14ac:dyDescent="0.25">
      <c r="A8544" s="2"/>
      <c r="B8544" s="2"/>
      <c r="C8544" s="2"/>
      <c r="E8544" s="2"/>
      <c r="G8544" s="2"/>
      <c r="H8544" s="6"/>
      <c r="I8544" s="9"/>
      <c r="J8544" s="9"/>
      <c r="K8544" s="9"/>
    </row>
    <row r="8545" spans="1:11" x14ac:dyDescent="0.25">
      <c r="A8545" s="2"/>
      <c r="B8545" s="2"/>
      <c r="C8545" s="2"/>
      <c r="E8545" s="2"/>
      <c r="G8545" s="2"/>
      <c r="H8545" s="6"/>
      <c r="I8545" s="9"/>
      <c r="J8545" s="9"/>
      <c r="K8545" s="9"/>
    </row>
    <row r="8546" spans="1:11" x14ac:dyDescent="0.25">
      <c r="A8546" s="2"/>
      <c r="B8546" s="2"/>
      <c r="C8546" s="2"/>
      <c r="E8546" s="2"/>
      <c r="G8546" s="2"/>
      <c r="H8546" s="6"/>
      <c r="I8546" s="9"/>
      <c r="J8546" s="9"/>
      <c r="K8546" s="9"/>
    </row>
    <row r="8547" spans="1:11" x14ac:dyDescent="0.25">
      <c r="A8547" s="2"/>
      <c r="B8547" s="2"/>
      <c r="C8547" s="2"/>
      <c r="E8547" s="2"/>
      <c r="G8547" s="2"/>
      <c r="H8547" s="6"/>
      <c r="I8547" s="9"/>
      <c r="J8547" s="9"/>
      <c r="K8547" s="9"/>
    </row>
    <row r="8548" spans="1:11" x14ac:dyDescent="0.25">
      <c r="A8548" s="2"/>
      <c r="B8548" s="2"/>
      <c r="C8548" s="2"/>
      <c r="E8548" s="2"/>
      <c r="G8548" s="2"/>
      <c r="H8548" s="6"/>
      <c r="I8548" s="9"/>
      <c r="J8548" s="9"/>
      <c r="K8548" s="9"/>
    </row>
    <row r="8549" spans="1:11" x14ac:dyDescent="0.25">
      <c r="A8549" s="2"/>
      <c r="B8549" s="2"/>
      <c r="C8549" s="2"/>
      <c r="E8549" s="2"/>
      <c r="G8549" s="2"/>
      <c r="H8549" s="6"/>
      <c r="I8549" s="9"/>
      <c r="J8549" s="9"/>
      <c r="K8549" s="9"/>
    </row>
    <row r="8550" spans="1:11" x14ac:dyDescent="0.25">
      <c r="A8550" s="2"/>
      <c r="B8550" s="2"/>
      <c r="C8550" s="2"/>
      <c r="E8550" s="2"/>
      <c r="G8550" s="2"/>
      <c r="H8550" s="6"/>
      <c r="I8550" s="9"/>
      <c r="J8550" s="9"/>
      <c r="K8550" s="9"/>
    </row>
    <row r="8551" spans="1:11" x14ac:dyDescent="0.25">
      <c r="A8551" s="2"/>
      <c r="B8551" s="2"/>
      <c r="C8551" s="2"/>
      <c r="E8551" s="2"/>
      <c r="G8551" s="2"/>
      <c r="H8551" s="6"/>
      <c r="I8551" s="9"/>
      <c r="J8551" s="9"/>
      <c r="K8551" s="9"/>
    </row>
    <row r="8552" spans="1:11" x14ac:dyDescent="0.25">
      <c r="A8552" s="2"/>
      <c r="B8552" s="2"/>
      <c r="C8552" s="2"/>
      <c r="E8552" s="2"/>
      <c r="G8552" s="2"/>
      <c r="H8552" s="6"/>
      <c r="I8552" s="9"/>
      <c r="J8552" s="9"/>
      <c r="K8552" s="9"/>
    </row>
    <row r="8553" spans="1:11" x14ac:dyDescent="0.25">
      <c r="A8553" s="2"/>
      <c r="B8553" s="2"/>
      <c r="C8553" s="2"/>
      <c r="E8553" s="2"/>
      <c r="G8553" s="2"/>
      <c r="H8553" s="6"/>
      <c r="I8553" s="9"/>
      <c r="J8553" s="9"/>
      <c r="K8553" s="9"/>
    </row>
    <row r="8554" spans="1:11" x14ac:dyDescent="0.25">
      <c r="A8554" s="2"/>
      <c r="B8554" s="2"/>
      <c r="C8554" s="2"/>
      <c r="E8554" s="2"/>
      <c r="G8554" s="2"/>
      <c r="H8554" s="6"/>
      <c r="I8554" s="9"/>
      <c r="J8554" s="9"/>
      <c r="K8554" s="9"/>
    </row>
    <row r="8555" spans="1:11" x14ac:dyDescent="0.25">
      <c r="A8555" s="2"/>
      <c r="B8555" s="2"/>
      <c r="C8555" s="2"/>
      <c r="E8555" s="2"/>
      <c r="G8555" s="2"/>
      <c r="H8555" s="6"/>
      <c r="I8555" s="9"/>
      <c r="J8555" s="9"/>
      <c r="K8555" s="9"/>
    </row>
    <row r="8556" spans="1:11" x14ac:dyDescent="0.25">
      <c r="A8556" s="2"/>
      <c r="B8556" s="2"/>
      <c r="C8556" s="2"/>
      <c r="E8556" s="2"/>
      <c r="G8556" s="2"/>
      <c r="H8556" s="6"/>
      <c r="I8556" s="9"/>
      <c r="J8556" s="9"/>
      <c r="K8556" s="9"/>
    </row>
    <row r="8557" spans="1:11" x14ac:dyDescent="0.25">
      <c r="A8557" s="2"/>
      <c r="B8557" s="2"/>
      <c r="C8557" s="2"/>
      <c r="E8557" s="2"/>
      <c r="G8557" s="2"/>
      <c r="H8557" s="6"/>
      <c r="I8557" s="9"/>
      <c r="J8557" s="9"/>
      <c r="K8557" s="9"/>
    </row>
    <row r="8558" spans="1:11" x14ac:dyDescent="0.25">
      <c r="A8558" s="2"/>
      <c r="B8558" s="2"/>
      <c r="C8558" s="2"/>
      <c r="E8558" s="2"/>
      <c r="G8558" s="2"/>
      <c r="H8558" s="6"/>
      <c r="I8558" s="9"/>
      <c r="J8558" s="9"/>
      <c r="K8558" s="9"/>
    </row>
    <row r="8559" spans="1:11" x14ac:dyDescent="0.25">
      <c r="A8559" s="2"/>
      <c r="B8559" s="2"/>
      <c r="C8559" s="2"/>
      <c r="E8559" s="2"/>
      <c r="G8559" s="2"/>
      <c r="H8559" s="6"/>
      <c r="I8559" s="9"/>
      <c r="J8559" s="9"/>
      <c r="K8559" s="9"/>
    </row>
    <row r="8560" spans="1:11" x14ac:dyDescent="0.25">
      <c r="A8560" s="2"/>
      <c r="B8560" s="2"/>
      <c r="C8560" s="2"/>
      <c r="E8560" s="2"/>
      <c r="G8560" s="2"/>
      <c r="H8560" s="6"/>
      <c r="I8560" s="9"/>
      <c r="J8560" s="9"/>
      <c r="K8560" s="9"/>
    </row>
    <row r="8561" spans="1:11" x14ac:dyDescent="0.25">
      <c r="A8561" s="2"/>
      <c r="B8561" s="2"/>
      <c r="C8561" s="2"/>
      <c r="E8561" s="2"/>
      <c r="G8561" s="2"/>
      <c r="H8561" s="6"/>
      <c r="I8561" s="9"/>
      <c r="J8561" s="9"/>
      <c r="K8561" s="9"/>
    </row>
    <row r="8562" spans="1:11" x14ac:dyDescent="0.25">
      <c r="A8562" s="2"/>
      <c r="B8562" s="2"/>
      <c r="C8562" s="2"/>
      <c r="E8562" s="2"/>
      <c r="G8562" s="2"/>
      <c r="H8562" s="6"/>
      <c r="I8562" s="9"/>
      <c r="J8562" s="9"/>
      <c r="K8562" s="9"/>
    </row>
    <row r="8563" spans="1:11" x14ac:dyDescent="0.25">
      <c r="A8563" s="2"/>
      <c r="B8563" s="2"/>
      <c r="C8563" s="2"/>
      <c r="E8563" s="2"/>
      <c r="G8563" s="2"/>
      <c r="H8563" s="6"/>
      <c r="I8563" s="9"/>
      <c r="J8563" s="9"/>
      <c r="K8563" s="9"/>
    </row>
    <row r="8564" spans="1:11" x14ac:dyDescent="0.25">
      <c r="A8564" s="2"/>
      <c r="B8564" s="2"/>
      <c r="C8564" s="2"/>
      <c r="E8564" s="2"/>
      <c r="G8564" s="2"/>
      <c r="H8564" s="6"/>
      <c r="I8564" s="9"/>
      <c r="J8564" s="9"/>
      <c r="K8564" s="9"/>
    </row>
    <row r="8565" spans="1:11" x14ac:dyDescent="0.25">
      <c r="A8565" s="2"/>
      <c r="B8565" s="2"/>
      <c r="C8565" s="2"/>
      <c r="E8565" s="2"/>
      <c r="G8565" s="2"/>
      <c r="H8565" s="6"/>
      <c r="I8565" s="9"/>
      <c r="J8565" s="9"/>
      <c r="K8565" s="9"/>
    </row>
    <row r="8566" spans="1:11" x14ac:dyDescent="0.25">
      <c r="A8566" s="2"/>
      <c r="B8566" s="2"/>
      <c r="C8566" s="2"/>
      <c r="E8566" s="2"/>
      <c r="G8566" s="2"/>
      <c r="H8566" s="6"/>
      <c r="I8566" s="9"/>
      <c r="J8566" s="9"/>
      <c r="K8566" s="9"/>
    </row>
    <row r="8567" spans="1:11" x14ac:dyDescent="0.25">
      <c r="A8567" s="2"/>
      <c r="B8567" s="2"/>
      <c r="C8567" s="2"/>
      <c r="E8567" s="2"/>
      <c r="G8567" s="2"/>
      <c r="H8567" s="6"/>
      <c r="I8567" s="9"/>
      <c r="J8567" s="9"/>
      <c r="K8567" s="9"/>
    </row>
    <row r="8568" spans="1:11" x14ac:dyDescent="0.25">
      <c r="A8568" s="2"/>
      <c r="B8568" s="2"/>
      <c r="C8568" s="2"/>
      <c r="E8568" s="2"/>
      <c r="G8568" s="2"/>
      <c r="H8568" s="6"/>
      <c r="I8568" s="9"/>
      <c r="J8568" s="9"/>
      <c r="K8568" s="9"/>
    </row>
    <row r="8569" spans="1:11" x14ac:dyDescent="0.25">
      <c r="A8569" s="2"/>
      <c r="B8569" s="2"/>
      <c r="C8569" s="2"/>
      <c r="E8569" s="2"/>
      <c r="G8569" s="2"/>
      <c r="H8569" s="6"/>
      <c r="I8569" s="9"/>
      <c r="J8569" s="9"/>
      <c r="K8569" s="9"/>
    </row>
    <row r="8570" spans="1:11" x14ac:dyDescent="0.25">
      <c r="A8570" s="2"/>
      <c r="B8570" s="2"/>
      <c r="C8570" s="2"/>
      <c r="E8570" s="2"/>
      <c r="G8570" s="2"/>
      <c r="H8570" s="6"/>
      <c r="I8570" s="9"/>
      <c r="J8570" s="9"/>
      <c r="K8570" s="9"/>
    </row>
    <row r="8571" spans="1:11" x14ac:dyDescent="0.25">
      <c r="A8571" s="2"/>
      <c r="B8571" s="2"/>
      <c r="C8571" s="2"/>
      <c r="E8571" s="2"/>
      <c r="G8571" s="2"/>
      <c r="H8571" s="6"/>
      <c r="I8571" s="9"/>
      <c r="J8571" s="9"/>
      <c r="K8571" s="9"/>
    </row>
    <row r="8572" spans="1:11" x14ac:dyDescent="0.25">
      <c r="A8572" s="2"/>
      <c r="B8572" s="2"/>
      <c r="C8572" s="2"/>
      <c r="E8572" s="2"/>
      <c r="G8572" s="2"/>
      <c r="H8572" s="6"/>
      <c r="I8572" s="9"/>
      <c r="J8572" s="9"/>
      <c r="K8572" s="9"/>
    </row>
    <row r="8573" spans="1:11" x14ac:dyDescent="0.25">
      <c r="A8573" s="2"/>
      <c r="B8573" s="2"/>
      <c r="C8573" s="2"/>
      <c r="E8573" s="2"/>
      <c r="G8573" s="2"/>
      <c r="H8573" s="6"/>
      <c r="I8573" s="9"/>
      <c r="J8573" s="9"/>
      <c r="K8573" s="9"/>
    </row>
    <row r="8574" spans="1:11" x14ac:dyDescent="0.25">
      <c r="A8574" s="2"/>
      <c r="B8574" s="2"/>
      <c r="C8574" s="2"/>
      <c r="E8574" s="2"/>
      <c r="G8574" s="2"/>
      <c r="H8574" s="6"/>
      <c r="I8574" s="9"/>
      <c r="J8574" s="9"/>
      <c r="K8574" s="9"/>
    </row>
    <row r="8575" spans="1:11" x14ac:dyDescent="0.25">
      <c r="A8575" s="2"/>
      <c r="B8575" s="2"/>
      <c r="C8575" s="2"/>
      <c r="E8575" s="2"/>
      <c r="G8575" s="2"/>
      <c r="H8575" s="6"/>
      <c r="I8575" s="9"/>
      <c r="J8575" s="9"/>
      <c r="K8575" s="9"/>
    </row>
    <row r="8576" spans="1:11" x14ac:dyDescent="0.25">
      <c r="A8576" s="2"/>
      <c r="B8576" s="2"/>
      <c r="C8576" s="2"/>
      <c r="E8576" s="2"/>
      <c r="G8576" s="2"/>
      <c r="H8576" s="6"/>
      <c r="I8576" s="9"/>
      <c r="J8576" s="9"/>
      <c r="K8576" s="9"/>
    </row>
    <row r="8577" spans="1:11" x14ac:dyDescent="0.25">
      <c r="A8577" s="2"/>
      <c r="B8577" s="2"/>
      <c r="C8577" s="2"/>
      <c r="E8577" s="2"/>
      <c r="G8577" s="2"/>
      <c r="H8577" s="6"/>
      <c r="I8577" s="9"/>
      <c r="J8577" s="9"/>
      <c r="K8577" s="9"/>
    </row>
    <row r="8578" spans="1:11" x14ac:dyDescent="0.25">
      <c r="A8578" s="2"/>
      <c r="B8578" s="2"/>
      <c r="C8578" s="2"/>
      <c r="E8578" s="2"/>
      <c r="G8578" s="2"/>
      <c r="H8578" s="6"/>
      <c r="I8578" s="9"/>
      <c r="J8578" s="9"/>
      <c r="K8578" s="9"/>
    </row>
    <row r="8579" spans="1:11" x14ac:dyDescent="0.25">
      <c r="A8579" s="2"/>
      <c r="B8579" s="2"/>
      <c r="C8579" s="2"/>
      <c r="E8579" s="2"/>
      <c r="G8579" s="2"/>
      <c r="H8579" s="6"/>
      <c r="I8579" s="9"/>
      <c r="J8579" s="9"/>
      <c r="K8579" s="9"/>
    </row>
    <row r="8580" spans="1:11" x14ac:dyDescent="0.25">
      <c r="A8580" s="2"/>
      <c r="B8580" s="2"/>
      <c r="C8580" s="2"/>
      <c r="E8580" s="2"/>
      <c r="G8580" s="2"/>
      <c r="H8580" s="6"/>
      <c r="I8580" s="9"/>
      <c r="J8580" s="9"/>
      <c r="K8580" s="9"/>
    </row>
    <row r="8581" spans="1:11" x14ac:dyDescent="0.25">
      <c r="A8581" s="2"/>
      <c r="B8581" s="2"/>
      <c r="C8581" s="2"/>
      <c r="E8581" s="2"/>
      <c r="G8581" s="2"/>
      <c r="H8581" s="6"/>
      <c r="I8581" s="9"/>
      <c r="J8581" s="9"/>
      <c r="K8581" s="9"/>
    </row>
    <row r="8582" spans="1:11" x14ac:dyDescent="0.25">
      <c r="A8582" s="2"/>
      <c r="B8582" s="2"/>
      <c r="C8582" s="2"/>
      <c r="E8582" s="2"/>
      <c r="G8582" s="2"/>
      <c r="H8582" s="6"/>
      <c r="I8582" s="9"/>
      <c r="J8582" s="9"/>
      <c r="K8582" s="9"/>
    </row>
    <row r="8583" spans="1:11" x14ac:dyDescent="0.25">
      <c r="A8583" s="2"/>
      <c r="B8583" s="2"/>
      <c r="C8583" s="2"/>
      <c r="E8583" s="2"/>
      <c r="G8583" s="2"/>
      <c r="H8583" s="6"/>
      <c r="I8583" s="9"/>
      <c r="J8583" s="9"/>
      <c r="K8583" s="9"/>
    </row>
    <row r="8584" spans="1:11" x14ac:dyDescent="0.25">
      <c r="A8584" s="2"/>
      <c r="B8584" s="2"/>
      <c r="C8584" s="2"/>
      <c r="E8584" s="2"/>
      <c r="G8584" s="2"/>
      <c r="H8584" s="6"/>
      <c r="I8584" s="9"/>
      <c r="J8584" s="9"/>
      <c r="K8584" s="9"/>
    </row>
    <row r="8585" spans="1:11" x14ac:dyDescent="0.25">
      <c r="A8585" s="2"/>
      <c r="B8585" s="2"/>
      <c r="C8585" s="2"/>
      <c r="E8585" s="2"/>
      <c r="G8585" s="2"/>
      <c r="H8585" s="6"/>
      <c r="I8585" s="9"/>
      <c r="J8585" s="9"/>
      <c r="K8585" s="9"/>
    </row>
    <row r="8586" spans="1:11" x14ac:dyDescent="0.25">
      <c r="A8586" s="2"/>
      <c r="B8586" s="2"/>
      <c r="C8586" s="2"/>
      <c r="E8586" s="2"/>
      <c r="G8586" s="2"/>
      <c r="H8586" s="6"/>
      <c r="I8586" s="9"/>
      <c r="J8586" s="9"/>
      <c r="K8586" s="9"/>
    </row>
    <row r="8587" spans="1:11" x14ac:dyDescent="0.25">
      <c r="A8587" s="2"/>
      <c r="B8587" s="2"/>
      <c r="C8587" s="2"/>
      <c r="E8587" s="2"/>
      <c r="G8587" s="2"/>
      <c r="H8587" s="6"/>
      <c r="I8587" s="9"/>
      <c r="J8587" s="9"/>
      <c r="K8587" s="9"/>
    </row>
    <row r="8588" spans="1:11" x14ac:dyDescent="0.25">
      <c r="A8588" s="2"/>
      <c r="B8588" s="2"/>
      <c r="C8588" s="2"/>
      <c r="E8588" s="2"/>
      <c r="G8588" s="2"/>
      <c r="H8588" s="6"/>
      <c r="I8588" s="9"/>
      <c r="J8588" s="9"/>
      <c r="K8588" s="9"/>
    </row>
    <row r="8589" spans="1:11" x14ac:dyDescent="0.25">
      <c r="A8589" s="2"/>
      <c r="B8589" s="2"/>
      <c r="C8589" s="2"/>
      <c r="E8589" s="2"/>
      <c r="G8589" s="2"/>
      <c r="H8589" s="6"/>
      <c r="I8589" s="9"/>
      <c r="J8589" s="9"/>
      <c r="K8589" s="9"/>
    </row>
    <row r="8590" spans="1:11" x14ac:dyDescent="0.25">
      <c r="A8590" s="2"/>
      <c r="B8590" s="2"/>
      <c r="C8590" s="2"/>
      <c r="E8590" s="2"/>
      <c r="G8590" s="2"/>
      <c r="H8590" s="6"/>
      <c r="I8590" s="9"/>
      <c r="J8590" s="9"/>
      <c r="K8590" s="9"/>
    </row>
    <row r="8591" spans="1:11" x14ac:dyDescent="0.25">
      <c r="A8591" s="2"/>
      <c r="B8591" s="2"/>
      <c r="C8591" s="2"/>
      <c r="E8591" s="2"/>
      <c r="G8591" s="2"/>
      <c r="H8591" s="6"/>
      <c r="I8591" s="9"/>
      <c r="J8591" s="9"/>
      <c r="K8591" s="9"/>
    </row>
    <row r="8592" spans="1:11" x14ac:dyDescent="0.25">
      <c r="A8592" s="2"/>
      <c r="B8592" s="2"/>
      <c r="C8592" s="2"/>
      <c r="E8592" s="2"/>
      <c r="G8592" s="2"/>
      <c r="H8592" s="6"/>
      <c r="I8592" s="9"/>
      <c r="J8592" s="9"/>
      <c r="K8592" s="9"/>
    </row>
    <row r="8593" spans="1:11" x14ac:dyDescent="0.25">
      <c r="A8593" s="2"/>
      <c r="B8593" s="2"/>
      <c r="C8593" s="2"/>
      <c r="E8593" s="2"/>
      <c r="G8593" s="2"/>
      <c r="H8593" s="6"/>
      <c r="I8593" s="9"/>
      <c r="J8593" s="9"/>
      <c r="K8593" s="9"/>
    </row>
    <row r="8594" spans="1:11" x14ac:dyDescent="0.25">
      <c r="A8594" s="2"/>
      <c r="B8594" s="2"/>
      <c r="C8594" s="2"/>
      <c r="E8594" s="2"/>
      <c r="G8594" s="2"/>
      <c r="H8594" s="6"/>
      <c r="I8594" s="9"/>
      <c r="J8594" s="9"/>
      <c r="K8594" s="9"/>
    </row>
    <row r="8595" spans="1:11" x14ac:dyDescent="0.25">
      <c r="A8595" s="2"/>
      <c r="B8595" s="2"/>
      <c r="C8595" s="2"/>
      <c r="E8595" s="2"/>
      <c r="G8595" s="2"/>
      <c r="H8595" s="6"/>
      <c r="I8595" s="9"/>
      <c r="J8595" s="9"/>
      <c r="K8595" s="9"/>
    </row>
    <row r="8596" spans="1:11" x14ac:dyDescent="0.25">
      <c r="A8596" s="2"/>
      <c r="B8596" s="2"/>
      <c r="C8596" s="2"/>
      <c r="E8596" s="2"/>
      <c r="G8596" s="2"/>
      <c r="H8596" s="6"/>
      <c r="I8596" s="9"/>
      <c r="J8596" s="9"/>
      <c r="K8596" s="9"/>
    </row>
    <row r="8597" spans="1:11" x14ac:dyDescent="0.25">
      <c r="A8597" s="2"/>
      <c r="B8597" s="2"/>
      <c r="C8597" s="2"/>
      <c r="E8597" s="2"/>
      <c r="G8597" s="2"/>
      <c r="H8597" s="6"/>
      <c r="I8597" s="9"/>
      <c r="J8597" s="9"/>
      <c r="K8597" s="9"/>
    </row>
    <row r="8598" spans="1:11" x14ac:dyDescent="0.25">
      <c r="A8598" s="2"/>
      <c r="B8598" s="2"/>
      <c r="C8598" s="2"/>
      <c r="E8598" s="2"/>
      <c r="G8598" s="2"/>
      <c r="H8598" s="6"/>
      <c r="I8598" s="9"/>
      <c r="J8598" s="9"/>
      <c r="K8598" s="9"/>
    </row>
    <row r="8599" spans="1:11" x14ac:dyDescent="0.25">
      <c r="A8599" s="2"/>
      <c r="B8599" s="2"/>
      <c r="C8599" s="2"/>
      <c r="E8599" s="2"/>
      <c r="G8599" s="2"/>
      <c r="H8599" s="6"/>
      <c r="I8599" s="9"/>
      <c r="J8599" s="9"/>
      <c r="K8599" s="9"/>
    </row>
    <row r="8600" spans="1:11" x14ac:dyDescent="0.25">
      <c r="A8600" s="2"/>
      <c r="B8600" s="2"/>
      <c r="C8600" s="2"/>
      <c r="E8600" s="2"/>
      <c r="G8600" s="2"/>
      <c r="H8600" s="6"/>
      <c r="I8600" s="9"/>
      <c r="J8600" s="9"/>
      <c r="K8600" s="9"/>
    </row>
    <row r="8601" spans="1:11" x14ac:dyDescent="0.25">
      <c r="A8601" s="2"/>
      <c r="B8601" s="2"/>
      <c r="C8601" s="2"/>
      <c r="E8601" s="2"/>
      <c r="G8601" s="2"/>
      <c r="H8601" s="6"/>
      <c r="I8601" s="9"/>
      <c r="J8601" s="9"/>
      <c r="K8601" s="9"/>
    </row>
    <row r="8602" spans="1:11" x14ac:dyDescent="0.25">
      <c r="A8602" s="2"/>
      <c r="B8602" s="2"/>
      <c r="C8602" s="2"/>
      <c r="E8602" s="2"/>
      <c r="G8602" s="2"/>
      <c r="H8602" s="6"/>
      <c r="I8602" s="9"/>
      <c r="J8602" s="9"/>
      <c r="K8602" s="9"/>
    </row>
    <row r="8603" spans="1:11" x14ac:dyDescent="0.25">
      <c r="A8603" s="2"/>
      <c r="B8603" s="2"/>
      <c r="C8603" s="2"/>
      <c r="E8603" s="2"/>
      <c r="G8603" s="2"/>
      <c r="H8603" s="6"/>
      <c r="I8603" s="9"/>
      <c r="J8603" s="9"/>
      <c r="K8603" s="9"/>
    </row>
    <row r="8604" spans="1:11" x14ac:dyDescent="0.25">
      <c r="A8604" s="2"/>
      <c r="B8604" s="2"/>
      <c r="C8604" s="2"/>
      <c r="E8604" s="2"/>
      <c r="G8604" s="2"/>
      <c r="H8604" s="6"/>
      <c r="I8604" s="9"/>
      <c r="J8604" s="9"/>
      <c r="K8604" s="9"/>
    </row>
    <row r="8605" spans="1:11" x14ac:dyDescent="0.25">
      <c r="A8605" s="2"/>
      <c r="B8605" s="2"/>
      <c r="C8605" s="2"/>
      <c r="E8605" s="2"/>
      <c r="G8605" s="2"/>
      <c r="H8605" s="6"/>
      <c r="I8605" s="9"/>
      <c r="J8605" s="9"/>
      <c r="K8605" s="9"/>
    </row>
    <row r="8606" spans="1:11" x14ac:dyDescent="0.25">
      <c r="A8606" s="2"/>
      <c r="B8606" s="2"/>
      <c r="C8606" s="2"/>
      <c r="E8606" s="2"/>
      <c r="G8606" s="2"/>
      <c r="H8606" s="6"/>
      <c r="I8606" s="9"/>
      <c r="J8606" s="9"/>
      <c r="K8606" s="9"/>
    </row>
    <row r="8607" spans="1:11" x14ac:dyDescent="0.25">
      <c r="A8607" s="2"/>
      <c r="B8607" s="2"/>
      <c r="C8607" s="2"/>
      <c r="E8607" s="2"/>
      <c r="G8607" s="2"/>
      <c r="H8607" s="6"/>
      <c r="I8607" s="9"/>
      <c r="J8607" s="9"/>
      <c r="K8607" s="9"/>
    </row>
    <row r="8608" spans="1:11" x14ac:dyDescent="0.25">
      <c r="A8608" s="2"/>
      <c r="B8608" s="2"/>
      <c r="C8608" s="2"/>
      <c r="E8608" s="2"/>
      <c r="G8608" s="2"/>
      <c r="H8608" s="6"/>
      <c r="I8608" s="9"/>
      <c r="J8608" s="9"/>
      <c r="K8608" s="9"/>
    </row>
    <row r="8609" spans="1:11" x14ac:dyDescent="0.25">
      <c r="A8609" s="2"/>
      <c r="B8609" s="2"/>
      <c r="C8609" s="2"/>
      <c r="E8609" s="2"/>
      <c r="G8609" s="2"/>
      <c r="H8609" s="6"/>
      <c r="I8609" s="9"/>
      <c r="J8609" s="9"/>
      <c r="K8609" s="9"/>
    </row>
    <row r="8610" spans="1:11" x14ac:dyDescent="0.25">
      <c r="A8610" s="2"/>
      <c r="B8610" s="2"/>
      <c r="C8610" s="2"/>
      <c r="E8610" s="2"/>
      <c r="G8610" s="2"/>
      <c r="H8610" s="6"/>
      <c r="I8610" s="9"/>
      <c r="J8610" s="9"/>
      <c r="K8610" s="9"/>
    </row>
    <row r="8611" spans="1:11" x14ac:dyDescent="0.25">
      <c r="A8611" s="2"/>
      <c r="B8611" s="2"/>
      <c r="C8611" s="2"/>
      <c r="E8611" s="2"/>
      <c r="G8611" s="2"/>
      <c r="H8611" s="6"/>
      <c r="I8611" s="9"/>
      <c r="J8611" s="9"/>
      <c r="K8611" s="9"/>
    </row>
    <row r="8612" spans="1:11" x14ac:dyDescent="0.25">
      <c r="A8612" s="2"/>
      <c r="B8612" s="2"/>
      <c r="C8612" s="2"/>
      <c r="E8612" s="2"/>
      <c r="G8612" s="2"/>
      <c r="H8612" s="6"/>
      <c r="I8612" s="9"/>
      <c r="J8612" s="9"/>
      <c r="K8612" s="9"/>
    </row>
    <row r="8613" spans="1:11" x14ac:dyDescent="0.25">
      <c r="A8613" s="2"/>
      <c r="B8613" s="2"/>
      <c r="C8613" s="2"/>
      <c r="E8613" s="2"/>
      <c r="G8613" s="2"/>
      <c r="H8613" s="6"/>
      <c r="I8613" s="9"/>
      <c r="J8613" s="9"/>
      <c r="K8613" s="9"/>
    </row>
    <row r="8614" spans="1:11" x14ac:dyDescent="0.25">
      <c r="A8614" s="2"/>
      <c r="B8614" s="2"/>
      <c r="C8614" s="2"/>
      <c r="E8614" s="2"/>
      <c r="G8614" s="2"/>
      <c r="H8614" s="6"/>
      <c r="I8614" s="9"/>
      <c r="J8614" s="9"/>
      <c r="K8614" s="9"/>
    </row>
    <row r="8615" spans="1:11" x14ac:dyDescent="0.25">
      <c r="A8615" s="2"/>
      <c r="B8615" s="2"/>
      <c r="C8615" s="2"/>
      <c r="E8615" s="2"/>
      <c r="G8615" s="2"/>
      <c r="H8615" s="6"/>
      <c r="I8615" s="9"/>
      <c r="J8615" s="9"/>
      <c r="K8615" s="9"/>
    </row>
    <row r="8616" spans="1:11" x14ac:dyDescent="0.25">
      <c r="A8616" s="2"/>
      <c r="B8616" s="2"/>
      <c r="C8616" s="2"/>
      <c r="E8616" s="2"/>
      <c r="G8616" s="2"/>
      <c r="H8616" s="6"/>
      <c r="I8616" s="9"/>
      <c r="J8616" s="9"/>
      <c r="K8616" s="9"/>
    </row>
    <row r="8617" spans="1:11" x14ac:dyDescent="0.25">
      <c r="A8617" s="2"/>
      <c r="B8617" s="2"/>
      <c r="C8617" s="2"/>
      <c r="E8617" s="2"/>
      <c r="G8617" s="2"/>
      <c r="H8617" s="6"/>
      <c r="I8617" s="9"/>
      <c r="J8617" s="9"/>
      <c r="K8617" s="9"/>
    </row>
    <row r="8618" spans="1:11" x14ac:dyDescent="0.25">
      <c r="A8618" s="2"/>
      <c r="B8618" s="2"/>
      <c r="C8618" s="2"/>
      <c r="E8618" s="2"/>
      <c r="G8618" s="2"/>
      <c r="H8618" s="6"/>
      <c r="I8618" s="9"/>
      <c r="J8618" s="9"/>
      <c r="K8618" s="9"/>
    </row>
    <row r="8619" spans="1:11" x14ac:dyDescent="0.25">
      <c r="A8619" s="2"/>
      <c r="B8619" s="2"/>
      <c r="C8619" s="2"/>
      <c r="E8619" s="2"/>
      <c r="G8619" s="2"/>
      <c r="H8619" s="6"/>
      <c r="I8619" s="9"/>
      <c r="J8619" s="9"/>
      <c r="K8619" s="9"/>
    </row>
    <row r="8620" spans="1:11" x14ac:dyDescent="0.25">
      <c r="A8620" s="2"/>
      <c r="B8620" s="2"/>
      <c r="C8620" s="2"/>
      <c r="E8620" s="2"/>
      <c r="G8620" s="2"/>
      <c r="H8620" s="6"/>
      <c r="I8620" s="9"/>
      <c r="J8620" s="9"/>
      <c r="K8620" s="9"/>
    </row>
    <row r="8621" spans="1:11" x14ac:dyDescent="0.25">
      <c r="A8621" s="2"/>
      <c r="B8621" s="2"/>
      <c r="C8621" s="2"/>
      <c r="E8621" s="2"/>
      <c r="G8621" s="2"/>
      <c r="H8621" s="6"/>
      <c r="I8621" s="9"/>
      <c r="J8621" s="9"/>
      <c r="K8621" s="9"/>
    </row>
    <row r="8622" spans="1:11" x14ac:dyDescent="0.25">
      <c r="A8622" s="2"/>
      <c r="B8622" s="2"/>
      <c r="C8622" s="2"/>
      <c r="E8622" s="2"/>
      <c r="G8622" s="2"/>
      <c r="H8622" s="6"/>
      <c r="I8622" s="9"/>
      <c r="J8622" s="9"/>
      <c r="K8622" s="9"/>
    </row>
    <row r="8623" spans="1:11" x14ac:dyDescent="0.25">
      <c r="A8623" s="2"/>
      <c r="B8623" s="2"/>
      <c r="C8623" s="2"/>
      <c r="E8623" s="2"/>
      <c r="G8623" s="2"/>
      <c r="H8623" s="6"/>
      <c r="I8623" s="9"/>
      <c r="J8623" s="9"/>
      <c r="K8623" s="9"/>
    </row>
    <row r="8624" spans="1:11" x14ac:dyDescent="0.25">
      <c r="A8624" s="2"/>
      <c r="B8624" s="2"/>
      <c r="C8624" s="2"/>
      <c r="E8624" s="2"/>
      <c r="G8624" s="2"/>
      <c r="H8624" s="6"/>
      <c r="I8624" s="9"/>
      <c r="J8624" s="9"/>
      <c r="K8624" s="9"/>
    </row>
    <row r="8625" spans="1:11" x14ac:dyDescent="0.25">
      <c r="A8625" s="2"/>
      <c r="B8625" s="2"/>
      <c r="C8625" s="2"/>
      <c r="E8625" s="2"/>
      <c r="G8625" s="2"/>
      <c r="H8625" s="6"/>
      <c r="I8625" s="9"/>
      <c r="J8625" s="9"/>
      <c r="K8625" s="9"/>
    </row>
    <row r="8626" spans="1:11" x14ac:dyDescent="0.25">
      <c r="A8626" s="2"/>
      <c r="B8626" s="2"/>
      <c r="C8626" s="2"/>
      <c r="E8626" s="2"/>
      <c r="G8626" s="2"/>
      <c r="H8626" s="6"/>
      <c r="I8626" s="9"/>
      <c r="J8626" s="9"/>
      <c r="K8626" s="9"/>
    </row>
    <row r="8627" spans="1:11" x14ac:dyDescent="0.25">
      <c r="A8627" s="2"/>
      <c r="B8627" s="2"/>
      <c r="C8627" s="2"/>
      <c r="E8627" s="2"/>
      <c r="G8627" s="2"/>
      <c r="H8627" s="6"/>
      <c r="I8627" s="9"/>
      <c r="J8627" s="9"/>
      <c r="K8627" s="9"/>
    </row>
    <row r="8628" spans="1:11" x14ac:dyDescent="0.25">
      <c r="A8628" s="2"/>
      <c r="B8628" s="2"/>
      <c r="C8628" s="2"/>
      <c r="E8628" s="2"/>
      <c r="G8628" s="2"/>
      <c r="H8628" s="6"/>
      <c r="I8628" s="9"/>
      <c r="J8628" s="9"/>
      <c r="K8628" s="9"/>
    </row>
    <row r="8629" spans="1:11" x14ac:dyDescent="0.25">
      <c r="A8629" s="2"/>
      <c r="B8629" s="2"/>
      <c r="C8629" s="2"/>
      <c r="E8629" s="2"/>
      <c r="G8629" s="2"/>
      <c r="H8629" s="6"/>
      <c r="I8629" s="9"/>
      <c r="J8629" s="9"/>
      <c r="K8629" s="9"/>
    </row>
    <row r="8630" spans="1:11" x14ac:dyDescent="0.25">
      <c r="A8630" s="2"/>
      <c r="B8630" s="2"/>
      <c r="C8630" s="2"/>
      <c r="E8630" s="2"/>
      <c r="G8630" s="2"/>
      <c r="H8630" s="6"/>
      <c r="I8630" s="9"/>
      <c r="J8630" s="9"/>
      <c r="K8630" s="9"/>
    </row>
    <row r="8631" spans="1:11" x14ac:dyDescent="0.25">
      <c r="A8631" s="2"/>
      <c r="B8631" s="2"/>
      <c r="C8631" s="2"/>
      <c r="E8631" s="2"/>
      <c r="G8631" s="2"/>
      <c r="H8631" s="6"/>
      <c r="I8631" s="9"/>
      <c r="J8631" s="9"/>
      <c r="K8631" s="9"/>
    </row>
    <row r="8632" spans="1:11" x14ac:dyDescent="0.25">
      <c r="A8632" s="2"/>
      <c r="B8632" s="2"/>
      <c r="C8632" s="2"/>
      <c r="E8632" s="2"/>
      <c r="G8632" s="2"/>
      <c r="H8632" s="6"/>
      <c r="I8632" s="9"/>
      <c r="J8632" s="9"/>
      <c r="K8632" s="9"/>
    </row>
    <row r="8633" spans="1:11" x14ac:dyDescent="0.25">
      <c r="A8633" s="2"/>
      <c r="B8633" s="2"/>
      <c r="C8633" s="2"/>
      <c r="E8633" s="2"/>
      <c r="G8633" s="2"/>
      <c r="H8633" s="6"/>
      <c r="I8633" s="9"/>
      <c r="J8633" s="9"/>
      <c r="K8633" s="9"/>
    </row>
    <row r="8634" spans="1:11" x14ac:dyDescent="0.25">
      <c r="A8634" s="2"/>
      <c r="B8634" s="2"/>
      <c r="C8634" s="2"/>
      <c r="E8634" s="2"/>
      <c r="G8634" s="2"/>
      <c r="H8634" s="6"/>
      <c r="I8634" s="9"/>
      <c r="J8634" s="9"/>
      <c r="K8634" s="9"/>
    </row>
    <row r="8635" spans="1:11" x14ac:dyDescent="0.25">
      <c r="A8635" s="2"/>
      <c r="B8635" s="2"/>
      <c r="C8635" s="2"/>
      <c r="E8635" s="2"/>
      <c r="G8635" s="2"/>
      <c r="H8635" s="6"/>
      <c r="I8635" s="9"/>
      <c r="J8635" s="9"/>
      <c r="K8635" s="9"/>
    </row>
    <row r="8636" spans="1:11" x14ac:dyDescent="0.25">
      <c r="A8636" s="2"/>
      <c r="B8636" s="2"/>
      <c r="C8636" s="2"/>
      <c r="E8636" s="2"/>
      <c r="G8636" s="2"/>
      <c r="H8636" s="6"/>
      <c r="I8636" s="9"/>
      <c r="J8636" s="9"/>
      <c r="K8636" s="9"/>
    </row>
    <row r="8637" spans="1:11" x14ac:dyDescent="0.25">
      <c r="A8637" s="2"/>
      <c r="B8637" s="2"/>
      <c r="C8637" s="2"/>
      <c r="E8637" s="2"/>
      <c r="G8637" s="2"/>
      <c r="H8637" s="6"/>
      <c r="I8637" s="9"/>
      <c r="J8637" s="9"/>
      <c r="K8637" s="9"/>
    </row>
    <row r="8638" spans="1:11" x14ac:dyDescent="0.25">
      <c r="A8638" s="2"/>
      <c r="B8638" s="2"/>
      <c r="C8638" s="2"/>
      <c r="E8638" s="2"/>
      <c r="G8638" s="2"/>
      <c r="H8638" s="6"/>
      <c r="I8638" s="9"/>
      <c r="J8638" s="9"/>
      <c r="K8638" s="9"/>
    </row>
    <row r="8639" spans="1:11" x14ac:dyDescent="0.25">
      <c r="A8639" s="2"/>
      <c r="B8639" s="2"/>
      <c r="C8639" s="2"/>
      <c r="E8639" s="2"/>
      <c r="G8639" s="2"/>
      <c r="H8639" s="6"/>
      <c r="I8639" s="9"/>
      <c r="J8639" s="9"/>
      <c r="K8639" s="9"/>
    </row>
    <row r="8640" spans="1:11" x14ac:dyDescent="0.25">
      <c r="A8640" s="2"/>
      <c r="B8640" s="2"/>
      <c r="C8640" s="2"/>
      <c r="E8640" s="2"/>
      <c r="G8640" s="2"/>
      <c r="H8640" s="6"/>
      <c r="I8640" s="9"/>
      <c r="J8640" s="9"/>
      <c r="K8640" s="9"/>
    </row>
    <row r="8641" spans="1:11" x14ac:dyDescent="0.25">
      <c r="A8641" s="2"/>
      <c r="B8641" s="2"/>
      <c r="C8641" s="2"/>
      <c r="E8641" s="2"/>
      <c r="G8641" s="2"/>
      <c r="H8641" s="6"/>
      <c r="I8641" s="9"/>
      <c r="J8641" s="9"/>
      <c r="K8641" s="9"/>
    </row>
    <row r="8642" spans="1:11" x14ac:dyDescent="0.25">
      <c r="A8642" s="2"/>
      <c r="B8642" s="2"/>
      <c r="C8642" s="2"/>
      <c r="E8642" s="2"/>
      <c r="G8642" s="2"/>
      <c r="H8642" s="6"/>
      <c r="I8642" s="9"/>
      <c r="J8642" s="9"/>
      <c r="K8642" s="9"/>
    </row>
    <row r="8643" spans="1:11" x14ac:dyDescent="0.25">
      <c r="A8643" s="2"/>
      <c r="B8643" s="2"/>
      <c r="C8643" s="2"/>
      <c r="E8643" s="2"/>
      <c r="G8643" s="2"/>
      <c r="H8643" s="6"/>
      <c r="I8643" s="9"/>
      <c r="J8643" s="9"/>
      <c r="K8643" s="9"/>
    </row>
    <row r="8644" spans="1:11" x14ac:dyDescent="0.25">
      <c r="A8644" s="2"/>
      <c r="B8644" s="2"/>
      <c r="C8644" s="2"/>
      <c r="E8644" s="2"/>
      <c r="G8644" s="2"/>
      <c r="H8644" s="6"/>
      <c r="I8644" s="9"/>
      <c r="J8644" s="9"/>
      <c r="K8644" s="9"/>
    </row>
    <row r="8645" spans="1:11" x14ac:dyDescent="0.25">
      <c r="A8645" s="2"/>
      <c r="B8645" s="2"/>
      <c r="C8645" s="2"/>
      <c r="E8645" s="2"/>
      <c r="G8645" s="2"/>
      <c r="H8645" s="6"/>
      <c r="I8645" s="9"/>
      <c r="J8645" s="9"/>
      <c r="K8645" s="9"/>
    </row>
    <row r="8646" spans="1:11" x14ac:dyDescent="0.25">
      <c r="A8646" s="2"/>
      <c r="B8646" s="2"/>
      <c r="C8646" s="2"/>
      <c r="E8646" s="2"/>
      <c r="G8646" s="2"/>
      <c r="H8646" s="6"/>
      <c r="I8646" s="9"/>
      <c r="J8646" s="9"/>
      <c r="K8646" s="9"/>
    </row>
    <row r="8647" spans="1:11" x14ac:dyDescent="0.25">
      <c r="A8647" s="2"/>
      <c r="B8647" s="2"/>
      <c r="C8647" s="2"/>
      <c r="E8647" s="2"/>
      <c r="G8647" s="2"/>
      <c r="H8647" s="6"/>
      <c r="I8647" s="9"/>
      <c r="J8647" s="9"/>
      <c r="K8647" s="9"/>
    </row>
    <row r="8648" spans="1:11" x14ac:dyDescent="0.25">
      <c r="A8648" s="2"/>
      <c r="B8648" s="2"/>
      <c r="C8648" s="2"/>
      <c r="E8648" s="2"/>
      <c r="G8648" s="2"/>
      <c r="H8648" s="6"/>
      <c r="I8648" s="9"/>
      <c r="J8648" s="9"/>
      <c r="K8648" s="9"/>
    </row>
    <row r="8649" spans="1:11" x14ac:dyDescent="0.25">
      <c r="A8649" s="2"/>
      <c r="B8649" s="2"/>
      <c r="C8649" s="2"/>
      <c r="E8649" s="2"/>
      <c r="G8649" s="2"/>
      <c r="H8649" s="6"/>
      <c r="I8649" s="9"/>
      <c r="J8649" s="9"/>
      <c r="K8649" s="9"/>
    </row>
    <row r="8650" spans="1:11" x14ac:dyDescent="0.25">
      <c r="A8650" s="2"/>
      <c r="B8650" s="2"/>
      <c r="C8650" s="2"/>
      <c r="E8650" s="2"/>
      <c r="G8650" s="2"/>
      <c r="H8650" s="6"/>
      <c r="I8650" s="9"/>
      <c r="J8650" s="9"/>
      <c r="K8650" s="9"/>
    </row>
    <row r="8651" spans="1:11" x14ac:dyDescent="0.25">
      <c r="A8651" s="2"/>
      <c r="B8651" s="2"/>
      <c r="C8651" s="2"/>
      <c r="E8651" s="2"/>
      <c r="G8651" s="2"/>
      <c r="H8651" s="6"/>
      <c r="I8651" s="9"/>
      <c r="J8651" s="9"/>
      <c r="K8651" s="9"/>
    </row>
    <row r="8652" spans="1:11" x14ac:dyDescent="0.25">
      <c r="A8652" s="2"/>
      <c r="B8652" s="2"/>
      <c r="C8652" s="2"/>
      <c r="E8652" s="2"/>
      <c r="G8652" s="2"/>
      <c r="H8652" s="6"/>
      <c r="I8652" s="9"/>
      <c r="J8652" s="9"/>
      <c r="K8652" s="9"/>
    </row>
    <row r="8653" spans="1:11" x14ac:dyDescent="0.25">
      <c r="A8653" s="2"/>
      <c r="B8653" s="2"/>
      <c r="C8653" s="2"/>
      <c r="E8653" s="2"/>
      <c r="G8653" s="2"/>
      <c r="H8653" s="6"/>
      <c r="I8653" s="9"/>
      <c r="J8653" s="9"/>
      <c r="K8653" s="9"/>
    </row>
    <row r="8654" spans="1:11" x14ac:dyDescent="0.25">
      <c r="A8654" s="2"/>
      <c r="B8654" s="2"/>
      <c r="C8654" s="2"/>
      <c r="E8654" s="2"/>
      <c r="G8654" s="2"/>
      <c r="H8654" s="6"/>
      <c r="I8654" s="9"/>
      <c r="J8654" s="9"/>
      <c r="K8654" s="9"/>
    </row>
    <row r="8655" spans="1:11" x14ac:dyDescent="0.25">
      <c r="A8655" s="2"/>
      <c r="B8655" s="2"/>
      <c r="C8655" s="2"/>
      <c r="E8655" s="2"/>
      <c r="G8655" s="2"/>
      <c r="H8655" s="6"/>
      <c r="I8655" s="9"/>
      <c r="J8655" s="9"/>
      <c r="K8655" s="9"/>
    </row>
    <row r="8656" spans="1:11" x14ac:dyDescent="0.25">
      <c r="A8656" s="2"/>
      <c r="B8656" s="2"/>
      <c r="C8656" s="2"/>
      <c r="E8656" s="2"/>
      <c r="G8656" s="2"/>
      <c r="H8656" s="6"/>
      <c r="I8656" s="9"/>
      <c r="J8656" s="9"/>
      <c r="K8656" s="9"/>
    </row>
    <row r="8657" spans="1:11" x14ac:dyDescent="0.25">
      <c r="A8657" s="2"/>
      <c r="B8657" s="2"/>
      <c r="C8657" s="2"/>
      <c r="E8657" s="2"/>
      <c r="G8657" s="2"/>
      <c r="H8657" s="6"/>
      <c r="I8657" s="9"/>
      <c r="J8657" s="9"/>
      <c r="K8657" s="9"/>
    </row>
    <row r="8658" spans="1:11" x14ac:dyDescent="0.25">
      <c r="A8658" s="2"/>
      <c r="B8658" s="2"/>
      <c r="C8658" s="2"/>
      <c r="E8658" s="2"/>
      <c r="G8658" s="2"/>
      <c r="H8658" s="6"/>
      <c r="I8658" s="9"/>
      <c r="J8658" s="9"/>
      <c r="K8658" s="9"/>
    </row>
    <row r="8659" spans="1:11" x14ac:dyDescent="0.25">
      <c r="A8659" s="2"/>
      <c r="B8659" s="2"/>
      <c r="C8659" s="2"/>
      <c r="E8659" s="2"/>
      <c r="G8659" s="2"/>
      <c r="H8659" s="6"/>
      <c r="I8659" s="9"/>
      <c r="J8659" s="9"/>
      <c r="K8659" s="9"/>
    </row>
    <row r="8660" spans="1:11" x14ac:dyDescent="0.25">
      <c r="A8660" s="2"/>
      <c r="B8660" s="2"/>
      <c r="C8660" s="2"/>
      <c r="E8660" s="2"/>
      <c r="G8660" s="2"/>
      <c r="H8660" s="6"/>
      <c r="I8660" s="9"/>
      <c r="J8660" s="9"/>
      <c r="K8660" s="9"/>
    </row>
    <row r="8661" spans="1:11" x14ac:dyDescent="0.25">
      <c r="A8661" s="2"/>
      <c r="B8661" s="2"/>
      <c r="C8661" s="2"/>
      <c r="E8661" s="2"/>
      <c r="G8661" s="2"/>
      <c r="H8661" s="6"/>
      <c r="I8661" s="9"/>
      <c r="J8661" s="9"/>
      <c r="K8661" s="9"/>
    </row>
    <row r="8662" spans="1:11" x14ac:dyDescent="0.25">
      <c r="A8662" s="2"/>
      <c r="B8662" s="2"/>
      <c r="C8662" s="2"/>
      <c r="E8662" s="2"/>
      <c r="G8662" s="2"/>
      <c r="H8662" s="6"/>
      <c r="I8662" s="9"/>
      <c r="J8662" s="9"/>
      <c r="K8662" s="9"/>
    </row>
    <row r="8663" spans="1:11" x14ac:dyDescent="0.25">
      <c r="A8663" s="2"/>
      <c r="B8663" s="2"/>
      <c r="C8663" s="2"/>
      <c r="E8663" s="2"/>
      <c r="G8663" s="2"/>
      <c r="H8663" s="6"/>
      <c r="I8663" s="9"/>
      <c r="J8663" s="9"/>
      <c r="K8663" s="9"/>
    </row>
    <row r="8664" spans="1:11" x14ac:dyDescent="0.25">
      <c r="A8664" s="2"/>
      <c r="B8664" s="2"/>
      <c r="C8664" s="2"/>
      <c r="E8664" s="2"/>
      <c r="G8664" s="2"/>
      <c r="H8664" s="6"/>
      <c r="I8664" s="9"/>
      <c r="J8664" s="9"/>
      <c r="K8664" s="9"/>
    </row>
    <row r="8665" spans="1:11" x14ac:dyDescent="0.25">
      <c r="A8665" s="2"/>
      <c r="B8665" s="2"/>
      <c r="C8665" s="2"/>
      <c r="E8665" s="2"/>
      <c r="G8665" s="2"/>
      <c r="H8665" s="6"/>
      <c r="I8665" s="9"/>
      <c r="J8665" s="9"/>
      <c r="K8665" s="9"/>
    </row>
    <row r="8666" spans="1:11" x14ac:dyDescent="0.25">
      <c r="A8666" s="2"/>
      <c r="B8666" s="2"/>
      <c r="C8666" s="2"/>
      <c r="E8666" s="2"/>
      <c r="G8666" s="2"/>
      <c r="H8666" s="6"/>
      <c r="I8666" s="9"/>
      <c r="J8666" s="9"/>
      <c r="K8666" s="9"/>
    </row>
    <row r="8667" spans="1:11" x14ac:dyDescent="0.25">
      <c r="A8667" s="2"/>
      <c r="B8667" s="2"/>
      <c r="C8667" s="2"/>
      <c r="E8667" s="2"/>
      <c r="G8667" s="2"/>
      <c r="H8667" s="6"/>
      <c r="I8667" s="9"/>
      <c r="J8667" s="9"/>
      <c r="K8667" s="9"/>
    </row>
    <row r="8668" spans="1:11" x14ac:dyDescent="0.25">
      <c r="A8668" s="2"/>
      <c r="B8668" s="2"/>
      <c r="C8668" s="2"/>
      <c r="E8668" s="2"/>
      <c r="G8668" s="2"/>
      <c r="H8668" s="6"/>
      <c r="I8668" s="9"/>
      <c r="J8668" s="9"/>
      <c r="K8668" s="9"/>
    </row>
    <row r="8669" spans="1:11" x14ac:dyDescent="0.25">
      <c r="A8669" s="2"/>
      <c r="B8669" s="2"/>
      <c r="C8669" s="2"/>
      <c r="E8669" s="2"/>
      <c r="G8669" s="2"/>
      <c r="H8669" s="6"/>
      <c r="I8669" s="9"/>
      <c r="J8669" s="9"/>
      <c r="K8669" s="9"/>
    </row>
    <row r="8670" spans="1:11" x14ac:dyDescent="0.25">
      <c r="A8670" s="2"/>
      <c r="B8670" s="2"/>
      <c r="C8670" s="2"/>
      <c r="E8670" s="2"/>
      <c r="G8670" s="2"/>
      <c r="H8670" s="6"/>
      <c r="I8670" s="9"/>
      <c r="J8670" s="9"/>
      <c r="K8670" s="9"/>
    </row>
    <row r="8671" spans="1:11" x14ac:dyDescent="0.25">
      <c r="A8671" s="2"/>
      <c r="B8671" s="2"/>
      <c r="C8671" s="2"/>
      <c r="E8671" s="2"/>
      <c r="G8671" s="2"/>
      <c r="H8671" s="6"/>
      <c r="I8671" s="9"/>
      <c r="J8671" s="9"/>
      <c r="K8671" s="9"/>
    </row>
    <row r="8672" spans="1:11" x14ac:dyDescent="0.25">
      <c r="A8672" s="2"/>
      <c r="B8672" s="2"/>
      <c r="C8672" s="2"/>
      <c r="E8672" s="2"/>
      <c r="G8672" s="2"/>
      <c r="H8672" s="6"/>
      <c r="I8672" s="9"/>
      <c r="J8672" s="9"/>
      <c r="K8672" s="9"/>
    </row>
    <row r="8673" spans="1:11" x14ac:dyDescent="0.25">
      <c r="A8673" s="2"/>
      <c r="B8673" s="2"/>
      <c r="C8673" s="2"/>
      <c r="E8673" s="2"/>
      <c r="G8673" s="2"/>
      <c r="H8673" s="6"/>
      <c r="I8673" s="9"/>
      <c r="J8673" s="9"/>
      <c r="K8673" s="9"/>
    </row>
    <row r="8674" spans="1:11" x14ac:dyDescent="0.25">
      <c r="A8674" s="2"/>
      <c r="B8674" s="2"/>
      <c r="C8674" s="2"/>
      <c r="E8674" s="2"/>
      <c r="G8674" s="2"/>
      <c r="H8674" s="6"/>
      <c r="I8674" s="9"/>
      <c r="J8674" s="9"/>
      <c r="K8674" s="9"/>
    </row>
    <row r="8675" spans="1:11" x14ac:dyDescent="0.25">
      <c r="A8675" s="2"/>
      <c r="B8675" s="2"/>
      <c r="C8675" s="2"/>
      <c r="E8675" s="2"/>
      <c r="G8675" s="2"/>
      <c r="H8675" s="6"/>
      <c r="I8675" s="9"/>
      <c r="J8675" s="9"/>
      <c r="K8675" s="9"/>
    </row>
    <row r="8676" spans="1:11" x14ac:dyDescent="0.25">
      <c r="A8676" s="2"/>
      <c r="B8676" s="2"/>
      <c r="C8676" s="2"/>
      <c r="E8676" s="2"/>
      <c r="G8676" s="2"/>
      <c r="H8676" s="6"/>
      <c r="I8676" s="9"/>
      <c r="J8676" s="9"/>
      <c r="K8676" s="9"/>
    </row>
    <row r="8677" spans="1:11" x14ac:dyDescent="0.25">
      <c r="A8677" s="2"/>
      <c r="B8677" s="2"/>
      <c r="C8677" s="2"/>
      <c r="E8677" s="2"/>
      <c r="G8677" s="2"/>
      <c r="H8677" s="6"/>
      <c r="I8677" s="9"/>
      <c r="J8677" s="9"/>
      <c r="K8677" s="9"/>
    </row>
    <row r="8678" spans="1:11" x14ac:dyDescent="0.25">
      <c r="A8678" s="2"/>
      <c r="B8678" s="2"/>
      <c r="C8678" s="2"/>
      <c r="E8678" s="2"/>
      <c r="G8678" s="2"/>
      <c r="H8678" s="6"/>
      <c r="I8678" s="9"/>
      <c r="J8678" s="9"/>
      <c r="K8678" s="9"/>
    </row>
    <row r="8679" spans="1:11" x14ac:dyDescent="0.25">
      <c r="A8679" s="2"/>
      <c r="B8679" s="2"/>
      <c r="C8679" s="2"/>
      <c r="E8679" s="2"/>
      <c r="G8679" s="2"/>
      <c r="H8679" s="6"/>
      <c r="I8679" s="9"/>
      <c r="J8679" s="9"/>
      <c r="K8679" s="9"/>
    </row>
    <row r="8680" spans="1:11" x14ac:dyDescent="0.25">
      <c r="A8680" s="2"/>
      <c r="B8680" s="2"/>
      <c r="C8680" s="2"/>
      <c r="E8680" s="2"/>
      <c r="G8680" s="2"/>
      <c r="H8680" s="6"/>
      <c r="I8680" s="9"/>
      <c r="J8680" s="9"/>
      <c r="K8680" s="9"/>
    </row>
    <row r="8681" spans="1:11" x14ac:dyDescent="0.25">
      <c r="A8681" s="2"/>
      <c r="B8681" s="2"/>
      <c r="C8681" s="2"/>
      <c r="E8681" s="2"/>
      <c r="G8681" s="2"/>
      <c r="H8681" s="6"/>
      <c r="I8681" s="9"/>
      <c r="J8681" s="9"/>
      <c r="K8681" s="9"/>
    </row>
    <row r="8682" spans="1:11" x14ac:dyDescent="0.25">
      <c r="A8682" s="2"/>
      <c r="B8682" s="2"/>
      <c r="C8682" s="2"/>
      <c r="E8682" s="2"/>
      <c r="G8682" s="2"/>
      <c r="H8682" s="6"/>
      <c r="I8682" s="9"/>
      <c r="J8682" s="9"/>
      <c r="K8682" s="9"/>
    </row>
    <row r="8683" spans="1:11" x14ac:dyDescent="0.25">
      <c r="A8683" s="2"/>
      <c r="B8683" s="2"/>
      <c r="C8683" s="2"/>
      <c r="E8683" s="2"/>
      <c r="G8683" s="2"/>
      <c r="H8683" s="6"/>
      <c r="I8683" s="9"/>
      <c r="J8683" s="9"/>
      <c r="K8683" s="9"/>
    </row>
    <row r="8684" spans="1:11" x14ac:dyDescent="0.25">
      <c r="A8684" s="2"/>
      <c r="B8684" s="2"/>
      <c r="C8684" s="2"/>
      <c r="E8684" s="2"/>
      <c r="G8684" s="2"/>
      <c r="H8684" s="6"/>
      <c r="I8684" s="9"/>
      <c r="J8684" s="9"/>
      <c r="K8684" s="9"/>
    </row>
    <row r="8685" spans="1:11" x14ac:dyDescent="0.25">
      <c r="A8685" s="2"/>
      <c r="B8685" s="2"/>
      <c r="C8685" s="2"/>
      <c r="E8685" s="2"/>
      <c r="G8685" s="2"/>
      <c r="H8685" s="6"/>
      <c r="I8685" s="9"/>
      <c r="J8685" s="9"/>
      <c r="K8685" s="9"/>
    </row>
    <row r="8686" spans="1:11" x14ac:dyDescent="0.25">
      <c r="A8686" s="2"/>
      <c r="B8686" s="2"/>
      <c r="C8686" s="2"/>
      <c r="E8686" s="2"/>
      <c r="G8686" s="2"/>
      <c r="H8686" s="6"/>
      <c r="I8686" s="9"/>
      <c r="J8686" s="9"/>
      <c r="K8686" s="9"/>
    </row>
    <row r="8687" spans="1:11" x14ac:dyDescent="0.25">
      <c r="A8687" s="2"/>
      <c r="B8687" s="2"/>
      <c r="C8687" s="2"/>
      <c r="E8687" s="2"/>
      <c r="G8687" s="2"/>
      <c r="H8687" s="6"/>
      <c r="I8687" s="9"/>
      <c r="J8687" s="9"/>
      <c r="K8687" s="9"/>
    </row>
    <row r="8688" spans="1:11" x14ac:dyDescent="0.25">
      <c r="A8688" s="2"/>
      <c r="B8688" s="2"/>
      <c r="C8688" s="2"/>
      <c r="E8688" s="2"/>
      <c r="G8688" s="2"/>
      <c r="H8688" s="6"/>
      <c r="I8688" s="9"/>
      <c r="J8688" s="9"/>
      <c r="K8688" s="9"/>
    </row>
    <row r="8689" spans="1:11" x14ac:dyDescent="0.25">
      <c r="A8689" s="2"/>
      <c r="B8689" s="2"/>
      <c r="C8689" s="2"/>
      <c r="E8689" s="2"/>
      <c r="G8689" s="2"/>
      <c r="H8689" s="6"/>
      <c r="I8689" s="9"/>
      <c r="J8689" s="9"/>
      <c r="K8689" s="9"/>
    </row>
    <row r="8690" spans="1:11" x14ac:dyDescent="0.25">
      <c r="A8690" s="2"/>
      <c r="B8690" s="2"/>
      <c r="C8690" s="2"/>
      <c r="E8690" s="2"/>
      <c r="G8690" s="2"/>
      <c r="H8690" s="6"/>
      <c r="I8690" s="9"/>
      <c r="J8690" s="9"/>
      <c r="K8690" s="9"/>
    </row>
    <row r="8691" spans="1:11" x14ac:dyDescent="0.25">
      <c r="A8691" s="2"/>
      <c r="B8691" s="2"/>
      <c r="C8691" s="2"/>
      <c r="E8691" s="2"/>
      <c r="G8691" s="2"/>
      <c r="H8691" s="6"/>
      <c r="I8691" s="9"/>
      <c r="J8691" s="9"/>
      <c r="K8691" s="9"/>
    </row>
    <row r="8692" spans="1:11" x14ac:dyDescent="0.25">
      <c r="A8692" s="2"/>
      <c r="B8692" s="2"/>
      <c r="C8692" s="2"/>
      <c r="E8692" s="2"/>
      <c r="G8692" s="2"/>
      <c r="H8692" s="6"/>
      <c r="I8692" s="9"/>
      <c r="J8692" s="9"/>
      <c r="K8692" s="9"/>
    </row>
    <row r="8693" spans="1:11" x14ac:dyDescent="0.25">
      <c r="A8693" s="2"/>
      <c r="B8693" s="2"/>
      <c r="C8693" s="2"/>
      <c r="E8693" s="2"/>
      <c r="G8693" s="2"/>
      <c r="H8693" s="6"/>
      <c r="I8693" s="9"/>
      <c r="J8693" s="9"/>
      <c r="K8693" s="9"/>
    </row>
    <row r="8694" spans="1:11" x14ac:dyDescent="0.25">
      <c r="A8694" s="2"/>
      <c r="B8694" s="2"/>
      <c r="C8694" s="2"/>
      <c r="E8694" s="2"/>
      <c r="G8694" s="2"/>
      <c r="H8694" s="6"/>
      <c r="I8694" s="9"/>
      <c r="J8694" s="9"/>
      <c r="K8694" s="9"/>
    </row>
    <row r="8695" spans="1:11" x14ac:dyDescent="0.25">
      <c r="A8695" s="2"/>
      <c r="B8695" s="2"/>
      <c r="C8695" s="2"/>
      <c r="E8695" s="2"/>
      <c r="G8695" s="2"/>
      <c r="H8695" s="6"/>
      <c r="I8695" s="9"/>
      <c r="J8695" s="9"/>
      <c r="K8695" s="9"/>
    </row>
    <row r="8696" spans="1:11" x14ac:dyDescent="0.25">
      <c r="A8696" s="2"/>
      <c r="B8696" s="2"/>
      <c r="C8696" s="2"/>
      <c r="E8696" s="2"/>
      <c r="G8696" s="2"/>
      <c r="H8696" s="6"/>
      <c r="I8696" s="9"/>
      <c r="J8696" s="9"/>
      <c r="K8696" s="9"/>
    </row>
    <row r="8697" spans="1:11" x14ac:dyDescent="0.25">
      <c r="A8697" s="2"/>
      <c r="B8697" s="2"/>
      <c r="C8697" s="2"/>
      <c r="E8697" s="2"/>
      <c r="G8697" s="2"/>
      <c r="H8697" s="6"/>
      <c r="I8697" s="9"/>
      <c r="J8697" s="9"/>
      <c r="K8697" s="9"/>
    </row>
    <row r="8698" spans="1:11" x14ac:dyDescent="0.25">
      <c r="A8698" s="2"/>
      <c r="B8698" s="2"/>
      <c r="C8698" s="2"/>
      <c r="E8698" s="2"/>
      <c r="G8698" s="2"/>
      <c r="H8698" s="6"/>
      <c r="I8698" s="9"/>
      <c r="J8698" s="9"/>
      <c r="K8698" s="9"/>
    </row>
    <row r="8699" spans="1:11" x14ac:dyDescent="0.25">
      <c r="A8699" s="2"/>
      <c r="B8699" s="2"/>
      <c r="C8699" s="2"/>
      <c r="E8699" s="2"/>
      <c r="G8699" s="2"/>
      <c r="H8699" s="6"/>
      <c r="I8699" s="9"/>
      <c r="J8699" s="9"/>
      <c r="K8699" s="9"/>
    </row>
    <row r="8700" spans="1:11" x14ac:dyDescent="0.25">
      <c r="A8700" s="2"/>
      <c r="B8700" s="2"/>
      <c r="C8700" s="2"/>
      <c r="E8700" s="2"/>
      <c r="G8700" s="2"/>
      <c r="H8700" s="6"/>
      <c r="I8700" s="9"/>
      <c r="J8700" s="9"/>
      <c r="K8700" s="9"/>
    </row>
    <row r="8701" spans="1:11" x14ac:dyDescent="0.25">
      <c r="A8701" s="2"/>
      <c r="B8701" s="2"/>
      <c r="C8701" s="2"/>
      <c r="E8701" s="2"/>
      <c r="G8701" s="2"/>
      <c r="H8701" s="6"/>
      <c r="I8701" s="9"/>
      <c r="J8701" s="9"/>
      <c r="K8701" s="9"/>
    </row>
    <row r="8702" spans="1:11" x14ac:dyDescent="0.25">
      <c r="A8702" s="2"/>
      <c r="B8702" s="2"/>
      <c r="C8702" s="2"/>
      <c r="E8702" s="2"/>
      <c r="G8702" s="2"/>
      <c r="H8702" s="6"/>
      <c r="I8702" s="9"/>
      <c r="J8702" s="9"/>
      <c r="K8702" s="9"/>
    </row>
    <row r="8703" spans="1:11" x14ac:dyDescent="0.25">
      <c r="A8703" s="2"/>
      <c r="B8703" s="2"/>
      <c r="C8703" s="2"/>
      <c r="E8703" s="2"/>
      <c r="G8703" s="2"/>
      <c r="H8703" s="6"/>
      <c r="I8703" s="9"/>
      <c r="J8703" s="9"/>
      <c r="K8703" s="9"/>
    </row>
    <row r="8704" spans="1:11" x14ac:dyDescent="0.25">
      <c r="A8704" s="2"/>
      <c r="B8704" s="2"/>
      <c r="C8704" s="2"/>
      <c r="E8704" s="2"/>
      <c r="G8704" s="2"/>
      <c r="H8704" s="6"/>
      <c r="I8704" s="9"/>
      <c r="J8704" s="9"/>
      <c r="K8704" s="9"/>
    </row>
    <row r="8705" spans="1:11" x14ac:dyDescent="0.25">
      <c r="A8705" s="2"/>
      <c r="B8705" s="2"/>
      <c r="C8705" s="2"/>
      <c r="E8705" s="2"/>
      <c r="G8705" s="2"/>
      <c r="H8705" s="6"/>
      <c r="I8705" s="9"/>
      <c r="J8705" s="9"/>
      <c r="K8705" s="9"/>
    </row>
    <row r="8706" spans="1:11" x14ac:dyDescent="0.25">
      <c r="A8706" s="2"/>
      <c r="B8706" s="2"/>
      <c r="C8706" s="2"/>
      <c r="E8706" s="2"/>
      <c r="G8706" s="2"/>
      <c r="H8706" s="6"/>
      <c r="I8706" s="9"/>
      <c r="J8706" s="9"/>
      <c r="K8706" s="9"/>
    </row>
    <row r="8707" spans="1:11" x14ac:dyDescent="0.25">
      <c r="A8707" s="2"/>
      <c r="B8707" s="2"/>
      <c r="C8707" s="2"/>
      <c r="E8707" s="2"/>
      <c r="G8707" s="2"/>
      <c r="H8707" s="6"/>
      <c r="I8707" s="9"/>
      <c r="J8707" s="9"/>
      <c r="K8707" s="9"/>
    </row>
    <row r="8708" spans="1:11" x14ac:dyDescent="0.25">
      <c r="A8708" s="2"/>
      <c r="B8708" s="2"/>
      <c r="C8708" s="2"/>
      <c r="E8708" s="2"/>
      <c r="G8708" s="2"/>
      <c r="H8708" s="6"/>
      <c r="I8708" s="9"/>
      <c r="J8708" s="9"/>
      <c r="K8708" s="9"/>
    </row>
    <row r="8709" spans="1:11" x14ac:dyDescent="0.25">
      <c r="A8709" s="2"/>
      <c r="B8709" s="2"/>
      <c r="C8709" s="2"/>
      <c r="E8709" s="2"/>
      <c r="G8709" s="2"/>
      <c r="H8709" s="6"/>
      <c r="I8709" s="9"/>
      <c r="J8709" s="9"/>
      <c r="K8709" s="9"/>
    </row>
    <row r="8710" spans="1:11" x14ac:dyDescent="0.25">
      <c r="A8710" s="2"/>
      <c r="B8710" s="2"/>
      <c r="C8710" s="2"/>
      <c r="E8710" s="2"/>
      <c r="G8710" s="2"/>
      <c r="H8710" s="6"/>
      <c r="I8710" s="9"/>
      <c r="J8710" s="9"/>
      <c r="K8710" s="9"/>
    </row>
    <row r="8711" spans="1:11" x14ac:dyDescent="0.25">
      <c r="A8711" s="2"/>
      <c r="B8711" s="2"/>
      <c r="C8711" s="2"/>
      <c r="E8711" s="2"/>
      <c r="G8711" s="2"/>
      <c r="H8711" s="6"/>
      <c r="I8711" s="9"/>
      <c r="J8711" s="9"/>
      <c r="K8711" s="9"/>
    </row>
    <row r="8712" spans="1:11" x14ac:dyDescent="0.25">
      <c r="A8712" s="2"/>
      <c r="B8712" s="2"/>
      <c r="C8712" s="2"/>
      <c r="E8712" s="2"/>
      <c r="G8712" s="2"/>
      <c r="H8712" s="6"/>
      <c r="I8712" s="9"/>
      <c r="J8712" s="9"/>
      <c r="K8712" s="9"/>
    </row>
    <row r="8713" spans="1:11" x14ac:dyDescent="0.25">
      <c r="A8713" s="2"/>
      <c r="B8713" s="2"/>
      <c r="C8713" s="2"/>
      <c r="E8713" s="2"/>
      <c r="G8713" s="2"/>
      <c r="H8713" s="6"/>
      <c r="I8713" s="9"/>
      <c r="J8713" s="9"/>
      <c r="K8713" s="9"/>
    </row>
    <row r="8714" spans="1:11" x14ac:dyDescent="0.25">
      <c r="A8714" s="2"/>
      <c r="B8714" s="2"/>
      <c r="C8714" s="2"/>
      <c r="E8714" s="2"/>
      <c r="G8714" s="2"/>
      <c r="H8714" s="6"/>
      <c r="I8714" s="9"/>
      <c r="J8714" s="9"/>
      <c r="K8714" s="9"/>
    </row>
    <row r="8715" spans="1:11" x14ac:dyDescent="0.25">
      <c r="A8715" s="2"/>
      <c r="B8715" s="2"/>
      <c r="C8715" s="2"/>
      <c r="E8715" s="2"/>
      <c r="G8715" s="2"/>
      <c r="H8715" s="6"/>
      <c r="I8715" s="9"/>
      <c r="J8715" s="9"/>
      <c r="K8715" s="9"/>
    </row>
    <row r="8716" spans="1:11" x14ac:dyDescent="0.25">
      <c r="A8716" s="2"/>
      <c r="B8716" s="2"/>
      <c r="C8716" s="2"/>
      <c r="E8716" s="2"/>
      <c r="G8716" s="2"/>
      <c r="H8716" s="6"/>
      <c r="I8716" s="9"/>
      <c r="J8716" s="9"/>
      <c r="K8716" s="9"/>
    </row>
    <row r="8717" spans="1:11" x14ac:dyDescent="0.25">
      <c r="A8717" s="2"/>
      <c r="B8717" s="2"/>
      <c r="C8717" s="2"/>
      <c r="E8717" s="2"/>
      <c r="G8717" s="2"/>
      <c r="H8717" s="6"/>
      <c r="I8717" s="9"/>
      <c r="J8717" s="9"/>
      <c r="K8717" s="9"/>
    </row>
    <row r="8718" spans="1:11" x14ac:dyDescent="0.25">
      <c r="A8718" s="2"/>
      <c r="B8718" s="2"/>
      <c r="C8718" s="2"/>
      <c r="E8718" s="2"/>
      <c r="G8718" s="2"/>
      <c r="H8718" s="6"/>
      <c r="I8718" s="9"/>
      <c r="J8718" s="9"/>
      <c r="K8718" s="9"/>
    </row>
    <row r="8719" spans="1:11" x14ac:dyDescent="0.25">
      <c r="A8719" s="2"/>
      <c r="B8719" s="2"/>
      <c r="C8719" s="2"/>
      <c r="E8719" s="2"/>
      <c r="G8719" s="2"/>
      <c r="H8719" s="6"/>
      <c r="I8719" s="9"/>
      <c r="J8719" s="9"/>
      <c r="K8719" s="9"/>
    </row>
    <row r="8720" spans="1:11" x14ac:dyDescent="0.25">
      <c r="A8720" s="2"/>
      <c r="B8720" s="2"/>
      <c r="C8720" s="2"/>
      <c r="E8720" s="2"/>
      <c r="G8720" s="2"/>
      <c r="H8720" s="6"/>
      <c r="I8720" s="9"/>
      <c r="J8720" s="9"/>
      <c r="K8720" s="9"/>
    </row>
    <row r="8721" spans="1:11" x14ac:dyDescent="0.25">
      <c r="A8721" s="2"/>
      <c r="B8721" s="2"/>
      <c r="C8721" s="2"/>
      <c r="E8721" s="2"/>
      <c r="G8721" s="2"/>
      <c r="H8721" s="6"/>
      <c r="I8721" s="9"/>
      <c r="J8721" s="9"/>
      <c r="K8721" s="9"/>
    </row>
    <row r="8722" spans="1:11" x14ac:dyDescent="0.25">
      <c r="A8722" s="2"/>
      <c r="B8722" s="2"/>
      <c r="C8722" s="2"/>
      <c r="E8722" s="2"/>
      <c r="G8722" s="2"/>
      <c r="H8722" s="6"/>
      <c r="I8722" s="9"/>
      <c r="J8722" s="9"/>
      <c r="K8722" s="9"/>
    </row>
    <row r="8723" spans="1:11" x14ac:dyDescent="0.25">
      <c r="A8723" s="2"/>
      <c r="B8723" s="2"/>
      <c r="C8723" s="2"/>
      <c r="E8723" s="2"/>
      <c r="G8723" s="2"/>
      <c r="H8723" s="6"/>
      <c r="I8723" s="9"/>
      <c r="J8723" s="9"/>
      <c r="K8723" s="9"/>
    </row>
    <row r="8724" spans="1:11" x14ac:dyDescent="0.25">
      <c r="A8724" s="2"/>
      <c r="B8724" s="2"/>
      <c r="C8724" s="2"/>
      <c r="E8724" s="2"/>
      <c r="G8724" s="2"/>
      <c r="H8724" s="6"/>
      <c r="I8724" s="9"/>
      <c r="J8724" s="9"/>
      <c r="K8724" s="9"/>
    </row>
    <row r="8725" spans="1:11" x14ac:dyDescent="0.25">
      <c r="A8725" s="2"/>
      <c r="B8725" s="2"/>
      <c r="C8725" s="2"/>
      <c r="E8725" s="2"/>
      <c r="G8725" s="2"/>
      <c r="H8725" s="6"/>
      <c r="I8725" s="9"/>
      <c r="J8725" s="9"/>
      <c r="K8725" s="9"/>
    </row>
    <row r="8726" spans="1:11" x14ac:dyDescent="0.25">
      <c r="A8726" s="2"/>
      <c r="B8726" s="2"/>
      <c r="C8726" s="2"/>
      <c r="E8726" s="2"/>
      <c r="G8726" s="2"/>
      <c r="H8726" s="6"/>
      <c r="I8726" s="9"/>
      <c r="J8726" s="9"/>
      <c r="K8726" s="9"/>
    </row>
    <row r="8727" spans="1:11" x14ac:dyDescent="0.25">
      <c r="A8727" s="2"/>
      <c r="B8727" s="2"/>
      <c r="C8727" s="2"/>
      <c r="E8727" s="2"/>
      <c r="G8727" s="2"/>
      <c r="H8727" s="6"/>
      <c r="I8727" s="9"/>
      <c r="J8727" s="9"/>
      <c r="K8727" s="9"/>
    </row>
    <row r="8728" spans="1:11" x14ac:dyDescent="0.25">
      <c r="A8728" s="2"/>
      <c r="B8728" s="2"/>
      <c r="C8728" s="2"/>
      <c r="E8728" s="2"/>
      <c r="G8728" s="2"/>
      <c r="H8728" s="6"/>
      <c r="I8728" s="9"/>
      <c r="J8728" s="9"/>
      <c r="K8728" s="9"/>
    </row>
    <row r="8729" spans="1:11" x14ac:dyDescent="0.25">
      <c r="A8729" s="2"/>
      <c r="B8729" s="2"/>
      <c r="C8729" s="2"/>
      <c r="E8729" s="2"/>
      <c r="G8729" s="2"/>
      <c r="H8729" s="6"/>
      <c r="I8729" s="9"/>
      <c r="J8729" s="9"/>
      <c r="K8729" s="9"/>
    </row>
    <row r="8730" spans="1:11" x14ac:dyDescent="0.25">
      <c r="A8730" s="2"/>
      <c r="B8730" s="2"/>
      <c r="C8730" s="2"/>
      <c r="E8730" s="2"/>
      <c r="G8730" s="2"/>
      <c r="H8730" s="6"/>
      <c r="I8730" s="9"/>
      <c r="J8730" s="9"/>
      <c r="K8730" s="9"/>
    </row>
    <row r="8731" spans="1:11" x14ac:dyDescent="0.25">
      <c r="A8731" s="2"/>
      <c r="B8731" s="2"/>
      <c r="C8731" s="2"/>
      <c r="E8731" s="2"/>
      <c r="G8731" s="2"/>
      <c r="H8731" s="6"/>
      <c r="I8731" s="9"/>
      <c r="J8731" s="9"/>
      <c r="K8731" s="9"/>
    </row>
    <row r="8732" spans="1:11" x14ac:dyDescent="0.25">
      <c r="A8732" s="2"/>
      <c r="B8732" s="2"/>
      <c r="C8732" s="2"/>
      <c r="E8732" s="2"/>
      <c r="G8732" s="2"/>
      <c r="H8732" s="6"/>
      <c r="I8732" s="9"/>
      <c r="J8732" s="9"/>
      <c r="K8732" s="9"/>
    </row>
    <row r="8733" spans="1:11" x14ac:dyDescent="0.25">
      <c r="A8733" s="2"/>
      <c r="B8733" s="2"/>
      <c r="C8733" s="2"/>
      <c r="E8733" s="2"/>
      <c r="G8733" s="2"/>
      <c r="H8733" s="6"/>
      <c r="I8733" s="9"/>
      <c r="J8733" s="9"/>
      <c r="K8733" s="9"/>
    </row>
    <row r="8734" spans="1:11" x14ac:dyDescent="0.25">
      <c r="A8734" s="2"/>
      <c r="B8734" s="2"/>
      <c r="C8734" s="2"/>
      <c r="E8734" s="2"/>
      <c r="G8734" s="2"/>
      <c r="H8734" s="6"/>
      <c r="I8734" s="9"/>
      <c r="J8734" s="9"/>
      <c r="K8734" s="9"/>
    </row>
    <row r="8735" spans="1:11" x14ac:dyDescent="0.25">
      <c r="A8735" s="2"/>
      <c r="B8735" s="2"/>
      <c r="C8735" s="2"/>
      <c r="E8735" s="2"/>
      <c r="G8735" s="2"/>
      <c r="H8735" s="6"/>
      <c r="I8735" s="9"/>
      <c r="J8735" s="9"/>
      <c r="K8735" s="9"/>
    </row>
    <row r="8736" spans="1:11" x14ac:dyDescent="0.25">
      <c r="A8736" s="2"/>
      <c r="B8736" s="2"/>
      <c r="C8736" s="2"/>
      <c r="E8736" s="2"/>
      <c r="G8736" s="2"/>
      <c r="H8736" s="6"/>
      <c r="I8736" s="9"/>
      <c r="J8736" s="9"/>
      <c r="K8736" s="9"/>
    </row>
    <row r="8737" spans="1:11" x14ac:dyDescent="0.25">
      <c r="A8737" s="2"/>
      <c r="B8737" s="2"/>
      <c r="C8737" s="2"/>
      <c r="E8737" s="2"/>
      <c r="G8737" s="2"/>
      <c r="H8737" s="6"/>
      <c r="I8737" s="9"/>
      <c r="J8737" s="9"/>
      <c r="K8737" s="9"/>
    </row>
    <row r="8738" spans="1:11" x14ac:dyDescent="0.25">
      <c r="A8738" s="2"/>
      <c r="B8738" s="2"/>
      <c r="C8738" s="2"/>
      <c r="E8738" s="2"/>
      <c r="G8738" s="2"/>
      <c r="H8738" s="6"/>
      <c r="I8738" s="9"/>
      <c r="J8738" s="9"/>
      <c r="K8738" s="9"/>
    </row>
    <row r="8739" spans="1:11" x14ac:dyDescent="0.25">
      <c r="A8739" s="2"/>
      <c r="B8739" s="2"/>
      <c r="C8739" s="2"/>
      <c r="E8739" s="2"/>
      <c r="G8739" s="2"/>
      <c r="H8739" s="6"/>
      <c r="I8739" s="9"/>
      <c r="J8739" s="9"/>
      <c r="K8739" s="9"/>
    </row>
    <row r="8740" spans="1:11" x14ac:dyDescent="0.25">
      <c r="A8740" s="2"/>
      <c r="B8740" s="2"/>
      <c r="C8740" s="2"/>
      <c r="E8740" s="2"/>
      <c r="G8740" s="2"/>
      <c r="H8740" s="6"/>
      <c r="I8740" s="9"/>
      <c r="J8740" s="9"/>
      <c r="K8740" s="9"/>
    </row>
    <row r="8741" spans="1:11" x14ac:dyDescent="0.25">
      <c r="A8741" s="2"/>
      <c r="B8741" s="2"/>
      <c r="C8741" s="2"/>
      <c r="E8741" s="2"/>
      <c r="G8741" s="2"/>
      <c r="H8741" s="6"/>
      <c r="I8741" s="9"/>
      <c r="J8741" s="9"/>
      <c r="K8741" s="9"/>
    </row>
    <row r="8742" spans="1:11" x14ac:dyDescent="0.25">
      <c r="A8742" s="2"/>
      <c r="B8742" s="2"/>
      <c r="C8742" s="2"/>
      <c r="E8742" s="2"/>
      <c r="G8742" s="2"/>
      <c r="H8742" s="6"/>
      <c r="I8742" s="9"/>
      <c r="J8742" s="9"/>
      <c r="K8742" s="9"/>
    </row>
    <row r="8743" spans="1:11" x14ac:dyDescent="0.25">
      <c r="A8743" s="2"/>
      <c r="B8743" s="2"/>
      <c r="C8743" s="2"/>
      <c r="E8743" s="2"/>
      <c r="G8743" s="2"/>
      <c r="H8743" s="6"/>
      <c r="I8743" s="9"/>
      <c r="J8743" s="9"/>
      <c r="K8743" s="9"/>
    </row>
    <row r="8744" spans="1:11" x14ac:dyDescent="0.25">
      <c r="A8744" s="2"/>
      <c r="B8744" s="2"/>
      <c r="C8744" s="2"/>
      <c r="E8744" s="2"/>
      <c r="G8744" s="2"/>
      <c r="H8744" s="6"/>
      <c r="I8744" s="9"/>
      <c r="J8744" s="9"/>
      <c r="K8744" s="9"/>
    </row>
    <row r="8745" spans="1:11" x14ac:dyDescent="0.25">
      <c r="A8745" s="2"/>
      <c r="B8745" s="2"/>
      <c r="C8745" s="2"/>
      <c r="E8745" s="2"/>
      <c r="G8745" s="2"/>
      <c r="H8745" s="6"/>
      <c r="I8745" s="9"/>
      <c r="J8745" s="9"/>
      <c r="K8745" s="9"/>
    </row>
    <row r="8746" spans="1:11" x14ac:dyDescent="0.25">
      <c r="A8746" s="2"/>
      <c r="B8746" s="2"/>
      <c r="C8746" s="2"/>
      <c r="E8746" s="2"/>
      <c r="G8746" s="2"/>
      <c r="H8746" s="6"/>
      <c r="I8746" s="9"/>
      <c r="J8746" s="9"/>
      <c r="K8746" s="9"/>
    </row>
    <row r="8747" spans="1:11" x14ac:dyDescent="0.25">
      <c r="A8747" s="2"/>
      <c r="B8747" s="2"/>
      <c r="C8747" s="2"/>
      <c r="E8747" s="2"/>
      <c r="G8747" s="2"/>
      <c r="H8747" s="6"/>
      <c r="I8747" s="9"/>
      <c r="J8747" s="9"/>
      <c r="K8747" s="9"/>
    </row>
    <row r="8748" spans="1:11" x14ac:dyDescent="0.25">
      <c r="A8748" s="2"/>
      <c r="B8748" s="2"/>
      <c r="C8748" s="2"/>
      <c r="E8748" s="2"/>
      <c r="G8748" s="2"/>
      <c r="H8748" s="6"/>
      <c r="I8748" s="9"/>
      <c r="J8748" s="9"/>
      <c r="K8748" s="9"/>
    </row>
    <row r="8749" spans="1:11" x14ac:dyDescent="0.25">
      <c r="A8749" s="2"/>
      <c r="B8749" s="2"/>
      <c r="C8749" s="2"/>
      <c r="E8749" s="2"/>
      <c r="G8749" s="2"/>
      <c r="H8749" s="6"/>
      <c r="I8749" s="9"/>
      <c r="J8749" s="9"/>
      <c r="K8749" s="9"/>
    </row>
    <row r="8750" spans="1:11" x14ac:dyDescent="0.25">
      <c r="A8750" s="2"/>
      <c r="B8750" s="2"/>
      <c r="C8750" s="2"/>
      <c r="E8750" s="2"/>
      <c r="G8750" s="2"/>
      <c r="H8750" s="6"/>
      <c r="I8750" s="9"/>
      <c r="J8750" s="9"/>
      <c r="K8750" s="9"/>
    </row>
    <row r="8751" spans="1:11" x14ac:dyDescent="0.25">
      <c r="A8751" s="2"/>
      <c r="B8751" s="2"/>
      <c r="C8751" s="2"/>
      <c r="E8751" s="2"/>
      <c r="G8751" s="2"/>
      <c r="H8751" s="6"/>
      <c r="I8751" s="9"/>
      <c r="J8751" s="9"/>
      <c r="K8751" s="9"/>
    </row>
    <row r="8752" spans="1:11" x14ac:dyDescent="0.25">
      <c r="A8752" s="2"/>
      <c r="B8752" s="2"/>
      <c r="C8752" s="2"/>
      <c r="E8752" s="2"/>
      <c r="G8752" s="2"/>
      <c r="H8752" s="6"/>
      <c r="I8752" s="9"/>
      <c r="J8752" s="9"/>
      <c r="K8752" s="9"/>
    </row>
    <row r="8753" spans="1:11" x14ac:dyDescent="0.25">
      <c r="A8753" s="2"/>
      <c r="B8753" s="2"/>
      <c r="C8753" s="2"/>
      <c r="E8753" s="2"/>
      <c r="G8753" s="2"/>
      <c r="H8753" s="6"/>
      <c r="I8753" s="9"/>
      <c r="J8753" s="9"/>
      <c r="K8753" s="9"/>
    </row>
    <row r="8754" spans="1:11" x14ac:dyDescent="0.25">
      <c r="A8754" s="2"/>
      <c r="B8754" s="2"/>
      <c r="C8754" s="2"/>
      <c r="E8754" s="2"/>
      <c r="G8754" s="2"/>
      <c r="H8754" s="6"/>
      <c r="I8754" s="9"/>
      <c r="J8754" s="9"/>
      <c r="K8754" s="9"/>
    </row>
    <row r="8755" spans="1:11" x14ac:dyDescent="0.25">
      <c r="A8755" s="2"/>
      <c r="B8755" s="2"/>
      <c r="C8755" s="2"/>
      <c r="E8755" s="2"/>
      <c r="G8755" s="2"/>
      <c r="H8755" s="6"/>
      <c r="I8755" s="9"/>
      <c r="J8755" s="9"/>
      <c r="K8755" s="9"/>
    </row>
    <row r="8756" spans="1:11" x14ac:dyDescent="0.25">
      <c r="A8756" s="2"/>
      <c r="B8756" s="2"/>
      <c r="C8756" s="2"/>
      <c r="E8756" s="2"/>
      <c r="G8756" s="2"/>
      <c r="H8756" s="6"/>
      <c r="I8756" s="9"/>
      <c r="J8756" s="9"/>
      <c r="K8756" s="9"/>
    </row>
    <row r="8757" spans="1:11" x14ac:dyDescent="0.25">
      <c r="A8757" s="2"/>
      <c r="B8757" s="2"/>
      <c r="C8757" s="2"/>
      <c r="E8757" s="2"/>
      <c r="G8757" s="2"/>
      <c r="H8757" s="6"/>
      <c r="I8757" s="9"/>
      <c r="J8757" s="9"/>
      <c r="K8757" s="9"/>
    </row>
    <row r="8758" spans="1:11" x14ac:dyDescent="0.25">
      <c r="A8758" s="2"/>
      <c r="B8758" s="2"/>
      <c r="C8758" s="2"/>
      <c r="E8758" s="2"/>
      <c r="G8758" s="2"/>
      <c r="H8758" s="6"/>
      <c r="I8758" s="9"/>
      <c r="J8758" s="9"/>
      <c r="K8758" s="9"/>
    </row>
    <row r="8759" spans="1:11" x14ac:dyDescent="0.25">
      <c r="A8759" s="2"/>
      <c r="B8759" s="2"/>
      <c r="C8759" s="2"/>
      <c r="E8759" s="2"/>
      <c r="G8759" s="2"/>
      <c r="H8759" s="6"/>
      <c r="I8759" s="9"/>
      <c r="J8759" s="9"/>
      <c r="K8759" s="9"/>
    </row>
    <row r="8760" spans="1:11" x14ac:dyDescent="0.25">
      <c r="A8760" s="2"/>
      <c r="B8760" s="2"/>
      <c r="C8760" s="2"/>
      <c r="E8760" s="2"/>
      <c r="G8760" s="2"/>
      <c r="H8760" s="6"/>
      <c r="I8760" s="9"/>
      <c r="J8760" s="9"/>
      <c r="K8760" s="9"/>
    </row>
    <row r="8761" spans="1:11" x14ac:dyDescent="0.25">
      <c r="A8761" s="2"/>
      <c r="B8761" s="2"/>
      <c r="C8761" s="2"/>
      <c r="E8761" s="2"/>
      <c r="G8761" s="2"/>
      <c r="H8761" s="6"/>
      <c r="I8761" s="9"/>
      <c r="J8761" s="9"/>
      <c r="K8761" s="9"/>
    </row>
    <row r="8762" spans="1:11" x14ac:dyDescent="0.25">
      <c r="A8762" s="2"/>
      <c r="B8762" s="2"/>
      <c r="C8762" s="2"/>
      <c r="E8762" s="2"/>
      <c r="G8762" s="2"/>
      <c r="H8762" s="6"/>
      <c r="I8762" s="9"/>
      <c r="J8762" s="9"/>
      <c r="K8762" s="9"/>
    </row>
    <row r="8763" spans="1:11" x14ac:dyDescent="0.25">
      <c r="A8763" s="2"/>
      <c r="B8763" s="2"/>
      <c r="C8763" s="2"/>
      <c r="E8763" s="2"/>
      <c r="G8763" s="2"/>
      <c r="H8763" s="6"/>
      <c r="I8763" s="9"/>
      <c r="J8763" s="9"/>
      <c r="K8763" s="9"/>
    </row>
    <row r="8764" spans="1:11" x14ac:dyDescent="0.25">
      <c r="A8764" s="2"/>
      <c r="B8764" s="2"/>
      <c r="C8764" s="2"/>
      <c r="E8764" s="2"/>
      <c r="G8764" s="2"/>
      <c r="H8764" s="6"/>
      <c r="I8764" s="9"/>
      <c r="J8764" s="9"/>
      <c r="K8764" s="9"/>
    </row>
    <row r="8765" spans="1:11" x14ac:dyDescent="0.25">
      <c r="A8765" s="2"/>
      <c r="B8765" s="2"/>
      <c r="C8765" s="2"/>
      <c r="E8765" s="2"/>
      <c r="G8765" s="2"/>
      <c r="H8765" s="6"/>
      <c r="I8765" s="9"/>
      <c r="J8765" s="9"/>
      <c r="K8765" s="9"/>
    </row>
    <row r="8766" spans="1:11" x14ac:dyDescent="0.25">
      <c r="A8766" s="2"/>
      <c r="B8766" s="2"/>
      <c r="C8766" s="2"/>
      <c r="E8766" s="2"/>
      <c r="G8766" s="2"/>
      <c r="H8766" s="6"/>
      <c r="I8766" s="9"/>
      <c r="J8766" s="9"/>
      <c r="K8766" s="9"/>
    </row>
    <row r="8767" spans="1:11" x14ac:dyDescent="0.25">
      <c r="A8767" s="2"/>
      <c r="B8767" s="2"/>
      <c r="C8767" s="2"/>
      <c r="E8767" s="2"/>
      <c r="G8767" s="2"/>
      <c r="H8767" s="6"/>
      <c r="I8767" s="9"/>
      <c r="J8767" s="9"/>
      <c r="K8767" s="9"/>
    </row>
    <row r="8768" spans="1:11" x14ac:dyDescent="0.25">
      <c r="A8768" s="2"/>
      <c r="B8768" s="2"/>
      <c r="C8768" s="2"/>
      <c r="E8768" s="2"/>
      <c r="G8768" s="2"/>
      <c r="H8768" s="6"/>
      <c r="I8768" s="9"/>
      <c r="J8768" s="9"/>
      <c r="K8768" s="9"/>
    </row>
    <row r="8769" spans="1:11" x14ac:dyDescent="0.25">
      <c r="A8769" s="2"/>
      <c r="B8769" s="2"/>
      <c r="C8769" s="2"/>
      <c r="E8769" s="2"/>
      <c r="G8769" s="2"/>
      <c r="H8769" s="6"/>
      <c r="I8769" s="9"/>
      <c r="J8769" s="9"/>
      <c r="K8769" s="9"/>
    </row>
    <row r="8770" spans="1:11" x14ac:dyDescent="0.25">
      <c r="A8770" s="2"/>
      <c r="B8770" s="2"/>
      <c r="C8770" s="2"/>
      <c r="E8770" s="2"/>
      <c r="G8770" s="2"/>
      <c r="H8770" s="6"/>
      <c r="I8770" s="9"/>
      <c r="J8770" s="9"/>
      <c r="K8770" s="9"/>
    </row>
    <row r="8771" spans="1:11" x14ac:dyDescent="0.25">
      <c r="A8771" s="2"/>
      <c r="B8771" s="2"/>
      <c r="C8771" s="2"/>
      <c r="E8771" s="2"/>
      <c r="G8771" s="2"/>
      <c r="H8771" s="6"/>
      <c r="I8771" s="9"/>
      <c r="J8771" s="9"/>
      <c r="K8771" s="9"/>
    </row>
    <row r="8772" spans="1:11" x14ac:dyDescent="0.25">
      <c r="A8772" s="2"/>
      <c r="B8772" s="2"/>
      <c r="C8772" s="2"/>
      <c r="E8772" s="2"/>
      <c r="G8772" s="2"/>
      <c r="H8772" s="6"/>
      <c r="I8772" s="9"/>
      <c r="J8772" s="9"/>
      <c r="K8772" s="9"/>
    </row>
    <row r="8773" spans="1:11" x14ac:dyDescent="0.25">
      <c r="A8773" s="2"/>
      <c r="B8773" s="2"/>
      <c r="C8773" s="2"/>
      <c r="E8773" s="2"/>
      <c r="G8773" s="2"/>
      <c r="H8773" s="6"/>
      <c r="I8773" s="9"/>
      <c r="J8773" s="9"/>
      <c r="K8773" s="9"/>
    </row>
    <row r="8774" spans="1:11" x14ac:dyDescent="0.25">
      <c r="A8774" s="2"/>
      <c r="B8774" s="2"/>
      <c r="C8774" s="2"/>
      <c r="E8774" s="2"/>
      <c r="G8774" s="2"/>
      <c r="H8774" s="6"/>
      <c r="I8774" s="9"/>
      <c r="J8774" s="9"/>
      <c r="K8774" s="9"/>
    </row>
    <row r="8775" spans="1:11" x14ac:dyDescent="0.25">
      <c r="A8775" s="2"/>
      <c r="B8775" s="2"/>
      <c r="C8775" s="2"/>
      <c r="E8775" s="2"/>
      <c r="G8775" s="2"/>
      <c r="H8775" s="6"/>
      <c r="I8775" s="9"/>
      <c r="J8775" s="9"/>
      <c r="K8775" s="9"/>
    </row>
    <row r="8776" spans="1:11" x14ac:dyDescent="0.25">
      <c r="A8776" s="2"/>
      <c r="B8776" s="2"/>
      <c r="C8776" s="2"/>
      <c r="E8776" s="2"/>
      <c r="G8776" s="2"/>
      <c r="H8776" s="6"/>
      <c r="I8776" s="9"/>
      <c r="J8776" s="9"/>
      <c r="K8776" s="9"/>
    </row>
    <row r="8777" spans="1:11" x14ac:dyDescent="0.25">
      <c r="A8777" s="2"/>
      <c r="B8777" s="2"/>
      <c r="C8777" s="2"/>
      <c r="E8777" s="2"/>
      <c r="G8777" s="2"/>
      <c r="H8777" s="6"/>
      <c r="I8777" s="9"/>
      <c r="J8777" s="9"/>
      <c r="K8777" s="9"/>
    </row>
    <row r="8778" spans="1:11" x14ac:dyDescent="0.25">
      <c r="A8778" s="2"/>
      <c r="B8778" s="2"/>
      <c r="C8778" s="2"/>
      <c r="E8778" s="2"/>
      <c r="G8778" s="2"/>
      <c r="H8778" s="6"/>
      <c r="I8778" s="9"/>
      <c r="J8778" s="9"/>
      <c r="K8778" s="9"/>
    </row>
    <row r="8779" spans="1:11" x14ac:dyDescent="0.25">
      <c r="A8779" s="2"/>
      <c r="B8779" s="2"/>
      <c r="C8779" s="2"/>
      <c r="E8779" s="2"/>
      <c r="G8779" s="2"/>
      <c r="H8779" s="6"/>
      <c r="I8779" s="9"/>
      <c r="J8779" s="9"/>
      <c r="K8779" s="9"/>
    </row>
    <row r="8780" spans="1:11" x14ac:dyDescent="0.25">
      <c r="A8780" s="2"/>
      <c r="B8780" s="2"/>
      <c r="C8780" s="2"/>
      <c r="E8780" s="2"/>
      <c r="G8780" s="2"/>
      <c r="H8780" s="6"/>
      <c r="I8780" s="9"/>
      <c r="J8780" s="9"/>
      <c r="K8780" s="9"/>
    </row>
    <row r="8781" spans="1:11" x14ac:dyDescent="0.25">
      <c r="A8781" s="2"/>
      <c r="B8781" s="2"/>
      <c r="C8781" s="2"/>
      <c r="E8781" s="2"/>
      <c r="G8781" s="2"/>
      <c r="H8781" s="6"/>
      <c r="I8781" s="9"/>
      <c r="J8781" s="9"/>
      <c r="K8781" s="9"/>
    </row>
    <row r="8782" spans="1:11" x14ac:dyDescent="0.25">
      <c r="A8782" s="2"/>
      <c r="B8782" s="2"/>
      <c r="C8782" s="2"/>
      <c r="E8782" s="2"/>
      <c r="G8782" s="2"/>
      <c r="H8782" s="6"/>
      <c r="I8782" s="9"/>
      <c r="J8782" s="9"/>
      <c r="K8782" s="9"/>
    </row>
    <row r="8783" spans="1:11" x14ac:dyDescent="0.25">
      <c r="A8783" s="2"/>
      <c r="B8783" s="2"/>
      <c r="C8783" s="2"/>
      <c r="E8783" s="2"/>
      <c r="G8783" s="2"/>
      <c r="H8783" s="6"/>
      <c r="I8783" s="9"/>
      <c r="J8783" s="9"/>
      <c r="K8783" s="9"/>
    </row>
    <row r="8784" spans="1:11" x14ac:dyDescent="0.25">
      <c r="A8784" s="2"/>
      <c r="B8784" s="2"/>
      <c r="C8784" s="2"/>
      <c r="E8784" s="2"/>
      <c r="G8784" s="2"/>
      <c r="H8784" s="6"/>
      <c r="I8784" s="9"/>
      <c r="J8784" s="9"/>
      <c r="K8784" s="9"/>
    </row>
    <row r="8785" spans="1:11" x14ac:dyDescent="0.25">
      <c r="A8785" s="2"/>
      <c r="B8785" s="2"/>
      <c r="C8785" s="2"/>
      <c r="E8785" s="2"/>
      <c r="G8785" s="2"/>
      <c r="H8785" s="6"/>
      <c r="I8785" s="9"/>
      <c r="J8785" s="9"/>
      <c r="K8785" s="9"/>
    </row>
    <row r="8786" spans="1:11" x14ac:dyDescent="0.25">
      <c r="A8786" s="2"/>
      <c r="B8786" s="2"/>
      <c r="C8786" s="2"/>
      <c r="E8786" s="2"/>
      <c r="G8786" s="2"/>
      <c r="H8786" s="6"/>
      <c r="I8786" s="9"/>
      <c r="J8786" s="9"/>
      <c r="K8786" s="9"/>
    </row>
    <row r="8787" spans="1:11" x14ac:dyDescent="0.25">
      <c r="A8787" s="2"/>
      <c r="B8787" s="2"/>
      <c r="C8787" s="2"/>
      <c r="E8787" s="2"/>
      <c r="G8787" s="2"/>
      <c r="H8787" s="6"/>
      <c r="I8787" s="9"/>
      <c r="J8787" s="9"/>
      <c r="K8787" s="9"/>
    </row>
    <row r="8788" spans="1:11" x14ac:dyDescent="0.25">
      <c r="A8788" s="2"/>
      <c r="B8788" s="2"/>
      <c r="C8788" s="2"/>
      <c r="E8788" s="2"/>
      <c r="G8788" s="2"/>
      <c r="H8788" s="6"/>
      <c r="I8788" s="9"/>
      <c r="J8788" s="9"/>
      <c r="K8788" s="9"/>
    </row>
    <row r="8789" spans="1:11" x14ac:dyDescent="0.25">
      <c r="A8789" s="2"/>
      <c r="B8789" s="2"/>
      <c r="C8789" s="2"/>
      <c r="E8789" s="2"/>
      <c r="G8789" s="2"/>
      <c r="H8789" s="6"/>
      <c r="I8789" s="9"/>
      <c r="J8789" s="9"/>
      <c r="K8789" s="9"/>
    </row>
    <row r="8790" spans="1:11" x14ac:dyDescent="0.25">
      <c r="A8790" s="2"/>
      <c r="B8790" s="2"/>
      <c r="C8790" s="2"/>
      <c r="E8790" s="2"/>
      <c r="G8790" s="2"/>
      <c r="H8790" s="6"/>
      <c r="I8790" s="9"/>
      <c r="J8790" s="9"/>
      <c r="K8790" s="9"/>
    </row>
    <row r="8791" spans="1:11" x14ac:dyDescent="0.25">
      <c r="A8791" s="2"/>
      <c r="B8791" s="2"/>
      <c r="C8791" s="2"/>
      <c r="E8791" s="2"/>
      <c r="G8791" s="2"/>
      <c r="H8791" s="6"/>
      <c r="I8791" s="9"/>
      <c r="J8791" s="9"/>
      <c r="K8791" s="9"/>
    </row>
    <row r="8792" spans="1:11" x14ac:dyDescent="0.25">
      <c r="A8792" s="2"/>
      <c r="B8792" s="2"/>
      <c r="C8792" s="2"/>
      <c r="E8792" s="2"/>
      <c r="G8792" s="2"/>
      <c r="H8792" s="6"/>
      <c r="I8792" s="9"/>
      <c r="J8792" s="9"/>
      <c r="K8792" s="9"/>
    </row>
    <row r="8793" spans="1:11" x14ac:dyDescent="0.25">
      <c r="A8793" s="2"/>
      <c r="B8793" s="2"/>
      <c r="C8793" s="2"/>
      <c r="E8793" s="2"/>
      <c r="G8793" s="2"/>
      <c r="H8793" s="6"/>
      <c r="I8793" s="9"/>
      <c r="J8793" s="9"/>
      <c r="K8793" s="9"/>
    </row>
    <row r="8794" spans="1:11" x14ac:dyDescent="0.25">
      <c r="A8794" s="2"/>
      <c r="B8794" s="2"/>
      <c r="C8794" s="2"/>
      <c r="E8794" s="2"/>
      <c r="G8794" s="2"/>
      <c r="H8794" s="6"/>
      <c r="I8794" s="9"/>
      <c r="J8794" s="9"/>
      <c r="K8794" s="9"/>
    </row>
    <row r="8795" spans="1:11" x14ac:dyDescent="0.25">
      <c r="A8795" s="2"/>
      <c r="B8795" s="2"/>
      <c r="C8795" s="2"/>
      <c r="E8795" s="2"/>
      <c r="G8795" s="2"/>
      <c r="H8795" s="6"/>
      <c r="I8795" s="9"/>
      <c r="J8795" s="9"/>
      <c r="K8795" s="9"/>
    </row>
    <row r="8796" spans="1:11" x14ac:dyDescent="0.25">
      <c r="A8796" s="2"/>
      <c r="B8796" s="2"/>
      <c r="C8796" s="2"/>
      <c r="E8796" s="2"/>
      <c r="G8796" s="2"/>
      <c r="H8796" s="6"/>
      <c r="I8796" s="9"/>
      <c r="J8796" s="9"/>
      <c r="K8796" s="9"/>
    </row>
    <row r="8797" spans="1:11" x14ac:dyDescent="0.25">
      <c r="A8797" s="2"/>
      <c r="B8797" s="2"/>
      <c r="C8797" s="2"/>
      <c r="E8797" s="2"/>
      <c r="G8797" s="2"/>
      <c r="H8797" s="6"/>
      <c r="I8797" s="9"/>
      <c r="J8797" s="9"/>
      <c r="K8797" s="9"/>
    </row>
    <row r="8798" spans="1:11" x14ac:dyDescent="0.25">
      <c r="A8798" s="2"/>
      <c r="B8798" s="2"/>
      <c r="C8798" s="2"/>
      <c r="E8798" s="2"/>
      <c r="G8798" s="2"/>
      <c r="H8798" s="6"/>
      <c r="I8798" s="9"/>
      <c r="J8798" s="9"/>
      <c r="K8798" s="9"/>
    </row>
    <row r="8799" spans="1:11" x14ac:dyDescent="0.25">
      <c r="A8799" s="2"/>
      <c r="B8799" s="2"/>
      <c r="C8799" s="2"/>
      <c r="E8799" s="2"/>
      <c r="G8799" s="2"/>
      <c r="H8799" s="6"/>
      <c r="I8799" s="9"/>
      <c r="J8799" s="9"/>
      <c r="K8799" s="9"/>
    </row>
    <row r="8800" spans="1:11" x14ac:dyDescent="0.25">
      <c r="A8800" s="2"/>
      <c r="B8800" s="2"/>
      <c r="C8800" s="2"/>
      <c r="E8800" s="2"/>
      <c r="G8800" s="2"/>
      <c r="H8800" s="6"/>
      <c r="I8800" s="9"/>
      <c r="J8800" s="9"/>
      <c r="K8800" s="9"/>
    </row>
    <row r="8801" spans="1:11" x14ac:dyDescent="0.25">
      <c r="A8801" s="2"/>
      <c r="B8801" s="2"/>
      <c r="C8801" s="2"/>
      <c r="E8801" s="2"/>
      <c r="G8801" s="2"/>
      <c r="H8801" s="6"/>
      <c r="I8801" s="9"/>
      <c r="J8801" s="9"/>
      <c r="K8801" s="9"/>
    </row>
    <row r="8802" spans="1:11" x14ac:dyDescent="0.25">
      <c r="A8802" s="2"/>
      <c r="B8802" s="2"/>
      <c r="C8802" s="2"/>
      <c r="E8802" s="2"/>
      <c r="G8802" s="2"/>
      <c r="H8802" s="6"/>
      <c r="I8802" s="9"/>
      <c r="J8802" s="9"/>
      <c r="K8802" s="9"/>
    </row>
    <row r="8803" spans="1:11" x14ac:dyDescent="0.25">
      <c r="A8803" s="2"/>
      <c r="B8803" s="2"/>
      <c r="C8803" s="2"/>
      <c r="E8803" s="2"/>
      <c r="G8803" s="2"/>
      <c r="H8803" s="6"/>
      <c r="I8803" s="9"/>
      <c r="J8803" s="9"/>
      <c r="K8803" s="9"/>
    </row>
    <row r="8804" spans="1:11" x14ac:dyDescent="0.25">
      <c r="A8804" s="2"/>
      <c r="B8804" s="2"/>
      <c r="C8804" s="2"/>
      <c r="E8804" s="2"/>
      <c r="G8804" s="2"/>
      <c r="H8804" s="6"/>
      <c r="I8804" s="9"/>
      <c r="J8804" s="9"/>
      <c r="K8804" s="9"/>
    </row>
    <row r="8805" spans="1:11" x14ac:dyDescent="0.25">
      <c r="A8805" s="2"/>
      <c r="B8805" s="2"/>
      <c r="C8805" s="2"/>
      <c r="E8805" s="2"/>
      <c r="G8805" s="2"/>
      <c r="H8805" s="6"/>
      <c r="I8805" s="9"/>
      <c r="J8805" s="9"/>
      <c r="K8805" s="9"/>
    </row>
    <row r="8806" spans="1:11" x14ac:dyDescent="0.25">
      <c r="A8806" s="2"/>
      <c r="B8806" s="2"/>
      <c r="C8806" s="2"/>
      <c r="E8806" s="2"/>
      <c r="G8806" s="2"/>
      <c r="H8806" s="6"/>
      <c r="I8806" s="9"/>
      <c r="J8806" s="9"/>
      <c r="K8806" s="9"/>
    </row>
    <row r="8807" spans="1:11" x14ac:dyDescent="0.25">
      <c r="A8807" s="2"/>
      <c r="B8807" s="2"/>
      <c r="C8807" s="2"/>
      <c r="E8807" s="2"/>
      <c r="G8807" s="2"/>
      <c r="H8807" s="6"/>
      <c r="I8807" s="9"/>
      <c r="J8807" s="9"/>
      <c r="K8807" s="9"/>
    </row>
    <row r="8808" spans="1:11" x14ac:dyDescent="0.25">
      <c r="A8808" s="2"/>
      <c r="B8808" s="2"/>
      <c r="C8808" s="2"/>
      <c r="E8808" s="2"/>
      <c r="G8808" s="2"/>
      <c r="H8808" s="6"/>
      <c r="I8808" s="9"/>
      <c r="J8808" s="9"/>
      <c r="K8808" s="9"/>
    </row>
    <row r="8809" spans="1:11" x14ac:dyDescent="0.25">
      <c r="A8809" s="2"/>
      <c r="B8809" s="2"/>
      <c r="C8809" s="2"/>
      <c r="E8809" s="2"/>
      <c r="G8809" s="2"/>
      <c r="H8809" s="6"/>
      <c r="I8809" s="9"/>
      <c r="J8809" s="9"/>
      <c r="K8809" s="9"/>
    </row>
    <row r="8810" spans="1:11" x14ac:dyDescent="0.25">
      <c r="A8810" s="2"/>
      <c r="B8810" s="2"/>
      <c r="C8810" s="2"/>
      <c r="E8810" s="2"/>
      <c r="G8810" s="2"/>
      <c r="H8810" s="6"/>
      <c r="I8810" s="9"/>
      <c r="J8810" s="9"/>
      <c r="K8810" s="9"/>
    </row>
    <row r="8811" spans="1:11" x14ac:dyDescent="0.25">
      <c r="A8811" s="2"/>
      <c r="B8811" s="2"/>
      <c r="C8811" s="2"/>
      <c r="E8811" s="2"/>
      <c r="G8811" s="2"/>
      <c r="H8811" s="6"/>
      <c r="I8811" s="9"/>
      <c r="J8811" s="9"/>
      <c r="K8811" s="9"/>
    </row>
    <row r="8812" spans="1:11" x14ac:dyDescent="0.25">
      <c r="A8812" s="2"/>
      <c r="B8812" s="2"/>
      <c r="C8812" s="2"/>
      <c r="E8812" s="2"/>
      <c r="G8812" s="2"/>
      <c r="H8812" s="6"/>
      <c r="I8812" s="9"/>
      <c r="J8812" s="9"/>
      <c r="K8812" s="9"/>
    </row>
    <row r="8813" spans="1:11" x14ac:dyDescent="0.25">
      <c r="A8813" s="2"/>
      <c r="B8813" s="2"/>
      <c r="C8813" s="2"/>
      <c r="E8813" s="2"/>
      <c r="G8813" s="2"/>
      <c r="H8813" s="6"/>
      <c r="I8813" s="9"/>
      <c r="J8813" s="9"/>
      <c r="K8813" s="9"/>
    </row>
    <row r="8814" spans="1:11" x14ac:dyDescent="0.25">
      <c r="A8814" s="2"/>
      <c r="B8814" s="2"/>
      <c r="C8814" s="2"/>
      <c r="E8814" s="2"/>
      <c r="G8814" s="2"/>
      <c r="H8814" s="6"/>
      <c r="I8814" s="9"/>
      <c r="J8814" s="9"/>
      <c r="K8814" s="9"/>
    </row>
    <row r="8815" spans="1:11" x14ac:dyDescent="0.25">
      <c r="A8815" s="2"/>
      <c r="B8815" s="2"/>
      <c r="C8815" s="2"/>
      <c r="E8815" s="2"/>
      <c r="G8815" s="2"/>
      <c r="H8815" s="6"/>
      <c r="I8815" s="9"/>
      <c r="J8815" s="9"/>
      <c r="K8815" s="9"/>
    </row>
    <row r="8816" spans="1:11" x14ac:dyDescent="0.25">
      <c r="A8816" s="2"/>
      <c r="B8816" s="2"/>
      <c r="C8816" s="2"/>
      <c r="E8816" s="2"/>
      <c r="G8816" s="2"/>
      <c r="H8816" s="6"/>
      <c r="I8816" s="9"/>
      <c r="J8816" s="9"/>
      <c r="K8816" s="9"/>
    </row>
    <row r="8817" spans="1:11" x14ac:dyDescent="0.25">
      <c r="A8817" s="2"/>
      <c r="B8817" s="2"/>
      <c r="C8817" s="2"/>
      <c r="E8817" s="2"/>
      <c r="G8817" s="2"/>
      <c r="H8817" s="6"/>
      <c r="I8817" s="9"/>
      <c r="J8817" s="9"/>
      <c r="K8817" s="9"/>
    </row>
    <row r="8818" spans="1:11" x14ac:dyDescent="0.25">
      <c r="A8818" s="2"/>
      <c r="B8818" s="2"/>
      <c r="C8818" s="2"/>
      <c r="E8818" s="2"/>
      <c r="G8818" s="2"/>
      <c r="H8818" s="6"/>
      <c r="I8818" s="9"/>
      <c r="J8818" s="9"/>
      <c r="K8818" s="9"/>
    </row>
    <row r="8819" spans="1:11" x14ac:dyDescent="0.25">
      <c r="A8819" s="2"/>
      <c r="B8819" s="2"/>
      <c r="C8819" s="2"/>
      <c r="E8819" s="2"/>
      <c r="G8819" s="2"/>
      <c r="H8819" s="6"/>
      <c r="I8819" s="9"/>
      <c r="J8819" s="9"/>
      <c r="K8819" s="9"/>
    </row>
    <row r="8820" spans="1:11" x14ac:dyDescent="0.25">
      <c r="A8820" s="2"/>
      <c r="B8820" s="2"/>
      <c r="C8820" s="2"/>
      <c r="E8820" s="2"/>
      <c r="G8820" s="2"/>
      <c r="H8820" s="6"/>
      <c r="I8820" s="9"/>
      <c r="J8820" s="9"/>
      <c r="K8820" s="9"/>
    </row>
    <row r="8821" spans="1:11" x14ac:dyDescent="0.25">
      <c r="A8821" s="2"/>
      <c r="B8821" s="2"/>
      <c r="C8821" s="2"/>
      <c r="E8821" s="2"/>
      <c r="G8821" s="2"/>
      <c r="H8821" s="6"/>
      <c r="I8821" s="9"/>
      <c r="J8821" s="9"/>
      <c r="K8821" s="9"/>
    </row>
    <row r="8822" spans="1:11" x14ac:dyDescent="0.25">
      <c r="A8822" s="2"/>
      <c r="B8822" s="2"/>
      <c r="C8822" s="2"/>
      <c r="E8822" s="2"/>
      <c r="G8822" s="2"/>
      <c r="H8822" s="6"/>
      <c r="I8822" s="9"/>
      <c r="J8822" s="9"/>
      <c r="K8822" s="9"/>
    </row>
    <row r="8823" spans="1:11" x14ac:dyDescent="0.25">
      <c r="A8823" s="2"/>
      <c r="B8823" s="2"/>
      <c r="C8823" s="2"/>
      <c r="E8823" s="2"/>
      <c r="G8823" s="2"/>
      <c r="H8823" s="6"/>
      <c r="I8823" s="9"/>
      <c r="J8823" s="9"/>
      <c r="K8823" s="9"/>
    </row>
    <row r="8824" spans="1:11" x14ac:dyDescent="0.25">
      <c r="A8824" s="2"/>
      <c r="B8824" s="2"/>
      <c r="C8824" s="2"/>
      <c r="E8824" s="2"/>
      <c r="G8824" s="2"/>
      <c r="H8824" s="6"/>
      <c r="I8824" s="9"/>
      <c r="J8824" s="9"/>
      <c r="K8824" s="9"/>
    </row>
    <row r="8825" spans="1:11" x14ac:dyDescent="0.25">
      <c r="A8825" s="2"/>
      <c r="B8825" s="2"/>
      <c r="C8825" s="2"/>
      <c r="E8825" s="2"/>
      <c r="G8825" s="2"/>
      <c r="H8825" s="6"/>
      <c r="I8825" s="9"/>
      <c r="J8825" s="9"/>
      <c r="K8825" s="9"/>
    </row>
    <row r="8826" spans="1:11" x14ac:dyDescent="0.25">
      <c r="A8826" s="2"/>
      <c r="B8826" s="2"/>
      <c r="C8826" s="2"/>
      <c r="E8826" s="2"/>
      <c r="G8826" s="2"/>
      <c r="H8826" s="6"/>
      <c r="I8826" s="9"/>
      <c r="J8826" s="9"/>
      <c r="K8826" s="9"/>
    </row>
    <row r="8827" spans="1:11" x14ac:dyDescent="0.25">
      <c r="A8827" s="2"/>
      <c r="B8827" s="2"/>
      <c r="C8827" s="2"/>
      <c r="E8827" s="2"/>
      <c r="G8827" s="2"/>
      <c r="H8827" s="6"/>
      <c r="I8827" s="9"/>
      <c r="J8827" s="9"/>
      <c r="K8827" s="9"/>
    </row>
    <row r="8828" spans="1:11" x14ac:dyDescent="0.25">
      <c r="A8828" s="2"/>
      <c r="B8828" s="2"/>
      <c r="C8828" s="2"/>
      <c r="E8828" s="2"/>
      <c r="G8828" s="2"/>
      <c r="H8828" s="6"/>
      <c r="I8828" s="9"/>
      <c r="J8828" s="9"/>
      <c r="K8828" s="9"/>
    </row>
    <row r="8829" spans="1:11" x14ac:dyDescent="0.25">
      <c r="A8829" s="2"/>
      <c r="B8829" s="2"/>
      <c r="C8829" s="2"/>
      <c r="E8829" s="2"/>
      <c r="G8829" s="2"/>
      <c r="H8829" s="6"/>
      <c r="I8829" s="9"/>
      <c r="J8829" s="9"/>
      <c r="K8829" s="9"/>
    </row>
    <row r="8830" spans="1:11" x14ac:dyDescent="0.25">
      <c r="A8830" s="2"/>
      <c r="B8830" s="2"/>
      <c r="C8830" s="2"/>
      <c r="E8830" s="2"/>
      <c r="G8830" s="2"/>
      <c r="H8830" s="6"/>
      <c r="I8830" s="9"/>
      <c r="J8830" s="9"/>
      <c r="K8830" s="9"/>
    </row>
    <row r="8831" spans="1:11" x14ac:dyDescent="0.25">
      <c r="A8831" s="2"/>
      <c r="B8831" s="2"/>
      <c r="C8831" s="2"/>
      <c r="E8831" s="2"/>
      <c r="G8831" s="2"/>
      <c r="H8831" s="6"/>
      <c r="I8831" s="9"/>
      <c r="J8831" s="9"/>
      <c r="K8831" s="9"/>
    </row>
    <row r="8832" spans="1:11" x14ac:dyDescent="0.25">
      <c r="A8832" s="2"/>
      <c r="B8832" s="2"/>
      <c r="C8832" s="2"/>
      <c r="E8832" s="2"/>
      <c r="G8832" s="2"/>
      <c r="H8832" s="6"/>
      <c r="I8832" s="9"/>
      <c r="J8832" s="9"/>
      <c r="K8832" s="9"/>
    </row>
    <row r="8833" spans="1:11" x14ac:dyDescent="0.25">
      <c r="A8833" s="2"/>
      <c r="B8833" s="2"/>
      <c r="C8833" s="2"/>
      <c r="E8833" s="2"/>
      <c r="G8833" s="2"/>
      <c r="H8833" s="6"/>
      <c r="I8833" s="9"/>
      <c r="J8833" s="9"/>
      <c r="K8833" s="9"/>
    </row>
    <row r="8834" spans="1:11" x14ac:dyDescent="0.25">
      <c r="A8834" s="2"/>
      <c r="B8834" s="2"/>
      <c r="C8834" s="2"/>
      <c r="E8834" s="2"/>
      <c r="G8834" s="2"/>
      <c r="H8834" s="6"/>
      <c r="I8834" s="9"/>
      <c r="J8834" s="9"/>
      <c r="K8834" s="9"/>
    </row>
    <row r="8835" spans="1:11" x14ac:dyDescent="0.25">
      <c r="A8835" s="2"/>
      <c r="B8835" s="2"/>
      <c r="C8835" s="2"/>
      <c r="E8835" s="2"/>
      <c r="G8835" s="2"/>
      <c r="H8835" s="6"/>
      <c r="I8835" s="9"/>
      <c r="J8835" s="9"/>
      <c r="K8835" s="9"/>
    </row>
    <row r="8836" spans="1:11" x14ac:dyDescent="0.25">
      <c r="A8836" s="2"/>
      <c r="B8836" s="2"/>
      <c r="C8836" s="2"/>
      <c r="E8836" s="2"/>
      <c r="G8836" s="2"/>
      <c r="H8836" s="6"/>
      <c r="I8836" s="9"/>
      <c r="J8836" s="9"/>
      <c r="K8836" s="9"/>
    </row>
    <row r="8837" spans="1:11" x14ac:dyDescent="0.25">
      <c r="A8837" s="2"/>
      <c r="B8837" s="2"/>
      <c r="C8837" s="2"/>
      <c r="E8837" s="2"/>
      <c r="G8837" s="2"/>
      <c r="H8837" s="6"/>
      <c r="I8837" s="9"/>
      <c r="J8837" s="9"/>
      <c r="K8837" s="9"/>
    </row>
    <row r="8838" spans="1:11" x14ac:dyDescent="0.25">
      <c r="A8838" s="2"/>
      <c r="B8838" s="2"/>
      <c r="C8838" s="2"/>
      <c r="E8838" s="2"/>
      <c r="G8838" s="2"/>
      <c r="H8838" s="6"/>
      <c r="I8838" s="9"/>
      <c r="J8838" s="9"/>
      <c r="K8838" s="9"/>
    </row>
    <row r="8839" spans="1:11" x14ac:dyDescent="0.25">
      <c r="A8839" s="2"/>
      <c r="B8839" s="2"/>
      <c r="C8839" s="2"/>
      <c r="E8839" s="2"/>
      <c r="G8839" s="2"/>
      <c r="H8839" s="6"/>
      <c r="I8839" s="9"/>
      <c r="J8839" s="9"/>
      <c r="K8839" s="9"/>
    </row>
    <row r="8840" spans="1:11" x14ac:dyDescent="0.25">
      <c r="A8840" s="2"/>
      <c r="B8840" s="2"/>
      <c r="C8840" s="2"/>
      <c r="E8840" s="2"/>
      <c r="G8840" s="2"/>
      <c r="H8840" s="6"/>
      <c r="I8840" s="9"/>
      <c r="J8840" s="9"/>
      <c r="K8840" s="9"/>
    </row>
    <row r="8841" spans="1:11" x14ac:dyDescent="0.25">
      <c r="A8841" s="2"/>
      <c r="B8841" s="2"/>
      <c r="C8841" s="2"/>
      <c r="E8841" s="2"/>
      <c r="G8841" s="2"/>
      <c r="H8841" s="6"/>
      <c r="I8841" s="9"/>
      <c r="J8841" s="9"/>
      <c r="K8841" s="9"/>
    </row>
    <row r="8842" spans="1:11" x14ac:dyDescent="0.25">
      <c r="A8842" s="2"/>
      <c r="B8842" s="2"/>
      <c r="C8842" s="2"/>
      <c r="E8842" s="2"/>
      <c r="G8842" s="2"/>
      <c r="H8842" s="6"/>
      <c r="I8842" s="9"/>
      <c r="J8842" s="9"/>
      <c r="K8842" s="9"/>
    </row>
    <row r="8843" spans="1:11" x14ac:dyDescent="0.25">
      <c r="A8843" s="2"/>
      <c r="B8843" s="2"/>
      <c r="C8843" s="2"/>
      <c r="E8843" s="2"/>
      <c r="G8843" s="2"/>
      <c r="H8843" s="6"/>
      <c r="I8843" s="9"/>
      <c r="J8843" s="9"/>
      <c r="K8843" s="9"/>
    </row>
    <row r="8844" spans="1:11" x14ac:dyDescent="0.25">
      <c r="A8844" s="2"/>
      <c r="B8844" s="2"/>
      <c r="C8844" s="2"/>
      <c r="E8844" s="2"/>
      <c r="G8844" s="2"/>
      <c r="H8844" s="6"/>
      <c r="I8844" s="9"/>
      <c r="J8844" s="9"/>
      <c r="K8844" s="9"/>
    </row>
    <row r="8845" spans="1:11" x14ac:dyDescent="0.25">
      <c r="A8845" s="2"/>
      <c r="B8845" s="2"/>
      <c r="C8845" s="2"/>
      <c r="E8845" s="2"/>
      <c r="G8845" s="2"/>
      <c r="H8845" s="6"/>
      <c r="I8845" s="9"/>
      <c r="J8845" s="9"/>
      <c r="K8845" s="9"/>
    </row>
    <row r="8846" spans="1:11" x14ac:dyDescent="0.25">
      <c r="A8846" s="2"/>
      <c r="B8846" s="2"/>
      <c r="C8846" s="2"/>
      <c r="E8846" s="2"/>
      <c r="G8846" s="2"/>
      <c r="H8846" s="6"/>
      <c r="I8846" s="9"/>
      <c r="J8846" s="9"/>
      <c r="K8846" s="9"/>
    </row>
    <row r="8847" spans="1:11" x14ac:dyDescent="0.25">
      <c r="A8847" s="2"/>
      <c r="B8847" s="2"/>
      <c r="C8847" s="2"/>
      <c r="E8847" s="2"/>
      <c r="G8847" s="2"/>
      <c r="H8847" s="6"/>
      <c r="I8847" s="9"/>
      <c r="J8847" s="9"/>
      <c r="K8847" s="9"/>
    </row>
    <row r="8848" spans="1:11" x14ac:dyDescent="0.25">
      <c r="A8848" s="2"/>
      <c r="B8848" s="2"/>
      <c r="C8848" s="2"/>
      <c r="E8848" s="2"/>
      <c r="G8848" s="2"/>
      <c r="H8848" s="6"/>
      <c r="I8848" s="9"/>
      <c r="J8848" s="9"/>
      <c r="K8848" s="9"/>
    </row>
    <row r="8849" spans="1:11" x14ac:dyDescent="0.25">
      <c r="A8849" s="2"/>
      <c r="B8849" s="2"/>
      <c r="C8849" s="2"/>
      <c r="E8849" s="2"/>
      <c r="G8849" s="2"/>
      <c r="H8849" s="6"/>
      <c r="I8849" s="9"/>
      <c r="J8849" s="9"/>
      <c r="K8849" s="9"/>
    </row>
    <row r="8850" spans="1:11" x14ac:dyDescent="0.25">
      <c r="A8850" s="2"/>
      <c r="B8850" s="2"/>
      <c r="C8850" s="2"/>
      <c r="E8850" s="2"/>
      <c r="G8850" s="2"/>
      <c r="H8850" s="6"/>
      <c r="I8850" s="9"/>
      <c r="J8850" s="9"/>
      <c r="K8850" s="9"/>
    </row>
    <row r="8851" spans="1:11" x14ac:dyDescent="0.25">
      <c r="A8851" s="2"/>
      <c r="B8851" s="2"/>
      <c r="C8851" s="2"/>
      <c r="E8851" s="2"/>
      <c r="G8851" s="2"/>
      <c r="H8851" s="6"/>
      <c r="I8851" s="9"/>
      <c r="J8851" s="9"/>
      <c r="K8851" s="9"/>
    </row>
    <row r="8852" spans="1:11" x14ac:dyDescent="0.25">
      <c r="A8852" s="2"/>
      <c r="B8852" s="2"/>
      <c r="C8852" s="2"/>
      <c r="E8852" s="2"/>
      <c r="G8852" s="2"/>
      <c r="H8852" s="6"/>
      <c r="I8852" s="9"/>
      <c r="J8852" s="9"/>
      <c r="K8852" s="9"/>
    </row>
    <row r="8853" spans="1:11" x14ac:dyDescent="0.25">
      <c r="A8853" s="2"/>
      <c r="B8853" s="2"/>
      <c r="C8853" s="2"/>
      <c r="E8853" s="2"/>
      <c r="G8853" s="2"/>
      <c r="H8853" s="6"/>
      <c r="I8853" s="9"/>
      <c r="J8853" s="9"/>
      <c r="K8853" s="9"/>
    </row>
    <row r="8854" spans="1:11" x14ac:dyDescent="0.25">
      <c r="A8854" s="2"/>
      <c r="B8854" s="2"/>
      <c r="C8854" s="2"/>
      <c r="E8854" s="2"/>
      <c r="G8854" s="2"/>
      <c r="H8854" s="6"/>
      <c r="I8854" s="9"/>
      <c r="J8854" s="9"/>
      <c r="K8854" s="9"/>
    </row>
    <row r="8855" spans="1:11" x14ac:dyDescent="0.25">
      <c r="A8855" s="2"/>
      <c r="B8855" s="2"/>
      <c r="C8855" s="2"/>
      <c r="E8855" s="2"/>
      <c r="G8855" s="2"/>
      <c r="H8855" s="6"/>
      <c r="I8855" s="9"/>
      <c r="J8855" s="9"/>
      <c r="K8855" s="9"/>
    </row>
    <row r="8856" spans="1:11" x14ac:dyDescent="0.25">
      <c r="A8856" s="2"/>
      <c r="B8856" s="2"/>
      <c r="C8856" s="2"/>
      <c r="E8856" s="2"/>
      <c r="G8856" s="2"/>
      <c r="H8856" s="6"/>
      <c r="I8856" s="9"/>
      <c r="J8856" s="9"/>
      <c r="K8856" s="9"/>
    </row>
    <row r="8857" spans="1:11" x14ac:dyDescent="0.25">
      <c r="A8857" s="2"/>
      <c r="B8857" s="2"/>
      <c r="C8857" s="2"/>
      <c r="E8857" s="2"/>
      <c r="G8857" s="2"/>
      <c r="H8857" s="6"/>
      <c r="I8857" s="9"/>
      <c r="J8857" s="9"/>
      <c r="K8857" s="9"/>
    </row>
    <row r="8858" spans="1:11" x14ac:dyDescent="0.25">
      <c r="A8858" s="2"/>
      <c r="B8858" s="2"/>
      <c r="C8858" s="2"/>
      <c r="E8858" s="2"/>
      <c r="G8858" s="2"/>
      <c r="H8858" s="6"/>
      <c r="I8858" s="9"/>
      <c r="J8858" s="9"/>
      <c r="K8858" s="9"/>
    </row>
    <row r="8859" spans="1:11" x14ac:dyDescent="0.25">
      <c r="A8859" s="2"/>
      <c r="B8859" s="2"/>
      <c r="C8859" s="2"/>
      <c r="E8859" s="2"/>
      <c r="G8859" s="2"/>
      <c r="H8859" s="6"/>
      <c r="I8859" s="9"/>
      <c r="J8859" s="9"/>
      <c r="K8859" s="9"/>
    </row>
    <row r="8860" spans="1:11" x14ac:dyDescent="0.25">
      <c r="A8860" s="2"/>
      <c r="B8860" s="2"/>
      <c r="C8860" s="2"/>
      <c r="E8860" s="2"/>
      <c r="G8860" s="2"/>
      <c r="H8860" s="6"/>
      <c r="I8860" s="9"/>
      <c r="J8860" s="9"/>
      <c r="K8860" s="9"/>
    </row>
    <row r="8861" spans="1:11" x14ac:dyDescent="0.25">
      <c r="A8861" s="2"/>
      <c r="B8861" s="2"/>
      <c r="C8861" s="2"/>
      <c r="E8861" s="2"/>
      <c r="G8861" s="2"/>
      <c r="H8861" s="6"/>
      <c r="I8861" s="9"/>
      <c r="J8861" s="9"/>
      <c r="K8861" s="9"/>
    </row>
    <row r="8862" spans="1:11" x14ac:dyDescent="0.25">
      <c r="A8862" s="2"/>
      <c r="B8862" s="2"/>
      <c r="C8862" s="2"/>
      <c r="E8862" s="2"/>
      <c r="G8862" s="2"/>
      <c r="H8862" s="6"/>
      <c r="I8862" s="9"/>
      <c r="J8862" s="9"/>
      <c r="K8862" s="9"/>
    </row>
    <row r="8863" spans="1:11" x14ac:dyDescent="0.25">
      <c r="A8863" s="2"/>
      <c r="B8863" s="2"/>
      <c r="C8863" s="2"/>
      <c r="E8863" s="2"/>
      <c r="G8863" s="2"/>
      <c r="H8863" s="6"/>
      <c r="I8863" s="9"/>
      <c r="J8863" s="9"/>
      <c r="K8863" s="9"/>
    </row>
    <row r="8864" spans="1:11" x14ac:dyDescent="0.25">
      <c r="A8864" s="2"/>
      <c r="B8864" s="2"/>
      <c r="C8864" s="2"/>
      <c r="E8864" s="2"/>
      <c r="G8864" s="2"/>
      <c r="H8864" s="6"/>
      <c r="I8864" s="9"/>
      <c r="J8864" s="9"/>
      <c r="K8864" s="9"/>
    </row>
    <row r="8865" spans="1:11" x14ac:dyDescent="0.25">
      <c r="A8865" s="2"/>
      <c r="B8865" s="2"/>
      <c r="C8865" s="2"/>
      <c r="E8865" s="2"/>
      <c r="G8865" s="2"/>
      <c r="H8865" s="6"/>
      <c r="I8865" s="9"/>
      <c r="J8865" s="9"/>
      <c r="K8865" s="9"/>
    </row>
    <row r="8866" spans="1:11" x14ac:dyDescent="0.25">
      <c r="A8866" s="2"/>
      <c r="B8866" s="2"/>
      <c r="C8866" s="2"/>
      <c r="E8866" s="2"/>
      <c r="G8866" s="2"/>
      <c r="H8866" s="6"/>
      <c r="I8866" s="9"/>
      <c r="J8866" s="9"/>
      <c r="K8866" s="9"/>
    </row>
    <row r="8867" spans="1:11" x14ac:dyDescent="0.25">
      <c r="A8867" s="2"/>
      <c r="B8867" s="2"/>
      <c r="C8867" s="2"/>
      <c r="E8867" s="2"/>
      <c r="G8867" s="2"/>
      <c r="H8867" s="6"/>
      <c r="I8867" s="9"/>
      <c r="J8867" s="9"/>
      <c r="K8867" s="9"/>
    </row>
    <row r="8868" spans="1:11" x14ac:dyDescent="0.25">
      <c r="A8868" s="2"/>
      <c r="B8868" s="2"/>
      <c r="C8868" s="2"/>
      <c r="E8868" s="2"/>
      <c r="G8868" s="2"/>
      <c r="H8868" s="6"/>
      <c r="I8868" s="9"/>
      <c r="J8868" s="9"/>
      <c r="K8868" s="9"/>
    </row>
    <row r="8869" spans="1:11" x14ac:dyDescent="0.25">
      <c r="A8869" s="2"/>
      <c r="B8869" s="2"/>
      <c r="C8869" s="2"/>
      <c r="E8869" s="2"/>
      <c r="G8869" s="2"/>
      <c r="H8869" s="6"/>
      <c r="I8869" s="9"/>
      <c r="J8869" s="9"/>
      <c r="K8869" s="9"/>
    </row>
    <row r="8870" spans="1:11" x14ac:dyDescent="0.25">
      <c r="A8870" s="2"/>
      <c r="B8870" s="2"/>
      <c r="C8870" s="2"/>
      <c r="E8870" s="2"/>
      <c r="G8870" s="2"/>
      <c r="H8870" s="6"/>
      <c r="I8870" s="9"/>
      <c r="J8870" s="9"/>
      <c r="K8870" s="9"/>
    </row>
    <row r="8871" spans="1:11" x14ac:dyDescent="0.25">
      <c r="A8871" s="2"/>
      <c r="B8871" s="2"/>
      <c r="C8871" s="2"/>
      <c r="E8871" s="2"/>
      <c r="G8871" s="2"/>
      <c r="H8871" s="6"/>
      <c r="I8871" s="9"/>
      <c r="J8871" s="9"/>
      <c r="K8871" s="9"/>
    </row>
    <row r="8872" spans="1:11" x14ac:dyDescent="0.25">
      <c r="A8872" s="2"/>
      <c r="B8872" s="2"/>
      <c r="C8872" s="2"/>
      <c r="E8872" s="2"/>
      <c r="G8872" s="2"/>
      <c r="H8872" s="6"/>
      <c r="I8872" s="9"/>
      <c r="J8872" s="9"/>
      <c r="K8872" s="9"/>
    </row>
    <row r="8873" spans="1:11" x14ac:dyDescent="0.25">
      <c r="A8873" s="2"/>
      <c r="B8873" s="2"/>
      <c r="C8873" s="2"/>
      <c r="E8873" s="2"/>
      <c r="G8873" s="2"/>
      <c r="H8873" s="6"/>
      <c r="I8873" s="9"/>
      <c r="J8873" s="9"/>
      <c r="K8873" s="9"/>
    </row>
    <row r="8874" spans="1:11" x14ac:dyDescent="0.25">
      <c r="A8874" s="2"/>
      <c r="B8874" s="2"/>
      <c r="C8874" s="2"/>
      <c r="E8874" s="2"/>
      <c r="G8874" s="2"/>
      <c r="H8874" s="6"/>
      <c r="I8874" s="9"/>
      <c r="J8874" s="9"/>
      <c r="K8874" s="9"/>
    </row>
    <row r="8875" spans="1:11" x14ac:dyDescent="0.25">
      <c r="A8875" s="2"/>
      <c r="B8875" s="2"/>
      <c r="C8875" s="2"/>
      <c r="E8875" s="2"/>
      <c r="G8875" s="2"/>
      <c r="H8875" s="6"/>
      <c r="I8875" s="9"/>
      <c r="J8875" s="9"/>
      <c r="K8875" s="9"/>
    </row>
    <row r="8876" spans="1:11" x14ac:dyDescent="0.25">
      <c r="A8876" s="2"/>
      <c r="B8876" s="2"/>
      <c r="C8876" s="2"/>
      <c r="E8876" s="2"/>
      <c r="G8876" s="2"/>
      <c r="H8876" s="6"/>
      <c r="I8876" s="9"/>
      <c r="J8876" s="9"/>
      <c r="K8876" s="9"/>
    </row>
    <row r="8877" spans="1:11" x14ac:dyDescent="0.25">
      <c r="A8877" s="2"/>
      <c r="B8877" s="2"/>
      <c r="C8877" s="2"/>
      <c r="E8877" s="2"/>
      <c r="G8877" s="2"/>
      <c r="H8877" s="6"/>
      <c r="I8877" s="9"/>
      <c r="J8877" s="9"/>
      <c r="K8877" s="9"/>
    </row>
    <row r="8878" spans="1:11" x14ac:dyDescent="0.25">
      <c r="A8878" s="2"/>
      <c r="B8878" s="2"/>
      <c r="C8878" s="2"/>
      <c r="E8878" s="2"/>
      <c r="G8878" s="2"/>
      <c r="H8878" s="6"/>
      <c r="I8878" s="9"/>
      <c r="J8878" s="9"/>
      <c r="K8878" s="9"/>
    </row>
    <row r="8879" spans="1:11" x14ac:dyDescent="0.25">
      <c r="A8879" s="2"/>
      <c r="B8879" s="2"/>
      <c r="C8879" s="2"/>
      <c r="E8879" s="2"/>
      <c r="G8879" s="2"/>
      <c r="H8879" s="6"/>
      <c r="I8879" s="9"/>
      <c r="J8879" s="9"/>
      <c r="K8879" s="9"/>
    </row>
    <row r="8880" spans="1:11" x14ac:dyDescent="0.25">
      <c r="A8880" s="2"/>
      <c r="B8880" s="2"/>
      <c r="C8880" s="2"/>
      <c r="E8880" s="2"/>
      <c r="G8880" s="2"/>
      <c r="H8880" s="6"/>
      <c r="I8880" s="9"/>
      <c r="J8880" s="9"/>
      <c r="K8880" s="9"/>
    </row>
    <row r="8881" spans="1:11" x14ac:dyDescent="0.25">
      <c r="A8881" s="2"/>
      <c r="B8881" s="2"/>
      <c r="C8881" s="2"/>
      <c r="E8881" s="2"/>
      <c r="G8881" s="2"/>
      <c r="H8881" s="6"/>
      <c r="I8881" s="9"/>
      <c r="J8881" s="9"/>
      <c r="K8881" s="9"/>
    </row>
    <row r="8882" spans="1:11" x14ac:dyDescent="0.25">
      <c r="A8882" s="2"/>
      <c r="B8882" s="2"/>
      <c r="C8882" s="2"/>
      <c r="E8882" s="2"/>
      <c r="G8882" s="2"/>
      <c r="H8882" s="6"/>
      <c r="I8882" s="9"/>
      <c r="J8882" s="9"/>
      <c r="K8882" s="9"/>
    </row>
    <row r="8883" spans="1:11" x14ac:dyDescent="0.25">
      <c r="A8883" s="2"/>
      <c r="B8883" s="2"/>
      <c r="C8883" s="2"/>
      <c r="E8883" s="2"/>
      <c r="G8883" s="2"/>
      <c r="H8883" s="6"/>
      <c r="I8883" s="9"/>
      <c r="J8883" s="9"/>
      <c r="K8883" s="9"/>
    </row>
    <row r="8884" spans="1:11" x14ac:dyDescent="0.25">
      <c r="A8884" s="2"/>
      <c r="B8884" s="2"/>
      <c r="C8884" s="2"/>
      <c r="E8884" s="2"/>
      <c r="G8884" s="2"/>
      <c r="H8884" s="6"/>
      <c r="I8884" s="9"/>
      <c r="J8884" s="9"/>
      <c r="K8884" s="9"/>
    </row>
    <row r="8885" spans="1:11" x14ac:dyDescent="0.25">
      <c r="A8885" s="2"/>
      <c r="B8885" s="2"/>
      <c r="C8885" s="2"/>
      <c r="E8885" s="2"/>
      <c r="G8885" s="2"/>
      <c r="H8885" s="6"/>
      <c r="I8885" s="9"/>
      <c r="J8885" s="9"/>
      <c r="K8885" s="9"/>
    </row>
    <row r="8886" spans="1:11" x14ac:dyDescent="0.25">
      <c r="A8886" s="2"/>
      <c r="B8886" s="2"/>
      <c r="C8886" s="2"/>
      <c r="E8886" s="2"/>
      <c r="G8886" s="2"/>
      <c r="H8886" s="6"/>
      <c r="I8886" s="9"/>
      <c r="J8886" s="9"/>
      <c r="K8886" s="9"/>
    </row>
    <row r="8887" spans="1:11" x14ac:dyDescent="0.25">
      <c r="A8887" s="2"/>
      <c r="B8887" s="2"/>
      <c r="C8887" s="2"/>
      <c r="E8887" s="2"/>
      <c r="G8887" s="2"/>
      <c r="H8887" s="6"/>
      <c r="I8887" s="9"/>
      <c r="J8887" s="9"/>
      <c r="K8887" s="9"/>
    </row>
    <row r="8888" spans="1:11" x14ac:dyDescent="0.25">
      <c r="A8888" s="2"/>
      <c r="B8888" s="2"/>
      <c r="C8888" s="2"/>
      <c r="E8888" s="2"/>
      <c r="G8888" s="2"/>
      <c r="H8888" s="6"/>
      <c r="I8888" s="9"/>
      <c r="J8888" s="9"/>
      <c r="K8888" s="9"/>
    </row>
    <row r="8889" spans="1:11" x14ac:dyDescent="0.25">
      <c r="A8889" s="2"/>
      <c r="B8889" s="2"/>
      <c r="C8889" s="2"/>
      <c r="E8889" s="2"/>
      <c r="G8889" s="2"/>
      <c r="H8889" s="6"/>
      <c r="I8889" s="9"/>
      <c r="J8889" s="9"/>
      <c r="K8889" s="9"/>
    </row>
    <row r="8890" spans="1:11" x14ac:dyDescent="0.25">
      <c r="A8890" s="2"/>
      <c r="B8890" s="2"/>
      <c r="C8890" s="2"/>
      <c r="E8890" s="2"/>
      <c r="G8890" s="2"/>
      <c r="H8890" s="6"/>
      <c r="I8890" s="9"/>
      <c r="J8890" s="9"/>
      <c r="K8890" s="9"/>
    </row>
    <row r="8891" spans="1:11" x14ac:dyDescent="0.25">
      <c r="A8891" s="2"/>
      <c r="B8891" s="2"/>
      <c r="C8891" s="2"/>
      <c r="E8891" s="2"/>
      <c r="G8891" s="2"/>
      <c r="H8891" s="6"/>
      <c r="I8891" s="9"/>
      <c r="J8891" s="9"/>
      <c r="K8891" s="9"/>
    </row>
    <row r="8892" spans="1:11" x14ac:dyDescent="0.25">
      <c r="A8892" s="2"/>
      <c r="B8892" s="2"/>
      <c r="C8892" s="2"/>
      <c r="E8892" s="2"/>
      <c r="G8892" s="2"/>
      <c r="H8892" s="6"/>
      <c r="I8892" s="9"/>
      <c r="J8892" s="9"/>
      <c r="K8892" s="9"/>
    </row>
    <row r="8893" spans="1:11" x14ac:dyDescent="0.25">
      <c r="A8893" s="2"/>
      <c r="B8893" s="2"/>
      <c r="C8893" s="2"/>
      <c r="E8893" s="2"/>
      <c r="G8893" s="2"/>
      <c r="H8893" s="6"/>
      <c r="I8893" s="9"/>
      <c r="J8893" s="9"/>
      <c r="K8893" s="9"/>
    </row>
    <row r="8894" spans="1:11" x14ac:dyDescent="0.25">
      <c r="A8894" s="2"/>
      <c r="B8894" s="2"/>
      <c r="C8894" s="2"/>
      <c r="E8894" s="2"/>
      <c r="G8894" s="2"/>
      <c r="H8894" s="6"/>
      <c r="I8894" s="9"/>
      <c r="J8894" s="9"/>
      <c r="K8894" s="9"/>
    </row>
    <row r="8895" spans="1:11" x14ac:dyDescent="0.25">
      <c r="A8895" s="2"/>
      <c r="B8895" s="2"/>
      <c r="C8895" s="2"/>
      <c r="E8895" s="2"/>
      <c r="G8895" s="2"/>
      <c r="H8895" s="6"/>
      <c r="I8895" s="9"/>
      <c r="J8895" s="9"/>
      <c r="K8895" s="9"/>
    </row>
    <row r="8896" spans="1:11" x14ac:dyDescent="0.25">
      <c r="A8896" s="2"/>
      <c r="B8896" s="2"/>
      <c r="C8896" s="2"/>
      <c r="E8896" s="2"/>
      <c r="G8896" s="2"/>
      <c r="H8896" s="6"/>
      <c r="I8896" s="9"/>
      <c r="J8896" s="9"/>
      <c r="K8896" s="9"/>
    </row>
    <row r="8897" spans="1:11" x14ac:dyDescent="0.25">
      <c r="A8897" s="2"/>
      <c r="B8897" s="2"/>
      <c r="C8897" s="2"/>
      <c r="E8897" s="2"/>
      <c r="G8897" s="2"/>
      <c r="H8897" s="6"/>
      <c r="I8897" s="9"/>
      <c r="J8897" s="9"/>
      <c r="K8897" s="9"/>
    </row>
    <row r="8898" spans="1:11" x14ac:dyDescent="0.25">
      <c r="A8898" s="2"/>
      <c r="B8898" s="2"/>
      <c r="C8898" s="2"/>
      <c r="E8898" s="2"/>
      <c r="G8898" s="2"/>
      <c r="H8898" s="6"/>
      <c r="I8898" s="9"/>
      <c r="J8898" s="9"/>
      <c r="K8898" s="9"/>
    </row>
    <row r="8899" spans="1:11" x14ac:dyDescent="0.25">
      <c r="A8899" s="2"/>
      <c r="B8899" s="2"/>
      <c r="C8899" s="2"/>
      <c r="E8899" s="2"/>
      <c r="G8899" s="2"/>
      <c r="H8899" s="6"/>
      <c r="I8899" s="9"/>
      <c r="J8899" s="9"/>
      <c r="K8899" s="9"/>
    </row>
    <row r="8900" spans="1:11" x14ac:dyDescent="0.25">
      <c r="A8900" s="2"/>
      <c r="B8900" s="2"/>
      <c r="C8900" s="2"/>
      <c r="E8900" s="2"/>
      <c r="G8900" s="2"/>
      <c r="H8900" s="6"/>
      <c r="I8900" s="9"/>
      <c r="J8900" s="9"/>
      <c r="K8900" s="9"/>
    </row>
    <row r="8901" spans="1:11" x14ac:dyDescent="0.25">
      <c r="A8901" s="2"/>
      <c r="B8901" s="2"/>
      <c r="C8901" s="2"/>
      <c r="E8901" s="2"/>
      <c r="G8901" s="2"/>
      <c r="H8901" s="6"/>
      <c r="I8901" s="9"/>
      <c r="J8901" s="9"/>
      <c r="K8901" s="9"/>
    </row>
    <row r="8902" spans="1:11" x14ac:dyDescent="0.25">
      <c r="A8902" s="2"/>
      <c r="B8902" s="2"/>
      <c r="C8902" s="2"/>
      <c r="E8902" s="2"/>
      <c r="G8902" s="2"/>
      <c r="H8902" s="6"/>
      <c r="I8902" s="9"/>
      <c r="J8902" s="9"/>
      <c r="K8902" s="9"/>
    </row>
    <row r="8903" spans="1:11" x14ac:dyDescent="0.25">
      <c r="A8903" s="2"/>
      <c r="B8903" s="2"/>
      <c r="C8903" s="2"/>
      <c r="E8903" s="2"/>
      <c r="G8903" s="2"/>
      <c r="H8903" s="6"/>
      <c r="I8903" s="9"/>
      <c r="J8903" s="9"/>
      <c r="K8903" s="9"/>
    </row>
    <row r="8904" spans="1:11" x14ac:dyDescent="0.25">
      <c r="A8904" s="2"/>
      <c r="B8904" s="2"/>
      <c r="C8904" s="2"/>
      <c r="E8904" s="2"/>
      <c r="G8904" s="2"/>
      <c r="H8904" s="6"/>
      <c r="I8904" s="9"/>
      <c r="J8904" s="9"/>
      <c r="K8904" s="9"/>
    </row>
    <row r="8905" spans="1:11" x14ac:dyDescent="0.25">
      <c r="A8905" s="2"/>
      <c r="B8905" s="2"/>
      <c r="C8905" s="2"/>
      <c r="E8905" s="2"/>
      <c r="G8905" s="2"/>
      <c r="H8905" s="6"/>
      <c r="I8905" s="9"/>
      <c r="J8905" s="9"/>
      <c r="K8905" s="9"/>
    </row>
    <row r="8906" spans="1:11" x14ac:dyDescent="0.25">
      <c r="A8906" s="2"/>
      <c r="B8906" s="2"/>
      <c r="C8906" s="2"/>
      <c r="E8906" s="2"/>
      <c r="G8906" s="2"/>
      <c r="H8906" s="6"/>
      <c r="I8906" s="9"/>
      <c r="J8906" s="9"/>
      <c r="K8906" s="9"/>
    </row>
    <row r="8907" spans="1:11" x14ac:dyDescent="0.25">
      <c r="A8907" s="2"/>
      <c r="B8907" s="2"/>
      <c r="C8907" s="2"/>
      <c r="E8907" s="2"/>
      <c r="G8907" s="2"/>
      <c r="H8907" s="6"/>
      <c r="I8907" s="9"/>
      <c r="J8907" s="9"/>
      <c r="K8907" s="9"/>
    </row>
    <row r="8908" spans="1:11" x14ac:dyDescent="0.25">
      <c r="A8908" s="2"/>
      <c r="B8908" s="2"/>
      <c r="C8908" s="2"/>
      <c r="E8908" s="2"/>
      <c r="G8908" s="2"/>
      <c r="H8908" s="6"/>
      <c r="I8908" s="9"/>
      <c r="J8908" s="9"/>
      <c r="K8908" s="9"/>
    </row>
    <row r="8909" spans="1:11" x14ac:dyDescent="0.25">
      <c r="A8909" s="2"/>
      <c r="B8909" s="2"/>
      <c r="C8909" s="2"/>
      <c r="E8909" s="2"/>
      <c r="G8909" s="2"/>
      <c r="H8909" s="6"/>
      <c r="I8909" s="9"/>
      <c r="J8909" s="9"/>
      <c r="K8909" s="9"/>
    </row>
    <row r="8910" spans="1:11" x14ac:dyDescent="0.25">
      <c r="A8910" s="2"/>
      <c r="B8910" s="2"/>
      <c r="C8910" s="2"/>
      <c r="E8910" s="2"/>
      <c r="G8910" s="2"/>
      <c r="H8910" s="6"/>
      <c r="I8910" s="9"/>
      <c r="J8910" s="9"/>
      <c r="K8910" s="9"/>
    </row>
    <row r="8911" spans="1:11" x14ac:dyDescent="0.25">
      <c r="A8911" s="2"/>
      <c r="B8911" s="2"/>
      <c r="C8911" s="2"/>
      <c r="E8911" s="2"/>
      <c r="G8911" s="2"/>
      <c r="H8911" s="6"/>
      <c r="I8911" s="9"/>
      <c r="J8911" s="9"/>
      <c r="K8911" s="9"/>
    </row>
    <row r="8912" spans="1:11" x14ac:dyDescent="0.25">
      <c r="A8912" s="2"/>
      <c r="B8912" s="2"/>
      <c r="C8912" s="2"/>
      <c r="E8912" s="2"/>
      <c r="G8912" s="2"/>
      <c r="H8912" s="6"/>
      <c r="I8912" s="9"/>
      <c r="J8912" s="9"/>
      <c r="K8912" s="9"/>
    </row>
    <row r="8913" spans="1:11" x14ac:dyDescent="0.25">
      <c r="A8913" s="2"/>
      <c r="B8913" s="2"/>
      <c r="C8913" s="2"/>
      <c r="E8913" s="2"/>
      <c r="G8913" s="2"/>
      <c r="H8913" s="6"/>
      <c r="I8913" s="9"/>
      <c r="J8913" s="9"/>
      <c r="K8913" s="9"/>
    </row>
    <row r="8914" spans="1:11" x14ac:dyDescent="0.25">
      <c r="A8914" s="2"/>
      <c r="B8914" s="2"/>
      <c r="C8914" s="2"/>
      <c r="E8914" s="2"/>
      <c r="G8914" s="2"/>
      <c r="H8914" s="6"/>
      <c r="I8914" s="9"/>
      <c r="J8914" s="9"/>
      <c r="K8914" s="9"/>
    </row>
    <row r="8915" spans="1:11" x14ac:dyDescent="0.25">
      <c r="A8915" s="2"/>
      <c r="B8915" s="2"/>
      <c r="C8915" s="2"/>
      <c r="E8915" s="2"/>
      <c r="G8915" s="2"/>
      <c r="H8915" s="6"/>
      <c r="I8915" s="9"/>
      <c r="J8915" s="9"/>
      <c r="K8915" s="9"/>
    </row>
    <row r="8916" spans="1:11" x14ac:dyDescent="0.25">
      <c r="A8916" s="2"/>
      <c r="B8916" s="2"/>
      <c r="C8916" s="2"/>
      <c r="E8916" s="2"/>
      <c r="G8916" s="2"/>
      <c r="H8916" s="6"/>
      <c r="I8916" s="9"/>
      <c r="J8916" s="9"/>
      <c r="K8916" s="9"/>
    </row>
    <row r="8917" spans="1:11" x14ac:dyDescent="0.25">
      <c r="A8917" s="2"/>
      <c r="B8917" s="2"/>
      <c r="C8917" s="2"/>
      <c r="E8917" s="2"/>
      <c r="G8917" s="2"/>
      <c r="H8917" s="6"/>
      <c r="I8917" s="9"/>
      <c r="J8917" s="9"/>
      <c r="K8917" s="9"/>
    </row>
    <row r="8918" spans="1:11" x14ac:dyDescent="0.25">
      <c r="A8918" s="2"/>
      <c r="B8918" s="2"/>
      <c r="C8918" s="2"/>
      <c r="E8918" s="2"/>
      <c r="G8918" s="2"/>
      <c r="H8918" s="6"/>
      <c r="I8918" s="9"/>
      <c r="J8918" s="9"/>
      <c r="K8918" s="9"/>
    </row>
    <row r="8919" spans="1:11" x14ac:dyDescent="0.25">
      <c r="A8919" s="2"/>
      <c r="B8919" s="2"/>
      <c r="C8919" s="2"/>
      <c r="E8919" s="2"/>
      <c r="G8919" s="2"/>
      <c r="H8919" s="6"/>
      <c r="I8919" s="9"/>
      <c r="J8919" s="9"/>
      <c r="K8919" s="9"/>
    </row>
    <row r="8920" spans="1:11" x14ac:dyDescent="0.25">
      <c r="A8920" s="2"/>
      <c r="B8920" s="2"/>
      <c r="C8920" s="2"/>
      <c r="E8920" s="2"/>
      <c r="G8920" s="2"/>
      <c r="H8920" s="6"/>
      <c r="I8920" s="9"/>
      <c r="J8920" s="9"/>
      <c r="K8920" s="9"/>
    </row>
    <row r="8921" spans="1:11" x14ac:dyDescent="0.25">
      <c r="A8921" s="2"/>
      <c r="B8921" s="2"/>
      <c r="C8921" s="2"/>
      <c r="E8921" s="2"/>
      <c r="G8921" s="2"/>
      <c r="H8921" s="6"/>
      <c r="I8921" s="9"/>
      <c r="J8921" s="9"/>
      <c r="K8921" s="9"/>
    </row>
    <row r="8922" spans="1:11" x14ac:dyDescent="0.25">
      <c r="A8922" s="2"/>
      <c r="B8922" s="2"/>
      <c r="C8922" s="2"/>
      <c r="E8922" s="2"/>
      <c r="G8922" s="2"/>
      <c r="H8922" s="6"/>
      <c r="I8922" s="9"/>
      <c r="J8922" s="9"/>
      <c r="K8922" s="9"/>
    </row>
    <row r="8923" spans="1:11" x14ac:dyDescent="0.25">
      <c r="A8923" s="2"/>
      <c r="B8923" s="2"/>
      <c r="C8923" s="2"/>
      <c r="E8923" s="2"/>
      <c r="G8923" s="2"/>
      <c r="H8923" s="6"/>
      <c r="I8923" s="9"/>
      <c r="J8923" s="9"/>
      <c r="K8923" s="9"/>
    </row>
    <row r="8924" spans="1:11" x14ac:dyDescent="0.25">
      <c r="A8924" s="2"/>
      <c r="B8924" s="2"/>
      <c r="C8924" s="2"/>
      <c r="E8924" s="2"/>
      <c r="G8924" s="2"/>
      <c r="H8924" s="6"/>
      <c r="I8924" s="9"/>
      <c r="J8924" s="9"/>
      <c r="K8924" s="9"/>
    </row>
    <row r="8925" spans="1:11" x14ac:dyDescent="0.25">
      <c r="A8925" s="2"/>
      <c r="B8925" s="2"/>
      <c r="C8925" s="2"/>
      <c r="E8925" s="2"/>
      <c r="G8925" s="2"/>
      <c r="H8925" s="6"/>
      <c r="I8925" s="9"/>
      <c r="J8925" s="9"/>
      <c r="K8925" s="9"/>
    </row>
    <row r="8926" spans="1:11" x14ac:dyDescent="0.25">
      <c r="A8926" s="2"/>
      <c r="B8926" s="2"/>
      <c r="C8926" s="2"/>
      <c r="E8926" s="2"/>
      <c r="G8926" s="2"/>
      <c r="H8926" s="6"/>
      <c r="I8926" s="9"/>
      <c r="J8926" s="9"/>
      <c r="K8926" s="9"/>
    </row>
    <row r="8927" spans="1:11" x14ac:dyDescent="0.25">
      <c r="A8927" s="2"/>
      <c r="B8927" s="2"/>
      <c r="C8927" s="2"/>
      <c r="E8927" s="2"/>
      <c r="G8927" s="2"/>
      <c r="H8927" s="6"/>
      <c r="I8927" s="9"/>
      <c r="J8927" s="9"/>
      <c r="K8927" s="9"/>
    </row>
    <row r="8928" spans="1:11" x14ac:dyDescent="0.25">
      <c r="A8928" s="2"/>
      <c r="B8928" s="2"/>
      <c r="C8928" s="2"/>
      <c r="E8928" s="2"/>
      <c r="G8928" s="2"/>
      <c r="H8928" s="6"/>
      <c r="I8928" s="9"/>
      <c r="J8928" s="9"/>
      <c r="K8928" s="9"/>
    </row>
    <row r="8929" spans="1:11" x14ac:dyDescent="0.25">
      <c r="A8929" s="2"/>
      <c r="B8929" s="2"/>
      <c r="C8929" s="2"/>
      <c r="E8929" s="2"/>
      <c r="G8929" s="2"/>
      <c r="H8929" s="6"/>
      <c r="I8929" s="9"/>
      <c r="J8929" s="9"/>
      <c r="K8929" s="9"/>
    </row>
    <row r="8930" spans="1:11" x14ac:dyDescent="0.25">
      <c r="A8930" s="2"/>
      <c r="B8930" s="2"/>
      <c r="C8930" s="2"/>
      <c r="E8930" s="2"/>
      <c r="G8930" s="2"/>
      <c r="H8930" s="6"/>
      <c r="I8930" s="9"/>
      <c r="J8930" s="9"/>
      <c r="K8930" s="9"/>
    </row>
    <row r="8931" spans="1:11" x14ac:dyDescent="0.25">
      <c r="A8931" s="2"/>
      <c r="B8931" s="2"/>
      <c r="C8931" s="2"/>
      <c r="E8931" s="2"/>
      <c r="G8931" s="2"/>
      <c r="H8931" s="6"/>
      <c r="I8931" s="9"/>
      <c r="J8931" s="9"/>
      <c r="K8931" s="9"/>
    </row>
    <row r="8932" spans="1:11" x14ac:dyDescent="0.25">
      <c r="A8932" s="2"/>
      <c r="B8932" s="2"/>
      <c r="C8932" s="2"/>
      <c r="E8932" s="2"/>
      <c r="G8932" s="2"/>
      <c r="H8932" s="6"/>
      <c r="I8932" s="9"/>
      <c r="J8932" s="9"/>
      <c r="K8932" s="9"/>
    </row>
    <row r="8933" spans="1:11" x14ac:dyDescent="0.25">
      <c r="A8933" s="2"/>
      <c r="B8933" s="2"/>
      <c r="C8933" s="2"/>
      <c r="E8933" s="2"/>
      <c r="G8933" s="2"/>
      <c r="H8933" s="6"/>
      <c r="I8933" s="9"/>
      <c r="J8933" s="9"/>
      <c r="K8933" s="9"/>
    </row>
    <row r="8934" spans="1:11" x14ac:dyDescent="0.25">
      <c r="A8934" s="2"/>
      <c r="B8934" s="2"/>
      <c r="C8934" s="2"/>
      <c r="E8934" s="2"/>
      <c r="G8934" s="2"/>
      <c r="H8934" s="6"/>
      <c r="I8934" s="9"/>
      <c r="J8934" s="9"/>
      <c r="K8934" s="9"/>
    </row>
    <row r="8935" spans="1:11" x14ac:dyDescent="0.25">
      <c r="A8935" s="2"/>
      <c r="B8935" s="2"/>
      <c r="C8935" s="2"/>
      <c r="E8935" s="2"/>
      <c r="G8935" s="2"/>
      <c r="H8935" s="6"/>
      <c r="I8935" s="9"/>
      <c r="J8935" s="9"/>
      <c r="K8935" s="9"/>
    </row>
    <row r="8936" spans="1:11" x14ac:dyDescent="0.25">
      <c r="A8936" s="2"/>
      <c r="B8936" s="2"/>
      <c r="C8936" s="2"/>
      <c r="E8936" s="2"/>
      <c r="G8936" s="2"/>
      <c r="H8936" s="6"/>
      <c r="I8936" s="9"/>
      <c r="J8936" s="9"/>
      <c r="K8936" s="9"/>
    </row>
    <row r="8937" spans="1:11" x14ac:dyDescent="0.25">
      <c r="A8937" s="2"/>
      <c r="B8937" s="2"/>
      <c r="C8937" s="2"/>
      <c r="E8937" s="2"/>
      <c r="G8937" s="2"/>
      <c r="H8937" s="6"/>
      <c r="I8937" s="9"/>
      <c r="J8937" s="9"/>
      <c r="K8937" s="9"/>
    </row>
    <row r="8938" spans="1:11" x14ac:dyDescent="0.25">
      <c r="A8938" s="2"/>
      <c r="B8938" s="2"/>
      <c r="C8938" s="2"/>
      <c r="E8938" s="2"/>
      <c r="G8938" s="2"/>
      <c r="H8938" s="6"/>
      <c r="I8938" s="9"/>
      <c r="J8938" s="9"/>
      <c r="K8938" s="9"/>
    </row>
    <row r="8939" spans="1:11" x14ac:dyDescent="0.25">
      <c r="A8939" s="2"/>
      <c r="B8939" s="2"/>
      <c r="C8939" s="2"/>
      <c r="E8939" s="2"/>
      <c r="G8939" s="2"/>
      <c r="H8939" s="6"/>
      <c r="I8939" s="9"/>
      <c r="J8939" s="9"/>
      <c r="K8939" s="9"/>
    </row>
    <row r="8940" spans="1:11" x14ac:dyDescent="0.25">
      <c r="A8940" s="2"/>
      <c r="B8940" s="2"/>
      <c r="C8940" s="2"/>
      <c r="E8940" s="2"/>
      <c r="G8940" s="2"/>
      <c r="H8940" s="6"/>
      <c r="I8940" s="9"/>
      <c r="J8940" s="9"/>
      <c r="K8940" s="9"/>
    </row>
    <row r="8941" spans="1:11" x14ac:dyDescent="0.25">
      <c r="A8941" s="2"/>
      <c r="B8941" s="2"/>
      <c r="C8941" s="2"/>
      <c r="E8941" s="2"/>
      <c r="G8941" s="2"/>
      <c r="H8941" s="6"/>
      <c r="I8941" s="9"/>
      <c r="J8941" s="9"/>
      <c r="K8941" s="9"/>
    </row>
    <row r="8942" spans="1:11" x14ac:dyDescent="0.25">
      <c r="A8942" s="2"/>
      <c r="B8942" s="2"/>
      <c r="C8942" s="2"/>
      <c r="E8942" s="2"/>
      <c r="G8942" s="2"/>
      <c r="H8942" s="6"/>
      <c r="I8942" s="9"/>
      <c r="J8942" s="9"/>
      <c r="K8942" s="9"/>
    </row>
    <row r="8943" spans="1:11" x14ac:dyDescent="0.25">
      <c r="A8943" s="2"/>
      <c r="B8943" s="2"/>
      <c r="C8943" s="2"/>
      <c r="E8943" s="2"/>
      <c r="G8943" s="2"/>
      <c r="H8943" s="6"/>
      <c r="I8943" s="9"/>
      <c r="J8943" s="9"/>
      <c r="K8943" s="9"/>
    </row>
    <row r="8944" spans="1:11" x14ac:dyDescent="0.25">
      <c r="A8944" s="2"/>
      <c r="B8944" s="2"/>
      <c r="C8944" s="2"/>
      <c r="E8944" s="2"/>
      <c r="G8944" s="2"/>
      <c r="H8944" s="6"/>
      <c r="I8944" s="9"/>
      <c r="J8944" s="9"/>
      <c r="K8944" s="9"/>
    </row>
    <row r="8945" spans="1:11" x14ac:dyDescent="0.25">
      <c r="A8945" s="2"/>
      <c r="B8945" s="2"/>
      <c r="C8945" s="2"/>
      <c r="E8945" s="2"/>
      <c r="G8945" s="2"/>
      <c r="H8945" s="6"/>
      <c r="I8945" s="9"/>
      <c r="J8945" s="9"/>
      <c r="K8945" s="9"/>
    </row>
    <row r="8946" spans="1:11" x14ac:dyDescent="0.25">
      <c r="A8946" s="2"/>
      <c r="B8946" s="2"/>
      <c r="C8946" s="2"/>
      <c r="E8946" s="2"/>
      <c r="G8946" s="2"/>
      <c r="H8946" s="6"/>
      <c r="I8946" s="9"/>
      <c r="J8946" s="9"/>
      <c r="K8946" s="9"/>
    </row>
    <row r="8947" spans="1:11" x14ac:dyDescent="0.25">
      <c r="A8947" s="2"/>
      <c r="B8947" s="2"/>
      <c r="C8947" s="2"/>
      <c r="E8947" s="2"/>
      <c r="G8947" s="2"/>
      <c r="H8947" s="6"/>
      <c r="I8947" s="9"/>
      <c r="J8947" s="9"/>
      <c r="K8947" s="9"/>
    </row>
    <row r="8948" spans="1:11" x14ac:dyDescent="0.25">
      <c r="A8948" s="2"/>
      <c r="B8948" s="2"/>
      <c r="C8948" s="2"/>
      <c r="E8948" s="2"/>
      <c r="G8948" s="2"/>
      <c r="H8948" s="6"/>
      <c r="I8948" s="9"/>
      <c r="J8948" s="9"/>
      <c r="K8948" s="9"/>
    </row>
    <row r="8949" spans="1:11" x14ac:dyDescent="0.25">
      <c r="A8949" s="2"/>
      <c r="B8949" s="2"/>
      <c r="C8949" s="2"/>
      <c r="E8949" s="2"/>
      <c r="G8949" s="2"/>
      <c r="H8949" s="6"/>
      <c r="I8949" s="9"/>
      <c r="J8949" s="9"/>
      <c r="K8949" s="9"/>
    </row>
    <row r="8950" spans="1:11" x14ac:dyDescent="0.25">
      <c r="A8950" s="2"/>
      <c r="B8950" s="2"/>
      <c r="C8950" s="2"/>
      <c r="E8950" s="2"/>
      <c r="G8950" s="2"/>
      <c r="H8950" s="6"/>
      <c r="I8950" s="9"/>
      <c r="J8950" s="9"/>
      <c r="K8950" s="9"/>
    </row>
    <row r="8951" spans="1:11" x14ac:dyDescent="0.25">
      <c r="A8951" s="2"/>
      <c r="B8951" s="2"/>
      <c r="C8951" s="2"/>
      <c r="E8951" s="2"/>
      <c r="G8951" s="2"/>
      <c r="H8951" s="6"/>
      <c r="I8951" s="9"/>
      <c r="J8951" s="9"/>
      <c r="K8951" s="9"/>
    </row>
    <row r="8952" spans="1:11" x14ac:dyDescent="0.25">
      <c r="A8952" s="2"/>
      <c r="B8952" s="2"/>
      <c r="C8952" s="2"/>
      <c r="E8952" s="2"/>
      <c r="G8952" s="2"/>
      <c r="H8952" s="6"/>
      <c r="I8952" s="9"/>
      <c r="J8952" s="9"/>
      <c r="K8952" s="9"/>
    </row>
    <row r="8953" spans="1:11" x14ac:dyDescent="0.25">
      <c r="A8953" s="2"/>
      <c r="B8953" s="2"/>
      <c r="C8953" s="2"/>
      <c r="E8953" s="2"/>
      <c r="G8953" s="2"/>
      <c r="H8953" s="6"/>
      <c r="I8953" s="9"/>
      <c r="J8953" s="9"/>
      <c r="K8953" s="9"/>
    </row>
    <row r="8954" spans="1:11" x14ac:dyDescent="0.25">
      <c r="A8954" s="2"/>
      <c r="B8954" s="2"/>
      <c r="C8954" s="2"/>
      <c r="E8954" s="2"/>
      <c r="G8954" s="2"/>
      <c r="H8954" s="6"/>
      <c r="I8954" s="9"/>
      <c r="J8954" s="9"/>
      <c r="K8954" s="9"/>
    </row>
    <row r="8955" spans="1:11" x14ac:dyDescent="0.25">
      <c r="A8955" s="2"/>
      <c r="B8955" s="2"/>
      <c r="C8955" s="2"/>
      <c r="E8955" s="2"/>
      <c r="G8955" s="2"/>
      <c r="H8955" s="6"/>
      <c r="I8955" s="9"/>
      <c r="J8955" s="9"/>
      <c r="K8955" s="9"/>
    </row>
    <row r="8956" spans="1:11" x14ac:dyDescent="0.25">
      <c r="A8956" s="2"/>
      <c r="B8956" s="2"/>
      <c r="C8956" s="2"/>
      <c r="E8956" s="2"/>
      <c r="G8956" s="2"/>
      <c r="H8956" s="6"/>
      <c r="I8956" s="9"/>
      <c r="J8956" s="9"/>
      <c r="K8956" s="9"/>
    </row>
    <row r="8957" spans="1:11" x14ac:dyDescent="0.25">
      <c r="A8957" s="2"/>
      <c r="B8957" s="2"/>
      <c r="C8957" s="2"/>
      <c r="E8957" s="2"/>
      <c r="G8957" s="2"/>
      <c r="H8957" s="6"/>
      <c r="I8957" s="9"/>
      <c r="J8957" s="9"/>
      <c r="K8957" s="9"/>
    </row>
    <row r="8958" spans="1:11" x14ac:dyDescent="0.25">
      <c r="A8958" s="2"/>
      <c r="B8958" s="2"/>
      <c r="C8958" s="2"/>
      <c r="E8958" s="2"/>
      <c r="G8958" s="2"/>
      <c r="H8958" s="6"/>
      <c r="I8958" s="9"/>
      <c r="J8958" s="9"/>
      <c r="K8958" s="9"/>
    </row>
    <row r="8959" spans="1:11" x14ac:dyDescent="0.25">
      <c r="A8959" s="2"/>
      <c r="B8959" s="2"/>
      <c r="C8959" s="2"/>
      <c r="E8959" s="2"/>
      <c r="G8959" s="2"/>
      <c r="H8959" s="6"/>
      <c r="I8959" s="9"/>
      <c r="J8959" s="9"/>
      <c r="K8959" s="9"/>
    </row>
    <row r="8960" spans="1:11" x14ac:dyDescent="0.25">
      <c r="A8960" s="2"/>
      <c r="B8960" s="2"/>
      <c r="C8960" s="2"/>
      <c r="E8960" s="2"/>
      <c r="G8960" s="2"/>
      <c r="H8960" s="6"/>
      <c r="I8960" s="9"/>
      <c r="J8960" s="9"/>
      <c r="K8960" s="9"/>
    </row>
    <row r="8961" spans="1:11" x14ac:dyDescent="0.25">
      <c r="A8961" s="2"/>
      <c r="B8961" s="2"/>
      <c r="C8961" s="2"/>
      <c r="E8961" s="2"/>
      <c r="G8961" s="2"/>
      <c r="H8961" s="6"/>
      <c r="I8961" s="9"/>
      <c r="J8961" s="9"/>
      <c r="K8961" s="9"/>
    </row>
    <row r="8962" spans="1:11" x14ac:dyDescent="0.25">
      <c r="A8962" s="2"/>
      <c r="B8962" s="2"/>
      <c r="C8962" s="2"/>
      <c r="E8962" s="2"/>
      <c r="G8962" s="2"/>
      <c r="H8962" s="6"/>
      <c r="I8962" s="9"/>
      <c r="J8962" s="9"/>
      <c r="K8962" s="9"/>
    </row>
    <row r="8963" spans="1:11" x14ac:dyDescent="0.25">
      <c r="A8963" s="2"/>
      <c r="B8963" s="2"/>
      <c r="C8963" s="2"/>
      <c r="E8963" s="2"/>
      <c r="G8963" s="2"/>
      <c r="H8963" s="6"/>
      <c r="I8963" s="9"/>
      <c r="J8963" s="9"/>
      <c r="K8963" s="9"/>
    </row>
    <row r="8964" spans="1:11" x14ac:dyDescent="0.25">
      <c r="A8964" s="2"/>
      <c r="B8964" s="2"/>
      <c r="C8964" s="2"/>
      <c r="E8964" s="2"/>
      <c r="G8964" s="2"/>
      <c r="H8964" s="6"/>
      <c r="I8964" s="9"/>
      <c r="J8964" s="9"/>
      <c r="K8964" s="9"/>
    </row>
    <row r="8965" spans="1:11" x14ac:dyDescent="0.25">
      <c r="A8965" s="2"/>
      <c r="B8965" s="2"/>
      <c r="C8965" s="2"/>
      <c r="E8965" s="2"/>
      <c r="G8965" s="2"/>
      <c r="H8965" s="6"/>
      <c r="I8965" s="9"/>
      <c r="J8965" s="9"/>
      <c r="K8965" s="9"/>
    </row>
    <row r="8966" spans="1:11" x14ac:dyDescent="0.25">
      <c r="A8966" s="2"/>
      <c r="B8966" s="2"/>
      <c r="C8966" s="2"/>
      <c r="E8966" s="2"/>
      <c r="G8966" s="2"/>
      <c r="H8966" s="6"/>
      <c r="I8966" s="9"/>
      <c r="J8966" s="9"/>
      <c r="K8966" s="9"/>
    </row>
    <row r="8967" spans="1:11" x14ac:dyDescent="0.25">
      <c r="A8967" s="2"/>
      <c r="B8967" s="2"/>
      <c r="C8967" s="2"/>
      <c r="E8967" s="2"/>
      <c r="G8967" s="2"/>
      <c r="H8967" s="6"/>
      <c r="I8967" s="9"/>
      <c r="J8967" s="9"/>
      <c r="K8967" s="9"/>
    </row>
    <row r="8968" spans="1:11" x14ac:dyDescent="0.25">
      <c r="A8968" s="2"/>
      <c r="B8968" s="2"/>
      <c r="C8968" s="2"/>
      <c r="E8968" s="2"/>
      <c r="G8968" s="2"/>
      <c r="H8968" s="6"/>
      <c r="I8968" s="9"/>
      <c r="J8968" s="9"/>
      <c r="K8968" s="9"/>
    </row>
    <row r="8969" spans="1:11" x14ac:dyDescent="0.25">
      <c r="A8969" s="2"/>
      <c r="B8969" s="2"/>
      <c r="C8969" s="2"/>
      <c r="E8969" s="2"/>
      <c r="G8969" s="2"/>
      <c r="H8969" s="6"/>
      <c r="I8969" s="9"/>
      <c r="J8969" s="9"/>
      <c r="K8969" s="9"/>
    </row>
    <row r="8970" spans="1:11" x14ac:dyDescent="0.25">
      <c r="A8970" s="2"/>
      <c r="B8970" s="2"/>
      <c r="C8970" s="2"/>
      <c r="E8970" s="2"/>
      <c r="G8970" s="2"/>
      <c r="H8970" s="6"/>
      <c r="I8970" s="9"/>
      <c r="J8970" s="9"/>
      <c r="K8970" s="9"/>
    </row>
    <row r="8971" spans="1:11" x14ac:dyDescent="0.25">
      <c r="A8971" s="2"/>
      <c r="B8971" s="2"/>
      <c r="C8971" s="2"/>
      <c r="E8971" s="2"/>
      <c r="G8971" s="2"/>
      <c r="H8971" s="6"/>
      <c r="I8971" s="9"/>
      <c r="J8971" s="9"/>
      <c r="K8971" s="9"/>
    </row>
    <row r="8972" spans="1:11" x14ac:dyDescent="0.25">
      <c r="A8972" s="2"/>
      <c r="B8972" s="2"/>
      <c r="C8972" s="2"/>
      <c r="E8972" s="2"/>
      <c r="G8972" s="2"/>
      <c r="H8972" s="6"/>
      <c r="I8972" s="9"/>
      <c r="J8972" s="9"/>
      <c r="K8972" s="9"/>
    </row>
    <row r="8973" spans="1:11" x14ac:dyDescent="0.25">
      <c r="A8973" s="2"/>
      <c r="B8973" s="2"/>
      <c r="C8973" s="2"/>
      <c r="E8973" s="2"/>
      <c r="G8973" s="2"/>
      <c r="H8973" s="6"/>
      <c r="I8973" s="9"/>
      <c r="J8973" s="9"/>
      <c r="K8973" s="9"/>
    </row>
    <row r="8974" spans="1:11" x14ac:dyDescent="0.25">
      <c r="A8974" s="2"/>
      <c r="B8974" s="2"/>
      <c r="C8974" s="2"/>
      <c r="E8974" s="2"/>
      <c r="G8974" s="2"/>
      <c r="H8974" s="6"/>
      <c r="I8974" s="9"/>
      <c r="J8974" s="9"/>
      <c r="K8974" s="9"/>
    </row>
    <row r="8975" spans="1:11" x14ac:dyDescent="0.25">
      <c r="A8975" s="2"/>
      <c r="B8975" s="2"/>
      <c r="C8975" s="2"/>
      <c r="E8975" s="2"/>
      <c r="G8975" s="2"/>
      <c r="H8975" s="6"/>
      <c r="I8975" s="9"/>
      <c r="J8975" s="9"/>
      <c r="K8975" s="9"/>
    </row>
    <row r="8976" spans="1:11" x14ac:dyDescent="0.25">
      <c r="A8976" s="2"/>
      <c r="B8976" s="2"/>
      <c r="C8976" s="2"/>
      <c r="E8976" s="2"/>
      <c r="G8976" s="2"/>
      <c r="H8976" s="6"/>
      <c r="I8976" s="9"/>
      <c r="J8976" s="9"/>
      <c r="K8976" s="9"/>
    </row>
    <row r="8977" spans="1:11" x14ac:dyDescent="0.25">
      <c r="A8977" s="2"/>
      <c r="B8977" s="2"/>
      <c r="C8977" s="2"/>
      <c r="E8977" s="2"/>
      <c r="G8977" s="2"/>
      <c r="H8977" s="6"/>
      <c r="I8977" s="9"/>
      <c r="J8977" s="9"/>
      <c r="K8977" s="9"/>
    </row>
    <row r="8978" spans="1:11" x14ac:dyDescent="0.25">
      <c r="A8978" s="2"/>
      <c r="B8978" s="2"/>
      <c r="C8978" s="2"/>
      <c r="E8978" s="2"/>
      <c r="G8978" s="2"/>
      <c r="H8978" s="6"/>
      <c r="I8978" s="9"/>
      <c r="J8978" s="9"/>
      <c r="K8978" s="9"/>
    </row>
    <row r="8979" spans="1:11" x14ac:dyDescent="0.25">
      <c r="A8979" s="2"/>
      <c r="B8979" s="2"/>
      <c r="C8979" s="2"/>
      <c r="E8979" s="2"/>
      <c r="G8979" s="2"/>
      <c r="H8979" s="6"/>
      <c r="I8979" s="9"/>
      <c r="J8979" s="9"/>
      <c r="K8979" s="9"/>
    </row>
    <row r="8980" spans="1:11" x14ac:dyDescent="0.25">
      <c r="A8980" s="2"/>
      <c r="B8980" s="2"/>
      <c r="C8980" s="2"/>
      <c r="E8980" s="2"/>
      <c r="G8980" s="2"/>
      <c r="H8980" s="6"/>
      <c r="I8980" s="9"/>
      <c r="J8980" s="9"/>
      <c r="K8980" s="9"/>
    </row>
    <row r="8981" spans="1:11" x14ac:dyDescent="0.25">
      <c r="A8981" s="2"/>
      <c r="B8981" s="2"/>
      <c r="C8981" s="2"/>
      <c r="E8981" s="2"/>
      <c r="G8981" s="2"/>
      <c r="H8981" s="6"/>
      <c r="I8981" s="9"/>
      <c r="J8981" s="9"/>
      <c r="K8981" s="9"/>
    </row>
    <row r="8982" spans="1:11" x14ac:dyDescent="0.25">
      <c r="A8982" s="2"/>
      <c r="B8982" s="2"/>
      <c r="C8982" s="2"/>
      <c r="E8982" s="2"/>
      <c r="G8982" s="2"/>
      <c r="H8982" s="6"/>
      <c r="I8982" s="9"/>
      <c r="J8982" s="9"/>
      <c r="K8982" s="9"/>
    </row>
    <row r="8983" spans="1:11" x14ac:dyDescent="0.25">
      <c r="A8983" s="2"/>
      <c r="B8983" s="2"/>
      <c r="C8983" s="2"/>
      <c r="E8983" s="2"/>
      <c r="G8983" s="2"/>
      <c r="H8983" s="6"/>
      <c r="I8983" s="9"/>
      <c r="J8983" s="9"/>
      <c r="K8983" s="9"/>
    </row>
    <row r="8984" spans="1:11" x14ac:dyDescent="0.25">
      <c r="A8984" s="2"/>
      <c r="B8984" s="2"/>
      <c r="C8984" s="2"/>
      <c r="E8984" s="2"/>
      <c r="G8984" s="2"/>
      <c r="H8984" s="6"/>
      <c r="I8984" s="9"/>
      <c r="J8984" s="9"/>
      <c r="K8984" s="9"/>
    </row>
    <row r="8985" spans="1:11" x14ac:dyDescent="0.25">
      <c r="A8985" s="2"/>
      <c r="B8985" s="2"/>
      <c r="C8985" s="2"/>
      <c r="E8985" s="2"/>
      <c r="G8985" s="2"/>
      <c r="H8985" s="6"/>
      <c r="I8985" s="9"/>
      <c r="J8985" s="9"/>
      <c r="K8985" s="9"/>
    </row>
    <row r="8986" spans="1:11" x14ac:dyDescent="0.25">
      <c r="A8986" s="2"/>
      <c r="B8986" s="2"/>
      <c r="C8986" s="2"/>
      <c r="E8986" s="2"/>
      <c r="G8986" s="2"/>
      <c r="H8986" s="6"/>
      <c r="I8986" s="9"/>
      <c r="J8986" s="9"/>
      <c r="K8986" s="9"/>
    </row>
    <row r="8987" spans="1:11" x14ac:dyDescent="0.25">
      <c r="A8987" s="2"/>
      <c r="B8987" s="2"/>
      <c r="C8987" s="2"/>
      <c r="E8987" s="2"/>
      <c r="G8987" s="2"/>
      <c r="H8987" s="6"/>
      <c r="I8987" s="9"/>
      <c r="J8987" s="9"/>
      <c r="K8987" s="9"/>
    </row>
    <row r="8988" spans="1:11" x14ac:dyDescent="0.25">
      <c r="A8988" s="2"/>
      <c r="B8988" s="2"/>
      <c r="C8988" s="2"/>
      <c r="E8988" s="2"/>
      <c r="G8988" s="2"/>
      <c r="H8988" s="6"/>
      <c r="I8988" s="9"/>
      <c r="J8988" s="9"/>
      <c r="K8988" s="9"/>
    </row>
    <row r="8989" spans="1:11" x14ac:dyDescent="0.25">
      <c r="A8989" s="2"/>
      <c r="B8989" s="2"/>
      <c r="C8989" s="2"/>
      <c r="E8989" s="2"/>
      <c r="G8989" s="2"/>
      <c r="H8989" s="6"/>
      <c r="I8989" s="9"/>
      <c r="J8989" s="9"/>
      <c r="K8989" s="9"/>
    </row>
    <row r="8990" spans="1:11" x14ac:dyDescent="0.25">
      <c r="A8990" s="2"/>
      <c r="B8990" s="2"/>
      <c r="C8990" s="2"/>
      <c r="E8990" s="2"/>
      <c r="G8990" s="2"/>
      <c r="H8990" s="6"/>
      <c r="I8990" s="9"/>
      <c r="J8990" s="9"/>
      <c r="K8990" s="9"/>
    </row>
    <row r="8991" spans="1:11" x14ac:dyDescent="0.25">
      <c r="A8991" s="2"/>
      <c r="B8991" s="2"/>
      <c r="C8991" s="2"/>
      <c r="E8991" s="2"/>
      <c r="G8991" s="2"/>
      <c r="H8991" s="6"/>
      <c r="I8991" s="9"/>
      <c r="J8991" s="9"/>
      <c r="K8991" s="9"/>
    </row>
    <row r="8992" spans="1:11" x14ac:dyDescent="0.25">
      <c r="A8992" s="2"/>
      <c r="B8992" s="2"/>
      <c r="C8992" s="2"/>
      <c r="E8992" s="2"/>
      <c r="G8992" s="2"/>
      <c r="H8992" s="6"/>
      <c r="I8992" s="9"/>
      <c r="J8992" s="9"/>
      <c r="K8992" s="9"/>
    </row>
    <row r="8993" spans="1:11" x14ac:dyDescent="0.25">
      <c r="A8993" s="2"/>
      <c r="B8993" s="2"/>
      <c r="C8993" s="2"/>
      <c r="E8993" s="2"/>
      <c r="G8993" s="2"/>
      <c r="H8993" s="6"/>
      <c r="I8993" s="9"/>
      <c r="J8993" s="9"/>
      <c r="K8993" s="9"/>
    </row>
    <row r="8994" spans="1:11" x14ac:dyDescent="0.25">
      <c r="A8994" s="2"/>
      <c r="B8994" s="2"/>
      <c r="C8994" s="2"/>
      <c r="E8994" s="2"/>
      <c r="G8994" s="2"/>
      <c r="H8994" s="6"/>
      <c r="I8994" s="9"/>
      <c r="J8994" s="9"/>
      <c r="K8994" s="9"/>
    </row>
    <row r="8995" spans="1:11" x14ac:dyDescent="0.25">
      <c r="A8995" s="2"/>
      <c r="B8995" s="2"/>
      <c r="C8995" s="2"/>
      <c r="E8995" s="2"/>
      <c r="G8995" s="2"/>
      <c r="H8995" s="6"/>
      <c r="I8995" s="9"/>
      <c r="J8995" s="9"/>
      <c r="K8995" s="9"/>
    </row>
    <row r="8996" spans="1:11" x14ac:dyDescent="0.25">
      <c r="A8996" s="2"/>
      <c r="B8996" s="2"/>
      <c r="C8996" s="2"/>
      <c r="E8996" s="2"/>
      <c r="G8996" s="2"/>
      <c r="H8996" s="6"/>
      <c r="I8996" s="9"/>
      <c r="J8996" s="9"/>
      <c r="K8996" s="9"/>
    </row>
    <row r="8997" spans="1:11" x14ac:dyDescent="0.25">
      <c r="A8997" s="2"/>
      <c r="B8997" s="2"/>
      <c r="C8997" s="2"/>
      <c r="E8997" s="2"/>
      <c r="G8997" s="2"/>
      <c r="H8997" s="6"/>
      <c r="I8997" s="9"/>
      <c r="J8997" s="9"/>
      <c r="K8997" s="9"/>
    </row>
    <row r="8998" spans="1:11" x14ac:dyDescent="0.25">
      <c r="A8998" s="2"/>
      <c r="B8998" s="2"/>
      <c r="C8998" s="2"/>
      <c r="E8998" s="2"/>
      <c r="G8998" s="2"/>
      <c r="H8998" s="6"/>
      <c r="I8998" s="9"/>
      <c r="J8998" s="9"/>
      <c r="K8998" s="9"/>
    </row>
    <row r="8999" spans="1:11" x14ac:dyDescent="0.25">
      <c r="A8999" s="2"/>
      <c r="B8999" s="2"/>
      <c r="C8999" s="2"/>
      <c r="E8999" s="2"/>
      <c r="G8999" s="2"/>
      <c r="H8999" s="6"/>
      <c r="I8999" s="9"/>
      <c r="J8999" s="9"/>
      <c r="K8999" s="9"/>
    </row>
    <row r="9000" spans="1:11" x14ac:dyDescent="0.25">
      <c r="A9000" s="2"/>
      <c r="B9000" s="2"/>
      <c r="C9000" s="2"/>
      <c r="E9000" s="2"/>
      <c r="G9000" s="2"/>
      <c r="H9000" s="6"/>
      <c r="I9000" s="9"/>
      <c r="J9000" s="9"/>
      <c r="K9000" s="9"/>
    </row>
    <row r="9001" spans="1:11" x14ac:dyDescent="0.25">
      <c r="A9001" s="2"/>
      <c r="B9001" s="2"/>
      <c r="C9001" s="2"/>
      <c r="E9001" s="2"/>
      <c r="G9001" s="2"/>
      <c r="H9001" s="6"/>
      <c r="I9001" s="9"/>
      <c r="J9001" s="9"/>
      <c r="K9001" s="9"/>
    </row>
    <row r="9002" spans="1:11" x14ac:dyDescent="0.25">
      <c r="A9002" s="2"/>
      <c r="B9002" s="2"/>
      <c r="C9002" s="2"/>
      <c r="E9002" s="2"/>
      <c r="G9002" s="2"/>
      <c r="H9002" s="6"/>
      <c r="I9002" s="9"/>
      <c r="J9002" s="9"/>
      <c r="K9002" s="9"/>
    </row>
    <row r="9003" spans="1:11" x14ac:dyDescent="0.25">
      <c r="A9003" s="2"/>
      <c r="B9003" s="2"/>
      <c r="C9003" s="2"/>
      <c r="E9003" s="2"/>
      <c r="G9003" s="2"/>
      <c r="H9003" s="6"/>
      <c r="I9003" s="9"/>
      <c r="J9003" s="9"/>
      <c r="K9003" s="9"/>
    </row>
    <row r="9004" spans="1:11" x14ac:dyDescent="0.25">
      <c r="A9004" s="2"/>
      <c r="B9004" s="2"/>
      <c r="C9004" s="2"/>
      <c r="E9004" s="2"/>
      <c r="G9004" s="2"/>
      <c r="H9004" s="6"/>
      <c r="I9004" s="9"/>
      <c r="J9004" s="9"/>
      <c r="K9004" s="9"/>
    </row>
    <row r="9005" spans="1:11" x14ac:dyDescent="0.25">
      <c r="A9005" s="2"/>
      <c r="B9005" s="2"/>
      <c r="C9005" s="2"/>
      <c r="E9005" s="2"/>
      <c r="G9005" s="2"/>
      <c r="H9005" s="6"/>
      <c r="I9005" s="9"/>
      <c r="J9005" s="9"/>
      <c r="K9005" s="9"/>
    </row>
    <row r="9006" spans="1:11" x14ac:dyDescent="0.25">
      <c r="A9006" s="2"/>
      <c r="B9006" s="2"/>
      <c r="C9006" s="2"/>
      <c r="E9006" s="2"/>
      <c r="G9006" s="2"/>
      <c r="H9006" s="6"/>
      <c r="I9006" s="9"/>
      <c r="J9006" s="9"/>
      <c r="K9006" s="9"/>
    </row>
    <row r="9007" spans="1:11" x14ac:dyDescent="0.25">
      <c r="A9007" s="2"/>
      <c r="B9007" s="2"/>
      <c r="C9007" s="2"/>
      <c r="E9007" s="2"/>
      <c r="G9007" s="2"/>
      <c r="H9007" s="6"/>
      <c r="I9007" s="9"/>
      <c r="J9007" s="9"/>
      <c r="K9007" s="9"/>
    </row>
    <row r="9008" spans="1:11" x14ac:dyDescent="0.25">
      <c r="A9008" s="2"/>
      <c r="B9008" s="2"/>
      <c r="C9008" s="2"/>
      <c r="E9008" s="2"/>
      <c r="G9008" s="2"/>
      <c r="H9008" s="6"/>
      <c r="I9008" s="9"/>
      <c r="J9008" s="9"/>
      <c r="K9008" s="9"/>
    </row>
    <row r="9009" spans="1:11" x14ac:dyDescent="0.25">
      <c r="A9009" s="2"/>
      <c r="B9009" s="2"/>
      <c r="C9009" s="2"/>
      <c r="E9009" s="2"/>
      <c r="G9009" s="2"/>
      <c r="H9009" s="6"/>
      <c r="I9009" s="9"/>
      <c r="J9009" s="9"/>
      <c r="K9009" s="9"/>
    </row>
    <row r="9010" spans="1:11" x14ac:dyDescent="0.25">
      <c r="A9010" s="2"/>
      <c r="B9010" s="2"/>
      <c r="C9010" s="2"/>
      <c r="E9010" s="2"/>
      <c r="G9010" s="2"/>
      <c r="H9010" s="6"/>
      <c r="I9010" s="9"/>
      <c r="J9010" s="9"/>
      <c r="K9010" s="9"/>
    </row>
    <row r="9011" spans="1:11" x14ac:dyDescent="0.25">
      <c r="A9011" s="2"/>
      <c r="B9011" s="2"/>
      <c r="C9011" s="2"/>
      <c r="E9011" s="2"/>
      <c r="G9011" s="2"/>
      <c r="H9011" s="6"/>
      <c r="I9011" s="9"/>
      <c r="J9011" s="9"/>
      <c r="K9011" s="9"/>
    </row>
    <row r="9012" spans="1:11" x14ac:dyDescent="0.25">
      <c r="A9012" s="2"/>
      <c r="B9012" s="2"/>
      <c r="C9012" s="2"/>
      <c r="E9012" s="2"/>
      <c r="G9012" s="2"/>
      <c r="H9012" s="6"/>
      <c r="I9012" s="9"/>
      <c r="J9012" s="9"/>
      <c r="K9012" s="9"/>
    </row>
    <row r="9013" spans="1:11" x14ac:dyDescent="0.25">
      <c r="A9013" s="2"/>
      <c r="B9013" s="2"/>
      <c r="C9013" s="2"/>
      <c r="E9013" s="2"/>
      <c r="G9013" s="2"/>
      <c r="H9013" s="6"/>
      <c r="I9013" s="9"/>
      <c r="J9013" s="9"/>
      <c r="K9013" s="9"/>
    </row>
    <row r="9014" spans="1:11" x14ac:dyDescent="0.25">
      <c r="A9014" s="2"/>
      <c r="B9014" s="2"/>
      <c r="C9014" s="2"/>
      <c r="E9014" s="2"/>
      <c r="G9014" s="2"/>
      <c r="H9014" s="6"/>
      <c r="I9014" s="9"/>
      <c r="J9014" s="9"/>
      <c r="K9014" s="9"/>
    </row>
    <row r="9015" spans="1:11" x14ac:dyDescent="0.25">
      <c r="A9015" s="2"/>
      <c r="B9015" s="2"/>
      <c r="C9015" s="2"/>
      <c r="E9015" s="2"/>
      <c r="G9015" s="2"/>
      <c r="H9015" s="6"/>
      <c r="I9015" s="9"/>
      <c r="J9015" s="9"/>
      <c r="K9015" s="9"/>
    </row>
    <row r="9016" spans="1:11" x14ac:dyDescent="0.25">
      <c r="A9016" s="2"/>
      <c r="B9016" s="2"/>
      <c r="C9016" s="2"/>
      <c r="E9016" s="2"/>
      <c r="G9016" s="2"/>
      <c r="H9016" s="6"/>
      <c r="I9016" s="9"/>
      <c r="J9016" s="9"/>
      <c r="K9016" s="9"/>
    </row>
    <row r="9017" spans="1:11" x14ac:dyDescent="0.25">
      <c r="A9017" s="2"/>
      <c r="B9017" s="2"/>
      <c r="C9017" s="2"/>
      <c r="E9017" s="2"/>
      <c r="G9017" s="2"/>
      <c r="H9017" s="6"/>
      <c r="I9017" s="9"/>
      <c r="J9017" s="9"/>
      <c r="K9017" s="9"/>
    </row>
    <row r="9018" spans="1:11" x14ac:dyDescent="0.25">
      <c r="A9018" s="2"/>
      <c r="B9018" s="2"/>
      <c r="C9018" s="2"/>
      <c r="E9018" s="2"/>
      <c r="G9018" s="2"/>
      <c r="H9018" s="6"/>
      <c r="I9018" s="9"/>
      <c r="J9018" s="9"/>
      <c r="K9018" s="9"/>
    </row>
    <row r="9019" spans="1:11" x14ac:dyDescent="0.25">
      <c r="A9019" s="2"/>
      <c r="B9019" s="2"/>
      <c r="C9019" s="2"/>
      <c r="E9019" s="2"/>
      <c r="G9019" s="2"/>
      <c r="H9019" s="6"/>
      <c r="I9019" s="9"/>
      <c r="J9019" s="9"/>
      <c r="K9019" s="9"/>
    </row>
    <row r="9020" spans="1:11" x14ac:dyDescent="0.25">
      <c r="A9020" s="2"/>
      <c r="B9020" s="2"/>
      <c r="C9020" s="2"/>
      <c r="E9020" s="2"/>
      <c r="G9020" s="2"/>
      <c r="H9020" s="6"/>
      <c r="I9020" s="9"/>
      <c r="J9020" s="9"/>
      <c r="K9020" s="9"/>
    </row>
    <row r="9021" spans="1:11" x14ac:dyDescent="0.25">
      <c r="A9021" s="2"/>
      <c r="B9021" s="2"/>
      <c r="C9021" s="2"/>
      <c r="E9021" s="2"/>
      <c r="G9021" s="2"/>
      <c r="H9021" s="6"/>
      <c r="I9021" s="9"/>
      <c r="J9021" s="9"/>
      <c r="K9021" s="9"/>
    </row>
    <row r="9022" spans="1:11" x14ac:dyDescent="0.25">
      <c r="A9022" s="2"/>
      <c r="B9022" s="2"/>
      <c r="C9022" s="2"/>
      <c r="E9022" s="2"/>
      <c r="G9022" s="2"/>
      <c r="H9022" s="6"/>
      <c r="I9022" s="9"/>
      <c r="J9022" s="9"/>
      <c r="K9022" s="9"/>
    </row>
    <row r="9023" spans="1:11" x14ac:dyDescent="0.25">
      <c r="A9023" s="2"/>
      <c r="B9023" s="2"/>
      <c r="C9023" s="2"/>
      <c r="E9023" s="2"/>
      <c r="G9023" s="2"/>
      <c r="H9023" s="6"/>
      <c r="I9023" s="9"/>
      <c r="J9023" s="9"/>
      <c r="K9023" s="9"/>
    </row>
    <row r="9024" spans="1:11" x14ac:dyDescent="0.25">
      <c r="A9024" s="2"/>
      <c r="B9024" s="2"/>
      <c r="C9024" s="2"/>
      <c r="E9024" s="2"/>
      <c r="G9024" s="2"/>
      <c r="H9024" s="6"/>
      <c r="I9024" s="9"/>
      <c r="J9024" s="9"/>
      <c r="K9024" s="9"/>
    </row>
    <row r="9025" spans="1:11" x14ac:dyDescent="0.25">
      <c r="A9025" s="2"/>
      <c r="B9025" s="2"/>
      <c r="C9025" s="2"/>
      <c r="E9025" s="2"/>
      <c r="G9025" s="2"/>
      <c r="H9025" s="6"/>
      <c r="I9025" s="9"/>
      <c r="J9025" s="9"/>
      <c r="K9025" s="9"/>
    </row>
    <row r="9026" spans="1:11" x14ac:dyDescent="0.25">
      <c r="A9026" s="2"/>
      <c r="B9026" s="2"/>
      <c r="C9026" s="2"/>
      <c r="E9026" s="2"/>
      <c r="G9026" s="2"/>
      <c r="H9026" s="6"/>
      <c r="I9026" s="9"/>
      <c r="J9026" s="9"/>
      <c r="K9026" s="9"/>
    </row>
    <row r="9027" spans="1:11" x14ac:dyDescent="0.25">
      <c r="A9027" s="2"/>
      <c r="B9027" s="2"/>
      <c r="C9027" s="2"/>
      <c r="E9027" s="2"/>
      <c r="G9027" s="2"/>
      <c r="H9027" s="6"/>
      <c r="I9027" s="9"/>
      <c r="J9027" s="9"/>
      <c r="K9027" s="9"/>
    </row>
    <row r="9028" spans="1:11" x14ac:dyDescent="0.25">
      <c r="A9028" s="2"/>
      <c r="B9028" s="2"/>
      <c r="C9028" s="2"/>
      <c r="E9028" s="2"/>
      <c r="G9028" s="2"/>
      <c r="H9028" s="6"/>
      <c r="I9028" s="9"/>
      <c r="J9028" s="9"/>
      <c r="K9028" s="9"/>
    </row>
    <row r="9029" spans="1:11" x14ac:dyDescent="0.25">
      <c r="A9029" s="2"/>
      <c r="B9029" s="2"/>
      <c r="C9029" s="2"/>
      <c r="E9029" s="2"/>
      <c r="G9029" s="2"/>
      <c r="H9029" s="6"/>
      <c r="I9029" s="9"/>
      <c r="J9029" s="9"/>
      <c r="K9029" s="9"/>
    </row>
    <row r="9030" spans="1:11" x14ac:dyDescent="0.25">
      <c r="A9030" s="2"/>
      <c r="B9030" s="2"/>
      <c r="C9030" s="2"/>
      <c r="E9030" s="2"/>
      <c r="G9030" s="2"/>
      <c r="H9030" s="6"/>
      <c r="I9030" s="9"/>
      <c r="J9030" s="9"/>
      <c r="K9030" s="9"/>
    </row>
    <row r="9031" spans="1:11" x14ac:dyDescent="0.25">
      <c r="A9031" s="2"/>
      <c r="B9031" s="2"/>
      <c r="C9031" s="2"/>
      <c r="E9031" s="2"/>
      <c r="G9031" s="2"/>
      <c r="H9031" s="6"/>
      <c r="I9031" s="9"/>
      <c r="J9031" s="9"/>
      <c r="K9031" s="9"/>
    </row>
    <row r="9032" spans="1:11" x14ac:dyDescent="0.25">
      <c r="A9032" s="2"/>
      <c r="B9032" s="2"/>
      <c r="C9032" s="2"/>
      <c r="E9032" s="2"/>
      <c r="G9032" s="2"/>
      <c r="H9032" s="6"/>
      <c r="I9032" s="9"/>
      <c r="J9032" s="9"/>
      <c r="K9032" s="9"/>
    </row>
    <row r="9033" spans="1:11" x14ac:dyDescent="0.25">
      <c r="A9033" s="2"/>
      <c r="B9033" s="2"/>
      <c r="C9033" s="2"/>
      <c r="E9033" s="2"/>
      <c r="G9033" s="2"/>
      <c r="H9033" s="6"/>
      <c r="I9033" s="9"/>
      <c r="J9033" s="9"/>
      <c r="K9033" s="9"/>
    </row>
    <row r="9034" spans="1:11" x14ac:dyDescent="0.25">
      <c r="A9034" s="2"/>
      <c r="B9034" s="2"/>
      <c r="C9034" s="2"/>
      <c r="E9034" s="2"/>
      <c r="G9034" s="2"/>
      <c r="H9034" s="6"/>
      <c r="I9034" s="9"/>
      <c r="J9034" s="9"/>
      <c r="K9034" s="9"/>
    </row>
    <row r="9035" spans="1:11" x14ac:dyDescent="0.25">
      <c r="A9035" s="2"/>
      <c r="B9035" s="2"/>
      <c r="C9035" s="2"/>
      <c r="E9035" s="2"/>
      <c r="G9035" s="2"/>
      <c r="H9035" s="6"/>
      <c r="I9035" s="9"/>
      <c r="J9035" s="9"/>
      <c r="K9035" s="9"/>
    </row>
    <row r="9036" spans="1:11" x14ac:dyDescent="0.25">
      <c r="A9036" s="2"/>
      <c r="B9036" s="2"/>
      <c r="C9036" s="2"/>
      <c r="E9036" s="2"/>
      <c r="G9036" s="2"/>
      <c r="H9036" s="6"/>
      <c r="I9036" s="9"/>
      <c r="J9036" s="9"/>
      <c r="K9036" s="9"/>
    </row>
    <row r="9037" spans="1:11" x14ac:dyDescent="0.25">
      <c r="A9037" s="2"/>
      <c r="B9037" s="2"/>
      <c r="C9037" s="2"/>
      <c r="E9037" s="2"/>
      <c r="G9037" s="2"/>
      <c r="H9037" s="6"/>
      <c r="I9037" s="9"/>
      <c r="J9037" s="9"/>
      <c r="K9037" s="9"/>
    </row>
    <row r="9038" spans="1:11" x14ac:dyDescent="0.25">
      <c r="A9038" s="2"/>
      <c r="B9038" s="2"/>
      <c r="C9038" s="2"/>
      <c r="E9038" s="2"/>
      <c r="G9038" s="2"/>
      <c r="H9038" s="6"/>
      <c r="I9038" s="9"/>
      <c r="J9038" s="9"/>
      <c r="K9038" s="9"/>
    </row>
    <row r="9039" spans="1:11" x14ac:dyDescent="0.25">
      <c r="A9039" s="2"/>
      <c r="B9039" s="2"/>
      <c r="C9039" s="2"/>
      <c r="E9039" s="2"/>
      <c r="G9039" s="2"/>
      <c r="H9039" s="6"/>
      <c r="I9039" s="9"/>
      <c r="J9039" s="9"/>
      <c r="K9039" s="9"/>
    </row>
    <row r="9040" spans="1:11" x14ac:dyDescent="0.25">
      <c r="A9040" s="2"/>
      <c r="B9040" s="2"/>
      <c r="C9040" s="2"/>
      <c r="E9040" s="2"/>
      <c r="G9040" s="2"/>
      <c r="H9040" s="6"/>
      <c r="I9040" s="9"/>
      <c r="J9040" s="9"/>
      <c r="K9040" s="9"/>
    </row>
    <row r="9041" spans="1:11" x14ac:dyDescent="0.25">
      <c r="A9041" s="2"/>
      <c r="B9041" s="2"/>
      <c r="C9041" s="2"/>
      <c r="E9041" s="2"/>
      <c r="G9041" s="2"/>
      <c r="H9041" s="6"/>
      <c r="I9041" s="9"/>
      <c r="J9041" s="9"/>
      <c r="K9041" s="9"/>
    </row>
    <row r="9042" spans="1:11" x14ac:dyDescent="0.25">
      <c r="A9042" s="2"/>
      <c r="B9042" s="2"/>
      <c r="C9042" s="2"/>
      <c r="E9042" s="2"/>
      <c r="G9042" s="2"/>
      <c r="H9042" s="6"/>
      <c r="I9042" s="9"/>
      <c r="J9042" s="9"/>
      <c r="K9042" s="9"/>
    </row>
    <row r="9043" spans="1:11" x14ac:dyDescent="0.25">
      <c r="A9043" s="2"/>
      <c r="B9043" s="2"/>
      <c r="C9043" s="2"/>
      <c r="E9043" s="2"/>
      <c r="G9043" s="2"/>
      <c r="H9043" s="6"/>
      <c r="I9043" s="9"/>
      <c r="J9043" s="9"/>
      <c r="K9043" s="9"/>
    </row>
    <row r="9044" spans="1:11" x14ac:dyDescent="0.25">
      <c r="A9044" s="2"/>
      <c r="B9044" s="2"/>
      <c r="C9044" s="2"/>
      <c r="E9044" s="2"/>
      <c r="G9044" s="2"/>
      <c r="H9044" s="6"/>
      <c r="I9044" s="9"/>
      <c r="J9044" s="9"/>
      <c r="K9044" s="9"/>
    </row>
    <row r="9045" spans="1:11" x14ac:dyDescent="0.25">
      <c r="A9045" s="2"/>
      <c r="B9045" s="2"/>
      <c r="C9045" s="2"/>
      <c r="E9045" s="2"/>
      <c r="G9045" s="2"/>
      <c r="H9045" s="6"/>
      <c r="I9045" s="9"/>
      <c r="J9045" s="9"/>
      <c r="K9045" s="9"/>
    </row>
    <row r="9046" spans="1:11" x14ac:dyDescent="0.25">
      <c r="A9046" s="2"/>
      <c r="B9046" s="2"/>
      <c r="C9046" s="2"/>
      <c r="E9046" s="2"/>
      <c r="G9046" s="2"/>
      <c r="H9046" s="6"/>
      <c r="I9046" s="9"/>
      <c r="J9046" s="9"/>
      <c r="K9046" s="9"/>
    </row>
    <row r="9047" spans="1:11" x14ac:dyDescent="0.25">
      <c r="A9047" s="2"/>
      <c r="B9047" s="2"/>
      <c r="C9047" s="2"/>
      <c r="E9047" s="2"/>
      <c r="G9047" s="2"/>
      <c r="H9047" s="6"/>
      <c r="I9047" s="9"/>
      <c r="J9047" s="9"/>
      <c r="K9047" s="9"/>
    </row>
    <row r="9048" spans="1:11" x14ac:dyDescent="0.25">
      <c r="A9048" s="2"/>
      <c r="B9048" s="2"/>
      <c r="C9048" s="2"/>
      <c r="E9048" s="2"/>
      <c r="G9048" s="2"/>
      <c r="H9048" s="6"/>
      <c r="I9048" s="9"/>
      <c r="J9048" s="9"/>
      <c r="K9048" s="9"/>
    </row>
    <row r="9049" spans="1:11" x14ac:dyDescent="0.25">
      <c r="A9049" s="2"/>
      <c r="B9049" s="2"/>
      <c r="C9049" s="2"/>
      <c r="E9049" s="2"/>
      <c r="G9049" s="2"/>
      <c r="H9049" s="6"/>
      <c r="I9049" s="9"/>
      <c r="J9049" s="9"/>
      <c r="K9049" s="9"/>
    </row>
    <row r="9050" spans="1:11" x14ac:dyDescent="0.25">
      <c r="A9050" s="2"/>
      <c r="B9050" s="2"/>
      <c r="C9050" s="2"/>
      <c r="E9050" s="2"/>
      <c r="G9050" s="2"/>
      <c r="H9050" s="6"/>
      <c r="I9050" s="9"/>
      <c r="J9050" s="9"/>
      <c r="K9050" s="9"/>
    </row>
    <row r="9051" spans="1:11" x14ac:dyDescent="0.25">
      <c r="A9051" s="2"/>
      <c r="B9051" s="2"/>
      <c r="C9051" s="2"/>
      <c r="E9051" s="2"/>
      <c r="G9051" s="2"/>
      <c r="H9051" s="6"/>
      <c r="I9051" s="9"/>
      <c r="J9051" s="9"/>
      <c r="K9051" s="9"/>
    </row>
    <row r="9052" spans="1:11" x14ac:dyDescent="0.25">
      <c r="A9052" s="2"/>
      <c r="B9052" s="2"/>
      <c r="C9052" s="2"/>
      <c r="E9052" s="2"/>
      <c r="G9052" s="2"/>
      <c r="H9052" s="6"/>
      <c r="I9052" s="9"/>
      <c r="J9052" s="9"/>
      <c r="K9052" s="9"/>
    </row>
    <row r="9053" spans="1:11" x14ac:dyDescent="0.25">
      <c r="A9053" s="2"/>
      <c r="B9053" s="2"/>
      <c r="C9053" s="2"/>
      <c r="E9053" s="2"/>
      <c r="G9053" s="2"/>
      <c r="H9053" s="6"/>
      <c r="I9053" s="9"/>
      <c r="J9053" s="9"/>
      <c r="K9053" s="9"/>
    </row>
    <row r="9054" spans="1:11" x14ac:dyDescent="0.25">
      <c r="A9054" s="2"/>
      <c r="B9054" s="2"/>
      <c r="C9054" s="2"/>
      <c r="E9054" s="2"/>
      <c r="G9054" s="2"/>
      <c r="H9054" s="6"/>
      <c r="I9054" s="9"/>
      <c r="J9054" s="9"/>
      <c r="K9054" s="9"/>
    </row>
    <row r="9055" spans="1:11" x14ac:dyDescent="0.25">
      <c r="A9055" s="2"/>
      <c r="B9055" s="2"/>
      <c r="C9055" s="2"/>
      <c r="E9055" s="2"/>
      <c r="G9055" s="2"/>
      <c r="H9055" s="6"/>
      <c r="I9055" s="9"/>
      <c r="J9055" s="9"/>
      <c r="K9055" s="9"/>
    </row>
    <row r="9056" spans="1:11" x14ac:dyDescent="0.25">
      <c r="A9056" s="2"/>
      <c r="B9056" s="2"/>
      <c r="C9056" s="2"/>
      <c r="E9056" s="2"/>
      <c r="G9056" s="2"/>
      <c r="H9056" s="6"/>
      <c r="I9056" s="9"/>
      <c r="J9056" s="9"/>
      <c r="K9056" s="9"/>
    </row>
    <row r="9057" spans="1:11" x14ac:dyDescent="0.25">
      <c r="A9057" s="2"/>
      <c r="B9057" s="2"/>
      <c r="C9057" s="2"/>
      <c r="E9057" s="2"/>
      <c r="G9057" s="2"/>
      <c r="H9057" s="6"/>
      <c r="I9057" s="9"/>
      <c r="J9057" s="9"/>
      <c r="K9057" s="9"/>
    </row>
    <row r="9058" spans="1:11" x14ac:dyDescent="0.25">
      <c r="A9058" s="2"/>
      <c r="B9058" s="2"/>
      <c r="C9058" s="2"/>
      <c r="E9058" s="2"/>
      <c r="G9058" s="2"/>
      <c r="H9058" s="6"/>
      <c r="I9058" s="9"/>
      <c r="J9058" s="9"/>
      <c r="K9058" s="9"/>
    </row>
    <row r="9059" spans="1:11" x14ac:dyDescent="0.25">
      <c r="A9059" s="2"/>
      <c r="B9059" s="2"/>
      <c r="C9059" s="2"/>
      <c r="E9059" s="2"/>
      <c r="G9059" s="2"/>
      <c r="H9059" s="6"/>
      <c r="I9059" s="9"/>
      <c r="J9059" s="9"/>
      <c r="K9059" s="9"/>
    </row>
    <row r="9060" spans="1:11" x14ac:dyDescent="0.25">
      <c r="A9060" s="2"/>
      <c r="B9060" s="2"/>
      <c r="C9060" s="2"/>
      <c r="E9060" s="2"/>
      <c r="G9060" s="2"/>
      <c r="H9060" s="6"/>
      <c r="I9060" s="9"/>
      <c r="J9060" s="9"/>
      <c r="K9060" s="9"/>
    </row>
    <row r="9061" spans="1:11" x14ac:dyDescent="0.25">
      <c r="A9061" s="2"/>
      <c r="B9061" s="2"/>
      <c r="C9061" s="2"/>
      <c r="E9061" s="2"/>
      <c r="G9061" s="2"/>
      <c r="H9061" s="6"/>
      <c r="I9061" s="9"/>
      <c r="J9061" s="9"/>
      <c r="K9061" s="9"/>
    </row>
    <row r="9062" spans="1:11" x14ac:dyDescent="0.25">
      <c r="A9062" s="2"/>
      <c r="B9062" s="2"/>
      <c r="C9062" s="2"/>
      <c r="E9062" s="2"/>
      <c r="G9062" s="2"/>
      <c r="H9062" s="6"/>
      <c r="I9062" s="9"/>
      <c r="J9062" s="9"/>
      <c r="K9062" s="9"/>
    </row>
    <row r="9063" spans="1:11" x14ac:dyDescent="0.25">
      <c r="A9063" s="2"/>
      <c r="B9063" s="2"/>
      <c r="C9063" s="2"/>
      <c r="E9063" s="2"/>
      <c r="G9063" s="2"/>
      <c r="H9063" s="6"/>
      <c r="I9063" s="9"/>
      <c r="J9063" s="9"/>
      <c r="K9063" s="9"/>
    </row>
    <row r="9064" spans="1:11" x14ac:dyDescent="0.25">
      <c r="A9064" s="2"/>
      <c r="B9064" s="2"/>
      <c r="C9064" s="2"/>
      <c r="E9064" s="2"/>
      <c r="G9064" s="2"/>
      <c r="H9064" s="6"/>
      <c r="I9064" s="9"/>
      <c r="J9064" s="9"/>
      <c r="K9064" s="9"/>
    </row>
    <row r="9065" spans="1:11" x14ac:dyDescent="0.25">
      <c r="A9065" s="2"/>
      <c r="B9065" s="2"/>
      <c r="C9065" s="2"/>
      <c r="E9065" s="2"/>
      <c r="G9065" s="2"/>
      <c r="H9065" s="6"/>
      <c r="I9065" s="9"/>
      <c r="J9065" s="9"/>
      <c r="K9065" s="9"/>
    </row>
    <row r="9066" spans="1:11" x14ac:dyDescent="0.25">
      <c r="A9066" s="2"/>
      <c r="B9066" s="2"/>
      <c r="C9066" s="2"/>
      <c r="E9066" s="2"/>
      <c r="G9066" s="2"/>
      <c r="H9066" s="6"/>
      <c r="I9066" s="9"/>
      <c r="J9066" s="9"/>
      <c r="K9066" s="9"/>
    </row>
    <row r="9067" spans="1:11" x14ac:dyDescent="0.25">
      <c r="A9067" s="2"/>
      <c r="B9067" s="2"/>
      <c r="C9067" s="2"/>
      <c r="E9067" s="2"/>
      <c r="G9067" s="2"/>
      <c r="H9067" s="6"/>
      <c r="I9067" s="9"/>
      <c r="J9067" s="9"/>
      <c r="K9067" s="9"/>
    </row>
    <row r="9068" spans="1:11" x14ac:dyDescent="0.25">
      <c r="A9068" s="2"/>
      <c r="B9068" s="2"/>
      <c r="C9068" s="2"/>
      <c r="E9068" s="2"/>
      <c r="G9068" s="2"/>
      <c r="H9068" s="6"/>
      <c r="I9068" s="9"/>
      <c r="J9068" s="9"/>
      <c r="K9068" s="9"/>
    </row>
    <row r="9069" spans="1:11" x14ac:dyDescent="0.25">
      <c r="A9069" s="2"/>
      <c r="B9069" s="2"/>
      <c r="C9069" s="2"/>
      <c r="E9069" s="2"/>
      <c r="G9069" s="2"/>
      <c r="H9069" s="6"/>
      <c r="I9069" s="9"/>
      <c r="J9069" s="9"/>
      <c r="K9069" s="9"/>
    </row>
    <row r="9070" spans="1:11" x14ac:dyDescent="0.25">
      <c r="A9070" s="2"/>
      <c r="B9070" s="2"/>
      <c r="C9070" s="2"/>
      <c r="E9070" s="2"/>
      <c r="G9070" s="2"/>
      <c r="H9070" s="6"/>
      <c r="I9070" s="9"/>
      <c r="J9070" s="9"/>
      <c r="K9070" s="9"/>
    </row>
    <row r="9071" spans="1:11" x14ac:dyDescent="0.25">
      <c r="A9071" s="2"/>
      <c r="B9071" s="2"/>
      <c r="C9071" s="2"/>
      <c r="E9071" s="2"/>
      <c r="G9071" s="2"/>
      <c r="H9071" s="6"/>
      <c r="I9071" s="9"/>
      <c r="J9071" s="9"/>
      <c r="K9071" s="9"/>
    </row>
    <row r="9072" spans="1:11" x14ac:dyDescent="0.25">
      <c r="A9072" s="2"/>
      <c r="B9072" s="2"/>
      <c r="C9072" s="2"/>
      <c r="E9072" s="2"/>
      <c r="G9072" s="2"/>
      <c r="H9072" s="6"/>
      <c r="I9072" s="9"/>
      <c r="J9072" s="9"/>
      <c r="K9072" s="9"/>
    </row>
    <row r="9073" spans="1:11" x14ac:dyDescent="0.25">
      <c r="A9073" s="2"/>
      <c r="B9073" s="2"/>
      <c r="C9073" s="2"/>
      <c r="E9073" s="2"/>
      <c r="G9073" s="2"/>
      <c r="H9073" s="6"/>
      <c r="I9073" s="9"/>
      <c r="J9073" s="9"/>
      <c r="K9073" s="9"/>
    </row>
    <row r="9074" spans="1:11" x14ac:dyDescent="0.25">
      <c r="A9074" s="2"/>
      <c r="B9074" s="2"/>
      <c r="C9074" s="2"/>
      <c r="E9074" s="2"/>
      <c r="G9074" s="2"/>
      <c r="H9074" s="6"/>
      <c r="I9074" s="9"/>
      <c r="J9074" s="9"/>
      <c r="K9074" s="9"/>
    </row>
    <row r="9075" spans="1:11" x14ac:dyDescent="0.25">
      <c r="A9075" s="2"/>
      <c r="B9075" s="2"/>
      <c r="C9075" s="2"/>
      <c r="E9075" s="2"/>
      <c r="G9075" s="2"/>
      <c r="H9075" s="6"/>
      <c r="I9075" s="9"/>
      <c r="J9075" s="9"/>
      <c r="K9075" s="9"/>
    </row>
    <row r="9076" spans="1:11" x14ac:dyDescent="0.25">
      <c r="A9076" s="2"/>
      <c r="B9076" s="2"/>
      <c r="C9076" s="2"/>
      <c r="E9076" s="2"/>
      <c r="G9076" s="2"/>
      <c r="H9076" s="6"/>
      <c r="I9076" s="9"/>
      <c r="J9076" s="9"/>
      <c r="K9076" s="9"/>
    </row>
    <row r="9077" spans="1:11" x14ac:dyDescent="0.25">
      <c r="A9077" s="2"/>
      <c r="B9077" s="2"/>
      <c r="C9077" s="2"/>
      <c r="E9077" s="2"/>
      <c r="G9077" s="2"/>
      <c r="H9077" s="6"/>
      <c r="I9077" s="9"/>
      <c r="J9077" s="9"/>
      <c r="K9077" s="9"/>
    </row>
    <row r="9078" spans="1:11" x14ac:dyDescent="0.25">
      <c r="A9078" s="2"/>
      <c r="B9078" s="2"/>
      <c r="C9078" s="2"/>
      <c r="E9078" s="2"/>
      <c r="G9078" s="2"/>
      <c r="H9078" s="6"/>
      <c r="I9078" s="9"/>
      <c r="J9078" s="9"/>
      <c r="K9078" s="9"/>
    </row>
    <row r="9079" spans="1:11" x14ac:dyDescent="0.25">
      <c r="A9079" s="2"/>
      <c r="B9079" s="2"/>
      <c r="C9079" s="2"/>
      <c r="E9079" s="2"/>
      <c r="G9079" s="2"/>
      <c r="H9079" s="6"/>
      <c r="I9079" s="9"/>
      <c r="J9079" s="9"/>
      <c r="K9079" s="9"/>
    </row>
    <row r="9080" spans="1:11" x14ac:dyDescent="0.25">
      <c r="A9080" s="2"/>
      <c r="B9080" s="2"/>
      <c r="C9080" s="2"/>
      <c r="E9080" s="2"/>
      <c r="G9080" s="2"/>
      <c r="H9080" s="6"/>
      <c r="I9080" s="9"/>
      <c r="J9080" s="9"/>
      <c r="K9080" s="9"/>
    </row>
    <row r="9081" spans="1:11" x14ac:dyDescent="0.25">
      <c r="A9081" s="2"/>
      <c r="B9081" s="2"/>
      <c r="C9081" s="2"/>
      <c r="E9081" s="2"/>
      <c r="G9081" s="2"/>
      <c r="H9081" s="6"/>
      <c r="I9081" s="9"/>
      <c r="J9081" s="9"/>
      <c r="K9081" s="9"/>
    </row>
    <row r="9082" spans="1:11" x14ac:dyDescent="0.25">
      <c r="A9082" s="2"/>
      <c r="B9082" s="2"/>
      <c r="C9082" s="2"/>
      <c r="E9082" s="2"/>
      <c r="G9082" s="2"/>
      <c r="H9082" s="6"/>
      <c r="I9082" s="9"/>
      <c r="J9082" s="9"/>
      <c r="K9082" s="9"/>
    </row>
    <row r="9083" spans="1:11" x14ac:dyDescent="0.25">
      <c r="A9083" s="2"/>
      <c r="B9083" s="2"/>
      <c r="C9083" s="2"/>
      <c r="E9083" s="2"/>
      <c r="G9083" s="2"/>
      <c r="H9083" s="6"/>
      <c r="I9083" s="9"/>
      <c r="J9083" s="9"/>
      <c r="K9083" s="9"/>
    </row>
    <row r="9084" spans="1:11" x14ac:dyDescent="0.25">
      <c r="A9084" s="2"/>
      <c r="B9084" s="2"/>
      <c r="C9084" s="2"/>
      <c r="E9084" s="2"/>
      <c r="G9084" s="2"/>
      <c r="H9084" s="6"/>
      <c r="I9084" s="9"/>
      <c r="J9084" s="9"/>
      <c r="K9084" s="9"/>
    </row>
    <row r="9085" spans="1:11" x14ac:dyDescent="0.25">
      <c r="A9085" s="2"/>
      <c r="B9085" s="2"/>
      <c r="C9085" s="2"/>
      <c r="E9085" s="2"/>
      <c r="G9085" s="2"/>
      <c r="H9085" s="6"/>
      <c r="I9085" s="9"/>
      <c r="J9085" s="9"/>
      <c r="K9085" s="9"/>
    </row>
    <row r="9086" spans="1:11" x14ac:dyDescent="0.25">
      <c r="A9086" s="2"/>
      <c r="B9086" s="2"/>
      <c r="C9086" s="2"/>
      <c r="E9086" s="2"/>
      <c r="G9086" s="2"/>
      <c r="H9086" s="6"/>
      <c r="I9086" s="9"/>
      <c r="J9086" s="9"/>
      <c r="K9086" s="9"/>
    </row>
    <row r="9087" spans="1:11" x14ac:dyDescent="0.25">
      <c r="A9087" s="2"/>
      <c r="B9087" s="2"/>
      <c r="C9087" s="2"/>
      <c r="E9087" s="2"/>
      <c r="G9087" s="2"/>
      <c r="H9087" s="6"/>
      <c r="I9087" s="9"/>
      <c r="J9087" s="9"/>
      <c r="K9087" s="9"/>
    </row>
    <row r="9088" spans="1:11" x14ac:dyDescent="0.25">
      <c r="A9088" s="2"/>
      <c r="B9088" s="2"/>
      <c r="C9088" s="2"/>
      <c r="E9088" s="2"/>
      <c r="G9088" s="2"/>
      <c r="H9088" s="6"/>
      <c r="I9088" s="9"/>
      <c r="J9088" s="9"/>
      <c r="K9088" s="9"/>
    </row>
    <row r="9089" spans="1:11" x14ac:dyDescent="0.25">
      <c r="A9089" s="2"/>
      <c r="B9089" s="2"/>
      <c r="C9089" s="2"/>
      <c r="E9089" s="2"/>
      <c r="G9089" s="2"/>
      <c r="H9089" s="6"/>
      <c r="I9089" s="9"/>
      <c r="J9089" s="9"/>
      <c r="K9089" s="9"/>
    </row>
    <row r="9090" spans="1:11" x14ac:dyDescent="0.25">
      <c r="A9090" s="2"/>
      <c r="B9090" s="2"/>
      <c r="C9090" s="2"/>
      <c r="E9090" s="2"/>
      <c r="G9090" s="2"/>
      <c r="H9090" s="6"/>
      <c r="I9090" s="9"/>
      <c r="J9090" s="9"/>
      <c r="K9090" s="9"/>
    </row>
    <row r="9091" spans="1:11" x14ac:dyDescent="0.25">
      <c r="A9091" s="2"/>
      <c r="B9091" s="2"/>
      <c r="C9091" s="2"/>
      <c r="E9091" s="2"/>
      <c r="G9091" s="2"/>
      <c r="H9091" s="6"/>
      <c r="I9091" s="9"/>
      <c r="J9091" s="9"/>
      <c r="K9091" s="9"/>
    </row>
    <row r="9092" spans="1:11" x14ac:dyDescent="0.25">
      <c r="A9092" s="2"/>
      <c r="B9092" s="2"/>
      <c r="C9092" s="2"/>
      <c r="E9092" s="2"/>
      <c r="G9092" s="2"/>
      <c r="H9092" s="6"/>
      <c r="I9092" s="9"/>
      <c r="J9092" s="9"/>
      <c r="K9092" s="9"/>
    </row>
    <row r="9093" spans="1:11" x14ac:dyDescent="0.25">
      <c r="A9093" s="2"/>
      <c r="B9093" s="2"/>
      <c r="C9093" s="2"/>
      <c r="E9093" s="2"/>
      <c r="G9093" s="2"/>
      <c r="H9093" s="6"/>
      <c r="I9093" s="9"/>
      <c r="J9093" s="9"/>
      <c r="K9093" s="9"/>
    </row>
    <row r="9094" spans="1:11" x14ac:dyDescent="0.25">
      <c r="A9094" s="2"/>
      <c r="B9094" s="2"/>
      <c r="C9094" s="2"/>
      <c r="E9094" s="2"/>
      <c r="G9094" s="2"/>
      <c r="H9094" s="6"/>
      <c r="I9094" s="9"/>
      <c r="J9094" s="9"/>
      <c r="K9094" s="9"/>
    </row>
    <row r="9095" spans="1:11" x14ac:dyDescent="0.25">
      <c r="A9095" s="2"/>
      <c r="B9095" s="2"/>
      <c r="C9095" s="2"/>
      <c r="E9095" s="2"/>
      <c r="G9095" s="2"/>
      <c r="H9095" s="6"/>
      <c r="I9095" s="9"/>
      <c r="J9095" s="9"/>
      <c r="K9095" s="9"/>
    </row>
    <row r="9096" spans="1:11" x14ac:dyDescent="0.25">
      <c r="A9096" s="2"/>
      <c r="B9096" s="2"/>
      <c r="C9096" s="2"/>
      <c r="E9096" s="2"/>
      <c r="G9096" s="2"/>
      <c r="H9096" s="6"/>
      <c r="I9096" s="9"/>
      <c r="J9096" s="9"/>
      <c r="K9096" s="9"/>
    </row>
    <row r="9097" spans="1:11" x14ac:dyDescent="0.25">
      <c r="A9097" s="2"/>
      <c r="B9097" s="2"/>
      <c r="C9097" s="2"/>
      <c r="E9097" s="2"/>
      <c r="G9097" s="2"/>
      <c r="H9097" s="6"/>
      <c r="I9097" s="9"/>
      <c r="J9097" s="9"/>
      <c r="K9097" s="9"/>
    </row>
    <row r="9098" spans="1:11" x14ac:dyDescent="0.25">
      <c r="A9098" s="2"/>
      <c r="B9098" s="2"/>
      <c r="C9098" s="2"/>
      <c r="E9098" s="2"/>
      <c r="G9098" s="2"/>
      <c r="H9098" s="6"/>
      <c r="I9098" s="9"/>
      <c r="J9098" s="9"/>
      <c r="K9098" s="9"/>
    </row>
    <row r="9099" spans="1:11" x14ac:dyDescent="0.25">
      <c r="A9099" s="2"/>
      <c r="B9099" s="2"/>
      <c r="C9099" s="2"/>
      <c r="E9099" s="2"/>
      <c r="G9099" s="2"/>
      <c r="H9099" s="6"/>
      <c r="I9099" s="9"/>
      <c r="J9099" s="9"/>
      <c r="K9099" s="9"/>
    </row>
    <row r="9100" spans="1:11" x14ac:dyDescent="0.25">
      <c r="A9100" s="2"/>
      <c r="B9100" s="2"/>
      <c r="C9100" s="2"/>
      <c r="E9100" s="2"/>
      <c r="G9100" s="2"/>
      <c r="H9100" s="6"/>
      <c r="I9100" s="9"/>
      <c r="J9100" s="9"/>
      <c r="K9100" s="9"/>
    </row>
    <row r="9101" spans="1:11" x14ac:dyDescent="0.25">
      <c r="A9101" s="2"/>
      <c r="B9101" s="2"/>
      <c r="C9101" s="2"/>
      <c r="E9101" s="2"/>
      <c r="G9101" s="2"/>
      <c r="H9101" s="6"/>
      <c r="I9101" s="9"/>
      <c r="J9101" s="9"/>
      <c r="K9101" s="9"/>
    </row>
    <row r="9102" spans="1:11" x14ac:dyDescent="0.25">
      <c r="A9102" s="2"/>
      <c r="B9102" s="2"/>
      <c r="C9102" s="2"/>
      <c r="E9102" s="2"/>
      <c r="G9102" s="2"/>
      <c r="H9102" s="6"/>
      <c r="I9102" s="9"/>
      <c r="J9102" s="9"/>
      <c r="K9102" s="9"/>
    </row>
    <row r="9103" spans="1:11" x14ac:dyDescent="0.25">
      <c r="A9103" s="2"/>
      <c r="B9103" s="2"/>
      <c r="C9103" s="2"/>
      <c r="E9103" s="2"/>
      <c r="G9103" s="2"/>
      <c r="H9103" s="6"/>
      <c r="I9103" s="9"/>
      <c r="J9103" s="9"/>
      <c r="K9103" s="9"/>
    </row>
    <row r="9104" spans="1:11" x14ac:dyDescent="0.25">
      <c r="A9104" s="2"/>
      <c r="B9104" s="2"/>
      <c r="C9104" s="2"/>
      <c r="E9104" s="2"/>
      <c r="G9104" s="2"/>
      <c r="H9104" s="6"/>
      <c r="I9104" s="9"/>
      <c r="J9104" s="9"/>
      <c r="K9104" s="9"/>
    </row>
    <row r="9105" spans="1:11" x14ac:dyDescent="0.25">
      <c r="A9105" s="2"/>
      <c r="B9105" s="2"/>
      <c r="C9105" s="2"/>
      <c r="E9105" s="2"/>
      <c r="G9105" s="2"/>
      <c r="H9105" s="6"/>
      <c r="I9105" s="9"/>
      <c r="J9105" s="9"/>
      <c r="K9105" s="9"/>
    </row>
    <row r="9106" spans="1:11" x14ac:dyDescent="0.25">
      <c r="A9106" s="2"/>
      <c r="B9106" s="2"/>
      <c r="C9106" s="2"/>
      <c r="E9106" s="2"/>
      <c r="G9106" s="2"/>
      <c r="H9106" s="6"/>
      <c r="I9106" s="9"/>
      <c r="J9106" s="9"/>
      <c r="K9106" s="9"/>
    </row>
    <row r="9107" spans="1:11" x14ac:dyDescent="0.25">
      <c r="A9107" s="2"/>
      <c r="B9107" s="2"/>
      <c r="C9107" s="2"/>
      <c r="E9107" s="2"/>
      <c r="G9107" s="2"/>
      <c r="H9107" s="6"/>
      <c r="I9107" s="9"/>
      <c r="J9107" s="9"/>
      <c r="K9107" s="9"/>
    </row>
    <row r="9108" spans="1:11" x14ac:dyDescent="0.25">
      <c r="A9108" s="2"/>
      <c r="B9108" s="2"/>
      <c r="C9108" s="2"/>
      <c r="E9108" s="2"/>
      <c r="G9108" s="2"/>
      <c r="H9108" s="6"/>
      <c r="I9108" s="9"/>
      <c r="J9108" s="9"/>
      <c r="K9108" s="9"/>
    </row>
    <row r="9109" spans="1:11" x14ac:dyDescent="0.25">
      <c r="A9109" s="2"/>
      <c r="B9109" s="2"/>
      <c r="C9109" s="2"/>
      <c r="E9109" s="2"/>
      <c r="G9109" s="2"/>
      <c r="H9109" s="6"/>
      <c r="I9109" s="9"/>
      <c r="J9109" s="9"/>
      <c r="K9109" s="9"/>
    </row>
    <row r="9110" spans="1:11" x14ac:dyDescent="0.25">
      <c r="A9110" s="2"/>
      <c r="B9110" s="2"/>
      <c r="C9110" s="2"/>
      <c r="E9110" s="2"/>
      <c r="G9110" s="2"/>
      <c r="H9110" s="6"/>
      <c r="I9110" s="9"/>
      <c r="J9110" s="9"/>
      <c r="K9110" s="9"/>
    </row>
    <row r="9111" spans="1:11" x14ac:dyDescent="0.25">
      <c r="A9111" s="2"/>
      <c r="B9111" s="2"/>
      <c r="C9111" s="2"/>
      <c r="E9111" s="2"/>
      <c r="G9111" s="2"/>
      <c r="H9111" s="6"/>
      <c r="I9111" s="9"/>
      <c r="J9111" s="9"/>
      <c r="K9111" s="9"/>
    </row>
    <row r="9112" spans="1:11" x14ac:dyDescent="0.25">
      <c r="A9112" s="2"/>
      <c r="B9112" s="2"/>
      <c r="C9112" s="2"/>
      <c r="E9112" s="2"/>
      <c r="G9112" s="2"/>
      <c r="H9112" s="6"/>
      <c r="I9112" s="9"/>
      <c r="J9112" s="9"/>
      <c r="K9112" s="9"/>
    </row>
    <row r="9113" spans="1:11" x14ac:dyDescent="0.25">
      <c r="A9113" s="2"/>
      <c r="B9113" s="2"/>
      <c r="C9113" s="2"/>
      <c r="E9113" s="2"/>
      <c r="G9113" s="2"/>
      <c r="H9113" s="6"/>
      <c r="I9113" s="9"/>
      <c r="J9113" s="9"/>
      <c r="K9113" s="9"/>
    </row>
    <row r="9114" spans="1:11" x14ac:dyDescent="0.25">
      <c r="A9114" s="2"/>
      <c r="B9114" s="2"/>
      <c r="C9114" s="2"/>
      <c r="E9114" s="2"/>
      <c r="G9114" s="2"/>
      <c r="H9114" s="6"/>
      <c r="I9114" s="9"/>
      <c r="J9114" s="9"/>
      <c r="K9114" s="9"/>
    </row>
    <row r="9115" spans="1:11" x14ac:dyDescent="0.25">
      <c r="A9115" s="2"/>
      <c r="B9115" s="2"/>
      <c r="C9115" s="2"/>
      <c r="E9115" s="2"/>
      <c r="G9115" s="2"/>
      <c r="H9115" s="6"/>
      <c r="I9115" s="9"/>
      <c r="J9115" s="9"/>
      <c r="K9115" s="9"/>
    </row>
    <row r="9116" spans="1:11" x14ac:dyDescent="0.25">
      <c r="A9116" s="2"/>
      <c r="B9116" s="2"/>
      <c r="C9116" s="2"/>
      <c r="E9116" s="2"/>
      <c r="G9116" s="2"/>
      <c r="H9116" s="6"/>
      <c r="I9116" s="9"/>
      <c r="J9116" s="9"/>
      <c r="K9116" s="9"/>
    </row>
    <row r="9117" spans="1:11" x14ac:dyDescent="0.25">
      <c r="A9117" s="2"/>
      <c r="B9117" s="2"/>
      <c r="C9117" s="2"/>
      <c r="E9117" s="2"/>
      <c r="G9117" s="2"/>
      <c r="H9117" s="6"/>
      <c r="I9117" s="9"/>
      <c r="J9117" s="9"/>
      <c r="K9117" s="9"/>
    </row>
    <row r="9118" spans="1:11" x14ac:dyDescent="0.25">
      <c r="A9118" s="2"/>
      <c r="B9118" s="2"/>
      <c r="C9118" s="2"/>
      <c r="E9118" s="2"/>
      <c r="G9118" s="2"/>
      <c r="H9118" s="6"/>
      <c r="I9118" s="9"/>
      <c r="J9118" s="9"/>
      <c r="K9118" s="9"/>
    </row>
    <row r="9119" spans="1:11" x14ac:dyDescent="0.25">
      <c r="A9119" s="2"/>
      <c r="B9119" s="2"/>
      <c r="C9119" s="2"/>
      <c r="E9119" s="2"/>
      <c r="G9119" s="2"/>
      <c r="H9119" s="6"/>
      <c r="I9119" s="9"/>
      <c r="J9119" s="9"/>
      <c r="K9119" s="9"/>
    </row>
    <row r="9120" spans="1:11" x14ac:dyDescent="0.25">
      <c r="A9120" s="2"/>
      <c r="B9120" s="2"/>
      <c r="C9120" s="2"/>
      <c r="E9120" s="2"/>
      <c r="G9120" s="2"/>
      <c r="H9120" s="6"/>
      <c r="I9120" s="9"/>
      <c r="J9120" s="9"/>
      <c r="K9120" s="9"/>
    </row>
    <row r="9121" spans="1:11" x14ac:dyDescent="0.25">
      <c r="A9121" s="2"/>
      <c r="B9121" s="2"/>
      <c r="C9121" s="2"/>
      <c r="E9121" s="2"/>
      <c r="G9121" s="2"/>
      <c r="H9121" s="6"/>
      <c r="I9121" s="9"/>
      <c r="J9121" s="9"/>
      <c r="K9121" s="9"/>
    </row>
    <row r="9122" spans="1:11" x14ac:dyDescent="0.25">
      <c r="A9122" s="2"/>
      <c r="B9122" s="2"/>
      <c r="C9122" s="2"/>
      <c r="E9122" s="2"/>
      <c r="G9122" s="2"/>
      <c r="H9122" s="6"/>
      <c r="I9122" s="9"/>
      <c r="J9122" s="9"/>
      <c r="K9122" s="9"/>
    </row>
    <row r="9123" spans="1:11" x14ac:dyDescent="0.25">
      <c r="A9123" s="2"/>
      <c r="B9123" s="2"/>
      <c r="C9123" s="2"/>
      <c r="E9123" s="2"/>
      <c r="G9123" s="2"/>
      <c r="H9123" s="6"/>
      <c r="I9123" s="9"/>
      <c r="J9123" s="9"/>
      <c r="K9123" s="9"/>
    </row>
    <row r="9124" spans="1:11" x14ac:dyDescent="0.25">
      <c r="A9124" s="2"/>
      <c r="B9124" s="2"/>
      <c r="C9124" s="2"/>
      <c r="E9124" s="2"/>
      <c r="G9124" s="2"/>
      <c r="H9124" s="6"/>
      <c r="I9124" s="9"/>
      <c r="J9124" s="9"/>
      <c r="K9124" s="9"/>
    </row>
    <row r="9125" spans="1:11" x14ac:dyDescent="0.25">
      <c r="A9125" s="2"/>
      <c r="B9125" s="2"/>
      <c r="C9125" s="2"/>
      <c r="E9125" s="2"/>
      <c r="G9125" s="2"/>
      <c r="H9125" s="6"/>
      <c r="I9125" s="9"/>
      <c r="J9125" s="9"/>
      <c r="K9125" s="9"/>
    </row>
    <row r="9126" spans="1:11" x14ac:dyDescent="0.25">
      <c r="A9126" s="2"/>
      <c r="B9126" s="2"/>
      <c r="C9126" s="2"/>
      <c r="E9126" s="2"/>
      <c r="G9126" s="2"/>
      <c r="H9126" s="6"/>
      <c r="I9126" s="9"/>
      <c r="J9126" s="9"/>
      <c r="K9126" s="9"/>
    </row>
    <row r="9127" spans="1:11" x14ac:dyDescent="0.25">
      <c r="A9127" s="2"/>
      <c r="B9127" s="2"/>
      <c r="C9127" s="2"/>
      <c r="E9127" s="2"/>
      <c r="G9127" s="2"/>
      <c r="H9127" s="6"/>
      <c r="I9127" s="9"/>
      <c r="J9127" s="9"/>
      <c r="K9127" s="9"/>
    </row>
    <row r="9128" spans="1:11" x14ac:dyDescent="0.25">
      <c r="A9128" s="2"/>
      <c r="B9128" s="2"/>
      <c r="C9128" s="2"/>
      <c r="E9128" s="2"/>
      <c r="G9128" s="2"/>
      <c r="H9128" s="6"/>
      <c r="I9128" s="9"/>
      <c r="J9128" s="9"/>
      <c r="K9128" s="9"/>
    </row>
    <row r="9129" spans="1:11" x14ac:dyDescent="0.25">
      <c r="A9129" s="2"/>
      <c r="B9129" s="2"/>
      <c r="C9129" s="2"/>
      <c r="E9129" s="2"/>
      <c r="G9129" s="2"/>
      <c r="H9129" s="6"/>
      <c r="I9129" s="9"/>
      <c r="J9129" s="9"/>
      <c r="K9129" s="9"/>
    </row>
    <row r="9130" spans="1:11" x14ac:dyDescent="0.25">
      <c r="A9130" s="2"/>
      <c r="B9130" s="2"/>
      <c r="C9130" s="2"/>
      <c r="E9130" s="2"/>
      <c r="G9130" s="2"/>
      <c r="H9130" s="6"/>
      <c r="I9130" s="9"/>
      <c r="J9130" s="9"/>
      <c r="K9130" s="9"/>
    </row>
    <row r="9131" spans="1:11" x14ac:dyDescent="0.25">
      <c r="A9131" s="2"/>
      <c r="B9131" s="2"/>
      <c r="C9131" s="2"/>
      <c r="E9131" s="2"/>
      <c r="G9131" s="2"/>
      <c r="H9131" s="6"/>
      <c r="I9131" s="9"/>
      <c r="J9131" s="9"/>
      <c r="K9131" s="9"/>
    </row>
    <row r="9132" spans="1:11" x14ac:dyDescent="0.25">
      <c r="A9132" s="2"/>
      <c r="B9132" s="2"/>
      <c r="C9132" s="2"/>
      <c r="E9132" s="2"/>
      <c r="G9132" s="2"/>
      <c r="H9132" s="6"/>
      <c r="I9132" s="9"/>
      <c r="J9132" s="9"/>
      <c r="K9132" s="9"/>
    </row>
    <row r="9133" spans="1:11" x14ac:dyDescent="0.25">
      <c r="A9133" s="2"/>
      <c r="B9133" s="2"/>
      <c r="C9133" s="2"/>
      <c r="E9133" s="2"/>
      <c r="G9133" s="2"/>
      <c r="H9133" s="6"/>
      <c r="I9133" s="9"/>
      <c r="J9133" s="9"/>
      <c r="K9133" s="9"/>
    </row>
    <row r="9134" spans="1:11" x14ac:dyDescent="0.25">
      <c r="A9134" s="2"/>
      <c r="B9134" s="2"/>
      <c r="C9134" s="2"/>
      <c r="E9134" s="2"/>
      <c r="G9134" s="2"/>
      <c r="H9134" s="6"/>
      <c r="I9134" s="9"/>
      <c r="J9134" s="9"/>
      <c r="K9134" s="9"/>
    </row>
    <row r="9135" spans="1:11" x14ac:dyDescent="0.25">
      <c r="A9135" s="2"/>
      <c r="B9135" s="2"/>
      <c r="C9135" s="2"/>
      <c r="E9135" s="2"/>
      <c r="G9135" s="2"/>
      <c r="H9135" s="6"/>
      <c r="I9135" s="9"/>
      <c r="J9135" s="9"/>
      <c r="K9135" s="9"/>
    </row>
    <row r="9136" spans="1:11" x14ac:dyDescent="0.25">
      <c r="A9136" s="2"/>
      <c r="B9136" s="2"/>
      <c r="C9136" s="2"/>
      <c r="E9136" s="2"/>
      <c r="G9136" s="2"/>
      <c r="H9136" s="6"/>
      <c r="I9136" s="9"/>
      <c r="J9136" s="9"/>
      <c r="K9136" s="9"/>
    </row>
    <row r="9137" spans="1:11" x14ac:dyDescent="0.25">
      <c r="A9137" s="2"/>
      <c r="B9137" s="2"/>
      <c r="C9137" s="2"/>
      <c r="E9137" s="2"/>
      <c r="G9137" s="2"/>
      <c r="H9137" s="6"/>
      <c r="I9137" s="9"/>
      <c r="J9137" s="9"/>
      <c r="K9137" s="9"/>
    </row>
    <row r="9138" spans="1:11" x14ac:dyDescent="0.25">
      <c r="A9138" s="2"/>
      <c r="B9138" s="2"/>
      <c r="C9138" s="2"/>
      <c r="E9138" s="2"/>
      <c r="G9138" s="2"/>
      <c r="H9138" s="6"/>
      <c r="I9138" s="9"/>
      <c r="J9138" s="9"/>
      <c r="K9138" s="9"/>
    </row>
    <row r="9139" spans="1:11" x14ac:dyDescent="0.25">
      <c r="A9139" s="2"/>
      <c r="B9139" s="2"/>
      <c r="C9139" s="2"/>
      <c r="E9139" s="2"/>
      <c r="G9139" s="2"/>
      <c r="H9139" s="6"/>
      <c r="I9139" s="9"/>
      <c r="J9139" s="9"/>
      <c r="K9139" s="9"/>
    </row>
    <row r="9140" spans="1:11" x14ac:dyDescent="0.25">
      <c r="A9140" s="2"/>
      <c r="B9140" s="2"/>
      <c r="C9140" s="2"/>
      <c r="E9140" s="2"/>
      <c r="G9140" s="2"/>
      <c r="H9140" s="6"/>
      <c r="I9140" s="9"/>
      <c r="J9140" s="9"/>
      <c r="K9140" s="9"/>
    </row>
    <row r="9141" spans="1:11" x14ac:dyDescent="0.25">
      <c r="A9141" s="2"/>
      <c r="B9141" s="2"/>
      <c r="C9141" s="2"/>
      <c r="E9141" s="2"/>
      <c r="G9141" s="2"/>
      <c r="H9141" s="6"/>
      <c r="I9141" s="9"/>
      <c r="J9141" s="9"/>
      <c r="K9141" s="9"/>
    </row>
    <row r="9142" spans="1:11" x14ac:dyDescent="0.25">
      <c r="A9142" s="2"/>
      <c r="B9142" s="2"/>
      <c r="C9142" s="2"/>
      <c r="E9142" s="2"/>
      <c r="G9142" s="2"/>
      <c r="H9142" s="6"/>
      <c r="I9142" s="9"/>
      <c r="J9142" s="9"/>
      <c r="K9142" s="9"/>
    </row>
    <row r="9143" spans="1:11" x14ac:dyDescent="0.25">
      <c r="A9143" s="2"/>
      <c r="B9143" s="2"/>
      <c r="C9143" s="2"/>
      <c r="E9143" s="2"/>
      <c r="G9143" s="2"/>
      <c r="H9143" s="6"/>
      <c r="I9143" s="9"/>
      <c r="J9143" s="9"/>
      <c r="K9143" s="9"/>
    </row>
    <row r="9144" spans="1:11" x14ac:dyDescent="0.25">
      <c r="A9144" s="2"/>
      <c r="B9144" s="2"/>
      <c r="C9144" s="2"/>
      <c r="E9144" s="2"/>
      <c r="G9144" s="2"/>
      <c r="H9144" s="6"/>
      <c r="I9144" s="9"/>
      <c r="J9144" s="9"/>
      <c r="K9144" s="9"/>
    </row>
    <row r="9145" spans="1:11" x14ac:dyDescent="0.25">
      <c r="A9145" s="2"/>
      <c r="B9145" s="2"/>
      <c r="C9145" s="2"/>
      <c r="E9145" s="2"/>
      <c r="G9145" s="2"/>
      <c r="H9145" s="6"/>
      <c r="I9145" s="9"/>
      <c r="J9145" s="9"/>
      <c r="K9145" s="9"/>
    </row>
    <row r="9146" spans="1:11" x14ac:dyDescent="0.25">
      <c r="A9146" s="2"/>
      <c r="B9146" s="2"/>
      <c r="C9146" s="2"/>
      <c r="E9146" s="2"/>
      <c r="G9146" s="2"/>
      <c r="H9146" s="6"/>
      <c r="I9146" s="9"/>
      <c r="J9146" s="9"/>
      <c r="K9146" s="9"/>
    </row>
    <row r="9147" spans="1:11" x14ac:dyDescent="0.25">
      <c r="A9147" s="2"/>
      <c r="B9147" s="2"/>
      <c r="C9147" s="2"/>
      <c r="E9147" s="2"/>
      <c r="G9147" s="2"/>
      <c r="H9147" s="6"/>
      <c r="I9147" s="9"/>
      <c r="J9147" s="9"/>
      <c r="K9147" s="9"/>
    </row>
    <row r="9148" spans="1:11" x14ac:dyDescent="0.25">
      <c r="A9148" s="2"/>
      <c r="B9148" s="2"/>
      <c r="C9148" s="2"/>
      <c r="E9148" s="2"/>
      <c r="G9148" s="2"/>
      <c r="H9148" s="6"/>
      <c r="I9148" s="9"/>
      <c r="J9148" s="9"/>
      <c r="K9148" s="9"/>
    </row>
    <row r="9149" spans="1:11" x14ac:dyDescent="0.25">
      <c r="A9149" s="2"/>
      <c r="B9149" s="2"/>
      <c r="C9149" s="2"/>
      <c r="E9149" s="2"/>
      <c r="G9149" s="2"/>
      <c r="H9149" s="6"/>
      <c r="I9149" s="9"/>
      <c r="J9149" s="9"/>
      <c r="K9149" s="9"/>
    </row>
    <row r="9150" spans="1:11" x14ac:dyDescent="0.25">
      <c r="A9150" s="2"/>
      <c r="B9150" s="2"/>
      <c r="C9150" s="2"/>
      <c r="E9150" s="2"/>
      <c r="G9150" s="2"/>
      <c r="H9150" s="6"/>
      <c r="I9150" s="9"/>
      <c r="J9150" s="9"/>
      <c r="K9150" s="9"/>
    </row>
    <row r="9151" spans="1:11" x14ac:dyDescent="0.25">
      <c r="A9151" s="2"/>
      <c r="B9151" s="2"/>
      <c r="C9151" s="2"/>
      <c r="E9151" s="2"/>
      <c r="G9151" s="2"/>
      <c r="H9151" s="6"/>
      <c r="I9151" s="9"/>
      <c r="J9151" s="9"/>
      <c r="K9151" s="9"/>
    </row>
    <row r="9152" spans="1:11" x14ac:dyDescent="0.25">
      <c r="A9152" s="2"/>
      <c r="B9152" s="2"/>
      <c r="C9152" s="2"/>
      <c r="E9152" s="2"/>
      <c r="G9152" s="2"/>
      <c r="H9152" s="6"/>
      <c r="I9152" s="9"/>
      <c r="J9152" s="9"/>
      <c r="K9152" s="9"/>
    </row>
    <row r="9153" spans="1:11" x14ac:dyDescent="0.25">
      <c r="A9153" s="2"/>
      <c r="B9153" s="2"/>
      <c r="C9153" s="2"/>
      <c r="E9153" s="2"/>
      <c r="G9153" s="2"/>
      <c r="H9153" s="6"/>
      <c r="I9153" s="9"/>
      <c r="J9153" s="9"/>
      <c r="K9153" s="9"/>
    </row>
    <row r="9154" spans="1:11" x14ac:dyDescent="0.25">
      <c r="A9154" s="2"/>
      <c r="B9154" s="2"/>
      <c r="C9154" s="2"/>
      <c r="E9154" s="2"/>
      <c r="G9154" s="2"/>
      <c r="H9154" s="6"/>
      <c r="I9154" s="9"/>
      <c r="J9154" s="9"/>
      <c r="K9154" s="9"/>
    </row>
    <row r="9155" spans="1:11" x14ac:dyDescent="0.25">
      <c r="A9155" s="2"/>
      <c r="B9155" s="2"/>
      <c r="C9155" s="2"/>
      <c r="E9155" s="2"/>
      <c r="G9155" s="2"/>
      <c r="H9155" s="6"/>
      <c r="I9155" s="9"/>
      <c r="J9155" s="9"/>
      <c r="K9155" s="9"/>
    </row>
    <row r="9156" spans="1:11" x14ac:dyDescent="0.25">
      <c r="A9156" s="2"/>
      <c r="B9156" s="2"/>
      <c r="C9156" s="2"/>
      <c r="E9156" s="2"/>
      <c r="G9156" s="2"/>
      <c r="H9156" s="6"/>
      <c r="I9156" s="9"/>
      <c r="J9156" s="9"/>
      <c r="K9156" s="9"/>
    </row>
    <row r="9157" spans="1:11" x14ac:dyDescent="0.25">
      <c r="A9157" s="2"/>
      <c r="B9157" s="2"/>
      <c r="C9157" s="2"/>
      <c r="E9157" s="2"/>
      <c r="G9157" s="2"/>
      <c r="H9157" s="6"/>
      <c r="I9157" s="9"/>
      <c r="J9157" s="9"/>
      <c r="K9157" s="9"/>
    </row>
    <row r="9158" spans="1:11" x14ac:dyDescent="0.25">
      <c r="A9158" s="2"/>
      <c r="B9158" s="2"/>
      <c r="C9158" s="2"/>
      <c r="E9158" s="2"/>
      <c r="G9158" s="2"/>
      <c r="H9158" s="6"/>
      <c r="I9158" s="9"/>
      <c r="J9158" s="9"/>
      <c r="K9158" s="9"/>
    </row>
    <row r="9159" spans="1:11" x14ac:dyDescent="0.25">
      <c r="A9159" s="2"/>
      <c r="B9159" s="2"/>
      <c r="C9159" s="2"/>
      <c r="E9159" s="2"/>
      <c r="G9159" s="2"/>
      <c r="H9159" s="6"/>
      <c r="I9159" s="9"/>
      <c r="J9159" s="9"/>
      <c r="K9159" s="9"/>
    </row>
    <row r="9160" spans="1:11" x14ac:dyDescent="0.25">
      <c r="A9160" s="2"/>
      <c r="B9160" s="2"/>
      <c r="C9160" s="2"/>
      <c r="E9160" s="2"/>
      <c r="G9160" s="2"/>
      <c r="H9160" s="6"/>
      <c r="I9160" s="9"/>
      <c r="J9160" s="9"/>
      <c r="K9160" s="9"/>
    </row>
    <row r="9161" spans="1:11" x14ac:dyDescent="0.25">
      <c r="A9161" s="2"/>
      <c r="B9161" s="2"/>
      <c r="C9161" s="2"/>
      <c r="E9161" s="2"/>
      <c r="G9161" s="2"/>
      <c r="H9161" s="6"/>
      <c r="I9161" s="9"/>
      <c r="J9161" s="9"/>
      <c r="K9161" s="9"/>
    </row>
    <row r="9162" spans="1:11" x14ac:dyDescent="0.25">
      <c r="A9162" s="2"/>
      <c r="B9162" s="2"/>
      <c r="C9162" s="2"/>
      <c r="E9162" s="2"/>
      <c r="G9162" s="2"/>
      <c r="H9162" s="6"/>
      <c r="I9162" s="9"/>
      <c r="J9162" s="9"/>
      <c r="K9162" s="9"/>
    </row>
    <row r="9163" spans="1:11" x14ac:dyDescent="0.25">
      <c r="A9163" s="2"/>
      <c r="B9163" s="2"/>
      <c r="C9163" s="2"/>
      <c r="E9163" s="2"/>
      <c r="G9163" s="2"/>
      <c r="H9163" s="6"/>
      <c r="I9163" s="9"/>
      <c r="J9163" s="9"/>
      <c r="K9163" s="9"/>
    </row>
    <row r="9164" spans="1:11" x14ac:dyDescent="0.25">
      <c r="A9164" s="2"/>
      <c r="B9164" s="2"/>
      <c r="C9164" s="2"/>
      <c r="E9164" s="2"/>
      <c r="G9164" s="2"/>
      <c r="H9164" s="6"/>
      <c r="I9164" s="9"/>
      <c r="J9164" s="9"/>
      <c r="K9164" s="9"/>
    </row>
    <row r="9165" spans="1:11" x14ac:dyDescent="0.25">
      <c r="A9165" s="2"/>
      <c r="B9165" s="2"/>
      <c r="C9165" s="2"/>
      <c r="E9165" s="2"/>
      <c r="G9165" s="2"/>
      <c r="H9165" s="6"/>
      <c r="I9165" s="9"/>
      <c r="J9165" s="9"/>
      <c r="K9165" s="9"/>
    </row>
    <row r="9166" spans="1:11" x14ac:dyDescent="0.25">
      <c r="A9166" s="2"/>
      <c r="B9166" s="2"/>
      <c r="C9166" s="2"/>
      <c r="E9166" s="2"/>
      <c r="G9166" s="2"/>
      <c r="H9166" s="6"/>
      <c r="I9166" s="9"/>
      <c r="J9166" s="9"/>
      <c r="K9166" s="9"/>
    </row>
    <row r="9167" spans="1:11" x14ac:dyDescent="0.25">
      <c r="A9167" s="2"/>
      <c r="B9167" s="2"/>
      <c r="C9167" s="2"/>
      <c r="E9167" s="2"/>
      <c r="G9167" s="2"/>
      <c r="H9167" s="6"/>
      <c r="I9167" s="9"/>
      <c r="J9167" s="9"/>
      <c r="K9167" s="9"/>
    </row>
    <row r="9168" spans="1:11" x14ac:dyDescent="0.25">
      <c r="A9168" s="2"/>
      <c r="B9168" s="2"/>
      <c r="C9168" s="2"/>
      <c r="E9168" s="2"/>
      <c r="G9168" s="2"/>
      <c r="H9168" s="6"/>
      <c r="I9168" s="9"/>
      <c r="J9168" s="9"/>
      <c r="K9168" s="9"/>
    </row>
    <row r="9169" spans="1:11" x14ac:dyDescent="0.25">
      <c r="A9169" s="2"/>
      <c r="B9169" s="2"/>
      <c r="C9169" s="2"/>
      <c r="E9169" s="2"/>
      <c r="G9169" s="2"/>
      <c r="H9169" s="6"/>
      <c r="I9169" s="9"/>
      <c r="J9169" s="9"/>
      <c r="K9169" s="9"/>
    </row>
    <row r="9170" spans="1:11" x14ac:dyDescent="0.25">
      <c r="A9170" s="2"/>
      <c r="B9170" s="2"/>
      <c r="C9170" s="2"/>
      <c r="E9170" s="2"/>
      <c r="G9170" s="2"/>
      <c r="H9170" s="6"/>
      <c r="I9170" s="9"/>
      <c r="J9170" s="9"/>
      <c r="K9170" s="9"/>
    </row>
    <row r="9171" spans="1:11" x14ac:dyDescent="0.25">
      <c r="A9171" s="2"/>
      <c r="B9171" s="2"/>
      <c r="C9171" s="2"/>
      <c r="E9171" s="2"/>
      <c r="G9171" s="2"/>
      <c r="H9171" s="6"/>
      <c r="I9171" s="9"/>
      <c r="J9171" s="9"/>
      <c r="K9171" s="9"/>
    </row>
    <row r="9172" spans="1:11" x14ac:dyDescent="0.25">
      <c r="A9172" s="2"/>
      <c r="B9172" s="2"/>
      <c r="C9172" s="2"/>
      <c r="E9172" s="2"/>
      <c r="G9172" s="2"/>
      <c r="H9172" s="6"/>
      <c r="I9172" s="9"/>
      <c r="J9172" s="9"/>
      <c r="K9172" s="9"/>
    </row>
    <row r="9173" spans="1:11" x14ac:dyDescent="0.25">
      <c r="A9173" s="2"/>
      <c r="B9173" s="2"/>
      <c r="C9173" s="2"/>
      <c r="E9173" s="2"/>
      <c r="G9173" s="2"/>
      <c r="H9173" s="6"/>
      <c r="I9173" s="9"/>
      <c r="J9173" s="9"/>
      <c r="K9173" s="9"/>
    </row>
    <row r="9174" spans="1:11" x14ac:dyDescent="0.25">
      <c r="A9174" s="2"/>
      <c r="B9174" s="2"/>
      <c r="C9174" s="2"/>
      <c r="E9174" s="2"/>
      <c r="G9174" s="2"/>
      <c r="H9174" s="6"/>
      <c r="I9174" s="9"/>
      <c r="J9174" s="9"/>
      <c r="K9174" s="9"/>
    </row>
    <row r="9175" spans="1:11" x14ac:dyDescent="0.25">
      <c r="A9175" s="2"/>
      <c r="B9175" s="2"/>
      <c r="C9175" s="2"/>
      <c r="E9175" s="2"/>
      <c r="G9175" s="2"/>
      <c r="H9175" s="6"/>
      <c r="I9175" s="9"/>
      <c r="J9175" s="9"/>
      <c r="K9175" s="9"/>
    </row>
    <row r="9176" spans="1:11" x14ac:dyDescent="0.25">
      <c r="A9176" s="2"/>
      <c r="B9176" s="2"/>
      <c r="C9176" s="2"/>
      <c r="E9176" s="2"/>
      <c r="G9176" s="2"/>
      <c r="H9176" s="6"/>
      <c r="I9176" s="9"/>
      <c r="J9176" s="9"/>
      <c r="K9176" s="9"/>
    </row>
    <row r="9177" spans="1:11" x14ac:dyDescent="0.25">
      <c r="A9177" s="2"/>
      <c r="B9177" s="2"/>
      <c r="C9177" s="2"/>
      <c r="E9177" s="2"/>
      <c r="G9177" s="2"/>
      <c r="H9177" s="6"/>
      <c r="I9177" s="9"/>
      <c r="J9177" s="9"/>
      <c r="K9177" s="9"/>
    </row>
    <row r="9178" spans="1:11" x14ac:dyDescent="0.25">
      <c r="A9178" s="2"/>
      <c r="B9178" s="2"/>
      <c r="C9178" s="2"/>
      <c r="E9178" s="2"/>
      <c r="G9178" s="2"/>
      <c r="H9178" s="6"/>
      <c r="I9178" s="9"/>
      <c r="J9178" s="9"/>
      <c r="K9178" s="9"/>
    </row>
    <row r="9179" spans="1:11" x14ac:dyDescent="0.25">
      <c r="A9179" s="2"/>
      <c r="B9179" s="2"/>
      <c r="C9179" s="2"/>
      <c r="E9179" s="2"/>
      <c r="G9179" s="2"/>
      <c r="H9179" s="6"/>
      <c r="I9179" s="9"/>
      <c r="J9179" s="9"/>
      <c r="K9179" s="9"/>
    </row>
    <row r="9180" spans="1:11" x14ac:dyDescent="0.25">
      <c r="A9180" s="2"/>
      <c r="B9180" s="2"/>
      <c r="C9180" s="2"/>
      <c r="E9180" s="2"/>
      <c r="G9180" s="2"/>
      <c r="H9180" s="6"/>
      <c r="I9180" s="9"/>
      <c r="J9180" s="9"/>
      <c r="K9180" s="9"/>
    </row>
    <row r="9181" spans="1:11" x14ac:dyDescent="0.25">
      <c r="A9181" s="2"/>
      <c r="B9181" s="2"/>
      <c r="C9181" s="2"/>
      <c r="E9181" s="2"/>
      <c r="G9181" s="2"/>
      <c r="H9181" s="6"/>
      <c r="I9181" s="9"/>
      <c r="J9181" s="9"/>
      <c r="K9181" s="9"/>
    </row>
    <row r="9182" spans="1:11" x14ac:dyDescent="0.25">
      <c r="A9182" s="2"/>
      <c r="B9182" s="2"/>
      <c r="C9182" s="2"/>
      <c r="E9182" s="2"/>
      <c r="G9182" s="2"/>
      <c r="H9182" s="6"/>
      <c r="I9182" s="9"/>
      <c r="J9182" s="9"/>
      <c r="K9182" s="9"/>
    </row>
    <row r="9183" spans="1:11" x14ac:dyDescent="0.25">
      <c r="A9183" s="2"/>
      <c r="B9183" s="2"/>
      <c r="C9183" s="2"/>
      <c r="E9183" s="2"/>
      <c r="G9183" s="2"/>
      <c r="H9183" s="6"/>
      <c r="I9183" s="9"/>
      <c r="J9183" s="9"/>
      <c r="K9183" s="9"/>
    </row>
    <row r="9184" spans="1:11" x14ac:dyDescent="0.25">
      <c r="A9184" s="2"/>
      <c r="B9184" s="2"/>
      <c r="C9184" s="2"/>
      <c r="E9184" s="2"/>
      <c r="G9184" s="2"/>
      <c r="H9184" s="6"/>
      <c r="I9184" s="9"/>
      <c r="J9184" s="9"/>
      <c r="K9184" s="9"/>
    </row>
    <row r="9185" spans="1:11" x14ac:dyDescent="0.25">
      <c r="A9185" s="2"/>
      <c r="B9185" s="2"/>
      <c r="C9185" s="2"/>
      <c r="E9185" s="2"/>
      <c r="G9185" s="2"/>
      <c r="H9185" s="6"/>
      <c r="I9185" s="9"/>
      <c r="J9185" s="9"/>
      <c r="K9185" s="9"/>
    </row>
    <row r="9186" spans="1:11" x14ac:dyDescent="0.25">
      <c r="A9186" s="2"/>
      <c r="B9186" s="2"/>
      <c r="C9186" s="2"/>
      <c r="E9186" s="2"/>
      <c r="G9186" s="2"/>
      <c r="H9186" s="6"/>
      <c r="I9186" s="9"/>
      <c r="J9186" s="9"/>
      <c r="K9186" s="9"/>
    </row>
    <row r="9187" spans="1:11" x14ac:dyDescent="0.25">
      <c r="A9187" s="2"/>
      <c r="B9187" s="2"/>
      <c r="C9187" s="2"/>
      <c r="E9187" s="2"/>
      <c r="G9187" s="2"/>
      <c r="H9187" s="6"/>
      <c r="I9187" s="9"/>
      <c r="J9187" s="9"/>
      <c r="K9187" s="9"/>
    </row>
    <row r="9188" spans="1:11" x14ac:dyDescent="0.25">
      <c r="A9188" s="2"/>
      <c r="B9188" s="2"/>
      <c r="C9188" s="2"/>
      <c r="E9188" s="2"/>
      <c r="G9188" s="2"/>
      <c r="H9188" s="6"/>
      <c r="I9188" s="9"/>
      <c r="J9188" s="9"/>
      <c r="K9188" s="9"/>
    </row>
    <row r="9189" spans="1:11" x14ac:dyDescent="0.25">
      <c r="A9189" s="2"/>
      <c r="B9189" s="2"/>
      <c r="C9189" s="2"/>
      <c r="E9189" s="2"/>
      <c r="G9189" s="2"/>
      <c r="H9189" s="6"/>
      <c r="I9189" s="9"/>
      <c r="J9189" s="9"/>
      <c r="K9189" s="9"/>
    </row>
    <row r="9190" spans="1:11" x14ac:dyDescent="0.25">
      <c r="A9190" s="2"/>
      <c r="B9190" s="2"/>
      <c r="C9190" s="2"/>
      <c r="E9190" s="2"/>
      <c r="G9190" s="2"/>
      <c r="H9190" s="6"/>
      <c r="I9190" s="9"/>
      <c r="J9190" s="9"/>
      <c r="K9190" s="9"/>
    </row>
    <row r="9191" spans="1:11" x14ac:dyDescent="0.25">
      <c r="A9191" s="2"/>
      <c r="B9191" s="2"/>
      <c r="C9191" s="2"/>
      <c r="E9191" s="2"/>
      <c r="G9191" s="2"/>
      <c r="H9191" s="6"/>
      <c r="I9191" s="9"/>
      <c r="J9191" s="9"/>
      <c r="K9191" s="9"/>
    </row>
    <row r="9192" spans="1:11" x14ac:dyDescent="0.25">
      <c r="A9192" s="2"/>
      <c r="B9192" s="2"/>
      <c r="C9192" s="2"/>
      <c r="E9192" s="2"/>
      <c r="G9192" s="2"/>
      <c r="H9192" s="6"/>
      <c r="I9192" s="9"/>
      <c r="J9192" s="9"/>
      <c r="K9192" s="9"/>
    </row>
    <row r="9193" spans="1:11" x14ac:dyDescent="0.25">
      <c r="A9193" s="2"/>
      <c r="B9193" s="2"/>
      <c r="C9193" s="2"/>
      <c r="E9193" s="2"/>
      <c r="G9193" s="2"/>
      <c r="H9193" s="6"/>
      <c r="I9193" s="9"/>
      <c r="J9193" s="9"/>
      <c r="K9193" s="9"/>
    </row>
    <row r="9194" spans="1:11" x14ac:dyDescent="0.25">
      <c r="A9194" s="2"/>
      <c r="B9194" s="2"/>
      <c r="C9194" s="2"/>
      <c r="E9194" s="2"/>
      <c r="G9194" s="2"/>
      <c r="H9194" s="6"/>
      <c r="I9194" s="9"/>
      <c r="J9194" s="9"/>
      <c r="K9194" s="9"/>
    </row>
    <row r="9195" spans="1:11" x14ac:dyDescent="0.25">
      <c r="A9195" s="2"/>
      <c r="B9195" s="2"/>
      <c r="C9195" s="2"/>
      <c r="E9195" s="2"/>
      <c r="G9195" s="2"/>
      <c r="H9195" s="6"/>
      <c r="I9195" s="9"/>
      <c r="J9195" s="9"/>
      <c r="K9195" s="9"/>
    </row>
    <row r="9196" spans="1:11" x14ac:dyDescent="0.25">
      <c r="A9196" s="2"/>
      <c r="B9196" s="2"/>
      <c r="C9196" s="2"/>
      <c r="E9196" s="2"/>
      <c r="G9196" s="2"/>
      <c r="H9196" s="6"/>
      <c r="I9196" s="9"/>
      <c r="J9196" s="9"/>
      <c r="K9196" s="9"/>
    </row>
    <row r="9197" spans="1:11" x14ac:dyDescent="0.25">
      <c r="A9197" s="2"/>
      <c r="B9197" s="2"/>
      <c r="C9197" s="2"/>
      <c r="E9197" s="2"/>
      <c r="G9197" s="2"/>
      <c r="H9197" s="6"/>
      <c r="I9197" s="9"/>
      <c r="J9197" s="9"/>
      <c r="K9197" s="9"/>
    </row>
    <row r="9198" spans="1:11" x14ac:dyDescent="0.25">
      <c r="A9198" s="2"/>
      <c r="B9198" s="2"/>
      <c r="C9198" s="2"/>
      <c r="E9198" s="2"/>
      <c r="G9198" s="2"/>
      <c r="H9198" s="6"/>
      <c r="I9198" s="9"/>
      <c r="J9198" s="9"/>
      <c r="K9198" s="9"/>
    </row>
    <row r="9199" spans="1:11" x14ac:dyDescent="0.25">
      <c r="A9199" s="2"/>
      <c r="B9199" s="2"/>
      <c r="C9199" s="2"/>
      <c r="E9199" s="2"/>
      <c r="G9199" s="2"/>
      <c r="H9199" s="6"/>
      <c r="I9199" s="9"/>
      <c r="J9199" s="9"/>
      <c r="K9199" s="9"/>
    </row>
    <row r="9200" spans="1:11" x14ac:dyDescent="0.25">
      <c r="A9200" s="2"/>
      <c r="B9200" s="2"/>
      <c r="C9200" s="2"/>
      <c r="E9200" s="2"/>
      <c r="G9200" s="2"/>
      <c r="H9200" s="6"/>
      <c r="I9200" s="9"/>
      <c r="J9200" s="9"/>
      <c r="K9200" s="9"/>
    </row>
    <row r="9201" spans="1:11" x14ac:dyDescent="0.25">
      <c r="A9201" s="2"/>
      <c r="B9201" s="2"/>
      <c r="C9201" s="2"/>
      <c r="E9201" s="2"/>
      <c r="G9201" s="2"/>
      <c r="H9201" s="6"/>
      <c r="I9201" s="9"/>
      <c r="J9201" s="9"/>
      <c r="K9201" s="9"/>
    </row>
    <row r="9202" spans="1:11" x14ac:dyDescent="0.25">
      <c r="A9202" s="2"/>
      <c r="B9202" s="2"/>
      <c r="C9202" s="2"/>
      <c r="E9202" s="2"/>
      <c r="G9202" s="2"/>
      <c r="H9202" s="6"/>
      <c r="I9202" s="9"/>
      <c r="J9202" s="9"/>
      <c r="K9202" s="9"/>
    </row>
    <row r="9203" spans="1:11" x14ac:dyDescent="0.25">
      <c r="A9203" s="2"/>
      <c r="B9203" s="2"/>
      <c r="C9203" s="2"/>
      <c r="E9203" s="2"/>
      <c r="G9203" s="2"/>
      <c r="H9203" s="6"/>
      <c r="I9203" s="9"/>
      <c r="J9203" s="9"/>
      <c r="K9203" s="9"/>
    </row>
    <row r="9204" spans="1:11" x14ac:dyDescent="0.25">
      <c r="A9204" s="2"/>
      <c r="B9204" s="2"/>
      <c r="C9204" s="2"/>
      <c r="E9204" s="2"/>
      <c r="G9204" s="2"/>
      <c r="H9204" s="6"/>
      <c r="I9204" s="9"/>
      <c r="J9204" s="9"/>
      <c r="K9204" s="9"/>
    </row>
    <row r="9205" spans="1:11" x14ac:dyDescent="0.25">
      <c r="A9205" s="2"/>
      <c r="B9205" s="2"/>
      <c r="C9205" s="2"/>
      <c r="E9205" s="2"/>
      <c r="G9205" s="2"/>
      <c r="H9205" s="6"/>
      <c r="I9205" s="9"/>
      <c r="J9205" s="9"/>
      <c r="K9205" s="9"/>
    </row>
    <row r="9206" spans="1:11" x14ac:dyDescent="0.25">
      <c r="A9206" s="2"/>
      <c r="B9206" s="2"/>
      <c r="C9206" s="2"/>
      <c r="E9206" s="2"/>
      <c r="G9206" s="2"/>
      <c r="H9206" s="6"/>
      <c r="I9206" s="9"/>
      <c r="J9206" s="9"/>
      <c r="K9206" s="9"/>
    </row>
    <row r="9207" spans="1:11" x14ac:dyDescent="0.25">
      <c r="A9207" s="2"/>
      <c r="B9207" s="2"/>
      <c r="C9207" s="2"/>
      <c r="E9207" s="2"/>
      <c r="G9207" s="2"/>
      <c r="H9207" s="6"/>
      <c r="I9207" s="9"/>
      <c r="J9207" s="9"/>
      <c r="K9207" s="9"/>
    </row>
    <row r="9208" spans="1:11" x14ac:dyDescent="0.25">
      <c r="A9208" s="2"/>
      <c r="B9208" s="2"/>
      <c r="C9208" s="2"/>
      <c r="E9208" s="2"/>
      <c r="G9208" s="2"/>
      <c r="H9208" s="6"/>
      <c r="I9208" s="9"/>
      <c r="J9208" s="9"/>
      <c r="K9208" s="9"/>
    </row>
    <row r="9209" spans="1:11" x14ac:dyDescent="0.25">
      <c r="A9209" s="2"/>
      <c r="B9209" s="2"/>
      <c r="C9209" s="2"/>
      <c r="E9209" s="2"/>
      <c r="G9209" s="2"/>
      <c r="H9209" s="6"/>
      <c r="I9209" s="9"/>
      <c r="J9209" s="9"/>
      <c r="K9209" s="9"/>
    </row>
    <row r="9210" spans="1:11" x14ac:dyDescent="0.25">
      <c r="A9210" s="2"/>
      <c r="B9210" s="2"/>
      <c r="C9210" s="2"/>
      <c r="E9210" s="2"/>
      <c r="G9210" s="2"/>
      <c r="H9210" s="6"/>
      <c r="I9210" s="9"/>
      <c r="J9210" s="9"/>
      <c r="K9210" s="9"/>
    </row>
    <row r="9211" spans="1:11" x14ac:dyDescent="0.25">
      <c r="A9211" s="2"/>
      <c r="B9211" s="2"/>
      <c r="C9211" s="2"/>
      <c r="E9211" s="2"/>
      <c r="G9211" s="2"/>
      <c r="H9211" s="6"/>
      <c r="I9211" s="9"/>
      <c r="J9211" s="9"/>
      <c r="K9211" s="9"/>
    </row>
    <row r="9212" spans="1:11" x14ac:dyDescent="0.25">
      <c r="A9212" s="2"/>
      <c r="B9212" s="2"/>
      <c r="C9212" s="2"/>
      <c r="E9212" s="2"/>
      <c r="G9212" s="2"/>
      <c r="H9212" s="6"/>
      <c r="I9212" s="9"/>
      <c r="J9212" s="9"/>
      <c r="K9212" s="9"/>
    </row>
    <row r="9213" spans="1:11" x14ac:dyDescent="0.25">
      <c r="A9213" s="2"/>
      <c r="B9213" s="2"/>
      <c r="C9213" s="2"/>
      <c r="E9213" s="2"/>
      <c r="G9213" s="2"/>
      <c r="H9213" s="6"/>
      <c r="I9213" s="9"/>
      <c r="J9213" s="9"/>
      <c r="K9213" s="9"/>
    </row>
    <row r="9214" spans="1:11" x14ac:dyDescent="0.25">
      <c r="A9214" s="2"/>
      <c r="B9214" s="2"/>
      <c r="C9214" s="2"/>
      <c r="E9214" s="2"/>
      <c r="G9214" s="2"/>
      <c r="H9214" s="6"/>
      <c r="I9214" s="9"/>
      <c r="J9214" s="9"/>
      <c r="K9214" s="9"/>
    </row>
    <row r="9215" spans="1:11" x14ac:dyDescent="0.25">
      <c r="A9215" s="2"/>
      <c r="B9215" s="2"/>
      <c r="C9215" s="2"/>
      <c r="E9215" s="2"/>
      <c r="G9215" s="2"/>
      <c r="H9215" s="6"/>
      <c r="I9215" s="9"/>
      <c r="J9215" s="9"/>
      <c r="K9215" s="9"/>
    </row>
    <row r="9216" spans="1:11" x14ac:dyDescent="0.25">
      <c r="A9216" s="2"/>
      <c r="B9216" s="2"/>
      <c r="C9216" s="2"/>
      <c r="E9216" s="2"/>
      <c r="G9216" s="2"/>
      <c r="H9216" s="6"/>
      <c r="I9216" s="9"/>
      <c r="J9216" s="9"/>
      <c r="K9216" s="9"/>
    </row>
    <row r="9217" spans="1:11" x14ac:dyDescent="0.25">
      <c r="A9217" s="2"/>
      <c r="B9217" s="2"/>
      <c r="C9217" s="2"/>
      <c r="E9217" s="2"/>
      <c r="G9217" s="2"/>
      <c r="H9217" s="6"/>
      <c r="I9217" s="9"/>
      <c r="J9217" s="9"/>
      <c r="K9217" s="9"/>
    </row>
    <row r="9218" spans="1:11" x14ac:dyDescent="0.25">
      <c r="A9218" s="2"/>
      <c r="B9218" s="2"/>
      <c r="C9218" s="2"/>
      <c r="E9218" s="2"/>
      <c r="G9218" s="2"/>
      <c r="H9218" s="6"/>
      <c r="I9218" s="9"/>
      <c r="J9218" s="9"/>
      <c r="K9218" s="9"/>
    </row>
    <row r="9219" spans="1:11" x14ac:dyDescent="0.25">
      <c r="A9219" s="2"/>
      <c r="B9219" s="2"/>
      <c r="C9219" s="2"/>
      <c r="E9219" s="2"/>
      <c r="G9219" s="2"/>
      <c r="H9219" s="6"/>
      <c r="I9219" s="9"/>
      <c r="J9219" s="9"/>
      <c r="K9219" s="9"/>
    </row>
    <row r="9220" spans="1:11" x14ac:dyDescent="0.25">
      <c r="A9220" s="2"/>
      <c r="B9220" s="2"/>
      <c r="C9220" s="2"/>
      <c r="E9220" s="2"/>
      <c r="G9220" s="2"/>
      <c r="H9220" s="6"/>
      <c r="I9220" s="9"/>
      <c r="J9220" s="9"/>
      <c r="K9220" s="9"/>
    </row>
    <row r="9221" spans="1:11" x14ac:dyDescent="0.25">
      <c r="A9221" s="2"/>
      <c r="B9221" s="2"/>
      <c r="C9221" s="2"/>
      <c r="E9221" s="2"/>
      <c r="G9221" s="2"/>
      <c r="H9221" s="6"/>
      <c r="I9221" s="9"/>
      <c r="J9221" s="9"/>
      <c r="K9221" s="9"/>
    </row>
    <row r="9222" spans="1:11" x14ac:dyDescent="0.25">
      <c r="A9222" s="2"/>
      <c r="B9222" s="2"/>
      <c r="C9222" s="2"/>
      <c r="E9222" s="2"/>
      <c r="G9222" s="2"/>
      <c r="H9222" s="6"/>
      <c r="I9222" s="9"/>
      <c r="J9222" s="9"/>
      <c r="K9222" s="9"/>
    </row>
    <row r="9223" spans="1:11" x14ac:dyDescent="0.25">
      <c r="A9223" s="2"/>
      <c r="B9223" s="2"/>
      <c r="C9223" s="2"/>
      <c r="E9223" s="2"/>
      <c r="G9223" s="2"/>
      <c r="H9223" s="6"/>
      <c r="I9223" s="9"/>
      <c r="J9223" s="9"/>
      <c r="K9223" s="9"/>
    </row>
    <row r="9224" spans="1:11" x14ac:dyDescent="0.25">
      <c r="A9224" s="2"/>
      <c r="B9224" s="2"/>
      <c r="C9224" s="2"/>
      <c r="E9224" s="2"/>
      <c r="G9224" s="2"/>
      <c r="H9224" s="6"/>
      <c r="I9224" s="9"/>
      <c r="J9224" s="9"/>
      <c r="K9224" s="9"/>
    </row>
    <row r="9225" spans="1:11" x14ac:dyDescent="0.25">
      <c r="A9225" s="2"/>
      <c r="B9225" s="2"/>
      <c r="C9225" s="2"/>
      <c r="E9225" s="2"/>
      <c r="G9225" s="2"/>
      <c r="H9225" s="6"/>
      <c r="I9225" s="9"/>
      <c r="J9225" s="9"/>
      <c r="K9225" s="9"/>
    </row>
    <row r="9226" spans="1:11" x14ac:dyDescent="0.25">
      <c r="A9226" s="2"/>
      <c r="B9226" s="2"/>
      <c r="C9226" s="2"/>
      <c r="E9226" s="2"/>
      <c r="G9226" s="2"/>
      <c r="H9226" s="6"/>
      <c r="I9226" s="9"/>
      <c r="J9226" s="9"/>
      <c r="K9226" s="9"/>
    </row>
    <row r="9227" spans="1:11" x14ac:dyDescent="0.25">
      <c r="A9227" s="2"/>
      <c r="B9227" s="2"/>
      <c r="C9227" s="2"/>
      <c r="E9227" s="2"/>
      <c r="G9227" s="2"/>
      <c r="H9227" s="6"/>
      <c r="I9227" s="9"/>
      <c r="J9227" s="9"/>
      <c r="K9227" s="9"/>
    </row>
    <row r="9228" spans="1:11" x14ac:dyDescent="0.25">
      <c r="A9228" s="2"/>
      <c r="B9228" s="2"/>
      <c r="C9228" s="2"/>
      <c r="E9228" s="2"/>
      <c r="G9228" s="2"/>
      <c r="H9228" s="6"/>
      <c r="I9228" s="9"/>
      <c r="J9228" s="9"/>
      <c r="K9228" s="9"/>
    </row>
    <row r="9229" spans="1:11" x14ac:dyDescent="0.25">
      <c r="A9229" s="2"/>
      <c r="B9229" s="2"/>
      <c r="C9229" s="2"/>
      <c r="E9229" s="2"/>
      <c r="G9229" s="2"/>
      <c r="H9229" s="6"/>
      <c r="I9229" s="9"/>
      <c r="J9229" s="9"/>
      <c r="K9229" s="9"/>
    </row>
    <row r="9230" spans="1:11" x14ac:dyDescent="0.25">
      <c r="A9230" s="2"/>
      <c r="B9230" s="2"/>
      <c r="C9230" s="2"/>
      <c r="E9230" s="2"/>
      <c r="G9230" s="2"/>
      <c r="H9230" s="6"/>
      <c r="I9230" s="9"/>
      <c r="J9230" s="9"/>
      <c r="K9230" s="9"/>
    </row>
    <row r="9231" spans="1:11" x14ac:dyDescent="0.25">
      <c r="A9231" s="2"/>
      <c r="B9231" s="2"/>
      <c r="C9231" s="2"/>
      <c r="E9231" s="2"/>
      <c r="G9231" s="2"/>
      <c r="H9231" s="6"/>
      <c r="I9231" s="9"/>
      <c r="J9231" s="9"/>
      <c r="K9231" s="9"/>
    </row>
    <row r="9232" spans="1:11" x14ac:dyDescent="0.25">
      <c r="A9232" s="2"/>
      <c r="B9232" s="2"/>
      <c r="C9232" s="2"/>
      <c r="E9232" s="2"/>
      <c r="G9232" s="2"/>
      <c r="H9232" s="6"/>
      <c r="I9232" s="9"/>
      <c r="J9232" s="9"/>
      <c r="K9232" s="9"/>
    </row>
    <row r="9233" spans="1:11" x14ac:dyDescent="0.25">
      <c r="A9233" s="2"/>
      <c r="B9233" s="2"/>
      <c r="C9233" s="2"/>
      <c r="E9233" s="2"/>
      <c r="G9233" s="2"/>
      <c r="H9233" s="6"/>
      <c r="I9233" s="9"/>
      <c r="J9233" s="9"/>
      <c r="K9233" s="9"/>
    </row>
    <row r="9234" spans="1:11" x14ac:dyDescent="0.25">
      <c r="A9234" s="2"/>
      <c r="B9234" s="2"/>
      <c r="C9234" s="2"/>
      <c r="E9234" s="2"/>
      <c r="G9234" s="2"/>
      <c r="H9234" s="6"/>
      <c r="I9234" s="9"/>
      <c r="J9234" s="9"/>
      <c r="K9234" s="9"/>
    </row>
    <row r="9235" spans="1:11" x14ac:dyDescent="0.25">
      <c r="A9235" s="2"/>
      <c r="B9235" s="2"/>
      <c r="C9235" s="2"/>
      <c r="E9235" s="2"/>
      <c r="G9235" s="2"/>
      <c r="H9235" s="6"/>
      <c r="I9235" s="9"/>
      <c r="J9235" s="9"/>
      <c r="K9235" s="9"/>
    </row>
    <row r="9236" spans="1:11" x14ac:dyDescent="0.25">
      <c r="A9236" s="2"/>
      <c r="B9236" s="2"/>
      <c r="C9236" s="2"/>
      <c r="E9236" s="2"/>
      <c r="G9236" s="2"/>
      <c r="H9236" s="6"/>
      <c r="I9236" s="9"/>
      <c r="J9236" s="9"/>
      <c r="K9236" s="9"/>
    </row>
    <row r="9237" spans="1:11" x14ac:dyDescent="0.25">
      <c r="A9237" s="2"/>
      <c r="B9237" s="2"/>
      <c r="C9237" s="2"/>
      <c r="E9237" s="2"/>
      <c r="G9237" s="2"/>
      <c r="H9237" s="6"/>
      <c r="I9237" s="9"/>
      <c r="J9237" s="9"/>
      <c r="K9237" s="9"/>
    </row>
    <row r="9238" spans="1:11" x14ac:dyDescent="0.25">
      <c r="A9238" s="2"/>
      <c r="B9238" s="2"/>
      <c r="C9238" s="2"/>
      <c r="E9238" s="2"/>
      <c r="G9238" s="2"/>
      <c r="H9238" s="6"/>
      <c r="I9238" s="9"/>
      <c r="J9238" s="9"/>
      <c r="K9238" s="9"/>
    </row>
    <row r="9239" spans="1:11" x14ac:dyDescent="0.25">
      <c r="A9239" s="2"/>
      <c r="B9239" s="2"/>
      <c r="C9239" s="2"/>
      <c r="E9239" s="2"/>
      <c r="G9239" s="2"/>
      <c r="H9239" s="6"/>
      <c r="I9239" s="9"/>
      <c r="J9239" s="9"/>
      <c r="K9239" s="9"/>
    </row>
    <row r="9240" spans="1:11" x14ac:dyDescent="0.25">
      <c r="A9240" s="2"/>
      <c r="B9240" s="2"/>
      <c r="C9240" s="2"/>
      <c r="E9240" s="2"/>
      <c r="G9240" s="2"/>
      <c r="H9240" s="6"/>
      <c r="I9240" s="9"/>
      <c r="J9240" s="9"/>
      <c r="K9240" s="9"/>
    </row>
    <row r="9241" spans="1:11" x14ac:dyDescent="0.25">
      <c r="A9241" s="2"/>
      <c r="B9241" s="2"/>
      <c r="C9241" s="2"/>
      <c r="E9241" s="2"/>
      <c r="G9241" s="2"/>
      <c r="H9241" s="6"/>
      <c r="I9241" s="9"/>
      <c r="J9241" s="9"/>
      <c r="K9241" s="9"/>
    </row>
    <row r="9242" spans="1:11" x14ac:dyDescent="0.25">
      <c r="A9242" s="2"/>
      <c r="B9242" s="2"/>
      <c r="C9242" s="2"/>
      <c r="E9242" s="2"/>
      <c r="G9242" s="2"/>
      <c r="H9242" s="6"/>
      <c r="I9242" s="9"/>
      <c r="J9242" s="9"/>
      <c r="K9242" s="9"/>
    </row>
    <row r="9243" spans="1:11" x14ac:dyDescent="0.25">
      <c r="A9243" s="2"/>
      <c r="B9243" s="2"/>
      <c r="C9243" s="2"/>
      <c r="E9243" s="2"/>
      <c r="G9243" s="2"/>
      <c r="H9243" s="6"/>
      <c r="I9243" s="9"/>
      <c r="J9243" s="9"/>
      <c r="K9243" s="9"/>
    </row>
    <row r="9244" spans="1:11" x14ac:dyDescent="0.25">
      <c r="A9244" s="2"/>
      <c r="B9244" s="2"/>
      <c r="C9244" s="2"/>
      <c r="E9244" s="2"/>
      <c r="G9244" s="2"/>
      <c r="H9244" s="6"/>
      <c r="I9244" s="9"/>
      <c r="J9244" s="9"/>
      <c r="K9244" s="9"/>
    </row>
    <row r="9245" spans="1:11" x14ac:dyDescent="0.25">
      <c r="A9245" s="2"/>
      <c r="B9245" s="2"/>
      <c r="C9245" s="2"/>
      <c r="E9245" s="2"/>
      <c r="G9245" s="2"/>
      <c r="H9245" s="6"/>
      <c r="I9245" s="9"/>
      <c r="J9245" s="9"/>
      <c r="K9245" s="9"/>
    </row>
    <row r="9246" spans="1:11" x14ac:dyDescent="0.25">
      <c r="A9246" s="2"/>
      <c r="B9246" s="2"/>
      <c r="C9246" s="2"/>
      <c r="E9246" s="2"/>
      <c r="G9246" s="2"/>
      <c r="H9246" s="6"/>
      <c r="I9246" s="9"/>
      <c r="J9246" s="9"/>
      <c r="K9246" s="9"/>
    </row>
    <row r="9247" spans="1:11" x14ac:dyDescent="0.25">
      <c r="A9247" s="2"/>
      <c r="B9247" s="2"/>
      <c r="C9247" s="2"/>
      <c r="E9247" s="2"/>
      <c r="G9247" s="2"/>
      <c r="H9247" s="6"/>
      <c r="I9247" s="9"/>
      <c r="J9247" s="9"/>
      <c r="K9247" s="9"/>
    </row>
    <row r="9248" spans="1:11" x14ac:dyDescent="0.25">
      <c r="A9248" s="2"/>
      <c r="B9248" s="2"/>
      <c r="C9248" s="2"/>
      <c r="E9248" s="2"/>
      <c r="G9248" s="2"/>
      <c r="H9248" s="6"/>
      <c r="I9248" s="9"/>
      <c r="J9248" s="9"/>
      <c r="K9248" s="9"/>
    </row>
    <row r="9249" spans="1:11" x14ac:dyDescent="0.25">
      <c r="A9249" s="2"/>
      <c r="B9249" s="2"/>
      <c r="C9249" s="2"/>
      <c r="E9249" s="2"/>
      <c r="G9249" s="2"/>
      <c r="H9249" s="6"/>
      <c r="I9249" s="9"/>
      <c r="J9249" s="9"/>
      <c r="K9249" s="9"/>
    </row>
    <row r="9250" spans="1:11" x14ac:dyDescent="0.25">
      <c r="A9250" s="2"/>
      <c r="B9250" s="2"/>
      <c r="C9250" s="2"/>
      <c r="E9250" s="2"/>
      <c r="G9250" s="2"/>
      <c r="H9250" s="6"/>
      <c r="I9250" s="9"/>
      <c r="J9250" s="9"/>
      <c r="K9250" s="9"/>
    </row>
    <row r="9251" spans="1:11" x14ac:dyDescent="0.25">
      <c r="A9251" s="2"/>
      <c r="B9251" s="2"/>
      <c r="C9251" s="2"/>
      <c r="E9251" s="2"/>
      <c r="G9251" s="2"/>
      <c r="H9251" s="6"/>
      <c r="I9251" s="9"/>
      <c r="J9251" s="9"/>
      <c r="K9251" s="9"/>
    </row>
    <row r="9252" spans="1:11" x14ac:dyDescent="0.25">
      <c r="A9252" s="2"/>
      <c r="B9252" s="2"/>
      <c r="C9252" s="2"/>
      <c r="E9252" s="2"/>
      <c r="G9252" s="2"/>
      <c r="H9252" s="6"/>
      <c r="I9252" s="9"/>
      <c r="J9252" s="9"/>
      <c r="K9252" s="9"/>
    </row>
    <row r="9253" spans="1:11" x14ac:dyDescent="0.25">
      <c r="A9253" s="2"/>
      <c r="B9253" s="2"/>
      <c r="C9253" s="2"/>
      <c r="E9253" s="2"/>
      <c r="G9253" s="2"/>
      <c r="H9253" s="6"/>
      <c r="I9253" s="9"/>
      <c r="J9253" s="9"/>
      <c r="K9253" s="9"/>
    </row>
    <row r="9254" spans="1:11" x14ac:dyDescent="0.25">
      <c r="A9254" s="2"/>
      <c r="B9254" s="2"/>
      <c r="C9254" s="2"/>
      <c r="E9254" s="2"/>
      <c r="G9254" s="2"/>
      <c r="H9254" s="6"/>
      <c r="I9254" s="9"/>
      <c r="J9254" s="9"/>
      <c r="K9254" s="9"/>
    </row>
    <row r="9255" spans="1:11" x14ac:dyDescent="0.25">
      <c r="A9255" s="2"/>
      <c r="B9255" s="2"/>
      <c r="C9255" s="2"/>
      <c r="E9255" s="2"/>
      <c r="G9255" s="2"/>
      <c r="H9255" s="6"/>
      <c r="I9255" s="9"/>
      <c r="J9255" s="9"/>
      <c r="K9255" s="9"/>
    </row>
    <row r="9256" spans="1:11" x14ac:dyDescent="0.25">
      <c r="A9256" s="2"/>
      <c r="B9256" s="2"/>
      <c r="C9256" s="2"/>
      <c r="E9256" s="2"/>
      <c r="G9256" s="2"/>
      <c r="H9256" s="6"/>
      <c r="I9256" s="9"/>
      <c r="J9256" s="9"/>
      <c r="K9256" s="9"/>
    </row>
    <row r="9257" spans="1:11" x14ac:dyDescent="0.25">
      <c r="A9257" s="2"/>
      <c r="B9257" s="2"/>
      <c r="C9257" s="2"/>
      <c r="E9257" s="2"/>
      <c r="G9257" s="2"/>
      <c r="H9257" s="6"/>
      <c r="I9257" s="9"/>
      <c r="J9257" s="9"/>
      <c r="K9257" s="9"/>
    </row>
    <row r="9258" spans="1:11" x14ac:dyDescent="0.25">
      <c r="A9258" s="2"/>
      <c r="B9258" s="2"/>
      <c r="C9258" s="2"/>
      <c r="E9258" s="2"/>
      <c r="G9258" s="2"/>
      <c r="H9258" s="6"/>
      <c r="I9258" s="9"/>
      <c r="J9258" s="9"/>
      <c r="K9258" s="9"/>
    </row>
    <row r="9259" spans="1:11" x14ac:dyDescent="0.25">
      <c r="A9259" s="2"/>
      <c r="B9259" s="2"/>
      <c r="C9259" s="2"/>
      <c r="E9259" s="2"/>
      <c r="G9259" s="2"/>
      <c r="H9259" s="6"/>
      <c r="I9259" s="9"/>
      <c r="J9259" s="9"/>
      <c r="K9259" s="9"/>
    </row>
    <row r="9260" spans="1:11" x14ac:dyDescent="0.25">
      <c r="A9260" s="2"/>
      <c r="B9260" s="2"/>
      <c r="C9260" s="2"/>
      <c r="E9260" s="2"/>
      <c r="G9260" s="2"/>
      <c r="H9260" s="6"/>
      <c r="I9260" s="9"/>
      <c r="J9260" s="9"/>
      <c r="K9260" s="9"/>
    </row>
    <row r="9261" spans="1:11" x14ac:dyDescent="0.25">
      <c r="A9261" s="2"/>
      <c r="B9261" s="2"/>
      <c r="C9261" s="2"/>
      <c r="E9261" s="2"/>
      <c r="G9261" s="2"/>
      <c r="H9261" s="6"/>
      <c r="I9261" s="9"/>
      <c r="J9261" s="9"/>
      <c r="K9261" s="9"/>
    </row>
    <row r="9262" spans="1:11" x14ac:dyDescent="0.25">
      <c r="A9262" s="2"/>
      <c r="B9262" s="2"/>
      <c r="C9262" s="2"/>
      <c r="E9262" s="2"/>
      <c r="G9262" s="2"/>
      <c r="H9262" s="6"/>
      <c r="I9262" s="9"/>
      <c r="J9262" s="9"/>
      <c r="K9262" s="9"/>
    </row>
    <row r="9263" spans="1:11" x14ac:dyDescent="0.25">
      <c r="A9263" s="2"/>
      <c r="B9263" s="2"/>
      <c r="C9263" s="2"/>
      <c r="E9263" s="2"/>
      <c r="G9263" s="2"/>
      <c r="H9263" s="6"/>
      <c r="I9263" s="9"/>
      <c r="J9263" s="9"/>
      <c r="K9263" s="9"/>
    </row>
    <row r="9264" spans="1:11" x14ac:dyDescent="0.25">
      <c r="A9264" s="2"/>
      <c r="B9264" s="2"/>
      <c r="C9264" s="2"/>
      <c r="E9264" s="2"/>
      <c r="G9264" s="2"/>
      <c r="H9264" s="6"/>
      <c r="I9264" s="9"/>
      <c r="J9264" s="9"/>
      <c r="K9264" s="9"/>
    </row>
    <row r="9265" spans="1:11" x14ac:dyDescent="0.25">
      <c r="A9265" s="2"/>
      <c r="B9265" s="2"/>
      <c r="C9265" s="2"/>
      <c r="E9265" s="2"/>
      <c r="G9265" s="2"/>
      <c r="H9265" s="6"/>
      <c r="I9265" s="9"/>
      <c r="J9265" s="9"/>
      <c r="K9265" s="9"/>
    </row>
    <row r="9266" spans="1:11" x14ac:dyDescent="0.25">
      <c r="A9266" s="2"/>
      <c r="B9266" s="2"/>
      <c r="C9266" s="2"/>
      <c r="E9266" s="2"/>
      <c r="G9266" s="2"/>
      <c r="H9266" s="6"/>
      <c r="I9266" s="9"/>
      <c r="J9266" s="9"/>
      <c r="K9266" s="9"/>
    </row>
    <row r="9267" spans="1:11" x14ac:dyDescent="0.25">
      <c r="A9267" s="2"/>
      <c r="B9267" s="2"/>
      <c r="C9267" s="2"/>
      <c r="E9267" s="2"/>
      <c r="G9267" s="2"/>
      <c r="H9267" s="6"/>
      <c r="I9267" s="9"/>
      <c r="J9267" s="9"/>
      <c r="K9267" s="9"/>
    </row>
    <row r="9268" spans="1:11" x14ac:dyDescent="0.25">
      <c r="A9268" s="2"/>
      <c r="B9268" s="2"/>
      <c r="C9268" s="2"/>
      <c r="E9268" s="2"/>
      <c r="G9268" s="2"/>
      <c r="H9268" s="6"/>
      <c r="I9268" s="9"/>
      <c r="J9268" s="9"/>
      <c r="K9268" s="9"/>
    </row>
    <row r="9269" spans="1:11" x14ac:dyDescent="0.25">
      <c r="A9269" s="2"/>
      <c r="B9269" s="2"/>
      <c r="C9269" s="2"/>
      <c r="E9269" s="2"/>
      <c r="G9269" s="2"/>
      <c r="H9269" s="6"/>
      <c r="I9269" s="9"/>
      <c r="J9269" s="9"/>
      <c r="K9269" s="9"/>
    </row>
    <row r="9270" spans="1:11" x14ac:dyDescent="0.25">
      <c r="A9270" s="2"/>
      <c r="B9270" s="2"/>
      <c r="C9270" s="2"/>
      <c r="E9270" s="2"/>
      <c r="G9270" s="2"/>
      <c r="H9270" s="6"/>
      <c r="I9270" s="9"/>
      <c r="J9270" s="9"/>
      <c r="K9270" s="9"/>
    </row>
    <row r="9271" spans="1:11" x14ac:dyDescent="0.25">
      <c r="A9271" s="2"/>
      <c r="B9271" s="2"/>
      <c r="C9271" s="2"/>
      <c r="E9271" s="2"/>
      <c r="G9271" s="2"/>
      <c r="H9271" s="6"/>
      <c r="I9271" s="9"/>
      <c r="J9271" s="9"/>
      <c r="K9271" s="9"/>
    </row>
    <row r="9272" spans="1:11" x14ac:dyDescent="0.25">
      <c r="A9272" s="2"/>
      <c r="B9272" s="2"/>
      <c r="C9272" s="2"/>
      <c r="E9272" s="2"/>
      <c r="G9272" s="2"/>
      <c r="H9272" s="6"/>
      <c r="I9272" s="9"/>
      <c r="J9272" s="9"/>
      <c r="K9272" s="9"/>
    </row>
    <row r="9273" spans="1:11" x14ac:dyDescent="0.25">
      <c r="A9273" s="2"/>
      <c r="B9273" s="2"/>
      <c r="C9273" s="2"/>
      <c r="E9273" s="2"/>
      <c r="G9273" s="2"/>
      <c r="H9273" s="6"/>
      <c r="I9273" s="9"/>
      <c r="J9273" s="9"/>
      <c r="K9273" s="9"/>
    </row>
    <row r="9274" spans="1:11" x14ac:dyDescent="0.25">
      <c r="A9274" s="2"/>
      <c r="B9274" s="2"/>
      <c r="C9274" s="2"/>
      <c r="E9274" s="2"/>
      <c r="G9274" s="2"/>
      <c r="H9274" s="6"/>
      <c r="I9274" s="9"/>
      <c r="J9274" s="9"/>
      <c r="K9274" s="9"/>
    </row>
    <row r="9275" spans="1:11" x14ac:dyDescent="0.25">
      <c r="A9275" s="2"/>
      <c r="B9275" s="2"/>
      <c r="C9275" s="2"/>
      <c r="E9275" s="2"/>
      <c r="G9275" s="2"/>
      <c r="H9275" s="6"/>
      <c r="I9275" s="9"/>
      <c r="J9275" s="9"/>
      <c r="K9275" s="9"/>
    </row>
    <row r="9276" spans="1:11" x14ac:dyDescent="0.25">
      <c r="A9276" s="2"/>
      <c r="B9276" s="2"/>
      <c r="C9276" s="2"/>
      <c r="E9276" s="2"/>
      <c r="G9276" s="2"/>
      <c r="H9276" s="6"/>
      <c r="I9276" s="9"/>
      <c r="J9276" s="9"/>
      <c r="K9276" s="9"/>
    </row>
    <row r="9277" spans="1:11" x14ac:dyDescent="0.25">
      <c r="A9277" s="2"/>
      <c r="B9277" s="2"/>
      <c r="C9277" s="2"/>
      <c r="E9277" s="2"/>
      <c r="G9277" s="2"/>
      <c r="H9277" s="6"/>
      <c r="I9277" s="9"/>
      <c r="J9277" s="9"/>
      <c r="K9277" s="9"/>
    </row>
    <row r="9278" spans="1:11" x14ac:dyDescent="0.25">
      <c r="A9278" s="2"/>
      <c r="B9278" s="2"/>
      <c r="C9278" s="2"/>
      <c r="E9278" s="2"/>
      <c r="G9278" s="2"/>
      <c r="H9278" s="6"/>
      <c r="I9278" s="9"/>
      <c r="J9278" s="9"/>
      <c r="K9278" s="9"/>
    </row>
    <row r="9279" spans="1:11" x14ac:dyDescent="0.25">
      <c r="A9279" s="2"/>
      <c r="B9279" s="2"/>
      <c r="C9279" s="2"/>
      <c r="E9279" s="2"/>
      <c r="G9279" s="2"/>
      <c r="H9279" s="6"/>
      <c r="I9279" s="9"/>
      <c r="J9279" s="9"/>
      <c r="K9279" s="9"/>
    </row>
    <row r="9280" spans="1:11" x14ac:dyDescent="0.25">
      <c r="A9280" s="2"/>
      <c r="B9280" s="2"/>
      <c r="C9280" s="2"/>
      <c r="E9280" s="2"/>
      <c r="G9280" s="2"/>
      <c r="H9280" s="6"/>
      <c r="I9280" s="9"/>
      <c r="J9280" s="9"/>
      <c r="K9280" s="9"/>
    </row>
    <row r="9281" spans="1:11" x14ac:dyDescent="0.25">
      <c r="A9281" s="2"/>
      <c r="B9281" s="2"/>
      <c r="C9281" s="2"/>
      <c r="E9281" s="2"/>
      <c r="G9281" s="2"/>
      <c r="H9281" s="6"/>
      <c r="I9281" s="9"/>
      <c r="J9281" s="9"/>
      <c r="K9281" s="9"/>
    </row>
    <row r="9282" spans="1:11" x14ac:dyDescent="0.25">
      <c r="A9282" s="2"/>
      <c r="B9282" s="2"/>
      <c r="C9282" s="2"/>
      <c r="E9282" s="2"/>
      <c r="G9282" s="2"/>
      <c r="H9282" s="6"/>
      <c r="I9282" s="9"/>
      <c r="J9282" s="9"/>
      <c r="K9282" s="9"/>
    </row>
    <row r="9283" spans="1:11" x14ac:dyDescent="0.25">
      <c r="A9283" s="2"/>
      <c r="B9283" s="2"/>
      <c r="C9283" s="2"/>
      <c r="E9283" s="2"/>
      <c r="G9283" s="2"/>
      <c r="H9283" s="6"/>
      <c r="I9283" s="9"/>
      <c r="J9283" s="9"/>
      <c r="K9283" s="9"/>
    </row>
    <row r="9284" spans="1:11" x14ac:dyDescent="0.25">
      <c r="A9284" s="2"/>
      <c r="B9284" s="2"/>
      <c r="C9284" s="2"/>
      <c r="E9284" s="2"/>
      <c r="G9284" s="2"/>
      <c r="H9284" s="6"/>
      <c r="I9284" s="9"/>
      <c r="J9284" s="9"/>
      <c r="K9284" s="9"/>
    </row>
    <row r="9285" spans="1:11" x14ac:dyDescent="0.25">
      <c r="A9285" s="2"/>
      <c r="B9285" s="2"/>
      <c r="C9285" s="2"/>
      <c r="E9285" s="2"/>
      <c r="G9285" s="2"/>
      <c r="H9285" s="6"/>
      <c r="I9285" s="9"/>
      <c r="J9285" s="9"/>
      <c r="K9285" s="9"/>
    </row>
    <row r="9286" spans="1:11" x14ac:dyDescent="0.25">
      <c r="A9286" s="2"/>
      <c r="B9286" s="2"/>
      <c r="C9286" s="2"/>
      <c r="E9286" s="2"/>
      <c r="G9286" s="2"/>
      <c r="H9286" s="6"/>
      <c r="I9286" s="9"/>
      <c r="J9286" s="9"/>
      <c r="K9286" s="9"/>
    </row>
    <row r="9287" spans="1:11" x14ac:dyDescent="0.25">
      <c r="A9287" s="2"/>
      <c r="B9287" s="2"/>
      <c r="C9287" s="2"/>
      <c r="E9287" s="2"/>
      <c r="G9287" s="2"/>
      <c r="H9287" s="6"/>
      <c r="I9287" s="9"/>
      <c r="J9287" s="9"/>
      <c r="K9287" s="9"/>
    </row>
    <row r="9288" spans="1:11" x14ac:dyDescent="0.25">
      <c r="A9288" s="2"/>
      <c r="B9288" s="2"/>
      <c r="C9288" s="2"/>
      <c r="E9288" s="2"/>
      <c r="G9288" s="2"/>
      <c r="H9288" s="6"/>
      <c r="I9288" s="9"/>
      <c r="J9288" s="9"/>
      <c r="K9288" s="9"/>
    </row>
    <row r="9289" spans="1:11" x14ac:dyDescent="0.25">
      <c r="A9289" s="2"/>
      <c r="B9289" s="2"/>
      <c r="C9289" s="2"/>
      <c r="E9289" s="2"/>
      <c r="G9289" s="2"/>
      <c r="H9289" s="6"/>
      <c r="I9289" s="9"/>
      <c r="J9289" s="9"/>
      <c r="K9289" s="9"/>
    </row>
    <row r="9290" spans="1:11" x14ac:dyDescent="0.25">
      <c r="A9290" s="2"/>
      <c r="B9290" s="2"/>
      <c r="C9290" s="2"/>
      <c r="E9290" s="2"/>
      <c r="G9290" s="2"/>
      <c r="H9290" s="6"/>
      <c r="I9290" s="9"/>
      <c r="J9290" s="9"/>
      <c r="K9290" s="9"/>
    </row>
    <row r="9291" spans="1:11" x14ac:dyDescent="0.25">
      <c r="A9291" s="2"/>
      <c r="B9291" s="2"/>
      <c r="C9291" s="2"/>
      <c r="E9291" s="2"/>
      <c r="G9291" s="2"/>
      <c r="H9291" s="6"/>
      <c r="I9291" s="9"/>
      <c r="J9291" s="9"/>
      <c r="K9291" s="9"/>
    </row>
    <row r="9292" spans="1:11" x14ac:dyDescent="0.25">
      <c r="A9292" s="2"/>
      <c r="B9292" s="2"/>
      <c r="C9292" s="2"/>
      <c r="E9292" s="2"/>
      <c r="G9292" s="2"/>
      <c r="H9292" s="6"/>
      <c r="I9292" s="9"/>
      <c r="J9292" s="9"/>
      <c r="K9292" s="9"/>
    </row>
    <row r="9293" spans="1:11" x14ac:dyDescent="0.25">
      <c r="A9293" s="2"/>
      <c r="B9293" s="2"/>
      <c r="C9293" s="2"/>
      <c r="E9293" s="2"/>
      <c r="G9293" s="2"/>
      <c r="H9293" s="6"/>
      <c r="I9293" s="9"/>
      <c r="J9293" s="9"/>
      <c r="K9293" s="9"/>
    </row>
    <row r="9294" spans="1:11" x14ac:dyDescent="0.25">
      <c r="A9294" s="2"/>
      <c r="B9294" s="2"/>
      <c r="C9294" s="2"/>
      <c r="E9294" s="2"/>
      <c r="G9294" s="2"/>
      <c r="H9294" s="6"/>
      <c r="I9294" s="9"/>
      <c r="J9294" s="9"/>
      <c r="K9294" s="9"/>
    </row>
    <row r="9295" spans="1:11" x14ac:dyDescent="0.25">
      <c r="A9295" s="2"/>
      <c r="B9295" s="2"/>
      <c r="C9295" s="2"/>
      <c r="E9295" s="2"/>
      <c r="G9295" s="2"/>
      <c r="H9295" s="6"/>
      <c r="I9295" s="9"/>
      <c r="J9295" s="9"/>
      <c r="K9295" s="9"/>
    </row>
    <row r="9296" spans="1:11" x14ac:dyDescent="0.25">
      <c r="A9296" s="2"/>
      <c r="B9296" s="2"/>
      <c r="C9296" s="2"/>
      <c r="E9296" s="2"/>
      <c r="G9296" s="2"/>
      <c r="H9296" s="6"/>
      <c r="I9296" s="9"/>
      <c r="J9296" s="9"/>
      <c r="K9296" s="9"/>
    </row>
    <row r="9297" spans="1:11" x14ac:dyDescent="0.25">
      <c r="A9297" s="2"/>
      <c r="B9297" s="2"/>
      <c r="C9297" s="2"/>
      <c r="E9297" s="2"/>
      <c r="G9297" s="2"/>
      <c r="H9297" s="6"/>
      <c r="I9297" s="9"/>
      <c r="J9297" s="9"/>
      <c r="K9297" s="9"/>
    </row>
    <row r="9298" spans="1:11" x14ac:dyDescent="0.25">
      <c r="A9298" s="2"/>
      <c r="B9298" s="2"/>
      <c r="C9298" s="2"/>
      <c r="E9298" s="2"/>
      <c r="G9298" s="2"/>
      <c r="H9298" s="6"/>
      <c r="I9298" s="9"/>
      <c r="J9298" s="9"/>
      <c r="K9298" s="9"/>
    </row>
    <row r="9299" spans="1:11" x14ac:dyDescent="0.25">
      <c r="A9299" s="2"/>
      <c r="B9299" s="2"/>
      <c r="C9299" s="2"/>
      <c r="E9299" s="2"/>
      <c r="G9299" s="2"/>
      <c r="H9299" s="6"/>
      <c r="I9299" s="9"/>
      <c r="J9299" s="9"/>
      <c r="K9299" s="9"/>
    </row>
    <row r="9300" spans="1:11" x14ac:dyDescent="0.25">
      <c r="A9300" s="2"/>
      <c r="B9300" s="2"/>
      <c r="C9300" s="2"/>
      <c r="E9300" s="2"/>
      <c r="G9300" s="2"/>
      <c r="H9300" s="6"/>
      <c r="I9300" s="9"/>
      <c r="J9300" s="9"/>
      <c r="K9300" s="9"/>
    </row>
    <row r="9301" spans="1:11" x14ac:dyDescent="0.25">
      <c r="A9301" s="2"/>
      <c r="B9301" s="2"/>
      <c r="C9301" s="2"/>
      <c r="E9301" s="2"/>
      <c r="G9301" s="2"/>
      <c r="H9301" s="6"/>
      <c r="I9301" s="9"/>
      <c r="J9301" s="9"/>
      <c r="K9301" s="9"/>
    </row>
    <row r="9302" spans="1:11" x14ac:dyDescent="0.25">
      <c r="A9302" s="2"/>
      <c r="B9302" s="2"/>
      <c r="C9302" s="2"/>
      <c r="E9302" s="2"/>
      <c r="G9302" s="2"/>
      <c r="H9302" s="6"/>
      <c r="I9302" s="9"/>
      <c r="J9302" s="9"/>
      <c r="K9302" s="9"/>
    </row>
    <row r="9303" spans="1:11" x14ac:dyDescent="0.25">
      <c r="A9303" s="2"/>
      <c r="B9303" s="2"/>
      <c r="C9303" s="2"/>
      <c r="E9303" s="2"/>
      <c r="G9303" s="2"/>
      <c r="H9303" s="6"/>
      <c r="I9303" s="9"/>
      <c r="J9303" s="9"/>
      <c r="K9303" s="9"/>
    </row>
    <row r="9304" spans="1:11" x14ac:dyDescent="0.25">
      <c r="A9304" s="2"/>
      <c r="B9304" s="2"/>
      <c r="C9304" s="2"/>
      <c r="E9304" s="2"/>
      <c r="G9304" s="2"/>
      <c r="H9304" s="6"/>
      <c r="I9304" s="9"/>
      <c r="J9304" s="9"/>
      <c r="K9304" s="9"/>
    </row>
    <row r="9305" spans="1:11" x14ac:dyDescent="0.25">
      <c r="A9305" s="2"/>
      <c r="B9305" s="2"/>
      <c r="C9305" s="2"/>
      <c r="E9305" s="2"/>
      <c r="G9305" s="2"/>
      <c r="H9305" s="6"/>
      <c r="I9305" s="9"/>
      <c r="J9305" s="9"/>
      <c r="K9305" s="9"/>
    </row>
    <row r="9306" spans="1:11" x14ac:dyDescent="0.25">
      <c r="A9306" s="2"/>
      <c r="B9306" s="2"/>
      <c r="C9306" s="2"/>
      <c r="E9306" s="2"/>
      <c r="G9306" s="2"/>
      <c r="H9306" s="6"/>
      <c r="I9306" s="9"/>
      <c r="J9306" s="9"/>
      <c r="K9306" s="9"/>
    </row>
    <row r="9307" spans="1:11" x14ac:dyDescent="0.25">
      <c r="A9307" s="2"/>
      <c r="B9307" s="2"/>
      <c r="C9307" s="2"/>
      <c r="E9307" s="2"/>
      <c r="G9307" s="2"/>
      <c r="H9307" s="6"/>
      <c r="I9307" s="9"/>
      <c r="J9307" s="9"/>
      <c r="K9307" s="9"/>
    </row>
    <row r="9308" spans="1:11" x14ac:dyDescent="0.25">
      <c r="A9308" s="2"/>
      <c r="B9308" s="2"/>
      <c r="C9308" s="2"/>
      <c r="E9308" s="2"/>
      <c r="G9308" s="2"/>
      <c r="H9308" s="6"/>
      <c r="I9308" s="9"/>
      <c r="J9308" s="9"/>
      <c r="K9308" s="9"/>
    </row>
    <row r="9309" spans="1:11" x14ac:dyDescent="0.25">
      <c r="A9309" s="2"/>
      <c r="B9309" s="2"/>
      <c r="C9309" s="2"/>
      <c r="E9309" s="2"/>
      <c r="G9309" s="2"/>
      <c r="H9309" s="6"/>
      <c r="I9309" s="9"/>
      <c r="J9309" s="9"/>
      <c r="K9309" s="9"/>
    </row>
    <row r="9310" spans="1:11" x14ac:dyDescent="0.25">
      <c r="A9310" s="2"/>
      <c r="B9310" s="2"/>
      <c r="C9310" s="2"/>
      <c r="E9310" s="2"/>
      <c r="G9310" s="2"/>
      <c r="H9310" s="6"/>
      <c r="I9310" s="9"/>
      <c r="J9310" s="9"/>
      <c r="K9310" s="9"/>
    </row>
    <row r="9311" spans="1:11" x14ac:dyDescent="0.25">
      <c r="A9311" s="2"/>
      <c r="B9311" s="2"/>
      <c r="C9311" s="2"/>
      <c r="E9311" s="2"/>
      <c r="G9311" s="2"/>
      <c r="H9311" s="6"/>
      <c r="I9311" s="9"/>
      <c r="J9311" s="9"/>
      <c r="K9311" s="9"/>
    </row>
    <row r="9312" spans="1:11" x14ac:dyDescent="0.25">
      <c r="A9312" s="2"/>
      <c r="B9312" s="2"/>
      <c r="C9312" s="2"/>
      <c r="E9312" s="2"/>
      <c r="G9312" s="2"/>
      <c r="H9312" s="6"/>
      <c r="I9312" s="9"/>
      <c r="J9312" s="9"/>
      <c r="K9312" s="9"/>
    </row>
    <row r="9313" spans="1:11" x14ac:dyDescent="0.25">
      <c r="A9313" s="2"/>
      <c r="B9313" s="2"/>
      <c r="C9313" s="2"/>
      <c r="E9313" s="2"/>
      <c r="G9313" s="2"/>
      <c r="H9313" s="6"/>
      <c r="I9313" s="9"/>
      <c r="J9313" s="9"/>
      <c r="K9313" s="9"/>
    </row>
    <row r="9314" spans="1:11" x14ac:dyDescent="0.25">
      <c r="A9314" s="2"/>
      <c r="B9314" s="2"/>
      <c r="C9314" s="2"/>
      <c r="E9314" s="2"/>
      <c r="G9314" s="2"/>
      <c r="H9314" s="6"/>
      <c r="I9314" s="9"/>
      <c r="J9314" s="9"/>
      <c r="K9314" s="9"/>
    </row>
    <row r="9315" spans="1:11" x14ac:dyDescent="0.25">
      <c r="A9315" s="2"/>
      <c r="B9315" s="2"/>
      <c r="C9315" s="2"/>
      <c r="E9315" s="2"/>
      <c r="G9315" s="2"/>
      <c r="H9315" s="6"/>
      <c r="I9315" s="9"/>
      <c r="J9315" s="9"/>
      <c r="K9315" s="9"/>
    </row>
    <row r="9316" spans="1:11" x14ac:dyDescent="0.25">
      <c r="A9316" s="2"/>
      <c r="B9316" s="2"/>
      <c r="C9316" s="2"/>
      <c r="E9316" s="2"/>
      <c r="G9316" s="2"/>
      <c r="H9316" s="6"/>
      <c r="I9316" s="9"/>
      <c r="J9316" s="9"/>
      <c r="K9316" s="9"/>
    </row>
    <row r="9317" spans="1:11" x14ac:dyDescent="0.25">
      <c r="A9317" s="2"/>
      <c r="B9317" s="2"/>
      <c r="C9317" s="2"/>
      <c r="E9317" s="2"/>
      <c r="G9317" s="2"/>
      <c r="H9317" s="6"/>
      <c r="I9317" s="9"/>
      <c r="J9317" s="9"/>
      <c r="K9317" s="9"/>
    </row>
    <row r="9318" spans="1:11" x14ac:dyDescent="0.25">
      <c r="A9318" s="2"/>
      <c r="B9318" s="2"/>
      <c r="C9318" s="2"/>
      <c r="E9318" s="2"/>
      <c r="G9318" s="2"/>
      <c r="H9318" s="6"/>
      <c r="I9318" s="9"/>
      <c r="J9318" s="9"/>
      <c r="K9318" s="9"/>
    </row>
    <row r="9319" spans="1:11" x14ac:dyDescent="0.25">
      <c r="A9319" s="2"/>
      <c r="B9319" s="2"/>
      <c r="C9319" s="2"/>
      <c r="E9319" s="2"/>
      <c r="G9319" s="2"/>
      <c r="H9319" s="6"/>
      <c r="I9319" s="9"/>
      <c r="J9319" s="9"/>
      <c r="K9319" s="9"/>
    </row>
    <row r="9320" spans="1:11" x14ac:dyDescent="0.25">
      <c r="A9320" s="2"/>
      <c r="B9320" s="2"/>
      <c r="C9320" s="2"/>
      <c r="E9320" s="2"/>
      <c r="G9320" s="2"/>
      <c r="H9320" s="6"/>
      <c r="I9320" s="9"/>
      <c r="J9320" s="9"/>
      <c r="K9320" s="9"/>
    </row>
    <row r="9321" spans="1:11" x14ac:dyDescent="0.25">
      <c r="A9321" s="2"/>
      <c r="B9321" s="2"/>
      <c r="C9321" s="2"/>
      <c r="E9321" s="2"/>
      <c r="G9321" s="2"/>
      <c r="H9321" s="6"/>
      <c r="I9321" s="9"/>
      <c r="J9321" s="9"/>
      <c r="K9321" s="9"/>
    </row>
    <row r="9322" spans="1:11" x14ac:dyDescent="0.25">
      <c r="A9322" s="2"/>
      <c r="B9322" s="2"/>
      <c r="C9322" s="2"/>
      <c r="E9322" s="2"/>
      <c r="G9322" s="2"/>
      <c r="H9322" s="6"/>
      <c r="I9322" s="9"/>
      <c r="J9322" s="9"/>
      <c r="K9322" s="9"/>
    </row>
    <row r="9323" spans="1:11" x14ac:dyDescent="0.25">
      <c r="A9323" s="2"/>
      <c r="B9323" s="2"/>
      <c r="C9323" s="2"/>
      <c r="E9323" s="2"/>
      <c r="G9323" s="2"/>
      <c r="H9323" s="6"/>
      <c r="I9323" s="9"/>
      <c r="J9323" s="9"/>
      <c r="K9323" s="9"/>
    </row>
    <row r="9324" spans="1:11" x14ac:dyDescent="0.25">
      <c r="A9324" s="2"/>
      <c r="B9324" s="2"/>
      <c r="C9324" s="2"/>
      <c r="E9324" s="2"/>
      <c r="G9324" s="2"/>
      <c r="H9324" s="6"/>
      <c r="I9324" s="9"/>
      <c r="J9324" s="9"/>
      <c r="K9324" s="9"/>
    </row>
    <row r="9325" spans="1:11" x14ac:dyDescent="0.25">
      <c r="A9325" s="2"/>
      <c r="B9325" s="2"/>
      <c r="C9325" s="2"/>
      <c r="E9325" s="2"/>
      <c r="G9325" s="2"/>
      <c r="H9325" s="6"/>
      <c r="I9325" s="9"/>
      <c r="J9325" s="9"/>
      <c r="K9325" s="9"/>
    </row>
    <row r="9326" spans="1:11" x14ac:dyDescent="0.25">
      <c r="A9326" s="2"/>
      <c r="B9326" s="2"/>
      <c r="C9326" s="2"/>
      <c r="E9326" s="2"/>
      <c r="G9326" s="2"/>
      <c r="H9326" s="6"/>
      <c r="I9326" s="9"/>
      <c r="J9326" s="9"/>
      <c r="K9326" s="9"/>
    </row>
    <row r="9327" spans="1:11" x14ac:dyDescent="0.25">
      <c r="A9327" s="2"/>
      <c r="B9327" s="2"/>
      <c r="C9327" s="2"/>
      <c r="E9327" s="2"/>
      <c r="G9327" s="2"/>
      <c r="H9327" s="6"/>
      <c r="I9327" s="9"/>
      <c r="J9327" s="9"/>
      <c r="K9327" s="9"/>
    </row>
    <row r="9328" spans="1:11" x14ac:dyDescent="0.25">
      <c r="A9328" s="2"/>
      <c r="B9328" s="2"/>
      <c r="C9328" s="2"/>
      <c r="E9328" s="2"/>
      <c r="G9328" s="2"/>
      <c r="H9328" s="6"/>
      <c r="I9328" s="9"/>
      <c r="J9328" s="9"/>
      <c r="K9328" s="9"/>
    </row>
    <row r="9329" spans="1:11" x14ac:dyDescent="0.25">
      <c r="A9329" s="2"/>
      <c r="B9329" s="2"/>
      <c r="C9329" s="2"/>
      <c r="E9329" s="2"/>
      <c r="G9329" s="2"/>
      <c r="H9329" s="6"/>
      <c r="I9329" s="9"/>
      <c r="J9329" s="9"/>
      <c r="K9329" s="9"/>
    </row>
    <row r="9330" spans="1:11" x14ac:dyDescent="0.25">
      <c r="A9330" s="2"/>
      <c r="B9330" s="2"/>
      <c r="C9330" s="2"/>
      <c r="E9330" s="2"/>
      <c r="G9330" s="2"/>
      <c r="H9330" s="6"/>
      <c r="I9330" s="9"/>
      <c r="J9330" s="9"/>
      <c r="K9330" s="9"/>
    </row>
    <row r="9331" spans="1:11" x14ac:dyDescent="0.25">
      <c r="A9331" s="2"/>
      <c r="B9331" s="2"/>
      <c r="C9331" s="2"/>
      <c r="E9331" s="2"/>
      <c r="G9331" s="2"/>
      <c r="H9331" s="6"/>
      <c r="I9331" s="9"/>
      <c r="J9331" s="9"/>
      <c r="K9331" s="9"/>
    </row>
    <row r="9332" spans="1:11" x14ac:dyDescent="0.25">
      <c r="A9332" s="2"/>
      <c r="B9332" s="2"/>
      <c r="C9332" s="2"/>
      <c r="E9332" s="2"/>
      <c r="G9332" s="2"/>
      <c r="H9332" s="6"/>
      <c r="I9332" s="9"/>
      <c r="J9332" s="9"/>
      <c r="K9332" s="9"/>
    </row>
    <row r="9333" spans="1:11" x14ac:dyDescent="0.25">
      <c r="A9333" s="2"/>
      <c r="B9333" s="2"/>
      <c r="C9333" s="2"/>
      <c r="E9333" s="2"/>
      <c r="G9333" s="2"/>
      <c r="H9333" s="6"/>
      <c r="I9333" s="9"/>
      <c r="J9333" s="9"/>
      <c r="K9333" s="9"/>
    </row>
    <row r="9334" spans="1:11" x14ac:dyDescent="0.25">
      <c r="A9334" s="2"/>
      <c r="B9334" s="2"/>
      <c r="C9334" s="2"/>
      <c r="E9334" s="2"/>
      <c r="G9334" s="2"/>
      <c r="H9334" s="6"/>
      <c r="I9334" s="9"/>
      <c r="J9334" s="9"/>
      <c r="K9334" s="9"/>
    </row>
    <row r="9335" spans="1:11" x14ac:dyDescent="0.25">
      <c r="A9335" s="2"/>
      <c r="B9335" s="2"/>
      <c r="C9335" s="2"/>
      <c r="E9335" s="2"/>
      <c r="G9335" s="2"/>
      <c r="H9335" s="6"/>
      <c r="I9335" s="9"/>
      <c r="J9335" s="9"/>
      <c r="K9335" s="9"/>
    </row>
    <row r="9336" spans="1:11" x14ac:dyDescent="0.25">
      <c r="A9336" s="2"/>
      <c r="B9336" s="2"/>
      <c r="C9336" s="2"/>
      <c r="E9336" s="2"/>
      <c r="G9336" s="2"/>
      <c r="H9336" s="6"/>
      <c r="I9336" s="9"/>
      <c r="J9336" s="9"/>
      <c r="K9336" s="9"/>
    </row>
    <row r="9337" spans="1:11" x14ac:dyDescent="0.25">
      <c r="A9337" s="2"/>
      <c r="B9337" s="2"/>
      <c r="C9337" s="2"/>
      <c r="E9337" s="2"/>
      <c r="G9337" s="2"/>
      <c r="H9337" s="6"/>
      <c r="I9337" s="9"/>
      <c r="J9337" s="9"/>
      <c r="K9337" s="9"/>
    </row>
    <row r="9338" spans="1:11" x14ac:dyDescent="0.25">
      <c r="A9338" s="2"/>
      <c r="B9338" s="2"/>
      <c r="C9338" s="2"/>
      <c r="E9338" s="2"/>
      <c r="G9338" s="2"/>
      <c r="H9338" s="6"/>
      <c r="I9338" s="9"/>
      <c r="J9338" s="9"/>
      <c r="K9338" s="9"/>
    </row>
    <row r="9339" spans="1:11" x14ac:dyDescent="0.25">
      <c r="A9339" s="2"/>
      <c r="B9339" s="2"/>
      <c r="C9339" s="2"/>
      <c r="E9339" s="2"/>
      <c r="G9339" s="2"/>
      <c r="H9339" s="6"/>
      <c r="I9339" s="9"/>
      <c r="J9339" s="9"/>
      <c r="K9339" s="9"/>
    </row>
    <row r="9340" spans="1:11" x14ac:dyDescent="0.25">
      <c r="A9340" s="2"/>
      <c r="B9340" s="2"/>
      <c r="C9340" s="2"/>
      <c r="E9340" s="2"/>
      <c r="G9340" s="2"/>
      <c r="H9340" s="6"/>
      <c r="I9340" s="9"/>
      <c r="J9340" s="9"/>
      <c r="K9340" s="9"/>
    </row>
    <row r="9341" spans="1:11" x14ac:dyDescent="0.25">
      <c r="A9341" s="2"/>
      <c r="B9341" s="2"/>
      <c r="C9341" s="2"/>
      <c r="E9341" s="2"/>
      <c r="G9341" s="2"/>
      <c r="H9341" s="6"/>
      <c r="I9341" s="9"/>
      <c r="J9341" s="9"/>
      <c r="K9341" s="9"/>
    </row>
    <row r="9342" spans="1:11" x14ac:dyDescent="0.25">
      <c r="A9342" s="2"/>
      <c r="B9342" s="2"/>
      <c r="C9342" s="2"/>
      <c r="E9342" s="2"/>
      <c r="G9342" s="2"/>
      <c r="H9342" s="6"/>
      <c r="I9342" s="9"/>
      <c r="J9342" s="9"/>
      <c r="K9342" s="9"/>
    </row>
    <row r="9343" spans="1:11" x14ac:dyDescent="0.25">
      <c r="A9343" s="2"/>
      <c r="B9343" s="2"/>
      <c r="C9343" s="2"/>
      <c r="E9343" s="2"/>
      <c r="G9343" s="2"/>
      <c r="H9343" s="6"/>
      <c r="I9343" s="9"/>
      <c r="J9343" s="9"/>
      <c r="K9343" s="9"/>
    </row>
    <row r="9344" spans="1:11" x14ac:dyDescent="0.25">
      <c r="A9344" s="2"/>
      <c r="B9344" s="2"/>
      <c r="C9344" s="2"/>
      <c r="E9344" s="2"/>
      <c r="G9344" s="2"/>
      <c r="H9344" s="6"/>
      <c r="I9344" s="9"/>
      <c r="J9344" s="9"/>
      <c r="K9344" s="9"/>
    </row>
    <row r="9345" spans="1:11" x14ac:dyDescent="0.25">
      <c r="A9345" s="2"/>
      <c r="B9345" s="2"/>
      <c r="C9345" s="2"/>
      <c r="E9345" s="2"/>
      <c r="G9345" s="2"/>
      <c r="H9345" s="6"/>
      <c r="I9345" s="9"/>
      <c r="J9345" s="9"/>
      <c r="K9345" s="9"/>
    </row>
    <row r="9346" spans="1:11" x14ac:dyDescent="0.25">
      <c r="A9346" s="2"/>
      <c r="B9346" s="2"/>
      <c r="C9346" s="2"/>
      <c r="E9346" s="2"/>
      <c r="G9346" s="2"/>
      <c r="H9346" s="6"/>
      <c r="I9346" s="9"/>
      <c r="J9346" s="9"/>
      <c r="K9346" s="9"/>
    </row>
    <row r="9347" spans="1:11" x14ac:dyDescent="0.25">
      <c r="A9347" s="2"/>
      <c r="B9347" s="2"/>
      <c r="C9347" s="2"/>
      <c r="E9347" s="2"/>
      <c r="G9347" s="2"/>
      <c r="H9347" s="6"/>
      <c r="I9347" s="9"/>
      <c r="J9347" s="9"/>
      <c r="K9347" s="9"/>
    </row>
    <row r="9348" spans="1:11" x14ac:dyDescent="0.25">
      <c r="A9348" s="2"/>
      <c r="B9348" s="2"/>
      <c r="C9348" s="2"/>
      <c r="E9348" s="2"/>
      <c r="G9348" s="2"/>
      <c r="H9348" s="6"/>
      <c r="I9348" s="9"/>
      <c r="J9348" s="9"/>
      <c r="K9348" s="9"/>
    </row>
    <row r="9349" spans="1:11" x14ac:dyDescent="0.25">
      <c r="A9349" s="2"/>
      <c r="B9349" s="2"/>
      <c r="C9349" s="2"/>
      <c r="E9349" s="2"/>
      <c r="G9349" s="2"/>
      <c r="H9349" s="6"/>
      <c r="I9349" s="9"/>
      <c r="J9349" s="9"/>
      <c r="K9349" s="9"/>
    </row>
    <row r="9350" spans="1:11" x14ac:dyDescent="0.25">
      <c r="A9350" s="2"/>
      <c r="B9350" s="2"/>
      <c r="C9350" s="2"/>
      <c r="E9350" s="2"/>
      <c r="G9350" s="2"/>
      <c r="H9350" s="6"/>
      <c r="I9350" s="9"/>
      <c r="J9350" s="9"/>
      <c r="K9350" s="9"/>
    </row>
    <row r="9351" spans="1:11" x14ac:dyDescent="0.25">
      <c r="A9351" s="2"/>
      <c r="B9351" s="2"/>
      <c r="C9351" s="2"/>
      <c r="E9351" s="2"/>
      <c r="G9351" s="2"/>
      <c r="H9351" s="6"/>
      <c r="I9351" s="9"/>
      <c r="J9351" s="9"/>
      <c r="K9351" s="9"/>
    </row>
    <row r="9352" spans="1:11" x14ac:dyDescent="0.25">
      <c r="A9352" s="2"/>
      <c r="B9352" s="2"/>
      <c r="C9352" s="2"/>
      <c r="E9352" s="2"/>
      <c r="G9352" s="2"/>
      <c r="H9352" s="6"/>
      <c r="I9352" s="9"/>
      <c r="J9352" s="9"/>
      <c r="K9352" s="9"/>
    </row>
    <row r="9353" spans="1:11" x14ac:dyDescent="0.25">
      <c r="A9353" s="2"/>
      <c r="B9353" s="2"/>
      <c r="C9353" s="2"/>
      <c r="E9353" s="2"/>
      <c r="G9353" s="2"/>
      <c r="H9353" s="6"/>
      <c r="I9353" s="9"/>
      <c r="J9353" s="9"/>
      <c r="K9353" s="9"/>
    </row>
    <row r="9354" spans="1:11" x14ac:dyDescent="0.25">
      <c r="A9354" s="2"/>
      <c r="B9354" s="2"/>
      <c r="C9354" s="2"/>
      <c r="E9354" s="2"/>
      <c r="G9354" s="2"/>
      <c r="H9354" s="6"/>
      <c r="I9354" s="9"/>
      <c r="J9354" s="9"/>
      <c r="K9354" s="9"/>
    </row>
    <row r="9355" spans="1:11" x14ac:dyDescent="0.25">
      <c r="A9355" s="2"/>
      <c r="B9355" s="2"/>
      <c r="C9355" s="2"/>
      <c r="E9355" s="2"/>
      <c r="G9355" s="2"/>
      <c r="H9355" s="6"/>
      <c r="I9355" s="9"/>
      <c r="J9355" s="9"/>
      <c r="K9355" s="9"/>
    </row>
    <row r="9356" spans="1:11" x14ac:dyDescent="0.25">
      <c r="A9356" s="2"/>
      <c r="B9356" s="2"/>
      <c r="C9356" s="2"/>
      <c r="E9356" s="2"/>
      <c r="G9356" s="2"/>
      <c r="H9356" s="6"/>
      <c r="I9356" s="9"/>
      <c r="J9356" s="9"/>
      <c r="K9356" s="9"/>
    </row>
    <row r="9357" spans="1:11" x14ac:dyDescent="0.25">
      <c r="A9357" s="2"/>
      <c r="B9357" s="2"/>
      <c r="C9357" s="2"/>
      <c r="E9357" s="2"/>
      <c r="G9357" s="2"/>
      <c r="H9357" s="6"/>
      <c r="I9357" s="9"/>
      <c r="J9357" s="9"/>
      <c r="K9357" s="9"/>
    </row>
    <row r="9358" spans="1:11" x14ac:dyDescent="0.25">
      <c r="A9358" s="2"/>
      <c r="B9358" s="2"/>
      <c r="C9358" s="2"/>
      <c r="E9358" s="2"/>
      <c r="G9358" s="2"/>
      <c r="H9358" s="6"/>
      <c r="I9358" s="9"/>
      <c r="J9358" s="9"/>
      <c r="K9358" s="9"/>
    </row>
    <row r="9359" spans="1:11" x14ac:dyDescent="0.25">
      <c r="A9359" s="2"/>
      <c r="B9359" s="2"/>
      <c r="C9359" s="2"/>
      <c r="E9359" s="2"/>
      <c r="G9359" s="2"/>
      <c r="H9359" s="6"/>
      <c r="I9359" s="9"/>
      <c r="J9359" s="9"/>
      <c r="K9359" s="9"/>
    </row>
    <row r="9360" spans="1:11" x14ac:dyDescent="0.25">
      <c r="A9360" s="2"/>
      <c r="B9360" s="2"/>
      <c r="C9360" s="2"/>
      <c r="E9360" s="2"/>
      <c r="G9360" s="2"/>
      <c r="H9360" s="6"/>
      <c r="I9360" s="9"/>
      <c r="J9360" s="9"/>
      <c r="K9360" s="9"/>
    </row>
    <row r="9361" spans="1:11" x14ac:dyDescent="0.25">
      <c r="A9361" s="2"/>
      <c r="B9361" s="2"/>
      <c r="C9361" s="2"/>
      <c r="E9361" s="2"/>
      <c r="G9361" s="2"/>
      <c r="H9361" s="6"/>
      <c r="I9361" s="9"/>
      <c r="J9361" s="9"/>
      <c r="K9361" s="9"/>
    </row>
    <row r="9362" spans="1:11" x14ac:dyDescent="0.25">
      <c r="A9362" s="2"/>
      <c r="B9362" s="2"/>
      <c r="C9362" s="2"/>
      <c r="E9362" s="2"/>
      <c r="G9362" s="2"/>
      <c r="H9362" s="6"/>
      <c r="I9362" s="9"/>
      <c r="J9362" s="9"/>
      <c r="K9362" s="9"/>
    </row>
    <row r="9363" spans="1:11" x14ac:dyDescent="0.25">
      <c r="A9363" s="2"/>
      <c r="B9363" s="2"/>
      <c r="C9363" s="2"/>
      <c r="E9363" s="2"/>
      <c r="G9363" s="2"/>
      <c r="H9363" s="6"/>
      <c r="I9363" s="9"/>
      <c r="J9363" s="9"/>
      <c r="K9363" s="9"/>
    </row>
    <row r="9364" spans="1:11" x14ac:dyDescent="0.25">
      <c r="A9364" s="2"/>
      <c r="B9364" s="2"/>
      <c r="C9364" s="2"/>
      <c r="E9364" s="2"/>
      <c r="G9364" s="2"/>
      <c r="H9364" s="6"/>
      <c r="I9364" s="9"/>
      <c r="J9364" s="9"/>
      <c r="K9364" s="9"/>
    </row>
    <row r="9365" spans="1:11" x14ac:dyDescent="0.25">
      <c r="A9365" s="2"/>
      <c r="B9365" s="2"/>
      <c r="C9365" s="2"/>
      <c r="E9365" s="2"/>
      <c r="G9365" s="2"/>
      <c r="H9365" s="6"/>
      <c r="I9365" s="9"/>
      <c r="J9365" s="9"/>
      <c r="K9365" s="9"/>
    </row>
    <row r="9366" spans="1:11" x14ac:dyDescent="0.25">
      <c r="A9366" s="2"/>
      <c r="B9366" s="2"/>
      <c r="C9366" s="2"/>
      <c r="E9366" s="2"/>
      <c r="G9366" s="2"/>
      <c r="H9366" s="6"/>
      <c r="I9366" s="9"/>
      <c r="J9366" s="9"/>
      <c r="K9366" s="9"/>
    </row>
    <row r="9367" spans="1:11" x14ac:dyDescent="0.25">
      <c r="A9367" s="2"/>
      <c r="B9367" s="2"/>
      <c r="C9367" s="2"/>
      <c r="E9367" s="2"/>
      <c r="G9367" s="2"/>
      <c r="H9367" s="6"/>
      <c r="I9367" s="9"/>
      <c r="J9367" s="9"/>
      <c r="K9367" s="9"/>
    </row>
    <row r="9368" spans="1:11" x14ac:dyDescent="0.25">
      <c r="A9368" s="2"/>
      <c r="B9368" s="2"/>
      <c r="C9368" s="2"/>
      <c r="E9368" s="2"/>
      <c r="G9368" s="2"/>
      <c r="H9368" s="6"/>
      <c r="I9368" s="9"/>
      <c r="J9368" s="9"/>
      <c r="K9368" s="9"/>
    </row>
    <row r="9369" spans="1:11" x14ac:dyDescent="0.25">
      <c r="A9369" s="2"/>
      <c r="B9369" s="2"/>
      <c r="C9369" s="2"/>
      <c r="E9369" s="2"/>
      <c r="G9369" s="2"/>
      <c r="H9369" s="6"/>
      <c r="I9369" s="9"/>
      <c r="J9369" s="9"/>
      <c r="K9369" s="9"/>
    </row>
    <row r="9370" spans="1:11" x14ac:dyDescent="0.25">
      <c r="A9370" s="2"/>
      <c r="B9370" s="2"/>
      <c r="C9370" s="2"/>
      <c r="E9370" s="2"/>
      <c r="G9370" s="2"/>
      <c r="H9370" s="6"/>
      <c r="I9370" s="9"/>
      <c r="J9370" s="9"/>
      <c r="K9370" s="9"/>
    </row>
    <row r="9371" spans="1:11" x14ac:dyDescent="0.25">
      <c r="A9371" s="2"/>
      <c r="B9371" s="2"/>
      <c r="C9371" s="2"/>
      <c r="E9371" s="2"/>
      <c r="G9371" s="2"/>
      <c r="H9371" s="6"/>
      <c r="I9371" s="9"/>
      <c r="J9371" s="9"/>
      <c r="K9371" s="9"/>
    </row>
    <row r="9372" spans="1:11" x14ac:dyDescent="0.25">
      <c r="A9372" s="2"/>
      <c r="B9372" s="2"/>
      <c r="C9372" s="2"/>
      <c r="E9372" s="2"/>
      <c r="G9372" s="2"/>
      <c r="H9372" s="6"/>
      <c r="I9372" s="9"/>
      <c r="J9372" s="9"/>
      <c r="K9372" s="9"/>
    </row>
    <row r="9373" spans="1:11" x14ac:dyDescent="0.25">
      <c r="A9373" s="2"/>
      <c r="B9373" s="2"/>
      <c r="C9373" s="2"/>
      <c r="E9373" s="2"/>
      <c r="G9373" s="2"/>
      <c r="H9373" s="6"/>
      <c r="I9373" s="9"/>
      <c r="J9373" s="9"/>
      <c r="K9373" s="9"/>
    </row>
    <row r="9374" spans="1:11" x14ac:dyDescent="0.25">
      <c r="A9374" s="2"/>
      <c r="B9374" s="2"/>
      <c r="C9374" s="2"/>
      <c r="E9374" s="2"/>
      <c r="G9374" s="2"/>
      <c r="H9374" s="6"/>
      <c r="I9374" s="9"/>
      <c r="J9374" s="9"/>
      <c r="K9374" s="9"/>
    </row>
    <row r="9375" spans="1:11" x14ac:dyDescent="0.25">
      <c r="A9375" s="2"/>
      <c r="B9375" s="2"/>
      <c r="C9375" s="2"/>
      <c r="E9375" s="2"/>
      <c r="G9375" s="2"/>
      <c r="H9375" s="6"/>
      <c r="I9375" s="9"/>
      <c r="J9375" s="9"/>
      <c r="K9375" s="9"/>
    </row>
    <row r="9376" spans="1:11" x14ac:dyDescent="0.25">
      <c r="A9376" s="2"/>
      <c r="B9376" s="2"/>
      <c r="C9376" s="2"/>
      <c r="E9376" s="2"/>
      <c r="G9376" s="2"/>
      <c r="H9376" s="6"/>
      <c r="I9376" s="9"/>
      <c r="J9376" s="9"/>
      <c r="K9376" s="9"/>
    </row>
    <row r="9377" spans="1:11" x14ac:dyDescent="0.25">
      <c r="A9377" s="2"/>
      <c r="B9377" s="2"/>
      <c r="C9377" s="2"/>
      <c r="E9377" s="2"/>
      <c r="G9377" s="2"/>
      <c r="H9377" s="6"/>
      <c r="I9377" s="9"/>
      <c r="J9377" s="9"/>
      <c r="K9377" s="9"/>
    </row>
    <row r="9378" spans="1:11" x14ac:dyDescent="0.25">
      <c r="A9378" s="2"/>
      <c r="B9378" s="2"/>
      <c r="C9378" s="2"/>
      <c r="E9378" s="2"/>
      <c r="G9378" s="2"/>
      <c r="H9378" s="6"/>
      <c r="I9378" s="9"/>
      <c r="J9378" s="9"/>
      <c r="K9378" s="9"/>
    </row>
    <row r="9379" spans="1:11" x14ac:dyDescent="0.25">
      <c r="A9379" s="2"/>
      <c r="B9379" s="2"/>
      <c r="C9379" s="2"/>
      <c r="E9379" s="2"/>
      <c r="G9379" s="2"/>
      <c r="H9379" s="6"/>
      <c r="I9379" s="9"/>
      <c r="J9379" s="9"/>
      <c r="K9379" s="9"/>
    </row>
    <row r="9380" spans="1:11" x14ac:dyDescent="0.25">
      <c r="A9380" s="2"/>
      <c r="B9380" s="2"/>
      <c r="C9380" s="2"/>
      <c r="E9380" s="2"/>
      <c r="G9380" s="2"/>
      <c r="H9380" s="6"/>
      <c r="I9380" s="9"/>
      <c r="J9380" s="9"/>
      <c r="K9380" s="9"/>
    </row>
    <row r="9381" spans="1:11" x14ac:dyDescent="0.25">
      <c r="A9381" s="2"/>
      <c r="B9381" s="2"/>
      <c r="C9381" s="2"/>
      <c r="E9381" s="2"/>
      <c r="G9381" s="2"/>
      <c r="H9381" s="6"/>
      <c r="I9381" s="9"/>
      <c r="J9381" s="9"/>
      <c r="K9381" s="9"/>
    </row>
    <row r="9382" spans="1:11" x14ac:dyDescent="0.25">
      <c r="A9382" s="2"/>
      <c r="B9382" s="2"/>
      <c r="C9382" s="2"/>
      <c r="E9382" s="2"/>
      <c r="G9382" s="2"/>
      <c r="H9382" s="6"/>
      <c r="I9382" s="9"/>
      <c r="J9382" s="9"/>
      <c r="K9382" s="9"/>
    </row>
    <row r="9383" spans="1:11" x14ac:dyDescent="0.25">
      <c r="A9383" s="2"/>
      <c r="B9383" s="2"/>
      <c r="C9383" s="2"/>
      <c r="E9383" s="2"/>
      <c r="G9383" s="2"/>
      <c r="H9383" s="6"/>
      <c r="I9383" s="9"/>
      <c r="J9383" s="9"/>
      <c r="K9383" s="9"/>
    </row>
    <row r="9384" spans="1:11" x14ac:dyDescent="0.25">
      <c r="A9384" s="2"/>
      <c r="B9384" s="2"/>
      <c r="C9384" s="2"/>
      <c r="E9384" s="2"/>
      <c r="G9384" s="2"/>
      <c r="H9384" s="6"/>
      <c r="I9384" s="9"/>
      <c r="J9384" s="9"/>
      <c r="K9384" s="9"/>
    </row>
    <row r="9385" spans="1:11" x14ac:dyDescent="0.25">
      <c r="A9385" s="2"/>
      <c r="B9385" s="2"/>
      <c r="C9385" s="2"/>
      <c r="E9385" s="2"/>
      <c r="G9385" s="2"/>
      <c r="H9385" s="6"/>
      <c r="I9385" s="9"/>
      <c r="J9385" s="9"/>
      <c r="K9385" s="9"/>
    </row>
    <row r="9386" spans="1:11" x14ac:dyDescent="0.25">
      <c r="A9386" s="2"/>
      <c r="B9386" s="2"/>
      <c r="C9386" s="2"/>
      <c r="E9386" s="2"/>
      <c r="G9386" s="2"/>
      <c r="H9386" s="6"/>
      <c r="I9386" s="9"/>
      <c r="J9386" s="9"/>
      <c r="K9386" s="9"/>
    </row>
    <row r="9387" spans="1:11" x14ac:dyDescent="0.25">
      <c r="A9387" s="2"/>
      <c r="B9387" s="2"/>
      <c r="C9387" s="2"/>
      <c r="E9387" s="2"/>
      <c r="G9387" s="2"/>
      <c r="H9387" s="6"/>
      <c r="I9387" s="9"/>
      <c r="J9387" s="9"/>
      <c r="K9387" s="9"/>
    </row>
    <row r="9388" spans="1:11" x14ac:dyDescent="0.25">
      <c r="A9388" s="2"/>
      <c r="B9388" s="2"/>
      <c r="C9388" s="2"/>
      <c r="E9388" s="2"/>
      <c r="G9388" s="2"/>
      <c r="H9388" s="6"/>
      <c r="I9388" s="9"/>
      <c r="J9388" s="9"/>
      <c r="K9388" s="9"/>
    </row>
    <row r="9389" spans="1:11" x14ac:dyDescent="0.25">
      <c r="A9389" s="2"/>
      <c r="B9389" s="2"/>
      <c r="C9389" s="2"/>
      <c r="E9389" s="2"/>
      <c r="G9389" s="2"/>
      <c r="H9389" s="6"/>
      <c r="I9389" s="9"/>
      <c r="J9389" s="9"/>
      <c r="K9389" s="9"/>
    </row>
    <row r="9390" spans="1:11" x14ac:dyDescent="0.25">
      <c r="A9390" s="2"/>
      <c r="B9390" s="2"/>
      <c r="C9390" s="2"/>
      <c r="E9390" s="2"/>
      <c r="G9390" s="2"/>
      <c r="H9390" s="6"/>
      <c r="I9390" s="9"/>
      <c r="J9390" s="9"/>
      <c r="K9390" s="9"/>
    </row>
    <row r="9391" spans="1:11" x14ac:dyDescent="0.25">
      <c r="A9391" s="2"/>
      <c r="B9391" s="2"/>
      <c r="C9391" s="2"/>
      <c r="E9391" s="2"/>
      <c r="G9391" s="2"/>
      <c r="H9391" s="6"/>
      <c r="I9391" s="9"/>
      <c r="J9391" s="9"/>
      <c r="K9391" s="9"/>
    </row>
    <row r="9392" spans="1:11" x14ac:dyDescent="0.25">
      <c r="A9392" s="2"/>
      <c r="B9392" s="2"/>
      <c r="C9392" s="2"/>
      <c r="E9392" s="2"/>
      <c r="G9392" s="2"/>
      <c r="H9392" s="6"/>
      <c r="I9392" s="9"/>
      <c r="J9392" s="9"/>
      <c r="K9392" s="9"/>
    </row>
    <row r="9393" spans="1:11" x14ac:dyDescent="0.25">
      <c r="A9393" s="2"/>
      <c r="B9393" s="2"/>
      <c r="C9393" s="2"/>
      <c r="E9393" s="2"/>
      <c r="G9393" s="2"/>
      <c r="H9393" s="6"/>
      <c r="I9393" s="9"/>
      <c r="J9393" s="9"/>
      <c r="K9393" s="9"/>
    </row>
    <row r="9394" spans="1:11" x14ac:dyDescent="0.25">
      <c r="A9394" s="2"/>
      <c r="B9394" s="2"/>
      <c r="C9394" s="2"/>
      <c r="E9394" s="2"/>
      <c r="G9394" s="2"/>
      <c r="H9394" s="6"/>
      <c r="I9394" s="9"/>
      <c r="J9394" s="9"/>
      <c r="K9394" s="9"/>
    </row>
    <row r="9395" spans="1:11" x14ac:dyDescent="0.25">
      <c r="A9395" s="2"/>
      <c r="B9395" s="2"/>
      <c r="C9395" s="2"/>
      <c r="E9395" s="2"/>
      <c r="G9395" s="2"/>
      <c r="H9395" s="6"/>
      <c r="I9395" s="9"/>
      <c r="J9395" s="9"/>
      <c r="K9395" s="9"/>
    </row>
    <row r="9396" spans="1:11" x14ac:dyDescent="0.25">
      <c r="A9396" s="2"/>
      <c r="B9396" s="2"/>
      <c r="C9396" s="2"/>
      <c r="E9396" s="2"/>
      <c r="G9396" s="2"/>
      <c r="H9396" s="6"/>
      <c r="I9396" s="9"/>
      <c r="J9396" s="9"/>
      <c r="K9396" s="9"/>
    </row>
    <row r="9397" spans="1:11" x14ac:dyDescent="0.25">
      <c r="A9397" s="2"/>
      <c r="B9397" s="2"/>
      <c r="C9397" s="2"/>
      <c r="E9397" s="2"/>
      <c r="G9397" s="2"/>
      <c r="H9397" s="6"/>
      <c r="I9397" s="9"/>
      <c r="J9397" s="9"/>
      <c r="K9397" s="9"/>
    </row>
    <row r="9398" spans="1:11" x14ac:dyDescent="0.25">
      <c r="A9398" s="2"/>
      <c r="B9398" s="2"/>
      <c r="C9398" s="2"/>
      <c r="E9398" s="2"/>
      <c r="G9398" s="2"/>
      <c r="H9398" s="6"/>
      <c r="I9398" s="9"/>
      <c r="J9398" s="9"/>
      <c r="K9398" s="9"/>
    </row>
    <row r="9399" spans="1:11" x14ac:dyDescent="0.25">
      <c r="A9399" s="2"/>
      <c r="B9399" s="2"/>
      <c r="C9399" s="2"/>
      <c r="E9399" s="2"/>
      <c r="G9399" s="2"/>
      <c r="H9399" s="6"/>
      <c r="I9399" s="9"/>
      <c r="J9399" s="9"/>
      <c r="K9399" s="9"/>
    </row>
    <row r="9400" spans="1:11" x14ac:dyDescent="0.25">
      <c r="A9400" s="2"/>
      <c r="B9400" s="2"/>
      <c r="C9400" s="2"/>
      <c r="E9400" s="2"/>
      <c r="G9400" s="2"/>
      <c r="H9400" s="6"/>
      <c r="I9400" s="9"/>
      <c r="J9400" s="9"/>
      <c r="K9400" s="9"/>
    </row>
    <row r="9401" spans="1:11" x14ac:dyDescent="0.25">
      <c r="A9401" s="2"/>
      <c r="B9401" s="2"/>
      <c r="C9401" s="2"/>
      <c r="E9401" s="2"/>
      <c r="G9401" s="2"/>
      <c r="H9401" s="6"/>
      <c r="I9401" s="9"/>
      <c r="J9401" s="9"/>
      <c r="K9401" s="9"/>
    </row>
    <row r="9402" spans="1:11" x14ac:dyDescent="0.25">
      <c r="A9402" s="2"/>
      <c r="B9402" s="2"/>
      <c r="C9402" s="2"/>
      <c r="E9402" s="2"/>
      <c r="G9402" s="2"/>
      <c r="H9402" s="6"/>
      <c r="I9402" s="9"/>
      <c r="J9402" s="9"/>
      <c r="K9402" s="9"/>
    </row>
    <row r="9403" spans="1:11" x14ac:dyDescent="0.25">
      <c r="A9403" s="2"/>
      <c r="B9403" s="2"/>
      <c r="C9403" s="2"/>
      <c r="E9403" s="2"/>
      <c r="G9403" s="2"/>
      <c r="H9403" s="6"/>
      <c r="I9403" s="9"/>
      <c r="J9403" s="9"/>
      <c r="K9403" s="9"/>
    </row>
    <row r="9404" spans="1:11" x14ac:dyDescent="0.25">
      <c r="A9404" s="2"/>
      <c r="B9404" s="2"/>
      <c r="C9404" s="2"/>
      <c r="E9404" s="2"/>
      <c r="G9404" s="2"/>
      <c r="H9404" s="6"/>
      <c r="I9404" s="9"/>
      <c r="J9404" s="9"/>
      <c r="K9404" s="9"/>
    </row>
    <row r="9405" spans="1:11" x14ac:dyDescent="0.25">
      <c r="A9405" s="2"/>
      <c r="B9405" s="2"/>
      <c r="C9405" s="2"/>
      <c r="E9405" s="2"/>
      <c r="G9405" s="2"/>
      <c r="H9405" s="6"/>
      <c r="I9405" s="9"/>
      <c r="J9405" s="9"/>
      <c r="K9405" s="9"/>
    </row>
    <row r="9406" spans="1:11" x14ac:dyDescent="0.25">
      <c r="A9406" s="2"/>
      <c r="B9406" s="2"/>
      <c r="C9406" s="2"/>
      <c r="E9406" s="2"/>
      <c r="G9406" s="2"/>
      <c r="H9406" s="6"/>
      <c r="I9406" s="9"/>
      <c r="J9406" s="9"/>
      <c r="K9406" s="9"/>
    </row>
    <row r="9407" spans="1:11" x14ac:dyDescent="0.25">
      <c r="A9407" s="2"/>
      <c r="B9407" s="2"/>
      <c r="C9407" s="2"/>
      <c r="E9407" s="2"/>
      <c r="G9407" s="2"/>
      <c r="H9407" s="6"/>
      <c r="I9407" s="9"/>
      <c r="J9407" s="9"/>
      <c r="K9407" s="9"/>
    </row>
    <row r="9408" spans="1:11" x14ac:dyDescent="0.25">
      <c r="A9408" s="2"/>
      <c r="B9408" s="2"/>
      <c r="C9408" s="2"/>
      <c r="E9408" s="2"/>
      <c r="G9408" s="2"/>
      <c r="H9408" s="6"/>
      <c r="I9408" s="9"/>
      <c r="J9408" s="9"/>
      <c r="K9408" s="9"/>
    </row>
    <row r="9409" spans="1:11" x14ac:dyDescent="0.25">
      <c r="A9409" s="2"/>
      <c r="B9409" s="2"/>
      <c r="C9409" s="2"/>
      <c r="E9409" s="2"/>
      <c r="G9409" s="2"/>
      <c r="H9409" s="6"/>
      <c r="I9409" s="9"/>
      <c r="J9409" s="9"/>
      <c r="K9409" s="9"/>
    </row>
    <row r="9410" spans="1:11" x14ac:dyDescent="0.25">
      <c r="A9410" s="2"/>
      <c r="B9410" s="2"/>
      <c r="C9410" s="2"/>
      <c r="E9410" s="2"/>
      <c r="G9410" s="2"/>
      <c r="H9410" s="6"/>
      <c r="I9410" s="9"/>
      <c r="J9410" s="9"/>
      <c r="K9410" s="9"/>
    </row>
    <row r="9411" spans="1:11" x14ac:dyDescent="0.25">
      <c r="A9411" s="2"/>
      <c r="B9411" s="2"/>
      <c r="C9411" s="2"/>
      <c r="E9411" s="2"/>
      <c r="G9411" s="2"/>
      <c r="H9411" s="6"/>
      <c r="I9411" s="9"/>
      <c r="J9411" s="9"/>
      <c r="K9411" s="9"/>
    </row>
    <row r="9412" spans="1:11" x14ac:dyDescent="0.25">
      <c r="A9412" s="2"/>
      <c r="B9412" s="2"/>
      <c r="C9412" s="2"/>
      <c r="E9412" s="2"/>
      <c r="G9412" s="2"/>
      <c r="H9412" s="6"/>
      <c r="I9412" s="9"/>
      <c r="J9412" s="9"/>
      <c r="K9412" s="9"/>
    </row>
    <row r="9413" spans="1:11" x14ac:dyDescent="0.25">
      <c r="A9413" s="2"/>
      <c r="B9413" s="2"/>
      <c r="C9413" s="2"/>
      <c r="E9413" s="2"/>
      <c r="G9413" s="2"/>
      <c r="H9413" s="6"/>
      <c r="I9413" s="9"/>
      <c r="J9413" s="9"/>
      <c r="K9413" s="9"/>
    </row>
    <row r="9414" spans="1:11" x14ac:dyDescent="0.25">
      <c r="A9414" s="2"/>
      <c r="B9414" s="2"/>
      <c r="C9414" s="2"/>
      <c r="E9414" s="2"/>
      <c r="G9414" s="2"/>
      <c r="H9414" s="6"/>
      <c r="I9414" s="9"/>
      <c r="J9414" s="9"/>
      <c r="K9414" s="9"/>
    </row>
    <row r="9415" spans="1:11" x14ac:dyDescent="0.25">
      <c r="A9415" s="2"/>
      <c r="B9415" s="2"/>
      <c r="C9415" s="2"/>
      <c r="E9415" s="2"/>
      <c r="G9415" s="2"/>
      <c r="H9415" s="6"/>
      <c r="I9415" s="9"/>
      <c r="J9415" s="9"/>
      <c r="K9415" s="9"/>
    </row>
    <row r="9416" spans="1:11" x14ac:dyDescent="0.25">
      <c r="A9416" s="2"/>
      <c r="B9416" s="2"/>
      <c r="C9416" s="2"/>
      <c r="E9416" s="2"/>
      <c r="G9416" s="2"/>
      <c r="H9416" s="6"/>
      <c r="I9416" s="9"/>
      <c r="J9416" s="9"/>
      <c r="K9416" s="9"/>
    </row>
    <row r="9417" spans="1:11" x14ac:dyDescent="0.25">
      <c r="A9417" s="2"/>
      <c r="B9417" s="2"/>
      <c r="C9417" s="2"/>
      <c r="E9417" s="2"/>
      <c r="G9417" s="2"/>
      <c r="H9417" s="6"/>
      <c r="I9417" s="9"/>
      <c r="J9417" s="9"/>
      <c r="K9417" s="9"/>
    </row>
    <row r="9418" spans="1:11" x14ac:dyDescent="0.25">
      <c r="A9418" s="2"/>
      <c r="B9418" s="2"/>
      <c r="C9418" s="2"/>
      <c r="E9418" s="2"/>
      <c r="G9418" s="2"/>
      <c r="H9418" s="6"/>
      <c r="I9418" s="9"/>
      <c r="J9418" s="9"/>
      <c r="K9418" s="9"/>
    </row>
    <row r="9419" spans="1:11" x14ac:dyDescent="0.25">
      <c r="A9419" s="2"/>
      <c r="B9419" s="2"/>
      <c r="C9419" s="2"/>
      <c r="E9419" s="2"/>
      <c r="G9419" s="2"/>
      <c r="H9419" s="6"/>
      <c r="I9419" s="9"/>
      <c r="J9419" s="9"/>
      <c r="K9419" s="9"/>
    </row>
    <row r="9420" spans="1:11" x14ac:dyDescent="0.25">
      <c r="A9420" s="2"/>
      <c r="B9420" s="2"/>
      <c r="C9420" s="2"/>
      <c r="E9420" s="2"/>
      <c r="G9420" s="2"/>
      <c r="H9420" s="6"/>
      <c r="I9420" s="9"/>
      <c r="J9420" s="9"/>
      <c r="K9420" s="9"/>
    </row>
    <row r="9421" spans="1:11" x14ac:dyDescent="0.25">
      <c r="A9421" s="2"/>
      <c r="B9421" s="2"/>
      <c r="C9421" s="2"/>
      <c r="E9421" s="2"/>
      <c r="G9421" s="2"/>
      <c r="H9421" s="6"/>
      <c r="I9421" s="9"/>
      <c r="J9421" s="9"/>
      <c r="K9421" s="9"/>
    </row>
    <row r="9422" spans="1:11" x14ac:dyDescent="0.25">
      <c r="A9422" s="2"/>
      <c r="B9422" s="2"/>
      <c r="C9422" s="2"/>
      <c r="E9422" s="2"/>
      <c r="G9422" s="2"/>
      <c r="H9422" s="6"/>
      <c r="I9422" s="9"/>
      <c r="J9422" s="9"/>
      <c r="K9422" s="9"/>
    </row>
    <row r="9423" spans="1:11" x14ac:dyDescent="0.25">
      <c r="A9423" s="2"/>
      <c r="B9423" s="2"/>
      <c r="C9423" s="2"/>
      <c r="E9423" s="2"/>
      <c r="G9423" s="2"/>
      <c r="H9423" s="6"/>
      <c r="I9423" s="9"/>
      <c r="J9423" s="9"/>
      <c r="K9423" s="9"/>
    </row>
    <row r="9424" spans="1:11" x14ac:dyDescent="0.25">
      <c r="A9424" s="2"/>
      <c r="B9424" s="2"/>
      <c r="C9424" s="2"/>
      <c r="E9424" s="2"/>
      <c r="G9424" s="2"/>
      <c r="H9424" s="6"/>
      <c r="I9424" s="9"/>
      <c r="J9424" s="9"/>
      <c r="K9424" s="9"/>
    </row>
    <row r="9425" spans="1:11" x14ac:dyDescent="0.25">
      <c r="A9425" s="2"/>
      <c r="B9425" s="2"/>
      <c r="C9425" s="2"/>
      <c r="E9425" s="2"/>
      <c r="G9425" s="2"/>
      <c r="H9425" s="6"/>
      <c r="I9425" s="9"/>
      <c r="J9425" s="9"/>
      <c r="K9425" s="9"/>
    </row>
    <row r="9426" spans="1:11" x14ac:dyDescent="0.25">
      <c r="A9426" s="2"/>
      <c r="B9426" s="2"/>
      <c r="C9426" s="2"/>
      <c r="E9426" s="2"/>
      <c r="G9426" s="2"/>
      <c r="H9426" s="6"/>
      <c r="I9426" s="9"/>
      <c r="J9426" s="9"/>
      <c r="K9426" s="9"/>
    </row>
    <row r="9427" spans="1:11" x14ac:dyDescent="0.25">
      <c r="A9427" s="2"/>
      <c r="B9427" s="2"/>
      <c r="C9427" s="2"/>
      <c r="E9427" s="2"/>
      <c r="G9427" s="2"/>
      <c r="H9427" s="6"/>
      <c r="I9427" s="9"/>
      <c r="J9427" s="9"/>
      <c r="K9427" s="9"/>
    </row>
    <row r="9428" spans="1:11" x14ac:dyDescent="0.25">
      <c r="A9428" s="2"/>
      <c r="B9428" s="2"/>
      <c r="C9428" s="2"/>
      <c r="E9428" s="2"/>
      <c r="G9428" s="2"/>
      <c r="H9428" s="6"/>
      <c r="I9428" s="9"/>
      <c r="J9428" s="9"/>
      <c r="K9428" s="9"/>
    </row>
    <row r="9429" spans="1:11" x14ac:dyDescent="0.25">
      <c r="A9429" s="2"/>
      <c r="B9429" s="2"/>
      <c r="C9429" s="2"/>
      <c r="E9429" s="2"/>
      <c r="G9429" s="2"/>
      <c r="H9429" s="6"/>
      <c r="I9429" s="9"/>
      <c r="J9429" s="9"/>
      <c r="K9429" s="9"/>
    </row>
    <row r="9430" spans="1:11" x14ac:dyDescent="0.25">
      <c r="A9430" s="2"/>
      <c r="B9430" s="2"/>
      <c r="C9430" s="2"/>
      <c r="E9430" s="2"/>
      <c r="G9430" s="2"/>
      <c r="H9430" s="6"/>
      <c r="I9430" s="9"/>
      <c r="J9430" s="9"/>
      <c r="K9430" s="9"/>
    </row>
    <row r="9431" spans="1:11" x14ac:dyDescent="0.25">
      <c r="A9431" s="2"/>
      <c r="B9431" s="2"/>
      <c r="C9431" s="2"/>
      <c r="E9431" s="2"/>
      <c r="G9431" s="2"/>
      <c r="H9431" s="6"/>
      <c r="I9431" s="9"/>
      <c r="J9431" s="9"/>
      <c r="K9431" s="9"/>
    </row>
    <row r="9432" spans="1:11" x14ac:dyDescent="0.25">
      <c r="A9432" s="2"/>
      <c r="B9432" s="2"/>
      <c r="C9432" s="2"/>
      <c r="E9432" s="2"/>
      <c r="G9432" s="2"/>
      <c r="H9432" s="6"/>
      <c r="I9432" s="9"/>
      <c r="J9432" s="9"/>
      <c r="K9432" s="9"/>
    </row>
    <row r="9433" spans="1:11" x14ac:dyDescent="0.25">
      <c r="A9433" s="2"/>
      <c r="B9433" s="2"/>
      <c r="C9433" s="2"/>
      <c r="E9433" s="2"/>
      <c r="G9433" s="2"/>
      <c r="H9433" s="6"/>
      <c r="I9433" s="9"/>
      <c r="J9433" s="9"/>
      <c r="K9433" s="9"/>
    </row>
    <row r="9434" spans="1:11" x14ac:dyDescent="0.25">
      <c r="A9434" s="2"/>
      <c r="B9434" s="2"/>
      <c r="C9434" s="2"/>
      <c r="E9434" s="2"/>
      <c r="G9434" s="2"/>
      <c r="H9434" s="6"/>
      <c r="I9434" s="9"/>
      <c r="J9434" s="9"/>
      <c r="K9434" s="9"/>
    </row>
    <row r="9435" spans="1:11" x14ac:dyDescent="0.25">
      <c r="A9435" s="2"/>
      <c r="B9435" s="2"/>
      <c r="C9435" s="2"/>
      <c r="E9435" s="2"/>
      <c r="G9435" s="2"/>
      <c r="H9435" s="6"/>
      <c r="I9435" s="9"/>
      <c r="J9435" s="9"/>
      <c r="K9435" s="9"/>
    </row>
    <row r="9436" spans="1:11" x14ac:dyDescent="0.25">
      <c r="A9436" s="2"/>
      <c r="B9436" s="2"/>
      <c r="C9436" s="2"/>
      <c r="E9436" s="2"/>
      <c r="G9436" s="2"/>
      <c r="H9436" s="6"/>
      <c r="I9436" s="9"/>
      <c r="J9436" s="9"/>
      <c r="K9436" s="9"/>
    </row>
    <row r="9437" spans="1:11" x14ac:dyDescent="0.25">
      <c r="A9437" s="2"/>
      <c r="B9437" s="2"/>
      <c r="C9437" s="2"/>
      <c r="E9437" s="2"/>
      <c r="G9437" s="2"/>
      <c r="H9437" s="6"/>
      <c r="I9437" s="9"/>
      <c r="J9437" s="9"/>
      <c r="K9437" s="9"/>
    </row>
    <row r="9438" spans="1:11" x14ac:dyDescent="0.25">
      <c r="A9438" s="2"/>
      <c r="B9438" s="2"/>
      <c r="C9438" s="2"/>
      <c r="E9438" s="2"/>
      <c r="G9438" s="2"/>
      <c r="H9438" s="6"/>
      <c r="I9438" s="9"/>
      <c r="J9438" s="9"/>
      <c r="K9438" s="9"/>
    </row>
    <row r="9439" spans="1:11" x14ac:dyDescent="0.25">
      <c r="A9439" s="2"/>
      <c r="B9439" s="2"/>
      <c r="C9439" s="2"/>
      <c r="E9439" s="2"/>
      <c r="G9439" s="2"/>
      <c r="H9439" s="6"/>
      <c r="I9439" s="9"/>
      <c r="J9439" s="9"/>
      <c r="K9439" s="9"/>
    </row>
    <row r="9440" spans="1:11" x14ac:dyDescent="0.25">
      <c r="A9440" s="2"/>
      <c r="B9440" s="2"/>
      <c r="C9440" s="2"/>
      <c r="E9440" s="2"/>
      <c r="G9440" s="2"/>
      <c r="H9440" s="6"/>
      <c r="I9440" s="9"/>
      <c r="J9440" s="9"/>
      <c r="K9440" s="9"/>
    </row>
    <row r="9441" spans="1:11" x14ac:dyDescent="0.25">
      <c r="A9441" s="2"/>
      <c r="B9441" s="2"/>
      <c r="C9441" s="2"/>
      <c r="E9441" s="2"/>
      <c r="G9441" s="2"/>
      <c r="H9441" s="6"/>
      <c r="I9441" s="9"/>
      <c r="J9441" s="9"/>
      <c r="K9441" s="9"/>
    </row>
    <row r="9442" spans="1:11" x14ac:dyDescent="0.25">
      <c r="A9442" s="2"/>
      <c r="B9442" s="2"/>
      <c r="C9442" s="2"/>
      <c r="E9442" s="2"/>
      <c r="G9442" s="2"/>
      <c r="H9442" s="6"/>
      <c r="I9442" s="9"/>
      <c r="J9442" s="9"/>
      <c r="K9442" s="9"/>
    </row>
    <row r="9443" spans="1:11" x14ac:dyDescent="0.25">
      <c r="A9443" s="2"/>
      <c r="B9443" s="2"/>
      <c r="C9443" s="2"/>
      <c r="E9443" s="2"/>
      <c r="G9443" s="2"/>
      <c r="H9443" s="6"/>
      <c r="I9443" s="9"/>
      <c r="J9443" s="9"/>
      <c r="K9443" s="9"/>
    </row>
    <row r="9444" spans="1:11" x14ac:dyDescent="0.25">
      <c r="A9444" s="2"/>
      <c r="B9444" s="2"/>
      <c r="C9444" s="2"/>
      <c r="E9444" s="2"/>
      <c r="G9444" s="2"/>
      <c r="H9444" s="6"/>
      <c r="I9444" s="9"/>
      <c r="J9444" s="9"/>
      <c r="K9444" s="9"/>
    </row>
    <row r="9445" spans="1:11" x14ac:dyDescent="0.25">
      <c r="A9445" s="2"/>
      <c r="B9445" s="2"/>
      <c r="C9445" s="2"/>
      <c r="E9445" s="2"/>
      <c r="G9445" s="2"/>
      <c r="H9445" s="6"/>
      <c r="I9445" s="9"/>
      <c r="J9445" s="9"/>
      <c r="K9445" s="9"/>
    </row>
    <row r="9446" spans="1:11" x14ac:dyDescent="0.25">
      <c r="A9446" s="2"/>
      <c r="B9446" s="2"/>
      <c r="C9446" s="2"/>
      <c r="E9446" s="2"/>
      <c r="G9446" s="2"/>
      <c r="H9446" s="6"/>
      <c r="I9446" s="9"/>
      <c r="J9446" s="9"/>
      <c r="K9446" s="9"/>
    </row>
    <row r="9447" spans="1:11" x14ac:dyDescent="0.25">
      <c r="A9447" s="2"/>
      <c r="B9447" s="2"/>
      <c r="C9447" s="2"/>
      <c r="E9447" s="2"/>
      <c r="G9447" s="2"/>
      <c r="H9447" s="6"/>
      <c r="I9447" s="9"/>
      <c r="J9447" s="9"/>
      <c r="K9447" s="9"/>
    </row>
    <row r="9448" spans="1:11" x14ac:dyDescent="0.25">
      <c r="A9448" s="2"/>
      <c r="B9448" s="2"/>
      <c r="C9448" s="2"/>
      <c r="E9448" s="2"/>
      <c r="G9448" s="2"/>
      <c r="H9448" s="6"/>
      <c r="I9448" s="9"/>
      <c r="J9448" s="9"/>
      <c r="K9448" s="9"/>
    </row>
    <row r="9449" spans="1:11" x14ac:dyDescent="0.25">
      <c r="A9449" s="2"/>
      <c r="B9449" s="2"/>
      <c r="C9449" s="2"/>
      <c r="E9449" s="2"/>
      <c r="G9449" s="2"/>
      <c r="H9449" s="6"/>
      <c r="I9449" s="9"/>
      <c r="J9449" s="9"/>
      <c r="K9449" s="9"/>
    </row>
    <row r="9450" spans="1:11" x14ac:dyDescent="0.25">
      <c r="A9450" s="2"/>
      <c r="B9450" s="2"/>
      <c r="C9450" s="2"/>
      <c r="E9450" s="2"/>
      <c r="G9450" s="2"/>
      <c r="H9450" s="6"/>
      <c r="I9450" s="9"/>
      <c r="J9450" s="9"/>
      <c r="K9450" s="9"/>
    </row>
    <row r="9451" spans="1:11" x14ac:dyDescent="0.25">
      <c r="A9451" s="2"/>
      <c r="B9451" s="2"/>
      <c r="C9451" s="2"/>
      <c r="E9451" s="2"/>
      <c r="G9451" s="2"/>
      <c r="H9451" s="6"/>
      <c r="I9451" s="9"/>
      <c r="J9451" s="9"/>
      <c r="K9451" s="9"/>
    </row>
    <row r="9452" spans="1:11" x14ac:dyDescent="0.25">
      <c r="A9452" s="2"/>
      <c r="B9452" s="2"/>
      <c r="C9452" s="2"/>
      <c r="E9452" s="2"/>
      <c r="G9452" s="2"/>
      <c r="H9452" s="6"/>
      <c r="I9452" s="9"/>
      <c r="J9452" s="9"/>
      <c r="K9452" s="9"/>
    </row>
    <row r="9453" spans="1:11" x14ac:dyDescent="0.25">
      <c r="A9453" s="2"/>
      <c r="B9453" s="2"/>
      <c r="C9453" s="2"/>
      <c r="E9453" s="2"/>
      <c r="G9453" s="2"/>
      <c r="H9453" s="6"/>
      <c r="I9453" s="9"/>
      <c r="J9453" s="9"/>
      <c r="K9453" s="9"/>
    </row>
    <row r="9454" spans="1:11" x14ac:dyDescent="0.25">
      <c r="A9454" s="2"/>
      <c r="B9454" s="2"/>
      <c r="C9454" s="2"/>
      <c r="E9454" s="2"/>
      <c r="G9454" s="2"/>
      <c r="H9454" s="6"/>
      <c r="I9454" s="9"/>
      <c r="J9454" s="9"/>
      <c r="K9454" s="9"/>
    </row>
    <row r="9455" spans="1:11" x14ac:dyDescent="0.25">
      <c r="A9455" s="2"/>
      <c r="B9455" s="2"/>
      <c r="C9455" s="2"/>
      <c r="E9455" s="2"/>
      <c r="G9455" s="2"/>
      <c r="H9455" s="6"/>
      <c r="I9455" s="9"/>
      <c r="J9455" s="9"/>
      <c r="K9455" s="9"/>
    </row>
    <row r="9456" spans="1:11" x14ac:dyDescent="0.25">
      <c r="A9456" s="2"/>
      <c r="B9456" s="2"/>
      <c r="C9456" s="2"/>
      <c r="E9456" s="2"/>
      <c r="G9456" s="2"/>
      <c r="H9456" s="6"/>
      <c r="I9456" s="9"/>
      <c r="J9456" s="9"/>
      <c r="K9456" s="9"/>
    </row>
    <row r="9457" spans="1:11" x14ac:dyDescent="0.25">
      <c r="A9457" s="2"/>
      <c r="B9457" s="2"/>
      <c r="C9457" s="2"/>
      <c r="E9457" s="2"/>
      <c r="G9457" s="2"/>
      <c r="H9457" s="6"/>
      <c r="I9457" s="9"/>
      <c r="J9457" s="9"/>
      <c r="K9457" s="9"/>
    </row>
    <row r="9458" spans="1:11" x14ac:dyDescent="0.25">
      <c r="A9458" s="2"/>
      <c r="B9458" s="2"/>
      <c r="C9458" s="2"/>
      <c r="E9458" s="2"/>
      <c r="G9458" s="2"/>
      <c r="H9458" s="6"/>
      <c r="I9458" s="9"/>
      <c r="J9458" s="9"/>
      <c r="K9458" s="9"/>
    </row>
    <row r="9459" spans="1:11" x14ac:dyDescent="0.25">
      <c r="A9459" s="2"/>
      <c r="B9459" s="2"/>
      <c r="C9459" s="2"/>
      <c r="E9459" s="2"/>
      <c r="G9459" s="2"/>
      <c r="H9459" s="6"/>
      <c r="I9459" s="9"/>
      <c r="J9459" s="9"/>
      <c r="K9459" s="9"/>
    </row>
    <row r="9460" spans="1:11" x14ac:dyDescent="0.25">
      <c r="A9460" s="2"/>
      <c r="B9460" s="2"/>
      <c r="C9460" s="2"/>
      <c r="E9460" s="2"/>
      <c r="G9460" s="2"/>
      <c r="H9460" s="6"/>
      <c r="I9460" s="9"/>
      <c r="J9460" s="9"/>
      <c r="K9460" s="9"/>
    </row>
    <row r="9461" spans="1:11" x14ac:dyDescent="0.25">
      <c r="A9461" s="2"/>
      <c r="B9461" s="2"/>
      <c r="C9461" s="2"/>
      <c r="E9461" s="2"/>
      <c r="G9461" s="2"/>
      <c r="H9461" s="6"/>
      <c r="I9461" s="9"/>
      <c r="J9461" s="9"/>
      <c r="K9461" s="9"/>
    </row>
    <row r="9462" spans="1:11" x14ac:dyDescent="0.25">
      <c r="A9462" s="2"/>
      <c r="B9462" s="2"/>
      <c r="C9462" s="2"/>
      <c r="E9462" s="2"/>
      <c r="G9462" s="2"/>
      <c r="H9462" s="6"/>
      <c r="I9462" s="9"/>
      <c r="J9462" s="9"/>
      <c r="K9462" s="9"/>
    </row>
    <row r="9463" spans="1:11" x14ac:dyDescent="0.25">
      <c r="A9463" s="2"/>
      <c r="B9463" s="2"/>
      <c r="C9463" s="2"/>
      <c r="E9463" s="2"/>
      <c r="G9463" s="2"/>
      <c r="H9463" s="6"/>
      <c r="I9463" s="9"/>
      <c r="J9463" s="9"/>
      <c r="K9463" s="9"/>
    </row>
    <row r="9464" spans="1:11" x14ac:dyDescent="0.25">
      <c r="A9464" s="2"/>
      <c r="B9464" s="2"/>
      <c r="C9464" s="2"/>
      <c r="E9464" s="2"/>
      <c r="G9464" s="2"/>
      <c r="H9464" s="6"/>
      <c r="I9464" s="9"/>
      <c r="J9464" s="9"/>
      <c r="K9464" s="9"/>
    </row>
    <row r="9465" spans="1:11" x14ac:dyDescent="0.25">
      <c r="A9465" s="2"/>
      <c r="B9465" s="2"/>
      <c r="C9465" s="2"/>
      <c r="E9465" s="2"/>
      <c r="G9465" s="2"/>
      <c r="H9465" s="6"/>
      <c r="I9465" s="9"/>
      <c r="J9465" s="9"/>
      <c r="K9465" s="9"/>
    </row>
    <row r="9466" spans="1:11" x14ac:dyDescent="0.25">
      <c r="A9466" s="2"/>
      <c r="B9466" s="2"/>
      <c r="C9466" s="2"/>
      <c r="E9466" s="2"/>
      <c r="G9466" s="2"/>
      <c r="H9466" s="6"/>
      <c r="I9466" s="9"/>
      <c r="J9466" s="9"/>
      <c r="K9466" s="9"/>
    </row>
    <row r="9467" spans="1:11" x14ac:dyDescent="0.25">
      <c r="A9467" s="2"/>
      <c r="B9467" s="2"/>
      <c r="C9467" s="2"/>
      <c r="E9467" s="2"/>
      <c r="G9467" s="2"/>
      <c r="H9467" s="6"/>
      <c r="I9467" s="9"/>
      <c r="J9467" s="9"/>
      <c r="K9467" s="9"/>
    </row>
    <row r="9468" spans="1:11" x14ac:dyDescent="0.25">
      <c r="A9468" s="2"/>
      <c r="B9468" s="2"/>
      <c r="C9468" s="2"/>
      <c r="E9468" s="2"/>
      <c r="G9468" s="2"/>
      <c r="H9468" s="6"/>
      <c r="I9468" s="9"/>
      <c r="J9468" s="9"/>
      <c r="K9468" s="9"/>
    </row>
    <row r="9469" spans="1:11" x14ac:dyDescent="0.25">
      <c r="A9469" s="2"/>
      <c r="B9469" s="2"/>
      <c r="C9469" s="2"/>
      <c r="E9469" s="2"/>
      <c r="G9469" s="2"/>
      <c r="H9469" s="6"/>
      <c r="I9469" s="9"/>
      <c r="J9469" s="9"/>
      <c r="K9469" s="9"/>
    </row>
    <row r="9470" spans="1:11" x14ac:dyDescent="0.25">
      <c r="A9470" s="2"/>
      <c r="B9470" s="2"/>
      <c r="C9470" s="2"/>
      <c r="E9470" s="2"/>
      <c r="G9470" s="2"/>
      <c r="H9470" s="6"/>
      <c r="I9470" s="9"/>
      <c r="J9470" s="9"/>
      <c r="K9470" s="9"/>
    </row>
    <row r="9471" spans="1:11" x14ac:dyDescent="0.25">
      <c r="A9471" s="2"/>
      <c r="B9471" s="2"/>
      <c r="C9471" s="2"/>
      <c r="E9471" s="2"/>
      <c r="G9471" s="2"/>
      <c r="H9471" s="6"/>
      <c r="I9471" s="9"/>
      <c r="J9471" s="9"/>
      <c r="K9471" s="9"/>
    </row>
    <row r="9472" spans="1:11" x14ac:dyDescent="0.25">
      <c r="A9472" s="2"/>
      <c r="B9472" s="2"/>
      <c r="C9472" s="2"/>
      <c r="E9472" s="2"/>
      <c r="G9472" s="2"/>
      <c r="H9472" s="6"/>
      <c r="I9472" s="9"/>
      <c r="J9472" s="9"/>
      <c r="K9472" s="9"/>
    </row>
    <row r="9473" spans="1:11" x14ac:dyDescent="0.25">
      <c r="A9473" s="2"/>
      <c r="B9473" s="2"/>
      <c r="C9473" s="2"/>
      <c r="E9473" s="2"/>
      <c r="G9473" s="2"/>
      <c r="H9473" s="6"/>
      <c r="I9473" s="9"/>
      <c r="J9473" s="9"/>
      <c r="K9473" s="9"/>
    </row>
    <row r="9474" spans="1:11" x14ac:dyDescent="0.25">
      <c r="A9474" s="2"/>
      <c r="B9474" s="2"/>
      <c r="C9474" s="2"/>
      <c r="E9474" s="2"/>
      <c r="G9474" s="2"/>
      <c r="H9474" s="6"/>
      <c r="I9474" s="9"/>
      <c r="J9474" s="9"/>
      <c r="K9474" s="9"/>
    </row>
    <row r="9475" spans="1:11" x14ac:dyDescent="0.25">
      <c r="A9475" s="2"/>
      <c r="B9475" s="2"/>
      <c r="C9475" s="2"/>
      <c r="E9475" s="2"/>
      <c r="G9475" s="2"/>
      <c r="H9475" s="6"/>
      <c r="I9475" s="9"/>
      <c r="J9475" s="9"/>
      <c r="K9475" s="9"/>
    </row>
    <row r="9476" spans="1:11" x14ac:dyDescent="0.25">
      <c r="A9476" s="2"/>
      <c r="B9476" s="2"/>
      <c r="C9476" s="2"/>
      <c r="E9476" s="2"/>
      <c r="G9476" s="2"/>
      <c r="H9476" s="6"/>
      <c r="I9476" s="9"/>
      <c r="J9476" s="9"/>
      <c r="K9476" s="9"/>
    </row>
    <row r="9477" spans="1:11" x14ac:dyDescent="0.25">
      <c r="A9477" s="2"/>
      <c r="B9477" s="2"/>
      <c r="C9477" s="2"/>
      <c r="E9477" s="2"/>
      <c r="G9477" s="2"/>
      <c r="H9477" s="6"/>
      <c r="I9477" s="9"/>
      <c r="J9477" s="9"/>
      <c r="K9477" s="9"/>
    </row>
    <row r="9478" spans="1:11" x14ac:dyDescent="0.25">
      <c r="A9478" s="2"/>
      <c r="B9478" s="2"/>
      <c r="C9478" s="2"/>
      <c r="E9478" s="2"/>
      <c r="G9478" s="2"/>
      <c r="H9478" s="6"/>
      <c r="I9478" s="9"/>
      <c r="J9478" s="9"/>
      <c r="K9478" s="9"/>
    </row>
    <row r="9479" spans="1:11" x14ac:dyDescent="0.25">
      <c r="A9479" s="2"/>
      <c r="B9479" s="2"/>
      <c r="C9479" s="2"/>
      <c r="E9479" s="2"/>
      <c r="G9479" s="2"/>
      <c r="H9479" s="6"/>
      <c r="I9479" s="9"/>
      <c r="J9479" s="9"/>
      <c r="K9479" s="9"/>
    </row>
    <row r="9480" spans="1:11" x14ac:dyDescent="0.25">
      <c r="A9480" s="2"/>
      <c r="B9480" s="2"/>
      <c r="C9480" s="2"/>
      <c r="E9480" s="2"/>
      <c r="G9480" s="2"/>
      <c r="H9480" s="6"/>
      <c r="I9480" s="9"/>
      <c r="J9480" s="9"/>
      <c r="K9480" s="9"/>
    </row>
    <row r="9481" spans="1:11" x14ac:dyDescent="0.25">
      <c r="A9481" s="2"/>
      <c r="B9481" s="2"/>
      <c r="C9481" s="2"/>
      <c r="E9481" s="2"/>
      <c r="G9481" s="2"/>
      <c r="H9481" s="6"/>
      <c r="I9481" s="9"/>
      <c r="J9481" s="9"/>
      <c r="K9481" s="9"/>
    </row>
    <row r="9482" spans="1:11" x14ac:dyDescent="0.25">
      <c r="A9482" s="2"/>
      <c r="B9482" s="2"/>
      <c r="C9482" s="2"/>
      <c r="E9482" s="2"/>
      <c r="G9482" s="2"/>
      <c r="H9482" s="6"/>
      <c r="I9482" s="9"/>
      <c r="J9482" s="9"/>
      <c r="K9482" s="9"/>
    </row>
    <row r="9483" spans="1:11" x14ac:dyDescent="0.25">
      <c r="A9483" s="2"/>
      <c r="B9483" s="2"/>
      <c r="C9483" s="2"/>
      <c r="E9483" s="2"/>
      <c r="G9483" s="2"/>
      <c r="H9483" s="6"/>
      <c r="I9483" s="9"/>
      <c r="J9483" s="9"/>
      <c r="K9483" s="9"/>
    </row>
    <row r="9484" spans="1:11" x14ac:dyDescent="0.25">
      <c r="A9484" s="2"/>
      <c r="B9484" s="2"/>
      <c r="C9484" s="2"/>
      <c r="E9484" s="2"/>
      <c r="G9484" s="2"/>
      <c r="H9484" s="6"/>
      <c r="I9484" s="9"/>
      <c r="J9484" s="9"/>
      <c r="K9484" s="9"/>
    </row>
    <row r="9485" spans="1:11" x14ac:dyDescent="0.25">
      <c r="A9485" s="2"/>
      <c r="B9485" s="2"/>
      <c r="C9485" s="2"/>
      <c r="E9485" s="2"/>
      <c r="G9485" s="2"/>
      <c r="H9485" s="6"/>
      <c r="I9485" s="9"/>
      <c r="J9485" s="9"/>
      <c r="K9485" s="9"/>
    </row>
    <row r="9486" spans="1:11" x14ac:dyDescent="0.25">
      <c r="A9486" s="2"/>
      <c r="B9486" s="2"/>
      <c r="C9486" s="2"/>
      <c r="E9486" s="2"/>
      <c r="G9486" s="2"/>
      <c r="H9486" s="6"/>
      <c r="I9486" s="9"/>
      <c r="J9486" s="9"/>
      <c r="K9486" s="9"/>
    </row>
    <row r="9487" spans="1:11" x14ac:dyDescent="0.25">
      <c r="A9487" s="2"/>
      <c r="B9487" s="2"/>
      <c r="C9487" s="2"/>
      <c r="E9487" s="2"/>
      <c r="G9487" s="2"/>
      <c r="H9487" s="6"/>
      <c r="I9487" s="9"/>
      <c r="J9487" s="9"/>
      <c r="K9487" s="9"/>
    </row>
    <row r="9488" spans="1:11" x14ac:dyDescent="0.25">
      <c r="A9488" s="2"/>
      <c r="B9488" s="2"/>
      <c r="C9488" s="2"/>
      <c r="E9488" s="2"/>
      <c r="G9488" s="2"/>
      <c r="H9488" s="6"/>
      <c r="I9488" s="9"/>
      <c r="J9488" s="9"/>
      <c r="K9488" s="9"/>
    </row>
    <row r="9489" spans="1:11" x14ac:dyDescent="0.25">
      <c r="A9489" s="2"/>
      <c r="B9489" s="2"/>
      <c r="C9489" s="2"/>
      <c r="E9489" s="2"/>
      <c r="G9489" s="2"/>
      <c r="H9489" s="6"/>
      <c r="I9489" s="9"/>
      <c r="J9489" s="9"/>
      <c r="K9489" s="9"/>
    </row>
    <row r="9490" spans="1:11" x14ac:dyDescent="0.25">
      <c r="A9490" s="2"/>
      <c r="B9490" s="2"/>
      <c r="C9490" s="2"/>
      <c r="E9490" s="2"/>
      <c r="G9490" s="2"/>
      <c r="H9490" s="6"/>
      <c r="I9490" s="9"/>
      <c r="J9490" s="9"/>
      <c r="K9490" s="9"/>
    </row>
    <row r="9491" spans="1:11" x14ac:dyDescent="0.25">
      <c r="A9491" s="2"/>
      <c r="B9491" s="2"/>
      <c r="C9491" s="2"/>
      <c r="E9491" s="2"/>
      <c r="G9491" s="2"/>
      <c r="H9491" s="6"/>
      <c r="I9491" s="9"/>
      <c r="J9491" s="9"/>
      <c r="K9491" s="9"/>
    </row>
    <row r="9492" spans="1:11" x14ac:dyDescent="0.25">
      <c r="A9492" s="2"/>
      <c r="B9492" s="2"/>
      <c r="C9492" s="2"/>
      <c r="E9492" s="2"/>
      <c r="G9492" s="2"/>
      <c r="H9492" s="6"/>
      <c r="I9492" s="9"/>
      <c r="J9492" s="9"/>
      <c r="K9492" s="9"/>
    </row>
    <row r="9493" spans="1:11" x14ac:dyDescent="0.25">
      <c r="A9493" s="2"/>
      <c r="B9493" s="2"/>
      <c r="C9493" s="2"/>
      <c r="E9493" s="2"/>
      <c r="G9493" s="2"/>
      <c r="H9493" s="6"/>
      <c r="I9493" s="9"/>
      <c r="J9493" s="9"/>
      <c r="K9493" s="9"/>
    </row>
    <row r="9494" spans="1:11" x14ac:dyDescent="0.25">
      <c r="A9494" s="2"/>
      <c r="B9494" s="2"/>
      <c r="C9494" s="2"/>
      <c r="E9494" s="2"/>
      <c r="G9494" s="2"/>
      <c r="H9494" s="6"/>
      <c r="I9494" s="9"/>
      <c r="J9494" s="9"/>
      <c r="K9494" s="9"/>
    </row>
    <row r="9495" spans="1:11" x14ac:dyDescent="0.25">
      <c r="A9495" s="2"/>
      <c r="B9495" s="2"/>
      <c r="C9495" s="2"/>
      <c r="E9495" s="2"/>
      <c r="G9495" s="2"/>
      <c r="H9495" s="6"/>
      <c r="I9495" s="9"/>
      <c r="J9495" s="9"/>
      <c r="K9495" s="9"/>
    </row>
    <row r="9496" spans="1:11" x14ac:dyDescent="0.25">
      <c r="A9496" s="2"/>
      <c r="B9496" s="2"/>
      <c r="C9496" s="2"/>
      <c r="E9496" s="2"/>
      <c r="G9496" s="2"/>
      <c r="H9496" s="6"/>
      <c r="I9496" s="9"/>
      <c r="J9496" s="9"/>
      <c r="K9496" s="9"/>
    </row>
    <row r="9497" spans="1:11" x14ac:dyDescent="0.25">
      <c r="A9497" s="2"/>
      <c r="B9497" s="2"/>
      <c r="C9497" s="2"/>
      <c r="E9497" s="2"/>
      <c r="G9497" s="2"/>
      <c r="H9497" s="6"/>
      <c r="I9497" s="9"/>
      <c r="J9497" s="9"/>
      <c r="K9497" s="9"/>
    </row>
    <row r="9498" spans="1:11" x14ac:dyDescent="0.25">
      <c r="A9498" s="2"/>
      <c r="B9498" s="2"/>
      <c r="C9498" s="2"/>
      <c r="E9498" s="2"/>
      <c r="G9498" s="2"/>
      <c r="H9498" s="6"/>
      <c r="I9498" s="9"/>
      <c r="J9498" s="9"/>
      <c r="K9498" s="9"/>
    </row>
    <row r="9499" spans="1:11" x14ac:dyDescent="0.25">
      <c r="A9499" s="2"/>
      <c r="B9499" s="2"/>
      <c r="C9499" s="2"/>
      <c r="E9499" s="2"/>
      <c r="G9499" s="2"/>
      <c r="H9499" s="6"/>
      <c r="I9499" s="9"/>
      <c r="J9499" s="9"/>
      <c r="K9499" s="9"/>
    </row>
    <row r="9500" spans="1:11" x14ac:dyDescent="0.25">
      <c r="A9500" s="2"/>
      <c r="B9500" s="2"/>
      <c r="C9500" s="2"/>
      <c r="E9500" s="2"/>
      <c r="G9500" s="2"/>
      <c r="H9500" s="6"/>
      <c r="I9500" s="9"/>
      <c r="J9500" s="9"/>
      <c r="K9500" s="9"/>
    </row>
    <row r="9501" spans="1:11" x14ac:dyDescent="0.25">
      <c r="A9501" s="2"/>
      <c r="B9501" s="2"/>
      <c r="C9501" s="2"/>
      <c r="E9501" s="2"/>
      <c r="G9501" s="2"/>
      <c r="H9501" s="6"/>
      <c r="I9501" s="9"/>
      <c r="J9501" s="9"/>
      <c r="K9501" s="9"/>
    </row>
    <row r="9502" spans="1:11" x14ac:dyDescent="0.25">
      <c r="A9502" s="2"/>
      <c r="B9502" s="2"/>
      <c r="C9502" s="2"/>
      <c r="E9502" s="2"/>
      <c r="G9502" s="2"/>
      <c r="H9502" s="6"/>
      <c r="I9502" s="9"/>
      <c r="J9502" s="9"/>
      <c r="K9502" s="9"/>
    </row>
    <row r="9503" spans="1:11" x14ac:dyDescent="0.25">
      <c r="A9503" s="2"/>
      <c r="B9503" s="2"/>
      <c r="C9503" s="2"/>
      <c r="E9503" s="2"/>
      <c r="G9503" s="2"/>
      <c r="H9503" s="6"/>
      <c r="I9503" s="9"/>
      <c r="J9503" s="9"/>
      <c r="K9503" s="9"/>
    </row>
    <row r="9504" spans="1:11" x14ac:dyDescent="0.25">
      <c r="A9504" s="2"/>
      <c r="B9504" s="2"/>
      <c r="C9504" s="2"/>
      <c r="E9504" s="2"/>
      <c r="G9504" s="2"/>
      <c r="H9504" s="6"/>
      <c r="I9504" s="9"/>
      <c r="J9504" s="9"/>
      <c r="K9504" s="9"/>
    </row>
    <row r="9505" spans="1:11" x14ac:dyDescent="0.25">
      <c r="A9505" s="2"/>
      <c r="B9505" s="2"/>
      <c r="C9505" s="2"/>
      <c r="E9505" s="2"/>
      <c r="G9505" s="2"/>
      <c r="H9505" s="6"/>
      <c r="I9505" s="9"/>
      <c r="J9505" s="9"/>
      <c r="K9505" s="9"/>
    </row>
    <row r="9506" spans="1:11" x14ac:dyDescent="0.25">
      <c r="A9506" s="2"/>
      <c r="B9506" s="2"/>
      <c r="C9506" s="2"/>
      <c r="E9506" s="2"/>
      <c r="G9506" s="2"/>
      <c r="H9506" s="6"/>
      <c r="I9506" s="9"/>
      <c r="J9506" s="9"/>
      <c r="K9506" s="9"/>
    </row>
    <row r="9507" spans="1:11" x14ac:dyDescent="0.25">
      <c r="A9507" s="2"/>
      <c r="B9507" s="2"/>
      <c r="C9507" s="2"/>
      <c r="E9507" s="2"/>
      <c r="G9507" s="2"/>
      <c r="H9507" s="6"/>
      <c r="I9507" s="9"/>
      <c r="J9507" s="9"/>
      <c r="K9507" s="9"/>
    </row>
    <row r="9508" spans="1:11" x14ac:dyDescent="0.25">
      <c r="A9508" s="2"/>
      <c r="B9508" s="2"/>
      <c r="C9508" s="2"/>
      <c r="E9508" s="2"/>
      <c r="G9508" s="2"/>
      <c r="H9508" s="6"/>
      <c r="I9508" s="9"/>
      <c r="J9508" s="9"/>
      <c r="K9508" s="9"/>
    </row>
    <row r="9509" spans="1:11" x14ac:dyDescent="0.25">
      <c r="A9509" s="2"/>
      <c r="B9509" s="2"/>
      <c r="C9509" s="2"/>
      <c r="E9509" s="2"/>
      <c r="G9509" s="2"/>
      <c r="H9509" s="6"/>
      <c r="I9509" s="9"/>
      <c r="J9509" s="9"/>
      <c r="K9509" s="9"/>
    </row>
    <row r="9510" spans="1:11" x14ac:dyDescent="0.25">
      <c r="A9510" s="2"/>
      <c r="B9510" s="2"/>
      <c r="C9510" s="2"/>
      <c r="E9510" s="2"/>
      <c r="G9510" s="2"/>
      <c r="H9510" s="6"/>
      <c r="I9510" s="9"/>
      <c r="J9510" s="9"/>
      <c r="K9510" s="9"/>
    </row>
    <row r="9511" spans="1:11" x14ac:dyDescent="0.25">
      <c r="A9511" s="2"/>
      <c r="B9511" s="2"/>
      <c r="C9511" s="2"/>
      <c r="E9511" s="2"/>
      <c r="G9511" s="2"/>
      <c r="H9511" s="6"/>
      <c r="I9511" s="9"/>
      <c r="J9511" s="9"/>
      <c r="K9511" s="9"/>
    </row>
    <row r="9512" spans="1:11" x14ac:dyDescent="0.25">
      <c r="A9512" s="2"/>
      <c r="B9512" s="2"/>
      <c r="C9512" s="2"/>
      <c r="E9512" s="2"/>
      <c r="G9512" s="2"/>
      <c r="H9512" s="6"/>
      <c r="I9512" s="9"/>
      <c r="J9512" s="9"/>
      <c r="K9512" s="9"/>
    </row>
    <row r="9513" spans="1:11" x14ac:dyDescent="0.25">
      <c r="A9513" s="2"/>
      <c r="B9513" s="2"/>
      <c r="C9513" s="2"/>
      <c r="E9513" s="2"/>
      <c r="G9513" s="2"/>
      <c r="H9513" s="6"/>
      <c r="I9513" s="9"/>
      <c r="J9513" s="9"/>
      <c r="K9513" s="9"/>
    </row>
    <row r="9514" spans="1:11" x14ac:dyDescent="0.25">
      <c r="A9514" s="2"/>
      <c r="B9514" s="2"/>
      <c r="C9514" s="2"/>
      <c r="E9514" s="2"/>
      <c r="G9514" s="2"/>
      <c r="H9514" s="6"/>
      <c r="I9514" s="9"/>
      <c r="J9514" s="9"/>
      <c r="K9514" s="9"/>
    </row>
    <row r="9515" spans="1:11" x14ac:dyDescent="0.25">
      <c r="A9515" s="2"/>
      <c r="B9515" s="2"/>
      <c r="C9515" s="2"/>
      <c r="E9515" s="2"/>
      <c r="G9515" s="2"/>
      <c r="H9515" s="6"/>
      <c r="I9515" s="9"/>
      <c r="J9515" s="9"/>
      <c r="K9515" s="9"/>
    </row>
    <row r="9516" spans="1:11" x14ac:dyDescent="0.25">
      <c r="A9516" s="2"/>
      <c r="B9516" s="2"/>
      <c r="C9516" s="2"/>
      <c r="E9516" s="2"/>
      <c r="G9516" s="2"/>
      <c r="H9516" s="6"/>
      <c r="I9516" s="9"/>
      <c r="J9516" s="9"/>
      <c r="K9516" s="9"/>
    </row>
    <row r="9517" spans="1:11" x14ac:dyDescent="0.25">
      <c r="A9517" s="2"/>
      <c r="B9517" s="2"/>
      <c r="C9517" s="2"/>
      <c r="E9517" s="2"/>
      <c r="G9517" s="2"/>
      <c r="H9517" s="6"/>
      <c r="I9517" s="9"/>
      <c r="J9517" s="9"/>
      <c r="K9517" s="9"/>
    </row>
    <row r="9518" spans="1:11" x14ac:dyDescent="0.25">
      <c r="A9518" s="2"/>
      <c r="B9518" s="2"/>
      <c r="C9518" s="2"/>
      <c r="E9518" s="2"/>
      <c r="G9518" s="2"/>
      <c r="H9518" s="6"/>
      <c r="I9518" s="9"/>
      <c r="J9518" s="9"/>
      <c r="K9518" s="9"/>
    </row>
    <row r="9519" spans="1:11" x14ac:dyDescent="0.25">
      <c r="A9519" s="2"/>
      <c r="B9519" s="2"/>
      <c r="C9519" s="2"/>
      <c r="E9519" s="2"/>
      <c r="G9519" s="2"/>
      <c r="H9519" s="6"/>
      <c r="I9519" s="9"/>
      <c r="J9519" s="9"/>
      <c r="K9519" s="9"/>
    </row>
    <row r="9520" spans="1:11" x14ac:dyDescent="0.25">
      <c r="A9520" s="2"/>
      <c r="B9520" s="2"/>
      <c r="C9520" s="2"/>
      <c r="E9520" s="2"/>
      <c r="G9520" s="2"/>
      <c r="H9520" s="6"/>
      <c r="I9520" s="9"/>
      <c r="J9520" s="9"/>
      <c r="K9520" s="9"/>
    </row>
    <row r="9521" spans="1:11" x14ac:dyDescent="0.25">
      <c r="A9521" s="2"/>
      <c r="B9521" s="2"/>
      <c r="C9521" s="2"/>
      <c r="E9521" s="2"/>
      <c r="G9521" s="2"/>
      <c r="H9521" s="6"/>
      <c r="I9521" s="9"/>
      <c r="J9521" s="9"/>
      <c r="K9521" s="9"/>
    </row>
    <row r="9522" spans="1:11" x14ac:dyDescent="0.25">
      <c r="A9522" s="2"/>
      <c r="B9522" s="2"/>
      <c r="C9522" s="2"/>
      <c r="E9522" s="2"/>
      <c r="G9522" s="2"/>
      <c r="H9522" s="6"/>
      <c r="I9522" s="9"/>
      <c r="J9522" s="9"/>
      <c r="K9522" s="9"/>
    </row>
    <row r="9523" spans="1:11" x14ac:dyDescent="0.25">
      <c r="A9523" s="2"/>
      <c r="B9523" s="2"/>
      <c r="C9523" s="2"/>
      <c r="E9523" s="2"/>
      <c r="G9523" s="2"/>
      <c r="H9523" s="6"/>
      <c r="I9523" s="9"/>
      <c r="J9523" s="9"/>
      <c r="K9523" s="9"/>
    </row>
    <row r="9524" spans="1:11" x14ac:dyDescent="0.25">
      <c r="A9524" s="2"/>
      <c r="B9524" s="2"/>
      <c r="C9524" s="2"/>
      <c r="E9524" s="2"/>
      <c r="G9524" s="2"/>
      <c r="H9524" s="6"/>
      <c r="I9524" s="9"/>
      <c r="J9524" s="9"/>
      <c r="K9524" s="9"/>
    </row>
    <row r="9525" spans="1:11" x14ac:dyDescent="0.25">
      <c r="A9525" s="2"/>
      <c r="B9525" s="2"/>
      <c r="C9525" s="2"/>
      <c r="E9525" s="2"/>
      <c r="G9525" s="2"/>
      <c r="H9525" s="6"/>
      <c r="I9525" s="9"/>
      <c r="J9525" s="9"/>
      <c r="K9525" s="9"/>
    </row>
    <row r="9526" spans="1:11" x14ac:dyDescent="0.25">
      <c r="A9526" s="2"/>
      <c r="B9526" s="2"/>
      <c r="C9526" s="2"/>
      <c r="E9526" s="2"/>
      <c r="G9526" s="2"/>
      <c r="H9526" s="6"/>
      <c r="I9526" s="9"/>
      <c r="J9526" s="9"/>
      <c r="K9526" s="9"/>
    </row>
    <row r="9527" spans="1:11" x14ac:dyDescent="0.25">
      <c r="A9527" s="2"/>
      <c r="B9527" s="2"/>
      <c r="C9527" s="2"/>
      <c r="E9527" s="2"/>
      <c r="G9527" s="2"/>
      <c r="H9527" s="6"/>
      <c r="I9527" s="9"/>
      <c r="J9527" s="9"/>
      <c r="K9527" s="9"/>
    </row>
    <row r="9528" spans="1:11" x14ac:dyDescent="0.25">
      <c r="A9528" s="2"/>
      <c r="B9528" s="2"/>
      <c r="C9528" s="2"/>
      <c r="E9528" s="2"/>
      <c r="G9528" s="2"/>
      <c r="H9528" s="6"/>
      <c r="I9528" s="9"/>
      <c r="J9528" s="9"/>
      <c r="K9528" s="9"/>
    </row>
    <row r="9529" spans="1:11" x14ac:dyDescent="0.25">
      <c r="A9529" s="2"/>
      <c r="B9529" s="2"/>
      <c r="C9529" s="2"/>
      <c r="E9529" s="2"/>
      <c r="G9529" s="2"/>
      <c r="H9529" s="6"/>
      <c r="I9529" s="9"/>
      <c r="J9529" s="9"/>
      <c r="K9529" s="9"/>
    </row>
    <row r="9530" spans="1:11" x14ac:dyDescent="0.25">
      <c r="A9530" s="2"/>
      <c r="B9530" s="2"/>
      <c r="C9530" s="2"/>
      <c r="E9530" s="2"/>
      <c r="G9530" s="2"/>
      <c r="H9530" s="6"/>
      <c r="I9530" s="9"/>
      <c r="J9530" s="9"/>
      <c r="K9530" s="9"/>
    </row>
    <row r="9531" spans="1:11" x14ac:dyDescent="0.25">
      <c r="A9531" s="2"/>
      <c r="B9531" s="2"/>
      <c r="C9531" s="2"/>
      <c r="E9531" s="2"/>
      <c r="G9531" s="2"/>
      <c r="H9531" s="6"/>
      <c r="I9531" s="9"/>
      <c r="J9531" s="9"/>
      <c r="K9531" s="9"/>
    </row>
    <row r="9532" spans="1:11" x14ac:dyDescent="0.25">
      <c r="A9532" s="2"/>
      <c r="B9532" s="2"/>
      <c r="C9532" s="2"/>
      <c r="E9532" s="2"/>
      <c r="G9532" s="2"/>
      <c r="H9532" s="6"/>
      <c r="I9532" s="9"/>
      <c r="J9532" s="9"/>
      <c r="K9532" s="9"/>
    </row>
    <row r="9533" spans="1:11" x14ac:dyDescent="0.25">
      <c r="A9533" s="2"/>
      <c r="B9533" s="2"/>
      <c r="C9533" s="2"/>
      <c r="E9533" s="2"/>
      <c r="G9533" s="2"/>
      <c r="H9533" s="6"/>
      <c r="I9533" s="9"/>
      <c r="J9533" s="9"/>
      <c r="K9533" s="9"/>
    </row>
    <row r="9534" spans="1:11" x14ac:dyDescent="0.25">
      <c r="A9534" s="2"/>
      <c r="B9534" s="2"/>
      <c r="C9534" s="2"/>
      <c r="E9534" s="2"/>
      <c r="G9534" s="2"/>
      <c r="H9534" s="6"/>
      <c r="I9534" s="9"/>
      <c r="J9534" s="9"/>
      <c r="K9534" s="9"/>
    </row>
    <row r="9535" spans="1:11" x14ac:dyDescent="0.25">
      <c r="A9535" s="2"/>
      <c r="B9535" s="2"/>
      <c r="C9535" s="2"/>
      <c r="E9535" s="2"/>
      <c r="G9535" s="2"/>
      <c r="H9535" s="6"/>
      <c r="I9535" s="9"/>
      <c r="J9535" s="9"/>
      <c r="K9535" s="9"/>
    </row>
    <row r="9536" spans="1:11" x14ac:dyDescent="0.25">
      <c r="A9536" s="2"/>
      <c r="B9536" s="2"/>
      <c r="C9536" s="2"/>
      <c r="E9536" s="2"/>
      <c r="G9536" s="2"/>
      <c r="H9536" s="6"/>
      <c r="I9536" s="9"/>
      <c r="J9536" s="9"/>
      <c r="K9536" s="9"/>
    </row>
    <row r="9537" spans="1:11" x14ac:dyDescent="0.25">
      <c r="A9537" s="2"/>
      <c r="B9537" s="2"/>
      <c r="C9537" s="2"/>
      <c r="E9537" s="2"/>
      <c r="G9537" s="2"/>
      <c r="H9537" s="6"/>
      <c r="I9537" s="9"/>
      <c r="J9537" s="9"/>
      <c r="K9537" s="9"/>
    </row>
    <row r="9538" spans="1:11" x14ac:dyDescent="0.25">
      <c r="A9538" s="2"/>
      <c r="B9538" s="2"/>
      <c r="C9538" s="2"/>
      <c r="E9538" s="2"/>
      <c r="G9538" s="2"/>
      <c r="H9538" s="6"/>
      <c r="I9538" s="9"/>
      <c r="J9538" s="9"/>
      <c r="K9538" s="9"/>
    </row>
    <row r="9539" spans="1:11" x14ac:dyDescent="0.25">
      <c r="A9539" s="2"/>
      <c r="B9539" s="2"/>
      <c r="C9539" s="2"/>
      <c r="E9539" s="2"/>
      <c r="G9539" s="2"/>
      <c r="H9539" s="6"/>
      <c r="I9539" s="9"/>
      <c r="J9539" s="9"/>
      <c r="K9539" s="9"/>
    </row>
    <row r="9540" spans="1:11" x14ac:dyDescent="0.25">
      <c r="A9540" s="2"/>
      <c r="B9540" s="2"/>
      <c r="C9540" s="2"/>
      <c r="E9540" s="2"/>
      <c r="G9540" s="2"/>
      <c r="H9540" s="6"/>
      <c r="I9540" s="9"/>
      <c r="J9540" s="9"/>
      <c r="K9540" s="9"/>
    </row>
    <row r="9541" spans="1:11" x14ac:dyDescent="0.25">
      <c r="A9541" s="2"/>
      <c r="B9541" s="2"/>
      <c r="C9541" s="2"/>
      <c r="E9541" s="2"/>
      <c r="G9541" s="2"/>
      <c r="H9541" s="6"/>
      <c r="I9541" s="9"/>
      <c r="J9541" s="9"/>
      <c r="K9541" s="9"/>
    </row>
    <row r="9542" spans="1:11" x14ac:dyDescent="0.25">
      <c r="A9542" s="2"/>
      <c r="B9542" s="2"/>
      <c r="C9542" s="2"/>
      <c r="E9542" s="2"/>
      <c r="G9542" s="2"/>
      <c r="H9542" s="6"/>
      <c r="I9542" s="9"/>
      <c r="J9542" s="9"/>
      <c r="K9542" s="9"/>
    </row>
    <row r="9543" spans="1:11" x14ac:dyDescent="0.25">
      <c r="A9543" s="2"/>
      <c r="B9543" s="2"/>
      <c r="C9543" s="2"/>
      <c r="E9543" s="2"/>
      <c r="G9543" s="2"/>
      <c r="H9543" s="6"/>
      <c r="I9543" s="9"/>
      <c r="J9543" s="9"/>
      <c r="K9543" s="9"/>
    </row>
    <row r="9544" spans="1:11" x14ac:dyDescent="0.25">
      <c r="A9544" s="2"/>
      <c r="B9544" s="2"/>
      <c r="C9544" s="2"/>
      <c r="E9544" s="2"/>
      <c r="G9544" s="2"/>
      <c r="H9544" s="6"/>
      <c r="I9544" s="9"/>
      <c r="J9544" s="9"/>
      <c r="K9544" s="9"/>
    </row>
    <row r="9545" spans="1:11" x14ac:dyDescent="0.25">
      <c r="A9545" s="2"/>
      <c r="B9545" s="2"/>
      <c r="C9545" s="2"/>
      <c r="E9545" s="2"/>
      <c r="G9545" s="2"/>
      <c r="H9545" s="6"/>
      <c r="I9545" s="9"/>
      <c r="J9545" s="9"/>
      <c r="K9545" s="9"/>
    </row>
    <row r="9546" spans="1:11" x14ac:dyDescent="0.25">
      <c r="A9546" s="2"/>
      <c r="B9546" s="2"/>
      <c r="C9546" s="2"/>
      <c r="E9546" s="2"/>
      <c r="G9546" s="2"/>
      <c r="H9546" s="6"/>
      <c r="I9546" s="9"/>
      <c r="J9546" s="9"/>
      <c r="K9546" s="9"/>
    </row>
    <row r="9547" spans="1:11" x14ac:dyDescent="0.25">
      <c r="A9547" s="2"/>
      <c r="B9547" s="2"/>
      <c r="C9547" s="2"/>
      <c r="E9547" s="2"/>
      <c r="G9547" s="2"/>
      <c r="H9547" s="6"/>
      <c r="I9547" s="9"/>
      <c r="J9547" s="9"/>
      <c r="K9547" s="9"/>
    </row>
    <row r="9548" spans="1:11" x14ac:dyDescent="0.25">
      <c r="A9548" s="2"/>
      <c r="B9548" s="2"/>
      <c r="C9548" s="2"/>
      <c r="E9548" s="2"/>
      <c r="G9548" s="2"/>
      <c r="H9548" s="6"/>
      <c r="I9548" s="9"/>
      <c r="J9548" s="9"/>
      <c r="K9548" s="9"/>
    </row>
    <row r="9549" spans="1:11" x14ac:dyDescent="0.25">
      <c r="A9549" s="2"/>
      <c r="B9549" s="2"/>
      <c r="C9549" s="2"/>
      <c r="E9549" s="2"/>
      <c r="G9549" s="2"/>
      <c r="H9549" s="6"/>
      <c r="I9549" s="9"/>
      <c r="J9549" s="9"/>
      <c r="K9549" s="9"/>
    </row>
    <row r="9550" spans="1:11" x14ac:dyDescent="0.25">
      <c r="A9550" s="2"/>
      <c r="B9550" s="2"/>
      <c r="C9550" s="2"/>
      <c r="E9550" s="2"/>
      <c r="G9550" s="2"/>
      <c r="H9550" s="6"/>
      <c r="I9550" s="9"/>
      <c r="J9550" s="9"/>
      <c r="K9550" s="9"/>
    </row>
    <row r="9551" spans="1:11" x14ac:dyDescent="0.25">
      <c r="A9551" s="2"/>
      <c r="B9551" s="2"/>
      <c r="C9551" s="2"/>
      <c r="E9551" s="2"/>
      <c r="G9551" s="2"/>
      <c r="H9551" s="6"/>
      <c r="I9551" s="9"/>
      <c r="J9551" s="9"/>
      <c r="K9551" s="9"/>
    </row>
    <row r="9552" spans="1:11" x14ac:dyDescent="0.25">
      <c r="A9552" s="2"/>
      <c r="B9552" s="2"/>
      <c r="C9552" s="2"/>
      <c r="E9552" s="2"/>
      <c r="G9552" s="2"/>
      <c r="H9552" s="6"/>
      <c r="I9552" s="9"/>
      <c r="J9552" s="9"/>
      <c r="K9552" s="9"/>
    </row>
    <row r="9553" spans="1:11" x14ac:dyDescent="0.25">
      <c r="A9553" s="2"/>
      <c r="B9553" s="2"/>
      <c r="C9553" s="2"/>
      <c r="E9553" s="2"/>
      <c r="G9553" s="2"/>
      <c r="H9553" s="6"/>
      <c r="I9553" s="9"/>
      <c r="J9553" s="9"/>
      <c r="K9553" s="9"/>
    </row>
    <row r="9554" spans="1:11" x14ac:dyDescent="0.25">
      <c r="A9554" s="2"/>
      <c r="B9554" s="2"/>
      <c r="C9554" s="2"/>
      <c r="E9554" s="2"/>
      <c r="G9554" s="2"/>
      <c r="H9554" s="6"/>
      <c r="I9554" s="9"/>
      <c r="J9554" s="9"/>
      <c r="K9554" s="9"/>
    </row>
    <row r="9555" spans="1:11" x14ac:dyDescent="0.25">
      <c r="A9555" s="2"/>
      <c r="B9555" s="2"/>
      <c r="C9555" s="2"/>
      <c r="E9555" s="2"/>
      <c r="G9555" s="2"/>
      <c r="H9555" s="6"/>
      <c r="I9555" s="9"/>
      <c r="J9555" s="9"/>
      <c r="K9555" s="9"/>
    </row>
    <row r="9556" spans="1:11" x14ac:dyDescent="0.25">
      <c r="A9556" s="2"/>
      <c r="B9556" s="2"/>
      <c r="C9556" s="2"/>
      <c r="E9556" s="2"/>
      <c r="G9556" s="2"/>
      <c r="H9556" s="6"/>
      <c r="I9556" s="9"/>
      <c r="J9556" s="9"/>
      <c r="K9556" s="9"/>
    </row>
    <row r="9557" spans="1:11" x14ac:dyDescent="0.25">
      <c r="A9557" s="2"/>
      <c r="B9557" s="2"/>
      <c r="C9557" s="2"/>
      <c r="E9557" s="2"/>
      <c r="G9557" s="2"/>
      <c r="H9557" s="6"/>
      <c r="I9557" s="9"/>
      <c r="J9557" s="9"/>
      <c r="K9557" s="9"/>
    </row>
    <row r="9558" spans="1:11" x14ac:dyDescent="0.25">
      <c r="A9558" s="2"/>
      <c r="B9558" s="2"/>
      <c r="C9558" s="2"/>
      <c r="E9558" s="2"/>
      <c r="G9558" s="2"/>
      <c r="H9558" s="6"/>
      <c r="I9558" s="9"/>
      <c r="J9558" s="9"/>
      <c r="K9558" s="9"/>
    </row>
    <row r="9559" spans="1:11" x14ac:dyDescent="0.25">
      <c r="A9559" s="2"/>
      <c r="B9559" s="2"/>
      <c r="C9559" s="2"/>
      <c r="E9559" s="2"/>
      <c r="G9559" s="2"/>
      <c r="H9559" s="6"/>
      <c r="I9559" s="9"/>
      <c r="J9559" s="9"/>
      <c r="K9559" s="9"/>
    </row>
    <row r="9560" spans="1:11" x14ac:dyDescent="0.25">
      <c r="A9560" s="2"/>
      <c r="B9560" s="2"/>
      <c r="C9560" s="2"/>
      <c r="E9560" s="2"/>
      <c r="G9560" s="2"/>
      <c r="H9560" s="6"/>
      <c r="I9560" s="9"/>
      <c r="J9560" s="9"/>
      <c r="K9560" s="9"/>
    </row>
    <row r="9561" spans="1:11" x14ac:dyDescent="0.25">
      <c r="A9561" s="2"/>
      <c r="B9561" s="2"/>
      <c r="C9561" s="2"/>
      <c r="E9561" s="2"/>
      <c r="G9561" s="2"/>
      <c r="H9561" s="6"/>
      <c r="I9561" s="9"/>
      <c r="J9561" s="9"/>
      <c r="K9561" s="9"/>
    </row>
    <row r="9562" spans="1:11" x14ac:dyDescent="0.25">
      <c r="A9562" s="2"/>
      <c r="B9562" s="2"/>
      <c r="C9562" s="2"/>
      <c r="E9562" s="2"/>
      <c r="G9562" s="2"/>
      <c r="H9562" s="6"/>
      <c r="I9562" s="9"/>
      <c r="J9562" s="9"/>
      <c r="K9562" s="9"/>
    </row>
    <row r="9563" spans="1:11" x14ac:dyDescent="0.25">
      <c r="A9563" s="2"/>
      <c r="B9563" s="2"/>
      <c r="C9563" s="2"/>
      <c r="E9563" s="2"/>
      <c r="G9563" s="2"/>
      <c r="H9563" s="6"/>
      <c r="I9563" s="9"/>
      <c r="J9563" s="9"/>
      <c r="K9563" s="9"/>
    </row>
    <row r="9564" spans="1:11" x14ac:dyDescent="0.25">
      <c r="A9564" s="2"/>
      <c r="B9564" s="2"/>
      <c r="C9564" s="2"/>
      <c r="E9564" s="2"/>
      <c r="G9564" s="2"/>
      <c r="H9564" s="6"/>
      <c r="I9564" s="9"/>
      <c r="J9564" s="9"/>
      <c r="K9564" s="9"/>
    </row>
    <row r="9565" spans="1:11" x14ac:dyDescent="0.25">
      <c r="A9565" s="2"/>
      <c r="B9565" s="2"/>
      <c r="C9565" s="2"/>
      <c r="E9565" s="2"/>
      <c r="G9565" s="2"/>
      <c r="H9565" s="6"/>
      <c r="I9565" s="9"/>
      <c r="J9565" s="9"/>
      <c r="K9565" s="9"/>
    </row>
    <row r="9566" spans="1:11" x14ac:dyDescent="0.25">
      <c r="A9566" s="2"/>
      <c r="B9566" s="2"/>
      <c r="C9566" s="2"/>
      <c r="E9566" s="2"/>
      <c r="G9566" s="2"/>
      <c r="H9566" s="6"/>
      <c r="I9566" s="9"/>
      <c r="J9566" s="9"/>
      <c r="K9566" s="9"/>
    </row>
    <row r="9567" spans="1:11" x14ac:dyDescent="0.25">
      <c r="A9567" s="2"/>
      <c r="B9567" s="2"/>
      <c r="C9567" s="2"/>
      <c r="E9567" s="2"/>
      <c r="G9567" s="2"/>
      <c r="H9567" s="6"/>
      <c r="I9567" s="9"/>
      <c r="J9567" s="9"/>
      <c r="K9567" s="9"/>
    </row>
    <row r="9568" spans="1:11" x14ac:dyDescent="0.25">
      <c r="A9568" s="2"/>
      <c r="B9568" s="2"/>
      <c r="C9568" s="2"/>
      <c r="E9568" s="2"/>
      <c r="G9568" s="2"/>
      <c r="H9568" s="6"/>
      <c r="I9568" s="9"/>
      <c r="J9568" s="9"/>
      <c r="K9568" s="9"/>
    </row>
    <row r="9569" spans="1:11" x14ac:dyDescent="0.25">
      <c r="A9569" s="2"/>
      <c r="B9569" s="2"/>
      <c r="C9569" s="2"/>
      <c r="E9569" s="2"/>
      <c r="G9569" s="2"/>
      <c r="H9569" s="6"/>
      <c r="I9569" s="9"/>
      <c r="J9569" s="9"/>
      <c r="K9569" s="9"/>
    </row>
    <row r="9570" spans="1:11" x14ac:dyDescent="0.25">
      <c r="A9570" s="2"/>
      <c r="B9570" s="2"/>
      <c r="C9570" s="2"/>
      <c r="E9570" s="2"/>
      <c r="G9570" s="2"/>
      <c r="H9570" s="6"/>
      <c r="I9570" s="9"/>
      <c r="J9570" s="9"/>
      <c r="K9570" s="9"/>
    </row>
    <row r="9571" spans="1:11" x14ac:dyDescent="0.25">
      <c r="A9571" s="2"/>
      <c r="B9571" s="2"/>
      <c r="C9571" s="2"/>
      <c r="E9571" s="2"/>
      <c r="G9571" s="2"/>
      <c r="H9571" s="6"/>
      <c r="I9571" s="9"/>
      <c r="J9571" s="9"/>
      <c r="K9571" s="9"/>
    </row>
    <row r="9572" spans="1:11" x14ac:dyDescent="0.25">
      <c r="A9572" s="2"/>
      <c r="B9572" s="2"/>
      <c r="C9572" s="2"/>
      <c r="E9572" s="2"/>
      <c r="G9572" s="2"/>
      <c r="H9572" s="6"/>
      <c r="I9572" s="9"/>
      <c r="J9572" s="9"/>
      <c r="K9572" s="9"/>
    </row>
    <row r="9573" spans="1:11" x14ac:dyDescent="0.25">
      <c r="A9573" s="2"/>
      <c r="B9573" s="2"/>
      <c r="C9573" s="2"/>
      <c r="E9573" s="2"/>
      <c r="G9573" s="2"/>
      <c r="H9573" s="6"/>
      <c r="I9573" s="9"/>
      <c r="J9573" s="9"/>
      <c r="K9573" s="9"/>
    </row>
    <row r="9574" spans="1:11" x14ac:dyDescent="0.25">
      <c r="A9574" s="2"/>
      <c r="B9574" s="2"/>
      <c r="C9574" s="2"/>
      <c r="E9574" s="2"/>
      <c r="G9574" s="2"/>
      <c r="H9574" s="6"/>
      <c r="I9574" s="9"/>
      <c r="J9574" s="9"/>
      <c r="K9574" s="9"/>
    </row>
    <row r="9575" spans="1:11" x14ac:dyDescent="0.25">
      <c r="A9575" s="2"/>
      <c r="B9575" s="2"/>
      <c r="C9575" s="2"/>
      <c r="E9575" s="2"/>
      <c r="G9575" s="2"/>
      <c r="H9575" s="6"/>
      <c r="I9575" s="9"/>
      <c r="J9575" s="9"/>
      <c r="K9575" s="9"/>
    </row>
    <row r="9576" spans="1:11" x14ac:dyDescent="0.25">
      <c r="A9576" s="2"/>
      <c r="B9576" s="2"/>
      <c r="C9576" s="2"/>
      <c r="E9576" s="2"/>
      <c r="G9576" s="2"/>
      <c r="H9576" s="6"/>
      <c r="I9576" s="9"/>
      <c r="J9576" s="9"/>
      <c r="K9576" s="9"/>
    </row>
    <row r="9577" spans="1:11" x14ac:dyDescent="0.25">
      <c r="A9577" s="2"/>
      <c r="B9577" s="2"/>
      <c r="C9577" s="2"/>
      <c r="E9577" s="2"/>
      <c r="G9577" s="2"/>
      <c r="H9577" s="6"/>
      <c r="I9577" s="9"/>
      <c r="J9577" s="9"/>
      <c r="K9577" s="9"/>
    </row>
    <row r="9578" spans="1:11" x14ac:dyDescent="0.25">
      <c r="A9578" s="2"/>
      <c r="B9578" s="2"/>
      <c r="C9578" s="2"/>
      <c r="E9578" s="2"/>
      <c r="G9578" s="2"/>
      <c r="H9578" s="6"/>
      <c r="I9578" s="9"/>
      <c r="J9578" s="9"/>
      <c r="K9578" s="9"/>
    </row>
    <row r="9579" spans="1:11" x14ac:dyDescent="0.25">
      <c r="A9579" s="2"/>
      <c r="B9579" s="2"/>
      <c r="C9579" s="2"/>
      <c r="E9579" s="2"/>
      <c r="G9579" s="2"/>
      <c r="H9579" s="6"/>
      <c r="I9579" s="9"/>
      <c r="J9579" s="9"/>
      <c r="K9579" s="9"/>
    </row>
    <row r="9580" spans="1:11" x14ac:dyDescent="0.25">
      <c r="A9580" s="2"/>
      <c r="B9580" s="2"/>
      <c r="C9580" s="2"/>
      <c r="E9580" s="2"/>
      <c r="G9580" s="2"/>
      <c r="H9580" s="6"/>
      <c r="I9580" s="9"/>
      <c r="J9580" s="9"/>
      <c r="K9580" s="9"/>
    </row>
    <row r="9581" spans="1:11" x14ac:dyDescent="0.25">
      <c r="A9581" s="2"/>
      <c r="B9581" s="2"/>
      <c r="C9581" s="2"/>
      <c r="E9581" s="2"/>
      <c r="G9581" s="2"/>
      <c r="H9581" s="6"/>
      <c r="I9581" s="9"/>
      <c r="J9581" s="9"/>
      <c r="K9581" s="9"/>
    </row>
    <row r="9582" spans="1:11" x14ac:dyDescent="0.25">
      <c r="A9582" s="2"/>
      <c r="B9582" s="2"/>
      <c r="C9582" s="2"/>
      <c r="E9582" s="2"/>
      <c r="G9582" s="2"/>
      <c r="H9582" s="6"/>
      <c r="I9582" s="9"/>
      <c r="J9582" s="9"/>
      <c r="K9582" s="9"/>
    </row>
    <row r="9583" spans="1:11" x14ac:dyDescent="0.25">
      <c r="A9583" s="2"/>
      <c r="B9583" s="2"/>
      <c r="C9583" s="2"/>
      <c r="E9583" s="2"/>
      <c r="G9583" s="2"/>
      <c r="H9583" s="6"/>
      <c r="I9583" s="9"/>
      <c r="J9583" s="9"/>
      <c r="K9583" s="9"/>
    </row>
    <row r="9584" spans="1:11" x14ac:dyDescent="0.25">
      <c r="A9584" s="2"/>
      <c r="B9584" s="2"/>
      <c r="C9584" s="2"/>
      <c r="E9584" s="2"/>
      <c r="G9584" s="2"/>
      <c r="H9584" s="6"/>
      <c r="I9584" s="9"/>
      <c r="J9584" s="9"/>
      <c r="K9584" s="9"/>
    </row>
    <row r="9585" spans="1:11" x14ac:dyDescent="0.25">
      <c r="A9585" s="2"/>
      <c r="B9585" s="2"/>
      <c r="C9585" s="2"/>
      <c r="E9585" s="2"/>
      <c r="G9585" s="2"/>
      <c r="H9585" s="6"/>
      <c r="I9585" s="9"/>
      <c r="J9585" s="9"/>
      <c r="K9585" s="9"/>
    </row>
    <row r="9586" spans="1:11" x14ac:dyDescent="0.25">
      <c r="A9586" s="2"/>
      <c r="B9586" s="2"/>
      <c r="C9586" s="2"/>
      <c r="E9586" s="2"/>
      <c r="G9586" s="2"/>
      <c r="H9586" s="6"/>
      <c r="I9586" s="9"/>
      <c r="J9586" s="9"/>
      <c r="K9586" s="9"/>
    </row>
    <row r="9587" spans="1:11" x14ac:dyDescent="0.25">
      <c r="A9587" s="2"/>
      <c r="B9587" s="2"/>
      <c r="C9587" s="2"/>
      <c r="E9587" s="2"/>
      <c r="G9587" s="2"/>
      <c r="H9587" s="6"/>
      <c r="I9587" s="9"/>
      <c r="J9587" s="9"/>
      <c r="K9587" s="9"/>
    </row>
    <row r="9588" spans="1:11" x14ac:dyDescent="0.25">
      <c r="A9588" s="2"/>
      <c r="B9588" s="2"/>
      <c r="C9588" s="2"/>
      <c r="E9588" s="2"/>
      <c r="G9588" s="2"/>
      <c r="H9588" s="6"/>
      <c r="I9588" s="9"/>
      <c r="J9588" s="9"/>
      <c r="K9588" s="9"/>
    </row>
    <row r="9589" spans="1:11" x14ac:dyDescent="0.25">
      <c r="A9589" s="2"/>
      <c r="B9589" s="2"/>
      <c r="C9589" s="2"/>
      <c r="E9589" s="2"/>
      <c r="G9589" s="2"/>
      <c r="H9589" s="6"/>
      <c r="I9589" s="9"/>
      <c r="J9589" s="9"/>
      <c r="K9589" s="9"/>
    </row>
    <row r="9590" spans="1:11" x14ac:dyDescent="0.25">
      <c r="A9590" s="2"/>
      <c r="B9590" s="2"/>
      <c r="C9590" s="2"/>
      <c r="E9590" s="2"/>
      <c r="G9590" s="2"/>
      <c r="H9590" s="6"/>
      <c r="I9590" s="9"/>
      <c r="J9590" s="9"/>
      <c r="K9590" s="9"/>
    </row>
    <row r="9591" spans="1:11" x14ac:dyDescent="0.25">
      <c r="A9591" s="2"/>
      <c r="B9591" s="2"/>
      <c r="C9591" s="2"/>
      <c r="E9591" s="2"/>
      <c r="G9591" s="2"/>
      <c r="H9591" s="6"/>
      <c r="I9591" s="9"/>
      <c r="J9591" s="9"/>
      <c r="K9591" s="9"/>
    </row>
    <row r="9592" spans="1:11" x14ac:dyDescent="0.25">
      <c r="A9592" s="2"/>
      <c r="B9592" s="2"/>
      <c r="C9592" s="2"/>
      <c r="E9592" s="2"/>
      <c r="G9592" s="2"/>
      <c r="H9592" s="6"/>
      <c r="I9592" s="9"/>
      <c r="J9592" s="9"/>
      <c r="K9592" s="9"/>
    </row>
    <row r="9593" spans="1:11" x14ac:dyDescent="0.25">
      <c r="A9593" s="2"/>
      <c r="B9593" s="2"/>
      <c r="C9593" s="2"/>
      <c r="E9593" s="2"/>
      <c r="G9593" s="2"/>
      <c r="H9593" s="6"/>
      <c r="I9593" s="9"/>
      <c r="J9593" s="9"/>
      <c r="K9593" s="9"/>
    </row>
    <row r="9594" spans="1:11" x14ac:dyDescent="0.25">
      <c r="A9594" s="2"/>
      <c r="B9594" s="2"/>
      <c r="C9594" s="2"/>
      <c r="E9594" s="2"/>
      <c r="G9594" s="2"/>
      <c r="H9594" s="6"/>
      <c r="I9594" s="9"/>
      <c r="J9594" s="9"/>
      <c r="K9594" s="9"/>
    </row>
    <row r="9595" spans="1:11" x14ac:dyDescent="0.25">
      <c r="A9595" s="2"/>
      <c r="B9595" s="2"/>
      <c r="C9595" s="2"/>
      <c r="E9595" s="2"/>
      <c r="G9595" s="2"/>
      <c r="H9595" s="6"/>
      <c r="I9595" s="9"/>
      <c r="J9595" s="9"/>
      <c r="K9595" s="9"/>
    </row>
    <row r="9596" spans="1:11" x14ac:dyDescent="0.25">
      <c r="A9596" s="2"/>
      <c r="B9596" s="2"/>
      <c r="C9596" s="2"/>
      <c r="E9596" s="2"/>
      <c r="G9596" s="2"/>
      <c r="H9596" s="6"/>
      <c r="I9596" s="9"/>
      <c r="J9596" s="9"/>
      <c r="K9596" s="9"/>
    </row>
    <row r="9597" spans="1:11" x14ac:dyDescent="0.25">
      <c r="A9597" s="2"/>
      <c r="B9597" s="2"/>
      <c r="C9597" s="2"/>
      <c r="E9597" s="2"/>
      <c r="G9597" s="2"/>
      <c r="H9597" s="6"/>
      <c r="I9597" s="9"/>
      <c r="J9597" s="9"/>
      <c r="K9597" s="9"/>
    </row>
    <row r="9598" spans="1:11" x14ac:dyDescent="0.25">
      <c r="A9598" s="2"/>
      <c r="B9598" s="2"/>
      <c r="C9598" s="2"/>
      <c r="E9598" s="2"/>
      <c r="G9598" s="2"/>
      <c r="H9598" s="6"/>
      <c r="I9598" s="9"/>
      <c r="J9598" s="9"/>
      <c r="K9598" s="9"/>
    </row>
    <row r="9599" spans="1:11" x14ac:dyDescent="0.25">
      <c r="A9599" s="2"/>
      <c r="B9599" s="2"/>
      <c r="C9599" s="2"/>
      <c r="E9599" s="2"/>
      <c r="G9599" s="2"/>
      <c r="H9599" s="6"/>
      <c r="I9599" s="9"/>
      <c r="J9599" s="9"/>
      <c r="K9599" s="9"/>
    </row>
    <row r="9600" spans="1:11" x14ac:dyDescent="0.25">
      <c r="A9600" s="2"/>
      <c r="B9600" s="2"/>
      <c r="C9600" s="2"/>
      <c r="E9600" s="2"/>
      <c r="G9600" s="2"/>
      <c r="H9600" s="6"/>
      <c r="I9600" s="9"/>
      <c r="J9600" s="9"/>
      <c r="K9600" s="9"/>
    </row>
    <row r="9601" spans="1:11" x14ac:dyDescent="0.25">
      <c r="A9601" s="2"/>
      <c r="B9601" s="2"/>
      <c r="C9601" s="2"/>
      <c r="E9601" s="2"/>
      <c r="G9601" s="2"/>
      <c r="H9601" s="6"/>
      <c r="I9601" s="9"/>
      <c r="J9601" s="9"/>
      <c r="K9601" s="9"/>
    </row>
    <row r="9602" spans="1:11" x14ac:dyDescent="0.25">
      <c r="A9602" s="2"/>
      <c r="B9602" s="2"/>
      <c r="C9602" s="2"/>
      <c r="E9602" s="2"/>
      <c r="G9602" s="2"/>
      <c r="H9602" s="6"/>
      <c r="I9602" s="9"/>
      <c r="J9602" s="9"/>
      <c r="K9602" s="9"/>
    </row>
    <row r="9603" spans="1:11" x14ac:dyDescent="0.25">
      <c r="A9603" s="2"/>
      <c r="B9603" s="2"/>
      <c r="C9603" s="2"/>
      <c r="E9603" s="2"/>
      <c r="G9603" s="2"/>
      <c r="H9603" s="6"/>
      <c r="I9603" s="9"/>
      <c r="J9603" s="9"/>
      <c r="K9603" s="9"/>
    </row>
    <row r="9604" spans="1:11" x14ac:dyDescent="0.25">
      <c r="A9604" s="2"/>
      <c r="B9604" s="2"/>
      <c r="C9604" s="2"/>
      <c r="E9604" s="2"/>
      <c r="G9604" s="2"/>
      <c r="H9604" s="6"/>
      <c r="I9604" s="9"/>
      <c r="J9604" s="9"/>
      <c r="K9604" s="9"/>
    </row>
    <row r="9605" spans="1:11" x14ac:dyDescent="0.25">
      <c r="A9605" s="2"/>
      <c r="B9605" s="2"/>
      <c r="C9605" s="2"/>
      <c r="E9605" s="2"/>
      <c r="G9605" s="2"/>
      <c r="H9605" s="6"/>
      <c r="I9605" s="9"/>
      <c r="J9605" s="9"/>
      <c r="K9605" s="9"/>
    </row>
    <row r="9606" spans="1:11" x14ac:dyDescent="0.25">
      <c r="A9606" s="2"/>
      <c r="B9606" s="2"/>
      <c r="C9606" s="2"/>
      <c r="E9606" s="2"/>
      <c r="G9606" s="2"/>
      <c r="H9606" s="6"/>
      <c r="I9606" s="9"/>
      <c r="J9606" s="9"/>
      <c r="K9606" s="9"/>
    </row>
    <row r="9607" spans="1:11" x14ac:dyDescent="0.25">
      <c r="A9607" s="2"/>
      <c r="B9607" s="2"/>
      <c r="C9607" s="2"/>
      <c r="E9607" s="2"/>
      <c r="G9607" s="2"/>
      <c r="H9607" s="6"/>
      <c r="I9607" s="9"/>
      <c r="J9607" s="9"/>
      <c r="K9607" s="9"/>
    </row>
    <row r="9608" spans="1:11" x14ac:dyDescent="0.25">
      <c r="A9608" s="2"/>
      <c r="B9608" s="2"/>
      <c r="C9608" s="2"/>
      <c r="E9608" s="2"/>
      <c r="G9608" s="2"/>
      <c r="H9608" s="6"/>
      <c r="I9608" s="9"/>
      <c r="J9608" s="9"/>
      <c r="K9608" s="9"/>
    </row>
    <row r="9609" spans="1:11" x14ac:dyDescent="0.25">
      <c r="A9609" s="2"/>
      <c r="B9609" s="2"/>
      <c r="C9609" s="2"/>
      <c r="E9609" s="2"/>
      <c r="G9609" s="2"/>
      <c r="H9609" s="6"/>
      <c r="I9609" s="9"/>
      <c r="J9609" s="9"/>
      <c r="K9609" s="9"/>
    </row>
    <row r="9610" spans="1:11" x14ac:dyDescent="0.25">
      <c r="A9610" s="2"/>
      <c r="B9610" s="2"/>
      <c r="C9610" s="2"/>
      <c r="E9610" s="2"/>
      <c r="G9610" s="2"/>
      <c r="H9610" s="6"/>
      <c r="I9610" s="9"/>
      <c r="J9610" s="9"/>
      <c r="K9610" s="9"/>
    </row>
    <row r="9611" spans="1:11" x14ac:dyDescent="0.25">
      <c r="A9611" s="2"/>
      <c r="B9611" s="2"/>
      <c r="C9611" s="2"/>
      <c r="E9611" s="2"/>
      <c r="G9611" s="2"/>
      <c r="H9611" s="6"/>
      <c r="I9611" s="9"/>
      <c r="J9611" s="9"/>
      <c r="K9611" s="9"/>
    </row>
    <row r="9612" spans="1:11" x14ac:dyDescent="0.25">
      <c r="A9612" s="2"/>
      <c r="B9612" s="2"/>
      <c r="C9612" s="2"/>
      <c r="E9612" s="2"/>
      <c r="G9612" s="2"/>
      <c r="H9612" s="6"/>
      <c r="I9612" s="9"/>
      <c r="J9612" s="9"/>
      <c r="K9612" s="9"/>
    </row>
    <row r="9613" spans="1:11" x14ac:dyDescent="0.25">
      <c r="A9613" s="2"/>
      <c r="B9613" s="2"/>
      <c r="C9613" s="2"/>
      <c r="E9613" s="2"/>
      <c r="G9613" s="2"/>
      <c r="H9613" s="6"/>
      <c r="I9613" s="9"/>
      <c r="J9613" s="9"/>
      <c r="K9613" s="9"/>
    </row>
    <row r="9614" spans="1:11" x14ac:dyDescent="0.25">
      <c r="A9614" s="2"/>
      <c r="B9614" s="2"/>
      <c r="C9614" s="2"/>
      <c r="E9614" s="2"/>
      <c r="G9614" s="2"/>
      <c r="H9614" s="6"/>
      <c r="I9614" s="9"/>
      <c r="J9614" s="9"/>
      <c r="K9614" s="9"/>
    </row>
    <row r="9615" spans="1:11" x14ac:dyDescent="0.25">
      <c r="A9615" s="2"/>
      <c r="B9615" s="2"/>
      <c r="C9615" s="2"/>
      <c r="E9615" s="2"/>
      <c r="G9615" s="2"/>
      <c r="H9615" s="6"/>
      <c r="I9615" s="9"/>
      <c r="J9615" s="9"/>
      <c r="K9615" s="9"/>
    </row>
    <row r="9616" spans="1:11" x14ac:dyDescent="0.25">
      <c r="A9616" s="2"/>
      <c r="B9616" s="2"/>
      <c r="C9616" s="2"/>
      <c r="E9616" s="2"/>
      <c r="G9616" s="2"/>
      <c r="H9616" s="6"/>
      <c r="I9616" s="9"/>
      <c r="J9616" s="9"/>
      <c r="K9616" s="9"/>
    </row>
    <row r="9617" spans="1:11" x14ac:dyDescent="0.25">
      <c r="A9617" s="2"/>
      <c r="B9617" s="2"/>
      <c r="C9617" s="2"/>
      <c r="E9617" s="2"/>
      <c r="G9617" s="2"/>
      <c r="H9617" s="6"/>
      <c r="I9617" s="9"/>
      <c r="J9617" s="9"/>
      <c r="K9617" s="9"/>
    </row>
    <row r="9618" spans="1:11" x14ac:dyDescent="0.25">
      <c r="A9618" s="2"/>
      <c r="B9618" s="2"/>
      <c r="C9618" s="2"/>
      <c r="E9618" s="2"/>
      <c r="G9618" s="2"/>
      <c r="H9618" s="6"/>
      <c r="I9618" s="9"/>
      <c r="J9618" s="9"/>
      <c r="K9618" s="9"/>
    </row>
    <row r="9619" spans="1:11" x14ac:dyDescent="0.25">
      <c r="A9619" s="2"/>
      <c r="B9619" s="2"/>
      <c r="C9619" s="2"/>
      <c r="E9619" s="2"/>
      <c r="G9619" s="2"/>
      <c r="H9619" s="6"/>
      <c r="I9619" s="9"/>
      <c r="J9619" s="9"/>
      <c r="K9619" s="9"/>
    </row>
    <row r="9620" spans="1:11" x14ac:dyDescent="0.25">
      <c r="A9620" s="2"/>
      <c r="B9620" s="2"/>
      <c r="C9620" s="2"/>
      <c r="E9620" s="2"/>
      <c r="G9620" s="2"/>
      <c r="H9620" s="6"/>
      <c r="I9620" s="9"/>
      <c r="J9620" s="9"/>
      <c r="K9620" s="9"/>
    </row>
    <row r="9621" spans="1:11" x14ac:dyDescent="0.25">
      <c r="A9621" s="2"/>
      <c r="B9621" s="2"/>
      <c r="C9621" s="2"/>
      <c r="E9621" s="2"/>
      <c r="G9621" s="2"/>
      <c r="H9621" s="6"/>
      <c r="I9621" s="9"/>
      <c r="J9621" s="9"/>
      <c r="K9621" s="9"/>
    </row>
    <row r="9622" spans="1:11" x14ac:dyDescent="0.25">
      <c r="A9622" s="2"/>
      <c r="B9622" s="2"/>
      <c r="C9622" s="2"/>
      <c r="E9622" s="2"/>
      <c r="G9622" s="2"/>
      <c r="H9622" s="6"/>
      <c r="I9622" s="9"/>
      <c r="J9622" s="9"/>
      <c r="K9622" s="9"/>
    </row>
    <row r="9623" spans="1:11" x14ac:dyDescent="0.25">
      <c r="A9623" s="2"/>
      <c r="B9623" s="2"/>
      <c r="C9623" s="2"/>
      <c r="E9623" s="2"/>
      <c r="G9623" s="2"/>
      <c r="H9623" s="6"/>
      <c r="I9623" s="9"/>
      <c r="J9623" s="9"/>
      <c r="K9623" s="9"/>
    </row>
    <row r="9624" spans="1:11" x14ac:dyDescent="0.25">
      <c r="A9624" s="2"/>
      <c r="B9624" s="2"/>
      <c r="C9624" s="2"/>
      <c r="E9624" s="2"/>
      <c r="G9624" s="2"/>
      <c r="H9624" s="6"/>
      <c r="I9624" s="9"/>
      <c r="J9624" s="9"/>
      <c r="K9624" s="9"/>
    </row>
    <row r="9625" spans="1:11" x14ac:dyDescent="0.25">
      <c r="A9625" s="2"/>
      <c r="B9625" s="2"/>
      <c r="C9625" s="2"/>
      <c r="E9625" s="2"/>
      <c r="G9625" s="2"/>
      <c r="H9625" s="6"/>
      <c r="I9625" s="9"/>
      <c r="J9625" s="9"/>
      <c r="K9625" s="9"/>
    </row>
    <row r="9626" spans="1:11" x14ac:dyDescent="0.25">
      <c r="A9626" s="2"/>
      <c r="B9626" s="2"/>
      <c r="C9626" s="2"/>
      <c r="E9626" s="2"/>
      <c r="G9626" s="2"/>
      <c r="H9626" s="6"/>
      <c r="I9626" s="9"/>
      <c r="J9626" s="9"/>
      <c r="K9626" s="9"/>
    </row>
    <row r="9627" spans="1:11" x14ac:dyDescent="0.25">
      <c r="A9627" s="2"/>
      <c r="B9627" s="2"/>
      <c r="C9627" s="2"/>
      <c r="E9627" s="2"/>
      <c r="G9627" s="2"/>
      <c r="H9627" s="6"/>
      <c r="I9627" s="9"/>
      <c r="J9627" s="9"/>
      <c r="K9627" s="9"/>
    </row>
    <row r="9628" spans="1:11" x14ac:dyDescent="0.25">
      <c r="A9628" s="2"/>
      <c r="B9628" s="2"/>
      <c r="C9628" s="2"/>
      <c r="E9628" s="2"/>
      <c r="G9628" s="2"/>
      <c r="H9628" s="6"/>
      <c r="I9628" s="9"/>
      <c r="J9628" s="9"/>
      <c r="K9628" s="9"/>
    </row>
    <row r="9629" spans="1:11" x14ac:dyDescent="0.25">
      <c r="A9629" s="2"/>
      <c r="B9629" s="2"/>
      <c r="C9629" s="2"/>
      <c r="E9629" s="2"/>
      <c r="G9629" s="2"/>
      <c r="H9629" s="6"/>
      <c r="I9629" s="9"/>
      <c r="J9629" s="9"/>
      <c r="K9629" s="9"/>
    </row>
    <row r="9630" spans="1:11" x14ac:dyDescent="0.25">
      <c r="A9630" s="2"/>
      <c r="B9630" s="2"/>
      <c r="C9630" s="2"/>
      <c r="E9630" s="2"/>
      <c r="G9630" s="2"/>
      <c r="H9630" s="6"/>
      <c r="I9630" s="9"/>
      <c r="J9630" s="9"/>
      <c r="K9630" s="9"/>
    </row>
    <row r="9631" spans="1:11" x14ac:dyDescent="0.25">
      <c r="A9631" s="2"/>
      <c r="B9631" s="2"/>
      <c r="C9631" s="2"/>
      <c r="E9631" s="2"/>
      <c r="G9631" s="2"/>
      <c r="H9631" s="6"/>
      <c r="I9631" s="9"/>
      <c r="J9631" s="9"/>
      <c r="K9631" s="9"/>
    </row>
    <row r="9632" spans="1:11" x14ac:dyDescent="0.25">
      <c r="A9632" s="2"/>
      <c r="B9632" s="2"/>
      <c r="C9632" s="2"/>
      <c r="E9632" s="2"/>
      <c r="G9632" s="2"/>
      <c r="H9632" s="6"/>
      <c r="I9632" s="9"/>
      <c r="J9632" s="9"/>
      <c r="K9632" s="9"/>
    </row>
    <row r="9633" spans="1:11" x14ac:dyDescent="0.25">
      <c r="A9633" s="2"/>
      <c r="B9633" s="2"/>
      <c r="C9633" s="2"/>
      <c r="E9633" s="2"/>
      <c r="G9633" s="2"/>
      <c r="H9633" s="6"/>
      <c r="I9633" s="9"/>
      <c r="J9633" s="9"/>
      <c r="K9633" s="9"/>
    </row>
    <row r="9634" spans="1:11" x14ac:dyDescent="0.25">
      <c r="A9634" s="2"/>
      <c r="B9634" s="2"/>
      <c r="C9634" s="2"/>
      <c r="E9634" s="2"/>
      <c r="G9634" s="2"/>
      <c r="H9634" s="6"/>
      <c r="I9634" s="9"/>
      <c r="J9634" s="9"/>
      <c r="K9634" s="9"/>
    </row>
    <row r="9635" spans="1:11" x14ac:dyDescent="0.25">
      <c r="A9635" s="2"/>
      <c r="B9635" s="2"/>
      <c r="C9635" s="2"/>
      <c r="E9635" s="2"/>
      <c r="G9635" s="2"/>
      <c r="H9635" s="6"/>
      <c r="I9635" s="9"/>
      <c r="J9635" s="9"/>
      <c r="K9635" s="9"/>
    </row>
    <row r="9636" spans="1:11" x14ac:dyDescent="0.25">
      <c r="A9636" s="2"/>
      <c r="B9636" s="2"/>
      <c r="C9636" s="2"/>
      <c r="E9636" s="2"/>
      <c r="G9636" s="2"/>
      <c r="H9636" s="6"/>
      <c r="I9636" s="9"/>
      <c r="J9636" s="9"/>
      <c r="K9636" s="9"/>
    </row>
    <row r="9637" spans="1:11" x14ac:dyDescent="0.25">
      <c r="A9637" s="2"/>
      <c r="B9637" s="2"/>
      <c r="C9637" s="2"/>
      <c r="E9637" s="2"/>
      <c r="G9637" s="2"/>
      <c r="H9637" s="6"/>
      <c r="I9637" s="9"/>
      <c r="J9637" s="9"/>
      <c r="K9637" s="9"/>
    </row>
    <row r="9638" spans="1:11" x14ac:dyDescent="0.25">
      <c r="A9638" s="2"/>
      <c r="B9638" s="2"/>
      <c r="C9638" s="2"/>
      <c r="E9638" s="2"/>
      <c r="G9638" s="2"/>
      <c r="H9638" s="6"/>
      <c r="I9638" s="9"/>
      <c r="J9638" s="9"/>
      <c r="K9638" s="9"/>
    </row>
    <row r="9639" spans="1:11" x14ac:dyDescent="0.25">
      <c r="A9639" s="2"/>
      <c r="B9639" s="2"/>
      <c r="C9639" s="2"/>
      <c r="E9639" s="2"/>
      <c r="G9639" s="2"/>
      <c r="H9639" s="6"/>
      <c r="I9639" s="9"/>
      <c r="J9639" s="9"/>
      <c r="K9639" s="9"/>
    </row>
    <row r="9640" spans="1:11" x14ac:dyDescent="0.25">
      <c r="A9640" s="2"/>
      <c r="B9640" s="2"/>
      <c r="C9640" s="2"/>
      <c r="E9640" s="2"/>
      <c r="G9640" s="2"/>
      <c r="H9640" s="6"/>
      <c r="I9640" s="9"/>
      <c r="J9640" s="9"/>
      <c r="K9640" s="9"/>
    </row>
    <row r="9641" spans="1:11" x14ac:dyDescent="0.25">
      <c r="A9641" s="2"/>
      <c r="B9641" s="2"/>
      <c r="C9641" s="2"/>
      <c r="E9641" s="2"/>
      <c r="G9641" s="2"/>
      <c r="H9641" s="6"/>
      <c r="I9641" s="9"/>
      <c r="J9641" s="9"/>
      <c r="K9641" s="9"/>
    </row>
    <row r="9642" spans="1:11" x14ac:dyDescent="0.25">
      <c r="A9642" s="2"/>
      <c r="B9642" s="2"/>
      <c r="C9642" s="2"/>
      <c r="E9642" s="2"/>
      <c r="G9642" s="2"/>
      <c r="H9642" s="6"/>
      <c r="I9642" s="9"/>
      <c r="J9642" s="9"/>
      <c r="K9642" s="9"/>
    </row>
    <row r="9643" spans="1:11" x14ac:dyDescent="0.25">
      <c r="A9643" s="2"/>
      <c r="B9643" s="2"/>
      <c r="C9643" s="2"/>
      <c r="E9643" s="2"/>
      <c r="G9643" s="2"/>
      <c r="H9643" s="6"/>
      <c r="I9643" s="9"/>
      <c r="J9643" s="9"/>
      <c r="K9643" s="9"/>
    </row>
    <row r="9644" spans="1:11" x14ac:dyDescent="0.25">
      <c r="A9644" s="2"/>
      <c r="B9644" s="2"/>
      <c r="C9644" s="2"/>
      <c r="E9644" s="2"/>
      <c r="G9644" s="2"/>
      <c r="H9644" s="6"/>
      <c r="I9644" s="9"/>
      <c r="J9644" s="9"/>
      <c r="K9644" s="9"/>
    </row>
    <row r="9645" spans="1:11" x14ac:dyDescent="0.25">
      <c r="A9645" s="2"/>
      <c r="B9645" s="2"/>
      <c r="C9645" s="2"/>
      <c r="E9645" s="2"/>
      <c r="G9645" s="2"/>
      <c r="H9645" s="6"/>
      <c r="I9645" s="9"/>
      <c r="J9645" s="9"/>
      <c r="K9645" s="9"/>
    </row>
    <row r="9646" spans="1:11" x14ac:dyDescent="0.25">
      <c r="A9646" s="2"/>
      <c r="B9646" s="2"/>
      <c r="C9646" s="2"/>
      <c r="E9646" s="2"/>
      <c r="G9646" s="2"/>
      <c r="H9646" s="6"/>
      <c r="I9646" s="9"/>
      <c r="J9646" s="9"/>
      <c r="K9646" s="9"/>
    </row>
    <row r="9647" spans="1:11" x14ac:dyDescent="0.25">
      <c r="A9647" s="2"/>
      <c r="B9647" s="2"/>
      <c r="C9647" s="2"/>
      <c r="E9647" s="2"/>
      <c r="G9647" s="2"/>
      <c r="H9647" s="6"/>
      <c r="I9647" s="9"/>
      <c r="J9647" s="9"/>
      <c r="K9647" s="9"/>
    </row>
    <row r="9648" spans="1:11" x14ac:dyDescent="0.25">
      <c r="A9648" s="2"/>
      <c r="B9648" s="2"/>
      <c r="C9648" s="2"/>
      <c r="E9648" s="2"/>
      <c r="G9648" s="2"/>
      <c r="H9648" s="6"/>
      <c r="I9648" s="9"/>
      <c r="J9648" s="9"/>
      <c r="K9648" s="9"/>
    </row>
    <row r="9649" spans="1:11" x14ac:dyDescent="0.25">
      <c r="A9649" s="2"/>
      <c r="B9649" s="2"/>
      <c r="C9649" s="2"/>
      <c r="E9649" s="2"/>
      <c r="G9649" s="2"/>
      <c r="H9649" s="6"/>
      <c r="I9649" s="9"/>
      <c r="J9649" s="9"/>
      <c r="K9649" s="9"/>
    </row>
    <row r="9650" spans="1:11" x14ac:dyDescent="0.25">
      <c r="A9650" s="2"/>
      <c r="B9650" s="2"/>
      <c r="C9650" s="2"/>
      <c r="E9650" s="2"/>
      <c r="G9650" s="2"/>
      <c r="H9650" s="6"/>
      <c r="I9650" s="9"/>
      <c r="J9650" s="9"/>
      <c r="K9650" s="9"/>
    </row>
    <row r="9651" spans="1:11" x14ac:dyDescent="0.25">
      <c r="A9651" s="2"/>
      <c r="B9651" s="2"/>
      <c r="C9651" s="2"/>
      <c r="E9651" s="2"/>
      <c r="G9651" s="2"/>
      <c r="H9651" s="6"/>
      <c r="I9651" s="9"/>
      <c r="J9651" s="9"/>
      <c r="K9651" s="9"/>
    </row>
    <row r="9652" spans="1:11" x14ac:dyDescent="0.25">
      <c r="A9652" s="2"/>
      <c r="B9652" s="2"/>
      <c r="C9652" s="2"/>
      <c r="E9652" s="2"/>
      <c r="G9652" s="2"/>
      <c r="H9652" s="6"/>
      <c r="I9652" s="9"/>
      <c r="J9652" s="9"/>
      <c r="K9652" s="9"/>
    </row>
    <row r="9653" spans="1:11" x14ac:dyDescent="0.25">
      <c r="A9653" s="2"/>
      <c r="B9653" s="2"/>
      <c r="C9653" s="2"/>
      <c r="E9653" s="2"/>
      <c r="G9653" s="2"/>
      <c r="H9653" s="6"/>
      <c r="I9653" s="9"/>
      <c r="J9653" s="9"/>
      <c r="K9653" s="9"/>
    </row>
    <row r="9654" spans="1:11" x14ac:dyDescent="0.25">
      <c r="A9654" s="2"/>
      <c r="B9654" s="2"/>
      <c r="C9654" s="2"/>
      <c r="E9654" s="2"/>
      <c r="G9654" s="2"/>
      <c r="H9654" s="6"/>
      <c r="I9654" s="9"/>
      <c r="J9654" s="9"/>
      <c r="K9654" s="9"/>
    </row>
    <row r="9655" spans="1:11" x14ac:dyDescent="0.25">
      <c r="A9655" s="2"/>
      <c r="B9655" s="2"/>
      <c r="C9655" s="2"/>
      <c r="E9655" s="2"/>
      <c r="G9655" s="2"/>
      <c r="H9655" s="6"/>
      <c r="I9655" s="9"/>
      <c r="J9655" s="9"/>
      <c r="K9655" s="9"/>
    </row>
    <row r="9656" spans="1:11" x14ac:dyDescent="0.25">
      <c r="A9656" s="2"/>
      <c r="B9656" s="2"/>
      <c r="C9656" s="2"/>
      <c r="E9656" s="2"/>
      <c r="G9656" s="2"/>
      <c r="H9656" s="6"/>
      <c r="I9656" s="9"/>
      <c r="J9656" s="9"/>
      <c r="K9656" s="9"/>
    </row>
    <row r="9657" spans="1:11" x14ac:dyDescent="0.25">
      <c r="A9657" s="2"/>
      <c r="B9657" s="2"/>
      <c r="C9657" s="2"/>
      <c r="E9657" s="2"/>
      <c r="G9657" s="2"/>
      <c r="H9657" s="6"/>
      <c r="I9657" s="9"/>
      <c r="J9657" s="9"/>
      <c r="K9657" s="9"/>
    </row>
    <row r="9658" spans="1:11" x14ac:dyDescent="0.25">
      <c r="A9658" s="2"/>
      <c r="B9658" s="2"/>
      <c r="C9658" s="2"/>
      <c r="E9658" s="2"/>
      <c r="G9658" s="2"/>
      <c r="H9658" s="6"/>
      <c r="I9658" s="9"/>
      <c r="J9658" s="9"/>
      <c r="K9658" s="9"/>
    </row>
    <row r="9659" spans="1:11" x14ac:dyDescent="0.25">
      <c r="A9659" s="2"/>
      <c r="B9659" s="2"/>
      <c r="C9659" s="2"/>
      <c r="E9659" s="2"/>
      <c r="G9659" s="2"/>
      <c r="H9659" s="6"/>
      <c r="I9659" s="9"/>
      <c r="J9659" s="9"/>
      <c r="K9659" s="9"/>
    </row>
    <row r="9660" spans="1:11" x14ac:dyDescent="0.25">
      <c r="A9660" s="2"/>
      <c r="B9660" s="2"/>
      <c r="C9660" s="2"/>
      <c r="E9660" s="2"/>
      <c r="G9660" s="2"/>
      <c r="H9660" s="6"/>
      <c r="I9660" s="9"/>
      <c r="J9660" s="9"/>
      <c r="K9660" s="9"/>
    </row>
    <row r="9661" spans="1:11" x14ac:dyDescent="0.25">
      <c r="A9661" s="2"/>
      <c r="B9661" s="2"/>
      <c r="C9661" s="2"/>
      <c r="E9661" s="2"/>
      <c r="G9661" s="2"/>
      <c r="H9661" s="6"/>
      <c r="I9661" s="9"/>
      <c r="J9661" s="9"/>
      <c r="K9661" s="9"/>
    </row>
    <row r="9662" spans="1:11" x14ac:dyDescent="0.25">
      <c r="A9662" s="2"/>
      <c r="B9662" s="2"/>
      <c r="C9662" s="2"/>
      <c r="E9662" s="2"/>
      <c r="G9662" s="2"/>
      <c r="H9662" s="6"/>
      <c r="I9662" s="9"/>
      <c r="J9662" s="9"/>
      <c r="K9662" s="9"/>
    </row>
    <row r="9663" spans="1:11" x14ac:dyDescent="0.25">
      <c r="A9663" s="2"/>
      <c r="B9663" s="2"/>
      <c r="C9663" s="2"/>
      <c r="E9663" s="2"/>
      <c r="G9663" s="2"/>
      <c r="H9663" s="6"/>
      <c r="I9663" s="9"/>
      <c r="J9663" s="9"/>
      <c r="K9663" s="9"/>
    </row>
    <row r="9664" spans="1:11" x14ac:dyDescent="0.25">
      <c r="A9664" s="2"/>
      <c r="B9664" s="2"/>
      <c r="C9664" s="2"/>
      <c r="E9664" s="2"/>
      <c r="G9664" s="2"/>
      <c r="H9664" s="6"/>
      <c r="I9664" s="9"/>
      <c r="J9664" s="9"/>
      <c r="K9664" s="9"/>
    </row>
    <row r="9665" spans="1:11" x14ac:dyDescent="0.25">
      <c r="A9665" s="2"/>
      <c r="B9665" s="2"/>
      <c r="C9665" s="2"/>
      <c r="E9665" s="2"/>
      <c r="G9665" s="2"/>
      <c r="H9665" s="6"/>
      <c r="I9665" s="9"/>
      <c r="J9665" s="9"/>
      <c r="K9665" s="9"/>
    </row>
    <row r="9666" spans="1:11" x14ac:dyDescent="0.25">
      <c r="A9666" s="2"/>
      <c r="B9666" s="2"/>
      <c r="C9666" s="2"/>
      <c r="E9666" s="2"/>
      <c r="G9666" s="2"/>
      <c r="H9666" s="6"/>
      <c r="I9666" s="9"/>
      <c r="J9666" s="9"/>
      <c r="K9666" s="9"/>
    </row>
    <row r="9667" spans="1:11" x14ac:dyDescent="0.25">
      <c r="A9667" s="2"/>
      <c r="B9667" s="2"/>
      <c r="C9667" s="2"/>
      <c r="E9667" s="2"/>
      <c r="G9667" s="2"/>
      <c r="H9667" s="6"/>
      <c r="I9667" s="9"/>
      <c r="J9667" s="9"/>
      <c r="K9667" s="9"/>
    </row>
    <row r="9668" spans="1:11" x14ac:dyDescent="0.25">
      <c r="A9668" s="2"/>
      <c r="B9668" s="2"/>
      <c r="C9668" s="2"/>
      <c r="E9668" s="2"/>
      <c r="G9668" s="2"/>
      <c r="H9668" s="6"/>
      <c r="I9668" s="9"/>
      <c r="J9668" s="9"/>
      <c r="K9668" s="9"/>
    </row>
    <row r="9669" spans="1:11" x14ac:dyDescent="0.25">
      <c r="A9669" s="2"/>
      <c r="B9669" s="2"/>
      <c r="C9669" s="2"/>
      <c r="E9669" s="2"/>
      <c r="G9669" s="2"/>
      <c r="H9669" s="6"/>
      <c r="I9669" s="9"/>
      <c r="J9669" s="9"/>
      <c r="K9669" s="9"/>
    </row>
    <row r="9670" spans="1:11" x14ac:dyDescent="0.25">
      <c r="A9670" s="2"/>
      <c r="B9670" s="2"/>
      <c r="C9670" s="2"/>
      <c r="E9670" s="2"/>
      <c r="G9670" s="2"/>
      <c r="H9670" s="6"/>
      <c r="I9670" s="9"/>
      <c r="J9670" s="9"/>
      <c r="K9670" s="9"/>
    </row>
    <row r="9671" spans="1:11" x14ac:dyDescent="0.25">
      <c r="A9671" s="2"/>
      <c r="B9671" s="2"/>
      <c r="C9671" s="2"/>
      <c r="E9671" s="2"/>
      <c r="G9671" s="2"/>
      <c r="H9671" s="6"/>
      <c r="I9671" s="9"/>
      <c r="J9671" s="9"/>
      <c r="K9671" s="9"/>
    </row>
    <row r="9672" spans="1:11" x14ac:dyDescent="0.25">
      <c r="A9672" s="2"/>
      <c r="B9672" s="2"/>
      <c r="C9672" s="2"/>
      <c r="E9672" s="2"/>
      <c r="G9672" s="2"/>
      <c r="H9672" s="6"/>
      <c r="I9672" s="9"/>
      <c r="J9672" s="9"/>
      <c r="K9672" s="9"/>
    </row>
    <row r="9673" spans="1:11" x14ac:dyDescent="0.25">
      <c r="A9673" s="2"/>
      <c r="B9673" s="2"/>
      <c r="C9673" s="2"/>
      <c r="E9673" s="2"/>
      <c r="G9673" s="2"/>
      <c r="H9673" s="6"/>
      <c r="I9673" s="9"/>
      <c r="J9673" s="9"/>
      <c r="K9673" s="9"/>
    </row>
    <row r="9674" spans="1:11" x14ac:dyDescent="0.25">
      <c r="A9674" s="2"/>
      <c r="B9674" s="2"/>
      <c r="C9674" s="2"/>
      <c r="E9674" s="2"/>
      <c r="G9674" s="2"/>
      <c r="H9674" s="6"/>
      <c r="I9674" s="9"/>
      <c r="J9674" s="9"/>
      <c r="K9674" s="9"/>
    </row>
    <row r="9675" spans="1:11" x14ac:dyDescent="0.25">
      <c r="A9675" s="2"/>
      <c r="B9675" s="2"/>
      <c r="C9675" s="2"/>
      <c r="E9675" s="2"/>
      <c r="G9675" s="2"/>
      <c r="H9675" s="6"/>
      <c r="I9675" s="9"/>
      <c r="J9675" s="9"/>
      <c r="K9675" s="9"/>
    </row>
    <row r="9676" spans="1:11" x14ac:dyDescent="0.25">
      <c r="A9676" s="2"/>
      <c r="B9676" s="2"/>
      <c r="C9676" s="2"/>
      <c r="E9676" s="2"/>
      <c r="G9676" s="2"/>
      <c r="H9676" s="6"/>
      <c r="I9676" s="9"/>
      <c r="J9676" s="9"/>
      <c r="K9676" s="9"/>
    </row>
    <row r="9677" spans="1:11" x14ac:dyDescent="0.25">
      <c r="A9677" s="2"/>
      <c r="B9677" s="2"/>
      <c r="C9677" s="2"/>
      <c r="E9677" s="2"/>
      <c r="G9677" s="2"/>
      <c r="H9677" s="6"/>
      <c r="I9677" s="9"/>
      <c r="J9677" s="9"/>
      <c r="K9677" s="9"/>
    </row>
    <row r="9678" spans="1:11" x14ac:dyDescent="0.25">
      <c r="A9678" s="2"/>
      <c r="B9678" s="2"/>
      <c r="C9678" s="2"/>
      <c r="E9678" s="2"/>
      <c r="G9678" s="2"/>
      <c r="H9678" s="6"/>
      <c r="I9678" s="9"/>
      <c r="J9678" s="9"/>
      <c r="K9678" s="9"/>
    </row>
    <row r="9679" spans="1:11" x14ac:dyDescent="0.25">
      <c r="A9679" s="2"/>
      <c r="B9679" s="2"/>
      <c r="C9679" s="2"/>
      <c r="E9679" s="2"/>
      <c r="G9679" s="2"/>
      <c r="H9679" s="6"/>
      <c r="I9679" s="9"/>
      <c r="J9679" s="9"/>
      <c r="K9679" s="9"/>
    </row>
    <row r="9680" spans="1:11" x14ac:dyDescent="0.25">
      <c r="A9680" s="2"/>
      <c r="B9680" s="2"/>
      <c r="C9680" s="2"/>
      <c r="E9680" s="2"/>
      <c r="G9680" s="2"/>
      <c r="H9680" s="6"/>
      <c r="I9680" s="9"/>
      <c r="J9680" s="9"/>
      <c r="K9680" s="9"/>
    </row>
    <row r="9681" spans="1:11" x14ac:dyDescent="0.25">
      <c r="A9681" s="2"/>
      <c r="B9681" s="2"/>
      <c r="C9681" s="2"/>
      <c r="E9681" s="2"/>
      <c r="G9681" s="2"/>
      <c r="H9681" s="6"/>
      <c r="I9681" s="9"/>
      <c r="J9681" s="9"/>
      <c r="K9681" s="9"/>
    </row>
    <row r="9682" spans="1:11" x14ac:dyDescent="0.25">
      <c r="A9682" s="2"/>
      <c r="B9682" s="2"/>
      <c r="C9682" s="2"/>
      <c r="E9682" s="2"/>
      <c r="G9682" s="2"/>
      <c r="H9682" s="6"/>
      <c r="I9682" s="9"/>
      <c r="J9682" s="9"/>
      <c r="K9682" s="9"/>
    </row>
    <row r="9683" spans="1:11" x14ac:dyDescent="0.25">
      <c r="A9683" s="2"/>
      <c r="B9683" s="2"/>
      <c r="C9683" s="2"/>
      <c r="E9683" s="2"/>
      <c r="G9683" s="2"/>
      <c r="H9683" s="6"/>
      <c r="I9683" s="9"/>
      <c r="J9683" s="9"/>
      <c r="K9683" s="9"/>
    </row>
    <row r="9684" spans="1:11" x14ac:dyDescent="0.25">
      <c r="A9684" s="2"/>
      <c r="B9684" s="2"/>
      <c r="C9684" s="2"/>
      <c r="E9684" s="2"/>
      <c r="G9684" s="2"/>
      <c r="H9684" s="6"/>
      <c r="I9684" s="9"/>
      <c r="J9684" s="9"/>
      <c r="K9684" s="9"/>
    </row>
    <row r="9685" spans="1:11" x14ac:dyDescent="0.25">
      <c r="A9685" s="2"/>
      <c r="B9685" s="2"/>
      <c r="C9685" s="2"/>
      <c r="E9685" s="2"/>
      <c r="G9685" s="2"/>
      <c r="H9685" s="6"/>
      <c r="I9685" s="9"/>
      <c r="J9685" s="9"/>
      <c r="K9685" s="9"/>
    </row>
    <row r="9686" spans="1:11" x14ac:dyDescent="0.25">
      <c r="A9686" s="2"/>
      <c r="B9686" s="2"/>
      <c r="C9686" s="2"/>
      <c r="E9686" s="2"/>
      <c r="G9686" s="2"/>
      <c r="H9686" s="6"/>
      <c r="I9686" s="9"/>
      <c r="J9686" s="9"/>
      <c r="K9686" s="9"/>
    </row>
    <row r="9687" spans="1:11" x14ac:dyDescent="0.25">
      <c r="A9687" s="2"/>
      <c r="B9687" s="2"/>
      <c r="C9687" s="2"/>
      <c r="E9687" s="2"/>
      <c r="G9687" s="2"/>
      <c r="H9687" s="6"/>
      <c r="I9687" s="9"/>
      <c r="J9687" s="9"/>
      <c r="K9687" s="9"/>
    </row>
    <row r="9688" spans="1:11" x14ac:dyDescent="0.25">
      <c r="A9688" s="2"/>
      <c r="B9688" s="2"/>
      <c r="C9688" s="2"/>
      <c r="E9688" s="2"/>
      <c r="G9688" s="2"/>
      <c r="H9688" s="6"/>
      <c r="I9688" s="9"/>
      <c r="J9688" s="9"/>
      <c r="K9688" s="9"/>
    </row>
    <row r="9689" spans="1:11" x14ac:dyDescent="0.25">
      <c r="A9689" s="2"/>
      <c r="B9689" s="2"/>
      <c r="C9689" s="2"/>
      <c r="E9689" s="2"/>
      <c r="G9689" s="2"/>
      <c r="H9689" s="6"/>
      <c r="I9689" s="9"/>
      <c r="J9689" s="9"/>
      <c r="K9689" s="9"/>
    </row>
    <row r="9690" spans="1:11" x14ac:dyDescent="0.25">
      <c r="A9690" s="2"/>
      <c r="B9690" s="2"/>
      <c r="C9690" s="2"/>
      <c r="E9690" s="2"/>
      <c r="G9690" s="2"/>
      <c r="H9690" s="6"/>
      <c r="I9690" s="9"/>
      <c r="J9690" s="9"/>
      <c r="K9690" s="9"/>
    </row>
    <row r="9691" spans="1:11" x14ac:dyDescent="0.25">
      <c r="A9691" s="2"/>
      <c r="B9691" s="2"/>
      <c r="C9691" s="2"/>
      <c r="E9691" s="2"/>
      <c r="G9691" s="2"/>
      <c r="H9691" s="6"/>
      <c r="I9691" s="9"/>
      <c r="J9691" s="9"/>
      <c r="K9691" s="9"/>
    </row>
    <row r="9692" spans="1:11" x14ac:dyDescent="0.25">
      <c r="A9692" s="2"/>
      <c r="B9692" s="2"/>
      <c r="C9692" s="2"/>
      <c r="E9692" s="2"/>
      <c r="G9692" s="2"/>
      <c r="H9692" s="6"/>
      <c r="I9692" s="9"/>
      <c r="J9692" s="9"/>
      <c r="K9692" s="9"/>
    </row>
    <row r="9693" spans="1:11" x14ac:dyDescent="0.25">
      <c r="A9693" s="2"/>
      <c r="B9693" s="2"/>
      <c r="C9693" s="2"/>
      <c r="E9693" s="2"/>
      <c r="G9693" s="2"/>
      <c r="H9693" s="6"/>
      <c r="I9693" s="9"/>
      <c r="J9693" s="9"/>
      <c r="K9693" s="9"/>
    </row>
    <row r="9694" spans="1:11" x14ac:dyDescent="0.25">
      <c r="A9694" s="2"/>
      <c r="B9694" s="2"/>
      <c r="C9694" s="2"/>
      <c r="E9694" s="2"/>
      <c r="G9694" s="2"/>
      <c r="H9694" s="6"/>
      <c r="I9694" s="9"/>
      <c r="J9694" s="9"/>
      <c r="K9694" s="9"/>
    </row>
    <row r="9695" spans="1:11" x14ac:dyDescent="0.25">
      <c r="A9695" s="2"/>
      <c r="B9695" s="2"/>
      <c r="C9695" s="2"/>
      <c r="E9695" s="2"/>
      <c r="G9695" s="2"/>
      <c r="H9695" s="6"/>
      <c r="I9695" s="9"/>
      <c r="J9695" s="9"/>
      <c r="K9695" s="9"/>
    </row>
    <row r="9696" spans="1:11" x14ac:dyDescent="0.25">
      <c r="A9696" s="2"/>
      <c r="B9696" s="2"/>
      <c r="C9696" s="2"/>
      <c r="E9696" s="2"/>
      <c r="G9696" s="2"/>
      <c r="H9696" s="6"/>
      <c r="I9696" s="9"/>
      <c r="J9696" s="9"/>
      <c r="K9696" s="9"/>
    </row>
    <row r="9697" spans="1:11" x14ac:dyDescent="0.25">
      <c r="A9697" s="2"/>
      <c r="B9697" s="2"/>
      <c r="C9697" s="2"/>
      <c r="E9697" s="2"/>
      <c r="G9697" s="2"/>
      <c r="H9697" s="6"/>
      <c r="I9697" s="9"/>
      <c r="J9697" s="9"/>
      <c r="K9697" s="9"/>
    </row>
    <row r="9698" spans="1:11" x14ac:dyDescent="0.25">
      <c r="A9698" s="2"/>
      <c r="B9698" s="2"/>
      <c r="C9698" s="2"/>
      <c r="E9698" s="2"/>
      <c r="G9698" s="2"/>
      <c r="H9698" s="6"/>
      <c r="I9698" s="9"/>
      <c r="J9698" s="9"/>
      <c r="K9698" s="9"/>
    </row>
    <row r="9699" spans="1:11" x14ac:dyDescent="0.25">
      <c r="A9699" s="2"/>
      <c r="B9699" s="2"/>
      <c r="C9699" s="2"/>
      <c r="E9699" s="2"/>
      <c r="G9699" s="2"/>
      <c r="H9699" s="6"/>
      <c r="I9699" s="9"/>
      <c r="J9699" s="9"/>
      <c r="K9699" s="9"/>
    </row>
    <row r="9700" spans="1:11" x14ac:dyDescent="0.25">
      <c r="A9700" s="2"/>
      <c r="B9700" s="2"/>
      <c r="C9700" s="2"/>
      <c r="E9700" s="2"/>
      <c r="G9700" s="2"/>
      <c r="H9700" s="6"/>
      <c r="I9700" s="9"/>
      <c r="J9700" s="9"/>
      <c r="K9700" s="9"/>
    </row>
    <row r="9701" spans="1:11" x14ac:dyDescent="0.25">
      <c r="A9701" s="2"/>
      <c r="B9701" s="2"/>
      <c r="C9701" s="2"/>
      <c r="E9701" s="2"/>
      <c r="G9701" s="2"/>
      <c r="H9701" s="6"/>
      <c r="I9701" s="9"/>
      <c r="J9701" s="9"/>
      <c r="K9701" s="9"/>
    </row>
    <row r="9702" spans="1:11" x14ac:dyDescent="0.25">
      <c r="A9702" s="2"/>
      <c r="B9702" s="2"/>
      <c r="C9702" s="2"/>
      <c r="E9702" s="2"/>
      <c r="G9702" s="2"/>
      <c r="H9702" s="6"/>
      <c r="I9702" s="9"/>
      <c r="J9702" s="9"/>
      <c r="K9702" s="9"/>
    </row>
    <row r="9703" spans="1:11" x14ac:dyDescent="0.25">
      <c r="A9703" s="2"/>
      <c r="B9703" s="2"/>
      <c r="C9703" s="2"/>
      <c r="E9703" s="2"/>
      <c r="G9703" s="2"/>
      <c r="H9703" s="6"/>
      <c r="I9703" s="9"/>
      <c r="J9703" s="9"/>
      <c r="K9703" s="9"/>
    </row>
    <row r="9704" spans="1:11" x14ac:dyDescent="0.25">
      <c r="A9704" s="2"/>
      <c r="B9704" s="2"/>
      <c r="C9704" s="2"/>
      <c r="E9704" s="2"/>
      <c r="G9704" s="2"/>
      <c r="H9704" s="6"/>
      <c r="I9704" s="9"/>
      <c r="J9704" s="9"/>
      <c r="K9704" s="9"/>
    </row>
    <row r="9705" spans="1:11" x14ac:dyDescent="0.25">
      <c r="A9705" s="2"/>
      <c r="B9705" s="2"/>
      <c r="C9705" s="2"/>
      <c r="E9705" s="2"/>
      <c r="G9705" s="2"/>
      <c r="H9705" s="6"/>
      <c r="I9705" s="9"/>
      <c r="J9705" s="9"/>
      <c r="K9705" s="9"/>
    </row>
    <row r="9706" spans="1:11" x14ac:dyDescent="0.25">
      <c r="A9706" s="2"/>
      <c r="B9706" s="2"/>
      <c r="C9706" s="2"/>
      <c r="E9706" s="2"/>
      <c r="G9706" s="2"/>
      <c r="H9706" s="6"/>
      <c r="I9706" s="9"/>
      <c r="J9706" s="9"/>
      <c r="K9706" s="9"/>
    </row>
    <row r="9707" spans="1:11" x14ac:dyDescent="0.25">
      <c r="A9707" s="2"/>
      <c r="B9707" s="2"/>
      <c r="C9707" s="2"/>
      <c r="E9707" s="2"/>
      <c r="G9707" s="2"/>
      <c r="H9707" s="6"/>
      <c r="I9707" s="9"/>
      <c r="J9707" s="9"/>
      <c r="K9707" s="9"/>
    </row>
    <row r="9708" spans="1:11" x14ac:dyDescent="0.25">
      <c r="A9708" s="2"/>
      <c r="B9708" s="2"/>
      <c r="C9708" s="2"/>
      <c r="E9708" s="2"/>
      <c r="G9708" s="2"/>
      <c r="H9708" s="6"/>
      <c r="I9708" s="9"/>
      <c r="J9708" s="9"/>
      <c r="K9708" s="9"/>
    </row>
    <row r="9709" spans="1:11" x14ac:dyDescent="0.25">
      <c r="A9709" s="2"/>
      <c r="B9709" s="2"/>
      <c r="C9709" s="2"/>
      <c r="E9709" s="2"/>
      <c r="G9709" s="2"/>
      <c r="H9709" s="6"/>
      <c r="I9709" s="9"/>
      <c r="J9709" s="9"/>
      <c r="K9709" s="9"/>
    </row>
    <row r="9710" spans="1:11" x14ac:dyDescent="0.25">
      <c r="A9710" s="2"/>
      <c r="B9710" s="2"/>
      <c r="C9710" s="2"/>
      <c r="E9710" s="2"/>
      <c r="G9710" s="2"/>
      <c r="H9710" s="6"/>
      <c r="I9710" s="9"/>
      <c r="J9710" s="9"/>
      <c r="K9710" s="9"/>
    </row>
    <row r="9711" spans="1:11" x14ac:dyDescent="0.25">
      <c r="A9711" s="2"/>
      <c r="B9711" s="2"/>
      <c r="C9711" s="2"/>
      <c r="E9711" s="2"/>
      <c r="G9711" s="2"/>
      <c r="H9711" s="6"/>
      <c r="I9711" s="9"/>
      <c r="J9711" s="9"/>
      <c r="K9711" s="9"/>
    </row>
    <row r="9712" spans="1:11" x14ac:dyDescent="0.25">
      <c r="A9712" s="2"/>
      <c r="B9712" s="2"/>
      <c r="C9712" s="2"/>
      <c r="E9712" s="2"/>
      <c r="G9712" s="2"/>
      <c r="H9712" s="6"/>
      <c r="I9712" s="9"/>
      <c r="J9712" s="9"/>
      <c r="K9712" s="9"/>
    </row>
    <row r="9713" spans="1:11" x14ac:dyDescent="0.25">
      <c r="A9713" s="2"/>
      <c r="B9713" s="2"/>
      <c r="C9713" s="2"/>
      <c r="E9713" s="2"/>
      <c r="G9713" s="2"/>
      <c r="H9713" s="6"/>
      <c r="I9713" s="9"/>
      <c r="J9713" s="9"/>
      <c r="K9713" s="9"/>
    </row>
    <row r="9714" spans="1:11" x14ac:dyDescent="0.25">
      <c r="A9714" s="2"/>
      <c r="B9714" s="2"/>
      <c r="C9714" s="2"/>
      <c r="E9714" s="2"/>
      <c r="G9714" s="2"/>
      <c r="H9714" s="6"/>
      <c r="I9714" s="9"/>
      <c r="J9714" s="9"/>
      <c r="K9714" s="9"/>
    </row>
    <row r="9715" spans="1:11" x14ac:dyDescent="0.25">
      <c r="A9715" s="2"/>
      <c r="B9715" s="2"/>
      <c r="C9715" s="2"/>
      <c r="E9715" s="2"/>
      <c r="G9715" s="2"/>
      <c r="H9715" s="6"/>
      <c r="I9715" s="9"/>
      <c r="J9715" s="9"/>
      <c r="K9715" s="9"/>
    </row>
    <row r="9716" spans="1:11" x14ac:dyDescent="0.25">
      <c r="A9716" s="2"/>
      <c r="B9716" s="2"/>
      <c r="C9716" s="2"/>
      <c r="E9716" s="2"/>
      <c r="G9716" s="2"/>
      <c r="H9716" s="6"/>
      <c r="I9716" s="9"/>
      <c r="J9716" s="9"/>
      <c r="K9716" s="9"/>
    </row>
    <row r="9717" spans="1:11" x14ac:dyDescent="0.25">
      <c r="A9717" s="2"/>
      <c r="B9717" s="2"/>
      <c r="C9717" s="2"/>
      <c r="E9717" s="2"/>
      <c r="G9717" s="2"/>
      <c r="H9717" s="6"/>
      <c r="I9717" s="9"/>
      <c r="J9717" s="9"/>
      <c r="K9717" s="9"/>
    </row>
    <row r="9718" spans="1:11" x14ac:dyDescent="0.25">
      <c r="A9718" s="2"/>
      <c r="B9718" s="2"/>
      <c r="C9718" s="2"/>
      <c r="E9718" s="2"/>
      <c r="G9718" s="2"/>
      <c r="H9718" s="6"/>
      <c r="I9718" s="9"/>
      <c r="J9718" s="9"/>
      <c r="K9718" s="9"/>
    </row>
    <row r="9719" spans="1:11" x14ac:dyDescent="0.25">
      <c r="A9719" s="2"/>
      <c r="B9719" s="2"/>
      <c r="C9719" s="2"/>
      <c r="E9719" s="2"/>
      <c r="G9719" s="2"/>
      <c r="H9719" s="6"/>
      <c r="I9719" s="9"/>
      <c r="J9719" s="9"/>
      <c r="K9719" s="9"/>
    </row>
    <row r="9720" spans="1:11" x14ac:dyDescent="0.25">
      <c r="A9720" s="2"/>
      <c r="B9720" s="2"/>
      <c r="C9720" s="2"/>
      <c r="E9720" s="2"/>
      <c r="G9720" s="2"/>
      <c r="H9720" s="6"/>
      <c r="I9720" s="9"/>
      <c r="J9720" s="9"/>
      <c r="K9720" s="9"/>
    </row>
    <row r="9721" spans="1:11" x14ac:dyDescent="0.25">
      <c r="A9721" s="2"/>
      <c r="B9721" s="2"/>
      <c r="C9721" s="2"/>
      <c r="E9721" s="2"/>
      <c r="G9721" s="2"/>
      <c r="H9721" s="6"/>
      <c r="I9721" s="9"/>
      <c r="J9721" s="9"/>
      <c r="K9721" s="9"/>
    </row>
    <row r="9722" spans="1:11" x14ac:dyDescent="0.25">
      <c r="A9722" s="2"/>
      <c r="B9722" s="2"/>
      <c r="C9722" s="2"/>
      <c r="E9722" s="2"/>
      <c r="G9722" s="2"/>
      <c r="H9722" s="6"/>
      <c r="I9722" s="9"/>
      <c r="J9722" s="9"/>
      <c r="K9722" s="9"/>
    </row>
    <row r="9723" spans="1:11" x14ac:dyDescent="0.25">
      <c r="A9723" s="2"/>
      <c r="B9723" s="2"/>
      <c r="C9723" s="2"/>
      <c r="E9723" s="2"/>
      <c r="G9723" s="2"/>
      <c r="H9723" s="6"/>
      <c r="I9723" s="9"/>
      <c r="J9723" s="9"/>
      <c r="K9723" s="9"/>
    </row>
    <row r="9724" spans="1:11" x14ac:dyDescent="0.25">
      <c r="A9724" s="2"/>
      <c r="B9724" s="2"/>
      <c r="C9724" s="2"/>
      <c r="E9724" s="2"/>
      <c r="G9724" s="2"/>
      <c r="H9724" s="6"/>
      <c r="I9724" s="9"/>
      <c r="J9724" s="9"/>
      <c r="K9724" s="9"/>
    </row>
    <row r="9725" spans="1:11" x14ac:dyDescent="0.25">
      <c r="A9725" s="2"/>
      <c r="B9725" s="2"/>
      <c r="C9725" s="2"/>
      <c r="E9725" s="2"/>
      <c r="G9725" s="2"/>
      <c r="H9725" s="6"/>
      <c r="I9725" s="9"/>
      <c r="J9725" s="9"/>
      <c r="K9725" s="9"/>
    </row>
    <row r="9726" spans="1:11" x14ac:dyDescent="0.25">
      <c r="A9726" s="2"/>
      <c r="B9726" s="2"/>
      <c r="C9726" s="2"/>
      <c r="E9726" s="2"/>
      <c r="G9726" s="2"/>
      <c r="H9726" s="6"/>
      <c r="I9726" s="9"/>
      <c r="J9726" s="9"/>
      <c r="K9726" s="9"/>
    </row>
    <row r="9727" spans="1:11" x14ac:dyDescent="0.25">
      <c r="A9727" s="2"/>
      <c r="B9727" s="2"/>
      <c r="C9727" s="2"/>
      <c r="E9727" s="2"/>
      <c r="G9727" s="2"/>
      <c r="H9727" s="6"/>
      <c r="I9727" s="9"/>
      <c r="J9727" s="9"/>
      <c r="K9727" s="9"/>
    </row>
    <row r="9728" spans="1:11" x14ac:dyDescent="0.25">
      <c r="A9728" s="2"/>
      <c r="B9728" s="2"/>
      <c r="C9728" s="2"/>
      <c r="E9728" s="2"/>
      <c r="G9728" s="2"/>
      <c r="H9728" s="6"/>
      <c r="I9728" s="9"/>
      <c r="J9728" s="9"/>
      <c r="K9728" s="9"/>
    </row>
    <row r="9729" spans="1:11" x14ac:dyDescent="0.25">
      <c r="A9729" s="2"/>
      <c r="B9729" s="2"/>
      <c r="C9729" s="2"/>
      <c r="E9729" s="2"/>
      <c r="G9729" s="2"/>
      <c r="H9729" s="6"/>
      <c r="I9729" s="9"/>
      <c r="J9729" s="9"/>
      <c r="K9729" s="9"/>
    </row>
    <row r="9730" spans="1:11" x14ac:dyDescent="0.25">
      <c r="A9730" s="2"/>
      <c r="B9730" s="2"/>
      <c r="C9730" s="2"/>
      <c r="E9730" s="2"/>
      <c r="G9730" s="2"/>
      <c r="H9730" s="6"/>
      <c r="I9730" s="9"/>
      <c r="J9730" s="9"/>
      <c r="K9730" s="9"/>
    </row>
    <row r="9731" spans="1:11" x14ac:dyDescent="0.25">
      <c r="A9731" s="2"/>
      <c r="B9731" s="2"/>
      <c r="C9731" s="2"/>
      <c r="E9731" s="2"/>
      <c r="G9731" s="2"/>
      <c r="H9731" s="6"/>
      <c r="I9731" s="9"/>
      <c r="J9731" s="9"/>
      <c r="K9731" s="9"/>
    </row>
    <row r="9732" spans="1:11" x14ac:dyDescent="0.25">
      <c r="A9732" s="2"/>
      <c r="B9732" s="2"/>
      <c r="C9732" s="2"/>
      <c r="E9732" s="2"/>
      <c r="G9732" s="2"/>
      <c r="H9732" s="6"/>
      <c r="I9732" s="9"/>
      <c r="J9732" s="9"/>
      <c r="K9732" s="9"/>
    </row>
    <row r="9733" spans="1:11" x14ac:dyDescent="0.25">
      <c r="A9733" s="2"/>
      <c r="B9733" s="2"/>
      <c r="C9733" s="2"/>
      <c r="E9733" s="2"/>
      <c r="G9733" s="2"/>
      <c r="H9733" s="6"/>
      <c r="I9733" s="9"/>
      <c r="J9733" s="9"/>
      <c r="K9733" s="9"/>
    </row>
    <row r="9734" spans="1:11" x14ac:dyDescent="0.25">
      <c r="A9734" s="2"/>
      <c r="B9734" s="2"/>
      <c r="C9734" s="2"/>
      <c r="E9734" s="2"/>
      <c r="G9734" s="2"/>
      <c r="H9734" s="6"/>
      <c r="I9734" s="9"/>
      <c r="J9734" s="9"/>
      <c r="K9734" s="9"/>
    </row>
    <row r="9735" spans="1:11" x14ac:dyDescent="0.25">
      <c r="A9735" s="2"/>
      <c r="B9735" s="2"/>
      <c r="C9735" s="2"/>
      <c r="E9735" s="2"/>
      <c r="G9735" s="2"/>
      <c r="H9735" s="6"/>
      <c r="I9735" s="9"/>
      <c r="J9735" s="9"/>
      <c r="K9735" s="9"/>
    </row>
    <row r="9736" spans="1:11" x14ac:dyDescent="0.25">
      <c r="A9736" s="2"/>
      <c r="B9736" s="2"/>
      <c r="C9736" s="2"/>
      <c r="E9736" s="2"/>
      <c r="G9736" s="2"/>
      <c r="H9736" s="6"/>
      <c r="I9736" s="9"/>
      <c r="J9736" s="9"/>
      <c r="K9736" s="9"/>
    </row>
    <row r="9737" spans="1:11" x14ac:dyDescent="0.25">
      <c r="A9737" s="2"/>
      <c r="B9737" s="2"/>
      <c r="C9737" s="2"/>
      <c r="E9737" s="2"/>
      <c r="G9737" s="2"/>
      <c r="H9737" s="6"/>
      <c r="I9737" s="9"/>
      <c r="J9737" s="9"/>
      <c r="K9737" s="9"/>
    </row>
    <row r="9738" spans="1:11" x14ac:dyDescent="0.25">
      <c r="A9738" s="2"/>
      <c r="B9738" s="2"/>
      <c r="C9738" s="2"/>
      <c r="E9738" s="2"/>
      <c r="G9738" s="2"/>
      <c r="H9738" s="6"/>
      <c r="I9738" s="9"/>
      <c r="J9738" s="9"/>
      <c r="K9738" s="9"/>
    </row>
    <row r="9739" spans="1:11" x14ac:dyDescent="0.25">
      <c r="A9739" s="2"/>
      <c r="B9739" s="2"/>
      <c r="C9739" s="2"/>
      <c r="E9739" s="2"/>
      <c r="G9739" s="2"/>
      <c r="H9739" s="6"/>
      <c r="I9739" s="9"/>
      <c r="J9739" s="9"/>
      <c r="K9739" s="9"/>
    </row>
    <row r="9740" spans="1:11" x14ac:dyDescent="0.25">
      <c r="A9740" s="2"/>
      <c r="B9740" s="2"/>
      <c r="C9740" s="2"/>
      <c r="E9740" s="2"/>
      <c r="G9740" s="2"/>
      <c r="H9740" s="6"/>
      <c r="I9740" s="9"/>
      <c r="J9740" s="9"/>
      <c r="K9740" s="9"/>
    </row>
    <row r="9741" spans="1:11" x14ac:dyDescent="0.25">
      <c r="A9741" s="2"/>
      <c r="B9741" s="2"/>
      <c r="C9741" s="2"/>
      <c r="E9741" s="2"/>
      <c r="G9741" s="2"/>
      <c r="H9741" s="6"/>
      <c r="I9741" s="9"/>
      <c r="J9741" s="9"/>
      <c r="K9741" s="9"/>
    </row>
    <row r="9742" spans="1:11" x14ac:dyDescent="0.25">
      <c r="A9742" s="2"/>
      <c r="B9742" s="2"/>
      <c r="C9742" s="2"/>
      <c r="E9742" s="2"/>
      <c r="G9742" s="2"/>
      <c r="H9742" s="6"/>
      <c r="I9742" s="9"/>
      <c r="J9742" s="9"/>
      <c r="K9742" s="9"/>
    </row>
    <row r="9743" spans="1:11" x14ac:dyDescent="0.25">
      <c r="A9743" s="2"/>
      <c r="B9743" s="2"/>
      <c r="C9743" s="2"/>
      <c r="E9743" s="2"/>
      <c r="G9743" s="2"/>
      <c r="H9743" s="6"/>
      <c r="I9743" s="9"/>
      <c r="J9743" s="9"/>
      <c r="K9743" s="9"/>
    </row>
    <row r="9744" spans="1:11" x14ac:dyDescent="0.25">
      <c r="A9744" s="2"/>
      <c r="B9744" s="2"/>
      <c r="C9744" s="2"/>
      <c r="E9744" s="2"/>
      <c r="G9744" s="2"/>
      <c r="H9744" s="6"/>
      <c r="I9744" s="9"/>
      <c r="J9744" s="9"/>
      <c r="K9744" s="9"/>
    </row>
    <row r="9745" spans="1:11" x14ac:dyDescent="0.25">
      <c r="A9745" s="2"/>
      <c r="B9745" s="2"/>
      <c r="C9745" s="2"/>
      <c r="E9745" s="2"/>
      <c r="G9745" s="2"/>
      <c r="H9745" s="6"/>
      <c r="I9745" s="9"/>
      <c r="J9745" s="9"/>
      <c r="K9745" s="9"/>
    </row>
    <row r="9746" spans="1:11" x14ac:dyDescent="0.25">
      <c r="A9746" s="2"/>
      <c r="B9746" s="2"/>
      <c r="C9746" s="2"/>
      <c r="E9746" s="2"/>
      <c r="G9746" s="2"/>
      <c r="H9746" s="6"/>
      <c r="I9746" s="9"/>
      <c r="J9746" s="9"/>
      <c r="K9746" s="9"/>
    </row>
    <row r="9747" spans="1:11" x14ac:dyDescent="0.25">
      <c r="A9747" s="2"/>
      <c r="B9747" s="2"/>
      <c r="C9747" s="2"/>
      <c r="E9747" s="2"/>
      <c r="G9747" s="2"/>
      <c r="H9747" s="6"/>
      <c r="I9747" s="9"/>
      <c r="J9747" s="9"/>
      <c r="K9747" s="9"/>
    </row>
    <row r="9748" spans="1:11" x14ac:dyDescent="0.25">
      <c r="A9748" s="2"/>
      <c r="B9748" s="2"/>
      <c r="C9748" s="2"/>
      <c r="E9748" s="2"/>
      <c r="G9748" s="2"/>
      <c r="H9748" s="6"/>
      <c r="I9748" s="9"/>
      <c r="J9748" s="9"/>
      <c r="K9748" s="9"/>
    </row>
    <row r="9749" spans="1:11" x14ac:dyDescent="0.25">
      <c r="A9749" s="2"/>
      <c r="B9749" s="2"/>
      <c r="C9749" s="2"/>
      <c r="E9749" s="2"/>
      <c r="G9749" s="2"/>
      <c r="H9749" s="6"/>
      <c r="I9749" s="9"/>
      <c r="J9749" s="9"/>
      <c r="K9749" s="9"/>
    </row>
    <row r="9750" spans="1:11" x14ac:dyDescent="0.25">
      <c r="A9750" s="2"/>
      <c r="B9750" s="2"/>
      <c r="C9750" s="2"/>
      <c r="E9750" s="2"/>
      <c r="G9750" s="2"/>
      <c r="H9750" s="6"/>
      <c r="I9750" s="9"/>
      <c r="J9750" s="9"/>
      <c r="K9750" s="9"/>
    </row>
    <row r="9751" spans="1:11" x14ac:dyDescent="0.25">
      <c r="A9751" s="2"/>
      <c r="B9751" s="2"/>
      <c r="C9751" s="2"/>
      <c r="E9751" s="2"/>
      <c r="G9751" s="2"/>
      <c r="H9751" s="6"/>
      <c r="I9751" s="9"/>
      <c r="J9751" s="9"/>
      <c r="K9751" s="9"/>
    </row>
    <row r="9752" spans="1:11" x14ac:dyDescent="0.25">
      <c r="A9752" s="2"/>
      <c r="B9752" s="2"/>
      <c r="C9752" s="2"/>
      <c r="E9752" s="2"/>
      <c r="G9752" s="2"/>
      <c r="H9752" s="6"/>
      <c r="I9752" s="9"/>
      <c r="J9752" s="9"/>
      <c r="K9752" s="9"/>
    </row>
    <row r="9753" spans="1:11" x14ac:dyDescent="0.25">
      <c r="A9753" s="2"/>
      <c r="B9753" s="2"/>
      <c r="C9753" s="2"/>
      <c r="E9753" s="2"/>
      <c r="G9753" s="2"/>
      <c r="H9753" s="6"/>
      <c r="I9753" s="9"/>
      <c r="J9753" s="9"/>
      <c r="K9753" s="9"/>
    </row>
    <row r="9754" spans="1:11" x14ac:dyDescent="0.25">
      <c r="A9754" s="2"/>
      <c r="B9754" s="2"/>
      <c r="C9754" s="2"/>
      <c r="E9754" s="2"/>
      <c r="G9754" s="2"/>
      <c r="H9754" s="6"/>
      <c r="I9754" s="9"/>
      <c r="J9754" s="9"/>
      <c r="K9754" s="9"/>
    </row>
    <row r="9755" spans="1:11" x14ac:dyDescent="0.25">
      <c r="A9755" s="2"/>
      <c r="B9755" s="2"/>
      <c r="C9755" s="2"/>
      <c r="E9755" s="2"/>
      <c r="G9755" s="2"/>
      <c r="H9755" s="6"/>
      <c r="I9755" s="9"/>
      <c r="J9755" s="9"/>
      <c r="K9755" s="9"/>
    </row>
    <row r="9756" spans="1:11" x14ac:dyDescent="0.25">
      <c r="A9756" s="2"/>
      <c r="B9756" s="2"/>
      <c r="C9756" s="2"/>
      <c r="E9756" s="2"/>
      <c r="G9756" s="2"/>
      <c r="H9756" s="6"/>
      <c r="I9756" s="9"/>
      <c r="J9756" s="9"/>
      <c r="K9756" s="9"/>
    </row>
    <row r="9757" spans="1:11" x14ac:dyDescent="0.25">
      <c r="A9757" s="2"/>
      <c r="B9757" s="2"/>
      <c r="C9757" s="2"/>
      <c r="E9757" s="2"/>
      <c r="G9757" s="2"/>
      <c r="H9757" s="6"/>
      <c r="I9757" s="9"/>
      <c r="J9757" s="9"/>
      <c r="K9757" s="9"/>
    </row>
    <row r="9758" spans="1:11" x14ac:dyDescent="0.25">
      <c r="A9758" s="2"/>
      <c r="B9758" s="2"/>
      <c r="C9758" s="2"/>
      <c r="E9758" s="2"/>
      <c r="G9758" s="2"/>
      <c r="H9758" s="6"/>
      <c r="I9758" s="9"/>
      <c r="J9758" s="9"/>
      <c r="K9758" s="9"/>
    </row>
    <row r="9759" spans="1:11" x14ac:dyDescent="0.25">
      <c r="A9759" s="2"/>
      <c r="B9759" s="2"/>
      <c r="C9759" s="2"/>
      <c r="E9759" s="2"/>
      <c r="G9759" s="2"/>
      <c r="H9759" s="6"/>
      <c r="I9759" s="9"/>
      <c r="J9759" s="9"/>
      <c r="K9759" s="9"/>
    </row>
    <row r="9760" spans="1:11" x14ac:dyDescent="0.25">
      <c r="A9760" s="2"/>
      <c r="B9760" s="2"/>
      <c r="C9760" s="2"/>
      <c r="E9760" s="2"/>
      <c r="G9760" s="2"/>
      <c r="H9760" s="6"/>
      <c r="I9760" s="9"/>
      <c r="J9760" s="9"/>
      <c r="K9760" s="9"/>
    </row>
    <row r="9761" spans="1:11" x14ac:dyDescent="0.25">
      <c r="A9761" s="2"/>
      <c r="B9761" s="2"/>
      <c r="C9761" s="2"/>
      <c r="E9761" s="2"/>
      <c r="G9761" s="2"/>
      <c r="H9761" s="6"/>
      <c r="I9761" s="9"/>
      <c r="J9761" s="9"/>
      <c r="K9761" s="9"/>
    </row>
    <row r="9762" spans="1:11" x14ac:dyDescent="0.25">
      <c r="A9762" s="2"/>
      <c r="B9762" s="2"/>
      <c r="C9762" s="2"/>
      <c r="E9762" s="2"/>
      <c r="G9762" s="2"/>
      <c r="H9762" s="6"/>
      <c r="I9762" s="9"/>
      <c r="J9762" s="9"/>
      <c r="K9762" s="9"/>
    </row>
    <row r="9763" spans="1:11" x14ac:dyDescent="0.25">
      <c r="A9763" s="2"/>
      <c r="B9763" s="2"/>
      <c r="C9763" s="2"/>
      <c r="E9763" s="2"/>
      <c r="G9763" s="2"/>
      <c r="H9763" s="6"/>
      <c r="I9763" s="9"/>
      <c r="J9763" s="9"/>
      <c r="K9763" s="9"/>
    </row>
    <row r="9764" spans="1:11" x14ac:dyDescent="0.25">
      <c r="A9764" s="2"/>
      <c r="B9764" s="2"/>
      <c r="C9764" s="2"/>
      <c r="E9764" s="2"/>
      <c r="G9764" s="2"/>
      <c r="H9764" s="6"/>
      <c r="I9764" s="9"/>
      <c r="J9764" s="9"/>
      <c r="K9764" s="9"/>
    </row>
    <row r="9765" spans="1:11" x14ac:dyDescent="0.25">
      <c r="A9765" s="2"/>
      <c r="B9765" s="2"/>
      <c r="C9765" s="2"/>
      <c r="E9765" s="2"/>
      <c r="G9765" s="2"/>
      <c r="H9765" s="6"/>
      <c r="I9765" s="9"/>
      <c r="J9765" s="9"/>
      <c r="K9765" s="9"/>
    </row>
    <row r="9766" spans="1:11" x14ac:dyDescent="0.25">
      <c r="A9766" s="2"/>
      <c r="B9766" s="2"/>
      <c r="C9766" s="2"/>
      <c r="E9766" s="2"/>
      <c r="G9766" s="2"/>
      <c r="H9766" s="6"/>
      <c r="I9766" s="9"/>
      <c r="J9766" s="9"/>
      <c r="K9766" s="9"/>
    </row>
    <row r="9767" spans="1:11" x14ac:dyDescent="0.25">
      <c r="A9767" s="2"/>
      <c r="B9767" s="2"/>
      <c r="C9767" s="2"/>
      <c r="E9767" s="2"/>
      <c r="G9767" s="2"/>
      <c r="H9767" s="6"/>
      <c r="I9767" s="9"/>
      <c r="J9767" s="9"/>
      <c r="K9767" s="9"/>
    </row>
    <row r="9768" spans="1:11" x14ac:dyDescent="0.25">
      <c r="A9768" s="2"/>
      <c r="B9768" s="2"/>
      <c r="C9768" s="2"/>
      <c r="E9768" s="2"/>
      <c r="G9768" s="2"/>
      <c r="H9768" s="6"/>
      <c r="I9768" s="9"/>
      <c r="J9768" s="9"/>
      <c r="K9768" s="9"/>
    </row>
    <row r="9769" spans="1:11" x14ac:dyDescent="0.25">
      <c r="A9769" s="2"/>
      <c r="B9769" s="2"/>
      <c r="C9769" s="2"/>
      <c r="E9769" s="2"/>
      <c r="G9769" s="2"/>
      <c r="H9769" s="6"/>
      <c r="I9769" s="9"/>
      <c r="J9769" s="9"/>
      <c r="K9769" s="9"/>
    </row>
    <row r="9770" spans="1:11" x14ac:dyDescent="0.25">
      <c r="A9770" s="2"/>
      <c r="B9770" s="2"/>
      <c r="C9770" s="2"/>
      <c r="E9770" s="2"/>
      <c r="G9770" s="2"/>
      <c r="H9770" s="6"/>
      <c r="I9770" s="9"/>
      <c r="J9770" s="9"/>
      <c r="K9770" s="9"/>
    </row>
    <row r="9771" spans="1:11" x14ac:dyDescent="0.25">
      <c r="A9771" s="2"/>
      <c r="B9771" s="2"/>
      <c r="C9771" s="2"/>
      <c r="E9771" s="2"/>
      <c r="G9771" s="2"/>
      <c r="H9771" s="6"/>
      <c r="I9771" s="9"/>
      <c r="J9771" s="9"/>
      <c r="K9771" s="9"/>
    </row>
    <row r="9772" spans="1:11" x14ac:dyDescent="0.25">
      <c r="A9772" s="2"/>
      <c r="B9772" s="2"/>
      <c r="C9772" s="2"/>
      <c r="E9772" s="2"/>
      <c r="G9772" s="2"/>
      <c r="H9772" s="6"/>
      <c r="I9772" s="9"/>
      <c r="J9772" s="9"/>
      <c r="K9772" s="9"/>
    </row>
    <row r="9773" spans="1:11" x14ac:dyDescent="0.25">
      <c r="A9773" s="2"/>
      <c r="B9773" s="2"/>
      <c r="C9773" s="2"/>
      <c r="E9773" s="2"/>
      <c r="G9773" s="2"/>
      <c r="H9773" s="6"/>
      <c r="I9773" s="9"/>
      <c r="J9773" s="9"/>
      <c r="K9773" s="9"/>
    </row>
    <row r="9774" spans="1:11" x14ac:dyDescent="0.25">
      <c r="A9774" s="2"/>
      <c r="B9774" s="2"/>
      <c r="C9774" s="2"/>
      <c r="E9774" s="2"/>
      <c r="G9774" s="2"/>
      <c r="H9774" s="6"/>
      <c r="I9774" s="9"/>
      <c r="J9774" s="9"/>
      <c r="K9774" s="9"/>
    </row>
    <row r="9775" spans="1:11" x14ac:dyDescent="0.25">
      <c r="A9775" s="2"/>
      <c r="B9775" s="2"/>
      <c r="C9775" s="2"/>
      <c r="E9775" s="2"/>
      <c r="G9775" s="2"/>
      <c r="H9775" s="6"/>
      <c r="I9775" s="9"/>
      <c r="J9775" s="9"/>
      <c r="K9775" s="9"/>
    </row>
    <row r="9776" spans="1:11" x14ac:dyDescent="0.25">
      <c r="A9776" s="2"/>
      <c r="B9776" s="2"/>
      <c r="C9776" s="2"/>
      <c r="E9776" s="2"/>
      <c r="G9776" s="2"/>
      <c r="H9776" s="6"/>
      <c r="I9776" s="9"/>
      <c r="J9776" s="9"/>
      <c r="K9776" s="9"/>
    </row>
    <row r="9777" spans="1:11" x14ac:dyDescent="0.25">
      <c r="A9777" s="2"/>
      <c r="B9777" s="2"/>
      <c r="C9777" s="2"/>
      <c r="E9777" s="2"/>
      <c r="G9777" s="2"/>
      <c r="H9777" s="6"/>
      <c r="I9777" s="9"/>
      <c r="J9777" s="9"/>
      <c r="K9777" s="9"/>
    </row>
    <row r="9778" spans="1:11" x14ac:dyDescent="0.25">
      <c r="A9778" s="2"/>
      <c r="B9778" s="2"/>
      <c r="C9778" s="2"/>
      <c r="E9778" s="2"/>
      <c r="G9778" s="2"/>
      <c r="H9778" s="6"/>
      <c r="I9778" s="9"/>
      <c r="J9778" s="9"/>
      <c r="K9778" s="9"/>
    </row>
    <row r="9779" spans="1:11" x14ac:dyDescent="0.25">
      <c r="A9779" s="2"/>
      <c r="B9779" s="2"/>
      <c r="C9779" s="2"/>
      <c r="E9779" s="2"/>
      <c r="G9779" s="2"/>
      <c r="H9779" s="6"/>
      <c r="I9779" s="9"/>
      <c r="J9779" s="9"/>
      <c r="K9779" s="9"/>
    </row>
    <row r="9780" spans="1:11" x14ac:dyDescent="0.25">
      <c r="A9780" s="2"/>
      <c r="B9780" s="2"/>
      <c r="C9780" s="2"/>
      <c r="E9780" s="2"/>
      <c r="G9780" s="2"/>
      <c r="H9780" s="6"/>
      <c r="I9780" s="9"/>
      <c r="J9780" s="9"/>
      <c r="K9780" s="9"/>
    </row>
    <row r="9781" spans="1:11" x14ac:dyDescent="0.25">
      <c r="A9781" s="2"/>
      <c r="B9781" s="2"/>
      <c r="C9781" s="2"/>
      <c r="E9781" s="2"/>
      <c r="G9781" s="2"/>
      <c r="H9781" s="6"/>
      <c r="I9781" s="9"/>
      <c r="J9781" s="9"/>
      <c r="K9781" s="9"/>
    </row>
    <row r="9782" spans="1:11" x14ac:dyDescent="0.25">
      <c r="A9782" s="2"/>
      <c r="B9782" s="2"/>
      <c r="C9782" s="2"/>
      <c r="E9782" s="2"/>
      <c r="G9782" s="2"/>
      <c r="H9782" s="6"/>
      <c r="I9782" s="9"/>
      <c r="J9782" s="9"/>
      <c r="K9782" s="9"/>
    </row>
    <row r="9783" spans="1:11" x14ac:dyDescent="0.25">
      <c r="A9783" s="2"/>
      <c r="B9783" s="2"/>
      <c r="C9783" s="2"/>
      <c r="E9783" s="2"/>
      <c r="G9783" s="2"/>
      <c r="H9783" s="6"/>
      <c r="I9783" s="9"/>
      <c r="J9783" s="9"/>
      <c r="K9783" s="9"/>
    </row>
    <row r="9784" spans="1:11" x14ac:dyDescent="0.25">
      <c r="A9784" s="2"/>
      <c r="B9784" s="2"/>
      <c r="C9784" s="2"/>
      <c r="E9784" s="2"/>
      <c r="G9784" s="2"/>
      <c r="H9784" s="6"/>
      <c r="I9784" s="9"/>
      <c r="J9784" s="9"/>
      <c r="K9784" s="9"/>
    </row>
    <row r="9785" spans="1:11" x14ac:dyDescent="0.25">
      <c r="A9785" s="2"/>
      <c r="B9785" s="2"/>
      <c r="C9785" s="2"/>
      <c r="E9785" s="2"/>
      <c r="G9785" s="2"/>
      <c r="H9785" s="6"/>
      <c r="I9785" s="9"/>
      <c r="J9785" s="9"/>
      <c r="K9785" s="9"/>
    </row>
    <row r="9786" spans="1:11" x14ac:dyDescent="0.25">
      <c r="A9786" s="2"/>
      <c r="B9786" s="2"/>
      <c r="C9786" s="2"/>
      <c r="E9786" s="2"/>
      <c r="G9786" s="2"/>
      <c r="H9786" s="6"/>
      <c r="I9786" s="9"/>
      <c r="J9786" s="9"/>
      <c r="K9786" s="9"/>
    </row>
    <row r="9787" spans="1:11" x14ac:dyDescent="0.25">
      <c r="A9787" s="2"/>
      <c r="B9787" s="2"/>
      <c r="C9787" s="2"/>
      <c r="E9787" s="2"/>
      <c r="G9787" s="2"/>
      <c r="H9787" s="6"/>
      <c r="I9787" s="9"/>
      <c r="J9787" s="9"/>
      <c r="K9787" s="9"/>
    </row>
    <row r="9788" spans="1:11" x14ac:dyDescent="0.25">
      <c r="A9788" s="2"/>
      <c r="B9788" s="2"/>
      <c r="C9788" s="2"/>
      <c r="E9788" s="2"/>
      <c r="G9788" s="2"/>
      <c r="H9788" s="6"/>
      <c r="I9788" s="9"/>
      <c r="J9788" s="9"/>
      <c r="K9788" s="9"/>
    </row>
    <row r="9789" spans="1:11" x14ac:dyDescent="0.25">
      <c r="A9789" s="2"/>
      <c r="B9789" s="2"/>
      <c r="C9789" s="2"/>
      <c r="E9789" s="2"/>
      <c r="G9789" s="2"/>
      <c r="H9789" s="6"/>
      <c r="I9789" s="9"/>
      <c r="J9789" s="9"/>
      <c r="K9789" s="9"/>
    </row>
    <row r="9790" spans="1:11" x14ac:dyDescent="0.25">
      <c r="A9790" s="2"/>
      <c r="B9790" s="2"/>
      <c r="C9790" s="2"/>
      <c r="E9790" s="2"/>
      <c r="G9790" s="2"/>
      <c r="H9790" s="6"/>
      <c r="I9790" s="9"/>
      <c r="J9790" s="9"/>
      <c r="K9790" s="9"/>
    </row>
    <row r="9791" spans="1:11" x14ac:dyDescent="0.25">
      <c r="A9791" s="2"/>
      <c r="B9791" s="2"/>
      <c r="C9791" s="2"/>
      <c r="E9791" s="2"/>
      <c r="G9791" s="2"/>
      <c r="H9791" s="6"/>
      <c r="I9791" s="9"/>
      <c r="J9791" s="9"/>
      <c r="K9791" s="9"/>
    </row>
    <row r="9792" spans="1:11" x14ac:dyDescent="0.25">
      <c r="A9792" s="2"/>
      <c r="B9792" s="2"/>
      <c r="C9792" s="2"/>
      <c r="E9792" s="2"/>
      <c r="G9792" s="2"/>
      <c r="H9792" s="6"/>
      <c r="I9792" s="9"/>
      <c r="J9792" s="9"/>
      <c r="K9792" s="9"/>
    </row>
    <row r="9793" spans="1:11" x14ac:dyDescent="0.25">
      <c r="A9793" s="2"/>
      <c r="B9793" s="2"/>
      <c r="C9793" s="2"/>
      <c r="E9793" s="2"/>
      <c r="G9793" s="2"/>
      <c r="H9793" s="6"/>
      <c r="I9793" s="9"/>
      <c r="J9793" s="9"/>
      <c r="K9793" s="9"/>
    </row>
    <row r="9794" spans="1:11" x14ac:dyDescent="0.25">
      <c r="A9794" s="2"/>
      <c r="B9794" s="2"/>
      <c r="C9794" s="2"/>
      <c r="E9794" s="2"/>
      <c r="G9794" s="2"/>
      <c r="H9794" s="6"/>
      <c r="I9794" s="9"/>
      <c r="J9794" s="9"/>
      <c r="K9794" s="9"/>
    </row>
    <row r="9795" spans="1:11" x14ac:dyDescent="0.25">
      <c r="A9795" s="2"/>
      <c r="B9795" s="2"/>
      <c r="C9795" s="2"/>
      <c r="E9795" s="2"/>
      <c r="G9795" s="2"/>
      <c r="H9795" s="6"/>
      <c r="I9795" s="9"/>
      <c r="J9795" s="9"/>
      <c r="K9795" s="9"/>
    </row>
    <row r="9796" spans="1:11" x14ac:dyDescent="0.25">
      <c r="A9796" s="2"/>
      <c r="B9796" s="2"/>
      <c r="C9796" s="2"/>
      <c r="E9796" s="2"/>
      <c r="G9796" s="2"/>
      <c r="H9796" s="6"/>
      <c r="I9796" s="9"/>
      <c r="J9796" s="9"/>
      <c r="K9796" s="9"/>
    </row>
    <row r="9797" spans="1:11" x14ac:dyDescent="0.25">
      <c r="A9797" s="2"/>
      <c r="B9797" s="2"/>
      <c r="C9797" s="2"/>
      <c r="E9797" s="2"/>
      <c r="G9797" s="2"/>
      <c r="H9797" s="6"/>
      <c r="I9797" s="9"/>
      <c r="J9797" s="9"/>
      <c r="K9797" s="9"/>
    </row>
    <row r="9798" spans="1:11" x14ac:dyDescent="0.25">
      <c r="A9798" s="2"/>
      <c r="B9798" s="2"/>
      <c r="C9798" s="2"/>
      <c r="E9798" s="2"/>
      <c r="G9798" s="2"/>
      <c r="H9798" s="6"/>
      <c r="I9798" s="9"/>
      <c r="J9798" s="9"/>
      <c r="K9798" s="9"/>
    </row>
    <row r="9799" spans="1:11" x14ac:dyDescent="0.25">
      <c r="A9799" s="2"/>
      <c r="B9799" s="2"/>
      <c r="C9799" s="2"/>
      <c r="E9799" s="2"/>
      <c r="G9799" s="2"/>
      <c r="H9799" s="6"/>
      <c r="I9799" s="9"/>
      <c r="J9799" s="9"/>
      <c r="K9799" s="9"/>
    </row>
    <row r="9800" spans="1:11" x14ac:dyDescent="0.25">
      <c r="A9800" s="2"/>
      <c r="B9800" s="2"/>
      <c r="C9800" s="2"/>
      <c r="E9800" s="2"/>
      <c r="G9800" s="2"/>
      <c r="H9800" s="6"/>
      <c r="I9800" s="9"/>
      <c r="J9800" s="9"/>
      <c r="K9800" s="9"/>
    </row>
    <row r="9801" spans="1:11" x14ac:dyDescent="0.25">
      <c r="A9801" s="2"/>
      <c r="B9801" s="2"/>
      <c r="C9801" s="2"/>
      <c r="E9801" s="2"/>
      <c r="G9801" s="2"/>
      <c r="H9801" s="6"/>
      <c r="I9801" s="9"/>
      <c r="J9801" s="9"/>
      <c r="K9801" s="9"/>
    </row>
    <row r="9802" spans="1:11" x14ac:dyDescent="0.25">
      <c r="A9802" s="2"/>
      <c r="B9802" s="2"/>
      <c r="C9802" s="2"/>
      <c r="E9802" s="2"/>
      <c r="G9802" s="2"/>
      <c r="H9802" s="6"/>
      <c r="I9802" s="9"/>
      <c r="J9802" s="9"/>
      <c r="K9802" s="9"/>
    </row>
    <row r="9803" spans="1:11" x14ac:dyDescent="0.25">
      <c r="A9803" s="2"/>
      <c r="B9803" s="2"/>
      <c r="C9803" s="2"/>
      <c r="E9803" s="2"/>
      <c r="G9803" s="2"/>
      <c r="H9803" s="6"/>
      <c r="I9803" s="9"/>
      <c r="J9803" s="9"/>
      <c r="K9803" s="9"/>
    </row>
    <row r="9804" spans="1:11" x14ac:dyDescent="0.25">
      <c r="A9804" s="2"/>
      <c r="B9804" s="2"/>
      <c r="C9804" s="2"/>
      <c r="E9804" s="2"/>
      <c r="G9804" s="2"/>
      <c r="H9804" s="6"/>
      <c r="I9804" s="9"/>
      <c r="J9804" s="9"/>
      <c r="K9804" s="9"/>
    </row>
    <row r="9805" spans="1:11" x14ac:dyDescent="0.25">
      <c r="A9805" s="2"/>
      <c r="B9805" s="2"/>
      <c r="C9805" s="2"/>
      <c r="E9805" s="2"/>
      <c r="G9805" s="2"/>
      <c r="H9805" s="6"/>
      <c r="I9805" s="9"/>
      <c r="J9805" s="9"/>
      <c r="K9805" s="9"/>
    </row>
    <row r="9806" spans="1:11" x14ac:dyDescent="0.25">
      <c r="A9806" s="2"/>
      <c r="B9806" s="2"/>
      <c r="C9806" s="2"/>
      <c r="E9806" s="2"/>
      <c r="G9806" s="2"/>
      <c r="H9806" s="6"/>
      <c r="I9806" s="9"/>
      <c r="J9806" s="9"/>
      <c r="K9806" s="9"/>
    </row>
    <row r="9807" spans="1:11" x14ac:dyDescent="0.25">
      <c r="A9807" s="2"/>
      <c r="B9807" s="2"/>
      <c r="C9807" s="2"/>
      <c r="E9807" s="2"/>
      <c r="G9807" s="2"/>
      <c r="H9807" s="6"/>
      <c r="I9807" s="9"/>
      <c r="J9807" s="9"/>
      <c r="K9807" s="9"/>
    </row>
    <row r="9808" spans="1:11" x14ac:dyDescent="0.25">
      <c r="A9808" s="2"/>
      <c r="B9808" s="2"/>
      <c r="C9808" s="2"/>
      <c r="E9808" s="2"/>
      <c r="G9808" s="2"/>
      <c r="H9808" s="6"/>
      <c r="I9808" s="9"/>
      <c r="J9808" s="9"/>
      <c r="K9808" s="9"/>
    </row>
    <row r="9809" spans="1:11" x14ac:dyDescent="0.25">
      <c r="A9809" s="2"/>
      <c r="B9809" s="2"/>
      <c r="C9809" s="2"/>
      <c r="E9809" s="2"/>
      <c r="G9809" s="2"/>
      <c r="H9809" s="6"/>
      <c r="I9809" s="9"/>
      <c r="J9809" s="9"/>
      <c r="K9809" s="9"/>
    </row>
    <row r="9810" spans="1:11" x14ac:dyDescent="0.25">
      <c r="A9810" s="2"/>
      <c r="B9810" s="2"/>
      <c r="C9810" s="2"/>
      <c r="E9810" s="2"/>
      <c r="G9810" s="2"/>
      <c r="H9810" s="6"/>
      <c r="I9810" s="9"/>
      <c r="J9810" s="9"/>
      <c r="K9810" s="9"/>
    </row>
    <row r="9811" spans="1:11" x14ac:dyDescent="0.25">
      <c r="A9811" s="2"/>
      <c r="B9811" s="2"/>
      <c r="C9811" s="2"/>
      <c r="E9811" s="2"/>
      <c r="G9811" s="2"/>
      <c r="H9811" s="6"/>
      <c r="I9811" s="9"/>
      <c r="J9811" s="9"/>
      <c r="K9811" s="9"/>
    </row>
    <row r="9812" spans="1:11" x14ac:dyDescent="0.25">
      <c r="A9812" s="2"/>
      <c r="B9812" s="2"/>
      <c r="C9812" s="2"/>
      <c r="E9812" s="2"/>
      <c r="G9812" s="2"/>
      <c r="H9812" s="6"/>
      <c r="I9812" s="9"/>
      <c r="J9812" s="9"/>
      <c r="K9812" s="9"/>
    </row>
    <row r="9813" spans="1:11" x14ac:dyDescent="0.25">
      <c r="A9813" s="2"/>
      <c r="B9813" s="2"/>
      <c r="C9813" s="2"/>
      <c r="E9813" s="2"/>
      <c r="G9813" s="2"/>
      <c r="H9813" s="6"/>
      <c r="I9813" s="9"/>
      <c r="J9813" s="9"/>
      <c r="K9813" s="9"/>
    </row>
    <row r="9814" spans="1:11" x14ac:dyDescent="0.25">
      <c r="A9814" s="2"/>
      <c r="B9814" s="2"/>
      <c r="C9814" s="2"/>
      <c r="E9814" s="2"/>
      <c r="G9814" s="2"/>
      <c r="H9814" s="6"/>
      <c r="I9814" s="9"/>
      <c r="J9814" s="9"/>
      <c r="K9814" s="9"/>
    </row>
    <row r="9815" spans="1:11" x14ac:dyDescent="0.25">
      <c r="A9815" s="2"/>
      <c r="B9815" s="2"/>
      <c r="C9815" s="2"/>
      <c r="E9815" s="2"/>
      <c r="G9815" s="2"/>
      <c r="H9815" s="6"/>
      <c r="I9815" s="9"/>
      <c r="J9815" s="9"/>
      <c r="K9815" s="9"/>
    </row>
    <row r="9816" spans="1:11" x14ac:dyDescent="0.25">
      <c r="A9816" s="2"/>
      <c r="B9816" s="2"/>
      <c r="C9816" s="2"/>
      <c r="E9816" s="2"/>
      <c r="G9816" s="2"/>
      <c r="H9816" s="6"/>
      <c r="I9816" s="9"/>
      <c r="J9816" s="9"/>
      <c r="K9816" s="9"/>
    </row>
    <row r="9817" spans="1:11" x14ac:dyDescent="0.25">
      <c r="A9817" s="2"/>
      <c r="B9817" s="2"/>
      <c r="C9817" s="2"/>
      <c r="E9817" s="2"/>
      <c r="G9817" s="2"/>
      <c r="H9817" s="6"/>
      <c r="I9817" s="9"/>
      <c r="J9817" s="9"/>
      <c r="K9817" s="9"/>
    </row>
    <row r="9818" spans="1:11" x14ac:dyDescent="0.25">
      <c r="A9818" s="2"/>
      <c r="B9818" s="2"/>
      <c r="C9818" s="2"/>
      <c r="E9818" s="2"/>
      <c r="G9818" s="2"/>
      <c r="H9818" s="6"/>
      <c r="I9818" s="9"/>
      <c r="J9818" s="9"/>
      <c r="K9818" s="9"/>
    </row>
    <row r="9819" spans="1:11" x14ac:dyDescent="0.25">
      <c r="A9819" s="2"/>
      <c r="B9819" s="2"/>
      <c r="C9819" s="2"/>
      <c r="E9819" s="2"/>
      <c r="G9819" s="2"/>
      <c r="H9819" s="6"/>
      <c r="I9819" s="9"/>
      <c r="J9819" s="9"/>
      <c r="K9819" s="9"/>
    </row>
    <row r="9820" spans="1:11" x14ac:dyDescent="0.25">
      <c r="A9820" s="2"/>
      <c r="B9820" s="2"/>
      <c r="C9820" s="2"/>
      <c r="E9820" s="2"/>
      <c r="G9820" s="2"/>
      <c r="H9820" s="6"/>
      <c r="I9820" s="9"/>
      <c r="J9820" s="9"/>
      <c r="K9820" s="9"/>
    </row>
    <row r="9821" spans="1:11" x14ac:dyDescent="0.25">
      <c r="A9821" s="2"/>
      <c r="B9821" s="2"/>
      <c r="C9821" s="2"/>
      <c r="E9821" s="2"/>
      <c r="G9821" s="2"/>
      <c r="H9821" s="6"/>
      <c r="I9821" s="9"/>
      <c r="J9821" s="9"/>
      <c r="K9821" s="9"/>
    </row>
    <row r="9822" spans="1:11" x14ac:dyDescent="0.25">
      <c r="A9822" s="2"/>
      <c r="B9822" s="2"/>
      <c r="C9822" s="2"/>
      <c r="E9822" s="2"/>
      <c r="G9822" s="2"/>
      <c r="H9822" s="6"/>
      <c r="I9822" s="9"/>
      <c r="J9822" s="9"/>
      <c r="K9822" s="9"/>
    </row>
    <row r="9823" spans="1:11" x14ac:dyDescent="0.25">
      <c r="A9823" s="2"/>
      <c r="B9823" s="2"/>
      <c r="C9823" s="2"/>
      <c r="E9823" s="2"/>
      <c r="G9823" s="2"/>
      <c r="H9823" s="6"/>
      <c r="I9823" s="9"/>
      <c r="J9823" s="9"/>
      <c r="K9823" s="9"/>
    </row>
    <row r="9824" spans="1:11" x14ac:dyDescent="0.25">
      <c r="A9824" s="2"/>
      <c r="B9824" s="2"/>
      <c r="C9824" s="2"/>
      <c r="E9824" s="2"/>
      <c r="G9824" s="2"/>
      <c r="H9824" s="6"/>
      <c r="I9824" s="9"/>
      <c r="J9824" s="9"/>
      <c r="K9824" s="9"/>
    </row>
    <row r="9825" spans="1:11" x14ac:dyDescent="0.25">
      <c r="A9825" s="2"/>
      <c r="B9825" s="2"/>
      <c r="C9825" s="2"/>
      <c r="E9825" s="2"/>
      <c r="G9825" s="2"/>
      <c r="H9825" s="6"/>
      <c r="I9825" s="9"/>
      <c r="J9825" s="9"/>
      <c r="K9825" s="9"/>
    </row>
    <row r="9826" spans="1:11" x14ac:dyDescent="0.25">
      <c r="A9826" s="2"/>
      <c r="B9826" s="2"/>
      <c r="C9826" s="2"/>
      <c r="E9826" s="2"/>
      <c r="G9826" s="2"/>
      <c r="H9826" s="6"/>
      <c r="I9826" s="9"/>
      <c r="J9826" s="9"/>
      <c r="K9826" s="9"/>
    </row>
    <row r="9827" spans="1:11" x14ac:dyDescent="0.25">
      <c r="A9827" s="2"/>
      <c r="B9827" s="2"/>
      <c r="C9827" s="2"/>
      <c r="E9827" s="2"/>
      <c r="G9827" s="2"/>
      <c r="H9827" s="6"/>
      <c r="I9827" s="9"/>
      <c r="J9827" s="9"/>
      <c r="K9827" s="9"/>
    </row>
    <row r="9828" spans="1:11" x14ac:dyDescent="0.25">
      <c r="A9828" s="2"/>
      <c r="B9828" s="2"/>
      <c r="C9828" s="2"/>
      <c r="E9828" s="2"/>
      <c r="G9828" s="2"/>
      <c r="H9828" s="6"/>
      <c r="I9828" s="9"/>
      <c r="J9828" s="9"/>
      <c r="K9828" s="9"/>
    </row>
    <row r="9829" spans="1:11" x14ac:dyDescent="0.25">
      <c r="A9829" s="2"/>
      <c r="B9829" s="2"/>
      <c r="C9829" s="2"/>
      <c r="E9829" s="2"/>
      <c r="G9829" s="2"/>
      <c r="H9829" s="6"/>
      <c r="I9829" s="9"/>
      <c r="J9829" s="9"/>
      <c r="K9829" s="9"/>
    </row>
    <row r="9830" spans="1:11" x14ac:dyDescent="0.25">
      <c r="A9830" s="2"/>
      <c r="B9830" s="2"/>
      <c r="C9830" s="2"/>
      <c r="E9830" s="2"/>
      <c r="G9830" s="2"/>
      <c r="H9830" s="6"/>
      <c r="I9830" s="9"/>
      <c r="J9830" s="9"/>
      <c r="K9830" s="9"/>
    </row>
    <row r="9831" spans="1:11" x14ac:dyDescent="0.25">
      <c r="A9831" s="2"/>
      <c r="B9831" s="2"/>
      <c r="C9831" s="2"/>
      <c r="E9831" s="2"/>
      <c r="G9831" s="2"/>
      <c r="H9831" s="6"/>
      <c r="I9831" s="9"/>
      <c r="J9831" s="9"/>
      <c r="K9831" s="9"/>
    </row>
    <row r="9832" spans="1:11" x14ac:dyDescent="0.25">
      <c r="A9832" s="2"/>
      <c r="B9832" s="2"/>
      <c r="C9832" s="2"/>
      <c r="E9832" s="2"/>
      <c r="G9832" s="2"/>
      <c r="H9832" s="6"/>
      <c r="I9832" s="9"/>
      <c r="J9832" s="9"/>
      <c r="K9832" s="9"/>
    </row>
    <row r="9833" spans="1:11" x14ac:dyDescent="0.25">
      <c r="A9833" s="2"/>
      <c r="B9833" s="2"/>
      <c r="C9833" s="2"/>
      <c r="E9833" s="2"/>
      <c r="G9833" s="2"/>
      <c r="H9833" s="6"/>
      <c r="I9833" s="9"/>
      <c r="J9833" s="9"/>
      <c r="K9833" s="9"/>
    </row>
    <row r="9834" spans="1:11" x14ac:dyDescent="0.25">
      <c r="A9834" s="2"/>
      <c r="B9834" s="2"/>
      <c r="C9834" s="2"/>
      <c r="E9834" s="2"/>
      <c r="G9834" s="2"/>
      <c r="H9834" s="6"/>
      <c r="I9834" s="9"/>
      <c r="J9834" s="9"/>
      <c r="K9834" s="9"/>
    </row>
    <row r="9835" spans="1:11" x14ac:dyDescent="0.25">
      <c r="A9835" s="2"/>
      <c r="B9835" s="2"/>
      <c r="C9835" s="2"/>
      <c r="E9835" s="2"/>
      <c r="G9835" s="2"/>
      <c r="H9835" s="6"/>
      <c r="I9835" s="9"/>
      <c r="J9835" s="9"/>
      <c r="K9835" s="9"/>
    </row>
    <row r="9836" spans="1:11" x14ac:dyDescent="0.25">
      <c r="A9836" s="2"/>
      <c r="B9836" s="2"/>
      <c r="C9836" s="2"/>
      <c r="E9836" s="2"/>
      <c r="G9836" s="2"/>
      <c r="H9836" s="6"/>
      <c r="I9836" s="9"/>
      <c r="J9836" s="9"/>
      <c r="K9836" s="9"/>
    </row>
    <row r="9837" spans="1:11" x14ac:dyDescent="0.25">
      <c r="A9837" s="2"/>
      <c r="B9837" s="2"/>
      <c r="C9837" s="2"/>
      <c r="E9837" s="2"/>
      <c r="G9837" s="2"/>
      <c r="H9837" s="6"/>
      <c r="I9837" s="9"/>
      <c r="J9837" s="9"/>
      <c r="K9837" s="9"/>
    </row>
    <row r="9838" spans="1:11" x14ac:dyDescent="0.25">
      <c r="A9838" s="2"/>
      <c r="B9838" s="2"/>
      <c r="C9838" s="2"/>
      <c r="E9838" s="2"/>
      <c r="G9838" s="2"/>
      <c r="H9838" s="6"/>
      <c r="I9838" s="9"/>
      <c r="J9838" s="9"/>
      <c r="K9838" s="9"/>
    </row>
    <row r="9839" spans="1:11" x14ac:dyDescent="0.25">
      <c r="A9839" s="2"/>
      <c r="B9839" s="2"/>
      <c r="C9839" s="2"/>
      <c r="E9839" s="2"/>
      <c r="G9839" s="2"/>
      <c r="H9839" s="6"/>
      <c r="I9839" s="9"/>
      <c r="J9839" s="9"/>
      <c r="K9839" s="9"/>
    </row>
    <row r="9840" spans="1:11" x14ac:dyDescent="0.25">
      <c r="A9840" s="2"/>
      <c r="B9840" s="2"/>
      <c r="C9840" s="2"/>
      <c r="E9840" s="2"/>
      <c r="G9840" s="2"/>
      <c r="H9840" s="6"/>
      <c r="I9840" s="9"/>
      <c r="J9840" s="9"/>
      <c r="K9840" s="9"/>
    </row>
    <row r="9841" spans="1:11" x14ac:dyDescent="0.25">
      <c r="A9841" s="2"/>
      <c r="B9841" s="2"/>
      <c r="C9841" s="2"/>
      <c r="E9841" s="2"/>
      <c r="G9841" s="2"/>
      <c r="H9841" s="6"/>
      <c r="I9841" s="9"/>
      <c r="J9841" s="9"/>
      <c r="K9841" s="9"/>
    </row>
    <row r="9842" spans="1:11" x14ac:dyDescent="0.25">
      <c r="A9842" s="2"/>
      <c r="B9842" s="2"/>
      <c r="C9842" s="2"/>
      <c r="E9842" s="2"/>
      <c r="G9842" s="2"/>
      <c r="H9842" s="6"/>
      <c r="I9842" s="9"/>
      <c r="J9842" s="9"/>
      <c r="K9842" s="9"/>
    </row>
    <row r="9843" spans="1:11" x14ac:dyDescent="0.25">
      <c r="A9843" s="2"/>
      <c r="B9843" s="2"/>
      <c r="C9843" s="2"/>
      <c r="E9843" s="2"/>
      <c r="G9843" s="2"/>
      <c r="H9843" s="6"/>
      <c r="I9843" s="9"/>
      <c r="J9843" s="9"/>
      <c r="K9843" s="9"/>
    </row>
    <row r="9844" spans="1:11" x14ac:dyDescent="0.25">
      <c r="A9844" s="2"/>
      <c r="B9844" s="2"/>
      <c r="C9844" s="2"/>
      <c r="E9844" s="2"/>
      <c r="G9844" s="2"/>
      <c r="H9844" s="6"/>
      <c r="I9844" s="9"/>
      <c r="J9844" s="9"/>
      <c r="K9844" s="9"/>
    </row>
    <row r="9845" spans="1:11" x14ac:dyDescent="0.25">
      <c r="A9845" s="2"/>
      <c r="B9845" s="2"/>
      <c r="C9845" s="2"/>
      <c r="E9845" s="2"/>
      <c r="G9845" s="2"/>
      <c r="H9845" s="6"/>
      <c r="I9845" s="9"/>
      <c r="J9845" s="9"/>
      <c r="K9845" s="9"/>
    </row>
    <row r="9846" spans="1:11" x14ac:dyDescent="0.25">
      <c r="A9846" s="2"/>
      <c r="B9846" s="2"/>
      <c r="C9846" s="2"/>
      <c r="E9846" s="2"/>
      <c r="G9846" s="2"/>
      <c r="H9846" s="6"/>
      <c r="I9846" s="9"/>
      <c r="J9846" s="9"/>
      <c r="K9846" s="9"/>
    </row>
    <row r="9847" spans="1:11" x14ac:dyDescent="0.25">
      <c r="A9847" s="2"/>
      <c r="B9847" s="2"/>
      <c r="C9847" s="2"/>
      <c r="E9847" s="2"/>
      <c r="G9847" s="2"/>
      <c r="H9847" s="6"/>
      <c r="I9847" s="9"/>
      <c r="J9847" s="9"/>
      <c r="K9847" s="9"/>
    </row>
    <row r="9848" spans="1:11" x14ac:dyDescent="0.25">
      <c r="A9848" s="2"/>
      <c r="B9848" s="2"/>
      <c r="C9848" s="2"/>
      <c r="E9848" s="2"/>
      <c r="G9848" s="2"/>
      <c r="H9848" s="6"/>
      <c r="I9848" s="9"/>
      <c r="J9848" s="9"/>
      <c r="K9848" s="9"/>
    </row>
    <row r="9849" spans="1:11" x14ac:dyDescent="0.25">
      <c r="A9849" s="2"/>
      <c r="B9849" s="2"/>
      <c r="C9849" s="2"/>
      <c r="E9849" s="2"/>
      <c r="G9849" s="2"/>
      <c r="H9849" s="6"/>
      <c r="I9849" s="9"/>
      <c r="J9849" s="9"/>
      <c r="K9849" s="9"/>
    </row>
    <row r="9850" spans="1:11" x14ac:dyDescent="0.25">
      <c r="A9850" s="2"/>
      <c r="B9850" s="2"/>
      <c r="C9850" s="2"/>
      <c r="E9850" s="2"/>
      <c r="G9850" s="2"/>
      <c r="H9850" s="6"/>
      <c r="I9850" s="9"/>
      <c r="J9850" s="9"/>
      <c r="K9850" s="9"/>
    </row>
    <row r="9851" spans="1:11" x14ac:dyDescent="0.25">
      <c r="A9851" s="2"/>
      <c r="B9851" s="2"/>
      <c r="C9851" s="2"/>
      <c r="E9851" s="2"/>
      <c r="G9851" s="2"/>
      <c r="H9851" s="6"/>
      <c r="I9851" s="9"/>
      <c r="J9851" s="9"/>
      <c r="K9851" s="9"/>
    </row>
    <row r="9852" spans="1:11" x14ac:dyDescent="0.25">
      <c r="A9852" s="2"/>
      <c r="B9852" s="2"/>
      <c r="C9852" s="2"/>
      <c r="E9852" s="2"/>
      <c r="G9852" s="2"/>
      <c r="H9852" s="6"/>
      <c r="I9852" s="9"/>
      <c r="J9852" s="9"/>
      <c r="K9852" s="9"/>
    </row>
    <row r="9853" spans="1:11" x14ac:dyDescent="0.25">
      <c r="A9853" s="2"/>
      <c r="B9853" s="2"/>
      <c r="C9853" s="2"/>
      <c r="E9853" s="2"/>
      <c r="G9853" s="2"/>
      <c r="H9853" s="6"/>
      <c r="I9853" s="9"/>
      <c r="J9853" s="9"/>
      <c r="K9853" s="9"/>
    </row>
    <row r="9854" spans="1:11" x14ac:dyDescent="0.25">
      <c r="A9854" s="2"/>
      <c r="B9854" s="2"/>
      <c r="C9854" s="2"/>
      <c r="E9854" s="2"/>
      <c r="G9854" s="2"/>
      <c r="H9854" s="6"/>
      <c r="I9854" s="9"/>
      <c r="J9854" s="9"/>
      <c r="K9854" s="9"/>
    </row>
    <row r="9855" spans="1:11" x14ac:dyDescent="0.25">
      <c r="A9855" s="2"/>
      <c r="B9855" s="2"/>
      <c r="C9855" s="2"/>
      <c r="E9855" s="2"/>
      <c r="G9855" s="2"/>
      <c r="H9855" s="6"/>
      <c r="I9855" s="9"/>
      <c r="J9855" s="9"/>
      <c r="K9855" s="9"/>
    </row>
    <row r="9856" spans="1:11" x14ac:dyDescent="0.25">
      <c r="A9856" s="2"/>
      <c r="B9856" s="2"/>
      <c r="C9856" s="2"/>
      <c r="E9856" s="2"/>
      <c r="G9856" s="2"/>
      <c r="H9856" s="6"/>
      <c r="I9856" s="9"/>
      <c r="J9856" s="9"/>
      <c r="K9856" s="9"/>
    </row>
    <row r="9857" spans="1:11" x14ac:dyDescent="0.25">
      <c r="A9857" s="2"/>
      <c r="B9857" s="2"/>
      <c r="C9857" s="2"/>
      <c r="E9857" s="2"/>
      <c r="G9857" s="2"/>
      <c r="H9857" s="6"/>
      <c r="I9857" s="9"/>
      <c r="J9857" s="9"/>
      <c r="K9857" s="9"/>
    </row>
    <row r="9858" spans="1:11" x14ac:dyDescent="0.25">
      <c r="A9858" s="2"/>
      <c r="B9858" s="2"/>
      <c r="C9858" s="2"/>
      <c r="E9858" s="2"/>
      <c r="G9858" s="2"/>
      <c r="H9858" s="6"/>
      <c r="I9858" s="9"/>
      <c r="J9858" s="9"/>
      <c r="K9858" s="9"/>
    </row>
    <row r="9859" spans="1:11" x14ac:dyDescent="0.25">
      <c r="A9859" s="2"/>
      <c r="B9859" s="2"/>
      <c r="C9859" s="2"/>
      <c r="E9859" s="2"/>
      <c r="G9859" s="2"/>
      <c r="H9859" s="6"/>
      <c r="I9859" s="9"/>
      <c r="J9859" s="9"/>
      <c r="K9859" s="9"/>
    </row>
    <row r="9860" spans="1:11" x14ac:dyDescent="0.25">
      <c r="A9860" s="2"/>
      <c r="B9860" s="2"/>
      <c r="C9860" s="2"/>
      <c r="E9860" s="2"/>
      <c r="G9860" s="2"/>
      <c r="H9860" s="6"/>
      <c r="I9860" s="9"/>
      <c r="J9860" s="9"/>
      <c r="K9860" s="9"/>
    </row>
    <row r="9861" spans="1:11" x14ac:dyDescent="0.25">
      <c r="A9861" s="2"/>
      <c r="B9861" s="2"/>
      <c r="C9861" s="2"/>
      <c r="E9861" s="2"/>
      <c r="G9861" s="2"/>
      <c r="H9861" s="6"/>
      <c r="I9861" s="9"/>
      <c r="J9861" s="9"/>
      <c r="K9861" s="9"/>
    </row>
    <row r="9862" spans="1:11" x14ac:dyDescent="0.25">
      <c r="A9862" s="2"/>
      <c r="B9862" s="2"/>
      <c r="C9862" s="2"/>
      <c r="E9862" s="2"/>
      <c r="G9862" s="2"/>
      <c r="H9862" s="6"/>
      <c r="I9862" s="9"/>
      <c r="J9862" s="9"/>
      <c r="K9862" s="9"/>
    </row>
    <row r="9863" spans="1:11" x14ac:dyDescent="0.25">
      <c r="A9863" s="2"/>
      <c r="B9863" s="2"/>
      <c r="C9863" s="2"/>
      <c r="E9863" s="2"/>
      <c r="G9863" s="2"/>
      <c r="H9863" s="6"/>
      <c r="I9863" s="9"/>
      <c r="J9863" s="9"/>
      <c r="K9863" s="9"/>
    </row>
    <row r="9864" spans="1:11" x14ac:dyDescent="0.25">
      <c r="A9864" s="2"/>
      <c r="B9864" s="2"/>
      <c r="C9864" s="2"/>
      <c r="E9864" s="2"/>
      <c r="G9864" s="2"/>
      <c r="H9864" s="6"/>
      <c r="I9864" s="9"/>
      <c r="J9864" s="9"/>
      <c r="K9864" s="9"/>
    </row>
    <row r="9865" spans="1:11" x14ac:dyDescent="0.25">
      <c r="A9865" s="2"/>
      <c r="B9865" s="2"/>
      <c r="C9865" s="2"/>
      <c r="E9865" s="2"/>
      <c r="G9865" s="2"/>
      <c r="H9865" s="6"/>
      <c r="I9865" s="9"/>
      <c r="J9865" s="9"/>
      <c r="K9865" s="9"/>
    </row>
    <row r="9866" spans="1:11" x14ac:dyDescent="0.25">
      <c r="A9866" s="2"/>
      <c r="B9866" s="2"/>
      <c r="C9866" s="2"/>
      <c r="E9866" s="2"/>
      <c r="G9866" s="2"/>
      <c r="H9866" s="6"/>
      <c r="I9866" s="9"/>
      <c r="J9866" s="9"/>
      <c r="K9866" s="9"/>
    </row>
    <row r="9867" spans="1:11" x14ac:dyDescent="0.25">
      <c r="A9867" s="2"/>
      <c r="B9867" s="2"/>
      <c r="C9867" s="2"/>
      <c r="E9867" s="2"/>
      <c r="G9867" s="2"/>
      <c r="H9867" s="6"/>
      <c r="I9867" s="9"/>
      <c r="J9867" s="9"/>
      <c r="K9867" s="9"/>
    </row>
    <row r="9868" spans="1:11" x14ac:dyDescent="0.25">
      <c r="A9868" s="2"/>
      <c r="B9868" s="2"/>
      <c r="C9868" s="2"/>
      <c r="E9868" s="2"/>
      <c r="G9868" s="2"/>
      <c r="H9868" s="6"/>
      <c r="I9868" s="9"/>
      <c r="J9868" s="9"/>
      <c r="K9868" s="9"/>
    </row>
    <row r="9869" spans="1:11" x14ac:dyDescent="0.25">
      <c r="A9869" s="2"/>
      <c r="B9869" s="2"/>
      <c r="C9869" s="2"/>
      <c r="E9869" s="2"/>
      <c r="G9869" s="2"/>
      <c r="H9869" s="6"/>
      <c r="I9869" s="9"/>
      <c r="J9869" s="9"/>
      <c r="K9869" s="9"/>
    </row>
    <row r="9870" spans="1:11" x14ac:dyDescent="0.25">
      <c r="A9870" s="2"/>
      <c r="B9870" s="2"/>
      <c r="C9870" s="2"/>
      <c r="E9870" s="2"/>
      <c r="G9870" s="2"/>
      <c r="H9870" s="6"/>
      <c r="I9870" s="9"/>
      <c r="J9870" s="9"/>
      <c r="K9870" s="9"/>
    </row>
    <row r="9871" spans="1:11" x14ac:dyDescent="0.25">
      <c r="A9871" s="2"/>
      <c r="B9871" s="2"/>
      <c r="C9871" s="2"/>
      <c r="E9871" s="2"/>
      <c r="G9871" s="2"/>
      <c r="H9871" s="6"/>
      <c r="I9871" s="9"/>
      <c r="J9871" s="9"/>
      <c r="K9871" s="9"/>
    </row>
    <row r="9872" spans="1:11" x14ac:dyDescent="0.25">
      <c r="A9872" s="2"/>
      <c r="B9872" s="2"/>
      <c r="C9872" s="2"/>
      <c r="E9872" s="2"/>
      <c r="G9872" s="2"/>
      <c r="H9872" s="6"/>
      <c r="I9872" s="9"/>
      <c r="J9872" s="9"/>
      <c r="K9872" s="9"/>
    </row>
    <row r="9873" spans="1:11" x14ac:dyDescent="0.25">
      <c r="A9873" s="2"/>
      <c r="B9873" s="2"/>
      <c r="C9873" s="2"/>
      <c r="E9873" s="2"/>
      <c r="G9873" s="2"/>
      <c r="H9873" s="6"/>
      <c r="I9873" s="9"/>
      <c r="J9873" s="9"/>
      <c r="K9873" s="9"/>
    </row>
    <row r="9874" spans="1:11" x14ac:dyDescent="0.25">
      <c r="A9874" s="2"/>
      <c r="B9874" s="2"/>
      <c r="C9874" s="2"/>
      <c r="E9874" s="2"/>
      <c r="G9874" s="2"/>
      <c r="H9874" s="6"/>
      <c r="I9874" s="9"/>
      <c r="J9874" s="9"/>
      <c r="K9874" s="9"/>
    </row>
    <row r="9875" spans="1:11" x14ac:dyDescent="0.25">
      <c r="A9875" s="2"/>
      <c r="B9875" s="2"/>
      <c r="C9875" s="2"/>
      <c r="E9875" s="2"/>
      <c r="G9875" s="2"/>
      <c r="H9875" s="6"/>
      <c r="I9875" s="9"/>
      <c r="J9875" s="9"/>
      <c r="K9875" s="9"/>
    </row>
    <row r="9876" spans="1:11" x14ac:dyDescent="0.25">
      <c r="A9876" s="2"/>
      <c r="B9876" s="2"/>
      <c r="C9876" s="2"/>
      <c r="E9876" s="2"/>
      <c r="G9876" s="2"/>
      <c r="H9876" s="6"/>
      <c r="I9876" s="9"/>
      <c r="J9876" s="9"/>
      <c r="K9876" s="9"/>
    </row>
    <row r="9877" spans="1:11" x14ac:dyDescent="0.25">
      <c r="A9877" s="2"/>
      <c r="B9877" s="2"/>
      <c r="C9877" s="2"/>
      <c r="E9877" s="2"/>
      <c r="G9877" s="2"/>
      <c r="H9877" s="6"/>
      <c r="I9877" s="9"/>
      <c r="J9877" s="9"/>
      <c r="K9877" s="9"/>
    </row>
    <row r="9878" spans="1:11" x14ac:dyDescent="0.25">
      <c r="A9878" s="2"/>
      <c r="B9878" s="2"/>
      <c r="C9878" s="2"/>
      <c r="E9878" s="2"/>
      <c r="G9878" s="2"/>
      <c r="H9878" s="6"/>
      <c r="I9878" s="9"/>
      <c r="J9878" s="9"/>
      <c r="K9878" s="9"/>
    </row>
    <row r="9879" spans="1:11" x14ac:dyDescent="0.25">
      <c r="A9879" s="2"/>
      <c r="B9879" s="2"/>
      <c r="C9879" s="2"/>
      <c r="E9879" s="2"/>
      <c r="G9879" s="2"/>
      <c r="H9879" s="6"/>
      <c r="I9879" s="9"/>
      <c r="J9879" s="9"/>
      <c r="K9879" s="9"/>
    </row>
    <row r="9880" spans="1:11" x14ac:dyDescent="0.25">
      <c r="A9880" s="2"/>
      <c r="B9880" s="2"/>
      <c r="C9880" s="2"/>
      <c r="E9880" s="2"/>
      <c r="G9880" s="2"/>
      <c r="H9880" s="6"/>
      <c r="I9880" s="9"/>
      <c r="J9880" s="9"/>
      <c r="K9880" s="9"/>
    </row>
    <row r="9881" spans="1:11" x14ac:dyDescent="0.25">
      <c r="A9881" s="2"/>
      <c r="B9881" s="2"/>
      <c r="C9881" s="2"/>
      <c r="E9881" s="2"/>
      <c r="G9881" s="2"/>
      <c r="H9881" s="6"/>
      <c r="I9881" s="9"/>
      <c r="J9881" s="9"/>
      <c r="K9881" s="9"/>
    </row>
    <row r="9882" spans="1:11" x14ac:dyDescent="0.25">
      <c r="A9882" s="2"/>
      <c r="B9882" s="2"/>
      <c r="C9882" s="2"/>
      <c r="E9882" s="2"/>
      <c r="G9882" s="2"/>
      <c r="H9882" s="6"/>
      <c r="I9882" s="9"/>
      <c r="J9882" s="9"/>
      <c r="K9882" s="9"/>
    </row>
    <row r="9883" spans="1:11" x14ac:dyDescent="0.25">
      <c r="A9883" s="2"/>
      <c r="B9883" s="2"/>
      <c r="C9883" s="2"/>
      <c r="E9883" s="2"/>
      <c r="G9883" s="2"/>
      <c r="H9883" s="6"/>
      <c r="I9883" s="9"/>
      <c r="J9883" s="9"/>
      <c r="K9883" s="9"/>
    </row>
    <row r="9884" spans="1:11" x14ac:dyDescent="0.25">
      <c r="A9884" s="2"/>
      <c r="B9884" s="2"/>
      <c r="C9884" s="2"/>
      <c r="E9884" s="2"/>
      <c r="G9884" s="2"/>
      <c r="H9884" s="6"/>
      <c r="I9884" s="9"/>
      <c r="J9884" s="9"/>
      <c r="K9884" s="9"/>
    </row>
    <row r="9885" spans="1:11" x14ac:dyDescent="0.25">
      <c r="A9885" s="2"/>
      <c r="B9885" s="2"/>
      <c r="C9885" s="2"/>
      <c r="E9885" s="2"/>
      <c r="G9885" s="2"/>
      <c r="H9885" s="6"/>
      <c r="I9885" s="9"/>
      <c r="J9885" s="9"/>
      <c r="K9885" s="9"/>
    </row>
    <row r="9886" spans="1:11" x14ac:dyDescent="0.25">
      <c r="A9886" s="2"/>
      <c r="B9886" s="2"/>
      <c r="C9886" s="2"/>
      <c r="E9886" s="2"/>
      <c r="G9886" s="2"/>
      <c r="H9886" s="6"/>
      <c r="I9886" s="9"/>
      <c r="J9886" s="9"/>
      <c r="K9886" s="9"/>
    </row>
    <row r="9887" spans="1:11" x14ac:dyDescent="0.25">
      <c r="A9887" s="2"/>
      <c r="B9887" s="2"/>
      <c r="C9887" s="2"/>
      <c r="E9887" s="2"/>
      <c r="G9887" s="2"/>
      <c r="H9887" s="6"/>
      <c r="I9887" s="9"/>
      <c r="J9887" s="9"/>
      <c r="K9887" s="9"/>
    </row>
    <row r="9888" spans="1:11" x14ac:dyDescent="0.25">
      <c r="A9888" s="2"/>
      <c r="B9888" s="2"/>
      <c r="C9888" s="2"/>
      <c r="E9888" s="2"/>
      <c r="G9888" s="2"/>
      <c r="H9888" s="6"/>
      <c r="I9888" s="9"/>
      <c r="J9888" s="9"/>
      <c r="K9888" s="9"/>
    </row>
    <row r="9889" spans="1:11" x14ac:dyDescent="0.25">
      <c r="A9889" s="2"/>
      <c r="B9889" s="2"/>
      <c r="C9889" s="2"/>
      <c r="E9889" s="2"/>
      <c r="G9889" s="2"/>
      <c r="H9889" s="6"/>
      <c r="I9889" s="9"/>
      <c r="J9889" s="9"/>
      <c r="K9889" s="9"/>
    </row>
    <row r="9890" spans="1:11" x14ac:dyDescent="0.25">
      <c r="A9890" s="2"/>
      <c r="B9890" s="2"/>
      <c r="C9890" s="2"/>
      <c r="E9890" s="2"/>
      <c r="G9890" s="2"/>
      <c r="H9890" s="6"/>
      <c r="I9890" s="9"/>
      <c r="J9890" s="9"/>
      <c r="K9890" s="9"/>
    </row>
    <row r="9891" spans="1:11" x14ac:dyDescent="0.25">
      <c r="A9891" s="2"/>
      <c r="B9891" s="2"/>
      <c r="C9891" s="2"/>
      <c r="E9891" s="2"/>
      <c r="G9891" s="2"/>
      <c r="H9891" s="6"/>
      <c r="I9891" s="9"/>
      <c r="J9891" s="9"/>
      <c r="K9891" s="9"/>
    </row>
    <row r="9892" spans="1:11" x14ac:dyDescent="0.25">
      <c r="A9892" s="2"/>
      <c r="B9892" s="2"/>
      <c r="C9892" s="2"/>
      <c r="E9892" s="2"/>
      <c r="G9892" s="2"/>
      <c r="H9892" s="6"/>
      <c r="I9892" s="9"/>
      <c r="J9892" s="9"/>
      <c r="K9892" s="9"/>
    </row>
    <row r="9893" spans="1:11" x14ac:dyDescent="0.25">
      <c r="A9893" s="2"/>
      <c r="B9893" s="2"/>
      <c r="C9893" s="2"/>
      <c r="E9893" s="2"/>
      <c r="G9893" s="2"/>
      <c r="H9893" s="6"/>
      <c r="I9893" s="9"/>
      <c r="J9893" s="9"/>
      <c r="K9893" s="9"/>
    </row>
    <row r="9894" spans="1:11" x14ac:dyDescent="0.25">
      <c r="A9894" s="2"/>
      <c r="B9894" s="2"/>
      <c r="C9894" s="2"/>
      <c r="E9894" s="2"/>
      <c r="G9894" s="2"/>
      <c r="H9894" s="6"/>
      <c r="I9894" s="9"/>
      <c r="J9894" s="9"/>
      <c r="K9894" s="9"/>
    </row>
    <row r="9895" spans="1:11" x14ac:dyDescent="0.25">
      <c r="A9895" s="2"/>
      <c r="B9895" s="2"/>
      <c r="C9895" s="2"/>
      <c r="E9895" s="2"/>
      <c r="G9895" s="2"/>
      <c r="H9895" s="6"/>
      <c r="I9895" s="9"/>
      <c r="J9895" s="9"/>
      <c r="K9895" s="9"/>
    </row>
    <row r="9896" spans="1:11" x14ac:dyDescent="0.25">
      <c r="A9896" s="2"/>
      <c r="B9896" s="2"/>
      <c r="C9896" s="2"/>
      <c r="E9896" s="2"/>
      <c r="G9896" s="2"/>
      <c r="H9896" s="6"/>
      <c r="I9896" s="9"/>
      <c r="J9896" s="9"/>
      <c r="K9896" s="9"/>
    </row>
    <row r="9897" spans="1:11" x14ac:dyDescent="0.25">
      <c r="A9897" s="2"/>
      <c r="B9897" s="2"/>
      <c r="C9897" s="2"/>
      <c r="E9897" s="2"/>
      <c r="G9897" s="2"/>
      <c r="H9897" s="6"/>
      <c r="I9897" s="9"/>
      <c r="J9897" s="9"/>
      <c r="K9897" s="9"/>
    </row>
    <row r="9898" spans="1:11" x14ac:dyDescent="0.25">
      <c r="A9898" s="2"/>
      <c r="B9898" s="2"/>
      <c r="C9898" s="2"/>
      <c r="E9898" s="2"/>
      <c r="G9898" s="2"/>
      <c r="H9898" s="6"/>
      <c r="I9898" s="9"/>
      <c r="J9898" s="9"/>
      <c r="K9898" s="9"/>
    </row>
    <row r="9899" spans="1:11" x14ac:dyDescent="0.25">
      <c r="A9899" s="2"/>
      <c r="B9899" s="2"/>
      <c r="C9899" s="2"/>
      <c r="E9899" s="2"/>
      <c r="G9899" s="2"/>
      <c r="H9899" s="6"/>
      <c r="I9899" s="9"/>
      <c r="J9899" s="9"/>
      <c r="K9899" s="9"/>
    </row>
    <row r="9900" spans="1:11" x14ac:dyDescent="0.25">
      <c r="A9900" s="2"/>
      <c r="B9900" s="2"/>
      <c r="C9900" s="2"/>
      <c r="E9900" s="2"/>
      <c r="G9900" s="2"/>
      <c r="H9900" s="6"/>
      <c r="I9900" s="9"/>
      <c r="J9900" s="9"/>
      <c r="K9900" s="9"/>
    </row>
    <row r="9901" spans="1:11" x14ac:dyDescent="0.25">
      <c r="A9901" s="2"/>
      <c r="B9901" s="2"/>
      <c r="C9901" s="2"/>
      <c r="E9901" s="2"/>
      <c r="G9901" s="2"/>
      <c r="H9901" s="6"/>
      <c r="I9901" s="9"/>
      <c r="J9901" s="9"/>
      <c r="K9901" s="9"/>
    </row>
    <row r="9902" spans="1:11" x14ac:dyDescent="0.25">
      <c r="A9902" s="2"/>
      <c r="B9902" s="2"/>
      <c r="C9902" s="2"/>
      <c r="E9902" s="2"/>
      <c r="G9902" s="2"/>
      <c r="H9902" s="6"/>
      <c r="I9902" s="9"/>
      <c r="J9902" s="9"/>
      <c r="K9902" s="9"/>
    </row>
    <row r="9903" spans="1:11" x14ac:dyDescent="0.25">
      <c r="A9903" s="2"/>
      <c r="B9903" s="2"/>
      <c r="C9903" s="2"/>
      <c r="E9903" s="2"/>
      <c r="G9903" s="2"/>
      <c r="H9903" s="6"/>
      <c r="I9903" s="9"/>
      <c r="J9903" s="9"/>
      <c r="K9903" s="9"/>
    </row>
    <row r="9904" spans="1:11" x14ac:dyDescent="0.25">
      <c r="A9904" s="2"/>
      <c r="B9904" s="2"/>
      <c r="C9904" s="2"/>
      <c r="E9904" s="2"/>
      <c r="G9904" s="2"/>
      <c r="H9904" s="6"/>
      <c r="I9904" s="9"/>
      <c r="J9904" s="9"/>
      <c r="K9904" s="9"/>
    </row>
    <row r="9905" spans="1:11" x14ac:dyDescent="0.25">
      <c r="A9905" s="2"/>
      <c r="B9905" s="2"/>
      <c r="C9905" s="2"/>
      <c r="E9905" s="2"/>
      <c r="G9905" s="2"/>
      <c r="H9905" s="6"/>
      <c r="I9905" s="9"/>
      <c r="J9905" s="9"/>
      <c r="K9905" s="9"/>
    </row>
    <row r="9906" spans="1:11" x14ac:dyDescent="0.25">
      <c r="A9906" s="2"/>
      <c r="B9906" s="2"/>
      <c r="C9906" s="2"/>
      <c r="E9906" s="2"/>
      <c r="G9906" s="2"/>
      <c r="H9906" s="6"/>
      <c r="I9906" s="9"/>
      <c r="J9906" s="9"/>
      <c r="K9906" s="9"/>
    </row>
    <row r="9907" spans="1:11" x14ac:dyDescent="0.25">
      <c r="A9907" s="2"/>
      <c r="B9907" s="2"/>
      <c r="C9907" s="2"/>
      <c r="E9907" s="2"/>
      <c r="G9907" s="2"/>
      <c r="H9907" s="6"/>
      <c r="I9907" s="9"/>
      <c r="J9907" s="9"/>
      <c r="K9907" s="9"/>
    </row>
    <row r="9908" spans="1:11" x14ac:dyDescent="0.25">
      <c r="A9908" s="2"/>
      <c r="B9908" s="2"/>
      <c r="C9908" s="2"/>
      <c r="E9908" s="2"/>
      <c r="G9908" s="2"/>
      <c r="H9908" s="6"/>
      <c r="I9908" s="9"/>
      <c r="J9908" s="9"/>
      <c r="K9908" s="9"/>
    </row>
    <row r="9909" spans="1:11" x14ac:dyDescent="0.25">
      <c r="A9909" s="2"/>
      <c r="B9909" s="2"/>
      <c r="C9909" s="2"/>
      <c r="E9909" s="2"/>
      <c r="G9909" s="2"/>
      <c r="H9909" s="6"/>
      <c r="I9909" s="9"/>
      <c r="J9909" s="9"/>
      <c r="K9909" s="9"/>
    </row>
    <row r="9910" spans="1:11" x14ac:dyDescent="0.25">
      <c r="A9910" s="2"/>
      <c r="B9910" s="2"/>
      <c r="C9910" s="2"/>
      <c r="E9910" s="2"/>
      <c r="G9910" s="2"/>
      <c r="H9910" s="6"/>
      <c r="I9910" s="9"/>
      <c r="J9910" s="9"/>
      <c r="K9910" s="9"/>
    </row>
    <row r="9911" spans="1:11" x14ac:dyDescent="0.25">
      <c r="A9911" s="2"/>
      <c r="B9911" s="2"/>
      <c r="C9911" s="2"/>
      <c r="E9911" s="2"/>
      <c r="G9911" s="2"/>
      <c r="H9911" s="6"/>
      <c r="I9911" s="9"/>
      <c r="J9911" s="9"/>
      <c r="K9911" s="9"/>
    </row>
    <row r="9912" spans="1:11" x14ac:dyDescent="0.25">
      <c r="A9912" s="2"/>
      <c r="B9912" s="2"/>
      <c r="C9912" s="2"/>
      <c r="E9912" s="2"/>
      <c r="G9912" s="2"/>
      <c r="H9912" s="6"/>
      <c r="I9912" s="9"/>
      <c r="J9912" s="9"/>
      <c r="K9912" s="9"/>
    </row>
    <row r="9913" spans="1:11" x14ac:dyDescent="0.25">
      <c r="A9913" s="2"/>
      <c r="B9913" s="2"/>
      <c r="C9913" s="2"/>
      <c r="E9913" s="2"/>
      <c r="G9913" s="2"/>
      <c r="H9913" s="6"/>
      <c r="I9913" s="9"/>
      <c r="J9913" s="9"/>
      <c r="K9913" s="9"/>
    </row>
    <row r="9914" spans="1:11" x14ac:dyDescent="0.25">
      <c r="A9914" s="2"/>
      <c r="B9914" s="2"/>
      <c r="C9914" s="2"/>
      <c r="E9914" s="2"/>
      <c r="G9914" s="2"/>
      <c r="H9914" s="6"/>
      <c r="I9914" s="9"/>
      <c r="J9914" s="9"/>
      <c r="K9914" s="9"/>
    </row>
    <row r="9915" spans="1:11" x14ac:dyDescent="0.25">
      <c r="A9915" s="2"/>
      <c r="B9915" s="2"/>
      <c r="C9915" s="2"/>
      <c r="E9915" s="2"/>
      <c r="G9915" s="2"/>
      <c r="H9915" s="6"/>
      <c r="I9915" s="9"/>
      <c r="J9915" s="9"/>
      <c r="K9915" s="9"/>
    </row>
    <row r="9916" spans="1:11" x14ac:dyDescent="0.25">
      <c r="A9916" s="2"/>
      <c r="B9916" s="2"/>
      <c r="C9916" s="2"/>
      <c r="E9916" s="2"/>
      <c r="G9916" s="2"/>
      <c r="H9916" s="6"/>
      <c r="I9916" s="9"/>
      <c r="J9916" s="9"/>
      <c r="K9916" s="9"/>
    </row>
    <row r="9917" spans="1:11" x14ac:dyDescent="0.25">
      <c r="A9917" s="2"/>
      <c r="B9917" s="2"/>
      <c r="C9917" s="2"/>
      <c r="E9917" s="2"/>
      <c r="G9917" s="2"/>
      <c r="H9917" s="6"/>
      <c r="I9917" s="9"/>
      <c r="J9917" s="9"/>
      <c r="K9917" s="9"/>
    </row>
    <row r="9918" spans="1:11" x14ac:dyDescent="0.25">
      <c r="A9918" s="2"/>
      <c r="B9918" s="2"/>
      <c r="C9918" s="2"/>
      <c r="E9918" s="2"/>
      <c r="G9918" s="2"/>
      <c r="H9918" s="6"/>
      <c r="I9918" s="9"/>
      <c r="J9918" s="9"/>
      <c r="K9918" s="9"/>
    </row>
    <row r="9919" spans="1:11" x14ac:dyDescent="0.25">
      <c r="A9919" s="2"/>
      <c r="B9919" s="2"/>
      <c r="C9919" s="2"/>
      <c r="E9919" s="2"/>
      <c r="G9919" s="2"/>
      <c r="H9919" s="6"/>
      <c r="I9919" s="9"/>
      <c r="J9919" s="9"/>
      <c r="K9919" s="9"/>
    </row>
    <row r="9920" spans="1:11" x14ac:dyDescent="0.25">
      <c r="A9920" s="2"/>
      <c r="B9920" s="2"/>
      <c r="C9920" s="2"/>
      <c r="E9920" s="2"/>
      <c r="G9920" s="2"/>
      <c r="H9920" s="6"/>
      <c r="I9920" s="9"/>
      <c r="J9920" s="9"/>
      <c r="K9920" s="9"/>
    </row>
    <row r="9921" spans="1:11" x14ac:dyDescent="0.25">
      <c r="A9921" s="2"/>
      <c r="B9921" s="2"/>
      <c r="C9921" s="2"/>
      <c r="E9921" s="2"/>
      <c r="G9921" s="2"/>
      <c r="H9921" s="6"/>
      <c r="I9921" s="9"/>
      <c r="J9921" s="9"/>
      <c r="K9921" s="9"/>
    </row>
    <row r="9922" spans="1:11" x14ac:dyDescent="0.25">
      <c r="A9922" s="2"/>
      <c r="B9922" s="2"/>
      <c r="C9922" s="2"/>
      <c r="E9922" s="2"/>
      <c r="G9922" s="2"/>
      <c r="H9922" s="6"/>
      <c r="I9922" s="9"/>
      <c r="J9922" s="9"/>
      <c r="K9922" s="9"/>
    </row>
    <row r="9923" spans="1:11" x14ac:dyDescent="0.25">
      <c r="A9923" s="2"/>
      <c r="B9923" s="2"/>
      <c r="C9923" s="2"/>
      <c r="E9923" s="2"/>
      <c r="G9923" s="2"/>
      <c r="H9923" s="6"/>
      <c r="I9923" s="9"/>
      <c r="J9923" s="9"/>
      <c r="K9923" s="9"/>
    </row>
    <row r="9924" spans="1:11" x14ac:dyDescent="0.25">
      <c r="A9924" s="2"/>
      <c r="B9924" s="2"/>
      <c r="C9924" s="2"/>
      <c r="E9924" s="2"/>
      <c r="G9924" s="2"/>
      <c r="H9924" s="6"/>
      <c r="I9924" s="9"/>
      <c r="J9924" s="9"/>
      <c r="K9924" s="9"/>
    </row>
    <row r="9925" spans="1:11" x14ac:dyDescent="0.25">
      <c r="A9925" s="2"/>
      <c r="B9925" s="2"/>
      <c r="C9925" s="2"/>
      <c r="E9925" s="2"/>
      <c r="G9925" s="2"/>
      <c r="H9925" s="6"/>
      <c r="I9925" s="9"/>
      <c r="J9925" s="9"/>
      <c r="K9925" s="9"/>
    </row>
    <row r="9926" spans="1:11" x14ac:dyDescent="0.25">
      <c r="A9926" s="2"/>
      <c r="B9926" s="2"/>
      <c r="C9926" s="2"/>
      <c r="E9926" s="2"/>
      <c r="G9926" s="2"/>
      <c r="H9926" s="6"/>
      <c r="I9926" s="9"/>
      <c r="J9926" s="9"/>
      <c r="K9926" s="9"/>
    </row>
    <row r="9927" spans="1:11" x14ac:dyDescent="0.25">
      <c r="A9927" s="2"/>
      <c r="B9927" s="2"/>
      <c r="C9927" s="2"/>
      <c r="E9927" s="2"/>
      <c r="G9927" s="2"/>
      <c r="H9927" s="6"/>
      <c r="I9927" s="9"/>
      <c r="J9927" s="9"/>
      <c r="K9927" s="9"/>
    </row>
    <row r="9928" spans="1:11" x14ac:dyDescent="0.25">
      <c r="A9928" s="2"/>
      <c r="B9928" s="2"/>
      <c r="C9928" s="2"/>
      <c r="E9928" s="2"/>
      <c r="G9928" s="2"/>
      <c r="H9928" s="6"/>
      <c r="I9928" s="9"/>
      <c r="J9928" s="9"/>
      <c r="K9928" s="9"/>
    </row>
    <row r="9929" spans="1:11" x14ac:dyDescent="0.25">
      <c r="A9929" s="2"/>
      <c r="B9929" s="2"/>
      <c r="C9929" s="2"/>
      <c r="E9929" s="2"/>
      <c r="G9929" s="2"/>
      <c r="H9929" s="6"/>
      <c r="I9929" s="9"/>
      <c r="J9929" s="9"/>
      <c r="K9929" s="9"/>
    </row>
    <row r="9930" spans="1:11" x14ac:dyDescent="0.25">
      <c r="A9930" s="2"/>
      <c r="B9930" s="2"/>
      <c r="C9930" s="2"/>
      <c r="E9930" s="2"/>
      <c r="G9930" s="2"/>
      <c r="H9930" s="6"/>
      <c r="I9930" s="9"/>
      <c r="J9930" s="9"/>
      <c r="K9930" s="9"/>
    </row>
    <row r="9931" spans="1:11" x14ac:dyDescent="0.25">
      <c r="A9931" s="2"/>
      <c r="B9931" s="2"/>
      <c r="C9931" s="2"/>
      <c r="E9931" s="2"/>
      <c r="G9931" s="2"/>
      <c r="H9931" s="6"/>
      <c r="I9931" s="9"/>
      <c r="J9931" s="9"/>
      <c r="K9931" s="9"/>
    </row>
    <row r="9932" spans="1:11" x14ac:dyDescent="0.25">
      <c r="A9932" s="2"/>
      <c r="B9932" s="2"/>
      <c r="C9932" s="2"/>
      <c r="E9932" s="2"/>
      <c r="G9932" s="2"/>
      <c r="H9932" s="6"/>
      <c r="I9932" s="9"/>
      <c r="J9932" s="9"/>
      <c r="K9932" s="9"/>
    </row>
    <row r="9933" spans="1:11" x14ac:dyDescent="0.25">
      <c r="A9933" s="2"/>
      <c r="B9933" s="2"/>
      <c r="C9933" s="2"/>
      <c r="E9933" s="2"/>
      <c r="G9933" s="2"/>
      <c r="H9933" s="6"/>
      <c r="I9933" s="9"/>
      <c r="J9933" s="9"/>
      <c r="K9933" s="9"/>
    </row>
    <row r="9934" spans="1:11" x14ac:dyDescent="0.25">
      <c r="A9934" s="2"/>
      <c r="B9934" s="2"/>
      <c r="C9934" s="2"/>
      <c r="E9934" s="2"/>
      <c r="G9934" s="2"/>
      <c r="H9934" s="6"/>
      <c r="I9934" s="9"/>
      <c r="J9934" s="9"/>
      <c r="K9934" s="9"/>
    </row>
    <row r="9935" spans="1:11" x14ac:dyDescent="0.25">
      <c r="A9935" s="2"/>
      <c r="B9935" s="2"/>
      <c r="C9935" s="2"/>
      <c r="E9935" s="2"/>
      <c r="G9935" s="2"/>
      <c r="H9935" s="6"/>
      <c r="I9935" s="9"/>
      <c r="J9935" s="9"/>
      <c r="K9935" s="9"/>
    </row>
    <row r="9936" spans="1:11" x14ac:dyDescent="0.25">
      <c r="A9936" s="2"/>
      <c r="B9936" s="2"/>
      <c r="C9936" s="2"/>
      <c r="E9936" s="2"/>
      <c r="G9936" s="2"/>
      <c r="H9936" s="6"/>
      <c r="I9936" s="9"/>
      <c r="J9936" s="9"/>
      <c r="K9936" s="9"/>
    </row>
    <row r="9937" spans="1:11" x14ac:dyDescent="0.25">
      <c r="A9937" s="2"/>
      <c r="B9937" s="2"/>
      <c r="C9937" s="2"/>
      <c r="E9937" s="2"/>
      <c r="G9937" s="2"/>
      <c r="H9937" s="6"/>
      <c r="I9937" s="9"/>
      <c r="J9937" s="9"/>
      <c r="K9937" s="9"/>
    </row>
    <row r="9938" spans="1:11" x14ac:dyDescent="0.25">
      <c r="A9938" s="2"/>
      <c r="B9938" s="2"/>
      <c r="C9938" s="2"/>
      <c r="E9938" s="2"/>
      <c r="G9938" s="2"/>
      <c r="H9938" s="6"/>
      <c r="I9938" s="9"/>
      <c r="J9938" s="9"/>
      <c r="K9938" s="9"/>
    </row>
    <row r="9939" spans="1:11" x14ac:dyDescent="0.25">
      <c r="A9939" s="2"/>
      <c r="B9939" s="2"/>
      <c r="C9939" s="2"/>
      <c r="E9939" s="2"/>
      <c r="G9939" s="2"/>
      <c r="H9939" s="6"/>
      <c r="I9939" s="9"/>
      <c r="J9939" s="9"/>
      <c r="K9939" s="9"/>
    </row>
    <row r="9940" spans="1:11" x14ac:dyDescent="0.25">
      <c r="A9940" s="2"/>
      <c r="B9940" s="2"/>
      <c r="C9940" s="2"/>
      <c r="E9940" s="2"/>
      <c r="G9940" s="2"/>
      <c r="H9940" s="6"/>
      <c r="I9940" s="9"/>
      <c r="J9940" s="9"/>
      <c r="K9940" s="9"/>
    </row>
    <row r="9941" spans="1:11" x14ac:dyDescent="0.25">
      <c r="A9941" s="2"/>
      <c r="B9941" s="2"/>
      <c r="C9941" s="2"/>
      <c r="E9941" s="2"/>
      <c r="G9941" s="2"/>
      <c r="H9941" s="6"/>
      <c r="I9941" s="9"/>
      <c r="J9941" s="9"/>
      <c r="K9941" s="9"/>
    </row>
    <row r="9942" spans="1:11" x14ac:dyDescent="0.25">
      <c r="A9942" s="2"/>
      <c r="B9942" s="2"/>
      <c r="C9942" s="2"/>
      <c r="E9942" s="2"/>
      <c r="G9942" s="2"/>
      <c r="H9942" s="6"/>
      <c r="I9942" s="9"/>
      <c r="J9942" s="9"/>
      <c r="K9942" s="9"/>
    </row>
    <row r="9943" spans="1:11" x14ac:dyDescent="0.25">
      <c r="A9943" s="2"/>
      <c r="B9943" s="2"/>
      <c r="C9943" s="2"/>
      <c r="E9943" s="2"/>
      <c r="G9943" s="2"/>
      <c r="H9943" s="6"/>
      <c r="I9943" s="9"/>
      <c r="J9943" s="9"/>
      <c r="K9943" s="9"/>
    </row>
    <row r="9944" spans="1:11" x14ac:dyDescent="0.25">
      <c r="A9944" s="2"/>
      <c r="B9944" s="2"/>
      <c r="C9944" s="2"/>
      <c r="E9944" s="2"/>
      <c r="G9944" s="2"/>
      <c r="H9944" s="6"/>
      <c r="I9944" s="9"/>
      <c r="J9944" s="9"/>
      <c r="K9944" s="9"/>
    </row>
    <row r="9945" spans="1:11" x14ac:dyDescent="0.25">
      <c r="A9945" s="2"/>
      <c r="B9945" s="2"/>
      <c r="C9945" s="2"/>
      <c r="E9945" s="2"/>
      <c r="G9945" s="2"/>
      <c r="H9945" s="6"/>
      <c r="I9945" s="9"/>
      <c r="J9945" s="9"/>
      <c r="K9945" s="9"/>
    </row>
    <row r="9946" spans="1:11" x14ac:dyDescent="0.25">
      <c r="A9946" s="2"/>
      <c r="B9946" s="2"/>
      <c r="C9946" s="2"/>
      <c r="E9946" s="2"/>
      <c r="G9946" s="2"/>
      <c r="H9946" s="6"/>
      <c r="I9946" s="9"/>
      <c r="J9946" s="9"/>
      <c r="K9946" s="9"/>
    </row>
    <row r="9947" spans="1:11" x14ac:dyDescent="0.25">
      <c r="A9947" s="2"/>
      <c r="B9947" s="2"/>
      <c r="C9947" s="2"/>
      <c r="E9947" s="2"/>
      <c r="G9947" s="2"/>
      <c r="H9947" s="6"/>
      <c r="I9947" s="9"/>
      <c r="J9947" s="9"/>
      <c r="K9947" s="9"/>
    </row>
    <row r="9948" spans="1:11" x14ac:dyDescent="0.25">
      <c r="A9948" s="2"/>
      <c r="B9948" s="2"/>
      <c r="C9948" s="2"/>
      <c r="E9948" s="2"/>
      <c r="G9948" s="2"/>
      <c r="H9948" s="6"/>
      <c r="I9948" s="9"/>
      <c r="J9948" s="9"/>
      <c r="K9948" s="9"/>
    </row>
    <row r="9949" spans="1:11" x14ac:dyDescent="0.25">
      <c r="A9949" s="2"/>
      <c r="B9949" s="2"/>
      <c r="C9949" s="2"/>
      <c r="E9949" s="2"/>
      <c r="G9949" s="2"/>
      <c r="H9949" s="6"/>
      <c r="I9949" s="9"/>
      <c r="J9949" s="9"/>
      <c r="K9949" s="9"/>
    </row>
    <row r="9950" spans="1:11" x14ac:dyDescent="0.25">
      <c r="A9950" s="2"/>
      <c r="B9950" s="2"/>
      <c r="C9950" s="2"/>
      <c r="E9950" s="2"/>
      <c r="G9950" s="2"/>
      <c r="H9950" s="6"/>
      <c r="I9950" s="9"/>
      <c r="J9950" s="9"/>
      <c r="K9950" s="9"/>
    </row>
    <row r="9951" spans="1:11" x14ac:dyDescent="0.25">
      <c r="A9951" s="2"/>
      <c r="B9951" s="2"/>
      <c r="C9951" s="2"/>
      <c r="E9951" s="2"/>
      <c r="G9951" s="2"/>
      <c r="H9951" s="6"/>
      <c r="I9951" s="9"/>
      <c r="J9951" s="9"/>
      <c r="K9951" s="9"/>
    </row>
    <row r="9952" spans="1:11" x14ac:dyDescent="0.25">
      <c r="A9952" s="2"/>
      <c r="B9952" s="2"/>
      <c r="C9952" s="2"/>
      <c r="E9952" s="2"/>
      <c r="G9952" s="2"/>
      <c r="H9952" s="6"/>
      <c r="I9952" s="9"/>
      <c r="J9952" s="9"/>
      <c r="K9952" s="9"/>
    </row>
    <row r="9953" spans="1:11" x14ac:dyDescent="0.25">
      <c r="A9953" s="2"/>
      <c r="B9953" s="2"/>
      <c r="C9953" s="2"/>
      <c r="E9953" s="2"/>
      <c r="G9953" s="2"/>
      <c r="H9953" s="6"/>
      <c r="I9953" s="9"/>
      <c r="J9953" s="9"/>
      <c r="K9953" s="9"/>
    </row>
    <row r="9954" spans="1:11" x14ac:dyDescent="0.25">
      <c r="A9954" s="2"/>
      <c r="B9954" s="2"/>
      <c r="C9954" s="2"/>
      <c r="E9954" s="2"/>
      <c r="G9954" s="2"/>
      <c r="H9954" s="6"/>
      <c r="I9954" s="9"/>
      <c r="J9954" s="9"/>
      <c r="K9954" s="9"/>
    </row>
    <row r="9955" spans="1:11" x14ac:dyDescent="0.25">
      <c r="A9955" s="2"/>
      <c r="B9955" s="2"/>
      <c r="C9955" s="2"/>
      <c r="E9955" s="2"/>
      <c r="G9955" s="2"/>
      <c r="H9955" s="6"/>
      <c r="I9955" s="9"/>
      <c r="J9955" s="9"/>
      <c r="K9955" s="9"/>
    </row>
    <row r="9956" spans="1:11" x14ac:dyDescent="0.25">
      <c r="A9956" s="2"/>
      <c r="B9956" s="2"/>
      <c r="C9956" s="2"/>
      <c r="E9956" s="2"/>
      <c r="G9956" s="2"/>
      <c r="H9956" s="6"/>
      <c r="I9956" s="9"/>
      <c r="J9956" s="9"/>
      <c r="K9956" s="9"/>
    </row>
    <row r="9957" spans="1:11" x14ac:dyDescent="0.25">
      <c r="A9957" s="2"/>
      <c r="B9957" s="2"/>
      <c r="C9957" s="2"/>
      <c r="E9957" s="2"/>
      <c r="G9957" s="2"/>
      <c r="H9957" s="6"/>
      <c r="I9957" s="9"/>
      <c r="J9957" s="9"/>
      <c r="K9957" s="9"/>
    </row>
    <row r="9958" spans="1:11" x14ac:dyDescent="0.25">
      <c r="A9958" s="2"/>
      <c r="B9958" s="2"/>
      <c r="C9958" s="2"/>
      <c r="E9958" s="2"/>
      <c r="G9958" s="2"/>
      <c r="H9958" s="6"/>
      <c r="I9958" s="9"/>
      <c r="J9958" s="9"/>
      <c r="K9958" s="9"/>
    </row>
    <row r="9959" spans="1:11" x14ac:dyDescent="0.25">
      <c r="A9959" s="2"/>
      <c r="B9959" s="2"/>
      <c r="C9959" s="2"/>
      <c r="E9959" s="2"/>
      <c r="G9959" s="2"/>
      <c r="H9959" s="6"/>
      <c r="I9959" s="9"/>
      <c r="J9959" s="9"/>
      <c r="K9959" s="9"/>
    </row>
    <row r="9960" spans="1:11" x14ac:dyDescent="0.25">
      <c r="A9960" s="2"/>
      <c r="B9960" s="2"/>
      <c r="C9960" s="2"/>
      <c r="E9960" s="2"/>
      <c r="G9960" s="2"/>
      <c r="H9960" s="6"/>
      <c r="I9960" s="9"/>
      <c r="J9960" s="9"/>
      <c r="K9960" s="9"/>
    </row>
    <row r="9961" spans="1:11" x14ac:dyDescent="0.25">
      <c r="A9961" s="2"/>
      <c r="B9961" s="2"/>
      <c r="C9961" s="2"/>
      <c r="E9961" s="2"/>
      <c r="G9961" s="2"/>
      <c r="H9961" s="6"/>
      <c r="I9961" s="9"/>
      <c r="J9961" s="9"/>
      <c r="K9961" s="9"/>
    </row>
    <row r="9962" spans="1:11" x14ac:dyDescent="0.25">
      <c r="A9962" s="2"/>
      <c r="B9962" s="2"/>
      <c r="C9962" s="2"/>
      <c r="E9962" s="2"/>
      <c r="G9962" s="2"/>
      <c r="H9962" s="6"/>
      <c r="I9962" s="9"/>
      <c r="J9962" s="9"/>
      <c r="K9962" s="9"/>
    </row>
    <row r="9963" spans="1:11" x14ac:dyDescent="0.25">
      <c r="A9963" s="2"/>
      <c r="B9963" s="2"/>
      <c r="C9963" s="2"/>
      <c r="E9963" s="2"/>
      <c r="G9963" s="2"/>
      <c r="H9963" s="6"/>
      <c r="I9963" s="9"/>
      <c r="J9963" s="9"/>
      <c r="K9963" s="9"/>
    </row>
    <row r="9964" spans="1:11" x14ac:dyDescent="0.25">
      <c r="A9964" s="2"/>
      <c r="B9964" s="2"/>
      <c r="C9964" s="2"/>
      <c r="E9964" s="2"/>
      <c r="G9964" s="2"/>
      <c r="H9964" s="6"/>
      <c r="I9964" s="9"/>
      <c r="J9964" s="9"/>
      <c r="K9964" s="9"/>
    </row>
    <row r="9965" spans="1:11" x14ac:dyDescent="0.25">
      <c r="A9965" s="2"/>
      <c r="B9965" s="2"/>
      <c r="C9965" s="2"/>
      <c r="E9965" s="2"/>
      <c r="G9965" s="2"/>
      <c r="H9965" s="6"/>
      <c r="I9965" s="9"/>
      <c r="J9965" s="9"/>
      <c r="K9965" s="9"/>
    </row>
    <row r="9966" spans="1:11" x14ac:dyDescent="0.25">
      <c r="A9966" s="2"/>
      <c r="B9966" s="2"/>
      <c r="C9966" s="2"/>
      <c r="E9966" s="2"/>
      <c r="G9966" s="2"/>
      <c r="H9966" s="6"/>
      <c r="I9966" s="9"/>
      <c r="J9966" s="9"/>
      <c r="K9966" s="9"/>
    </row>
    <row r="9967" spans="1:11" x14ac:dyDescent="0.25">
      <c r="A9967" s="2"/>
      <c r="B9967" s="2"/>
      <c r="C9967" s="2"/>
      <c r="E9967" s="2"/>
      <c r="G9967" s="2"/>
      <c r="H9967" s="6"/>
      <c r="I9967" s="9"/>
      <c r="J9967" s="9"/>
      <c r="K9967" s="9"/>
    </row>
    <row r="9968" spans="1:11" x14ac:dyDescent="0.25">
      <c r="A9968" s="2"/>
      <c r="B9968" s="2"/>
      <c r="C9968" s="2"/>
      <c r="E9968" s="2"/>
      <c r="G9968" s="2"/>
      <c r="H9968" s="6"/>
      <c r="I9968" s="9"/>
      <c r="J9968" s="9"/>
      <c r="K9968" s="9"/>
    </row>
    <row r="9969" spans="1:11" x14ac:dyDescent="0.25">
      <c r="A9969" s="2"/>
      <c r="B9969" s="2"/>
      <c r="C9969" s="2"/>
      <c r="E9969" s="2"/>
      <c r="G9969" s="2"/>
      <c r="H9969" s="6"/>
      <c r="I9969" s="9"/>
      <c r="J9969" s="9"/>
      <c r="K9969" s="9"/>
    </row>
    <row r="9970" spans="1:11" x14ac:dyDescent="0.25">
      <c r="A9970" s="2"/>
      <c r="B9970" s="2"/>
      <c r="C9970" s="2"/>
      <c r="E9970" s="2"/>
      <c r="G9970" s="2"/>
      <c r="H9970" s="6"/>
      <c r="I9970" s="9"/>
      <c r="J9970" s="9"/>
      <c r="K9970" s="9"/>
    </row>
    <row r="9971" spans="1:11" x14ac:dyDescent="0.25">
      <c r="A9971" s="2"/>
      <c r="B9971" s="2"/>
      <c r="C9971" s="2"/>
      <c r="E9971" s="2"/>
      <c r="G9971" s="2"/>
      <c r="H9971" s="6"/>
      <c r="I9971" s="9"/>
      <c r="J9971" s="9"/>
      <c r="K9971" s="9"/>
    </row>
    <row r="9972" spans="1:11" x14ac:dyDescent="0.25">
      <c r="A9972" s="2"/>
      <c r="B9972" s="2"/>
      <c r="C9972" s="2"/>
      <c r="E9972" s="2"/>
      <c r="G9972" s="2"/>
      <c r="H9972" s="6"/>
      <c r="I9972" s="9"/>
      <c r="J9972" s="9"/>
      <c r="K9972" s="9"/>
    </row>
    <row r="9973" spans="1:11" x14ac:dyDescent="0.25">
      <c r="A9973" s="2"/>
      <c r="B9973" s="2"/>
      <c r="C9973" s="2"/>
      <c r="E9973" s="2"/>
      <c r="G9973" s="2"/>
      <c r="H9973" s="6"/>
      <c r="I9973" s="9"/>
      <c r="J9973" s="9"/>
      <c r="K9973" s="9"/>
    </row>
    <row r="9974" spans="1:11" x14ac:dyDescent="0.25">
      <c r="A9974" s="2"/>
      <c r="B9974" s="2"/>
      <c r="C9974" s="2"/>
      <c r="E9974" s="2"/>
      <c r="G9974" s="2"/>
      <c r="H9974" s="6"/>
      <c r="I9974" s="9"/>
      <c r="J9974" s="9"/>
      <c r="K9974" s="9"/>
    </row>
    <row r="9975" spans="1:11" x14ac:dyDescent="0.25">
      <c r="A9975" s="2"/>
      <c r="B9975" s="2"/>
      <c r="C9975" s="2"/>
      <c r="E9975" s="2"/>
      <c r="G9975" s="2"/>
      <c r="H9975" s="6"/>
      <c r="I9975" s="9"/>
      <c r="J9975" s="9"/>
      <c r="K9975" s="9"/>
    </row>
    <row r="9976" spans="1:11" x14ac:dyDescent="0.25">
      <c r="A9976" s="2"/>
      <c r="B9976" s="2"/>
      <c r="C9976" s="2"/>
      <c r="E9976" s="2"/>
      <c r="G9976" s="2"/>
      <c r="H9976" s="6"/>
      <c r="I9976" s="9"/>
      <c r="J9976" s="9"/>
      <c r="K9976" s="9"/>
    </row>
    <row r="9977" spans="1:11" x14ac:dyDescent="0.25">
      <c r="A9977" s="2"/>
      <c r="B9977" s="2"/>
      <c r="C9977" s="2"/>
      <c r="E9977" s="2"/>
      <c r="G9977" s="2"/>
      <c r="H9977" s="6"/>
      <c r="I9977" s="9"/>
      <c r="J9977" s="9"/>
      <c r="K9977" s="9"/>
    </row>
    <row r="9978" spans="1:11" x14ac:dyDescent="0.25">
      <c r="A9978" s="2"/>
      <c r="B9978" s="2"/>
      <c r="C9978" s="2"/>
      <c r="E9978" s="2"/>
      <c r="G9978" s="2"/>
      <c r="H9978" s="6"/>
      <c r="I9978" s="9"/>
      <c r="J9978" s="9"/>
      <c r="K9978" s="9"/>
    </row>
    <row r="9979" spans="1:11" x14ac:dyDescent="0.25">
      <c r="A9979" s="2"/>
      <c r="B9979" s="2"/>
      <c r="C9979" s="2"/>
      <c r="E9979" s="2"/>
      <c r="G9979" s="2"/>
      <c r="H9979" s="6"/>
      <c r="I9979" s="9"/>
      <c r="J9979" s="9"/>
      <c r="K9979" s="9"/>
    </row>
    <row r="9980" spans="1:11" x14ac:dyDescent="0.25">
      <c r="A9980" s="2"/>
      <c r="B9980" s="2"/>
      <c r="C9980" s="2"/>
      <c r="E9980" s="2"/>
      <c r="G9980" s="2"/>
      <c r="H9980" s="6"/>
      <c r="I9980" s="9"/>
      <c r="J9980" s="9"/>
      <c r="K9980" s="9"/>
    </row>
    <row r="9981" spans="1:11" x14ac:dyDescent="0.25">
      <c r="A9981" s="2"/>
      <c r="B9981" s="2"/>
      <c r="C9981" s="2"/>
      <c r="E9981" s="2"/>
      <c r="G9981" s="2"/>
      <c r="H9981" s="6"/>
      <c r="I9981" s="9"/>
      <c r="J9981" s="9"/>
      <c r="K9981" s="9"/>
    </row>
    <row r="9982" spans="1:11" x14ac:dyDescent="0.25">
      <c r="A9982" s="2"/>
      <c r="B9982" s="2"/>
      <c r="C9982" s="2"/>
      <c r="E9982" s="2"/>
      <c r="G9982" s="2"/>
      <c r="H9982" s="6"/>
      <c r="I9982" s="9"/>
      <c r="J9982" s="9"/>
      <c r="K9982" s="9"/>
    </row>
    <row r="9983" spans="1:11" x14ac:dyDescent="0.25">
      <c r="A9983" s="2"/>
      <c r="B9983" s="2"/>
      <c r="C9983" s="2"/>
      <c r="E9983" s="2"/>
      <c r="G9983" s="2"/>
      <c r="H9983" s="6"/>
      <c r="I9983" s="9"/>
      <c r="J9983" s="9"/>
      <c r="K9983" s="9"/>
    </row>
    <row r="9984" spans="1:11" x14ac:dyDescent="0.25">
      <c r="A9984" s="2"/>
      <c r="B9984" s="2"/>
      <c r="C9984" s="2"/>
      <c r="E9984" s="2"/>
      <c r="G9984" s="2"/>
      <c r="H9984" s="6"/>
      <c r="I9984" s="9"/>
      <c r="J9984" s="9"/>
      <c r="K9984" s="9"/>
    </row>
    <row r="9985" spans="1:11" x14ac:dyDescent="0.25">
      <c r="A9985" s="2"/>
      <c r="B9985" s="2"/>
      <c r="C9985" s="2"/>
      <c r="E9985" s="2"/>
      <c r="G9985" s="2"/>
      <c r="H9985" s="6"/>
      <c r="I9985" s="9"/>
      <c r="J9985" s="9"/>
      <c r="K9985" s="9"/>
    </row>
    <row r="9986" spans="1:11" x14ac:dyDescent="0.25">
      <c r="A9986" s="2"/>
      <c r="B9986" s="2"/>
      <c r="C9986" s="2"/>
      <c r="E9986" s="2"/>
      <c r="G9986" s="2"/>
      <c r="H9986" s="6"/>
      <c r="I9986" s="9"/>
      <c r="J9986" s="9"/>
      <c r="K9986" s="9"/>
    </row>
    <row r="9987" spans="1:11" x14ac:dyDescent="0.25">
      <c r="A9987" s="2"/>
      <c r="B9987" s="2"/>
      <c r="C9987" s="2"/>
      <c r="E9987" s="2"/>
      <c r="G9987" s="2"/>
      <c r="H9987" s="6"/>
      <c r="I9987" s="9"/>
      <c r="J9987" s="9"/>
      <c r="K9987" s="9"/>
    </row>
    <row r="9988" spans="1:11" x14ac:dyDescent="0.25">
      <c r="A9988" s="2"/>
      <c r="B9988" s="2"/>
      <c r="C9988" s="2"/>
      <c r="E9988" s="2"/>
      <c r="G9988" s="2"/>
      <c r="H9988" s="6"/>
      <c r="I9988" s="9"/>
      <c r="J9988" s="9"/>
      <c r="K9988" s="9"/>
    </row>
    <row r="9989" spans="1:11" x14ac:dyDescent="0.25">
      <c r="A9989" s="2"/>
      <c r="B9989" s="2"/>
      <c r="C9989" s="2"/>
      <c r="E9989" s="2"/>
      <c r="G9989" s="2"/>
      <c r="H9989" s="6"/>
      <c r="I9989" s="9"/>
      <c r="J9989" s="9"/>
      <c r="K9989" s="9"/>
    </row>
    <row r="9990" spans="1:11" x14ac:dyDescent="0.25">
      <c r="A9990" s="2"/>
      <c r="B9990" s="2"/>
      <c r="C9990" s="2"/>
      <c r="E9990" s="2"/>
      <c r="G9990" s="2"/>
      <c r="H9990" s="6"/>
      <c r="I9990" s="9"/>
      <c r="J9990" s="9"/>
      <c r="K9990" s="9"/>
    </row>
    <row r="9991" spans="1:11" x14ac:dyDescent="0.25">
      <c r="A9991" s="2"/>
      <c r="B9991" s="2"/>
      <c r="C9991" s="2"/>
      <c r="E9991" s="2"/>
      <c r="G9991" s="2"/>
      <c r="H9991" s="6"/>
      <c r="I9991" s="9"/>
      <c r="J9991" s="9"/>
      <c r="K9991" s="9"/>
    </row>
    <row r="9992" spans="1:11" x14ac:dyDescent="0.25">
      <c r="A9992" s="2"/>
      <c r="B9992" s="2"/>
      <c r="C9992" s="2"/>
      <c r="E9992" s="2"/>
      <c r="G9992" s="2"/>
      <c r="H9992" s="6"/>
      <c r="I9992" s="9"/>
      <c r="J9992" s="9"/>
      <c r="K9992" s="9"/>
    </row>
    <row r="9993" spans="1:11" x14ac:dyDescent="0.25">
      <c r="A9993" s="2"/>
      <c r="B9993" s="2"/>
      <c r="C9993" s="2"/>
      <c r="E9993" s="2"/>
      <c r="G9993" s="2"/>
      <c r="H9993" s="6"/>
      <c r="I9993" s="9"/>
      <c r="J9993" s="9"/>
      <c r="K9993" s="9"/>
    </row>
    <row r="9994" spans="1:11" x14ac:dyDescent="0.25">
      <c r="A9994" s="2"/>
      <c r="B9994" s="2"/>
      <c r="C9994" s="2"/>
      <c r="E9994" s="2"/>
      <c r="G9994" s="2"/>
      <c r="H9994" s="6"/>
      <c r="I9994" s="9"/>
      <c r="J9994" s="9"/>
      <c r="K9994" s="9"/>
    </row>
    <row r="9995" spans="1:11" x14ac:dyDescent="0.25">
      <c r="A9995" s="2"/>
      <c r="B9995" s="2"/>
      <c r="C9995" s="2"/>
      <c r="E9995" s="2"/>
      <c r="G9995" s="2"/>
      <c r="H9995" s="6"/>
      <c r="I9995" s="9"/>
      <c r="J9995" s="9"/>
      <c r="K9995" s="9"/>
    </row>
    <row r="9996" spans="1:11" x14ac:dyDescent="0.25">
      <c r="A9996" s="2"/>
      <c r="B9996" s="2"/>
      <c r="C9996" s="2"/>
      <c r="E9996" s="2"/>
      <c r="G9996" s="2"/>
      <c r="H9996" s="6"/>
      <c r="I9996" s="9"/>
      <c r="J9996" s="9"/>
      <c r="K9996" s="9"/>
    </row>
    <row r="9997" spans="1:11" x14ac:dyDescent="0.25">
      <c r="A9997" s="2"/>
      <c r="B9997" s="2"/>
      <c r="C9997" s="2"/>
      <c r="E9997" s="2"/>
      <c r="G9997" s="2"/>
      <c r="H9997" s="6"/>
      <c r="I9997" s="9"/>
      <c r="J9997" s="9"/>
      <c r="K9997" s="9"/>
    </row>
    <row r="9998" spans="1:11" x14ac:dyDescent="0.25">
      <c r="A9998" s="2"/>
      <c r="B9998" s="2"/>
      <c r="C9998" s="2"/>
      <c r="E9998" s="2"/>
      <c r="G9998" s="2"/>
      <c r="H9998" s="6"/>
      <c r="I9998" s="9"/>
      <c r="J9998" s="9"/>
      <c r="K9998" s="9"/>
    </row>
    <row r="9999" spans="1:11" x14ac:dyDescent="0.25">
      <c r="A9999" s="2"/>
      <c r="B9999" s="2"/>
      <c r="C9999" s="2"/>
      <c r="E9999" s="2"/>
      <c r="G9999" s="2"/>
      <c r="H9999" s="6"/>
      <c r="I9999" s="9"/>
      <c r="J9999" s="9"/>
      <c r="K9999" s="9"/>
    </row>
    <row r="10000" spans="1:11" x14ac:dyDescent="0.25">
      <c r="A10000" s="2"/>
      <c r="B10000" s="2"/>
      <c r="C10000" s="2"/>
      <c r="E10000" s="2"/>
      <c r="G10000" s="2"/>
      <c r="H10000" s="6"/>
      <c r="I10000" s="9"/>
      <c r="J10000" s="9"/>
      <c r="K10000" s="9"/>
    </row>
    <row r="10001" spans="1:11" x14ac:dyDescent="0.25">
      <c r="A10001" s="2"/>
      <c r="B10001" s="2"/>
      <c r="C10001" s="2"/>
      <c r="E10001" s="2"/>
      <c r="G10001" s="2"/>
      <c r="H10001" s="6"/>
      <c r="I10001" s="9"/>
      <c r="J10001" s="9"/>
      <c r="K10001" s="9"/>
    </row>
    <row r="10002" spans="1:11" x14ac:dyDescent="0.25">
      <c r="A10002" s="2"/>
      <c r="B10002" s="2"/>
      <c r="C10002" s="2"/>
      <c r="E10002" s="2"/>
      <c r="G10002" s="2"/>
      <c r="H10002" s="6"/>
      <c r="I10002" s="9"/>
      <c r="J10002" s="9"/>
      <c r="K10002" s="9"/>
    </row>
    <row r="10003" spans="1:11" x14ac:dyDescent="0.25">
      <c r="A10003" s="2"/>
      <c r="B10003" s="2"/>
      <c r="C10003" s="2"/>
      <c r="E10003" s="2"/>
      <c r="G10003" s="2"/>
      <c r="H10003" s="6"/>
      <c r="I10003" s="9"/>
      <c r="J10003" s="9"/>
      <c r="K10003" s="9"/>
    </row>
    <row r="10004" spans="1:11" x14ac:dyDescent="0.25">
      <c r="A10004" s="2"/>
      <c r="B10004" s="2"/>
      <c r="C10004" s="2"/>
      <c r="E10004" s="2"/>
      <c r="G10004" s="2"/>
      <c r="H10004" s="6"/>
      <c r="I10004" s="9"/>
      <c r="J10004" s="9"/>
      <c r="K10004" s="9"/>
    </row>
    <row r="10005" spans="1:11" x14ac:dyDescent="0.25">
      <c r="A10005" s="2"/>
      <c r="B10005" s="2"/>
      <c r="C10005" s="2"/>
      <c r="E10005" s="2"/>
      <c r="G10005" s="2"/>
      <c r="H10005" s="6"/>
      <c r="I10005" s="9"/>
      <c r="J10005" s="9"/>
      <c r="K10005" s="9"/>
    </row>
    <row r="10006" spans="1:11" x14ac:dyDescent="0.25">
      <c r="A10006" s="2"/>
      <c r="B10006" s="2"/>
      <c r="C10006" s="2"/>
      <c r="E10006" s="2"/>
      <c r="G10006" s="2"/>
      <c r="H10006" s="6"/>
      <c r="I10006" s="9"/>
      <c r="J10006" s="9"/>
      <c r="K10006" s="9"/>
    </row>
    <row r="10007" spans="1:11" x14ac:dyDescent="0.25">
      <c r="A10007" s="2"/>
      <c r="B10007" s="2"/>
      <c r="C10007" s="2"/>
      <c r="E10007" s="2"/>
      <c r="G10007" s="2"/>
      <c r="H10007" s="6"/>
      <c r="I10007" s="9"/>
      <c r="J10007" s="9"/>
      <c r="K10007" s="9"/>
    </row>
    <row r="10008" spans="1:11" x14ac:dyDescent="0.25">
      <c r="A10008" s="2"/>
      <c r="B10008" s="2"/>
      <c r="C10008" s="2"/>
      <c r="E10008" s="2"/>
      <c r="G10008" s="2"/>
      <c r="H10008" s="6"/>
      <c r="I10008" s="9"/>
      <c r="J10008" s="9"/>
      <c r="K10008" s="9"/>
    </row>
    <row r="10009" spans="1:11" x14ac:dyDescent="0.25">
      <c r="A10009" s="2"/>
      <c r="B10009" s="2"/>
      <c r="C10009" s="2"/>
      <c r="E10009" s="2"/>
      <c r="G10009" s="2"/>
      <c r="H10009" s="6"/>
      <c r="I10009" s="9"/>
      <c r="J10009" s="9"/>
      <c r="K10009" s="9"/>
    </row>
    <row r="10010" spans="1:11" x14ac:dyDescent="0.25">
      <c r="A10010" s="2"/>
      <c r="B10010" s="2"/>
      <c r="C10010" s="2"/>
      <c r="E10010" s="2"/>
      <c r="G10010" s="2"/>
      <c r="H10010" s="6"/>
      <c r="I10010" s="9"/>
      <c r="J10010" s="9"/>
      <c r="K10010" s="9"/>
    </row>
    <row r="10011" spans="1:11" x14ac:dyDescent="0.25">
      <c r="A10011" s="2"/>
      <c r="B10011" s="2"/>
      <c r="C10011" s="2"/>
      <c r="E10011" s="2"/>
      <c r="G10011" s="2"/>
      <c r="H10011" s="6"/>
      <c r="I10011" s="9"/>
      <c r="J10011" s="9"/>
      <c r="K10011" s="9"/>
    </row>
    <row r="10012" spans="1:11" x14ac:dyDescent="0.25">
      <c r="A10012" s="2"/>
      <c r="B10012" s="2"/>
      <c r="C10012" s="2"/>
      <c r="E10012" s="2"/>
      <c r="G10012" s="2"/>
      <c r="H10012" s="6"/>
      <c r="I10012" s="9"/>
      <c r="J10012" s="9"/>
      <c r="K10012" s="9"/>
    </row>
    <row r="10013" spans="1:11" x14ac:dyDescent="0.25">
      <c r="A10013" s="2"/>
      <c r="B10013" s="2"/>
      <c r="C10013" s="2"/>
      <c r="E10013" s="2"/>
      <c r="G10013" s="2"/>
      <c r="H10013" s="6"/>
      <c r="I10013" s="9"/>
      <c r="J10013" s="9"/>
      <c r="K10013" s="9"/>
    </row>
    <row r="10014" spans="1:11" x14ac:dyDescent="0.25">
      <c r="A10014" s="2"/>
      <c r="B10014" s="2"/>
      <c r="C10014" s="2"/>
      <c r="E10014" s="2"/>
      <c r="G10014" s="2"/>
      <c r="H10014" s="6"/>
      <c r="I10014" s="9"/>
      <c r="J10014" s="9"/>
      <c r="K10014" s="9"/>
    </row>
    <row r="10015" spans="1:11" x14ac:dyDescent="0.25">
      <c r="A10015" s="2"/>
      <c r="B10015" s="2"/>
      <c r="C10015" s="2"/>
      <c r="E10015" s="2"/>
      <c r="G10015" s="2"/>
      <c r="H10015" s="6"/>
      <c r="I10015" s="9"/>
      <c r="J10015" s="9"/>
      <c r="K10015" s="9"/>
    </row>
    <row r="10016" spans="1:11" x14ac:dyDescent="0.25">
      <c r="A10016" s="2"/>
      <c r="B10016" s="2"/>
      <c r="C10016" s="2"/>
      <c r="E10016" s="2"/>
      <c r="G10016" s="2"/>
      <c r="H10016" s="6"/>
      <c r="I10016" s="9"/>
      <c r="J10016" s="9"/>
      <c r="K10016" s="9"/>
    </row>
    <row r="10017" spans="1:11" x14ac:dyDescent="0.25">
      <c r="A10017" s="2"/>
      <c r="B10017" s="2"/>
      <c r="C10017" s="2"/>
      <c r="E10017" s="2"/>
      <c r="G10017" s="2"/>
      <c r="H10017" s="6"/>
      <c r="I10017" s="9"/>
      <c r="J10017" s="9"/>
      <c r="K10017" s="9"/>
    </row>
    <row r="10018" spans="1:11" x14ac:dyDescent="0.25">
      <c r="A10018" s="2"/>
      <c r="B10018" s="2"/>
      <c r="C10018" s="2"/>
      <c r="E10018" s="2"/>
      <c r="G10018" s="2"/>
      <c r="H10018" s="6"/>
      <c r="I10018" s="9"/>
      <c r="J10018" s="9"/>
      <c r="K10018" s="9"/>
    </row>
    <row r="10019" spans="1:11" x14ac:dyDescent="0.25">
      <c r="A10019" s="2"/>
      <c r="B10019" s="2"/>
      <c r="C10019" s="2"/>
      <c r="E10019" s="2"/>
      <c r="G10019" s="2"/>
      <c r="H10019" s="6"/>
      <c r="I10019" s="9"/>
      <c r="J10019" s="9"/>
      <c r="K10019" s="9"/>
    </row>
    <row r="10020" spans="1:11" x14ac:dyDescent="0.25">
      <c r="A10020" s="2"/>
      <c r="B10020" s="2"/>
      <c r="C10020" s="2"/>
      <c r="E10020" s="2"/>
      <c r="G10020" s="2"/>
      <c r="H10020" s="6"/>
      <c r="I10020" s="9"/>
      <c r="J10020" s="9"/>
      <c r="K10020" s="9"/>
    </row>
    <row r="10021" spans="1:11" x14ac:dyDescent="0.25">
      <c r="A10021" s="2"/>
      <c r="B10021" s="2"/>
      <c r="C10021" s="2"/>
      <c r="E10021" s="2"/>
      <c r="G10021" s="2"/>
      <c r="H10021" s="6"/>
      <c r="I10021" s="9"/>
      <c r="J10021" s="9"/>
      <c r="K10021" s="9"/>
    </row>
    <row r="10022" spans="1:11" x14ac:dyDescent="0.25">
      <c r="A10022" s="2"/>
      <c r="B10022" s="2"/>
      <c r="C10022" s="2"/>
      <c r="E10022" s="2"/>
      <c r="G10022" s="2"/>
      <c r="H10022" s="6"/>
      <c r="I10022" s="9"/>
      <c r="J10022" s="9"/>
      <c r="K10022" s="9"/>
    </row>
    <row r="10023" spans="1:11" x14ac:dyDescent="0.25">
      <c r="A10023" s="2"/>
      <c r="B10023" s="2"/>
      <c r="C10023" s="2"/>
      <c r="E10023" s="2"/>
      <c r="G10023" s="2"/>
      <c r="H10023" s="6"/>
      <c r="I10023" s="9"/>
      <c r="J10023" s="9"/>
      <c r="K10023" s="9"/>
    </row>
    <row r="10024" spans="1:11" x14ac:dyDescent="0.25">
      <c r="A10024" s="2"/>
      <c r="B10024" s="2"/>
      <c r="C10024" s="2"/>
      <c r="E10024" s="2"/>
      <c r="G10024" s="2"/>
      <c r="H10024" s="6"/>
      <c r="I10024" s="9"/>
      <c r="J10024" s="9"/>
      <c r="K10024" s="9"/>
    </row>
    <row r="10025" spans="1:11" x14ac:dyDescent="0.25">
      <c r="A10025" s="2"/>
      <c r="B10025" s="2"/>
      <c r="C10025" s="2"/>
      <c r="E10025" s="2"/>
      <c r="G10025" s="2"/>
      <c r="H10025" s="6"/>
      <c r="I10025" s="9"/>
      <c r="J10025" s="9"/>
      <c r="K10025" s="9"/>
    </row>
    <row r="10026" spans="1:11" x14ac:dyDescent="0.25">
      <c r="A10026" s="2"/>
      <c r="B10026" s="2"/>
      <c r="C10026" s="2"/>
      <c r="E10026" s="2"/>
      <c r="G10026" s="2"/>
      <c r="H10026" s="6"/>
      <c r="I10026" s="9"/>
      <c r="J10026" s="9"/>
      <c r="K10026" s="9"/>
    </row>
    <row r="10027" spans="1:11" x14ac:dyDescent="0.25">
      <c r="A10027" s="2"/>
      <c r="B10027" s="2"/>
      <c r="C10027" s="2"/>
      <c r="E10027" s="2"/>
      <c r="G10027" s="2"/>
      <c r="H10027" s="6"/>
      <c r="I10027" s="9"/>
      <c r="J10027" s="9"/>
      <c r="K10027" s="9"/>
    </row>
    <row r="10028" spans="1:11" x14ac:dyDescent="0.25">
      <c r="A10028" s="2"/>
      <c r="B10028" s="2"/>
      <c r="C10028" s="2"/>
      <c r="E10028" s="2"/>
      <c r="G10028" s="2"/>
      <c r="H10028" s="6"/>
      <c r="I10028" s="9"/>
      <c r="J10028" s="9"/>
      <c r="K10028" s="9"/>
    </row>
    <row r="10029" spans="1:11" x14ac:dyDescent="0.25">
      <c r="A10029" s="2"/>
      <c r="B10029" s="2"/>
      <c r="C10029" s="2"/>
      <c r="E10029" s="2"/>
      <c r="G10029" s="2"/>
      <c r="H10029" s="6"/>
      <c r="I10029" s="9"/>
      <c r="J10029" s="9"/>
      <c r="K10029" s="9"/>
    </row>
    <row r="10030" spans="1:11" x14ac:dyDescent="0.25">
      <c r="A10030" s="2"/>
      <c r="B10030" s="2"/>
      <c r="C10030" s="2"/>
      <c r="E10030" s="2"/>
      <c r="G10030" s="2"/>
      <c r="H10030" s="6"/>
      <c r="I10030" s="9"/>
      <c r="J10030" s="9"/>
      <c r="K10030" s="9"/>
    </row>
    <row r="10031" spans="1:11" x14ac:dyDescent="0.25">
      <c r="A10031" s="2"/>
      <c r="B10031" s="2"/>
      <c r="C10031" s="2"/>
      <c r="E10031" s="2"/>
      <c r="G10031" s="2"/>
      <c r="H10031" s="6"/>
      <c r="I10031" s="9"/>
      <c r="J10031" s="9"/>
      <c r="K10031" s="9"/>
    </row>
    <row r="10032" spans="1:11" x14ac:dyDescent="0.25">
      <c r="A10032" s="2"/>
      <c r="B10032" s="2"/>
      <c r="C10032" s="2"/>
      <c r="E10032" s="2"/>
      <c r="G10032" s="2"/>
      <c r="H10032" s="6"/>
      <c r="I10032" s="9"/>
      <c r="J10032" s="9"/>
      <c r="K10032" s="9"/>
    </row>
    <row r="10033" spans="1:11" x14ac:dyDescent="0.25">
      <c r="A10033" s="2"/>
      <c r="B10033" s="2"/>
      <c r="C10033" s="2"/>
      <c r="E10033" s="2"/>
      <c r="G10033" s="2"/>
      <c r="H10033" s="6"/>
      <c r="I10033" s="9"/>
      <c r="J10033" s="9"/>
      <c r="K10033" s="9"/>
    </row>
    <row r="10034" spans="1:11" x14ac:dyDescent="0.25">
      <c r="A10034" s="2"/>
      <c r="B10034" s="2"/>
      <c r="C10034" s="2"/>
      <c r="E10034" s="2"/>
      <c r="G10034" s="2"/>
      <c r="H10034" s="6"/>
      <c r="I10034" s="9"/>
      <c r="J10034" s="9"/>
      <c r="K10034" s="9"/>
    </row>
    <row r="10035" spans="1:11" x14ac:dyDescent="0.25">
      <c r="A10035" s="2"/>
      <c r="B10035" s="2"/>
      <c r="C10035" s="2"/>
      <c r="E10035" s="2"/>
      <c r="G10035" s="2"/>
      <c r="H10035" s="6"/>
      <c r="I10035" s="9"/>
      <c r="J10035" s="9"/>
      <c r="K10035" s="9"/>
    </row>
    <row r="10036" spans="1:11" x14ac:dyDescent="0.25">
      <c r="A10036" s="2"/>
      <c r="B10036" s="2"/>
      <c r="C10036" s="2"/>
      <c r="E10036" s="2"/>
      <c r="G10036" s="2"/>
      <c r="H10036" s="6"/>
      <c r="I10036" s="9"/>
      <c r="J10036" s="9"/>
      <c r="K10036" s="9"/>
    </row>
    <row r="10037" spans="1:11" x14ac:dyDescent="0.25">
      <c r="A10037" s="2"/>
      <c r="B10037" s="2"/>
      <c r="C10037" s="2"/>
      <c r="E10037" s="2"/>
      <c r="G10037" s="2"/>
      <c r="H10037" s="6"/>
      <c r="I10037" s="9"/>
      <c r="J10037" s="9"/>
      <c r="K10037" s="9"/>
    </row>
    <row r="10038" spans="1:11" x14ac:dyDescent="0.25">
      <c r="A10038" s="2"/>
      <c r="B10038" s="2"/>
      <c r="C10038" s="2"/>
      <c r="E10038" s="2"/>
      <c r="G10038" s="2"/>
      <c r="H10038" s="6"/>
      <c r="I10038" s="9"/>
      <c r="J10038" s="9"/>
      <c r="K10038" s="9"/>
    </row>
    <row r="10039" spans="1:11" x14ac:dyDescent="0.25">
      <c r="A10039" s="2"/>
      <c r="B10039" s="2"/>
      <c r="C10039" s="2"/>
      <c r="E10039" s="2"/>
      <c r="G10039" s="2"/>
      <c r="H10039" s="6"/>
      <c r="I10039" s="9"/>
      <c r="J10039" s="9"/>
      <c r="K10039" s="9"/>
    </row>
    <row r="10040" spans="1:11" x14ac:dyDescent="0.25">
      <c r="A10040" s="2"/>
      <c r="B10040" s="2"/>
      <c r="C10040" s="2"/>
      <c r="E10040" s="2"/>
      <c r="G10040" s="2"/>
      <c r="H10040" s="6"/>
      <c r="I10040" s="9"/>
      <c r="J10040" s="9"/>
      <c r="K10040" s="9"/>
    </row>
    <row r="10041" spans="1:11" x14ac:dyDescent="0.25">
      <c r="A10041" s="2"/>
      <c r="B10041" s="2"/>
      <c r="C10041" s="2"/>
      <c r="E10041" s="2"/>
      <c r="G10041" s="2"/>
      <c r="H10041" s="6"/>
      <c r="I10041" s="9"/>
      <c r="J10041" s="9"/>
      <c r="K10041" s="9"/>
    </row>
    <row r="10042" spans="1:11" x14ac:dyDescent="0.25">
      <c r="A10042" s="2"/>
      <c r="B10042" s="2"/>
      <c r="C10042" s="2"/>
      <c r="E10042" s="2"/>
      <c r="G10042" s="2"/>
      <c r="H10042" s="6"/>
      <c r="I10042" s="9"/>
      <c r="J10042" s="9"/>
      <c r="K10042" s="9"/>
    </row>
    <row r="10043" spans="1:11" x14ac:dyDescent="0.25">
      <c r="A10043" s="2"/>
      <c r="B10043" s="2"/>
      <c r="C10043" s="2"/>
      <c r="E10043" s="2"/>
      <c r="G10043" s="2"/>
      <c r="H10043" s="6"/>
      <c r="I10043" s="9"/>
      <c r="J10043" s="9"/>
      <c r="K10043" s="9"/>
    </row>
    <row r="10044" spans="1:11" x14ac:dyDescent="0.25">
      <c r="A10044" s="2"/>
      <c r="B10044" s="2"/>
      <c r="C10044" s="2"/>
      <c r="E10044" s="2"/>
      <c r="G10044" s="2"/>
      <c r="H10044" s="6"/>
      <c r="I10044" s="9"/>
      <c r="J10044" s="9"/>
      <c r="K10044" s="9"/>
    </row>
    <row r="10045" spans="1:11" x14ac:dyDescent="0.25">
      <c r="A10045" s="2"/>
      <c r="B10045" s="2"/>
      <c r="C10045" s="2"/>
      <c r="E10045" s="2"/>
      <c r="G10045" s="2"/>
      <c r="H10045" s="6"/>
      <c r="I10045" s="9"/>
      <c r="J10045" s="9"/>
      <c r="K10045" s="9"/>
    </row>
    <row r="10046" spans="1:11" x14ac:dyDescent="0.25">
      <c r="A10046" s="2"/>
      <c r="B10046" s="2"/>
      <c r="C10046" s="2"/>
      <c r="E10046" s="2"/>
      <c r="G10046" s="2"/>
      <c r="H10046" s="6"/>
      <c r="I10046" s="9"/>
      <c r="J10046" s="9"/>
      <c r="K10046" s="9"/>
    </row>
    <row r="10047" spans="1:11" x14ac:dyDescent="0.25">
      <c r="A10047" s="2"/>
      <c r="B10047" s="2"/>
      <c r="C10047" s="2"/>
      <c r="E10047" s="2"/>
      <c r="G10047" s="2"/>
      <c r="H10047" s="6"/>
      <c r="I10047" s="9"/>
      <c r="J10047" s="9"/>
      <c r="K10047" s="9"/>
    </row>
    <row r="10048" spans="1:11" x14ac:dyDescent="0.25">
      <c r="A10048" s="2"/>
      <c r="B10048" s="2"/>
      <c r="C10048" s="2"/>
      <c r="E10048" s="2"/>
      <c r="G10048" s="2"/>
      <c r="H10048" s="6"/>
      <c r="I10048" s="9"/>
      <c r="J10048" s="9"/>
      <c r="K10048" s="9"/>
    </row>
    <row r="10049" spans="1:11" x14ac:dyDescent="0.25">
      <c r="A10049" s="2"/>
      <c r="B10049" s="2"/>
      <c r="C10049" s="2"/>
      <c r="E10049" s="2"/>
      <c r="G10049" s="2"/>
      <c r="H10049" s="6"/>
      <c r="I10049" s="9"/>
      <c r="J10049" s="9"/>
      <c r="K10049" s="9"/>
    </row>
    <row r="10050" spans="1:11" x14ac:dyDescent="0.25">
      <c r="A10050" s="2"/>
      <c r="B10050" s="2"/>
      <c r="C10050" s="2"/>
      <c r="E10050" s="2"/>
      <c r="G10050" s="2"/>
      <c r="H10050" s="6"/>
      <c r="I10050" s="9"/>
      <c r="J10050" s="9"/>
      <c r="K10050" s="9"/>
    </row>
    <row r="10051" spans="1:11" x14ac:dyDescent="0.25">
      <c r="A10051" s="2"/>
      <c r="B10051" s="2"/>
      <c r="C10051" s="2"/>
      <c r="E10051" s="2"/>
      <c r="G10051" s="2"/>
      <c r="H10051" s="6"/>
      <c r="I10051" s="9"/>
      <c r="J10051" s="9"/>
      <c r="K10051" s="9"/>
    </row>
    <row r="10052" spans="1:11" x14ac:dyDescent="0.25">
      <c r="A10052" s="2"/>
      <c r="B10052" s="2"/>
      <c r="C10052" s="2"/>
      <c r="E10052" s="2"/>
      <c r="G10052" s="2"/>
      <c r="H10052" s="6"/>
      <c r="I10052" s="9"/>
      <c r="J10052" s="9"/>
      <c r="K10052" s="9"/>
    </row>
    <row r="10053" spans="1:11" x14ac:dyDescent="0.25">
      <c r="A10053" s="2"/>
      <c r="B10053" s="2"/>
      <c r="C10053" s="2"/>
      <c r="E10053" s="2"/>
      <c r="G10053" s="2"/>
      <c r="H10053" s="6"/>
      <c r="I10053" s="9"/>
      <c r="J10053" s="9"/>
      <c r="K10053" s="9"/>
    </row>
    <row r="10054" spans="1:11" x14ac:dyDescent="0.25">
      <c r="A10054" s="2"/>
      <c r="B10054" s="2"/>
      <c r="C10054" s="2"/>
      <c r="E10054" s="2"/>
      <c r="G10054" s="2"/>
      <c r="H10054" s="6"/>
      <c r="I10054" s="9"/>
      <c r="J10054" s="9"/>
      <c r="K10054" s="9"/>
    </row>
    <row r="10055" spans="1:11" x14ac:dyDescent="0.25">
      <c r="A10055" s="2"/>
      <c r="B10055" s="2"/>
      <c r="C10055" s="2"/>
      <c r="E10055" s="2"/>
      <c r="G10055" s="2"/>
      <c r="H10055" s="6"/>
      <c r="I10055" s="9"/>
      <c r="J10055" s="9"/>
      <c r="K10055" s="9"/>
    </row>
    <row r="10056" spans="1:11" x14ac:dyDescent="0.25">
      <c r="A10056" s="2"/>
      <c r="B10056" s="2"/>
      <c r="C10056" s="2"/>
      <c r="E10056" s="2"/>
      <c r="G10056" s="2"/>
      <c r="H10056" s="6"/>
      <c r="I10056" s="9"/>
      <c r="J10056" s="9"/>
      <c r="K10056" s="9"/>
    </row>
    <row r="10057" spans="1:11" x14ac:dyDescent="0.25">
      <c r="A10057" s="2"/>
      <c r="B10057" s="2"/>
      <c r="C10057" s="2"/>
      <c r="E10057" s="2"/>
      <c r="G10057" s="2"/>
      <c r="H10057" s="6"/>
      <c r="I10057" s="9"/>
      <c r="J10057" s="9"/>
      <c r="K10057" s="9"/>
    </row>
    <row r="10058" spans="1:11" x14ac:dyDescent="0.25">
      <c r="A10058" s="2"/>
      <c r="B10058" s="2"/>
      <c r="C10058" s="2"/>
      <c r="E10058" s="2"/>
      <c r="G10058" s="2"/>
      <c r="H10058" s="6"/>
      <c r="I10058" s="9"/>
      <c r="J10058" s="9"/>
      <c r="K10058" s="9"/>
    </row>
    <row r="10059" spans="1:11" x14ac:dyDescent="0.25">
      <c r="A10059" s="2"/>
      <c r="B10059" s="2"/>
      <c r="C10059" s="2"/>
      <c r="E10059" s="2"/>
      <c r="G10059" s="2"/>
      <c r="H10059" s="6"/>
      <c r="I10059" s="9"/>
      <c r="J10059" s="9"/>
      <c r="K10059" s="9"/>
    </row>
    <row r="10060" spans="1:11" x14ac:dyDescent="0.25">
      <c r="A10060" s="2"/>
      <c r="B10060" s="2"/>
      <c r="C10060" s="2"/>
      <c r="E10060" s="2"/>
      <c r="G10060" s="2"/>
      <c r="H10060" s="6"/>
      <c r="I10060" s="9"/>
      <c r="J10060" s="9"/>
      <c r="K10060" s="9"/>
    </row>
    <row r="10061" spans="1:11" x14ac:dyDescent="0.25">
      <c r="A10061" s="2"/>
      <c r="B10061" s="2"/>
      <c r="C10061" s="2"/>
      <c r="E10061" s="2"/>
      <c r="G10061" s="2"/>
      <c r="H10061" s="6"/>
      <c r="I10061" s="9"/>
      <c r="J10061" s="9"/>
      <c r="K10061" s="9"/>
    </row>
    <row r="10062" spans="1:11" x14ac:dyDescent="0.25">
      <c r="A10062" s="2"/>
      <c r="B10062" s="2"/>
      <c r="C10062" s="2"/>
      <c r="E10062" s="2"/>
      <c r="G10062" s="2"/>
      <c r="H10062" s="6"/>
      <c r="I10062" s="9"/>
      <c r="J10062" s="9"/>
      <c r="K10062" s="9"/>
    </row>
    <row r="10063" spans="1:11" x14ac:dyDescent="0.25">
      <c r="A10063" s="2"/>
      <c r="B10063" s="2"/>
      <c r="C10063" s="2"/>
      <c r="E10063" s="2"/>
      <c r="G10063" s="2"/>
      <c r="H10063" s="6"/>
      <c r="I10063" s="9"/>
      <c r="J10063" s="9"/>
      <c r="K10063" s="9"/>
    </row>
    <row r="10064" spans="1:11" x14ac:dyDescent="0.25">
      <c r="A10064" s="2"/>
      <c r="B10064" s="2"/>
      <c r="C10064" s="2"/>
      <c r="E10064" s="2"/>
      <c r="G10064" s="2"/>
      <c r="H10064" s="6"/>
      <c r="I10064" s="9"/>
      <c r="J10064" s="9"/>
      <c r="K10064" s="9"/>
    </row>
    <row r="10065" spans="1:11" x14ac:dyDescent="0.25">
      <c r="A10065" s="2"/>
      <c r="B10065" s="2"/>
      <c r="C10065" s="2"/>
      <c r="E10065" s="2"/>
      <c r="G10065" s="2"/>
      <c r="H10065" s="6"/>
      <c r="I10065" s="9"/>
      <c r="J10065" s="9"/>
      <c r="K10065" s="9"/>
    </row>
    <row r="10066" spans="1:11" x14ac:dyDescent="0.25">
      <c r="A10066" s="2"/>
      <c r="B10066" s="2"/>
      <c r="C10066" s="2"/>
      <c r="E10066" s="2"/>
      <c r="G10066" s="2"/>
      <c r="H10066" s="6"/>
      <c r="I10066" s="9"/>
      <c r="J10066" s="9"/>
      <c r="K10066" s="9"/>
    </row>
    <row r="10067" spans="1:11" x14ac:dyDescent="0.25">
      <c r="A10067" s="2"/>
      <c r="B10067" s="2"/>
      <c r="C10067" s="2"/>
      <c r="E10067" s="2"/>
      <c r="G10067" s="2"/>
      <c r="H10067" s="6"/>
      <c r="I10067" s="9"/>
      <c r="J10067" s="9"/>
      <c r="K10067" s="9"/>
    </row>
    <row r="10068" spans="1:11" x14ac:dyDescent="0.25">
      <c r="A10068" s="2"/>
      <c r="B10068" s="2"/>
      <c r="C10068" s="2"/>
      <c r="E10068" s="2"/>
      <c r="G10068" s="2"/>
      <c r="H10068" s="6"/>
      <c r="I10068" s="9"/>
      <c r="J10068" s="9"/>
      <c r="K10068" s="9"/>
    </row>
    <row r="10069" spans="1:11" x14ac:dyDescent="0.25">
      <c r="A10069" s="2"/>
      <c r="B10069" s="2"/>
      <c r="C10069" s="2"/>
      <c r="E10069" s="2"/>
      <c r="G10069" s="2"/>
      <c r="H10069" s="6"/>
      <c r="I10069" s="9"/>
      <c r="J10069" s="9"/>
      <c r="K10069" s="9"/>
    </row>
    <row r="10070" spans="1:11" x14ac:dyDescent="0.25">
      <c r="A10070" s="2"/>
      <c r="B10070" s="2"/>
      <c r="C10070" s="2"/>
      <c r="E10070" s="2"/>
      <c r="G10070" s="2"/>
      <c r="H10070" s="6"/>
      <c r="I10070" s="9"/>
      <c r="J10070" s="9"/>
      <c r="K10070" s="9"/>
    </row>
    <row r="10071" spans="1:11" x14ac:dyDescent="0.25">
      <c r="A10071" s="2"/>
      <c r="B10071" s="2"/>
      <c r="C10071" s="2"/>
      <c r="E10071" s="2"/>
      <c r="G10071" s="2"/>
      <c r="H10071" s="6"/>
      <c r="I10071" s="9"/>
      <c r="J10071" s="9"/>
      <c r="K10071" s="9"/>
    </row>
    <row r="10072" spans="1:11" x14ac:dyDescent="0.25">
      <c r="A10072" s="2"/>
      <c r="B10072" s="2"/>
      <c r="C10072" s="2"/>
      <c r="E10072" s="2"/>
      <c r="G10072" s="2"/>
      <c r="H10072" s="6"/>
      <c r="I10072" s="9"/>
      <c r="J10072" s="9"/>
      <c r="K10072" s="9"/>
    </row>
    <row r="10073" spans="1:11" x14ac:dyDescent="0.25">
      <c r="A10073" s="2"/>
      <c r="B10073" s="2"/>
      <c r="C10073" s="2"/>
      <c r="E10073" s="2"/>
      <c r="G10073" s="2"/>
      <c r="H10073" s="6"/>
      <c r="I10073" s="9"/>
      <c r="J10073" s="9"/>
      <c r="K10073" s="9"/>
    </row>
    <row r="10074" spans="1:11" x14ac:dyDescent="0.25">
      <c r="A10074" s="2"/>
      <c r="B10074" s="2"/>
      <c r="C10074" s="2"/>
      <c r="E10074" s="2"/>
      <c r="G10074" s="2"/>
      <c r="H10074" s="6"/>
      <c r="I10074" s="9"/>
      <c r="J10074" s="9"/>
      <c r="K10074" s="9"/>
    </row>
    <row r="10075" spans="1:11" x14ac:dyDescent="0.25">
      <c r="A10075" s="2"/>
      <c r="B10075" s="2"/>
      <c r="C10075" s="2"/>
      <c r="E10075" s="2"/>
      <c r="G10075" s="2"/>
      <c r="H10075" s="6"/>
      <c r="I10075" s="9"/>
      <c r="J10075" s="9"/>
      <c r="K10075" s="9"/>
    </row>
    <row r="10076" spans="1:11" x14ac:dyDescent="0.25">
      <c r="A10076" s="2"/>
      <c r="B10076" s="2"/>
      <c r="C10076" s="2"/>
      <c r="E10076" s="2"/>
      <c r="G10076" s="2"/>
      <c r="H10076" s="6"/>
      <c r="I10076" s="9"/>
      <c r="J10076" s="9"/>
      <c r="K10076" s="9"/>
    </row>
    <row r="10077" spans="1:11" x14ac:dyDescent="0.25">
      <c r="A10077" s="2"/>
      <c r="B10077" s="2"/>
      <c r="C10077" s="2"/>
      <c r="E10077" s="2"/>
      <c r="G10077" s="2"/>
      <c r="H10077" s="6"/>
      <c r="I10077" s="9"/>
      <c r="J10077" s="9"/>
      <c r="K10077" s="9"/>
    </row>
    <row r="10078" spans="1:11" x14ac:dyDescent="0.25">
      <c r="A10078" s="2"/>
      <c r="B10078" s="2"/>
      <c r="C10078" s="2"/>
      <c r="E10078" s="2"/>
      <c r="G10078" s="2"/>
      <c r="H10078" s="6"/>
      <c r="I10078" s="9"/>
      <c r="J10078" s="9"/>
      <c r="K10078" s="9"/>
    </row>
    <row r="10079" spans="1:11" x14ac:dyDescent="0.25">
      <c r="A10079" s="2"/>
      <c r="B10079" s="2"/>
      <c r="C10079" s="2"/>
      <c r="E10079" s="2"/>
      <c r="G10079" s="2"/>
      <c r="H10079" s="6"/>
      <c r="I10079" s="9"/>
      <c r="J10079" s="9"/>
      <c r="K10079" s="9"/>
    </row>
    <row r="10080" spans="1:11" x14ac:dyDescent="0.25">
      <c r="A10080" s="2"/>
      <c r="B10080" s="2"/>
      <c r="C10080" s="2"/>
      <c r="E10080" s="2"/>
      <c r="G10080" s="2"/>
      <c r="H10080" s="6"/>
      <c r="I10080" s="9"/>
      <c r="J10080" s="9"/>
      <c r="K10080" s="9"/>
    </row>
    <row r="10081" spans="1:11" x14ac:dyDescent="0.25">
      <c r="A10081" s="2"/>
      <c r="B10081" s="2"/>
      <c r="C10081" s="2"/>
      <c r="E10081" s="2"/>
      <c r="G10081" s="2"/>
      <c r="H10081" s="6"/>
      <c r="I10081" s="9"/>
      <c r="J10081" s="9"/>
      <c r="K10081" s="9"/>
    </row>
    <row r="10082" spans="1:11" x14ac:dyDescent="0.25">
      <c r="A10082" s="2"/>
      <c r="B10082" s="2"/>
      <c r="C10082" s="2"/>
      <c r="E10082" s="2"/>
      <c r="G10082" s="2"/>
      <c r="H10082" s="6"/>
      <c r="I10082" s="9"/>
      <c r="J10082" s="9"/>
      <c r="K10082" s="9"/>
    </row>
    <row r="10083" spans="1:11" x14ac:dyDescent="0.25">
      <c r="A10083" s="2"/>
      <c r="B10083" s="2"/>
      <c r="C10083" s="2"/>
      <c r="E10083" s="2"/>
      <c r="G10083" s="2"/>
      <c r="H10083" s="6"/>
      <c r="I10083" s="9"/>
      <c r="J10083" s="9"/>
      <c r="K10083" s="9"/>
    </row>
    <row r="10084" spans="1:11" x14ac:dyDescent="0.25">
      <c r="A10084" s="2"/>
      <c r="B10084" s="2"/>
      <c r="C10084" s="2"/>
      <c r="E10084" s="2"/>
      <c r="G10084" s="2"/>
      <c r="H10084" s="6"/>
      <c r="I10084" s="9"/>
      <c r="J10084" s="9"/>
      <c r="K10084" s="9"/>
    </row>
    <row r="10085" spans="1:11" x14ac:dyDescent="0.25">
      <c r="A10085" s="2"/>
      <c r="B10085" s="2"/>
      <c r="C10085" s="2"/>
      <c r="E10085" s="2"/>
      <c r="G10085" s="2"/>
      <c r="H10085" s="6"/>
      <c r="I10085" s="9"/>
      <c r="J10085" s="9"/>
      <c r="K10085" s="9"/>
    </row>
    <row r="10086" spans="1:11" x14ac:dyDescent="0.25">
      <c r="A10086" s="2"/>
      <c r="B10086" s="2"/>
      <c r="C10086" s="2"/>
      <c r="E10086" s="2"/>
      <c r="G10086" s="2"/>
      <c r="H10086" s="6"/>
      <c r="I10086" s="9"/>
      <c r="J10086" s="9"/>
      <c r="K10086" s="9"/>
    </row>
    <row r="10087" spans="1:11" x14ac:dyDescent="0.25">
      <c r="A10087" s="2"/>
      <c r="B10087" s="2"/>
      <c r="C10087" s="2"/>
      <c r="E10087" s="2"/>
      <c r="G10087" s="2"/>
      <c r="H10087" s="6"/>
      <c r="I10087" s="9"/>
      <c r="J10087" s="9"/>
      <c r="K10087" s="9"/>
    </row>
    <row r="10088" spans="1:11" x14ac:dyDescent="0.25">
      <c r="A10088" s="2"/>
      <c r="B10088" s="2"/>
      <c r="C10088" s="2"/>
      <c r="E10088" s="2"/>
      <c r="G10088" s="2"/>
      <c r="H10088" s="6"/>
      <c r="I10088" s="9"/>
      <c r="J10088" s="9"/>
      <c r="K10088" s="9"/>
    </row>
    <row r="10089" spans="1:11" x14ac:dyDescent="0.25">
      <c r="A10089" s="2"/>
      <c r="B10089" s="2"/>
      <c r="C10089" s="2"/>
      <c r="E10089" s="2"/>
      <c r="G10089" s="2"/>
      <c r="H10089" s="6"/>
      <c r="I10089" s="9"/>
      <c r="J10089" s="9"/>
      <c r="K10089" s="9"/>
    </row>
    <row r="10090" spans="1:11" x14ac:dyDescent="0.25">
      <c r="A10090" s="2"/>
      <c r="B10090" s="2"/>
      <c r="C10090" s="2"/>
      <c r="E10090" s="2"/>
      <c r="G10090" s="2"/>
      <c r="H10090" s="6"/>
      <c r="I10090" s="9"/>
      <c r="J10090" s="9"/>
      <c r="K10090" s="9"/>
    </row>
    <row r="10091" spans="1:11" x14ac:dyDescent="0.25">
      <c r="A10091" s="2"/>
      <c r="B10091" s="2"/>
      <c r="C10091" s="2"/>
      <c r="E10091" s="2"/>
      <c r="G10091" s="2"/>
      <c r="H10091" s="6"/>
      <c r="I10091" s="9"/>
      <c r="J10091" s="9"/>
      <c r="K10091" s="9"/>
    </row>
    <row r="10092" spans="1:11" x14ac:dyDescent="0.25">
      <c r="A10092" s="2"/>
      <c r="B10092" s="2"/>
      <c r="C10092" s="2"/>
      <c r="E10092" s="2"/>
      <c r="G10092" s="2"/>
      <c r="H10092" s="6"/>
      <c r="I10092" s="9"/>
      <c r="J10092" s="9"/>
      <c r="K10092" s="9"/>
    </row>
    <row r="10093" spans="1:11" x14ac:dyDescent="0.25">
      <c r="A10093" s="2"/>
      <c r="B10093" s="2"/>
      <c r="C10093" s="2"/>
      <c r="E10093" s="2"/>
      <c r="G10093" s="2"/>
      <c r="H10093" s="6"/>
      <c r="I10093" s="9"/>
      <c r="J10093" s="9"/>
      <c r="K10093" s="9"/>
    </row>
    <row r="10094" spans="1:11" x14ac:dyDescent="0.25">
      <c r="A10094" s="2"/>
      <c r="B10094" s="2"/>
      <c r="C10094" s="2"/>
      <c r="E10094" s="2"/>
      <c r="G10094" s="2"/>
      <c r="H10094" s="6"/>
      <c r="I10094" s="9"/>
      <c r="J10094" s="9"/>
      <c r="K10094" s="9"/>
    </row>
    <row r="10095" spans="1:11" x14ac:dyDescent="0.25">
      <c r="A10095" s="2"/>
      <c r="B10095" s="2"/>
      <c r="C10095" s="2"/>
      <c r="E10095" s="2"/>
      <c r="G10095" s="2"/>
      <c r="H10095" s="6"/>
      <c r="I10095" s="9"/>
      <c r="J10095" s="9"/>
      <c r="K10095" s="9"/>
    </row>
    <row r="10096" spans="1:11" x14ac:dyDescent="0.25">
      <c r="A10096" s="2"/>
      <c r="B10096" s="2"/>
      <c r="C10096" s="2"/>
      <c r="E10096" s="2"/>
      <c r="G10096" s="2"/>
      <c r="H10096" s="6"/>
      <c r="I10096" s="9"/>
      <c r="J10096" s="9"/>
      <c r="K10096" s="9"/>
    </row>
    <row r="10097" spans="1:11" x14ac:dyDescent="0.25">
      <c r="A10097" s="2"/>
      <c r="B10097" s="2"/>
      <c r="C10097" s="2"/>
      <c r="E10097" s="2"/>
      <c r="G10097" s="2"/>
      <c r="H10097" s="6"/>
      <c r="I10097" s="9"/>
      <c r="J10097" s="9"/>
      <c r="K10097" s="9"/>
    </row>
    <row r="10098" spans="1:11" x14ac:dyDescent="0.25">
      <c r="A10098" s="2"/>
      <c r="B10098" s="2"/>
      <c r="C10098" s="2"/>
      <c r="E10098" s="2"/>
      <c r="G10098" s="2"/>
      <c r="H10098" s="6"/>
      <c r="I10098" s="9"/>
      <c r="J10098" s="9"/>
      <c r="K10098" s="9"/>
    </row>
    <row r="10099" spans="1:11" x14ac:dyDescent="0.25">
      <c r="A10099" s="2"/>
      <c r="B10099" s="2"/>
      <c r="C10099" s="2"/>
      <c r="E10099" s="2"/>
      <c r="G10099" s="2"/>
      <c r="H10099" s="6"/>
      <c r="I10099" s="9"/>
      <c r="J10099" s="9"/>
      <c r="K10099" s="9"/>
    </row>
    <row r="10100" spans="1:11" x14ac:dyDescent="0.25">
      <c r="A10100" s="2"/>
      <c r="B10100" s="2"/>
      <c r="C10100" s="2"/>
      <c r="E10100" s="2"/>
      <c r="G10100" s="2"/>
      <c r="H10100" s="6"/>
      <c r="I10100" s="9"/>
      <c r="J10100" s="9"/>
      <c r="K10100" s="9"/>
    </row>
    <row r="10101" spans="1:11" x14ac:dyDescent="0.25">
      <c r="A10101" s="2"/>
      <c r="B10101" s="2"/>
      <c r="C10101" s="2"/>
      <c r="E10101" s="2"/>
      <c r="G10101" s="2"/>
      <c r="H10101" s="6"/>
      <c r="I10101" s="9"/>
      <c r="J10101" s="9"/>
      <c r="K10101" s="9"/>
    </row>
    <row r="10102" spans="1:11" x14ac:dyDescent="0.25">
      <c r="A10102" s="2"/>
      <c r="B10102" s="2"/>
      <c r="C10102" s="2"/>
      <c r="E10102" s="2"/>
      <c r="G10102" s="2"/>
      <c r="H10102" s="6"/>
      <c r="I10102" s="9"/>
      <c r="J10102" s="9"/>
      <c r="K10102" s="9"/>
    </row>
    <row r="10103" spans="1:11" x14ac:dyDescent="0.25">
      <c r="A10103" s="2"/>
      <c r="B10103" s="2"/>
      <c r="C10103" s="2"/>
      <c r="E10103" s="2"/>
      <c r="G10103" s="2"/>
      <c r="H10103" s="6"/>
      <c r="I10103" s="9"/>
      <c r="J10103" s="9"/>
      <c r="K10103" s="9"/>
    </row>
    <row r="10104" spans="1:11" x14ac:dyDescent="0.25">
      <c r="A10104" s="2"/>
      <c r="B10104" s="2"/>
      <c r="C10104" s="2"/>
      <c r="E10104" s="2"/>
      <c r="G10104" s="2"/>
      <c r="H10104" s="6"/>
      <c r="I10104" s="9"/>
      <c r="J10104" s="9"/>
      <c r="K10104" s="9"/>
    </row>
    <row r="10105" spans="1:11" x14ac:dyDescent="0.25">
      <c r="A10105" s="2"/>
      <c r="B10105" s="2"/>
      <c r="C10105" s="2"/>
      <c r="E10105" s="2"/>
      <c r="G10105" s="2"/>
      <c r="H10105" s="6"/>
      <c r="I10105" s="9"/>
      <c r="J10105" s="9"/>
      <c r="K10105" s="9"/>
    </row>
    <row r="10106" spans="1:11" x14ac:dyDescent="0.25">
      <c r="A10106" s="2"/>
      <c r="B10106" s="2"/>
      <c r="C10106" s="2"/>
      <c r="E10106" s="2"/>
      <c r="G10106" s="2"/>
      <c r="H10106" s="6"/>
      <c r="I10106" s="9"/>
      <c r="J10106" s="9"/>
      <c r="K10106" s="9"/>
    </row>
    <row r="10107" spans="1:11" x14ac:dyDescent="0.25">
      <c r="A10107" s="2"/>
      <c r="B10107" s="2"/>
      <c r="C10107" s="2"/>
      <c r="E10107" s="2"/>
      <c r="G10107" s="2"/>
      <c r="H10107" s="6"/>
      <c r="I10107" s="9"/>
      <c r="J10107" s="9"/>
      <c r="K10107" s="9"/>
    </row>
    <row r="10108" spans="1:11" x14ac:dyDescent="0.25">
      <c r="A10108" s="2"/>
      <c r="B10108" s="2"/>
      <c r="C10108" s="2"/>
      <c r="E10108" s="2"/>
      <c r="G10108" s="2"/>
      <c r="H10108" s="6"/>
      <c r="I10108" s="9"/>
      <c r="J10108" s="9"/>
      <c r="K10108" s="9"/>
    </row>
    <row r="10109" spans="1:11" x14ac:dyDescent="0.25">
      <c r="A10109" s="2"/>
      <c r="B10109" s="2"/>
      <c r="C10109" s="2"/>
      <c r="E10109" s="2"/>
      <c r="G10109" s="2"/>
      <c r="H10109" s="6"/>
      <c r="I10109" s="9"/>
      <c r="J10109" s="9"/>
      <c r="K10109" s="9"/>
    </row>
    <row r="10110" spans="1:11" x14ac:dyDescent="0.25">
      <c r="A10110" s="2"/>
      <c r="B10110" s="2"/>
      <c r="C10110" s="2"/>
      <c r="E10110" s="2"/>
      <c r="G10110" s="2"/>
      <c r="H10110" s="6"/>
      <c r="I10110" s="9"/>
      <c r="J10110" s="9"/>
      <c r="K10110" s="9"/>
    </row>
    <row r="10111" spans="1:11" x14ac:dyDescent="0.25">
      <c r="A10111" s="2"/>
      <c r="B10111" s="2"/>
      <c r="C10111" s="2"/>
      <c r="E10111" s="2"/>
      <c r="G10111" s="2"/>
      <c r="H10111" s="6"/>
      <c r="I10111" s="9"/>
      <c r="J10111" s="9"/>
      <c r="K10111" s="9"/>
    </row>
    <row r="10112" spans="1:11" x14ac:dyDescent="0.25">
      <c r="A10112" s="2"/>
      <c r="B10112" s="2"/>
      <c r="C10112" s="2"/>
      <c r="E10112" s="2"/>
      <c r="G10112" s="2"/>
      <c r="H10112" s="6"/>
      <c r="I10112" s="9"/>
      <c r="J10112" s="9"/>
      <c r="K10112" s="9"/>
    </row>
    <row r="10113" spans="1:11" x14ac:dyDescent="0.25">
      <c r="A10113" s="2"/>
      <c r="B10113" s="2"/>
      <c r="C10113" s="2"/>
      <c r="E10113" s="2"/>
      <c r="G10113" s="2"/>
      <c r="H10113" s="6"/>
      <c r="I10113" s="9"/>
      <c r="J10113" s="9"/>
      <c r="K10113" s="9"/>
    </row>
    <row r="10114" spans="1:11" x14ac:dyDescent="0.25">
      <c r="A10114" s="2"/>
      <c r="B10114" s="2"/>
      <c r="C10114" s="2"/>
      <c r="E10114" s="2"/>
      <c r="G10114" s="2"/>
      <c r="H10114" s="6"/>
      <c r="I10114" s="9"/>
      <c r="J10114" s="9"/>
      <c r="K10114" s="9"/>
    </row>
    <row r="10115" spans="1:11" x14ac:dyDescent="0.25">
      <c r="A10115" s="2"/>
      <c r="B10115" s="2"/>
      <c r="C10115" s="2"/>
      <c r="E10115" s="2"/>
      <c r="G10115" s="2"/>
      <c r="H10115" s="6"/>
      <c r="I10115" s="9"/>
      <c r="J10115" s="9"/>
      <c r="K10115" s="9"/>
    </row>
    <row r="10116" spans="1:11" x14ac:dyDescent="0.25">
      <c r="A10116" s="2"/>
      <c r="B10116" s="2"/>
      <c r="C10116" s="2"/>
      <c r="E10116" s="2"/>
      <c r="G10116" s="2"/>
      <c r="H10116" s="6"/>
      <c r="I10116" s="9"/>
      <c r="J10116" s="9"/>
      <c r="K10116" s="9"/>
    </row>
    <row r="10117" spans="1:11" x14ac:dyDescent="0.25">
      <c r="A10117" s="2"/>
      <c r="B10117" s="2"/>
      <c r="C10117" s="2"/>
      <c r="E10117" s="2"/>
      <c r="G10117" s="2"/>
      <c r="H10117" s="6"/>
      <c r="I10117" s="9"/>
      <c r="J10117" s="9"/>
      <c r="K10117" s="9"/>
    </row>
    <row r="10118" spans="1:11" x14ac:dyDescent="0.25">
      <c r="A10118" s="2"/>
      <c r="B10118" s="2"/>
      <c r="C10118" s="2"/>
      <c r="E10118" s="2"/>
      <c r="G10118" s="2"/>
      <c r="H10118" s="6"/>
      <c r="I10118" s="9"/>
      <c r="J10118" s="9"/>
      <c r="K10118" s="9"/>
    </row>
    <row r="10119" spans="1:11" x14ac:dyDescent="0.25">
      <c r="A10119" s="2"/>
      <c r="B10119" s="2"/>
      <c r="C10119" s="2"/>
      <c r="E10119" s="2"/>
      <c r="G10119" s="2"/>
      <c r="H10119" s="6"/>
      <c r="I10119" s="9"/>
      <c r="J10119" s="9"/>
      <c r="K10119" s="9"/>
    </row>
    <row r="10120" spans="1:11" x14ac:dyDescent="0.25">
      <c r="A10120" s="2"/>
      <c r="B10120" s="2"/>
      <c r="C10120" s="2"/>
      <c r="E10120" s="2"/>
      <c r="G10120" s="2"/>
      <c r="H10120" s="6"/>
      <c r="I10120" s="9"/>
      <c r="J10120" s="9"/>
      <c r="K10120" s="9"/>
    </row>
    <row r="10121" spans="1:11" x14ac:dyDescent="0.25">
      <c r="A10121" s="2"/>
      <c r="B10121" s="2"/>
      <c r="C10121" s="2"/>
      <c r="E10121" s="2"/>
      <c r="G10121" s="2"/>
      <c r="H10121" s="6"/>
      <c r="I10121" s="9"/>
      <c r="J10121" s="9"/>
      <c r="K10121" s="9"/>
    </row>
    <row r="10122" spans="1:11" x14ac:dyDescent="0.25">
      <c r="A10122" s="2"/>
      <c r="B10122" s="2"/>
      <c r="C10122" s="2"/>
      <c r="E10122" s="2"/>
      <c r="G10122" s="2"/>
      <c r="H10122" s="6"/>
      <c r="I10122" s="9"/>
      <c r="J10122" s="9"/>
      <c r="K10122" s="9"/>
    </row>
    <row r="10123" spans="1:11" x14ac:dyDescent="0.25">
      <c r="A10123" s="2"/>
      <c r="B10123" s="2"/>
      <c r="C10123" s="2"/>
      <c r="E10123" s="2"/>
      <c r="G10123" s="2"/>
      <c r="H10123" s="6"/>
      <c r="I10123" s="9"/>
      <c r="J10123" s="9"/>
      <c r="K10123" s="9"/>
    </row>
    <row r="10124" spans="1:11" x14ac:dyDescent="0.25">
      <c r="A10124" s="2"/>
      <c r="B10124" s="2"/>
      <c r="C10124" s="2"/>
      <c r="E10124" s="2"/>
      <c r="G10124" s="2"/>
      <c r="H10124" s="6"/>
      <c r="I10124" s="9"/>
      <c r="J10124" s="9"/>
      <c r="K10124" s="9"/>
    </row>
    <row r="10125" spans="1:11" x14ac:dyDescent="0.25">
      <c r="A10125" s="2"/>
      <c r="B10125" s="2"/>
      <c r="C10125" s="2"/>
      <c r="E10125" s="2"/>
      <c r="G10125" s="2"/>
      <c r="H10125" s="6"/>
      <c r="I10125" s="9"/>
      <c r="J10125" s="9"/>
      <c r="K10125" s="9"/>
    </row>
    <row r="10126" spans="1:11" x14ac:dyDescent="0.25">
      <c r="A10126" s="2"/>
      <c r="B10126" s="2"/>
      <c r="C10126" s="2"/>
      <c r="E10126" s="2"/>
      <c r="G10126" s="2"/>
      <c r="H10126" s="6"/>
      <c r="I10126" s="9"/>
      <c r="J10126" s="9"/>
      <c r="K10126" s="9"/>
    </row>
    <row r="10127" spans="1:11" x14ac:dyDescent="0.25">
      <c r="A10127" s="2"/>
      <c r="B10127" s="2"/>
      <c r="C10127" s="2"/>
      <c r="E10127" s="2"/>
      <c r="G10127" s="2"/>
      <c r="H10127" s="6"/>
      <c r="I10127" s="9"/>
      <c r="J10127" s="9"/>
      <c r="K10127" s="9"/>
    </row>
    <row r="10128" spans="1:11" x14ac:dyDescent="0.25">
      <c r="A10128" s="2"/>
      <c r="B10128" s="2"/>
      <c r="C10128" s="2"/>
      <c r="E10128" s="2"/>
      <c r="G10128" s="2"/>
      <c r="H10128" s="6"/>
      <c r="I10128" s="9"/>
      <c r="J10128" s="9"/>
      <c r="K10128" s="9"/>
    </row>
    <row r="10129" spans="1:11" x14ac:dyDescent="0.25">
      <c r="A10129" s="2"/>
      <c r="B10129" s="2"/>
      <c r="C10129" s="2"/>
      <c r="E10129" s="2"/>
      <c r="G10129" s="2"/>
      <c r="H10129" s="6"/>
      <c r="I10129" s="9"/>
      <c r="J10129" s="9"/>
      <c r="K10129" s="9"/>
    </row>
    <row r="10130" spans="1:11" x14ac:dyDescent="0.25">
      <c r="A10130" s="2"/>
      <c r="B10130" s="2"/>
      <c r="C10130" s="2"/>
      <c r="E10130" s="2"/>
      <c r="G10130" s="2"/>
      <c r="H10130" s="6"/>
      <c r="I10130" s="9"/>
      <c r="J10130" s="9"/>
      <c r="K10130" s="9"/>
    </row>
    <row r="10131" spans="1:11" x14ac:dyDescent="0.25">
      <c r="A10131" s="2"/>
      <c r="B10131" s="2"/>
      <c r="C10131" s="2"/>
      <c r="E10131" s="2"/>
      <c r="G10131" s="2"/>
      <c r="H10131" s="6"/>
      <c r="I10131" s="9"/>
      <c r="J10131" s="9"/>
      <c r="K10131" s="9"/>
    </row>
    <row r="10132" spans="1:11" x14ac:dyDescent="0.25">
      <c r="A10132" s="2"/>
      <c r="B10132" s="2"/>
      <c r="C10132" s="2"/>
      <c r="E10132" s="2"/>
      <c r="G10132" s="2"/>
      <c r="H10132" s="6"/>
      <c r="I10132" s="9"/>
      <c r="J10132" s="9"/>
      <c r="K10132" s="9"/>
    </row>
    <row r="10133" spans="1:11" x14ac:dyDescent="0.25">
      <c r="A10133" s="2"/>
      <c r="B10133" s="2"/>
      <c r="C10133" s="2"/>
      <c r="E10133" s="2"/>
      <c r="G10133" s="2"/>
      <c r="H10133" s="6"/>
      <c r="I10133" s="9"/>
      <c r="J10133" s="9"/>
      <c r="K10133" s="9"/>
    </row>
    <row r="10134" spans="1:11" x14ac:dyDescent="0.25">
      <c r="A10134" s="2"/>
      <c r="B10134" s="2"/>
      <c r="C10134" s="2"/>
      <c r="E10134" s="2"/>
      <c r="G10134" s="2"/>
      <c r="H10134" s="6"/>
      <c r="I10134" s="9"/>
      <c r="J10134" s="9"/>
      <c r="K10134" s="9"/>
    </row>
    <row r="10135" spans="1:11" x14ac:dyDescent="0.25">
      <c r="A10135" s="2"/>
      <c r="B10135" s="2"/>
      <c r="C10135" s="2"/>
      <c r="E10135" s="2"/>
      <c r="G10135" s="2"/>
      <c r="H10135" s="6"/>
      <c r="I10135" s="9"/>
      <c r="J10135" s="9"/>
      <c r="K10135" s="9"/>
    </row>
    <row r="10136" spans="1:11" x14ac:dyDescent="0.25">
      <c r="A10136" s="2"/>
      <c r="B10136" s="2"/>
      <c r="C10136" s="2"/>
      <c r="E10136" s="2"/>
      <c r="G10136" s="2"/>
      <c r="H10136" s="6"/>
      <c r="I10136" s="9"/>
      <c r="J10136" s="9"/>
      <c r="K10136" s="9"/>
    </row>
    <row r="10137" spans="1:11" x14ac:dyDescent="0.25">
      <c r="A10137" s="2"/>
      <c r="B10137" s="2"/>
      <c r="C10137" s="2"/>
      <c r="E10137" s="2"/>
      <c r="G10137" s="2"/>
      <c r="H10137" s="6"/>
      <c r="I10137" s="9"/>
      <c r="J10137" s="9"/>
      <c r="K10137" s="9"/>
    </row>
    <row r="10138" spans="1:11" x14ac:dyDescent="0.25">
      <c r="A10138" s="2"/>
      <c r="B10138" s="2"/>
      <c r="C10138" s="2"/>
      <c r="E10138" s="2"/>
      <c r="G10138" s="2"/>
      <c r="H10138" s="6"/>
      <c r="I10138" s="9"/>
      <c r="J10138" s="9"/>
      <c r="K10138" s="9"/>
    </row>
    <row r="10139" spans="1:11" x14ac:dyDescent="0.25">
      <c r="A10139" s="2"/>
      <c r="B10139" s="2"/>
      <c r="C10139" s="2"/>
      <c r="E10139" s="2"/>
      <c r="G10139" s="2"/>
      <c r="H10139" s="6"/>
      <c r="I10139" s="9"/>
      <c r="J10139" s="9"/>
      <c r="K10139" s="9"/>
    </row>
    <row r="10140" spans="1:11" x14ac:dyDescent="0.25">
      <c r="A10140" s="2"/>
      <c r="B10140" s="2"/>
      <c r="C10140" s="2"/>
      <c r="E10140" s="2"/>
      <c r="G10140" s="2"/>
      <c r="H10140" s="6"/>
      <c r="I10140" s="9"/>
      <c r="J10140" s="9"/>
      <c r="K10140" s="9"/>
    </row>
    <row r="10141" spans="1:11" x14ac:dyDescent="0.25">
      <c r="A10141" s="2"/>
      <c r="B10141" s="2"/>
      <c r="C10141" s="2"/>
      <c r="E10141" s="2"/>
      <c r="G10141" s="2"/>
      <c r="H10141" s="6"/>
      <c r="I10141" s="9"/>
      <c r="J10141" s="9"/>
      <c r="K10141" s="9"/>
    </row>
    <row r="10142" spans="1:11" x14ac:dyDescent="0.25">
      <c r="A10142" s="2"/>
      <c r="B10142" s="2"/>
      <c r="C10142" s="2"/>
      <c r="E10142" s="2"/>
      <c r="G10142" s="2"/>
      <c r="H10142" s="6"/>
      <c r="I10142" s="9"/>
      <c r="J10142" s="9"/>
      <c r="K10142" s="9"/>
    </row>
    <row r="10143" spans="1:11" x14ac:dyDescent="0.25">
      <c r="A10143" s="2"/>
      <c r="B10143" s="2"/>
      <c r="C10143" s="2"/>
      <c r="E10143" s="2"/>
      <c r="G10143" s="2"/>
      <c r="H10143" s="6"/>
      <c r="I10143" s="9"/>
      <c r="J10143" s="9"/>
      <c r="K10143" s="9"/>
    </row>
    <row r="10144" spans="1:11" x14ac:dyDescent="0.25">
      <c r="A10144" s="2"/>
      <c r="B10144" s="2"/>
      <c r="C10144" s="2"/>
      <c r="E10144" s="2"/>
      <c r="G10144" s="2"/>
      <c r="H10144" s="6"/>
      <c r="I10144" s="9"/>
      <c r="J10144" s="9"/>
      <c r="K10144" s="9"/>
    </row>
    <row r="10145" spans="1:11" x14ac:dyDescent="0.25">
      <c r="A10145" s="2"/>
      <c r="B10145" s="2"/>
      <c r="C10145" s="2"/>
      <c r="E10145" s="2"/>
      <c r="G10145" s="2"/>
      <c r="H10145" s="6"/>
      <c r="I10145" s="9"/>
      <c r="J10145" s="9"/>
      <c r="K10145" s="9"/>
    </row>
    <row r="10146" spans="1:11" x14ac:dyDescent="0.25">
      <c r="A10146" s="2"/>
      <c r="B10146" s="2"/>
      <c r="C10146" s="2"/>
      <c r="E10146" s="2"/>
      <c r="G10146" s="2"/>
      <c r="H10146" s="6"/>
      <c r="I10146" s="9"/>
      <c r="J10146" s="9"/>
      <c r="K10146" s="9"/>
    </row>
    <row r="10147" spans="1:11" x14ac:dyDescent="0.25">
      <c r="A10147" s="2"/>
      <c r="B10147" s="2"/>
      <c r="C10147" s="2"/>
      <c r="E10147" s="2"/>
      <c r="G10147" s="2"/>
      <c r="H10147" s="6"/>
      <c r="I10147" s="9"/>
      <c r="J10147" s="9"/>
      <c r="K10147" s="9"/>
    </row>
    <row r="10148" spans="1:11" x14ac:dyDescent="0.25">
      <c r="A10148" s="2"/>
      <c r="B10148" s="2"/>
      <c r="C10148" s="2"/>
      <c r="E10148" s="2"/>
      <c r="G10148" s="2"/>
      <c r="H10148" s="6"/>
      <c r="I10148" s="9"/>
      <c r="J10148" s="9"/>
      <c r="K10148" s="9"/>
    </row>
    <row r="10149" spans="1:11" x14ac:dyDescent="0.25">
      <c r="A10149" s="2"/>
      <c r="B10149" s="2"/>
      <c r="C10149" s="2"/>
      <c r="E10149" s="2"/>
      <c r="G10149" s="2"/>
      <c r="H10149" s="6"/>
      <c r="I10149" s="9"/>
      <c r="J10149" s="9"/>
      <c r="K10149" s="9"/>
    </row>
    <row r="10150" spans="1:11" x14ac:dyDescent="0.25">
      <c r="A10150" s="2"/>
      <c r="B10150" s="2"/>
      <c r="C10150" s="2"/>
      <c r="E10150" s="2"/>
      <c r="G10150" s="2"/>
      <c r="H10150" s="6"/>
      <c r="I10150" s="9"/>
      <c r="J10150" s="9"/>
      <c r="K10150" s="9"/>
    </row>
    <row r="10151" spans="1:11" x14ac:dyDescent="0.25">
      <c r="A10151" s="2"/>
      <c r="B10151" s="2"/>
      <c r="C10151" s="2"/>
      <c r="E10151" s="2"/>
      <c r="G10151" s="2"/>
      <c r="H10151" s="6"/>
      <c r="I10151" s="9"/>
      <c r="J10151" s="9"/>
      <c r="K10151" s="9"/>
    </row>
    <row r="10152" spans="1:11" x14ac:dyDescent="0.25">
      <c r="A10152" s="2"/>
      <c r="B10152" s="2"/>
      <c r="C10152" s="2"/>
      <c r="E10152" s="2"/>
      <c r="G10152" s="2"/>
      <c r="H10152" s="6"/>
      <c r="I10152" s="9"/>
      <c r="J10152" s="9"/>
      <c r="K10152" s="9"/>
    </row>
    <row r="10153" spans="1:11" x14ac:dyDescent="0.25">
      <c r="A10153" s="2"/>
      <c r="B10153" s="2"/>
      <c r="C10153" s="2"/>
      <c r="E10153" s="2"/>
      <c r="G10153" s="2"/>
      <c r="H10153" s="6"/>
      <c r="I10153" s="9"/>
      <c r="J10153" s="9"/>
      <c r="K10153" s="9"/>
    </row>
    <row r="10154" spans="1:11" x14ac:dyDescent="0.25">
      <c r="A10154" s="2"/>
      <c r="B10154" s="2"/>
      <c r="C10154" s="2"/>
      <c r="E10154" s="2"/>
      <c r="G10154" s="2"/>
      <c r="H10154" s="6"/>
      <c r="I10154" s="9"/>
      <c r="J10154" s="9"/>
      <c r="K10154" s="9"/>
    </row>
    <row r="10155" spans="1:11" x14ac:dyDescent="0.25">
      <c r="A10155" s="2"/>
      <c r="B10155" s="2"/>
      <c r="C10155" s="2"/>
      <c r="E10155" s="2"/>
      <c r="G10155" s="2"/>
      <c r="H10155" s="6"/>
      <c r="I10155" s="9"/>
      <c r="J10155" s="9"/>
      <c r="K10155" s="9"/>
    </row>
    <row r="10156" spans="1:11" x14ac:dyDescent="0.25">
      <c r="A10156" s="2"/>
      <c r="B10156" s="2"/>
      <c r="C10156" s="2"/>
      <c r="E10156" s="2"/>
      <c r="G10156" s="2"/>
      <c r="H10156" s="6"/>
      <c r="I10156" s="9"/>
      <c r="J10156" s="9"/>
      <c r="K10156" s="9"/>
    </row>
    <row r="10157" spans="1:11" x14ac:dyDescent="0.25">
      <c r="A10157" s="2"/>
      <c r="B10157" s="2"/>
      <c r="C10157" s="2"/>
      <c r="E10157" s="2"/>
      <c r="G10157" s="2"/>
      <c r="H10157" s="6"/>
      <c r="I10157" s="9"/>
      <c r="J10157" s="9"/>
      <c r="K10157" s="9"/>
    </row>
    <row r="10158" spans="1:11" x14ac:dyDescent="0.25">
      <c r="A10158" s="2"/>
      <c r="B10158" s="2"/>
      <c r="C10158" s="2"/>
      <c r="E10158" s="2"/>
      <c r="G10158" s="2"/>
      <c r="H10158" s="6"/>
      <c r="I10158" s="9"/>
      <c r="J10158" s="9"/>
      <c r="K10158" s="9"/>
    </row>
    <row r="10159" spans="1:11" x14ac:dyDescent="0.25">
      <c r="A10159" s="2"/>
      <c r="B10159" s="2"/>
      <c r="C10159" s="2"/>
      <c r="E10159" s="2"/>
      <c r="G10159" s="2"/>
      <c r="H10159" s="6"/>
      <c r="I10159" s="9"/>
      <c r="J10159" s="9"/>
      <c r="K10159" s="9"/>
    </row>
    <row r="10160" spans="1:11" x14ac:dyDescent="0.25">
      <c r="A10160" s="2"/>
      <c r="B10160" s="2"/>
      <c r="C10160" s="2"/>
      <c r="E10160" s="2"/>
      <c r="G10160" s="2"/>
      <c r="H10160" s="6"/>
      <c r="I10160" s="9"/>
      <c r="J10160" s="9"/>
      <c r="K10160" s="9"/>
    </row>
    <row r="10161" spans="1:11" x14ac:dyDescent="0.25">
      <c r="A10161" s="2"/>
      <c r="B10161" s="2"/>
      <c r="C10161" s="2"/>
      <c r="E10161" s="2"/>
      <c r="G10161" s="2"/>
      <c r="H10161" s="6"/>
      <c r="I10161" s="9"/>
      <c r="J10161" s="9"/>
      <c r="K10161" s="9"/>
    </row>
    <row r="10162" spans="1:11" x14ac:dyDescent="0.25">
      <c r="A10162" s="2"/>
      <c r="B10162" s="2"/>
      <c r="C10162" s="2"/>
      <c r="E10162" s="2"/>
      <c r="G10162" s="2"/>
      <c r="H10162" s="6"/>
      <c r="I10162" s="9"/>
      <c r="J10162" s="9"/>
      <c r="K10162" s="9"/>
    </row>
    <row r="10163" spans="1:11" x14ac:dyDescent="0.25">
      <c r="A10163" s="2"/>
      <c r="B10163" s="2"/>
      <c r="C10163" s="2"/>
      <c r="E10163" s="2"/>
      <c r="G10163" s="2"/>
      <c r="H10163" s="6"/>
      <c r="I10163" s="9"/>
      <c r="J10163" s="9"/>
      <c r="K10163" s="9"/>
    </row>
    <row r="10164" spans="1:11" x14ac:dyDescent="0.25">
      <c r="A10164" s="2"/>
      <c r="B10164" s="2"/>
      <c r="C10164" s="2"/>
      <c r="E10164" s="2"/>
      <c r="G10164" s="2"/>
      <c r="H10164" s="6"/>
      <c r="I10164" s="9"/>
      <c r="J10164" s="9"/>
      <c r="K10164" s="9"/>
    </row>
    <row r="10165" spans="1:11" x14ac:dyDescent="0.25">
      <c r="A10165" s="2"/>
      <c r="B10165" s="2"/>
      <c r="C10165" s="2"/>
      <c r="E10165" s="2"/>
      <c r="G10165" s="2"/>
      <c r="H10165" s="6"/>
      <c r="I10165" s="9"/>
      <c r="J10165" s="9"/>
      <c r="K10165" s="9"/>
    </row>
    <row r="10166" spans="1:11" x14ac:dyDescent="0.25">
      <c r="A10166" s="2"/>
      <c r="B10166" s="2"/>
      <c r="C10166" s="2"/>
      <c r="E10166" s="2"/>
      <c r="G10166" s="2"/>
      <c r="H10166" s="6"/>
      <c r="I10166" s="9"/>
      <c r="J10166" s="9"/>
      <c r="K10166" s="9"/>
    </row>
    <row r="10167" spans="1:11" x14ac:dyDescent="0.25">
      <c r="A10167" s="2"/>
      <c r="B10167" s="2"/>
      <c r="C10167" s="2"/>
      <c r="E10167" s="2"/>
      <c r="G10167" s="2"/>
      <c r="H10167" s="6"/>
      <c r="I10167" s="9"/>
      <c r="J10167" s="9"/>
      <c r="K10167" s="9"/>
    </row>
    <row r="10168" spans="1:11" x14ac:dyDescent="0.25">
      <c r="A10168" s="2"/>
      <c r="B10168" s="2"/>
      <c r="C10168" s="2"/>
      <c r="E10168" s="2"/>
      <c r="G10168" s="2"/>
      <c r="H10168" s="6"/>
      <c r="I10168" s="9"/>
      <c r="J10168" s="9"/>
      <c r="K10168" s="9"/>
    </row>
    <row r="10169" spans="1:11" x14ac:dyDescent="0.25">
      <c r="A10169" s="2"/>
      <c r="B10169" s="2"/>
      <c r="C10169" s="2"/>
      <c r="E10169" s="2"/>
      <c r="G10169" s="2"/>
      <c r="H10169" s="6"/>
      <c r="I10169" s="9"/>
      <c r="J10169" s="9"/>
      <c r="K10169" s="9"/>
    </row>
    <row r="10170" spans="1:11" x14ac:dyDescent="0.25">
      <c r="A10170" s="2"/>
      <c r="B10170" s="2"/>
      <c r="C10170" s="2"/>
      <c r="E10170" s="2"/>
      <c r="G10170" s="2"/>
      <c r="H10170" s="6"/>
      <c r="I10170" s="9"/>
      <c r="J10170" s="9"/>
      <c r="K10170" s="9"/>
    </row>
    <row r="10171" spans="1:11" x14ac:dyDescent="0.25">
      <c r="A10171" s="2"/>
      <c r="B10171" s="2"/>
      <c r="C10171" s="2"/>
      <c r="E10171" s="2"/>
      <c r="G10171" s="2"/>
      <c r="H10171" s="6"/>
      <c r="I10171" s="9"/>
      <c r="J10171" s="9"/>
      <c r="K10171" s="9"/>
    </row>
    <row r="10172" spans="1:11" x14ac:dyDescent="0.25">
      <c r="A10172" s="2"/>
      <c r="B10172" s="2"/>
      <c r="C10172" s="2"/>
      <c r="E10172" s="2"/>
      <c r="G10172" s="2"/>
      <c r="H10172" s="6"/>
      <c r="I10172" s="9"/>
      <c r="J10172" s="9"/>
      <c r="K10172" s="9"/>
    </row>
    <row r="10173" spans="1:11" x14ac:dyDescent="0.25">
      <c r="A10173" s="2"/>
      <c r="B10173" s="2"/>
      <c r="C10173" s="2"/>
      <c r="E10173" s="2"/>
      <c r="G10173" s="2"/>
      <c r="H10173" s="6"/>
      <c r="I10173" s="9"/>
      <c r="J10173" s="9"/>
      <c r="K10173" s="9"/>
    </row>
    <row r="10174" spans="1:11" x14ac:dyDescent="0.25">
      <c r="A10174" s="2"/>
      <c r="B10174" s="2"/>
      <c r="C10174" s="2"/>
      <c r="E10174" s="2"/>
      <c r="G10174" s="2"/>
      <c r="H10174" s="6"/>
      <c r="I10174" s="9"/>
      <c r="J10174" s="9"/>
      <c r="K10174" s="9"/>
    </row>
    <row r="10175" spans="1:11" x14ac:dyDescent="0.25">
      <c r="A10175" s="2"/>
      <c r="B10175" s="2"/>
      <c r="C10175" s="2"/>
      <c r="E10175" s="2"/>
      <c r="G10175" s="2"/>
      <c r="H10175" s="6"/>
      <c r="I10175" s="9"/>
      <c r="J10175" s="9"/>
      <c r="K10175" s="9"/>
    </row>
    <row r="10176" spans="1:11" x14ac:dyDescent="0.25">
      <c r="A10176" s="2"/>
      <c r="B10176" s="2"/>
      <c r="C10176" s="2"/>
      <c r="E10176" s="2"/>
      <c r="G10176" s="2"/>
      <c r="H10176" s="6"/>
      <c r="I10176" s="9"/>
      <c r="J10176" s="9"/>
      <c r="K10176" s="9"/>
    </row>
    <row r="10177" spans="1:11" x14ac:dyDescent="0.25">
      <c r="A10177" s="2"/>
      <c r="B10177" s="2"/>
      <c r="C10177" s="2"/>
      <c r="E10177" s="2"/>
      <c r="G10177" s="2"/>
      <c r="H10177" s="6"/>
      <c r="I10177" s="9"/>
      <c r="J10177" s="9"/>
      <c r="K10177" s="9"/>
    </row>
    <row r="10178" spans="1:11" x14ac:dyDescent="0.25">
      <c r="A10178" s="2"/>
      <c r="B10178" s="2"/>
      <c r="C10178" s="2"/>
      <c r="E10178" s="2"/>
      <c r="G10178" s="2"/>
      <c r="H10178" s="6"/>
      <c r="I10178" s="9"/>
      <c r="J10178" s="9"/>
      <c r="K10178" s="9"/>
    </row>
    <row r="10179" spans="1:11" x14ac:dyDescent="0.25">
      <c r="A10179" s="2"/>
      <c r="B10179" s="2"/>
      <c r="C10179" s="2"/>
      <c r="E10179" s="2"/>
      <c r="G10179" s="2"/>
      <c r="H10179" s="6"/>
      <c r="I10179" s="9"/>
      <c r="J10179" s="9"/>
      <c r="K10179" s="9"/>
    </row>
    <row r="10180" spans="1:11" x14ac:dyDescent="0.25">
      <c r="A10180" s="2"/>
      <c r="B10180" s="2"/>
      <c r="C10180" s="2"/>
      <c r="E10180" s="2"/>
      <c r="G10180" s="2"/>
      <c r="H10180" s="6"/>
      <c r="I10180" s="9"/>
      <c r="J10180" s="9"/>
      <c r="K10180" s="9"/>
    </row>
    <row r="10181" spans="1:11" x14ac:dyDescent="0.25">
      <c r="A10181" s="2"/>
      <c r="B10181" s="2"/>
      <c r="C10181" s="2"/>
      <c r="E10181" s="2"/>
      <c r="G10181" s="2"/>
      <c r="H10181" s="6"/>
      <c r="I10181" s="9"/>
      <c r="J10181" s="9"/>
      <c r="K10181" s="9"/>
    </row>
    <row r="10182" spans="1:11" x14ac:dyDescent="0.25">
      <c r="A10182" s="2"/>
      <c r="B10182" s="2"/>
      <c r="C10182" s="2"/>
      <c r="E10182" s="2"/>
      <c r="G10182" s="2"/>
      <c r="H10182" s="6"/>
      <c r="I10182" s="9"/>
      <c r="J10182" s="9"/>
      <c r="K10182" s="9"/>
    </row>
    <row r="10183" spans="1:11" x14ac:dyDescent="0.25">
      <c r="A10183" s="2"/>
      <c r="B10183" s="2"/>
      <c r="C10183" s="2"/>
      <c r="E10183" s="2"/>
      <c r="G10183" s="2"/>
      <c r="H10183" s="6"/>
      <c r="I10183" s="9"/>
      <c r="J10183" s="9"/>
      <c r="K10183" s="9"/>
    </row>
    <row r="10184" spans="1:11" x14ac:dyDescent="0.25">
      <c r="A10184" s="2"/>
      <c r="B10184" s="2"/>
      <c r="C10184" s="2"/>
      <c r="E10184" s="2"/>
      <c r="G10184" s="2"/>
      <c r="H10184" s="6"/>
      <c r="I10184" s="9"/>
      <c r="J10184" s="9"/>
      <c r="K10184" s="9"/>
    </row>
    <row r="10185" spans="1:11" x14ac:dyDescent="0.25">
      <c r="A10185" s="2"/>
      <c r="B10185" s="2"/>
      <c r="C10185" s="2"/>
      <c r="E10185" s="2"/>
      <c r="G10185" s="2"/>
      <c r="H10185" s="6"/>
      <c r="I10185" s="9"/>
      <c r="J10185" s="9"/>
      <c r="K10185" s="9"/>
    </row>
    <row r="10186" spans="1:11" x14ac:dyDescent="0.25">
      <c r="A10186" s="2"/>
      <c r="B10186" s="2"/>
      <c r="C10186" s="2"/>
      <c r="E10186" s="2"/>
      <c r="G10186" s="2"/>
      <c r="H10186" s="6"/>
      <c r="I10186" s="9"/>
      <c r="J10186" s="9"/>
      <c r="K10186" s="9"/>
    </row>
    <row r="10187" spans="1:11" x14ac:dyDescent="0.25">
      <c r="A10187" s="2"/>
      <c r="B10187" s="2"/>
      <c r="C10187" s="2"/>
      <c r="E10187" s="2"/>
      <c r="G10187" s="2"/>
      <c r="H10187" s="6"/>
      <c r="I10187" s="9"/>
      <c r="J10187" s="9"/>
      <c r="K10187" s="9"/>
    </row>
    <row r="10188" spans="1:11" x14ac:dyDescent="0.25">
      <c r="A10188" s="2"/>
      <c r="B10188" s="2"/>
      <c r="C10188" s="2"/>
      <c r="E10188" s="2"/>
      <c r="G10188" s="2"/>
      <c r="H10188" s="6"/>
      <c r="I10188" s="9"/>
      <c r="J10188" s="9"/>
      <c r="K10188" s="9"/>
    </row>
    <row r="10189" spans="1:11" x14ac:dyDescent="0.25">
      <c r="A10189" s="2"/>
      <c r="B10189" s="2"/>
      <c r="C10189" s="2"/>
      <c r="E10189" s="2"/>
      <c r="G10189" s="2"/>
      <c r="H10189" s="6"/>
      <c r="I10189" s="9"/>
      <c r="J10189" s="9"/>
      <c r="K10189" s="9"/>
    </row>
    <row r="10190" spans="1:11" x14ac:dyDescent="0.25">
      <c r="A10190" s="2"/>
      <c r="B10190" s="2"/>
      <c r="C10190" s="2"/>
      <c r="E10190" s="2"/>
      <c r="G10190" s="2"/>
      <c r="H10190" s="6"/>
      <c r="I10190" s="9"/>
      <c r="J10190" s="9"/>
      <c r="K10190" s="9"/>
    </row>
    <row r="10191" spans="1:11" x14ac:dyDescent="0.25">
      <c r="A10191" s="2"/>
      <c r="B10191" s="2"/>
      <c r="C10191" s="2"/>
      <c r="E10191" s="2"/>
      <c r="G10191" s="2"/>
      <c r="H10191" s="6"/>
      <c r="I10191" s="9"/>
      <c r="J10191" s="9"/>
      <c r="K10191" s="9"/>
    </row>
    <row r="10192" spans="1:11" x14ac:dyDescent="0.25">
      <c r="A10192" s="2"/>
      <c r="B10192" s="2"/>
      <c r="C10192" s="2"/>
      <c r="E10192" s="2"/>
      <c r="G10192" s="2"/>
      <c r="H10192" s="6"/>
      <c r="I10192" s="9"/>
      <c r="J10192" s="9"/>
      <c r="K10192" s="9"/>
    </row>
    <row r="10193" spans="1:11" x14ac:dyDescent="0.25">
      <c r="A10193" s="2"/>
      <c r="B10193" s="2"/>
      <c r="C10193" s="2"/>
      <c r="E10193" s="2"/>
      <c r="G10193" s="2"/>
      <c r="H10193" s="6"/>
      <c r="I10193" s="9"/>
      <c r="J10193" s="9"/>
      <c r="K10193" s="9"/>
    </row>
    <row r="10194" spans="1:11" x14ac:dyDescent="0.25">
      <c r="A10194" s="2"/>
      <c r="B10194" s="2"/>
      <c r="C10194" s="2"/>
      <c r="E10194" s="2"/>
      <c r="G10194" s="2"/>
      <c r="H10194" s="6"/>
      <c r="I10194" s="9"/>
      <c r="J10194" s="9"/>
      <c r="K10194" s="9"/>
    </row>
    <row r="10195" spans="1:11" x14ac:dyDescent="0.25">
      <c r="A10195" s="2"/>
      <c r="B10195" s="2"/>
      <c r="C10195" s="2"/>
      <c r="E10195" s="2"/>
      <c r="G10195" s="2"/>
      <c r="H10195" s="6"/>
      <c r="I10195" s="9"/>
      <c r="J10195" s="9"/>
      <c r="K10195" s="9"/>
    </row>
    <row r="10196" spans="1:11" x14ac:dyDescent="0.25">
      <c r="A10196" s="2"/>
      <c r="B10196" s="2"/>
      <c r="C10196" s="2"/>
      <c r="E10196" s="2"/>
      <c r="G10196" s="2"/>
      <c r="H10196" s="6"/>
      <c r="I10196" s="9"/>
      <c r="J10196" s="9"/>
      <c r="K10196" s="9"/>
    </row>
    <row r="10197" spans="1:11" x14ac:dyDescent="0.25">
      <c r="A10197" s="2"/>
      <c r="B10197" s="2"/>
      <c r="C10197" s="2"/>
      <c r="E10197" s="2"/>
      <c r="G10197" s="2"/>
      <c r="H10197" s="6"/>
      <c r="I10197" s="9"/>
      <c r="J10197" s="9"/>
      <c r="K10197" s="9"/>
    </row>
    <row r="10198" spans="1:11" x14ac:dyDescent="0.25">
      <c r="A10198" s="2"/>
      <c r="B10198" s="2"/>
      <c r="C10198" s="2"/>
      <c r="E10198" s="2"/>
      <c r="G10198" s="2"/>
      <c r="H10198" s="6"/>
      <c r="I10198" s="9"/>
      <c r="J10198" s="9"/>
      <c r="K10198" s="9"/>
    </row>
    <row r="10199" spans="1:11" x14ac:dyDescent="0.25">
      <c r="A10199" s="2"/>
      <c r="B10199" s="2"/>
      <c r="C10199" s="2"/>
      <c r="E10199" s="2"/>
      <c r="G10199" s="2"/>
      <c r="H10199" s="6"/>
      <c r="I10199" s="9"/>
      <c r="J10199" s="9"/>
      <c r="K10199" s="9"/>
    </row>
    <row r="10200" spans="1:11" x14ac:dyDescent="0.25">
      <c r="A10200" s="2"/>
      <c r="B10200" s="2"/>
      <c r="C10200" s="2"/>
      <c r="E10200" s="2"/>
      <c r="G10200" s="2"/>
      <c r="H10200" s="6"/>
      <c r="I10200" s="9"/>
      <c r="J10200" s="9"/>
      <c r="K10200" s="9"/>
    </row>
    <row r="10201" spans="1:11" x14ac:dyDescent="0.25">
      <c r="A10201" s="2"/>
      <c r="B10201" s="2"/>
      <c r="C10201" s="2"/>
      <c r="E10201" s="2"/>
      <c r="G10201" s="2"/>
      <c r="H10201" s="6"/>
      <c r="I10201" s="9"/>
      <c r="J10201" s="9"/>
      <c r="K10201" s="9"/>
    </row>
    <row r="10202" spans="1:11" x14ac:dyDescent="0.25">
      <c r="A10202" s="2"/>
      <c r="B10202" s="2"/>
      <c r="C10202" s="2"/>
      <c r="E10202" s="2"/>
      <c r="G10202" s="2"/>
      <c r="H10202" s="6"/>
      <c r="I10202" s="9"/>
      <c r="J10202" s="9"/>
      <c r="K10202" s="9"/>
    </row>
    <row r="10203" spans="1:11" x14ac:dyDescent="0.25">
      <c r="A10203" s="2"/>
      <c r="B10203" s="2"/>
      <c r="C10203" s="2"/>
      <c r="E10203" s="2"/>
      <c r="G10203" s="2"/>
      <c r="H10203" s="6"/>
      <c r="I10203" s="9"/>
      <c r="J10203" s="9"/>
      <c r="K10203" s="9"/>
    </row>
    <row r="10204" spans="1:11" x14ac:dyDescent="0.25">
      <c r="A10204" s="2"/>
      <c r="B10204" s="2"/>
      <c r="C10204" s="2"/>
      <c r="E10204" s="2"/>
      <c r="G10204" s="2"/>
      <c r="H10204" s="6"/>
      <c r="I10204" s="9"/>
      <c r="J10204" s="9"/>
      <c r="K10204" s="9"/>
    </row>
    <row r="10205" spans="1:11" x14ac:dyDescent="0.25">
      <c r="A10205" s="2"/>
      <c r="B10205" s="2"/>
      <c r="C10205" s="2"/>
      <c r="E10205" s="2"/>
      <c r="G10205" s="2"/>
      <c r="H10205" s="6"/>
      <c r="I10205" s="9"/>
      <c r="J10205" s="9"/>
      <c r="K10205" s="9"/>
    </row>
    <row r="10206" spans="1:11" x14ac:dyDescent="0.25">
      <c r="A10206" s="2"/>
      <c r="B10206" s="2"/>
      <c r="C10206" s="2"/>
      <c r="E10206" s="2"/>
      <c r="G10206" s="2"/>
      <c r="H10206" s="6"/>
      <c r="I10206" s="9"/>
      <c r="J10206" s="9"/>
      <c r="K10206" s="9"/>
    </row>
    <row r="10207" spans="1:11" x14ac:dyDescent="0.25">
      <c r="A10207" s="2"/>
      <c r="B10207" s="2"/>
      <c r="C10207" s="2"/>
      <c r="E10207" s="2"/>
      <c r="G10207" s="2"/>
      <c r="H10207" s="6"/>
      <c r="I10207" s="9"/>
      <c r="J10207" s="9"/>
      <c r="K10207" s="9"/>
    </row>
    <row r="10208" spans="1:11" x14ac:dyDescent="0.25">
      <c r="A10208" s="2"/>
      <c r="B10208" s="2"/>
      <c r="C10208" s="2"/>
      <c r="E10208" s="2"/>
      <c r="G10208" s="2"/>
      <c r="H10208" s="6"/>
      <c r="I10208" s="9"/>
      <c r="J10208" s="9"/>
      <c r="K10208" s="9"/>
    </row>
    <row r="10209" spans="1:11" x14ac:dyDescent="0.25">
      <c r="A10209" s="2"/>
      <c r="B10209" s="2"/>
      <c r="C10209" s="2"/>
      <c r="E10209" s="2"/>
      <c r="G10209" s="2"/>
      <c r="H10209" s="6"/>
      <c r="I10209" s="9"/>
      <c r="J10209" s="9"/>
      <c r="K10209" s="9"/>
    </row>
    <row r="10210" spans="1:11" x14ac:dyDescent="0.25">
      <c r="A10210" s="2"/>
      <c r="B10210" s="2"/>
      <c r="C10210" s="2"/>
      <c r="E10210" s="2"/>
      <c r="G10210" s="2"/>
      <c r="H10210" s="6"/>
      <c r="I10210" s="9"/>
      <c r="J10210" s="9"/>
      <c r="K10210" s="9"/>
    </row>
    <row r="10211" spans="1:11" x14ac:dyDescent="0.25">
      <c r="A10211" s="2"/>
      <c r="B10211" s="2"/>
      <c r="C10211" s="2"/>
      <c r="E10211" s="2"/>
      <c r="G10211" s="2"/>
      <c r="H10211" s="6"/>
      <c r="I10211" s="9"/>
      <c r="J10211" s="9"/>
      <c r="K10211" s="9"/>
    </row>
    <row r="10212" spans="1:11" x14ac:dyDescent="0.25">
      <c r="A10212" s="2"/>
      <c r="B10212" s="2"/>
      <c r="C10212" s="2"/>
      <c r="E10212" s="2"/>
      <c r="G10212" s="2"/>
      <c r="H10212" s="6"/>
      <c r="I10212" s="9"/>
      <c r="J10212" s="9"/>
      <c r="K10212" s="9"/>
    </row>
    <row r="10213" spans="1:11" x14ac:dyDescent="0.25">
      <c r="A10213" s="2"/>
      <c r="B10213" s="2"/>
      <c r="C10213" s="2"/>
      <c r="E10213" s="2"/>
      <c r="G10213" s="2"/>
      <c r="H10213" s="6"/>
      <c r="I10213" s="9"/>
      <c r="J10213" s="9"/>
      <c r="K10213" s="9"/>
    </row>
    <row r="10214" spans="1:11" x14ac:dyDescent="0.25">
      <c r="A10214" s="2"/>
      <c r="B10214" s="2"/>
      <c r="C10214" s="2"/>
      <c r="E10214" s="2"/>
      <c r="G10214" s="2"/>
      <c r="H10214" s="6"/>
      <c r="I10214" s="9"/>
      <c r="J10214" s="9"/>
      <c r="K10214" s="9"/>
    </row>
    <row r="10215" spans="1:11" x14ac:dyDescent="0.25">
      <c r="A10215" s="2"/>
      <c r="B10215" s="2"/>
      <c r="C10215" s="2"/>
      <c r="E10215" s="2"/>
      <c r="G10215" s="2"/>
      <c r="H10215" s="6"/>
      <c r="I10215" s="9"/>
      <c r="J10215" s="9"/>
      <c r="K10215" s="9"/>
    </row>
    <row r="10216" spans="1:11" x14ac:dyDescent="0.25">
      <c r="A10216" s="2"/>
      <c r="B10216" s="2"/>
      <c r="C10216" s="2"/>
      <c r="E10216" s="2"/>
      <c r="G10216" s="2"/>
      <c r="H10216" s="6"/>
      <c r="I10216" s="9"/>
      <c r="J10216" s="9"/>
      <c r="K10216" s="9"/>
    </row>
    <row r="10217" spans="1:11" x14ac:dyDescent="0.25">
      <c r="A10217" s="2"/>
      <c r="B10217" s="2"/>
      <c r="C10217" s="2"/>
      <c r="E10217" s="2"/>
      <c r="G10217" s="2"/>
      <c r="H10217" s="6"/>
      <c r="I10217" s="9"/>
      <c r="J10217" s="9"/>
      <c r="K10217" s="9"/>
    </row>
    <row r="10218" spans="1:11" x14ac:dyDescent="0.25">
      <c r="A10218" s="2"/>
      <c r="B10218" s="2"/>
      <c r="C10218" s="2"/>
      <c r="E10218" s="2"/>
      <c r="G10218" s="2"/>
      <c r="H10218" s="6"/>
      <c r="I10218" s="9"/>
      <c r="J10218" s="9"/>
      <c r="K10218" s="9"/>
    </row>
    <row r="10219" spans="1:11" x14ac:dyDescent="0.25">
      <c r="A10219" s="2"/>
      <c r="B10219" s="2"/>
      <c r="C10219" s="2"/>
      <c r="E10219" s="2"/>
      <c r="G10219" s="2"/>
      <c r="H10219" s="6"/>
      <c r="I10219" s="9"/>
      <c r="J10219" s="9"/>
      <c r="K10219" s="9"/>
    </row>
    <row r="10220" spans="1:11" x14ac:dyDescent="0.25">
      <c r="A10220" s="2"/>
      <c r="B10220" s="2"/>
      <c r="C10220" s="2"/>
      <c r="E10220" s="2"/>
      <c r="G10220" s="2"/>
      <c r="H10220" s="6"/>
      <c r="I10220" s="9"/>
      <c r="J10220" s="9"/>
      <c r="K10220" s="9"/>
    </row>
    <row r="10221" spans="1:11" x14ac:dyDescent="0.25">
      <c r="A10221" s="2"/>
      <c r="B10221" s="2"/>
      <c r="C10221" s="2"/>
      <c r="E10221" s="2"/>
      <c r="G10221" s="2"/>
      <c r="H10221" s="6"/>
      <c r="I10221" s="9"/>
      <c r="J10221" s="9"/>
      <c r="K10221" s="9"/>
    </row>
    <row r="10222" spans="1:11" x14ac:dyDescent="0.25">
      <c r="A10222" s="2"/>
      <c r="B10222" s="2"/>
      <c r="C10222" s="2"/>
      <c r="E10222" s="2"/>
      <c r="G10222" s="2"/>
      <c r="H10222" s="6"/>
      <c r="I10222" s="9"/>
      <c r="J10222" s="9"/>
      <c r="K10222" s="9"/>
    </row>
    <row r="10223" spans="1:11" x14ac:dyDescent="0.25">
      <c r="A10223" s="2"/>
      <c r="B10223" s="2"/>
      <c r="C10223" s="2"/>
      <c r="E10223" s="2"/>
      <c r="G10223" s="2"/>
      <c r="H10223" s="6"/>
      <c r="I10223" s="9"/>
      <c r="J10223" s="9"/>
      <c r="K10223" s="9"/>
    </row>
    <row r="10224" spans="1:11" x14ac:dyDescent="0.25">
      <c r="A10224" s="2"/>
      <c r="B10224" s="2"/>
      <c r="C10224" s="2"/>
      <c r="E10224" s="2"/>
      <c r="G10224" s="2"/>
      <c r="H10224" s="6"/>
      <c r="I10224" s="9"/>
      <c r="J10224" s="9"/>
      <c r="K10224" s="9"/>
    </row>
    <row r="10225" spans="1:11" x14ac:dyDescent="0.25">
      <c r="A10225" s="2"/>
      <c r="B10225" s="2"/>
      <c r="C10225" s="2"/>
      <c r="E10225" s="2"/>
      <c r="G10225" s="2"/>
      <c r="H10225" s="6"/>
      <c r="I10225" s="9"/>
      <c r="J10225" s="9"/>
      <c r="K10225" s="9"/>
    </row>
    <row r="10226" spans="1:11" x14ac:dyDescent="0.25">
      <c r="A10226" s="2"/>
      <c r="B10226" s="2"/>
      <c r="C10226" s="2"/>
      <c r="E10226" s="2"/>
      <c r="G10226" s="2"/>
      <c r="H10226" s="6"/>
      <c r="I10226" s="9"/>
      <c r="J10226" s="9"/>
      <c r="K10226" s="9"/>
    </row>
    <row r="10227" spans="1:11" x14ac:dyDescent="0.25">
      <c r="A10227" s="2"/>
      <c r="B10227" s="2"/>
      <c r="C10227" s="2"/>
      <c r="E10227" s="2"/>
      <c r="G10227" s="2"/>
      <c r="H10227" s="6"/>
      <c r="I10227" s="9"/>
      <c r="J10227" s="9"/>
      <c r="K10227" s="9"/>
    </row>
    <row r="10228" spans="1:11" x14ac:dyDescent="0.25">
      <c r="A10228" s="2"/>
      <c r="B10228" s="2"/>
      <c r="C10228" s="2"/>
      <c r="E10228" s="2"/>
      <c r="G10228" s="2"/>
      <c r="H10228" s="6"/>
      <c r="I10228" s="9"/>
      <c r="J10228" s="9"/>
      <c r="K10228" s="9"/>
    </row>
    <row r="10229" spans="1:11" x14ac:dyDescent="0.25">
      <c r="A10229" s="2"/>
      <c r="B10229" s="2"/>
      <c r="C10229" s="2"/>
      <c r="E10229" s="2"/>
      <c r="G10229" s="2"/>
      <c r="H10229" s="6"/>
      <c r="I10229" s="9"/>
      <c r="J10229" s="9"/>
      <c r="K10229" s="9"/>
    </row>
    <row r="10230" spans="1:11" x14ac:dyDescent="0.25">
      <c r="A10230" s="2"/>
      <c r="B10230" s="2"/>
      <c r="C10230" s="2"/>
      <c r="E10230" s="2"/>
      <c r="G10230" s="2"/>
      <c r="H10230" s="6"/>
      <c r="I10230" s="9"/>
      <c r="J10230" s="9"/>
      <c r="K10230" s="9"/>
    </row>
    <row r="10231" spans="1:11" x14ac:dyDescent="0.25">
      <c r="A10231" s="2"/>
      <c r="B10231" s="2"/>
      <c r="C10231" s="2"/>
      <c r="E10231" s="2"/>
      <c r="G10231" s="2"/>
      <c r="H10231" s="6"/>
      <c r="I10231" s="9"/>
      <c r="J10231" s="9"/>
      <c r="K10231" s="9"/>
    </row>
    <row r="10232" spans="1:11" x14ac:dyDescent="0.25">
      <c r="A10232" s="2"/>
      <c r="B10232" s="2"/>
      <c r="C10232" s="2"/>
      <c r="E10232" s="2"/>
      <c r="G10232" s="2"/>
      <c r="H10232" s="6"/>
      <c r="I10232" s="9"/>
      <c r="J10232" s="9"/>
      <c r="K10232" s="9"/>
    </row>
    <row r="10233" spans="1:11" x14ac:dyDescent="0.25">
      <c r="A10233" s="2"/>
      <c r="B10233" s="2"/>
      <c r="C10233" s="2"/>
      <c r="E10233" s="2"/>
      <c r="G10233" s="2"/>
      <c r="H10233" s="6"/>
      <c r="I10233" s="9"/>
      <c r="J10233" s="9"/>
      <c r="K10233" s="9"/>
    </row>
    <row r="10234" spans="1:11" x14ac:dyDescent="0.25">
      <c r="A10234" s="2"/>
      <c r="B10234" s="2"/>
      <c r="C10234" s="2"/>
      <c r="E10234" s="2"/>
      <c r="G10234" s="2"/>
      <c r="H10234" s="6"/>
      <c r="I10234" s="9"/>
      <c r="J10234" s="9"/>
      <c r="K10234" s="9"/>
    </row>
    <row r="10235" spans="1:11" x14ac:dyDescent="0.25">
      <c r="A10235" s="2"/>
      <c r="B10235" s="2"/>
      <c r="C10235" s="2"/>
      <c r="E10235" s="2"/>
      <c r="G10235" s="2"/>
      <c r="H10235" s="6"/>
      <c r="I10235" s="9"/>
      <c r="J10235" s="9"/>
      <c r="K10235" s="9"/>
    </row>
    <row r="10236" spans="1:11" x14ac:dyDescent="0.25">
      <c r="A10236" s="2"/>
      <c r="B10236" s="2"/>
      <c r="C10236" s="2"/>
      <c r="E10236" s="2"/>
      <c r="G10236" s="2"/>
      <c r="H10236" s="6"/>
      <c r="I10236" s="9"/>
      <c r="J10236" s="9"/>
      <c r="K10236" s="9"/>
    </row>
    <row r="10237" spans="1:11" x14ac:dyDescent="0.25">
      <c r="A10237" s="2"/>
      <c r="B10237" s="2"/>
      <c r="C10237" s="2"/>
      <c r="E10237" s="2"/>
      <c r="G10237" s="2"/>
      <c r="H10237" s="6"/>
      <c r="I10237" s="9"/>
      <c r="J10237" s="9"/>
      <c r="K10237" s="9"/>
    </row>
    <row r="10238" spans="1:11" x14ac:dyDescent="0.25">
      <c r="A10238" s="2"/>
      <c r="B10238" s="2"/>
      <c r="C10238" s="2"/>
      <c r="E10238" s="2"/>
      <c r="G10238" s="2"/>
      <c r="H10238" s="6"/>
      <c r="I10238" s="9"/>
      <c r="J10238" s="9"/>
      <c r="K10238" s="9"/>
    </row>
    <row r="10239" spans="1:11" x14ac:dyDescent="0.25">
      <c r="A10239" s="2"/>
      <c r="B10239" s="2"/>
      <c r="C10239" s="2"/>
      <c r="E10239" s="2"/>
      <c r="G10239" s="2"/>
      <c r="H10239" s="6"/>
      <c r="I10239" s="9"/>
      <c r="J10239" s="9"/>
      <c r="K10239" s="9"/>
    </row>
    <row r="10240" spans="1:11" x14ac:dyDescent="0.25">
      <c r="A10240" s="2"/>
      <c r="B10240" s="2"/>
      <c r="C10240" s="2"/>
      <c r="E10240" s="2"/>
      <c r="G10240" s="2"/>
      <c r="H10240" s="6"/>
      <c r="I10240" s="9"/>
      <c r="J10240" s="9"/>
      <c r="K10240" s="9"/>
    </row>
    <row r="10241" spans="1:11" x14ac:dyDescent="0.25">
      <c r="A10241" s="2"/>
      <c r="B10241" s="2"/>
      <c r="C10241" s="2"/>
      <c r="E10241" s="2"/>
      <c r="G10241" s="2"/>
      <c r="H10241" s="6"/>
      <c r="I10241" s="9"/>
      <c r="J10241" s="9"/>
      <c r="K10241" s="9"/>
    </row>
    <row r="10242" spans="1:11" x14ac:dyDescent="0.25">
      <c r="A10242" s="2"/>
      <c r="B10242" s="2"/>
      <c r="C10242" s="2"/>
      <c r="E10242" s="2"/>
      <c r="G10242" s="2"/>
      <c r="H10242" s="6"/>
      <c r="I10242" s="9"/>
      <c r="J10242" s="9"/>
      <c r="K10242" s="9"/>
    </row>
    <row r="10243" spans="1:11" x14ac:dyDescent="0.25">
      <c r="A10243" s="2"/>
      <c r="B10243" s="2"/>
      <c r="C10243" s="2"/>
      <c r="E10243" s="2"/>
      <c r="G10243" s="2"/>
      <c r="H10243" s="6"/>
      <c r="I10243" s="9"/>
      <c r="J10243" s="9"/>
      <c r="K10243" s="9"/>
    </row>
    <row r="10244" spans="1:11" x14ac:dyDescent="0.25">
      <c r="A10244" s="2"/>
      <c r="B10244" s="2"/>
      <c r="C10244" s="2"/>
      <c r="E10244" s="2"/>
      <c r="G10244" s="2"/>
      <c r="H10244" s="6"/>
      <c r="I10244" s="9"/>
      <c r="J10244" s="9"/>
      <c r="K10244" s="9"/>
    </row>
    <row r="10245" spans="1:11" x14ac:dyDescent="0.25">
      <c r="A10245" s="2"/>
      <c r="B10245" s="2"/>
      <c r="C10245" s="2"/>
      <c r="E10245" s="2"/>
      <c r="G10245" s="2"/>
      <c r="H10245" s="6"/>
      <c r="I10245" s="9"/>
      <c r="J10245" s="9"/>
      <c r="K10245" s="9"/>
    </row>
    <row r="10246" spans="1:11" x14ac:dyDescent="0.25">
      <c r="A10246" s="2"/>
      <c r="B10246" s="2"/>
      <c r="C10246" s="2"/>
      <c r="E10246" s="2"/>
      <c r="G10246" s="2"/>
      <c r="H10246" s="6"/>
      <c r="I10246" s="9"/>
      <c r="J10246" s="9"/>
      <c r="K10246" s="9"/>
    </row>
    <row r="10247" spans="1:11" x14ac:dyDescent="0.25">
      <c r="A10247" s="2"/>
      <c r="B10247" s="2"/>
      <c r="C10247" s="2"/>
      <c r="E10247" s="2"/>
      <c r="G10247" s="2"/>
      <c r="H10247" s="6"/>
      <c r="I10247" s="9"/>
      <c r="J10247" s="9"/>
      <c r="K10247" s="9"/>
    </row>
    <row r="10248" spans="1:11" x14ac:dyDescent="0.25">
      <c r="A10248" s="2"/>
      <c r="B10248" s="2"/>
      <c r="C10248" s="2"/>
      <c r="E10248" s="2"/>
      <c r="G10248" s="2"/>
      <c r="H10248" s="6"/>
      <c r="I10248" s="9"/>
      <c r="J10248" s="9"/>
      <c r="K10248" s="9"/>
    </row>
    <row r="10249" spans="1:11" x14ac:dyDescent="0.25">
      <c r="A10249" s="2"/>
      <c r="B10249" s="2"/>
      <c r="C10249" s="2"/>
      <c r="E10249" s="2"/>
      <c r="G10249" s="2"/>
      <c r="H10249" s="6"/>
      <c r="I10249" s="9"/>
      <c r="J10249" s="9"/>
      <c r="K10249" s="9"/>
    </row>
    <row r="10250" spans="1:11" x14ac:dyDescent="0.25">
      <c r="A10250" s="2"/>
      <c r="B10250" s="2"/>
      <c r="C10250" s="2"/>
      <c r="E10250" s="2"/>
      <c r="G10250" s="2"/>
      <c r="H10250" s="6"/>
      <c r="I10250" s="9"/>
      <c r="J10250" s="9"/>
      <c r="K10250" s="9"/>
    </row>
    <row r="10251" spans="1:11" x14ac:dyDescent="0.25">
      <c r="A10251" s="2"/>
      <c r="B10251" s="2"/>
      <c r="C10251" s="2"/>
      <c r="E10251" s="2"/>
      <c r="G10251" s="2"/>
      <c r="H10251" s="6"/>
      <c r="I10251" s="9"/>
      <c r="J10251" s="9"/>
      <c r="K10251" s="9"/>
    </row>
    <row r="10252" spans="1:11" x14ac:dyDescent="0.25">
      <c r="A10252" s="2"/>
      <c r="B10252" s="2"/>
      <c r="C10252" s="2"/>
      <c r="E10252" s="2"/>
      <c r="G10252" s="2"/>
      <c r="H10252" s="6"/>
      <c r="I10252" s="9"/>
      <c r="J10252" s="9"/>
      <c r="K10252" s="9"/>
    </row>
    <row r="10253" spans="1:11" x14ac:dyDescent="0.25">
      <c r="A10253" s="2"/>
      <c r="B10253" s="2"/>
      <c r="C10253" s="2"/>
      <c r="E10253" s="2"/>
      <c r="G10253" s="2"/>
      <c r="H10253" s="6"/>
      <c r="I10253" s="9"/>
      <c r="J10253" s="9"/>
      <c r="K10253" s="9"/>
    </row>
    <row r="10254" spans="1:11" x14ac:dyDescent="0.25">
      <c r="A10254" s="2"/>
      <c r="B10254" s="2"/>
      <c r="C10254" s="2"/>
      <c r="E10254" s="2"/>
      <c r="G10254" s="2"/>
      <c r="H10254" s="6"/>
      <c r="I10254" s="9"/>
      <c r="J10254" s="9"/>
      <c r="K10254" s="9"/>
    </row>
    <row r="10255" spans="1:11" x14ac:dyDescent="0.25">
      <c r="A10255" s="2"/>
      <c r="B10255" s="2"/>
      <c r="C10255" s="2"/>
      <c r="E10255" s="2"/>
      <c r="G10255" s="2"/>
      <c r="H10255" s="6"/>
      <c r="I10255" s="9"/>
      <c r="J10255" s="9"/>
      <c r="K10255" s="9"/>
    </row>
    <row r="10256" spans="1:11" x14ac:dyDescent="0.25">
      <c r="A10256" s="2"/>
      <c r="B10256" s="2"/>
      <c r="C10256" s="2"/>
      <c r="E10256" s="2"/>
      <c r="G10256" s="2"/>
      <c r="H10256" s="6"/>
      <c r="I10256" s="9"/>
      <c r="J10256" s="9"/>
      <c r="K10256" s="9"/>
    </row>
    <row r="10257" spans="1:11" x14ac:dyDescent="0.25">
      <c r="A10257" s="2"/>
      <c r="B10257" s="2"/>
      <c r="C10257" s="2"/>
      <c r="E10257" s="2"/>
      <c r="G10257" s="2"/>
      <c r="H10257" s="6"/>
      <c r="I10257" s="9"/>
      <c r="J10257" s="9"/>
      <c r="K10257" s="9"/>
    </row>
    <row r="10258" spans="1:11" x14ac:dyDescent="0.25">
      <c r="A10258" s="2"/>
      <c r="B10258" s="2"/>
      <c r="C10258" s="2"/>
      <c r="E10258" s="2"/>
      <c r="G10258" s="2"/>
      <c r="H10258" s="6"/>
      <c r="I10258" s="9"/>
      <c r="J10258" s="9"/>
      <c r="K10258" s="9"/>
    </row>
    <row r="10259" spans="1:11" x14ac:dyDescent="0.25">
      <c r="A10259" s="2"/>
      <c r="B10259" s="2"/>
      <c r="C10259" s="2"/>
      <c r="E10259" s="2"/>
      <c r="G10259" s="2"/>
      <c r="H10259" s="6"/>
      <c r="I10259" s="9"/>
      <c r="J10259" s="9"/>
      <c r="K10259" s="9"/>
    </row>
    <row r="10260" spans="1:11" x14ac:dyDescent="0.25">
      <c r="A10260" s="2"/>
      <c r="B10260" s="2"/>
      <c r="C10260" s="2"/>
      <c r="E10260" s="2"/>
      <c r="G10260" s="2"/>
      <c r="H10260" s="6"/>
      <c r="I10260" s="9"/>
      <c r="J10260" s="9"/>
      <c r="K10260" s="9"/>
    </row>
    <row r="10261" spans="1:11" x14ac:dyDescent="0.25">
      <c r="A10261" s="2"/>
      <c r="B10261" s="2"/>
      <c r="C10261" s="2"/>
      <c r="E10261" s="2"/>
      <c r="G10261" s="2"/>
      <c r="H10261" s="6"/>
      <c r="I10261" s="9"/>
      <c r="J10261" s="9"/>
      <c r="K10261" s="9"/>
    </row>
    <row r="10262" spans="1:11" x14ac:dyDescent="0.25">
      <c r="A10262" s="2"/>
      <c r="B10262" s="2"/>
      <c r="C10262" s="2"/>
      <c r="E10262" s="2"/>
      <c r="G10262" s="2"/>
      <c r="H10262" s="6"/>
      <c r="I10262" s="9"/>
      <c r="J10262" s="9"/>
      <c r="K10262" s="9"/>
    </row>
    <row r="10263" spans="1:11" x14ac:dyDescent="0.25">
      <c r="A10263" s="2"/>
      <c r="B10263" s="2"/>
      <c r="C10263" s="2"/>
      <c r="E10263" s="2"/>
      <c r="G10263" s="2"/>
      <c r="H10263" s="6"/>
      <c r="I10263" s="9"/>
      <c r="J10263" s="9"/>
      <c r="K10263" s="9"/>
    </row>
    <row r="10264" spans="1:11" x14ac:dyDescent="0.25">
      <c r="A10264" s="2"/>
      <c r="B10264" s="2"/>
      <c r="C10264" s="2"/>
      <c r="E10264" s="2"/>
      <c r="G10264" s="2"/>
      <c r="H10264" s="6"/>
      <c r="I10264" s="9"/>
      <c r="J10264" s="9"/>
      <c r="K10264" s="9"/>
    </row>
    <row r="10265" spans="1:11" x14ac:dyDescent="0.25">
      <c r="A10265" s="2"/>
      <c r="B10265" s="2"/>
      <c r="C10265" s="2"/>
      <c r="E10265" s="2"/>
      <c r="G10265" s="2"/>
      <c r="H10265" s="6"/>
      <c r="I10265" s="9"/>
      <c r="J10265" s="9"/>
      <c r="K10265" s="9"/>
    </row>
    <row r="10266" spans="1:11" x14ac:dyDescent="0.25">
      <c r="A10266" s="2"/>
      <c r="B10266" s="2"/>
      <c r="C10266" s="2"/>
      <c r="E10266" s="2"/>
      <c r="G10266" s="2"/>
      <c r="H10266" s="6"/>
      <c r="I10266" s="9"/>
      <c r="J10266" s="9"/>
      <c r="K10266" s="9"/>
    </row>
    <row r="10267" spans="1:11" x14ac:dyDescent="0.25">
      <c r="A10267" s="2"/>
      <c r="B10267" s="2"/>
      <c r="C10267" s="2"/>
      <c r="E10267" s="2"/>
      <c r="G10267" s="2"/>
      <c r="H10267" s="6"/>
      <c r="I10267" s="9"/>
      <c r="J10267" s="9"/>
      <c r="K10267" s="9"/>
    </row>
    <row r="10268" spans="1:11" x14ac:dyDescent="0.25">
      <c r="A10268" s="2"/>
      <c r="B10268" s="2"/>
      <c r="C10268" s="2"/>
      <c r="E10268" s="2"/>
      <c r="G10268" s="2"/>
      <c r="H10268" s="6"/>
      <c r="I10268" s="9"/>
      <c r="J10268" s="9"/>
      <c r="K10268" s="9"/>
    </row>
    <row r="10269" spans="1:11" x14ac:dyDescent="0.25">
      <c r="A10269" s="2"/>
      <c r="B10269" s="2"/>
      <c r="C10269" s="2"/>
      <c r="E10269" s="2"/>
      <c r="G10269" s="2"/>
      <c r="H10269" s="6"/>
      <c r="I10269" s="9"/>
      <c r="J10269" s="9"/>
      <c r="K10269" s="9"/>
    </row>
    <row r="10270" spans="1:11" x14ac:dyDescent="0.25">
      <c r="A10270" s="2"/>
      <c r="B10270" s="2"/>
      <c r="C10270" s="2"/>
      <c r="E10270" s="2"/>
      <c r="G10270" s="2"/>
      <c r="H10270" s="6"/>
      <c r="I10270" s="9"/>
      <c r="J10270" s="9"/>
      <c r="K10270" s="9"/>
    </row>
    <row r="10271" spans="1:11" x14ac:dyDescent="0.25">
      <c r="A10271" s="2"/>
      <c r="B10271" s="2"/>
      <c r="C10271" s="2"/>
      <c r="E10271" s="2"/>
      <c r="G10271" s="2"/>
      <c r="H10271" s="6"/>
      <c r="I10271" s="9"/>
      <c r="J10271" s="9"/>
      <c r="K10271" s="9"/>
    </row>
    <row r="10272" spans="1:11" x14ac:dyDescent="0.25">
      <c r="A10272" s="2"/>
      <c r="B10272" s="2"/>
      <c r="C10272" s="2"/>
      <c r="E10272" s="2"/>
      <c r="G10272" s="2"/>
      <c r="H10272" s="6"/>
      <c r="I10272" s="9"/>
      <c r="J10272" s="9"/>
      <c r="K10272" s="9"/>
    </row>
    <row r="10273" spans="1:11" x14ac:dyDescent="0.25">
      <c r="A10273" s="2"/>
      <c r="B10273" s="2"/>
      <c r="C10273" s="2"/>
      <c r="E10273" s="2"/>
      <c r="G10273" s="2"/>
      <c r="H10273" s="6"/>
      <c r="I10273" s="9"/>
      <c r="J10273" s="9"/>
      <c r="K10273" s="9"/>
    </row>
    <row r="10274" spans="1:11" x14ac:dyDescent="0.25">
      <c r="A10274" s="2"/>
      <c r="B10274" s="2"/>
      <c r="C10274" s="2"/>
      <c r="E10274" s="2"/>
      <c r="G10274" s="2"/>
      <c r="H10274" s="6"/>
      <c r="I10274" s="9"/>
      <c r="J10274" s="9"/>
      <c r="K10274" s="9"/>
    </row>
    <row r="10275" spans="1:11" x14ac:dyDescent="0.25">
      <c r="A10275" s="2"/>
      <c r="B10275" s="2"/>
      <c r="C10275" s="2"/>
      <c r="E10275" s="2"/>
      <c r="G10275" s="2"/>
      <c r="H10275" s="6"/>
      <c r="I10275" s="9"/>
      <c r="J10275" s="9"/>
      <c r="K10275" s="9"/>
    </row>
    <row r="10276" spans="1:11" x14ac:dyDescent="0.25">
      <c r="A10276" s="2"/>
      <c r="B10276" s="2"/>
      <c r="C10276" s="2"/>
      <c r="E10276" s="2"/>
      <c r="G10276" s="2"/>
      <c r="H10276" s="6"/>
      <c r="I10276" s="9"/>
      <c r="J10276" s="9"/>
      <c r="K10276" s="9"/>
    </row>
    <row r="10277" spans="1:11" x14ac:dyDescent="0.25">
      <c r="A10277" s="2"/>
      <c r="B10277" s="2"/>
      <c r="C10277" s="2"/>
      <c r="E10277" s="2"/>
      <c r="G10277" s="2"/>
      <c r="H10277" s="6"/>
      <c r="I10277" s="9"/>
      <c r="J10277" s="9"/>
      <c r="K10277" s="9"/>
    </row>
    <row r="10278" spans="1:11" x14ac:dyDescent="0.25">
      <c r="A10278" s="2"/>
      <c r="B10278" s="2"/>
      <c r="C10278" s="2"/>
      <c r="E10278" s="2"/>
      <c r="G10278" s="2"/>
      <c r="H10278" s="6"/>
      <c r="I10278" s="9"/>
      <c r="J10278" s="9"/>
      <c r="K10278" s="9"/>
    </row>
    <row r="10279" spans="1:11" x14ac:dyDescent="0.25">
      <c r="A10279" s="2"/>
      <c r="B10279" s="2"/>
      <c r="C10279" s="2"/>
      <c r="E10279" s="2"/>
      <c r="G10279" s="2"/>
      <c r="H10279" s="6"/>
      <c r="I10279" s="9"/>
      <c r="J10279" s="9"/>
      <c r="K10279" s="9"/>
    </row>
    <row r="10280" spans="1:11" x14ac:dyDescent="0.25">
      <c r="A10280" s="2"/>
      <c r="B10280" s="2"/>
      <c r="C10280" s="2"/>
      <c r="E10280" s="2"/>
      <c r="G10280" s="2"/>
      <c r="H10280" s="6"/>
      <c r="I10280" s="9"/>
      <c r="J10280" s="9"/>
      <c r="K10280" s="9"/>
    </row>
    <row r="10281" spans="1:11" x14ac:dyDescent="0.25">
      <c r="A10281" s="2"/>
      <c r="B10281" s="2"/>
      <c r="C10281" s="2"/>
      <c r="E10281" s="2"/>
      <c r="G10281" s="2"/>
      <c r="H10281" s="6"/>
      <c r="I10281" s="9"/>
      <c r="J10281" s="9"/>
      <c r="K10281" s="9"/>
    </row>
    <row r="10282" spans="1:11" x14ac:dyDescent="0.25">
      <c r="A10282" s="2"/>
      <c r="B10282" s="2"/>
      <c r="C10282" s="2"/>
      <c r="E10282" s="2"/>
      <c r="G10282" s="2"/>
      <c r="H10282" s="6"/>
      <c r="I10282" s="9"/>
      <c r="J10282" s="9"/>
      <c r="K10282" s="9"/>
    </row>
    <row r="10283" spans="1:11" x14ac:dyDescent="0.25">
      <c r="A10283" s="2"/>
      <c r="B10283" s="2"/>
      <c r="C10283" s="2"/>
      <c r="E10283" s="2"/>
      <c r="G10283" s="2"/>
      <c r="H10283" s="6"/>
      <c r="I10283" s="9"/>
      <c r="J10283" s="9"/>
      <c r="K10283" s="9"/>
    </row>
    <row r="10284" spans="1:11" x14ac:dyDescent="0.25">
      <c r="A10284" s="2"/>
      <c r="B10284" s="2"/>
      <c r="C10284" s="2"/>
      <c r="E10284" s="2"/>
      <c r="G10284" s="2"/>
      <c r="H10284" s="6"/>
      <c r="I10284" s="9"/>
      <c r="J10284" s="9"/>
      <c r="K10284" s="9"/>
    </row>
    <row r="10285" spans="1:11" x14ac:dyDescent="0.25">
      <c r="A10285" s="2"/>
      <c r="B10285" s="2"/>
      <c r="C10285" s="2"/>
      <c r="E10285" s="2"/>
      <c r="G10285" s="2"/>
      <c r="H10285" s="6"/>
      <c r="I10285" s="9"/>
      <c r="J10285" s="9"/>
      <c r="K10285" s="9"/>
    </row>
    <row r="10286" spans="1:11" x14ac:dyDescent="0.25">
      <c r="A10286" s="2"/>
      <c r="B10286" s="2"/>
      <c r="C10286" s="2"/>
      <c r="E10286" s="2"/>
      <c r="G10286" s="2"/>
      <c r="H10286" s="6"/>
      <c r="I10286" s="9"/>
      <c r="J10286" s="9"/>
      <c r="K10286" s="9"/>
    </row>
    <row r="10287" spans="1:11" x14ac:dyDescent="0.25">
      <c r="A10287" s="2"/>
      <c r="B10287" s="2"/>
      <c r="C10287" s="2"/>
      <c r="E10287" s="2"/>
      <c r="G10287" s="2"/>
      <c r="H10287" s="6"/>
      <c r="I10287" s="9"/>
      <c r="J10287" s="9"/>
      <c r="K10287" s="9"/>
    </row>
    <row r="10288" spans="1:11" x14ac:dyDescent="0.25">
      <c r="A10288" s="2"/>
      <c r="B10288" s="2"/>
      <c r="C10288" s="2"/>
      <c r="E10288" s="2"/>
      <c r="G10288" s="2"/>
      <c r="H10288" s="6"/>
      <c r="I10288" s="9"/>
      <c r="J10288" s="9"/>
      <c r="K10288" s="9"/>
    </row>
    <row r="10289" spans="1:11" x14ac:dyDescent="0.25">
      <c r="A10289" s="2"/>
      <c r="B10289" s="2"/>
      <c r="C10289" s="2"/>
      <c r="E10289" s="2"/>
      <c r="G10289" s="2"/>
      <c r="H10289" s="6"/>
      <c r="I10289" s="9"/>
      <c r="J10289" s="9"/>
      <c r="K10289" s="9"/>
    </row>
    <row r="10290" spans="1:11" x14ac:dyDescent="0.25">
      <c r="A10290" s="2"/>
      <c r="B10290" s="2"/>
      <c r="C10290" s="2"/>
      <c r="E10290" s="2"/>
      <c r="G10290" s="2"/>
      <c r="H10290" s="6"/>
      <c r="I10290" s="9"/>
      <c r="J10290" s="9"/>
      <c r="K10290" s="9"/>
    </row>
    <row r="10291" spans="1:11" x14ac:dyDescent="0.25">
      <c r="A10291" s="2"/>
      <c r="B10291" s="2"/>
      <c r="C10291" s="2"/>
      <c r="E10291" s="2"/>
      <c r="G10291" s="2"/>
      <c r="H10291" s="6"/>
      <c r="I10291" s="9"/>
      <c r="J10291" s="9"/>
      <c r="K10291" s="9"/>
    </row>
    <row r="10292" spans="1:11" x14ac:dyDescent="0.25">
      <c r="A10292" s="2"/>
      <c r="B10292" s="2"/>
      <c r="C10292" s="2"/>
      <c r="E10292" s="2"/>
      <c r="G10292" s="2"/>
      <c r="H10292" s="6"/>
      <c r="I10292" s="9"/>
      <c r="J10292" s="9"/>
      <c r="K10292" s="9"/>
    </row>
    <row r="10293" spans="1:11" x14ac:dyDescent="0.25">
      <c r="A10293" s="2"/>
      <c r="B10293" s="2"/>
      <c r="C10293" s="2"/>
      <c r="E10293" s="2"/>
      <c r="G10293" s="2"/>
      <c r="H10293" s="6"/>
      <c r="I10293" s="9"/>
      <c r="J10293" s="9"/>
      <c r="K10293" s="9"/>
    </row>
    <row r="10294" spans="1:11" x14ac:dyDescent="0.25">
      <c r="A10294" s="2"/>
      <c r="B10294" s="2"/>
      <c r="C10294" s="2"/>
      <c r="E10294" s="2"/>
      <c r="G10294" s="2"/>
      <c r="H10294" s="6"/>
      <c r="I10294" s="9"/>
      <c r="J10294" s="9"/>
      <c r="K10294" s="9"/>
    </row>
    <row r="10295" spans="1:11" x14ac:dyDescent="0.25">
      <c r="A10295" s="2"/>
      <c r="B10295" s="2"/>
      <c r="C10295" s="2"/>
      <c r="E10295" s="2"/>
      <c r="G10295" s="2"/>
      <c r="H10295" s="6"/>
      <c r="I10295" s="9"/>
      <c r="J10295" s="9"/>
      <c r="K10295" s="9"/>
    </row>
    <row r="10296" spans="1:11" x14ac:dyDescent="0.25">
      <c r="A10296" s="2"/>
      <c r="B10296" s="2"/>
      <c r="C10296" s="2"/>
      <c r="E10296" s="2"/>
      <c r="G10296" s="2"/>
      <c r="H10296" s="6"/>
      <c r="I10296" s="9"/>
      <c r="J10296" s="9"/>
      <c r="K10296" s="9"/>
    </row>
    <row r="10297" spans="1:11" x14ac:dyDescent="0.25">
      <c r="A10297" s="2"/>
      <c r="B10297" s="2"/>
      <c r="C10297" s="2"/>
      <c r="E10297" s="2"/>
      <c r="G10297" s="2"/>
      <c r="H10297" s="6"/>
      <c r="I10297" s="9"/>
      <c r="J10297" s="9"/>
      <c r="K10297" s="9"/>
    </row>
    <row r="10298" spans="1:11" x14ac:dyDescent="0.25">
      <c r="A10298" s="2"/>
      <c r="B10298" s="2"/>
      <c r="C10298" s="2"/>
      <c r="E10298" s="2"/>
      <c r="G10298" s="2"/>
      <c r="H10298" s="6"/>
      <c r="I10298" s="9"/>
      <c r="J10298" s="9"/>
      <c r="K10298" s="9"/>
    </row>
    <row r="10299" spans="1:11" x14ac:dyDescent="0.25">
      <c r="A10299" s="2"/>
      <c r="B10299" s="2"/>
      <c r="C10299" s="2"/>
      <c r="E10299" s="2"/>
      <c r="G10299" s="2"/>
      <c r="H10299" s="6"/>
      <c r="I10299" s="9"/>
      <c r="J10299" s="9"/>
      <c r="K10299" s="9"/>
    </row>
    <row r="10300" spans="1:11" x14ac:dyDescent="0.25">
      <c r="A10300" s="2"/>
      <c r="B10300" s="2"/>
      <c r="C10300" s="2"/>
      <c r="E10300" s="2"/>
      <c r="G10300" s="2"/>
      <c r="H10300" s="6"/>
      <c r="I10300" s="9"/>
      <c r="J10300" s="9"/>
      <c r="K10300" s="9"/>
    </row>
    <row r="10301" spans="1:11" x14ac:dyDescent="0.25">
      <c r="A10301" s="2"/>
      <c r="B10301" s="2"/>
      <c r="C10301" s="2"/>
      <c r="E10301" s="2"/>
      <c r="G10301" s="2"/>
      <c r="H10301" s="6"/>
      <c r="I10301" s="9"/>
      <c r="J10301" s="9"/>
      <c r="K10301" s="9"/>
    </row>
    <row r="10302" spans="1:11" x14ac:dyDescent="0.25">
      <c r="A10302" s="2"/>
      <c r="B10302" s="2"/>
      <c r="C10302" s="2"/>
      <c r="E10302" s="2"/>
      <c r="G10302" s="2"/>
      <c r="H10302" s="6"/>
      <c r="I10302" s="9"/>
      <c r="J10302" s="9"/>
      <c r="K10302" s="9"/>
    </row>
    <row r="10303" spans="1:11" x14ac:dyDescent="0.25">
      <c r="A10303" s="2"/>
      <c r="B10303" s="2"/>
      <c r="C10303" s="2"/>
      <c r="E10303" s="2"/>
      <c r="G10303" s="2"/>
      <c r="H10303" s="6"/>
      <c r="I10303" s="9"/>
      <c r="J10303" s="9"/>
      <c r="K10303" s="9"/>
    </row>
    <row r="10304" spans="1:11" x14ac:dyDescent="0.25">
      <c r="A10304" s="2"/>
      <c r="B10304" s="2"/>
      <c r="C10304" s="2"/>
      <c r="E10304" s="2"/>
      <c r="G10304" s="2"/>
      <c r="H10304" s="6"/>
      <c r="I10304" s="9"/>
      <c r="J10304" s="9"/>
      <c r="K10304" s="9"/>
    </row>
    <row r="10305" spans="1:11" x14ac:dyDescent="0.25">
      <c r="A10305" s="2"/>
      <c r="B10305" s="2"/>
      <c r="C10305" s="2"/>
      <c r="E10305" s="2"/>
      <c r="G10305" s="2"/>
      <c r="H10305" s="6"/>
      <c r="I10305" s="9"/>
      <c r="J10305" s="9"/>
      <c r="K10305" s="9"/>
    </row>
    <row r="10306" spans="1:11" x14ac:dyDescent="0.25">
      <c r="A10306" s="2"/>
      <c r="B10306" s="2"/>
      <c r="C10306" s="2"/>
      <c r="E10306" s="2"/>
      <c r="G10306" s="2"/>
      <c r="H10306" s="6"/>
      <c r="I10306" s="9"/>
      <c r="J10306" s="9"/>
      <c r="K10306" s="9"/>
    </row>
    <row r="10307" spans="1:11" x14ac:dyDescent="0.25">
      <c r="A10307" s="2"/>
      <c r="B10307" s="2"/>
      <c r="C10307" s="2"/>
      <c r="E10307" s="2"/>
      <c r="G10307" s="2"/>
      <c r="H10307" s="6"/>
      <c r="I10307" s="9"/>
      <c r="J10307" s="9"/>
      <c r="K10307" s="9"/>
    </row>
    <row r="10308" spans="1:11" x14ac:dyDescent="0.25">
      <c r="A10308" s="2"/>
      <c r="B10308" s="2"/>
      <c r="C10308" s="2"/>
      <c r="E10308" s="2"/>
      <c r="G10308" s="2"/>
      <c r="H10308" s="6"/>
      <c r="I10308" s="9"/>
      <c r="J10308" s="9"/>
      <c r="K10308" s="9"/>
    </row>
    <row r="10309" spans="1:11" x14ac:dyDescent="0.25">
      <c r="A10309" s="2"/>
      <c r="B10309" s="2"/>
      <c r="C10309" s="2"/>
      <c r="E10309" s="2"/>
      <c r="G10309" s="2"/>
      <c r="H10309" s="6"/>
      <c r="I10309" s="9"/>
      <c r="J10309" s="9"/>
      <c r="K10309" s="9"/>
    </row>
    <row r="10310" spans="1:11" x14ac:dyDescent="0.25">
      <c r="A10310" s="2"/>
      <c r="B10310" s="2"/>
      <c r="C10310" s="2"/>
      <c r="E10310" s="2"/>
      <c r="G10310" s="2"/>
      <c r="H10310" s="6"/>
      <c r="I10310" s="9"/>
      <c r="J10310" s="9"/>
      <c r="K10310" s="9"/>
    </row>
    <row r="10311" spans="1:11" x14ac:dyDescent="0.25">
      <c r="A10311" s="2"/>
      <c r="B10311" s="2"/>
      <c r="C10311" s="2"/>
      <c r="E10311" s="2"/>
      <c r="G10311" s="2"/>
      <c r="H10311" s="6"/>
      <c r="I10311" s="9"/>
      <c r="J10311" s="9"/>
      <c r="K10311" s="9"/>
    </row>
    <row r="10312" spans="1:11" x14ac:dyDescent="0.25">
      <c r="A10312" s="2"/>
      <c r="B10312" s="2"/>
      <c r="C10312" s="2"/>
      <c r="E10312" s="2"/>
      <c r="G10312" s="2"/>
      <c r="H10312" s="6"/>
      <c r="I10312" s="9"/>
      <c r="J10312" s="9"/>
      <c r="K10312" s="9"/>
    </row>
    <row r="10313" spans="1:11" x14ac:dyDescent="0.25">
      <c r="A10313" s="2"/>
      <c r="B10313" s="2"/>
      <c r="C10313" s="2"/>
      <c r="E10313" s="2"/>
      <c r="G10313" s="2"/>
      <c r="H10313" s="6"/>
      <c r="I10313" s="9"/>
      <c r="J10313" s="9"/>
      <c r="K10313" s="9"/>
    </row>
    <row r="10314" spans="1:11" x14ac:dyDescent="0.25">
      <c r="A10314" s="2"/>
      <c r="B10314" s="2"/>
      <c r="C10314" s="2"/>
      <c r="E10314" s="2"/>
      <c r="G10314" s="2"/>
      <c r="H10314" s="6"/>
      <c r="I10314" s="9"/>
      <c r="J10314" s="9"/>
      <c r="K10314" s="9"/>
    </row>
    <row r="10315" spans="1:11" x14ac:dyDescent="0.25">
      <c r="A10315" s="2"/>
      <c r="B10315" s="2"/>
      <c r="C10315" s="2"/>
      <c r="E10315" s="2"/>
      <c r="G10315" s="2"/>
      <c r="H10315" s="6"/>
      <c r="I10315" s="9"/>
      <c r="J10315" s="9"/>
      <c r="K10315" s="9"/>
    </row>
    <row r="10316" spans="1:11" x14ac:dyDescent="0.25">
      <c r="A10316" s="2"/>
      <c r="B10316" s="2"/>
      <c r="C10316" s="2"/>
      <c r="E10316" s="2"/>
      <c r="G10316" s="2"/>
      <c r="H10316" s="6"/>
      <c r="I10316" s="9"/>
      <c r="J10316" s="9"/>
      <c r="K10316" s="9"/>
    </row>
    <row r="10317" spans="1:11" x14ac:dyDescent="0.25">
      <c r="A10317" s="2"/>
      <c r="B10317" s="2"/>
      <c r="C10317" s="2"/>
      <c r="E10317" s="2"/>
      <c r="G10317" s="2"/>
      <c r="H10317" s="6"/>
      <c r="I10317" s="9"/>
      <c r="J10317" s="9"/>
      <c r="K10317" s="9"/>
    </row>
    <row r="10318" spans="1:11" x14ac:dyDescent="0.25">
      <c r="A10318" s="2"/>
      <c r="B10318" s="2"/>
      <c r="C10318" s="2"/>
      <c r="E10318" s="2"/>
      <c r="G10318" s="2"/>
      <c r="H10318" s="6"/>
      <c r="I10318" s="9"/>
      <c r="J10318" s="9"/>
      <c r="K10318" s="9"/>
    </row>
    <row r="10319" spans="1:11" x14ac:dyDescent="0.25">
      <c r="A10319" s="2"/>
      <c r="B10319" s="2"/>
      <c r="C10319" s="2"/>
      <c r="E10319" s="2"/>
      <c r="G10319" s="2"/>
      <c r="H10319" s="6"/>
      <c r="I10319" s="9"/>
      <c r="J10319" s="9"/>
      <c r="K10319" s="9"/>
    </row>
    <row r="10320" spans="1:11" x14ac:dyDescent="0.25">
      <c r="A10320" s="2"/>
      <c r="B10320" s="2"/>
      <c r="C10320" s="2"/>
      <c r="E10320" s="2"/>
      <c r="G10320" s="2"/>
      <c r="H10320" s="6"/>
      <c r="I10320" s="9"/>
      <c r="J10320" s="9"/>
      <c r="K10320" s="9"/>
    </row>
    <row r="10321" spans="1:11" x14ac:dyDescent="0.25">
      <c r="A10321" s="2"/>
      <c r="B10321" s="2"/>
      <c r="C10321" s="2"/>
      <c r="E10321" s="2"/>
      <c r="G10321" s="2"/>
      <c r="H10321" s="6"/>
      <c r="I10321" s="9"/>
      <c r="J10321" s="9"/>
      <c r="K10321" s="9"/>
    </row>
    <row r="10322" spans="1:11" x14ac:dyDescent="0.25">
      <c r="A10322" s="2"/>
      <c r="B10322" s="2"/>
      <c r="C10322" s="2"/>
      <c r="E10322" s="2"/>
      <c r="G10322" s="2"/>
      <c r="H10322" s="6"/>
      <c r="I10322" s="9"/>
      <c r="J10322" s="9"/>
      <c r="K10322" s="9"/>
    </row>
    <row r="10323" spans="1:11" x14ac:dyDescent="0.25">
      <c r="A10323" s="2"/>
      <c r="B10323" s="2"/>
      <c r="C10323" s="2"/>
      <c r="E10323" s="2"/>
      <c r="G10323" s="2"/>
      <c r="H10323" s="6"/>
      <c r="I10323" s="9"/>
      <c r="J10323" s="9"/>
      <c r="K10323" s="9"/>
    </row>
    <row r="10324" spans="1:11" x14ac:dyDescent="0.25">
      <c r="A10324" s="2"/>
      <c r="B10324" s="2"/>
      <c r="C10324" s="2"/>
      <c r="E10324" s="2"/>
      <c r="G10324" s="2"/>
      <c r="H10324" s="6"/>
      <c r="I10324" s="9"/>
      <c r="J10324" s="9"/>
      <c r="K10324" s="9"/>
    </row>
    <row r="10325" spans="1:11" x14ac:dyDescent="0.25">
      <c r="A10325" s="2"/>
      <c r="B10325" s="2"/>
      <c r="C10325" s="2"/>
      <c r="E10325" s="2"/>
      <c r="G10325" s="2"/>
      <c r="H10325" s="6"/>
      <c r="I10325" s="9"/>
      <c r="J10325" s="9"/>
      <c r="K10325" s="9"/>
    </row>
    <row r="10326" spans="1:11" x14ac:dyDescent="0.25">
      <c r="A10326" s="2"/>
      <c r="B10326" s="2"/>
      <c r="C10326" s="2"/>
      <c r="E10326" s="2"/>
      <c r="G10326" s="2"/>
      <c r="H10326" s="6"/>
      <c r="I10326" s="9"/>
      <c r="J10326" s="9"/>
      <c r="K10326" s="9"/>
    </row>
    <row r="10327" spans="1:11" x14ac:dyDescent="0.25">
      <c r="A10327" s="2"/>
      <c r="B10327" s="2"/>
      <c r="C10327" s="2"/>
      <c r="E10327" s="2"/>
      <c r="G10327" s="2"/>
      <c r="H10327" s="6"/>
      <c r="I10327" s="9"/>
      <c r="J10327" s="9"/>
      <c r="K10327" s="9"/>
    </row>
    <row r="10328" spans="1:11" x14ac:dyDescent="0.25">
      <c r="A10328" s="2"/>
      <c r="B10328" s="2"/>
      <c r="C10328" s="2"/>
      <c r="E10328" s="2"/>
      <c r="G10328" s="2"/>
      <c r="H10328" s="6"/>
      <c r="I10328" s="9"/>
      <c r="J10328" s="9"/>
      <c r="K10328" s="9"/>
    </row>
    <row r="10329" spans="1:11" x14ac:dyDescent="0.25">
      <c r="A10329" s="2"/>
      <c r="B10329" s="2"/>
      <c r="C10329" s="2"/>
      <c r="E10329" s="2"/>
      <c r="G10329" s="2"/>
      <c r="H10329" s="6"/>
      <c r="I10329" s="9"/>
      <c r="J10329" s="9"/>
      <c r="K10329" s="9"/>
    </row>
    <row r="10330" spans="1:11" x14ac:dyDescent="0.25">
      <c r="A10330" s="2"/>
      <c r="B10330" s="2"/>
      <c r="C10330" s="2"/>
      <c r="E10330" s="2"/>
      <c r="G10330" s="2"/>
      <c r="H10330" s="6"/>
      <c r="I10330" s="9"/>
      <c r="J10330" s="9"/>
      <c r="K10330" s="9"/>
    </row>
    <row r="10331" spans="1:11" x14ac:dyDescent="0.25">
      <c r="A10331" s="2"/>
      <c r="B10331" s="2"/>
      <c r="C10331" s="2"/>
      <c r="E10331" s="2"/>
      <c r="G10331" s="2"/>
      <c r="H10331" s="6"/>
      <c r="I10331" s="9"/>
      <c r="J10331" s="9"/>
      <c r="K10331" s="9"/>
    </row>
    <row r="10332" spans="1:11" x14ac:dyDescent="0.25">
      <c r="A10332" s="2"/>
      <c r="B10332" s="2"/>
      <c r="C10332" s="2"/>
      <c r="E10332" s="2"/>
      <c r="G10332" s="2"/>
      <c r="H10332" s="6"/>
      <c r="I10332" s="9"/>
      <c r="J10332" s="9"/>
      <c r="K10332" s="9"/>
    </row>
    <row r="10333" spans="1:11" x14ac:dyDescent="0.25">
      <c r="A10333" s="2"/>
      <c r="B10333" s="2"/>
      <c r="C10333" s="2"/>
      <c r="E10333" s="2"/>
      <c r="G10333" s="2"/>
      <c r="H10333" s="6"/>
      <c r="I10333" s="9"/>
      <c r="J10333" s="9"/>
      <c r="K10333" s="9"/>
    </row>
    <row r="10334" spans="1:11" x14ac:dyDescent="0.25">
      <c r="A10334" s="2"/>
      <c r="B10334" s="2"/>
      <c r="C10334" s="2"/>
      <c r="E10334" s="2"/>
      <c r="G10334" s="2"/>
      <c r="H10334" s="6"/>
      <c r="I10334" s="9"/>
      <c r="J10334" s="9"/>
      <c r="K10334" s="9"/>
    </row>
    <row r="10335" spans="1:11" x14ac:dyDescent="0.25">
      <c r="A10335" s="2"/>
      <c r="B10335" s="2"/>
      <c r="C10335" s="2"/>
      <c r="E10335" s="2"/>
      <c r="G10335" s="2"/>
      <c r="H10335" s="6"/>
      <c r="I10335" s="9"/>
      <c r="J10335" s="9"/>
      <c r="K10335" s="9"/>
    </row>
    <row r="10336" spans="1:11" x14ac:dyDescent="0.25">
      <c r="A10336" s="2"/>
      <c r="B10336" s="2"/>
      <c r="C10336" s="2"/>
      <c r="E10336" s="2"/>
      <c r="G10336" s="2"/>
      <c r="H10336" s="6"/>
      <c r="I10336" s="9"/>
      <c r="J10336" s="9"/>
      <c r="K10336" s="9"/>
    </row>
    <row r="10337" spans="1:11" x14ac:dyDescent="0.25">
      <c r="A10337" s="2"/>
      <c r="B10337" s="2"/>
      <c r="C10337" s="2"/>
      <c r="E10337" s="2"/>
      <c r="G10337" s="2"/>
      <c r="H10337" s="6"/>
      <c r="I10337" s="9"/>
      <c r="J10337" s="9"/>
      <c r="K10337" s="9"/>
    </row>
    <row r="10338" spans="1:11" x14ac:dyDescent="0.25">
      <c r="A10338" s="2"/>
      <c r="B10338" s="2"/>
      <c r="C10338" s="2"/>
      <c r="E10338" s="2"/>
      <c r="G10338" s="2"/>
      <c r="H10338" s="6"/>
      <c r="I10338" s="9"/>
      <c r="J10338" s="9"/>
      <c r="K10338" s="9"/>
    </row>
    <row r="10339" spans="1:11" x14ac:dyDescent="0.25">
      <c r="A10339" s="2"/>
      <c r="B10339" s="2"/>
      <c r="C10339" s="2"/>
      <c r="E10339" s="2"/>
      <c r="G10339" s="2"/>
      <c r="H10339" s="6"/>
      <c r="I10339" s="9"/>
      <c r="J10339" s="9"/>
      <c r="K10339" s="9"/>
    </row>
    <row r="10340" spans="1:11" x14ac:dyDescent="0.25">
      <c r="A10340" s="2"/>
      <c r="B10340" s="2"/>
      <c r="C10340" s="2"/>
      <c r="E10340" s="2"/>
      <c r="G10340" s="2"/>
      <c r="H10340" s="6"/>
      <c r="I10340" s="9"/>
      <c r="J10340" s="9"/>
      <c r="K10340" s="9"/>
    </row>
    <row r="10341" spans="1:11" x14ac:dyDescent="0.25">
      <c r="A10341" s="2"/>
      <c r="B10341" s="2"/>
      <c r="C10341" s="2"/>
      <c r="E10341" s="2"/>
      <c r="G10341" s="2"/>
      <c r="H10341" s="6"/>
      <c r="I10341" s="9"/>
      <c r="J10341" s="9"/>
      <c r="K10341" s="9"/>
    </row>
    <row r="10342" spans="1:11" x14ac:dyDescent="0.25">
      <c r="A10342" s="2"/>
      <c r="B10342" s="2"/>
      <c r="C10342" s="2"/>
      <c r="E10342" s="2"/>
      <c r="G10342" s="2"/>
      <c r="H10342" s="6"/>
      <c r="I10342" s="9"/>
      <c r="J10342" s="9"/>
      <c r="K10342" s="9"/>
    </row>
    <row r="10343" spans="1:11" x14ac:dyDescent="0.25">
      <c r="A10343" s="2"/>
      <c r="B10343" s="2"/>
      <c r="C10343" s="2"/>
      <c r="E10343" s="2"/>
      <c r="G10343" s="2"/>
      <c r="H10343" s="6"/>
      <c r="I10343" s="9"/>
      <c r="J10343" s="9"/>
      <c r="K10343" s="9"/>
    </row>
    <row r="10344" spans="1:11" x14ac:dyDescent="0.25">
      <c r="A10344" s="2"/>
      <c r="B10344" s="2"/>
      <c r="C10344" s="2"/>
      <c r="E10344" s="2"/>
      <c r="G10344" s="2"/>
      <c r="H10344" s="6"/>
      <c r="I10344" s="9"/>
      <c r="J10344" s="9"/>
      <c r="K10344" s="9"/>
    </row>
    <row r="10345" spans="1:11" x14ac:dyDescent="0.25">
      <c r="A10345" s="2"/>
      <c r="B10345" s="2"/>
      <c r="C10345" s="2"/>
      <c r="E10345" s="2"/>
      <c r="G10345" s="2"/>
      <c r="H10345" s="6"/>
      <c r="I10345" s="9"/>
      <c r="J10345" s="9"/>
      <c r="K10345" s="9"/>
    </row>
    <row r="10346" spans="1:11" x14ac:dyDescent="0.25">
      <c r="A10346" s="2"/>
      <c r="B10346" s="2"/>
      <c r="C10346" s="2"/>
      <c r="E10346" s="2"/>
      <c r="G10346" s="2"/>
      <c r="H10346" s="6"/>
      <c r="I10346" s="9"/>
      <c r="J10346" s="9"/>
      <c r="K10346" s="9"/>
    </row>
    <row r="10347" spans="1:11" x14ac:dyDescent="0.25">
      <c r="A10347" s="2"/>
      <c r="B10347" s="2"/>
      <c r="C10347" s="2"/>
      <c r="E10347" s="2"/>
      <c r="G10347" s="2"/>
      <c r="H10347" s="6"/>
      <c r="I10347" s="9"/>
      <c r="J10347" s="9"/>
      <c r="K10347" s="9"/>
    </row>
    <row r="10348" spans="1:11" x14ac:dyDescent="0.25">
      <c r="A10348" s="2"/>
      <c r="B10348" s="2"/>
      <c r="C10348" s="2"/>
      <c r="E10348" s="2"/>
      <c r="G10348" s="2"/>
      <c r="H10348" s="6"/>
      <c r="I10348" s="9"/>
      <c r="J10348" s="9"/>
      <c r="K10348" s="9"/>
    </row>
    <row r="10349" spans="1:11" x14ac:dyDescent="0.25">
      <c r="A10349" s="2"/>
      <c r="B10349" s="2"/>
      <c r="C10349" s="2"/>
      <c r="E10349" s="2"/>
      <c r="G10349" s="2"/>
      <c r="H10349" s="6"/>
      <c r="I10349" s="9"/>
      <c r="J10349" s="9"/>
      <c r="K10349" s="9"/>
    </row>
    <row r="10350" spans="1:11" x14ac:dyDescent="0.25">
      <c r="A10350" s="2"/>
      <c r="B10350" s="2"/>
      <c r="C10350" s="2"/>
      <c r="E10350" s="2"/>
      <c r="G10350" s="2"/>
      <c r="H10350" s="6"/>
      <c r="I10350" s="9"/>
      <c r="J10350" s="9"/>
      <c r="K10350" s="9"/>
    </row>
    <row r="10351" spans="1:11" x14ac:dyDescent="0.25">
      <c r="A10351" s="2"/>
      <c r="B10351" s="2"/>
      <c r="C10351" s="2"/>
      <c r="E10351" s="2"/>
      <c r="G10351" s="2"/>
      <c r="H10351" s="6"/>
      <c r="I10351" s="9"/>
      <c r="J10351" s="9"/>
      <c r="K10351" s="9"/>
    </row>
    <row r="10352" spans="1:11" x14ac:dyDescent="0.25">
      <c r="A10352" s="2"/>
      <c r="B10352" s="2"/>
      <c r="C10352" s="2"/>
      <c r="E10352" s="2"/>
      <c r="G10352" s="2"/>
      <c r="H10352" s="6"/>
      <c r="I10352" s="9"/>
      <c r="J10352" s="9"/>
      <c r="K10352" s="9"/>
    </row>
    <row r="10353" spans="1:11" x14ac:dyDescent="0.25">
      <c r="A10353" s="2"/>
      <c r="B10353" s="2"/>
      <c r="C10353" s="2"/>
      <c r="E10353" s="2"/>
      <c r="G10353" s="2"/>
      <c r="H10353" s="6"/>
      <c r="I10353" s="9"/>
      <c r="J10353" s="9"/>
      <c r="K10353" s="9"/>
    </row>
    <row r="10354" spans="1:11" x14ac:dyDescent="0.25">
      <c r="A10354" s="2"/>
      <c r="B10354" s="2"/>
      <c r="C10354" s="2"/>
      <c r="E10354" s="2"/>
      <c r="G10354" s="2"/>
      <c r="H10354" s="6"/>
      <c r="I10354" s="9"/>
      <c r="J10354" s="9"/>
      <c r="K10354" s="9"/>
    </row>
    <row r="10355" spans="1:11" x14ac:dyDescent="0.25">
      <c r="A10355" s="2"/>
      <c r="B10355" s="2"/>
      <c r="C10355" s="2"/>
      <c r="E10355" s="2"/>
      <c r="G10355" s="2"/>
      <c r="H10355" s="6"/>
      <c r="I10355" s="9"/>
      <c r="J10355" s="9"/>
      <c r="K10355" s="9"/>
    </row>
    <row r="10356" spans="1:11" x14ac:dyDescent="0.25">
      <c r="A10356" s="2"/>
      <c r="B10356" s="2"/>
      <c r="C10356" s="2"/>
      <c r="E10356" s="2"/>
      <c r="G10356" s="2"/>
      <c r="H10356" s="6"/>
      <c r="I10356" s="9"/>
      <c r="J10356" s="9"/>
      <c r="K10356" s="9"/>
    </row>
    <row r="10357" spans="1:11" x14ac:dyDescent="0.25">
      <c r="A10357" s="2"/>
      <c r="B10357" s="2"/>
      <c r="C10357" s="2"/>
      <c r="E10357" s="2"/>
      <c r="G10357" s="2"/>
      <c r="H10357" s="6"/>
      <c r="I10357" s="9"/>
      <c r="J10357" s="9"/>
      <c r="K10357" s="9"/>
    </row>
    <row r="10358" spans="1:11" x14ac:dyDescent="0.25">
      <c r="A10358" s="2"/>
      <c r="B10358" s="2"/>
      <c r="C10358" s="2"/>
      <c r="E10358" s="2"/>
      <c r="G10358" s="2"/>
      <c r="H10358" s="6"/>
      <c r="I10358" s="9"/>
      <c r="J10358" s="9"/>
      <c r="K10358" s="9"/>
    </row>
    <row r="10359" spans="1:11" x14ac:dyDescent="0.25">
      <c r="A10359" s="2"/>
      <c r="B10359" s="2"/>
      <c r="C10359" s="2"/>
      <c r="E10359" s="2"/>
      <c r="G10359" s="2"/>
      <c r="H10359" s="6"/>
      <c r="I10359" s="9"/>
      <c r="J10359" s="9"/>
      <c r="K10359" s="9"/>
    </row>
    <row r="10360" spans="1:11" x14ac:dyDescent="0.25">
      <c r="A10360" s="2"/>
      <c r="B10360" s="2"/>
      <c r="C10360" s="2"/>
      <c r="E10360" s="2"/>
      <c r="G10360" s="2"/>
      <c r="H10360" s="6"/>
      <c r="I10360" s="9"/>
      <c r="J10360" s="9"/>
      <c r="K10360" s="9"/>
    </row>
    <row r="10361" spans="1:11" x14ac:dyDescent="0.25">
      <c r="A10361" s="2"/>
      <c r="B10361" s="2"/>
      <c r="C10361" s="2"/>
      <c r="E10361" s="2"/>
      <c r="G10361" s="2"/>
      <c r="H10361" s="6"/>
      <c r="I10361" s="9"/>
      <c r="J10361" s="9"/>
      <c r="K10361" s="9"/>
    </row>
    <row r="10362" spans="1:11" x14ac:dyDescent="0.25">
      <c r="A10362" s="2"/>
      <c r="B10362" s="2"/>
      <c r="C10362" s="2"/>
      <c r="E10362" s="2"/>
      <c r="G10362" s="2"/>
      <c r="H10362" s="6"/>
      <c r="I10362" s="9"/>
      <c r="J10362" s="9"/>
      <c r="K10362" s="9"/>
    </row>
    <row r="10363" spans="1:11" x14ac:dyDescent="0.25">
      <c r="A10363" s="2"/>
      <c r="B10363" s="2"/>
      <c r="C10363" s="2"/>
      <c r="E10363" s="2"/>
      <c r="G10363" s="2"/>
      <c r="H10363" s="6"/>
      <c r="I10363" s="9"/>
      <c r="J10363" s="9"/>
      <c r="K10363" s="9"/>
    </row>
    <row r="10364" spans="1:11" x14ac:dyDescent="0.25">
      <c r="A10364" s="2"/>
      <c r="B10364" s="2"/>
      <c r="C10364" s="2"/>
      <c r="E10364" s="2"/>
      <c r="G10364" s="2"/>
      <c r="H10364" s="6"/>
      <c r="I10364" s="9"/>
      <c r="J10364" s="9"/>
      <c r="K10364" s="9"/>
    </row>
    <row r="10365" spans="1:11" x14ac:dyDescent="0.25">
      <c r="A10365" s="2"/>
      <c r="B10365" s="2"/>
      <c r="C10365" s="2"/>
      <c r="E10365" s="2"/>
      <c r="G10365" s="2"/>
      <c r="H10365" s="6"/>
      <c r="I10365" s="9"/>
      <c r="J10365" s="9"/>
      <c r="K10365" s="9"/>
    </row>
    <row r="10366" spans="1:11" x14ac:dyDescent="0.25">
      <c r="A10366" s="2"/>
      <c r="B10366" s="2"/>
      <c r="C10366" s="2"/>
      <c r="E10366" s="2"/>
      <c r="G10366" s="2"/>
      <c r="H10366" s="6"/>
      <c r="I10366" s="9"/>
      <c r="J10366" s="9"/>
      <c r="K10366" s="9"/>
    </row>
    <row r="10367" spans="1:11" x14ac:dyDescent="0.25">
      <c r="A10367" s="2"/>
      <c r="B10367" s="2"/>
      <c r="C10367" s="2"/>
      <c r="E10367" s="2"/>
      <c r="G10367" s="2"/>
      <c r="H10367" s="6"/>
      <c r="I10367" s="9"/>
      <c r="J10367" s="9"/>
      <c r="K10367" s="9"/>
    </row>
    <row r="10368" spans="1:11" x14ac:dyDescent="0.25">
      <c r="A10368" s="2"/>
      <c r="B10368" s="2"/>
      <c r="C10368" s="2"/>
      <c r="E10368" s="2"/>
      <c r="G10368" s="2"/>
      <c r="H10368" s="6"/>
      <c r="I10368" s="9"/>
      <c r="J10368" s="9"/>
      <c r="K10368" s="9"/>
    </row>
    <row r="10369" spans="1:11" x14ac:dyDescent="0.25">
      <c r="A10369" s="2"/>
      <c r="B10369" s="2"/>
      <c r="C10369" s="2"/>
      <c r="E10369" s="2"/>
      <c r="G10369" s="2"/>
      <c r="H10369" s="6"/>
      <c r="I10369" s="9"/>
      <c r="J10369" s="9"/>
      <c r="K10369" s="9"/>
    </row>
    <row r="10370" spans="1:11" x14ac:dyDescent="0.25">
      <c r="A10370" s="2"/>
      <c r="B10370" s="2"/>
      <c r="C10370" s="2"/>
      <c r="E10370" s="2"/>
      <c r="G10370" s="2"/>
      <c r="H10370" s="6"/>
      <c r="I10370" s="9"/>
      <c r="J10370" s="9"/>
      <c r="K10370" s="9"/>
    </row>
    <row r="10371" spans="1:11" x14ac:dyDescent="0.25">
      <c r="A10371" s="2"/>
      <c r="B10371" s="2"/>
      <c r="C10371" s="2"/>
      <c r="E10371" s="2"/>
      <c r="G10371" s="2"/>
      <c r="H10371" s="6"/>
      <c r="I10371" s="9"/>
      <c r="J10371" s="9"/>
      <c r="K10371" s="9"/>
    </row>
    <row r="10372" spans="1:11" x14ac:dyDescent="0.25">
      <c r="A10372" s="2"/>
      <c r="B10372" s="2"/>
      <c r="C10372" s="2"/>
      <c r="E10372" s="2"/>
      <c r="G10372" s="2"/>
      <c r="H10372" s="6"/>
      <c r="I10372" s="9"/>
      <c r="J10372" s="9"/>
      <c r="K10372" s="9"/>
    </row>
    <row r="10373" spans="1:11" x14ac:dyDescent="0.25">
      <c r="A10373" s="2"/>
      <c r="B10373" s="2"/>
      <c r="C10373" s="2"/>
      <c r="E10373" s="2"/>
      <c r="G10373" s="2"/>
      <c r="H10373" s="6"/>
      <c r="I10373" s="9"/>
      <c r="J10373" s="9"/>
      <c r="K10373" s="9"/>
    </row>
    <row r="10374" spans="1:11" x14ac:dyDescent="0.25">
      <c r="A10374" s="2"/>
      <c r="B10374" s="2"/>
      <c r="C10374" s="2"/>
      <c r="E10374" s="2"/>
      <c r="G10374" s="2"/>
      <c r="H10374" s="6"/>
      <c r="I10374" s="9"/>
      <c r="J10374" s="9"/>
      <c r="K10374" s="9"/>
    </row>
    <row r="10375" spans="1:11" x14ac:dyDescent="0.25">
      <c r="A10375" s="2"/>
      <c r="B10375" s="2"/>
      <c r="C10375" s="2"/>
      <c r="E10375" s="2"/>
      <c r="G10375" s="2"/>
      <c r="H10375" s="6"/>
      <c r="I10375" s="9"/>
      <c r="J10375" s="9"/>
      <c r="K10375" s="9"/>
    </row>
    <row r="10376" spans="1:11" x14ac:dyDescent="0.25">
      <c r="A10376" s="2"/>
      <c r="B10376" s="2"/>
      <c r="C10376" s="2"/>
      <c r="E10376" s="2"/>
      <c r="G10376" s="2"/>
      <c r="H10376" s="6"/>
      <c r="I10376" s="9"/>
      <c r="J10376" s="9"/>
      <c r="K10376" s="9"/>
    </row>
    <row r="10377" spans="1:11" x14ac:dyDescent="0.25">
      <c r="A10377" s="2"/>
      <c r="B10377" s="2"/>
      <c r="C10377" s="2"/>
      <c r="E10377" s="2"/>
      <c r="G10377" s="2"/>
      <c r="H10377" s="6"/>
      <c r="I10377" s="9"/>
      <c r="J10377" s="9"/>
      <c r="K10377" s="9"/>
    </row>
    <row r="10378" spans="1:11" x14ac:dyDescent="0.25">
      <c r="A10378" s="2"/>
      <c r="B10378" s="2"/>
      <c r="C10378" s="2"/>
      <c r="E10378" s="2"/>
      <c r="G10378" s="2"/>
      <c r="H10378" s="6"/>
      <c r="I10378" s="9"/>
      <c r="J10378" s="9"/>
      <c r="K10378" s="9"/>
    </row>
    <row r="10379" spans="1:11" x14ac:dyDescent="0.25">
      <c r="A10379" s="2"/>
      <c r="B10379" s="2"/>
      <c r="C10379" s="2"/>
      <c r="E10379" s="2"/>
      <c r="G10379" s="2"/>
      <c r="H10379" s="6"/>
      <c r="I10379" s="9"/>
      <c r="J10379" s="9"/>
      <c r="K10379" s="9"/>
    </row>
    <row r="10380" spans="1:11" x14ac:dyDescent="0.25">
      <c r="A10380" s="2"/>
      <c r="B10380" s="2"/>
      <c r="C10380" s="2"/>
      <c r="E10380" s="2"/>
      <c r="G10380" s="2"/>
      <c r="H10380" s="6"/>
      <c r="I10380" s="9"/>
      <c r="J10380" s="9"/>
      <c r="K10380" s="9"/>
    </row>
    <row r="10381" spans="1:11" x14ac:dyDescent="0.25">
      <c r="A10381" s="2"/>
      <c r="B10381" s="2"/>
      <c r="C10381" s="2"/>
      <c r="E10381" s="2"/>
      <c r="G10381" s="2"/>
      <c r="H10381" s="6"/>
      <c r="I10381" s="9"/>
      <c r="J10381" s="9"/>
      <c r="K10381" s="9"/>
    </row>
    <row r="10382" spans="1:11" x14ac:dyDescent="0.25">
      <c r="A10382" s="2"/>
      <c r="B10382" s="2"/>
      <c r="C10382" s="2"/>
      <c r="E10382" s="2"/>
      <c r="G10382" s="2"/>
      <c r="H10382" s="6"/>
      <c r="I10382" s="9"/>
      <c r="J10382" s="9"/>
      <c r="K10382" s="9"/>
    </row>
    <row r="10383" spans="1:11" x14ac:dyDescent="0.25">
      <c r="A10383" s="2"/>
      <c r="B10383" s="2"/>
      <c r="C10383" s="2"/>
      <c r="E10383" s="2"/>
      <c r="G10383" s="2"/>
      <c r="H10383" s="6"/>
      <c r="I10383" s="9"/>
      <c r="J10383" s="9"/>
      <c r="K10383" s="9"/>
    </row>
    <row r="10384" spans="1:11" x14ac:dyDescent="0.25">
      <c r="A10384" s="2"/>
      <c r="B10384" s="2"/>
      <c r="C10384" s="2"/>
      <c r="E10384" s="2"/>
      <c r="G10384" s="2"/>
      <c r="H10384" s="6"/>
      <c r="I10384" s="9"/>
      <c r="J10384" s="9"/>
      <c r="K10384" s="9"/>
    </row>
    <row r="10385" spans="1:11" x14ac:dyDescent="0.25">
      <c r="A10385" s="2"/>
      <c r="B10385" s="2"/>
      <c r="C10385" s="2"/>
      <c r="E10385" s="2"/>
      <c r="G10385" s="2"/>
      <c r="H10385" s="6"/>
      <c r="I10385" s="9"/>
      <c r="J10385" s="9"/>
      <c r="K10385" s="9"/>
    </row>
    <row r="10386" spans="1:11" x14ac:dyDescent="0.25">
      <c r="A10386" s="2"/>
      <c r="B10386" s="2"/>
      <c r="C10386" s="2"/>
      <c r="E10386" s="2"/>
      <c r="G10386" s="2"/>
      <c r="H10386" s="6"/>
      <c r="I10386" s="9"/>
      <c r="J10386" s="9"/>
      <c r="K10386" s="9"/>
    </row>
    <row r="10387" spans="1:11" x14ac:dyDescent="0.25">
      <c r="A10387" s="2"/>
      <c r="B10387" s="2"/>
      <c r="C10387" s="2"/>
      <c r="E10387" s="2"/>
      <c r="G10387" s="2"/>
      <c r="H10387" s="6"/>
      <c r="I10387" s="9"/>
      <c r="J10387" s="9"/>
      <c r="K10387" s="9"/>
    </row>
    <row r="10388" spans="1:11" x14ac:dyDescent="0.25">
      <c r="A10388" s="2"/>
      <c r="B10388" s="2"/>
      <c r="C10388" s="2"/>
      <c r="E10388" s="2"/>
      <c r="G10388" s="2"/>
      <c r="H10388" s="6"/>
      <c r="I10388" s="9"/>
      <c r="J10388" s="9"/>
      <c r="K10388" s="9"/>
    </row>
    <row r="10389" spans="1:11" x14ac:dyDescent="0.25">
      <c r="A10389" s="2"/>
      <c r="B10389" s="2"/>
      <c r="C10389" s="2"/>
      <c r="E10389" s="2"/>
      <c r="G10389" s="2"/>
      <c r="H10389" s="6"/>
      <c r="I10389" s="9"/>
      <c r="J10389" s="9"/>
      <c r="K10389" s="9"/>
    </row>
    <row r="10390" spans="1:11" x14ac:dyDescent="0.25">
      <c r="A10390" s="2"/>
      <c r="B10390" s="2"/>
      <c r="C10390" s="2"/>
      <c r="E10390" s="2"/>
      <c r="G10390" s="2"/>
      <c r="H10390" s="6"/>
      <c r="I10390" s="9"/>
      <c r="J10390" s="9"/>
      <c r="K10390" s="9"/>
    </row>
    <row r="10391" spans="1:11" x14ac:dyDescent="0.25">
      <c r="A10391" s="2"/>
      <c r="B10391" s="2"/>
      <c r="C10391" s="2"/>
      <c r="E10391" s="2"/>
      <c r="G10391" s="2"/>
      <c r="H10391" s="6"/>
      <c r="I10391" s="9"/>
      <c r="J10391" s="9"/>
      <c r="K10391" s="9"/>
    </row>
    <row r="10392" spans="1:11" x14ac:dyDescent="0.25">
      <c r="A10392" s="2"/>
      <c r="B10392" s="2"/>
      <c r="C10392" s="2"/>
      <c r="E10392" s="2"/>
      <c r="G10392" s="2"/>
      <c r="H10392" s="6"/>
      <c r="I10392" s="9"/>
      <c r="J10392" s="9"/>
      <c r="K10392" s="9"/>
    </row>
    <row r="10393" spans="1:11" x14ac:dyDescent="0.25">
      <c r="A10393" s="2"/>
      <c r="B10393" s="2"/>
      <c r="C10393" s="2"/>
      <c r="E10393" s="2"/>
      <c r="G10393" s="2"/>
      <c r="H10393" s="6"/>
      <c r="I10393" s="9"/>
      <c r="J10393" s="9"/>
      <c r="K10393" s="9"/>
    </row>
    <row r="10394" spans="1:11" x14ac:dyDescent="0.25">
      <c r="A10394" s="2"/>
      <c r="B10394" s="2"/>
      <c r="C10394" s="2"/>
      <c r="E10394" s="2"/>
      <c r="G10394" s="2"/>
      <c r="H10394" s="6"/>
      <c r="I10394" s="9"/>
      <c r="J10394" s="9"/>
      <c r="K10394" s="9"/>
    </row>
    <row r="10395" spans="1:11" x14ac:dyDescent="0.25">
      <c r="A10395" s="2"/>
      <c r="B10395" s="2"/>
      <c r="C10395" s="2"/>
      <c r="E10395" s="2"/>
      <c r="G10395" s="2"/>
      <c r="H10395" s="6"/>
      <c r="I10395" s="9"/>
      <c r="J10395" s="9"/>
      <c r="K10395" s="9"/>
    </row>
    <row r="10396" spans="1:11" x14ac:dyDescent="0.25">
      <c r="A10396" s="2"/>
      <c r="B10396" s="2"/>
      <c r="C10396" s="2"/>
      <c r="E10396" s="2"/>
      <c r="G10396" s="2"/>
      <c r="H10396" s="6"/>
      <c r="I10396" s="9"/>
      <c r="J10396" s="9"/>
      <c r="K10396" s="9"/>
    </row>
    <row r="10397" spans="1:11" x14ac:dyDescent="0.25">
      <c r="A10397" s="2"/>
      <c r="B10397" s="2"/>
      <c r="C10397" s="2"/>
      <c r="E10397" s="2"/>
      <c r="G10397" s="2"/>
      <c r="H10397" s="6"/>
      <c r="I10397" s="9"/>
      <c r="J10397" s="9"/>
      <c r="K10397" s="9"/>
    </row>
    <row r="10398" spans="1:11" x14ac:dyDescent="0.25">
      <c r="A10398" s="2"/>
      <c r="B10398" s="2"/>
      <c r="C10398" s="2"/>
      <c r="E10398" s="2"/>
      <c r="G10398" s="2"/>
      <c r="H10398" s="6"/>
      <c r="I10398" s="9"/>
      <c r="J10398" s="9"/>
      <c r="K10398" s="9"/>
    </row>
    <row r="10399" spans="1:11" x14ac:dyDescent="0.25">
      <c r="A10399" s="2"/>
      <c r="B10399" s="2"/>
      <c r="C10399" s="2"/>
      <c r="E10399" s="2"/>
      <c r="G10399" s="2"/>
      <c r="H10399" s="6"/>
      <c r="I10399" s="9"/>
      <c r="J10399" s="9"/>
      <c r="K10399" s="9"/>
    </row>
    <row r="10400" spans="1:11" x14ac:dyDescent="0.25">
      <c r="A10400" s="2"/>
      <c r="B10400" s="2"/>
      <c r="C10400" s="2"/>
      <c r="E10400" s="2"/>
      <c r="G10400" s="2"/>
      <c r="H10400" s="6"/>
      <c r="I10400" s="9"/>
      <c r="J10400" s="9"/>
      <c r="K10400" s="9"/>
    </row>
    <row r="10401" spans="1:11" x14ac:dyDescent="0.25">
      <c r="A10401" s="2"/>
      <c r="B10401" s="2"/>
      <c r="C10401" s="2"/>
      <c r="E10401" s="2"/>
      <c r="G10401" s="2"/>
      <c r="H10401" s="6"/>
      <c r="I10401" s="9"/>
      <c r="J10401" s="9"/>
      <c r="K10401" s="9"/>
    </row>
    <row r="10402" spans="1:11" x14ac:dyDescent="0.25">
      <c r="A10402" s="2"/>
      <c r="B10402" s="2"/>
      <c r="C10402" s="2"/>
      <c r="E10402" s="2"/>
      <c r="G10402" s="2"/>
      <c r="H10402" s="6"/>
      <c r="I10402" s="9"/>
      <c r="J10402" s="9"/>
      <c r="K10402" s="9"/>
    </row>
    <row r="10403" spans="1:11" x14ac:dyDescent="0.25">
      <c r="A10403" s="2"/>
      <c r="B10403" s="2"/>
      <c r="C10403" s="2"/>
      <c r="E10403" s="2"/>
      <c r="G10403" s="2"/>
      <c r="H10403" s="6"/>
      <c r="I10403" s="9"/>
      <c r="J10403" s="9"/>
      <c r="K10403" s="9"/>
    </row>
    <row r="10404" spans="1:11" x14ac:dyDescent="0.25">
      <c r="A10404" s="2"/>
      <c r="B10404" s="2"/>
      <c r="C10404" s="2"/>
      <c r="E10404" s="2"/>
      <c r="G10404" s="2"/>
      <c r="H10404" s="6"/>
      <c r="I10404" s="9"/>
      <c r="J10404" s="9"/>
      <c r="K10404" s="9"/>
    </row>
    <row r="10405" spans="1:11" x14ac:dyDescent="0.25">
      <c r="A10405" s="2"/>
      <c r="B10405" s="2"/>
      <c r="C10405" s="2"/>
      <c r="E10405" s="2"/>
      <c r="G10405" s="2"/>
      <c r="H10405" s="6"/>
      <c r="I10405" s="9"/>
      <c r="J10405" s="9"/>
      <c r="K10405" s="9"/>
    </row>
    <row r="10406" spans="1:11" x14ac:dyDescent="0.25">
      <c r="A10406" s="2"/>
      <c r="B10406" s="2"/>
      <c r="C10406" s="2"/>
      <c r="E10406" s="2"/>
      <c r="G10406" s="2"/>
      <c r="H10406" s="6"/>
      <c r="I10406" s="9"/>
      <c r="J10406" s="9"/>
      <c r="K10406" s="9"/>
    </row>
    <row r="10407" spans="1:11" x14ac:dyDescent="0.25">
      <c r="A10407" s="2"/>
      <c r="B10407" s="2"/>
      <c r="C10407" s="2"/>
      <c r="E10407" s="2"/>
      <c r="G10407" s="2"/>
      <c r="H10407" s="6"/>
      <c r="I10407" s="9"/>
      <c r="J10407" s="9"/>
      <c r="K10407" s="9"/>
    </row>
    <row r="10408" spans="1:11" x14ac:dyDescent="0.25">
      <c r="A10408" s="2"/>
      <c r="B10408" s="2"/>
      <c r="C10408" s="2"/>
      <c r="E10408" s="2"/>
      <c r="G10408" s="2"/>
      <c r="H10408" s="6"/>
      <c r="I10408" s="9"/>
      <c r="J10408" s="9"/>
      <c r="K10408" s="9"/>
    </row>
    <row r="10409" spans="1:11" x14ac:dyDescent="0.25">
      <c r="A10409" s="2"/>
      <c r="B10409" s="2"/>
      <c r="C10409" s="2"/>
      <c r="E10409" s="2"/>
      <c r="G10409" s="2"/>
      <c r="H10409" s="6"/>
      <c r="I10409" s="9"/>
      <c r="J10409" s="9"/>
      <c r="K10409" s="9"/>
    </row>
    <row r="10410" spans="1:11" x14ac:dyDescent="0.25">
      <c r="A10410" s="2"/>
      <c r="B10410" s="2"/>
      <c r="C10410" s="2"/>
      <c r="E10410" s="2"/>
      <c r="G10410" s="2"/>
      <c r="H10410" s="6"/>
      <c r="I10410" s="9"/>
      <c r="J10410" s="9"/>
      <c r="K10410" s="9"/>
    </row>
    <row r="10411" spans="1:11" x14ac:dyDescent="0.25">
      <c r="A10411" s="2"/>
      <c r="B10411" s="2"/>
      <c r="C10411" s="2"/>
      <c r="E10411" s="2"/>
      <c r="G10411" s="2"/>
      <c r="H10411" s="6"/>
      <c r="I10411" s="9"/>
      <c r="J10411" s="9"/>
      <c r="K10411" s="9"/>
    </row>
    <row r="10412" spans="1:11" x14ac:dyDescent="0.25">
      <c r="A10412" s="2"/>
      <c r="B10412" s="2"/>
      <c r="C10412" s="2"/>
      <c r="E10412" s="2"/>
      <c r="G10412" s="2"/>
      <c r="H10412" s="6"/>
      <c r="I10412" s="9"/>
      <c r="J10412" s="9"/>
      <c r="K10412" s="9"/>
    </row>
    <row r="10413" spans="1:11" x14ac:dyDescent="0.25">
      <c r="A10413" s="2"/>
      <c r="B10413" s="2"/>
      <c r="C10413" s="2"/>
      <c r="E10413" s="2"/>
      <c r="G10413" s="2"/>
      <c r="H10413" s="6"/>
      <c r="I10413" s="9"/>
      <c r="J10413" s="9"/>
      <c r="K10413" s="9"/>
    </row>
    <row r="10414" spans="1:11" x14ac:dyDescent="0.25">
      <c r="A10414" s="2"/>
      <c r="B10414" s="2"/>
      <c r="C10414" s="2"/>
      <c r="E10414" s="2"/>
      <c r="G10414" s="2"/>
      <c r="H10414" s="6"/>
      <c r="I10414" s="9"/>
      <c r="J10414" s="9"/>
      <c r="K10414" s="9"/>
    </row>
    <row r="10415" spans="1:11" x14ac:dyDescent="0.25">
      <c r="A10415" s="2"/>
      <c r="B10415" s="2"/>
      <c r="C10415" s="2"/>
      <c r="E10415" s="2"/>
      <c r="G10415" s="2"/>
      <c r="H10415" s="6"/>
      <c r="I10415" s="9"/>
      <c r="J10415" s="9"/>
      <c r="K10415" s="9"/>
    </row>
    <row r="10416" spans="1:11" x14ac:dyDescent="0.25">
      <c r="A10416" s="2"/>
      <c r="B10416" s="2"/>
      <c r="C10416" s="2"/>
      <c r="E10416" s="2"/>
      <c r="G10416" s="2"/>
      <c r="H10416" s="6"/>
      <c r="I10416" s="9"/>
      <c r="J10416" s="9"/>
      <c r="K10416" s="9"/>
    </row>
    <row r="10417" spans="1:11" x14ac:dyDescent="0.25">
      <c r="A10417" s="2"/>
      <c r="B10417" s="2"/>
      <c r="C10417" s="2"/>
      <c r="E10417" s="2"/>
      <c r="G10417" s="2"/>
      <c r="H10417" s="6"/>
      <c r="I10417" s="9"/>
      <c r="J10417" s="9"/>
      <c r="K10417" s="9"/>
    </row>
    <row r="10418" spans="1:11" x14ac:dyDescent="0.25">
      <c r="A10418" s="2"/>
      <c r="B10418" s="2"/>
      <c r="C10418" s="2"/>
      <c r="E10418" s="2"/>
      <c r="G10418" s="2"/>
      <c r="H10418" s="6"/>
      <c r="I10418" s="9"/>
      <c r="J10418" s="9"/>
      <c r="K10418" s="9"/>
    </row>
    <row r="10419" spans="1:11" x14ac:dyDescent="0.25">
      <c r="A10419" s="2"/>
      <c r="B10419" s="2"/>
      <c r="C10419" s="2"/>
      <c r="E10419" s="2"/>
      <c r="G10419" s="2"/>
      <c r="H10419" s="6"/>
      <c r="I10419" s="9"/>
      <c r="J10419" s="9"/>
      <c r="K10419" s="9"/>
    </row>
    <row r="10420" spans="1:11" x14ac:dyDescent="0.25">
      <c r="A10420" s="2"/>
      <c r="B10420" s="2"/>
      <c r="C10420" s="2"/>
      <c r="E10420" s="2"/>
      <c r="G10420" s="2"/>
      <c r="H10420" s="6"/>
      <c r="I10420" s="9"/>
      <c r="J10420" s="9"/>
      <c r="K10420" s="9"/>
    </row>
    <row r="10421" spans="1:11" x14ac:dyDescent="0.25">
      <c r="A10421" s="2"/>
      <c r="B10421" s="2"/>
      <c r="C10421" s="2"/>
      <c r="E10421" s="2"/>
      <c r="G10421" s="2"/>
      <c r="H10421" s="6"/>
      <c r="I10421" s="9"/>
      <c r="J10421" s="9"/>
      <c r="K10421" s="9"/>
    </row>
    <row r="10422" spans="1:11" x14ac:dyDescent="0.25">
      <c r="A10422" s="2"/>
      <c r="B10422" s="2"/>
      <c r="C10422" s="2"/>
      <c r="E10422" s="2"/>
      <c r="G10422" s="2"/>
      <c r="H10422" s="6"/>
      <c r="I10422" s="9"/>
      <c r="J10422" s="9"/>
      <c r="K10422" s="9"/>
    </row>
    <row r="10423" spans="1:11" x14ac:dyDescent="0.25">
      <c r="A10423" s="2"/>
      <c r="B10423" s="2"/>
      <c r="C10423" s="2"/>
      <c r="E10423" s="2"/>
      <c r="G10423" s="2"/>
      <c r="H10423" s="6"/>
      <c r="I10423" s="9"/>
      <c r="J10423" s="9"/>
      <c r="K10423" s="9"/>
    </row>
    <row r="10424" spans="1:11" x14ac:dyDescent="0.25">
      <c r="A10424" s="2"/>
      <c r="B10424" s="2"/>
      <c r="C10424" s="2"/>
      <c r="E10424" s="2"/>
      <c r="G10424" s="2"/>
      <c r="H10424" s="6"/>
      <c r="I10424" s="9"/>
      <c r="J10424" s="9"/>
      <c r="K10424" s="9"/>
    </row>
    <row r="10425" spans="1:11" x14ac:dyDescent="0.25">
      <c r="A10425" s="2"/>
      <c r="B10425" s="2"/>
      <c r="C10425" s="2"/>
      <c r="E10425" s="2"/>
      <c r="G10425" s="2"/>
      <c r="H10425" s="6"/>
      <c r="I10425" s="9"/>
      <c r="J10425" s="9"/>
      <c r="K10425" s="9"/>
    </row>
    <row r="10426" spans="1:11" x14ac:dyDescent="0.25">
      <c r="A10426" s="2"/>
      <c r="B10426" s="2"/>
      <c r="C10426" s="2"/>
      <c r="E10426" s="2"/>
      <c r="G10426" s="2"/>
      <c r="H10426" s="6"/>
      <c r="I10426" s="9"/>
      <c r="J10426" s="9"/>
      <c r="K10426" s="9"/>
    </row>
    <row r="10427" spans="1:11" x14ac:dyDescent="0.25">
      <c r="A10427" s="2"/>
      <c r="B10427" s="2"/>
      <c r="C10427" s="2"/>
      <c r="E10427" s="2"/>
      <c r="G10427" s="2"/>
      <c r="H10427" s="6"/>
      <c r="I10427" s="9"/>
      <c r="J10427" s="9"/>
      <c r="K10427" s="9"/>
    </row>
    <row r="10428" spans="1:11" x14ac:dyDescent="0.25">
      <c r="A10428" s="2"/>
      <c r="B10428" s="2"/>
      <c r="C10428" s="2"/>
      <c r="E10428" s="2"/>
      <c r="G10428" s="2"/>
      <c r="H10428" s="6"/>
      <c r="I10428" s="9"/>
      <c r="J10428" s="9"/>
      <c r="K10428" s="9"/>
    </row>
    <row r="10429" spans="1:11" x14ac:dyDescent="0.25">
      <c r="A10429" s="2"/>
      <c r="B10429" s="2"/>
      <c r="C10429" s="2"/>
      <c r="E10429" s="2"/>
      <c r="G10429" s="2"/>
      <c r="H10429" s="6"/>
      <c r="I10429" s="9"/>
      <c r="J10429" s="9"/>
      <c r="K10429" s="9"/>
    </row>
    <row r="10430" spans="1:11" x14ac:dyDescent="0.25">
      <c r="A10430" s="2"/>
      <c r="B10430" s="2"/>
      <c r="C10430" s="2"/>
      <c r="E10430" s="2"/>
      <c r="G10430" s="2"/>
      <c r="H10430" s="6"/>
      <c r="I10430" s="9"/>
      <c r="J10430" s="9"/>
      <c r="K10430" s="9"/>
    </row>
    <row r="10431" spans="1:11" x14ac:dyDescent="0.25">
      <c r="A10431" s="2"/>
      <c r="B10431" s="2"/>
      <c r="C10431" s="2"/>
      <c r="E10431" s="2"/>
      <c r="G10431" s="2"/>
      <c r="H10431" s="6"/>
      <c r="I10431" s="9"/>
      <c r="J10431" s="9"/>
      <c r="K10431" s="9"/>
    </row>
    <row r="10432" spans="1:11" x14ac:dyDescent="0.25">
      <c r="A10432" s="2"/>
      <c r="B10432" s="2"/>
      <c r="C10432" s="2"/>
      <c r="E10432" s="2"/>
      <c r="G10432" s="2"/>
      <c r="H10432" s="6"/>
      <c r="I10432" s="9"/>
      <c r="J10432" s="9"/>
      <c r="K10432" s="9"/>
    </row>
    <row r="10433" spans="1:11" x14ac:dyDescent="0.25">
      <c r="A10433" s="2"/>
      <c r="B10433" s="2"/>
      <c r="C10433" s="2"/>
      <c r="E10433" s="2"/>
      <c r="G10433" s="2"/>
      <c r="H10433" s="6"/>
      <c r="I10433" s="9"/>
      <c r="J10433" s="9"/>
      <c r="K10433" s="9"/>
    </row>
    <row r="10434" spans="1:11" x14ac:dyDescent="0.25">
      <c r="A10434" s="2"/>
      <c r="B10434" s="2"/>
      <c r="C10434" s="2"/>
      <c r="E10434" s="2"/>
      <c r="G10434" s="2"/>
      <c r="H10434" s="6"/>
      <c r="I10434" s="9"/>
      <c r="J10434" s="9"/>
      <c r="K10434" s="9"/>
    </row>
    <row r="10435" spans="1:11" x14ac:dyDescent="0.25">
      <c r="A10435" s="2"/>
      <c r="B10435" s="2"/>
      <c r="C10435" s="2"/>
      <c r="E10435" s="2"/>
      <c r="G10435" s="2"/>
      <c r="H10435" s="6"/>
      <c r="I10435" s="9"/>
      <c r="J10435" s="9"/>
      <c r="K10435" s="9"/>
    </row>
    <row r="10436" spans="1:11" x14ac:dyDescent="0.25">
      <c r="A10436" s="2"/>
      <c r="B10436" s="2"/>
      <c r="C10436" s="2"/>
      <c r="E10436" s="2"/>
      <c r="G10436" s="2"/>
      <c r="H10436" s="6"/>
      <c r="I10436" s="9"/>
      <c r="J10436" s="9"/>
      <c r="K10436" s="9"/>
    </row>
    <row r="10437" spans="1:11" x14ac:dyDescent="0.25">
      <c r="A10437" s="2"/>
      <c r="B10437" s="2"/>
      <c r="C10437" s="2"/>
      <c r="E10437" s="2"/>
      <c r="G10437" s="2"/>
      <c r="H10437" s="6"/>
      <c r="I10437" s="9"/>
      <c r="J10437" s="9"/>
      <c r="K10437" s="9"/>
    </row>
    <row r="10438" spans="1:11" x14ac:dyDescent="0.25">
      <c r="A10438" s="2"/>
      <c r="B10438" s="2"/>
      <c r="C10438" s="2"/>
      <c r="E10438" s="2"/>
      <c r="G10438" s="2"/>
      <c r="H10438" s="6"/>
      <c r="I10438" s="9"/>
      <c r="J10438" s="9"/>
      <c r="K10438" s="9"/>
    </row>
    <row r="10439" spans="1:11" x14ac:dyDescent="0.25">
      <c r="A10439" s="2"/>
      <c r="B10439" s="2"/>
      <c r="C10439" s="2"/>
      <c r="E10439" s="2"/>
      <c r="G10439" s="2"/>
      <c r="H10439" s="6"/>
      <c r="I10439" s="9"/>
      <c r="J10439" s="9"/>
      <c r="K10439" s="9"/>
    </row>
    <row r="10440" spans="1:11" x14ac:dyDescent="0.25">
      <c r="A10440" s="2"/>
      <c r="B10440" s="2"/>
      <c r="C10440" s="2"/>
      <c r="E10440" s="2"/>
      <c r="G10440" s="2"/>
      <c r="H10440" s="6"/>
      <c r="I10440" s="9"/>
      <c r="J10440" s="9"/>
      <c r="K10440" s="9"/>
    </row>
    <row r="10441" spans="1:11" x14ac:dyDescent="0.25">
      <c r="A10441" s="2"/>
      <c r="B10441" s="2"/>
      <c r="C10441" s="2"/>
      <c r="E10441" s="2"/>
      <c r="G10441" s="2"/>
      <c r="H10441" s="6"/>
      <c r="I10441" s="9"/>
      <c r="J10441" s="9"/>
      <c r="K10441" s="9"/>
    </row>
    <row r="10442" spans="1:11" x14ac:dyDescent="0.25">
      <c r="A10442" s="2"/>
      <c r="B10442" s="2"/>
      <c r="C10442" s="2"/>
      <c r="E10442" s="2"/>
      <c r="G10442" s="2"/>
      <c r="H10442" s="6"/>
      <c r="I10442" s="9"/>
      <c r="J10442" s="9"/>
      <c r="K10442" s="9"/>
    </row>
    <row r="10443" spans="1:11" x14ac:dyDescent="0.25">
      <c r="A10443" s="2"/>
      <c r="B10443" s="2"/>
      <c r="C10443" s="2"/>
      <c r="E10443" s="2"/>
      <c r="G10443" s="2"/>
      <c r="H10443" s="6"/>
      <c r="I10443" s="9"/>
      <c r="J10443" s="9"/>
      <c r="K10443" s="9"/>
    </row>
    <row r="10444" spans="1:11" x14ac:dyDescent="0.25">
      <c r="A10444" s="2"/>
      <c r="B10444" s="2"/>
      <c r="C10444" s="2"/>
      <c r="E10444" s="2"/>
      <c r="G10444" s="2"/>
      <c r="H10444" s="6"/>
      <c r="I10444" s="9"/>
      <c r="J10444" s="9"/>
      <c r="K10444" s="9"/>
    </row>
    <row r="10445" spans="1:11" x14ac:dyDescent="0.25">
      <c r="A10445" s="2"/>
      <c r="B10445" s="2"/>
      <c r="C10445" s="2"/>
      <c r="E10445" s="2"/>
      <c r="G10445" s="2"/>
      <c r="H10445" s="6"/>
      <c r="I10445" s="9"/>
      <c r="J10445" s="9"/>
      <c r="K10445" s="9"/>
    </row>
    <row r="10446" spans="1:11" x14ac:dyDescent="0.25">
      <c r="A10446" s="2"/>
      <c r="B10446" s="2"/>
      <c r="C10446" s="2"/>
      <c r="E10446" s="2"/>
      <c r="G10446" s="2"/>
      <c r="H10446" s="6"/>
      <c r="I10446" s="9"/>
      <c r="J10446" s="9"/>
      <c r="K10446" s="9"/>
    </row>
    <row r="10447" spans="1:11" x14ac:dyDescent="0.25">
      <c r="A10447" s="2"/>
      <c r="B10447" s="2"/>
      <c r="C10447" s="2"/>
      <c r="E10447" s="2"/>
      <c r="G10447" s="2"/>
      <c r="H10447" s="6"/>
      <c r="I10447" s="9"/>
      <c r="J10447" s="9"/>
      <c r="K10447" s="9"/>
    </row>
    <row r="10448" spans="1:11" x14ac:dyDescent="0.25">
      <c r="A10448" s="2"/>
      <c r="B10448" s="2"/>
      <c r="C10448" s="2"/>
      <c r="E10448" s="2"/>
      <c r="G10448" s="2"/>
      <c r="H10448" s="6"/>
      <c r="I10448" s="9"/>
      <c r="J10448" s="9"/>
      <c r="K10448" s="9"/>
    </row>
    <row r="10449" spans="1:11" x14ac:dyDescent="0.25">
      <c r="A10449" s="2"/>
      <c r="B10449" s="2"/>
      <c r="C10449" s="2"/>
      <c r="E10449" s="2"/>
      <c r="G10449" s="2"/>
      <c r="H10449" s="6"/>
      <c r="I10449" s="9"/>
      <c r="J10449" s="9"/>
      <c r="K10449" s="9"/>
    </row>
    <row r="10450" spans="1:11" x14ac:dyDescent="0.25">
      <c r="A10450" s="2"/>
      <c r="B10450" s="2"/>
      <c r="C10450" s="2"/>
      <c r="E10450" s="2"/>
      <c r="G10450" s="2"/>
      <c r="H10450" s="6"/>
      <c r="I10450" s="9"/>
      <c r="J10450" s="9"/>
      <c r="K10450" s="9"/>
    </row>
    <row r="10451" spans="1:11" x14ac:dyDescent="0.25">
      <c r="A10451" s="2"/>
      <c r="B10451" s="2"/>
      <c r="C10451" s="2"/>
      <c r="E10451" s="2"/>
      <c r="G10451" s="2"/>
      <c r="H10451" s="6"/>
      <c r="I10451" s="9"/>
      <c r="J10451" s="9"/>
      <c r="K10451" s="9"/>
    </row>
    <row r="10452" spans="1:11" x14ac:dyDescent="0.25">
      <c r="A10452" s="2"/>
      <c r="B10452" s="2"/>
      <c r="C10452" s="2"/>
      <c r="E10452" s="2"/>
      <c r="G10452" s="2"/>
      <c r="H10452" s="6"/>
      <c r="I10452" s="9"/>
      <c r="J10452" s="9"/>
      <c r="K10452" s="9"/>
    </row>
    <row r="10453" spans="1:11" x14ac:dyDescent="0.25">
      <c r="A10453" s="2"/>
      <c r="B10453" s="2"/>
      <c r="C10453" s="2"/>
      <c r="E10453" s="2"/>
      <c r="G10453" s="2"/>
      <c r="H10453" s="6"/>
      <c r="I10453" s="9"/>
      <c r="J10453" s="9"/>
      <c r="K10453" s="9"/>
    </row>
    <row r="10454" spans="1:11" x14ac:dyDescent="0.25">
      <c r="A10454" s="2"/>
      <c r="B10454" s="2"/>
      <c r="C10454" s="2"/>
      <c r="E10454" s="2"/>
      <c r="G10454" s="2"/>
      <c r="H10454" s="6"/>
      <c r="I10454" s="9"/>
      <c r="J10454" s="9"/>
      <c r="K10454" s="9"/>
    </row>
    <row r="10455" spans="1:11" x14ac:dyDescent="0.25">
      <c r="A10455" s="2"/>
      <c r="B10455" s="2"/>
      <c r="C10455" s="2"/>
      <c r="E10455" s="2"/>
      <c r="G10455" s="2"/>
      <c r="H10455" s="6"/>
      <c r="I10455" s="9"/>
      <c r="J10455" s="9"/>
      <c r="K10455" s="9"/>
    </row>
    <row r="10456" spans="1:11" x14ac:dyDescent="0.25">
      <c r="A10456" s="2"/>
      <c r="B10456" s="2"/>
      <c r="C10456" s="2"/>
      <c r="E10456" s="2"/>
      <c r="G10456" s="2"/>
      <c r="H10456" s="6"/>
      <c r="I10456" s="9"/>
      <c r="J10456" s="9"/>
      <c r="K10456" s="9"/>
    </row>
    <row r="10457" spans="1:11" x14ac:dyDescent="0.25">
      <c r="A10457" s="2"/>
      <c r="B10457" s="2"/>
      <c r="C10457" s="2"/>
      <c r="E10457" s="2"/>
      <c r="G10457" s="2"/>
      <c r="H10457" s="6"/>
      <c r="I10457" s="9"/>
      <c r="J10457" s="9"/>
      <c r="K10457" s="9"/>
    </row>
    <row r="10458" spans="1:11" x14ac:dyDescent="0.25">
      <c r="A10458" s="2"/>
      <c r="B10458" s="2"/>
      <c r="C10458" s="2"/>
      <c r="E10458" s="2"/>
      <c r="G10458" s="2"/>
      <c r="H10458" s="6"/>
      <c r="I10458" s="9"/>
      <c r="J10458" s="9"/>
      <c r="K10458" s="9"/>
    </row>
    <row r="10459" spans="1:11" x14ac:dyDescent="0.25">
      <c r="A10459" s="2"/>
      <c r="B10459" s="2"/>
      <c r="C10459" s="2"/>
      <c r="E10459" s="2"/>
      <c r="G10459" s="2"/>
      <c r="H10459" s="6"/>
      <c r="I10459" s="9"/>
      <c r="J10459" s="9"/>
      <c r="K10459" s="9"/>
    </row>
    <row r="10460" spans="1:11" x14ac:dyDescent="0.25">
      <c r="A10460" s="2"/>
      <c r="B10460" s="2"/>
      <c r="C10460" s="2"/>
      <c r="E10460" s="2"/>
      <c r="G10460" s="2"/>
      <c r="H10460" s="6"/>
      <c r="I10460" s="9"/>
      <c r="J10460" s="9"/>
      <c r="K10460" s="9"/>
    </row>
    <row r="10461" spans="1:11" x14ac:dyDescent="0.25">
      <c r="A10461" s="2"/>
      <c r="B10461" s="2"/>
      <c r="C10461" s="2"/>
      <c r="E10461" s="2"/>
      <c r="G10461" s="2"/>
      <c r="H10461" s="6"/>
      <c r="I10461" s="9"/>
      <c r="J10461" s="9"/>
      <c r="K10461" s="9"/>
    </row>
    <row r="10462" spans="1:11" x14ac:dyDescent="0.25">
      <c r="A10462" s="2"/>
      <c r="B10462" s="2"/>
      <c r="C10462" s="2"/>
      <c r="E10462" s="2"/>
      <c r="G10462" s="2"/>
      <c r="H10462" s="6"/>
      <c r="I10462" s="9"/>
      <c r="J10462" s="9"/>
      <c r="K10462" s="9"/>
    </row>
    <row r="10463" spans="1:11" x14ac:dyDescent="0.25">
      <c r="A10463" s="2"/>
      <c r="B10463" s="2"/>
      <c r="C10463" s="2"/>
      <c r="E10463" s="2"/>
      <c r="G10463" s="2"/>
      <c r="H10463" s="6"/>
      <c r="I10463" s="9"/>
      <c r="J10463" s="9"/>
      <c r="K10463" s="9"/>
    </row>
    <row r="10464" spans="1:11" x14ac:dyDescent="0.25">
      <c r="A10464" s="2"/>
      <c r="B10464" s="2"/>
      <c r="C10464" s="2"/>
      <c r="E10464" s="2"/>
      <c r="G10464" s="2"/>
      <c r="H10464" s="6"/>
      <c r="I10464" s="9"/>
      <c r="J10464" s="9"/>
      <c r="K10464" s="9"/>
    </row>
    <row r="10465" spans="1:11" x14ac:dyDescent="0.25">
      <c r="A10465" s="2"/>
      <c r="B10465" s="2"/>
      <c r="C10465" s="2"/>
      <c r="E10465" s="2"/>
      <c r="G10465" s="2"/>
      <c r="H10465" s="6"/>
      <c r="I10465" s="9"/>
      <c r="J10465" s="9"/>
      <c r="K10465" s="9"/>
    </row>
    <row r="10466" spans="1:11" x14ac:dyDescent="0.25">
      <c r="A10466" s="2"/>
      <c r="B10466" s="2"/>
      <c r="C10466" s="2"/>
      <c r="E10466" s="2"/>
      <c r="G10466" s="2"/>
      <c r="H10466" s="6"/>
      <c r="I10466" s="9"/>
      <c r="J10466" s="9"/>
      <c r="K10466" s="9"/>
    </row>
    <row r="10467" spans="1:11" x14ac:dyDescent="0.25">
      <c r="A10467" s="2"/>
      <c r="B10467" s="2"/>
      <c r="C10467" s="2"/>
      <c r="E10467" s="2"/>
      <c r="G10467" s="2"/>
      <c r="H10467" s="6"/>
      <c r="I10467" s="9"/>
      <c r="J10467" s="9"/>
      <c r="K10467" s="9"/>
    </row>
    <row r="10468" spans="1:11" x14ac:dyDescent="0.25">
      <c r="A10468" s="2"/>
      <c r="B10468" s="2"/>
      <c r="C10468" s="2"/>
      <c r="E10468" s="2"/>
      <c r="G10468" s="2"/>
      <c r="H10468" s="6"/>
      <c r="I10468" s="9"/>
      <c r="J10468" s="9"/>
      <c r="K10468" s="9"/>
    </row>
    <row r="10469" spans="1:11" x14ac:dyDescent="0.25">
      <c r="A10469" s="2"/>
      <c r="B10469" s="2"/>
      <c r="C10469" s="2"/>
      <c r="E10469" s="2"/>
      <c r="G10469" s="2"/>
      <c r="H10469" s="6"/>
      <c r="I10469" s="9"/>
      <c r="J10469" s="9"/>
      <c r="K10469" s="9"/>
    </row>
    <row r="10470" spans="1:11" x14ac:dyDescent="0.25">
      <c r="A10470" s="2"/>
      <c r="B10470" s="2"/>
      <c r="C10470" s="2"/>
      <c r="E10470" s="2"/>
      <c r="G10470" s="2"/>
      <c r="H10470" s="6"/>
      <c r="I10470" s="9"/>
      <c r="J10470" s="9"/>
      <c r="K10470" s="9"/>
    </row>
    <row r="10471" spans="1:11" x14ac:dyDescent="0.25">
      <c r="A10471" s="2"/>
      <c r="B10471" s="2"/>
      <c r="C10471" s="2"/>
      <c r="E10471" s="2"/>
      <c r="G10471" s="2"/>
      <c r="H10471" s="6"/>
      <c r="I10471" s="9"/>
      <c r="J10471" s="9"/>
      <c r="K10471" s="9"/>
    </row>
    <row r="10472" spans="1:11" x14ac:dyDescent="0.25">
      <c r="A10472" s="2"/>
      <c r="B10472" s="2"/>
      <c r="C10472" s="2"/>
      <c r="E10472" s="2"/>
      <c r="G10472" s="2"/>
      <c r="H10472" s="6"/>
      <c r="I10472" s="9"/>
      <c r="J10472" s="9"/>
      <c r="K10472" s="9"/>
    </row>
    <row r="10473" spans="1:11" x14ac:dyDescent="0.25">
      <c r="A10473" s="2"/>
      <c r="B10473" s="2"/>
      <c r="C10473" s="2"/>
      <c r="E10473" s="2"/>
      <c r="G10473" s="2"/>
      <c r="H10473" s="6"/>
      <c r="I10473" s="9"/>
      <c r="J10473" s="9"/>
      <c r="K10473" s="9"/>
    </row>
    <row r="10474" spans="1:11" x14ac:dyDescent="0.25">
      <c r="A10474" s="2"/>
      <c r="B10474" s="2"/>
      <c r="C10474" s="2"/>
      <c r="E10474" s="2"/>
      <c r="G10474" s="2"/>
      <c r="H10474" s="6"/>
      <c r="I10474" s="9"/>
      <c r="J10474" s="9"/>
      <c r="K10474" s="9"/>
    </row>
    <row r="10475" spans="1:11" x14ac:dyDescent="0.25">
      <c r="A10475" s="2"/>
      <c r="B10475" s="2"/>
      <c r="C10475" s="2"/>
      <c r="E10475" s="2"/>
      <c r="G10475" s="2"/>
      <c r="H10475" s="6"/>
      <c r="I10475" s="9"/>
      <c r="J10475" s="9"/>
      <c r="K10475" s="9"/>
    </row>
    <row r="10476" spans="1:11" x14ac:dyDescent="0.25">
      <c r="A10476" s="2"/>
      <c r="B10476" s="2"/>
      <c r="C10476" s="2"/>
      <c r="E10476" s="2"/>
      <c r="G10476" s="2"/>
      <c r="H10476" s="6"/>
      <c r="I10476" s="9"/>
      <c r="J10476" s="9"/>
      <c r="K10476" s="9"/>
    </row>
    <row r="10477" spans="1:11" x14ac:dyDescent="0.25">
      <c r="A10477" s="2"/>
      <c r="B10477" s="2"/>
      <c r="C10477" s="2"/>
      <c r="E10477" s="2"/>
      <c r="G10477" s="2"/>
      <c r="H10477" s="6"/>
      <c r="I10477" s="9"/>
      <c r="J10477" s="9"/>
      <c r="K10477" s="9"/>
    </row>
    <row r="10478" spans="1:11" x14ac:dyDescent="0.25">
      <c r="A10478" s="2"/>
      <c r="B10478" s="2"/>
      <c r="C10478" s="2"/>
      <c r="E10478" s="2"/>
      <c r="G10478" s="2"/>
      <c r="H10478" s="6"/>
      <c r="I10478" s="9"/>
      <c r="J10478" s="9"/>
      <c r="K10478" s="9"/>
    </row>
    <row r="10479" spans="1:11" x14ac:dyDescent="0.25">
      <c r="A10479" s="2"/>
      <c r="B10479" s="2"/>
      <c r="C10479" s="2"/>
      <c r="E10479" s="2"/>
      <c r="G10479" s="2"/>
      <c r="H10479" s="6"/>
      <c r="I10479" s="9"/>
      <c r="J10479" s="9"/>
      <c r="K10479" s="9"/>
    </row>
    <row r="10480" spans="1:11" x14ac:dyDescent="0.25">
      <c r="A10480" s="2"/>
      <c r="B10480" s="2"/>
      <c r="C10480" s="2"/>
      <c r="E10480" s="2"/>
      <c r="G10480" s="2"/>
      <c r="H10480" s="6"/>
      <c r="I10480" s="9"/>
      <c r="J10480" s="9"/>
      <c r="K10480" s="9"/>
    </row>
    <row r="10481" spans="1:11" x14ac:dyDescent="0.25">
      <c r="A10481" s="2"/>
      <c r="B10481" s="2"/>
      <c r="C10481" s="2"/>
      <c r="E10481" s="2"/>
      <c r="G10481" s="2"/>
      <c r="H10481" s="6"/>
      <c r="I10481" s="9"/>
      <c r="J10481" s="9"/>
      <c r="K10481" s="9"/>
    </row>
    <row r="10482" spans="1:11" x14ac:dyDescent="0.25">
      <c r="A10482" s="2"/>
      <c r="B10482" s="2"/>
      <c r="C10482" s="2"/>
      <c r="E10482" s="2"/>
      <c r="G10482" s="2"/>
      <c r="H10482" s="6"/>
      <c r="I10482" s="9"/>
      <c r="J10482" s="9"/>
      <c r="K10482" s="9"/>
    </row>
    <row r="10483" spans="1:11" x14ac:dyDescent="0.25">
      <c r="A10483" s="2"/>
      <c r="B10483" s="2"/>
      <c r="C10483" s="2"/>
      <c r="E10483" s="2"/>
      <c r="G10483" s="2"/>
      <c r="H10483" s="6"/>
      <c r="I10483" s="9"/>
      <c r="J10483" s="9"/>
      <c r="K10483" s="9"/>
    </row>
    <row r="10484" spans="1:11" x14ac:dyDescent="0.25">
      <c r="A10484" s="2"/>
      <c r="B10484" s="2"/>
      <c r="C10484" s="2"/>
      <c r="E10484" s="2"/>
      <c r="G10484" s="2"/>
      <c r="H10484" s="6"/>
      <c r="I10484" s="9"/>
      <c r="J10484" s="9"/>
      <c r="K10484" s="9"/>
    </row>
    <row r="10485" spans="1:11" x14ac:dyDescent="0.25">
      <c r="A10485" s="2"/>
      <c r="B10485" s="2"/>
      <c r="C10485" s="2"/>
      <c r="E10485" s="2"/>
      <c r="G10485" s="2"/>
      <c r="H10485" s="6"/>
      <c r="I10485" s="9"/>
      <c r="J10485" s="9"/>
      <c r="K10485" s="9"/>
    </row>
    <row r="10486" spans="1:11" x14ac:dyDescent="0.25">
      <c r="A10486" s="2"/>
      <c r="B10486" s="2"/>
      <c r="C10486" s="2"/>
      <c r="E10486" s="2"/>
      <c r="G10486" s="2"/>
      <c r="H10486" s="6"/>
      <c r="I10486" s="9"/>
      <c r="J10486" s="9"/>
      <c r="K10486" s="9"/>
    </row>
    <row r="10487" spans="1:11" x14ac:dyDescent="0.25">
      <c r="A10487" s="2"/>
      <c r="B10487" s="2"/>
      <c r="C10487" s="2"/>
      <c r="E10487" s="2"/>
      <c r="G10487" s="2"/>
      <c r="H10487" s="6"/>
      <c r="I10487" s="9"/>
      <c r="J10487" s="9"/>
      <c r="K10487" s="9"/>
    </row>
    <row r="10488" spans="1:11" x14ac:dyDescent="0.25">
      <c r="A10488" s="2"/>
      <c r="B10488" s="2"/>
      <c r="C10488" s="2"/>
      <c r="E10488" s="2"/>
      <c r="G10488" s="2"/>
      <c r="H10488" s="6"/>
      <c r="I10488" s="9"/>
      <c r="J10488" s="9"/>
      <c r="K10488" s="9"/>
    </row>
    <row r="10489" spans="1:11" x14ac:dyDescent="0.25">
      <c r="A10489" s="2"/>
      <c r="B10489" s="2"/>
      <c r="C10489" s="2"/>
      <c r="E10489" s="2"/>
      <c r="G10489" s="2"/>
      <c r="H10489" s="6"/>
      <c r="I10489" s="9"/>
      <c r="J10489" s="9"/>
      <c r="K10489" s="9"/>
    </row>
    <row r="10490" spans="1:11" x14ac:dyDescent="0.25">
      <c r="A10490" s="2"/>
      <c r="B10490" s="2"/>
      <c r="C10490" s="2"/>
      <c r="E10490" s="2"/>
      <c r="G10490" s="2"/>
      <c r="H10490" s="6"/>
      <c r="I10490" s="9"/>
      <c r="J10490" s="9"/>
      <c r="K10490" s="9"/>
    </row>
    <row r="10491" spans="1:11" x14ac:dyDescent="0.25">
      <c r="A10491" s="2"/>
      <c r="B10491" s="2"/>
      <c r="C10491" s="2"/>
      <c r="E10491" s="2"/>
      <c r="G10491" s="2"/>
      <c r="H10491" s="6"/>
      <c r="I10491" s="9"/>
      <c r="J10491" s="9"/>
      <c r="K10491" s="9"/>
    </row>
    <row r="10492" spans="1:11" x14ac:dyDescent="0.25">
      <c r="A10492" s="2"/>
      <c r="B10492" s="2"/>
      <c r="C10492" s="2"/>
      <c r="E10492" s="2"/>
      <c r="G10492" s="2"/>
      <c r="H10492" s="6"/>
      <c r="I10492" s="9"/>
      <c r="J10492" s="9"/>
      <c r="K10492" s="9"/>
    </row>
    <row r="10493" spans="1:11" x14ac:dyDescent="0.25">
      <c r="A10493" s="2"/>
      <c r="B10493" s="2"/>
      <c r="C10493" s="2"/>
      <c r="E10493" s="2"/>
      <c r="G10493" s="2"/>
      <c r="H10493" s="6"/>
      <c r="I10493" s="9"/>
      <c r="J10493" s="9"/>
      <c r="K10493" s="9"/>
    </row>
    <row r="10494" spans="1:11" x14ac:dyDescent="0.25">
      <c r="A10494" s="2"/>
      <c r="B10494" s="2"/>
      <c r="C10494" s="2"/>
      <c r="E10494" s="2"/>
      <c r="G10494" s="2"/>
      <c r="H10494" s="6"/>
      <c r="I10494" s="9"/>
      <c r="J10494" s="9"/>
      <c r="K10494" s="9"/>
    </row>
    <row r="10495" spans="1:11" x14ac:dyDescent="0.25">
      <c r="A10495" s="2"/>
      <c r="B10495" s="2"/>
      <c r="C10495" s="2"/>
      <c r="E10495" s="2"/>
      <c r="G10495" s="2"/>
      <c r="H10495" s="6"/>
      <c r="I10495" s="9"/>
      <c r="J10495" s="9"/>
      <c r="K10495" s="9"/>
    </row>
    <row r="10496" spans="1:11" x14ac:dyDescent="0.25">
      <c r="A10496" s="2"/>
      <c r="B10496" s="2"/>
      <c r="C10496" s="2"/>
      <c r="E10496" s="2"/>
      <c r="G10496" s="2"/>
      <c r="H10496" s="6"/>
      <c r="I10496" s="9"/>
      <c r="J10496" s="9"/>
      <c r="K10496" s="9"/>
    </row>
    <row r="10497" spans="1:11" x14ac:dyDescent="0.25">
      <c r="A10497" s="2"/>
      <c r="B10497" s="2"/>
      <c r="C10497" s="2"/>
      <c r="E10497" s="2"/>
      <c r="G10497" s="2"/>
      <c r="H10497" s="6"/>
      <c r="I10497" s="9"/>
      <c r="J10497" s="9"/>
      <c r="K10497" s="9"/>
    </row>
    <row r="10498" spans="1:11" x14ac:dyDescent="0.25">
      <c r="A10498" s="2"/>
      <c r="B10498" s="2"/>
      <c r="C10498" s="2"/>
      <c r="E10498" s="2"/>
      <c r="G10498" s="2"/>
      <c r="H10498" s="6"/>
      <c r="I10498" s="9"/>
      <c r="J10498" s="9"/>
      <c r="K10498" s="9"/>
    </row>
    <row r="10499" spans="1:11" x14ac:dyDescent="0.25">
      <c r="A10499" s="2"/>
      <c r="B10499" s="2"/>
      <c r="C10499" s="2"/>
      <c r="E10499" s="2"/>
      <c r="G10499" s="2"/>
      <c r="H10499" s="6"/>
      <c r="I10499" s="9"/>
      <c r="J10499" s="9"/>
      <c r="K10499" s="9"/>
    </row>
    <row r="10500" spans="1:11" x14ac:dyDescent="0.25">
      <c r="A10500" s="2"/>
      <c r="B10500" s="2"/>
      <c r="C10500" s="2"/>
      <c r="E10500" s="2"/>
      <c r="G10500" s="2"/>
      <c r="H10500" s="6"/>
      <c r="I10500" s="9"/>
      <c r="J10500" s="9"/>
      <c r="K10500" s="9"/>
    </row>
    <row r="10501" spans="1:11" x14ac:dyDescent="0.25">
      <c r="A10501" s="2"/>
      <c r="B10501" s="2"/>
      <c r="C10501" s="2"/>
      <c r="E10501" s="2"/>
      <c r="G10501" s="2"/>
      <c r="H10501" s="6"/>
      <c r="I10501" s="9"/>
      <c r="J10501" s="9"/>
      <c r="K10501" s="9"/>
    </row>
    <row r="10502" spans="1:11" x14ac:dyDescent="0.25">
      <c r="A10502" s="2"/>
      <c r="B10502" s="2"/>
      <c r="C10502" s="2"/>
      <c r="E10502" s="2"/>
      <c r="G10502" s="2"/>
      <c r="H10502" s="6"/>
      <c r="I10502" s="9"/>
      <c r="J10502" s="9"/>
      <c r="K10502" s="9"/>
    </row>
    <row r="10503" spans="1:11" x14ac:dyDescent="0.25">
      <c r="A10503" s="2"/>
      <c r="B10503" s="2"/>
      <c r="C10503" s="2"/>
      <c r="E10503" s="2"/>
      <c r="G10503" s="2"/>
      <c r="H10503" s="6"/>
      <c r="I10503" s="9"/>
      <c r="J10503" s="9"/>
      <c r="K10503" s="9"/>
    </row>
    <row r="10504" spans="1:11" x14ac:dyDescent="0.25">
      <c r="A10504" s="2"/>
      <c r="B10504" s="2"/>
      <c r="C10504" s="2"/>
      <c r="E10504" s="2"/>
      <c r="G10504" s="2"/>
      <c r="H10504" s="6"/>
      <c r="I10504" s="9"/>
      <c r="J10504" s="9"/>
      <c r="K10504" s="9"/>
    </row>
    <row r="10505" spans="1:11" x14ac:dyDescent="0.25">
      <c r="A10505" s="2"/>
      <c r="B10505" s="2"/>
      <c r="C10505" s="2"/>
      <c r="E10505" s="2"/>
      <c r="G10505" s="2"/>
      <c r="H10505" s="6"/>
      <c r="I10505" s="9"/>
      <c r="J10505" s="9"/>
      <c r="K10505" s="9"/>
    </row>
    <row r="10506" spans="1:11" x14ac:dyDescent="0.25">
      <c r="A10506" s="2"/>
      <c r="B10506" s="2"/>
      <c r="C10506" s="2"/>
      <c r="E10506" s="2"/>
      <c r="G10506" s="2"/>
      <c r="H10506" s="6"/>
      <c r="I10506" s="9"/>
      <c r="J10506" s="9"/>
      <c r="K10506" s="9"/>
    </row>
    <row r="10507" spans="1:11" x14ac:dyDescent="0.25">
      <c r="A10507" s="2"/>
      <c r="B10507" s="2"/>
      <c r="C10507" s="2"/>
      <c r="E10507" s="2"/>
      <c r="G10507" s="2"/>
      <c r="H10507" s="6"/>
      <c r="I10507" s="9"/>
      <c r="J10507" s="9"/>
      <c r="K10507" s="9"/>
    </row>
    <row r="10508" spans="1:11" x14ac:dyDescent="0.25">
      <c r="A10508" s="2"/>
      <c r="B10508" s="2"/>
      <c r="C10508" s="2"/>
      <c r="E10508" s="2"/>
      <c r="G10508" s="2"/>
      <c r="H10508" s="6"/>
      <c r="I10508" s="9"/>
      <c r="J10508" s="9"/>
      <c r="K10508" s="9"/>
    </row>
    <row r="10509" spans="1:11" x14ac:dyDescent="0.25">
      <c r="A10509" s="2"/>
      <c r="B10509" s="2"/>
      <c r="C10509" s="2"/>
      <c r="E10509" s="2"/>
      <c r="G10509" s="2"/>
      <c r="H10509" s="6"/>
      <c r="I10509" s="9"/>
      <c r="J10509" s="9"/>
      <c r="K10509" s="9"/>
    </row>
    <row r="10510" spans="1:11" x14ac:dyDescent="0.25">
      <c r="A10510" s="2"/>
      <c r="B10510" s="2"/>
      <c r="C10510" s="2"/>
      <c r="E10510" s="2"/>
      <c r="G10510" s="2"/>
      <c r="H10510" s="6"/>
      <c r="I10510" s="9"/>
      <c r="J10510" s="9"/>
      <c r="K10510" s="9"/>
    </row>
    <row r="10511" spans="1:11" x14ac:dyDescent="0.25">
      <c r="A10511" s="2"/>
      <c r="B10511" s="2"/>
      <c r="C10511" s="2"/>
      <c r="E10511" s="2"/>
      <c r="G10511" s="2"/>
      <c r="H10511" s="6"/>
      <c r="I10511" s="9"/>
      <c r="J10511" s="9"/>
      <c r="K10511" s="9"/>
    </row>
    <row r="10512" spans="1:11" x14ac:dyDescent="0.25">
      <c r="A10512" s="2"/>
      <c r="B10512" s="2"/>
      <c r="C10512" s="2"/>
      <c r="E10512" s="2"/>
      <c r="G10512" s="2"/>
      <c r="H10512" s="6"/>
      <c r="I10512" s="9"/>
      <c r="J10512" s="9"/>
      <c r="K10512" s="9"/>
    </row>
    <row r="10513" spans="1:11" x14ac:dyDescent="0.25">
      <c r="A10513" s="2"/>
      <c r="B10513" s="2"/>
      <c r="C10513" s="2"/>
      <c r="E10513" s="2"/>
      <c r="G10513" s="2"/>
      <c r="H10513" s="6"/>
      <c r="I10513" s="9"/>
      <c r="J10513" s="9"/>
      <c r="K10513" s="9"/>
    </row>
    <row r="10514" spans="1:11" x14ac:dyDescent="0.25">
      <c r="A10514" s="2"/>
      <c r="B10514" s="2"/>
      <c r="C10514" s="2"/>
      <c r="E10514" s="2"/>
      <c r="G10514" s="2"/>
      <c r="H10514" s="6"/>
      <c r="I10514" s="9"/>
      <c r="J10514" s="9"/>
      <c r="K10514" s="9"/>
    </row>
    <row r="10515" spans="1:11" x14ac:dyDescent="0.25">
      <c r="A10515" s="2"/>
      <c r="B10515" s="2"/>
      <c r="C10515" s="2"/>
      <c r="E10515" s="2"/>
      <c r="G10515" s="2"/>
      <c r="H10515" s="6"/>
      <c r="I10515" s="9"/>
      <c r="J10515" s="9"/>
      <c r="K10515" s="9"/>
    </row>
    <row r="10516" spans="1:11" x14ac:dyDescent="0.25">
      <c r="A10516" s="2"/>
      <c r="B10516" s="2"/>
      <c r="C10516" s="2"/>
      <c r="E10516" s="2"/>
      <c r="G10516" s="2"/>
      <c r="H10516" s="6"/>
      <c r="I10516" s="9"/>
      <c r="J10516" s="9"/>
      <c r="K10516" s="9"/>
    </row>
    <row r="10517" spans="1:11" x14ac:dyDescent="0.25">
      <c r="A10517" s="2"/>
      <c r="B10517" s="2"/>
      <c r="C10517" s="2"/>
      <c r="E10517" s="2"/>
      <c r="G10517" s="2"/>
      <c r="H10517" s="6"/>
      <c r="I10517" s="9"/>
      <c r="J10517" s="9"/>
      <c r="K10517" s="9"/>
    </row>
    <row r="10518" spans="1:11" x14ac:dyDescent="0.25">
      <c r="A10518" s="2"/>
      <c r="B10518" s="2"/>
      <c r="C10518" s="2"/>
      <c r="E10518" s="2"/>
      <c r="G10518" s="2"/>
      <c r="H10518" s="6"/>
      <c r="I10518" s="9"/>
      <c r="J10518" s="9"/>
      <c r="K10518" s="9"/>
    </row>
    <row r="10519" spans="1:11" x14ac:dyDescent="0.25">
      <c r="A10519" s="2"/>
      <c r="B10519" s="2"/>
      <c r="C10519" s="2"/>
      <c r="E10519" s="2"/>
      <c r="G10519" s="2"/>
      <c r="H10519" s="6"/>
      <c r="I10519" s="9"/>
      <c r="J10519" s="9"/>
      <c r="K10519" s="9"/>
    </row>
    <row r="10520" spans="1:11" x14ac:dyDescent="0.25">
      <c r="A10520" s="2"/>
      <c r="B10520" s="2"/>
      <c r="C10520" s="2"/>
      <c r="E10520" s="2"/>
      <c r="G10520" s="2"/>
      <c r="H10520" s="6"/>
      <c r="I10520" s="9"/>
      <c r="J10520" s="9"/>
      <c r="K10520" s="9"/>
    </row>
    <row r="10521" spans="1:11" x14ac:dyDescent="0.25">
      <c r="A10521" s="2"/>
      <c r="B10521" s="2"/>
      <c r="C10521" s="2"/>
      <c r="E10521" s="2"/>
      <c r="G10521" s="2"/>
      <c r="H10521" s="6"/>
      <c r="I10521" s="9"/>
      <c r="J10521" s="9"/>
      <c r="K10521" s="9"/>
    </row>
    <row r="10522" spans="1:11" x14ac:dyDescent="0.25">
      <c r="A10522" s="2"/>
      <c r="B10522" s="2"/>
      <c r="C10522" s="2"/>
      <c r="E10522" s="2"/>
      <c r="G10522" s="2"/>
      <c r="H10522" s="6"/>
      <c r="I10522" s="9"/>
      <c r="J10522" s="9"/>
      <c r="K10522" s="9"/>
    </row>
    <row r="10523" spans="1:11" x14ac:dyDescent="0.25">
      <c r="A10523" s="2"/>
      <c r="B10523" s="2"/>
      <c r="C10523" s="2"/>
      <c r="E10523" s="2"/>
      <c r="G10523" s="2"/>
      <c r="H10523" s="6"/>
      <c r="I10523" s="9"/>
      <c r="J10523" s="9"/>
      <c r="K10523" s="9"/>
    </row>
    <row r="10524" spans="1:11" x14ac:dyDescent="0.25">
      <c r="A10524" s="2"/>
      <c r="B10524" s="2"/>
      <c r="C10524" s="2"/>
      <c r="E10524" s="2"/>
      <c r="G10524" s="2"/>
      <c r="H10524" s="6"/>
      <c r="I10524" s="9"/>
      <c r="J10524" s="9"/>
      <c r="K10524" s="9"/>
    </row>
    <row r="10525" spans="1:11" x14ac:dyDescent="0.25">
      <c r="A10525" s="2"/>
      <c r="B10525" s="2"/>
      <c r="C10525" s="2"/>
      <c r="E10525" s="2"/>
      <c r="G10525" s="2"/>
      <c r="H10525" s="6"/>
      <c r="I10525" s="9"/>
      <c r="J10525" s="9"/>
      <c r="K10525" s="9"/>
    </row>
    <row r="10526" spans="1:11" x14ac:dyDescent="0.25">
      <c r="A10526" s="2"/>
      <c r="B10526" s="2"/>
      <c r="C10526" s="2"/>
      <c r="E10526" s="2"/>
      <c r="G10526" s="2"/>
      <c r="H10526" s="6"/>
      <c r="I10526" s="9"/>
      <c r="J10526" s="9"/>
      <c r="K10526" s="9"/>
    </row>
    <row r="10527" spans="1:11" x14ac:dyDescent="0.25">
      <c r="A10527" s="2"/>
      <c r="B10527" s="2"/>
      <c r="C10527" s="2"/>
      <c r="E10527" s="2"/>
      <c r="G10527" s="2"/>
      <c r="H10527" s="6"/>
      <c r="I10527" s="9"/>
      <c r="J10527" s="9"/>
      <c r="K10527" s="9"/>
    </row>
    <row r="10528" spans="1:11" x14ac:dyDescent="0.25">
      <c r="A10528" s="2"/>
      <c r="B10528" s="2"/>
      <c r="C10528" s="2"/>
      <c r="E10528" s="2"/>
      <c r="G10528" s="2"/>
      <c r="H10528" s="6"/>
      <c r="I10528" s="9"/>
      <c r="J10528" s="9"/>
      <c r="K10528" s="9"/>
    </row>
    <row r="10529" spans="1:11" x14ac:dyDescent="0.25">
      <c r="A10529" s="2"/>
      <c r="B10529" s="2"/>
      <c r="C10529" s="2"/>
      <c r="E10529" s="2"/>
      <c r="G10529" s="2"/>
      <c r="H10529" s="6"/>
      <c r="I10529" s="9"/>
      <c r="J10529" s="9"/>
      <c r="K10529" s="9"/>
    </row>
    <row r="10530" spans="1:11" x14ac:dyDescent="0.25">
      <c r="A10530" s="2"/>
      <c r="B10530" s="2"/>
      <c r="C10530" s="2"/>
      <c r="E10530" s="2"/>
      <c r="G10530" s="2"/>
      <c r="H10530" s="6"/>
      <c r="I10530" s="9"/>
      <c r="J10530" s="9"/>
      <c r="K10530" s="9"/>
    </row>
    <row r="10531" spans="1:11" x14ac:dyDescent="0.25">
      <c r="A10531" s="2"/>
      <c r="B10531" s="2"/>
      <c r="C10531" s="2"/>
      <c r="E10531" s="2"/>
      <c r="G10531" s="2"/>
      <c r="H10531" s="6"/>
      <c r="I10531" s="9"/>
      <c r="J10531" s="9"/>
      <c r="K10531" s="9"/>
    </row>
    <row r="10532" spans="1:11" x14ac:dyDescent="0.25">
      <c r="A10532" s="2"/>
      <c r="B10532" s="2"/>
      <c r="C10532" s="2"/>
      <c r="E10532" s="2"/>
      <c r="G10532" s="2"/>
      <c r="H10532" s="6"/>
      <c r="I10532" s="9"/>
      <c r="J10532" s="9"/>
      <c r="K10532" s="9"/>
    </row>
    <row r="10533" spans="1:11" x14ac:dyDescent="0.25">
      <c r="A10533" s="2"/>
      <c r="B10533" s="2"/>
      <c r="C10533" s="2"/>
      <c r="E10533" s="2"/>
      <c r="G10533" s="2"/>
      <c r="H10533" s="6"/>
      <c r="I10533" s="9"/>
      <c r="J10533" s="9"/>
      <c r="K10533" s="9"/>
    </row>
    <row r="10534" spans="1:11" x14ac:dyDescent="0.25">
      <c r="A10534" s="2"/>
      <c r="B10534" s="2"/>
      <c r="C10534" s="2"/>
      <c r="E10534" s="2"/>
      <c r="G10534" s="2"/>
      <c r="H10534" s="6"/>
      <c r="I10534" s="9"/>
      <c r="J10534" s="9"/>
      <c r="K10534" s="9"/>
    </row>
    <row r="10535" spans="1:11" x14ac:dyDescent="0.25">
      <c r="A10535" s="2"/>
      <c r="B10535" s="2"/>
      <c r="C10535" s="2"/>
      <c r="E10535" s="2"/>
      <c r="G10535" s="2"/>
      <c r="H10535" s="6"/>
      <c r="I10535" s="9"/>
      <c r="J10535" s="9"/>
      <c r="K10535" s="9"/>
    </row>
    <row r="10536" spans="1:11" x14ac:dyDescent="0.25">
      <c r="A10536" s="2"/>
      <c r="B10536" s="2"/>
      <c r="C10536" s="2"/>
      <c r="E10536" s="2"/>
      <c r="G10536" s="2"/>
      <c r="H10536" s="6"/>
      <c r="I10536" s="9"/>
      <c r="J10536" s="9"/>
      <c r="K10536" s="9"/>
    </row>
    <row r="10537" spans="1:11" x14ac:dyDescent="0.25">
      <c r="A10537" s="2"/>
      <c r="B10537" s="2"/>
      <c r="C10537" s="2"/>
      <c r="E10537" s="2"/>
      <c r="G10537" s="2"/>
      <c r="H10537" s="6"/>
      <c r="I10537" s="9"/>
      <c r="J10537" s="9"/>
      <c r="K10537" s="9"/>
    </row>
    <row r="10538" spans="1:11" x14ac:dyDescent="0.25">
      <c r="A10538" s="2"/>
      <c r="B10538" s="2"/>
      <c r="C10538" s="2"/>
      <c r="E10538" s="2"/>
      <c r="G10538" s="2"/>
      <c r="H10538" s="6"/>
      <c r="I10538" s="9"/>
      <c r="J10538" s="9"/>
      <c r="K10538" s="9"/>
    </row>
    <row r="10539" spans="1:11" x14ac:dyDescent="0.25">
      <c r="A10539" s="2"/>
      <c r="B10539" s="2"/>
      <c r="C10539" s="2"/>
      <c r="E10539" s="2"/>
      <c r="G10539" s="2"/>
      <c r="H10539" s="6"/>
      <c r="I10539" s="9"/>
      <c r="J10539" s="9"/>
      <c r="K10539" s="9"/>
    </row>
    <row r="10540" spans="1:11" x14ac:dyDescent="0.25">
      <c r="A10540" s="2"/>
      <c r="B10540" s="2"/>
      <c r="C10540" s="2"/>
      <c r="E10540" s="2"/>
      <c r="G10540" s="2"/>
      <c r="H10540" s="6"/>
      <c r="I10540" s="9"/>
      <c r="J10540" s="9"/>
      <c r="K10540" s="9"/>
    </row>
    <row r="10541" spans="1:11" x14ac:dyDescent="0.25">
      <c r="A10541" s="2"/>
      <c r="B10541" s="2"/>
      <c r="C10541" s="2"/>
      <c r="E10541" s="2"/>
      <c r="G10541" s="2"/>
      <c r="H10541" s="6"/>
      <c r="I10541" s="9"/>
      <c r="J10541" s="9"/>
      <c r="K10541" s="9"/>
    </row>
    <row r="10542" spans="1:11" x14ac:dyDescent="0.25">
      <c r="A10542" s="2"/>
      <c r="B10542" s="2"/>
      <c r="C10542" s="2"/>
      <c r="E10542" s="2"/>
      <c r="G10542" s="2"/>
      <c r="H10542" s="6"/>
      <c r="I10542" s="9"/>
      <c r="J10542" s="9"/>
      <c r="K10542" s="9"/>
    </row>
    <row r="10543" spans="1:11" x14ac:dyDescent="0.25">
      <c r="A10543" s="2"/>
      <c r="B10543" s="2"/>
      <c r="C10543" s="2"/>
      <c r="E10543" s="2"/>
      <c r="G10543" s="2"/>
      <c r="H10543" s="6"/>
      <c r="I10543" s="9"/>
      <c r="J10543" s="9"/>
      <c r="K10543" s="9"/>
    </row>
    <row r="10544" spans="1:11" x14ac:dyDescent="0.25">
      <c r="A10544" s="2"/>
      <c r="B10544" s="2"/>
      <c r="C10544" s="2"/>
      <c r="E10544" s="2"/>
      <c r="G10544" s="2"/>
      <c r="H10544" s="6"/>
      <c r="I10544" s="9"/>
      <c r="J10544" s="9"/>
      <c r="K10544" s="9"/>
    </row>
    <row r="10545" spans="1:11" x14ac:dyDescent="0.25">
      <c r="A10545" s="2"/>
      <c r="B10545" s="2"/>
      <c r="C10545" s="2"/>
      <c r="E10545" s="2"/>
      <c r="G10545" s="2"/>
      <c r="H10545" s="6"/>
      <c r="I10545" s="9"/>
      <c r="J10545" s="9"/>
      <c r="K10545" s="9"/>
    </row>
    <row r="10546" spans="1:11" x14ac:dyDescent="0.25">
      <c r="A10546" s="2"/>
      <c r="B10546" s="2"/>
      <c r="C10546" s="2"/>
      <c r="E10546" s="2"/>
      <c r="G10546" s="2"/>
      <c r="H10546" s="6"/>
      <c r="I10546" s="9"/>
      <c r="J10546" s="9"/>
      <c r="K10546" s="9"/>
    </row>
    <row r="10547" spans="1:11" x14ac:dyDescent="0.25">
      <c r="A10547" s="2"/>
      <c r="B10547" s="2"/>
      <c r="C10547" s="2"/>
      <c r="E10547" s="2"/>
      <c r="G10547" s="2"/>
      <c r="H10547" s="6"/>
      <c r="I10547" s="9"/>
      <c r="J10547" s="9"/>
      <c r="K10547" s="9"/>
    </row>
    <row r="10548" spans="1:11" x14ac:dyDescent="0.25">
      <c r="A10548" s="2"/>
      <c r="B10548" s="2"/>
      <c r="C10548" s="2"/>
      <c r="E10548" s="2"/>
      <c r="G10548" s="2"/>
      <c r="H10548" s="6"/>
      <c r="I10548" s="9"/>
      <c r="J10548" s="9"/>
      <c r="K10548" s="9"/>
    </row>
    <row r="10549" spans="1:11" x14ac:dyDescent="0.25">
      <c r="A10549" s="2"/>
      <c r="B10549" s="2"/>
      <c r="C10549" s="2"/>
      <c r="E10549" s="2"/>
      <c r="G10549" s="2"/>
      <c r="H10549" s="6"/>
      <c r="I10549" s="9"/>
      <c r="J10549" s="9"/>
      <c r="K10549" s="9"/>
    </row>
    <row r="10550" spans="1:11" x14ac:dyDescent="0.25">
      <c r="A10550" s="2"/>
      <c r="B10550" s="2"/>
      <c r="C10550" s="2"/>
      <c r="E10550" s="2"/>
      <c r="G10550" s="2"/>
      <c r="H10550" s="6"/>
      <c r="I10550" s="9"/>
      <c r="J10550" s="9"/>
      <c r="K10550" s="9"/>
    </row>
    <row r="10551" spans="1:11" x14ac:dyDescent="0.25">
      <c r="A10551" s="2"/>
      <c r="B10551" s="2"/>
      <c r="C10551" s="2"/>
      <c r="E10551" s="2"/>
      <c r="G10551" s="2"/>
      <c r="H10551" s="6"/>
      <c r="I10551" s="9"/>
      <c r="J10551" s="9"/>
      <c r="K10551" s="9"/>
    </row>
    <row r="10552" spans="1:11" x14ac:dyDescent="0.25">
      <c r="A10552" s="2"/>
      <c r="B10552" s="2"/>
      <c r="C10552" s="2"/>
      <c r="E10552" s="2"/>
      <c r="G10552" s="2"/>
      <c r="H10552" s="6"/>
      <c r="I10552" s="9"/>
      <c r="J10552" s="9"/>
      <c r="K10552" s="9"/>
    </row>
    <row r="10553" spans="1:11" x14ac:dyDescent="0.25">
      <c r="A10553" s="2"/>
      <c r="B10553" s="2"/>
      <c r="C10553" s="2"/>
      <c r="E10553" s="2"/>
      <c r="G10553" s="2"/>
      <c r="H10553" s="6"/>
      <c r="I10553" s="9"/>
      <c r="J10553" s="9"/>
      <c r="K10553" s="9"/>
    </row>
    <row r="10554" spans="1:11" x14ac:dyDescent="0.25">
      <c r="A10554" s="2"/>
      <c r="B10554" s="2"/>
      <c r="C10554" s="2"/>
      <c r="E10554" s="2"/>
      <c r="G10554" s="2"/>
      <c r="H10554" s="6"/>
      <c r="I10554" s="9"/>
      <c r="J10554" s="9"/>
      <c r="K10554" s="9"/>
    </row>
    <row r="10555" spans="1:11" x14ac:dyDescent="0.25">
      <c r="A10555" s="2"/>
      <c r="B10555" s="2"/>
      <c r="C10555" s="2"/>
      <c r="E10555" s="2"/>
      <c r="G10555" s="2"/>
      <c r="H10555" s="6"/>
      <c r="I10555" s="9"/>
      <c r="J10555" s="9"/>
      <c r="K10555" s="9"/>
    </row>
    <row r="10556" spans="1:11" x14ac:dyDescent="0.25">
      <c r="A10556" s="2"/>
      <c r="B10556" s="2"/>
      <c r="C10556" s="2"/>
      <c r="E10556" s="2"/>
      <c r="G10556" s="2"/>
      <c r="H10556" s="6"/>
      <c r="I10556" s="9"/>
      <c r="J10556" s="9"/>
      <c r="K10556" s="9"/>
    </row>
    <row r="10557" spans="1:11" x14ac:dyDescent="0.25">
      <c r="A10557" s="2"/>
      <c r="B10557" s="2"/>
      <c r="C10557" s="2"/>
      <c r="E10557" s="2"/>
      <c r="G10557" s="2"/>
      <c r="H10557" s="6"/>
      <c r="I10557" s="9"/>
      <c r="J10557" s="9"/>
      <c r="K10557" s="9"/>
    </row>
    <row r="10558" spans="1:11" x14ac:dyDescent="0.25">
      <c r="A10558" s="2"/>
      <c r="B10558" s="2"/>
      <c r="C10558" s="2"/>
      <c r="E10558" s="2"/>
      <c r="G10558" s="2"/>
      <c r="H10558" s="6"/>
      <c r="I10558" s="9"/>
      <c r="J10558" s="9"/>
      <c r="K10558" s="9"/>
    </row>
    <row r="10559" spans="1:11" x14ac:dyDescent="0.25">
      <c r="A10559" s="2"/>
      <c r="B10559" s="2"/>
      <c r="C10559" s="2"/>
      <c r="E10559" s="2"/>
      <c r="G10559" s="2"/>
      <c r="H10559" s="6"/>
      <c r="I10559" s="9"/>
      <c r="J10559" s="9"/>
      <c r="K10559" s="9"/>
    </row>
    <row r="10560" spans="1:11" x14ac:dyDescent="0.25">
      <c r="A10560" s="2"/>
      <c r="B10560" s="2"/>
      <c r="C10560" s="2"/>
      <c r="E10560" s="2"/>
      <c r="G10560" s="2"/>
      <c r="H10560" s="6"/>
      <c r="I10560" s="9"/>
      <c r="J10560" s="9"/>
      <c r="K10560" s="9"/>
    </row>
    <row r="10561" spans="1:11" x14ac:dyDescent="0.25">
      <c r="A10561" s="2"/>
      <c r="B10561" s="2"/>
      <c r="C10561" s="2"/>
      <c r="E10561" s="2"/>
      <c r="G10561" s="2"/>
      <c r="H10561" s="6"/>
      <c r="I10561" s="9"/>
      <c r="J10561" s="9"/>
      <c r="K10561" s="9"/>
    </row>
    <row r="10562" spans="1:11" x14ac:dyDescent="0.25">
      <c r="A10562" s="2"/>
      <c r="B10562" s="2"/>
      <c r="C10562" s="2"/>
      <c r="E10562" s="2"/>
      <c r="G10562" s="2"/>
      <c r="H10562" s="6"/>
      <c r="I10562" s="9"/>
      <c r="J10562" s="9"/>
      <c r="K10562" s="9"/>
    </row>
    <row r="10563" spans="1:11" x14ac:dyDescent="0.25">
      <c r="A10563" s="2"/>
      <c r="B10563" s="2"/>
      <c r="C10563" s="2"/>
      <c r="E10563" s="2"/>
      <c r="G10563" s="2"/>
      <c r="H10563" s="6"/>
      <c r="I10563" s="9"/>
      <c r="J10563" s="9"/>
      <c r="K10563" s="9"/>
    </row>
    <row r="10564" spans="1:11" x14ac:dyDescent="0.25">
      <c r="A10564" s="2"/>
      <c r="B10564" s="2"/>
      <c r="C10564" s="2"/>
      <c r="E10564" s="2"/>
      <c r="G10564" s="2"/>
      <c r="H10564" s="6"/>
      <c r="I10564" s="9"/>
      <c r="J10564" s="9"/>
      <c r="K10564" s="9"/>
    </row>
    <row r="10565" spans="1:11" x14ac:dyDescent="0.25">
      <c r="A10565" s="2"/>
      <c r="B10565" s="2"/>
      <c r="C10565" s="2"/>
      <c r="E10565" s="2"/>
      <c r="G10565" s="2"/>
      <c r="H10565" s="6"/>
      <c r="I10565" s="9"/>
      <c r="J10565" s="9"/>
      <c r="K10565" s="9"/>
    </row>
    <row r="10566" spans="1:11" x14ac:dyDescent="0.25">
      <c r="A10566" s="2"/>
      <c r="B10566" s="2"/>
      <c r="C10566" s="2"/>
      <c r="E10566" s="2"/>
      <c r="G10566" s="2"/>
      <c r="H10566" s="6"/>
      <c r="I10566" s="9"/>
      <c r="J10566" s="9"/>
      <c r="K10566" s="9"/>
    </row>
    <row r="10567" spans="1:11" x14ac:dyDescent="0.25">
      <c r="A10567" s="2"/>
      <c r="B10567" s="2"/>
      <c r="C10567" s="2"/>
      <c r="E10567" s="2"/>
      <c r="G10567" s="2"/>
      <c r="H10567" s="6"/>
      <c r="I10567" s="9"/>
      <c r="J10567" s="9"/>
      <c r="K10567" s="9"/>
    </row>
    <row r="10568" spans="1:11" x14ac:dyDescent="0.25">
      <c r="A10568" s="2"/>
      <c r="B10568" s="2"/>
      <c r="C10568" s="2"/>
      <c r="E10568" s="2"/>
      <c r="G10568" s="2"/>
      <c r="H10568" s="6"/>
      <c r="I10568" s="9"/>
      <c r="J10568" s="9"/>
      <c r="K10568" s="9"/>
    </row>
    <row r="10569" spans="1:11" x14ac:dyDescent="0.25">
      <c r="A10569" s="2"/>
      <c r="B10569" s="2"/>
      <c r="C10569" s="2"/>
      <c r="E10569" s="2"/>
      <c r="G10569" s="2"/>
      <c r="H10569" s="6"/>
      <c r="I10569" s="9"/>
      <c r="J10569" s="9"/>
      <c r="K10569" s="9"/>
    </row>
    <row r="10570" spans="1:11" x14ac:dyDescent="0.25">
      <c r="A10570" s="2"/>
      <c r="B10570" s="2"/>
      <c r="C10570" s="2"/>
      <c r="E10570" s="2"/>
      <c r="G10570" s="2"/>
      <c r="H10570" s="6"/>
      <c r="I10570" s="9"/>
      <c r="J10570" s="9"/>
      <c r="K10570" s="9"/>
    </row>
    <row r="10571" spans="1:11" x14ac:dyDescent="0.25">
      <c r="A10571" s="2"/>
      <c r="B10571" s="2"/>
      <c r="C10571" s="2"/>
      <c r="E10571" s="2"/>
      <c r="G10571" s="2"/>
      <c r="H10571" s="6"/>
      <c r="I10571" s="9"/>
      <c r="J10571" s="9"/>
      <c r="K10571" s="9"/>
    </row>
    <row r="10572" spans="1:11" x14ac:dyDescent="0.25">
      <c r="A10572" s="2"/>
      <c r="B10572" s="2"/>
      <c r="C10572" s="2"/>
      <c r="E10572" s="2"/>
      <c r="G10572" s="2"/>
      <c r="H10572" s="6"/>
      <c r="I10572" s="9"/>
      <c r="J10572" s="9"/>
      <c r="K10572" s="9"/>
    </row>
    <row r="10573" spans="1:11" x14ac:dyDescent="0.25">
      <c r="A10573" s="2"/>
      <c r="B10573" s="2"/>
      <c r="C10573" s="2"/>
      <c r="E10573" s="2"/>
      <c r="G10573" s="2"/>
      <c r="H10573" s="6"/>
      <c r="I10573" s="9"/>
      <c r="J10573" s="9"/>
      <c r="K10573" s="9"/>
    </row>
    <row r="10574" spans="1:11" x14ac:dyDescent="0.25">
      <c r="A10574" s="2"/>
      <c r="B10574" s="2"/>
      <c r="C10574" s="2"/>
      <c r="E10574" s="2"/>
      <c r="G10574" s="2"/>
      <c r="H10574" s="6"/>
      <c r="I10574" s="9"/>
      <c r="J10574" s="9"/>
      <c r="K10574" s="9"/>
    </row>
    <row r="10575" spans="1:11" x14ac:dyDescent="0.25">
      <c r="A10575" s="2"/>
      <c r="B10575" s="2"/>
      <c r="C10575" s="2"/>
      <c r="E10575" s="2"/>
      <c r="G10575" s="2"/>
      <c r="H10575" s="6"/>
      <c r="I10575" s="9"/>
      <c r="J10575" s="9"/>
      <c r="K10575" s="9"/>
    </row>
    <row r="10576" spans="1:11" x14ac:dyDescent="0.25">
      <c r="A10576" s="2"/>
      <c r="B10576" s="2"/>
      <c r="C10576" s="2"/>
      <c r="E10576" s="2"/>
      <c r="G10576" s="2"/>
      <c r="H10576" s="6"/>
      <c r="I10576" s="9"/>
      <c r="J10576" s="9"/>
      <c r="K10576" s="9"/>
    </row>
    <row r="10577" spans="1:11" x14ac:dyDescent="0.25">
      <c r="A10577" s="2"/>
      <c r="B10577" s="2"/>
      <c r="C10577" s="2"/>
      <c r="E10577" s="2"/>
      <c r="G10577" s="2"/>
      <c r="H10577" s="6"/>
      <c r="I10577" s="9"/>
      <c r="J10577" s="9"/>
      <c r="K10577" s="9"/>
    </row>
    <row r="10578" spans="1:11" x14ac:dyDescent="0.25">
      <c r="A10578" s="2"/>
      <c r="B10578" s="2"/>
      <c r="C10578" s="2"/>
      <c r="E10578" s="2"/>
      <c r="G10578" s="2"/>
      <c r="H10578" s="6"/>
      <c r="I10578" s="9"/>
      <c r="J10578" s="9"/>
      <c r="K10578" s="9"/>
    </row>
    <row r="10579" spans="1:11" x14ac:dyDescent="0.25">
      <c r="A10579" s="2"/>
      <c r="B10579" s="2"/>
      <c r="C10579" s="2"/>
      <c r="E10579" s="2"/>
      <c r="G10579" s="2"/>
      <c r="H10579" s="6"/>
      <c r="I10579" s="9"/>
      <c r="J10579" s="9"/>
      <c r="K10579" s="9"/>
    </row>
    <row r="10580" spans="1:11" x14ac:dyDescent="0.25">
      <c r="A10580" s="2"/>
      <c r="B10580" s="2"/>
      <c r="C10580" s="2"/>
      <c r="E10580" s="2"/>
      <c r="G10580" s="2"/>
      <c r="H10580" s="6"/>
      <c r="I10580" s="9"/>
      <c r="J10580" s="9"/>
      <c r="K10580" s="9"/>
    </row>
    <row r="10581" spans="1:11" x14ac:dyDescent="0.25">
      <c r="A10581" s="2"/>
      <c r="B10581" s="2"/>
      <c r="C10581" s="2"/>
      <c r="E10581" s="2"/>
      <c r="G10581" s="2"/>
      <c r="H10581" s="6"/>
      <c r="I10581" s="9"/>
      <c r="J10581" s="9"/>
      <c r="K10581" s="9"/>
    </row>
    <row r="10582" spans="1:11" x14ac:dyDescent="0.25">
      <c r="A10582" s="2"/>
      <c r="B10582" s="2"/>
      <c r="C10582" s="2"/>
      <c r="E10582" s="2"/>
      <c r="G10582" s="2"/>
      <c r="H10582" s="6"/>
      <c r="I10582" s="9"/>
      <c r="J10582" s="9"/>
      <c r="K10582" s="9"/>
    </row>
    <row r="10583" spans="1:11" x14ac:dyDescent="0.25">
      <c r="A10583" s="2"/>
      <c r="B10583" s="2"/>
      <c r="C10583" s="2"/>
      <c r="E10583" s="2"/>
      <c r="G10583" s="2"/>
      <c r="H10583" s="6"/>
      <c r="I10583" s="9"/>
      <c r="J10583" s="9"/>
      <c r="K10583" s="9"/>
    </row>
    <row r="10584" spans="1:11" x14ac:dyDescent="0.25">
      <c r="A10584" s="2"/>
      <c r="B10584" s="2"/>
      <c r="C10584" s="2"/>
      <c r="E10584" s="2"/>
      <c r="G10584" s="2"/>
      <c r="H10584" s="6"/>
      <c r="I10584" s="9"/>
      <c r="J10584" s="9"/>
      <c r="K10584" s="9"/>
    </row>
    <row r="10585" spans="1:11" x14ac:dyDescent="0.25">
      <c r="A10585" s="2"/>
      <c r="B10585" s="2"/>
      <c r="C10585" s="2"/>
      <c r="E10585" s="2"/>
      <c r="G10585" s="2"/>
      <c r="H10585" s="6"/>
      <c r="I10585" s="9"/>
      <c r="J10585" s="9"/>
      <c r="K10585" s="9"/>
    </row>
    <row r="10586" spans="1:11" x14ac:dyDescent="0.25">
      <c r="A10586" s="2"/>
      <c r="B10586" s="2"/>
      <c r="C10586" s="2"/>
      <c r="E10586" s="2"/>
      <c r="G10586" s="2"/>
      <c r="H10586" s="6"/>
      <c r="I10586" s="9"/>
      <c r="J10586" s="9"/>
      <c r="K10586" s="9"/>
    </row>
    <row r="10587" spans="1:11" x14ac:dyDescent="0.25">
      <c r="A10587" s="2"/>
      <c r="B10587" s="2"/>
      <c r="C10587" s="2"/>
      <c r="E10587" s="2"/>
      <c r="G10587" s="2"/>
      <c r="H10587" s="6"/>
      <c r="I10587" s="9"/>
      <c r="J10587" s="9"/>
      <c r="K10587" s="9"/>
    </row>
    <row r="10588" spans="1:11" x14ac:dyDescent="0.25">
      <c r="A10588" s="2"/>
      <c r="B10588" s="2"/>
      <c r="C10588" s="2"/>
      <c r="E10588" s="2"/>
      <c r="G10588" s="2"/>
      <c r="H10588" s="6"/>
      <c r="I10588" s="9"/>
      <c r="J10588" s="9"/>
      <c r="K10588" s="9"/>
    </row>
    <row r="10589" spans="1:11" x14ac:dyDescent="0.25">
      <c r="A10589" s="2"/>
      <c r="B10589" s="2"/>
      <c r="C10589" s="2"/>
      <c r="E10589" s="2"/>
      <c r="G10589" s="2"/>
      <c r="H10589" s="6"/>
      <c r="I10589" s="9"/>
      <c r="J10589" s="9"/>
      <c r="K10589" s="9"/>
    </row>
    <row r="10590" spans="1:11" x14ac:dyDescent="0.25">
      <c r="A10590" s="2"/>
      <c r="B10590" s="2"/>
      <c r="C10590" s="2"/>
      <c r="E10590" s="2"/>
      <c r="G10590" s="2"/>
      <c r="H10590" s="6"/>
      <c r="I10590" s="9"/>
      <c r="J10590" s="9"/>
      <c r="K10590" s="9"/>
    </row>
    <row r="10591" spans="1:11" x14ac:dyDescent="0.25">
      <c r="A10591" s="2"/>
      <c r="B10591" s="2"/>
      <c r="C10591" s="2"/>
      <c r="E10591" s="2"/>
      <c r="G10591" s="2"/>
      <c r="H10591" s="6"/>
      <c r="I10591" s="9"/>
      <c r="J10591" s="9"/>
      <c r="K10591" s="9"/>
    </row>
    <row r="10592" spans="1:11" x14ac:dyDescent="0.25">
      <c r="A10592" s="2"/>
      <c r="B10592" s="2"/>
      <c r="C10592" s="2"/>
      <c r="E10592" s="2"/>
      <c r="G10592" s="2"/>
      <c r="H10592" s="6"/>
      <c r="I10592" s="9"/>
      <c r="J10592" s="9"/>
      <c r="K10592" s="9"/>
    </row>
    <row r="10593" spans="1:11" x14ac:dyDescent="0.25">
      <c r="A10593" s="2"/>
      <c r="B10593" s="2"/>
      <c r="C10593" s="2"/>
      <c r="E10593" s="2"/>
      <c r="G10593" s="2"/>
      <c r="H10593" s="6"/>
      <c r="I10593" s="9"/>
      <c r="J10593" s="9"/>
      <c r="K10593" s="9"/>
    </row>
    <row r="10594" spans="1:11" x14ac:dyDescent="0.25">
      <c r="A10594" s="2"/>
      <c r="B10594" s="2"/>
      <c r="C10594" s="2"/>
      <c r="E10594" s="2"/>
      <c r="G10594" s="2"/>
      <c r="H10594" s="6"/>
      <c r="I10594" s="9"/>
      <c r="J10594" s="9"/>
      <c r="K10594" s="9"/>
    </row>
    <row r="10595" spans="1:11" x14ac:dyDescent="0.25">
      <c r="A10595" s="2"/>
      <c r="B10595" s="2"/>
      <c r="C10595" s="2"/>
      <c r="E10595" s="2"/>
      <c r="G10595" s="2"/>
      <c r="H10595" s="6"/>
      <c r="I10595" s="9"/>
      <c r="J10595" s="9"/>
      <c r="K10595" s="9"/>
    </row>
    <row r="10596" spans="1:11" x14ac:dyDescent="0.25">
      <c r="A10596" s="2"/>
      <c r="B10596" s="2"/>
      <c r="C10596" s="2"/>
      <c r="E10596" s="2"/>
      <c r="G10596" s="2"/>
      <c r="H10596" s="6"/>
      <c r="I10596" s="9"/>
      <c r="J10596" s="9"/>
      <c r="K10596" s="9"/>
    </row>
    <row r="10597" spans="1:11" x14ac:dyDescent="0.25">
      <c r="A10597" s="2"/>
      <c r="B10597" s="2"/>
      <c r="C10597" s="2"/>
      <c r="E10597" s="2"/>
      <c r="G10597" s="2"/>
      <c r="H10597" s="6"/>
      <c r="I10597" s="9"/>
      <c r="J10597" s="9"/>
      <c r="K10597" s="9"/>
    </row>
    <row r="10598" spans="1:11" x14ac:dyDescent="0.25">
      <c r="A10598" s="2"/>
      <c r="B10598" s="2"/>
      <c r="C10598" s="2"/>
      <c r="E10598" s="2"/>
      <c r="G10598" s="2"/>
      <c r="H10598" s="6"/>
      <c r="I10598" s="9"/>
      <c r="J10598" s="9"/>
      <c r="K10598" s="9"/>
    </row>
    <row r="10599" spans="1:11" x14ac:dyDescent="0.25">
      <c r="A10599" s="2"/>
      <c r="B10599" s="2"/>
      <c r="C10599" s="2"/>
      <c r="E10599" s="2"/>
      <c r="G10599" s="2"/>
      <c r="H10599" s="6"/>
      <c r="I10599" s="9"/>
      <c r="J10599" s="9"/>
      <c r="K10599" s="9"/>
    </row>
    <row r="10600" spans="1:11" x14ac:dyDescent="0.25">
      <c r="A10600" s="2"/>
      <c r="B10600" s="2"/>
      <c r="C10600" s="2"/>
      <c r="E10600" s="2"/>
      <c r="G10600" s="2"/>
      <c r="H10600" s="6"/>
      <c r="I10600" s="9"/>
      <c r="J10600" s="9"/>
      <c r="K10600" s="9"/>
    </row>
    <row r="10601" spans="1:11" x14ac:dyDescent="0.25">
      <c r="A10601" s="2"/>
      <c r="B10601" s="2"/>
      <c r="C10601" s="2"/>
      <c r="E10601" s="2"/>
      <c r="G10601" s="2"/>
      <c r="H10601" s="6"/>
      <c r="I10601" s="9"/>
      <c r="J10601" s="9"/>
      <c r="K10601" s="9"/>
    </row>
    <row r="10602" spans="1:11" x14ac:dyDescent="0.25">
      <c r="A10602" s="2"/>
      <c r="B10602" s="2"/>
      <c r="C10602" s="2"/>
      <c r="E10602" s="2"/>
      <c r="G10602" s="2"/>
      <c r="H10602" s="6"/>
      <c r="I10602" s="9"/>
      <c r="J10602" s="9"/>
      <c r="K10602" s="9"/>
    </row>
    <row r="10603" spans="1:11" x14ac:dyDescent="0.25">
      <c r="A10603" s="2"/>
      <c r="B10603" s="2"/>
      <c r="C10603" s="2"/>
      <c r="E10603" s="2"/>
      <c r="G10603" s="2"/>
      <c r="H10603" s="6"/>
      <c r="I10603" s="9"/>
      <c r="J10603" s="9"/>
      <c r="K10603" s="9"/>
    </row>
    <row r="10604" spans="1:11" x14ac:dyDescent="0.25">
      <c r="A10604" s="2"/>
      <c r="B10604" s="2"/>
      <c r="C10604" s="2"/>
      <c r="E10604" s="2"/>
      <c r="G10604" s="2"/>
      <c r="H10604" s="6"/>
      <c r="I10604" s="9"/>
      <c r="J10604" s="9"/>
      <c r="K10604" s="9"/>
    </row>
    <row r="10605" spans="1:11" x14ac:dyDescent="0.25">
      <c r="A10605" s="2"/>
      <c r="B10605" s="2"/>
      <c r="C10605" s="2"/>
      <c r="E10605" s="2"/>
      <c r="G10605" s="2"/>
      <c r="H10605" s="6"/>
      <c r="I10605" s="9"/>
      <c r="J10605" s="9"/>
      <c r="K10605" s="9"/>
    </row>
    <row r="10606" spans="1:11" x14ac:dyDescent="0.25">
      <c r="A10606" s="2"/>
      <c r="B10606" s="2"/>
      <c r="C10606" s="2"/>
      <c r="E10606" s="2"/>
      <c r="G10606" s="2"/>
      <c r="H10606" s="6"/>
      <c r="I10606" s="9"/>
      <c r="J10606" s="9"/>
      <c r="K10606" s="9"/>
    </row>
    <row r="10607" spans="1:11" x14ac:dyDescent="0.25">
      <c r="A10607" s="2"/>
      <c r="B10607" s="2"/>
      <c r="C10607" s="2"/>
      <c r="E10607" s="2"/>
      <c r="G10607" s="2"/>
      <c r="H10607" s="6"/>
      <c r="I10607" s="9"/>
      <c r="J10607" s="9"/>
      <c r="K10607" s="9"/>
    </row>
    <row r="10608" spans="1:11" x14ac:dyDescent="0.25">
      <c r="A10608" s="2"/>
      <c r="B10608" s="2"/>
      <c r="C10608" s="2"/>
      <c r="E10608" s="2"/>
      <c r="G10608" s="2"/>
      <c r="H10608" s="6"/>
      <c r="I10608" s="9"/>
      <c r="J10608" s="9"/>
      <c r="K10608" s="9"/>
    </row>
    <row r="10609" spans="1:11" x14ac:dyDescent="0.25">
      <c r="A10609" s="2"/>
      <c r="B10609" s="2"/>
      <c r="C10609" s="2"/>
      <c r="E10609" s="2"/>
      <c r="G10609" s="2"/>
      <c r="H10609" s="6"/>
      <c r="I10609" s="9"/>
      <c r="J10609" s="9"/>
      <c r="K10609" s="9"/>
    </row>
    <row r="10610" spans="1:11" x14ac:dyDescent="0.25">
      <c r="A10610" s="2"/>
      <c r="B10610" s="2"/>
      <c r="C10610" s="2"/>
      <c r="E10610" s="2"/>
      <c r="G10610" s="2"/>
      <c r="H10610" s="6"/>
      <c r="I10610" s="9"/>
      <c r="J10610" s="9"/>
      <c r="K10610" s="9"/>
    </row>
    <row r="10611" spans="1:11" x14ac:dyDescent="0.25">
      <c r="A10611" s="2"/>
      <c r="B10611" s="2"/>
      <c r="C10611" s="2"/>
      <c r="E10611" s="2"/>
      <c r="G10611" s="2"/>
      <c r="H10611" s="6"/>
      <c r="I10611" s="9"/>
      <c r="J10611" s="9"/>
      <c r="K10611" s="9"/>
    </row>
    <row r="10612" spans="1:11" x14ac:dyDescent="0.25">
      <c r="A10612" s="2"/>
      <c r="B10612" s="2"/>
      <c r="C10612" s="2"/>
      <c r="E10612" s="2"/>
      <c r="G10612" s="2"/>
      <c r="H10612" s="6"/>
      <c r="I10612" s="9"/>
      <c r="J10612" s="9"/>
      <c r="K10612" s="9"/>
    </row>
    <row r="10613" spans="1:11" x14ac:dyDescent="0.25">
      <c r="A10613" s="2"/>
      <c r="B10613" s="2"/>
      <c r="C10613" s="2"/>
      <c r="E10613" s="2"/>
      <c r="G10613" s="2"/>
      <c r="H10613" s="6"/>
      <c r="I10613" s="9"/>
      <c r="J10613" s="9"/>
      <c r="K10613" s="9"/>
    </row>
    <row r="10614" spans="1:11" x14ac:dyDescent="0.25">
      <c r="A10614" s="2"/>
      <c r="B10614" s="2"/>
      <c r="C10614" s="2"/>
      <c r="E10614" s="2"/>
      <c r="G10614" s="2"/>
      <c r="H10614" s="6"/>
      <c r="I10614" s="9"/>
      <c r="J10614" s="9"/>
      <c r="K10614" s="9"/>
    </row>
    <row r="10615" spans="1:11" x14ac:dyDescent="0.25">
      <c r="A10615" s="2"/>
      <c r="B10615" s="2"/>
      <c r="C10615" s="2"/>
      <c r="E10615" s="2"/>
      <c r="G10615" s="2"/>
      <c r="H10615" s="6"/>
      <c r="I10615" s="9"/>
      <c r="J10615" s="9"/>
      <c r="K10615" s="9"/>
    </row>
    <row r="10616" spans="1:11" x14ac:dyDescent="0.25">
      <c r="A10616" s="2"/>
      <c r="B10616" s="2"/>
      <c r="C10616" s="2"/>
      <c r="E10616" s="2"/>
      <c r="G10616" s="2"/>
      <c r="H10616" s="6"/>
      <c r="I10616" s="9"/>
      <c r="J10616" s="9"/>
      <c r="K10616" s="9"/>
    </row>
    <row r="10617" spans="1:11" x14ac:dyDescent="0.25">
      <c r="A10617" s="2"/>
      <c r="B10617" s="2"/>
      <c r="C10617" s="2"/>
      <c r="E10617" s="2"/>
      <c r="G10617" s="2"/>
      <c r="H10617" s="6"/>
      <c r="I10617" s="9"/>
      <c r="J10617" s="9"/>
      <c r="K10617" s="9"/>
    </row>
    <row r="10618" spans="1:11" x14ac:dyDescent="0.25">
      <c r="A10618" s="2"/>
      <c r="B10618" s="2"/>
      <c r="C10618" s="2"/>
      <c r="E10618" s="2"/>
      <c r="G10618" s="2"/>
      <c r="H10618" s="6"/>
      <c r="I10618" s="9"/>
      <c r="J10618" s="9"/>
      <c r="K10618" s="9"/>
    </row>
    <row r="10619" spans="1:11" x14ac:dyDescent="0.25">
      <c r="A10619" s="2"/>
      <c r="B10619" s="2"/>
      <c r="C10619" s="2"/>
      <c r="E10619" s="2"/>
      <c r="G10619" s="2"/>
      <c r="H10619" s="6"/>
      <c r="I10619" s="9"/>
      <c r="J10619" s="9"/>
      <c r="K10619" s="9"/>
    </row>
    <row r="10620" spans="1:11" x14ac:dyDescent="0.25">
      <c r="A10620" s="2"/>
      <c r="B10620" s="2"/>
      <c r="C10620" s="2"/>
      <c r="E10620" s="2"/>
      <c r="G10620" s="2"/>
      <c r="H10620" s="6"/>
      <c r="I10620" s="9"/>
      <c r="J10620" s="9"/>
      <c r="K10620" s="9"/>
    </row>
    <row r="10621" spans="1:11" x14ac:dyDescent="0.25">
      <c r="A10621" s="2"/>
      <c r="B10621" s="2"/>
      <c r="C10621" s="2"/>
      <c r="E10621" s="2"/>
      <c r="G10621" s="2"/>
      <c r="H10621" s="6"/>
      <c r="I10621" s="9"/>
      <c r="J10621" s="9"/>
      <c r="K10621" s="9"/>
    </row>
    <row r="10622" spans="1:11" x14ac:dyDescent="0.25">
      <c r="A10622" s="2"/>
      <c r="B10622" s="2"/>
      <c r="C10622" s="2"/>
      <c r="E10622" s="2"/>
      <c r="G10622" s="2"/>
      <c r="H10622" s="6"/>
      <c r="I10622" s="9"/>
      <c r="J10622" s="9"/>
      <c r="K10622" s="9"/>
    </row>
    <row r="10623" spans="1:11" x14ac:dyDescent="0.25">
      <c r="A10623" s="2"/>
      <c r="B10623" s="2"/>
      <c r="C10623" s="2"/>
      <c r="E10623" s="2"/>
      <c r="G10623" s="2"/>
      <c r="H10623" s="6"/>
      <c r="I10623" s="9"/>
      <c r="J10623" s="9"/>
      <c r="K10623" s="9"/>
    </row>
    <row r="10624" spans="1:11" x14ac:dyDescent="0.25">
      <c r="A10624" s="2"/>
      <c r="B10624" s="2"/>
      <c r="C10624" s="2"/>
      <c r="E10624" s="2"/>
      <c r="G10624" s="2"/>
      <c r="H10624" s="6"/>
      <c r="I10624" s="9"/>
      <c r="J10624" s="9"/>
      <c r="K10624" s="9"/>
    </row>
    <row r="10625" spans="1:11" x14ac:dyDescent="0.25">
      <c r="A10625" s="2"/>
      <c r="B10625" s="2"/>
      <c r="C10625" s="2"/>
      <c r="E10625" s="2"/>
      <c r="G10625" s="2"/>
      <c r="H10625" s="6"/>
      <c r="I10625" s="9"/>
      <c r="J10625" s="9"/>
      <c r="K10625" s="9"/>
    </row>
    <row r="10626" spans="1:11" x14ac:dyDescent="0.25">
      <c r="A10626" s="2"/>
      <c r="B10626" s="2"/>
      <c r="C10626" s="2"/>
      <c r="E10626" s="2"/>
      <c r="G10626" s="2"/>
      <c r="H10626" s="6"/>
      <c r="I10626" s="9"/>
      <c r="J10626" s="9"/>
      <c r="K10626" s="9"/>
    </row>
    <row r="10627" spans="1:11" x14ac:dyDescent="0.25">
      <c r="A10627" s="2"/>
      <c r="B10627" s="2"/>
      <c r="C10627" s="2"/>
      <c r="E10627" s="2"/>
      <c r="G10627" s="2"/>
      <c r="H10627" s="6"/>
      <c r="I10627" s="9"/>
      <c r="J10627" s="9"/>
      <c r="K10627" s="9"/>
    </row>
    <row r="10628" spans="1:11" x14ac:dyDescent="0.25">
      <c r="A10628" s="2"/>
      <c r="B10628" s="2"/>
      <c r="C10628" s="2"/>
      <c r="E10628" s="2"/>
      <c r="G10628" s="2"/>
      <c r="H10628" s="6"/>
      <c r="I10628" s="9"/>
      <c r="J10628" s="9"/>
      <c r="K10628" s="9"/>
    </row>
    <row r="10629" spans="1:11" x14ac:dyDescent="0.25">
      <c r="A10629" s="2"/>
      <c r="B10629" s="2"/>
      <c r="C10629" s="2"/>
      <c r="E10629" s="2"/>
      <c r="G10629" s="2"/>
      <c r="H10629" s="6"/>
      <c r="I10629" s="9"/>
      <c r="J10629" s="9"/>
      <c r="K10629" s="9"/>
    </row>
    <row r="10630" spans="1:11" x14ac:dyDescent="0.25">
      <c r="A10630" s="2"/>
      <c r="B10630" s="2"/>
      <c r="C10630" s="2"/>
      <c r="E10630" s="2"/>
      <c r="G10630" s="2"/>
      <c r="H10630" s="6"/>
      <c r="I10630" s="9"/>
      <c r="J10630" s="9"/>
      <c r="K10630" s="9"/>
    </row>
    <row r="10631" spans="1:11" x14ac:dyDescent="0.25">
      <c r="A10631" s="2"/>
      <c r="B10631" s="2"/>
      <c r="C10631" s="2"/>
      <c r="E10631" s="2"/>
      <c r="G10631" s="2"/>
      <c r="H10631" s="6"/>
      <c r="I10631" s="9"/>
      <c r="J10631" s="9"/>
      <c r="K10631" s="9"/>
    </row>
    <row r="10632" spans="1:11" x14ac:dyDescent="0.25">
      <c r="A10632" s="2"/>
      <c r="B10632" s="2"/>
      <c r="C10632" s="2"/>
      <c r="E10632" s="2"/>
      <c r="G10632" s="2"/>
      <c r="H10632" s="6"/>
      <c r="I10632" s="9"/>
      <c r="J10632" s="9"/>
      <c r="K10632" s="9"/>
    </row>
    <row r="10633" spans="1:11" x14ac:dyDescent="0.25">
      <c r="A10633" s="2"/>
      <c r="B10633" s="2"/>
      <c r="C10633" s="2"/>
      <c r="E10633" s="2"/>
      <c r="G10633" s="2"/>
      <c r="H10633" s="6"/>
      <c r="I10633" s="9"/>
      <c r="J10633" s="9"/>
      <c r="K10633" s="9"/>
    </row>
    <row r="10634" spans="1:11" x14ac:dyDescent="0.25">
      <c r="A10634" s="2"/>
      <c r="B10634" s="2"/>
      <c r="C10634" s="2"/>
      <c r="E10634" s="2"/>
      <c r="G10634" s="2"/>
      <c r="H10634" s="6"/>
      <c r="I10634" s="9"/>
      <c r="J10634" s="9"/>
      <c r="K10634" s="9"/>
    </row>
    <row r="10635" spans="1:11" x14ac:dyDescent="0.25">
      <c r="A10635" s="2"/>
      <c r="B10635" s="2"/>
      <c r="C10635" s="2"/>
      <c r="E10635" s="2"/>
      <c r="G10635" s="2"/>
      <c r="H10635" s="6"/>
      <c r="I10635" s="9"/>
      <c r="J10635" s="9"/>
      <c r="K10635" s="9"/>
    </row>
    <row r="10636" spans="1:11" x14ac:dyDescent="0.25">
      <c r="A10636" s="2"/>
      <c r="B10636" s="2"/>
      <c r="C10636" s="2"/>
      <c r="E10636" s="2"/>
      <c r="G10636" s="2"/>
      <c r="H10636" s="6"/>
      <c r="I10636" s="9"/>
      <c r="J10636" s="9"/>
      <c r="K10636" s="9"/>
    </row>
    <row r="10637" spans="1:11" x14ac:dyDescent="0.25">
      <c r="A10637" s="2"/>
      <c r="B10637" s="2"/>
      <c r="C10637" s="2"/>
      <c r="E10637" s="2"/>
      <c r="G10637" s="2"/>
      <c r="H10637" s="6"/>
      <c r="I10637" s="9"/>
      <c r="J10637" s="9"/>
      <c r="K10637" s="9"/>
    </row>
    <row r="10638" spans="1:11" x14ac:dyDescent="0.25">
      <c r="A10638" s="2"/>
      <c r="B10638" s="2"/>
      <c r="C10638" s="2"/>
      <c r="E10638" s="2"/>
      <c r="G10638" s="2"/>
      <c r="H10638" s="6"/>
      <c r="I10638" s="9"/>
      <c r="J10638" s="9"/>
      <c r="K10638" s="9"/>
    </row>
    <row r="10639" spans="1:11" x14ac:dyDescent="0.25">
      <c r="A10639" s="2"/>
      <c r="B10639" s="2"/>
      <c r="C10639" s="2"/>
      <c r="E10639" s="2"/>
      <c r="G10639" s="2"/>
      <c r="H10639" s="6"/>
      <c r="I10639" s="9"/>
      <c r="J10639" s="9"/>
      <c r="K10639" s="9"/>
    </row>
    <row r="10640" spans="1:11" x14ac:dyDescent="0.25">
      <c r="A10640" s="2"/>
      <c r="B10640" s="2"/>
      <c r="C10640" s="2"/>
      <c r="E10640" s="2"/>
      <c r="G10640" s="2"/>
      <c r="H10640" s="6"/>
      <c r="I10640" s="9"/>
      <c r="J10640" s="9"/>
      <c r="K10640" s="9"/>
    </row>
    <row r="10641" spans="1:11" x14ac:dyDescent="0.25">
      <c r="A10641" s="2"/>
      <c r="B10641" s="2"/>
      <c r="C10641" s="2"/>
      <c r="E10641" s="2"/>
      <c r="G10641" s="2"/>
      <c r="H10641" s="6"/>
      <c r="I10641" s="9"/>
      <c r="J10641" s="9"/>
      <c r="K10641" s="9"/>
    </row>
    <row r="10642" spans="1:11" x14ac:dyDescent="0.25">
      <c r="A10642" s="2"/>
      <c r="B10642" s="2"/>
      <c r="C10642" s="2"/>
      <c r="E10642" s="2"/>
      <c r="G10642" s="2"/>
      <c r="H10642" s="6"/>
      <c r="I10642" s="9"/>
      <c r="J10642" s="9"/>
      <c r="K10642" s="9"/>
    </row>
    <row r="10643" spans="1:11" x14ac:dyDescent="0.25">
      <c r="A10643" s="2"/>
      <c r="B10643" s="2"/>
      <c r="C10643" s="2"/>
      <c r="E10643" s="2"/>
      <c r="G10643" s="2"/>
      <c r="H10643" s="6"/>
      <c r="I10643" s="9"/>
      <c r="J10643" s="9"/>
      <c r="K10643" s="9"/>
    </row>
    <row r="10644" spans="1:11" x14ac:dyDescent="0.25">
      <c r="A10644" s="2"/>
      <c r="B10644" s="2"/>
      <c r="C10644" s="2"/>
      <c r="E10644" s="2"/>
      <c r="G10644" s="2"/>
      <c r="H10644" s="6"/>
      <c r="I10644" s="9"/>
      <c r="J10644" s="9"/>
      <c r="K10644" s="9"/>
    </row>
    <row r="10645" spans="1:11" x14ac:dyDescent="0.25">
      <c r="A10645" s="2"/>
      <c r="B10645" s="2"/>
      <c r="C10645" s="2"/>
      <c r="E10645" s="2"/>
      <c r="G10645" s="2"/>
      <c r="H10645" s="6"/>
      <c r="I10645" s="9"/>
      <c r="J10645" s="9"/>
      <c r="K10645" s="9"/>
    </row>
    <row r="10646" spans="1:11" x14ac:dyDescent="0.25">
      <c r="A10646" s="2"/>
      <c r="B10646" s="2"/>
      <c r="C10646" s="2"/>
      <c r="E10646" s="2"/>
      <c r="G10646" s="2"/>
      <c r="H10646" s="6"/>
      <c r="I10646" s="9"/>
      <c r="J10646" s="9"/>
      <c r="K10646" s="9"/>
    </row>
    <row r="10647" spans="1:11" x14ac:dyDescent="0.25">
      <c r="A10647" s="2"/>
      <c r="B10647" s="2"/>
      <c r="C10647" s="2"/>
      <c r="E10647" s="2"/>
      <c r="G10647" s="2"/>
      <c r="H10647" s="6"/>
      <c r="I10647" s="9"/>
      <c r="J10647" s="9"/>
      <c r="K10647" s="9"/>
    </row>
    <row r="10648" spans="1:11" x14ac:dyDescent="0.25">
      <c r="A10648" s="2"/>
      <c r="B10648" s="2"/>
      <c r="C10648" s="2"/>
      <c r="E10648" s="2"/>
      <c r="G10648" s="2"/>
      <c r="H10648" s="6"/>
      <c r="I10648" s="9"/>
      <c r="J10648" s="9"/>
      <c r="K10648" s="9"/>
    </row>
    <row r="10649" spans="1:11" x14ac:dyDescent="0.25">
      <c r="A10649" s="2"/>
      <c r="B10649" s="2"/>
      <c r="C10649" s="2"/>
      <c r="E10649" s="2"/>
      <c r="G10649" s="2"/>
      <c r="H10649" s="6"/>
      <c r="I10649" s="9"/>
      <c r="J10649" s="9"/>
      <c r="K10649" s="9"/>
    </row>
    <row r="10650" spans="1:11" x14ac:dyDescent="0.25">
      <c r="A10650" s="2"/>
      <c r="B10650" s="2"/>
      <c r="C10650" s="2"/>
      <c r="E10650" s="2"/>
      <c r="G10650" s="2"/>
      <c r="H10650" s="6"/>
      <c r="I10650" s="9"/>
      <c r="J10650" s="9"/>
      <c r="K10650" s="9"/>
    </row>
    <row r="10651" spans="1:11" x14ac:dyDescent="0.25">
      <c r="A10651" s="2"/>
      <c r="B10651" s="2"/>
      <c r="C10651" s="2"/>
      <c r="E10651" s="2"/>
      <c r="G10651" s="2"/>
      <c r="H10651" s="6"/>
      <c r="I10651" s="9"/>
      <c r="J10651" s="9"/>
      <c r="K10651" s="9"/>
    </row>
    <row r="10652" spans="1:11" x14ac:dyDescent="0.25">
      <c r="A10652" s="2"/>
      <c r="B10652" s="2"/>
      <c r="C10652" s="2"/>
      <c r="E10652" s="2"/>
      <c r="G10652" s="2"/>
      <c r="H10652" s="6"/>
      <c r="I10652" s="9"/>
      <c r="J10652" s="9"/>
      <c r="K10652" s="9"/>
    </row>
    <row r="10653" spans="1:11" x14ac:dyDescent="0.25">
      <c r="A10653" s="2"/>
      <c r="B10653" s="2"/>
      <c r="C10653" s="2"/>
      <c r="E10653" s="2"/>
      <c r="G10653" s="2"/>
      <c r="H10653" s="6"/>
      <c r="I10653" s="9"/>
      <c r="J10653" s="9"/>
      <c r="K10653" s="9"/>
    </row>
    <row r="10654" spans="1:11" x14ac:dyDescent="0.25">
      <c r="A10654" s="2"/>
      <c r="B10654" s="2"/>
      <c r="C10654" s="2"/>
      <c r="E10654" s="2"/>
      <c r="G10654" s="2"/>
      <c r="H10654" s="6"/>
      <c r="I10654" s="9"/>
      <c r="J10654" s="9"/>
      <c r="K10654" s="9"/>
    </row>
    <row r="10655" spans="1:11" x14ac:dyDescent="0.25">
      <c r="A10655" s="2"/>
      <c r="B10655" s="2"/>
      <c r="C10655" s="2"/>
      <c r="E10655" s="2"/>
      <c r="G10655" s="2"/>
      <c r="H10655" s="6"/>
      <c r="I10655" s="9"/>
      <c r="J10655" s="9"/>
      <c r="K10655" s="9"/>
    </row>
    <row r="10656" spans="1:11" x14ac:dyDescent="0.25">
      <c r="A10656" s="2"/>
      <c r="B10656" s="2"/>
      <c r="C10656" s="2"/>
      <c r="E10656" s="2"/>
      <c r="G10656" s="2"/>
      <c r="H10656" s="6"/>
      <c r="I10656" s="9"/>
      <c r="J10656" s="9"/>
      <c r="K10656" s="9"/>
    </row>
    <row r="10657" spans="1:11" x14ac:dyDescent="0.25">
      <c r="A10657" s="2"/>
      <c r="B10657" s="2"/>
      <c r="C10657" s="2"/>
      <c r="E10657" s="2"/>
      <c r="G10657" s="2"/>
      <c r="H10657" s="6"/>
      <c r="I10657" s="9"/>
      <c r="J10657" s="9"/>
      <c r="K10657" s="9"/>
    </row>
    <row r="10658" spans="1:11" x14ac:dyDescent="0.25">
      <c r="A10658" s="2"/>
      <c r="B10658" s="2"/>
      <c r="C10658" s="2"/>
      <c r="E10658" s="2"/>
      <c r="G10658" s="2"/>
      <c r="H10658" s="6"/>
      <c r="I10658" s="9"/>
      <c r="J10658" s="9"/>
      <c r="K10658" s="9"/>
    </row>
    <row r="10659" spans="1:11" x14ac:dyDescent="0.25">
      <c r="A10659" s="2"/>
      <c r="B10659" s="2"/>
      <c r="C10659" s="2"/>
      <c r="E10659" s="2"/>
      <c r="G10659" s="2"/>
      <c r="H10659" s="6"/>
      <c r="I10659" s="9"/>
      <c r="J10659" s="9"/>
      <c r="K10659" s="9"/>
    </row>
    <row r="10660" spans="1:11" x14ac:dyDescent="0.25">
      <c r="A10660" s="2"/>
      <c r="B10660" s="2"/>
      <c r="C10660" s="2"/>
      <c r="E10660" s="2"/>
      <c r="G10660" s="2"/>
      <c r="H10660" s="6"/>
      <c r="I10660" s="9"/>
      <c r="J10660" s="9"/>
      <c r="K10660" s="9"/>
    </row>
    <row r="10661" spans="1:11" x14ac:dyDescent="0.25">
      <c r="A10661" s="2"/>
      <c r="B10661" s="2"/>
      <c r="C10661" s="2"/>
      <c r="E10661" s="2"/>
      <c r="G10661" s="2"/>
      <c r="H10661" s="6"/>
      <c r="I10661" s="9"/>
      <c r="J10661" s="9"/>
      <c r="K10661" s="9"/>
    </row>
    <row r="10662" spans="1:11" x14ac:dyDescent="0.25">
      <c r="A10662" s="2"/>
      <c r="B10662" s="2"/>
      <c r="C10662" s="2"/>
      <c r="E10662" s="2"/>
      <c r="G10662" s="2"/>
      <c r="H10662" s="6"/>
      <c r="I10662" s="9"/>
      <c r="J10662" s="9"/>
      <c r="K10662" s="9"/>
    </row>
    <row r="10663" spans="1:11" x14ac:dyDescent="0.25">
      <c r="A10663" s="2"/>
      <c r="B10663" s="2"/>
      <c r="C10663" s="2"/>
      <c r="E10663" s="2"/>
      <c r="G10663" s="2"/>
      <c r="H10663" s="6"/>
      <c r="I10663" s="9"/>
      <c r="J10663" s="9"/>
      <c r="K10663" s="9"/>
    </row>
    <row r="10664" spans="1:11" x14ac:dyDescent="0.25">
      <c r="A10664" s="2"/>
      <c r="B10664" s="2"/>
      <c r="C10664" s="2"/>
      <c r="E10664" s="2"/>
      <c r="G10664" s="2"/>
      <c r="H10664" s="6"/>
      <c r="I10664" s="9"/>
      <c r="J10664" s="9"/>
      <c r="K10664" s="9"/>
    </row>
    <row r="10665" spans="1:11" x14ac:dyDescent="0.25">
      <c r="A10665" s="2"/>
      <c r="B10665" s="2"/>
      <c r="C10665" s="2"/>
      <c r="E10665" s="2"/>
      <c r="G10665" s="2"/>
      <c r="H10665" s="6"/>
      <c r="I10665" s="9"/>
      <c r="J10665" s="9"/>
      <c r="K10665" s="9"/>
    </row>
    <row r="10666" spans="1:11" x14ac:dyDescent="0.25">
      <c r="A10666" s="2"/>
      <c r="B10666" s="2"/>
      <c r="C10666" s="2"/>
      <c r="E10666" s="2"/>
      <c r="G10666" s="2"/>
      <c r="H10666" s="6"/>
      <c r="I10666" s="9"/>
      <c r="J10666" s="9"/>
      <c r="K10666" s="9"/>
    </row>
    <row r="10667" spans="1:11" x14ac:dyDescent="0.25">
      <c r="A10667" s="2"/>
      <c r="B10667" s="2"/>
      <c r="C10667" s="2"/>
      <c r="E10667" s="2"/>
      <c r="G10667" s="2"/>
      <c r="H10667" s="6"/>
      <c r="I10667" s="9"/>
      <c r="J10667" s="9"/>
      <c r="K10667" s="9"/>
    </row>
    <row r="10668" spans="1:11" x14ac:dyDescent="0.25">
      <c r="A10668" s="2"/>
      <c r="B10668" s="2"/>
      <c r="C10668" s="2"/>
      <c r="E10668" s="2"/>
      <c r="G10668" s="2"/>
      <c r="H10668" s="6"/>
      <c r="I10668" s="9"/>
      <c r="J10668" s="9"/>
      <c r="K10668" s="9"/>
    </row>
    <row r="10669" spans="1:11" x14ac:dyDescent="0.25">
      <c r="A10669" s="2"/>
      <c r="B10669" s="2"/>
      <c r="C10669" s="2"/>
      <c r="E10669" s="2"/>
      <c r="G10669" s="2"/>
      <c r="H10669" s="6"/>
      <c r="I10669" s="9"/>
      <c r="J10669" s="9"/>
      <c r="K10669" s="9"/>
    </row>
    <row r="10670" spans="1:11" x14ac:dyDescent="0.25">
      <c r="A10670" s="2"/>
      <c r="B10670" s="2"/>
      <c r="C10670" s="2"/>
      <c r="E10670" s="2"/>
      <c r="G10670" s="2"/>
      <c r="H10670" s="6"/>
      <c r="I10670" s="9"/>
      <c r="J10670" s="9"/>
      <c r="K10670" s="9"/>
    </row>
    <row r="10671" spans="1:11" x14ac:dyDescent="0.25">
      <c r="A10671" s="2"/>
      <c r="B10671" s="2"/>
      <c r="C10671" s="2"/>
      <c r="E10671" s="2"/>
      <c r="G10671" s="2"/>
      <c r="H10671" s="6"/>
      <c r="I10671" s="9"/>
      <c r="J10671" s="9"/>
      <c r="K10671" s="9"/>
    </row>
    <row r="10672" spans="1:11" x14ac:dyDescent="0.25">
      <c r="A10672" s="2"/>
      <c r="B10672" s="2"/>
      <c r="C10672" s="2"/>
      <c r="E10672" s="2"/>
      <c r="G10672" s="2"/>
      <c r="H10672" s="6"/>
      <c r="I10672" s="9"/>
      <c r="J10672" s="9"/>
      <c r="K10672" s="9"/>
    </row>
    <row r="10673" spans="1:11" x14ac:dyDescent="0.25">
      <c r="A10673" s="2"/>
      <c r="B10673" s="2"/>
      <c r="C10673" s="2"/>
      <c r="E10673" s="2"/>
      <c r="G10673" s="2"/>
      <c r="H10673" s="6"/>
      <c r="I10673" s="9"/>
      <c r="J10673" s="9"/>
      <c r="K10673" s="9"/>
    </row>
    <row r="10674" spans="1:11" x14ac:dyDescent="0.25">
      <c r="A10674" s="2"/>
      <c r="B10674" s="2"/>
      <c r="C10674" s="2"/>
      <c r="E10674" s="2"/>
      <c r="G10674" s="2"/>
      <c r="H10674" s="6"/>
      <c r="I10674" s="9"/>
      <c r="J10674" s="9"/>
      <c r="K10674" s="9"/>
    </row>
    <row r="10675" spans="1:11" x14ac:dyDescent="0.25">
      <c r="A10675" s="2"/>
      <c r="B10675" s="2"/>
      <c r="C10675" s="2"/>
      <c r="E10675" s="2"/>
      <c r="G10675" s="2"/>
      <c r="H10675" s="6"/>
      <c r="I10675" s="9"/>
      <c r="J10675" s="9"/>
      <c r="K10675" s="9"/>
    </row>
    <row r="10676" spans="1:11" x14ac:dyDescent="0.25">
      <c r="A10676" s="2"/>
      <c r="B10676" s="2"/>
      <c r="C10676" s="2"/>
      <c r="E10676" s="2"/>
      <c r="G10676" s="2"/>
      <c r="H10676" s="6"/>
      <c r="I10676" s="9"/>
      <c r="J10676" s="9"/>
      <c r="K10676" s="9"/>
    </row>
    <row r="10677" spans="1:11" x14ac:dyDescent="0.25">
      <c r="A10677" s="2"/>
      <c r="B10677" s="2"/>
      <c r="C10677" s="2"/>
      <c r="E10677" s="2"/>
      <c r="G10677" s="2"/>
      <c r="H10677" s="6"/>
      <c r="I10677" s="9"/>
      <c r="J10677" s="9"/>
      <c r="K10677" s="9"/>
    </row>
    <row r="10678" spans="1:11" x14ac:dyDescent="0.25">
      <c r="A10678" s="2"/>
      <c r="B10678" s="2"/>
      <c r="C10678" s="2"/>
      <c r="E10678" s="2"/>
      <c r="G10678" s="2"/>
      <c r="H10678" s="6"/>
      <c r="I10678" s="9"/>
      <c r="J10678" s="9"/>
      <c r="K10678" s="9"/>
    </row>
    <row r="10679" spans="1:11" x14ac:dyDescent="0.25">
      <c r="A10679" s="2"/>
      <c r="B10679" s="2"/>
      <c r="C10679" s="2"/>
      <c r="E10679" s="2"/>
      <c r="G10679" s="2"/>
      <c r="H10679" s="6"/>
      <c r="I10679" s="9"/>
      <c r="J10679" s="9"/>
      <c r="K10679" s="9"/>
    </row>
    <row r="10680" spans="1:11" x14ac:dyDescent="0.25">
      <c r="A10680" s="2"/>
      <c r="B10680" s="2"/>
      <c r="C10680" s="2"/>
      <c r="E10680" s="2"/>
      <c r="G10680" s="2"/>
      <c r="H10680" s="6"/>
      <c r="I10680" s="9"/>
      <c r="J10680" s="9"/>
      <c r="K10680" s="9"/>
    </row>
    <row r="10681" spans="1:11" x14ac:dyDescent="0.25">
      <c r="A10681" s="2"/>
      <c r="B10681" s="2"/>
      <c r="C10681" s="2"/>
      <c r="E10681" s="2"/>
      <c r="G10681" s="2"/>
      <c r="H10681" s="6"/>
      <c r="I10681" s="9"/>
      <c r="J10681" s="9"/>
      <c r="K10681" s="9"/>
    </row>
    <row r="10682" spans="1:11" x14ac:dyDescent="0.25">
      <c r="A10682" s="2"/>
      <c r="B10682" s="2"/>
      <c r="C10682" s="2"/>
      <c r="E10682" s="2"/>
      <c r="G10682" s="2"/>
      <c r="H10682" s="6"/>
      <c r="I10682" s="9"/>
      <c r="J10682" s="9"/>
      <c r="K10682" s="9"/>
    </row>
    <row r="10683" spans="1:11" x14ac:dyDescent="0.25">
      <c r="A10683" s="2"/>
      <c r="B10683" s="2"/>
      <c r="C10683" s="2"/>
      <c r="E10683" s="2"/>
      <c r="G10683" s="2"/>
      <c r="H10683" s="6"/>
      <c r="I10683" s="9"/>
      <c r="J10683" s="9"/>
      <c r="K10683" s="9"/>
    </row>
    <row r="10684" spans="1:11" x14ac:dyDescent="0.25">
      <c r="A10684" s="2"/>
      <c r="B10684" s="2"/>
      <c r="C10684" s="2"/>
      <c r="E10684" s="2"/>
      <c r="G10684" s="2"/>
      <c r="H10684" s="6"/>
      <c r="I10684" s="9"/>
      <c r="J10684" s="9"/>
      <c r="K10684" s="9"/>
    </row>
    <row r="10685" spans="1:11" x14ac:dyDescent="0.25">
      <c r="A10685" s="2"/>
      <c r="B10685" s="2"/>
      <c r="C10685" s="2"/>
      <c r="E10685" s="2"/>
      <c r="G10685" s="2"/>
      <c r="H10685" s="6"/>
      <c r="I10685" s="9"/>
      <c r="J10685" s="9"/>
      <c r="K10685" s="9"/>
    </row>
    <row r="10686" spans="1:11" x14ac:dyDescent="0.25">
      <c r="A10686" s="2"/>
      <c r="B10686" s="2"/>
      <c r="C10686" s="2"/>
      <c r="E10686" s="2"/>
      <c r="G10686" s="2"/>
      <c r="H10686" s="6"/>
      <c r="I10686" s="9"/>
      <c r="J10686" s="9"/>
      <c r="K10686" s="9"/>
    </row>
    <row r="10687" spans="1:11" x14ac:dyDescent="0.25">
      <c r="A10687" s="2"/>
      <c r="B10687" s="2"/>
      <c r="C10687" s="2"/>
      <c r="E10687" s="2"/>
      <c r="G10687" s="2"/>
      <c r="H10687" s="6"/>
      <c r="I10687" s="9"/>
      <c r="J10687" s="9"/>
      <c r="K10687" s="9"/>
    </row>
    <row r="10688" spans="1:11" x14ac:dyDescent="0.25">
      <c r="A10688" s="2"/>
      <c r="B10688" s="2"/>
      <c r="C10688" s="2"/>
      <c r="E10688" s="2"/>
      <c r="G10688" s="2"/>
      <c r="H10688" s="6"/>
      <c r="I10688" s="9"/>
      <c r="J10688" s="9"/>
      <c r="K10688" s="9"/>
    </row>
    <row r="10689" spans="1:11" x14ac:dyDescent="0.25">
      <c r="A10689" s="2"/>
      <c r="B10689" s="2"/>
      <c r="C10689" s="2"/>
      <c r="E10689" s="2"/>
      <c r="G10689" s="2"/>
      <c r="H10689" s="6"/>
      <c r="I10689" s="9"/>
      <c r="J10689" s="9"/>
      <c r="K10689" s="9"/>
    </row>
    <row r="10690" spans="1:11" x14ac:dyDescent="0.25">
      <c r="A10690" s="2"/>
      <c r="B10690" s="2"/>
      <c r="C10690" s="2"/>
      <c r="E10690" s="2"/>
      <c r="G10690" s="2"/>
      <c r="H10690" s="6"/>
      <c r="I10690" s="9"/>
      <c r="J10690" s="9"/>
      <c r="K10690" s="9"/>
    </row>
    <row r="10691" spans="1:11" x14ac:dyDescent="0.25">
      <c r="A10691" s="2"/>
      <c r="B10691" s="2"/>
      <c r="C10691" s="2"/>
      <c r="E10691" s="2"/>
      <c r="G10691" s="2"/>
      <c r="H10691" s="6"/>
      <c r="I10691" s="9"/>
      <c r="J10691" s="9"/>
      <c r="K10691" s="9"/>
    </row>
    <row r="10692" spans="1:11" x14ac:dyDescent="0.25">
      <c r="A10692" s="2"/>
      <c r="B10692" s="2"/>
      <c r="C10692" s="2"/>
      <c r="E10692" s="2"/>
      <c r="G10692" s="2"/>
      <c r="H10692" s="6"/>
      <c r="I10692" s="9"/>
      <c r="J10692" s="9"/>
      <c r="K10692" s="9"/>
    </row>
    <row r="10693" spans="1:11" x14ac:dyDescent="0.25">
      <c r="A10693" s="2"/>
      <c r="B10693" s="2"/>
      <c r="C10693" s="2"/>
      <c r="E10693" s="2"/>
      <c r="G10693" s="2"/>
      <c r="H10693" s="6"/>
      <c r="I10693" s="9"/>
      <c r="J10693" s="9"/>
      <c r="K10693" s="9"/>
    </row>
    <row r="10694" spans="1:11" x14ac:dyDescent="0.25">
      <c r="A10694" s="2"/>
      <c r="B10694" s="2"/>
      <c r="C10694" s="2"/>
      <c r="E10694" s="2"/>
      <c r="G10694" s="2"/>
      <c r="H10694" s="6"/>
      <c r="I10694" s="9"/>
      <c r="J10694" s="9"/>
      <c r="K10694" s="9"/>
    </row>
    <row r="10695" spans="1:11" x14ac:dyDescent="0.25">
      <c r="A10695" s="2"/>
      <c r="B10695" s="2"/>
      <c r="C10695" s="2"/>
      <c r="E10695" s="2"/>
      <c r="G10695" s="2"/>
      <c r="H10695" s="6"/>
      <c r="I10695" s="9"/>
      <c r="J10695" s="9"/>
      <c r="K10695" s="9"/>
    </row>
    <row r="10696" spans="1:11" x14ac:dyDescent="0.25">
      <c r="A10696" s="2"/>
      <c r="B10696" s="2"/>
      <c r="C10696" s="2"/>
      <c r="E10696" s="2"/>
      <c r="G10696" s="2"/>
      <c r="H10696" s="6"/>
      <c r="I10696" s="9"/>
      <c r="J10696" s="9"/>
      <c r="K10696" s="9"/>
    </row>
    <row r="10697" spans="1:11" x14ac:dyDescent="0.25">
      <c r="A10697" s="2"/>
      <c r="B10697" s="2"/>
      <c r="C10697" s="2"/>
      <c r="E10697" s="2"/>
      <c r="G10697" s="2"/>
      <c r="H10697" s="6"/>
      <c r="I10697" s="9"/>
      <c r="J10697" s="9"/>
      <c r="K10697" s="9"/>
    </row>
    <row r="10698" spans="1:11" x14ac:dyDescent="0.25">
      <c r="A10698" s="2"/>
      <c r="B10698" s="2"/>
      <c r="C10698" s="2"/>
      <c r="E10698" s="2"/>
      <c r="G10698" s="2"/>
      <c r="H10698" s="6"/>
      <c r="I10698" s="9"/>
      <c r="J10698" s="9"/>
      <c r="K10698" s="9"/>
    </row>
    <row r="10699" spans="1:11" x14ac:dyDescent="0.25">
      <c r="A10699" s="2"/>
      <c r="B10699" s="2"/>
      <c r="C10699" s="2"/>
      <c r="E10699" s="2"/>
      <c r="G10699" s="2"/>
      <c r="H10699" s="6"/>
      <c r="I10699" s="9"/>
      <c r="J10699" s="9"/>
      <c r="K10699" s="9"/>
    </row>
    <row r="10700" spans="1:11" x14ac:dyDescent="0.25">
      <c r="A10700" s="2"/>
      <c r="B10700" s="2"/>
      <c r="C10700" s="2"/>
      <c r="E10700" s="2"/>
      <c r="G10700" s="2"/>
      <c r="H10700" s="6"/>
      <c r="I10700" s="9"/>
      <c r="J10700" s="9"/>
      <c r="K10700" s="9"/>
    </row>
    <row r="10701" spans="1:11" x14ac:dyDescent="0.25">
      <c r="A10701" s="2"/>
      <c r="B10701" s="2"/>
      <c r="C10701" s="2"/>
      <c r="E10701" s="2"/>
      <c r="G10701" s="2"/>
      <c r="H10701" s="6"/>
      <c r="I10701" s="9"/>
      <c r="J10701" s="9"/>
      <c r="K10701" s="9"/>
    </row>
    <row r="10702" spans="1:11" x14ac:dyDescent="0.25">
      <c r="A10702" s="2"/>
      <c r="B10702" s="2"/>
      <c r="C10702" s="2"/>
      <c r="E10702" s="2"/>
      <c r="G10702" s="2"/>
      <c r="H10702" s="6"/>
      <c r="I10702" s="9"/>
      <c r="J10702" s="9"/>
      <c r="K10702" s="9"/>
    </row>
    <row r="10703" spans="1:11" x14ac:dyDescent="0.25">
      <c r="A10703" s="2"/>
      <c r="B10703" s="2"/>
      <c r="C10703" s="2"/>
      <c r="E10703" s="2"/>
      <c r="G10703" s="2"/>
      <c r="H10703" s="6"/>
      <c r="I10703" s="9"/>
      <c r="J10703" s="9"/>
      <c r="K10703" s="9"/>
    </row>
    <row r="10704" spans="1:11" x14ac:dyDescent="0.25">
      <c r="A10704" s="2"/>
      <c r="B10704" s="2"/>
      <c r="C10704" s="2"/>
      <c r="E10704" s="2"/>
      <c r="G10704" s="2"/>
      <c r="H10704" s="6"/>
      <c r="I10704" s="9"/>
      <c r="J10704" s="9"/>
      <c r="K10704" s="9"/>
    </row>
    <row r="10705" spans="1:11" x14ac:dyDescent="0.25">
      <c r="A10705" s="2"/>
      <c r="B10705" s="2"/>
      <c r="C10705" s="2"/>
      <c r="E10705" s="2"/>
      <c r="G10705" s="2"/>
      <c r="H10705" s="6"/>
      <c r="I10705" s="9"/>
      <c r="J10705" s="9"/>
      <c r="K10705" s="9"/>
    </row>
    <row r="10706" spans="1:11" x14ac:dyDescent="0.25">
      <c r="A10706" s="2"/>
      <c r="B10706" s="2"/>
      <c r="C10706" s="2"/>
      <c r="E10706" s="2"/>
      <c r="G10706" s="2"/>
      <c r="H10706" s="6"/>
      <c r="I10706" s="9"/>
      <c r="J10706" s="9"/>
      <c r="K10706" s="9"/>
    </row>
    <row r="10707" spans="1:11" x14ac:dyDescent="0.25">
      <c r="A10707" s="2"/>
      <c r="B10707" s="2"/>
      <c r="C10707" s="2"/>
      <c r="E10707" s="2"/>
      <c r="G10707" s="2"/>
      <c r="H10707" s="6"/>
      <c r="I10707" s="9"/>
      <c r="J10707" s="9"/>
      <c r="K10707" s="9"/>
    </row>
    <row r="10708" spans="1:11" x14ac:dyDescent="0.25">
      <c r="A10708" s="2"/>
      <c r="B10708" s="2"/>
      <c r="C10708" s="2"/>
      <c r="E10708" s="2"/>
      <c r="G10708" s="2"/>
      <c r="H10708" s="6"/>
      <c r="I10708" s="9"/>
      <c r="J10708" s="9"/>
      <c r="K10708" s="9"/>
    </row>
    <row r="10709" spans="1:11" x14ac:dyDescent="0.25">
      <c r="A10709" s="2"/>
      <c r="B10709" s="2"/>
      <c r="C10709" s="2"/>
      <c r="E10709" s="2"/>
      <c r="G10709" s="2"/>
      <c r="H10709" s="6"/>
      <c r="I10709" s="9"/>
      <c r="J10709" s="9"/>
      <c r="K10709" s="9"/>
    </row>
    <row r="10710" spans="1:11" x14ac:dyDescent="0.25">
      <c r="A10710" s="2"/>
      <c r="B10710" s="2"/>
      <c r="C10710" s="2"/>
      <c r="E10710" s="2"/>
      <c r="G10710" s="2"/>
      <c r="H10710" s="6"/>
      <c r="I10710" s="9"/>
      <c r="J10710" s="9"/>
      <c r="K10710" s="9"/>
    </row>
    <row r="10711" spans="1:11" x14ac:dyDescent="0.25">
      <c r="A10711" s="2"/>
      <c r="B10711" s="2"/>
      <c r="C10711" s="2"/>
      <c r="E10711" s="2"/>
      <c r="G10711" s="2"/>
      <c r="H10711" s="6"/>
      <c r="I10711" s="9"/>
      <c r="J10711" s="9"/>
      <c r="K10711" s="9"/>
    </row>
    <row r="10712" spans="1:11" x14ac:dyDescent="0.25">
      <c r="A10712" s="2"/>
      <c r="B10712" s="2"/>
      <c r="C10712" s="2"/>
      <c r="E10712" s="2"/>
      <c r="G10712" s="2"/>
      <c r="H10712" s="6"/>
      <c r="I10712" s="9"/>
      <c r="J10712" s="9"/>
      <c r="K10712" s="9"/>
    </row>
    <row r="10713" spans="1:11" x14ac:dyDescent="0.25">
      <c r="A10713" s="2"/>
      <c r="B10713" s="2"/>
      <c r="C10713" s="2"/>
      <c r="E10713" s="2"/>
      <c r="G10713" s="2"/>
      <c r="H10713" s="6"/>
      <c r="I10713" s="9"/>
      <c r="J10713" s="9"/>
      <c r="K10713" s="9"/>
    </row>
    <row r="10714" spans="1:11" x14ac:dyDescent="0.25">
      <c r="A10714" s="2"/>
      <c r="B10714" s="2"/>
      <c r="C10714" s="2"/>
      <c r="E10714" s="2"/>
      <c r="G10714" s="2"/>
      <c r="H10714" s="6"/>
      <c r="I10714" s="9"/>
      <c r="J10714" s="9"/>
      <c r="K10714" s="9"/>
    </row>
    <row r="10715" spans="1:11" x14ac:dyDescent="0.25">
      <c r="A10715" s="2"/>
      <c r="B10715" s="2"/>
      <c r="C10715" s="2"/>
      <c r="E10715" s="2"/>
      <c r="G10715" s="2"/>
      <c r="H10715" s="6"/>
      <c r="I10715" s="9"/>
      <c r="J10715" s="9"/>
      <c r="K10715" s="9"/>
    </row>
    <row r="10716" spans="1:11" x14ac:dyDescent="0.25">
      <c r="A10716" s="2"/>
      <c r="B10716" s="2"/>
      <c r="C10716" s="2"/>
      <c r="E10716" s="2"/>
      <c r="G10716" s="2"/>
      <c r="H10716" s="6"/>
      <c r="I10716" s="9"/>
      <c r="J10716" s="9"/>
      <c r="K10716" s="9"/>
    </row>
    <row r="10717" spans="1:11" x14ac:dyDescent="0.25">
      <c r="A10717" s="2"/>
      <c r="B10717" s="2"/>
      <c r="C10717" s="2"/>
      <c r="E10717" s="2"/>
      <c r="G10717" s="2"/>
      <c r="H10717" s="6"/>
      <c r="I10717" s="9"/>
      <c r="J10717" s="9"/>
      <c r="K10717" s="9"/>
    </row>
    <row r="10718" spans="1:11" x14ac:dyDescent="0.25">
      <c r="A10718" s="2"/>
      <c r="B10718" s="2"/>
      <c r="C10718" s="2"/>
      <c r="E10718" s="2"/>
      <c r="G10718" s="2"/>
      <c r="H10718" s="6"/>
      <c r="I10718" s="9"/>
      <c r="J10718" s="9"/>
      <c r="K10718" s="9"/>
    </row>
    <row r="10719" spans="1:11" x14ac:dyDescent="0.25">
      <c r="A10719" s="2"/>
      <c r="B10719" s="2"/>
      <c r="C10719" s="2"/>
      <c r="E10719" s="2"/>
      <c r="G10719" s="2"/>
      <c r="H10719" s="6"/>
      <c r="I10719" s="9"/>
      <c r="J10719" s="9"/>
      <c r="K10719" s="9"/>
    </row>
    <row r="10720" spans="1:11" x14ac:dyDescent="0.25">
      <c r="A10720" s="2"/>
      <c r="B10720" s="2"/>
      <c r="C10720" s="2"/>
      <c r="E10720" s="2"/>
      <c r="G10720" s="2"/>
      <c r="H10720" s="6"/>
      <c r="I10720" s="9"/>
      <c r="J10720" s="9"/>
      <c r="K10720" s="9"/>
    </row>
    <row r="10721" spans="1:11" x14ac:dyDescent="0.25">
      <c r="A10721" s="2"/>
      <c r="B10721" s="2"/>
      <c r="C10721" s="2"/>
      <c r="E10721" s="2"/>
      <c r="G10721" s="2"/>
      <c r="H10721" s="6"/>
      <c r="I10721" s="9"/>
      <c r="J10721" s="9"/>
      <c r="K10721" s="9"/>
    </row>
    <row r="10722" spans="1:11" x14ac:dyDescent="0.25">
      <c r="A10722" s="2"/>
      <c r="B10722" s="2"/>
      <c r="C10722" s="2"/>
      <c r="E10722" s="2"/>
      <c r="G10722" s="2"/>
      <c r="H10722" s="6"/>
      <c r="I10722" s="9"/>
      <c r="J10722" s="9"/>
      <c r="K10722" s="9"/>
    </row>
    <row r="10723" spans="1:11" x14ac:dyDescent="0.25">
      <c r="A10723" s="2"/>
      <c r="B10723" s="2"/>
      <c r="C10723" s="2"/>
      <c r="E10723" s="2"/>
      <c r="G10723" s="2"/>
      <c r="H10723" s="6"/>
      <c r="I10723" s="9"/>
      <c r="J10723" s="9"/>
      <c r="K10723" s="9"/>
    </row>
    <row r="10724" spans="1:11" x14ac:dyDescent="0.25">
      <c r="A10724" s="2"/>
      <c r="B10724" s="2"/>
      <c r="C10724" s="2"/>
      <c r="E10724" s="2"/>
      <c r="G10724" s="2"/>
      <c r="H10724" s="6"/>
      <c r="I10724" s="9"/>
      <c r="J10724" s="9"/>
      <c r="K10724" s="9"/>
    </row>
    <row r="10725" spans="1:11" x14ac:dyDescent="0.25">
      <c r="A10725" s="2"/>
      <c r="B10725" s="2"/>
      <c r="C10725" s="2"/>
      <c r="E10725" s="2"/>
      <c r="G10725" s="2"/>
      <c r="H10725" s="6"/>
      <c r="I10725" s="9"/>
      <c r="J10725" s="9"/>
      <c r="K10725" s="9"/>
    </row>
    <row r="10726" spans="1:11" x14ac:dyDescent="0.25">
      <c r="A10726" s="2"/>
      <c r="B10726" s="2"/>
      <c r="C10726" s="2"/>
      <c r="E10726" s="2"/>
      <c r="G10726" s="2"/>
      <c r="H10726" s="6"/>
      <c r="I10726" s="9"/>
      <c r="J10726" s="9"/>
      <c r="K10726" s="9"/>
    </row>
    <row r="10727" spans="1:11" x14ac:dyDescent="0.25">
      <c r="A10727" s="2"/>
      <c r="B10727" s="2"/>
      <c r="C10727" s="2"/>
      <c r="E10727" s="2"/>
      <c r="G10727" s="2"/>
      <c r="H10727" s="6"/>
      <c r="I10727" s="9"/>
      <c r="J10727" s="9"/>
      <c r="K10727" s="9"/>
    </row>
    <row r="10728" spans="1:11" x14ac:dyDescent="0.25">
      <c r="A10728" s="2"/>
      <c r="B10728" s="2"/>
      <c r="C10728" s="2"/>
      <c r="E10728" s="2"/>
      <c r="G10728" s="2"/>
      <c r="H10728" s="6"/>
      <c r="I10728" s="9"/>
      <c r="J10728" s="9"/>
      <c r="K10728" s="9"/>
    </row>
    <row r="10729" spans="1:11" x14ac:dyDescent="0.25">
      <c r="A10729" s="2"/>
      <c r="B10729" s="2"/>
      <c r="C10729" s="2"/>
      <c r="E10729" s="2"/>
      <c r="G10729" s="2"/>
      <c r="H10729" s="6"/>
      <c r="I10729" s="9"/>
      <c r="J10729" s="9"/>
      <c r="K10729" s="9"/>
    </row>
    <row r="10730" spans="1:11" x14ac:dyDescent="0.25">
      <c r="A10730" s="2"/>
      <c r="B10730" s="2"/>
      <c r="C10730" s="2"/>
      <c r="E10730" s="2"/>
      <c r="G10730" s="2"/>
      <c r="H10730" s="6"/>
      <c r="I10730" s="9"/>
      <c r="J10730" s="9"/>
      <c r="K10730" s="9"/>
    </row>
    <row r="10731" spans="1:11" x14ac:dyDescent="0.25">
      <c r="A10731" s="2"/>
      <c r="B10731" s="2"/>
      <c r="C10731" s="2"/>
      <c r="E10731" s="2"/>
      <c r="G10731" s="2"/>
      <c r="H10731" s="6"/>
      <c r="I10731" s="9"/>
      <c r="J10731" s="9"/>
      <c r="K10731" s="9"/>
    </row>
    <row r="10732" spans="1:11" x14ac:dyDescent="0.25">
      <c r="A10732" s="2"/>
      <c r="B10732" s="2"/>
      <c r="C10732" s="2"/>
      <c r="E10732" s="2"/>
      <c r="G10732" s="2"/>
      <c r="H10732" s="6"/>
      <c r="I10732" s="9"/>
      <c r="J10732" s="9"/>
      <c r="K10732" s="9"/>
    </row>
    <row r="10733" spans="1:11" x14ac:dyDescent="0.25">
      <c r="A10733" s="2"/>
      <c r="B10733" s="2"/>
      <c r="C10733" s="2"/>
      <c r="E10733" s="2"/>
      <c r="G10733" s="2"/>
      <c r="H10733" s="6"/>
      <c r="I10733" s="9"/>
      <c r="J10733" s="9"/>
      <c r="K10733" s="9"/>
    </row>
    <row r="10734" spans="1:11" x14ac:dyDescent="0.25">
      <c r="A10734" s="2"/>
      <c r="B10734" s="2"/>
      <c r="C10734" s="2"/>
      <c r="E10734" s="2"/>
      <c r="G10734" s="2"/>
      <c r="H10734" s="6"/>
      <c r="I10734" s="9"/>
      <c r="J10734" s="9"/>
      <c r="K10734" s="9"/>
    </row>
    <row r="10735" spans="1:11" x14ac:dyDescent="0.25">
      <c r="A10735" s="2"/>
      <c r="B10735" s="2"/>
      <c r="C10735" s="2"/>
      <c r="E10735" s="2"/>
      <c r="G10735" s="2"/>
      <c r="H10735" s="6"/>
      <c r="I10735" s="9"/>
      <c r="J10735" s="9"/>
      <c r="K10735" s="9"/>
    </row>
    <row r="10736" spans="1:11" x14ac:dyDescent="0.25">
      <c r="A10736" s="2"/>
      <c r="B10736" s="2"/>
      <c r="C10736" s="2"/>
      <c r="E10736" s="2"/>
      <c r="G10736" s="2"/>
      <c r="H10736" s="6"/>
      <c r="I10736" s="9"/>
      <c r="J10736" s="9"/>
      <c r="K10736" s="9"/>
    </row>
    <row r="10737" spans="1:11" x14ac:dyDescent="0.25">
      <c r="A10737" s="2"/>
      <c r="B10737" s="2"/>
      <c r="C10737" s="2"/>
      <c r="E10737" s="2"/>
      <c r="G10737" s="2"/>
      <c r="H10737" s="6"/>
      <c r="I10737" s="9"/>
      <c r="J10737" s="9"/>
      <c r="K10737" s="9"/>
    </row>
    <row r="10738" spans="1:11" x14ac:dyDescent="0.25">
      <c r="A10738" s="2"/>
      <c r="B10738" s="2"/>
      <c r="C10738" s="2"/>
      <c r="E10738" s="2"/>
      <c r="G10738" s="2"/>
      <c r="H10738" s="6"/>
      <c r="I10738" s="9"/>
      <c r="J10738" s="9"/>
      <c r="K10738" s="9"/>
    </row>
    <row r="10739" spans="1:11" x14ac:dyDescent="0.25">
      <c r="A10739" s="2"/>
      <c r="B10739" s="2"/>
      <c r="C10739" s="2"/>
      <c r="E10739" s="2"/>
      <c r="G10739" s="2"/>
      <c r="H10739" s="6"/>
      <c r="I10739" s="9"/>
      <c r="J10739" s="9"/>
      <c r="K10739" s="9"/>
    </row>
    <row r="10740" spans="1:11" x14ac:dyDescent="0.25">
      <c r="A10740" s="2"/>
      <c r="B10740" s="2"/>
      <c r="C10740" s="2"/>
      <c r="E10740" s="2"/>
      <c r="G10740" s="2"/>
      <c r="H10740" s="6"/>
      <c r="I10740" s="9"/>
      <c r="J10740" s="9"/>
      <c r="K10740" s="9"/>
    </row>
    <row r="10741" spans="1:11" x14ac:dyDescent="0.25">
      <c r="A10741" s="2"/>
      <c r="B10741" s="2"/>
      <c r="C10741" s="2"/>
      <c r="E10741" s="2"/>
      <c r="G10741" s="2"/>
      <c r="H10741" s="6"/>
      <c r="I10741" s="9"/>
      <c r="J10741" s="9"/>
      <c r="K10741" s="9"/>
    </row>
    <row r="10742" spans="1:11" x14ac:dyDescent="0.25">
      <c r="A10742" s="2"/>
      <c r="B10742" s="2"/>
      <c r="C10742" s="2"/>
      <c r="E10742" s="2"/>
      <c r="G10742" s="2"/>
      <c r="H10742" s="6"/>
      <c r="I10742" s="9"/>
      <c r="J10742" s="9"/>
      <c r="K10742" s="9"/>
    </row>
    <row r="10743" spans="1:11" x14ac:dyDescent="0.25">
      <c r="A10743" s="2"/>
      <c r="B10743" s="2"/>
      <c r="C10743" s="2"/>
      <c r="E10743" s="2"/>
      <c r="G10743" s="2"/>
      <c r="H10743" s="6"/>
      <c r="I10743" s="9"/>
      <c r="J10743" s="9"/>
      <c r="K10743" s="9"/>
    </row>
    <row r="10744" spans="1:11" x14ac:dyDescent="0.25">
      <c r="A10744" s="2"/>
      <c r="B10744" s="2"/>
      <c r="C10744" s="2"/>
      <c r="E10744" s="2"/>
      <c r="G10744" s="2"/>
      <c r="H10744" s="6"/>
      <c r="I10744" s="9"/>
      <c r="J10744" s="9"/>
      <c r="K10744" s="9"/>
    </row>
    <row r="10745" spans="1:11" x14ac:dyDescent="0.25">
      <c r="A10745" s="2"/>
      <c r="B10745" s="2"/>
      <c r="C10745" s="2"/>
      <c r="E10745" s="2"/>
      <c r="G10745" s="2"/>
      <c r="H10745" s="6"/>
      <c r="I10745" s="9"/>
      <c r="J10745" s="9"/>
      <c r="K10745" s="9"/>
    </row>
    <row r="10746" spans="1:11" x14ac:dyDescent="0.25">
      <c r="A10746" s="2"/>
      <c r="B10746" s="2"/>
      <c r="C10746" s="2"/>
      <c r="E10746" s="2"/>
      <c r="G10746" s="2"/>
      <c r="H10746" s="6"/>
      <c r="I10746" s="9"/>
      <c r="J10746" s="9"/>
      <c r="K10746" s="9"/>
    </row>
    <row r="10747" spans="1:11" x14ac:dyDescent="0.25">
      <c r="A10747" s="2"/>
      <c r="B10747" s="2"/>
      <c r="C10747" s="2"/>
      <c r="E10747" s="2"/>
      <c r="G10747" s="2"/>
      <c r="H10747" s="6"/>
      <c r="I10747" s="9"/>
      <c r="J10747" s="9"/>
      <c r="K10747" s="9"/>
    </row>
    <row r="10748" spans="1:11" x14ac:dyDescent="0.25">
      <c r="A10748" s="2"/>
      <c r="B10748" s="2"/>
      <c r="C10748" s="2"/>
      <c r="E10748" s="2"/>
      <c r="G10748" s="2"/>
      <c r="H10748" s="6"/>
      <c r="I10748" s="9"/>
      <c r="J10748" s="9"/>
      <c r="K10748" s="9"/>
    </row>
    <row r="10749" spans="1:11" x14ac:dyDescent="0.25">
      <c r="A10749" s="2"/>
      <c r="B10749" s="2"/>
      <c r="C10749" s="2"/>
      <c r="E10749" s="2"/>
      <c r="G10749" s="2"/>
      <c r="H10749" s="6"/>
      <c r="I10749" s="9"/>
      <c r="J10749" s="9"/>
      <c r="K10749" s="9"/>
    </row>
    <row r="10750" spans="1:11" x14ac:dyDescent="0.25">
      <c r="A10750" s="2"/>
      <c r="B10750" s="2"/>
      <c r="C10750" s="2"/>
      <c r="E10750" s="2"/>
      <c r="G10750" s="2"/>
      <c r="H10750" s="6"/>
      <c r="I10750" s="9"/>
      <c r="J10750" s="9"/>
      <c r="K10750" s="9"/>
    </row>
    <row r="10751" spans="1:11" x14ac:dyDescent="0.25">
      <c r="A10751" s="2"/>
      <c r="B10751" s="2"/>
      <c r="C10751" s="2"/>
      <c r="E10751" s="2"/>
      <c r="G10751" s="2"/>
      <c r="H10751" s="6"/>
      <c r="I10751" s="9"/>
      <c r="J10751" s="9"/>
      <c r="K10751" s="9"/>
    </row>
    <row r="10752" spans="1:11" x14ac:dyDescent="0.25">
      <c r="A10752" s="2"/>
      <c r="B10752" s="2"/>
      <c r="C10752" s="2"/>
      <c r="E10752" s="2"/>
      <c r="G10752" s="2"/>
      <c r="H10752" s="6"/>
      <c r="I10752" s="9"/>
      <c r="J10752" s="9"/>
      <c r="K10752" s="9"/>
    </row>
    <row r="10753" spans="1:11" x14ac:dyDescent="0.25">
      <c r="A10753" s="2"/>
      <c r="B10753" s="2"/>
      <c r="C10753" s="2"/>
      <c r="E10753" s="2"/>
      <c r="G10753" s="2"/>
      <c r="H10753" s="6"/>
      <c r="I10753" s="9"/>
      <c r="J10753" s="9"/>
      <c r="K10753" s="9"/>
    </row>
    <row r="10754" spans="1:11" x14ac:dyDescent="0.25">
      <c r="A10754" s="2"/>
      <c r="B10754" s="2"/>
      <c r="C10754" s="2"/>
      <c r="E10754" s="2"/>
      <c r="G10754" s="2"/>
      <c r="H10754" s="6"/>
      <c r="I10754" s="9"/>
      <c r="J10754" s="9"/>
      <c r="K10754" s="9"/>
    </row>
    <row r="10755" spans="1:11" x14ac:dyDescent="0.25">
      <c r="A10755" s="2"/>
      <c r="B10755" s="2"/>
      <c r="C10755" s="2"/>
      <c r="E10755" s="2"/>
      <c r="G10755" s="2"/>
      <c r="H10755" s="6"/>
      <c r="I10755" s="9"/>
      <c r="J10755" s="9"/>
      <c r="K10755" s="9"/>
    </row>
    <row r="10756" spans="1:11" x14ac:dyDescent="0.25">
      <c r="A10756" s="2"/>
      <c r="B10756" s="2"/>
      <c r="C10756" s="2"/>
      <c r="E10756" s="2"/>
      <c r="G10756" s="2"/>
      <c r="H10756" s="6"/>
      <c r="I10756" s="9"/>
      <c r="J10756" s="9"/>
      <c r="K10756" s="9"/>
    </row>
    <row r="10757" spans="1:11" x14ac:dyDescent="0.25">
      <c r="A10757" s="2"/>
      <c r="B10757" s="2"/>
      <c r="C10757" s="2"/>
      <c r="E10757" s="2"/>
      <c r="G10757" s="2"/>
      <c r="H10757" s="6"/>
      <c r="I10757" s="9"/>
      <c r="J10757" s="9"/>
      <c r="K10757" s="9"/>
    </row>
    <row r="10758" spans="1:11" x14ac:dyDescent="0.25">
      <c r="A10758" s="2"/>
      <c r="B10758" s="2"/>
      <c r="C10758" s="2"/>
      <c r="E10758" s="2"/>
      <c r="G10758" s="2"/>
      <c r="H10758" s="6"/>
      <c r="I10758" s="9"/>
      <c r="J10758" s="9"/>
      <c r="K10758" s="9"/>
    </row>
    <row r="10759" spans="1:11" x14ac:dyDescent="0.25">
      <c r="A10759" s="2"/>
      <c r="B10759" s="2"/>
      <c r="C10759" s="2"/>
      <c r="E10759" s="2"/>
      <c r="G10759" s="2"/>
      <c r="H10759" s="6"/>
      <c r="I10759" s="9"/>
      <c r="J10759" s="9"/>
      <c r="K10759" s="9"/>
    </row>
    <row r="10760" spans="1:11" x14ac:dyDescent="0.25">
      <c r="A10760" s="2"/>
      <c r="B10760" s="2"/>
      <c r="C10760" s="2"/>
      <c r="E10760" s="2"/>
      <c r="G10760" s="2"/>
      <c r="H10760" s="6"/>
      <c r="I10760" s="9"/>
      <c r="J10760" s="9"/>
      <c r="K10760" s="9"/>
    </row>
    <row r="10761" spans="1:11" x14ac:dyDescent="0.25">
      <c r="A10761" s="2"/>
      <c r="B10761" s="2"/>
      <c r="C10761" s="2"/>
      <c r="E10761" s="2"/>
      <c r="G10761" s="2"/>
      <c r="H10761" s="6"/>
      <c r="I10761" s="9"/>
      <c r="J10761" s="9"/>
      <c r="K10761" s="9"/>
    </row>
    <row r="10762" spans="1:11" x14ac:dyDescent="0.25">
      <c r="A10762" s="2"/>
      <c r="B10762" s="2"/>
      <c r="C10762" s="2"/>
      <c r="E10762" s="2"/>
      <c r="G10762" s="2"/>
      <c r="H10762" s="6"/>
      <c r="I10762" s="9"/>
      <c r="J10762" s="9"/>
      <c r="K10762" s="9"/>
    </row>
    <row r="10763" spans="1:11" x14ac:dyDescent="0.25">
      <c r="A10763" s="2"/>
      <c r="B10763" s="2"/>
      <c r="C10763" s="2"/>
      <c r="E10763" s="2"/>
      <c r="G10763" s="2"/>
      <c r="H10763" s="6"/>
      <c r="I10763" s="9"/>
      <c r="J10763" s="9"/>
      <c r="K10763" s="9"/>
    </row>
    <row r="10764" spans="1:11" x14ac:dyDescent="0.25">
      <c r="A10764" s="2"/>
      <c r="B10764" s="2"/>
      <c r="C10764" s="2"/>
      <c r="E10764" s="2"/>
      <c r="G10764" s="2"/>
      <c r="H10764" s="6"/>
      <c r="I10764" s="9"/>
      <c r="J10764" s="9"/>
      <c r="K10764" s="9"/>
    </row>
    <row r="10765" spans="1:11" x14ac:dyDescent="0.25">
      <c r="A10765" s="2"/>
      <c r="B10765" s="2"/>
      <c r="C10765" s="2"/>
      <c r="E10765" s="2"/>
      <c r="G10765" s="2"/>
      <c r="H10765" s="6"/>
      <c r="I10765" s="9"/>
      <c r="J10765" s="9"/>
      <c r="K10765" s="9"/>
    </row>
    <row r="10766" spans="1:11" x14ac:dyDescent="0.25">
      <c r="A10766" s="2"/>
      <c r="B10766" s="2"/>
      <c r="C10766" s="2"/>
      <c r="E10766" s="2"/>
      <c r="G10766" s="2"/>
      <c r="H10766" s="6"/>
      <c r="I10766" s="9"/>
      <c r="J10766" s="9"/>
      <c r="K10766" s="9"/>
    </row>
    <row r="10767" spans="1:11" x14ac:dyDescent="0.25">
      <c r="A10767" s="2"/>
      <c r="B10767" s="2"/>
      <c r="C10767" s="2"/>
      <c r="E10767" s="2"/>
      <c r="G10767" s="2"/>
      <c r="H10767" s="6"/>
      <c r="I10767" s="9"/>
      <c r="J10767" s="9"/>
      <c r="K10767" s="9"/>
    </row>
    <row r="10768" spans="1:11" x14ac:dyDescent="0.25">
      <c r="A10768" s="2"/>
      <c r="B10768" s="2"/>
      <c r="C10768" s="2"/>
      <c r="E10768" s="2"/>
      <c r="G10768" s="2"/>
      <c r="H10768" s="6"/>
      <c r="I10768" s="9"/>
      <c r="J10768" s="9"/>
      <c r="K10768" s="9"/>
    </row>
    <row r="10769" spans="1:11" x14ac:dyDescent="0.25">
      <c r="A10769" s="2"/>
      <c r="B10769" s="2"/>
      <c r="C10769" s="2"/>
      <c r="E10769" s="2"/>
      <c r="G10769" s="2"/>
      <c r="H10769" s="6"/>
      <c r="I10769" s="9"/>
      <c r="J10769" s="9"/>
      <c r="K10769" s="9"/>
    </row>
    <row r="10770" spans="1:11" x14ac:dyDescent="0.25">
      <c r="A10770" s="2"/>
      <c r="B10770" s="2"/>
      <c r="C10770" s="2"/>
      <c r="E10770" s="2"/>
      <c r="G10770" s="2"/>
      <c r="H10770" s="6"/>
      <c r="I10770" s="9"/>
      <c r="J10770" s="9"/>
      <c r="K10770" s="9"/>
    </row>
    <row r="10771" spans="1:11" x14ac:dyDescent="0.25">
      <c r="A10771" s="2"/>
      <c r="B10771" s="2"/>
      <c r="C10771" s="2"/>
      <c r="E10771" s="2"/>
      <c r="G10771" s="2"/>
      <c r="H10771" s="6"/>
      <c r="I10771" s="9"/>
      <c r="J10771" s="9"/>
      <c r="K10771" s="9"/>
    </row>
    <row r="10772" spans="1:11" x14ac:dyDescent="0.25">
      <c r="A10772" s="2"/>
      <c r="B10772" s="2"/>
      <c r="C10772" s="2"/>
      <c r="E10772" s="2"/>
      <c r="G10772" s="2"/>
      <c r="H10772" s="6"/>
      <c r="I10772" s="9"/>
      <c r="J10772" s="9"/>
      <c r="K10772" s="9"/>
    </row>
    <row r="10773" spans="1:11" x14ac:dyDescent="0.25">
      <c r="A10773" s="2"/>
      <c r="B10773" s="2"/>
      <c r="C10773" s="2"/>
      <c r="E10773" s="2"/>
      <c r="G10773" s="2"/>
      <c r="H10773" s="6"/>
      <c r="I10773" s="9"/>
      <c r="J10773" s="9"/>
      <c r="K10773" s="9"/>
    </row>
    <row r="10774" spans="1:11" x14ac:dyDescent="0.25">
      <c r="A10774" s="2"/>
      <c r="B10774" s="2"/>
      <c r="C10774" s="2"/>
      <c r="E10774" s="2"/>
      <c r="G10774" s="2"/>
      <c r="H10774" s="6"/>
      <c r="I10774" s="9"/>
      <c r="J10774" s="9"/>
      <c r="K10774" s="9"/>
    </row>
    <row r="10775" spans="1:11" x14ac:dyDescent="0.25">
      <c r="A10775" s="2"/>
      <c r="B10775" s="2"/>
      <c r="C10775" s="2"/>
      <c r="E10775" s="2"/>
      <c r="G10775" s="2"/>
      <c r="H10775" s="6"/>
      <c r="I10775" s="9"/>
      <c r="J10775" s="9"/>
      <c r="K10775" s="9"/>
    </row>
    <row r="10776" spans="1:11" x14ac:dyDescent="0.25">
      <c r="A10776" s="2"/>
      <c r="B10776" s="2"/>
      <c r="C10776" s="2"/>
      <c r="E10776" s="2"/>
      <c r="G10776" s="2"/>
      <c r="H10776" s="6"/>
      <c r="I10776" s="9"/>
      <c r="J10776" s="9"/>
      <c r="K10776" s="9"/>
    </row>
    <row r="10777" spans="1:11" x14ac:dyDescent="0.25">
      <c r="A10777" s="2"/>
      <c r="B10777" s="2"/>
      <c r="C10777" s="2"/>
      <c r="E10777" s="2"/>
      <c r="G10777" s="2"/>
      <c r="H10777" s="6"/>
      <c r="I10777" s="9"/>
      <c r="J10777" s="9"/>
      <c r="K10777" s="9"/>
    </row>
    <row r="10778" spans="1:11" x14ac:dyDescent="0.25">
      <c r="A10778" s="2"/>
      <c r="B10778" s="2"/>
      <c r="C10778" s="2"/>
      <c r="E10778" s="2"/>
      <c r="G10778" s="2"/>
      <c r="H10778" s="6"/>
      <c r="I10778" s="9"/>
      <c r="J10778" s="9"/>
      <c r="K10778" s="9"/>
    </row>
    <row r="10779" spans="1:11" x14ac:dyDescent="0.25">
      <c r="A10779" s="2"/>
      <c r="B10779" s="2"/>
      <c r="C10779" s="2"/>
      <c r="E10779" s="2"/>
      <c r="G10779" s="2"/>
      <c r="H10779" s="6"/>
      <c r="I10779" s="9"/>
      <c r="J10779" s="9"/>
      <c r="K10779" s="9"/>
    </row>
    <row r="10780" spans="1:11" x14ac:dyDescent="0.25">
      <c r="A10780" s="2"/>
      <c r="B10780" s="2"/>
      <c r="C10780" s="2"/>
      <c r="E10780" s="2"/>
      <c r="G10780" s="2"/>
      <c r="H10780" s="6"/>
      <c r="I10780" s="9"/>
      <c r="J10780" s="9"/>
      <c r="K10780" s="9"/>
    </row>
    <row r="10781" spans="1:11" x14ac:dyDescent="0.25">
      <c r="A10781" s="2"/>
      <c r="B10781" s="2"/>
      <c r="C10781" s="2"/>
      <c r="E10781" s="2"/>
      <c r="G10781" s="2"/>
      <c r="H10781" s="6"/>
      <c r="I10781" s="9"/>
      <c r="J10781" s="9"/>
      <c r="K10781" s="9"/>
    </row>
    <row r="10782" spans="1:11" x14ac:dyDescent="0.25">
      <c r="A10782" s="2"/>
      <c r="B10782" s="2"/>
      <c r="C10782" s="2"/>
      <c r="E10782" s="2"/>
      <c r="G10782" s="2"/>
      <c r="H10782" s="6"/>
      <c r="I10782" s="9"/>
      <c r="J10782" s="9"/>
      <c r="K10782" s="9"/>
    </row>
    <row r="10783" spans="1:11" x14ac:dyDescent="0.25">
      <c r="A10783" s="2"/>
      <c r="B10783" s="2"/>
      <c r="C10783" s="2"/>
      <c r="E10783" s="2"/>
      <c r="G10783" s="2"/>
      <c r="H10783" s="6"/>
      <c r="I10783" s="9"/>
      <c r="J10783" s="9"/>
      <c r="K10783" s="9"/>
    </row>
    <row r="10784" spans="1:11" x14ac:dyDescent="0.25">
      <c r="A10784" s="2"/>
      <c r="B10784" s="2"/>
      <c r="C10784" s="2"/>
      <c r="E10784" s="2"/>
      <c r="G10784" s="2"/>
      <c r="H10784" s="6"/>
      <c r="I10784" s="9"/>
      <c r="J10784" s="9"/>
      <c r="K10784" s="9"/>
    </row>
    <row r="10785" spans="1:11" x14ac:dyDescent="0.25">
      <c r="A10785" s="2"/>
      <c r="B10785" s="2"/>
      <c r="C10785" s="2"/>
      <c r="E10785" s="2"/>
      <c r="G10785" s="2"/>
      <c r="H10785" s="6"/>
      <c r="I10785" s="9"/>
      <c r="J10785" s="9"/>
      <c r="K10785" s="9"/>
    </row>
    <row r="10786" spans="1:11" x14ac:dyDescent="0.25">
      <c r="A10786" s="2"/>
      <c r="B10786" s="2"/>
      <c r="C10786" s="2"/>
      <c r="E10786" s="2"/>
      <c r="G10786" s="2"/>
      <c r="H10786" s="6"/>
      <c r="I10786" s="9"/>
      <c r="J10786" s="9"/>
      <c r="K10786" s="9"/>
    </row>
    <row r="10787" spans="1:11" x14ac:dyDescent="0.25">
      <c r="A10787" s="2"/>
      <c r="B10787" s="2"/>
      <c r="C10787" s="2"/>
      <c r="E10787" s="2"/>
      <c r="G10787" s="2"/>
      <c r="H10787" s="6"/>
      <c r="I10787" s="9"/>
      <c r="J10787" s="9"/>
      <c r="K10787" s="9"/>
    </row>
    <row r="10788" spans="1:11" x14ac:dyDescent="0.25">
      <c r="A10788" s="2"/>
      <c r="B10788" s="2"/>
      <c r="C10788" s="2"/>
      <c r="E10788" s="2"/>
      <c r="G10788" s="2"/>
      <c r="H10788" s="6"/>
      <c r="I10788" s="9"/>
      <c r="J10788" s="9"/>
      <c r="K10788" s="9"/>
    </row>
    <row r="10789" spans="1:11" x14ac:dyDescent="0.25">
      <c r="A10789" s="2"/>
      <c r="B10789" s="2"/>
      <c r="C10789" s="2"/>
      <c r="E10789" s="2"/>
      <c r="G10789" s="2"/>
      <c r="H10789" s="6"/>
      <c r="I10789" s="9"/>
      <c r="J10789" s="9"/>
      <c r="K10789" s="9"/>
    </row>
    <row r="10790" spans="1:11" x14ac:dyDescent="0.25">
      <c r="A10790" s="2"/>
      <c r="B10790" s="2"/>
      <c r="C10790" s="2"/>
      <c r="E10790" s="2"/>
      <c r="G10790" s="2"/>
      <c r="H10790" s="6"/>
      <c r="I10790" s="9"/>
      <c r="J10790" s="9"/>
      <c r="K10790" s="9"/>
    </row>
    <row r="10791" spans="1:11" x14ac:dyDescent="0.25">
      <c r="A10791" s="2"/>
      <c r="B10791" s="2"/>
      <c r="C10791" s="2"/>
      <c r="E10791" s="2"/>
      <c r="G10791" s="2"/>
      <c r="H10791" s="6"/>
      <c r="I10791" s="9"/>
      <c r="J10791" s="9"/>
      <c r="K10791" s="9"/>
    </row>
    <row r="10792" spans="1:11" x14ac:dyDescent="0.25">
      <c r="A10792" s="2"/>
      <c r="B10792" s="2"/>
      <c r="C10792" s="2"/>
      <c r="E10792" s="2"/>
      <c r="G10792" s="2"/>
      <c r="H10792" s="6"/>
      <c r="I10792" s="9"/>
      <c r="J10792" s="9"/>
      <c r="K10792" s="9"/>
    </row>
    <row r="10793" spans="1:11" x14ac:dyDescent="0.25">
      <c r="A10793" s="2"/>
      <c r="B10793" s="2"/>
      <c r="C10793" s="2"/>
      <c r="E10793" s="2"/>
      <c r="G10793" s="2"/>
      <c r="H10793" s="6"/>
      <c r="I10793" s="9"/>
      <c r="J10793" s="9"/>
      <c r="K10793" s="9"/>
    </row>
    <row r="10794" spans="1:11" x14ac:dyDescent="0.25">
      <c r="A10794" s="2"/>
      <c r="B10794" s="2"/>
      <c r="C10794" s="2"/>
      <c r="E10794" s="2"/>
      <c r="G10794" s="2"/>
      <c r="H10794" s="6"/>
      <c r="I10794" s="9"/>
      <c r="J10794" s="9"/>
      <c r="K10794" s="9"/>
    </row>
    <row r="10795" spans="1:11" x14ac:dyDescent="0.25">
      <c r="A10795" s="2"/>
      <c r="B10795" s="2"/>
      <c r="C10795" s="2"/>
      <c r="E10795" s="2"/>
      <c r="G10795" s="2"/>
      <c r="H10795" s="6"/>
      <c r="I10795" s="9"/>
      <c r="J10795" s="9"/>
      <c r="K10795" s="9"/>
    </row>
    <row r="10796" spans="1:11" x14ac:dyDescent="0.25">
      <c r="A10796" s="2"/>
      <c r="B10796" s="2"/>
      <c r="C10796" s="2"/>
      <c r="E10796" s="2"/>
      <c r="G10796" s="2"/>
      <c r="H10796" s="6"/>
      <c r="I10796" s="9"/>
      <c r="J10796" s="9"/>
      <c r="K10796" s="9"/>
    </row>
    <row r="10797" spans="1:11" x14ac:dyDescent="0.25">
      <c r="A10797" s="2"/>
      <c r="B10797" s="2"/>
      <c r="C10797" s="2"/>
      <c r="E10797" s="2"/>
      <c r="G10797" s="2"/>
      <c r="H10797" s="6"/>
      <c r="I10797" s="9"/>
      <c r="J10797" s="9"/>
      <c r="K10797" s="9"/>
    </row>
    <row r="10798" spans="1:11" x14ac:dyDescent="0.25">
      <c r="A10798" s="2"/>
      <c r="B10798" s="2"/>
      <c r="C10798" s="2"/>
      <c r="E10798" s="2"/>
      <c r="G10798" s="2"/>
      <c r="H10798" s="6"/>
      <c r="I10798" s="9"/>
      <c r="J10798" s="9"/>
      <c r="K10798" s="9"/>
    </row>
    <row r="10799" spans="1:11" x14ac:dyDescent="0.25">
      <c r="A10799" s="2"/>
      <c r="B10799" s="2"/>
      <c r="C10799" s="2"/>
      <c r="E10799" s="2"/>
      <c r="G10799" s="2"/>
      <c r="H10799" s="6"/>
      <c r="I10799" s="9"/>
      <c r="J10799" s="9"/>
      <c r="K10799" s="9"/>
    </row>
    <row r="10800" spans="1:11" x14ac:dyDescent="0.25">
      <c r="A10800" s="2"/>
      <c r="B10800" s="2"/>
      <c r="C10800" s="2"/>
      <c r="E10800" s="2"/>
      <c r="G10800" s="2"/>
      <c r="H10800" s="6"/>
      <c r="I10800" s="9"/>
      <c r="J10800" s="9"/>
      <c r="K10800" s="9"/>
    </row>
    <row r="10801" spans="1:11" x14ac:dyDescent="0.25">
      <c r="A10801" s="2"/>
      <c r="B10801" s="2"/>
      <c r="C10801" s="2"/>
      <c r="E10801" s="2"/>
      <c r="G10801" s="2"/>
      <c r="H10801" s="6"/>
      <c r="I10801" s="9"/>
      <c r="J10801" s="9"/>
      <c r="K10801" s="9"/>
    </row>
    <row r="10802" spans="1:11" x14ac:dyDescent="0.25">
      <c r="A10802" s="2"/>
      <c r="B10802" s="2"/>
      <c r="C10802" s="2"/>
      <c r="E10802" s="2"/>
      <c r="G10802" s="2"/>
      <c r="H10802" s="6"/>
      <c r="I10802" s="9"/>
      <c r="J10802" s="9"/>
      <c r="K10802" s="9"/>
    </row>
    <row r="10803" spans="1:11" x14ac:dyDescent="0.25">
      <c r="A10803" s="2"/>
      <c r="B10803" s="2"/>
      <c r="C10803" s="2"/>
      <c r="E10803" s="2"/>
      <c r="G10803" s="2"/>
      <c r="H10803" s="6"/>
      <c r="I10803" s="9"/>
      <c r="J10803" s="9"/>
      <c r="K10803" s="9"/>
    </row>
    <row r="10804" spans="1:11" x14ac:dyDescent="0.25">
      <c r="A10804" s="2"/>
      <c r="B10804" s="2"/>
      <c r="C10804" s="2"/>
      <c r="E10804" s="2"/>
      <c r="G10804" s="2"/>
      <c r="H10804" s="6"/>
      <c r="I10804" s="9"/>
      <c r="J10804" s="9"/>
      <c r="K10804" s="9"/>
    </row>
    <row r="10805" spans="1:11" x14ac:dyDescent="0.25">
      <c r="A10805" s="2"/>
      <c r="B10805" s="2"/>
      <c r="C10805" s="2"/>
      <c r="E10805" s="2"/>
      <c r="G10805" s="2"/>
      <c r="H10805" s="6"/>
      <c r="I10805" s="9"/>
      <c r="J10805" s="9"/>
      <c r="K10805" s="9"/>
    </row>
    <row r="10806" spans="1:11" x14ac:dyDescent="0.25">
      <c r="A10806" s="2"/>
      <c r="B10806" s="2"/>
      <c r="C10806" s="2"/>
      <c r="E10806" s="2"/>
      <c r="G10806" s="2"/>
      <c r="H10806" s="6"/>
      <c r="I10806" s="9"/>
      <c r="J10806" s="9"/>
      <c r="K10806" s="9"/>
    </row>
    <row r="10807" spans="1:11" x14ac:dyDescent="0.25">
      <c r="A10807" s="2"/>
      <c r="B10807" s="2"/>
      <c r="C10807" s="2"/>
      <c r="E10807" s="2"/>
      <c r="G10807" s="2"/>
      <c r="H10807" s="6"/>
      <c r="I10807" s="9"/>
      <c r="J10807" s="9"/>
      <c r="K10807" s="9"/>
    </row>
    <row r="10808" spans="1:11" x14ac:dyDescent="0.25">
      <c r="A10808" s="2"/>
      <c r="B10808" s="2"/>
      <c r="C10808" s="2"/>
      <c r="E10808" s="2"/>
      <c r="G10808" s="2"/>
      <c r="H10808" s="6"/>
      <c r="I10808" s="9"/>
      <c r="J10808" s="9"/>
      <c r="K10808" s="9"/>
    </row>
    <row r="10809" spans="1:11" x14ac:dyDescent="0.25">
      <c r="A10809" s="2"/>
      <c r="B10809" s="2"/>
      <c r="C10809" s="2"/>
      <c r="E10809" s="2"/>
      <c r="G10809" s="2"/>
      <c r="H10809" s="6"/>
      <c r="I10809" s="9"/>
      <c r="J10809" s="9"/>
      <c r="K10809" s="9"/>
    </row>
    <row r="10810" spans="1:11" x14ac:dyDescent="0.25">
      <c r="A10810" s="2"/>
      <c r="B10810" s="2"/>
      <c r="C10810" s="2"/>
      <c r="E10810" s="2"/>
      <c r="G10810" s="2"/>
      <c r="H10810" s="6"/>
      <c r="I10810" s="9"/>
      <c r="J10810" s="9"/>
      <c r="K10810" s="9"/>
    </row>
    <row r="10811" spans="1:11" x14ac:dyDescent="0.25">
      <c r="A10811" s="2"/>
      <c r="B10811" s="2"/>
      <c r="C10811" s="2"/>
      <c r="E10811" s="2"/>
      <c r="G10811" s="2"/>
      <c r="H10811" s="6"/>
      <c r="I10811" s="9"/>
      <c r="J10811" s="9"/>
      <c r="K10811" s="9"/>
    </row>
    <row r="10812" spans="1:11" x14ac:dyDescent="0.25">
      <c r="A10812" s="2"/>
      <c r="B10812" s="2"/>
      <c r="C10812" s="2"/>
      <c r="E10812" s="2"/>
      <c r="G10812" s="2"/>
      <c r="H10812" s="6"/>
      <c r="I10812" s="9"/>
      <c r="J10812" s="9"/>
      <c r="K10812" s="9"/>
    </row>
    <row r="10813" spans="1:11" x14ac:dyDescent="0.25">
      <c r="A10813" s="2"/>
      <c r="B10813" s="2"/>
      <c r="C10813" s="2"/>
      <c r="E10813" s="2"/>
      <c r="G10813" s="2"/>
      <c r="H10813" s="6"/>
      <c r="I10813" s="9"/>
      <c r="J10813" s="9"/>
      <c r="K10813" s="9"/>
    </row>
    <row r="10814" spans="1:11" x14ac:dyDescent="0.25">
      <c r="A10814" s="2"/>
      <c r="B10814" s="2"/>
      <c r="C10814" s="2"/>
      <c r="E10814" s="2"/>
      <c r="G10814" s="2"/>
      <c r="H10814" s="6"/>
      <c r="I10814" s="9"/>
      <c r="J10814" s="9"/>
      <c r="K10814" s="9"/>
    </row>
    <row r="10815" spans="1:11" x14ac:dyDescent="0.25">
      <c r="A10815" s="2"/>
      <c r="B10815" s="2"/>
      <c r="C10815" s="2"/>
      <c r="E10815" s="2"/>
      <c r="G10815" s="2"/>
      <c r="H10815" s="6"/>
      <c r="I10815" s="9"/>
      <c r="J10815" s="9"/>
      <c r="K10815" s="9"/>
    </row>
    <row r="10816" spans="1:11" x14ac:dyDescent="0.25">
      <c r="A10816" s="2"/>
      <c r="B10816" s="2"/>
      <c r="C10816" s="2"/>
      <c r="E10816" s="2"/>
      <c r="G10816" s="2"/>
      <c r="H10816" s="6"/>
      <c r="I10816" s="9"/>
      <c r="J10816" s="9"/>
      <c r="K10816" s="9"/>
    </row>
    <row r="10817" spans="1:11" x14ac:dyDescent="0.25">
      <c r="A10817" s="2"/>
      <c r="B10817" s="2"/>
      <c r="C10817" s="2"/>
      <c r="E10817" s="2"/>
      <c r="G10817" s="2"/>
      <c r="H10817" s="6"/>
      <c r="I10817" s="9"/>
      <c r="J10817" s="9"/>
      <c r="K10817" s="9"/>
    </row>
    <row r="10818" spans="1:11" x14ac:dyDescent="0.25">
      <c r="A10818" s="2"/>
      <c r="B10818" s="2"/>
      <c r="C10818" s="2"/>
      <c r="E10818" s="2"/>
      <c r="G10818" s="2"/>
      <c r="H10818" s="6"/>
      <c r="I10818" s="9"/>
      <c r="J10818" s="9"/>
      <c r="K10818" s="9"/>
    </row>
    <row r="10819" spans="1:11" x14ac:dyDescent="0.25">
      <c r="A10819" s="2"/>
      <c r="B10819" s="2"/>
      <c r="C10819" s="2"/>
      <c r="E10819" s="2"/>
      <c r="G10819" s="2"/>
      <c r="H10819" s="6"/>
      <c r="I10819" s="9"/>
      <c r="J10819" s="9"/>
      <c r="K10819" s="9"/>
    </row>
    <row r="10820" spans="1:11" x14ac:dyDescent="0.25">
      <c r="A10820" s="2"/>
      <c r="B10820" s="2"/>
      <c r="C10820" s="2"/>
      <c r="E10820" s="2"/>
      <c r="G10820" s="2"/>
      <c r="H10820" s="6"/>
      <c r="I10820" s="9"/>
      <c r="J10820" s="9"/>
      <c r="K10820" s="9"/>
    </row>
    <row r="10821" spans="1:11" x14ac:dyDescent="0.25">
      <c r="A10821" s="2"/>
      <c r="B10821" s="2"/>
      <c r="C10821" s="2"/>
      <c r="E10821" s="2"/>
      <c r="G10821" s="2"/>
      <c r="H10821" s="6"/>
      <c r="I10821" s="9"/>
      <c r="J10821" s="9"/>
      <c r="K10821" s="9"/>
    </row>
    <row r="10822" spans="1:11" x14ac:dyDescent="0.25">
      <c r="A10822" s="2"/>
      <c r="B10822" s="2"/>
      <c r="C10822" s="2"/>
      <c r="E10822" s="2"/>
      <c r="G10822" s="2"/>
      <c r="H10822" s="6"/>
      <c r="I10822" s="9"/>
      <c r="J10822" s="9"/>
      <c r="K10822" s="9"/>
    </row>
    <row r="10823" spans="1:11" x14ac:dyDescent="0.25">
      <c r="A10823" s="2"/>
      <c r="B10823" s="2"/>
      <c r="C10823" s="2"/>
      <c r="E10823" s="2"/>
      <c r="G10823" s="2"/>
      <c r="H10823" s="6"/>
      <c r="I10823" s="9"/>
      <c r="J10823" s="9"/>
      <c r="K10823" s="9"/>
    </row>
    <row r="10824" spans="1:11" x14ac:dyDescent="0.25">
      <c r="A10824" s="2"/>
      <c r="B10824" s="2"/>
      <c r="C10824" s="2"/>
      <c r="E10824" s="2"/>
      <c r="G10824" s="2"/>
      <c r="H10824" s="6"/>
      <c r="I10824" s="9"/>
      <c r="J10824" s="9"/>
      <c r="K10824" s="9"/>
    </row>
    <row r="10825" spans="1:11" x14ac:dyDescent="0.25">
      <c r="A10825" s="2"/>
      <c r="B10825" s="2"/>
      <c r="C10825" s="2"/>
      <c r="E10825" s="2"/>
      <c r="G10825" s="2"/>
      <c r="H10825" s="6"/>
      <c r="I10825" s="9"/>
      <c r="J10825" s="9"/>
      <c r="K10825" s="9"/>
    </row>
    <row r="10826" spans="1:11" x14ac:dyDescent="0.25">
      <c r="A10826" s="2"/>
      <c r="B10826" s="2"/>
      <c r="C10826" s="2"/>
      <c r="E10826" s="2"/>
      <c r="G10826" s="2"/>
      <c r="H10826" s="6"/>
      <c r="I10826" s="9"/>
      <c r="J10826" s="9"/>
      <c r="K10826" s="9"/>
    </row>
    <row r="10827" spans="1:11" x14ac:dyDescent="0.25">
      <c r="A10827" s="2"/>
      <c r="B10827" s="2"/>
      <c r="C10827" s="2"/>
      <c r="E10827" s="2"/>
      <c r="G10827" s="2"/>
      <c r="H10827" s="6"/>
      <c r="I10827" s="9"/>
      <c r="J10827" s="9"/>
      <c r="K10827" s="9"/>
    </row>
    <row r="10828" spans="1:11" x14ac:dyDescent="0.25">
      <c r="A10828" s="2"/>
      <c r="B10828" s="2"/>
      <c r="C10828" s="2"/>
      <c r="E10828" s="2"/>
      <c r="G10828" s="2"/>
      <c r="H10828" s="6"/>
      <c r="I10828" s="9"/>
      <c r="J10828" s="9"/>
      <c r="K10828" s="9"/>
    </row>
    <row r="10829" spans="1:11" x14ac:dyDescent="0.25">
      <c r="A10829" s="2"/>
      <c r="B10829" s="2"/>
      <c r="C10829" s="2"/>
      <c r="E10829" s="2"/>
      <c r="G10829" s="2"/>
      <c r="H10829" s="6"/>
      <c r="I10829" s="9"/>
      <c r="J10829" s="9"/>
      <c r="K10829" s="9"/>
    </row>
    <row r="10830" spans="1:11" x14ac:dyDescent="0.25">
      <c r="A10830" s="2"/>
      <c r="B10830" s="2"/>
      <c r="C10830" s="2"/>
      <c r="E10830" s="2"/>
      <c r="G10830" s="2"/>
      <c r="H10830" s="6"/>
      <c r="I10830" s="9"/>
      <c r="J10830" s="9"/>
      <c r="K10830" s="9"/>
    </row>
    <row r="10831" spans="1:11" x14ac:dyDescent="0.25">
      <c r="A10831" s="2"/>
      <c r="B10831" s="2"/>
      <c r="C10831" s="2"/>
      <c r="E10831" s="2"/>
      <c r="G10831" s="2"/>
      <c r="H10831" s="6"/>
      <c r="I10831" s="9"/>
      <c r="J10831" s="9"/>
      <c r="K10831" s="9"/>
    </row>
    <row r="10832" spans="1:11" x14ac:dyDescent="0.25">
      <c r="A10832" s="2"/>
      <c r="B10832" s="2"/>
      <c r="C10832" s="2"/>
      <c r="E10832" s="2"/>
      <c r="G10832" s="2"/>
      <c r="H10832" s="6"/>
      <c r="I10832" s="9"/>
      <c r="J10832" s="9"/>
      <c r="K10832" s="9"/>
    </row>
    <row r="10833" spans="1:11" x14ac:dyDescent="0.25">
      <c r="A10833" s="2"/>
      <c r="B10833" s="2"/>
      <c r="C10833" s="2"/>
      <c r="E10833" s="2"/>
      <c r="G10833" s="2"/>
      <c r="H10833" s="6"/>
      <c r="I10833" s="9"/>
      <c r="J10833" s="9"/>
      <c r="K10833" s="9"/>
    </row>
    <row r="10834" spans="1:11" x14ac:dyDescent="0.25">
      <c r="A10834" s="2"/>
      <c r="B10834" s="2"/>
      <c r="C10834" s="2"/>
      <c r="E10834" s="2"/>
      <c r="G10834" s="2"/>
      <c r="H10834" s="6"/>
      <c r="I10834" s="9"/>
      <c r="J10834" s="9"/>
      <c r="K10834" s="9"/>
    </row>
    <row r="10835" spans="1:11" x14ac:dyDescent="0.25">
      <c r="A10835" s="2"/>
      <c r="B10835" s="2"/>
      <c r="C10835" s="2"/>
      <c r="E10835" s="2"/>
      <c r="G10835" s="2"/>
      <c r="H10835" s="6"/>
      <c r="I10835" s="9"/>
      <c r="J10835" s="9"/>
      <c r="K10835" s="9"/>
    </row>
    <row r="10836" spans="1:11" x14ac:dyDescent="0.25">
      <c r="A10836" s="2"/>
      <c r="B10836" s="2"/>
      <c r="C10836" s="2"/>
      <c r="E10836" s="2"/>
      <c r="G10836" s="2"/>
      <c r="H10836" s="6"/>
      <c r="I10836" s="9"/>
      <c r="J10836" s="9"/>
      <c r="K10836" s="9"/>
    </row>
    <row r="10837" spans="1:11" x14ac:dyDescent="0.25">
      <c r="A10837" s="2"/>
      <c r="B10837" s="2"/>
      <c r="C10837" s="2"/>
      <c r="E10837" s="2"/>
      <c r="G10837" s="2"/>
      <c r="H10837" s="6"/>
      <c r="I10837" s="9"/>
      <c r="J10837" s="9"/>
      <c r="K10837" s="9"/>
    </row>
    <row r="10838" spans="1:11" x14ac:dyDescent="0.25">
      <c r="A10838" s="2"/>
      <c r="B10838" s="2"/>
      <c r="C10838" s="2"/>
      <c r="E10838" s="2"/>
      <c r="G10838" s="2"/>
      <c r="H10838" s="6"/>
      <c r="I10838" s="9"/>
      <c r="J10838" s="9"/>
      <c r="K10838" s="9"/>
    </row>
    <row r="10839" spans="1:11" x14ac:dyDescent="0.25">
      <c r="A10839" s="2"/>
      <c r="B10839" s="2"/>
      <c r="C10839" s="2"/>
      <c r="E10839" s="2"/>
      <c r="G10839" s="2"/>
      <c r="H10839" s="6"/>
      <c r="I10839" s="9"/>
      <c r="J10839" s="9"/>
      <c r="K10839" s="9"/>
    </row>
    <row r="10840" spans="1:11" x14ac:dyDescent="0.25">
      <c r="A10840" s="2"/>
      <c r="B10840" s="2"/>
      <c r="C10840" s="2"/>
      <c r="E10840" s="2"/>
      <c r="G10840" s="2"/>
      <c r="H10840" s="6"/>
      <c r="I10840" s="9"/>
      <c r="J10840" s="9"/>
      <c r="K10840" s="9"/>
    </row>
    <row r="10841" spans="1:11" x14ac:dyDescent="0.25">
      <c r="A10841" s="2"/>
      <c r="B10841" s="2"/>
      <c r="C10841" s="2"/>
      <c r="E10841" s="2"/>
      <c r="G10841" s="2"/>
      <c r="H10841" s="6"/>
      <c r="I10841" s="9"/>
      <c r="J10841" s="9"/>
      <c r="K10841" s="9"/>
    </row>
    <row r="10842" spans="1:11" x14ac:dyDescent="0.25">
      <c r="A10842" s="2"/>
      <c r="B10842" s="2"/>
      <c r="C10842" s="2"/>
      <c r="E10842" s="2"/>
      <c r="G10842" s="2"/>
      <c r="H10842" s="6"/>
      <c r="I10842" s="9"/>
      <c r="J10842" s="9"/>
      <c r="K10842" s="9"/>
    </row>
    <row r="10843" spans="1:11" x14ac:dyDescent="0.25">
      <c r="A10843" s="2"/>
      <c r="B10843" s="2"/>
      <c r="C10843" s="2"/>
      <c r="E10843" s="2"/>
      <c r="G10843" s="2"/>
      <c r="H10843" s="6"/>
      <c r="I10843" s="9"/>
      <c r="J10843" s="9"/>
      <c r="K10843" s="9"/>
    </row>
    <row r="10844" spans="1:11" x14ac:dyDescent="0.25">
      <c r="A10844" s="2"/>
      <c r="B10844" s="2"/>
      <c r="C10844" s="2"/>
      <c r="E10844" s="2"/>
      <c r="G10844" s="2"/>
      <c r="H10844" s="6"/>
      <c r="I10844" s="9"/>
      <c r="J10844" s="9"/>
      <c r="K10844" s="9"/>
    </row>
    <row r="10845" spans="1:11" x14ac:dyDescent="0.25">
      <c r="A10845" s="2"/>
      <c r="B10845" s="2"/>
      <c r="C10845" s="2"/>
      <c r="E10845" s="2"/>
      <c r="G10845" s="2"/>
      <c r="H10845" s="6"/>
      <c r="I10845" s="9"/>
      <c r="J10845" s="9"/>
      <c r="K10845" s="9"/>
    </row>
    <row r="10846" spans="1:11" x14ac:dyDescent="0.25">
      <c r="A10846" s="2"/>
      <c r="B10846" s="2"/>
      <c r="C10846" s="2"/>
      <c r="E10846" s="2"/>
      <c r="G10846" s="2"/>
      <c r="H10846" s="6"/>
      <c r="I10846" s="9"/>
      <c r="J10846" s="9"/>
      <c r="K10846" s="9"/>
    </row>
    <row r="10847" spans="1:11" x14ac:dyDescent="0.25">
      <c r="A10847" s="2"/>
      <c r="B10847" s="2"/>
      <c r="C10847" s="2"/>
      <c r="E10847" s="2"/>
      <c r="G10847" s="2"/>
      <c r="H10847" s="6"/>
      <c r="I10847" s="9"/>
      <c r="J10847" s="9"/>
      <c r="K10847" s="9"/>
    </row>
    <row r="10848" spans="1:11" x14ac:dyDescent="0.25">
      <c r="A10848" s="2"/>
      <c r="B10848" s="2"/>
      <c r="C10848" s="2"/>
      <c r="E10848" s="2"/>
      <c r="G10848" s="2"/>
      <c r="H10848" s="6"/>
      <c r="I10848" s="9"/>
      <c r="J10848" s="9"/>
      <c r="K10848" s="9"/>
    </row>
    <row r="10849" spans="1:11" x14ac:dyDescent="0.25">
      <c r="A10849" s="2"/>
      <c r="B10849" s="2"/>
      <c r="C10849" s="2"/>
      <c r="E10849" s="2"/>
      <c r="G10849" s="2"/>
      <c r="H10849" s="6"/>
      <c r="I10849" s="9"/>
      <c r="J10849" s="9"/>
      <c r="K10849" s="9"/>
    </row>
    <row r="10850" spans="1:11" x14ac:dyDescent="0.25">
      <c r="A10850" s="2"/>
      <c r="B10850" s="2"/>
      <c r="C10850" s="2"/>
      <c r="E10850" s="2"/>
      <c r="G10850" s="2"/>
      <c r="H10850" s="6"/>
      <c r="I10850" s="9"/>
      <c r="J10850" s="9"/>
      <c r="K10850" s="9"/>
    </row>
    <row r="10851" spans="1:11" x14ac:dyDescent="0.25">
      <c r="A10851" s="2"/>
      <c r="B10851" s="2"/>
      <c r="C10851" s="2"/>
      <c r="E10851" s="2"/>
      <c r="G10851" s="2"/>
      <c r="H10851" s="6"/>
      <c r="I10851" s="9"/>
      <c r="J10851" s="9"/>
      <c r="K10851" s="9"/>
    </row>
    <row r="10852" spans="1:11" x14ac:dyDescent="0.25">
      <c r="A10852" s="2"/>
      <c r="B10852" s="2"/>
      <c r="C10852" s="2"/>
      <c r="E10852" s="2"/>
      <c r="G10852" s="2"/>
      <c r="H10852" s="6"/>
      <c r="I10852" s="9"/>
      <c r="J10852" s="9"/>
      <c r="K10852" s="9"/>
    </row>
    <row r="10853" spans="1:11" x14ac:dyDescent="0.25">
      <c r="A10853" s="2"/>
      <c r="B10853" s="2"/>
      <c r="C10853" s="2"/>
      <c r="E10853" s="2"/>
      <c r="G10853" s="2"/>
      <c r="H10853" s="6"/>
      <c r="I10853" s="9"/>
      <c r="J10853" s="9"/>
      <c r="K10853" s="9"/>
    </row>
    <row r="10854" spans="1:11" x14ac:dyDescent="0.25">
      <c r="A10854" s="2"/>
      <c r="B10854" s="2"/>
      <c r="C10854" s="2"/>
      <c r="E10854" s="2"/>
      <c r="G10854" s="2"/>
      <c r="H10854" s="6"/>
      <c r="I10854" s="9"/>
      <c r="J10854" s="9"/>
      <c r="K10854" s="9"/>
    </row>
    <row r="10855" spans="1:11" x14ac:dyDescent="0.25">
      <c r="A10855" s="2"/>
      <c r="B10855" s="2"/>
      <c r="C10855" s="2"/>
      <c r="E10855" s="2"/>
      <c r="G10855" s="2"/>
      <c r="H10855" s="6"/>
      <c r="I10855" s="9"/>
      <c r="J10855" s="9"/>
      <c r="K10855" s="9"/>
    </row>
    <row r="10856" spans="1:11" x14ac:dyDescent="0.25">
      <c r="A10856" s="2"/>
      <c r="B10856" s="2"/>
      <c r="C10856" s="2"/>
      <c r="E10856" s="2"/>
      <c r="G10856" s="2"/>
      <c r="H10856" s="6"/>
      <c r="I10856" s="9"/>
      <c r="J10856" s="9"/>
      <c r="K10856" s="9"/>
    </row>
    <row r="10857" spans="1:11" x14ac:dyDescent="0.25">
      <c r="A10857" s="2"/>
      <c r="B10857" s="2"/>
      <c r="C10857" s="2"/>
      <c r="E10857" s="2"/>
      <c r="G10857" s="2"/>
      <c r="H10857" s="6"/>
      <c r="I10857" s="9"/>
      <c r="J10857" s="9"/>
      <c r="K10857" s="9"/>
    </row>
    <row r="10858" spans="1:11" x14ac:dyDescent="0.25">
      <c r="A10858" s="2"/>
      <c r="B10858" s="2"/>
      <c r="C10858" s="2"/>
      <c r="E10858" s="2"/>
      <c r="G10858" s="2"/>
      <c r="H10858" s="6"/>
      <c r="I10858" s="9"/>
      <c r="J10858" s="9"/>
      <c r="K10858" s="9"/>
    </row>
    <row r="10859" spans="1:11" x14ac:dyDescent="0.25">
      <c r="A10859" s="2"/>
      <c r="B10859" s="2"/>
      <c r="C10859" s="2"/>
      <c r="E10859" s="2"/>
      <c r="G10859" s="2"/>
      <c r="H10859" s="6"/>
      <c r="I10859" s="9"/>
      <c r="J10859" s="9"/>
      <c r="K10859" s="9"/>
    </row>
    <row r="10860" spans="1:11" x14ac:dyDescent="0.25">
      <c r="A10860" s="2"/>
      <c r="B10860" s="2"/>
      <c r="C10860" s="2"/>
      <c r="E10860" s="2"/>
      <c r="G10860" s="2"/>
      <c r="H10860" s="6"/>
      <c r="I10860" s="9"/>
      <c r="J10860" s="9"/>
      <c r="K10860" s="9"/>
    </row>
    <row r="10861" spans="1:11" x14ac:dyDescent="0.25">
      <c r="A10861" s="2"/>
      <c r="B10861" s="2"/>
      <c r="C10861" s="2"/>
      <c r="E10861" s="2"/>
      <c r="G10861" s="2"/>
      <c r="H10861" s="6"/>
      <c r="I10861" s="9"/>
      <c r="J10861" s="9"/>
      <c r="K10861" s="9"/>
    </row>
    <row r="10862" spans="1:11" x14ac:dyDescent="0.25">
      <c r="A10862" s="2"/>
      <c r="B10862" s="2"/>
      <c r="C10862" s="2"/>
      <c r="E10862" s="2"/>
      <c r="G10862" s="2"/>
      <c r="H10862" s="6"/>
      <c r="I10862" s="9"/>
      <c r="J10862" s="9"/>
      <c r="K10862" s="9"/>
    </row>
    <row r="10863" spans="1:11" x14ac:dyDescent="0.25">
      <c r="A10863" s="2"/>
      <c r="B10863" s="2"/>
      <c r="C10863" s="2"/>
      <c r="E10863" s="2"/>
      <c r="G10863" s="2"/>
      <c r="H10863" s="6"/>
      <c r="I10863" s="9"/>
      <c r="J10863" s="9"/>
      <c r="K10863" s="9"/>
    </row>
    <row r="10864" spans="1:11" x14ac:dyDescent="0.25">
      <c r="A10864" s="2"/>
      <c r="B10864" s="2"/>
      <c r="C10864" s="2"/>
      <c r="E10864" s="2"/>
      <c r="G10864" s="2"/>
      <c r="H10864" s="6"/>
      <c r="I10864" s="9"/>
      <c r="J10864" s="9"/>
      <c r="K10864" s="9"/>
    </row>
    <row r="10865" spans="1:11" x14ac:dyDescent="0.25">
      <c r="A10865" s="2"/>
      <c r="B10865" s="2"/>
      <c r="C10865" s="2"/>
      <c r="E10865" s="2"/>
      <c r="G10865" s="2"/>
      <c r="H10865" s="6"/>
      <c r="I10865" s="9"/>
      <c r="J10865" s="9"/>
      <c r="K10865" s="9"/>
    </row>
    <row r="10866" spans="1:11" x14ac:dyDescent="0.25">
      <c r="A10866" s="2"/>
      <c r="B10866" s="2"/>
      <c r="C10866" s="2"/>
      <c r="E10866" s="2"/>
      <c r="G10866" s="2"/>
      <c r="H10866" s="6"/>
      <c r="I10866" s="9"/>
      <c r="J10866" s="9"/>
      <c r="K10866" s="9"/>
    </row>
    <row r="10867" spans="1:11" x14ac:dyDescent="0.25">
      <c r="A10867" s="2"/>
      <c r="B10867" s="2"/>
      <c r="C10867" s="2"/>
      <c r="E10867" s="2"/>
      <c r="G10867" s="2"/>
      <c r="H10867" s="6"/>
      <c r="I10867" s="9"/>
      <c r="J10867" s="9"/>
      <c r="K10867" s="9"/>
    </row>
    <row r="10868" spans="1:11" x14ac:dyDescent="0.25">
      <c r="A10868" s="2"/>
      <c r="B10868" s="2"/>
      <c r="C10868" s="2"/>
      <c r="E10868" s="2"/>
      <c r="G10868" s="2"/>
      <c r="H10868" s="6"/>
      <c r="I10868" s="9"/>
      <c r="J10868" s="9"/>
      <c r="K10868" s="9"/>
    </row>
    <row r="10869" spans="1:11" x14ac:dyDescent="0.25">
      <c r="A10869" s="2"/>
      <c r="B10869" s="2"/>
      <c r="C10869" s="2"/>
      <c r="E10869" s="2"/>
      <c r="G10869" s="2"/>
      <c r="H10869" s="6"/>
      <c r="I10869" s="9"/>
      <c r="J10869" s="9"/>
      <c r="K10869" s="9"/>
    </row>
    <row r="10870" spans="1:11" x14ac:dyDescent="0.25">
      <c r="A10870" s="2"/>
      <c r="B10870" s="2"/>
      <c r="C10870" s="2"/>
      <c r="E10870" s="2"/>
      <c r="G10870" s="2"/>
      <c r="H10870" s="6"/>
      <c r="I10870" s="9"/>
      <c r="J10870" s="9"/>
      <c r="K10870" s="9"/>
    </row>
    <row r="10871" spans="1:11" x14ac:dyDescent="0.25">
      <c r="A10871" s="2"/>
      <c r="B10871" s="2"/>
      <c r="C10871" s="2"/>
      <c r="E10871" s="2"/>
      <c r="G10871" s="2"/>
      <c r="H10871" s="6"/>
      <c r="I10871" s="9"/>
      <c r="J10871" s="9"/>
      <c r="K10871" s="9"/>
    </row>
    <row r="10872" spans="1:11" x14ac:dyDescent="0.25">
      <c r="A10872" s="2"/>
      <c r="B10872" s="2"/>
      <c r="C10872" s="2"/>
      <c r="E10872" s="2"/>
      <c r="G10872" s="2"/>
      <c r="H10872" s="6"/>
      <c r="I10872" s="9"/>
      <c r="J10872" s="9"/>
      <c r="K10872" s="9"/>
    </row>
    <row r="10873" spans="1:11" x14ac:dyDescent="0.25">
      <c r="A10873" s="2"/>
      <c r="B10873" s="2"/>
      <c r="C10873" s="2"/>
      <c r="E10873" s="2"/>
      <c r="G10873" s="2"/>
      <c r="H10873" s="6"/>
      <c r="I10873" s="9"/>
      <c r="J10873" s="9"/>
      <c r="K10873" s="9"/>
    </row>
    <row r="10874" spans="1:11" x14ac:dyDescent="0.25">
      <c r="A10874" s="2"/>
      <c r="B10874" s="2"/>
      <c r="C10874" s="2"/>
      <c r="E10874" s="2"/>
      <c r="G10874" s="2"/>
      <c r="H10874" s="6"/>
      <c r="I10874" s="9"/>
      <c r="J10874" s="9"/>
      <c r="K10874" s="9"/>
    </row>
    <row r="10875" spans="1:11" x14ac:dyDescent="0.25">
      <c r="A10875" s="2"/>
      <c r="B10875" s="2"/>
      <c r="C10875" s="2"/>
      <c r="E10875" s="2"/>
      <c r="G10875" s="2"/>
      <c r="H10875" s="6"/>
      <c r="I10875" s="9"/>
      <c r="J10875" s="9"/>
      <c r="K10875" s="9"/>
    </row>
    <row r="10876" spans="1:11" x14ac:dyDescent="0.25">
      <c r="A10876" s="2"/>
      <c r="B10876" s="2"/>
      <c r="C10876" s="2"/>
      <c r="E10876" s="2"/>
      <c r="G10876" s="2"/>
      <c r="H10876" s="6"/>
      <c r="I10876" s="9"/>
      <c r="J10876" s="9"/>
      <c r="K10876" s="9"/>
    </row>
    <row r="10877" spans="1:11" x14ac:dyDescent="0.25">
      <c r="A10877" s="2"/>
      <c r="B10877" s="2"/>
      <c r="C10877" s="2"/>
      <c r="E10877" s="2"/>
      <c r="G10877" s="2"/>
      <c r="H10877" s="6"/>
      <c r="I10877" s="9"/>
      <c r="J10877" s="9"/>
      <c r="K10877" s="9"/>
    </row>
    <row r="10878" spans="1:11" x14ac:dyDescent="0.25">
      <c r="A10878" s="2"/>
      <c r="B10878" s="2"/>
      <c r="C10878" s="2"/>
      <c r="E10878" s="2"/>
      <c r="G10878" s="2"/>
      <c r="H10878" s="6"/>
      <c r="I10878" s="9"/>
      <c r="J10878" s="9"/>
      <c r="K10878" s="9"/>
    </row>
    <row r="10879" spans="1:11" x14ac:dyDescent="0.25">
      <c r="A10879" s="2"/>
      <c r="B10879" s="2"/>
      <c r="C10879" s="2"/>
      <c r="E10879" s="2"/>
      <c r="G10879" s="2"/>
      <c r="H10879" s="6"/>
      <c r="I10879" s="9"/>
      <c r="J10879" s="9"/>
      <c r="K10879" s="9"/>
    </row>
    <row r="10880" spans="1:11" x14ac:dyDescent="0.25">
      <c r="A10880" s="2"/>
      <c r="B10880" s="2"/>
      <c r="C10880" s="2"/>
      <c r="E10880" s="2"/>
      <c r="G10880" s="2"/>
      <c r="H10880" s="6"/>
      <c r="I10880" s="9"/>
      <c r="J10880" s="9"/>
      <c r="K10880" s="9"/>
    </row>
    <row r="10881" spans="1:11" x14ac:dyDescent="0.25">
      <c r="A10881" s="2"/>
      <c r="B10881" s="2"/>
      <c r="C10881" s="2"/>
      <c r="E10881" s="2"/>
      <c r="G10881" s="2"/>
      <c r="H10881" s="6"/>
      <c r="I10881" s="9"/>
      <c r="J10881" s="9"/>
      <c r="K10881" s="9"/>
    </row>
    <row r="10882" spans="1:11" x14ac:dyDescent="0.25">
      <c r="A10882" s="2"/>
      <c r="B10882" s="2"/>
      <c r="C10882" s="2"/>
      <c r="E10882" s="2"/>
      <c r="G10882" s="2"/>
      <c r="H10882" s="6"/>
      <c r="I10882" s="9"/>
      <c r="J10882" s="9"/>
      <c r="K10882" s="9"/>
    </row>
    <row r="10883" spans="1:11" x14ac:dyDescent="0.25">
      <c r="A10883" s="2"/>
      <c r="B10883" s="2"/>
      <c r="C10883" s="2"/>
      <c r="E10883" s="2"/>
      <c r="G10883" s="2"/>
      <c r="H10883" s="6"/>
      <c r="I10883" s="9"/>
      <c r="J10883" s="9"/>
      <c r="K10883" s="9"/>
    </row>
    <row r="10884" spans="1:11" x14ac:dyDescent="0.25">
      <c r="A10884" s="2"/>
      <c r="B10884" s="2"/>
      <c r="C10884" s="2"/>
      <c r="E10884" s="2"/>
      <c r="G10884" s="2"/>
      <c r="H10884" s="6"/>
      <c r="I10884" s="9"/>
      <c r="J10884" s="9"/>
      <c r="K10884" s="9"/>
    </row>
    <row r="10885" spans="1:11" x14ac:dyDescent="0.25">
      <c r="A10885" s="2"/>
      <c r="B10885" s="2"/>
      <c r="C10885" s="2"/>
      <c r="E10885" s="2"/>
      <c r="G10885" s="2"/>
      <c r="H10885" s="6"/>
      <c r="I10885" s="9"/>
      <c r="J10885" s="9"/>
      <c r="K10885" s="9"/>
    </row>
    <row r="10886" spans="1:11" x14ac:dyDescent="0.25">
      <c r="A10886" s="2"/>
      <c r="B10886" s="2"/>
      <c r="C10886" s="2"/>
      <c r="E10886" s="2"/>
      <c r="G10886" s="2"/>
      <c r="H10886" s="6"/>
      <c r="I10886" s="9"/>
      <c r="J10886" s="9"/>
      <c r="K10886" s="9"/>
    </row>
    <row r="10887" spans="1:11" x14ac:dyDescent="0.25">
      <c r="A10887" s="2"/>
      <c r="B10887" s="2"/>
      <c r="C10887" s="2"/>
      <c r="E10887" s="2"/>
      <c r="G10887" s="2"/>
      <c r="H10887" s="6"/>
      <c r="I10887" s="9"/>
      <c r="J10887" s="9"/>
      <c r="K10887" s="9"/>
    </row>
    <row r="10888" spans="1:11" x14ac:dyDescent="0.25">
      <c r="A10888" s="2"/>
      <c r="B10888" s="2"/>
      <c r="C10888" s="2"/>
      <c r="E10888" s="2"/>
      <c r="G10888" s="2"/>
      <c r="H10888" s="6"/>
      <c r="I10888" s="9"/>
      <c r="J10888" s="9"/>
      <c r="K10888" s="9"/>
    </row>
    <row r="10889" spans="1:11" x14ac:dyDescent="0.25">
      <c r="A10889" s="2"/>
      <c r="B10889" s="2"/>
      <c r="C10889" s="2"/>
      <c r="E10889" s="2"/>
      <c r="G10889" s="2"/>
      <c r="H10889" s="6"/>
      <c r="I10889" s="9"/>
      <c r="J10889" s="9"/>
      <c r="K10889" s="9"/>
    </row>
    <row r="10890" spans="1:11" x14ac:dyDescent="0.25">
      <c r="A10890" s="2"/>
      <c r="B10890" s="2"/>
      <c r="C10890" s="2"/>
      <c r="E10890" s="2"/>
      <c r="G10890" s="2"/>
      <c r="H10890" s="6"/>
      <c r="I10890" s="9"/>
      <c r="J10890" s="9"/>
      <c r="K10890" s="9"/>
    </row>
    <row r="10891" spans="1:11" x14ac:dyDescent="0.25">
      <c r="A10891" s="2"/>
      <c r="B10891" s="2"/>
      <c r="C10891" s="2"/>
      <c r="E10891" s="2"/>
      <c r="G10891" s="2"/>
      <c r="H10891" s="6"/>
      <c r="I10891" s="9"/>
      <c r="J10891" s="9"/>
      <c r="K10891" s="9"/>
    </row>
    <row r="10892" spans="1:11" x14ac:dyDescent="0.25">
      <c r="A10892" s="2"/>
      <c r="B10892" s="2"/>
      <c r="C10892" s="2"/>
      <c r="E10892" s="2"/>
      <c r="G10892" s="2"/>
      <c r="H10892" s="6"/>
      <c r="I10892" s="9"/>
      <c r="J10892" s="9"/>
      <c r="K10892" s="9"/>
    </row>
    <row r="10893" spans="1:11" x14ac:dyDescent="0.25">
      <c r="A10893" s="2"/>
      <c r="B10893" s="2"/>
      <c r="C10893" s="2"/>
      <c r="E10893" s="2"/>
      <c r="G10893" s="2"/>
      <c r="H10893" s="6"/>
      <c r="I10893" s="9"/>
      <c r="J10893" s="9"/>
      <c r="K10893" s="9"/>
    </row>
    <row r="10894" spans="1:11" x14ac:dyDescent="0.25">
      <c r="A10894" s="2"/>
      <c r="B10894" s="2"/>
      <c r="C10894" s="2"/>
      <c r="E10894" s="2"/>
      <c r="G10894" s="2"/>
      <c r="H10894" s="6"/>
      <c r="I10894" s="9"/>
      <c r="J10894" s="9"/>
      <c r="K10894" s="9"/>
    </row>
    <row r="10895" spans="1:11" x14ac:dyDescent="0.25">
      <c r="A10895" s="2"/>
      <c r="B10895" s="2"/>
      <c r="C10895" s="2"/>
      <c r="E10895" s="2"/>
      <c r="G10895" s="2"/>
      <c r="H10895" s="6"/>
      <c r="I10895" s="9"/>
      <c r="J10895" s="9"/>
      <c r="K10895" s="9"/>
    </row>
    <row r="10896" spans="1:11" x14ac:dyDescent="0.25">
      <c r="A10896" s="2"/>
      <c r="B10896" s="2"/>
      <c r="C10896" s="2"/>
      <c r="E10896" s="2"/>
      <c r="G10896" s="2"/>
      <c r="H10896" s="6"/>
      <c r="I10896" s="9"/>
      <c r="J10896" s="9"/>
      <c r="K10896" s="9"/>
    </row>
    <row r="10897" spans="1:11" x14ac:dyDescent="0.25">
      <c r="A10897" s="2"/>
      <c r="B10897" s="2"/>
      <c r="C10897" s="2"/>
      <c r="E10897" s="2"/>
      <c r="G10897" s="2"/>
      <c r="H10897" s="6"/>
      <c r="I10897" s="9"/>
      <c r="J10897" s="9"/>
      <c r="K10897" s="9"/>
    </row>
    <row r="10898" spans="1:11" x14ac:dyDescent="0.25">
      <c r="A10898" s="2"/>
      <c r="B10898" s="2"/>
      <c r="C10898" s="2"/>
      <c r="E10898" s="2"/>
      <c r="G10898" s="2"/>
      <c r="H10898" s="6"/>
      <c r="I10898" s="9"/>
      <c r="J10898" s="9"/>
      <c r="K10898" s="9"/>
    </row>
    <row r="10899" spans="1:11" x14ac:dyDescent="0.25">
      <c r="A10899" s="2"/>
      <c r="B10899" s="2"/>
      <c r="C10899" s="2"/>
      <c r="E10899" s="2"/>
      <c r="G10899" s="2"/>
      <c r="H10899" s="6"/>
      <c r="I10899" s="9"/>
      <c r="J10899" s="9"/>
      <c r="K10899" s="9"/>
    </row>
    <row r="10900" spans="1:11" x14ac:dyDescent="0.25">
      <c r="A10900" s="2"/>
      <c r="B10900" s="2"/>
      <c r="C10900" s="2"/>
      <c r="E10900" s="2"/>
      <c r="G10900" s="2"/>
      <c r="H10900" s="6"/>
      <c r="I10900" s="9"/>
      <c r="J10900" s="9"/>
      <c r="K10900" s="9"/>
    </row>
    <row r="10901" spans="1:11" x14ac:dyDescent="0.25">
      <c r="A10901" s="2"/>
      <c r="B10901" s="2"/>
      <c r="C10901" s="2"/>
      <c r="E10901" s="2"/>
      <c r="G10901" s="2"/>
      <c r="H10901" s="6"/>
      <c r="I10901" s="9"/>
      <c r="J10901" s="9"/>
      <c r="K10901" s="9"/>
    </row>
    <row r="10902" spans="1:11" x14ac:dyDescent="0.25">
      <c r="A10902" s="2"/>
      <c r="B10902" s="2"/>
      <c r="C10902" s="2"/>
      <c r="E10902" s="2"/>
      <c r="G10902" s="2"/>
      <c r="H10902" s="6"/>
      <c r="I10902" s="9"/>
      <c r="J10902" s="9"/>
      <c r="K10902" s="9"/>
    </row>
    <row r="10903" spans="1:11" x14ac:dyDescent="0.25">
      <c r="A10903" s="2"/>
      <c r="B10903" s="2"/>
      <c r="C10903" s="2"/>
      <c r="E10903" s="2"/>
      <c r="G10903" s="2"/>
      <c r="H10903" s="6"/>
      <c r="I10903" s="9"/>
      <c r="J10903" s="9"/>
      <c r="K10903" s="9"/>
    </row>
    <row r="10904" spans="1:11" x14ac:dyDescent="0.25">
      <c r="A10904" s="2"/>
      <c r="B10904" s="2"/>
      <c r="C10904" s="2"/>
      <c r="E10904" s="2"/>
      <c r="G10904" s="2"/>
      <c r="H10904" s="6"/>
      <c r="I10904" s="9"/>
      <c r="J10904" s="9"/>
      <c r="K10904" s="9"/>
    </row>
    <row r="10905" spans="1:11" x14ac:dyDescent="0.25">
      <c r="A10905" s="2"/>
      <c r="B10905" s="2"/>
      <c r="C10905" s="2"/>
      <c r="E10905" s="2"/>
      <c r="G10905" s="2"/>
      <c r="H10905" s="6"/>
      <c r="I10905" s="9"/>
      <c r="J10905" s="9"/>
      <c r="K10905" s="9"/>
    </row>
    <row r="10906" spans="1:11" x14ac:dyDescent="0.25">
      <c r="A10906" s="2"/>
      <c r="B10906" s="2"/>
      <c r="C10906" s="2"/>
      <c r="E10906" s="2"/>
      <c r="G10906" s="2"/>
      <c r="H10906" s="6"/>
      <c r="I10906" s="9"/>
      <c r="J10906" s="9"/>
      <c r="K10906" s="9"/>
    </row>
    <row r="10907" spans="1:11" x14ac:dyDescent="0.25">
      <c r="A10907" s="2"/>
      <c r="B10907" s="2"/>
      <c r="C10907" s="2"/>
      <c r="E10907" s="2"/>
      <c r="G10907" s="2"/>
      <c r="H10907" s="6"/>
      <c r="I10907" s="9"/>
      <c r="J10907" s="9"/>
      <c r="K10907" s="9"/>
    </row>
    <row r="10908" spans="1:11" x14ac:dyDescent="0.25">
      <c r="A10908" s="2"/>
      <c r="B10908" s="2"/>
      <c r="C10908" s="2"/>
      <c r="E10908" s="2"/>
      <c r="G10908" s="2"/>
      <c r="H10908" s="6"/>
      <c r="I10908" s="9"/>
      <c r="J10908" s="9"/>
      <c r="K10908" s="9"/>
    </row>
    <row r="10909" spans="1:11" x14ac:dyDescent="0.25">
      <c r="A10909" s="2"/>
      <c r="B10909" s="2"/>
      <c r="C10909" s="2"/>
      <c r="E10909" s="2"/>
      <c r="G10909" s="2"/>
      <c r="H10909" s="6"/>
      <c r="I10909" s="9"/>
      <c r="J10909" s="9"/>
      <c r="K10909" s="9"/>
    </row>
    <row r="10910" spans="1:11" x14ac:dyDescent="0.25">
      <c r="A10910" s="2"/>
      <c r="B10910" s="2"/>
      <c r="C10910" s="2"/>
      <c r="E10910" s="2"/>
      <c r="G10910" s="2"/>
      <c r="H10910" s="6"/>
      <c r="I10910" s="9"/>
      <c r="J10910" s="9"/>
      <c r="K10910" s="9"/>
    </row>
    <row r="10911" spans="1:11" x14ac:dyDescent="0.25">
      <c r="A10911" s="2"/>
      <c r="B10911" s="2"/>
      <c r="C10911" s="2"/>
      <c r="E10911" s="2"/>
      <c r="G10911" s="2"/>
      <c r="H10911" s="6"/>
      <c r="I10911" s="9"/>
      <c r="J10911" s="9"/>
      <c r="K10911" s="9"/>
    </row>
    <row r="10912" spans="1:11" x14ac:dyDescent="0.25">
      <c r="A10912" s="2"/>
      <c r="B10912" s="2"/>
      <c r="C10912" s="2"/>
      <c r="E10912" s="2"/>
      <c r="G10912" s="2"/>
      <c r="H10912" s="6"/>
      <c r="I10912" s="9"/>
      <c r="J10912" s="9"/>
      <c r="K10912" s="9"/>
    </row>
    <row r="10913" spans="1:11" x14ac:dyDescent="0.25">
      <c r="A10913" s="2"/>
      <c r="B10913" s="2"/>
      <c r="C10913" s="2"/>
      <c r="E10913" s="2"/>
      <c r="G10913" s="2"/>
      <c r="H10913" s="6"/>
      <c r="I10913" s="9"/>
      <c r="J10913" s="9"/>
      <c r="K10913" s="9"/>
    </row>
    <row r="10914" spans="1:11" x14ac:dyDescent="0.25">
      <c r="A10914" s="2"/>
      <c r="B10914" s="2"/>
      <c r="C10914" s="2"/>
      <c r="E10914" s="2"/>
      <c r="G10914" s="2"/>
      <c r="H10914" s="6"/>
      <c r="I10914" s="9"/>
      <c r="J10914" s="9"/>
      <c r="K10914" s="9"/>
    </row>
    <row r="10915" spans="1:11" x14ac:dyDescent="0.25">
      <c r="A10915" s="2"/>
      <c r="B10915" s="2"/>
      <c r="C10915" s="2"/>
      <c r="E10915" s="2"/>
      <c r="G10915" s="2"/>
      <c r="H10915" s="6"/>
      <c r="I10915" s="9"/>
      <c r="J10915" s="9"/>
      <c r="K10915" s="9"/>
    </row>
    <row r="10916" spans="1:11" x14ac:dyDescent="0.25">
      <c r="A10916" s="2"/>
      <c r="B10916" s="2"/>
      <c r="C10916" s="2"/>
      <c r="E10916" s="2"/>
      <c r="G10916" s="2"/>
      <c r="H10916" s="6"/>
      <c r="I10916" s="9"/>
      <c r="J10916" s="9"/>
      <c r="K10916" s="9"/>
    </row>
    <row r="10917" spans="1:11" x14ac:dyDescent="0.25">
      <c r="A10917" s="2"/>
      <c r="B10917" s="2"/>
      <c r="C10917" s="2"/>
      <c r="E10917" s="2"/>
      <c r="G10917" s="2"/>
      <c r="H10917" s="6"/>
      <c r="I10917" s="9"/>
      <c r="J10917" s="9"/>
      <c r="K10917" s="9"/>
    </row>
    <row r="10918" spans="1:11" x14ac:dyDescent="0.25">
      <c r="A10918" s="2"/>
      <c r="B10918" s="2"/>
      <c r="C10918" s="2"/>
      <c r="E10918" s="2"/>
      <c r="G10918" s="2"/>
      <c r="H10918" s="6"/>
      <c r="I10918" s="9"/>
      <c r="J10918" s="9"/>
      <c r="K10918" s="9"/>
    </row>
    <row r="10919" spans="1:11" x14ac:dyDescent="0.25">
      <c r="A10919" s="2"/>
      <c r="B10919" s="2"/>
      <c r="C10919" s="2"/>
      <c r="E10919" s="2"/>
      <c r="G10919" s="2"/>
      <c r="H10919" s="6"/>
      <c r="I10919" s="9"/>
      <c r="J10919" s="9"/>
      <c r="K10919" s="9"/>
    </row>
    <row r="10920" spans="1:11" x14ac:dyDescent="0.25">
      <c r="A10920" s="2"/>
      <c r="B10920" s="2"/>
      <c r="C10920" s="2"/>
      <c r="E10920" s="2"/>
      <c r="G10920" s="2"/>
      <c r="H10920" s="6"/>
      <c r="I10920" s="9"/>
      <c r="J10920" s="9"/>
      <c r="K10920" s="9"/>
    </row>
    <row r="10921" spans="1:11" x14ac:dyDescent="0.25">
      <c r="A10921" s="2"/>
      <c r="B10921" s="2"/>
      <c r="C10921" s="2"/>
      <c r="E10921" s="2"/>
      <c r="G10921" s="2"/>
      <c r="H10921" s="6"/>
      <c r="I10921" s="9"/>
      <c r="J10921" s="9"/>
      <c r="K10921" s="9"/>
    </row>
    <row r="10922" spans="1:11" x14ac:dyDescent="0.25">
      <c r="A10922" s="2"/>
      <c r="B10922" s="2"/>
      <c r="C10922" s="2"/>
      <c r="E10922" s="2"/>
      <c r="G10922" s="2"/>
      <c r="H10922" s="6"/>
      <c r="I10922" s="9"/>
      <c r="J10922" s="9"/>
      <c r="K10922" s="9"/>
    </row>
    <row r="10923" spans="1:11" x14ac:dyDescent="0.25">
      <c r="A10923" s="2"/>
      <c r="B10923" s="2"/>
      <c r="C10923" s="2"/>
      <c r="E10923" s="2"/>
      <c r="G10923" s="2"/>
      <c r="H10923" s="6"/>
      <c r="I10923" s="9"/>
      <c r="J10923" s="9"/>
      <c r="K10923" s="9"/>
    </row>
    <row r="10924" spans="1:11" x14ac:dyDescent="0.25">
      <c r="A10924" s="2"/>
      <c r="B10924" s="2"/>
      <c r="C10924" s="2"/>
      <c r="E10924" s="2"/>
      <c r="G10924" s="2"/>
      <c r="H10924" s="6"/>
      <c r="I10924" s="9"/>
      <c r="J10924" s="9"/>
      <c r="K10924" s="9"/>
    </row>
    <row r="10925" spans="1:11" x14ac:dyDescent="0.25">
      <c r="A10925" s="2"/>
      <c r="B10925" s="2"/>
      <c r="C10925" s="2"/>
      <c r="E10925" s="2"/>
      <c r="G10925" s="2"/>
      <c r="H10925" s="6"/>
      <c r="I10925" s="9"/>
      <c r="J10925" s="9"/>
      <c r="K10925" s="9"/>
    </row>
    <row r="10926" spans="1:11" x14ac:dyDescent="0.25">
      <c r="A10926" s="2"/>
      <c r="B10926" s="2"/>
      <c r="C10926" s="2"/>
      <c r="E10926" s="2"/>
      <c r="G10926" s="2"/>
      <c r="H10926" s="6"/>
      <c r="I10926" s="9"/>
      <c r="J10926" s="9"/>
      <c r="K10926" s="9"/>
    </row>
    <row r="10927" spans="1:11" x14ac:dyDescent="0.25">
      <c r="A10927" s="2"/>
      <c r="B10927" s="2"/>
      <c r="C10927" s="2"/>
      <c r="E10927" s="2"/>
      <c r="G10927" s="2"/>
      <c r="H10927" s="6"/>
      <c r="I10927" s="9"/>
      <c r="J10927" s="9"/>
      <c r="K10927" s="9"/>
    </row>
    <row r="10928" spans="1:11" x14ac:dyDescent="0.25">
      <c r="A10928" s="2"/>
      <c r="B10928" s="2"/>
      <c r="C10928" s="2"/>
      <c r="E10928" s="2"/>
      <c r="G10928" s="2"/>
      <c r="H10928" s="6"/>
      <c r="I10928" s="9"/>
      <c r="J10928" s="9"/>
      <c r="K10928" s="9"/>
    </row>
    <row r="10929" spans="1:11" x14ac:dyDescent="0.25">
      <c r="A10929" s="2"/>
      <c r="B10929" s="2"/>
      <c r="C10929" s="2"/>
      <c r="E10929" s="2"/>
      <c r="G10929" s="2"/>
      <c r="H10929" s="6"/>
      <c r="I10929" s="9"/>
      <c r="J10929" s="9"/>
      <c r="K10929" s="9"/>
    </row>
    <row r="10930" spans="1:11" x14ac:dyDescent="0.25">
      <c r="A10930" s="2"/>
      <c r="B10930" s="2"/>
      <c r="C10930" s="2"/>
      <c r="E10930" s="2"/>
      <c r="G10930" s="2"/>
      <c r="H10930" s="6"/>
      <c r="I10930" s="9"/>
      <c r="J10930" s="9"/>
      <c r="K10930" s="9"/>
    </row>
    <row r="10931" spans="1:11" x14ac:dyDescent="0.25">
      <c r="A10931" s="2"/>
      <c r="B10931" s="2"/>
      <c r="C10931" s="2"/>
      <c r="E10931" s="2"/>
      <c r="G10931" s="2"/>
      <c r="H10931" s="6"/>
      <c r="I10931" s="9"/>
      <c r="J10931" s="9"/>
      <c r="K10931" s="9"/>
    </row>
    <row r="10932" spans="1:11" x14ac:dyDescent="0.25">
      <c r="A10932" s="2"/>
      <c r="B10932" s="2"/>
      <c r="C10932" s="2"/>
      <c r="E10932" s="2"/>
      <c r="G10932" s="2"/>
      <c r="H10932" s="6"/>
      <c r="I10932" s="9"/>
      <c r="J10932" s="9"/>
      <c r="K10932" s="9"/>
    </row>
    <row r="10933" spans="1:11" x14ac:dyDescent="0.25">
      <c r="A10933" s="2"/>
      <c r="B10933" s="2"/>
      <c r="C10933" s="2"/>
      <c r="E10933" s="2"/>
      <c r="G10933" s="2"/>
      <c r="H10933" s="6"/>
      <c r="I10933" s="9"/>
      <c r="J10933" s="9"/>
      <c r="K10933" s="9"/>
    </row>
    <row r="10934" spans="1:11" x14ac:dyDescent="0.25">
      <c r="A10934" s="2"/>
      <c r="B10934" s="2"/>
      <c r="C10934" s="2"/>
      <c r="E10934" s="2"/>
      <c r="G10934" s="2"/>
      <c r="H10934" s="6"/>
      <c r="I10934" s="9"/>
      <c r="J10934" s="9"/>
      <c r="K10934" s="9"/>
    </row>
    <row r="10935" spans="1:11" x14ac:dyDescent="0.25">
      <c r="A10935" s="2"/>
      <c r="B10935" s="2"/>
      <c r="C10935" s="2"/>
      <c r="E10935" s="2"/>
      <c r="G10935" s="2"/>
      <c r="H10935" s="6"/>
      <c r="I10935" s="9"/>
      <c r="J10935" s="9"/>
      <c r="K10935" s="9"/>
    </row>
    <row r="10936" spans="1:11" x14ac:dyDescent="0.25">
      <c r="A10936" s="2"/>
      <c r="B10936" s="2"/>
      <c r="C10936" s="2"/>
      <c r="E10936" s="2"/>
      <c r="G10936" s="2"/>
      <c r="H10936" s="6"/>
      <c r="I10936" s="9"/>
      <c r="J10936" s="9"/>
      <c r="K10936" s="9"/>
    </row>
    <row r="10937" spans="1:11" x14ac:dyDescent="0.25">
      <c r="A10937" s="2"/>
      <c r="B10937" s="2"/>
      <c r="C10937" s="2"/>
      <c r="E10937" s="2"/>
      <c r="G10937" s="2"/>
      <c r="H10937" s="6"/>
      <c r="I10937" s="9"/>
      <c r="J10937" s="9"/>
      <c r="K10937" s="9"/>
    </row>
    <row r="10938" spans="1:11" x14ac:dyDescent="0.25">
      <c r="A10938" s="2"/>
      <c r="B10938" s="2"/>
      <c r="C10938" s="2"/>
      <c r="E10938" s="2"/>
      <c r="G10938" s="2"/>
      <c r="H10938" s="6"/>
      <c r="I10938" s="9"/>
      <c r="J10938" s="9"/>
      <c r="K10938" s="9"/>
    </row>
    <row r="10939" spans="1:11" x14ac:dyDescent="0.25">
      <c r="A10939" s="2"/>
      <c r="B10939" s="2"/>
      <c r="C10939" s="2"/>
      <c r="E10939" s="2"/>
      <c r="G10939" s="2"/>
      <c r="H10939" s="6"/>
      <c r="I10939" s="9"/>
      <c r="J10939" s="9"/>
      <c r="K10939" s="9"/>
    </row>
    <row r="10940" spans="1:11" x14ac:dyDescent="0.25">
      <c r="A10940" s="2"/>
      <c r="B10940" s="2"/>
      <c r="C10940" s="2"/>
      <c r="E10940" s="2"/>
      <c r="G10940" s="2"/>
      <c r="H10940" s="6"/>
      <c r="I10940" s="9"/>
      <c r="J10940" s="9"/>
      <c r="K10940" s="9"/>
    </row>
    <row r="10941" spans="1:11" x14ac:dyDescent="0.25">
      <c r="A10941" s="2"/>
      <c r="B10941" s="2"/>
      <c r="C10941" s="2"/>
      <c r="E10941" s="2"/>
      <c r="G10941" s="2"/>
      <c r="H10941" s="6"/>
      <c r="I10941" s="9"/>
      <c r="J10941" s="9"/>
      <c r="K10941" s="9"/>
    </row>
    <row r="10942" spans="1:11" x14ac:dyDescent="0.25">
      <c r="A10942" s="2"/>
      <c r="B10942" s="2"/>
      <c r="C10942" s="2"/>
      <c r="E10942" s="2"/>
      <c r="G10942" s="2"/>
      <c r="H10942" s="6"/>
      <c r="I10942" s="9"/>
      <c r="J10942" s="9"/>
      <c r="K10942" s="9"/>
    </row>
    <row r="10943" spans="1:11" x14ac:dyDescent="0.25">
      <c r="A10943" s="2"/>
      <c r="B10943" s="2"/>
      <c r="C10943" s="2"/>
      <c r="E10943" s="2"/>
      <c r="G10943" s="2"/>
      <c r="H10943" s="6"/>
      <c r="I10943" s="9"/>
      <c r="J10943" s="9"/>
      <c r="K10943" s="9"/>
    </row>
    <row r="10944" spans="1:11" x14ac:dyDescent="0.25">
      <c r="A10944" s="2"/>
      <c r="B10944" s="2"/>
      <c r="C10944" s="2"/>
      <c r="E10944" s="2"/>
      <c r="G10944" s="2"/>
      <c r="H10944" s="6"/>
      <c r="I10944" s="9"/>
      <c r="J10944" s="9"/>
      <c r="K10944" s="9"/>
    </row>
    <row r="10945" spans="1:11" x14ac:dyDescent="0.25">
      <c r="A10945" s="2"/>
      <c r="B10945" s="2"/>
      <c r="C10945" s="2"/>
      <c r="E10945" s="2"/>
      <c r="G10945" s="2"/>
      <c r="H10945" s="6"/>
      <c r="I10945" s="9"/>
      <c r="J10945" s="9"/>
      <c r="K10945" s="9"/>
    </row>
    <row r="10946" spans="1:11" x14ac:dyDescent="0.25">
      <c r="A10946" s="2"/>
      <c r="B10946" s="2"/>
      <c r="C10946" s="2"/>
      <c r="E10946" s="2"/>
      <c r="G10946" s="2"/>
      <c r="H10946" s="6"/>
      <c r="I10946" s="9"/>
      <c r="J10946" s="9"/>
      <c r="K10946" s="9"/>
    </row>
    <row r="10947" spans="1:11" x14ac:dyDescent="0.25">
      <c r="A10947" s="2"/>
      <c r="B10947" s="2"/>
      <c r="C10947" s="2"/>
      <c r="E10947" s="2"/>
      <c r="G10947" s="2"/>
      <c r="H10947" s="6"/>
      <c r="I10947" s="9"/>
      <c r="J10947" s="9"/>
      <c r="K10947" s="9"/>
    </row>
    <row r="10948" spans="1:11" x14ac:dyDescent="0.25">
      <c r="A10948" s="2"/>
      <c r="B10948" s="2"/>
      <c r="C10948" s="2"/>
      <c r="E10948" s="2"/>
      <c r="G10948" s="2"/>
      <c r="H10948" s="6"/>
      <c r="I10948" s="9"/>
      <c r="J10948" s="9"/>
      <c r="K10948" s="9"/>
    </row>
    <row r="10949" spans="1:11" x14ac:dyDescent="0.25">
      <c r="A10949" s="2"/>
      <c r="B10949" s="2"/>
      <c r="C10949" s="2"/>
      <c r="E10949" s="2"/>
      <c r="G10949" s="2"/>
      <c r="H10949" s="6"/>
      <c r="I10949" s="9"/>
      <c r="J10949" s="9"/>
      <c r="K10949" s="9"/>
    </row>
    <row r="10950" spans="1:11" x14ac:dyDescent="0.25">
      <c r="A10950" s="2"/>
      <c r="B10950" s="2"/>
      <c r="C10950" s="2"/>
      <c r="E10950" s="2"/>
      <c r="G10950" s="2"/>
      <c r="H10950" s="6"/>
      <c r="I10950" s="9"/>
      <c r="J10950" s="9"/>
      <c r="K10950" s="9"/>
    </row>
    <row r="10951" spans="1:11" x14ac:dyDescent="0.25">
      <c r="A10951" s="2"/>
      <c r="B10951" s="2"/>
      <c r="C10951" s="2"/>
      <c r="E10951" s="2"/>
      <c r="G10951" s="2"/>
      <c r="H10951" s="6"/>
      <c r="I10951" s="9"/>
      <c r="J10951" s="9"/>
      <c r="K10951" s="9"/>
    </row>
    <row r="10952" spans="1:11" x14ac:dyDescent="0.25">
      <c r="A10952" s="2"/>
      <c r="B10952" s="2"/>
      <c r="C10952" s="2"/>
      <c r="E10952" s="2"/>
      <c r="G10952" s="2"/>
      <c r="H10952" s="6"/>
      <c r="I10952" s="9"/>
      <c r="J10952" s="9"/>
      <c r="K10952" s="9"/>
    </row>
    <row r="10953" spans="1:11" x14ac:dyDescent="0.25">
      <c r="A10953" s="2"/>
      <c r="B10953" s="2"/>
      <c r="C10953" s="2"/>
      <c r="E10953" s="2"/>
      <c r="G10953" s="2"/>
      <c r="H10953" s="6"/>
      <c r="I10953" s="9"/>
      <c r="J10953" s="9"/>
      <c r="K10953" s="9"/>
    </row>
    <row r="10954" spans="1:11" x14ac:dyDescent="0.25">
      <c r="A10954" s="2"/>
      <c r="B10954" s="2"/>
      <c r="C10954" s="2"/>
      <c r="E10954" s="2"/>
      <c r="G10954" s="2"/>
      <c r="H10954" s="6"/>
      <c r="I10954" s="9"/>
      <c r="J10954" s="9"/>
      <c r="K10954" s="9"/>
    </row>
    <row r="10955" spans="1:11" x14ac:dyDescent="0.25">
      <c r="A10955" s="2"/>
      <c r="B10955" s="2"/>
      <c r="C10955" s="2"/>
      <c r="E10955" s="2"/>
      <c r="G10955" s="2"/>
      <c r="H10955" s="6"/>
      <c r="I10955" s="9"/>
      <c r="J10955" s="9"/>
      <c r="K10955" s="9"/>
    </row>
    <row r="10956" spans="1:11" x14ac:dyDescent="0.25">
      <c r="A10956" s="2"/>
      <c r="B10956" s="2"/>
      <c r="C10956" s="2"/>
      <c r="E10956" s="2"/>
      <c r="G10956" s="2"/>
      <c r="H10956" s="6"/>
      <c r="I10956" s="9"/>
      <c r="J10956" s="9"/>
      <c r="K10956" s="9"/>
    </row>
    <row r="10957" spans="1:11" x14ac:dyDescent="0.25">
      <c r="A10957" s="2"/>
      <c r="B10957" s="2"/>
      <c r="C10957" s="2"/>
      <c r="E10957" s="2"/>
      <c r="G10957" s="2"/>
      <c r="H10957" s="6"/>
      <c r="I10957" s="9"/>
      <c r="J10957" s="9"/>
      <c r="K10957" s="9"/>
    </row>
    <row r="10958" spans="1:11" x14ac:dyDescent="0.25">
      <c r="A10958" s="2"/>
      <c r="B10958" s="2"/>
      <c r="C10958" s="2"/>
      <c r="E10958" s="2"/>
      <c r="G10958" s="2"/>
      <c r="H10958" s="6"/>
      <c r="I10958" s="9"/>
      <c r="J10958" s="9"/>
      <c r="K10958" s="9"/>
    </row>
    <row r="10959" spans="1:11" x14ac:dyDescent="0.25">
      <c r="A10959" s="2"/>
      <c r="B10959" s="2"/>
      <c r="C10959" s="2"/>
      <c r="E10959" s="2"/>
      <c r="G10959" s="2"/>
      <c r="H10959" s="6"/>
      <c r="I10959" s="9"/>
      <c r="J10959" s="9"/>
      <c r="K10959" s="9"/>
    </row>
    <row r="10960" spans="1:11" x14ac:dyDescent="0.25">
      <c r="A10960" s="2"/>
      <c r="B10960" s="2"/>
      <c r="C10960" s="2"/>
      <c r="E10960" s="2"/>
      <c r="G10960" s="2"/>
      <c r="H10960" s="6"/>
      <c r="I10960" s="9"/>
      <c r="J10960" s="9"/>
      <c r="K10960" s="9"/>
    </row>
    <row r="10961" spans="1:11" x14ac:dyDescent="0.25">
      <c r="A10961" s="2"/>
      <c r="B10961" s="2"/>
      <c r="C10961" s="2"/>
      <c r="E10961" s="2"/>
      <c r="G10961" s="2"/>
      <c r="H10961" s="6"/>
      <c r="I10961" s="9"/>
      <c r="J10961" s="9"/>
      <c r="K10961" s="9"/>
    </row>
    <row r="10962" spans="1:11" x14ac:dyDescent="0.25">
      <c r="A10962" s="2"/>
      <c r="B10962" s="2"/>
      <c r="C10962" s="2"/>
      <c r="E10962" s="2"/>
      <c r="G10962" s="2"/>
      <c r="H10962" s="6"/>
      <c r="I10962" s="9"/>
      <c r="J10962" s="9"/>
      <c r="K10962" s="9"/>
    </row>
    <row r="10963" spans="1:11" x14ac:dyDescent="0.25">
      <c r="A10963" s="2"/>
      <c r="B10963" s="2"/>
      <c r="C10963" s="2"/>
      <c r="E10963" s="2"/>
      <c r="G10963" s="2"/>
      <c r="H10963" s="6"/>
      <c r="I10963" s="9"/>
      <c r="J10963" s="9"/>
      <c r="K10963" s="9"/>
    </row>
    <row r="10964" spans="1:11" x14ac:dyDescent="0.25">
      <c r="A10964" s="2"/>
      <c r="B10964" s="2"/>
      <c r="C10964" s="2"/>
      <c r="E10964" s="2"/>
      <c r="G10964" s="2"/>
      <c r="H10964" s="6"/>
      <c r="I10964" s="9"/>
      <c r="J10964" s="9"/>
      <c r="K10964" s="9"/>
    </row>
    <row r="10965" spans="1:11" x14ac:dyDescent="0.25">
      <c r="A10965" s="2"/>
      <c r="B10965" s="2"/>
      <c r="C10965" s="2"/>
      <c r="E10965" s="2"/>
      <c r="G10965" s="2"/>
      <c r="H10965" s="6"/>
      <c r="I10965" s="9"/>
      <c r="J10965" s="9"/>
      <c r="K10965" s="9"/>
    </row>
    <row r="10966" spans="1:11" x14ac:dyDescent="0.25">
      <c r="A10966" s="2"/>
      <c r="B10966" s="2"/>
      <c r="C10966" s="2"/>
      <c r="E10966" s="2"/>
      <c r="G10966" s="2"/>
      <c r="H10966" s="6"/>
      <c r="I10966" s="9"/>
      <c r="J10966" s="9"/>
      <c r="K10966" s="9"/>
    </row>
    <row r="10967" spans="1:11" x14ac:dyDescent="0.25">
      <c r="A10967" s="2"/>
      <c r="B10967" s="2"/>
      <c r="C10967" s="2"/>
      <c r="E10967" s="2"/>
      <c r="G10967" s="2"/>
      <c r="H10967" s="6"/>
      <c r="I10967" s="9"/>
      <c r="J10967" s="9"/>
      <c r="K10967" s="9"/>
    </row>
    <row r="10968" spans="1:11" x14ac:dyDescent="0.25">
      <c r="A10968" s="2"/>
      <c r="B10968" s="2"/>
      <c r="C10968" s="2"/>
      <c r="E10968" s="2"/>
      <c r="G10968" s="2"/>
      <c r="H10968" s="6"/>
      <c r="I10968" s="9"/>
      <c r="J10968" s="9"/>
      <c r="K10968" s="9"/>
    </row>
    <row r="10969" spans="1:11" x14ac:dyDescent="0.25">
      <c r="A10969" s="2"/>
      <c r="B10969" s="2"/>
      <c r="C10969" s="2"/>
      <c r="E10969" s="2"/>
      <c r="G10969" s="2"/>
      <c r="H10969" s="6"/>
      <c r="I10969" s="9"/>
      <c r="J10969" s="9"/>
      <c r="K10969" s="9"/>
    </row>
    <row r="10970" spans="1:11" x14ac:dyDescent="0.25">
      <c r="A10970" s="2"/>
      <c r="B10970" s="2"/>
      <c r="C10970" s="2"/>
      <c r="E10970" s="2"/>
      <c r="G10970" s="2"/>
      <c r="H10970" s="6"/>
      <c r="I10970" s="9"/>
      <c r="J10970" s="9"/>
      <c r="K10970" s="9"/>
    </row>
    <row r="10971" spans="1:11" x14ac:dyDescent="0.25">
      <c r="A10971" s="2"/>
      <c r="B10971" s="2"/>
      <c r="C10971" s="2"/>
      <c r="E10971" s="2"/>
      <c r="G10971" s="2"/>
      <c r="H10971" s="6"/>
      <c r="I10971" s="9"/>
      <c r="J10971" s="9"/>
      <c r="K10971" s="9"/>
    </row>
    <row r="10972" spans="1:11" x14ac:dyDescent="0.25">
      <c r="A10972" s="2"/>
      <c r="B10972" s="2"/>
      <c r="C10972" s="2"/>
      <c r="E10972" s="2"/>
      <c r="G10972" s="2"/>
      <c r="H10972" s="6"/>
      <c r="I10972" s="9"/>
      <c r="J10972" s="9"/>
      <c r="K10972" s="9"/>
    </row>
    <row r="10973" spans="1:11" x14ac:dyDescent="0.25">
      <c r="A10973" s="2"/>
      <c r="B10973" s="2"/>
      <c r="C10973" s="2"/>
      <c r="E10973" s="2"/>
      <c r="G10973" s="2"/>
      <c r="H10973" s="6"/>
      <c r="I10973" s="9"/>
      <c r="J10973" s="9"/>
      <c r="K10973" s="9"/>
    </row>
    <row r="10974" spans="1:11" x14ac:dyDescent="0.25">
      <c r="A10974" s="2"/>
      <c r="B10974" s="2"/>
      <c r="C10974" s="2"/>
      <c r="E10974" s="2"/>
      <c r="G10974" s="2"/>
      <c r="H10974" s="6"/>
      <c r="I10974" s="9"/>
      <c r="J10974" s="9"/>
      <c r="K10974" s="9"/>
    </row>
    <row r="10975" spans="1:11" x14ac:dyDescent="0.25">
      <c r="A10975" s="2"/>
      <c r="B10975" s="2"/>
      <c r="C10975" s="2"/>
      <c r="E10975" s="2"/>
      <c r="G10975" s="2"/>
      <c r="H10975" s="6"/>
      <c r="I10975" s="9"/>
      <c r="J10975" s="9"/>
      <c r="K10975" s="9"/>
    </row>
    <row r="10976" spans="1:11" x14ac:dyDescent="0.25">
      <c r="A10976" s="2"/>
      <c r="B10976" s="2"/>
      <c r="C10976" s="2"/>
      <c r="E10976" s="2"/>
      <c r="G10976" s="2"/>
      <c r="H10976" s="6"/>
      <c r="I10976" s="9"/>
      <c r="J10976" s="9"/>
      <c r="K10976" s="9"/>
    </row>
    <row r="10977" spans="1:11" x14ac:dyDescent="0.25">
      <c r="A10977" s="2"/>
      <c r="B10977" s="2"/>
      <c r="C10977" s="2"/>
      <c r="E10977" s="2"/>
      <c r="G10977" s="2"/>
      <c r="H10977" s="6"/>
      <c r="I10977" s="9"/>
      <c r="J10977" s="9"/>
      <c r="K10977" s="9"/>
    </row>
    <row r="10978" spans="1:11" x14ac:dyDescent="0.25">
      <c r="A10978" s="2"/>
      <c r="B10978" s="2"/>
      <c r="C10978" s="2"/>
      <c r="E10978" s="2"/>
      <c r="G10978" s="2"/>
      <c r="H10978" s="6"/>
      <c r="I10978" s="9"/>
      <c r="J10978" s="9"/>
      <c r="K10978" s="9"/>
    </row>
    <row r="10979" spans="1:11" x14ac:dyDescent="0.25">
      <c r="A10979" s="2"/>
      <c r="B10979" s="2"/>
      <c r="C10979" s="2"/>
      <c r="E10979" s="2"/>
      <c r="G10979" s="2"/>
      <c r="H10979" s="6"/>
      <c r="I10979" s="9"/>
      <c r="J10979" s="9"/>
      <c r="K10979" s="9"/>
    </row>
    <row r="10980" spans="1:11" x14ac:dyDescent="0.25">
      <c r="A10980" s="2"/>
      <c r="B10980" s="2"/>
      <c r="C10980" s="2"/>
      <c r="E10980" s="2"/>
      <c r="G10980" s="2"/>
      <c r="H10980" s="6"/>
      <c r="I10980" s="9"/>
      <c r="J10980" s="9"/>
      <c r="K10980" s="9"/>
    </row>
    <row r="10981" spans="1:11" x14ac:dyDescent="0.25">
      <c r="A10981" s="2"/>
      <c r="B10981" s="2"/>
      <c r="C10981" s="2"/>
      <c r="E10981" s="2"/>
      <c r="G10981" s="2"/>
      <c r="H10981" s="6"/>
      <c r="I10981" s="9"/>
      <c r="J10981" s="9"/>
      <c r="K10981" s="9"/>
    </row>
    <row r="10982" spans="1:11" x14ac:dyDescent="0.25">
      <c r="A10982" s="2"/>
      <c r="B10982" s="2"/>
      <c r="C10982" s="2"/>
      <c r="E10982" s="2"/>
      <c r="G10982" s="2"/>
      <c r="H10982" s="6"/>
      <c r="I10982" s="9"/>
      <c r="J10982" s="9"/>
      <c r="K10982" s="9"/>
    </row>
    <row r="10983" spans="1:11" x14ac:dyDescent="0.25">
      <c r="A10983" s="2"/>
      <c r="B10983" s="2"/>
      <c r="C10983" s="2"/>
      <c r="E10983" s="2"/>
      <c r="G10983" s="2"/>
      <c r="H10983" s="6"/>
      <c r="I10983" s="9"/>
      <c r="J10983" s="9"/>
      <c r="K10983" s="9"/>
    </row>
    <row r="10984" spans="1:11" x14ac:dyDescent="0.25">
      <c r="A10984" s="2"/>
      <c r="B10984" s="2"/>
      <c r="C10984" s="2"/>
      <c r="E10984" s="2"/>
      <c r="G10984" s="2"/>
      <c r="H10984" s="6"/>
      <c r="I10984" s="9"/>
      <c r="J10984" s="9"/>
      <c r="K10984" s="9"/>
    </row>
    <row r="10985" spans="1:11" x14ac:dyDescent="0.25">
      <c r="A10985" s="2"/>
      <c r="B10985" s="2"/>
      <c r="C10985" s="2"/>
      <c r="E10985" s="2"/>
      <c r="G10985" s="2"/>
      <c r="H10985" s="6"/>
      <c r="I10985" s="9"/>
      <c r="J10985" s="9"/>
      <c r="K10985" s="9"/>
    </row>
    <row r="10986" spans="1:11" x14ac:dyDescent="0.25">
      <c r="A10986" s="2"/>
      <c r="B10986" s="2"/>
      <c r="C10986" s="2"/>
      <c r="E10986" s="2"/>
      <c r="G10986" s="2"/>
      <c r="H10986" s="6"/>
      <c r="I10986" s="9"/>
      <c r="J10986" s="9"/>
      <c r="K10986" s="9"/>
    </row>
    <row r="10987" spans="1:11" x14ac:dyDescent="0.25">
      <c r="A10987" s="2"/>
      <c r="B10987" s="2"/>
      <c r="C10987" s="2"/>
      <c r="E10987" s="2"/>
      <c r="G10987" s="2"/>
      <c r="H10987" s="6"/>
      <c r="I10987" s="9"/>
      <c r="J10987" s="9"/>
      <c r="K10987" s="9"/>
    </row>
    <row r="10988" spans="1:11" x14ac:dyDescent="0.25">
      <c r="A10988" s="2"/>
      <c r="B10988" s="2"/>
      <c r="C10988" s="2"/>
      <c r="E10988" s="2"/>
      <c r="G10988" s="2"/>
      <c r="H10988" s="6"/>
      <c r="I10988" s="9"/>
      <c r="J10988" s="9"/>
      <c r="K10988" s="9"/>
    </row>
    <row r="10989" spans="1:11" x14ac:dyDescent="0.25">
      <c r="A10989" s="2"/>
      <c r="B10989" s="2"/>
      <c r="C10989" s="2"/>
      <c r="E10989" s="2"/>
      <c r="G10989" s="2"/>
      <c r="H10989" s="6"/>
      <c r="I10989" s="9"/>
      <c r="J10989" s="9"/>
      <c r="K10989" s="9"/>
    </row>
    <row r="10990" spans="1:11" x14ac:dyDescent="0.25">
      <c r="A10990" s="2"/>
      <c r="B10990" s="2"/>
      <c r="C10990" s="2"/>
      <c r="E10990" s="2"/>
      <c r="G10990" s="2"/>
      <c r="H10990" s="6"/>
      <c r="I10990" s="9"/>
      <c r="J10990" s="9"/>
      <c r="K10990" s="9"/>
    </row>
    <row r="10991" spans="1:11" x14ac:dyDescent="0.25">
      <c r="A10991" s="2"/>
      <c r="B10991" s="2"/>
      <c r="C10991" s="2"/>
      <c r="E10991" s="2"/>
      <c r="G10991" s="2"/>
      <c r="H10991" s="6"/>
      <c r="I10991" s="9"/>
      <c r="J10991" s="9"/>
      <c r="K10991" s="9"/>
    </row>
    <row r="10992" spans="1:11" x14ac:dyDescent="0.25">
      <c r="A10992" s="2"/>
      <c r="B10992" s="2"/>
      <c r="C10992" s="2"/>
      <c r="E10992" s="2"/>
      <c r="G10992" s="2"/>
      <c r="H10992" s="6"/>
      <c r="I10992" s="9"/>
      <c r="J10992" s="9"/>
      <c r="K10992" s="9"/>
    </row>
    <row r="10993" spans="1:11" x14ac:dyDescent="0.25">
      <c r="A10993" s="2"/>
      <c r="B10993" s="2"/>
      <c r="C10993" s="2"/>
      <c r="E10993" s="2"/>
      <c r="G10993" s="2"/>
      <c r="H10993" s="6"/>
      <c r="I10993" s="9"/>
      <c r="J10993" s="9"/>
      <c r="K10993" s="9"/>
    </row>
    <row r="10994" spans="1:11" x14ac:dyDescent="0.25">
      <c r="A10994" s="2"/>
      <c r="B10994" s="2"/>
      <c r="C10994" s="2"/>
      <c r="E10994" s="2"/>
      <c r="G10994" s="2"/>
      <c r="H10994" s="6"/>
      <c r="I10994" s="9"/>
      <c r="J10994" s="9"/>
      <c r="K10994" s="9"/>
    </row>
    <row r="10995" spans="1:11" x14ac:dyDescent="0.25">
      <c r="A10995" s="2"/>
      <c r="B10995" s="2"/>
      <c r="C10995" s="2"/>
      <c r="E10995" s="2"/>
      <c r="G10995" s="2"/>
      <c r="H10995" s="6"/>
      <c r="I10995" s="9"/>
      <c r="J10995" s="9"/>
      <c r="K10995" s="9"/>
    </row>
    <row r="10996" spans="1:11" x14ac:dyDescent="0.25">
      <c r="A10996" s="2"/>
      <c r="B10996" s="2"/>
      <c r="C10996" s="2"/>
      <c r="E10996" s="2"/>
      <c r="G10996" s="2"/>
      <c r="H10996" s="6"/>
      <c r="I10996" s="9"/>
      <c r="J10996" s="9"/>
      <c r="K10996" s="9"/>
    </row>
    <row r="10997" spans="1:11" x14ac:dyDescent="0.25">
      <c r="A10997" s="2"/>
      <c r="B10997" s="2"/>
      <c r="C10997" s="2"/>
      <c r="E10997" s="2"/>
      <c r="G10997" s="2"/>
      <c r="H10997" s="6"/>
      <c r="I10997" s="9"/>
      <c r="J10997" s="9"/>
      <c r="K10997" s="9"/>
    </row>
    <row r="10998" spans="1:11" x14ac:dyDescent="0.25">
      <c r="A10998" s="2"/>
      <c r="B10998" s="2"/>
      <c r="C10998" s="2"/>
      <c r="E10998" s="2"/>
      <c r="G10998" s="2"/>
      <c r="H10998" s="6"/>
      <c r="I10998" s="9"/>
      <c r="J10998" s="9"/>
      <c r="K10998" s="9"/>
    </row>
    <row r="10999" spans="1:11" x14ac:dyDescent="0.25">
      <c r="A10999" s="2"/>
      <c r="B10999" s="2"/>
      <c r="C10999" s="2"/>
      <c r="E10999" s="2"/>
      <c r="G10999" s="2"/>
      <c r="H10999" s="6"/>
      <c r="I10999" s="9"/>
      <c r="J10999" s="9"/>
      <c r="K10999" s="9"/>
    </row>
    <row r="11000" spans="1:11" x14ac:dyDescent="0.25">
      <c r="A11000" s="2"/>
      <c r="B11000" s="2"/>
      <c r="C11000" s="2"/>
      <c r="E11000" s="2"/>
      <c r="G11000" s="2"/>
      <c r="H11000" s="6"/>
      <c r="I11000" s="9"/>
      <c r="J11000" s="9"/>
      <c r="K11000" s="9"/>
    </row>
    <row r="11001" spans="1:11" x14ac:dyDescent="0.25">
      <c r="A11001" s="2"/>
      <c r="B11001" s="2"/>
      <c r="C11001" s="2"/>
      <c r="E11001" s="2"/>
      <c r="G11001" s="2"/>
      <c r="H11001" s="6"/>
      <c r="I11001" s="9"/>
      <c r="J11001" s="9"/>
      <c r="K11001" s="9"/>
    </row>
    <row r="11002" spans="1:11" x14ac:dyDescent="0.25">
      <c r="A11002" s="2"/>
      <c r="B11002" s="2"/>
      <c r="C11002" s="2"/>
      <c r="E11002" s="2"/>
      <c r="G11002" s="2"/>
      <c r="H11002" s="6"/>
      <c r="I11002" s="9"/>
      <c r="J11002" s="9"/>
      <c r="K11002" s="9"/>
    </row>
    <row r="11003" spans="1:11" x14ac:dyDescent="0.25">
      <c r="A11003" s="2"/>
      <c r="B11003" s="2"/>
      <c r="C11003" s="2"/>
      <c r="E11003" s="2"/>
      <c r="G11003" s="2"/>
      <c r="H11003" s="6"/>
      <c r="I11003" s="9"/>
      <c r="J11003" s="9"/>
      <c r="K11003" s="9"/>
    </row>
    <row r="11004" spans="1:11" x14ac:dyDescent="0.25">
      <c r="A11004" s="2"/>
      <c r="B11004" s="2"/>
      <c r="C11004" s="2"/>
      <c r="E11004" s="2"/>
      <c r="G11004" s="2"/>
      <c r="H11004" s="6"/>
      <c r="I11004" s="9"/>
      <c r="J11004" s="9"/>
      <c r="K11004" s="9"/>
    </row>
    <row r="11005" spans="1:11" x14ac:dyDescent="0.25">
      <c r="A11005" s="2"/>
      <c r="B11005" s="2"/>
      <c r="C11005" s="2"/>
      <c r="E11005" s="2"/>
      <c r="G11005" s="2"/>
      <c r="H11005" s="6"/>
      <c r="I11005" s="9"/>
      <c r="J11005" s="9"/>
      <c r="K11005" s="9"/>
    </row>
    <row r="11006" spans="1:11" x14ac:dyDescent="0.25">
      <c r="A11006" s="2"/>
      <c r="B11006" s="2"/>
      <c r="C11006" s="2"/>
      <c r="E11006" s="2"/>
      <c r="G11006" s="2"/>
      <c r="H11006" s="6"/>
      <c r="I11006" s="9"/>
      <c r="J11006" s="9"/>
      <c r="K11006" s="9"/>
    </row>
    <row r="11007" spans="1:11" x14ac:dyDescent="0.25">
      <c r="A11007" s="2"/>
      <c r="B11007" s="2"/>
      <c r="C11007" s="2"/>
      <c r="E11007" s="2"/>
      <c r="G11007" s="2"/>
      <c r="H11007" s="6"/>
      <c r="I11007" s="9"/>
      <c r="J11007" s="9"/>
      <c r="K11007" s="9"/>
    </row>
    <row r="11008" spans="1:11" x14ac:dyDescent="0.25">
      <c r="A11008" s="2"/>
      <c r="B11008" s="2"/>
      <c r="C11008" s="2"/>
      <c r="E11008" s="2"/>
      <c r="G11008" s="2"/>
      <c r="H11008" s="6"/>
      <c r="I11008" s="9"/>
      <c r="J11008" s="9"/>
      <c r="K11008" s="9"/>
    </row>
    <row r="11009" spans="1:11" x14ac:dyDescent="0.25">
      <c r="A11009" s="2"/>
      <c r="B11009" s="2"/>
      <c r="C11009" s="2"/>
      <c r="E11009" s="2"/>
      <c r="G11009" s="2"/>
      <c r="H11009" s="6"/>
      <c r="I11009" s="9"/>
      <c r="J11009" s="9"/>
      <c r="K11009" s="9"/>
    </row>
    <row r="11010" spans="1:11" x14ac:dyDescent="0.25">
      <c r="A11010" s="2"/>
      <c r="B11010" s="2"/>
      <c r="C11010" s="2"/>
      <c r="E11010" s="2"/>
      <c r="G11010" s="2"/>
      <c r="H11010" s="6"/>
      <c r="I11010" s="9"/>
      <c r="J11010" s="9"/>
      <c r="K11010" s="9"/>
    </row>
    <row r="11011" spans="1:11" x14ac:dyDescent="0.25">
      <c r="A11011" s="2"/>
      <c r="B11011" s="2"/>
      <c r="C11011" s="2"/>
      <c r="E11011" s="2"/>
      <c r="G11011" s="2"/>
      <c r="H11011" s="6"/>
      <c r="I11011" s="9"/>
      <c r="J11011" s="9"/>
      <c r="K11011" s="9"/>
    </row>
    <row r="11012" spans="1:11" x14ac:dyDescent="0.25">
      <c r="A11012" s="2"/>
      <c r="B11012" s="2"/>
      <c r="C11012" s="2"/>
      <c r="E11012" s="2"/>
      <c r="G11012" s="2"/>
      <c r="H11012" s="6"/>
      <c r="I11012" s="9"/>
      <c r="J11012" s="9"/>
      <c r="K11012" s="9"/>
    </row>
    <row r="11013" spans="1:11" x14ac:dyDescent="0.25">
      <c r="A11013" s="2"/>
      <c r="B11013" s="2"/>
      <c r="C11013" s="2"/>
      <c r="E11013" s="2"/>
      <c r="G11013" s="2"/>
      <c r="H11013" s="6"/>
      <c r="I11013" s="9"/>
      <c r="J11013" s="9"/>
      <c r="K11013" s="9"/>
    </row>
    <row r="11014" spans="1:11" x14ac:dyDescent="0.25">
      <c r="A11014" s="2"/>
      <c r="B11014" s="2"/>
      <c r="C11014" s="2"/>
      <c r="E11014" s="2"/>
      <c r="G11014" s="2"/>
      <c r="H11014" s="6"/>
      <c r="I11014" s="9"/>
      <c r="J11014" s="9"/>
      <c r="K11014" s="9"/>
    </row>
    <row r="11015" spans="1:11" x14ac:dyDescent="0.25">
      <c r="A11015" s="2"/>
      <c r="B11015" s="2"/>
      <c r="C11015" s="2"/>
      <c r="E11015" s="2"/>
      <c r="G11015" s="2"/>
      <c r="H11015" s="6"/>
      <c r="I11015" s="9"/>
      <c r="J11015" s="9"/>
      <c r="K11015" s="9"/>
    </row>
    <row r="11016" spans="1:11" x14ac:dyDescent="0.25">
      <c r="A11016" s="2"/>
      <c r="B11016" s="2"/>
      <c r="C11016" s="2"/>
      <c r="E11016" s="2"/>
      <c r="G11016" s="2"/>
      <c r="H11016" s="6"/>
      <c r="I11016" s="9"/>
      <c r="J11016" s="9"/>
      <c r="K11016" s="9"/>
    </row>
    <row r="11017" spans="1:11" x14ac:dyDescent="0.25">
      <c r="A11017" s="2"/>
      <c r="B11017" s="2"/>
      <c r="C11017" s="2"/>
      <c r="E11017" s="2"/>
      <c r="G11017" s="2"/>
      <c r="H11017" s="6"/>
      <c r="I11017" s="9"/>
      <c r="J11017" s="9"/>
      <c r="K11017" s="9"/>
    </row>
    <row r="11018" spans="1:11" x14ac:dyDescent="0.25">
      <c r="A11018" s="2"/>
      <c r="B11018" s="2"/>
      <c r="C11018" s="2"/>
      <c r="E11018" s="2"/>
      <c r="G11018" s="2"/>
      <c r="H11018" s="6"/>
      <c r="I11018" s="9"/>
      <c r="J11018" s="9"/>
      <c r="K11018" s="9"/>
    </row>
    <row r="11019" spans="1:11" x14ac:dyDescent="0.25">
      <c r="A11019" s="2"/>
      <c r="B11019" s="2"/>
      <c r="C11019" s="2"/>
      <c r="E11019" s="2"/>
      <c r="G11019" s="2"/>
      <c r="H11019" s="6"/>
      <c r="I11019" s="9"/>
      <c r="J11019" s="9"/>
      <c r="K11019" s="9"/>
    </row>
    <row r="11020" spans="1:11" x14ac:dyDescent="0.25">
      <c r="A11020" s="2"/>
      <c r="B11020" s="2"/>
      <c r="C11020" s="2"/>
      <c r="E11020" s="2"/>
      <c r="G11020" s="2"/>
      <c r="H11020" s="6"/>
      <c r="I11020" s="9"/>
      <c r="J11020" s="9"/>
      <c r="K11020" s="9"/>
    </row>
    <row r="11021" spans="1:11" x14ac:dyDescent="0.25">
      <c r="A11021" s="2"/>
      <c r="B11021" s="2"/>
      <c r="C11021" s="2"/>
      <c r="E11021" s="2"/>
      <c r="G11021" s="2"/>
      <c r="H11021" s="6"/>
      <c r="I11021" s="9"/>
      <c r="J11021" s="9"/>
      <c r="K11021" s="9"/>
    </row>
    <row r="11022" spans="1:11" x14ac:dyDescent="0.25">
      <c r="A11022" s="2"/>
      <c r="B11022" s="2"/>
      <c r="C11022" s="2"/>
      <c r="E11022" s="2"/>
      <c r="G11022" s="2"/>
      <c r="H11022" s="6"/>
      <c r="I11022" s="9"/>
      <c r="J11022" s="9"/>
      <c r="K11022" s="9"/>
    </row>
    <row r="11023" spans="1:11" x14ac:dyDescent="0.25">
      <c r="A11023" s="2"/>
      <c r="B11023" s="2"/>
      <c r="C11023" s="2"/>
      <c r="E11023" s="2"/>
      <c r="G11023" s="2"/>
      <c r="H11023" s="6"/>
      <c r="I11023" s="9"/>
      <c r="J11023" s="9"/>
      <c r="K11023" s="9"/>
    </row>
    <row r="11024" spans="1:11" x14ac:dyDescent="0.25">
      <c r="A11024" s="2"/>
      <c r="B11024" s="2"/>
      <c r="C11024" s="2"/>
      <c r="E11024" s="2"/>
      <c r="G11024" s="2"/>
      <c r="H11024" s="6"/>
      <c r="I11024" s="9"/>
      <c r="J11024" s="9"/>
      <c r="K11024" s="9"/>
    </row>
    <row r="11025" spans="1:11" x14ac:dyDescent="0.25">
      <c r="A11025" s="2"/>
      <c r="B11025" s="2"/>
      <c r="C11025" s="2"/>
      <c r="E11025" s="2"/>
      <c r="G11025" s="2"/>
      <c r="H11025" s="6"/>
      <c r="I11025" s="9"/>
      <c r="J11025" s="9"/>
      <c r="K11025" s="9"/>
    </row>
    <row r="11026" spans="1:11" x14ac:dyDescent="0.25">
      <c r="A11026" s="2"/>
      <c r="B11026" s="2"/>
      <c r="C11026" s="2"/>
      <c r="E11026" s="2"/>
      <c r="G11026" s="2"/>
      <c r="H11026" s="6"/>
      <c r="I11026" s="9"/>
      <c r="J11026" s="9"/>
      <c r="K11026" s="9"/>
    </row>
    <row r="11027" spans="1:11" x14ac:dyDescent="0.25">
      <c r="A11027" s="2"/>
      <c r="B11027" s="2"/>
      <c r="C11027" s="2"/>
      <c r="E11027" s="2"/>
      <c r="G11027" s="2"/>
      <c r="H11027" s="6"/>
      <c r="I11027" s="9"/>
      <c r="J11027" s="9"/>
      <c r="K11027" s="9"/>
    </row>
    <row r="11028" spans="1:11" x14ac:dyDescent="0.25">
      <c r="A11028" s="2"/>
      <c r="B11028" s="2"/>
      <c r="C11028" s="2"/>
      <c r="E11028" s="2"/>
      <c r="G11028" s="2"/>
      <c r="H11028" s="6"/>
      <c r="I11028" s="9"/>
      <c r="J11028" s="9"/>
      <c r="K11028" s="9"/>
    </row>
    <row r="11029" spans="1:11" x14ac:dyDescent="0.25">
      <c r="A11029" s="2"/>
      <c r="B11029" s="2"/>
      <c r="C11029" s="2"/>
      <c r="E11029" s="2"/>
      <c r="G11029" s="2"/>
      <c r="H11029" s="6"/>
      <c r="I11029" s="9"/>
      <c r="J11029" s="9"/>
      <c r="K11029" s="9"/>
    </row>
    <row r="11030" spans="1:11" x14ac:dyDescent="0.25">
      <c r="A11030" s="2"/>
      <c r="B11030" s="2"/>
      <c r="C11030" s="2"/>
      <c r="E11030" s="2"/>
      <c r="G11030" s="2"/>
      <c r="H11030" s="6"/>
      <c r="I11030" s="9"/>
      <c r="J11030" s="9"/>
      <c r="K11030" s="9"/>
    </row>
    <row r="11031" spans="1:11" x14ac:dyDescent="0.25">
      <c r="A11031" s="2"/>
      <c r="B11031" s="2"/>
      <c r="C11031" s="2"/>
      <c r="E11031" s="2"/>
      <c r="G11031" s="2"/>
      <c r="H11031" s="6"/>
      <c r="I11031" s="9"/>
      <c r="J11031" s="9"/>
      <c r="K11031" s="9"/>
    </row>
    <row r="11032" spans="1:11" x14ac:dyDescent="0.25">
      <c r="A11032" s="2"/>
      <c r="B11032" s="2"/>
      <c r="C11032" s="2"/>
      <c r="E11032" s="2"/>
      <c r="G11032" s="2"/>
      <c r="H11032" s="6"/>
      <c r="I11032" s="9"/>
      <c r="J11032" s="9"/>
      <c r="K11032" s="9"/>
    </row>
    <row r="11033" spans="1:11" x14ac:dyDescent="0.25">
      <c r="A11033" s="2"/>
      <c r="B11033" s="2"/>
      <c r="C11033" s="2"/>
      <c r="E11033" s="2"/>
      <c r="G11033" s="2"/>
      <c r="H11033" s="6"/>
      <c r="I11033" s="9"/>
      <c r="J11033" s="9"/>
      <c r="K11033" s="9"/>
    </row>
    <row r="11034" spans="1:11" x14ac:dyDescent="0.25">
      <c r="A11034" s="2"/>
      <c r="B11034" s="2"/>
      <c r="C11034" s="2"/>
      <c r="E11034" s="2"/>
      <c r="G11034" s="2"/>
      <c r="H11034" s="6"/>
      <c r="I11034" s="9"/>
      <c r="J11034" s="9"/>
      <c r="K11034" s="9"/>
    </row>
    <row r="11035" spans="1:11" x14ac:dyDescent="0.25">
      <c r="A11035" s="2"/>
      <c r="B11035" s="2"/>
      <c r="C11035" s="2"/>
      <c r="E11035" s="2"/>
      <c r="G11035" s="2"/>
      <c r="H11035" s="6"/>
      <c r="I11035" s="9"/>
      <c r="J11035" s="9"/>
      <c r="K11035" s="9"/>
    </row>
    <row r="11036" spans="1:11" x14ac:dyDescent="0.25">
      <c r="A11036" s="2"/>
      <c r="B11036" s="2"/>
      <c r="C11036" s="2"/>
      <c r="E11036" s="2"/>
      <c r="G11036" s="2"/>
      <c r="H11036" s="6"/>
      <c r="I11036" s="9"/>
      <c r="J11036" s="9"/>
      <c r="K11036" s="9"/>
    </row>
    <row r="11037" spans="1:11" x14ac:dyDescent="0.25">
      <c r="A11037" s="2"/>
      <c r="B11037" s="2"/>
      <c r="C11037" s="2"/>
      <c r="E11037" s="2"/>
      <c r="G11037" s="2"/>
      <c r="H11037" s="6"/>
      <c r="I11037" s="9"/>
      <c r="J11037" s="9"/>
      <c r="K11037" s="9"/>
    </row>
    <row r="11038" spans="1:11" x14ac:dyDescent="0.25">
      <c r="A11038" s="2"/>
      <c r="B11038" s="2"/>
      <c r="C11038" s="2"/>
      <c r="E11038" s="2"/>
      <c r="G11038" s="2"/>
      <c r="H11038" s="6"/>
      <c r="I11038" s="9"/>
      <c r="J11038" s="9"/>
      <c r="K11038" s="9"/>
    </row>
    <row r="11039" spans="1:11" x14ac:dyDescent="0.25">
      <c r="A11039" s="2"/>
      <c r="B11039" s="2"/>
      <c r="C11039" s="2"/>
      <c r="E11039" s="2"/>
      <c r="G11039" s="2"/>
      <c r="H11039" s="6"/>
      <c r="I11039" s="9"/>
      <c r="J11039" s="9"/>
      <c r="K11039" s="9"/>
    </row>
    <row r="11040" spans="1:11" x14ac:dyDescent="0.25">
      <c r="A11040" s="2"/>
      <c r="B11040" s="2"/>
      <c r="C11040" s="2"/>
      <c r="E11040" s="2"/>
      <c r="G11040" s="2"/>
      <c r="H11040" s="6"/>
      <c r="I11040" s="9"/>
      <c r="J11040" s="9"/>
      <c r="K11040" s="9"/>
    </row>
    <row r="11041" spans="1:11" x14ac:dyDescent="0.25">
      <c r="A11041" s="2"/>
      <c r="B11041" s="2"/>
      <c r="C11041" s="2"/>
      <c r="E11041" s="2"/>
      <c r="G11041" s="2"/>
      <c r="H11041" s="6"/>
      <c r="I11041" s="9"/>
      <c r="J11041" s="9"/>
      <c r="K11041" s="9"/>
    </row>
    <row r="11042" spans="1:11" x14ac:dyDescent="0.25">
      <c r="A11042" s="2"/>
      <c r="B11042" s="2"/>
      <c r="C11042" s="2"/>
      <c r="E11042" s="2"/>
      <c r="G11042" s="2"/>
      <c r="H11042" s="6"/>
      <c r="I11042" s="9"/>
      <c r="J11042" s="9"/>
      <c r="K11042" s="9"/>
    </row>
    <row r="11043" spans="1:11" x14ac:dyDescent="0.25">
      <c r="A11043" s="2"/>
      <c r="B11043" s="2"/>
      <c r="C11043" s="2"/>
      <c r="E11043" s="2"/>
      <c r="G11043" s="2"/>
      <c r="H11043" s="6"/>
      <c r="I11043" s="9"/>
      <c r="J11043" s="9"/>
      <c r="K11043" s="9"/>
    </row>
    <row r="11044" spans="1:11" x14ac:dyDescent="0.25">
      <c r="A11044" s="2"/>
      <c r="B11044" s="2"/>
      <c r="C11044" s="2"/>
      <c r="E11044" s="2"/>
      <c r="G11044" s="2"/>
      <c r="H11044" s="6"/>
      <c r="I11044" s="9"/>
      <c r="J11044" s="9"/>
      <c r="K11044" s="9"/>
    </row>
    <row r="11045" spans="1:11" x14ac:dyDescent="0.25">
      <c r="A11045" s="2"/>
      <c r="B11045" s="2"/>
      <c r="C11045" s="2"/>
      <c r="E11045" s="2"/>
      <c r="G11045" s="2"/>
      <c r="H11045" s="6"/>
      <c r="I11045" s="9"/>
      <c r="J11045" s="9"/>
      <c r="K11045" s="9"/>
    </row>
    <row r="11046" spans="1:11" x14ac:dyDescent="0.25">
      <c r="A11046" s="2"/>
      <c r="B11046" s="2"/>
      <c r="C11046" s="2"/>
      <c r="E11046" s="2"/>
      <c r="G11046" s="2"/>
      <c r="H11046" s="6"/>
      <c r="I11046" s="9"/>
      <c r="J11046" s="9"/>
      <c r="K11046" s="9"/>
    </row>
    <row r="11047" spans="1:11" x14ac:dyDescent="0.25">
      <c r="A11047" s="2"/>
      <c r="B11047" s="2"/>
      <c r="C11047" s="2"/>
      <c r="E11047" s="2"/>
      <c r="G11047" s="2"/>
      <c r="H11047" s="6"/>
      <c r="I11047" s="9"/>
      <c r="J11047" s="9"/>
      <c r="K11047" s="9"/>
    </row>
    <row r="11048" spans="1:11" x14ac:dyDescent="0.25">
      <c r="A11048" s="2"/>
      <c r="B11048" s="2"/>
      <c r="C11048" s="2"/>
      <c r="E11048" s="2"/>
      <c r="G11048" s="2"/>
      <c r="H11048" s="6"/>
      <c r="I11048" s="9"/>
      <c r="J11048" s="9"/>
      <c r="K11048" s="9"/>
    </row>
    <row r="11049" spans="1:11" x14ac:dyDescent="0.25">
      <c r="A11049" s="2"/>
      <c r="B11049" s="2"/>
      <c r="C11049" s="2"/>
      <c r="E11049" s="2"/>
      <c r="G11049" s="2"/>
      <c r="H11049" s="6"/>
      <c r="I11049" s="9"/>
      <c r="J11049" s="9"/>
      <c r="K11049" s="9"/>
    </row>
    <row r="11050" spans="1:11" x14ac:dyDescent="0.25">
      <c r="A11050" s="2"/>
      <c r="B11050" s="2"/>
      <c r="C11050" s="2"/>
      <c r="E11050" s="2"/>
      <c r="G11050" s="2"/>
      <c r="H11050" s="6"/>
      <c r="I11050" s="9"/>
      <c r="J11050" s="9"/>
      <c r="K11050" s="9"/>
    </row>
    <row r="11051" spans="1:11" x14ac:dyDescent="0.25">
      <c r="A11051" s="2"/>
      <c r="B11051" s="2"/>
      <c r="C11051" s="2"/>
      <c r="E11051" s="2"/>
      <c r="G11051" s="2"/>
      <c r="H11051" s="6"/>
      <c r="I11051" s="9"/>
      <c r="J11051" s="9"/>
      <c r="K11051" s="9"/>
    </row>
    <row r="11052" spans="1:11" x14ac:dyDescent="0.25">
      <c r="A11052" s="2"/>
      <c r="B11052" s="2"/>
      <c r="C11052" s="2"/>
      <c r="E11052" s="2"/>
      <c r="G11052" s="2"/>
      <c r="H11052" s="6"/>
      <c r="I11052" s="9"/>
      <c r="J11052" s="9"/>
      <c r="K11052" s="9"/>
    </row>
    <row r="11053" spans="1:11" x14ac:dyDescent="0.25">
      <c r="A11053" s="2"/>
      <c r="B11053" s="2"/>
      <c r="C11053" s="2"/>
      <c r="E11053" s="2"/>
      <c r="G11053" s="2"/>
      <c r="H11053" s="6"/>
      <c r="I11053" s="9"/>
      <c r="J11053" s="9"/>
      <c r="K11053" s="9"/>
    </row>
    <row r="11054" spans="1:11" x14ac:dyDescent="0.25">
      <c r="A11054" s="2"/>
      <c r="B11054" s="2"/>
      <c r="C11054" s="2"/>
      <c r="E11054" s="2"/>
      <c r="G11054" s="2"/>
      <c r="H11054" s="6"/>
      <c r="I11054" s="9"/>
      <c r="J11054" s="9"/>
      <c r="K11054" s="9"/>
    </row>
    <row r="11055" spans="1:11" x14ac:dyDescent="0.25">
      <c r="A11055" s="2"/>
      <c r="B11055" s="2"/>
      <c r="C11055" s="2"/>
      <c r="E11055" s="2"/>
      <c r="G11055" s="2"/>
      <c r="H11055" s="6"/>
      <c r="I11055" s="9"/>
      <c r="J11055" s="9"/>
      <c r="K11055" s="9"/>
    </row>
    <row r="11056" spans="1:11" x14ac:dyDescent="0.25">
      <c r="A11056" s="2"/>
      <c r="B11056" s="2"/>
      <c r="C11056" s="2"/>
      <c r="E11056" s="2"/>
      <c r="G11056" s="2"/>
      <c r="H11056" s="6"/>
      <c r="I11056" s="9"/>
      <c r="J11056" s="9"/>
      <c r="K11056" s="9"/>
    </row>
    <row r="11057" spans="1:11" x14ac:dyDescent="0.25">
      <c r="A11057" s="2"/>
      <c r="B11057" s="2"/>
      <c r="C11057" s="2"/>
      <c r="E11057" s="2"/>
      <c r="G11057" s="2"/>
      <c r="H11057" s="6"/>
      <c r="I11057" s="9"/>
      <c r="J11057" s="9"/>
      <c r="K11057" s="9"/>
    </row>
    <row r="11058" spans="1:11" x14ac:dyDescent="0.25">
      <c r="A11058" s="2"/>
      <c r="B11058" s="2"/>
      <c r="C11058" s="2"/>
      <c r="E11058" s="2"/>
      <c r="G11058" s="2"/>
      <c r="H11058" s="6"/>
      <c r="I11058" s="9"/>
      <c r="J11058" s="9"/>
      <c r="K11058" s="9"/>
    </row>
    <row r="11059" spans="1:11" x14ac:dyDescent="0.25">
      <c r="A11059" s="2"/>
      <c r="B11059" s="2"/>
      <c r="C11059" s="2"/>
      <c r="E11059" s="2"/>
      <c r="G11059" s="2"/>
      <c r="H11059" s="6"/>
      <c r="I11059" s="9"/>
      <c r="J11059" s="9"/>
      <c r="K11059" s="9"/>
    </row>
    <row r="11060" spans="1:11" x14ac:dyDescent="0.25">
      <c r="A11060" s="2"/>
      <c r="B11060" s="2"/>
      <c r="C11060" s="2"/>
      <c r="E11060" s="2"/>
      <c r="G11060" s="2"/>
      <c r="H11060" s="6"/>
      <c r="I11060" s="9"/>
      <c r="J11060" s="9"/>
      <c r="K11060" s="9"/>
    </row>
    <row r="11061" spans="1:11" x14ac:dyDescent="0.25">
      <c r="A11061" s="2"/>
      <c r="B11061" s="2"/>
      <c r="C11061" s="2"/>
      <c r="E11061" s="2"/>
      <c r="G11061" s="2"/>
      <c r="H11061" s="6"/>
      <c r="I11061" s="9"/>
      <c r="J11061" s="9"/>
      <c r="K11061" s="9"/>
    </row>
    <row r="11062" spans="1:11" x14ac:dyDescent="0.25">
      <c r="A11062" s="2"/>
      <c r="B11062" s="2"/>
      <c r="C11062" s="2"/>
      <c r="E11062" s="2"/>
      <c r="G11062" s="2"/>
      <c r="H11062" s="6"/>
      <c r="I11062" s="9"/>
      <c r="J11062" s="9"/>
      <c r="K11062" s="9"/>
    </row>
    <row r="11063" spans="1:11" x14ac:dyDescent="0.25">
      <c r="A11063" s="2"/>
      <c r="B11063" s="2"/>
      <c r="C11063" s="2"/>
      <c r="E11063" s="2"/>
      <c r="G11063" s="2"/>
      <c r="H11063" s="6"/>
      <c r="I11063" s="9"/>
      <c r="J11063" s="9"/>
      <c r="K11063" s="9"/>
    </row>
    <row r="11064" spans="1:11" x14ac:dyDescent="0.25">
      <c r="A11064" s="2"/>
      <c r="B11064" s="2"/>
      <c r="C11064" s="2"/>
      <c r="E11064" s="2"/>
      <c r="G11064" s="2"/>
      <c r="H11064" s="6"/>
      <c r="I11064" s="9"/>
      <c r="J11064" s="9"/>
      <c r="K11064" s="9"/>
    </row>
    <row r="11065" spans="1:11" x14ac:dyDescent="0.25">
      <c r="A11065" s="2"/>
      <c r="B11065" s="2"/>
      <c r="C11065" s="2"/>
      <c r="E11065" s="2"/>
      <c r="G11065" s="2"/>
      <c r="H11065" s="6"/>
      <c r="I11065" s="9"/>
      <c r="J11065" s="9"/>
      <c r="K11065" s="9"/>
    </row>
    <row r="11066" spans="1:11" x14ac:dyDescent="0.25">
      <c r="A11066" s="2"/>
      <c r="B11066" s="2"/>
      <c r="C11066" s="2"/>
      <c r="E11066" s="2"/>
      <c r="G11066" s="2"/>
      <c r="H11066" s="6"/>
      <c r="I11066" s="9"/>
      <c r="J11066" s="9"/>
      <c r="K11066" s="9"/>
    </row>
    <row r="11067" spans="1:11" x14ac:dyDescent="0.25">
      <c r="A11067" s="2"/>
      <c r="B11067" s="2"/>
      <c r="C11067" s="2"/>
      <c r="E11067" s="2"/>
      <c r="G11067" s="2"/>
      <c r="H11067" s="6"/>
      <c r="I11067" s="9"/>
      <c r="J11067" s="9"/>
      <c r="K11067" s="9"/>
    </row>
    <row r="11068" spans="1:11" x14ac:dyDescent="0.25">
      <c r="A11068" s="2"/>
      <c r="B11068" s="2"/>
      <c r="C11068" s="2"/>
      <c r="E11068" s="2"/>
      <c r="G11068" s="2"/>
      <c r="H11068" s="6"/>
      <c r="I11068" s="9"/>
      <c r="J11068" s="9"/>
      <c r="K11068" s="9"/>
    </row>
    <row r="11069" spans="1:11" x14ac:dyDescent="0.25">
      <c r="A11069" s="2"/>
      <c r="B11069" s="2"/>
      <c r="C11069" s="2"/>
      <c r="E11069" s="2"/>
      <c r="G11069" s="2"/>
      <c r="H11069" s="6"/>
      <c r="I11069" s="9"/>
      <c r="J11069" s="9"/>
      <c r="K11069" s="9"/>
    </row>
    <row r="11070" spans="1:11" x14ac:dyDescent="0.25">
      <c r="A11070" s="2"/>
      <c r="B11070" s="2"/>
      <c r="C11070" s="2"/>
      <c r="E11070" s="2"/>
      <c r="G11070" s="2"/>
      <c r="H11070" s="6"/>
      <c r="I11070" s="9"/>
      <c r="J11070" s="9"/>
      <c r="K11070" s="9"/>
    </row>
    <row r="11071" spans="1:11" x14ac:dyDescent="0.25">
      <c r="A11071" s="2"/>
      <c r="B11071" s="2"/>
      <c r="C11071" s="2"/>
      <c r="E11071" s="2"/>
      <c r="G11071" s="2"/>
      <c r="H11071" s="6"/>
      <c r="I11071" s="9"/>
      <c r="J11071" s="9"/>
      <c r="K11071" s="9"/>
    </row>
    <row r="11072" spans="1:11" x14ac:dyDescent="0.25">
      <c r="A11072" s="2"/>
      <c r="B11072" s="2"/>
      <c r="C11072" s="2"/>
      <c r="E11072" s="2"/>
      <c r="G11072" s="2"/>
      <c r="H11072" s="6"/>
      <c r="I11072" s="9"/>
      <c r="J11072" s="9"/>
      <c r="K11072" s="9"/>
    </row>
    <row r="11073" spans="1:11" x14ac:dyDescent="0.25">
      <c r="A11073" s="2"/>
      <c r="B11073" s="2"/>
      <c r="C11073" s="2"/>
      <c r="E11073" s="2"/>
      <c r="G11073" s="2"/>
      <c r="H11073" s="6"/>
      <c r="I11073" s="9"/>
      <c r="J11073" s="9"/>
      <c r="K11073" s="9"/>
    </row>
    <row r="11074" spans="1:11" x14ac:dyDescent="0.25">
      <c r="A11074" s="2"/>
      <c r="B11074" s="2"/>
      <c r="C11074" s="2"/>
      <c r="E11074" s="2"/>
      <c r="G11074" s="2"/>
      <c r="H11074" s="6"/>
      <c r="I11074" s="9"/>
      <c r="J11074" s="9"/>
      <c r="K11074" s="9"/>
    </row>
    <row r="11075" spans="1:11" x14ac:dyDescent="0.25">
      <c r="A11075" s="2"/>
      <c r="B11075" s="2"/>
      <c r="C11075" s="2"/>
      <c r="E11075" s="2"/>
      <c r="G11075" s="2"/>
      <c r="H11075" s="6"/>
      <c r="I11075" s="9"/>
      <c r="J11075" s="9"/>
      <c r="K11075" s="9"/>
    </row>
    <row r="11076" spans="1:11" x14ac:dyDescent="0.25">
      <c r="A11076" s="2"/>
      <c r="B11076" s="2"/>
      <c r="C11076" s="2"/>
      <c r="E11076" s="2"/>
      <c r="G11076" s="2"/>
      <c r="H11076" s="6"/>
      <c r="I11076" s="9"/>
      <c r="J11076" s="9"/>
      <c r="K11076" s="9"/>
    </row>
    <row r="11077" spans="1:11" x14ac:dyDescent="0.25">
      <c r="A11077" s="2"/>
      <c r="B11077" s="2"/>
      <c r="C11077" s="2"/>
      <c r="E11077" s="2"/>
      <c r="G11077" s="2"/>
      <c r="H11077" s="6"/>
      <c r="I11077" s="9"/>
      <c r="J11077" s="9"/>
      <c r="K11077" s="9"/>
    </row>
    <row r="11078" spans="1:11" x14ac:dyDescent="0.25">
      <c r="A11078" s="2"/>
      <c r="B11078" s="2"/>
      <c r="C11078" s="2"/>
      <c r="E11078" s="2"/>
      <c r="G11078" s="2"/>
      <c r="H11078" s="6"/>
      <c r="I11078" s="9"/>
      <c r="J11078" s="9"/>
      <c r="K11078" s="9"/>
    </row>
    <row r="11079" spans="1:11" x14ac:dyDescent="0.25">
      <c r="A11079" s="2"/>
      <c r="B11079" s="2"/>
      <c r="C11079" s="2"/>
      <c r="E11079" s="2"/>
      <c r="G11079" s="2"/>
      <c r="H11079" s="6"/>
      <c r="I11079" s="9"/>
      <c r="J11079" s="9"/>
      <c r="K11079" s="9"/>
    </row>
    <row r="11080" spans="1:11" x14ac:dyDescent="0.25">
      <c r="A11080" s="2"/>
      <c r="B11080" s="2"/>
      <c r="C11080" s="2"/>
      <c r="E11080" s="2"/>
      <c r="G11080" s="2"/>
      <c r="H11080" s="6"/>
      <c r="I11080" s="9"/>
      <c r="J11080" s="9"/>
      <c r="K11080" s="9"/>
    </row>
    <row r="11081" spans="1:11" x14ac:dyDescent="0.25">
      <c r="A11081" s="2"/>
      <c r="B11081" s="2"/>
      <c r="C11081" s="2"/>
      <c r="E11081" s="2"/>
      <c r="G11081" s="2"/>
      <c r="H11081" s="6"/>
      <c r="I11081" s="9"/>
      <c r="J11081" s="9"/>
      <c r="K11081" s="9"/>
    </row>
    <row r="11082" spans="1:11" x14ac:dyDescent="0.25">
      <c r="A11082" s="2"/>
      <c r="B11082" s="2"/>
      <c r="C11082" s="2"/>
      <c r="E11082" s="2"/>
      <c r="G11082" s="2"/>
      <c r="H11082" s="6"/>
      <c r="I11082" s="9"/>
      <c r="J11082" s="9"/>
      <c r="K11082" s="9"/>
    </row>
    <row r="11083" spans="1:11" x14ac:dyDescent="0.25">
      <c r="A11083" s="2"/>
      <c r="B11083" s="2"/>
      <c r="C11083" s="2"/>
      <c r="E11083" s="2"/>
      <c r="G11083" s="2"/>
      <c r="H11083" s="6"/>
      <c r="I11083" s="9"/>
      <c r="J11083" s="9"/>
      <c r="K11083" s="9"/>
    </row>
    <row r="11084" spans="1:11" x14ac:dyDescent="0.25">
      <c r="A11084" s="2"/>
      <c r="B11084" s="2"/>
      <c r="C11084" s="2"/>
      <c r="E11084" s="2"/>
      <c r="G11084" s="2"/>
      <c r="H11084" s="6"/>
      <c r="I11084" s="9"/>
      <c r="J11084" s="9"/>
      <c r="K11084" s="9"/>
    </row>
    <row r="11085" spans="1:11" x14ac:dyDescent="0.25">
      <c r="A11085" s="2"/>
      <c r="B11085" s="2"/>
      <c r="C11085" s="2"/>
      <c r="E11085" s="2"/>
      <c r="G11085" s="2"/>
      <c r="H11085" s="6"/>
      <c r="I11085" s="9"/>
      <c r="J11085" s="9"/>
      <c r="K11085" s="9"/>
    </row>
    <row r="11086" spans="1:11" x14ac:dyDescent="0.25">
      <c r="A11086" s="2"/>
      <c r="B11086" s="2"/>
      <c r="C11086" s="2"/>
      <c r="E11086" s="2"/>
      <c r="G11086" s="2"/>
      <c r="H11086" s="6"/>
      <c r="I11086" s="9"/>
      <c r="J11086" s="9"/>
      <c r="K11086" s="9"/>
    </row>
    <row r="11087" spans="1:11" x14ac:dyDescent="0.25">
      <c r="A11087" s="2"/>
      <c r="B11087" s="2"/>
      <c r="C11087" s="2"/>
      <c r="E11087" s="2"/>
      <c r="G11087" s="2"/>
      <c r="H11087" s="6"/>
      <c r="I11087" s="9"/>
      <c r="J11087" s="9"/>
      <c r="K11087" s="9"/>
    </row>
    <row r="11088" spans="1:11" x14ac:dyDescent="0.25">
      <c r="A11088" s="2"/>
      <c r="B11088" s="2"/>
      <c r="C11088" s="2"/>
      <c r="E11088" s="2"/>
      <c r="G11088" s="2"/>
      <c r="H11088" s="6"/>
      <c r="I11088" s="9"/>
      <c r="J11088" s="9"/>
      <c r="K11088" s="9"/>
    </row>
    <row r="11089" spans="1:11" x14ac:dyDescent="0.25">
      <c r="A11089" s="2"/>
      <c r="B11089" s="2"/>
      <c r="C11089" s="2"/>
      <c r="E11089" s="2"/>
      <c r="G11089" s="2"/>
      <c r="H11089" s="6"/>
      <c r="I11089" s="9"/>
      <c r="J11089" s="9"/>
      <c r="K11089" s="9"/>
    </row>
    <row r="11090" spans="1:11" x14ac:dyDescent="0.25">
      <c r="A11090" s="2"/>
      <c r="B11090" s="2"/>
      <c r="C11090" s="2"/>
      <c r="E11090" s="2"/>
      <c r="G11090" s="2"/>
      <c r="H11090" s="6"/>
      <c r="I11090" s="9"/>
      <c r="J11090" s="9"/>
      <c r="K11090" s="9"/>
    </row>
    <row r="11091" spans="1:11" x14ac:dyDescent="0.25">
      <c r="A11091" s="2"/>
      <c r="B11091" s="2"/>
      <c r="C11091" s="2"/>
      <c r="E11091" s="2"/>
      <c r="G11091" s="2"/>
      <c r="H11091" s="6"/>
      <c r="I11091" s="9"/>
      <c r="J11091" s="9"/>
      <c r="K11091" s="9"/>
    </row>
    <row r="11092" spans="1:11" x14ac:dyDescent="0.25">
      <c r="A11092" s="2"/>
      <c r="B11092" s="2"/>
      <c r="C11092" s="2"/>
      <c r="E11092" s="2"/>
      <c r="G11092" s="2"/>
      <c r="H11092" s="6"/>
      <c r="I11092" s="9"/>
      <c r="J11092" s="9"/>
      <c r="K11092" s="9"/>
    </row>
    <row r="11093" spans="1:11" x14ac:dyDescent="0.25">
      <c r="A11093" s="2"/>
      <c r="B11093" s="2"/>
      <c r="C11093" s="2"/>
      <c r="E11093" s="2"/>
      <c r="G11093" s="2"/>
      <c r="H11093" s="6"/>
      <c r="I11093" s="9"/>
      <c r="J11093" s="9"/>
      <c r="K11093" s="9"/>
    </row>
    <row r="11094" spans="1:11" x14ac:dyDescent="0.25">
      <c r="A11094" s="2"/>
      <c r="B11094" s="2"/>
      <c r="C11094" s="2"/>
      <c r="E11094" s="2"/>
      <c r="G11094" s="2"/>
      <c r="H11094" s="6"/>
      <c r="I11094" s="9"/>
      <c r="J11094" s="9"/>
      <c r="K11094" s="9"/>
    </row>
    <row r="11095" spans="1:11" x14ac:dyDescent="0.25">
      <c r="A11095" s="2"/>
      <c r="B11095" s="2"/>
      <c r="C11095" s="2"/>
      <c r="E11095" s="2"/>
      <c r="G11095" s="2"/>
      <c r="H11095" s="6"/>
      <c r="I11095" s="9"/>
      <c r="J11095" s="9"/>
      <c r="K11095" s="9"/>
    </row>
    <row r="11096" spans="1:11" x14ac:dyDescent="0.25">
      <c r="A11096" s="2"/>
      <c r="B11096" s="2"/>
      <c r="C11096" s="2"/>
      <c r="E11096" s="2"/>
      <c r="G11096" s="2"/>
      <c r="H11096" s="6"/>
      <c r="I11096" s="9"/>
      <c r="J11096" s="9"/>
      <c r="K11096" s="9"/>
    </row>
    <row r="11097" spans="1:11" x14ac:dyDescent="0.25">
      <c r="A11097" s="2"/>
      <c r="B11097" s="2"/>
      <c r="C11097" s="2"/>
      <c r="E11097" s="2"/>
      <c r="G11097" s="2"/>
      <c r="H11097" s="6"/>
      <c r="I11097" s="9"/>
      <c r="J11097" s="9"/>
      <c r="K11097" s="9"/>
    </row>
    <row r="11098" spans="1:11" x14ac:dyDescent="0.25">
      <c r="A11098" s="2"/>
      <c r="B11098" s="2"/>
      <c r="C11098" s="2"/>
      <c r="E11098" s="2"/>
      <c r="G11098" s="2"/>
      <c r="H11098" s="6"/>
      <c r="I11098" s="9"/>
      <c r="J11098" s="9"/>
      <c r="K11098" s="9"/>
    </row>
    <row r="11099" spans="1:11" x14ac:dyDescent="0.25">
      <c r="A11099" s="2"/>
      <c r="B11099" s="2"/>
      <c r="C11099" s="2"/>
      <c r="E11099" s="2"/>
      <c r="G11099" s="2"/>
      <c r="H11099" s="6"/>
      <c r="I11099" s="9"/>
      <c r="J11099" s="9"/>
      <c r="K11099" s="9"/>
    </row>
    <row r="11100" spans="1:11" x14ac:dyDescent="0.25">
      <c r="A11100" s="2"/>
      <c r="B11100" s="2"/>
      <c r="C11100" s="2"/>
      <c r="E11100" s="2"/>
      <c r="G11100" s="2"/>
      <c r="H11100" s="6"/>
      <c r="I11100" s="9"/>
      <c r="J11100" s="9"/>
      <c r="K11100" s="9"/>
    </row>
    <row r="11101" spans="1:11" x14ac:dyDescent="0.25">
      <c r="A11101" s="2"/>
      <c r="B11101" s="2"/>
      <c r="C11101" s="2"/>
      <c r="E11101" s="2"/>
      <c r="G11101" s="2"/>
      <c r="H11101" s="6"/>
      <c r="I11101" s="9"/>
      <c r="J11101" s="9"/>
      <c r="K11101" s="9"/>
    </row>
    <row r="11102" spans="1:11" x14ac:dyDescent="0.25">
      <c r="A11102" s="2"/>
      <c r="B11102" s="2"/>
      <c r="C11102" s="2"/>
      <c r="E11102" s="2"/>
      <c r="G11102" s="2"/>
      <c r="H11102" s="6"/>
      <c r="I11102" s="9"/>
      <c r="J11102" s="9"/>
      <c r="K11102" s="9"/>
    </row>
    <row r="11103" spans="1:11" x14ac:dyDescent="0.25">
      <c r="A11103" s="2"/>
      <c r="B11103" s="2"/>
      <c r="C11103" s="2"/>
      <c r="E11103" s="2"/>
      <c r="G11103" s="2"/>
      <c r="H11103" s="6"/>
      <c r="I11103" s="9"/>
      <c r="J11103" s="9"/>
      <c r="K11103" s="9"/>
    </row>
    <row r="11104" spans="1:11" x14ac:dyDescent="0.25">
      <c r="A11104" s="2"/>
      <c r="B11104" s="2"/>
      <c r="C11104" s="2"/>
      <c r="E11104" s="2"/>
      <c r="G11104" s="2"/>
      <c r="H11104" s="6"/>
      <c r="I11104" s="9"/>
      <c r="J11104" s="9"/>
      <c r="K11104" s="9"/>
    </row>
    <row r="11105" spans="1:11" x14ac:dyDescent="0.25">
      <c r="A11105" s="2"/>
      <c r="B11105" s="2"/>
      <c r="C11105" s="2"/>
      <c r="E11105" s="2"/>
      <c r="G11105" s="2"/>
      <c r="H11105" s="6"/>
      <c r="I11105" s="9"/>
      <c r="J11105" s="9"/>
      <c r="K11105" s="9"/>
    </row>
    <row r="11106" spans="1:11" x14ac:dyDescent="0.25">
      <c r="A11106" s="2"/>
      <c r="B11106" s="2"/>
      <c r="C11106" s="2"/>
      <c r="E11106" s="2"/>
      <c r="G11106" s="2"/>
      <c r="H11106" s="6"/>
      <c r="I11106" s="9"/>
      <c r="J11106" s="9"/>
      <c r="K11106" s="9"/>
    </row>
    <row r="11107" spans="1:11" x14ac:dyDescent="0.25">
      <c r="A11107" s="2"/>
      <c r="B11107" s="2"/>
      <c r="C11107" s="2"/>
      <c r="E11107" s="2"/>
      <c r="G11107" s="2"/>
      <c r="H11107" s="6"/>
      <c r="I11107" s="9"/>
      <c r="J11107" s="9"/>
      <c r="K11107" s="9"/>
    </row>
    <row r="11108" spans="1:11" x14ac:dyDescent="0.25">
      <c r="A11108" s="2"/>
      <c r="B11108" s="2"/>
      <c r="C11108" s="2"/>
      <c r="E11108" s="2"/>
      <c r="G11108" s="2"/>
      <c r="H11108" s="6"/>
      <c r="I11108" s="9"/>
      <c r="J11108" s="9"/>
      <c r="K11108" s="9"/>
    </row>
    <row r="11109" spans="1:11" x14ac:dyDescent="0.25">
      <c r="A11109" s="2"/>
      <c r="B11109" s="2"/>
      <c r="C11109" s="2"/>
      <c r="E11109" s="2"/>
      <c r="G11109" s="2"/>
      <c r="H11109" s="6"/>
      <c r="I11109" s="9"/>
      <c r="J11109" s="9"/>
      <c r="K11109" s="9"/>
    </row>
    <row r="11110" spans="1:11" x14ac:dyDescent="0.25">
      <c r="A11110" s="2"/>
      <c r="B11110" s="2"/>
      <c r="C11110" s="2"/>
      <c r="E11110" s="2"/>
      <c r="G11110" s="2"/>
      <c r="H11110" s="6"/>
      <c r="I11110" s="9"/>
      <c r="J11110" s="9"/>
      <c r="K11110" s="9"/>
    </row>
    <row r="11111" spans="1:11" x14ac:dyDescent="0.25">
      <c r="A11111" s="2"/>
      <c r="B11111" s="2"/>
      <c r="C11111" s="2"/>
      <c r="E11111" s="2"/>
      <c r="G11111" s="2"/>
      <c r="H11111" s="6"/>
      <c r="I11111" s="9"/>
      <c r="J11111" s="9"/>
      <c r="K11111" s="9"/>
    </row>
    <row r="11112" spans="1:11" x14ac:dyDescent="0.25">
      <c r="A11112" s="2"/>
      <c r="B11112" s="2"/>
      <c r="C11112" s="2"/>
      <c r="E11112" s="2"/>
      <c r="G11112" s="2"/>
      <c r="H11112" s="6"/>
      <c r="I11112" s="9"/>
      <c r="J11112" s="9"/>
      <c r="K11112" s="9"/>
    </row>
    <row r="11113" spans="1:11" x14ac:dyDescent="0.25">
      <c r="A11113" s="2"/>
      <c r="B11113" s="2"/>
      <c r="C11113" s="2"/>
      <c r="E11113" s="2"/>
      <c r="G11113" s="2"/>
      <c r="H11113" s="6"/>
      <c r="I11113" s="9"/>
      <c r="J11113" s="9"/>
      <c r="K11113" s="9"/>
    </row>
    <row r="11114" spans="1:11" x14ac:dyDescent="0.25">
      <c r="A11114" s="2"/>
      <c r="B11114" s="2"/>
      <c r="C11114" s="2"/>
      <c r="E11114" s="2"/>
      <c r="G11114" s="2"/>
      <c r="H11114" s="6"/>
      <c r="I11114" s="9"/>
      <c r="J11114" s="9"/>
      <c r="K11114" s="9"/>
    </row>
    <row r="11115" spans="1:11" x14ac:dyDescent="0.25">
      <c r="A11115" s="2"/>
      <c r="B11115" s="2"/>
      <c r="C11115" s="2"/>
      <c r="E11115" s="2"/>
      <c r="G11115" s="2"/>
      <c r="H11115" s="6"/>
      <c r="I11115" s="9"/>
      <c r="J11115" s="9"/>
      <c r="K11115" s="9"/>
    </row>
    <row r="11116" spans="1:11" x14ac:dyDescent="0.25">
      <c r="A11116" s="2"/>
      <c r="B11116" s="2"/>
      <c r="C11116" s="2"/>
      <c r="E11116" s="2"/>
      <c r="G11116" s="2"/>
      <c r="H11116" s="6"/>
      <c r="I11116" s="9"/>
      <c r="J11116" s="9"/>
      <c r="K11116" s="9"/>
    </row>
    <row r="11117" spans="1:11" x14ac:dyDescent="0.25">
      <c r="A11117" s="2"/>
      <c r="B11117" s="2"/>
      <c r="C11117" s="2"/>
      <c r="E11117" s="2"/>
      <c r="G11117" s="2"/>
      <c r="H11117" s="6"/>
      <c r="I11117" s="9"/>
      <c r="J11117" s="9"/>
      <c r="K11117" s="9"/>
    </row>
    <row r="11118" spans="1:11" x14ac:dyDescent="0.25">
      <c r="A11118" s="2"/>
      <c r="B11118" s="2"/>
      <c r="C11118" s="2"/>
      <c r="E11118" s="2"/>
      <c r="G11118" s="2"/>
      <c r="H11118" s="6"/>
      <c r="I11118" s="9"/>
      <c r="J11118" s="9"/>
      <c r="K11118" s="9"/>
    </row>
    <row r="11119" spans="1:11" x14ac:dyDescent="0.25">
      <c r="A11119" s="2"/>
      <c r="B11119" s="2"/>
      <c r="C11119" s="2"/>
      <c r="E11119" s="2"/>
      <c r="G11119" s="2"/>
      <c r="H11119" s="6"/>
      <c r="I11119" s="9"/>
      <c r="J11119" s="9"/>
      <c r="K11119" s="9"/>
    </row>
    <row r="11120" spans="1:11" x14ac:dyDescent="0.25">
      <c r="A11120" s="2"/>
      <c r="B11120" s="2"/>
      <c r="C11120" s="2"/>
      <c r="E11120" s="2"/>
      <c r="G11120" s="2"/>
      <c r="H11120" s="6"/>
      <c r="I11120" s="9"/>
      <c r="J11120" s="9"/>
      <c r="K11120" s="9"/>
    </row>
    <row r="11121" spans="1:11" x14ac:dyDescent="0.25">
      <c r="A11121" s="2"/>
      <c r="B11121" s="2"/>
      <c r="C11121" s="2"/>
      <c r="E11121" s="2"/>
      <c r="G11121" s="2"/>
      <c r="H11121" s="6"/>
      <c r="I11121" s="9"/>
      <c r="J11121" s="9"/>
      <c r="K11121" s="9"/>
    </row>
    <row r="11122" spans="1:11" x14ac:dyDescent="0.25">
      <c r="A11122" s="2"/>
      <c r="B11122" s="2"/>
      <c r="C11122" s="2"/>
      <c r="E11122" s="2"/>
      <c r="G11122" s="2"/>
      <c r="H11122" s="6"/>
      <c r="I11122" s="9"/>
      <c r="J11122" s="9"/>
      <c r="K11122" s="9"/>
    </row>
    <row r="11123" spans="1:11" x14ac:dyDescent="0.25">
      <c r="A11123" s="2"/>
      <c r="B11123" s="2"/>
      <c r="C11123" s="2"/>
      <c r="E11123" s="2"/>
      <c r="G11123" s="2"/>
      <c r="H11123" s="6"/>
      <c r="I11123" s="9"/>
      <c r="J11123" s="9"/>
      <c r="K11123" s="9"/>
    </row>
    <row r="11124" spans="1:11" x14ac:dyDescent="0.25">
      <c r="A11124" s="2"/>
      <c r="B11124" s="2"/>
      <c r="C11124" s="2"/>
      <c r="E11124" s="2"/>
      <c r="G11124" s="2"/>
      <c r="H11124" s="6"/>
      <c r="I11124" s="9"/>
      <c r="J11124" s="9"/>
      <c r="K11124" s="9"/>
    </row>
    <row r="11125" spans="1:11" x14ac:dyDescent="0.25">
      <c r="A11125" s="2"/>
      <c r="B11125" s="2"/>
      <c r="C11125" s="2"/>
      <c r="E11125" s="2"/>
      <c r="G11125" s="2"/>
      <c r="H11125" s="6"/>
      <c r="I11125" s="9"/>
      <c r="J11125" s="9"/>
      <c r="K11125" s="9"/>
    </row>
    <row r="11126" spans="1:11" x14ac:dyDescent="0.25">
      <c r="A11126" s="2"/>
      <c r="B11126" s="2"/>
      <c r="C11126" s="2"/>
      <c r="E11126" s="2"/>
      <c r="G11126" s="2"/>
      <c r="H11126" s="6"/>
      <c r="I11126" s="9"/>
      <c r="J11126" s="9"/>
      <c r="K11126" s="9"/>
    </row>
    <row r="11127" spans="1:11" x14ac:dyDescent="0.25">
      <c r="A11127" s="2"/>
      <c r="B11127" s="2"/>
      <c r="C11127" s="2"/>
      <c r="E11127" s="2"/>
      <c r="G11127" s="2"/>
      <c r="H11127" s="6"/>
      <c r="I11127" s="9"/>
      <c r="J11127" s="9"/>
      <c r="K11127" s="9"/>
    </row>
    <row r="11128" spans="1:11" x14ac:dyDescent="0.25">
      <c r="A11128" s="2"/>
      <c r="B11128" s="2"/>
      <c r="C11128" s="2"/>
      <c r="E11128" s="2"/>
      <c r="G11128" s="2"/>
      <c r="H11128" s="6"/>
      <c r="I11128" s="9"/>
      <c r="J11128" s="9"/>
      <c r="K11128" s="9"/>
    </row>
    <row r="11129" spans="1:11" x14ac:dyDescent="0.25">
      <c r="A11129" s="2"/>
      <c r="B11129" s="2"/>
      <c r="C11129" s="2"/>
      <c r="E11129" s="2"/>
      <c r="G11129" s="2"/>
      <c r="H11129" s="6"/>
      <c r="I11129" s="9"/>
      <c r="J11129" s="9"/>
      <c r="K11129" s="9"/>
    </row>
    <row r="11130" spans="1:11" x14ac:dyDescent="0.25">
      <c r="A11130" s="2"/>
      <c r="B11130" s="2"/>
      <c r="C11130" s="2"/>
      <c r="E11130" s="2"/>
      <c r="G11130" s="2"/>
      <c r="H11130" s="6"/>
      <c r="I11130" s="9"/>
      <c r="J11130" s="9"/>
      <c r="K11130" s="9"/>
    </row>
    <row r="11131" spans="1:11" x14ac:dyDescent="0.25">
      <c r="A11131" s="2"/>
      <c r="B11131" s="2"/>
      <c r="C11131" s="2"/>
      <c r="E11131" s="2"/>
      <c r="G11131" s="2"/>
      <c r="H11131" s="6"/>
      <c r="I11131" s="9"/>
      <c r="J11131" s="9"/>
      <c r="K11131" s="9"/>
    </row>
    <row r="11132" spans="1:11" x14ac:dyDescent="0.25">
      <c r="A11132" s="2"/>
      <c r="B11132" s="2"/>
      <c r="C11132" s="2"/>
      <c r="E11132" s="2"/>
      <c r="G11132" s="2"/>
      <c r="H11132" s="6"/>
      <c r="I11132" s="9"/>
      <c r="J11132" s="9"/>
      <c r="K11132" s="9"/>
    </row>
    <row r="11133" spans="1:11" x14ac:dyDescent="0.25">
      <c r="A11133" s="2"/>
      <c r="B11133" s="2"/>
      <c r="C11133" s="2"/>
      <c r="E11133" s="2"/>
      <c r="G11133" s="2"/>
      <c r="H11133" s="6"/>
      <c r="I11133" s="9"/>
      <c r="J11133" s="9"/>
      <c r="K11133" s="9"/>
    </row>
    <row r="11134" spans="1:11" x14ac:dyDescent="0.25">
      <c r="A11134" s="2"/>
      <c r="B11134" s="2"/>
      <c r="C11134" s="2"/>
      <c r="E11134" s="2"/>
      <c r="G11134" s="2"/>
      <c r="H11134" s="6"/>
      <c r="I11134" s="9"/>
      <c r="J11134" s="9"/>
      <c r="K11134" s="9"/>
    </row>
    <row r="11135" spans="1:11" x14ac:dyDescent="0.25">
      <c r="A11135" s="2"/>
      <c r="B11135" s="2"/>
      <c r="C11135" s="2"/>
      <c r="E11135" s="2"/>
      <c r="G11135" s="2"/>
      <c r="H11135" s="6"/>
      <c r="I11135" s="9"/>
      <c r="J11135" s="9"/>
      <c r="K11135" s="9"/>
    </row>
    <row r="11136" spans="1:11" x14ac:dyDescent="0.25">
      <c r="A11136" s="2"/>
      <c r="B11136" s="2"/>
      <c r="C11136" s="2"/>
      <c r="E11136" s="2"/>
      <c r="G11136" s="2"/>
      <c r="H11136" s="6"/>
      <c r="I11136" s="9"/>
      <c r="J11136" s="9"/>
      <c r="K11136" s="9"/>
    </row>
    <row r="11137" spans="1:11" x14ac:dyDescent="0.25">
      <c r="A11137" s="2"/>
      <c r="B11137" s="2"/>
      <c r="C11137" s="2"/>
      <c r="E11137" s="2"/>
      <c r="G11137" s="2"/>
      <c r="H11137" s="6"/>
      <c r="I11137" s="9"/>
      <c r="J11137" s="9"/>
      <c r="K11137" s="9"/>
    </row>
    <row r="11138" spans="1:11" x14ac:dyDescent="0.25">
      <c r="A11138" s="2"/>
      <c r="B11138" s="2"/>
      <c r="C11138" s="2"/>
      <c r="E11138" s="2"/>
      <c r="G11138" s="2"/>
      <c r="H11138" s="6"/>
      <c r="I11138" s="9"/>
      <c r="J11138" s="9"/>
      <c r="K11138" s="9"/>
    </row>
    <row r="11139" spans="1:11" x14ac:dyDescent="0.25">
      <c r="A11139" s="2"/>
      <c r="B11139" s="2"/>
      <c r="C11139" s="2"/>
      <c r="E11139" s="2"/>
      <c r="G11139" s="2"/>
      <c r="H11139" s="6"/>
      <c r="I11139" s="9"/>
      <c r="J11139" s="9"/>
      <c r="K11139" s="9"/>
    </row>
    <row r="11140" spans="1:11" x14ac:dyDescent="0.25">
      <c r="A11140" s="2"/>
      <c r="B11140" s="2"/>
      <c r="C11140" s="2"/>
      <c r="E11140" s="2"/>
      <c r="G11140" s="2"/>
      <c r="H11140" s="6"/>
      <c r="I11140" s="9"/>
      <c r="J11140" s="9"/>
      <c r="K11140" s="9"/>
    </row>
    <row r="11141" spans="1:11" x14ac:dyDescent="0.25">
      <c r="A11141" s="2"/>
      <c r="B11141" s="2"/>
      <c r="C11141" s="2"/>
      <c r="E11141" s="2"/>
      <c r="G11141" s="2"/>
      <c r="H11141" s="6"/>
      <c r="I11141" s="9"/>
      <c r="J11141" s="9"/>
      <c r="K11141" s="9"/>
    </row>
    <row r="11142" spans="1:11" x14ac:dyDescent="0.25">
      <c r="A11142" s="2"/>
      <c r="B11142" s="2"/>
      <c r="C11142" s="2"/>
      <c r="E11142" s="2"/>
      <c r="G11142" s="2"/>
      <c r="H11142" s="6"/>
      <c r="I11142" s="9"/>
      <c r="J11142" s="9"/>
      <c r="K11142" s="9"/>
    </row>
    <row r="11143" spans="1:11" x14ac:dyDescent="0.25">
      <c r="A11143" s="2"/>
      <c r="B11143" s="2"/>
      <c r="C11143" s="2"/>
      <c r="E11143" s="2"/>
      <c r="G11143" s="2"/>
      <c r="H11143" s="6"/>
      <c r="I11143" s="9"/>
      <c r="J11143" s="9"/>
      <c r="K11143" s="9"/>
    </row>
    <row r="11144" spans="1:11" x14ac:dyDescent="0.25">
      <c r="A11144" s="2"/>
      <c r="B11144" s="2"/>
      <c r="C11144" s="2"/>
      <c r="E11144" s="2"/>
      <c r="G11144" s="2"/>
      <c r="H11144" s="6"/>
      <c r="I11144" s="9"/>
      <c r="J11144" s="9"/>
      <c r="K11144" s="9"/>
    </row>
    <row r="11145" spans="1:11" x14ac:dyDescent="0.25">
      <c r="A11145" s="2"/>
      <c r="B11145" s="2"/>
      <c r="C11145" s="2"/>
      <c r="E11145" s="2"/>
      <c r="G11145" s="2"/>
      <c r="H11145" s="6"/>
      <c r="I11145" s="9"/>
      <c r="J11145" s="9"/>
      <c r="K11145" s="9"/>
    </row>
    <row r="11146" spans="1:11" x14ac:dyDescent="0.25">
      <c r="A11146" s="2"/>
      <c r="B11146" s="2"/>
      <c r="C11146" s="2"/>
      <c r="E11146" s="2"/>
      <c r="G11146" s="2"/>
      <c r="H11146" s="6"/>
      <c r="I11146" s="9"/>
      <c r="J11146" s="9"/>
      <c r="K11146" s="9"/>
    </row>
    <row r="11147" spans="1:11" x14ac:dyDescent="0.25">
      <c r="A11147" s="2"/>
      <c r="B11147" s="2"/>
      <c r="C11147" s="2"/>
      <c r="E11147" s="2"/>
      <c r="G11147" s="2"/>
      <c r="H11147" s="6"/>
      <c r="I11147" s="9"/>
      <c r="J11147" s="9"/>
      <c r="K11147" s="9"/>
    </row>
    <row r="11148" spans="1:11" x14ac:dyDescent="0.25">
      <c r="A11148" s="2"/>
      <c r="B11148" s="2"/>
      <c r="C11148" s="2"/>
      <c r="E11148" s="2"/>
      <c r="G11148" s="2"/>
      <c r="H11148" s="6"/>
      <c r="I11148" s="9"/>
      <c r="J11148" s="9"/>
      <c r="K11148" s="9"/>
    </row>
    <row r="11149" spans="1:11" x14ac:dyDescent="0.25">
      <c r="A11149" s="2"/>
      <c r="B11149" s="2"/>
      <c r="C11149" s="2"/>
      <c r="E11149" s="2"/>
      <c r="G11149" s="2"/>
      <c r="H11149" s="6"/>
      <c r="I11149" s="9"/>
      <c r="J11149" s="9"/>
      <c r="K11149" s="9"/>
    </row>
    <row r="11150" spans="1:11" x14ac:dyDescent="0.25">
      <c r="A11150" s="2"/>
      <c r="B11150" s="2"/>
      <c r="C11150" s="2"/>
      <c r="E11150" s="2"/>
      <c r="G11150" s="2"/>
      <c r="H11150" s="6"/>
      <c r="I11150" s="9"/>
      <c r="J11150" s="9"/>
      <c r="K11150" s="9"/>
    </row>
    <row r="11151" spans="1:11" x14ac:dyDescent="0.25">
      <c r="A11151" s="2"/>
      <c r="B11151" s="2"/>
      <c r="C11151" s="2"/>
      <c r="E11151" s="2"/>
      <c r="G11151" s="2"/>
      <c r="H11151" s="6"/>
      <c r="I11151" s="9"/>
      <c r="J11151" s="9"/>
      <c r="K11151" s="9"/>
    </row>
    <row r="11152" spans="1:11" x14ac:dyDescent="0.25">
      <c r="A11152" s="2"/>
      <c r="B11152" s="2"/>
      <c r="C11152" s="2"/>
      <c r="E11152" s="2"/>
      <c r="G11152" s="2"/>
      <c r="H11152" s="6"/>
      <c r="I11152" s="9"/>
      <c r="J11152" s="9"/>
      <c r="K11152" s="9"/>
    </row>
    <row r="11153" spans="1:11" x14ac:dyDescent="0.25">
      <c r="A11153" s="2"/>
      <c r="B11153" s="2"/>
      <c r="C11153" s="2"/>
      <c r="E11153" s="2"/>
      <c r="G11153" s="2"/>
      <c r="H11153" s="6"/>
      <c r="I11153" s="9"/>
      <c r="J11153" s="9"/>
      <c r="K11153" s="9"/>
    </row>
    <row r="11154" spans="1:11" x14ac:dyDescent="0.25">
      <c r="A11154" s="2"/>
      <c r="B11154" s="2"/>
      <c r="C11154" s="2"/>
      <c r="E11154" s="2"/>
      <c r="G11154" s="2"/>
      <c r="H11154" s="6"/>
      <c r="I11154" s="9"/>
      <c r="J11154" s="9"/>
      <c r="K11154" s="9"/>
    </row>
    <row r="11155" spans="1:11" x14ac:dyDescent="0.25">
      <c r="A11155" s="2"/>
      <c r="B11155" s="2"/>
      <c r="C11155" s="2"/>
      <c r="E11155" s="2"/>
      <c r="G11155" s="2"/>
      <c r="H11155" s="6"/>
      <c r="I11155" s="9"/>
      <c r="J11155" s="9"/>
      <c r="K11155" s="9"/>
    </row>
    <row r="11156" spans="1:11" x14ac:dyDescent="0.25">
      <c r="A11156" s="2"/>
      <c r="B11156" s="2"/>
      <c r="C11156" s="2"/>
      <c r="E11156" s="2"/>
      <c r="G11156" s="2"/>
      <c r="H11156" s="6"/>
      <c r="I11156" s="9"/>
      <c r="J11156" s="9"/>
      <c r="K11156" s="9"/>
    </row>
    <row r="11157" spans="1:11" x14ac:dyDescent="0.25">
      <c r="A11157" s="2"/>
      <c r="B11157" s="2"/>
      <c r="C11157" s="2"/>
      <c r="E11157" s="2"/>
      <c r="G11157" s="2"/>
      <c r="H11157" s="6"/>
      <c r="I11157" s="9"/>
      <c r="J11157" s="9"/>
      <c r="K11157" s="9"/>
    </row>
    <row r="11158" spans="1:11" x14ac:dyDescent="0.25">
      <c r="A11158" s="2"/>
      <c r="B11158" s="2"/>
      <c r="C11158" s="2"/>
      <c r="E11158" s="2"/>
      <c r="G11158" s="2"/>
      <c r="H11158" s="6"/>
      <c r="I11158" s="9"/>
      <c r="J11158" s="9"/>
      <c r="K11158" s="9"/>
    </row>
    <row r="11159" spans="1:11" x14ac:dyDescent="0.25">
      <c r="A11159" s="2"/>
      <c r="B11159" s="2"/>
      <c r="C11159" s="2"/>
      <c r="E11159" s="2"/>
      <c r="G11159" s="2"/>
      <c r="H11159" s="6"/>
      <c r="I11159" s="9"/>
      <c r="J11159" s="9"/>
      <c r="K11159" s="9"/>
    </row>
    <row r="11160" spans="1:11" x14ac:dyDescent="0.25">
      <c r="A11160" s="2"/>
      <c r="B11160" s="2"/>
      <c r="C11160" s="2"/>
      <c r="E11160" s="2"/>
      <c r="G11160" s="2"/>
      <c r="H11160" s="6"/>
      <c r="I11160" s="9"/>
      <c r="J11160" s="9"/>
      <c r="K11160" s="9"/>
    </row>
    <row r="11161" spans="1:11" x14ac:dyDescent="0.25">
      <c r="A11161" s="2"/>
      <c r="B11161" s="2"/>
      <c r="C11161" s="2"/>
      <c r="E11161" s="2"/>
      <c r="G11161" s="2"/>
      <c r="H11161" s="6"/>
      <c r="I11161" s="9"/>
      <c r="J11161" s="9"/>
      <c r="K11161" s="9"/>
    </row>
    <row r="11162" spans="1:11" x14ac:dyDescent="0.25">
      <c r="A11162" s="2"/>
      <c r="B11162" s="2"/>
      <c r="C11162" s="2"/>
      <c r="E11162" s="2"/>
      <c r="G11162" s="2"/>
      <c r="H11162" s="6"/>
      <c r="I11162" s="9"/>
      <c r="J11162" s="9"/>
      <c r="K11162" s="9"/>
    </row>
    <row r="11163" spans="1:11" x14ac:dyDescent="0.25">
      <c r="A11163" s="2"/>
      <c r="B11163" s="2"/>
      <c r="C11163" s="2"/>
      <c r="E11163" s="2"/>
      <c r="G11163" s="2"/>
      <c r="H11163" s="6"/>
      <c r="I11163" s="9"/>
      <c r="J11163" s="9"/>
      <c r="K11163" s="9"/>
    </row>
    <row r="11164" spans="1:11" x14ac:dyDescent="0.25">
      <c r="A11164" s="2"/>
      <c r="B11164" s="2"/>
      <c r="C11164" s="2"/>
      <c r="E11164" s="2"/>
      <c r="G11164" s="2"/>
      <c r="H11164" s="6"/>
      <c r="I11164" s="9"/>
      <c r="J11164" s="9"/>
      <c r="K11164" s="9"/>
    </row>
    <row r="11165" spans="1:11" x14ac:dyDescent="0.25">
      <c r="A11165" s="2"/>
      <c r="B11165" s="2"/>
      <c r="C11165" s="2"/>
      <c r="E11165" s="2"/>
      <c r="G11165" s="2"/>
      <c r="H11165" s="6"/>
      <c r="I11165" s="9"/>
      <c r="J11165" s="9"/>
      <c r="K11165" s="9"/>
    </row>
    <row r="11166" spans="1:11" x14ac:dyDescent="0.25">
      <c r="A11166" s="2"/>
      <c r="B11166" s="2"/>
      <c r="C11166" s="2"/>
      <c r="E11166" s="2"/>
      <c r="G11166" s="2"/>
      <c r="H11166" s="6"/>
      <c r="I11166" s="9"/>
      <c r="J11166" s="9"/>
      <c r="K11166" s="9"/>
    </row>
    <row r="11167" spans="1:11" x14ac:dyDescent="0.25">
      <c r="A11167" s="2"/>
      <c r="B11167" s="2"/>
      <c r="C11167" s="2"/>
      <c r="E11167" s="2"/>
      <c r="G11167" s="2"/>
      <c r="H11167" s="6"/>
      <c r="I11167" s="9"/>
      <c r="J11167" s="9"/>
      <c r="K11167" s="9"/>
    </row>
    <row r="11168" spans="1:11" x14ac:dyDescent="0.25">
      <c r="A11168" s="2"/>
      <c r="B11168" s="2"/>
      <c r="C11168" s="2"/>
      <c r="E11168" s="2"/>
      <c r="G11168" s="2"/>
      <c r="H11168" s="6"/>
      <c r="I11168" s="9"/>
      <c r="J11168" s="9"/>
      <c r="K11168" s="9"/>
    </row>
    <row r="11169" spans="1:11" x14ac:dyDescent="0.25">
      <c r="A11169" s="2"/>
      <c r="B11169" s="2"/>
      <c r="C11169" s="2"/>
      <c r="E11169" s="2"/>
      <c r="G11169" s="2"/>
      <c r="H11169" s="6"/>
      <c r="I11169" s="9"/>
      <c r="J11169" s="9"/>
      <c r="K11169" s="9"/>
    </row>
    <row r="11170" spans="1:11" x14ac:dyDescent="0.25">
      <c r="A11170" s="2"/>
      <c r="B11170" s="2"/>
      <c r="C11170" s="2"/>
      <c r="E11170" s="2"/>
      <c r="G11170" s="2"/>
      <c r="H11170" s="6"/>
      <c r="I11170" s="9"/>
      <c r="J11170" s="9"/>
      <c r="K11170" s="9"/>
    </row>
    <row r="11171" spans="1:11" x14ac:dyDescent="0.25">
      <c r="A11171" s="2"/>
      <c r="B11171" s="2"/>
      <c r="C11171" s="2"/>
      <c r="E11171" s="2"/>
      <c r="G11171" s="2"/>
      <c r="H11171" s="6"/>
      <c r="I11171" s="9"/>
      <c r="J11171" s="9"/>
      <c r="K11171" s="9"/>
    </row>
    <row r="11172" spans="1:11" x14ac:dyDescent="0.25">
      <c r="A11172" s="2"/>
      <c r="B11172" s="2"/>
      <c r="C11172" s="2"/>
      <c r="E11172" s="2"/>
      <c r="G11172" s="2"/>
      <c r="H11172" s="6"/>
      <c r="I11172" s="9"/>
      <c r="J11172" s="9"/>
      <c r="K11172" s="9"/>
    </row>
    <row r="11173" spans="1:11" x14ac:dyDescent="0.25">
      <c r="A11173" s="2"/>
      <c r="B11173" s="2"/>
      <c r="C11173" s="2"/>
      <c r="E11173" s="2"/>
      <c r="G11173" s="2"/>
      <c r="H11173" s="6"/>
      <c r="I11173" s="9"/>
      <c r="J11173" s="9"/>
      <c r="K11173" s="9"/>
    </row>
    <row r="11174" spans="1:11" x14ac:dyDescent="0.25">
      <c r="A11174" s="2"/>
      <c r="B11174" s="2"/>
      <c r="C11174" s="2"/>
      <c r="E11174" s="2"/>
      <c r="G11174" s="2"/>
      <c r="H11174" s="6"/>
      <c r="I11174" s="9"/>
      <c r="J11174" s="9"/>
      <c r="K11174" s="9"/>
    </row>
    <row r="11175" spans="1:11" x14ac:dyDescent="0.25">
      <c r="A11175" s="2"/>
      <c r="B11175" s="2"/>
      <c r="C11175" s="2"/>
      <c r="E11175" s="2"/>
      <c r="G11175" s="2"/>
      <c r="H11175" s="6"/>
      <c r="I11175" s="9"/>
      <c r="J11175" s="9"/>
      <c r="K11175" s="9"/>
    </row>
    <row r="11176" spans="1:11" x14ac:dyDescent="0.25">
      <c r="A11176" s="2"/>
      <c r="B11176" s="2"/>
      <c r="C11176" s="2"/>
      <c r="E11176" s="2"/>
      <c r="G11176" s="2"/>
      <c r="H11176" s="6"/>
      <c r="I11176" s="9"/>
      <c r="J11176" s="9"/>
      <c r="K11176" s="9"/>
    </row>
    <row r="11177" spans="1:11" x14ac:dyDescent="0.25">
      <c r="A11177" s="2"/>
      <c r="B11177" s="2"/>
      <c r="C11177" s="2"/>
      <c r="E11177" s="2"/>
      <c r="G11177" s="2"/>
      <c r="H11177" s="6"/>
      <c r="I11177" s="9"/>
      <c r="J11177" s="9"/>
      <c r="K11177" s="9"/>
    </row>
    <row r="11178" spans="1:11" x14ac:dyDescent="0.25">
      <c r="A11178" s="2"/>
      <c r="B11178" s="2"/>
      <c r="C11178" s="2"/>
      <c r="E11178" s="2"/>
      <c r="G11178" s="2"/>
      <c r="H11178" s="6"/>
      <c r="I11178" s="9"/>
      <c r="J11178" s="9"/>
      <c r="K11178" s="9"/>
    </row>
    <row r="11179" spans="1:11" x14ac:dyDescent="0.25">
      <c r="A11179" s="2"/>
      <c r="B11179" s="2"/>
      <c r="C11179" s="2"/>
      <c r="E11179" s="2"/>
      <c r="G11179" s="2"/>
      <c r="H11179" s="6"/>
      <c r="I11179" s="9"/>
      <c r="J11179" s="9"/>
      <c r="K11179" s="9"/>
    </row>
    <row r="11180" spans="1:11" x14ac:dyDescent="0.25">
      <c r="A11180" s="2"/>
      <c r="B11180" s="2"/>
      <c r="C11180" s="2"/>
      <c r="E11180" s="2"/>
      <c r="G11180" s="2"/>
      <c r="H11180" s="6"/>
      <c r="I11180" s="9"/>
      <c r="J11180" s="9"/>
      <c r="K11180" s="9"/>
    </row>
    <row r="11181" spans="1:11" x14ac:dyDescent="0.25">
      <c r="A11181" s="2"/>
      <c r="B11181" s="2"/>
      <c r="C11181" s="2"/>
      <c r="E11181" s="2"/>
      <c r="G11181" s="2"/>
      <c r="H11181" s="6"/>
      <c r="I11181" s="9"/>
      <c r="J11181" s="9"/>
      <c r="K11181" s="9"/>
    </row>
    <row r="11182" spans="1:11" x14ac:dyDescent="0.25">
      <c r="A11182" s="2"/>
      <c r="B11182" s="2"/>
      <c r="C11182" s="2"/>
      <c r="E11182" s="2"/>
      <c r="G11182" s="2"/>
      <c r="H11182" s="6"/>
      <c r="I11182" s="9"/>
      <c r="J11182" s="9"/>
      <c r="K11182" s="9"/>
    </row>
    <row r="11183" spans="1:11" x14ac:dyDescent="0.25">
      <c r="A11183" s="2"/>
      <c r="B11183" s="2"/>
      <c r="C11183" s="2"/>
      <c r="E11183" s="2"/>
      <c r="G11183" s="2"/>
      <c r="H11183" s="6"/>
      <c r="I11183" s="9"/>
      <c r="J11183" s="9"/>
      <c r="K11183" s="9"/>
    </row>
    <row r="11184" spans="1:11" x14ac:dyDescent="0.25">
      <c r="A11184" s="2"/>
      <c r="B11184" s="2"/>
      <c r="C11184" s="2"/>
      <c r="E11184" s="2"/>
      <c r="G11184" s="2"/>
      <c r="H11184" s="6"/>
      <c r="I11184" s="9"/>
      <c r="J11184" s="9"/>
      <c r="K11184" s="9"/>
    </row>
    <row r="11185" spans="1:11" x14ac:dyDescent="0.25">
      <c r="A11185" s="2"/>
      <c r="B11185" s="2"/>
      <c r="C11185" s="2"/>
      <c r="E11185" s="2"/>
      <c r="G11185" s="2"/>
      <c r="H11185" s="6"/>
      <c r="I11185" s="9"/>
      <c r="J11185" s="9"/>
      <c r="K11185" s="9"/>
    </row>
    <row r="11186" spans="1:11" x14ac:dyDescent="0.25">
      <c r="A11186" s="2"/>
      <c r="B11186" s="2"/>
      <c r="C11186" s="2"/>
      <c r="E11186" s="2"/>
      <c r="G11186" s="2"/>
      <c r="H11186" s="6"/>
      <c r="I11186" s="9"/>
      <c r="J11186" s="9"/>
      <c r="K11186" s="9"/>
    </row>
    <row r="11187" spans="1:11" x14ac:dyDescent="0.25">
      <c r="A11187" s="2"/>
      <c r="B11187" s="2"/>
      <c r="C11187" s="2"/>
      <c r="E11187" s="2"/>
      <c r="G11187" s="2"/>
      <c r="H11187" s="6"/>
      <c r="I11187" s="9"/>
      <c r="J11187" s="9"/>
      <c r="K11187" s="9"/>
    </row>
    <row r="11188" spans="1:11" x14ac:dyDescent="0.25">
      <c r="A11188" s="2"/>
      <c r="B11188" s="2"/>
      <c r="C11188" s="2"/>
      <c r="E11188" s="2"/>
      <c r="G11188" s="2"/>
      <c r="H11188" s="6"/>
      <c r="I11188" s="9"/>
      <c r="J11188" s="9"/>
      <c r="K11188" s="9"/>
    </row>
    <row r="11189" spans="1:11" x14ac:dyDescent="0.25">
      <c r="A11189" s="2"/>
      <c r="B11189" s="2"/>
      <c r="C11189" s="2"/>
      <c r="E11189" s="2"/>
      <c r="G11189" s="2"/>
      <c r="H11189" s="6"/>
      <c r="I11189" s="9"/>
      <c r="J11189" s="9"/>
      <c r="K11189" s="9"/>
    </row>
    <row r="11190" spans="1:11" x14ac:dyDescent="0.25">
      <c r="A11190" s="2"/>
      <c r="B11190" s="2"/>
      <c r="C11190" s="2"/>
      <c r="E11190" s="2"/>
      <c r="G11190" s="2"/>
      <c r="H11190" s="6"/>
      <c r="I11190" s="9"/>
      <c r="J11190" s="9"/>
      <c r="K11190" s="9"/>
    </row>
    <row r="11191" spans="1:11" x14ac:dyDescent="0.25">
      <c r="A11191" s="2"/>
      <c r="B11191" s="2"/>
      <c r="C11191" s="2"/>
      <c r="E11191" s="2"/>
      <c r="G11191" s="2"/>
      <c r="H11191" s="6"/>
      <c r="I11191" s="9"/>
      <c r="J11191" s="9"/>
      <c r="K11191" s="9"/>
    </row>
    <row r="11192" spans="1:11" x14ac:dyDescent="0.25">
      <c r="A11192" s="2"/>
      <c r="B11192" s="2"/>
      <c r="C11192" s="2"/>
      <c r="E11192" s="2"/>
      <c r="G11192" s="2"/>
      <c r="H11192" s="6"/>
      <c r="I11192" s="9"/>
      <c r="J11192" s="9"/>
      <c r="K11192" s="9"/>
    </row>
    <row r="11193" spans="1:11" x14ac:dyDescent="0.25">
      <c r="A11193" s="2"/>
      <c r="B11193" s="2"/>
      <c r="C11193" s="2"/>
      <c r="E11193" s="2"/>
      <c r="G11193" s="2"/>
      <c r="H11193" s="6"/>
      <c r="I11193" s="9"/>
      <c r="J11193" s="9"/>
      <c r="K11193" s="9"/>
    </row>
    <row r="11194" spans="1:11" x14ac:dyDescent="0.25">
      <c r="A11194" s="2"/>
      <c r="B11194" s="2"/>
      <c r="C11194" s="2"/>
      <c r="E11194" s="2"/>
      <c r="G11194" s="2"/>
      <c r="H11194" s="6"/>
      <c r="I11194" s="9"/>
      <c r="J11194" s="9"/>
      <c r="K11194" s="9"/>
    </row>
    <row r="11195" spans="1:11" x14ac:dyDescent="0.25">
      <c r="A11195" s="2"/>
      <c r="B11195" s="2"/>
      <c r="C11195" s="2"/>
      <c r="E11195" s="2"/>
      <c r="G11195" s="2"/>
      <c r="H11195" s="6"/>
      <c r="I11195" s="9"/>
      <c r="J11195" s="9"/>
      <c r="K11195" s="9"/>
    </row>
    <row r="11196" spans="1:11" x14ac:dyDescent="0.25">
      <c r="A11196" s="2"/>
      <c r="B11196" s="2"/>
      <c r="C11196" s="2"/>
      <c r="E11196" s="2"/>
      <c r="G11196" s="2"/>
      <c r="H11196" s="6"/>
      <c r="I11196" s="9"/>
      <c r="J11196" s="9"/>
      <c r="K11196" s="9"/>
    </row>
    <row r="11197" spans="1:11" x14ac:dyDescent="0.25">
      <c r="A11197" s="2"/>
      <c r="B11197" s="2"/>
      <c r="C11197" s="2"/>
      <c r="E11197" s="2"/>
      <c r="G11197" s="2"/>
      <c r="H11197" s="6"/>
      <c r="I11197" s="9"/>
      <c r="J11197" s="9"/>
      <c r="K11197" s="9"/>
    </row>
    <row r="11198" spans="1:11" x14ac:dyDescent="0.25">
      <c r="A11198" s="2"/>
      <c r="B11198" s="2"/>
      <c r="C11198" s="2"/>
      <c r="E11198" s="2"/>
      <c r="G11198" s="2"/>
      <c r="H11198" s="6"/>
      <c r="I11198" s="9"/>
      <c r="J11198" s="9"/>
      <c r="K11198" s="9"/>
    </row>
    <row r="11199" spans="1:11" x14ac:dyDescent="0.25">
      <c r="A11199" s="2"/>
      <c r="B11199" s="2"/>
      <c r="C11199" s="2"/>
      <c r="E11199" s="2"/>
      <c r="G11199" s="2"/>
      <c r="H11199" s="6"/>
      <c r="I11199" s="9"/>
      <c r="J11199" s="9"/>
      <c r="K11199" s="9"/>
    </row>
    <row r="11200" spans="1:11" x14ac:dyDescent="0.25">
      <c r="A11200" s="2"/>
      <c r="B11200" s="2"/>
      <c r="C11200" s="2"/>
      <c r="E11200" s="2"/>
      <c r="G11200" s="2"/>
      <c r="H11200" s="6"/>
      <c r="I11200" s="9"/>
      <c r="J11200" s="9"/>
      <c r="K11200" s="9"/>
    </row>
    <row r="11201" spans="1:11" x14ac:dyDescent="0.25">
      <c r="A11201" s="2"/>
      <c r="B11201" s="2"/>
      <c r="C11201" s="2"/>
      <c r="E11201" s="2"/>
      <c r="G11201" s="2"/>
      <c r="H11201" s="6"/>
      <c r="I11201" s="9"/>
      <c r="J11201" s="9"/>
      <c r="K11201" s="9"/>
    </row>
    <row r="11202" spans="1:11" x14ac:dyDescent="0.25">
      <c r="A11202" s="2"/>
      <c r="B11202" s="2"/>
      <c r="C11202" s="2"/>
      <c r="E11202" s="2"/>
      <c r="G11202" s="2"/>
      <c r="H11202" s="6"/>
      <c r="I11202" s="9"/>
      <c r="J11202" s="9"/>
      <c r="K11202" s="9"/>
    </row>
    <row r="11203" spans="1:11" x14ac:dyDescent="0.25">
      <c r="A11203" s="2"/>
      <c r="B11203" s="2"/>
      <c r="C11203" s="2"/>
      <c r="E11203" s="2"/>
      <c r="G11203" s="2"/>
      <c r="H11203" s="6"/>
      <c r="I11203" s="9"/>
      <c r="J11203" s="9"/>
      <c r="K11203" s="9"/>
    </row>
    <row r="11204" spans="1:11" x14ac:dyDescent="0.25">
      <c r="A11204" s="2"/>
      <c r="B11204" s="2"/>
      <c r="C11204" s="2"/>
      <c r="E11204" s="2"/>
      <c r="G11204" s="2"/>
      <c r="H11204" s="6"/>
      <c r="I11204" s="9"/>
      <c r="J11204" s="9"/>
      <c r="K11204" s="9"/>
    </row>
    <row r="11205" spans="1:11" x14ac:dyDescent="0.25">
      <c r="A11205" s="2"/>
      <c r="B11205" s="2"/>
      <c r="C11205" s="2"/>
      <c r="E11205" s="2"/>
      <c r="G11205" s="2"/>
      <c r="H11205" s="6"/>
      <c r="I11205" s="9"/>
      <c r="J11205" s="9"/>
      <c r="K11205" s="9"/>
    </row>
    <row r="11206" spans="1:11" x14ac:dyDescent="0.25">
      <c r="A11206" s="2"/>
      <c r="B11206" s="2"/>
      <c r="C11206" s="2"/>
      <c r="E11206" s="2"/>
      <c r="G11206" s="2"/>
      <c r="H11206" s="6"/>
      <c r="I11206" s="9"/>
      <c r="J11206" s="9"/>
      <c r="K11206" s="9"/>
    </row>
    <row r="11207" spans="1:11" x14ac:dyDescent="0.25">
      <c r="A11207" s="2"/>
      <c r="B11207" s="2"/>
      <c r="C11207" s="2"/>
      <c r="E11207" s="2"/>
      <c r="G11207" s="2"/>
      <c r="H11207" s="6"/>
      <c r="I11207" s="9"/>
      <c r="J11207" s="9"/>
      <c r="K11207" s="9"/>
    </row>
    <row r="11208" spans="1:11" x14ac:dyDescent="0.25">
      <c r="A11208" s="2"/>
      <c r="B11208" s="2"/>
      <c r="C11208" s="2"/>
      <c r="E11208" s="2"/>
      <c r="G11208" s="2"/>
      <c r="H11208" s="6"/>
      <c r="I11208" s="9"/>
      <c r="J11208" s="9"/>
      <c r="K11208" s="9"/>
    </row>
    <row r="11209" spans="1:11" x14ac:dyDescent="0.25">
      <c r="A11209" s="2"/>
      <c r="B11209" s="2"/>
      <c r="C11209" s="2"/>
      <c r="E11209" s="2"/>
      <c r="G11209" s="2"/>
      <c r="H11209" s="6"/>
      <c r="I11209" s="9"/>
      <c r="J11209" s="9"/>
      <c r="K11209" s="9"/>
    </row>
    <row r="11210" spans="1:11" x14ac:dyDescent="0.25">
      <c r="A11210" s="2"/>
      <c r="B11210" s="2"/>
      <c r="C11210" s="2"/>
      <c r="E11210" s="2"/>
      <c r="G11210" s="2"/>
      <c r="H11210" s="6"/>
      <c r="I11210" s="9"/>
      <c r="J11210" s="9"/>
      <c r="K11210" s="9"/>
    </row>
    <row r="11211" spans="1:11" x14ac:dyDescent="0.25">
      <c r="A11211" s="2"/>
      <c r="B11211" s="2"/>
      <c r="C11211" s="2"/>
      <c r="E11211" s="2"/>
      <c r="G11211" s="2"/>
      <c r="H11211" s="6"/>
      <c r="I11211" s="9"/>
      <c r="J11211" s="9"/>
      <c r="K11211" s="9"/>
    </row>
    <row r="11212" spans="1:11" x14ac:dyDescent="0.25">
      <c r="A11212" s="2"/>
      <c r="B11212" s="2"/>
      <c r="C11212" s="2"/>
      <c r="E11212" s="2"/>
      <c r="G11212" s="2"/>
      <c r="H11212" s="6"/>
      <c r="I11212" s="9"/>
      <c r="J11212" s="9"/>
      <c r="K11212" s="9"/>
    </row>
    <row r="11213" spans="1:11" x14ac:dyDescent="0.25">
      <c r="A11213" s="2"/>
      <c r="B11213" s="2"/>
      <c r="C11213" s="2"/>
      <c r="E11213" s="2"/>
      <c r="G11213" s="2"/>
      <c r="H11213" s="6"/>
      <c r="I11213" s="9"/>
      <c r="J11213" s="9"/>
      <c r="K11213" s="9"/>
    </row>
    <row r="11214" spans="1:11" x14ac:dyDescent="0.25">
      <c r="A11214" s="2"/>
      <c r="B11214" s="2"/>
      <c r="C11214" s="2"/>
      <c r="E11214" s="2"/>
      <c r="G11214" s="2"/>
      <c r="H11214" s="6"/>
      <c r="I11214" s="9"/>
      <c r="J11214" s="9"/>
      <c r="K11214" s="9"/>
    </row>
    <row r="11215" spans="1:11" x14ac:dyDescent="0.25">
      <c r="A11215" s="2"/>
      <c r="B11215" s="2"/>
      <c r="C11215" s="2"/>
      <c r="E11215" s="2"/>
      <c r="G11215" s="2"/>
      <c r="H11215" s="6"/>
      <c r="I11215" s="9"/>
      <c r="J11215" s="9"/>
      <c r="K11215" s="9"/>
    </row>
    <row r="11216" spans="1:11" x14ac:dyDescent="0.25">
      <c r="A11216" s="2"/>
      <c r="B11216" s="2"/>
      <c r="C11216" s="2"/>
      <c r="E11216" s="2"/>
      <c r="G11216" s="2"/>
      <c r="H11216" s="6"/>
      <c r="I11216" s="9"/>
      <c r="J11216" s="9"/>
      <c r="K11216" s="9"/>
    </row>
    <row r="11217" spans="1:11" x14ac:dyDescent="0.25">
      <c r="A11217" s="2"/>
      <c r="B11217" s="2"/>
      <c r="C11217" s="2"/>
      <c r="E11217" s="2"/>
      <c r="G11217" s="2"/>
      <c r="H11217" s="6"/>
      <c r="I11217" s="9"/>
      <c r="J11217" s="9"/>
      <c r="K11217" s="9"/>
    </row>
    <row r="11218" spans="1:11" x14ac:dyDescent="0.25">
      <c r="A11218" s="2"/>
      <c r="B11218" s="2"/>
      <c r="C11218" s="2"/>
      <c r="E11218" s="2"/>
      <c r="G11218" s="2"/>
      <c r="H11218" s="6"/>
      <c r="I11218" s="9"/>
      <c r="J11218" s="9"/>
      <c r="K11218" s="9"/>
    </row>
    <row r="11219" spans="1:11" x14ac:dyDescent="0.25">
      <c r="A11219" s="2"/>
      <c r="B11219" s="2"/>
      <c r="C11219" s="2"/>
      <c r="E11219" s="2"/>
      <c r="G11219" s="2"/>
      <c r="H11219" s="6"/>
      <c r="I11219" s="9"/>
      <c r="J11219" s="9"/>
      <c r="K11219" s="9"/>
    </row>
    <row r="11220" spans="1:11" x14ac:dyDescent="0.25">
      <c r="A11220" s="2"/>
      <c r="B11220" s="2"/>
      <c r="C11220" s="2"/>
      <c r="E11220" s="2"/>
      <c r="G11220" s="2"/>
      <c r="H11220" s="6"/>
      <c r="I11220" s="9"/>
      <c r="J11220" s="9"/>
      <c r="K11220" s="9"/>
    </row>
    <row r="11221" spans="1:11" x14ac:dyDescent="0.25">
      <c r="A11221" s="2"/>
      <c r="B11221" s="2"/>
      <c r="C11221" s="2"/>
      <c r="E11221" s="2"/>
      <c r="G11221" s="2"/>
      <c r="H11221" s="6"/>
      <c r="I11221" s="9"/>
      <c r="J11221" s="9"/>
      <c r="K11221" s="9"/>
    </row>
    <row r="11222" spans="1:11" x14ac:dyDescent="0.25">
      <c r="A11222" s="2"/>
      <c r="B11222" s="2"/>
      <c r="C11222" s="2"/>
      <c r="E11222" s="2"/>
      <c r="G11222" s="2"/>
      <c r="H11222" s="6"/>
      <c r="I11222" s="9"/>
      <c r="J11222" s="9"/>
      <c r="K11222" s="9"/>
    </row>
    <row r="11223" spans="1:11" x14ac:dyDescent="0.25">
      <c r="A11223" s="2"/>
      <c r="B11223" s="2"/>
      <c r="C11223" s="2"/>
      <c r="E11223" s="2"/>
      <c r="G11223" s="2"/>
      <c r="H11223" s="6"/>
      <c r="I11223" s="9"/>
      <c r="J11223" s="9"/>
      <c r="K11223" s="9"/>
    </row>
    <row r="11224" spans="1:11" x14ac:dyDescent="0.25">
      <c r="A11224" s="2"/>
      <c r="B11224" s="2"/>
      <c r="C11224" s="2"/>
      <c r="E11224" s="2"/>
      <c r="G11224" s="2"/>
      <c r="H11224" s="6"/>
      <c r="I11224" s="9"/>
      <c r="J11224" s="9"/>
      <c r="K11224" s="9"/>
    </row>
    <row r="11225" spans="1:11" x14ac:dyDescent="0.25">
      <c r="A11225" s="2"/>
      <c r="B11225" s="2"/>
      <c r="C11225" s="2"/>
      <c r="E11225" s="2"/>
      <c r="G11225" s="2"/>
      <c r="H11225" s="6"/>
      <c r="I11225" s="9"/>
      <c r="J11225" s="9"/>
      <c r="K11225" s="9"/>
    </row>
    <row r="11226" spans="1:11" x14ac:dyDescent="0.25">
      <c r="A11226" s="2"/>
      <c r="B11226" s="2"/>
      <c r="C11226" s="2"/>
      <c r="E11226" s="2"/>
      <c r="G11226" s="2"/>
      <c r="H11226" s="6"/>
      <c r="I11226" s="9"/>
      <c r="J11226" s="9"/>
      <c r="K11226" s="9"/>
    </row>
    <row r="11227" spans="1:11" x14ac:dyDescent="0.25">
      <c r="A11227" s="2"/>
      <c r="B11227" s="2"/>
      <c r="C11227" s="2"/>
      <c r="E11227" s="2"/>
      <c r="G11227" s="2"/>
      <c r="H11227" s="6"/>
      <c r="I11227" s="9"/>
      <c r="J11227" s="9"/>
      <c r="K11227" s="9"/>
    </row>
    <row r="11228" spans="1:11" x14ac:dyDescent="0.25">
      <c r="A11228" s="2"/>
      <c r="B11228" s="2"/>
      <c r="C11228" s="2"/>
      <c r="E11228" s="2"/>
      <c r="G11228" s="2"/>
      <c r="H11228" s="6"/>
      <c r="I11228" s="9"/>
      <c r="J11228" s="9"/>
      <c r="K11228" s="9"/>
    </row>
    <row r="11229" spans="1:11" x14ac:dyDescent="0.25">
      <c r="A11229" s="2"/>
      <c r="B11229" s="2"/>
      <c r="C11229" s="2"/>
      <c r="E11229" s="2"/>
      <c r="G11229" s="2"/>
      <c r="H11229" s="6"/>
      <c r="I11229" s="9"/>
      <c r="J11229" s="9"/>
      <c r="K11229" s="9"/>
    </row>
    <row r="11230" spans="1:11" x14ac:dyDescent="0.25">
      <c r="A11230" s="2"/>
      <c r="B11230" s="2"/>
      <c r="C11230" s="2"/>
      <c r="E11230" s="2"/>
      <c r="G11230" s="2"/>
      <c r="H11230" s="6"/>
      <c r="I11230" s="9"/>
      <c r="J11230" s="9"/>
      <c r="K11230" s="9"/>
    </row>
    <row r="11231" spans="1:11" x14ac:dyDescent="0.25">
      <c r="A11231" s="2"/>
      <c r="B11231" s="2"/>
      <c r="C11231" s="2"/>
      <c r="E11231" s="2"/>
      <c r="G11231" s="2"/>
      <c r="H11231" s="6"/>
      <c r="I11231" s="9"/>
      <c r="J11231" s="9"/>
      <c r="K11231" s="9"/>
    </row>
    <row r="11232" spans="1:11" x14ac:dyDescent="0.25">
      <c r="A11232" s="2"/>
      <c r="B11232" s="2"/>
      <c r="C11232" s="2"/>
      <c r="E11232" s="2"/>
      <c r="G11232" s="2"/>
      <c r="H11232" s="6"/>
      <c r="I11232" s="9"/>
      <c r="J11232" s="9"/>
      <c r="K11232" s="9"/>
    </row>
    <row r="11233" spans="1:11" x14ac:dyDescent="0.25">
      <c r="A11233" s="2"/>
      <c r="B11233" s="2"/>
      <c r="C11233" s="2"/>
      <c r="E11233" s="2"/>
      <c r="G11233" s="2"/>
      <c r="H11233" s="6"/>
      <c r="I11233" s="9"/>
      <c r="J11233" s="9"/>
      <c r="K11233" s="9"/>
    </row>
    <row r="11234" spans="1:11" x14ac:dyDescent="0.25">
      <c r="A11234" s="2"/>
      <c r="B11234" s="2"/>
      <c r="C11234" s="2"/>
      <c r="E11234" s="2"/>
      <c r="G11234" s="2"/>
      <c r="H11234" s="6"/>
      <c r="I11234" s="9"/>
      <c r="J11234" s="9"/>
      <c r="K11234" s="9"/>
    </row>
    <row r="11235" spans="1:11" x14ac:dyDescent="0.25">
      <c r="A11235" s="2"/>
      <c r="B11235" s="2"/>
      <c r="C11235" s="2"/>
      <c r="E11235" s="2"/>
      <c r="G11235" s="2"/>
      <c r="H11235" s="6"/>
      <c r="I11235" s="9"/>
      <c r="J11235" s="9"/>
      <c r="K11235" s="9"/>
    </row>
    <row r="11236" spans="1:11" x14ac:dyDescent="0.25">
      <c r="A11236" s="2"/>
      <c r="B11236" s="2"/>
      <c r="C11236" s="2"/>
      <c r="E11236" s="2"/>
      <c r="G11236" s="2"/>
      <c r="H11236" s="6"/>
      <c r="I11236" s="9"/>
      <c r="J11236" s="9"/>
      <c r="K11236" s="9"/>
    </row>
    <row r="11237" spans="1:11" x14ac:dyDescent="0.25">
      <c r="A11237" s="2"/>
      <c r="B11237" s="2"/>
      <c r="C11237" s="2"/>
      <c r="E11237" s="2"/>
      <c r="G11237" s="2"/>
      <c r="H11237" s="6"/>
      <c r="I11237" s="9"/>
      <c r="J11237" s="9"/>
      <c r="K11237" s="9"/>
    </row>
    <row r="11238" spans="1:11" x14ac:dyDescent="0.25">
      <c r="A11238" s="2"/>
      <c r="B11238" s="2"/>
      <c r="C11238" s="2"/>
      <c r="E11238" s="2"/>
      <c r="G11238" s="2"/>
      <c r="H11238" s="6"/>
      <c r="I11238" s="9"/>
      <c r="J11238" s="9"/>
      <c r="K11238" s="9"/>
    </row>
    <row r="11239" spans="1:11" x14ac:dyDescent="0.25">
      <c r="A11239" s="2"/>
      <c r="B11239" s="2"/>
      <c r="C11239" s="2"/>
      <c r="E11239" s="2"/>
      <c r="G11239" s="2"/>
      <c r="H11239" s="6"/>
      <c r="I11239" s="9"/>
      <c r="J11239" s="9"/>
      <c r="K11239" s="9"/>
    </row>
    <row r="11240" spans="1:11" x14ac:dyDescent="0.25">
      <c r="A11240" s="2"/>
      <c r="B11240" s="2"/>
      <c r="C11240" s="2"/>
      <c r="E11240" s="2"/>
      <c r="G11240" s="2"/>
      <c r="H11240" s="6"/>
      <c r="I11240" s="9"/>
      <c r="J11240" s="9"/>
      <c r="K11240" s="9"/>
    </row>
    <row r="11241" spans="1:11" x14ac:dyDescent="0.25">
      <c r="A11241" s="2"/>
      <c r="B11241" s="2"/>
      <c r="C11241" s="2"/>
      <c r="E11241" s="2"/>
      <c r="G11241" s="2"/>
      <c r="H11241" s="6"/>
      <c r="I11241" s="9"/>
      <c r="J11241" s="9"/>
      <c r="K11241" s="9"/>
    </row>
    <row r="11242" spans="1:11" x14ac:dyDescent="0.25">
      <c r="A11242" s="2"/>
      <c r="B11242" s="2"/>
      <c r="C11242" s="2"/>
      <c r="E11242" s="2"/>
      <c r="G11242" s="2"/>
      <c r="H11242" s="6"/>
      <c r="I11242" s="9"/>
      <c r="J11242" s="9"/>
      <c r="K11242" s="9"/>
    </row>
    <row r="11243" spans="1:11" x14ac:dyDescent="0.25">
      <c r="A11243" s="2"/>
      <c r="B11243" s="2"/>
      <c r="C11243" s="2"/>
      <c r="E11243" s="2"/>
      <c r="G11243" s="2"/>
      <c r="H11243" s="6"/>
      <c r="I11243" s="9"/>
      <c r="J11243" s="9"/>
      <c r="K11243" s="9"/>
    </row>
    <row r="11244" spans="1:11" x14ac:dyDescent="0.25">
      <c r="A11244" s="2"/>
      <c r="B11244" s="2"/>
      <c r="C11244" s="2"/>
      <c r="E11244" s="2"/>
      <c r="G11244" s="2"/>
      <c r="H11244" s="6"/>
      <c r="I11244" s="9"/>
      <c r="J11244" s="9"/>
      <c r="K11244" s="9"/>
    </row>
    <row r="11245" spans="1:11" x14ac:dyDescent="0.25">
      <c r="A11245" s="2"/>
      <c r="B11245" s="2"/>
      <c r="C11245" s="2"/>
      <c r="E11245" s="2"/>
      <c r="G11245" s="2"/>
      <c r="H11245" s="6"/>
      <c r="I11245" s="9"/>
      <c r="J11245" s="9"/>
      <c r="K11245" s="9"/>
    </row>
    <row r="11246" spans="1:11" x14ac:dyDescent="0.25">
      <c r="A11246" s="2"/>
      <c r="B11246" s="2"/>
      <c r="C11246" s="2"/>
      <c r="E11246" s="2"/>
      <c r="G11246" s="2"/>
      <c r="H11246" s="6"/>
      <c r="I11246" s="9"/>
      <c r="J11246" s="9"/>
      <c r="K11246" s="9"/>
    </row>
    <row r="11247" spans="1:11" x14ac:dyDescent="0.25">
      <c r="A11247" s="2"/>
      <c r="B11247" s="2"/>
      <c r="C11247" s="2"/>
      <c r="E11247" s="2"/>
      <c r="G11247" s="2"/>
      <c r="H11247" s="6"/>
      <c r="I11247" s="9"/>
      <c r="J11247" s="9"/>
      <c r="K11247" s="9"/>
    </row>
    <row r="11248" spans="1:11" x14ac:dyDescent="0.25">
      <c r="A11248" s="2"/>
      <c r="B11248" s="2"/>
      <c r="C11248" s="2"/>
      <c r="E11248" s="2"/>
      <c r="G11248" s="2"/>
      <c r="H11248" s="6"/>
      <c r="I11248" s="9"/>
      <c r="J11248" s="9"/>
      <c r="K11248" s="9"/>
    </row>
    <row r="11249" spans="1:11" x14ac:dyDescent="0.25">
      <c r="A11249" s="2"/>
      <c r="B11249" s="2"/>
      <c r="C11249" s="2"/>
      <c r="E11249" s="2"/>
      <c r="G11249" s="2"/>
      <c r="H11249" s="6"/>
      <c r="I11249" s="9"/>
      <c r="J11249" s="9"/>
      <c r="K11249" s="9"/>
    </row>
    <row r="11250" spans="1:11" x14ac:dyDescent="0.25">
      <c r="A11250" s="2"/>
      <c r="B11250" s="2"/>
      <c r="C11250" s="2"/>
      <c r="E11250" s="2"/>
      <c r="G11250" s="2"/>
      <c r="H11250" s="6"/>
      <c r="I11250" s="9"/>
      <c r="J11250" s="9"/>
      <c r="K11250" s="9"/>
    </row>
    <row r="11251" spans="1:11" x14ac:dyDescent="0.25">
      <c r="A11251" s="2"/>
      <c r="B11251" s="2"/>
      <c r="C11251" s="2"/>
      <c r="E11251" s="2"/>
      <c r="G11251" s="2"/>
      <c r="H11251" s="6"/>
      <c r="I11251" s="9"/>
      <c r="J11251" s="9"/>
      <c r="K11251" s="9"/>
    </row>
    <row r="11252" spans="1:11" x14ac:dyDescent="0.25">
      <c r="A11252" s="2"/>
      <c r="B11252" s="2"/>
      <c r="C11252" s="2"/>
      <c r="E11252" s="2"/>
      <c r="G11252" s="2"/>
      <c r="H11252" s="6"/>
      <c r="I11252" s="9"/>
      <c r="J11252" s="9"/>
      <c r="K11252" s="9"/>
    </row>
    <row r="11253" spans="1:11" x14ac:dyDescent="0.25">
      <c r="A11253" s="2"/>
      <c r="B11253" s="2"/>
      <c r="C11253" s="2"/>
      <c r="E11253" s="2"/>
      <c r="G11253" s="2"/>
      <c r="H11253" s="6"/>
      <c r="I11253" s="9"/>
      <c r="J11253" s="9"/>
      <c r="K11253" s="9"/>
    </row>
    <row r="11254" spans="1:11" x14ac:dyDescent="0.25">
      <c r="A11254" s="2"/>
      <c r="B11254" s="2"/>
      <c r="C11254" s="2"/>
      <c r="E11254" s="2"/>
      <c r="G11254" s="2"/>
      <c r="H11254" s="6"/>
      <c r="I11254" s="9"/>
      <c r="J11254" s="9"/>
      <c r="K11254" s="9"/>
    </row>
    <row r="11255" spans="1:11" x14ac:dyDescent="0.25">
      <c r="A11255" s="2"/>
      <c r="B11255" s="2"/>
      <c r="C11255" s="2"/>
      <c r="E11255" s="2"/>
      <c r="G11255" s="2"/>
      <c r="H11255" s="6"/>
      <c r="I11255" s="9"/>
      <c r="J11255" s="9"/>
      <c r="K11255" s="9"/>
    </row>
    <row r="11256" spans="1:11" x14ac:dyDescent="0.25">
      <c r="A11256" s="2"/>
      <c r="B11256" s="2"/>
      <c r="C11256" s="2"/>
      <c r="E11256" s="2"/>
      <c r="G11256" s="2"/>
      <c r="H11256" s="6"/>
      <c r="I11256" s="9"/>
      <c r="J11256" s="9"/>
      <c r="K11256" s="9"/>
    </row>
    <row r="11257" spans="1:11" x14ac:dyDescent="0.25">
      <c r="A11257" s="2"/>
      <c r="B11257" s="2"/>
      <c r="C11257" s="2"/>
      <c r="E11257" s="2"/>
      <c r="G11257" s="2"/>
      <c r="H11257" s="6"/>
      <c r="I11257" s="9"/>
      <c r="J11257" s="9"/>
      <c r="K11257" s="9"/>
    </row>
    <row r="11258" spans="1:11" x14ac:dyDescent="0.25">
      <c r="A11258" s="2"/>
      <c r="B11258" s="2"/>
      <c r="C11258" s="2"/>
      <c r="E11258" s="2"/>
      <c r="G11258" s="2"/>
      <c r="H11258" s="6"/>
      <c r="I11258" s="9"/>
      <c r="J11258" s="9"/>
      <c r="K11258" s="9"/>
    </row>
    <row r="11259" spans="1:11" x14ac:dyDescent="0.25">
      <c r="A11259" s="2"/>
      <c r="B11259" s="2"/>
      <c r="C11259" s="2"/>
      <c r="E11259" s="2"/>
      <c r="G11259" s="2"/>
      <c r="H11259" s="6"/>
      <c r="I11259" s="9"/>
      <c r="J11259" s="9"/>
      <c r="K11259" s="9"/>
    </row>
    <row r="11260" spans="1:11" x14ac:dyDescent="0.25">
      <c r="A11260" s="2"/>
      <c r="B11260" s="2"/>
      <c r="C11260" s="2"/>
      <c r="E11260" s="2"/>
      <c r="G11260" s="2"/>
      <c r="H11260" s="6"/>
      <c r="I11260" s="9"/>
      <c r="J11260" s="9"/>
      <c r="K11260" s="9"/>
    </row>
    <row r="11261" spans="1:11" x14ac:dyDescent="0.25">
      <c r="A11261" s="2"/>
      <c r="B11261" s="2"/>
      <c r="C11261" s="2"/>
      <c r="E11261" s="2"/>
      <c r="G11261" s="2"/>
      <c r="H11261" s="6"/>
      <c r="I11261" s="9"/>
      <c r="J11261" s="9"/>
      <c r="K11261" s="9"/>
    </row>
    <row r="11262" spans="1:11" x14ac:dyDescent="0.25">
      <c r="A11262" s="2"/>
      <c r="B11262" s="2"/>
      <c r="C11262" s="2"/>
      <c r="E11262" s="2"/>
      <c r="G11262" s="2"/>
      <c r="H11262" s="6"/>
      <c r="I11262" s="9"/>
      <c r="J11262" s="9"/>
      <c r="K11262" s="9"/>
    </row>
    <row r="11263" spans="1:11" x14ac:dyDescent="0.25">
      <c r="A11263" s="2"/>
      <c r="B11263" s="2"/>
      <c r="C11263" s="2"/>
      <c r="E11263" s="2"/>
      <c r="G11263" s="2"/>
      <c r="H11263" s="6"/>
      <c r="I11263" s="9"/>
      <c r="J11263" s="9"/>
      <c r="K11263" s="9"/>
    </row>
    <row r="11264" spans="1:11" x14ac:dyDescent="0.25">
      <c r="A11264" s="2"/>
      <c r="B11264" s="2"/>
      <c r="C11264" s="2"/>
      <c r="E11264" s="2"/>
      <c r="G11264" s="2"/>
      <c r="H11264" s="6"/>
      <c r="I11264" s="9"/>
      <c r="J11264" s="9"/>
      <c r="K11264" s="9"/>
    </row>
    <row r="11265" spans="1:11" x14ac:dyDescent="0.25">
      <c r="A11265" s="2"/>
      <c r="B11265" s="2"/>
      <c r="C11265" s="2"/>
      <c r="E11265" s="2"/>
      <c r="G11265" s="2"/>
      <c r="H11265" s="6"/>
      <c r="I11265" s="9"/>
      <c r="J11265" s="9"/>
      <c r="K11265" s="9"/>
    </row>
    <row r="11266" spans="1:11" x14ac:dyDescent="0.25">
      <c r="A11266" s="2"/>
      <c r="B11266" s="2"/>
      <c r="C11266" s="2"/>
      <c r="E11266" s="2"/>
      <c r="G11266" s="2"/>
      <c r="H11266" s="6"/>
      <c r="I11266" s="9"/>
      <c r="J11266" s="9"/>
      <c r="K11266" s="9"/>
    </row>
    <row r="11267" spans="1:11" x14ac:dyDescent="0.25">
      <c r="A11267" s="2"/>
      <c r="B11267" s="2"/>
      <c r="C11267" s="2"/>
      <c r="E11267" s="2"/>
      <c r="G11267" s="2"/>
      <c r="H11267" s="6"/>
      <c r="I11267" s="9"/>
      <c r="J11267" s="9"/>
      <c r="K11267" s="9"/>
    </row>
    <row r="11268" spans="1:11" x14ac:dyDescent="0.25">
      <c r="A11268" s="2"/>
      <c r="B11268" s="2"/>
      <c r="C11268" s="2"/>
      <c r="E11268" s="2"/>
      <c r="G11268" s="2"/>
      <c r="H11268" s="6"/>
      <c r="I11268" s="9"/>
      <c r="J11268" s="9"/>
      <c r="K11268" s="9"/>
    </row>
    <row r="11269" spans="1:11" x14ac:dyDescent="0.25">
      <c r="A11269" s="2"/>
      <c r="B11269" s="2"/>
      <c r="C11269" s="2"/>
      <c r="E11269" s="2"/>
      <c r="G11269" s="2"/>
      <c r="H11269" s="6"/>
      <c r="I11269" s="9"/>
      <c r="J11269" s="9"/>
      <c r="K11269" s="9"/>
    </row>
    <row r="11270" spans="1:11" x14ac:dyDescent="0.25">
      <c r="A11270" s="2"/>
      <c r="B11270" s="2"/>
      <c r="C11270" s="2"/>
      <c r="E11270" s="2"/>
      <c r="G11270" s="2"/>
      <c r="H11270" s="6"/>
      <c r="I11270" s="9"/>
      <c r="J11270" s="9"/>
      <c r="K11270" s="9"/>
    </row>
    <row r="11271" spans="1:11" x14ac:dyDescent="0.25">
      <c r="A11271" s="2"/>
      <c r="B11271" s="2"/>
      <c r="C11271" s="2"/>
      <c r="E11271" s="2"/>
      <c r="G11271" s="2"/>
      <c r="H11271" s="6"/>
      <c r="I11271" s="9"/>
      <c r="J11271" s="9"/>
      <c r="K11271" s="9"/>
    </row>
    <row r="11272" spans="1:11" x14ac:dyDescent="0.25">
      <c r="A11272" s="2"/>
      <c r="B11272" s="2"/>
      <c r="C11272" s="2"/>
      <c r="E11272" s="2"/>
      <c r="G11272" s="2"/>
      <c r="H11272" s="6"/>
      <c r="I11272" s="9"/>
      <c r="J11272" s="9"/>
      <c r="K11272" s="9"/>
    </row>
    <row r="11273" spans="1:11" x14ac:dyDescent="0.25">
      <c r="A11273" s="2"/>
      <c r="B11273" s="2"/>
      <c r="C11273" s="2"/>
      <c r="E11273" s="2"/>
      <c r="G11273" s="2"/>
      <c r="H11273" s="6"/>
      <c r="I11273" s="9"/>
      <c r="J11273" s="9"/>
      <c r="K11273" s="9"/>
    </row>
    <row r="11274" spans="1:11" x14ac:dyDescent="0.25">
      <c r="A11274" s="2"/>
      <c r="B11274" s="2"/>
      <c r="C11274" s="2"/>
      <c r="E11274" s="2"/>
      <c r="G11274" s="2"/>
      <c r="H11274" s="6"/>
      <c r="I11274" s="9"/>
      <c r="J11274" s="9"/>
      <c r="K11274" s="9"/>
    </row>
    <row r="11275" spans="1:11" x14ac:dyDescent="0.25">
      <c r="A11275" s="2"/>
      <c r="B11275" s="2"/>
      <c r="C11275" s="2"/>
      <c r="E11275" s="2"/>
      <c r="G11275" s="2"/>
      <c r="H11275" s="6"/>
      <c r="I11275" s="9"/>
      <c r="J11275" s="9"/>
      <c r="K11275" s="9"/>
    </row>
    <row r="11276" spans="1:11" x14ac:dyDescent="0.25">
      <c r="A11276" s="2"/>
      <c r="B11276" s="2"/>
      <c r="C11276" s="2"/>
      <c r="E11276" s="2"/>
      <c r="G11276" s="2"/>
      <c r="H11276" s="6"/>
      <c r="I11276" s="9"/>
      <c r="J11276" s="9"/>
      <c r="K11276" s="9"/>
    </row>
    <row r="11277" spans="1:11" x14ac:dyDescent="0.25">
      <c r="A11277" s="2"/>
      <c r="B11277" s="2"/>
      <c r="C11277" s="2"/>
      <c r="E11277" s="2"/>
      <c r="G11277" s="2"/>
      <c r="H11277" s="6"/>
      <c r="I11277" s="9"/>
      <c r="J11277" s="9"/>
      <c r="K11277" s="9"/>
    </row>
    <row r="11278" spans="1:11" x14ac:dyDescent="0.25">
      <c r="A11278" s="2"/>
      <c r="B11278" s="2"/>
      <c r="C11278" s="2"/>
      <c r="E11278" s="2"/>
      <c r="G11278" s="2"/>
      <c r="H11278" s="6"/>
      <c r="I11278" s="9"/>
      <c r="J11278" s="9"/>
      <c r="K11278" s="9"/>
    </row>
    <row r="11279" spans="1:11" x14ac:dyDescent="0.25">
      <c r="A11279" s="2"/>
      <c r="B11279" s="2"/>
      <c r="C11279" s="2"/>
      <c r="E11279" s="2"/>
      <c r="G11279" s="2"/>
      <c r="H11279" s="6"/>
      <c r="I11279" s="9"/>
      <c r="J11279" s="9"/>
      <c r="K11279" s="9"/>
    </row>
    <row r="11280" spans="1:11" x14ac:dyDescent="0.25">
      <c r="A11280" s="2"/>
      <c r="B11280" s="2"/>
      <c r="C11280" s="2"/>
      <c r="E11280" s="2"/>
      <c r="G11280" s="2"/>
      <c r="H11280" s="6"/>
      <c r="I11280" s="9"/>
      <c r="J11280" s="9"/>
      <c r="K11280" s="9"/>
    </row>
    <row r="11281" spans="1:11" x14ac:dyDescent="0.25">
      <c r="A11281" s="2"/>
      <c r="B11281" s="2"/>
      <c r="C11281" s="2"/>
      <c r="E11281" s="2"/>
      <c r="G11281" s="2"/>
      <c r="H11281" s="6"/>
      <c r="I11281" s="9"/>
      <c r="J11281" s="9"/>
      <c r="K11281" s="9"/>
    </row>
    <row r="11282" spans="1:11" x14ac:dyDescent="0.25">
      <c r="A11282" s="2"/>
      <c r="B11282" s="2"/>
      <c r="C11282" s="2"/>
      <c r="E11282" s="2"/>
      <c r="G11282" s="2"/>
      <c r="H11282" s="6"/>
      <c r="I11282" s="9"/>
      <c r="J11282" s="9"/>
      <c r="K11282" s="9"/>
    </row>
    <row r="11283" spans="1:11" x14ac:dyDescent="0.25">
      <c r="A11283" s="2"/>
      <c r="B11283" s="2"/>
      <c r="C11283" s="2"/>
      <c r="E11283" s="2"/>
      <c r="G11283" s="2"/>
      <c r="H11283" s="6"/>
      <c r="I11283" s="9"/>
      <c r="J11283" s="9"/>
      <c r="K11283" s="9"/>
    </row>
    <row r="11284" spans="1:11" x14ac:dyDescent="0.25">
      <c r="A11284" s="2"/>
      <c r="B11284" s="2"/>
      <c r="C11284" s="2"/>
      <c r="E11284" s="2"/>
      <c r="G11284" s="2"/>
      <c r="H11284" s="6"/>
      <c r="I11284" s="9"/>
      <c r="J11284" s="9"/>
      <c r="K11284" s="9"/>
    </row>
    <row r="11285" spans="1:11" x14ac:dyDescent="0.25">
      <c r="A11285" s="2"/>
      <c r="B11285" s="2"/>
      <c r="C11285" s="2"/>
      <c r="E11285" s="2"/>
      <c r="G11285" s="2"/>
      <c r="H11285" s="6"/>
      <c r="I11285" s="9"/>
      <c r="J11285" s="9"/>
      <c r="K11285" s="9"/>
    </row>
    <row r="11286" spans="1:11" x14ac:dyDescent="0.25">
      <c r="A11286" s="2"/>
      <c r="B11286" s="2"/>
      <c r="C11286" s="2"/>
      <c r="E11286" s="2"/>
      <c r="G11286" s="2"/>
      <c r="H11286" s="6"/>
      <c r="I11286" s="9"/>
      <c r="J11286" s="9"/>
      <c r="K11286" s="9"/>
    </row>
    <row r="11287" spans="1:11" x14ac:dyDescent="0.25">
      <c r="A11287" s="2"/>
      <c r="B11287" s="2"/>
      <c r="C11287" s="2"/>
      <c r="E11287" s="2"/>
      <c r="G11287" s="2"/>
      <c r="H11287" s="6"/>
      <c r="I11287" s="9"/>
      <c r="J11287" s="9"/>
      <c r="K11287" s="9"/>
    </row>
    <row r="11288" spans="1:11" x14ac:dyDescent="0.25">
      <c r="A11288" s="2"/>
      <c r="B11288" s="2"/>
      <c r="C11288" s="2"/>
      <c r="E11288" s="2"/>
      <c r="G11288" s="2"/>
      <c r="H11288" s="6"/>
      <c r="I11288" s="9"/>
      <c r="J11288" s="9"/>
      <c r="K11288" s="9"/>
    </row>
    <row r="11289" spans="1:11" x14ac:dyDescent="0.25">
      <c r="A11289" s="2"/>
      <c r="B11289" s="2"/>
      <c r="C11289" s="2"/>
      <c r="E11289" s="2"/>
      <c r="G11289" s="2"/>
      <c r="H11289" s="6"/>
      <c r="I11289" s="9"/>
      <c r="J11289" s="9"/>
      <c r="K11289" s="9"/>
    </row>
    <row r="11290" spans="1:11" x14ac:dyDescent="0.25">
      <c r="A11290" s="2"/>
      <c r="B11290" s="2"/>
      <c r="C11290" s="2"/>
      <c r="E11290" s="2"/>
      <c r="G11290" s="2"/>
      <c r="H11290" s="6"/>
      <c r="I11290" s="9"/>
      <c r="J11290" s="9"/>
      <c r="K11290" s="9"/>
    </row>
    <row r="11291" spans="1:11" x14ac:dyDescent="0.25">
      <c r="A11291" s="2"/>
      <c r="B11291" s="2"/>
      <c r="C11291" s="2"/>
      <c r="E11291" s="2"/>
      <c r="G11291" s="2"/>
      <c r="H11291" s="6"/>
      <c r="I11291" s="9"/>
      <c r="J11291" s="9"/>
      <c r="K11291" s="9"/>
    </row>
    <row r="11292" spans="1:11" x14ac:dyDescent="0.25">
      <c r="A11292" s="2"/>
      <c r="B11292" s="2"/>
      <c r="C11292" s="2"/>
      <c r="E11292" s="2"/>
      <c r="G11292" s="2"/>
      <c r="H11292" s="6"/>
      <c r="I11292" s="9"/>
      <c r="J11292" s="9"/>
      <c r="K11292" s="9"/>
    </row>
    <row r="11293" spans="1:11" x14ac:dyDescent="0.25">
      <c r="A11293" s="2"/>
      <c r="B11293" s="2"/>
      <c r="C11293" s="2"/>
      <c r="E11293" s="2"/>
      <c r="G11293" s="2"/>
      <c r="H11293" s="6"/>
      <c r="I11293" s="9"/>
      <c r="J11293" s="9"/>
      <c r="K11293" s="9"/>
    </row>
    <row r="11294" spans="1:11" x14ac:dyDescent="0.25">
      <c r="A11294" s="2"/>
      <c r="B11294" s="2"/>
      <c r="C11294" s="2"/>
      <c r="E11294" s="2"/>
      <c r="G11294" s="2"/>
      <c r="H11294" s="6"/>
      <c r="I11294" s="9"/>
      <c r="J11294" s="9"/>
      <c r="K11294" s="9"/>
    </row>
    <row r="11295" spans="1:11" x14ac:dyDescent="0.25">
      <c r="A11295" s="2"/>
      <c r="B11295" s="2"/>
      <c r="C11295" s="2"/>
      <c r="E11295" s="2"/>
      <c r="G11295" s="2"/>
      <c r="H11295" s="6"/>
      <c r="I11295" s="9"/>
      <c r="J11295" s="9"/>
      <c r="K11295" s="9"/>
    </row>
    <row r="11296" spans="1:11" x14ac:dyDescent="0.25">
      <c r="A11296" s="2"/>
      <c r="B11296" s="2"/>
      <c r="C11296" s="2"/>
      <c r="E11296" s="2"/>
      <c r="G11296" s="2"/>
      <c r="H11296" s="6"/>
      <c r="I11296" s="9"/>
      <c r="J11296" s="9"/>
      <c r="K11296" s="9"/>
    </row>
    <row r="11297" spans="1:11" x14ac:dyDescent="0.25">
      <c r="A11297" s="2"/>
      <c r="B11297" s="2"/>
      <c r="C11297" s="2"/>
      <c r="E11297" s="2"/>
      <c r="G11297" s="2"/>
      <c r="H11297" s="6"/>
      <c r="I11297" s="9"/>
      <c r="J11297" s="9"/>
      <c r="K11297" s="9"/>
    </row>
    <row r="11298" spans="1:11" x14ac:dyDescent="0.25">
      <c r="A11298" s="2"/>
      <c r="B11298" s="2"/>
      <c r="C11298" s="2"/>
      <c r="E11298" s="2"/>
      <c r="G11298" s="2"/>
      <c r="H11298" s="6"/>
      <c r="I11298" s="9"/>
      <c r="J11298" s="9"/>
      <c r="K11298" s="9"/>
    </row>
    <row r="11299" spans="1:11" x14ac:dyDescent="0.25">
      <c r="A11299" s="2"/>
      <c r="B11299" s="2"/>
      <c r="C11299" s="2"/>
      <c r="E11299" s="2"/>
      <c r="G11299" s="2"/>
      <c r="H11299" s="6"/>
      <c r="I11299" s="9"/>
      <c r="J11299" s="9"/>
      <c r="K11299" s="9"/>
    </row>
    <row r="11300" spans="1:11" x14ac:dyDescent="0.25">
      <c r="A11300" s="2"/>
      <c r="B11300" s="2"/>
      <c r="C11300" s="2"/>
      <c r="E11300" s="2"/>
      <c r="G11300" s="2"/>
      <c r="H11300" s="6"/>
      <c r="I11300" s="9"/>
      <c r="J11300" s="9"/>
      <c r="K11300" s="9"/>
    </row>
    <row r="11301" spans="1:11" x14ac:dyDescent="0.25">
      <c r="A11301" s="2"/>
      <c r="B11301" s="2"/>
      <c r="C11301" s="2"/>
      <c r="E11301" s="2"/>
      <c r="G11301" s="2"/>
      <c r="H11301" s="6"/>
      <c r="I11301" s="9"/>
      <c r="J11301" s="9"/>
      <c r="K11301" s="9"/>
    </row>
    <row r="11302" spans="1:11" x14ac:dyDescent="0.25">
      <c r="A11302" s="2"/>
      <c r="B11302" s="2"/>
      <c r="C11302" s="2"/>
      <c r="E11302" s="2"/>
      <c r="G11302" s="2"/>
      <c r="H11302" s="6"/>
      <c r="I11302" s="9"/>
      <c r="J11302" s="9"/>
      <c r="K11302" s="9"/>
    </row>
    <row r="11303" spans="1:11" x14ac:dyDescent="0.25">
      <c r="A11303" s="2"/>
      <c r="B11303" s="2"/>
      <c r="C11303" s="2"/>
      <c r="E11303" s="2"/>
      <c r="G11303" s="2"/>
      <c r="H11303" s="6"/>
      <c r="I11303" s="9"/>
      <c r="J11303" s="9"/>
      <c r="K11303" s="9"/>
    </row>
    <row r="11304" spans="1:11" x14ac:dyDescent="0.25">
      <c r="A11304" s="2"/>
      <c r="B11304" s="2"/>
      <c r="C11304" s="2"/>
      <c r="E11304" s="2"/>
      <c r="G11304" s="2"/>
      <c r="H11304" s="6"/>
      <c r="I11304" s="9"/>
      <c r="J11304" s="9"/>
      <c r="K11304" s="9"/>
    </row>
    <row r="11305" spans="1:11" x14ac:dyDescent="0.25">
      <c r="A11305" s="2"/>
      <c r="B11305" s="2"/>
      <c r="C11305" s="2"/>
      <c r="E11305" s="2"/>
      <c r="G11305" s="2"/>
      <c r="H11305" s="6"/>
      <c r="I11305" s="9"/>
      <c r="J11305" s="9"/>
      <c r="K11305" s="9"/>
    </row>
    <row r="11306" spans="1:11" x14ac:dyDescent="0.25">
      <c r="A11306" s="2"/>
      <c r="B11306" s="2"/>
      <c r="C11306" s="2"/>
      <c r="E11306" s="2"/>
      <c r="G11306" s="2"/>
      <c r="H11306" s="6"/>
      <c r="I11306" s="9"/>
      <c r="J11306" s="9"/>
      <c r="K11306" s="9"/>
    </row>
    <row r="11307" spans="1:11" x14ac:dyDescent="0.25">
      <c r="A11307" s="2"/>
      <c r="B11307" s="2"/>
      <c r="C11307" s="2"/>
      <c r="E11307" s="2"/>
      <c r="G11307" s="2"/>
      <c r="H11307" s="6"/>
      <c r="I11307" s="9"/>
      <c r="J11307" s="9"/>
      <c r="K11307" s="9"/>
    </row>
    <row r="11308" spans="1:11" x14ac:dyDescent="0.25">
      <c r="A11308" s="2"/>
      <c r="B11308" s="2"/>
      <c r="C11308" s="2"/>
      <c r="E11308" s="2"/>
      <c r="G11308" s="2"/>
      <c r="H11308" s="6"/>
      <c r="I11308" s="9"/>
      <c r="J11308" s="9"/>
      <c r="K11308" s="9"/>
    </row>
    <row r="11309" spans="1:11" x14ac:dyDescent="0.25">
      <c r="A11309" s="2"/>
      <c r="B11309" s="2"/>
      <c r="C11309" s="2"/>
      <c r="E11309" s="2"/>
      <c r="G11309" s="2"/>
      <c r="H11309" s="6"/>
      <c r="I11309" s="9"/>
      <c r="J11309" s="9"/>
      <c r="K11309" s="9"/>
    </row>
    <row r="11310" spans="1:11" x14ac:dyDescent="0.25">
      <c r="A11310" s="2"/>
      <c r="B11310" s="2"/>
      <c r="C11310" s="2"/>
      <c r="E11310" s="2"/>
      <c r="G11310" s="2"/>
      <c r="H11310" s="6"/>
      <c r="I11310" s="9"/>
      <c r="J11310" s="9"/>
      <c r="K11310" s="9"/>
    </row>
    <row r="11311" spans="1:11" x14ac:dyDescent="0.25">
      <c r="A11311" s="2"/>
      <c r="B11311" s="2"/>
      <c r="C11311" s="2"/>
      <c r="E11311" s="2"/>
      <c r="G11311" s="2"/>
      <c r="H11311" s="6"/>
      <c r="I11311" s="9"/>
      <c r="J11311" s="9"/>
      <c r="K11311" s="9"/>
    </row>
    <row r="11312" spans="1:11" x14ac:dyDescent="0.25">
      <c r="A11312" s="2"/>
      <c r="B11312" s="2"/>
      <c r="C11312" s="2"/>
      <c r="E11312" s="2"/>
      <c r="G11312" s="2"/>
      <c r="H11312" s="6"/>
      <c r="I11312" s="9"/>
      <c r="J11312" s="9"/>
      <c r="K11312" s="9"/>
    </row>
    <row r="11313" spans="1:11" x14ac:dyDescent="0.25">
      <c r="A11313" s="2"/>
      <c r="B11313" s="2"/>
      <c r="C11313" s="2"/>
      <c r="E11313" s="2"/>
      <c r="G11313" s="2"/>
      <c r="H11313" s="6"/>
      <c r="I11313" s="9"/>
      <c r="J11313" s="9"/>
      <c r="K11313" s="9"/>
    </row>
    <row r="11314" spans="1:11" x14ac:dyDescent="0.25">
      <c r="A11314" s="2"/>
      <c r="B11314" s="2"/>
      <c r="C11314" s="2"/>
      <c r="E11314" s="2"/>
      <c r="G11314" s="2"/>
      <c r="H11314" s="6"/>
      <c r="I11314" s="9"/>
      <c r="J11314" s="9"/>
      <c r="K11314" s="9"/>
    </row>
    <row r="11315" spans="1:11" x14ac:dyDescent="0.25">
      <c r="A11315" s="2"/>
      <c r="B11315" s="2"/>
      <c r="C11315" s="2"/>
      <c r="E11315" s="2"/>
      <c r="G11315" s="2"/>
      <c r="H11315" s="6"/>
      <c r="I11315" s="9"/>
      <c r="J11315" s="9"/>
      <c r="K11315" s="9"/>
    </row>
    <row r="11316" spans="1:11" x14ac:dyDescent="0.25">
      <c r="A11316" s="2"/>
      <c r="B11316" s="2"/>
      <c r="C11316" s="2"/>
      <c r="E11316" s="2"/>
      <c r="G11316" s="2"/>
      <c r="H11316" s="6"/>
      <c r="I11316" s="9"/>
      <c r="J11316" s="9"/>
      <c r="K11316" s="9"/>
    </row>
    <row r="11317" spans="1:11" x14ac:dyDescent="0.25">
      <c r="A11317" s="2"/>
      <c r="B11317" s="2"/>
      <c r="C11317" s="2"/>
      <c r="E11317" s="2"/>
      <c r="G11317" s="2"/>
      <c r="H11317" s="6"/>
      <c r="I11317" s="9"/>
      <c r="J11317" s="9"/>
      <c r="K11317" s="9"/>
    </row>
    <row r="11318" spans="1:11" x14ac:dyDescent="0.25">
      <c r="A11318" s="2"/>
      <c r="B11318" s="2"/>
      <c r="C11318" s="2"/>
      <c r="E11318" s="2"/>
      <c r="G11318" s="2"/>
      <c r="H11318" s="6"/>
      <c r="I11318" s="9"/>
      <c r="J11318" s="9"/>
      <c r="K11318" s="9"/>
    </row>
    <row r="11319" spans="1:11" x14ac:dyDescent="0.25">
      <c r="A11319" s="2"/>
      <c r="B11319" s="2"/>
      <c r="C11319" s="2"/>
      <c r="E11319" s="2"/>
      <c r="G11319" s="2"/>
      <c r="H11319" s="6"/>
      <c r="I11319" s="9"/>
      <c r="J11319" s="9"/>
      <c r="K11319" s="9"/>
    </row>
    <row r="11320" spans="1:11" x14ac:dyDescent="0.25">
      <c r="A11320" s="2"/>
      <c r="B11320" s="2"/>
      <c r="C11320" s="2"/>
      <c r="E11320" s="2"/>
      <c r="G11320" s="2"/>
      <c r="H11320" s="6"/>
      <c r="I11320" s="9"/>
      <c r="J11320" s="9"/>
      <c r="K11320" s="9"/>
    </row>
    <row r="11321" spans="1:11" x14ac:dyDescent="0.25">
      <c r="A11321" s="2"/>
      <c r="B11321" s="2"/>
      <c r="C11321" s="2"/>
      <c r="E11321" s="2"/>
      <c r="G11321" s="2"/>
      <c r="H11321" s="6"/>
      <c r="I11321" s="9"/>
      <c r="J11321" s="9"/>
      <c r="K11321" s="9"/>
    </row>
    <row r="11322" spans="1:11" x14ac:dyDescent="0.25">
      <c r="A11322" s="2"/>
      <c r="B11322" s="2"/>
      <c r="C11322" s="2"/>
      <c r="E11322" s="2"/>
      <c r="G11322" s="2"/>
      <c r="H11322" s="6"/>
      <c r="I11322" s="9"/>
      <c r="J11322" s="9"/>
      <c r="K11322" s="9"/>
    </row>
    <row r="11323" spans="1:11" x14ac:dyDescent="0.25">
      <c r="A11323" s="2"/>
      <c r="B11323" s="2"/>
      <c r="C11323" s="2"/>
      <c r="E11323" s="2"/>
      <c r="G11323" s="2"/>
      <c r="H11323" s="6"/>
      <c r="I11323" s="9"/>
      <c r="J11323" s="9"/>
      <c r="K11323" s="9"/>
    </row>
    <row r="11324" spans="1:11" x14ac:dyDescent="0.25">
      <c r="A11324" s="2"/>
      <c r="B11324" s="2"/>
      <c r="C11324" s="2"/>
      <c r="E11324" s="2"/>
      <c r="G11324" s="2"/>
      <c r="H11324" s="6"/>
      <c r="I11324" s="9"/>
      <c r="J11324" s="9"/>
      <c r="K11324" s="9"/>
    </row>
    <row r="11325" spans="1:11" x14ac:dyDescent="0.25">
      <c r="A11325" s="2"/>
      <c r="B11325" s="2"/>
      <c r="C11325" s="2"/>
      <c r="E11325" s="2"/>
      <c r="G11325" s="2"/>
      <c r="H11325" s="6"/>
      <c r="I11325" s="9"/>
      <c r="J11325" s="9"/>
      <c r="K11325" s="9"/>
    </row>
    <row r="11326" spans="1:11" x14ac:dyDescent="0.25">
      <c r="A11326" s="2"/>
      <c r="B11326" s="2"/>
      <c r="C11326" s="2"/>
      <c r="E11326" s="2"/>
      <c r="G11326" s="2"/>
      <c r="H11326" s="6"/>
      <c r="I11326" s="9"/>
      <c r="J11326" s="9"/>
      <c r="K11326" s="9"/>
    </row>
    <row r="11327" spans="1:11" x14ac:dyDescent="0.25">
      <c r="A11327" s="2"/>
      <c r="B11327" s="2"/>
      <c r="C11327" s="2"/>
      <c r="E11327" s="2"/>
      <c r="G11327" s="2"/>
      <c r="H11327" s="6"/>
      <c r="I11327" s="9"/>
      <c r="J11327" s="9"/>
      <c r="K11327" s="9"/>
    </row>
    <row r="11328" spans="1:11" x14ac:dyDescent="0.25">
      <c r="A11328" s="2"/>
      <c r="B11328" s="2"/>
      <c r="C11328" s="2"/>
      <c r="E11328" s="2"/>
      <c r="G11328" s="2"/>
      <c r="H11328" s="6"/>
      <c r="I11328" s="9"/>
      <c r="J11328" s="9"/>
      <c r="K11328" s="9"/>
    </row>
    <row r="11329" spans="1:11" x14ac:dyDescent="0.25">
      <c r="A11329" s="2"/>
      <c r="B11329" s="2"/>
      <c r="C11329" s="2"/>
      <c r="E11329" s="2"/>
      <c r="G11329" s="2"/>
      <c r="H11329" s="6"/>
      <c r="I11329" s="9"/>
      <c r="J11329" s="9"/>
      <c r="K11329" s="9"/>
    </row>
    <row r="11330" spans="1:11" x14ac:dyDescent="0.25">
      <c r="A11330" s="2"/>
      <c r="B11330" s="2"/>
      <c r="C11330" s="2"/>
      <c r="E11330" s="2"/>
      <c r="G11330" s="2"/>
      <c r="H11330" s="6"/>
      <c r="I11330" s="9"/>
      <c r="J11330" s="9"/>
      <c r="K11330" s="9"/>
    </row>
    <row r="11331" spans="1:11" x14ac:dyDescent="0.25">
      <c r="A11331" s="2"/>
      <c r="B11331" s="2"/>
      <c r="C11331" s="2"/>
      <c r="E11331" s="2"/>
      <c r="G11331" s="2"/>
      <c r="H11331" s="6"/>
      <c r="I11331" s="9"/>
      <c r="J11331" s="9"/>
      <c r="K11331" s="9"/>
    </row>
    <row r="11332" spans="1:11" x14ac:dyDescent="0.25">
      <c r="A11332" s="2"/>
      <c r="B11332" s="2"/>
      <c r="C11332" s="2"/>
      <c r="E11332" s="2"/>
      <c r="G11332" s="2"/>
      <c r="H11332" s="6"/>
      <c r="I11332" s="9"/>
      <c r="J11332" s="9"/>
      <c r="K11332" s="9"/>
    </row>
    <row r="11333" spans="1:11" x14ac:dyDescent="0.25">
      <c r="A11333" s="2"/>
      <c r="B11333" s="2"/>
      <c r="C11333" s="2"/>
      <c r="E11333" s="2"/>
      <c r="G11333" s="2"/>
      <c r="H11333" s="6"/>
      <c r="I11333" s="9"/>
      <c r="J11333" s="9"/>
      <c r="K11333" s="9"/>
    </row>
    <row r="11334" spans="1:11" x14ac:dyDescent="0.25">
      <c r="A11334" s="2"/>
      <c r="B11334" s="2"/>
      <c r="C11334" s="2"/>
      <c r="E11334" s="2"/>
      <c r="G11334" s="2"/>
      <c r="H11334" s="6"/>
      <c r="I11334" s="9"/>
      <c r="J11334" s="9"/>
      <c r="K11334" s="9"/>
    </row>
    <row r="11335" spans="1:11" x14ac:dyDescent="0.25">
      <c r="A11335" s="2"/>
      <c r="B11335" s="2"/>
      <c r="C11335" s="2"/>
      <c r="E11335" s="2"/>
      <c r="G11335" s="2"/>
      <c r="H11335" s="6"/>
      <c r="I11335" s="9"/>
      <c r="J11335" s="9"/>
      <c r="K11335" s="9"/>
    </row>
    <row r="11336" spans="1:11" x14ac:dyDescent="0.25">
      <c r="A11336" s="2"/>
      <c r="B11336" s="2"/>
      <c r="C11336" s="2"/>
      <c r="E11336" s="2"/>
      <c r="G11336" s="2"/>
      <c r="H11336" s="6"/>
      <c r="I11336" s="9"/>
      <c r="J11336" s="9"/>
      <c r="K11336" s="9"/>
    </row>
    <row r="11337" spans="1:11" x14ac:dyDescent="0.25">
      <c r="A11337" s="2"/>
      <c r="B11337" s="2"/>
      <c r="C11337" s="2"/>
      <c r="E11337" s="2"/>
      <c r="G11337" s="2"/>
      <c r="H11337" s="6"/>
      <c r="I11337" s="9"/>
      <c r="J11337" s="9"/>
      <c r="K11337" s="9"/>
    </row>
    <row r="11338" spans="1:11" x14ac:dyDescent="0.25">
      <c r="A11338" s="2"/>
      <c r="B11338" s="2"/>
      <c r="C11338" s="2"/>
      <c r="E11338" s="2"/>
      <c r="G11338" s="2"/>
      <c r="H11338" s="6"/>
      <c r="I11338" s="9"/>
      <c r="J11338" s="9"/>
      <c r="K11338" s="9"/>
    </row>
    <row r="11339" spans="1:11" x14ac:dyDescent="0.25">
      <c r="A11339" s="2"/>
      <c r="B11339" s="2"/>
      <c r="C11339" s="2"/>
      <c r="E11339" s="2"/>
      <c r="G11339" s="2"/>
      <c r="H11339" s="6"/>
      <c r="I11339" s="9"/>
      <c r="J11339" s="9"/>
      <c r="K11339" s="9"/>
    </row>
    <row r="11340" spans="1:11" x14ac:dyDescent="0.25">
      <c r="A11340" s="2"/>
      <c r="B11340" s="2"/>
      <c r="C11340" s="2"/>
      <c r="E11340" s="2"/>
      <c r="G11340" s="2"/>
      <c r="H11340" s="6"/>
      <c r="I11340" s="9"/>
      <c r="J11340" s="9"/>
      <c r="K11340" s="9"/>
    </row>
    <row r="11341" spans="1:11" x14ac:dyDescent="0.25">
      <c r="A11341" s="2"/>
      <c r="B11341" s="2"/>
      <c r="C11341" s="2"/>
      <c r="E11341" s="2"/>
      <c r="G11341" s="2"/>
      <c r="H11341" s="6"/>
      <c r="I11341" s="9"/>
      <c r="J11341" s="9"/>
      <c r="K11341" s="9"/>
    </row>
    <row r="11342" spans="1:11" x14ac:dyDescent="0.25">
      <c r="A11342" s="2"/>
      <c r="B11342" s="2"/>
      <c r="C11342" s="2"/>
      <c r="E11342" s="2"/>
      <c r="G11342" s="2"/>
      <c r="H11342" s="6"/>
      <c r="I11342" s="9"/>
      <c r="J11342" s="9"/>
      <c r="K11342" s="9"/>
    </row>
    <row r="11343" spans="1:11" x14ac:dyDescent="0.25">
      <c r="A11343" s="2"/>
      <c r="B11343" s="2"/>
      <c r="C11343" s="2"/>
      <c r="E11343" s="2"/>
      <c r="G11343" s="2"/>
      <c r="H11343" s="6"/>
      <c r="I11343" s="9"/>
      <c r="J11343" s="9"/>
      <c r="K11343" s="9"/>
    </row>
    <row r="11344" spans="1:11" x14ac:dyDescent="0.25">
      <c r="A11344" s="2"/>
      <c r="B11344" s="2"/>
      <c r="C11344" s="2"/>
      <c r="E11344" s="2"/>
      <c r="G11344" s="2"/>
      <c r="H11344" s="6"/>
      <c r="I11344" s="9"/>
      <c r="J11344" s="9"/>
      <c r="K11344" s="9"/>
    </row>
    <row r="11345" spans="1:11" x14ac:dyDescent="0.25">
      <c r="A11345" s="2"/>
      <c r="B11345" s="2"/>
      <c r="C11345" s="2"/>
      <c r="E11345" s="2"/>
      <c r="G11345" s="2"/>
      <c r="H11345" s="6"/>
      <c r="I11345" s="9"/>
      <c r="J11345" s="9"/>
      <c r="K11345" s="9"/>
    </row>
    <row r="11346" spans="1:11" x14ac:dyDescent="0.25">
      <c r="A11346" s="2"/>
      <c r="B11346" s="2"/>
      <c r="C11346" s="2"/>
      <c r="E11346" s="2"/>
      <c r="G11346" s="2"/>
      <c r="H11346" s="6"/>
      <c r="I11346" s="9"/>
      <c r="J11346" s="9"/>
      <c r="K11346" s="9"/>
    </row>
    <row r="11347" spans="1:11" x14ac:dyDescent="0.25">
      <c r="A11347" s="2"/>
      <c r="B11347" s="2"/>
      <c r="C11347" s="2"/>
      <c r="E11347" s="2"/>
      <c r="G11347" s="2"/>
      <c r="H11347" s="6"/>
      <c r="I11347" s="9"/>
      <c r="J11347" s="9"/>
      <c r="K11347" s="9"/>
    </row>
    <row r="11348" spans="1:11" x14ac:dyDescent="0.25">
      <c r="A11348" s="2"/>
      <c r="B11348" s="2"/>
      <c r="C11348" s="2"/>
      <c r="E11348" s="2"/>
      <c r="G11348" s="2"/>
      <c r="H11348" s="6"/>
      <c r="I11348" s="9"/>
      <c r="J11348" s="9"/>
      <c r="K11348" s="9"/>
    </row>
    <row r="11349" spans="1:11" x14ac:dyDescent="0.25">
      <c r="A11349" s="2"/>
      <c r="B11349" s="2"/>
      <c r="C11349" s="2"/>
      <c r="E11349" s="2"/>
      <c r="G11349" s="2"/>
      <c r="H11349" s="6"/>
      <c r="I11349" s="9"/>
      <c r="J11349" s="9"/>
      <c r="K11349" s="9"/>
    </row>
    <row r="11350" spans="1:11" x14ac:dyDescent="0.25">
      <c r="A11350" s="2"/>
      <c r="B11350" s="2"/>
      <c r="C11350" s="2"/>
      <c r="E11350" s="2"/>
      <c r="G11350" s="2"/>
      <c r="H11350" s="6"/>
      <c r="I11350" s="9"/>
      <c r="J11350" s="9"/>
      <c r="K11350" s="9"/>
    </row>
    <row r="11351" spans="1:11" x14ac:dyDescent="0.25">
      <c r="A11351" s="2"/>
      <c r="B11351" s="2"/>
      <c r="C11351" s="2"/>
      <c r="E11351" s="2"/>
      <c r="G11351" s="2"/>
      <c r="H11351" s="6"/>
      <c r="I11351" s="9"/>
      <c r="J11351" s="9"/>
      <c r="K11351" s="9"/>
    </row>
    <row r="11352" spans="1:11" x14ac:dyDescent="0.25">
      <c r="A11352" s="2"/>
      <c r="B11352" s="2"/>
      <c r="C11352" s="2"/>
      <c r="E11352" s="2"/>
      <c r="G11352" s="2"/>
      <c r="H11352" s="6"/>
      <c r="I11352" s="9"/>
      <c r="J11352" s="9"/>
      <c r="K11352" s="9"/>
    </row>
    <row r="11353" spans="1:11" x14ac:dyDescent="0.25">
      <c r="A11353" s="2"/>
      <c r="B11353" s="2"/>
      <c r="C11353" s="2"/>
      <c r="E11353" s="2"/>
      <c r="G11353" s="2"/>
      <c r="H11353" s="6"/>
      <c r="I11353" s="9"/>
      <c r="J11353" s="9"/>
      <c r="K11353" s="9"/>
    </row>
    <row r="11354" spans="1:11" x14ac:dyDescent="0.25">
      <c r="A11354" s="2"/>
      <c r="B11354" s="2"/>
      <c r="C11354" s="2"/>
      <c r="E11354" s="2"/>
      <c r="G11354" s="2"/>
      <c r="H11354" s="6"/>
      <c r="I11354" s="9"/>
      <c r="J11354" s="9"/>
      <c r="K11354" s="9"/>
    </row>
    <row r="11355" spans="1:11" x14ac:dyDescent="0.25">
      <c r="A11355" s="2"/>
      <c r="B11355" s="2"/>
      <c r="C11355" s="2"/>
      <c r="E11355" s="2"/>
      <c r="G11355" s="2"/>
      <c r="H11355" s="6"/>
      <c r="I11355" s="9"/>
      <c r="J11355" s="9"/>
      <c r="K11355" s="9"/>
    </row>
    <row r="11356" spans="1:11" x14ac:dyDescent="0.25">
      <c r="A11356" s="2"/>
      <c r="B11356" s="2"/>
      <c r="C11356" s="2"/>
      <c r="E11356" s="2"/>
      <c r="G11356" s="2"/>
      <c r="H11356" s="6"/>
      <c r="I11356" s="9"/>
      <c r="J11356" s="9"/>
      <c r="K11356" s="9"/>
    </row>
    <row r="11357" spans="1:11" x14ac:dyDescent="0.25">
      <c r="A11357" s="2"/>
      <c r="B11357" s="2"/>
      <c r="C11357" s="2"/>
      <c r="E11357" s="2"/>
      <c r="G11357" s="2"/>
      <c r="H11357" s="6"/>
      <c r="I11357" s="9"/>
      <c r="J11357" s="9"/>
      <c r="K11357" s="9"/>
    </row>
    <row r="11358" spans="1:11" x14ac:dyDescent="0.25">
      <c r="A11358" s="2"/>
      <c r="B11358" s="2"/>
      <c r="C11358" s="2"/>
      <c r="E11358" s="2"/>
      <c r="G11358" s="2"/>
      <c r="H11358" s="6"/>
      <c r="I11358" s="9"/>
      <c r="J11358" s="9"/>
      <c r="K11358" s="9"/>
    </row>
    <row r="11359" spans="1:11" x14ac:dyDescent="0.25">
      <c r="A11359" s="2"/>
      <c r="B11359" s="2"/>
      <c r="C11359" s="2"/>
      <c r="E11359" s="2"/>
      <c r="G11359" s="2"/>
      <c r="H11359" s="6"/>
      <c r="I11359" s="9"/>
      <c r="J11359" s="9"/>
      <c r="K11359" s="9"/>
    </row>
    <row r="11360" spans="1:11" x14ac:dyDescent="0.25">
      <c r="A11360" s="2"/>
      <c r="B11360" s="2"/>
      <c r="C11360" s="2"/>
      <c r="E11360" s="2"/>
      <c r="G11360" s="2"/>
      <c r="H11360" s="6"/>
      <c r="I11360" s="9"/>
      <c r="J11360" s="9"/>
      <c r="K11360" s="9"/>
    </row>
    <row r="11361" spans="1:11" x14ac:dyDescent="0.25">
      <c r="A11361" s="2"/>
      <c r="B11361" s="2"/>
      <c r="C11361" s="2"/>
      <c r="E11361" s="2"/>
      <c r="G11361" s="2"/>
      <c r="H11361" s="6"/>
      <c r="I11361" s="9"/>
      <c r="J11361" s="9"/>
      <c r="K11361" s="9"/>
    </row>
    <row r="11362" spans="1:11" x14ac:dyDescent="0.25">
      <c r="A11362" s="2"/>
      <c r="B11362" s="2"/>
      <c r="C11362" s="2"/>
      <c r="E11362" s="2"/>
      <c r="G11362" s="2"/>
      <c r="H11362" s="6"/>
      <c r="I11362" s="9"/>
      <c r="J11362" s="9"/>
      <c r="K11362" s="9"/>
    </row>
    <row r="11363" spans="1:11" x14ac:dyDescent="0.25">
      <c r="A11363" s="2"/>
      <c r="B11363" s="2"/>
      <c r="C11363" s="2"/>
      <c r="E11363" s="2"/>
      <c r="G11363" s="2"/>
      <c r="H11363" s="6"/>
      <c r="I11363" s="9"/>
      <c r="J11363" s="9"/>
      <c r="K11363" s="9"/>
    </row>
    <row r="11364" spans="1:11" x14ac:dyDescent="0.25">
      <c r="A11364" s="2"/>
      <c r="B11364" s="2"/>
      <c r="C11364" s="2"/>
      <c r="E11364" s="2"/>
      <c r="G11364" s="2"/>
      <c r="H11364" s="6"/>
      <c r="I11364" s="9"/>
      <c r="J11364" s="9"/>
      <c r="K11364" s="9"/>
    </row>
    <row r="11365" spans="1:11" x14ac:dyDescent="0.25">
      <c r="A11365" s="2"/>
      <c r="B11365" s="2"/>
      <c r="C11365" s="2"/>
      <c r="E11365" s="2"/>
      <c r="G11365" s="2"/>
      <c r="H11365" s="6"/>
      <c r="I11365" s="9"/>
      <c r="J11365" s="9"/>
      <c r="K11365" s="9"/>
    </row>
    <row r="11366" spans="1:11" x14ac:dyDescent="0.25">
      <c r="A11366" s="2"/>
      <c r="B11366" s="2"/>
      <c r="C11366" s="2"/>
      <c r="E11366" s="2"/>
      <c r="G11366" s="2"/>
      <c r="H11366" s="6"/>
      <c r="I11366" s="9"/>
      <c r="J11366" s="9"/>
      <c r="K11366" s="9"/>
    </row>
    <row r="11367" spans="1:11" x14ac:dyDescent="0.25">
      <c r="A11367" s="2"/>
      <c r="B11367" s="2"/>
      <c r="C11367" s="2"/>
      <c r="E11367" s="2"/>
      <c r="G11367" s="2"/>
      <c r="H11367" s="6"/>
      <c r="I11367" s="9"/>
      <c r="J11367" s="9"/>
      <c r="K11367" s="9"/>
    </row>
    <row r="11368" spans="1:11" x14ac:dyDescent="0.25">
      <c r="A11368" s="2"/>
      <c r="B11368" s="2"/>
      <c r="C11368" s="2"/>
      <c r="E11368" s="2"/>
      <c r="G11368" s="2"/>
      <c r="H11368" s="6"/>
      <c r="I11368" s="9"/>
      <c r="J11368" s="9"/>
      <c r="K11368" s="9"/>
    </row>
    <row r="11369" spans="1:11" x14ac:dyDescent="0.25">
      <c r="A11369" s="2"/>
      <c r="B11369" s="2"/>
      <c r="C11369" s="2"/>
      <c r="E11369" s="2"/>
      <c r="G11369" s="2"/>
      <c r="H11369" s="6"/>
      <c r="I11369" s="9"/>
      <c r="J11369" s="9"/>
      <c r="K11369" s="9"/>
    </row>
    <row r="11370" spans="1:11" x14ac:dyDescent="0.25">
      <c r="A11370" s="2"/>
      <c r="B11370" s="2"/>
      <c r="C11370" s="2"/>
      <c r="E11370" s="2"/>
      <c r="G11370" s="2"/>
      <c r="H11370" s="6"/>
      <c r="I11370" s="9"/>
      <c r="J11370" s="9"/>
      <c r="K11370" s="9"/>
    </row>
    <row r="11371" spans="1:11" x14ac:dyDescent="0.25">
      <c r="A11371" s="2"/>
      <c r="B11371" s="2"/>
      <c r="C11371" s="2"/>
      <c r="E11371" s="2"/>
      <c r="G11371" s="2"/>
      <c r="H11371" s="6"/>
      <c r="I11371" s="9"/>
      <c r="J11371" s="9"/>
      <c r="K11371" s="9"/>
    </row>
    <row r="11372" spans="1:11" x14ac:dyDescent="0.25">
      <c r="A11372" s="2"/>
      <c r="B11372" s="2"/>
      <c r="C11372" s="2"/>
      <c r="E11372" s="2"/>
      <c r="G11372" s="2"/>
      <c r="H11372" s="6"/>
      <c r="I11372" s="9"/>
      <c r="J11372" s="9"/>
      <c r="K11372" s="9"/>
    </row>
    <row r="11373" spans="1:11" x14ac:dyDescent="0.25">
      <c r="A11373" s="2"/>
      <c r="B11373" s="2"/>
      <c r="C11373" s="2"/>
      <c r="E11373" s="2"/>
      <c r="G11373" s="2"/>
      <c r="H11373" s="6"/>
      <c r="I11373" s="9"/>
      <c r="J11373" s="9"/>
      <c r="K11373" s="9"/>
    </row>
    <row r="11374" spans="1:11" x14ac:dyDescent="0.25">
      <c r="A11374" s="2"/>
      <c r="B11374" s="2"/>
      <c r="C11374" s="2"/>
      <c r="E11374" s="2"/>
      <c r="G11374" s="2"/>
      <c r="H11374" s="6"/>
      <c r="I11374" s="9"/>
      <c r="J11374" s="9"/>
      <c r="K11374" s="9"/>
    </row>
    <row r="11375" spans="1:11" x14ac:dyDescent="0.25">
      <c r="A11375" s="2"/>
      <c r="B11375" s="2"/>
      <c r="C11375" s="2"/>
      <c r="E11375" s="2"/>
      <c r="G11375" s="2"/>
      <c r="H11375" s="6"/>
      <c r="I11375" s="9"/>
      <c r="J11375" s="9"/>
      <c r="K11375" s="9"/>
    </row>
    <row r="11376" spans="1:11" x14ac:dyDescent="0.25">
      <c r="A11376" s="2"/>
      <c r="B11376" s="2"/>
      <c r="C11376" s="2"/>
      <c r="E11376" s="2"/>
      <c r="G11376" s="2"/>
      <c r="H11376" s="6"/>
      <c r="I11376" s="9"/>
      <c r="J11376" s="9"/>
      <c r="K11376" s="9"/>
    </row>
    <row r="11377" spans="1:11" x14ac:dyDescent="0.25">
      <c r="A11377" s="2"/>
      <c r="B11377" s="2"/>
      <c r="C11377" s="2"/>
      <c r="E11377" s="2"/>
      <c r="G11377" s="2"/>
      <c r="H11377" s="6"/>
      <c r="I11377" s="9"/>
      <c r="J11377" s="9"/>
      <c r="K11377" s="9"/>
    </row>
    <row r="11378" spans="1:11" x14ac:dyDescent="0.25">
      <c r="A11378" s="2"/>
      <c r="B11378" s="2"/>
      <c r="C11378" s="2"/>
      <c r="E11378" s="2"/>
      <c r="G11378" s="2"/>
      <c r="H11378" s="6"/>
      <c r="I11378" s="9"/>
      <c r="J11378" s="9"/>
      <c r="K11378" s="9"/>
    </row>
    <row r="11379" spans="1:11" x14ac:dyDescent="0.25">
      <c r="A11379" s="2"/>
      <c r="B11379" s="2"/>
      <c r="C11379" s="2"/>
      <c r="E11379" s="2"/>
      <c r="G11379" s="2"/>
      <c r="H11379" s="6"/>
      <c r="I11379" s="9"/>
      <c r="J11379" s="9"/>
      <c r="K11379" s="9"/>
    </row>
    <row r="11380" spans="1:11" x14ac:dyDescent="0.25">
      <c r="A11380" s="2"/>
      <c r="B11380" s="2"/>
      <c r="C11380" s="2"/>
      <c r="E11380" s="2"/>
      <c r="G11380" s="2"/>
      <c r="H11380" s="6"/>
      <c r="I11380" s="9"/>
      <c r="J11380" s="9"/>
      <c r="K11380" s="9"/>
    </row>
    <row r="11381" spans="1:11" x14ac:dyDescent="0.25">
      <c r="A11381" s="2"/>
      <c r="B11381" s="2"/>
      <c r="C11381" s="2"/>
      <c r="E11381" s="2"/>
      <c r="G11381" s="2"/>
      <c r="H11381" s="6"/>
      <c r="I11381" s="9"/>
      <c r="J11381" s="9"/>
      <c r="K11381" s="9"/>
    </row>
    <row r="11382" spans="1:11" x14ac:dyDescent="0.25">
      <c r="A11382" s="2"/>
      <c r="B11382" s="2"/>
      <c r="C11382" s="2"/>
      <c r="E11382" s="2"/>
      <c r="G11382" s="2"/>
      <c r="H11382" s="6"/>
      <c r="I11382" s="9"/>
      <c r="J11382" s="9"/>
      <c r="K11382" s="9"/>
    </row>
    <row r="11383" spans="1:11" x14ac:dyDescent="0.25">
      <c r="A11383" s="2"/>
      <c r="B11383" s="2"/>
      <c r="C11383" s="2"/>
      <c r="E11383" s="2"/>
      <c r="G11383" s="2"/>
      <c r="H11383" s="6"/>
      <c r="I11383" s="9"/>
      <c r="J11383" s="9"/>
      <c r="K11383" s="9"/>
    </row>
    <row r="11384" spans="1:11" x14ac:dyDescent="0.25">
      <c r="A11384" s="2"/>
      <c r="B11384" s="2"/>
      <c r="C11384" s="2"/>
      <c r="E11384" s="2"/>
      <c r="G11384" s="2"/>
      <c r="H11384" s="6"/>
      <c r="I11384" s="9"/>
      <c r="J11384" s="9"/>
      <c r="K11384" s="9"/>
    </row>
    <row r="11385" spans="1:11" x14ac:dyDescent="0.25">
      <c r="A11385" s="2"/>
      <c r="B11385" s="2"/>
      <c r="C11385" s="2"/>
      <c r="E11385" s="2"/>
      <c r="G11385" s="2"/>
      <c r="H11385" s="6"/>
      <c r="I11385" s="9"/>
      <c r="J11385" s="9"/>
      <c r="K11385" s="9"/>
    </row>
    <row r="11386" spans="1:11" x14ac:dyDescent="0.25">
      <c r="A11386" s="2"/>
      <c r="B11386" s="2"/>
      <c r="C11386" s="2"/>
      <c r="E11386" s="2"/>
      <c r="G11386" s="2"/>
      <c r="H11386" s="6"/>
      <c r="I11386" s="9"/>
      <c r="J11386" s="9"/>
      <c r="K11386" s="9"/>
    </row>
    <row r="11387" spans="1:11" x14ac:dyDescent="0.25">
      <c r="A11387" s="2"/>
      <c r="B11387" s="2"/>
      <c r="C11387" s="2"/>
      <c r="E11387" s="2"/>
      <c r="G11387" s="2"/>
      <c r="H11387" s="6"/>
      <c r="I11387" s="9"/>
      <c r="J11387" s="9"/>
      <c r="K11387" s="9"/>
    </row>
    <row r="11388" spans="1:11" x14ac:dyDescent="0.25">
      <c r="A11388" s="2"/>
      <c r="B11388" s="2"/>
      <c r="C11388" s="2"/>
      <c r="E11388" s="2"/>
      <c r="G11388" s="2"/>
      <c r="H11388" s="6"/>
      <c r="I11388" s="9"/>
      <c r="J11388" s="9"/>
      <c r="K11388" s="9"/>
    </row>
    <row r="11389" spans="1:11" x14ac:dyDescent="0.25">
      <c r="A11389" s="2"/>
      <c r="B11389" s="2"/>
      <c r="C11389" s="2"/>
      <c r="E11389" s="2"/>
      <c r="G11389" s="2"/>
      <c r="H11389" s="6"/>
      <c r="I11389" s="9"/>
      <c r="J11389" s="9"/>
      <c r="K11389" s="9"/>
    </row>
    <row r="11390" spans="1:11" x14ac:dyDescent="0.25">
      <c r="A11390" s="2"/>
      <c r="B11390" s="2"/>
      <c r="C11390" s="2"/>
      <c r="E11390" s="2"/>
      <c r="G11390" s="2"/>
      <c r="H11390" s="6"/>
      <c r="I11390" s="9"/>
      <c r="J11390" s="9"/>
      <c r="K11390" s="9"/>
    </row>
    <row r="11391" spans="1:11" x14ac:dyDescent="0.25">
      <c r="A11391" s="2"/>
      <c r="B11391" s="2"/>
      <c r="C11391" s="2"/>
      <c r="E11391" s="2"/>
      <c r="G11391" s="2"/>
      <c r="H11391" s="6"/>
      <c r="I11391" s="9"/>
      <c r="J11391" s="9"/>
      <c r="K11391" s="9"/>
    </row>
    <row r="11392" spans="1:11" x14ac:dyDescent="0.25">
      <c r="A11392" s="2"/>
      <c r="B11392" s="2"/>
      <c r="C11392" s="2"/>
      <c r="E11392" s="2"/>
      <c r="G11392" s="2"/>
      <c r="H11392" s="6"/>
      <c r="I11392" s="9"/>
      <c r="J11392" s="9"/>
      <c r="K11392" s="9"/>
    </row>
    <row r="11393" spans="1:11" x14ac:dyDescent="0.25">
      <c r="A11393" s="2"/>
      <c r="B11393" s="2"/>
      <c r="C11393" s="2"/>
      <c r="E11393" s="2"/>
      <c r="G11393" s="2"/>
      <c r="H11393" s="6"/>
      <c r="I11393" s="9"/>
      <c r="J11393" s="9"/>
      <c r="K11393" s="9"/>
    </row>
    <row r="11394" spans="1:11" x14ac:dyDescent="0.25">
      <c r="A11394" s="2"/>
      <c r="B11394" s="2"/>
      <c r="C11394" s="2"/>
      <c r="E11394" s="2"/>
      <c r="G11394" s="2"/>
      <c r="H11394" s="6"/>
      <c r="I11394" s="9"/>
      <c r="J11394" s="9"/>
      <c r="K11394" s="9"/>
    </row>
    <row r="11395" spans="1:11" x14ac:dyDescent="0.25">
      <c r="A11395" s="2"/>
      <c r="B11395" s="2"/>
      <c r="C11395" s="2"/>
      <c r="E11395" s="2"/>
      <c r="G11395" s="2"/>
      <c r="H11395" s="6"/>
      <c r="I11395" s="9"/>
      <c r="J11395" s="9"/>
      <c r="K11395" s="9"/>
    </row>
    <row r="11396" spans="1:11" x14ac:dyDescent="0.25">
      <c r="A11396" s="2"/>
      <c r="B11396" s="2"/>
      <c r="C11396" s="2"/>
      <c r="E11396" s="2"/>
      <c r="G11396" s="2"/>
      <c r="H11396" s="6"/>
      <c r="I11396" s="9"/>
      <c r="J11396" s="9"/>
      <c r="K11396" s="9"/>
    </row>
    <row r="11397" spans="1:11" x14ac:dyDescent="0.25">
      <c r="A11397" s="2"/>
      <c r="B11397" s="2"/>
      <c r="C11397" s="2"/>
      <c r="E11397" s="2"/>
      <c r="G11397" s="2"/>
      <c r="H11397" s="6"/>
      <c r="I11397" s="9"/>
      <c r="J11397" s="9"/>
      <c r="K11397" s="9"/>
    </row>
    <row r="11398" spans="1:11" x14ac:dyDescent="0.25">
      <c r="A11398" s="2"/>
      <c r="B11398" s="2"/>
      <c r="C11398" s="2"/>
      <c r="E11398" s="2"/>
      <c r="G11398" s="2"/>
      <c r="H11398" s="6"/>
      <c r="I11398" s="9"/>
      <c r="J11398" s="9"/>
      <c r="K11398" s="9"/>
    </row>
    <row r="11399" spans="1:11" x14ac:dyDescent="0.25">
      <c r="A11399" s="2"/>
      <c r="B11399" s="2"/>
      <c r="C11399" s="2"/>
      <c r="E11399" s="2"/>
      <c r="G11399" s="2"/>
      <c r="H11399" s="6"/>
      <c r="I11399" s="9"/>
      <c r="J11399" s="9"/>
      <c r="K11399" s="9"/>
    </row>
    <row r="11400" spans="1:11" x14ac:dyDescent="0.25">
      <c r="A11400" s="2"/>
      <c r="B11400" s="2"/>
      <c r="C11400" s="2"/>
      <c r="E11400" s="2"/>
      <c r="G11400" s="2"/>
      <c r="H11400" s="6"/>
      <c r="I11400" s="9"/>
      <c r="J11400" s="9"/>
      <c r="K11400" s="9"/>
    </row>
    <row r="11401" spans="1:11" x14ac:dyDescent="0.25">
      <c r="A11401" s="2"/>
      <c r="B11401" s="2"/>
      <c r="C11401" s="2"/>
      <c r="E11401" s="2"/>
      <c r="G11401" s="2"/>
      <c r="H11401" s="6"/>
      <c r="I11401" s="9"/>
      <c r="J11401" s="9"/>
      <c r="K11401" s="9"/>
    </row>
    <row r="11402" spans="1:11" x14ac:dyDescent="0.25">
      <c r="A11402" s="2"/>
      <c r="B11402" s="2"/>
      <c r="C11402" s="2"/>
      <c r="E11402" s="2"/>
      <c r="G11402" s="2"/>
      <c r="H11402" s="6"/>
      <c r="I11402" s="9"/>
      <c r="J11402" s="9"/>
      <c r="K11402" s="9"/>
    </row>
    <row r="11403" spans="1:11" x14ac:dyDescent="0.25">
      <c r="A11403" s="2"/>
      <c r="B11403" s="2"/>
      <c r="C11403" s="2"/>
      <c r="E11403" s="2"/>
      <c r="G11403" s="2"/>
      <c r="H11403" s="6"/>
      <c r="I11403" s="9"/>
      <c r="J11403" s="9"/>
      <c r="K11403" s="9"/>
    </row>
    <row r="11404" spans="1:11" x14ac:dyDescent="0.25">
      <c r="A11404" s="2"/>
      <c r="B11404" s="2"/>
      <c r="C11404" s="2"/>
      <c r="E11404" s="2"/>
      <c r="G11404" s="2"/>
      <c r="H11404" s="6"/>
      <c r="I11404" s="9"/>
      <c r="J11404" s="9"/>
      <c r="K11404" s="9"/>
    </row>
    <row r="11405" spans="1:11" x14ac:dyDescent="0.25">
      <c r="A11405" s="2"/>
      <c r="B11405" s="2"/>
      <c r="C11405" s="2"/>
      <c r="E11405" s="2"/>
      <c r="G11405" s="2"/>
      <c r="H11405" s="6"/>
      <c r="I11405" s="9"/>
      <c r="J11405" s="9"/>
      <c r="K11405" s="9"/>
    </row>
    <row r="11406" spans="1:11" x14ac:dyDescent="0.25">
      <c r="A11406" s="2"/>
      <c r="B11406" s="2"/>
      <c r="C11406" s="2"/>
      <c r="E11406" s="2"/>
      <c r="G11406" s="2"/>
      <c r="H11406" s="6"/>
      <c r="I11406" s="9"/>
      <c r="J11406" s="9"/>
      <c r="K11406" s="9"/>
    </row>
    <row r="11407" spans="1:11" x14ac:dyDescent="0.25">
      <c r="A11407" s="2"/>
      <c r="B11407" s="2"/>
      <c r="C11407" s="2"/>
      <c r="E11407" s="2"/>
      <c r="G11407" s="2"/>
      <c r="H11407" s="6"/>
      <c r="I11407" s="9"/>
      <c r="J11407" s="9"/>
      <c r="K11407" s="9"/>
    </row>
    <row r="11408" spans="1:11" x14ac:dyDescent="0.25">
      <c r="A11408" s="2"/>
      <c r="B11408" s="2"/>
      <c r="C11408" s="2"/>
      <c r="E11408" s="2"/>
      <c r="G11408" s="2"/>
      <c r="H11408" s="6"/>
      <c r="I11408" s="9"/>
      <c r="J11408" s="9"/>
      <c r="K11408" s="9"/>
    </row>
    <row r="11409" spans="1:11" x14ac:dyDescent="0.25">
      <c r="A11409" s="2"/>
      <c r="B11409" s="2"/>
      <c r="C11409" s="2"/>
      <c r="E11409" s="2"/>
      <c r="G11409" s="2"/>
      <c r="H11409" s="6"/>
      <c r="I11409" s="9"/>
      <c r="J11409" s="9"/>
      <c r="K11409" s="9"/>
    </row>
    <row r="11410" spans="1:11" x14ac:dyDescent="0.25">
      <c r="A11410" s="2"/>
      <c r="B11410" s="2"/>
      <c r="C11410" s="2"/>
      <c r="E11410" s="2"/>
      <c r="G11410" s="2"/>
      <c r="H11410" s="6"/>
      <c r="I11410" s="9"/>
      <c r="J11410" s="9"/>
      <c r="K11410" s="9"/>
    </row>
    <row r="11411" spans="1:11" x14ac:dyDescent="0.25">
      <c r="A11411" s="2"/>
      <c r="B11411" s="2"/>
      <c r="C11411" s="2"/>
      <c r="E11411" s="2"/>
      <c r="G11411" s="2"/>
      <c r="H11411" s="6"/>
      <c r="I11411" s="9"/>
      <c r="J11411" s="9"/>
      <c r="K11411" s="9"/>
    </row>
    <row r="11412" spans="1:11" x14ac:dyDescent="0.25">
      <c r="A11412" s="2"/>
      <c r="B11412" s="2"/>
      <c r="C11412" s="2"/>
      <c r="E11412" s="2"/>
      <c r="G11412" s="2"/>
      <c r="H11412" s="6"/>
      <c r="I11412" s="9"/>
      <c r="J11412" s="9"/>
      <c r="K11412" s="9"/>
    </row>
    <row r="11413" spans="1:11" x14ac:dyDescent="0.25">
      <c r="A11413" s="2"/>
      <c r="B11413" s="2"/>
      <c r="C11413" s="2"/>
      <c r="E11413" s="2"/>
      <c r="G11413" s="2"/>
      <c r="H11413" s="6"/>
      <c r="I11413" s="9"/>
      <c r="J11413" s="9"/>
      <c r="K11413" s="9"/>
    </row>
    <row r="11414" spans="1:11" x14ac:dyDescent="0.25">
      <c r="A11414" s="2"/>
      <c r="B11414" s="2"/>
      <c r="C11414" s="2"/>
      <c r="E11414" s="2"/>
      <c r="G11414" s="2"/>
      <c r="H11414" s="6"/>
      <c r="I11414" s="9"/>
      <c r="J11414" s="9"/>
      <c r="K11414" s="9"/>
    </row>
    <row r="11415" spans="1:11" x14ac:dyDescent="0.25">
      <c r="A11415" s="2"/>
      <c r="B11415" s="2"/>
      <c r="C11415" s="2"/>
      <c r="E11415" s="2"/>
      <c r="G11415" s="2"/>
      <c r="H11415" s="6"/>
      <c r="I11415" s="9"/>
      <c r="J11415" s="9"/>
      <c r="K11415" s="9"/>
    </row>
    <row r="11416" spans="1:11" x14ac:dyDescent="0.25">
      <c r="A11416" s="2"/>
      <c r="B11416" s="2"/>
      <c r="C11416" s="2"/>
      <c r="E11416" s="2"/>
      <c r="G11416" s="2"/>
      <c r="H11416" s="6"/>
      <c r="I11416" s="9"/>
      <c r="J11416" s="9"/>
      <c r="K11416" s="9"/>
    </row>
    <row r="11417" spans="1:11" x14ac:dyDescent="0.25">
      <c r="A11417" s="2"/>
      <c r="B11417" s="2"/>
      <c r="C11417" s="2"/>
      <c r="E11417" s="2"/>
      <c r="G11417" s="2"/>
      <c r="H11417" s="6"/>
      <c r="I11417" s="9"/>
      <c r="J11417" s="9"/>
      <c r="K11417" s="9"/>
    </row>
    <row r="11418" spans="1:11" x14ac:dyDescent="0.25">
      <c r="A11418" s="2"/>
      <c r="B11418" s="2"/>
      <c r="C11418" s="2"/>
      <c r="E11418" s="2"/>
      <c r="G11418" s="2"/>
      <c r="H11418" s="6"/>
      <c r="I11418" s="9"/>
      <c r="J11418" s="9"/>
      <c r="K11418" s="9"/>
    </row>
    <row r="11419" spans="1:11" x14ac:dyDescent="0.25">
      <c r="A11419" s="2"/>
      <c r="B11419" s="2"/>
      <c r="C11419" s="2"/>
      <c r="E11419" s="2"/>
      <c r="G11419" s="2"/>
      <c r="H11419" s="6"/>
      <c r="I11419" s="9"/>
      <c r="J11419" s="9"/>
      <c r="K11419" s="9"/>
    </row>
    <row r="11420" spans="1:11" x14ac:dyDescent="0.25">
      <c r="A11420" s="2"/>
      <c r="B11420" s="2"/>
      <c r="C11420" s="2"/>
      <c r="E11420" s="2"/>
      <c r="G11420" s="2"/>
      <c r="H11420" s="6"/>
      <c r="I11420" s="9"/>
      <c r="J11420" s="9"/>
      <c r="K11420" s="9"/>
    </row>
    <row r="11421" spans="1:11" x14ac:dyDescent="0.25">
      <c r="A11421" s="2"/>
      <c r="B11421" s="2"/>
      <c r="C11421" s="2"/>
      <c r="E11421" s="2"/>
      <c r="G11421" s="2"/>
      <c r="H11421" s="6"/>
      <c r="I11421" s="9"/>
      <c r="J11421" s="9"/>
      <c r="K11421" s="9"/>
    </row>
    <row r="11422" spans="1:11" x14ac:dyDescent="0.25">
      <c r="A11422" s="2"/>
      <c r="B11422" s="2"/>
      <c r="C11422" s="2"/>
      <c r="E11422" s="2"/>
      <c r="G11422" s="2"/>
      <c r="H11422" s="6"/>
      <c r="I11422" s="9"/>
      <c r="J11422" s="9"/>
      <c r="K11422" s="9"/>
    </row>
    <row r="11423" spans="1:11" x14ac:dyDescent="0.25">
      <c r="A11423" s="2"/>
      <c r="B11423" s="2"/>
      <c r="C11423" s="2"/>
      <c r="E11423" s="2"/>
      <c r="G11423" s="2"/>
      <c r="H11423" s="6"/>
      <c r="I11423" s="9"/>
      <c r="J11423" s="9"/>
      <c r="K11423" s="9"/>
    </row>
    <row r="11424" spans="1:11" x14ac:dyDescent="0.25">
      <c r="A11424" s="2"/>
      <c r="B11424" s="2"/>
      <c r="C11424" s="2"/>
      <c r="E11424" s="2"/>
      <c r="G11424" s="2"/>
      <c r="H11424" s="6"/>
      <c r="I11424" s="9"/>
      <c r="J11424" s="9"/>
      <c r="K11424" s="9"/>
    </row>
    <row r="11425" spans="1:11" x14ac:dyDescent="0.25">
      <c r="A11425" s="2"/>
      <c r="B11425" s="2"/>
      <c r="C11425" s="2"/>
      <c r="E11425" s="2"/>
      <c r="G11425" s="2"/>
      <c r="H11425" s="6"/>
      <c r="I11425" s="9"/>
      <c r="J11425" s="9"/>
      <c r="K11425" s="9"/>
    </row>
    <row r="11426" spans="1:11" x14ac:dyDescent="0.25">
      <c r="A11426" s="2"/>
      <c r="B11426" s="2"/>
      <c r="C11426" s="2"/>
      <c r="E11426" s="2"/>
      <c r="G11426" s="2"/>
      <c r="H11426" s="6"/>
      <c r="I11426" s="9"/>
      <c r="J11426" s="9"/>
      <c r="K11426" s="9"/>
    </row>
    <row r="11427" spans="1:11" x14ac:dyDescent="0.25">
      <c r="A11427" s="2"/>
      <c r="B11427" s="2"/>
      <c r="C11427" s="2"/>
      <c r="E11427" s="2"/>
      <c r="G11427" s="2"/>
      <c r="H11427" s="6"/>
      <c r="I11427" s="9"/>
      <c r="J11427" s="9"/>
      <c r="K11427" s="9"/>
    </row>
    <row r="11428" spans="1:11" x14ac:dyDescent="0.25">
      <c r="A11428" s="2"/>
      <c r="B11428" s="2"/>
      <c r="C11428" s="2"/>
      <c r="E11428" s="2"/>
      <c r="G11428" s="2"/>
      <c r="H11428" s="6"/>
      <c r="I11428" s="9"/>
      <c r="J11428" s="9"/>
      <c r="K11428" s="9"/>
    </row>
    <row r="11429" spans="1:11" x14ac:dyDescent="0.25">
      <c r="A11429" s="2"/>
      <c r="B11429" s="2"/>
      <c r="C11429" s="2"/>
      <c r="E11429" s="2"/>
      <c r="G11429" s="2"/>
      <c r="H11429" s="6"/>
      <c r="I11429" s="9"/>
      <c r="J11429" s="9"/>
      <c r="K11429" s="9"/>
    </row>
    <row r="11430" spans="1:11" x14ac:dyDescent="0.25">
      <c r="A11430" s="2"/>
      <c r="B11430" s="2"/>
      <c r="C11430" s="2"/>
      <c r="E11430" s="2"/>
      <c r="G11430" s="2"/>
      <c r="H11430" s="6"/>
      <c r="I11430" s="9"/>
      <c r="J11430" s="9"/>
      <c r="K11430" s="9"/>
    </row>
    <row r="11431" spans="1:11" x14ac:dyDescent="0.25">
      <c r="A11431" s="2"/>
      <c r="B11431" s="2"/>
      <c r="C11431" s="2"/>
      <c r="E11431" s="2"/>
      <c r="G11431" s="2"/>
      <c r="H11431" s="6"/>
      <c r="I11431" s="9"/>
      <c r="J11431" s="9"/>
      <c r="K11431" s="9"/>
    </row>
    <row r="11432" spans="1:11" x14ac:dyDescent="0.25">
      <c r="A11432" s="2"/>
      <c r="B11432" s="2"/>
      <c r="C11432" s="2"/>
      <c r="E11432" s="2"/>
      <c r="G11432" s="2"/>
      <c r="H11432" s="6"/>
      <c r="I11432" s="9"/>
      <c r="J11432" s="9"/>
      <c r="K11432" s="9"/>
    </row>
    <row r="11433" spans="1:11" x14ac:dyDescent="0.25">
      <c r="A11433" s="2"/>
      <c r="B11433" s="2"/>
      <c r="C11433" s="2"/>
      <c r="E11433" s="2"/>
      <c r="G11433" s="2"/>
      <c r="H11433" s="6"/>
      <c r="I11433" s="9"/>
      <c r="J11433" s="9"/>
      <c r="K11433" s="9"/>
    </row>
    <row r="11434" spans="1:11" x14ac:dyDescent="0.25">
      <c r="A11434" s="2"/>
      <c r="B11434" s="2"/>
      <c r="C11434" s="2"/>
      <c r="E11434" s="2"/>
      <c r="G11434" s="2"/>
      <c r="H11434" s="6"/>
      <c r="I11434" s="9"/>
      <c r="J11434" s="9"/>
      <c r="K11434" s="9"/>
    </row>
    <row r="11435" spans="1:11" x14ac:dyDescent="0.25">
      <c r="A11435" s="2"/>
      <c r="B11435" s="2"/>
      <c r="C11435" s="2"/>
      <c r="E11435" s="2"/>
      <c r="G11435" s="2"/>
      <c r="H11435" s="6"/>
      <c r="I11435" s="9"/>
      <c r="J11435" s="9"/>
      <c r="K11435" s="9"/>
    </row>
    <row r="11436" spans="1:11" x14ac:dyDescent="0.25">
      <c r="A11436" s="2"/>
      <c r="B11436" s="2"/>
      <c r="C11436" s="2"/>
      <c r="E11436" s="2"/>
      <c r="G11436" s="2"/>
      <c r="H11436" s="6"/>
      <c r="I11436" s="9"/>
      <c r="J11436" s="9"/>
      <c r="K11436" s="9"/>
    </row>
    <row r="11437" spans="1:11" x14ac:dyDescent="0.25">
      <c r="A11437" s="2"/>
      <c r="B11437" s="2"/>
      <c r="C11437" s="2"/>
      <c r="E11437" s="2"/>
      <c r="G11437" s="2"/>
      <c r="H11437" s="6"/>
      <c r="I11437" s="9"/>
      <c r="J11437" s="9"/>
      <c r="K11437" s="9"/>
    </row>
    <row r="11438" spans="1:11" x14ac:dyDescent="0.25">
      <c r="A11438" s="2"/>
      <c r="B11438" s="2"/>
      <c r="C11438" s="2"/>
      <c r="E11438" s="2"/>
      <c r="G11438" s="2"/>
      <c r="H11438" s="6"/>
      <c r="I11438" s="9"/>
      <c r="J11438" s="9"/>
      <c r="K11438" s="9"/>
    </row>
    <row r="11439" spans="1:11" x14ac:dyDescent="0.25">
      <c r="A11439" s="2"/>
      <c r="B11439" s="2"/>
      <c r="C11439" s="2"/>
      <c r="E11439" s="2"/>
      <c r="G11439" s="2"/>
      <c r="H11439" s="6"/>
      <c r="I11439" s="9"/>
      <c r="J11439" s="9"/>
      <c r="K11439" s="9"/>
    </row>
    <row r="11440" spans="1:11" x14ac:dyDescent="0.25">
      <c r="A11440" s="2"/>
      <c r="B11440" s="2"/>
      <c r="C11440" s="2"/>
      <c r="E11440" s="2"/>
      <c r="G11440" s="2"/>
      <c r="H11440" s="6"/>
      <c r="I11440" s="9"/>
      <c r="J11440" s="9"/>
      <c r="K11440" s="9"/>
    </row>
    <row r="11441" spans="1:11" x14ac:dyDescent="0.25">
      <c r="A11441" s="2"/>
      <c r="B11441" s="2"/>
      <c r="C11441" s="2"/>
      <c r="E11441" s="2"/>
      <c r="G11441" s="2"/>
      <c r="H11441" s="6"/>
      <c r="I11441" s="9"/>
      <c r="J11441" s="9"/>
      <c r="K11441" s="9"/>
    </row>
    <row r="11442" spans="1:11" x14ac:dyDescent="0.25">
      <c r="A11442" s="2"/>
      <c r="B11442" s="2"/>
      <c r="C11442" s="2"/>
      <c r="E11442" s="2"/>
      <c r="G11442" s="2"/>
      <c r="H11442" s="6"/>
      <c r="I11442" s="9"/>
      <c r="J11442" s="9"/>
      <c r="K11442" s="9"/>
    </row>
    <row r="11443" spans="1:11" x14ac:dyDescent="0.25">
      <c r="A11443" s="2"/>
      <c r="B11443" s="2"/>
      <c r="C11443" s="2"/>
      <c r="E11443" s="2"/>
      <c r="G11443" s="2"/>
      <c r="H11443" s="6"/>
      <c r="I11443" s="9"/>
      <c r="J11443" s="9"/>
      <c r="K11443" s="9"/>
    </row>
    <row r="11444" spans="1:11" x14ac:dyDescent="0.25">
      <c r="A11444" s="2"/>
      <c r="B11444" s="2"/>
      <c r="C11444" s="2"/>
      <c r="E11444" s="2"/>
      <c r="G11444" s="2"/>
      <c r="H11444" s="6"/>
      <c r="I11444" s="9"/>
      <c r="J11444" s="9"/>
      <c r="K11444" s="9"/>
    </row>
    <row r="11445" spans="1:11" x14ac:dyDescent="0.25">
      <c r="A11445" s="2"/>
      <c r="B11445" s="2"/>
      <c r="C11445" s="2"/>
      <c r="E11445" s="2"/>
      <c r="G11445" s="2"/>
      <c r="H11445" s="6"/>
      <c r="I11445" s="9"/>
      <c r="J11445" s="9"/>
      <c r="K11445" s="9"/>
    </row>
    <row r="11446" spans="1:11" x14ac:dyDescent="0.25">
      <c r="A11446" s="2"/>
      <c r="B11446" s="2"/>
      <c r="C11446" s="2"/>
      <c r="E11446" s="2"/>
      <c r="G11446" s="2"/>
      <c r="H11446" s="6"/>
      <c r="I11446" s="9"/>
      <c r="J11446" s="9"/>
      <c r="K11446" s="9"/>
    </row>
    <row r="11447" spans="1:11" x14ac:dyDescent="0.25">
      <c r="A11447" s="2"/>
      <c r="B11447" s="2"/>
      <c r="C11447" s="2"/>
      <c r="E11447" s="2"/>
      <c r="G11447" s="2"/>
      <c r="H11447" s="6"/>
      <c r="I11447" s="9"/>
      <c r="J11447" s="9"/>
      <c r="K11447" s="9"/>
    </row>
    <row r="11448" spans="1:11" x14ac:dyDescent="0.25">
      <c r="A11448" s="2"/>
      <c r="B11448" s="2"/>
      <c r="C11448" s="2"/>
      <c r="E11448" s="2"/>
      <c r="G11448" s="2"/>
      <c r="H11448" s="6"/>
      <c r="I11448" s="9"/>
      <c r="J11448" s="9"/>
      <c r="K11448" s="9"/>
    </row>
    <row r="11449" spans="1:11" x14ac:dyDescent="0.25">
      <c r="A11449" s="2"/>
      <c r="B11449" s="2"/>
      <c r="C11449" s="2"/>
      <c r="E11449" s="2"/>
      <c r="G11449" s="2"/>
      <c r="H11449" s="6"/>
      <c r="I11449" s="9"/>
      <c r="J11449" s="9"/>
      <c r="K11449" s="9"/>
    </row>
    <row r="11450" spans="1:11" x14ac:dyDescent="0.25">
      <c r="A11450" s="2"/>
      <c r="B11450" s="2"/>
      <c r="C11450" s="2"/>
      <c r="E11450" s="2"/>
      <c r="G11450" s="2"/>
      <c r="H11450" s="6"/>
      <c r="I11450" s="9"/>
      <c r="J11450" s="9"/>
      <c r="K11450" s="9"/>
    </row>
    <row r="11451" spans="1:11" x14ac:dyDescent="0.25">
      <c r="A11451" s="2"/>
      <c r="B11451" s="2"/>
      <c r="C11451" s="2"/>
      <c r="E11451" s="2"/>
      <c r="G11451" s="2"/>
      <c r="H11451" s="6"/>
      <c r="I11451" s="9"/>
      <c r="J11451" s="9"/>
      <c r="K11451" s="9"/>
    </row>
    <row r="11452" spans="1:11" x14ac:dyDescent="0.25">
      <c r="A11452" s="2"/>
      <c r="B11452" s="2"/>
      <c r="C11452" s="2"/>
      <c r="E11452" s="2"/>
      <c r="G11452" s="2"/>
      <c r="H11452" s="6"/>
      <c r="I11452" s="9"/>
      <c r="J11452" s="9"/>
      <c r="K11452" s="9"/>
    </row>
    <row r="11453" spans="1:11" x14ac:dyDescent="0.25">
      <c r="A11453" s="2"/>
      <c r="B11453" s="2"/>
      <c r="C11453" s="2"/>
      <c r="E11453" s="2"/>
      <c r="G11453" s="2"/>
      <c r="H11453" s="6"/>
      <c r="I11453" s="9"/>
      <c r="J11453" s="9"/>
      <c r="K11453" s="9"/>
    </row>
    <row r="11454" spans="1:11" x14ac:dyDescent="0.25">
      <c r="A11454" s="2"/>
      <c r="B11454" s="2"/>
      <c r="C11454" s="2"/>
      <c r="E11454" s="2"/>
      <c r="G11454" s="2"/>
      <c r="H11454" s="6"/>
      <c r="I11454" s="9"/>
      <c r="J11454" s="9"/>
      <c r="K11454" s="9"/>
    </row>
    <row r="11455" spans="1:11" x14ac:dyDescent="0.25">
      <c r="A11455" s="2"/>
      <c r="B11455" s="2"/>
      <c r="C11455" s="2"/>
      <c r="E11455" s="2"/>
      <c r="G11455" s="2"/>
      <c r="H11455" s="6"/>
      <c r="I11455" s="9"/>
      <c r="J11455" s="9"/>
      <c r="K11455" s="9"/>
    </row>
    <row r="11456" spans="1:11" x14ac:dyDescent="0.25">
      <c r="A11456" s="2"/>
      <c r="B11456" s="2"/>
      <c r="C11456" s="2"/>
      <c r="E11456" s="2"/>
      <c r="G11456" s="2"/>
      <c r="H11456" s="6"/>
      <c r="I11456" s="9"/>
      <c r="J11456" s="9"/>
      <c r="K11456" s="9"/>
    </row>
    <row r="11457" spans="1:11" x14ac:dyDescent="0.25">
      <c r="A11457" s="2"/>
      <c r="B11457" s="2"/>
      <c r="C11457" s="2"/>
      <c r="E11457" s="2"/>
      <c r="G11457" s="2"/>
      <c r="H11457" s="6"/>
      <c r="I11457" s="9"/>
      <c r="J11457" s="9"/>
      <c r="K11457" s="9"/>
    </row>
    <row r="11458" spans="1:11" x14ac:dyDescent="0.25">
      <c r="A11458" s="2"/>
      <c r="B11458" s="2"/>
      <c r="C11458" s="2"/>
      <c r="E11458" s="2"/>
      <c r="G11458" s="2"/>
      <c r="H11458" s="6"/>
      <c r="I11458" s="9"/>
      <c r="J11458" s="9"/>
      <c r="K11458" s="9"/>
    </row>
    <row r="11459" spans="1:11" x14ac:dyDescent="0.25">
      <c r="A11459" s="2"/>
      <c r="B11459" s="2"/>
      <c r="C11459" s="2"/>
      <c r="E11459" s="2"/>
      <c r="G11459" s="2"/>
      <c r="H11459" s="6"/>
      <c r="I11459" s="9"/>
      <c r="J11459" s="9"/>
      <c r="K11459" s="9"/>
    </row>
    <row r="11460" spans="1:11" x14ac:dyDescent="0.25">
      <c r="A11460" s="2"/>
      <c r="B11460" s="2"/>
      <c r="C11460" s="2"/>
      <c r="E11460" s="2"/>
      <c r="G11460" s="2"/>
      <c r="H11460" s="6"/>
      <c r="I11460" s="9"/>
      <c r="J11460" s="9"/>
      <c r="K11460" s="9"/>
    </row>
    <row r="11461" spans="1:11" x14ac:dyDescent="0.25">
      <c r="A11461" s="2"/>
      <c r="B11461" s="2"/>
      <c r="C11461" s="2"/>
      <c r="E11461" s="2"/>
      <c r="G11461" s="2"/>
      <c r="H11461" s="6"/>
      <c r="I11461" s="9"/>
      <c r="J11461" s="9"/>
      <c r="K11461" s="9"/>
    </row>
    <row r="11462" spans="1:11" x14ac:dyDescent="0.25">
      <c r="A11462" s="2"/>
      <c r="B11462" s="2"/>
      <c r="C11462" s="2"/>
      <c r="E11462" s="2"/>
      <c r="G11462" s="2"/>
      <c r="H11462" s="6"/>
      <c r="I11462" s="9"/>
      <c r="J11462" s="9"/>
      <c r="K11462" s="9"/>
    </row>
    <row r="11463" spans="1:11" x14ac:dyDescent="0.25">
      <c r="A11463" s="2"/>
      <c r="B11463" s="2"/>
      <c r="C11463" s="2"/>
      <c r="E11463" s="2"/>
      <c r="G11463" s="2"/>
      <c r="H11463" s="6"/>
      <c r="I11463" s="9"/>
      <c r="J11463" s="9"/>
      <c r="K11463" s="9"/>
    </row>
    <row r="11464" spans="1:11" x14ac:dyDescent="0.25">
      <c r="A11464" s="2"/>
      <c r="B11464" s="2"/>
      <c r="C11464" s="2"/>
      <c r="E11464" s="2"/>
      <c r="G11464" s="2"/>
      <c r="H11464" s="6"/>
      <c r="I11464" s="9"/>
      <c r="J11464" s="9"/>
      <c r="K11464" s="9"/>
    </row>
    <row r="11465" spans="1:11" x14ac:dyDescent="0.25">
      <c r="A11465" s="2"/>
      <c r="B11465" s="2"/>
      <c r="C11465" s="2"/>
      <c r="E11465" s="2"/>
      <c r="G11465" s="2"/>
      <c r="H11465" s="6"/>
      <c r="I11465" s="9"/>
      <c r="J11465" s="9"/>
      <c r="K11465" s="9"/>
    </row>
    <row r="11466" spans="1:11" x14ac:dyDescent="0.25">
      <c r="A11466" s="2"/>
      <c r="B11466" s="2"/>
      <c r="C11466" s="2"/>
      <c r="E11466" s="2"/>
      <c r="G11466" s="2"/>
      <c r="H11466" s="6"/>
      <c r="I11466" s="9"/>
      <c r="J11466" s="9"/>
      <c r="K11466" s="9"/>
    </row>
    <row r="11467" spans="1:11" x14ac:dyDescent="0.25">
      <c r="A11467" s="2"/>
      <c r="B11467" s="2"/>
      <c r="C11467" s="2"/>
      <c r="E11467" s="2"/>
      <c r="G11467" s="2"/>
      <c r="H11467" s="6"/>
      <c r="I11467" s="9"/>
      <c r="J11467" s="9"/>
      <c r="K11467" s="9"/>
    </row>
    <row r="11468" spans="1:11" x14ac:dyDescent="0.25">
      <c r="A11468" s="2"/>
      <c r="B11468" s="2"/>
      <c r="C11468" s="2"/>
      <c r="E11468" s="2"/>
      <c r="G11468" s="2"/>
      <c r="H11468" s="6"/>
      <c r="I11468" s="9"/>
      <c r="J11468" s="9"/>
      <c r="K11468" s="9"/>
    </row>
    <row r="11469" spans="1:11" x14ac:dyDescent="0.25">
      <c r="A11469" s="2"/>
      <c r="B11469" s="2"/>
      <c r="C11469" s="2"/>
      <c r="E11469" s="2"/>
      <c r="G11469" s="2"/>
      <c r="H11469" s="6"/>
      <c r="I11469" s="9"/>
      <c r="J11469" s="9"/>
      <c r="K11469" s="9"/>
    </row>
    <row r="11470" spans="1:11" x14ac:dyDescent="0.25">
      <c r="A11470" s="2"/>
      <c r="B11470" s="2"/>
      <c r="C11470" s="2"/>
      <c r="E11470" s="2"/>
      <c r="G11470" s="2"/>
      <c r="H11470" s="6"/>
      <c r="I11470" s="9"/>
      <c r="J11470" s="9"/>
      <c r="K11470" s="9"/>
    </row>
    <row r="11471" spans="1:11" x14ac:dyDescent="0.25">
      <c r="A11471" s="2"/>
      <c r="B11471" s="2"/>
      <c r="C11471" s="2"/>
      <c r="E11471" s="2"/>
      <c r="G11471" s="2"/>
      <c r="H11471" s="6"/>
      <c r="I11471" s="9"/>
      <c r="J11471" s="9"/>
      <c r="K11471" s="9"/>
    </row>
    <row r="11472" spans="1:11" x14ac:dyDescent="0.25">
      <c r="A11472" s="2"/>
      <c r="B11472" s="2"/>
      <c r="C11472" s="2"/>
      <c r="E11472" s="2"/>
      <c r="G11472" s="2"/>
      <c r="H11472" s="6"/>
      <c r="I11472" s="9"/>
      <c r="J11472" s="9"/>
      <c r="K11472" s="9"/>
    </row>
    <row r="11473" spans="1:11" x14ac:dyDescent="0.25">
      <c r="A11473" s="2"/>
      <c r="B11473" s="2"/>
      <c r="C11473" s="2"/>
      <c r="E11473" s="2"/>
      <c r="G11473" s="2"/>
      <c r="H11473" s="6"/>
      <c r="I11473" s="9"/>
      <c r="J11473" s="9"/>
      <c r="K11473" s="9"/>
    </row>
    <row r="11474" spans="1:11" x14ac:dyDescent="0.25">
      <c r="A11474" s="2"/>
      <c r="B11474" s="2"/>
      <c r="C11474" s="2"/>
      <c r="E11474" s="2"/>
      <c r="G11474" s="2"/>
      <c r="H11474" s="6"/>
      <c r="I11474" s="9"/>
      <c r="J11474" s="9"/>
      <c r="K11474" s="9"/>
    </row>
    <row r="11475" spans="1:11" x14ac:dyDescent="0.25">
      <c r="A11475" s="2"/>
      <c r="B11475" s="2"/>
      <c r="C11475" s="2"/>
      <c r="E11475" s="2"/>
      <c r="G11475" s="2"/>
      <c r="H11475" s="6"/>
      <c r="I11475" s="9"/>
      <c r="J11475" s="9"/>
      <c r="K11475" s="9"/>
    </row>
    <row r="11476" spans="1:11" x14ac:dyDescent="0.25">
      <c r="A11476" s="2"/>
      <c r="B11476" s="2"/>
      <c r="C11476" s="2"/>
      <c r="E11476" s="2"/>
      <c r="G11476" s="2"/>
      <c r="H11476" s="6"/>
      <c r="I11476" s="9"/>
      <c r="J11476" s="9"/>
      <c r="K11476" s="9"/>
    </row>
    <row r="11477" spans="1:11" x14ac:dyDescent="0.25">
      <c r="A11477" s="2"/>
      <c r="B11477" s="2"/>
      <c r="C11477" s="2"/>
      <c r="E11477" s="2"/>
      <c r="G11477" s="2"/>
      <c r="H11477" s="6"/>
      <c r="I11477" s="9"/>
      <c r="J11477" s="9"/>
      <c r="K11477" s="9"/>
    </row>
    <row r="11478" spans="1:11" x14ac:dyDescent="0.25">
      <c r="A11478" s="2"/>
      <c r="B11478" s="2"/>
      <c r="C11478" s="2"/>
      <c r="E11478" s="2"/>
      <c r="G11478" s="2"/>
      <c r="H11478" s="6"/>
      <c r="I11478" s="9"/>
      <c r="J11478" s="9"/>
      <c r="K11478" s="9"/>
    </row>
    <row r="11479" spans="1:11" x14ac:dyDescent="0.25">
      <c r="A11479" s="2"/>
      <c r="B11479" s="2"/>
      <c r="C11479" s="2"/>
      <c r="E11479" s="2"/>
      <c r="G11479" s="2"/>
      <c r="H11479" s="6"/>
      <c r="I11479" s="9"/>
      <c r="J11479" s="9"/>
      <c r="K11479" s="9"/>
    </row>
    <row r="11480" spans="1:11" x14ac:dyDescent="0.25">
      <c r="A11480" s="2"/>
      <c r="B11480" s="2"/>
      <c r="C11480" s="2"/>
      <c r="E11480" s="2"/>
      <c r="G11480" s="2"/>
      <c r="H11480" s="6"/>
      <c r="I11480" s="9"/>
      <c r="J11480" s="9"/>
      <c r="K11480" s="9"/>
    </row>
    <row r="11481" spans="1:11" x14ac:dyDescent="0.25">
      <c r="A11481" s="2"/>
      <c r="B11481" s="2"/>
      <c r="C11481" s="2"/>
      <c r="E11481" s="2"/>
      <c r="G11481" s="2"/>
      <c r="H11481" s="6"/>
      <c r="I11481" s="9"/>
      <c r="J11481" s="9"/>
      <c r="K11481" s="9"/>
    </row>
    <row r="11482" spans="1:11" x14ac:dyDescent="0.25">
      <c r="A11482" s="2"/>
      <c r="B11482" s="2"/>
      <c r="C11482" s="2"/>
      <c r="E11482" s="2"/>
      <c r="G11482" s="2"/>
      <c r="H11482" s="6"/>
      <c r="I11482" s="9"/>
      <c r="J11482" s="9"/>
      <c r="K11482" s="9"/>
    </row>
    <row r="11483" spans="1:11" x14ac:dyDescent="0.25">
      <c r="A11483" s="2"/>
      <c r="B11483" s="2"/>
      <c r="C11483" s="2"/>
      <c r="E11483" s="2"/>
      <c r="G11483" s="2"/>
      <c r="H11483" s="6"/>
      <c r="I11483" s="9"/>
      <c r="J11483" s="9"/>
      <c r="K11483" s="9"/>
    </row>
    <row r="11484" spans="1:11" x14ac:dyDescent="0.25">
      <c r="A11484" s="2"/>
      <c r="B11484" s="2"/>
      <c r="C11484" s="2"/>
      <c r="E11484" s="2"/>
      <c r="G11484" s="2"/>
      <c r="H11484" s="6"/>
      <c r="I11484" s="9"/>
      <c r="J11484" s="9"/>
      <c r="K11484" s="9"/>
    </row>
    <row r="11485" spans="1:11" x14ac:dyDescent="0.25">
      <c r="A11485" s="2"/>
      <c r="B11485" s="2"/>
      <c r="C11485" s="2"/>
      <c r="E11485" s="2"/>
      <c r="G11485" s="2"/>
      <c r="H11485" s="6"/>
      <c r="I11485" s="9"/>
      <c r="J11485" s="9"/>
      <c r="K11485" s="9"/>
    </row>
    <row r="11486" spans="1:11" x14ac:dyDescent="0.25">
      <c r="A11486" s="2"/>
      <c r="B11486" s="2"/>
      <c r="C11486" s="2"/>
      <c r="E11486" s="2"/>
      <c r="G11486" s="2"/>
      <c r="H11486" s="6"/>
      <c r="I11486" s="9"/>
      <c r="J11486" s="9"/>
      <c r="K11486" s="9"/>
    </row>
    <row r="11487" spans="1:11" x14ac:dyDescent="0.25">
      <c r="A11487" s="2"/>
      <c r="B11487" s="2"/>
      <c r="C11487" s="2"/>
      <c r="E11487" s="2"/>
      <c r="G11487" s="2"/>
      <c r="H11487" s="6"/>
      <c r="I11487" s="9"/>
      <c r="J11487" s="9"/>
      <c r="K11487" s="9"/>
    </row>
    <row r="11488" spans="1:11" x14ac:dyDescent="0.25">
      <c r="A11488" s="2"/>
      <c r="B11488" s="2"/>
      <c r="C11488" s="2"/>
      <c r="E11488" s="2"/>
      <c r="G11488" s="2"/>
      <c r="H11488" s="6"/>
      <c r="I11488" s="9"/>
      <c r="J11488" s="9"/>
      <c r="K11488" s="9"/>
    </row>
    <row r="11489" spans="1:11" x14ac:dyDescent="0.25">
      <c r="A11489" s="2"/>
      <c r="B11489" s="2"/>
      <c r="C11489" s="2"/>
      <c r="E11489" s="2"/>
      <c r="G11489" s="2"/>
      <c r="H11489" s="6"/>
      <c r="I11489" s="9"/>
      <c r="J11489" s="9"/>
      <c r="K11489" s="9"/>
    </row>
    <row r="11490" spans="1:11" x14ac:dyDescent="0.25">
      <c r="A11490" s="2"/>
      <c r="B11490" s="2"/>
      <c r="C11490" s="2"/>
      <c r="E11490" s="2"/>
      <c r="G11490" s="2"/>
      <c r="H11490" s="6"/>
      <c r="I11490" s="9"/>
      <c r="J11490" s="9"/>
      <c r="K11490" s="9"/>
    </row>
    <row r="11491" spans="1:11" x14ac:dyDescent="0.25">
      <c r="A11491" s="2"/>
      <c r="B11491" s="2"/>
      <c r="C11491" s="2"/>
      <c r="E11491" s="2"/>
      <c r="G11491" s="2"/>
      <c r="H11491" s="6"/>
      <c r="I11491" s="9"/>
      <c r="J11491" s="9"/>
      <c r="K11491" s="9"/>
    </row>
    <row r="11492" spans="1:11" x14ac:dyDescent="0.25">
      <c r="A11492" s="2"/>
      <c r="B11492" s="2"/>
      <c r="C11492" s="2"/>
      <c r="E11492" s="2"/>
      <c r="G11492" s="2"/>
      <c r="H11492" s="6"/>
      <c r="I11492" s="9"/>
      <c r="J11492" s="9"/>
      <c r="K11492" s="9"/>
    </row>
    <row r="11493" spans="1:11" x14ac:dyDescent="0.25">
      <c r="A11493" s="2"/>
      <c r="B11493" s="2"/>
      <c r="C11493" s="2"/>
      <c r="E11493" s="2"/>
      <c r="G11493" s="2"/>
      <c r="H11493" s="6"/>
      <c r="I11493" s="9"/>
      <c r="J11493" s="9"/>
      <c r="K11493" s="9"/>
    </row>
    <row r="11494" spans="1:11" x14ac:dyDescent="0.25">
      <c r="A11494" s="2"/>
      <c r="B11494" s="2"/>
      <c r="C11494" s="2"/>
      <c r="E11494" s="2"/>
      <c r="G11494" s="2"/>
      <c r="H11494" s="6"/>
      <c r="I11494" s="9"/>
      <c r="J11494" s="9"/>
      <c r="K11494" s="9"/>
    </row>
    <row r="11495" spans="1:11" x14ac:dyDescent="0.25">
      <c r="A11495" s="2"/>
      <c r="B11495" s="2"/>
      <c r="C11495" s="2"/>
      <c r="E11495" s="2"/>
      <c r="G11495" s="2"/>
      <c r="H11495" s="6"/>
      <c r="I11495" s="9"/>
      <c r="J11495" s="9"/>
      <c r="K11495" s="9"/>
    </row>
    <row r="11496" spans="1:11" x14ac:dyDescent="0.25">
      <c r="A11496" s="2"/>
      <c r="B11496" s="2"/>
      <c r="C11496" s="2"/>
      <c r="E11496" s="2"/>
      <c r="G11496" s="2"/>
      <c r="H11496" s="6"/>
      <c r="I11496" s="9"/>
      <c r="J11496" s="9"/>
      <c r="K11496" s="9"/>
    </row>
    <row r="11497" spans="1:11" x14ac:dyDescent="0.25">
      <c r="A11497" s="2"/>
      <c r="B11497" s="2"/>
      <c r="C11497" s="2"/>
      <c r="E11497" s="2"/>
      <c r="G11497" s="2"/>
      <c r="H11497" s="6"/>
      <c r="I11497" s="9"/>
      <c r="J11497" s="9"/>
      <c r="K11497" s="9"/>
    </row>
    <row r="11498" spans="1:11" x14ac:dyDescent="0.25">
      <c r="A11498" s="2"/>
      <c r="B11498" s="2"/>
      <c r="C11498" s="2"/>
      <c r="E11498" s="2"/>
      <c r="G11498" s="2"/>
      <c r="H11498" s="6"/>
      <c r="I11498" s="9"/>
      <c r="J11498" s="9"/>
      <c r="K11498" s="9"/>
    </row>
    <row r="11499" spans="1:11" x14ac:dyDescent="0.25">
      <c r="A11499" s="2"/>
      <c r="B11499" s="2"/>
      <c r="C11499" s="2"/>
      <c r="E11499" s="2"/>
      <c r="G11499" s="2"/>
      <c r="H11499" s="6"/>
      <c r="I11499" s="9"/>
      <c r="J11499" s="9"/>
      <c r="K11499" s="9"/>
    </row>
    <row r="11500" spans="1:11" x14ac:dyDescent="0.25">
      <c r="A11500" s="2"/>
      <c r="B11500" s="2"/>
      <c r="C11500" s="2"/>
      <c r="E11500" s="2"/>
      <c r="G11500" s="2"/>
      <c r="H11500" s="6"/>
      <c r="I11500" s="9"/>
      <c r="J11500" s="9"/>
      <c r="K11500" s="9"/>
    </row>
    <row r="11501" spans="1:11" x14ac:dyDescent="0.25">
      <c r="A11501" s="2"/>
      <c r="B11501" s="2"/>
      <c r="C11501" s="2"/>
      <c r="E11501" s="2"/>
      <c r="G11501" s="2"/>
      <c r="H11501" s="6"/>
      <c r="I11501" s="9"/>
      <c r="J11501" s="9"/>
      <c r="K11501" s="9"/>
    </row>
    <row r="11502" spans="1:11" x14ac:dyDescent="0.25">
      <c r="A11502" s="2"/>
      <c r="B11502" s="2"/>
      <c r="C11502" s="2"/>
      <c r="E11502" s="2"/>
      <c r="G11502" s="2"/>
      <c r="H11502" s="6"/>
      <c r="I11502" s="9"/>
      <c r="J11502" s="9"/>
      <c r="K11502" s="9"/>
    </row>
    <row r="11503" spans="1:11" x14ac:dyDescent="0.25">
      <c r="A11503" s="2"/>
      <c r="B11503" s="2"/>
      <c r="C11503" s="2"/>
      <c r="E11503" s="2"/>
      <c r="G11503" s="2"/>
      <c r="H11503" s="6"/>
      <c r="I11503" s="9"/>
      <c r="J11503" s="9"/>
      <c r="K11503" s="9"/>
    </row>
    <row r="11504" spans="1:11" x14ac:dyDescent="0.25">
      <c r="A11504" s="2"/>
      <c r="B11504" s="2"/>
      <c r="C11504" s="2"/>
      <c r="E11504" s="2"/>
      <c r="G11504" s="2"/>
      <c r="H11504" s="6"/>
      <c r="I11504" s="9"/>
      <c r="J11504" s="9"/>
      <c r="K11504" s="9"/>
    </row>
    <row r="11505" spans="1:11" x14ac:dyDescent="0.25">
      <c r="A11505" s="2"/>
      <c r="B11505" s="2"/>
      <c r="C11505" s="2"/>
      <c r="E11505" s="2"/>
      <c r="G11505" s="2"/>
      <c r="H11505" s="6"/>
      <c r="I11505" s="9"/>
      <c r="J11505" s="9"/>
      <c r="K11505" s="9"/>
    </row>
    <row r="11506" spans="1:11" x14ac:dyDescent="0.25">
      <c r="A11506" s="2"/>
      <c r="B11506" s="2"/>
      <c r="C11506" s="2"/>
      <c r="E11506" s="2"/>
      <c r="G11506" s="2"/>
      <c r="H11506" s="6"/>
      <c r="I11506" s="9"/>
      <c r="J11506" s="9"/>
      <c r="K11506" s="9"/>
    </row>
    <row r="11507" spans="1:11" x14ac:dyDescent="0.25">
      <c r="A11507" s="2"/>
      <c r="B11507" s="2"/>
      <c r="C11507" s="2"/>
      <c r="E11507" s="2"/>
      <c r="G11507" s="2"/>
      <c r="H11507" s="6"/>
      <c r="I11507" s="9"/>
      <c r="J11507" s="9"/>
      <c r="K11507" s="9"/>
    </row>
    <row r="11508" spans="1:11" x14ac:dyDescent="0.25">
      <c r="A11508" s="2"/>
      <c r="B11508" s="2"/>
      <c r="C11508" s="2"/>
      <c r="E11508" s="2"/>
      <c r="G11508" s="2"/>
      <c r="H11508" s="6"/>
      <c r="I11508" s="9"/>
      <c r="J11508" s="9"/>
      <c r="K11508" s="9"/>
    </row>
    <row r="11509" spans="1:11" x14ac:dyDescent="0.25">
      <c r="A11509" s="2"/>
      <c r="B11509" s="2"/>
      <c r="C11509" s="2"/>
      <c r="E11509" s="2"/>
      <c r="G11509" s="2"/>
      <c r="H11509" s="6"/>
      <c r="I11509" s="9"/>
      <c r="J11509" s="9"/>
      <c r="K11509" s="9"/>
    </row>
    <row r="11510" spans="1:11" x14ac:dyDescent="0.25">
      <c r="A11510" s="2"/>
      <c r="B11510" s="2"/>
      <c r="C11510" s="2"/>
      <c r="E11510" s="2"/>
      <c r="G11510" s="2"/>
      <c r="H11510" s="6"/>
      <c r="I11510" s="9"/>
      <c r="J11510" s="9"/>
      <c r="K11510" s="9"/>
    </row>
    <row r="11511" spans="1:11" x14ac:dyDescent="0.25">
      <c r="A11511" s="2"/>
      <c r="B11511" s="2"/>
      <c r="C11511" s="2"/>
      <c r="E11511" s="2"/>
      <c r="G11511" s="2"/>
      <c r="H11511" s="6"/>
      <c r="I11511" s="9"/>
      <c r="J11511" s="9"/>
      <c r="K11511" s="9"/>
    </row>
    <row r="11512" spans="1:11" x14ac:dyDescent="0.25">
      <c r="A11512" s="2"/>
      <c r="B11512" s="2"/>
      <c r="C11512" s="2"/>
      <c r="E11512" s="2"/>
      <c r="G11512" s="2"/>
      <c r="H11512" s="6"/>
      <c r="I11512" s="9"/>
      <c r="J11512" s="9"/>
      <c r="K11512" s="9"/>
    </row>
    <row r="11513" spans="1:11" x14ac:dyDescent="0.25">
      <c r="A11513" s="2"/>
      <c r="B11513" s="2"/>
      <c r="C11513" s="2"/>
      <c r="E11513" s="2"/>
      <c r="G11513" s="2"/>
      <c r="H11513" s="6"/>
      <c r="I11513" s="9"/>
      <c r="J11513" s="9"/>
      <c r="K11513" s="9"/>
    </row>
    <row r="11514" spans="1:11" x14ac:dyDescent="0.25">
      <c r="A11514" s="2"/>
      <c r="B11514" s="2"/>
      <c r="C11514" s="2"/>
      <c r="E11514" s="2"/>
      <c r="G11514" s="2"/>
      <c r="H11514" s="6"/>
      <c r="I11514" s="9"/>
      <c r="J11514" s="9"/>
      <c r="K11514" s="9"/>
    </row>
    <row r="11515" spans="1:11" x14ac:dyDescent="0.25">
      <c r="A11515" s="2"/>
      <c r="B11515" s="2"/>
      <c r="C11515" s="2"/>
      <c r="E11515" s="2"/>
      <c r="G11515" s="2"/>
      <c r="H11515" s="6"/>
      <c r="I11515" s="9"/>
      <c r="J11515" s="9"/>
      <c r="K11515" s="9"/>
    </row>
    <row r="11516" spans="1:11" x14ac:dyDescent="0.25">
      <c r="A11516" s="2"/>
      <c r="B11516" s="2"/>
      <c r="C11516" s="2"/>
      <c r="E11516" s="2"/>
      <c r="G11516" s="2"/>
      <c r="H11516" s="6"/>
      <c r="I11516" s="9"/>
      <c r="J11516" s="9"/>
      <c r="K11516" s="9"/>
    </row>
    <row r="11517" spans="1:11" x14ac:dyDescent="0.25">
      <c r="A11517" s="2"/>
      <c r="B11517" s="2"/>
      <c r="C11517" s="2"/>
      <c r="E11517" s="2"/>
      <c r="G11517" s="2"/>
      <c r="H11517" s="6"/>
      <c r="I11517" s="9"/>
      <c r="J11517" s="9"/>
      <c r="K11517" s="9"/>
    </row>
    <row r="11518" spans="1:11" x14ac:dyDescent="0.25">
      <c r="A11518" s="2"/>
      <c r="B11518" s="2"/>
      <c r="C11518" s="2"/>
      <c r="E11518" s="2"/>
      <c r="G11518" s="2"/>
      <c r="H11518" s="6"/>
      <c r="I11518" s="9"/>
      <c r="J11518" s="9"/>
      <c r="K11518" s="9"/>
    </row>
    <row r="11519" spans="1:11" x14ac:dyDescent="0.25">
      <c r="A11519" s="2"/>
      <c r="B11519" s="2"/>
      <c r="C11519" s="2"/>
      <c r="E11519" s="2"/>
      <c r="G11519" s="2"/>
      <c r="H11519" s="6"/>
      <c r="I11519" s="9"/>
      <c r="J11519" s="9"/>
      <c r="K11519" s="9"/>
    </row>
    <row r="11520" spans="1:11" x14ac:dyDescent="0.25">
      <c r="A11520" s="2"/>
      <c r="B11520" s="2"/>
      <c r="C11520" s="2"/>
      <c r="E11520" s="2"/>
      <c r="G11520" s="2"/>
      <c r="H11520" s="6"/>
      <c r="I11520" s="9"/>
      <c r="J11520" s="9"/>
      <c r="K11520" s="9"/>
    </row>
    <row r="11521" spans="1:11" x14ac:dyDescent="0.25">
      <c r="A11521" s="2"/>
      <c r="B11521" s="2"/>
      <c r="C11521" s="2"/>
      <c r="E11521" s="2"/>
      <c r="G11521" s="2"/>
      <c r="H11521" s="6"/>
      <c r="I11521" s="9"/>
      <c r="J11521" s="9"/>
      <c r="K11521" s="9"/>
    </row>
    <row r="11522" spans="1:11" x14ac:dyDescent="0.25">
      <c r="A11522" s="2"/>
      <c r="B11522" s="2"/>
      <c r="C11522" s="2"/>
      <c r="E11522" s="2"/>
      <c r="G11522" s="2"/>
      <c r="H11522" s="6"/>
      <c r="I11522" s="9"/>
      <c r="J11522" s="9"/>
      <c r="K11522" s="9"/>
    </row>
    <row r="11523" spans="1:11" x14ac:dyDescent="0.25">
      <c r="A11523" s="2"/>
      <c r="B11523" s="2"/>
      <c r="C11523" s="2"/>
      <c r="E11523" s="2"/>
      <c r="G11523" s="2"/>
      <c r="H11523" s="6"/>
      <c r="I11523" s="9"/>
      <c r="J11523" s="9"/>
      <c r="K11523" s="9"/>
    </row>
    <row r="11524" spans="1:11" x14ac:dyDescent="0.25">
      <c r="A11524" s="2"/>
      <c r="B11524" s="2"/>
      <c r="C11524" s="2"/>
      <c r="E11524" s="2"/>
      <c r="G11524" s="2"/>
      <c r="H11524" s="6"/>
      <c r="I11524" s="9"/>
      <c r="J11524" s="9"/>
      <c r="K11524" s="9"/>
    </row>
    <row r="11525" spans="1:11" x14ac:dyDescent="0.25">
      <c r="A11525" s="2"/>
      <c r="B11525" s="2"/>
      <c r="C11525" s="2"/>
      <c r="E11525" s="2"/>
      <c r="G11525" s="2"/>
      <c r="H11525" s="6"/>
      <c r="I11525" s="9"/>
      <c r="J11525" s="9"/>
      <c r="K11525" s="9"/>
    </row>
    <row r="11526" spans="1:11" x14ac:dyDescent="0.25">
      <c r="A11526" s="2"/>
      <c r="B11526" s="2"/>
      <c r="C11526" s="2"/>
      <c r="E11526" s="2"/>
      <c r="G11526" s="2"/>
      <c r="H11526" s="6"/>
      <c r="I11526" s="9"/>
      <c r="J11526" s="9"/>
      <c r="K11526" s="9"/>
    </row>
    <row r="11527" spans="1:11" x14ac:dyDescent="0.25">
      <c r="A11527" s="2"/>
      <c r="B11527" s="2"/>
      <c r="C11527" s="2"/>
      <c r="E11527" s="2"/>
      <c r="G11527" s="2"/>
      <c r="H11527" s="6"/>
      <c r="I11527" s="9"/>
      <c r="J11527" s="9"/>
      <c r="K11527" s="9"/>
    </row>
    <row r="11528" spans="1:11" x14ac:dyDescent="0.25">
      <c r="A11528" s="2"/>
      <c r="B11528" s="2"/>
      <c r="C11528" s="2"/>
      <c r="E11528" s="2"/>
      <c r="G11528" s="2"/>
      <c r="H11528" s="6"/>
      <c r="I11528" s="9"/>
      <c r="J11528" s="9"/>
      <c r="K11528" s="9"/>
    </row>
    <row r="11529" spans="1:11" x14ac:dyDescent="0.25">
      <c r="A11529" s="2"/>
      <c r="B11529" s="2"/>
      <c r="C11529" s="2"/>
      <c r="E11529" s="2"/>
      <c r="G11529" s="2"/>
      <c r="H11529" s="6"/>
      <c r="I11529" s="9"/>
      <c r="J11529" s="9"/>
      <c r="K11529" s="9"/>
    </row>
    <row r="11530" spans="1:11" x14ac:dyDescent="0.25">
      <c r="A11530" s="2"/>
      <c r="B11530" s="2"/>
      <c r="C11530" s="2"/>
      <c r="E11530" s="2"/>
      <c r="G11530" s="2"/>
      <c r="H11530" s="6"/>
      <c r="I11530" s="9"/>
      <c r="J11530" s="9"/>
      <c r="K11530" s="9"/>
    </row>
    <row r="11531" spans="1:11" x14ac:dyDescent="0.25">
      <c r="A11531" s="2"/>
      <c r="B11531" s="2"/>
      <c r="C11531" s="2"/>
      <c r="E11531" s="2"/>
      <c r="G11531" s="2"/>
      <c r="H11531" s="6"/>
      <c r="I11531" s="9"/>
      <c r="J11531" s="9"/>
      <c r="K11531" s="9"/>
    </row>
    <row r="11532" spans="1:11" x14ac:dyDescent="0.25">
      <c r="A11532" s="2"/>
      <c r="B11532" s="2"/>
      <c r="C11532" s="2"/>
      <c r="E11532" s="2"/>
      <c r="G11532" s="2"/>
      <c r="H11532" s="6"/>
      <c r="I11532" s="9"/>
      <c r="J11532" s="9"/>
      <c r="K11532" s="9"/>
    </row>
    <row r="11533" spans="1:11" x14ac:dyDescent="0.25">
      <c r="A11533" s="2"/>
      <c r="B11533" s="2"/>
      <c r="C11533" s="2"/>
      <c r="E11533" s="2"/>
      <c r="G11533" s="2"/>
      <c r="H11533" s="6"/>
      <c r="I11533" s="9"/>
      <c r="J11533" s="9"/>
      <c r="K11533" s="9"/>
    </row>
    <row r="11534" spans="1:11" x14ac:dyDescent="0.25">
      <c r="A11534" s="2"/>
      <c r="B11534" s="2"/>
      <c r="C11534" s="2"/>
      <c r="E11534" s="2"/>
      <c r="G11534" s="2"/>
      <c r="H11534" s="6"/>
      <c r="I11534" s="9"/>
      <c r="J11534" s="9"/>
      <c r="K11534" s="9"/>
    </row>
    <row r="11535" spans="1:11" x14ac:dyDescent="0.25">
      <c r="A11535" s="2"/>
      <c r="B11535" s="2"/>
      <c r="C11535" s="2"/>
      <c r="E11535" s="2"/>
      <c r="G11535" s="2"/>
      <c r="H11535" s="6"/>
      <c r="I11535" s="9"/>
      <c r="J11535" s="9"/>
      <c r="K11535" s="9"/>
    </row>
    <row r="11536" spans="1:11" x14ac:dyDescent="0.25">
      <c r="A11536" s="2"/>
      <c r="B11536" s="2"/>
      <c r="C11536" s="2"/>
      <c r="E11536" s="2"/>
      <c r="G11536" s="2"/>
      <c r="H11536" s="6"/>
      <c r="I11536" s="9"/>
      <c r="J11536" s="9"/>
      <c r="K11536" s="9"/>
    </row>
    <row r="11537" spans="1:11" x14ac:dyDescent="0.25">
      <c r="A11537" s="2"/>
      <c r="B11537" s="2"/>
      <c r="C11537" s="2"/>
      <c r="E11537" s="2"/>
      <c r="G11537" s="2"/>
      <c r="H11537" s="6"/>
      <c r="I11537" s="9"/>
      <c r="J11537" s="9"/>
      <c r="K11537" s="9"/>
    </row>
    <row r="11538" spans="1:11" x14ac:dyDescent="0.25">
      <c r="A11538" s="2"/>
      <c r="B11538" s="2"/>
      <c r="C11538" s="2"/>
      <c r="E11538" s="2"/>
      <c r="G11538" s="2"/>
      <c r="H11538" s="6"/>
      <c r="I11538" s="9"/>
      <c r="J11538" s="9"/>
      <c r="K11538" s="9"/>
    </row>
    <row r="11539" spans="1:11" x14ac:dyDescent="0.25">
      <c r="A11539" s="2"/>
      <c r="B11539" s="2"/>
      <c r="C11539" s="2"/>
      <c r="E11539" s="2"/>
      <c r="G11539" s="2"/>
      <c r="H11539" s="6"/>
      <c r="I11539" s="9"/>
      <c r="J11539" s="9"/>
      <c r="K11539" s="9"/>
    </row>
    <row r="11540" spans="1:11" x14ac:dyDescent="0.25">
      <c r="A11540" s="2"/>
      <c r="B11540" s="2"/>
      <c r="C11540" s="2"/>
      <c r="E11540" s="2"/>
      <c r="G11540" s="2"/>
      <c r="H11540" s="6"/>
      <c r="I11540" s="9"/>
      <c r="J11540" s="9"/>
      <c r="K11540" s="9"/>
    </row>
    <row r="11541" spans="1:11" x14ac:dyDescent="0.25">
      <c r="A11541" s="2"/>
      <c r="B11541" s="2"/>
      <c r="C11541" s="2"/>
      <c r="E11541" s="2"/>
      <c r="G11541" s="2"/>
      <c r="H11541" s="6"/>
      <c r="I11541" s="9"/>
      <c r="J11541" s="9"/>
      <c r="K11541" s="9"/>
    </row>
    <row r="11542" spans="1:11" x14ac:dyDescent="0.25">
      <c r="A11542" s="2"/>
      <c r="B11542" s="2"/>
      <c r="C11542" s="2"/>
      <c r="E11542" s="2"/>
      <c r="G11542" s="2"/>
      <c r="H11542" s="6"/>
      <c r="I11542" s="9"/>
      <c r="J11542" s="9"/>
      <c r="K11542" s="9"/>
    </row>
    <row r="11543" spans="1:11" x14ac:dyDescent="0.25">
      <c r="A11543" s="2"/>
      <c r="B11543" s="2"/>
      <c r="C11543" s="2"/>
      <c r="E11543" s="2"/>
      <c r="G11543" s="2"/>
      <c r="H11543" s="6"/>
      <c r="I11543" s="9"/>
      <c r="J11543" s="9"/>
      <c r="K11543" s="9"/>
    </row>
    <row r="11544" spans="1:11" x14ac:dyDescent="0.25">
      <c r="A11544" s="2"/>
      <c r="B11544" s="2"/>
      <c r="C11544" s="2"/>
      <c r="E11544" s="2"/>
      <c r="G11544" s="2"/>
      <c r="H11544" s="6"/>
      <c r="I11544" s="9"/>
      <c r="J11544" s="9"/>
      <c r="K11544" s="9"/>
    </row>
    <row r="11545" spans="1:11" x14ac:dyDescent="0.25">
      <c r="A11545" s="2"/>
      <c r="B11545" s="2"/>
      <c r="C11545" s="2"/>
      <c r="E11545" s="2"/>
      <c r="G11545" s="2"/>
      <c r="H11545" s="6"/>
      <c r="I11545" s="9"/>
      <c r="J11545" s="9"/>
      <c r="K11545" s="9"/>
    </row>
    <row r="11546" spans="1:11" x14ac:dyDescent="0.25">
      <c r="A11546" s="2"/>
      <c r="B11546" s="2"/>
      <c r="C11546" s="2"/>
      <c r="E11546" s="2"/>
      <c r="G11546" s="2"/>
      <c r="H11546" s="6"/>
      <c r="I11546" s="9"/>
      <c r="J11546" s="9"/>
      <c r="K11546" s="9"/>
    </row>
    <row r="11547" spans="1:11" x14ac:dyDescent="0.25">
      <c r="A11547" s="2"/>
      <c r="B11547" s="2"/>
      <c r="C11547" s="2"/>
      <c r="E11547" s="2"/>
      <c r="G11547" s="2"/>
      <c r="H11547" s="6"/>
      <c r="I11547" s="9"/>
      <c r="J11547" s="9"/>
      <c r="K11547" s="9"/>
    </row>
    <row r="11548" spans="1:11" x14ac:dyDescent="0.25">
      <c r="A11548" s="2"/>
      <c r="B11548" s="2"/>
      <c r="C11548" s="2"/>
      <c r="E11548" s="2"/>
      <c r="G11548" s="2"/>
      <c r="H11548" s="6"/>
      <c r="I11548" s="9"/>
      <c r="J11548" s="9"/>
      <c r="K11548" s="9"/>
    </row>
    <row r="11549" spans="1:11" x14ac:dyDescent="0.25">
      <c r="A11549" s="2"/>
      <c r="B11549" s="2"/>
      <c r="C11549" s="2"/>
      <c r="E11549" s="2"/>
      <c r="G11549" s="2"/>
      <c r="H11549" s="6"/>
      <c r="I11549" s="9"/>
      <c r="J11549" s="9"/>
      <c r="K11549" s="9"/>
    </row>
    <row r="11550" spans="1:11" x14ac:dyDescent="0.25">
      <c r="A11550" s="2"/>
      <c r="B11550" s="2"/>
      <c r="C11550" s="2"/>
      <c r="E11550" s="2"/>
      <c r="G11550" s="2"/>
      <c r="H11550" s="6"/>
      <c r="I11550" s="9"/>
      <c r="J11550" s="9"/>
      <c r="K11550" s="9"/>
    </row>
    <row r="11551" spans="1:11" x14ac:dyDescent="0.25">
      <c r="A11551" s="2"/>
      <c r="B11551" s="2"/>
      <c r="C11551" s="2"/>
      <c r="E11551" s="2"/>
      <c r="G11551" s="2"/>
      <c r="H11551" s="6"/>
      <c r="I11551" s="9"/>
      <c r="J11551" s="9"/>
      <c r="K11551" s="9"/>
    </row>
    <row r="11552" spans="1:11" x14ac:dyDescent="0.25">
      <c r="A11552" s="2"/>
      <c r="B11552" s="2"/>
      <c r="C11552" s="2"/>
      <c r="E11552" s="2"/>
      <c r="G11552" s="2"/>
      <c r="H11552" s="6"/>
      <c r="I11552" s="9"/>
      <c r="J11552" s="9"/>
      <c r="K11552" s="9"/>
    </row>
    <row r="11553" spans="1:11" x14ac:dyDescent="0.25">
      <c r="A11553" s="2"/>
      <c r="B11553" s="2"/>
      <c r="C11553" s="2"/>
      <c r="E11553" s="2"/>
      <c r="G11553" s="2"/>
      <c r="H11553" s="6"/>
      <c r="I11553" s="9"/>
      <c r="J11553" s="9"/>
      <c r="K11553" s="9"/>
    </row>
    <row r="11554" spans="1:11" x14ac:dyDescent="0.25">
      <c r="A11554" s="2"/>
      <c r="B11554" s="2"/>
      <c r="C11554" s="2"/>
      <c r="E11554" s="2"/>
      <c r="G11554" s="2"/>
      <c r="H11554" s="6"/>
      <c r="I11554" s="9"/>
      <c r="J11554" s="9"/>
      <c r="K11554" s="9"/>
    </row>
    <row r="11555" spans="1:11" x14ac:dyDescent="0.25">
      <c r="A11555" s="2"/>
      <c r="B11555" s="2"/>
      <c r="C11555" s="2"/>
      <c r="E11555" s="2"/>
      <c r="G11555" s="2"/>
      <c r="H11555" s="6"/>
      <c r="I11555" s="9"/>
      <c r="J11555" s="9"/>
      <c r="K11555" s="9"/>
    </row>
    <row r="11556" spans="1:11" x14ac:dyDescent="0.25">
      <c r="A11556" s="2"/>
      <c r="B11556" s="2"/>
      <c r="C11556" s="2"/>
      <c r="E11556" s="2"/>
      <c r="G11556" s="2"/>
      <c r="H11556" s="6"/>
      <c r="I11556" s="9"/>
      <c r="J11556" s="9"/>
      <c r="K11556" s="9"/>
    </row>
    <row r="11557" spans="1:11" x14ac:dyDescent="0.25">
      <c r="A11557" s="2"/>
      <c r="B11557" s="2"/>
      <c r="C11557" s="2"/>
      <c r="E11557" s="2"/>
      <c r="G11557" s="2"/>
      <c r="H11557" s="6"/>
      <c r="I11557" s="9"/>
      <c r="J11557" s="9"/>
      <c r="K11557" s="9"/>
    </row>
    <row r="11558" spans="1:11" x14ac:dyDescent="0.25">
      <c r="A11558" s="2"/>
      <c r="B11558" s="2"/>
      <c r="C11558" s="2"/>
      <c r="E11558" s="2"/>
      <c r="G11558" s="2"/>
      <c r="H11558" s="6"/>
      <c r="I11558" s="9"/>
      <c r="J11558" s="9"/>
      <c r="K11558" s="9"/>
    </row>
    <row r="11559" spans="1:11" x14ac:dyDescent="0.25">
      <c r="A11559" s="2"/>
      <c r="B11559" s="2"/>
      <c r="C11559" s="2"/>
      <c r="E11559" s="2"/>
      <c r="G11559" s="2"/>
      <c r="H11559" s="6"/>
      <c r="I11559" s="9"/>
      <c r="J11559" s="9"/>
      <c r="K11559" s="9"/>
    </row>
    <row r="11560" spans="1:11" x14ac:dyDescent="0.25">
      <c r="A11560" s="2"/>
      <c r="B11560" s="2"/>
      <c r="C11560" s="2"/>
      <c r="E11560" s="2"/>
      <c r="G11560" s="2"/>
      <c r="H11560" s="6"/>
      <c r="I11560" s="9"/>
      <c r="J11560" s="9"/>
      <c r="K11560" s="9"/>
    </row>
    <row r="11561" spans="1:11" x14ac:dyDescent="0.25">
      <c r="A11561" s="2"/>
      <c r="B11561" s="2"/>
      <c r="C11561" s="2"/>
      <c r="E11561" s="2"/>
      <c r="G11561" s="2"/>
      <c r="H11561" s="6"/>
      <c r="I11561" s="9"/>
      <c r="J11561" s="9"/>
      <c r="K11561" s="9"/>
    </row>
    <row r="11562" spans="1:11" x14ac:dyDescent="0.25">
      <c r="A11562" s="2"/>
      <c r="B11562" s="2"/>
      <c r="C11562" s="2"/>
      <c r="E11562" s="2"/>
      <c r="G11562" s="2"/>
      <c r="H11562" s="6"/>
      <c r="I11562" s="9"/>
      <c r="J11562" s="9"/>
      <c r="K11562" s="9"/>
    </row>
    <row r="11563" spans="1:11" x14ac:dyDescent="0.25">
      <c r="A11563" s="2"/>
      <c r="B11563" s="2"/>
      <c r="C11563" s="2"/>
      <c r="E11563" s="2"/>
      <c r="G11563" s="2"/>
      <c r="H11563" s="6"/>
      <c r="I11563" s="9"/>
      <c r="J11563" s="9"/>
      <c r="K11563" s="9"/>
    </row>
    <row r="11564" spans="1:11" x14ac:dyDescent="0.25">
      <c r="A11564" s="2"/>
      <c r="B11564" s="2"/>
      <c r="C11564" s="2"/>
      <c r="E11564" s="2"/>
      <c r="G11564" s="2"/>
      <c r="H11564" s="6"/>
      <c r="I11564" s="9"/>
      <c r="J11564" s="9"/>
      <c r="K11564" s="9"/>
    </row>
    <row r="11565" spans="1:11" x14ac:dyDescent="0.25">
      <c r="A11565" s="2"/>
      <c r="B11565" s="2"/>
      <c r="C11565" s="2"/>
      <c r="E11565" s="2"/>
      <c r="G11565" s="2"/>
      <c r="H11565" s="6"/>
      <c r="I11565" s="9"/>
      <c r="J11565" s="9"/>
      <c r="K11565" s="9"/>
    </row>
    <row r="11566" spans="1:11" x14ac:dyDescent="0.25">
      <c r="A11566" s="2"/>
      <c r="B11566" s="2"/>
      <c r="C11566" s="2"/>
      <c r="E11566" s="2"/>
      <c r="G11566" s="2"/>
      <c r="H11566" s="6"/>
      <c r="I11566" s="9"/>
      <c r="J11566" s="9"/>
      <c r="K11566" s="9"/>
    </row>
    <row r="11567" spans="1:11" x14ac:dyDescent="0.25">
      <c r="A11567" s="2"/>
      <c r="B11567" s="2"/>
      <c r="C11567" s="2"/>
      <c r="E11567" s="2"/>
      <c r="G11567" s="2"/>
      <c r="H11567" s="6"/>
      <c r="I11567" s="9"/>
      <c r="J11567" s="9"/>
      <c r="K11567" s="9"/>
    </row>
    <row r="11568" spans="1:11" x14ac:dyDescent="0.25">
      <c r="A11568" s="2"/>
      <c r="B11568" s="2"/>
      <c r="C11568" s="2"/>
      <c r="E11568" s="2"/>
      <c r="G11568" s="2"/>
      <c r="H11568" s="6"/>
      <c r="I11568" s="9"/>
      <c r="J11568" s="9"/>
      <c r="K11568" s="9"/>
    </row>
    <row r="11569" spans="1:11" x14ac:dyDescent="0.25">
      <c r="A11569" s="2"/>
      <c r="B11569" s="2"/>
      <c r="C11569" s="2"/>
      <c r="E11569" s="2"/>
      <c r="G11569" s="2"/>
      <c r="H11569" s="6"/>
      <c r="I11569" s="9"/>
      <c r="J11569" s="9"/>
      <c r="K11569" s="9"/>
    </row>
    <row r="11570" spans="1:11" x14ac:dyDescent="0.25">
      <c r="A11570" s="2"/>
      <c r="B11570" s="2"/>
      <c r="C11570" s="2"/>
      <c r="E11570" s="2"/>
      <c r="G11570" s="2"/>
      <c r="H11570" s="6"/>
      <c r="I11570" s="9"/>
      <c r="J11570" s="9"/>
      <c r="K11570" s="9"/>
    </row>
    <row r="11571" spans="1:11" x14ac:dyDescent="0.25">
      <c r="A11571" s="2"/>
      <c r="B11571" s="2"/>
      <c r="C11571" s="2"/>
      <c r="E11571" s="2"/>
      <c r="G11571" s="2"/>
      <c r="H11571" s="6"/>
      <c r="I11571" s="9"/>
      <c r="J11571" s="9"/>
      <c r="K11571" s="9"/>
    </row>
    <row r="11572" spans="1:11" x14ac:dyDescent="0.25">
      <c r="A11572" s="2"/>
      <c r="B11572" s="2"/>
      <c r="C11572" s="2"/>
      <c r="E11572" s="2"/>
      <c r="G11572" s="2"/>
      <c r="H11572" s="6"/>
      <c r="I11572" s="9"/>
      <c r="J11572" s="9"/>
      <c r="K11572" s="9"/>
    </row>
    <row r="11573" spans="1:11" x14ac:dyDescent="0.25">
      <c r="A11573" s="2"/>
      <c r="B11573" s="2"/>
      <c r="C11573" s="2"/>
      <c r="E11573" s="2"/>
      <c r="G11573" s="2"/>
      <c r="H11573" s="6"/>
      <c r="I11573" s="9"/>
      <c r="J11573" s="9"/>
      <c r="K11573" s="9"/>
    </row>
    <row r="11574" spans="1:11" x14ac:dyDescent="0.25">
      <c r="A11574" s="2"/>
      <c r="B11574" s="2"/>
      <c r="C11574" s="2"/>
      <c r="E11574" s="2"/>
      <c r="G11574" s="2"/>
      <c r="H11574" s="6"/>
      <c r="I11574" s="9"/>
      <c r="J11574" s="9"/>
      <c r="K11574" s="9"/>
    </row>
    <row r="11575" spans="1:11" x14ac:dyDescent="0.25">
      <c r="A11575" s="2"/>
      <c r="B11575" s="2"/>
      <c r="C11575" s="2"/>
      <c r="E11575" s="2"/>
      <c r="G11575" s="2"/>
      <c r="H11575" s="6"/>
      <c r="I11575" s="9"/>
      <c r="J11575" s="9"/>
      <c r="K11575" s="9"/>
    </row>
    <row r="11576" spans="1:11" x14ac:dyDescent="0.25">
      <c r="A11576" s="2"/>
      <c r="B11576" s="2"/>
      <c r="C11576" s="2"/>
      <c r="E11576" s="2"/>
      <c r="G11576" s="2"/>
      <c r="H11576" s="6"/>
      <c r="I11576" s="9"/>
      <c r="J11576" s="9"/>
      <c r="K11576" s="9"/>
    </row>
    <row r="11577" spans="1:11" x14ac:dyDescent="0.25">
      <c r="A11577" s="2"/>
      <c r="B11577" s="2"/>
      <c r="C11577" s="2"/>
      <c r="E11577" s="2"/>
      <c r="G11577" s="2"/>
      <c r="H11577" s="6"/>
      <c r="I11577" s="9"/>
      <c r="J11577" s="9"/>
      <c r="K11577" s="9"/>
    </row>
    <row r="11578" spans="1:11" x14ac:dyDescent="0.25">
      <c r="A11578" s="2"/>
      <c r="B11578" s="2"/>
      <c r="C11578" s="2"/>
      <c r="E11578" s="2"/>
      <c r="G11578" s="2"/>
      <c r="H11578" s="6"/>
      <c r="I11578" s="9"/>
      <c r="J11578" s="9"/>
      <c r="K11578" s="9"/>
    </row>
    <row r="11579" spans="1:11" x14ac:dyDescent="0.25">
      <c r="A11579" s="2"/>
      <c r="B11579" s="2"/>
      <c r="C11579" s="2"/>
      <c r="E11579" s="2"/>
      <c r="G11579" s="2"/>
      <c r="H11579" s="6"/>
      <c r="I11579" s="9"/>
      <c r="J11579" s="9"/>
      <c r="K11579" s="9"/>
    </row>
    <row r="11580" spans="1:11" x14ac:dyDescent="0.25">
      <c r="A11580" s="2"/>
      <c r="B11580" s="2"/>
      <c r="C11580" s="2"/>
      <c r="E11580" s="2"/>
      <c r="G11580" s="2"/>
      <c r="H11580" s="6"/>
      <c r="I11580" s="9"/>
      <c r="J11580" s="9"/>
      <c r="K11580" s="9"/>
    </row>
    <row r="11581" spans="1:11" x14ac:dyDescent="0.25">
      <c r="A11581" s="2"/>
      <c r="B11581" s="2"/>
      <c r="C11581" s="2"/>
      <c r="E11581" s="2"/>
      <c r="G11581" s="2"/>
      <c r="H11581" s="6"/>
      <c r="I11581" s="9"/>
      <c r="J11581" s="9"/>
      <c r="K11581" s="9"/>
    </row>
    <row r="11582" spans="1:11" x14ac:dyDescent="0.25">
      <c r="A11582" s="2"/>
      <c r="B11582" s="2"/>
      <c r="C11582" s="2"/>
      <c r="E11582" s="2"/>
      <c r="G11582" s="2"/>
      <c r="H11582" s="6"/>
      <c r="I11582" s="9"/>
      <c r="J11582" s="9"/>
      <c r="K11582" s="9"/>
    </row>
    <row r="11583" spans="1:11" x14ac:dyDescent="0.25">
      <c r="A11583" s="2"/>
      <c r="B11583" s="2"/>
      <c r="C11583" s="2"/>
      <c r="E11583" s="2"/>
      <c r="G11583" s="2"/>
      <c r="H11583" s="6"/>
      <c r="I11583" s="9"/>
      <c r="J11583" s="9"/>
      <c r="K11583" s="9"/>
    </row>
    <row r="11584" spans="1:11" x14ac:dyDescent="0.25">
      <c r="A11584" s="2"/>
      <c r="B11584" s="2"/>
      <c r="C11584" s="2"/>
      <c r="E11584" s="2"/>
      <c r="G11584" s="2"/>
      <c r="H11584" s="6"/>
      <c r="I11584" s="9"/>
      <c r="J11584" s="9"/>
      <c r="K11584" s="9"/>
    </row>
    <row r="11585" spans="1:11" x14ac:dyDescent="0.25">
      <c r="A11585" s="2"/>
      <c r="B11585" s="2"/>
      <c r="C11585" s="2"/>
      <c r="E11585" s="2"/>
      <c r="G11585" s="2"/>
      <c r="H11585" s="6"/>
      <c r="I11585" s="9"/>
      <c r="J11585" s="9"/>
      <c r="K11585" s="9"/>
    </row>
    <row r="11586" spans="1:11" x14ac:dyDescent="0.25">
      <c r="A11586" s="2"/>
      <c r="B11586" s="2"/>
      <c r="C11586" s="2"/>
      <c r="E11586" s="2"/>
      <c r="G11586" s="2"/>
      <c r="H11586" s="6"/>
      <c r="I11586" s="9"/>
      <c r="J11586" s="9"/>
      <c r="K11586" s="9"/>
    </row>
    <row r="11587" spans="1:11" x14ac:dyDescent="0.25">
      <c r="A11587" s="2"/>
      <c r="B11587" s="2"/>
      <c r="C11587" s="2"/>
      <c r="E11587" s="2"/>
      <c r="G11587" s="2"/>
      <c r="H11587" s="6"/>
      <c r="I11587" s="9"/>
      <c r="J11587" s="9"/>
      <c r="K11587" s="9"/>
    </row>
    <row r="11588" spans="1:11" x14ac:dyDescent="0.25">
      <c r="A11588" s="2"/>
      <c r="B11588" s="2"/>
      <c r="C11588" s="2"/>
      <c r="E11588" s="2"/>
      <c r="G11588" s="2"/>
      <c r="H11588" s="6"/>
      <c r="I11588" s="9"/>
      <c r="J11588" s="9"/>
      <c r="K11588" s="9"/>
    </row>
    <row r="11589" spans="1:11" x14ac:dyDescent="0.25">
      <c r="A11589" s="2"/>
      <c r="B11589" s="2"/>
      <c r="C11589" s="2"/>
      <c r="E11589" s="2"/>
      <c r="G11589" s="2"/>
      <c r="H11589" s="6"/>
      <c r="I11589" s="9"/>
      <c r="J11589" s="9"/>
      <c r="K11589" s="9"/>
    </row>
    <row r="11590" spans="1:11" x14ac:dyDescent="0.25">
      <c r="A11590" s="2"/>
      <c r="B11590" s="2"/>
      <c r="C11590" s="2"/>
      <c r="E11590" s="2"/>
      <c r="G11590" s="2"/>
      <c r="H11590" s="6"/>
      <c r="I11590" s="9"/>
      <c r="J11590" s="9"/>
      <c r="K11590" s="9"/>
    </row>
    <row r="11591" spans="1:11" x14ac:dyDescent="0.25">
      <c r="A11591" s="2"/>
      <c r="B11591" s="2"/>
      <c r="C11591" s="2"/>
      <c r="E11591" s="2"/>
      <c r="G11591" s="2"/>
      <c r="H11591" s="6"/>
      <c r="I11591" s="9"/>
      <c r="J11591" s="9"/>
      <c r="K11591" s="9"/>
    </row>
    <row r="11592" spans="1:11" x14ac:dyDescent="0.25">
      <c r="A11592" s="2"/>
      <c r="B11592" s="2"/>
      <c r="C11592" s="2"/>
      <c r="E11592" s="2"/>
      <c r="G11592" s="2"/>
      <c r="H11592" s="6"/>
      <c r="I11592" s="9"/>
      <c r="J11592" s="9"/>
      <c r="K11592" s="9"/>
    </row>
    <row r="11593" spans="1:11" x14ac:dyDescent="0.25">
      <c r="A11593" s="2"/>
      <c r="B11593" s="2"/>
      <c r="C11593" s="2"/>
      <c r="E11593" s="2"/>
      <c r="G11593" s="2"/>
      <c r="H11593" s="6"/>
      <c r="I11593" s="9"/>
      <c r="J11593" s="9"/>
      <c r="K11593" s="9"/>
    </row>
    <row r="11594" spans="1:11" x14ac:dyDescent="0.25">
      <c r="A11594" s="2"/>
      <c r="B11594" s="2"/>
      <c r="C11594" s="2"/>
      <c r="E11594" s="2"/>
      <c r="G11594" s="2"/>
      <c r="H11594" s="6"/>
      <c r="I11594" s="9"/>
      <c r="J11594" s="9"/>
      <c r="K11594" s="9"/>
    </row>
    <row r="11595" spans="1:11" x14ac:dyDescent="0.25">
      <c r="A11595" s="2"/>
      <c r="B11595" s="2"/>
      <c r="C11595" s="2"/>
      <c r="E11595" s="2"/>
      <c r="G11595" s="2"/>
      <c r="H11595" s="6"/>
      <c r="I11595" s="9"/>
      <c r="J11595" s="9"/>
      <c r="K11595" s="9"/>
    </row>
    <row r="11596" spans="1:11" x14ac:dyDescent="0.25">
      <c r="A11596" s="2"/>
      <c r="B11596" s="2"/>
      <c r="C11596" s="2"/>
      <c r="E11596" s="2"/>
      <c r="G11596" s="2"/>
      <c r="H11596" s="6"/>
      <c r="I11596" s="9"/>
      <c r="J11596" s="9"/>
      <c r="K11596" s="9"/>
    </row>
    <row r="11597" spans="1:11" x14ac:dyDescent="0.25">
      <c r="A11597" s="2"/>
      <c r="B11597" s="2"/>
      <c r="C11597" s="2"/>
      <c r="E11597" s="2"/>
      <c r="G11597" s="2"/>
      <c r="H11597" s="6"/>
      <c r="I11597" s="9"/>
      <c r="J11597" s="9"/>
      <c r="K11597" s="9"/>
    </row>
    <row r="11598" spans="1:11" x14ac:dyDescent="0.25">
      <c r="A11598" s="2"/>
      <c r="B11598" s="2"/>
      <c r="C11598" s="2"/>
      <c r="E11598" s="2"/>
      <c r="G11598" s="2"/>
      <c r="H11598" s="6"/>
      <c r="I11598" s="9"/>
      <c r="J11598" s="9"/>
      <c r="K11598" s="9"/>
    </row>
    <row r="11599" spans="1:11" x14ac:dyDescent="0.25">
      <c r="A11599" s="2"/>
      <c r="B11599" s="2"/>
      <c r="C11599" s="2"/>
      <c r="E11599" s="2"/>
      <c r="G11599" s="2"/>
      <c r="H11599" s="6"/>
      <c r="I11599" s="9"/>
      <c r="J11599" s="9"/>
      <c r="K11599" s="9"/>
    </row>
    <row r="11600" spans="1:11" x14ac:dyDescent="0.25">
      <c r="A11600" s="2"/>
      <c r="B11600" s="2"/>
      <c r="C11600" s="2"/>
      <c r="E11600" s="2"/>
      <c r="G11600" s="2"/>
      <c r="H11600" s="6"/>
      <c r="I11600" s="9"/>
      <c r="J11600" s="9"/>
      <c r="K11600" s="9"/>
    </row>
    <row r="11601" spans="1:11" x14ac:dyDescent="0.25">
      <c r="A11601" s="2"/>
      <c r="B11601" s="2"/>
      <c r="C11601" s="2"/>
      <c r="E11601" s="2"/>
      <c r="G11601" s="2"/>
      <c r="H11601" s="6"/>
      <c r="I11601" s="9"/>
      <c r="J11601" s="9"/>
      <c r="K11601" s="9"/>
    </row>
    <row r="11602" spans="1:11" x14ac:dyDescent="0.25">
      <c r="A11602" s="2"/>
      <c r="B11602" s="2"/>
      <c r="C11602" s="2"/>
      <c r="E11602" s="2"/>
      <c r="G11602" s="2"/>
      <c r="H11602" s="6"/>
      <c r="I11602" s="9"/>
      <c r="J11602" s="9"/>
      <c r="K11602" s="9"/>
    </row>
    <row r="11603" spans="1:11" x14ac:dyDescent="0.25">
      <c r="A11603" s="2"/>
      <c r="B11603" s="2"/>
      <c r="C11603" s="2"/>
      <c r="E11603" s="2"/>
      <c r="G11603" s="2"/>
      <c r="H11603" s="6"/>
      <c r="I11603" s="9"/>
      <c r="J11603" s="9"/>
      <c r="K11603" s="9"/>
    </row>
    <row r="11604" spans="1:11" x14ac:dyDescent="0.25">
      <c r="A11604" s="2"/>
      <c r="B11604" s="2"/>
      <c r="C11604" s="2"/>
      <c r="E11604" s="2"/>
      <c r="G11604" s="2"/>
      <c r="H11604" s="6"/>
      <c r="I11604" s="9"/>
      <c r="J11604" s="9"/>
      <c r="K11604" s="9"/>
    </row>
    <row r="11605" spans="1:11" x14ac:dyDescent="0.25">
      <c r="A11605" s="2"/>
      <c r="B11605" s="2"/>
      <c r="C11605" s="2"/>
      <c r="E11605" s="2"/>
      <c r="G11605" s="2"/>
      <c r="H11605" s="6"/>
      <c r="I11605" s="9"/>
      <c r="J11605" s="9"/>
      <c r="K11605" s="9"/>
    </row>
    <row r="11606" spans="1:11" x14ac:dyDescent="0.25">
      <c r="A11606" s="2"/>
      <c r="B11606" s="2"/>
      <c r="C11606" s="2"/>
      <c r="E11606" s="2"/>
      <c r="G11606" s="2"/>
      <c r="H11606" s="6"/>
      <c r="I11606" s="9"/>
      <c r="J11606" s="9"/>
      <c r="K11606" s="9"/>
    </row>
    <row r="11607" spans="1:11" x14ac:dyDescent="0.25">
      <c r="A11607" s="2"/>
      <c r="B11607" s="2"/>
      <c r="C11607" s="2"/>
      <c r="E11607" s="2"/>
      <c r="G11607" s="2"/>
      <c r="H11607" s="6"/>
      <c r="I11607" s="9"/>
      <c r="J11607" s="9"/>
      <c r="K11607" s="9"/>
    </row>
    <row r="11608" spans="1:11" x14ac:dyDescent="0.25">
      <c r="A11608" s="2"/>
      <c r="B11608" s="2"/>
      <c r="C11608" s="2"/>
      <c r="E11608" s="2"/>
      <c r="G11608" s="2"/>
      <c r="H11608" s="6"/>
      <c r="I11608" s="9"/>
      <c r="J11608" s="9"/>
      <c r="K11608" s="9"/>
    </row>
    <row r="11609" spans="1:11" x14ac:dyDescent="0.25">
      <c r="A11609" s="2"/>
      <c r="B11609" s="2"/>
      <c r="C11609" s="2"/>
      <c r="E11609" s="2"/>
      <c r="G11609" s="2"/>
      <c r="H11609" s="6"/>
      <c r="I11609" s="9"/>
      <c r="J11609" s="9"/>
      <c r="K11609" s="9"/>
    </row>
    <row r="11610" spans="1:11" x14ac:dyDescent="0.25">
      <c r="A11610" s="2"/>
      <c r="B11610" s="2"/>
      <c r="C11610" s="2"/>
      <c r="E11610" s="2"/>
      <c r="G11610" s="2"/>
      <c r="H11610" s="6"/>
      <c r="I11610" s="9"/>
      <c r="J11610" s="9"/>
      <c r="K11610" s="9"/>
    </row>
    <row r="11611" spans="1:11" x14ac:dyDescent="0.25">
      <c r="A11611" s="2"/>
      <c r="B11611" s="2"/>
      <c r="C11611" s="2"/>
      <c r="E11611" s="2"/>
      <c r="G11611" s="2"/>
      <c r="H11611" s="6"/>
      <c r="I11611" s="9"/>
      <c r="J11611" s="9"/>
      <c r="K11611" s="9"/>
    </row>
    <row r="11612" spans="1:11" x14ac:dyDescent="0.25">
      <c r="A11612" s="2"/>
      <c r="B11612" s="2"/>
      <c r="C11612" s="2"/>
      <c r="E11612" s="2"/>
      <c r="G11612" s="2"/>
      <c r="H11612" s="6"/>
      <c r="I11612" s="9"/>
      <c r="J11612" s="9"/>
      <c r="K11612" s="9"/>
    </row>
    <row r="11613" spans="1:11" x14ac:dyDescent="0.25">
      <c r="A11613" s="2"/>
      <c r="B11613" s="2"/>
      <c r="C11613" s="2"/>
      <c r="E11613" s="2"/>
      <c r="G11613" s="2"/>
      <c r="H11613" s="6"/>
      <c r="I11613" s="9"/>
      <c r="J11613" s="9"/>
      <c r="K11613" s="9"/>
    </row>
    <row r="11614" spans="1:11" x14ac:dyDescent="0.25">
      <c r="A11614" s="2"/>
      <c r="B11614" s="2"/>
      <c r="C11614" s="2"/>
      <c r="E11614" s="2"/>
      <c r="G11614" s="2"/>
      <c r="H11614" s="6"/>
      <c r="I11614" s="9"/>
      <c r="J11614" s="9"/>
      <c r="K11614" s="9"/>
    </row>
    <row r="11615" spans="1:11" x14ac:dyDescent="0.25">
      <c r="A11615" s="2"/>
      <c r="B11615" s="2"/>
      <c r="C11615" s="2"/>
      <c r="E11615" s="2"/>
      <c r="G11615" s="2"/>
      <c r="H11615" s="6"/>
      <c r="I11615" s="9"/>
      <c r="J11615" s="9"/>
      <c r="K11615" s="9"/>
    </row>
    <row r="11616" spans="1:11" x14ac:dyDescent="0.25">
      <c r="A11616" s="2"/>
      <c r="B11616" s="2"/>
      <c r="C11616" s="2"/>
      <c r="E11616" s="2"/>
      <c r="G11616" s="2"/>
      <c r="H11616" s="6"/>
      <c r="I11616" s="9"/>
      <c r="J11616" s="9"/>
      <c r="K11616" s="9"/>
    </row>
    <row r="11617" spans="1:11" x14ac:dyDescent="0.25">
      <c r="A11617" s="2"/>
      <c r="B11617" s="2"/>
      <c r="C11617" s="2"/>
      <c r="E11617" s="2"/>
      <c r="G11617" s="2"/>
      <c r="H11617" s="6"/>
      <c r="I11617" s="9"/>
      <c r="J11617" s="9"/>
      <c r="K11617" s="9"/>
    </row>
    <row r="11618" spans="1:11" x14ac:dyDescent="0.25">
      <c r="A11618" s="2"/>
      <c r="B11618" s="2"/>
      <c r="C11618" s="2"/>
      <c r="E11618" s="2"/>
      <c r="G11618" s="2"/>
      <c r="H11618" s="6"/>
      <c r="I11618" s="9"/>
      <c r="J11618" s="9"/>
      <c r="K11618" s="9"/>
    </row>
    <row r="11619" spans="1:11" x14ac:dyDescent="0.25">
      <c r="A11619" s="2"/>
      <c r="B11619" s="2"/>
      <c r="C11619" s="2"/>
      <c r="E11619" s="2"/>
      <c r="G11619" s="2"/>
      <c r="H11619" s="6"/>
      <c r="I11619" s="9"/>
      <c r="J11619" s="9"/>
      <c r="K11619" s="9"/>
    </row>
    <row r="11620" spans="1:11" x14ac:dyDescent="0.25">
      <c r="A11620" s="2"/>
      <c r="B11620" s="2"/>
      <c r="C11620" s="2"/>
      <c r="E11620" s="2"/>
      <c r="G11620" s="2"/>
      <c r="H11620" s="6"/>
      <c r="I11620" s="9"/>
      <c r="J11620" s="9"/>
      <c r="K11620" s="9"/>
    </row>
    <row r="11621" spans="1:11" x14ac:dyDescent="0.25">
      <c r="A11621" s="2"/>
      <c r="B11621" s="2"/>
      <c r="C11621" s="2"/>
      <c r="E11621" s="2"/>
      <c r="G11621" s="2"/>
      <c r="H11621" s="6"/>
      <c r="I11621" s="9"/>
      <c r="J11621" s="9"/>
      <c r="K11621" s="9"/>
    </row>
    <row r="11622" spans="1:11" x14ac:dyDescent="0.25">
      <c r="A11622" s="2"/>
      <c r="B11622" s="2"/>
      <c r="C11622" s="2"/>
      <c r="E11622" s="2"/>
      <c r="G11622" s="2"/>
      <c r="H11622" s="6"/>
      <c r="I11622" s="9"/>
      <c r="J11622" s="9"/>
      <c r="K11622" s="9"/>
    </row>
    <row r="11623" spans="1:11" x14ac:dyDescent="0.25">
      <c r="A11623" s="2"/>
      <c r="B11623" s="2"/>
      <c r="C11623" s="2"/>
      <c r="E11623" s="2"/>
      <c r="G11623" s="2"/>
      <c r="H11623" s="6"/>
      <c r="I11623" s="9"/>
      <c r="J11623" s="9"/>
      <c r="K11623" s="9"/>
    </row>
    <row r="11624" spans="1:11" x14ac:dyDescent="0.25">
      <c r="A11624" s="2"/>
      <c r="B11624" s="2"/>
      <c r="C11624" s="2"/>
      <c r="E11624" s="2"/>
      <c r="G11624" s="2"/>
      <c r="H11624" s="6"/>
      <c r="I11624" s="9"/>
      <c r="J11624" s="9"/>
      <c r="K11624" s="9"/>
    </row>
    <row r="11625" spans="1:11" x14ac:dyDescent="0.25">
      <c r="A11625" s="2"/>
      <c r="B11625" s="2"/>
      <c r="C11625" s="2"/>
      <c r="E11625" s="2"/>
      <c r="G11625" s="2"/>
      <c r="H11625" s="6"/>
      <c r="I11625" s="9"/>
      <c r="J11625" s="9"/>
      <c r="K11625" s="9"/>
    </row>
    <row r="11626" spans="1:11" x14ac:dyDescent="0.25">
      <c r="A11626" s="2"/>
      <c r="B11626" s="2"/>
      <c r="C11626" s="2"/>
      <c r="E11626" s="2"/>
      <c r="G11626" s="2"/>
      <c r="H11626" s="6"/>
      <c r="I11626" s="9"/>
      <c r="J11626" s="9"/>
      <c r="K11626" s="9"/>
    </row>
    <row r="11627" spans="1:11" x14ac:dyDescent="0.25">
      <c r="A11627" s="2"/>
      <c r="B11627" s="2"/>
      <c r="C11627" s="2"/>
      <c r="E11627" s="2"/>
      <c r="G11627" s="2"/>
      <c r="H11627" s="6"/>
      <c r="I11627" s="9"/>
      <c r="J11627" s="9"/>
      <c r="K11627" s="9"/>
    </row>
    <row r="11628" spans="1:11" x14ac:dyDescent="0.25">
      <c r="A11628" s="2"/>
      <c r="B11628" s="2"/>
      <c r="C11628" s="2"/>
      <c r="E11628" s="2"/>
      <c r="G11628" s="2"/>
      <c r="H11628" s="6"/>
      <c r="I11628" s="9"/>
      <c r="J11628" s="9"/>
      <c r="K11628" s="9"/>
    </row>
    <row r="11629" spans="1:11" x14ac:dyDescent="0.25">
      <c r="A11629" s="2"/>
      <c r="B11629" s="2"/>
      <c r="C11629" s="2"/>
      <c r="E11629" s="2"/>
      <c r="G11629" s="2"/>
      <c r="H11629" s="6"/>
      <c r="I11629" s="9"/>
      <c r="J11629" s="9"/>
      <c r="K11629" s="9"/>
    </row>
    <row r="11630" spans="1:11" x14ac:dyDescent="0.25">
      <c r="A11630" s="2"/>
      <c r="B11630" s="2"/>
      <c r="C11630" s="2"/>
      <c r="E11630" s="2"/>
      <c r="G11630" s="2"/>
      <c r="H11630" s="6"/>
      <c r="I11630" s="9"/>
      <c r="J11630" s="9"/>
      <c r="K11630" s="9"/>
    </row>
    <row r="11631" spans="1:11" x14ac:dyDescent="0.25">
      <c r="A11631" s="2"/>
      <c r="B11631" s="2"/>
      <c r="C11631" s="2"/>
      <c r="E11631" s="2"/>
      <c r="G11631" s="2"/>
      <c r="H11631" s="6"/>
      <c r="I11631" s="9"/>
      <c r="J11631" s="9"/>
      <c r="K11631" s="9"/>
    </row>
    <row r="11632" spans="1:11" x14ac:dyDescent="0.25">
      <c r="A11632" s="2"/>
      <c r="B11632" s="2"/>
      <c r="C11632" s="2"/>
      <c r="E11632" s="2"/>
      <c r="G11632" s="2"/>
      <c r="H11632" s="6"/>
      <c r="I11632" s="9"/>
      <c r="J11632" s="9"/>
      <c r="K11632" s="9"/>
    </row>
    <row r="11633" spans="1:11" x14ac:dyDescent="0.25">
      <c r="A11633" s="2"/>
      <c r="B11633" s="2"/>
      <c r="C11633" s="2"/>
      <c r="E11633" s="2"/>
      <c r="G11633" s="2"/>
      <c r="H11633" s="6"/>
      <c r="I11633" s="9"/>
      <c r="J11633" s="9"/>
      <c r="K11633" s="9"/>
    </row>
    <row r="11634" spans="1:11" x14ac:dyDescent="0.25">
      <c r="A11634" s="2"/>
      <c r="B11634" s="2"/>
      <c r="C11634" s="2"/>
      <c r="E11634" s="2"/>
      <c r="G11634" s="2"/>
      <c r="H11634" s="6"/>
      <c r="I11634" s="9"/>
      <c r="J11634" s="9"/>
      <c r="K11634" s="9"/>
    </row>
    <row r="11635" spans="1:11" x14ac:dyDescent="0.25">
      <c r="A11635" s="2"/>
      <c r="B11635" s="2"/>
      <c r="C11635" s="2"/>
      <c r="E11635" s="2"/>
      <c r="G11635" s="2"/>
      <c r="H11635" s="6"/>
      <c r="I11635" s="9"/>
      <c r="J11635" s="9"/>
      <c r="K11635" s="9"/>
    </row>
    <row r="11636" spans="1:11" x14ac:dyDescent="0.25">
      <c r="A11636" s="2"/>
      <c r="B11636" s="2"/>
      <c r="C11636" s="2"/>
      <c r="E11636" s="2"/>
      <c r="G11636" s="2"/>
      <c r="H11636" s="6"/>
      <c r="I11636" s="9"/>
      <c r="J11636" s="9"/>
      <c r="K11636" s="9"/>
    </row>
    <row r="11637" spans="1:11" x14ac:dyDescent="0.25">
      <c r="A11637" s="2"/>
      <c r="B11637" s="2"/>
      <c r="C11637" s="2"/>
      <c r="E11637" s="2"/>
      <c r="G11637" s="2"/>
      <c r="H11637" s="6"/>
      <c r="I11637" s="9"/>
      <c r="J11637" s="9"/>
      <c r="K11637" s="9"/>
    </row>
    <row r="11638" spans="1:11" x14ac:dyDescent="0.25">
      <c r="A11638" s="2"/>
      <c r="B11638" s="2"/>
      <c r="C11638" s="2"/>
      <c r="E11638" s="2"/>
      <c r="G11638" s="2"/>
      <c r="H11638" s="6"/>
      <c r="I11638" s="9"/>
      <c r="J11638" s="9"/>
      <c r="K11638" s="9"/>
    </row>
    <row r="11639" spans="1:11" x14ac:dyDescent="0.25">
      <c r="A11639" s="2"/>
      <c r="B11639" s="2"/>
      <c r="C11639" s="2"/>
      <c r="E11639" s="2"/>
      <c r="G11639" s="2"/>
      <c r="H11639" s="6"/>
      <c r="I11639" s="9"/>
      <c r="J11639" s="9"/>
      <c r="K11639" s="9"/>
    </row>
    <row r="11640" spans="1:11" x14ac:dyDescent="0.25">
      <c r="A11640" s="2"/>
      <c r="B11640" s="2"/>
      <c r="C11640" s="2"/>
      <c r="E11640" s="2"/>
      <c r="G11640" s="2"/>
      <c r="H11640" s="6"/>
      <c r="I11640" s="9"/>
      <c r="J11640" s="9"/>
      <c r="K11640" s="9"/>
    </row>
    <row r="11641" spans="1:11" x14ac:dyDescent="0.25">
      <c r="A11641" s="2"/>
      <c r="B11641" s="2"/>
      <c r="C11641" s="2"/>
      <c r="E11641" s="2"/>
      <c r="G11641" s="2"/>
      <c r="H11641" s="6"/>
      <c r="I11641" s="9"/>
      <c r="J11641" s="9"/>
      <c r="K11641" s="9"/>
    </row>
    <row r="11642" spans="1:11" x14ac:dyDescent="0.25">
      <c r="A11642" s="2"/>
      <c r="B11642" s="2"/>
      <c r="C11642" s="2"/>
      <c r="E11642" s="2"/>
      <c r="G11642" s="2"/>
      <c r="H11642" s="6"/>
      <c r="I11642" s="9"/>
      <c r="J11642" s="9"/>
      <c r="K11642" s="9"/>
    </row>
    <row r="11643" spans="1:11" x14ac:dyDescent="0.25">
      <c r="A11643" s="2"/>
      <c r="B11643" s="2"/>
      <c r="C11643" s="2"/>
      <c r="E11643" s="2"/>
      <c r="G11643" s="2"/>
      <c r="H11643" s="6"/>
      <c r="I11643" s="9"/>
      <c r="J11643" s="9"/>
      <c r="K11643" s="9"/>
    </row>
    <row r="11644" spans="1:11" x14ac:dyDescent="0.25">
      <c r="A11644" s="2"/>
      <c r="B11644" s="2"/>
      <c r="C11644" s="2"/>
      <c r="E11644" s="2"/>
      <c r="G11644" s="2"/>
      <c r="H11644" s="6"/>
      <c r="I11644" s="9"/>
      <c r="J11644" s="9"/>
      <c r="K11644" s="9"/>
    </row>
    <row r="11645" spans="1:11" x14ac:dyDescent="0.25">
      <c r="A11645" s="2"/>
      <c r="B11645" s="2"/>
      <c r="C11645" s="2"/>
      <c r="E11645" s="2"/>
      <c r="G11645" s="2"/>
      <c r="H11645" s="6"/>
      <c r="I11645" s="9"/>
      <c r="J11645" s="9"/>
      <c r="K11645" s="9"/>
    </row>
    <row r="11646" spans="1:11" x14ac:dyDescent="0.25">
      <c r="A11646" s="2"/>
      <c r="B11646" s="2"/>
      <c r="C11646" s="2"/>
      <c r="E11646" s="2"/>
      <c r="G11646" s="2"/>
      <c r="H11646" s="6"/>
      <c r="I11646" s="9"/>
      <c r="J11646" s="9"/>
      <c r="K11646" s="9"/>
    </row>
    <row r="11647" spans="1:11" x14ac:dyDescent="0.25">
      <c r="A11647" s="2"/>
      <c r="B11647" s="2"/>
      <c r="C11647" s="2"/>
      <c r="E11647" s="2"/>
      <c r="G11647" s="2"/>
      <c r="H11647" s="6"/>
      <c r="I11647" s="9"/>
      <c r="J11647" s="9"/>
      <c r="K11647" s="9"/>
    </row>
    <row r="11648" spans="1:11" x14ac:dyDescent="0.25">
      <c r="A11648" s="2"/>
      <c r="B11648" s="2"/>
      <c r="C11648" s="2"/>
      <c r="E11648" s="2"/>
      <c r="G11648" s="2"/>
      <c r="H11648" s="6"/>
      <c r="I11648" s="9"/>
      <c r="J11648" s="9"/>
      <c r="K11648" s="9"/>
    </row>
    <row r="11649" spans="1:11" x14ac:dyDescent="0.25">
      <c r="A11649" s="2"/>
      <c r="B11649" s="2"/>
      <c r="C11649" s="2"/>
      <c r="E11649" s="2"/>
      <c r="G11649" s="2"/>
      <c r="H11649" s="6"/>
      <c r="I11649" s="9"/>
      <c r="J11649" s="9"/>
      <c r="K11649" s="9"/>
    </row>
    <row r="11650" spans="1:11" x14ac:dyDescent="0.25">
      <c r="A11650" s="2"/>
      <c r="B11650" s="2"/>
      <c r="C11650" s="2"/>
      <c r="E11650" s="2"/>
      <c r="G11650" s="2"/>
      <c r="H11650" s="6"/>
      <c r="I11650" s="9"/>
      <c r="J11650" s="9"/>
      <c r="K11650" s="9"/>
    </row>
    <row r="11651" spans="1:11" x14ac:dyDescent="0.25">
      <c r="A11651" s="2"/>
      <c r="B11651" s="2"/>
      <c r="C11651" s="2"/>
      <c r="E11651" s="2"/>
      <c r="G11651" s="2"/>
      <c r="H11651" s="6"/>
      <c r="I11651" s="9"/>
      <c r="J11651" s="9"/>
      <c r="K11651" s="9"/>
    </row>
    <row r="11652" spans="1:11" x14ac:dyDescent="0.25">
      <c r="A11652" s="2"/>
      <c r="B11652" s="2"/>
      <c r="C11652" s="2"/>
      <c r="E11652" s="2"/>
      <c r="G11652" s="2"/>
      <c r="H11652" s="6"/>
      <c r="I11652" s="9"/>
      <c r="J11652" s="9"/>
      <c r="K11652" s="9"/>
    </row>
    <row r="11653" spans="1:11" x14ac:dyDescent="0.25">
      <c r="A11653" s="2"/>
      <c r="B11653" s="2"/>
      <c r="C11653" s="2"/>
      <c r="E11653" s="2"/>
      <c r="G11653" s="2"/>
      <c r="H11653" s="6"/>
      <c r="I11653" s="9"/>
      <c r="J11653" s="9"/>
      <c r="K11653" s="9"/>
    </row>
    <row r="11654" spans="1:11" x14ac:dyDescent="0.25">
      <c r="A11654" s="2"/>
      <c r="B11654" s="2"/>
      <c r="C11654" s="2"/>
      <c r="E11654" s="2"/>
      <c r="G11654" s="2"/>
      <c r="H11654" s="6"/>
      <c r="I11654" s="9"/>
      <c r="J11654" s="9"/>
      <c r="K11654" s="9"/>
    </row>
    <row r="11655" spans="1:11" x14ac:dyDescent="0.25">
      <c r="A11655" s="2"/>
      <c r="B11655" s="2"/>
      <c r="C11655" s="2"/>
      <c r="E11655" s="2"/>
      <c r="G11655" s="2"/>
      <c r="H11655" s="6"/>
      <c r="I11655" s="9"/>
      <c r="J11655" s="9"/>
      <c r="K11655" s="9"/>
    </row>
    <row r="11656" spans="1:11" x14ac:dyDescent="0.25">
      <c r="A11656" s="2"/>
      <c r="B11656" s="2"/>
      <c r="C11656" s="2"/>
      <c r="E11656" s="2"/>
      <c r="G11656" s="2"/>
      <c r="H11656" s="6"/>
      <c r="I11656" s="9"/>
      <c r="J11656" s="9"/>
      <c r="K11656" s="9"/>
    </row>
    <row r="11657" spans="1:11" x14ac:dyDescent="0.25">
      <c r="A11657" s="2"/>
      <c r="B11657" s="2"/>
      <c r="C11657" s="2"/>
      <c r="E11657" s="2"/>
      <c r="G11657" s="2"/>
      <c r="H11657" s="6"/>
      <c r="I11657" s="9"/>
      <c r="J11657" s="9"/>
      <c r="K11657" s="9"/>
    </row>
    <row r="11658" spans="1:11" x14ac:dyDescent="0.25">
      <c r="A11658" s="2"/>
      <c r="B11658" s="2"/>
      <c r="C11658" s="2"/>
      <c r="E11658" s="2"/>
      <c r="G11658" s="2"/>
      <c r="H11658" s="6"/>
      <c r="I11658" s="9"/>
      <c r="J11658" s="9"/>
      <c r="K11658" s="9"/>
    </row>
    <row r="11659" spans="1:11" x14ac:dyDescent="0.25">
      <c r="A11659" s="2"/>
      <c r="B11659" s="2"/>
      <c r="C11659" s="2"/>
      <c r="E11659" s="2"/>
      <c r="G11659" s="2"/>
      <c r="H11659" s="6"/>
      <c r="I11659" s="9"/>
      <c r="J11659" s="9"/>
      <c r="K11659" s="9"/>
    </row>
    <row r="11660" spans="1:11" x14ac:dyDescent="0.25">
      <c r="A11660" s="2"/>
      <c r="B11660" s="2"/>
      <c r="C11660" s="2"/>
      <c r="E11660" s="2"/>
      <c r="G11660" s="2"/>
      <c r="H11660" s="6"/>
      <c r="I11660" s="9"/>
      <c r="J11660" s="9"/>
      <c r="K11660" s="9"/>
    </row>
    <row r="11661" spans="1:11" x14ac:dyDescent="0.25">
      <c r="A11661" s="2"/>
      <c r="B11661" s="2"/>
      <c r="C11661" s="2"/>
      <c r="E11661" s="2"/>
      <c r="G11661" s="2"/>
      <c r="H11661" s="6"/>
      <c r="I11661" s="9"/>
      <c r="J11661" s="9"/>
      <c r="K11661" s="9"/>
    </row>
    <row r="11662" spans="1:11" x14ac:dyDescent="0.25">
      <c r="A11662" s="2"/>
      <c r="B11662" s="2"/>
      <c r="C11662" s="2"/>
      <c r="E11662" s="2"/>
      <c r="G11662" s="2"/>
      <c r="H11662" s="6"/>
      <c r="I11662" s="9"/>
      <c r="J11662" s="9"/>
      <c r="K11662" s="9"/>
    </row>
    <row r="11663" spans="1:11" x14ac:dyDescent="0.25">
      <c r="A11663" s="2"/>
      <c r="B11663" s="2"/>
      <c r="C11663" s="2"/>
      <c r="E11663" s="2"/>
      <c r="G11663" s="2"/>
      <c r="H11663" s="6"/>
      <c r="I11663" s="9"/>
      <c r="J11663" s="9"/>
      <c r="K11663" s="9"/>
    </row>
    <row r="11664" spans="1:11" x14ac:dyDescent="0.25">
      <c r="A11664" s="2"/>
      <c r="B11664" s="2"/>
      <c r="C11664" s="2"/>
      <c r="E11664" s="2"/>
      <c r="G11664" s="2"/>
      <c r="H11664" s="6"/>
      <c r="I11664" s="9"/>
      <c r="J11664" s="9"/>
      <c r="K11664" s="9"/>
    </row>
    <row r="11665" spans="1:11" x14ac:dyDescent="0.25">
      <c r="A11665" s="2"/>
      <c r="B11665" s="2"/>
      <c r="C11665" s="2"/>
      <c r="E11665" s="2"/>
      <c r="G11665" s="2"/>
      <c r="H11665" s="6"/>
      <c r="I11665" s="9"/>
      <c r="J11665" s="9"/>
      <c r="K11665" s="9"/>
    </row>
    <row r="11666" spans="1:11" x14ac:dyDescent="0.25">
      <c r="A11666" s="2"/>
      <c r="B11666" s="2"/>
      <c r="C11666" s="2"/>
      <c r="E11666" s="2"/>
      <c r="G11666" s="2"/>
      <c r="H11666" s="6"/>
      <c r="I11666" s="9"/>
      <c r="J11666" s="9"/>
      <c r="K11666" s="9"/>
    </row>
    <row r="11667" spans="1:11" x14ac:dyDescent="0.25">
      <c r="A11667" s="2"/>
      <c r="B11667" s="2"/>
      <c r="C11667" s="2"/>
      <c r="E11667" s="2"/>
      <c r="G11667" s="2"/>
      <c r="H11667" s="6"/>
      <c r="I11667" s="9"/>
      <c r="J11667" s="9"/>
      <c r="K11667" s="9"/>
    </row>
    <row r="11668" spans="1:11" x14ac:dyDescent="0.25">
      <c r="A11668" s="2"/>
      <c r="B11668" s="2"/>
      <c r="C11668" s="2"/>
      <c r="E11668" s="2"/>
      <c r="G11668" s="2"/>
      <c r="H11668" s="6"/>
      <c r="I11668" s="9"/>
      <c r="J11668" s="9"/>
      <c r="K11668" s="9"/>
    </row>
    <row r="11669" spans="1:11" x14ac:dyDescent="0.25">
      <c r="A11669" s="2"/>
      <c r="B11669" s="2"/>
      <c r="C11669" s="2"/>
      <c r="E11669" s="2"/>
      <c r="G11669" s="2"/>
      <c r="H11669" s="6"/>
      <c r="I11669" s="9"/>
      <c r="J11669" s="9"/>
      <c r="K11669" s="9"/>
    </row>
    <row r="11670" spans="1:11" x14ac:dyDescent="0.25">
      <c r="A11670" s="2"/>
      <c r="B11670" s="2"/>
      <c r="C11670" s="2"/>
      <c r="E11670" s="2"/>
      <c r="G11670" s="2"/>
      <c r="H11670" s="6"/>
      <c r="I11670" s="9"/>
      <c r="J11670" s="9"/>
      <c r="K11670" s="9"/>
    </row>
    <row r="11671" spans="1:11" x14ac:dyDescent="0.25">
      <c r="A11671" s="2"/>
      <c r="B11671" s="2"/>
      <c r="C11671" s="2"/>
      <c r="E11671" s="2"/>
      <c r="G11671" s="2"/>
      <c r="H11671" s="6"/>
      <c r="I11671" s="9"/>
      <c r="J11671" s="9"/>
      <c r="K11671" s="9"/>
    </row>
    <row r="11672" spans="1:11" x14ac:dyDescent="0.25">
      <c r="A11672" s="2"/>
      <c r="B11672" s="2"/>
      <c r="C11672" s="2"/>
      <c r="E11672" s="2"/>
      <c r="G11672" s="2"/>
      <c r="H11672" s="6"/>
      <c r="I11672" s="9"/>
      <c r="J11672" s="9"/>
      <c r="K11672" s="9"/>
    </row>
    <row r="11673" spans="1:11" x14ac:dyDescent="0.25">
      <c r="A11673" s="2"/>
      <c r="B11673" s="2"/>
      <c r="C11673" s="2"/>
      <c r="E11673" s="2"/>
      <c r="G11673" s="2"/>
      <c r="H11673" s="6"/>
      <c r="I11673" s="9"/>
      <c r="J11673" s="9"/>
      <c r="K11673" s="9"/>
    </row>
    <row r="11674" spans="1:11" x14ac:dyDescent="0.25">
      <c r="A11674" s="2"/>
      <c r="B11674" s="2"/>
      <c r="C11674" s="2"/>
      <c r="E11674" s="2"/>
      <c r="G11674" s="2"/>
      <c r="H11674" s="6"/>
      <c r="I11674" s="9"/>
      <c r="J11674" s="9"/>
      <c r="K11674" s="9"/>
    </row>
    <row r="11675" spans="1:11" x14ac:dyDescent="0.25">
      <c r="A11675" s="2"/>
      <c r="B11675" s="2"/>
      <c r="C11675" s="2"/>
      <c r="E11675" s="2"/>
      <c r="G11675" s="2"/>
      <c r="H11675" s="6"/>
      <c r="I11675" s="9"/>
      <c r="J11675" s="9"/>
      <c r="K11675" s="9"/>
    </row>
    <row r="11676" spans="1:11" x14ac:dyDescent="0.25">
      <c r="A11676" s="2"/>
      <c r="B11676" s="2"/>
      <c r="C11676" s="2"/>
      <c r="E11676" s="2"/>
      <c r="G11676" s="2"/>
      <c r="H11676" s="6"/>
      <c r="I11676" s="9"/>
      <c r="J11676" s="9"/>
      <c r="K11676" s="9"/>
    </row>
    <row r="11677" spans="1:11" x14ac:dyDescent="0.25">
      <c r="A11677" s="2"/>
      <c r="B11677" s="2"/>
      <c r="C11677" s="2"/>
      <c r="E11677" s="2"/>
      <c r="G11677" s="2"/>
      <c r="H11677" s="6"/>
      <c r="I11677" s="9"/>
      <c r="J11677" s="9"/>
      <c r="K11677" s="9"/>
    </row>
    <row r="11678" spans="1:11" x14ac:dyDescent="0.25">
      <c r="A11678" s="2"/>
      <c r="B11678" s="2"/>
      <c r="C11678" s="2"/>
      <c r="E11678" s="2"/>
      <c r="G11678" s="2"/>
      <c r="H11678" s="6"/>
      <c r="I11678" s="9"/>
      <c r="J11678" s="9"/>
      <c r="K11678" s="9"/>
    </row>
    <row r="11679" spans="1:11" x14ac:dyDescent="0.25">
      <c r="A11679" s="2"/>
      <c r="B11679" s="2"/>
      <c r="C11679" s="2"/>
      <c r="E11679" s="2"/>
      <c r="G11679" s="2"/>
      <c r="H11679" s="6"/>
      <c r="I11679" s="9"/>
      <c r="J11679" s="9"/>
      <c r="K11679" s="9"/>
    </row>
    <row r="11680" spans="1:11" x14ac:dyDescent="0.25">
      <c r="A11680" s="2"/>
      <c r="B11680" s="2"/>
      <c r="C11680" s="2"/>
      <c r="E11680" s="2"/>
      <c r="G11680" s="2"/>
      <c r="H11680" s="6"/>
      <c r="I11680" s="9"/>
      <c r="J11680" s="9"/>
      <c r="K11680" s="9"/>
    </row>
    <row r="11681" spans="1:11" x14ac:dyDescent="0.25">
      <c r="A11681" s="2"/>
      <c r="B11681" s="2"/>
      <c r="C11681" s="2"/>
      <c r="E11681" s="2"/>
      <c r="G11681" s="2"/>
      <c r="H11681" s="6"/>
      <c r="I11681" s="9"/>
      <c r="J11681" s="9"/>
      <c r="K11681" s="9"/>
    </row>
    <row r="11682" spans="1:11" x14ac:dyDescent="0.25">
      <c r="A11682" s="2"/>
      <c r="B11682" s="2"/>
      <c r="C11682" s="2"/>
      <c r="E11682" s="2"/>
      <c r="G11682" s="2"/>
      <c r="H11682" s="6"/>
      <c r="I11682" s="9"/>
      <c r="J11682" s="9"/>
      <c r="K11682" s="9"/>
    </row>
    <row r="11683" spans="1:11" x14ac:dyDescent="0.25">
      <c r="A11683" s="2"/>
      <c r="B11683" s="2"/>
      <c r="C11683" s="2"/>
      <c r="E11683" s="2"/>
      <c r="G11683" s="2"/>
      <c r="H11683" s="6"/>
      <c r="I11683" s="9"/>
      <c r="J11683" s="9"/>
      <c r="K11683" s="9"/>
    </row>
    <row r="11684" spans="1:11" x14ac:dyDescent="0.25">
      <c r="A11684" s="2"/>
      <c r="B11684" s="2"/>
      <c r="C11684" s="2"/>
      <c r="E11684" s="2"/>
      <c r="G11684" s="2"/>
      <c r="H11684" s="6"/>
      <c r="I11684" s="9"/>
      <c r="J11684" s="9"/>
      <c r="K11684" s="9"/>
    </row>
    <row r="11685" spans="1:11" x14ac:dyDescent="0.25">
      <c r="A11685" s="2"/>
      <c r="B11685" s="2"/>
      <c r="C11685" s="2"/>
      <c r="E11685" s="2"/>
      <c r="G11685" s="2"/>
      <c r="H11685" s="6"/>
      <c r="I11685" s="9"/>
      <c r="J11685" s="9"/>
      <c r="K11685" s="9"/>
    </row>
    <row r="11686" spans="1:11" x14ac:dyDescent="0.25">
      <c r="A11686" s="2"/>
      <c r="B11686" s="2"/>
      <c r="C11686" s="2"/>
      <c r="E11686" s="2"/>
      <c r="G11686" s="2"/>
      <c r="H11686" s="6"/>
      <c r="I11686" s="9"/>
      <c r="J11686" s="9"/>
      <c r="K11686" s="9"/>
    </row>
    <row r="11687" spans="1:11" x14ac:dyDescent="0.25">
      <c r="A11687" s="2"/>
      <c r="B11687" s="2"/>
      <c r="C11687" s="2"/>
      <c r="E11687" s="2"/>
      <c r="G11687" s="2"/>
      <c r="H11687" s="6"/>
      <c r="I11687" s="9"/>
      <c r="J11687" s="9"/>
      <c r="K11687" s="9"/>
    </row>
    <row r="11688" spans="1:11" x14ac:dyDescent="0.25">
      <c r="A11688" s="2"/>
      <c r="B11688" s="2"/>
      <c r="C11688" s="2"/>
      <c r="E11688" s="2"/>
      <c r="G11688" s="2"/>
      <c r="H11688" s="6"/>
      <c r="I11688" s="9"/>
      <c r="J11688" s="9"/>
      <c r="K11688" s="9"/>
    </row>
    <row r="11689" spans="1:11" x14ac:dyDescent="0.25">
      <c r="A11689" s="2"/>
      <c r="B11689" s="2"/>
      <c r="C11689" s="2"/>
      <c r="E11689" s="2"/>
      <c r="G11689" s="2"/>
      <c r="H11689" s="6"/>
      <c r="I11689" s="9"/>
      <c r="J11689" s="9"/>
      <c r="K11689" s="9"/>
    </row>
    <row r="11690" spans="1:11" x14ac:dyDescent="0.25">
      <c r="A11690" s="2"/>
      <c r="B11690" s="2"/>
      <c r="C11690" s="2"/>
      <c r="E11690" s="2"/>
      <c r="G11690" s="2"/>
      <c r="H11690" s="6"/>
      <c r="I11690" s="9"/>
      <c r="J11690" s="9"/>
      <c r="K11690" s="9"/>
    </row>
    <row r="11691" spans="1:11" x14ac:dyDescent="0.25">
      <c r="A11691" s="2"/>
      <c r="B11691" s="2"/>
      <c r="C11691" s="2"/>
      <c r="E11691" s="2"/>
      <c r="G11691" s="2"/>
      <c r="H11691" s="6"/>
      <c r="I11691" s="9"/>
      <c r="J11691" s="9"/>
      <c r="K11691" s="9"/>
    </row>
    <row r="11692" spans="1:11" x14ac:dyDescent="0.25">
      <c r="A11692" s="2"/>
      <c r="B11692" s="2"/>
      <c r="C11692" s="2"/>
      <c r="E11692" s="2"/>
      <c r="G11692" s="2"/>
      <c r="H11692" s="6"/>
      <c r="I11692" s="9"/>
      <c r="J11692" s="9"/>
      <c r="K11692" s="9"/>
    </row>
    <row r="11693" spans="1:11" x14ac:dyDescent="0.25">
      <c r="A11693" s="2"/>
      <c r="B11693" s="2"/>
      <c r="C11693" s="2"/>
      <c r="E11693" s="2"/>
      <c r="G11693" s="2"/>
      <c r="H11693" s="6"/>
      <c r="I11693" s="9"/>
      <c r="J11693" s="9"/>
      <c r="K11693" s="9"/>
    </row>
    <row r="11694" spans="1:11" x14ac:dyDescent="0.25">
      <c r="A11694" s="2"/>
      <c r="B11694" s="2"/>
      <c r="C11694" s="2"/>
      <c r="E11694" s="2"/>
      <c r="G11694" s="2"/>
      <c r="H11694" s="6"/>
      <c r="I11694" s="9"/>
      <c r="J11694" s="9"/>
      <c r="K11694" s="9"/>
    </row>
    <row r="11695" spans="1:11" x14ac:dyDescent="0.25">
      <c r="A11695" s="2"/>
      <c r="B11695" s="2"/>
      <c r="C11695" s="2"/>
      <c r="E11695" s="2"/>
      <c r="G11695" s="2"/>
      <c r="H11695" s="6"/>
      <c r="I11695" s="9"/>
      <c r="J11695" s="9"/>
      <c r="K11695" s="9"/>
    </row>
    <row r="11696" spans="1:11" x14ac:dyDescent="0.25">
      <c r="A11696" s="2"/>
      <c r="B11696" s="2"/>
      <c r="C11696" s="2"/>
      <c r="E11696" s="2"/>
      <c r="G11696" s="2"/>
      <c r="H11696" s="6"/>
      <c r="I11696" s="9"/>
      <c r="J11696" s="9"/>
      <c r="K11696" s="9"/>
    </row>
    <row r="11697" spans="1:11" x14ac:dyDescent="0.25">
      <c r="A11697" s="2"/>
      <c r="B11697" s="2"/>
      <c r="C11697" s="2"/>
      <c r="E11697" s="2"/>
      <c r="G11697" s="2"/>
      <c r="H11697" s="6"/>
      <c r="I11697" s="9"/>
      <c r="J11697" s="9"/>
      <c r="K11697" s="9"/>
    </row>
    <row r="11698" spans="1:11" x14ac:dyDescent="0.25">
      <c r="A11698" s="2"/>
      <c r="B11698" s="2"/>
      <c r="C11698" s="2"/>
      <c r="E11698" s="2"/>
      <c r="G11698" s="2"/>
      <c r="H11698" s="6"/>
      <c r="I11698" s="9"/>
      <c r="J11698" s="9"/>
      <c r="K11698" s="9"/>
    </row>
    <row r="11699" spans="1:11" x14ac:dyDescent="0.25">
      <c r="A11699" s="2"/>
      <c r="B11699" s="2"/>
      <c r="C11699" s="2"/>
      <c r="E11699" s="2"/>
      <c r="G11699" s="2"/>
      <c r="H11699" s="6"/>
      <c r="I11699" s="9"/>
      <c r="J11699" s="9"/>
      <c r="K11699" s="9"/>
    </row>
    <row r="11700" spans="1:11" x14ac:dyDescent="0.25">
      <c r="A11700" s="2"/>
      <c r="B11700" s="2"/>
      <c r="C11700" s="2"/>
      <c r="E11700" s="2"/>
      <c r="G11700" s="2"/>
      <c r="H11700" s="6"/>
      <c r="I11700" s="9"/>
      <c r="J11700" s="9"/>
      <c r="K11700" s="9"/>
    </row>
    <row r="11701" spans="1:11" x14ac:dyDescent="0.25">
      <c r="A11701" s="2"/>
      <c r="B11701" s="2"/>
      <c r="C11701" s="2"/>
      <c r="E11701" s="2"/>
      <c r="G11701" s="2"/>
      <c r="H11701" s="6"/>
      <c r="I11701" s="9"/>
      <c r="J11701" s="9"/>
      <c r="K11701" s="9"/>
    </row>
    <row r="11702" spans="1:11" x14ac:dyDescent="0.25">
      <c r="A11702" s="2"/>
      <c r="B11702" s="2"/>
      <c r="C11702" s="2"/>
      <c r="E11702" s="2"/>
      <c r="G11702" s="2"/>
      <c r="H11702" s="6"/>
      <c r="I11702" s="9"/>
      <c r="J11702" s="9"/>
      <c r="K11702" s="9"/>
    </row>
    <row r="11703" spans="1:11" x14ac:dyDescent="0.25">
      <c r="A11703" s="2"/>
      <c r="B11703" s="2"/>
      <c r="C11703" s="2"/>
      <c r="E11703" s="2"/>
      <c r="G11703" s="2"/>
      <c r="H11703" s="6"/>
      <c r="I11703" s="9"/>
      <c r="J11703" s="9"/>
      <c r="K11703" s="9"/>
    </row>
    <row r="11704" spans="1:11" x14ac:dyDescent="0.25">
      <c r="A11704" s="2"/>
      <c r="B11704" s="2"/>
      <c r="C11704" s="2"/>
      <c r="E11704" s="2"/>
      <c r="G11704" s="2"/>
      <c r="H11704" s="6"/>
      <c r="I11704" s="9"/>
      <c r="J11704" s="9"/>
      <c r="K11704" s="9"/>
    </row>
    <row r="11705" spans="1:11" x14ac:dyDescent="0.25">
      <c r="A11705" s="2"/>
      <c r="B11705" s="2"/>
      <c r="C11705" s="2"/>
      <c r="E11705" s="2"/>
      <c r="G11705" s="2"/>
      <c r="H11705" s="6"/>
      <c r="I11705" s="9"/>
      <c r="J11705" s="9"/>
      <c r="K11705" s="9"/>
    </row>
    <row r="11706" spans="1:11" x14ac:dyDescent="0.25">
      <c r="A11706" s="2"/>
      <c r="B11706" s="2"/>
      <c r="C11706" s="2"/>
      <c r="E11706" s="2"/>
      <c r="G11706" s="2"/>
      <c r="H11706" s="6"/>
      <c r="I11706" s="9"/>
      <c r="J11706" s="9"/>
      <c r="K11706" s="9"/>
    </row>
    <row r="11707" spans="1:11" x14ac:dyDescent="0.25">
      <c r="A11707" s="2"/>
      <c r="B11707" s="2"/>
      <c r="C11707" s="2"/>
      <c r="E11707" s="2"/>
      <c r="G11707" s="2"/>
      <c r="H11707" s="6"/>
      <c r="I11707" s="9"/>
      <c r="J11707" s="9"/>
      <c r="K11707" s="9"/>
    </row>
    <row r="11708" spans="1:11" x14ac:dyDescent="0.25">
      <c r="A11708" s="2"/>
      <c r="B11708" s="2"/>
      <c r="C11708" s="2"/>
      <c r="E11708" s="2"/>
      <c r="G11708" s="2"/>
      <c r="H11708" s="6"/>
      <c r="I11708" s="9"/>
      <c r="J11708" s="9"/>
      <c r="K11708" s="9"/>
    </row>
    <row r="11709" spans="1:11" x14ac:dyDescent="0.25">
      <c r="A11709" s="2"/>
      <c r="B11709" s="2"/>
      <c r="C11709" s="2"/>
      <c r="E11709" s="2"/>
      <c r="G11709" s="2"/>
      <c r="H11709" s="6"/>
      <c r="I11709" s="9"/>
      <c r="J11709" s="9"/>
      <c r="K11709" s="9"/>
    </row>
    <row r="11710" spans="1:11" x14ac:dyDescent="0.25">
      <c r="A11710" s="2"/>
      <c r="B11710" s="2"/>
      <c r="C11710" s="2"/>
      <c r="E11710" s="2"/>
      <c r="G11710" s="2"/>
      <c r="H11710" s="6"/>
      <c r="I11710" s="9"/>
      <c r="J11710" s="9"/>
      <c r="K11710" s="9"/>
    </row>
    <row r="11711" spans="1:11" x14ac:dyDescent="0.25">
      <c r="A11711" s="2"/>
      <c r="B11711" s="2"/>
      <c r="C11711" s="2"/>
      <c r="E11711" s="2"/>
      <c r="G11711" s="2"/>
      <c r="H11711" s="6"/>
      <c r="I11711" s="9"/>
      <c r="J11711" s="9"/>
      <c r="K11711" s="9"/>
    </row>
    <row r="11712" spans="1:11" x14ac:dyDescent="0.25">
      <c r="A11712" s="2"/>
      <c r="B11712" s="2"/>
      <c r="C11712" s="2"/>
      <c r="E11712" s="2"/>
      <c r="G11712" s="2"/>
      <c r="H11712" s="6"/>
      <c r="I11712" s="9"/>
      <c r="J11712" s="9"/>
      <c r="K11712" s="9"/>
    </row>
    <row r="11713" spans="1:11" x14ac:dyDescent="0.25">
      <c r="A11713" s="2"/>
      <c r="B11713" s="2"/>
      <c r="C11713" s="2"/>
      <c r="E11713" s="2"/>
      <c r="G11713" s="2"/>
      <c r="H11713" s="6"/>
      <c r="I11713" s="9"/>
      <c r="J11713" s="9"/>
      <c r="K11713" s="9"/>
    </row>
    <row r="11714" spans="1:11" x14ac:dyDescent="0.25">
      <c r="A11714" s="2"/>
      <c r="B11714" s="2"/>
      <c r="C11714" s="2"/>
      <c r="E11714" s="2"/>
      <c r="G11714" s="2"/>
      <c r="H11714" s="6"/>
      <c r="I11714" s="9"/>
      <c r="J11714" s="9"/>
      <c r="K11714" s="9"/>
    </row>
    <row r="11715" spans="1:11" x14ac:dyDescent="0.25">
      <c r="A11715" s="2"/>
      <c r="B11715" s="2"/>
      <c r="C11715" s="2"/>
      <c r="E11715" s="2"/>
      <c r="G11715" s="2"/>
      <c r="H11715" s="6"/>
      <c r="I11715" s="9"/>
      <c r="J11715" s="9"/>
      <c r="K11715" s="9"/>
    </row>
    <row r="11716" spans="1:11" x14ac:dyDescent="0.25">
      <c r="A11716" s="2"/>
      <c r="B11716" s="2"/>
      <c r="C11716" s="2"/>
      <c r="E11716" s="2"/>
      <c r="G11716" s="2"/>
      <c r="H11716" s="6"/>
      <c r="I11716" s="9"/>
      <c r="J11716" s="9"/>
      <c r="K11716" s="9"/>
    </row>
    <row r="11717" spans="1:11" x14ac:dyDescent="0.25">
      <c r="A11717" s="2"/>
      <c r="B11717" s="2"/>
      <c r="C11717" s="2"/>
      <c r="E11717" s="2"/>
      <c r="G11717" s="2"/>
      <c r="H11717" s="6"/>
      <c r="I11717" s="9"/>
      <c r="J11717" s="9"/>
      <c r="K11717" s="9"/>
    </row>
    <row r="11718" spans="1:11" x14ac:dyDescent="0.25">
      <c r="A11718" s="2"/>
      <c r="B11718" s="2"/>
      <c r="C11718" s="2"/>
      <c r="E11718" s="2"/>
      <c r="G11718" s="2"/>
      <c r="H11718" s="6"/>
      <c r="I11718" s="9"/>
      <c r="J11718" s="9"/>
      <c r="K11718" s="9"/>
    </row>
    <row r="11719" spans="1:11" x14ac:dyDescent="0.25">
      <c r="A11719" s="2"/>
      <c r="B11719" s="2"/>
      <c r="C11719" s="2"/>
      <c r="E11719" s="2"/>
      <c r="G11719" s="2"/>
      <c r="H11719" s="6"/>
      <c r="I11719" s="9"/>
      <c r="J11719" s="9"/>
      <c r="K11719" s="9"/>
    </row>
    <row r="11720" spans="1:11" x14ac:dyDescent="0.25">
      <c r="A11720" s="2"/>
      <c r="B11720" s="2"/>
      <c r="C11720" s="2"/>
      <c r="E11720" s="2"/>
      <c r="G11720" s="2"/>
      <c r="H11720" s="6"/>
      <c r="I11720" s="9"/>
      <c r="J11720" s="9"/>
      <c r="K11720" s="9"/>
    </row>
    <row r="11721" spans="1:11" x14ac:dyDescent="0.25">
      <c r="A11721" s="2"/>
      <c r="B11721" s="2"/>
      <c r="C11721" s="2"/>
      <c r="E11721" s="2"/>
      <c r="G11721" s="2"/>
      <c r="H11721" s="6"/>
      <c r="I11721" s="9"/>
      <c r="J11721" s="9"/>
      <c r="K11721" s="9"/>
    </row>
    <row r="11722" spans="1:11" x14ac:dyDescent="0.25">
      <c r="A11722" s="2"/>
      <c r="B11722" s="2"/>
      <c r="C11722" s="2"/>
      <c r="E11722" s="2"/>
      <c r="G11722" s="2"/>
      <c r="H11722" s="6"/>
      <c r="I11722" s="9"/>
      <c r="J11722" s="9"/>
      <c r="K11722" s="9"/>
    </row>
    <row r="11723" spans="1:11" x14ac:dyDescent="0.25">
      <c r="A11723" s="2"/>
      <c r="B11723" s="2"/>
      <c r="C11723" s="2"/>
      <c r="E11723" s="2"/>
      <c r="G11723" s="2"/>
      <c r="H11723" s="6"/>
      <c r="I11723" s="9"/>
      <c r="J11723" s="9"/>
      <c r="K11723" s="9"/>
    </row>
    <row r="11724" spans="1:11" x14ac:dyDescent="0.25">
      <c r="A11724" s="2"/>
      <c r="B11724" s="2"/>
      <c r="C11724" s="2"/>
      <c r="E11724" s="2"/>
      <c r="G11724" s="2"/>
      <c r="H11724" s="6"/>
      <c r="I11724" s="9"/>
      <c r="J11724" s="9"/>
      <c r="K11724" s="9"/>
    </row>
    <row r="11725" spans="1:11" x14ac:dyDescent="0.25">
      <c r="A11725" s="2"/>
      <c r="B11725" s="2"/>
      <c r="C11725" s="2"/>
      <c r="E11725" s="2"/>
      <c r="G11725" s="2"/>
      <c r="H11725" s="6"/>
      <c r="I11725" s="9"/>
      <c r="J11725" s="9"/>
      <c r="K11725" s="9"/>
    </row>
    <row r="11726" spans="1:11" x14ac:dyDescent="0.25">
      <c r="A11726" s="2"/>
      <c r="B11726" s="2"/>
      <c r="C11726" s="2"/>
      <c r="E11726" s="2"/>
      <c r="G11726" s="2"/>
      <c r="H11726" s="6"/>
      <c r="I11726" s="9"/>
      <c r="J11726" s="9"/>
      <c r="K11726" s="9"/>
    </row>
    <row r="11727" spans="1:11" x14ac:dyDescent="0.25">
      <c r="A11727" s="2"/>
      <c r="B11727" s="2"/>
      <c r="C11727" s="2"/>
      <c r="E11727" s="2"/>
      <c r="G11727" s="2"/>
      <c r="H11727" s="6"/>
      <c r="I11727" s="9"/>
      <c r="J11727" s="9"/>
      <c r="K11727" s="9"/>
    </row>
    <row r="11728" spans="1:11" x14ac:dyDescent="0.25">
      <c r="A11728" s="2"/>
      <c r="B11728" s="2"/>
      <c r="C11728" s="2"/>
      <c r="E11728" s="2"/>
      <c r="G11728" s="2"/>
      <c r="H11728" s="6"/>
      <c r="I11728" s="9"/>
      <c r="J11728" s="9"/>
      <c r="K11728" s="9"/>
    </row>
    <row r="11729" spans="1:11" x14ac:dyDescent="0.25">
      <c r="A11729" s="2"/>
      <c r="B11729" s="2"/>
      <c r="C11729" s="2"/>
      <c r="E11729" s="2"/>
      <c r="G11729" s="2"/>
      <c r="H11729" s="6"/>
      <c r="I11729" s="9"/>
      <c r="J11729" s="9"/>
      <c r="K11729" s="9"/>
    </row>
    <row r="11730" spans="1:11" x14ac:dyDescent="0.25">
      <c r="A11730" s="2"/>
      <c r="B11730" s="2"/>
      <c r="C11730" s="2"/>
      <c r="E11730" s="2"/>
      <c r="G11730" s="2"/>
      <c r="H11730" s="6"/>
      <c r="I11730" s="9"/>
      <c r="J11730" s="9"/>
      <c r="K11730" s="9"/>
    </row>
    <row r="11731" spans="1:11" x14ac:dyDescent="0.25">
      <c r="A11731" s="2"/>
      <c r="B11731" s="2"/>
      <c r="C11731" s="2"/>
      <c r="E11731" s="2"/>
      <c r="G11731" s="2"/>
      <c r="H11731" s="6"/>
      <c r="I11731" s="9"/>
      <c r="J11731" s="9"/>
      <c r="K11731" s="9"/>
    </row>
    <row r="11732" spans="1:11" x14ac:dyDescent="0.25">
      <c r="A11732" s="2"/>
      <c r="B11732" s="2"/>
      <c r="C11732" s="2"/>
      <c r="E11732" s="2"/>
      <c r="G11732" s="2"/>
      <c r="H11732" s="6"/>
      <c r="I11732" s="9"/>
      <c r="J11732" s="9"/>
      <c r="K11732" s="9"/>
    </row>
    <row r="11733" spans="1:11" x14ac:dyDescent="0.25">
      <c r="A11733" s="2"/>
      <c r="B11733" s="2"/>
      <c r="C11733" s="2"/>
      <c r="E11733" s="2"/>
      <c r="G11733" s="2"/>
      <c r="H11733" s="6"/>
      <c r="I11733" s="9"/>
      <c r="J11733" s="9"/>
      <c r="K11733" s="9"/>
    </row>
    <row r="11734" spans="1:11" x14ac:dyDescent="0.25">
      <c r="A11734" s="2"/>
      <c r="B11734" s="2"/>
      <c r="C11734" s="2"/>
      <c r="E11734" s="2"/>
      <c r="G11734" s="2"/>
      <c r="H11734" s="6"/>
      <c r="I11734" s="9"/>
      <c r="J11734" s="9"/>
      <c r="K11734" s="9"/>
    </row>
    <row r="11735" spans="1:11" x14ac:dyDescent="0.25">
      <c r="A11735" s="2"/>
      <c r="B11735" s="2"/>
      <c r="C11735" s="2"/>
      <c r="E11735" s="2"/>
      <c r="G11735" s="2"/>
      <c r="H11735" s="6"/>
      <c r="I11735" s="9"/>
      <c r="J11735" s="9"/>
      <c r="K11735" s="9"/>
    </row>
    <row r="11736" spans="1:11" x14ac:dyDescent="0.25">
      <c r="A11736" s="2"/>
      <c r="B11736" s="2"/>
      <c r="C11736" s="2"/>
      <c r="E11736" s="2"/>
      <c r="G11736" s="2"/>
      <c r="H11736" s="6"/>
      <c r="I11736" s="9"/>
      <c r="J11736" s="9"/>
      <c r="K11736" s="9"/>
    </row>
    <row r="11737" spans="1:11" x14ac:dyDescent="0.25">
      <c r="A11737" s="2"/>
      <c r="B11737" s="2"/>
      <c r="C11737" s="2"/>
      <c r="E11737" s="2"/>
      <c r="G11737" s="2"/>
      <c r="H11737" s="6"/>
      <c r="I11737" s="9"/>
      <c r="J11737" s="9"/>
      <c r="K11737" s="9"/>
    </row>
    <row r="11738" spans="1:11" x14ac:dyDescent="0.25">
      <c r="A11738" s="2"/>
      <c r="B11738" s="2"/>
      <c r="C11738" s="2"/>
      <c r="E11738" s="2"/>
      <c r="G11738" s="2"/>
      <c r="H11738" s="6"/>
      <c r="I11738" s="9"/>
      <c r="J11738" s="9"/>
      <c r="K11738" s="9"/>
    </row>
    <row r="11739" spans="1:11" x14ac:dyDescent="0.25">
      <c r="A11739" s="2"/>
      <c r="B11739" s="2"/>
      <c r="C11739" s="2"/>
      <c r="E11739" s="2"/>
      <c r="G11739" s="2"/>
      <c r="H11739" s="6"/>
      <c r="I11739" s="9"/>
      <c r="J11739" s="9"/>
      <c r="K11739" s="9"/>
    </row>
    <row r="11740" spans="1:11" x14ac:dyDescent="0.25">
      <c r="A11740" s="2"/>
      <c r="B11740" s="2"/>
      <c r="C11740" s="2"/>
      <c r="E11740" s="2"/>
      <c r="G11740" s="2"/>
      <c r="H11740" s="6"/>
      <c r="I11740" s="9"/>
      <c r="J11740" s="9"/>
      <c r="K11740" s="9"/>
    </row>
    <row r="11741" spans="1:11" x14ac:dyDescent="0.25">
      <c r="A11741" s="2"/>
      <c r="B11741" s="2"/>
      <c r="C11741" s="2"/>
      <c r="E11741" s="2"/>
      <c r="G11741" s="2"/>
      <c r="H11741" s="6"/>
      <c r="I11741" s="9"/>
      <c r="J11741" s="9"/>
      <c r="K11741" s="9"/>
    </row>
    <row r="11742" spans="1:11" x14ac:dyDescent="0.25">
      <c r="A11742" s="2"/>
      <c r="B11742" s="2"/>
      <c r="C11742" s="2"/>
      <c r="E11742" s="2"/>
      <c r="G11742" s="2"/>
      <c r="H11742" s="6"/>
      <c r="I11742" s="9"/>
      <c r="J11742" s="9"/>
      <c r="K11742" s="9"/>
    </row>
    <row r="11743" spans="1:11" x14ac:dyDescent="0.25">
      <c r="A11743" s="2"/>
      <c r="B11743" s="2"/>
      <c r="C11743" s="2"/>
      <c r="E11743" s="2"/>
      <c r="G11743" s="2"/>
      <c r="H11743" s="6"/>
      <c r="I11743" s="9"/>
      <c r="J11743" s="9"/>
      <c r="K11743" s="9"/>
    </row>
    <row r="11744" spans="1:11" x14ac:dyDescent="0.25">
      <c r="A11744" s="2"/>
      <c r="B11744" s="2"/>
      <c r="C11744" s="2"/>
      <c r="E11744" s="2"/>
      <c r="G11744" s="2"/>
      <c r="H11744" s="6"/>
      <c r="I11744" s="9"/>
      <c r="J11744" s="9"/>
      <c r="K11744" s="9"/>
    </row>
    <row r="11745" spans="1:11" x14ac:dyDescent="0.25">
      <c r="A11745" s="2"/>
      <c r="B11745" s="2"/>
      <c r="C11745" s="2"/>
      <c r="E11745" s="2"/>
      <c r="G11745" s="2"/>
      <c r="H11745" s="6"/>
      <c r="I11745" s="9"/>
      <c r="J11745" s="9"/>
      <c r="K11745" s="9"/>
    </row>
    <row r="11746" spans="1:11" x14ac:dyDescent="0.25">
      <c r="A11746" s="2"/>
      <c r="B11746" s="2"/>
      <c r="C11746" s="2"/>
      <c r="E11746" s="2"/>
      <c r="G11746" s="2"/>
      <c r="H11746" s="6"/>
      <c r="I11746" s="9"/>
      <c r="J11746" s="9"/>
      <c r="K11746" s="9"/>
    </row>
    <row r="11747" spans="1:11" x14ac:dyDescent="0.25">
      <c r="A11747" s="2"/>
      <c r="B11747" s="2"/>
      <c r="C11747" s="2"/>
      <c r="E11747" s="2"/>
      <c r="G11747" s="2"/>
      <c r="H11747" s="6"/>
      <c r="I11747" s="9"/>
      <c r="J11747" s="9"/>
      <c r="K11747" s="9"/>
    </row>
    <row r="11748" spans="1:11" x14ac:dyDescent="0.25">
      <c r="A11748" s="2"/>
      <c r="B11748" s="2"/>
      <c r="C11748" s="2"/>
      <c r="E11748" s="2"/>
      <c r="G11748" s="2"/>
      <c r="H11748" s="6"/>
      <c r="I11748" s="9"/>
      <c r="J11748" s="9"/>
      <c r="K11748" s="9"/>
    </row>
    <row r="11749" spans="1:11" x14ac:dyDescent="0.25">
      <c r="A11749" s="2"/>
      <c r="B11749" s="2"/>
      <c r="C11749" s="2"/>
      <c r="E11749" s="2"/>
      <c r="G11749" s="2"/>
      <c r="H11749" s="6"/>
      <c r="I11749" s="9"/>
      <c r="J11749" s="9"/>
      <c r="K11749" s="9"/>
    </row>
    <row r="11750" spans="1:11" x14ac:dyDescent="0.25">
      <c r="A11750" s="2"/>
      <c r="B11750" s="2"/>
      <c r="C11750" s="2"/>
      <c r="E11750" s="2"/>
      <c r="G11750" s="2"/>
      <c r="H11750" s="6"/>
      <c r="I11750" s="9"/>
      <c r="J11750" s="9"/>
      <c r="K11750" s="9"/>
    </row>
    <row r="11751" spans="1:11" x14ac:dyDescent="0.25">
      <c r="A11751" s="2"/>
      <c r="B11751" s="2"/>
      <c r="C11751" s="2"/>
      <c r="E11751" s="2"/>
      <c r="G11751" s="2"/>
      <c r="H11751" s="6"/>
      <c r="I11751" s="9"/>
      <c r="J11751" s="9"/>
      <c r="K11751" s="9"/>
    </row>
    <row r="11752" spans="1:11" x14ac:dyDescent="0.25">
      <c r="A11752" s="2"/>
      <c r="B11752" s="2"/>
      <c r="C11752" s="2"/>
      <c r="E11752" s="2"/>
      <c r="G11752" s="2"/>
      <c r="H11752" s="6"/>
      <c r="I11752" s="9"/>
      <c r="J11752" s="9"/>
      <c r="K11752" s="9"/>
    </row>
    <row r="11753" spans="1:11" x14ac:dyDescent="0.25">
      <c r="A11753" s="2"/>
      <c r="B11753" s="2"/>
      <c r="C11753" s="2"/>
      <c r="E11753" s="2"/>
      <c r="G11753" s="2"/>
      <c r="H11753" s="6"/>
      <c r="I11753" s="9"/>
      <c r="J11753" s="9"/>
      <c r="K11753" s="9"/>
    </row>
    <row r="11754" spans="1:11" x14ac:dyDescent="0.25">
      <c r="A11754" s="2"/>
      <c r="B11754" s="2"/>
      <c r="C11754" s="2"/>
      <c r="E11754" s="2"/>
      <c r="G11754" s="2"/>
      <c r="H11754" s="6"/>
      <c r="I11754" s="9"/>
      <c r="J11754" s="9"/>
      <c r="K11754" s="9"/>
    </row>
    <row r="11755" spans="1:11" x14ac:dyDescent="0.25">
      <c r="A11755" s="2"/>
      <c r="B11755" s="2"/>
      <c r="C11755" s="2"/>
      <c r="E11755" s="2"/>
      <c r="G11755" s="2"/>
      <c r="H11755" s="6"/>
      <c r="I11755" s="9"/>
      <c r="J11755" s="9"/>
      <c r="K11755" s="9"/>
    </row>
    <row r="11756" spans="1:11" x14ac:dyDescent="0.25">
      <c r="A11756" s="2"/>
      <c r="B11756" s="2"/>
      <c r="C11756" s="2"/>
      <c r="E11756" s="2"/>
      <c r="G11756" s="2"/>
      <c r="H11756" s="6"/>
      <c r="I11756" s="9"/>
      <c r="J11756" s="9"/>
      <c r="K11756" s="9"/>
    </row>
    <row r="11757" spans="1:11" x14ac:dyDescent="0.25">
      <c r="A11757" s="2"/>
      <c r="B11757" s="2"/>
      <c r="C11757" s="2"/>
      <c r="E11757" s="2"/>
      <c r="G11757" s="2"/>
      <c r="H11757" s="6"/>
      <c r="I11757" s="9"/>
      <c r="J11757" s="9"/>
      <c r="K11757" s="9"/>
    </row>
    <row r="11758" spans="1:11" x14ac:dyDescent="0.25">
      <c r="A11758" s="2"/>
      <c r="B11758" s="2"/>
      <c r="C11758" s="2"/>
      <c r="E11758" s="2"/>
      <c r="G11758" s="2"/>
      <c r="H11758" s="6"/>
      <c r="I11758" s="9"/>
      <c r="J11758" s="9"/>
      <c r="K11758" s="9"/>
    </row>
    <row r="11759" spans="1:11" x14ac:dyDescent="0.25">
      <c r="A11759" s="2"/>
      <c r="B11759" s="2"/>
      <c r="C11759" s="2"/>
      <c r="E11759" s="2"/>
      <c r="G11759" s="2"/>
      <c r="H11759" s="6"/>
      <c r="I11759" s="9"/>
      <c r="J11759" s="9"/>
      <c r="K11759" s="9"/>
    </row>
    <row r="11760" spans="1:11" x14ac:dyDescent="0.25">
      <c r="A11760" s="2"/>
      <c r="B11760" s="2"/>
      <c r="C11760" s="2"/>
      <c r="E11760" s="2"/>
      <c r="G11760" s="2"/>
      <c r="H11760" s="6"/>
      <c r="I11760" s="9"/>
      <c r="J11760" s="9"/>
      <c r="K11760" s="9"/>
    </row>
    <row r="11761" spans="1:11" x14ac:dyDescent="0.25">
      <c r="A11761" s="2"/>
      <c r="B11761" s="2"/>
      <c r="C11761" s="2"/>
      <c r="E11761" s="2"/>
      <c r="G11761" s="2"/>
      <c r="H11761" s="6"/>
      <c r="I11761" s="9"/>
      <c r="J11761" s="9"/>
      <c r="K11761" s="9"/>
    </row>
    <row r="11762" spans="1:11" x14ac:dyDescent="0.25">
      <c r="A11762" s="2"/>
      <c r="B11762" s="2"/>
      <c r="C11762" s="2"/>
      <c r="E11762" s="2"/>
      <c r="G11762" s="2"/>
      <c r="H11762" s="6"/>
      <c r="I11762" s="9"/>
      <c r="J11762" s="9"/>
      <c r="K11762" s="9"/>
    </row>
    <row r="11763" spans="1:11" x14ac:dyDescent="0.25">
      <c r="A11763" s="2"/>
      <c r="B11763" s="2"/>
      <c r="C11763" s="2"/>
      <c r="E11763" s="2"/>
      <c r="G11763" s="2"/>
      <c r="H11763" s="6"/>
      <c r="I11763" s="9"/>
      <c r="J11763" s="9"/>
      <c r="K11763" s="9"/>
    </row>
    <row r="11764" spans="1:11" x14ac:dyDescent="0.25">
      <c r="A11764" s="2"/>
      <c r="B11764" s="2"/>
      <c r="C11764" s="2"/>
      <c r="E11764" s="2"/>
      <c r="G11764" s="2"/>
      <c r="H11764" s="6"/>
      <c r="I11764" s="9"/>
      <c r="J11764" s="9"/>
      <c r="K11764" s="9"/>
    </row>
    <row r="11765" spans="1:11" x14ac:dyDescent="0.25">
      <c r="A11765" s="2"/>
      <c r="B11765" s="2"/>
      <c r="C11765" s="2"/>
      <c r="E11765" s="2"/>
      <c r="G11765" s="2"/>
      <c r="H11765" s="6"/>
      <c r="I11765" s="9"/>
      <c r="J11765" s="9"/>
      <c r="K11765" s="9"/>
    </row>
    <row r="11766" spans="1:11" x14ac:dyDescent="0.25">
      <c r="A11766" s="2"/>
      <c r="B11766" s="2"/>
      <c r="C11766" s="2"/>
      <c r="E11766" s="2"/>
      <c r="G11766" s="2"/>
      <c r="H11766" s="6"/>
      <c r="I11766" s="9"/>
      <c r="J11766" s="9"/>
      <c r="K11766" s="9"/>
    </row>
    <row r="11767" spans="1:11" x14ac:dyDescent="0.25">
      <c r="A11767" s="2"/>
      <c r="B11767" s="2"/>
      <c r="C11767" s="2"/>
      <c r="E11767" s="2"/>
      <c r="G11767" s="2"/>
      <c r="H11767" s="6"/>
      <c r="I11767" s="9"/>
      <c r="J11767" s="9"/>
      <c r="K11767" s="9"/>
    </row>
    <row r="11768" spans="1:11" x14ac:dyDescent="0.25">
      <c r="A11768" s="2"/>
      <c r="B11768" s="2"/>
      <c r="C11768" s="2"/>
      <c r="E11768" s="2"/>
      <c r="G11768" s="2"/>
      <c r="H11768" s="6"/>
      <c r="I11768" s="9"/>
      <c r="J11768" s="9"/>
      <c r="K11768" s="9"/>
    </row>
    <row r="11769" spans="1:11" x14ac:dyDescent="0.25">
      <c r="A11769" s="2"/>
      <c r="B11769" s="2"/>
      <c r="C11769" s="2"/>
      <c r="E11769" s="2"/>
      <c r="G11769" s="2"/>
      <c r="H11769" s="6"/>
      <c r="I11769" s="9"/>
      <c r="J11769" s="9"/>
      <c r="K11769" s="9"/>
    </row>
    <row r="11770" spans="1:11" x14ac:dyDescent="0.25">
      <c r="A11770" s="2"/>
      <c r="B11770" s="2"/>
      <c r="C11770" s="2"/>
      <c r="E11770" s="2"/>
      <c r="G11770" s="2"/>
      <c r="H11770" s="6"/>
      <c r="I11770" s="9"/>
      <c r="J11770" s="9"/>
      <c r="K11770" s="9"/>
    </row>
    <row r="11771" spans="1:11" x14ac:dyDescent="0.25">
      <c r="A11771" s="2"/>
      <c r="B11771" s="2"/>
      <c r="C11771" s="2"/>
      <c r="E11771" s="2"/>
      <c r="G11771" s="2"/>
      <c r="H11771" s="6"/>
      <c r="I11771" s="9"/>
      <c r="J11771" s="9"/>
      <c r="K11771" s="9"/>
    </row>
    <row r="11772" spans="1:11" x14ac:dyDescent="0.25">
      <c r="A11772" s="2"/>
      <c r="B11772" s="2"/>
      <c r="C11772" s="2"/>
      <c r="E11772" s="2"/>
      <c r="G11772" s="2"/>
      <c r="H11772" s="6"/>
      <c r="I11772" s="9"/>
      <c r="J11772" s="9"/>
      <c r="K11772" s="9"/>
    </row>
    <row r="11773" spans="1:11" x14ac:dyDescent="0.25">
      <c r="A11773" s="2"/>
      <c r="B11773" s="2"/>
      <c r="C11773" s="2"/>
      <c r="E11773" s="2"/>
      <c r="G11773" s="2"/>
      <c r="H11773" s="6"/>
      <c r="I11773" s="9"/>
      <c r="J11773" s="9"/>
      <c r="K11773" s="9"/>
    </row>
    <row r="11774" spans="1:11" x14ac:dyDescent="0.25">
      <c r="A11774" s="2"/>
      <c r="B11774" s="2"/>
      <c r="C11774" s="2"/>
      <c r="E11774" s="2"/>
      <c r="G11774" s="2"/>
      <c r="H11774" s="6"/>
      <c r="I11774" s="9"/>
      <c r="J11774" s="9"/>
      <c r="K11774" s="9"/>
    </row>
    <row r="11775" spans="1:11" x14ac:dyDescent="0.25">
      <c r="A11775" s="2"/>
      <c r="B11775" s="2"/>
      <c r="C11775" s="2"/>
      <c r="E11775" s="2"/>
      <c r="G11775" s="2"/>
      <c r="H11775" s="6"/>
      <c r="I11775" s="9"/>
      <c r="J11775" s="9"/>
      <c r="K11775" s="9"/>
    </row>
    <row r="11776" spans="1:11" x14ac:dyDescent="0.25">
      <c r="A11776" s="2"/>
      <c r="B11776" s="2"/>
      <c r="C11776" s="2"/>
      <c r="E11776" s="2"/>
      <c r="G11776" s="2"/>
      <c r="H11776" s="6"/>
      <c r="I11776" s="9"/>
      <c r="J11776" s="9"/>
      <c r="K11776" s="9"/>
    </row>
    <row r="11777" spans="1:11" x14ac:dyDescent="0.25">
      <c r="A11777" s="2"/>
      <c r="B11777" s="2"/>
      <c r="C11777" s="2"/>
      <c r="E11777" s="2"/>
      <c r="G11777" s="2"/>
      <c r="H11777" s="6"/>
      <c r="I11777" s="9"/>
      <c r="J11777" s="9"/>
      <c r="K11777" s="9"/>
    </row>
    <row r="11778" spans="1:11" x14ac:dyDescent="0.25">
      <c r="A11778" s="2"/>
      <c r="B11778" s="2"/>
      <c r="C11778" s="2"/>
      <c r="E11778" s="2"/>
      <c r="G11778" s="2"/>
      <c r="H11778" s="6"/>
      <c r="I11778" s="9"/>
      <c r="J11778" s="9"/>
      <c r="K11778" s="9"/>
    </row>
    <row r="11779" spans="1:11" x14ac:dyDescent="0.25">
      <c r="A11779" s="2"/>
      <c r="B11779" s="2"/>
      <c r="C11779" s="2"/>
      <c r="E11779" s="2"/>
      <c r="G11779" s="2"/>
      <c r="H11779" s="6"/>
      <c r="I11779" s="9"/>
      <c r="J11779" s="9"/>
      <c r="K11779" s="9"/>
    </row>
    <row r="11780" spans="1:11" x14ac:dyDescent="0.25">
      <c r="A11780" s="2"/>
      <c r="B11780" s="2"/>
      <c r="C11780" s="2"/>
      <c r="E11780" s="2"/>
      <c r="G11780" s="2"/>
      <c r="H11780" s="6"/>
      <c r="I11780" s="9"/>
      <c r="J11780" s="9"/>
      <c r="K11780" s="9"/>
    </row>
    <row r="11781" spans="1:11" x14ac:dyDescent="0.25">
      <c r="A11781" s="2"/>
      <c r="B11781" s="2"/>
      <c r="C11781" s="2"/>
      <c r="E11781" s="2"/>
      <c r="G11781" s="2"/>
      <c r="H11781" s="6"/>
      <c r="I11781" s="9"/>
      <c r="J11781" s="9"/>
      <c r="K11781" s="9"/>
    </row>
    <row r="11782" spans="1:11" x14ac:dyDescent="0.25">
      <c r="A11782" s="2"/>
      <c r="B11782" s="2"/>
      <c r="C11782" s="2"/>
      <c r="E11782" s="2"/>
      <c r="G11782" s="2"/>
      <c r="H11782" s="6"/>
      <c r="I11782" s="9"/>
      <c r="J11782" s="9"/>
      <c r="K11782" s="9"/>
    </row>
    <row r="11783" spans="1:11" x14ac:dyDescent="0.25">
      <c r="A11783" s="2"/>
      <c r="B11783" s="2"/>
      <c r="C11783" s="2"/>
      <c r="E11783" s="2"/>
      <c r="G11783" s="2"/>
      <c r="H11783" s="6"/>
      <c r="I11783" s="9"/>
      <c r="J11783" s="9"/>
      <c r="K11783" s="9"/>
    </row>
    <row r="11784" spans="1:11" x14ac:dyDescent="0.25">
      <c r="A11784" s="2"/>
      <c r="B11784" s="2"/>
      <c r="C11784" s="2"/>
      <c r="E11784" s="2"/>
      <c r="G11784" s="2"/>
      <c r="H11784" s="6"/>
      <c r="I11784" s="9"/>
      <c r="J11784" s="9"/>
      <c r="K11784" s="9"/>
    </row>
    <row r="11785" spans="1:11" x14ac:dyDescent="0.25">
      <c r="A11785" s="2"/>
      <c r="B11785" s="2"/>
      <c r="C11785" s="2"/>
      <c r="E11785" s="2"/>
      <c r="G11785" s="2"/>
      <c r="H11785" s="6"/>
      <c r="I11785" s="9"/>
      <c r="J11785" s="9"/>
      <c r="K11785" s="9"/>
    </row>
    <row r="11786" spans="1:11" x14ac:dyDescent="0.25">
      <c r="A11786" s="2"/>
      <c r="B11786" s="2"/>
      <c r="C11786" s="2"/>
      <c r="E11786" s="2"/>
      <c r="G11786" s="2"/>
      <c r="H11786" s="6"/>
      <c r="I11786" s="9"/>
      <c r="J11786" s="9"/>
      <c r="K11786" s="9"/>
    </row>
    <row r="11787" spans="1:11" x14ac:dyDescent="0.25">
      <c r="A11787" s="2"/>
      <c r="B11787" s="2"/>
      <c r="C11787" s="2"/>
      <c r="E11787" s="2"/>
      <c r="G11787" s="2"/>
      <c r="H11787" s="6"/>
      <c r="I11787" s="9"/>
      <c r="J11787" s="9"/>
      <c r="K11787" s="9"/>
    </row>
    <row r="11788" spans="1:11" x14ac:dyDescent="0.25">
      <c r="A11788" s="2"/>
      <c r="B11788" s="2"/>
      <c r="C11788" s="2"/>
      <c r="E11788" s="2"/>
      <c r="G11788" s="2"/>
      <c r="H11788" s="6"/>
      <c r="I11788" s="9"/>
      <c r="J11788" s="9"/>
      <c r="K11788" s="9"/>
    </row>
    <row r="11789" spans="1:11" x14ac:dyDescent="0.25">
      <c r="A11789" s="2"/>
      <c r="B11789" s="2"/>
      <c r="C11789" s="2"/>
      <c r="E11789" s="2"/>
      <c r="G11789" s="2"/>
      <c r="H11789" s="6"/>
      <c r="I11789" s="9"/>
      <c r="J11789" s="9"/>
      <c r="K11789" s="9"/>
    </row>
    <row r="11790" spans="1:11" x14ac:dyDescent="0.25">
      <c r="A11790" s="2"/>
      <c r="B11790" s="2"/>
      <c r="C11790" s="2"/>
      <c r="E11790" s="2"/>
      <c r="G11790" s="2"/>
      <c r="H11790" s="6"/>
      <c r="I11790" s="9"/>
      <c r="J11790" s="9"/>
      <c r="K11790" s="9"/>
    </row>
    <row r="11791" spans="1:11" x14ac:dyDescent="0.25">
      <c r="A11791" s="2"/>
      <c r="B11791" s="2"/>
      <c r="C11791" s="2"/>
      <c r="E11791" s="2"/>
      <c r="G11791" s="2"/>
      <c r="H11791" s="6"/>
      <c r="I11791" s="9"/>
      <c r="J11791" s="9"/>
      <c r="K11791" s="9"/>
    </row>
    <row r="11792" spans="1:11" x14ac:dyDescent="0.25">
      <c r="A11792" s="2"/>
      <c r="B11792" s="2"/>
      <c r="C11792" s="2"/>
      <c r="E11792" s="2"/>
      <c r="G11792" s="2"/>
      <c r="H11792" s="6"/>
      <c r="I11792" s="9"/>
      <c r="J11792" s="9"/>
      <c r="K11792" s="9"/>
    </row>
    <row r="11793" spans="1:11" x14ac:dyDescent="0.25">
      <c r="A11793" s="2"/>
      <c r="B11793" s="2"/>
      <c r="C11793" s="2"/>
      <c r="E11793" s="2"/>
      <c r="G11793" s="2"/>
      <c r="H11793" s="6"/>
      <c r="I11793" s="9"/>
      <c r="J11793" s="9"/>
      <c r="K11793" s="9"/>
    </row>
    <row r="11794" spans="1:11" x14ac:dyDescent="0.25">
      <c r="A11794" s="2"/>
      <c r="B11794" s="2"/>
      <c r="C11794" s="2"/>
      <c r="E11794" s="2"/>
      <c r="G11794" s="2"/>
      <c r="H11794" s="6"/>
      <c r="I11794" s="9"/>
      <c r="J11794" s="9"/>
      <c r="K11794" s="9"/>
    </row>
    <row r="11795" spans="1:11" x14ac:dyDescent="0.25">
      <c r="A11795" s="2"/>
      <c r="B11795" s="2"/>
      <c r="C11795" s="2"/>
      <c r="E11795" s="2"/>
      <c r="G11795" s="2"/>
      <c r="H11795" s="6"/>
      <c r="I11795" s="9"/>
      <c r="J11795" s="9"/>
      <c r="K11795" s="9"/>
    </row>
    <row r="11796" spans="1:11" x14ac:dyDescent="0.25">
      <c r="A11796" s="2"/>
      <c r="B11796" s="2"/>
      <c r="C11796" s="2"/>
      <c r="E11796" s="2"/>
      <c r="G11796" s="2"/>
      <c r="H11796" s="6"/>
      <c r="I11796" s="9"/>
      <c r="J11796" s="9"/>
      <c r="K11796" s="9"/>
    </row>
    <row r="11797" spans="1:11" x14ac:dyDescent="0.25">
      <c r="A11797" s="2"/>
      <c r="B11797" s="2"/>
      <c r="C11797" s="2"/>
      <c r="E11797" s="2"/>
      <c r="G11797" s="2"/>
      <c r="H11797" s="6"/>
      <c r="I11797" s="9"/>
      <c r="J11797" s="9"/>
      <c r="K11797" s="9"/>
    </row>
    <row r="11798" spans="1:11" x14ac:dyDescent="0.25">
      <c r="A11798" s="2"/>
      <c r="B11798" s="2"/>
      <c r="C11798" s="2"/>
      <c r="E11798" s="2"/>
      <c r="G11798" s="2"/>
      <c r="H11798" s="6"/>
      <c r="I11798" s="9"/>
      <c r="J11798" s="9"/>
      <c r="K11798" s="9"/>
    </row>
    <row r="11799" spans="1:11" x14ac:dyDescent="0.25">
      <c r="A11799" s="2"/>
      <c r="B11799" s="2"/>
      <c r="C11799" s="2"/>
      <c r="E11799" s="2"/>
      <c r="G11799" s="2"/>
      <c r="H11799" s="6"/>
      <c r="I11799" s="9"/>
      <c r="J11799" s="9"/>
      <c r="K11799" s="9"/>
    </row>
    <row r="11800" spans="1:11" x14ac:dyDescent="0.25">
      <c r="A11800" s="2"/>
      <c r="B11800" s="2"/>
      <c r="C11800" s="2"/>
      <c r="E11800" s="2"/>
      <c r="G11800" s="2"/>
      <c r="H11800" s="6"/>
      <c r="I11800" s="9"/>
      <c r="J11800" s="9"/>
      <c r="K11800" s="9"/>
    </row>
    <row r="11801" spans="1:11" x14ac:dyDescent="0.25">
      <c r="A11801" s="2"/>
      <c r="B11801" s="2"/>
      <c r="C11801" s="2"/>
      <c r="E11801" s="2"/>
      <c r="G11801" s="2"/>
      <c r="H11801" s="6"/>
      <c r="I11801" s="9"/>
      <c r="J11801" s="9"/>
      <c r="K11801" s="9"/>
    </row>
    <row r="11802" spans="1:11" x14ac:dyDescent="0.25">
      <c r="A11802" s="2"/>
      <c r="B11802" s="2"/>
      <c r="C11802" s="2"/>
      <c r="E11802" s="2"/>
      <c r="G11802" s="2"/>
      <c r="H11802" s="6"/>
      <c r="I11802" s="9"/>
      <c r="J11802" s="9"/>
      <c r="K11802" s="9"/>
    </row>
    <row r="11803" spans="1:11" x14ac:dyDescent="0.25">
      <c r="A11803" s="2"/>
      <c r="B11803" s="2"/>
      <c r="C11803" s="2"/>
      <c r="E11803" s="2"/>
      <c r="G11803" s="2"/>
      <c r="H11803" s="6"/>
      <c r="I11803" s="9"/>
      <c r="J11803" s="9"/>
      <c r="K11803" s="9"/>
    </row>
    <row r="11804" spans="1:11" x14ac:dyDescent="0.25">
      <c r="A11804" s="2"/>
      <c r="B11804" s="2"/>
      <c r="C11804" s="2"/>
      <c r="E11804" s="2"/>
      <c r="G11804" s="2"/>
      <c r="H11804" s="6"/>
      <c r="I11804" s="9"/>
      <c r="J11804" s="9"/>
      <c r="K11804" s="9"/>
    </row>
    <row r="11805" spans="1:11" x14ac:dyDescent="0.25">
      <c r="A11805" s="2"/>
      <c r="B11805" s="2"/>
      <c r="C11805" s="2"/>
      <c r="E11805" s="2"/>
      <c r="G11805" s="2"/>
      <c r="H11805" s="6"/>
      <c r="I11805" s="9"/>
      <c r="J11805" s="9"/>
      <c r="K11805" s="9"/>
    </row>
    <row r="11806" spans="1:11" x14ac:dyDescent="0.25">
      <c r="A11806" s="2"/>
      <c r="B11806" s="2"/>
      <c r="C11806" s="2"/>
      <c r="E11806" s="2"/>
      <c r="G11806" s="2"/>
      <c r="H11806" s="6"/>
      <c r="I11806" s="9"/>
      <c r="J11806" s="9"/>
      <c r="K11806" s="9"/>
    </row>
    <row r="11807" spans="1:11" x14ac:dyDescent="0.25">
      <c r="A11807" s="2"/>
      <c r="B11807" s="2"/>
      <c r="C11807" s="2"/>
      <c r="E11807" s="2"/>
      <c r="G11807" s="2"/>
      <c r="H11807" s="6"/>
      <c r="I11807" s="9"/>
      <c r="J11807" s="9"/>
      <c r="K11807" s="9"/>
    </row>
    <row r="11808" spans="1:11" x14ac:dyDescent="0.25">
      <c r="A11808" s="2"/>
      <c r="B11808" s="2"/>
      <c r="C11808" s="2"/>
      <c r="E11808" s="2"/>
      <c r="G11808" s="2"/>
      <c r="H11808" s="6"/>
      <c r="I11808" s="9"/>
      <c r="J11808" s="9"/>
      <c r="K11808" s="9"/>
    </row>
    <row r="11809" spans="1:11" x14ac:dyDescent="0.25">
      <c r="A11809" s="2"/>
      <c r="B11809" s="2"/>
      <c r="C11809" s="2"/>
      <c r="E11809" s="2"/>
      <c r="G11809" s="2"/>
      <c r="H11809" s="6"/>
      <c r="I11809" s="9"/>
      <c r="J11809" s="9"/>
      <c r="K11809" s="9"/>
    </row>
    <row r="11810" spans="1:11" x14ac:dyDescent="0.25">
      <c r="A11810" s="2"/>
      <c r="B11810" s="2"/>
      <c r="C11810" s="2"/>
      <c r="E11810" s="2"/>
      <c r="G11810" s="2"/>
      <c r="H11810" s="6"/>
      <c r="I11810" s="9"/>
      <c r="J11810" s="9"/>
      <c r="K11810" s="9"/>
    </row>
    <row r="11811" spans="1:11" x14ac:dyDescent="0.25">
      <c r="A11811" s="2"/>
      <c r="B11811" s="2"/>
      <c r="C11811" s="2"/>
      <c r="E11811" s="2"/>
      <c r="G11811" s="2"/>
      <c r="H11811" s="6"/>
      <c r="I11811" s="9"/>
      <c r="J11811" s="9"/>
      <c r="K11811" s="9"/>
    </row>
    <row r="11812" spans="1:11" x14ac:dyDescent="0.25">
      <c r="A11812" s="2"/>
      <c r="B11812" s="2"/>
      <c r="C11812" s="2"/>
      <c r="E11812" s="2"/>
      <c r="G11812" s="2"/>
      <c r="H11812" s="6"/>
      <c r="I11812" s="9"/>
      <c r="J11812" s="9"/>
      <c r="K11812" s="9"/>
    </row>
    <row r="11813" spans="1:11" x14ac:dyDescent="0.25">
      <c r="A11813" s="2"/>
      <c r="B11813" s="2"/>
      <c r="C11813" s="2"/>
      <c r="E11813" s="2"/>
      <c r="G11813" s="2"/>
      <c r="H11813" s="6"/>
      <c r="I11813" s="9"/>
      <c r="J11813" s="9"/>
      <c r="K11813" s="9"/>
    </row>
    <row r="11814" spans="1:11" x14ac:dyDescent="0.25">
      <c r="A11814" s="2"/>
      <c r="B11814" s="2"/>
      <c r="C11814" s="2"/>
      <c r="E11814" s="2"/>
      <c r="G11814" s="2"/>
      <c r="H11814" s="6"/>
      <c r="I11814" s="9"/>
      <c r="J11814" s="9"/>
      <c r="K11814" s="9"/>
    </row>
    <row r="11815" spans="1:11" x14ac:dyDescent="0.25">
      <c r="A11815" s="2"/>
      <c r="B11815" s="2"/>
      <c r="C11815" s="2"/>
      <c r="E11815" s="2"/>
      <c r="G11815" s="2"/>
      <c r="H11815" s="6"/>
      <c r="I11815" s="9"/>
      <c r="J11815" s="9"/>
      <c r="K11815" s="9"/>
    </row>
    <row r="11816" spans="1:11" x14ac:dyDescent="0.25">
      <c r="A11816" s="2"/>
      <c r="B11816" s="2"/>
      <c r="C11816" s="2"/>
      <c r="E11816" s="2"/>
      <c r="G11816" s="2"/>
      <c r="H11816" s="6"/>
      <c r="I11816" s="9"/>
      <c r="J11816" s="9"/>
      <c r="K11816" s="9"/>
    </row>
    <row r="11817" spans="1:11" x14ac:dyDescent="0.25">
      <c r="A11817" s="2"/>
      <c r="B11817" s="2"/>
      <c r="C11817" s="2"/>
      <c r="E11817" s="2"/>
      <c r="G11817" s="2"/>
      <c r="H11817" s="6"/>
      <c r="I11817" s="9"/>
      <c r="J11817" s="9"/>
      <c r="K11817" s="9"/>
    </row>
    <row r="11818" spans="1:11" x14ac:dyDescent="0.25">
      <c r="A11818" s="2"/>
      <c r="B11818" s="2"/>
      <c r="C11818" s="2"/>
      <c r="E11818" s="2"/>
      <c r="G11818" s="2"/>
      <c r="H11818" s="6"/>
      <c r="I11818" s="9"/>
      <c r="J11818" s="9"/>
      <c r="K11818" s="9"/>
    </row>
    <row r="11819" spans="1:11" x14ac:dyDescent="0.25">
      <c r="A11819" s="2"/>
      <c r="B11819" s="2"/>
      <c r="C11819" s="2"/>
      <c r="E11819" s="2"/>
      <c r="G11819" s="2"/>
      <c r="H11819" s="6"/>
      <c r="I11819" s="9"/>
      <c r="J11819" s="9"/>
      <c r="K11819" s="9"/>
    </row>
    <row r="11820" spans="1:11" x14ac:dyDescent="0.25">
      <c r="A11820" s="2"/>
      <c r="B11820" s="2"/>
      <c r="C11820" s="2"/>
      <c r="E11820" s="2"/>
      <c r="G11820" s="2"/>
      <c r="H11820" s="6"/>
      <c r="I11820" s="9"/>
      <c r="J11820" s="9"/>
      <c r="K11820" s="9"/>
    </row>
    <row r="11821" spans="1:11" x14ac:dyDescent="0.25">
      <c r="A11821" s="2"/>
      <c r="B11821" s="2"/>
      <c r="C11821" s="2"/>
      <c r="E11821" s="2"/>
      <c r="G11821" s="2"/>
      <c r="H11821" s="6"/>
      <c r="I11821" s="9"/>
      <c r="J11821" s="9"/>
      <c r="K11821" s="9"/>
    </row>
    <row r="11822" spans="1:11" x14ac:dyDescent="0.25">
      <c r="A11822" s="2"/>
      <c r="B11822" s="2"/>
      <c r="C11822" s="2"/>
      <c r="E11822" s="2"/>
      <c r="G11822" s="2"/>
      <c r="H11822" s="6"/>
      <c r="I11822" s="9"/>
      <c r="J11822" s="9"/>
      <c r="K11822" s="9"/>
    </row>
    <row r="11823" spans="1:11" x14ac:dyDescent="0.25">
      <c r="A11823" s="2"/>
      <c r="B11823" s="2"/>
      <c r="C11823" s="2"/>
      <c r="E11823" s="2"/>
      <c r="G11823" s="2"/>
      <c r="H11823" s="6"/>
      <c r="I11823" s="9"/>
      <c r="J11823" s="9"/>
      <c r="K11823" s="9"/>
    </row>
    <row r="11824" spans="1:11" x14ac:dyDescent="0.25">
      <c r="A11824" s="2"/>
      <c r="B11824" s="2"/>
      <c r="C11824" s="2"/>
      <c r="E11824" s="2"/>
      <c r="G11824" s="2"/>
      <c r="H11824" s="6"/>
      <c r="I11824" s="9"/>
      <c r="J11824" s="9"/>
      <c r="K11824" s="9"/>
    </row>
    <row r="11825" spans="1:11" x14ac:dyDescent="0.25">
      <c r="A11825" s="2"/>
      <c r="B11825" s="2"/>
      <c r="C11825" s="2"/>
      <c r="E11825" s="2"/>
      <c r="G11825" s="2"/>
      <c r="H11825" s="6"/>
      <c r="I11825" s="9"/>
      <c r="J11825" s="9"/>
      <c r="K11825" s="9"/>
    </row>
    <row r="11826" spans="1:11" x14ac:dyDescent="0.25">
      <c r="A11826" s="2"/>
      <c r="B11826" s="2"/>
      <c r="C11826" s="2"/>
      <c r="E11826" s="2"/>
      <c r="G11826" s="2"/>
      <c r="H11826" s="6"/>
      <c r="I11826" s="9"/>
      <c r="J11826" s="9"/>
      <c r="K11826" s="9"/>
    </row>
    <row r="11827" spans="1:11" x14ac:dyDescent="0.25">
      <c r="A11827" s="2"/>
      <c r="B11827" s="2"/>
      <c r="C11827" s="2"/>
      <c r="E11827" s="2"/>
      <c r="G11827" s="2"/>
      <c r="H11827" s="6"/>
      <c r="I11827" s="9"/>
      <c r="J11827" s="9"/>
      <c r="K11827" s="9"/>
    </row>
    <row r="11828" spans="1:11" x14ac:dyDescent="0.25">
      <c r="A11828" s="2"/>
      <c r="B11828" s="2"/>
      <c r="C11828" s="2"/>
      <c r="E11828" s="2"/>
      <c r="G11828" s="2"/>
      <c r="H11828" s="6"/>
      <c r="I11828" s="9"/>
      <c r="J11828" s="9"/>
      <c r="K11828" s="9"/>
    </row>
    <row r="11829" spans="1:11" x14ac:dyDescent="0.25">
      <c r="A11829" s="2"/>
      <c r="B11829" s="2"/>
      <c r="C11829" s="2"/>
      <c r="E11829" s="2"/>
      <c r="G11829" s="2"/>
      <c r="H11829" s="6"/>
      <c r="I11829" s="9"/>
      <c r="J11829" s="9"/>
      <c r="K11829" s="9"/>
    </row>
    <row r="11830" spans="1:11" x14ac:dyDescent="0.25">
      <c r="A11830" s="2"/>
      <c r="B11830" s="2"/>
      <c r="C11830" s="2"/>
      <c r="E11830" s="2"/>
      <c r="G11830" s="2"/>
      <c r="H11830" s="6"/>
      <c r="I11830" s="9"/>
      <c r="J11830" s="9"/>
      <c r="K11830" s="9"/>
    </row>
    <row r="11831" spans="1:11" x14ac:dyDescent="0.25">
      <c r="A11831" s="2"/>
      <c r="B11831" s="2"/>
      <c r="C11831" s="2"/>
      <c r="E11831" s="2"/>
      <c r="G11831" s="2"/>
      <c r="H11831" s="6"/>
      <c r="I11831" s="9"/>
      <c r="J11831" s="9"/>
      <c r="K11831" s="9"/>
    </row>
    <row r="11832" spans="1:11" x14ac:dyDescent="0.25">
      <c r="A11832" s="2"/>
      <c r="B11832" s="2"/>
      <c r="C11832" s="2"/>
      <c r="E11832" s="2"/>
      <c r="G11832" s="2"/>
      <c r="H11832" s="6"/>
      <c r="I11832" s="9"/>
      <c r="J11832" s="9"/>
      <c r="K11832" s="9"/>
    </row>
    <row r="11833" spans="1:11" x14ac:dyDescent="0.25">
      <c r="A11833" s="2"/>
      <c r="B11833" s="2"/>
      <c r="C11833" s="2"/>
      <c r="E11833" s="2"/>
      <c r="G11833" s="2"/>
      <c r="H11833" s="6"/>
      <c r="I11833" s="9"/>
      <c r="J11833" s="9"/>
      <c r="K11833" s="9"/>
    </row>
    <row r="11834" spans="1:11" x14ac:dyDescent="0.25">
      <c r="A11834" s="2"/>
      <c r="B11834" s="2"/>
      <c r="C11834" s="2"/>
      <c r="E11834" s="2"/>
      <c r="G11834" s="2"/>
      <c r="H11834" s="6"/>
      <c r="I11834" s="9"/>
      <c r="J11834" s="9"/>
      <c r="K11834" s="9"/>
    </row>
    <row r="11835" spans="1:11" x14ac:dyDescent="0.25">
      <c r="A11835" s="2"/>
      <c r="B11835" s="2"/>
      <c r="C11835" s="2"/>
      <c r="E11835" s="2"/>
      <c r="G11835" s="2"/>
      <c r="H11835" s="6"/>
      <c r="I11835" s="9"/>
      <c r="J11835" s="9"/>
      <c r="K11835" s="9"/>
    </row>
    <row r="11836" spans="1:11" x14ac:dyDescent="0.25">
      <c r="A11836" s="2"/>
      <c r="B11836" s="2"/>
      <c r="C11836" s="2"/>
      <c r="E11836" s="2"/>
      <c r="G11836" s="2"/>
      <c r="H11836" s="6"/>
      <c r="I11836" s="9"/>
      <c r="J11836" s="9"/>
      <c r="K11836" s="9"/>
    </row>
    <row r="11837" spans="1:11" x14ac:dyDescent="0.25">
      <c r="A11837" s="2"/>
      <c r="B11837" s="2"/>
      <c r="C11837" s="2"/>
      <c r="E11837" s="2"/>
      <c r="G11837" s="2"/>
      <c r="H11837" s="6"/>
      <c r="I11837" s="9"/>
      <c r="J11837" s="9"/>
      <c r="K11837" s="9"/>
    </row>
    <row r="11838" spans="1:11" x14ac:dyDescent="0.25">
      <c r="A11838" s="2"/>
      <c r="B11838" s="2"/>
      <c r="C11838" s="2"/>
      <c r="E11838" s="2"/>
      <c r="G11838" s="2"/>
      <c r="H11838" s="6"/>
      <c r="I11838" s="9"/>
      <c r="J11838" s="9"/>
      <c r="K11838" s="9"/>
    </row>
    <row r="11839" spans="1:11" x14ac:dyDescent="0.25">
      <c r="A11839" s="2"/>
      <c r="B11839" s="2"/>
      <c r="C11839" s="2"/>
      <c r="E11839" s="2"/>
      <c r="G11839" s="2"/>
      <c r="H11839" s="6"/>
      <c r="I11839" s="9"/>
      <c r="J11839" s="9"/>
      <c r="K11839" s="9"/>
    </row>
    <row r="11840" spans="1:11" x14ac:dyDescent="0.25">
      <c r="A11840" s="2"/>
      <c r="B11840" s="2"/>
      <c r="C11840" s="2"/>
      <c r="E11840" s="2"/>
      <c r="G11840" s="2"/>
      <c r="H11840" s="6"/>
      <c r="I11840" s="9"/>
      <c r="J11840" s="9"/>
      <c r="K11840" s="9"/>
    </row>
    <row r="11841" spans="1:11" x14ac:dyDescent="0.25">
      <c r="A11841" s="2"/>
      <c r="B11841" s="2"/>
      <c r="C11841" s="2"/>
      <c r="E11841" s="2"/>
      <c r="G11841" s="2"/>
      <c r="H11841" s="6"/>
      <c r="I11841" s="9"/>
      <c r="J11841" s="9"/>
      <c r="K11841" s="9"/>
    </row>
    <row r="11842" spans="1:11" x14ac:dyDescent="0.25">
      <c r="A11842" s="2"/>
      <c r="B11842" s="2"/>
      <c r="C11842" s="2"/>
      <c r="E11842" s="2"/>
      <c r="G11842" s="2"/>
      <c r="H11842" s="6"/>
      <c r="I11842" s="9"/>
      <c r="J11842" s="9"/>
      <c r="K11842" s="9"/>
    </row>
    <row r="11843" spans="1:11" x14ac:dyDescent="0.25">
      <c r="A11843" s="2"/>
      <c r="B11843" s="2"/>
      <c r="C11843" s="2"/>
      <c r="E11843" s="2"/>
      <c r="G11843" s="2"/>
      <c r="H11843" s="6"/>
      <c r="I11843" s="9"/>
      <c r="J11843" s="9"/>
      <c r="K11843" s="9"/>
    </row>
    <row r="11844" spans="1:11" x14ac:dyDescent="0.25">
      <c r="A11844" s="2"/>
      <c r="B11844" s="2"/>
      <c r="C11844" s="2"/>
      <c r="E11844" s="2"/>
      <c r="G11844" s="2"/>
      <c r="H11844" s="6"/>
      <c r="I11844" s="9"/>
      <c r="J11844" s="9"/>
      <c r="K11844" s="9"/>
    </row>
    <row r="11845" spans="1:11" x14ac:dyDescent="0.25">
      <c r="A11845" s="2"/>
      <c r="B11845" s="2"/>
      <c r="C11845" s="2"/>
      <c r="E11845" s="2"/>
      <c r="G11845" s="2"/>
      <c r="H11845" s="6"/>
      <c r="I11845" s="9"/>
      <c r="J11845" s="9"/>
      <c r="K11845" s="9"/>
    </row>
    <row r="11846" spans="1:11" x14ac:dyDescent="0.25">
      <c r="A11846" s="2"/>
      <c r="B11846" s="2"/>
      <c r="C11846" s="2"/>
      <c r="E11846" s="2"/>
      <c r="G11846" s="2"/>
      <c r="H11846" s="6"/>
      <c r="I11846" s="9"/>
      <c r="J11846" s="9"/>
      <c r="K11846" s="9"/>
    </row>
    <row r="11847" spans="1:11" x14ac:dyDescent="0.25">
      <c r="A11847" s="2"/>
      <c r="B11847" s="2"/>
      <c r="C11847" s="2"/>
      <c r="E11847" s="2"/>
      <c r="G11847" s="2"/>
      <c r="H11847" s="6"/>
      <c r="I11847" s="9"/>
      <c r="J11847" s="9"/>
      <c r="K11847" s="9"/>
    </row>
    <row r="11848" spans="1:11" x14ac:dyDescent="0.25">
      <c r="A11848" s="2"/>
      <c r="B11848" s="2"/>
      <c r="C11848" s="2"/>
      <c r="E11848" s="2"/>
      <c r="G11848" s="2"/>
      <c r="H11848" s="6"/>
      <c r="I11848" s="9"/>
      <c r="J11848" s="9"/>
      <c r="K11848" s="9"/>
    </row>
    <row r="11849" spans="1:11" x14ac:dyDescent="0.25">
      <c r="A11849" s="2"/>
      <c r="B11849" s="2"/>
      <c r="C11849" s="2"/>
      <c r="E11849" s="2"/>
      <c r="G11849" s="2"/>
      <c r="H11849" s="6"/>
      <c r="I11849" s="9"/>
      <c r="J11849" s="9"/>
      <c r="K11849" s="9"/>
    </row>
    <row r="11850" spans="1:11" x14ac:dyDescent="0.25">
      <c r="A11850" s="2"/>
      <c r="B11850" s="2"/>
      <c r="C11850" s="2"/>
      <c r="E11850" s="2"/>
      <c r="G11850" s="2"/>
      <c r="H11850" s="6"/>
      <c r="I11850" s="9"/>
      <c r="J11850" s="9"/>
      <c r="K11850" s="9"/>
    </row>
    <row r="11851" spans="1:11" x14ac:dyDescent="0.25">
      <c r="A11851" s="2"/>
      <c r="B11851" s="2"/>
      <c r="C11851" s="2"/>
      <c r="E11851" s="2"/>
      <c r="G11851" s="2"/>
      <c r="H11851" s="6"/>
      <c r="I11851" s="9"/>
      <c r="J11851" s="9"/>
      <c r="K11851" s="9"/>
    </row>
    <row r="11852" spans="1:11" x14ac:dyDescent="0.25">
      <c r="A11852" s="2"/>
      <c r="B11852" s="2"/>
      <c r="C11852" s="2"/>
      <c r="E11852" s="2"/>
      <c r="G11852" s="2"/>
      <c r="H11852" s="6"/>
      <c r="I11852" s="9"/>
      <c r="J11852" s="9"/>
      <c r="K11852" s="9"/>
    </row>
    <row r="11853" spans="1:11" x14ac:dyDescent="0.25">
      <c r="A11853" s="2"/>
      <c r="B11853" s="2"/>
      <c r="C11853" s="2"/>
      <c r="E11853" s="2"/>
      <c r="G11853" s="2"/>
      <c r="H11853" s="6"/>
      <c r="I11853" s="9"/>
      <c r="J11853" s="9"/>
      <c r="K11853" s="9"/>
    </row>
    <row r="11854" spans="1:11" x14ac:dyDescent="0.25">
      <c r="A11854" s="2"/>
      <c r="B11854" s="2"/>
      <c r="C11854" s="2"/>
      <c r="E11854" s="2"/>
      <c r="G11854" s="2"/>
      <c r="H11854" s="6"/>
      <c r="I11854" s="9"/>
      <c r="J11854" s="9"/>
      <c r="K11854" s="9"/>
    </row>
    <row r="11855" spans="1:11" x14ac:dyDescent="0.25">
      <c r="A11855" s="2"/>
      <c r="B11855" s="2"/>
      <c r="C11855" s="2"/>
      <c r="E11855" s="2"/>
      <c r="G11855" s="2"/>
      <c r="H11855" s="6"/>
      <c r="I11855" s="9"/>
      <c r="J11855" s="9"/>
      <c r="K11855" s="9"/>
    </row>
    <row r="11856" spans="1:11" x14ac:dyDescent="0.25">
      <c r="A11856" s="2"/>
      <c r="B11856" s="2"/>
      <c r="C11856" s="2"/>
      <c r="E11856" s="2"/>
      <c r="G11856" s="2"/>
      <c r="H11856" s="6"/>
      <c r="I11856" s="9"/>
      <c r="J11856" s="9"/>
      <c r="K11856" s="9"/>
    </row>
    <row r="11857" spans="1:11" x14ac:dyDescent="0.25">
      <c r="A11857" s="2"/>
      <c r="B11857" s="2"/>
      <c r="C11857" s="2"/>
      <c r="E11857" s="2"/>
      <c r="G11857" s="2"/>
      <c r="H11857" s="6"/>
      <c r="I11857" s="9"/>
      <c r="J11857" s="9"/>
      <c r="K11857" s="9"/>
    </row>
    <row r="11858" spans="1:11" x14ac:dyDescent="0.25">
      <c r="A11858" s="2"/>
      <c r="B11858" s="2"/>
      <c r="C11858" s="2"/>
      <c r="E11858" s="2"/>
      <c r="G11858" s="2"/>
      <c r="H11858" s="6"/>
      <c r="I11858" s="9"/>
      <c r="J11858" s="9"/>
      <c r="K11858" s="9"/>
    </row>
    <row r="11859" spans="1:11" x14ac:dyDescent="0.25">
      <c r="A11859" s="2"/>
      <c r="B11859" s="2"/>
      <c r="C11859" s="2"/>
      <c r="E11859" s="2"/>
      <c r="G11859" s="2"/>
      <c r="H11859" s="6"/>
      <c r="I11859" s="9"/>
      <c r="J11859" s="9"/>
      <c r="K11859" s="9"/>
    </row>
    <row r="11860" spans="1:11" x14ac:dyDescent="0.25">
      <c r="A11860" s="2"/>
      <c r="B11860" s="2"/>
      <c r="C11860" s="2"/>
      <c r="E11860" s="2"/>
      <c r="G11860" s="2"/>
      <c r="H11860" s="6"/>
      <c r="I11860" s="9"/>
      <c r="J11860" s="9"/>
      <c r="K11860" s="9"/>
    </row>
    <row r="11861" spans="1:11" x14ac:dyDescent="0.25">
      <c r="A11861" s="2"/>
      <c r="B11861" s="2"/>
      <c r="C11861" s="2"/>
      <c r="E11861" s="2"/>
      <c r="G11861" s="2"/>
      <c r="H11861" s="6"/>
      <c r="I11861" s="9"/>
      <c r="J11861" s="9"/>
      <c r="K11861" s="9"/>
    </row>
    <row r="11862" spans="1:11" x14ac:dyDescent="0.25">
      <c r="A11862" s="2"/>
      <c r="B11862" s="2"/>
      <c r="C11862" s="2"/>
      <c r="E11862" s="2"/>
      <c r="G11862" s="2"/>
      <c r="H11862" s="6"/>
      <c r="I11862" s="9"/>
      <c r="J11862" s="9"/>
      <c r="K11862" s="9"/>
    </row>
    <row r="11863" spans="1:11" x14ac:dyDescent="0.25">
      <c r="A11863" s="2"/>
      <c r="B11863" s="2"/>
      <c r="C11863" s="2"/>
      <c r="E11863" s="2"/>
      <c r="G11863" s="2"/>
      <c r="H11863" s="6"/>
      <c r="I11863" s="9"/>
      <c r="J11863" s="9"/>
      <c r="K11863" s="9"/>
    </row>
    <row r="11864" spans="1:11" x14ac:dyDescent="0.25">
      <c r="A11864" s="2"/>
      <c r="B11864" s="2"/>
      <c r="C11864" s="2"/>
      <c r="E11864" s="2"/>
      <c r="G11864" s="2"/>
      <c r="H11864" s="6"/>
      <c r="I11864" s="9"/>
      <c r="J11864" s="9"/>
      <c r="K11864" s="9"/>
    </row>
    <row r="11865" spans="1:11" x14ac:dyDescent="0.25">
      <c r="A11865" s="2"/>
      <c r="B11865" s="2"/>
      <c r="C11865" s="2"/>
      <c r="E11865" s="2"/>
      <c r="G11865" s="2"/>
      <c r="H11865" s="6"/>
      <c r="I11865" s="9"/>
      <c r="J11865" s="9"/>
      <c r="K11865" s="9"/>
    </row>
    <row r="11866" spans="1:11" x14ac:dyDescent="0.25">
      <c r="A11866" s="2"/>
      <c r="B11866" s="2"/>
      <c r="C11866" s="2"/>
      <c r="E11866" s="2"/>
      <c r="G11866" s="2"/>
      <c r="H11866" s="6"/>
      <c r="I11866" s="9"/>
      <c r="J11866" s="9"/>
      <c r="K11866" s="9"/>
    </row>
    <row r="11867" spans="1:11" x14ac:dyDescent="0.25">
      <c r="A11867" s="2"/>
      <c r="B11867" s="2"/>
      <c r="C11867" s="2"/>
      <c r="E11867" s="2"/>
      <c r="G11867" s="2"/>
      <c r="H11867" s="6"/>
      <c r="I11867" s="9"/>
      <c r="J11867" s="9"/>
      <c r="K11867" s="9"/>
    </row>
    <row r="11868" spans="1:11" x14ac:dyDescent="0.25">
      <c r="A11868" s="2"/>
      <c r="B11868" s="2"/>
      <c r="C11868" s="2"/>
      <c r="E11868" s="2"/>
      <c r="G11868" s="2"/>
      <c r="H11868" s="6"/>
      <c r="I11868" s="9"/>
      <c r="J11868" s="9"/>
      <c r="K11868" s="9"/>
    </row>
    <row r="11869" spans="1:11" x14ac:dyDescent="0.25">
      <c r="A11869" s="2"/>
      <c r="B11869" s="2"/>
      <c r="C11869" s="2"/>
      <c r="E11869" s="2"/>
      <c r="G11869" s="2"/>
      <c r="H11869" s="6"/>
      <c r="I11869" s="9"/>
      <c r="J11869" s="9"/>
      <c r="K11869" s="9"/>
    </row>
    <row r="11870" spans="1:11" x14ac:dyDescent="0.25">
      <c r="A11870" s="2"/>
      <c r="B11870" s="2"/>
      <c r="C11870" s="2"/>
      <c r="E11870" s="2"/>
      <c r="G11870" s="2"/>
      <c r="H11870" s="6"/>
      <c r="I11870" s="9"/>
      <c r="J11870" s="9"/>
      <c r="K11870" s="9"/>
    </row>
    <row r="11871" spans="1:11" x14ac:dyDescent="0.25">
      <c r="A11871" s="2"/>
      <c r="B11871" s="2"/>
      <c r="C11871" s="2"/>
      <c r="E11871" s="2"/>
      <c r="G11871" s="2"/>
      <c r="H11871" s="6"/>
      <c r="I11871" s="9"/>
      <c r="J11871" s="9"/>
      <c r="K11871" s="9"/>
    </row>
    <row r="11872" spans="1:11" x14ac:dyDescent="0.25">
      <c r="A11872" s="2"/>
      <c r="B11872" s="2"/>
      <c r="C11872" s="2"/>
      <c r="E11872" s="2"/>
      <c r="G11872" s="2"/>
      <c r="H11872" s="6"/>
      <c r="I11872" s="9"/>
      <c r="J11872" s="9"/>
      <c r="K11872" s="9"/>
    </row>
    <row r="11873" spans="1:11" x14ac:dyDescent="0.25">
      <c r="A11873" s="2"/>
      <c r="B11873" s="2"/>
      <c r="C11873" s="2"/>
      <c r="E11873" s="2"/>
      <c r="G11873" s="2"/>
      <c r="H11873" s="6"/>
      <c r="I11873" s="9"/>
      <c r="J11873" s="9"/>
      <c r="K11873" s="9"/>
    </row>
    <row r="11874" spans="1:11" x14ac:dyDescent="0.25">
      <c r="A11874" s="2"/>
      <c r="B11874" s="2"/>
      <c r="C11874" s="2"/>
      <c r="E11874" s="2"/>
      <c r="G11874" s="2"/>
      <c r="H11874" s="6"/>
      <c r="I11874" s="9"/>
      <c r="J11874" s="9"/>
      <c r="K11874" s="9"/>
    </row>
    <row r="11875" spans="1:11" x14ac:dyDescent="0.25">
      <c r="A11875" s="2"/>
      <c r="B11875" s="2"/>
      <c r="C11875" s="2"/>
      <c r="E11875" s="2"/>
      <c r="G11875" s="2"/>
      <c r="H11875" s="6"/>
      <c r="I11875" s="9"/>
      <c r="J11875" s="9"/>
      <c r="K11875" s="9"/>
    </row>
    <row r="11876" spans="1:11" x14ac:dyDescent="0.25">
      <c r="A11876" s="2"/>
      <c r="B11876" s="2"/>
      <c r="C11876" s="2"/>
      <c r="E11876" s="2"/>
      <c r="G11876" s="2"/>
      <c r="H11876" s="6"/>
      <c r="I11876" s="9"/>
      <c r="J11876" s="9"/>
      <c r="K11876" s="9"/>
    </row>
    <row r="11877" spans="1:11" x14ac:dyDescent="0.25">
      <c r="A11877" s="2"/>
      <c r="B11877" s="2"/>
      <c r="C11877" s="2"/>
      <c r="E11877" s="2"/>
      <c r="G11877" s="2"/>
      <c r="H11877" s="6"/>
      <c r="I11877" s="9"/>
      <c r="J11877" s="9"/>
      <c r="K11877" s="9"/>
    </row>
    <row r="11878" spans="1:11" x14ac:dyDescent="0.25">
      <c r="A11878" s="2"/>
      <c r="B11878" s="2"/>
      <c r="C11878" s="2"/>
      <c r="E11878" s="2"/>
      <c r="G11878" s="2"/>
      <c r="H11878" s="6"/>
      <c r="I11878" s="9"/>
      <c r="J11878" s="9"/>
      <c r="K11878" s="9"/>
    </row>
    <row r="11879" spans="1:11" x14ac:dyDescent="0.25">
      <c r="A11879" s="2"/>
      <c r="B11879" s="2"/>
      <c r="C11879" s="2"/>
      <c r="E11879" s="2"/>
      <c r="G11879" s="2"/>
      <c r="H11879" s="6"/>
      <c r="I11879" s="9"/>
      <c r="J11879" s="9"/>
      <c r="K11879" s="9"/>
    </row>
    <row r="11880" spans="1:11" x14ac:dyDescent="0.25">
      <c r="A11880" s="2"/>
      <c r="B11880" s="2"/>
      <c r="C11880" s="2"/>
      <c r="E11880" s="2"/>
      <c r="G11880" s="2"/>
      <c r="H11880" s="6"/>
      <c r="I11880" s="9"/>
      <c r="J11880" s="9"/>
      <c r="K11880" s="9"/>
    </row>
    <row r="11881" spans="1:11" x14ac:dyDescent="0.25">
      <c r="A11881" s="2"/>
      <c r="B11881" s="2"/>
      <c r="C11881" s="2"/>
      <c r="E11881" s="2"/>
      <c r="G11881" s="2"/>
      <c r="H11881" s="6"/>
      <c r="I11881" s="9"/>
      <c r="J11881" s="9"/>
      <c r="K11881" s="9"/>
    </row>
    <row r="11882" spans="1:11" x14ac:dyDescent="0.25">
      <c r="A11882" s="2"/>
      <c r="B11882" s="2"/>
      <c r="C11882" s="2"/>
      <c r="E11882" s="2"/>
      <c r="G11882" s="2"/>
      <c r="H11882" s="6"/>
      <c r="I11882" s="9"/>
      <c r="J11882" s="9"/>
      <c r="K11882" s="9"/>
    </row>
    <row r="11883" spans="1:11" x14ac:dyDescent="0.25">
      <c r="A11883" s="2"/>
      <c r="B11883" s="2"/>
      <c r="C11883" s="2"/>
      <c r="E11883" s="2"/>
      <c r="G11883" s="2"/>
      <c r="H11883" s="6"/>
      <c r="I11883" s="9"/>
      <c r="J11883" s="9"/>
      <c r="K11883" s="9"/>
    </row>
    <row r="11884" spans="1:11" x14ac:dyDescent="0.25">
      <c r="A11884" s="2"/>
      <c r="B11884" s="2"/>
      <c r="C11884" s="2"/>
      <c r="E11884" s="2"/>
      <c r="G11884" s="2"/>
      <c r="H11884" s="6"/>
      <c r="I11884" s="9"/>
      <c r="J11884" s="9"/>
      <c r="K11884" s="9"/>
    </row>
    <row r="11885" spans="1:11" x14ac:dyDescent="0.25">
      <c r="A11885" s="2"/>
      <c r="B11885" s="2"/>
      <c r="C11885" s="2"/>
      <c r="E11885" s="2"/>
      <c r="G11885" s="2"/>
      <c r="H11885" s="6"/>
      <c r="I11885" s="9"/>
      <c r="J11885" s="9"/>
      <c r="K11885" s="9"/>
    </row>
    <row r="11886" spans="1:11" x14ac:dyDescent="0.25">
      <c r="A11886" s="2"/>
      <c r="B11886" s="2"/>
      <c r="C11886" s="2"/>
      <c r="E11886" s="2"/>
      <c r="G11886" s="2"/>
      <c r="H11886" s="6"/>
      <c r="I11886" s="9"/>
      <c r="J11886" s="9"/>
      <c r="K11886" s="9"/>
    </row>
    <row r="11887" spans="1:11" x14ac:dyDescent="0.25">
      <c r="A11887" s="2"/>
      <c r="B11887" s="2"/>
      <c r="C11887" s="2"/>
      <c r="E11887" s="2"/>
      <c r="G11887" s="2"/>
      <c r="H11887" s="6"/>
      <c r="I11887" s="9"/>
      <c r="J11887" s="9"/>
      <c r="K11887" s="9"/>
    </row>
    <row r="11888" spans="1:11" x14ac:dyDescent="0.25">
      <c r="A11888" s="2"/>
      <c r="B11888" s="2"/>
      <c r="C11888" s="2"/>
      <c r="E11888" s="2"/>
      <c r="G11888" s="2"/>
      <c r="H11888" s="6"/>
      <c r="I11888" s="9"/>
      <c r="J11888" s="9"/>
      <c r="K11888" s="9"/>
    </row>
    <row r="11889" spans="1:11" x14ac:dyDescent="0.25">
      <c r="A11889" s="2"/>
      <c r="B11889" s="2"/>
      <c r="C11889" s="2"/>
      <c r="E11889" s="2"/>
      <c r="G11889" s="2"/>
      <c r="H11889" s="6"/>
      <c r="I11889" s="9"/>
      <c r="J11889" s="9"/>
      <c r="K11889" s="9"/>
    </row>
    <row r="11890" spans="1:11" x14ac:dyDescent="0.25">
      <c r="A11890" s="2"/>
      <c r="B11890" s="2"/>
      <c r="C11890" s="2"/>
      <c r="E11890" s="2"/>
      <c r="G11890" s="2"/>
      <c r="H11890" s="6"/>
      <c r="I11890" s="9"/>
      <c r="J11890" s="9"/>
      <c r="K11890" s="9"/>
    </row>
    <row r="11891" spans="1:11" x14ac:dyDescent="0.25">
      <c r="A11891" s="2"/>
      <c r="B11891" s="2"/>
      <c r="C11891" s="2"/>
      <c r="E11891" s="2"/>
      <c r="G11891" s="2"/>
      <c r="H11891" s="6"/>
      <c r="I11891" s="9"/>
      <c r="J11891" s="9"/>
      <c r="K11891" s="9"/>
    </row>
    <row r="11892" spans="1:11" x14ac:dyDescent="0.25">
      <c r="A11892" s="2"/>
      <c r="B11892" s="2"/>
      <c r="C11892" s="2"/>
      <c r="E11892" s="2"/>
      <c r="G11892" s="2"/>
      <c r="H11892" s="6"/>
      <c r="I11892" s="9"/>
      <c r="J11892" s="9"/>
      <c r="K11892" s="9"/>
    </row>
    <row r="11893" spans="1:11" x14ac:dyDescent="0.25">
      <c r="A11893" s="2"/>
      <c r="B11893" s="2"/>
      <c r="C11893" s="2"/>
      <c r="E11893" s="2"/>
      <c r="G11893" s="2"/>
      <c r="H11893" s="6"/>
      <c r="I11893" s="9"/>
      <c r="J11893" s="9"/>
      <c r="K11893" s="9"/>
    </row>
    <row r="11894" spans="1:11" x14ac:dyDescent="0.25">
      <c r="A11894" s="2"/>
      <c r="B11894" s="2"/>
      <c r="C11894" s="2"/>
      <c r="E11894" s="2"/>
      <c r="G11894" s="2"/>
      <c r="H11894" s="6"/>
      <c r="I11894" s="9"/>
      <c r="J11894" s="9"/>
      <c r="K11894" s="9"/>
    </row>
    <row r="11895" spans="1:11" x14ac:dyDescent="0.25">
      <c r="A11895" s="2"/>
      <c r="B11895" s="2"/>
      <c r="C11895" s="2"/>
      <c r="E11895" s="2"/>
      <c r="G11895" s="2"/>
      <c r="H11895" s="6"/>
      <c r="I11895" s="9"/>
      <c r="J11895" s="9"/>
      <c r="K11895" s="9"/>
    </row>
    <row r="11896" spans="1:11" x14ac:dyDescent="0.25">
      <c r="A11896" s="2"/>
      <c r="B11896" s="2"/>
      <c r="C11896" s="2"/>
      <c r="E11896" s="2"/>
      <c r="G11896" s="2"/>
      <c r="H11896" s="6"/>
      <c r="I11896" s="9"/>
      <c r="J11896" s="9"/>
      <c r="K11896" s="9"/>
    </row>
    <row r="11897" spans="1:11" x14ac:dyDescent="0.25">
      <c r="A11897" s="2"/>
      <c r="B11897" s="2"/>
      <c r="C11897" s="2"/>
      <c r="E11897" s="2"/>
      <c r="G11897" s="2"/>
      <c r="H11897" s="6"/>
      <c r="I11897" s="9"/>
      <c r="J11897" s="9"/>
      <c r="K11897" s="9"/>
    </row>
    <row r="11898" spans="1:11" x14ac:dyDescent="0.25">
      <c r="A11898" s="2"/>
      <c r="B11898" s="2"/>
      <c r="C11898" s="2"/>
      <c r="E11898" s="2"/>
      <c r="G11898" s="2"/>
      <c r="H11898" s="6"/>
      <c r="I11898" s="9"/>
      <c r="J11898" s="9"/>
      <c r="K11898" s="9"/>
    </row>
    <row r="11899" spans="1:11" x14ac:dyDescent="0.25">
      <c r="A11899" s="2"/>
      <c r="B11899" s="2"/>
      <c r="C11899" s="2"/>
      <c r="E11899" s="2"/>
      <c r="G11899" s="2"/>
      <c r="H11899" s="6"/>
      <c r="I11899" s="9"/>
      <c r="J11899" s="9"/>
      <c r="K11899" s="9"/>
    </row>
    <row r="11900" spans="1:11" x14ac:dyDescent="0.25">
      <c r="A11900" s="2"/>
      <c r="B11900" s="2"/>
      <c r="C11900" s="2"/>
      <c r="E11900" s="2"/>
      <c r="G11900" s="2"/>
      <c r="H11900" s="6"/>
      <c r="I11900" s="9"/>
      <c r="J11900" s="9"/>
      <c r="K11900" s="9"/>
    </row>
    <row r="11901" spans="1:11" x14ac:dyDescent="0.25">
      <c r="A11901" s="2"/>
      <c r="B11901" s="2"/>
      <c r="C11901" s="2"/>
      <c r="E11901" s="2"/>
      <c r="G11901" s="2"/>
      <c r="H11901" s="6"/>
      <c r="I11901" s="9"/>
      <c r="J11901" s="9"/>
      <c r="K11901" s="9"/>
    </row>
    <row r="11902" spans="1:11" x14ac:dyDescent="0.25">
      <c r="A11902" s="2"/>
      <c r="B11902" s="2"/>
      <c r="C11902" s="2"/>
      <c r="E11902" s="2"/>
      <c r="G11902" s="2"/>
      <c r="H11902" s="6"/>
      <c r="I11902" s="9"/>
      <c r="J11902" s="9"/>
      <c r="K11902" s="9"/>
    </row>
    <row r="11903" spans="1:11" x14ac:dyDescent="0.25">
      <c r="A11903" s="2"/>
      <c r="B11903" s="2"/>
      <c r="C11903" s="2"/>
      <c r="E11903" s="2"/>
      <c r="G11903" s="2"/>
      <c r="H11903" s="6"/>
      <c r="I11903" s="9"/>
      <c r="J11903" s="9"/>
      <c r="K11903" s="9"/>
    </row>
    <row r="11904" spans="1:11" x14ac:dyDescent="0.25">
      <c r="A11904" s="2"/>
      <c r="B11904" s="2"/>
      <c r="C11904" s="2"/>
      <c r="E11904" s="2"/>
      <c r="G11904" s="2"/>
      <c r="H11904" s="6"/>
      <c r="I11904" s="9"/>
      <c r="J11904" s="9"/>
      <c r="K11904" s="9"/>
    </row>
    <row r="11905" spans="1:11" x14ac:dyDescent="0.25">
      <c r="A11905" s="2"/>
      <c r="B11905" s="2"/>
      <c r="C11905" s="2"/>
      <c r="E11905" s="2"/>
      <c r="G11905" s="2"/>
      <c r="H11905" s="6"/>
      <c r="I11905" s="9"/>
      <c r="J11905" s="9"/>
      <c r="K11905" s="9"/>
    </row>
    <row r="11906" spans="1:11" x14ac:dyDescent="0.25">
      <c r="A11906" s="2"/>
      <c r="B11906" s="2"/>
      <c r="C11906" s="2"/>
      <c r="E11906" s="2"/>
      <c r="G11906" s="2"/>
      <c r="H11906" s="6"/>
      <c r="I11906" s="9"/>
      <c r="J11906" s="9"/>
      <c r="K11906" s="9"/>
    </row>
    <row r="11907" spans="1:11" x14ac:dyDescent="0.25">
      <c r="A11907" s="2"/>
      <c r="B11907" s="2"/>
      <c r="C11907" s="2"/>
      <c r="E11907" s="2"/>
      <c r="G11907" s="2"/>
      <c r="H11907" s="6"/>
      <c r="I11907" s="9"/>
      <c r="J11907" s="9"/>
      <c r="K11907" s="9"/>
    </row>
    <row r="11908" spans="1:11" x14ac:dyDescent="0.25">
      <c r="A11908" s="2"/>
      <c r="B11908" s="2"/>
      <c r="C11908" s="2"/>
      <c r="E11908" s="2"/>
      <c r="G11908" s="2"/>
      <c r="H11908" s="6"/>
      <c r="I11908" s="9"/>
      <c r="J11908" s="9"/>
      <c r="K11908" s="9"/>
    </row>
    <row r="11909" spans="1:11" x14ac:dyDescent="0.25">
      <c r="A11909" s="2"/>
      <c r="B11909" s="2"/>
      <c r="C11909" s="2"/>
      <c r="E11909" s="2"/>
      <c r="G11909" s="2"/>
      <c r="H11909" s="6"/>
      <c r="I11909" s="9"/>
      <c r="J11909" s="9"/>
      <c r="K11909" s="9"/>
    </row>
    <row r="11910" spans="1:11" x14ac:dyDescent="0.25">
      <c r="A11910" s="2"/>
      <c r="B11910" s="2"/>
      <c r="C11910" s="2"/>
      <c r="E11910" s="2"/>
      <c r="G11910" s="2"/>
      <c r="H11910" s="6"/>
      <c r="I11910" s="9"/>
      <c r="J11910" s="9"/>
      <c r="K11910" s="9"/>
    </row>
    <row r="11911" spans="1:11" x14ac:dyDescent="0.25">
      <c r="A11911" s="2"/>
      <c r="B11911" s="2"/>
      <c r="C11911" s="2"/>
      <c r="E11911" s="2"/>
      <c r="G11911" s="2"/>
      <c r="H11911" s="6"/>
      <c r="I11911" s="9"/>
      <c r="J11911" s="9"/>
      <c r="K11911" s="9"/>
    </row>
    <row r="11912" spans="1:11" x14ac:dyDescent="0.25">
      <c r="A11912" s="2"/>
      <c r="B11912" s="2"/>
      <c r="C11912" s="2"/>
      <c r="E11912" s="2"/>
      <c r="G11912" s="2"/>
      <c r="H11912" s="6"/>
      <c r="I11912" s="9"/>
      <c r="J11912" s="9"/>
      <c r="K11912" s="9"/>
    </row>
    <row r="11913" spans="1:11" x14ac:dyDescent="0.25">
      <c r="A11913" s="2"/>
      <c r="B11913" s="2"/>
      <c r="C11913" s="2"/>
      <c r="E11913" s="2"/>
      <c r="G11913" s="2"/>
      <c r="H11913" s="6"/>
      <c r="I11913" s="9"/>
      <c r="J11913" s="9"/>
      <c r="K11913" s="9"/>
    </row>
    <row r="11914" spans="1:11" x14ac:dyDescent="0.25">
      <c r="A11914" s="2"/>
      <c r="B11914" s="2"/>
      <c r="C11914" s="2"/>
      <c r="E11914" s="2"/>
      <c r="G11914" s="2"/>
      <c r="H11914" s="6"/>
      <c r="I11914" s="9"/>
      <c r="J11914" s="9"/>
      <c r="K11914" s="9"/>
    </row>
    <row r="11915" spans="1:11" x14ac:dyDescent="0.25">
      <c r="A11915" s="2"/>
      <c r="B11915" s="2"/>
      <c r="C11915" s="2"/>
      <c r="E11915" s="2"/>
      <c r="G11915" s="2"/>
      <c r="H11915" s="6"/>
      <c r="I11915" s="9"/>
      <c r="J11915" s="9"/>
      <c r="K11915" s="9"/>
    </row>
    <row r="11916" spans="1:11" x14ac:dyDescent="0.25">
      <c r="A11916" s="2"/>
      <c r="B11916" s="2"/>
      <c r="C11916" s="2"/>
      <c r="E11916" s="2"/>
      <c r="G11916" s="2"/>
      <c r="H11916" s="6"/>
      <c r="I11916" s="9"/>
      <c r="J11916" s="9"/>
      <c r="K11916" s="9"/>
    </row>
    <row r="11917" spans="1:11" x14ac:dyDescent="0.25">
      <c r="A11917" s="2"/>
      <c r="B11917" s="2"/>
      <c r="C11917" s="2"/>
      <c r="E11917" s="2"/>
      <c r="G11917" s="2"/>
      <c r="H11917" s="6"/>
      <c r="I11917" s="9"/>
      <c r="J11917" s="9"/>
      <c r="K11917" s="9"/>
    </row>
    <row r="11918" spans="1:11" x14ac:dyDescent="0.25">
      <c r="A11918" s="2"/>
      <c r="B11918" s="2"/>
      <c r="C11918" s="2"/>
      <c r="E11918" s="2"/>
      <c r="G11918" s="2"/>
      <c r="H11918" s="6"/>
      <c r="I11918" s="9"/>
      <c r="J11918" s="9"/>
      <c r="K11918" s="9"/>
    </row>
    <row r="11919" spans="1:11" x14ac:dyDescent="0.25">
      <c r="A11919" s="2"/>
      <c r="B11919" s="2"/>
      <c r="C11919" s="2"/>
      <c r="E11919" s="2"/>
      <c r="G11919" s="2"/>
      <c r="H11919" s="6"/>
      <c r="I11919" s="9"/>
      <c r="J11919" s="9"/>
      <c r="K11919" s="9"/>
    </row>
    <row r="11920" spans="1:11" x14ac:dyDescent="0.25">
      <c r="A11920" s="2"/>
      <c r="B11920" s="2"/>
      <c r="C11920" s="2"/>
      <c r="E11920" s="2"/>
      <c r="G11920" s="2"/>
      <c r="H11920" s="6"/>
      <c r="I11920" s="9"/>
      <c r="J11920" s="9"/>
      <c r="K11920" s="9"/>
    </row>
    <row r="11921" spans="1:11" x14ac:dyDescent="0.25">
      <c r="A11921" s="2"/>
      <c r="B11921" s="2"/>
      <c r="C11921" s="2"/>
      <c r="E11921" s="2"/>
      <c r="G11921" s="2"/>
      <c r="H11921" s="6"/>
      <c r="I11921" s="9"/>
      <c r="J11921" s="9"/>
      <c r="K11921" s="9"/>
    </row>
    <row r="11922" spans="1:11" x14ac:dyDescent="0.25">
      <c r="A11922" s="2"/>
      <c r="B11922" s="2"/>
      <c r="C11922" s="2"/>
      <c r="E11922" s="2"/>
      <c r="G11922" s="2"/>
      <c r="H11922" s="6"/>
      <c r="I11922" s="9"/>
      <c r="J11922" s="9"/>
      <c r="K11922" s="9"/>
    </row>
    <row r="11923" spans="1:11" x14ac:dyDescent="0.25">
      <c r="A11923" s="2"/>
      <c r="B11923" s="2"/>
      <c r="C11923" s="2"/>
      <c r="E11923" s="2"/>
      <c r="G11923" s="2"/>
      <c r="H11923" s="6"/>
      <c r="I11923" s="9"/>
      <c r="J11923" s="9"/>
      <c r="K11923" s="9"/>
    </row>
    <row r="11924" spans="1:11" x14ac:dyDescent="0.25">
      <c r="A11924" s="2"/>
      <c r="B11924" s="2"/>
      <c r="C11924" s="2"/>
      <c r="E11924" s="2"/>
      <c r="G11924" s="2"/>
      <c r="H11924" s="6"/>
      <c r="I11924" s="9"/>
      <c r="J11924" s="9"/>
      <c r="K11924" s="9"/>
    </row>
    <row r="11925" spans="1:11" x14ac:dyDescent="0.25">
      <c r="A11925" s="2"/>
      <c r="B11925" s="2"/>
      <c r="C11925" s="2"/>
      <c r="E11925" s="2"/>
      <c r="G11925" s="2"/>
      <c r="H11925" s="6"/>
      <c r="I11925" s="9"/>
      <c r="J11925" s="9"/>
      <c r="K11925" s="9"/>
    </row>
    <row r="11926" spans="1:11" x14ac:dyDescent="0.25">
      <c r="A11926" s="2"/>
      <c r="B11926" s="2"/>
      <c r="C11926" s="2"/>
      <c r="E11926" s="2"/>
      <c r="G11926" s="2"/>
      <c r="H11926" s="6"/>
      <c r="I11926" s="9"/>
      <c r="J11926" s="9"/>
      <c r="K11926" s="9"/>
    </row>
    <row r="11927" spans="1:11" x14ac:dyDescent="0.25">
      <c r="A11927" s="2"/>
      <c r="B11927" s="2"/>
      <c r="C11927" s="2"/>
      <c r="E11927" s="2"/>
      <c r="G11927" s="2"/>
      <c r="H11927" s="6"/>
      <c r="I11927" s="9"/>
      <c r="J11927" s="9"/>
      <c r="K11927" s="9"/>
    </row>
    <row r="11928" spans="1:11" x14ac:dyDescent="0.25">
      <c r="A11928" s="2"/>
      <c r="B11928" s="2"/>
      <c r="C11928" s="2"/>
      <c r="E11928" s="2"/>
      <c r="G11928" s="2"/>
      <c r="H11928" s="6"/>
      <c r="I11928" s="9"/>
      <c r="J11928" s="9"/>
      <c r="K11928" s="9"/>
    </row>
    <row r="11929" spans="1:11" x14ac:dyDescent="0.25">
      <c r="A11929" s="2"/>
      <c r="B11929" s="2"/>
      <c r="C11929" s="2"/>
      <c r="E11929" s="2"/>
      <c r="G11929" s="2"/>
      <c r="H11929" s="6"/>
      <c r="I11929" s="9"/>
      <c r="J11929" s="9"/>
      <c r="K11929" s="9"/>
    </row>
    <row r="11930" spans="1:11" x14ac:dyDescent="0.25">
      <c r="A11930" s="2"/>
      <c r="B11930" s="2"/>
      <c r="C11930" s="2"/>
      <c r="E11930" s="2"/>
      <c r="G11930" s="2"/>
      <c r="H11930" s="6"/>
      <c r="I11930" s="9"/>
      <c r="J11930" s="9"/>
      <c r="K11930" s="9"/>
    </row>
    <row r="11931" spans="1:11" x14ac:dyDescent="0.25">
      <c r="A11931" s="2"/>
      <c r="B11931" s="2"/>
      <c r="C11931" s="2"/>
      <c r="E11931" s="2"/>
      <c r="G11931" s="2"/>
      <c r="H11931" s="6"/>
      <c r="I11931" s="9"/>
      <c r="J11931" s="9"/>
      <c r="K11931" s="9"/>
    </row>
    <row r="11932" spans="1:11" x14ac:dyDescent="0.25">
      <c r="A11932" s="2"/>
      <c r="B11932" s="2"/>
      <c r="C11932" s="2"/>
      <c r="E11932" s="2"/>
      <c r="G11932" s="2"/>
      <c r="H11932" s="6"/>
      <c r="I11932" s="9"/>
      <c r="J11932" s="9"/>
      <c r="K11932" s="9"/>
    </row>
    <row r="11933" spans="1:11" x14ac:dyDescent="0.25">
      <c r="A11933" s="2"/>
      <c r="B11933" s="2"/>
      <c r="C11933" s="2"/>
      <c r="E11933" s="2"/>
      <c r="G11933" s="2"/>
      <c r="H11933" s="6"/>
      <c r="I11933" s="9"/>
      <c r="J11933" s="9"/>
      <c r="K11933" s="9"/>
    </row>
    <row r="11934" spans="1:11" x14ac:dyDescent="0.25">
      <c r="A11934" s="2"/>
      <c r="B11934" s="2"/>
      <c r="C11934" s="2"/>
      <c r="E11934" s="2"/>
      <c r="G11934" s="2"/>
      <c r="H11934" s="6"/>
      <c r="I11934" s="9"/>
      <c r="J11934" s="9"/>
      <c r="K11934" s="9"/>
    </row>
    <row r="11935" spans="1:11" x14ac:dyDescent="0.25">
      <c r="A11935" s="2"/>
      <c r="B11935" s="2"/>
      <c r="C11935" s="2"/>
      <c r="E11935" s="2"/>
      <c r="G11935" s="2"/>
      <c r="H11935" s="6"/>
      <c r="I11935" s="9"/>
      <c r="J11935" s="9"/>
      <c r="K11935" s="9"/>
    </row>
    <row r="11936" spans="1:11" x14ac:dyDescent="0.25">
      <c r="A11936" s="2"/>
      <c r="B11936" s="2"/>
      <c r="C11936" s="2"/>
      <c r="E11936" s="2"/>
      <c r="G11936" s="2"/>
      <c r="H11936" s="6"/>
      <c r="I11936" s="9"/>
      <c r="J11936" s="9"/>
      <c r="K11936" s="9"/>
    </row>
    <row r="11937" spans="1:11" x14ac:dyDescent="0.25">
      <c r="A11937" s="2"/>
      <c r="B11937" s="2"/>
      <c r="C11937" s="2"/>
      <c r="E11937" s="2"/>
      <c r="G11937" s="2"/>
      <c r="H11937" s="6"/>
      <c r="I11937" s="9"/>
      <c r="J11937" s="9"/>
      <c r="K11937" s="9"/>
    </row>
    <row r="11938" spans="1:11" x14ac:dyDescent="0.25">
      <c r="A11938" s="2"/>
      <c r="B11938" s="2"/>
      <c r="C11938" s="2"/>
      <c r="E11938" s="2"/>
      <c r="G11938" s="2"/>
      <c r="H11938" s="6"/>
      <c r="I11938" s="9"/>
      <c r="J11938" s="9"/>
      <c r="K11938" s="9"/>
    </row>
    <row r="11939" spans="1:11" x14ac:dyDescent="0.25">
      <c r="A11939" s="2"/>
      <c r="B11939" s="2"/>
      <c r="C11939" s="2"/>
      <c r="E11939" s="2"/>
      <c r="G11939" s="2"/>
      <c r="H11939" s="6"/>
      <c r="I11939" s="9"/>
      <c r="J11939" s="9"/>
      <c r="K11939" s="9"/>
    </row>
    <row r="11940" spans="1:11" x14ac:dyDescent="0.25">
      <c r="A11940" s="2"/>
      <c r="B11940" s="2"/>
      <c r="C11940" s="2"/>
      <c r="E11940" s="2"/>
      <c r="G11940" s="2"/>
      <c r="H11940" s="6"/>
      <c r="I11940" s="9"/>
      <c r="J11940" s="9"/>
      <c r="K11940" s="9"/>
    </row>
    <row r="11941" spans="1:11" x14ac:dyDescent="0.25">
      <c r="A11941" s="2"/>
      <c r="B11941" s="2"/>
      <c r="C11941" s="2"/>
      <c r="E11941" s="2"/>
      <c r="G11941" s="2"/>
      <c r="H11941" s="6"/>
      <c r="I11941" s="9"/>
      <c r="J11941" s="9"/>
      <c r="K11941" s="9"/>
    </row>
    <row r="11942" spans="1:11" x14ac:dyDescent="0.25">
      <c r="A11942" s="2"/>
      <c r="B11942" s="2"/>
      <c r="C11942" s="2"/>
      <c r="E11942" s="2"/>
      <c r="G11942" s="2"/>
      <c r="H11942" s="6"/>
      <c r="I11942" s="9"/>
      <c r="J11942" s="9"/>
      <c r="K11942" s="9"/>
    </row>
    <row r="11943" spans="1:11" x14ac:dyDescent="0.25">
      <c r="A11943" s="2"/>
      <c r="B11943" s="2"/>
      <c r="C11943" s="2"/>
      <c r="E11943" s="2"/>
      <c r="G11943" s="2"/>
      <c r="H11943" s="6"/>
      <c r="I11943" s="9"/>
      <c r="J11943" s="9"/>
      <c r="K11943" s="9"/>
    </row>
    <row r="11944" spans="1:11" x14ac:dyDescent="0.25">
      <c r="A11944" s="2"/>
      <c r="B11944" s="2"/>
      <c r="C11944" s="2"/>
      <c r="E11944" s="2"/>
      <c r="G11944" s="2"/>
      <c r="H11944" s="6"/>
      <c r="I11944" s="9"/>
      <c r="J11944" s="9"/>
      <c r="K11944" s="9"/>
    </row>
    <row r="11945" spans="1:11" x14ac:dyDescent="0.25">
      <c r="A11945" s="2"/>
      <c r="B11945" s="2"/>
      <c r="C11945" s="2"/>
      <c r="E11945" s="2"/>
      <c r="G11945" s="2"/>
      <c r="H11945" s="6"/>
      <c r="I11945" s="9"/>
      <c r="J11945" s="9"/>
      <c r="K11945" s="9"/>
    </row>
    <row r="11946" spans="1:11" x14ac:dyDescent="0.25">
      <c r="A11946" s="2"/>
      <c r="B11946" s="2"/>
      <c r="C11946" s="2"/>
      <c r="E11946" s="2"/>
      <c r="G11946" s="2"/>
      <c r="H11946" s="6"/>
      <c r="I11946" s="9"/>
      <c r="J11946" s="9"/>
      <c r="K11946" s="9"/>
    </row>
    <row r="11947" spans="1:11" x14ac:dyDescent="0.25">
      <c r="A11947" s="2"/>
      <c r="B11947" s="2"/>
      <c r="C11947" s="2"/>
      <c r="E11947" s="2"/>
      <c r="G11947" s="2"/>
      <c r="H11947" s="6"/>
      <c r="I11947" s="9"/>
      <c r="J11947" s="9"/>
      <c r="K11947" s="9"/>
    </row>
    <row r="11948" spans="1:11" x14ac:dyDescent="0.25">
      <c r="A11948" s="2"/>
      <c r="B11948" s="2"/>
      <c r="C11948" s="2"/>
      <c r="E11948" s="2"/>
      <c r="G11948" s="2"/>
      <c r="H11948" s="6"/>
      <c r="I11948" s="9"/>
      <c r="J11948" s="9"/>
      <c r="K11948" s="9"/>
    </row>
    <row r="11949" spans="1:11" x14ac:dyDescent="0.25">
      <c r="A11949" s="2"/>
      <c r="B11949" s="2"/>
      <c r="C11949" s="2"/>
      <c r="E11949" s="2"/>
      <c r="G11949" s="2"/>
      <c r="H11949" s="6"/>
      <c r="I11949" s="9"/>
      <c r="J11949" s="9"/>
      <c r="K11949" s="9"/>
    </row>
    <row r="11950" spans="1:11" x14ac:dyDescent="0.25">
      <c r="A11950" s="2"/>
      <c r="B11950" s="2"/>
      <c r="C11950" s="2"/>
      <c r="E11950" s="2"/>
      <c r="G11950" s="2"/>
      <c r="H11950" s="6"/>
      <c r="I11950" s="9"/>
      <c r="J11950" s="9"/>
      <c r="K11950" s="9"/>
    </row>
    <row r="11951" spans="1:11" x14ac:dyDescent="0.25">
      <c r="A11951" s="2"/>
      <c r="B11951" s="2"/>
      <c r="C11951" s="2"/>
      <c r="E11951" s="2"/>
      <c r="G11951" s="2"/>
      <c r="H11951" s="6"/>
      <c r="I11951" s="9"/>
      <c r="J11951" s="9"/>
      <c r="K11951" s="9"/>
    </row>
    <row r="11952" spans="1:11" x14ac:dyDescent="0.25">
      <c r="A11952" s="2"/>
      <c r="B11952" s="2"/>
      <c r="C11952" s="2"/>
      <c r="E11952" s="2"/>
      <c r="G11952" s="2"/>
      <c r="H11952" s="6"/>
      <c r="I11952" s="9"/>
      <c r="J11952" s="9"/>
      <c r="K11952" s="9"/>
    </row>
    <row r="11953" spans="1:11" x14ac:dyDescent="0.25">
      <c r="A11953" s="2"/>
      <c r="B11953" s="2"/>
      <c r="C11953" s="2"/>
      <c r="E11953" s="2"/>
      <c r="G11953" s="2"/>
      <c r="H11953" s="6"/>
      <c r="I11953" s="9"/>
      <c r="J11953" s="9"/>
      <c r="K11953" s="9"/>
    </row>
    <row r="11954" spans="1:11" x14ac:dyDescent="0.25">
      <c r="A11954" s="2"/>
      <c r="B11954" s="2"/>
      <c r="C11954" s="2"/>
      <c r="E11954" s="2"/>
      <c r="G11954" s="2"/>
      <c r="H11954" s="6"/>
      <c r="I11954" s="9"/>
      <c r="J11954" s="9"/>
      <c r="K11954" s="9"/>
    </row>
    <row r="11955" spans="1:11" x14ac:dyDescent="0.25">
      <c r="A11955" s="2"/>
      <c r="B11955" s="2"/>
      <c r="C11955" s="2"/>
      <c r="E11955" s="2"/>
      <c r="G11955" s="2"/>
      <c r="H11955" s="6"/>
      <c r="I11955" s="9"/>
      <c r="J11955" s="9"/>
      <c r="K11955" s="9"/>
    </row>
    <row r="11956" spans="1:11" x14ac:dyDescent="0.25">
      <c r="A11956" s="2"/>
      <c r="B11956" s="2"/>
      <c r="C11956" s="2"/>
      <c r="E11956" s="2"/>
      <c r="G11956" s="2"/>
      <c r="H11956" s="6"/>
      <c r="I11956" s="9"/>
      <c r="J11956" s="9"/>
      <c r="K11956" s="9"/>
    </row>
    <row r="11957" spans="1:11" x14ac:dyDescent="0.25">
      <c r="A11957" s="2"/>
      <c r="B11957" s="2"/>
      <c r="C11957" s="2"/>
      <c r="E11957" s="2"/>
      <c r="G11957" s="2"/>
      <c r="H11957" s="6"/>
      <c r="I11957" s="9"/>
      <c r="J11957" s="9"/>
      <c r="K11957" s="9"/>
    </row>
    <row r="11958" spans="1:11" x14ac:dyDescent="0.25">
      <c r="A11958" s="2"/>
      <c r="B11958" s="2"/>
      <c r="C11958" s="2"/>
      <c r="E11958" s="2"/>
      <c r="G11958" s="2"/>
      <c r="H11958" s="6"/>
      <c r="I11958" s="9"/>
      <c r="J11958" s="9"/>
      <c r="K11958" s="9"/>
    </row>
    <row r="11959" spans="1:11" x14ac:dyDescent="0.25">
      <c r="A11959" s="2"/>
      <c r="B11959" s="2"/>
      <c r="C11959" s="2"/>
      <c r="E11959" s="2"/>
      <c r="G11959" s="2"/>
      <c r="H11959" s="6"/>
      <c r="I11959" s="9"/>
      <c r="J11959" s="9"/>
      <c r="K11959" s="9"/>
    </row>
    <row r="11960" spans="1:11" x14ac:dyDescent="0.25">
      <c r="A11960" s="2"/>
      <c r="B11960" s="2"/>
      <c r="C11960" s="2"/>
      <c r="E11960" s="2"/>
      <c r="G11960" s="2"/>
      <c r="H11960" s="6"/>
      <c r="I11960" s="9"/>
      <c r="J11960" s="9"/>
      <c r="K11960" s="9"/>
    </row>
    <row r="11961" spans="1:11" x14ac:dyDescent="0.25">
      <c r="A11961" s="2"/>
      <c r="B11961" s="2"/>
      <c r="C11961" s="2"/>
      <c r="E11961" s="2"/>
      <c r="G11961" s="2"/>
      <c r="H11961" s="6"/>
      <c r="I11961" s="9"/>
      <c r="J11961" s="9"/>
      <c r="K11961" s="9"/>
    </row>
    <row r="11962" spans="1:11" x14ac:dyDescent="0.25">
      <c r="A11962" s="2"/>
      <c r="B11962" s="2"/>
      <c r="C11962" s="2"/>
      <c r="E11962" s="2"/>
      <c r="G11962" s="2"/>
      <c r="H11962" s="6"/>
      <c r="I11962" s="9"/>
      <c r="J11962" s="9"/>
      <c r="K11962" s="9"/>
    </row>
    <row r="11963" spans="1:11" x14ac:dyDescent="0.25">
      <c r="A11963" s="2"/>
      <c r="B11963" s="2"/>
      <c r="C11963" s="2"/>
      <c r="E11963" s="2"/>
      <c r="G11963" s="2"/>
      <c r="H11963" s="6"/>
      <c r="I11963" s="9"/>
      <c r="J11963" s="9"/>
      <c r="K11963" s="9"/>
    </row>
    <row r="11964" spans="1:11" x14ac:dyDescent="0.25">
      <c r="A11964" s="2"/>
      <c r="B11964" s="2"/>
      <c r="C11964" s="2"/>
      <c r="E11964" s="2"/>
      <c r="G11964" s="2"/>
      <c r="H11964" s="6"/>
      <c r="I11964" s="9"/>
      <c r="J11964" s="9"/>
      <c r="K11964" s="9"/>
    </row>
    <row r="11965" spans="1:11" x14ac:dyDescent="0.25">
      <c r="A11965" s="2"/>
      <c r="B11965" s="2"/>
      <c r="C11965" s="2"/>
      <c r="E11965" s="2"/>
      <c r="G11965" s="2"/>
      <c r="H11965" s="6"/>
      <c r="I11965" s="9"/>
      <c r="J11965" s="9"/>
      <c r="K11965" s="9"/>
    </row>
    <row r="11966" spans="1:11" x14ac:dyDescent="0.25">
      <c r="A11966" s="2"/>
      <c r="B11966" s="2"/>
      <c r="C11966" s="2"/>
      <c r="E11966" s="2"/>
      <c r="G11966" s="2"/>
      <c r="H11966" s="6"/>
      <c r="I11966" s="9"/>
      <c r="J11966" s="9"/>
      <c r="K11966" s="9"/>
    </row>
    <row r="11967" spans="1:11" x14ac:dyDescent="0.25">
      <c r="A11967" s="2"/>
      <c r="B11967" s="2"/>
      <c r="C11967" s="2"/>
      <c r="E11967" s="2"/>
      <c r="G11967" s="2"/>
      <c r="H11967" s="6"/>
      <c r="I11967" s="9"/>
      <c r="J11967" s="9"/>
      <c r="K11967" s="9"/>
    </row>
    <row r="11968" spans="1:11" x14ac:dyDescent="0.25">
      <c r="A11968" s="2"/>
      <c r="B11968" s="2"/>
      <c r="C11968" s="2"/>
      <c r="E11968" s="2"/>
      <c r="G11968" s="2"/>
      <c r="H11968" s="6"/>
      <c r="I11968" s="9"/>
      <c r="J11968" s="9"/>
      <c r="K11968" s="9"/>
    </row>
    <row r="11969" spans="1:11" x14ac:dyDescent="0.25">
      <c r="A11969" s="2"/>
      <c r="B11969" s="2"/>
      <c r="C11969" s="2"/>
      <c r="E11969" s="2"/>
      <c r="G11969" s="2"/>
      <c r="H11969" s="6"/>
      <c r="I11969" s="9"/>
      <c r="J11969" s="9"/>
      <c r="K11969" s="9"/>
    </row>
    <row r="11970" spans="1:11" x14ac:dyDescent="0.25">
      <c r="A11970" s="2"/>
      <c r="B11970" s="2"/>
      <c r="C11970" s="2"/>
      <c r="E11970" s="2"/>
      <c r="G11970" s="2"/>
      <c r="H11970" s="6"/>
      <c r="I11970" s="9"/>
      <c r="J11970" s="9"/>
      <c r="K11970" s="9"/>
    </row>
    <row r="11971" spans="1:11" x14ac:dyDescent="0.25">
      <c r="A11971" s="2"/>
      <c r="B11971" s="2"/>
      <c r="C11971" s="2"/>
      <c r="E11971" s="2"/>
      <c r="G11971" s="2"/>
      <c r="H11971" s="6"/>
      <c r="I11971" s="9"/>
      <c r="J11971" s="9"/>
      <c r="K11971" s="9"/>
    </row>
    <row r="11972" spans="1:11" x14ac:dyDescent="0.25">
      <c r="A11972" s="2"/>
      <c r="B11972" s="2"/>
      <c r="C11972" s="2"/>
      <c r="E11972" s="2"/>
      <c r="G11972" s="2"/>
      <c r="H11972" s="6"/>
      <c r="I11972" s="9"/>
      <c r="J11972" s="9"/>
      <c r="K11972" s="9"/>
    </row>
    <row r="11973" spans="1:11" x14ac:dyDescent="0.25">
      <c r="A11973" s="2"/>
      <c r="B11973" s="2"/>
      <c r="C11973" s="2"/>
      <c r="E11973" s="2"/>
      <c r="G11973" s="2"/>
      <c r="H11973" s="6"/>
      <c r="I11973" s="9"/>
      <c r="J11973" s="9"/>
      <c r="K11973" s="9"/>
    </row>
    <row r="11974" spans="1:11" x14ac:dyDescent="0.25">
      <c r="A11974" s="2"/>
      <c r="B11974" s="2"/>
      <c r="C11974" s="2"/>
      <c r="E11974" s="2"/>
      <c r="G11974" s="2"/>
      <c r="H11974" s="6"/>
      <c r="I11974" s="9"/>
      <c r="J11974" s="9"/>
      <c r="K11974" s="9"/>
    </row>
    <row r="11975" spans="1:11" x14ac:dyDescent="0.25">
      <c r="A11975" s="2"/>
      <c r="B11975" s="2"/>
      <c r="C11975" s="2"/>
      <c r="E11975" s="2"/>
      <c r="G11975" s="2"/>
      <c r="H11975" s="6"/>
      <c r="I11975" s="9"/>
      <c r="J11975" s="9"/>
      <c r="K11975" s="9"/>
    </row>
    <row r="11976" spans="1:11" x14ac:dyDescent="0.25">
      <c r="A11976" s="2"/>
      <c r="B11976" s="2"/>
      <c r="C11976" s="2"/>
      <c r="E11976" s="2"/>
      <c r="G11976" s="2"/>
      <c r="H11976" s="6"/>
      <c r="I11976" s="9"/>
      <c r="J11976" s="9"/>
      <c r="K11976" s="9"/>
    </row>
    <row r="11977" spans="1:11" x14ac:dyDescent="0.25">
      <c r="A11977" s="2"/>
      <c r="B11977" s="2"/>
      <c r="C11977" s="2"/>
      <c r="E11977" s="2"/>
      <c r="G11977" s="2"/>
      <c r="H11977" s="6"/>
      <c r="I11977" s="9"/>
      <c r="J11977" s="9"/>
      <c r="K11977" s="9"/>
    </row>
    <row r="11978" spans="1:11" x14ac:dyDescent="0.25">
      <c r="A11978" s="2"/>
      <c r="B11978" s="2"/>
      <c r="C11978" s="2"/>
      <c r="E11978" s="2"/>
      <c r="G11978" s="2"/>
      <c r="H11978" s="6"/>
      <c r="I11978" s="9"/>
      <c r="J11978" s="9"/>
      <c r="K11978" s="9"/>
    </row>
    <row r="11979" spans="1:11" x14ac:dyDescent="0.25">
      <c r="A11979" s="2"/>
      <c r="B11979" s="2"/>
      <c r="C11979" s="2"/>
      <c r="E11979" s="2"/>
      <c r="G11979" s="2"/>
      <c r="H11979" s="6"/>
      <c r="I11979" s="9"/>
      <c r="J11979" s="9"/>
      <c r="K11979" s="9"/>
    </row>
    <row r="11980" spans="1:11" x14ac:dyDescent="0.25">
      <c r="A11980" s="2"/>
      <c r="B11980" s="2"/>
      <c r="C11980" s="2"/>
      <c r="E11980" s="2"/>
      <c r="G11980" s="2"/>
      <c r="H11980" s="6"/>
      <c r="I11980" s="9"/>
      <c r="J11980" s="9"/>
      <c r="K11980" s="9"/>
    </row>
    <row r="11981" spans="1:11" x14ac:dyDescent="0.25">
      <c r="A11981" s="2"/>
      <c r="B11981" s="2"/>
      <c r="C11981" s="2"/>
      <c r="E11981" s="2"/>
      <c r="G11981" s="2"/>
      <c r="H11981" s="6"/>
      <c r="I11981" s="9"/>
      <c r="J11981" s="9"/>
      <c r="K11981" s="9"/>
    </row>
    <row r="11982" spans="1:11" x14ac:dyDescent="0.25">
      <c r="A11982" s="2"/>
      <c r="B11982" s="2"/>
      <c r="C11982" s="2"/>
      <c r="E11982" s="2"/>
      <c r="G11982" s="2"/>
      <c r="H11982" s="6"/>
      <c r="I11982" s="9"/>
      <c r="J11982" s="9"/>
      <c r="K11982" s="9"/>
    </row>
    <row r="11983" spans="1:11" x14ac:dyDescent="0.25">
      <c r="A11983" s="2"/>
      <c r="B11983" s="2"/>
      <c r="C11983" s="2"/>
      <c r="E11983" s="2"/>
      <c r="G11983" s="2"/>
      <c r="H11983" s="6"/>
      <c r="I11983" s="9"/>
      <c r="J11983" s="9"/>
      <c r="K11983" s="9"/>
    </row>
    <row r="11984" spans="1:11" x14ac:dyDescent="0.25">
      <c r="A11984" s="2"/>
      <c r="B11984" s="2"/>
      <c r="C11984" s="2"/>
      <c r="E11984" s="2"/>
      <c r="G11984" s="2"/>
      <c r="H11984" s="6"/>
      <c r="I11984" s="9"/>
      <c r="J11984" s="9"/>
      <c r="K11984" s="9"/>
    </row>
    <row r="11985" spans="1:11" x14ac:dyDescent="0.25">
      <c r="A11985" s="2"/>
      <c r="B11985" s="2"/>
      <c r="C11985" s="2"/>
      <c r="E11985" s="2"/>
      <c r="G11985" s="2"/>
      <c r="H11985" s="6"/>
      <c r="I11985" s="9"/>
      <c r="J11985" s="9"/>
      <c r="K11985" s="9"/>
    </row>
    <row r="11986" spans="1:11" x14ac:dyDescent="0.25">
      <c r="A11986" s="2"/>
      <c r="B11986" s="2"/>
      <c r="C11986" s="2"/>
      <c r="E11986" s="2"/>
      <c r="G11986" s="2"/>
      <c r="H11986" s="6"/>
      <c r="I11986" s="9"/>
      <c r="J11986" s="9"/>
      <c r="K11986" s="9"/>
    </row>
    <row r="11987" spans="1:11" x14ac:dyDescent="0.25">
      <c r="A11987" s="2"/>
      <c r="B11987" s="2"/>
      <c r="C11987" s="2"/>
      <c r="E11987" s="2"/>
      <c r="G11987" s="2"/>
      <c r="H11987" s="6"/>
      <c r="I11987" s="9"/>
      <c r="J11987" s="9"/>
      <c r="K11987" s="9"/>
    </row>
    <row r="11988" spans="1:11" x14ac:dyDescent="0.25">
      <c r="A11988" s="2"/>
      <c r="B11988" s="2"/>
      <c r="C11988" s="2"/>
      <c r="E11988" s="2"/>
      <c r="G11988" s="2"/>
      <c r="H11988" s="6"/>
      <c r="I11988" s="9"/>
      <c r="J11988" s="9"/>
      <c r="K11988" s="9"/>
    </row>
    <row r="11989" spans="1:11" x14ac:dyDescent="0.25">
      <c r="A11989" s="2"/>
      <c r="B11989" s="2"/>
      <c r="C11989" s="2"/>
      <c r="E11989" s="2"/>
      <c r="G11989" s="2"/>
      <c r="H11989" s="6"/>
      <c r="I11989" s="9"/>
      <c r="J11989" s="9"/>
      <c r="K11989" s="9"/>
    </row>
    <row r="11990" spans="1:11" x14ac:dyDescent="0.25">
      <c r="A11990" s="2"/>
      <c r="B11990" s="2"/>
      <c r="C11990" s="2"/>
      <c r="E11990" s="2"/>
      <c r="G11990" s="2"/>
      <c r="H11990" s="6"/>
      <c r="I11990" s="9"/>
      <c r="J11990" s="9"/>
      <c r="K11990" s="9"/>
    </row>
    <row r="11991" spans="1:11" x14ac:dyDescent="0.25">
      <c r="A11991" s="2"/>
      <c r="B11991" s="2"/>
      <c r="C11991" s="2"/>
      <c r="E11991" s="2"/>
      <c r="G11991" s="2"/>
      <c r="H11991" s="6"/>
      <c r="I11991" s="9"/>
      <c r="J11991" s="9"/>
      <c r="K11991" s="9"/>
    </row>
    <row r="11992" spans="1:11" x14ac:dyDescent="0.25">
      <c r="A11992" s="2"/>
      <c r="B11992" s="2"/>
      <c r="C11992" s="2"/>
      <c r="E11992" s="2"/>
      <c r="G11992" s="2"/>
      <c r="H11992" s="6"/>
      <c r="I11992" s="9"/>
      <c r="J11992" s="9"/>
      <c r="K11992" s="9"/>
    </row>
    <row r="11993" spans="1:11" x14ac:dyDescent="0.25">
      <c r="A11993" s="2"/>
      <c r="B11993" s="2"/>
      <c r="C11993" s="2"/>
      <c r="E11993" s="2"/>
      <c r="G11993" s="2"/>
      <c r="H11993" s="6"/>
      <c r="I11993" s="9"/>
      <c r="J11993" s="9"/>
      <c r="K11993" s="9"/>
    </row>
    <row r="11994" spans="1:11" x14ac:dyDescent="0.25">
      <c r="A11994" s="2"/>
      <c r="B11994" s="2"/>
      <c r="C11994" s="2"/>
      <c r="E11994" s="2"/>
      <c r="G11994" s="2"/>
      <c r="H11994" s="6"/>
      <c r="I11994" s="9"/>
      <c r="J11994" s="9"/>
      <c r="K11994" s="9"/>
    </row>
    <row r="11995" spans="1:11" x14ac:dyDescent="0.25">
      <c r="A11995" s="2"/>
      <c r="B11995" s="2"/>
      <c r="C11995" s="2"/>
      <c r="E11995" s="2"/>
      <c r="G11995" s="2"/>
      <c r="H11995" s="6"/>
      <c r="I11995" s="9"/>
      <c r="J11995" s="9"/>
      <c r="K11995" s="9"/>
    </row>
    <row r="11996" spans="1:11" x14ac:dyDescent="0.25">
      <c r="A11996" s="2"/>
      <c r="B11996" s="2"/>
      <c r="C11996" s="2"/>
      <c r="E11996" s="2"/>
      <c r="G11996" s="2"/>
      <c r="H11996" s="6"/>
      <c r="I11996" s="9"/>
      <c r="J11996" s="9"/>
      <c r="K11996" s="9"/>
    </row>
    <row r="11997" spans="1:11" x14ac:dyDescent="0.25">
      <c r="A11997" s="2"/>
      <c r="B11997" s="2"/>
      <c r="C11997" s="2"/>
      <c r="E11997" s="2"/>
      <c r="G11997" s="2"/>
      <c r="H11997" s="6"/>
      <c r="I11997" s="9"/>
      <c r="J11997" s="9"/>
      <c r="K11997" s="9"/>
    </row>
    <row r="11998" spans="1:11" x14ac:dyDescent="0.25">
      <c r="A11998" s="2"/>
      <c r="B11998" s="2"/>
      <c r="C11998" s="2"/>
      <c r="E11998" s="2"/>
      <c r="G11998" s="2"/>
      <c r="H11998" s="6"/>
      <c r="I11998" s="9"/>
      <c r="J11998" s="9"/>
      <c r="K11998" s="9"/>
    </row>
    <row r="11999" spans="1:11" x14ac:dyDescent="0.25">
      <c r="A11999" s="2"/>
      <c r="B11999" s="2"/>
      <c r="C11999" s="2"/>
      <c r="E11999" s="2"/>
      <c r="G11999" s="2"/>
      <c r="H11999" s="6"/>
      <c r="I11999" s="9"/>
      <c r="J11999" s="9"/>
      <c r="K11999" s="9"/>
    </row>
    <row r="12000" spans="1:11" x14ac:dyDescent="0.25">
      <c r="A12000" s="2"/>
      <c r="B12000" s="2"/>
      <c r="C12000" s="2"/>
      <c r="E12000" s="2"/>
      <c r="G12000" s="2"/>
      <c r="H12000" s="6"/>
      <c r="I12000" s="9"/>
      <c r="J12000" s="9"/>
      <c r="K12000" s="9"/>
    </row>
    <row r="12001" spans="1:11" x14ac:dyDescent="0.25">
      <c r="A12001" s="2"/>
      <c r="B12001" s="2"/>
      <c r="C12001" s="2"/>
      <c r="E12001" s="2"/>
      <c r="G12001" s="2"/>
      <c r="H12001" s="6"/>
      <c r="I12001" s="9"/>
      <c r="J12001" s="9"/>
      <c r="K12001" s="9"/>
    </row>
    <row r="12002" spans="1:11" x14ac:dyDescent="0.25">
      <c r="A12002" s="2"/>
      <c r="B12002" s="2"/>
      <c r="C12002" s="2"/>
      <c r="E12002" s="2"/>
      <c r="G12002" s="2"/>
      <c r="H12002" s="6"/>
      <c r="I12002" s="9"/>
      <c r="J12002" s="9"/>
      <c r="K12002" s="9"/>
    </row>
    <row r="12003" spans="1:11" x14ac:dyDescent="0.25">
      <c r="A12003" s="2"/>
      <c r="B12003" s="2"/>
      <c r="C12003" s="2"/>
      <c r="E12003" s="2"/>
      <c r="G12003" s="2"/>
      <c r="H12003" s="6"/>
      <c r="I12003" s="9"/>
      <c r="J12003" s="9"/>
      <c r="K12003" s="9"/>
    </row>
    <row r="12004" spans="1:11" x14ac:dyDescent="0.25">
      <c r="A12004" s="2"/>
      <c r="B12004" s="2"/>
      <c r="C12004" s="2"/>
      <c r="E12004" s="2"/>
      <c r="G12004" s="2"/>
      <c r="H12004" s="6"/>
      <c r="I12004" s="9"/>
      <c r="J12004" s="9"/>
      <c r="K12004" s="9"/>
    </row>
    <row r="12005" spans="1:11" x14ac:dyDescent="0.25">
      <c r="A12005" s="2"/>
      <c r="B12005" s="2"/>
      <c r="C12005" s="2"/>
      <c r="E12005" s="2"/>
      <c r="G12005" s="2"/>
      <c r="H12005" s="6"/>
      <c r="I12005" s="9"/>
      <c r="J12005" s="9"/>
      <c r="K12005" s="9"/>
    </row>
    <row r="12006" spans="1:11" x14ac:dyDescent="0.25">
      <c r="A12006" s="2"/>
      <c r="B12006" s="2"/>
      <c r="C12006" s="2"/>
      <c r="E12006" s="2"/>
      <c r="G12006" s="2"/>
      <c r="H12006" s="6"/>
      <c r="I12006" s="9"/>
      <c r="J12006" s="9"/>
      <c r="K12006" s="9"/>
    </row>
    <row r="12007" spans="1:11" x14ac:dyDescent="0.25">
      <c r="A12007" s="2"/>
      <c r="B12007" s="2"/>
      <c r="C12007" s="2"/>
      <c r="E12007" s="2"/>
      <c r="G12007" s="2"/>
      <c r="H12007" s="6"/>
      <c r="I12007" s="9"/>
      <c r="J12007" s="9"/>
      <c r="K12007" s="9"/>
    </row>
    <row r="12008" spans="1:11" x14ac:dyDescent="0.25">
      <c r="A12008" s="2"/>
      <c r="B12008" s="2"/>
      <c r="C12008" s="2"/>
      <c r="E12008" s="2"/>
      <c r="G12008" s="2"/>
      <c r="H12008" s="6"/>
      <c r="I12008" s="9"/>
      <c r="J12008" s="9"/>
      <c r="K12008" s="9"/>
    </row>
    <row r="12009" spans="1:11" x14ac:dyDescent="0.25">
      <c r="A12009" s="2"/>
      <c r="B12009" s="2"/>
      <c r="C12009" s="2"/>
      <c r="E12009" s="2"/>
      <c r="G12009" s="2"/>
      <c r="H12009" s="6"/>
      <c r="I12009" s="9"/>
      <c r="J12009" s="9"/>
      <c r="K12009" s="9"/>
    </row>
    <row r="12010" spans="1:11" x14ac:dyDescent="0.25">
      <c r="A12010" s="2"/>
      <c r="B12010" s="2"/>
      <c r="C12010" s="2"/>
      <c r="E12010" s="2"/>
      <c r="G12010" s="2"/>
      <c r="H12010" s="6"/>
      <c r="I12010" s="9"/>
      <c r="J12010" s="9"/>
      <c r="K12010" s="9"/>
    </row>
    <row r="12011" spans="1:11" x14ac:dyDescent="0.25">
      <c r="A12011" s="2"/>
      <c r="B12011" s="2"/>
      <c r="C12011" s="2"/>
      <c r="E12011" s="2"/>
      <c r="G12011" s="2"/>
      <c r="H12011" s="6"/>
      <c r="I12011" s="9"/>
      <c r="J12011" s="9"/>
      <c r="K12011" s="9"/>
    </row>
    <row r="12012" spans="1:11" x14ac:dyDescent="0.25">
      <c r="A12012" s="2"/>
      <c r="B12012" s="2"/>
      <c r="C12012" s="2"/>
      <c r="E12012" s="2"/>
      <c r="G12012" s="2"/>
      <c r="H12012" s="6"/>
      <c r="I12012" s="9"/>
      <c r="J12012" s="9"/>
      <c r="K12012" s="9"/>
    </row>
    <row r="12013" spans="1:11" x14ac:dyDescent="0.25">
      <c r="A12013" s="2"/>
      <c r="B12013" s="2"/>
      <c r="C12013" s="2"/>
      <c r="E12013" s="2"/>
      <c r="G12013" s="2"/>
      <c r="H12013" s="6"/>
      <c r="I12013" s="9"/>
      <c r="J12013" s="9"/>
      <c r="K12013" s="9"/>
    </row>
    <row r="12014" spans="1:11" x14ac:dyDescent="0.25">
      <c r="A12014" s="2"/>
      <c r="B12014" s="2"/>
      <c r="C12014" s="2"/>
      <c r="E12014" s="2"/>
      <c r="G12014" s="2"/>
      <c r="H12014" s="6"/>
      <c r="I12014" s="9"/>
      <c r="J12014" s="9"/>
      <c r="K12014" s="9"/>
    </row>
    <row r="12015" spans="1:11" x14ac:dyDescent="0.25">
      <c r="A12015" s="2"/>
      <c r="B12015" s="2"/>
      <c r="C12015" s="2"/>
      <c r="E12015" s="2"/>
      <c r="G12015" s="2"/>
      <c r="H12015" s="6"/>
      <c r="I12015" s="9"/>
      <c r="J12015" s="9"/>
      <c r="K12015" s="9"/>
    </row>
    <row r="12016" spans="1:11" x14ac:dyDescent="0.25">
      <c r="A12016" s="2"/>
      <c r="B12016" s="2"/>
      <c r="C12016" s="2"/>
      <c r="E12016" s="2"/>
      <c r="G12016" s="2"/>
      <c r="H12016" s="6"/>
      <c r="I12016" s="9"/>
      <c r="J12016" s="9"/>
      <c r="K12016" s="9"/>
    </row>
    <row r="12017" spans="1:11" x14ac:dyDescent="0.25">
      <c r="A12017" s="2"/>
      <c r="B12017" s="2"/>
      <c r="C12017" s="2"/>
      <c r="E12017" s="2"/>
      <c r="G12017" s="2"/>
      <c r="H12017" s="6"/>
      <c r="I12017" s="9"/>
      <c r="J12017" s="9"/>
      <c r="K12017" s="9"/>
    </row>
    <row r="12018" spans="1:11" x14ac:dyDescent="0.25">
      <c r="A12018" s="2"/>
      <c r="B12018" s="2"/>
      <c r="C12018" s="2"/>
      <c r="E12018" s="2"/>
      <c r="G12018" s="2"/>
      <c r="H12018" s="6"/>
      <c r="I12018" s="9"/>
      <c r="J12018" s="9"/>
      <c r="K12018" s="9"/>
    </row>
    <row r="12019" spans="1:11" x14ac:dyDescent="0.25">
      <c r="A12019" s="2"/>
      <c r="B12019" s="2"/>
      <c r="C12019" s="2"/>
      <c r="E12019" s="2"/>
      <c r="G12019" s="2"/>
      <c r="H12019" s="6"/>
      <c r="I12019" s="9"/>
      <c r="J12019" s="9"/>
      <c r="K12019" s="9"/>
    </row>
    <row r="12020" spans="1:11" x14ac:dyDescent="0.25">
      <c r="A12020" s="2"/>
      <c r="B12020" s="2"/>
      <c r="C12020" s="2"/>
      <c r="E12020" s="2"/>
      <c r="G12020" s="2"/>
      <c r="H12020" s="6"/>
      <c r="I12020" s="9"/>
      <c r="J12020" s="9"/>
      <c r="K12020" s="9"/>
    </row>
    <row r="12021" spans="1:11" x14ac:dyDescent="0.25">
      <c r="A12021" s="2"/>
      <c r="B12021" s="2"/>
      <c r="C12021" s="2"/>
      <c r="E12021" s="2"/>
      <c r="G12021" s="2"/>
      <c r="H12021" s="6"/>
      <c r="I12021" s="9"/>
      <c r="J12021" s="9"/>
      <c r="K12021" s="9"/>
    </row>
    <row r="12022" spans="1:11" x14ac:dyDescent="0.25">
      <c r="A12022" s="2"/>
      <c r="B12022" s="2"/>
      <c r="C12022" s="2"/>
      <c r="E12022" s="2"/>
      <c r="G12022" s="2"/>
      <c r="H12022" s="6"/>
      <c r="I12022" s="9"/>
      <c r="J12022" s="9"/>
      <c r="K12022" s="9"/>
    </row>
    <row r="12023" spans="1:11" x14ac:dyDescent="0.25">
      <c r="A12023" s="2"/>
      <c r="B12023" s="2"/>
      <c r="C12023" s="2"/>
      <c r="E12023" s="2"/>
      <c r="G12023" s="2"/>
      <c r="H12023" s="6"/>
      <c r="I12023" s="9"/>
      <c r="J12023" s="9"/>
      <c r="K12023" s="9"/>
    </row>
    <row r="12024" spans="1:11" x14ac:dyDescent="0.25">
      <c r="A12024" s="2"/>
      <c r="B12024" s="2"/>
      <c r="C12024" s="2"/>
      <c r="E12024" s="2"/>
      <c r="G12024" s="2"/>
      <c r="H12024" s="6"/>
      <c r="I12024" s="9"/>
      <c r="J12024" s="9"/>
      <c r="K12024" s="9"/>
    </row>
    <row r="12025" spans="1:11" x14ac:dyDescent="0.25">
      <c r="A12025" s="2"/>
      <c r="B12025" s="2"/>
      <c r="C12025" s="2"/>
      <c r="E12025" s="2"/>
      <c r="G12025" s="2"/>
      <c r="H12025" s="6"/>
      <c r="I12025" s="9"/>
      <c r="J12025" s="9"/>
      <c r="K12025" s="9"/>
    </row>
    <row r="12026" spans="1:11" x14ac:dyDescent="0.25">
      <c r="A12026" s="2"/>
      <c r="B12026" s="2"/>
      <c r="C12026" s="2"/>
      <c r="E12026" s="2"/>
      <c r="G12026" s="2"/>
      <c r="H12026" s="6"/>
      <c r="I12026" s="9"/>
      <c r="J12026" s="9"/>
      <c r="K12026" s="9"/>
    </row>
    <row r="12027" spans="1:11" x14ac:dyDescent="0.25">
      <c r="A12027" s="2"/>
      <c r="B12027" s="2"/>
      <c r="C12027" s="2"/>
      <c r="E12027" s="2"/>
      <c r="G12027" s="2"/>
      <c r="H12027" s="6"/>
      <c r="I12027" s="9"/>
      <c r="J12027" s="9"/>
      <c r="K12027" s="9"/>
    </row>
    <row r="12028" spans="1:11" x14ac:dyDescent="0.25">
      <c r="A12028" s="2"/>
      <c r="B12028" s="2"/>
      <c r="C12028" s="2"/>
      <c r="E12028" s="2"/>
      <c r="G12028" s="2"/>
      <c r="H12028" s="6"/>
      <c r="I12028" s="9"/>
      <c r="J12028" s="9"/>
      <c r="K12028" s="9"/>
    </row>
    <row r="12029" spans="1:11" x14ac:dyDescent="0.25">
      <c r="A12029" s="2"/>
      <c r="B12029" s="2"/>
      <c r="C12029" s="2"/>
      <c r="E12029" s="2"/>
      <c r="G12029" s="2"/>
      <c r="H12029" s="6"/>
      <c r="I12029" s="9"/>
      <c r="J12029" s="9"/>
      <c r="K12029" s="9"/>
    </row>
    <row r="12030" spans="1:11" x14ac:dyDescent="0.25">
      <c r="A12030" s="2"/>
      <c r="B12030" s="2"/>
      <c r="C12030" s="2"/>
      <c r="E12030" s="2"/>
      <c r="G12030" s="2"/>
      <c r="H12030" s="6"/>
      <c r="I12030" s="9"/>
      <c r="J12030" s="9"/>
      <c r="K12030" s="9"/>
    </row>
    <row r="12031" spans="1:11" x14ac:dyDescent="0.25">
      <c r="A12031" s="2"/>
      <c r="B12031" s="2"/>
      <c r="C12031" s="2"/>
      <c r="E12031" s="2"/>
      <c r="G12031" s="2"/>
      <c r="H12031" s="6"/>
      <c r="I12031" s="9"/>
      <c r="J12031" s="9"/>
      <c r="K12031" s="9"/>
    </row>
    <row r="12032" spans="1:11" x14ac:dyDescent="0.25">
      <c r="A12032" s="2"/>
      <c r="B12032" s="2"/>
      <c r="C12032" s="2"/>
      <c r="E12032" s="2"/>
      <c r="G12032" s="2"/>
      <c r="H12032" s="6"/>
      <c r="I12032" s="9"/>
      <c r="J12032" s="9"/>
      <c r="K12032" s="9"/>
    </row>
    <row r="12033" spans="1:11" x14ac:dyDescent="0.25">
      <c r="A12033" s="2"/>
      <c r="B12033" s="2"/>
      <c r="C12033" s="2"/>
      <c r="E12033" s="2"/>
      <c r="G12033" s="2"/>
      <c r="H12033" s="6"/>
      <c r="I12033" s="9"/>
      <c r="J12033" s="9"/>
      <c r="K12033" s="9"/>
    </row>
    <row r="12034" spans="1:11" x14ac:dyDescent="0.25">
      <c r="A12034" s="2"/>
      <c r="B12034" s="2"/>
      <c r="C12034" s="2"/>
      <c r="E12034" s="2"/>
      <c r="G12034" s="2"/>
      <c r="H12034" s="6"/>
      <c r="I12034" s="9"/>
      <c r="J12034" s="9"/>
      <c r="K12034" s="9"/>
    </row>
    <row r="12035" spans="1:11" x14ac:dyDescent="0.25">
      <c r="A12035" s="2"/>
      <c r="B12035" s="2"/>
      <c r="C12035" s="2"/>
      <c r="E12035" s="2"/>
      <c r="G12035" s="2"/>
      <c r="H12035" s="6"/>
      <c r="I12035" s="9"/>
      <c r="J12035" s="9"/>
      <c r="K12035" s="9"/>
    </row>
    <row r="12036" spans="1:11" x14ac:dyDescent="0.25">
      <c r="A12036" s="2"/>
      <c r="B12036" s="2"/>
      <c r="C12036" s="2"/>
      <c r="E12036" s="2"/>
      <c r="G12036" s="2"/>
      <c r="H12036" s="6"/>
      <c r="I12036" s="9"/>
      <c r="J12036" s="9"/>
      <c r="K12036" s="9"/>
    </row>
    <row r="12037" spans="1:11" x14ac:dyDescent="0.25">
      <c r="A12037" s="2"/>
      <c r="B12037" s="2"/>
      <c r="C12037" s="2"/>
      <c r="E12037" s="2"/>
      <c r="G12037" s="2"/>
      <c r="H12037" s="6"/>
      <c r="I12037" s="9"/>
      <c r="J12037" s="9"/>
      <c r="K12037" s="9"/>
    </row>
    <row r="12038" spans="1:11" x14ac:dyDescent="0.25">
      <c r="A12038" s="2"/>
      <c r="B12038" s="2"/>
      <c r="C12038" s="2"/>
      <c r="E12038" s="2"/>
      <c r="G12038" s="2"/>
      <c r="H12038" s="6"/>
      <c r="I12038" s="9"/>
      <c r="J12038" s="9"/>
      <c r="K12038" s="9"/>
    </row>
    <row r="12039" spans="1:11" x14ac:dyDescent="0.25">
      <c r="A12039" s="2"/>
      <c r="B12039" s="2"/>
      <c r="C12039" s="2"/>
      <c r="E12039" s="2"/>
      <c r="G12039" s="2"/>
      <c r="H12039" s="6"/>
      <c r="I12039" s="9"/>
      <c r="J12039" s="9"/>
      <c r="K12039" s="9"/>
    </row>
    <row r="12040" spans="1:11" x14ac:dyDescent="0.25">
      <c r="A12040" s="2"/>
      <c r="B12040" s="2"/>
      <c r="C12040" s="2"/>
      <c r="E12040" s="2"/>
      <c r="G12040" s="2"/>
      <c r="H12040" s="6"/>
      <c r="I12040" s="9"/>
      <c r="J12040" s="9"/>
      <c r="K12040" s="9"/>
    </row>
    <row r="12041" spans="1:11" x14ac:dyDescent="0.25">
      <c r="A12041" s="2"/>
      <c r="B12041" s="2"/>
      <c r="C12041" s="2"/>
      <c r="E12041" s="2"/>
      <c r="G12041" s="2"/>
      <c r="H12041" s="6"/>
      <c r="I12041" s="9"/>
      <c r="J12041" s="9"/>
      <c r="K12041" s="9"/>
    </row>
    <row r="12042" spans="1:11" x14ac:dyDescent="0.25">
      <c r="A12042" s="2"/>
      <c r="B12042" s="2"/>
      <c r="C12042" s="2"/>
      <c r="E12042" s="2"/>
      <c r="G12042" s="2"/>
      <c r="H12042" s="6"/>
      <c r="I12042" s="9"/>
      <c r="J12042" s="9"/>
      <c r="K12042" s="9"/>
    </row>
    <row r="12043" spans="1:11" x14ac:dyDescent="0.25">
      <c r="A12043" s="2"/>
      <c r="B12043" s="2"/>
      <c r="C12043" s="2"/>
      <c r="E12043" s="2"/>
      <c r="G12043" s="2"/>
      <c r="H12043" s="6"/>
      <c r="I12043" s="9"/>
      <c r="J12043" s="9"/>
      <c r="K12043" s="9"/>
    </row>
    <row r="12044" spans="1:11" x14ac:dyDescent="0.25">
      <c r="A12044" s="2"/>
      <c r="B12044" s="2"/>
      <c r="C12044" s="2"/>
      <c r="E12044" s="2"/>
      <c r="G12044" s="2"/>
      <c r="H12044" s="6"/>
      <c r="I12044" s="9"/>
      <c r="J12044" s="9"/>
      <c r="K12044" s="9"/>
    </row>
    <row r="12045" spans="1:11" x14ac:dyDescent="0.25">
      <c r="A12045" s="2"/>
      <c r="B12045" s="2"/>
      <c r="C12045" s="2"/>
      <c r="E12045" s="2"/>
      <c r="G12045" s="2"/>
      <c r="H12045" s="6"/>
      <c r="I12045" s="9"/>
      <c r="J12045" s="9"/>
      <c r="K12045" s="9"/>
    </row>
    <row r="12046" spans="1:11" x14ac:dyDescent="0.25">
      <c r="A12046" s="2"/>
      <c r="B12046" s="2"/>
      <c r="C12046" s="2"/>
      <c r="E12046" s="2"/>
      <c r="G12046" s="2"/>
      <c r="H12046" s="6"/>
      <c r="I12046" s="9"/>
      <c r="J12046" s="9"/>
      <c r="K12046" s="9"/>
    </row>
    <row r="12047" spans="1:11" x14ac:dyDescent="0.25">
      <c r="A12047" s="2"/>
      <c r="B12047" s="2"/>
      <c r="C12047" s="2"/>
      <c r="E12047" s="2"/>
      <c r="G12047" s="2"/>
      <c r="H12047" s="6"/>
      <c r="I12047" s="9"/>
      <c r="J12047" s="9"/>
      <c r="K12047" s="9"/>
    </row>
    <row r="12048" spans="1:11" x14ac:dyDescent="0.25">
      <c r="A12048" s="2"/>
      <c r="B12048" s="2"/>
      <c r="C12048" s="2"/>
      <c r="E12048" s="2"/>
      <c r="G12048" s="2"/>
      <c r="H12048" s="6"/>
      <c r="I12048" s="9"/>
      <c r="J12048" s="9"/>
      <c r="K12048" s="9"/>
    </row>
    <row r="12049" spans="1:11" x14ac:dyDescent="0.25">
      <c r="A12049" s="2"/>
      <c r="B12049" s="2"/>
      <c r="C12049" s="2"/>
      <c r="E12049" s="2"/>
      <c r="G12049" s="2"/>
      <c r="H12049" s="6"/>
      <c r="I12049" s="9"/>
      <c r="J12049" s="9"/>
      <c r="K12049" s="9"/>
    </row>
    <row r="12050" spans="1:11" x14ac:dyDescent="0.25">
      <c r="A12050" s="2"/>
      <c r="B12050" s="2"/>
      <c r="C12050" s="2"/>
      <c r="E12050" s="2"/>
      <c r="G12050" s="2"/>
      <c r="H12050" s="6"/>
      <c r="I12050" s="9"/>
      <c r="J12050" s="9"/>
      <c r="K12050" s="9"/>
    </row>
    <row r="12051" spans="1:11" x14ac:dyDescent="0.25">
      <c r="A12051" s="2"/>
      <c r="B12051" s="2"/>
      <c r="C12051" s="2"/>
      <c r="E12051" s="2"/>
      <c r="G12051" s="2"/>
      <c r="H12051" s="6"/>
      <c r="I12051" s="9"/>
      <c r="J12051" s="9"/>
      <c r="K12051" s="9"/>
    </row>
    <row r="12052" spans="1:11" x14ac:dyDescent="0.25">
      <c r="A12052" s="2"/>
      <c r="B12052" s="2"/>
      <c r="C12052" s="2"/>
      <c r="E12052" s="2"/>
      <c r="G12052" s="2"/>
      <c r="H12052" s="6"/>
      <c r="I12052" s="9"/>
      <c r="J12052" s="9"/>
      <c r="K12052" s="9"/>
    </row>
    <row r="12053" spans="1:11" x14ac:dyDescent="0.25">
      <c r="A12053" s="2"/>
      <c r="B12053" s="2"/>
      <c r="C12053" s="2"/>
      <c r="E12053" s="2"/>
      <c r="G12053" s="2"/>
      <c r="H12053" s="6"/>
      <c r="I12053" s="9"/>
      <c r="J12053" s="9"/>
      <c r="K12053" s="9"/>
    </row>
    <row r="12054" spans="1:11" x14ac:dyDescent="0.25">
      <c r="A12054" s="2"/>
      <c r="B12054" s="2"/>
      <c r="C12054" s="2"/>
      <c r="E12054" s="2"/>
      <c r="G12054" s="2"/>
      <c r="H12054" s="6"/>
      <c r="I12054" s="9"/>
      <c r="J12054" s="9"/>
      <c r="K12054" s="9"/>
    </row>
    <row r="12055" spans="1:11" x14ac:dyDescent="0.25">
      <c r="A12055" s="2"/>
      <c r="B12055" s="2"/>
      <c r="C12055" s="2"/>
      <c r="E12055" s="2"/>
      <c r="G12055" s="2"/>
      <c r="H12055" s="6"/>
      <c r="I12055" s="9"/>
      <c r="J12055" s="9"/>
      <c r="K12055" s="9"/>
    </row>
    <row r="12056" spans="1:11" x14ac:dyDescent="0.25">
      <c r="A12056" s="2"/>
      <c r="B12056" s="2"/>
      <c r="C12056" s="2"/>
      <c r="E12056" s="2"/>
      <c r="G12056" s="2"/>
      <c r="H12056" s="6"/>
      <c r="I12056" s="9"/>
      <c r="J12056" s="9"/>
      <c r="K12056" s="9"/>
    </row>
    <row r="12057" spans="1:11" x14ac:dyDescent="0.25">
      <c r="A12057" s="2"/>
      <c r="B12057" s="2"/>
      <c r="C12057" s="2"/>
      <c r="E12057" s="2"/>
      <c r="G12057" s="2"/>
      <c r="H12057" s="6"/>
      <c r="I12057" s="9"/>
      <c r="J12057" s="9"/>
      <c r="K12057" s="9"/>
    </row>
    <row r="12058" spans="1:11" x14ac:dyDescent="0.25">
      <c r="A12058" s="2"/>
      <c r="B12058" s="2"/>
      <c r="C12058" s="2"/>
      <c r="E12058" s="2"/>
      <c r="G12058" s="2"/>
      <c r="H12058" s="6"/>
      <c r="I12058" s="9"/>
      <c r="J12058" s="9"/>
      <c r="K12058" s="9"/>
    </row>
    <row r="12059" spans="1:11" x14ac:dyDescent="0.25">
      <c r="A12059" s="2"/>
      <c r="B12059" s="2"/>
      <c r="C12059" s="2"/>
      <c r="E12059" s="2"/>
      <c r="G12059" s="2"/>
      <c r="H12059" s="6"/>
      <c r="I12059" s="9"/>
      <c r="J12059" s="9"/>
      <c r="K12059" s="9"/>
    </row>
    <row r="12060" spans="1:11" x14ac:dyDescent="0.25">
      <c r="A12060" s="2"/>
      <c r="B12060" s="2"/>
      <c r="C12060" s="2"/>
      <c r="E12060" s="2"/>
      <c r="G12060" s="2"/>
      <c r="H12060" s="6"/>
      <c r="I12060" s="9"/>
      <c r="J12060" s="9"/>
      <c r="K12060" s="9"/>
    </row>
    <row r="12061" spans="1:11" x14ac:dyDescent="0.25">
      <c r="A12061" s="2"/>
      <c r="B12061" s="2"/>
      <c r="C12061" s="2"/>
      <c r="E12061" s="2"/>
      <c r="G12061" s="2"/>
      <c r="H12061" s="6"/>
      <c r="I12061" s="9"/>
      <c r="J12061" s="9"/>
      <c r="K12061" s="9"/>
    </row>
    <row r="12062" spans="1:11" x14ac:dyDescent="0.25">
      <c r="A12062" s="2"/>
      <c r="B12062" s="2"/>
      <c r="C12062" s="2"/>
      <c r="E12062" s="2"/>
      <c r="G12062" s="2"/>
      <c r="H12062" s="6"/>
      <c r="I12062" s="9"/>
      <c r="J12062" s="9"/>
      <c r="K12062" s="9"/>
    </row>
    <row r="12063" spans="1:11" x14ac:dyDescent="0.25">
      <c r="A12063" s="2"/>
      <c r="B12063" s="2"/>
      <c r="C12063" s="2"/>
      <c r="E12063" s="2"/>
      <c r="G12063" s="2"/>
      <c r="H12063" s="6"/>
      <c r="I12063" s="9"/>
      <c r="J12063" s="9"/>
      <c r="K12063" s="9"/>
    </row>
    <row r="12064" spans="1:11" x14ac:dyDescent="0.25">
      <c r="A12064" s="2"/>
      <c r="B12064" s="2"/>
      <c r="C12064" s="2"/>
      <c r="E12064" s="2"/>
      <c r="G12064" s="2"/>
      <c r="H12064" s="6"/>
      <c r="I12064" s="9"/>
      <c r="J12064" s="9"/>
      <c r="K12064" s="9"/>
    </row>
    <row r="12065" spans="1:11" x14ac:dyDescent="0.25">
      <c r="A12065" s="2"/>
      <c r="B12065" s="2"/>
      <c r="C12065" s="2"/>
      <c r="E12065" s="2"/>
      <c r="G12065" s="2"/>
      <c r="H12065" s="6"/>
      <c r="I12065" s="9"/>
      <c r="J12065" s="9"/>
      <c r="K12065" s="9"/>
    </row>
    <row r="12066" spans="1:11" x14ac:dyDescent="0.25">
      <c r="A12066" s="2"/>
      <c r="B12066" s="2"/>
      <c r="C12066" s="2"/>
      <c r="E12066" s="2"/>
      <c r="G12066" s="2"/>
      <c r="H12066" s="6"/>
      <c r="I12066" s="9"/>
      <c r="J12066" s="9"/>
      <c r="K12066" s="9"/>
    </row>
    <row r="12067" spans="1:11" x14ac:dyDescent="0.25">
      <c r="A12067" s="2"/>
      <c r="B12067" s="2"/>
      <c r="C12067" s="2"/>
      <c r="E12067" s="2"/>
      <c r="G12067" s="2"/>
      <c r="H12067" s="6"/>
      <c r="I12067" s="9"/>
      <c r="J12067" s="9"/>
      <c r="K12067" s="9"/>
    </row>
    <row r="12068" spans="1:11" x14ac:dyDescent="0.25">
      <c r="A12068" s="2"/>
      <c r="B12068" s="2"/>
      <c r="C12068" s="2"/>
      <c r="E12068" s="2"/>
      <c r="G12068" s="2"/>
      <c r="H12068" s="6"/>
      <c r="I12068" s="9"/>
      <c r="J12068" s="9"/>
      <c r="K12068" s="9"/>
    </row>
    <row r="12069" spans="1:11" x14ac:dyDescent="0.25">
      <c r="A12069" s="2"/>
      <c r="B12069" s="2"/>
      <c r="C12069" s="2"/>
      <c r="E12069" s="2"/>
      <c r="G12069" s="2"/>
      <c r="H12069" s="6"/>
      <c r="I12069" s="9"/>
      <c r="J12069" s="9"/>
      <c r="K12069" s="9"/>
    </row>
    <row r="12070" spans="1:11" x14ac:dyDescent="0.25">
      <c r="A12070" s="2"/>
      <c r="B12070" s="2"/>
      <c r="C12070" s="2"/>
      <c r="E12070" s="2"/>
      <c r="G12070" s="2"/>
      <c r="H12070" s="6"/>
      <c r="I12070" s="9"/>
      <c r="J12070" s="9"/>
      <c r="K12070" s="9"/>
    </row>
    <row r="12071" spans="1:11" x14ac:dyDescent="0.25">
      <c r="A12071" s="2"/>
      <c r="B12071" s="2"/>
      <c r="C12071" s="2"/>
      <c r="E12071" s="2"/>
      <c r="G12071" s="2"/>
      <c r="H12071" s="6"/>
      <c r="I12071" s="9"/>
      <c r="J12071" s="9"/>
      <c r="K12071" s="9"/>
    </row>
    <row r="12072" spans="1:11" x14ac:dyDescent="0.25">
      <c r="A12072" s="2"/>
      <c r="B12072" s="2"/>
      <c r="C12072" s="2"/>
      <c r="E12072" s="2"/>
      <c r="G12072" s="2"/>
      <c r="H12072" s="6"/>
      <c r="I12072" s="9"/>
      <c r="J12072" s="9"/>
      <c r="K12072" s="9"/>
    </row>
    <row r="12073" spans="1:11" x14ac:dyDescent="0.25">
      <c r="A12073" s="2"/>
      <c r="B12073" s="2"/>
      <c r="C12073" s="2"/>
      <c r="E12073" s="2"/>
      <c r="G12073" s="2"/>
      <c r="H12073" s="6"/>
      <c r="I12073" s="9"/>
      <c r="J12073" s="9"/>
      <c r="K12073" s="9"/>
    </row>
    <row r="12074" spans="1:11" x14ac:dyDescent="0.25">
      <c r="A12074" s="2"/>
      <c r="B12074" s="2"/>
      <c r="C12074" s="2"/>
      <c r="E12074" s="2"/>
      <c r="G12074" s="2"/>
      <c r="H12074" s="6"/>
      <c r="I12074" s="9"/>
      <c r="J12074" s="9"/>
      <c r="K12074" s="9"/>
    </row>
    <row r="12075" spans="1:11" x14ac:dyDescent="0.25">
      <c r="A12075" s="2"/>
      <c r="B12075" s="2"/>
      <c r="C12075" s="2"/>
      <c r="E12075" s="2"/>
      <c r="G12075" s="2"/>
      <c r="H12075" s="6"/>
      <c r="I12075" s="9"/>
      <c r="J12075" s="9"/>
      <c r="K12075" s="9"/>
    </row>
    <row r="12076" spans="1:11" x14ac:dyDescent="0.25">
      <c r="A12076" s="2"/>
      <c r="B12076" s="2"/>
      <c r="C12076" s="2"/>
      <c r="E12076" s="2"/>
      <c r="G12076" s="2"/>
      <c r="H12076" s="6"/>
      <c r="I12076" s="9"/>
      <c r="J12076" s="9"/>
      <c r="K12076" s="9"/>
    </row>
    <row r="12077" spans="1:11" x14ac:dyDescent="0.25">
      <c r="A12077" s="2"/>
      <c r="B12077" s="2"/>
      <c r="C12077" s="2"/>
      <c r="E12077" s="2"/>
      <c r="G12077" s="2"/>
      <c r="H12077" s="6"/>
      <c r="I12077" s="9"/>
      <c r="J12077" s="9"/>
      <c r="K12077" s="9"/>
    </row>
    <row r="12078" spans="1:11" x14ac:dyDescent="0.25">
      <c r="A12078" s="2"/>
      <c r="B12078" s="2"/>
      <c r="C12078" s="2"/>
      <c r="E12078" s="2"/>
      <c r="G12078" s="2"/>
      <c r="H12078" s="6"/>
      <c r="I12078" s="9"/>
      <c r="J12078" s="9"/>
      <c r="K12078" s="9"/>
    </row>
    <row r="12079" spans="1:11" x14ac:dyDescent="0.25">
      <c r="A12079" s="2"/>
      <c r="B12079" s="2"/>
      <c r="C12079" s="2"/>
      <c r="E12079" s="2"/>
      <c r="G12079" s="2"/>
      <c r="H12079" s="6"/>
      <c r="I12079" s="9"/>
      <c r="J12079" s="9"/>
      <c r="K12079" s="9"/>
    </row>
    <row r="12080" spans="1:11" x14ac:dyDescent="0.25">
      <c r="A12080" s="2"/>
      <c r="B12080" s="2"/>
      <c r="C12080" s="2"/>
      <c r="E12080" s="2"/>
      <c r="G12080" s="2"/>
      <c r="H12080" s="6"/>
      <c r="I12080" s="9"/>
      <c r="J12080" s="9"/>
      <c r="K12080" s="9"/>
    </row>
    <row r="12081" spans="1:11" x14ac:dyDescent="0.25">
      <c r="A12081" s="2"/>
      <c r="B12081" s="2"/>
      <c r="C12081" s="2"/>
      <c r="E12081" s="2"/>
      <c r="G12081" s="2"/>
      <c r="H12081" s="6"/>
      <c r="I12081" s="9"/>
      <c r="J12081" s="9"/>
      <c r="K12081" s="9"/>
    </row>
    <row r="12082" spans="1:11" x14ac:dyDescent="0.25">
      <c r="A12082" s="2"/>
      <c r="B12082" s="2"/>
      <c r="C12082" s="2"/>
      <c r="E12082" s="2"/>
      <c r="G12082" s="2"/>
      <c r="H12082" s="6"/>
      <c r="I12082" s="9"/>
      <c r="J12082" s="9"/>
      <c r="K12082" s="9"/>
    </row>
    <row r="12083" spans="1:11" x14ac:dyDescent="0.25">
      <c r="A12083" s="2"/>
      <c r="B12083" s="2"/>
      <c r="C12083" s="2"/>
      <c r="E12083" s="2"/>
      <c r="G12083" s="2"/>
      <c r="H12083" s="6"/>
      <c r="I12083" s="9"/>
      <c r="J12083" s="9"/>
      <c r="K12083" s="9"/>
    </row>
    <row r="12084" spans="1:11" x14ac:dyDescent="0.25">
      <c r="A12084" s="2"/>
      <c r="B12084" s="2"/>
      <c r="C12084" s="2"/>
      <c r="E12084" s="2"/>
      <c r="G12084" s="2"/>
      <c r="H12084" s="6"/>
      <c r="I12084" s="9"/>
      <c r="J12084" s="9"/>
      <c r="K12084" s="9"/>
    </row>
    <row r="12085" spans="1:11" x14ac:dyDescent="0.25">
      <c r="A12085" s="2"/>
      <c r="B12085" s="2"/>
      <c r="C12085" s="2"/>
      <c r="E12085" s="2"/>
      <c r="G12085" s="2"/>
      <c r="H12085" s="6"/>
      <c r="I12085" s="9"/>
      <c r="J12085" s="9"/>
      <c r="K12085" s="9"/>
    </row>
    <row r="12086" spans="1:11" x14ac:dyDescent="0.25">
      <c r="A12086" s="2"/>
      <c r="B12086" s="2"/>
      <c r="C12086" s="2"/>
      <c r="E12086" s="2"/>
      <c r="G12086" s="2"/>
      <c r="H12086" s="6"/>
      <c r="I12086" s="9"/>
      <c r="J12086" s="9"/>
      <c r="K12086" s="9"/>
    </row>
    <row r="12087" spans="1:11" x14ac:dyDescent="0.25">
      <c r="A12087" s="2"/>
      <c r="B12087" s="2"/>
      <c r="C12087" s="2"/>
      <c r="E12087" s="2"/>
      <c r="G12087" s="2"/>
      <c r="H12087" s="6"/>
      <c r="I12087" s="9"/>
      <c r="J12087" s="9"/>
      <c r="K12087" s="9"/>
    </row>
    <row r="12088" spans="1:11" x14ac:dyDescent="0.25">
      <c r="A12088" s="2"/>
      <c r="B12088" s="2"/>
      <c r="C12088" s="2"/>
      <c r="E12088" s="2"/>
      <c r="G12088" s="2"/>
      <c r="H12088" s="6"/>
      <c r="I12088" s="9"/>
      <c r="J12088" s="9"/>
      <c r="K12088" s="9"/>
    </row>
    <row r="12089" spans="1:11" x14ac:dyDescent="0.25">
      <c r="A12089" s="2"/>
      <c r="B12089" s="2"/>
      <c r="C12089" s="2"/>
      <c r="E12089" s="2"/>
      <c r="G12089" s="2"/>
      <c r="H12089" s="6"/>
      <c r="I12089" s="9"/>
      <c r="J12089" s="9"/>
      <c r="K12089" s="9"/>
    </row>
    <row r="12090" spans="1:11" x14ac:dyDescent="0.25">
      <c r="A12090" s="2"/>
      <c r="B12090" s="2"/>
      <c r="C12090" s="2"/>
      <c r="E12090" s="2"/>
      <c r="G12090" s="2"/>
      <c r="H12090" s="6"/>
      <c r="I12090" s="9"/>
      <c r="J12090" s="9"/>
      <c r="K12090" s="9"/>
    </row>
    <row r="12091" spans="1:11" x14ac:dyDescent="0.25">
      <c r="A12091" s="2"/>
      <c r="B12091" s="2"/>
      <c r="C12091" s="2"/>
      <c r="E12091" s="2"/>
      <c r="G12091" s="2"/>
      <c r="H12091" s="6"/>
      <c r="I12091" s="9"/>
      <c r="J12091" s="9"/>
      <c r="K12091" s="9"/>
    </row>
    <row r="12092" spans="1:11" x14ac:dyDescent="0.25">
      <c r="A12092" s="2"/>
      <c r="B12092" s="2"/>
      <c r="C12092" s="2"/>
      <c r="E12092" s="2"/>
      <c r="G12092" s="2"/>
      <c r="H12092" s="6"/>
      <c r="I12092" s="9"/>
      <c r="J12092" s="9"/>
      <c r="K12092" s="9"/>
    </row>
    <row r="12093" spans="1:11" x14ac:dyDescent="0.25">
      <c r="A12093" s="2"/>
      <c r="B12093" s="2"/>
      <c r="C12093" s="2"/>
      <c r="E12093" s="2"/>
      <c r="G12093" s="2"/>
      <c r="H12093" s="6"/>
      <c r="I12093" s="9"/>
      <c r="J12093" s="9"/>
      <c r="K12093" s="9"/>
    </row>
    <row r="12094" spans="1:11" x14ac:dyDescent="0.25">
      <c r="A12094" s="2"/>
      <c r="B12094" s="2"/>
      <c r="C12094" s="2"/>
      <c r="E12094" s="2"/>
      <c r="G12094" s="2"/>
      <c r="H12094" s="6"/>
      <c r="I12094" s="9"/>
      <c r="J12094" s="9"/>
      <c r="K12094" s="9"/>
    </row>
    <row r="12095" spans="1:11" x14ac:dyDescent="0.25">
      <c r="A12095" s="2"/>
      <c r="B12095" s="2"/>
      <c r="C12095" s="2"/>
      <c r="E12095" s="2"/>
      <c r="G12095" s="2"/>
      <c r="H12095" s="6"/>
      <c r="I12095" s="9"/>
      <c r="J12095" s="9"/>
      <c r="K12095" s="9"/>
    </row>
    <row r="12096" spans="1:11" x14ac:dyDescent="0.25">
      <c r="A12096" s="2"/>
      <c r="B12096" s="2"/>
      <c r="C12096" s="2"/>
      <c r="E12096" s="2"/>
      <c r="G12096" s="2"/>
      <c r="H12096" s="6"/>
      <c r="I12096" s="9"/>
      <c r="J12096" s="9"/>
      <c r="K12096" s="9"/>
    </row>
    <row r="12097" spans="1:11" x14ac:dyDescent="0.25">
      <c r="A12097" s="2"/>
      <c r="B12097" s="2"/>
      <c r="C12097" s="2"/>
      <c r="E12097" s="2"/>
      <c r="G12097" s="2"/>
      <c r="H12097" s="6"/>
      <c r="I12097" s="9"/>
      <c r="J12097" s="9"/>
      <c r="K12097" s="9"/>
    </row>
    <row r="12098" spans="1:11" x14ac:dyDescent="0.25">
      <c r="A12098" s="2"/>
      <c r="B12098" s="2"/>
      <c r="C12098" s="2"/>
      <c r="E12098" s="2"/>
      <c r="G12098" s="2"/>
      <c r="H12098" s="6"/>
      <c r="I12098" s="9"/>
      <c r="J12098" s="9"/>
      <c r="K12098" s="9"/>
    </row>
    <row r="12099" spans="1:11" x14ac:dyDescent="0.25">
      <c r="A12099" s="2"/>
      <c r="B12099" s="2"/>
      <c r="C12099" s="2"/>
      <c r="E12099" s="2"/>
      <c r="G12099" s="2"/>
      <c r="H12099" s="6"/>
      <c r="I12099" s="9"/>
      <c r="J12099" s="9"/>
      <c r="K12099" s="9"/>
    </row>
    <row r="12100" spans="1:11" x14ac:dyDescent="0.25">
      <c r="A12100" s="2"/>
      <c r="B12100" s="2"/>
      <c r="C12100" s="2"/>
      <c r="E12100" s="2"/>
      <c r="G12100" s="2"/>
      <c r="H12100" s="6"/>
      <c r="I12100" s="9"/>
      <c r="J12100" s="9"/>
      <c r="K12100" s="9"/>
    </row>
    <row r="12101" spans="1:11" x14ac:dyDescent="0.25">
      <c r="A12101" s="2"/>
      <c r="B12101" s="2"/>
      <c r="C12101" s="2"/>
      <c r="E12101" s="2"/>
      <c r="G12101" s="2"/>
      <c r="H12101" s="6"/>
      <c r="I12101" s="9"/>
      <c r="J12101" s="9"/>
      <c r="K12101" s="9"/>
    </row>
    <row r="12102" spans="1:11" x14ac:dyDescent="0.25">
      <c r="A12102" s="2"/>
      <c r="B12102" s="2"/>
      <c r="C12102" s="2"/>
      <c r="E12102" s="2"/>
      <c r="G12102" s="2"/>
      <c r="H12102" s="6"/>
      <c r="I12102" s="9"/>
      <c r="J12102" s="9"/>
      <c r="K12102" s="9"/>
    </row>
    <row r="12103" spans="1:11" x14ac:dyDescent="0.25">
      <c r="A12103" s="2"/>
      <c r="B12103" s="2"/>
      <c r="C12103" s="2"/>
      <c r="E12103" s="2"/>
      <c r="G12103" s="2"/>
      <c r="H12103" s="6"/>
      <c r="I12103" s="9"/>
      <c r="J12103" s="9"/>
      <c r="K12103" s="9"/>
    </row>
    <row r="12104" spans="1:11" x14ac:dyDescent="0.25">
      <c r="A12104" s="2"/>
      <c r="B12104" s="2"/>
      <c r="C12104" s="2"/>
      <c r="E12104" s="2"/>
      <c r="G12104" s="2"/>
      <c r="H12104" s="6"/>
      <c r="I12104" s="9"/>
      <c r="J12104" s="9"/>
      <c r="K12104" s="9"/>
    </row>
    <row r="12105" spans="1:11" x14ac:dyDescent="0.25">
      <c r="A12105" s="2"/>
      <c r="B12105" s="2"/>
      <c r="C12105" s="2"/>
      <c r="E12105" s="2"/>
      <c r="G12105" s="2"/>
      <c r="H12105" s="6"/>
      <c r="I12105" s="9"/>
      <c r="J12105" s="9"/>
      <c r="K12105" s="9"/>
    </row>
    <row r="12106" spans="1:11" x14ac:dyDescent="0.25">
      <c r="A12106" s="2"/>
      <c r="B12106" s="2"/>
      <c r="C12106" s="2"/>
      <c r="E12106" s="2"/>
      <c r="G12106" s="2"/>
      <c r="H12106" s="6"/>
      <c r="I12106" s="9"/>
      <c r="J12106" s="9"/>
      <c r="K12106" s="9"/>
    </row>
    <row r="12107" spans="1:11" x14ac:dyDescent="0.25">
      <c r="A12107" s="2"/>
      <c r="B12107" s="2"/>
      <c r="C12107" s="2"/>
      <c r="E12107" s="2"/>
      <c r="G12107" s="2"/>
      <c r="H12107" s="6"/>
      <c r="I12107" s="9"/>
      <c r="J12107" s="9"/>
      <c r="K12107" s="9"/>
    </row>
    <row r="12108" spans="1:11" x14ac:dyDescent="0.25">
      <c r="A12108" s="2"/>
      <c r="B12108" s="2"/>
      <c r="C12108" s="2"/>
      <c r="E12108" s="2"/>
      <c r="G12108" s="2"/>
      <c r="H12108" s="6"/>
      <c r="I12108" s="9"/>
      <c r="J12108" s="9"/>
      <c r="K12108" s="9"/>
    </row>
    <row r="12109" spans="1:11" x14ac:dyDescent="0.25">
      <c r="A12109" s="2"/>
      <c r="B12109" s="2"/>
      <c r="C12109" s="2"/>
      <c r="E12109" s="2"/>
      <c r="G12109" s="2"/>
      <c r="H12109" s="6"/>
      <c r="I12109" s="9"/>
      <c r="J12109" s="9"/>
      <c r="K12109" s="9"/>
    </row>
    <row r="12110" spans="1:11" x14ac:dyDescent="0.25">
      <c r="A12110" s="2"/>
      <c r="B12110" s="2"/>
      <c r="C12110" s="2"/>
      <c r="E12110" s="2"/>
      <c r="G12110" s="2"/>
      <c r="H12110" s="6"/>
      <c r="I12110" s="9"/>
      <c r="J12110" s="9"/>
      <c r="K12110" s="9"/>
    </row>
    <row r="12111" spans="1:11" x14ac:dyDescent="0.25">
      <c r="A12111" s="2"/>
      <c r="B12111" s="2"/>
      <c r="C12111" s="2"/>
      <c r="E12111" s="2"/>
      <c r="G12111" s="2"/>
      <c r="H12111" s="6"/>
      <c r="I12111" s="9"/>
      <c r="J12111" s="9"/>
      <c r="K12111" s="9"/>
    </row>
    <row r="12112" spans="1:11" x14ac:dyDescent="0.25">
      <c r="A12112" s="2"/>
      <c r="B12112" s="2"/>
      <c r="C12112" s="2"/>
      <c r="E12112" s="2"/>
      <c r="G12112" s="2"/>
      <c r="H12112" s="6"/>
      <c r="I12112" s="9"/>
      <c r="J12112" s="9"/>
      <c r="K12112" s="9"/>
    </row>
    <row r="12113" spans="1:11" x14ac:dyDescent="0.25">
      <c r="A12113" s="2"/>
      <c r="B12113" s="2"/>
      <c r="C12113" s="2"/>
      <c r="E12113" s="2"/>
      <c r="G12113" s="2"/>
      <c r="H12113" s="6"/>
      <c r="I12113" s="9"/>
      <c r="J12113" s="9"/>
      <c r="K12113" s="9"/>
    </row>
    <row r="12114" spans="1:11" x14ac:dyDescent="0.25">
      <c r="A12114" s="2"/>
      <c r="B12114" s="2"/>
      <c r="C12114" s="2"/>
      <c r="E12114" s="2"/>
      <c r="G12114" s="2"/>
      <c r="H12114" s="6"/>
      <c r="I12114" s="9"/>
      <c r="J12114" s="9"/>
      <c r="K12114" s="9"/>
    </row>
    <row r="12115" spans="1:11" x14ac:dyDescent="0.25">
      <c r="A12115" s="2"/>
      <c r="B12115" s="2"/>
      <c r="C12115" s="2"/>
      <c r="E12115" s="2"/>
      <c r="G12115" s="2"/>
      <c r="H12115" s="6"/>
      <c r="I12115" s="9"/>
      <c r="J12115" s="9"/>
      <c r="K12115" s="9"/>
    </row>
    <row r="12116" spans="1:11" x14ac:dyDescent="0.25">
      <c r="A12116" s="2"/>
      <c r="B12116" s="2"/>
      <c r="C12116" s="2"/>
      <c r="E12116" s="2"/>
      <c r="G12116" s="2"/>
      <c r="H12116" s="6"/>
      <c r="I12116" s="9"/>
      <c r="J12116" s="9"/>
      <c r="K12116" s="9"/>
    </row>
    <row r="12117" spans="1:11" x14ac:dyDescent="0.25">
      <c r="A12117" s="2"/>
      <c r="B12117" s="2"/>
      <c r="C12117" s="2"/>
      <c r="E12117" s="2"/>
      <c r="G12117" s="2"/>
      <c r="H12117" s="6"/>
      <c r="I12117" s="9"/>
      <c r="J12117" s="9"/>
      <c r="K12117" s="9"/>
    </row>
    <row r="12118" spans="1:11" x14ac:dyDescent="0.25">
      <c r="A12118" s="2"/>
      <c r="B12118" s="2"/>
      <c r="C12118" s="2"/>
      <c r="E12118" s="2"/>
      <c r="G12118" s="2"/>
      <c r="H12118" s="6"/>
      <c r="I12118" s="9"/>
      <c r="J12118" s="9"/>
      <c r="K12118" s="9"/>
    </row>
    <row r="12119" spans="1:11" x14ac:dyDescent="0.25">
      <c r="A12119" s="2"/>
      <c r="B12119" s="2"/>
      <c r="C12119" s="2"/>
      <c r="E12119" s="2"/>
      <c r="G12119" s="2"/>
      <c r="H12119" s="6"/>
      <c r="I12119" s="9"/>
      <c r="J12119" s="9"/>
      <c r="K12119" s="9"/>
    </row>
    <row r="12120" spans="1:11" x14ac:dyDescent="0.25">
      <c r="A12120" s="2"/>
      <c r="B12120" s="2"/>
      <c r="C12120" s="2"/>
      <c r="E12120" s="2"/>
      <c r="G12120" s="2"/>
      <c r="H12120" s="6"/>
      <c r="I12120" s="9"/>
      <c r="J12120" s="9"/>
      <c r="K12120" s="9"/>
    </row>
    <row r="12121" spans="1:11" x14ac:dyDescent="0.25">
      <c r="A12121" s="2"/>
      <c r="B12121" s="2"/>
      <c r="C12121" s="2"/>
      <c r="E12121" s="2"/>
      <c r="G12121" s="2"/>
      <c r="H12121" s="6"/>
      <c r="I12121" s="9"/>
      <c r="J12121" s="9"/>
      <c r="K12121" s="9"/>
    </row>
    <row r="12122" spans="1:11" x14ac:dyDescent="0.25">
      <c r="A12122" s="2"/>
      <c r="B12122" s="2"/>
      <c r="C12122" s="2"/>
      <c r="E12122" s="2"/>
      <c r="G12122" s="2"/>
      <c r="H12122" s="6"/>
      <c r="I12122" s="9"/>
      <c r="J12122" s="9"/>
      <c r="K12122" s="9"/>
    </row>
    <row r="12123" spans="1:11" x14ac:dyDescent="0.25">
      <c r="A12123" s="2"/>
      <c r="B12123" s="2"/>
      <c r="C12123" s="2"/>
      <c r="E12123" s="2"/>
      <c r="G12123" s="2"/>
      <c r="H12123" s="6"/>
      <c r="I12123" s="9"/>
      <c r="J12123" s="9"/>
      <c r="K12123" s="9"/>
    </row>
    <row r="12124" spans="1:11" x14ac:dyDescent="0.25">
      <c r="A12124" s="2"/>
      <c r="B12124" s="2"/>
      <c r="C12124" s="2"/>
      <c r="E12124" s="2"/>
      <c r="G12124" s="2"/>
      <c r="H12124" s="6"/>
      <c r="I12124" s="9"/>
      <c r="J12124" s="9"/>
      <c r="K12124" s="9"/>
    </row>
    <row r="12125" spans="1:11" x14ac:dyDescent="0.25">
      <c r="A12125" s="2"/>
      <c r="B12125" s="2"/>
      <c r="C12125" s="2"/>
      <c r="E12125" s="2"/>
      <c r="G12125" s="2"/>
      <c r="H12125" s="6"/>
      <c r="I12125" s="9"/>
      <c r="J12125" s="9"/>
      <c r="K12125" s="9"/>
    </row>
    <row r="12126" spans="1:11" x14ac:dyDescent="0.25">
      <c r="A12126" s="2"/>
      <c r="B12126" s="2"/>
      <c r="C12126" s="2"/>
      <c r="E12126" s="2"/>
      <c r="G12126" s="2"/>
      <c r="H12126" s="6"/>
      <c r="I12126" s="9"/>
      <c r="J12126" s="9"/>
      <c r="K12126" s="9"/>
    </row>
    <row r="12127" spans="1:11" x14ac:dyDescent="0.25">
      <c r="A12127" s="2"/>
      <c r="B12127" s="2"/>
      <c r="C12127" s="2"/>
      <c r="E12127" s="2"/>
      <c r="G12127" s="2"/>
      <c r="H12127" s="6"/>
      <c r="I12127" s="9"/>
      <c r="J12127" s="9"/>
      <c r="K12127" s="9"/>
    </row>
    <row r="12128" spans="1:11" x14ac:dyDescent="0.25">
      <c r="A12128" s="2"/>
      <c r="B12128" s="2"/>
      <c r="C12128" s="2"/>
      <c r="E12128" s="2"/>
      <c r="G12128" s="2"/>
      <c r="H12128" s="6"/>
      <c r="I12128" s="9"/>
      <c r="J12128" s="9"/>
      <c r="K12128" s="9"/>
    </row>
    <row r="12129" spans="1:11" x14ac:dyDescent="0.25">
      <c r="A12129" s="2"/>
      <c r="B12129" s="2"/>
      <c r="C12129" s="2"/>
      <c r="E12129" s="2"/>
      <c r="G12129" s="2"/>
      <c r="H12129" s="6"/>
      <c r="I12129" s="9"/>
      <c r="J12129" s="9"/>
      <c r="K12129" s="9"/>
    </row>
    <row r="12130" spans="1:11" x14ac:dyDescent="0.25">
      <c r="A12130" s="2"/>
      <c r="B12130" s="2"/>
      <c r="C12130" s="2"/>
      <c r="E12130" s="2"/>
      <c r="G12130" s="2"/>
      <c r="H12130" s="6"/>
      <c r="I12130" s="9"/>
      <c r="J12130" s="9"/>
      <c r="K12130" s="9"/>
    </row>
    <row r="12131" spans="1:11" x14ac:dyDescent="0.25">
      <c r="A12131" s="2"/>
      <c r="B12131" s="2"/>
      <c r="C12131" s="2"/>
      <c r="E12131" s="2"/>
      <c r="G12131" s="2"/>
      <c r="H12131" s="6"/>
      <c r="I12131" s="9"/>
      <c r="J12131" s="9"/>
      <c r="K12131" s="9"/>
    </row>
    <row r="12132" spans="1:11" x14ac:dyDescent="0.25">
      <c r="A12132" s="2"/>
      <c r="B12132" s="2"/>
      <c r="C12132" s="2"/>
      <c r="E12132" s="2"/>
      <c r="G12132" s="2"/>
      <c r="H12132" s="6"/>
      <c r="I12132" s="9"/>
      <c r="J12132" s="9"/>
      <c r="K12132" s="9"/>
    </row>
    <row r="12133" spans="1:11" x14ac:dyDescent="0.25">
      <c r="A12133" s="2"/>
      <c r="B12133" s="2"/>
      <c r="C12133" s="2"/>
      <c r="E12133" s="2"/>
      <c r="G12133" s="2"/>
      <c r="H12133" s="6"/>
      <c r="I12133" s="9"/>
      <c r="J12133" s="9"/>
      <c r="K12133" s="9"/>
    </row>
    <row r="12134" spans="1:11" x14ac:dyDescent="0.25">
      <c r="A12134" s="2"/>
      <c r="B12134" s="2"/>
      <c r="C12134" s="2"/>
      <c r="E12134" s="2"/>
      <c r="G12134" s="2"/>
      <c r="H12134" s="6"/>
      <c r="I12134" s="9"/>
      <c r="J12134" s="9"/>
      <c r="K12134" s="9"/>
    </row>
    <row r="12135" spans="1:11" x14ac:dyDescent="0.25">
      <c r="A12135" s="2"/>
      <c r="B12135" s="2"/>
      <c r="C12135" s="2"/>
      <c r="E12135" s="2"/>
      <c r="G12135" s="2"/>
      <c r="H12135" s="6"/>
      <c r="I12135" s="9"/>
      <c r="J12135" s="9"/>
      <c r="K12135" s="9"/>
    </row>
    <row r="12136" spans="1:11" x14ac:dyDescent="0.25">
      <c r="A12136" s="2"/>
      <c r="B12136" s="2"/>
      <c r="C12136" s="2"/>
      <c r="E12136" s="2"/>
      <c r="G12136" s="2"/>
      <c r="H12136" s="6"/>
      <c r="I12136" s="9"/>
      <c r="J12136" s="9"/>
      <c r="K12136" s="9"/>
    </row>
    <row r="12137" spans="1:11" x14ac:dyDescent="0.25">
      <c r="A12137" s="2"/>
      <c r="B12137" s="2"/>
      <c r="C12137" s="2"/>
      <c r="E12137" s="2"/>
      <c r="G12137" s="2"/>
      <c r="H12137" s="6"/>
      <c r="I12137" s="9"/>
      <c r="J12137" s="9"/>
      <c r="K12137" s="9"/>
    </row>
    <row r="12138" spans="1:11" x14ac:dyDescent="0.25">
      <c r="A12138" s="2"/>
      <c r="B12138" s="2"/>
      <c r="C12138" s="2"/>
      <c r="E12138" s="2"/>
      <c r="G12138" s="2"/>
      <c r="H12138" s="6"/>
      <c r="I12138" s="9"/>
      <c r="J12138" s="9"/>
      <c r="K12138" s="9"/>
    </row>
    <row r="12139" spans="1:11" x14ac:dyDescent="0.25">
      <c r="A12139" s="2"/>
      <c r="B12139" s="2"/>
      <c r="C12139" s="2"/>
      <c r="E12139" s="2"/>
      <c r="G12139" s="2"/>
      <c r="H12139" s="6"/>
      <c r="I12139" s="9"/>
      <c r="J12139" s="9"/>
      <c r="K12139" s="9"/>
    </row>
    <row r="12140" spans="1:11" x14ac:dyDescent="0.25">
      <c r="A12140" s="2"/>
      <c r="B12140" s="2"/>
      <c r="C12140" s="2"/>
      <c r="E12140" s="2"/>
      <c r="G12140" s="2"/>
      <c r="H12140" s="6"/>
      <c r="I12140" s="9"/>
      <c r="J12140" s="9"/>
      <c r="K12140" s="9"/>
    </row>
    <row r="12141" spans="1:11" x14ac:dyDescent="0.25">
      <c r="A12141" s="2"/>
      <c r="B12141" s="2"/>
      <c r="C12141" s="2"/>
      <c r="E12141" s="2"/>
      <c r="G12141" s="2"/>
      <c r="H12141" s="6"/>
      <c r="I12141" s="9"/>
      <c r="J12141" s="9"/>
      <c r="K12141" s="9"/>
    </row>
    <row r="12142" spans="1:11" x14ac:dyDescent="0.25">
      <c r="A12142" s="2"/>
      <c r="B12142" s="2"/>
      <c r="C12142" s="2"/>
      <c r="E12142" s="2"/>
      <c r="G12142" s="2"/>
      <c r="H12142" s="6"/>
      <c r="I12142" s="9"/>
      <c r="J12142" s="9"/>
      <c r="K12142" s="9"/>
    </row>
    <row r="12143" spans="1:11" x14ac:dyDescent="0.25">
      <c r="A12143" s="2"/>
      <c r="B12143" s="2"/>
      <c r="C12143" s="2"/>
      <c r="E12143" s="2"/>
      <c r="G12143" s="2"/>
      <c r="H12143" s="6"/>
      <c r="I12143" s="9"/>
      <c r="J12143" s="9"/>
      <c r="K12143" s="9"/>
    </row>
    <row r="12144" spans="1:11" x14ac:dyDescent="0.25">
      <c r="A12144" s="2"/>
      <c r="B12144" s="2"/>
      <c r="C12144" s="2"/>
      <c r="E12144" s="2"/>
      <c r="G12144" s="2"/>
      <c r="H12144" s="6"/>
      <c r="I12144" s="9"/>
      <c r="J12144" s="9"/>
      <c r="K12144" s="9"/>
    </row>
    <row r="12145" spans="1:11" x14ac:dyDescent="0.25">
      <c r="A12145" s="2"/>
      <c r="B12145" s="2"/>
      <c r="C12145" s="2"/>
      <c r="E12145" s="2"/>
      <c r="G12145" s="2"/>
      <c r="H12145" s="6"/>
      <c r="I12145" s="9"/>
      <c r="J12145" s="9"/>
      <c r="K12145" s="9"/>
    </row>
    <row r="12146" spans="1:11" x14ac:dyDescent="0.25">
      <c r="A12146" s="2"/>
      <c r="B12146" s="2"/>
      <c r="C12146" s="2"/>
      <c r="E12146" s="2"/>
      <c r="G12146" s="2"/>
      <c r="H12146" s="6"/>
      <c r="I12146" s="9"/>
      <c r="J12146" s="9"/>
      <c r="K12146" s="9"/>
    </row>
    <row r="12147" spans="1:11" x14ac:dyDescent="0.25">
      <c r="A12147" s="2"/>
      <c r="B12147" s="2"/>
      <c r="C12147" s="2"/>
      <c r="E12147" s="2"/>
      <c r="G12147" s="2"/>
      <c r="H12147" s="6"/>
      <c r="I12147" s="9"/>
      <c r="J12147" s="9"/>
      <c r="K12147" s="9"/>
    </row>
    <row r="12148" spans="1:11" x14ac:dyDescent="0.25">
      <c r="A12148" s="2"/>
      <c r="B12148" s="2"/>
      <c r="C12148" s="2"/>
      <c r="E12148" s="2"/>
      <c r="G12148" s="2"/>
      <c r="H12148" s="6"/>
      <c r="I12148" s="9"/>
      <c r="J12148" s="9"/>
      <c r="K12148" s="9"/>
    </row>
    <row r="12149" spans="1:11" x14ac:dyDescent="0.25">
      <c r="A12149" s="2"/>
      <c r="B12149" s="2"/>
      <c r="C12149" s="2"/>
      <c r="E12149" s="2"/>
      <c r="G12149" s="2"/>
      <c r="H12149" s="6"/>
      <c r="I12149" s="9"/>
      <c r="J12149" s="9"/>
      <c r="K12149" s="9"/>
    </row>
    <row r="12150" spans="1:11" x14ac:dyDescent="0.25">
      <c r="A12150" s="2"/>
      <c r="B12150" s="2"/>
      <c r="C12150" s="2"/>
      <c r="E12150" s="2"/>
      <c r="G12150" s="2"/>
      <c r="H12150" s="6"/>
      <c r="I12150" s="9"/>
      <c r="J12150" s="9"/>
      <c r="K12150" s="9"/>
    </row>
    <row r="12151" spans="1:11" x14ac:dyDescent="0.25">
      <c r="A12151" s="2"/>
      <c r="B12151" s="2"/>
      <c r="C12151" s="2"/>
      <c r="E12151" s="2"/>
      <c r="G12151" s="2"/>
      <c r="H12151" s="6"/>
      <c r="I12151" s="9"/>
      <c r="J12151" s="9"/>
      <c r="K12151" s="9"/>
    </row>
    <row r="12152" spans="1:11" x14ac:dyDescent="0.25">
      <c r="A12152" s="2"/>
      <c r="B12152" s="2"/>
      <c r="C12152" s="2"/>
      <c r="E12152" s="2"/>
      <c r="G12152" s="2"/>
      <c r="H12152" s="6"/>
      <c r="I12152" s="9"/>
      <c r="J12152" s="9"/>
      <c r="K12152" s="9"/>
    </row>
    <row r="12153" spans="1:11" x14ac:dyDescent="0.25">
      <c r="A12153" s="2"/>
      <c r="B12153" s="2"/>
      <c r="C12153" s="2"/>
      <c r="E12153" s="2"/>
      <c r="G12153" s="2"/>
      <c r="H12153" s="6"/>
      <c r="I12153" s="9"/>
      <c r="J12153" s="9"/>
      <c r="K12153" s="9"/>
    </row>
    <row r="12154" spans="1:11" x14ac:dyDescent="0.25">
      <c r="A12154" s="2"/>
      <c r="B12154" s="2"/>
      <c r="C12154" s="2"/>
      <c r="E12154" s="2"/>
      <c r="G12154" s="2"/>
      <c r="H12154" s="6"/>
      <c r="I12154" s="9"/>
      <c r="J12154" s="9"/>
      <c r="K12154" s="9"/>
    </row>
    <row r="12155" spans="1:11" x14ac:dyDescent="0.25">
      <c r="A12155" s="2"/>
      <c r="B12155" s="2"/>
      <c r="C12155" s="2"/>
      <c r="E12155" s="2"/>
      <c r="G12155" s="2"/>
      <c r="H12155" s="6"/>
      <c r="I12155" s="9"/>
      <c r="J12155" s="9"/>
      <c r="K12155" s="9"/>
    </row>
    <row r="12156" spans="1:11" x14ac:dyDescent="0.25">
      <c r="A12156" s="2"/>
      <c r="B12156" s="2"/>
      <c r="C12156" s="2"/>
      <c r="E12156" s="2"/>
      <c r="G12156" s="2"/>
      <c r="H12156" s="6"/>
      <c r="I12156" s="9"/>
      <c r="J12156" s="9"/>
      <c r="K12156" s="9"/>
    </row>
    <row r="12157" spans="1:11" x14ac:dyDescent="0.25">
      <c r="A12157" s="2"/>
      <c r="B12157" s="2"/>
      <c r="C12157" s="2"/>
      <c r="E12157" s="2"/>
      <c r="G12157" s="2"/>
      <c r="H12157" s="6"/>
      <c r="I12157" s="9"/>
      <c r="J12157" s="9"/>
      <c r="K12157" s="9"/>
    </row>
    <row r="12158" spans="1:11" x14ac:dyDescent="0.25">
      <c r="A12158" s="2"/>
      <c r="B12158" s="2"/>
      <c r="C12158" s="2"/>
      <c r="E12158" s="2"/>
      <c r="G12158" s="2"/>
      <c r="H12158" s="6"/>
      <c r="I12158" s="9"/>
      <c r="J12158" s="9"/>
      <c r="K12158" s="9"/>
    </row>
    <row r="12159" spans="1:11" x14ac:dyDescent="0.25">
      <c r="A12159" s="2"/>
      <c r="B12159" s="2"/>
      <c r="C12159" s="2"/>
      <c r="E12159" s="2"/>
      <c r="G12159" s="2"/>
      <c r="H12159" s="6"/>
      <c r="I12159" s="9"/>
      <c r="J12159" s="9"/>
      <c r="K12159" s="9"/>
    </row>
    <row r="12160" spans="1:11" x14ac:dyDescent="0.25">
      <c r="A12160" s="2"/>
      <c r="B12160" s="2"/>
      <c r="C12160" s="2"/>
      <c r="E12160" s="2"/>
      <c r="G12160" s="2"/>
      <c r="H12160" s="6"/>
      <c r="I12160" s="9"/>
      <c r="J12160" s="9"/>
      <c r="K12160" s="9"/>
    </row>
    <row r="12161" spans="1:11" x14ac:dyDescent="0.25">
      <c r="A12161" s="2"/>
      <c r="B12161" s="2"/>
      <c r="C12161" s="2"/>
      <c r="E12161" s="2"/>
      <c r="G12161" s="2"/>
      <c r="H12161" s="6"/>
      <c r="I12161" s="9"/>
      <c r="J12161" s="9"/>
      <c r="K12161" s="9"/>
    </row>
    <row r="12162" spans="1:11" x14ac:dyDescent="0.25">
      <c r="A12162" s="2"/>
      <c r="B12162" s="2"/>
      <c r="C12162" s="2"/>
      <c r="E12162" s="2"/>
      <c r="G12162" s="2"/>
      <c r="H12162" s="6"/>
      <c r="I12162" s="9"/>
      <c r="J12162" s="9"/>
      <c r="K12162" s="9"/>
    </row>
    <row r="12163" spans="1:11" x14ac:dyDescent="0.25">
      <c r="A12163" s="2"/>
      <c r="B12163" s="2"/>
      <c r="C12163" s="2"/>
      <c r="E12163" s="2"/>
      <c r="G12163" s="2"/>
      <c r="H12163" s="6"/>
      <c r="I12163" s="9"/>
      <c r="J12163" s="9"/>
      <c r="K12163" s="9"/>
    </row>
    <row r="12164" spans="1:11" x14ac:dyDescent="0.25">
      <c r="A12164" s="2"/>
      <c r="B12164" s="2"/>
      <c r="C12164" s="2"/>
      <c r="E12164" s="2"/>
      <c r="G12164" s="2"/>
      <c r="H12164" s="6"/>
      <c r="I12164" s="9"/>
      <c r="J12164" s="9"/>
      <c r="K12164" s="9"/>
    </row>
    <row r="12165" spans="1:11" x14ac:dyDescent="0.25">
      <c r="A12165" s="2"/>
      <c r="B12165" s="2"/>
      <c r="C12165" s="2"/>
      <c r="E12165" s="2"/>
      <c r="G12165" s="2"/>
      <c r="H12165" s="6"/>
      <c r="I12165" s="9"/>
      <c r="J12165" s="9"/>
      <c r="K12165" s="9"/>
    </row>
    <row r="12166" spans="1:11" x14ac:dyDescent="0.25">
      <c r="A12166" s="2"/>
      <c r="B12166" s="2"/>
      <c r="C12166" s="2"/>
      <c r="E12166" s="2"/>
      <c r="G12166" s="2"/>
      <c r="H12166" s="6"/>
      <c r="I12166" s="9"/>
      <c r="J12166" s="9"/>
      <c r="K12166" s="9"/>
    </row>
    <row r="12167" spans="1:11" x14ac:dyDescent="0.25">
      <c r="A12167" s="2"/>
      <c r="B12167" s="2"/>
      <c r="C12167" s="2"/>
      <c r="E12167" s="2"/>
      <c r="G12167" s="2"/>
      <c r="H12167" s="6"/>
      <c r="I12167" s="9"/>
      <c r="J12167" s="9"/>
      <c r="K12167" s="9"/>
    </row>
    <row r="12168" spans="1:11" x14ac:dyDescent="0.25">
      <c r="A12168" s="2"/>
      <c r="B12168" s="2"/>
      <c r="C12168" s="2"/>
      <c r="E12168" s="2"/>
      <c r="G12168" s="2"/>
      <c r="H12168" s="6"/>
      <c r="I12168" s="9"/>
      <c r="J12168" s="9"/>
      <c r="K12168" s="9"/>
    </row>
    <row r="12169" spans="1:11" x14ac:dyDescent="0.25">
      <c r="A12169" s="2"/>
      <c r="B12169" s="2"/>
      <c r="C12169" s="2"/>
      <c r="E12169" s="2"/>
      <c r="G12169" s="2"/>
      <c r="H12169" s="6"/>
      <c r="I12169" s="9"/>
      <c r="J12169" s="9"/>
      <c r="K12169" s="9"/>
    </row>
    <row r="12170" spans="1:11" x14ac:dyDescent="0.25">
      <c r="A12170" s="2"/>
      <c r="B12170" s="2"/>
      <c r="C12170" s="2"/>
      <c r="E12170" s="2"/>
      <c r="G12170" s="2"/>
      <c r="H12170" s="6"/>
      <c r="I12170" s="9"/>
      <c r="J12170" s="9"/>
      <c r="K12170" s="9"/>
    </row>
    <row r="12171" spans="1:11" x14ac:dyDescent="0.25">
      <c r="A12171" s="2"/>
      <c r="B12171" s="2"/>
      <c r="C12171" s="2"/>
      <c r="E12171" s="2"/>
      <c r="G12171" s="2"/>
      <c r="H12171" s="6"/>
      <c r="I12171" s="9"/>
      <c r="J12171" s="9"/>
      <c r="K12171" s="9"/>
    </row>
    <row r="12172" spans="1:11" x14ac:dyDescent="0.25">
      <c r="A12172" s="2"/>
      <c r="B12172" s="2"/>
      <c r="C12172" s="2"/>
      <c r="E12172" s="2"/>
      <c r="G12172" s="2"/>
      <c r="H12172" s="6"/>
      <c r="I12172" s="9"/>
      <c r="J12172" s="9"/>
      <c r="K12172" s="9"/>
    </row>
    <row r="12173" spans="1:11" x14ac:dyDescent="0.25">
      <c r="A12173" s="2"/>
      <c r="B12173" s="2"/>
      <c r="C12173" s="2"/>
      <c r="E12173" s="2"/>
      <c r="G12173" s="2"/>
      <c r="H12173" s="6"/>
      <c r="I12173" s="9"/>
      <c r="J12173" s="9"/>
      <c r="K12173" s="9"/>
    </row>
    <row r="12174" spans="1:11" x14ac:dyDescent="0.25">
      <c r="A12174" s="2"/>
      <c r="B12174" s="2"/>
      <c r="C12174" s="2"/>
      <c r="E12174" s="2"/>
      <c r="G12174" s="2"/>
      <c r="H12174" s="6"/>
      <c r="I12174" s="9"/>
      <c r="J12174" s="9"/>
      <c r="K12174" s="9"/>
    </row>
    <row r="12175" spans="1:11" x14ac:dyDescent="0.25">
      <c r="A12175" s="2"/>
      <c r="B12175" s="2"/>
      <c r="C12175" s="2"/>
      <c r="E12175" s="2"/>
      <c r="G12175" s="2"/>
      <c r="H12175" s="6"/>
      <c r="I12175" s="9"/>
      <c r="J12175" s="9"/>
      <c r="K12175" s="9"/>
    </row>
    <row r="12176" spans="1:11" x14ac:dyDescent="0.25">
      <c r="A12176" s="2"/>
      <c r="B12176" s="2"/>
      <c r="C12176" s="2"/>
      <c r="E12176" s="2"/>
      <c r="G12176" s="2"/>
      <c r="H12176" s="6"/>
      <c r="I12176" s="9"/>
      <c r="J12176" s="9"/>
      <c r="K12176" s="9"/>
    </row>
    <row r="12177" spans="1:11" x14ac:dyDescent="0.25">
      <c r="A12177" s="2"/>
      <c r="B12177" s="2"/>
      <c r="C12177" s="2"/>
      <c r="E12177" s="2"/>
      <c r="G12177" s="2"/>
      <c r="H12177" s="6"/>
      <c r="I12177" s="9"/>
      <c r="J12177" s="9"/>
      <c r="K12177" s="9"/>
    </row>
    <row r="12178" spans="1:11" x14ac:dyDescent="0.25">
      <c r="A12178" s="2"/>
      <c r="B12178" s="2"/>
      <c r="C12178" s="2"/>
      <c r="E12178" s="2"/>
      <c r="G12178" s="2"/>
      <c r="H12178" s="6"/>
      <c r="I12178" s="9"/>
      <c r="J12178" s="9"/>
      <c r="K12178" s="9"/>
    </row>
    <row r="12179" spans="1:11" x14ac:dyDescent="0.25">
      <c r="A12179" s="2"/>
      <c r="B12179" s="2"/>
      <c r="C12179" s="2"/>
      <c r="E12179" s="2"/>
      <c r="G12179" s="2"/>
      <c r="H12179" s="6"/>
      <c r="I12179" s="9"/>
      <c r="J12179" s="9"/>
      <c r="K12179" s="9"/>
    </row>
    <row r="12180" spans="1:11" x14ac:dyDescent="0.25">
      <c r="A12180" s="2"/>
      <c r="B12180" s="2"/>
      <c r="C12180" s="2"/>
      <c r="E12180" s="2"/>
      <c r="G12180" s="2"/>
      <c r="H12180" s="6"/>
      <c r="I12180" s="9"/>
      <c r="J12180" s="9"/>
      <c r="K12180" s="9"/>
    </row>
    <row r="12181" spans="1:11" x14ac:dyDescent="0.25">
      <c r="A12181" s="2"/>
      <c r="B12181" s="2"/>
      <c r="C12181" s="2"/>
      <c r="E12181" s="2"/>
      <c r="G12181" s="2"/>
      <c r="H12181" s="6"/>
      <c r="I12181" s="9"/>
      <c r="J12181" s="9"/>
      <c r="K12181" s="9"/>
    </row>
    <row r="12182" spans="1:11" x14ac:dyDescent="0.25">
      <c r="A12182" s="2"/>
      <c r="B12182" s="2"/>
      <c r="C12182" s="2"/>
      <c r="E12182" s="2"/>
      <c r="G12182" s="2"/>
      <c r="H12182" s="6"/>
      <c r="I12182" s="9"/>
      <c r="J12182" s="9"/>
      <c r="K12182" s="9"/>
    </row>
    <row r="12183" spans="1:11" x14ac:dyDescent="0.25">
      <c r="A12183" s="2"/>
      <c r="B12183" s="2"/>
      <c r="C12183" s="2"/>
      <c r="E12183" s="2"/>
      <c r="G12183" s="2"/>
      <c r="H12183" s="6"/>
      <c r="I12183" s="9"/>
      <c r="J12183" s="9"/>
      <c r="K12183" s="9"/>
    </row>
    <row r="12184" spans="1:11" x14ac:dyDescent="0.25">
      <c r="A12184" s="2"/>
      <c r="B12184" s="2"/>
      <c r="C12184" s="2"/>
      <c r="E12184" s="2"/>
      <c r="G12184" s="2"/>
      <c r="H12184" s="6"/>
      <c r="I12184" s="9"/>
      <c r="J12184" s="9"/>
      <c r="K12184" s="9"/>
    </row>
    <row r="12185" spans="1:11" x14ac:dyDescent="0.25">
      <c r="A12185" s="2"/>
      <c r="B12185" s="2"/>
      <c r="C12185" s="2"/>
      <c r="E12185" s="2"/>
      <c r="G12185" s="2"/>
      <c r="H12185" s="6"/>
      <c r="I12185" s="9"/>
      <c r="J12185" s="9"/>
      <c r="K12185" s="9"/>
    </row>
    <row r="12186" spans="1:11" x14ac:dyDescent="0.25">
      <c r="A12186" s="2"/>
      <c r="B12186" s="2"/>
      <c r="C12186" s="2"/>
      <c r="E12186" s="2"/>
      <c r="G12186" s="2"/>
      <c r="H12186" s="6"/>
      <c r="I12186" s="9"/>
      <c r="J12186" s="9"/>
      <c r="K12186" s="9"/>
    </row>
    <row r="12187" spans="1:11" x14ac:dyDescent="0.25">
      <c r="A12187" s="2"/>
      <c r="B12187" s="2"/>
      <c r="C12187" s="2"/>
      <c r="E12187" s="2"/>
      <c r="G12187" s="2"/>
      <c r="H12187" s="6"/>
      <c r="I12187" s="9"/>
      <c r="J12187" s="9"/>
      <c r="K12187" s="9"/>
    </row>
    <row r="12188" spans="1:11" x14ac:dyDescent="0.25">
      <c r="A12188" s="2"/>
      <c r="B12188" s="2"/>
      <c r="C12188" s="2"/>
      <c r="E12188" s="2"/>
      <c r="G12188" s="2"/>
      <c r="H12188" s="6"/>
      <c r="I12188" s="9"/>
      <c r="J12188" s="9"/>
      <c r="K12188" s="9"/>
    </row>
    <row r="12189" spans="1:11" x14ac:dyDescent="0.25">
      <c r="A12189" s="2"/>
      <c r="B12189" s="2"/>
      <c r="C12189" s="2"/>
      <c r="E12189" s="2"/>
      <c r="G12189" s="2"/>
      <c r="H12189" s="6"/>
      <c r="I12189" s="9"/>
      <c r="J12189" s="9"/>
      <c r="K12189" s="9"/>
    </row>
    <row r="12190" spans="1:11" x14ac:dyDescent="0.25">
      <c r="A12190" s="2"/>
      <c r="B12190" s="2"/>
      <c r="C12190" s="2"/>
      <c r="E12190" s="2"/>
      <c r="G12190" s="2"/>
      <c r="H12190" s="6"/>
      <c r="I12190" s="9"/>
      <c r="J12190" s="9"/>
      <c r="K12190" s="9"/>
    </row>
    <row r="12191" spans="1:11" x14ac:dyDescent="0.25">
      <c r="A12191" s="2"/>
      <c r="B12191" s="2"/>
      <c r="C12191" s="2"/>
      <c r="E12191" s="2"/>
      <c r="G12191" s="2"/>
      <c r="H12191" s="6"/>
      <c r="I12191" s="9"/>
      <c r="J12191" s="9"/>
      <c r="K12191" s="9"/>
    </row>
    <row r="12192" spans="1:11" x14ac:dyDescent="0.25">
      <c r="A12192" s="2"/>
      <c r="B12192" s="2"/>
      <c r="C12192" s="2"/>
      <c r="E12192" s="2"/>
      <c r="G12192" s="2"/>
      <c r="H12192" s="6"/>
      <c r="I12192" s="9"/>
      <c r="J12192" s="9"/>
      <c r="K12192" s="9"/>
    </row>
    <row r="12193" spans="1:11" x14ac:dyDescent="0.25">
      <c r="A12193" s="2"/>
      <c r="B12193" s="2"/>
      <c r="C12193" s="2"/>
      <c r="E12193" s="2"/>
      <c r="G12193" s="2"/>
      <c r="H12193" s="6"/>
      <c r="I12193" s="9"/>
      <c r="J12193" s="9"/>
      <c r="K12193" s="9"/>
    </row>
    <row r="12194" spans="1:11" x14ac:dyDescent="0.25">
      <c r="A12194" s="2"/>
      <c r="B12194" s="2"/>
      <c r="C12194" s="2"/>
      <c r="E12194" s="2"/>
      <c r="G12194" s="2"/>
      <c r="H12194" s="6"/>
      <c r="I12194" s="9"/>
      <c r="J12194" s="9"/>
      <c r="K12194" s="9"/>
    </row>
    <row r="12195" spans="1:11" x14ac:dyDescent="0.25">
      <c r="A12195" s="2"/>
      <c r="B12195" s="2"/>
      <c r="C12195" s="2"/>
      <c r="E12195" s="2"/>
      <c r="G12195" s="2"/>
      <c r="H12195" s="6"/>
      <c r="I12195" s="9"/>
      <c r="J12195" s="9"/>
      <c r="K12195" s="9"/>
    </row>
    <row r="12196" spans="1:11" x14ac:dyDescent="0.25">
      <c r="A12196" s="2"/>
      <c r="B12196" s="2"/>
      <c r="C12196" s="2"/>
      <c r="E12196" s="2"/>
      <c r="G12196" s="2"/>
      <c r="H12196" s="6"/>
      <c r="I12196" s="9"/>
      <c r="J12196" s="9"/>
      <c r="K12196" s="9"/>
    </row>
    <row r="12197" spans="1:11" x14ac:dyDescent="0.25">
      <c r="A12197" s="2"/>
      <c r="B12197" s="2"/>
      <c r="C12197" s="2"/>
      <c r="E12197" s="2"/>
      <c r="G12197" s="2"/>
      <c r="H12197" s="6"/>
      <c r="I12197" s="9"/>
      <c r="J12197" s="9"/>
      <c r="K12197" s="9"/>
    </row>
    <row r="12198" spans="1:11" x14ac:dyDescent="0.25">
      <c r="A12198" s="2"/>
      <c r="B12198" s="2"/>
      <c r="C12198" s="2"/>
      <c r="E12198" s="2"/>
      <c r="G12198" s="2"/>
      <c r="H12198" s="6"/>
      <c r="I12198" s="9"/>
      <c r="J12198" s="9"/>
      <c r="K12198" s="9"/>
    </row>
    <row r="12199" spans="1:11" x14ac:dyDescent="0.25">
      <c r="A12199" s="2"/>
      <c r="B12199" s="2"/>
      <c r="C12199" s="2"/>
      <c r="E12199" s="2"/>
      <c r="G12199" s="2"/>
      <c r="H12199" s="6"/>
      <c r="I12199" s="9"/>
      <c r="J12199" s="9"/>
      <c r="K12199" s="9"/>
    </row>
    <row r="12200" spans="1:11" x14ac:dyDescent="0.25">
      <c r="A12200" s="2"/>
      <c r="B12200" s="2"/>
      <c r="C12200" s="2"/>
      <c r="E12200" s="2"/>
      <c r="G12200" s="2"/>
      <c r="H12200" s="6"/>
      <c r="I12200" s="9"/>
      <c r="J12200" s="9"/>
      <c r="K12200" s="9"/>
    </row>
    <row r="12201" spans="1:11" x14ac:dyDescent="0.25">
      <c r="A12201" s="2"/>
      <c r="B12201" s="2"/>
      <c r="C12201" s="2"/>
      <c r="E12201" s="2"/>
      <c r="G12201" s="2"/>
      <c r="H12201" s="6"/>
      <c r="I12201" s="9"/>
      <c r="J12201" s="9"/>
      <c r="K12201" s="9"/>
    </row>
    <row r="12202" spans="1:11" x14ac:dyDescent="0.25">
      <c r="A12202" s="2"/>
      <c r="B12202" s="2"/>
      <c r="C12202" s="2"/>
      <c r="E12202" s="2"/>
      <c r="G12202" s="2"/>
      <c r="H12202" s="6"/>
      <c r="I12202" s="9"/>
      <c r="J12202" s="9"/>
      <c r="K12202" s="9"/>
    </row>
    <row r="12203" spans="1:11" x14ac:dyDescent="0.25">
      <c r="A12203" s="2"/>
      <c r="B12203" s="2"/>
      <c r="C12203" s="2"/>
      <c r="E12203" s="2"/>
      <c r="G12203" s="2"/>
      <c r="H12203" s="6"/>
      <c r="I12203" s="9"/>
      <c r="J12203" s="9"/>
      <c r="K12203" s="9"/>
    </row>
    <row r="12204" spans="1:11" x14ac:dyDescent="0.25">
      <c r="A12204" s="2"/>
      <c r="B12204" s="2"/>
      <c r="C12204" s="2"/>
      <c r="E12204" s="2"/>
      <c r="G12204" s="2"/>
      <c r="H12204" s="6"/>
      <c r="I12204" s="9"/>
      <c r="J12204" s="9"/>
      <c r="K12204" s="9"/>
    </row>
    <row r="12205" spans="1:11" x14ac:dyDescent="0.25">
      <c r="A12205" s="2"/>
      <c r="B12205" s="2"/>
      <c r="C12205" s="2"/>
      <c r="E12205" s="2"/>
      <c r="G12205" s="2"/>
      <c r="H12205" s="6"/>
      <c r="I12205" s="9"/>
      <c r="J12205" s="9"/>
      <c r="K12205" s="9"/>
    </row>
    <row r="12206" spans="1:11" x14ac:dyDescent="0.25">
      <c r="A12206" s="2"/>
      <c r="B12206" s="2"/>
      <c r="C12206" s="2"/>
      <c r="E12206" s="2"/>
      <c r="G12206" s="2"/>
      <c r="H12206" s="6"/>
      <c r="I12206" s="9"/>
      <c r="J12206" s="9"/>
      <c r="K12206" s="9"/>
    </row>
    <row r="12207" spans="1:11" x14ac:dyDescent="0.25">
      <c r="A12207" s="2"/>
      <c r="B12207" s="2"/>
      <c r="C12207" s="2"/>
      <c r="E12207" s="2"/>
      <c r="G12207" s="2"/>
      <c r="H12207" s="6"/>
      <c r="I12207" s="9"/>
      <c r="J12207" s="9"/>
      <c r="K12207" s="9"/>
    </row>
    <row r="12208" spans="1:11" x14ac:dyDescent="0.25">
      <c r="A12208" s="2"/>
      <c r="B12208" s="2"/>
      <c r="C12208" s="2"/>
      <c r="E12208" s="2"/>
      <c r="G12208" s="2"/>
      <c r="H12208" s="6"/>
      <c r="I12208" s="9"/>
      <c r="J12208" s="9"/>
      <c r="K12208" s="9"/>
    </row>
    <row r="12209" spans="1:11" x14ac:dyDescent="0.25">
      <c r="A12209" s="2"/>
      <c r="B12209" s="2"/>
      <c r="C12209" s="2"/>
      <c r="E12209" s="2"/>
      <c r="G12209" s="2"/>
      <c r="H12209" s="6"/>
      <c r="I12209" s="9"/>
      <c r="J12209" s="9"/>
      <c r="K12209" s="9"/>
    </row>
    <row r="12210" spans="1:11" x14ac:dyDescent="0.25">
      <c r="A12210" s="2"/>
      <c r="B12210" s="2"/>
      <c r="C12210" s="2"/>
      <c r="E12210" s="2"/>
      <c r="G12210" s="2"/>
      <c r="H12210" s="6"/>
      <c r="I12210" s="9"/>
      <c r="J12210" s="9"/>
      <c r="K12210" s="9"/>
    </row>
    <row r="12211" spans="1:11" x14ac:dyDescent="0.25">
      <c r="A12211" s="2"/>
      <c r="B12211" s="2"/>
      <c r="C12211" s="2"/>
      <c r="E12211" s="2"/>
      <c r="G12211" s="2"/>
      <c r="H12211" s="6"/>
      <c r="I12211" s="9"/>
      <c r="J12211" s="9"/>
      <c r="K12211" s="9"/>
    </row>
    <row r="12212" spans="1:11" x14ac:dyDescent="0.25">
      <c r="A12212" s="2"/>
      <c r="B12212" s="2"/>
      <c r="C12212" s="2"/>
      <c r="E12212" s="2"/>
      <c r="G12212" s="2"/>
      <c r="H12212" s="6"/>
      <c r="I12212" s="9"/>
      <c r="J12212" s="9"/>
      <c r="K12212" s="9"/>
    </row>
    <row r="12213" spans="1:11" x14ac:dyDescent="0.25">
      <c r="A12213" s="2"/>
      <c r="B12213" s="2"/>
      <c r="C12213" s="2"/>
      <c r="E12213" s="2"/>
      <c r="G12213" s="2"/>
      <c r="H12213" s="6"/>
      <c r="I12213" s="9"/>
      <c r="J12213" s="9"/>
      <c r="K12213" s="9"/>
    </row>
    <row r="12214" spans="1:11" x14ac:dyDescent="0.25">
      <c r="A12214" s="2"/>
      <c r="B12214" s="2"/>
      <c r="C12214" s="2"/>
      <c r="E12214" s="2"/>
      <c r="G12214" s="2"/>
      <c r="H12214" s="6"/>
      <c r="I12214" s="9"/>
      <c r="J12214" s="9"/>
      <c r="K12214" s="9"/>
    </row>
    <row r="12215" spans="1:11" x14ac:dyDescent="0.25">
      <c r="A12215" s="2"/>
      <c r="B12215" s="2"/>
      <c r="C12215" s="2"/>
      <c r="E12215" s="2"/>
      <c r="G12215" s="2"/>
      <c r="H12215" s="6"/>
      <c r="I12215" s="9"/>
      <c r="J12215" s="9"/>
      <c r="K12215" s="9"/>
    </row>
    <row r="12216" spans="1:11" x14ac:dyDescent="0.25">
      <c r="A12216" s="2"/>
      <c r="B12216" s="2"/>
      <c r="C12216" s="2"/>
      <c r="E12216" s="2"/>
      <c r="G12216" s="2"/>
      <c r="H12216" s="6"/>
      <c r="I12216" s="9"/>
      <c r="J12216" s="9"/>
      <c r="K12216" s="9"/>
    </row>
    <row r="12217" spans="1:11" x14ac:dyDescent="0.25">
      <c r="A12217" s="2"/>
      <c r="B12217" s="2"/>
      <c r="C12217" s="2"/>
      <c r="E12217" s="2"/>
      <c r="G12217" s="2"/>
      <c r="H12217" s="6"/>
      <c r="I12217" s="9"/>
      <c r="J12217" s="9"/>
      <c r="K12217" s="9"/>
    </row>
    <row r="12218" spans="1:11" x14ac:dyDescent="0.25">
      <c r="A12218" s="2"/>
      <c r="B12218" s="2"/>
      <c r="C12218" s="2"/>
      <c r="E12218" s="2"/>
      <c r="G12218" s="2"/>
      <c r="H12218" s="6"/>
      <c r="I12218" s="9"/>
      <c r="J12218" s="9"/>
      <c r="K12218" s="9"/>
    </row>
    <row r="12219" spans="1:11" x14ac:dyDescent="0.25">
      <c r="A12219" s="2"/>
      <c r="B12219" s="2"/>
      <c r="C12219" s="2"/>
      <c r="E12219" s="2"/>
      <c r="G12219" s="2"/>
      <c r="H12219" s="6"/>
      <c r="I12219" s="9"/>
      <c r="J12219" s="9"/>
      <c r="K12219" s="9"/>
    </row>
    <row r="12220" spans="1:11" x14ac:dyDescent="0.25">
      <c r="A12220" s="2"/>
      <c r="B12220" s="2"/>
      <c r="C12220" s="2"/>
      <c r="E12220" s="2"/>
      <c r="G12220" s="2"/>
      <c r="H12220" s="6"/>
      <c r="I12220" s="9"/>
      <c r="J12220" s="9"/>
      <c r="K12220" s="9"/>
    </row>
    <row r="12221" spans="1:11" x14ac:dyDescent="0.25">
      <c r="A12221" s="2"/>
      <c r="B12221" s="2"/>
      <c r="C12221" s="2"/>
      <c r="E12221" s="2"/>
      <c r="G12221" s="2"/>
      <c r="H12221" s="6"/>
      <c r="I12221" s="9"/>
      <c r="J12221" s="9"/>
      <c r="K12221" s="9"/>
    </row>
    <row r="12222" spans="1:11" x14ac:dyDescent="0.25">
      <c r="A12222" s="2"/>
      <c r="B12222" s="2"/>
      <c r="C12222" s="2"/>
      <c r="E12222" s="2"/>
      <c r="G12222" s="2"/>
      <c r="H12222" s="6"/>
      <c r="I12222" s="9"/>
      <c r="J12222" s="9"/>
      <c r="K12222" s="9"/>
    </row>
    <row r="12223" spans="1:11" x14ac:dyDescent="0.25">
      <c r="A12223" s="2"/>
      <c r="B12223" s="2"/>
      <c r="C12223" s="2"/>
      <c r="E12223" s="2"/>
      <c r="G12223" s="2"/>
      <c r="H12223" s="6"/>
      <c r="I12223" s="9"/>
      <c r="J12223" s="9"/>
      <c r="K12223" s="9"/>
    </row>
    <row r="12224" spans="1:11" x14ac:dyDescent="0.25">
      <c r="A12224" s="2"/>
      <c r="B12224" s="2"/>
      <c r="C12224" s="2"/>
      <c r="E12224" s="2"/>
      <c r="G12224" s="2"/>
      <c r="H12224" s="6"/>
      <c r="I12224" s="9"/>
      <c r="J12224" s="9"/>
      <c r="K12224" s="9"/>
    </row>
    <row r="12225" spans="1:11" x14ac:dyDescent="0.25">
      <c r="A12225" s="2"/>
      <c r="B12225" s="2"/>
      <c r="C12225" s="2"/>
      <c r="E12225" s="2"/>
      <c r="G12225" s="2"/>
      <c r="H12225" s="6"/>
      <c r="I12225" s="9"/>
      <c r="J12225" s="9"/>
      <c r="K12225" s="9"/>
    </row>
    <row r="12226" spans="1:11" x14ac:dyDescent="0.25">
      <c r="A12226" s="2"/>
      <c r="B12226" s="2"/>
      <c r="C12226" s="2"/>
      <c r="E12226" s="2"/>
      <c r="G12226" s="2"/>
      <c r="H12226" s="6"/>
      <c r="I12226" s="9"/>
      <c r="J12226" s="9"/>
      <c r="K12226" s="9"/>
    </row>
    <row r="12227" spans="1:11" x14ac:dyDescent="0.25">
      <c r="A12227" s="2"/>
      <c r="B12227" s="2"/>
      <c r="C12227" s="2"/>
      <c r="E12227" s="2"/>
      <c r="G12227" s="2"/>
      <c r="H12227" s="6"/>
      <c r="I12227" s="9"/>
      <c r="J12227" s="9"/>
      <c r="K12227" s="9"/>
    </row>
    <row r="12228" spans="1:11" x14ac:dyDescent="0.25">
      <c r="A12228" s="2"/>
      <c r="B12228" s="2"/>
      <c r="C12228" s="2"/>
      <c r="E12228" s="2"/>
      <c r="G12228" s="2"/>
      <c r="H12228" s="6"/>
      <c r="I12228" s="9"/>
      <c r="J12228" s="9"/>
      <c r="K12228" s="9"/>
    </row>
    <row r="12229" spans="1:11" x14ac:dyDescent="0.25">
      <c r="A12229" s="2"/>
      <c r="B12229" s="2"/>
      <c r="C12229" s="2"/>
      <c r="E12229" s="2"/>
      <c r="G12229" s="2"/>
      <c r="H12229" s="6"/>
      <c r="I12229" s="9"/>
      <c r="J12229" s="9"/>
      <c r="K12229" s="9"/>
    </row>
    <row r="12230" spans="1:11" x14ac:dyDescent="0.25">
      <c r="A12230" s="2"/>
      <c r="B12230" s="2"/>
      <c r="C12230" s="2"/>
      <c r="E12230" s="2"/>
      <c r="G12230" s="2"/>
      <c r="H12230" s="6"/>
      <c r="I12230" s="9"/>
      <c r="J12230" s="9"/>
      <c r="K12230" s="9"/>
    </row>
    <row r="12231" spans="1:11" x14ac:dyDescent="0.25">
      <c r="A12231" s="2"/>
      <c r="B12231" s="2"/>
      <c r="C12231" s="2"/>
      <c r="E12231" s="2"/>
      <c r="G12231" s="2"/>
      <c r="H12231" s="6"/>
      <c r="I12231" s="9"/>
      <c r="J12231" s="9"/>
      <c r="K12231" s="9"/>
    </row>
    <row r="12232" spans="1:11" x14ac:dyDescent="0.25">
      <c r="A12232" s="2"/>
      <c r="B12232" s="2"/>
      <c r="C12232" s="2"/>
      <c r="E12232" s="2"/>
      <c r="G12232" s="2"/>
      <c r="H12232" s="6"/>
      <c r="I12232" s="9"/>
      <c r="J12232" s="9"/>
      <c r="K12232" s="9"/>
    </row>
    <row r="12233" spans="1:11" x14ac:dyDescent="0.25">
      <c r="A12233" s="2"/>
      <c r="B12233" s="2"/>
      <c r="C12233" s="2"/>
      <c r="E12233" s="2"/>
      <c r="G12233" s="2"/>
      <c r="H12233" s="6"/>
      <c r="I12233" s="9"/>
      <c r="J12233" s="9"/>
      <c r="K12233" s="9"/>
    </row>
    <row r="12234" spans="1:11" x14ac:dyDescent="0.25">
      <c r="A12234" s="2"/>
      <c r="B12234" s="2"/>
      <c r="C12234" s="2"/>
      <c r="E12234" s="2"/>
      <c r="G12234" s="2"/>
      <c r="H12234" s="6"/>
      <c r="I12234" s="9"/>
      <c r="J12234" s="9"/>
      <c r="K12234" s="9"/>
    </row>
    <row r="12235" spans="1:11" x14ac:dyDescent="0.25">
      <c r="A12235" s="2"/>
      <c r="B12235" s="2"/>
      <c r="C12235" s="2"/>
      <c r="E12235" s="2"/>
      <c r="G12235" s="2"/>
      <c r="H12235" s="6"/>
      <c r="I12235" s="9"/>
      <c r="J12235" s="9"/>
      <c r="K12235" s="9"/>
    </row>
    <row r="12236" spans="1:11" x14ac:dyDescent="0.25">
      <c r="A12236" s="2"/>
      <c r="B12236" s="2"/>
      <c r="C12236" s="2"/>
      <c r="E12236" s="2"/>
      <c r="G12236" s="2"/>
      <c r="H12236" s="6"/>
      <c r="I12236" s="9"/>
      <c r="J12236" s="9"/>
      <c r="K12236" s="9"/>
    </row>
    <row r="12237" spans="1:11" x14ac:dyDescent="0.25">
      <c r="A12237" s="2"/>
      <c r="B12237" s="2"/>
      <c r="C12237" s="2"/>
      <c r="E12237" s="2"/>
      <c r="G12237" s="2"/>
      <c r="H12237" s="6"/>
      <c r="I12237" s="9"/>
      <c r="J12237" s="9"/>
      <c r="K12237" s="9"/>
    </row>
    <row r="12238" spans="1:11" x14ac:dyDescent="0.25">
      <c r="A12238" s="2"/>
      <c r="B12238" s="2"/>
      <c r="C12238" s="2"/>
      <c r="E12238" s="2"/>
      <c r="G12238" s="2"/>
      <c r="H12238" s="6"/>
      <c r="I12238" s="9"/>
      <c r="J12238" s="9"/>
      <c r="K12238" s="9"/>
    </row>
    <row r="12239" spans="1:11" x14ac:dyDescent="0.25">
      <c r="A12239" s="2"/>
      <c r="B12239" s="2"/>
      <c r="C12239" s="2"/>
      <c r="E12239" s="2"/>
      <c r="G12239" s="2"/>
      <c r="H12239" s="6"/>
      <c r="I12239" s="9"/>
      <c r="J12239" s="9"/>
      <c r="K12239" s="9"/>
    </row>
    <row r="12240" spans="1:11" x14ac:dyDescent="0.25">
      <c r="A12240" s="2"/>
      <c r="B12240" s="2"/>
      <c r="C12240" s="2"/>
      <c r="E12240" s="2"/>
      <c r="G12240" s="2"/>
      <c r="H12240" s="6"/>
      <c r="I12240" s="9"/>
      <c r="J12240" s="9"/>
      <c r="K12240" s="9"/>
    </row>
    <row r="12241" spans="1:11" x14ac:dyDescent="0.25">
      <c r="A12241" s="2"/>
      <c r="B12241" s="2"/>
      <c r="C12241" s="2"/>
      <c r="E12241" s="2"/>
      <c r="G12241" s="2"/>
      <c r="H12241" s="6"/>
      <c r="I12241" s="9"/>
      <c r="J12241" s="9"/>
      <c r="K12241" s="9"/>
    </row>
    <row r="12242" spans="1:11" x14ac:dyDescent="0.25">
      <c r="A12242" s="2"/>
      <c r="B12242" s="2"/>
      <c r="C12242" s="2"/>
      <c r="E12242" s="2"/>
      <c r="G12242" s="2"/>
      <c r="H12242" s="6"/>
      <c r="I12242" s="9"/>
      <c r="J12242" s="9"/>
      <c r="K12242" s="9"/>
    </row>
    <row r="12243" spans="1:11" x14ac:dyDescent="0.25">
      <c r="A12243" s="2"/>
      <c r="B12243" s="2"/>
      <c r="C12243" s="2"/>
      <c r="E12243" s="2"/>
      <c r="G12243" s="2"/>
      <c r="H12243" s="6"/>
      <c r="I12243" s="9"/>
      <c r="J12243" s="9"/>
      <c r="K12243" s="9"/>
    </row>
    <row r="12244" spans="1:11" x14ac:dyDescent="0.25">
      <c r="A12244" s="2"/>
      <c r="B12244" s="2"/>
      <c r="C12244" s="2"/>
      <c r="E12244" s="2"/>
      <c r="G12244" s="2"/>
      <c r="H12244" s="6"/>
      <c r="I12244" s="9"/>
      <c r="J12244" s="9"/>
      <c r="K12244" s="9"/>
    </row>
    <row r="12245" spans="1:11" x14ac:dyDescent="0.25">
      <c r="A12245" s="2"/>
      <c r="B12245" s="2"/>
      <c r="C12245" s="2"/>
      <c r="E12245" s="2"/>
      <c r="G12245" s="2"/>
      <c r="H12245" s="6"/>
      <c r="I12245" s="9"/>
      <c r="J12245" s="9"/>
      <c r="K12245" s="9"/>
    </row>
    <row r="12246" spans="1:11" x14ac:dyDescent="0.25">
      <c r="A12246" s="2"/>
      <c r="B12246" s="2"/>
      <c r="C12246" s="2"/>
      <c r="E12246" s="2"/>
      <c r="G12246" s="2"/>
      <c r="H12246" s="6"/>
      <c r="I12246" s="9"/>
      <c r="J12246" s="9"/>
      <c r="K12246" s="9"/>
    </row>
    <row r="12247" spans="1:11" x14ac:dyDescent="0.25">
      <c r="A12247" s="2"/>
      <c r="B12247" s="2"/>
      <c r="C12247" s="2"/>
      <c r="E12247" s="2"/>
      <c r="G12247" s="2"/>
      <c r="H12247" s="6"/>
      <c r="I12247" s="9"/>
      <c r="J12247" s="9"/>
      <c r="K12247" s="9"/>
    </row>
    <row r="12248" spans="1:11" x14ac:dyDescent="0.25">
      <c r="A12248" s="2"/>
      <c r="B12248" s="2"/>
      <c r="C12248" s="2"/>
      <c r="E12248" s="2"/>
      <c r="G12248" s="2"/>
      <c r="H12248" s="6"/>
      <c r="I12248" s="9"/>
      <c r="J12248" s="9"/>
      <c r="K12248" s="9"/>
    </row>
    <row r="12249" spans="1:11" x14ac:dyDescent="0.25">
      <c r="A12249" s="2"/>
      <c r="B12249" s="2"/>
      <c r="C12249" s="2"/>
      <c r="E12249" s="2"/>
      <c r="G12249" s="2"/>
      <c r="H12249" s="6"/>
      <c r="I12249" s="9"/>
      <c r="J12249" s="9"/>
      <c r="K12249" s="9"/>
    </row>
    <row r="12250" spans="1:11" x14ac:dyDescent="0.25">
      <c r="A12250" s="2"/>
      <c r="B12250" s="2"/>
      <c r="C12250" s="2"/>
      <c r="E12250" s="2"/>
      <c r="G12250" s="2"/>
      <c r="H12250" s="6"/>
      <c r="I12250" s="9"/>
      <c r="J12250" s="9"/>
      <c r="K12250" s="9"/>
    </row>
    <row r="12251" spans="1:11" x14ac:dyDescent="0.25">
      <c r="A12251" s="2"/>
      <c r="B12251" s="2"/>
      <c r="C12251" s="2"/>
      <c r="E12251" s="2"/>
      <c r="G12251" s="2"/>
      <c r="H12251" s="6"/>
      <c r="I12251" s="9"/>
      <c r="J12251" s="9"/>
      <c r="K12251" s="9"/>
    </row>
    <row r="12252" spans="1:11" x14ac:dyDescent="0.25">
      <c r="A12252" s="2"/>
      <c r="B12252" s="2"/>
      <c r="C12252" s="2"/>
      <c r="E12252" s="2"/>
      <c r="G12252" s="2"/>
      <c r="H12252" s="6"/>
      <c r="I12252" s="9"/>
      <c r="J12252" s="9"/>
      <c r="K12252" s="9"/>
    </row>
    <row r="12253" spans="1:11" x14ac:dyDescent="0.25">
      <c r="A12253" s="2"/>
      <c r="B12253" s="2"/>
      <c r="C12253" s="2"/>
      <c r="E12253" s="2"/>
      <c r="G12253" s="2"/>
      <c r="H12253" s="6"/>
      <c r="I12253" s="9"/>
      <c r="J12253" s="9"/>
      <c r="K12253" s="9"/>
    </row>
    <row r="12254" spans="1:11" x14ac:dyDescent="0.25">
      <c r="A12254" s="2"/>
      <c r="B12254" s="2"/>
      <c r="C12254" s="2"/>
      <c r="E12254" s="2"/>
      <c r="G12254" s="2"/>
      <c r="H12254" s="6"/>
      <c r="I12254" s="9"/>
      <c r="J12254" s="9"/>
      <c r="K12254" s="9"/>
    </row>
    <row r="12255" spans="1:11" x14ac:dyDescent="0.25">
      <c r="A12255" s="2"/>
      <c r="B12255" s="2"/>
      <c r="C12255" s="2"/>
      <c r="E12255" s="2"/>
      <c r="G12255" s="2"/>
      <c r="H12255" s="6"/>
      <c r="I12255" s="9"/>
      <c r="J12255" s="9"/>
      <c r="K12255" s="9"/>
    </row>
    <row r="12256" spans="1:11" x14ac:dyDescent="0.25">
      <c r="A12256" s="2"/>
      <c r="B12256" s="2"/>
      <c r="C12256" s="2"/>
      <c r="E12256" s="2"/>
      <c r="G12256" s="2"/>
      <c r="H12256" s="6"/>
      <c r="I12256" s="9"/>
      <c r="J12256" s="9"/>
      <c r="K12256" s="9"/>
    </row>
    <row r="12257" spans="1:11" x14ac:dyDescent="0.25">
      <c r="A12257" s="2"/>
      <c r="B12257" s="2"/>
      <c r="C12257" s="2"/>
      <c r="E12257" s="2"/>
      <c r="G12257" s="2"/>
      <c r="H12257" s="6"/>
      <c r="I12257" s="9"/>
      <c r="J12257" s="9"/>
      <c r="K12257" s="9"/>
    </row>
    <row r="12258" spans="1:11" x14ac:dyDescent="0.25">
      <c r="A12258" s="2"/>
      <c r="B12258" s="2"/>
      <c r="C12258" s="2"/>
      <c r="E12258" s="2"/>
      <c r="G12258" s="2"/>
      <c r="H12258" s="6"/>
      <c r="I12258" s="9"/>
      <c r="J12258" s="9"/>
      <c r="K12258" s="9"/>
    </row>
    <row r="12259" spans="1:11" x14ac:dyDescent="0.25">
      <c r="A12259" s="2"/>
      <c r="B12259" s="2"/>
      <c r="C12259" s="2"/>
      <c r="E12259" s="2"/>
      <c r="G12259" s="2"/>
      <c r="H12259" s="6"/>
      <c r="I12259" s="9"/>
      <c r="J12259" s="9"/>
      <c r="K12259" s="9"/>
    </row>
    <row r="12260" spans="1:11" x14ac:dyDescent="0.25">
      <c r="A12260" s="2"/>
      <c r="B12260" s="2"/>
      <c r="C12260" s="2"/>
      <c r="E12260" s="2"/>
      <c r="G12260" s="2"/>
      <c r="H12260" s="6"/>
      <c r="I12260" s="9"/>
      <c r="J12260" s="9"/>
      <c r="K12260" s="9"/>
    </row>
    <row r="12261" spans="1:11" x14ac:dyDescent="0.25">
      <c r="A12261" s="2"/>
      <c r="B12261" s="2"/>
      <c r="C12261" s="2"/>
      <c r="E12261" s="2"/>
      <c r="G12261" s="2"/>
      <c r="H12261" s="6"/>
      <c r="I12261" s="9"/>
      <c r="J12261" s="9"/>
      <c r="K12261" s="9"/>
    </row>
    <row r="12262" spans="1:11" x14ac:dyDescent="0.25">
      <c r="A12262" s="2"/>
      <c r="B12262" s="2"/>
      <c r="C12262" s="2"/>
      <c r="E12262" s="2"/>
      <c r="G12262" s="2"/>
      <c r="H12262" s="6"/>
      <c r="I12262" s="9"/>
      <c r="J12262" s="9"/>
      <c r="K12262" s="9"/>
    </row>
    <row r="12263" spans="1:11" x14ac:dyDescent="0.25">
      <c r="A12263" s="2"/>
      <c r="B12263" s="2"/>
      <c r="C12263" s="2"/>
      <c r="E12263" s="2"/>
      <c r="G12263" s="2"/>
      <c r="H12263" s="6"/>
      <c r="I12263" s="9"/>
      <c r="J12263" s="9"/>
      <c r="K12263" s="9"/>
    </row>
    <row r="12264" spans="1:11" x14ac:dyDescent="0.25">
      <c r="A12264" s="2"/>
      <c r="B12264" s="2"/>
      <c r="C12264" s="2"/>
      <c r="E12264" s="2"/>
      <c r="G12264" s="2"/>
      <c r="H12264" s="6"/>
      <c r="I12264" s="9"/>
      <c r="J12264" s="9"/>
      <c r="K12264" s="9"/>
    </row>
    <row r="12265" spans="1:11" x14ac:dyDescent="0.25">
      <c r="A12265" s="2"/>
      <c r="B12265" s="2"/>
      <c r="C12265" s="2"/>
      <c r="E12265" s="2"/>
      <c r="G12265" s="2"/>
      <c r="H12265" s="6"/>
      <c r="I12265" s="9"/>
      <c r="J12265" s="9"/>
      <c r="K12265" s="9"/>
    </row>
    <row r="12266" spans="1:11" x14ac:dyDescent="0.25">
      <c r="A12266" s="2"/>
      <c r="B12266" s="2"/>
      <c r="C12266" s="2"/>
      <c r="E12266" s="2"/>
      <c r="G12266" s="2"/>
      <c r="H12266" s="6"/>
      <c r="I12266" s="9"/>
      <c r="J12266" s="9"/>
      <c r="K12266" s="9"/>
    </row>
    <row r="12267" spans="1:11" x14ac:dyDescent="0.25">
      <c r="A12267" s="2"/>
      <c r="B12267" s="2"/>
      <c r="C12267" s="2"/>
      <c r="E12267" s="2"/>
      <c r="G12267" s="2"/>
      <c r="H12267" s="6"/>
      <c r="I12267" s="9"/>
      <c r="J12267" s="9"/>
      <c r="K12267" s="9"/>
    </row>
    <row r="12268" spans="1:11" x14ac:dyDescent="0.25">
      <c r="A12268" s="2"/>
      <c r="B12268" s="2"/>
      <c r="C12268" s="2"/>
      <c r="E12268" s="2"/>
      <c r="G12268" s="2"/>
      <c r="H12268" s="6"/>
      <c r="I12268" s="9"/>
      <c r="J12268" s="9"/>
      <c r="K12268" s="9"/>
    </row>
    <row r="12269" spans="1:11" x14ac:dyDescent="0.25">
      <c r="A12269" s="2"/>
      <c r="B12269" s="2"/>
      <c r="C12269" s="2"/>
      <c r="E12269" s="2"/>
      <c r="G12269" s="2"/>
      <c r="H12269" s="6"/>
      <c r="I12269" s="9"/>
      <c r="J12269" s="9"/>
      <c r="K12269" s="9"/>
    </row>
    <row r="12270" spans="1:11" x14ac:dyDescent="0.25">
      <c r="A12270" s="2"/>
      <c r="B12270" s="2"/>
      <c r="C12270" s="2"/>
      <c r="E12270" s="2"/>
      <c r="G12270" s="2"/>
      <c r="H12270" s="6"/>
      <c r="I12270" s="9"/>
      <c r="J12270" s="9"/>
      <c r="K12270" s="9"/>
    </row>
    <row r="12271" spans="1:11" x14ac:dyDescent="0.25">
      <c r="A12271" s="2"/>
      <c r="B12271" s="2"/>
      <c r="C12271" s="2"/>
      <c r="E12271" s="2"/>
      <c r="G12271" s="2"/>
      <c r="H12271" s="6"/>
      <c r="I12271" s="9"/>
      <c r="J12271" s="9"/>
      <c r="K12271" s="9"/>
    </row>
    <row r="12272" spans="1:11" x14ac:dyDescent="0.25">
      <c r="A12272" s="2"/>
      <c r="B12272" s="2"/>
      <c r="C12272" s="2"/>
      <c r="E12272" s="2"/>
      <c r="G12272" s="2"/>
      <c r="H12272" s="6"/>
      <c r="I12272" s="9"/>
      <c r="J12272" s="9"/>
      <c r="K12272" s="9"/>
    </row>
    <row r="12273" spans="1:11" x14ac:dyDescent="0.25">
      <c r="A12273" s="2"/>
      <c r="B12273" s="2"/>
      <c r="C12273" s="2"/>
      <c r="E12273" s="2"/>
      <c r="G12273" s="2"/>
      <c r="H12273" s="6"/>
      <c r="I12273" s="9"/>
      <c r="J12273" s="9"/>
      <c r="K12273" s="9"/>
    </row>
    <row r="12274" spans="1:11" x14ac:dyDescent="0.25">
      <c r="A12274" s="2"/>
      <c r="B12274" s="2"/>
      <c r="C12274" s="2"/>
      <c r="E12274" s="2"/>
      <c r="G12274" s="2"/>
      <c r="H12274" s="6"/>
      <c r="I12274" s="9"/>
      <c r="J12274" s="9"/>
      <c r="K12274" s="9"/>
    </row>
    <row r="12275" spans="1:11" x14ac:dyDescent="0.25">
      <c r="A12275" s="2"/>
      <c r="B12275" s="2"/>
      <c r="C12275" s="2"/>
      <c r="E12275" s="2"/>
      <c r="G12275" s="2"/>
      <c r="H12275" s="6"/>
      <c r="I12275" s="9"/>
      <c r="J12275" s="9"/>
      <c r="K12275" s="9"/>
    </row>
    <row r="12276" spans="1:11" x14ac:dyDescent="0.25">
      <c r="A12276" s="2"/>
      <c r="B12276" s="2"/>
      <c r="C12276" s="2"/>
      <c r="E12276" s="2"/>
      <c r="G12276" s="2"/>
      <c r="H12276" s="6"/>
      <c r="I12276" s="9"/>
      <c r="J12276" s="9"/>
      <c r="K12276" s="9"/>
    </row>
    <row r="12277" spans="1:11" x14ac:dyDescent="0.25">
      <c r="A12277" s="2"/>
      <c r="B12277" s="2"/>
      <c r="C12277" s="2"/>
      <c r="E12277" s="2"/>
      <c r="G12277" s="2"/>
      <c r="H12277" s="6"/>
      <c r="I12277" s="9"/>
      <c r="J12277" s="9"/>
      <c r="K12277" s="9"/>
    </row>
    <row r="12278" spans="1:11" x14ac:dyDescent="0.25">
      <c r="A12278" s="2"/>
      <c r="B12278" s="2"/>
      <c r="C12278" s="2"/>
      <c r="E12278" s="2"/>
      <c r="G12278" s="2"/>
      <c r="H12278" s="6"/>
      <c r="I12278" s="9"/>
      <c r="J12278" s="9"/>
      <c r="K12278" s="9"/>
    </row>
    <row r="12279" spans="1:11" x14ac:dyDescent="0.25">
      <c r="A12279" s="2"/>
      <c r="B12279" s="2"/>
      <c r="C12279" s="2"/>
      <c r="E12279" s="2"/>
      <c r="G12279" s="2"/>
      <c r="H12279" s="6"/>
      <c r="I12279" s="9"/>
      <c r="J12279" s="9"/>
      <c r="K12279" s="9"/>
    </row>
    <row r="12280" spans="1:11" x14ac:dyDescent="0.25">
      <c r="A12280" s="2"/>
      <c r="B12280" s="2"/>
      <c r="C12280" s="2"/>
      <c r="E12280" s="2"/>
      <c r="G12280" s="2"/>
      <c r="H12280" s="6"/>
      <c r="I12280" s="9"/>
      <c r="J12280" s="9"/>
      <c r="K12280" s="9"/>
    </row>
    <row r="12281" spans="1:11" x14ac:dyDescent="0.25">
      <c r="A12281" s="2"/>
      <c r="B12281" s="2"/>
      <c r="C12281" s="2"/>
      <c r="E12281" s="2"/>
      <c r="G12281" s="2"/>
      <c r="H12281" s="6"/>
      <c r="I12281" s="9"/>
      <c r="J12281" s="9"/>
      <c r="K12281" s="9"/>
    </row>
    <row r="12282" spans="1:11" x14ac:dyDescent="0.25">
      <c r="A12282" s="2"/>
      <c r="B12282" s="2"/>
      <c r="C12282" s="2"/>
      <c r="E12282" s="2"/>
      <c r="G12282" s="2"/>
      <c r="H12282" s="6"/>
      <c r="I12282" s="9"/>
      <c r="J12282" s="9"/>
      <c r="K12282" s="9"/>
    </row>
    <row r="12283" spans="1:11" x14ac:dyDescent="0.25">
      <c r="A12283" s="2"/>
      <c r="B12283" s="2"/>
      <c r="C12283" s="2"/>
      <c r="E12283" s="2"/>
      <c r="G12283" s="2"/>
      <c r="H12283" s="6"/>
      <c r="I12283" s="9"/>
      <c r="J12283" s="9"/>
      <c r="K12283" s="9"/>
    </row>
    <row r="12284" spans="1:11" x14ac:dyDescent="0.25">
      <c r="A12284" s="2"/>
      <c r="B12284" s="2"/>
      <c r="C12284" s="2"/>
      <c r="E12284" s="2"/>
      <c r="G12284" s="2"/>
      <c r="H12284" s="6"/>
      <c r="I12284" s="9"/>
      <c r="J12284" s="9"/>
      <c r="K12284" s="9"/>
    </row>
    <row r="12285" spans="1:11" x14ac:dyDescent="0.25">
      <c r="A12285" s="2"/>
      <c r="B12285" s="2"/>
      <c r="C12285" s="2"/>
      <c r="E12285" s="2"/>
      <c r="G12285" s="2"/>
      <c r="H12285" s="6"/>
      <c r="I12285" s="9"/>
      <c r="J12285" s="9"/>
      <c r="K12285" s="9"/>
    </row>
    <row r="12286" spans="1:11" x14ac:dyDescent="0.25">
      <c r="A12286" s="2"/>
      <c r="B12286" s="2"/>
      <c r="C12286" s="2"/>
      <c r="E12286" s="2"/>
      <c r="G12286" s="2"/>
      <c r="H12286" s="6"/>
      <c r="I12286" s="9"/>
      <c r="J12286" s="9"/>
      <c r="K12286" s="9"/>
    </row>
    <row r="12287" spans="1:11" x14ac:dyDescent="0.25">
      <c r="A12287" s="2"/>
      <c r="B12287" s="2"/>
      <c r="C12287" s="2"/>
      <c r="E12287" s="2"/>
      <c r="G12287" s="2"/>
      <c r="H12287" s="6"/>
      <c r="I12287" s="9"/>
      <c r="J12287" s="9"/>
      <c r="K12287" s="9"/>
    </row>
    <row r="12288" spans="1:11" x14ac:dyDescent="0.25">
      <c r="A12288" s="2"/>
      <c r="B12288" s="2"/>
      <c r="C12288" s="2"/>
      <c r="E12288" s="2"/>
      <c r="G12288" s="2"/>
      <c r="H12288" s="6"/>
      <c r="I12288" s="9"/>
      <c r="J12288" s="9"/>
      <c r="K12288" s="9"/>
    </row>
    <row r="12289" spans="1:11" x14ac:dyDescent="0.25">
      <c r="A12289" s="2"/>
      <c r="B12289" s="2"/>
      <c r="C12289" s="2"/>
      <c r="E12289" s="2"/>
      <c r="G12289" s="2"/>
      <c r="H12289" s="6"/>
      <c r="I12289" s="9"/>
      <c r="J12289" s="9"/>
      <c r="K12289" s="9"/>
    </row>
    <row r="12290" spans="1:11" x14ac:dyDescent="0.25">
      <c r="A12290" s="2"/>
      <c r="B12290" s="2"/>
      <c r="C12290" s="2"/>
      <c r="E12290" s="2"/>
      <c r="G12290" s="2"/>
      <c r="H12290" s="6"/>
      <c r="I12290" s="9"/>
      <c r="J12290" s="9"/>
      <c r="K12290" s="9"/>
    </row>
    <row r="12291" spans="1:11" x14ac:dyDescent="0.25">
      <c r="A12291" s="2"/>
      <c r="B12291" s="2"/>
      <c r="C12291" s="2"/>
      <c r="E12291" s="2"/>
      <c r="G12291" s="2"/>
      <c r="H12291" s="6"/>
      <c r="I12291" s="9"/>
      <c r="J12291" s="9"/>
      <c r="K12291" s="9"/>
    </row>
    <row r="12292" spans="1:11" x14ac:dyDescent="0.25">
      <c r="A12292" s="2"/>
      <c r="B12292" s="2"/>
      <c r="C12292" s="2"/>
      <c r="E12292" s="2"/>
      <c r="G12292" s="2"/>
      <c r="H12292" s="6"/>
      <c r="I12292" s="9"/>
      <c r="J12292" s="9"/>
      <c r="K12292" s="9"/>
    </row>
    <row r="12293" spans="1:11" x14ac:dyDescent="0.25">
      <c r="A12293" s="2"/>
      <c r="B12293" s="2"/>
      <c r="C12293" s="2"/>
      <c r="E12293" s="2"/>
      <c r="G12293" s="2"/>
      <c r="H12293" s="6"/>
      <c r="I12293" s="9"/>
      <c r="J12293" s="9"/>
      <c r="K12293" s="9"/>
    </row>
    <row r="12294" spans="1:11" x14ac:dyDescent="0.25">
      <c r="A12294" s="2"/>
      <c r="B12294" s="2"/>
      <c r="C12294" s="2"/>
      <c r="E12294" s="2"/>
      <c r="G12294" s="2"/>
      <c r="H12294" s="6"/>
      <c r="I12294" s="9"/>
      <c r="J12294" s="9"/>
      <c r="K12294" s="9"/>
    </row>
    <row r="12295" spans="1:11" x14ac:dyDescent="0.25">
      <c r="A12295" s="2"/>
      <c r="B12295" s="2"/>
      <c r="C12295" s="2"/>
      <c r="E12295" s="2"/>
      <c r="G12295" s="2"/>
      <c r="H12295" s="6"/>
      <c r="I12295" s="9"/>
      <c r="J12295" s="9"/>
      <c r="K12295" s="9"/>
    </row>
    <row r="12296" spans="1:11" x14ac:dyDescent="0.25">
      <c r="A12296" s="2"/>
      <c r="B12296" s="2"/>
      <c r="C12296" s="2"/>
      <c r="E12296" s="2"/>
      <c r="G12296" s="2"/>
      <c r="H12296" s="6"/>
      <c r="I12296" s="9"/>
      <c r="J12296" s="9"/>
      <c r="K12296" s="9"/>
    </row>
    <row r="12297" spans="1:11" x14ac:dyDescent="0.25">
      <c r="A12297" s="2"/>
      <c r="B12297" s="2"/>
      <c r="C12297" s="2"/>
      <c r="E12297" s="2"/>
      <c r="G12297" s="2"/>
      <c r="H12297" s="6"/>
      <c r="I12297" s="9"/>
      <c r="J12297" s="9"/>
      <c r="K12297" s="9"/>
    </row>
    <row r="12298" spans="1:11" x14ac:dyDescent="0.25">
      <c r="A12298" s="2"/>
      <c r="B12298" s="2"/>
      <c r="C12298" s="2"/>
      <c r="E12298" s="2"/>
      <c r="G12298" s="2"/>
      <c r="H12298" s="6"/>
      <c r="I12298" s="9"/>
      <c r="J12298" s="9"/>
      <c r="K12298" s="9"/>
    </row>
    <row r="12299" spans="1:11" x14ac:dyDescent="0.25">
      <c r="A12299" s="2"/>
      <c r="B12299" s="2"/>
      <c r="C12299" s="2"/>
      <c r="E12299" s="2"/>
      <c r="G12299" s="2"/>
      <c r="H12299" s="6"/>
      <c r="I12299" s="9"/>
      <c r="J12299" s="9"/>
      <c r="K12299" s="9"/>
    </row>
    <row r="12300" spans="1:11" x14ac:dyDescent="0.25">
      <c r="A12300" s="2"/>
      <c r="B12300" s="2"/>
      <c r="C12300" s="2"/>
      <c r="E12300" s="2"/>
      <c r="G12300" s="2"/>
      <c r="H12300" s="6"/>
      <c r="I12300" s="9"/>
      <c r="J12300" s="9"/>
      <c r="K12300" s="9"/>
    </row>
    <row r="12301" spans="1:11" x14ac:dyDescent="0.25">
      <c r="A12301" s="2"/>
      <c r="B12301" s="2"/>
      <c r="C12301" s="2"/>
      <c r="E12301" s="2"/>
      <c r="G12301" s="2"/>
      <c r="H12301" s="6"/>
      <c r="I12301" s="9"/>
      <c r="J12301" s="9"/>
      <c r="K12301" s="9"/>
    </row>
    <row r="12302" spans="1:11" x14ac:dyDescent="0.25">
      <c r="A12302" s="2"/>
      <c r="B12302" s="2"/>
      <c r="C12302" s="2"/>
      <c r="E12302" s="2"/>
      <c r="G12302" s="2"/>
      <c r="H12302" s="6"/>
      <c r="I12302" s="9"/>
      <c r="J12302" s="9"/>
      <c r="K12302" s="9"/>
    </row>
    <row r="12303" spans="1:11" x14ac:dyDescent="0.25">
      <c r="A12303" s="2"/>
      <c r="B12303" s="2"/>
      <c r="C12303" s="2"/>
      <c r="E12303" s="2"/>
      <c r="G12303" s="2"/>
      <c r="H12303" s="6"/>
      <c r="I12303" s="9"/>
      <c r="J12303" s="9"/>
      <c r="K12303" s="9"/>
    </row>
    <row r="12304" spans="1:11" x14ac:dyDescent="0.25">
      <c r="A12304" s="2"/>
      <c r="B12304" s="2"/>
      <c r="C12304" s="2"/>
      <c r="E12304" s="2"/>
      <c r="G12304" s="2"/>
      <c r="H12304" s="6"/>
      <c r="I12304" s="9"/>
      <c r="J12304" s="9"/>
      <c r="K12304" s="9"/>
    </row>
    <row r="12305" spans="1:11" x14ac:dyDescent="0.25">
      <c r="A12305" s="2"/>
      <c r="B12305" s="2"/>
      <c r="C12305" s="2"/>
      <c r="E12305" s="2"/>
      <c r="G12305" s="2"/>
      <c r="H12305" s="6"/>
      <c r="I12305" s="9"/>
      <c r="J12305" s="9"/>
      <c r="K12305" s="9"/>
    </row>
    <row r="12306" spans="1:11" x14ac:dyDescent="0.25">
      <c r="A12306" s="2"/>
      <c r="B12306" s="2"/>
      <c r="C12306" s="2"/>
      <c r="E12306" s="2"/>
      <c r="G12306" s="2"/>
      <c r="H12306" s="6"/>
      <c r="I12306" s="9"/>
      <c r="J12306" s="9"/>
      <c r="K12306" s="9"/>
    </row>
    <row r="12307" spans="1:11" x14ac:dyDescent="0.25">
      <c r="A12307" s="2"/>
      <c r="B12307" s="2"/>
      <c r="C12307" s="2"/>
      <c r="E12307" s="2"/>
      <c r="G12307" s="2"/>
      <c r="H12307" s="6"/>
      <c r="I12307" s="9"/>
      <c r="J12307" s="9"/>
      <c r="K12307" s="9"/>
    </row>
    <row r="12308" spans="1:11" x14ac:dyDescent="0.25">
      <c r="A12308" s="2"/>
      <c r="B12308" s="2"/>
      <c r="C12308" s="2"/>
      <c r="E12308" s="2"/>
      <c r="G12308" s="2"/>
      <c r="H12308" s="6"/>
      <c r="I12308" s="9"/>
      <c r="J12308" s="9"/>
      <c r="K12308" s="9"/>
    </row>
    <row r="12309" spans="1:11" x14ac:dyDescent="0.25">
      <c r="A12309" s="2"/>
      <c r="B12309" s="2"/>
      <c r="C12309" s="2"/>
      <c r="E12309" s="2"/>
      <c r="G12309" s="2"/>
      <c r="H12309" s="6"/>
      <c r="I12309" s="9"/>
      <c r="J12309" s="9"/>
      <c r="K12309" s="9"/>
    </row>
    <row r="12310" spans="1:11" x14ac:dyDescent="0.25">
      <c r="A12310" s="2"/>
      <c r="B12310" s="2"/>
      <c r="C12310" s="2"/>
      <c r="E12310" s="2"/>
      <c r="G12310" s="2"/>
      <c r="H12310" s="6"/>
      <c r="I12310" s="9"/>
      <c r="J12310" s="9"/>
      <c r="K12310" s="9"/>
    </row>
    <row r="12311" spans="1:11" x14ac:dyDescent="0.25">
      <c r="A12311" s="2"/>
      <c r="B12311" s="2"/>
      <c r="C12311" s="2"/>
      <c r="E12311" s="2"/>
      <c r="G12311" s="2"/>
      <c r="H12311" s="6"/>
      <c r="I12311" s="9"/>
      <c r="J12311" s="9"/>
      <c r="K12311" s="9"/>
    </row>
    <row r="12312" spans="1:11" x14ac:dyDescent="0.25">
      <c r="A12312" s="2"/>
      <c r="B12312" s="2"/>
      <c r="C12312" s="2"/>
      <c r="E12312" s="2"/>
      <c r="G12312" s="2"/>
      <c r="H12312" s="6"/>
      <c r="I12312" s="9"/>
      <c r="J12312" s="9"/>
      <c r="K12312" s="9"/>
    </row>
    <row r="12313" spans="1:11" x14ac:dyDescent="0.25">
      <c r="A12313" s="2"/>
      <c r="B12313" s="2"/>
      <c r="C12313" s="2"/>
      <c r="E12313" s="2"/>
      <c r="G12313" s="2"/>
      <c r="H12313" s="6"/>
      <c r="I12313" s="9"/>
      <c r="J12313" s="9"/>
      <c r="K12313" s="9"/>
    </row>
    <row r="12314" spans="1:11" x14ac:dyDescent="0.25">
      <c r="A12314" s="2"/>
      <c r="B12314" s="2"/>
      <c r="C12314" s="2"/>
      <c r="E12314" s="2"/>
      <c r="G12314" s="2"/>
      <c r="H12314" s="6"/>
      <c r="I12314" s="9"/>
      <c r="J12314" s="9"/>
      <c r="K12314" s="9"/>
    </row>
    <row r="12315" spans="1:11" x14ac:dyDescent="0.25">
      <c r="A12315" s="2"/>
      <c r="B12315" s="2"/>
      <c r="C12315" s="2"/>
      <c r="E12315" s="2"/>
      <c r="G12315" s="2"/>
      <c r="H12315" s="6"/>
      <c r="I12315" s="9"/>
      <c r="J12315" s="9"/>
      <c r="K12315" s="9"/>
    </row>
    <row r="12316" spans="1:11" x14ac:dyDescent="0.25">
      <c r="A12316" s="2"/>
      <c r="B12316" s="2"/>
      <c r="C12316" s="2"/>
      <c r="E12316" s="2"/>
      <c r="G12316" s="2"/>
      <c r="H12316" s="6"/>
      <c r="I12316" s="9"/>
      <c r="J12316" s="9"/>
      <c r="K12316" s="9"/>
    </row>
    <row r="12317" spans="1:11" x14ac:dyDescent="0.25">
      <c r="A12317" s="2"/>
      <c r="B12317" s="2"/>
      <c r="C12317" s="2"/>
      <c r="E12317" s="2"/>
      <c r="G12317" s="2"/>
      <c r="H12317" s="6"/>
      <c r="I12317" s="9"/>
      <c r="J12317" s="9"/>
      <c r="K12317" s="9"/>
    </row>
    <row r="12318" spans="1:11" x14ac:dyDescent="0.25">
      <c r="A12318" s="2"/>
      <c r="B12318" s="2"/>
      <c r="C12318" s="2"/>
      <c r="E12318" s="2"/>
      <c r="G12318" s="2"/>
      <c r="H12318" s="6"/>
      <c r="I12318" s="9"/>
      <c r="J12318" s="9"/>
      <c r="K12318" s="9"/>
    </row>
    <row r="12319" spans="1:11" x14ac:dyDescent="0.25">
      <c r="A12319" s="2"/>
      <c r="B12319" s="2"/>
      <c r="C12319" s="2"/>
      <c r="E12319" s="2"/>
      <c r="G12319" s="2"/>
      <c r="H12319" s="6"/>
      <c r="I12319" s="9"/>
      <c r="J12319" s="9"/>
      <c r="K12319" s="9"/>
    </row>
    <row r="12320" spans="1:11" x14ac:dyDescent="0.25">
      <c r="A12320" s="2"/>
      <c r="B12320" s="2"/>
      <c r="C12320" s="2"/>
      <c r="E12320" s="2"/>
      <c r="G12320" s="2"/>
      <c r="H12320" s="6"/>
      <c r="I12320" s="9"/>
      <c r="J12320" s="9"/>
      <c r="K12320" s="9"/>
    </row>
    <row r="12321" spans="1:11" x14ac:dyDescent="0.25">
      <c r="A12321" s="2"/>
      <c r="B12321" s="2"/>
      <c r="C12321" s="2"/>
      <c r="E12321" s="2"/>
      <c r="G12321" s="2"/>
      <c r="H12321" s="6"/>
      <c r="I12321" s="9"/>
      <c r="J12321" s="9"/>
      <c r="K12321" s="9"/>
    </row>
    <row r="12322" spans="1:11" x14ac:dyDescent="0.25">
      <c r="A12322" s="2"/>
      <c r="B12322" s="2"/>
      <c r="C12322" s="2"/>
      <c r="E12322" s="2"/>
      <c r="G12322" s="2"/>
      <c r="H12322" s="6"/>
      <c r="I12322" s="9"/>
      <c r="J12322" s="9"/>
      <c r="K12322" s="9"/>
    </row>
    <row r="12323" spans="1:11" x14ac:dyDescent="0.25">
      <c r="A12323" s="2"/>
      <c r="B12323" s="2"/>
      <c r="C12323" s="2"/>
      <c r="E12323" s="2"/>
      <c r="G12323" s="2"/>
      <c r="H12323" s="6"/>
      <c r="I12323" s="9"/>
      <c r="J12323" s="9"/>
      <c r="K12323" s="9"/>
    </row>
    <row r="12324" spans="1:11" x14ac:dyDescent="0.25">
      <c r="A12324" s="2"/>
      <c r="B12324" s="2"/>
      <c r="C12324" s="2"/>
      <c r="E12324" s="2"/>
      <c r="G12324" s="2"/>
      <c r="H12324" s="6"/>
      <c r="I12324" s="9"/>
      <c r="J12324" s="9"/>
      <c r="K12324" s="9"/>
    </row>
    <row r="12325" spans="1:11" x14ac:dyDescent="0.25">
      <c r="A12325" s="2"/>
      <c r="B12325" s="2"/>
      <c r="C12325" s="2"/>
      <c r="E12325" s="2"/>
      <c r="G12325" s="2"/>
      <c r="H12325" s="6"/>
      <c r="I12325" s="9"/>
      <c r="J12325" s="9"/>
      <c r="K12325" s="9"/>
    </row>
    <row r="12326" spans="1:11" x14ac:dyDescent="0.25">
      <c r="A12326" s="2"/>
      <c r="B12326" s="2"/>
      <c r="C12326" s="2"/>
      <c r="E12326" s="2"/>
      <c r="G12326" s="2"/>
      <c r="H12326" s="6"/>
      <c r="I12326" s="9"/>
      <c r="J12326" s="9"/>
      <c r="K12326" s="9"/>
    </row>
    <row r="12327" spans="1:11" x14ac:dyDescent="0.25">
      <c r="A12327" s="2"/>
      <c r="B12327" s="2"/>
      <c r="C12327" s="2"/>
      <c r="E12327" s="2"/>
      <c r="G12327" s="2"/>
      <c r="H12327" s="6"/>
      <c r="I12327" s="9"/>
      <c r="J12327" s="9"/>
      <c r="K12327" s="9"/>
    </row>
    <row r="12328" spans="1:11" x14ac:dyDescent="0.25">
      <c r="A12328" s="2"/>
      <c r="B12328" s="2"/>
      <c r="C12328" s="2"/>
      <c r="E12328" s="2"/>
      <c r="G12328" s="2"/>
      <c r="H12328" s="6"/>
      <c r="I12328" s="9"/>
      <c r="J12328" s="9"/>
      <c r="K12328" s="9"/>
    </row>
    <row r="12329" spans="1:11" x14ac:dyDescent="0.25">
      <c r="A12329" s="2"/>
      <c r="B12329" s="2"/>
      <c r="C12329" s="2"/>
      <c r="E12329" s="2"/>
      <c r="G12329" s="2"/>
      <c r="H12329" s="6"/>
      <c r="I12329" s="9"/>
      <c r="J12329" s="9"/>
      <c r="K12329" s="9"/>
    </row>
    <row r="12330" spans="1:11" x14ac:dyDescent="0.25">
      <c r="A12330" s="2"/>
      <c r="B12330" s="2"/>
      <c r="C12330" s="2"/>
      <c r="E12330" s="2"/>
      <c r="G12330" s="2"/>
      <c r="H12330" s="6"/>
      <c r="I12330" s="9"/>
      <c r="J12330" s="9"/>
      <c r="K12330" s="9"/>
    </row>
    <row r="12331" spans="1:11" x14ac:dyDescent="0.25">
      <c r="A12331" s="2"/>
      <c r="B12331" s="2"/>
      <c r="C12331" s="2"/>
      <c r="E12331" s="2"/>
      <c r="G12331" s="2"/>
      <c r="H12331" s="6"/>
      <c r="I12331" s="9"/>
      <c r="J12331" s="9"/>
      <c r="K12331" s="9"/>
    </row>
    <row r="12332" spans="1:11" x14ac:dyDescent="0.25">
      <c r="A12332" s="2"/>
      <c r="B12332" s="2"/>
      <c r="C12332" s="2"/>
      <c r="E12332" s="2"/>
      <c r="G12332" s="2"/>
      <c r="H12332" s="6"/>
      <c r="I12332" s="9"/>
      <c r="J12332" s="9"/>
      <c r="K12332" s="9"/>
    </row>
    <row r="12333" spans="1:11" x14ac:dyDescent="0.25">
      <c r="A12333" s="2"/>
      <c r="B12333" s="2"/>
      <c r="C12333" s="2"/>
      <c r="E12333" s="2"/>
      <c r="G12333" s="2"/>
      <c r="H12333" s="6"/>
      <c r="I12333" s="9"/>
      <c r="J12333" s="9"/>
      <c r="K12333" s="9"/>
    </row>
    <row r="12334" spans="1:11" x14ac:dyDescent="0.25">
      <c r="A12334" s="2"/>
      <c r="B12334" s="2"/>
      <c r="C12334" s="2"/>
      <c r="E12334" s="2"/>
      <c r="G12334" s="2"/>
      <c r="H12334" s="6"/>
      <c r="I12334" s="9"/>
      <c r="J12334" s="9"/>
      <c r="K12334" s="9"/>
    </row>
    <row r="12335" spans="1:11" x14ac:dyDescent="0.25">
      <c r="A12335" s="2"/>
      <c r="B12335" s="2"/>
      <c r="C12335" s="2"/>
      <c r="E12335" s="2"/>
      <c r="G12335" s="2"/>
      <c r="H12335" s="6"/>
      <c r="I12335" s="9"/>
      <c r="J12335" s="9"/>
      <c r="K12335" s="9"/>
    </row>
    <row r="12336" spans="1:11" x14ac:dyDescent="0.25">
      <c r="A12336" s="2"/>
      <c r="B12336" s="2"/>
      <c r="C12336" s="2"/>
      <c r="E12336" s="2"/>
      <c r="G12336" s="2"/>
      <c r="H12336" s="6"/>
      <c r="I12336" s="9"/>
      <c r="J12336" s="9"/>
      <c r="K12336" s="9"/>
    </row>
    <row r="12337" spans="1:11" x14ac:dyDescent="0.25">
      <c r="A12337" s="2"/>
      <c r="B12337" s="2"/>
      <c r="C12337" s="2"/>
      <c r="E12337" s="2"/>
      <c r="G12337" s="2"/>
      <c r="H12337" s="6"/>
      <c r="I12337" s="9"/>
      <c r="J12337" s="9"/>
      <c r="K12337" s="9"/>
    </row>
    <row r="12338" spans="1:11" x14ac:dyDescent="0.25">
      <c r="A12338" s="2"/>
      <c r="B12338" s="2"/>
      <c r="C12338" s="2"/>
      <c r="E12338" s="2"/>
      <c r="G12338" s="2"/>
      <c r="H12338" s="6"/>
      <c r="I12338" s="9"/>
      <c r="J12338" s="9"/>
      <c r="K12338" s="9"/>
    </row>
    <row r="12339" spans="1:11" x14ac:dyDescent="0.25">
      <c r="A12339" s="2"/>
      <c r="B12339" s="2"/>
      <c r="C12339" s="2"/>
      <c r="E12339" s="2"/>
      <c r="G12339" s="2"/>
      <c r="H12339" s="6"/>
      <c r="I12339" s="9"/>
      <c r="J12339" s="9"/>
      <c r="K12339" s="9"/>
    </row>
    <row r="12340" spans="1:11" x14ac:dyDescent="0.25">
      <c r="A12340" s="2"/>
      <c r="B12340" s="2"/>
      <c r="C12340" s="2"/>
      <c r="E12340" s="2"/>
      <c r="G12340" s="2"/>
      <c r="H12340" s="6"/>
      <c r="I12340" s="9"/>
      <c r="J12340" s="9"/>
      <c r="K12340" s="9"/>
    </row>
    <row r="12341" spans="1:11" x14ac:dyDescent="0.25">
      <c r="A12341" s="2"/>
      <c r="B12341" s="2"/>
      <c r="C12341" s="2"/>
      <c r="E12341" s="2"/>
      <c r="G12341" s="2"/>
      <c r="H12341" s="6"/>
      <c r="I12341" s="9"/>
      <c r="J12341" s="9"/>
      <c r="K12341" s="9"/>
    </row>
    <row r="12342" spans="1:11" x14ac:dyDescent="0.25">
      <c r="A12342" s="2"/>
      <c r="B12342" s="2"/>
      <c r="C12342" s="2"/>
      <c r="E12342" s="2"/>
      <c r="G12342" s="2"/>
      <c r="H12342" s="6"/>
      <c r="I12342" s="9"/>
      <c r="J12342" s="9"/>
      <c r="K12342" s="9"/>
    </row>
    <row r="12343" spans="1:11" x14ac:dyDescent="0.25">
      <c r="A12343" s="2"/>
      <c r="B12343" s="2"/>
      <c r="C12343" s="2"/>
      <c r="E12343" s="2"/>
      <c r="G12343" s="2"/>
      <c r="H12343" s="6"/>
      <c r="I12343" s="9"/>
      <c r="J12343" s="9"/>
      <c r="K12343" s="9"/>
    </row>
    <row r="12344" spans="1:11" x14ac:dyDescent="0.25">
      <c r="A12344" s="2"/>
      <c r="B12344" s="2"/>
      <c r="C12344" s="2"/>
      <c r="E12344" s="2"/>
      <c r="G12344" s="2"/>
      <c r="H12344" s="6"/>
      <c r="I12344" s="9"/>
      <c r="J12344" s="9"/>
      <c r="K12344" s="9"/>
    </row>
    <row r="12345" spans="1:11" x14ac:dyDescent="0.25">
      <c r="A12345" s="2"/>
      <c r="B12345" s="2"/>
      <c r="C12345" s="2"/>
      <c r="E12345" s="2"/>
      <c r="G12345" s="2"/>
      <c r="H12345" s="6"/>
      <c r="I12345" s="9"/>
      <c r="J12345" s="9"/>
      <c r="K12345" s="9"/>
    </row>
    <row r="12346" spans="1:11" x14ac:dyDescent="0.25">
      <c r="A12346" s="2"/>
      <c r="B12346" s="2"/>
      <c r="C12346" s="2"/>
      <c r="E12346" s="2"/>
      <c r="G12346" s="2"/>
      <c r="H12346" s="6"/>
      <c r="I12346" s="9"/>
      <c r="J12346" s="9"/>
      <c r="K12346" s="9"/>
    </row>
    <row r="12347" spans="1:11" x14ac:dyDescent="0.25">
      <c r="A12347" s="2"/>
      <c r="B12347" s="2"/>
      <c r="C12347" s="2"/>
      <c r="E12347" s="2"/>
      <c r="G12347" s="2"/>
      <c r="H12347" s="6"/>
      <c r="I12347" s="9"/>
      <c r="J12347" s="9"/>
      <c r="K12347" s="9"/>
    </row>
    <row r="12348" spans="1:11" x14ac:dyDescent="0.25">
      <c r="A12348" s="2"/>
      <c r="B12348" s="2"/>
      <c r="C12348" s="2"/>
      <c r="E12348" s="2"/>
      <c r="G12348" s="2"/>
      <c r="H12348" s="6"/>
      <c r="I12348" s="9"/>
      <c r="J12348" s="9"/>
      <c r="K12348" s="9"/>
    </row>
    <row r="12349" spans="1:11" x14ac:dyDescent="0.25">
      <c r="A12349" s="2"/>
      <c r="B12349" s="2"/>
      <c r="C12349" s="2"/>
      <c r="E12349" s="2"/>
      <c r="G12349" s="2"/>
      <c r="H12349" s="6"/>
      <c r="I12349" s="9"/>
      <c r="J12349" s="9"/>
      <c r="K12349" s="9"/>
    </row>
    <row r="12350" spans="1:11" x14ac:dyDescent="0.25">
      <c r="A12350" s="2"/>
      <c r="B12350" s="2"/>
      <c r="C12350" s="2"/>
      <c r="E12350" s="2"/>
      <c r="G12350" s="2"/>
      <c r="H12350" s="6"/>
      <c r="I12350" s="9"/>
      <c r="J12350" s="9"/>
      <c r="K12350" s="9"/>
    </row>
    <row r="12351" spans="1:11" x14ac:dyDescent="0.25">
      <c r="A12351" s="2"/>
      <c r="B12351" s="2"/>
      <c r="C12351" s="2"/>
      <c r="E12351" s="2"/>
      <c r="G12351" s="2"/>
      <c r="H12351" s="6"/>
      <c r="I12351" s="9"/>
      <c r="J12351" s="9"/>
      <c r="K12351" s="9"/>
    </row>
    <row r="12352" spans="1:11" x14ac:dyDescent="0.25">
      <c r="A12352" s="2"/>
      <c r="B12352" s="2"/>
      <c r="C12352" s="2"/>
      <c r="E12352" s="2"/>
      <c r="G12352" s="2"/>
      <c r="H12352" s="6"/>
      <c r="I12352" s="9"/>
      <c r="J12352" s="9"/>
      <c r="K12352" s="9"/>
    </row>
    <row r="12353" spans="1:11" x14ac:dyDescent="0.25">
      <c r="A12353" s="2"/>
      <c r="B12353" s="2"/>
      <c r="C12353" s="2"/>
      <c r="E12353" s="2"/>
      <c r="G12353" s="2"/>
      <c r="H12353" s="6"/>
      <c r="I12353" s="9"/>
      <c r="J12353" s="9"/>
      <c r="K12353" s="9"/>
    </row>
    <row r="12354" spans="1:11" x14ac:dyDescent="0.25">
      <c r="A12354" s="2"/>
      <c r="B12354" s="2"/>
      <c r="C12354" s="2"/>
      <c r="E12354" s="2"/>
      <c r="G12354" s="2"/>
      <c r="H12354" s="6"/>
      <c r="I12354" s="9"/>
      <c r="J12354" s="9"/>
      <c r="K12354" s="9"/>
    </row>
    <row r="12355" spans="1:11" x14ac:dyDescent="0.25">
      <c r="A12355" s="2"/>
      <c r="B12355" s="2"/>
      <c r="C12355" s="2"/>
      <c r="E12355" s="2"/>
      <c r="G12355" s="2"/>
      <c r="H12355" s="6"/>
      <c r="I12355" s="9"/>
      <c r="J12355" s="9"/>
      <c r="K12355" s="9"/>
    </row>
    <row r="12356" spans="1:11" x14ac:dyDescent="0.25">
      <c r="A12356" s="2"/>
      <c r="B12356" s="2"/>
      <c r="C12356" s="2"/>
      <c r="E12356" s="2"/>
      <c r="G12356" s="2"/>
      <c r="H12356" s="6"/>
      <c r="I12356" s="9"/>
      <c r="J12356" s="9"/>
      <c r="K12356" s="9"/>
    </row>
    <row r="12357" spans="1:11" x14ac:dyDescent="0.25">
      <c r="A12357" s="2"/>
      <c r="B12357" s="2"/>
      <c r="C12357" s="2"/>
      <c r="E12357" s="2"/>
      <c r="G12357" s="2"/>
      <c r="H12357" s="6"/>
      <c r="I12357" s="9"/>
      <c r="J12357" s="9"/>
      <c r="K12357" s="9"/>
    </row>
    <row r="12358" spans="1:11" x14ac:dyDescent="0.25">
      <c r="A12358" s="2"/>
      <c r="B12358" s="2"/>
      <c r="C12358" s="2"/>
      <c r="E12358" s="2"/>
      <c r="G12358" s="2"/>
      <c r="H12358" s="6"/>
      <c r="I12358" s="9"/>
      <c r="J12358" s="9"/>
      <c r="K12358" s="9"/>
    </row>
    <row r="12359" spans="1:11" x14ac:dyDescent="0.25">
      <c r="A12359" s="2"/>
      <c r="B12359" s="2"/>
      <c r="C12359" s="2"/>
      <c r="E12359" s="2"/>
      <c r="G12359" s="2"/>
      <c r="H12359" s="6"/>
      <c r="I12359" s="9"/>
      <c r="J12359" s="9"/>
      <c r="K12359" s="9"/>
    </row>
    <row r="12360" spans="1:11" x14ac:dyDescent="0.25">
      <c r="A12360" s="2"/>
      <c r="B12360" s="2"/>
      <c r="C12360" s="2"/>
      <c r="E12360" s="2"/>
      <c r="G12360" s="2"/>
      <c r="H12360" s="6"/>
      <c r="I12360" s="9"/>
      <c r="J12360" s="9"/>
      <c r="K12360" s="9"/>
    </row>
    <row r="12361" spans="1:11" x14ac:dyDescent="0.25">
      <c r="A12361" s="2"/>
      <c r="B12361" s="2"/>
      <c r="C12361" s="2"/>
      <c r="E12361" s="2"/>
      <c r="G12361" s="2"/>
      <c r="H12361" s="6"/>
      <c r="I12361" s="9"/>
      <c r="J12361" s="9"/>
      <c r="K12361" s="9"/>
    </row>
    <row r="12362" spans="1:11" x14ac:dyDescent="0.25">
      <c r="A12362" s="2"/>
      <c r="B12362" s="2"/>
      <c r="C12362" s="2"/>
      <c r="E12362" s="2"/>
      <c r="G12362" s="2"/>
      <c r="H12362" s="6"/>
      <c r="I12362" s="9"/>
      <c r="J12362" s="9"/>
      <c r="K12362" s="9"/>
    </row>
    <row r="12363" spans="1:11" x14ac:dyDescent="0.25">
      <c r="A12363" s="2"/>
      <c r="B12363" s="2"/>
      <c r="C12363" s="2"/>
      <c r="E12363" s="2"/>
      <c r="G12363" s="2"/>
      <c r="H12363" s="6"/>
      <c r="I12363" s="9"/>
      <c r="J12363" s="9"/>
      <c r="K12363" s="9"/>
    </row>
    <row r="12364" spans="1:11" x14ac:dyDescent="0.25">
      <c r="A12364" s="2"/>
      <c r="B12364" s="2"/>
      <c r="C12364" s="2"/>
      <c r="E12364" s="2"/>
      <c r="G12364" s="2"/>
      <c r="H12364" s="6"/>
      <c r="I12364" s="9"/>
      <c r="J12364" s="9"/>
      <c r="K12364" s="9"/>
    </row>
    <row r="12365" spans="1:11" x14ac:dyDescent="0.25">
      <c r="A12365" s="2"/>
      <c r="B12365" s="2"/>
      <c r="C12365" s="2"/>
      <c r="E12365" s="2"/>
      <c r="G12365" s="2"/>
      <c r="H12365" s="6"/>
      <c r="I12365" s="9"/>
      <c r="J12365" s="9"/>
      <c r="K12365" s="9"/>
    </row>
    <row r="12366" spans="1:11" x14ac:dyDescent="0.25">
      <c r="A12366" s="2"/>
      <c r="B12366" s="2"/>
      <c r="C12366" s="2"/>
      <c r="E12366" s="2"/>
      <c r="G12366" s="2"/>
      <c r="H12366" s="6"/>
      <c r="I12366" s="9"/>
      <c r="J12366" s="9"/>
      <c r="K12366" s="9"/>
    </row>
    <row r="12367" spans="1:11" x14ac:dyDescent="0.25">
      <c r="A12367" s="2"/>
      <c r="B12367" s="2"/>
      <c r="C12367" s="2"/>
      <c r="E12367" s="2"/>
      <c r="G12367" s="2"/>
      <c r="H12367" s="6"/>
      <c r="I12367" s="9"/>
      <c r="J12367" s="9"/>
      <c r="K12367" s="9"/>
    </row>
    <row r="12368" spans="1:11" x14ac:dyDescent="0.25">
      <c r="A12368" s="2"/>
      <c r="B12368" s="2"/>
      <c r="C12368" s="2"/>
      <c r="E12368" s="2"/>
      <c r="G12368" s="2"/>
      <c r="H12368" s="6"/>
      <c r="I12368" s="9"/>
      <c r="J12368" s="9"/>
      <c r="K12368" s="9"/>
    </row>
    <row r="12369" spans="1:11" x14ac:dyDescent="0.25">
      <c r="A12369" s="2"/>
      <c r="B12369" s="2"/>
      <c r="C12369" s="2"/>
      <c r="E12369" s="2"/>
      <c r="G12369" s="2"/>
      <c r="H12369" s="6"/>
      <c r="I12369" s="9"/>
      <c r="J12369" s="9"/>
      <c r="K12369" s="9"/>
    </row>
    <row r="12370" spans="1:11" x14ac:dyDescent="0.25">
      <c r="A12370" s="2"/>
      <c r="B12370" s="2"/>
      <c r="C12370" s="2"/>
      <c r="E12370" s="2"/>
      <c r="G12370" s="2"/>
      <c r="H12370" s="6"/>
      <c r="I12370" s="9"/>
      <c r="J12370" s="9"/>
      <c r="K12370" s="9"/>
    </row>
    <row r="12371" spans="1:11" x14ac:dyDescent="0.25">
      <c r="A12371" s="2"/>
      <c r="B12371" s="2"/>
      <c r="C12371" s="2"/>
      <c r="E12371" s="2"/>
      <c r="G12371" s="2"/>
      <c r="H12371" s="6"/>
      <c r="I12371" s="9"/>
      <c r="J12371" s="9"/>
      <c r="K12371" s="9"/>
    </row>
    <row r="12372" spans="1:11" x14ac:dyDescent="0.25">
      <c r="A12372" s="2"/>
      <c r="B12372" s="2"/>
      <c r="C12372" s="2"/>
      <c r="E12372" s="2"/>
      <c r="G12372" s="2"/>
      <c r="H12372" s="6"/>
      <c r="I12372" s="9"/>
      <c r="J12372" s="9"/>
      <c r="K12372" s="9"/>
    </row>
    <row r="12373" spans="1:11" x14ac:dyDescent="0.25">
      <c r="A12373" s="2"/>
      <c r="B12373" s="2"/>
      <c r="C12373" s="2"/>
      <c r="E12373" s="2"/>
      <c r="G12373" s="2"/>
      <c r="H12373" s="6"/>
      <c r="I12373" s="9"/>
      <c r="J12373" s="9"/>
      <c r="K12373" s="9"/>
    </row>
    <row r="12374" spans="1:11" x14ac:dyDescent="0.25">
      <c r="A12374" s="2"/>
      <c r="B12374" s="2"/>
      <c r="C12374" s="2"/>
      <c r="E12374" s="2"/>
      <c r="G12374" s="2"/>
      <c r="H12374" s="6"/>
      <c r="I12374" s="9"/>
      <c r="J12374" s="9"/>
      <c r="K12374" s="9"/>
    </row>
    <row r="12375" spans="1:11" x14ac:dyDescent="0.25">
      <c r="A12375" s="2"/>
      <c r="B12375" s="2"/>
      <c r="C12375" s="2"/>
      <c r="E12375" s="2"/>
      <c r="G12375" s="2"/>
      <c r="H12375" s="6"/>
      <c r="I12375" s="9"/>
      <c r="J12375" s="9"/>
      <c r="K12375" s="9"/>
    </row>
    <row r="12376" spans="1:11" x14ac:dyDescent="0.25">
      <c r="A12376" s="2"/>
      <c r="B12376" s="2"/>
      <c r="C12376" s="2"/>
      <c r="E12376" s="2"/>
      <c r="G12376" s="2"/>
      <c r="H12376" s="6"/>
      <c r="I12376" s="9"/>
      <c r="J12376" s="9"/>
      <c r="K12376" s="9"/>
    </row>
    <row r="12377" spans="1:11" x14ac:dyDescent="0.25">
      <c r="A12377" s="2"/>
      <c r="B12377" s="2"/>
      <c r="C12377" s="2"/>
      <c r="E12377" s="2"/>
      <c r="G12377" s="2"/>
      <c r="H12377" s="6"/>
      <c r="I12377" s="9"/>
      <c r="J12377" s="9"/>
      <c r="K12377" s="9"/>
    </row>
    <row r="12378" spans="1:11" x14ac:dyDescent="0.25">
      <c r="A12378" s="2"/>
      <c r="B12378" s="2"/>
      <c r="C12378" s="2"/>
      <c r="E12378" s="2"/>
      <c r="G12378" s="2"/>
      <c r="H12378" s="6"/>
      <c r="I12378" s="9"/>
      <c r="J12378" s="9"/>
      <c r="K12378" s="9"/>
    </row>
    <row r="12379" spans="1:11" x14ac:dyDescent="0.25">
      <c r="A12379" s="2"/>
      <c r="B12379" s="2"/>
      <c r="C12379" s="2"/>
      <c r="E12379" s="2"/>
      <c r="G12379" s="2"/>
      <c r="H12379" s="6"/>
      <c r="I12379" s="9"/>
      <c r="J12379" s="9"/>
      <c r="K12379" s="9"/>
    </row>
    <row r="12380" spans="1:11" x14ac:dyDescent="0.25">
      <c r="A12380" s="2"/>
      <c r="B12380" s="2"/>
      <c r="C12380" s="2"/>
      <c r="E12380" s="2"/>
      <c r="G12380" s="2"/>
      <c r="H12380" s="6"/>
      <c r="I12380" s="9"/>
      <c r="J12380" s="9"/>
      <c r="K12380" s="9"/>
    </row>
    <row r="12381" spans="1:11" x14ac:dyDescent="0.25">
      <c r="A12381" s="2"/>
      <c r="B12381" s="2"/>
      <c r="C12381" s="2"/>
      <c r="E12381" s="2"/>
      <c r="G12381" s="2"/>
      <c r="H12381" s="6"/>
      <c r="I12381" s="9"/>
      <c r="J12381" s="9"/>
      <c r="K12381" s="9"/>
    </row>
    <row r="12382" spans="1:11" x14ac:dyDescent="0.25">
      <c r="A12382" s="2"/>
      <c r="B12382" s="2"/>
      <c r="C12382" s="2"/>
      <c r="E12382" s="2"/>
      <c r="G12382" s="2"/>
      <c r="H12382" s="6"/>
      <c r="I12382" s="9"/>
      <c r="J12382" s="9"/>
      <c r="K12382" s="9"/>
    </row>
    <row r="12383" spans="1:11" x14ac:dyDescent="0.25">
      <c r="A12383" s="2"/>
      <c r="B12383" s="2"/>
      <c r="C12383" s="2"/>
      <c r="E12383" s="2"/>
      <c r="G12383" s="2"/>
      <c r="H12383" s="6"/>
      <c r="I12383" s="9"/>
      <c r="J12383" s="9"/>
      <c r="K12383" s="9"/>
    </row>
    <row r="12384" spans="1:11" x14ac:dyDescent="0.25">
      <c r="A12384" s="2"/>
      <c r="B12384" s="2"/>
      <c r="C12384" s="2"/>
      <c r="E12384" s="2"/>
      <c r="G12384" s="2"/>
      <c r="H12384" s="6"/>
      <c r="I12384" s="9"/>
      <c r="J12384" s="9"/>
      <c r="K12384" s="9"/>
    </row>
    <row r="12385" spans="1:11" x14ac:dyDescent="0.25">
      <c r="A12385" s="2"/>
      <c r="B12385" s="2"/>
      <c r="C12385" s="2"/>
      <c r="E12385" s="2"/>
      <c r="G12385" s="2"/>
      <c r="H12385" s="6"/>
      <c r="I12385" s="9"/>
      <c r="J12385" s="9"/>
      <c r="K12385" s="9"/>
    </row>
    <row r="12386" spans="1:11" x14ac:dyDescent="0.25">
      <c r="A12386" s="2"/>
      <c r="B12386" s="2"/>
      <c r="C12386" s="2"/>
      <c r="E12386" s="2"/>
      <c r="G12386" s="2"/>
      <c r="H12386" s="6"/>
      <c r="I12386" s="9"/>
      <c r="J12386" s="9"/>
      <c r="K12386" s="9"/>
    </row>
    <row r="12387" spans="1:11" x14ac:dyDescent="0.25">
      <c r="A12387" s="2"/>
      <c r="B12387" s="2"/>
      <c r="C12387" s="2"/>
      <c r="E12387" s="2"/>
      <c r="G12387" s="2"/>
      <c r="H12387" s="6"/>
      <c r="I12387" s="9"/>
      <c r="J12387" s="9"/>
      <c r="K12387" s="9"/>
    </row>
    <row r="12388" spans="1:11" x14ac:dyDescent="0.25">
      <c r="A12388" s="2"/>
      <c r="B12388" s="2"/>
      <c r="C12388" s="2"/>
      <c r="E12388" s="2"/>
      <c r="G12388" s="2"/>
      <c r="H12388" s="6"/>
      <c r="I12388" s="9"/>
      <c r="J12388" s="9"/>
      <c r="K12388" s="9"/>
    </row>
    <row r="12389" spans="1:11" x14ac:dyDescent="0.25">
      <c r="A12389" s="2"/>
      <c r="B12389" s="2"/>
      <c r="C12389" s="2"/>
      <c r="E12389" s="2"/>
      <c r="G12389" s="2"/>
      <c r="H12389" s="6"/>
      <c r="I12389" s="9"/>
      <c r="J12389" s="9"/>
      <c r="K12389" s="9"/>
    </row>
    <row r="12390" spans="1:11" x14ac:dyDescent="0.25">
      <c r="A12390" s="2"/>
      <c r="B12390" s="2"/>
      <c r="C12390" s="2"/>
      <c r="E12390" s="2"/>
      <c r="G12390" s="2"/>
      <c r="H12390" s="6"/>
      <c r="I12390" s="9"/>
      <c r="J12390" s="9"/>
      <c r="K12390" s="9"/>
    </row>
    <row r="12391" spans="1:11" x14ac:dyDescent="0.25">
      <c r="A12391" s="2"/>
      <c r="B12391" s="2"/>
      <c r="C12391" s="2"/>
      <c r="E12391" s="2"/>
      <c r="G12391" s="2"/>
      <c r="H12391" s="6"/>
      <c r="I12391" s="9"/>
      <c r="J12391" s="9"/>
      <c r="K12391" s="9"/>
    </row>
    <row r="12392" spans="1:11" x14ac:dyDescent="0.25">
      <c r="A12392" s="2"/>
      <c r="B12392" s="2"/>
      <c r="C12392" s="2"/>
      <c r="E12392" s="2"/>
      <c r="G12392" s="2"/>
      <c r="H12392" s="6"/>
      <c r="I12392" s="9"/>
      <c r="J12392" s="9"/>
      <c r="K12392" s="9"/>
    </row>
    <row r="12393" spans="1:11" x14ac:dyDescent="0.25">
      <c r="A12393" s="2"/>
      <c r="B12393" s="2"/>
      <c r="C12393" s="2"/>
      <c r="E12393" s="2"/>
      <c r="G12393" s="2"/>
      <c r="H12393" s="6"/>
      <c r="I12393" s="9"/>
      <c r="J12393" s="9"/>
      <c r="K12393" s="9"/>
    </row>
    <row r="12394" spans="1:11" x14ac:dyDescent="0.25">
      <c r="A12394" s="2"/>
      <c r="B12394" s="2"/>
      <c r="C12394" s="2"/>
      <c r="E12394" s="2"/>
      <c r="G12394" s="2"/>
      <c r="H12394" s="6"/>
      <c r="I12394" s="9"/>
      <c r="J12394" s="9"/>
      <c r="K12394" s="9"/>
    </row>
    <row r="12395" spans="1:11" x14ac:dyDescent="0.25">
      <c r="A12395" s="2"/>
      <c r="B12395" s="2"/>
      <c r="C12395" s="2"/>
      <c r="E12395" s="2"/>
      <c r="G12395" s="2"/>
      <c r="H12395" s="6"/>
      <c r="I12395" s="9"/>
      <c r="J12395" s="9"/>
      <c r="K12395" s="9"/>
    </row>
    <row r="12396" spans="1:11" x14ac:dyDescent="0.25">
      <c r="A12396" s="2"/>
      <c r="B12396" s="2"/>
      <c r="C12396" s="2"/>
      <c r="E12396" s="2"/>
      <c r="G12396" s="2"/>
      <c r="H12396" s="6"/>
      <c r="I12396" s="9"/>
      <c r="J12396" s="9"/>
      <c r="K12396" s="9"/>
    </row>
    <row r="12397" spans="1:11" x14ac:dyDescent="0.25">
      <c r="A12397" s="2"/>
      <c r="B12397" s="2"/>
      <c r="C12397" s="2"/>
      <c r="E12397" s="2"/>
      <c r="G12397" s="2"/>
      <c r="H12397" s="6"/>
      <c r="I12397" s="9"/>
      <c r="J12397" s="9"/>
      <c r="K12397" s="9"/>
    </row>
    <row r="12398" spans="1:11" x14ac:dyDescent="0.25">
      <c r="A12398" s="2"/>
      <c r="B12398" s="2"/>
      <c r="C12398" s="2"/>
      <c r="E12398" s="2"/>
      <c r="G12398" s="2"/>
      <c r="H12398" s="6"/>
      <c r="I12398" s="9"/>
      <c r="J12398" s="9"/>
      <c r="K12398" s="9"/>
    </row>
    <row r="12399" spans="1:11" x14ac:dyDescent="0.25">
      <c r="A12399" s="2"/>
      <c r="B12399" s="2"/>
      <c r="C12399" s="2"/>
      <c r="E12399" s="2"/>
      <c r="G12399" s="2"/>
      <c r="H12399" s="6"/>
      <c r="I12399" s="9"/>
      <c r="J12399" s="9"/>
      <c r="K12399" s="9"/>
    </row>
    <row r="12400" spans="1:11" x14ac:dyDescent="0.25">
      <c r="A12400" s="2"/>
      <c r="B12400" s="2"/>
      <c r="C12400" s="2"/>
      <c r="E12400" s="2"/>
      <c r="G12400" s="2"/>
      <c r="H12400" s="6"/>
      <c r="I12400" s="9"/>
      <c r="J12400" s="9"/>
      <c r="K12400" s="9"/>
    </row>
    <row r="12401" spans="1:11" x14ac:dyDescent="0.25">
      <c r="A12401" s="2"/>
      <c r="B12401" s="2"/>
      <c r="C12401" s="2"/>
      <c r="E12401" s="2"/>
      <c r="G12401" s="2"/>
      <c r="H12401" s="6"/>
      <c r="I12401" s="9"/>
      <c r="J12401" s="9"/>
      <c r="K12401" s="9"/>
    </row>
    <row r="12402" spans="1:11" x14ac:dyDescent="0.25">
      <c r="A12402" s="2"/>
      <c r="B12402" s="2"/>
      <c r="C12402" s="2"/>
      <c r="E12402" s="2"/>
      <c r="G12402" s="2"/>
      <c r="H12402" s="6"/>
      <c r="I12402" s="9"/>
      <c r="J12402" s="9"/>
      <c r="K12402" s="9"/>
    </row>
    <row r="12403" spans="1:11" x14ac:dyDescent="0.25">
      <c r="A12403" s="2"/>
      <c r="B12403" s="2"/>
      <c r="C12403" s="2"/>
      <c r="E12403" s="2"/>
      <c r="G12403" s="2"/>
      <c r="H12403" s="6"/>
      <c r="I12403" s="9"/>
      <c r="J12403" s="9"/>
      <c r="K12403" s="9"/>
    </row>
    <row r="12404" spans="1:11" x14ac:dyDescent="0.25">
      <c r="A12404" s="2"/>
      <c r="B12404" s="2"/>
      <c r="C12404" s="2"/>
      <c r="E12404" s="2"/>
      <c r="G12404" s="2"/>
      <c r="H12404" s="6"/>
      <c r="I12404" s="9"/>
      <c r="J12404" s="9"/>
      <c r="K12404" s="9"/>
    </row>
    <row r="12405" spans="1:11" x14ac:dyDescent="0.25">
      <c r="A12405" s="2"/>
      <c r="B12405" s="2"/>
      <c r="C12405" s="2"/>
      <c r="E12405" s="2"/>
      <c r="G12405" s="2"/>
      <c r="H12405" s="6"/>
      <c r="I12405" s="9"/>
      <c r="J12405" s="9"/>
      <c r="K12405" s="9"/>
    </row>
    <row r="12406" spans="1:11" x14ac:dyDescent="0.25">
      <c r="A12406" s="2"/>
      <c r="B12406" s="2"/>
      <c r="C12406" s="2"/>
      <c r="E12406" s="2"/>
      <c r="G12406" s="2"/>
      <c r="H12406" s="6"/>
      <c r="I12406" s="9"/>
      <c r="J12406" s="9"/>
      <c r="K12406" s="9"/>
    </row>
    <row r="12407" spans="1:11" x14ac:dyDescent="0.25">
      <c r="A12407" s="2"/>
      <c r="B12407" s="2"/>
      <c r="C12407" s="2"/>
      <c r="E12407" s="2"/>
      <c r="G12407" s="2"/>
      <c r="H12407" s="6"/>
      <c r="I12407" s="9"/>
      <c r="J12407" s="9"/>
      <c r="K12407" s="9"/>
    </row>
    <row r="12408" spans="1:11" x14ac:dyDescent="0.25">
      <c r="A12408" s="2"/>
      <c r="B12408" s="2"/>
      <c r="C12408" s="2"/>
      <c r="E12408" s="2"/>
      <c r="G12408" s="2"/>
      <c r="H12408" s="6"/>
      <c r="I12408" s="9"/>
      <c r="J12408" s="9"/>
      <c r="K12408" s="9"/>
    </row>
    <row r="12409" spans="1:11" x14ac:dyDescent="0.25">
      <c r="A12409" s="2"/>
      <c r="B12409" s="2"/>
      <c r="C12409" s="2"/>
      <c r="E12409" s="2"/>
      <c r="G12409" s="2"/>
      <c r="H12409" s="6"/>
      <c r="I12409" s="9"/>
      <c r="J12409" s="9"/>
      <c r="K12409" s="9"/>
    </row>
    <row r="12410" spans="1:11" x14ac:dyDescent="0.25">
      <c r="A12410" s="2"/>
      <c r="B12410" s="2"/>
      <c r="C12410" s="2"/>
      <c r="E12410" s="2"/>
      <c r="G12410" s="2"/>
      <c r="H12410" s="6"/>
      <c r="I12410" s="9"/>
      <c r="J12410" s="9"/>
      <c r="K12410" s="9"/>
    </row>
    <row r="12411" spans="1:11" x14ac:dyDescent="0.25">
      <c r="A12411" s="2"/>
      <c r="B12411" s="2"/>
      <c r="C12411" s="2"/>
      <c r="E12411" s="2"/>
      <c r="G12411" s="2"/>
      <c r="H12411" s="6"/>
      <c r="I12411" s="9"/>
      <c r="J12411" s="9"/>
      <c r="K12411" s="9"/>
    </row>
    <row r="12412" spans="1:11" x14ac:dyDescent="0.25">
      <c r="A12412" s="2"/>
      <c r="B12412" s="2"/>
      <c r="C12412" s="2"/>
      <c r="E12412" s="2"/>
      <c r="G12412" s="2"/>
      <c r="H12412" s="6"/>
      <c r="I12412" s="9"/>
      <c r="J12412" s="9"/>
      <c r="K12412" s="9"/>
    </row>
    <row r="12413" spans="1:11" x14ac:dyDescent="0.25">
      <c r="A12413" s="2"/>
      <c r="B12413" s="2"/>
      <c r="C12413" s="2"/>
      <c r="E12413" s="2"/>
      <c r="G12413" s="2"/>
      <c r="H12413" s="6"/>
      <c r="I12413" s="9"/>
      <c r="J12413" s="9"/>
      <c r="K12413" s="9"/>
    </row>
    <row r="12414" spans="1:11" x14ac:dyDescent="0.25">
      <c r="A12414" s="2"/>
      <c r="B12414" s="2"/>
      <c r="C12414" s="2"/>
      <c r="E12414" s="2"/>
      <c r="G12414" s="2"/>
      <c r="H12414" s="6"/>
      <c r="I12414" s="9"/>
      <c r="J12414" s="9"/>
      <c r="K12414" s="9"/>
    </row>
    <row r="12415" spans="1:11" x14ac:dyDescent="0.25">
      <c r="A12415" s="2"/>
      <c r="B12415" s="2"/>
      <c r="C12415" s="2"/>
      <c r="E12415" s="2"/>
      <c r="G12415" s="2"/>
      <c r="H12415" s="6"/>
      <c r="I12415" s="9"/>
      <c r="J12415" s="9"/>
      <c r="K12415" s="9"/>
    </row>
    <row r="12416" spans="1:11" x14ac:dyDescent="0.25">
      <c r="A12416" s="2"/>
      <c r="B12416" s="2"/>
      <c r="C12416" s="2"/>
      <c r="E12416" s="2"/>
      <c r="G12416" s="2"/>
      <c r="H12416" s="6"/>
      <c r="I12416" s="9"/>
      <c r="J12416" s="9"/>
      <c r="K12416" s="9"/>
    </row>
    <row r="12417" spans="1:11" x14ac:dyDescent="0.25">
      <c r="A12417" s="2"/>
      <c r="B12417" s="2"/>
      <c r="C12417" s="2"/>
      <c r="E12417" s="2"/>
      <c r="G12417" s="2"/>
      <c r="H12417" s="6"/>
      <c r="I12417" s="9"/>
      <c r="J12417" s="9"/>
      <c r="K12417" s="9"/>
    </row>
    <row r="12418" spans="1:11" x14ac:dyDescent="0.25">
      <c r="A12418" s="2"/>
      <c r="B12418" s="2"/>
      <c r="C12418" s="2"/>
      <c r="E12418" s="2"/>
      <c r="G12418" s="2"/>
      <c r="H12418" s="6"/>
      <c r="I12418" s="9"/>
      <c r="J12418" s="9"/>
      <c r="K12418" s="9"/>
    </row>
    <row r="12419" spans="1:11" x14ac:dyDescent="0.25">
      <c r="A12419" s="2"/>
      <c r="B12419" s="2"/>
      <c r="C12419" s="2"/>
      <c r="E12419" s="2"/>
      <c r="G12419" s="2"/>
      <c r="H12419" s="6"/>
      <c r="I12419" s="9"/>
      <c r="J12419" s="9"/>
      <c r="K12419" s="9"/>
    </row>
    <row r="12420" spans="1:11" x14ac:dyDescent="0.25">
      <c r="A12420" s="2"/>
      <c r="B12420" s="2"/>
      <c r="C12420" s="2"/>
      <c r="E12420" s="2"/>
      <c r="G12420" s="2"/>
      <c r="H12420" s="6"/>
      <c r="I12420" s="9"/>
      <c r="J12420" s="9"/>
      <c r="K12420" s="9"/>
    </row>
    <row r="12421" spans="1:11" x14ac:dyDescent="0.25">
      <c r="A12421" s="2"/>
      <c r="B12421" s="2"/>
      <c r="C12421" s="2"/>
      <c r="E12421" s="2"/>
      <c r="G12421" s="2"/>
      <c r="H12421" s="6"/>
      <c r="I12421" s="9"/>
      <c r="J12421" s="9"/>
      <c r="K12421" s="9"/>
    </row>
    <row r="12422" spans="1:11" x14ac:dyDescent="0.25">
      <c r="A12422" s="2"/>
      <c r="B12422" s="2"/>
      <c r="C12422" s="2"/>
      <c r="E12422" s="2"/>
      <c r="G12422" s="2"/>
      <c r="H12422" s="6"/>
      <c r="I12422" s="9"/>
      <c r="J12422" s="9"/>
      <c r="K12422" s="9"/>
    </row>
    <row r="12423" spans="1:11" x14ac:dyDescent="0.25">
      <c r="A12423" s="2"/>
      <c r="B12423" s="2"/>
      <c r="C12423" s="2"/>
      <c r="E12423" s="2"/>
      <c r="G12423" s="2"/>
      <c r="H12423" s="6"/>
      <c r="I12423" s="9"/>
      <c r="J12423" s="9"/>
      <c r="K12423" s="9"/>
    </row>
    <row r="12424" spans="1:11" x14ac:dyDescent="0.25">
      <c r="A12424" s="2"/>
      <c r="B12424" s="2"/>
      <c r="C12424" s="2"/>
      <c r="E12424" s="2"/>
      <c r="G12424" s="2"/>
      <c r="H12424" s="6"/>
      <c r="I12424" s="9"/>
      <c r="J12424" s="9"/>
      <c r="K12424" s="9"/>
    </row>
    <row r="12425" spans="1:11" x14ac:dyDescent="0.25">
      <c r="A12425" s="2"/>
      <c r="B12425" s="2"/>
      <c r="C12425" s="2"/>
      <c r="E12425" s="2"/>
      <c r="G12425" s="2"/>
      <c r="H12425" s="6"/>
      <c r="I12425" s="9"/>
      <c r="J12425" s="9"/>
      <c r="K12425" s="9"/>
    </row>
    <row r="12426" spans="1:11" x14ac:dyDescent="0.25">
      <c r="A12426" s="2"/>
      <c r="B12426" s="2"/>
      <c r="C12426" s="2"/>
      <c r="E12426" s="2"/>
      <c r="G12426" s="2"/>
      <c r="H12426" s="6"/>
      <c r="I12426" s="9"/>
      <c r="J12426" s="9"/>
      <c r="K12426" s="9"/>
    </row>
    <row r="12427" spans="1:11" x14ac:dyDescent="0.25">
      <c r="A12427" s="2"/>
      <c r="B12427" s="2"/>
      <c r="C12427" s="2"/>
      <c r="E12427" s="2"/>
      <c r="G12427" s="2"/>
      <c r="H12427" s="6"/>
      <c r="I12427" s="9"/>
      <c r="J12427" s="9"/>
      <c r="K12427" s="9"/>
    </row>
    <row r="12428" spans="1:11" x14ac:dyDescent="0.25">
      <c r="A12428" s="2"/>
      <c r="B12428" s="2"/>
      <c r="C12428" s="2"/>
      <c r="E12428" s="2"/>
      <c r="G12428" s="2"/>
      <c r="H12428" s="6"/>
      <c r="I12428" s="9"/>
      <c r="J12428" s="9"/>
      <c r="K12428" s="9"/>
    </row>
    <row r="12429" spans="1:11" x14ac:dyDescent="0.25">
      <c r="A12429" s="2"/>
      <c r="B12429" s="2"/>
      <c r="C12429" s="2"/>
      <c r="E12429" s="2"/>
      <c r="G12429" s="2"/>
      <c r="H12429" s="6"/>
      <c r="I12429" s="9"/>
      <c r="J12429" s="9"/>
      <c r="K12429" s="9"/>
    </row>
    <row r="12430" spans="1:11" x14ac:dyDescent="0.25">
      <c r="A12430" s="2"/>
      <c r="B12430" s="2"/>
      <c r="C12430" s="2"/>
      <c r="E12430" s="2"/>
      <c r="G12430" s="2"/>
      <c r="H12430" s="6"/>
      <c r="I12430" s="9"/>
      <c r="J12430" s="9"/>
      <c r="K12430" s="9"/>
    </row>
    <row r="12431" spans="1:11" x14ac:dyDescent="0.25">
      <c r="A12431" s="2"/>
      <c r="B12431" s="2"/>
      <c r="C12431" s="2"/>
      <c r="E12431" s="2"/>
      <c r="G12431" s="2"/>
      <c r="H12431" s="6"/>
      <c r="I12431" s="9"/>
      <c r="J12431" s="9"/>
      <c r="K12431" s="9"/>
    </row>
    <row r="12432" spans="1:11" x14ac:dyDescent="0.25">
      <c r="A12432" s="2"/>
      <c r="B12432" s="2"/>
      <c r="C12432" s="2"/>
      <c r="E12432" s="2"/>
      <c r="G12432" s="2"/>
      <c r="H12432" s="6"/>
      <c r="I12432" s="9"/>
      <c r="J12432" s="9"/>
      <c r="K12432" s="9"/>
    </row>
    <row r="12433" spans="1:11" x14ac:dyDescent="0.25">
      <c r="A12433" s="2"/>
      <c r="B12433" s="2"/>
      <c r="C12433" s="2"/>
      <c r="E12433" s="2"/>
      <c r="G12433" s="2"/>
      <c r="H12433" s="6"/>
      <c r="I12433" s="9"/>
      <c r="J12433" s="9"/>
      <c r="K12433" s="9"/>
    </row>
    <row r="12434" spans="1:11" x14ac:dyDescent="0.25">
      <c r="A12434" s="2"/>
      <c r="B12434" s="2"/>
      <c r="C12434" s="2"/>
      <c r="E12434" s="2"/>
      <c r="G12434" s="2"/>
      <c r="H12434" s="6"/>
      <c r="I12434" s="9"/>
      <c r="J12434" s="9"/>
      <c r="K12434" s="9"/>
    </row>
    <row r="12435" spans="1:11" x14ac:dyDescent="0.25">
      <c r="A12435" s="2"/>
      <c r="B12435" s="2"/>
      <c r="C12435" s="2"/>
      <c r="E12435" s="2"/>
      <c r="G12435" s="2"/>
      <c r="H12435" s="6"/>
      <c r="I12435" s="9"/>
      <c r="J12435" s="9"/>
      <c r="K12435" s="9"/>
    </row>
    <row r="12436" spans="1:11" x14ac:dyDescent="0.25">
      <c r="A12436" s="2"/>
      <c r="B12436" s="2"/>
      <c r="C12436" s="2"/>
      <c r="E12436" s="2"/>
      <c r="G12436" s="2"/>
      <c r="H12436" s="6"/>
      <c r="I12436" s="9"/>
      <c r="J12436" s="9"/>
      <c r="K12436" s="9"/>
    </row>
    <row r="12437" spans="1:11" x14ac:dyDescent="0.25">
      <c r="A12437" s="2"/>
      <c r="B12437" s="2"/>
      <c r="C12437" s="2"/>
      <c r="E12437" s="2"/>
      <c r="G12437" s="2"/>
      <c r="H12437" s="6"/>
      <c r="I12437" s="9"/>
      <c r="J12437" s="9"/>
      <c r="K12437" s="9"/>
    </row>
    <row r="12438" spans="1:11" x14ac:dyDescent="0.25">
      <c r="A12438" s="2"/>
      <c r="B12438" s="2"/>
      <c r="C12438" s="2"/>
      <c r="E12438" s="2"/>
      <c r="G12438" s="2"/>
      <c r="H12438" s="6"/>
      <c r="I12438" s="9"/>
      <c r="J12438" s="9"/>
      <c r="K12438" s="9"/>
    </row>
    <row r="12439" spans="1:11" x14ac:dyDescent="0.25">
      <c r="A12439" s="2"/>
      <c r="B12439" s="2"/>
      <c r="C12439" s="2"/>
      <c r="E12439" s="2"/>
      <c r="G12439" s="2"/>
      <c r="H12439" s="6"/>
      <c r="I12439" s="9"/>
      <c r="J12439" s="9"/>
      <c r="K12439" s="9"/>
    </row>
    <row r="12440" spans="1:11" x14ac:dyDescent="0.25">
      <c r="A12440" s="2"/>
      <c r="B12440" s="2"/>
      <c r="C12440" s="2"/>
      <c r="E12440" s="2"/>
      <c r="G12440" s="2"/>
      <c r="H12440" s="6"/>
      <c r="I12440" s="9"/>
      <c r="J12440" s="9"/>
      <c r="K12440" s="9"/>
    </row>
    <row r="12441" spans="1:11" x14ac:dyDescent="0.25">
      <c r="A12441" s="2"/>
      <c r="B12441" s="2"/>
      <c r="C12441" s="2"/>
      <c r="E12441" s="2"/>
      <c r="G12441" s="2"/>
      <c r="H12441" s="6"/>
      <c r="I12441" s="9"/>
      <c r="J12441" s="9"/>
      <c r="K12441" s="9"/>
    </row>
    <row r="12442" spans="1:11" x14ac:dyDescent="0.25">
      <c r="A12442" s="2"/>
      <c r="B12442" s="2"/>
      <c r="C12442" s="2"/>
      <c r="E12442" s="2"/>
      <c r="G12442" s="2"/>
      <c r="H12442" s="6"/>
      <c r="I12442" s="9"/>
      <c r="J12442" s="9"/>
      <c r="K12442" s="9"/>
    </row>
    <row r="12443" spans="1:11" x14ac:dyDescent="0.25">
      <c r="A12443" s="2"/>
      <c r="B12443" s="2"/>
      <c r="C12443" s="2"/>
      <c r="E12443" s="2"/>
      <c r="G12443" s="2"/>
      <c r="H12443" s="6"/>
      <c r="I12443" s="9"/>
      <c r="J12443" s="9"/>
      <c r="K12443" s="9"/>
    </row>
    <row r="12444" spans="1:11" x14ac:dyDescent="0.25">
      <c r="A12444" s="2"/>
      <c r="B12444" s="2"/>
      <c r="C12444" s="2"/>
      <c r="E12444" s="2"/>
      <c r="G12444" s="2"/>
      <c r="H12444" s="6"/>
      <c r="I12444" s="9"/>
      <c r="J12444" s="9"/>
      <c r="K12444" s="9"/>
    </row>
    <row r="12445" spans="1:11" x14ac:dyDescent="0.25">
      <c r="A12445" s="2"/>
      <c r="B12445" s="2"/>
      <c r="C12445" s="2"/>
      <c r="E12445" s="2"/>
      <c r="G12445" s="2"/>
      <c r="H12445" s="6"/>
      <c r="I12445" s="9"/>
      <c r="J12445" s="9"/>
      <c r="K12445" s="9"/>
    </row>
    <row r="12446" spans="1:11" x14ac:dyDescent="0.25">
      <c r="A12446" s="2"/>
      <c r="B12446" s="2"/>
      <c r="C12446" s="2"/>
      <c r="E12446" s="2"/>
      <c r="G12446" s="2"/>
      <c r="H12446" s="6"/>
      <c r="I12446" s="9"/>
      <c r="J12446" s="9"/>
      <c r="K12446" s="9"/>
    </row>
    <row r="12447" spans="1:11" x14ac:dyDescent="0.25">
      <c r="A12447" s="2"/>
      <c r="B12447" s="2"/>
      <c r="C12447" s="2"/>
      <c r="E12447" s="2"/>
      <c r="G12447" s="2"/>
      <c r="H12447" s="6"/>
      <c r="I12447" s="9"/>
      <c r="J12447" s="9"/>
      <c r="K12447" s="9"/>
    </row>
    <row r="12448" spans="1:11" x14ac:dyDescent="0.25">
      <c r="A12448" s="2"/>
      <c r="B12448" s="2"/>
      <c r="C12448" s="2"/>
      <c r="E12448" s="2"/>
      <c r="G12448" s="2"/>
      <c r="H12448" s="6"/>
      <c r="I12448" s="9"/>
      <c r="J12448" s="9"/>
      <c r="K12448" s="9"/>
    </row>
    <row r="12449" spans="1:11" x14ac:dyDescent="0.25">
      <c r="A12449" s="2"/>
      <c r="B12449" s="2"/>
      <c r="C12449" s="2"/>
      <c r="E12449" s="2"/>
      <c r="G12449" s="2"/>
      <c r="H12449" s="6"/>
      <c r="I12449" s="9"/>
      <c r="J12449" s="9"/>
      <c r="K12449" s="9"/>
    </row>
    <row r="12450" spans="1:11" x14ac:dyDescent="0.25">
      <c r="A12450" s="2"/>
      <c r="B12450" s="2"/>
      <c r="C12450" s="2"/>
      <c r="E12450" s="2"/>
      <c r="G12450" s="2"/>
      <c r="H12450" s="6"/>
      <c r="I12450" s="9"/>
      <c r="J12450" s="9"/>
      <c r="K12450" s="9"/>
    </row>
    <row r="12451" spans="1:11" x14ac:dyDescent="0.25">
      <c r="A12451" s="2"/>
      <c r="B12451" s="2"/>
      <c r="C12451" s="2"/>
      <c r="E12451" s="2"/>
      <c r="G12451" s="2"/>
      <c r="H12451" s="6"/>
      <c r="I12451" s="9"/>
      <c r="J12451" s="9"/>
      <c r="K12451" s="9"/>
    </row>
    <row r="12452" spans="1:11" x14ac:dyDescent="0.25">
      <c r="A12452" s="2"/>
      <c r="B12452" s="2"/>
      <c r="C12452" s="2"/>
      <c r="E12452" s="2"/>
      <c r="G12452" s="2"/>
      <c r="H12452" s="6"/>
      <c r="I12452" s="9"/>
      <c r="J12452" s="9"/>
      <c r="K12452" s="9"/>
    </row>
    <row r="12453" spans="1:11" x14ac:dyDescent="0.25">
      <c r="A12453" s="2"/>
      <c r="B12453" s="2"/>
      <c r="C12453" s="2"/>
      <c r="E12453" s="2"/>
      <c r="G12453" s="2"/>
      <c r="H12453" s="6"/>
      <c r="I12453" s="9"/>
      <c r="J12453" s="9"/>
      <c r="K12453" s="9"/>
    </row>
    <row r="12454" spans="1:11" x14ac:dyDescent="0.25">
      <c r="A12454" s="2"/>
      <c r="B12454" s="2"/>
      <c r="C12454" s="2"/>
      <c r="E12454" s="2"/>
      <c r="G12454" s="2"/>
      <c r="H12454" s="6"/>
      <c r="I12454" s="9"/>
      <c r="J12454" s="9"/>
      <c r="K12454" s="9"/>
    </row>
    <row r="12455" spans="1:11" x14ac:dyDescent="0.25">
      <c r="A12455" s="2"/>
      <c r="B12455" s="2"/>
      <c r="C12455" s="2"/>
      <c r="E12455" s="2"/>
      <c r="G12455" s="2"/>
      <c r="H12455" s="6"/>
      <c r="I12455" s="9"/>
      <c r="J12455" s="9"/>
      <c r="K12455" s="9"/>
    </row>
    <row r="12456" spans="1:11" x14ac:dyDescent="0.25">
      <c r="A12456" s="2"/>
      <c r="B12456" s="2"/>
      <c r="C12456" s="2"/>
      <c r="E12456" s="2"/>
      <c r="G12456" s="2"/>
      <c r="H12456" s="6"/>
      <c r="I12456" s="9"/>
      <c r="J12456" s="9"/>
      <c r="K12456" s="9"/>
    </row>
    <row r="12457" spans="1:11" x14ac:dyDescent="0.25">
      <c r="A12457" s="2"/>
      <c r="B12457" s="2"/>
      <c r="C12457" s="2"/>
      <c r="E12457" s="2"/>
      <c r="G12457" s="2"/>
      <c r="H12457" s="6"/>
      <c r="I12457" s="9"/>
      <c r="J12457" s="9"/>
      <c r="K12457" s="9"/>
    </row>
    <row r="12458" spans="1:11" x14ac:dyDescent="0.25">
      <c r="A12458" s="2"/>
      <c r="B12458" s="2"/>
      <c r="C12458" s="2"/>
      <c r="E12458" s="2"/>
      <c r="G12458" s="2"/>
      <c r="H12458" s="6"/>
      <c r="I12458" s="9"/>
      <c r="J12458" s="9"/>
      <c r="K12458" s="9"/>
    </row>
    <row r="12459" spans="1:11" x14ac:dyDescent="0.25">
      <c r="A12459" s="2"/>
      <c r="B12459" s="2"/>
      <c r="C12459" s="2"/>
      <c r="E12459" s="2"/>
      <c r="G12459" s="2"/>
      <c r="H12459" s="6"/>
      <c r="I12459" s="9"/>
      <c r="J12459" s="9"/>
      <c r="K12459" s="9"/>
    </row>
    <row r="12460" spans="1:11" x14ac:dyDescent="0.25">
      <c r="A12460" s="2"/>
      <c r="B12460" s="2"/>
      <c r="C12460" s="2"/>
      <c r="E12460" s="2"/>
      <c r="G12460" s="2"/>
      <c r="H12460" s="6"/>
      <c r="I12460" s="9"/>
      <c r="J12460" s="9"/>
      <c r="K12460" s="9"/>
    </row>
    <row r="12461" spans="1:11" x14ac:dyDescent="0.25">
      <c r="A12461" s="2"/>
      <c r="B12461" s="2"/>
      <c r="C12461" s="2"/>
      <c r="E12461" s="2"/>
      <c r="G12461" s="2"/>
      <c r="H12461" s="6"/>
      <c r="I12461" s="9"/>
      <c r="J12461" s="9"/>
      <c r="K12461" s="9"/>
    </row>
    <row r="12462" spans="1:11" x14ac:dyDescent="0.25">
      <c r="A12462" s="2"/>
      <c r="B12462" s="2"/>
      <c r="C12462" s="2"/>
      <c r="E12462" s="2"/>
      <c r="G12462" s="2"/>
      <c r="H12462" s="6"/>
      <c r="I12462" s="9"/>
      <c r="J12462" s="9"/>
      <c r="K12462" s="9"/>
    </row>
    <row r="12463" spans="1:11" x14ac:dyDescent="0.25">
      <c r="A12463" s="2"/>
      <c r="B12463" s="2"/>
      <c r="C12463" s="2"/>
      <c r="E12463" s="2"/>
      <c r="G12463" s="2"/>
      <c r="H12463" s="6"/>
      <c r="I12463" s="9"/>
      <c r="J12463" s="9"/>
      <c r="K12463" s="9"/>
    </row>
    <row r="12464" spans="1:11" x14ac:dyDescent="0.25">
      <c r="A12464" s="2"/>
      <c r="B12464" s="2"/>
      <c r="C12464" s="2"/>
      <c r="E12464" s="2"/>
      <c r="G12464" s="2"/>
      <c r="H12464" s="6"/>
      <c r="I12464" s="9"/>
      <c r="J12464" s="9"/>
      <c r="K12464" s="9"/>
    </row>
    <row r="12465" spans="1:11" x14ac:dyDescent="0.25">
      <c r="A12465" s="2"/>
      <c r="B12465" s="2"/>
      <c r="C12465" s="2"/>
      <c r="E12465" s="2"/>
      <c r="G12465" s="2"/>
      <c r="H12465" s="6"/>
      <c r="I12465" s="9"/>
      <c r="J12465" s="9"/>
      <c r="K12465" s="9"/>
    </row>
    <row r="12466" spans="1:11" x14ac:dyDescent="0.25">
      <c r="A12466" s="2"/>
      <c r="B12466" s="2"/>
      <c r="C12466" s="2"/>
      <c r="E12466" s="2"/>
      <c r="G12466" s="2"/>
      <c r="H12466" s="6"/>
      <c r="I12466" s="9"/>
      <c r="J12466" s="9"/>
      <c r="K12466" s="9"/>
    </row>
    <row r="12467" spans="1:11" x14ac:dyDescent="0.25">
      <c r="A12467" s="2"/>
      <c r="B12467" s="2"/>
      <c r="C12467" s="2"/>
      <c r="E12467" s="2"/>
      <c r="G12467" s="2"/>
      <c r="H12467" s="6"/>
      <c r="I12467" s="9"/>
      <c r="J12467" s="9"/>
      <c r="K12467" s="9"/>
    </row>
    <row r="12468" spans="1:11" x14ac:dyDescent="0.25">
      <c r="A12468" s="2"/>
      <c r="B12468" s="2"/>
      <c r="C12468" s="2"/>
      <c r="E12468" s="2"/>
      <c r="G12468" s="2"/>
      <c r="H12468" s="6"/>
      <c r="I12468" s="9"/>
      <c r="J12468" s="9"/>
      <c r="K12468" s="9"/>
    </row>
    <row r="12469" spans="1:11" x14ac:dyDescent="0.25">
      <c r="A12469" s="2"/>
      <c r="B12469" s="2"/>
      <c r="C12469" s="2"/>
      <c r="E12469" s="2"/>
      <c r="G12469" s="2"/>
      <c r="H12469" s="6"/>
      <c r="I12469" s="9"/>
      <c r="J12469" s="9"/>
      <c r="K12469" s="9"/>
    </row>
    <row r="12470" spans="1:11" x14ac:dyDescent="0.25">
      <c r="A12470" s="2"/>
      <c r="B12470" s="2"/>
      <c r="C12470" s="2"/>
      <c r="E12470" s="2"/>
      <c r="G12470" s="2"/>
      <c r="H12470" s="6"/>
      <c r="I12470" s="9"/>
      <c r="J12470" s="9"/>
      <c r="K12470" s="9"/>
    </row>
    <row r="12471" spans="1:11" x14ac:dyDescent="0.25">
      <c r="A12471" s="2"/>
      <c r="B12471" s="2"/>
      <c r="C12471" s="2"/>
      <c r="E12471" s="2"/>
      <c r="G12471" s="2"/>
      <c r="H12471" s="6"/>
      <c r="I12471" s="9"/>
      <c r="J12471" s="9"/>
      <c r="K12471" s="9"/>
    </row>
    <row r="12472" spans="1:11" x14ac:dyDescent="0.25">
      <c r="A12472" s="2"/>
      <c r="B12472" s="2"/>
      <c r="C12472" s="2"/>
      <c r="E12472" s="2"/>
      <c r="G12472" s="2"/>
      <c r="H12472" s="6"/>
      <c r="I12472" s="9"/>
      <c r="J12472" s="9"/>
      <c r="K12472" s="9"/>
    </row>
    <row r="12473" spans="1:11" x14ac:dyDescent="0.25">
      <c r="A12473" s="2"/>
      <c r="B12473" s="2"/>
      <c r="C12473" s="2"/>
      <c r="E12473" s="2"/>
      <c r="G12473" s="2"/>
      <c r="H12473" s="6"/>
      <c r="I12473" s="9"/>
      <c r="J12473" s="9"/>
      <c r="K12473" s="9"/>
    </row>
    <row r="12474" spans="1:11" x14ac:dyDescent="0.25">
      <c r="A12474" s="2"/>
      <c r="B12474" s="2"/>
      <c r="C12474" s="2"/>
      <c r="E12474" s="2"/>
      <c r="G12474" s="2"/>
      <c r="H12474" s="6"/>
      <c r="I12474" s="9"/>
      <c r="J12474" s="9"/>
      <c r="K12474" s="9"/>
    </row>
    <row r="12475" spans="1:11" x14ac:dyDescent="0.25">
      <c r="A12475" s="2"/>
      <c r="B12475" s="2"/>
      <c r="C12475" s="2"/>
      <c r="E12475" s="2"/>
      <c r="G12475" s="2"/>
      <c r="H12475" s="6"/>
      <c r="I12475" s="9"/>
      <c r="J12475" s="9"/>
      <c r="K12475" s="9"/>
    </row>
    <row r="12476" spans="1:11" x14ac:dyDescent="0.25">
      <c r="A12476" s="2"/>
      <c r="B12476" s="2"/>
      <c r="C12476" s="2"/>
      <c r="E12476" s="2"/>
      <c r="G12476" s="2"/>
      <c r="H12476" s="6"/>
      <c r="I12476" s="9"/>
      <c r="J12476" s="9"/>
      <c r="K12476" s="9"/>
    </row>
    <row r="12477" spans="1:11" x14ac:dyDescent="0.25">
      <c r="A12477" s="2"/>
      <c r="B12477" s="2"/>
      <c r="C12477" s="2"/>
      <c r="E12477" s="2"/>
      <c r="G12477" s="2"/>
      <c r="H12477" s="6"/>
      <c r="I12477" s="9"/>
      <c r="J12477" s="9"/>
      <c r="K12477" s="9"/>
    </row>
    <row r="12478" spans="1:11" x14ac:dyDescent="0.25">
      <c r="A12478" s="2"/>
      <c r="B12478" s="2"/>
      <c r="C12478" s="2"/>
      <c r="E12478" s="2"/>
      <c r="G12478" s="2"/>
      <c r="H12478" s="6"/>
      <c r="I12478" s="9"/>
      <c r="J12478" s="9"/>
      <c r="K12478" s="9"/>
    </row>
    <row r="12479" spans="1:11" x14ac:dyDescent="0.25">
      <c r="A12479" s="2"/>
      <c r="B12479" s="2"/>
      <c r="C12479" s="2"/>
      <c r="E12479" s="2"/>
      <c r="G12479" s="2"/>
      <c r="H12479" s="6"/>
      <c r="I12479" s="9"/>
      <c r="J12479" s="9"/>
      <c r="K12479" s="9"/>
    </row>
    <row r="12480" spans="1:11" x14ac:dyDescent="0.25">
      <c r="A12480" s="2"/>
      <c r="B12480" s="2"/>
      <c r="C12480" s="2"/>
      <c r="E12480" s="2"/>
      <c r="G12480" s="2"/>
      <c r="H12480" s="6"/>
      <c r="I12480" s="9"/>
      <c r="J12480" s="9"/>
      <c r="K12480" s="9"/>
    </row>
    <row r="12481" spans="1:11" x14ac:dyDescent="0.25">
      <c r="A12481" s="2"/>
      <c r="B12481" s="2"/>
      <c r="C12481" s="2"/>
      <c r="E12481" s="2"/>
      <c r="G12481" s="2"/>
      <c r="H12481" s="6"/>
      <c r="I12481" s="9"/>
      <c r="J12481" s="9"/>
      <c r="K12481" s="9"/>
    </row>
    <row r="12482" spans="1:11" x14ac:dyDescent="0.25">
      <c r="A12482" s="2"/>
      <c r="B12482" s="2"/>
      <c r="C12482" s="2"/>
      <c r="E12482" s="2"/>
      <c r="G12482" s="2"/>
      <c r="H12482" s="6"/>
      <c r="I12482" s="9"/>
      <c r="J12482" s="9"/>
      <c r="K12482" s="9"/>
    </row>
    <row r="12483" spans="1:11" x14ac:dyDescent="0.25">
      <c r="A12483" s="2"/>
      <c r="B12483" s="2"/>
      <c r="C12483" s="2"/>
      <c r="E12483" s="2"/>
      <c r="G12483" s="2"/>
      <c r="H12483" s="6"/>
      <c r="I12483" s="9"/>
      <c r="J12483" s="9"/>
      <c r="K12483" s="9"/>
    </row>
    <row r="12484" spans="1:11" x14ac:dyDescent="0.25">
      <c r="A12484" s="2"/>
      <c r="B12484" s="2"/>
      <c r="C12484" s="2"/>
      <c r="E12484" s="2"/>
      <c r="G12484" s="2"/>
      <c r="H12484" s="6"/>
      <c r="I12484" s="9"/>
      <c r="J12484" s="9"/>
      <c r="K12484" s="9"/>
    </row>
    <row r="12485" spans="1:11" x14ac:dyDescent="0.25">
      <c r="A12485" s="2"/>
      <c r="B12485" s="2"/>
      <c r="C12485" s="2"/>
      <c r="E12485" s="2"/>
      <c r="G12485" s="2"/>
      <c r="H12485" s="6"/>
      <c r="I12485" s="9"/>
      <c r="J12485" s="9"/>
      <c r="K12485" s="9"/>
    </row>
    <row r="12486" spans="1:11" x14ac:dyDescent="0.25">
      <c r="A12486" s="2"/>
      <c r="B12486" s="2"/>
      <c r="C12486" s="2"/>
      <c r="E12486" s="2"/>
      <c r="G12486" s="2"/>
      <c r="H12486" s="6"/>
      <c r="I12486" s="9"/>
      <c r="J12486" s="9"/>
      <c r="K12486" s="9"/>
    </row>
    <row r="12487" spans="1:11" x14ac:dyDescent="0.25">
      <c r="A12487" s="2"/>
      <c r="B12487" s="2"/>
      <c r="C12487" s="2"/>
      <c r="E12487" s="2"/>
      <c r="G12487" s="2"/>
      <c r="H12487" s="6"/>
      <c r="I12487" s="9"/>
      <c r="J12487" s="9"/>
      <c r="K12487" s="9"/>
    </row>
    <row r="12488" spans="1:11" x14ac:dyDescent="0.25">
      <c r="A12488" s="2"/>
      <c r="B12488" s="2"/>
      <c r="C12488" s="2"/>
      <c r="E12488" s="2"/>
      <c r="G12488" s="2"/>
      <c r="H12488" s="6"/>
      <c r="I12488" s="9"/>
      <c r="J12488" s="9"/>
      <c r="K12488" s="9"/>
    </row>
    <row r="12489" spans="1:11" x14ac:dyDescent="0.25">
      <c r="A12489" s="2"/>
      <c r="B12489" s="2"/>
      <c r="C12489" s="2"/>
      <c r="E12489" s="2"/>
      <c r="G12489" s="2"/>
      <c r="H12489" s="6"/>
      <c r="I12489" s="9"/>
      <c r="J12489" s="9"/>
      <c r="K12489" s="9"/>
    </row>
    <row r="12490" spans="1:11" x14ac:dyDescent="0.25">
      <c r="A12490" s="2"/>
      <c r="B12490" s="2"/>
      <c r="C12490" s="2"/>
      <c r="E12490" s="2"/>
      <c r="G12490" s="2"/>
      <c r="H12490" s="6"/>
      <c r="I12490" s="9"/>
      <c r="J12490" s="9"/>
      <c r="K12490" s="9"/>
    </row>
    <row r="12491" spans="1:11" x14ac:dyDescent="0.25">
      <c r="A12491" s="2"/>
      <c r="B12491" s="2"/>
      <c r="C12491" s="2"/>
      <c r="E12491" s="2"/>
      <c r="G12491" s="2"/>
      <c r="H12491" s="6"/>
      <c r="I12491" s="9"/>
      <c r="J12491" s="9"/>
      <c r="K12491" s="9"/>
    </row>
    <row r="12492" spans="1:11" x14ac:dyDescent="0.25">
      <c r="A12492" s="2"/>
      <c r="B12492" s="2"/>
      <c r="C12492" s="2"/>
      <c r="E12492" s="2"/>
      <c r="G12492" s="2"/>
      <c r="H12492" s="6"/>
      <c r="I12492" s="9"/>
      <c r="J12492" s="9"/>
      <c r="K12492" s="9"/>
    </row>
    <row r="12493" spans="1:11" x14ac:dyDescent="0.25">
      <c r="A12493" s="2"/>
      <c r="B12493" s="2"/>
      <c r="C12493" s="2"/>
      <c r="E12493" s="2"/>
      <c r="G12493" s="2"/>
      <c r="H12493" s="6"/>
      <c r="I12493" s="9"/>
      <c r="J12493" s="9"/>
      <c r="K12493" s="9"/>
    </row>
    <row r="12494" spans="1:11" x14ac:dyDescent="0.25">
      <c r="A12494" s="2"/>
      <c r="B12494" s="2"/>
      <c r="C12494" s="2"/>
      <c r="E12494" s="2"/>
      <c r="G12494" s="2"/>
      <c r="H12494" s="6"/>
      <c r="I12494" s="9"/>
      <c r="J12494" s="9"/>
      <c r="K12494" s="9"/>
    </row>
    <row r="12495" spans="1:11" x14ac:dyDescent="0.25">
      <c r="A12495" s="2"/>
      <c r="B12495" s="2"/>
      <c r="C12495" s="2"/>
      <c r="E12495" s="2"/>
      <c r="G12495" s="2"/>
      <c r="H12495" s="6"/>
      <c r="I12495" s="9"/>
      <c r="J12495" s="9"/>
      <c r="K12495" s="9"/>
    </row>
    <row r="12496" spans="1:11" x14ac:dyDescent="0.25">
      <c r="A12496" s="2"/>
      <c r="B12496" s="2"/>
      <c r="C12496" s="2"/>
      <c r="E12496" s="2"/>
      <c r="G12496" s="2"/>
      <c r="H12496" s="6"/>
      <c r="I12496" s="9"/>
      <c r="J12496" s="9"/>
      <c r="K12496" s="9"/>
    </row>
    <row r="12497" spans="1:11" x14ac:dyDescent="0.25">
      <c r="A12497" s="2"/>
      <c r="B12497" s="2"/>
      <c r="C12497" s="2"/>
      <c r="E12497" s="2"/>
      <c r="G12497" s="2"/>
      <c r="H12497" s="6"/>
      <c r="I12497" s="9"/>
      <c r="J12497" s="9"/>
      <c r="K12497" s="9"/>
    </row>
    <row r="12498" spans="1:11" x14ac:dyDescent="0.25">
      <c r="A12498" s="2"/>
      <c r="B12498" s="2"/>
      <c r="C12498" s="2"/>
      <c r="E12498" s="2"/>
      <c r="G12498" s="2"/>
      <c r="H12498" s="6"/>
      <c r="I12498" s="9"/>
      <c r="J12498" s="9"/>
      <c r="K12498" s="9"/>
    </row>
    <row r="12499" spans="1:11" x14ac:dyDescent="0.25">
      <c r="A12499" s="2"/>
      <c r="B12499" s="2"/>
      <c r="C12499" s="2"/>
      <c r="E12499" s="2"/>
      <c r="G12499" s="2"/>
      <c r="H12499" s="6"/>
      <c r="I12499" s="9"/>
      <c r="J12499" s="9"/>
      <c r="K12499" s="9"/>
    </row>
    <row r="12500" spans="1:11" x14ac:dyDescent="0.25">
      <c r="A12500" s="2"/>
      <c r="B12500" s="2"/>
      <c r="C12500" s="2"/>
      <c r="E12500" s="2"/>
      <c r="G12500" s="2"/>
      <c r="H12500" s="6"/>
      <c r="I12500" s="9"/>
      <c r="J12500" s="9"/>
      <c r="K12500" s="9"/>
    </row>
    <row r="12501" spans="1:11" x14ac:dyDescent="0.25">
      <c r="A12501" s="2"/>
      <c r="B12501" s="2"/>
      <c r="C12501" s="2"/>
      <c r="E12501" s="2"/>
      <c r="G12501" s="2"/>
      <c r="H12501" s="6"/>
      <c r="I12501" s="9"/>
      <c r="J12501" s="9"/>
      <c r="K12501" s="9"/>
    </row>
    <row r="12502" spans="1:11" x14ac:dyDescent="0.25">
      <c r="A12502" s="2"/>
      <c r="B12502" s="2"/>
      <c r="C12502" s="2"/>
      <c r="E12502" s="2"/>
      <c r="G12502" s="2"/>
      <c r="H12502" s="6"/>
      <c r="I12502" s="9"/>
      <c r="J12502" s="9"/>
      <c r="K12502" s="9"/>
    </row>
    <row r="12503" spans="1:11" x14ac:dyDescent="0.25">
      <c r="A12503" s="2"/>
      <c r="B12503" s="2"/>
      <c r="C12503" s="2"/>
      <c r="E12503" s="2"/>
      <c r="G12503" s="2"/>
      <c r="H12503" s="6"/>
      <c r="I12503" s="9"/>
      <c r="J12503" s="9"/>
      <c r="K12503" s="9"/>
    </row>
    <row r="12504" spans="1:11" x14ac:dyDescent="0.25">
      <c r="A12504" s="2"/>
      <c r="B12504" s="2"/>
      <c r="C12504" s="2"/>
      <c r="E12504" s="2"/>
      <c r="G12504" s="2"/>
      <c r="H12504" s="6"/>
      <c r="I12504" s="9"/>
      <c r="J12504" s="9"/>
      <c r="K12504" s="9"/>
    </row>
    <row r="12505" spans="1:11" x14ac:dyDescent="0.25">
      <c r="A12505" s="2"/>
      <c r="B12505" s="2"/>
      <c r="C12505" s="2"/>
      <c r="E12505" s="2"/>
      <c r="G12505" s="2"/>
      <c r="H12505" s="6"/>
      <c r="I12505" s="9"/>
      <c r="J12505" s="9"/>
      <c r="K12505" s="9"/>
    </row>
    <row r="12506" spans="1:11" x14ac:dyDescent="0.25">
      <c r="A12506" s="2"/>
      <c r="B12506" s="2"/>
      <c r="C12506" s="2"/>
      <c r="E12506" s="2"/>
      <c r="G12506" s="2"/>
      <c r="H12506" s="6"/>
      <c r="I12506" s="9"/>
      <c r="J12506" s="9"/>
      <c r="K12506" s="9"/>
    </row>
    <row r="12507" spans="1:11" x14ac:dyDescent="0.25">
      <c r="A12507" s="2"/>
      <c r="B12507" s="2"/>
      <c r="C12507" s="2"/>
      <c r="E12507" s="2"/>
      <c r="G12507" s="2"/>
      <c r="H12507" s="6"/>
      <c r="I12507" s="9"/>
      <c r="J12507" s="9"/>
      <c r="K12507" s="9"/>
    </row>
    <row r="12508" spans="1:11" x14ac:dyDescent="0.25">
      <c r="A12508" s="2"/>
      <c r="B12508" s="2"/>
      <c r="C12508" s="2"/>
      <c r="E12508" s="2"/>
      <c r="G12508" s="2"/>
      <c r="H12508" s="6"/>
      <c r="I12508" s="9"/>
      <c r="J12508" s="9"/>
      <c r="K12508" s="9"/>
    </row>
    <row r="12509" spans="1:11" x14ac:dyDescent="0.25">
      <c r="A12509" s="2"/>
      <c r="B12509" s="2"/>
      <c r="C12509" s="2"/>
      <c r="E12509" s="2"/>
      <c r="G12509" s="2"/>
      <c r="H12509" s="6"/>
      <c r="I12509" s="9"/>
      <c r="J12509" s="9"/>
      <c r="K12509" s="9"/>
    </row>
    <row r="12510" spans="1:11" x14ac:dyDescent="0.25">
      <c r="A12510" s="2"/>
      <c r="B12510" s="2"/>
      <c r="C12510" s="2"/>
      <c r="E12510" s="2"/>
      <c r="G12510" s="2"/>
      <c r="H12510" s="6"/>
      <c r="I12510" s="9"/>
      <c r="J12510" s="9"/>
      <c r="K12510" s="9"/>
    </row>
    <row r="12511" spans="1:11" x14ac:dyDescent="0.25">
      <c r="A12511" s="2"/>
      <c r="B12511" s="2"/>
      <c r="C12511" s="2"/>
      <c r="E12511" s="2"/>
      <c r="G12511" s="2"/>
      <c r="H12511" s="6"/>
      <c r="I12511" s="9"/>
      <c r="J12511" s="9"/>
      <c r="K12511" s="9"/>
    </row>
    <row r="12512" spans="1:11" x14ac:dyDescent="0.25">
      <c r="A12512" s="2"/>
      <c r="B12512" s="2"/>
      <c r="C12512" s="2"/>
      <c r="E12512" s="2"/>
      <c r="G12512" s="2"/>
      <c r="H12512" s="6"/>
      <c r="I12512" s="9"/>
      <c r="J12512" s="9"/>
      <c r="K12512" s="9"/>
    </row>
    <row r="12513" spans="1:11" x14ac:dyDescent="0.25">
      <c r="A12513" s="2"/>
      <c r="B12513" s="2"/>
      <c r="C12513" s="2"/>
      <c r="E12513" s="2"/>
      <c r="G12513" s="2"/>
      <c r="H12513" s="6"/>
      <c r="I12513" s="9"/>
      <c r="J12513" s="9"/>
      <c r="K12513" s="9"/>
    </row>
    <row r="12514" spans="1:11" x14ac:dyDescent="0.25">
      <c r="A12514" s="2"/>
      <c r="B12514" s="2"/>
      <c r="C12514" s="2"/>
      <c r="E12514" s="2"/>
      <c r="G12514" s="2"/>
      <c r="H12514" s="6"/>
      <c r="I12514" s="9"/>
      <c r="J12514" s="9"/>
      <c r="K12514" s="9"/>
    </row>
    <row r="12515" spans="1:11" x14ac:dyDescent="0.25">
      <c r="A12515" s="2"/>
      <c r="B12515" s="2"/>
      <c r="C12515" s="2"/>
      <c r="E12515" s="2"/>
      <c r="G12515" s="2"/>
      <c r="H12515" s="6"/>
      <c r="I12515" s="9"/>
      <c r="J12515" s="9"/>
      <c r="K12515" s="9"/>
    </row>
    <row r="12516" spans="1:11" x14ac:dyDescent="0.25">
      <c r="A12516" s="2"/>
      <c r="B12516" s="2"/>
      <c r="C12516" s="2"/>
      <c r="E12516" s="2"/>
      <c r="G12516" s="2"/>
      <c r="H12516" s="6"/>
      <c r="I12516" s="9"/>
      <c r="J12516" s="9"/>
      <c r="K12516" s="9"/>
    </row>
    <row r="12517" spans="1:11" x14ac:dyDescent="0.25">
      <c r="A12517" s="2"/>
      <c r="B12517" s="2"/>
      <c r="C12517" s="2"/>
      <c r="E12517" s="2"/>
      <c r="G12517" s="2"/>
      <c r="H12517" s="6"/>
      <c r="I12517" s="9"/>
      <c r="J12517" s="9"/>
      <c r="K12517" s="9"/>
    </row>
    <row r="12518" spans="1:11" x14ac:dyDescent="0.25">
      <c r="A12518" s="2"/>
      <c r="B12518" s="2"/>
      <c r="C12518" s="2"/>
      <c r="E12518" s="2"/>
      <c r="G12518" s="2"/>
      <c r="H12518" s="6"/>
      <c r="I12518" s="9"/>
      <c r="J12518" s="9"/>
      <c r="K12518" s="9"/>
    </row>
    <row r="12519" spans="1:11" x14ac:dyDescent="0.25">
      <c r="A12519" s="2"/>
      <c r="B12519" s="2"/>
      <c r="C12519" s="2"/>
      <c r="E12519" s="2"/>
      <c r="G12519" s="2"/>
      <c r="H12519" s="6"/>
      <c r="I12519" s="9"/>
      <c r="J12519" s="9"/>
      <c r="K12519" s="9"/>
    </row>
    <row r="12520" spans="1:11" x14ac:dyDescent="0.25">
      <c r="A12520" s="2"/>
      <c r="B12520" s="2"/>
      <c r="C12520" s="2"/>
      <c r="E12520" s="2"/>
      <c r="G12520" s="2"/>
      <c r="H12520" s="6"/>
      <c r="I12520" s="9"/>
      <c r="J12520" s="9"/>
      <c r="K12520" s="9"/>
    </row>
    <row r="12521" spans="1:11" x14ac:dyDescent="0.25">
      <c r="A12521" s="2"/>
      <c r="B12521" s="2"/>
      <c r="C12521" s="2"/>
      <c r="E12521" s="2"/>
      <c r="G12521" s="2"/>
      <c r="H12521" s="6"/>
      <c r="I12521" s="9"/>
      <c r="J12521" s="9"/>
      <c r="K12521" s="9"/>
    </row>
    <row r="12522" spans="1:11" x14ac:dyDescent="0.25">
      <c r="A12522" s="2"/>
      <c r="B12522" s="2"/>
      <c r="C12522" s="2"/>
      <c r="E12522" s="2"/>
      <c r="G12522" s="2"/>
      <c r="H12522" s="6"/>
      <c r="I12522" s="9"/>
      <c r="J12522" s="9"/>
      <c r="K12522" s="9"/>
    </row>
    <row r="12523" spans="1:11" x14ac:dyDescent="0.25">
      <c r="A12523" s="2"/>
      <c r="B12523" s="2"/>
      <c r="C12523" s="2"/>
      <c r="E12523" s="2"/>
      <c r="G12523" s="2"/>
      <c r="H12523" s="6"/>
      <c r="I12523" s="9"/>
      <c r="J12523" s="9"/>
      <c r="K12523" s="9"/>
    </row>
    <row r="12524" spans="1:11" x14ac:dyDescent="0.25">
      <c r="A12524" s="2"/>
      <c r="B12524" s="2"/>
      <c r="C12524" s="2"/>
      <c r="E12524" s="2"/>
      <c r="G12524" s="2"/>
      <c r="H12524" s="6"/>
      <c r="I12524" s="9"/>
      <c r="J12524" s="9"/>
      <c r="K12524" s="9"/>
    </row>
    <row r="12525" spans="1:11" x14ac:dyDescent="0.25">
      <c r="A12525" s="2"/>
      <c r="B12525" s="2"/>
      <c r="C12525" s="2"/>
      <c r="E12525" s="2"/>
      <c r="G12525" s="2"/>
      <c r="H12525" s="6"/>
      <c r="I12525" s="9"/>
      <c r="J12525" s="9"/>
      <c r="K12525" s="9"/>
    </row>
    <row r="12526" spans="1:11" x14ac:dyDescent="0.25">
      <c r="A12526" s="2"/>
      <c r="B12526" s="2"/>
      <c r="C12526" s="2"/>
      <c r="E12526" s="2"/>
      <c r="G12526" s="2"/>
      <c r="H12526" s="6"/>
      <c r="I12526" s="9"/>
      <c r="J12526" s="9"/>
      <c r="K12526" s="9"/>
    </row>
    <row r="12527" spans="1:11" x14ac:dyDescent="0.25">
      <c r="A12527" s="2"/>
      <c r="B12527" s="2"/>
      <c r="C12527" s="2"/>
      <c r="E12527" s="2"/>
      <c r="G12527" s="2"/>
      <c r="H12527" s="6"/>
      <c r="I12527" s="9"/>
      <c r="J12527" s="9"/>
      <c r="K12527" s="9"/>
    </row>
    <row r="12528" spans="1:11" x14ac:dyDescent="0.25">
      <c r="A12528" s="2"/>
      <c r="B12528" s="2"/>
      <c r="C12528" s="2"/>
      <c r="E12528" s="2"/>
      <c r="G12528" s="2"/>
      <c r="H12528" s="6"/>
      <c r="I12528" s="9"/>
      <c r="J12528" s="9"/>
      <c r="K12528" s="9"/>
    </row>
    <row r="12529" spans="1:11" x14ac:dyDescent="0.25">
      <c r="A12529" s="2"/>
      <c r="B12529" s="2"/>
      <c r="C12529" s="2"/>
      <c r="E12529" s="2"/>
      <c r="G12529" s="2"/>
      <c r="H12529" s="6"/>
      <c r="I12529" s="9"/>
      <c r="J12529" s="9"/>
      <c r="K12529" s="9"/>
    </row>
    <row r="12530" spans="1:11" x14ac:dyDescent="0.25">
      <c r="A12530" s="2"/>
      <c r="B12530" s="2"/>
      <c r="C12530" s="2"/>
      <c r="E12530" s="2"/>
      <c r="G12530" s="2"/>
      <c r="H12530" s="6"/>
      <c r="I12530" s="9"/>
      <c r="J12530" s="9"/>
      <c r="K12530" s="9"/>
    </row>
    <row r="12531" spans="1:11" x14ac:dyDescent="0.25">
      <c r="A12531" s="2"/>
      <c r="B12531" s="2"/>
      <c r="C12531" s="2"/>
      <c r="E12531" s="2"/>
      <c r="G12531" s="2"/>
      <c r="H12531" s="6"/>
      <c r="I12531" s="9"/>
      <c r="J12531" s="9"/>
      <c r="K12531" s="9"/>
    </row>
    <row r="12532" spans="1:11" x14ac:dyDescent="0.25">
      <c r="A12532" s="2"/>
      <c r="B12532" s="2"/>
      <c r="C12532" s="2"/>
      <c r="E12532" s="2"/>
      <c r="G12532" s="2"/>
      <c r="H12532" s="6"/>
      <c r="I12532" s="9"/>
      <c r="J12532" s="9"/>
      <c r="K12532" s="9"/>
    </row>
    <row r="12533" spans="1:11" x14ac:dyDescent="0.25">
      <c r="A12533" s="2"/>
      <c r="B12533" s="2"/>
      <c r="C12533" s="2"/>
      <c r="E12533" s="2"/>
      <c r="G12533" s="2"/>
      <c r="H12533" s="6"/>
      <c r="I12533" s="9"/>
      <c r="J12533" s="9"/>
      <c r="K12533" s="9"/>
    </row>
    <row r="12534" spans="1:11" x14ac:dyDescent="0.25">
      <c r="A12534" s="2"/>
      <c r="B12534" s="2"/>
      <c r="C12534" s="2"/>
      <c r="E12534" s="2"/>
      <c r="G12534" s="2"/>
      <c r="H12534" s="6"/>
      <c r="I12534" s="9"/>
      <c r="J12534" s="9"/>
      <c r="K12534" s="9"/>
    </row>
    <row r="12535" spans="1:11" x14ac:dyDescent="0.25">
      <c r="A12535" s="2"/>
      <c r="B12535" s="2"/>
      <c r="C12535" s="2"/>
      <c r="E12535" s="2"/>
      <c r="G12535" s="2"/>
      <c r="H12535" s="6"/>
      <c r="I12535" s="9"/>
      <c r="J12535" s="9"/>
      <c r="K12535" s="9"/>
    </row>
    <row r="12536" spans="1:11" x14ac:dyDescent="0.25">
      <c r="A12536" s="2"/>
      <c r="B12536" s="2"/>
      <c r="C12536" s="2"/>
      <c r="E12536" s="2"/>
      <c r="G12536" s="2"/>
      <c r="H12536" s="6"/>
      <c r="I12536" s="9"/>
      <c r="J12536" s="9"/>
      <c r="K12536" s="9"/>
    </row>
    <row r="12537" spans="1:11" x14ac:dyDescent="0.25">
      <c r="A12537" s="2"/>
      <c r="B12537" s="2"/>
      <c r="C12537" s="2"/>
      <c r="E12537" s="2"/>
      <c r="G12537" s="2"/>
      <c r="H12537" s="6"/>
      <c r="I12537" s="9"/>
      <c r="J12537" s="9"/>
      <c r="K12537" s="9"/>
    </row>
    <row r="12538" spans="1:11" x14ac:dyDescent="0.25">
      <c r="A12538" s="2"/>
      <c r="B12538" s="2"/>
      <c r="C12538" s="2"/>
      <c r="E12538" s="2"/>
      <c r="G12538" s="2"/>
      <c r="H12538" s="6"/>
      <c r="I12538" s="9"/>
      <c r="J12538" s="9"/>
      <c r="K12538" s="9"/>
    </row>
    <row r="12539" spans="1:11" x14ac:dyDescent="0.25">
      <c r="A12539" s="2"/>
      <c r="B12539" s="2"/>
      <c r="C12539" s="2"/>
      <c r="E12539" s="2"/>
      <c r="G12539" s="2"/>
      <c r="H12539" s="6"/>
      <c r="I12539" s="9"/>
      <c r="J12539" s="9"/>
      <c r="K12539" s="9"/>
    </row>
    <row r="12540" spans="1:11" x14ac:dyDescent="0.25">
      <c r="A12540" s="2"/>
      <c r="B12540" s="2"/>
      <c r="C12540" s="2"/>
      <c r="E12540" s="2"/>
      <c r="G12540" s="2"/>
      <c r="H12540" s="6"/>
      <c r="I12540" s="9"/>
      <c r="J12540" s="9"/>
      <c r="K12540" s="9"/>
    </row>
    <row r="12541" spans="1:11" x14ac:dyDescent="0.25">
      <c r="A12541" s="2"/>
      <c r="B12541" s="2"/>
      <c r="C12541" s="2"/>
      <c r="E12541" s="2"/>
      <c r="G12541" s="2"/>
      <c r="H12541" s="6"/>
      <c r="I12541" s="9"/>
      <c r="J12541" s="9"/>
      <c r="K12541" s="9"/>
    </row>
    <row r="12542" spans="1:11" x14ac:dyDescent="0.25">
      <c r="A12542" s="2"/>
      <c r="B12542" s="2"/>
      <c r="C12542" s="2"/>
      <c r="E12542" s="2"/>
      <c r="G12542" s="2"/>
      <c r="H12542" s="6"/>
      <c r="I12542" s="9"/>
      <c r="J12542" s="9"/>
      <c r="K12542" s="9"/>
    </row>
    <row r="12543" spans="1:11" x14ac:dyDescent="0.25">
      <c r="A12543" s="2"/>
      <c r="B12543" s="2"/>
      <c r="C12543" s="2"/>
      <c r="E12543" s="2"/>
      <c r="G12543" s="2"/>
      <c r="H12543" s="6"/>
      <c r="I12543" s="9"/>
      <c r="J12543" s="9"/>
      <c r="K12543" s="9"/>
    </row>
    <row r="12544" spans="1:11" x14ac:dyDescent="0.25">
      <c r="A12544" s="2"/>
      <c r="B12544" s="2"/>
      <c r="C12544" s="2"/>
      <c r="E12544" s="2"/>
      <c r="G12544" s="2"/>
      <c r="H12544" s="6"/>
      <c r="I12544" s="9"/>
      <c r="J12544" s="9"/>
      <c r="K12544" s="9"/>
    </row>
    <row r="12545" spans="1:11" x14ac:dyDescent="0.25">
      <c r="A12545" s="2"/>
      <c r="B12545" s="2"/>
      <c r="C12545" s="2"/>
      <c r="E12545" s="2"/>
      <c r="G12545" s="2"/>
      <c r="H12545" s="6"/>
      <c r="I12545" s="9"/>
      <c r="J12545" s="9"/>
      <c r="K12545" s="9"/>
    </row>
    <row r="12546" spans="1:11" x14ac:dyDescent="0.25">
      <c r="A12546" s="2"/>
      <c r="B12546" s="2"/>
      <c r="C12546" s="2"/>
      <c r="E12546" s="2"/>
      <c r="G12546" s="2"/>
      <c r="H12546" s="6"/>
      <c r="I12546" s="9"/>
      <c r="J12546" s="9"/>
      <c r="K12546" s="9"/>
    </row>
    <row r="12547" spans="1:11" x14ac:dyDescent="0.25">
      <c r="A12547" s="2"/>
      <c r="B12547" s="2"/>
      <c r="C12547" s="2"/>
      <c r="E12547" s="2"/>
      <c r="G12547" s="2"/>
      <c r="H12547" s="6"/>
      <c r="I12547" s="9"/>
      <c r="J12547" s="9"/>
      <c r="K12547" s="9"/>
    </row>
    <row r="12548" spans="1:11" x14ac:dyDescent="0.25">
      <c r="A12548" s="2"/>
      <c r="B12548" s="2"/>
      <c r="C12548" s="2"/>
      <c r="E12548" s="2"/>
      <c r="G12548" s="2"/>
      <c r="H12548" s="6"/>
      <c r="I12548" s="9"/>
      <c r="J12548" s="9"/>
      <c r="K12548" s="9"/>
    </row>
    <row r="12549" spans="1:11" x14ac:dyDescent="0.25">
      <c r="A12549" s="2"/>
      <c r="B12549" s="2"/>
      <c r="C12549" s="2"/>
      <c r="E12549" s="2"/>
      <c r="G12549" s="2"/>
      <c r="H12549" s="6"/>
      <c r="I12549" s="9"/>
      <c r="J12549" s="9"/>
      <c r="K12549" s="9"/>
    </row>
    <row r="12550" spans="1:11" x14ac:dyDescent="0.25">
      <c r="A12550" s="2"/>
      <c r="B12550" s="2"/>
      <c r="C12550" s="2"/>
      <c r="E12550" s="2"/>
      <c r="G12550" s="2"/>
      <c r="H12550" s="6"/>
      <c r="I12550" s="9"/>
      <c r="J12550" s="9"/>
      <c r="K12550" s="9"/>
    </row>
    <row r="12551" spans="1:11" x14ac:dyDescent="0.25">
      <c r="A12551" s="2"/>
      <c r="B12551" s="2"/>
      <c r="C12551" s="2"/>
      <c r="E12551" s="2"/>
      <c r="G12551" s="2"/>
      <c r="H12551" s="6"/>
      <c r="I12551" s="9"/>
      <c r="J12551" s="9"/>
      <c r="K12551" s="9"/>
    </row>
    <row r="12552" spans="1:11" x14ac:dyDescent="0.25">
      <c r="A12552" s="2"/>
      <c r="B12552" s="2"/>
      <c r="C12552" s="2"/>
      <c r="E12552" s="2"/>
      <c r="G12552" s="2"/>
      <c r="H12552" s="6"/>
      <c r="I12552" s="9"/>
      <c r="J12552" s="9"/>
      <c r="K12552" s="9"/>
    </row>
    <row r="12553" spans="1:11" x14ac:dyDescent="0.25">
      <c r="A12553" s="2"/>
      <c r="B12553" s="2"/>
      <c r="C12553" s="2"/>
      <c r="E12553" s="2"/>
      <c r="G12553" s="2"/>
      <c r="H12553" s="6"/>
      <c r="I12553" s="9"/>
      <c r="J12553" s="9"/>
      <c r="K12553" s="9"/>
    </row>
    <row r="12554" spans="1:11" x14ac:dyDescent="0.25">
      <c r="A12554" s="2"/>
      <c r="B12554" s="2"/>
      <c r="C12554" s="2"/>
      <c r="E12554" s="2"/>
      <c r="G12554" s="2"/>
      <c r="H12554" s="6"/>
      <c r="I12554" s="9"/>
      <c r="J12554" s="9"/>
      <c r="K12554" s="9"/>
    </row>
    <row r="12555" spans="1:11" x14ac:dyDescent="0.25">
      <c r="A12555" s="2"/>
      <c r="B12555" s="2"/>
      <c r="C12555" s="2"/>
      <c r="E12555" s="2"/>
      <c r="G12555" s="2"/>
      <c r="H12555" s="6"/>
      <c r="I12555" s="9"/>
      <c r="J12555" s="9"/>
      <c r="K12555" s="9"/>
    </row>
    <row r="12556" spans="1:11" x14ac:dyDescent="0.25">
      <c r="A12556" s="2"/>
      <c r="B12556" s="2"/>
      <c r="C12556" s="2"/>
      <c r="E12556" s="2"/>
      <c r="G12556" s="2"/>
      <c r="H12556" s="6"/>
      <c r="I12556" s="9"/>
      <c r="J12556" s="9"/>
      <c r="K12556" s="9"/>
    </row>
    <row r="12557" spans="1:11" x14ac:dyDescent="0.25">
      <c r="A12557" s="2"/>
      <c r="B12557" s="2"/>
      <c r="C12557" s="2"/>
      <c r="E12557" s="2"/>
      <c r="G12557" s="2"/>
      <c r="H12557" s="6"/>
      <c r="I12557" s="9"/>
      <c r="J12557" s="9"/>
      <c r="K12557" s="9"/>
    </row>
    <row r="12558" spans="1:11" x14ac:dyDescent="0.25">
      <c r="A12558" s="2"/>
      <c r="B12558" s="2"/>
      <c r="C12558" s="2"/>
      <c r="E12558" s="2"/>
      <c r="G12558" s="2"/>
      <c r="H12558" s="6"/>
      <c r="I12558" s="9"/>
      <c r="J12558" s="9"/>
      <c r="K12558" s="9"/>
    </row>
    <row r="12559" spans="1:11" x14ac:dyDescent="0.25">
      <c r="A12559" s="2"/>
      <c r="B12559" s="2"/>
      <c r="C12559" s="2"/>
      <c r="E12559" s="2"/>
      <c r="G12559" s="2"/>
      <c r="H12559" s="6"/>
      <c r="I12559" s="9"/>
      <c r="J12559" s="9"/>
      <c r="K12559" s="9"/>
    </row>
    <row r="12560" spans="1:11" x14ac:dyDescent="0.25">
      <c r="A12560" s="2"/>
      <c r="B12560" s="2"/>
      <c r="C12560" s="2"/>
      <c r="E12560" s="2"/>
      <c r="G12560" s="2"/>
      <c r="H12560" s="6"/>
      <c r="I12560" s="9"/>
      <c r="J12560" s="9"/>
      <c r="K12560" s="9"/>
    </row>
    <row r="12561" spans="1:11" x14ac:dyDescent="0.25">
      <c r="A12561" s="2"/>
      <c r="B12561" s="2"/>
      <c r="C12561" s="2"/>
      <c r="E12561" s="2"/>
      <c r="G12561" s="2"/>
      <c r="H12561" s="6"/>
      <c r="I12561" s="9"/>
      <c r="J12561" s="9"/>
      <c r="K12561" s="9"/>
    </row>
    <row r="12562" spans="1:11" x14ac:dyDescent="0.25">
      <c r="A12562" s="2"/>
      <c r="B12562" s="2"/>
      <c r="C12562" s="2"/>
      <c r="E12562" s="2"/>
      <c r="G12562" s="2"/>
      <c r="H12562" s="6"/>
      <c r="I12562" s="9"/>
      <c r="J12562" s="9"/>
      <c r="K12562" s="9"/>
    </row>
    <row r="12563" spans="1:11" x14ac:dyDescent="0.25">
      <c r="A12563" s="2"/>
      <c r="B12563" s="2"/>
      <c r="C12563" s="2"/>
      <c r="E12563" s="2"/>
      <c r="G12563" s="2"/>
      <c r="H12563" s="6"/>
      <c r="I12563" s="9"/>
      <c r="J12563" s="9"/>
      <c r="K12563" s="9"/>
    </row>
    <row r="12564" spans="1:11" x14ac:dyDescent="0.25">
      <c r="A12564" s="2"/>
      <c r="B12564" s="2"/>
      <c r="C12564" s="2"/>
      <c r="E12564" s="2"/>
      <c r="G12564" s="2"/>
      <c r="H12564" s="6"/>
      <c r="I12564" s="9"/>
      <c r="J12564" s="9"/>
      <c r="K12564" s="9"/>
    </row>
    <row r="12565" spans="1:11" x14ac:dyDescent="0.25">
      <c r="A12565" s="2"/>
      <c r="B12565" s="2"/>
      <c r="C12565" s="2"/>
      <c r="E12565" s="2"/>
      <c r="G12565" s="2"/>
      <c r="H12565" s="6"/>
      <c r="I12565" s="9"/>
      <c r="J12565" s="9"/>
      <c r="K12565" s="9"/>
    </row>
    <row r="12566" spans="1:11" x14ac:dyDescent="0.25">
      <c r="A12566" s="2"/>
      <c r="B12566" s="2"/>
      <c r="C12566" s="2"/>
      <c r="E12566" s="2"/>
      <c r="G12566" s="2"/>
      <c r="H12566" s="6"/>
      <c r="I12566" s="9"/>
      <c r="J12566" s="9"/>
      <c r="K12566" s="9"/>
    </row>
    <row r="12567" spans="1:11" x14ac:dyDescent="0.25">
      <c r="A12567" s="2"/>
      <c r="B12567" s="2"/>
      <c r="C12567" s="2"/>
      <c r="E12567" s="2"/>
      <c r="G12567" s="2"/>
      <c r="H12567" s="6"/>
      <c r="I12567" s="9"/>
      <c r="J12567" s="9"/>
      <c r="K12567" s="9"/>
    </row>
    <row r="12568" spans="1:11" x14ac:dyDescent="0.25">
      <c r="A12568" s="2"/>
      <c r="B12568" s="2"/>
      <c r="C12568" s="2"/>
      <c r="E12568" s="2"/>
      <c r="G12568" s="2"/>
      <c r="H12568" s="6"/>
      <c r="I12568" s="9"/>
      <c r="J12568" s="9"/>
      <c r="K12568" s="9"/>
    </row>
    <row r="12569" spans="1:11" x14ac:dyDescent="0.25">
      <c r="A12569" s="2"/>
      <c r="B12569" s="2"/>
      <c r="C12569" s="2"/>
      <c r="E12569" s="2"/>
      <c r="G12569" s="2"/>
      <c r="H12569" s="6"/>
      <c r="I12569" s="9"/>
      <c r="J12569" s="9"/>
      <c r="K12569" s="9"/>
    </row>
    <row r="12570" spans="1:11" x14ac:dyDescent="0.25">
      <c r="A12570" s="2"/>
      <c r="B12570" s="2"/>
      <c r="C12570" s="2"/>
      <c r="E12570" s="2"/>
      <c r="G12570" s="2"/>
      <c r="H12570" s="6"/>
      <c r="I12570" s="9"/>
      <c r="J12570" s="9"/>
      <c r="K12570" s="9"/>
    </row>
    <row r="12571" spans="1:11" x14ac:dyDescent="0.25">
      <c r="A12571" s="2"/>
      <c r="B12571" s="2"/>
      <c r="C12571" s="2"/>
      <c r="E12571" s="2"/>
      <c r="G12571" s="2"/>
      <c r="H12571" s="6"/>
      <c r="I12571" s="9"/>
      <c r="J12571" s="9"/>
      <c r="K12571" s="9"/>
    </row>
    <row r="12572" spans="1:11" x14ac:dyDescent="0.25">
      <c r="A12572" s="2"/>
      <c r="B12572" s="2"/>
      <c r="C12572" s="2"/>
      <c r="E12572" s="2"/>
      <c r="G12572" s="2"/>
      <c r="H12572" s="6"/>
      <c r="I12572" s="9"/>
      <c r="J12572" s="9"/>
      <c r="K12572" s="9"/>
    </row>
    <row r="12573" spans="1:11" x14ac:dyDescent="0.25">
      <c r="A12573" s="2"/>
      <c r="B12573" s="2"/>
      <c r="C12573" s="2"/>
      <c r="E12573" s="2"/>
      <c r="G12573" s="2"/>
      <c r="H12573" s="6"/>
      <c r="I12573" s="9"/>
      <c r="J12573" s="9"/>
      <c r="K12573" s="9"/>
    </row>
    <row r="12574" spans="1:11" x14ac:dyDescent="0.25">
      <c r="A12574" s="2"/>
      <c r="B12574" s="2"/>
      <c r="C12574" s="2"/>
      <c r="E12574" s="2"/>
      <c r="G12574" s="2"/>
      <c r="H12574" s="6"/>
      <c r="I12574" s="9"/>
      <c r="J12574" s="9"/>
      <c r="K12574" s="9"/>
    </row>
    <row r="12575" spans="1:11" x14ac:dyDescent="0.25">
      <c r="A12575" s="2"/>
      <c r="B12575" s="2"/>
      <c r="C12575" s="2"/>
      <c r="E12575" s="2"/>
      <c r="G12575" s="2"/>
      <c r="H12575" s="6"/>
      <c r="I12575" s="9"/>
      <c r="J12575" s="9"/>
      <c r="K12575" s="9"/>
    </row>
    <row r="12576" spans="1:11" x14ac:dyDescent="0.25">
      <c r="A12576" s="2"/>
      <c r="B12576" s="2"/>
      <c r="C12576" s="2"/>
      <c r="E12576" s="2"/>
      <c r="G12576" s="2"/>
      <c r="H12576" s="6"/>
      <c r="I12576" s="9"/>
      <c r="J12576" s="9"/>
      <c r="K12576" s="9"/>
    </row>
    <row r="12577" spans="1:11" x14ac:dyDescent="0.25">
      <c r="A12577" s="2"/>
      <c r="B12577" s="2"/>
      <c r="C12577" s="2"/>
      <c r="E12577" s="2"/>
      <c r="G12577" s="2"/>
      <c r="H12577" s="6"/>
      <c r="I12577" s="9"/>
      <c r="J12577" s="9"/>
      <c r="K12577" s="9"/>
    </row>
    <row r="12578" spans="1:11" x14ac:dyDescent="0.25">
      <c r="A12578" s="2"/>
      <c r="B12578" s="2"/>
      <c r="C12578" s="2"/>
      <c r="E12578" s="2"/>
      <c r="G12578" s="2"/>
      <c r="H12578" s="6"/>
      <c r="I12578" s="9"/>
      <c r="J12578" s="9"/>
      <c r="K12578" s="9"/>
    </row>
    <row r="12579" spans="1:11" x14ac:dyDescent="0.25">
      <c r="A12579" s="2"/>
      <c r="B12579" s="2"/>
      <c r="C12579" s="2"/>
      <c r="E12579" s="2"/>
      <c r="G12579" s="2"/>
      <c r="H12579" s="6"/>
      <c r="I12579" s="9"/>
      <c r="J12579" s="9"/>
      <c r="K12579" s="9"/>
    </row>
    <row r="12580" spans="1:11" x14ac:dyDescent="0.25">
      <c r="A12580" s="2"/>
      <c r="B12580" s="2"/>
      <c r="C12580" s="2"/>
      <c r="E12580" s="2"/>
      <c r="G12580" s="2"/>
      <c r="H12580" s="6"/>
      <c r="I12580" s="9"/>
      <c r="J12580" s="9"/>
      <c r="K12580" s="9"/>
    </row>
    <row r="12581" spans="1:11" x14ac:dyDescent="0.25">
      <c r="A12581" s="2"/>
      <c r="B12581" s="2"/>
      <c r="C12581" s="2"/>
      <c r="E12581" s="2"/>
      <c r="G12581" s="2"/>
      <c r="H12581" s="6"/>
      <c r="I12581" s="9"/>
      <c r="J12581" s="9"/>
      <c r="K12581" s="9"/>
    </row>
    <row r="12582" spans="1:11" x14ac:dyDescent="0.25">
      <c r="A12582" s="2"/>
      <c r="B12582" s="2"/>
      <c r="C12582" s="2"/>
      <c r="E12582" s="2"/>
      <c r="G12582" s="2"/>
      <c r="H12582" s="6"/>
      <c r="I12582" s="9"/>
      <c r="J12582" s="9"/>
      <c r="K12582" s="9"/>
    </row>
    <row r="12583" spans="1:11" x14ac:dyDescent="0.25">
      <c r="A12583" s="2"/>
      <c r="B12583" s="2"/>
      <c r="C12583" s="2"/>
      <c r="E12583" s="2"/>
      <c r="G12583" s="2"/>
      <c r="H12583" s="6"/>
      <c r="I12583" s="9"/>
      <c r="J12583" s="9"/>
      <c r="K12583" s="9"/>
    </row>
    <row r="12584" spans="1:11" x14ac:dyDescent="0.25">
      <c r="A12584" s="2"/>
      <c r="B12584" s="2"/>
      <c r="C12584" s="2"/>
      <c r="E12584" s="2"/>
      <c r="G12584" s="2"/>
      <c r="H12584" s="6"/>
      <c r="I12584" s="9"/>
      <c r="J12584" s="9"/>
      <c r="K12584" s="9"/>
    </row>
    <row r="12585" spans="1:11" x14ac:dyDescent="0.25">
      <c r="A12585" s="2"/>
      <c r="B12585" s="2"/>
      <c r="C12585" s="2"/>
      <c r="E12585" s="2"/>
      <c r="G12585" s="2"/>
      <c r="H12585" s="6"/>
      <c r="I12585" s="9"/>
      <c r="J12585" s="9"/>
      <c r="K12585" s="9"/>
    </row>
    <row r="12586" spans="1:11" x14ac:dyDescent="0.25">
      <c r="A12586" s="2"/>
      <c r="B12586" s="2"/>
      <c r="C12586" s="2"/>
      <c r="E12586" s="2"/>
      <c r="G12586" s="2"/>
      <c r="H12586" s="6"/>
      <c r="I12586" s="9"/>
      <c r="J12586" s="9"/>
      <c r="K12586" s="9"/>
    </row>
    <row r="12587" spans="1:11" x14ac:dyDescent="0.25">
      <c r="A12587" s="2"/>
      <c r="B12587" s="2"/>
      <c r="C12587" s="2"/>
      <c r="E12587" s="2"/>
      <c r="G12587" s="2"/>
      <c r="H12587" s="6"/>
      <c r="I12587" s="9"/>
      <c r="J12587" s="9"/>
      <c r="K12587" s="9"/>
    </row>
    <row r="12588" spans="1:11" x14ac:dyDescent="0.25">
      <c r="A12588" s="2"/>
      <c r="B12588" s="2"/>
      <c r="C12588" s="2"/>
      <c r="E12588" s="2"/>
      <c r="G12588" s="2"/>
      <c r="H12588" s="6"/>
      <c r="I12588" s="9"/>
      <c r="J12588" s="9"/>
      <c r="K12588" s="9"/>
    </row>
    <row r="12589" spans="1:11" x14ac:dyDescent="0.25">
      <c r="A12589" s="2"/>
      <c r="B12589" s="2"/>
      <c r="C12589" s="2"/>
      <c r="E12589" s="2"/>
      <c r="G12589" s="2"/>
      <c r="H12589" s="6"/>
      <c r="I12589" s="9"/>
      <c r="J12589" s="9"/>
      <c r="K12589" s="9"/>
    </row>
    <row r="12590" spans="1:11" x14ac:dyDescent="0.25">
      <c r="A12590" s="2"/>
      <c r="B12590" s="2"/>
      <c r="C12590" s="2"/>
      <c r="E12590" s="2"/>
      <c r="G12590" s="2"/>
      <c r="H12590" s="6"/>
      <c r="I12590" s="9"/>
      <c r="J12590" s="9"/>
      <c r="K12590" s="9"/>
    </row>
    <row r="12591" spans="1:11" x14ac:dyDescent="0.25">
      <c r="A12591" s="2"/>
      <c r="B12591" s="2"/>
      <c r="C12591" s="2"/>
      <c r="E12591" s="2"/>
      <c r="G12591" s="2"/>
      <c r="H12591" s="6"/>
      <c r="I12591" s="9"/>
      <c r="J12591" s="9"/>
      <c r="K12591" s="9"/>
    </row>
    <row r="12592" spans="1:11" x14ac:dyDescent="0.25">
      <c r="A12592" s="2"/>
      <c r="B12592" s="2"/>
      <c r="C12592" s="2"/>
      <c r="E12592" s="2"/>
      <c r="G12592" s="2"/>
      <c r="H12592" s="6"/>
      <c r="I12592" s="9"/>
      <c r="J12592" s="9"/>
      <c r="K12592" s="9"/>
    </row>
    <row r="12593" spans="1:11" x14ac:dyDescent="0.25">
      <c r="A12593" s="2"/>
      <c r="B12593" s="2"/>
      <c r="C12593" s="2"/>
      <c r="E12593" s="2"/>
      <c r="G12593" s="2"/>
      <c r="H12593" s="6"/>
      <c r="I12593" s="9"/>
      <c r="J12593" s="9"/>
      <c r="K12593" s="9"/>
    </row>
    <row r="12594" spans="1:11" x14ac:dyDescent="0.25">
      <c r="A12594" s="2"/>
      <c r="B12594" s="2"/>
      <c r="C12594" s="2"/>
      <c r="E12594" s="2"/>
      <c r="G12594" s="2"/>
      <c r="H12594" s="6"/>
      <c r="I12594" s="9"/>
      <c r="J12594" s="9"/>
      <c r="K12594" s="9"/>
    </row>
    <row r="12595" spans="1:11" x14ac:dyDescent="0.25">
      <c r="A12595" s="2"/>
      <c r="B12595" s="2"/>
      <c r="C12595" s="2"/>
      <c r="E12595" s="2"/>
      <c r="G12595" s="2"/>
      <c r="H12595" s="6"/>
      <c r="I12595" s="9"/>
      <c r="J12595" s="9"/>
      <c r="K12595" s="9"/>
    </row>
    <row r="12596" spans="1:11" x14ac:dyDescent="0.25">
      <c r="A12596" s="2"/>
      <c r="B12596" s="2"/>
      <c r="C12596" s="2"/>
      <c r="E12596" s="2"/>
      <c r="G12596" s="2"/>
      <c r="H12596" s="6"/>
      <c r="I12596" s="9"/>
      <c r="J12596" s="9"/>
      <c r="K12596" s="9"/>
    </row>
    <row r="12597" spans="1:11" x14ac:dyDescent="0.25">
      <c r="A12597" s="2"/>
      <c r="B12597" s="2"/>
      <c r="C12597" s="2"/>
      <c r="E12597" s="2"/>
      <c r="G12597" s="2"/>
      <c r="H12597" s="6"/>
      <c r="I12597" s="9"/>
      <c r="J12597" s="9"/>
      <c r="K12597" s="9"/>
    </row>
    <row r="12598" spans="1:11" x14ac:dyDescent="0.25">
      <c r="A12598" s="2"/>
      <c r="B12598" s="2"/>
      <c r="C12598" s="2"/>
      <c r="E12598" s="2"/>
      <c r="G12598" s="2"/>
      <c r="H12598" s="6"/>
      <c r="I12598" s="9"/>
      <c r="J12598" s="9"/>
      <c r="K12598" s="9"/>
    </row>
    <row r="12599" spans="1:11" x14ac:dyDescent="0.25">
      <c r="A12599" s="2"/>
      <c r="B12599" s="2"/>
      <c r="C12599" s="2"/>
      <c r="E12599" s="2"/>
      <c r="G12599" s="2"/>
      <c r="H12599" s="6"/>
      <c r="I12599" s="9"/>
      <c r="J12599" s="9"/>
      <c r="K12599" s="9"/>
    </row>
    <row r="12600" spans="1:11" x14ac:dyDescent="0.25">
      <c r="A12600" s="2"/>
      <c r="B12600" s="2"/>
      <c r="C12600" s="2"/>
      <c r="E12600" s="2"/>
      <c r="G12600" s="2"/>
      <c r="H12600" s="6"/>
      <c r="I12600" s="9"/>
      <c r="J12600" s="9"/>
      <c r="K12600" s="9"/>
    </row>
    <row r="12601" spans="1:11" x14ac:dyDescent="0.25">
      <c r="A12601" s="2"/>
      <c r="B12601" s="2"/>
      <c r="C12601" s="2"/>
      <c r="E12601" s="2"/>
      <c r="G12601" s="2"/>
      <c r="H12601" s="6"/>
      <c r="I12601" s="9"/>
      <c r="J12601" s="9"/>
      <c r="K12601" s="9"/>
    </row>
    <row r="12602" spans="1:11" x14ac:dyDescent="0.25">
      <c r="A12602" s="2"/>
      <c r="B12602" s="2"/>
      <c r="C12602" s="2"/>
      <c r="E12602" s="2"/>
      <c r="G12602" s="2"/>
      <c r="H12602" s="6"/>
      <c r="I12602" s="9"/>
      <c r="J12602" s="9"/>
      <c r="K12602" s="9"/>
    </row>
    <row r="12603" spans="1:11" x14ac:dyDescent="0.25">
      <c r="A12603" s="2"/>
      <c r="B12603" s="2"/>
      <c r="C12603" s="2"/>
      <c r="E12603" s="2"/>
      <c r="G12603" s="2"/>
      <c r="H12603" s="6"/>
      <c r="I12603" s="9"/>
      <c r="J12603" s="9"/>
      <c r="K12603" s="9"/>
    </row>
    <row r="12604" spans="1:11" x14ac:dyDescent="0.25">
      <c r="A12604" s="2"/>
      <c r="B12604" s="2"/>
      <c r="C12604" s="2"/>
      <c r="E12604" s="2"/>
      <c r="G12604" s="2"/>
      <c r="H12604" s="6"/>
      <c r="I12604" s="9"/>
      <c r="J12604" s="9"/>
      <c r="K12604" s="9"/>
    </row>
    <row r="12605" spans="1:11" x14ac:dyDescent="0.25">
      <c r="A12605" s="2"/>
      <c r="B12605" s="2"/>
      <c r="C12605" s="2"/>
      <c r="E12605" s="2"/>
      <c r="G12605" s="2"/>
      <c r="H12605" s="6"/>
      <c r="I12605" s="9"/>
      <c r="J12605" s="9"/>
      <c r="K12605" s="9"/>
    </row>
    <row r="12606" spans="1:11" x14ac:dyDescent="0.25">
      <c r="A12606" s="2"/>
      <c r="B12606" s="2"/>
      <c r="C12606" s="2"/>
      <c r="E12606" s="2"/>
      <c r="G12606" s="2"/>
      <c r="H12606" s="6"/>
      <c r="I12606" s="9"/>
      <c r="J12606" s="9"/>
      <c r="K12606" s="9"/>
    </row>
    <row r="12607" spans="1:11" x14ac:dyDescent="0.25">
      <c r="A12607" s="2"/>
      <c r="B12607" s="2"/>
      <c r="C12607" s="2"/>
      <c r="E12607" s="2"/>
      <c r="G12607" s="2"/>
      <c r="H12607" s="6"/>
      <c r="I12607" s="9"/>
      <c r="J12607" s="9"/>
      <c r="K12607" s="9"/>
    </row>
    <row r="12608" spans="1:11" x14ac:dyDescent="0.25">
      <c r="A12608" s="2"/>
      <c r="B12608" s="2"/>
      <c r="C12608" s="2"/>
      <c r="E12608" s="2"/>
      <c r="G12608" s="2"/>
      <c r="H12608" s="6"/>
      <c r="I12608" s="9"/>
      <c r="J12608" s="9"/>
      <c r="K12608" s="9"/>
    </row>
    <row r="12609" spans="1:11" x14ac:dyDescent="0.25">
      <c r="A12609" s="2"/>
      <c r="B12609" s="2"/>
      <c r="C12609" s="2"/>
      <c r="E12609" s="2"/>
      <c r="G12609" s="2"/>
      <c r="H12609" s="6"/>
      <c r="I12609" s="9"/>
      <c r="J12609" s="9"/>
      <c r="K12609" s="9"/>
    </row>
    <row r="12610" spans="1:11" x14ac:dyDescent="0.25">
      <c r="A12610" s="2"/>
      <c r="B12610" s="2"/>
      <c r="C12610" s="2"/>
      <c r="E12610" s="2"/>
      <c r="G12610" s="2"/>
      <c r="H12610" s="6"/>
      <c r="I12610" s="9"/>
      <c r="J12610" s="9"/>
      <c r="K12610" s="9"/>
    </row>
    <row r="12611" spans="1:11" x14ac:dyDescent="0.25">
      <c r="A12611" s="2"/>
      <c r="B12611" s="2"/>
      <c r="C12611" s="2"/>
      <c r="E12611" s="2"/>
      <c r="G12611" s="2"/>
      <c r="H12611" s="6"/>
      <c r="I12611" s="9"/>
      <c r="J12611" s="9"/>
      <c r="K12611" s="9"/>
    </row>
    <row r="12612" spans="1:11" x14ac:dyDescent="0.25">
      <c r="A12612" s="2"/>
      <c r="B12612" s="2"/>
      <c r="C12612" s="2"/>
      <c r="E12612" s="2"/>
      <c r="G12612" s="2"/>
      <c r="H12612" s="6"/>
      <c r="I12612" s="9"/>
      <c r="J12612" s="9"/>
      <c r="K12612" s="9"/>
    </row>
    <row r="12613" spans="1:11" x14ac:dyDescent="0.25">
      <c r="A12613" s="2"/>
      <c r="B12613" s="2"/>
      <c r="C12613" s="2"/>
      <c r="E12613" s="2"/>
      <c r="G12613" s="2"/>
      <c r="H12613" s="6"/>
      <c r="I12613" s="9"/>
      <c r="J12613" s="9"/>
      <c r="K12613" s="9"/>
    </row>
    <row r="12614" spans="1:11" x14ac:dyDescent="0.25">
      <c r="A12614" s="2"/>
      <c r="B12614" s="2"/>
      <c r="C12614" s="2"/>
      <c r="E12614" s="2"/>
      <c r="G12614" s="2"/>
      <c r="H12614" s="6"/>
      <c r="I12614" s="9"/>
      <c r="J12614" s="9"/>
      <c r="K12614" s="9"/>
    </row>
    <row r="12615" spans="1:11" x14ac:dyDescent="0.25">
      <c r="A12615" s="2"/>
      <c r="B12615" s="2"/>
      <c r="C12615" s="2"/>
      <c r="E12615" s="2"/>
      <c r="G12615" s="2"/>
      <c r="H12615" s="6"/>
      <c r="I12615" s="9"/>
      <c r="J12615" s="9"/>
      <c r="K12615" s="9"/>
    </row>
    <row r="12616" spans="1:11" x14ac:dyDescent="0.25">
      <c r="A12616" s="2"/>
      <c r="B12616" s="2"/>
      <c r="C12616" s="2"/>
      <c r="E12616" s="2"/>
      <c r="G12616" s="2"/>
      <c r="H12616" s="6"/>
      <c r="I12616" s="9"/>
      <c r="J12616" s="9"/>
      <c r="K12616" s="9"/>
    </row>
    <row r="12617" spans="1:11" x14ac:dyDescent="0.25">
      <c r="A12617" s="2"/>
      <c r="B12617" s="2"/>
      <c r="C12617" s="2"/>
      <c r="E12617" s="2"/>
      <c r="G12617" s="2"/>
      <c r="H12617" s="6"/>
      <c r="I12617" s="9"/>
      <c r="J12617" s="9"/>
      <c r="K12617" s="9"/>
    </row>
    <row r="12618" spans="1:11" x14ac:dyDescent="0.25">
      <c r="A12618" s="2"/>
      <c r="B12618" s="2"/>
      <c r="C12618" s="2"/>
      <c r="E12618" s="2"/>
      <c r="G12618" s="2"/>
      <c r="H12618" s="6"/>
      <c r="I12618" s="9"/>
      <c r="J12618" s="9"/>
      <c r="K12618" s="9"/>
    </row>
    <row r="12619" spans="1:11" x14ac:dyDescent="0.25">
      <c r="A12619" s="2"/>
      <c r="B12619" s="2"/>
      <c r="C12619" s="2"/>
      <c r="E12619" s="2"/>
      <c r="G12619" s="2"/>
      <c r="H12619" s="6"/>
      <c r="I12619" s="9"/>
      <c r="J12619" s="9"/>
      <c r="K12619" s="9"/>
    </row>
    <row r="12620" spans="1:11" x14ac:dyDescent="0.25">
      <c r="A12620" s="2"/>
      <c r="B12620" s="2"/>
      <c r="C12620" s="2"/>
      <c r="E12620" s="2"/>
      <c r="G12620" s="2"/>
      <c r="H12620" s="6"/>
      <c r="I12620" s="9"/>
      <c r="J12620" s="9"/>
      <c r="K12620" s="9"/>
    </row>
    <row r="12621" spans="1:11" x14ac:dyDescent="0.25">
      <c r="A12621" s="2"/>
      <c r="B12621" s="2"/>
      <c r="C12621" s="2"/>
      <c r="E12621" s="2"/>
      <c r="G12621" s="2"/>
      <c r="H12621" s="6"/>
      <c r="I12621" s="9"/>
      <c r="J12621" s="9"/>
      <c r="K12621" s="9"/>
    </row>
    <row r="12622" spans="1:11" x14ac:dyDescent="0.25">
      <c r="A12622" s="2"/>
      <c r="B12622" s="2"/>
      <c r="C12622" s="2"/>
      <c r="E12622" s="2"/>
      <c r="G12622" s="2"/>
      <c r="H12622" s="6"/>
      <c r="I12622" s="9"/>
      <c r="J12622" s="9"/>
      <c r="K12622" s="9"/>
    </row>
    <row r="12623" spans="1:11" x14ac:dyDescent="0.25">
      <c r="A12623" s="2"/>
      <c r="B12623" s="2"/>
      <c r="C12623" s="2"/>
      <c r="E12623" s="2"/>
      <c r="G12623" s="2"/>
      <c r="H12623" s="6"/>
      <c r="I12623" s="9"/>
      <c r="J12623" s="9"/>
      <c r="K12623" s="9"/>
    </row>
    <row r="12624" spans="1:11" x14ac:dyDescent="0.25">
      <c r="A12624" s="2"/>
      <c r="B12624" s="2"/>
      <c r="C12624" s="2"/>
      <c r="E12624" s="2"/>
      <c r="G12624" s="2"/>
      <c r="H12624" s="6"/>
      <c r="I12624" s="9"/>
      <c r="J12624" s="9"/>
      <c r="K12624" s="9"/>
    </row>
    <row r="12625" spans="1:11" x14ac:dyDescent="0.25">
      <c r="A12625" s="2"/>
      <c r="B12625" s="2"/>
      <c r="C12625" s="2"/>
      <c r="E12625" s="2"/>
      <c r="G12625" s="2"/>
      <c r="H12625" s="6"/>
      <c r="I12625" s="9"/>
      <c r="J12625" s="9"/>
      <c r="K12625" s="9"/>
    </row>
    <row r="12626" spans="1:11" x14ac:dyDescent="0.25">
      <c r="A12626" s="2"/>
      <c r="B12626" s="2"/>
      <c r="C12626" s="2"/>
      <c r="E12626" s="2"/>
      <c r="G12626" s="2"/>
      <c r="H12626" s="6"/>
      <c r="I12626" s="9"/>
      <c r="J12626" s="9"/>
      <c r="K12626" s="9"/>
    </row>
    <row r="12627" spans="1:11" x14ac:dyDescent="0.25">
      <c r="A12627" s="2"/>
      <c r="B12627" s="2"/>
      <c r="C12627" s="2"/>
      <c r="E12627" s="2"/>
      <c r="G12627" s="2"/>
      <c r="H12627" s="6"/>
      <c r="I12627" s="9"/>
      <c r="J12627" s="9"/>
      <c r="K12627" s="9"/>
    </row>
    <row r="12628" spans="1:11" x14ac:dyDescent="0.25">
      <c r="A12628" s="2"/>
      <c r="B12628" s="2"/>
      <c r="C12628" s="2"/>
      <c r="E12628" s="2"/>
      <c r="G12628" s="2"/>
      <c r="H12628" s="6"/>
      <c r="I12628" s="9"/>
      <c r="J12628" s="9"/>
      <c r="K12628" s="9"/>
    </row>
    <row r="12629" spans="1:11" x14ac:dyDescent="0.25">
      <c r="A12629" s="2"/>
      <c r="B12629" s="2"/>
      <c r="C12629" s="2"/>
      <c r="E12629" s="2"/>
      <c r="G12629" s="2"/>
      <c r="H12629" s="6"/>
      <c r="I12629" s="9"/>
      <c r="J12629" s="9"/>
      <c r="K12629" s="9"/>
    </row>
    <row r="12630" spans="1:11" x14ac:dyDescent="0.25">
      <c r="A12630" s="2"/>
      <c r="B12630" s="2"/>
      <c r="C12630" s="2"/>
      <c r="E12630" s="2"/>
      <c r="G12630" s="2"/>
      <c r="H12630" s="6"/>
      <c r="I12630" s="9"/>
      <c r="J12630" s="9"/>
      <c r="K12630" s="9"/>
    </row>
    <row r="12631" spans="1:11" x14ac:dyDescent="0.25">
      <c r="A12631" s="2"/>
      <c r="B12631" s="2"/>
      <c r="C12631" s="2"/>
      <c r="E12631" s="2"/>
      <c r="G12631" s="2"/>
      <c r="H12631" s="6"/>
      <c r="I12631" s="9"/>
      <c r="J12631" s="9"/>
      <c r="K12631" s="9"/>
    </row>
    <row r="12632" spans="1:11" x14ac:dyDescent="0.25">
      <c r="A12632" s="2"/>
      <c r="B12632" s="2"/>
      <c r="C12632" s="2"/>
      <c r="E12632" s="2"/>
      <c r="G12632" s="2"/>
      <c r="H12632" s="6"/>
      <c r="I12632" s="9"/>
      <c r="J12632" s="9"/>
      <c r="K12632" s="9"/>
    </row>
    <row r="12633" spans="1:11" x14ac:dyDescent="0.25">
      <c r="A12633" s="2"/>
      <c r="B12633" s="2"/>
      <c r="C12633" s="2"/>
      <c r="E12633" s="2"/>
      <c r="G12633" s="2"/>
      <c r="H12633" s="6"/>
      <c r="I12633" s="9"/>
      <c r="J12633" s="9"/>
      <c r="K12633" s="9"/>
    </row>
    <row r="12634" spans="1:11" x14ac:dyDescent="0.25">
      <c r="A12634" s="2"/>
      <c r="B12634" s="2"/>
      <c r="C12634" s="2"/>
      <c r="E12634" s="2"/>
      <c r="G12634" s="2"/>
      <c r="H12634" s="6"/>
      <c r="I12634" s="9"/>
      <c r="J12634" s="9"/>
      <c r="K12634" s="9"/>
    </row>
    <row r="12635" spans="1:11" x14ac:dyDescent="0.25">
      <c r="A12635" s="2"/>
      <c r="B12635" s="2"/>
      <c r="C12635" s="2"/>
      <c r="E12635" s="2"/>
      <c r="G12635" s="2"/>
      <c r="H12635" s="6"/>
      <c r="I12635" s="9"/>
      <c r="J12635" s="9"/>
      <c r="K12635" s="9"/>
    </row>
    <row r="12636" spans="1:11" x14ac:dyDescent="0.25">
      <c r="A12636" s="2"/>
      <c r="B12636" s="2"/>
      <c r="C12636" s="2"/>
      <c r="E12636" s="2"/>
      <c r="G12636" s="2"/>
      <c r="H12636" s="6"/>
      <c r="I12636" s="9"/>
      <c r="J12636" s="9"/>
      <c r="K12636" s="9"/>
    </row>
    <row r="12637" spans="1:11" x14ac:dyDescent="0.25">
      <c r="A12637" s="2"/>
      <c r="B12637" s="2"/>
      <c r="C12637" s="2"/>
      <c r="E12637" s="2"/>
      <c r="G12637" s="2"/>
      <c r="H12637" s="6"/>
      <c r="I12637" s="9"/>
      <c r="J12637" s="9"/>
      <c r="K12637" s="9"/>
    </row>
    <row r="12638" spans="1:11" x14ac:dyDescent="0.25">
      <c r="A12638" s="2"/>
      <c r="B12638" s="2"/>
      <c r="C12638" s="2"/>
      <c r="E12638" s="2"/>
      <c r="G12638" s="2"/>
      <c r="H12638" s="6"/>
      <c r="I12638" s="9"/>
      <c r="J12638" s="9"/>
      <c r="K12638" s="9"/>
    </row>
    <row r="12639" spans="1:11" x14ac:dyDescent="0.25">
      <c r="A12639" s="2"/>
      <c r="B12639" s="2"/>
      <c r="C12639" s="2"/>
      <c r="E12639" s="2"/>
      <c r="G12639" s="2"/>
      <c r="H12639" s="6"/>
      <c r="I12639" s="9"/>
      <c r="J12639" s="9"/>
      <c r="K12639" s="9"/>
    </row>
    <row r="12640" spans="1:11" x14ac:dyDescent="0.25">
      <c r="A12640" s="2"/>
      <c r="B12640" s="2"/>
      <c r="C12640" s="2"/>
      <c r="E12640" s="2"/>
      <c r="G12640" s="2"/>
      <c r="H12640" s="6"/>
      <c r="I12640" s="9"/>
      <c r="J12640" s="9"/>
      <c r="K12640" s="9"/>
    </row>
    <row r="12641" spans="1:11" x14ac:dyDescent="0.25">
      <c r="A12641" s="2"/>
      <c r="B12641" s="2"/>
      <c r="C12641" s="2"/>
      <c r="E12641" s="2"/>
      <c r="G12641" s="2"/>
      <c r="H12641" s="6"/>
      <c r="I12641" s="9"/>
      <c r="J12641" s="9"/>
      <c r="K12641" s="9"/>
    </row>
    <row r="12642" spans="1:11" x14ac:dyDescent="0.25">
      <c r="A12642" s="2"/>
      <c r="B12642" s="2"/>
      <c r="C12642" s="2"/>
      <c r="E12642" s="2"/>
      <c r="G12642" s="2"/>
      <c r="H12642" s="6"/>
      <c r="I12642" s="9"/>
      <c r="J12642" s="9"/>
      <c r="K12642" s="9"/>
    </row>
    <row r="12643" spans="1:11" x14ac:dyDescent="0.25">
      <c r="A12643" s="2"/>
      <c r="B12643" s="2"/>
      <c r="C12643" s="2"/>
      <c r="E12643" s="2"/>
      <c r="G12643" s="2"/>
      <c r="H12643" s="6"/>
      <c r="I12643" s="9"/>
      <c r="J12643" s="9"/>
      <c r="K12643" s="9"/>
    </row>
    <row r="12644" spans="1:11" x14ac:dyDescent="0.25">
      <c r="A12644" s="2"/>
      <c r="B12644" s="2"/>
      <c r="C12644" s="2"/>
      <c r="E12644" s="2"/>
      <c r="G12644" s="2"/>
      <c r="H12644" s="6"/>
      <c r="I12644" s="9"/>
      <c r="J12644" s="9"/>
      <c r="K12644" s="9"/>
    </row>
    <row r="12645" spans="1:11" x14ac:dyDescent="0.25">
      <c r="A12645" s="2"/>
      <c r="B12645" s="2"/>
      <c r="C12645" s="2"/>
      <c r="E12645" s="2"/>
      <c r="G12645" s="2"/>
      <c r="H12645" s="6"/>
      <c r="I12645" s="9"/>
      <c r="J12645" s="9"/>
      <c r="K12645" s="9"/>
    </row>
    <row r="12646" spans="1:11" x14ac:dyDescent="0.25">
      <c r="A12646" s="2"/>
      <c r="B12646" s="2"/>
      <c r="C12646" s="2"/>
      <c r="E12646" s="2"/>
      <c r="G12646" s="2"/>
      <c r="H12646" s="6"/>
      <c r="I12646" s="9"/>
      <c r="J12646" s="9"/>
      <c r="K12646" s="9"/>
    </row>
    <row r="12647" spans="1:11" x14ac:dyDescent="0.25">
      <c r="A12647" s="2"/>
      <c r="B12647" s="2"/>
      <c r="C12647" s="2"/>
      <c r="E12647" s="2"/>
      <c r="G12647" s="2"/>
      <c r="H12647" s="6"/>
      <c r="I12647" s="9"/>
      <c r="J12647" s="9"/>
      <c r="K12647" s="9"/>
    </row>
    <row r="12648" spans="1:11" x14ac:dyDescent="0.25">
      <c r="A12648" s="2"/>
      <c r="B12648" s="2"/>
      <c r="C12648" s="2"/>
      <c r="E12648" s="2"/>
      <c r="G12648" s="2"/>
      <c r="H12648" s="6"/>
      <c r="I12648" s="9"/>
      <c r="J12648" s="9"/>
      <c r="K12648" s="9"/>
    </row>
    <row r="12649" spans="1:11" x14ac:dyDescent="0.25">
      <c r="A12649" s="2"/>
      <c r="B12649" s="2"/>
      <c r="C12649" s="2"/>
      <c r="E12649" s="2"/>
      <c r="G12649" s="2"/>
      <c r="H12649" s="6"/>
      <c r="I12649" s="9"/>
      <c r="J12649" s="9"/>
      <c r="K12649" s="9"/>
    </row>
    <row r="12650" spans="1:11" x14ac:dyDescent="0.25">
      <c r="A12650" s="2"/>
      <c r="B12650" s="2"/>
      <c r="C12650" s="2"/>
      <c r="E12650" s="2"/>
      <c r="G12650" s="2"/>
      <c r="H12650" s="6"/>
      <c r="I12650" s="9"/>
      <c r="J12650" s="9"/>
      <c r="K12650" s="9"/>
    </row>
    <row r="12651" spans="1:11" x14ac:dyDescent="0.25">
      <c r="A12651" s="2"/>
      <c r="B12651" s="2"/>
      <c r="C12651" s="2"/>
      <c r="E12651" s="2"/>
      <c r="G12651" s="2"/>
      <c r="H12651" s="6"/>
      <c r="I12651" s="9"/>
      <c r="J12651" s="9"/>
      <c r="K12651" s="9"/>
    </row>
    <row r="12652" spans="1:11" x14ac:dyDescent="0.25">
      <c r="A12652" s="2"/>
      <c r="B12652" s="2"/>
      <c r="C12652" s="2"/>
      <c r="E12652" s="2"/>
      <c r="G12652" s="2"/>
      <c r="H12652" s="6"/>
      <c r="I12652" s="9"/>
      <c r="J12652" s="9"/>
      <c r="K12652" s="9"/>
    </row>
    <row r="12653" spans="1:11" x14ac:dyDescent="0.25">
      <c r="A12653" s="2"/>
      <c r="B12653" s="2"/>
      <c r="C12653" s="2"/>
      <c r="E12653" s="2"/>
      <c r="G12653" s="2"/>
      <c r="H12653" s="6"/>
      <c r="I12653" s="9"/>
      <c r="J12653" s="9"/>
      <c r="K12653" s="9"/>
    </row>
    <row r="12654" spans="1:11" x14ac:dyDescent="0.25">
      <c r="A12654" s="2"/>
      <c r="B12654" s="2"/>
      <c r="C12654" s="2"/>
      <c r="E12654" s="2"/>
      <c r="G12654" s="2"/>
      <c r="H12654" s="6"/>
      <c r="I12654" s="9"/>
      <c r="J12654" s="9"/>
      <c r="K12654" s="9"/>
    </row>
    <row r="12655" spans="1:11" x14ac:dyDescent="0.25">
      <c r="A12655" s="2"/>
      <c r="B12655" s="2"/>
      <c r="C12655" s="2"/>
      <c r="E12655" s="2"/>
      <c r="G12655" s="2"/>
      <c r="H12655" s="6"/>
      <c r="I12655" s="9"/>
      <c r="J12655" s="9"/>
      <c r="K12655" s="9"/>
    </row>
    <row r="12656" spans="1:11" x14ac:dyDescent="0.25">
      <c r="A12656" s="2"/>
      <c r="B12656" s="2"/>
      <c r="C12656" s="2"/>
      <c r="E12656" s="2"/>
      <c r="G12656" s="2"/>
      <c r="H12656" s="6"/>
      <c r="I12656" s="9"/>
      <c r="J12656" s="9"/>
      <c r="K12656" s="9"/>
    </row>
    <row r="12657" spans="1:11" x14ac:dyDescent="0.25">
      <c r="A12657" s="2"/>
      <c r="B12657" s="2"/>
      <c r="C12657" s="2"/>
      <c r="E12657" s="2"/>
      <c r="G12657" s="2"/>
      <c r="H12657" s="6"/>
      <c r="I12657" s="9"/>
      <c r="J12657" s="9"/>
      <c r="K12657" s="9"/>
    </row>
    <row r="12658" spans="1:11" x14ac:dyDescent="0.25">
      <c r="A12658" s="2"/>
      <c r="B12658" s="2"/>
      <c r="C12658" s="2"/>
      <c r="E12658" s="2"/>
      <c r="G12658" s="2"/>
      <c r="H12658" s="6"/>
      <c r="I12658" s="9"/>
      <c r="J12658" s="9"/>
      <c r="K12658" s="9"/>
    </row>
    <row r="12659" spans="1:11" x14ac:dyDescent="0.25">
      <c r="A12659" s="2"/>
      <c r="B12659" s="2"/>
      <c r="C12659" s="2"/>
      <c r="E12659" s="2"/>
      <c r="G12659" s="2"/>
      <c r="H12659" s="6"/>
      <c r="I12659" s="9"/>
      <c r="J12659" s="9"/>
      <c r="K12659" s="9"/>
    </row>
    <row r="12660" spans="1:11" x14ac:dyDescent="0.25">
      <c r="A12660" s="2"/>
      <c r="B12660" s="2"/>
      <c r="C12660" s="2"/>
      <c r="E12660" s="2"/>
      <c r="G12660" s="2"/>
      <c r="H12660" s="6"/>
      <c r="I12660" s="9"/>
      <c r="J12660" s="9"/>
      <c r="K12660" s="9"/>
    </row>
    <row r="12661" spans="1:11" x14ac:dyDescent="0.25">
      <c r="A12661" s="2"/>
      <c r="B12661" s="2"/>
      <c r="C12661" s="2"/>
      <c r="E12661" s="2"/>
      <c r="G12661" s="2"/>
      <c r="H12661" s="6"/>
      <c r="I12661" s="9"/>
      <c r="J12661" s="9"/>
      <c r="K12661" s="9"/>
    </row>
    <row r="12662" spans="1:11" x14ac:dyDescent="0.25">
      <c r="A12662" s="2"/>
      <c r="B12662" s="2"/>
      <c r="C12662" s="2"/>
      <c r="E12662" s="2"/>
      <c r="G12662" s="2"/>
      <c r="H12662" s="6"/>
      <c r="I12662" s="9"/>
      <c r="J12662" s="9"/>
      <c r="K12662" s="9"/>
    </row>
    <row r="12663" spans="1:11" x14ac:dyDescent="0.25">
      <c r="A12663" s="2"/>
      <c r="B12663" s="2"/>
      <c r="C12663" s="2"/>
      <c r="E12663" s="2"/>
      <c r="G12663" s="2"/>
      <c r="H12663" s="6"/>
      <c r="I12663" s="9"/>
      <c r="J12663" s="9"/>
      <c r="K12663" s="9"/>
    </row>
    <row r="12664" spans="1:11" x14ac:dyDescent="0.25">
      <c r="A12664" s="2"/>
      <c r="B12664" s="2"/>
      <c r="C12664" s="2"/>
      <c r="E12664" s="2"/>
      <c r="G12664" s="2"/>
      <c r="H12664" s="6"/>
      <c r="I12664" s="9"/>
      <c r="J12664" s="9"/>
      <c r="K12664" s="9"/>
    </row>
    <row r="12665" spans="1:11" x14ac:dyDescent="0.25">
      <c r="A12665" s="2"/>
      <c r="B12665" s="2"/>
      <c r="C12665" s="2"/>
      <c r="E12665" s="2"/>
      <c r="G12665" s="2"/>
      <c r="H12665" s="6"/>
      <c r="I12665" s="9"/>
      <c r="J12665" s="9"/>
      <c r="K12665" s="9"/>
    </row>
    <row r="12666" spans="1:11" x14ac:dyDescent="0.25">
      <c r="A12666" s="2"/>
      <c r="B12666" s="2"/>
      <c r="C12666" s="2"/>
      <c r="E12666" s="2"/>
      <c r="G12666" s="2"/>
      <c r="H12666" s="6"/>
      <c r="I12666" s="9"/>
      <c r="J12666" s="9"/>
      <c r="K12666" s="9"/>
    </row>
    <row r="12667" spans="1:11" x14ac:dyDescent="0.25">
      <c r="A12667" s="2"/>
      <c r="B12667" s="2"/>
      <c r="C12667" s="2"/>
      <c r="E12667" s="2"/>
      <c r="G12667" s="2"/>
      <c r="H12667" s="6"/>
      <c r="I12667" s="9"/>
      <c r="J12667" s="9"/>
      <c r="K12667" s="9"/>
    </row>
    <row r="12668" spans="1:11" x14ac:dyDescent="0.25">
      <c r="A12668" s="2"/>
      <c r="B12668" s="2"/>
      <c r="C12668" s="2"/>
      <c r="E12668" s="2"/>
      <c r="G12668" s="2"/>
      <c r="H12668" s="6"/>
      <c r="I12668" s="9"/>
      <c r="J12668" s="9"/>
      <c r="K12668" s="9"/>
    </row>
    <row r="12669" spans="1:11" x14ac:dyDescent="0.25">
      <c r="A12669" s="2"/>
      <c r="B12669" s="2"/>
      <c r="C12669" s="2"/>
      <c r="E12669" s="2"/>
      <c r="G12669" s="2"/>
      <c r="H12669" s="6"/>
      <c r="I12669" s="9"/>
      <c r="J12669" s="9"/>
      <c r="K12669" s="9"/>
    </row>
    <row r="12670" spans="1:11" x14ac:dyDescent="0.25">
      <c r="A12670" s="2"/>
      <c r="B12670" s="2"/>
      <c r="C12670" s="2"/>
      <c r="E12670" s="2"/>
      <c r="G12670" s="2"/>
      <c r="H12670" s="6"/>
      <c r="I12670" s="9"/>
      <c r="J12670" s="9"/>
      <c r="K12670" s="9"/>
    </row>
    <row r="12671" spans="1:11" x14ac:dyDescent="0.25">
      <c r="A12671" s="2"/>
      <c r="B12671" s="2"/>
      <c r="C12671" s="2"/>
      <c r="E12671" s="2"/>
      <c r="G12671" s="2"/>
      <c r="H12671" s="6"/>
      <c r="I12671" s="9"/>
      <c r="J12671" s="9"/>
      <c r="K12671" s="9"/>
    </row>
    <row r="12672" spans="1:11" x14ac:dyDescent="0.25">
      <c r="A12672" s="2"/>
      <c r="B12672" s="2"/>
      <c r="C12672" s="2"/>
      <c r="E12672" s="2"/>
      <c r="G12672" s="2"/>
      <c r="H12672" s="6"/>
      <c r="I12672" s="9"/>
      <c r="J12672" s="9"/>
      <c r="K12672" s="9"/>
    </row>
    <row r="12673" spans="1:11" x14ac:dyDescent="0.25">
      <c r="A12673" s="2"/>
      <c r="B12673" s="2"/>
      <c r="C12673" s="2"/>
      <c r="E12673" s="2"/>
      <c r="G12673" s="2"/>
      <c r="H12673" s="6"/>
      <c r="I12673" s="9"/>
      <c r="J12673" s="9"/>
      <c r="K12673" s="9"/>
    </row>
    <row r="12674" spans="1:11" x14ac:dyDescent="0.25">
      <c r="A12674" s="2"/>
      <c r="B12674" s="2"/>
      <c r="C12674" s="2"/>
      <c r="E12674" s="2"/>
      <c r="G12674" s="2"/>
      <c r="H12674" s="6"/>
      <c r="I12674" s="9"/>
      <c r="J12674" s="9"/>
      <c r="K12674" s="9"/>
    </row>
    <row r="12675" spans="1:11" x14ac:dyDescent="0.25">
      <c r="A12675" s="2"/>
      <c r="B12675" s="2"/>
      <c r="C12675" s="2"/>
      <c r="E12675" s="2"/>
      <c r="G12675" s="2"/>
      <c r="H12675" s="6"/>
      <c r="I12675" s="9"/>
      <c r="J12675" s="9"/>
      <c r="K12675" s="9"/>
    </row>
    <row r="12676" spans="1:11" x14ac:dyDescent="0.25">
      <c r="A12676" s="2"/>
      <c r="B12676" s="2"/>
      <c r="C12676" s="2"/>
      <c r="E12676" s="2"/>
      <c r="G12676" s="2"/>
      <c r="H12676" s="6"/>
      <c r="I12676" s="9"/>
      <c r="J12676" s="9"/>
      <c r="K12676" s="9"/>
    </row>
    <row r="12677" spans="1:11" x14ac:dyDescent="0.25">
      <c r="A12677" s="2"/>
      <c r="B12677" s="2"/>
      <c r="C12677" s="2"/>
      <c r="E12677" s="2"/>
      <c r="G12677" s="2"/>
      <c r="H12677" s="6"/>
      <c r="I12677" s="9"/>
      <c r="J12677" s="9"/>
      <c r="K12677" s="9"/>
    </row>
    <row r="12678" spans="1:11" x14ac:dyDescent="0.25">
      <c r="A12678" s="2"/>
      <c r="B12678" s="2"/>
      <c r="C12678" s="2"/>
      <c r="E12678" s="2"/>
      <c r="G12678" s="2"/>
      <c r="H12678" s="6"/>
      <c r="I12678" s="9"/>
      <c r="J12678" s="9"/>
      <c r="K12678" s="9"/>
    </row>
    <row r="12679" spans="1:11" x14ac:dyDescent="0.25">
      <c r="A12679" s="2"/>
      <c r="B12679" s="2"/>
      <c r="C12679" s="2"/>
      <c r="E12679" s="2"/>
      <c r="G12679" s="2"/>
      <c r="H12679" s="6"/>
      <c r="I12679" s="9"/>
      <c r="J12679" s="9"/>
      <c r="K12679" s="9"/>
    </row>
    <row r="12680" spans="1:11" x14ac:dyDescent="0.25">
      <c r="A12680" s="2"/>
      <c r="B12680" s="2"/>
      <c r="C12680" s="2"/>
      <c r="E12680" s="2"/>
      <c r="G12680" s="2"/>
      <c r="H12680" s="6"/>
      <c r="I12680" s="9"/>
      <c r="J12680" s="9"/>
      <c r="K12680" s="9"/>
    </row>
    <row r="12681" spans="1:11" x14ac:dyDescent="0.25">
      <c r="A12681" s="2"/>
      <c r="B12681" s="2"/>
      <c r="C12681" s="2"/>
      <c r="E12681" s="2"/>
      <c r="G12681" s="2"/>
      <c r="H12681" s="6"/>
      <c r="I12681" s="9"/>
      <c r="J12681" s="9"/>
      <c r="K12681" s="9"/>
    </row>
    <row r="12682" spans="1:11" x14ac:dyDescent="0.25">
      <c r="A12682" s="2"/>
      <c r="B12682" s="2"/>
      <c r="C12682" s="2"/>
      <c r="E12682" s="2"/>
      <c r="G12682" s="2"/>
      <c r="H12682" s="6"/>
      <c r="I12682" s="9"/>
      <c r="J12682" s="9"/>
      <c r="K12682" s="9"/>
    </row>
    <row r="12683" spans="1:11" x14ac:dyDescent="0.25">
      <c r="A12683" s="2"/>
      <c r="B12683" s="2"/>
      <c r="C12683" s="2"/>
      <c r="E12683" s="2"/>
      <c r="G12683" s="2"/>
      <c r="H12683" s="6"/>
      <c r="I12683" s="9"/>
      <c r="J12683" s="9"/>
      <c r="K12683" s="9"/>
    </row>
    <row r="12684" spans="1:11" x14ac:dyDescent="0.25">
      <c r="A12684" s="2"/>
      <c r="B12684" s="2"/>
      <c r="C12684" s="2"/>
      <c r="E12684" s="2"/>
      <c r="G12684" s="2"/>
      <c r="H12684" s="6"/>
      <c r="I12684" s="9"/>
      <c r="J12684" s="9"/>
      <c r="K12684" s="9"/>
    </row>
    <row r="12685" spans="1:11" x14ac:dyDescent="0.25">
      <c r="A12685" s="2"/>
      <c r="B12685" s="2"/>
      <c r="C12685" s="2"/>
      <c r="E12685" s="2"/>
      <c r="G12685" s="2"/>
      <c r="H12685" s="6"/>
      <c r="I12685" s="9"/>
      <c r="J12685" s="9"/>
      <c r="K12685" s="9"/>
    </row>
    <row r="12686" spans="1:11" x14ac:dyDescent="0.25">
      <c r="A12686" s="2"/>
      <c r="B12686" s="2"/>
      <c r="C12686" s="2"/>
      <c r="E12686" s="2"/>
      <c r="G12686" s="2"/>
      <c r="H12686" s="6"/>
      <c r="I12686" s="9"/>
      <c r="J12686" s="9"/>
      <c r="K12686" s="9"/>
    </row>
    <row r="12687" spans="1:11" x14ac:dyDescent="0.25">
      <c r="A12687" s="2"/>
      <c r="B12687" s="2"/>
      <c r="C12687" s="2"/>
      <c r="E12687" s="2"/>
      <c r="G12687" s="2"/>
      <c r="H12687" s="6"/>
      <c r="I12687" s="9"/>
      <c r="J12687" s="9"/>
      <c r="K12687" s="9"/>
    </row>
    <row r="12688" spans="1:11" x14ac:dyDescent="0.25">
      <c r="A12688" s="2"/>
      <c r="B12688" s="2"/>
      <c r="C12688" s="2"/>
      <c r="E12688" s="2"/>
      <c r="G12688" s="2"/>
      <c r="H12688" s="6"/>
      <c r="I12688" s="9"/>
      <c r="J12688" s="9"/>
      <c r="K12688" s="9"/>
    </row>
    <row r="12689" spans="1:11" x14ac:dyDescent="0.25">
      <c r="A12689" s="2"/>
      <c r="B12689" s="2"/>
      <c r="C12689" s="2"/>
      <c r="E12689" s="2"/>
      <c r="G12689" s="2"/>
      <c r="H12689" s="6"/>
      <c r="I12689" s="9"/>
      <c r="J12689" s="9"/>
      <c r="K12689" s="9"/>
    </row>
    <row r="12690" spans="1:11" x14ac:dyDescent="0.25">
      <c r="A12690" s="2"/>
      <c r="B12690" s="2"/>
      <c r="C12690" s="2"/>
      <c r="E12690" s="2"/>
      <c r="G12690" s="2"/>
      <c r="H12690" s="6"/>
      <c r="I12690" s="9"/>
      <c r="J12690" s="9"/>
      <c r="K12690" s="9"/>
    </row>
    <row r="12691" spans="1:11" x14ac:dyDescent="0.25">
      <c r="A12691" s="2"/>
      <c r="B12691" s="2"/>
      <c r="C12691" s="2"/>
      <c r="E12691" s="2"/>
      <c r="G12691" s="2"/>
      <c r="H12691" s="6"/>
      <c r="I12691" s="9"/>
      <c r="J12691" s="9"/>
      <c r="K12691" s="9"/>
    </row>
    <row r="12692" spans="1:11" x14ac:dyDescent="0.25">
      <c r="A12692" s="2"/>
      <c r="B12692" s="2"/>
      <c r="C12692" s="2"/>
      <c r="E12692" s="2"/>
      <c r="G12692" s="2"/>
      <c r="H12692" s="6"/>
      <c r="I12692" s="9"/>
      <c r="J12692" s="9"/>
      <c r="K12692" s="9"/>
    </row>
    <row r="12693" spans="1:11" x14ac:dyDescent="0.25">
      <c r="A12693" s="2"/>
      <c r="B12693" s="2"/>
      <c r="C12693" s="2"/>
      <c r="E12693" s="2"/>
      <c r="G12693" s="2"/>
      <c r="H12693" s="6"/>
      <c r="I12693" s="9"/>
      <c r="J12693" s="9"/>
      <c r="K12693" s="9"/>
    </row>
    <row r="12694" spans="1:11" x14ac:dyDescent="0.25">
      <c r="A12694" s="2"/>
      <c r="B12694" s="2"/>
      <c r="C12694" s="2"/>
      <c r="E12694" s="2"/>
      <c r="G12694" s="2"/>
      <c r="H12694" s="6"/>
      <c r="I12694" s="9"/>
      <c r="J12694" s="9"/>
      <c r="K12694" s="9"/>
    </row>
    <row r="12695" spans="1:11" x14ac:dyDescent="0.25">
      <c r="A12695" s="2"/>
      <c r="B12695" s="2"/>
      <c r="C12695" s="2"/>
      <c r="E12695" s="2"/>
      <c r="G12695" s="2"/>
      <c r="H12695" s="6"/>
      <c r="I12695" s="9"/>
      <c r="J12695" s="9"/>
      <c r="K12695" s="9"/>
    </row>
    <row r="12696" spans="1:11" x14ac:dyDescent="0.25">
      <c r="A12696" s="2"/>
      <c r="B12696" s="2"/>
      <c r="C12696" s="2"/>
      <c r="E12696" s="2"/>
      <c r="G12696" s="2"/>
      <c r="H12696" s="6"/>
      <c r="I12696" s="9"/>
      <c r="J12696" s="9"/>
      <c r="K12696" s="9"/>
    </row>
    <row r="12697" spans="1:11" x14ac:dyDescent="0.25">
      <c r="A12697" s="2"/>
      <c r="B12697" s="2"/>
      <c r="C12697" s="2"/>
      <c r="E12697" s="2"/>
      <c r="G12697" s="2"/>
      <c r="H12697" s="6"/>
      <c r="I12697" s="9"/>
      <c r="J12697" s="9"/>
      <c r="K12697" s="9"/>
    </row>
    <row r="12698" spans="1:11" x14ac:dyDescent="0.25">
      <c r="A12698" s="2"/>
      <c r="B12698" s="2"/>
      <c r="C12698" s="2"/>
      <c r="E12698" s="2"/>
      <c r="G12698" s="2"/>
      <c r="H12698" s="6"/>
      <c r="I12698" s="9"/>
      <c r="J12698" s="9"/>
      <c r="K12698" s="9"/>
    </row>
    <row r="12699" spans="1:11" x14ac:dyDescent="0.25">
      <c r="A12699" s="2"/>
      <c r="B12699" s="2"/>
      <c r="C12699" s="2"/>
      <c r="E12699" s="2"/>
      <c r="G12699" s="2"/>
      <c r="H12699" s="6"/>
      <c r="I12699" s="9"/>
      <c r="J12699" s="9"/>
      <c r="K12699" s="9"/>
    </row>
    <row r="12700" spans="1:11" x14ac:dyDescent="0.25">
      <c r="A12700" s="2"/>
      <c r="B12700" s="2"/>
      <c r="C12700" s="2"/>
      <c r="E12700" s="2"/>
      <c r="G12700" s="2"/>
      <c r="H12700" s="6"/>
      <c r="I12700" s="9"/>
      <c r="J12700" s="9"/>
      <c r="K12700" s="9"/>
    </row>
    <row r="12701" spans="1:11" x14ac:dyDescent="0.25">
      <c r="A12701" s="2"/>
      <c r="B12701" s="2"/>
      <c r="C12701" s="2"/>
      <c r="E12701" s="2"/>
      <c r="G12701" s="2"/>
      <c r="H12701" s="6"/>
      <c r="I12701" s="9"/>
      <c r="J12701" s="9"/>
      <c r="K12701" s="9"/>
    </row>
    <row r="12702" spans="1:11" x14ac:dyDescent="0.25">
      <c r="A12702" s="2"/>
      <c r="B12702" s="2"/>
      <c r="C12702" s="2"/>
      <c r="E12702" s="2"/>
      <c r="G12702" s="2"/>
      <c r="H12702" s="6"/>
      <c r="I12702" s="9"/>
      <c r="J12702" s="9"/>
      <c r="K12702" s="9"/>
    </row>
    <row r="12703" spans="1:11" x14ac:dyDescent="0.25">
      <c r="A12703" s="2"/>
      <c r="B12703" s="2"/>
      <c r="C12703" s="2"/>
      <c r="E12703" s="2"/>
      <c r="G12703" s="2"/>
      <c r="H12703" s="6"/>
      <c r="I12703" s="9"/>
      <c r="J12703" s="9"/>
      <c r="K12703" s="9"/>
    </row>
    <row r="12704" spans="1:11" x14ac:dyDescent="0.25">
      <c r="A12704" s="2"/>
      <c r="B12704" s="2"/>
      <c r="C12704" s="2"/>
      <c r="E12704" s="2"/>
      <c r="G12704" s="2"/>
      <c r="H12704" s="6"/>
      <c r="I12704" s="9"/>
      <c r="J12704" s="9"/>
      <c r="K12704" s="9"/>
    </row>
    <row r="12705" spans="1:11" x14ac:dyDescent="0.25">
      <c r="A12705" s="2"/>
      <c r="B12705" s="2"/>
      <c r="C12705" s="2"/>
      <c r="E12705" s="2"/>
      <c r="G12705" s="2"/>
      <c r="H12705" s="6"/>
      <c r="I12705" s="9"/>
      <c r="J12705" s="9"/>
      <c r="K12705" s="9"/>
    </row>
    <row r="12706" spans="1:11" x14ac:dyDescent="0.25">
      <c r="A12706" s="2"/>
      <c r="B12706" s="2"/>
      <c r="C12706" s="2"/>
      <c r="E12706" s="2"/>
      <c r="G12706" s="2"/>
      <c r="H12706" s="6"/>
      <c r="I12706" s="9"/>
      <c r="J12706" s="9"/>
      <c r="K12706" s="9"/>
    </row>
    <row r="12707" spans="1:11" x14ac:dyDescent="0.25">
      <c r="A12707" s="2"/>
      <c r="B12707" s="2"/>
      <c r="C12707" s="2"/>
      <c r="E12707" s="2"/>
      <c r="G12707" s="2"/>
      <c r="H12707" s="6"/>
      <c r="I12707" s="9"/>
      <c r="J12707" s="9"/>
      <c r="K12707" s="9"/>
    </row>
    <row r="12708" spans="1:11" x14ac:dyDescent="0.25">
      <c r="A12708" s="2"/>
      <c r="B12708" s="2"/>
      <c r="C12708" s="2"/>
      <c r="E12708" s="2"/>
      <c r="G12708" s="2"/>
      <c r="H12708" s="6"/>
      <c r="I12708" s="9"/>
      <c r="J12708" s="9"/>
      <c r="K12708" s="9"/>
    </row>
    <row r="12709" spans="1:11" x14ac:dyDescent="0.25">
      <c r="A12709" s="2"/>
      <c r="B12709" s="2"/>
      <c r="C12709" s="2"/>
      <c r="E12709" s="2"/>
      <c r="G12709" s="2"/>
      <c r="H12709" s="6"/>
      <c r="I12709" s="9"/>
      <c r="J12709" s="9"/>
      <c r="K12709" s="9"/>
    </row>
    <row r="12710" spans="1:11" x14ac:dyDescent="0.25">
      <c r="A12710" s="2"/>
      <c r="B12710" s="2"/>
      <c r="C12710" s="2"/>
      <c r="E12710" s="2"/>
      <c r="G12710" s="2"/>
      <c r="H12710" s="6"/>
      <c r="I12710" s="9"/>
      <c r="J12710" s="9"/>
      <c r="K12710" s="9"/>
    </row>
    <row r="12711" spans="1:11" x14ac:dyDescent="0.25">
      <c r="A12711" s="2"/>
      <c r="B12711" s="2"/>
      <c r="C12711" s="2"/>
      <c r="E12711" s="2"/>
      <c r="G12711" s="2"/>
      <c r="H12711" s="6"/>
      <c r="I12711" s="9"/>
      <c r="J12711" s="9"/>
      <c r="K12711" s="9"/>
    </row>
    <row r="12712" spans="1:11" x14ac:dyDescent="0.25">
      <c r="A12712" s="2"/>
      <c r="B12712" s="2"/>
      <c r="C12712" s="2"/>
      <c r="E12712" s="2"/>
      <c r="G12712" s="2"/>
      <c r="H12712" s="6"/>
      <c r="I12712" s="9"/>
      <c r="J12712" s="9"/>
      <c r="K12712" s="9"/>
    </row>
    <row r="12713" spans="1:11" x14ac:dyDescent="0.25">
      <c r="A12713" s="2"/>
      <c r="B12713" s="2"/>
      <c r="C12713" s="2"/>
      <c r="E12713" s="2"/>
      <c r="G12713" s="2"/>
      <c r="H12713" s="6"/>
      <c r="I12713" s="9"/>
      <c r="J12713" s="9"/>
      <c r="K12713" s="9"/>
    </row>
    <row r="12714" spans="1:11" x14ac:dyDescent="0.25">
      <c r="A12714" s="2"/>
      <c r="B12714" s="2"/>
      <c r="C12714" s="2"/>
      <c r="E12714" s="2"/>
      <c r="G12714" s="2"/>
      <c r="H12714" s="6"/>
      <c r="I12714" s="9"/>
      <c r="J12714" s="9"/>
      <c r="K12714" s="9"/>
    </row>
    <row r="12715" spans="1:11" x14ac:dyDescent="0.25">
      <c r="A12715" s="2"/>
      <c r="B12715" s="2"/>
      <c r="C12715" s="2"/>
      <c r="E12715" s="2"/>
      <c r="G12715" s="2"/>
      <c r="H12715" s="6"/>
      <c r="I12715" s="9"/>
      <c r="J12715" s="9"/>
      <c r="K12715" s="9"/>
    </row>
    <row r="12716" spans="1:11" x14ac:dyDescent="0.25">
      <c r="A12716" s="2"/>
      <c r="B12716" s="2"/>
      <c r="C12716" s="2"/>
      <c r="E12716" s="2"/>
      <c r="G12716" s="2"/>
      <c r="H12716" s="6"/>
      <c r="I12716" s="9"/>
      <c r="J12716" s="9"/>
      <c r="K12716" s="9"/>
    </row>
    <row r="12717" spans="1:11" x14ac:dyDescent="0.25">
      <c r="A12717" s="2"/>
      <c r="B12717" s="2"/>
      <c r="C12717" s="2"/>
      <c r="E12717" s="2"/>
      <c r="G12717" s="2"/>
      <c r="H12717" s="6"/>
      <c r="I12717" s="9"/>
      <c r="J12717" s="9"/>
      <c r="K12717" s="9"/>
    </row>
    <row r="12718" spans="1:11" x14ac:dyDescent="0.25">
      <c r="A12718" s="2"/>
      <c r="B12718" s="2"/>
      <c r="C12718" s="2"/>
      <c r="E12718" s="2"/>
      <c r="G12718" s="2"/>
      <c r="H12718" s="6"/>
      <c r="I12718" s="9"/>
      <c r="J12718" s="9"/>
      <c r="K12718" s="9"/>
    </row>
    <row r="12719" spans="1:11" x14ac:dyDescent="0.25">
      <c r="A12719" s="2"/>
      <c r="B12719" s="2"/>
      <c r="C12719" s="2"/>
      <c r="E12719" s="2"/>
      <c r="G12719" s="2"/>
      <c r="H12719" s="6"/>
      <c r="I12719" s="9"/>
      <c r="J12719" s="9"/>
      <c r="K12719" s="9"/>
    </row>
    <row r="12720" spans="1:11" x14ac:dyDescent="0.25">
      <c r="A12720" s="2"/>
      <c r="B12720" s="2"/>
      <c r="C12720" s="2"/>
      <c r="E12720" s="2"/>
      <c r="G12720" s="2"/>
      <c r="H12720" s="6"/>
      <c r="I12720" s="9"/>
      <c r="J12720" s="9"/>
      <c r="K12720" s="9"/>
    </row>
    <row r="12721" spans="1:11" x14ac:dyDescent="0.25">
      <c r="A12721" s="2"/>
      <c r="B12721" s="2"/>
      <c r="C12721" s="2"/>
      <c r="E12721" s="2"/>
      <c r="G12721" s="2"/>
      <c r="H12721" s="6"/>
      <c r="I12721" s="9"/>
      <c r="J12721" s="9"/>
      <c r="K12721" s="9"/>
    </row>
    <row r="12722" spans="1:11" x14ac:dyDescent="0.25">
      <c r="A12722" s="2"/>
      <c r="B12722" s="2"/>
      <c r="C12722" s="2"/>
      <c r="E12722" s="2"/>
      <c r="G12722" s="2"/>
      <c r="H12722" s="6"/>
      <c r="I12722" s="9"/>
      <c r="J12722" s="9"/>
      <c r="K12722" s="9"/>
    </row>
    <row r="12723" spans="1:11" x14ac:dyDescent="0.25">
      <c r="A12723" s="2"/>
      <c r="B12723" s="2"/>
      <c r="C12723" s="2"/>
      <c r="E12723" s="2"/>
      <c r="G12723" s="2"/>
      <c r="H12723" s="6"/>
      <c r="I12723" s="9"/>
      <c r="J12723" s="9"/>
      <c r="K12723" s="9"/>
    </row>
    <row r="12724" spans="1:11" x14ac:dyDescent="0.25">
      <c r="A12724" s="2"/>
      <c r="B12724" s="2"/>
      <c r="C12724" s="2"/>
      <c r="E12724" s="2"/>
      <c r="G12724" s="2"/>
      <c r="H12724" s="6"/>
      <c r="I12724" s="9"/>
      <c r="J12724" s="9"/>
      <c r="K12724" s="9"/>
    </row>
    <row r="12725" spans="1:11" x14ac:dyDescent="0.25">
      <c r="A12725" s="2"/>
      <c r="B12725" s="2"/>
      <c r="C12725" s="2"/>
      <c r="E12725" s="2"/>
      <c r="G12725" s="2"/>
      <c r="H12725" s="6"/>
      <c r="I12725" s="9"/>
      <c r="J12725" s="9"/>
      <c r="K12725" s="9"/>
    </row>
    <row r="12726" spans="1:11" x14ac:dyDescent="0.25">
      <c r="A12726" s="2"/>
      <c r="B12726" s="2"/>
      <c r="C12726" s="2"/>
      <c r="E12726" s="2"/>
      <c r="G12726" s="2"/>
      <c r="H12726" s="6"/>
      <c r="I12726" s="9"/>
      <c r="J12726" s="9"/>
      <c r="K12726" s="9"/>
    </row>
    <row r="12727" spans="1:11" x14ac:dyDescent="0.25">
      <c r="A12727" s="2"/>
      <c r="B12727" s="2"/>
      <c r="C12727" s="2"/>
      <c r="E12727" s="2"/>
      <c r="G12727" s="2"/>
      <c r="H12727" s="6"/>
      <c r="I12727" s="9"/>
      <c r="J12727" s="9"/>
      <c r="K12727" s="9"/>
    </row>
    <row r="12728" spans="1:11" x14ac:dyDescent="0.25">
      <c r="A12728" s="2"/>
      <c r="B12728" s="2"/>
      <c r="C12728" s="2"/>
      <c r="E12728" s="2"/>
      <c r="G12728" s="2"/>
      <c r="H12728" s="6"/>
      <c r="I12728" s="9"/>
      <c r="J12728" s="9"/>
      <c r="K12728" s="9"/>
    </row>
    <row r="12729" spans="1:11" x14ac:dyDescent="0.25">
      <c r="A12729" s="2"/>
      <c r="B12729" s="2"/>
      <c r="C12729" s="2"/>
      <c r="E12729" s="2"/>
      <c r="G12729" s="2"/>
      <c r="H12729" s="6"/>
      <c r="I12729" s="9"/>
      <c r="J12729" s="9"/>
      <c r="K12729" s="9"/>
    </row>
    <row r="12730" spans="1:11" x14ac:dyDescent="0.25">
      <c r="A12730" s="2"/>
      <c r="B12730" s="2"/>
      <c r="C12730" s="2"/>
      <c r="E12730" s="2"/>
      <c r="G12730" s="2"/>
      <c r="H12730" s="6"/>
      <c r="I12730" s="9"/>
      <c r="J12730" s="9"/>
      <c r="K12730" s="9"/>
    </row>
    <row r="12731" spans="1:11" x14ac:dyDescent="0.25">
      <c r="A12731" s="2"/>
      <c r="B12731" s="2"/>
      <c r="C12731" s="2"/>
      <c r="E12731" s="2"/>
      <c r="G12731" s="2"/>
      <c r="H12731" s="6"/>
      <c r="I12731" s="9"/>
      <c r="J12731" s="9"/>
      <c r="K12731" s="9"/>
    </row>
    <row r="12732" spans="1:11" x14ac:dyDescent="0.25">
      <c r="A12732" s="2"/>
      <c r="B12732" s="2"/>
      <c r="C12732" s="2"/>
      <c r="E12732" s="2"/>
      <c r="G12732" s="2"/>
      <c r="H12732" s="6"/>
      <c r="I12732" s="9"/>
      <c r="J12732" s="9"/>
      <c r="K12732" s="9"/>
    </row>
    <row r="12733" spans="1:11" x14ac:dyDescent="0.25">
      <c r="A12733" s="2"/>
      <c r="B12733" s="2"/>
      <c r="C12733" s="2"/>
      <c r="E12733" s="2"/>
      <c r="G12733" s="2"/>
      <c r="H12733" s="6"/>
      <c r="I12733" s="9"/>
      <c r="J12733" s="9"/>
      <c r="K12733" s="9"/>
    </row>
    <row r="12734" spans="1:11" x14ac:dyDescent="0.25">
      <c r="A12734" s="2"/>
      <c r="B12734" s="2"/>
      <c r="C12734" s="2"/>
      <c r="E12734" s="2"/>
      <c r="G12734" s="2"/>
      <c r="H12734" s="6"/>
      <c r="I12734" s="9"/>
      <c r="J12734" s="9"/>
      <c r="K12734" s="9"/>
    </row>
    <row r="12735" spans="1:11" x14ac:dyDescent="0.25">
      <c r="A12735" s="2"/>
      <c r="B12735" s="2"/>
      <c r="C12735" s="2"/>
      <c r="E12735" s="2"/>
      <c r="G12735" s="2"/>
      <c r="H12735" s="6"/>
      <c r="I12735" s="9"/>
      <c r="J12735" s="9"/>
      <c r="K12735" s="9"/>
    </row>
    <row r="12736" spans="1:11" x14ac:dyDescent="0.25">
      <c r="A12736" s="2"/>
      <c r="B12736" s="2"/>
      <c r="C12736" s="2"/>
      <c r="E12736" s="2"/>
      <c r="G12736" s="2"/>
      <c r="H12736" s="6"/>
      <c r="I12736" s="9"/>
      <c r="J12736" s="9"/>
      <c r="K12736" s="9"/>
    </row>
    <row r="12737" spans="1:11" x14ac:dyDescent="0.25">
      <c r="A12737" s="2"/>
      <c r="B12737" s="2"/>
      <c r="C12737" s="2"/>
      <c r="E12737" s="2"/>
      <c r="G12737" s="2"/>
      <c r="H12737" s="6"/>
      <c r="I12737" s="9"/>
      <c r="J12737" s="9"/>
      <c r="K12737" s="9"/>
    </row>
    <row r="12738" spans="1:11" x14ac:dyDescent="0.25">
      <c r="A12738" s="2"/>
      <c r="B12738" s="2"/>
      <c r="C12738" s="2"/>
      <c r="E12738" s="2"/>
      <c r="G12738" s="2"/>
      <c r="H12738" s="6"/>
      <c r="I12738" s="9"/>
      <c r="J12738" s="9"/>
      <c r="K12738" s="9"/>
    </row>
    <row r="12739" spans="1:11" x14ac:dyDescent="0.25">
      <c r="A12739" s="2"/>
      <c r="B12739" s="2"/>
      <c r="C12739" s="2"/>
      <c r="E12739" s="2"/>
      <c r="G12739" s="2"/>
      <c r="H12739" s="6"/>
      <c r="I12739" s="9"/>
      <c r="J12739" s="9"/>
      <c r="K12739" s="9"/>
    </row>
    <row r="12740" spans="1:11" x14ac:dyDescent="0.25">
      <c r="A12740" s="2"/>
      <c r="B12740" s="2"/>
      <c r="C12740" s="2"/>
      <c r="E12740" s="2"/>
      <c r="G12740" s="2"/>
      <c r="H12740" s="6"/>
      <c r="I12740" s="9"/>
      <c r="J12740" s="9"/>
      <c r="K12740" s="9"/>
    </row>
    <row r="12741" spans="1:11" x14ac:dyDescent="0.25">
      <c r="A12741" s="2"/>
      <c r="B12741" s="2"/>
      <c r="C12741" s="2"/>
      <c r="E12741" s="2"/>
      <c r="G12741" s="2"/>
      <c r="H12741" s="6"/>
      <c r="I12741" s="9"/>
      <c r="J12741" s="9"/>
      <c r="K12741" s="9"/>
    </row>
    <row r="12742" spans="1:11" x14ac:dyDescent="0.25">
      <c r="A12742" s="2"/>
      <c r="B12742" s="2"/>
      <c r="C12742" s="2"/>
      <c r="E12742" s="2"/>
      <c r="G12742" s="2"/>
      <c r="H12742" s="6"/>
      <c r="I12742" s="9"/>
      <c r="J12742" s="9"/>
      <c r="K12742" s="9"/>
    </row>
    <row r="12743" spans="1:11" x14ac:dyDescent="0.25">
      <c r="A12743" s="2"/>
      <c r="B12743" s="2"/>
      <c r="C12743" s="2"/>
      <c r="E12743" s="2"/>
      <c r="G12743" s="2"/>
      <c r="H12743" s="6"/>
      <c r="I12743" s="9"/>
      <c r="J12743" s="9"/>
      <c r="K12743" s="9"/>
    </row>
    <row r="12744" spans="1:11" x14ac:dyDescent="0.25">
      <c r="A12744" s="2"/>
      <c r="B12744" s="2"/>
      <c r="C12744" s="2"/>
      <c r="E12744" s="2"/>
      <c r="G12744" s="2"/>
      <c r="H12744" s="6"/>
      <c r="I12744" s="9"/>
      <c r="J12744" s="9"/>
      <c r="K12744" s="9"/>
    </row>
    <row r="12745" spans="1:11" x14ac:dyDescent="0.25">
      <c r="A12745" s="2"/>
      <c r="B12745" s="2"/>
      <c r="C12745" s="2"/>
      <c r="E12745" s="2"/>
      <c r="G12745" s="2"/>
      <c r="H12745" s="6"/>
      <c r="I12745" s="9"/>
      <c r="J12745" s="9"/>
      <c r="K12745" s="9"/>
    </row>
    <row r="12746" spans="1:11" x14ac:dyDescent="0.25">
      <c r="A12746" s="2"/>
      <c r="B12746" s="2"/>
      <c r="C12746" s="2"/>
      <c r="E12746" s="2"/>
      <c r="G12746" s="2"/>
      <c r="H12746" s="6"/>
      <c r="I12746" s="9"/>
      <c r="J12746" s="9"/>
      <c r="K12746" s="9"/>
    </row>
    <row r="12747" spans="1:11" x14ac:dyDescent="0.25">
      <c r="A12747" s="2"/>
      <c r="B12747" s="2"/>
      <c r="C12747" s="2"/>
      <c r="E12747" s="2"/>
      <c r="G12747" s="2"/>
      <c r="H12747" s="6"/>
      <c r="I12747" s="9"/>
      <c r="J12747" s="9"/>
      <c r="K12747" s="9"/>
    </row>
    <row r="12748" spans="1:11" x14ac:dyDescent="0.25">
      <c r="A12748" s="2"/>
      <c r="B12748" s="2"/>
      <c r="C12748" s="2"/>
      <c r="E12748" s="2"/>
      <c r="G12748" s="2"/>
      <c r="H12748" s="6"/>
      <c r="I12748" s="9"/>
      <c r="J12748" s="9"/>
      <c r="K12748" s="9"/>
    </row>
    <row r="12749" spans="1:11" x14ac:dyDescent="0.25">
      <c r="A12749" s="2"/>
      <c r="B12749" s="2"/>
      <c r="C12749" s="2"/>
      <c r="E12749" s="2"/>
      <c r="G12749" s="2"/>
      <c r="H12749" s="6"/>
      <c r="I12749" s="9"/>
      <c r="J12749" s="9"/>
      <c r="K12749" s="9"/>
    </row>
    <row r="12750" spans="1:11" x14ac:dyDescent="0.25">
      <c r="A12750" s="2"/>
      <c r="B12750" s="2"/>
      <c r="C12750" s="2"/>
      <c r="E12750" s="2"/>
      <c r="G12750" s="2"/>
      <c r="H12750" s="6"/>
      <c r="I12750" s="9"/>
      <c r="J12750" s="9"/>
      <c r="K12750" s="9"/>
    </row>
    <row r="12751" spans="1:11" x14ac:dyDescent="0.25">
      <c r="A12751" s="2"/>
      <c r="B12751" s="2"/>
      <c r="C12751" s="2"/>
      <c r="E12751" s="2"/>
      <c r="G12751" s="2"/>
      <c r="H12751" s="6"/>
      <c r="I12751" s="9"/>
      <c r="J12751" s="9"/>
      <c r="K12751" s="9"/>
    </row>
    <row r="12752" spans="1:11" x14ac:dyDescent="0.25">
      <c r="A12752" s="2"/>
      <c r="B12752" s="2"/>
      <c r="C12752" s="2"/>
      <c r="E12752" s="2"/>
      <c r="G12752" s="2"/>
      <c r="H12752" s="6"/>
      <c r="I12752" s="9"/>
      <c r="J12752" s="9"/>
      <c r="K12752" s="9"/>
    </row>
    <row r="12753" spans="1:11" x14ac:dyDescent="0.25">
      <c r="A12753" s="2"/>
      <c r="B12753" s="2"/>
      <c r="C12753" s="2"/>
      <c r="E12753" s="2"/>
      <c r="G12753" s="2"/>
      <c r="H12753" s="6"/>
      <c r="I12753" s="9"/>
      <c r="J12753" s="9"/>
      <c r="K12753" s="9"/>
    </row>
    <row r="12754" spans="1:11" x14ac:dyDescent="0.25">
      <c r="A12754" s="2"/>
      <c r="B12754" s="2"/>
      <c r="C12754" s="2"/>
      <c r="E12754" s="2"/>
      <c r="G12754" s="2"/>
      <c r="H12754" s="6"/>
      <c r="I12754" s="9"/>
      <c r="J12754" s="9"/>
      <c r="K12754" s="9"/>
    </row>
    <row r="12755" spans="1:11" x14ac:dyDescent="0.25">
      <c r="A12755" s="2"/>
      <c r="B12755" s="2"/>
      <c r="C12755" s="2"/>
      <c r="E12755" s="2"/>
      <c r="G12755" s="2"/>
      <c r="H12755" s="6"/>
      <c r="I12755" s="9"/>
      <c r="J12755" s="9"/>
      <c r="K12755" s="9"/>
    </row>
    <row r="12756" spans="1:11" x14ac:dyDescent="0.25">
      <c r="A12756" s="2"/>
      <c r="B12756" s="2"/>
      <c r="C12756" s="2"/>
      <c r="E12756" s="2"/>
      <c r="G12756" s="2"/>
      <c r="H12756" s="6"/>
      <c r="I12756" s="9"/>
      <c r="J12756" s="9"/>
      <c r="K12756" s="9"/>
    </row>
    <row r="12757" spans="1:11" x14ac:dyDescent="0.25">
      <c r="A12757" s="2"/>
      <c r="B12757" s="2"/>
      <c r="C12757" s="2"/>
      <c r="E12757" s="2"/>
      <c r="G12757" s="2"/>
      <c r="H12757" s="6"/>
      <c r="I12757" s="9"/>
      <c r="J12757" s="9"/>
      <c r="K12757" s="9"/>
    </row>
    <row r="12758" spans="1:11" x14ac:dyDescent="0.25">
      <c r="A12758" s="2"/>
      <c r="B12758" s="2"/>
      <c r="C12758" s="2"/>
      <c r="E12758" s="2"/>
      <c r="G12758" s="2"/>
      <c r="H12758" s="6"/>
      <c r="I12758" s="9"/>
      <c r="J12758" s="9"/>
      <c r="K12758" s="9"/>
    </row>
    <row r="12759" spans="1:11" x14ac:dyDescent="0.25">
      <c r="A12759" s="2"/>
      <c r="B12759" s="2"/>
      <c r="C12759" s="2"/>
      <c r="E12759" s="2"/>
      <c r="G12759" s="2"/>
      <c r="H12759" s="6"/>
      <c r="I12759" s="9"/>
      <c r="J12759" s="9"/>
      <c r="K12759" s="9"/>
    </row>
    <row r="12760" spans="1:11" x14ac:dyDescent="0.25">
      <c r="A12760" s="2"/>
      <c r="B12760" s="2"/>
      <c r="C12760" s="2"/>
      <c r="E12760" s="2"/>
      <c r="G12760" s="2"/>
      <c r="H12760" s="6"/>
      <c r="I12760" s="9"/>
      <c r="J12760" s="9"/>
      <c r="K12760" s="9"/>
    </row>
    <row r="12761" spans="1:11" x14ac:dyDescent="0.25">
      <c r="A12761" s="2"/>
      <c r="B12761" s="2"/>
      <c r="C12761" s="2"/>
      <c r="E12761" s="2"/>
      <c r="G12761" s="2"/>
      <c r="H12761" s="6"/>
      <c r="I12761" s="9"/>
      <c r="J12761" s="9"/>
      <c r="K12761" s="9"/>
    </row>
    <row r="12762" spans="1:11" x14ac:dyDescent="0.25">
      <c r="A12762" s="2"/>
      <c r="B12762" s="2"/>
      <c r="C12762" s="2"/>
      <c r="E12762" s="2"/>
      <c r="G12762" s="2"/>
      <c r="H12762" s="6"/>
      <c r="I12762" s="9"/>
      <c r="J12762" s="9"/>
      <c r="K12762" s="9"/>
    </row>
    <row r="12763" spans="1:11" x14ac:dyDescent="0.25">
      <c r="A12763" s="2"/>
      <c r="B12763" s="2"/>
      <c r="C12763" s="2"/>
      <c r="E12763" s="2"/>
      <c r="G12763" s="2"/>
      <c r="H12763" s="6"/>
      <c r="I12763" s="9"/>
      <c r="J12763" s="9"/>
      <c r="K12763" s="9"/>
    </row>
    <row r="12764" spans="1:11" x14ac:dyDescent="0.25">
      <c r="A12764" s="2"/>
      <c r="B12764" s="2"/>
      <c r="C12764" s="2"/>
      <c r="E12764" s="2"/>
      <c r="G12764" s="2"/>
      <c r="H12764" s="6"/>
      <c r="I12764" s="9"/>
      <c r="J12764" s="9"/>
      <c r="K12764" s="9"/>
    </row>
    <row r="12765" spans="1:11" x14ac:dyDescent="0.25">
      <c r="A12765" s="2"/>
      <c r="B12765" s="2"/>
      <c r="C12765" s="2"/>
      <c r="E12765" s="2"/>
      <c r="G12765" s="2"/>
      <c r="H12765" s="6"/>
      <c r="I12765" s="9"/>
      <c r="J12765" s="9"/>
      <c r="K12765" s="9"/>
    </row>
    <row r="12766" spans="1:11" x14ac:dyDescent="0.25">
      <c r="A12766" s="2"/>
      <c r="B12766" s="2"/>
      <c r="C12766" s="2"/>
      <c r="E12766" s="2"/>
      <c r="G12766" s="2"/>
      <c r="H12766" s="6"/>
      <c r="I12766" s="9"/>
      <c r="J12766" s="9"/>
      <c r="K12766" s="9"/>
    </row>
    <row r="12767" spans="1:11" x14ac:dyDescent="0.25">
      <c r="A12767" s="2"/>
      <c r="B12767" s="2"/>
      <c r="C12767" s="2"/>
      <c r="E12767" s="2"/>
      <c r="G12767" s="2"/>
      <c r="H12767" s="6"/>
      <c r="I12767" s="9"/>
      <c r="J12767" s="9"/>
      <c r="K12767" s="9"/>
    </row>
    <row r="12768" spans="1:11" x14ac:dyDescent="0.25">
      <c r="A12768" s="2"/>
      <c r="B12768" s="2"/>
      <c r="C12768" s="2"/>
      <c r="E12768" s="2"/>
      <c r="G12768" s="2"/>
      <c r="H12768" s="6"/>
      <c r="I12768" s="9"/>
      <c r="J12768" s="9"/>
      <c r="K12768" s="9"/>
    </row>
    <row r="12769" spans="1:11" x14ac:dyDescent="0.25">
      <c r="A12769" s="2"/>
      <c r="B12769" s="2"/>
      <c r="C12769" s="2"/>
      <c r="E12769" s="2"/>
      <c r="G12769" s="2"/>
      <c r="H12769" s="6"/>
      <c r="I12769" s="9"/>
      <c r="J12769" s="9"/>
      <c r="K12769" s="9"/>
    </row>
    <row r="12770" spans="1:11" x14ac:dyDescent="0.25">
      <c r="A12770" s="2"/>
      <c r="B12770" s="2"/>
      <c r="C12770" s="2"/>
      <c r="E12770" s="2"/>
      <c r="G12770" s="2"/>
      <c r="H12770" s="6"/>
      <c r="I12770" s="9"/>
      <c r="J12770" s="9"/>
      <c r="K12770" s="9"/>
    </row>
    <row r="12771" spans="1:11" x14ac:dyDescent="0.25">
      <c r="A12771" s="2"/>
      <c r="B12771" s="2"/>
      <c r="C12771" s="2"/>
      <c r="E12771" s="2"/>
      <c r="G12771" s="2"/>
      <c r="H12771" s="6"/>
      <c r="I12771" s="9"/>
      <c r="J12771" s="9"/>
      <c r="K12771" s="9"/>
    </row>
    <row r="12772" spans="1:11" x14ac:dyDescent="0.25">
      <c r="A12772" s="2"/>
      <c r="B12772" s="2"/>
      <c r="C12772" s="2"/>
      <c r="E12772" s="2"/>
      <c r="G12772" s="2"/>
      <c r="H12772" s="6"/>
      <c r="I12772" s="9"/>
      <c r="J12772" s="9"/>
      <c r="K12772" s="9"/>
    </row>
    <row r="12773" spans="1:11" x14ac:dyDescent="0.25">
      <c r="A12773" s="2"/>
      <c r="B12773" s="2"/>
      <c r="C12773" s="2"/>
      <c r="E12773" s="2"/>
      <c r="G12773" s="2"/>
      <c r="H12773" s="6"/>
      <c r="I12773" s="9"/>
      <c r="J12773" s="9"/>
      <c r="K12773" s="9"/>
    </row>
    <row r="12774" spans="1:11" x14ac:dyDescent="0.25">
      <c r="A12774" s="2"/>
      <c r="B12774" s="2"/>
      <c r="C12774" s="2"/>
      <c r="E12774" s="2"/>
      <c r="G12774" s="2"/>
      <c r="H12774" s="6"/>
      <c r="I12774" s="9"/>
      <c r="J12774" s="9"/>
      <c r="K12774" s="9"/>
    </row>
    <row r="12775" spans="1:11" x14ac:dyDescent="0.25">
      <c r="A12775" s="2"/>
      <c r="B12775" s="2"/>
      <c r="C12775" s="2"/>
      <c r="E12775" s="2"/>
      <c r="G12775" s="2"/>
      <c r="H12775" s="6"/>
      <c r="I12775" s="9"/>
      <c r="J12775" s="9"/>
      <c r="K12775" s="9"/>
    </row>
    <row r="12776" spans="1:11" x14ac:dyDescent="0.25">
      <c r="A12776" s="2"/>
      <c r="B12776" s="2"/>
      <c r="C12776" s="2"/>
      <c r="E12776" s="2"/>
      <c r="G12776" s="2"/>
      <c r="H12776" s="6"/>
      <c r="I12776" s="9"/>
      <c r="J12776" s="9"/>
      <c r="K12776" s="9"/>
    </row>
    <row r="12777" spans="1:11" x14ac:dyDescent="0.25">
      <c r="A12777" s="2"/>
      <c r="B12777" s="2"/>
      <c r="C12777" s="2"/>
      <c r="E12777" s="2"/>
      <c r="G12777" s="2"/>
      <c r="H12777" s="6"/>
      <c r="I12777" s="9"/>
      <c r="J12777" s="9"/>
      <c r="K12777" s="9"/>
    </row>
    <row r="12778" spans="1:11" x14ac:dyDescent="0.25">
      <c r="A12778" s="2"/>
      <c r="B12778" s="2"/>
      <c r="C12778" s="2"/>
      <c r="E12778" s="2"/>
      <c r="G12778" s="2"/>
      <c r="H12778" s="6"/>
      <c r="I12778" s="9"/>
      <c r="J12778" s="9"/>
      <c r="K12778" s="9"/>
    </row>
    <row r="12779" spans="1:11" x14ac:dyDescent="0.25">
      <c r="A12779" s="2"/>
      <c r="B12779" s="2"/>
      <c r="C12779" s="2"/>
      <c r="E12779" s="2"/>
      <c r="G12779" s="2"/>
      <c r="H12779" s="6"/>
      <c r="I12779" s="9"/>
      <c r="J12779" s="9"/>
      <c r="K12779" s="9"/>
    </row>
    <row r="12780" spans="1:11" x14ac:dyDescent="0.25">
      <c r="A12780" s="2"/>
      <c r="B12780" s="2"/>
      <c r="C12780" s="2"/>
      <c r="E12780" s="2"/>
      <c r="G12780" s="2"/>
      <c r="H12780" s="6"/>
      <c r="I12780" s="9"/>
      <c r="J12780" s="9"/>
      <c r="K12780" s="9"/>
    </row>
    <row r="12781" spans="1:11" x14ac:dyDescent="0.25">
      <c r="A12781" s="2"/>
      <c r="B12781" s="2"/>
      <c r="C12781" s="2"/>
      <c r="E12781" s="2"/>
      <c r="G12781" s="2"/>
      <c r="H12781" s="6"/>
      <c r="I12781" s="9"/>
      <c r="J12781" s="9"/>
      <c r="K12781" s="9"/>
    </row>
    <row r="12782" spans="1:11" x14ac:dyDescent="0.25">
      <c r="A12782" s="2"/>
      <c r="B12782" s="2"/>
      <c r="C12782" s="2"/>
      <c r="E12782" s="2"/>
      <c r="G12782" s="2"/>
      <c r="H12782" s="6"/>
      <c r="I12782" s="9"/>
      <c r="J12782" s="9"/>
      <c r="K12782" s="9"/>
    </row>
    <row r="12783" spans="1:11" x14ac:dyDescent="0.25">
      <c r="A12783" s="2"/>
      <c r="B12783" s="2"/>
      <c r="C12783" s="2"/>
      <c r="E12783" s="2"/>
      <c r="G12783" s="2"/>
      <c r="H12783" s="6"/>
      <c r="I12783" s="9"/>
      <c r="J12783" s="9"/>
      <c r="K12783" s="9"/>
    </row>
    <row r="12784" spans="1:11" x14ac:dyDescent="0.25">
      <c r="A12784" s="2"/>
      <c r="B12784" s="2"/>
      <c r="C12784" s="2"/>
      <c r="E12784" s="2"/>
      <c r="G12784" s="2"/>
      <c r="H12784" s="6"/>
      <c r="I12784" s="9"/>
      <c r="J12784" s="9"/>
      <c r="K12784" s="9"/>
    </row>
    <row r="12785" spans="1:11" x14ac:dyDescent="0.25">
      <c r="A12785" s="2"/>
      <c r="B12785" s="2"/>
      <c r="C12785" s="2"/>
      <c r="E12785" s="2"/>
      <c r="G12785" s="2"/>
      <c r="H12785" s="6"/>
      <c r="I12785" s="9"/>
      <c r="J12785" s="9"/>
      <c r="K12785" s="9"/>
    </row>
    <row r="12786" spans="1:11" x14ac:dyDescent="0.25">
      <c r="A12786" s="2"/>
      <c r="B12786" s="2"/>
      <c r="C12786" s="2"/>
      <c r="E12786" s="2"/>
      <c r="G12786" s="2"/>
      <c r="H12786" s="6"/>
      <c r="I12786" s="9"/>
      <c r="J12786" s="9"/>
      <c r="K12786" s="9"/>
    </row>
    <row r="12787" spans="1:11" x14ac:dyDescent="0.25">
      <c r="A12787" s="2"/>
      <c r="B12787" s="2"/>
      <c r="C12787" s="2"/>
      <c r="E12787" s="2"/>
      <c r="G12787" s="2"/>
      <c r="H12787" s="6"/>
      <c r="I12787" s="9"/>
      <c r="J12787" s="9"/>
      <c r="K12787" s="9"/>
    </row>
    <row r="12788" spans="1:11" x14ac:dyDescent="0.25">
      <c r="A12788" s="2"/>
      <c r="B12788" s="2"/>
      <c r="C12788" s="2"/>
      <c r="E12788" s="2"/>
      <c r="G12788" s="2"/>
      <c r="H12788" s="6"/>
      <c r="I12788" s="9"/>
      <c r="J12788" s="9"/>
      <c r="K12788" s="9"/>
    </row>
    <row r="12789" spans="1:11" x14ac:dyDescent="0.25">
      <c r="A12789" s="2"/>
      <c r="B12789" s="2"/>
      <c r="C12789" s="2"/>
      <c r="E12789" s="2"/>
      <c r="G12789" s="2"/>
      <c r="H12789" s="6"/>
      <c r="I12789" s="9"/>
      <c r="J12789" s="9"/>
      <c r="K12789" s="9"/>
    </row>
    <row r="12790" spans="1:11" x14ac:dyDescent="0.25">
      <c r="A12790" s="2"/>
      <c r="B12790" s="2"/>
      <c r="C12790" s="2"/>
      <c r="E12790" s="2"/>
      <c r="G12790" s="2"/>
      <c r="H12790" s="6"/>
      <c r="I12790" s="9"/>
      <c r="J12790" s="9"/>
      <c r="K12790" s="9"/>
    </row>
    <row r="12791" spans="1:11" x14ac:dyDescent="0.25">
      <c r="A12791" s="2"/>
      <c r="B12791" s="2"/>
      <c r="C12791" s="2"/>
      <c r="E12791" s="2"/>
      <c r="G12791" s="2"/>
      <c r="H12791" s="6"/>
      <c r="I12791" s="9"/>
      <c r="J12791" s="9"/>
      <c r="K12791" s="9"/>
    </row>
    <row r="12792" spans="1:11" x14ac:dyDescent="0.25">
      <c r="A12792" s="2"/>
      <c r="B12792" s="2"/>
      <c r="C12792" s="2"/>
      <c r="E12792" s="2"/>
      <c r="G12792" s="2"/>
      <c r="H12792" s="6"/>
      <c r="I12792" s="9"/>
      <c r="J12792" s="9"/>
      <c r="K12792" s="9"/>
    </row>
    <row r="12793" spans="1:11" x14ac:dyDescent="0.25">
      <c r="A12793" s="2"/>
      <c r="B12793" s="2"/>
      <c r="C12793" s="2"/>
      <c r="E12793" s="2"/>
      <c r="G12793" s="2"/>
      <c r="H12793" s="6"/>
      <c r="I12793" s="9"/>
      <c r="J12793" s="9"/>
      <c r="K12793" s="9"/>
    </row>
    <row r="12794" spans="1:11" x14ac:dyDescent="0.25">
      <c r="A12794" s="2"/>
      <c r="B12794" s="2"/>
      <c r="C12794" s="2"/>
      <c r="E12794" s="2"/>
      <c r="G12794" s="2"/>
      <c r="H12794" s="6"/>
      <c r="I12794" s="9"/>
      <c r="J12794" s="9"/>
      <c r="K12794" s="9"/>
    </row>
    <row r="12795" spans="1:11" x14ac:dyDescent="0.25">
      <c r="A12795" s="2"/>
      <c r="B12795" s="2"/>
      <c r="C12795" s="2"/>
      <c r="E12795" s="2"/>
      <c r="G12795" s="2"/>
      <c r="H12795" s="6"/>
      <c r="I12795" s="9"/>
      <c r="J12795" s="9"/>
      <c r="K12795" s="9"/>
    </row>
    <row r="12796" spans="1:11" x14ac:dyDescent="0.25">
      <c r="A12796" s="2"/>
      <c r="B12796" s="2"/>
      <c r="C12796" s="2"/>
      <c r="E12796" s="2"/>
      <c r="G12796" s="2"/>
      <c r="H12796" s="6"/>
      <c r="I12796" s="9"/>
      <c r="J12796" s="9"/>
      <c r="K12796" s="9"/>
    </row>
    <row r="12797" spans="1:11" x14ac:dyDescent="0.25">
      <c r="A12797" s="2"/>
      <c r="B12797" s="2"/>
      <c r="C12797" s="2"/>
      <c r="E12797" s="2"/>
      <c r="G12797" s="2"/>
      <c r="H12797" s="6"/>
      <c r="I12797" s="9"/>
      <c r="J12797" s="9"/>
      <c r="K12797" s="9"/>
    </row>
    <row r="12798" spans="1:11" x14ac:dyDescent="0.25">
      <c r="A12798" s="2"/>
      <c r="B12798" s="2"/>
      <c r="C12798" s="2"/>
      <c r="E12798" s="2"/>
      <c r="G12798" s="2"/>
      <c r="H12798" s="6"/>
      <c r="I12798" s="9"/>
      <c r="J12798" s="9"/>
      <c r="K12798" s="9"/>
    </row>
    <row r="12799" spans="1:11" x14ac:dyDescent="0.25">
      <c r="A12799" s="2"/>
      <c r="B12799" s="2"/>
      <c r="C12799" s="2"/>
      <c r="E12799" s="2"/>
      <c r="G12799" s="2"/>
      <c r="H12799" s="6"/>
      <c r="I12799" s="9"/>
      <c r="J12799" s="9"/>
      <c r="K12799" s="9"/>
    </row>
    <row r="12800" spans="1:11" x14ac:dyDescent="0.25">
      <c r="A12800" s="2"/>
      <c r="B12800" s="2"/>
      <c r="C12800" s="2"/>
      <c r="E12800" s="2"/>
      <c r="G12800" s="2"/>
      <c r="H12800" s="6"/>
      <c r="I12800" s="9"/>
      <c r="J12800" s="9"/>
      <c r="K12800" s="9"/>
    </row>
    <row r="12801" spans="1:11" x14ac:dyDescent="0.25">
      <c r="A12801" s="2"/>
      <c r="B12801" s="2"/>
      <c r="C12801" s="2"/>
      <c r="E12801" s="2"/>
      <c r="G12801" s="2"/>
      <c r="H12801" s="6"/>
      <c r="I12801" s="9"/>
      <c r="J12801" s="9"/>
      <c r="K12801" s="9"/>
    </row>
    <row r="12802" spans="1:11" x14ac:dyDescent="0.25">
      <c r="A12802" s="2"/>
      <c r="B12802" s="2"/>
      <c r="C12802" s="2"/>
      <c r="E12802" s="2"/>
      <c r="G12802" s="2"/>
      <c r="H12802" s="6"/>
      <c r="I12802" s="9"/>
      <c r="J12802" s="9"/>
      <c r="K12802" s="9"/>
    </row>
    <row r="12803" spans="1:11" x14ac:dyDescent="0.25">
      <c r="A12803" s="2"/>
      <c r="B12803" s="2"/>
      <c r="C12803" s="2"/>
      <c r="E12803" s="2"/>
      <c r="G12803" s="2"/>
      <c r="H12803" s="6"/>
      <c r="I12803" s="9"/>
      <c r="J12803" s="9"/>
      <c r="K12803" s="9"/>
    </row>
    <row r="12804" spans="1:11" x14ac:dyDescent="0.25">
      <c r="A12804" s="2"/>
      <c r="B12804" s="2"/>
      <c r="C12804" s="2"/>
      <c r="E12804" s="2"/>
      <c r="G12804" s="2"/>
      <c r="H12804" s="6"/>
      <c r="I12804" s="9"/>
      <c r="J12804" s="9"/>
      <c r="K12804" s="9"/>
    </row>
    <row r="12805" spans="1:11" x14ac:dyDescent="0.25">
      <c r="A12805" s="2"/>
      <c r="B12805" s="2"/>
      <c r="C12805" s="2"/>
      <c r="E12805" s="2"/>
      <c r="G12805" s="2"/>
      <c r="H12805" s="6"/>
      <c r="I12805" s="9"/>
      <c r="J12805" s="9"/>
      <c r="K12805" s="9"/>
    </row>
    <row r="12806" spans="1:11" x14ac:dyDescent="0.25">
      <c r="A12806" s="2"/>
      <c r="B12806" s="2"/>
      <c r="C12806" s="2"/>
      <c r="E12806" s="2"/>
      <c r="G12806" s="2"/>
      <c r="H12806" s="6"/>
      <c r="I12806" s="9"/>
      <c r="J12806" s="9"/>
      <c r="K12806" s="9"/>
    </row>
    <row r="12807" spans="1:11" x14ac:dyDescent="0.25">
      <c r="A12807" s="2"/>
      <c r="B12807" s="2"/>
      <c r="C12807" s="2"/>
      <c r="E12807" s="2"/>
      <c r="G12807" s="2"/>
      <c r="H12807" s="6"/>
      <c r="I12807" s="9"/>
      <c r="J12807" s="9"/>
      <c r="K12807" s="9"/>
    </row>
    <row r="12808" spans="1:11" x14ac:dyDescent="0.25">
      <c r="A12808" s="2"/>
      <c r="B12808" s="2"/>
      <c r="C12808" s="2"/>
      <c r="E12808" s="2"/>
      <c r="G12808" s="2"/>
      <c r="H12808" s="6"/>
      <c r="I12808" s="9"/>
      <c r="J12808" s="9"/>
      <c r="K12808" s="9"/>
    </row>
    <row r="12809" spans="1:11" x14ac:dyDescent="0.25">
      <c r="A12809" s="2"/>
      <c r="B12809" s="2"/>
      <c r="C12809" s="2"/>
      <c r="E12809" s="2"/>
      <c r="G12809" s="2"/>
      <c r="H12809" s="6"/>
      <c r="I12809" s="9"/>
      <c r="J12809" s="9"/>
      <c r="K12809" s="9"/>
    </row>
    <row r="12810" spans="1:11" x14ac:dyDescent="0.25">
      <c r="A12810" s="2"/>
      <c r="B12810" s="2"/>
      <c r="C12810" s="2"/>
      <c r="E12810" s="2"/>
      <c r="G12810" s="2"/>
      <c r="H12810" s="6"/>
      <c r="I12810" s="9"/>
      <c r="J12810" s="9"/>
      <c r="K12810" s="9"/>
    </row>
    <row r="12811" spans="1:11" x14ac:dyDescent="0.25">
      <c r="A12811" s="2"/>
      <c r="B12811" s="2"/>
      <c r="C12811" s="2"/>
      <c r="E12811" s="2"/>
      <c r="G12811" s="2"/>
      <c r="H12811" s="6"/>
      <c r="I12811" s="9"/>
      <c r="J12811" s="9"/>
      <c r="K12811" s="9"/>
    </row>
    <row r="12812" spans="1:11" x14ac:dyDescent="0.25">
      <c r="A12812" s="2"/>
      <c r="B12812" s="2"/>
      <c r="C12812" s="2"/>
      <c r="E12812" s="2"/>
      <c r="G12812" s="2"/>
      <c r="H12812" s="6"/>
      <c r="I12812" s="9"/>
      <c r="J12812" s="9"/>
      <c r="K12812" s="9"/>
    </row>
    <row r="12813" spans="1:11" x14ac:dyDescent="0.25">
      <c r="A12813" s="2"/>
      <c r="B12813" s="2"/>
      <c r="C12813" s="2"/>
      <c r="E12813" s="2"/>
      <c r="G12813" s="2"/>
      <c r="H12813" s="6"/>
      <c r="I12813" s="9"/>
      <c r="J12813" s="9"/>
      <c r="K12813" s="9"/>
    </row>
    <row r="12814" spans="1:11" x14ac:dyDescent="0.25">
      <c r="A12814" s="2"/>
      <c r="B12814" s="2"/>
      <c r="C12814" s="2"/>
      <c r="E12814" s="2"/>
      <c r="G12814" s="2"/>
      <c r="H12814" s="6"/>
      <c r="I12814" s="9"/>
      <c r="J12814" s="9"/>
      <c r="K12814" s="9"/>
    </row>
    <row r="12815" spans="1:11" x14ac:dyDescent="0.25">
      <c r="A12815" s="2"/>
      <c r="B12815" s="2"/>
      <c r="C12815" s="2"/>
      <c r="E12815" s="2"/>
      <c r="G12815" s="2"/>
      <c r="H12815" s="6"/>
      <c r="I12815" s="9"/>
      <c r="J12815" s="9"/>
      <c r="K12815" s="9"/>
    </row>
    <row r="12816" spans="1:11" x14ac:dyDescent="0.25">
      <c r="A12816" s="2"/>
      <c r="B12816" s="2"/>
      <c r="C12816" s="2"/>
      <c r="E12816" s="2"/>
      <c r="G12816" s="2"/>
      <c r="H12816" s="6"/>
      <c r="I12816" s="9"/>
      <c r="J12816" s="9"/>
      <c r="K12816" s="9"/>
    </row>
    <row r="12817" spans="1:11" x14ac:dyDescent="0.25">
      <c r="A12817" s="2"/>
      <c r="B12817" s="2"/>
      <c r="C12817" s="2"/>
      <c r="E12817" s="2"/>
      <c r="G12817" s="2"/>
      <c r="H12817" s="6"/>
      <c r="I12817" s="9"/>
      <c r="J12817" s="9"/>
      <c r="K12817" s="9"/>
    </row>
    <row r="12818" spans="1:11" x14ac:dyDescent="0.25">
      <c r="A12818" s="2"/>
      <c r="B12818" s="2"/>
      <c r="C12818" s="2"/>
      <c r="E12818" s="2"/>
      <c r="G12818" s="2"/>
      <c r="H12818" s="6"/>
      <c r="I12818" s="9"/>
      <c r="J12818" s="9"/>
      <c r="K12818" s="9"/>
    </row>
    <row r="12819" spans="1:11" x14ac:dyDescent="0.25">
      <c r="A12819" s="2"/>
      <c r="B12819" s="2"/>
      <c r="C12819" s="2"/>
      <c r="E12819" s="2"/>
      <c r="G12819" s="2"/>
      <c r="H12819" s="6"/>
      <c r="I12819" s="9"/>
      <c r="J12819" s="9"/>
      <c r="K12819" s="9"/>
    </row>
    <row r="12820" spans="1:11" x14ac:dyDescent="0.25">
      <c r="A12820" s="2"/>
      <c r="B12820" s="2"/>
      <c r="C12820" s="2"/>
      <c r="E12820" s="2"/>
      <c r="G12820" s="2"/>
      <c r="H12820" s="6"/>
      <c r="I12820" s="9"/>
      <c r="J12820" s="9"/>
      <c r="K12820" s="9"/>
    </row>
    <row r="12821" spans="1:11" x14ac:dyDescent="0.25">
      <c r="A12821" s="2"/>
      <c r="B12821" s="2"/>
      <c r="C12821" s="2"/>
      <c r="E12821" s="2"/>
      <c r="G12821" s="2"/>
      <c r="H12821" s="6"/>
      <c r="I12821" s="9"/>
      <c r="J12821" s="9"/>
      <c r="K12821" s="9"/>
    </row>
    <row r="12822" spans="1:11" x14ac:dyDescent="0.25">
      <c r="A12822" s="2"/>
      <c r="B12822" s="2"/>
      <c r="C12822" s="2"/>
      <c r="E12822" s="2"/>
      <c r="G12822" s="2"/>
      <c r="H12822" s="6"/>
      <c r="I12822" s="9"/>
      <c r="J12822" s="9"/>
      <c r="K12822" s="9"/>
    </row>
    <row r="12823" spans="1:11" x14ac:dyDescent="0.25">
      <c r="A12823" s="2"/>
      <c r="B12823" s="2"/>
      <c r="C12823" s="2"/>
      <c r="E12823" s="2"/>
      <c r="G12823" s="2"/>
      <c r="H12823" s="6"/>
      <c r="I12823" s="9"/>
      <c r="J12823" s="9"/>
      <c r="K12823" s="9"/>
    </row>
    <row r="12824" spans="1:11" x14ac:dyDescent="0.25">
      <c r="A12824" s="2"/>
      <c r="B12824" s="2"/>
      <c r="C12824" s="2"/>
      <c r="E12824" s="2"/>
      <c r="G12824" s="2"/>
      <c r="H12824" s="6"/>
      <c r="I12824" s="9"/>
      <c r="J12824" s="9"/>
      <c r="K12824" s="9"/>
    </row>
    <row r="12825" spans="1:11" x14ac:dyDescent="0.25">
      <c r="A12825" s="2"/>
      <c r="B12825" s="2"/>
      <c r="C12825" s="2"/>
      <c r="E12825" s="2"/>
      <c r="G12825" s="2"/>
      <c r="H12825" s="6"/>
      <c r="I12825" s="9"/>
      <c r="J12825" s="9"/>
      <c r="K12825" s="9"/>
    </row>
    <row r="12826" spans="1:11" x14ac:dyDescent="0.25">
      <c r="A12826" s="2"/>
      <c r="B12826" s="2"/>
      <c r="C12826" s="2"/>
      <c r="E12826" s="2"/>
      <c r="G12826" s="2"/>
      <c r="H12826" s="6"/>
      <c r="I12826" s="9"/>
      <c r="J12826" s="9"/>
      <c r="K12826" s="9"/>
    </row>
    <row r="12827" spans="1:11" x14ac:dyDescent="0.25">
      <c r="A12827" s="2"/>
      <c r="B12827" s="2"/>
      <c r="C12827" s="2"/>
      <c r="E12827" s="2"/>
      <c r="G12827" s="2"/>
      <c r="H12827" s="6"/>
      <c r="I12827" s="9"/>
      <c r="J12827" s="9"/>
      <c r="K12827" s="9"/>
    </row>
    <row r="12828" spans="1:11" x14ac:dyDescent="0.25">
      <c r="A12828" s="2"/>
      <c r="B12828" s="2"/>
      <c r="C12828" s="2"/>
      <c r="E12828" s="2"/>
      <c r="G12828" s="2"/>
      <c r="H12828" s="6"/>
      <c r="I12828" s="9"/>
      <c r="J12828" s="9"/>
      <c r="K12828" s="9"/>
    </row>
    <row r="12829" spans="1:11" x14ac:dyDescent="0.25">
      <c r="A12829" s="2"/>
      <c r="B12829" s="2"/>
      <c r="C12829" s="2"/>
      <c r="E12829" s="2"/>
      <c r="G12829" s="2"/>
      <c r="H12829" s="6"/>
      <c r="I12829" s="9"/>
      <c r="J12829" s="9"/>
      <c r="K12829" s="9"/>
    </row>
    <row r="12830" spans="1:11" x14ac:dyDescent="0.25">
      <c r="A12830" s="2"/>
      <c r="B12830" s="2"/>
      <c r="C12830" s="2"/>
      <c r="E12830" s="2"/>
      <c r="G12830" s="2"/>
      <c r="H12830" s="6"/>
      <c r="I12830" s="9"/>
      <c r="J12830" s="9"/>
      <c r="K12830" s="9"/>
    </row>
    <row r="12831" spans="1:11" x14ac:dyDescent="0.25">
      <c r="A12831" s="2"/>
      <c r="B12831" s="2"/>
      <c r="C12831" s="2"/>
      <c r="E12831" s="2"/>
      <c r="G12831" s="2"/>
      <c r="H12831" s="6"/>
      <c r="I12831" s="9"/>
      <c r="J12831" s="9"/>
      <c r="K12831" s="9"/>
    </row>
    <row r="12832" spans="1:11" x14ac:dyDescent="0.25">
      <c r="A12832" s="2"/>
      <c r="B12832" s="2"/>
      <c r="C12832" s="2"/>
      <c r="E12832" s="2"/>
      <c r="G12832" s="2"/>
      <c r="H12832" s="6"/>
      <c r="I12832" s="9"/>
      <c r="J12832" s="9"/>
      <c r="K12832" s="9"/>
    </row>
    <row r="12833" spans="1:11" x14ac:dyDescent="0.25">
      <c r="A12833" s="2"/>
      <c r="B12833" s="2"/>
      <c r="C12833" s="2"/>
      <c r="E12833" s="2"/>
      <c r="G12833" s="2"/>
      <c r="H12833" s="6"/>
      <c r="I12833" s="9"/>
      <c r="J12833" s="9"/>
      <c r="K12833" s="9"/>
    </row>
    <row r="12834" spans="1:11" x14ac:dyDescent="0.25">
      <c r="A12834" s="2"/>
      <c r="B12834" s="2"/>
      <c r="C12834" s="2"/>
      <c r="E12834" s="2"/>
      <c r="G12834" s="2"/>
      <c r="H12834" s="6"/>
      <c r="I12834" s="9"/>
      <c r="J12834" s="9"/>
      <c r="K12834" s="9"/>
    </row>
    <row r="12835" spans="1:11" x14ac:dyDescent="0.25">
      <c r="A12835" s="2"/>
      <c r="B12835" s="2"/>
      <c r="C12835" s="2"/>
      <c r="E12835" s="2"/>
      <c r="G12835" s="2"/>
      <c r="H12835" s="6"/>
      <c r="I12835" s="9"/>
      <c r="J12835" s="9"/>
      <c r="K12835" s="9"/>
    </row>
    <row r="12836" spans="1:11" x14ac:dyDescent="0.25">
      <c r="A12836" s="2"/>
      <c r="B12836" s="2"/>
      <c r="C12836" s="2"/>
      <c r="E12836" s="2"/>
      <c r="G12836" s="2"/>
      <c r="H12836" s="6"/>
      <c r="I12836" s="9"/>
      <c r="J12836" s="9"/>
      <c r="K12836" s="9"/>
    </row>
    <row r="12837" spans="1:11" x14ac:dyDescent="0.25">
      <c r="A12837" s="2"/>
      <c r="B12837" s="2"/>
      <c r="C12837" s="2"/>
      <c r="E12837" s="2"/>
      <c r="G12837" s="2"/>
      <c r="H12837" s="6"/>
      <c r="I12837" s="9"/>
      <c r="J12837" s="9"/>
      <c r="K12837" s="9"/>
    </row>
    <row r="12838" spans="1:11" x14ac:dyDescent="0.25">
      <c r="A12838" s="2"/>
      <c r="B12838" s="2"/>
      <c r="C12838" s="2"/>
      <c r="E12838" s="2"/>
      <c r="G12838" s="2"/>
      <c r="H12838" s="6"/>
      <c r="I12838" s="9"/>
      <c r="J12838" s="9"/>
      <c r="K12838" s="9"/>
    </row>
    <row r="12839" spans="1:11" x14ac:dyDescent="0.25">
      <c r="A12839" s="2"/>
      <c r="B12839" s="2"/>
      <c r="C12839" s="2"/>
      <c r="E12839" s="2"/>
      <c r="G12839" s="2"/>
      <c r="H12839" s="6"/>
      <c r="I12839" s="9"/>
      <c r="J12839" s="9"/>
      <c r="K12839" s="9"/>
    </row>
    <row r="12840" spans="1:11" x14ac:dyDescent="0.25">
      <c r="A12840" s="2"/>
      <c r="B12840" s="2"/>
      <c r="C12840" s="2"/>
      <c r="E12840" s="2"/>
      <c r="G12840" s="2"/>
      <c r="H12840" s="6"/>
      <c r="I12840" s="9"/>
      <c r="J12840" s="9"/>
      <c r="K12840" s="9"/>
    </row>
    <row r="12841" spans="1:11" x14ac:dyDescent="0.25">
      <c r="A12841" s="2"/>
      <c r="B12841" s="2"/>
      <c r="C12841" s="2"/>
      <c r="E12841" s="2"/>
      <c r="G12841" s="2"/>
      <c r="H12841" s="6"/>
      <c r="I12841" s="9"/>
      <c r="J12841" s="9"/>
      <c r="K12841" s="9"/>
    </row>
    <row r="12842" spans="1:11" x14ac:dyDescent="0.25">
      <c r="A12842" s="2"/>
      <c r="B12842" s="2"/>
      <c r="C12842" s="2"/>
      <c r="E12842" s="2"/>
      <c r="G12842" s="2"/>
      <c r="H12842" s="6"/>
      <c r="I12842" s="9"/>
      <c r="J12842" s="9"/>
      <c r="K12842" s="9"/>
    </row>
    <row r="12843" spans="1:11" x14ac:dyDescent="0.25">
      <c r="A12843" s="2"/>
      <c r="B12843" s="2"/>
      <c r="C12843" s="2"/>
      <c r="E12843" s="2"/>
      <c r="G12843" s="2"/>
      <c r="H12843" s="6"/>
      <c r="I12843" s="9"/>
      <c r="J12843" s="9"/>
      <c r="K12843" s="9"/>
    </row>
    <row r="12844" spans="1:11" x14ac:dyDescent="0.25">
      <c r="A12844" s="2"/>
      <c r="B12844" s="2"/>
      <c r="C12844" s="2"/>
      <c r="E12844" s="2"/>
      <c r="G12844" s="2"/>
      <c r="H12844" s="6"/>
      <c r="I12844" s="9"/>
      <c r="J12844" s="9"/>
      <c r="K12844" s="9"/>
    </row>
    <row r="12845" spans="1:11" x14ac:dyDescent="0.25">
      <c r="A12845" s="2"/>
      <c r="B12845" s="2"/>
      <c r="C12845" s="2"/>
      <c r="E12845" s="2"/>
      <c r="G12845" s="2"/>
      <c r="H12845" s="6"/>
      <c r="I12845" s="9"/>
      <c r="J12845" s="9"/>
      <c r="K12845" s="9"/>
    </row>
    <row r="12846" spans="1:11" x14ac:dyDescent="0.25">
      <c r="A12846" s="2"/>
      <c r="B12846" s="2"/>
      <c r="C12846" s="2"/>
      <c r="E12846" s="2"/>
      <c r="G12846" s="2"/>
      <c r="H12846" s="6"/>
      <c r="I12846" s="9"/>
      <c r="J12846" s="9"/>
      <c r="K12846" s="9"/>
    </row>
    <row r="12847" spans="1:11" x14ac:dyDescent="0.25">
      <c r="A12847" s="2"/>
      <c r="B12847" s="2"/>
      <c r="C12847" s="2"/>
      <c r="E12847" s="2"/>
      <c r="G12847" s="2"/>
      <c r="H12847" s="6"/>
      <c r="I12847" s="9"/>
      <c r="J12847" s="9"/>
      <c r="K12847" s="9"/>
    </row>
    <row r="12848" spans="1:11" x14ac:dyDescent="0.25">
      <c r="A12848" s="2"/>
      <c r="B12848" s="2"/>
      <c r="C12848" s="2"/>
      <c r="E12848" s="2"/>
      <c r="G12848" s="2"/>
      <c r="H12848" s="6"/>
      <c r="I12848" s="9"/>
      <c r="J12848" s="9"/>
      <c r="K12848" s="9"/>
    </row>
    <row r="12849" spans="1:11" x14ac:dyDescent="0.25">
      <c r="A12849" s="2"/>
      <c r="B12849" s="2"/>
      <c r="C12849" s="2"/>
      <c r="E12849" s="2"/>
      <c r="G12849" s="2"/>
      <c r="H12849" s="6"/>
      <c r="I12849" s="9"/>
      <c r="J12849" s="9"/>
      <c r="K12849" s="9"/>
    </row>
    <row r="12850" spans="1:11" x14ac:dyDescent="0.25">
      <c r="A12850" s="2"/>
      <c r="B12850" s="2"/>
      <c r="C12850" s="2"/>
      <c r="E12850" s="2"/>
      <c r="G12850" s="2"/>
      <c r="H12850" s="6"/>
      <c r="I12850" s="9"/>
      <c r="J12850" s="9"/>
      <c r="K12850" s="9"/>
    </row>
    <row r="12851" spans="1:11" x14ac:dyDescent="0.25">
      <c r="A12851" s="2"/>
      <c r="B12851" s="2"/>
      <c r="C12851" s="2"/>
      <c r="E12851" s="2"/>
      <c r="G12851" s="2"/>
      <c r="H12851" s="6"/>
      <c r="I12851" s="9"/>
      <c r="J12851" s="9"/>
      <c r="K12851" s="9"/>
    </row>
    <row r="12852" spans="1:11" x14ac:dyDescent="0.25">
      <c r="A12852" s="2"/>
      <c r="B12852" s="2"/>
      <c r="C12852" s="2"/>
      <c r="E12852" s="2"/>
      <c r="G12852" s="2"/>
      <c r="H12852" s="6"/>
      <c r="I12852" s="9"/>
      <c r="J12852" s="9"/>
      <c r="K12852" s="9"/>
    </row>
    <row r="12853" spans="1:11" x14ac:dyDescent="0.25">
      <c r="A12853" s="2"/>
      <c r="B12853" s="2"/>
      <c r="C12853" s="2"/>
      <c r="E12853" s="2"/>
      <c r="G12853" s="2"/>
      <c r="H12853" s="6"/>
      <c r="I12853" s="9"/>
      <c r="J12853" s="9"/>
      <c r="K12853" s="9"/>
    </row>
    <row r="12854" spans="1:11" x14ac:dyDescent="0.25">
      <c r="A12854" s="2"/>
      <c r="B12854" s="2"/>
      <c r="C12854" s="2"/>
      <c r="E12854" s="2"/>
      <c r="G12854" s="2"/>
      <c r="H12854" s="6"/>
      <c r="I12854" s="9"/>
      <c r="J12854" s="9"/>
      <c r="K12854" s="9"/>
    </row>
    <row r="12855" spans="1:11" x14ac:dyDescent="0.25">
      <c r="A12855" s="2"/>
      <c r="B12855" s="2"/>
      <c r="C12855" s="2"/>
      <c r="E12855" s="2"/>
      <c r="G12855" s="2"/>
      <c r="H12855" s="6"/>
      <c r="I12855" s="9"/>
      <c r="J12855" s="9"/>
      <c r="K12855" s="9"/>
    </row>
    <row r="12856" spans="1:11" x14ac:dyDescent="0.25">
      <c r="A12856" s="2"/>
      <c r="B12856" s="2"/>
      <c r="C12856" s="2"/>
      <c r="E12856" s="2"/>
      <c r="G12856" s="2"/>
      <c r="H12856" s="6"/>
      <c r="I12856" s="9"/>
      <c r="J12856" s="9"/>
      <c r="K12856" s="9"/>
    </row>
    <row r="12857" spans="1:11" x14ac:dyDescent="0.25">
      <c r="A12857" s="2"/>
      <c r="B12857" s="2"/>
      <c r="C12857" s="2"/>
      <c r="E12857" s="2"/>
      <c r="G12857" s="2"/>
      <c r="H12857" s="6"/>
      <c r="I12857" s="9"/>
      <c r="J12857" s="9"/>
      <c r="K12857" s="9"/>
    </row>
    <row r="12858" spans="1:11" x14ac:dyDescent="0.25">
      <c r="A12858" s="2"/>
      <c r="B12858" s="2"/>
      <c r="C12858" s="2"/>
      <c r="E12858" s="2"/>
      <c r="G12858" s="2"/>
      <c r="H12858" s="6"/>
      <c r="I12858" s="9"/>
      <c r="J12858" s="9"/>
      <c r="K12858" s="9"/>
    </row>
    <row r="12859" spans="1:11" x14ac:dyDescent="0.25">
      <c r="A12859" s="2"/>
      <c r="B12859" s="2"/>
      <c r="C12859" s="2"/>
      <c r="E12859" s="2"/>
      <c r="G12859" s="2"/>
      <c r="H12859" s="6"/>
      <c r="I12859" s="9"/>
      <c r="J12859" s="9"/>
      <c r="K12859" s="9"/>
    </row>
    <row r="12860" spans="1:11" x14ac:dyDescent="0.25">
      <c r="A12860" s="2"/>
      <c r="B12860" s="2"/>
      <c r="C12860" s="2"/>
      <c r="E12860" s="2"/>
      <c r="G12860" s="2"/>
      <c r="H12860" s="6"/>
      <c r="I12860" s="9"/>
      <c r="J12860" s="9"/>
      <c r="K12860" s="9"/>
    </row>
    <row r="12861" spans="1:11" x14ac:dyDescent="0.25">
      <c r="A12861" s="2"/>
      <c r="B12861" s="2"/>
      <c r="C12861" s="2"/>
      <c r="E12861" s="2"/>
      <c r="G12861" s="2"/>
      <c r="H12861" s="6"/>
      <c r="I12861" s="9"/>
      <c r="J12861" s="9"/>
      <c r="K12861" s="9"/>
    </row>
    <row r="12862" spans="1:11" x14ac:dyDescent="0.25">
      <c r="A12862" s="2"/>
      <c r="B12862" s="2"/>
      <c r="C12862" s="2"/>
      <c r="E12862" s="2"/>
      <c r="G12862" s="2"/>
      <c r="H12862" s="6"/>
      <c r="I12862" s="9"/>
      <c r="J12862" s="9"/>
      <c r="K12862" s="9"/>
    </row>
    <row r="12863" spans="1:11" x14ac:dyDescent="0.25">
      <c r="A12863" s="2"/>
      <c r="B12863" s="2"/>
      <c r="C12863" s="2"/>
      <c r="E12863" s="2"/>
      <c r="G12863" s="2"/>
      <c r="H12863" s="6"/>
      <c r="I12863" s="9"/>
      <c r="J12863" s="9"/>
      <c r="K12863" s="9"/>
    </row>
    <row r="12864" spans="1:11" x14ac:dyDescent="0.25">
      <c r="A12864" s="2"/>
      <c r="B12864" s="2"/>
      <c r="C12864" s="2"/>
      <c r="E12864" s="2"/>
      <c r="G12864" s="2"/>
      <c r="H12864" s="6"/>
      <c r="I12864" s="9"/>
      <c r="J12864" s="9"/>
      <c r="K12864" s="9"/>
    </row>
    <row r="12865" spans="1:11" x14ac:dyDescent="0.25">
      <c r="A12865" s="2"/>
      <c r="B12865" s="2"/>
      <c r="C12865" s="2"/>
      <c r="E12865" s="2"/>
      <c r="G12865" s="2"/>
      <c r="H12865" s="6"/>
      <c r="I12865" s="9"/>
      <c r="J12865" s="9"/>
      <c r="K12865" s="9"/>
    </row>
    <row r="12866" spans="1:11" x14ac:dyDescent="0.25">
      <c r="A12866" s="2"/>
      <c r="B12866" s="2"/>
      <c r="C12866" s="2"/>
      <c r="E12866" s="2"/>
      <c r="G12866" s="2"/>
      <c r="H12866" s="6"/>
      <c r="I12866" s="9"/>
      <c r="J12866" s="9"/>
      <c r="K12866" s="9"/>
    </row>
    <row r="12867" spans="1:11" x14ac:dyDescent="0.25">
      <c r="A12867" s="2"/>
      <c r="B12867" s="2"/>
      <c r="C12867" s="2"/>
      <c r="E12867" s="2"/>
      <c r="G12867" s="2"/>
      <c r="H12867" s="6"/>
      <c r="I12867" s="9"/>
      <c r="J12867" s="9"/>
      <c r="K12867" s="9"/>
    </row>
    <row r="12868" spans="1:11" x14ac:dyDescent="0.25">
      <c r="A12868" s="2"/>
      <c r="B12868" s="2"/>
      <c r="C12868" s="2"/>
      <c r="E12868" s="2"/>
      <c r="G12868" s="2"/>
      <c r="H12868" s="6"/>
      <c r="I12868" s="9"/>
      <c r="J12868" s="9"/>
      <c r="K12868" s="9"/>
    </row>
    <row r="12869" spans="1:11" x14ac:dyDescent="0.25">
      <c r="A12869" s="2"/>
      <c r="B12869" s="2"/>
      <c r="C12869" s="2"/>
      <c r="E12869" s="2"/>
      <c r="G12869" s="2"/>
      <c r="H12869" s="6"/>
      <c r="I12869" s="9"/>
      <c r="J12869" s="9"/>
      <c r="K12869" s="9"/>
    </row>
    <row r="12870" spans="1:11" x14ac:dyDescent="0.25">
      <c r="A12870" s="2"/>
      <c r="B12870" s="2"/>
      <c r="C12870" s="2"/>
      <c r="E12870" s="2"/>
      <c r="G12870" s="2"/>
      <c r="H12870" s="6"/>
      <c r="I12870" s="9"/>
      <c r="J12870" s="9"/>
      <c r="K12870" s="9"/>
    </row>
    <row r="12871" spans="1:11" x14ac:dyDescent="0.25">
      <c r="A12871" s="2"/>
      <c r="B12871" s="2"/>
      <c r="C12871" s="2"/>
      <c r="E12871" s="2"/>
      <c r="G12871" s="2"/>
      <c r="H12871" s="6"/>
      <c r="I12871" s="9"/>
      <c r="J12871" s="9"/>
      <c r="K12871" s="9"/>
    </row>
    <row r="12872" spans="1:11" x14ac:dyDescent="0.25">
      <c r="A12872" s="2"/>
      <c r="B12872" s="2"/>
      <c r="C12872" s="2"/>
      <c r="E12872" s="2"/>
      <c r="G12872" s="2"/>
      <c r="H12872" s="6"/>
      <c r="I12872" s="9"/>
      <c r="J12872" s="9"/>
      <c r="K12872" s="9"/>
    </row>
    <row r="12873" spans="1:11" x14ac:dyDescent="0.25">
      <c r="A12873" s="2"/>
      <c r="B12873" s="2"/>
      <c r="C12873" s="2"/>
      <c r="E12873" s="2"/>
      <c r="G12873" s="2"/>
      <c r="H12873" s="6"/>
      <c r="I12873" s="9"/>
      <c r="J12873" s="9"/>
      <c r="K12873" s="9"/>
    </row>
    <row r="12874" spans="1:11" x14ac:dyDescent="0.25">
      <c r="A12874" s="2"/>
      <c r="B12874" s="2"/>
      <c r="C12874" s="2"/>
      <c r="E12874" s="2"/>
      <c r="G12874" s="2"/>
      <c r="H12874" s="6"/>
      <c r="I12874" s="9"/>
      <c r="J12874" s="9"/>
      <c r="K12874" s="9"/>
    </row>
    <row r="12875" spans="1:11" x14ac:dyDescent="0.25">
      <c r="A12875" s="2"/>
      <c r="B12875" s="2"/>
      <c r="C12875" s="2"/>
      <c r="E12875" s="2"/>
      <c r="G12875" s="2"/>
      <c r="H12875" s="6"/>
      <c r="I12875" s="9"/>
      <c r="J12875" s="9"/>
      <c r="K12875" s="9"/>
    </row>
    <row r="12876" spans="1:11" x14ac:dyDescent="0.25">
      <c r="A12876" s="2"/>
      <c r="B12876" s="2"/>
      <c r="C12876" s="2"/>
      <c r="E12876" s="2"/>
      <c r="G12876" s="2"/>
      <c r="H12876" s="6"/>
      <c r="I12876" s="9"/>
      <c r="J12876" s="9"/>
      <c r="K12876" s="9"/>
    </row>
    <row r="12877" spans="1:11" x14ac:dyDescent="0.25">
      <c r="A12877" s="2"/>
      <c r="B12877" s="2"/>
      <c r="C12877" s="2"/>
      <c r="E12877" s="2"/>
      <c r="G12877" s="2"/>
      <c r="H12877" s="6"/>
      <c r="I12877" s="9"/>
      <c r="J12877" s="9"/>
      <c r="K12877" s="9"/>
    </row>
    <row r="12878" spans="1:11" x14ac:dyDescent="0.25">
      <c r="A12878" s="2"/>
      <c r="B12878" s="2"/>
      <c r="C12878" s="2"/>
      <c r="E12878" s="2"/>
      <c r="G12878" s="2"/>
      <c r="H12878" s="6"/>
      <c r="I12878" s="9"/>
      <c r="J12878" s="9"/>
      <c r="K12878" s="9"/>
    </row>
    <row r="12879" spans="1:11" x14ac:dyDescent="0.25">
      <c r="A12879" s="2"/>
      <c r="B12879" s="2"/>
      <c r="C12879" s="2"/>
      <c r="E12879" s="2"/>
      <c r="G12879" s="2"/>
      <c r="H12879" s="6"/>
      <c r="I12879" s="9"/>
      <c r="J12879" s="9"/>
      <c r="K12879" s="9"/>
    </row>
    <row r="12880" spans="1:11" x14ac:dyDescent="0.25">
      <c r="A12880" s="2"/>
      <c r="B12880" s="2"/>
      <c r="C12880" s="2"/>
      <c r="E12880" s="2"/>
      <c r="G12880" s="2"/>
      <c r="H12880" s="6"/>
      <c r="I12880" s="9"/>
      <c r="J12880" s="9"/>
      <c r="K12880" s="9"/>
    </row>
    <row r="12881" spans="1:11" x14ac:dyDescent="0.25">
      <c r="A12881" s="2"/>
      <c r="B12881" s="2"/>
      <c r="C12881" s="2"/>
      <c r="E12881" s="2"/>
      <c r="G12881" s="2"/>
      <c r="H12881" s="6"/>
      <c r="I12881" s="9"/>
      <c r="J12881" s="9"/>
      <c r="K12881" s="9"/>
    </row>
    <row r="12882" spans="1:11" x14ac:dyDescent="0.25">
      <c r="A12882" s="2"/>
      <c r="B12882" s="2"/>
      <c r="C12882" s="2"/>
      <c r="E12882" s="2"/>
      <c r="G12882" s="2"/>
      <c r="H12882" s="6"/>
      <c r="I12882" s="9"/>
      <c r="J12882" s="9"/>
      <c r="K12882" s="9"/>
    </row>
    <row r="12883" spans="1:11" x14ac:dyDescent="0.25">
      <c r="A12883" s="2"/>
      <c r="B12883" s="2"/>
      <c r="C12883" s="2"/>
      <c r="E12883" s="2"/>
      <c r="G12883" s="2"/>
      <c r="H12883" s="6"/>
      <c r="I12883" s="9"/>
      <c r="J12883" s="9"/>
      <c r="K12883" s="9"/>
    </row>
    <row r="12884" spans="1:11" x14ac:dyDescent="0.25">
      <c r="A12884" s="2"/>
      <c r="B12884" s="2"/>
      <c r="C12884" s="2"/>
      <c r="E12884" s="2"/>
      <c r="G12884" s="2"/>
      <c r="H12884" s="6"/>
      <c r="I12884" s="9"/>
      <c r="J12884" s="9"/>
      <c r="K12884" s="9"/>
    </row>
    <row r="12885" spans="1:11" x14ac:dyDescent="0.25">
      <c r="A12885" s="2"/>
      <c r="B12885" s="2"/>
      <c r="C12885" s="2"/>
      <c r="E12885" s="2"/>
      <c r="G12885" s="2"/>
      <c r="H12885" s="6"/>
      <c r="I12885" s="9"/>
      <c r="J12885" s="9"/>
      <c r="K12885" s="9"/>
    </row>
    <row r="12886" spans="1:11" x14ac:dyDescent="0.25">
      <c r="A12886" s="2"/>
      <c r="B12886" s="2"/>
      <c r="C12886" s="2"/>
      <c r="E12886" s="2"/>
      <c r="G12886" s="2"/>
      <c r="H12886" s="6"/>
      <c r="I12886" s="9"/>
      <c r="J12886" s="9"/>
      <c r="K12886" s="9"/>
    </row>
    <row r="12887" spans="1:11" x14ac:dyDescent="0.25">
      <c r="A12887" s="2"/>
      <c r="B12887" s="2"/>
      <c r="C12887" s="2"/>
      <c r="E12887" s="2"/>
      <c r="G12887" s="2"/>
      <c r="H12887" s="6"/>
      <c r="I12887" s="9"/>
      <c r="J12887" s="9"/>
      <c r="K12887" s="9"/>
    </row>
    <row r="12888" spans="1:11" x14ac:dyDescent="0.25">
      <c r="A12888" s="2"/>
      <c r="B12888" s="2"/>
      <c r="C12888" s="2"/>
      <c r="E12888" s="2"/>
      <c r="G12888" s="2"/>
      <c r="H12888" s="6"/>
      <c r="I12888" s="9"/>
      <c r="J12888" s="9"/>
      <c r="K12888" s="9"/>
    </row>
    <row r="12889" spans="1:11" x14ac:dyDescent="0.25">
      <c r="A12889" s="2"/>
      <c r="B12889" s="2"/>
      <c r="C12889" s="2"/>
      <c r="E12889" s="2"/>
      <c r="G12889" s="2"/>
      <c r="H12889" s="6"/>
      <c r="I12889" s="9"/>
      <c r="J12889" s="9"/>
      <c r="K12889" s="9"/>
    </row>
    <row r="12890" spans="1:11" x14ac:dyDescent="0.25">
      <c r="A12890" s="2"/>
      <c r="B12890" s="2"/>
      <c r="C12890" s="2"/>
      <c r="E12890" s="2"/>
      <c r="G12890" s="2"/>
      <c r="H12890" s="6"/>
      <c r="I12890" s="9"/>
      <c r="J12890" s="9"/>
      <c r="K12890" s="9"/>
    </row>
    <row r="12891" spans="1:11" x14ac:dyDescent="0.25">
      <c r="A12891" s="2"/>
      <c r="B12891" s="2"/>
      <c r="C12891" s="2"/>
      <c r="E12891" s="2"/>
      <c r="G12891" s="2"/>
      <c r="H12891" s="6"/>
      <c r="I12891" s="9"/>
      <c r="J12891" s="9"/>
      <c r="K12891" s="9"/>
    </row>
    <row r="12892" spans="1:11" x14ac:dyDescent="0.25">
      <c r="A12892" s="2"/>
      <c r="B12892" s="2"/>
      <c r="C12892" s="2"/>
      <c r="E12892" s="2"/>
      <c r="G12892" s="2"/>
      <c r="H12892" s="6"/>
      <c r="I12892" s="9"/>
      <c r="J12892" s="9"/>
      <c r="K12892" s="9"/>
    </row>
    <row r="12893" spans="1:11" x14ac:dyDescent="0.25">
      <c r="A12893" s="2"/>
      <c r="B12893" s="2"/>
      <c r="C12893" s="2"/>
      <c r="E12893" s="2"/>
      <c r="G12893" s="2"/>
      <c r="H12893" s="6"/>
      <c r="I12893" s="9"/>
      <c r="J12893" s="9"/>
      <c r="K12893" s="9"/>
    </row>
    <row r="12894" spans="1:11" x14ac:dyDescent="0.25">
      <c r="A12894" s="2"/>
      <c r="B12894" s="2"/>
      <c r="C12894" s="2"/>
      <c r="E12894" s="2"/>
      <c r="G12894" s="2"/>
      <c r="H12894" s="6"/>
      <c r="I12894" s="9"/>
      <c r="J12894" s="9"/>
      <c r="K12894" s="9"/>
    </row>
    <row r="12895" spans="1:11" x14ac:dyDescent="0.25">
      <c r="A12895" s="2"/>
      <c r="B12895" s="2"/>
      <c r="C12895" s="2"/>
      <c r="E12895" s="2"/>
      <c r="G12895" s="2"/>
      <c r="H12895" s="6"/>
      <c r="I12895" s="9"/>
      <c r="J12895" s="9"/>
      <c r="K12895" s="9"/>
    </row>
    <row r="12896" spans="1:11" x14ac:dyDescent="0.25">
      <c r="A12896" s="2"/>
      <c r="B12896" s="2"/>
      <c r="C12896" s="2"/>
      <c r="E12896" s="2"/>
      <c r="G12896" s="2"/>
      <c r="H12896" s="6"/>
      <c r="I12896" s="9"/>
      <c r="J12896" s="9"/>
      <c r="K12896" s="9"/>
    </row>
    <row r="12897" spans="1:11" x14ac:dyDescent="0.25">
      <c r="A12897" s="2"/>
      <c r="B12897" s="2"/>
      <c r="C12897" s="2"/>
      <c r="E12897" s="2"/>
      <c r="G12897" s="2"/>
      <c r="H12897" s="6"/>
      <c r="I12897" s="9"/>
      <c r="J12897" s="9"/>
      <c r="K12897" s="9"/>
    </row>
    <row r="12898" spans="1:11" x14ac:dyDescent="0.25">
      <c r="A12898" s="2"/>
      <c r="B12898" s="2"/>
      <c r="C12898" s="2"/>
      <c r="E12898" s="2"/>
      <c r="G12898" s="2"/>
      <c r="H12898" s="6"/>
      <c r="I12898" s="9"/>
      <c r="J12898" s="9"/>
      <c r="K12898" s="9"/>
    </row>
    <row r="12899" spans="1:11" x14ac:dyDescent="0.25">
      <c r="A12899" s="2"/>
      <c r="B12899" s="2"/>
      <c r="C12899" s="2"/>
      <c r="E12899" s="2"/>
      <c r="G12899" s="2"/>
      <c r="H12899" s="6"/>
      <c r="I12899" s="9"/>
      <c r="J12899" s="9"/>
      <c r="K12899" s="9"/>
    </row>
    <row r="12900" spans="1:11" x14ac:dyDescent="0.25">
      <c r="A12900" s="2"/>
      <c r="B12900" s="2"/>
      <c r="C12900" s="2"/>
      <c r="E12900" s="2"/>
      <c r="G12900" s="2"/>
      <c r="H12900" s="6"/>
      <c r="I12900" s="9"/>
      <c r="J12900" s="9"/>
      <c r="K12900" s="9"/>
    </row>
    <row r="12901" spans="1:11" x14ac:dyDescent="0.25">
      <c r="A12901" s="2"/>
      <c r="B12901" s="2"/>
      <c r="C12901" s="2"/>
      <c r="E12901" s="2"/>
      <c r="G12901" s="2"/>
      <c r="H12901" s="6"/>
      <c r="I12901" s="9"/>
      <c r="J12901" s="9"/>
      <c r="K12901" s="9"/>
    </row>
    <row r="12902" spans="1:11" x14ac:dyDescent="0.25">
      <c r="A12902" s="2"/>
      <c r="B12902" s="2"/>
      <c r="C12902" s="2"/>
      <c r="E12902" s="2"/>
      <c r="G12902" s="2"/>
      <c r="H12902" s="6"/>
      <c r="I12902" s="9"/>
      <c r="J12902" s="9"/>
      <c r="K12902" s="9"/>
    </row>
    <row r="12903" spans="1:11" x14ac:dyDescent="0.25">
      <c r="A12903" s="2"/>
      <c r="B12903" s="2"/>
      <c r="C12903" s="2"/>
      <c r="E12903" s="2"/>
      <c r="G12903" s="2"/>
      <c r="H12903" s="6"/>
      <c r="I12903" s="9"/>
      <c r="J12903" s="9"/>
      <c r="K12903" s="9"/>
    </row>
    <row r="12904" spans="1:11" x14ac:dyDescent="0.25">
      <c r="A12904" s="2"/>
      <c r="B12904" s="2"/>
      <c r="C12904" s="2"/>
      <c r="E12904" s="2"/>
      <c r="G12904" s="2"/>
      <c r="H12904" s="6"/>
      <c r="I12904" s="9"/>
      <c r="J12904" s="9"/>
      <c r="K12904" s="9"/>
    </row>
    <row r="12905" spans="1:11" x14ac:dyDescent="0.25">
      <c r="A12905" s="2"/>
      <c r="B12905" s="2"/>
      <c r="C12905" s="2"/>
      <c r="E12905" s="2"/>
      <c r="G12905" s="2"/>
      <c r="H12905" s="6"/>
      <c r="I12905" s="9"/>
      <c r="J12905" s="9"/>
      <c r="K12905" s="9"/>
    </row>
    <row r="12906" spans="1:11" x14ac:dyDescent="0.25">
      <c r="A12906" s="2"/>
      <c r="B12906" s="2"/>
      <c r="C12906" s="2"/>
      <c r="E12906" s="2"/>
      <c r="G12906" s="2"/>
      <c r="H12906" s="6"/>
      <c r="I12906" s="9"/>
      <c r="J12906" s="9"/>
      <c r="K12906" s="9"/>
    </row>
    <row r="12907" spans="1:11" x14ac:dyDescent="0.25">
      <c r="A12907" s="2"/>
      <c r="B12907" s="2"/>
      <c r="C12907" s="2"/>
      <c r="E12907" s="2"/>
      <c r="G12907" s="2"/>
      <c r="H12907" s="6"/>
      <c r="I12907" s="9"/>
      <c r="J12907" s="9"/>
      <c r="K12907" s="9"/>
    </row>
    <row r="12908" spans="1:11" x14ac:dyDescent="0.25">
      <c r="A12908" s="2"/>
      <c r="B12908" s="2"/>
      <c r="C12908" s="2"/>
      <c r="E12908" s="2"/>
      <c r="G12908" s="2"/>
      <c r="H12908" s="6"/>
      <c r="I12908" s="9"/>
      <c r="J12908" s="9"/>
      <c r="K12908" s="9"/>
    </row>
    <row r="12909" spans="1:11" x14ac:dyDescent="0.25">
      <c r="A12909" s="2"/>
      <c r="B12909" s="2"/>
      <c r="C12909" s="2"/>
      <c r="E12909" s="2"/>
      <c r="G12909" s="2"/>
      <c r="H12909" s="6"/>
      <c r="I12909" s="9"/>
      <c r="J12909" s="9"/>
      <c r="K12909" s="9"/>
    </row>
    <row r="12910" spans="1:11" x14ac:dyDescent="0.25">
      <c r="A12910" s="2"/>
      <c r="B12910" s="2"/>
      <c r="C12910" s="2"/>
      <c r="E12910" s="2"/>
      <c r="G12910" s="2"/>
      <c r="H12910" s="6"/>
      <c r="I12910" s="9"/>
      <c r="J12910" s="9"/>
      <c r="K12910" s="9"/>
    </row>
    <row r="12911" spans="1:11" x14ac:dyDescent="0.25">
      <c r="A12911" s="2"/>
      <c r="B12911" s="2"/>
      <c r="C12911" s="2"/>
      <c r="E12911" s="2"/>
      <c r="G12911" s="2"/>
      <c r="H12911" s="6"/>
      <c r="I12911" s="9"/>
      <c r="J12911" s="9"/>
      <c r="K12911" s="9"/>
    </row>
    <row r="12912" spans="1:11" x14ac:dyDescent="0.25">
      <c r="A12912" s="2"/>
      <c r="B12912" s="2"/>
      <c r="C12912" s="2"/>
      <c r="E12912" s="2"/>
      <c r="G12912" s="2"/>
      <c r="H12912" s="6"/>
      <c r="I12912" s="9"/>
      <c r="J12912" s="9"/>
      <c r="K12912" s="9"/>
    </row>
    <row r="12913" spans="1:11" x14ac:dyDescent="0.25">
      <c r="A12913" s="2"/>
      <c r="B12913" s="2"/>
      <c r="C12913" s="2"/>
      <c r="E12913" s="2"/>
      <c r="G12913" s="2"/>
      <c r="H12913" s="6"/>
      <c r="I12913" s="9"/>
      <c r="J12913" s="9"/>
      <c r="K12913" s="9"/>
    </row>
    <row r="12914" spans="1:11" x14ac:dyDescent="0.25">
      <c r="A12914" s="2"/>
      <c r="B12914" s="2"/>
      <c r="C12914" s="2"/>
      <c r="E12914" s="2"/>
      <c r="G12914" s="2"/>
      <c r="H12914" s="6"/>
      <c r="I12914" s="9"/>
      <c r="J12914" s="9"/>
      <c r="K12914" s="9"/>
    </row>
    <row r="12915" spans="1:11" x14ac:dyDescent="0.25">
      <c r="A12915" s="2"/>
      <c r="B12915" s="2"/>
      <c r="C12915" s="2"/>
      <c r="E12915" s="2"/>
      <c r="G12915" s="2"/>
      <c r="H12915" s="6"/>
      <c r="I12915" s="9"/>
      <c r="J12915" s="9"/>
      <c r="K12915" s="9"/>
    </row>
    <row r="12916" spans="1:11" x14ac:dyDescent="0.25">
      <c r="A12916" s="2"/>
      <c r="B12916" s="2"/>
      <c r="C12916" s="2"/>
      <c r="E12916" s="2"/>
      <c r="G12916" s="2"/>
      <c r="H12916" s="6"/>
      <c r="I12916" s="9"/>
      <c r="J12916" s="9"/>
      <c r="K12916" s="9"/>
    </row>
    <row r="12917" spans="1:11" x14ac:dyDescent="0.25">
      <c r="A12917" s="2"/>
      <c r="B12917" s="2"/>
      <c r="C12917" s="2"/>
      <c r="E12917" s="2"/>
      <c r="G12917" s="2"/>
      <c r="H12917" s="6"/>
      <c r="I12917" s="9"/>
      <c r="J12917" s="9"/>
      <c r="K12917" s="9"/>
    </row>
    <row r="12918" spans="1:11" x14ac:dyDescent="0.25">
      <c r="A12918" s="2"/>
      <c r="B12918" s="2"/>
      <c r="C12918" s="2"/>
      <c r="E12918" s="2"/>
      <c r="G12918" s="2"/>
      <c r="H12918" s="6"/>
      <c r="I12918" s="9"/>
      <c r="J12918" s="9"/>
      <c r="K12918" s="9"/>
    </row>
    <row r="12919" spans="1:11" x14ac:dyDescent="0.25">
      <c r="A12919" s="2"/>
      <c r="B12919" s="2"/>
      <c r="C12919" s="2"/>
      <c r="E12919" s="2"/>
      <c r="G12919" s="2"/>
      <c r="H12919" s="6"/>
      <c r="I12919" s="9"/>
      <c r="J12919" s="9"/>
      <c r="K12919" s="9"/>
    </row>
    <row r="12920" spans="1:11" x14ac:dyDescent="0.25">
      <c r="A12920" s="2"/>
      <c r="B12920" s="2"/>
      <c r="C12920" s="2"/>
      <c r="E12920" s="2"/>
      <c r="G12920" s="2"/>
      <c r="H12920" s="6"/>
      <c r="I12920" s="9"/>
      <c r="J12920" s="9"/>
      <c r="K12920" s="9"/>
    </row>
    <row r="12921" spans="1:11" x14ac:dyDescent="0.25">
      <c r="A12921" s="2"/>
      <c r="B12921" s="2"/>
      <c r="C12921" s="2"/>
      <c r="E12921" s="2"/>
      <c r="G12921" s="2"/>
      <c r="H12921" s="6"/>
      <c r="I12921" s="9"/>
      <c r="J12921" s="9"/>
      <c r="K12921" s="9"/>
    </row>
    <row r="12922" spans="1:11" x14ac:dyDescent="0.25">
      <c r="A12922" s="2"/>
      <c r="B12922" s="2"/>
      <c r="C12922" s="2"/>
      <c r="E12922" s="2"/>
      <c r="G12922" s="2"/>
      <c r="H12922" s="6"/>
      <c r="I12922" s="9"/>
      <c r="J12922" s="9"/>
      <c r="K12922" s="9"/>
    </row>
    <row r="12923" spans="1:11" x14ac:dyDescent="0.25">
      <c r="A12923" s="2"/>
      <c r="B12923" s="2"/>
      <c r="C12923" s="2"/>
      <c r="E12923" s="2"/>
      <c r="G12923" s="2"/>
      <c r="H12923" s="6"/>
      <c r="I12923" s="9"/>
      <c r="J12923" s="9"/>
      <c r="K12923" s="9"/>
    </row>
    <row r="12924" spans="1:11" x14ac:dyDescent="0.25">
      <c r="A12924" s="2"/>
      <c r="B12924" s="2"/>
      <c r="C12924" s="2"/>
      <c r="E12924" s="2"/>
      <c r="G12924" s="2"/>
      <c r="H12924" s="6"/>
      <c r="I12924" s="9"/>
      <c r="J12924" s="9"/>
      <c r="K12924" s="9"/>
    </row>
    <row r="12925" spans="1:11" x14ac:dyDescent="0.25">
      <c r="A12925" s="2"/>
      <c r="B12925" s="2"/>
      <c r="C12925" s="2"/>
      <c r="E12925" s="2"/>
      <c r="G12925" s="2"/>
      <c r="H12925" s="6"/>
      <c r="I12925" s="9"/>
      <c r="J12925" s="9"/>
      <c r="K12925" s="9"/>
    </row>
    <row r="12926" spans="1:11" x14ac:dyDescent="0.25">
      <c r="A12926" s="2"/>
      <c r="B12926" s="2"/>
      <c r="C12926" s="2"/>
      <c r="E12926" s="2"/>
      <c r="G12926" s="2"/>
      <c r="H12926" s="6"/>
      <c r="I12926" s="9"/>
      <c r="J12926" s="9"/>
      <c r="K12926" s="9"/>
    </row>
    <row r="12927" spans="1:11" x14ac:dyDescent="0.25">
      <c r="A12927" s="2"/>
      <c r="B12927" s="2"/>
      <c r="C12927" s="2"/>
      <c r="E12927" s="2"/>
      <c r="G12927" s="2"/>
      <c r="H12927" s="6"/>
      <c r="I12927" s="9"/>
      <c r="J12927" s="9"/>
      <c r="K12927" s="9"/>
    </row>
    <row r="12928" spans="1:11" x14ac:dyDescent="0.25">
      <c r="A12928" s="2"/>
      <c r="B12928" s="2"/>
      <c r="C12928" s="2"/>
      <c r="E12928" s="2"/>
      <c r="G12928" s="2"/>
      <c r="H12928" s="6"/>
      <c r="I12928" s="9"/>
      <c r="J12928" s="9"/>
      <c r="K12928" s="9"/>
    </row>
    <row r="12929" spans="1:11" x14ac:dyDescent="0.25">
      <c r="A12929" s="2"/>
      <c r="B12929" s="2"/>
      <c r="C12929" s="2"/>
      <c r="E12929" s="2"/>
      <c r="G12929" s="2"/>
      <c r="H12929" s="6"/>
      <c r="I12929" s="9"/>
      <c r="J12929" s="9"/>
      <c r="K12929" s="9"/>
    </row>
    <row r="12930" spans="1:11" x14ac:dyDescent="0.25">
      <c r="A12930" s="2"/>
      <c r="B12930" s="2"/>
      <c r="C12930" s="2"/>
      <c r="E12930" s="2"/>
      <c r="G12930" s="2"/>
      <c r="H12930" s="6"/>
      <c r="I12930" s="9"/>
      <c r="J12930" s="9"/>
      <c r="K12930" s="9"/>
    </row>
    <row r="12931" spans="1:11" x14ac:dyDescent="0.25">
      <c r="A12931" s="2"/>
      <c r="B12931" s="2"/>
      <c r="C12931" s="2"/>
      <c r="E12931" s="2"/>
      <c r="G12931" s="2"/>
      <c r="H12931" s="6"/>
      <c r="I12931" s="9"/>
      <c r="J12931" s="9"/>
      <c r="K12931" s="9"/>
    </row>
    <row r="12932" spans="1:11" x14ac:dyDescent="0.25">
      <c r="A12932" s="2"/>
      <c r="B12932" s="2"/>
      <c r="C12932" s="2"/>
      <c r="E12932" s="2"/>
      <c r="G12932" s="2"/>
      <c r="H12932" s="6"/>
      <c r="I12932" s="9"/>
      <c r="J12932" s="9"/>
      <c r="K12932" s="9"/>
    </row>
    <row r="12933" spans="1:11" x14ac:dyDescent="0.25">
      <c r="A12933" s="2"/>
      <c r="B12933" s="2"/>
      <c r="C12933" s="2"/>
      <c r="E12933" s="2"/>
      <c r="G12933" s="2"/>
      <c r="H12933" s="6"/>
      <c r="I12933" s="9"/>
      <c r="J12933" s="9"/>
      <c r="K12933" s="9"/>
    </row>
    <row r="12934" spans="1:11" x14ac:dyDescent="0.25">
      <c r="A12934" s="2"/>
      <c r="B12934" s="2"/>
      <c r="C12934" s="2"/>
      <c r="E12934" s="2"/>
      <c r="G12934" s="2"/>
      <c r="H12934" s="6"/>
      <c r="I12934" s="9"/>
      <c r="J12934" s="9"/>
      <c r="K12934" s="9"/>
    </row>
    <row r="12935" spans="1:11" x14ac:dyDescent="0.25">
      <c r="A12935" s="2"/>
      <c r="B12935" s="2"/>
      <c r="C12935" s="2"/>
      <c r="E12935" s="2"/>
      <c r="G12935" s="2"/>
      <c r="H12935" s="6"/>
      <c r="I12935" s="9"/>
      <c r="J12935" s="9"/>
      <c r="K12935" s="9"/>
    </row>
    <row r="12936" spans="1:11" x14ac:dyDescent="0.25">
      <c r="A12936" s="2"/>
      <c r="B12936" s="2"/>
      <c r="C12936" s="2"/>
      <c r="E12936" s="2"/>
      <c r="G12936" s="2"/>
      <c r="H12936" s="6"/>
      <c r="I12936" s="9"/>
      <c r="J12936" s="9"/>
      <c r="K12936" s="9"/>
    </row>
    <row r="12937" spans="1:11" x14ac:dyDescent="0.25">
      <c r="A12937" s="2"/>
      <c r="B12937" s="2"/>
      <c r="C12937" s="2"/>
      <c r="E12937" s="2"/>
      <c r="G12937" s="2"/>
      <c r="H12937" s="6"/>
      <c r="I12937" s="9"/>
      <c r="J12937" s="9"/>
      <c r="K12937" s="9"/>
    </row>
    <row r="12938" spans="1:11" x14ac:dyDescent="0.25">
      <c r="A12938" s="2"/>
      <c r="B12938" s="2"/>
      <c r="C12938" s="2"/>
      <c r="E12938" s="2"/>
      <c r="G12938" s="2"/>
      <c r="H12938" s="6"/>
      <c r="I12938" s="9"/>
      <c r="J12938" s="9"/>
      <c r="K12938" s="9"/>
    </row>
    <row r="12939" spans="1:11" x14ac:dyDescent="0.25">
      <c r="A12939" s="2"/>
      <c r="B12939" s="2"/>
      <c r="C12939" s="2"/>
      <c r="E12939" s="2"/>
      <c r="G12939" s="2"/>
      <c r="H12939" s="6"/>
      <c r="I12939" s="9"/>
      <c r="J12939" s="9"/>
      <c r="K12939" s="9"/>
    </row>
    <row r="12940" spans="1:11" x14ac:dyDescent="0.25">
      <c r="A12940" s="2"/>
      <c r="B12940" s="2"/>
      <c r="C12940" s="2"/>
      <c r="E12940" s="2"/>
      <c r="G12940" s="2"/>
      <c r="H12940" s="6"/>
      <c r="I12940" s="9"/>
      <c r="J12940" s="9"/>
      <c r="K12940" s="9"/>
    </row>
    <row r="12941" spans="1:11" x14ac:dyDescent="0.25">
      <c r="A12941" s="2"/>
      <c r="B12941" s="2"/>
      <c r="C12941" s="2"/>
      <c r="E12941" s="2"/>
      <c r="G12941" s="2"/>
      <c r="H12941" s="6"/>
      <c r="I12941" s="9"/>
      <c r="J12941" s="9"/>
      <c r="K12941" s="9"/>
    </row>
    <row r="12942" spans="1:11" x14ac:dyDescent="0.25">
      <c r="A12942" s="2"/>
      <c r="B12942" s="2"/>
      <c r="C12942" s="2"/>
      <c r="E12942" s="2"/>
      <c r="G12942" s="2"/>
      <c r="H12942" s="6"/>
      <c r="I12942" s="9"/>
      <c r="J12942" s="9"/>
      <c r="K12942" s="9"/>
    </row>
    <row r="12943" spans="1:11" x14ac:dyDescent="0.25">
      <c r="A12943" s="2"/>
      <c r="B12943" s="2"/>
      <c r="C12943" s="2"/>
      <c r="E12943" s="2"/>
      <c r="G12943" s="2"/>
      <c r="H12943" s="6"/>
      <c r="I12943" s="9"/>
      <c r="J12943" s="9"/>
      <c r="K12943" s="9"/>
    </row>
    <row r="12944" spans="1:11" x14ac:dyDescent="0.25">
      <c r="A12944" s="2"/>
      <c r="B12944" s="2"/>
      <c r="C12944" s="2"/>
      <c r="E12944" s="2"/>
      <c r="G12944" s="2"/>
      <c r="H12944" s="6"/>
      <c r="I12944" s="9"/>
      <c r="J12944" s="9"/>
      <c r="K12944" s="9"/>
    </row>
    <row r="12945" spans="1:11" x14ac:dyDescent="0.25">
      <c r="A12945" s="2"/>
      <c r="B12945" s="2"/>
      <c r="C12945" s="2"/>
      <c r="E12945" s="2"/>
      <c r="G12945" s="2"/>
      <c r="H12945" s="6"/>
      <c r="I12945" s="9"/>
      <c r="J12945" s="9"/>
      <c r="K12945" s="9"/>
    </row>
    <row r="12946" spans="1:11" x14ac:dyDescent="0.25">
      <c r="A12946" s="2"/>
      <c r="B12946" s="2"/>
      <c r="C12946" s="2"/>
      <c r="E12946" s="2"/>
      <c r="G12946" s="2"/>
      <c r="H12946" s="6"/>
      <c r="I12946" s="9"/>
      <c r="J12946" s="9"/>
      <c r="K12946" s="9"/>
    </row>
    <row r="12947" spans="1:11" x14ac:dyDescent="0.25">
      <c r="A12947" s="2"/>
      <c r="B12947" s="2"/>
      <c r="C12947" s="2"/>
      <c r="E12947" s="2"/>
      <c r="G12947" s="2"/>
      <c r="H12947" s="6"/>
      <c r="I12947" s="9"/>
      <c r="J12947" s="9"/>
      <c r="K12947" s="9"/>
    </row>
    <row r="12948" spans="1:11" x14ac:dyDescent="0.25">
      <c r="A12948" s="2"/>
      <c r="B12948" s="2"/>
      <c r="C12948" s="2"/>
      <c r="E12948" s="2"/>
      <c r="G12948" s="2"/>
      <c r="H12948" s="6"/>
      <c r="I12948" s="9"/>
      <c r="J12948" s="9"/>
      <c r="K12948" s="9"/>
    </row>
    <row r="12949" spans="1:11" x14ac:dyDescent="0.25">
      <c r="A12949" s="2"/>
      <c r="B12949" s="2"/>
      <c r="C12949" s="2"/>
      <c r="E12949" s="2"/>
      <c r="G12949" s="2"/>
      <c r="H12949" s="6"/>
      <c r="I12949" s="9"/>
      <c r="J12949" s="9"/>
      <c r="K12949" s="9"/>
    </row>
    <row r="12950" spans="1:11" x14ac:dyDescent="0.25">
      <c r="A12950" s="2"/>
      <c r="B12950" s="2"/>
      <c r="C12950" s="2"/>
      <c r="E12950" s="2"/>
      <c r="G12950" s="2"/>
      <c r="H12950" s="6"/>
      <c r="I12950" s="9"/>
      <c r="J12950" s="9"/>
      <c r="K12950" s="9"/>
    </row>
    <row r="12951" spans="1:11" x14ac:dyDescent="0.25">
      <c r="A12951" s="2"/>
      <c r="B12951" s="2"/>
      <c r="C12951" s="2"/>
      <c r="E12951" s="2"/>
      <c r="G12951" s="2"/>
      <c r="H12951" s="6"/>
      <c r="I12951" s="9"/>
      <c r="J12951" s="9"/>
      <c r="K12951" s="9"/>
    </row>
    <row r="12952" spans="1:11" x14ac:dyDescent="0.25">
      <c r="A12952" s="2"/>
      <c r="B12952" s="2"/>
      <c r="C12952" s="2"/>
      <c r="E12952" s="2"/>
      <c r="G12952" s="2"/>
      <c r="H12952" s="6"/>
      <c r="I12952" s="9"/>
      <c r="J12952" s="9"/>
      <c r="K12952" s="9"/>
    </row>
    <row r="12953" spans="1:11" x14ac:dyDescent="0.25">
      <c r="A12953" s="2"/>
      <c r="B12953" s="2"/>
      <c r="C12953" s="2"/>
      <c r="E12953" s="2"/>
      <c r="G12953" s="2"/>
      <c r="H12953" s="6"/>
      <c r="I12953" s="9"/>
      <c r="J12953" s="9"/>
      <c r="K12953" s="9"/>
    </row>
    <row r="12954" spans="1:11" x14ac:dyDescent="0.25">
      <c r="A12954" s="2"/>
      <c r="B12954" s="2"/>
      <c r="C12954" s="2"/>
      <c r="E12954" s="2"/>
      <c r="G12954" s="2"/>
      <c r="H12954" s="6"/>
      <c r="I12954" s="9"/>
      <c r="J12954" s="9"/>
      <c r="K12954" s="9"/>
    </row>
    <row r="12955" spans="1:11" x14ac:dyDescent="0.25">
      <c r="A12955" s="2"/>
      <c r="B12955" s="2"/>
      <c r="C12955" s="2"/>
      <c r="E12955" s="2"/>
      <c r="G12955" s="2"/>
      <c r="H12955" s="6"/>
      <c r="I12955" s="9"/>
      <c r="J12955" s="9"/>
      <c r="K12955" s="9"/>
    </row>
    <row r="12956" spans="1:11" x14ac:dyDescent="0.25">
      <c r="A12956" s="2"/>
      <c r="B12956" s="2"/>
      <c r="C12956" s="2"/>
      <c r="E12956" s="2"/>
      <c r="G12956" s="2"/>
      <c r="H12956" s="6"/>
      <c r="I12956" s="9"/>
      <c r="J12956" s="9"/>
      <c r="K12956" s="9"/>
    </row>
    <row r="12957" spans="1:11" x14ac:dyDescent="0.25">
      <c r="A12957" s="2"/>
      <c r="B12957" s="2"/>
      <c r="C12957" s="2"/>
      <c r="E12957" s="2"/>
      <c r="G12957" s="2"/>
      <c r="H12957" s="6"/>
      <c r="I12957" s="9"/>
      <c r="J12957" s="9"/>
      <c r="K12957" s="9"/>
    </row>
    <row r="12958" spans="1:11" x14ac:dyDescent="0.25">
      <c r="A12958" s="2"/>
      <c r="B12958" s="2"/>
      <c r="C12958" s="2"/>
      <c r="E12958" s="2"/>
      <c r="G12958" s="2"/>
      <c r="H12958" s="6"/>
      <c r="I12958" s="9"/>
      <c r="J12958" s="9"/>
      <c r="K12958" s="9"/>
    </row>
    <row r="12959" spans="1:11" x14ac:dyDescent="0.25">
      <c r="A12959" s="2"/>
      <c r="B12959" s="2"/>
      <c r="C12959" s="2"/>
      <c r="E12959" s="2"/>
      <c r="G12959" s="2"/>
      <c r="H12959" s="6"/>
      <c r="I12959" s="9"/>
      <c r="J12959" s="9"/>
      <c r="K12959" s="9"/>
    </row>
    <row r="12960" spans="1:11" x14ac:dyDescent="0.25">
      <c r="A12960" s="2"/>
      <c r="B12960" s="2"/>
      <c r="C12960" s="2"/>
      <c r="E12960" s="2"/>
      <c r="G12960" s="2"/>
      <c r="H12960" s="6"/>
      <c r="I12960" s="9"/>
      <c r="J12960" s="9"/>
      <c r="K12960" s="9"/>
    </row>
    <row r="12961" spans="1:11" x14ac:dyDescent="0.25">
      <c r="A12961" s="2"/>
      <c r="B12961" s="2"/>
      <c r="C12961" s="2"/>
      <c r="E12961" s="2"/>
      <c r="G12961" s="2"/>
      <c r="H12961" s="6"/>
      <c r="I12961" s="9"/>
      <c r="J12961" s="9"/>
      <c r="K12961" s="9"/>
    </row>
    <row r="12962" spans="1:11" x14ac:dyDescent="0.25">
      <c r="A12962" s="2"/>
      <c r="B12962" s="2"/>
      <c r="C12962" s="2"/>
      <c r="E12962" s="2"/>
      <c r="G12962" s="2"/>
      <c r="H12962" s="6"/>
      <c r="I12962" s="9"/>
      <c r="J12962" s="9"/>
      <c r="K12962" s="9"/>
    </row>
    <row r="12963" spans="1:11" x14ac:dyDescent="0.25">
      <c r="A12963" s="2"/>
      <c r="B12963" s="2"/>
      <c r="C12963" s="2"/>
      <c r="E12963" s="2"/>
      <c r="G12963" s="2"/>
      <c r="H12963" s="6"/>
      <c r="I12963" s="9"/>
      <c r="J12963" s="9"/>
      <c r="K12963" s="9"/>
    </row>
    <row r="12964" spans="1:11" x14ac:dyDescent="0.25">
      <c r="A12964" s="2"/>
      <c r="B12964" s="2"/>
      <c r="C12964" s="2"/>
      <c r="E12964" s="2"/>
      <c r="G12964" s="2"/>
      <c r="H12964" s="6"/>
      <c r="I12964" s="9"/>
      <c r="J12964" s="9"/>
      <c r="K12964" s="9"/>
    </row>
    <row r="12965" spans="1:11" x14ac:dyDescent="0.25">
      <c r="A12965" s="2"/>
      <c r="B12965" s="2"/>
      <c r="C12965" s="2"/>
      <c r="E12965" s="2"/>
      <c r="G12965" s="2"/>
      <c r="H12965" s="6"/>
      <c r="I12965" s="9"/>
      <c r="J12965" s="9"/>
      <c r="K12965" s="9"/>
    </row>
    <row r="12966" spans="1:11" x14ac:dyDescent="0.25">
      <c r="A12966" s="2"/>
      <c r="B12966" s="2"/>
      <c r="C12966" s="2"/>
      <c r="E12966" s="2"/>
      <c r="G12966" s="2"/>
      <c r="H12966" s="6"/>
      <c r="I12966" s="9"/>
      <c r="J12966" s="9"/>
      <c r="K12966" s="9"/>
    </row>
    <row r="12967" spans="1:11" x14ac:dyDescent="0.25">
      <c r="A12967" s="2"/>
      <c r="B12967" s="2"/>
      <c r="C12967" s="2"/>
      <c r="E12967" s="2"/>
      <c r="G12967" s="2"/>
      <c r="H12967" s="6"/>
      <c r="I12967" s="9"/>
      <c r="J12967" s="9"/>
      <c r="K12967" s="9"/>
    </row>
    <row r="12968" spans="1:11" x14ac:dyDescent="0.25">
      <c r="A12968" s="2"/>
      <c r="B12968" s="2"/>
      <c r="C12968" s="2"/>
      <c r="E12968" s="2"/>
      <c r="G12968" s="2"/>
      <c r="H12968" s="6"/>
      <c r="I12968" s="9"/>
      <c r="J12968" s="9"/>
      <c r="K12968" s="9"/>
    </row>
    <row r="12969" spans="1:11" x14ac:dyDescent="0.25">
      <c r="A12969" s="2"/>
      <c r="B12969" s="2"/>
      <c r="C12969" s="2"/>
      <c r="E12969" s="2"/>
      <c r="G12969" s="2"/>
      <c r="H12969" s="6"/>
      <c r="I12969" s="9"/>
      <c r="J12969" s="9"/>
      <c r="K12969" s="9"/>
    </row>
    <row r="12970" spans="1:11" x14ac:dyDescent="0.25">
      <c r="A12970" s="2"/>
      <c r="B12970" s="2"/>
      <c r="C12970" s="2"/>
      <c r="E12970" s="2"/>
      <c r="G12970" s="2"/>
      <c r="H12970" s="6"/>
      <c r="I12970" s="9"/>
      <c r="J12970" s="9"/>
      <c r="K12970" s="9"/>
    </row>
    <row r="12971" spans="1:11" x14ac:dyDescent="0.25">
      <c r="A12971" s="2"/>
      <c r="B12971" s="2"/>
      <c r="C12971" s="2"/>
      <c r="E12971" s="2"/>
      <c r="G12971" s="2"/>
      <c r="H12971" s="6"/>
      <c r="I12971" s="9"/>
      <c r="J12971" s="9"/>
      <c r="K12971" s="9"/>
    </row>
    <row r="12972" spans="1:11" x14ac:dyDescent="0.25">
      <c r="A12972" s="2"/>
      <c r="B12972" s="2"/>
      <c r="C12972" s="2"/>
      <c r="E12972" s="2"/>
      <c r="G12972" s="2"/>
      <c r="H12972" s="6"/>
      <c r="I12972" s="9"/>
      <c r="J12972" s="9"/>
      <c r="K12972" s="9"/>
    </row>
    <row r="12973" spans="1:11" x14ac:dyDescent="0.25">
      <c r="A12973" s="2"/>
      <c r="B12973" s="2"/>
      <c r="C12973" s="2"/>
      <c r="E12973" s="2"/>
      <c r="G12973" s="2"/>
      <c r="H12973" s="6"/>
      <c r="I12973" s="9"/>
      <c r="J12973" s="9"/>
      <c r="K12973" s="9"/>
    </row>
    <row r="12974" spans="1:11" x14ac:dyDescent="0.25">
      <c r="A12974" s="2"/>
      <c r="B12974" s="2"/>
      <c r="C12974" s="2"/>
      <c r="E12974" s="2"/>
      <c r="G12974" s="2"/>
      <c r="H12974" s="6"/>
      <c r="I12974" s="9"/>
      <c r="J12974" s="9"/>
      <c r="K12974" s="9"/>
    </row>
    <row r="12975" spans="1:11" x14ac:dyDescent="0.25">
      <c r="A12975" s="2"/>
      <c r="B12975" s="2"/>
      <c r="C12975" s="2"/>
      <c r="E12975" s="2"/>
      <c r="G12975" s="2"/>
      <c r="H12975" s="6"/>
      <c r="I12975" s="9"/>
      <c r="J12975" s="9"/>
      <c r="K12975" s="9"/>
    </row>
    <row r="12976" spans="1:11" x14ac:dyDescent="0.25">
      <c r="A12976" s="2"/>
      <c r="B12976" s="2"/>
      <c r="C12976" s="2"/>
      <c r="E12976" s="2"/>
      <c r="G12976" s="2"/>
      <c r="H12976" s="6"/>
      <c r="I12976" s="9"/>
      <c r="J12976" s="9"/>
      <c r="K12976" s="9"/>
    </row>
    <row r="12977" spans="1:11" x14ac:dyDescent="0.25">
      <c r="A12977" s="2"/>
      <c r="B12977" s="2"/>
      <c r="C12977" s="2"/>
      <c r="E12977" s="2"/>
      <c r="G12977" s="2"/>
      <c r="H12977" s="6"/>
      <c r="I12977" s="9"/>
      <c r="J12977" s="9"/>
      <c r="K12977" s="9"/>
    </row>
    <row r="12978" spans="1:11" x14ac:dyDescent="0.25">
      <c r="A12978" s="2"/>
      <c r="B12978" s="2"/>
      <c r="C12978" s="2"/>
      <c r="E12978" s="2"/>
      <c r="G12978" s="2"/>
      <c r="H12978" s="6"/>
      <c r="I12978" s="9"/>
      <c r="J12978" s="9"/>
      <c r="K12978" s="9"/>
    </row>
    <row r="12979" spans="1:11" x14ac:dyDescent="0.25">
      <c r="A12979" s="2"/>
      <c r="B12979" s="2"/>
      <c r="C12979" s="2"/>
      <c r="E12979" s="2"/>
      <c r="G12979" s="2"/>
      <c r="H12979" s="6"/>
      <c r="I12979" s="9"/>
      <c r="J12979" s="9"/>
      <c r="K12979" s="9"/>
    </row>
    <row r="12980" spans="1:11" x14ac:dyDescent="0.25">
      <c r="A12980" s="2"/>
      <c r="B12980" s="2"/>
      <c r="C12980" s="2"/>
      <c r="E12980" s="2"/>
      <c r="G12980" s="2"/>
      <c r="H12980" s="6"/>
      <c r="I12980" s="9"/>
      <c r="J12980" s="9"/>
      <c r="K12980" s="9"/>
    </row>
    <row r="12981" spans="1:11" x14ac:dyDescent="0.25">
      <c r="A12981" s="2"/>
      <c r="B12981" s="2"/>
      <c r="C12981" s="2"/>
      <c r="E12981" s="2"/>
      <c r="G12981" s="2"/>
      <c r="H12981" s="6"/>
      <c r="I12981" s="9"/>
      <c r="J12981" s="9"/>
      <c r="K12981" s="9"/>
    </row>
    <row r="12982" spans="1:11" x14ac:dyDescent="0.25">
      <c r="A12982" s="2"/>
      <c r="B12982" s="2"/>
      <c r="C12982" s="2"/>
      <c r="E12982" s="2"/>
      <c r="G12982" s="2"/>
      <c r="H12982" s="6"/>
      <c r="I12982" s="9"/>
      <c r="J12982" s="9"/>
      <c r="K12982" s="9"/>
    </row>
    <row r="12983" spans="1:11" x14ac:dyDescent="0.25">
      <c r="A12983" s="2"/>
      <c r="B12983" s="2"/>
      <c r="C12983" s="2"/>
      <c r="E12983" s="2"/>
      <c r="G12983" s="2"/>
      <c r="H12983" s="6"/>
      <c r="I12983" s="9"/>
      <c r="J12983" s="9"/>
      <c r="K12983" s="9"/>
    </row>
    <row r="12984" spans="1:11" x14ac:dyDescent="0.25">
      <c r="A12984" s="2"/>
      <c r="B12984" s="2"/>
      <c r="C12984" s="2"/>
      <c r="E12984" s="2"/>
      <c r="G12984" s="2"/>
      <c r="H12984" s="6"/>
      <c r="I12984" s="9"/>
      <c r="J12984" s="9"/>
      <c r="K12984" s="9"/>
    </row>
    <row r="12985" spans="1:11" x14ac:dyDescent="0.25">
      <c r="A12985" s="2"/>
      <c r="B12985" s="2"/>
      <c r="C12985" s="2"/>
      <c r="E12985" s="2"/>
      <c r="G12985" s="2"/>
      <c r="H12985" s="6"/>
      <c r="I12985" s="9"/>
      <c r="J12985" s="9"/>
      <c r="K12985" s="9"/>
    </row>
    <row r="12986" spans="1:11" x14ac:dyDescent="0.25">
      <c r="A12986" s="2"/>
      <c r="B12986" s="2"/>
      <c r="C12986" s="2"/>
      <c r="E12986" s="2"/>
      <c r="G12986" s="2"/>
      <c r="H12986" s="6"/>
      <c r="I12986" s="9"/>
      <c r="J12986" s="9"/>
      <c r="K12986" s="9"/>
    </row>
    <row r="12987" spans="1:11" x14ac:dyDescent="0.25">
      <c r="A12987" s="2"/>
      <c r="B12987" s="2"/>
      <c r="C12987" s="2"/>
      <c r="E12987" s="2"/>
      <c r="G12987" s="2"/>
      <c r="H12987" s="6"/>
      <c r="I12987" s="9"/>
      <c r="J12987" s="9"/>
      <c r="K12987" s="9"/>
    </row>
    <row r="12988" spans="1:11" x14ac:dyDescent="0.25">
      <c r="A12988" s="2"/>
      <c r="B12988" s="2"/>
      <c r="C12988" s="2"/>
      <c r="E12988" s="2"/>
      <c r="G12988" s="2"/>
      <c r="H12988" s="6"/>
      <c r="I12988" s="9"/>
      <c r="J12988" s="9"/>
      <c r="K12988" s="9"/>
    </row>
    <row r="12989" spans="1:11" x14ac:dyDescent="0.25">
      <c r="A12989" s="2"/>
      <c r="B12989" s="2"/>
      <c r="C12989" s="2"/>
      <c r="E12989" s="2"/>
      <c r="G12989" s="2"/>
      <c r="H12989" s="6"/>
      <c r="I12989" s="9"/>
      <c r="J12989" s="9"/>
      <c r="K12989" s="9"/>
    </row>
    <row r="12990" spans="1:11" x14ac:dyDescent="0.25">
      <c r="A12990" s="2"/>
      <c r="B12990" s="2"/>
      <c r="C12990" s="2"/>
      <c r="E12990" s="2"/>
      <c r="G12990" s="2"/>
      <c r="H12990" s="6"/>
      <c r="I12990" s="9"/>
      <c r="J12990" s="9"/>
      <c r="K12990" s="9"/>
    </row>
    <row r="12991" spans="1:11" x14ac:dyDescent="0.25">
      <c r="A12991" s="2"/>
      <c r="B12991" s="2"/>
      <c r="C12991" s="2"/>
      <c r="E12991" s="2"/>
      <c r="G12991" s="2"/>
      <c r="H12991" s="6"/>
      <c r="I12991" s="9"/>
      <c r="J12991" s="9"/>
      <c r="K12991" s="9"/>
    </row>
    <row r="12992" spans="1:11" x14ac:dyDescent="0.25">
      <c r="A12992" s="2"/>
      <c r="B12992" s="2"/>
      <c r="C12992" s="2"/>
      <c r="E12992" s="2"/>
      <c r="G12992" s="2"/>
      <c r="H12992" s="6"/>
      <c r="I12992" s="9"/>
      <c r="J12992" s="9"/>
      <c r="K12992" s="9"/>
    </row>
    <row r="12993" spans="1:11" x14ac:dyDescent="0.25">
      <c r="A12993" s="2"/>
      <c r="B12993" s="2"/>
      <c r="C12993" s="2"/>
      <c r="E12993" s="2"/>
      <c r="G12993" s="2"/>
      <c r="H12993" s="6"/>
      <c r="I12993" s="9"/>
      <c r="J12993" s="9"/>
      <c r="K12993" s="9"/>
    </row>
    <row r="12994" spans="1:11" x14ac:dyDescent="0.25">
      <c r="A12994" s="2"/>
      <c r="B12994" s="2"/>
      <c r="C12994" s="2"/>
      <c r="E12994" s="2"/>
      <c r="G12994" s="2"/>
      <c r="H12994" s="6"/>
      <c r="I12994" s="9"/>
      <c r="J12994" s="9"/>
      <c r="K12994" s="9"/>
    </row>
    <row r="12995" spans="1:11" x14ac:dyDescent="0.25">
      <c r="A12995" s="2"/>
      <c r="B12995" s="2"/>
      <c r="C12995" s="2"/>
      <c r="E12995" s="2"/>
      <c r="G12995" s="2"/>
      <c r="H12995" s="6"/>
      <c r="I12995" s="9"/>
      <c r="J12995" s="9"/>
      <c r="K12995" s="9"/>
    </row>
    <row r="12996" spans="1:11" x14ac:dyDescent="0.25">
      <c r="A12996" s="2"/>
      <c r="B12996" s="2"/>
      <c r="C12996" s="2"/>
      <c r="E12996" s="2"/>
      <c r="G12996" s="2"/>
      <c r="H12996" s="6"/>
      <c r="I12996" s="9"/>
      <c r="J12996" s="9"/>
      <c r="K12996" s="9"/>
    </row>
    <row r="12997" spans="1:11" x14ac:dyDescent="0.25">
      <c r="A12997" s="2"/>
      <c r="B12997" s="2"/>
      <c r="C12997" s="2"/>
      <c r="E12997" s="2"/>
      <c r="G12997" s="2"/>
      <c r="H12997" s="6"/>
      <c r="I12997" s="9"/>
      <c r="J12997" s="9"/>
      <c r="K12997" s="9"/>
    </row>
    <row r="12998" spans="1:11" x14ac:dyDescent="0.25">
      <c r="A12998" s="2"/>
      <c r="B12998" s="2"/>
      <c r="C12998" s="2"/>
      <c r="E12998" s="2"/>
      <c r="G12998" s="2"/>
      <c r="H12998" s="6"/>
      <c r="I12998" s="9"/>
      <c r="J12998" s="9"/>
      <c r="K12998" s="9"/>
    </row>
    <row r="12999" spans="1:11" x14ac:dyDescent="0.25">
      <c r="A12999" s="2"/>
      <c r="B12999" s="2"/>
      <c r="C12999" s="2"/>
      <c r="E12999" s="2"/>
      <c r="G12999" s="2"/>
      <c r="H12999" s="6"/>
      <c r="I12999" s="9"/>
      <c r="J12999" s="9"/>
      <c r="K12999" s="9"/>
    </row>
    <row r="13000" spans="1:11" x14ac:dyDescent="0.25">
      <c r="A13000" s="2"/>
      <c r="B13000" s="2"/>
      <c r="C13000" s="2"/>
      <c r="E13000" s="2"/>
      <c r="G13000" s="2"/>
      <c r="H13000" s="6"/>
      <c r="I13000" s="9"/>
      <c r="J13000" s="9"/>
      <c r="K13000" s="9"/>
    </row>
    <row r="13001" spans="1:11" x14ac:dyDescent="0.25">
      <c r="A13001" s="2"/>
      <c r="B13001" s="2"/>
      <c r="C13001" s="2"/>
      <c r="E13001" s="2"/>
      <c r="G13001" s="2"/>
      <c r="H13001" s="6"/>
      <c r="I13001" s="9"/>
      <c r="J13001" s="9"/>
      <c r="K13001" s="9"/>
    </row>
    <row r="13002" spans="1:11" x14ac:dyDescent="0.25">
      <c r="A13002" s="2"/>
      <c r="B13002" s="2"/>
      <c r="C13002" s="2"/>
      <c r="E13002" s="2"/>
      <c r="G13002" s="2"/>
      <c r="H13002" s="6"/>
      <c r="I13002" s="9"/>
      <c r="J13002" s="9"/>
      <c r="K13002" s="9"/>
    </row>
    <row r="13003" spans="1:11" x14ac:dyDescent="0.25">
      <c r="A13003" s="2"/>
      <c r="B13003" s="2"/>
      <c r="C13003" s="2"/>
      <c r="E13003" s="2"/>
      <c r="G13003" s="2"/>
      <c r="H13003" s="6"/>
      <c r="I13003" s="9"/>
      <c r="J13003" s="9"/>
      <c r="K13003" s="9"/>
    </row>
    <row r="13004" spans="1:11" x14ac:dyDescent="0.25">
      <c r="A13004" s="2"/>
      <c r="B13004" s="2"/>
      <c r="C13004" s="2"/>
      <c r="E13004" s="2"/>
      <c r="G13004" s="2"/>
      <c r="H13004" s="6"/>
      <c r="I13004" s="9"/>
      <c r="J13004" s="9"/>
      <c r="K13004" s="9"/>
    </row>
    <row r="13005" spans="1:11" x14ac:dyDescent="0.25">
      <c r="A13005" s="2"/>
      <c r="B13005" s="2"/>
      <c r="C13005" s="2"/>
      <c r="E13005" s="2"/>
      <c r="G13005" s="2"/>
      <c r="H13005" s="6"/>
      <c r="I13005" s="9"/>
      <c r="J13005" s="9"/>
      <c r="K13005" s="9"/>
    </row>
    <row r="13006" spans="1:11" x14ac:dyDescent="0.25">
      <c r="A13006" s="2"/>
      <c r="B13006" s="2"/>
      <c r="C13006" s="2"/>
      <c r="E13006" s="2"/>
      <c r="G13006" s="2"/>
      <c r="H13006" s="6"/>
      <c r="I13006" s="9"/>
      <c r="J13006" s="9"/>
      <c r="K13006" s="9"/>
    </row>
    <row r="13007" spans="1:11" x14ac:dyDescent="0.25">
      <c r="A13007" s="2"/>
      <c r="B13007" s="2"/>
      <c r="C13007" s="2"/>
      <c r="E13007" s="2"/>
      <c r="G13007" s="2"/>
      <c r="H13007" s="6"/>
      <c r="I13007" s="9"/>
      <c r="J13007" s="9"/>
      <c r="K13007" s="9"/>
    </row>
    <row r="13008" spans="1:11" x14ac:dyDescent="0.25">
      <c r="A13008" s="2"/>
      <c r="B13008" s="2"/>
      <c r="C13008" s="2"/>
      <c r="E13008" s="2"/>
      <c r="G13008" s="2"/>
      <c r="H13008" s="6"/>
      <c r="I13008" s="9"/>
      <c r="J13008" s="9"/>
      <c r="K13008" s="9"/>
    </row>
    <row r="13009" spans="1:11" x14ac:dyDescent="0.25">
      <c r="A13009" s="2"/>
      <c r="B13009" s="2"/>
      <c r="C13009" s="2"/>
      <c r="E13009" s="2"/>
      <c r="G13009" s="2"/>
      <c r="H13009" s="6"/>
      <c r="I13009" s="9"/>
      <c r="J13009" s="9"/>
      <c r="K13009" s="9"/>
    </row>
    <row r="13010" spans="1:11" x14ac:dyDescent="0.25">
      <c r="A13010" s="2"/>
      <c r="B13010" s="2"/>
      <c r="C13010" s="2"/>
      <c r="E13010" s="2"/>
      <c r="G13010" s="2"/>
      <c r="H13010" s="6"/>
      <c r="I13010" s="9"/>
      <c r="J13010" s="9"/>
      <c r="K13010" s="9"/>
    </row>
    <row r="13011" spans="1:11" x14ac:dyDescent="0.25">
      <c r="A13011" s="2"/>
      <c r="B13011" s="2"/>
      <c r="C13011" s="2"/>
      <c r="E13011" s="2"/>
      <c r="G13011" s="2"/>
      <c r="H13011" s="6"/>
      <c r="I13011" s="9"/>
      <c r="J13011" s="9"/>
      <c r="K13011" s="9"/>
    </row>
    <row r="13012" spans="1:11" x14ac:dyDescent="0.25">
      <c r="A13012" s="2"/>
      <c r="B13012" s="2"/>
      <c r="C13012" s="2"/>
      <c r="E13012" s="2"/>
      <c r="G13012" s="2"/>
      <c r="H13012" s="6"/>
      <c r="I13012" s="9"/>
      <c r="J13012" s="9"/>
      <c r="K13012" s="9"/>
    </row>
    <row r="13013" spans="1:11" x14ac:dyDescent="0.25">
      <c r="A13013" s="2"/>
      <c r="B13013" s="2"/>
      <c r="C13013" s="2"/>
      <c r="E13013" s="2"/>
      <c r="G13013" s="2"/>
      <c r="H13013" s="6"/>
      <c r="I13013" s="9"/>
      <c r="J13013" s="9"/>
      <c r="K13013" s="9"/>
    </row>
    <row r="13014" spans="1:11" x14ac:dyDescent="0.25">
      <c r="A13014" s="2"/>
      <c r="B13014" s="2"/>
      <c r="C13014" s="2"/>
      <c r="E13014" s="2"/>
      <c r="G13014" s="2"/>
      <c r="H13014" s="6"/>
      <c r="I13014" s="9"/>
      <c r="J13014" s="9"/>
      <c r="K13014" s="9"/>
    </row>
    <row r="13015" spans="1:11" x14ac:dyDescent="0.25">
      <c r="A13015" s="2"/>
      <c r="B13015" s="2"/>
      <c r="C13015" s="2"/>
      <c r="E13015" s="2"/>
      <c r="G13015" s="2"/>
      <c r="H13015" s="6"/>
      <c r="I13015" s="9"/>
      <c r="J13015" s="9"/>
      <c r="K13015" s="9"/>
    </row>
    <row r="13016" spans="1:11" x14ac:dyDescent="0.25">
      <c r="A13016" s="2"/>
      <c r="B13016" s="2"/>
      <c r="C13016" s="2"/>
      <c r="E13016" s="2"/>
      <c r="G13016" s="2"/>
      <c r="H13016" s="6"/>
      <c r="I13016" s="9"/>
      <c r="J13016" s="9"/>
      <c r="K13016" s="9"/>
    </row>
    <row r="13017" spans="1:11" x14ac:dyDescent="0.25">
      <c r="A13017" s="2"/>
      <c r="B13017" s="2"/>
      <c r="C13017" s="2"/>
      <c r="E13017" s="2"/>
      <c r="G13017" s="2"/>
      <c r="H13017" s="6"/>
      <c r="I13017" s="9"/>
      <c r="J13017" s="9"/>
      <c r="K13017" s="9"/>
    </row>
    <row r="13018" spans="1:11" x14ac:dyDescent="0.25">
      <c r="A13018" s="2"/>
      <c r="B13018" s="2"/>
      <c r="C13018" s="2"/>
      <c r="E13018" s="2"/>
      <c r="G13018" s="2"/>
      <c r="H13018" s="6"/>
      <c r="I13018" s="9"/>
      <c r="J13018" s="9"/>
      <c r="K13018" s="9"/>
    </row>
    <row r="13019" spans="1:11" x14ac:dyDescent="0.25">
      <c r="A13019" s="2"/>
      <c r="B13019" s="2"/>
      <c r="C13019" s="2"/>
      <c r="E13019" s="2"/>
      <c r="G13019" s="2"/>
      <c r="H13019" s="6"/>
      <c r="I13019" s="9"/>
      <c r="J13019" s="9"/>
      <c r="K13019" s="9"/>
    </row>
    <row r="13020" spans="1:11" x14ac:dyDescent="0.25">
      <c r="A13020" s="2"/>
      <c r="B13020" s="2"/>
      <c r="C13020" s="2"/>
      <c r="E13020" s="2"/>
      <c r="G13020" s="2"/>
      <c r="H13020" s="6"/>
      <c r="I13020" s="9"/>
      <c r="J13020" s="9"/>
      <c r="K13020" s="9"/>
    </row>
    <row r="13021" spans="1:11" x14ac:dyDescent="0.25">
      <c r="A13021" s="2"/>
      <c r="B13021" s="2"/>
      <c r="C13021" s="2"/>
      <c r="E13021" s="2"/>
      <c r="G13021" s="2"/>
      <c r="H13021" s="6"/>
      <c r="I13021" s="9"/>
      <c r="J13021" s="9"/>
      <c r="K13021" s="9"/>
    </row>
    <row r="13022" spans="1:11" x14ac:dyDescent="0.25">
      <c r="A13022" s="2"/>
      <c r="B13022" s="2"/>
      <c r="C13022" s="2"/>
      <c r="E13022" s="2"/>
      <c r="G13022" s="2"/>
      <c r="H13022" s="6"/>
      <c r="I13022" s="9"/>
      <c r="J13022" s="9"/>
      <c r="K13022" s="9"/>
    </row>
    <row r="13023" spans="1:11" x14ac:dyDescent="0.25">
      <c r="A13023" s="2"/>
      <c r="B13023" s="2"/>
      <c r="C13023" s="2"/>
      <c r="E13023" s="2"/>
      <c r="G13023" s="2"/>
      <c r="H13023" s="6"/>
      <c r="I13023" s="9"/>
      <c r="J13023" s="9"/>
      <c r="K13023" s="9"/>
    </row>
    <row r="13024" spans="1:11" x14ac:dyDescent="0.25">
      <c r="A13024" s="2"/>
      <c r="B13024" s="2"/>
      <c r="C13024" s="2"/>
      <c r="E13024" s="2"/>
      <c r="G13024" s="2"/>
      <c r="H13024" s="6"/>
      <c r="I13024" s="9"/>
      <c r="J13024" s="9"/>
      <c r="K13024" s="9"/>
    </row>
    <row r="13025" spans="1:11" x14ac:dyDescent="0.25">
      <c r="A13025" s="2"/>
      <c r="B13025" s="2"/>
      <c r="C13025" s="2"/>
      <c r="E13025" s="2"/>
      <c r="G13025" s="2"/>
      <c r="H13025" s="6"/>
      <c r="I13025" s="9"/>
      <c r="J13025" s="9"/>
      <c r="K13025" s="9"/>
    </row>
    <row r="13026" spans="1:11" x14ac:dyDescent="0.25">
      <c r="A13026" s="2"/>
      <c r="B13026" s="2"/>
      <c r="C13026" s="2"/>
      <c r="E13026" s="2"/>
      <c r="G13026" s="2"/>
      <c r="H13026" s="6"/>
      <c r="I13026" s="9"/>
      <c r="J13026" s="9"/>
      <c r="K13026" s="9"/>
    </row>
    <row r="13027" spans="1:11" x14ac:dyDescent="0.25">
      <c r="A13027" s="2"/>
      <c r="B13027" s="2"/>
      <c r="C13027" s="2"/>
      <c r="E13027" s="2"/>
      <c r="G13027" s="2"/>
      <c r="H13027" s="6"/>
      <c r="I13027" s="9"/>
      <c r="J13027" s="9"/>
      <c r="K13027" s="9"/>
    </row>
    <row r="13028" spans="1:11" x14ac:dyDescent="0.25">
      <c r="A13028" s="2"/>
      <c r="B13028" s="2"/>
      <c r="C13028" s="2"/>
      <c r="E13028" s="2"/>
      <c r="G13028" s="2"/>
      <c r="H13028" s="6"/>
      <c r="I13028" s="9"/>
      <c r="J13028" s="9"/>
      <c r="K13028" s="9"/>
    </row>
    <row r="13029" spans="1:11" x14ac:dyDescent="0.25">
      <c r="A13029" s="2"/>
      <c r="B13029" s="2"/>
      <c r="C13029" s="2"/>
      <c r="E13029" s="2"/>
      <c r="G13029" s="2"/>
      <c r="H13029" s="6"/>
      <c r="I13029" s="9"/>
      <c r="J13029" s="9"/>
      <c r="K13029" s="9"/>
    </row>
    <row r="13030" spans="1:11" x14ac:dyDescent="0.25">
      <c r="A13030" s="2"/>
      <c r="B13030" s="2"/>
      <c r="C13030" s="2"/>
      <c r="E13030" s="2"/>
      <c r="G13030" s="2"/>
      <c r="H13030" s="6"/>
      <c r="I13030" s="9"/>
      <c r="J13030" s="9"/>
      <c r="K13030" s="9"/>
    </row>
    <row r="13031" spans="1:11" x14ac:dyDescent="0.25">
      <c r="A13031" s="2"/>
      <c r="B13031" s="2"/>
      <c r="C13031" s="2"/>
      <c r="E13031" s="2"/>
      <c r="G13031" s="2"/>
      <c r="H13031" s="6"/>
      <c r="I13031" s="9"/>
      <c r="J13031" s="9"/>
      <c r="K13031" s="9"/>
    </row>
    <row r="13032" spans="1:11" x14ac:dyDescent="0.25">
      <c r="A13032" s="2"/>
      <c r="B13032" s="2"/>
      <c r="C13032" s="2"/>
      <c r="E13032" s="2"/>
      <c r="G13032" s="2"/>
      <c r="H13032" s="6"/>
      <c r="I13032" s="9"/>
      <c r="J13032" s="9"/>
      <c r="K13032" s="9"/>
    </row>
    <row r="13033" spans="1:11" x14ac:dyDescent="0.25">
      <c r="A13033" s="2"/>
      <c r="B13033" s="2"/>
      <c r="C13033" s="2"/>
      <c r="E13033" s="2"/>
      <c r="G13033" s="2"/>
      <c r="H13033" s="6"/>
      <c r="I13033" s="9"/>
      <c r="J13033" s="9"/>
      <c r="K13033" s="9"/>
    </row>
    <row r="13034" spans="1:11" x14ac:dyDescent="0.25">
      <c r="A13034" s="2"/>
      <c r="B13034" s="2"/>
      <c r="C13034" s="2"/>
      <c r="E13034" s="2"/>
      <c r="G13034" s="2"/>
      <c r="H13034" s="6"/>
      <c r="I13034" s="9"/>
      <c r="J13034" s="9"/>
      <c r="K13034" s="9"/>
    </row>
    <row r="13035" spans="1:11" x14ac:dyDescent="0.25">
      <c r="A13035" s="2"/>
      <c r="B13035" s="2"/>
      <c r="C13035" s="2"/>
      <c r="E13035" s="2"/>
      <c r="G13035" s="2"/>
      <c r="H13035" s="6"/>
      <c r="I13035" s="9"/>
      <c r="J13035" s="9"/>
      <c r="K13035" s="9"/>
    </row>
    <row r="13036" spans="1:11" x14ac:dyDescent="0.25">
      <c r="A13036" s="2"/>
      <c r="B13036" s="2"/>
      <c r="C13036" s="2"/>
      <c r="E13036" s="2"/>
      <c r="G13036" s="2"/>
      <c r="H13036" s="6"/>
      <c r="I13036" s="9"/>
      <c r="J13036" s="9"/>
      <c r="K13036" s="9"/>
    </row>
    <row r="13037" spans="1:11" x14ac:dyDescent="0.25">
      <c r="A13037" s="2"/>
      <c r="B13037" s="2"/>
      <c r="C13037" s="2"/>
      <c r="E13037" s="2"/>
      <c r="G13037" s="2"/>
      <c r="H13037" s="6"/>
      <c r="I13037" s="9"/>
      <c r="J13037" s="9"/>
      <c r="K13037" s="9"/>
    </row>
    <row r="13038" spans="1:11" x14ac:dyDescent="0.25">
      <c r="A13038" s="2"/>
      <c r="B13038" s="2"/>
      <c r="C13038" s="2"/>
      <c r="E13038" s="2"/>
      <c r="G13038" s="2"/>
      <c r="H13038" s="6"/>
      <c r="I13038" s="9"/>
      <c r="J13038" s="9"/>
      <c r="K13038" s="9"/>
    </row>
    <row r="13039" spans="1:11" x14ac:dyDescent="0.25">
      <c r="A13039" s="2"/>
      <c r="B13039" s="2"/>
      <c r="C13039" s="2"/>
      <c r="E13039" s="2"/>
      <c r="G13039" s="2"/>
      <c r="H13039" s="6"/>
      <c r="I13039" s="9"/>
      <c r="J13039" s="9"/>
      <c r="K13039" s="9"/>
    </row>
    <row r="13040" spans="1:11" x14ac:dyDescent="0.25">
      <c r="A13040" s="2"/>
      <c r="B13040" s="2"/>
      <c r="C13040" s="2"/>
      <c r="E13040" s="2"/>
      <c r="G13040" s="2"/>
      <c r="H13040" s="6"/>
      <c r="I13040" s="9"/>
      <c r="J13040" s="9"/>
      <c r="K13040" s="9"/>
    </row>
    <row r="13041" spans="1:11" x14ac:dyDescent="0.25">
      <c r="A13041" s="2"/>
      <c r="B13041" s="2"/>
      <c r="C13041" s="2"/>
      <c r="E13041" s="2"/>
      <c r="G13041" s="2"/>
      <c r="H13041" s="6"/>
      <c r="I13041" s="9"/>
      <c r="J13041" s="9"/>
      <c r="K13041" s="9"/>
    </row>
    <row r="13042" spans="1:11" x14ac:dyDescent="0.25">
      <c r="A13042" s="2"/>
      <c r="B13042" s="2"/>
      <c r="C13042" s="2"/>
      <c r="E13042" s="2"/>
      <c r="G13042" s="2"/>
      <c r="H13042" s="6"/>
      <c r="I13042" s="9"/>
      <c r="J13042" s="9"/>
      <c r="K13042" s="9"/>
    </row>
    <row r="13043" spans="1:11" x14ac:dyDescent="0.25">
      <c r="A13043" s="2"/>
      <c r="B13043" s="2"/>
      <c r="C13043" s="2"/>
      <c r="E13043" s="2"/>
      <c r="G13043" s="2"/>
      <c r="H13043" s="6"/>
      <c r="I13043" s="9"/>
      <c r="J13043" s="9"/>
      <c r="K13043" s="9"/>
    </row>
    <row r="13044" spans="1:11" x14ac:dyDescent="0.25">
      <c r="A13044" s="2"/>
      <c r="B13044" s="2"/>
      <c r="C13044" s="2"/>
      <c r="E13044" s="2"/>
      <c r="G13044" s="2"/>
      <c r="H13044" s="6"/>
      <c r="I13044" s="9"/>
      <c r="J13044" s="9"/>
      <c r="K13044" s="9"/>
    </row>
    <row r="13045" spans="1:11" x14ac:dyDescent="0.25">
      <c r="A13045" s="2"/>
      <c r="B13045" s="2"/>
      <c r="C13045" s="2"/>
      <c r="E13045" s="2"/>
      <c r="G13045" s="2"/>
      <c r="H13045" s="6"/>
      <c r="I13045" s="9"/>
      <c r="J13045" s="9"/>
      <c r="K13045" s="9"/>
    </row>
    <row r="13046" spans="1:11" x14ac:dyDescent="0.25">
      <c r="A13046" s="2"/>
      <c r="B13046" s="2"/>
      <c r="C13046" s="2"/>
      <c r="E13046" s="2"/>
      <c r="G13046" s="2"/>
      <c r="H13046" s="6"/>
      <c r="I13046" s="9"/>
      <c r="J13046" s="9"/>
      <c r="K13046" s="9"/>
    </row>
    <row r="13047" spans="1:11" x14ac:dyDescent="0.25">
      <c r="A13047" s="2"/>
      <c r="B13047" s="2"/>
      <c r="C13047" s="2"/>
      <c r="E13047" s="2"/>
      <c r="G13047" s="2"/>
      <c r="H13047" s="6"/>
      <c r="I13047" s="9"/>
      <c r="J13047" s="9"/>
      <c r="K13047" s="9"/>
    </row>
    <row r="13048" spans="1:11" x14ac:dyDescent="0.25">
      <c r="A13048" s="2"/>
      <c r="B13048" s="2"/>
      <c r="C13048" s="2"/>
      <c r="E13048" s="2"/>
      <c r="G13048" s="2"/>
      <c r="H13048" s="6"/>
      <c r="I13048" s="9"/>
      <c r="J13048" s="9"/>
      <c r="K13048" s="9"/>
    </row>
    <row r="13049" spans="1:11" x14ac:dyDescent="0.25">
      <c r="A13049" s="2"/>
      <c r="B13049" s="2"/>
      <c r="C13049" s="2"/>
      <c r="E13049" s="2"/>
      <c r="G13049" s="2"/>
      <c r="H13049" s="6"/>
      <c r="I13049" s="9"/>
      <c r="J13049" s="9"/>
      <c r="K13049" s="9"/>
    </row>
    <row r="13050" spans="1:11" x14ac:dyDescent="0.25">
      <c r="A13050" s="2"/>
      <c r="B13050" s="2"/>
      <c r="C13050" s="2"/>
      <c r="E13050" s="2"/>
      <c r="G13050" s="2"/>
      <c r="H13050" s="6"/>
      <c r="I13050" s="9"/>
      <c r="J13050" s="9"/>
      <c r="K13050" s="9"/>
    </row>
    <row r="13051" spans="1:11" x14ac:dyDescent="0.25">
      <c r="A13051" s="2"/>
      <c r="B13051" s="2"/>
      <c r="C13051" s="2"/>
      <c r="E13051" s="2"/>
      <c r="G13051" s="2"/>
      <c r="H13051" s="6"/>
      <c r="I13051" s="9"/>
      <c r="J13051" s="9"/>
      <c r="K13051" s="9"/>
    </row>
    <row r="13052" spans="1:11" x14ac:dyDescent="0.25">
      <c r="A13052" s="2"/>
      <c r="B13052" s="2"/>
      <c r="C13052" s="2"/>
      <c r="E13052" s="2"/>
      <c r="G13052" s="2"/>
      <c r="H13052" s="6"/>
      <c r="I13052" s="9"/>
      <c r="J13052" s="9"/>
      <c r="K13052" s="9"/>
    </row>
    <row r="13053" spans="1:11" x14ac:dyDescent="0.25">
      <c r="A13053" s="2"/>
      <c r="B13053" s="2"/>
      <c r="C13053" s="2"/>
      <c r="E13053" s="2"/>
      <c r="G13053" s="2"/>
      <c r="H13053" s="6"/>
      <c r="I13053" s="9"/>
      <c r="J13053" s="9"/>
      <c r="K13053" s="9"/>
    </row>
    <row r="13054" spans="1:11" x14ac:dyDescent="0.25">
      <c r="A13054" s="2"/>
      <c r="B13054" s="2"/>
      <c r="C13054" s="2"/>
      <c r="E13054" s="2"/>
      <c r="G13054" s="2"/>
      <c r="H13054" s="6"/>
      <c r="I13054" s="9"/>
      <c r="J13054" s="9"/>
      <c r="K13054" s="9"/>
    </row>
    <row r="13055" spans="1:11" x14ac:dyDescent="0.25">
      <c r="A13055" s="2"/>
      <c r="B13055" s="2"/>
      <c r="C13055" s="2"/>
      <c r="E13055" s="2"/>
      <c r="G13055" s="2"/>
      <c r="H13055" s="6"/>
      <c r="I13055" s="9"/>
      <c r="J13055" s="9"/>
      <c r="K13055" s="9"/>
    </row>
    <row r="13056" spans="1:11" x14ac:dyDescent="0.25">
      <c r="A13056" s="2"/>
      <c r="B13056" s="2"/>
      <c r="C13056" s="2"/>
      <c r="E13056" s="2"/>
      <c r="G13056" s="2"/>
      <c r="H13056" s="6"/>
      <c r="I13056" s="9"/>
      <c r="J13056" s="9"/>
      <c r="K13056" s="9"/>
    </row>
    <row r="13057" spans="1:11" x14ac:dyDescent="0.25">
      <c r="A13057" s="2"/>
      <c r="B13057" s="2"/>
      <c r="C13057" s="2"/>
      <c r="E13057" s="2"/>
      <c r="G13057" s="2"/>
      <c r="H13057" s="6"/>
      <c r="I13057" s="9"/>
      <c r="J13057" s="9"/>
      <c r="K13057" s="9"/>
    </row>
    <row r="13058" spans="1:11" x14ac:dyDescent="0.25">
      <c r="A13058" s="2"/>
      <c r="B13058" s="2"/>
      <c r="C13058" s="2"/>
      <c r="E13058" s="2"/>
      <c r="G13058" s="2"/>
      <c r="H13058" s="6"/>
      <c r="I13058" s="9"/>
      <c r="J13058" s="9"/>
      <c r="K13058" s="9"/>
    </row>
    <row r="13059" spans="1:11" x14ac:dyDescent="0.25">
      <c r="A13059" s="2"/>
      <c r="B13059" s="2"/>
      <c r="C13059" s="2"/>
      <c r="E13059" s="2"/>
      <c r="G13059" s="2"/>
      <c r="H13059" s="6"/>
      <c r="I13059" s="9"/>
      <c r="J13059" s="9"/>
      <c r="K13059" s="9"/>
    </row>
    <row r="13060" spans="1:11" x14ac:dyDescent="0.25">
      <c r="A13060" s="2"/>
      <c r="B13060" s="2"/>
      <c r="C13060" s="2"/>
      <c r="E13060" s="2"/>
      <c r="G13060" s="2"/>
      <c r="H13060" s="6"/>
      <c r="I13060" s="9"/>
      <c r="J13060" s="9"/>
      <c r="K13060" s="9"/>
    </row>
    <row r="13061" spans="1:11" x14ac:dyDescent="0.25">
      <c r="A13061" s="2"/>
      <c r="B13061" s="2"/>
      <c r="C13061" s="2"/>
      <c r="E13061" s="2"/>
      <c r="G13061" s="2"/>
      <c r="H13061" s="6"/>
      <c r="I13061" s="9"/>
      <c r="J13061" s="9"/>
      <c r="K13061" s="9"/>
    </row>
    <row r="13062" spans="1:11" x14ac:dyDescent="0.25">
      <c r="A13062" s="2"/>
      <c r="B13062" s="2"/>
      <c r="C13062" s="2"/>
      <c r="E13062" s="2"/>
      <c r="G13062" s="2"/>
      <c r="H13062" s="6"/>
      <c r="I13062" s="9"/>
      <c r="J13062" s="9"/>
      <c r="K13062" s="9"/>
    </row>
    <row r="13063" spans="1:11" x14ac:dyDescent="0.25">
      <c r="A13063" s="2"/>
      <c r="B13063" s="2"/>
      <c r="C13063" s="2"/>
      <c r="E13063" s="2"/>
      <c r="G13063" s="2"/>
      <c r="H13063" s="6"/>
      <c r="I13063" s="9"/>
      <c r="J13063" s="9"/>
      <c r="K13063" s="9"/>
    </row>
    <row r="13064" spans="1:11" x14ac:dyDescent="0.25">
      <c r="A13064" s="2"/>
      <c r="B13064" s="2"/>
      <c r="C13064" s="2"/>
      <c r="E13064" s="2"/>
      <c r="G13064" s="2"/>
      <c r="H13064" s="6"/>
      <c r="I13064" s="9"/>
      <c r="J13064" s="9"/>
      <c r="K13064" s="9"/>
    </row>
    <row r="13065" spans="1:11" x14ac:dyDescent="0.25">
      <c r="A13065" s="2"/>
      <c r="B13065" s="2"/>
      <c r="C13065" s="2"/>
      <c r="E13065" s="2"/>
      <c r="G13065" s="2"/>
      <c r="H13065" s="6"/>
      <c r="I13065" s="9"/>
      <c r="J13065" s="9"/>
      <c r="K13065" s="9"/>
    </row>
    <row r="13066" spans="1:11" x14ac:dyDescent="0.25">
      <c r="A13066" s="2"/>
      <c r="B13066" s="2"/>
      <c r="C13066" s="2"/>
      <c r="E13066" s="2"/>
      <c r="G13066" s="2"/>
      <c r="H13066" s="6"/>
      <c r="I13066" s="9"/>
      <c r="J13066" s="9"/>
      <c r="K13066" s="9"/>
    </row>
    <row r="13067" spans="1:11" x14ac:dyDescent="0.25">
      <c r="A13067" s="2"/>
      <c r="B13067" s="2"/>
      <c r="C13067" s="2"/>
      <c r="E13067" s="2"/>
      <c r="G13067" s="2"/>
      <c r="H13067" s="6"/>
      <c r="I13067" s="9"/>
      <c r="J13067" s="9"/>
      <c r="K13067" s="9"/>
    </row>
    <row r="13068" spans="1:11" x14ac:dyDescent="0.25">
      <c r="A13068" s="2"/>
      <c r="B13068" s="2"/>
      <c r="C13068" s="2"/>
      <c r="E13068" s="2"/>
      <c r="G13068" s="2"/>
      <c r="H13068" s="6"/>
      <c r="I13068" s="9"/>
      <c r="J13068" s="9"/>
      <c r="K13068" s="9"/>
    </row>
    <row r="13069" spans="1:11" x14ac:dyDescent="0.25">
      <c r="A13069" s="2"/>
      <c r="B13069" s="2"/>
      <c r="C13069" s="2"/>
      <c r="E13069" s="2"/>
      <c r="G13069" s="2"/>
      <c r="H13069" s="6"/>
      <c r="I13069" s="9"/>
      <c r="J13069" s="9"/>
      <c r="K13069" s="9"/>
    </row>
    <row r="13070" spans="1:11" x14ac:dyDescent="0.25">
      <c r="A13070" s="2"/>
      <c r="B13070" s="2"/>
      <c r="C13070" s="2"/>
      <c r="E13070" s="2"/>
      <c r="G13070" s="2"/>
      <c r="H13070" s="6"/>
      <c r="I13070" s="9"/>
      <c r="J13070" s="9"/>
      <c r="K13070" s="9"/>
    </row>
    <row r="13071" spans="1:11" x14ac:dyDescent="0.25">
      <c r="A13071" s="2"/>
      <c r="B13071" s="2"/>
      <c r="C13071" s="2"/>
      <c r="E13071" s="2"/>
      <c r="G13071" s="2"/>
      <c r="H13071" s="6"/>
      <c r="I13071" s="9"/>
      <c r="J13071" s="9"/>
      <c r="K13071" s="9"/>
    </row>
    <row r="13072" spans="1:11" x14ac:dyDescent="0.25">
      <c r="A13072" s="2"/>
      <c r="B13072" s="2"/>
      <c r="C13072" s="2"/>
      <c r="E13072" s="2"/>
      <c r="G13072" s="2"/>
      <c r="H13072" s="6"/>
      <c r="I13072" s="9"/>
      <c r="J13072" s="9"/>
      <c r="K13072" s="9"/>
    </row>
    <row r="13073" spans="1:11" x14ac:dyDescent="0.25">
      <c r="A13073" s="2"/>
      <c r="B13073" s="2"/>
      <c r="C13073" s="2"/>
      <c r="E13073" s="2"/>
      <c r="G13073" s="2"/>
      <c r="H13073" s="6"/>
      <c r="I13073" s="9"/>
      <c r="J13073" s="9"/>
      <c r="K13073" s="9"/>
    </row>
    <row r="13074" spans="1:11" x14ac:dyDescent="0.25">
      <c r="A13074" s="2"/>
      <c r="B13074" s="2"/>
      <c r="C13074" s="2"/>
      <c r="E13074" s="2"/>
      <c r="G13074" s="2"/>
      <c r="H13074" s="6"/>
      <c r="I13074" s="9"/>
      <c r="J13074" s="9"/>
      <c r="K13074" s="9"/>
    </row>
    <row r="13075" spans="1:11" x14ac:dyDescent="0.25">
      <c r="A13075" s="2"/>
      <c r="B13075" s="2"/>
      <c r="C13075" s="2"/>
      <c r="E13075" s="2"/>
      <c r="G13075" s="2"/>
      <c r="H13075" s="6"/>
      <c r="I13075" s="9"/>
      <c r="J13075" s="9"/>
      <c r="K13075" s="9"/>
    </row>
    <row r="13076" spans="1:11" x14ac:dyDescent="0.25">
      <c r="A13076" s="2"/>
      <c r="B13076" s="2"/>
      <c r="C13076" s="2"/>
      <c r="E13076" s="2"/>
      <c r="G13076" s="2"/>
      <c r="H13076" s="6"/>
      <c r="I13076" s="9"/>
      <c r="J13076" s="9"/>
      <c r="K13076" s="9"/>
    </row>
    <row r="13077" spans="1:11" x14ac:dyDescent="0.25">
      <c r="A13077" s="2"/>
      <c r="B13077" s="2"/>
      <c r="C13077" s="2"/>
      <c r="E13077" s="2"/>
      <c r="G13077" s="2"/>
      <c r="H13077" s="6"/>
      <c r="I13077" s="9"/>
      <c r="J13077" s="9"/>
      <c r="K13077" s="9"/>
    </row>
    <row r="13078" spans="1:11" x14ac:dyDescent="0.25">
      <c r="A13078" s="2"/>
      <c r="B13078" s="2"/>
      <c r="C13078" s="2"/>
      <c r="E13078" s="2"/>
      <c r="G13078" s="2"/>
      <c r="H13078" s="6"/>
      <c r="I13078" s="9"/>
      <c r="J13078" s="9"/>
      <c r="K13078" s="9"/>
    </row>
    <row r="13079" spans="1:11" x14ac:dyDescent="0.25">
      <c r="A13079" s="2"/>
      <c r="B13079" s="2"/>
      <c r="C13079" s="2"/>
      <c r="E13079" s="2"/>
      <c r="G13079" s="2"/>
      <c r="H13079" s="6"/>
      <c r="I13079" s="9"/>
      <c r="J13079" s="9"/>
      <c r="K13079" s="9"/>
    </row>
    <row r="13080" spans="1:11" x14ac:dyDescent="0.25">
      <c r="A13080" s="2"/>
      <c r="B13080" s="2"/>
      <c r="C13080" s="2"/>
      <c r="E13080" s="2"/>
      <c r="G13080" s="2"/>
      <c r="H13080" s="6"/>
      <c r="I13080" s="9"/>
      <c r="J13080" s="9"/>
      <c r="K13080" s="9"/>
    </row>
    <row r="13081" spans="1:11" x14ac:dyDescent="0.25">
      <c r="A13081" s="2"/>
      <c r="B13081" s="2"/>
      <c r="C13081" s="2"/>
      <c r="E13081" s="2"/>
      <c r="G13081" s="2"/>
      <c r="H13081" s="6"/>
      <c r="I13081" s="9"/>
      <c r="J13081" s="9"/>
      <c r="K13081" s="9"/>
    </row>
    <row r="13082" spans="1:11" x14ac:dyDescent="0.25">
      <c r="A13082" s="2"/>
      <c r="B13082" s="2"/>
      <c r="C13082" s="2"/>
      <c r="E13082" s="2"/>
      <c r="G13082" s="2"/>
      <c r="H13082" s="6"/>
      <c r="I13082" s="9"/>
      <c r="J13082" s="9"/>
      <c r="K13082" s="9"/>
    </row>
    <row r="13083" spans="1:11" x14ac:dyDescent="0.25">
      <c r="A13083" s="2"/>
      <c r="B13083" s="2"/>
      <c r="C13083" s="2"/>
      <c r="E13083" s="2"/>
      <c r="G13083" s="2"/>
      <c r="H13083" s="6"/>
      <c r="I13083" s="9"/>
      <c r="J13083" s="9"/>
      <c r="K13083" s="9"/>
    </row>
    <row r="13084" spans="1:11" x14ac:dyDescent="0.25">
      <c r="A13084" s="2"/>
      <c r="B13084" s="2"/>
      <c r="C13084" s="2"/>
      <c r="E13084" s="2"/>
      <c r="G13084" s="2"/>
      <c r="H13084" s="6"/>
      <c r="I13084" s="9"/>
      <c r="J13084" s="9"/>
      <c r="K13084" s="9"/>
    </row>
    <row r="13085" spans="1:11" x14ac:dyDescent="0.25">
      <c r="A13085" s="2"/>
      <c r="B13085" s="2"/>
      <c r="C13085" s="2"/>
      <c r="E13085" s="2"/>
      <c r="G13085" s="2"/>
      <c r="H13085" s="6"/>
      <c r="I13085" s="9"/>
      <c r="J13085" s="9"/>
      <c r="K13085" s="9"/>
    </row>
    <row r="13086" spans="1:11" x14ac:dyDescent="0.25">
      <c r="A13086" s="2"/>
      <c r="B13086" s="2"/>
      <c r="C13086" s="2"/>
      <c r="E13086" s="2"/>
      <c r="G13086" s="2"/>
      <c r="H13086" s="6"/>
      <c r="I13086" s="9"/>
      <c r="J13086" s="9"/>
      <c r="K13086" s="9"/>
    </row>
    <row r="13087" spans="1:11" x14ac:dyDescent="0.25">
      <c r="A13087" s="2"/>
      <c r="B13087" s="2"/>
      <c r="C13087" s="2"/>
      <c r="E13087" s="2"/>
      <c r="G13087" s="2"/>
      <c r="H13087" s="6"/>
      <c r="I13087" s="9"/>
      <c r="J13087" s="9"/>
      <c r="K13087" s="9"/>
    </row>
    <row r="13088" spans="1:11" x14ac:dyDescent="0.25">
      <c r="A13088" s="2"/>
      <c r="B13088" s="2"/>
      <c r="C13088" s="2"/>
      <c r="E13088" s="2"/>
      <c r="G13088" s="2"/>
      <c r="H13088" s="6"/>
      <c r="I13088" s="9"/>
      <c r="J13088" s="9"/>
      <c r="K13088" s="9"/>
    </row>
    <row r="13089" spans="1:11" x14ac:dyDescent="0.25">
      <c r="A13089" s="2"/>
      <c r="B13089" s="2"/>
      <c r="C13089" s="2"/>
      <c r="E13089" s="2"/>
      <c r="G13089" s="2"/>
      <c r="H13089" s="6"/>
      <c r="I13089" s="9"/>
      <c r="J13089" s="9"/>
      <c r="K13089" s="9"/>
    </row>
    <row r="13090" spans="1:11" x14ac:dyDescent="0.25">
      <c r="A13090" s="2"/>
      <c r="B13090" s="2"/>
      <c r="C13090" s="2"/>
      <c r="E13090" s="2"/>
      <c r="G13090" s="2"/>
      <c r="H13090" s="6"/>
      <c r="I13090" s="9"/>
      <c r="J13090" s="9"/>
      <c r="K13090" s="9"/>
    </row>
    <row r="13091" spans="1:11" x14ac:dyDescent="0.25">
      <c r="A13091" s="2"/>
      <c r="B13091" s="2"/>
      <c r="C13091" s="2"/>
      <c r="E13091" s="2"/>
      <c r="G13091" s="2"/>
      <c r="H13091" s="6"/>
      <c r="I13091" s="9"/>
      <c r="J13091" s="9"/>
      <c r="K13091" s="9"/>
    </row>
    <row r="13092" spans="1:11" x14ac:dyDescent="0.25">
      <c r="A13092" s="2"/>
      <c r="B13092" s="2"/>
      <c r="C13092" s="2"/>
      <c r="E13092" s="2"/>
      <c r="G13092" s="2"/>
      <c r="H13092" s="6"/>
      <c r="I13092" s="9"/>
      <c r="J13092" s="9"/>
      <c r="K13092" s="9"/>
    </row>
    <row r="13093" spans="1:11" x14ac:dyDescent="0.25">
      <c r="A13093" s="2"/>
      <c r="B13093" s="2"/>
      <c r="C13093" s="2"/>
      <c r="E13093" s="2"/>
      <c r="G13093" s="2"/>
      <c r="H13093" s="6"/>
      <c r="I13093" s="9"/>
      <c r="J13093" s="9"/>
      <c r="K13093" s="9"/>
    </row>
    <row r="13094" spans="1:11" x14ac:dyDescent="0.25">
      <c r="A13094" s="2"/>
      <c r="B13094" s="2"/>
      <c r="C13094" s="2"/>
      <c r="E13094" s="2"/>
      <c r="G13094" s="2"/>
      <c r="H13094" s="6"/>
      <c r="I13094" s="9"/>
      <c r="J13094" s="9"/>
      <c r="K13094" s="9"/>
    </row>
    <row r="13095" spans="1:11" x14ac:dyDescent="0.25">
      <c r="A13095" s="2"/>
      <c r="B13095" s="2"/>
      <c r="C13095" s="2"/>
      <c r="E13095" s="2"/>
      <c r="G13095" s="2"/>
      <c r="H13095" s="6"/>
      <c r="I13095" s="9"/>
      <c r="J13095" s="9"/>
      <c r="K13095" s="9"/>
    </row>
    <row r="13096" spans="1:11" x14ac:dyDescent="0.25">
      <c r="A13096" s="2"/>
      <c r="B13096" s="2"/>
      <c r="C13096" s="2"/>
      <c r="E13096" s="2"/>
      <c r="G13096" s="2"/>
      <c r="H13096" s="6"/>
      <c r="I13096" s="9"/>
      <c r="J13096" s="9"/>
      <c r="K13096" s="9"/>
    </row>
    <row r="13097" spans="1:11" x14ac:dyDescent="0.25">
      <c r="A13097" s="2"/>
      <c r="B13097" s="2"/>
      <c r="C13097" s="2"/>
      <c r="E13097" s="2"/>
      <c r="G13097" s="2"/>
      <c r="H13097" s="6"/>
      <c r="I13097" s="9"/>
      <c r="J13097" s="9"/>
      <c r="K13097" s="9"/>
    </row>
    <row r="13098" spans="1:11" x14ac:dyDescent="0.25">
      <c r="A13098" s="2"/>
      <c r="B13098" s="2"/>
      <c r="C13098" s="2"/>
      <c r="E13098" s="2"/>
      <c r="G13098" s="2"/>
      <c r="H13098" s="6"/>
      <c r="I13098" s="9"/>
      <c r="J13098" s="9"/>
      <c r="K13098" s="9"/>
    </row>
    <row r="13099" spans="1:11" x14ac:dyDescent="0.25">
      <c r="A13099" s="2"/>
      <c r="B13099" s="2"/>
      <c r="C13099" s="2"/>
      <c r="E13099" s="2"/>
      <c r="G13099" s="2"/>
      <c r="H13099" s="6"/>
      <c r="I13099" s="9"/>
      <c r="J13099" s="9"/>
      <c r="K13099" s="9"/>
    </row>
    <row r="13100" spans="1:11" x14ac:dyDescent="0.25">
      <c r="A13100" s="2"/>
      <c r="B13100" s="2"/>
      <c r="C13100" s="2"/>
      <c r="E13100" s="2"/>
      <c r="G13100" s="2"/>
      <c r="H13100" s="6"/>
      <c r="I13100" s="9"/>
      <c r="J13100" s="9"/>
      <c r="K13100" s="9"/>
    </row>
    <row r="13101" spans="1:11" x14ac:dyDescent="0.25">
      <c r="A13101" s="2"/>
      <c r="B13101" s="2"/>
      <c r="C13101" s="2"/>
      <c r="E13101" s="2"/>
      <c r="G13101" s="2"/>
      <c r="H13101" s="6"/>
      <c r="I13101" s="9"/>
      <c r="J13101" s="9"/>
      <c r="K13101" s="9"/>
    </row>
    <row r="13102" spans="1:11" x14ac:dyDescent="0.25">
      <c r="A13102" s="2"/>
      <c r="B13102" s="2"/>
      <c r="C13102" s="2"/>
      <c r="E13102" s="2"/>
      <c r="G13102" s="2"/>
      <c r="H13102" s="6"/>
      <c r="I13102" s="9"/>
      <c r="J13102" s="9"/>
      <c r="K13102" s="9"/>
    </row>
    <row r="13103" spans="1:11" x14ac:dyDescent="0.25">
      <c r="A13103" s="2"/>
      <c r="B13103" s="2"/>
      <c r="C13103" s="2"/>
      <c r="E13103" s="2"/>
      <c r="G13103" s="2"/>
      <c r="H13103" s="6"/>
      <c r="I13103" s="9"/>
      <c r="J13103" s="9"/>
      <c r="K13103" s="9"/>
    </row>
    <row r="13104" spans="1:11" x14ac:dyDescent="0.25">
      <c r="A13104" s="2"/>
      <c r="B13104" s="2"/>
      <c r="C13104" s="2"/>
      <c r="E13104" s="2"/>
      <c r="G13104" s="2"/>
      <c r="H13104" s="6"/>
      <c r="I13104" s="9"/>
      <c r="J13104" s="9"/>
      <c r="K13104" s="9"/>
    </row>
    <row r="13105" spans="1:11" x14ac:dyDescent="0.25">
      <c r="A13105" s="2"/>
      <c r="B13105" s="2"/>
      <c r="C13105" s="2"/>
      <c r="E13105" s="2"/>
      <c r="G13105" s="2"/>
      <c r="H13105" s="6"/>
      <c r="I13105" s="9"/>
      <c r="J13105" s="9"/>
      <c r="K13105" s="9"/>
    </row>
    <row r="13106" spans="1:11" x14ac:dyDescent="0.25">
      <c r="A13106" s="2"/>
      <c r="B13106" s="2"/>
      <c r="C13106" s="2"/>
      <c r="E13106" s="2"/>
      <c r="G13106" s="2"/>
      <c r="H13106" s="6"/>
      <c r="I13106" s="9"/>
      <c r="J13106" s="9"/>
      <c r="K13106" s="9"/>
    </row>
    <row r="13107" spans="1:11" x14ac:dyDescent="0.25">
      <c r="A13107" s="2"/>
      <c r="B13107" s="2"/>
      <c r="C13107" s="2"/>
      <c r="E13107" s="2"/>
      <c r="G13107" s="2"/>
      <c r="H13107" s="6"/>
      <c r="I13107" s="9"/>
      <c r="J13107" s="9"/>
      <c r="K13107" s="9"/>
    </row>
    <row r="13108" spans="1:11" x14ac:dyDescent="0.25">
      <c r="A13108" s="2"/>
      <c r="B13108" s="2"/>
      <c r="C13108" s="2"/>
      <c r="E13108" s="2"/>
      <c r="G13108" s="2"/>
      <c r="H13108" s="6"/>
      <c r="I13108" s="9"/>
      <c r="J13108" s="9"/>
      <c r="K13108" s="9"/>
    </row>
    <row r="13109" spans="1:11" x14ac:dyDescent="0.25">
      <c r="A13109" s="2"/>
      <c r="B13109" s="2"/>
      <c r="C13109" s="2"/>
      <c r="E13109" s="2"/>
      <c r="G13109" s="2"/>
      <c r="H13109" s="6"/>
      <c r="I13109" s="9"/>
      <c r="J13109" s="9"/>
      <c r="K13109" s="9"/>
    </row>
    <row r="13110" spans="1:11" x14ac:dyDescent="0.25">
      <c r="A13110" s="2"/>
      <c r="B13110" s="2"/>
      <c r="C13110" s="2"/>
      <c r="E13110" s="2"/>
      <c r="G13110" s="2"/>
      <c r="H13110" s="6"/>
      <c r="I13110" s="9"/>
      <c r="J13110" s="9"/>
      <c r="K13110" s="9"/>
    </row>
    <row r="13111" spans="1:11" x14ac:dyDescent="0.25">
      <c r="A13111" s="2"/>
      <c r="B13111" s="2"/>
      <c r="C13111" s="2"/>
      <c r="E13111" s="2"/>
      <c r="G13111" s="2"/>
      <c r="H13111" s="6"/>
      <c r="I13111" s="9"/>
      <c r="J13111" s="9"/>
      <c r="K13111" s="9"/>
    </row>
    <row r="13112" spans="1:11" x14ac:dyDescent="0.25">
      <c r="A13112" s="2"/>
      <c r="B13112" s="2"/>
      <c r="C13112" s="2"/>
      <c r="E13112" s="2"/>
      <c r="G13112" s="2"/>
      <c r="H13112" s="6"/>
      <c r="I13112" s="9"/>
      <c r="J13112" s="9"/>
      <c r="K13112" s="9"/>
    </row>
    <row r="13113" spans="1:11" x14ac:dyDescent="0.25">
      <c r="A13113" s="2"/>
      <c r="B13113" s="2"/>
      <c r="C13113" s="2"/>
      <c r="E13113" s="2"/>
      <c r="G13113" s="2"/>
      <c r="H13113" s="6"/>
      <c r="I13113" s="9"/>
      <c r="J13113" s="9"/>
      <c r="K13113" s="9"/>
    </row>
    <row r="13114" spans="1:11" x14ac:dyDescent="0.25">
      <c r="A13114" s="2"/>
      <c r="B13114" s="2"/>
      <c r="C13114" s="2"/>
      <c r="E13114" s="2"/>
      <c r="G13114" s="2"/>
      <c r="H13114" s="6"/>
      <c r="I13114" s="9"/>
      <c r="J13114" s="9"/>
      <c r="K13114" s="9"/>
    </row>
    <row r="13115" spans="1:11" x14ac:dyDescent="0.25">
      <c r="A13115" s="2"/>
      <c r="B13115" s="2"/>
      <c r="C13115" s="2"/>
      <c r="E13115" s="2"/>
      <c r="G13115" s="2"/>
      <c r="H13115" s="6"/>
      <c r="I13115" s="9"/>
      <c r="J13115" s="9"/>
      <c r="K13115" s="9"/>
    </row>
    <row r="13116" spans="1:11" x14ac:dyDescent="0.25">
      <c r="A13116" s="2"/>
      <c r="B13116" s="2"/>
      <c r="C13116" s="2"/>
      <c r="E13116" s="2"/>
      <c r="G13116" s="2"/>
      <c r="H13116" s="6"/>
      <c r="I13116" s="9"/>
      <c r="J13116" s="9"/>
      <c r="K13116" s="9"/>
    </row>
    <row r="13117" spans="1:11" x14ac:dyDescent="0.25">
      <c r="A13117" s="2"/>
      <c r="B13117" s="2"/>
      <c r="C13117" s="2"/>
      <c r="E13117" s="2"/>
      <c r="G13117" s="2"/>
      <c r="H13117" s="6"/>
      <c r="I13117" s="9"/>
      <c r="J13117" s="9"/>
      <c r="K13117" s="9"/>
    </row>
    <row r="13118" spans="1:11" x14ac:dyDescent="0.25">
      <c r="A13118" s="2"/>
      <c r="B13118" s="2"/>
      <c r="C13118" s="2"/>
      <c r="E13118" s="2"/>
      <c r="G13118" s="2"/>
      <c r="H13118" s="6"/>
      <c r="I13118" s="9"/>
      <c r="J13118" s="9"/>
      <c r="K13118" s="9"/>
    </row>
    <row r="13119" spans="1:11" x14ac:dyDescent="0.25">
      <c r="A13119" s="2"/>
      <c r="B13119" s="2"/>
      <c r="C13119" s="2"/>
      <c r="E13119" s="2"/>
      <c r="G13119" s="2"/>
      <c r="H13119" s="6"/>
      <c r="I13119" s="9"/>
      <c r="J13119" s="9"/>
      <c r="K13119" s="9"/>
    </row>
    <row r="13120" spans="1:11" x14ac:dyDescent="0.25">
      <c r="A13120" s="2"/>
      <c r="B13120" s="2"/>
      <c r="C13120" s="2"/>
      <c r="E13120" s="2"/>
      <c r="G13120" s="2"/>
      <c r="H13120" s="6"/>
      <c r="I13120" s="9"/>
      <c r="J13120" s="9"/>
      <c r="K13120" s="9"/>
    </row>
    <row r="13121" spans="1:11" x14ac:dyDescent="0.25">
      <c r="A13121" s="2"/>
      <c r="B13121" s="2"/>
      <c r="C13121" s="2"/>
      <c r="E13121" s="2"/>
      <c r="G13121" s="2"/>
      <c r="H13121" s="6"/>
      <c r="I13121" s="9"/>
      <c r="J13121" s="9"/>
      <c r="K13121" s="9"/>
    </row>
    <row r="13122" spans="1:11" x14ac:dyDescent="0.25">
      <c r="A13122" s="2"/>
      <c r="B13122" s="2"/>
      <c r="C13122" s="2"/>
      <c r="E13122" s="2"/>
      <c r="G13122" s="2"/>
      <c r="H13122" s="6"/>
      <c r="I13122" s="9"/>
      <c r="J13122" s="9"/>
      <c r="K13122" s="9"/>
    </row>
    <row r="13123" spans="1:11" x14ac:dyDescent="0.25">
      <c r="A13123" s="2"/>
      <c r="B13123" s="2"/>
      <c r="C13123" s="2"/>
      <c r="E13123" s="2"/>
      <c r="G13123" s="2"/>
      <c r="H13123" s="6"/>
      <c r="I13123" s="9"/>
      <c r="J13123" s="9"/>
      <c r="K13123" s="9"/>
    </row>
    <row r="13124" spans="1:11" x14ac:dyDescent="0.25">
      <c r="A13124" s="2"/>
      <c r="B13124" s="2"/>
      <c r="C13124" s="2"/>
      <c r="E13124" s="2"/>
      <c r="G13124" s="2"/>
      <c r="H13124" s="6"/>
      <c r="I13124" s="9"/>
      <c r="J13124" s="9"/>
      <c r="K13124" s="9"/>
    </row>
    <row r="13125" spans="1:11" x14ac:dyDescent="0.25">
      <c r="A13125" s="2"/>
      <c r="B13125" s="2"/>
      <c r="C13125" s="2"/>
      <c r="E13125" s="2"/>
      <c r="G13125" s="2"/>
      <c r="H13125" s="6"/>
      <c r="I13125" s="9"/>
      <c r="J13125" s="9"/>
      <c r="K13125" s="9"/>
    </row>
    <row r="13126" spans="1:11" x14ac:dyDescent="0.25">
      <c r="A13126" s="2"/>
      <c r="B13126" s="2"/>
      <c r="C13126" s="2"/>
      <c r="E13126" s="2"/>
      <c r="G13126" s="2"/>
      <c r="H13126" s="6"/>
      <c r="I13126" s="9"/>
      <c r="J13126" s="9"/>
      <c r="K13126" s="9"/>
    </row>
    <row r="13127" spans="1:11" x14ac:dyDescent="0.25">
      <c r="A13127" s="2"/>
      <c r="B13127" s="2"/>
      <c r="C13127" s="2"/>
      <c r="E13127" s="2"/>
      <c r="G13127" s="2"/>
      <c r="H13127" s="6"/>
      <c r="I13127" s="9"/>
      <c r="J13127" s="9"/>
      <c r="K13127" s="9"/>
    </row>
    <row r="13128" spans="1:11" x14ac:dyDescent="0.25">
      <c r="A13128" s="2"/>
      <c r="B13128" s="2"/>
      <c r="C13128" s="2"/>
      <c r="E13128" s="2"/>
      <c r="G13128" s="2"/>
      <c r="H13128" s="6"/>
      <c r="I13128" s="9"/>
      <c r="J13128" s="9"/>
      <c r="K13128" s="9"/>
    </row>
    <row r="13129" spans="1:11" x14ac:dyDescent="0.25">
      <c r="A13129" s="2"/>
      <c r="B13129" s="2"/>
      <c r="C13129" s="2"/>
      <c r="E13129" s="2"/>
      <c r="G13129" s="2"/>
      <c r="H13129" s="6"/>
      <c r="I13129" s="9"/>
      <c r="J13129" s="9"/>
      <c r="K13129" s="9"/>
    </row>
    <row r="13130" spans="1:11" x14ac:dyDescent="0.25">
      <c r="A13130" s="2"/>
      <c r="B13130" s="2"/>
      <c r="C13130" s="2"/>
      <c r="E13130" s="2"/>
      <c r="G13130" s="2"/>
      <c r="H13130" s="6"/>
      <c r="I13130" s="9"/>
      <c r="J13130" s="9"/>
      <c r="K13130" s="9"/>
    </row>
    <row r="13131" spans="1:11" x14ac:dyDescent="0.25">
      <c r="A13131" s="2"/>
      <c r="B13131" s="2"/>
      <c r="C13131" s="2"/>
      <c r="E13131" s="2"/>
      <c r="G13131" s="2"/>
      <c r="H13131" s="6"/>
      <c r="I13131" s="9"/>
      <c r="J13131" s="9"/>
      <c r="K13131" s="9"/>
    </row>
    <row r="13132" spans="1:11" x14ac:dyDescent="0.25">
      <c r="A13132" s="2"/>
      <c r="B13132" s="2"/>
      <c r="C13132" s="2"/>
      <c r="E13132" s="2"/>
      <c r="G13132" s="2"/>
      <c r="H13132" s="6"/>
      <c r="I13132" s="9"/>
      <c r="J13132" s="9"/>
      <c r="K13132" s="9"/>
    </row>
    <row r="13133" spans="1:11" x14ac:dyDescent="0.25">
      <c r="A13133" s="2"/>
      <c r="B13133" s="2"/>
      <c r="C13133" s="2"/>
      <c r="E13133" s="2"/>
      <c r="G13133" s="2"/>
      <c r="H13133" s="6"/>
      <c r="I13133" s="9"/>
      <c r="J13133" s="9"/>
      <c r="K13133" s="9"/>
    </row>
    <row r="13134" spans="1:11" x14ac:dyDescent="0.25">
      <c r="A13134" s="2"/>
      <c r="B13134" s="2"/>
      <c r="C13134" s="2"/>
      <c r="E13134" s="2"/>
      <c r="G13134" s="2"/>
      <c r="H13134" s="6"/>
      <c r="I13134" s="9"/>
      <c r="J13134" s="9"/>
      <c r="K13134" s="9"/>
    </row>
    <row r="13135" spans="1:11" x14ac:dyDescent="0.25">
      <c r="A13135" s="2"/>
      <c r="B13135" s="2"/>
      <c r="C13135" s="2"/>
      <c r="E13135" s="2"/>
      <c r="G13135" s="2"/>
      <c r="H13135" s="6"/>
      <c r="I13135" s="9"/>
      <c r="J13135" s="9"/>
      <c r="K13135" s="9"/>
    </row>
    <row r="13136" spans="1:11" x14ac:dyDescent="0.25">
      <c r="A13136" s="2"/>
      <c r="B13136" s="2"/>
      <c r="C13136" s="2"/>
      <c r="E13136" s="2"/>
      <c r="G13136" s="2"/>
      <c r="H13136" s="6"/>
      <c r="I13136" s="9"/>
      <c r="J13136" s="9"/>
      <c r="K13136" s="9"/>
    </row>
    <row r="13137" spans="1:11" x14ac:dyDescent="0.25">
      <c r="A13137" s="2"/>
      <c r="B13137" s="2"/>
      <c r="C13137" s="2"/>
      <c r="E13137" s="2"/>
      <c r="G13137" s="2"/>
      <c r="H13137" s="6"/>
      <c r="I13137" s="9"/>
      <c r="J13137" s="9"/>
      <c r="K13137" s="9"/>
    </row>
    <row r="13138" spans="1:11" x14ac:dyDescent="0.25">
      <c r="A13138" s="2"/>
      <c r="B13138" s="2"/>
      <c r="C13138" s="2"/>
      <c r="E13138" s="2"/>
      <c r="G13138" s="2"/>
      <c r="H13138" s="6"/>
      <c r="I13138" s="9"/>
      <c r="J13138" s="9"/>
      <c r="K13138" s="9"/>
    </row>
    <row r="13139" spans="1:11" x14ac:dyDescent="0.25">
      <c r="A13139" s="2"/>
      <c r="B13139" s="2"/>
      <c r="C13139" s="2"/>
      <c r="E13139" s="2"/>
      <c r="G13139" s="2"/>
      <c r="H13139" s="6"/>
      <c r="I13139" s="9"/>
      <c r="J13139" s="9"/>
      <c r="K13139" s="9"/>
    </row>
    <row r="13140" spans="1:11" x14ac:dyDescent="0.25">
      <c r="A13140" s="2"/>
      <c r="B13140" s="2"/>
      <c r="C13140" s="2"/>
      <c r="E13140" s="2"/>
      <c r="G13140" s="2"/>
      <c r="H13140" s="6"/>
      <c r="I13140" s="9"/>
      <c r="J13140" s="9"/>
      <c r="K13140" s="9"/>
    </row>
    <row r="13141" spans="1:11" x14ac:dyDescent="0.25">
      <c r="A13141" s="2"/>
      <c r="B13141" s="2"/>
      <c r="C13141" s="2"/>
      <c r="E13141" s="2"/>
      <c r="G13141" s="2"/>
      <c r="H13141" s="6"/>
      <c r="I13141" s="9"/>
      <c r="J13141" s="9"/>
      <c r="K13141" s="9"/>
    </row>
    <row r="13142" spans="1:11" x14ac:dyDescent="0.25">
      <c r="A13142" s="2"/>
      <c r="B13142" s="2"/>
      <c r="C13142" s="2"/>
      <c r="E13142" s="2"/>
      <c r="G13142" s="2"/>
      <c r="H13142" s="6"/>
      <c r="I13142" s="9"/>
      <c r="J13142" s="9"/>
      <c r="K13142" s="9"/>
    </row>
    <row r="13143" spans="1:11" x14ac:dyDescent="0.25">
      <c r="A13143" s="2"/>
      <c r="B13143" s="2"/>
      <c r="C13143" s="2"/>
      <c r="E13143" s="2"/>
      <c r="G13143" s="2"/>
      <c r="H13143" s="6"/>
      <c r="I13143" s="9"/>
      <c r="J13143" s="9"/>
      <c r="K13143" s="9"/>
    </row>
    <row r="13144" spans="1:11" x14ac:dyDescent="0.25">
      <c r="A13144" s="2"/>
      <c r="B13144" s="2"/>
      <c r="C13144" s="2"/>
      <c r="E13144" s="2"/>
      <c r="G13144" s="2"/>
      <c r="H13144" s="6"/>
      <c r="I13144" s="9"/>
      <c r="J13144" s="9"/>
      <c r="K13144" s="9"/>
    </row>
    <row r="13145" spans="1:11" x14ac:dyDescent="0.25">
      <c r="A13145" s="2"/>
      <c r="B13145" s="2"/>
      <c r="C13145" s="2"/>
      <c r="E13145" s="2"/>
      <c r="G13145" s="2"/>
      <c r="H13145" s="6"/>
      <c r="I13145" s="9"/>
      <c r="J13145" s="9"/>
      <c r="K13145" s="9"/>
    </row>
    <row r="13146" spans="1:11" x14ac:dyDescent="0.25">
      <c r="A13146" s="2"/>
      <c r="B13146" s="2"/>
      <c r="C13146" s="2"/>
      <c r="E13146" s="2"/>
      <c r="G13146" s="2"/>
      <c r="H13146" s="6"/>
      <c r="I13146" s="9"/>
      <c r="J13146" s="9"/>
      <c r="K13146" s="9"/>
    </row>
    <row r="13147" spans="1:11" x14ac:dyDescent="0.25">
      <c r="A13147" s="2"/>
      <c r="B13147" s="2"/>
      <c r="C13147" s="2"/>
      <c r="E13147" s="2"/>
      <c r="G13147" s="2"/>
      <c r="H13147" s="6"/>
      <c r="I13147" s="9"/>
      <c r="J13147" s="9"/>
      <c r="K13147" s="9"/>
    </row>
    <row r="13148" spans="1:11" x14ac:dyDescent="0.25">
      <c r="A13148" s="2"/>
      <c r="B13148" s="2"/>
      <c r="C13148" s="2"/>
      <c r="E13148" s="2"/>
      <c r="G13148" s="2"/>
      <c r="H13148" s="6"/>
      <c r="I13148" s="9"/>
      <c r="J13148" s="9"/>
      <c r="K13148" s="9"/>
    </row>
    <row r="13149" spans="1:11" x14ac:dyDescent="0.25">
      <c r="A13149" s="2"/>
      <c r="B13149" s="2"/>
      <c r="C13149" s="2"/>
      <c r="E13149" s="2"/>
      <c r="G13149" s="2"/>
      <c r="H13149" s="6"/>
      <c r="I13149" s="9"/>
      <c r="J13149" s="9"/>
      <c r="K13149" s="9"/>
    </row>
    <row r="13150" spans="1:11" x14ac:dyDescent="0.25">
      <c r="A13150" s="2"/>
      <c r="B13150" s="2"/>
      <c r="C13150" s="2"/>
      <c r="E13150" s="2"/>
      <c r="G13150" s="2"/>
      <c r="H13150" s="6"/>
      <c r="I13150" s="9"/>
      <c r="J13150" s="9"/>
      <c r="K13150" s="9"/>
    </row>
    <row r="13151" spans="1:11" x14ac:dyDescent="0.25">
      <c r="A13151" s="2"/>
      <c r="B13151" s="2"/>
      <c r="C13151" s="2"/>
      <c r="E13151" s="2"/>
      <c r="G13151" s="2"/>
      <c r="H13151" s="6"/>
      <c r="I13151" s="9"/>
      <c r="J13151" s="9"/>
      <c r="K13151" s="9"/>
    </row>
    <row r="13152" spans="1:11" x14ac:dyDescent="0.25">
      <c r="A13152" s="2"/>
      <c r="B13152" s="2"/>
      <c r="C13152" s="2"/>
      <c r="E13152" s="2"/>
      <c r="G13152" s="2"/>
      <c r="H13152" s="6"/>
      <c r="I13152" s="9"/>
      <c r="J13152" s="9"/>
      <c r="K13152" s="9"/>
    </row>
    <row r="13153" spans="1:11" x14ac:dyDescent="0.25">
      <c r="A13153" s="2"/>
      <c r="B13153" s="2"/>
      <c r="C13153" s="2"/>
      <c r="E13153" s="2"/>
      <c r="G13153" s="2"/>
      <c r="H13153" s="6"/>
      <c r="I13153" s="9"/>
      <c r="J13153" s="9"/>
      <c r="K13153" s="9"/>
    </row>
    <row r="13154" spans="1:11" x14ac:dyDescent="0.25">
      <c r="A13154" s="2"/>
      <c r="B13154" s="2"/>
      <c r="C13154" s="2"/>
      <c r="E13154" s="2"/>
      <c r="G13154" s="2"/>
      <c r="H13154" s="6"/>
      <c r="I13154" s="9"/>
      <c r="J13154" s="9"/>
      <c r="K13154" s="9"/>
    </row>
    <row r="13155" spans="1:11" x14ac:dyDescent="0.25">
      <c r="A13155" s="2"/>
      <c r="B13155" s="2"/>
      <c r="C13155" s="2"/>
      <c r="E13155" s="2"/>
      <c r="G13155" s="2"/>
      <c r="H13155" s="6"/>
      <c r="I13155" s="9"/>
      <c r="J13155" s="9"/>
      <c r="K13155" s="9"/>
    </row>
    <row r="13156" spans="1:11" x14ac:dyDescent="0.25">
      <c r="A13156" s="2"/>
      <c r="B13156" s="2"/>
      <c r="C13156" s="2"/>
      <c r="E13156" s="2"/>
      <c r="G13156" s="2"/>
      <c r="H13156" s="6"/>
      <c r="I13156" s="9"/>
      <c r="J13156" s="9"/>
      <c r="K13156" s="9"/>
    </row>
    <row r="13157" spans="1:11" x14ac:dyDescent="0.25">
      <c r="A13157" s="2"/>
      <c r="B13157" s="2"/>
      <c r="C13157" s="2"/>
      <c r="E13157" s="2"/>
      <c r="G13157" s="2"/>
      <c r="H13157" s="6"/>
      <c r="I13157" s="9"/>
      <c r="J13157" s="9"/>
      <c r="K13157" s="9"/>
    </row>
    <row r="13158" spans="1:11" x14ac:dyDescent="0.25">
      <c r="A13158" s="2"/>
      <c r="B13158" s="2"/>
      <c r="C13158" s="2"/>
      <c r="E13158" s="2"/>
      <c r="G13158" s="2"/>
      <c r="H13158" s="6"/>
      <c r="I13158" s="9"/>
      <c r="J13158" s="9"/>
      <c r="K13158" s="9"/>
    </row>
    <row r="13159" spans="1:11" x14ac:dyDescent="0.25">
      <c r="A13159" s="2"/>
      <c r="B13159" s="2"/>
      <c r="C13159" s="2"/>
      <c r="E13159" s="2"/>
      <c r="G13159" s="2"/>
      <c r="H13159" s="6"/>
      <c r="I13159" s="9"/>
      <c r="J13159" s="9"/>
      <c r="K13159" s="9"/>
    </row>
    <row r="13160" spans="1:11" x14ac:dyDescent="0.25">
      <c r="A13160" s="2"/>
      <c r="B13160" s="2"/>
      <c r="C13160" s="2"/>
      <c r="E13160" s="2"/>
      <c r="G13160" s="2"/>
      <c r="H13160" s="6"/>
      <c r="I13160" s="9"/>
      <c r="J13160" s="9"/>
      <c r="K13160" s="9"/>
    </row>
    <row r="13161" spans="1:11" x14ac:dyDescent="0.25">
      <c r="A13161" s="2"/>
      <c r="B13161" s="2"/>
      <c r="C13161" s="2"/>
      <c r="E13161" s="2"/>
      <c r="G13161" s="2"/>
      <c r="H13161" s="6"/>
      <c r="I13161" s="9"/>
      <c r="J13161" s="9"/>
      <c r="K13161" s="9"/>
    </row>
    <row r="13162" spans="1:11" x14ac:dyDescent="0.25">
      <c r="A13162" s="2"/>
      <c r="B13162" s="2"/>
      <c r="C13162" s="2"/>
      <c r="E13162" s="2"/>
      <c r="G13162" s="2"/>
      <c r="H13162" s="6"/>
      <c r="I13162" s="9"/>
      <c r="J13162" s="9"/>
      <c r="K13162" s="9"/>
    </row>
    <row r="13163" spans="1:11" x14ac:dyDescent="0.25">
      <c r="A13163" s="2"/>
      <c r="B13163" s="2"/>
      <c r="C13163" s="2"/>
      <c r="E13163" s="2"/>
      <c r="G13163" s="2"/>
      <c r="H13163" s="6"/>
      <c r="I13163" s="9"/>
      <c r="J13163" s="9"/>
      <c r="K13163" s="9"/>
    </row>
    <row r="13164" spans="1:11" x14ac:dyDescent="0.25">
      <c r="A13164" s="2"/>
      <c r="B13164" s="2"/>
      <c r="C13164" s="2"/>
      <c r="E13164" s="2"/>
      <c r="G13164" s="2"/>
      <c r="H13164" s="6"/>
      <c r="I13164" s="9"/>
      <c r="J13164" s="9"/>
      <c r="K13164" s="9"/>
    </row>
    <row r="13165" spans="1:11" x14ac:dyDescent="0.25">
      <c r="A13165" s="2"/>
      <c r="B13165" s="2"/>
      <c r="C13165" s="2"/>
      <c r="E13165" s="2"/>
      <c r="G13165" s="2"/>
      <c r="H13165" s="6"/>
      <c r="I13165" s="9"/>
      <c r="J13165" s="9"/>
      <c r="K13165" s="9"/>
    </row>
    <row r="13166" spans="1:11" x14ac:dyDescent="0.25">
      <c r="A13166" s="2"/>
      <c r="B13166" s="2"/>
      <c r="C13166" s="2"/>
      <c r="E13166" s="2"/>
      <c r="G13166" s="2"/>
      <c r="H13166" s="6"/>
      <c r="I13166" s="9"/>
      <c r="J13166" s="9"/>
      <c r="K13166" s="9"/>
    </row>
    <row r="13167" spans="1:11" x14ac:dyDescent="0.25">
      <c r="A13167" s="2"/>
      <c r="B13167" s="2"/>
      <c r="C13167" s="2"/>
      <c r="E13167" s="2"/>
      <c r="G13167" s="2"/>
      <c r="H13167" s="6"/>
      <c r="I13167" s="9"/>
      <c r="J13167" s="9"/>
      <c r="K13167" s="9"/>
    </row>
    <row r="13168" spans="1:11" x14ac:dyDescent="0.25">
      <c r="A13168" s="2"/>
      <c r="B13168" s="2"/>
      <c r="C13168" s="2"/>
      <c r="E13168" s="2"/>
      <c r="G13168" s="2"/>
      <c r="H13168" s="6"/>
      <c r="I13168" s="9"/>
      <c r="J13168" s="9"/>
      <c r="K13168" s="9"/>
    </row>
    <row r="13169" spans="1:11" x14ac:dyDescent="0.25">
      <c r="A13169" s="2"/>
      <c r="B13169" s="2"/>
      <c r="C13169" s="2"/>
      <c r="E13169" s="2"/>
      <c r="G13169" s="2"/>
      <c r="H13169" s="6"/>
      <c r="I13169" s="9"/>
      <c r="J13169" s="9"/>
      <c r="K13169" s="9"/>
    </row>
    <row r="13170" spans="1:11" x14ac:dyDescent="0.25">
      <c r="A13170" s="2"/>
      <c r="B13170" s="2"/>
      <c r="C13170" s="2"/>
      <c r="E13170" s="2"/>
      <c r="G13170" s="2"/>
      <c r="H13170" s="6"/>
      <c r="I13170" s="9"/>
      <c r="J13170" s="9"/>
      <c r="K13170" s="9"/>
    </row>
    <row r="13171" spans="1:11" x14ac:dyDescent="0.25">
      <c r="A13171" s="2"/>
      <c r="B13171" s="2"/>
      <c r="C13171" s="2"/>
      <c r="E13171" s="2"/>
      <c r="G13171" s="2"/>
      <c r="H13171" s="6"/>
      <c r="I13171" s="9"/>
      <c r="J13171" s="9"/>
      <c r="K13171" s="9"/>
    </row>
    <row r="13172" spans="1:11" x14ac:dyDescent="0.25">
      <c r="A13172" s="2"/>
      <c r="B13172" s="2"/>
      <c r="C13172" s="2"/>
      <c r="E13172" s="2"/>
      <c r="G13172" s="2"/>
      <c r="H13172" s="6"/>
      <c r="I13172" s="9"/>
      <c r="J13172" s="9"/>
      <c r="K13172" s="9"/>
    </row>
    <row r="13173" spans="1:11" x14ac:dyDescent="0.25">
      <c r="A13173" s="2"/>
      <c r="B13173" s="2"/>
      <c r="C13173" s="2"/>
      <c r="E13173" s="2"/>
      <c r="G13173" s="2"/>
      <c r="H13173" s="6"/>
      <c r="I13173" s="9"/>
      <c r="J13173" s="9"/>
      <c r="K13173" s="9"/>
    </row>
    <row r="13174" spans="1:11" x14ac:dyDescent="0.25">
      <c r="A13174" s="2"/>
      <c r="B13174" s="2"/>
      <c r="C13174" s="2"/>
      <c r="E13174" s="2"/>
      <c r="G13174" s="2"/>
      <c r="H13174" s="6"/>
      <c r="I13174" s="9"/>
      <c r="J13174" s="9"/>
      <c r="K13174" s="9"/>
    </row>
    <row r="13175" spans="1:11" x14ac:dyDescent="0.25">
      <c r="A13175" s="2"/>
      <c r="B13175" s="2"/>
      <c r="C13175" s="2"/>
      <c r="E13175" s="2"/>
      <c r="G13175" s="2"/>
      <c r="H13175" s="6"/>
      <c r="I13175" s="9"/>
      <c r="J13175" s="9"/>
      <c r="K13175" s="9"/>
    </row>
    <row r="13176" spans="1:11" x14ac:dyDescent="0.25">
      <c r="A13176" s="2"/>
      <c r="B13176" s="2"/>
      <c r="C13176" s="2"/>
      <c r="E13176" s="2"/>
      <c r="G13176" s="2"/>
      <c r="H13176" s="6"/>
      <c r="I13176" s="9"/>
      <c r="J13176" s="9"/>
      <c r="K13176" s="9"/>
    </row>
    <row r="13177" spans="1:11" x14ac:dyDescent="0.25">
      <c r="A13177" s="2"/>
      <c r="B13177" s="2"/>
      <c r="C13177" s="2"/>
      <c r="E13177" s="2"/>
      <c r="G13177" s="2"/>
      <c r="H13177" s="6"/>
      <c r="I13177" s="9"/>
      <c r="J13177" s="9"/>
      <c r="K13177" s="9"/>
    </row>
    <row r="13178" spans="1:11" x14ac:dyDescent="0.25">
      <c r="A13178" s="2"/>
      <c r="B13178" s="2"/>
      <c r="C13178" s="2"/>
      <c r="E13178" s="2"/>
      <c r="G13178" s="2"/>
      <c r="H13178" s="6"/>
      <c r="I13178" s="9"/>
      <c r="J13178" s="9"/>
      <c r="K13178" s="9"/>
    </row>
    <row r="13179" spans="1:11" x14ac:dyDescent="0.25">
      <c r="A13179" s="2"/>
      <c r="B13179" s="2"/>
      <c r="C13179" s="2"/>
      <c r="E13179" s="2"/>
      <c r="G13179" s="2"/>
      <c r="H13179" s="6"/>
      <c r="I13179" s="9"/>
      <c r="J13179" s="9"/>
      <c r="K13179" s="9"/>
    </row>
    <row r="13180" spans="1:11" x14ac:dyDescent="0.25">
      <c r="A13180" s="2"/>
      <c r="B13180" s="2"/>
      <c r="C13180" s="2"/>
      <c r="E13180" s="2"/>
      <c r="G13180" s="2"/>
      <c r="H13180" s="6"/>
      <c r="I13180" s="9"/>
      <c r="J13180" s="9"/>
      <c r="K13180" s="9"/>
    </row>
    <row r="13181" spans="1:11" x14ac:dyDescent="0.25">
      <c r="A13181" s="2"/>
      <c r="B13181" s="2"/>
      <c r="C13181" s="2"/>
      <c r="E13181" s="2"/>
      <c r="G13181" s="2"/>
      <c r="H13181" s="6"/>
      <c r="I13181" s="9"/>
      <c r="J13181" s="9"/>
      <c r="K13181" s="9"/>
    </row>
    <row r="13182" spans="1:11" x14ac:dyDescent="0.25">
      <c r="A13182" s="2"/>
      <c r="B13182" s="2"/>
      <c r="C13182" s="2"/>
      <c r="E13182" s="2"/>
      <c r="G13182" s="2"/>
      <c r="H13182" s="6"/>
      <c r="I13182" s="9"/>
      <c r="J13182" s="9"/>
      <c r="K13182" s="9"/>
    </row>
    <row r="13183" spans="1:11" x14ac:dyDescent="0.25">
      <c r="A13183" s="2"/>
      <c r="B13183" s="2"/>
      <c r="C13183" s="2"/>
      <c r="E13183" s="2"/>
      <c r="G13183" s="2"/>
      <c r="H13183" s="6"/>
      <c r="I13183" s="9"/>
      <c r="J13183" s="9"/>
      <c r="K13183" s="9"/>
    </row>
    <row r="13184" spans="1:11" x14ac:dyDescent="0.25">
      <c r="A13184" s="2"/>
      <c r="B13184" s="2"/>
      <c r="C13184" s="2"/>
      <c r="E13184" s="2"/>
      <c r="G13184" s="2"/>
      <c r="H13184" s="6"/>
      <c r="I13184" s="9"/>
      <c r="J13184" s="9"/>
      <c r="K13184" s="9"/>
    </row>
    <row r="13185" spans="1:11" x14ac:dyDescent="0.25">
      <c r="A13185" s="2"/>
      <c r="B13185" s="2"/>
      <c r="C13185" s="2"/>
      <c r="E13185" s="2"/>
      <c r="G13185" s="2"/>
      <c r="H13185" s="6"/>
      <c r="I13185" s="9"/>
      <c r="J13185" s="9"/>
      <c r="K13185" s="9"/>
    </row>
    <row r="13186" spans="1:11" x14ac:dyDescent="0.25">
      <c r="A13186" s="2"/>
      <c r="B13186" s="2"/>
      <c r="C13186" s="2"/>
      <c r="E13186" s="2"/>
      <c r="G13186" s="2"/>
      <c r="H13186" s="6"/>
      <c r="I13186" s="9"/>
      <c r="J13186" s="9"/>
      <c r="K13186" s="9"/>
    </row>
    <row r="13187" spans="1:11" x14ac:dyDescent="0.25">
      <c r="A13187" s="2"/>
      <c r="B13187" s="2"/>
      <c r="C13187" s="2"/>
      <c r="E13187" s="2"/>
      <c r="G13187" s="2"/>
      <c r="H13187" s="6"/>
      <c r="I13187" s="9"/>
      <c r="J13187" s="9"/>
      <c r="K13187" s="9"/>
    </row>
    <row r="13188" spans="1:11" x14ac:dyDescent="0.25">
      <c r="A13188" s="2"/>
      <c r="B13188" s="2"/>
      <c r="C13188" s="2"/>
      <c r="E13188" s="2"/>
      <c r="G13188" s="2"/>
      <c r="H13188" s="6"/>
      <c r="I13188" s="9"/>
      <c r="J13188" s="9"/>
      <c r="K13188" s="9"/>
    </row>
    <row r="13189" spans="1:11" x14ac:dyDescent="0.25">
      <c r="A13189" s="2"/>
      <c r="B13189" s="2"/>
      <c r="C13189" s="2"/>
      <c r="E13189" s="2"/>
      <c r="G13189" s="2"/>
      <c r="H13189" s="6"/>
      <c r="I13189" s="9"/>
      <c r="J13189" s="9"/>
      <c r="K13189" s="9"/>
    </row>
    <row r="13190" spans="1:11" x14ac:dyDescent="0.25">
      <c r="A13190" s="2"/>
      <c r="B13190" s="2"/>
      <c r="C13190" s="2"/>
      <c r="E13190" s="2"/>
      <c r="G13190" s="2"/>
      <c r="H13190" s="6"/>
      <c r="I13190" s="9"/>
      <c r="J13190" s="9"/>
      <c r="K13190" s="9"/>
    </row>
    <row r="13191" spans="1:11" x14ac:dyDescent="0.25">
      <c r="A13191" s="2"/>
      <c r="B13191" s="2"/>
      <c r="C13191" s="2"/>
      <c r="E13191" s="2"/>
      <c r="G13191" s="2"/>
      <c r="H13191" s="6"/>
      <c r="I13191" s="9"/>
      <c r="J13191" s="9"/>
      <c r="K13191" s="9"/>
    </row>
    <row r="13192" spans="1:11" x14ac:dyDescent="0.25">
      <c r="A13192" s="2"/>
      <c r="B13192" s="2"/>
      <c r="C13192" s="2"/>
      <c r="E13192" s="2"/>
      <c r="G13192" s="2"/>
      <c r="H13192" s="6"/>
      <c r="I13192" s="9"/>
      <c r="J13192" s="9"/>
      <c r="K13192" s="9"/>
    </row>
    <row r="13193" spans="1:11" x14ac:dyDescent="0.25">
      <c r="A13193" s="2"/>
      <c r="B13193" s="2"/>
      <c r="C13193" s="2"/>
      <c r="E13193" s="2"/>
      <c r="G13193" s="2"/>
      <c r="H13193" s="6"/>
      <c r="I13193" s="9"/>
      <c r="J13193" s="9"/>
      <c r="K13193" s="9"/>
    </row>
    <row r="13194" spans="1:11" x14ac:dyDescent="0.25">
      <c r="A13194" s="2"/>
      <c r="B13194" s="2"/>
      <c r="C13194" s="2"/>
      <c r="E13194" s="2"/>
      <c r="G13194" s="2"/>
      <c r="H13194" s="6"/>
      <c r="I13194" s="9"/>
      <c r="J13194" s="9"/>
      <c r="K13194" s="9"/>
    </row>
    <row r="13195" spans="1:11" x14ac:dyDescent="0.25">
      <c r="A13195" s="2"/>
      <c r="B13195" s="2"/>
      <c r="C13195" s="2"/>
      <c r="E13195" s="2"/>
      <c r="G13195" s="2"/>
      <c r="H13195" s="6"/>
      <c r="I13195" s="9"/>
      <c r="J13195" s="9"/>
      <c r="K13195" s="9"/>
    </row>
    <row r="13196" spans="1:11" x14ac:dyDescent="0.25">
      <c r="A13196" s="2"/>
      <c r="B13196" s="2"/>
      <c r="C13196" s="2"/>
      <c r="E13196" s="2"/>
      <c r="G13196" s="2"/>
      <c r="H13196" s="6"/>
      <c r="I13196" s="9"/>
      <c r="J13196" s="9"/>
      <c r="K13196" s="9"/>
    </row>
    <row r="13197" spans="1:11" x14ac:dyDescent="0.25">
      <c r="A13197" s="2"/>
      <c r="B13197" s="2"/>
      <c r="C13197" s="2"/>
      <c r="E13197" s="2"/>
      <c r="G13197" s="2"/>
      <c r="H13197" s="6"/>
      <c r="I13197" s="9"/>
      <c r="J13197" s="9"/>
      <c r="K13197" s="9"/>
    </row>
    <row r="13198" spans="1:11" x14ac:dyDescent="0.25">
      <c r="A13198" s="2"/>
      <c r="B13198" s="2"/>
      <c r="C13198" s="2"/>
      <c r="E13198" s="2"/>
      <c r="G13198" s="2"/>
      <c r="H13198" s="6"/>
      <c r="I13198" s="9"/>
      <c r="J13198" s="9"/>
      <c r="K13198" s="9"/>
    </row>
    <row r="13199" spans="1:11" x14ac:dyDescent="0.25">
      <c r="A13199" s="2"/>
      <c r="B13199" s="2"/>
      <c r="C13199" s="2"/>
      <c r="E13199" s="2"/>
      <c r="G13199" s="2"/>
      <c r="H13199" s="6"/>
      <c r="I13199" s="9"/>
      <c r="J13199" s="9"/>
      <c r="K13199" s="9"/>
    </row>
    <row r="13200" spans="1:11" x14ac:dyDescent="0.25">
      <c r="A13200" s="2"/>
      <c r="B13200" s="2"/>
      <c r="C13200" s="2"/>
      <c r="E13200" s="2"/>
      <c r="G13200" s="2"/>
      <c r="H13200" s="6"/>
      <c r="I13200" s="9"/>
      <c r="J13200" s="9"/>
      <c r="K13200" s="9"/>
    </row>
    <row r="13201" spans="1:11" x14ac:dyDescent="0.25">
      <c r="A13201" s="2"/>
      <c r="B13201" s="2"/>
      <c r="C13201" s="2"/>
      <c r="E13201" s="2"/>
      <c r="G13201" s="2"/>
      <c r="H13201" s="6"/>
      <c r="I13201" s="9"/>
      <c r="J13201" s="9"/>
      <c r="K13201" s="9"/>
    </row>
    <row r="13202" spans="1:11" x14ac:dyDescent="0.25">
      <c r="A13202" s="2"/>
      <c r="B13202" s="2"/>
      <c r="C13202" s="2"/>
      <c r="E13202" s="2"/>
      <c r="G13202" s="2"/>
      <c r="H13202" s="6"/>
      <c r="I13202" s="9"/>
      <c r="J13202" s="9"/>
      <c r="K13202" s="9"/>
    </row>
    <row r="13203" spans="1:11" x14ac:dyDescent="0.25">
      <c r="A13203" s="2"/>
      <c r="B13203" s="2"/>
      <c r="C13203" s="2"/>
      <c r="E13203" s="2"/>
      <c r="G13203" s="2"/>
      <c r="H13203" s="6"/>
      <c r="I13203" s="9"/>
      <c r="J13203" s="9"/>
      <c r="K13203" s="9"/>
    </row>
    <row r="13204" spans="1:11" x14ac:dyDescent="0.25">
      <c r="A13204" s="2"/>
      <c r="B13204" s="2"/>
      <c r="C13204" s="2"/>
      <c r="E13204" s="2"/>
      <c r="G13204" s="2"/>
      <c r="H13204" s="6"/>
      <c r="I13204" s="9"/>
      <c r="J13204" s="9"/>
      <c r="K13204" s="9"/>
    </row>
    <row r="13205" spans="1:11" x14ac:dyDescent="0.25">
      <c r="A13205" s="2"/>
      <c r="B13205" s="2"/>
      <c r="C13205" s="2"/>
      <c r="E13205" s="2"/>
      <c r="G13205" s="2"/>
      <c r="H13205" s="6"/>
      <c r="I13205" s="9"/>
      <c r="J13205" s="9"/>
      <c r="K13205" s="9"/>
    </row>
    <row r="13206" spans="1:11" x14ac:dyDescent="0.25">
      <c r="A13206" s="2"/>
      <c r="B13206" s="2"/>
      <c r="C13206" s="2"/>
      <c r="E13206" s="2"/>
      <c r="G13206" s="2"/>
      <c r="H13206" s="6"/>
      <c r="I13206" s="9"/>
      <c r="J13206" s="9"/>
      <c r="K13206" s="9"/>
    </row>
    <row r="13207" spans="1:11" x14ac:dyDescent="0.25">
      <c r="A13207" s="2"/>
      <c r="B13207" s="2"/>
      <c r="C13207" s="2"/>
      <c r="E13207" s="2"/>
      <c r="G13207" s="2"/>
      <c r="H13207" s="6"/>
      <c r="I13207" s="9"/>
      <c r="J13207" s="9"/>
      <c r="K13207" s="9"/>
    </row>
    <row r="13208" spans="1:11" x14ac:dyDescent="0.25">
      <c r="A13208" s="2"/>
      <c r="B13208" s="2"/>
      <c r="C13208" s="2"/>
      <c r="E13208" s="2"/>
      <c r="G13208" s="2"/>
      <c r="H13208" s="6"/>
      <c r="I13208" s="9"/>
      <c r="J13208" s="9"/>
      <c r="K13208" s="9"/>
    </row>
    <row r="13209" spans="1:11" x14ac:dyDescent="0.25">
      <c r="A13209" s="2"/>
      <c r="B13209" s="2"/>
      <c r="C13209" s="2"/>
      <c r="E13209" s="2"/>
      <c r="G13209" s="2"/>
      <c r="H13209" s="6"/>
      <c r="I13209" s="9"/>
      <c r="J13209" s="9"/>
      <c r="K13209" s="9"/>
    </row>
    <row r="13210" spans="1:11" x14ac:dyDescent="0.25">
      <c r="A13210" s="2"/>
      <c r="B13210" s="2"/>
      <c r="C13210" s="2"/>
      <c r="E13210" s="2"/>
      <c r="G13210" s="2"/>
      <c r="H13210" s="6"/>
      <c r="I13210" s="9"/>
      <c r="J13210" s="9"/>
      <c r="K13210" s="9"/>
    </row>
    <row r="13211" spans="1:11" x14ac:dyDescent="0.25">
      <c r="A13211" s="2"/>
      <c r="B13211" s="2"/>
      <c r="C13211" s="2"/>
      <c r="E13211" s="2"/>
      <c r="G13211" s="2"/>
      <c r="H13211" s="6"/>
      <c r="I13211" s="9"/>
      <c r="J13211" s="9"/>
      <c r="K13211" s="9"/>
    </row>
    <row r="13212" spans="1:11" x14ac:dyDescent="0.25">
      <c r="A13212" s="2"/>
      <c r="B13212" s="2"/>
      <c r="C13212" s="2"/>
      <c r="E13212" s="2"/>
      <c r="G13212" s="2"/>
      <c r="H13212" s="6"/>
      <c r="I13212" s="9"/>
      <c r="J13212" s="9"/>
      <c r="K13212" s="9"/>
    </row>
    <row r="13213" spans="1:11" x14ac:dyDescent="0.25">
      <c r="A13213" s="2"/>
      <c r="B13213" s="2"/>
      <c r="C13213" s="2"/>
      <c r="E13213" s="2"/>
      <c r="G13213" s="2"/>
      <c r="H13213" s="6"/>
      <c r="I13213" s="9"/>
      <c r="J13213" s="9"/>
      <c r="K13213" s="9"/>
    </row>
    <row r="13214" spans="1:11" x14ac:dyDescent="0.25">
      <c r="A13214" s="2"/>
      <c r="B13214" s="2"/>
      <c r="C13214" s="2"/>
      <c r="E13214" s="2"/>
      <c r="G13214" s="2"/>
      <c r="H13214" s="6"/>
      <c r="I13214" s="9"/>
      <c r="J13214" s="9"/>
      <c r="K13214" s="9"/>
    </row>
    <row r="13215" spans="1:11" x14ac:dyDescent="0.25">
      <c r="A13215" s="2"/>
      <c r="B13215" s="2"/>
      <c r="C13215" s="2"/>
      <c r="E13215" s="2"/>
      <c r="G13215" s="2"/>
      <c r="H13215" s="6"/>
      <c r="I13215" s="9"/>
      <c r="J13215" s="9"/>
      <c r="K13215" s="9"/>
    </row>
    <row r="13216" spans="1:11" x14ac:dyDescent="0.25">
      <c r="A13216" s="2"/>
      <c r="B13216" s="2"/>
      <c r="C13216" s="2"/>
      <c r="E13216" s="2"/>
      <c r="G13216" s="2"/>
      <c r="H13216" s="6"/>
      <c r="I13216" s="9"/>
      <c r="J13216" s="9"/>
      <c r="K13216" s="9"/>
    </row>
    <row r="13217" spans="1:11" x14ac:dyDescent="0.25">
      <c r="A13217" s="2"/>
      <c r="B13217" s="2"/>
      <c r="C13217" s="2"/>
      <c r="E13217" s="2"/>
      <c r="G13217" s="2"/>
      <c r="H13217" s="6"/>
      <c r="I13217" s="9"/>
      <c r="J13217" s="9"/>
      <c r="K13217" s="9"/>
    </row>
    <row r="13218" spans="1:11" x14ac:dyDescent="0.25">
      <c r="A13218" s="2"/>
      <c r="B13218" s="2"/>
      <c r="C13218" s="2"/>
      <c r="E13218" s="2"/>
      <c r="G13218" s="2"/>
      <c r="H13218" s="6"/>
      <c r="I13218" s="9"/>
      <c r="J13218" s="9"/>
      <c r="K13218" s="9"/>
    </row>
    <row r="13219" spans="1:11" x14ac:dyDescent="0.25">
      <c r="A13219" s="2"/>
      <c r="B13219" s="2"/>
      <c r="C13219" s="2"/>
      <c r="E13219" s="2"/>
      <c r="G13219" s="2"/>
      <c r="H13219" s="6"/>
      <c r="I13219" s="9"/>
      <c r="J13219" s="9"/>
      <c r="K13219" s="9"/>
    </row>
    <row r="13220" spans="1:11" x14ac:dyDescent="0.25">
      <c r="A13220" s="2"/>
      <c r="B13220" s="2"/>
      <c r="C13220" s="2"/>
      <c r="E13220" s="2"/>
      <c r="G13220" s="2"/>
      <c r="H13220" s="6"/>
      <c r="I13220" s="9"/>
      <c r="J13220" s="9"/>
      <c r="K13220" s="9"/>
    </row>
    <row r="13221" spans="1:11" x14ac:dyDescent="0.25">
      <c r="A13221" s="2"/>
      <c r="B13221" s="2"/>
      <c r="C13221" s="2"/>
      <c r="E13221" s="2"/>
      <c r="G13221" s="2"/>
      <c r="H13221" s="6"/>
      <c r="I13221" s="9"/>
      <c r="J13221" s="9"/>
      <c r="K13221" s="9"/>
    </row>
    <row r="13222" spans="1:11" x14ac:dyDescent="0.25">
      <c r="A13222" s="2"/>
      <c r="B13222" s="2"/>
      <c r="C13222" s="2"/>
      <c r="E13222" s="2"/>
      <c r="G13222" s="2"/>
      <c r="H13222" s="6"/>
      <c r="I13222" s="9"/>
      <c r="J13222" s="9"/>
      <c r="K13222" s="9"/>
    </row>
    <row r="13223" spans="1:11" x14ac:dyDescent="0.25">
      <c r="A13223" s="2"/>
      <c r="B13223" s="2"/>
      <c r="C13223" s="2"/>
      <c r="E13223" s="2"/>
      <c r="G13223" s="2"/>
      <c r="H13223" s="6"/>
      <c r="I13223" s="9"/>
      <c r="J13223" s="9"/>
      <c r="K13223" s="9"/>
    </row>
    <row r="13224" spans="1:11" x14ac:dyDescent="0.25">
      <c r="A13224" s="2"/>
      <c r="B13224" s="2"/>
      <c r="C13224" s="2"/>
      <c r="E13224" s="2"/>
      <c r="G13224" s="2"/>
      <c r="H13224" s="6"/>
      <c r="I13224" s="9"/>
      <c r="J13224" s="9"/>
      <c r="K13224" s="9"/>
    </row>
    <row r="13225" spans="1:11" x14ac:dyDescent="0.25">
      <c r="A13225" s="2"/>
      <c r="B13225" s="2"/>
      <c r="C13225" s="2"/>
      <c r="E13225" s="2"/>
      <c r="G13225" s="2"/>
      <c r="H13225" s="6"/>
      <c r="I13225" s="9"/>
      <c r="J13225" s="9"/>
      <c r="K13225" s="9"/>
    </row>
    <row r="13226" spans="1:11" x14ac:dyDescent="0.25">
      <c r="A13226" s="2"/>
      <c r="B13226" s="2"/>
      <c r="C13226" s="2"/>
      <c r="E13226" s="2"/>
      <c r="G13226" s="2"/>
      <c r="H13226" s="6"/>
      <c r="I13226" s="9"/>
      <c r="J13226" s="9"/>
      <c r="K13226" s="9"/>
    </row>
    <row r="13227" spans="1:11" x14ac:dyDescent="0.25">
      <c r="A13227" s="2"/>
      <c r="B13227" s="2"/>
      <c r="C13227" s="2"/>
      <c r="E13227" s="2"/>
      <c r="G13227" s="2"/>
      <c r="H13227" s="6"/>
      <c r="I13227" s="9"/>
      <c r="J13227" s="9"/>
      <c r="K13227" s="9"/>
    </row>
    <row r="13228" spans="1:11" x14ac:dyDescent="0.25">
      <c r="A13228" s="2"/>
      <c r="B13228" s="2"/>
      <c r="C13228" s="2"/>
      <c r="E13228" s="2"/>
      <c r="G13228" s="2"/>
      <c r="H13228" s="6"/>
      <c r="I13228" s="9"/>
      <c r="J13228" s="9"/>
      <c r="K13228" s="9"/>
    </row>
    <row r="13229" spans="1:11" x14ac:dyDescent="0.25">
      <c r="A13229" s="2"/>
      <c r="B13229" s="2"/>
      <c r="C13229" s="2"/>
      <c r="E13229" s="2"/>
      <c r="G13229" s="2"/>
      <c r="H13229" s="6"/>
      <c r="I13229" s="9"/>
      <c r="J13229" s="9"/>
      <c r="K13229" s="9"/>
    </row>
    <row r="13230" spans="1:11" x14ac:dyDescent="0.25">
      <c r="A13230" s="2"/>
      <c r="B13230" s="2"/>
      <c r="C13230" s="2"/>
      <c r="E13230" s="2"/>
      <c r="G13230" s="2"/>
      <c r="H13230" s="6"/>
      <c r="I13230" s="9"/>
      <c r="J13230" s="9"/>
      <c r="K13230" s="9"/>
    </row>
    <row r="13231" spans="1:11" x14ac:dyDescent="0.25">
      <c r="A13231" s="2"/>
      <c r="B13231" s="2"/>
      <c r="C13231" s="2"/>
      <c r="E13231" s="2"/>
      <c r="G13231" s="2"/>
      <c r="H13231" s="6"/>
      <c r="I13231" s="9"/>
      <c r="J13231" s="9"/>
      <c r="K13231" s="9"/>
    </row>
    <row r="13232" spans="1:11" x14ac:dyDescent="0.25">
      <c r="A13232" s="2"/>
      <c r="B13232" s="2"/>
      <c r="C13232" s="2"/>
      <c r="E13232" s="2"/>
      <c r="G13232" s="2"/>
      <c r="H13232" s="6"/>
      <c r="I13232" s="9"/>
      <c r="J13232" s="9"/>
      <c r="K13232" s="9"/>
    </row>
    <row r="13233" spans="1:11" x14ac:dyDescent="0.25">
      <c r="A13233" s="2"/>
      <c r="B13233" s="2"/>
      <c r="C13233" s="2"/>
      <c r="E13233" s="2"/>
      <c r="G13233" s="2"/>
      <c r="H13233" s="6"/>
      <c r="I13233" s="9"/>
      <c r="J13233" s="9"/>
      <c r="K13233" s="9"/>
    </row>
    <row r="13234" spans="1:11" x14ac:dyDescent="0.25">
      <c r="A13234" s="2"/>
      <c r="B13234" s="2"/>
      <c r="C13234" s="2"/>
      <c r="E13234" s="2"/>
      <c r="G13234" s="2"/>
      <c r="H13234" s="6"/>
      <c r="I13234" s="9"/>
      <c r="J13234" s="9"/>
      <c r="K13234" s="9"/>
    </row>
    <row r="13235" spans="1:11" x14ac:dyDescent="0.25">
      <c r="A13235" s="2"/>
      <c r="B13235" s="2"/>
      <c r="C13235" s="2"/>
      <c r="E13235" s="2"/>
      <c r="G13235" s="2"/>
      <c r="H13235" s="6"/>
      <c r="I13235" s="9"/>
      <c r="J13235" s="9"/>
      <c r="K13235" s="9"/>
    </row>
    <row r="13236" spans="1:11" x14ac:dyDescent="0.25">
      <c r="A13236" s="2"/>
      <c r="B13236" s="2"/>
      <c r="C13236" s="2"/>
      <c r="E13236" s="2"/>
      <c r="G13236" s="2"/>
      <c r="H13236" s="6"/>
      <c r="I13236" s="9"/>
      <c r="J13236" s="9"/>
      <c r="K13236" s="9"/>
    </row>
    <row r="13237" spans="1:11" x14ac:dyDescent="0.25">
      <c r="A13237" s="2"/>
      <c r="B13237" s="2"/>
      <c r="C13237" s="2"/>
      <c r="E13237" s="2"/>
      <c r="G13237" s="2"/>
      <c r="H13237" s="6"/>
      <c r="I13237" s="9"/>
      <c r="J13237" s="9"/>
      <c r="K13237" s="9"/>
    </row>
    <row r="13238" spans="1:11" x14ac:dyDescent="0.25">
      <c r="A13238" s="2"/>
      <c r="B13238" s="2"/>
      <c r="C13238" s="2"/>
      <c r="E13238" s="2"/>
      <c r="G13238" s="2"/>
      <c r="H13238" s="6"/>
      <c r="I13238" s="9"/>
      <c r="J13238" s="9"/>
      <c r="K13238" s="9"/>
    </row>
    <row r="13239" spans="1:11" x14ac:dyDescent="0.25">
      <c r="A13239" s="2"/>
      <c r="B13239" s="2"/>
      <c r="C13239" s="2"/>
      <c r="E13239" s="2"/>
      <c r="G13239" s="2"/>
      <c r="H13239" s="6"/>
      <c r="I13239" s="9"/>
      <c r="J13239" s="9"/>
      <c r="K13239" s="9"/>
    </row>
    <row r="13240" spans="1:11" x14ac:dyDescent="0.25">
      <c r="A13240" s="2"/>
      <c r="B13240" s="2"/>
      <c r="C13240" s="2"/>
      <c r="E13240" s="2"/>
      <c r="G13240" s="2"/>
      <c r="H13240" s="6"/>
      <c r="I13240" s="9"/>
      <c r="J13240" s="9"/>
      <c r="K13240" s="9"/>
    </row>
    <row r="13241" spans="1:11" x14ac:dyDescent="0.25">
      <c r="A13241" s="2"/>
      <c r="B13241" s="2"/>
      <c r="C13241" s="2"/>
      <c r="E13241" s="2"/>
      <c r="G13241" s="2"/>
      <c r="H13241" s="6"/>
      <c r="I13241" s="9"/>
      <c r="J13241" s="9"/>
      <c r="K13241" s="9"/>
    </row>
    <row r="13242" spans="1:11" x14ac:dyDescent="0.25">
      <c r="A13242" s="2"/>
      <c r="B13242" s="2"/>
      <c r="C13242" s="2"/>
      <c r="E13242" s="2"/>
      <c r="G13242" s="2"/>
      <c r="H13242" s="6"/>
      <c r="I13242" s="9"/>
      <c r="J13242" s="9"/>
      <c r="K13242" s="9"/>
    </row>
    <row r="13243" spans="1:11" x14ac:dyDescent="0.25">
      <c r="A13243" s="2"/>
      <c r="B13243" s="2"/>
      <c r="C13243" s="2"/>
      <c r="E13243" s="2"/>
      <c r="G13243" s="2"/>
      <c r="H13243" s="6"/>
      <c r="I13243" s="9"/>
      <c r="J13243" s="9"/>
      <c r="K13243" s="9"/>
    </row>
    <row r="13244" spans="1:11" x14ac:dyDescent="0.25">
      <c r="A13244" s="2"/>
      <c r="B13244" s="2"/>
      <c r="C13244" s="2"/>
      <c r="E13244" s="2"/>
      <c r="G13244" s="2"/>
      <c r="H13244" s="6"/>
      <c r="I13244" s="9"/>
      <c r="J13244" s="9"/>
      <c r="K13244" s="9"/>
    </row>
    <row r="13245" spans="1:11" x14ac:dyDescent="0.25">
      <c r="A13245" s="2"/>
      <c r="B13245" s="2"/>
      <c r="C13245" s="2"/>
      <c r="E13245" s="2"/>
      <c r="G13245" s="2"/>
      <c r="H13245" s="6"/>
      <c r="I13245" s="9"/>
      <c r="J13245" s="9"/>
      <c r="K13245" s="9"/>
    </row>
    <row r="13246" spans="1:11" x14ac:dyDescent="0.25">
      <c r="A13246" s="2"/>
      <c r="B13246" s="2"/>
      <c r="C13246" s="2"/>
      <c r="E13246" s="2"/>
      <c r="G13246" s="2"/>
      <c r="H13246" s="6"/>
      <c r="I13246" s="9"/>
      <c r="J13246" s="9"/>
      <c r="K13246" s="9"/>
    </row>
    <row r="13247" spans="1:11" x14ac:dyDescent="0.25">
      <c r="A13247" s="2"/>
      <c r="B13247" s="2"/>
      <c r="C13247" s="2"/>
      <c r="E13247" s="2"/>
      <c r="G13247" s="2"/>
      <c r="H13247" s="6"/>
      <c r="I13247" s="9"/>
      <c r="J13247" s="9"/>
      <c r="K13247" s="9"/>
    </row>
    <row r="13248" spans="1:11" x14ac:dyDescent="0.25">
      <c r="A13248" s="2"/>
      <c r="B13248" s="2"/>
      <c r="C13248" s="2"/>
      <c r="E13248" s="2"/>
      <c r="G13248" s="2"/>
      <c r="H13248" s="6"/>
      <c r="I13248" s="9"/>
      <c r="J13248" s="9"/>
      <c r="K13248" s="9"/>
    </row>
    <row r="13249" spans="1:11" x14ac:dyDescent="0.25">
      <c r="A13249" s="2"/>
      <c r="B13249" s="2"/>
      <c r="C13249" s="2"/>
      <c r="E13249" s="2"/>
      <c r="G13249" s="2"/>
      <c r="H13249" s="6"/>
      <c r="I13249" s="9"/>
      <c r="J13249" s="9"/>
      <c r="K13249" s="9"/>
    </row>
    <row r="13250" spans="1:11" x14ac:dyDescent="0.25">
      <c r="A13250" s="2"/>
      <c r="B13250" s="2"/>
      <c r="C13250" s="2"/>
      <c r="E13250" s="2"/>
      <c r="G13250" s="2"/>
      <c r="H13250" s="6"/>
      <c r="I13250" s="9"/>
      <c r="J13250" s="9"/>
      <c r="K13250" s="9"/>
    </row>
    <row r="13251" spans="1:11" x14ac:dyDescent="0.25">
      <c r="A13251" s="2"/>
      <c r="B13251" s="2"/>
      <c r="C13251" s="2"/>
      <c r="E13251" s="2"/>
      <c r="G13251" s="2"/>
      <c r="H13251" s="6"/>
      <c r="I13251" s="9"/>
      <c r="J13251" s="9"/>
      <c r="K13251" s="9"/>
    </row>
    <row r="13252" spans="1:11" x14ac:dyDescent="0.25">
      <c r="A13252" s="2"/>
      <c r="B13252" s="2"/>
      <c r="C13252" s="2"/>
      <c r="E13252" s="2"/>
      <c r="G13252" s="2"/>
      <c r="H13252" s="6"/>
      <c r="I13252" s="9"/>
      <c r="J13252" s="9"/>
      <c r="K13252" s="9"/>
    </row>
    <row r="13253" spans="1:11" x14ac:dyDescent="0.25">
      <c r="A13253" s="2"/>
      <c r="B13253" s="2"/>
      <c r="C13253" s="2"/>
      <c r="E13253" s="2"/>
      <c r="G13253" s="2"/>
      <c r="H13253" s="6"/>
      <c r="I13253" s="9"/>
      <c r="J13253" s="9"/>
      <c r="K13253" s="9"/>
    </row>
    <row r="13254" spans="1:11" x14ac:dyDescent="0.25">
      <c r="A13254" s="2"/>
      <c r="B13254" s="2"/>
      <c r="C13254" s="2"/>
      <c r="E13254" s="2"/>
      <c r="G13254" s="2"/>
      <c r="H13254" s="6"/>
      <c r="I13254" s="9"/>
      <c r="J13254" s="9"/>
      <c r="K13254" s="9"/>
    </row>
    <row r="13255" spans="1:11" x14ac:dyDescent="0.25">
      <c r="A13255" s="2"/>
      <c r="B13255" s="2"/>
      <c r="C13255" s="2"/>
      <c r="E13255" s="2"/>
      <c r="G13255" s="2"/>
      <c r="H13255" s="6"/>
      <c r="I13255" s="9"/>
      <c r="J13255" s="9"/>
      <c r="K13255" s="9"/>
    </row>
    <row r="13256" spans="1:11" x14ac:dyDescent="0.25">
      <c r="A13256" s="2"/>
      <c r="B13256" s="2"/>
      <c r="C13256" s="2"/>
      <c r="E13256" s="2"/>
      <c r="G13256" s="2"/>
      <c r="H13256" s="6"/>
      <c r="I13256" s="9"/>
      <c r="J13256" s="9"/>
      <c r="K13256" s="9"/>
    </row>
    <row r="13257" spans="1:11" x14ac:dyDescent="0.25">
      <c r="A13257" s="2"/>
      <c r="B13257" s="2"/>
      <c r="C13257" s="2"/>
      <c r="E13257" s="2"/>
      <c r="G13257" s="2"/>
      <c r="H13257" s="6"/>
      <c r="I13257" s="9"/>
      <c r="J13257" s="9"/>
      <c r="K13257" s="9"/>
    </row>
    <row r="13258" spans="1:11" x14ac:dyDescent="0.25">
      <c r="A13258" s="2"/>
      <c r="B13258" s="2"/>
      <c r="C13258" s="2"/>
      <c r="E13258" s="2"/>
      <c r="G13258" s="2"/>
      <c r="H13258" s="6"/>
      <c r="I13258" s="9"/>
      <c r="J13258" s="9"/>
      <c r="K13258" s="9"/>
    </row>
    <row r="13259" spans="1:11" x14ac:dyDescent="0.25">
      <c r="A13259" s="2"/>
      <c r="B13259" s="2"/>
      <c r="C13259" s="2"/>
      <c r="E13259" s="2"/>
      <c r="G13259" s="2"/>
      <c r="H13259" s="6"/>
      <c r="I13259" s="9"/>
      <c r="J13259" s="9"/>
      <c r="K13259" s="9"/>
    </row>
    <row r="13260" spans="1:11" x14ac:dyDescent="0.25">
      <c r="A13260" s="2"/>
      <c r="B13260" s="2"/>
      <c r="C13260" s="2"/>
      <c r="E13260" s="2"/>
      <c r="G13260" s="2"/>
      <c r="H13260" s="6"/>
      <c r="I13260" s="9"/>
      <c r="J13260" s="9"/>
      <c r="K13260" s="9"/>
    </row>
    <row r="13261" spans="1:11" x14ac:dyDescent="0.25">
      <c r="A13261" s="2"/>
      <c r="B13261" s="2"/>
      <c r="C13261" s="2"/>
      <c r="E13261" s="2"/>
      <c r="G13261" s="2"/>
      <c r="H13261" s="6"/>
      <c r="I13261" s="9"/>
      <c r="J13261" s="9"/>
      <c r="K13261" s="9"/>
    </row>
    <row r="13262" spans="1:11" x14ac:dyDescent="0.25">
      <c r="A13262" s="2"/>
      <c r="B13262" s="2"/>
      <c r="C13262" s="2"/>
      <c r="E13262" s="2"/>
      <c r="G13262" s="2"/>
      <c r="H13262" s="6"/>
      <c r="I13262" s="9"/>
      <c r="J13262" s="9"/>
      <c r="K13262" s="9"/>
    </row>
    <row r="13263" spans="1:11" x14ac:dyDescent="0.25">
      <c r="A13263" s="2"/>
      <c r="B13263" s="2"/>
      <c r="C13263" s="2"/>
      <c r="E13263" s="2"/>
      <c r="G13263" s="2"/>
      <c r="H13263" s="6"/>
      <c r="I13263" s="9"/>
      <c r="J13263" s="9"/>
      <c r="K13263" s="9"/>
    </row>
    <row r="13264" spans="1:11" x14ac:dyDescent="0.25">
      <c r="A13264" s="2"/>
      <c r="B13264" s="2"/>
      <c r="C13264" s="2"/>
      <c r="E13264" s="2"/>
      <c r="G13264" s="2"/>
      <c r="H13264" s="6"/>
      <c r="I13264" s="9"/>
      <c r="J13264" s="9"/>
      <c r="K13264" s="9"/>
    </row>
    <row r="13265" spans="1:11" x14ac:dyDescent="0.25">
      <c r="A13265" s="2"/>
      <c r="B13265" s="2"/>
      <c r="C13265" s="2"/>
      <c r="E13265" s="2"/>
      <c r="G13265" s="2"/>
      <c r="H13265" s="6"/>
      <c r="I13265" s="9"/>
      <c r="J13265" s="9"/>
      <c r="K13265" s="9"/>
    </row>
    <row r="13266" spans="1:11" x14ac:dyDescent="0.25">
      <c r="A13266" s="2"/>
      <c r="B13266" s="2"/>
      <c r="C13266" s="2"/>
      <c r="E13266" s="2"/>
      <c r="G13266" s="2"/>
      <c r="H13266" s="6"/>
      <c r="I13266" s="9"/>
      <c r="J13266" s="9"/>
      <c r="K13266" s="9"/>
    </row>
    <row r="13267" spans="1:11" x14ac:dyDescent="0.25">
      <c r="A13267" s="2"/>
      <c r="B13267" s="2"/>
      <c r="C13267" s="2"/>
      <c r="E13267" s="2"/>
      <c r="G13267" s="2"/>
      <c r="H13267" s="6"/>
      <c r="I13267" s="9"/>
      <c r="J13267" s="9"/>
      <c r="K13267" s="9"/>
    </row>
    <row r="13268" spans="1:11" x14ac:dyDescent="0.25">
      <c r="A13268" s="2"/>
      <c r="B13268" s="2"/>
      <c r="C13268" s="2"/>
      <c r="E13268" s="2"/>
      <c r="G13268" s="2"/>
      <c r="H13268" s="6"/>
      <c r="I13268" s="9"/>
      <c r="J13268" s="9"/>
      <c r="K13268" s="9"/>
    </row>
    <row r="13269" spans="1:11" x14ac:dyDescent="0.25">
      <c r="A13269" s="2"/>
      <c r="B13269" s="2"/>
      <c r="C13269" s="2"/>
      <c r="E13269" s="2"/>
      <c r="G13269" s="2"/>
      <c r="H13269" s="6"/>
      <c r="I13269" s="9"/>
      <c r="J13269" s="9"/>
      <c r="K13269" s="9"/>
    </row>
    <row r="13270" spans="1:11" x14ac:dyDescent="0.25">
      <c r="A13270" s="2"/>
      <c r="B13270" s="2"/>
      <c r="C13270" s="2"/>
      <c r="E13270" s="2"/>
      <c r="G13270" s="2"/>
      <c r="H13270" s="6"/>
      <c r="I13270" s="9"/>
      <c r="J13270" s="9"/>
      <c r="K13270" s="9"/>
    </row>
    <row r="13271" spans="1:11" x14ac:dyDescent="0.25">
      <c r="A13271" s="2"/>
      <c r="B13271" s="2"/>
      <c r="C13271" s="2"/>
      <c r="E13271" s="2"/>
      <c r="G13271" s="2"/>
      <c r="H13271" s="6"/>
      <c r="I13271" s="9"/>
      <c r="J13271" s="9"/>
      <c r="K13271" s="9"/>
    </row>
    <row r="13272" spans="1:11" x14ac:dyDescent="0.25">
      <c r="A13272" s="2"/>
      <c r="B13272" s="2"/>
      <c r="C13272" s="2"/>
      <c r="E13272" s="2"/>
      <c r="G13272" s="2"/>
      <c r="H13272" s="6"/>
      <c r="I13272" s="9"/>
      <c r="J13272" s="9"/>
      <c r="K13272" s="9"/>
    </row>
    <row r="13273" spans="1:11" x14ac:dyDescent="0.25">
      <c r="A13273" s="2"/>
      <c r="B13273" s="2"/>
      <c r="C13273" s="2"/>
      <c r="E13273" s="2"/>
      <c r="G13273" s="2"/>
      <c r="H13273" s="6"/>
      <c r="I13273" s="9"/>
      <c r="J13273" s="9"/>
      <c r="K13273" s="9"/>
    </row>
    <row r="13274" spans="1:11" x14ac:dyDescent="0.25">
      <c r="A13274" s="2"/>
      <c r="B13274" s="2"/>
      <c r="C13274" s="2"/>
      <c r="E13274" s="2"/>
      <c r="G13274" s="2"/>
      <c r="H13274" s="6"/>
      <c r="I13274" s="9"/>
      <c r="J13274" s="9"/>
      <c r="K13274" s="9"/>
    </row>
    <row r="13275" spans="1:11" x14ac:dyDescent="0.25">
      <c r="A13275" s="2"/>
      <c r="B13275" s="2"/>
      <c r="C13275" s="2"/>
      <c r="E13275" s="2"/>
      <c r="G13275" s="2"/>
      <c r="H13275" s="6"/>
      <c r="I13275" s="9"/>
      <c r="J13275" s="9"/>
      <c r="K13275" s="9"/>
    </row>
    <row r="13276" spans="1:11" x14ac:dyDescent="0.25">
      <c r="A13276" s="2"/>
      <c r="B13276" s="2"/>
      <c r="C13276" s="2"/>
      <c r="E13276" s="2"/>
      <c r="G13276" s="2"/>
      <c r="H13276" s="6"/>
      <c r="I13276" s="9"/>
      <c r="J13276" s="9"/>
      <c r="K13276" s="9"/>
    </row>
    <row r="13277" spans="1:11" x14ac:dyDescent="0.25">
      <c r="A13277" s="2"/>
      <c r="B13277" s="2"/>
      <c r="C13277" s="2"/>
      <c r="E13277" s="2"/>
      <c r="G13277" s="2"/>
      <c r="H13277" s="6"/>
      <c r="I13277" s="9"/>
      <c r="J13277" s="9"/>
      <c r="K13277" s="9"/>
    </row>
    <row r="13278" spans="1:11" x14ac:dyDescent="0.25">
      <c r="A13278" s="2"/>
      <c r="B13278" s="2"/>
      <c r="C13278" s="2"/>
      <c r="E13278" s="2"/>
      <c r="G13278" s="2"/>
      <c r="H13278" s="6"/>
      <c r="I13278" s="9"/>
      <c r="J13278" s="9"/>
      <c r="K13278" s="9"/>
    </row>
    <row r="13279" spans="1:11" x14ac:dyDescent="0.25">
      <c r="A13279" s="2"/>
      <c r="B13279" s="2"/>
      <c r="C13279" s="2"/>
      <c r="E13279" s="2"/>
      <c r="G13279" s="2"/>
      <c r="H13279" s="6"/>
      <c r="I13279" s="9"/>
      <c r="J13279" s="9"/>
      <c r="K13279" s="9"/>
    </row>
    <row r="13280" spans="1:11" x14ac:dyDescent="0.25">
      <c r="A13280" s="2"/>
      <c r="B13280" s="2"/>
      <c r="C13280" s="2"/>
      <c r="E13280" s="2"/>
      <c r="G13280" s="2"/>
      <c r="H13280" s="6"/>
      <c r="I13280" s="9"/>
      <c r="J13280" s="9"/>
      <c r="K13280" s="9"/>
    </row>
    <row r="13281" spans="1:11" x14ac:dyDescent="0.25">
      <c r="A13281" s="2"/>
      <c r="B13281" s="2"/>
      <c r="C13281" s="2"/>
      <c r="E13281" s="2"/>
      <c r="G13281" s="2"/>
      <c r="H13281" s="6"/>
      <c r="I13281" s="9"/>
      <c r="J13281" s="9"/>
      <c r="K13281" s="9"/>
    </row>
    <row r="13282" spans="1:11" x14ac:dyDescent="0.25">
      <c r="A13282" s="2"/>
      <c r="B13282" s="2"/>
      <c r="C13282" s="2"/>
      <c r="E13282" s="2"/>
      <c r="G13282" s="2"/>
      <c r="H13282" s="6"/>
      <c r="I13282" s="9"/>
      <c r="J13282" s="9"/>
      <c r="K13282" s="9"/>
    </row>
    <row r="13283" spans="1:11" x14ac:dyDescent="0.25">
      <c r="A13283" s="2"/>
      <c r="B13283" s="2"/>
      <c r="C13283" s="2"/>
      <c r="E13283" s="2"/>
      <c r="G13283" s="2"/>
      <c r="H13283" s="6"/>
      <c r="I13283" s="9"/>
      <c r="J13283" s="9"/>
      <c r="K13283" s="9"/>
    </row>
    <row r="13284" spans="1:11" x14ac:dyDescent="0.25">
      <c r="A13284" s="2"/>
      <c r="B13284" s="2"/>
      <c r="C13284" s="2"/>
      <c r="E13284" s="2"/>
      <c r="G13284" s="2"/>
      <c r="H13284" s="6"/>
      <c r="I13284" s="9"/>
      <c r="J13284" s="9"/>
      <c r="K13284" s="9"/>
    </row>
    <row r="13285" spans="1:11" x14ac:dyDescent="0.25">
      <c r="A13285" s="2"/>
      <c r="B13285" s="2"/>
      <c r="C13285" s="2"/>
      <c r="E13285" s="2"/>
      <c r="G13285" s="2"/>
      <c r="H13285" s="6"/>
      <c r="I13285" s="9"/>
      <c r="J13285" s="9"/>
      <c r="K13285" s="9"/>
    </row>
    <row r="13286" spans="1:11" x14ac:dyDescent="0.25">
      <c r="A13286" s="2"/>
      <c r="B13286" s="2"/>
      <c r="C13286" s="2"/>
      <c r="E13286" s="2"/>
      <c r="G13286" s="2"/>
      <c r="H13286" s="6"/>
      <c r="I13286" s="9"/>
      <c r="J13286" s="9"/>
      <c r="K13286" s="9"/>
    </row>
    <row r="13287" spans="1:11" x14ac:dyDescent="0.25">
      <c r="A13287" s="2"/>
      <c r="B13287" s="2"/>
      <c r="C13287" s="2"/>
      <c r="E13287" s="2"/>
      <c r="G13287" s="2"/>
      <c r="H13287" s="6"/>
      <c r="I13287" s="9"/>
      <c r="J13287" s="9"/>
      <c r="K13287" s="9"/>
    </row>
    <row r="13288" spans="1:11" x14ac:dyDescent="0.25">
      <c r="A13288" s="2"/>
      <c r="B13288" s="2"/>
      <c r="C13288" s="2"/>
      <c r="E13288" s="2"/>
      <c r="G13288" s="2"/>
      <c r="H13288" s="6"/>
      <c r="I13288" s="9"/>
      <c r="J13288" s="9"/>
      <c r="K13288" s="9"/>
    </row>
    <row r="13289" spans="1:11" x14ac:dyDescent="0.25">
      <c r="A13289" s="2"/>
      <c r="B13289" s="2"/>
      <c r="C13289" s="2"/>
      <c r="E13289" s="2"/>
      <c r="G13289" s="2"/>
      <c r="H13289" s="6"/>
      <c r="I13289" s="9"/>
      <c r="J13289" s="9"/>
      <c r="K13289" s="9"/>
    </row>
    <row r="13290" spans="1:11" x14ac:dyDescent="0.25">
      <c r="A13290" s="2"/>
      <c r="B13290" s="2"/>
      <c r="C13290" s="2"/>
      <c r="E13290" s="2"/>
      <c r="G13290" s="2"/>
      <c r="H13290" s="6"/>
      <c r="I13290" s="9"/>
      <c r="J13290" s="9"/>
      <c r="K13290" s="9"/>
    </row>
    <row r="13291" spans="1:11" x14ac:dyDescent="0.25">
      <c r="A13291" s="2"/>
      <c r="B13291" s="2"/>
      <c r="C13291" s="2"/>
      <c r="E13291" s="2"/>
      <c r="G13291" s="2"/>
      <c r="H13291" s="6"/>
      <c r="I13291" s="9"/>
      <c r="J13291" s="9"/>
      <c r="K13291" s="9"/>
    </row>
    <row r="13292" spans="1:11" x14ac:dyDescent="0.25">
      <c r="A13292" s="2"/>
      <c r="B13292" s="2"/>
      <c r="C13292" s="2"/>
      <c r="E13292" s="2"/>
      <c r="G13292" s="2"/>
      <c r="H13292" s="6"/>
      <c r="I13292" s="9"/>
      <c r="J13292" s="9"/>
      <c r="K13292" s="9"/>
    </row>
    <row r="13293" spans="1:11" x14ac:dyDescent="0.25">
      <c r="A13293" s="2"/>
      <c r="B13293" s="2"/>
      <c r="C13293" s="2"/>
      <c r="E13293" s="2"/>
      <c r="G13293" s="2"/>
      <c r="H13293" s="6"/>
      <c r="I13293" s="9"/>
      <c r="J13293" s="9"/>
      <c r="K13293" s="9"/>
    </row>
    <row r="13294" spans="1:11" x14ac:dyDescent="0.25">
      <c r="A13294" s="2"/>
      <c r="B13294" s="2"/>
      <c r="C13294" s="2"/>
      <c r="E13294" s="2"/>
      <c r="G13294" s="2"/>
      <c r="H13294" s="6"/>
      <c r="I13294" s="9"/>
      <c r="J13294" s="9"/>
      <c r="K13294" s="9"/>
    </row>
    <row r="13295" spans="1:11" x14ac:dyDescent="0.25">
      <c r="A13295" s="2"/>
      <c r="B13295" s="2"/>
      <c r="C13295" s="2"/>
      <c r="E13295" s="2"/>
      <c r="G13295" s="2"/>
      <c r="H13295" s="6"/>
      <c r="I13295" s="9"/>
      <c r="J13295" s="9"/>
      <c r="K13295" s="9"/>
    </row>
    <row r="13296" spans="1:11" x14ac:dyDescent="0.25">
      <c r="A13296" s="2"/>
      <c r="B13296" s="2"/>
      <c r="C13296" s="2"/>
      <c r="E13296" s="2"/>
      <c r="G13296" s="2"/>
      <c r="H13296" s="6"/>
      <c r="I13296" s="9"/>
      <c r="J13296" s="9"/>
      <c r="K13296" s="9"/>
    </row>
    <row r="13297" spans="1:11" x14ac:dyDescent="0.25">
      <c r="A13297" s="2"/>
      <c r="B13297" s="2"/>
      <c r="C13297" s="2"/>
      <c r="E13297" s="2"/>
      <c r="G13297" s="2"/>
      <c r="H13297" s="6"/>
      <c r="I13297" s="9"/>
      <c r="J13297" s="9"/>
      <c r="K13297" s="9"/>
    </row>
    <row r="13298" spans="1:11" x14ac:dyDescent="0.25">
      <c r="A13298" s="2"/>
      <c r="B13298" s="2"/>
      <c r="C13298" s="2"/>
      <c r="E13298" s="2"/>
      <c r="G13298" s="2"/>
      <c r="H13298" s="6"/>
      <c r="I13298" s="9"/>
      <c r="J13298" s="9"/>
      <c r="K13298" s="9"/>
    </row>
    <row r="13299" spans="1:11" x14ac:dyDescent="0.25">
      <c r="A13299" s="2"/>
      <c r="B13299" s="2"/>
      <c r="C13299" s="2"/>
      <c r="E13299" s="2"/>
      <c r="G13299" s="2"/>
      <c r="H13299" s="6"/>
      <c r="I13299" s="9"/>
      <c r="J13299" s="9"/>
      <c r="K13299" s="9"/>
    </row>
    <row r="13300" spans="1:11" x14ac:dyDescent="0.25">
      <c r="A13300" s="2"/>
      <c r="B13300" s="2"/>
      <c r="C13300" s="2"/>
      <c r="E13300" s="2"/>
      <c r="G13300" s="2"/>
      <c r="H13300" s="6"/>
      <c r="I13300" s="9"/>
      <c r="J13300" s="9"/>
      <c r="K13300" s="9"/>
    </row>
    <row r="13301" spans="1:11" x14ac:dyDescent="0.25">
      <c r="A13301" s="2"/>
      <c r="B13301" s="2"/>
      <c r="C13301" s="2"/>
      <c r="E13301" s="2"/>
      <c r="G13301" s="2"/>
      <c r="H13301" s="6"/>
      <c r="I13301" s="9"/>
      <c r="J13301" s="9"/>
      <c r="K13301" s="9"/>
    </row>
    <row r="13302" spans="1:11" x14ac:dyDescent="0.25">
      <c r="A13302" s="2"/>
      <c r="B13302" s="2"/>
      <c r="C13302" s="2"/>
      <c r="E13302" s="2"/>
      <c r="G13302" s="2"/>
      <c r="H13302" s="6"/>
      <c r="I13302" s="9"/>
      <c r="J13302" s="9"/>
      <c r="K13302" s="9"/>
    </row>
    <row r="13303" spans="1:11" x14ac:dyDescent="0.25">
      <c r="A13303" s="2"/>
      <c r="B13303" s="2"/>
      <c r="C13303" s="2"/>
      <c r="E13303" s="2"/>
      <c r="G13303" s="2"/>
      <c r="H13303" s="6"/>
      <c r="I13303" s="9"/>
      <c r="J13303" s="9"/>
      <c r="K13303" s="9"/>
    </row>
    <row r="13304" spans="1:11" x14ac:dyDescent="0.25">
      <c r="A13304" s="2"/>
      <c r="B13304" s="2"/>
      <c r="C13304" s="2"/>
      <c r="E13304" s="2"/>
      <c r="G13304" s="2"/>
      <c r="H13304" s="6"/>
      <c r="I13304" s="9"/>
      <c r="J13304" s="9"/>
      <c r="K13304" s="9"/>
    </row>
    <row r="13305" spans="1:11" x14ac:dyDescent="0.25">
      <c r="A13305" s="2"/>
      <c r="B13305" s="2"/>
      <c r="C13305" s="2"/>
      <c r="E13305" s="2"/>
      <c r="G13305" s="2"/>
      <c r="H13305" s="6"/>
      <c r="I13305" s="9"/>
      <c r="J13305" s="9"/>
      <c r="K13305" s="9"/>
    </row>
    <row r="13306" spans="1:11" x14ac:dyDescent="0.25">
      <c r="A13306" s="2"/>
      <c r="B13306" s="2"/>
      <c r="C13306" s="2"/>
      <c r="E13306" s="2"/>
      <c r="G13306" s="2"/>
      <c r="H13306" s="6"/>
      <c r="I13306" s="9"/>
      <c r="J13306" s="9"/>
      <c r="K13306" s="9"/>
    </row>
    <row r="13307" spans="1:11" x14ac:dyDescent="0.25">
      <c r="A13307" s="2"/>
      <c r="B13307" s="2"/>
      <c r="C13307" s="2"/>
      <c r="E13307" s="2"/>
      <c r="G13307" s="2"/>
      <c r="H13307" s="6"/>
      <c r="I13307" s="9"/>
      <c r="J13307" s="9"/>
      <c r="K13307" s="9"/>
    </row>
    <row r="13308" spans="1:11" x14ac:dyDescent="0.25">
      <c r="A13308" s="2"/>
      <c r="B13308" s="2"/>
      <c r="C13308" s="2"/>
      <c r="E13308" s="2"/>
      <c r="G13308" s="2"/>
      <c r="H13308" s="6"/>
      <c r="I13308" s="9"/>
      <c r="J13308" s="9"/>
      <c r="K13308" s="9"/>
    </row>
    <row r="13309" spans="1:11" x14ac:dyDescent="0.25">
      <c r="A13309" s="2"/>
      <c r="B13309" s="2"/>
      <c r="C13309" s="2"/>
      <c r="E13309" s="2"/>
      <c r="G13309" s="2"/>
      <c r="H13309" s="6"/>
      <c r="I13309" s="9"/>
      <c r="J13309" s="9"/>
      <c r="K13309" s="9"/>
    </row>
    <row r="13310" spans="1:11" x14ac:dyDescent="0.25">
      <c r="A13310" s="2"/>
      <c r="B13310" s="2"/>
      <c r="C13310" s="2"/>
      <c r="E13310" s="2"/>
      <c r="G13310" s="2"/>
      <c r="H13310" s="6"/>
      <c r="I13310" s="9"/>
      <c r="J13310" s="9"/>
      <c r="K13310" s="9"/>
    </row>
    <row r="13311" spans="1:11" x14ac:dyDescent="0.25">
      <c r="A13311" s="2"/>
      <c r="B13311" s="2"/>
      <c r="C13311" s="2"/>
      <c r="E13311" s="2"/>
      <c r="G13311" s="2"/>
      <c r="H13311" s="6"/>
      <c r="I13311" s="9"/>
      <c r="J13311" s="9"/>
      <c r="K13311" s="9"/>
    </row>
    <row r="13312" spans="1:11" x14ac:dyDescent="0.25">
      <c r="A13312" s="2"/>
      <c r="B13312" s="2"/>
      <c r="C13312" s="2"/>
      <c r="E13312" s="2"/>
      <c r="G13312" s="2"/>
      <c r="H13312" s="6"/>
      <c r="I13312" s="9"/>
      <c r="J13312" s="9"/>
      <c r="K13312" s="9"/>
    </row>
    <row r="13313" spans="1:11" x14ac:dyDescent="0.25">
      <c r="A13313" s="2"/>
      <c r="B13313" s="2"/>
      <c r="C13313" s="2"/>
      <c r="E13313" s="2"/>
      <c r="G13313" s="2"/>
      <c r="H13313" s="6"/>
      <c r="I13313" s="9"/>
      <c r="J13313" s="9"/>
      <c r="K13313" s="9"/>
    </row>
    <row r="13314" spans="1:11" x14ac:dyDescent="0.25">
      <c r="A13314" s="2"/>
      <c r="B13314" s="2"/>
      <c r="C13314" s="2"/>
      <c r="E13314" s="2"/>
      <c r="G13314" s="2"/>
      <c r="H13314" s="6"/>
      <c r="I13314" s="9"/>
      <c r="J13314" s="9"/>
      <c r="K13314" s="9"/>
    </row>
    <row r="13315" spans="1:11" x14ac:dyDescent="0.25">
      <c r="A13315" s="2"/>
      <c r="B13315" s="2"/>
      <c r="C13315" s="2"/>
      <c r="E13315" s="2"/>
      <c r="G13315" s="2"/>
      <c r="H13315" s="6"/>
      <c r="I13315" s="9"/>
      <c r="J13315" s="9"/>
      <c r="K13315" s="9"/>
    </row>
    <row r="13316" spans="1:11" x14ac:dyDescent="0.25">
      <c r="A13316" s="2"/>
      <c r="B13316" s="2"/>
      <c r="C13316" s="2"/>
      <c r="E13316" s="2"/>
      <c r="G13316" s="2"/>
      <c r="H13316" s="6"/>
      <c r="I13316" s="9"/>
      <c r="J13316" s="9"/>
      <c r="K13316" s="9"/>
    </row>
    <row r="13317" spans="1:11" x14ac:dyDescent="0.25">
      <c r="A13317" s="2"/>
      <c r="B13317" s="2"/>
      <c r="C13317" s="2"/>
      <c r="E13317" s="2"/>
      <c r="G13317" s="2"/>
      <c r="H13317" s="6"/>
      <c r="I13317" s="9"/>
      <c r="J13317" s="9"/>
      <c r="K13317" s="9"/>
    </row>
    <row r="13318" spans="1:11" x14ac:dyDescent="0.25">
      <c r="A13318" s="2"/>
      <c r="B13318" s="2"/>
      <c r="C13318" s="2"/>
      <c r="E13318" s="2"/>
      <c r="G13318" s="2"/>
      <c r="H13318" s="6"/>
      <c r="I13318" s="9"/>
      <c r="J13318" s="9"/>
      <c r="K13318" s="9"/>
    </row>
    <row r="13319" spans="1:11" x14ac:dyDescent="0.25">
      <c r="A13319" s="2"/>
      <c r="B13319" s="2"/>
      <c r="C13319" s="2"/>
      <c r="E13319" s="2"/>
      <c r="G13319" s="2"/>
      <c r="H13319" s="6"/>
      <c r="I13319" s="9"/>
      <c r="J13319" s="9"/>
      <c r="K13319" s="9"/>
    </row>
    <row r="13320" spans="1:11" x14ac:dyDescent="0.25">
      <c r="A13320" s="2"/>
      <c r="B13320" s="2"/>
      <c r="C13320" s="2"/>
      <c r="E13320" s="2"/>
      <c r="G13320" s="2"/>
      <c r="H13320" s="6"/>
      <c r="I13320" s="9"/>
      <c r="J13320" s="9"/>
      <c r="K13320" s="9"/>
    </row>
    <row r="13321" spans="1:11" x14ac:dyDescent="0.25">
      <c r="A13321" s="2"/>
      <c r="B13321" s="2"/>
      <c r="C13321" s="2"/>
      <c r="E13321" s="2"/>
      <c r="G13321" s="2"/>
      <c r="H13321" s="6"/>
      <c r="I13321" s="9"/>
      <c r="J13321" s="9"/>
      <c r="K13321" s="9"/>
    </row>
    <row r="13322" spans="1:11" x14ac:dyDescent="0.25">
      <c r="A13322" s="2"/>
      <c r="B13322" s="2"/>
      <c r="C13322" s="2"/>
      <c r="E13322" s="2"/>
      <c r="G13322" s="2"/>
      <c r="H13322" s="6"/>
      <c r="I13322" s="9"/>
      <c r="J13322" s="9"/>
      <c r="K13322" s="9"/>
    </row>
    <row r="13323" spans="1:11" x14ac:dyDescent="0.25">
      <c r="A13323" s="2"/>
      <c r="B13323" s="2"/>
      <c r="C13323" s="2"/>
      <c r="E13323" s="2"/>
      <c r="G13323" s="2"/>
      <c r="H13323" s="6"/>
      <c r="I13323" s="9"/>
      <c r="J13323" s="9"/>
      <c r="K13323" s="9"/>
    </row>
    <row r="13324" spans="1:11" x14ac:dyDescent="0.25">
      <c r="A13324" s="2"/>
      <c r="B13324" s="2"/>
      <c r="C13324" s="2"/>
      <c r="E13324" s="2"/>
      <c r="G13324" s="2"/>
      <c r="H13324" s="6"/>
      <c r="I13324" s="9"/>
      <c r="J13324" s="9"/>
      <c r="K13324" s="9"/>
    </row>
    <row r="13325" spans="1:11" x14ac:dyDescent="0.25">
      <c r="A13325" s="2"/>
      <c r="B13325" s="2"/>
      <c r="C13325" s="2"/>
      <c r="E13325" s="2"/>
      <c r="G13325" s="2"/>
      <c r="H13325" s="6"/>
      <c r="I13325" s="9"/>
      <c r="J13325" s="9"/>
      <c r="K13325" s="9"/>
    </row>
    <row r="13326" spans="1:11" x14ac:dyDescent="0.25">
      <c r="A13326" s="2"/>
      <c r="B13326" s="2"/>
      <c r="C13326" s="2"/>
      <c r="E13326" s="2"/>
      <c r="G13326" s="2"/>
      <c r="H13326" s="6"/>
      <c r="I13326" s="9"/>
      <c r="J13326" s="9"/>
      <c r="K13326" s="9"/>
    </row>
    <row r="13327" spans="1:11" x14ac:dyDescent="0.25">
      <c r="A13327" s="2"/>
      <c r="B13327" s="2"/>
      <c r="C13327" s="2"/>
      <c r="E13327" s="2"/>
      <c r="G13327" s="2"/>
      <c r="H13327" s="6"/>
      <c r="I13327" s="9"/>
      <c r="J13327" s="9"/>
      <c r="K13327" s="9"/>
    </row>
    <row r="13328" spans="1:11" x14ac:dyDescent="0.25">
      <c r="A13328" s="2"/>
      <c r="B13328" s="2"/>
      <c r="C13328" s="2"/>
      <c r="E13328" s="2"/>
      <c r="G13328" s="2"/>
      <c r="H13328" s="6"/>
      <c r="I13328" s="9"/>
      <c r="J13328" s="9"/>
      <c r="K13328" s="9"/>
    </row>
    <row r="13329" spans="1:11" x14ac:dyDescent="0.25">
      <c r="A13329" s="2"/>
      <c r="B13329" s="2"/>
      <c r="C13329" s="2"/>
      <c r="E13329" s="2"/>
      <c r="G13329" s="2"/>
      <c r="H13329" s="6"/>
      <c r="I13329" s="9"/>
      <c r="J13329" s="9"/>
      <c r="K13329" s="9"/>
    </row>
    <row r="13330" spans="1:11" x14ac:dyDescent="0.25">
      <c r="A13330" s="2"/>
      <c r="B13330" s="2"/>
      <c r="C13330" s="2"/>
      <c r="E13330" s="2"/>
      <c r="G13330" s="2"/>
      <c r="H13330" s="6"/>
      <c r="I13330" s="9"/>
      <c r="J13330" s="9"/>
      <c r="K13330" s="9"/>
    </row>
    <row r="13331" spans="1:11" x14ac:dyDescent="0.25">
      <c r="A13331" s="2"/>
      <c r="B13331" s="2"/>
      <c r="C13331" s="2"/>
      <c r="E13331" s="2"/>
      <c r="G13331" s="2"/>
      <c r="H13331" s="6"/>
      <c r="I13331" s="9"/>
      <c r="J13331" s="9"/>
      <c r="K13331" s="9"/>
    </row>
    <row r="13332" spans="1:11" x14ac:dyDescent="0.25">
      <c r="A13332" s="2"/>
      <c r="B13332" s="2"/>
      <c r="C13332" s="2"/>
      <c r="E13332" s="2"/>
      <c r="G13332" s="2"/>
      <c r="H13332" s="6"/>
      <c r="I13332" s="9"/>
      <c r="J13332" s="9"/>
      <c r="K13332" s="9"/>
    </row>
    <row r="13333" spans="1:11" x14ac:dyDescent="0.25">
      <c r="A13333" s="2"/>
      <c r="B13333" s="2"/>
      <c r="C13333" s="2"/>
      <c r="E13333" s="2"/>
      <c r="G13333" s="2"/>
      <c r="H13333" s="6"/>
      <c r="I13333" s="9"/>
      <c r="J13333" s="9"/>
      <c r="K13333" s="9"/>
    </row>
    <row r="13334" spans="1:11" x14ac:dyDescent="0.25">
      <c r="A13334" s="2"/>
      <c r="B13334" s="2"/>
      <c r="C13334" s="2"/>
      <c r="E13334" s="2"/>
      <c r="G13334" s="2"/>
      <c r="H13334" s="6"/>
      <c r="I13334" s="9"/>
      <c r="J13334" s="9"/>
      <c r="K13334" s="9"/>
    </row>
    <row r="13335" spans="1:11" x14ac:dyDescent="0.25">
      <c r="A13335" s="2"/>
      <c r="B13335" s="2"/>
      <c r="C13335" s="2"/>
      <c r="E13335" s="2"/>
      <c r="G13335" s="2"/>
      <c r="H13335" s="6"/>
      <c r="I13335" s="9"/>
      <c r="J13335" s="9"/>
      <c r="K13335" s="9"/>
    </row>
    <row r="13336" spans="1:11" x14ac:dyDescent="0.25">
      <c r="A13336" s="2"/>
      <c r="B13336" s="2"/>
      <c r="C13336" s="2"/>
      <c r="E13336" s="2"/>
      <c r="G13336" s="2"/>
      <c r="H13336" s="6"/>
      <c r="I13336" s="9"/>
      <c r="J13336" s="9"/>
      <c r="K13336" s="9"/>
    </row>
    <row r="13337" spans="1:11" x14ac:dyDescent="0.25">
      <c r="A13337" s="2"/>
      <c r="B13337" s="2"/>
      <c r="C13337" s="2"/>
      <c r="E13337" s="2"/>
      <c r="G13337" s="2"/>
      <c r="H13337" s="6"/>
      <c r="I13337" s="9"/>
      <c r="J13337" s="9"/>
      <c r="K13337" s="9"/>
    </row>
    <row r="13338" spans="1:11" x14ac:dyDescent="0.25">
      <c r="A13338" s="2"/>
      <c r="B13338" s="2"/>
      <c r="C13338" s="2"/>
      <c r="E13338" s="2"/>
      <c r="G13338" s="2"/>
      <c r="H13338" s="6"/>
      <c r="I13338" s="9"/>
      <c r="J13338" s="9"/>
      <c r="K13338" s="9"/>
    </row>
    <row r="13339" spans="1:11" x14ac:dyDescent="0.25">
      <c r="A13339" s="2"/>
      <c r="B13339" s="2"/>
      <c r="C13339" s="2"/>
      <c r="E13339" s="2"/>
      <c r="G13339" s="2"/>
      <c r="H13339" s="6"/>
      <c r="I13339" s="9"/>
      <c r="J13339" s="9"/>
      <c r="K13339" s="9"/>
    </row>
    <row r="13340" spans="1:11" x14ac:dyDescent="0.25">
      <c r="A13340" s="2"/>
      <c r="B13340" s="2"/>
      <c r="C13340" s="2"/>
      <c r="E13340" s="2"/>
      <c r="G13340" s="2"/>
      <c r="H13340" s="6"/>
      <c r="I13340" s="9"/>
      <c r="J13340" s="9"/>
      <c r="K13340" s="9"/>
    </row>
    <row r="13341" spans="1:11" x14ac:dyDescent="0.25">
      <c r="A13341" s="2"/>
      <c r="B13341" s="2"/>
      <c r="C13341" s="2"/>
      <c r="E13341" s="2"/>
      <c r="G13341" s="2"/>
      <c r="H13341" s="6"/>
      <c r="I13341" s="9"/>
      <c r="J13341" s="9"/>
      <c r="K13341" s="9"/>
    </row>
    <row r="13342" spans="1:11" x14ac:dyDescent="0.25">
      <c r="A13342" s="2"/>
      <c r="B13342" s="2"/>
      <c r="C13342" s="2"/>
      <c r="E13342" s="2"/>
      <c r="G13342" s="2"/>
      <c r="H13342" s="6"/>
      <c r="I13342" s="9"/>
      <c r="J13342" s="9"/>
      <c r="K13342" s="9"/>
    </row>
    <row r="13343" spans="1:11" x14ac:dyDescent="0.25">
      <c r="A13343" s="2"/>
      <c r="B13343" s="2"/>
      <c r="C13343" s="2"/>
      <c r="E13343" s="2"/>
      <c r="G13343" s="2"/>
      <c r="H13343" s="6"/>
      <c r="I13343" s="9"/>
      <c r="J13343" s="9"/>
      <c r="K13343" s="9"/>
    </row>
    <row r="13344" spans="1:11" x14ac:dyDescent="0.25">
      <c r="A13344" s="2"/>
      <c r="B13344" s="2"/>
      <c r="C13344" s="2"/>
      <c r="E13344" s="2"/>
      <c r="G13344" s="2"/>
      <c r="H13344" s="6"/>
      <c r="I13344" s="9"/>
      <c r="J13344" s="9"/>
      <c r="K13344" s="9"/>
    </row>
    <row r="13345" spans="1:11" x14ac:dyDescent="0.25">
      <c r="A13345" s="2"/>
      <c r="B13345" s="2"/>
      <c r="C13345" s="2"/>
      <c r="E13345" s="2"/>
      <c r="G13345" s="2"/>
      <c r="H13345" s="6"/>
      <c r="I13345" s="9"/>
      <c r="J13345" s="9"/>
      <c r="K13345" s="9"/>
    </row>
    <row r="13346" spans="1:11" x14ac:dyDescent="0.25">
      <c r="A13346" s="2"/>
      <c r="B13346" s="2"/>
      <c r="C13346" s="2"/>
      <c r="E13346" s="2"/>
      <c r="G13346" s="2"/>
      <c r="H13346" s="6"/>
      <c r="I13346" s="9"/>
      <c r="J13346" s="9"/>
      <c r="K13346" s="9"/>
    </row>
    <row r="13347" spans="1:11" x14ac:dyDescent="0.25">
      <c r="A13347" s="2"/>
      <c r="B13347" s="2"/>
      <c r="C13347" s="2"/>
      <c r="E13347" s="2"/>
      <c r="G13347" s="2"/>
      <c r="H13347" s="6"/>
      <c r="I13347" s="9"/>
      <c r="J13347" s="9"/>
      <c r="K13347" s="9"/>
    </row>
    <row r="13348" spans="1:11" x14ac:dyDescent="0.25">
      <c r="A13348" s="2"/>
      <c r="B13348" s="2"/>
      <c r="C13348" s="2"/>
      <c r="E13348" s="2"/>
      <c r="G13348" s="2"/>
      <c r="H13348" s="6"/>
      <c r="I13348" s="9"/>
      <c r="J13348" s="9"/>
      <c r="K13348" s="9"/>
    </row>
    <row r="13349" spans="1:11" x14ac:dyDescent="0.25">
      <c r="A13349" s="2"/>
      <c r="B13349" s="2"/>
      <c r="C13349" s="2"/>
      <c r="E13349" s="2"/>
      <c r="G13349" s="2"/>
      <c r="H13349" s="6"/>
      <c r="I13349" s="9"/>
      <c r="J13349" s="9"/>
      <c r="K13349" s="9"/>
    </row>
    <row r="13350" spans="1:11" x14ac:dyDescent="0.25">
      <c r="A13350" s="2"/>
      <c r="B13350" s="2"/>
      <c r="C13350" s="2"/>
      <c r="E13350" s="2"/>
      <c r="G13350" s="2"/>
      <c r="H13350" s="6"/>
      <c r="I13350" s="9"/>
      <c r="J13350" s="9"/>
      <c r="K13350" s="9"/>
    </row>
    <row r="13351" spans="1:11" x14ac:dyDescent="0.25">
      <c r="A13351" s="2"/>
      <c r="B13351" s="2"/>
      <c r="C13351" s="2"/>
      <c r="E13351" s="2"/>
      <c r="G13351" s="2"/>
      <c r="H13351" s="6"/>
      <c r="I13351" s="9"/>
      <c r="J13351" s="9"/>
      <c r="K13351" s="9"/>
    </row>
    <row r="13352" spans="1:11" x14ac:dyDescent="0.25">
      <c r="A13352" s="2"/>
      <c r="B13352" s="2"/>
      <c r="C13352" s="2"/>
      <c r="E13352" s="2"/>
      <c r="G13352" s="2"/>
      <c r="H13352" s="6"/>
      <c r="I13352" s="9"/>
      <c r="J13352" s="9"/>
      <c r="K13352" s="9"/>
    </row>
    <row r="13353" spans="1:11" x14ac:dyDescent="0.25">
      <c r="A13353" s="2"/>
      <c r="B13353" s="2"/>
      <c r="C13353" s="2"/>
      <c r="E13353" s="2"/>
      <c r="G13353" s="2"/>
      <c r="H13353" s="6"/>
      <c r="I13353" s="9"/>
      <c r="J13353" s="9"/>
      <c r="K13353" s="9"/>
    </row>
    <row r="13354" spans="1:11" x14ac:dyDescent="0.25">
      <c r="A13354" s="2"/>
      <c r="B13354" s="2"/>
      <c r="C13354" s="2"/>
      <c r="E13354" s="2"/>
      <c r="G13354" s="2"/>
      <c r="H13354" s="6"/>
      <c r="I13354" s="9"/>
      <c r="J13354" s="9"/>
      <c r="K13354" s="9"/>
    </row>
    <row r="13355" spans="1:11" x14ac:dyDescent="0.25">
      <c r="A13355" s="2"/>
      <c r="B13355" s="2"/>
      <c r="C13355" s="2"/>
      <c r="E13355" s="2"/>
      <c r="G13355" s="2"/>
      <c r="H13355" s="6"/>
      <c r="I13355" s="9"/>
      <c r="J13355" s="9"/>
      <c r="K13355" s="9"/>
    </row>
    <row r="13356" spans="1:11" x14ac:dyDescent="0.25">
      <c r="A13356" s="2"/>
      <c r="B13356" s="2"/>
      <c r="C13356" s="2"/>
      <c r="E13356" s="2"/>
      <c r="G13356" s="2"/>
      <c r="H13356" s="6"/>
      <c r="I13356" s="9"/>
      <c r="J13356" s="9"/>
      <c r="K13356" s="9"/>
    </row>
    <row r="13357" spans="1:11" x14ac:dyDescent="0.25">
      <c r="A13357" s="2"/>
      <c r="B13357" s="2"/>
      <c r="C13357" s="2"/>
      <c r="E13357" s="2"/>
      <c r="G13357" s="2"/>
      <c r="H13357" s="6"/>
      <c r="I13357" s="9"/>
      <c r="J13357" s="9"/>
      <c r="K13357" s="9"/>
    </row>
    <row r="13358" spans="1:11" x14ac:dyDescent="0.25">
      <c r="A13358" s="2"/>
      <c r="B13358" s="2"/>
      <c r="C13358" s="2"/>
      <c r="E13358" s="2"/>
      <c r="G13358" s="2"/>
      <c r="H13358" s="6"/>
      <c r="I13358" s="9"/>
      <c r="J13358" s="9"/>
      <c r="K13358" s="9"/>
    </row>
    <row r="13359" spans="1:11" x14ac:dyDescent="0.25">
      <c r="A13359" s="2"/>
      <c r="B13359" s="2"/>
      <c r="C13359" s="2"/>
      <c r="E13359" s="2"/>
      <c r="G13359" s="2"/>
      <c r="H13359" s="6"/>
      <c r="I13359" s="9"/>
      <c r="J13359" s="9"/>
      <c r="K13359" s="9"/>
    </row>
    <row r="13360" spans="1:11" x14ac:dyDescent="0.25">
      <c r="A13360" s="2"/>
      <c r="B13360" s="2"/>
      <c r="C13360" s="2"/>
      <c r="E13360" s="2"/>
      <c r="G13360" s="2"/>
      <c r="H13360" s="6"/>
      <c r="I13360" s="9"/>
      <c r="J13360" s="9"/>
      <c r="K13360" s="9"/>
    </row>
    <row r="13361" spans="1:11" x14ac:dyDescent="0.25">
      <c r="A13361" s="2"/>
      <c r="B13361" s="2"/>
      <c r="C13361" s="2"/>
      <c r="E13361" s="2"/>
      <c r="G13361" s="2"/>
      <c r="H13361" s="6"/>
      <c r="I13361" s="9"/>
      <c r="J13361" s="9"/>
      <c r="K13361" s="9"/>
    </row>
    <row r="13362" spans="1:11" x14ac:dyDescent="0.25">
      <c r="A13362" s="2"/>
      <c r="B13362" s="2"/>
      <c r="C13362" s="2"/>
      <c r="E13362" s="2"/>
      <c r="G13362" s="2"/>
      <c r="H13362" s="6"/>
      <c r="I13362" s="9"/>
      <c r="J13362" s="9"/>
      <c r="K13362" s="9"/>
    </row>
    <row r="13363" spans="1:11" x14ac:dyDescent="0.25">
      <c r="A13363" s="2"/>
      <c r="B13363" s="2"/>
      <c r="C13363" s="2"/>
      <c r="E13363" s="2"/>
      <c r="G13363" s="2"/>
      <c r="H13363" s="6"/>
      <c r="I13363" s="9"/>
      <c r="J13363" s="9"/>
      <c r="K13363" s="9"/>
    </row>
    <row r="13364" spans="1:11" x14ac:dyDescent="0.25">
      <c r="A13364" s="2"/>
      <c r="B13364" s="2"/>
      <c r="C13364" s="2"/>
      <c r="E13364" s="2"/>
      <c r="G13364" s="2"/>
      <c r="H13364" s="6"/>
      <c r="I13364" s="9"/>
      <c r="J13364" s="9"/>
      <c r="K13364" s="9"/>
    </row>
    <row r="13365" spans="1:11" x14ac:dyDescent="0.25">
      <c r="A13365" s="2"/>
      <c r="B13365" s="2"/>
      <c r="C13365" s="2"/>
      <c r="E13365" s="2"/>
      <c r="G13365" s="2"/>
      <c r="H13365" s="6"/>
      <c r="I13365" s="9"/>
      <c r="J13365" s="9"/>
      <c r="K13365" s="9"/>
    </row>
    <row r="13366" spans="1:11" x14ac:dyDescent="0.25">
      <c r="A13366" s="2"/>
      <c r="B13366" s="2"/>
      <c r="C13366" s="2"/>
      <c r="E13366" s="2"/>
      <c r="G13366" s="2"/>
      <c r="H13366" s="6"/>
      <c r="I13366" s="9"/>
      <c r="J13366" s="9"/>
      <c r="K13366" s="9"/>
    </row>
    <row r="13367" spans="1:11" x14ac:dyDescent="0.25">
      <c r="A13367" s="2"/>
      <c r="B13367" s="2"/>
      <c r="C13367" s="2"/>
      <c r="E13367" s="2"/>
      <c r="G13367" s="2"/>
      <c r="H13367" s="6"/>
      <c r="I13367" s="9"/>
      <c r="J13367" s="9"/>
      <c r="K13367" s="9"/>
    </row>
    <row r="13368" spans="1:11" x14ac:dyDescent="0.25">
      <c r="A13368" s="2"/>
      <c r="B13368" s="2"/>
      <c r="C13368" s="2"/>
      <c r="E13368" s="2"/>
      <c r="G13368" s="2"/>
      <c r="H13368" s="6"/>
      <c r="I13368" s="9"/>
      <c r="J13368" s="9"/>
      <c r="K13368" s="9"/>
    </row>
    <row r="13369" spans="1:11" x14ac:dyDescent="0.25">
      <c r="A13369" s="2"/>
      <c r="B13369" s="2"/>
      <c r="C13369" s="2"/>
      <c r="E13369" s="2"/>
      <c r="G13369" s="2"/>
      <c r="H13369" s="6"/>
      <c r="I13369" s="9"/>
      <c r="J13369" s="9"/>
      <c r="K13369" s="9"/>
    </row>
    <row r="13370" spans="1:11" x14ac:dyDescent="0.25">
      <c r="A13370" s="2"/>
      <c r="B13370" s="2"/>
      <c r="C13370" s="2"/>
      <c r="E13370" s="2"/>
      <c r="G13370" s="2"/>
      <c r="H13370" s="6"/>
      <c r="I13370" s="9"/>
      <c r="J13370" s="9"/>
      <c r="K13370" s="9"/>
    </row>
    <row r="13371" spans="1:11" x14ac:dyDescent="0.25">
      <c r="A13371" s="2"/>
      <c r="B13371" s="2"/>
      <c r="C13371" s="2"/>
      <c r="E13371" s="2"/>
      <c r="G13371" s="2"/>
      <c r="H13371" s="6"/>
      <c r="I13371" s="9"/>
      <c r="J13371" s="9"/>
      <c r="K13371" s="9"/>
    </row>
    <row r="13372" spans="1:11" x14ac:dyDescent="0.25">
      <c r="A13372" s="2"/>
      <c r="B13372" s="2"/>
      <c r="C13372" s="2"/>
      <c r="E13372" s="2"/>
      <c r="G13372" s="2"/>
      <c r="H13372" s="6"/>
      <c r="I13372" s="9"/>
      <c r="J13372" s="9"/>
      <c r="K13372" s="9"/>
    </row>
    <row r="13373" spans="1:11" x14ac:dyDescent="0.25">
      <c r="A13373" s="2"/>
      <c r="B13373" s="2"/>
      <c r="C13373" s="2"/>
      <c r="E13373" s="2"/>
      <c r="G13373" s="2"/>
      <c r="H13373" s="6"/>
      <c r="I13373" s="9"/>
      <c r="J13373" s="9"/>
      <c r="K13373" s="9"/>
    </row>
    <row r="13374" spans="1:11" x14ac:dyDescent="0.25">
      <c r="A13374" s="2"/>
      <c r="B13374" s="2"/>
      <c r="C13374" s="2"/>
      <c r="E13374" s="2"/>
      <c r="G13374" s="2"/>
      <c r="H13374" s="6"/>
      <c r="I13374" s="9"/>
      <c r="J13374" s="9"/>
      <c r="K13374" s="9"/>
    </row>
    <row r="13375" spans="1:11" x14ac:dyDescent="0.25">
      <c r="A13375" s="2"/>
      <c r="B13375" s="2"/>
      <c r="C13375" s="2"/>
      <c r="E13375" s="2"/>
      <c r="G13375" s="2"/>
      <c r="H13375" s="6"/>
      <c r="I13375" s="9"/>
      <c r="J13375" s="9"/>
      <c r="K13375" s="9"/>
    </row>
    <row r="13376" spans="1:11" x14ac:dyDescent="0.25">
      <c r="A13376" s="2"/>
      <c r="B13376" s="2"/>
      <c r="C13376" s="2"/>
      <c r="E13376" s="2"/>
      <c r="G13376" s="2"/>
      <c r="H13376" s="6"/>
      <c r="I13376" s="9"/>
      <c r="J13376" s="9"/>
      <c r="K13376" s="9"/>
    </row>
    <row r="13377" spans="1:11" x14ac:dyDescent="0.25">
      <c r="A13377" s="2"/>
      <c r="B13377" s="2"/>
      <c r="C13377" s="2"/>
      <c r="E13377" s="2"/>
      <c r="G13377" s="2"/>
      <c r="H13377" s="6"/>
      <c r="I13377" s="9"/>
      <c r="J13377" s="9"/>
      <c r="K13377" s="9"/>
    </row>
    <row r="13378" spans="1:11" x14ac:dyDescent="0.25">
      <c r="A13378" s="2"/>
      <c r="B13378" s="2"/>
      <c r="C13378" s="2"/>
      <c r="E13378" s="2"/>
      <c r="G13378" s="2"/>
      <c r="H13378" s="6"/>
      <c r="I13378" s="9"/>
      <c r="J13378" s="9"/>
      <c r="K13378" s="9"/>
    </row>
    <row r="13379" spans="1:11" x14ac:dyDescent="0.25">
      <c r="A13379" s="2"/>
      <c r="B13379" s="2"/>
      <c r="C13379" s="2"/>
      <c r="E13379" s="2"/>
      <c r="G13379" s="2"/>
      <c r="H13379" s="6"/>
      <c r="I13379" s="9"/>
      <c r="J13379" s="9"/>
      <c r="K13379" s="9"/>
    </row>
    <row r="13380" spans="1:11" x14ac:dyDescent="0.25">
      <c r="A13380" s="2"/>
      <c r="B13380" s="2"/>
      <c r="C13380" s="2"/>
      <c r="E13380" s="2"/>
      <c r="G13380" s="2"/>
      <c r="H13380" s="6"/>
      <c r="I13380" s="9"/>
      <c r="J13380" s="9"/>
      <c r="K13380" s="9"/>
    </row>
    <row r="13381" spans="1:11" x14ac:dyDescent="0.25">
      <c r="A13381" s="2"/>
      <c r="B13381" s="2"/>
      <c r="C13381" s="2"/>
      <c r="E13381" s="2"/>
      <c r="G13381" s="2"/>
      <c r="H13381" s="6"/>
      <c r="I13381" s="9"/>
      <c r="J13381" s="9"/>
      <c r="K13381" s="9"/>
    </row>
    <row r="13382" spans="1:11" x14ac:dyDescent="0.25">
      <c r="A13382" s="2"/>
      <c r="B13382" s="2"/>
      <c r="C13382" s="2"/>
      <c r="E13382" s="2"/>
      <c r="G13382" s="2"/>
      <c r="H13382" s="6"/>
      <c r="I13382" s="9"/>
      <c r="J13382" s="9"/>
      <c r="K13382" s="9"/>
    </row>
    <row r="13383" spans="1:11" x14ac:dyDescent="0.25">
      <c r="A13383" s="2"/>
      <c r="B13383" s="2"/>
      <c r="C13383" s="2"/>
      <c r="E13383" s="2"/>
      <c r="G13383" s="2"/>
      <c r="H13383" s="6"/>
      <c r="I13383" s="9"/>
      <c r="J13383" s="9"/>
      <c r="K13383" s="9"/>
    </row>
    <row r="13384" spans="1:11" x14ac:dyDescent="0.25">
      <c r="A13384" s="2"/>
      <c r="B13384" s="2"/>
      <c r="C13384" s="2"/>
      <c r="E13384" s="2"/>
      <c r="G13384" s="2"/>
      <c r="H13384" s="6"/>
      <c r="I13384" s="9"/>
      <c r="J13384" s="9"/>
      <c r="K13384" s="9"/>
    </row>
    <row r="13385" spans="1:11" x14ac:dyDescent="0.25">
      <c r="A13385" s="2"/>
      <c r="B13385" s="2"/>
      <c r="C13385" s="2"/>
      <c r="E13385" s="2"/>
      <c r="G13385" s="2"/>
      <c r="H13385" s="6"/>
      <c r="I13385" s="9"/>
      <c r="J13385" s="9"/>
      <c r="K13385" s="9"/>
    </row>
    <row r="13386" spans="1:11" x14ac:dyDescent="0.25">
      <c r="A13386" s="2"/>
      <c r="B13386" s="2"/>
      <c r="C13386" s="2"/>
      <c r="E13386" s="2"/>
      <c r="G13386" s="2"/>
      <c r="H13386" s="6"/>
      <c r="I13386" s="9"/>
      <c r="J13386" s="9"/>
      <c r="K13386" s="9"/>
    </row>
    <row r="13387" spans="1:11" x14ac:dyDescent="0.25">
      <c r="A13387" s="2"/>
      <c r="B13387" s="2"/>
      <c r="C13387" s="2"/>
      <c r="E13387" s="2"/>
      <c r="G13387" s="2"/>
      <c r="H13387" s="6"/>
      <c r="I13387" s="9"/>
      <c r="J13387" s="9"/>
      <c r="K13387" s="9"/>
    </row>
    <row r="13388" spans="1:11" x14ac:dyDescent="0.25">
      <c r="A13388" s="2"/>
      <c r="B13388" s="2"/>
      <c r="C13388" s="2"/>
      <c r="E13388" s="2"/>
      <c r="G13388" s="2"/>
      <c r="H13388" s="6"/>
      <c r="I13388" s="9"/>
      <c r="J13388" s="9"/>
      <c r="K13388" s="9"/>
    </row>
    <row r="13389" spans="1:11" x14ac:dyDescent="0.25">
      <c r="A13389" s="2"/>
      <c r="B13389" s="2"/>
      <c r="C13389" s="2"/>
      <c r="E13389" s="2"/>
      <c r="G13389" s="2"/>
      <c r="H13389" s="6"/>
      <c r="I13389" s="9"/>
      <c r="J13389" s="9"/>
      <c r="K13389" s="9"/>
    </row>
    <row r="13390" spans="1:11" x14ac:dyDescent="0.25">
      <c r="A13390" s="2"/>
      <c r="B13390" s="2"/>
      <c r="C13390" s="2"/>
      <c r="E13390" s="2"/>
      <c r="G13390" s="2"/>
      <c r="H13390" s="6"/>
      <c r="I13390" s="9"/>
      <c r="J13390" s="9"/>
      <c r="K13390" s="9"/>
    </row>
    <row r="13391" spans="1:11" x14ac:dyDescent="0.25">
      <c r="A13391" s="2"/>
      <c r="B13391" s="2"/>
      <c r="C13391" s="2"/>
      <c r="E13391" s="2"/>
      <c r="G13391" s="2"/>
      <c r="H13391" s="6"/>
      <c r="I13391" s="9"/>
      <c r="J13391" s="9"/>
      <c r="K13391" s="9"/>
    </row>
    <row r="13392" spans="1:11" x14ac:dyDescent="0.25">
      <c r="A13392" s="2"/>
      <c r="B13392" s="2"/>
      <c r="C13392" s="2"/>
      <c r="E13392" s="2"/>
      <c r="G13392" s="2"/>
      <c r="H13392" s="6"/>
      <c r="I13392" s="9"/>
      <c r="J13392" s="9"/>
      <c r="K13392" s="9"/>
    </row>
    <row r="13393" spans="1:11" x14ac:dyDescent="0.25">
      <c r="A13393" s="2"/>
      <c r="B13393" s="2"/>
      <c r="C13393" s="2"/>
      <c r="E13393" s="2"/>
      <c r="G13393" s="2"/>
      <c r="H13393" s="6"/>
      <c r="I13393" s="9"/>
      <c r="J13393" s="9"/>
      <c r="K13393" s="9"/>
    </row>
    <row r="13394" spans="1:11" x14ac:dyDescent="0.25">
      <c r="A13394" s="2"/>
      <c r="B13394" s="2"/>
      <c r="C13394" s="2"/>
      <c r="E13394" s="2"/>
      <c r="G13394" s="2"/>
      <c r="H13394" s="6"/>
      <c r="I13394" s="9"/>
      <c r="J13394" s="9"/>
      <c r="K13394" s="9"/>
    </row>
    <row r="13395" spans="1:11" x14ac:dyDescent="0.25">
      <c r="A13395" s="2"/>
      <c r="B13395" s="2"/>
      <c r="C13395" s="2"/>
      <c r="E13395" s="2"/>
      <c r="G13395" s="2"/>
      <c r="H13395" s="6"/>
      <c r="I13395" s="9"/>
      <c r="J13395" s="9"/>
      <c r="K13395" s="9"/>
    </row>
    <row r="13396" spans="1:11" x14ac:dyDescent="0.25">
      <c r="A13396" s="2"/>
      <c r="B13396" s="2"/>
      <c r="C13396" s="2"/>
      <c r="E13396" s="2"/>
      <c r="G13396" s="2"/>
      <c r="H13396" s="6"/>
      <c r="I13396" s="9"/>
      <c r="J13396" s="9"/>
      <c r="K13396" s="9"/>
    </row>
    <row r="13397" spans="1:11" x14ac:dyDescent="0.25">
      <c r="A13397" s="2"/>
      <c r="B13397" s="2"/>
      <c r="C13397" s="2"/>
      <c r="E13397" s="2"/>
      <c r="G13397" s="2"/>
      <c r="H13397" s="6"/>
      <c r="I13397" s="9"/>
      <c r="J13397" s="9"/>
      <c r="K13397" s="9"/>
    </row>
    <row r="13398" spans="1:11" x14ac:dyDescent="0.25">
      <c r="A13398" s="2"/>
      <c r="B13398" s="2"/>
      <c r="C13398" s="2"/>
      <c r="E13398" s="2"/>
      <c r="G13398" s="2"/>
      <c r="H13398" s="6"/>
      <c r="I13398" s="9"/>
      <c r="J13398" s="9"/>
      <c r="K13398" s="9"/>
    </row>
    <row r="13399" spans="1:11" x14ac:dyDescent="0.25">
      <c r="A13399" s="2"/>
      <c r="B13399" s="2"/>
      <c r="C13399" s="2"/>
      <c r="E13399" s="2"/>
      <c r="G13399" s="2"/>
      <c r="H13399" s="6"/>
      <c r="I13399" s="9"/>
      <c r="J13399" s="9"/>
      <c r="K13399" s="9"/>
    </row>
    <row r="13400" spans="1:11" x14ac:dyDescent="0.25">
      <c r="A13400" s="2"/>
      <c r="B13400" s="2"/>
      <c r="C13400" s="2"/>
      <c r="E13400" s="2"/>
      <c r="G13400" s="2"/>
      <c r="H13400" s="6"/>
      <c r="I13400" s="9"/>
      <c r="J13400" s="9"/>
      <c r="K13400" s="9"/>
    </row>
    <row r="13401" spans="1:11" x14ac:dyDescent="0.25">
      <c r="A13401" s="2"/>
      <c r="B13401" s="2"/>
      <c r="C13401" s="2"/>
      <c r="E13401" s="2"/>
      <c r="G13401" s="2"/>
      <c r="H13401" s="6"/>
      <c r="I13401" s="9"/>
      <c r="J13401" s="9"/>
      <c r="K13401" s="9"/>
    </row>
    <row r="13402" spans="1:11" x14ac:dyDescent="0.25">
      <c r="A13402" s="2"/>
      <c r="B13402" s="2"/>
      <c r="C13402" s="2"/>
      <c r="E13402" s="2"/>
      <c r="G13402" s="2"/>
      <c r="H13402" s="6"/>
      <c r="I13402" s="9"/>
      <c r="J13402" s="9"/>
      <c r="K13402" s="9"/>
    </row>
    <row r="13403" spans="1:11" x14ac:dyDescent="0.25">
      <c r="A13403" s="2"/>
      <c r="B13403" s="2"/>
      <c r="C13403" s="2"/>
      <c r="E13403" s="2"/>
      <c r="G13403" s="2"/>
      <c r="H13403" s="6"/>
      <c r="I13403" s="9"/>
      <c r="J13403" s="9"/>
      <c r="K13403" s="9"/>
    </row>
    <row r="13404" spans="1:11" x14ac:dyDescent="0.25">
      <c r="A13404" s="2"/>
      <c r="B13404" s="2"/>
      <c r="C13404" s="2"/>
      <c r="E13404" s="2"/>
      <c r="G13404" s="2"/>
      <c r="H13404" s="6"/>
      <c r="I13404" s="9"/>
      <c r="J13404" s="9"/>
      <c r="K13404" s="9"/>
    </row>
    <row r="13405" spans="1:11" x14ac:dyDescent="0.25">
      <c r="A13405" s="2"/>
      <c r="B13405" s="2"/>
      <c r="C13405" s="2"/>
      <c r="E13405" s="2"/>
      <c r="G13405" s="2"/>
      <c r="H13405" s="6"/>
      <c r="I13405" s="9"/>
      <c r="J13405" s="9"/>
      <c r="K13405" s="9"/>
    </row>
    <row r="13406" spans="1:11" x14ac:dyDescent="0.25">
      <c r="A13406" s="2"/>
      <c r="B13406" s="2"/>
      <c r="C13406" s="2"/>
      <c r="E13406" s="2"/>
      <c r="G13406" s="2"/>
      <c r="H13406" s="6"/>
      <c r="I13406" s="9"/>
      <c r="J13406" s="9"/>
      <c r="K13406" s="9"/>
    </row>
    <row r="13407" spans="1:11" x14ac:dyDescent="0.25">
      <c r="A13407" s="2"/>
      <c r="B13407" s="2"/>
      <c r="C13407" s="2"/>
      <c r="E13407" s="2"/>
      <c r="G13407" s="2"/>
      <c r="H13407" s="6"/>
      <c r="I13407" s="9"/>
      <c r="J13407" s="9"/>
      <c r="K13407" s="9"/>
    </row>
    <row r="13408" spans="1:11" x14ac:dyDescent="0.25">
      <c r="A13408" s="2"/>
      <c r="B13408" s="2"/>
      <c r="C13408" s="2"/>
      <c r="E13408" s="2"/>
      <c r="G13408" s="2"/>
      <c r="H13408" s="6"/>
      <c r="I13408" s="9"/>
      <c r="J13408" s="9"/>
      <c r="K13408" s="9"/>
    </row>
    <row r="13409" spans="1:11" x14ac:dyDescent="0.25">
      <c r="A13409" s="2"/>
      <c r="B13409" s="2"/>
      <c r="C13409" s="2"/>
      <c r="E13409" s="2"/>
      <c r="G13409" s="2"/>
      <c r="H13409" s="6"/>
      <c r="I13409" s="9"/>
      <c r="J13409" s="9"/>
      <c r="K13409" s="9"/>
    </row>
    <row r="13410" spans="1:11" x14ac:dyDescent="0.25">
      <c r="A13410" s="2"/>
      <c r="B13410" s="2"/>
      <c r="C13410" s="2"/>
      <c r="E13410" s="2"/>
      <c r="G13410" s="2"/>
      <c r="H13410" s="6"/>
      <c r="I13410" s="9"/>
      <c r="J13410" s="9"/>
      <c r="K13410" s="9"/>
    </row>
    <row r="13411" spans="1:11" x14ac:dyDescent="0.25">
      <c r="A13411" s="2"/>
      <c r="B13411" s="2"/>
      <c r="C13411" s="2"/>
      <c r="E13411" s="2"/>
      <c r="G13411" s="2"/>
      <c r="H13411" s="6"/>
      <c r="I13411" s="9"/>
      <c r="J13411" s="9"/>
      <c r="K13411" s="9"/>
    </row>
    <row r="13412" spans="1:11" x14ac:dyDescent="0.25">
      <c r="A13412" s="2"/>
      <c r="B13412" s="2"/>
      <c r="C13412" s="2"/>
      <c r="E13412" s="2"/>
      <c r="G13412" s="2"/>
      <c r="H13412" s="6"/>
      <c r="I13412" s="9"/>
      <c r="J13412" s="9"/>
      <c r="K13412" s="9"/>
    </row>
    <row r="13413" spans="1:11" x14ac:dyDescent="0.25">
      <c r="A13413" s="2"/>
      <c r="B13413" s="2"/>
      <c r="C13413" s="2"/>
      <c r="E13413" s="2"/>
      <c r="G13413" s="2"/>
      <c r="H13413" s="6"/>
      <c r="I13413" s="9"/>
      <c r="J13413" s="9"/>
      <c r="K13413" s="9"/>
    </row>
    <row r="13414" spans="1:11" x14ac:dyDescent="0.25">
      <c r="A13414" s="2"/>
      <c r="B13414" s="2"/>
      <c r="C13414" s="2"/>
      <c r="E13414" s="2"/>
      <c r="G13414" s="2"/>
      <c r="H13414" s="6"/>
      <c r="I13414" s="9"/>
      <c r="J13414" s="9"/>
      <c r="K13414" s="9"/>
    </row>
    <row r="13415" spans="1:11" x14ac:dyDescent="0.25">
      <c r="A13415" s="2"/>
      <c r="B13415" s="2"/>
      <c r="C13415" s="2"/>
      <c r="E13415" s="2"/>
      <c r="G13415" s="2"/>
      <c r="H13415" s="6"/>
      <c r="I13415" s="9"/>
      <c r="J13415" s="9"/>
      <c r="K13415" s="9"/>
    </row>
    <row r="13416" spans="1:11" x14ac:dyDescent="0.25">
      <c r="A13416" s="2"/>
      <c r="B13416" s="2"/>
      <c r="C13416" s="2"/>
      <c r="E13416" s="2"/>
      <c r="G13416" s="2"/>
      <c r="H13416" s="6"/>
      <c r="I13416" s="9"/>
      <c r="J13416" s="9"/>
      <c r="K13416" s="9"/>
    </row>
    <row r="13417" spans="1:11" x14ac:dyDescent="0.25">
      <c r="A13417" s="2"/>
      <c r="B13417" s="2"/>
      <c r="C13417" s="2"/>
      <c r="E13417" s="2"/>
      <c r="G13417" s="2"/>
      <c r="H13417" s="6"/>
      <c r="I13417" s="9"/>
      <c r="J13417" s="9"/>
      <c r="K13417" s="9"/>
    </row>
    <row r="13418" spans="1:11" x14ac:dyDescent="0.25">
      <c r="A13418" s="2"/>
      <c r="B13418" s="2"/>
      <c r="C13418" s="2"/>
      <c r="E13418" s="2"/>
      <c r="G13418" s="2"/>
      <c r="H13418" s="6"/>
      <c r="I13418" s="9"/>
      <c r="J13418" s="9"/>
      <c r="K13418" s="9"/>
    </row>
    <row r="13419" spans="1:11" x14ac:dyDescent="0.25">
      <c r="A13419" s="2"/>
      <c r="B13419" s="2"/>
      <c r="C13419" s="2"/>
      <c r="E13419" s="2"/>
      <c r="G13419" s="2"/>
      <c r="H13419" s="6"/>
      <c r="I13419" s="9"/>
      <c r="J13419" s="9"/>
      <c r="K13419" s="9"/>
    </row>
    <row r="13420" spans="1:11" x14ac:dyDescent="0.25">
      <c r="A13420" s="2"/>
      <c r="B13420" s="2"/>
      <c r="C13420" s="2"/>
      <c r="E13420" s="2"/>
      <c r="G13420" s="2"/>
      <c r="H13420" s="6"/>
      <c r="I13420" s="9"/>
      <c r="J13420" s="9"/>
      <c r="K13420" s="9"/>
    </row>
    <row r="13421" spans="1:11" x14ac:dyDescent="0.25">
      <c r="A13421" s="2"/>
      <c r="B13421" s="2"/>
      <c r="C13421" s="2"/>
      <c r="E13421" s="2"/>
      <c r="G13421" s="2"/>
      <c r="H13421" s="6"/>
      <c r="I13421" s="9"/>
      <c r="J13421" s="9"/>
      <c r="K13421" s="9"/>
    </row>
    <row r="13422" spans="1:11" x14ac:dyDescent="0.25">
      <c r="A13422" s="2"/>
      <c r="B13422" s="2"/>
      <c r="C13422" s="2"/>
      <c r="E13422" s="2"/>
      <c r="G13422" s="2"/>
      <c r="H13422" s="6"/>
      <c r="I13422" s="9"/>
      <c r="J13422" s="9"/>
      <c r="K13422" s="9"/>
    </row>
    <row r="13423" spans="1:11" x14ac:dyDescent="0.25">
      <c r="A13423" s="2"/>
      <c r="B13423" s="2"/>
      <c r="C13423" s="2"/>
      <c r="E13423" s="2"/>
      <c r="G13423" s="2"/>
      <c r="H13423" s="6"/>
      <c r="I13423" s="9"/>
      <c r="J13423" s="9"/>
      <c r="K13423" s="9"/>
    </row>
    <row r="13424" spans="1:11" x14ac:dyDescent="0.25">
      <c r="A13424" s="2"/>
      <c r="B13424" s="2"/>
      <c r="C13424" s="2"/>
      <c r="E13424" s="2"/>
      <c r="G13424" s="2"/>
      <c r="H13424" s="6"/>
      <c r="I13424" s="9"/>
      <c r="J13424" s="9"/>
      <c r="K13424" s="9"/>
    </row>
    <row r="13425" spans="1:11" x14ac:dyDescent="0.25">
      <c r="A13425" s="2"/>
      <c r="B13425" s="2"/>
      <c r="C13425" s="2"/>
      <c r="E13425" s="2"/>
      <c r="G13425" s="2"/>
      <c r="H13425" s="6"/>
      <c r="I13425" s="9"/>
      <c r="J13425" s="9"/>
      <c r="K13425" s="9"/>
    </row>
    <row r="13426" spans="1:11" x14ac:dyDescent="0.25">
      <c r="A13426" s="2"/>
      <c r="B13426" s="2"/>
      <c r="C13426" s="2"/>
      <c r="E13426" s="2"/>
      <c r="G13426" s="2"/>
      <c r="H13426" s="6"/>
      <c r="I13426" s="9"/>
      <c r="J13426" s="9"/>
      <c r="K13426" s="9"/>
    </row>
    <row r="13427" spans="1:11" x14ac:dyDescent="0.25">
      <c r="A13427" s="2"/>
      <c r="B13427" s="2"/>
      <c r="C13427" s="2"/>
      <c r="E13427" s="2"/>
      <c r="G13427" s="2"/>
      <c r="H13427" s="6"/>
      <c r="I13427" s="9"/>
      <c r="J13427" s="9"/>
      <c r="K13427" s="9"/>
    </row>
    <row r="13428" spans="1:11" x14ac:dyDescent="0.25">
      <c r="A13428" s="2"/>
      <c r="B13428" s="2"/>
      <c r="C13428" s="2"/>
      <c r="E13428" s="2"/>
      <c r="G13428" s="2"/>
      <c r="H13428" s="6"/>
      <c r="I13428" s="9"/>
      <c r="J13428" s="9"/>
      <c r="K13428" s="9"/>
    </row>
    <row r="13429" spans="1:11" x14ac:dyDescent="0.25">
      <c r="A13429" s="2"/>
      <c r="B13429" s="2"/>
      <c r="C13429" s="2"/>
      <c r="E13429" s="2"/>
      <c r="G13429" s="2"/>
      <c r="H13429" s="6"/>
      <c r="I13429" s="9"/>
      <c r="J13429" s="9"/>
      <c r="K13429" s="9"/>
    </row>
    <row r="13430" spans="1:11" x14ac:dyDescent="0.25">
      <c r="A13430" s="2"/>
      <c r="B13430" s="2"/>
      <c r="C13430" s="2"/>
      <c r="E13430" s="2"/>
      <c r="G13430" s="2"/>
      <c r="H13430" s="6"/>
      <c r="I13430" s="9"/>
      <c r="J13430" s="9"/>
      <c r="K13430" s="9"/>
    </row>
    <row r="13431" spans="1:11" x14ac:dyDescent="0.25">
      <c r="A13431" s="2"/>
      <c r="B13431" s="2"/>
      <c r="C13431" s="2"/>
      <c r="E13431" s="2"/>
      <c r="G13431" s="2"/>
      <c r="H13431" s="6"/>
      <c r="I13431" s="9"/>
      <c r="J13431" s="9"/>
      <c r="K13431" s="9"/>
    </row>
    <row r="13432" spans="1:11" x14ac:dyDescent="0.25">
      <c r="A13432" s="2"/>
      <c r="B13432" s="2"/>
      <c r="C13432" s="2"/>
      <c r="E13432" s="2"/>
      <c r="G13432" s="2"/>
      <c r="H13432" s="6"/>
      <c r="I13432" s="9"/>
      <c r="J13432" s="9"/>
      <c r="K13432" s="9"/>
    </row>
    <row r="13433" spans="1:11" x14ac:dyDescent="0.25">
      <c r="A13433" s="2"/>
      <c r="B13433" s="2"/>
      <c r="C13433" s="2"/>
      <c r="E13433" s="2"/>
      <c r="G13433" s="2"/>
      <c r="H13433" s="6"/>
      <c r="I13433" s="9"/>
      <c r="J13433" s="9"/>
      <c r="K13433" s="9"/>
    </row>
    <row r="13434" spans="1:11" x14ac:dyDescent="0.25">
      <c r="A13434" s="2"/>
      <c r="B13434" s="2"/>
      <c r="C13434" s="2"/>
      <c r="E13434" s="2"/>
      <c r="G13434" s="2"/>
      <c r="H13434" s="6"/>
      <c r="I13434" s="9"/>
      <c r="J13434" s="9"/>
      <c r="K13434" s="9"/>
    </row>
    <row r="13435" spans="1:11" x14ac:dyDescent="0.25">
      <c r="A13435" s="2"/>
      <c r="B13435" s="2"/>
      <c r="C13435" s="2"/>
      <c r="E13435" s="2"/>
      <c r="G13435" s="2"/>
      <c r="H13435" s="6"/>
      <c r="I13435" s="9"/>
      <c r="J13435" s="9"/>
      <c r="K13435" s="9"/>
    </row>
    <row r="13436" spans="1:11" x14ac:dyDescent="0.25">
      <c r="A13436" s="2"/>
      <c r="B13436" s="2"/>
      <c r="C13436" s="2"/>
      <c r="E13436" s="2"/>
      <c r="G13436" s="2"/>
      <c r="H13436" s="6"/>
      <c r="I13436" s="9"/>
      <c r="J13436" s="9"/>
      <c r="K13436" s="9"/>
    </row>
    <row r="13437" spans="1:11" x14ac:dyDescent="0.25">
      <c r="A13437" s="2"/>
      <c r="B13437" s="2"/>
      <c r="C13437" s="2"/>
      <c r="E13437" s="2"/>
      <c r="G13437" s="2"/>
      <c r="H13437" s="6"/>
      <c r="I13437" s="9"/>
      <c r="J13437" s="9"/>
      <c r="K13437" s="9"/>
    </row>
    <row r="13438" spans="1:11" x14ac:dyDescent="0.25">
      <c r="A13438" s="2"/>
      <c r="B13438" s="2"/>
      <c r="C13438" s="2"/>
      <c r="E13438" s="2"/>
      <c r="G13438" s="2"/>
      <c r="H13438" s="6"/>
      <c r="I13438" s="9"/>
      <c r="J13438" s="9"/>
      <c r="K13438" s="9"/>
    </row>
    <row r="13439" spans="1:11" x14ac:dyDescent="0.25">
      <c r="A13439" s="2"/>
      <c r="B13439" s="2"/>
      <c r="C13439" s="2"/>
      <c r="E13439" s="2"/>
      <c r="G13439" s="2"/>
      <c r="H13439" s="6"/>
      <c r="I13439" s="9"/>
      <c r="J13439" s="9"/>
      <c r="K13439" s="9"/>
    </row>
    <row r="13440" spans="1:11" x14ac:dyDescent="0.25">
      <c r="A13440" s="2"/>
      <c r="B13440" s="2"/>
      <c r="C13440" s="2"/>
      <c r="E13440" s="2"/>
      <c r="G13440" s="2"/>
      <c r="H13440" s="6"/>
      <c r="I13440" s="9"/>
      <c r="J13440" s="9"/>
      <c r="K13440" s="9"/>
    </row>
    <row r="13441" spans="1:11" x14ac:dyDescent="0.25">
      <c r="A13441" s="2"/>
      <c r="B13441" s="2"/>
      <c r="C13441" s="2"/>
      <c r="E13441" s="2"/>
      <c r="G13441" s="2"/>
      <c r="H13441" s="6"/>
      <c r="I13441" s="9"/>
      <c r="J13441" s="9"/>
      <c r="K13441" s="9"/>
    </row>
    <row r="13442" spans="1:11" x14ac:dyDescent="0.25">
      <c r="A13442" s="2"/>
      <c r="B13442" s="2"/>
      <c r="C13442" s="2"/>
      <c r="E13442" s="2"/>
      <c r="G13442" s="2"/>
      <c r="H13442" s="6"/>
      <c r="I13442" s="9"/>
      <c r="J13442" s="9"/>
      <c r="K13442" s="9"/>
    </row>
    <row r="13443" spans="1:11" x14ac:dyDescent="0.25">
      <c r="A13443" s="2"/>
      <c r="B13443" s="2"/>
      <c r="C13443" s="2"/>
      <c r="E13443" s="2"/>
      <c r="G13443" s="2"/>
      <c r="H13443" s="6"/>
      <c r="I13443" s="9"/>
      <c r="J13443" s="9"/>
      <c r="K13443" s="9"/>
    </row>
    <row r="13444" spans="1:11" x14ac:dyDescent="0.25">
      <c r="A13444" s="2"/>
      <c r="B13444" s="2"/>
      <c r="C13444" s="2"/>
      <c r="E13444" s="2"/>
      <c r="G13444" s="2"/>
      <c r="H13444" s="6"/>
      <c r="I13444" s="9"/>
      <c r="J13444" s="9"/>
      <c r="K13444" s="9"/>
    </row>
    <row r="13445" spans="1:11" x14ac:dyDescent="0.25">
      <c r="A13445" s="2"/>
      <c r="B13445" s="2"/>
      <c r="C13445" s="2"/>
      <c r="E13445" s="2"/>
      <c r="G13445" s="2"/>
      <c r="H13445" s="6"/>
      <c r="I13445" s="9"/>
      <c r="J13445" s="9"/>
      <c r="K13445" s="9"/>
    </row>
    <row r="13446" spans="1:11" x14ac:dyDescent="0.25">
      <c r="A13446" s="2"/>
      <c r="B13446" s="2"/>
      <c r="C13446" s="2"/>
      <c r="E13446" s="2"/>
      <c r="G13446" s="2"/>
      <c r="H13446" s="6"/>
      <c r="I13446" s="9"/>
      <c r="J13446" s="9"/>
      <c r="K13446" s="9"/>
    </row>
    <row r="13447" spans="1:11" x14ac:dyDescent="0.25">
      <c r="A13447" s="2"/>
      <c r="B13447" s="2"/>
      <c r="C13447" s="2"/>
      <c r="E13447" s="2"/>
      <c r="G13447" s="2"/>
      <c r="H13447" s="6"/>
      <c r="I13447" s="9"/>
      <c r="J13447" s="9"/>
      <c r="K13447" s="9"/>
    </row>
    <row r="13448" spans="1:11" x14ac:dyDescent="0.25">
      <c r="A13448" s="2"/>
      <c r="B13448" s="2"/>
      <c r="C13448" s="2"/>
      <c r="E13448" s="2"/>
      <c r="G13448" s="2"/>
      <c r="H13448" s="6"/>
      <c r="I13448" s="9"/>
      <c r="J13448" s="9"/>
      <c r="K13448" s="9"/>
    </row>
    <row r="13449" spans="1:11" x14ac:dyDescent="0.25">
      <c r="A13449" s="2"/>
      <c r="B13449" s="2"/>
      <c r="C13449" s="2"/>
      <c r="E13449" s="2"/>
      <c r="G13449" s="2"/>
      <c r="H13449" s="6"/>
      <c r="I13449" s="9"/>
      <c r="J13449" s="9"/>
      <c r="K13449" s="9"/>
    </row>
    <row r="13450" spans="1:11" x14ac:dyDescent="0.25">
      <c r="A13450" s="2"/>
      <c r="B13450" s="2"/>
      <c r="C13450" s="2"/>
      <c r="E13450" s="2"/>
      <c r="G13450" s="2"/>
      <c r="H13450" s="6"/>
      <c r="I13450" s="9"/>
      <c r="J13450" s="9"/>
      <c r="K13450" s="9"/>
    </row>
    <row r="13451" spans="1:11" x14ac:dyDescent="0.25">
      <c r="A13451" s="2"/>
      <c r="B13451" s="2"/>
      <c r="C13451" s="2"/>
      <c r="E13451" s="2"/>
      <c r="G13451" s="2"/>
      <c r="H13451" s="6"/>
      <c r="I13451" s="9"/>
      <c r="J13451" s="9"/>
      <c r="K13451" s="9"/>
    </row>
    <row r="13452" spans="1:11" x14ac:dyDescent="0.25">
      <c r="A13452" s="2"/>
      <c r="B13452" s="2"/>
      <c r="C13452" s="2"/>
      <c r="E13452" s="2"/>
      <c r="G13452" s="2"/>
      <c r="H13452" s="6"/>
      <c r="I13452" s="9"/>
      <c r="J13452" s="9"/>
      <c r="K13452" s="9"/>
    </row>
    <row r="13453" spans="1:11" x14ac:dyDescent="0.25">
      <c r="A13453" s="2"/>
      <c r="B13453" s="2"/>
      <c r="C13453" s="2"/>
      <c r="E13453" s="2"/>
      <c r="G13453" s="2"/>
      <c r="H13453" s="6"/>
      <c r="I13453" s="9"/>
      <c r="J13453" s="9"/>
      <c r="K13453" s="9"/>
    </row>
    <row r="13454" spans="1:11" x14ac:dyDescent="0.25">
      <c r="A13454" s="2"/>
      <c r="B13454" s="2"/>
      <c r="C13454" s="2"/>
      <c r="E13454" s="2"/>
      <c r="G13454" s="2"/>
      <c r="H13454" s="6"/>
      <c r="I13454" s="9"/>
      <c r="J13454" s="9"/>
      <c r="K13454" s="9"/>
    </row>
    <row r="13455" spans="1:11" x14ac:dyDescent="0.25">
      <c r="A13455" s="2"/>
      <c r="B13455" s="2"/>
      <c r="C13455" s="2"/>
      <c r="E13455" s="2"/>
      <c r="G13455" s="2"/>
      <c r="H13455" s="6"/>
      <c r="I13455" s="9"/>
      <c r="J13455" s="9"/>
      <c r="K13455" s="9"/>
    </row>
    <row r="13456" spans="1:11" x14ac:dyDescent="0.25">
      <c r="A13456" s="2"/>
      <c r="B13456" s="2"/>
      <c r="C13456" s="2"/>
      <c r="E13456" s="2"/>
      <c r="G13456" s="2"/>
      <c r="H13456" s="6"/>
      <c r="I13456" s="9"/>
      <c r="J13456" s="9"/>
      <c r="K13456" s="9"/>
    </row>
    <row r="13457" spans="1:11" x14ac:dyDescent="0.25">
      <c r="A13457" s="2"/>
      <c r="B13457" s="2"/>
      <c r="C13457" s="2"/>
      <c r="E13457" s="2"/>
      <c r="G13457" s="2"/>
      <c r="H13457" s="6"/>
      <c r="I13457" s="9"/>
      <c r="J13457" s="9"/>
      <c r="K13457" s="9"/>
    </row>
    <row r="13458" spans="1:11" x14ac:dyDescent="0.25">
      <c r="A13458" s="2"/>
      <c r="B13458" s="2"/>
      <c r="C13458" s="2"/>
      <c r="E13458" s="2"/>
      <c r="G13458" s="2"/>
      <c r="H13458" s="6"/>
      <c r="I13458" s="9"/>
      <c r="J13458" s="9"/>
      <c r="K13458" s="9"/>
    </row>
    <row r="13459" spans="1:11" x14ac:dyDescent="0.25">
      <c r="A13459" s="2"/>
      <c r="B13459" s="2"/>
      <c r="C13459" s="2"/>
      <c r="E13459" s="2"/>
      <c r="G13459" s="2"/>
      <c r="H13459" s="6"/>
      <c r="I13459" s="9"/>
      <c r="J13459" s="9"/>
      <c r="K13459" s="9"/>
    </row>
    <row r="13460" spans="1:11" x14ac:dyDescent="0.25">
      <c r="A13460" s="2"/>
      <c r="B13460" s="2"/>
      <c r="C13460" s="2"/>
      <c r="E13460" s="2"/>
      <c r="G13460" s="2"/>
      <c r="H13460" s="6"/>
      <c r="I13460" s="9"/>
      <c r="J13460" s="9"/>
      <c r="K13460" s="9"/>
    </row>
    <row r="13461" spans="1:11" x14ac:dyDescent="0.25">
      <c r="A13461" s="2"/>
      <c r="B13461" s="2"/>
      <c r="C13461" s="2"/>
      <c r="E13461" s="2"/>
      <c r="G13461" s="2"/>
      <c r="H13461" s="6"/>
      <c r="I13461" s="9"/>
      <c r="J13461" s="9"/>
      <c r="K13461" s="9"/>
    </row>
    <row r="13462" spans="1:11" x14ac:dyDescent="0.25">
      <c r="A13462" s="2"/>
      <c r="B13462" s="2"/>
      <c r="C13462" s="2"/>
      <c r="E13462" s="2"/>
      <c r="G13462" s="2"/>
      <c r="H13462" s="6"/>
      <c r="I13462" s="9"/>
      <c r="J13462" s="9"/>
      <c r="K13462" s="9"/>
    </row>
    <row r="13463" spans="1:11" x14ac:dyDescent="0.25">
      <c r="A13463" s="2"/>
      <c r="B13463" s="2"/>
      <c r="C13463" s="2"/>
      <c r="E13463" s="2"/>
      <c r="G13463" s="2"/>
      <c r="H13463" s="6"/>
      <c r="I13463" s="9"/>
      <c r="J13463" s="9"/>
      <c r="K13463" s="9"/>
    </row>
    <row r="13464" spans="1:11" x14ac:dyDescent="0.25">
      <c r="A13464" s="2"/>
      <c r="B13464" s="2"/>
      <c r="C13464" s="2"/>
      <c r="E13464" s="2"/>
      <c r="G13464" s="2"/>
      <c r="H13464" s="6"/>
      <c r="I13464" s="9"/>
      <c r="J13464" s="9"/>
      <c r="K13464" s="9"/>
    </row>
    <row r="13465" spans="1:11" x14ac:dyDescent="0.25">
      <c r="A13465" s="2"/>
      <c r="B13465" s="2"/>
      <c r="C13465" s="2"/>
      <c r="E13465" s="2"/>
      <c r="G13465" s="2"/>
      <c r="H13465" s="6"/>
      <c r="I13465" s="9"/>
      <c r="J13465" s="9"/>
      <c r="K13465" s="9"/>
    </row>
    <row r="13466" spans="1:11" x14ac:dyDescent="0.25">
      <c r="A13466" s="2"/>
      <c r="B13466" s="2"/>
      <c r="C13466" s="2"/>
      <c r="E13466" s="2"/>
      <c r="G13466" s="2"/>
      <c r="H13466" s="6"/>
      <c r="I13466" s="9"/>
      <c r="J13466" s="9"/>
      <c r="K13466" s="9"/>
    </row>
    <row r="13467" spans="1:11" x14ac:dyDescent="0.25">
      <c r="A13467" s="2"/>
      <c r="B13467" s="2"/>
      <c r="C13467" s="2"/>
      <c r="E13467" s="2"/>
      <c r="G13467" s="2"/>
      <c r="H13467" s="6"/>
      <c r="I13467" s="9"/>
      <c r="J13467" s="9"/>
      <c r="K13467" s="9"/>
    </row>
    <row r="13468" spans="1:11" x14ac:dyDescent="0.25">
      <c r="A13468" s="2"/>
      <c r="B13468" s="2"/>
      <c r="C13468" s="2"/>
      <c r="E13468" s="2"/>
      <c r="G13468" s="2"/>
      <c r="H13468" s="6"/>
      <c r="I13468" s="9"/>
      <c r="J13468" s="9"/>
      <c r="K13468" s="9"/>
    </row>
    <row r="13469" spans="1:11" x14ac:dyDescent="0.25">
      <c r="A13469" s="2"/>
      <c r="B13469" s="2"/>
      <c r="C13469" s="2"/>
      <c r="E13469" s="2"/>
      <c r="G13469" s="2"/>
      <c r="H13469" s="6"/>
      <c r="I13469" s="9"/>
      <c r="J13469" s="9"/>
      <c r="K13469" s="9"/>
    </row>
    <row r="13470" spans="1:11" x14ac:dyDescent="0.25">
      <c r="A13470" s="2"/>
      <c r="B13470" s="2"/>
      <c r="C13470" s="2"/>
      <c r="E13470" s="2"/>
      <c r="G13470" s="2"/>
      <c r="H13470" s="6"/>
      <c r="I13470" s="9"/>
      <c r="J13470" s="9"/>
      <c r="K13470" s="9"/>
    </row>
    <row r="13471" spans="1:11" x14ac:dyDescent="0.25">
      <c r="A13471" s="2"/>
      <c r="B13471" s="2"/>
      <c r="C13471" s="2"/>
      <c r="E13471" s="2"/>
      <c r="G13471" s="2"/>
      <c r="H13471" s="6"/>
      <c r="I13471" s="9"/>
      <c r="J13471" s="9"/>
      <c r="K13471" s="9"/>
    </row>
    <row r="13472" spans="1:11" x14ac:dyDescent="0.25">
      <c r="A13472" s="2"/>
      <c r="B13472" s="2"/>
      <c r="C13472" s="2"/>
      <c r="E13472" s="2"/>
      <c r="G13472" s="2"/>
      <c r="H13472" s="6"/>
      <c r="I13472" s="9"/>
      <c r="J13472" s="9"/>
      <c r="K13472" s="9"/>
    </row>
    <row r="13473" spans="1:11" x14ac:dyDescent="0.25">
      <c r="A13473" s="2"/>
      <c r="B13473" s="2"/>
      <c r="C13473" s="2"/>
      <c r="E13473" s="2"/>
      <c r="G13473" s="2"/>
      <c r="H13473" s="6"/>
      <c r="I13473" s="9"/>
      <c r="J13473" s="9"/>
      <c r="K13473" s="9"/>
    </row>
    <row r="13474" spans="1:11" x14ac:dyDescent="0.25">
      <c r="A13474" s="2"/>
      <c r="B13474" s="2"/>
      <c r="C13474" s="2"/>
      <c r="E13474" s="2"/>
      <c r="G13474" s="2"/>
      <c r="H13474" s="6"/>
      <c r="I13474" s="9"/>
      <c r="J13474" s="9"/>
      <c r="K13474" s="9"/>
    </row>
    <row r="13475" spans="1:11" x14ac:dyDescent="0.25">
      <c r="A13475" s="2"/>
      <c r="B13475" s="2"/>
      <c r="C13475" s="2"/>
      <c r="E13475" s="2"/>
      <c r="G13475" s="2"/>
      <c r="H13475" s="6"/>
      <c r="I13475" s="9"/>
      <c r="J13475" s="9"/>
      <c r="K13475" s="9"/>
    </row>
    <row r="13476" spans="1:11" x14ac:dyDescent="0.25">
      <c r="A13476" s="2"/>
      <c r="B13476" s="2"/>
      <c r="C13476" s="2"/>
      <c r="E13476" s="2"/>
      <c r="G13476" s="2"/>
      <c r="H13476" s="6"/>
      <c r="I13476" s="9"/>
      <c r="J13476" s="9"/>
      <c r="K13476" s="9"/>
    </row>
    <row r="13477" spans="1:11" x14ac:dyDescent="0.25">
      <c r="A13477" s="2"/>
      <c r="B13477" s="2"/>
      <c r="C13477" s="2"/>
      <c r="E13477" s="2"/>
      <c r="G13477" s="2"/>
      <c r="H13477" s="6"/>
      <c r="I13477" s="9"/>
      <c r="J13477" s="9"/>
      <c r="K13477" s="9"/>
    </row>
    <row r="13478" spans="1:11" x14ac:dyDescent="0.25">
      <c r="A13478" s="2"/>
      <c r="B13478" s="2"/>
      <c r="C13478" s="2"/>
      <c r="E13478" s="2"/>
      <c r="G13478" s="2"/>
      <c r="H13478" s="6"/>
      <c r="I13478" s="9"/>
      <c r="J13478" s="9"/>
      <c r="K13478" s="9"/>
    </row>
    <row r="13479" spans="1:11" x14ac:dyDescent="0.25">
      <c r="A13479" s="2"/>
      <c r="B13479" s="2"/>
      <c r="C13479" s="2"/>
      <c r="E13479" s="2"/>
      <c r="G13479" s="2"/>
      <c r="H13479" s="6"/>
      <c r="I13479" s="9"/>
      <c r="J13479" s="9"/>
      <c r="K13479" s="9"/>
    </row>
    <row r="13480" spans="1:11" x14ac:dyDescent="0.25">
      <c r="A13480" s="2"/>
      <c r="B13480" s="2"/>
      <c r="C13480" s="2"/>
      <c r="E13480" s="2"/>
      <c r="G13480" s="2"/>
      <c r="H13480" s="6"/>
      <c r="I13480" s="9"/>
      <c r="J13480" s="9"/>
      <c r="K13480" s="9"/>
    </row>
    <row r="13481" spans="1:11" x14ac:dyDescent="0.25">
      <c r="A13481" s="2"/>
      <c r="B13481" s="2"/>
      <c r="C13481" s="2"/>
      <c r="E13481" s="2"/>
      <c r="G13481" s="2"/>
      <c r="H13481" s="6"/>
      <c r="I13481" s="9"/>
      <c r="J13481" s="9"/>
      <c r="K13481" s="9"/>
    </row>
    <row r="13482" spans="1:11" x14ac:dyDescent="0.25">
      <c r="A13482" s="2"/>
      <c r="B13482" s="2"/>
      <c r="C13482" s="2"/>
      <c r="E13482" s="2"/>
      <c r="G13482" s="2"/>
      <c r="H13482" s="6"/>
      <c r="I13482" s="9"/>
      <c r="J13482" s="9"/>
      <c r="K13482" s="9"/>
    </row>
    <row r="13483" spans="1:11" x14ac:dyDescent="0.25">
      <c r="A13483" s="2"/>
      <c r="B13483" s="2"/>
      <c r="C13483" s="2"/>
      <c r="E13483" s="2"/>
      <c r="G13483" s="2"/>
      <c r="H13483" s="6"/>
      <c r="I13483" s="9"/>
      <c r="J13483" s="9"/>
      <c r="K13483" s="9"/>
    </row>
    <row r="13484" spans="1:11" x14ac:dyDescent="0.25">
      <c r="A13484" s="2"/>
      <c r="B13484" s="2"/>
      <c r="C13484" s="2"/>
      <c r="E13484" s="2"/>
      <c r="G13484" s="2"/>
      <c r="H13484" s="6"/>
      <c r="I13484" s="9"/>
      <c r="J13484" s="9"/>
      <c r="K13484" s="9"/>
    </row>
    <row r="13485" spans="1:11" x14ac:dyDescent="0.25">
      <c r="A13485" s="2"/>
      <c r="B13485" s="2"/>
      <c r="C13485" s="2"/>
      <c r="E13485" s="2"/>
      <c r="G13485" s="2"/>
      <c r="H13485" s="6"/>
      <c r="I13485" s="9"/>
      <c r="J13485" s="9"/>
      <c r="K13485" s="9"/>
    </row>
    <row r="13486" spans="1:11" x14ac:dyDescent="0.25">
      <c r="A13486" s="2"/>
      <c r="B13486" s="2"/>
      <c r="C13486" s="2"/>
      <c r="E13486" s="2"/>
      <c r="G13486" s="2"/>
      <c r="H13486" s="6"/>
      <c r="I13486" s="9"/>
      <c r="J13486" s="9"/>
      <c r="K13486" s="9"/>
    </row>
    <row r="13487" spans="1:11" x14ac:dyDescent="0.25">
      <c r="A13487" s="2"/>
      <c r="B13487" s="2"/>
      <c r="C13487" s="2"/>
      <c r="E13487" s="2"/>
      <c r="G13487" s="2"/>
      <c r="H13487" s="6"/>
      <c r="I13487" s="9"/>
      <c r="J13487" s="9"/>
      <c r="K13487" s="9"/>
    </row>
    <row r="13488" spans="1:11" x14ac:dyDescent="0.25">
      <c r="A13488" s="2"/>
      <c r="B13488" s="2"/>
      <c r="C13488" s="2"/>
      <c r="E13488" s="2"/>
      <c r="G13488" s="2"/>
      <c r="H13488" s="6"/>
      <c r="I13488" s="9"/>
      <c r="J13488" s="9"/>
      <c r="K13488" s="9"/>
    </row>
    <row r="13489" spans="1:11" x14ac:dyDescent="0.25">
      <c r="A13489" s="2"/>
      <c r="B13489" s="2"/>
      <c r="C13489" s="2"/>
      <c r="E13489" s="2"/>
      <c r="G13489" s="2"/>
      <c r="H13489" s="6"/>
      <c r="I13489" s="9"/>
      <c r="J13489" s="9"/>
      <c r="K13489" s="9"/>
    </row>
    <row r="13490" spans="1:11" x14ac:dyDescent="0.25">
      <c r="A13490" s="2"/>
      <c r="B13490" s="2"/>
      <c r="C13490" s="2"/>
      <c r="E13490" s="2"/>
      <c r="G13490" s="2"/>
      <c r="H13490" s="6"/>
      <c r="I13490" s="9"/>
      <c r="J13490" s="9"/>
      <c r="K13490" s="9"/>
    </row>
    <row r="13491" spans="1:11" x14ac:dyDescent="0.25">
      <c r="A13491" s="2"/>
      <c r="B13491" s="2"/>
      <c r="C13491" s="2"/>
      <c r="E13491" s="2"/>
      <c r="G13491" s="2"/>
      <c r="H13491" s="6"/>
      <c r="I13491" s="9"/>
      <c r="J13491" s="9"/>
      <c r="K13491" s="9"/>
    </row>
    <row r="13492" spans="1:11" x14ac:dyDescent="0.25">
      <c r="A13492" s="2"/>
      <c r="B13492" s="2"/>
      <c r="C13492" s="2"/>
      <c r="E13492" s="2"/>
      <c r="G13492" s="2"/>
      <c r="H13492" s="6"/>
      <c r="I13492" s="9"/>
      <c r="J13492" s="9"/>
      <c r="K13492" s="9"/>
    </row>
    <row r="13493" spans="1:11" x14ac:dyDescent="0.25">
      <c r="A13493" s="2"/>
      <c r="B13493" s="2"/>
      <c r="C13493" s="2"/>
      <c r="E13493" s="2"/>
      <c r="G13493" s="2"/>
      <c r="H13493" s="6"/>
      <c r="I13493" s="9"/>
      <c r="J13493" s="9"/>
      <c r="K13493" s="9"/>
    </row>
    <row r="13494" spans="1:11" x14ac:dyDescent="0.25">
      <c r="A13494" s="2"/>
      <c r="B13494" s="2"/>
      <c r="C13494" s="2"/>
      <c r="E13494" s="2"/>
      <c r="G13494" s="2"/>
      <c r="H13494" s="6"/>
      <c r="I13494" s="9"/>
      <c r="J13494" s="9"/>
      <c r="K13494" s="9"/>
    </row>
    <row r="13495" spans="1:11" x14ac:dyDescent="0.25">
      <c r="A13495" s="2"/>
      <c r="B13495" s="2"/>
      <c r="C13495" s="2"/>
      <c r="E13495" s="2"/>
      <c r="G13495" s="2"/>
      <c r="H13495" s="6"/>
      <c r="I13495" s="9"/>
      <c r="J13495" s="9"/>
      <c r="K13495" s="9"/>
    </row>
    <row r="13496" spans="1:11" x14ac:dyDescent="0.25">
      <c r="A13496" s="2"/>
      <c r="B13496" s="2"/>
      <c r="C13496" s="2"/>
      <c r="E13496" s="2"/>
      <c r="G13496" s="2"/>
      <c r="H13496" s="6"/>
      <c r="I13496" s="9"/>
      <c r="J13496" s="9"/>
      <c r="K13496" s="9"/>
    </row>
    <row r="13497" spans="1:11" x14ac:dyDescent="0.25">
      <c r="A13497" s="2"/>
      <c r="B13497" s="2"/>
      <c r="C13497" s="2"/>
      <c r="E13497" s="2"/>
      <c r="G13497" s="2"/>
      <c r="H13497" s="6"/>
      <c r="I13497" s="9"/>
      <c r="J13497" s="9"/>
      <c r="K13497" s="9"/>
    </row>
    <row r="13498" spans="1:11" x14ac:dyDescent="0.25">
      <c r="A13498" s="2"/>
      <c r="B13498" s="2"/>
      <c r="C13498" s="2"/>
      <c r="E13498" s="2"/>
      <c r="G13498" s="2"/>
      <c r="H13498" s="6"/>
      <c r="I13498" s="9"/>
      <c r="J13498" s="9"/>
      <c r="K13498" s="9"/>
    </row>
    <row r="13499" spans="1:11" x14ac:dyDescent="0.25">
      <c r="A13499" s="2"/>
      <c r="B13499" s="2"/>
      <c r="C13499" s="2"/>
      <c r="E13499" s="2"/>
      <c r="G13499" s="2"/>
      <c r="H13499" s="6"/>
      <c r="I13499" s="9"/>
      <c r="J13499" s="9"/>
      <c r="K13499" s="9"/>
    </row>
    <row r="13500" spans="1:11" x14ac:dyDescent="0.25">
      <c r="A13500" s="2"/>
      <c r="B13500" s="2"/>
      <c r="C13500" s="2"/>
      <c r="E13500" s="2"/>
      <c r="G13500" s="2"/>
      <c r="H13500" s="6"/>
      <c r="I13500" s="9"/>
      <c r="J13500" s="9"/>
      <c r="K13500" s="9"/>
    </row>
    <row r="13501" spans="1:11" x14ac:dyDescent="0.25">
      <c r="A13501" s="2"/>
      <c r="B13501" s="2"/>
      <c r="C13501" s="2"/>
      <c r="E13501" s="2"/>
      <c r="G13501" s="2"/>
      <c r="H13501" s="6"/>
      <c r="I13501" s="9"/>
      <c r="J13501" s="9"/>
      <c r="K13501" s="9"/>
    </row>
    <row r="13502" spans="1:11" x14ac:dyDescent="0.25">
      <c r="A13502" s="2"/>
      <c r="B13502" s="2"/>
      <c r="C13502" s="2"/>
      <c r="E13502" s="2"/>
      <c r="G13502" s="2"/>
      <c r="H13502" s="6"/>
      <c r="I13502" s="9"/>
      <c r="J13502" s="9"/>
      <c r="K13502" s="9"/>
    </row>
    <row r="13503" spans="1:11" x14ac:dyDescent="0.25">
      <c r="A13503" s="2"/>
      <c r="B13503" s="2"/>
      <c r="C13503" s="2"/>
      <c r="E13503" s="2"/>
      <c r="G13503" s="2"/>
      <c r="H13503" s="6"/>
      <c r="I13503" s="9"/>
      <c r="J13503" s="9"/>
      <c r="K13503" s="9"/>
    </row>
    <row r="13504" spans="1:11" x14ac:dyDescent="0.25">
      <c r="A13504" s="2"/>
      <c r="B13504" s="2"/>
      <c r="C13504" s="2"/>
      <c r="E13504" s="2"/>
      <c r="G13504" s="2"/>
      <c r="H13504" s="6"/>
      <c r="I13504" s="9"/>
      <c r="J13504" s="9"/>
      <c r="K13504" s="9"/>
    </row>
    <row r="13505" spans="1:11" x14ac:dyDescent="0.25">
      <c r="A13505" s="2"/>
      <c r="B13505" s="2"/>
      <c r="C13505" s="2"/>
      <c r="E13505" s="2"/>
      <c r="G13505" s="2"/>
      <c r="H13505" s="6"/>
      <c r="I13505" s="9"/>
      <c r="J13505" s="9"/>
      <c r="K13505" s="9"/>
    </row>
    <row r="13506" spans="1:11" x14ac:dyDescent="0.25">
      <c r="A13506" s="2"/>
      <c r="B13506" s="2"/>
      <c r="C13506" s="2"/>
      <c r="E13506" s="2"/>
      <c r="G13506" s="2"/>
      <c r="H13506" s="6"/>
      <c r="I13506" s="9"/>
      <c r="J13506" s="9"/>
      <c r="K13506" s="9"/>
    </row>
    <row r="13507" spans="1:11" x14ac:dyDescent="0.25">
      <c r="A13507" s="2"/>
      <c r="B13507" s="2"/>
      <c r="C13507" s="2"/>
      <c r="E13507" s="2"/>
      <c r="G13507" s="2"/>
      <c r="H13507" s="6"/>
      <c r="I13507" s="9"/>
      <c r="J13507" s="9"/>
      <c r="K13507" s="9"/>
    </row>
    <row r="13508" spans="1:11" x14ac:dyDescent="0.25">
      <c r="A13508" s="2"/>
      <c r="B13508" s="2"/>
      <c r="C13508" s="2"/>
      <c r="E13508" s="2"/>
      <c r="G13508" s="2"/>
      <c r="H13508" s="6"/>
      <c r="I13508" s="9"/>
      <c r="J13508" s="9"/>
      <c r="K13508" s="9"/>
    </row>
    <row r="13509" spans="1:11" x14ac:dyDescent="0.25">
      <c r="A13509" s="2"/>
      <c r="B13509" s="2"/>
      <c r="C13509" s="2"/>
      <c r="E13509" s="2"/>
      <c r="G13509" s="2"/>
      <c r="H13509" s="6"/>
      <c r="I13509" s="9"/>
      <c r="J13509" s="9"/>
      <c r="K13509" s="9"/>
    </row>
    <row r="13510" spans="1:11" x14ac:dyDescent="0.25">
      <c r="A13510" s="2"/>
      <c r="B13510" s="2"/>
      <c r="C13510" s="2"/>
      <c r="E13510" s="2"/>
      <c r="G13510" s="2"/>
      <c r="H13510" s="6"/>
      <c r="I13510" s="9"/>
      <c r="J13510" s="9"/>
      <c r="K13510" s="9"/>
    </row>
    <row r="13511" spans="1:11" x14ac:dyDescent="0.25">
      <c r="A13511" s="2"/>
      <c r="B13511" s="2"/>
      <c r="C13511" s="2"/>
      <c r="E13511" s="2"/>
      <c r="G13511" s="2"/>
      <c r="H13511" s="6"/>
      <c r="I13511" s="9"/>
      <c r="J13511" s="9"/>
      <c r="K13511" s="9"/>
    </row>
    <row r="13512" spans="1:11" x14ac:dyDescent="0.25">
      <c r="A13512" s="2"/>
      <c r="B13512" s="2"/>
      <c r="C13512" s="2"/>
      <c r="E13512" s="2"/>
      <c r="G13512" s="2"/>
      <c r="H13512" s="6"/>
      <c r="I13512" s="9"/>
      <c r="J13512" s="9"/>
      <c r="K13512" s="9"/>
    </row>
    <row r="13513" spans="1:11" x14ac:dyDescent="0.25">
      <c r="A13513" s="2"/>
      <c r="B13513" s="2"/>
      <c r="C13513" s="2"/>
      <c r="E13513" s="2"/>
      <c r="G13513" s="2"/>
      <c r="H13513" s="6"/>
      <c r="I13513" s="9"/>
      <c r="J13513" s="9"/>
      <c r="K13513" s="9"/>
    </row>
    <row r="13514" spans="1:11" x14ac:dyDescent="0.25">
      <c r="A13514" s="2"/>
      <c r="B13514" s="2"/>
      <c r="C13514" s="2"/>
      <c r="E13514" s="2"/>
      <c r="G13514" s="2"/>
      <c r="H13514" s="6"/>
      <c r="I13514" s="9"/>
      <c r="J13514" s="9"/>
      <c r="K13514" s="9"/>
    </row>
    <row r="13515" spans="1:11" x14ac:dyDescent="0.25">
      <c r="A13515" s="2"/>
      <c r="B13515" s="2"/>
      <c r="C13515" s="2"/>
      <c r="E13515" s="2"/>
      <c r="G13515" s="2"/>
      <c r="H13515" s="6"/>
      <c r="I13515" s="9"/>
      <c r="J13515" s="9"/>
      <c r="K13515" s="9"/>
    </row>
    <row r="13516" spans="1:11" x14ac:dyDescent="0.25">
      <c r="A13516" s="2"/>
      <c r="B13516" s="2"/>
      <c r="C13516" s="2"/>
      <c r="E13516" s="2"/>
      <c r="G13516" s="2"/>
      <c r="H13516" s="6"/>
      <c r="I13516" s="9"/>
      <c r="J13516" s="9"/>
      <c r="K13516" s="9"/>
    </row>
    <row r="13517" spans="1:11" x14ac:dyDescent="0.25">
      <c r="A13517" s="2"/>
      <c r="B13517" s="2"/>
      <c r="C13517" s="2"/>
      <c r="E13517" s="2"/>
      <c r="G13517" s="2"/>
      <c r="H13517" s="6"/>
      <c r="I13517" s="9"/>
      <c r="J13517" s="9"/>
      <c r="K13517" s="9"/>
    </row>
    <row r="13518" spans="1:11" x14ac:dyDescent="0.25">
      <c r="A13518" s="2"/>
      <c r="B13518" s="2"/>
      <c r="C13518" s="2"/>
      <c r="E13518" s="2"/>
      <c r="G13518" s="2"/>
      <c r="H13518" s="6"/>
      <c r="I13518" s="9"/>
      <c r="J13518" s="9"/>
      <c r="K13518" s="9"/>
    </row>
    <row r="13519" spans="1:11" x14ac:dyDescent="0.25">
      <c r="A13519" s="2"/>
      <c r="B13519" s="2"/>
      <c r="C13519" s="2"/>
      <c r="E13519" s="2"/>
      <c r="G13519" s="2"/>
      <c r="H13519" s="6"/>
      <c r="I13519" s="9"/>
      <c r="J13519" s="9"/>
      <c r="K13519" s="9"/>
    </row>
    <row r="13520" spans="1:11" x14ac:dyDescent="0.25">
      <c r="A13520" s="2"/>
      <c r="B13520" s="2"/>
      <c r="C13520" s="2"/>
      <c r="E13520" s="2"/>
      <c r="G13520" s="2"/>
      <c r="H13520" s="6"/>
      <c r="I13520" s="9"/>
      <c r="J13520" s="9"/>
      <c r="K13520" s="9"/>
    </row>
    <row r="13521" spans="1:11" x14ac:dyDescent="0.25">
      <c r="A13521" s="2"/>
      <c r="B13521" s="2"/>
      <c r="C13521" s="2"/>
      <c r="E13521" s="2"/>
      <c r="G13521" s="2"/>
      <c r="H13521" s="6"/>
      <c r="I13521" s="9"/>
      <c r="J13521" s="9"/>
      <c r="K13521" s="9"/>
    </row>
    <row r="13522" spans="1:11" x14ac:dyDescent="0.25">
      <c r="A13522" s="2"/>
      <c r="B13522" s="2"/>
      <c r="C13522" s="2"/>
      <c r="E13522" s="2"/>
      <c r="G13522" s="2"/>
      <c r="H13522" s="6"/>
      <c r="I13522" s="9"/>
      <c r="J13522" s="9"/>
      <c r="K13522" s="9"/>
    </row>
    <row r="13523" spans="1:11" x14ac:dyDescent="0.25">
      <c r="A13523" s="2"/>
      <c r="B13523" s="2"/>
      <c r="C13523" s="2"/>
      <c r="E13523" s="2"/>
      <c r="G13523" s="2"/>
      <c r="H13523" s="6"/>
      <c r="I13523" s="9"/>
      <c r="J13523" s="9"/>
      <c r="K13523" s="9"/>
    </row>
    <row r="13524" spans="1:11" x14ac:dyDescent="0.25">
      <c r="A13524" s="2"/>
      <c r="B13524" s="2"/>
      <c r="C13524" s="2"/>
      <c r="E13524" s="2"/>
      <c r="G13524" s="2"/>
      <c r="H13524" s="6"/>
      <c r="I13524" s="9"/>
      <c r="J13524" s="9"/>
      <c r="K13524" s="9"/>
    </row>
    <row r="13525" spans="1:11" x14ac:dyDescent="0.25">
      <c r="A13525" s="2"/>
      <c r="B13525" s="2"/>
      <c r="C13525" s="2"/>
      <c r="E13525" s="2"/>
      <c r="G13525" s="2"/>
      <c r="H13525" s="6"/>
      <c r="I13525" s="9"/>
      <c r="J13525" s="9"/>
      <c r="K13525" s="9"/>
    </row>
    <row r="13526" spans="1:11" x14ac:dyDescent="0.25">
      <c r="A13526" s="2"/>
      <c r="B13526" s="2"/>
      <c r="C13526" s="2"/>
      <c r="E13526" s="2"/>
      <c r="G13526" s="2"/>
      <c r="H13526" s="6"/>
      <c r="I13526" s="9"/>
      <c r="J13526" s="9"/>
      <c r="K13526" s="9"/>
    </row>
    <row r="13527" spans="1:11" x14ac:dyDescent="0.25">
      <c r="A13527" s="2"/>
      <c r="B13527" s="2"/>
      <c r="C13527" s="2"/>
      <c r="E13527" s="2"/>
      <c r="G13527" s="2"/>
      <c r="H13527" s="6"/>
      <c r="I13527" s="9"/>
      <c r="J13527" s="9"/>
      <c r="K13527" s="9"/>
    </row>
    <row r="13528" spans="1:11" x14ac:dyDescent="0.25">
      <c r="A13528" s="2"/>
      <c r="B13528" s="2"/>
      <c r="C13528" s="2"/>
      <c r="E13528" s="2"/>
      <c r="G13528" s="2"/>
      <c r="H13528" s="6"/>
      <c r="I13528" s="9"/>
      <c r="J13528" s="9"/>
      <c r="K13528" s="9"/>
    </row>
    <row r="13529" spans="1:11" x14ac:dyDescent="0.25">
      <c r="A13529" s="2"/>
      <c r="B13529" s="2"/>
      <c r="C13529" s="2"/>
      <c r="E13529" s="2"/>
      <c r="G13529" s="2"/>
      <c r="H13529" s="6"/>
      <c r="I13529" s="9"/>
      <c r="J13529" s="9"/>
      <c r="K13529" s="9"/>
    </row>
    <row r="13530" spans="1:11" x14ac:dyDescent="0.25">
      <c r="A13530" s="2"/>
      <c r="B13530" s="2"/>
      <c r="C13530" s="2"/>
      <c r="E13530" s="2"/>
      <c r="G13530" s="2"/>
      <c r="H13530" s="6"/>
      <c r="I13530" s="9"/>
      <c r="J13530" s="9"/>
      <c r="K13530" s="9"/>
    </row>
    <row r="13531" spans="1:11" x14ac:dyDescent="0.25">
      <c r="A13531" s="2"/>
      <c r="B13531" s="2"/>
      <c r="C13531" s="2"/>
      <c r="E13531" s="2"/>
      <c r="G13531" s="2"/>
      <c r="H13531" s="6"/>
      <c r="I13531" s="9"/>
      <c r="J13531" s="9"/>
      <c r="K13531" s="9"/>
    </row>
    <row r="13532" spans="1:11" x14ac:dyDescent="0.25">
      <c r="A13532" s="2"/>
      <c r="B13532" s="2"/>
      <c r="C13532" s="2"/>
      <c r="E13532" s="2"/>
      <c r="G13532" s="2"/>
      <c r="H13532" s="6"/>
      <c r="I13532" s="9"/>
      <c r="J13532" s="9"/>
      <c r="K13532" s="9"/>
    </row>
    <row r="13533" spans="1:11" x14ac:dyDescent="0.25">
      <c r="A13533" s="2"/>
      <c r="B13533" s="2"/>
      <c r="C13533" s="2"/>
      <c r="E13533" s="2"/>
      <c r="G13533" s="2"/>
      <c r="H13533" s="6"/>
      <c r="I13533" s="9"/>
      <c r="J13533" s="9"/>
      <c r="K13533" s="9"/>
    </row>
    <row r="13534" spans="1:11" x14ac:dyDescent="0.25">
      <c r="A13534" s="2"/>
      <c r="B13534" s="2"/>
      <c r="C13534" s="2"/>
      <c r="E13534" s="2"/>
      <c r="G13534" s="2"/>
      <c r="H13534" s="6"/>
      <c r="I13534" s="9"/>
      <c r="J13534" s="9"/>
      <c r="K13534" s="9"/>
    </row>
    <row r="13535" spans="1:11" x14ac:dyDescent="0.25">
      <c r="A13535" s="2"/>
      <c r="B13535" s="2"/>
      <c r="C13535" s="2"/>
      <c r="E13535" s="2"/>
      <c r="G13535" s="2"/>
      <c r="H13535" s="6"/>
      <c r="I13535" s="9"/>
      <c r="J13535" s="9"/>
      <c r="K13535" s="9"/>
    </row>
    <row r="13536" spans="1:11" x14ac:dyDescent="0.25">
      <c r="A13536" s="2"/>
      <c r="B13536" s="2"/>
      <c r="C13536" s="2"/>
      <c r="E13536" s="2"/>
      <c r="G13536" s="2"/>
      <c r="H13536" s="6"/>
      <c r="I13536" s="9"/>
      <c r="J13536" s="9"/>
      <c r="K13536" s="9"/>
    </row>
    <row r="13537" spans="1:11" x14ac:dyDescent="0.25">
      <c r="A13537" s="2"/>
      <c r="B13537" s="2"/>
      <c r="C13537" s="2"/>
      <c r="E13537" s="2"/>
      <c r="G13537" s="2"/>
      <c r="H13537" s="6"/>
      <c r="I13537" s="9"/>
      <c r="J13537" s="9"/>
      <c r="K13537" s="9"/>
    </row>
    <row r="13538" spans="1:11" x14ac:dyDescent="0.25">
      <c r="A13538" s="2"/>
      <c r="B13538" s="2"/>
      <c r="C13538" s="2"/>
      <c r="E13538" s="2"/>
      <c r="G13538" s="2"/>
      <c r="H13538" s="6"/>
      <c r="I13538" s="9"/>
      <c r="J13538" s="9"/>
      <c r="K13538" s="9"/>
    </row>
    <row r="13539" spans="1:11" x14ac:dyDescent="0.25">
      <c r="A13539" s="2"/>
      <c r="B13539" s="2"/>
      <c r="C13539" s="2"/>
      <c r="E13539" s="2"/>
      <c r="G13539" s="2"/>
      <c r="H13539" s="6"/>
      <c r="I13539" s="9"/>
      <c r="J13539" s="9"/>
      <c r="K13539" s="9"/>
    </row>
    <row r="13540" spans="1:11" x14ac:dyDescent="0.25">
      <c r="A13540" s="2"/>
      <c r="B13540" s="2"/>
      <c r="C13540" s="2"/>
      <c r="E13540" s="2"/>
      <c r="G13540" s="2"/>
      <c r="H13540" s="6"/>
      <c r="I13540" s="9"/>
      <c r="J13540" s="9"/>
      <c r="K13540" s="9"/>
    </row>
    <row r="13541" spans="1:11" x14ac:dyDescent="0.25">
      <c r="A13541" s="2"/>
      <c r="B13541" s="2"/>
      <c r="C13541" s="2"/>
      <c r="E13541" s="2"/>
      <c r="G13541" s="2"/>
      <c r="H13541" s="6"/>
      <c r="I13541" s="9"/>
      <c r="J13541" s="9"/>
      <c r="K13541" s="9"/>
    </row>
    <row r="13542" spans="1:11" x14ac:dyDescent="0.25">
      <c r="A13542" s="2"/>
      <c r="B13542" s="2"/>
      <c r="C13542" s="2"/>
      <c r="E13542" s="2"/>
      <c r="G13542" s="2"/>
      <c r="H13542" s="6"/>
      <c r="I13542" s="9"/>
      <c r="J13542" s="9"/>
      <c r="K13542" s="9"/>
    </row>
    <row r="13543" spans="1:11" x14ac:dyDescent="0.25">
      <c r="A13543" s="2"/>
      <c r="B13543" s="2"/>
      <c r="C13543" s="2"/>
      <c r="E13543" s="2"/>
      <c r="G13543" s="2"/>
      <c r="H13543" s="6"/>
      <c r="I13543" s="9"/>
      <c r="J13543" s="9"/>
      <c r="K13543" s="9"/>
    </row>
    <row r="13544" spans="1:11" x14ac:dyDescent="0.25">
      <c r="A13544" s="2"/>
      <c r="B13544" s="2"/>
      <c r="C13544" s="2"/>
      <c r="E13544" s="2"/>
      <c r="G13544" s="2"/>
      <c r="H13544" s="6"/>
      <c r="I13544" s="9"/>
      <c r="J13544" s="9"/>
      <c r="K13544" s="9"/>
    </row>
    <row r="13545" spans="1:11" x14ac:dyDescent="0.25">
      <c r="A13545" s="2"/>
      <c r="B13545" s="2"/>
      <c r="C13545" s="2"/>
      <c r="E13545" s="2"/>
      <c r="G13545" s="2"/>
      <c r="H13545" s="6"/>
      <c r="I13545" s="9"/>
      <c r="J13545" s="9"/>
      <c r="K13545" s="9"/>
    </row>
    <row r="13546" spans="1:11" x14ac:dyDescent="0.25">
      <c r="A13546" s="2"/>
      <c r="B13546" s="2"/>
      <c r="C13546" s="2"/>
      <c r="E13546" s="2"/>
      <c r="G13546" s="2"/>
      <c r="H13546" s="6"/>
      <c r="I13546" s="9"/>
      <c r="J13546" s="9"/>
      <c r="K13546" s="9"/>
    </row>
    <row r="13547" spans="1:11" x14ac:dyDescent="0.25">
      <c r="A13547" s="2"/>
      <c r="B13547" s="2"/>
      <c r="C13547" s="2"/>
      <c r="E13547" s="2"/>
      <c r="G13547" s="2"/>
      <c r="H13547" s="6"/>
      <c r="I13547" s="9"/>
      <c r="J13547" s="9"/>
      <c r="K13547" s="9"/>
    </row>
    <row r="13548" spans="1:11" x14ac:dyDescent="0.25">
      <c r="A13548" s="2"/>
      <c r="B13548" s="2"/>
      <c r="C13548" s="2"/>
      <c r="E13548" s="2"/>
      <c r="G13548" s="2"/>
      <c r="H13548" s="6"/>
      <c r="I13548" s="9"/>
      <c r="J13548" s="9"/>
      <c r="K13548" s="9"/>
    </row>
    <row r="13549" spans="1:11" x14ac:dyDescent="0.25">
      <c r="A13549" s="2"/>
      <c r="B13549" s="2"/>
      <c r="C13549" s="2"/>
      <c r="E13549" s="2"/>
      <c r="G13549" s="2"/>
      <c r="H13549" s="6"/>
      <c r="I13549" s="9"/>
      <c r="J13549" s="9"/>
      <c r="K13549" s="9"/>
    </row>
    <row r="13550" spans="1:11" x14ac:dyDescent="0.25">
      <c r="A13550" s="2"/>
      <c r="B13550" s="2"/>
      <c r="C13550" s="2"/>
      <c r="E13550" s="2"/>
      <c r="G13550" s="2"/>
      <c r="H13550" s="6"/>
      <c r="I13550" s="9"/>
      <c r="J13550" s="9"/>
      <c r="K13550" s="9"/>
    </row>
    <row r="13551" spans="1:11" x14ac:dyDescent="0.25">
      <c r="A13551" s="2"/>
      <c r="B13551" s="2"/>
      <c r="C13551" s="2"/>
      <c r="E13551" s="2"/>
      <c r="G13551" s="2"/>
      <c r="H13551" s="6"/>
      <c r="I13551" s="9"/>
      <c r="J13551" s="9"/>
      <c r="K13551" s="9"/>
    </row>
    <row r="13552" spans="1:11" x14ac:dyDescent="0.25">
      <c r="A13552" s="2"/>
      <c r="B13552" s="2"/>
      <c r="C13552" s="2"/>
      <c r="E13552" s="2"/>
      <c r="G13552" s="2"/>
      <c r="H13552" s="6"/>
      <c r="I13552" s="9"/>
      <c r="J13552" s="9"/>
      <c r="K13552" s="9"/>
    </row>
    <row r="13553" spans="1:11" x14ac:dyDescent="0.25">
      <c r="A13553" s="2"/>
      <c r="B13553" s="2"/>
      <c r="C13553" s="2"/>
      <c r="E13553" s="2"/>
      <c r="G13553" s="2"/>
      <c r="H13553" s="6"/>
      <c r="I13553" s="9"/>
      <c r="J13553" s="9"/>
      <c r="K13553" s="9"/>
    </row>
    <row r="13554" spans="1:11" x14ac:dyDescent="0.25">
      <c r="A13554" s="2"/>
      <c r="B13554" s="2"/>
      <c r="C13554" s="2"/>
      <c r="E13554" s="2"/>
      <c r="G13554" s="2"/>
      <c r="H13554" s="6"/>
      <c r="I13554" s="9"/>
      <c r="J13554" s="9"/>
      <c r="K13554" s="9"/>
    </row>
    <row r="13555" spans="1:11" x14ac:dyDescent="0.25">
      <c r="A13555" s="2"/>
      <c r="B13555" s="2"/>
      <c r="C13555" s="2"/>
      <c r="E13555" s="2"/>
      <c r="G13555" s="2"/>
      <c r="H13555" s="6"/>
      <c r="I13555" s="9"/>
      <c r="J13555" s="9"/>
      <c r="K13555" s="9"/>
    </row>
    <row r="13556" spans="1:11" x14ac:dyDescent="0.25">
      <c r="A13556" s="2"/>
      <c r="B13556" s="2"/>
      <c r="C13556" s="2"/>
      <c r="E13556" s="2"/>
      <c r="G13556" s="2"/>
      <c r="H13556" s="6"/>
      <c r="I13556" s="9"/>
      <c r="J13556" s="9"/>
      <c r="K13556" s="9"/>
    </row>
    <row r="13557" spans="1:11" x14ac:dyDescent="0.25">
      <c r="A13557" s="2"/>
      <c r="B13557" s="2"/>
      <c r="C13557" s="2"/>
      <c r="E13557" s="2"/>
      <c r="G13557" s="2"/>
      <c r="H13557" s="6"/>
      <c r="I13557" s="9"/>
      <c r="J13557" s="9"/>
      <c r="K13557" s="9"/>
    </row>
    <row r="13558" spans="1:11" x14ac:dyDescent="0.25">
      <c r="A13558" s="2"/>
      <c r="B13558" s="2"/>
      <c r="C13558" s="2"/>
      <c r="E13558" s="2"/>
      <c r="G13558" s="2"/>
      <c r="H13558" s="6"/>
      <c r="I13558" s="9"/>
      <c r="J13558" s="9"/>
      <c r="K13558" s="9"/>
    </row>
    <row r="13559" spans="1:11" x14ac:dyDescent="0.25">
      <c r="A13559" s="2"/>
      <c r="B13559" s="2"/>
      <c r="C13559" s="2"/>
      <c r="E13559" s="2"/>
      <c r="G13559" s="2"/>
      <c r="H13559" s="6"/>
      <c r="I13559" s="9"/>
      <c r="J13559" s="9"/>
      <c r="K13559" s="9"/>
    </row>
    <row r="13560" spans="1:11" x14ac:dyDescent="0.25">
      <c r="A13560" s="2"/>
      <c r="B13560" s="2"/>
      <c r="C13560" s="2"/>
      <c r="E13560" s="2"/>
      <c r="G13560" s="2"/>
      <c r="H13560" s="6"/>
      <c r="I13560" s="9"/>
      <c r="J13560" s="9"/>
      <c r="K13560" s="9"/>
    </row>
    <row r="13561" spans="1:11" x14ac:dyDescent="0.25">
      <c r="A13561" s="2"/>
      <c r="B13561" s="2"/>
      <c r="C13561" s="2"/>
      <c r="E13561" s="2"/>
      <c r="G13561" s="2"/>
      <c r="H13561" s="6"/>
      <c r="I13561" s="9"/>
      <c r="J13561" s="9"/>
      <c r="K13561" s="9"/>
    </row>
    <row r="13562" spans="1:11" x14ac:dyDescent="0.25">
      <c r="A13562" s="2"/>
      <c r="B13562" s="2"/>
      <c r="C13562" s="2"/>
      <c r="E13562" s="2"/>
      <c r="G13562" s="2"/>
      <c r="H13562" s="6"/>
      <c r="I13562" s="9"/>
      <c r="J13562" s="9"/>
      <c r="K13562" s="9"/>
    </row>
    <row r="13563" spans="1:11" x14ac:dyDescent="0.25">
      <c r="A13563" s="2"/>
      <c r="B13563" s="2"/>
      <c r="C13563" s="2"/>
      <c r="E13563" s="2"/>
      <c r="G13563" s="2"/>
      <c r="H13563" s="6"/>
      <c r="I13563" s="9"/>
      <c r="J13563" s="9"/>
      <c r="K13563" s="9"/>
    </row>
    <row r="13564" spans="1:11" x14ac:dyDescent="0.25">
      <c r="A13564" s="2"/>
      <c r="B13564" s="2"/>
      <c r="C13564" s="2"/>
      <c r="E13564" s="2"/>
      <c r="G13564" s="2"/>
      <c r="H13564" s="6"/>
      <c r="I13564" s="9"/>
      <c r="J13564" s="9"/>
      <c r="K13564" s="9"/>
    </row>
    <row r="13565" spans="1:11" x14ac:dyDescent="0.25">
      <c r="A13565" s="2"/>
      <c r="B13565" s="2"/>
      <c r="C13565" s="2"/>
      <c r="E13565" s="2"/>
      <c r="G13565" s="2"/>
      <c r="H13565" s="6"/>
      <c r="I13565" s="9"/>
      <c r="J13565" s="9"/>
      <c r="K13565" s="9"/>
    </row>
    <row r="13566" spans="1:11" x14ac:dyDescent="0.25">
      <c r="A13566" s="2"/>
      <c r="B13566" s="2"/>
      <c r="C13566" s="2"/>
      <c r="E13566" s="2"/>
      <c r="G13566" s="2"/>
      <c r="H13566" s="6"/>
      <c r="I13566" s="9"/>
      <c r="J13566" s="9"/>
      <c r="K13566" s="9"/>
    </row>
    <row r="13567" spans="1:11" x14ac:dyDescent="0.25">
      <c r="A13567" s="2"/>
      <c r="B13567" s="2"/>
      <c r="C13567" s="2"/>
      <c r="E13567" s="2"/>
      <c r="G13567" s="2"/>
      <c r="H13567" s="6"/>
      <c r="I13567" s="9"/>
      <c r="J13567" s="9"/>
      <c r="K13567" s="9"/>
    </row>
    <row r="13568" spans="1:11" x14ac:dyDescent="0.25">
      <c r="A13568" s="2"/>
      <c r="B13568" s="2"/>
      <c r="C13568" s="2"/>
      <c r="E13568" s="2"/>
      <c r="G13568" s="2"/>
      <c r="H13568" s="6"/>
      <c r="I13568" s="9"/>
      <c r="J13568" s="9"/>
      <c r="K13568" s="9"/>
    </row>
    <row r="13569" spans="1:11" x14ac:dyDescent="0.25">
      <c r="A13569" s="2"/>
      <c r="B13569" s="2"/>
      <c r="C13569" s="2"/>
      <c r="E13569" s="2"/>
      <c r="G13569" s="2"/>
      <c r="H13569" s="6"/>
      <c r="I13569" s="9"/>
      <c r="J13569" s="9"/>
      <c r="K13569" s="9"/>
    </row>
    <row r="13570" spans="1:11" x14ac:dyDescent="0.25">
      <c r="A13570" s="2"/>
      <c r="B13570" s="2"/>
      <c r="C13570" s="2"/>
      <c r="E13570" s="2"/>
      <c r="G13570" s="2"/>
      <c r="H13570" s="6"/>
      <c r="I13570" s="9"/>
      <c r="J13570" s="9"/>
      <c r="K13570" s="9"/>
    </row>
    <row r="13571" spans="1:11" x14ac:dyDescent="0.25">
      <c r="A13571" s="2"/>
      <c r="B13571" s="2"/>
      <c r="C13571" s="2"/>
      <c r="E13571" s="2"/>
      <c r="G13571" s="2"/>
      <c r="H13571" s="6"/>
      <c r="I13571" s="9"/>
      <c r="J13571" s="9"/>
      <c r="K13571" s="9"/>
    </row>
    <row r="13572" spans="1:11" x14ac:dyDescent="0.25">
      <c r="A13572" s="2"/>
      <c r="B13572" s="2"/>
      <c r="C13572" s="2"/>
      <c r="E13572" s="2"/>
      <c r="G13572" s="2"/>
      <c r="H13572" s="6"/>
      <c r="I13572" s="9"/>
      <c r="J13572" s="9"/>
      <c r="K13572" s="9"/>
    </row>
    <row r="13573" spans="1:11" x14ac:dyDescent="0.25">
      <c r="A13573" s="2"/>
      <c r="B13573" s="2"/>
      <c r="C13573" s="2"/>
      <c r="E13573" s="2"/>
      <c r="G13573" s="2"/>
      <c r="H13573" s="6"/>
      <c r="I13573" s="9"/>
      <c r="J13573" s="9"/>
      <c r="K13573" s="9"/>
    </row>
    <row r="13574" spans="1:11" x14ac:dyDescent="0.25">
      <c r="A13574" s="2"/>
      <c r="B13574" s="2"/>
      <c r="C13574" s="2"/>
      <c r="E13574" s="2"/>
      <c r="G13574" s="2"/>
      <c r="H13574" s="6"/>
      <c r="I13574" s="9"/>
      <c r="J13574" s="9"/>
      <c r="K13574" s="9"/>
    </row>
    <row r="13575" spans="1:11" x14ac:dyDescent="0.25">
      <c r="A13575" s="2"/>
      <c r="B13575" s="2"/>
      <c r="C13575" s="2"/>
      <c r="E13575" s="2"/>
      <c r="G13575" s="2"/>
      <c r="H13575" s="6"/>
      <c r="I13575" s="9"/>
      <c r="J13575" s="9"/>
      <c r="K13575" s="9"/>
    </row>
    <row r="13576" spans="1:11" x14ac:dyDescent="0.25">
      <c r="A13576" s="2"/>
      <c r="B13576" s="2"/>
      <c r="C13576" s="2"/>
      <c r="E13576" s="2"/>
      <c r="G13576" s="2"/>
      <c r="H13576" s="6"/>
      <c r="I13576" s="9"/>
      <c r="J13576" s="9"/>
      <c r="K13576" s="9"/>
    </row>
    <row r="13577" spans="1:11" x14ac:dyDescent="0.25">
      <c r="A13577" s="2"/>
      <c r="B13577" s="2"/>
      <c r="C13577" s="2"/>
      <c r="E13577" s="2"/>
      <c r="G13577" s="2"/>
      <c r="H13577" s="6"/>
      <c r="I13577" s="9"/>
      <c r="J13577" s="9"/>
      <c r="K13577" s="9"/>
    </row>
    <row r="13578" spans="1:11" x14ac:dyDescent="0.25">
      <c r="A13578" s="2"/>
      <c r="B13578" s="2"/>
      <c r="C13578" s="2"/>
      <c r="E13578" s="2"/>
      <c r="G13578" s="2"/>
      <c r="H13578" s="6"/>
      <c r="I13578" s="9"/>
      <c r="J13578" s="9"/>
      <c r="K13578" s="9"/>
    </row>
    <row r="13579" spans="1:11" x14ac:dyDescent="0.25">
      <c r="A13579" s="2"/>
      <c r="B13579" s="2"/>
      <c r="C13579" s="2"/>
      <c r="E13579" s="2"/>
      <c r="G13579" s="2"/>
      <c r="H13579" s="6"/>
      <c r="I13579" s="9"/>
      <c r="J13579" s="9"/>
      <c r="K13579" s="9"/>
    </row>
    <row r="13580" spans="1:11" x14ac:dyDescent="0.25">
      <c r="A13580" s="2"/>
      <c r="B13580" s="2"/>
      <c r="C13580" s="2"/>
      <c r="E13580" s="2"/>
      <c r="G13580" s="2"/>
      <c r="H13580" s="6"/>
      <c r="I13580" s="9"/>
      <c r="J13580" s="9"/>
      <c r="K13580" s="9"/>
    </row>
    <row r="13581" spans="1:11" x14ac:dyDescent="0.25">
      <c r="A13581" s="2"/>
      <c r="B13581" s="2"/>
      <c r="C13581" s="2"/>
      <c r="E13581" s="2"/>
      <c r="G13581" s="2"/>
      <c r="H13581" s="6"/>
      <c r="I13581" s="9"/>
      <c r="J13581" s="9"/>
      <c r="K13581" s="9"/>
    </row>
    <row r="13582" spans="1:11" x14ac:dyDescent="0.25">
      <c r="A13582" s="2"/>
      <c r="B13582" s="2"/>
      <c r="C13582" s="2"/>
      <c r="E13582" s="2"/>
      <c r="G13582" s="2"/>
      <c r="H13582" s="6"/>
      <c r="I13582" s="9"/>
      <c r="J13582" s="9"/>
      <c r="K13582" s="9"/>
    </row>
    <row r="13583" spans="1:11" x14ac:dyDescent="0.25">
      <c r="A13583" s="2"/>
      <c r="B13583" s="2"/>
      <c r="C13583" s="2"/>
      <c r="E13583" s="2"/>
      <c r="G13583" s="2"/>
      <c r="H13583" s="6"/>
      <c r="I13583" s="9"/>
      <c r="J13583" s="9"/>
      <c r="K13583" s="9"/>
    </row>
    <row r="13584" spans="1:11" x14ac:dyDescent="0.25">
      <c r="A13584" s="2"/>
      <c r="B13584" s="2"/>
      <c r="C13584" s="2"/>
      <c r="E13584" s="2"/>
      <c r="G13584" s="2"/>
      <c r="H13584" s="6"/>
      <c r="I13584" s="9"/>
      <c r="J13584" s="9"/>
      <c r="K13584" s="9"/>
    </row>
    <row r="13585" spans="1:11" x14ac:dyDescent="0.25">
      <c r="A13585" s="2"/>
      <c r="B13585" s="2"/>
      <c r="C13585" s="2"/>
      <c r="E13585" s="2"/>
      <c r="G13585" s="2"/>
      <c r="H13585" s="6"/>
      <c r="I13585" s="9"/>
      <c r="J13585" s="9"/>
      <c r="K13585" s="9"/>
    </row>
    <row r="13586" spans="1:11" x14ac:dyDescent="0.25">
      <c r="A13586" s="2"/>
      <c r="B13586" s="2"/>
      <c r="C13586" s="2"/>
      <c r="E13586" s="2"/>
      <c r="G13586" s="2"/>
      <c r="H13586" s="6"/>
      <c r="I13586" s="9"/>
      <c r="J13586" s="9"/>
      <c r="K13586" s="9"/>
    </row>
    <row r="13587" spans="1:11" x14ac:dyDescent="0.25">
      <c r="A13587" s="2"/>
      <c r="B13587" s="2"/>
      <c r="C13587" s="2"/>
      <c r="E13587" s="2"/>
      <c r="G13587" s="2"/>
      <c r="H13587" s="6"/>
      <c r="I13587" s="9"/>
      <c r="J13587" s="9"/>
      <c r="K13587" s="9"/>
    </row>
    <row r="13588" spans="1:11" x14ac:dyDescent="0.25">
      <c r="A13588" s="2"/>
      <c r="B13588" s="2"/>
      <c r="C13588" s="2"/>
      <c r="E13588" s="2"/>
      <c r="G13588" s="2"/>
      <c r="H13588" s="6"/>
      <c r="I13588" s="9"/>
      <c r="J13588" s="9"/>
      <c r="K13588" s="9"/>
    </row>
    <row r="13589" spans="1:11" x14ac:dyDescent="0.25">
      <c r="A13589" s="2"/>
      <c r="B13589" s="2"/>
      <c r="C13589" s="2"/>
      <c r="E13589" s="2"/>
      <c r="G13589" s="2"/>
      <c r="H13589" s="6"/>
      <c r="I13589" s="9"/>
      <c r="J13589" s="9"/>
      <c r="K13589" s="9"/>
    </row>
    <row r="13590" spans="1:11" x14ac:dyDescent="0.25">
      <c r="A13590" s="2"/>
      <c r="B13590" s="2"/>
      <c r="C13590" s="2"/>
      <c r="E13590" s="2"/>
      <c r="G13590" s="2"/>
      <c r="H13590" s="6"/>
      <c r="I13590" s="9"/>
      <c r="J13590" s="9"/>
      <c r="K13590" s="9"/>
    </row>
    <row r="13591" spans="1:11" x14ac:dyDescent="0.25">
      <c r="A13591" s="2"/>
      <c r="B13591" s="2"/>
      <c r="C13591" s="2"/>
      <c r="E13591" s="2"/>
      <c r="G13591" s="2"/>
      <c r="H13591" s="6"/>
      <c r="I13591" s="9"/>
      <c r="J13591" s="9"/>
      <c r="K13591" s="9"/>
    </row>
    <row r="13592" spans="1:11" x14ac:dyDescent="0.25">
      <c r="A13592" s="2"/>
      <c r="B13592" s="2"/>
      <c r="C13592" s="2"/>
      <c r="E13592" s="2"/>
      <c r="G13592" s="2"/>
      <c r="H13592" s="6"/>
      <c r="I13592" s="9"/>
      <c r="J13592" s="9"/>
      <c r="K13592" s="9"/>
    </row>
    <row r="13593" spans="1:11" x14ac:dyDescent="0.25">
      <c r="A13593" s="2"/>
      <c r="B13593" s="2"/>
      <c r="C13593" s="2"/>
      <c r="E13593" s="2"/>
      <c r="G13593" s="2"/>
      <c r="H13593" s="6"/>
      <c r="I13593" s="9"/>
      <c r="J13593" s="9"/>
      <c r="K13593" s="9"/>
    </row>
    <row r="13594" spans="1:11" x14ac:dyDescent="0.25">
      <c r="A13594" s="2"/>
      <c r="B13594" s="2"/>
      <c r="C13594" s="2"/>
      <c r="E13594" s="2"/>
      <c r="G13594" s="2"/>
      <c r="H13594" s="6"/>
      <c r="I13594" s="9"/>
      <c r="J13594" s="9"/>
      <c r="K13594" s="9"/>
    </row>
    <row r="13595" spans="1:11" x14ac:dyDescent="0.25">
      <c r="A13595" s="2"/>
      <c r="B13595" s="2"/>
      <c r="C13595" s="2"/>
      <c r="E13595" s="2"/>
      <c r="G13595" s="2"/>
      <c r="H13595" s="6"/>
      <c r="I13595" s="9"/>
      <c r="J13595" s="9"/>
      <c r="K13595" s="9"/>
    </row>
    <row r="13596" spans="1:11" x14ac:dyDescent="0.25">
      <c r="A13596" s="2"/>
      <c r="B13596" s="2"/>
      <c r="C13596" s="2"/>
      <c r="E13596" s="2"/>
      <c r="G13596" s="2"/>
      <c r="H13596" s="6"/>
      <c r="I13596" s="9"/>
      <c r="J13596" s="9"/>
      <c r="K13596" s="9"/>
    </row>
    <row r="13597" spans="1:11" x14ac:dyDescent="0.25">
      <c r="A13597" s="2"/>
      <c r="B13597" s="2"/>
      <c r="C13597" s="2"/>
      <c r="E13597" s="2"/>
      <c r="G13597" s="2"/>
      <c r="H13597" s="6"/>
      <c r="I13597" s="9"/>
      <c r="J13597" s="9"/>
      <c r="K13597" s="9"/>
    </row>
    <row r="13598" spans="1:11" x14ac:dyDescent="0.25">
      <c r="A13598" s="2"/>
      <c r="B13598" s="2"/>
      <c r="C13598" s="2"/>
      <c r="E13598" s="2"/>
      <c r="G13598" s="2"/>
      <c r="H13598" s="6"/>
      <c r="I13598" s="9"/>
      <c r="J13598" s="9"/>
      <c r="K13598" s="9"/>
    </row>
    <row r="13599" spans="1:11" x14ac:dyDescent="0.25">
      <c r="A13599" s="2"/>
      <c r="B13599" s="2"/>
      <c r="C13599" s="2"/>
      <c r="E13599" s="2"/>
      <c r="G13599" s="2"/>
      <c r="H13599" s="6"/>
      <c r="I13599" s="9"/>
      <c r="J13599" s="9"/>
      <c r="K13599" s="9"/>
    </row>
    <row r="13600" spans="1:11" x14ac:dyDescent="0.25">
      <c r="A13600" s="2"/>
      <c r="B13600" s="2"/>
      <c r="C13600" s="2"/>
      <c r="E13600" s="2"/>
      <c r="G13600" s="2"/>
      <c r="H13600" s="6"/>
      <c r="I13600" s="9"/>
      <c r="J13600" s="9"/>
      <c r="K13600" s="9"/>
    </row>
    <row r="13601" spans="1:11" x14ac:dyDescent="0.25">
      <c r="A13601" s="2"/>
      <c r="B13601" s="2"/>
      <c r="C13601" s="2"/>
      <c r="E13601" s="2"/>
      <c r="G13601" s="2"/>
      <c r="H13601" s="6"/>
      <c r="I13601" s="9"/>
      <c r="J13601" s="9"/>
      <c r="K13601" s="9"/>
    </row>
    <row r="13602" spans="1:11" x14ac:dyDescent="0.25">
      <c r="A13602" s="2"/>
      <c r="B13602" s="2"/>
      <c r="C13602" s="2"/>
      <c r="E13602" s="2"/>
      <c r="G13602" s="2"/>
      <c r="H13602" s="6"/>
      <c r="I13602" s="9"/>
      <c r="J13602" s="9"/>
      <c r="K13602" s="9"/>
    </row>
    <row r="13603" spans="1:11" x14ac:dyDescent="0.25">
      <c r="A13603" s="2"/>
      <c r="B13603" s="2"/>
      <c r="C13603" s="2"/>
      <c r="E13603" s="2"/>
      <c r="G13603" s="2"/>
      <c r="H13603" s="6"/>
      <c r="I13603" s="9"/>
      <c r="J13603" s="9"/>
      <c r="K13603" s="9"/>
    </row>
    <row r="13604" spans="1:11" x14ac:dyDescent="0.25">
      <c r="A13604" s="2"/>
      <c r="B13604" s="2"/>
      <c r="C13604" s="2"/>
      <c r="E13604" s="2"/>
      <c r="G13604" s="2"/>
      <c r="H13604" s="6"/>
      <c r="I13604" s="9"/>
      <c r="J13604" s="9"/>
      <c r="K13604" s="9"/>
    </row>
    <row r="13605" spans="1:11" x14ac:dyDescent="0.25">
      <c r="A13605" s="2"/>
      <c r="B13605" s="2"/>
      <c r="C13605" s="2"/>
      <c r="E13605" s="2"/>
      <c r="G13605" s="2"/>
      <c r="H13605" s="6"/>
      <c r="I13605" s="9"/>
      <c r="J13605" s="9"/>
      <c r="K13605" s="9"/>
    </row>
    <row r="13606" spans="1:11" x14ac:dyDescent="0.25">
      <c r="A13606" s="2"/>
      <c r="B13606" s="2"/>
      <c r="C13606" s="2"/>
      <c r="E13606" s="2"/>
      <c r="G13606" s="2"/>
      <c r="H13606" s="6"/>
      <c r="I13606" s="9"/>
      <c r="J13606" s="9"/>
      <c r="K13606" s="9"/>
    </row>
    <row r="13607" spans="1:11" x14ac:dyDescent="0.25">
      <c r="A13607" s="2"/>
      <c r="B13607" s="2"/>
      <c r="C13607" s="2"/>
      <c r="E13607" s="2"/>
      <c r="G13607" s="2"/>
      <c r="H13607" s="6"/>
      <c r="I13607" s="9"/>
      <c r="J13607" s="9"/>
      <c r="K13607" s="9"/>
    </row>
    <row r="13608" spans="1:11" x14ac:dyDescent="0.25">
      <c r="A13608" s="2"/>
      <c r="B13608" s="2"/>
      <c r="C13608" s="2"/>
      <c r="E13608" s="2"/>
      <c r="G13608" s="2"/>
      <c r="H13608" s="6"/>
      <c r="I13608" s="9"/>
      <c r="J13608" s="9"/>
      <c r="K13608" s="9"/>
    </row>
    <row r="13609" spans="1:11" x14ac:dyDescent="0.25">
      <c r="A13609" s="2"/>
      <c r="B13609" s="2"/>
      <c r="C13609" s="2"/>
      <c r="E13609" s="2"/>
      <c r="G13609" s="2"/>
      <c r="H13609" s="6"/>
      <c r="I13609" s="9"/>
      <c r="J13609" s="9"/>
      <c r="K13609" s="9"/>
    </row>
    <row r="13610" spans="1:11" x14ac:dyDescent="0.25">
      <c r="A13610" s="2"/>
      <c r="B13610" s="2"/>
      <c r="C13610" s="2"/>
      <c r="E13610" s="2"/>
      <c r="G13610" s="2"/>
      <c r="H13610" s="6"/>
      <c r="I13610" s="9"/>
      <c r="J13610" s="9"/>
      <c r="K13610" s="9"/>
    </row>
    <row r="13611" spans="1:11" x14ac:dyDescent="0.25">
      <c r="A13611" s="2"/>
      <c r="B13611" s="2"/>
      <c r="C13611" s="2"/>
      <c r="E13611" s="2"/>
      <c r="G13611" s="2"/>
      <c r="H13611" s="6"/>
      <c r="I13611" s="9"/>
      <c r="J13611" s="9"/>
      <c r="K13611" s="9"/>
    </row>
    <row r="13612" spans="1:11" x14ac:dyDescent="0.25">
      <c r="A13612" s="2"/>
      <c r="B13612" s="2"/>
      <c r="C13612" s="2"/>
      <c r="E13612" s="2"/>
      <c r="G13612" s="2"/>
      <c r="H13612" s="6"/>
      <c r="I13612" s="9"/>
      <c r="J13612" s="9"/>
      <c r="K13612" s="9"/>
    </row>
    <row r="13613" spans="1:11" x14ac:dyDescent="0.25">
      <c r="A13613" s="2"/>
      <c r="B13613" s="2"/>
      <c r="C13613" s="2"/>
      <c r="E13613" s="2"/>
      <c r="G13613" s="2"/>
      <c r="H13613" s="6"/>
      <c r="I13613" s="9"/>
      <c r="J13613" s="9"/>
      <c r="K13613" s="9"/>
    </row>
    <row r="13614" spans="1:11" x14ac:dyDescent="0.25">
      <c r="A13614" s="2"/>
      <c r="B13614" s="2"/>
      <c r="C13614" s="2"/>
      <c r="E13614" s="2"/>
      <c r="G13614" s="2"/>
      <c r="H13614" s="6"/>
      <c r="I13614" s="9"/>
      <c r="J13614" s="9"/>
      <c r="K13614" s="9"/>
    </row>
    <row r="13615" spans="1:11" x14ac:dyDescent="0.25">
      <c r="A13615" s="2"/>
      <c r="B13615" s="2"/>
      <c r="C13615" s="2"/>
      <c r="E13615" s="2"/>
      <c r="G13615" s="2"/>
      <c r="H13615" s="6"/>
      <c r="I13615" s="9"/>
      <c r="J13615" s="9"/>
      <c r="K13615" s="9"/>
    </row>
    <row r="13616" spans="1:11" x14ac:dyDescent="0.25">
      <c r="A13616" s="2"/>
      <c r="B13616" s="2"/>
      <c r="C13616" s="2"/>
      <c r="E13616" s="2"/>
      <c r="G13616" s="2"/>
      <c r="H13616" s="6"/>
      <c r="I13616" s="9"/>
      <c r="J13616" s="9"/>
      <c r="K13616" s="9"/>
    </row>
    <row r="13617" spans="1:11" x14ac:dyDescent="0.25">
      <c r="A13617" s="2"/>
      <c r="B13617" s="2"/>
      <c r="C13617" s="2"/>
      <c r="E13617" s="2"/>
      <c r="G13617" s="2"/>
      <c r="H13617" s="6"/>
      <c r="I13617" s="9"/>
      <c r="J13617" s="9"/>
      <c r="K13617" s="9"/>
    </row>
    <row r="13618" spans="1:11" x14ac:dyDescent="0.25">
      <c r="A13618" s="2"/>
      <c r="B13618" s="2"/>
      <c r="C13618" s="2"/>
      <c r="E13618" s="2"/>
      <c r="G13618" s="2"/>
      <c r="H13618" s="6"/>
      <c r="I13618" s="9"/>
      <c r="J13618" s="9"/>
      <c r="K13618" s="9"/>
    </row>
    <row r="13619" spans="1:11" x14ac:dyDescent="0.25">
      <c r="A13619" s="2"/>
      <c r="B13619" s="2"/>
      <c r="C13619" s="2"/>
      <c r="E13619" s="2"/>
      <c r="G13619" s="2"/>
      <c r="H13619" s="6"/>
      <c r="I13619" s="9"/>
      <c r="J13619" s="9"/>
      <c r="K13619" s="9"/>
    </row>
    <row r="13620" spans="1:11" x14ac:dyDescent="0.25">
      <c r="A13620" s="2"/>
      <c r="B13620" s="2"/>
      <c r="C13620" s="2"/>
      <c r="E13620" s="2"/>
      <c r="G13620" s="2"/>
      <c r="H13620" s="6"/>
      <c r="I13620" s="9"/>
      <c r="J13620" s="9"/>
      <c r="K13620" s="9"/>
    </row>
    <row r="13621" spans="1:11" x14ac:dyDescent="0.25">
      <c r="A13621" s="2"/>
      <c r="B13621" s="2"/>
      <c r="C13621" s="2"/>
      <c r="E13621" s="2"/>
      <c r="G13621" s="2"/>
      <c r="H13621" s="6"/>
      <c r="I13621" s="9"/>
      <c r="J13621" s="9"/>
      <c r="K13621" s="9"/>
    </row>
    <row r="13622" spans="1:11" x14ac:dyDescent="0.25">
      <c r="A13622" s="2"/>
      <c r="B13622" s="2"/>
      <c r="C13622" s="2"/>
      <c r="E13622" s="2"/>
      <c r="G13622" s="2"/>
      <c r="H13622" s="6"/>
      <c r="I13622" s="9"/>
      <c r="J13622" s="9"/>
      <c r="K13622" s="9"/>
    </row>
    <row r="13623" spans="1:11" x14ac:dyDescent="0.25">
      <c r="A13623" s="2"/>
      <c r="B13623" s="2"/>
      <c r="C13623" s="2"/>
      <c r="E13623" s="2"/>
      <c r="G13623" s="2"/>
      <c r="H13623" s="6"/>
      <c r="I13623" s="9"/>
      <c r="J13623" s="9"/>
      <c r="K13623" s="9"/>
    </row>
    <row r="13624" spans="1:11" x14ac:dyDescent="0.25">
      <c r="A13624" s="2"/>
      <c r="B13624" s="2"/>
      <c r="C13624" s="2"/>
      <c r="E13624" s="2"/>
      <c r="G13624" s="2"/>
      <c r="H13624" s="6"/>
      <c r="I13624" s="9"/>
      <c r="J13624" s="9"/>
      <c r="K13624" s="9"/>
    </row>
    <row r="13625" spans="1:11" x14ac:dyDescent="0.25">
      <c r="A13625" s="2"/>
      <c r="B13625" s="2"/>
      <c r="C13625" s="2"/>
      <c r="E13625" s="2"/>
      <c r="G13625" s="2"/>
      <c r="H13625" s="6"/>
      <c r="I13625" s="9"/>
      <c r="J13625" s="9"/>
      <c r="K13625" s="9"/>
    </row>
    <row r="13626" spans="1:11" x14ac:dyDescent="0.25">
      <c r="A13626" s="2"/>
      <c r="B13626" s="2"/>
      <c r="C13626" s="2"/>
      <c r="E13626" s="2"/>
      <c r="G13626" s="2"/>
      <c r="H13626" s="6"/>
      <c r="I13626" s="9"/>
      <c r="J13626" s="9"/>
      <c r="K13626" s="9"/>
    </row>
    <row r="13627" spans="1:11" x14ac:dyDescent="0.25">
      <c r="A13627" s="2"/>
      <c r="B13627" s="2"/>
      <c r="C13627" s="2"/>
      <c r="E13627" s="2"/>
      <c r="G13627" s="2"/>
      <c r="H13627" s="6"/>
      <c r="I13627" s="9"/>
      <c r="J13627" s="9"/>
      <c r="K13627" s="9"/>
    </row>
    <row r="13628" spans="1:11" x14ac:dyDescent="0.25">
      <c r="A13628" s="2"/>
      <c r="B13628" s="2"/>
      <c r="C13628" s="2"/>
      <c r="E13628" s="2"/>
      <c r="G13628" s="2"/>
      <c r="H13628" s="6"/>
      <c r="I13628" s="9"/>
      <c r="J13628" s="9"/>
      <c r="K13628" s="9"/>
    </row>
    <row r="13629" spans="1:11" x14ac:dyDescent="0.25">
      <c r="A13629" s="2"/>
      <c r="B13629" s="2"/>
      <c r="C13629" s="2"/>
      <c r="E13629" s="2"/>
      <c r="G13629" s="2"/>
      <c r="H13629" s="6"/>
      <c r="I13629" s="9"/>
      <c r="J13629" s="9"/>
      <c r="K13629" s="9"/>
    </row>
    <row r="13630" spans="1:11" x14ac:dyDescent="0.25">
      <c r="A13630" s="2"/>
      <c r="B13630" s="2"/>
      <c r="C13630" s="2"/>
      <c r="E13630" s="2"/>
      <c r="G13630" s="2"/>
      <c r="H13630" s="6"/>
      <c r="I13630" s="9"/>
      <c r="J13630" s="9"/>
      <c r="K13630" s="9"/>
    </row>
    <row r="13631" spans="1:11" x14ac:dyDescent="0.25">
      <c r="A13631" s="2"/>
      <c r="B13631" s="2"/>
      <c r="C13631" s="2"/>
      <c r="E13631" s="2"/>
      <c r="G13631" s="2"/>
      <c r="H13631" s="6"/>
      <c r="I13631" s="9"/>
      <c r="J13631" s="9"/>
      <c r="K13631" s="9"/>
    </row>
    <row r="13632" spans="1:11" x14ac:dyDescent="0.25">
      <c r="A13632" s="2"/>
      <c r="B13632" s="2"/>
      <c r="C13632" s="2"/>
      <c r="E13632" s="2"/>
      <c r="G13632" s="2"/>
      <c r="H13632" s="6"/>
      <c r="I13632" s="9"/>
      <c r="J13632" s="9"/>
      <c r="K13632" s="9"/>
    </row>
    <row r="13633" spans="1:11" x14ac:dyDescent="0.25">
      <c r="A13633" s="2"/>
      <c r="B13633" s="2"/>
      <c r="C13633" s="2"/>
      <c r="E13633" s="2"/>
      <c r="G13633" s="2"/>
      <c r="H13633" s="6"/>
      <c r="I13633" s="9"/>
      <c r="J13633" s="9"/>
      <c r="K13633" s="9"/>
    </row>
    <row r="13634" spans="1:11" x14ac:dyDescent="0.25">
      <c r="A13634" s="2"/>
      <c r="B13634" s="2"/>
      <c r="C13634" s="2"/>
      <c r="E13634" s="2"/>
      <c r="G13634" s="2"/>
      <c r="H13634" s="6"/>
      <c r="I13634" s="9"/>
      <c r="J13634" s="9"/>
      <c r="K13634" s="9"/>
    </row>
    <row r="13635" spans="1:11" x14ac:dyDescent="0.25">
      <c r="A13635" s="2"/>
      <c r="B13635" s="2"/>
      <c r="C13635" s="2"/>
      <c r="E13635" s="2"/>
      <c r="G13635" s="2"/>
      <c r="H13635" s="6"/>
      <c r="I13635" s="9"/>
      <c r="J13635" s="9"/>
      <c r="K13635" s="9"/>
    </row>
    <row r="13636" spans="1:11" x14ac:dyDescent="0.25">
      <c r="A13636" s="2"/>
      <c r="B13636" s="2"/>
      <c r="C13636" s="2"/>
      <c r="E13636" s="2"/>
      <c r="G13636" s="2"/>
      <c r="H13636" s="6"/>
      <c r="I13636" s="9"/>
      <c r="J13636" s="9"/>
      <c r="K13636" s="9"/>
    </row>
    <row r="13637" spans="1:11" x14ac:dyDescent="0.25">
      <c r="A13637" s="2"/>
      <c r="B13637" s="2"/>
      <c r="C13637" s="2"/>
      <c r="E13637" s="2"/>
      <c r="G13637" s="2"/>
      <c r="H13637" s="6"/>
      <c r="I13637" s="9"/>
      <c r="J13637" s="9"/>
      <c r="K13637" s="9"/>
    </row>
    <row r="13638" spans="1:11" x14ac:dyDescent="0.25">
      <c r="A13638" s="2"/>
      <c r="B13638" s="2"/>
      <c r="C13638" s="2"/>
      <c r="E13638" s="2"/>
      <c r="G13638" s="2"/>
      <c r="H13638" s="6"/>
      <c r="I13638" s="9"/>
      <c r="J13638" s="9"/>
      <c r="K13638" s="9"/>
    </row>
    <row r="13639" spans="1:11" x14ac:dyDescent="0.25">
      <c r="A13639" s="2"/>
      <c r="B13639" s="2"/>
      <c r="C13639" s="2"/>
      <c r="E13639" s="2"/>
      <c r="G13639" s="2"/>
      <c r="H13639" s="6"/>
      <c r="I13639" s="9"/>
      <c r="J13639" s="9"/>
      <c r="K13639" s="9"/>
    </row>
    <row r="13640" spans="1:11" x14ac:dyDescent="0.25">
      <c r="A13640" s="2"/>
      <c r="B13640" s="2"/>
      <c r="C13640" s="2"/>
      <c r="E13640" s="2"/>
      <c r="G13640" s="2"/>
      <c r="H13640" s="6"/>
      <c r="I13640" s="9"/>
      <c r="J13640" s="9"/>
      <c r="K13640" s="9"/>
    </row>
    <row r="13641" spans="1:11" x14ac:dyDescent="0.25">
      <c r="A13641" s="2"/>
      <c r="B13641" s="2"/>
      <c r="C13641" s="2"/>
      <c r="E13641" s="2"/>
      <c r="G13641" s="2"/>
      <c r="H13641" s="6"/>
      <c r="I13641" s="9"/>
      <c r="J13641" s="9"/>
      <c r="K13641" s="9"/>
    </row>
    <row r="13642" spans="1:11" x14ac:dyDescent="0.25">
      <c r="A13642" s="2"/>
      <c r="B13642" s="2"/>
      <c r="C13642" s="2"/>
      <c r="E13642" s="2"/>
      <c r="G13642" s="2"/>
      <c r="H13642" s="6"/>
      <c r="I13642" s="9"/>
      <c r="J13642" s="9"/>
      <c r="K13642" s="9"/>
    </row>
    <row r="13643" spans="1:11" x14ac:dyDescent="0.25">
      <c r="A13643" s="2"/>
      <c r="B13643" s="2"/>
      <c r="C13643" s="2"/>
      <c r="E13643" s="2"/>
      <c r="G13643" s="2"/>
      <c r="H13643" s="6"/>
      <c r="I13643" s="9"/>
      <c r="J13643" s="9"/>
      <c r="K13643" s="9"/>
    </row>
    <row r="13644" spans="1:11" x14ac:dyDescent="0.25">
      <c r="A13644" s="2"/>
      <c r="B13644" s="2"/>
      <c r="C13644" s="2"/>
      <c r="E13644" s="2"/>
      <c r="G13644" s="2"/>
      <c r="H13644" s="6"/>
      <c r="I13644" s="9"/>
      <c r="J13644" s="9"/>
      <c r="K13644" s="9"/>
    </row>
    <row r="13645" spans="1:11" x14ac:dyDescent="0.25">
      <c r="A13645" s="2"/>
      <c r="B13645" s="2"/>
      <c r="C13645" s="2"/>
      <c r="E13645" s="2"/>
      <c r="G13645" s="2"/>
      <c r="H13645" s="6"/>
      <c r="I13645" s="9"/>
      <c r="J13645" s="9"/>
      <c r="K13645" s="9"/>
    </row>
    <row r="13646" spans="1:11" x14ac:dyDescent="0.25">
      <c r="A13646" s="2"/>
      <c r="B13646" s="2"/>
      <c r="C13646" s="2"/>
      <c r="E13646" s="2"/>
      <c r="G13646" s="2"/>
      <c r="H13646" s="6"/>
      <c r="I13646" s="9"/>
      <c r="J13646" s="9"/>
      <c r="K13646" s="9"/>
    </row>
    <row r="13647" spans="1:11" x14ac:dyDescent="0.25">
      <c r="A13647" s="2"/>
      <c r="B13647" s="2"/>
      <c r="C13647" s="2"/>
      <c r="E13647" s="2"/>
      <c r="G13647" s="2"/>
      <c r="H13647" s="6"/>
      <c r="I13647" s="9"/>
      <c r="J13647" s="9"/>
      <c r="K13647" s="9"/>
    </row>
    <row r="13648" spans="1:11" x14ac:dyDescent="0.25">
      <c r="A13648" s="2"/>
      <c r="B13648" s="2"/>
      <c r="C13648" s="2"/>
      <c r="E13648" s="2"/>
      <c r="G13648" s="2"/>
      <c r="H13648" s="6"/>
      <c r="I13648" s="9"/>
      <c r="J13648" s="9"/>
      <c r="K13648" s="9"/>
    </row>
    <row r="13649" spans="1:11" x14ac:dyDescent="0.25">
      <c r="A13649" s="2"/>
      <c r="B13649" s="2"/>
      <c r="C13649" s="2"/>
      <c r="E13649" s="2"/>
      <c r="G13649" s="2"/>
      <c r="H13649" s="6"/>
      <c r="I13649" s="9"/>
      <c r="J13649" s="9"/>
      <c r="K13649" s="9"/>
    </row>
    <row r="13650" spans="1:11" x14ac:dyDescent="0.25">
      <c r="A13650" s="2"/>
      <c r="B13650" s="2"/>
      <c r="C13650" s="2"/>
      <c r="E13650" s="2"/>
      <c r="G13650" s="2"/>
      <c r="H13650" s="6"/>
      <c r="I13650" s="9"/>
      <c r="J13650" s="9"/>
      <c r="K13650" s="9"/>
    </row>
    <row r="13651" spans="1:11" x14ac:dyDescent="0.25">
      <c r="A13651" s="2"/>
      <c r="B13651" s="2"/>
      <c r="C13651" s="2"/>
      <c r="E13651" s="2"/>
      <c r="G13651" s="2"/>
      <c r="H13651" s="6"/>
      <c r="I13651" s="9"/>
      <c r="J13651" s="9"/>
      <c r="K13651" s="9"/>
    </row>
    <row r="13652" spans="1:11" x14ac:dyDescent="0.25">
      <c r="A13652" s="2"/>
      <c r="B13652" s="2"/>
      <c r="C13652" s="2"/>
      <c r="E13652" s="2"/>
      <c r="G13652" s="2"/>
      <c r="H13652" s="6"/>
      <c r="I13652" s="9"/>
      <c r="J13652" s="9"/>
      <c r="K13652" s="9"/>
    </row>
    <row r="13653" spans="1:11" x14ac:dyDescent="0.25">
      <c r="A13653" s="2"/>
      <c r="B13653" s="2"/>
      <c r="C13653" s="2"/>
      <c r="E13653" s="2"/>
      <c r="G13653" s="2"/>
      <c r="H13653" s="6"/>
      <c r="I13653" s="9"/>
      <c r="J13653" s="9"/>
      <c r="K13653" s="9"/>
    </row>
    <row r="13654" spans="1:11" x14ac:dyDescent="0.25">
      <c r="A13654" s="2"/>
      <c r="B13654" s="2"/>
      <c r="C13654" s="2"/>
      <c r="E13654" s="2"/>
      <c r="G13654" s="2"/>
      <c r="H13654" s="6"/>
      <c r="I13654" s="9"/>
      <c r="J13654" s="9"/>
      <c r="K13654" s="9"/>
    </row>
    <row r="13655" spans="1:11" x14ac:dyDescent="0.25">
      <c r="A13655" s="2"/>
      <c r="B13655" s="2"/>
      <c r="C13655" s="2"/>
      <c r="E13655" s="2"/>
      <c r="G13655" s="2"/>
      <c r="H13655" s="6"/>
      <c r="I13655" s="9"/>
      <c r="J13655" s="9"/>
      <c r="K13655" s="9"/>
    </row>
    <row r="13656" spans="1:11" x14ac:dyDescent="0.25">
      <c r="A13656" s="2"/>
      <c r="B13656" s="2"/>
      <c r="C13656" s="2"/>
      <c r="E13656" s="2"/>
      <c r="G13656" s="2"/>
      <c r="H13656" s="6"/>
      <c r="I13656" s="9"/>
      <c r="J13656" s="9"/>
      <c r="K13656" s="9"/>
    </row>
    <row r="13657" spans="1:11" x14ac:dyDescent="0.25">
      <c r="A13657" s="2"/>
      <c r="B13657" s="2"/>
      <c r="C13657" s="2"/>
      <c r="E13657" s="2"/>
      <c r="G13657" s="2"/>
      <c r="H13657" s="6"/>
      <c r="I13657" s="9"/>
      <c r="J13657" s="9"/>
      <c r="K13657" s="9"/>
    </row>
    <row r="13658" spans="1:11" x14ac:dyDescent="0.25">
      <c r="A13658" s="2"/>
      <c r="B13658" s="2"/>
      <c r="C13658" s="2"/>
      <c r="E13658" s="2"/>
      <c r="G13658" s="2"/>
      <c r="H13658" s="6"/>
      <c r="I13658" s="9"/>
      <c r="J13658" s="9"/>
      <c r="K13658" s="9"/>
    </row>
    <row r="13659" spans="1:11" x14ac:dyDescent="0.25">
      <c r="A13659" s="2"/>
      <c r="B13659" s="2"/>
      <c r="C13659" s="2"/>
      <c r="E13659" s="2"/>
      <c r="G13659" s="2"/>
      <c r="H13659" s="6"/>
      <c r="I13659" s="9"/>
      <c r="J13659" s="9"/>
      <c r="K13659" s="9"/>
    </row>
    <row r="13660" spans="1:11" x14ac:dyDescent="0.25">
      <c r="A13660" s="2"/>
      <c r="B13660" s="2"/>
      <c r="C13660" s="2"/>
      <c r="E13660" s="2"/>
      <c r="G13660" s="2"/>
      <c r="H13660" s="6"/>
      <c r="I13660" s="9"/>
      <c r="J13660" s="9"/>
      <c r="K13660" s="9"/>
    </row>
    <row r="13661" spans="1:11" x14ac:dyDescent="0.25">
      <c r="A13661" s="2"/>
      <c r="B13661" s="2"/>
      <c r="C13661" s="2"/>
      <c r="E13661" s="2"/>
      <c r="G13661" s="2"/>
      <c r="H13661" s="6"/>
      <c r="I13661" s="9"/>
      <c r="J13661" s="9"/>
      <c r="K13661" s="9"/>
    </row>
    <row r="13662" spans="1:11" x14ac:dyDescent="0.25">
      <c r="A13662" s="2"/>
      <c r="B13662" s="2"/>
      <c r="C13662" s="2"/>
      <c r="E13662" s="2"/>
      <c r="G13662" s="2"/>
      <c r="H13662" s="6"/>
      <c r="I13662" s="9"/>
      <c r="J13662" s="9"/>
      <c r="K13662" s="9"/>
    </row>
    <row r="13663" spans="1:11" x14ac:dyDescent="0.25">
      <c r="A13663" s="2"/>
      <c r="B13663" s="2"/>
      <c r="C13663" s="2"/>
      <c r="E13663" s="2"/>
      <c r="G13663" s="2"/>
      <c r="H13663" s="6"/>
      <c r="I13663" s="9"/>
      <c r="J13663" s="9"/>
      <c r="K13663" s="9"/>
    </row>
    <row r="13664" spans="1:11" x14ac:dyDescent="0.25">
      <c r="A13664" s="2"/>
      <c r="B13664" s="2"/>
      <c r="C13664" s="2"/>
      <c r="E13664" s="2"/>
      <c r="G13664" s="2"/>
      <c r="H13664" s="6"/>
      <c r="I13664" s="9"/>
      <c r="J13664" s="9"/>
      <c r="K13664" s="9"/>
    </row>
    <row r="13665" spans="1:11" x14ac:dyDescent="0.25">
      <c r="A13665" s="2"/>
      <c r="B13665" s="2"/>
      <c r="C13665" s="2"/>
      <c r="E13665" s="2"/>
      <c r="G13665" s="2"/>
      <c r="H13665" s="6"/>
      <c r="I13665" s="9"/>
      <c r="J13665" s="9"/>
      <c r="K13665" s="9"/>
    </row>
    <row r="13666" spans="1:11" x14ac:dyDescent="0.25">
      <c r="A13666" s="2"/>
      <c r="B13666" s="2"/>
      <c r="C13666" s="2"/>
      <c r="E13666" s="2"/>
      <c r="G13666" s="2"/>
      <c r="H13666" s="6"/>
      <c r="I13666" s="9"/>
      <c r="J13666" s="9"/>
      <c r="K13666" s="9"/>
    </row>
    <row r="13667" spans="1:11" x14ac:dyDescent="0.25">
      <c r="A13667" s="2"/>
      <c r="B13667" s="2"/>
      <c r="C13667" s="2"/>
      <c r="E13667" s="2"/>
      <c r="G13667" s="2"/>
      <c r="H13667" s="6"/>
      <c r="I13667" s="9"/>
      <c r="J13667" s="9"/>
      <c r="K13667" s="9"/>
    </row>
    <row r="13668" spans="1:11" x14ac:dyDescent="0.25">
      <c r="A13668" s="2"/>
      <c r="B13668" s="2"/>
      <c r="C13668" s="2"/>
      <c r="E13668" s="2"/>
      <c r="G13668" s="2"/>
      <c r="H13668" s="6"/>
      <c r="I13668" s="9"/>
      <c r="J13668" s="9"/>
      <c r="K13668" s="9"/>
    </row>
    <row r="13669" spans="1:11" x14ac:dyDescent="0.25">
      <c r="A13669" s="2"/>
      <c r="B13669" s="2"/>
      <c r="C13669" s="2"/>
      <c r="E13669" s="2"/>
      <c r="G13669" s="2"/>
      <c r="H13669" s="6"/>
      <c r="I13669" s="9"/>
      <c r="J13669" s="9"/>
      <c r="K13669" s="9"/>
    </row>
    <row r="13670" spans="1:11" x14ac:dyDescent="0.25">
      <c r="A13670" s="2"/>
      <c r="B13670" s="2"/>
      <c r="C13670" s="2"/>
      <c r="E13670" s="2"/>
      <c r="G13670" s="2"/>
      <c r="H13670" s="6"/>
      <c r="I13670" s="9"/>
      <c r="J13670" s="9"/>
      <c r="K13670" s="9"/>
    </row>
    <row r="13671" spans="1:11" x14ac:dyDescent="0.25">
      <c r="A13671" s="2"/>
      <c r="B13671" s="2"/>
      <c r="C13671" s="2"/>
      <c r="E13671" s="2"/>
      <c r="G13671" s="2"/>
      <c r="H13671" s="6"/>
      <c r="I13671" s="9"/>
      <c r="J13671" s="9"/>
      <c r="K13671" s="9"/>
    </row>
    <row r="13672" spans="1:11" x14ac:dyDescent="0.25">
      <c r="A13672" s="2"/>
      <c r="B13672" s="2"/>
      <c r="C13672" s="2"/>
      <c r="E13672" s="2"/>
      <c r="G13672" s="2"/>
      <c r="H13672" s="6"/>
      <c r="I13672" s="9"/>
      <c r="J13672" s="9"/>
      <c r="K13672" s="9"/>
    </row>
    <row r="13673" spans="1:11" x14ac:dyDescent="0.25">
      <c r="A13673" s="2"/>
      <c r="B13673" s="2"/>
      <c r="C13673" s="2"/>
      <c r="E13673" s="2"/>
      <c r="G13673" s="2"/>
      <c r="H13673" s="6"/>
      <c r="I13673" s="9"/>
      <c r="J13673" s="9"/>
      <c r="K13673" s="9"/>
    </row>
    <row r="13674" spans="1:11" x14ac:dyDescent="0.25">
      <c r="A13674" s="2"/>
      <c r="B13674" s="2"/>
      <c r="C13674" s="2"/>
      <c r="E13674" s="2"/>
      <c r="G13674" s="2"/>
      <c r="H13674" s="6"/>
      <c r="I13674" s="9"/>
      <c r="J13674" s="9"/>
      <c r="K13674" s="9"/>
    </row>
    <row r="13675" spans="1:11" x14ac:dyDescent="0.25">
      <c r="A13675" s="2"/>
      <c r="B13675" s="2"/>
      <c r="C13675" s="2"/>
      <c r="E13675" s="2"/>
      <c r="G13675" s="2"/>
      <c r="H13675" s="6"/>
      <c r="I13675" s="9"/>
      <c r="J13675" s="9"/>
      <c r="K13675" s="9"/>
    </row>
    <row r="13676" spans="1:11" x14ac:dyDescent="0.25">
      <c r="A13676" s="2"/>
      <c r="B13676" s="2"/>
      <c r="C13676" s="2"/>
      <c r="E13676" s="2"/>
      <c r="G13676" s="2"/>
      <c r="H13676" s="6"/>
      <c r="I13676" s="9"/>
      <c r="J13676" s="9"/>
      <c r="K13676" s="9"/>
    </row>
    <row r="13677" spans="1:11" x14ac:dyDescent="0.25">
      <c r="A13677" s="2"/>
      <c r="B13677" s="2"/>
      <c r="C13677" s="2"/>
      <c r="E13677" s="2"/>
      <c r="G13677" s="2"/>
      <c r="H13677" s="6"/>
      <c r="I13677" s="9"/>
      <c r="J13677" s="9"/>
      <c r="K13677" s="9"/>
    </row>
    <row r="13678" spans="1:11" x14ac:dyDescent="0.25">
      <c r="A13678" s="2"/>
      <c r="B13678" s="2"/>
      <c r="C13678" s="2"/>
      <c r="E13678" s="2"/>
      <c r="G13678" s="2"/>
      <c r="H13678" s="6"/>
      <c r="I13678" s="9"/>
      <c r="J13678" s="9"/>
      <c r="K13678" s="9"/>
    </row>
    <row r="13679" spans="1:11" x14ac:dyDescent="0.25">
      <c r="A13679" s="2"/>
      <c r="B13679" s="2"/>
      <c r="C13679" s="2"/>
      <c r="E13679" s="2"/>
      <c r="G13679" s="2"/>
      <c r="H13679" s="6"/>
      <c r="I13679" s="9"/>
      <c r="J13679" s="9"/>
      <c r="K13679" s="9"/>
    </row>
    <row r="13680" spans="1:11" x14ac:dyDescent="0.25">
      <c r="A13680" s="2"/>
      <c r="B13680" s="2"/>
      <c r="C13680" s="2"/>
      <c r="E13680" s="2"/>
      <c r="G13680" s="2"/>
      <c r="H13680" s="6"/>
      <c r="I13680" s="9"/>
      <c r="J13680" s="9"/>
      <c r="K13680" s="9"/>
    </row>
    <row r="13681" spans="1:11" x14ac:dyDescent="0.25">
      <c r="A13681" s="2"/>
      <c r="B13681" s="2"/>
      <c r="C13681" s="2"/>
      <c r="E13681" s="2"/>
      <c r="G13681" s="2"/>
      <c r="H13681" s="6"/>
      <c r="I13681" s="9"/>
      <c r="J13681" s="9"/>
      <c r="K13681" s="9"/>
    </row>
    <row r="13682" spans="1:11" x14ac:dyDescent="0.25">
      <c r="A13682" s="2"/>
      <c r="B13682" s="2"/>
      <c r="C13682" s="2"/>
      <c r="E13682" s="2"/>
      <c r="G13682" s="2"/>
      <c r="H13682" s="6"/>
      <c r="I13682" s="9"/>
      <c r="J13682" s="9"/>
      <c r="K13682" s="9"/>
    </row>
    <row r="13683" spans="1:11" x14ac:dyDescent="0.25">
      <c r="A13683" s="2"/>
      <c r="B13683" s="2"/>
      <c r="C13683" s="2"/>
      <c r="E13683" s="2"/>
      <c r="G13683" s="2"/>
      <c r="H13683" s="6"/>
      <c r="I13683" s="9"/>
      <c r="J13683" s="9"/>
      <c r="K13683" s="9"/>
    </row>
    <row r="13684" spans="1:11" x14ac:dyDescent="0.25">
      <c r="A13684" s="2"/>
      <c r="B13684" s="2"/>
      <c r="C13684" s="2"/>
      <c r="E13684" s="2"/>
      <c r="G13684" s="2"/>
      <c r="H13684" s="6"/>
      <c r="I13684" s="9"/>
      <c r="J13684" s="9"/>
      <c r="K13684" s="9"/>
    </row>
    <row r="13685" spans="1:11" x14ac:dyDescent="0.25">
      <c r="A13685" s="2"/>
      <c r="B13685" s="2"/>
      <c r="C13685" s="2"/>
      <c r="E13685" s="2"/>
      <c r="G13685" s="2"/>
      <c r="H13685" s="6"/>
      <c r="I13685" s="9"/>
      <c r="J13685" s="9"/>
      <c r="K13685" s="9"/>
    </row>
    <row r="13686" spans="1:11" x14ac:dyDescent="0.25">
      <c r="A13686" s="2"/>
      <c r="B13686" s="2"/>
      <c r="C13686" s="2"/>
      <c r="E13686" s="2"/>
      <c r="G13686" s="2"/>
      <c r="H13686" s="6"/>
      <c r="I13686" s="9"/>
      <c r="J13686" s="9"/>
      <c r="K13686" s="9"/>
    </row>
    <row r="13687" spans="1:11" x14ac:dyDescent="0.25">
      <c r="A13687" s="2"/>
      <c r="B13687" s="2"/>
      <c r="C13687" s="2"/>
      <c r="E13687" s="2"/>
      <c r="G13687" s="2"/>
      <c r="H13687" s="6"/>
      <c r="I13687" s="9"/>
      <c r="J13687" s="9"/>
      <c r="K13687" s="9"/>
    </row>
    <row r="13688" spans="1:11" x14ac:dyDescent="0.25">
      <c r="A13688" s="2"/>
      <c r="B13688" s="2"/>
      <c r="C13688" s="2"/>
      <c r="E13688" s="2"/>
      <c r="G13688" s="2"/>
      <c r="H13688" s="6"/>
      <c r="I13688" s="9"/>
      <c r="J13688" s="9"/>
      <c r="K13688" s="9"/>
    </row>
    <row r="13689" spans="1:11" x14ac:dyDescent="0.25">
      <c r="A13689" s="2"/>
      <c r="B13689" s="2"/>
      <c r="C13689" s="2"/>
      <c r="E13689" s="2"/>
      <c r="G13689" s="2"/>
      <c r="H13689" s="6"/>
      <c r="I13689" s="9"/>
      <c r="J13689" s="9"/>
      <c r="K13689" s="9"/>
    </row>
    <row r="13690" spans="1:11" x14ac:dyDescent="0.25">
      <c r="A13690" s="2"/>
      <c r="B13690" s="2"/>
      <c r="C13690" s="2"/>
      <c r="E13690" s="2"/>
      <c r="G13690" s="2"/>
      <c r="H13690" s="6"/>
      <c r="I13690" s="9"/>
      <c r="J13690" s="9"/>
      <c r="K13690" s="9"/>
    </row>
    <row r="13691" spans="1:11" x14ac:dyDescent="0.25">
      <c r="A13691" s="2"/>
      <c r="B13691" s="2"/>
      <c r="C13691" s="2"/>
      <c r="E13691" s="2"/>
      <c r="G13691" s="2"/>
      <c r="H13691" s="6"/>
      <c r="I13691" s="9"/>
      <c r="J13691" s="9"/>
      <c r="K13691" s="9"/>
    </row>
    <row r="13692" spans="1:11" x14ac:dyDescent="0.25">
      <c r="A13692" s="2"/>
      <c r="B13692" s="2"/>
      <c r="C13692" s="2"/>
      <c r="E13692" s="2"/>
      <c r="G13692" s="2"/>
      <c r="H13692" s="6"/>
      <c r="I13692" s="9"/>
      <c r="J13692" s="9"/>
      <c r="K13692" s="9"/>
    </row>
    <row r="13693" spans="1:11" x14ac:dyDescent="0.25">
      <c r="A13693" s="2"/>
      <c r="B13693" s="2"/>
      <c r="C13693" s="2"/>
      <c r="E13693" s="2"/>
      <c r="G13693" s="2"/>
      <c r="H13693" s="6"/>
      <c r="I13693" s="9"/>
      <c r="J13693" s="9"/>
      <c r="K13693" s="9"/>
    </row>
    <row r="13694" spans="1:11" x14ac:dyDescent="0.25">
      <c r="A13694" s="2"/>
      <c r="B13694" s="2"/>
      <c r="C13694" s="2"/>
      <c r="E13694" s="2"/>
      <c r="G13694" s="2"/>
      <c r="H13694" s="6"/>
      <c r="I13694" s="9"/>
      <c r="J13694" s="9"/>
      <c r="K13694" s="9"/>
    </row>
    <row r="13695" spans="1:11" x14ac:dyDescent="0.25">
      <c r="A13695" s="2"/>
      <c r="B13695" s="2"/>
      <c r="C13695" s="2"/>
      <c r="E13695" s="2"/>
      <c r="G13695" s="2"/>
      <c r="H13695" s="6"/>
      <c r="I13695" s="9"/>
      <c r="J13695" s="9"/>
      <c r="K13695" s="9"/>
    </row>
    <row r="13696" spans="1:11" x14ac:dyDescent="0.25">
      <c r="A13696" s="2"/>
      <c r="B13696" s="2"/>
      <c r="C13696" s="2"/>
      <c r="E13696" s="2"/>
      <c r="G13696" s="2"/>
      <c r="H13696" s="6"/>
      <c r="I13696" s="9"/>
      <c r="J13696" s="9"/>
      <c r="K13696" s="9"/>
    </row>
    <row r="13697" spans="1:11" x14ac:dyDescent="0.25">
      <c r="A13697" s="2"/>
      <c r="B13697" s="2"/>
      <c r="C13697" s="2"/>
      <c r="E13697" s="2"/>
      <c r="G13697" s="2"/>
      <c r="H13697" s="6"/>
      <c r="I13697" s="9"/>
      <c r="J13697" s="9"/>
      <c r="K13697" s="9"/>
    </row>
    <row r="13698" spans="1:11" x14ac:dyDescent="0.25">
      <c r="A13698" s="2"/>
      <c r="B13698" s="2"/>
      <c r="C13698" s="2"/>
      <c r="E13698" s="2"/>
      <c r="G13698" s="2"/>
      <c r="H13698" s="6"/>
      <c r="I13698" s="9"/>
      <c r="J13698" s="9"/>
      <c r="K13698" s="9"/>
    </row>
    <row r="13699" spans="1:11" x14ac:dyDescent="0.25">
      <c r="A13699" s="2"/>
      <c r="B13699" s="2"/>
      <c r="C13699" s="2"/>
      <c r="E13699" s="2"/>
      <c r="G13699" s="2"/>
      <c r="H13699" s="6"/>
      <c r="I13699" s="9"/>
      <c r="J13699" s="9"/>
      <c r="K13699" s="9"/>
    </row>
    <row r="13700" spans="1:11" x14ac:dyDescent="0.25">
      <c r="A13700" s="2"/>
      <c r="B13700" s="2"/>
      <c r="C13700" s="2"/>
      <c r="E13700" s="2"/>
      <c r="G13700" s="2"/>
      <c r="H13700" s="6"/>
      <c r="I13700" s="9"/>
      <c r="J13700" s="9"/>
      <c r="K13700" s="9"/>
    </row>
    <row r="13701" spans="1:11" x14ac:dyDescent="0.25">
      <c r="A13701" s="2"/>
      <c r="B13701" s="2"/>
      <c r="C13701" s="2"/>
      <c r="E13701" s="2"/>
      <c r="G13701" s="2"/>
      <c r="H13701" s="6"/>
      <c r="I13701" s="9"/>
      <c r="J13701" s="9"/>
      <c r="K13701" s="9"/>
    </row>
    <row r="13702" spans="1:11" x14ac:dyDescent="0.25">
      <c r="A13702" s="2"/>
      <c r="B13702" s="2"/>
      <c r="C13702" s="2"/>
      <c r="E13702" s="2"/>
      <c r="G13702" s="2"/>
      <c r="H13702" s="6"/>
      <c r="I13702" s="9"/>
      <c r="J13702" s="9"/>
      <c r="K13702" s="9"/>
    </row>
    <row r="13703" spans="1:11" x14ac:dyDescent="0.25">
      <c r="A13703" s="2"/>
      <c r="B13703" s="2"/>
      <c r="C13703" s="2"/>
      <c r="E13703" s="2"/>
      <c r="G13703" s="2"/>
      <c r="H13703" s="6"/>
      <c r="I13703" s="9"/>
      <c r="J13703" s="9"/>
      <c r="K13703" s="9"/>
    </row>
    <row r="13704" spans="1:11" x14ac:dyDescent="0.25">
      <c r="A13704" s="2"/>
      <c r="B13704" s="2"/>
      <c r="C13704" s="2"/>
      <c r="E13704" s="2"/>
      <c r="G13704" s="2"/>
      <c r="H13704" s="6"/>
      <c r="I13704" s="9"/>
      <c r="J13704" s="9"/>
      <c r="K13704" s="9"/>
    </row>
    <row r="13705" spans="1:11" x14ac:dyDescent="0.25">
      <c r="A13705" s="2"/>
      <c r="B13705" s="2"/>
      <c r="C13705" s="2"/>
      <c r="E13705" s="2"/>
      <c r="G13705" s="2"/>
      <c r="H13705" s="6"/>
      <c r="I13705" s="9"/>
      <c r="J13705" s="9"/>
      <c r="K13705" s="9"/>
    </row>
    <row r="13706" spans="1:11" x14ac:dyDescent="0.25">
      <c r="A13706" s="2"/>
      <c r="B13706" s="2"/>
      <c r="C13706" s="2"/>
      <c r="E13706" s="2"/>
      <c r="G13706" s="2"/>
      <c r="H13706" s="6"/>
      <c r="I13706" s="9"/>
      <c r="J13706" s="9"/>
      <c r="K13706" s="9"/>
    </row>
    <row r="13707" spans="1:11" x14ac:dyDescent="0.25">
      <c r="A13707" s="2"/>
      <c r="B13707" s="2"/>
      <c r="C13707" s="2"/>
      <c r="E13707" s="2"/>
      <c r="G13707" s="2"/>
      <c r="H13707" s="6"/>
      <c r="I13707" s="9"/>
      <c r="J13707" s="9"/>
      <c r="K13707" s="9"/>
    </row>
    <row r="13708" spans="1:11" x14ac:dyDescent="0.25">
      <c r="A13708" s="2"/>
      <c r="B13708" s="2"/>
      <c r="C13708" s="2"/>
      <c r="E13708" s="2"/>
      <c r="G13708" s="2"/>
      <c r="H13708" s="6"/>
      <c r="I13708" s="9"/>
      <c r="J13708" s="9"/>
      <c r="K13708" s="9"/>
    </row>
    <row r="13709" spans="1:11" x14ac:dyDescent="0.25">
      <c r="A13709" s="2"/>
      <c r="B13709" s="2"/>
      <c r="C13709" s="2"/>
      <c r="E13709" s="2"/>
      <c r="G13709" s="2"/>
      <c r="H13709" s="6"/>
      <c r="I13709" s="9"/>
      <c r="J13709" s="9"/>
      <c r="K13709" s="9"/>
    </row>
    <row r="13710" spans="1:11" x14ac:dyDescent="0.25">
      <c r="A13710" s="2"/>
      <c r="B13710" s="2"/>
      <c r="C13710" s="2"/>
      <c r="E13710" s="2"/>
      <c r="G13710" s="2"/>
      <c r="H13710" s="6"/>
      <c r="I13710" s="9"/>
      <c r="J13710" s="9"/>
      <c r="K13710" s="9"/>
    </row>
    <row r="13711" spans="1:11" x14ac:dyDescent="0.25">
      <c r="A13711" s="2"/>
      <c r="B13711" s="2"/>
      <c r="C13711" s="2"/>
      <c r="E13711" s="2"/>
      <c r="G13711" s="2"/>
      <c r="H13711" s="6"/>
      <c r="I13711" s="9"/>
      <c r="J13711" s="9"/>
      <c r="K13711" s="9"/>
    </row>
    <row r="13712" spans="1:11" x14ac:dyDescent="0.25">
      <c r="A13712" s="2"/>
      <c r="B13712" s="2"/>
      <c r="C13712" s="2"/>
      <c r="E13712" s="2"/>
      <c r="G13712" s="2"/>
      <c r="H13712" s="6"/>
      <c r="I13712" s="9"/>
      <c r="J13712" s="9"/>
      <c r="K13712" s="9"/>
    </row>
    <row r="13713" spans="1:11" x14ac:dyDescent="0.25">
      <c r="A13713" s="2"/>
      <c r="B13713" s="2"/>
      <c r="C13713" s="2"/>
      <c r="E13713" s="2"/>
      <c r="G13713" s="2"/>
      <c r="H13713" s="6"/>
      <c r="I13713" s="9"/>
      <c r="J13713" s="9"/>
      <c r="K13713" s="9"/>
    </row>
    <row r="13714" spans="1:11" x14ac:dyDescent="0.25">
      <c r="A13714" s="2"/>
      <c r="B13714" s="2"/>
      <c r="C13714" s="2"/>
      <c r="E13714" s="2"/>
      <c r="G13714" s="2"/>
      <c r="H13714" s="6"/>
      <c r="I13714" s="9"/>
      <c r="J13714" s="9"/>
      <c r="K13714" s="9"/>
    </row>
    <row r="13715" spans="1:11" x14ac:dyDescent="0.25">
      <c r="A13715" s="2"/>
      <c r="B13715" s="2"/>
      <c r="C13715" s="2"/>
      <c r="E13715" s="2"/>
      <c r="G13715" s="2"/>
      <c r="H13715" s="6"/>
      <c r="I13715" s="9"/>
      <c r="J13715" s="9"/>
      <c r="K13715" s="9"/>
    </row>
    <row r="13716" spans="1:11" x14ac:dyDescent="0.25">
      <c r="A13716" s="2"/>
      <c r="B13716" s="2"/>
      <c r="C13716" s="2"/>
      <c r="E13716" s="2"/>
      <c r="G13716" s="2"/>
      <c r="H13716" s="6"/>
      <c r="I13716" s="9"/>
      <c r="J13716" s="9"/>
      <c r="K13716" s="9"/>
    </row>
    <row r="13717" spans="1:11" x14ac:dyDescent="0.25">
      <c r="A13717" s="2"/>
      <c r="B13717" s="2"/>
      <c r="C13717" s="2"/>
      <c r="E13717" s="2"/>
      <c r="G13717" s="2"/>
      <c r="H13717" s="6"/>
      <c r="I13717" s="9"/>
      <c r="J13717" s="9"/>
      <c r="K13717" s="9"/>
    </row>
    <row r="13718" spans="1:11" x14ac:dyDescent="0.25">
      <c r="A13718" s="2"/>
      <c r="B13718" s="2"/>
      <c r="C13718" s="2"/>
      <c r="E13718" s="2"/>
      <c r="G13718" s="2"/>
      <c r="H13718" s="6"/>
      <c r="I13718" s="9"/>
      <c r="J13718" s="9"/>
      <c r="K13718" s="9"/>
    </row>
    <row r="13719" spans="1:11" x14ac:dyDescent="0.25">
      <c r="A13719" s="2"/>
      <c r="B13719" s="2"/>
      <c r="C13719" s="2"/>
      <c r="E13719" s="2"/>
      <c r="G13719" s="2"/>
      <c r="H13719" s="6"/>
      <c r="I13719" s="9"/>
      <c r="J13719" s="9"/>
      <c r="K13719" s="9"/>
    </row>
    <row r="13720" spans="1:11" x14ac:dyDescent="0.25">
      <c r="A13720" s="2"/>
      <c r="B13720" s="2"/>
      <c r="C13720" s="2"/>
      <c r="E13720" s="2"/>
      <c r="G13720" s="2"/>
      <c r="H13720" s="6"/>
      <c r="I13720" s="9"/>
      <c r="J13720" s="9"/>
      <c r="K13720" s="9"/>
    </row>
    <row r="13721" spans="1:11" x14ac:dyDescent="0.25">
      <c r="A13721" s="2"/>
      <c r="B13721" s="2"/>
      <c r="C13721" s="2"/>
      <c r="E13721" s="2"/>
      <c r="G13721" s="2"/>
      <c r="H13721" s="6"/>
      <c r="I13721" s="9"/>
      <c r="J13721" s="9"/>
      <c r="K13721" s="9"/>
    </row>
    <row r="13722" spans="1:11" x14ac:dyDescent="0.25">
      <c r="A13722" s="2"/>
      <c r="B13722" s="2"/>
      <c r="C13722" s="2"/>
      <c r="E13722" s="2"/>
      <c r="G13722" s="2"/>
      <c r="H13722" s="6"/>
      <c r="I13722" s="9"/>
      <c r="J13722" s="9"/>
      <c r="K13722" s="9"/>
    </row>
    <row r="13723" spans="1:11" x14ac:dyDescent="0.25">
      <c r="A13723" s="2"/>
      <c r="B13723" s="2"/>
      <c r="C13723" s="2"/>
      <c r="E13723" s="2"/>
      <c r="G13723" s="2"/>
      <c r="H13723" s="6"/>
      <c r="I13723" s="9"/>
      <c r="J13723" s="9"/>
      <c r="K13723" s="9"/>
    </row>
    <row r="13724" spans="1:11" x14ac:dyDescent="0.25">
      <c r="A13724" s="2"/>
      <c r="B13724" s="2"/>
      <c r="C13724" s="2"/>
      <c r="E13724" s="2"/>
      <c r="G13724" s="2"/>
      <c r="H13724" s="6"/>
      <c r="I13724" s="9"/>
      <c r="J13724" s="9"/>
      <c r="K13724" s="9"/>
    </row>
    <row r="13725" spans="1:11" x14ac:dyDescent="0.25">
      <c r="A13725" s="2"/>
      <c r="B13725" s="2"/>
      <c r="C13725" s="2"/>
      <c r="E13725" s="2"/>
      <c r="G13725" s="2"/>
      <c r="H13725" s="6"/>
      <c r="I13725" s="9"/>
      <c r="J13725" s="9"/>
      <c r="K13725" s="9"/>
    </row>
    <row r="13726" spans="1:11" x14ac:dyDescent="0.25">
      <c r="A13726" s="2"/>
      <c r="B13726" s="2"/>
      <c r="C13726" s="2"/>
      <c r="E13726" s="2"/>
      <c r="G13726" s="2"/>
      <c r="H13726" s="6"/>
      <c r="I13726" s="9"/>
      <c r="J13726" s="9"/>
      <c r="K13726" s="9"/>
    </row>
    <row r="13727" spans="1:11" x14ac:dyDescent="0.25">
      <c r="A13727" s="2"/>
      <c r="B13727" s="2"/>
      <c r="C13727" s="2"/>
      <c r="E13727" s="2"/>
      <c r="G13727" s="2"/>
      <c r="H13727" s="6"/>
      <c r="I13727" s="9"/>
      <c r="J13727" s="9"/>
      <c r="K13727" s="9"/>
    </row>
    <row r="13728" spans="1:11" x14ac:dyDescent="0.25">
      <c r="A13728" s="2"/>
      <c r="B13728" s="2"/>
      <c r="C13728" s="2"/>
      <c r="E13728" s="2"/>
      <c r="G13728" s="2"/>
      <c r="H13728" s="6"/>
      <c r="I13728" s="9"/>
      <c r="J13728" s="9"/>
      <c r="K13728" s="9"/>
    </row>
    <row r="13729" spans="1:11" x14ac:dyDescent="0.25">
      <c r="A13729" s="2"/>
      <c r="B13729" s="2"/>
      <c r="C13729" s="2"/>
      <c r="E13729" s="2"/>
      <c r="G13729" s="2"/>
      <c r="H13729" s="6"/>
      <c r="I13729" s="9"/>
      <c r="J13729" s="9"/>
      <c r="K13729" s="9"/>
    </row>
    <row r="13730" spans="1:11" x14ac:dyDescent="0.25">
      <c r="A13730" s="2"/>
      <c r="B13730" s="2"/>
      <c r="C13730" s="2"/>
      <c r="E13730" s="2"/>
      <c r="G13730" s="2"/>
      <c r="H13730" s="6"/>
      <c r="I13730" s="9"/>
      <c r="J13730" s="9"/>
      <c r="K13730" s="9"/>
    </row>
    <row r="13731" spans="1:11" x14ac:dyDescent="0.25">
      <c r="A13731" s="2"/>
      <c r="B13731" s="2"/>
      <c r="C13731" s="2"/>
      <c r="E13731" s="2"/>
      <c r="G13731" s="2"/>
      <c r="H13731" s="6"/>
      <c r="I13731" s="9"/>
      <c r="J13731" s="9"/>
      <c r="K13731" s="9"/>
    </row>
    <row r="13732" spans="1:11" x14ac:dyDescent="0.25">
      <c r="A13732" s="2"/>
      <c r="B13732" s="2"/>
      <c r="C13732" s="2"/>
      <c r="E13732" s="2"/>
      <c r="G13732" s="2"/>
      <c r="H13732" s="6"/>
      <c r="I13732" s="9"/>
      <c r="J13732" s="9"/>
      <c r="K13732" s="9"/>
    </row>
    <row r="13733" spans="1:11" x14ac:dyDescent="0.25">
      <c r="A13733" s="2"/>
      <c r="B13733" s="2"/>
      <c r="C13733" s="2"/>
      <c r="E13733" s="2"/>
      <c r="G13733" s="2"/>
      <c r="H13733" s="6"/>
      <c r="I13733" s="9"/>
      <c r="J13733" s="9"/>
      <c r="K13733" s="9"/>
    </row>
    <row r="13734" spans="1:11" x14ac:dyDescent="0.25">
      <c r="A13734" s="2"/>
      <c r="B13734" s="2"/>
      <c r="C13734" s="2"/>
      <c r="E13734" s="2"/>
      <c r="G13734" s="2"/>
      <c r="H13734" s="6"/>
      <c r="I13734" s="9"/>
      <c r="J13734" s="9"/>
      <c r="K13734" s="9"/>
    </row>
    <row r="13735" spans="1:11" x14ac:dyDescent="0.25">
      <c r="A13735" s="2"/>
      <c r="B13735" s="2"/>
      <c r="C13735" s="2"/>
      <c r="E13735" s="2"/>
      <c r="G13735" s="2"/>
      <c r="H13735" s="6"/>
      <c r="I13735" s="9"/>
      <c r="J13735" s="9"/>
      <c r="K13735" s="9"/>
    </row>
    <row r="13736" spans="1:11" x14ac:dyDescent="0.25">
      <c r="A13736" s="2"/>
      <c r="B13736" s="2"/>
      <c r="C13736" s="2"/>
      <c r="E13736" s="2"/>
      <c r="G13736" s="2"/>
      <c r="H13736" s="6"/>
      <c r="I13736" s="9"/>
      <c r="J13736" s="9"/>
      <c r="K13736" s="9"/>
    </row>
    <row r="13737" spans="1:11" x14ac:dyDescent="0.25">
      <c r="A13737" s="2"/>
      <c r="B13737" s="2"/>
      <c r="C13737" s="2"/>
      <c r="E13737" s="2"/>
      <c r="G13737" s="2"/>
      <c r="H13737" s="6"/>
      <c r="I13737" s="9"/>
      <c r="J13737" s="9"/>
      <c r="K13737" s="9"/>
    </row>
    <row r="13738" spans="1:11" x14ac:dyDescent="0.25">
      <c r="A13738" s="2"/>
      <c r="B13738" s="2"/>
      <c r="C13738" s="2"/>
      <c r="E13738" s="2"/>
      <c r="G13738" s="2"/>
      <c r="H13738" s="6"/>
      <c r="I13738" s="9"/>
      <c r="J13738" s="9"/>
      <c r="K13738" s="9"/>
    </row>
    <row r="13739" spans="1:11" x14ac:dyDescent="0.25">
      <c r="A13739" s="2"/>
      <c r="B13739" s="2"/>
      <c r="C13739" s="2"/>
      <c r="E13739" s="2"/>
      <c r="G13739" s="2"/>
      <c r="H13739" s="6"/>
      <c r="I13739" s="9"/>
      <c r="J13739" s="9"/>
      <c r="K13739" s="9"/>
    </row>
    <row r="13740" spans="1:11" x14ac:dyDescent="0.25">
      <c r="A13740" s="2"/>
      <c r="B13740" s="2"/>
      <c r="C13740" s="2"/>
      <c r="E13740" s="2"/>
      <c r="G13740" s="2"/>
      <c r="H13740" s="6"/>
      <c r="I13740" s="9"/>
      <c r="J13740" s="9"/>
      <c r="K13740" s="9"/>
    </row>
    <row r="13741" spans="1:11" x14ac:dyDescent="0.25">
      <c r="A13741" s="2"/>
      <c r="B13741" s="2"/>
      <c r="C13741" s="2"/>
      <c r="E13741" s="2"/>
      <c r="G13741" s="2"/>
      <c r="H13741" s="6"/>
      <c r="I13741" s="9"/>
      <c r="J13741" s="9"/>
      <c r="K13741" s="9"/>
    </row>
    <row r="13742" spans="1:11" x14ac:dyDescent="0.25">
      <c r="A13742" s="2"/>
      <c r="B13742" s="2"/>
      <c r="C13742" s="2"/>
      <c r="E13742" s="2"/>
      <c r="G13742" s="2"/>
      <c r="H13742" s="6"/>
      <c r="I13742" s="9"/>
      <c r="J13742" s="9"/>
      <c r="K13742" s="9"/>
    </row>
    <row r="13743" spans="1:11" x14ac:dyDescent="0.25">
      <c r="A13743" s="2"/>
      <c r="B13743" s="2"/>
      <c r="C13743" s="2"/>
      <c r="E13743" s="2"/>
      <c r="G13743" s="2"/>
      <c r="H13743" s="6"/>
      <c r="I13743" s="9"/>
      <c r="J13743" s="9"/>
      <c r="K13743" s="9"/>
    </row>
    <row r="13744" spans="1:11" x14ac:dyDescent="0.25">
      <c r="A13744" s="2"/>
      <c r="B13744" s="2"/>
      <c r="C13744" s="2"/>
      <c r="E13744" s="2"/>
      <c r="G13744" s="2"/>
      <c r="H13744" s="6"/>
      <c r="I13744" s="9"/>
      <c r="J13744" s="9"/>
      <c r="K13744" s="9"/>
    </row>
    <row r="13745" spans="1:11" x14ac:dyDescent="0.25">
      <c r="A13745" s="2"/>
      <c r="B13745" s="2"/>
      <c r="C13745" s="2"/>
      <c r="E13745" s="2"/>
      <c r="G13745" s="2"/>
      <c r="H13745" s="6"/>
      <c r="I13745" s="9"/>
      <c r="J13745" s="9"/>
      <c r="K13745" s="9"/>
    </row>
    <row r="13746" spans="1:11" x14ac:dyDescent="0.25">
      <c r="A13746" s="2"/>
      <c r="B13746" s="2"/>
      <c r="C13746" s="2"/>
      <c r="E13746" s="2"/>
      <c r="G13746" s="2"/>
      <c r="H13746" s="6"/>
      <c r="I13746" s="9"/>
      <c r="J13746" s="9"/>
      <c r="K13746" s="9"/>
    </row>
    <row r="13747" spans="1:11" x14ac:dyDescent="0.25">
      <c r="A13747" s="2"/>
      <c r="B13747" s="2"/>
      <c r="C13747" s="2"/>
      <c r="E13747" s="2"/>
      <c r="G13747" s="2"/>
      <c r="H13747" s="6"/>
      <c r="I13747" s="9"/>
      <c r="J13747" s="9"/>
      <c r="K13747" s="9"/>
    </row>
    <row r="13748" spans="1:11" x14ac:dyDescent="0.25">
      <c r="A13748" s="2"/>
      <c r="B13748" s="2"/>
      <c r="C13748" s="2"/>
      <c r="E13748" s="2"/>
      <c r="G13748" s="2"/>
      <c r="H13748" s="6"/>
      <c r="I13748" s="9"/>
      <c r="J13748" s="9"/>
      <c r="K13748" s="9"/>
    </row>
    <row r="13749" spans="1:11" x14ac:dyDescent="0.25">
      <c r="A13749" s="2"/>
      <c r="B13749" s="2"/>
      <c r="C13749" s="2"/>
      <c r="E13749" s="2"/>
      <c r="G13749" s="2"/>
      <c r="H13749" s="6"/>
      <c r="I13749" s="9"/>
      <c r="J13749" s="9"/>
      <c r="K13749" s="9"/>
    </row>
    <row r="13750" spans="1:11" x14ac:dyDescent="0.25">
      <c r="A13750" s="2"/>
      <c r="B13750" s="2"/>
      <c r="C13750" s="2"/>
      <c r="E13750" s="2"/>
      <c r="G13750" s="2"/>
      <c r="H13750" s="6"/>
      <c r="I13750" s="9"/>
      <c r="J13750" s="9"/>
      <c r="K13750" s="9"/>
    </row>
    <row r="13751" spans="1:11" x14ac:dyDescent="0.25">
      <c r="A13751" s="2"/>
      <c r="B13751" s="2"/>
      <c r="C13751" s="2"/>
      <c r="E13751" s="2"/>
      <c r="G13751" s="2"/>
      <c r="H13751" s="6"/>
      <c r="I13751" s="9"/>
      <c r="J13751" s="9"/>
      <c r="K13751" s="9"/>
    </row>
    <row r="13752" spans="1:11" x14ac:dyDescent="0.25">
      <c r="A13752" s="2"/>
      <c r="B13752" s="2"/>
      <c r="C13752" s="2"/>
      <c r="E13752" s="2"/>
      <c r="G13752" s="2"/>
      <c r="H13752" s="6"/>
      <c r="I13752" s="9"/>
      <c r="J13752" s="9"/>
      <c r="K13752" s="9"/>
    </row>
    <row r="13753" spans="1:11" x14ac:dyDescent="0.25">
      <c r="A13753" s="2"/>
      <c r="B13753" s="2"/>
      <c r="C13753" s="2"/>
      <c r="E13753" s="2"/>
      <c r="G13753" s="2"/>
      <c r="H13753" s="6"/>
      <c r="I13753" s="9"/>
      <c r="J13753" s="9"/>
      <c r="K13753" s="9"/>
    </row>
    <row r="13754" spans="1:11" x14ac:dyDescent="0.25">
      <c r="A13754" s="2"/>
      <c r="B13754" s="2"/>
      <c r="C13754" s="2"/>
      <c r="E13754" s="2"/>
      <c r="G13754" s="2"/>
      <c r="H13754" s="6"/>
      <c r="I13754" s="9"/>
      <c r="J13754" s="9"/>
      <c r="K13754" s="9"/>
    </row>
    <row r="13755" spans="1:11" x14ac:dyDescent="0.25">
      <c r="A13755" s="2"/>
      <c r="B13755" s="2"/>
      <c r="C13755" s="2"/>
      <c r="E13755" s="2"/>
      <c r="G13755" s="2"/>
      <c r="H13755" s="6"/>
      <c r="I13755" s="9"/>
      <c r="J13755" s="9"/>
      <c r="K13755" s="9"/>
    </row>
    <row r="13756" spans="1:11" x14ac:dyDescent="0.25">
      <c r="A13756" s="2"/>
      <c r="B13756" s="2"/>
      <c r="C13756" s="2"/>
      <c r="E13756" s="2"/>
      <c r="G13756" s="2"/>
      <c r="H13756" s="6"/>
      <c r="I13756" s="9"/>
      <c r="J13756" s="9"/>
      <c r="K13756" s="9"/>
    </row>
    <row r="13757" spans="1:11" x14ac:dyDescent="0.25">
      <c r="A13757" s="2"/>
      <c r="B13757" s="2"/>
      <c r="C13757" s="2"/>
      <c r="E13757" s="2"/>
      <c r="G13757" s="2"/>
      <c r="H13757" s="6"/>
      <c r="I13757" s="9"/>
      <c r="J13757" s="9"/>
      <c r="K13757" s="9"/>
    </row>
    <row r="13758" spans="1:11" x14ac:dyDescent="0.25">
      <c r="A13758" s="2"/>
      <c r="B13758" s="2"/>
      <c r="C13758" s="2"/>
      <c r="E13758" s="2"/>
      <c r="G13758" s="2"/>
      <c r="H13758" s="6"/>
      <c r="I13758" s="9"/>
      <c r="J13758" s="9"/>
      <c r="K13758" s="9"/>
    </row>
    <row r="13759" spans="1:11" x14ac:dyDescent="0.25">
      <c r="A13759" s="2"/>
      <c r="B13759" s="2"/>
      <c r="C13759" s="2"/>
      <c r="E13759" s="2"/>
      <c r="G13759" s="2"/>
      <c r="H13759" s="6"/>
      <c r="I13759" s="9"/>
      <c r="J13759" s="9"/>
      <c r="K13759" s="9"/>
    </row>
    <row r="13760" spans="1:11" x14ac:dyDescent="0.25">
      <c r="A13760" s="2"/>
      <c r="B13760" s="2"/>
      <c r="C13760" s="2"/>
      <c r="E13760" s="2"/>
      <c r="G13760" s="2"/>
      <c r="H13760" s="6"/>
      <c r="I13760" s="9"/>
      <c r="J13760" s="9"/>
      <c r="K13760" s="9"/>
    </row>
    <row r="13761" spans="1:11" x14ac:dyDescent="0.25">
      <c r="A13761" s="2"/>
      <c r="B13761" s="2"/>
      <c r="C13761" s="2"/>
      <c r="E13761" s="2"/>
      <c r="G13761" s="2"/>
      <c r="H13761" s="6"/>
      <c r="I13761" s="9"/>
      <c r="J13761" s="9"/>
      <c r="K13761" s="9"/>
    </row>
    <row r="13762" spans="1:11" x14ac:dyDescent="0.25">
      <c r="A13762" s="2"/>
      <c r="B13762" s="2"/>
      <c r="C13762" s="2"/>
      <c r="E13762" s="2"/>
      <c r="G13762" s="2"/>
      <c r="H13762" s="6"/>
      <c r="I13762" s="9"/>
      <c r="J13762" s="9"/>
      <c r="K13762" s="9"/>
    </row>
    <row r="13763" spans="1:11" x14ac:dyDescent="0.25">
      <c r="A13763" s="2"/>
      <c r="B13763" s="2"/>
      <c r="C13763" s="2"/>
      <c r="E13763" s="2"/>
      <c r="G13763" s="2"/>
      <c r="H13763" s="6"/>
      <c r="I13763" s="9"/>
      <c r="J13763" s="9"/>
      <c r="K13763" s="9"/>
    </row>
    <row r="13764" spans="1:11" x14ac:dyDescent="0.25">
      <c r="A13764" s="2"/>
      <c r="B13764" s="2"/>
      <c r="C13764" s="2"/>
      <c r="E13764" s="2"/>
      <c r="G13764" s="2"/>
      <c r="H13764" s="6"/>
      <c r="I13764" s="9"/>
      <c r="J13764" s="9"/>
      <c r="K13764" s="9"/>
    </row>
    <row r="13765" spans="1:11" x14ac:dyDescent="0.25">
      <c r="A13765" s="2"/>
      <c r="B13765" s="2"/>
      <c r="C13765" s="2"/>
      <c r="E13765" s="2"/>
      <c r="G13765" s="2"/>
      <c r="H13765" s="6"/>
      <c r="I13765" s="9"/>
      <c r="J13765" s="9"/>
      <c r="K13765" s="9"/>
    </row>
    <row r="13766" spans="1:11" x14ac:dyDescent="0.25">
      <c r="A13766" s="2"/>
      <c r="B13766" s="2"/>
      <c r="C13766" s="2"/>
      <c r="E13766" s="2"/>
      <c r="G13766" s="2"/>
      <c r="H13766" s="6"/>
      <c r="I13766" s="9"/>
      <c r="J13766" s="9"/>
      <c r="K13766" s="9"/>
    </row>
    <row r="13767" spans="1:11" x14ac:dyDescent="0.25">
      <c r="A13767" s="2"/>
      <c r="B13767" s="2"/>
      <c r="C13767" s="2"/>
      <c r="E13767" s="2"/>
      <c r="G13767" s="2"/>
      <c r="H13767" s="6"/>
      <c r="I13767" s="9"/>
      <c r="J13767" s="9"/>
      <c r="K13767" s="9"/>
    </row>
    <row r="13768" spans="1:11" x14ac:dyDescent="0.25">
      <c r="A13768" s="2"/>
      <c r="B13768" s="2"/>
      <c r="C13768" s="2"/>
      <c r="E13768" s="2"/>
      <c r="G13768" s="2"/>
      <c r="H13768" s="6"/>
      <c r="I13768" s="9"/>
      <c r="J13768" s="9"/>
      <c r="K13768" s="9"/>
    </row>
    <row r="13769" spans="1:11" x14ac:dyDescent="0.25">
      <c r="A13769" s="2"/>
      <c r="B13769" s="2"/>
      <c r="C13769" s="2"/>
      <c r="E13769" s="2"/>
      <c r="G13769" s="2"/>
      <c r="H13769" s="6"/>
      <c r="I13769" s="9"/>
      <c r="J13769" s="9"/>
      <c r="K13769" s="9"/>
    </row>
    <row r="13770" spans="1:11" x14ac:dyDescent="0.25">
      <c r="A13770" s="2"/>
      <c r="B13770" s="2"/>
      <c r="C13770" s="2"/>
      <c r="E13770" s="2"/>
      <c r="G13770" s="2"/>
      <c r="H13770" s="6"/>
      <c r="I13770" s="9"/>
      <c r="J13770" s="9"/>
      <c r="K13770" s="9"/>
    </row>
    <row r="13771" spans="1:11" x14ac:dyDescent="0.25">
      <c r="A13771" s="2"/>
      <c r="B13771" s="2"/>
      <c r="C13771" s="2"/>
      <c r="E13771" s="2"/>
      <c r="G13771" s="2"/>
      <c r="H13771" s="6"/>
      <c r="I13771" s="9"/>
      <c r="J13771" s="9"/>
      <c r="K13771" s="9"/>
    </row>
    <row r="13772" spans="1:11" x14ac:dyDescent="0.25">
      <c r="A13772" s="2"/>
      <c r="B13772" s="2"/>
      <c r="C13772" s="2"/>
      <c r="E13772" s="2"/>
      <c r="G13772" s="2"/>
      <c r="H13772" s="6"/>
      <c r="I13772" s="9"/>
      <c r="J13772" s="9"/>
      <c r="K13772" s="9"/>
    </row>
    <row r="13773" spans="1:11" x14ac:dyDescent="0.25">
      <c r="A13773" s="2"/>
      <c r="B13773" s="2"/>
      <c r="C13773" s="2"/>
      <c r="E13773" s="2"/>
      <c r="G13773" s="2"/>
      <c r="H13773" s="6"/>
      <c r="I13773" s="9"/>
      <c r="J13773" s="9"/>
      <c r="K13773" s="9"/>
    </row>
    <row r="13774" spans="1:11" x14ac:dyDescent="0.25">
      <c r="A13774" s="2"/>
      <c r="B13774" s="2"/>
      <c r="C13774" s="2"/>
      <c r="E13774" s="2"/>
      <c r="G13774" s="2"/>
      <c r="H13774" s="6"/>
      <c r="I13774" s="9"/>
      <c r="J13774" s="9"/>
      <c r="K13774" s="9"/>
    </row>
    <row r="13775" spans="1:11" x14ac:dyDescent="0.25">
      <c r="A13775" s="2"/>
      <c r="B13775" s="2"/>
      <c r="C13775" s="2"/>
      <c r="E13775" s="2"/>
      <c r="G13775" s="2"/>
      <c r="H13775" s="6"/>
      <c r="I13775" s="9"/>
      <c r="J13775" s="9"/>
      <c r="K13775" s="9"/>
    </row>
    <row r="13776" spans="1:11" x14ac:dyDescent="0.25">
      <c r="A13776" s="2"/>
      <c r="B13776" s="2"/>
      <c r="C13776" s="2"/>
      <c r="E13776" s="2"/>
      <c r="G13776" s="2"/>
      <c r="H13776" s="6"/>
      <c r="I13776" s="9"/>
      <c r="J13776" s="9"/>
      <c r="K13776" s="9"/>
    </row>
    <row r="13777" spans="1:11" x14ac:dyDescent="0.25">
      <c r="A13777" s="2"/>
      <c r="B13777" s="2"/>
      <c r="C13777" s="2"/>
      <c r="E13777" s="2"/>
      <c r="G13777" s="2"/>
      <c r="H13777" s="6"/>
      <c r="I13777" s="9"/>
      <c r="J13777" s="9"/>
      <c r="K13777" s="9"/>
    </row>
    <row r="13778" spans="1:11" x14ac:dyDescent="0.25">
      <c r="A13778" s="2"/>
      <c r="B13778" s="2"/>
      <c r="C13778" s="2"/>
      <c r="E13778" s="2"/>
      <c r="G13778" s="2"/>
      <c r="H13778" s="6"/>
      <c r="I13778" s="9"/>
      <c r="J13778" s="9"/>
      <c r="K13778" s="9"/>
    </row>
    <row r="13779" spans="1:11" x14ac:dyDescent="0.25">
      <c r="A13779" s="2"/>
      <c r="B13779" s="2"/>
      <c r="C13779" s="2"/>
      <c r="E13779" s="2"/>
      <c r="G13779" s="2"/>
      <c r="H13779" s="6"/>
      <c r="I13779" s="9"/>
      <c r="J13779" s="9"/>
      <c r="K13779" s="9"/>
    </row>
    <row r="13780" spans="1:11" x14ac:dyDescent="0.25">
      <c r="A13780" s="2"/>
      <c r="B13780" s="2"/>
      <c r="C13780" s="2"/>
      <c r="E13780" s="2"/>
      <c r="G13780" s="2"/>
      <c r="H13780" s="6"/>
      <c r="I13780" s="9"/>
      <c r="J13780" s="9"/>
      <c r="K13780" s="9"/>
    </row>
    <row r="13781" spans="1:11" x14ac:dyDescent="0.25">
      <c r="A13781" s="2"/>
      <c r="B13781" s="2"/>
      <c r="C13781" s="2"/>
      <c r="E13781" s="2"/>
      <c r="G13781" s="2"/>
      <c r="H13781" s="6"/>
      <c r="I13781" s="9"/>
      <c r="J13781" s="9"/>
      <c r="K13781" s="9"/>
    </row>
    <row r="13782" spans="1:11" x14ac:dyDescent="0.25">
      <c r="A13782" s="2"/>
      <c r="B13782" s="2"/>
      <c r="C13782" s="2"/>
      <c r="E13782" s="2"/>
      <c r="G13782" s="2"/>
      <c r="H13782" s="6"/>
      <c r="I13782" s="9"/>
      <c r="J13782" s="9"/>
      <c r="K13782" s="9"/>
    </row>
    <row r="13783" spans="1:11" x14ac:dyDescent="0.25">
      <c r="A13783" s="2"/>
      <c r="B13783" s="2"/>
      <c r="C13783" s="2"/>
      <c r="E13783" s="2"/>
      <c r="G13783" s="2"/>
      <c r="H13783" s="6"/>
      <c r="I13783" s="9"/>
      <c r="J13783" s="9"/>
      <c r="K13783" s="9"/>
    </row>
    <row r="13784" spans="1:11" x14ac:dyDescent="0.25">
      <c r="A13784" s="2"/>
      <c r="B13784" s="2"/>
      <c r="C13784" s="2"/>
      <c r="E13784" s="2"/>
      <c r="G13784" s="2"/>
      <c r="H13784" s="6"/>
      <c r="I13784" s="9"/>
      <c r="J13784" s="9"/>
      <c r="K13784" s="9"/>
    </row>
    <row r="13785" spans="1:11" x14ac:dyDescent="0.25">
      <c r="A13785" s="2"/>
      <c r="B13785" s="2"/>
      <c r="C13785" s="2"/>
      <c r="E13785" s="2"/>
      <c r="G13785" s="2"/>
      <c r="H13785" s="6"/>
      <c r="I13785" s="9"/>
      <c r="J13785" s="9"/>
      <c r="K13785" s="9"/>
    </row>
    <row r="13786" spans="1:11" x14ac:dyDescent="0.25">
      <c r="A13786" s="2"/>
      <c r="B13786" s="2"/>
      <c r="C13786" s="2"/>
      <c r="E13786" s="2"/>
      <c r="G13786" s="2"/>
      <c r="H13786" s="6"/>
      <c r="I13786" s="9"/>
      <c r="J13786" s="9"/>
      <c r="K13786" s="9"/>
    </row>
    <row r="13787" spans="1:11" x14ac:dyDescent="0.25">
      <c r="A13787" s="2"/>
      <c r="B13787" s="2"/>
      <c r="C13787" s="2"/>
      <c r="E13787" s="2"/>
      <c r="G13787" s="2"/>
      <c r="H13787" s="6"/>
      <c r="I13787" s="9"/>
      <c r="J13787" s="9"/>
      <c r="K13787" s="9"/>
    </row>
    <row r="13788" spans="1:11" x14ac:dyDescent="0.25">
      <c r="A13788" s="2"/>
      <c r="B13788" s="2"/>
      <c r="C13788" s="2"/>
      <c r="E13788" s="2"/>
      <c r="G13788" s="2"/>
      <c r="H13788" s="6"/>
      <c r="I13788" s="9"/>
      <c r="J13788" s="9"/>
      <c r="K13788" s="9"/>
    </row>
    <row r="13789" spans="1:11" x14ac:dyDescent="0.25">
      <c r="A13789" s="2"/>
      <c r="B13789" s="2"/>
      <c r="C13789" s="2"/>
      <c r="E13789" s="2"/>
      <c r="G13789" s="2"/>
      <c r="H13789" s="6"/>
      <c r="I13789" s="9"/>
      <c r="J13789" s="9"/>
      <c r="K13789" s="9"/>
    </row>
    <row r="13790" spans="1:11" x14ac:dyDescent="0.25">
      <c r="A13790" s="2"/>
      <c r="B13790" s="2"/>
      <c r="C13790" s="2"/>
      <c r="E13790" s="2"/>
      <c r="G13790" s="2"/>
      <c r="H13790" s="6"/>
      <c r="I13790" s="9"/>
      <c r="J13790" s="9"/>
      <c r="K13790" s="9"/>
    </row>
    <row r="13791" spans="1:11" x14ac:dyDescent="0.25">
      <c r="A13791" s="2"/>
      <c r="B13791" s="2"/>
      <c r="C13791" s="2"/>
      <c r="E13791" s="2"/>
      <c r="G13791" s="2"/>
      <c r="H13791" s="6"/>
      <c r="I13791" s="9"/>
      <c r="J13791" s="9"/>
      <c r="K13791" s="9"/>
    </row>
    <row r="13792" spans="1:11" x14ac:dyDescent="0.25">
      <c r="A13792" s="2"/>
      <c r="B13792" s="2"/>
      <c r="C13792" s="2"/>
      <c r="E13792" s="2"/>
      <c r="G13792" s="2"/>
      <c r="H13792" s="6"/>
      <c r="I13792" s="9"/>
      <c r="J13792" s="9"/>
      <c r="K13792" s="9"/>
    </row>
    <row r="13793" spans="1:11" x14ac:dyDescent="0.25">
      <c r="A13793" s="2"/>
      <c r="B13793" s="2"/>
      <c r="C13793" s="2"/>
      <c r="E13793" s="2"/>
      <c r="G13793" s="2"/>
      <c r="H13793" s="6"/>
      <c r="I13793" s="9"/>
      <c r="J13793" s="9"/>
      <c r="K13793" s="9"/>
    </row>
    <row r="13794" spans="1:11" x14ac:dyDescent="0.25">
      <c r="A13794" s="2"/>
      <c r="B13794" s="2"/>
      <c r="C13794" s="2"/>
      <c r="E13794" s="2"/>
      <c r="G13794" s="2"/>
      <c r="H13794" s="6"/>
      <c r="I13794" s="9"/>
      <c r="J13794" s="9"/>
      <c r="K13794" s="9"/>
    </row>
    <row r="13795" spans="1:11" x14ac:dyDescent="0.25">
      <c r="A13795" s="2"/>
      <c r="B13795" s="2"/>
      <c r="C13795" s="2"/>
      <c r="E13795" s="2"/>
      <c r="G13795" s="2"/>
      <c r="H13795" s="6"/>
      <c r="I13795" s="9"/>
      <c r="J13795" s="9"/>
      <c r="K13795" s="9"/>
    </row>
    <row r="13796" spans="1:11" x14ac:dyDescent="0.25">
      <c r="A13796" s="2"/>
      <c r="B13796" s="2"/>
      <c r="C13796" s="2"/>
      <c r="E13796" s="2"/>
      <c r="G13796" s="2"/>
      <c r="H13796" s="6"/>
      <c r="I13796" s="9"/>
      <c r="J13796" s="9"/>
      <c r="K13796" s="9"/>
    </row>
    <row r="13797" spans="1:11" x14ac:dyDescent="0.25">
      <c r="A13797" s="2"/>
      <c r="B13797" s="2"/>
      <c r="C13797" s="2"/>
      <c r="E13797" s="2"/>
      <c r="G13797" s="2"/>
      <c r="H13797" s="6"/>
      <c r="I13797" s="9"/>
      <c r="J13797" s="9"/>
      <c r="K13797" s="9"/>
    </row>
    <row r="13798" spans="1:11" x14ac:dyDescent="0.25">
      <c r="A13798" s="2"/>
      <c r="B13798" s="2"/>
      <c r="C13798" s="2"/>
      <c r="E13798" s="2"/>
      <c r="G13798" s="2"/>
      <c r="H13798" s="6"/>
      <c r="I13798" s="9"/>
      <c r="J13798" s="9"/>
      <c r="K13798" s="9"/>
    </row>
    <row r="13799" spans="1:11" x14ac:dyDescent="0.25">
      <c r="A13799" s="2"/>
      <c r="B13799" s="2"/>
      <c r="C13799" s="2"/>
      <c r="E13799" s="2"/>
      <c r="G13799" s="2"/>
      <c r="H13799" s="6"/>
      <c r="I13799" s="9"/>
      <c r="J13799" s="9"/>
      <c r="K13799" s="9"/>
    </row>
    <row r="13800" spans="1:11" x14ac:dyDescent="0.25">
      <c r="A13800" s="2"/>
      <c r="B13800" s="2"/>
      <c r="C13800" s="2"/>
      <c r="E13800" s="2"/>
      <c r="G13800" s="2"/>
      <c r="H13800" s="6"/>
      <c r="I13800" s="9"/>
      <c r="J13800" s="9"/>
      <c r="K13800" s="9"/>
    </row>
    <row r="13801" spans="1:11" x14ac:dyDescent="0.25">
      <c r="A13801" s="2"/>
      <c r="B13801" s="2"/>
      <c r="C13801" s="2"/>
      <c r="E13801" s="2"/>
      <c r="G13801" s="2"/>
      <c r="H13801" s="6"/>
      <c r="I13801" s="9"/>
      <c r="J13801" s="9"/>
      <c r="K13801" s="9"/>
    </row>
    <row r="13802" spans="1:11" x14ac:dyDescent="0.25">
      <c r="A13802" s="2"/>
      <c r="B13802" s="2"/>
      <c r="C13802" s="2"/>
      <c r="E13802" s="2"/>
      <c r="G13802" s="2"/>
      <c r="H13802" s="6"/>
      <c r="I13802" s="9"/>
      <c r="J13802" s="9"/>
      <c r="K13802" s="9"/>
    </row>
    <row r="13803" spans="1:11" x14ac:dyDescent="0.25">
      <c r="A13803" s="2"/>
      <c r="B13803" s="2"/>
      <c r="C13803" s="2"/>
      <c r="E13803" s="2"/>
      <c r="G13803" s="2"/>
      <c r="H13803" s="6"/>
      <c r="I13803" s="9"/>
      <c r="J13803" s="9"/>
      <c r="K13803" s="9"/>
    </row>
    <row r="13804" spans="1:11" x14ac:dyDescent="0.25">
      <c r="A13804" s="2"/>
      <c r="B13804" s="2"/>
      <c r="C13804" s="2"/>
      <c r="E13804" s="2"/>
      <c r="G13804" s="2"/>
      <c r="H13804" s="6"/>
      <c r="I13804" s="9"/>
      <c r="J13804" s="9"/>
      <c r="K13804" s="9"/>
    </row>
    <row r="13805" spans="1:11" x14ac:dyDescent="0.25">
      <c r="A13805" s="2"/>
      <c r="B13805" s="2"/>
      <c r="C13805" s="2"/>
      <c r="E13805" s="2"/>
      <c r="G13805" s="2"/>
      <c r="H13805" s="6"/>
      <c r="I13805" s="9"/>
      <c r="J13805" s="9"/>
      <c r="K13805" s="9"/>
    </row>
    <row r="13806" spans="1:11" x14ac:dyDescent="0.25">
      <c r="A13806" s="2"/>
      <c r="B13806" s="2"/>
      <c r="C13806" s="2"/>
      <c r="E13806" s="2"/>
      <c r="G13806" s="2"/>
      <c r="H13806" s="6"/>
      <c r="I13806" s="9"/>
      <c r="J13806" s="9"/>
      <c r="K13806" s="9"/>
    </row>
    <row r="13807" spans="1:11" x14ac:dyDescent="0.25">
      <c r="A13807" s="2"/>
      <c r="B13807" s="2"/>
      <c r="C13807" s="2"/>
      <c r="E13807" s="2"/>
      <c r="G13807" s="2"/>
      <c r="H13807" s="6"/>
      <c r="I13807" s="9"/>
      <c r="J13807" s="9"/>
      <c r="K13807" s="9"/>
    </row>
    <row r="13808" spans="1:11" x14ac:dyDescent="0.25">
      <c r="A13808" s="2"/>
      <c r="B13808" s="2"/>
      <c r="C13808" s="2"/>
      <c r="E13808" s="2"/>
      <c r="G13808" s="2"/>
      <c r="H13808" s="6"/>
      <c r="I13808" s="9"/>
      <c r="J13808" s="9"/>
      <c r="K13808" s="9"/>
    </row>
    <row r="13809" spans="1:11" x14ac:dyDescent="0.25">
      <c r="A13809" s="2"/>
      <c r="B13809" s="2"/>
      <c r="C13809" s="2"/>
      <c r="E13809" s="2"/>
      <c r="G13809" s="2"/>
      <c r="H13809" s="6"/>
      <c r="I13809" s="9"/>
      <c r="J13809" s="9"/>
      <c r="K13809" s="9"/>
    </row>
    <row r="13810" spans="1:11" x14ac:dyDescent="0.25">
      <c r="A13810" s="2"/>
      <c r="B13810" s="2"/>
      <c r="C13810" s="2"/>
      <c r="E13810" s="2"/>
      <c r="G13810" s="2"/>
      <c r="H13810" s="6"/>
      <c r="I13810" s="9"/>
      <c r="J13810" s="9"/>
      <c r="K13810" s="9"/>
    </row>
    <row r="13811" spans="1:11" x14ac:dyDescent="0.25">
      <c r="A13811" s="2"/>
      <c r="B13811" s="2"/>
      <c r="C13811" s="2"/>
      <c r="E13811" s="2"/>
      <c r="G13811" s="2"/>
      <c r="H13811" s="6"/>
      <c r="I13811" s="9"/>
      <c r="J13811" s="9"/>
      <c r="K13811" s="9"/>
    </row>
    <row r="13812" spans="1:11" x14ac:dyDescent="0.25">
      <c r="A13812" s="2"/>
      <c r="B13812" s="2"/>
      <c r="C13812" s="2"/>
      <c r="E13812" s="2"/>
      <c r="G13812" s="2"/>
      <c r="H13812" s="6"/>
      <c r="I13812" s="9"/>
      <c r="J13812" s="9"/>
      <c r="K13812" s="9"/>
    </row>
    <row r="13813" spans="1:11" x14ac:dyDescent="0.25">
      <c r="A13813" s="2"/>
      <c r="B13813" s="2"/>
      <c r="C13813" s="2"/>
      <c r="E13813" s="2"/>
      <c r="G13813" s="2"/>
      <c r="H13813" s="6"/>
      <c r="I13813" s="9"/>
      <c r="J13813" s="9"/>
      <c r="K13813" s="9"/>
    </row>
    <row r="13814" spans="1:11" x14ac:dyDescent="0.25">
      <c r="A13814" s="2"/>
      <c r="B13814" s="2"/>
      <c r="C13814" s="2"/>
      <c r="E13814" s="2"/>
      <c r="G13814" s="2"/>
      <c r="H13814" s="6"/>
      <c r="I13814" s="9"/>
      <c r="J13814" s="9"/>
      <c r="K13814" s="9"/>
    </row>
    <row r="13815" spans="1:11" x14ac:dyDescent="0.25">
      <c r="A13815" s="2"/>
      <c r="B13815" s="2"/>
      <c r="C13815" s="2"/>
      <c r="E13815" s="2"/>
      <c r="G13815" s="2"/>
      <c r="H13815" s="6"/>
      <c r="I13815" s="9"/>
      <c r="J13815" s="9"/>
      <c r="K13815" s="9"/>
    </row>
    <row r="13816" spans="1:11" x14ac:dyDescent="0.25">
      <c r="A13816" s="2"/>
      <c r="B13816" s="2"/>
      <c r="C13816" s="2"/>
      <c r="E13816" s="2"/>
      <c r="G13816" s="2"/>
      <c r="H13816" s="6"/>
      <c r="I13816" s="9"/>
      <c r="J13816" s="9"/>
      <c r="K13816" s="9"/>
    </row>
    <row r="13817" spans="1:11" x14ac:dyDescent="0.25">
      <c r="A13817" s="2"/>
      <c r="B13817" s="2"/>
      <c r="C13817" s="2"/>
      <c r="E13817" s="2"/>
      <c r="G13817" s="2"/>
      <c r="H13817" s="6"/>
      <c r="I13817" s="9"/>
      <c r="J13817" s="9"/>
      <c r="K13817" s="9"/>
    </row>
    <row r="13818" spans="1:11" x14ac:dyDescent="0.25">
      <c r="A13818" s="2"/>
      <c r="B13818" s="2"/>
      <c r="C13818" s="2"/>
      <c r="E13818" s="2"/>
      <c r="G13818" s="2"/>
      <c r="H13818" s="6"/>
      <c r="I13818" s="9"/>
      <c r="J13818" s="9"/>
      <c r="K13818" s="9"/>
    </row>
    <row r="13819" spans="1:11" x14ac:dyDescent="0.25">
      <c r="A13819" s="2"/>
      <c r="B13819" s="2"/>
      <c r="C13819" s="2"/>
      <c r="E13819" s="2"/>
      <c r="G13819" s="2"/>
      <c r="H13819" s="6"/>
      <c r="I13819" s="9"/>
      <c r="J13819" s="9"/>
      <c r="K13819" s="9"/>
    </row>
    <row r="13820" spans="1:11" x14ac:dyDescent="0.25">
      <c r="A13820" s="2"/>
      <c r="B13820" s="2"/>
      <c r="C13820" s="2"/>
      <c r="E13820" s="2"/>
      <c r="G13820" s="2"/>
      <c r="H13820" s="6"/>
      <c r="I13820" s="9"/>
      <c r="J13820" s="9"/>
      <c r="K13820" s="9"/>
    </row>
    <row r="13821" spans="1:11" x14ac:dyDescent="0.25">
      <c r="A13821" s="2"/>
      <c r="B13821" s="2"/>
      <c r="C13821" s="2"/>
      <c r="E13821" s="2"/>
      <c r="G13821" s="2"/>
      <c r="H13821" s="6"/>
      <c r="I13821" s="9"/>
      <c r="J13821" s="9"/>
      <c r="K13821" s="9"/>
    </row>
    <row r="13822" spans="1:11" x14ac:dyDescent="0.25">
      <c r="A13822" s="2"/>
      <c r="B13822" s="2"/>
      <c r="C13822" s="2"/>
      <c r="E13822" s="2"/>
      <c r="G13822" s="2"/>
      <c r="H13822" s="6"/>
      <c r="I13822" s="9"/>
      <c r="J13822" s="9"/>
      <c r="K13822" s="9"/>
    </row>
    <row r="13823" spans="1:11" x14ac:dyDescent="0.25">
      <c r="A13823" s="2"/>
      <c r="B13823" s="2"/>
      <c r="C13823" s="2"/>
      <c r="E13823" s="2"/>
      <c r="G13823" s="2"/>
      <c r="H13823" s="6"/>
      <c r="I13823" s="9"/>
      <c r="J13823" s="9"/>
      <c r="K13823" s="9"/>
    </row>
    <row r="13824" spans="1:11" x14ac:dyDescent="0.25">
      <c r="A13824" s="2"/>
      <c r="B13824" s="2"/>
      <c r="C13824" s="2"/>
      <c r="E13824" s="2"/>
      <c r="G13824" s="2"/>
      <c r="H13824" s="6"/>
      <c r="I13824" s="9"/>
      <c r="J13824" s="9"/>
      <c r="K13824" s="9"/>
    </row>
    <row r="13825" spans="1:11" x14ac:dyDescent="0.25">
      <c r="A13825" s="2"/>
      <c r="B13825" s="2"/>
      <c r="C13825" s="2"/>
      <c r="E13825" s="2"/>
      <c r="G13825" s="2"/>
      <c r="H13825" s="6"/>
      <c r="I13825" s="9"/>
      <c r="J13825" s="9"/>
      <c r="K13825" s="9"/>
    </row>
    <row r="13826" spans="1:11" x14ac:dyDescent="0.25">
      <c r="A13826" s="2"/>
      <c r="B13826" s="2"/>
      <c r="C13826" s="2"/>
      <c r="E13826" s="2"/>
      <c r="G13826" s="2"/>
      <c r="H13826" s="6"/>
      <c r="I13826" s="9"/>
      <c r="J13826" s="9"/>
      <c r="K13826" s="9"/>
    </row>
    <row r="13827" spans="1:11" x14ac:dyDescent="0.25">
      <c r="A13827" s="2"/>
      <c r="B13827" s="2"/>
      <c r="C13827" s="2"/>
      <c r="E13827" s="2"/>
      <c r="G13827" s="2"/>
      <c r="H13827" s="6"/>
      <c r="I13827" s="9"/>
      <c r="J13827" s="9"/>
      <c r="K13827" s="9"/>
    </row>
    <row r="13828" spans="1:11" x14ac:dyDescent="0.25">
      <c r="A13828" s="2"/>
      <c r="B13828" s="2"/>
      <c r="C13828" s="2"/>
      <c r="E13828" s="2"/>
      <c r="G13828" s="2"/>
      <c r="H13828" s="6"/>
      <c r="I13828" s="9"/>
      <c r="J13828" s="9"/>
      <c r="K13828" s="9"/>
    </row>
    <row r="13829" spans="1:11" x14ac:dyDescent="0.25">
      <c r="A13829" s="2"/>
      <c r="B13829" s="2"/>
      <c r="C13829" s="2"/>
      <c r="E13829" s="2"/>
      <c r="G13829" s="2"/>
      <c r="H13829" s="6"/>
      <c r="I13829" s="9"/>
      <c r="J13829" s="9"/>
      <c r="K13829" s="9"/>
    </row>
    <row r="13830" spans="1:11" x14ac:dyDescent="0.25">
      <c r="A13830" s="2"/>
      <c r="B13830" s="2"/>
      <c r="C13830" s="2"/>
      <c r="E13830" s="2"/>
      <c r="G13830" s="2"/>
      <c r="H13830" s="6"/>
      <c r="I13830" s="9"/>
      <c r="J13830" s="9"/>
      <c r="K13830" s="9"/>
    </row>
    <row r="13831" spans="1:11" x14ac:dyDescent="0.25">
      <c r="A13831" s="2"/>
      <c r="B13831" s="2"/>
      <c r="C13831" s="2"/>
      <c r="E13831" s="2"/>
      <c r="G13831" s="2"/>
      <c r="H13831" s="6"/>
      <c r="I13831" s="9"/>
      <c r="J13831" s="9"/>
      <c r="K13831" s="9"/>
    </row>
    <row r="13832" spans="1:11" x14ac:dyDescent="0.25">
      <c r="A13832" s="2"/>
      <c r="B13832" s="2"/>
      <c r="C13832" s="2"/>
      <c r="E13832" s="2"/>
      <c r="G13832" s="2"/>
      <c r="H13832" s="6"/>
      <c r="I13832" s="9"/>
      <c r="J13832" s="9"/>
      <c r="K13832" s="9"/>
    </row>
    <row r="13833" spans="1:11" x14ac:dyDescent="0.25">
      <c r="A13833" s="2"/>
      <c r="B13833" s="2"/>
      <c r="C13833" s="2"/>
      <c r="E13833" s="2"/>
      <c r="G13833" s="2"/>
      <c r="H13833" s="6"/>
      <c r="I13833" s="9"/>
      <c r="J13833" s="9"/>
      <c r="K13833" s="9"/>
    </row>
    <row r="13834" spans="1:11" x14ac:dyDescent="0.25">
      <c r="A13834" s="2"/>
      <c r="B13834" s="2"/>
      <c r="C13834" s="2"/>
      <c r="E13834" s="2"/>
      <c r="G13834" s="2"/>
      <c r="H13834" s="6"/>
      <c r="I13834" s="9"/>
      <c r="J13834" s="9"/>
      <c r="K13834" s="9"/>
    </row>
    <row r="13835" spans="1:11" x14ac:dyDescent="0.25">
      <c r="A13835" s="2"/>
      <c r="B13835" s="2"/>
      <c r="C13835" s="2"/>
      <c r="E13835" s="2"/>
      <c r="G13835" s="2"/>
      <c r="H13835" s="6"/>
      <c r="I13835" s="9"/>
      <c r="J13835" s="9"/>
      <c r="K13835" s="9"/>
    </row>
    <row r="13836" spans="1:11" x14ac:dyDescent="0.25">
      <c r="A13836" s="2"/>
      <c r="B13836" s="2"/>
      <c r="C13836" s="2"/>
      <c r="E13836" s="2"/>
      <c r="G13836" s="2"/>
      <c r="H13836" s="6"/>
      <c r="I13836" s="9"/>
      <c r="J13836" s="9"/>
      <c r="K13836" s="9"/>
    </row>
    <row r="13837" spans="1:11" x14ac:dyDescent="0.25">
      <c r="A13837" s="2"/>
      <c r="B13837" s="2"/>
      <c r="C13837" s="2"/>
      <c r="E13837" s="2"/>
      <c r="G13837" s="2"/>
      <c r="H13837" s="6"/>
      <c r="I13837" s="9"/>
      <c r="J13837" s="9"/>
      <c r="K13837" s="9"/>
    </row>
    <row r="13838" spans="1:11" x14ac:dyDescent="0.25">
      <c r="A13838" s="2"/>
      <c r="B13838" s="2"/>
      <c r="C13838" s="2"/>
      <c r="E13838" s="2"/>
      <c r="G13838" s="2"/>
      <c r="H13838" s="6"/>
      <c r="I13838" s="9"/>
      <c r="J13838" s="9"/>
      <c r="K13838" s="9"/>
    </row>
    <row r="13839" spans="1:11" x14ac:dyDescent="0.25">
      <c r="A13839" s="2"/>
      <c r="B13839" s="2"/>
      <c r="C13839" s="2"/>
      <c r="E13839" s="2"/>
      <c r="G13839" s="2"/>
      <c r="H13839" s="6"/>
      <c r="I13839" s="9"/>
      <c r="J13839" s="9"/>
      <c r="K13839" s="9"/>
    </row>
    <row r="13840" spans="1:11" x14ac:dyDescent="0.25">
      <c r="A13840" s="2"/>
      <c r="B13840" s="2"/>
      <c r="C13840" s="2"/>
      <c r="E13840" s="2"/>
      <c r="G13840" s="2"/>
      <c r="H13840" s="6"/>
      <c r="I13840" s="9"/>
      <c r="J13840" s="9"/>
      <c r="K13840" s="9"/>
    </row>
    <row r="13841" spans="1:11" x14ac:dyDescent="0.25">
      <c r="A13841" s="2"/>
      <c r="B13841" s="2"/>
      <c r="C13841" s="2"/>
      <c r="E13841" s="2"/>
      <c r="G13841" s="2"/>
      <c r="H13841" s="6"/>
      <c r="I13841" s="9"/>
      <c r="J13841" s="9"/>
      <c r="K13841" s="9"/>
    </row>
    <row r="13842" spans="1:11" x14ac:dyDescent="0.25">
      <c r="A13842" s="2"/>
      <c r="B13842" s="2"/>
      <c r="C13842" s="2"/>
      <c r="E13842" s="2"/>
      <c r="G13842" s="2"/>
      <c r="H13842" s="6"/>
      <c r="I13842" s="9"/>
      <c r="J13842" s="9"/>
      <c r="K13842" s="9"/>
    </row>
    <row r="13843" spans="1:11" x14ac:dyDescent="0.25">
      <c r="A13843" s="2"/>
      <c r="B13843" s="2"/>
      <c r="C13843" s="2"/>
      <c r="E13843" s="2"/>
      <c r="G13843" s="2"/>
      <c r="H13843" s="6"/>
      <c r="I13843" s="9"/>
      <c r="J13843" s="9"/>
      <c r="K13843" s="9"/>
    </row>
    <row r="13844" spans="1:11" x14ac:dyDescent="0.25">
      <c r="A13844" s="2"/>
      <c r="B13844" s="2"/>
      <c r="C13844" s="2"/>
      <c r="E13844" s="2"/>
      <c r="G13844" s="2"/>
      <c r="H13844" s="6"/>
      <c r="I13844" s="9"/>
      <c r="J13844" s="9"/>
      <c r="K13844" s="9"/>
    </row>
    <row r="13845" spans="1:11" x14ac:dyDescent="0.25">
      <c r="A13845" s="2"/>
      <c r="B13845" s="2"/>
      <c r="C13845" s="2"/>
      <c r="E13845" s="2"/>
      <c r="G13845" s="2"/>
      <c r="H13845" s="6"/>
      <c r="I13845" s="9"/>
      <c r="J13845" s="9"/>
      <c r="K13845" s="9"/>
    </row>
    <row r="13846" spans="1:11" x14ac:dyDescent="0.25">
      <c r="A13846" s="2"/>
      <c r="B13846" s="2"/>
      <c r="C13846" s="2"/>
      <c r="E13846" s="2"/>
      <c r="G13846" s="2"/>
      <c r="H13846" s="6"/>
      <c r="I13846" s="9"/>
      <c r="J13846" s="9"/>
      <c r="K13846" s="9"/>
    </row>
    <row r="13847" spans="1:11" x14ac:dyDescent="0.25">
      <c r="A13847" s="2"/>
      <c r="B13847" s="2"/>
      <c r="C13847" s="2"/>
      <c r="E13847" s="2"/>
      <c r="G13847" s="2"/>
      <c r="H13847" s="6"/>
      <c r="I13847" s="9"/>
      <c r="J13847" s="9"/>
      <c r="K13847" s="9"/>
    </row>
    <row r="13848" spans="1:11" x14ac:dyDescent="0.25">
      <c r="A13848" s="2"/>
      <c r="B13848" s="2"/>
      <c r="C13848" s="2"/>
      <c r="E13848" s="2"/>
      <c r="G13848" s="2"/>
      <c r="H13848" s="6"/>
      <c r="I13848" s="9"/>
      <c r="J13848" s="9"/>
      <c r="K13848" s="9"/>
    </row>
    <row r="13849" spans="1:11" x14ac:dyDescent="0.25">
      <c r="A13849" s="2"/>
      <c r="B13849" s="2"/>
      <c r="C13849" s="2"/>
      <c r="E13849" s="2"/>
      <c r="G13849" s="2"/>
      <c r="H13849" s="6"/>
      <c r="I13849" s="9"/>
      <c r="J13849" s="9"/>
      <c r="K13849" s="9"/>
    </row>
    <row r="13850" spans="1:11" x14ac:dyDescent="0.25">
      <c r="A13850" s="2"/>
      <c r="B13850" s="2"/>
      <c r="C13850" s="2"/>
      <c r="E13850" s="2"/>
      <c r="G13850" s="2"/>
      <c r="H13850" s="6"/>
      <c r="I13850" s="9"/>
      <c r="J13850" s="9"/>
      <c r="K13850" s="9"/>
    </row>
    <row r="13851" spans="1:11" x14ac:dyDescent="0.25">
      <c r="A13851" s="2"/>
      <c r="B13851" s="2"/>
      <c r="C13851" s="2"/>
      <c r="E13851" s="2"/>
      <c r="G13851" s="2"/>
      <c r="H13851" s="6"/>
      <c r="I13851" s="9"/>
      <c r="J13851" s="9"/>
      <c r="K13851" s="9"/>
    </row>
    <row r="13852" spans="1:11" x14ac:dyDescent="0.25">
      <c r="A13852" s="2"/>
      <c r="B13852" s="2"/>
      <c r="C13852" s="2"/>
      <c r="E13852" s="2"/>
      <c r="G13852" s="2"/>
      <c r="H13852" s="6"/>
      <c r="I13852" s="9"/>
      <c r="J13852" s="9"/>
      <c r="K13852" s="9"/>
    </row>
    <row r="13853" spans="1:11" x14ac:dyDescent="0.25">
      <c r="A13853" s="2"/>
      <c r="B13853" s="2"/>
      <c r="C13853" s="2"/>
      <c r="E13853" s="2"/>
      <c r="G13853" s="2"/>
      <c r="H13853" s="6"/>
      <c r="I13853" s="9"/>
      <c r="J13853" s="9"/>
      <c r="K13853" s="9"/>
    </row>
    <row r="13854" spans="1:11" x14ac:dyDescent="0.25">
      <c r="A13854" s="2"/>
      <c r="B13854" s="2"/>
      <c r="C13854" s="2"/>
      <c r="E13854" s="2"/>
      <c r="G13854" s="2"/>
      <c r="H13854" s="6"/>
      <c r="I13854" s="9"/>
      <c r="J13854" s="9"/>
      <c r="K13854" s="9"/>
    </row>
    <row r="13855" spans="1:11" x14ac:dyDescent="0.25">
      <c r="A13855" s="2"/>
      <c r="B13855" s="2"/>
      <c r="C13855" s="2"/>
      <c r="E13855" s="2"/>
      <c r="G13855" s="2"/>
      <c r="H13855" s="6"/>
      <c r="I13855" s="9"/>
      <c r="J13855" s="9"/>
      <c r="K13855" s="9"/>
    </row>
    <row r="13856" spans="1:11" x14ac:dyDescent="0.25">
      <c r="A13856" s="2"/>
      <c r="B13856" s="2"/>
      <c r="C13856" s="2"/>
      <c r="E13856" s="2"/>
      <c r="G13856" s="2"/>
      <c r="H13856" s="6"/>
      <c r="I13856" s="9"/>
      <c r="J13856" s="9"/>
      <c r="K13856" s="9"/>
    </row>
    <row r="13857" spans="1:11" x14ac:dyDescent="0.25">
      <c r="A13857" s="2"/>
      <c r="B13857" s="2"/>
      <c r="C13857" s="2"/>
      <c r="E13857" s="2"/>
      <c r="G13857" s="2"/>
      <c r="H13857" s="6"/>
      <c r="I13857" s="9"/>
      <c r="J13857" s="9"/>
      <c r="K13857" s="9"/>
    </row>
    <row r="13858" spans="1:11" x14ac:dyDescent="0.25">
      <c r="A13858" s="2"/>
      <c r="B13858" s="2"/>
      <c r="C13858" s="2"/>
      <c r="E13858" s="2"/>
      <c r="G13858" s="2"/>
      <c r="H13858" s="6"/>
      <c r="I13858" s="9"/>
      <c r="J13858" s="9"/>
      <c r="K13858" s="9"/>
    </row>
    <row r="13859" spans="1:11" x14ac:dyDescent="0.25">
      <c r="A13859" s="2"/>
      <c r="B13859" s="2"/>
      <c r="C13859" s="2"/>
      <c r="E13859" s="2"/>
      <c r="G13859" s="2"/>
      <c r="H13859" s="6"/>
      <c r="I13859" s="9"/>
      <c r="J13859" s="9"/>
      <c r="K13859" s="9"/>
    </row>
    <row r="13860" spans="1:11" x14ac:dyDescent="0.25">
      <c r="A13860" s="2"/>
      <c r="B13860" s="2"/>
      <c r="C13860" s="2"/>
      <c r="E13860" s="2"/>
      <c r="G13860" s="2"/>
      <c r="H13860" s="6"/>
      <c r="I13860" s="9"/>
      <c r="J13860" s="9"/>
      <c r="K13860" s="9"/>
    </row>
    <row r="13861" spans="1:11" x14ac:dyDescent="0.25">
      <c r="A13861" s="2"/>
      <c r="B13861" s="2"/>
      <c r="C13861" s="2"/>
      <c r="E13861" s="2"/>
      <c r="G13861" s="2"/>
      <c r="H13861" s="6"/>
      <c r="I13861" s="9"/>
      <c r="J13861" s="9"/>
      <c r="K13861" s="9"/>
    </row>
    <row r="13862" spans="1:11" x14ac:dyDescent="0.25">
      <c r="A13862" s="2"/>
      <c r="B13862" s="2"/>
      <c r="C13862" s="2"/>
      <c r="E13862" s="2"/>
      <c r="G13862" s="2"/>
      <c r="H13862" s="6"/>
      <c r="I13862" s="9"/>
      <c r="J13862" s="9"/>
      <c r="K13862" s="9"/>
    </row>
    <row r="13863" spans="1:11" x14ac:dyDescent="0.25">
      <c r="A13863" s="2"/>
      <c r="B13863" s="2"/>
      <c r="C13863" s="2"/>
      <c r="E13863" s="2"/>
      <c r="G13863" s="2"/>
      <c r="H13863" s="6"/>
      <c r="I13863" s="9"/>
      <c r="J13863" s="9"/>
      <c r="K13863" s="9"/>
    </row>
    <row r="13864" spans="1:11" x14ac:dyDescent="0.25">
      <c r="A13864" s="2"/>
      <c r="B13864" s="2"/>
      <c r="C13864" s="2"/>
      <c r="E13864" s="2"/>
      <c r="G13864" s="2"/>
      <c r="H13864" s="6"/>
      <c r="I13864" s="9"/>
      <c r="J13864" s="9"/>
      <c r="K13864" s="9"/>
    </row>
    <row r="13865" spans="1:11" x14ac:dyDescent="0.25">
      <c r="A13865" s="2"/>
      <c r="B13865" s="2"/>
      <c r="C13865" s="2"/>
      <c r="E13865" s="2"/>
      <c r="G13865" s="2"/>
      <c r="H13865" s="6"/>
      <c r="I13865" s="9"/>
      <c r="J13865" s="9"/>
      <c r="K13865" s="9"/>
    </row>
    <row r="13866" spans="1:11" x14ac:dyDescent="0.25">
      <c r="A13866" s="2"/>
      <c r="B13866" s="2"/>
      <c r="C13866" s="2"/>
      <c r="E13866" s="2"/>
      <c r="G13866" s="2"/>
      <c r="H13866" s="6"/>
      <c r="I13866" s="9"/>
      <c r="J13866" s="9"/>
      <c r="K13866" s="9"/>
    </row>
    <row r="13867" spans="1:11" x14ac:dyDescent="0.25">
      <c r="A13867" s="2"/>
      <c r="B13867" s="2"/>
      <c r="C13867" s="2"/>
      <c r="E13867" s="2"/>
      <c r="G13867" s="2"/>
      <c r="H13867" s="6"/>
      <c r="I13867" s="9"/>
      <c r="J13867" s="9"/>
      <c r="K13867" s="9"/>
    </row>
    <row r="13868" spans="1:11" x14ac:dyDescent="0.25">
      <c r="A13868" s="2"/>
      <c r="B13868" s="2"/>
      <c r="C13868" s="2"/>
      <c r="E13868" s="2"/>
      <c r="G13868" s="2"/>
      <c r="H13868" s="6"/>
      <c r="I13868" s="9"/>
      <c r="J13868" s="9"/>
      <c r="K13868" s="9"/>
    </row>
    <row r="13869" spans="1:11" x14ac:dyDescent="0.25">
      <c r="A13869" s="2"/>
      <c r="B13869" s="2"/>
      <c r="C13869" s="2"/>
      <c r="E13869" s="2"/>
      <c r="G13869" s="2"/>
      <c r="H13869" s="6"/>
      <c r="I13869" s="9"/>
      <c r="J13869" s="9"/>
      <c r="K13869" s="9"/>
    </row>
    <row r="13870" spans="1:11" x14ac:dyDescent="0.25">
      <c r="A13870" s="2"/>
      <c r="B13870" s="2"/>
      <c r="C13870" s="2"/>
      <c r="E13870" s="2"/>
      <c r="G13870" s="2"/>
      <c r="H13870" s="6"/>
      <c r="I13870" s="9"/>
      <c r="J13870" s="9"/>
      <c r="K13870" s="9"/>
    </row>
    <row r="13871" spans="1:11" x14ac:dyDescent="0.25">
      <c r="A13871" s="2"/>
      <c r="B13871" s="2"/>
      <c r="C13871" s="2"/>
      <c r="E13871" s="2"/>
      <c r="G13871" s="2"/>
      <c r="H13871" s="6"/>
      <c r="I13871" s="9"/>
      <c r="J13871" s="9"/>
      <c r="K13871" s="9"/>
    </row>
    <row r="13872" spans="1:11" x14ac:dyDescent="0.25">
      <c r="A13872" s="2"/>
      <c r="B13872" s="2"/>
      <c r="C13872" s="2"/>
      <c r="E13872" s="2"/>
      <c r="G13872" s="2"/>
      <c r="H13872" s="6"/>
      <c r="I13872" s="9"/>
      <c r="J13872" s="9"/>
      <c r="K13872" s="9"/>
    </row>
    <row r="13873" spans="1:11" x14ac:dyDescent="0.25">
      <c r="A13873" s="2"/>
      <c r="B13873" s="2"/>
      <c r="C13873" s="2"/>
      <c r="E13873" s="2"/>
      <c r="G13873" s="2"/>
      <c r="H13873" s="6"/>
      <c r="I13873" s="9"/>
      <c r="J13873" s="9"/>
      <c r="K13873" s="9"/>
    </row>
    <row r="13874" spans="1:11" x14ac:dyDescent="0.25">
      <c r="A13874" s="2"/>
      <c r="B13874" s="2"/>
      <c r="C13874" s="2"/>
      <c r="E13874" s="2"/>
      <c r="G13874" s="2"/>
      <c r="H13874" s="6"/>
      <c r="I13874" s="9"/>
      <c r="J13874" s="9"/>
      <c r="K13874" s="9"/>
    </row>
    <row r="13875" spans="1:11" x14ac:dyDescent="0.25">
      <c r="A13875" s="2"/>
      <c r="B13875" s="2"/>
      <c r="C13875" s="2"/>
      <c r="E13875" s="2"/>
      <c r="G13875" s="2"/>
      <c r="H13875" s="6"/>
      <c r="I13875" s="9"/>
      <c r="J13875" s="9"/>
      <c r="K13875" s="9"/>
    </row>
    <row r="13876" spans="1:11" x14ac:dyDescent="0.25">
      <c r="A13876" s="2"/>
      <c r="B13876" s="2"/>
      <c r="C13876" s="2"/>
      <c r="E13876" s="2"/>
      <c r="G13876" s="2"/>
      <c r="H13876" s="6"/>
      <c r="I13876" s="9"/>
      <c r="J13876" s="9"/>
      <c r="K13876" s="9"/>
    </row>
    <row r="13877" spans="1:11" x14ac:dyDescent="0.25">
      <c r="A13877" s="2"/>
      <c r="B13877" s="2"/>
      <c r="C13877" s="2"/>
      <c r="E13877" s="2"/>
      <c r="G13877" s="2"/>
      <c r="H13877" s="6"/>
      <c r="I13877" s="9"/>
      <c r="J13877" s="9"/>
      <c r="K13877" s="9"/>
    </row>
    <row r="13878" spans="1:11" x14ac:dyDescent="0.25">
      <c r="A13878" s="2"/>
      <c r="B13878" s="2"/>
      <c r="C13878" s="2"/>
      <c r="E13878" s="2"/>
      <c r="G13878" s="2"/>
      <c r="H13878" s="6"/>
      <c r="I13878" s="9"/>
      <c r="J13878" s="9"/>
      <c r="K13878" s="9"/>
    </row>
    <row r="13879" spans="1:11" x14ac:dyDescent="0.25">
      <c r="A13879" s="2"/>
      <c r="B13879" s="2"/>
      <c r="C13879" s="2"/>
      <c r="E13879" s="2"/>
      <c r="G13879" s="2"/>
      <c r="H13879" s="6"/>
      <c r="I13879" s="9"/>
      <c r="J13879" s="9"/>
      <c r="K13879" s="9"/>
    </row>
    <row r="13880" spans="1:11" x14ac:dyDescent="0.25">
      <c r="A13880" s="2"/>
      <c r="B13880" s="2"/>
      <c r="C13880" s="2"/>
      <c r="E13880" s="2"/>
      <c r="G13880" s="2"/>
      <c r="H13880" s="6"/>
      <c r="I13880" s="9"/>
      <c r="J13880" s="9"/>
      <c r="K13880" s="9"/>
    </row>
    <row r="13881" spans="1:11" x14ac:dyDescent="0.25">
      <c r="A13881" s="2"/>
      <c r="B13881" s="2"/>
      <c r="C13881" s="2"/>
      <c r="E13881" s="2"/>
      <c r="G13881" s="2"/>
      <c r="H13881" s="6"/>
      <c r="I13881" s="9"/>
      <c r="J13881" s="9"/>
      <c r="K13881" s="9"/>
    </row>
    <row r="13882" spans="1:11" x14ac:dyDescent="0.25">
      <c r="A13882" s="2"/>
      <c r="B13882" s="2"/>
      <c r="C13882" s="2"/>
      <c r="E13882" s="2"/>
      <c r="G13882" s="2"/>
      <c r="H13882" s="6"/>
      <c r="I13882" s="9"/>
      <c r="J13882" s="9"/>
      <c r="K13882" s="9"/>
    </row>
    <row r="13883" spans="1:11" x14ac:dyDescent="0.25">
      <c r="A13883" s="2"/>
      <c r="B13883" s="2"/>
      <c r="C13883" s="2"/>
      <c r="E13883" s="2"/>
      <c r="G13883" s="2"/>
      <c r="H13883" s="6"/>
      <c r="I13883" s="9"/>
      <c r="J13883" s="9"/>
      <c r="K13883" s="9"/>
    </row>
    <row r="13884" spans="1:11" x14ac:dyDescent="0.25">
      <c r="A13884" s="2"/>
      <c r="B13884" s="2"/>
      <c r="C13884" s="2"/>
      <c r="E13884" s="2"/>
      <c r="G13884" s="2"/>
      <c r="H13884" s="6"/>
      <c r="I13884" s="9"/>
      <c r="J13884" s="9"/>
      <c r="K13884" s="9"/>
    </row>
    <row r="13885" spans="1:11" x14ac:dyDescent="0.25">
      <c r="A13885" s="2"/>
      <c r="B13885" s="2"/>
      <c r="C13885" s="2"/>
      <c r="E13885" s="2"/>
      <c r="G13885" s="2"/>
      <c r="H13885" s="6"/>
      <c r="I13885" s="9"/>
      <c r="J13885" s="9"/>
      <c r="K13885" s="9"/>
    </row>
    <row r="13886" spans="1:11" x14ac:dyDescent="0.25">
      <c r="A13886" s="2"/>
      <c r="B13886" s="2"/>
      <c r="C13886" s="2"/>
      <c r="E13886" s="2"/>
      <c r="G13886" s="2"/>
      <c r="H13886" s="6"/>
      <c r="I13886" s="9"/>
      <c r="J13886" s="9"/>
      <c r="K13886" s="9"/>
    </row>
    <row r="13887" spans="1:11" x14ac:dyDescent="0.25">
      <c r="A13887" s="2"/>
      <c r="B13887" s="2"/>
      <c r="C13887" s="2"/>
      <c r="E13887" s="2"/>
      <c r="G13887" s="2"/>
      <c r="H13887" s="6"/>
      <c r="I13887" s="9"/>
      <c r="J13887" s="9"/>
      <c r="K13887" s="9"/>
    </row>
    <row r="13888" spans="1:11" x14ac:dyDescent="0.25">
      <c r="A13888" s="2"/>
      <c r="B13888" s="2"/>
      <c r="C13888" s="2"/>
      <c r="E13888" s="2"/>
      <c r="G13888" s="2"/>
      <c r="H13888" s="6"/>
      <c r="I13888" s="9"/>
      <c r="J13888" s="9"/>
      <c r="K13888" s="9"/>
    </row>
    <row r="13889" spans="1:11" x14ac:dyDescent="0.25">
      <c r="A13889" s="2"/>
      <c r="B13889" s="2"/>
      <c r="C13889" s="2"/>
      <c r="E13889" s="2"/>
      <c r="G13889" s="2"/>
      <c r="H13889" s="6"/>
      <c r="I13889" s="9"/>
      <c r="J13889" s="9"/>
      <c r="K13889" s="9"/>
    </row>
    <row r="13890" spans="1:11" x14ac:dyDescent="0.25">
      <c r="A13890" s="2"/>
      <c r="B13890" s="2"/>
      <c r="C13890" s="2"/>
      <c r="E13890" s="2"/>
      <c r="G13890" s="2"/>
      <c r="H13890" s="6"/>
      <c r="I13890" s="9"/>
      <c r="J13890" s="9"/>
      <c r="K13890" s="9"/>
    </row>
    <row r="13891" spans="1:11" x14ac:dyDescent="0.25">
      <c r="A13891" s="2"/>
      <c r="B13891" s="2"/>
      <c r="C13891" s="2"/>
      <c r="E13891" s="2"/>
      <c r="G13891" s="2"/>
      <c r="H13891" s="6"/>
      <c r="I13891" s="9"/>
      <c r="J13891" s="9"/>
      <c r="K13891" s="9"/>
    </row>
    <row r="13892" spans="1:11" x14ac:dyDescent="0.25">
      <c r="A13892" s="2"/>
      <c r="B13892" s="2"/>
      <c r="C13892" s="2"/>
      <c r="E13892" s="2"/>
      <c r="G13892" s="2"/>
      <c r="H13892" s="6"/>
      <c r="I13892" s="9"/>
      <c r="J13892" s="9"/>
      <c r="K13892" s="9"/>
    </row>
    <row r="13893" spans="1:11" x14ac:dyDescent="0.25">
      <c r="A13893" s="2"/>
      <c r="B13893" s="2"/>
      <c r="C13893" s="2"/>
      <c r="E13893" s="2"/>
      <c r="G13893" s="2"/>
      <c r="H13893" s="6"/>
      <c r="I13893" s="9"/>
      <c r="J13893" s="9"/>
      <c r="K13893" s="9"/>
    </row>
    <row r="13894" spans="1:11" x14ac:dyDescent="0.25">
      <c r="A13894" s="2"/>
      <c r="B13894" s="2"/>
      <c r="C13894" s="2"/>
      <c r="E13894" s="2"/>
      <c r="G13894" s="2"/>
      <c r="H13894" s="6"/>
      <c r="I13894" s="9"/>
      <c r="J13894" s="9"/>
      <c r="K13894" s="9"/>
    </row>
    <row r="13895" spans="1:11" x14ac:dyDescent="0.25">
      <c r="A13895" s="2"/>
      <c r="B13895" s="2"/>
      <c r="C13895" s="2"/>
      <c r="E13895" s="2"/>
      <c r="G13895" s="2"/>
      <c r="H13895" s="6"/>
      <c r="I13895" s="9"/>
      <c r="J13895" s="9"/>
      <c r="K13895" s="9"/>
    </row>
    <row r="13896" spans="1:11" x14ac:dyDescent="0.25">
      <c r="A13896" s="2"/>
      <c r="B13896" s="2"/>
      <c r="C13896" s="2"/>
      <c r="E13896" s="2"/>
      <c r="G13896" s="2"/>
      <c r="H13896" s="6"/>
      <c r="I13896" s="9"/>
      <c r="J13896" s="9"/>
      <c r="K13896" s="9"/>
    </row>
    <row r="13897" spans="1:11" x14ac:dyDescent="0.25">
      <c r="A13897" s="2"/>
      <c r="B13897" s="2"/>
      <c r="C13897" s="2"/>
      <c r="E13897" s="2"/>
      <c r="G13897" s="2"/>
      <c r="H13897" s="6"/>
      <c r="I13897" s="9"/>
      <c r="J13897" s="9"/>
      <c r="K13897" s="9"/>
    </row>
    <row r="13898" spans="1:11" x14ac:dyDescent="0.25">
      <c r="A13898" s="2"/>
      <c r="B13898" s="2"/>
      <c r="C13898" s="2"/>
      <c r="E13898" s="2"/>
      <c r="G13898" s="2"/>
      <c r="H13898" s="6"/>
      <c r="I13898" s="9"/>
      <c r="J13898" s="9"/>
      <c r="K13898" s="9"/>
    </row>
    <row r="13899" spans="1:11" x14ac:dyDescent="0.25">
      <c r="A13899" s="2"/>
      <c r="B13899" s="2"/>
      <c r="C13899" s="2"/>
      <c r="E13899" s="2"/>
      <c r="G13899" s="2"/>
      <c r="H13899" s="6"/>
      <c r="I13899" s="9"/>
      <c r="J13899" s="9"/>
      <c r="K13899" s="9"/>
    </row>
    <row r="13900" spans="1:11" x14ac:dyDescent="0.25">
      <c r="A13900" s="2"/>
      <c r="B13900" s="2"/>
      <c r="C13900" s="2"/>
      <c r="E13900" s="2"/>
      <c r="G13900" s="2"/>
      <c r="H13900" s="6"/>
      <c r="I13900" s="9"/>
      <c r="J13900" s="9"/>
      <c r="K13900" s="9"/>
    </row>
    <row r="13901" spans="1:11" x14ac:dyDescent="0.25">
      <c r="A13901" s="2"/>
      <c r="B13901" s="2"/>
      <c r="C13901" s="2"/>
      <c r="E13901" s="2"/>
      <c r="G13901" s="2"/>
      <c r="H13901" s="6"/>
      <c r="I13901" s="9"/>
      <c r="J13901" s="9"/>
      <c r="K13901" s="9"/>
    </row>
    <row r="13902" spans="1:11" x14ac:dyDescent="0.25">
      <c r="A13902" s="2"/>
      <c r="B13902" s="2"/>
      <c r="C13902" s="2"/>
      <c r="E13902" s="2"/>
      <c r="G13902" s="2"/>
      <c r="H13902" s="6"/>
      <c r="I13902" s="9"/>
      <c r="J13902" s="9"/>
      <c r="K13902" s="9"/>
    </row>
    <row r="13903" spans="1:11" x14ac:dyDescent="0.25">
      <c r="A13903" s="2"/>
      <c r="B13903" s="2"/>
      <c r="C13903" s="2"/>
      <c r="E13903" s="2"/>
      <c r="G13903" s="2"/>
      <c r="H13903" s="6"/>
      <c r="I13903" s="9"/>
      <c r="J13903" s="9"/>
      <c r="K13903" s="9"/>
    </row>
    <row r="13904" spans="1:11" x14ac:dyDescent="0.25">
      <c r="A13904" s="2"/>
      <c r="B13904" s="2"/>
      <c r="C13904" s="2"/>
      <c r="E13904" s="2"/>
      <c r="G13904" s="2"/>
      <c r="H13904" s="6"/>
      <c r="I13904" s="9"/>
      <c r="J13904" s="9"/>
      <c r="K13904" s="9"/>
    </row>
    <row r="13905" spans="1:11" x14ac:dyDescent="0.25">
      <c r="A13905" s="2"/>
      <c r="B13905" s="2"/>
      <c r="C13905" s="2"/>
      <c r="E13905" s="2"/>
      <c r="G13905" s="2"/>
      <c r="H13905" s="6"/>
      <c r="I13905" s="9"/>
      <c r="J13905" s="9"/>
      <c r="K13905" s="9"/>
    </row>
    <row r="13906" spans="1:11" x14ac:dyDescent="0.25">
      <c r="A13906" s="2"/>
      <c r="B13906" s="2"/>
      <c r="C13906" s="2"/>
      <c r="E13906" s="2"/>
      <c r="G13906" s="2"/>
      <c r="H13906" s="6"/>
      <c r="I13906" s="9"/>
      <c r="J13906" s="9"/>
      <c r="K13906" s="9"/>
    </row>
    <row r="13907" spans="1:11" x14ac:dyDescent="0.25">
      <c r="A13907" s="2"/>
      <c r="B13907" s="2"/>
      <c r="C13907" s="2"/>
      <c r="E13907" s="2"/>
      <c r="G13907" s="2"/>
      <c r="H13907" s="6"/>
      <c r="I13907" s="9"/>
      <c r="J13907" s="9"/>
      <c r="K13907" s="9"/>
    </row>
    <row r="13908" spans="1:11" x14ac:dyDescent="0.25">
      <c r="A13908" s="2"/>
      <c r="B13908" s="2"/>
      <c r="C13908" s="2"/>
      <c r="E13908" s="2"/>
      <c r="G13908" s="2"/>
      <c r="H13908" s="6"/>
      <c r="I13908" s="9"/>
      <c r="J13908" s="9"/>
      <c r="K13908" s="9"/>
    </row>
    <row r="13909" spans="1:11" x14ac:dyDescent="0.25">
      <c r="A13909" s="2"/>
      <c r="B13909" s="2"/>
      <c r="C13909" s="2"/>
      <c r="E13909" s="2"/>
      <c r="G13909" s="2"/>
      <c r="H13909" s="6"/>
      <c r="I13909" s="9"/>
      <c r="J13909" s="9"/>
      <c r="K13909" s="9"/>
    </row>
    <row r="13910" spans="1:11" x14ac:dyDescent="0.25">
      <c r="A13910" s="2"/>
      <c r="B13910" s="2"/>
      <c r="C13910" s="2"/>
      <c r="E13910" s="2"/>
      <c r="G13910" s="2"/>
      <c r="H13910" s="6"/>
      <c r="I13910" s="9"/>
      <c r="J13910" s="9"/>
      <c r="K13910" s="9"/>
    </row>
    <row r="13911" spans="1:11" x14ac:dyDescent="0.25">
      <c r="A13911" s="2"/>
      <c r="B13911" s="2"/>
      <c r="C13911" s="2"/>
      <c r="E13911" s="2"/>
      <c r="G13911" s="2"/>
      <c r="H13911" s="6"/>
      <c r="I13911" s="9"/>
      <c r="J13911" s="9"/>
      <c r="K13911" s="9"/>
    </row>
    <row r="13912" spans="1:11" x14ac:dyDescent="0.25">
      <c r="A13912" s="2"/>
      <c r="B13912" s="2"/>
      <c r="C13912" s="2"/>
      <c r="E13912" s="2"/>
      <c r="G13912" s="2"/>
      <c r="H13912" s="6"/>
      <c r="I13912" s="9"/>
      <c r="J13912" s="9"/>
      <c r="K13912" s="9"/>
    </row>
    <row r="13913" spans="1:11" x14ac:dyDescent="0.25">
      <c r="A13913" s="2"/>
      <c r="B13913" s="2"/>
      <c r="C13913" s="2"/>
      <c r="E13913" s="2"/>
      <c r="G13913" s="2"/>
      <c r="H13913" s="6"/>
      <c r="I13913" s="9"/>
      <c r="J13913" s="9"/>
      <c r="K13913" s="9"/>
    </row>
    <row r="13914" spans="1:11" x14ac:dyDescent="0.25">
      <c r="A13914" s="2"/>
      <c r="B13914" s="2"/>
      <c r="C13914" s="2"/>
      <c r="E13914" s="2"/>
      <c r="G13914" s="2"/>
      <c r="H13914" s="6"/>
      <c r="I13914" s="9"/>
      <c r="J13914" s="9"/>
      <c r="K13914" s="9"/>
    </row>
    <row r="13915" spans="1:11" x14ac:dyDescent="0.25">
      <c r="A13915" s="2"/>
      <c r="B13915" s="2"/>
      <c r="C13915" s="2"/>
      <c r="E13915" s="2"/>
      <c r="G13915" s="2"/>
      <c r="H13915" s="6"/>
      <c r="I13915" s="9"/>
      <c r="J13915" s="9"/>
      <c r="K13915" s="9"/>
    </row>
    <row r="13916" spans="1:11" x14ac:dyDescent="0.25">
      <c r="A13916" s="2"/>
      <c r="B13916" s="2"/>
      <c r="C13916" s="2"/>
      <c r="E13916" s="2"/>
      <c r="G13916" s="2"/>
      <c r="H13916" s="6"/>
      <c r="I13916" s="9"/>
      <c r="J13916" s="9"/>
      <c r="K13916" s="9"/>
    </row>
    <row r="13917" spans="1:11" x14ac:dyDescent="0.25">
      <c r="A13917" s="2"/>
      <c r="B13917" s="2"/>
      <c r="C13917" s="2"/>
      <c r="E13917" s="2"/>
      <c r="G13917" s="2"/>
      <c r="H13917" s="6"/>
      <c r="I13917" s="9"/>
      <c r="J13917" s="9"/>
      <c r="K13917" s="9"/>
    </row>
    <row r="13918" spans="1:11" x14ac:dyDescent="0.25">
      <c r="A13918" s="2"/>
      <c r="B13918" s="2"/>
      <c r="C13918" s="2"/>
      <c r="E13918" s="2"/>
      <c r="G13918" s="2"/>
      <c r="H13918" s="6"/>
      <c r="I13918" s="9"/>
      <c r="J13918" s="9"/>
      <c r="K13918" s="9"/>
    </row>
    <row r="13919" spans="1:11" x14ac:dyDescent="0.25">
      <c r="A13919" s="2"/>
      <c r="B13919" s="2"/>
      <c r="C13919" s="2"/>
      <c r="E13919" s="2"/>
      <c r="G13919" s="2"/>
      <c r="H13919" s="6"/>
      <c r="I13919" s="9"/>
      <c r="J13919" s="9"/>
      <c r="K13919" s="9"/>
    </row>
    <row r="13920" spans="1:11" x14ac:dyDescent="0.25">
      <c r="A13920" s="2"/>
      <c r="B13920" s="2"/>
      <c r="C13920" s="2"/>
      <c r="E13920" s="2"/>
      <c r="G13920" s="2"/>
      <c r="H13920" s="6"/>
      <c r="I13920" s="9"/>
      <c r="J13920" s="9"/>
      <c r="K13920" s="9"/>
    </row>
    <row r="13921" spans="1:11" x14ac:dyDescent="0.25">
      <c r="A13921" s="2"/>
      <c r="B13921" s="2"/>
      <c r="C13921" s="2"/>
      <c r="E13921" s="2"/>
      <c r="G13921" s="2"/>
      <c r="H13921" s="6"/>
      <c r="I13921" s="9"/>
      <c r="J13921" s="9"/>
      <c r="K13921" s="9"/>
    </row>
    <row r="13922" spans="1:11" x14ac:dyDescent="0.25">
      <c r="A13922" s="2"/>
      <c r="B13922" s="2"/>
      <c r="C13922" s="2"/>
      <c r="E13922" s="2"/>
      <c r="G13922" s="2"/>
      <c r="H13922" s="6"/>
      <c r="I13922" s="9"/>
      <c r="J13922" s="9"/>
      <c r="K13922" s="9"/>
    </row>
    <row r="13923" spans="1:11" x14ac:dyDescent="0.25">
      <c r="A13923" s="2"/>
      <c r="B13923" s="2"/>
      <c r="C13923" s="2"/>
      <c r="E13923" s="2"/>
      <c r="G13923" s="2"/>
      <c r="H13923" s="6"/>
      <c r="I13923" s="9"/>
      <c r="J13923" s="9"/>
      <c r="K13923" s="9"/>
    </row>
    <row r="13924" spans="1:11" x14ac:dyDescent="0.25">
      <c r="A13924" s="2"/>
      <c r="B13924" s="2"/>
      <c r="C13924" s="2"/>
      <c r="E13924" s="2"/>
      <c r="G13924" s="2"/>
      <c r="H13924" s="6"/>
      <c r="I13924" s="9"/>
      <c r="J13924" s="9"/>
      <c r="K13924" s="9"/>
    </row>
    <row r="13925" spans="1:11" x14ac:dyDescent="0.25">
      <c r="A13925" s="2"/>
      <c r="B13925" s="2"/>
      <c r="C13925" s="2"/>
      <c r="E13925" s="2"/>
      <c r="G13925" s="2"/>
      <c r="H13925" s="6"/>
      <c r="I13925" s="9"/>
      <c r="J13925" s="9"/>
      <c r="K13925" s="9"/>
    </row>
    <row r="13926" spans="1:11" x14ac:dyDescent="0.25">
      <c r="A13926" s="2"/>
      <c r="B13926" s="2"/>
      <c r="C13926" s="2"/>
      <c r="E13926" s="2"/>
      <c r="G13926" s="2"/>
      <c r="H13926" s="6"/>
      <c r="I13926" s="9"/>
      <c r="J13926" s="9"/>
      <c r="K13926" s="9"/>
    </row>
    <row r="13927" spans="1:11" x14ac:dyDescent="0.25">
      <c r="A13927" s="2"/>
      <c r="B13927" s="2"/>
      <c r="C13927" s="2"/>
      <c r="E13927" s="2"/>
      <c r="G13927" s="2"/>
      <c r="H13927" s="6"/>
      <c r="I13927" s="9"/>
      <c r="J13927" s="9"/>
      <c r="K13927" s="9"/>
    </row>
    <row r="13928" spans="1:11" x14ac:dyDescent="0.25">
      <c r="A13928" s="2"/>
      <c r="B13928" s="2"/>
      <c r="C13928" s="2"/>
      <c r="E13928" s="2"/>
      <c r="G13928" s="2"/>
      <c r="H13928" s="6"/>
      <c r="I13928" s="9"/>
      <c r="J13928" s="9"/>
      <c r="K13928" s="9"/>
    </row>
    <row r="13929" spans="1:11" x14ac:dyDescent="0.25">
      <c r="A13929" s="2"/>
      <c r="B13929" s="2"/>
      <c r="C13929" s="2"/>
      <c r="E13929" s="2"/>
      <c r="G13929" s="2"/>
      <c r="H13929" s="6"/>
      <c r="I13929" s="9"/>
      <c r="J13929" s="9"/>
      <c r="K13929" s="9"/>
    </row>
    <row r="13930" spans="1:11" x14ac:dyDescent="0.25">
      <c r="A13930" s="2"/>
      <c r="B13930" s="2"/>
      <c r="C13930" s="2"/>
      <c r="E13930" s="2"/>
      <c r="G13930" s="2"/>
      <c r="H13930" s="6"/>
      <c r="I13930" s="9"/>
      <c r="J13930" s="9"/>
      <c r="K13930" s="9"/>
    </row>
    <row r="13931" spans="1:11" x14ac:dyDescent="0.25">
      <c r="A13931" s="2"/>
      <c r="B13931" s="2"/>
      <c r="C13931" s="2"/>
      <c r="E13931" s="2"/>
      <c r="G13931" s="2"/>
      <c r="H13931" s="6"/>
      <c r="I13931" s="9"/>
      <c r="J13931" s="9"/>
      <c r="K13931" s="9"/>
    </row>
    <row r="13932" spans="1:11" x14ac:dyDescent="0.25">
      <c r="A13932" s="2"/>
      <c r="B13932" s="2"/>
      <c r="C13932" s="2"/>
      <c r="E13932" s="2"/>
      <c r="G13932" s="2"/>
      <c r="H13932" s="6"/>
      <c r="I13932" s="9"/>
      <c r="J13932" s="9"/>
      <c r="K13932" s="9"/>
    </row>
    <row r="13933" spans="1:11" x14ac:dyDescent="0.25">
      <c r="A13933" s="2"/>
      <c r="B13933" s="2"/>
      <c r="C13933" s="2"/>
      <c r="E13933" s="2"/>
      <c r="G13933" s="2"/>
      <c r="H13933" s="6"/>
      <c r="I13933" s="9"/>
      <c r="J13933" s="9"/>
      <c r="K13933" s="9"/>
    </row>
    <row r="13934" spans="1:11" x14ac:dyDescent="0.25">
      <c r="A13934" s="2"/>
      <c r="B13934" s="2"/>
      <c r="C13934" s="2"/>
      <c r="E13934" s="2"/>
      <c r="G13934" s="2"/>
      <c r="H13934" s="6"/>
      <c r="I13934" s="9"/>
      <c r="J13934" s="9"/>
      <c r="K13934" s="9"/>
    </row>
    <row r="13935" spans="1:11" x14ac:dyDescent="0.25">
      <c r="A13935" s="2"/>
      <c r="B13935" s="2"/>
      <c r="C13935" s="2"/>
      <c r="E13935" s="2"/>
      <c r="G13935" s="2"/>
      <c r="H13935" s="6"/>
      <c r="I13935" s="9"/>
      <c r="J13935" s="9"/>
      <c r="K13935" s="9"/>
    </row>
    <row r="13936" spans="1:11" x14ac:dyDescent="0.25">
      <c r="A13936" s="2"/>
      <c r="B13936" s="2"/>
      <c r="C13936" s="2"/>
      <c r="E13936" s="2"/>
      <c r="G13936" s="2"/>
      <c r="H13936" s="6"/>
      <c r="I13936" s="9"/>
      <c r="J13936" s="9"/>
      <c r="K13936" s="9"/>
    </row>
    <row r="13937" spans="1:11" x14ac:dyDescent="0.25">
      <c r="A13937" s="2"/>
      <c r="B13937" s="2"/>
      <c r="C13937" s="2"/>
      <c r="E13937" s="2"/>
      <c r="G13937" s="2"/>
      <c r="H13937" s="6"/>
      <c r="I13937" s="9"/>
      <c r="J13937" s="9"/>
      <c r="K13937" s="9"/>
    </row>
    <row r="13938" spans="1:11" x14ac:dyDescent="0.25">
      <c r="A13938" s="2"/>
      <c r="B13938" s="2"/>
      <c r="C13938" s="2"/>
      <c r="E13938" s="2"/>
      <c r="G13938" s="2"/>
      <c r="H13938" s="6"/>
      <c r="I13938" s="9"/>
      <c r="J13938" s="9"/>
      <c r="K13938" s="9"/>
    </row>
    <row r="13939" spans="1:11" x14ac:dyDescent="0.25">
      <c r="A13939" s="2"/>
      <c r="B13939" s="2"/>
      <c r="C13939" s="2"/>
      <c r="E13939" s="2"/>
      <c r="G13939" s="2"/>
      <c r="H13939" s="6"/>
      <c r="I13939" s="9"/>
      <c r="J13939" s="9"/>
      <c r="K13939" s="9"/>
    </row>
    <row r="13940" spans="1:11" x14ac:dyDescent="0.25">
      <c r="A13940" s="2"/>
      <c r="B13940" s="2"/>
      <c r="C13940" s="2"/>
      <c r="E13940" s="2"/>
      <c r="G13940" s="2"/>
      <c r="H13940" s="6"/>
      <c r="I13940" s="9"/>
      <c r="J13940" s="9"/>
      <c r="K13940" s="9"/>
    </row>
    <row r="13941" spans="1:11" x14ac:dyDescent="0.25">
      <c r="A13941" s="2"/>
      <c r="B13941" s="2"/>
      <c r="C13941" s="2"/>
      <c r="E13941" s="2"/>
      <c r="G13941" s="2"/>
      <c r="H13941" s="6"/>
      <c r="I13941" s="9"/>
      <c r="J13941" s="9"/>
      <c r="K13941" s="9"/>
    </row>
    <row r="13942" spans="1:11" x14ac:dyDescent="0.25">
      <c r="A13942" s="2"/>
      <c r="B13942" s="2"/>
      <c r="C13942" s="2"/>
      <c r="E13942" s="2"/>
      <c r="G13942" s="2"/>
      <c r="H13942" s="6"/>
      <c r="I13942" s="9"/>
      <c r="J13942" s="9"/>
      <c r="K13942" s="9"/>
    </row>
    <row r="13943" spans="1:11" x14ac:dyDescent="0.25">
      <c r="A13943" s="2"/>
      <c r="B13943" s="2"/>
      <c r="C13943" s="2"/>
      <c r="E13943" s="2"/>
      <c r="G13943" s="2"/>
      <c r="H13943" s="6"/>
      <c r="I13943" s="9"/>
      <c r="J13943" s="9"/>
      <c r="K13943" s="9"/>
    </row>
    <row r="13944" spans="1:11" x14ac:dyDescent="0.25">
      <c r="A13944" s="2"/>
      <c r="B13944" s="2"/>
      <c r="C13944" s="2"/>
      <c r="E13944" s="2"/>
      <c r="G13944" s="2"/>
      <c r="H13944" s="6"/>
      <c r="I13944" s="9"/>
      <c r="J13944" s="9"/>
      <c r="K13944" s="9"/>
    </row>
    <row r="13945" spans="1:11" x14ac:dyDescent="0.25">
      <c r="A13945" s="2"/>
      <c r="B13945" s="2"/>
      <c r="C13945" s="2"/>
      <c r="E13945" s="2"/>
      <c r="G13945" s="2"/>
      <c r="H13945" s="6"/>
      <c r="I13945" s="9"/>
      <c r="J13945" s="9"/>
      <c r="K13945" s="9"/>
    </row>
    <row r="13946" spans="1:11" x14ac:dyDescent="0.25">
      <c r="A13946" s="2"/>
      <c r="B13946" s="2"/>
      <c r="C13946" s="2"/>
      <c r="E13946" s="2"/>
      <c r="G13946" s="2"/>
      <c r="H13946" s="6"/>
      <c r="I13946" s="9"/>
      <c r="J13946" s="9"/>
      <c r="K13946" s="9"/>
    </row>
    <row r="13947" spans="1:11" x14ac:dyDescent="0.25">
      <c r="A13947" s="2"/>
      <c r="B13947" s="2"/>
      <c r="C13947" s="2"/>
      <c r="E13947" s="2"/>
      <c r="G13947" s="2"/>
      <c r="H13947" s="6"/>
      <c r="I13947" s="9"/>
      <c r="J13947" s="9"/>
      <c r="K13947" s="9"/>
    </row>
    <row r="13948" spans="1:11" x14ac:dyDescent="0.25">
      <c r="A13948" s="2"/>
      <c r="B13948" s="2"/>
      <c r="C13948" s="2"/>
      <c r="E13948" s="2"/>
      <c r="G13948" s="2"/>
      <c r="H13948" s="6"/>
      <c r="I13948" s="9"/>
      <c r="J13948" s="9"/>
      <c r="K13948" s="9"/>
    </row>
    <row r="13949" spans="1:11" x14ac:dyDescent="0.25">
      <c r="A13949" s="2"/>
      <c r="B13949" s="2"/>
      <c r="C13949" s="2"/>
      <c r="E13949" s="2"/>
      <c r="G13949" s="2"/>
      <c r="H13949" s="6"/>
      <c r="I13949" s="9"/>
      <c r="J13949" s="9"/>
      <c r="K13949" s="9"/>
    </row>
    <row r="13950" spans="1:11" x14ac:dyDescent="0.25">
      <c r="A13950" s="2"/>
      <c r="B13950" s="2"/>
      <c r="C13950" s="2"/>
      <c r="E13950" s="2"/>
      <c r="G13950" s="2"/>
      <c r="H13950" s="6"/>
      <c r="I13950" s="9"/>
      <c r="J13950" s="9"/>
      <c r="K13950" s="9"/>
    </row>
    <row r="13951" spans="1:11" x14ac:dyDescent="0.25">
      <c r="A13951" s="2"/>
      <c r="B13951" s="2"/>
      <c r="C13951" s="2"/>
      <c r="E13951" s="2"/>
      <c r="G13951" s="2"/>
      <c r="H13951" s="6"/>
      <c r="I13951" s="9"/>
      <c r="J13951" s="9"/>
      <c r="K13951" s="9"/>
    </row>
    <row r="13952" spans="1:11" x14ac:dyDescent="0.25">
      <c r="A13952" s="2"/>
      <c r="B13952" s="2"/>
      <c r="C13952" s="2"/>
      <c r="E13952" s="2"/>
      <c r="G13952" s="2"/>
      <c r="H13952" s="6"/>
      <c r="I13952" s="9"/>
      <c r="J13952" s="9"/>
      <c r="K13952" s="9"/>
    </row>
    <row r="13953" spans="1:11" x14ac:dyDescent="0.25">
      <c r="A13953" s="2"/>
      <c r="B13953" s="2"/>
      <c r="C13953" s="2"/>
      <c r="E13953" s="2"/>
      <c r="G13953" s="2"/>
      <c r="H13953" s="6"/>
      <c r="I13953" s="9"/>
      <c r="J13953" s="9"/>
      <c r="K13953" s="9"/>
    </row>
    <row r="13954" spans="1:11" x14ac:dyDescent="0.25">
      <c r="A13954" s="2"/>
      <c r="B13954" s="2"/>
      <c r="C13954" s="2"/>
      <c r="E13954" s="2"/>
      <c r="G13954" s="2"/>
      <c r="H13954" s="6"/>
      <c r="I13954" s="9"/>
      <c r="J13954" s="9"/>
      <c r="K13954" s="9"/>
    </row>
    <row r="13955" spans="1:11" x14ac:dyDescent="0.25">
      <c r="A13955" s="2"/>
      <c r="B13955" s="2"/>
      <c r="C13955" s="2"/>
      <c r="E13955" s="2"/>
      <c r="G13955" s="2"/>
      <c r="H13955" s="6"/>
      <c r="I13955" s="9"/>
      <c r="J13955" s="9"/>
      <c r="K13955" s="9"/>
    </row>
    <row r="13956" spans="1:11" x14ac:dyDescent="0.25">
      <c r="A13956" s="2"/>
      <c r="B13956" s="2"/>
      <c r="C13956" s="2"/>
      <c r="E13956" s="2"/>
      <c r="G13956" s="2"/>
      <c r="H13956" s="6"/>
      <c r="I13956" s="9"/>
      <c r="J13956" s="9"/>
      <c r="K13956" s="9"/>
    </row>
    <row r="13957" spans="1:11" x14ac:dyDescent="0.25">
      <c r="A13957" s="2"/>
      <c r="B13957" s="2"/>
      <c r="C13957" s="2"/>
      <c r="E13957" s="2"/>
      <c r="G13957" s="2"/>
      <c r="H13957" s="6"/>
      <c r="I13957" s="9"/>
      <c r="J13957" s="9"/>
      <c r="K13957" s="9"/>
    </row>
    <row r="13958" spans="1:11" x14ac:dyDescent="0.25">
      <c r="A13958" s="2"/>
      <c r="B13958" s="2"/>
      <c r="C13958" s="2"/>
      <c r="E13958" s="2"/>
      <c r="G13958" s="2"/>
      <c r="H13958" s="6"/>
      <c r="I13958" s="9"/>
      <c r="J13958" s="9"/>
      <c r="K13958" s="9"/>
    </row>
    <row r="13959" spans="1:11" x14ac:dyDescent="0.25">
      <c r="A13959" s="2"/>
      <c r="B13959" s="2"/>
      <c r="C13959" s="2"/>
      <c r="E13959" s="2"/>
      <c r="G13959" s="2"/>
      <c r="H13959" s="6"/>
      <c r="I13959" s="9"/>
      <c r="J13959" s="9"/>
      <c r="K13959" s="9"/>
    </row>
    <row r="13960" spans="1:11" x14ac:dyDescent="0.25">
      <c r="A13960" s="2"/>
      <c r="B13960" s="2"/>
      <c r="C13960" s="2"/>
      <c r="E13960" s="2"/>
      <c r="G13960" s="2"/>
      <c r="H13960" s="6"/>
      <c r="I13960" s="9"/>
      <c r="J13960" s="9"/>
      <c r="K13960" s="9"/>
    </row>
    <row r="13961" spans="1:11" x14ac:dyDescent="0.25">
      <c r="A13961" s="2"/>
      <c r="B13961" s="2"/>
      <c r="C13961" s="2"/>
      <c r="E13961" s="2"/>
      <c r="G13961" s="2"/>
      <c r="H13961" s="6"/>
      <c r="I13961" s="9"/>
      <c r="J13961" s="9"/>
      <c r="K13961" s="9"/>
    </row>
    <row r="13962" spans="1:11" x14ac:dyDescent="0.25">
      <c r="A13962" s="2"/>
      <c r="B13962" s="2"/>
      <c r="C13962" s="2"/>
      <c r="E13962" s="2"/>
      <c r="G13962" s="2"/>
      <c r="H13962" s="6"/>
      <c r="I13962" s="9"/>
      <c r="J13962" s="9"/>
      <c r="K13962" s="9"/>
    </row>
    <row r="13963" spans="1:11" x14ac:dyDescent="0.25">
      <c r="A13963" s="2"/>
      <c r="B13963" s="2"/>
      <c r="C13963" s="2"/>
      <c r="E13963" s="2"/>
      <c r="G13963" s="2"/>
      <c r="H13963" s="6"/>
      <c r="I13963" s="9"/>
      <c r="J13963" s="9"/>
      <c r="K13963" s="9"/>
    </row>
    <row r="13964" spans="1:11" x14ac:dyDescent="0.25">
      <c r="A13964" s="2"/>
      <c r="B13964" s="2"/>
      <c r="C13964" s="2"/>
      <c r="E13964" s="2"/>
      <c r="G13964" s="2"/>
      <c r="H13964" s="6"/>
      <c r="I13964" s="9"/>
      <c r="J13964" s="9"/>
      <c r="K13964" s="9"/>
    </row>
    <row r="13965" spans="1:11" x14ac:dyDescent="0.25">
      <c r="A13965" s="2"/>
      <c r="B13965" s="2"/>
      <c r="C13965" s="2"/>
      <c r="E13965" s="2"/>
      <c r="G13965" s="2"/>
      <c r="H13965" s="6"/>
      <c r="I13965" s="9"/>
      <c r="J13965" s="9"/>
      <c r="K13965" s="9"/>
    </row>
    <row r="13966" spans="1:11" x14ac:dyDescent="0.25">
      <c r="A13966" s="2"/>
      <c r="B13966" s="2"/>
      <c r="C13966" s="2"/>
      <c r="E13966" s="2"/>
      <c r="G13966" s="2"/>
      <c r="H13966" s="6"/>
      <c r="I13966" s="9"/>
      <c r="J13966" s="9"/>
      <c r="K13966" s="9"/>
    </row>
    <row r="13967" spans="1:11" x14ac:dyDescent="0.25">
      <c r="A13967" s="2"/>
      <c r="B13967" s="2"/>
      <c r="C13967" s="2"/>
      <c r="E13967" s="2"/>
      <c r="G13967" s="2"/>
      <c r="H13967" s="6"/>
      <c r="I13967" s="9"/>
      <c r="J13967" s="9"/>
      <c r="K13967" s="9"/>
    </row>
    <row r="13968" spans="1:11" x14ac:dyDescent="0.25">
      <c r="A13968" s="2"/>
      <c r="B13968" s="2"/>
      <c r="C13968" s="2"/>
      <c r="E13968" s="2"/>
      <c r="G13968" s="2"/>
      <c r="H13968" s="6"/>
      <c r="I13968" s="9"/>
      <c r="J13968" s="9"/>
      <c r="K13968" s="9"/>
    </row>
    <row r="13969" spans="1:11" x14ac:dyDescent="0.25">
      <c r="A13969" s="2"/>
      <c r="B13969" s="2"/>
      <c r="C13969" s="2"/>
      <c r="E13969" s="2"/>
      <c r="G13969" s="2"/>
      <c r="H13969" s="6"/>
      <c r="I13969" s="9"/>
      <c r="J13969" s="9"/>
      <c r="K13969" s="9"/>
    </row>
    <row r="13970" spans="1:11" x14ac:dyDescent="0.25">
      <c r="A13970" s="2"/>
      <c r="B13970" s="2"/>
      <c r="C13970" s="2"/>
      <c r="E13970" s="2"/>
      <c r="G13970" s="2"/>
      <c r="H13970" s="6"/>
      <c r="I13970" s="9"/>
      <c r="J13970" s="9"/>
      <c r="K13970" s="9"/>
    </row>
    <row r="13971" spans="1:11" x14ac:dyDescent="0.25">
      <c r="A13971" s="2"/>
      <c r="B13971" s="2"/>
      <c r="C13971" s="2"/>
      <c r="E13971" s="2"/>
      <c r="G13971" s="2"/>
      <c r="H13971" s="6"/>
      <c r="I13971" s="9"/>
      <c r="J13971" s="9"/>
      <c r="K13971" s="9"/>
    </row>
    <row r="13972" spans="1:11" x14ac:dyDescent="0.25">
      <c r="A13972" s="2"/>
      <c r="B13972" s="2"/>
      <c r="C13972" s="2"/>
      <c r="E13972" s="2"/>
      <c r="G13972" s="2"/>
      <c r="H13972" s="6"/>
      <c r="I13972" s="9"/>
      <c r="J13972" s="9"/>
      <c r="K13972" s="9"/>
    </row>
    <row r="13973" spans="1:11" x14ac:dyDescent="0.25">
      <c r="A13973" s="2"/>
      <c r="B13973" s="2"/>
      <c r="C13973" s="2"/>
      <c r="E13973" s="2"/>
      <c r="G13973" s="2"/>
      <c r="H13973" s="6"/>
      <c r="I13973" s="9"/>
      <c r="J13973" s="9"/>
      <c r="K13973" s="9"/>
    </row>
    <row r="13974" spans="1:11" x14ac:dyDescent="0.25">
      <c r="A13974" s="2"/>
      <c r="B13974" s="2"/>
      <c r="C13974" s="2"/>
      <c r="E13974" s="2"/>
      <c r="G13974" s="2"/>
      <c r="H13974" s="6"/>
      <c r="I13974" s="9"/>
      <c r="J13974" s="9"/>
      <c r="K13974" s="9"/>
    </row>
    <row r="13975" spans="1:11" x14ac:dyDescent="0.25">
      <c r="A13975" s="2"/>
      <c r="B13975" s="2"/>
      <c r="C13975" s="2"/>
      <c r="E13975" s="2"/>
      <c r="G13975" s="2"/>
      <c r="H13975" s="6"/>
      <c r="I13975" s="9"/>
      <c r="J13975" s="9"/>
      <c r="K13975" s="9"/>
    </row>
    <row r="13976" spans="1:11" x14ac:dyDescent="0.25">
      <c r="A13976" s="2"/>
      <c r="B13976" s="2"/>
      <c r="C13976" s="2"/>
      <c r="E13976" s="2"/>
      <c r="G13976" s="2"/>
      <c r="H13976" s="6"/>
      <c r="I13976" s="9"/>
      <c r="J13976" s="9"/>
      <c r="K13976" s="9"/>
    </row>
    <row r="13977" spans="1:11" x14ac:dyDescent="0.25">
      <c r="A13977" s="2"/>
      <c r="B13977" s="2"/>
      <c r="C13977" s="2"/>
      <c r="E13977" s="2"/>
      <c r="G13977" s="2"/>
      <c r="H13977" s="6"/>
      <c r="I13977" s="9"/>
      <c r="J13977" s="9"/>
      <c r="K13977" s="9"/>
    </row>
    <row r="13978" spans="1:11" x14ac:dyDescent="0.25">
      <c r="A13978" s="2"/>
      <c r="B13978" s="2"/>
      <c r="C13978" s="2"/>
      <c r="E13978" s="2"/>
      <c r="G13978" s="2"/>
      <c r="H13978" s="6"/>
      <c r="I13978" s="9"/>
      <c r="J13978" s="9"/>
      <c r="K13978" s="9"/>
    </row>
    <row r="13979" spans="1:11" x14ac:dyDescent="0.25">
      <c r="A13979" s="2"/>
      <c r="B13979" s="2"/>
      <c r="C13979" s="2"/>
      <c r="E13979" s="2"/>
      <c r="G13979" s="2"/>
      <c r="H13979" s="6"/>
      <c r="I13979" s="9"/>
      <c r="J13979" s="9"/>
      <c r="K13979" s="9"/>
    </row>
    <row r="13980" spans="1:11" x14ac:dyDescent="0.25">
      <c r="A13980" s="2"/>
      <c r="B13980" s="2"/>
      <c r="C13980" s="2"/>
      <c r="E13980" s="2"/>
      <c r="G13980" s="2"/>
      <c r="H13980" s="6"/>
      <c r="I13980" s="9"/>
      <c r="J13980" s="9"/>
      <c r="K13980" s="9"/>
    </row>
    <row r="13981" spans="1:11" x14ac:dyDescent="0.25">
      <c r="A13981" s="2"/>
      <c r="B13981" s="2"/>
      <c r="C13981" s="2"/>
      <c r="E13981" s="2"/>
      <c r="G13981" s="2"/>
      <c r="H13981" s="6"/>
      <c r="I13981" s="9"/>
      <c r="J13981" s="9"/>
      <c r="K13981" s="9"/>
    </row>
    <row r="13982" spans="1:11" x14ac:dyDescent="0.25">
      <c r="A13982" s="2"/>
      <c r="B13982" s="2"/>
      <c r="C13982" s="2"/>
      <c r="E13982" s="2"/>
      <c r="G13982" s="2"/>
      <c r="H13982" s="6"/>
      <c r="I13982" s="9"/>
      <c r="J13982" s="9"/>
      <c r="K13982" s="9"/>
    </row>
    <row r="13983" spans="1:11" x14ac:dyDescent="0.25">
      <c r="A13983" s="2"/>
      <c r="B13983" s="2"/>
      <c r="C13983" s="2"/>
      <c r="E13983" s="2"/>
      <c r="G13983" s="2"/>
      <c r="H13983" s="6"/>
      <c r="I13983" s="9"/>
      <c r="J13983" s="9"/>
      <c r="K13983" s="9"/>
    </row>
    <row r="13984" spans="1:11" x14ac:dyDescent="0.25">
      <c r="A13984" s="2"/>
      <c r="B13984" s="2"/>
      <c r="C13984" s="2"/>
      <c r="E13984" s="2"/>
      <c r="G13984" s="2"/>
      <c r="H13984" s="6"/>
      <c r="I13984" s="9"/>
      <c r="J13984" s="9"/>
      <c r="K13984" s="9"/>
    </row>
    <row r="13985" spans="1:11" x14ac:dyDescent="0.25">
      <c r="A13985" s="2"/>
      <c r="B13985" s="2"/>
      <c r="C13985" s="2"/>
      <c r="E13985" s="2"/>
      <c r="G13985" s="2"/>
      <c r="H13985" s="6"/>
      <c r="I13985" s="9"/>
      <c r="J13985" s="9"/>
      <c r="K13985" s="9"/>
    </row>
    <row r="13986" spans="1:11" x14ac:dyDescent="0.25">
      <c r="A13986" s="2"/>
      <c r="B13986" s="2"/>
      <c r="C13986" s="2"/>
      <c r="E13986" s="2"/>
      <c r="G13986" s="2"/>
      <c r="H13986" s="6"/>
      <c r="I13986" s="9"/>
      <c r="J13986" s="9"/>
      <c r="K13986" s="9"/>
    </row>
    <row r="13987" spans="1:11" x14ac:dyDescent="0.25">
      <c r="A13987" s="2"/>
      <c r="B13987" s="2"/>
      <c r="C13987" s="2"/>
      <c r="E13987" s="2"/>
      <c r="G13987" s="2"/>
      <c r="H13987" s="6"/>
      <c r="I13987" s="9"/>
      <c r="J13987" s="9"/>
      <c r="K13987" s="9"/>
    </row>
    <row r="13988" spans="1:11" x14ac:dyDescent="0.25">
      <c r="A13988" s="2"/>
      <c r="B13988" s="2"/>
      <c r="C13988" s="2"/>
      <c r="E13988" s="2"/>
      <c r="G13988" s="2"/>
      <c r="H13988" s="6"/>
      <c r="I13988" s="9"/>
      <c r="J13988" s="9"/>
      <c r="K13988" s="9"/>
    </row>
    <row r="13989" spans="1:11" x14ac:dyDescent="0.25">
      <c r="A13989" s="2"/>
      <c r="B13989" s="2"/>
      <c r="C13989" s="2"/>
      <c r="E13989" s="2"/>
      <c r="G13989" s="2"/>
      <c r="H13989" s="6"/>
      <c r="I13989" s="9"/>
      <c r="J13989" s="9"/>
      <c r="K13989" s="9"/>
    </row>
    <row r="13990" spans="1:11" x14ac:dyDescent="0.25">
      <c r="A13990" s="2"/>
      <c r="B13990" s="2"/>
      <c r="C13990" s="2"/>
      <c r="E13990" s="2"/>
      <c r="G13990" s="2"/>
      <c r="H13990" s="6"/>
      <c r="I13990" s="9"/>
      <c r="J13990" s="9"/>
      <c r="K13990" s="9"/>
    </row>
    <row r="13991" spans="1:11" x14ac:dyDescent="0.25">
      <c r="A13991" s="2"/>
      <c r="B13991" s="2"/>
      <c r="C13991" s="2"/>
      <c r="E13991" s="2"/>
      <c r="G13991" s="2"/>
      <c r="H13991" s="6"/>
      <c r="I13991" s="9"/>
      <c r="J13991" s="9"/>
      <c r="K13991" s="9"/>
    </row>
    <row r="13992" spans="1:11" x14ac:dyDescent="0.25">
      <c r="A13992" s="2"/>
      <c r="B13992" s="2"/>
      <c r="C13992" s="2"/>
      <c r="E13992" s="2"/>
      <c r="G13992" s="2"/>
      <c r="H13992" s="6"/>
      <c r="I13992" s="9"/>
      <c r="J13992" s="9"/>
      <c r="K13992" s="9"/>
    </row>
    <row r="13993" spans="1:11" x14ac:dyDescent="0.25">
      <c r="A13993" s="2"/>
      <c r="B13993" s="2"/>
      <c r="C13993" s="2"/>
      <c r="E13993" s="2"/>
      <c r="G13993" s="2"/>
      <c r="H13993" s="6"/>
      <c r="I13993" s="9"/>
      <c r="J13993" s="9"/>
      <c r="K13993" s="9"/>
    </row>
    <row r="13994" spans="1:11" x14ac:dyDescent="0.25">
      <c r="A13994" s="2"/>
      <c r="B13994" s="2"/>
      <c r="C13994" s="2"/>
      <c r="E13994" s="2"/>
      <c r="G13994" s="2"/>
      <c r="H13994" s="6"/>
      <c r="I13994" s="9"/>
      <c r="J13994" s="9"/>
      <c r="K13994" s="9"/>
    </row>
    <row r="13995" spans="1:11" x14ac:dyDescent="0.25">
      <c r="A13995" s="2"/>
      <c r="B13995" s="2"/>
      <c r="C13995" s="2"/>
      <c r="E13995" s="2"/>
      <c r="G13995" s="2"/>
      <c r="H13995" s="6"/>
      <c r="I13995" s="9"/>
      <c r="J13995" s="9"/>
      <c r="K13995" s="9"/>
    </row>
    <row r="13996" spans="1:11" x14ac:dyDescent="0.25">
      <c r="A13996" s="2"/>
      <c r="B13996" s="2"/>
      <c r="C13996" s="2"/>
      <c r="E13996" s="2"/>
      <c r="G13996" s="2"/>
      <c r="H13996" s="6"/>
      <c r="I13996" s="9"/>
      <c r="J13996" s="9"/>
      <c r="K13996" s="9"/>
    </row>
    <row r="13997" spans="1:11" x14ac:dyDescent="0.25">
      <c r="A13997" s="2"/>
      <c r="B13997" s="2"/>
      <c r="C13997" s="2"/>
      <c r="E13997" s="2"/>
      <c r="G13997" s="2"/>
      <c r="H13997" s="6"/>
      <c r="I13997" s="9"/>
      <c r="J13997" s="9"/>
      <c r="K13997" s="9"/>
    </row>
    <row r="13998" spans="1:11" x14ac:dyDescent="0.25">
      <c r="A13998" s="2"/>
      <c r="B13998" s="2"/>
      <c r="C13998" s="2"/>
      <c r="E13998" s="2"/>
      <c r="G13998" s="2"/>
      <c r="H13998" s="6"/>
      <c r="I13998" s="9"/>
      <c r="J13998" s="9"/>
      <c r="K13998" s="9"/>
    </row>
    <row r="13999" spans="1:11" x14ac:dyDescent="0.25">
      <c r="A13999" s="2"/>
      <c r="B13999" s="2"/>
      <c r="C13999" s="2"/>
      <c r="E13999" s="2"/>
      <c r="G13999" s="2"/>
      <c r="H13999" s="6"/>
      <c r="I13999" s="9"/>
      <c r="J13999" s="9"/>
      <c r="K13999" s="9"/>
    </row>
    <row r="14000" spans="1:11" x14ac:dyDescent="0.25">
      <c r="A14000" s="2"/>
      <c r="B14000" s="2"/>
      <c r="C14000" s="2"/>
      <c r="E14000" s="2"/>
      <c r="G14000" s="2"/>
      <c r="H14000" s="6"/>
      <c r="I14000" s="9"/>
      <c r="J14000" s="9"/>
      <c r="K14000" s="9"/>
    </row>
    <row r="14001" spans="1:11" x14ac:dyDescent="0.25">
      <c r="A14001" s="2"/>
      <c r="B14001" s="2"/>
      <c r="C14001" s="2"/>
      <c r="E14001" s="2"/>
      <c r="G14001" s="2"/>
      <c r="H14001" s="6"/>
      <c r="I14001" s="9"/>
      <c r="J14001" s="9"/>
      <c r="K14001" s="9"/>
    </row>
    <row r="14002" spans="1:11" x14ac:dyDescent="0.25">
      <c r="A14002" s="2"/>
      <c r="B14002" s="2"/>
      <c r="C14002" s="2"/>
      <c r="E14002" s="2"/>
      <c r="G14002" s="2"/>
      <c r="H14002" s="6"/>
      <c r="I14002" s="9"/>
      <c r="J14002" s="9"/>
      <c r="K14002" s="9"/>
    </row>
    <row r="14003" spans="1:11" x14ac:dyDescent="0.25">
      <c r="A14003" s="2"/>
      <c r="B14003" s="2"/>
      <c r="C14003" s="2"/>
      <c r="E14003" s="2"/>
      <c r="G14003" s="2"/>
      <c r="H14003" s="6"/>
      <c r="I14003" s="9"/>
      <c r="J14003" s="9"/>
      <c r="K14003" s="9"/>
    </row>
    <row r="14004" spans="1:11" x14ac:dyDescent="0.25">
      <c r="A14004" s="2"/>
      <c r="B14004" s="2"/>
      <c r="C14004" s="2"/>
      <c r="E14004" s="2"/>
      <c r="G14004" s="2"/>
      <c r="H14004" s="6"/>
      <c r="I14004" s="9"/>
      <c r="J14004" s="9"/>
      <c r="K14004" s="9"/>
    </row>
    <row r="14005" spans="1:11" x14ac:dyDescent="0.25">
      <c r="A14005" s="2"/>
      <c r="B14005" s="2"/>
      <c r="C14005" s="2"/>
      <c r="E14005" s="2"/>
      <c r="G14005" s="2"/>
      <c r="H14005" s="6"/>
      <c r="I14005" s="9"/>
      <c r="J14005" s="9"/>
      <c r="K14005" s="9"/>
    </row>
    <row r="14006" spans="1:11" x14ac:dyDescent="0.25">
      <c r="A14006" s="2"/>
      <c r="B14006" s="2"/>
      <c r="C14006" s="2"/>
      <c r="E14006" s="2"/>
      <c r="G14006" s="2"/>
      <c r="H14006" s="6"/>
      <c r="I14006" s="9"/>
      <c r="J14006" s="9"/>
      <c r="K14006" s="9"/>
    </row>
    <row r="14007" spans="1:11" x14ac:dyDescent="0.25">
      <c r="A14007" s="2"/>
      <c r="B14007" s="2"/>
      <c r="C14007" s="2"/>
      <c r="E14007" s="2"/>
      <c r="G14007" s="2"/>
      <c r="H14007" s="6"/>
      <c r="I14007" s="9"/>
      <c r="J14007" s="9"/>
      <c r="K14007" s="9"/>
    </row>
    <row r="14008" spans="1:11" x14ac:dyDescent="0.25">
      <c r="A14008" s="2"/>
      <c r="B14008" s="2"/>
      <c r="C14008" s="2"/>
      <c r="E14008" s="2"/>
      <c r="G14008" s="2"/>
      <c r="H14008" s="6"/>
      <c r="I14008" s="9"/>
      <c r="J14008" s="9"/>
      <c r="K14008" s="9"/>
    </row>
    <row r="14009" spans="1:11" x14ac:dyDescent="0.25">
      <c r="A14009" s="2"/>
      <c r="B14009" s="2"/>
      <c r="C14009" s="2"/>
      <c r="E14009" s="2"/>
      <c r="G14009" s="2"/>
      <c r="H14009" s="6"/>
      <c r="I14009" s="9"/>
      <c r="J14009" s="9"/>
      <c r="K14009" s="9"/>
    </row>
    <row r="14010" spans="1:11" x14ac:dyDescent="0.25">
      <c r="A14010" s="2"/>
      <c r="B14010" s="2"/>
      <c r="C14010" s="2"/>
      <c r="E14010" s="2"/>
      <c r="G14010" s="2"/>
      <c r="H14010" s="6"/>
      <c r="I14010" s="9"/>
      <c r="J14010" s="9"/>
      <c r="K14010" s="9"/>
    </row>
    <row r="14011" spans="1:11" x14ac:dyDescent="0.25">
      <c r="A14011" s="2"/>
      <c r="B14011" s="2"/>
      <c r="C14011" s="2"/>
      <c r="E14011" s="2"/>
      <c r="G14011" s="2"/>
      <c r="H14011" s="6"/>
      <c r="I14011" s="9"/>
      <c r="J14011" s="9"/>
      <c r="K14011" s="9"/>
    </row>
    <row r="14012" spans="1:11" x14ac:dyDescent="0.25">
      <c r="A14012" s="2"/>
      <c r="B14012" s="2"/>
      <c r="C14012" s="2"/>
      <c r="E14012" s="2"/>
      <c r="G14012" s="2"/>
      <c r="H14012" s="6"/>
      <c r="I14012" s="9"/>
      <c r="J14012" s="9"/>
      <c r="K14012" s="9"/>
    </row>
    <row r="14013" spans="1:11" x14ac:dyDescent="0.25">
      <c r="A14013" s="2"/>
      <c r="B14013" s="2"/>
      <c r="C14013" s="2"/>
      <c r="E14013" s="2"/>
      <c r="G14013" s="2"/>
      <c r="H14013" s="6"/>
      <c r="I14013" s="9"/>
      <c r="J14013" s="9"/>
      <c r="K14013" s="9"/>
    </row>
    <row r="14014" spans="1:11" x14ac:dyDescent="0.25">
      <c r="A14014" s="2"/>
      <c r="B14014" s="2"/>
      <c r="C14014" s="2"/>
      <c r="E14014" s="2"/>
      <c r="G14014" s="2"/>
      <c r="H14014" s="6"/>
      <c r="I14014" s="9"/>
      <c r="J14014" s="9"/>
      <c r="K14014" s="9"/>
    </row>
    <row r="14015" spans="1:11" x14ac:dyDescent="0.25">
      <c r="A14015" s="2"/>
      <c r="B14015" s="2"/>
      <c r="C14015" s="2"/>
      <c r="E14015" s="2"/>
      <c r="G14015" s="2"/>
      <c r="H14015" s="6"/>
      <c r="I14015" s="9"/>
      <c r="J14015" s="9"/>
      <c r="K14015" s="9"/>
    </row>
    <row r="14016" spans="1:11" x14ac:dyDescent="0.25">
      <c r="A14016" s="2"/>
      <c r="B14016" s="2"/>
      <c r="C14016" s="2"/>
      <c r="E14016" s="2"/>
      <c r="G14016" s="2"/>
      <c r="H14016" s="6"/>
      <c r="I14016" s="9"/>
      <c r="J14016" s="9"/>
      <c r="K14016" s="9"/>
    </row>
    <row r="14017" spans="1:11" x14ac:dyDescent="0.25">
      <c r="A14017" s="2"/>
      <c r="B14017" s="2"/>
      <c r="C14017" s="2"/>
      <c r="E14017" s="2"/>
      <c r="G14017" s="2"/>
      <c r="H14017" s="6"/>
      <c r="I14017" s="9"/>
      <c r="J14017" s="9"/>
      <c r="K14017" s="9"/>
    </row>
    <row r="14018" spans="1:11" x14ac:dyDescent="0.25">
      <c r="A14018" s="2"/>
      <c r="B14018" s="2"/>
      <c r="C14018" s="2"/>
      <c r="E14018" s="2"/>
      <c r="G14018" s="2"/>
      <c r="H14018" s="6"/>
      <c r="I14018" s="9"/>
      <c r="J14018" s="9"/>
      <c r="K14018" s="9"/>
    </row>
    <row r="14019" spans="1:11" x14ac:dyDescent="0.25">
      <c r="A14019" s="2"/>
      <c r="B14019" s="2"/>
      <c r="C14019" s="2"/>
      <c r="E14019" s="2"/>
      <c r="G14019" s="2"/>
      <c r="H14019" s="6"/>
      <c r="I14019" s="9"/>
      <c r="J14019" s="9"/>
      <c r="K14019" s="9"/>
    </row>
    <row r="14020" spans="1:11" x14ac:dyDescent="0.25">
      <c r="A14020" s="2"/>
      <c r="B14020" s="2"/>
      <c r="C14020" s="2"/>
      <c r="E14020" s="2"/>
      <c r="G14020" s="2"/>
      <c r="H14020" s="6"/>
      <c r="I14020" s="9"/>
      <c r="J14020" s="9"/>
      <c r="K14020" s="9"/>
    </row>
    <row r="14021" spans="1:11" x14ac:dyDescent="0.25">
      <c r="A14021" s="2"/>
      <c r="B14021" s="2"/>
      <c r="C14021" s="2"/>
      <c r="E14021" s="2"/>
      <c r="G14021" s="2"/>
      <c r="H14021" s="6"/>
      <c r="I14021" s="9"/>
      <c r="J14021" s="9"/>
      <c r="K14021" s="9"/>
    </row>
    <row r="14022" spans="1:11" x14ac:dyDescent="0.25">
      <c r="A14022" s="2"/>
      <c r="B14022" s="2"/>
      <c r="C14022" s="2"/>
      <c r="E14022" s="2"/>
      <c r="G14022" s="2"/>
      <c r="H14022" s="6"/>
      <c r="I14022" s="9"/>
      <c r="J14022" s="9"/>
      <c r="K14022" s="9"/>
    </row>
    <row r="14023" spans="1:11" x14ac:dyDescent="0.25">
      <c r="A14023" s="2"/>
      <c r="B14023" s="2"/>
      <c r="C14023" s="2"/>
      <c r="E14023" s="2"/>
      <c r="G14023" s="2"/>
      <c r="H14023" s="6"/>
      <c r="I14023" s="9"/>
      <c r="J14023" s="9"/>
      <c r="K14023" s="9"/>
    </row>
    <row r="14024" spans="1:11" x14ac:dyDescent="0.25">
      <c r="A14024" s="2"/>
      <c r="B14024" s="2"/>
      <c r="C14024" s="2"/>
      <c r="E14024" s="2"/>
      <c r="G14024" s="2"/>
      <c r="H14024" s="6"/>
      <c r="I14024" s="9"/>
      <c r="J14024" s="9"/>
      <c r="K14024" s="9"/>
    </row>
    <row r="14025" spans="1:11" x14ac:dyDescent="0.25">
      <c r="A14025" s="2"/>
      <c r="B14025" s="2"/>
      <c r="C14025" s="2"/>
      <c r="E14025" s="2"/>
      <c r="G14025" s="2"/>
      <c r="H14025" s="6"/>
      <c r="I14025" s="9"/>
      <c r="J14025" s="9"/>
      <c r="K14025" s="9"/>
    </row>
    <row r="14026" spans="1:11" x14ac:dyDescent="0.25">
      <c r="A14026" s="2"/>
      <c r="B14026" s="2"/>
      <c r="C14026" s="2"/>
      <c r="E14026" s="2"/>
      <c r="G14026" s="2"/>
      <c r="H14026" s="6"/>
      <c r="I14026" s="9"/>
      <c r="J14026" s="9"/>
      <c r="K14026" s="9"/>
    </row>
    <row r="14027" spans="1:11" x14ac:dyDescent="0.25">
      <c r="A14027" s="2"/>
      <c r="B14027" s="2"/>
      <c r="C14027" s="2"/>
      <c r="E14027" s="2"/>
      <c r="G14027" s="2"/>
      <c r="H14027" s="6"/>
      <c r="I14027" s="9"/>
      <c r="J14027" s="9"/>
      <c r="K14027" s="9"/>
    </row>
    <row r="14028" spans="1:11" x14ac:dyDescent="0.25">
      <c r="A14028" s="2"/>
      <c r="B14028" s="2"/>
      <c r="C14028" s="2"/>
      <c r="E14028" s="2"/>
      <c r="G14028" s="2"/>
      <c r="H14028" s="6"/>
      <c r="I14028" s="9"/>
      <c r="J14028" s="9"/>
      <c r="K14028" s="9"/>
    </row>
    <row r="14029" spans="1:11" x14ac:dyDescent="0.25">
      <c r="A14029" s="2"/>
      <c r="B14029" s="2"/>
      <c r="C14029" s="2"/>
      <c r="E14029" s="2"/>
      <c r="G14029" s="2"/>
      <c r="H14029" s="6"/>
      <c r="I14029" s="9"/>
      <c r="J14029" s="9"/>
      <c r="K14029" s="9"/>
    </row>
    <row r="14030" spans="1:11" x14ac:dyDescent="0.25">
      <c r="A14030" s="2"/>
      <c r="B14030" s="2"/>
      <c r="C14030" s="2"/>
      <c r="E14030" s="2"/>
      <c r="G14030" s="2"/>
      <c r="H14030" s="6"/>
      <c r="I14030" s="9"/>
      <c r="J14030" s="9"/>
      <c r="K14030" s="9"/>
    </row>
    <row r="14031" spans="1:11" x14ac:dyDescent="0.25">
      <c r="A14031" s="2"/>
      <c r="B14031" s="2"/>
      <c r="C14031" s="2"/>
      <c r="E14031" s="2"/>
      <c r="G14031" s="2"/>
      <c r="H14031" s="6"/>
      <c r="I14031" s="9"/>
      <c r="J14031" s="9"/>
      <c r="K14031" s="9"/>
    </row>
    <row r="14032" spans="1:11" x14ac:dyDescent="0.25">
      <c r="A14032" s="2"/>
      <c r="B14032" s="2"/>
      <c r="C14032" s="2"/>
      <c r="E14032" s="2"/>
      <c r="G14032" s="2"/>
      <c r="H14032" s="6"/>
      <c r="I14032" s="9"/>
      <c r="J14032" s="9"/>
      <c r="K14032" s="9"/>
    </row>
    <row r="14033" spans="1:11" x14ac:dyDescent="0.25">
      <c r="A14033" s="2"/>
      <c r="B14033" s="2"/>
      <c r="C14033" s="2"/>
      <c r="E14033" s="2"/>
      <c r="G14033" s="2"/>
      <c r="H14033" s="6"/>
      <c r="I14033" s="9"/>
      <c r="J14033" s="9"/>
      <c r="K14033" s="9"/>
    </row>
    <row r="14034" spans="1:11" x14ac:dyDescent="0.25">
      <c r="A14034" s="2"/>
      <c r="B14034" s="2"/>
      <c r="C14034" s="2"/>
      <c r="E14034" s="2"/>
      <c r="G14034" s="2"/>
      <c r="H14034" s="6"/>
      <c r="I14034" s="9"/>
      <c r="J14034" s="9"/>
      <c r="K14034" s="9"/>
    </row>
    <row r="14035" spans="1:11" x14ac:dyDescent="0.25">
      <c r="A14035" s="2"/>
      <c r="B14035" s="2"/>
      <c r="C14035" s="2"/>
      <c r="E14035" s="2"/>
      <c r="G14035" s="2"/>
      <c r="H14035" s="6"/>
      <c r="I14035" s="9"/>
      <c r="J14035" s="9"/>
      <c r="K14035" s="9"/>
    </row>
    <row r="14036" spans="1:11" x14ac:dyDescent="0.25">
      <c r="A14036" s="2"/>
      <c r="B14036" s="2"/>
      <c r="C14036" s="2"/>
      <c r="E14036" s="2"/>
      <c r="G14036" s="2"/>
      <c r="H14036" s="6"/>
      <c r="I14036" s="9"/>
      <c r="J14036" s="9"/>
      <c r="K14036" s="9"/>
    </row>
    <row r="14037" spans="1:11" x14ac:dyDescent="0.25">
      <c r="A14037" s="2"/>
      <c r="B14037" s="2"/>
      <c r="C14037" s="2"/>
      <c r="E14037" s="2"/>
      <c r="G14037" s="2"/>
      <c r="H14037" s="6"/>
      <c r="I14037" s="9"/>
      <c r="J14037" s="9"/>
      <c r="K14037" s="9"/>
    </row>
    <row r="14038" spans="1:11" x14ac:dyDescent="0.25">
      <c r="A14038" s="2"/>
      <c r="B14038" s="2"/>
      <c r="C14038" s="2"/>
      <c r="E14038" s="2"/>
      <c r="G14038" s="2"/>
      <c r="H14038" s="6"/>
      <c r="I14038" s="9"/>
      <c r="J14038" s="9"/>
      <c r="K14038" s="9"/>
    </row>
    <row r="14039" spans="1:11" x14ac:dyDescent="0.25">
      <c r="A14039" s="2"/>
      <c r="B14039" s="2"/>
      <c r="C14039" s="2"/>
      <c r="E14039" s="2"/>
      <c r="G14039" s="2"/>
      <c r="H14039" s="6"/>
      <c r="I14039" s="9"/>
      <c r="J14039" s="9"/>
      <c r="K14039" s="9"/>
    </row>
    <row r="14040" spans="1:11" x14ac:dyDescent="0.25">
      <c r="A14040" s="2"/>
      <c r="B14040" s="2"/>
      <c r="C14040" s="2"/>
      <c r="E14040" s="2"/>
      <c r="G14040" s="2"/>
      <c r="H14040" s="6"/>
      <c r="I14040" s="9"/>
      <c r="J14040" s="9"/>
      <c r="K14040" s="9"/>
    </row>
    <row r="14041" spans="1:11" x14ac:dyDescent="0.25">
      <c r="A14041" s="2"/>
      <c r="B14041" s="2"/>
      <c r="C14041" s="2"/>
      <c r="E14041" s="2"/>
      <c r="G14041" s="2"/>
      <c r="H14041" s="6"/>
      <c r="I14041" s="9"/>
      <c r="J14041" s="9"/>
      <c r="K14041" s="9"/>
    </row>
    <row r="14042" spans="1:11" x14ac:dyDescent="0.25">
      <c r="A14042" s="2"/>
      <c r="B14042" s="2"/>
      <c r="C14042" s="2"/>
      <c r="E14042" s="2"/>
      <c r="G14042" s="2"/>
      <c r="H14042" s="6"/>
      <c r="I14042" s="9"/>
      <c r="J14042" s="9"/>
      <c r="K14042" s="9"/>
    </row>
    <row r="14043" spans="1:11" x14ac:dyDescent="0.25">
      <c r="A14043" s="2"/>
      <c r="B14043" s="2"/>
      <c r="C14043" s="2"/>
      <c r="E14043" s="2"/>
      <c r="G14043" s="2"/>
      <c r="H14043" s="6"/>
      <c r="I14043" s="9"/>
      <c r="J14043" s="9"/>
      <c r="K14043" s="9"/>
    </row>
    <row r="14044" spans="1:11" x14ac:dyDescent="0.25">
      <c r="A14044" s="2"/>
      <c r="B14044" s="2"/>
      <c r="C14044" s="2"/>
      <c r="E14044" s="2"/>
      <c r="G14044" s="2"/>
      <c r="H14044" s="6"/>
      <c r="I14044" s="9"/>
      <c r="J14044" s="9"/>
      <c r="K14044" s="9"/>
    </row>
    <row r="14045" spans="1:11" x14ac:dyDescent="0.25">
      <c r="A14045" s="2"/>
      <c r="B14045" s="2"/>
      <c r="C14045" s="2"/>
      <c r="E14045" s="2"/>
      <c r="G14045" s="2"/>
      <c r="H14045" s="6"/>
      <c r="I14045" s="9"/>
      <c r="J14045" s="9"/>
      <c r="K14045" s="9"/>
    </row>
    <row r="14046" spans="1:11" x14ac:dyDescent="0.25">
      <c r="A14046" s="2"/>
      <c r="B14046" s="2"/>
      <c r="C14046" s="2"/>
      <c r="E14046" s="2"/>
      <c r="G14046" s="2"/>
      <c r="H14046" s="6"/>
      <c r="I14046" s="9"/>
      <c r="J14046" s="9"/>
      <c r="K14046" s="9"/>
    </row>
    <row r="14047" spans="1:11" x14ac:dyDescent="0.25">
      <c r="A14047" s="2"/>
      <c r="B14047" s="2"/>
      <c r="C14047" s="2"/>
      <c r="E14047" s="2"/>
      <c r="G14047" s="2"/>
      <c r="H14047" s="6"/>
      <c r="I14047" s="9"/>
      <c r="J14047" s="9"/>
      <c r="K14047" s="9"/>
    </row>
    <row r="14048" spans="1:11" x14ac:dyDescent="0.25">
      <c r="A14048" s="2"/>
      <c r="B14048" s="2"/>
      <c r="C14048" s="2"/>
      <c r="E14048" s="2"/>
      <c r="G14048" s="2"/>
      <c r="H14048" s="6"/>
      <c r="I14048" s="9"/>
      <c r="J14048" s="9"/>
      <c r="K14048" s="9"/>
    </row>
    <row r="14049" spans="1:11" x14ac:dyDescent="0.25">
      <c r="A14049" s="2"/>
      <c r="B14049" s="2"/>
      <c r="C14049" s="2"/>
      <c r="E14049" s="2"/>
      <c r="G14049" s="2"/>
      <c r="H14049" s="6"/>
      <c r="I14049" s="9"/>
      <c r="J14049" s="9"/>
      <c r="K14049" s="9"/>
    </row>
    <row r="14050" spans="1:11" x14ac:dyDescent="0.25">
      <c r="A14050" s="2"/>
      <c r="B14050" s="2"/>
      <c r="C14050" s="2"/>
      <c r="E14050" s="2"/>
      <c r="G14050" s="2"/>
      <c r="H14050" s="6"/>
      <c r="I14050" s="9"/>
      <c r="J14050" s="9"/>
      <c r="K14050" s="9"/>
    </row>
    <row r="14051" spans="1:11" x14ac:dyDescent="0.25">
      <c r="A14051" s="2"/>
      <c r="B14051" s="2"/>
      <c r="C14051" s="2"/>
      <c r="E14051" s="2"/>
      <c r="G14051" s="2"/>
      <c r="H14051" s="6"/>
      <c r="I14051" s="9"/>
      <c r="J14051" s="9"/>
      <c r="K14051" s="9"/>
    </row>
    <row r="14052" spans="1:11" x14ac:dyDescent="0.25">
      <c r="A14052" s="2"/>
      <c r="B14052" s="2"/>
      <c r="C14052" s="2"/>
      <c r="E14052" s="2"/>
      <c r="G14052" s="2"/>
      <c r="H14052" s="6"/>
      <c r="I14052" s="9"/>
      <c r="J14052" s="9"/>
      <c r="K14052" s="9"/>
    </row>
    <row r="14053" spans="1:11" x14ac:dyDescent="0.25">
      <c r="A14053" s="2"/>
      <c r="B14053" s="2"/>
      <c r="C14053" s="2"/>
      <c r="E14053" s="2"/>
      <c r="G14053" s="2"/>
      <c r="H14053" s="6"/>
      <c r="I14053" s="9"/>
      <c r="J14053" s="9"/>
      <c r="K14053" s="9"/>
    </row>
    <row r="14054" spans="1:11" x14ac:dyDescent="0.25">
      <c r="A14054" s="2"/>
      <c r="B14054" s="2"/>
      <c r="C14054" s="2"/>
      <c r="E14054" s="2"/>
      <c r="G14054" s="2"/>
      <c r="H14054" s="6"/>
      <c r="I14054" s="9"/>
      <c r="J14054" s="9"/>
      <c r="K14054" s="9"/>
    </row>
    <row r="14055" spans="1:11" x14ac:dyDescent="0.25">
      <c r="A14055" s="2"/>
      <c r="B14055" s="2"/>
      <c r="C14055" s="2"/>
      <c r="E14055" s="2"/>
      <c r="G14055" s="2"/>
      <c r="H14055" s="6"/>
      <c r="I14055" s="9"/>
      <c r="J14055" s="9"/>
      <c r="K14055" s="9"/>
    </row>
    <row r="14056" spans="1:11" x14ac:dyDescent="0.25">
      <c r="A14056" s="2"/>
      <c r="B14056" s="2"/>
      <c r="C14056" s="2"/>
      <c r="E14056" s="2"/>
      <c r="G14056" s="2"/>
      <c r="H14056" s="6"/>
      <c r="I14056" s="9"/>
      <c r="J14056" s="9"/>
      <c r="K14056" s="9"/>
    </row>
    <row r="14057" spans="1:11" x14ac:dyDescent="0.25">
      <c r="A14057" s="2"/>
      <c r="B14057" s="2"/>
      <c r="C14057" s="2"/>
      <c r="E14057" s="2"/>
      <c r="G14057" s="2"/>
      <c r="H14057" s="6"/>
      <c r="I14057" s="9"/>
      <c r="J14057" s="9"/>
      <c r="K14057" s="9"/>
    </row>
    <row r="14058" spans="1:11" x14ac:dyDescent="0.25">
      <c r="A14058" s="2"/>
      <c r="B14058" s="2"/>
      <c r="C14058" s="2"/>
      <c r="E14058" s="2"/>
      <c r="G14058" s="2"/>
      <c r="H14058" s="6"/>
      <c r="I14058" s="9"/>
      <c r="J14058" s="9"/>
      <c r="K14058" s="9"/>
    </row>
    <row r="14059" spans="1:11" x14ac:dyDescent="0.25">
      <c r="A14059" s="2"/>
      <c r="B14059" s="2"/>
      <c r="C14059" s="2"/>
      <c r="E14059" s="2"/>
      <c r="G14059" s="2"/>
      <c r="H14059" s="6"/>
      <c r="I14059" s="9"/>
      <c r="J14059" s="9"/>
      <c r="K14059" s="9"/>
    </row>
    <row r="14060" spans="1:11" x14ac:dyDescent="0.25">
      <c r="A14060" s="2"/>
      <c r="B14060" s="2"/>
      <c r="C14060" s="2"/>
      <c r="E14060" s="2"/>
      <c r="G14060" s="2"/>
      <c r="H14060" s="6"/>
      <c r="I14060" s="9"/>
      <c r="J14060" s="9"/>
      <c r="K14060" s="9"/>
    </row>
    <row r="14061" spans="1:11" x14ac:dyDescent="0.25">
      <c r="A14061" s="2"/>
      <c r="B14061" s="2"/>
      <c r="C14061" s="2"/>
      <c r="E14061" s="2"/>
      <c r="G14061" s="2"/>
      <c r="H14061" s="6"/>
      <c r="I14061" s="9"/>
      <c r="J14061" s="9"/>
      <c r="K14061" s="9"/>
    </row>
    <row r="14062" spans="1:11" x14ac:dyDescent="0.25">
      <c r="A14062" s="2"/>
      <c r="B14062" s="2"/>
      <c r="C14062" s="2"/>
      <c r="E14062" s="2"/>
      <c r="G14062" s="2"/>
      <c r="H14062" s="6"/>
      <c r="I14062" s="9"/>
      <c r="J14062" s="9"/>
      <c r="K14062" s="9"/>
    </row>
    <row r="14063" spans="1:11" x14ac:dyDescent="0.25">
      <c r="A14063" s="2"/>
      <c r="B14063" s="2"/>
      <c r="C14063" s="2"/>
      <c r="E14063" s="2"/>
      <c r="G14063" s="2"/>
      <c r="H14063" s="6"/>
      <c r="I14063" s="9"/>
      <c r="J14063" s="9"/>
      <c r="K14063" s="9"/>
    </row>
    <row r="14064" spans="1:11" x14ac:dyDescent="0.25">
      <c r="A14064" s="2"/>
      <c r="B14064" s="2"/>
      <c r="C14064" s="2"/>
      <c r="E14064" s="2"/>
      <c r="G14064" s="2"/>
      <c r="H14064" s="6"/>
      <c r="I14064" s="9"/>
      <c r="J14064" s="9"/>
      <c r="K14064" s="9"/>
    </row>
    <row r="14065" spans="1:11" x14ac:dyDescent="0.25">
      <c r="A14065" s="2"/>
      <c r="B14065" s="2"/>
      <c r="C14065" s="2"/>
      <c r="E14065" s="2"/>
      <c r="G14065" s="2"/>
      <c r="H14065" s="6"/>
      <c r="I14065" s="9"/>
      <c r="J14065" s="9"/>
      <c r="K14065" s="9"/>
    </row>
    <row r="14066" spans="1:11" x14ac:dyDescent="0.25">
      <c r="A14066" s="2"/>
      <c r="B14066" s="2"/>
      <c r="C14066" s="2"/>
      <c r="E14066" s="2"/>
      <c r="G14066" s="2"/>
      <c r="H14066" s="6"/>
      <c r="I14066" s="9"/>
      <c r="J14066" s="9"/>
      <c r="K14066" s="9"/>
    </row>
    <row r="14067" spans="1:11" x14ac:dyDescent="0.25">
      <c r="A14067" s="2"/>
      <c r="B14067" s="2"/>
      <c r="C14067" s="2"/>
      <c r="E14067" s="2"/>
      <c r="G14067" s="2"/>
      <c r="H14067" s="6"/>
      <c r="I14067" s="9"/>
      <c r="J14067" s="9"/>
      <c r="K14067" s="9"/>
    </row>
    <row r="14068" spans="1:11" x14ac:dyDescent="0.25">
      <c r="A14068" s="2"/>
      <c r="B14068" s="2"/>
      <c r="C14068" s="2"/>
      <c r="E14068" s="2"/>
      <c r="G14068" s="2"/>
      <c r="H14068" s="6"/>
      <c r="I14068" s="9"/>
      <c r="J14068" s="9"/>
      <c r="K14068" s="9"/>
    </row>
    <row r="14069" spans="1:11" x14ac:dyDescent="0.25">
      <c r="A14069" s="2"/>
      <c r="B14069" s="2"/>
      <c r="C14069" s="2"/>
      <c r="E14069" s="2"/>
      <c r="G14069" s="2"/>
      <c r="H14069" s="6"/>
      <c r="I14069" s="9"/>
      <c r="J14069" s="9"/>
      <c r="K14069" s="9"/>
    </row>
    <row r="14070" spans="1:11" x14ac:dyDescent="0.25">
      <c r="A14070" s="2"/>
      <c r="B14070" s="2"/>
      <c r="C14070" s="2"/>
      <c r="E14070" s="2"/>
      <c r="G14070" s="2"/>
      <c r="H14070" s="6"/>
      <c r="I14070" s="9"/>
      <c r="J14070" s="9"/>
      <c r="K14070" s="9"/>
    </row>
    <row r="14071" spans="1:11" x14ac:dyDescent="0.25">
      <c r="A14071" s="2"/>
      <c r="B14071" s="2"/>
      <c r="C14071" s="2"/>
      <c r="E14071" s="2"/>
      <c r="G14071" s="2"/>
      <c r="H14071" s="6"/>
      <c r="I14071" s="9"/>
      <c r="J14071" s="9"/>
      <c r="K14071" s="9"/>
    </row>
    <row r="14072" spans="1:11" x14ac:dyDescent="0.25">
      <c r="A14072" s="2"/>
      <c r="B14072" s="2"/>
      <c r="C14072" s="2"/>
      <c r="E14072" s="2"/>
      <c r="G14072" s="2"/>
      <c r="H14072" s="6"/>
      <c r="I14072" s="9"/>
      <c r="J14072" s="9"/>
      <c r="K14072" s="9"/>
    </row>
    <row r="14073" spans="1:11" x14ac:dyDescent="0.25">
      <c r="A14073" s="2"/>
      <c r="B14073" s="2"/>
      <c r="C14073" s="2"/>
      <c r="E14073" s="2"/>
      <c r="G14073" s="2"/>
      <c r="H14073" s="6"/>
      <c r="I14073" s="9"/>
      <c r="J14073" s="9"/>
      <c r="K14073" s="9"/>
    </row>
    <row r="14074" spans="1:11" x14ac:dyDescent="0.25">
      <c r="A14074" s="2"/>
      <c r="B14074" s="2"/>
      <c r="C14074" s="2"/>
      <c r="E14074" s="2"/>
      <c r="G14074" s="2"/>
      <c r="H14074" s="6"/>
      <c r="I14074" s="9"/>
      <c r="J14074" s="9"/>
      <c r="K14074" s="9"/>
    </row>
    <row r="14075" spans="1:11" x14ac:dyDescent="0.25">
      <c r="A14075" s="2"/>
      <c r="B14075" s="2"/>
      <c r="C14075" s="2"/>
      <c r="E14075" s="2"/>
      <c r="G14075" s="2"/>
      <c r="H14075" s="6"/>
      <c r="I14075" s="9"/>
      <c r="J14075" s="9"/>
      <c r="K14075" s="9"/>
    </row>
    <row r="14076" spans="1:11" x14ac:dyDescent="0.25">
      <c r="A14076" s="2"/>
      <c r="B14076" s="2"/>
      <c r="C14076" s="2"/>
      <c r="E14076" s="2"/>
      <c r="G14076" s="2"/>
      <c r="H14076" s="6"/>
      <c r="I14076" s="9"/>
      <c r="J14076" s="9"/>
      <c r="K14076" s="9"/>
    </row>
    <row r="14077" spans="1:11" x14ac:dyDescent="0.25">
      <c r="A14077" s="2"/>
      <c r="B14077" s="2"/>
      <c r="C14077" s="2"/>
      <c r="E14077" s="2"/>
      <c r="G14077" s="2"/>
      <c r="H14077" s="6"/>
      <c r="I14077" s="9"/>
      <c r="J14077" s="9"/>
      <c r="K14077" s="9"/>
    </row>
    <row r="14078" spans="1:11" x14ac:dyDescent="0.25">
      <c r="A14078" s="2"/>
      <c r="B14078" s="2"/>
      <c r="C14078" s="2"/>
      <c r="E14078" s="2"/>
      <c r="G14078" s="2"/>
      <c r="H14078" s="6"/>
      <c r="I14078" s="9"/>
      <c r="J14078" s="9"/>
      <c r="K14078" s="9"/>
    </row>
    <row r="14079" spans="1:11" x14ac:dyDescent="0.25">
      <c r="A14079" s="2"/>
      <c r="B14079" s="2"/>
      <c r="C14079" s="2"/>
      <c r="E14079" s="2"/>
      <c r="G14079" s="2"/>
      <c r="H14079" s="6"/>
      <c r="I14079" s="9"/>
      <c r="J14079" s="9"/>
      <c r="K14079" s="9"/>
    </row>
    <row r="14080" spans="1:11" x14ac:dyDescent="0.25">
      <c r="A14080" s="2"/>
      <c r="B14080" s="2"/>
      <c r="C14080" s="2"/>
      <c r="E14080" s="2"/>
      <c r="G14080" s="2"/>
      <c r="H14080" s="6"/>
      <c r="I14080" s="9"/>
      <c r="J14080" s="9"/>
      <c r="K14080" s="9"/>
    </row>
    <row r="14081" spans="1:11" x14ac:dyDescent="0.25">
      <c r="A14081" s="2"/>
      <c r="B14081" s="2"/>
      <c r="C14081" s="2"/>
      <c r="E14081" s="2"/>
      <c r="G14081" s="2"/>
      <c r="H14081" s="6"/>
      <c r="I14081" s="9"/>
      <c r="J14081" s="9"/>
      <c r="K14081" s="9"/>
    </row>
    <row r="14082" spans="1:11" x14ac:dyDescent="0.25">
      <c r="A14082" s="2"/>
      <c r="B14082" s="2"/>
      <c r="C14082" s="2"/>
      <c r="E14082" s="2"/>
      <c r="G14082" s="2"/>
      <c r="H14082" s="6"/>
      <c r="I14082" s="9"/>
      <c r="J14082" s="9"/>
      <c r="K14082" s="9"/>
    </row>
    <row r="14083" spans="1:11" x14ac:dyDescent="0.25">
      <c r="A14083" s="2"/>
      <c r="B14083" s="2"/>
      <c r="C14083" s="2"/>
      <c r="E14083" s="2"/>
      <c r="G14083" s="2"/>
      <c r="H14083" s="6"/>
      <c r="I14083" s="9"/>
      <c r="J14083" s="9"/>
      <c r="K14083" s="9"/>
    </row>
    <row r="14084" spans="1:11" x14ac:dyDescent="0.25">
      <c r="A14084" s="2"/>
      <c r="B14084" s="2"/>
      <c r="C14084" s="2"/>
      <c r="E14084" s="2"/>
      <c r="G14084" s="2"/>
      <c r="H14084" s="6"/>
      <c r="I14084" s="9"/>
      <c r="J14084" s="9"/>
      <c r="K14084" s="9"/>
    </row>
    <row r="14085" spans="1:11" x14ac:dyDescent="0.25">
      <c r="A14085" s="2"/>
      <c r="B14085" s="2"/>
      <c r="C14085" s="2"/>
      <c r="E14085" s="2"/>
      <c r="G14085" s="2"/>
      <c r="H14085" s="6"/>
      <c r="I14085" s="9"/>
      <c r="J14085" s="9"/>
      <c r="K14085" s="9"/>
    </row>
    <row r="14086" spans="1:11" x14ac:dyDescent="0.25">
      <c r="A14086" s="2"/>
      <c r="B14086" s="2"/>
      <c r="C14086" s="2"/>
      <c r="E14086" s="2"/>
      <c r="G14086" s="2"/>
      <c r="H14086" s="6"/>
      <c r="I14086" s="9"/>
      <c r="J14086" s="9"/>
      <c r="K14086" s="9"/>
    </row>
    <row r="14087" spans="1:11" x14ac:dyDescent="0.25">
      <c r="A14087" s="2"/>
      <c r="B14087" s="2"/>
      <c r="C14087" s="2"/>
      <c r="E14087" s="2"/>
      <c r="G14087" s="2"/>
      <c r="H14087" s="6"/>
      <c r="I14087" s="9"/>
      <c r="J14087" s="9"/>
      <c r="K14087" s="9"/>
    </row>
    <row r="14088" spans="1:11" x14ac:dyDescent="0.25">
      <c r="A14088" s="2"/>
      <c r="B14088" s="2"/>
      <c r="C14088" s="2"/>
      <c r="E14088" s="2"/>
      <c r="G14088" s="2"/>
      <c r="H14088" s="6"/>
      <c r="I14088" s="9"/>
      <c r="J14088" s="9"/>
      <c r="K14088" s="9"/>
    </row>
    <row r="14089" spans="1:11" x14ac:dyDescent="0.25">
      <c r="A14089" s="2"/>
      <c r="B14089" s="2"/>
      <c r="C14089" s="2"/>
      <c r="E14089" s="2"/>
      <c r="G14089" s="2"/>
      <c r="H14089" s="6"/>
      <c r="I14089" s="9"/>
      <c r="J14089" s="9"/>
      <c r="K14089" s="9"/>
    </row>
    <row r="14090" spans="1:11" x14ac:dyDescent="0.25">
      <c r="A14090" s="2"/>
      <c r="B14090" s="2"/>
      <c r="C14090" s="2"/>
      <c r="E14090" s="2"/>
      <c r="G14090" s="2"/>
      <c r="H14090" s="6"/>
      <c r="I14090" s="9"/>
      <c r="J14090" s="9"/>
      <c r="K14090" s="9"/>
    </row>
    <row r="14091" spans="1:11" x14ac:dyDescent="0.25">
      <c r="A14091" s="2"/>
      <c r="B14091" s="2"/>
      <c r="C14091" s="2"/>
      <c r="E14091" s="2"/>
      <c r="G14091" s="2"/>
      <c r="H14091" s="6"/>
      <c r="I14091" s="9"/>
      <c r="J14091" s="9"/>
      <c r="K14091" s="9"/>
    </row>
    <row r="14092" spans="1:11" x14ac:dyDescent="0.25">
      <c r="A14092" s="2"/>
      <c r="B14092" s="2"/>
      <c r="C14092" s="2"/>
      <c r="E14092" s="2"/>
      <c r="G14092" s="2"/>
      <c r="H14092" s="6"/>
      <c r="I14092" s="9"/>
      <c r="J14092" s="9"/>
      <c r="K14092" s="9"/>
    </row>
    <row r="14093" spans="1:11" x14ac:dyDescent="0.25">
      <c r="A14093" s="2"/>
      <c r="B14093" s="2"/>
      <c r="C14093" s="2"/>
      <c r="E14093" s="2"/>
      <c r="G14093" s="2"/>
      <c r="H14093" s="6"/>
      <c r="I14093" s="9"/>
      <c r="J14093" s="9"/>
      <c r="K14093" s="9"/>
    </row>
    <row r="14094" spans="1:11" x14ac:dyDescent="0.25">
      <c r="A14094" s="2"/>
      <c r="B14094" s="2"/>
      <c r="C14094" s="2"/>
      <c r="E14094" s="2"/>
      <c r="G14094" s="2"/>
      <c r="H14094" s="6"/>
      <c r="I14094" s="9"/>
      <c r="J14094" s="9"/>
      <c r="K14094" s="9"/>
    </row>
    <row r="14095" spans="1:11" x14ac:dyDescent="0.25">
      <c r="A14095" s="2"/>
      <c r="B14095" s="2"/>
      <c r="C14095" s="2"/>
      <c r="E14095" s="2"/>
      <c r="G14095" s="2"/>
      <c r="H14095" s="6"/>
      <c r="I14095" s="9"/>
      <c r="J14095" s="9"/>
      <c r="K14095" s="9"/>
    </row>
    <row r="14096" spans="1:11" x14ac:dyDescent="0.25">
      <c r="A14096" s="2"/>
      <c r="B14096" s="2"/>
      <c r="C14096" s="2"/>
      <c r="E14096" s="2"/>
      <c r="G14096" s="2"/>
      <c r="H14096" s="6"/>
      <c r="I14096" s="9"/>
      <c r="J14096" s="9"/>
      <c r="K14096" s="9"/>
    </row>
    <row r="14097" spans="1:11" x14ac:dyDescent="0.25">
      <c r="A14097" s="2"/>
      <c r="B14097" s="2"/>
      <c r="C14097" s="2"/>
      <c r="E14097" s="2"/>
      <c r="G14097" s="2"/>
      <c r="H14097" s="6"/>
      <c r="I14097" s="9"/>
      <c r="J14097" s="9"/>
      <c r="K14097" s="9"/>
    </row>
    <row r="14098" spans="1:11" x14ac:dyDescent="0.25">
      <c r="A14098" s="2"/>
      <c r="B14098" s="2"/>
      <c r="C14098" s="2"/>
      <c r="E14098" s="2"/>
      <c r="G14098" s="2"/>
      <c r="H14098" s="6"/>
      <c r="I14098" s="9"/>
      <c r="J14098" s="9"/>
      <c r="K14098" s="9"/>
    </row>
    <row r="14099" spans="1:11" x14ac:dyDescent="0.25">
      <c r="A14099" s="2"/>
      <c r="B14099" s="2"/>
      <c r="C14099" s="2"/>
      <c r="E14099" s="2"/>
      <c r="G14099" s="2"/>
      <c r="H14099" s="6"/>
      <c r="I14099" s="9"/>
      <c r="J14099" s="9"/>
      <c r="K14099" s="9"/>
    </row>
    <row r="14100" spans="1:11" x14ac:dyDescent="0.25">
      <c r="A14100" s="2"/>
      <c r="B14100" s="2"/>
      <c r="C14100" s="2"/>
      <c r="E14100" s="2"/>
      <c r="G14100" s="2"/>
      <c r="H14100" s="6"/>
      <c r="I14100" s="9"/>
      <c r="J14100" s="9"/>
      <c r="K14100" s="9"/>
    </row>
    <row r="14101" spans="1:11" x14ac:dyDescent="0.25">
      <c r="A14101" s="2"/>
      <c r="B14101" s="2"/>
      <c r="C14101" s="2"/>
      <c r="E14101" s="2"/>
      <c r="G14101" s="2"/>
      <c r="H14101" s="6"/>
      <c r="I14101" s="9"/>
      <c r="J14101" s="9"/>
      <c r="K14101" s="9"/>
    </row>
    <row r="14102" spans="1:11" x14ac:dyDescent="0.25">
      <c r="A14102" s="2"/>
      <c r="B14102" s="2"/>
      <c r="C14102" s="2"/>
      <c r="E14102" s="2"/>
      <c r="G14102" s="2"/>
      <c r="H14102" s="6"/>
      <c r="I14102" s="9"/>
      <c r="J14102" s="9"/>
      <c r="K14102" s="9"/>
    </row>
    <row r="14103" spans="1:11" x14ac:dyDescent="0.25">
      <c r="A14103" s="2"/>
      <c r="B14103" s="2"/>
      <c r="C14103" s="2"/>
      <c r="E14103" s="2"/>
      <c r="G14103" s="2"/>
      <c r="H14103" s="6"/>
      <c r="I14103" s="9"/>
      <c r="J14103" s="9"/>
      <c r="K14103" s="9"/>
    </row>
    <row r="14104" spans="1:11" x14ac:dyDescent="0.25">
      <c r="A14104" s="2"/>
      <c r="B14104" s="2"/>
      <c r="C14104" s="2"/>
      <c r="E14104" s="2"/>
      <c r="G14104" s="2"/>
      <c r="H14104" s="6"/>
      <c r="I14104" s="9"/>
      <c r="J14104" s="9"/>
      <c r="K14104" s="9"/>
    </row>
    <row r="14105" spans="1:11" x14ac:dyDescent="0.25">
      <c r="A14105" s="2"/>
      <c r="B14105" s="2"/>
      <c r="C14105" s="2"/>
      <c r="E14105" s="2"/>
      <c r="G14105" s="2"/>
      <c r="H14105" s="6"/>
      <c r="I14105" s="9"/>
      <c r="J14105" s="9"/>
      <c r="K14105" s="9"/>
    </row>
    <row r="14106" spans="1:11" x14ac:dyDescent="0.25">
      <c r="A14106" s="2"/>
      <c r="B14106" s="2"/>
      <c r="C14106" s="2"/>
      <c r="E14106" s="2"/>
      <c r="G14106" s="2"/>
      <c r="H14106" s="6"/>
      <c r="I14106" s="9"/>
      <c r="J14106" s="9"/>
      <c r="K14106" s="9"/>
    </row>
    <row r="14107" spans="1:11" x14ac:dyDescent="0.25">
      <c r="A14107" s="2"/>
      <c r="B14107" s="2"/>
      <c r="C14107" s="2"/>
      <c r="E14107" s="2"/>
      <c r="G14107" s="2"/>
      <c r="H14107" s="6"/>
      <c r="I14107" s="9"/>
      <c r="J14107" s="9"/>
      <c r="K14107" s="9"/>
    </row>
    <row r="14108" spans="1:11" x14ac:dyDescent="0.25">
      <c r="A14108" s="2"/>
      <c r="B14108" s="2"/>
      <c r="C14108" s="2"/>
      <c r="E14108" s="2"/>
      <c r="G14108" s="2"/>
      <c r="H14108" s="6"/>
      <c r="I14108" s="9"/>
      <c r="J14108" s="9"/>
      <c r="K14108" s="9"/>
    </row>
    <row r="14109" spans="1:11" x14ac:dyDescent="0.25">
      <c r="A14109" s="2"/>
      <c r="B14109" s="2"/>
      <c r="C14109" s="2"/>
      <c r="E14109" s="2"/>
      <c r="G14109" s="2"/>
      <c r="H14109" s="6"/>
      <c r="I14109" s="9"/>
      <c r="J14109" s="9"/>
      <c r="K14109" s="9"/>
    </row>
    <row r="14110" spans="1:11" x14ac:dyDescent="0.25">
      <c r="A14110" s="2"/>
      <c r="B14110" s="2"/>
      <c r="C14110" s="2"/>
      <c r="E14110" s="2"/>
      <c r="G14110" s="2"/>
      <c r="H14110" s="6"/>
      <c r="I14110" s="9"/>
      <c r="J14110" s="9"/>
      <c r="K14110" s="9"/>
    </row>
    <row r="14111" spans="1:11" x14ac:dyDescent="0.25">
      <c r="A14111" s="2"/>
      <c r="B14111" s="2"/>
      <c r="C14111" s="2"/>
      <c r="E14111" s="2"/>
      <c r="G14111" s="2"/>
      <c r="H14111" s="6"/>
      <c r="I14111" s="9"/>
      <c r="J14111" s="9"/>
      <c r="K14111" s="9"/>
    </row>
    <row r="14112" spans="1:11" x14ac:dyDescent="0.25">
      <c r="A14112" s="2"/>
      <c r="B14112" s="2"/>
      <c r="C14112" s="2"/>
      <c r="E14112" s="2"/>
      <c r="G14112" s="2"/>
      <c r="H14112" s="6"/>
      <c r="I14112" s="9"/>
      <c r="J14112" s="9"/>
      <c r="K14112" s="9"/>
    </row>
    <row r="14113" spans="1:11" x14ac:dyDescent="0.25">
      <c r="A14113" s="2"/>
      <c r="B14113" s="2"/>
      <c r="C14113" s="2"/>
      <c r="E14113" s="2"/>
      <c r="G14113" s="2"/>
      <c r="H14113" s="6"/>
      <c r="I14113" s="9"/>
      <c r="J14113" s="9"/>
      <c r="K14113" s="9"/>
    </row>
    <row r="14114" spans="1:11" x14ac:dyDescent="0.25">
      <c r="A14114" s="2"/>
      <c r="B14114" s="2"/>
      <c r="C14114" s="2"/>
      <c r="E14114" s="2"/>
      <c r="G14114" s="2"/>
      <c r="H14114" s="6"/>
      <c r="I14114" s="9"/>
      <c r="J14114" s="9"/>
      <c r="K14114" s="9"/>
    </row>
    <row r="14115" spans="1:11" x14ac:dyDescent="0.25">
      <c r="A14115" s="2"/>
      <c r="B14115" s="2"/>
      <c r="C14115" s="2"/>
      <c r="E14115" s="2"/>
      <c r="G14115" s="2"/>
      <c r="H14115" s="6"/>
      <c r="I14115" s="9"/>
      <c r="J14115" s="9"/>
      <c r="K14115" s="9"/>
    </row>
    <row r="14116" spans="1:11" x14ac:dyDescent="0.25">
      <c r="A14116" s="2"/>
      <c r="B14116" s="2"/>
      <c r="C14116" s="2"/>
      <c r="E14116" s="2"/>
      <c r="G14116" s="2"/>
      <c r="H14116" s="6"/>
      <c r="I14116" s="9"/>
      <c r="J14116" s="9"/>
      <c r="K14116" s="9"/>
    </row>
    <row r="14117" spans="1:11" x14ac:dyDescent="0.25">
      <c r="A14117" s="2"/>
      <c r="B14117" s="2"/>
      <c r="C14117" s="2"/>
      <c r="E14117" s="2"/>
      <c r="G14117" s="2"/>
      <c r="H14117" s="6"/>
      <c r="I14117" s="9"/>
      <c r="J14117" s="9"/>
      <c r="K14117" s="9"/>
    </row>
    <row r="14118" spans="1:11" x14ac:dyDescent="0.25">
      <c r="A14118" s="2"/>
      <c r="B14118" s="2"/>
      <c r="C14118" s="2"/>
      <c r="E14118" s="2"/>
      <c r="G14118" s="2"/>
      <c r="H14118" s="6"/>
      <c r="I14118" s="9"/>
      <c r="J14118" s="9"/>
      <c r="K14118" s="9"/>
    </row>
    <row r="14119" spans="1:11" x14ac:dyDescent="0.25">
      <c r="A14119" s="2"/>
      <c r="B14119" s="2"/>
      <c r="C14119" s="2"/>
      <c r="E14119" s="2"/>
      <c r="G14119" s="2"/>
      <c r="H14119" s="6"/>
      <c r="I14119" s="9"/>
      <c r="J14119" s="9"/>
      <c r="K14119" s="9"/>
    </row>
    <row r="14120" spans="1:11" x14ac:dyDescent="0.25">
      <c r="A14120" s="2"/>
      <c r="B14120" s="2"/>
      <c r="C14120" s="2"/>
      <c r="E14120" s="2"/>
      <c r="G14120" s="2"/>
      <c r="H14120" s="6"/>
      <c r="I14120" s="9"/>
      <c r="J14120" s="9"/>
      <c r="K14120" s="9"/>
    </row>
    <row r="14121" spans="1:11" x14ac:dyDescent="0.25">
      <c r="A14121" s="2"/>
      <c r="B14121" s="2"/>
      <c r="C14121" s="2"/>
      <c r="E14121" s="2"/>
      <c r="G14121" s="2"/>
      <c r="H14121" s="6"/>
      <c r="I14121" s="9"/>
      <c r="J14121" s="9"/>
      <c r="K14121" s="9"/>
    </row>
    <row r="14122" spans="1:11" x14ac:dyDescent="0.25">
      <c r="A14122" s="2"/>
      <c r="B14122" s="2"/>
      <c r="C14122" s="2"/>
      <c r="E14122" s="2"/>
      <c r="G14122" s="2"/>
      <c r="H14122" s="6"/>
      <c r="I14122" s="9"/>
      <c r="J14122" s="9"/>
      <c r="K14122" s="9"/>
    </row>
    <row r="14123" spans="1:11" x14ac:dyDescent="0.25">
      <c r="A14123" s="2"/>
      <c r="B14123" s="2"/>
      <c r="C14123" s="2"/>
      <c r="E14123" s="2"/>
      <c r="G14123" s="2"/>
      <c r="H14123" s="6"/>
      <c r="I14123" s="9"/>
      <c r="J14123" s="9"/>
      <c r="K14123" s="9"/>
    </row>
    <row r="14124" spans="1:11" x14ac:dyDescent="0.25">
      <c r="A14124" s="2"/>
      <c r="B14124" s="2"/>
      <c r="C14124" s="2"/>
      <c r="E14124" s="2"/>
      <c r="G14124" s="2"/>
      <c r="H14124" s="6"/>
      <c r="I14124" s="9"/>
      <c r="J14124" s="9"/>
      <c r="K14124" s="9"/>
    </row>
    <row r="14125" spans="1:11" x14ac:dyDescent="0.25">
      <c r="A14125" s="2"/>
      <c r="B14125" s="2"/>
      <c r="C14125" s="2"/>
      <c r="E14125" s="2"/>
      <c r="G14125" s="2"/>
      <c r="H14125" s="6"/>
      <c r="I14125" s="9"/>
      <c r="J14125" s="9"/>
      <c r="K14125" s="9"/>
    </row>
    <row r="14126" spans="1:11" x14ac:dyDescent="0.25">
      <c r="A14126" s="2"/>
      <c r="B14126" s="2"/>
      <c r="C14126" s="2"/>
      <c r="E14126" s="2"/>
      <c r="G14126" s="2"/>
      <c r="H14126" s="6"/>
      <c r="I14126" s="9"/>
      <c r="J14126" s="9"/>
      <c r="K14126" s="9"/>
    </row>
    <row r="14127" spans="1:11" x14ac:dyDescent="0.25">
      <c r="A14127" s="2"/>
      <c r="B14127" s="2"/>
      <c r="C14127" s="2"/>
      <c r="E14127" s="2"/>
      <c r="G14127" s="2"/>
      <c r="H14127" s="6"/>
      <c r="I14127" s="9"/>
      <c r="J14127" s="9"/>
      <c r="K14127" s="9"/>
    </row>
    <row r="14128" spans="1:11" x14ac:dyDescent="0.25">
      <c r="A14128" s="2"/>
      <c r="B14128" s="2"/>
      <c r="C14128" s="2"/>
      <c r="E14128" s="2"/>
      <c r="G14128" s="2"/>
      <c r="H14128" s="6"/>
      <c r="I14128" s="9"/>
      <c r="J14128" s="9"/>
      <c r="K14128" s="9"/>
    </row>
    <row r="14129" spans="1:11" x14ac:dyDescent="0.25">
      <c r="A14129" s="2"/>
      <c r="B14129" s="2"/>
      <c r="C14129" s="2"/>
      <c r="E14129" s="2"/>
      <c r="G14129" s="2"/>
      <c r="H14129" s="6"/>
      <c r="I14129" s="9"/>
      <c r="J14129" s="9"/>
      <c r="K14129" s="9"/>
    </row>
    <row r="14130" spans="1:11" x14ac:dyDescent="0.25">
      <c r="A14130" s="2"/>
      <c r="B14130" s="2"/>
      <c r="C14130" s="2"/>
      <c r="E14130" s="2"/>
      <c r="G14130" s="2"/>
      <c r="H14130" s="6"/>
      <c r="I14130" s="9"/>
      <c r="J14130" s="9"/>
      <c r="K14130" s="9"/>
    </row>
    <row r="14131" spans="1:11" x14ac:dyDescent="0.25">
      <c r="A14131" s="2"/>
      <c r="B14131" s="2"/>
      <c r="C14131" s="2"/>
      <c r="E14131" s="2"/>
      <c r="G14131" s="2"/>
      <c r="H14131" s="6"/>
      <c r="I14131" s="9"/>
      <c r="J14131" s="9"/>
      <c r="K14131" s="9"/>
    </row>
    <row r="14132" spans="1:11" x14ac:dyDescent="0.25">
      <c r="A14132" s="2"/>
      <c r="B14132" s="2"/>
      <c r="C14132" s="2"/>
      <c r="E14132" s="2"/>
      <c r="G14132" s="2"/>
      <c r="H14132" s="6"/>
      <c r="I14132" s="9"/>
      <c r="J14132" s="9"/>
      <c r="K14132" s="9"/>
    </row>
    <row r="14133" spans="1:11" x14ac:dyDescent="0.25">
      <c r="A14133" s="2"/>
      <c r="B14133" s="2"/>
      <c r="C14133" s="2"/>
      <c r="E14133" s="2"/>
      <c r="G14133" s="2"/>
      <c r="H14133" s="6"/>
      <c r="I14133" s="9"/>
      <c r="J14133" s="9"/>
      <c r="K14133" s="9"/>
    </row>
    <row r="14134" spans="1:11" x14ac:dyDescent="0.25">
      <c r="A14134" s="2"/>
      <c r="B14134" s="2"/>
      <c r="C14134" s="2"/>
      <c r="E14134" s="2"/>
      <c r="G14134" s="2"/>
      <c r="H14134" s="6"/>
      <c r="I14134" s="9"/>
      <c r="J14134" s="9"/>
      <c r="K14134" s="9"/>
    </row>
    <row r="14135" spans="1:11" x14ac:dyDescent="0.25">
      <c r="A14135" s="2"/>
      <c r="B14135" s="2"/>
      <c r="C14135" s="2"/>
      <c r="E14135" s="2"/>
      <c r="G14135" s="2"/>
      <c r="H14135" s="6"/>
      <c r="I14135" s="9"/>
      <c r="J14135" s="9"/>
      <c r="K14135" s="9"/>
    </row>
    <row r="14136" spans="1:11" x14ac:dyDescent="0.25">
      <c r="A14136" s="2"/>
      <c r="B14136" s="2"/>
      <c r="C14136" s="2"/>
      <c r="E14136" s="2"/>
      <c r="G14136" s="2"/>
      <c r="H14136" s="6"/>
      <c r="I14136" s="9"/>
      <c r="J14136" s="9"/>
      <c r="K14136" s="9"/>
    </row>
    <row r="14137" spans="1:11" x14ac:dyDescent="0.25">
      <c r="A14137" s="2"/>
      <c r="B14137" s="2"/>
      <c r="C14137" s="2"/>
      <c r="E14137" s="2"/>
      <c r="G14137" s="2"/>
      <c r="H14137" s="6"/>
      <c r="I14137" s="9"/>
      <c r="J14137" s="9"/>
      <c r="K14137" s="9"/>
    </row>
    <row r="14138" spans="1:11" x14ac:dyDescent="0.25">
      <c r="A14138" s="2"/>
      <c r="B14138" s="2"/>
      <c r="C14138" s="2"/>
      <c r="E14138" s="2"/>
      <c r="G14138" s="2"/>
      <c r="H14138" s="6"/>
      <c r="I14138" s="9"/>
      <c r="J14138" s="9"/>
      <c r="K14138" s="9"/>
    </row>
    <row r="14139" spans="1:11" x14ac:dyDescent="0.25">
      <c r="A14139" s="2"/>
      <c r="B14139" s="2"/>
      <c r="C14139" s="2"/>
      <c r="E14139" s="2"/>
      <c r="G14139" s="2"/>
      <c r="H14139" s="6"/>
      <c r="I14139" s="9"/>
      <c r="J14139" s="9"/>
      <c r="K14139" s="9"/>
    </row>
    <row r="14140" spans="1:11" x14ac:dyDescent="0.25">
      <c r="A14140" s="2"/>
      <c r="B14140" s="2"/>
      <c r="C14140" s="2"/>
      <c r="E14140" s="2"/>
      <c r="G14140" s="2"/>
      <c r="H14140" s="6"/>
      <c r="I14140" s="9"/>
      <c r="J14140" s="9"/>
      <c r="K14140" s="9"/>
    </row>
    <row r="14141" spans="1:11" x14ac:dyDescent="0.25">
      <c r="A14141" s="2"/>
      <c r="B14141" s="2"/>
      <c r="C14141" s="2"/>
      <c r="E14141" s="2"/>
      <c r="G14141" s="2"/>
      <c r="H14141" s="6"/>
      <c r="I14141" s="9"/>
      <c r="J14141" s="9"/>
      <c r="K14141" s="9"/>
    </row>
    <row r="14142" spans="1:11" x14ac:dyDescent="0.25">
      <c r="A14142" s="2"/>
      <c r="B14142" s="2"/>
      <c r="C14142" s="2"/>
      <c r="E14142" s="2"/>
      <c r="G14142" s="2"/>
      <c r="H14142" s="6"/>
      <c r="I14142" s="9"/>
      <c r="J14142" s="9"/>
      <c r="K14142" s="9"/>
    </row>
    <row r="14143" spans="1:11" x14ac:dyDescent="0.25">
      <c r="A14143" s="2"/>
      <c r="B14143" s="2"/>
      <c r="C14143" s="2"/>
      <c r="E14143" s="2"/>
      <c r="G14143" s="2"/>
      <c r="H14143" s="6"/>
      <c r="I14143" s="9"/>
      <c r="J14143" s="9"/>
      <c r="K14143" s="9"/>
    </row>
    <row r="14144" spans="1:11" x14ac:dyDescent="0.25">
      <c r="A14144" s="2"/>
      <c r="B14144" s="2"/>
      <c r="C14144" s="2"/>
      <c r="E14144" s="2"/>
      <c r="G14144" s="2"/>
      <c r="H14144" s="6"/>
      <c r="I14144" s="9"/>
      <c r="J14144" s="9"/>
      <c r="K14144" s="9"/>
    </row>
    <row r="14145" spans="1:11" x14ac:dyDescent="0.25">
      <c r="A14145" s="2"/>
      <c r="B14145" s="2"/>
      <c r="C14145" s="2"/>
      <c r="E14145" s="2"/>
      <c r="G14145" s="2"/>
      <c r="H14145" s="6"/>
      <c r="I14145" s="9"/>
      <c r="J14145" s="9"/>
      <c r="K14145" s="9"/>
    </row>
    <row r="14146" spans="1:11" x14ac:dyDescent="0.25">
      <c r="A14146" s="2"/>
      <c r="B14146" s="2"/>
      <c r="C14146" s="2"/>
      <c r="E14146" s="2"/>
      <c r="G14146" s="2"/>
      <c r="H14146" s="6"/>
      <c r="I14146" s="9"/>
      <c r="J14146" s="9"/>
      <c r="K14146" s="9"/>
    </row>
    <row r="14147" spans="1:11" x14ac:dyDescent="0.25">
      <c r="A14147" s="2"/>
      <c r="B14147" s="2"/>
      <c r="C14147" s="2"/>
      <c r="E14147" s="2"/>
      <c r="G14147" s="2"/>
      <c r="H14147" s="6"/>
      <c r="I14147" s="9"/>
      <c r="J14147" s="9"/>
      <c r="K14147" s="9"/>
    </row>
    <row r="14148" spans="1:11" x14ac:dyDescent="0.25">
      <c r="A14148" s="2"/>
      <c r="B14148" s="2"/>
      <c r="C14148" s="2"/>
      <c r="E14148" s="2"/>
      <c r="G14148" s="2"/>
      <c r="H14148" s="6"/>
      <c r="I14148" s="9"/>
      <c r="J14148" s="9"/>
      <c r="K14148" s="9"/>
    </row>
    <row r="14149" spans="1:11" x14ac:dyDescent="0.25">
      <c r="A14149" s="2"/>
      <c r="B14149" s="2"/>
      <c r="C14149" s="2"/>
      <c r="E14149" s="2"/>
      <c r="G14149" s="2"/>
      <c r="H14149" s="6"/>
      <c r="I14149" s="9"/>
      <c r="J14149" s="9"/>
      <c r="K14149" s="9"/>
    </row>
    <row r="14150" spans="1:11" x14ac:dyDescent="0.25">
      <c r="A14150" s="2"/>
      <c r="B14150" s="2"/>
      <c r="C14150" s="2"/>
      <c r="E14150" s="2"/>
      <c r="G14150" s="2"/>
      <c r="H14150" s="6"/>
      <c r="I14150" s="9"/>
      <c r="J14150" s="9"/>
      <c r="K14150" s="9"/>
    </row>
    <row r="14151" spans="1:11" x14ac:dyDescent="0.25">
      <c r="A14151" s="2"/>
      <c r="B14151" s="2"/>
      <c r="C14151" s="2"/>
      <c r="E14151" s="2"/>
      <c r="G14151" s="2"/>
      <c r="H14151" s="6"/>
      <c r="I14151" s="9"/>
      <c r="J14151" s="9"/>
      <c r="K14151" s="9"/>
    </row>
    <row r="14152" spans="1:11" x14ac:dyDescent="0.25">
      <c r="A14152" s="2"/>
      <c r="B14152" s="2"/>
      <c r="C14152" s="2"/>
      <c r="E14152" s="2"/>
      <c r="G14152" s="2"/>
      <c r="H14152" s="6"/>
      <c r="I14152" s="9"/>
      <c r="J14152" s="9"/>
      <c r="K14152" s="9"/>
    </row>
    <row r="14153" spans="1:11" x14ac:dyDescent="0.25">
      <c r="A14153" s="2"/>
      <c r="B14153" s="2"/>
      <c r="C14153" s="2"/>
      <c r="E14153" s="2"/>
      <c r="G14153" s="2"/>
      <c r="H14153" s="6"/>
      <c r="I14153" s="9"/>
      <c r="J14153" s="9"/>
      <c r="K14153" s="9"/>
    </row>
    <row r="14154" spans="1:11" x14ac:dyDescent="0.25">
      <c r="A14154" s="2"/>
      <c r="B14154" s="2"/>
      <c r="C14154" s="2"/>
      <c r="E14154" s="2"/>
      <c r="G14154" s="2"/>
      <c r="H14154" s="6"/>
      <c r="I14154" s="9"/>
      <c r="J14154" s="9"/>
      <c r="K14154" s="9"/>
    </row>
    <row r="14155" spans="1:11" x14ac:dyDescent="0.25">
      <c r="A14155" s="2"/>
      <c r="B14155" s="2"/>
      <c r="C14155" s="2"/>
      <c r="E14155" s="2"/>
      <c r="G14155" s="2"/>
      <c r="H14155" s="6"/>
      <c r="I14155" s="9"/>
      <c r="J14155" s="9"/>
      <c r="K14155" s="9"/>
    </row>
    <row r="14156" spans="1:11" x14ac:dyDescent="0.25">
      <c r="A14156" s="2"/>
      <c r="B14156" s="2"/>
      <c r="C14156" s="2"/>
      <c r="E14156" s="2"/>
      <c r="G14156" s="2"/>
      <c r="H14156" s="6"/>
      <c r="I14156" s="9"/>
      <c r="J14156" s="9"/>
      <c r="K14156" s="9"/>
    </row>
    <row r="14157" spans="1:11" x14ac:dyDescent="0.25">
      <c r="A14157" s="2"/>
      <c r="B14157" s="2"/>
      <c r="C14157" s="2"/>
      <c r="E14157" s="2"/>
      <c r="G14157" s="2"/>
      <c r="H14157" s="6"/>
      <c r="I14157" s="9"/>
      <c r="J14157" s="9"/>
      <c r="K14157" s="9"/>
    </row>
    <row r="14158" spans="1:11" x14ac:dyDescent="0.25">
      <c r="A14158" s="2"/>
      <c r="B14158" s="2"/>
      <c r="C14158" s="2"/>
      <c r="E14158" s="2"/>
      <c r="G14158" s="2"/>
      <c r="H14158" s="6"/>
      <c r="I14158" s="9"/>
      <c r="J14158" s="9"/>
      <c r="K14158" s="9"/>
    </row>
    <row r="14159" spans="1:11" x14ac:dyDescent="0.25">
      <c r="A14159" s="2"/>
      <c r="B14159" s="2"/>
      <c r="C14159" s="2"/>
      <c r="E14159" s="2"/>
      <c r="G14159" s="2"/>
      <c r="H14159" s="6"/>
      <c r="I14159" s="9"/>
      <c r="J14159" s="9"/>
      <c r="K14159" s="9"/>
    </row>
    <row r="14160" spans="1:11" x14ac:dyDescent="0.25">
      <c r="A14160" s="2"/>
      <c r="B14160" s="2"/>
      <c r="C14160" s="2"/>
      <c r="E14160" s="2"/>
      <c r="G14160" s="2"/>
      <c r="H14160" s="6"/>
      <c r="I14160" s="9"/>
      <c r="J14160" s="9"/>
      <c r="K14160" s="9"/>
    </row>
    <row r="14161" spans="1:11" x14ac:dyDescent="0.25">
      <c r="A14161" s="2"/>
      <c r="B14161" s="2"/>
      <c r="C14161" s="2"/>
      <c r="E14161" s="2"/>
      <c r="G14161" s="2"/>
      <c r="H14161" s="6"/>
      <c r="I14161" s="9"/>
      <c r="J14161" s="9"/>
      <c r="K14161" s="9"/>
    </row>
    <row r="14162" spans="1:11" x14ac:dyDescent="0.25">
      <c r="A14162" s="2"/>
      <c r="B14162" s="2"/>
      <c r="C14162" s="2"/>
      <c r="E14162" s="2"/>
      <c r="G14162" s="2"/>
      <c r="H14162" s="6"/>
      <c r="I14162" s="9"/>
      <c r="J14162" s="9"/>
      <c r="K14162" s="9"/>
    </row>
    <row r="14163" spans="1:11" x14ac:dyDescent="0.25">
      <c r="A14163" s="2"/>
      <c r="B14163" s="2"/>
      <c r="C14163" s="2"/>
      <c r="E14163" s="2"/>
      <c r="G14163" s="2"/>
      <c r="H14163" s="6"/>
      <c r="I14163" s="9"/>
      <c r="J14163" s="9"/>
      <c r="K14163" s="9"/>
    </row>
    <row r="14164" spans="1:11" x14ac:dyDescent="0.25">
      <c r="A14164" s="2"/>
      <c r="B14164" s="2"/>
      <c r="C14164" s="2"/>
      <c r="E14164" s="2"/>
      <c r="G14164" s="2"/>
      <c r="H14164" s="6"/>
      <c r="I14164" s="9"/>
      <c r="J14164" s="9"/>
      <c r="K14164" s="9"/>
    </row>
    <row r="14165" spans="1:11" x14ac:dyDescent="0.25">
      <c r="A14165" s="2"/>
      <c r="B14165" s="2"/>
      <c r="C14165" s="2"/>
      <c r="E14165" s="2"/>
      <c r="G14165" s="2"/>
      <c r="H14165" s="6"/>
      <c r="I14165" s="9"/>
      <c r="J14165" s="9"/>
      <c r="K14165" s="9"/>
    </row>
    <row r="14166" spans="1:11" x14ac:dyDescent="0.25">
      <c r="A14166" s="2"/>
      <c r="B14166" s="2"/>
      <c r="C14166" s="2"/>
      <c r="E14166" s="2"/>
      <c r="G14166" s="2"/>
      <c r="H14166" s="6"/>
      <c r="I14166" s="9"/>
      <c r="J14166" s="9"/>
      <c r="K14166" s="9"/>
    </row>
    <row r="14167" spans="1:11" x14ac:dyDescent="0.25">
      <c r="A14167" s="2"/>
      <c r="B14167" s="2"/>
      <c r="C14167" s="2"/>
      <c r="E14167" s="2"/>
      <c r="G14167" s="2"/>
      <c r="H14167" s="6"/>
      <c r="I14167" s="9"/>
      <c r="J14167" s="9"/>
      <c r="K14167" s="9"/>
    </row>
    <row r="14168" spans="1:11" x14ac:dyDescent="0.25">
      <c r="A14168" s="2"/>
      <c r="B14168" s="2"/>
      <c r="C14168" s="2"/>
      <c r="E14168" s="2"/>
      <c r="G14168" s="2"/>
      <c r="H14168" s="6"/>
      <c r="I14168" s="9"/>
      <c r="J14168" s="9"/>
      <c r="K14168" s="9"/>
    </row>
    <row r="14169" spans="1:11" x14ac:dyDescent="0.25">
      <c r="A14169" s="2"/>
      <c r="B14169" s="2"/>
      <c r="C14169" s="2"/>
      <c r="E14169" s="2"/>
      <c r="G14169" s="2"/>
      <c r="H14169" s="6"/>
      <c r="I14169" s="9"/>
      <c r="J14169" s="9"/>
      <c r="K14169" s="9"/>
    </row>
    <row r="14170" spans="1:11" x14ac:dyDescent="0.25">
      <c r="A14170" s="2"/>
      <c r="B14170" s="2"/>
      <c r="C14170" s="2"/>
      <c r="E14170" s="2"/>
      <c r="G14170" s="2"/>
      <c r="H14170" s="6"/>
      <c r="I14170" s="9"/>
      <c r="J14170" s="9"/>
      <c r="K14170" s="9"/>
    </row>
    <row r="14171" spans="1:11" x14ac:dyDescent="0.25">
      <c r="A14171" s="2"/>
      <c r="B14171" s="2"/>
      <c r="C14171" s="2"/>
      <c r="E14171" s="2"/>
      <c r="G14171" s="2"/>
      <c r="H14171" s="6"/>
      <c r="I14171" s="9"/>
      <c r="J14171" s="9"/>
      <c r="K14171" s="9"/>
    </row>
    <row r="14172" spans="1:11" x14ac:dyDescent="0.25">
      <c r="A14172" s="2"/>
      <c r="B14172" s="2"/>
      <c r="C14172" s="2"/>
      <c r="E14172" s="2"/>
      <c r="G14172" s="2"/>
      <c r="H14172" s="6"/>
      <c r="I14172" s="9"/>
      <c r="J14172" s="9"/>
      <c r="K14172" s="9"/>
    </row>
    <row r="14173" spans="1:11" x14ac:dyDescent="0.25">
      <c r="A14173" s="2"/>
      <c r="B14173" s="2"/>
      <c r="C14173" s="2"/>
      <c r="E14173" s="2"/>
      <c r="G14173" s="2"/>
      <c r="H14173" s="6"/>
      <c r="I14173" s="9"/>
      <c r="J14173" s="9"/>
      <c r="K14173" s="9"/>
    </row>
    <row r="14174" spans="1:11" x14ac:dyDescent="0.25">
      <c r="A14174" s="2"/>
      <c r="B14174" s="2"/>
      <c r="C14174" s="2"/>
      <c r="E14174" s="2"/>
      <c r="G14174" s="2"/>
      <c r="H14174" s="6"/>
      <c r="I14174" s="9"/>
      <c r="J14174" s="9"/>
      <c r="K14174" s="9"/>
    </row>
    <row r="14175" spans="1:11" x14ac:dyDescent="0.25">
      <c r="A14175" s="2"/>
      <c r="B14175" s="2"/>
      <c r="C14175" s="2"/>
      <c r="E14175" s="2"/>
      <c r="G14175" s="2"/>
      <c r="H14175" s="6"/>
      <c r="I14175" s="9"/>
      <c r="J14175" s="9"/>
      <c r="K14175" s="9"/>
    </row>
    <row r="14176" spans="1:11" x14ac:dyDescent="0.25">
      <c r="A14176" s="2"/>
      <c r="B14176" s="2"/>
      <c r="C14176" s="2"/>
      <c r="E14176" s="2"/>
      <c r="G14176" s="2"/>
      <c r="H14176" s="6"/>
      <c r="I14176" s="9"/>
      <c r="J14176" s="9"/>
      <c r="K14176" s="9"/>
    </row>
    <row r="14177" spans="1:11" x14ac:dyDescent="0.25">
      <c r="A14177" s="2"/>
      <c r="B14177" s="2"/>
      <c r="C14177" s="2"/>
      <c r="E14177" s="2"/>
      <c r="G14177" s="2"/>
      <c r="H14177" s="6"/>
      <c r="I14177" s="9"/>
      <c r="J14177" s="9"/>
      <c r="K14177" s="9"/>
    </row>
    <row r="14178" spans="1:11" x14ac:dyDescent="0.25">
      <c r="A14178" s="2"/>
      <c r="B14178" s="2"/>
      <c r="C14178" s="2"/>
      <c r="E14178" s="2"/>
      <c r="G14178" s="2"/>
      <c r="H14178" s="6"/>
      <c r="I14178" s="9"/>
      <c r="J14178" s="9"/>
      <c r="K14178" s="9"/>
    </row>
    <row r="14179" spans="1:11" x14ac:dyDescent="0.25">
      <c r="A14179" s="2"/>
      <c r="B14179" s="2"/>
      <c r="C14179" s="2"/>
      <c r="E14179" s="2"/>
      <c r="G14179" s="2"/>
      <c r="H14179" s="6"/>
      <c r="I14179" s="9"/>
      <c r="J14179" s="9"/>
      <c r="K14179" s="9"/>
    </row>
    <row r="14180" spans="1:11" x14ac:dyDescent="0.25">
      <c r="A14180" s="2"/>
      <c r="B14180" s="2"/>
      <c r="C14180" s="2"/>
      <c r="E14180" s="2"/>
      <c r="G14180" s="2"/>
      <c r="H14180" s="6"/>
      <c r="I14180" s="9"/>
      <c r="J14180" s="9"/>
      <c r="K14180" s="9"/>
    </row>
    <row r="14181" spans="1:11" x14ac:dyDescent="0.25">
      <c r="A14181" s="2"/>
      <c r="B14181" s="2"/>
      <c r="C14181" s="2"/>
      <c r="E14181" s="2"/>
      <c r="G14181" s="2"/>
      <c r="H14181" s="6"/>
      <c r="I14181" s="9"/>
      <c r="J14181" s="9"/>
      <c r="K14181" s="9"/>
    </row>
    <row r="14182" spans="1:11" x14ac:dyDescent="0.25">
      <c r="A14182" s="2"/>
      <c r="B14182" s="2"/>
      <c r="C14182" s="2"/>
      <c r="E14182" s="2"/>
      <c r="G14182" s="2"/>
      <c r="H14182" s="6"/>
      <c r="I14182" s="9"/>
      <c r="J14182" s="9"/>
      <c r="K14182" s="9"/>
    </row>
    <row r="14183" spans="1:11" x14ac:dyDescent="0.25">
      <c r="A14183" s="2"/>
      <c r="B14183" s="2"/>
      <c r="C14183" s="2"/>
      <c r="E14183" s="2"/>
      <c r="G14183" s="2"/>
      <c r="H14183" s="6"/>
      <c r="I14183" s="9"/>
      <c r="J14183" s="9"/>
      <c r="K14183" s="9"/>
    </row>
    <row r="14184" spans="1:11" x14ac:dyDescent="0.25">
      <c r="A14184" s="2"/>
      <c r="B14184" s="2"/>
      <c r="C14184" s="2"/>
      <c r="E14184" s="2"/>
      <c r="G14184" s="2"/>
      <c r="H14184" s="6"/>
      <c r="I14184" s="9"/>
      <c r="J14184" s="9"/>
      <c r="K14184" s="9"/>
    </row>
    <row r="14185" spans="1:11" x14ac:dyDescent="0.25">
      <c r="A14185" s="2"/>
      <c r="B14185" s="2"/>
      <c r="C14185" s="2"/>
      <c r="E14185" s="2"/>
      <c r="G14185" s="2"/>
      <c r="H14185" s="6"/>
      <c r="I14185" s="9"/>
      <c r="J14185" s="9"/>
      <c r="K14185" s="9"/>
    </row>
    <row r="14186" spans="1:11" x14ac:dyDescent="0.25">
      <c r="A14186" s="2"/>
      <c r="B14186" s="2"/>
      <c r="C14186" s="2"/>
      <c r="E14186" s="2"/>
      <c r="G14186" s="2"/>
      <c r="H14186" s="6"/>
      <c r="I14186" s="9"/>
      <c r="J14186" s="9"/>
      <c r="K14186" s="9"/>
    </row>
    <row r="14187" spans="1:11" x14ac:dyDescent="0.25">
      <c r="A14187" s="2"/>
      <c r="B14187" s="2"/>
      <c r="C14187" s="2"/>
      <c r="E14187" s="2"/>
      <c r="G14187" s="2"/>
      <c r="H14187" s="6"/>
      <c r="I14187" s="9"/>
      <c r="J14187" s="9"/>
      <c r="K14187" s="9"/>
    </row>
    <row r="14188" spans="1:11" x14ac:dyDescent="0.25">
      <c r="A14188" s="2"/>
      <c r="B14188" s="2"/>
      <c r="C14188" s="2"/>
      <c r="E14188" s="2"/>
      <c r="G14188" s="2"/>
      <c r="H14188" s="6"/>
      <c r="I14188" s="9"/>
      <c r="J14188" s="9"/>
      <c r="K14188" s="9"/>
    </row>
    <row r="14189" spans="1:11" x14ac:dyDescent="0.25">
      <c r="A14189" s="2"/>
      <c r="B14189" s="2"/>
      <c r="C14189" s="2"/>
      <c r="E14189" s="2"/>
      <c r="G14189" s="2"/>
      <c r="H14189" s="6"/>
      <c r="I14189" s="9"/>
      <c r="J14189" s="9"/>
      <c r="K14189" s="9"/>
    </row>
    <row r="14190" spans="1:11" x14ac:dyDescent="0.25">
      <c r="A14190" s="2"/>
      <c r="B14190" s="2"/>
      <c r="C14190" s="2"/>
      <c r="E14190" s="2"/>
      <c r="G14190" s="2"/>
      <c r="H14190" s="6"/>
      <c r="I14190" s="9"/>
      <c r="J14190" s="9"/>
      <c r="K14190" s="9"/>
    </row>
    <row r="14191" spans="1:11" x14ac:dyDescent="0.25">
      <c r="A14191" s="2"/>
      <c r="B14191" s="2"/>
      <c r="C14191" s="2"/>
      <c r="E14191" s="2"/>
      <c r="G14191" s="2"/>
      <c r="H14191" s="6"/>
      <c r="I14191" s="9"/>
      <c r="J14191" s="9"/>
      <c r="K14191" s="9"/>
    </row>
    <row r="14192" spans="1:11" x14ac:dyDescent="0.25">
      <c r="A14192" s="2"/>
      <c r="B14192" s="2"/>
      <c r="C14192" s="2"/>
      <c r="E14192" s="2"/>
      <c r="G14192" s="2"/>
      <c r="H14192" s="6"/>
      <c r="I14192" s="9"/>
      <c r="J14192" s="9"/>
      <c r="K14192" s="9"/>
    </row>
    <row r="14193" spans="1:11" x14ac:dyDescent="0.25">
      <c r="A14193" s="2"/>
      <c r="B14193" s="2"/>
      <c r="C14193" s="2"/>
      <c r="E14193" s="2"/>
      <c r="G14193" s="2"/>
      <c r="H14193" s="6"/>
      <c r="I14193" s="9"/>
      <c r="J14193" s="9"/>
      <c r="K14193" s="9"/>
    </row>
    <row r="14194" spans="1:11" x14ac:dyDescent="0.25">
      <c r="A14194" s="2"/>
      <c r="B14194" s="2"/>
      <c r="C14194" s="2"/>
      <c r="E14194" s="2"/>
      <c r="G14194" s="2"/>
      <c r="H14194" s="6"/>
      <c r="I14194" s="9"/>
      <c r="J14194" s="9"/>
      <c r="K14194" s="9"/>
    </row>
    <row r="14195" spans="1:11" x14ac:dyDescent="0.25">
      <c r="A14195" s="2"/>
      <c r="B14195" s="2"/>
      <c r="C14195" s="2"/>
      <c r="E14195" s="2"/>
      <c r="G14195" s="2"/>
      <c r="H14195" s="6"/>
      <c r="I14195" s="9"/>
      <c r="J14195" s="9"/>
      <c r="K14195" s="9"/>
    </row>
    <row r="14196" spans="1:11" x14ac:dyDescent="0.25">
      <c r="A14196" s="2"/>
      <c r="B14196" s="2"/>
      <c r="C14196" s="2"/>
      <c r="E14196" s="2"/>
      <c r="G14196" s="2"/>
      <c r="H14196" s="6"/>
      <c r="I14196" s="9"/>
      <c r="J14196" s="9"/>
      <c r="K14196" s="9"/>
    </row>
    <row r="14197" spans="1:11" x14ac:dyDescent="0.25">
      <c r="A14197" s="2"/>
      <c r="B14197" s="2"/>
      <c r="C14197" s="2"/>
      <c r="E14197" s="2"/>
      <c r="G14197" s="2"/>
      <c r="H14197" s="6"/>
      <c r="I14197" s="9"/>
      <c r="J14197" s="9"/>
      <c r="K14197" s="9"/>
    </row>
    <row r="14198" spans="1:11" x14ac:dyDescent="0.25">
      <c r="A14198" s="2"/>
      <c r="B14198" s="2"/>
      <c r="C14198" s="2"/>
      <c r="E14198" s="2"/>
      <c r="G14198" s="2"/>
      <c r="H14198" s="6"/>
      <c r="I14198" s="9"/>
      <c r="J14198" s="9"/>
      <c r="K14198" s="9"/>
    </row>
    <row r="14199" spans="1:11" x14ac:dyDescent="0.25">
      <c r="A14199" s="2"/>
      <c r="B14199" s="2"/>
      <c r="C14199" s="2"/>
      <c r="E14199" s="2"/>
      <c r="G14199" s="2"/>
      <c r="H14199" s="6"/>
      <c r="I14199" s="9"/>
      <c r="J14199" s="9"/>
      <c r="K14199" s="9"/>
    </row>
    <row r="14200" spans="1:11" x14ac:dyDescent="0.25">
      <c r="A14200" s="2"/>
      <c r="B14200" s="2"/>
      <c r="C14200" s="2"/>
      <c r="E14200" s="2"/>
      <c r="G14200" s="2"/>
      <c r="H14200" s="6"/>
      <c r="I14200" s="9"/>
      <c r="J14200" s="9"/>
      <c r="K14200" s="9"/>
    </row>
    <row r="14201" spans="1:11" x14ac:dyDescent="0.25">
      <c r="A14201" s="2"/>
      <c r="B14201" s="2"/>
      <c r="C14201" s="2"/>
      <c r="E14201" s="2"/>
      <c r="G14201" s="2"/>
      <c r="H14201" s="6"/>
      <c r="I14201" s="9"/>
      <c r="J14201" s="9"/>
      <c r="K14201" s="9"/>
    </row>
    <row r="14202" spans="1:11" x14ac:dyDescent="0.25">
      <c r="A14202" s="2"/>
      <c r="B14202" s="2"/>
      <c r="C14202" s="2"/>
      <c r="E14202" s="2"/>
      <c r="G14202" s="2"/>
      <c r="H14202" s="6"/>
      <c r="I14202" s="9"/>
      <c r="J14202" s="9"/>
      <c r="K14202" s="9"/>
    </row>
    <row r="14203" spans="1:11" x14ac:dyDescent="0.25">
      <c r="A14203" s="2"/>
      <c r="B14203" s="2"/>
      <c r="C14203" s="2"/>
      <c r="E14203" s="2"/>
      <c r="G14203" s="2"/>
      <c r="H14203" s="6"/>
      <c r="I14203" s="9"/>
      <c r="J14203" s="9"/>
      <c r="K14203" s="9"/>
    </row>
    <row r="14204" spans="1:11" x14ac:dyDescent="0.25">
      <c r="A14204" s="2"/>
      <c r="B14204" s="2"/>
      <c r="C14204" s="2"/>
      <c r="E14204" s="2"/>
      <c r="G14204" s="2"/>
      <c r="H14204" s="6"/>
      <c r="I14204" s="9"/>
      <c r="J14204" s="9"/>
      <c r="K14204" s="9"/>
    </row>
    <row r="14205" spans="1:11" x14ac:dyDescent="0.25">
      <c r="A14205" s="2"/>
      <c r="B14205" s="2"/>
      <c r="C14205" s="2"/>
      <c r="E14205" s="2"/>
      <c r="G14205" s="2"/>
      <c r="H14205" s="6"/>
      <c r="I14205" s="9"/>
      <c r="J14205" s="9"/>
      <c r="K14205" s="9"/>
    </row>
    <row r="14206" spans="1:11" x14ac:dyDescent="0.25">
      <c r="A14206" s="2"/>
      <c r="B14206" s="2"/>
      <c r="C14206" s="2"/>
      <c r="E14206" s="2"/>
      <c r="G14206" s="2"/>
      <c r="H14206" s="6"/>
      <c r="I14206" s="9"/>
      <c r="J14206" s="9"/>
      <c r="K14206" s="9"/>
    </row>
    <row r="14207" spans="1:11" x14ac:dyDescent="0.25">
      <c r="A14207" s="2"/>
      <c r="B14207" s="2"/>
      <c r="C14207" s="2"/>
      <c r="E14207" s="2"/>
      <c r="G14207" s="2"/>
      <c r="H14207" s="6"/>
      <c r="I14207" s="9"/>
      <c r="J14207" s="9"/>
      <c r="K14207" s="9"/>
    </row>
    <row r="14208" spans="1:11" x14ac:dyDescent="0.25">
      <c r="A14208" s="2"/>
      <c r="B14208" s="2"/>
      <c r="C14208" s="2"/>
      <c r="E14208" s="2"/>
      <c r="G14208" s="2"/>
      <c r="H14208" s="6"/>
      <c r="I14208" s="9"/>
      <c r="J14208" s="9"/>
      <c r="K14208" s="9"/>
    </row>
    <row r="14209" spans="1:11" x14ac:dyDescent="0.25">
      <c r="A14209" s="2"/>
      <c r="B14209" s="2"/>
      <c r="C14209" s="2"/>
      <c r="E14209" s="2"/>
      <c r="G14209" s="2"/>
      <c r="H14209" s="6"/>
      <c r="I14209" s="9"/>
      <c r="J14209" s="9"/>
      <c r="K14209" s="9"/>
    </row>
    <row r="14210" spans="1:11" x14ac:dyDescent="0.25">
      <c r="A14210" s="2"/>
      <c r="B14210" s="2"/>
      <c r="C14210" s="2"/>
      <c r="E14210" s="2"/>
      <c r="G14210" s="2"/>
      <c r="H14210" s="6"/>
      <c r="I14210" s="9"/>
      <c r="J14210" s="9"/>
      <c r="K14210" s="9"/>
    </row>
    <row r="14211" spans="1:11" x14ac:dyDescent="0.25">
      <c r="A14211" s="2"/>
      <c r="B14211" s="2"/>
      <c r="C14211" s="2"/>
      <c r="E14211" s="2"/>
      <c r="G14211" s="2"/>
      <c r="H14211" s="6"/>
      <c r="I14211" s="9"/>
      <c r="J14211" s="9"/>
      <c r="K14211" s="9"/>
    </row>
    <row r="14212" spans="1:11" x14ac:dyDescent="0.25">
      <c r="A14212" s="2"/>
      <c r="B14212" s="2"/>
      <c r="C14212" s="2"/>
      <c r="E14212" s="2"/>
      <c r="G14212" s="2"/>
      <c r="H14212" s="6"/>
      <c r="I14212" s="9"/>
      <c r="J14212" s="9"/>
      <c r="K14212" s="9"/>
    </row>
    <row r="14213" spans="1:11" x14ac:dyDescent="0.25">
      <c r="A14213" s="2"/>
      <c r="B14213" s="2"/>
      <c r="C14213" s="2"/>
      <c r="E14213" s="2"/>
      <c r="G14213" s="2"/>
      <c r="H14213" s="6"/>
      <c r="I14213" s="9"/>
      <c r="J14213" s="9"/>
      <c r="K14213" s="9"/>
    </row>
    <row r="14214" spans="1:11" x14ac:dyDescent="0.25">
      <c r="A14214" s="2"/>
      <c r="B14214" s="2"/>
      <c r="C14214" s="2"/>
      <c r="E14214" s="2"/>
      <c r="G14214" s="2"/>
      <c r="H14214" s="6"/>
      <c r="I14214" s="9"/>
      <c r="J14214" s="9"/>
      <c r="K14214" s="9"/>
    </row>
    <row r="14215" spans="1:11" x14ac:dyDescent="0.25">
      <c r="A14215" s="2"/>
      <c r="B14215" s="2"/>
      <c r="C14215" s="2"/>
      <c r="E14215" s="2"/>
      <c r="G14215" s="2"/>
      <c r="H14215" s="6"/>
      <c r="I14215" s="9"/>
      <c r="J14215" s="9"/>
      <c r="K14215" s="9"/>
    </row>
    <row r="14216" spans="1:11" x14ac:dyDescent="0.25">
      <c r="A14216" s="2"/>
      <c r="B14216" s="2"/>
      <c r="C14216" s="2"/>
      <c r="E14216" s="2"/>
      <c r="G14216" s="2"/>
      <c r="H14216" s="6"/>
      <c r="I14216" s="9"/>
      <c r="J14216" s="9"/>
      <c r="K14216" s="9"/>
    </row>
    <row r="14217" spans="1:11" x14ac:dyDescent="0.25">
      <c r="A14217" s="2"/>
      <c r="B14217" s="2"/>
      <c r="C14217" s="2"/>
      <c r="E14217" s="2"/>
      <c r="G14217" s="2"/>
      <c r="H14217" s="6"/>
      <c r="I14217" s="9"/>
      <c r="J14217" s="9"/>
      <c r="K14217" s="9"/>
    </row>
    <row r="14218" spans="1:11" x14ac:dyDescent="0.25">
      <c r="A14218" s="2"/>
      <c r="B14218" s="2"/>
      <c r="C14218" s="2"/>
      <c r="E14218" s="2"/>
      <c r="G14218" s="2"/>
      <c r="H14218" s="6"/>
      <c r="I14218" s="9"/>
      <c r="J14218" s="9"/>
      <c r="K14218" s="9"/>
    </row>
    <row r="14219" spans="1:11" x14ac:dyDescent="0.25">
      <c r="A14219" s="2"/>
      <c r="B14219" s="2"/>
      <c r="C14219" s="2"/>
      <c r="E14219" s="2"/>
      <c r="G14219" s="2"/>
      <c r="H14219" s="6"/>
      <c r="I14219" s="9"/>
      <c r="J14219" s="9"/>
      <c r="K14219" s="9"/>
    </row>
    <row r="14220" spans="1:11" x14ac:dyDescent="0.25">
      <c r="A14220" s="2"/>
      <c r="B14220" s="2"/>
      <c r="C14220" s="2"/>
      <c r="E14220" s="2"/>
      <c r="G14220" s="2"/>
      <c r="H14220" s="6"/>
      <c r="I14220" s="9"/>
      <c r="J14220" s="9"/>
      <c r="K14220" s="9"/>
    </row>
    <row r="14221" spans="1:11" x14ac:dyDescent="0.25">
      <c r="A14221" s="2"/>
      <c r="B14221" s="2"/>
      <c r="C14221" s="2"/>
      <c r="E14221" s="2"/>
      <c r="G14221" s="2"/>
      <c r="H14221" s="6"/>
      <c r="I14221" s="9"/>
      <c r="J14221" s="9"/>
      <c r="K14221" s="9"/>
    </row>
    <row r="14222" spans="1:11" x14ac:dyDescent="0.25">
      <c r="A14222" s="2"/>
      <c r="B14222" s="2"/>
      <c r="C14222" s="2"/>
      <c r="E14222" s="2"/>
      <c r="G14222" s="2"/>
      <c r="H14222" s="6"/>
      <c r="I14222" s="9"/>
      <c r="J14222" s="9"/>
      <c r="K14222" s="9"/>
    </row>
    <row r="14223" spans="1:11" x14ac:dyDescent="0.25">
      <c r="A14223" s="2"/>
      <c r="B14223" s="2"/>
      <c r="C14223" s="2"/>
      <c r="E14223" s="2"/>
      <c r="G14223" s="2"/>
      <c r="H14223" s="6"/>
      <c r="I14223" s="9"/>
      <c r="J14223" s="9"/>
      <c r="K14223" s="9"/>
    </row>
    <row r="14224" spans="1:11" x14ac:dyDescent="0.25">
      <c r="A14224" s="2"/>
      <c r="B14224" s="2"/>
      <c r="C14224" s="2"/>
      <c r="E14224" s="2"/>
      <c r="G14224" s="2"/>
      <c r="H14224" s="6"/>
      <c r="I14224" s="9"/>
      <c r="J14224" s="9"/>
      <c r="K14224" s="9"/>
    </row>
    <row r="14225" spans="1:11" x14ac:dyDescent="0.25">
      <c r="A14225" s="2"/>
      <c r="B14225" s="2"/>
      <c r="C14225" s="2"/>
      <c r="E14225" s="2"/>
      <c r="G14225" s="2"/>
      <c r="H14225" s="6"/>
      <c r="I14225" s="9"/>
      <c r="J14225" s="9"/>
      <c r="K14225" s="9"/>
    </row>
    <row r="14226" spans="1:11" x14ac:dyDescent="0.25">
      <c r="A14226" s="2"/>
      <c r="B14226" s="2"/>
      <c r="C14226" s="2"/>
      <c r="E14226" s="2"/>
      <c r="G14226" s="2"/>
      <c r="H14226" s="6"/>
      <c r="I14226" s="9"/>
      <c r="J14226" s="9"/>
      <c r="K14226" s="9"/>
    </row>
    <row r="14227" spans="1:11" x14ac:dyDescent="0.25">
      <c r="A14227" s="2"/>
      <c r="B14227" s="2"/>
      <c r="C14227" s="2"/>
      <c r="E14227" s="2"/>
      <c r="G14227" s="2"/>
      <c r="H14227" s="6"/>
      <c r="I14227" s="9"/>
      <c r="J14227" s="9"/>
      <c r="K14227" s="9"/>
    </row>
    <row r="14228" spans="1:11" x14ac:dyDescent="0.25">
      <c r="A14228" s="2"/>
      <c r="B14228" s="2"/>
      <c r="C14228" s="2"/>
      <c r="E14228" s="2"/>
      <c r="G14228" s="2"/>
      <c r="H14228" s="6"/>
      <c r="I14228" s="9"/>
      <c r="J14228" s="9"/>
      <c r="K14228" s="9"/>
    </row>
    <row r="14229" spans="1:11" x14ac:dyDescent="0.25">
      <c r="A14229" s="2"/>
      <c r="B14229" s="2"/>
      <c r="C14229" s="2"/>
      <c r="E14229" s="2"/>
      <c r="G14229" s="2"/>
      <c r="H14229" s="6"/>
      <c r="I14229" s="9"/>
      <c r="J14229" s="9"/>
      <c r="K14229" s="9"/>
    </row>
    <row r="14230" spans="1:11" x14ac:dyDescent="0.25">
      <c r="A14230" s="2"/>
      <c r="B14230" s="2"/>
      <c r="C14230" s="2"/>
      <c r="E14230" s="2"/>
      <c r="G14230" s="2"/>
      <c r="H14230" s="6"/>
      <c r="I14230" s="9"/>
      <c r="J14230" s="9"/>
      <c r="K14230" s="9"/>
    </row>
    <row r="14231" spans="1:11" x14ac:dyDescent="0.25">
      <c r="A14231" s="2"/>
      <c r="B14231" s="2"/>
      <c r="C14231" s="2"/>
      <c r="E14231" s="2"/>
      <c r="G14231" s="2"/>
      <c r="H14231" s="6"/>
      <c r="I14231" s="9"/>
      <c r="J14231" s="9"/>
      <c r="K14231" s="9"/>
    </row>
    <row r="14232" spans="1:11" x14ac:dyDescent="0.25">
      <c r="A14232" s="2"/>
      <c r="B14232" s="2"/>
      <c r="C14232" s="2"/>
      <c r="E14232" s="2"/>
      <c r="G14232" s="2"/>
      <c r="H14232" s="6"/>
      <c r="I14232" s="9"/>
      <c r="J14232" s="9"/>
      <c r="K14232" s="9"/>
    </row>
    <row r="14233" spans="1:11" x14ac:dyDescent="0.25">
      <c r="A14233" s="2"/>
      <c r="B14233" s="2"/>
      <c r="C14233" s="2"/>
      <c r="E14233" s="2"/>
      <c r="G14233" s="2"/>
      <c r="H14233" s="6"/>
      <c r="I14233" s="9"/>
      <c r="J14233" s="9"/>
      <c r="K14233" s="9"/>
    </row>
    <row r="14234" spans="1:11" x14ac:dyDescent="0.25">
      <c r="A14234" s="2"/>
      <c r="B14234" s="2"/>
      <c r="C14234" s="2"/>
      <c r="E14234" s="2"/>
      <c r="G14234" s="2"/>
      <c r="H14234" s="6"/>
      <c r="I14234" s="9"/>
      <c r="J14234" s="9"/>
      <c r="K14234" s="9"/>
    </row>
    <row r="14235" spans="1:11" x14ac:dyDescent="0.25">
      <c r="A14235" s="2"/>
      <c r="B14235" s="2"/>
      <c r="C14235" s="2"/>
      <c r="E14235" s="2"/>
      <c r="G14235" s="2"/>
      <c r="H14235" s="6"/>
      <c r="I14235" s="9"/>
      <c r="J14235" s="9"/>
      <c r="K14235" s="9"/>
    </row>
    <row r="14236" spans="1:11" x14ac:dyDescent="0.25">
      <c r="A14236" s="2"/>
      <c r="B14236" s="2"/>
      <c r="C14236" s="2"/>
      <c r="E14236" s="2"/>
      <c r="G14236" s="2"/>
      <c r="H14236" s="6"/>
      <c r="I14236" s="9"/>
      <c r="J14236" s="9"/>
      <c r="K14236" s="9"/>
    </row>
    <row r="14237" spans="1:11" x14ac:dyDescent="0.25">
      <c r="A14237" s="2"/>
      <c r="B14237" s="2"/>
      <c r="C14237" s="2"/>
      <c r="E14237" s="2"/>
      <c r="G14237" s="2"/>
      <c r="H14237" s="6"/>
      <c r="I14237" s="9"/>
      <c r="J14237" s="9"/>
      <c r="K14237" s="9"/>
    </row>
    <row r="14238" spans="1:11" x14ac:dyDescent="0.25">
      <c r="A14238" s="2"/>
      <c r="B14238" s="2"/>
      <c r="C14238" s="2"/>
      <c r="E14238" s="2"/>
      <c r="G14238" s="2"/>
      <c r="H14238" s="6"/>
      <c r="I14238" s="9"/>
      <c r="J14238" s="9"/>
      <c r="K14238" s="9"/>
    </row>
    <row r="14239" spans="1:11" x14ac:dyDescent="0.25">
      <c r="A14239" s="2"/>
      <c r="B14239" s="2"/>
      <c r="C14239" s="2"/>
      <c r="E14239" s="2"/>
      <c r="G14239" s="2"/>
      <c r="H14239" s="6"/>
      <c r="I14239" s="9"/>
      <c r="J14239" s="9"/>
      <c r="K14239" s="9"/>
    </row>
    <row r="14240" spans="1:11" x14ac:dyDescent="0.25">
      <c r="A14240" s="2"/>
      <c r="B14240" s="2"/>
      <c r="C14240" s="2"/>
      <c r="E14240" s="2"/>
      <c r="G14240" s="2"/>
      <c r="H14240" s="6"/>
      <c r="I14240" s="9"/>
      <c r="J14240" s="9"/>
      <c r="K14240" s="9"/>
    </row>
    <row r="14241" spans="1:11" x14ac:dyDescent="0.25">
      <c r="A14241" s="2"/>
      <c r="B14241" s="2"/>
      <c r="C14241" s="2"/>
      <c r="E14241" s="2"/>
      <c r="G14241" s="2"/>
      <c r="H14241" s="6"/>
      <c r="I14241" s="9"/>
      <c r="J14241" s="9"/>
      <c r="K14241" s="9"/>
    </row>
    <row r="14242" spans="1:11" x14ac:dyDescent="0.25">
      <c r="A14242" s="2"/>
      <c r="B14242" s="2"/>
      <c r="C14242" s="2"/>
      <c r="E14242" s="2"/>
      <c r="G14242" s="2"/>
      <c r="H14242" s="6"/>
      <c r="I14242" s="9"/>
      <c r="J14242" s="9"/>
      <c r="K14242" s="9"/>
    </row>
    <row r="14243" spans="1:11" x14ac:dyDescent="0.25">
      <c r="A14243" s="2"/>
      <c r="B14243" s="2"/>
      <c r="C14243" s="2"/>
      <c r="E14243" s="2"/>
      <c r="G14243" s="2"/>
      <c r="H14243" s="6"/>
      <c r="I14243" s="9"/>
      <c r="J14243" s="9"/>
      <c r="K14243" s="9"/>
    </row>
    <row r="14244" spans="1:11" x14ac:dyDescent="0.25">
      <c r="A14244" s="2"/>
      <c r="B14244" s="2"/>
      <c r="C14244" s="2"/>
      <c r="E14244" s="2"/>
      <c r="G14244" s="2"/>
      <c r="H14244" s="6"/>
      <c r="I14244" s="9"/>
      <c r="J14244" s="9"/>
      <c r="K14244" s="9"/>
    </row>
    <row r="14245" spans="1:11" x14ac:dyDescent="0.25">
      <c r="A14245" s="2"/>
      <c r="B14245" s="2"/>
      <c r="C14245" s="2"/>
      <c r="E14245" s="2"/>
      <c r="G14245" s="2"/>
      <c r="H14245" s="6"/>
      <c r="I14245" s="9"/>
      <c r="J14245" s="9"/>
      <c r="K14245" s="9"/>
    </row>
    <row r="14246" spans="1:11" x14ac:dyDescent="0.25">
      <c r="A14246" s="2"/>
      <c r="B14246" s="2"/>
      <c r="C14246" s="2"/>
      <c r="E14246" s="2"/>
      <c r="G14246" s="2"/>
      <c r="H14246" s="6"/>
      <c r="I14246" s="9"/>
      <c r="J14246" s="9"/>
      <c r="K14246" s="9"/>
    </row>
    <row r="14247" spans="1:11" x14ac:dyDescent="0.25">
      <c r="A14247" s="2"/>
      <c r="B14247" s="2"/>
      <c r="C14247" s="2"/>
      <c r="E14247" s="2"/>
      <c r="G14247" s="2"/>
      <c r="H14247" s="6"/>
      <c r="I14247" s="9"/>
      <c r="J14247" s="9"/>
      <c r="K14247" s="9"/>
    </row>
    <row r="14248" spans="1:11" x14ac:dyDescent="0.25">
      <c r="A14248" s="2"/>
      <c r="B14248" s="2"/>
      <c r="C14248" s="2"/>
      <c r="E14248" s="2"/>
      <c r="G14248" s="2"/>
      <c r="H14248" s="6"/>
      <c r="I14248" s="9"/>
      <c r="J14248" s="9"/>
      <c r="K14248" s="9"/>
    </row>
    <row r="14249" spans="1:11" x14ac:dyDescent="0.25">
      <c r="A14249" s="2"/>
      <c r="B14249" s="2"/>
      <c r="C14249" s="2"/>
      <c r="E14249" s="2"/>
      <c r="G14249" s="2"/>
      <c r="H14249" s="6"/>
      <c r="I14249" s="9"/>
      <c r="J14249" s="9"/>
      <c r="K14249" s="9"/>
    </row>
    <row r="14250" spans="1:11" x14ac:dyDescent="0.25">
      <c r="A14250" s="2"/>
      <c r="B14250" s="2"/>
      <c r="C14250" s="2"/>
      <c r="E14250" s="2"/>
      <c r="G14250" s="2"/>
      <c r="H14250" s="6"/>
      <c r="I14250" s="9"/>
      <c r="J14250" s="9"/>
      <c r="K14250" s="9"/>
    </row>
    <row r="14251" spans="1:11" x14ac:dyDescent="0.25">
      <c r="A14251" s="2"/>
      <c r="B14251" s="2"/>
      <c r="C14251" s="2"/>
      <c r="E14251" s="2"/>
      <c r="G14251" s="2"/>
      <c r="H14251" s="6"/>
      <c r="I14251" s="9"/>
      <c r="J14251" s="9"/>
      <c r="K14251" s="9"/>
    </row>
    <row r="14252" spans="1:11" x14ac:dyDescent="0.25">
      <c r="A14252" s="2"/>
      <c r="B14252" s="2"/>
      <c r="C14252" s="2"/>
      <c r="E14252" s="2"/>
      <c r="G14252" s="2"/>
      <c r="H14252" s="6"/>
      <c r="I14252" s="9"/>
      <c r="J14252" s="9"/>
      <c r="K14252" s="9"/>
    </row>
    <row r="14253" spans="1:11" x14ac:dyDescent="0.25">
      <c r="A14253" s="2"/>
      <c r="B14253" s="2"/>
      <c r="C14253" s="2"/>
      <c r="E14253" s="2"/>
      <c r="G14253" s="2"/>
      <c r="H14253" s="6"/>
      <c r="I14253" s="9"/>
      <c r="J14253" s="9"/>
      <c r="K14253" s="9"/>
    </row>
    <row r="14254" spans="1:11" x14ac:dyDescent="0.25">
      <c r="A14254" s="2"/>
      <c r="B14254" s="2"/>
      <c r="C14254" s="2"/>
      <c r="E14254" s="2"/>
      <c r="G14254" s="2"/>
      <c r="H14254" s="6"/>
      <c r="I14254" s="9"/>
      <c r="J14254" s="9"/>
      <c r="K14254" s="9"/>
    </row>
    <row r="14255" spans="1:11" x14ac:dyDescent="0.25">
      <c r="A14255" s="2"/>
      <c r="B14255" s="2"/>
      <c r="C14255" s="2"/>
      <c r="E14255" s="2"/>
      <c r="G14255" s="2"/>
      <c r="H14255" s="6"/>
      <c r="I14255" s="9"/>
      <c r="J14255" s="9"/>
      <c r="K14255" s="9"/>
    </row>
    <row r="14256" spans="1:11" x14ac:dyDescent="0.25">
      <c r="A14256" s="2"/>
      <c r="B14256" s="2"/>
      <c r="C14256" s="2"/>
      <c r="E14256" s="2"/>
      <c r="G14256" s="2"/>
      <c r="H14256" s="6"/>
      <c r="I14256" s="9"/>
      <c r="J14256" s="9"/>
      <c r="K14256" s="9"/>
    </row>
    <row r="14257" spans="1:11" x14ac:dyDescent="0.25">
      <c r="A14257" s="2"/>
      <c r="B14257" s="2"/>
      <c r="C14257" s="2"/>
      <c r="E14257" s="2"/>
      <c r="G14257" s="2"/>
      <c r="H14257" s="6"/>
      <c r="I14257" s="9"/>
      <c r="J14257" s="9"/>
      <c r="K14257" s="9"/>
    </row>
    <row r="14258" spans="1:11" x14ac:dyDescent="0.25">
      <c r="A14258" s="2"/>
      <c r="B14258" s="2"/>
      <c r="C14258" s="2"/>
      <c r="E14258" s="2"/>
      <c r="G14258" s="2"/>
      <c r="H14258" s="6"/>
      <c r="I14258" s="9"/>
      <c r="J14258" s="9"/>
      <c r="K14258" s="9"/>
    </row>
    <row r="14259" spans="1:11" x14ac:dyDescent="0.25">
      <c r="A14259" s="2"/>
      <c r="B14259" s="2"/>
      <c r="C14259" s="2"/>
      <c r="E14259" s="2"/>
      <c r="G14259" s="2"/>
      <c r="H14259" s="6"/>
      <c r="I14259" s="9"/>
      <c r="J14259" s="9"/>
      <c r="K14259" s="9"/>
    </row>
    <row r="14260" spans="1:11" x14ac:dyDescent="0.25">
      <c r="A14260" s="2"/>
      <c r="B14260" s="2"/>
      <c r="C14260" s="2"/>
      <c r="E14260" s="2"/>
      <c r="G14260" s="2"/>
      <c r="H14260" s="6"/>
      <c r="I14260" s="9"/>
      <c r="J14260" s="9"/>
      <c r="K14260" s="9"/>
    </row>
    <row r="14261" spans="1:11" x14ac:dyDescent="0.25">
      <c r="A14261" s="2"/>
      <c r="B14261" s="2"/>
      <c r="C14261" s="2"/>
      <c r="E14261" s="2"/>
      <c r="G14261" s="2"/>
      <c r="H14261" s="6"/>
      <c r="I14261" s="9"/>
      <c r="J14261" s="9"/>
      <c r="K14261" s="9"/>
    </row>
    <row r="14262" spans="1:11" x14ac:dyDescent="0.25">
      <c r="A14262" s="2"/>
      <c r="B14262" s="2"/>
      <c r="C14262" s="2"/>
      <c r="E14262" s="2"/>
      <c r="G14262" s="2"/>
      <c r="H14262" s="6"/>
      <c r="I14262" s="9"/>
      <c r="J14262" s="9"/>
      <c r="K14262" s="9"/>
    </row>
    <row r="14263" spans="1:11" x14ac:dyDescent="0.25">
      <c r="A14263" s="2"/>
      <c r="B14263" s="2"/>
      <c r="C14263" s="2"/>
      <c r="E14263" s="2"/>
      <c r="G14263" s="2"/>
      <c r="H14263" s="6"/>
      <c r="I14263" s="9"/>
      <c r="J14263" s="9"/>
      <c r="K14263" s="9"/>
    </row>
    <row r="14264" spans="1:11" x14ac:dyDescent="0.25">
      <c r="A14264" s="2"/>
      <c r="B14264" s="2"/>
      <c r="C14264" s="2"/>
      <c r="E14264" s="2"/>
      <c r="G14264" s="2"/>
      <c r="H14264" s="6"/>
      <c r="I14264" s="9"/>
      <c r="J14264" s="9"/>
      <c r="K14264" s="9"/>
    </row>
    <row r="14265" spans="1:11" x14ac:dyDescent="0.25">
      <c r="A14265" s="2"/>
      <c r="B14265" s="2"/>
      <c r="C14265" s="2"/>
      <c r="E14265" s="2"/>
      <c r="G14265" s="2"/>
      <c r="H14265" s="6"/>
      <c r="I14265" s="9"/>
      <c r="J14265" s="9"/>
      <c r="K14265" s="9"/>
    </row>
    <row r="14266" spans="1:11" x14ac:dyDescent="0.25">
      <c r="A14266" s="2"/>
      <c r="B14266" s="2"/>
      <c r="C14266" s="2"/>
      <c r="E14266" s="2"/>
      <c r="G14266" s="2"/>
      <c r="H14266" s="6"/>
      <c r="I14266" s="9"/>
      <c r="J14266" s="9"/>
      <c r="K14266" s="9"/>
    </row>
    <row r="14267" spans="1:11" x14ac:dyDescent="0.25">
      <c r="A14267" s="2"/>
      <c r="B14267" s="2"/>
      <c r="C14267" s="2"/>
      <c r="E14267" s="2"/>
      <c r="G14267" s="2"/>
      <c r="H14267" s="6"/>
      <c r="I14267" s="9"/>
      <c r="J14267" s="9"/>
      <c r="K14267" s="9"/>
    </row>
    <row r="14268" spans="1:11" x14ac:dyDescent="0.25">
      <c r="A14268" s="2"/>
      <c r="B14268" s="2"/>
      <c r="C14268" s="2"/>
      <c r="E14268" s="2"/>
      <c r="G14268" s="2"/>
      <c r="H14268" s="6"/>
      <c r="I14268" s="9"/>
      <c r="J14268" s="9"/>
      <c r="K14268" s="9"/>
    </row>
    <row r="14269" spans="1:11" x14ac:dyDescent="0.25">
      <c r="A14269" s="2"/>
      <c r="B14269" s="2"/>
      <c r="C14269" s="2"/>
      <c r="E14269" s="2"/>
      <c r="G14269" s="2"/>
      <c r="H14269" s="6"/>
      <c r="I14269" s="9"/>
      <c r="J14269" s="9"/>
      <c r="K14269" s="9"/>
    </row>
    <row r="14270" spans="1:11" x14ac:dyDescent="0.25">
      <c r="A14270" s="2"/>
      <c r="B14270" s="2"/>
      <c r="C14270" s="2"/>
      <c r="E14270" s="2"/>
      <c r="G14270" s="2"/>
      <c r="H14270" s="6"/>
      <c r="I14270" s="9"/>
      <c r="J14270" s="9"/>
      <c r="K14270" s="9"/>
    </row>
    <row r="14271" spans="1:11" x14ac:dyDescent="0.25">
      <c r="A14271" s="2"/>
      <c r="B14271" s="2"/>
      <c r="C14271" s="2"/>
      <c r="E14271" s="2"/>
      <c r="G14271" s="2"/>
      <c r="H14271" s="6"/>
      <c r="I14271" s="9"/>
      <c r="J14271" s="9"/>
      <c r="K14271" s="9"/>
    </row>
    <row r="14272" spans="1:11" x14ac:dyDescent="0.25">
      <c r="A14272" s="2"/>
      <c r="B14272" s="2"/>
      <c r="C14272" s="2"/>
      <c r="E14272" s="2"/>
      <c r="G14272" s="2"/>
      <c r="H14272" s="6"/>
      <c r="I14272" s="9"/>
      <c r="J14272" s="9"/>
      <c r="K14272" s="9"/>
    </row>
    <row r="14273" spans="1:11" x14ac:dyDescent="0.25">
      <c r="A14273" s="2"/>
      <c r="B14273" s="2"/>
      <c r="C14273" s="2"/>
      <c r="E14273" s="2"/>
      <c r="G14273" s="2"/>
      <c r="H14273" s="6"/>
      <c r="I14273" s="9"/>
      <c r="J14273" s="9"/>
      <c r="K14273" s="9"/>
    </row>
    <row r="14274" spans="1:11" x14ac:dyDescent="0.25">
      <c r="A14274" s="2"/>
      <c r="B14274" s="2"/>
      <c r="C14274" s="2"/>
      <c r="E14274" s="2"/>
      <c r="G14274" s="2"/>
      <c r="H14274" s="6"/>
      <c r="I14274" s="9"/>
      <c r="J14274" s="9"/>
      <c r="K14274" s="9"/>
    </row>
    <row r="14275" spans="1:11" x14ac:dyDescent="0.25">
      <c r="A14275" s="2"/>
      <c r="B14275" s="2"/>
      <c r="C14275" s="2"/>
      <c r="E14275" s="2"/>
      <c r="G14275" s="2"/>
      <c r="H14275" s="6"/>
      <c r="I14275" s="9"/>
      <c r="J14275" s="9"/>
      <c r="K14275" s="9"/>
    </row>
    <row r="14276" spans="1:11" x14ac:dyDescent="0.25">
      <c r="A14276" s="2"/>
      <c r="B14276" s="2"/>
      <c r="C14276" s="2"/>
      <c r="E14276" s="2"/>
      <c r="G14276" s="2"/>
      <c r="H14276" s="6"/>
      <c r="I14276" s="9"/>
      <c r="J14276" s="9"/>
      <c r="K14276" s="9"/>
    </row>
    <row r="14277" spans="1:11" x14ac:dyDescent="0.25">
      <c r="A14277" s="2"/>
      <c r="B14277" s="2"/>
      <c r="C14277" s="2"/>
      <c r="E14277" s="2"/>
      <c r="G14277" s="2"/>
      <c r="H14277" s="6"/>
      <c r="I14277" s="9"/>
      <c r="J14277" s="9"/>
      <c r="K14277" s="9"/>
    </row>
    <row r="14278" spans="1:11" x14ac:dyDescent="0.25">
      <c r="A14278" s="2"/>
      <c r="B14278" s="2"/>
      <c r="C14278" s="2"/>
      <c r="E14278" s="2"/>
      <c r="G14278" s="2"/>
      <c r="H14278" s="6"/>
      <c r="I14278" s="9"/>
      <c r="J14278" s="9"/>
      <c r="K14278" s="9"/>
    </row>
    <row r="14279" spans="1:11" x14ac:dyDescent="0.25">
      <c r="A14279" s="2"/>
      <c r="B14279" s="2"/>
      <c r="C14279" s="2"/>
      <c r="E14279" s="2"/>
      <c r="G14279" s="2"/>
      <c r="H14279" s="6"/>
      <c r="I14279" s="9"/>
      <c r="J14279" s="9"/>
      <c r="K14279" s="9"/>
    </row>
    <row r="14280" spans="1:11" x14ac:dyDescent="0.25">
      <c r="A14280" s="2"/>
      <c r="B14280" s="2"/>
      <c r="C14280" s="2"/>
      <c r="E14280" s="2"/>
      <c r="G14280" s="2"/>
      <c r="H14280" s="6"/>
      <c r="I14280" s="9"/>
      <c r="J14280" s="9"/>
      <c r="K14280" s="9"/>
    </row>
    <row r="14281" spans="1:11" x14ac:dyDescent="0.25">
      <c r="A14281" s="2"/>
      <c r="B14281" s="2"/>
      <c r="C14281" s="2"/>
      <c r="E14281" s="2"/>
      <c r="G14281" s="2"/>
      <c r="H14281" s="6"/>
      <c r="I14281" s="9"/>
      <c r="J14281" s="9"/>
      <c r="K14281" s="9"/>
    </row>
    <row r="14282" spans="1:11" x14ac:dyDescent="0.25">
      <c r="A14282" s="2"/>
      <c r="B14282" s="2"/>
      <c r="C14282" s="2"/>
      <c r="E14282" s="2"/>
      <c r="G14282" s="2"/>
      <c r="H14282" s="6"/>
      <c r="I14282" s="9"/>
      <c r="J14282" s="9"/>
      <c r="K14282" s="9"/>
    </row>
    <row r="14283" spans="1:11" x14ac:dyDescent="0.25">
      <c r="A14283" s="2"/>
      <c r="B14283" s="2"/>
      <c r="C14283" s="2"/>
      <c r="E14283" s="2"/>
      <c r="G14283" s="2"/>
      <c r="H14283" s="6"/>
      <c r="I14283" s="9"/>
      <c r="J14283" s="9"/>
      <c r="K14283" s="9"/>
    </row>
    <row r="14284" spans="1:11" x14ac:dyDescent="0.25">
      <c r="A14284" s="2"/>
      <c r="B14284" s="2"/>
      <c r="C14284" s="2"/>
      <c r="E14284" s="2"/>
      <c r="G14284" s="2"/>
      <c r="H14284" s="6"/>
      <c r="I14284" s="9"/>
      <c r="J14284" s="9"/>
      <c r="K14284" s="9"/>
    </row>
    <row r="14285" spans="1:11" x14ac:dyDescent="0.25">
      <c r="A14285" s="2"/>
      <c r="B14285" s="2"/>
      <c r="C14285" s="2"/>
      <c r="E14285" s="2"/>
      <c r="G14285" s="2"/>
      <c r="H14285" s="6"/>
      <c r="I14285" s="9"/>
      <c r="J14285" s="9"/>
      <c r="K14285" s="9"/>
    </row>
    <row r="14286" spans="1:11" x14ac:dyDescent="0.25">
      <c r="A14286" s="2"/>
      <c r="B14286" s="2"/>
      <c r="C14286" s="2"/>
      <c r="E14286" s="2"/>
      <c r="G14286" s="2"/>
      <c r="H14286" s="6"/>
      <c r="I14286" s="9"/>
      <c r="J14286" s="9"/>
      <c r="K14286" s="9"/>
    </row>
    <row r="14287" spans="1:11" x14ac:dyDescent="0.25">
      <c r="A14287" s="2"/>
      <c r="B14287" s="2"/>
      <c r="C14287" s="2"/>
      <c r="E14287" s="2"/>
      <c r="G14287" s="2"/>
      <c r="H14287" s="6"/>
      <c r="I14287" s="9"/>
      <c r="J14287" s="9"/>
      <c r="K14287" s="9"/>
    </row>
    <row r="14288" spans="1:11" x14ac:dyDescent="0.25">
      <c r="A14288" s="2"/>
      <c r="B14288" s="2"/>
      <c r="C14288" s="2"/>
      <c r="E14288" s="2"/>
      <c r="G14288" s="2"/>
      <c r="H14288" s="6"/>
      <c r="I14288" s="9"/>
      <c r="J14288" s="9"/>
      <c r="K14288" s="9"/>
    </row>
    <row r="14289" spans="1:11" x14ac:dyDescent="0.25">
      <c r="A14289" s="2"/>
      <c r="B14289" s="2"/>
      <c r="C14289" s="2"/>
      <c r="E14289" s="2"/>
      <c r="G14289" s="2"/>
      <c r="H14289" s="6"/>
      <c r="I14289" s="9"/>
      <c r="J14289" s="9"/>
      <c r="K14289" s="9"/>
    </row>
    <row r="14290" spans="1:11" x14ac:dyDescent="0.25">
      <c r="A14290" s="2"/>
      <c r="B14290" s="2"/>
      <c r="C14290" s="2"/>
      <c r="E14290" s="2"/>
      <c r="G14290" s="2"/>
      <c r="H14290" s="6"/>
      <c r="I14290" s="9"/>
      <c r="J14290" s="9"/>
      <c r="K14290" s="9"/>
    </row>
    <row r="14291" spans="1:11" x14ac:dyDescent="0.25">
      <c r="A14291" s="2"/>
      <c r="B14291" s="2"/>
      <c r="C14291" s="2"/>
      <c r="E14291" s="2"/>
      <c r="G14291" s="2"/>
      <c r="H14291" s="6"/>
      <c r="I14291" s="9"/>
      <c r="J14291" s="9"/>
      <c r="K14291" s="9"/>
    </row>
    <row r="14292" spans="1:11" x14ac:dyDescent="0.25">
      <c r="A14292" s="2"/>
      <c r="B14292" s="2"/>
      <c r="C14292" s="2"/>
      <c r="E14292" s="2"/>
      <c r="G14292" s="2"/>
      <c r="H14292" s="6"/>
      <c r="I14292" s="9"/>
      <c r="J14292" s="9"/>
      <c r="K14292" s="9"/>
    </row>
    <row r="14293" spans="1:11" x14ac:dyDescent="0.25">
      <c r="A14293" s="2"/>
      <c r="B14293" s="2"/>
      <c r="C14293" s="2"/>
      <c r="E14293" s="2"/>
      <c r="G14293" s="2"/>
      <c r="H14293" s="6"/>
      <c r="I14293" s="9"/>
      <c r="J14293" s="9"/>
      <c r="K14293" s="9"/>
    </row>
    <row r="14294" spans="1:11" x14ac:dyDescent="0.25">
      <c r="A14294" s="2"/>
      <c r="B14294" s="2"/>
      <c r="C14294" s="2"/>
      <c r="E14294" s="2"/>
      <c r="G14294" s="2"/>
      <c r="H14294" s="6"/>
      <c r="I14294" s="9"/>
      <c r="J14294" s="9"/>
      <c r="K14294" s="9"/>
    </row>
    <row r="14295" spans="1:11" x14ac:dyDescent="0.25">
      <c r="A14295" s="2"/>
      <c r="B14295" s="2"/>
      <c r="C14295" s="2"/>
      <c r="E14295" s="2"/>
      <c r="G14295" s="2"/>
      <c r="H14295" s="6"/>
      <c r="I14295" s="9"/>
      <c r="J14295" s="9"/>
      <c r="K14295" s="9"/>
    </row>
    <row r="14296" spans="1:11" x14ac:dyDescent="0.25">
      <c r="A14296" s="2"/>
      <c r="B14296" s="2"/>
      <c r="C14296" s="2"/>
      <c r="E14296" s="2"/>
      <c r="G14296" s="2"/>
      <c r="H14296" s="6"/>
      <c r="I14296" s="9"/>
      <c r="J14296" s="9"/>
      <c r="K14296" s="9"/>
    </row>
    <row r="14297" spans="1:11" x14ac:dyDescent="0.25">
      <c r="A14297" s="2"/>
      <c r="B14297" s="2"/>
      <c r="C14297" s="2"/>
      <c r="E14297" s="2"/>
      <c r="G14297" s="2"/>
      <c r="H14297" s="6"/>
      <c r="I14297" s="9"/>
      <c r="J14297" s="9"/>
      <c r="K14297" s="9"/>
    </row>
    <row r="14298" spans="1:11" x14ac:dyDescent="0.25">
      <c r="A14298" s="2"/>
      <c r="B14298" s="2"/>
      <c r="C14298" s="2"/>
      <c r="E14298" s="2"/>
      <c r="G14298" s="2"/>
      <c r="H14298" s="6"/>
      <c r="I14298" s="9"/>
      <c r="J14298" s="9"/>
      <c r="K14298" s="9"/>
    </row>
    <row r="14299" spans="1:11" x14ac:dyDescent="0.25">
      <c r="A14299" s="2"/>
      <c r="B14299" s="2"/>
      <c r="C14299" s="2"/>
      <c r="E14299" s="2"/>
      <c r="G14299" s="2"/>
      <c r="H14299" s="6"/>
      <c r="I14299" s="9"/>
      <c r="J14299" s="9"/>
      <c r="K14299" s="9"/>
    </row>
    <row r="14300" spans="1:11" x14ac:dyDescent="0.25">
      <c r="A14300" s="2"/>
      <c r="B14300" s="2"/>
      <c r="C14300" s="2"/>
      <c r="E14300" s="2"/>
      <c r="G14300" s="2"/>
      <c r="H14300" s="6"/>
      <c r="I14300" s="9"/>
      <c r="J14300" s="9"/>
      <c r="K14300" s="9"/>
    </row>
    <row r="14301" spans="1:11" x14ac:dyDescent="0.25">
      <c r="A14301" s="2"/>
      <c r="B14301" s="2"/>
      <c r="C14301" s="2"/>
      <c r="E14301" s="2"/>
      <c r="G14301" s="2"/>
      <c r="H14301" s="6"/>
      <c r="I14301" s="9"/>
      <c r="J14301" s="9"/>
      <c r="K14301" s="9"/>
    </row>
    <row r="14302" spans="1:11" x14ac:dyDescent="0.25">
      <c r="A14302" s="2"/>
      <c r="B14302" s="2"/>
      <c r="C14302" s="2"/>
      <c r="E14302" s="2"/>
      <c r="G14302" s="2"/>
      <c r="H14302" s="6"/>
      <c r="I14302" s="9"/>
      <c r="J14302" s="9"/>
      <c r="K14302" s="9"/>
    </row>
    <row r="14303" spans="1:11" x14ac:dyDescent="0.25">
      <c r="A14303" s="2"/>
      <c r="B14303" s="2"/>
      <c r="C14303" s="2"/>
      <c r="E14303" s="2"/>
      <c r="G14303" s="2"/>
      <c r="H14303" s="6"/>
      <c r="I14303" s="9"/>
      <c r="J14303" s="9"/>
      <c r="K14303" s="9"/>
    </row>
    <row r="14304" spans="1:11" x14ac:dyDescent="0.25">
      <c r="A14304" s="2"/>
      <c r="B14304" s="2"/>
      <c r="C14304" s="2"/>
      <c r="E14304" s="2"/>
      <c r="G14304" s="2"/>
      <c r="H14304" s="6"/>
      <c r="I14304" s="9"/>
      <c r="J14304" s="9"/>
      <c r="K14304" s="9"/>
    </row>
    <row r="14305" spans="1:11" x14ac:dyDescent="0.25">
      <c r="A14305" s="2"/>
      <c r="B14305" s="2"/>
      <c r="C14305" s="2"/>
      <c r="E14305" s="2"/>
      <c r="G14305" s="2"/>
      <c r="H14305" s="6"/>
      <c r="I14305" s="9"/>
      <c r="J14305" s="9"/>
      <c r="K14305" s="9"/>
    </row>
    <row r="14306" spans="1:11" x14ac:dyDescent="0.25">
      <c r="A14306" s="2"/>
      <c r="B14306" s="2"/>
      <c r="C14306" s="2"/>
      <c r="E14306" s="2"/>
      <c r="G14306" s="2"/>
      <c r="H14306" s="6"/>
      <c r="I14306" s="9"/>
      <c r="J14306" s="9"/>
      <c r="K14306" s="9"/>
    </row>
    <row r="14307" spans="1:11" x14ac:dyDescent="0.25">
      <c r="A14307" s="2"/>
      <c r="B14307" s="2"/>
      <c r="C14307" s="2"/>
      <c r="E14307" s="2"/>
      <c r="G14307" s="2"/>
      <c r="H14307" s="6"/>
      <c r="I14307" s="9"/>
      <c r="J14307" s="9"/>
      <c r="K14307" s="9"/>
    </row>
    <row r="14308" spans="1:11" x14ac:dyDescent="0.25">
      <c r="A14308" s="2"/>
      <c r="B14308" s="2"/>
      <c r="C14308" s="2"/>
      <c r="E14308" s="2"/>
      <c r="G14308" s="2"/>
      <c r="H14308" s="6"/>
      <c r="I14308" s="9"/>
      <c r="J14308" s="9"/>
      <c r="K14308" s="9"/>
    </row>
    <row r="14309" spans="1:11" x14ac:dyDescent="0.25">
      <c r="A14309" s="2"/>
      <c r="B14309" s="2"/>
      <c r="C14309" s="2"/>
      <c r="E14309" s="2"/>
      <c r="G14309" s="2"/>
      <c r="H14309" s="6"/>
      <c r="I14309" s="9"/>
      <c r="J14309" s="9"/>
      <c r="K14309" s="9"/>
    </row>
    <row r="14310" spans="1:11" x14ac:dyDescent="0.25">
      <c r="A14310" s="2"/>
      <c r="B14310" s="2"/>
      <c r="C14310" s="2"/>
      <c r="E14310" s="2"/>
      <c r="G14310" s="2"/>
      <c r="H14310" s="6"/>
      <c r="I14310" s="9"/>
      <c r="J14310" s="9"/>
      <c r="K14310" s="9"/>
    </row>
    <row r="14311" spans="1:11" x14ac:dyDescent="0.25">
      <c r="A14311" s="2"/>
      <c r="B14311" s="2"/>
      <c r="C14311" s="2"/>
      <c r="E14311" s="2"/>
      <c r="G14311" s="2"/>
      <c r="H14311" s="6"/>
      <c r="I14311" s="9"/>
      <c r="J14311" s="9"/>
      <c r="K14311" s="9"/>
    </row>
    <row r="14312" spans="1:11" x14ac:dyDescent="0.25">
      <c r="A14312" s="2"/>
      <c r="B14312" s="2"/>
      <c r="C14312" s="2"/>
      <c r="E14312" s="2"/>
      <c r="G14312" s="2"/>
      <c r="H14312" s="6"/>
      <c r="I14312" s="9"/>
      <c r="J14312" s="9"/>
      <c r="K14312" s="9"/>
    </row>
    <row r="14313" spans="1:11" x14ac:dyDescent="0.25">
      <c r="A14313" s="2"/>
      <c r="B14313" s="2"/>
      <c r="C14313" s="2"/>
      <c r="E14313" s="2"/>
      <c r="G14313" s="2"/>
      <c r="H14313" s="6"/>
      <c r="I14313" s="9"/>
      <c r="J14313" s="9"/>
      <c r="K14313" s="9"/>
    </row>
    <row r="14314" spans="1:11" x14ac:dyDescent="0.25">
      <c r="A14314" s="2"/>
      <c r="B14314" s="2"/>
      <c r="C14314" s="2"/>
      <c r="E14314" s="2"/>
      <c r="G14314" s="2"/>
      <c r="H14314" s="6"/>
      <c r="I14314" s="9"/>
      <c r="J14314" s="9"/>
      <c r="K14314" s="9"/>
    </row>
    <row r="14315" spans="1:11" x14ac:dyDescent="0.25">
      <c r="A14315" s="2"/>
      <c r="B14315" s="2"/>
      <c r="C14315" s="2"/>
      <c r="E14315" s="2"/>
      <c r="G14315" s="2"/>
      <c r="H14315" s="6"/>
      <c r="I14315" s="9"/>
      <c r="J14315" s="9"/>
      <c r="K14315" s="9"/>
    </row>
    <row r="14316" spans="1:11" x14ac:dyDescent="0.25">
      <c r="A14316" s="2"/>
      <c r="B14316" s="2"/>
      <c r="C14316" s="2"/>
      <c r="E14316" s="2"/>
      <c r="G14316" s="2"/>
      <c r="H14316" s="6"/>
      <c r="I14316" s="9"/>
      <c r="J14316" s="9"/>
      <c r="K14316" s="9"/>
    </row>
    <row r="14317" spans="1:11" x14ac:dyDescent="0.25">
      <c r="A14317" s="2"/>
      <c r="B14317" s="2"/>
      <c r="C14317" s="2"/>
      <c r="E14317" s="2"/>
      <c r="G14317" s="2"/>
      <c r="H14317" s="6"/>
      <c r="I14317" s="9"/>
      <c r="J14317" s="9"/>
      <c r="K14317" s="9"/>
    </row>
    <row r="14318" spans="1:11" x14ac:dyDescent="0.25">
      <c r="A14318" s="2"/>
      <c r="B14318" s="2"/>
      <c r="C14318" s="2"/>
      <c r="E14318" s="2"/>
      <c r="G14318" s="2"/>
      <c r="H14318" s="6"/>
      <c r="I14318" s="9"/>
      <c r="J14318" s="9"/>
      <c r="K14318" s="9"/>
    </row>
    <row r="14319" spans="1:11" x14ac:dyDescent="0.25">
      <c r="A14319" s="2"/>
      <c r="B14319" s="2"/>
      <c r="C14319" s="2"/>
      <c r="E14319" s="2"/>
      <c r="G14319" s="2"/>
      <c r="H14319" s="6"/>
      <c r="I14319" s="9"/>
      <c r="J14319" s="9"/>
      <c r="K14319" s="9"/>
    </row>
    <row r="14320" spans="1:11" x14ac:dyDescent="0.25">
      <c r="A14320" s="2"/>
      <c r="B14320" s="2"/>
      <c r="C14320" s="2"/>
      <c r="E14320" s="2"/>
      <c r="G14320" s="2"/>
      <c r="H14320" s="6"/>
      <c r="I14320" s="9"/>
      <c r="J14320" s="9"/>
      <c r="K14320" s="9"/>
    </row>
    <row r="14321" spans="1:11" x14ac:dyDescent="0.25">
      <c r="A14321" s="2"/>
      <c r="B14321" s="2"/>
      <c r="C14321" s="2"/>
      <c r="E14321" s="2"/>
      <c r="G14321" s="2"/>
      <c r="H14321" s="6"/>
      <c r="I14321" s="9"/>
      <c r="J14321" s="9"/>
      <c r="K14321" s="9"/>
    </row>
    <row r="14322" spans="1:11" x14ac:dyDescent="0.25">
      <c r="A14322" s="2"/>
      <c r="B14322" s="2"/>
      <c r="C14322" s="2"/>
      <c r="E14322" s="2"/>
      <c r="G14322" s="2"/>
      <c r="H14322" s="6"/>
      <c r="I14322" s="9"/>
      <c r="J14322" s="9"/>
      <c r="K14322" s="9"/>
    </row>
    <row r="14323" spans="1:11" x14ac:dyDescent="0.25">
      <c r="A14323" s="2"/>
      <c r="B14323" s="2"/>
      <c r="C14323" s="2"/>
      <c r="E14323" s="2"/>
      <c r="G14323" s="2"/>
      <c r="H14323" s="6"/>
      <c r="I14323" s="9"/>
      <c r="J14323" s="9"/>
      <c r="K14323" s="9"/>
    </row>
    <row r="14324" spans="1:11" x14ac:dyDescent="0.25">
      <c r="A14324" s="2"/>
      <c r="B14324" s="2"/>
      <c r="C14324" s="2"/>
      <c r="E14324" s="2"/>
      <c r="G14324" s="2"/>
      <c r="H14324" s="6"/>
      <c r="I14324" s="9"/>
      <c r="J14324" s="9"/>
      <c r="K14324" s="9"/>
    </row>
    <row r="14325" spans="1:11" x14ac:dyDescent="0.25">
      <c r="A14325" s="2"/>
      <c r="B14325" s="2"/>
      <c r="C14325" s="2"/>
      <c r="E14325" s="2"/>
      <c r="G14325" s="2"/>
      <c r="H14325" s="6"/>
      <c r="I14325" s="9"/>
      <c r="J14325" s="9"/>
      <c r="K14325" s="9"/>
    </row>
    <row r="14326" spans="1:11" x14ac:dyDescent="0.25">
      <c r="A14326" s="2"/>
      <c r="B14326" s="2"/>
      <c r="C14326" s="2"/>
      <c r="E14326" s="2"/>
      <c r="G14326" s="2"/>
      <c r="H14326" s="6"/>
      <c r="I14326" s="9"/>
      <c r="J14326" s="9"/>
      <c r="K14326" s="9"/>
    </row>
    <row r="14327" spans="1:11" x14ac:dyDescent="0.25">
      <c r="A14327" s="2"/>
      <c r="B14327" s="2"/>
      <c r="C14327" s="2"/>
      <c r="E14327" s="2"/>
      <c r="G14327" s="2"/>
      <c r="H14327" s="6"/>
      <c r="I14327" s="9"/>
      <c r="J14327" s="9"/>
      <c r="K14327" s="9"/>
    </row>
    <row r="14328" spans="1:11" x14ac:dyDescent="0.25">
      <c r="A14328" s="2"/>
      <c r="B14328" s="2"/>
      <c r="C14328" s="2"/>
      <c r="E14328" s="2"/>
      <c r="G14328" s="2"/>
      <c r="H14328" s="6"/>
      <c r="I14328" s="9"/>
      <c r="J14328" s="9"/>
      <c r="K14328" s="9"/>
    </row>
    <row r="14329" spans="1:11" x14ac:dyDescent="0.25">
      <c r="A14329" s="2"/>
      <c r="B14329" s="2"/>
      <c r="C14329" s="2"/>
      <c r="E14329" s="2"/>
      <c r="G14329" s="2"/>
      <c r="H14329" s="6"/>
      <c r="I14329" s="9"/>
      <c r="J14329" s="9"/>
      <c r="K14329" s="9"/>
    </row>
    <row r="14330" spans="1:11" x14ac:dyDescent="0.25">
      <c r="A14330" s="2"/>
      <c r="B14330" s="2"/>
      <c r="C14330" s="2"/>
      <c r="E14330" s="2"/>
      <c r="G14330" s="2"/>
      <c r="H14330" s="6"/>
      <c r="I14330" s="9"/>
      <c r="J14330" s="9"/>
      <c r="K14330" s="9"/>
    </row>
    <row r="14331" spans="1:11" x14ac:dyDescent="0.25">
      <c r="A14331" s="2"/>
      <c r="B14331" s="2"/>
      <c r="C14331" s="2"/>
      <c r="E14331" s="2"/>
      <c r="G14331" s="2"/>
      <c r="H14331" s="6"/>
      <c r="I14331" s="9"/>
      <c r="J14331" s="9"/>
      <c r="K14331" s="9"/>
    </row>
    <row r="14332" spans="1:11" x14ac:dyDescent="0.25">
      <c r="A14332" s="2"/>
      <c r="B14332" s="2"/>
      <c r="C14332" s="2"/>
      <c r="E14332" s="2"/>
      <c r="G14332" s="2"/>
      <c r="H14332" s="6"/>
      <c r="I14332" s="9"/>
      <c r="J14332" s="9"/>
      <c r="K14332" s="9"/>
    </row>
    <row r="14333" spans="1:11" x14ac:dyDescent="0.25">
      <c r="A14333" s="2"/>
      <c r="B14333" s="2"/>
      <c r="C14333" s="2"/>
      <c r="E14333" s="2"/>
      <c r="G14333" s="2"/>
      <c r="H14333" s="6"/>
      <c r="I14333" s="9"/>
      <c r="J14333" s="9"/>
      <c r="K14333" s="9"/>
    </row>
    <row r="14334" spans="1:11" x14ac:dyDescent="0.25">
      <c r="A14334" s="2"/>
      <c r="B14334" s="2"/>
      <c r="C14334" s="2"/>
      <c r="E14334" s="2"/>
      <c r="G14334" s="2"/>
      <c r="H14334" s="6"/>
      <c r="I14334" s="9"/>
      <c r="J14334" s="9"/>
      <c r="K14334" s="9"/>
    </row>
    <row r="14335" spans="1:11" x14ac:dyDescent="0.25">
      <c r="A14335" s="2"/>
      <c r="B14335" s="2"/>
      <c r="C14335" s="2"/>
      <c r="E14335" s="2"/>
      <c r="G14335" s="2"/>
      <c r="H14335" s="6"/>
      <c r="I14335" s="9"/>
      <c r="J14335" s="9"/>
      <c r="K14335" s="9"/>
    </row>
    <row r="14336" spans="1:11" x14ac:dyDescent="0.25">
      <c r="A14336" s="2"/>
      <c r="B14336" s="2"/>
      <c r="C14336" s="2"/>
      <c r="E14336" s="2"/>
      <c r="G14336" s="2"/>
      <c r="H14336" s="6"/>
      <c r="I14336" s="9"/>
      <c r="J14336" s="9"/>
      <c r="K14336" s="9"/>
    </row>
    <row r="14337" spans="1:11" x14ac:dyDescent="0.25">
      <c r="A14337" s="2"/>
      <c r="B14337" s="2"/>
      <c r="C14337" s="2"/>
      <c r="E14337" s="2"/>
      <c r="G14337" s="2"/>
      <c r="H14337" s="6"/>
      <c r="I14337" s="9"/>
      <c r="J14337" s="9"/>
      <c r="K14337" s="9"/>
    </row>
    <row r="14338" spans="1:11" x14ac:dyDescent="0.25">
      <c r="A14338" s="2"/>
      <c r="B14338" s="2"/>
      <c r="C14338" s="2"/>
      <c r="E14338" s="2"/>
      <c r="G14338" s="2"/>
      <c r="H14338" s="6"/>
      <c r="I14338" s="9"/>
      <c r="J14338" s="9"/>
      <c r="K14338" s="9"/>
    </row>
    <row r="14339" spans="1:11" x14ac:dyDescent="0.25">
      <c r="A14339" s="2"/>
      <c r="B14339" s="2"/>
      <c r="C14339" s="2"/>
      <c r="E14339" s="2"/>
      <c r="G14339" s="2"/>
      <c r="H14339" s="6"/>
      <c r="I14339" s="9"/>
      <c r="J14339" s="9"/>
      <c r="K14339" s="9"/>
    </row>
    <row r="14340" spans="1:11" x14ac:dyDescent="0.25">
      <c r="A14340" s="2"/>
      <c r="B14340" s="2"/>
      <c r="C14340" s="2"/>
      <c r="E14340" s="2"/>
      <c r="G14340" s="2"/>
      <c r="H14340" s="6"/>
      <c r="I14340" s="9"/>
      <c r="J14340" s="9"/>
      <c r="K14340" s="9"/>
    </row>
    <row r="14341" spans="1:11" x14ac:dyDescent="0.25">
      <c r="A14341" s="2"/>
      <c r="B14341" s="2"/>
      <c r="C14341" s="2"/>
      <c r="E14341" s="2"/>
      <c r="G14341" s="2"/>
      <c r="H14341" s="6"/>
      <c r="I14341" s="9"/>
      <c r="J14341" s="9"/>
      <c r="K14341" s="9"/>
    </row>
    <row r="14342" spans="1:11" x14ac:dyDescent="0.25">
      <c r="A14342" s="2"/>
      <c r="B14342" s="2"/>
      <c r="C14342" s="2"/>
      <c r="E14342" s="2"/>
      <c r="G14342" s="2"/>
      <c r="H14342" s="6"/>
      <c r="I14342" s="9"/>
      <c r="J14342" s="9"/>
      <c r="K14342" s="9"/>
    </row>
    <row r="14343" spans="1:11" x14ac:dyDescent="0.25">
      <c r="A14343" s="2"/>
      <c r="B14343" s="2"/>
      <c r="C14343" s="2"/>
      <c r="E14343" s="2"/>
      <c r="G14343" s="2"/>
      <c r="H14343" s="6"/>
      <c r="I14343" s="9"/>
      <c r="J14343" s="9"/>
      <c r="K14343" s="9"/>
    </row>
    <row r="14344" spans="1:11" x14ac:dyDescent="0.25">
      <c r="A14344" s="2"/>
      <c r="B14344" s="2"/>
      <c r="C14344" s="2"/>
      <c r="E14344" s="2"/>
      <c r="G14344" s="2"/>
      <c r="H14344" s="6"/>
      <c r="I14344" s="9"/>
      <c r="J14344" s="9"/>
      <c r="K14344" s="9"/>
    </row>
    <row r="14345" spans="1:11" x14ac:dyDescent="0.25">
      <c r="A14345" s="2"/>
      <c r="B14345" s="2"/>
      <c r="C14345" s="2"/>
      <c r="E14345" s="2"/>
      <c r="G14345" s="2"/>
      <c r="H14345" s="6"/>
      <c r="I14345" s="9"/>
      <c r="J14345" s="9"/>
      <c r="K14345" s="9"/>
    </row>
    <row r="14346" spans="1:11" x14ac:dyDescent="0.25">
      <c r="A14346" s="2"/>
      <c r="B14346" s="2"/>
      <c r="C14346" s="2"/>
      <c r="E14346" s="2"/>
      <c r="G14346" s="2"/>
      <c r="H14346" s="6"/>
      <c r="I14346" s="9"/>
      <c r="J14346" s="9"/>
      <c r="K14346" s="9"/>
    </row>
    <row r="14347" spans="1:11" x14ac:dyDescent="0.25">
      <c r="A14347" s="2"/>
      <c r="B14347" s="2"/>
      <c r="C14347" s="2"/>
      <c r="E14347" s="2"/>
      <c r="G14347" s="2"/>
      <c r="H14347" s="6"/>
      <c r="I14347" s="9"/>
      <c r="J14347" s="9"/>
      <c r="K14347" s="9"/>
    </row>
    <row r="14348" spans="1:11" x14ac:dyDescent="0.25">
      <c r="A14348" s="2"/>
      <c r="B14348" s="2"/>
      <c r="C14348" s="2"/>
      <c r="E14348" s="2"/>
      <c r="G14348" s="2"/>
      <c r="H14348" s="6"/>
      <c r="I14348" s="9"/>
      <c r="J14348" s="9"/>
      <c r="K14348" s="9"/>
    </row>
    <row r="14349" spans="1:11" x14ac:dyDescent="0.25">
      <c r="A14349" s="2"/>
      <c r="B14349" s="2"/>
      <c r="C14349" s="2"/>
      <c r="E14349" s="2"/>
      <c r="G14349" s="2"/>
      <c r="H14349" s="6"/>
      <c r="I14349" s="9"/>
      <c r="J14349" s="9"/>
      <c r="K14349" s="9"/>
    </row>
    <row r="14350" spans="1:11" x14ac:dyDescent="0.25">
      <c r="A14350" s="2"/>
      <c r="B14350" s="2"/>
      <c r="C14350" s="2"/>
      <c r="E14350" s="2"/>
      <c r="G14350" s="2"/>
      <c r="H14350" s="6"/>
      <c r="I14350" s="9"/>
      <c r="J14350" s="9"/>
      <c r="K14350" s="9"/>
    </row>
    <row r="14351" spans="1:11" x14ac:dyDescent="0.25">
      <c r="A14351" s="2"/>
      <c r="B14351" s="2"/>
      <c r="C14351" s="2"/>
      <c r="E14351" s="2"/>
      <c r="G14351" s="2"/>
      <c r="H14351" s="6"/>
      <c r="I14351" s="9"/>
      <c r="J14351" s="9"/>
      <c r="K14351" s="9"/>
    </row>
    <row r="14352" spans="1:11" x14ac:dyDescent="0.25">
      <c r="A14352" s="2"/>
      <c r="B14352" s="2"/>
      <c r="C14352" s="2"/>
      <c r="E14352" s="2"/>
      <c r="G14352" s="2"/>
      <c r="H14352" s="6"/>
      <c r="I14352" s="9"/>
      <c r="J14352" s="9"/>
      <c r="K14352" s="9"/>
    </row>
    <row r="14353" spans="1:11" x14ac:dyDescent="0.25">
      <c r="A14353" s="2"/>
      <c r="B14353" s="2"/>
      <c r="C14353" s="2"/>
      <c r="E14353" s="2"/>
      <c r="G14353" s="2"/>
      <c r="H14353" s="6"/>
      <c r="I14353" s="9"/>
      <c r="J14353" s="9"/>
      <c r="K14353" s="9"/>
    </row>
    <row r="14354" spans="1:11" x14ac:dyDescent="0.25">
      <c r="A14354" s="2"/>
      <c r="B14354" s="2"/>
      <c r="C14354" s="2"/>
      <c r="E14354" s="2"/>
      <c r="G14354" s="2"/>
      <c r="H14354" s="6"/>
      <c r="I14354" s="9"/>
      <c r="J14354" s="9"/>
      <c r="K14354" s="9"/>
    </row>
    <row r="14355" spans="1:11" x14ac:dyDescent="0.25">
      <c r="A14355" s="2"/>
      <c r="B14355" s="2"/>
      <c r="C14355" s="2"/>
      <c r="E14355" s="2"/>
      <c r="G14355" s="2"/>
      <c r="H14355" s="6"/>
      <c r="I14355" s="9"/>
      <c r="J14355" s="9"/>
      <c r="K14355" s="9"/>
    </row>
    <row r="14356" spans="1:11" x14ac:dyDescent="0.25">
      <c r="A14356" s="2"/>
      <c r="B14356" s="2"/>
      <c r="C14356" s="2"/>
      <c r="E14356" s="2"/>
      <c r="G14356" s="2"/>
      <c r="H14356" s="6"/>
      <c r="I14356" s="9"/>
      <c r="J14356" s="9"/>
      <c r="K14356" s="9"/>
    </row>
    <row r="14357" spans="1:11" x14ac:dyDescent="0.25">
      <c r="A14357" s="2"/>
      <c r="B14357" s="2"/>
      <c r="C14357" s="2"/>
      <c r="E14357" s="2"/>
      <c r="G14357" s="2"/>
      <c r="H14357" s="6"/>
      <c r="I14357" s="9"/>
      <c r="J14357" s="9"/>
      <c r="K14357" s="9"/>
    </row>
    <row r="14358" spans="1:11" x14ac:dyDescent="0.25">
      <c r="A14358" s="2"/>
      <c r="B14358" s="2"/>
      <c r="C14358" s="2"/>
      <c r="E14358" s="2"/>
      <c r="G14358" s="2"/>
      <c r="H14358" s="6"/>
      <c r="I14358" s="9"/>
      <c r="J14358" s="9"/>
      <c r="K14358" s="9"/>
    </row>
    <row r="14359" spans="1:11" x14ac:dyDescent="0.25">
      <c r="A14359" s="2"/>
      <c r="B14359" s="2"/>
      <c r="C14359" s="2"/>
      <c r="E14359" s="2"/>
      <c r="G14359" s="2"/>
      <c r="H14359" s="6"/>
      <c r="I14359" s="9"/>
      <c r="J14359" s="9"/>
      <c r="K14359" s="9"/>
    </row>
    <row r="14360" spans="1:11" x14ac:dyDescent="0.25">
      <c r="A14360" s="2"/>
      <c r="B14360" s="2"/>
      <c r="C14360" s="2"/>
      <c r="E14360" s="2"/>
      <c r="G14360" s="2"/>
      <c r="H14360" s="6"/>
      <c r="I14360" s="9"/>
      <c r="J14360" s="9"/>
      <c r="K14360" s="9"/>
    </row>
    <row r="14361" spans="1:11" x14ac:dyDescent="0.25">
      <c r="A14361" s="2"/>
      <c r="B14361" s="2"/>
      <c r="C14361" s="2"/>
      <c r="E14361" s="2"/>
      <c r="G14361" s="2"/>
      <c r="H14361" s="6"/>
      <c r="I14361" s="9"/>
      <c r="J14361" s="9"/>
      <c r="K14361" s="9"/>
    </row>
    <row r="14362" spans="1:11" x14ac:dyDescent="0.25">
      <c r="A14362" s="2"/>
      <c r="B14362" s="2"/>
      <c r="C14362" s="2"/>
      <c r="E14362" s="2"/>
      <c r="G14362" s="2"/>
      <c r="H14362" s="6"/>
      <c r="I14362" s="9"/>
      <c r="J14362" s="9"/>
      <c r="K14362" s="9"/>
    </row>
    <row r="14363" spans="1:11" x14ac:dyDescent="0.25">
      <c r="A14363" s="2"/>
      <c r="B14363" s="2"/>
      <c r="C14363" s="2"/>
      <c r="E14363" s="2"/>
      <c r="G14363" s="2"/>
      <c r="H14363" s="6"/>
      <c r="I14363" s="9"/>
      <c r="J14363" s="9"/>
      <c r="K14363" s="9"/>
    </row>
    <row r="14364" spans="1:11" x14ac:dyDescent="0.25">
      <c r="A14364" s="2"/>
      <c r="B14364" s="2"/>
      <c r="C14364" s="2"/>
      <c r="E14364" s="2"/>
      <c r="G14364" s="2"/>
      <c r="H14364" s="6"/>
      <c r="I14364" s="9"/>
      <c r="J14364" s="9"/>
      <c r="K14364" s="9"/>
    </row>
    <row r="14365" spans="1:11" x14ac:dyDescent="0.25">
      <c r="A14365" s="2"/>
      <c r="B14365" s="2"/>
      <c r="C14365" s="2"/>
      <c r="E14365" s="2"/>
      <c r="G14365" s="2"/>
      <c r="H14365" s="6"/>
      <c r="I14365" s="9"/>
      <c r="J14365" s="9"/>
      <c r="K14365" s="9"/>
    </row>
    <row r="14366" spans="1:11" x14ac:dyDescent="0.25">
      <c r="A14366" s="2"/>
      <c r="B14366" s="2"/>
      <c r="C14366" s="2"/>
      <c r="E14366" s="2"/>
      <c r="G14366" s="2"/>
      <c r="H14366" s="6"/>
      <c r="I14366" s="9"/>
      <c r="J14366" s="9"/>
      <c r="K14366" s="9"/>
    </row>
    <row r="14367" spans="1:11" x14ac:dyDescent="0.25">
      <c r="A14367" s="2"/>
      <c r="B14367" s="2"/>
      <c r="C14367" s="2"/>
      <c r="E14367" s="2"/>
      <c r="G14367" s="2"/>
      <c r="H14367" s="6"/>
      <c r="I14367" s="9"/>
      <c r="J14367" s="9"/>
      <c r="K14367" s="9"/>
    </row>
    <row r="14368" spans="1:11" x14ac:dyDescent="0.25">
      <c r="A14368" s="2"/>
      <c r="B14368" s="2"/>
      <c r="C14368" s="2"/>
      <c r="E14368" s="2"/>
      <c r="G14368" s="2"/>
      <c r="H14368" s="6"/>
      <c r="I14368" s="9"/>
      <c r="J14368" s="9"/>
      <c r="K14368" s="9"/>
    </row>
    <row r="14369" spans="1:11" x14ac:dyDescent="0.25">
      <c r="A14369" s="2"/>
      <c r="B14369" s="2"/>
      <c r="C14369" s="2"/>
      <c r="E14369" s="2"/>
      <c r="G14369" s="2"/>
      <c r="H14369" s="6"/>
      <c r="I14369" s="9"/>
      <c r="J14369" s="9"/>
      <c r="K14369" s="9"/>
    </row>
    <row r="14370" spans="1:11" x14ac:dyDescent="0.25">
      <c r="A14370" s="2"/>
      <c r="B14370" s="2"/>
      <c r="C14370" s="2"/>
      <c r="E14370" s="2"/>
      <c r="G14370" s="2"/>
      <c r="H14370" s="6"/>
      <c r="I14370" s="9"/>
      <c r="J14370" s="9"/>
      <c r="K14370" s="9"/>
    </row>
    <row r="14371" spans="1:11" x14ac:dyDescent="0.25">
      <c r="A14371" s="2"/>
      <c r="B14371" s="2"/>
      <c r="C14371" s="2"/>
      <c r="E14371" s="2"/>
      <c r="G14371" s="2"/>
      <c r="H14371" s="6"/>
      <c r="I14371" s="9"/>
      <c r="J14371" s="9"/>
      <c r="K14371" s="9"/>
    </row>
    <row r="14372" spans="1:11" x14ac:dyDescent="0.25">
      <c r="A14372" s="2"/>
      <c r="B14372" s="2"/>
      <c r="C14372" s="2"/>
      <c r="E14372" s="2"/>
      <c r="G14372" s="2"/>
      <c r="H14372" s="6"/>
      <c r="I14372" s="9"/>
      <c r="J14372" s="9"/>
      <c r="K14372" s="9"/>
    </row>
    <row r="14373" spans="1:11" x14ac:dyDescent="0.25">
      <c r="A14373" s="2"/>
      <c r="B14373" s="2"/>
      <c r="C14373" s="2"/>
      <c r="E14373" s="2"/>
      <c r="G14373" s="2"/>
      <c r="H14373" s="6"/>
      <c r="I14373" s="9"/>
      <c r="J14373" s="9"/>
      <c r="K14373" s="9"/>
    </row>
    <row r="14374" spans="1:11" x14ac:dyDescent="0.25">
      <c r="A14374" s="2"/>
      <c r="B14374" s="2"/>
      <c r="C14374" s="2"/>
      <c r="E14374" s="2"/>
      <c r="G14374" s="2"/>
      <c r="H14374" s="6"/>
      <c r="I14374" s="9"/>
      <c r="J14374" s="9"/>
      <c r="K14374" s="9"/>
    </row>
    <row r="14375" spans="1:11" x14ac:dyDescent="0.25">
      <c r="A14375" s="2"/>
      <c r="B14375" s="2"/>
      <c r="C14375" s="2"/>
      <c r="E14375" s="2"/>
      <c r="G14375" s="2"/>
      <c r="H14375" s="6"/>
      <c r="I14375" s="9"/>
      <c r="J14375" s="9"/>
      <c r="K14375" s="9"/>
    </row>
    <row r="14376" spans="1:11" x14ac:dyDescent="0.25">
      <c r="A14376" s="2"/>
      <c r="B14376" s="2"/>
      <c r="C14376" s="2"/>
      <c r="E14376" s="2"/>
      <c r="G14376" s="2"/>
      <c r="H14376" s="6"/>
      <c r="I14376" s="9"/>
      <c r="J14376" s="9"/>
      <c r="K14376" s="9"/>
    </row>
    <row r="14377" spans="1:11" x14ac:dyDescent="0.25">
      <c r="A14377" s="2"/>
      <c r="B14377" s="2"/>
      <c r="C14377" s="2"/>
      <c r="E14377" s="2"/>
      <c r="G14377" s="2"/>
      <c r="H14377" s="6"/>
      <c r="I14377" s="9"/>
      <c r="J14377" s="9"/>
      <c r="K14377" s="9"/>
    </row>
    <row r="14378" spans="1:11" x14ac:dyDescent="0.25">
      <c r="A14378" s="2"/>
      <c r="B14378" s="2"/>
      <c r="C14378" s="2"/>
      <c r="E14378" s="2"/>
      <c r="G14378" s="2"/>
      <c r="H14378" s="6"/>
      <c r="I14378" s="9"/>
      <c r="J14378" s="9"/>
      <c r="K14378" s="9"/>
    </row>
    <row r="14379" spans="1:11" x14ac:dyDescent="0.25">
      <c r="A14379" s="2"/>
      <c r="B14379" s="2"/>
      <c r="C14379" s="2"/>
      <c r="E14379" s="2"/>
      <c r="G14379" s="2"/>
      <c r="H14379" s="6"/>
      <c r="I14379" s="9"/>
      <c r="J14379" s="9"/>
      <c r="K14379" s="9"/>
    </row>
    <row r="14380" spans="1:11" x14ac:dyDescent="0.25">
      <c r="A14380" s="2"/>
      <c r="B14380" s="2"/>
      <c r="C14380" s="2"/>
      <c r="E14380" s="2"/>
      <c r="G14380" s="2"/>
      <c r="H14380" s="6"/>
      <c r="I14380" s="9"/>
      <c r="J14380" s="9"/>
      <c r="K14380" s="9"/>
    </row>
    <row r="14381" spans="1:11" x14ac:dyDescent="0.25">
      <c r="A14381" s="2"/>
      <c r="B14381" s="2"/>
      <c r="C14381" s="2"/>
      <c r="E14381" s="2"/>
      <c r="G14381" s="2"/>
      <c r="H14381" s="6"/>
      <c r="I14381" s="9"/>
      <c r="J14381" s="9"/>
      <c r="K14381" s="9"/>
    </row>
    <row r="14382" spans="1:11" x14ac:dyDescent="0.25">
      <c r="A14382" s="2"/>
      <c r="B14382" s="2"/>
      <c r="C14382" s="2"/>
      <c r="E14382" s="2"/>
      <c r="G14382" s="2"/>
      <c r="H14382" s="6"/>
      <c r="I14382" s="9"/>
      <c r="J14382" s="9"/>
      <c r="K14382" s="9"/>
    </row>
    <row r="14383" spans="1:11" x14ac:dyDescent="0.25">
      <c r="A14383" s="2"/>
      <c r="B14383" s="2"/>
      <c r="C14383" s="2"/>
      <c r="E14383" s="2"/>
      <c r="G14383" s="2"/>
      <c r="H14383" s="6"/>
      <c r="I14383" s="9"/>
      <c r="J14383" s="9"/>
      <c r="K14383" s="9"/>
    </row>
    <row r="14384" spans="1:11" x14ac:dyDescent="0.25">
      <c r="A14384" s="2"/>
      <c r="B14384" s="2"/>
      <c r="C14384" s="2"/>
      <c r="E14384" s="2"/>
      <c r="G14384" s="2"/>
      <c r="H14384" s="6"/>
      <c r="I14384" s="9"/>
      <c r="J14384" s="9"/>
      <c r="K14384" s="9"/>
    </row>
    <row r="14385" spans="1:11" x14ac:dyDescent="0.25">
      <c r="A14385" s="2"/>
      <c r="B14385" s="2"/>
      <c r="C14385" s="2"/>
      <c r="E14385" s="2"/>
      <c r="G14385" s="2"/>
      <c r="H14385" s="6"/>
      <c r="I14385" s="9"/>
      <c r="J14385" s="9"/>
      <c r="K14385" s="9"/>
    </row>
    <row r="14386" spans="1:11" x14ac:dyDescent="0.25">
      <c r="A14386" s="2"/>
      <c r="B14386" s="2"/>
      <c r="C14386" s="2"/>
      <c r="E14386" s="2"/>
      <c r="G14386" s="2"/>
      <c r="H14386" s="6"/>
      <c r="I14386" s="9"/>
      <c r="J14386" s="9"/>
      <c r="K14386" s="9"/>
    </row>
    <row r="14387" spans="1:11" x14ac:dyDescent="0.25">
      <c r="A14387" s="2"/>
      <c r="B14387" s="2"/>
      <c r="C14387" s="2"/>
      <c r="E14387" s="2"/>
      <c r="G14387" s="2"/>
      <c r="H14387" s="6"/>
      <c r="I14387" s="9"/>
      <c r="J14387" s="9"/>
      <c r="K14387" s="9"/>
    </row>
    <row r="14388" spans="1:11" x14ac:dyDescent="0.25">
      <c r="A14388" s="2"/>
      <c r="B14388" s="2"/>
      <c r="C14388" s="2"/>
      <c r="E14388" s="2"/>
      <c r="G14388" s="2"/>
      <c r="H14388" s="6"/>
      <c r="I14388" s="9"/>
      <c r="J14388" s="9"/>
      <c r="K14388" s="9"/>
    </row>
    <row r="14389" spans="1:11" x14ac:dyDescent="0.25">
      <c r="A14389" s="2"/>
      <c r="B14389" s="2"/>
      <c r="C14389" s="2"/>
      <c r="E14389" s="2"/>
      <c r="G14389" s="2"/>
      <c r="H14389" s="6"/>
      <c r="I14389" s="9"/>
      <c r="J14389" s="9"/>
      <c r="K14389" s="9"/>
    </row>
    <row r="14390" spans="1:11" x14ac:dyDescent="0.25">
      <c r="A14390" s="2"/>
      <c r="B14390" s="2"/>
      <c r="C14390" s="2"/>
      <c r="E14390" s="2"/>
      <c r="G14390" s="2"/>
      <c r="H14390" s="6"/>
      <c r="I14390" s="9"/>
      <c r="J14390" s="9"/>
      <c r="K14390" s="9"/>
    </row>
    <row r="14391" spans="1:11" x14ac:dyDescent="0.25">
      <c r="A14391" s="2"/>
      <c r="B14391" s="2"/>
      <c r="C14391" s="2"/>
      <c r="E14391" s="2"/>
      <c r="G14391" s="2"/>
      <c r="H14391" s="6"/>
      <c r="I14391" s="9"/>
      <c r="J14391" s="9"/>
      <c r="K14391" s="9"/>
    </row>
    <row r="14392" spans="1:11" x14ac:dyDescent="0.25">
      <c r="A14392" s="2"/>
      <c r="B14392" s="2"/>
      <c r="C14392" s="2"/>
      <c r="E14392" s="2"/>
      <c r="G14392" s="2"/>
      <c r="H14392" s="6"/>
      <c r="I14392" s="9"/>
      <c r="J14392" s="9"/>
      <c r="K14392" s="9"/>
    </row>
    <row r="14393" spans="1:11" x14ac:dyDescent="0.25">
      <c r="A14393" s="2"/>
      <c r="B14393" s="2"/>
      <c r="C14393" s="2"/>
      <c r="E14393" s="2"/>
      <c r="G14393" s="2"/>
      <c r="H14393" s="6"/>
      <c r="I14393" s="9"/>
      <c r="J14393" s="9"/>
      <c r="K14393" s="9"/>
    </row>
    <row r="14394" spans="1:11" x14ac:dyDescent="0.25">
      <c r="A14394" s="2"/>
      <c r="B14394" s="2"/>
      <c r="C14394" s="2"/>
      <c r="E14394" s="2"/>
      <c r="G14394" s="2"/>
      <c r="H14394" s="6"/>
      <c r="I14394" s="9"/>
      <c r="J14394" s="9"/>
      <c r="K14394" s="9"/>
    </row>
    <row r="14395" spans="1:11" x14ac:dyDescent="0.25">
      <c r="A14395" s="2"/>
      <c r="B14395" s="2"/>
      <c r="C14395" s="2"/>
      <c r="E14395" s="2"/>
      <c r="G14395" s="2"/>
      <c r="H14395" s="6"/>
      <c r="I14395" s="9"/>
      <c r="J14395" s="9"/>
      <c r="K14395" s="9"/>
    </row>
    <row r="14396" spans="1:11" x14ac:dyDescent="0.25">
      <c r="A14396" s="2"/>
      <c r="B14396" s="2"/>
      <c r="C14396" s="2"/>
      <c r="E14396" s="2"/>
      <c r="G14396" s="2"/>
      <c r="H14396" s="6"/>
      <c r="I14396" s="9"/>
      <c r="J14396" s="9"/>
      <c r="K14396" s="9"/>
    </row>
    <row r="14397" spans="1:11" x14ac:dyDescent="0.25">
      <c r="A14397" s="2"/>
      <c r="B14397" s="2"/>
      <c r="C14397" s="2"/>
      <c r="E14397" s="2"/>
      <c r="G14397" s="2"/>
      <c r="H14397" s="6"/>
      <c r="I14397" s="9"/>
      <c r="J14397" s="9"/>
      <c r="K14397" s="9"/>
    </row>
    <row r="14398" spans="1:11" x14ac:dyDescent="0.25">
      <c r="A14398" s="2"/>
      <c r="B14398" s="2"/>
      <c r="C14398" s="2"/>
      <c r="E14398" s="2"/>
      <c r="G14398" s="2"/>
      <c r="H14398" s="6"/>
      <c r="I14398" s="9"/>
      <c r="J14398" s="9"/>
      <c r="K14398" s="9"/>
    </row>
    <row r="14399" spans="1:11" x14ac:dyDescent="0.25">
      <c r="A14399" s="2"/>
      <c r="B14399" s="2"/>
      <c r="C14399" s="2"/>
      <c r="E14399" s="2"/>
      <c r="G14399" s="2"/>
      <c r="H14399" s="6"/>
      <c r="I14399" s="9"/>
      <c r="J14399" s="9"/>
      <c r="K14399" s="9"/>
    </row>
    <row r="14400" spans="1:11" x14ac:dyDescent="0.25">
      <c r="A14400" s="2"/>
      <c r="B14400" s="2"/>
      <c r="C14400" s="2"/>
      <c r="E14400" s="2"/>
      <c r="G14400" s="2"/>
      <c r="H14400" s="6"/>
      <c r="I14400" s="9"/>
      <c r="J14400" s="9"/>
      <c r="K14400" s="9"/>
    </row>
    <row r="14401" spans="1:11" x14ac:dyDescent="0.25">
      <c r="A14401" s="2"/>
      <c r="B14401" s="2"/>
      <c r="C14401" s="2"/>
      <c r="E14401" s="2"/>
      <c r="G14401" s="2"/>
      <c r="H14401" s="6"/>
      <c r="I14401" s="9"/>
      <c r="J14401" s="9"/>
      <c r="K14401" s="9"/>
    </row>
    <row r="14402" spans="1:11" x14ac:dyDescent="0.25">
      <c r="A14402" s="2"/>
      <c r="B14402" s="2"/>
      <c r="C14402" s="2"/>
      <c r="E14402" s="2"/>
      <c r="G14402" s="2"/>
      <c r="H14402" s="6"/>
      <c r="I14402" s="9"/>
      <c r="J14402" s="9"/>
      <c r="K14402" s="9"/>
    </row>
    <row r="14403" spans="1:11" x14ac:dyDescent="0.25">
      <c r="A14403" s="2"/>
      <c r="B14403" s="2"/>
      <c r="C14403" s="2"/>
      <c r="E14403" s="2"/>
      <c r="G14403" s="2"/>
      <c r="H14403" s="6"/>
      <c r="I14403" s="9"/>
      <c r="J14403" s="9"/>
      <c r="K14403" s="9"/>
    </row>
    <row r="14404" spans="1:11" x14ac:dyDescent="0.25">
      <c r="A14404" s="2"/>
      <c r="B14404" s="2"/>
      <c r="C14404" s="2"/>
      <c r="E14404" s="2"/>
      <c r="G14404" s="2"/>
      <c r="H14404" s="6"/>
      <c r="I14404" s="9"/>
      <c r="J14404" s="9"/>
      <c r="K14404" s="9"/>
    </row>
    <row r="14405" spans="1:11" x14ac:dyDescent="0.25">
      <c r="A14405" s="2"/>
      <c r="B14405" s="2"/>
      <c r="C14405" s="2"/>
      <c r="E14405" s="2"/>
      <c r="G14405" s="2"/>
      <c r="H14405" s="6"/>
      <c r="I14405" s="9"/>
      <c r="J14405" s="9"/>
      <c r="K14405" s="9"/>
    </row>
    <row r="14406" spans="1:11" x14ac:dyDescent="0.25">
      <c r="A14406" s="2"/>
      <c r="B14406" s="2"/>
      <c r="C14406" s="2"/>
      <c r="E14406" s="2"/>
      <c r="G14406" s="2"/>
      <c r="H14406" s="6"/>
      <c r="I14406" s="9"/>
      <c r="J14406" s="9"/>
      <c r="K14406" s="9"/>
    </row>
    <row r="14407" spans="1:11" x14ac:dyDescent="0.25">
      <c r="A14407" s="2"/>
      <c r="B14407" s="2"/>
      <c r="C14407" s="2"/>
      <c r="E14407" s="2"/>
      <c r="G14407" s="2"/>
      <c r="H14407" s="6"/>
      <c r="I14407" s="9"/>
      <c r="J14407" s="9"/>
      <c r="K14407" s="9"/>
    </row>
    <row r="14408" spans="1:11" x14ac:dyDescent="0.25">
      <c r="A14408" s="2"/>
      <c r="B14408" s="2"/>
      <c r="C14408" s="2"/>
      <c r="E14408" s="2"/>
      <c r="G14408" s="2"/>
      <c r="H14408" s="6"/>
      <c r="I14408" s="9"/>
      <c r="J14408" s="9"/>
      <c r="K14408" s="9"/>
    </row>
    <row r="14409" spans="1:11" x14ac:dyDescent="0.25">
      <c r="A14409" s="2"/>
      <c r="B14409" s="2"/>
      <c r="C14409" s="2"/>
      <c r="E14409" s="2"/>
      <c r="G14409" s="2"/>
      <c r="H14409" s="6"/>
      <c r="I14409" s="9"/>
      <c r="J14409" s="9"/>
      <c r="K14409" s="9"/>
    </row>
    <row r="14410" spans="1:11" x14ac:dyDescent="0.25">
      <c r="A14410" s="2"/>
      <c r="B14410" s="2"/>
      <c r="C14410" s="2"/>
      <c r="E14410" s="2"/>
      <c r="G14410" s="2"/>
      <c r="H14410" s="6"/>
      <c r="I14410" s="9"/>
      <c r="J14410" s="9"/>
      <c r="K14410" s="9"/>
    </row>
    <row r="14411" spans="1:11" x14ac:dyDescent="0.25">
      <c r="A14411" s="2"/>
      <c r="B14411" s="2"/>
      <c r="C14411" s="2"/>
      <c r="E14411" s="2"/>
      <c r="G14411" s="2"/>
      <c r="H14411" s="6"/>
      <c r="I14411" s="9"/>
      <c r="J14411" s="9"/>
      <c r="K14411" s="9"/>
    </row>
    <row r="14412" spans="1:11" x14ac:dyDescent="0.25">
      <c r="A14412" s="2"/>
      <c r="B14412" s="2"/>
      <c r="C14412" s="2"/>
      <c r="E14412" s="2"/>
      <c r="G14412" s="2"/>
      <c r="H14412" s="6"/>
      <c r="I14412" s="9"/>
      <c r="J14412" s="9"/>
      <c r="K14412" s="9"/>
    </row>
    <row r="14413" spans="1:11" x14ac:dyDescent="0.25">
      <c r="A14413" s="2"/>
      <c r="B14413" s="2"/>
      <c r="C14413" s="2"/>
      <c r="E14413" s="2"/>
      <c r="G14413" s="2"/>
      <c r="H14413" s="6"/>
      <c r="I14413" s="9"/>
      <c r="J14413" s="9"/>
      <c r="K14413" s="9"/>
    </row>
    <row r="14414" spans="1:11" x14ac:dyDescent="0.25">
      <c r="A14414" s="2"/>
      <c r="B14414" s="2"/>
      <c r="C14414" s="2"/>
      <c r="E14414" s="2"/>
      <c r="G14414" s="2"/>
      <c r="H14414" s="6"/>
      <c r="I14414" s="9"/>
      <c r="J14414" s="9"/>
      <c r="K14414" s="9"/>
    </row>
    <row r="14415" spans="1:11" x14ac:dyDescent="0.25">
      <c r="A14415" s="2"/>
      <c r="B14415" s="2"/>
      <c r="C14415" s="2"/>
      <c r="E14415" s="2"/>
      <c r="G14415" s="2"/>
      <c r="H14415" s="6"/>
      <c r="I14415" s="9"/>
      <c r="J14415" s="9"/>
      <c r="K14415" s="9"/>
    </row>
    <row r="14416" spans="1:11" x14ac:dyDescent="0.25">
      <c r="A14416" s="2"/>
      <c r="B14416" s="2"/>
      <c r="C14416" s="2"/>
      <c r="E14416" s="2"/>
      <c r="G14416" s="2"/>
      <c r="H14416" s="6"/>
      <c r="I14416" s="9"/>
      <c r="J14416" s="9"/>
      <c r="K14416" s="9"/>
    </row>
    <row r="14417" spans="1:11" x14ac:dyDescent="0.25">
      <c r="A14417" s="2"/>
      <c r="B14417" s="2"/>
      <c r="C14417" s="2"/>
      <c r="E14417" s="2"/>
      <c r="G14417" s="2"/>
      <c r="H14417" s="6"/>
      <c r="I14417" s="9"/>
      <c r="J14417" s="9"/>
      <c r="K14417" s="9"/>
    </row>
    <row r="14418" spans="1:11" x14ac:dyDescent="0.25">
      <c r="A14418" s="2"/>
      <c r="B14418" s="2"/>
      <c r="C14418" s="2"/>
      <c r="E14418" s="2"/>
      <c r="G14418" s="2"/>
      <c r="H14418" s="6"/>
      <c r="I14418" s="9"/>
      <c r="J14418" s="9"/>
      <c r="K14418" s="9"/>
    </row>
    <row r="14419" spans="1:11" x14ac:dyDescent="0.25">
      <c r="A14419" s="2"/>
      <c r="B14419" s="2"/>
      <c r="C14419" s="2"/>
      <c r="E14419" s="2"/>
      <c r="G14419" s="2"/>
      <c r="H14419" s="6"/>
      <c r="I14419" s="9"/>
      <c r="J14419" s="9"/>
      <c r="K14419" s="9"/>
    </row>
    <row r="14420" spans="1:11" x14ac:dyDescent="0.25">
      <c r="A14420" s="2"/>
      <c r="B14420" s="2"/>
      <c r="C14420" s="2"/>
      <c r="E14420" s="2"/>
      <c r="G14420" s="2"/>
      <c r="H14420" s="6"/>
      <c r="I14420" s="9"/>
      <c r="J14420" s="9"/>
      <c r="K14420" s="9"/>
    </row>
    <row r="14421" spans="1:11" x14ac:dyDescent="0.25">
      <c r="A14421" s="2"/>
      <c r="B14421" s="2"/>
      <c r="C14421" s="2"/>
      <c r="E14421" s="2"/>
      <c r="G14421" s="2"/>
      <c r="H14421" s="6"/>
      <c r="I14421" s="9"/>
      <c r="J14421" s="9"/>
      <c r="K14421" s="9"/>
    </row>
    <row r="14422" spans="1:11" x14ac:dyDescent="0.25">
      <c r="A14422" s="2"/>
      <c r="B14422" s="2"/>
      <c r="C14422" s="2"/>
      <c r="E14422" s="2"/>
      <c r="G14422" s="2"/>
      <c r="H14422" s="6"/>
      <c r="I14422" s="9"/>
      <c r="J14422" s="9"/>
      <c r="K14422" s="9"/>
    </row>
    <row r="14423" spans="1:11" x14ac:dyDescent="0.25">
      <c r="A14423" s="2"/>
      <c r="B14423" s="2"/>
      <c r="C14423" s="2"/>
      <c r="E14423" s="2"/>
      <c r="G14423" s="2"/>
      <c r="H14423" s="6"/>
      <c r="I14423" s="9"/>
      <c r="J14423" s="9"/>
      <c r="K14423" s="9"/>
    </row>
    <row r="14424" spans="1:11" x14ac:dyDescent="0.25">
      <c r="A14424" s="2"/>
      <c r="B14424" s="2"/>
      <c r="C14424" s="2"/>
      <c r="E14424" s="2"/>
      <c r="G14424" s="2"/>
      <c r="H14424" s="6"/>
      <c r="I14424" s="9"/>
      <c r="J14424" s="9"/>
      <c r="K14424" s="9"/>
    </row>
    <row r="14425" spans="1:11" x14ac:dyDescent="0.25">
      <c r="A14425" s="2"/>
      <c r="B14425" s="2"/>
      <c r="C14425" s="2"/>
      <c r="E14425" s="2"/>
      <c r="G14425" s="2"/>
      <c r="H14425" s="6"/>
      <c r="I14425" s="9"/>
      <c r="J14425" s="9"/>
      <c r="K14425" s="9"/>
    </row>
    <row r="14426" spans="1:11" x14ac:dyDescent="0.25">
      <c r="A14426" s="2"/>
      <c r="B14426" s="2"/>
      <c r="C14426" s="2"/>
      <c r="E14426" s="2"/>
      <c r="G14426" s="2"/>
      <c r="H14426" s="6"/>
      <c r="I14426" s="9"/>
      <c r="J14426" s="9"/>
      <c r="K14426" s="9"/>
    </row>
    <row r="14427" spans="1:11" x14ac:dyDescent="0.25">
      <c r="A14427" s="2"/>
      <c r="B14427" s="2"/>
      <c r="C14427" s="2"/>
      <c r="E14427" s="2"/>
      <c r="G14427" s="2"/>
      <c r="H14427" s="6"/>
      <c r="I14427" s="9"/>
      <c r="J14427" s="9"/>
      <c r="K14427" s="9"/>
    </row>
    <row r="14428" spans="1:11" x14ac:dyDescent="0.25">
      <c r="A14428" s="2"/>
      <c r="B14428" s="2"/>
      <c r="C14428" s="2"/>
      <c r="E14428" s="2"/>
      <c r="G14428" s="2"/>
      <c r="H14428" s="6"/>
      <c r="I14428" s="9"/>
      <c r="J14428" s="9"/>
      <c r="K14428" s="9"/>
    </row>
    <row r="14429" spans="1:11" x14ac:dyDescent="0.25">
      <c r="A14429" s="2"/>
      <c r="B14429" s="2"/>
      <c r="C14429" s="2"/>
      <c r="E14429" s="2"/>
      <c r="G14429" s="2"/>
      <c r="H14429" s="6"/>
      <c r="I14429" s="9"/>
      <c r="J14429" s="9"/>
      <c r="K14429" s="9"/>
    </row>
    <row r="14430" spans="1:11" x14ac:dyDescent="0.25">
      <c r="A14430" s="2"/>
      <c r="B14430" s="2"/>
      <c r="C14430" s="2"/>
      <c r="E14430" s="2"/>
      <c r="G14430" s="2"/>
      <c r="H14430" s="6"/>
      <c r="I14430" s="9"/>
      <c r="J14430" s="9"/>
      <c r="K14430" s="9"/>
    </row>
    <row r="14431" spans="1:11" x14ac:dyDescent="0.25">
      <c r="A14431" s="2"/>
      <c r="B14431" s="2"/>
      <c r="C14431" s="2"/>
      <c r="E14431" s="2"/>
      <c r="G14431" s="2"/>
      <c r="H14431" s="6"/>
      <c r="I14431" s="9"/>
      <c r="J14431" s="9"/>
      <c r="K14431" s="9"/>
    </row>
    <row r="14432" spans="1:11" x14ac:dyDescent="0.25">
      <c r="A14432" s="2"/>
      <c r="B14432" s="2"/>
      <c r="C14432" s="2"/>
      <c r="E14432" s="2"/>
      <c r="G14432" s="2"/>
      <c r="H14432" s="6"/>
      <c r="I14432" s="9"/>
      <c r="J14432" s="9"/>
      <c r="K14432" s="9"/>
    </row>
    <row r="14433" spans="1:11" x14ac:dyDescent="0.25">
      <c r="A14433" s="2"/>
      <c r="B14433" s="2"/>
      <c r="C14433" s="2"/>
      <c r="E14433" s="2"/>
      <c r="G14433" s="2"/>
      <c r="H14433" s="6"/>
      <c r="I14433" s="9"/>
      <c r="J14433" s="9"/>
      <c r="K14433" s="9"/>
    </row>
    <row r="14434" spans="1:11" x14ac:dyDescent="0.25">
      <c r="A14434" s="2"/>
      <c r="B14434" s="2"/>
      <c r="C14434" s="2"/>
      <c r="E14434" s="2"/>
      <c r="G14434" s="2"/>
      <c r="H14434" s="6"/>
      <c r="I14434" s="9"/>
      <c r="J14434" s="9"/>
      <c r="K14434" s="9"/>
    </row>
    <row r="14435" spans="1:11" x14ac:dyDescent="0.25">
      <c r="A14435" s="2"/>
      <c r="B14435" s="2"/>
      <c r="C14435" s="2"/>
      <c r="E14435" s="2"/>
      <c r="G14435" s="2"/>
      <c r="H14435" s="6"/>
      <c r="I14435" s="9"/>
      <c r="J14435" s="9"/>
      <c r="K14435" s="9"/>
    </row>
    <row r="14436" spans="1:11" x14ac:dyDescent="0.25">
      <c r="A14436" s="2"/>
      <c r="B14436" s="2"/>
      <c r="C14436" s="2"/>
      <c r="E14436" s="2"/>
      <c r="G14436" s="2"/>
      <c r="H14436" s="6"/>
      <c r="I14436" s="9"/>
      <c r="J14436" s="9"/>
      <c r="K14436" s="9"/>
    </row>
    <row r="14437" spans="1:11" x14ac:dyDescent="0.25">
      <c r="A14437" s="2"/>
      <c r="B14437" s="2"/>
      <c r="C14437" s="2"/>
      <c r="E14437" s="2"/>
      <c r="G14437" s="2"/>
      <c r="H14437" s="6"/>
      <c r="I14437" s="9"/>
      <c r="J14437" s="9"/>
      <c r="K14437" s="9"/>
    </row>
    <row r="14438" spans="1:11" x14ac:dyDescent="0.25">
      <c r="A14438" s="2"/>
      <c r="B14438" s="2"/>
      <c r="C14438" s="2"/>
      <c r="E14438" s="2"/>
      <c r="G14438" s="2"/>
      <c r="H14438" s="6"/>
      <c r="I14438" s="9"/>
      <c r="J14438" s="9"/>
      <c r="K14438" s="9"/>
    </row>
    <row r="14439" spans="1:11" x14ac:dyDescent="0.25">
      <c r="A14439" s="2"/>
      <c r="B14439" s="2"/>
      <c r="C14439" s="2"/>
      <c r="E14439" s="2"/>
      <c r="G14439" s="2"/>
      <c r="H14439" s="6"/>
      <c r="I14439" s="9"/>
      <c r="J14439" s="9"/>
      <c r="K14439" s="9"/>
    </row>
    <row r="14440" spans="1:11" x14ac:dyDescent="0.25">
      <c r="A14440" s="2"/>
      <c r="B14440" s="2"/>
      <c r="C14440" s="2"/>
      <c r="E14440" s="2"/>
      <c r="G14440" s="2"/>
      <c r="H14440" s="6"/>
      <c r="I14440" s="9"/>
      <c r="J14440" s="9"/>
      <c r="K14440" s="9"/>
    </row>
    <row r="14441" spans="1:11" x14ac:dyDescent="0.25">
      <c r="A14441" s="2"/>
      <c r="B14441" s="2"/>
      <c r="C14441" s="2"/>
      <c r="E14441" s="2"/>
      <c r="G14441" s="2"/>
      <c r="H14441" s="6"/>
      <c r="I14441" s="9"/>
      <c r="J14441" s="9"/>
      <c r="K14441" s="9"/>
    </row>
    <row r="14442" spans="1:11" x14ac:dyDescent="0.25">
      <c r="A14442" s="2"/>
      <c r="B14442" s="2"/>
      <c r="C14442" s="2"/>
      <c r="E14442" s="2"/>
      <c r="G14442" s="2"/>
      <c r="H14442" s="6"/>
      <c r="I14442" s="9"/>
      <c r="J14442" s="9"/>
      <c r="K14442" s="9"/>
    </row>
    <row r="14443" spans="1:11" x14ac:dyDescent="0.25">
      <c r="A14443" s="2"/>
      <c r="B14443" s="2"/>
      <c r="C14443" s="2"/>
      <c r="E14443" s="2"/>
      <c r="G14443" s="2"/>
      <c r="H14443" s="6"/>
      <c r="I14443" s="9"/>
      <c r="J14443" s="9"/>
      <c r="K14443" s="9"/>
    </row>
    <row r="14444" spans="1:11" x14ac:dyDescent="0.25">
      <c r="A14444" s="2"/>
      <c r="B14444" s="2"/>
      <c r="C14444" s="2"/>
      <c r="E14444" s="2"/>
      <c r="G14444" s="2"/>
      <c r="H14444" s="6"/>
      <c r="I14444" s="9"/>
      <c r="J14444" s="9"/>
      <c r="K14444" s="9"/>
    </row>
    <row r="14445" spans="1:11" x14ac:dyDescent="0.25">
      <c r="A14445" s="2"/>
      <c r="B14445" s="2"/>
      <c r="C14445" s="2"/>
      <c r="E14445" s="2"/>
      <c r="G14445" s="2"/>
      <c r="H14445" s="6"/>
      <c r="I14445" s="9"/>
      <c r="J14445" s="9"/>
      <c r="K14445" s="9"/>
    </row>
    <row r="14446" spans="1:11" x14ac:dyDescent="0.25">
      <c r="A14446" s="2"/>
      <c r="B14446" s="2"/>
      <c r="C14446" s="2"/>
      <c r="E14446" s="2"/>
      <c r="G14446" s="2"/>
      <c r="H14446" s="6"/>
      <c r="I14446" s="9"/>
      <c r="J14446" s="9"/>
      <c r="K14446" s="9"/>
    </row>
    <row r="14447" spans="1:11" x14ac:dyDescent="0.25">
      <c r="A14447" s="2"/>
      <c r="B14447" s="2"/>
      <c r="C14447" s="2"/>
      <c r="E14447" s="2"/>
      <c r="G14447" s="2"/>
      <c r="H14447" s="6"/>
      <c r="I14447" s="9"/>
      <c r="J14447" s="9"/>
      <c r="K14447" s="9"/>
    </row>
    <row r="14448" spans="1:11" x14ac:dyDescent="0.25">
      <c r="A14448" s="2"/>
      <c r="B14448" s="2"/>
      <c r="C14448" s="2"/>
      <c r="E14448" s="2"/>
      <c r="G14448" s="2"/>
      <c r="H14448" s="6"/>
      <c r="I14448" s="9"/>
      <c r="J14448" s="9"/>
      <c r="K14448" s="9"/>
    </row>
    <row r="14449" spans="1:11" x14ac:dyDescent="0.25">
      <c r="A14449" s="2"/>
      <c r="B14449" s="2"/>
      <c r="C14449" s="2"/>
      <c r="E14449" s="2"/>
      <c r="G14449" s="2"/>
      <c r="H14449" s="6"/>
      <c r="I14449" s="9"/>
      <c r="J14449" s="9"/>
      <c r="K14449" s="9"/>
    </row>
    <row r="14450" spans="1:11" x14ac:dyDescent="0.25">
      <c r="A14450" s="2"/>
      <c r="B14450" s="2"/>
      <c r="C14450" s="2"/>
      <c r="E14450" s="2"/>
      <c r="G14450" s="2"/>
      <c r="H14450" s="6"/>
      <c r="I14450" s="9"/>
      <c r="J14450" s="9"/>
      <c r="K14450" s="9"/>
    </row>
    <row r="14451" spans="1:11" x14ac:dyDescent="0.25">
      <c r="A14451" s="2"/>
      <c r="B14451" s="2"/>
      <c r="C14451" s="2"/>
      <c r="E14451" s="2"/>
      <c r="G14451" s="2"/>
      <c r="H14451" s="6"/>
      <c r="I14451" s="9"/>
      <c r="J14451" s="9"/>
      <c r="K14451" s="9"/>
    </row>
    <row r="14452" spans="1:11" x14ac:dyDescent="0.25">
      <c r="A14452" s="2"/>
      <c r="B14452" s="2"/>
      <c r="C14452" s="2"/>
      <c r="E14452" s="2"/>
      <c r="G14452" s="2"/>
      <c r="H14452" s="6"/>
      <c r="I14452" s="9"/>
      <c r="J14452" s="9"/>
      <c r="K14452" s="9"/>
    </row>
    <row r="14453" spans="1:11" x14ac:dyDescent="0.25">
      <c r="A14453" s="2"/>
      <c r="B14453" s="2"/>
      <c r="C14453" s="2"/>
      <c r="E14453" s="2"/>
      <c r="G14453" s="2"/>
      <c r="H14453" s="6"/>
      <c r="I14453" s="9"/>
      <c r="J14453" s="9"/>
      <c r="K14453" s="9"/>
    </row>
    <row r="14454" spans="1:11" x14ac:dyDescent="0.25">
      <c r="A14454" s="2"/>
      <c r="B14454" s="2"/>
      <c r="C14454" s="2"/>
      <c r="E14454" s="2"/>
      <c r="G14454" s="2"/>
      <c r="H14454" s="6"/>
      <c r="I14454" s="9"/>
      <c r="J14454" s="9"/>
      <c r="K14454" s="9"/>
    </row>
    <row r="14455" spans="1:11" x14ac:dyDescent="0.25">
      <c r="A14455" s="2"/>
      <c r="B14455" s="2"/>
      <c r="C14455" s="2"/>
      <c r="E14455" s="2"/>
      <c r="G14455" s="2"/>
      <c r="H14455" s="6"/>
      <c r="I14455" s="9"/>
      <c r="J14455" s="9"/>
      <c r="K14455" s="9"/>
    </row>
    <row r="14456" spans="1:11" x14ac:dyDescent="0.25">
      <c r="A14456" s="2"/>
      <c r="B14456" s="2"/>
      <c r="C14456" s="2"/>
      <c r="E14456" s="2"/>
      <c r="G14456" s="2"/>
      <c r="H14456" s="6"/>
      <c r="I14456" s="9"/>
      <c r="J14456" s="9"/>
      <c r="K14456" s="9"/>
    </row>
    <row r="14457" spans="1:11" x14ac:dyDescent="0.25">
      <c r="A14457" s="2"/>
      <c r="B14457" s="2"/>
      <c r="C14457" s="2"/>
      <c r="E14457" s="2"/>
      <c r="G14457" s="2"/>
      <c r="H14457" s="6"/>
      <c r="I14457" s="9"/>
      <c r="J14457" s="9"/>
      <c r="K14457" s="9"/>
    </row>
    <row r="14458" spans="1:11" x14ac:dyDescent="0.25">
      <c r="A14458" s="2"/>
      <c r="B14458" s="2"/>
      <c r="C14458" s="2"/>
      <c r="E14458" s="2"/>
      <c r="G14458" s="2"/>
      <c r="H14458" s="6"/>
      <c r="I14458" s="9"/>
      <c r="J14458" s="9"/>
      <c r="K14458" s="9"/>
    </row>
    <row r="14459" spans="1:11" x14ac:dyDescent="0.25">
      <c r="A14459" s="2"/>
      <c r="B14459" s="2"/>
      <c r="C14459" s="2"/>
      <c r="E14459" s="2"/>
      <c r="G14459" s="2"/>
      <c r="H14459" s="6"/>
      <c r="I14459" s="9"/>
      <c r="J14459" s="9"/>
      <c r="K14459" s="9"/>
    </row>
    <row r="14460" spans="1:11" x14ac:dyDescent="0.25">
      <c r="A14460" s="2"/>
      <c r="B14460" s="2"/>
      <c r="C14460" s="2"/>
      <c r="E14460" s="2"/>
      <c r="G14460" s="2"/>
      <c r="H14460" s="6"/>
      <c r="I14460" s="9"/>
      <c r="J14460" s="9"/>
      <c r="K14460" s="9"/>
    </row>
    <row r="14461" spans="1:11" x14ac:dyDescent="0.25">
      <c r="A14461" s="2"/>
      <c r="B14461" s="2"/>
      <c r="C14461" s="2"/>
      <c r="E14461" s="2"/>
      <c r="G14461" s="2"/>
      <c r="H14461" s="6"/>
      <c r="I14461" s="9"/>
      <c r="J14461" s="9"/>
      <c r="K14461" s="9"/>
    </row>
    <row r="14462" spans="1:11" x14ac:dyDescent="0.25">
      <c r="A14462" s="2"/>
      <c r="B14462" s="2"/>
      <c r="C14462" s="2"/>
      <c r="E14462" s="2"/>
      <c r="G14462" s="2"/>
      <c r="H14462" s="6"/>
      <c r="I14462" s="9"/>
      <c r="J14462" s="9"/>
      <c r="K14462" s="9"/>
    </row>
    <row r="14463" spans="1:11" x14ac:dyDescent="0.25">
      <c r="A14463" s="2"/>
      <c r="B14463" s="2"/>
      <c r="C14463" s="2"/>
      <c r="E14463" s="2"/>
      <c r="G14463" s="2"/>
      <c r="H14463" s="6"/>
      <c r="I14463" s="9"/>
      <c r="J14463" s="9"/>
      <c r="K14463" s="9"/>
    </row>
    <row r="14464" spans="1:11" x14ac:dyDescent="0.25">
      <c r="A14464" s="2"/>
      <c r="B14464" s="2"/>
      <c r="C14464" s="2"/>
      <c r="E14464" s="2"/>
      <c r="G14464" s="2"/>
      <c r="H14464" s="6"/>
      <c r="I14464" s="9"/>
      <c r="J14464" s="9"/>
      <c r="K14464" s="9"/>
    </row>
    <row r="14465" spans="1:11" x14ac:dyDescent="0.25">
      <c r="A14465" s="2"/>
      <c r="B14465" s="2"/>
      <c r="C14465" s="2"/>
      <c r="E14465" s="2"/>
      <c r="G14465" s="2"/>
      <c r="H14465" s="6"/>
      <c r="I14465" s="9"/>
      <c r="J14465" s="9"/>
      <c r="K14465" s="9"/>
    </row>
    <row r="14466" spans="1:11" x14ac:dyDescent="0.25">
      <c r="A14466" s="2"/>
      <c r="B14466" s="2"/>
      <c r="C14466" s="2"/>
      <c r="E14466" s="2"/>
      <c r="G14466" s="2"/>
      <c r="H14466" s="6"/>
      <c r="I14466" s="9"/>
      <c r="J14466" s="9"/>
      <c r="K14466" s="9"/>
    </row>
    <row r="14467" spans="1:11" x14ac:dyDescent="0.25">
      <c r="A14467" s="2"/>
      <c r="B14467" s="2"/>
      <c r="C14467" s="2"/>
      <c r="E14467" s="2"/>
      <c r="G14467" s="2"/>
      <c r="H14467" s="6"/>
      <c r="I14467" s="9"/>
      <c r="J14467" s="9"/>
      <c r="K14467" s="9"/>
    </row>
    <row r="14468" spans="1:11" x14ac:dyDescent="0.25">
      <c r="A14468" s="2"/>
      <c r="B14468" s="2"/>
      <c r="C14468" s="2"/>
      <c r="E14468" s="2"/>
      <c r="G14468" s="2"/>
      <c r="H14468" s="6"/>
      <c r="I14468" s="9"/>
      <c r="J14468" s="9"/>
      <c r="K14468" s="9"/>
    </row>
    <row r="14469" spans="1:11" x14ac:dyDescent="0.25">
      <c r="A14469" s="2"/>
      <c r="B14469" s="2"/>
      <c r="C14469" s="2"/>
      <c r="E14469" s="2"/>
      <c r="G14469" s="2"/>
      <c r="H14469" s="6"/>
      <c r="I14469" s="9"/>
      <c r="J14469" s="9"/>
      <c r="K14469" s="9"/>
    </row>
    <row r="14470" spans="1:11" x14ac:dyDescent="0.25">
      <c r="A14470" s="2"/>
      <c r="B14470" s="2"/>
      <c r="C14470" s="2"/>
      <c r="E14470" s="2"/>
      <c r="G14470" s="2"/>
      <c r="H14470" s="6"/>
      <c r="I14470" s="9"/>
      <c r="J14470" s="9"/>
      <c r="K14470" s="9"/>
    </row>
    <row r="14471" spans="1:11" x14ac:dyDescent="0.25">
      <c r="A14471" s="2"/>
      <c r="B14471" s="2"/>
      <c r="C14471" s="2"/>
      <c r="E14471" s="2"/>
      <c r="G14471" s="2"/>
      <c r="H14471" s="6"/>
      <c r="I14471" s="9"/>
      <c r="J14471" s="9"/>
      <c r="K14471" s="9"/>
    </row>
    <row r="14472" spans="1:11" x14ac:dyDescent="0.25">
      <c r="A14472" s="2"/>
      <c r="B14472" s="2"/>
      <c r="C14472" s="2"/>
      <c r="E14472" s="2"/>
      <c r="G14472" s="2"/>
      <c r="H14472" s="6"/>
      <c r="I14472" s="9"/>
      <c r="J14472" s="9"/>
      <c r="K14472" s="9"/>
    </row>
    <row r="14473" spans="1:11" x14ac:dyDescent="0.25">
      <c r="A14473" s="2"/>
      <c r="B14473" s="2"/>
      <c r="C14473" s="2"/>
      <c r="E14473" s="2"/>
      <c r="G14473" s="2"/>
      <c r="H14473" s="6"/>
      <c r="I14473" s="9"/>
      <c r="J14473" s="9"/>
      <c r="K14473" s="9"/>
    </row>
    <row r="14474" spans="1:11" x14ac:dyDescent="0.25">
      <c r="A14474" s="2"/>
      <c r="B14474" s="2"/>
      <c r="C14474" s="2"/>
      <c r="E14474" s="2"/>
      <c r="G14474" s="2"/>
      <c r="H14474" s="6"/>
      <c r="I14474" s="9"/>
      <c r="J14474" s="9"/>
      <c r="K14474" s="9"/>
    </row>
    <row r="14475" spans="1:11" x14ac:dyDescent="0.25">
      <c r="A14475" s="2"/>
      <c r="B14475" s="2"/>
      <c r="C14475" s="2"/>
      <c r="E14475" s="2"/>
      <c r="G14475" s="2"/>
      <c r="H14475" s="6"/>
      <c r="I14475" s="9"/>
      <c r="J14475" s="9"/>
      <c r="K14475" s="9"/>
    </row>
    <row r="14476" spans="1:11" x14ac:dyDescent="0.25">
      <c r="A14476" s="2"/>
      <c r="B14476" s="2"/>
      <c r="C14476" s="2"/>
      <c r="E14476" s="2"/>
      <c r="G14476" s="2"/>
      <c r="H14476" s="6"/>
      <c r="I14476" s="9"/>
      <c r="J14476" s="9"/>
      <c r="K14476" s="9"/>
    </row>
    <row r="14477" spans="1:11" x14ac:dyDescent="0.25">
      <c r="A14477" s="2"/>
      <c r="B14477" s="2"/>
      <c r="C14477" s="2"/>
      <c r="E14477" s="2"/>
      <c r="G14477" s="2"/>
      <c r="H14477" s="6"/>
      <c r="I14477" s="9"/>
      <c r="J14477" s="9"/>
      <c r="K14477" s="9"/>
    </row>
    <row r="14478" spans="1:11" x14ac:dyDescent="0.25">
      <c r="A14478" s="2"/>
      <c r="B14478" s="2"/>
      <c r="C14478" s="2"/>
      <c r="E14478" s="2"/>
      <c r="G14478" s="2"/>
      <c r="H14478" s="6"/>
      <c r="I14478" s="9"/>
      <c r="J14478" s="9"/>
      <c r="K14478" s="9"/>
    </row>
    <row r="14479" spans="1:11" x14ac:dyDescent="0.25">
      <c r="A14479" s="2"/>
      <c r="B14479" s="2"/>
      <c r="C14479" s="2"/>
      <c r="E14479" s="2"/>
      <c r="G14479" s="2"/>
      <c r="H14479" s="6"/>
      <c r="I14479" s="9"/>
      <c r="J14479" s="9"/>
      <c r="K14479" s="9"/>
    </row>
    <row r="14480" spans="1:11" x14ac:dyDescent="0.25">
      <c r="A14480" s="2"/>
      <c r="B14480" s="2"/>
      <c r="C14480" s="2"/>
      <c r="E14480" s="2"/>
      <c r="G14480" s="2"/>
      <c r="H14480" s="6"/>
      <c r="I14480" s="9"/>
      <c r="J14480" s="9"/>
      <c r="K14480" s="9"/>
    </row>
    <row r="14481" spans="1:11" x14ac:dyDescent="0.25">
      <c r="A14481" s="2"/>
      <c r="B14481" s="2"/>
      <c r="C14481" s="2"/>
      <c r="E14481" s="2"/>
      <c r="G14481" s="2"/>
      <c r="H14481" s="6"/>
      <c r="I14481" s="9"/>
      <c r="J14481" s="9"/>
      <c r="K14481" s="9"/>
    </row>
    <row r="14482" spans="1:11" x14ac:dyDescent="0.25">
      <c r="A14482" s="2"/>
      <c r="B14482" s="2"/>
      <c r="C14482" s="2"/>
      <c r="E14482" s="2"/>
      <c r="G14482" s="2"/>
      <c r="H14482" s="6"/>
      <c r="I14482" s="9"/>
      <c r="J14482" s="9"/>
      <c r="K14482" s="9"/>
    </row>
    <row r="14483" spans="1:11" x14ac:dyDescent="0.25">
      <c r="A14483" s="2"/>
      <c r="B14483" s="2"/>
      <c r="C14483" s="2"/>
      <c r="E14483" s="2"/>
      <c r="G14483" s="2"/>
      <c r="H14483" s="6"/>
      <c r="I14483" s="9"/>
      <c r="J14483" s="9"/>
      <c r="K14483" s="9"/>
    </row>
    <row r="14484" spans="1:11" x14ac:dyDescent="0.25">
      <c r="A14484" s="2"/>
      <c r="B14484" s="2"/>
      <c r="C14484" s="2"/>
      <c r="E14484" s="2"/>
      <c r="G14484" s="2"/>
      <c r="H14484" s="6"/>
      <c r="I14484" s="9"/>
      <c r="J14484" s="9"/>
      <c r="K14484" s="9"/>
    </row>
    <row r="14485" spans="1:11" x14ac:dyDescent="0.25">
      <c r="A14485" s="2"/>
      <c r="B14485" s="2"/>
      <c r="C14485" s="2"/>
      <c r="E14485" s="2"/>
      <c r="G14485" s="2"/>
      <c r="H14485" s="6"/>
      <c r="I14485" s="9"/>
      <c r="J14485" s="9"/>
      <c r="K14485" s="9"/>
    </row>
    <row r="14486" spans="1:11" x14ac:dyDescent="0.25">
      <c r="A14486" s="2"/>
      <c r="B14486" s="2"/>
      <c r="C14486" s="2"/>
      <c r="E14486" s="2"/>
      <c r="G14486" s="2"/>
      <c r="H14486" s="6"/>
      <c r="I14486" s="9"/>
      <c r="J14486" s="9"/>
      <c r="K14486" s="9"/>
    </row>
    <row r="14487" spans="1:11" x14ac:dyDescent="0.25">
      <c r="A14487" s="2"/>
      <c r="B14487" s="2"/>
      <c r="C14487" s="2"/>
      <c r="E14487" s="2"/>
      <c r="G14487" s="2"/>
      <c r="H14487" s="6"/>
      <c r="I14487" s="9"/>
      <c r="J14487" s="9"/>
      <c r="K14487" s="9"/>
    </row>
    <row r="14488" spans="1:11" x14ac:dyDescent="0.25">
      <c r="A14488" s="2"/>
      <c r="B14488" s="2"/>
      <c r="C14488" s="2"/>
      <c r="E14488" s="2"/>
      <c r="G14488" s="2"/>
      <c r="H14488" s="6"/>
      <c r="I14488" s="9"/>
      <c r="J14488" s="9"/>
      <c r="K14488" s="9"/>
    </row>
    <row r="14489" spans="1:11" x14ac:dyDescent="0.25">
      <c r="A14489" s="2"/>
      <c r="B14489" s="2"/>
      <c r="C14489" s="2"/>
      <c r="E14489" s="2"/>
      <c r="G14489" s="2"/>
      <c r="H14489" s="6"/>
      <c r="I14489" s="9"/>
      <c r="J14489" s="9"/>
      <c r="K14489" s="9"/>
    </row>
    <row r="14490" spans="1:11" x14ac:dyDescent="0.25">
      <c r="A14490" s="2"/>
      <c r="B14490" s="2"/>
      <c r="C14490" s="2"/>
      <c r="E14490" s="2"/>
      <c r="G14490" s="2"/>
      <c r="H14490" s="6"/>
      <c r="I14490" s="9"/>
      <c r="J14490" s="9"/>
      <c r="K14490" s="9"/>
    </row>
    <row r="14491" spans="1:11" x14ac:dyDescent="0.25">
      <c r="A14491" s="2"/>
      <c r="B14491" s="2"/>
      <c r="C14491" s="2"/>
      <c r="E14491" s="2"/>
      <c r="G14491" s="2"/>
      <c r="H14491" s="6"/>
      <c r="I14491" s="9"/>
      <c r="J14491" s="9"/>
      <c r="K14491" s="9"/>
    </row>
    <row r="14492" spans="1:11" x14ac:dyDescent="0.25">
      <c r="A14492" s="2"/>
      <c r="B14492" s="2"/>
      <c r="C14492" s="2"/>
      <c r="E14492" s="2"/>
      <c r="G14492" s="2"/>
      <c r="H14492" s="6"/>
      <c r="I14492" s="9"/>
      <c r="J14492" s="9"/>
      <c r="K14492" s="9"/>
    </row>
    <row r="14493" spans="1:11" x14ac:dyDescent="0.25">
      <c r="A14493" s="2"/>
      <c r="B14493" s="2"/>
      <c r="C14493" s="2"/>
      <c r="E14493" s="2"/>
      <c r="G14493" s="2"/>
      <c r="H14493" s="6"/>
      <c r="I14493" s="9"/>
      <c r="J14493" s="9"/>
      <c r="K14493" s="9"/>
    </row>
    <row r="14494" spans="1:11" x14ac:dyDescent="0.25">
      <c r="A14494" s="2"/>
      <c r="B14494" s="2"/>
      <c r="C14494" s="2"/>
      <c r="E14494" s="2"/>
      <c r="G14494" s="2"/>
      <c r="H14494" s="6"/>
      <c r="I14494" s="9"/>
      <c r="J14494" s="9"/>
      <c r="K14494" s="9"/>
    </row>
    <row r="14495" spans="1:11" x14ac:dyDescent="0.25">
      <c r="A14495" s="2"/>
      <c r="B14495" s="2"/>
      <c r="C14495" s="2"/>
      <c r="E14495" s="2"/>
      <c r="G14495" s="2"/>
      <c r="H14495" s="6"/>
      <c r="I14495" s="9"/>
      <c r="J14495" s="9"/>
      <c r="K14495" s="9"/>
    </row>
    <row r="14496" spans="1:11" x14ac:dyDescent="0.25">
      <c r="A14496" s="2"/>
      <c r="B14496" s="2"/>
      <c r="C14496" s="2"/>
      <c r="E14496" s="2"/>
      <c r="G14496" s="2"/>
      <c r="H14496" s="6"/>
      <c r="I14496" s="9"/>
      <c r="J14496" s="9"/>
      <c r="K14496" s="9"/>
    </row>
    <row r="14497" spans="1:11" x14ac:dyDescent="0.25">
      <c r="A14497" s="2"/>
      <c r="B14497" s="2"/>
      <c r="C14497" s="2"/>
      <c r="E14497" s="2"/>
      <c r="G14497" s="2"/>
      <c r="H14497" s="6"/>
      <c r="I14497" s="9"/>
      <c r="J14497" s="9"/>
      <c r="K14497" s="9"/>
    </row>
    <row r="14498" spans="1:11" x14ac:dyDescent="0.25">
      <c r="A14498" s="2"/>
      <c r="B14498" s="2"/>
      <c r="C14498" s="2"/>
      <c r="E14498" s="2"/>
      <c r="G14498" s="2"/>
      <c r="H14498" s="6"/>
      <c r="I14498" s="9"/>
      <c r="J14498" s="9"/>
      <c r="K14498" s="9"/>
    </row>
    <row r="14499" spans="1:11" x14ac:dyDescent="0.25">
      <c r="A14499" s="2"/>
      <c r="B14499" s="2"/>
      <c r="C14499" s="2"/>
      <c r="E14499" s="2"/>
      <c r="G14499" s="2"/>
      <c r="H14499" s="6"/>
      <c r="I14499" s="9"/>
      <c r="J14499" s="9"/>
      <c r="K14499" s="9"/>
    </row>
    <row r="14500" spans="1:11" x14ac:dyDescent="0.25">
      <c r="A14500" s="2"/>
      <c r="B14500" s="2"/>
      <c r="C14500" s="2"/>
      <c r="E14500" s="2"/>
      <c r="G14500" s="2"/>
      <c r="H14500" s="6"/>
      <c r="I14500" s="9"/>
      <c r="J14500" s="9"/>
      <c r="K14500" s="9"/>
    </row>
    <row r="14501" spans="1:11" x14ac:dyDescent="0.25">
      <c r="A14501" s="2"/>
      <c r="B14501" s="2"/>
      <c r="C14501" s="2"/>
      <c r="E14501" s="2"/>
      <c r="G14501" s="2"/>
      <c r="H14501" s="6"/>
      <c r="I14501" s="9"/>
      <c r="J14501" s="9"/>
      <c r="K14501" s="9"/>
    </row>
    <row r="14502" spans="1:11" x14ac:dyDescent="0.25">
      <c r="A14502" s="2"/>
      <c r="B14502" s="2"/>
      <c r="C14502" s="2"/>
      <c r="E14502" s="2"/>
      <c r="G14502" s="2"/>
      <c r="H14502" s="6"/>
      <c r="I14502" s="9"/>
      <c r="J14502" s="9"/>
      <c r="K14502" s="9"/>
    </row>
    <row r="14503" spans="1:11" x14ac:dyDescent="0.25">
      <c r="A14503" s="2"/>
      <c r="B14503" s="2"/>
      <c r="C14503" s="2"/>
      <c r="E14503" s="2"/>
      <c r="G14503" s="2"/>
      <c r="H14503" s="6"/>
      <c r="I14503" s="9"/>
      <c r="J14503" s="9"/>
      <c r="K14503" s="9"/>
    </row>
    <row r="14504" spans="1:11" x14ac:dyDescent="0.25">
      <c r="A14504" s="2"/>
      <c r="B14504" s="2"/>
      <c r="C14504" s="2"/>
      <c r="E14504" s="2"/>
      <c r="G14504" s="2"/>
      <c r="H14504" s="6"/>
      <c r="I14504" s="9"/>
      <c r="J14504" s="9"/>
      <c r="K14504" s="9"/>
    </row>
    <row r="14505" spans="1:11" x14ac:dyDescent="0.25">
      <c r="A14505" s="2"/>
      <c r="B14505" s="2"/>
      <c r="C14505" s="2"/>
      <c r="E14505" s="2"/>
      <c r="G14505" s="2"/>
      <c r="H14505" s="6"/>
      <c r="I14505" s="9"/>
      <c r="J14505" s="9"/>
      <c r="K14505" s="9"/>
    </row>
    <row r="14506" spans="1:11" x14ac:dyDescent="0.25">
      <c r="A14506" s="2"/>
      <c r="B14506" s="2"/>
      <c r="C14506" s="2"/>
      <c r="E14506" s="2"/>
      <c r="G14506" s="2"/>
      <c r="H14506" s="6"/>
      <c r="I14506" s="9"/>
      <c r="J14506" s="9"/>
      <c r="K14506" s="9"/>
    </row>
    <row r="14507" spans="1:11" x14ac:dyDescent="0.25">
      <c r="A14507" s="2"/>
      <c r="B14507" s="2"/>
      <c r="C14507" s="2"/>
      <c r="E14507" s="2"/>
      <c r="G14507" s="2"/>
      <c r="H14507" s="6"/>
      <c r="I14507" s="9"/>
      <c r="J14507" s="9"/>
      <c r="K14507" s="9"/>
    </row>
    <row r="14508" spans="1:11" x14ac:dyDescent="0.25">
      <c r="A14508" s="2"/>
      <c r="B14508" s="2"/>
      <c r="C14508" s="2"/>
      <c r="E14508" s="2"/>
      <c r="G14508" s="2"/>
      <c r="H14508" s="6"/>
      <c r="I14508" s="9"/>
      <c r="J14508" s="9"/>
      <c r="K14508" s="9"/>
    </row>
    <row r="14509" spans="1:11" x14ac:dyDescent="0.25">
      <c r="A14509" s="2"/>
      <c r="B14509" s="2"/>
      <c r="C14509" s="2"/>
      <c r="E14509" s="2"/>
      <c r="G14509" s="2"/>
      <c r="H14509" s="6"/>
      <c r="I14509" s="9"/>
      <c r="J14509" s="9"/>
      <c r="K14509" s="9"/>
    </row>
    <row r="14510" spans="1:11" x14ac:dyDescent="0.25">
      <c r="A14510" s="2"/>
      <c r="B14510" s="2"/>
      <c r="C14510" s="2"/>
      <c r="E14510" s="2"/>
      <c r="G14510" s="2"/>
      <c r="H14510" s="6"/>
      <c r="I14510" s="9"/>
      <c r="J14510" s="9"/>
      <c r="K14510" s="9"/>
    </row>
    <row r="14511" spans="1:11" x14ac:dyDescent="0.25">
      <c r="A14511" s="2"/>
      <c r="B14511" s="2"/>
      <c r="C14511" s="2"/>
      <c r="E14511" s="2"/>
      <c r="G14511" s="2"/>
      <c r="H14511" s="6"/>
      <c r="I14511" s="9"/>
      <c r="J14511" s="9"/>
      <c r="K14511" s="9"/>
    </row>
    <row r="14512" spans="1:11" x14ac:dyDescent="0.25">
      <c r="A14512" s="2"/>
      <c r="B14512" s="2"/>
      <c r="C14512" s="2"/>
      <c r="E14512" s="2"/>
      <c r="G14512" s="2"/>
      <c r="H14512" s="6"/>
      <c r="I14512" s="9"/>
      <c r="J14512" s="9"/>
      <c r="K14512" s="9"/>
    </row>
    <row r="14513" spans="1:11" x14ac:dyDescent="0.25">
      <c r="A14513" s="2"/>
      <c r="B14513" s="2"/>
      <c r="C14513" s="2"/>
      <c r="E14513" s="2"/>
      <c r="G14513" s="2"/>
      <c r="H14513" s="6"/>
      <c r="I14513" s="9"/>
      <c r="J14513" s="9"/>
      <c r="K14513" s="9"/>
    </row>
    <row r="14514" spans="1:11" x14ac:dyDescent="0.25">
      <c r="A14514" s="2"/>
      <c r="B14514" s="2"/>
      <c r="C14514" s="2"/>
      <c r="E14514" s="2"/>
      <c r="G14514" s="2"/>
      <c r="H14514" s="6"/>
      <c r="I14514" s="9"/>
      <c r="J14514" s="9"/>
      <c r="K14514" s="9"/>
    </row>
    <row r="14515" spans="1:11" x14ac:dyDescent="0.25">
      <c r="A14515" s="2"/>
      <c r="B14515" s="2"/>
      <c r="C14515" s="2"/>
      <c r="E14515" s="2"/>
      <c r="G14515" s="2"/>
      <c r="H14515" s="6"/>
      <c r="I14515" s="9"/>
      <c r="J14515" s="9"/>
      <c r="K14515" s="9"/>
    </row>
    <row r="14516" spans="1:11" x14ac:dyDescent="0.25">
      <c r="A14516" s="2"/>
      <c r="B14516" s="2"/>
      <c r="C14516" s="2"/>
      <c r="E14516" s="2"/>
      <c r="G14516" s="2"/>
      <c r="H14516" s="6"/>
      <c r="I14516" s="9"/>
      <c r="J14516" s="9"/>
      <c r="K14516" s="9"/>
    </row>
    <row r="14517" spans="1:11" x14ac:dyDescent="0.25">
      <c r="A14517" s="2"/>
      <c r="B14517" s="2"/>
      <c r="C14517" s="2"/>
      <c r="E14517" s="2"/>
      <c r="G14517" s="2"/>
      <c r="H14517" s="6"/>
      <c r="I14517" s="9"/>
      <c r="J14517" s="9"/>
      <c r="K14517" s="9"/>
    </row>
    <row r="14518" spans="1:11" x14ac:dyDescent="0.25">
      <c r="A14518" s="2"/>
      <c r="B14518" s="2"/>
      <c r="C14518" s="2"/>
      <c r="E14518" s="2"/>
      <c r="G14518" s="2"/>
      <c r="H14518" s="6"/>
      <c r="I14518" s="9"/>
      <c r="J14518" s="9"/>
      <c r="K14518" s="9"/>
    </row>
    <row r="14519" spans="1:11" x14ac:dyDescent="0.25">
      <c r="A14519" s="2"/>
      <c r="B14519" s="2"/>
      <c r="C14519" s="2"/>
      <c r="E14519" s="2"/>
      <c r="G14519" s="2"/>
      <c r="H14519" s="6"/>
      <c r="I14519" s="9"/>
      <c r="J14519" s="9"/>
      <c r="K14519" s="9"/>
    </row>
    <row r="14520" spans="1:11" x14ac:dyDescent="0.25">
      <c r="A14520" s="2"/>
      <c r="B14520" s="2"/>
      <c r="C14520" s="2"/>
      <c r="E14520" s="2"/>
      <c r="G14520" s="2"/>
      <c r="H14520" s="6"/>
      <c r="I14520" s="9"/>
      <c r="J14520" s="9"/>
      <c r="K14520" s="9"/>
    </row>
    <row r="14521" spans="1:11" x14ac:dyDescent="0.25">
      <c r="A14521" s="2"/>
      <c r="B14521" s="2"/>
      <c r="C14521" s="2"/>
      <c r="E14521" s="2"/>
      <c r="G14521" s="2"/>
      <c r="H14521" s="6"/>
      <c r="I14521" s="9"/>
      <c r="J14521" s="9"/>
      <c r="K14521" s="9"/>
    </row>
    <row r="14522" spans="1:11" x14ac:dyDescent="0.25">
      <c r="A14522" s="2"/>
      <c r="B14522" s="2"/>
      <c r="C14522" s="2"/>
      <c r="E14522" s="2"/>
      <c r="G14522" s="2"/>
      <c r="H14522" s="6"/>
      <c r="I14522" s="9"/>
      <c r="J14522" s="9"/>
      <c r="K14522" s="9"/>
    </row>
    <row r="14523" spans="1:11" x14ac:dyDescent="0.25">
      <c r="A14523" s="2"/>
      <c r="B14523" s="2"/>
      <c r="C14523" s="2"/>
      <c r="E14523" s="2"/>
      <c r="G14523" s="2"/>
      <c r="H14523" s="6"/>
      <c r="I14523" s="9"/>
      <c r="J14523" s="9"/>
      <c r="K14523" s="9"/>
    </row>
    <row r="14524" spans="1:11" x14ac:dyDescent="0.25">
      <c r="A14524" s="2"/>
      <c r="B14524" s="2"/>
      <c r="C14524" s="2"/>
      <c r="E14524" s="2"/>
      <c r="G14524" s="2"/>
      <c r="H14524" s="6"/>
      <c r="I14524" s="9"/>
      <c r="J14524" s="9"/>
      <c r="K14524" s="9"/>
    </row>
    <row r="14525" spans="1:11" x14ac:dyDescent="0.25">
      <c r="A14525" s="2"/>
      <c r="B14525" s="2"/>
      <c r="C14525" s="2"/>
      <c r="E14525" s="2"/>
      <c r="G14525" s="2"/>
      <c r="H14525" s="6"/>
      <c r="I14525" s="9"/>
      <c r="J14525" s="9"/>
      <c r="K14525" s="9"/>
    </row>
    <row r="14526" spans="1:11" x14ac:dyDescent="0.25">
      <c r="A14526" s="2"/>
      <c r="B14526" s="2"/>
      <c r="C14526" s="2"/>
      <c r="E14526" s="2"/>
      <c r="G14526" s="2"/>
      <c r="H14526" s="6"/>
      <c r="I14526" s="9"/>
      <c r="J14526" s="9"/>
      <c r="K14526" s="9"/>
    </row>
    <row r="14527" spans="1:11" x14ac:dyDescent="0.25">
      <c r="A14527" s="2"/>
      <c r="B14527" s="2"/>
      <c r="C14527" s="2"/>
      <c r="E14527" s="2"/>
      <c r="G14527" s="2"/>
      <c r="H14527" s="6"/>
      <c r="I14527" s="9"/>
      <c r="J14527" s="9"/>
      <c r="K14527" s="9"/>
    </row>
    <row r="14528" spans="1:11" x14ac:dyDescent="0.25">
      <c r="A14528" s="2"/>
      <c r="B14528" s="2"/>
      <c r="C14528" s="2"/>
      <c r="E14528" s="2"/>
      <c r="G14528" s="2"/>
      <c r="H14528" s="6"/>
      <c r="I14528" s="9"/>
      <c r="J14528" s="9"/>
      <c r="K14528" s="9"/>
    </row>
    <row r="14529" spans="1:11" x14ac:dyDescent="0.25">
      <c r="A14529" s="2"/>
      <c r="B14529" s="2"/>
      <c r="C14529" s="2"/>
      <c r="E14529" s="2"/>
      <c r="G14529" s="2"/>
      <c r="H14529" s="6"/>
      <c r="I14529" s="9"/>
      <c r="J14529" s="9"/>
      <c r="K14529" s="9"/>
    </row>
    <row r="14530" spans="1:11" x14ac:dyDescent="0.25">
      <c r="A14530" s="2"/>
      <c r="B14530" s="2"/>
      <c r="C14530" s="2"/>
      <c r="E14530" s="2"/>
      <c r="G14530" s="2"/>
      <c r="H14530" s="6"/>
      <c r="I14530" s="9"/>
      <c r="J14530" s="9"/>
      <c r="K14530" s="9"/>
    </row>
    <row r="14531" spans="1:11" x14ac:dyDescent="0.25">
      <c r="A14531" s="2"/>
      <c r="B14531" s="2"/>
      <c r="C14531" s="2"/>
      <c r="E14531" s="2"/>
      <c r="G14531" s="2"/>
      <c r="H14531" s="6"/>
      <c r="I14531" s="9"/>
      <c r="J14531" s="9"/>
      <c r="K14531" s="9"/>
    </row>
    <row r="14532" spans="1:11" x14ac:dyDescent="0.25">
      <c r="A14532" s="2"/>
      <c r="B14532" s="2"/>
      <c r="C14532" s="2"/>
      <c r="E14532" s="2"/>
      <c r="G14532" s="2"/>
      <c r="H14532" s="6"/>
      <c r="I14532" s="9"/>
      <c r="J14532" s="9"/>
      <c r="K14532" s="9"/>
    </row>
    <row r="14533" spans="1:11" x14ac:dyDescent="0.25">
      <c r="A14533" s="2"/>
      <c r="B14533" s="2"/>
      <c r="C14533" s="2"/>
      <c r="E14533" s="2"/>
      <c r="G14533" s="2"/>
      <c r="H14533" s="6"/>
      <c r="I14533" s="9"/>
      <c r="J14533" s="9"/>
      <c r="K14533" s="9"/>
    </row>
    <row r="14534" spans="1:11" x14ac:dyDescent="0.25">
      <c r="A14534" s="2"/>
      <c r="B14534" s="2"/>
      <c r="C14534" s="2"/>
      <c r="E14534" s="2"/>
      <c r="G14534" s="2"/>
      <c r="H14534" s="6"/>
      <c r="I14534" s="9"/>
      <c r="J14534" s="9"/>
      <c r="K14534" s="9"/>
    </row>
    <row r="14535" spans="1:11" x14ac:dyDescent="0.25">
      <c r="A14535" s="2"/>
      <c r="B14535" s="2"/>
      <c r="C14535" s="2"/>
      <c r="E14535" s="2"/>
      <c r="G14535" s="2"/>
      <c r="H14535" s="6"/>
      <c r="I14535" s="9"/>
      <c r="J14535" s="9"/>
      <c r="K14535" s="9"/>
    </row>
    <row r="14536" spans="1:11" x14ac:dyDescent="0.25">
      <c r="A14536" s="2"/>
      <c r="B14536" s="2"/>
      <c r="C14536" s="2"/>
      <c r="E14536" s="2"/>
      <c r="G14536" s="2"/>
      <c r="H14536" s="6"/>
      <c r="I14536" s="9"/>
      <c r="J14536" s="9"/>
      <c r="K14536" s="9"/>
    </row>
    <row r="14537" spans="1:11" x14ac:dyDescent="0.25">
      <c r="A14537" s="2"/>
      <c r="B14537" s="2"/>
      <c r="C14537" s="2"/>
      <c r="E14537" s="2"/>
      <c r="G14537" s="2"/>
      <c r="H14537" s="6"/>
      <c r="I14537" s="9"/>
      <c r="J14537" s="9"/>
      <c r="K14537" s="9"/>
    </row>
    <row r="14538" spans="1:11" x14ac:dyDescent="0.25">
      <c r="A14538" s="2"/>
      <c r="B14538" s="2"/>
      <c r="C14538" s="2"/>
      <c r="E14538" s="2"/>
      <c r="G14538" s="2"/>
      <c r="H14538" s="6"/>
      <c r="I14538" s="9"/>
      <c r="J14538" s="9"/>
      <c r="K14538" s="9"/>
    </row>
    <row r="14539" spans="1:11" x14ac:dyDescent="0.25">
      <c r="A14539" s="2"/>
      <c r="B14539" s="2"/>
      <c r="C14539" s="2"/>
      <c r="E14539" s="2"/>
      <c r="G14539" s="2"/>
      <c r="H14539" s="6"/>
      <c r="I14539" s="9"/>
      <c r="J14539" s="9"/>
      <c r="K14539" s="9"/>
    </row>
    <row r="14540" spans="1:11" x14ac:dyDescent="0.25">
      <c r="A14540" s="2"/>
      <c r="B14540" s="2"/>
      <c r="C14540" s="2"/>
      <c r="E14540" s="2"/>
      <c r="G14540" s="2"/>
      <c r="H14540" s="6"/>
      <c r="I14540" s="9"/>
      <c r="J14540" s="9"/>
      <c r="K14540" s="9"/>
    </row>
    <row r="14541" spans="1:11" x14ac:dyDescent="0.25">
      <c r="A14541" s="2"/>
      <c r="B14541" s="2"/>
      <c r="C14541" s="2"/>
      <c r="E14541" s="2"/>
      <c r="G14541" s="2"/>
      <c r="H14541" s="6"/>
      <c r="I14541" s="9"/>
      <c r="J14541" s="9"/>
      <c r="K14541" s="9"/>
    </row>
    <row r="14542" spans="1:11" x14ac:dyDescent="0.25">
      <c r="A14542" s="2"/>
      <c r="B14542" s="2"/>
      <c r="C14542" s="2"/>
      <c r="E14542" s="2"/>
      <c r="G14542" s="2"/>
      <c r="H14542" s="6"/>
      <c r="I14542" s="9"/>
      <c r="J14542" s="9"/>
      <c r="K14542" s="9"/>
    </row>
    <row r="14543" spans="1:11" x14ac:dyDescent="0.25">
      <c r="A14543" s="2"/>
      <c r="B14543" s="2"/>
      <c r="C14543" s="2"/>
      <c r="E14543" s="2"/>
      <c r="G14543" s="2"/>
      <c r="H14543" s="6"/>
      <c r="I14543" s="9"/>
      <c r="J14543" s="9"/>
      <c r="K14543" s="9"/>
    </row>
    <row r="14544" spans="1:11" x14ac:dyDescent="0.25">
      <c r="A14544" s="2"/>
      <c r="B14544" s="2"/>
      <c r="C14544" s="2"/>
      <c r="E14544" s="2"/>
      <c r="G14544" s="2"/>
      <c r="H14544" s="6"/>
      <c r="I14544" s="9"/>
      <c r="J14544" s="9"/>
      <c r="K14544" s="9"/>
    </row>
    <row r="14545" spans="1:11" x14ac:dyDescent="0.25">
      <c r="A14545" s="2"/>
      <c r="B14545" s="2"/>
      <c r="C14545" s="2"/>
      <c r="E14545" s="2"/>
      <c r="G14545" s="2"/>
      <c r="H14545" s="6"/>
      <c r="I14545" s="9"/>
      <c r="J14545" s="9"/>
      <c r="K14545" s="9"/>
    </row>
    <row r="14546" spans="1:11" x14ac:dyDescent="0.25">
      <c r="A14546" s="2"/>
      <c r="B14546" s="2"/>
      <c r="C14546" s="2"/>
      <c r="E14546" s="2"/>
      <c r="G14546" s="2"/>
      <c r="H14546" s="6"/>
      <c r="I14546" s="9"/>
      <c r="J14546" s="9"/>
      <c r="K14546" s="9"/>
    </row>
    <row r="14547" spans="1:11" x14ac:dyDescent="0.25">
      <c r="A14547" s="2"/>
      <c r="B14547" s="2"/>
      <c r="C14547" s="2"/>
      <c r="E14547" s="2"/>
      <c r="G14547" s="2"/>
      <c r="H14547" s="6"/>
      <c r="I14547" s="9"/>
      <c r="J14547" s="9"/>
      <c r="K14547" s="9"/>
    </row>
    <row r="14548" spans="1:11" x14ac:dyDescent="0.25">
      <c r="A14548" s="2"/>
      <c r="B14548" s="2"/>
      <c r="C14548" s="2"/>
      <c r="E14548" s="2"/>
      <c r="G14548" s="2"/>
      <c r="H14548" s="6"/>
      <c r="I14548" s="9"/>
      <c r="J14548" s="9"/>
      <c r="K14548" s="9"/>
    </row>
    <row r="14549" spans="1:11" x14ac:dyDescent="0.25">
      <c r="A14549" s="2"/>
      <c r="B14549" s="2"/>
      <c r="C14549" s="2"/>
      <c r="E14549" s="2"/>
      <c r="G14549" s="2"/>
      <c r="H14549" s="6"/>
      <c r="I14549" s="9"/>
      <c r="J14549" s="9"/>
      <c r="K14549" s="9"/>
    </row>
    <row r="14550" spans="1:11" x14ac:dyDescent="0.25">
      <c r="A14550" s="2"/>
      <c r="B14550" s="2"/>
      <c r="C14550" s="2"/>
      <c r="E14550" s="2"/>
      <c r="G14550" s="2"/>
      <c r="H14550" s="6"/>
      <c r="I14550" s="9"/>
      <c r="J14550" s="9"/>
      <c r="K14550" s="9"/>
    </row>
    <row r="14551" spans="1:11" x14ac:dyDescent="0.25">
      <c r="A14551" s="2"/>
      <c r="B14551" s="2"/>
      <c r="C14551" s="2"/>
      <c r="E14551" s="2"/>
      <c r="G14551" s="2"/>
      <c r="H14551" s="6"/>
      <c r="I14551" s="9"/>
      <c r="J14551" s="9"/>
      <c r="K14551" s="9"/>
    </row>
    <row r="14552" spans="1:11" x14ac:dyDescent="0.25">
      <c r="A14552" s="2"/>
      <c r="B14552" s="2"/>
      <c r="C14552" s="2"/>
      <c r="E14552" s="2"/>
      <c r="G14552" s="2"/>
      <c r="H14552" s="6"/>
      <c r="I14552" s="9"/>
      <c r="J14552" s="9"/>
      <c r="K14552" s="9"/>
    </row>
    <row r="14553" spans="1:11" x14ac:dyDescent="0.25">
      <c r="A14553" s="2"/>
      <c r="B14553" s="2"/>
      <c r="C14553" s="2"/>
      <c r="E14553" s="2"/>
      <c r="G14553" s="2"/>
      <c r="H14553" s="6"/>
      <c r="I14553" s="9"/>
      <c r="J14553" s="9"/>
      <c r="K14553" s="9"/>
    </row>
    <row r="14554" spans="1:11" x14ac:dyDescent="0.25">
      <c r="A14554" s="2"/>
      <c r="B14554" s="2"/>
      <c r="C14554" s="2"/>
      <c r="E14554" s="2"/>
      <c r="G14554" s="2"/>
      <c r="H14554" s="6"/>
      <c r="I14554" s="9"/>
      <c r="J14554" s="9"/>
      <c r="K14554" s="9"/>
    </row>
    <row r="14555" spans="1:11" x14ac:dyDescent="0.25">
      <c r="A14555" s="2"/>
      <c r="B14555" s="2"/>
      <c r="C14555" s="2"/>
      <c r="E14555" s="2"/>
      <c r="G14555" s="2"/>
      <c r="H14555" s="6"/>
      <c r="I14555" s="9"/>
      <c r="J14555" s="9"/>
      <c r="K14555" s="9"/>
    </row>
    <row r="14556" spans="1:11" x14ac:dyDescent="0.25">
      <c r="A14556" s="2"/>
      <c r="B14556" s="2"/>
      <c r="C14556" s="2"/>
      <c r="E14556" s="2"/>
      <c r="G14556" s="2"/>
      <c r="H14556" s="6"/>
      <c r="I14556" s="9"/>
      <c r="J14556" s="9"/>
      <c r="K14556" s="9"/>
    </row>
    <row r="14557" spans="1:11" x14ac:dyDescent="0.25">
      <c r="A14557" s="2"/>
      <c r="B14557" s="2"/>
      <c r="C14557" s="2"/>
      <c r="E14557" s="2"/>
      <c r="G14557" s="2"/>
      <c r="H14557" s="6"/>
      <c r="I14557" s="9"/>
      <c r="J14557" s="9"/>
      <c r="K14557" s="9"/>
    </row>
    <row r="14558" spans="1:11" x14ac:dyDescent="0.25">
      <c r="A14558" s="2"/>
      <c r="B14558" s="2"/>
      <c r="C14558" s="2"/>
      <c r="E14558" s="2"/>
      <c r="G14558" s="2"/>
      <c r="H14558" s="6"/>
      <c r="I14558" s="9"/>
      <c r="J14558" s="9"/>
      <c r="K14558" s="9"/>
    </row>
    <row r="14559" spans="1:11" x14ac:dyDescent="0.25">
      <c r="A14559" s="2"/>
      <c r="B14559" s="2"/>
      <c r="C14559" s="2"/>
      <c r="E14559" s="2"/>
      <c r="G14559" s="2"/>
      <c r="H14559" s="6"/>
      <c r="I14559" s="9"/>
      <c r="J14559" s="9"/>
      <c r="K14559" s="9"/>
    </row>
    <row r="14560" spans="1:11" x14ac:dyDescent="0.25">
      <c r="A14560" s="2"/>
      <c r="B14560" s="2"/>
      <c r="C14560" s="2"/>
      <c r="E14560" s="2"/>
      <c r="G14560" s="2"/>
      <c r="H14560" s="6"/>
      <c r="I14560" s="9"/>
      <c r="J14560" s="9"/>
      <c r="K14560" s="9"/>
    </row>
    <row r="14561" spans="1:11" x14ac:dyDescent="0.25">
      <c r="A14561" s="2"/>
      <c r="B14561" s="2"/>
      <c r="C14561" s="2"/>
      <c r="E14561" s="2"/>
      <c r="G14561" s="2"/>
      <c r="H14561" s="6"/>
      <c r="I14561" s="9"/>
      <c r="J14561" s="9"/>
      <c r="K14561" s="9"/>
    </row>
    <row r="14562" spans="1:11" x14ac:dyDescent="0.25">
      <c r="A14562" s="2"/>
      <c r="B14562" s="2"/>
      <c r="C14562" s="2"/>
      <c r="E14562" s="2"/>
      <c r="G14562" s="2"/>
      <c r="H14562" s="6"/>
      <c r="I14562" s="9"/>
      <c r="J14562" s="9"/>
      <c r="K14562" s="9"/>
    </row>
    <row r="14563" spans="1:11" x14ac:dyDescent="0.25">
      <c r="A14563" s="2"/>
      <c r="B14563" s="2"/>
      <c r="C14563" s="2"/>
      <c r="E14563" s="2"/>
      <c r="G14563" s="2"/>
      <c r="H14563" s="6"/>
      <c r="I14563" s="9"/>
      <c r="J14563" s="9"/>
      <c r="K14563" s="9"/>
    </row>
    <row r="14564" spans="1:11" x14ac:dyDescent="0.25">
      <c r="A14564" s="2"/>
      <c r="B14564" s="2"/>
      <c r="C14564" s="2"/>
      <c r="E14564" s="2"/>
      <c r="G14564" s="2"/>
      <c r="H14564" s="6"/>
      <c r="I14564" s="9"/>
      <c r="J14564" s="9"/>
      <c r="K14564" s="9"/>
    </row>
    <row r="14565" spans="1:11" x14ac:dyDescent="0.25">
      <c r="A14565" s="2"/>
      <c r="B14565" s="2"/>
      <c r="C14565" s="2"/>
      <c r="E14565" s="2"/>
      <c r="G14565" s="2"/>
      <c r="H14565" s="6"/>
      <c r="I14565" s="9"/>
      <c r="J14565" s="9"/>
      <c r="K14565" s="9"/>
    </row>
    <row r="14566" spans="1:11" x14ac:dyDescent="0.25">
      <c r="A14566" s="2"/>
      <c r="B14566" s="2"/>
      <c r="C14566" s="2"/>
      <c r="E14566" s="2"/>
      <c r="G14566" s="2"/>
      <c r="H14566" s="6"/>
      <c r="I14566" s="9"/>
      <c r="J14566" s="9"/>
      <c r="K14566" s="9"/>
    </row>
    <row r="14567" spans="1:11" x14ac:dyDescent="0.25">
      <c r="A14567" s="2"/>
      <c r="B14567" s="2"/>
      <c r="C14567" s="2"/>
      <c r="E14567" s="2"/>
      <c r="G14567" s="2"/>
      <c r="H14567" s="6"/>
      <c r="I14567" s="9"/>
      <c r="J14567" s="9"/>
      <c r="K14567" s="9"/>
    </row>
    <row r="14568" spans="1:11" x14ac:dyDescent="0.25">
      <c r="A14568" s="2"/>
      <c r="B14568" s="2"/>
      <c r="C14568" s="2"/>
      <c r="E14568" s="2"/>
      <c r="G14568" s="2"/>
      <c r="H14568" s="6"/>
      <c r="I14568" s="9"/>
      <c r="J14568" s="9"/>
      <c r="K14568" s="9"/>
    </row>
    <row r="14569" spans="1:11" x14ac:dyDescent="0.25">
      <c r="A14569" s="2"/>
      <c r="B14569" s="2"/>
      <c r="C14569" s="2"/>
      <c r="E14569" s="2"/>
      <c r="G14569" s="2"/>
      <c r="H14569" s="6"/>
      <c r="I14569" s="9"/>
      <c r="J14569" s="9"/>
      <c r="K14569" s="9"/>
    </row>
    <row r="14570" spans="1:11" x14ac:dyDescent="0.25">
      <c r="A14570" s="2"/>
      <c r="B14570" s="2"/>
      <c r="C14570" s="2"/>
      <c r="E14570" s="2"/>
      <c r="G14570" s="2"/>
      <c r="H14570" s="6"/>
      <c r="I14570" s="9"/>
      <c r="J14570" s="9"/>
      <c r="K14570" s="9"/>
    </row>
    <row r="14571" spans="1:11" x14ac:dyDescent="0.25">
      <c r="A14571" s="2"/>
      <c r="B14571" s="2"/>
      <c r="C14571" s="2"/>
      <c r="E14571" s="2"/>
      <c r="G14571" s="2"/>
      <c r="H14571" s="6"/>
      <c r="I14571" s="9"/>
      <c r="J14571" s="9"/>
      <c r="K14571" s="9"/>
    </row>
    <row r="14572" spans="1:11" x14ac:dyDescent="0.25">
      <c r="A14572" s="2"/>
      <c r="B14572" s="2"/>
      <c r="C14572" s="2"/>
      <c r="E14572" s="2"/>
      <c r="G14572" s="2"/>
      <c r="H14572" s="6"/>
      <c r="I14572" s="9"/>
      <c r="J14572" s="9"/>
      <c r="K14572" s="9"/>
    </row>
    <row r="14573" spans="1:11" x14ac:dyDescent="0.25">
      <c r="A14573" s="2"/>
      <c r="B14573" s="2"/>
      <c r="C14573" s="2"/>
      <c r="E14573" s="2"/>
      <c r="G14573" s="2"/>
      <c r="H14573" s="6"/>
      <c r="I14573" s="9"/>
      <c r="J14573" s="9"/>
      <c r="K14573" s="9"/>
    </row>
    <row r="14574" spans="1:11" x14ac:dyDescent="0.25">
      <c r="A14574" s="2"/>
      <c r="B14574" s="2"/>
      <c r="C14574" s="2"/>
      <c r="E14574" s="2"/>
      <c r="G14574" s="2"/>
      <c r="H14574" s="6"/>
      <c r="I14574" s="9"/>
      <c r="J14574" s="9"/>
      <c r="K14574" s="9"/>
    </row>
    <row r="14575" spans="1:11" x14ac:dyDescent="0.25">
      <c r="A14575" s="2"/>
      <c r="B14575" s="2"/>
      <c r="C14575" s="2"/>
      <c r="E14575" s="2"/>
      <c r="G14575" s="2"/>
      <c r="H14575" s="6"/>
      <c r="I14575" s="9"/>
      <c r="J14575" s="9"/>
      <c r="K14575" s="9"/>
    </row>
    <row r="14576" spans="1:11" x14ac:dyDescent="0.25">
      <c r="A14576" s="2"/>
      <c r="B14576" s="2"/>
      <c r="C14576" s="2"/>
      <c r="E14576" s="2"/>
      <c r="G14576" s="2"/>
      <c r="H14576" s="6"/>
      <c r="I14576" s="9"/>
      <c r="J14576" s="9"/>
      <c r="K14576" s="9"/>
    </row>
    <row r="14577" spans="1:11" x14ac:dyDescent="0.25">
      <c r="A14577" s="2"/>
      <c r="B14577" s="2"/>
      <c r="C14577" s="2"/>
      <c r="E14577" s="2"/>
      <c r="G14577" s="2"/>
      <c r="H14577" s="6"/>
      <c r="I14577" s="9"/>
      <c r="J14577" s="9"/>
      <c r="K14577" s="9"/>
    </row>
    <row r="14578" spans="1:11" x14ac:dyDescent="0.25">
      <c r="A14578" s="2"/>
      <c r="B14578" s="2"/>
      <c r="C14578" s="2"/>
      <c r="E14578" s="2"/>
      <c r="G14578" s="2"/>
      <c r="H14578" s="6"/>
      <c r="I14578" s="9"/>
      <c r="J14578" s="9"/>
      <c r="K14578" s="9"/>
    </row>
    <row r="14579" spans="1:11" x14ac:dyDescent="0.25">
      <c r="A14579" s="2"/>
      <c r="B14579" s="2"/>
      <c r="C14579" s="2"/>
      <c r="E14579" s="2"/>
      <c r="G14579" s="2"/>
      <c r="H14579" s="6"/>
      <c r="I14579" s="9"/>
      <c r="J14579" s="9"/>
      <c r="K14579" s="9"/>
    </row>
    <row r="14580" spans="1:11" x14ac:dyDescent="0.25">
      <c r="A14580" s="2"/>
      <c r="B14580" s="2"/>
      <c r="C14580" s="2"/>
      <c r="E14580" s="2"/>
      <c r="G14580" s="2"/>
      <c r="H14580" s="6"/>
      <c r="I14580" s="9"/>
      <c r="J14580" s="9"/>
      <c r="K14580" s="9"/>
    </row>
    <row r="14581" spans="1:11" x14ac:dyDescent="0.25">
      <c r="A14581" s="2"/>
      <c r="B14581" s="2"/>
      <c r="C14581" s="2"/>
      <c r="E14581" s="2"/>
      <c r="G14581" s="2"/>
      <c r="H14581" s="6"/>
      <c r="I14581" s="9"/>
      <c r="J14581" s="9"/>
      <c r="K14581" s="9"/>
    </row>
    <row r="14582" spans="1:11" x14ac:dyDescent="0.25">
      <c r="A14582" s="2"/>
      <c r="B14582" s="2"/>
      <c r="C14582" s="2"/>
      <c r="E14582" s="2"/>
      <c r="G14582" s="2"/>
      <c r="H14582" s="6"/>
      <c r="I14582" s="9"/>
      <c r="J14582" s="9"/>
      <c r="K14582" s="9"/>
    </row>
    <row r="14583" spans="1:11" x14ac:dyDescent="0.25">
      <c r="A14583" s="2"/>
      <c r="B14583" s="2"/>
      <c r="C14583" s="2"/>
      <c r="E14583" s="2"/>
      <c r="G14583" s="2"/>
      <c r="H14583" s="6"/>
      <c r="I14583" s="9"/>
      <c r="J14583" s="9"/>
      <c r="K14583" s="9"/>
    </row>
    <row r="14584" spans="1:11" x14ac:dyDescent="0.25">
      <c r="A14584" s="2"/>
      <c r="B14584" s="2"/>
      <c r="C14584" s="2"/>
      <c r="E14584" s="2"/>
      <c r="G14584" s="2"/>
      <c r="H14584" s="6"/>
      <c r="I14584" s="9"/>
      <c r="J14584" s="9"/>
      <c r="K14584" s="9"/>
    </row>
    <row r="14585" spans="1:11" x14ac:dyDescent="0.25">
      <c r="A14585" s="2"/>
      <c r="B14585" s="2"/>
      <c r="C14585" s="2"/>
      <c r="E14585" s="2"/>
      <c r="G14585" s="2"/>
      <c r="H14585" s="6"/>
      <c r="I14585" s="9"/>
      <c r="J14585" s="9"/>
      <c r="K14585" s="9"/>
    </row>
    <row r="14586" spans="1:11" x14ac:dyDescent="0.25">
      <c r="A14586" s="2"/>
      <c r="B14586" s="2"/>
      <c r="C14586" s="2"/>
      <c r="E14586" s="2"/>
      <c r="G14586" s="2"/>
      <c r="H14586" s="6"/>
      <c r="I14586" s="9"/>
      <c r="J14586" s="9"/>
      <c r="K14586" s="9"/>
    </row>
    <row r="14587" spans="1:11" x14ac:dyDescent="0.25">
      <c r="A14587" s="2"/>
      <c r="B14587" s="2"/>
      <c r="C14587" s="2"/>
      <c r="E14587" s="2"/>
      <c r="G14587" s="2"/>
      <c r="H14587" s="6"/>
      <c r="I14587" s="9"/>
      <c r="J14587" s="9"/>
      <c r="K14587" s="9"/>
    </row>
    <row r="14588" spans="1:11" x14ac:dyDescent="0.25">
      <c r="A14588" s="2"/>
      <c r="B14588" s="2"/>
      <c r="C14588" s="2"/>
      <c r="E14588" s="2"/>
      <c r="G14588" s="2"/>
      <c r="H14588" s="6"/>
      <c r="I14588" s="9"/>
      <c r="J14588" s="9"/>
      <c r="K14588" s="9"/>
    </row>
    <row r="14589" spans="1:11" x14ac:dyDescent="0.25">
      <c r="A14589" s="2"/>
      <c r="B14589" s="2"/>
      <c r="C14589" s="2"/>
      <c r="E14589" s="2"/>
      <c r="G14589" s="2"/>
      <c r="H14589" s="6"/>
      <c r="I14589" s="9"/>
      <c r="J14589" s="9"/>
      <c r="K14589" s="9"/>
    </row>
    <row r="14590" spans="1:11" x14ac:dyDescent="0.25">
      <c r="A14590" s="2"/>
      <c r="B14590" s="2"/>
      <c r="C14590" s="2"/>
      <c r="E14590" s="2"/>
      <c r="G14590" s="2"/>
      <c r="H14590" s="6"/>
      <c r="I14590" s="9"/>
      <c r="J14590" s="9"/>
      <c r="K14590" s="9"/>
    </row>
    <row r="14591" spans="1:11" x14ac:dyDescent="0.25">
      <c r="A14591" s="2"/>
      <c r="B14591" s="2"/>
      <c r="C14591" s="2"/>
      <c r="E14591" s="2"/>
      <c r="G14591" s="2"/>
      <c r="H14591" s="6"/>
      <c r="I14591" s="9"/>
      <c r="J14591" s="9"/>
      <c r="K14591" s="9"/>
    </row>
    <row r="14592" spans="1:11" x14ac:dyDescent="0.25">
      <c r="A14592" s="2"/>
      <c r="B14592" s="2"/>
      <c r="C14592" s="2"/>
      <c r="E14592" s="2"/>
      <c r="G14592" s="2"/>
      <c r="H14592" s="6"/>
      <c r="I14592" s="9"/>
      <c r="J14592" s="9"/>
      <c r="K14592" s="9"/>
    </row>
    <row r="14593" spans="1:11" x14ac:dyDescent="0.25">
      <c r="A14593" s="2"/>
      <c r="B14593" s="2"/>
      <c r="C14593" s="2"/>
      <c r="E14593" s="2"/>
      <c r="G14593" s="2"/>
      <c r="H14593" s="6"/>
      <c r="I14593" s="9"/>
      <c r="J14593" s="9"/>
      <c r="K14593" s="9"/>
    </row>
    <row r="14594" spans="1:11" x14ac:dyDescent="0.25">
      <c r="A14594" s="2"/>
      <c r="B14594" s="2"/>
      <c r="C14594" s="2"/>
      <c r="E14594" s="2"/>
      <c r="G14594" s="2"/>
      <c r="H14594" s="6"/>
      <c r="I14594" s="9"/>
      <c r="J14594" s="9"/>
      <c r="K14594" s="9"/>
    </row>
    <row r="14595" spans="1:11" x14ac:dyDescent="0.25">
      <c r="A14595" s="2"/>
      <c r="B14595" s="2"/>
      <c r="C14595" s="2"/>
      <c r="E14595" s="2"/>
      <c r="G14595" s="2"/>
      <c r="H14595" s="6"/>
      <c r="I14595" s="9"/>
      <c r="J14595" s="9"/>
      <c r="K14595" s="9"/>
    </row>
    <row r="14596" spans="1:11" x14ac:dyDescent="0.25">
      <c r="A14596" s="2"/>
      <c r="B14596" s="2"/>
      <c r="C14596" s="2"/>
      <c r="E14596" s="2"/>
      <c r="G14596" s="2"/>
      <c r="H14596" s="6"/>
      <c r="I14596" s="9"/>
      <c r="J14596" s="9"/>
      <c r="K14596" s="9"/>
    </row>
    <row r="14597" spans="1:11" x14ac:dyDescent="0.25">
      <c r="A14597" s="2"/>
      <c r="B14597" s="2"/>
      <c r="C14597" s="2"/>
      <c r="E14597" s="2"/>
      <c r="G14597" s="2"/>
      <c r="H14597" s="6"/>
      <c r="I14597" s="9"/>
      <c r="J14597" s="9"/>
      <c r="K14597" s="9"/>
    </row>
    <row r="14598" spans="1:11" x14ac:dyDescent="0.25">
      <c r="A14598" s="2"/>
      <c r="B14598" s="2"/>
      <c r="C14598" s="2"/>
      <c r="E14598" s="2"/>
      <c r="G14598" s="2"/>
      <c r="H14598" s="6"/>
      <c r="I14598" s="9"/>
      <c r="J14598" s="9"/>
      <c r="K14598" s="9"/>
    </row>
    <row r="14599" spans="1:11" x14ac:dyDescent="0.25">
      <c r="A14599" s="2"/>
      <c r="B14599" s="2"/>
      <c r="C14599" s="2"/>
      <c r="E14599" s="2"/>
      <c r="G14599" s="2"/>
      <c r="H14599" s="6"/>
      <c r="I14599" s="9"/>
      <c r="J14599" s="9"/>
      <c r="K14599" s="9"/>
    </row>
    <row r="14600" spans="1:11" x14ac:dyDescent="0.25">
      <c r="A14600" s="2"/>
      <c r="B14600" s="2"/>
      <c r="C14600" s="2"/>
      <c r="E14600" s="2"/>
      <c r="G14600" s="2"/>
      <c r="H14600" s="6"/>
      <c r="I14600" s="9"/>
      <c r="J14600" s="9"/>
      <c r="K14600" s="9"/>
    </row>
    <row r="14601" spans="1:11" x14ac:dyDescent="0.25">
      <c r="A14601" s="2"/>
      <c r="B14601" s="2"/>
      <c r="C14601" s="2"/>
      <c r="E14601" s="2"/>
      <c r="G14601" s="2"/>
      <c r="H14601" s="6"/>
      <c r="I14601" s="9"/>
      <c r="J14601" s="9"/>
      <c r="K14601" s="9"/>
    </row>
    <row r="14602" spans="1:11" x14ac:dyDescent="0.25">
      <c r="A14602" s="2"/>
      <c r="B14602" s="2"/>
      <c r="C14602" s="2"/>
      <c r="E14602" s="2"/>
      <c r="G14602" s="2"/>
      <c r="H14602" s="6"/>
      <c r="I14602" s="9"/>
      <c r="J14602" s="9"/>
      <c r="K14602" s="9"/>
    </row>
    <row r="14603" spans="1:11" x14ac:dyDescent="0.25">
      <c r="A14603" s="2"/>
      <c r="B14603" s="2"/>
      <c r="C14603" s="2"/>
      <c r="E14603" s="2"/>
      <c r="G14603" s="2"/>
      <c r="H14603" s="6"/>
      <c r="I14603" s="9"/>
      <c r="J14603" s="9"/>
      <c r="K14603" s="9"/>
    </row>
    <row r="14604" spans="1:11" x14ac:dyDescent="0.25">
      <c r="A14604" s="2"/>
      <c r="B14604" s="2"/>
      <c r="C14604" s="2"/>
      <c r="E14604" s="2"/>
      <c r="G14604" s="2"/>
      <c r="H14604" s="6"/>
      <c r="I14604" s="9"/>
      <c r="J14604" s="9"/>
      <c r="K14604" s="9"/>
    </row>
    <row r="14605" spans="1:11" x14ac:dyDescent="0.25">
      <c r="A14605" s="2"/>
      <c r="B14605" s="2"/>
      <c r="C14605" s="2"/>
      <c r="E14605" s="2"/>
      <c r="G14605" s="2"/>
      <c r="H14605" s="6"/>
      <c r="I14605" s="9"/>
      <c r="J14605" s="9"/>
      <c r="K14605" s="9"/>
    </row>
    <row r="14606" spans="1:11" x14ac:dyDescent="0.25">
      <c r="A14606" s="2"/>
      <c r="B14606" s="2"/>
      <c r="C14606" s="2"/>
      <c r="E14606" s="2"/>
      <c r="G14606" s="2"/>
      <c r="H14606" s="6"/>
      <c r="I14606" s="9"/>
      <c r="J14606" s="9"/>
      <c r="K14606" s="9"/>
    </row>
    <row r="14607" spans="1:11" x14ac:dyDescent="0.25">
      <c r="A14607" s="2"/>
      <c r="B14607" s="2"/>
      <c r="C14607" s="2"/>
      <c r="E14607" s="2"/>
      <c r="G14607" s="2"/>
      <c r="H14607" s="6"/>
      <c r="I14607" s="9"/>
      <c r="J14607" s="9"/>
      <c r="K14607" s="9"/>
    </row>
    <row r="14608" spans="1:11" x14ac:dyDescent="0.25">
      <c r="A14608" s="2"/>
      <c r="B14608" s="2"/>
      <c r="C14608" s="2"/>
      <c r="E14608" s="2"/>
      <c r="G14608" s="2"/>
      <c r="H14608" s="6"/>
      <c r="I14608" s="9"/>
      <c r="J14608" s="9"/>
      <c r="K14608" s="9"/>
    </row>
    <row r="14609" spans="1:11" x14ac:dyDescent="0.25">
      <c r="A14609" s="2"/>
      <c r="B14609" s="2"/>
      <c r="C14609" s="2"/>
      <c r="E14609" s="2"/>
      <c r="G14609" s="2"/>
      <c r="H14609" s="6"/>
      <c r="I14609" s="9"/>
      <c r="J14609" s="9"/>
      <c r="K14609" s="9"/>
    </row>
    <row r="14610" spans="1:11" x14ac:dyDescent="0.25">
      <c r="A14610" s="2"/>
      <c r="B14610" s="2"/>
      <c r="C14610" s="2"/>
      <c r="E14610" s="2"/>
      <c r="G14610" s="2"/>
      <c r="H14610" s="6"/>
      <c r="I14610" s="9"/>
      <c r="J14610" s="9"/>
      <c r="K14610" s="9"/>
    </row>
    <row r="14611" spans="1:11" x14ac:dyDescent="0.25">
      <c r="A14611" s="2"/>
      <c r="B14611" s="2"/>
      <c r="C14611" s="2"/>
      <c r="E14611" s="2"/>
      <c r="G14611" s="2"/>
      <c r="H14611" s="6"/>
      <c r="I14611" s="9"/>
      <c r="J14611" s="9"/>
      <c r="K14611" s="9"/>
    </row>
    <row r="14612" spans="1:11" x14ac:dyDescent="0.25">
      <c r="A14612" s="2"/>
      <c r="B14612" s="2"/>
      <c r="C14612" s="2"/>
      <c r="E14612" s="2"/>
      <c r="G14612" s="2"/>
      <c r="H14612" s="6"/>
      <c r="I14612" s="9"/>
      <c r="J14612" s="9"/>
      <c r="K14612" s="9"/>
    </row>
    <row r="14613" spans="1:11" x14ac:dyDescent="0.25">
      <c r="A14613" s="2"/>
      <c r="B14613" s="2"/>
      <c r="C14613" s="2"/>
      <c r="E14613" s="2"/>
      <c r="G14613" s="2"/>
      <c r="H14613" s="6"/>
      <c r="I14613" s="9"/>
      <c r="J14613" s="9"/>
      <c r="K14613" s="9"/>
    </row>
    <row r="14614" spans="1:11" x14ac:dyDescent="0.25">
      <c r="A14614" s="2"/>
      <c r="B14614" s="2"/>
      <c r="C14614" s="2"/>
      <c r="E14614" s="2"/>
      <c r="G14614" s="2"/>
      <c r="H14614" s="6"/>
      <c r="I14614" s="9"/>
      <c r="J14614" s="9"/>
      <c r="K14614" s="9"/>
    </row>
    <row r="14615" spans="1:11" x14ac:dyDescent="0.25">
      <c r="A14615" s="2"/>
      <c r="B14615" s="2"/>
      <c r="C14615" s="2"/>
      <c r="E14615" s="2"/>
      <c r="G14615" s="2"/>
      <c r="H14615" s="6"/>
      <c r="I14615" s="9"/>
      <c r="J14615" s="9"/>
      <c r="K14615" s="9"/>
    </row>
    <row r="14616" spans="1:11" x14ac:dyDescent="0.25">
      <c r="A14616" s="2"/>
      <c r="B14616" s="2"/>
      <c r="C14616" s="2"/>
      <c r="E14616" s="2"/>
      <c r="G14616" s="2"/>
      <c r="H14616" s="6"/>
      <c r="I14616" s="9"/>
      <c r="J14616" s="9"/>
      <c r="K14616" s="9"/>
    </row>
    <row r="14617" spans="1:11" x14ac:dyDescent="0.25">
      <c r="A14617" s="2"/>
      <c r="B14617" s="2"/>
      <c r="C14617" s="2"/>
      <c r="E14617" s="2"/>
      <c r="G14617" s="2"/>
      <c r="H14617" s="6"/>
      <c r="I14617" s="9"/>
      <c r="J14617" s="9"/>
      <c r="K14617" s="9"/>
    </row>
    <row r="14618" spans="1:11" x14ac:dyDescent="0.25">
      <c r="A14618" s="2"/>
      <c r="B14618" s="2"/>
      <c r="C14618" s="2"/>
      <c r="E14618" s="2"/>
      <c r="G14618" s="2"/>
      <c r="H14618" s="6"/>
      <c r="I14618" s="9"/>
      <c r="J14618" s="9"/>
      <c r="K14618" s="9"/>
    </row>
    <row r="14619" spans="1:11" x14ac:dyDescent="0.25">
      <c r="A14619" s="2"/>
      <c r="B14619" s="2"/>
      <c r="C14619" s="2"/>
      <c r="E14619" s="2"/>
      <c r="G14619" s="2"/>
      <c r="H14619" s="6"/>
      <c r="I14619" s="9"/>
      <c r="J14619" s="9"/>
      <c r="K14619" s="9"/>
    </row>
    <row r="14620" spans="1:11" x14ac:dyDescent="0.25">
      <c r="A14620" s="2"/>
      <c r="B14620" s="2"/>
      <c r="C14620" s="2"/>
      <c r="E14620" s="2"/>
      <c r="G14620" s="2"/>
      <c r="H14620" s="6"/>
      <c r="I14620" s="9"/>
      <c r="J14620" s="9"/>
      <c r="K14620" s="9"/>
    </row>
    <row r="14621" spans="1:11" x14ac:dyDescent="0.25">
      <c r="A14621" s="2"/>
      <c r="B14621" s="2"/>
      <c r="C14621" s="2"/>
      <c r="E14621" s="2"/>
      <c r="G14621" s="2"/>
      <c r="H14621" s="6"/>
      <c r="I14621" s="9"/>
      <c r="J14621" s="9"/>
      <c r="K14621" s="9"/>
    </row>
    <row r="14622" spans="1:11" x14ac:dyDescent="0.25">
      <c r="A14622" s="2"/>
      <c r="B14622" s="2"/>
      <c r="C14622" s="2"/>
      <c r="E14622" s="2"/>
      <c r="G14622" s="2"/>
      <c r="H14622" s="6"/>
      <c r="I14622" s="9"/>
      <c r="J14622" s="9"/>
      <c r="K14622" s="9"/>
    </row>
    <row r="14623" spans="1:11" x14ac:dyDescent="0.25">
      <c r="A14623" s="2"/>
      <c r="B14623" s="2"/>
      <c r="C14623" s="2"/>
      <c r="E14623" s="2"/>
      <c r="G14623" s="2"/>
      <c r="H14623" s="6"/>
      <c r="I14623" s="9"/>
      <c r="J14623" s="9"/>
      <c r="K14623" s="9"/>
    </row>
    <row r="14624" spans="1:11" x14ac:dyDescent="0.25">
      <c r="A14624" s="2"/>
      <c r="B14624" s="2"/>
      <c r="C14624" s="2"/>
      <c r="E14624" s="2"/>
      <c r="G14624" s="2"/>
      <c r="H14624" s="6"/>
      <c r="I14624" s="9"/>
      <c r="J14624" s="9"/>
      <c r="K14624" s="9"/>
    </row>
    <row r="14625" spans="1:11" x14ac:dyDescent="0.25">
      <c r="A14625" s="2"/>
      <c r="B14625" s="2"/>
      <c r="C14625" s="2"/>
      <c r="E14625" s="2"/>
      <c r="G14625" s="2"/>
      <c r="H14625" s="6"/>
      <c r="I14625" s="9"/>
      <c r="J14625" s="9"/>
      <c r="K14625" s="9"/>
    </row>
    <row r="14626" spans="1:11" x14ac:dyDescent="0.25">
      <c r="A14626" s="2"/>
      <c r="B14626" s="2"/>
      <c r="C14626" s="2"/>
      <c r="E14626" s="2"/>
      <c r="G14626" s="2"/>
      <c r="H14626" s="6"/>
      <c r="I14626" s="9"/>
      <c r="J14626" s="9"/>
      <c r="K14626" s="9"/>
    </row>
    <row r="14627" spans="1:11" x14ac:dyDescent="0.25">
      <c r="A14627" s="2"/>
      <c r="B14627" s="2"/>
      <c r="C14627" s="2"/>
      <c r="E14627" s="2"/>
      <c r="G14627" s="2"/>
      <c r="H14627" s="6"/>
      <c r="I14627" s="9"/>
      <c r="J14627" s="9"/>
      <c r="K14627" s="9"/>
    </row>
    <row r="14628" spans="1:11" x14ac:dyDescent="0.25">
      <c r="A14628" s="2"/>
      <c r="B14628" s="2"/>
      <c r="C14628" s="2"/>
      <c r="E14628" s="2"/>
      <c r="G14628" s="2"/>
      <c r="H14628" s="6"/>
      <c r="I14628" s="9"/>
      <c r="J14628" s="9"/>
      <c r="K14628" s="9"/>
    </row>
    <row r="14629" spans="1:11" x14ac:dyDescent="0.25">
      <c r="A14629" s="2"/>
      <c r="B14629" s="2"/>
      <c r="C14629" s="2"/>
      <c r="E14629" s="2"/>
      <c r="G14629" s="2"/>
      <c r="H14629" s="6"/>
      <c r="I14629" s="9"/>
      <c r="J14629" s="9"/>
      <c r="K14629" s="9"/>
    </row>
    <row r="14630" spans="1:11" x14ac:dyDescent="0.25">
      <c r="A14630" s="2"/>
      <c r="B14630" s="2"/>
      <c r="C14630" s="2"/>
      <c r="E14630" s="2"/>
      <c r="G14630" s="2"/>
      <c r="H14630" s="6"/>
      <c r="I14630" s="9"/>
      <c r="J14630" s="9"/>
      <c r="K14630" s="9"/>
    </row>
    <row r="14631" spans="1:11" x14ac:dyDescent="0.25">
      <c r="A14631" s="2"/>
      <c r="B14631" s="2"/>
      <c r="C14631" s="2"/>
      <c r="E14631" s="2"/>
      <c r="G14631" s="2"/>
      <c r="H14631" s="6"/>
      <c r="I14631" s="9"/>
      <c r="J14631" s="9"/>
      <c r="K14631" s="9"/>
    </row>
    <row r="14632" spans="1:11" x14ac:dyDescent="0.25">
      <c r="A14632" s="2"/>
      <c r="B14632" s="2"/>
      <c r="C14632" s="2"/>
      <c r="E14632" s="2"/>
      <c r="G14632" s="2"/>
      <c r="H14632" s="6"/>
      <c r="I14632" s="9"/>
      <c r="J14632" s="9"/>
      <c r="K14632" s="9"/>
    </row>
    <row r="14633" spans="1:11" x14ac:dyDescent="0.25">
      <c r="A14633" s="2"/>
      <c r="B14633" s="2"/>
      <c r="C14633" s="2"/>
      <c r="E14633" s="2"/>
      <c r="G14633" s="2"/>
      <c r="H14633" s="6"/>
      <c r="I14633" s="9"/>
      <c r="J14633" s="9"/>
      <c r="K14633" s="9"/>
    </row>
    <row r="14634" spans="1:11" x14ac:dyDescent="0.25">
      <c r="A14634" s="2"/>
      <c r="B14634" s="2"/>
      <c r="C14634" s="2"/>
      <c r="E14634" s="2"/>
      <c r="G14634" s="2"/>
      <c r="H14634" s="6"/>
      <c r="I14634" s="9"/>
      <c r="J14634" s="9"/>
      <c r="K14634" s="9"/>
    </row>
    <row r="14635" spans="1:11" x14ac:dyDescent="0.25">
      <c r="A14635" s="2"/>
      <c r="B14635" s="2"/>
      <c r="C14635" s="2"/>
      <c r="E14635" s="2"/>
      <c r="G14635" s="2"/>
      <c r="H14635" s="6"/>
      <c r="I14635" s="9"/>
      <c r="J14635" s="9"/>
      <c r="K14635" s="9"/>
    </row>
    <row r="14636" spans="1:11" x14ac:dyDescent="0.25">
      <c r="A14636" s="2"/>
      <c r="B14636" s="2"/>
      <c r="C14636" s="2"/>
      <c r="E14636" s="2"/>
      <c r="G14636" s="2"/>
      <c r="H14636" s="6"/>
      <c r="I14636" s="9"/>
      <c r="J14636" s="9"/>
      <c r="K14636" s="9"/>
    </row>
    <row r="14637" spans="1:11" x14ac:dyDescent="0.25">
      <c r="A14637" s="2"/>
      <c r="B14637" s="2"/>
      <c r="C14637" s="2"/>
      <c r="E14637" s="2"/>
      <c r="G14637" s="2"/>
      <c r="H14637" s="6"/>
      <c r="I14637" s="9"/>
      <c r="J14637" s="9"/>
      <c r="K14637" s="9"/>
    </row>
    <row r="14638" spans="1:11" x14ac:dyDescent="0.25">
      <c r="A14638" s="2"/>
      <c r="B14638" s="2"/>
      <c r="C14638" s="2"/>
      <c r="E14638" s="2"/>
      <c r="G14638" s="2"/>
      <c r="H14638" s="6"/>
      <c r="I14638" s="9"/>
      <c r="J14638" s="9"/>
      <c r="K14638" s="9"/>
    </row>
    <row r="14639" spans="1:11" x14ac:dyDescent="0.25">
      <c r="A14639" s="2"/>
      <c r="B14639" s="2"/>
      <c r="C14639" s="2"/>
      <c r="E14639" s="2"/>
      <c r="G14639" s="2"/>
      <c r="H14639" s="6"/>
      <c r="I14639" s="9"/>
      <c r="J14639" s="9"/>
      <c r="K14639" s="9"/>
    </row>
    <row r="14640" spans="1:11" x14ac:dyDescent="0.25">
      <c r="A14640" s="2"/>
      <c r="B14640" s="2"/>
      <c r="C14640" s="2"/>
      <c r="E14640" s="2"/>
      <c r="G14640" s="2"/>
      <c r="H14640" s="6"/>
      <c r="I14640" s="9"/>
      <c r="J14640" s="9"/>
      <c r="K14640" s="9"/>
    </row>
    <row r="14641" spans="1:11" x14ac:dyDescent="0.25">
      <c r="A14641" s="2"/>
      <c r="B14641" s="2"/>
      <c r="C14641" s="2"/>
      <c r="E14641" s="2"/>
      <c r="G14641" s="2"/>
      <c r="H14641" s="6"/>
      <c r="I14641" s="9"/>
      <c r="J14641" s="9"/>
      <c r="K14641" s="9"/>
    </row>
    <row r="14642" spans="1:11" x14ac:dyDescent="0.25">
      <c r="A14642" s="2"/>
      <c r="B14642" s="2"/>
      <c r="C14642" s="2"/>
      <c r="E14642" s="2"/>
      <c r="G14642" s="2"/>
      <c r="H14642" s="6"/>
      <c r="I14642" s="9"/>
      <c r="J14642" s="9"/>
      <c r="K14642" s="9"/>
    </row>
    <row r="14643" spans="1:11" x14ac:dyDescent="0.25">
      <c r="A14643" s="2"/>
      <c r="B14643" s="2"/>
      <c r="C14643" s="2"/>
      <c r="E14643" s="2"/>
      <c r="G14643" s="2"/>
      <c r="H14643" s="6"/>
      <c r="I14643" s="9"/>
      <c r="J14643" s="9"/>
      <c r="K14643" s="9"/>
    </row>
    <row r="14644" spans="1:11" x14ac:dyDescent="0.25">
      <c r="A14644" s="2"/>
      <c r="B14644" s="2"/>
      <c r="C14644" s="2"/>
      <c r="E14644" s="2"/>
      <c r="G14644" s="2"/>
      <c r="H14644" s="6"/>
      <c r="I14644" s="9"/>
      <c r="J14644" s="9"/>
      <c r="K14644" s="9"/>
    </row>
    <row r="14645" spans="1:11" x14ac:dyDescent="0.25">
      <c r="A14645" s="2"/>
      <c r="B14645" s="2"/>
      <c r="C14645" s="2"/>
      <c r="E14645" s="2"/>
      <c r="G14645" s="2"/>
      <c r="H14645" s="6"/>
      <c r="I14645" s="9"/>
      <c r="J14645" s="9"/>
      <c r="K14645" s="9"/>
    </row>
    <row r="14646" spans="1:11" x14ac:dyDescent="0.25">
      <c r="A14646" s="2"/>
      <c r="B14646" s="2"/>
      <c r="C14646" s="2"/>
      <c r="E14646" s="2"/>
      <c r="G14646" s="2"/>
      <c r="H14646" s="6"/>
      <c r="I14646" s="9"/>
      <c r="J14646" s="9"/>
      <c r="K14646" s="9"/>
    </row>
    <row r="14647" spans="1:11" x14ac:dyDescent="0.25">
      <c r="A14647" s="2"/>
      <c r="B14647" s="2"/>
      <c r="C14647" s="2"/>
      <c r="E14647" s="2"/>
      <c r="G14647" s="2"/>
      <c r="H14647" s="6"/>
      <c r="I14647" s="9"/>
      <c r="J14647" s="9"/>
      <c r="K14647" s="9"/>
    </row>
    <row r="14648" spans="1:11" x14ac:dyDescent="0.25">
      <c r="A14648" s="2"/>
      <c r="B14648" s="2"/>
      <c r="C14648" s="2"/>
      <c r="E14648" s="2"/>
      <c r="G14648" s="2"/>
      <c r="H14648" s="6"/>
      <c r="I14648" s="9"/>
      <c r="J14648" s="9"/>
      <c r="K14648" s="9"/>
    </row>
    <row r="14649" spans="1:11" x14ac:dyDescent="0.25">
      <c r="A14649" s="2"/>
      <c r="B14649" s="2"/>
      <c r="C14649" s="2"/>
      <c r="E14649" s="2"/>
      <c r="G14649" s="2"/>
      <c r="H14649" s="6"/>
      <c r="I14649" s="9"/>
      <c r="J14649" s="9"/>
      <c r="K14649" s="9"/>
    </row>
    <row r="14650" spans="1:11" x14ac:dyDescent="0.25">
      <c r="A14650" s="2"/>
      <c r="B14650" s="2"/>
      <c r="C14650" s="2"/>
      <c r="E14650" s="2"/>
      <c r="G14650" s="2"/>
      <c r="H14650" s="6"/>
      <c r="I14650" s="9"/>
      <c r="J14650" s="9"/>
      <c r="K14650" s="9"/>
    </row>
    <row r="14651" spans="1:11" x14ac:dyDescent="0.25">
      <c r="A14651" s="2"/>
      <c r="B14651" s="2"/>
      <c r="C14651" s="2"/>
      <c r="E14651" s="2"/>
      <c r="G14651" s="2"/>
      <c r="H14651" s="6"/>
      <c r="I14651" s="9"/>
      <c r="J14651" s="9"/>
      <c r="K14651" s="9"/>
    </row>
    <row r="14652" spans="1:11" x14ac:dyDescent="0.25">
      <c r="A14652" s="2"/>
      <c r="B14652" s="2"/>
      <c r="C14652" s="2"/>
      <c r="E14652" s="2"/>
      <c r="G14652" s="2"/>
      <c r="H14652" s="6"/>
      <c r="I14652" s="9"/>
      <c r="J14652" s="9"/>
      <c r="K14652" s="9"/>
    </row>
    <row r="14653" spans="1:11" x14ac:dyDescent="0.25">
      <c r="A14653" s="2"/>
      <c r="B14653" s="2"/>
      <c r="C14653" s="2"/>
      <c r="E14653" s="2"/>
      <c r="G14653" s="2"/>
      <c r="H14653" s="6"/>
      <c r="I14653" s="9"/>
      <c r="J14653" s="9"/>
      <c r="K14653" s="9"/>
    </row>
    <row r="14654" spans="1:11" x14ac:dyDescent="0.25">
      <c r="A14654" s="2"/>
      <c r="B14654" s="2"/>
      <c r="C14654" s="2"/>
      <c r="E14654" s="2"/>
      <c r="G14654" s="2"/>
      <c r="H14654" s="6"/>
      <c r="I14654" s="9"/>
      <c r="J14654" s="9"/>
      <c r="K14654" s="9"/>
    </row>
    <row r="14655" spans="1:11" x14ac:dyDescent="0.25">
      <c r="A14655" s="2"/>
      <c r="B14655" s="2"/>
      <c r="C14655" s="2"/>
      <c r="E14655" s="2"/>
      <c r="G14655" s="2"/>
      <c r="H14655" s="6"/>
      <c r="I14655" s="9"/>
      <c r="J14655" s="9"/>
      <c r="K14655" s="9"/>
    </row>
    <row r="14656" spans="1:11" x14ac:dyDescent="0.25">
      <c r="A14656" s="2"/>
      <c r="B14656" s="2"/>
      <c r="C14656" s="2"/>
      <c r="E14656" s="2"/>
      <c r="G14656" s="2"/>
      <c r="H14656" s="6"/>
      <c r="I14656" s="9"/>
      <c r="J14656" s="9"/>
      <c r="K14656" s="9"/>
    </row>
    <row r="14657" spans="1:11" x14ac:dyDescent="0.25">
      <c r="A14657" s="2"/>
      <c r="B14657" s="2"/>
      <c r="C14657" s="2"/>
      <c r="E14657" s="2"/>
      <c r="G14657" s="2"/>
      <c r="H14657" s="6"/>
      <c r="I14657" s="9"/>
      <c r="J14657" s="9"/>
      <c r="K14657" s="9"/>
    </row>
    <row r="14658" spans="1:11" x14ac:dyDescent="0.25">
      <c r="A14658" s="2"/>
      <c r="B14658" s="2"/>
      <c r="C14658" s="2"/>
      <c r="E14658" s="2"/>
      <c r="G14658" s="2"/>
      <c r="H14658" s="6"/>
      <c r="I14658" s="9"/>
      <c r="J14658" s="9"/>
      <c r="K14658" s="9"/>
    </row>
    <row r="14659" spans="1:11" x14ac:dyDescent="0.25">
      <c r="A14659" s="2"/>
      <c r="B14659" s="2"/>
      <c r="C14659" s="2"/>
      <c r="E14659" s="2"/>
      <c r="G14659" s="2"/>
      <c r="H14659" s="6"/>
      <c r="I14659" s="9"/>
      <c r="J14659" s="9"/>
      <c r="K14659" s="9"/>
    </row>
    <row r="14660" spans="1:11" x14ac:dyDescent="0.25">
      <c r="A14660" s="2"/>
      <c r="B14660" s="2"/>
      <c r="C14660" s="2"/>
      <c r="E14660" s="2"/>
      <c r="G14660" s="2"/>
      <c r="H14660" s="6"/>
      <c r="I14660" s="9"/>
      <c r="J14660" s="9"/>
      <c r="K14660" s="9"/>
    </row>
    <row r="14661" spans="1:11" x14ac:dyDescent="0.25">
      <c r="A14661" s="2"/>
      <c r="B14661" s="2"/>
      <c r="C14661" s="2"/>
      <c r="E14661" s="2"/>
      <c r="G14661" s="2"/>
      <c r="H14661" s="6"/>
      <c r="I14661" s="9"/>
      <c r="J14661" s="9"/>
      <c r="K14661" s="9"/>
    </row>
    <row r="14662" spans="1:11" x14ac:dyDescent="0.25">
      <c r="A14662" s="2"/>
      <c r="B14662" s="2"/>
      <c r="C14662" s="2"/>
      <c r="E14662" s="2"/>
      <c r="G14662" s="2"/>
      <c r="H14662" s="6"/>
      <c r="I14662" s="9"/>
      <c r="J14662" s="9"/>
      <c r="K14662" s="9"/>
    </row>
    <row r="14663" spans="1:11" x14ac:dyDescent="0.25">
      <c r="A14663" s="2"/>
      <c r="B14663" s="2"/>
      <c r="C14663" s="2"/>
      <c r="E14663" s="2"/>
      <c r="G14663" s="2"/>
      <c r="H14663" s="6"/>
      <c r="I14663" s="9"/>
      <c r="J14663" s="9"/>
      <c r="K14663" s="9"/>
    </row>
    <row r="14664" spans="1:11" x14ac:dyDescent="0.25">
      <c r="A14664" s="2"/>
      <c r="B14664" s="2"/>
      <c r="C14664" s="2"/>
      <c r="E14664" s="2"/>
      <c r="G14664" s="2"/>
      <c r="H14664" s="6"/>
      <c r="I14664" s="9"/>
      <c r="J14664" s="9"/>
      <c r="K14664" s="9"/>
    </row>
    <row r="14665" spans="1:11" x14ac:dyDescent="0.25">
      <c r="A14665" s="2"/>
      <c r="B14665" s="2"/>
      <c r="C14665" s="2"/>
      <c r="E14665" s="2"/>
      <c r="G14665" s="2"/>
      <c r="H14665" s="6"/>
      <c r="I14665" s="9"/>
      <c r="J14665" s="9"/>
      <c r="K14665" s="9"/>
    </row>
    <row r="14666" spans="1:11" x14ac:dyDescent="0.25">
      <c r="A14666" s="2"/>
      <c r="B14666" s="2"/>
      <c r="C14666" s="2"/>
      <c r="E14666" s="2"/>
      <c r="G14666" s="2"/>
      <c r="H14666" s="6"/>
      <c r="I14666" s="9"/>
      <c r="J14666" s="9"/>
      <c r="K14666" s="9"/>
    </row>
    <row r="14667" spans="1:11" x14ac:dyDescent="0.25">
      <c r="A14667" s="2"/>
      <c r="B14667" s="2"/>
      <c r="C14667" s="2"/>
      <c r="E14667" s="2"/>
      <c r="G14667" s="2"/>
      <c r="H14667" s="6"/>
      <c r="I14667" s="9"/>
      <c r="J14667" s="9"/>
      <c r="K14667" s="9"/>
    </row>
    <row r="14668" spans="1:11" x14ac:dyDescent="0.25">
      <c r="A14668" s="2"/>
      <c r="B14668" s="2"/>
      <c r="C14668" s="2"/>
      <c r="E14668" s="2"/>
      <c r="G14668" s="2"/>
      <c r="H14668" s="6"/>
      <c r="I14668" s="9"/>
      <c r="J14668" s="9"/>
      <c r="K14668" s="9"/>
    </row>
    <row r="14669" spans="1:11" x14ac:dyDescent="0.25">
      <c r="A14669" s="2"/>
      <c r="B14669" s="2"/>
      <c r="C14669" s="2"/>
      <c r="E14669" s="2"/>
      <c r="G14669" s="2"/>
      <c r="H14669" s="6"/>
      <c r="I14669" s="9"/>
      <c r="J14669" s="9"/>
      <c r="K14669" s="9"/>
    </row>
    <row r="14670" spans="1:11" x14ac:dyDescent="0.25">
      <c r="A14670" s="2"/>
      <c r="B14670" s="2"/>
      <c r="C14670" s="2"/>
      <c r="E14670" s="2"/>
      <c r="G14670" s="2"/>
      <c r="H14670" s="6"/>
      <c r="I14670" s="9"/>
      <c r="J14670" s="9"/>
      <c r="K14670" s="9"/>
    </row>
    <row r="14671" spans="1:11" x14ac:dyDescent="0.25">
      <c r="A14671" s="2"/>
      <c r="B14671" s="2"/>
      <c r="C14671" s="2"/>
      <c r="E14671" s="2"/>
      <c r="G14671" s="2"/>
      <c r="H14671" s="6"/>
      <c r="I14671" s="9"/>
      <c r="J14671" s="9"/>
      <c r="K14671" s="9"/>
    </row>
    <row r="14672" spans="1:11" x14ac:dyDescent="0.25">
      <c r="A14672" s="2"/>
      <c r="B14672" s="2"/>
      <c r="C14672" s="2"/>
      <c r="E14672" s="2"/>
      <c r="G14672" s="2"/>
      <c r="H14672" s="6"/>
      <c r="I14672" s="9"/>
      <c r="J14672" s="9"/>
      <c r="K14672" s="9"/>
    </row>
    <row r="14673" spans="1:11" x14ac:dyDescent="0.25">
      <c r="A14673" s="2"/>
      <c r="B14673" s="2"/>
      <c r="C14673" s="2"/>
      <c r="E14673" s="2"/>
      <c r="G14673" s="2"/>
      <c r="H14673" s="6"/>
      <c r="I14673" s="9"/>
      <c r="J14673" s="9"/>
      <c r="K14673" s="9"/>
    </row>
    <row r="14674" spans="1:11" x14ac:dyDescent="0.25">
      <c r="A14674" s="2"/>
      <c r="B14674" s="2"/>
      <c r="C14674" s="2"/>
      <c r="E14674" s="2"/>
      <c r="G14674" s="2"/>
      <c r="H14674" s="6"/>
      <c r="I14674" s="9"/>
      <c r="J14674" s="9"/>
      <c r="K14674" s="9"/>
    </row>
    <row r="14675" spans="1:11" x14ac:dyDescent="0.25">
      <c r="A14675" s="2"/>
      <c r="B14675" s="2"/>
      <c r="C14675" s="2"/>
      <c r="E14675" s="2"/>
      <c r="G14675" s="2"/>
      <c r="H14675" s="6"/>
      <c r="I14675" s="9"/>
      <c r="J14675" s="9"/>
      <c r="K14675" s="9"/>
    </row>
    <row r="14676" spans="1:11" x14ac:dyDescent="0.25">
      <c r="A14676" s="2"/>
      <c r="B14676" s="2"/>
      <c r="C14676" s="2"/>
      <c r="E14676" s="2"/>
      <c r="G14676" s="2"/>
      <c r="H14676" s="6"/>
      <c r="I14676" s="9"/>
      <c r="J14676" s="9"/>
      <c r="K14676" s="9"/>
    </row>
    <row r="14677" spans="1:11" x14ac:dyDescent="0.25">
      <c r="A14677" s="2"/>
      <c r="B14677" s="2"/>
      <c r="C14677" s="2"/>
      <c r="E14677" s="2"/>
      <c r="G14677" s="2"/>
      <c r="H14677" s="6"/>
      <c r="I14677" s="9"/>
      <c r="J14677" s="9"/>
      <c r="K14677" s="9"/>
    </row>
    <row r="14678" spans="1:11" x14ac:dyDescent="0.25">
      <c r="A14678" s="2"/>
      <c r="B14678" s="2"/>
      <c r="C14678" s="2"/>
      <c r="E14678" s="2"/>
      <c r="G14678" s="2"/>
      <c r="H14678" s="6"/>
      <c r="I14678" s="9"/>
      <c r="J14678" s="9"/>
      <c r="K14678" s="9"/>
    </row>
    <row r="14679" spans="1:11" x14ac:dyDescent="0.25">
      <c r="A14679" s="2"/>
      <c r="B14679" s="2"/>
      <c r="C14679" s="2"/>
      <c r="E14679" s="2"/>
      <c r="G14679" s="2"/>
      <c r="H14679" s="6"/>
      <c r="I14679" s="9"/>
      <c r="J14679" s="9"/>
      <c r="K14679" s="9"/>
    </row>
    <row r="14680" spans="1:11" x14ac:dyDescent="0.25">
      <c r="A14680" s="2"/>
      <c r="B14680" s="2"/>
      <c r="C14680" s="2"/>
      <c r="E14680" s="2"/>
      <c r="G14680" s="2"/>
      <c r="H14680" s="6"/>
      <c r="I14680" s="9"/>
      <c r="J14680" s="9"/>
      <c r="K14680" s="9"/>
    </row>
    <row r="14681" spans="1:11" x14ac:dyDescent="0.25">
      <c r="A14681" s="2"/>
      <c r="B14681" s="2"/>
      <c r="C14681" s="2"/>
      <c r="E14681" s="2"/>
      <c r="G14681" s="2"/>
      <c r="H14681" s="6"/>
      <c r="I14681" s="9"/>
      <c r="J14681" s="9"/>
      <c r="K14681" s="9"/>
    </row>
    <row r="14682" spans="1:11" x14ac:dyDescent="0.25">
      <c r="A14682" s="2"/>
      <c r="B14682" s="2"/>
      <c r="C14682" s="2"/>
      <c r="E14682" s="2"/>
      <c r="G14682" s="2"/>
      <c r="H14682" s="6"/>
      <c r="I14682" s="9"/>
      <c r="J14682" s="9"/>
      <c r="K14682" s="9"/>
    </row>
    <row r="14683" spans="1:11" x14ac:dyDescent="0.25">
      <c r="A14683" s="2"/>
      <c r="B14683" s="2"/>
      <c r="C14683" s="2"/>
      <c r="E14683" s="2"/>
      <c r="G14683" s="2"/>
      <c r="H14683" s="6"/>
      <c r="I14683" s="9"/>
      <c r="J14683" s="9"/>
      <c r="K14683" s="9"/>
    </row>
    <row r="14684" spans="1:11" x14ac:dyDescent="0.25">
      <c r="A14684" s="2"/>
      <c r="B14684" s="2"/>
      <c r="C14684" s="2"/>
      <c r="E14684" s="2"/>
      <c r="G14684" s="2"/>
      <c r="H14684" s="6"/>
      <c r="I14684" s="9"/>
      <c r="J14684" s="9"/>
      <c r="K14684" s="9"/>
    </row>
    <row r="14685" spans="1:11" x14ac:dyDescent="0.25">
      <c r="A14685" s="2"/>
      <c r="B14685" s="2"/>
      <c r="C14685" s="2"/>
      <c r="E14685" s="2"/>
      <c r="G14685" s="2"/>
      <c r="H14685" s="6"/>
      <c r="I14685" s="9"/>
      <c r="J14685" s="9"/>
      <c r="K14685" s="9"/>
    </row>
    <row r="14686" spans="1:11" x14ac:dyDescent="0.25">
      <c r="A14686" s="2"/>
      <c r="B14686" s="2"/>
      <c r="C14686" s="2"/>
      <c r="E14686" s="2"/>
      <c r="G14686" s="2"/>
      <c r="H14686" s="6"/>
      <c r="I14686" s="9"/>
      <c r="J14686" s="9"/>
      <c r="K14686" s="9"/>
    </row>
    <row r="14687" spans="1:11" x14ac:dyDescent="0.25">
      <c r="A14687" s="2"/>
      <c r="B14687" s="2"/>
      <c r="C14687" s="2"/>
      <c r="E14687" s="2"/>
      <c r="G14687" s="2"/>
      <c r="H14687" s="6"/>
      <c r="I14687" s="9"/>
      <c r="J14687" s="9"/>
      <c r="K14687" s="9"/>
    </row>
    <row r="14688" spans="1:11" x14ac:dyDescent="0.25">
      <c r="A14688" s="2"/>
      <c r="B14688" s="2"/>
      <c r="C14688" s="2"/>
      <c r="E14688" s="2"/>
      <c r="G14688" s="2"/>
      <c r="H14688" s="6"/>
      <c r="I14688" s="9"/>
      <c r="J14688" s="9"/>
      <c r="K14688" s="9"/>
    </row>
    <row r="14689" spans="1:11" x14ac:dyDescent="0.25">
      <c r="A14689" s="2"/>
      <c r="B14689" s="2"/>
      <c r="C14689" s="2"/>
      <c r="E14689" s="2"/>
      <c r="G14689" s="2"/>
      <c r="H14689" s="6"/>
      <c r="I14689" s="9"/>
      <c r="J14689" s="9"/>
      <c r="K14689" s="9"/>
    </row>
    <row r="14690" spans="1:11" x14ac:dyDescent="0.25">
      <c r="A14690" s="2"/>
      <c r="B14690" s="2"/>
      <c r="C14690" s="2"/>
      <c r="E14690" s="2"/>
      <c r="G14690" s="2"/>
      <c r="H14690" s="6"/>
      <c r="I14690" s="9"/>
      <c r="J14690" s="9"/>
      <c r="K14690" s="9"/>
    </row>
    <row r="14691" spans="1:11" x14ac:dyDescent="0.25">
      <c r="A14691" s="2"/>
      <c r="B14691" s="2"/>
      <c r="C14691" s="2"/>
      <c r="E14691" s="2"/>
      <c r="G14691" s="2"/>
      <c r="H14691" s="6"/>
      <c r="I14691" s="9"/>
      <c r="J14691" s="9"/>
      <c r="K14691" s="9"/>
    </row>
    <row r="14692" spans="1:11" x14ac:dyDescent="0.25">
      <c r="A14692" s="2"/>
      <c r="B14692" s="2"/>
      <c r="C14692" s="2"/>
      <c r="E14692" s="2"/>
      <c r="G14692" s="2"/>
      <c r="H14692" s="6"/>
      <c r="I14692" s="9"/>
      <c r="J14692" s="9"/>
      <c r="K14692" s="9"/>
    </row>
    <row r="14693" spans="1:11" x14ac:dyDescent="0.25">
      <c r="A14693" s="2"/>
      <c r="B14693" s="2"/>
      <c r="C14693" s="2"/>
      <c r="E14693" s="2"/>
      <c r="G14693" s="2"/>
      <c r="H14693" s="6"/>
      <c r="I14693" s="9"/>
      <c r="J14693" s="9"/>
      <c r="K14693" s="9"/>
    </row>
    <row r="14694" spans="1:11" x14ac:dyDescent="0.25">
      <c r="A14694" s="2"/>
      <c r="B14694" s="2"/>
      <c r="C14694" s="2"/>
      <c r="E14694" s="2"/>
      <c r="G14694" s="2"/>
      <c r="H14694" s="6"/>
      <c r="I14694" s="9"/>
      <c r="J14694" s="9"/>
      <c r="K14694" s="9"/>
    </row>
    <row r="14695" spans="1:11" x14ac:dyDescent="0.25">
      <c r="A14695" s="2"/>
      <c r="B14695" s="2"/>
      <c r="C14695" s="2"/>
      <c r="E14695" s="2"/>
      <c r="G14695" s="2"/>
      <c r="H14695" s="6"/>
      <c r="I14695" s="9"/>
      <c r="J14695" s="9"/>
      <c r="K14695" s="9"/>
    </row>
    <row r="14696" spans="1:11" x14ac:dyDescent="0.25">
      <c r="A14696" s="2"/>
      <c r="B14696" s="2"/>
      <c r="C14696" s="2"/>
      <c r="E14696" s="2"/>
      <c r="G14696" s="2"/>
      <c r="H14696" s="6"/>
      <c r="I14696" s="9"/>
      <c r="J14696" s="9"/>
      <c r="K14696" s="9"/>
    </row>
    <row r="14697" spans="1:11" x14ac:dyDescent="0.25">
      <c r="A14697" s="2"/>
      <c r="B14697" s="2"/>
      <c r="C14697" s="2"/>
      <c r="E14697" s="2"/>
      <c r="G14697" s="2"/>
      <c r="H14697" s="6"/>
      <c r="I14697" s="9"/>
      <c r="J14697" s="9"/>
      <c r="K14697" s="9"/>
    </row>
    <row r="14698" spans="1:11" x14ac:dyDescent="0.25">
      <c r="A14698" s="2"/>
      <c r="B14698" s="2"/>
      <c r="C14698" s="2"/>
      <c r="E14698" s="2"/>
      <c r="G14698" s="2"/>
      <c r="H14698" s="6"/>
      <c r="I14698" s="9"/>
      <c r="J14698" s="9"/>
      <c r="K14698" s="9"/>
    </row>
    <row r="14699" spans="1:11" x14ac:dyDescent="0.25">
      <c r="A14699" s="2"/>
      <c r="B14699" s="2"/>
      <c r="C14699" s="2"/>
      <c r="E14699" s="2"/>
      <c r="G14699" s="2"/>
      <c r="H14699" s="6"/>
      <c r="I14699" s="9"/>
      <c r="J14699" s="9"/>
      <c r="K14699" s="9"/>
    </row>
    <row r="14700" spans="1:11" x14ac:dyDescent="0.25">
      <c r="A14700" s="2"/>
      <c r="B14700" s="2"/>
      <c r="C14700" s="2"/>
      <c r="E14700" s="2"/>
      <c r="G14700" s="2"/>
      <c r="H14700" s="6"/>
      <c r="I14700" s="9"/>
      <c r="J14700" s="9"/>
      <c r="K14700" s="9"/>
    </row>
    <row r="14701" spans="1:11" x14ac:dyDescent="0.25">
      <c r="A14701" s="2"/>
      <c r="B14701" s="2"/>
      <c r="C14701" s="2"/>
      <c r="E14701" s="2"/>
      <c r="G14701" s="2"/>
      <c r="H14701" s="6"/>
      <c r="I14701" s="9"/>
      <c r="J14701" s="9"/>
      <c r="K14701" s="9"/>
    </row>
    <row r="14702" spans="1:11" x14ac:dyDescent="0.25">
      <c r="A14702" s="2"/>
      <c r="B14702" s="2"/>
      <c r="C14702" s="2"/>
      <c r="E14702" s="2"/>
      <c r="G14702" s="2"/>
      <c r="H14702" s="6"/>
      <c r="I14702" s="9"/>
      <c r="J14702" s="9"/>
      <c r="K14702" s="9"/>
    </row>
    <row r="14703" spans="1:11" x14ac:dyDescent="0.25">
      <c r="A14703" s="2"/>
      <c r="B14703" s="2"/>
      <c r="C14703" s="2"/>
      <c r="E14703" s="2"/>
      <c r="G14703" s="2"/>
      <c r="H14703" s="6"/>
      <c r="I14703" s="9"/>
      <c r="J14703" s="9"/>
      <c r="K14703" s="9"/>
    </row>
    <row r="14704" spans="1:11" x14ac:dyDescent="0.25">
      <c r="A14704" s="2"/>
      <c r="B14704" s="2"/>
      <c r="C14704" s="2"/>
      <c r="E14704" s="2"/>
      <c r="G14704" s="2"/>
      <c r="H14704" s="6"/>
      <c r="I14704" s="9"/>
      <c r="J14704" s="9"/>
      <c r="K14704" s="9"/>
    </row>
    <row r="14705" spans="1:11" x14ac:dyDescent="0.25">
      <c r="A14705" s="2"/>
      <c r="B14705" s="2"/>
      <c r="C14705" s="2"/>
      <c r="E14705" s="2"/>
      <c r="G14705" s="2"/>
      <c r="H14705" s="6"/>
      <c r="I14705" s="9"/>
      <c r="J14705" s="9"/>
      <c r="K14705" s="9"/>
    </row>
    <row r="14706" spans="1:11" x14ac:dyDescent="0.25">
      <c r="A14706" s="2"/>
      <c r="B14706" s="2"/>
      <c r="C14706" s="2"/>
      <c r="E14706" s="2"/>
      <c r="G14706" s="2"/>
      <c r="H14706" s="6"/>
      <c r="I14706" s="9"/>
      <c r="J14706" s="9"/>
      <c r="K14706" s="9"/>
    </row>
    <row r="14707" spans="1:11" x14ac:dyDescent="0.25">
      <c r="A14707" s="2"/>
      <c r="B14707" s="2"/>
      <c r="C14707" s="2"/>
      <c r="E14707" s="2"/>
      <c r="G14707" s="2"/>
      <c r="H14707" s="6"/>
      <c r="I14707" s="9"/>
      <c r="J14707" s="9"/>
      <c r="K14707" s="9"/>
    </row>
    <row r="14708" spans="1:11" x14ac:dyDescent="0.25">
      <c r="A14708" s="2"/>
      <c r="B14708" s="2"/>
      <c r="C14708" s="2"/>
      <c r="E14708" s="2"/>
      <c r="G14708" s="2"/>
      <c r="H14708" s="6"/>
      <c r="I14708" s="9"/>
      <c r="J14708" s="9"/>
      <c r="K14708" s="9"/>
    </row>
    <row r="14709" spans="1:11" x14ac:dyDescent="0.25">
      <c r="A14709" s="2"/>
      <c r="B14709" s="2"/>
      <c r="C14709" s="2"/>
      <c r="E14709" s="2"/>
      <c r="G14709" s="2"/>
      <c r="H14709" s="6"/>
      <c r="I14709" s="9"/>
      <c r="J14709" s="9"/>
      <c r="K14709" s="9"/>
    </row>
    <row r="14710" spans="1:11" x14ac:dyDescent="0.25">
      <c r="A14710" s="2"/>
      <c r="B14710" s="2"/>
      <c r="C14710" s="2"/>
      <c r="E14710" s="2"/>
      <c r="G14710" s="2"/>
      <c r="H14710" s="6"/>
      <c r="I14710" s="9"/>
      <c r="J14710" s="9"/>
      <c r="K14710" s="9"/>
    </row>
    <row r="14711" spans="1:11" x14ac:dyDescent="0.25">
      <c r="A14711" s="2"/>
      <c r="B14711" s="2"/>
      <c r="C14711" s="2"/>
      <c r="E14711" s="2"/>
      <c r="G14711" s="2"/>
      <c r="H14711" s="6"/>
      <c r="I14711" s="9"/>
      <c r="J14711" s="9"/>
      <c r="K14711" s="9"/>
    </row>
    <row r="14712" spans="1:11" x14ac:dyDescent="0.25">
      <c r="A14712" s="2"/>
      <c r="B14712" s="2"/>
      <c r="C14712" s="2"/>
      <c r="E14712" s="2"/>
      <c r="G14712" s="2"/>
      <c r="H14712" s="6"/>
      <c r="I14712" s="9"/>
      <c r="J14712" s="9"/>
      <c r="K14712" s="9"/>
    </row>
    <row r="14713" spans="1:11" x14ac:dyDescent="0.25">
      <c r="A14713" s="2"/>
      <c r="B14713" s="2"/>
      <c r="C14713" s="2"/>
      <c r="E14713" s="2"/>
      <c r="G14713" s="2"/>
      <c r="H14713" s="6"/>
      <c r="I14713" s="9"/>
      <c r="J14713" s="9"/>
      <c r="K14713" s="9"/>
    </row>
    <row r="14714" spans="1:11" x14ac:dyDescent="0.25">
      <c r="A14714" s="2"/>
      <c r="B14714" s="2"/>
      <c r="C14714" s="2"/>
      <c r="E14714" s="2"/>
      <c r="G14714" s="2"/>
      <c r="H14714" s="6"/>
      <c r="I14714" s="9"/>
      <c r="J14714" s="9"/>
      <c r="K14714" s="9"/>
    </row>
    <row r="14715" spans="1:11" x14ac:dyDescent="0.25">
      <c r="A14715" s="2"/>
      <c r="B14715" s="2"/>
      <c r="C14715" s="2"/>
      <c r="E14715" s="2"/>
      <c r="G14715" s="2"/>
      <c r="H14715" s="6"/>
      <c r="I14715" s="9"/>
      <c r="J14715" s="9"/>
      <c r="K14715" s="9"/>
    </row>
    <row r="14716" spans="1:11" x14ac:dyDescent="0.25">
      <c r="A14716" s="2"/>
      <c r="B14716" s="2"/>
      <c r="C14716" s="2"/>
      <c r="E14716" s="2"/>
      <c r="G14716" s="2"/>
      <c r="H14716" s="6"/>
      <c r="I14716" s="9"/>
      <c r="J14716" s="9"/>
      <c r="K14716" s="9"/>
    </row>
    <row r="14717" spans="1:11" x14ac:dyDescent="0.25">
      <c r="A14717" s="2"/>
      <c r="B14717" s="2"/>
      <c r="C14717" s="2"/>
      <c r="E14717" s="2"/>
      <c r="G14717" s="2"/>
      <c r="H14717" s="6"/>
      <c r="I14717" s="9"/>
      <c r="J14717" s="9"/>
      <c r="K14717" s="9"/>
    </row>
    <row r="14718" spans="1:11" x14ac:dyDescent="0.25">
      <c r="A14718" s="2"/>
      <c r="B14718" s="2"/>
      <c r="C14718" s="2"/>
      <c r="E14718" s="2"/>
      <c r="G14718" s="2"/>
      <c r="H14718" s="6"/>
      <c r="I14718" s="9"/>
      <c r="J14718" s="9"/>
      <c r="K14718" s="9"/>
    </row>
    <row r="14719" spans="1:11" x14ac:dyDescent="0.25">
      <c r="A14719" s="2"/>
      <c r="B14719" s="2"/>
      <c r="C14719" s="2"/>
      <c r="E14719" s="2"/>
      <c r="G14719" s="2"/>
      <c r="H14719" s="6"/>
      <c r="I14719" s="9"/>
      <c r="J14719" s="9"/>
      <c r="K14719" s="9"/>
    </row>
    <row r="14720" spans="1:11" x14ac:dyDescent="0.25">
      <c r="A14720" s="2"/>
      <c r="B14720" s="2"/>
      <c r="C14720" s="2"/>
      <c r="E14720" s="2"/>
      <c r="G14720" s="2"/>
      <c r="H14720" s="6"/>
      <c r="I14720" s="9"/>
      <c r="J14720" s="9"/>
      <c r="K14720" s="9"/>
    </row>
    <row r="14721" spans="1:11" x14ac:dyDescent="0.25">
      <c r="A14721" s="2"/>
      <c r="B14721" s="2"/>
      <c r="C14721" s="2"/>
      <c r="E14721" s="2"/>
      <c r="G14721" s="2"/>
      <c r="H14721" s="6"/>
      <c r="I14721" s="9"/>
      <c r="J14721" s="9"/>
      <c r="K14721" s="9"/>
    </row>
    <row r="14722" spans="1:11" x14ac:dyDescent="0.25">
      <c r="A14722" s="2"/>
      <c r="B14722" s="2"/>
      <c r="C14722" s="2"/>
      <c r="E14722" s="2"/>
      <c r="G14722" s="2"/>
      <c r="H14722" s="6"/>
      <c r="I14722" s="9"/>
      <c r="J14722" s="9"/>
      <c r="K14722" s="9"/>
    </row>
    <row r="14723" spans="1:11" x14ac:dyDescent="0.25">
      <c r="A14723" s="2"/>
      <c r="B14723" s="2"/>
      <c r="C14723" s="2"/>
      <c r="E14723" s="2"/>
      <c r="G14723" s="2"/>
      <c r="H14723" s="6"/>
      <c r="I14723" s="9"/>
      <c r="J14723" s="9"/>
      <c r="K14723" s="9"/>
    </row>
    <row r="14724" spans="1:11" x14ac:dyDescent="0.25">
      <c r="A14724" s="2"/>
      <c r="B14724" s="2"/>
      <c r="C14724" s="2"/>
      <c r="E14724" s="2"/>
      <c r="G14724" s="2"/>
      <c r="H14724" s="6"/>
      <c r="I14724" s="9"/>
      <c r="J14724" s="9"/>
      <c r="K14724" s="9"/>
    </row>
    <row r="14725" spans="1:11" x14ac:dyDescent="0.25">
      <c r="A14725" s="2"/>
      <c r="B14725" s="2"/>
      <c r="C14725" s="2"/>
      <c r="E14725" s="2"/>
      <c r="G14725" s="2"/>
      <c r="H14725" s="6"/>
      <c r="I14725" s="9"/>
      <c r="J14725" s="9"/>
      <c r="K14725" s="9"/>
    </row>
    <row r="14726" spans="1:11" x14ac:dyDescent="0.25">
      <c r="A14726" s="2"/>
      <c r="B14726" s="2"/>
      <c r="C14726" s="2"/>
      <c r="E14726" s="2"/>
      <c r="G14726" s="2"/>
      <c r="H14726" s="6"/>
      <c r="I14726" s="9"/>
      <c r="J14726" s="9"/>
      <c r="K14726" s="9"/>
    </row>
    <row r="14727" spans="1:11" x14ac:dyDescent="0.25">
      <c r="A14727" s="2"/>
      <c r="B14727" s="2"/>
      <c r="C14727" s="2"/>
      <c r="E14727" s="2"/>
      <c r="G14727" s="2"/>
      <c r="H14727" s="6"/>
      <c r="I14727" s="9"/>
      <c r="J14727" s="9"/>
      <c r="K14727" s="9"/>
    </row>
    <row r="14728" spans="1:11" x14ac:dyDescent="0.25">
      <c r="A14728" s="2"/>
      <c r="B14728" s="2"/>
      <c r="C14728" s="2"/>
      <c r="E14728" s="2"/>
      <c r="G14728" s="2"/>
      <c r="H14728" s="6"/>
      <c r="I14728" s="9"/>
      <c r="J14728" s="9"/>
      <c r="K14728" s="9"/>
    </row>
    <row r="14729" spans="1:11" x14ac:dyDescent="0.25">
      <c r="A14729" s="2"/>
      <c r="B14729" s="2"/>
      <c r="C14729" s="2"/>
      <c r="E14729" s="2"/>
      <c r="G14729" s="2"/>
      <c r="H14729" s="6"/>
      <c r="I14729" s="9"/>
      <c r="J14729" s="9"/>
      <c r="K14729" s="9"/>
    </row>
    <row r="14730" spans="1:11" x14ac:dyDescent="0.25">
      <c r="A14730" s="2"/>
      <c r="B14730" s="2"/>
      <c r="C14730" s="2"/>
      <c r="E14730" s="2"/>
      <c r="G14730" s="2"/>
      <c r="H14730" s="6"/>
      <c r="I14730" s="9"/>
      <c r="J14730" s="9"/>
      <c r="K14730" s="9"/>
    </row>
    <row r="14731" spans="1:11" x14ac:dyDescent="0.25">
      <c r="A14731" s="2"/>
      <c r="B14731" s="2"/>
      <c r="C14731" s="2"/>
      <c r="E14731" s="2"/>
      <c r="G14731" s="2"/>
      <c r="H14731" s="6"/>
      <c r="I14731" s="9"/>
      <c r="J14731" s="9"/>
      <c r="K14731" s="9"/>
    </row>
    <row r="14732" spans="1:11" x14ac:dyDescent="0.25">
      <c r="A14732" s="2"/>
      <c r="B14732" s="2"/>
      <c r="C14732" s="2"/>
      <c r="E14732" s="2"/>
      <c r="G14732" s="2"/>
      <c r="H14732" s="6"/>
      <c r="I14732" s="9"/>
      <c r="J14732" s="9"/>
      <c r="K14732" s="9"/>
    </row>
    <row r="14733" spans="1:11" x14ac:dyDescent="0.25">
      <c r="A14733" s="2"/>
      <c r="B14733" s="2"/>
      <c r="C14733" s="2"/>
      <c r="E14733" s="2"/>
      <c r="G14733" s="2"/>
      <c r="H14733" s="6"/>
      <c r="I14733" s="9"/>
      <c r="J14733" s="9"/>
      <c r="K14733" s="9"/>
    </row>
    <row r="14734" spans="1:11" x14ac:dyDescent="0.25">
      <c r="A14734" s="2"/>
      <c r="B14734" s="2"/>
      <c r="C14734" s="2"/>
      <c r="E14734" s="2"/>
      <c r="G14734" s="2"/>
      <c r="H14734" s="6"/>
      <c r="I14734" s="9"/>
      <c r="J14734" s="9"/>
      <c r="K14734" s="9"/>
    </row>
    <row r="14735" spans="1:11" x14ac:dyDescent="0.25">
      <c r="A14735" s="2"/>
      <c r="B14735" s="2"/>
      <c r="C14735" s="2"/>
      <c r="E14735" s="2"/>
      <c r="G14735" s="2"/>
      <c r="H14735" s="6"/>
      <c r="I14735" s="9"/>
      <c r="J14735" s="9"/>
      <c r="K14735" s="9"/>
    </row>
    <row r="14736" spans="1:11" x14ac:dyDescent="0.25">
      <c r="A14736" s="2"/>
      <c r="B14736" s="2"/>
      <c r="C14736" s="2"/>
      <c r="E14736" s="2"/>
      <c r="G14736" s="2"/>
      <c r="H14736" s="6"/>
      <c r="I14736" s="9"/>
      <c r="J14736" s="9"/>
      <c r="K14736" s="9"/>
    </row>
    <row r="14737" spans="1:11" x14ac:dyDescent="0.25">
      <c r="A14737" s="2"/>
      <c r="B14737" s="2"/>
      <c r="C14737" s="2"/>
      <c r="E14737" s="2"/>
      <c r="G14737" s="2"/>
      <c r="H14737" s="6"/>
      <c r="I14737" s="9"/>
      <c r="J14737" s="9"/>
      <c r="K14737" s="9"/>
    </row>
    <row r="14738" spans="1:11" x14ac:dyDescent="0.25">
      <c r="A14738" s="2"/>
      <c r="B14738" s="2"/>
      <c r="C14738" s="2"/>
      <c r="E14738" s="2"/>
      <c r="G14738" s="2"/>
      <c r="H14738" s="6"/>
      <c r="I14738" s="9"/>
      <c r="J14738" s="9"/>
      <c r="K14738" s="9"/>
    </row>
    <row r="14739" spans="1:11" x14ac:dyDescent="0.25">
      <c r="A14739" s="2"/>
      <c r="B14739" s="2"/>
      <c r="C14739" s="2"/>
      <c r="E14739" s="2"/>
      <c r="G14739" s="2"/>
      <c r="H14739" s="6"/>
      <c r="I14739" s="9"/>
      <c r="J14739" s="9"/>
      <c r="K14739" s="9"/>
    </row>
    <row r="14740" spans="1:11" x14ac:dyDescent="0.25">
      <c r="A14740" s="2"/>
      <c r="B14740" s="2"/>
      <c r="C14740" s="2"/>
      <c r="E14740" s="2"/>
      <c r="G14740" s="2"/>
      <c r="H14740" s="6"/>
      <c r="I14740" s="9"/>
      <c r="J14740" s="9"/>
      <c r="K14740" s="9"/>
    </row>
    <row r="14741" spans="1:11" x14ac:dyDescent="0.25">
      <c r="A14741" s="2"/>
      <c r="B14741" s="2"/>
      <c r="C14741" s="2"/>
      <c r="E14741" s="2"/>
      <c r="G14741" s="2"/>
      <c r="H14741" s="6"/>
      <c r="I14741" s="9"/>
      <c r="J14741" s="9"/>
      <c r="K14741" s="9"/>
    </row>
    <row r="14742" spans="1:11" x14ac:dyDescent="0.25">
      <c r="A14742" s="2"/>
      <c r="B14742" s="2"/>
      <c r="C14742" s="2"/>
      <c r="E14742" s="2"/>
      <c r="G14742" s="2"/>
      <c r="H14742" s="6"/>
      <c r="I14742" s="9"/>
      <c r="J14742" s="9"/>
      <c r="K14742" s="9"/>
    </row>
    <row r="14743" spans="1:11" x14ac:dyDescent="0.25">
      <c r="A14743" s="2"/>
      <c r="B14743" s="2"/>
      <c r="C14743" s="2"/>
      <c r="E14743" s="2"/>
      <c r="G14743" s="2"/>
      <c r="H14743" s="6"/>
      <c r="I14743" s="9"/>
      <c r="J14743" s="9"/>
      <c r="K14743" s="9"/>
    </row>
    <row r="14744" spans="1:11" x14ac:dyDescent="0.25">
      <c r="A14744" s="2"/>
      <c r="B14744" s="2"/>
      <c r="C14744" s="2"/>
      <c r="E14744" s="2"/>
      <c r="G14744" s="2"/>
      <c r="H14744" s="6"/>
      <c r="I14744" s="9"/>
      <c r="J14744" s="9"/>
      <c r="K14744" s="9"/>
    </row>
    <row r="14745" spans="1:11" x14ac:dyDescent="0.25">
      <c r="A14745" s="2"/>
      <c r="B14745" s="2"/>
      <c r="C14745" s="2"/>
      <c r="E14745" s="2"/>
      <c r="G14745" s="2"/>
      <c r="H14745" s="6"/>
      <c r="I14745" s="9"/>
      <c r="J14745" s="9"/>
      <c r="K14745" s="9"/>
    </row>
    <row r="14746" spans="1:11" x14ac:dyDescent="0.25">
      <c r="A14746" s="2"/>
      <c r="B14746" s="2"/>
      <c r="C14746" s="2"/>
      <c r="E14746" s="2"/>
      <c r="G14746" s="2"/>
      <c r="H14746" s="6"/>
      <c r="I14746" s="9"/>
      <c r="J14746" s="9"/>
      <c r="K14746" s="9"/>
    </row>
    <row r="14747" spans="1:11" x14ac:dyDescent="0.25">
      <c r="A14747" s="2"/>
      <c r="B14747" s="2"/>
      <c r="C14747" s="2"/>
      <c r="E14747" s="2"/>
      <c r="G14747" s="2"/>
      <c r="H14747" s="6"/>
      <c r="I14747" s="9"/>
      <c r="J14747" s="9"/>
      <c r="K14747" s="9"/>
    </row>
    <row r="14748" spans="1:11" x14ac:dyDescent="0.25">
      <c r="A14748" s="2"/>
      <c r="B14748" s="2"/>
      <c r="C14748" s="2"/>
      <c r="E14748" s="2"/>
      <c r="G14748" s="2"/>
      <c r="H14748" s="6"/>
      <c r="I14748" s="9"/>
      <c r="J14748" s="9"/>
      <c r="K14748" s="9"/>
    </row>
    <row r="14749" spans="1:11" x14ac:dyDescent="0.25">
      <c r="A14749" s="2"/>
      <c r="B14749" s="2"/>
      <c r="C14749" s="2"/>
      <c r="E14749" s="2"/>
      <c r="G14749" s="2"/>
      <c r="H14749" s="6"/>
      <c r="I14749" s="9"/>
      <c r="J14749" s="9"/>
      <c r="K14749" s="9"/>
    </row>
    <row r="14750" spans="1:11" x14ac:dyDescent="0.25">
      <c r="A14750" s="2"/>
      <c r="B14750" s="2"/>
      <c r="C14750" s="2"/>
      <c r="E14750" s="2"/>
      <c r="G14750" s="2"/>
      <c r="H14750" s="6"/>
      <c r="I14750" s="9"/>
      <c r="J14750" s="9"/>
      <c r="K14750" s="9"/>
    </row>
    <row r="14751" spans="1:11" x14ac:dyDescent="0.25">
      <c r="A14751" s="2"/>
      <c r="B14751" s="2"/>
      <c r="C14751" s="2"/>
      <c r="E14751" s="2"/>
      <c r="G14751" s="2"/>
      <c r="H14751" s="6"/>
      <c r="I14751" s="9"/>
      <c r="J14751" s="9"/>
      <c r="K14751" s="9"/>
    </row>
    <row r="14752" spans="1:11" x14ac:dyDescent="0.25">
      <c r="A14752" s="2"/>
      <c r="B14752" s="2"/>
      <c r="C14752" s="2"/>
      <c r="E14752" s="2"/>
      <c r="G14752" s="2"/>
      <c r="H14752" s="6"/>
      <c r="I14752" s="9"/>
      <c r="J14752" s="9"/>
      <c r="K14752" s="9"/>
    </row>
    <row r="14753" spans="1:11" x14ac:dyDescent="0.25">
      <c r="A14753" s="2"/>
      <c r="B14753" s="2"/>
      <c r="C14753" s="2"/>
      <c r="E14753" s="2"/>
      <c r="G14753" s="2"/>
      <c r="H14753" s="6"/>
      <c r="I14753" s="9"/>
      <c r="J14753" s="9"/>
      <c r="K14753" s="9"/>
    </row>
    <row r="14754" spans="1:11" x14ac:dyDescent="0.25">
      <c r="A14754" s="2"/>
      <c r="B14754" s="2"/>
      <c r="C14754" s="2"/>
      <c r="E14754" s="2"/>
      <c r="G14754" s="2"/>
      <c r="H14754" s="6"/>
      <c r="I14754" s="9"/>
      <c r="J14754" s="9"/>
      <c r="K14754" s="9"/>
    </row>
    <row r="14755" spans="1:11" x14ac:dyDescent="0.25">
      <c r="A14755" s="2"/>
      <c r="B14755" s="2"/>
      <c r="C14755" s="2"/>
      <c r="E14755" s="2"/>
      <c r="G14755" s="2"/>
      <c r="H14755" s="6"/>
      <c r="I14755" s="9"/>
      <c r="J14755" s="9"/>
      <c r="K14755" s="9"/>
    </row>
    <row r="14756" spans="1:11" x14ac:dyDescent="0.25">
      <c r="A14756" s="2"/>
      <c r="B14756" s="2"/>
      <c r="C14756" s="2"/>
      <c r="E14756" s="2"/>
      <c r="G14756" s="2"/>
      <c r="H14756" s="6"/>
      <c r="I14756" s="9"/>
      <c r="J14756" s="9"/>
      <c r="K14756" s="9"/>
    </row>
    <row r="14757" spans="1:11" x14ac:dyDescent="0.25">
      <c r="A14757" s="2"/>
      <c r="B14757" s="2"/>
      <c r="C14757" s="2"/>
      <c r="E14757" s="2"/>
      <c r="G14757" s="2"/>
      <c r="H14757" s="6"/>
      <c r="I14757" s="9"/>
      <c r="J14757" s="9"/>
      <c r="K14757" s="9"/>
    </row>
    <row r="14758" spans="1:11" x14ac:dyDescent="0.25">
      <c r="A14758" s="2"/>
      <c r="B14758" s="2"/>
      <c r="C14758" s="2"/>
      <c r="E14758" s="2"/>
      <c r="G14758" s="2"/>
      <c r="H14758" s="6"/>
      <c r="I14758" s="9"/>
      <c r="J14758" s="9"/>
      <c r="K14758" s="9"/>
    </row>
    <row r="14759" spans="1:11" x14ac:dyDescent="0.25">
      <c r="A14759" s="2"/>
      <c r="B14759" s="2"/>
      <c r="C14759" s="2"/>
      <c r="E14759" s="2"/>
      <c r="G14759" s="2"/>
      <c r="H14759" s="6"/>
      <c r="I14759" s="9"/>
      <c r="J14759" s="9"/>
      <c r="K14759" s="9"/>
    </row>
    <row r="14760" spans="1:11" x14ac:dyDescent="0.25">
      <c r="A14760" s="2"/>
      <c r="B14760" s="2"/>
      <c r="C14760" s="2"/>
      <c r="E14760" s="2"/>
      <c r="G14760" s="2"/>
      <c r="H14760" s="6"/>
      <c r="I14760" s="9"/>
      <c r="J14760" s="9"/>
      <c r="K14760" s="9"/>
    </row>
    <row r="14761" spans="1:11" x14ac:dyDescent="0.25">
      <c r="A14761" s="2"/>
      <c r="B14761" s="2"/>
      <c r="C14761" s="2"/>
      <c r="E14761" s="2"/>
      <c r="G14761" s="2"/>
      <c r="H14761" s="6"/>
      <c r="I14761" s="9"/>
      <c r="J14761" s="9"/>
      <c r="K14761" s="9"/>
    </row>
    <row r="14762" spans="1:11" x14ac:dyDescent="0.25">
      <c r="A14762" s="2"/>
      <c r="B14762" s="2"/>
      <c r="C14762" s="2"/>
      <c r="E14762" s="2"/>
      <c r="G14762" s="2"/>
      <c r="H14762" s="6"/>
      <c r="I14762" s="9"/>
      <c r="J14762" s="9"/>
      <c r="K14762" s="9"/>
    </row>
    <row r="14763" spans="1:11" x14ac:dyDescent="0.25">
      <c r="A14763" s="2"/>
      <c r="B14763" s="2"/>
      <c r="C14763" s="2"/>
      <c r="E14763" s="2"/>
      <c r="G14763" s="2"/>
      <c r="H14763" s="6"/>
      <c r="I14763" s="9"/>
      <c r="J14763" s="9"/>
      <c r="K14763" s="9"/>
    </row>
    <row r="14764" spans="1:11" x14ac:dyDescent="0.25">
      <c r="A14764" s="2"/>
      <c r="B14764" s="2"/>
      <c r="C14764" s="2"/>
      <c r="E14764" s="2"/>
      <c r="G14764" s="2"/>
      <c r="H14764" s="6"/>
      <c r="I14764" s="9"/>
      <c r="J14764" s="9"/>
      <c r="K14764" s="9"/>
    </row>
    <row r="14765" spans="1:11" x14ac:dyDescent="0.25">
      <c r="A14765" s="2"/>
      <c r="B14765" s="2"/>
      <c r="C14765" s="2"/>
      <c r="E14765" s="2"/>
      <c r="G14765" s="2"/>
      <c r="H14765" s="6"/>
      <c r="I14765" s="9"/>
      <c r="J14765" s="9"/>
      <c r="K14765" s="9"/>
    </row>
    <row r="14766" spans="1:11" x14ac:dyDescent="0.25">
      <c r="A14766" s="2"/>
      <c r="B14766" s="2"/>
      <c r="C14766" s="2"/>
      <c r="E14766" s="2"/>
      <c r="G14766" s="2"/>
      <c r="H14766" s="6"/>
      <c r="I14766" s="9"/>
      <c r="J14766" s="9"/>
      <c r="K14766" s="9"/>
    </row>
    <row r="14767" spans="1:11" x14ac:dyDescent="0.25">
      <c r="A14767" s="2"/>
      <c r="B14767" s="2"/>
      <c r="C14767" s="2"/>
      <c r="E14767" s="2"/>
      <c r="G14767" s="2"/>
      <c r="H14767" s="6"/>
      <c r="I14767" s="9"/>
      <c r="J14767" s="9"/>
      <c r="K14767" s="9"/>
    </row>
    <row r="14768" spans="1:11" x14ac:dyDescent="0.25">
      <c r="A14768" s="2"/>
      <c r="B14768" s="2"/>
      <c r="C14768" s="2"/>
      <c r="E14768" s="2"/>
      <c r="G14768" s="2"/>
      <c r="H14768" s="6"/>
      <c r="I14768" s="9"/>
      <c r="J14768" s="9"/>
      <c r="K14768" s="9"/>
    </row>
    <row r="14769" spans="1:11" x14ac:dyDescent="0.25">
      <c r="A14769" s="2"/>
      <c r="B14769" s="2"/>
      <c r="C14769" s="2"/>
      <c r="E14769" s="2"/>
      <c r="G14769" s="2"/>
      <c r="H14769" s="6"/>
      <c r="I14769" s="9"/>
      <c r="J14769" s="9"/>
      <c r="K14769" s="9"/>
    </row>
    <row r="14770" spans="1:11" x14ac:dyDescent="0.25">
      <c r="A14770" s="2"/>
      <c r="B14770" s="2"/>
      <c r="C14770" s="2"/>
      <c r="E14770" s="2"/>
      <c r="G14770" s="2"/>
      <c r="H14770" s="6"/>
      <c r="I14770" s="9"/>
      <c r="J14770" s="9"/>
      <c r="K14770" s="9"/>
    </row>
    <row r="14771" spans="1:11" x14ac:dyDescent="0.25">
      <c r="A14771" s="2"/>
      <c r="B14771" s="2"/>
      <c r="C14771" s="2"/>
      <c r="E14771" s="2"/>
      <c r="G14771" s="2"/>
      <c r="H14771" s="6"/>
      <c r="I14771" s="9"/>
      <c r="J14771" s="9"/>
      <c r="K14771" s="9"/>
    </row>
    <row r="14772" spans="1:11" x14ac:dyDescent="0.25">
      <c r="A14772" s="2"/>
      <c r="B14772" s="2"/>
      <c r="C14772" s="2"/>
      <c r="E14772" s="2"/>
      <c r="G14772" s="2"/>
      <c r="H14772" s="6"/>
      <c r="I14772" s="9"/>
      <c r="J14772" s="9"/>
      <c r="K14772" s="9"/>
    </row>
    <row r="14773" spans="1:11" x14ac:dyDescent="0.25">
      <c r="A14773" s="2"/>
      <c r="B14773" s="2"/>
      <c r="C14773" s="2"/>
      <c r="E14773" s="2"/>
      <c r="G14773" s="2"/>
      <c r="H14773" s="6"/>
      <c r="I14773" s="9"/>
      <c r="J14773" s="9"/>
      <c r="K14773" s="9"/>
    </row>
    <row r="14774" spans="1:11" x14ac:dyDescent="0.25">
      <c r="A14774" s="2"/>
      <c r="B14774" s="2"/>
      <c r="C14774" s="2"/>
      <c r="E14774" s="2"/>
      <c r="G14774" s="2"/>
      <c r="H14774" s="6"/>
      <c r="I14774" s="9"/>
      <c r="J14774" s="9"/>
      <c r="K14774" s="9"/>
    </row>
    <row r="14775" spans="1:11" x14ac:dyDescent="0.25">
      <c r="A14775" s="2"/>
      <c r="B14775" s="2"/>
      <c r="C14775" s="2"/>
      <c r="E14775" s="2"/>
      <c r="G14775" s="2"/>
      <c r="H14775" s="6"/>
      <c r="I14775" s="9"/>
      <c r="J14775" s="9"/>
      <c r="K14775" s="9"/>
    </row>
    <row r="14776" spans="1:11" x14ac:dyDescent="0.25">
      <c r="A14776" s="2"/>
      <c r="B14776" s="2"/>
      <c r="C14776" s="2"/>
      <c r="E14776" s="2"/>
      <c r="G14776" s="2"/>
      <c r="H14776" s="6"/>
      <c r="I14776" s="9"/>
      <c r="J14776" s="9"/>
      <c r="K14776" s="9"/>
    </row>
    <row r="14777" spans="1:11" x14ac:dyDescent="0.25">
      <c r="A14777" s="2"/>
      <c r="B14777" s="2"/>
      <c r="C14777" s="2"/>
      <c r="E14777" s="2"/>
      <c r="G14777" s="2"/>
      <c r="H14777" s="6"/>
      <c r="I14777" s="9"/>
      <c r="J14777" s="9"/>
      <c r="K14777" s="9"/>
    </row>
    <row r="14778" spans="1:11" x14ac:dyDescent="0.25">
      <c r="A14778" s="2"/>
      <c r="B14778" s="2"/>
      <c r="C14778" s="2"/>
      <c r="E14778" s="2"/>
      <c r="G14778" s="2"/>
      <c r="H14778" s="6"/>
      <c r="I14778" s="9"/>
      <c r="J14778" s="9"/>
      <c r="K14778" s="9"/>
    </row>
    <row r="14779" spans="1:11" x14ac:dyDescent="0.25">
      <c r="A14779" s="2"/>
      <c r="B14779" s="2"/>
      <c r="C14779" s="2"/>
      <c r="E14779" s="2"/>
      <c r="G14779" s="2"/>
      <c r="H14779" s="6"/>
      <c r="I14779" s="9"/>
      <c r="J14779" s="9"/>
      <c r="K14779" s="9"/>
    </row>
    <row r="14780" spans="1:11" x14ac:dyDescent="0.25">
      <c r="A14780" s="2"/>
      <c r="B14780" s="2"/>
      <c r="C14780" s="2"/>
      <c r="E14780" s="2"/>
      <c r="G14780" s="2"/>
      <c r="H14780" s="6"/>
      <c r="I14780" s="9"/>
      <c r="J14780" s="9"/>
      <c r="K14780" s="9"/>
    </row>
    <row r="14781" spans="1:11" x14ac:dyDescent="0.25">
      <c r="A14781" s="2"/>
      <c r="B14781" s="2"/>
      <c r="C14781" s="2"/>
      <c r="E14781" s="2"/>
      <c r="G14781" s="2"/>
      <c r="H14781" s="6"/>
      <c r="I14781" s="9"/>
      <c r="J14781" s="9"/>
      <c r="K14781" s="9"/>
    </row>
    <row r="14782" spans="1:11" x14ac:dyDescent="0.25">
      <c r="A14782" s="2"/>
      <c r="B14782" s="2"/>
      <c r="C14782" s="2"/>
      <c r="E14782" s="2"/>
      <c r="G14782" s="2"/>
      <c r="H14782" s="6"/>
      <c r="I14782" s="9"/>
      <c r="J14782" s="9"/>
      <c r="K14782" s="9"/>
    </row>
    <row r="14783" spans="1:11" x14ac:dyDescent="0.25">
      <c r="A14783" s="2"/>
      <c r="B14783" s="2"/>
      <c r="C14783" s="2"/>
      <c r="E14783" s="2"/>
      <c r="G14783" s="2"/>
      <c r="H14783" s="6"/>
      <c r="I14783" s="9"/>
      <c r="J14783" s="9"/>
      <c r="K14783" s="9"/>
    </row>
    <row r="14784" spans="1:11" x14ac:dyDescent="0.25">
      <c r="A14784" s="2"/>
      <c r="B14784" s="2"/>
      <c r="C14784" s="2"/>
      <c r="E14784" s="2"/>
      <c r="G14784" s="2"/>
      <c r="H14784" s="6"/>
      <c r="I14784" s="9"/>
      <c r="J14784" s="9"/>
      <c r="K14784" s="9"/>
    </row>
    <row r="14785" spans="1:11" x14ac:dyDescent="0.25">
      <c r="A14785" s="2"/>
      <c r="B14785" s="2"/>
      <c r="C14785" s="2"/>
      <c r="E14785" s="2"/>
      <c r="G14785" s="2"/>
      <c r="H14785" s="6"/>
      <c r="I14785" s="9"/>
      <c r="J14785" s="9"/>
      <c r="K14785" s="9"/>
    </row>
    <row r="14786" spans="1:11" x14ac:dyDescent="0.25">
      <c r="A14786" s="2"/>
      <c r="B14786" s="2"/>
      <c r="C14786" s="2"/>
      <c r="E14786" s="2"/>
      <c r="G14786" s="2"/>
      <c r="H14786" s="6"/>
      <c r="I14786" s="9"/>
      <c r="J14786" s="9"/>
      <c r="K14786" s="9"/>
    </row>
    <row r="14787" spans="1:11" x14ac:dyDescent="0.25">
      <c r="A14787" s="2"/>
      <c r="B14787" s="2"/>
      <c r="C14787" s="2"/>
      <c r="E14787" s="2"/>
      <c r="G14787" s="2"/>
      <c r="H14787" s="6"/>
      <c r="I14787" s="9"/>
      <c r="J14787" s="9"/>
      <c r="K14787" s="9"/>
    </row>
    <row r="14788" spans="1:11" x14ac:dyDescent="0.25">
      <c r="A14788" s="2"/>
      <c r="B14788" s="2"/>
      <c r="C14788" s="2"/>
      <c r="E14788" s="2"/>
      <c r="G14788" s="2"/>
      <c r="H14788" s="6"/>
      <c r="I14788" s="9"/>
      <c r="J14788" s="9"/>
      <c r="K14788" s="9"/>
    </row>
    <row r="14789" spans="1:11" x14ac:dyDescent="0.25">
      <c r="A14789" s="2"/>
      <c r="B14789" s="2"/>
      <c r="C14789" s="2"/>
      <c r="E14789" s="2"/>
      <c r="G14789" s="2"/>
      <c r="H14789" s="6"/>
      <c r="I14789" s="9"/>
      <c r="J14789" s="9"/>
      <c r="K14789" s="9"/>
    </row>
    <row r="14790" spans="1:11" x14ac:dyDescent="0.25">
      <c r="A14790" s="2"/>
      <c r="B14790" s="2"/>
      <c r="C14790" s="2"/>
      <c r="E14790" s="2"/>
      <c r="G14790" s="2"/>
      <c r="H14790" s="6"/>
      <c r="I14790" s="9"/>
      <c r="J14790" s="9"/>
      <c r="K14790" s="9"/>
    </row>
    <row r="14791" spans="1:11" x14ac:dyDescent="0.25">
      <c r="A14791" s="2"/>
      <c r="B14791" s="2"/>
      <c r="C14791" s="2"/>
      <c r="E14791" s="2"/>
      <c r="G14791" s="2"/>
      <c r="H14791" s="6"/>
      <c r="I14791" s="9"/>
      <c r="J14791" s="9"/>
      <c r="K14791" s="9"/>
    </row>
    <row r="14792" spans="1:11" x14ac:dyDescent="0.25">
      <c r="A14792" s="2"/>
      <c r="B14792" s="2"/>
      <c r="C14792" s="2"/>
      <c r="E14792" s="2"/>
      <c r="G14792" s="2"/>
      <c r="H14792" s="6"/>
      <c r="I14792" s="9"/>
      <c r="J14792" s="9"/>
      <c r="K14792" s="9"/>
    </row>
    <row r="14793" spans="1:11" x14ac:dyDescent="0.25">
      <c r="A14793" s="2"/>
      <c r="B14793" s="2"/>
      <c r="C14793" s="2"/>
      <c r="E14793" s="2"/>
      <c r="G14793" s="2"/>
      <c r="H14793" s="6"/>
      <c r="I14793" s="9"/>
      <c r="J14793" s="9"/>
      <c r="K14793" s="9"/>
    </row>
    <row r="14794" spans="1:11" x14ac:dyDescent="0.25">
      <c r="A14794" s="2"/>
      <c r="B14794" s="2"/>
      <c r="C14794" s="2"/>
      <c r="E14794" s="2"/>
      <c r="G14794" s="2"/>
      <c r="H14794" s="6"/>
      <c r="I14794" s="9"/>
      <c r="J14794" s="9"/>
      <c r="K14794" s="9"/>
    </row>
    <row r="14795" spans="1:11" x14ac:dyDescent="0.25">
      <c r="A14795" s="2"/>
      <c r="B14795" s="2"/>
      <c r="C14795" s="2"/>
      <c r="E14795" s="2"/>
      <c r="G14795" s="2"/>
      <c r="H14795" s="6"/>
      <c r="I14795" s="9"/>
      <c r="J14795" s="9"/>
      <c r="K14795" s="9"/>
    </row>
    <row r="14796" spans="1:11" x14ac:dyDescent="0.25">
      <c r="A14796" s="2"/>
      <c r="B14796" s="2"/>
      <c r="C14796" s="2"/>
      <c r="E14796" s="2"/>
      <c r="G14796" s="2"/>
      <c r="H14796" s="6"/>
      <c r="I14796" s="9"/>
      <c r="J14796" s="9"/>
      <c r="K14796" s="9"/>
    </row>
    <row r="14797" spans="1:11" x14ac:dyDescent="0.25">
      <c r="A14797" s="2"/>
      <c r="B14797" s="2"/>
      <c r="C14797" s="2"/>
      <c r="E14797" s="2"/>
      <c r="G14797" s="2"/>
      <c r="H14797" s="6"/>
      <c r="I14797" s="9"/>
      <c r="J14797" s="9"/>
      <c r="K14797" s="9"/>
    </row>
    <row r="14798" spans="1:11" x14ac:dyDescent="0.25">
      <c r="A14798" s="2"/>
      <c r="B14798" s="2"/>
      <c r="C14798" s="2"/>
      <c r="E14798" s="2"/>
      <c r="G14798" s="2"/>
      <c r="H14798" s="6"/>
      <c r="I14798" s="9"/>
      <c r="J14798" s="9"/>
      <c r="K14798" s="9"/>
    </row>
    <row r="14799" spans="1:11" x14ac:dyDescent="0.25">
      <c r="A14799" s="2"/>
      <c r="B14799" s="2"/>
      <c r="C14799" s="2"/>
      <c r="E14799" s="2"/>
      <c r="G14799" s="2"/>
      <c r="H14799" s="6"/>
      <c r="I14799" s="9"/>
      <c r="J14799" s="9"/>
      <c r="K14799" s="9"/>
    </row>
    <row r="14800" spans="1:11" x14ac:dyDescent="0.25">
      <c r="A14800" s="2"/>
      <c r="B14800" s="2"/>
      <c r="C14800" s="2"/>
      <c r="E14800" s="2"/>
      <c r="G14800" s="2"/>
      <c r="H14800" s="6"/>
      <c r="I14800" s="9"/>
      <c r="J14800" s="9"/>
      <c r="K14800" s="9"/>
    </row>
    <row r="14801" spans="1:11" x14ac:dyDescent="0.25">
      <c r="A14801" s="2"/>
      <c r="B14801" s="2"/>
      <c r="C14801" s="2"/>
      <c r="E14801" s="2"/>
      <c r="G14801" s="2"/>
      <c r="H14801" s="6"/>
      <c r="I14801" s="9"/>
      <c r="J14801" s="9"/>
      <c r="K14801" s="9"/>
    </row>
    <row r="14802" spans="1:11" x14ac:dyDescent="0.25">
      <c r="A14802" s="2"/>
      <c r="B14802" s="2"/>
      <c r="C14802" s="2"/>
      <c r="E14802" s="2"/>
      <c r="G14802" s="2"/>
      <c r="H14802" s="6"/>
      <c r="I14802" s="9"/>
      <c r="J14802" s="9"/>
      <c r="K14802" s="9"/>
    </row>
    <row r="14803" spans="1:11" x14ac:dyDescent="0.25">
      <c r="A14803" s="2"/>
      <c r="B14803" s="2"/>
      <c r="C14803" s="2"/>
      <c r="E14803" s="2"/>
      <c r="G14803" s="2"/>
      <c r="H14803" s="6"/>
      <c r="I14803" s="9"/>
      <c r="J14803" s="9"/>
      <c r="K14803" s="9"/>
    </row>
    <row r="14804" spans="1:11" x14ac:dyDescent="0.25">
      <c r="A14804" s="2"/>
      <c r="B14804" s="2"/>
      <c r="C14804" s="2"/>
      <c r="E14804" s="2"/>
      <c r="G14804" s="2"/>
      <c r="H14804" s="6"/>
      <c r="I14804" s="9"/>
      <c r="J14804" s="9"/>
      <c r="K14804" s="9"/>
    </row>
    <row r="14805" spans="1:11" x14ac:dyDescent="0.25">
      <c r="A14805" s="2"/>
      <c r="B14805" s="2"/>
      <c r="C14805" s="2"/>
      <c r="E14805" s="2"/>
      <c r="G14805" s="2"/>
      <c r="H14805" s="6"/>
      <c r="I14805" s="9"/>
      <c r="J14805" s="9"/>
      <c r="K14805" s="9"/>
    </row>
    <row r="14806" spans="1:11" x14ac:dyDescent="0.25">
      <c r="A14806" s="2"/>
      <c r="B14806" s="2"/>
      <c r="C14806" s="2"/>
      <c r="E14806" s="2"/>
      <c r="G14806" s="2"/>
      <c r="H14806" s="6"/>
      <c r="I14806" s="9"/>
      <c r="J14806" s="9"/>
      <c r="K14806" s="9"/>
    </row>
    <row r="14807" spans="1:11" x14ac:dyDescent="0.25">
      <c r="A14807" s="2"/>
      <c r="B14807" s="2"/>
      <c r="C14807" s="2"/>
      <c r="E14807" s="2"/>
      <c r="G14807" s="2"/>
      <c r="H14807" s="6"/>
      <c r="I14807" s="9"/>
      <c r="J14807" s="9"/>
      <c r="K14807" s="9"/>
    </row>
    <row r="14808" spans="1:11" x14ac:dyDescent="0.25">
      <c r="A14808" s="2"/>
      <c r="B14808" s="2"/>
      <c r="C14808" s="2"/>
      <c r="E14808" s="2"/>
      <c r="G14808" s="2"/>
      <c r="H14808" s="6"/>
      <c r="I14808" s="9"/>
      <c r="J14808" s="9"/>
      <c r="K14808" s="9"/>
    </row>
    <row r="14809" spans="1:11" x14ac:dyDescent="0.25">
      <c r="A14809" s="2"/>
      <c r="B14809" s="2"/>
      <c r="C14809" s="2"/>
      <c r="E14809" s="2"/>
      <c r="G14809" s="2"/>
      <c r="H14809" s="6"/>
      <c r="I14809" s="9"/>
      <c r="J14809" s="9"/>
      <c r="K14809" s="9"/>
    </row>
    <row r="14810" spans="1:11" x14ac:dyDescent="0.25">
      <c r="A14810" s="2"/>
      <c r="B14810" s="2"/>
      <c r="C14810" s="2"/>
      <c r="E14810" s="2"/>
      <c r="G14810" s="2"/>
      <c r="H14810" s="6"/>
      <c r="I14810" s="9"/>
      <c r="J14810" s="9"/>
      <c r="K14810" s="9"/>
    </row>
    <row r="14811" spans="1:11" x14ac:dyDescent="0.25">
      <c r="A14811" s="2"/>
      <c r="B14811" s="2"/>
      <c r="C14811" s="2"/>
      <c r="E14811" s="2"/>
      <c r="G14811" s="2"/>
      <c r="H14811" s="6"/>
      <c r="I14811" s="9"/>
      <c r="J14811" s="9"/>
      <c r="K14811" s="9"/>
    </row>
    <row r="14812" spans="1:11" x14ac:dyDescent="0.25">
      <c r="A14812" s="2"/>
      <c r="B14812" s="2"/>
      <c r="C14812" s="2"/>
      <c r="E14812" s="2"/>
      <c r="G14812" s="2"/>
      <c r="H14812" s="6"/>
      <c r="I14812" s="9"/>
      <c r="J14812" s="9"/>
      <c r="K14812" s="9"/>
    </row>
    <row r="14813" spans="1:11" x14ac:dyDescent="0.25">
      <c r="A14813" s="2"/>
      <c r="B14813" s="2"/>
      <c r="C14813" s="2"/>
      <c r="E14813" s="2"/>
      <c r="G14813" s="2"/>
      <c r="H14813" s="6"/>
      <c r="I14813" s="9"/>
      <c r="J14813" s="9"/>
      <c r="K14813" s="9"/>
    </row>
    <row r="14814" spans="1:11" x14ac:dyDescent="0.25">
      <c r="A14814" s="2"/>
      <c r="B14814" s="2"/>
      <c r="C14814" s="2"/>
      <c r="E14814" s="2"/>
      <c r="G14814" s="2"/>
      <c r="H14814" s="6"/>
      <c r="I14814" s="9"/>
      <c r="J14814" s="9"/>
      <c r="K14814" s="9"/>
    </row>
    <row r="14815" spans="1:11" x14ac:dyDescent="0.25">
      <c r="A14815" s="2"/>
      <c r="B14815" s="2"/>
      <c r="C14815" s="2"/>
      <c r="E14815" s="2"/>
      <c r="G14815" s="2"/>
      <c r="H14815" s="6"/>
      <c r="I14815" s="9"/>
      <c r="J14815" s="9"/>
      <c r="K14815" s="9"/>
    </row>
    <row r="14816" spans="1:11" x14ac:dyDescent="0.25">
      <c r="A14816" s="2"/>
      <c r="B14816" s="2"/>
      <c r="C14816" s="2"/>
      <c r="E14816" s="2"/>
      <c r="G14816" s="2"/>
      <c r="H14816" s="6"/>
      <c r="I14816" s="9"/>
      <c r="J14816" s="9"/>
      <c r="K14816" s="9"/>
    </row>
    <row r="14817" spans="1:11" x14ac:dyDescent="0.25">
      <c r="A14817" s="2"/>
      <c r="B14817" s="2"/>
      <c r="C14817" s="2"/>
      <c r="E14817" s="2"/>
      <c r="G14817" s="2"/>
      <c r="H14817" s="6"/>
      <c r="I14817" s="9"/>
      <c r="J14817" s="9"/>
      <c r="K14817" s="9"/>
    </row>
    <row r="14818" spans="1:11" x14ac:dyDescent="0.25">
      <c r="A14818" s="2"/>
      <c r="B14818" s="2"/>
      <c r="C14818" s="2"/>
      <c r="E14818" s="2"/>
      <c r="G14818" s="2"/>
      <c r="H14818" s="6"/>
      <c r="I14818" s="9"/>
      <c r="J14818" s="9"/>
      <c r="K14818" s="9"/>
    </row>
    <row r="14819" spans="1:11" x14ac:dyDescent="0.25">
      <c r="A14819" s="2"/>
      <c r="B14819" s="2"/>
      <c r="C14819" s="2"/>
      <c r="E14819" s="2"/>
      <c r="G14819" s="2"/>
      <c r="H14819" s="6"/>
      <c r="I14819" s="9"/>
      <c r="J14819" s="9"/>
      <c r="K14819" s="9"/>
    </row>
    <row r="14820" spans="1:11" x14ac:dyDescent="0.25">
      <c r="A14820" s="2"/>
      <c r="B14820" s="2"/>
      <c r="C14820" s="2"/>
      <c r="E14820" s="2"/>
      <c r="G14820" s="2"/>
      <c r="H14820" s="6"/>
      <c r="I14820" s="9"/>
      <c r="J14820" s="9"/>
      <c r="K14820" s="9"/>
    </row>
    <row r="14821" spans="1:11" x14ac:dyDescent="0.25">
      <c r="A14821" s="2"/>
      <c r="B14821" s="2"/>
      <c r="C14821" s="2"/>
      <c r="E14821" s="2"/>
      <c r="G14821" s="2"/>
      <c r="H14821" s="6"/>
      <c r="I14821" s="9"/>
      <c r="J14821" s="9"/>
      <c r="K14821" s="9"/>
    </row>
    <row r="14822" spans="1:11" x14ac:dyDescent="0.25">
      <c r="A14822" s="2"/>
      <c r="B14822" s="2"/>
      <c r="C14822" s="2"/>
      <c r="E14822" s="2"/>
      <c r="G14822" s="2"/>
      <c r="H14822" s="6"/>
      <c r="I14822" s="9"/>
      <c r="J14822" s="9"/>
      <c r="K14822" s="9"/>
    </row>
    <row r="14823" spans="1:11" x14ac:dyDescent="0.25">
      <c r="A14823" s="2"/>
      <c r="B14823" s="2"/>
      <c r="C14823" s="2"/>
      <c r="E14823" s="2"/>
      <c r="G14823" s="2"/>
      <c r="H14823" s="6"/>
      <c r="I14823" s="9"/>
      <c r="J14823" s="9"/>
      <c r="K14823" s="9"/>
    </row>
    <row r="14824" spans="1:11" x14ac:dyDescent="0.25">
      <c r="A14824" s="2"/>
      <c r="B14824" s="2"/>
      <c r="C14824" s="2"/>
      <c r="E14824" s="2"/>
      <c r="G14824" s="2"/>
      <c r="H14824" s="6"/>
      <c r="I14824" s="9"/>
      <c r="J14824" s="9"/>
      <c r="K14824" s="9"/>
    </row>
    <row r="14825" spans="1:11" x14ac:dyDescent="0.25">
      <c r="A14825" s="2"/>
      <c r="B14825" s="2"/>
      <c r="C14825" s="2"/>
      <c r="E14825" s="2"/>
      <c r="G14825" s="2"/>
      <c r="H14825" s="6"/>
      <c r="I14825" s="9"/>
      <c r="J14825" s="9"/>
      <c r="K14825" s="9"/>
    </row>
    <row r="14826" spans="1:11" x14ac:dyDescent="0.25">
      <c r="A14826" s="2"/>
      <c r="B14826" s="2"/>
      <c r="C14826" s="2"/>
      <c r="E14826" s="2"/>
      <c r="G14826" s="2"/>
      <c r="H14826" s="6"/>
      <c r="I14826" s="9"/>
      <c r="J14826" s="9"/>
      <c r="K14826" s="9"/>
    </row>
    <row r="14827" spans="1:11" x14ac:dyDescent="0.25">
      <c r="A14827" s="2"/>
      <c r="B14827" s="2"/>
      <c r="C14827" s="2"/>
      <c r="E14827" s="2"/>
      <c r="G14827" s="2"/>
      <c r="H14827" s="6"/>
      <c r="I14827" s="9"/>
      <c r="J14827" s="9"/>
      <c r="K14827" s="9"/>
    </row>
    <row r="14828" spans="1:11" x14ac:dyDescent="0.25">
      <c r="A14828" s="2"/>
      <c r="B14828" s="2"/>
      <c r="C14828" s="2"/>
      <c r="E14828" s="2"/>
      <c r="G14828" s="2"/>
      <c r="H14828" s="6"/>
      <c r="I14828" s="9"/>
      <c r="J14828" s="9"/>
      <c r="K14828" s="9"/>
    </row>
    <row r="14829" spans="1:11" x14ac:dyDescent="0.25">
      <c r="A14829" s="2"/>
      <c r="B14829" s="2"/>
      <c r="C14829" s="2"/>
      <c r="E14829" s="2"/>
      <c r="G14829" s="2"/>
      <c r="H14829" s="6"/>
      <c r="I14829" s="9"/>
      <c r="J14829" s="9"/>
      <c r="K14829" s="9"/>
    </row>
    <row r="14830" spans="1:11" x14ac:dyDescent="0.25">
      <c r="A14830" s="2"/>
      <c r="B14830" s="2"/>
      <c r="C14830" s="2"/>
      <c r="E14830" s="2"/>
      <c r="G14830" s="2"/>
      <c r="H14830" s="6"/>
      <c r="I14830" s="9"/>
      <c r="J14830" s="9"/>
      <c r="K14830" s="9"/>
    </row>
    <row r="14831" spans="1:11" x14ac:dyDescent="0.25">
      <c r="A14831" s="2"/>
      <c r="B14831" s="2"/>
      <c r="C14831" s="2"/>
      <c r="E14831" s="2"/>
      <c r="G14831" s="2"/>
      <c r="H14831" s="6"/>
      <c r="I14831" s="9"/>
      <c r="J14831" s="9"/>
      <c r="K14831" s="9"/>
    </row>
    <row r="14832" spans="1:11" x14ac:dyDescent="0.25">
      <c r="A14832" s="2"/>
      <c r="B14832" s="2"/>
      <c r="C14832" s="2"/>
      <c r="E14832" s="2"/>
      <c r="G14832" s="2"/>
      <c r="H14832" s="6"/>
      <c r="I14832" s="9"/>
      <c r="J14832" s="9"/>
      <c r="K14832" s="9"/>
    </row>
    <row r="14833" spans="1:11" x14ac:dyDescent="0.25">
      <c r="A14833" s="2"/>
      <c r="B14833" s="2"/>
      <c r="C14833" s="2"/>
      <c r="E14833" s="2"/>
      <c r="G14833" s="2"/>
      <c r="H14833" s="6"/>
      <c r="I14833" s="9"/>
      <c r="J14833" s="9"/>
      <c r="K14833" s="9"/>
    </row>
    <row r="14834" spans="1:11" x14ac:dyDescent="0.25">
      <c r="A14834" s="2"/>
      <c r="B14834" s="2"/>
      <c r="C14834" s="2"/>
      <c r="E14834" s="2"/>
      <c r="G14834" s="2"/>
      <c r="H14834" s="6"/>
      <c r="I14834" s="9"/>
      <c r="J14834" s="9"/>
      <c r="K14834" s="9"/>
    </row>
    <row r="14835" spans="1:11" x14ac:dyDescent="0.25">
      <c r="A14835" s="2"/>
      <c r="B14835" s="2"/>
      <c r="C14835" s="2"/>
      <c r="E14835" s="2"/>
      <c r="G14835" s="2"/>
      <c r="H14835" s="6"/>
      <c r="I14835" s="9"/>
      <c r="J14835" s="9"/>
      <c r="K14835" s="9"/>
    </row>
    <row r="14836" spans="1:11" x14ac:dyDescent="0.25">
      <c r="A14836" s="2"/>
      <c r="B14836" s="2"/>
      <c r="C14836" s="2"/>
      <c r="E14836" s="2"/>
      <c r="G14836" s="2"/>
      <c r="H14836" s="6"/>
      <c r="I14836" s="9"/>
      <c r="J14836" s="9"/>
      <c r="K14836" s="9"/>
    </row>
    <row r="14837" spans="1:11" x14ac:dyDescent="0.25">
      <c r="A14837" s="2"/>
      <c r="B14837" s="2"/>
      <c r="C14837" s="2"/>
      <c r="E14837" s="2"/>
      <c r="G14837" s="2"/>
      <c r="H14837" s="6"/>
      <c r="I14837" s="9"/>
      <c r="J14837" s="9"/>
      <c r="K14837" s="9"/>
    </row>
    <row r="14838" spans="1:11" x14ac:dyDescent="0.25">
      <c r="A14838" s="2"/>
      <c r="B14838" s="2"/>
      <c r="C14838" s="2"/>
      <c r="E14838" s="2"/>
      <c r="G14838" s="2"/>
      <c r="H14838" s="6"/>
      <c r="I14838" s="9"/>
      <c r="J14838" s="9"/>
      <c r="K14838" s="9"/>
    </row>
    <row r="14839" spans="1:11" x14ac:dyDescent="0.25">
      <c r="A14839" s="2"/>
      <c r="B14839" s="2"/>
      <c r="C14839" s="2"/>
      <c r="E14839" s="2"/>
      <c r="G14839" s="2"/>
      <c r="H14839" s="6"/>
      <c r="I14839" s="9"/>
      <c r="J14839" s="9"/>
      <c r="K14839" s="9"/>
    </row>
    <row r="14840" spans="1:11" x14ac:dyDescent="0.25">
      <c r="A14840" s="2"/>
      <c r="B14840" s="2"/>
      <c r="C14840" s="2"/>
      <c r="E14840" s="2"/>
      <c r="G14840" s="2"/>
      <c r="H14840" s="6"/>
      <c r="I14840" s="9"/>
      <c r="J14840" s="9"/>
      <c r="K14840" s="9"/>
    </row>
    <row r="14841" spans="1:11" x14ac:dyDescent="0.25">
      <c r="A14841" s="2"/>
      <c r="B14841" s="2"/>
      <c r="C14841" s="2"/>
      <c r="E14841" s="2"/>
      <c r="G14841" s="2"/>
      <c r="H14841" s="6"/>
      <c r="I14841" s="9"/>
      <c r="J14841" s="9"/>
      <c r="K14841" s="9"/>
    </row>
    <row r="14842" spans="1:11" x14ac:dyDescent="0.25">
      <c r="A14842" s="2"/>
      <c r="B14842" s="2"/>
      <c r="C14842" s="2"/>
      <c r="E14842" s="2"/>
      <c r="G14842" s="2"/>
      <c r="H14842" s="6"/>
      <c r="I14842" s="9"/>
      <c r="J14842" s="9"/>
      <c r="K14842" s="9"/>
    </row>
    <row r="14843" spans="1:11" x14ac:dyDescent="0.25">
      <c r="A14843" s="2"/>
      <c r="B14843" s="2"/>
      <c r="C14843" s="2"/>
      <c r="E14843" s="2"/>
      <c r="G14843" s="2"/>
      <c r="H14843" s="6"/>
      <c r="I14843" s="9"/>
      <c r="J14843" s="9"/>
      <c r="K14843" s="9"/>
    </row>
    <row r="14844" spans="1:11" x14ac:dyDescent="0.25">
      <c r="A14844" s="2"/>
      <c r="B14844" s="2"/>
      <c r="C14844" s="2"/>
      <c r="E14844" s="2"/>
      <c r="G14844" s="2"/>
      <c r="H14844" s="6"/>
      <c r="I14844" s="9"/>
      <c r="J14844" s="9"/>
      <c r="K14844" s="9"/>
    </row>
    <row r="14845" spans="1:11" x14ac:dyDescent="0.25">
      <c r="A14845" s="2"/>
      <c r="B14845" s="2"/>
      <c r="C14845" s="2"/>
      <c r="E14845" s="2"/>
      <c r="G14845" s="2"/>
      <c r="H14845" s="6"/>
      <c r="I14845" s="9"/>
      <c r="J14845" s="9"/>
      <c r="K14845" s="9"/>
    </row>
    <row r="14846" spans="1:11" x14ac:dyDescent="0.25">
      <c r="A14846" s="2"/>
      <c r="B14846" s="2"/>
      <c r="C14846" s="2"/>
      <c r="E14846" s="2"/>
      <c r="G14846" s="2"/>
      <c r="H14846" s="6"/>
      <c r="I14846" s="9"/>
      <c r="J14846" s="9"/>
      <c r="K14846" s="9"/>
    </row>
    <row r="14847" spans="1:11" x14ac:dyDescent="0.25">
      <c r="A14847" s="2"/>
      <c r="B14847" s="2"/>
      <c r="C14847" s="2"/>
      <c r="E14847" s="2"/>
      <c r="G14847" s="2"/>
      <c r="H14847" s="6"/>
      <c r="I14847" s="9"/>
      <c r="J14847" s="9"/>
      <c r="K14847" s="9"/>
    </row>
    <row r="14848" spans="1:11" x14ac:dyDescent="0.25">
      <c r="A14848" s="2"/>
      <c r="B14848" s="2"/>
      <c r="C14848" s="2"/>
      <c r="E14848" s="2"/>
      <c r="G14848" s="2"/>
      <c r="H14848" s="6"/>
      <c r="I14848" s="9"/>
      <c r="J14848" s="9"/>
      <c r="K14848" s="9"/>
    </row>
    <row r="14849" spans="1:11" x14ac:dyDescent="0.25">
      <c r="A14849" s="2"/>
      <c r="B14849" s="2"/>
      <c r="C14849" s="2"/>
      <c r="E14849" s="2"/>
      <c r="G14849" s="2"/>
      <c r="H14849" s="6"/>
      <c r="I14849" s="9"/>
      <c r="J14849" s="9"/>
      <c r="K14849" s="9"/>
    </row>
    <row r="14850" spans="1:11" x14ac:dyDescent="0.25">
      <c r="A14850" s="2"/>
      <c r="B14850" s="2"/>
      <c r="C14850" s="2"/>
      <c r="E14850" s="2"/>
      <c r="G14850" s="2"/>
      <c r="H14850" s="6"/>
      <c r="I14850" s="9"/>
      <c r="J14850" s="9"/>
      <c r="K14850" s="9"/>
    </row>
    <row r="14851" spans="1:11" x14ac:dyDescent="0.25">
      <c r="A14851" s="2"/>
      <c r="B14851" s="2"/>
      <c r="C14851" s="2"/>
      <c r="E14851" s="2"/>
      <c r="G14851" s="2"/>
      <c r="H14851" s="6"/>
      <c r="I14851" s="9"/>
      <c r="J14851" s="9"/>
      <c r="K14851" s="9"/>
    </row>
    <row r="14852" spans="1:11" x14ac:dyDescent="0.25">
      <c r="A14852" s="2"/>
      <c r="B14852" s="2"/>
      <c r="C14852" s="2"/>
      <c r="E14852" s="2"/>
      <c r="G14852" s="2"/>
      <c r="H14852" s="6"/>
      <c r="I14852" s="9"/>
      <c r="J14852" s="9"/>
      <c r="K14852" s="9"/>
    </row>
    <row r="14853" spans="1:11" x14ac:dyDescent="0.25">
      <c r="A14853" s="2"/>
      <c r="B14853" s="2"/>
      <c r="C14853" s="2"/>
      <c r="E14853" s="2"/>
      <c r="G14853" s="2"/>
      <c r="H14853" s="6"/>
      <c r="I14853" s="9"/>
      <c r="J14853" s="9"/>
      <c r="K14853" s="9"/>
    </row>
    <row r="14854" spans="1:11" x14ac:dyDescent="0.25">
      <c r="A14854" s="2"/>
      <c r="B14854" s="2"/>
      <c r="C14854" s="2"/>
      <c r="E14854" s="2"/>
      <c r="G14854" s="2"/>
      <c r="H14854" s="6"/>
      <c r="I14854" s="9"/>
      <c r="J14854" s="9"/>
      <c r="K14854" s="9"/>
    </row>
    <row r="14855" spans="1:11" x14ac:dyDescent="0.25">
      <c r="A14855" s="2"/>
      <c r="B14855" s="2"/>
      <c r="C14855" s="2"/>
      <c r="E14855" s="2"/>
      <c r="G14855" s="2"/>
      <c r="H14855" s="6"/>
      <c r="I14855" s="9"/>
      <c r="J14855" s="9"/>
      <c r="K14855" s="9"/>
    </row>
    <row r="14856" spans="1:11" x14ac:dyDescent="0.25">
      <c r="A14856" s="2"/>
      <c r="B14856" s="2"/>
      <c r="C14856" s="2"/>
      <c r="E14856" s="2"/>
      <c r="G14856" s="2"/>
      <c r="H14856" s="6"/>
      <c r="I14856" s="9"/>
      <c r="J14856" s="9"/>
      <c r="K14856" s="9"/>
    </row>
    <row r="14857" spans="1:11" x14ac:dyDescent="0.25">
      <c r="A14857" s="2"/>
      <c r="B14857" s="2"/>
      <c r="C14857" s="2"/>
      <c r="E14857" s="2"/>
      <c r="G14857" s="2"/>
      <c r="H14857" s="6"/>
      <c r="I14857" s="9"/>
      <c r="J14857" s="9"/>
      <c r="K14857" s="9"/>
    </row>
    <row r="14858" spans="1:11" x14ac:dyDescent="0.25">
      <c r="A14858" s="2"/>
      <c r="B14858" s="2"/>
      <c r="C14858" s="2"/>
      <c r="E14858" s="2"/>
      <c r="G14858" s="2"/>
      <c r="H14858" s="6"/>
      <c r="I14858" s="9"/>
      <c r="J14858" s="9"/>
      <c r="K14858" s="9"/>
    </row>
    <row r="14859" spans="1:11" x14ac:dyDescent="0.25">
      <c r="A14859" s="2"/>
      <c r="B14859" s="2"/>
      <c r="C14859" s="2"/>
      <c r="E14859" s="2"/>
      <c r="G14859" s="2"/>
      <c r="H14859" s="6"/>
      <c r="I14859" s="9"/>
      <c r="J14859" s="9"/>
      <c r="K14859" s="9"/>
    </row>
    <row r="14860" spans="1:11" x14ac:dyDescent="0.25">
      <c r="A14860" s="2"/>
      <c r="B14860" s="2"/>
      <c r="C14860" s="2"/>
      <c r="E14860" s="2"/>
      <c r="G14860" s="2"/>
      <c r="H14860" s="6"/>
      <c r="I14860" s="9"/>
      <c r="J14860" s="9"/>
      <c r="K14860" s="9"/>
    </row>
    <row r="14861" spans="1:11" x14ac:dyDescent="0.25">
      <c r="A14861" s="2"/>
      <c r="B14861" s="2"/>
      <c r="C14861" s="2"/>
      <c r="E14861" s="2"/>
      <c r="G14861" s="2"/>
      <c r="H14861" s="6"/>
      <c r="I14861" s="9"/>
      <c r="J14861" s="9"/>
      <c r="K14861" s="9"/>
    </row>
    <row r="14862" spans="1:11" x14ac:dyDescent="0.25">
      <c r="A14862" s="2"/>
      <c r="B14862" s="2"/>
      <c r="C14862" s="2"/>
      <c r="E14862" s="2"/>
      <c r="G14862" s="2"/>
      <c r="H14862" s="6"/>
      <c r="I14862" s="9"/>
      <c r="J14862" s="9"/>
      <c r="K14862" s="9"/>
    </row>
    <row r="14863" spans="1:11" x14ac:dyDescent="0.25">
      <c r="A14863" s="2"/>
      <c r="B14863" s="2"/>
      <c r="C14863" s="2"/>
      <c r="E14863" s="2"/>
      <c r="G14863" s="2"/>
      <c r="H14863" s="6"/>
      <c r="I14863" s="9"/>
      <c r="J14863" s="9"/>
      <c r="K14863" s="9"/>
    </row>
    <row r="14864" spans="1:11" x14ac:dyDescent="0.25">
      <c r="A14864" s="2"/>
      <c r="B14864" s="2"/>
      <c r="C14864" s="2"/>
      <c r="E14864" s="2"/>
      <c r="G14864" s="2"/>
      <c r="H14864" s="6"/>
      <c r="I14864" s="9"/>
      <c r="J14864" s="9"/>
      <c r="K14864" s="9"/>
    </row>
    <row r="14865" spans="1:11" x14ac:dyDescent="0.25">
      <c r="A14865" s="2"/>
      <c r="B14865" s="2"/>
      <c r="C14865" s="2"/>
      <c r="E14865" s="2"/>
      <c r="G14865" s="2"/>
      <c r="H14865" s="6"/>
      <c r="I14865" s="9"/>
      <c r="J14865" s="9"/>
      <c r="K14865" s="9"/>
    </row>
    <row r="14866" spans="1:11" x14ac:dyDescent="0.25">
      <c r="A14866" s="2"/>
      <c r="B14866" s="2"/>
      <c r="C14866" s="2"/>
      <c r="E14866" s="2"/>
      <c r="G14866" s="2"/>
      <c r="H14866" s="6"/>
      <c r="I14866" s="9"/>
      <c r="J14866" s="9"/>
      <c r="K14866" s="9"/>
    </row>
    <row r="14867" spans="1:11" x14ac:dyDescent="0.25">
      <c r="A14867" s="2"/>
      <c r="B14867" s="2"/>
      <c r="C14867" s="2"/>
      <c r="E14867" s="2"/>
      <c r="G14867" s="2"/>
      <c r="H14867" s="6"/>
      <c r="I14867" s="9"/>
      <c r="J14867" s="9"/>
      <c r="K14867" s="9"/>
    </row>
    <row r="14868" spans="1:11" x14ac:dyDescent="0.25">
      <c r="A14868" s="2"/>
      <c r="B14868" s="2"/>
      <c r="C14868" s="2"/>
      <c r="E14868" s="2"/>
      <c r="G14868" s="2"/>
      <c r="H14868" s="6"/>
      <c r="I14868" s="9"/>
      <c r="J14868" s="9"/>
      <c r="K14868" s="9"/>
    </row>
    <row r="14869" spans="1:11" x14ac:dyDescent="0.25">
      <c r="A14869" s="2"/>
      <c r="B14869" s="2"/>
      <c r="C14869" s="2"/>
      <c r="E14869" s="2"/>
      <c r="G14869" s="2"/>
      <c r="H14869" s="6"/>
      <c r="I14869" s="9"/>
      <c r="J14869" s="9"/>
      <c r="K14869" s="9"/>
    </row>
    <row r="14870" spans="1:11" x14ac:dyDescent="0.25">
      <c r="A14870" s="2"/>
      <c r="B14870" s="2"/>
      <c r="C14870" s="2"/>
      <c r="E14870" s="2"/>
      <c r="G14870" s="2"/>
      <c r="H14870" s="6"/>
      <c r="I14870" s="9"/>
      <c r="J14870" s="9"/>
      <c r="K14870" s="9"/>
    </row>
    <row r="14871" spans="1:11" x14ac:dyDescent="0.25">
      <c r="A14871" s="2"/>
      <c r="B14871" s="2"/>
      <c r="C14871" s="2"/>
      <c r="E14871" s="2"/>
      <c r="G14871" s="2"/>
      <c r="H14871" s="6"/>
      <c r="I14871" s="9"/>
      <c r="J14871" s="9"/>
      <c r="K14871" s="9"/>
    </row>
    <row r="14872" spans="1:11" x14ac:dyDescent="0.25">
      <c r="A14872" s="2"/>
      <c r="B14872" s="2"/>
      <c r="C14872" s="2"/>
      <c r="E14872" s="2"/>
      <c r="G14872" s="2"/>
      <c r="H14872" s="6"/>
      <c r="I14872" s="9"/>
      <c r="J14872" s="9"/>
      <c r="K14872" s="9"/>
    </row>
    <row r="14873" spans="1:11" x14ac:dyDescent="0.25">
      <c r="A14873" s="2"/>
      <c r="B14873" s="2"/>
      <c r="C14873" s="2"/>
      <c r="E14873" s="2"/>
      <c r="G14873" s="2"/>
      <c r="H14873" s="6"/>
      <c r="I14873" s="9"/>
      <c r="J14873" s="9"/>
      <c r="K14873" s="9"/>
    </row>
    <row r="14874" spans="1:11" x14ac:dyDescent="0.25">
      <c r="A14874" s="2"/>
      <c r="B14874" s="2"/>
      <c r="C14874" s="2"/>
      <c r="E14874" s="2"/>
      <c r="G14874" s="2"/>
      <c r="H14874" s="6"/>
      <c r="I14874" s="9"/>
      <c r="J14874" s="9"/>
      <c r="K14874" s="9"/>
    </row>
    <row r="14875" spans="1:11" x14ac:dyDescent="0.25">
      <c r="A14875" s="2"/>
      <c r="B14875" s="2"/>
      <c r="C14875" s="2"/>
      <c r="E14875" s="2"/>
      <c r="G14875" s="2"/>
      <c r="H14875" s="6"/>
      <c r="I14875" s="9"/>
      <c r="J14875" s="9"/>
      <c r="K14875" s="9"/>
    </row>
    <row r="14876" spans="1:11" x14ac:dyDescent="0.25">
      <c r="A14876" s="2"/>
      <c r="B14876" s="2"/>
      <c r="C14876" s="2"/>
      <c r="E14876" s="2"/>
      <c r="G14876" s="2"/>
      <c r="H14876" s="6"/>
      <c r="I14876" s="9"/>
      <c r="J14876" s="9"/>
      <c r="K14876" s="9"/>
    </row>
    <row r="14877" spans="1:11" x14ac:dyDescent="0.25">
      <c r="A14877" s="2"/>
      <c r="B14877" s="2"/>
      <c r="C14877" s="2"/>
      <c r="E14877" s="2"/>
      <c r="G14877" s="2"/>
      <c r="H14877" s="6"/>
      <c r="I14877" s="9"/>
      <c r="J14877" s="9"/>
      <c r="K14877" s="9"/>
    </row>
    <row r="14878" spans="1:11" x14ac:dyDescent="0.25">
      <c r="A14878" s="2"/>
      <c r="B14878" s="2"/>
      <c r="C14878" s="2"/>
      <c r="E14878" s="2"/>
      <c r="G14878" s="2"/>
      <c r="H14878" s="6"/>
      <c r="I14878" s="9"/>
      <c r="J14878" s="9"/>
      <c r="K14878" s="9"/>
    </row>
    <row r="14879" spans="1:11" x14ac:dyDescent="0.25">
      <c r="A14879" s="2"/>
      <c r="B14879" s="2"/>
      <c r="C14879" s="2"/>
      <c r="E14879" s="2"/>
      <c r="G14879" s="2"/>
      <c r="H14879" s="6"/>
      <c r="I14879" s="9"/>
      <c r="J14879" s="9"/>
      <c r="K14879" s="9"/>
    </row>
    <row r="14880" spans="1:11" x14ac:dyDescent="0.25">
      <c r="A14880" s="2"/>
      <c r="B14880" s="2"/>
      <c r="C14880" s="2"/>
      <c r="E14880" s="2"/>
      <c r="G14880" s="2"/>
      <c r="H14880" s="6"/>
      <c r="I14880" s="9"/>
      <c r="J14880" s="9"/>
      <c r="K14880" s="9"/>
    </row>
    <row r="14881" spans="1:11" x14ac:dyDescent="0.25">
      <c r="A14881" s="2"/>
      <c r="B14881" s="2"/>
      <c r="C14881" s="2"/>
      <c r="E14881" s="2"/>
      <c r="G14881" s="2"/>
      <c r="H14881" s="6"/>
      <c r="I14881" s="9"/>
      <c r="J14881" s="9"/>
      <c r="K14881" s="9"/>
    </row>
    <row r="14882" spans="1:11" x14ac:dyDescent="0.25">
      <c r="A14882" s="2"/>
      <c r="B14882" s="2"/>
      <c r="C14882" s="2"/>
      <c r="E14882" s="2"/>
      <c r="G14882" s="2"/>
      <c r="H14882" s="6"/>
      <c r="I14882" s="9"/>
      <c r="J14882" s="9"/>
      <c r="K14882" s="9"/>
    </row>
    <row r="14883" spans="1:11" x14ac:dyDescent="0.25">
      <c r="A14883" s="2"/>
      <c r="B14883" s="2"/>
      <c r="C14883" s="2"/>
      <c r="E14883" s="2"/>
      <c r="G14883" s="2"/>
      <c r="H14883" s="6"/>
      <c r="I14883" s="9"/>
      <c r="J14883" s="9"/>
      <c r="K14883" s="9"/>
    </row>
    <row r="14884" spans="1:11" x14ac:dyDescent="0.25">
      <c r="A14884" s="2"/>
      <c r="B14884" s="2"/>
      <c r="C14884" s="2"/>
      <c r="E14884" s="2"/>
      <c r="G14884" s="2"/>
      <c r="H14884" s="6"/>
      <c r="I14884" s="9"/>
      <c r="J14884" s="9"/>
      <c r="K14884" s="9"/>
    </row>
    <row r="14885" spans="1:11" x14ac:dyDescent="0.25">
      <c r="A14885" s="2"/>
      <c r="B14885" s="2"/>
      <c r="C14885" s="2"/>
      <c r="E14885" s="2"/>
      <c r="G14885" s="2"/>
      <c r="H14885" s="6"/>
      <c r="I14885" s="9"/>
      <c r="J14885" s="9"/>
      <c r="K14885" s="9"/>
    </row>
    <row r="14886" spans="1:11" x14ac:dyDescent="0.25">
      <c r="A14886" s="2"/>
      <c r="B14886" s="2"/>
      <c r="C14886" s="2"/>
      <c r="E14886" s="2"/>
      <c r="G14886" s="2"/>
      <c r="H14886" s="6"/>
      <c r="I14886" s="9"/>
      <c r="J14886" s="9"/>
      <c r="K14886" s="9"/>
    </row>
    <row r="14887" spans="1:11" x14ac:dyDescent="0.25">
      <c r="A14887" s="2"/>
      <c r="B14887" s="2"/>
      <c r="C14887" s="2"/>
      <c r="E14887" s="2"/>
      <c r="G14887" s="2"/>
      <c r="H14887" s="6"/>
      <c r="I14887" s="9"/>
      <c r="J14887" s="9"/>
      <c r="K14887" s="9"/>
    </row>
    <row r="14888" spans="1:11" x14ac:dyDescent="0.25">
      <c r="A14888" s="2"/>
      <c r="B14888" s="2"/>
      <c r="C14888" s="2"/>
      <c r="E14888" s="2"/>
      <c r="G14888" s="2"/>
      <c r="H14888" s="6"/>
      <c r="I14888" s="9"/>
      <c r="J14888" s="9"/>
      <c r="K14888" s="9"/>
    </row>
    <row r="14889" spans="1:11" x14ac:dyDescent="0.25">
      <c r="A14889" s="2"/>
      <c r="B14889" s="2"/>
      <c r="C14889" s="2"/>
      <c r="E14889" s="2"/>
      <c r="G14889" s="2"/>
      <c r="H14889" s="6"/>
      <c r="I14889" s="9"/>
      <c r="J14889" s="9"/>
      <c r="K14889" s="9"/>
    </row>
    <row r="14890" spans="1:11" x14ac:dyDescent="0.25">
      <c r="A14890" s="2"/>
      <c r="B14890" s="2"/>
      <c r="C14890" s="2"/>
      <c r="E14890" s="2"/>
      <c r="G14890" s="2"/>
      <c r="H14890" s="6"/>
      <c r="I14890" s="9"/>
      <c r="J14890" s="9"/>
      <c r="K14890" s="9"/>
    </row>
    <row r="14891" spans="1:11" x14ac:dyDescent="0.25">
      <c r="A14891" s="2"/>
      <c r="B14891" s="2"/>
      <c r="C14891" s="2"/>
      <c r="E14891" s="2"/>
      <c r="G14891" s="2"/>
      <c r="H14891" s="6"/>
      <c r="I14891" s="9"/>
      <c r="J14891" s="9"/>
      <c r="K14891" s="9"/>
    </row>
    <row r="14892" spans="1:11" x14ac:dyDescent="0.25">
      <c r="A14892" s="2"/>
      <c r="B14892" s="2"/>
      <c r="C14892" s="2"/>
      <c r="E14892" s="2"/>
      <c r="G14892" s="2"/>
      <c r="H14892" s="6"/>
      <c r="I14892" s="9"/>
      <c r="J14892" s="9"/>
      <c r="K14892" s="9"/>
    </row>
    <row r="14893" spans="1:11" x14ac:dyDescent="0.25">
      <c r="A14893" s="2"/>
      <c r="B14893" s="2"/>
      <c r="C14893" s="2"/>
      <c r="E14893" s="2"/>
      <c r="G14893" s="2"/>
      <c r="H14893" s="6"/>
      <c r="I14893" s="9"/>
      <c r="J14893" s="9"/>
      <c r="K14893" s="9"/>
    </row>
    <row r="14894" spans="1:11" x14ac:dyDescent="0.25">
      <c r="A14894" s="2"/>
      <c r="B14894" s="2"/>
      <c r="C14894" s="2"/>
      <c r="E14894" s="2"/>
      <c r="G14894" s="2"/>
      <c r="H14894" s="6"/>
      <c r="I14894" s="9"/>
      <c r="J14894" s="9"/>
      <c r="K14894" s="9"/>
    </row>
    <row r="14895" spans="1:11" x14ac:dyDescent="0.25">
      <c r="A14895" s="2"/>
      <c r="B14895" s="2"/>
      <c r="C14895" s="2"/>
      <c r="E14895" s="2"/>
      <c r="G14895" s="2"/>
      <c r="H14895" s="6"/>
      <c r="I14895" s="9"/>
      <c r="J14895" s="9"/>
      <c r="K14895" s="9"/>
    </row>
    <row r="14896" spans="1:11" x14ac:dyDescent="0.25">
      <c r="A14896" s="2"/>
      <c r="B14896" s="2"/>
      <c r="C14896" s="2"/>
      <c r="E14896" s="2"/>
      <c r="G14896" s="2"/>
      <c r="H14896" s="6"/>
      <c r="I14896" s="9"/>
      <c r="J14896" s="9"/>
      <c r="K14896" s="9"/>
    </row>
    <row r="14897" spans="1:11" x14ac:dyDescent="0.25">
      <c r="A14897" s="2"/>
      <c r="B14897" s="2"/>
      <c r="C14897" s="2"/>
      <c r="E14897" s="2"/>
      <c r="G14897" s="2"/>
      <c r="H14897" s="6"/>
      <c r="I14897" s="9"/>
      <c r="J14897" s="9"/>
      <c r="K14897" s="9"/>
    </row>
    <row r="14898" spans="1:11" x14ac:dyDescent="0.25">
      <c r="A14898" s="2"/>
      <c r="B14898" s="2"/>
      <c r="C14898" s="2"/>
      <c r="E14898" s="2"/>
      <c r="G14898" s="2"/>
      <c r="H14898" s="6"/>
      <c r="I14898" s="9"/>
      <c r="J14898" s="9"/>
      <c r="K14898" s="9"/>
    </row>
    <row r="14899" spans="1:11" x14ac:dyDescent="0.25">
      <c r="A14899" s="2"/>
      <c r="B14899" s="2"/>
      <c r="C14899" s="2"/>
      <c r="E14899" s="2"/>
      <c r="G14899" s="2"/>
      <c r="H14899" s="6"/>
      <c r="I14899" s="9"/>
      <c r="J14899" s="9"/>
      <c r="K14899" s="9"/>
    </row>
    <row r="14900" spans="1:11" x14ac:dyDescent="0.25">
      <c r="A14900" s="2"/>
      <c r="B14900" s="2"/>
      <c r="C14900" s="2"/>
      <c r="E14900" s="2"/>
      <c r="G14900" s="2"/>
      <c r="H14900" s="6"/>
      <c r="I14900" s="9"/>
      <c r="J14900" s="9"/>
      <c r="K14900" s="9"/>
    </row>
    <row r="14901" spans="1:11" x14ac:dyDescent="0.25">
      <c r="A14901" s="2"/>
      <c r="B14901" s="2"/>
      <c r="C14901" s="2"/>
      <c r="E14901" s="2"/>
      <c r="G14901" s="2"/>
      <c r="H14901" s="6"/>
      <c r="I14901" s="9"/>
      <c r="J14901" s="9"/>
      <c r="K14901" s="9"/>
    </row>
    <row r="14902" spans="1:11" x14ac:dyDescent="0.25">
      <c r="A14902" s="2"/>
      <c r="B14902" s="2"/>
      <c r="C14902" s="2"/>
      <c r="E14902" s="2"/>
      <c r="G14902" s="2"/>
      <c r="H14902" s="6"/>
      <c r="I14902" s="9"/>
      <c r="J14902" s="9"/>
      <c r="K14902" s="9"/>
    </row>
    <row r="14903" spans="1:11" x14ac:dyDescent="0.25">
      <c r="A14903" s="2"/>
      <c r="B14903" s="2"/>
      <c r="C14903" s="2"/>
      <c r="E14903" s="2"/>
      <c r="G14903" s="2"/>
      <c r="H14903" s="6"/>
      <c r="I14903" s="9"/>
      <c r="J14903" s="9"/>
      <c r="K14903" s="9"/>
    </row>
    <row r="14904" spans="1:11" x14ac:dyDescent="0.25">
      <c r="A14904" s="2"/>
      <c r="B14904" s="2"/>
      <c r="C14904" s="2"/>
      <c r="E14904" s="2"/>
      <c r="G14904" s="2"/>
      <c r="H14904" s="6"/>
      <c r="I14904" s="9"/>
      <c r="J14904" s="9"/>
      <c r="K14904" s="9"/>
    </row>
    <row r="14905" spans="1:11" x14ac:dyDescent="0.25">
      <c r="A14905" s="2"/>
      <c r="B14905" s="2"/>
      <c r="C14905" s="2"/>
      <c r="E14905" s="2"/>
      <c r="G14905" s="2"/>
      <c r="H14905" s="6"/>
      <c r="I14905" s="9"/>
      <c r="J14905" s="9"/>
      <c r="K14905" s="9"/>
    </row>
    <row r="14906" spans="1:11" x14ac:dyDescent="0.25">
      <c r="A14906" s="2"/>
      <c r="B14906" s="2"/>
      <c r="C14906" s="2"/>
      <c r="E14906" s="2"/>
      <c r="G14906" s="2"/>
      <c r="H14906" s="6"/>
      <c r="I14906" s="9"/>
      <c r="J14906" s="9"/>
      <c r="K14906" s="9"/>
    </row>
    <row r="14907" spans="1:11" x14ac:dyDescent="0.25">
      <c r="A14907" s="2"/>
      <c r="B14907" s="2"/>
      <c r="C14907" s="2"/>
      <c r="E14907" s="2"/>
      <c r="G14907" s="2"/>
      <c r="H14907" s="6"/>
      <c r="I14907" s="9"/>
      <c r="J14907" s="9"/>
      <c r="K14907" s="9"/>
    </row>
    <row r="14908" spans="1:11" x14ac:dyDescent="0.25">
      <c r="A14908" s="2"/>
      <c r="B14908" s="2"/>
      <c r="C14908" s="2"/>
      <c r="E14908" s="2"/>
      <c r="G14908" s="2"/>
      <c r="H14908" s="6"/>
      <c r="I14908" s="9"/>
      <c r="J14908" s="9"/>
      <c r="K14908" s="9"/>
    </row>
    <row r="14909" spans="1:11" x14ac:dyDescent="0.25">
      <c r="A14909" s="2"/>
      <c r="B14909" s="2"/>
      <c r="C14909" s="2"/>
      <c r="E14909" s="2"/>
      <c r="G14909" s="2"/>
      <c r="H14909" s="6"/>
      <c r="I14909" s="9"/>
      <c r="J14909" s="9"/>
      <c r="K14909" s="9"/>
    </row>
    <row r="14910" spans="1:11" x14ac:dyDescent="0.25">
      <c r="A14910" s="2"/>
      <c r="B14910" s="2"/>
      <c r="C14910" s="2"/>
      <c r="E14910" s="2"/>
      <c r="G14910" s="2"/>
      <c r="H14910" s="6"/>
      <c r="I14910" s="9"/>
      <c r="J14910" s="9"/>
      <c r="K14910" s="9"/>
    </row>
    <row r="14911" spans="1:11" x14ac:dyDescent="0.25">
      <c r="A14911" s="2"/>
      <c r="B14911" s="2"/>
      <c r="C14911" s="2"/>
      <c r="E14911" s="2"/>
      <c r="G14911" s="2"/>
      <c r="H14911" s="6"/>
      <c r="I14911" s="9"/>
      <c r="J14911" s="9"/>
      <c r="K14911" s="9"/>
    </row>
    <row r="14912" spans="1:11" x14ac:dyDescent="0.25">
      <c r="A14912" s="2"/>
      <c r="B14912" s="2"/>
      <c r="C14912" s="2"/>
      <c r="E14912" s="2"/>
      <c r="G14912" s="2"/>
      <c r="H14912" s="6"/>
      <c r="I14912" s="9"/>
      <c r="J14912" s="9"/>
      <c r="K14912" s="9"/>
    </row>
    <row r="14913" spans="1:11" x14ac:dyDescent="0.25">
      <c r="A14913" s="2"/>
      <c r="B14913" s="2"/>
      <c r="C14913" s="2"/>
      <c r="E14913" s="2"/>
      <c r="G14913" s="2"/>
      <c r="H14913" s="6"/>
      <c r="I14913" s="9"/>
      <c r="J14913" s="9"/>
      <c r="K14913" s="9"/>
    </row>
    <row r="14914" spans="1:11" x14ac:dyDescent="0.25">
      <c r="A14914" s="2"/>
      <c r="B14914" s="2"/>
      <c r="C14914" s="2"/>
      <c r="E14914" s="2"/>
      <c r="G14914" s="2"/>
      <c r="H14914" s="6"/>
      <c r="I14914" s="9"/>
      <c r="J14914" s="9"/>
      <c r="K14914" s="9"/>
    </row>
    <row r="14915" spans="1:11" x14ac:dyDescent="0.25">
      <c r="A14915" s="2"/>
      <c r="B14915" s="2"/>
      <c r="C14915" s="2"/>
      <c r="E14915" s="2"/>
      <c r="G14915" s="2"/>
      <c r="H14915" s="6"/>
      <c r="I14915" s="9"/>
      <c r="J14915" s="9"/>
      <c r="K14915" s="9"/>
    </row>
    <row r="14916" spans="1:11" x14ac:dyDescent="0.25">
      <c r="A14916" s="2"/>
      <c r="B14916" s="2"/>
      <c r="C14916" s="2"/>
      <c r="E14916" s="2"/>
      <c r="G14916" s="2"/>
      <c r="H14916" s="6"/>
      <c r="I14916" s="9"/>
      <c r="J14916" s="9"/>
      <c r="K14916" s="9"/>
    </row>
    <row r="14917" spans="1:11" x14ac:dyDescent="0.25">
      <c r="A14917" s="2"/>
      <c r="B14917" s="2"/>
      <c r="C14917" s="2"/>
      <c r="E14917" s="2"/>
      <c r="G14917" s="2"/>
      <c r="H14917" s="6"/>
      <c r="I14917" s="9"/>
      <c r="J14917" s="9"/>
      <c r="K14917" s="9"/>
    </row>
    <row r="14918" spans="1:11" x14ac:dyDescent="0.25">
      <c r="A14918" s="2"/>
      <c r="B14918" s="2"/>
      <c r="C14918" s="2"/>
      <c r="E14918" s="2"/>
      <c r="G14918" s="2"/>
      <c r="H14918" s="6"/>
      <c r="I14918" s="9"/>
      <c r="J14918" s="9"/>
      <c r="K14918" s="9"/>
    </row>
    <row r="14919" spans="1:11" x14ac:dyDescent="0.25">
      <c r="A14919" s="2"/>
      <c r="B14919" s="2"/>
      <c r="C14919" s="2"/>
      <c r="E14919" s="2"/>
      <c r="G14919" s="2"/>
      <c r="H14919" s="6"/>
      <c r="I14919" s="9"/>
      <c r="J14919" s="9"/>
      <c r="K14919" s="9"/>
    </row>
    <row r="14920" spans="1:11" x14ac:dyDescent="0.25">
      <c r="A14920" s="2"/>
      <c r="B14920" s="2"/>
      <c r="C14920" s="2"/>
      <c r="E14920" s="2"/>
      <c r="G14920" s="2"/>
      <c r="H14920" s="6"/>
      <c r="I14920" s="9"/>
      <c r="J14920" s="9"/>
      <c r="K14920" s="9"/>
    </row>
    <row r="14921" spans="1:11" x14ac:dyDescent="0.25">
      <c r="A14921" s="2"/>
      <c r="B14921" s="2"/>
      <c r="C14921" s="2"/>
      <c r="E14921" s="2"/>
      <c r="G14921" s="2"/>
      <c r="H14921" s="6"/>
      <c r="I14921" s="9"/>
      <c r="J14921" s="9"/>
      <c r="K14921" s="9"/>
    </row>
    <row r="14922" spans="1:11" x14ac:dyDescent="0.25">
      <c r="A14922" s="2"/>
      <c r="B14922" s="2"/>
      <c r="C14922" s="2"/>
      <c r="E14922" s="2"/>
      <c r="G14922" s="2"/>
      <c r="H14922" s="6"/>
      <c r="I14922" s="9"/>
      <c r="J14922" s="9"/>
      <c r="K14922" s="9"/>
    </row>
    <row r="14923" spans="1:11" x14ac:dyDescent="0.25">
      <c r="A14923" s="2"/>
      <c r="B14923" s="2"/>
      <c r="C14923" s="2"/>
      <c r="E14923" s="2"/>
      <c r="G14923" s="2"/>
      <c r="H14923" s="6"/>
      <c r="I14923" s="9"/>
      <c r="J14923" s="9"/>
      <c r="K14923" s="9"/>
    </row>
    <row r="14924" spans="1:11" x14ac:dyDescent="0.25">
      <c r="A14924" s="2"/>
      <c r="B14924" s="2"/>
      <c r="C14924" s="2"/>
      <c r="E14924" s="2"/>
      <c r="G14924" s="2"/>
      <c r="H14924" s="6"/>
      <c r="I14924" s="9"/>
      <c r="J14924" s="9"/>
      <c r="K14924" s="9"/>
    </row>
    <row r="14925" spans="1:11" x14ac:dyDescent="0.25">
      <c r="A14925" s="2"/>
      <c r="B14925" s="2"/>
      <c r="C14925" s="2"/>
      <c r="E14925" s="2"/>
      <c r="G14925" s="2"/>
      <c r="H14925" s="6"/>
      <c r="I14925" s="9"/>
      <c r="J14925" s="9"/>
      <c r="K14925" s="9"/>
    </row>
    <row r="14926" spans="1:11" x14ac:dyDescent="0.25">
      <c r="A14926" s="2"/>
      <c r="B14926" s="2"/>
      <c r="C14926" s="2"/>
      <c r="E14926" s="2"/>
      <c r="G14926" s="2"/>
      <c r="H14926" s="6"/>
      <c r="I14926" s="9"/>
      <c r="J14926" s="9"/>
      <c r="K14926" s="9"/>
    </row>
    <row r="14927" spans="1:11" x14ac:dyDescent="0.25">
      <c r="A14927" s="2"/>
      <c r="B14927" s="2"/>
      <c r="C14927" s="2"/>
      <c r="E14927" s="2"/>
      <c r="G14927" s="2"/>
      <c r="H14927" s="6"/>
      <c r="I14927" s="9"/>
      <c r="J14927" s="9"/>
      <c r="K14927" s="9"/>
    </row>
    <row r="14928" spans="1:11" x14ac:dyDescent="0.25">
      <c r="A14928" s="2"/>
      <c r="B14928" s="2"/>
      <c r="C14928" s="2"/>
      <c r="E14928" s="2"/>
      <c r="G14928" s="2"/>
      <c r="H14928" s="6"/>
      <c r="I14928" s="9"/>
      <c r="J14928" s="9"/>
      <c r="K14928" s="9"/>
    </row>
    <row r="14929" spans="1:11" x14ac:dyDescent="0.25">
      <c r="A14929" s="2"/>
      <c r="B14929" s="2"/>
      <c r="C14929" s="2"/>
      <c r="E14929" s="2"/>
      <c r="G14929" s="2"/>
      <c r="H14929" s="6"/>
      <c r="I14929" s="9"/>
      <c r="J14929" s="9"/>
      <c r="K14929" s="9"/>
    </row>
    <row r="14930" spans="1:11" x14ac:dyDescent="0.25">
      <c r="A14930" s="2"/>
      <c r="B14930" s="2"/>
      <c r="C14930" s="2"/>
      <c r="E14930" s="2"/>
      <c r="G14930" s="2"/>
      <c r="H14930" s="6"/>
      <c r="I14930" s="9"/>
      <c r="J14930" s="9"/>
      <c r="K14930" s="9"/>
    </row>
    <row r="14931" spans="1:11" x14ac:dyDescent="0.25">
      <c r="A14931" s="2"/>
      <c r="B14931" s="2"/>
      <c r="C14931" s="2"/>
      <c r="E14931" s="2"/>
      <c r="G14931" s="2"/>
      <c r="H14931" s="6"/>
      <c r="I14931" s="9"/>
      <c r="J14931" s="9"/>
      <c r="K14931" s="9"/>
    </row>
    <row r="14932" spans="1:11" x14ac:dyDescent="0.25">
      <c r="A14932" s="2"/>
      <c r="B14932" s="2"/>
      <c r="C14932" s="2"/>
      <c r="E14932" s="2"/>
      <c r="G14932" s="2"/>
      <c r="H14932" s="6"/>
      <c r="I14932" s="9"/>
      <c r="J14932" s="9"/>
      <c r="K14932" s="9"/>
    </row>
    <row r="14933" spans="1:11" x14ac:dyDescent="0.25">
      <c r="A14933" s="2"/>
      <c r="B14933" s="2"/>
      <c r="C14933" s="2"/>
      <c r="E14933" s="2"/>
      <c r="G14933" s="2"/>
      <c r="H14933" s="6"/>
      <c r="I14933" s="9"/>
      <c r="J14933" s="9"/>
      <c r="K14933" s="9"/>
    </row>
    <row r="14934" spans="1:11" x14ac:dyDescent="0.25">
      <c r="A14934" s="2"/>
      <c r="B14934" s="2"/>
      <c r="C14934" s="2"/>
      <c r="E14934" s="2"/>
      <c r="G14934" s="2"/>
      <c r="H14934" s="6"/>
      <c r="I14934" s="9"/>
      <c r="J14934" s="9"/>
      <c r="K14934" s="9"/>
    </row>
    <row r="14935" spans="1:11" x14ac:dyDescent="0.25">
      <c r="A14935" s="2"/>
      <c r="B14935" s="2"/>
      <c r="C14935" s="2"/>
      <c r="E14935" s="2"/>
      <c r="G14935" s="2"/>
      <c r="H14935" s="6"/>
      <c r="I14935" s="9"/>
      <c r="J14935" s="9"/>
      <c r="K14935" s="9"/>
    </row>
    <row r="14936" spans="1:11" x14ac:dyDescent="0.25">
      <c r="A14936" s="2"/>
      <c r="B14936" s="2"/>
      <c r="C14936" s="2"/>
      <c r="E14936" s="2"/>
      <c r="G14936" s="2"/>
      <c r="H14936" s="6"/>
      <c r="I14936" s="9"/>
      <c r="J14936" s="9"/>
      <c r="K14936" s="9"/>
    </row>
    <row r="14937" spans="1:11" x14ac:dyDescent="0.25">
      <c r="A14937" s="2"/>
      <c r="B14937" s="2"/>
      <c r="C14937" s="2"/>
      <c r="E14937" s="2"/>
      <c r="G14937" s="2"/>
      <c r="H14937" s="6"/>
      <c r="I14937" s="9"/>
      <c r="J14937" s="9"/>
      <c r="K14937" s="9"/>
    </row>
    <row r="14938" spans="1:11" x14ac:dyDescent="0.25">
      <c r="A14938" s="2"/>
      <c r="B14938" s="2"/>
      <c r="C14938" s="2"/>
      <c r="E14938" s="2"/>
      <c r="G14938" s="2"/>
      <c r="H14938" s="6"/>
      <c r="I14938" s="9"/>
      <c r="J14938" s="9"/>
      <c r="K14938" s="9"/>
    </row>
    <row r="14939" spans="1:11" x14ac:dyDescent="0.25">
      <c r="A14939" s="2"/>
      <c r="B14939" s="2"/>
      <c r="C14939" s="2"/>
      <c r="E14939" s="2"/>
      <c r="G14939" s="2"/>
      <c r="H14939" s="6"/>
      <c r="I14939" s="9"/>
      <c r="J14939" s="9"/>
      <c r="K14939" s="9"/>
    </row>
    <row r="14940" spans="1:11" x14ac:dyDescent="0.25">
      <c r="A14940" s="2"/>
      <c r="B14940" s="2"/>
      <c r="C14940" s="2"/>
      <c r="E14940" s="2"/>
      <c r="G14940" s="2"/>
      <c r="H14940" s="6"/>
      <c r="I14940" s="9"/>
      <c r="J14940" s="9"/>
      <c r="K14940" s="9"/>
    </row>
    <row r="14941" spans="1:11" x14ac:dyDescent="0.25">
      <c r="A14941" s="2"/>
      <c r="B14941" s="2"/>
      <c r="C14941" s="2"/>
      <c r="E14941" s="2"/>
      <c r="G14941" s="2"/>
      <c r="H14941" s="6"/>
      <c r="I14941" s="9"/>
      <c r="J14941" s="9"/>
      <c r="K14941" s="9"/>
    </row>
    <row r="14942" spans="1:11" x14ac:dyDescent="0.25">
      <c r="A14942" s="2"/>
      <c r="B14942" s="2"/>
      <c r="C14942" s="2"/>
      <c r="E14942" s="2"/>
      <c r="G14942" s="2"/>
      <c r="H14942" s="6"/>
      <c r="I14942" s="9"/>
      <c r="J14942" s="9"/>
      <c r="K14942" s="9"/>
    </row>
    <row r="14943" spans="1:11" x14ac:dyDescent="0.25">
      <c r="A14943" s="2"/>
      <c r="B14943" s="2"/>
      <c r="C14943" s="2"/>
      <c r="E14943" s="2"/>
      <c r="G14943" s="2"/>
      <c r="H14943" s="6"/>
      <c r="I14943" s="9"/>
      <c r="J14943" s="9"/>
      <c r="K14943" s="9"/>
    </row>
    <row r="14944" spans="1:11" x14ac:dyDescent="0.25">
      <c r="A14944" s="2"/>
      <c r="B14944" s="2"/>
      <c r="C14944" s="2"/>
      <c r="E14944" s="2"/>
      <c r="G14944" s="2"/>
      <c r="H14944" s="6"/>
      <c r="I14944" s="9"/>
      <c r="J14944" s="9"/>
      <c r="K14944" s="9"/>
    </row>
    <row r="14945" spans="1:11" x14ac:dyDescent="0.25">
      <c r="A14945" s="2"/>
      <c r="B14945" s="2"/>
      <c r="C14945" s="2"/>
      <c r="E14945" s="2"/>
      <c r="G14945" s="2"/>
      <c r="H14945" s="6"/>
      <c r="I14945" s="9"/>
      <c r="J14945" s="9"/>
      <c r="K14945" s="9"/>
    </row>
    <row r="14946" spans="1:11" x14ac:dyDescent="0.25">
      <c r="A14946" s="2"/>
      <c r="B14946" s="2"/>
      <c r="C14946" s="2"/>
      <c r="E14946" s="2"/>
      <c r="G14946" s="2"/>
      <c r="H14946" s="6"/>
      <c r="I14946" s="9"/>
      <c r="J14946" s="9"/>
      <c r="K14946" s="9"/>
    </row>
    <row r="14947" spans="1:11" x14ac:dyDescent="0.25">
      <c r="A14947" s="2"/>
      <c r="B14947" s="2"/>
      <c r="C14947" s="2"/>
      <c r="E14947" s="2"/>
      <c r="G14947" s="2"/>
      <c r="H14947" s="6"/>
      <c r="I14947" s="9"/>
      <c r="J14947" s="9"/>
      <c r="K14947" s="9"/>
    </row>
    <row r="14948" spans="1:11" x14ac:dyDescent="0.25">
      <c r="A14948" s="2"/>
      <c r="B14948" s="2"/>
      <c r="C14948" s="2"/>
      <c r="E14948" s="2"/>
      <c r="G14948" s="2"/>
      <c r="H14948" s="6"/>
      <c r="I14948" s="9"/>
      <c r="J14948" s="9"/>
      <c r="K14948" s="9"/>
    </row>
    <row r="14949" spans="1:11" x14ac:dyDescent="0.25">
      <c r="A14949" s="2"/>
      <c r="B14949" s="2"/>
      <c r="C14949" s="2"/>
      <c r="E14949" s="2"/>
      <c r="G14949" s="2"/>
      <c r="H14949" s="6"/>
      <c r="I14949" s="9"/>
      <c r="J14949" s="9"/>
      <c r="K14949" s="9"/>
    </row>
    <row r="14950" spans="1:11" x14ac:dyDescent="0.25">
      <c r="A14950" s="2"/>
      <c r="B14950" s="2"/>
      <c r="C14950" s="2"/>
      <c r="E14950" s="2"/>
      <c r="G14950" s="2"/>
      <c r="H14950" s="6"/>
      <c r="I14950" s="9"/>
      <c r="J14950" s="9"/>
      <c r="K14950" s="9"/>
    </row>
    <row r="14951" spans="1:11" x14ac:dyDescent="0.25">
      <c r="A14951" s="2"/>
      <c r="B14951" s="2"/>
      <c r="C14951" s="2"/>
      <c r="E14951" s="2"/>
      <c r="G14951" s="2"/>
      <c r="H14951" s="6"/>
      <c r="I14951" s="9"/>
      <c r="J14951" s="9"/>
      <c r="K14951" s="9"/>
    </row>
    <row r="14952" spans="1:11" x14ac:dyDescent="0.25">
      <c r="A14952" s="2"/>
      <c r="B14952" s="2"/>
      <c r="C14952" s="2"/>
      <c r="E14952" s="2"/>
      <c r="G14952" s="2"/>
      <c r="H14952" s="6"/>
      <c r="I14952" s="9"/>
      <c r="J14952" s="9"/>
      <c r="K14952" s="9"/>
    </row>
    <row r="14953" spans="1:11" x14ac:dyDescent="0.25">
      <c r="A14953" s="2"/>
      <c r="B14953" s="2"/>
      <c r="C14953" s="2"/>
      <c r="E14953" s="2"/>
      <c r="G14953" s="2"/>
      <c r="H14953" s="6"/>
      <c r="I14953" s="9"/>
      <c r="J14953" s="9"/>
      <c r="K14953" s="9"/>
    </row>
    <row r="14954" spans="1:11" x14ac:dyDescent="0.25">
      <c r="A14954" s="2"/>
      <c r="B14954" s="2"/>
      <c r="C14954" s="2"/>
      <c r="E14954" s="2"/>
      <c r="G14954" s="2"/>
      <c r="H14954" s="6"/>
      <c r="I14954" s="9"/>
      <c r="J14954" s="9"/>
      <c r="K14954" s="9"/>
    </row>
    <row r="14955" spans="1:11" x14ac:dyDescent="0.25">
      <c r="A14955" s="2"/>
      <c r="B14955" s="2"/>
      <c r="C14955" s="2"/>
      <c r="E14955" s="2"/>
      <c r="G14955" s="2"/>
      <c r="H14955" s="6"/>
      <c r="I14955" s="9"/>
      <c r="J14955" s="9"/>
      <c r="K14955" s="9"/>
    </row>
    <row r="14956" spans="1:11" x14ac:dyDescent="0.25">
      <c r="A14956" s="2"/>
      <c r="B14956" s="2"/>
      <c r="C14956" s="2"/>
      <c r="E14956" s="2"/>
      <c r="G14956" s="2"/>
      <c r="H14956" s="6"/>
      <c r="I14956" s="9"/>
      <c r="J14956" s="9"/>
      <c r="K14956" s="9"/>
    </row>
    <row r="14957" spans="1:11" x14ac:dyDescent="0.25">
      <c r="A14957" s="2"/>
      <c r="B14957" s="2"/>
      <c r="C14957" s="2"/>
      <c r="E14957" s="2"/>
      <c r="G14957" s="2"/>
      <c r="H14957" s="6"/>
      <c r="I14957" s="9"/>
      <c r="J14957" s="9"/>
      <c r="K14957" s="9"/>
    </row>
    <row r="14958" spans="1:11" x14ac:dyDescent="0.25">
      <c r="A14958" s="2"/>
      <c r="B14958" s="2"/>
      <c r="C14958" s="2"/>
      <c r="E14958" s="2"/>
      <c r="G14958" s="2"/>
      <c r="H14958" s="6"/>
      <c r="I14958" s="9"/>
      <c r="J14958" s="9"/>
      <c r="K14958" s="9"/>
    </row>
    <row r="14959" spans="1:11" x14ac:dyDescent="0.25">
      <c r="A14959" s="2"/>
      <c r="B14959" s="2"/>
      <c r="C14959" s="2"/>
      <c r="E14959" s="2"/>
      <c r="G14959" s="2"/>
      <c r="H14959" s="6"/>
      <c r="I14959" s="9"/>
      <c r="J14959" s="9"/>
      <c r="K14959" s="9"/>
    </row>
    <row r="14960" spans="1:11" x14ac:dyDescent="0.25">
      <c r="A14960" s="2"/>
      <c r="B14960" s="2"/>
      <c r="C14960" s="2"/>
      <c r="E14960" s="2"/>
      <c r="G14960" s="2"/>
      <c r="H14960" s="6"/>
      <c r="I14960" s="9"/>
      <c r="J14960" s="9"/>
      <c r="K14960" s="9"/>
    </row>
    <row r="14961" spans="1:11" x14ac:dyDescent="0.25">
      <c r="A14961" s="2"/>
      <c r="B14961" s="2"/>
      <c r="C14961" s="2"/>
      <c r="E14961" s="2"/>
      <c r="G14961" s="2"/>
      <c r="H14961" s="6"/>
      <c r="I14961" s="9"/>
      <c r="J14961" s="9"/>
      <c r="K14961" s="9"/>
    </row>
    <row r="14962" spans="1:11" x14ac:dyDescent="0.25">
      <c r="A14962" s="2"/>
      <c r="B14962" s="2"/>
      <c r="C14962" s="2"/>
      <c r="E14962" s="2"/>
      <c r="G14962" s="2"/>
      <c r="H14962" s="6"/>
      <c r="I14962" s="9"/>
      <c r="J14962" s="9"/>
      <c r="K14962" s="9"/>
    </row>
    <row r="14963" spans="1:11" x14ac:dyDescent="0.25">
      <c r="A14963" s="2"/>
      <c r="B14963" s="2"/>
      <c r="C14963" s="2"/>
      <c r="E14963" s="2"/>
      <c r="G14963" s="2"/>
      <c r="H14963" s="6"/>
      <c r="I14963" s="9"/>
      <c r="J14963" s="9"/>
      <c r="K14963" s="9"/>
    </row>
    <row r="14964" spans="1:11" x14ac:dyDescent="0.25">
      <c r="A14964" s="2"/>
      <c r="B14964" s="2"/>
      <c r="C14964" s="2"/>
      <c r="E14964" s="2"/>
      <c r="G14964" s="2"/>
      <c r="H14964" s="6"/>
      <c r="I14964" s="9"/>
      <c r="J14964" s="9"/>
      <c r="K14964" s="9"/>
    </row>
    <row r="14965" spans="1:11" x14ac:dyDescent="0.25">
      <c r="A14965" s="2"/>
      <c r="B14965" s="2"/>
      <c r="C14965" s="2"/>
      <c r="E14965" s="2"/>
      <c r="G14965" s="2"/>
      <c r="H14965" s="6"/>
      <c r="I14965" s="9"/>
      <c r="J14965" s="9"/>
      <c r="K14965" s="9"/>
    </row>
    <row r="14966" spans="1:11" x14ac:dyDescent="0.25">
      <c r="A14966" s="2"/>
      <c r="B14966" s="2"/>
      <c r="C14966" s="2"/>
      <c r="E14966" s="2"/>
      <c r="G14966" s="2"/>
      <c r="H14966" s="6"/>
      <c r="I14966" s="9"/>
      <c r="J14966" s="9"/>
      <c r="K14966" s="9"/>
    </row>
    <row r="14967" spans="1:11" x14ac:dyDescent="0.25">
      <c r="A14967" s="2"/>
      <c r="B14967" s="2"/>
      <c r="C14967" s="2"/>
      <c r="E14967" s="2"/>
      <c r="G14967" s="2"/>
      <c r="H14967" s="6"/>
      <c r="I14967" s="9"/>
      <c r="J14967" s="9"/>
      <c r="K14967" s="9"/>
    </row>
    <row r="14968" spans="1:11" x14ac:dyDescent="0.25">
      <c r="A14968" s="2"/>
      <c r="B14968" s="2"/>
      <c r="C14968" s="2"/>
      <c r="E14968" s="2"/>
      <c r="G14968" s="2"/>
      <c r="H14968" s="6"/>
      <c r="I14968" s="9"/>
      <c r="J14968" s="9"/>
      <c r="K14968" s="9"/>
    </row>
    <row r="14969" spans="1:11" x14ac:dyDescent="0.25">
      <c r="A14969" s="2"/>
      <c r="B14969" s="2"/>
      <c r="C14969" s="2"/>
      <c r="E14969" s="2"/>
      <c r="G14969" s="2"/>
      <c r="H14969" s="6"/>
      <c r="I14969" s="9"/>
      <c r="J14969" s="9"/>
      <c r="K14969" s="9"/>
    </row>
    <row r="14970" spans="1:11" x14ac:dyDescent="0.25">
      <c r="A14970" s="2"/>
      <c r="B14970" s="2"/>
      <c r="C14970" s="2"/>
      <c r="E14970" s="2"/>
      <c r="G14970" s="2"/>
      <c r="H14970" s="6"/>
      <c r="I14970" s="9"/>
      <c r="J14970" s="9"/>
      <c r="K14970" s="9"/>
    </row>
    <row r="14971" spans="1:11" x14ac:dyDescent="0.25">
      <c r="A14971" s="2"/>
      <c r="B14971" s="2"/>
      <c r="C14971" s="2"/>
      <c r="E14971" s="2"/>
      <c r="G14971" s="2"/>
      <c r="H14971" s="6"/>
      <c r="I14971" s="9"/>
      <c r="J14971" s="9"/>
      <c r="K14971" s="9"/>
    </row>
    <row r="14972" spans="1:11" x14ac:dyDescent="0.25">
      <c r="A14972" s="2"/>
      <c r="B14972" s="2"/>
      <c r="C14972" s="2"/>
      <c r="E14972" s="2"/>
      <c r="G14972" s="2"/>
      <c r="H14972" s="6"/>
      <c r="I14972" s="9"/>
      <c r="J14972" s="9"/>
      <c r="K14972" s="9"/>
    </row>
    <row r="14973" spans="1:11" x14ac:dyDescent="0.25">
      <c r="A14973" s="2"/>
      <c r="B14973" s="2"/>
      <c r="C14973" s="2"/>
      <c r="E14973" s="2"/>
      <c r="G14973" s="2"/>
      <c r="H14973" s="6"/>
      <c r="I14973" s="9"/>
      <c r="J14973" s="9"/>
      <c r="K14973" s="9"/>
    </row>
    <row r="14974" spans="1:11" x14ac:dyDescent="0.25">
      <c r="A14974" s="2"/>
      <c r="B14974" s="2"/>
      <c r="C14974" s="2"/>
      <c r="E14974" s="2"/>
      <c r="G14974" s="2"/>
      <c r="H14974" s="6"/>
      <c r="I14974" s="9"/>
      <c r="J14974" s="9"/>
      <c r="K14974" s="9"/>
    </row>
    <row r="14975" spans="1:11" x14ac:dyDescent="0.25">
      <c r="A14975" s="2"/>
      <c r="B14975" s="2"/>
      <c r="C14975" s="2"/>
      <c r="E14975" s="2"/>
      <c r="G14975" s="2"/>
      <c r="H14975" s="6"/>
      <c r="I14975" s="9"/>
      <c r="J14975" s="9"/>
      <c r="K14975" s="9"/>
    </row>
    <row r="14976" spans="1:11" x14ac:dyDescent="0.25">
      <c r="A14976" s="2"/>
      <c r="B14976" s="2"/>
      <c r="C14976" s="2"/>
      <c r="E14976" s="2"/>
      <c r="G14976" s="2"/>
      <c r="H14976" s="6"/>
      <c r="I14976" s="9"/>
      <c r="J14976" s="9"/>
      <c r="K14976" s="9"/>
    </row>
    <row r="14977" spans="1:11" x14ac:dyDescent="0.25">
      <c r="A14977" s="2"/>
      <c r="B14977" s="2"/>
      <c r="C14977" s="2"/>
      <c r="E14977" s="2"/>
      <c r="G14977" s="2"/>
      <c r="H14977" s="6"/>
      <c r="I14977" s="9"/>
      <c r="J14977" s="9"/>
      <c r="K14977" s="9"/>
    </row>
    <row r="14978" spans="1:11" x14ac:dyDescent="0.25">
      <c r="A14978" s="2"/>
      <c r="B14978" s="2"/>
      <c r="C14978" s="2"/>
      <c r="E14978" s="2"/>
      <c r="G14978" s="2"/>
      <c r="H14978" s="6"/>
      <c r="I14978" s="9"/>
      <c r="J14978" s="9"/>
      <c r="K14978" s="9"/>
    </row>
    <row r="14979" spans="1:11" x14ac:dyDescent="0.25">
      <c r="A14979" s="2"/>
      <c r="B14979" s="2"/>
      <c r="C14979" s="2"/>
      <c r="E14979" s="2"/>
      <c r="G14979" s="2"/>
      <c r="H14979" s="6"/>
      <c r="I14979" s="9"/>
      <c r="J14979" s="9"/>
      <c r="K14979" s="9"/>
    </row>
    <row r="14980" spans="1:11" x14ac:dyDescent="0.25">
      <c r="A14980" s="2"/>
      <c r="B14980" s="2"/>
      <c r="C14980" s="2"/>
      <c r="E14980" s="2"/>
      <c r="G14980" s="2"/>
      <c r="H14980" s="6"/>
      <c r="I14980" s="9"/>
      <c r="J14980" s="9"/>
      <c r="K14980" s="9"/>
    </row>
    <row r="14981" spans="1:11" x14ac:dyDescent="0.25">
      <c r="A14981" s="2"/>
      <c r="B14981" s="2"/>
      <c r="C14981" s="2"/>
      <c r="E14981" s="2"/>
      <c r="G14981" s="2"/>
      <c r="H14981" s="6"/>
      <c r="I14981" s="9"/>
      <c r="J14981" s="9"/>
      <c r="K14981" s="9"/>
    </row>
    <row r="14982" spans="1:11" x14ac:dyDescent="0.25">
      <c r="A14982" s="2"/>
      <c r="B14982" s="2"/>
      <c r="C14982" s="2"/>
      <c r="E14982" s="2"/>
      <c r="G14982" s="2"/>
      <c r="H14982" s="6"/>
      <c r="I14982" s="9"/>
      <c r="J14982" s="9"/>
      <c r="K14982" s="9"/>
    </row>
    <row r="14983" spans="1:11" x14ac:dyDescent="0.25">
      <c r="A14983" s="2"/>
      <c r="B14983" s="2"/>
      <c r="C14983" s="2"/>
      <c r="E14983" s="2"/>
      <c r="G14983" s="2"/>
      <c r="H14983" s="6"/>
      <c r="I14983" s="9"/>
      <c r="J14983" s="9"/>
      <c r="K14983" s="9"/>
    </row>
    <row r="14984" spans="1:11" x14ac:dyDescent="0.25">
      <c r="A14984" s="2"/>
      <c r="B14984" s="2"/>
      <c r="C14984" s="2"/>
      <c r="E14984" s="2"/>
      <c r="G14984" s="2"/>
      <c r="H14984" s="6"/>
      <c r="I14984" s="9"/>
      <c r="J14984" s="9"/>
      <c r="K14984" s="9"/>
    </row>
    <row r="14985" spans="1:11" x14ac:dyDescent="0.25">
      <c r="A14985" s="2"/>
      <c r="B14985" s="2"/>
      <c r="C14985" s="2"/>
      <c r="E14985" s="2"/>
      <c r="G14985" s="2"/>
      <c r="H14985" s="6"/>
      <c r="I14985" s="9"/>
      <c r="J14985" s="9"/>
      <c r="K14985" s="9"/>
    </row>
    <row r="14986" spans="1:11" x14ac:dyDescent="0.25">
      <c r="A14986" s="2"/>
      <c r="B14986" s="2"/>
      <c r="C14986" s="2"/>
      <c r="E14986" s="2"/>
      <c r="G14986" s="2"/>
      <c r="H14986" s="6"/>
      <c r="I14986" s="9"/>
      <c r="J14986" s="9"/>
      <c r="K14986" s="9"/>
    </row>
    <row r="14987" spans="1:11" x14ac:dyDescent="0.25">
      <c r="A14987" s="2"/>
      <c r="B14987" s="2"/>
      <c r="C14987" s="2"/>
      <c r="E14987" s="2"/>
      <c r="G14987" s="2"/>
      <c r="H14987" s="6"/>
      <c r="I14987" s="9"/>
      <c r="J14987" s="9"/>
      <c r="K14987" s="9"/>
    </row>
    <row r="14988" spans="1:11" x14ac:dyDescent="0.25">
      <c r="A14988" s="2"/>
      <c r="B14988" s="2"/>
      <c r="C14988" s="2"/>
      <c r="E14988" s="2"/>
      <c r="G14988" s="2"/>
      <c r="H14988" s="6"/>
      <c r="I14988" s="9"/>
      <c r="J14988" s="9"/>
      <c r="K14988" s="9"/>
    </row>
    <row r="14989" spans="1:11" x14ac:dyDescent="0.25">
      <c r="A14989" s="2"/>
      <c r="B14989" s="2"/>
      <c r="C14989" s="2"/>
      <c r="E14989" s="2"/>
      <c r="G14989" s="2"/>
      <c r="H14989" s="6"/>
      <c r="I14989" s="9"/>
      <c r="J14989" s="9"/>
      <c r="K14989" s="9"/>
    </row>
    <row r="14990" spans="1:11" x14ac:dyDescent="0.25">
      <c r="A14990" s="2"/>
      <c r="B14990" s="2"/>
      <c r="C14990" s="2"/>
      <c r="E14990" s="2"/>
      <c r="G14990" s="2"/>
      <c r="H14990" s="6"/>
      <c r="I14990" s="9"/>
      <c r="J14990" s="9"/>
      <c r="K14990" s="9"/>
    </row>
    <row r="14991" spans="1:11" x14ac:dyDescent="0.25">
      <c r="A14991" s="2"/>
      <c r="B14991" s="2"/>
      <c r="C14991" s="2"/>
      <c r="E14991" s="2"/>
      <c r="G14991" s="2"/>
      <c r="H14991" s="6"/>
      <c r="I14991" s="9"/>
      <c r="J14991" s="9"/>
      <c r="K14991" s="9"/>
    </row>
    <row r="14992" spans="1:11" x14ac:dyDescent="0.25">
      <c r="A14992" s="2"/>
      <c r="B14992" s="2"/>
      <c r="C14992" s="2"/>
      <c r="E14992" s="2"/>
      <c r="G14992" s="2"/>
      <c r="H14992" s="6"/>
      <c r="I14992" s="9"/>
      <c r="J14992" s="9"/>
      <c r="K14992" s="9"/>
    </row>
    <row r="14993" spans="1:11" x14ac:dyDescent="0.25">
      <c r="A14993" s="2"/>
      <c r="B14993" s="2"/>
      <c r="C14993" s="2"/>
      <c r="E14993" s="2"/>
      <c r="G14993" s="2"/>
      <c r="H14993" s="6"/>
      <c r="I14993" s="9"/>
      <c r="J14993" s="9"/>
      <c r="K14993" s="9"/>
    </row>
    <row r="14994" spans="1:11" x14ac:dyDescent="0.25">
      <c r="A14994" s="2"/>
      <c r="B14994" s="2"/>
      <c r="C14994" s="2"/>
      <c r="E14994" s="2"/>
      <c r="G14994" s="2"/>
      <c r="H14994" s="6"/>
      <c r="I14994" s="9"/>
      <c r="J14994" s="9"/>
      <c r="K14994" s="9"/>
    </row>
    <row r="14995" spans="1:11" x14ac:dyDescent="0.25">
      <c r="A14995" s="2"/>
      <c r="B14995" s="2"/>
      <c r="C14995" s="2"/>
      <c r="E14995" s="2"/>
      <c r="G14995" s="2"/>
      <c r="H14995" s="6"/>
      <c r="I14995" s="9"/>
      <c r="J14995" s="9"/>
      <c r="K14995" s="9"/>
    </row>
    <row r="14996" spans="1:11" x14ac:dyDescent="0.25">
      <c r="A14996" s="2"/>
      <c r="B14996" s="2"/>
      <c r="C14996" s="2"/>
      <c r="E14996" s="2"/>
      <c r="G14996" s="2"/>
      <c r="H14996" s="6"/>
      <c r="I14996" s="9"/>
      <c r="J14996" s="9"/>
      <c r="K14996" s="9"/>
    </row>
    <row r="14997" spans="1:11" x14ac:dyDescent="0.25">
      <c r="A14997" s="2"/>
      <c r="B14997" s="2"/>
      <c r="C14997" s="2"/>
      <c r="E14997" s="2"/>
      <c r="G14997" s="2"/>
      <c r="H14997" s="6"/>
      <c r="I14997" s="9"/>
      <c r="J14997" s="9"/>
      <c r="K14997" s="9"/>
    </row>
    <row r="14998" spans="1:11" x14ac:dyDescent="0.25">
      <c r="A14998" s="2"/>
      <c r="B14998" s="2"/>
      <c r="C14998" s="2"/>
      <c r="E14998" s="2"/>
      <c r="G14998" s="2"/>
      <c r="H14998" s="6"/>
      <c r="I14998" s="9"/>
      <c r="J14998" s="9"/>
      <c r="K14998" s="9"/>
    </row>
    <row r="14999" spans="1:11" x14ac:dyDescent="0.25">
      <c r="A14999" s="2"/>
      <c r="B14999" s="2"/>
      <c r="C14999" s="2"/>
      <c r="E14999" s="2"/>
      <c r="G14999" s="2"/>
      <c r="H14999" s="6"/>
      <c r="I14999" s="9"/>
      <c r="J14999" s="9"/>
      <c r="K14999" s="9"/>
    </row>
    <row r="15000" spans="1:11" x14ac:dyDescent="0.25">
      <c r="A15000" s="2"/>
      <c r="B15000" s="2"/>
      <c r="C15000" s="2"/>
      <c r="E15000" s="2"/>
      <c r="G15000" s="2"/>
      <c r="H15000" s="6"/>
      <c r="I15000" s="9"/>
      <c r="J15000" s="9"/>
      <c r="K15000" s="9"/>
    </row>
    <row r="15001" spans="1:11" x14ac:dyDescent="0.25">
      <c r="A15001" s="2"/>
      <c r="B15001" s="2"/>
      <c r="C15001" s="2"/>
      <c r="E15001" s="2"/>
      <c r="G15001" s="2"/>
      <c r="H15001" s="6"/>
      <c r="I15001" s="9"/>
      <c r="J15001" s="9"/>
      <c r="K15001" s="9"/>
    </row>
    <row r="15002" spans="1:11" x14ac:dyDescent="0.25">
      <c r="A15002" s="2"/>
      <c r="B15002" s="2"/>
      <c r="C15002" s="2"/>
      <c r="E15002" s="2"/>
      <c r="G15002" s="2"/>
      <c r="H15002" s="6"/>
      <c r="I15002" s="9"/>
      <c r="J15002" s="9"/>
      <c r="K15002" s="9"/>
    </row>
    <row r="15003" spans="1:11" x14ac:dyDescent="0.25">
      <c r="A15003" s="2"/>
      <c r="B15003" s="2"/>
      <c r="C15003" s="2"/>
      <c r="E15003" s="2"/>
      <c r="G15003" s="2"/>
      <c r="H15003" s="6"/>
      <c r="I15003" s="9"/>
      <c r="J15003" s="9"/>
      <c r="K15003" s="9"/>
    </row>
    <row r="15004" spans="1:11" x14ac:dyDescent="0.25">
      <c r="A15004" s="2"/>
      <c r="B15004" s="2"/>
      <c r="C15004" s="2"/>
      <c r="E15004" s="2"/>
      <c r="G15004" s="2"/>
      <c r="H15004" s="6"/>
      <c r="I15004" s="9"/>
      <c r="J15004" s="9"/>
      <c r="K15004" s="9"/>
    </row>
    <row r="15005" spans="1:11" x14ac:dyDescent="0.25">
      <c r="A15005" s="2"/>
      <c r="B15005" s="2"/>
      <c r="C15005" s="2"/>
      <c r="E15005" s="2"/>
      <c r="G15005" s="2"/>
      <c r="H15005" s="6"/>
      <c r="I15005" s="9"/>
      <c r="J15005" s="9"/>
      <c r="K15005" s="9"/>
    </row>
    <row r="15006" spans="1:11" x14ac:dyDescent="0.25">
      <c r="A15006" s="2"/>
      <c r="B15006" s="2"/>
      <c r="C15006" s="2"/>
      <c r="E15006" s="2"/>
      <c r="G15006" s="2"/>
      <c r="H15006" s="6"/>
      <c r="I15006" s="9"/>
      <c r="J15006" s="9"/>
      <c r="K15006" s="9"/>
    </row>
    <row r="15007" spans="1:11" x14ac:dyDescent="0.25">
      <c r="A15007" s="2"/>
      <c r="B15007" s="2"/>
      <c r="C15007" s="2"/>
      <c r="E15007" s="2"/>
      <c r="G15007" s="2"/>
      <c r="H15007" s="6"/>
      <c r="I15007" s="9"/>
      <c r="J15007" s="9"/>
      <c r="K15007" s="9"/>
    </row>
    <row r="15008" spans="1:11" x14ac:dyDescent="0.25">
      <c r="A15008" s="2"/>
      <c r="B15008" s="2"/>
      <c r="C15008" s="2"/>
      <c r="E15008" s="2"/>
      <c r="G15008" s="2"/>
      <c r="H15008" s="6"/>
      <c r="I15008" s="9"/>
      <c r="J15008" s="9"/>
      <c r="K15008" s="9"/>
    </row>
    <row r="15009" spans="1:11" x14ac:dyDescent="0.25">
      <c r="A15009" s="2"/>
      <c r="B15009" s="2"/>
      <c r="C15009" s="2"/>
      <c r="E15009" s="2"/>
      <c r="G15009" s="2"/>
      <c r="H15009" s="6"/>
      <c r="I15009" s="9"/>
      <c r="J15009" s="9"/>
      <c r="K15009" s="9"/>
    </row>
    <row r="15010" spans="1:11" x14ac:dyDescent="0.25">
      <c r="A15010" s="2"/>
      <c r="B15010" s="2"/>
      <c r="C15010" s="2"/>
      <c r="E15010" s="2"/>
      <c r="G15010" s="2"/>
      <c r="H15010" s="6"/>
      <c r="I15010" s="9"/>
      <c r="J15010" s="9"/>
      <c r="K15010" s="9"/>
    </row>
    <row r="15011" spans="1:11" x14ac:dyDescent="0.25">
      <c r="A15011" s="2"/>
      <c r="B15011" s="2"/>
      <c r="C15011" s="2"/>
      <c r="E15011" s="2"/>
      <c r="G15011" s="2"/>
      <c r="H15011" s="6"/>
      <c r="I15011" s="9"/>
      <c r="J15011" s="9"/>
      <c r="K15011" s="9"/>
    </row>
    <row r="15012" spans="1:11" x14ac:dyDescent="0.25">
      <c r="A15012" s="2"/>
      <c r="B15012" s="2"/>
      <c r="C15012" s="2"/>
      <c r="E15012" s="2"/>
      <c r="G15012" s="2"/>
      <c r="H15012" s="6"/>
      <c r="I15012" s="9"/>
      <c r="J15012" s="9"/>
      <c r="K15012" s="9"/>
    </row>
    <row r="15013" spans="1:11" x14ac:dyDescent="0.25">
      <c r="A15013" s="2"/>
      <c r="B15013" s="2"/>
      <c r="C15013" s="2"/>
      <c r="E15013" s="2"/>
      <c r="G15013" s="2"/>
      <c r="H15013" s="6"/>
      <c r="I15013" s="9"/>
      <c r="J15013" s="9"/>
      <c r="K15013" s="9"/>
    </row>
    <row r="15014" spans="1:11" x14ac:dyDescent="0.25">
      <c r="A15014" s="2"/>
      <c r="B15014" s="2"/>
      <c r="C15014" s="2"/>
      <c r="E15014" s="2"/>
      <c r="G15014" s="2"/>
      <c r="H15014" s="6"/>
      <c r="I15014" s="9"/>
      <c r="J15014" s="9"/>
      <c r="K15014" s="9"/>
    </row>
    <row r="15015" spans="1:11" x14ac:dyDescent="0.25">
      <c r="A15015" s="2"/>
      <c r="B15015" s="2"/>
      <c r="C15015" s="2"/>
      <c r="E15015" s="2"/>
      <c r="G15015" s="2"/>
      <c r="H15015" s="6"/>
      <c r="I15015" s="9"/>
      <c r="J15015" s="9"/>
      <c r="K15015" s="9"/>
    </row>
    <row r="15016" spans="1:11" x14ac:dyDescent="0.25">
      <c r="A15016" s="2"/>
      <c r="B15016" s="2"/>
      <c r="C15016" s="2"/>
      <c r="E15016" s="2"/>
      <c r="G15016" s="2"/>
      <c r="H15016" s="6"/>
      <c r="I15016" s="9"/>
      <c r="J15016" s="9"/>
      <c r="K15016" s="9"/>
    </row>
    <row r="15017" spans="1:11" x14ac:dyDescent="0.25">
      <c r="A15017" s="2"/>
      <c r="B15017" s="2"/>
      <c r="C15017" s="2"/>
      <c r="E15017" s="2"/>
      <c r="G15017" s="2"/>
      <c r="H15017" s="6"/>
      <c r="I15017" s="9"/>
      <c r="J15017" s="9"/>
      <c r="K15017" s="9"/>
    </row>
    <row r="15018" spans="1:11" x14ac:dyDescent="0.25">
      <c r="A15018" s="2"/>
      <c r="B15018" s="2"/>
      <c r="C15018" s="2"/>
      <c r="E15018" s="2"/>
      <c r="G15018" s="2"/>
      <c r="H15018" s="6"/>
      <c r="I15018" s="9"/>
      <c r="J15018" s="9"/>
      <c r="K15018" s="9"/>
    </row>
    <row r="15019" spans="1:11" x14ac:dyDescent="0.25">
      <c r="A15019" s="2"/>
      <c r="B15019" s="2"/>
      <c r="C15019" s="2"/>
      <c r="E15019" s="2"/>
      <c r="G15019" s="2"/>
      <c r="H15019" s="6"/>
      <c r="I15019" s="9"/>
      <c r="J15019" s="9"/>
      <c r="K15019" s="9"/>
    </row>
    <row r="15020" spans="1:11" x14ac:dyDescent="0.25">
      <c r="A15020" s="2"/>
      <c r="B15020" s="2"/>
      <c r="C15020" s="2"/>
      <c r="E15020" s="2"/>
      <c r="G15020" s="2"/>
      <c r="H15020" s="6"/>
      <c r="I15020" s="9"/>
      <c r="J15020" s="9"/>
      <c r="K15020" s="9"/>
    </row>
    <row r="15021" spans="1:11" x14ac:dyDescent="0.25">
      <c r="A15021" s="2"/>
      <c r="B15021" s="2"/>
      <c r="C15021" s="2"/>
      <c r="E15021" s="2"/>
      <c r="G15021" s="2"/>
      <c r="H15021" s="6"/>
      <c r="I15021" s="9"/>
      <c r="J15021" s="9"/>
      <c r="K15021" s="9"/>
    </row>
    <row r="15022" spans="1:11" x14ac:dyDescent="0.25">
      <c r="A15022" s="2"/>
      <c r="B15022" s="2"/>
      <c r="C15022" s="2"/>
      <c r="E15022" s="2"/>
      <c r="G15022" s="2"/>
      <c r="H15022" s="6"/>
      <c r="I15022" s="9"/>
      <c r="J15022" s="9"/>
      <c r="K15022" s="9"/>
    </row>
    <row r="15023" spans="1:11" x14ac:dyDescent="0.25">
      <c r="A15023" s="2"/>
      <c r="B15023" s="2"/>
      <c r="C15023" s="2"/>
      <c r="E15023" s="2"/>
      <c r="G15023" s="2"/>
      <c r="H15023" s="6"/>
      <c r="I15023" s="9"/>
      <c r="J15023" s="9"/>
      <c r="K15023" s="9"/>
    </row>
    <row r="15024" spans="1:11" x14ac:dyDescent="0.25">
      <c r="A15024" s="2"/>
      <c r="B15024" s="2"/>
      <c r="C15024" s="2"/>
      <c r="E15024" s="2"/>
      <c r="G15024" s="2"/>
      <c r="H15024" s="6"/>
      <c r="I15024" s="9"/>
      <c r="J15024" s="9"/>
      <c r="K15024" s="9"/>
    </row>
    <row r="15025" spans="1:11" x14ac:dyDescent="0.25">
      <c r="A15025" s="2"/>
      <c r="B15025" s="2"/>
      <c r="C15025" s="2"/>
      <c r="E15025" s="2"/>
      <c r="G15025" s="2"/>
      <c r="H15025" s="6"/>
      <c r="I15025" s="9"/>
      <c r="J15025" s="9"/>
      <c r="K15025" s="9"/>
    </row>
    <row r="15026" spans="1:11" x14ac:dyDescent="0.25">
      <c r="A15026" s="2"/>
      <c r="B15026" s="2"/>
      <c r="C15026" s="2"/>
      <c r="E15026" s="2"/>
      <c r="G15026" s="2"/>
      <c r="H15026" s="6"/>
      <c r="I15026" s="9"/>
      <c r="J15026" s="9"/>
      <c r="K15026" s="9"/>
    </row>
    <row r="15027" spans="1:11" x14ac:dyDescent="0.25">
      <c r="A15027" s="2"/>
      <c r="B15027" s="2"/>
      <c r="C15027" s="2"/>
      <c r="E15027" s="2"/>
      <c r="G15027" s="2"/>
      <c r="H15027" s="6"/>
      <c r="I15027" s="9"/>
      <c r="J15027" s="9"/>
      <c r="K15027" s="9"/>
    </row>
    <row r="15028" spans="1:11" x14ac:dyDescent="0.25">
      <c r="A15028" s="2"/>
      <c r="B15028" s="2"/>
      <c r="C15028" s="2"/>
      <c r="E15028" s="2"/>
      <c r="G15028" s="2"/>
      <c r="H15028" s="6"/>
      <c r="I15028" s="9"/>
      <c r="J15028" s="9"/>
      <c r="K15028" s="9"/>
    </row>
    <row r="15029" spans="1:11" x14ac:dyDescent="0.25">
      <c r="A15029" s="2"/>
      <c r="B15029" s="2"/>
      <c r="C15029" s="2"/>
      <c r="E15029" s="2"/>
      <c r="G15029" s="2"/>
      <c r="H15029" s="6"/>
      <c r="I15029" s="9"/>
      <c r="J15029" s="9"/>
      <c r="K15029" s="9"/>
    </row>
    <row r="15030" spans="1:11" x14ac:dyDescent="0.25">
      <c r="A15030" s="2"/>
      <c r="B15030" s="2"/>
      <c r="C15030" s="2"/>
      <c r="E15030" s="2"/>
      <c r="G15030" s="2"/>
      <c r="H15030" s="6"/>
      <c r="I15030" s="9"/>
      <c r="J15030" s="9"/>
      <c r="K15030" s="9"/>
    </row>
    <row r="15031" spans="1:11" x14ac:dyDescent="0.25">
      <c r="A15031" s="2"/>
      <c r="B15031" s="2"/>
      <c r="C15031" s="2"/>
      <c r="E15031" s="2"/>
      <c r="G15031" s="2"/>
      <c r="H15031" s="6"/>
      <c r="I15031" s="9"/>
      <c r="J15031" s="9"/>
      <c r="K15031" s="9"/>
    </row>
    <row r="15032" spans="1:11" x14ac:dyDescent="0.25">
      <c r="A15032" s="2"/>
      <c r="B15032" s="2"/>
      <c r="C15032" s="2"/>
      <c r="E15032" s="2"/>
      <c r="G15032" s="2"/>
      <c r="H15032" s="6"/>
      <c r="I15032" s="9"/>
      <c r="J15032" s="9"/>
      <c r="K15032" s="9"/>
    </row>
    <row r="15033" spans="1:11" x14ac:dyDescent="0.25">
      <c r="A15033" s="2"/>
      <c r="B15033" s="2"/>
      <c r="C15033" s="2"/>
      <c r="E15033" s="2"/>
      <c r="G15033" s="2"/>
      <c r="H15033" s="6"/>
      <c r="I15033" s="9"/>
      <c r="J15033" s="9"/>
      <c r="K15033" s="9"/>
    </row>
    <row r="15034" spans="1:11" x14ac:dyDescent="0.25">
      <c r="A15034" s="2"/>
      <c r="B15034" s="2"/>
      <c r="C15034" s="2"/>
      <c r="E15034" s="2"/>
      <c r="G15034" s="2"/>
      <c r="H15034" s="6"/>
      <c r="I15034" s="9"/>
      <c r="J15034" s="9"/>
      <c r="K15034" s="9"/>
    </row>
    <row r="15035" spans="1:11" x14ac:dyDescent="0.25">
      <c r="A15035" s="2"/>
      <c r="B15035" s="2"/>
      <c r="C15035" s="2"/>
      <c r="E15035" s="2"/>
      <c r="G15035" s="2"/>
      <c r="H15035" s="6"/>
      <c r="I15035" s="9"/>
      <c r="J15035" s="9"/>
      <c r="K15035" s="9"/>
    </row>
    <row r="15036" spans="1:11" x14ac:dyDescent="0.25">
      <c r="A15036" s="2"/>
      <c r="B15036" s="2"/>
      <c r="C15036" s="2"/>
      <c r="E15036" s="2"/>
      <c r="G15036" s="2"/>
      <c r="H15036" s="6"/>
      <c r="I15036" s="9"/>
      <c r="J15036" s="9"/>
      <c r="K15036" s="9"/>
    </row>
    <row r="15037" spans="1:11" x14ac:dyDescent="0.25">
      <c r="A15037" s="2"/>
      <c r="B15037" s="2"/>
      <c r="C15037" s="2"/>
      <c r="E15037" s="2"/>
      <c r="G15037" s="2"/>
      <c r="H15037" s="6"/>
      <c r="I15037" s="9"/>
      <c r="J15037" s="9"/>
      <c r="K15037" s="9"/>
    </row>
    <row r="15038" spans="1:11" x14ac:dyDescent="0.25">
      <c r="A15038" s="2"/>
      <c r="B15038" s="2"/>
      <c r="C15038" s="2"/>
      <c r="E15038" s="2"/>
      <c r="G15038" s="2"/>
      <c r="H15038" s="6"/>
      <c r="I15038" s="9"/>
      <c r="J15038" s="9"/>
      <c r="K15038" s="9"/>
    </row>
    <row r="15039" spans="1:11" x14ac:dyDescent="0.25">
      <c r="A15039" s="2"/>
      <c r="B15039" s="2"/>
      <c r="C15039" s="2"/>
      <c r="E15039" s="2"/>
      <c r="G15039" s="2"/>
      <c r="H15039" s="6"/>
      <c r="I15039" s="9"/>
      <c r="J15039" s="9"/>
      <c r="K15039" s="9"/>
    </row>
    <row r="15040" spans="1:11" x14ac:dyDescent="0.25">
      <c r="A15040" s="2"/>
      <c r="B15040" s="2"/>
      <c r="C15040" s="2"/>
      <c r="E15040" s="2"/>
      <c r="G15040" s="2"/>
      <c r="H15040" s="6"/>
      <c r="I15040" s="9"/>
      <c r="J15040" s="9"/>
      <c r="K15040" s="9"/>
    </row>
    <row r="15041" spans="1:11" x14ac:dyDescent="0.25">
      <c r="A15041" s="2"/>
      <c r="B15041" s="2"/>
      <c r="C15041" s="2"/>
      <c r="E15041" s="2"/>
      <c r="G15041" s="2"/>
      <c r="H15041" s="6"/>
      <c r="I15041" s="9"/>
      <c r="J15041" s="9"/>
      <c r="K15041" s="9"/>
    </row>
    <row r="15042" spans="1:11" x14ac:dyDescent="0.25">
      <c r="A15042" s="2"/>
      <c r="B15042" s="2"/>
      <c r="C15042" s="2"/>
      <c r="E15042" s="2"/>
      <c r="G15042" s="2"/>
      <c r="H15042" s="6"/>
      <c r="I15042" s="9"/>
      <c r="J15042" s="9"/>
      <c r="K15042" s="9"/>
    </row>
    <row r="15043" spans="1:11" x14ac:dyDescent="0.25">
      <c r="A15043" s="2"/>
      <c r="B15043" s="2"/>
      <c r="C15043" s="2"/>
      <c r="E15043" s="2"/>
      <c r="G15043" s="2"/>
      <c r="H15043" s="6"/>
      <c r="I15043" s="9"/>
      <c r="J15043" s="9"/>
      <c r="K15043" s="9"/>
    </row>
    <row r="15044" spans="1:11" x14ac:dyDescent="0.25">
      <c r="A15044" s="2"/>
      <c r="B15044" s="2"/>
      <c r="C15044" s="2"/>
      <c r="E15044" s="2"/>
      <c r="G15044" s="2"/>
      <c r="H15044" s="6"/>
      <c r="I15044" s="9"/>
      <c r="J15044" s="9"/>
      <c r="K15044" s="9"/>
    </row>
    <row r="15045" spans="1:11" x14ac:dyDescent="0.25">
      <c r="A15045" s="2"/>
      <c r="B15045" s="2"/>
      <c r="C15045" s="2"/>
      <c r="E15045" s="2"/>
      <c r="G15045" s="2"/>
      <c r="H15045" s="6"/>
      <c r="I15045" s="9"/>
      <c r="J15045" s="9"/>
      <c r="K15045" s="9"/>
    </row>
    <row r="15046" spans="1:11" x14ac:dyDescent="0.25">
      <c r="A15046" s="2"/>
      <c r="B15046" s="2"/>
      <c r="C15046" s="2"/>
      <c r="E15046" s="2"/>
      <c r="G15046" s="2"/>
      <c r="H15046" s="6"/>
      <c r="I15046" s="9"/>
      <c r="J15046" s="9"/>
      <c r="K15046" s="9"/>
    </row>
    <row r="15047" spans="1:11" x14ac:dyDescent="0.25">
      <c r="A15047" s="2"/>
      <c r="B15047" s="2"/>
      <c r="C15047" s="2"/>
      <c r="E15047" s="2"/>
      <c r="G15047" s="2"/>
      <c r="H15047" s="6"/>
      <c r="I15047" s="9"/>
      <c r="J15047" s="9"/>
      <c r="K15047" s="9"/>
    </row>
    <row r="15048" spans="1:11" x14ac:dyDescent="0.25">
      <c r="A15048" s="2"/>
      <c r="B15048" s="2"/>
      <c r="C15048" s="2"/>
      <c r="E15048" s="2"/>
      <c r="G15048" s="2"/>
      <c r="H15048" s="6"/>
      <c r="I15048" s="9"/>
      <c r="J15048" s="9"/>
      <c r="K15048" s="9"/>
    </row>
    <row r="15049" spans="1:11" x14ac:dyDescent="0.25">
      <c r="A15049" s="2"/>
      <c r="B15049" s="2"/>
      <c r="C15049" s="2"/>
      <c r="E15049" s="2"/>
      <c r="G15049" s="2"/>
      <c r="H15049" s="6"/>
      <c r="I15049" s="9"/>
      <c r="J15049" s="9"/>
      <c r="K15049" s="9"/>
    </row>
    <row r="15050" spans="1:11" x14ac:dyDescent="0.25">
      <c r="A15050" s="2"/>
      <c r="B15050" s="2"/>
      <c r="C15050" s="2"/>
      <c r="E15050" s="2"/>
      <c r="G15050" s="2"/>
      <c r="H15050" s="6"/>
      <c r="I15050" s="9"/>
      <c r="J15050" s="9"/>
      <c r="K15050" s="9"/>
    </row>
    <row r="15051" spans="1:11" x14ac:dyDescent="0.25">
      <c r="A15051" s="2"/>
      <c r="B15051" s="2"/>
      <c r="C15051" s="2"/>
      <c r="E15051" s="2"/>
      <c r="G15051" s="2"/>
      <c r="H15051" s="6"/>
      <c r="I15051" s="9"/>
      <c r="J15051" s="9"/>
      <c r="K15051" s="9"/>
    </row>
    <row r="15052" spans="1:11" x14ac:dyDescent="0.25">
      <c r="A15052" s="2"/>
      <c r="B15052" s="2"/>
      <c r="C15052" s="2"/>
      <c r="E15052" s="2"/>
      <c r="G15052" s="2"/>
      <c r="H15052" s="6"/>
      <c r="I15052" s="9"/>
      <c r="J15052" s="9"/>
      <c r="K15052" s="9"/>
    </row>
    <row r="15053" spans="1:11" x14ac:dyDescent="0.25">
      <c r="A15053" s="2"/>
      <c r="B15053" s="2"/>
      <c r="C15053" s="2"/>
      <c r="E15053" s="2"/>
      <c r="G15053" s="2"/>
      <c r="H15053" s="6"/>
      <c r="I15053" s="9"/>
      <c r="J15053" s="9"/>
      <c r="K15053" s="9"/>
    </row>
    <row r="15054" spans="1:11" x14ac:dyDescent="0.25">
      <c r="A15054" s="2"/>
      <c r="B15054" s="2"/>
      <c r="C15054" s="2"/>
      <c r="E15054" s="2"/>
      <c r="G15054" s="2"/>
      <c r="H15054" s="6"/>
      <c r="I15054" s="9"/>
      <c r="J15054" s="9"/>
      <c r="K15054" s="9"/>
    </row>
    <row r="15055" spans="1:11" x14ac:dyDescent="0.25">
      <c r="A15055" s="2"/>
      <c r="B15055" s="2"/>
      <c r="C15055" s="2"/>
      <c r="E15055" s="2"/>
      <c r="G15055" s="2"/>
      <c r="H15055" s="6"/>
      <c r="I15055" s="9"/>
      <c r="J15055" s="9"/>
      <c r="K15055" s="9"/>
    </row>
    <row r="15056" spans="1:11" x14ac:dyDescent="0.25">
      <c r="A15056" s="2"/>
      <c r="B15056" s="2"/>
      <c r="C15056" s="2"/>
      <c r="E15056" s="2"/>
      <c r="G15056" s="2"/>
      <c r="H15056" s="6"/>
      <c r="I15056" s="9"/>
      <c r="J15056" s="9"/>
      <c r="K15056" s="9"/>
    </row>
    <row r="15057" spans="1:11" x14ac:dyDescent="0.25">
      <c r="A15057" s="2"/>
      <c r="B15057" s="2"/>
      <c r="C15057" s="2"/>
      <c r="E15057" s="2"/>
      <c r="G15057" s="2"/>
      <c r="H15057" s="6"/>
      <c r="I15057" s="9"/>
      <c r="J15057" s="9"/>
      <c r="K15057" s="9"/>
    </row>
    <row r="15058" spans="1:11" x14ac:dyDescent="0.25">
      <c r="A15058" s="2"/>
      <c r="B15058" s="2"/>
      <c r="C15058" s="2"/>
      <c r="E15058" s="2"/>
      <c r="G15058" s="2"/>
      <c r="H15058" s="6"/>
      <c r="I15058" s="9"/>
      <c r="J15058" s="9"/>
      <c r="K15058" s="9"/>
    </row>
    <row r="15059" spans="1:11" x14ac:dyDescent="0.25">
      <c r="A15059" s="2"/>
      <c r="B15059" s="2"/>
      <c r="C15059" s="2"/>
      <c r="E15059" s="2"/>
      <c r="G15059" s="2"/>
      <c r="H15059" s="6"/>
      <c r="I15059" s="9"/>
      <c r="J15059" s="9"/>
      <c r="K15059" s="9"/>
    </row>
    <row r="15060" spans="1:11" x14ac:dyDescent="0.25">
      <c r="A15060" s="2"/>
      <c r="B15060" s="2"/>
      <c r="C15060" s="2"/>
      <c r="E15060" s="2"/>
      <c r="G15060" s="2"/>
      <c r="H15060" s="6"/>
      <c r="I15060" s="9"/>
      <c r="J15060" s="9"/>
      <c r="K15060" s="9"/>
    </row>
    <row r="15061" spans="1:11" x14ac:dyDescent="0.25">
      <c r="A15061" s="2"/>
      <c r="B15061" s="2"/>
      <c r="C15061" s="2"/>
      <c r="E15061" s="2"/>
      <c r="G15061" s="2"/>
      <c r="H15061" s="6"/>
      <c r="I15061" s="9"/>
      <c r="J15061" s="9"/>
      <c r="K15061" s="9"/>
    </row>
    <row r="15062" spans="1:11" x14ac:dyDescent="0.25">
      <c r="A15062" s="2"/>
      <c r="B15062" s="2"/>
      <c r="C15062" s="2"/>
      <c r="E15062" s="2"/>
      <c r="G15062" s="2"/>
      <c r="H15062" s="6"/>
      <c r="I15062" s="9"/>
      <c r="J15062" s="9"/>
      <c r="K15062" s="9"/>
    </row>
    <row r="15063" spans="1:11" x14ac:dyDescent="0.25">
      <c r="A15063" s="2"/>
      <c r="B15063" s="2"/>
      <c r="C15063" s="2"/>
      <c r="E15063" s="2"/>
      <c r="G15063" s="2"/>
      <c r="H15063" s="6"/>
      <c r="I15063" s="9"/>
      <c r="J15063" s="9"/>
      <c r="K15063" s="9"/>
    </row>
    <row r="15064" spans="1:11" x14ac:dyDescent="0.25">
      <c r="A15064" s="2"/>
      <c r="B15064" s="2"/>
      <c r="C15064" s="2"/>
      <c r="E15064" s="2"/>
      <c r="G15064" s="2"/>
      <c r="H15064" s="6"/>
      <c r="I15064" s="9"/>
      <c r="J15064" s="9"/>
      <c r="K15064" s="9"/>
    </row>
    <row r="15065" spans="1:11" x14ac:dyDescent="0.25">
      <c r="A15065" s="2"/>
      <c r="B15065" s="2"/>
      <c r="C15065" s="2"/>
      <c r="E15065" s="2"/>
      <c r="G15065" s="2"/>
      <c r="H15065" s="6"/>
      <c r="I15065" s="9"/>
      <c r="J15065" s="9"/>
      <c r="K15065" s="9"/>
    </row>
    <row r="15066" spans="1:11" x14ac:dyDescent="0.25">
      <c r="A15066" s="2"/>
      <c r="B15066" s="2"/>
      <c r="C15066" s="2"/>
      <c r="E15066" s="2"/>
      <c r="G15066" s="2"/>
      <c r="H15066" s="6"/>
      <c r="I15066" s="9"/>
      <c r="J15066" s="9"/>
      <c r="K15066" s="9"/>
    </row>
    <row r="15067" spans="1:11" x14ac:dyDescent="0.25">
      <c r="A15067" s="2"/>
      <c r="B15067" s="2"/>
      <c r="C15067" s="2"/>
      <c r="E15067" s="2"/>
      <c r="G15067" s="2"/>
      <c r="H15067" s="6"/>
      <c r="I15067" s="9"/>
      <c r="J15067" s="9"/>
      <c r="K15067" s="9"/>
    </row>
    <row r="15068" spans="1:11" x14ac:dyDescent="0.25">
      <c r="A15068" s="2"/>
      <c r="B15068" s="2"/>
      <c r="C15068" s="2"/>
      <c r="E15068" s="2"/>
      <c r="G15068" s="2"/>
      <c r="H15068" s="6"/>
      <c r="I15068" s="9"/>
      <c r="J15068" s="9"/>
      <c r="K15068" s="9"/>
    </row>
    <row r="15069" spans="1:11" x14ac:dyDescent="0.25">
      <c r="A15069" s="2"/>
      <c r="B15069" s="2"/>
      <c r="C15069" s="2"/>
      <c r="E15069" s="2"/>
      <c r="G15069" s="2"/>
      <c r="H15069" s="6"/>
      <c r="I15069" s="9"/>
      <c r="J15069" s="9"/>
      <c r="K15069" s="9"/>
    </row>
    <row r="15070" spans="1:11" x14ac:dyDescent="0.25">
      <c r="A15070" s="2"/>
      <c r="B15070" s="2"/>
      <c r="C15070" s="2"/>
      <c r="E15070" s="2"/>
      <c r="G15070" s="2"/>
      <c r="H15070" s="6"/>
      <c r="I15070" s="9"/>
      <c r="J15070" s="9"/>
      <c r="K15070" s="9"/>
    </row>
    <row r="15071" spans="1:11" x14ac:dyDescent="0.25">
      <c r="A15071" s="2"/>
      <c r="B15071" s="2"/>
      <c r="C15071" s="2"/>
      <c r="E15071" s="2"/>
      <c r="G15071" s="2"/>
      <c r="H15071" s="6"/>
      <c r="I15071" s="9"/>
      <c r="J15071" s="9"/>
      <c r="K15071" s="9"/>
    </row>
    <row r="15072" spans="1:11" x14ac:dyDescent="0.25">
      <c r="A15072" s="2"/>
      <c r="B15072" s="2"/>
      <c r="C15072" s="2"/>
      <c r="E15072" s="2"/>
      <c r="G15072" s="2"/>
      <c r="H15072" s="6"/>
      <c r="I15072" s="9"/>
      <c r="J15072" s="9"/>
      <c r="K15072" s="9"/>
    </row>
    <row r="15073" spans="1:11" x14ac:dyDescent="0.25">
      <c r="A15073" s="2"/>
      <c r="B15073" s="2"/>
      <c r="C15073" s="2"/>
      <c r="E15073" s="2"/>
      <c r="G15073" s="2"/>
      <c r="H15073" s="6"/>
      <c r="I15073" s="9"/>
      <c r="J15073" s="9"/>
      <c r="K15073" s="9"/>
    </row>
    <row r="15074" spans="1:11" x14ac:dyDescent="0.25">
      <c r="A15074" s="2"/>
      <c r="B15074" s="2"/>
      <c r="C15074" s="2"/>
      <c r="E15074" s="2"/>
      <c r="G15074" s="2"/>
      <c r="H15074" s="6"/>
      <c r="I15074" s="9"/>
      <c r="J15074" s="9"/>
      <c r="K15074" s="9"/>
    </row>
    <row r="15075" spans="1:11" x14ac:dyDescent="0.25">
      <c r="A15075" s="2"/>
      <c r="B15075" s="2"/>
      <c r="C15075" s="2"/>
      <c r="E15075" s="2"/>
      <c r="G15075" s="2"/>
      <c r="H15075" s="6"/>
      <c r="I15075" s="9"/>
      <c r="J15075" s="9"/>
      <c r="K15075" s="9"/>
    </row>
    <row r="15076" spans="1:11" x14ac:dyDescent="0.25">
      <c r="A15076" s="2"/>
      <c r="B15076" s="2"/>
      <c r="C15076" s="2"/>
      <c r="E15076" s="2"/>
      <c r="G15076" s="2"/>
      <c r="H15076" s="6"/>
      <c r="I15076" s="9"/>
      <c r="J15076" s="9"/>
      <c r="K15076" s="9"/>
    </row>
    <row r="15077" spans="1:11" x14ac:dyDescent="0.25">
      <c r="A15077" s="2"/>
      <c r="B15077" s="2"/>
      <c r="C15077" s="2"/>
      <c r="E15077" s="2"/>
      <c r="G15077" s="2"/>
      <c r="H15077" s="6"/>
      <c r="I15077" s="9"/>
      <c r="J15077" s="9"/>
      <c r="K15077" s="9"/>
    </row>
    <row r="15078" spans="1:11" x14ac:dyDescent="0.25">
      <c r="A15078" s="2"/>
      <c r="B15078" s="2"/>
      <c r="C15078" s="2"/>
      <c r="E15078" s="2"/>
      <c r="G15078" s="2"/>
      <c r="H15078" s="6"/>
      <c r="I15078" s="9"/>
      <c r="J15078" s="9"/>
      <c r="K15078" s="9"/>
    </row>
    <row r="15079" spans="1:11" x14ac:dyDescent="0.25">
      <c r="A15079" s="2"/>
      <c r="B15079" s="2"/>
      <c r="C15079" s="2"/>
      <c r="E15079" s="2"/>
      <c r="G15079" s="2"/>
      <c r="H15079" s="6"/>
      <c r="I15079" s="9"/>
      <c r="J15079" s="9"/>
      <c r="K15079" s="9"/>
    </row>
    <row r="15080" spans="1:11" x14ac:dyDescent="0.25">
      <c r="A15080" s="2"/>
      <c r="B15080" s="2"/>
      <c r="C15080" s="2"/>
      <c r="E15080" s="2"/>
      <c r="G15080" s="2"/>
      <c r="H15080" s="6"/>
      <c r="I15080" s="9"/>
      <c r="J15080" s="9"/>
      <c r="K15080" s="9"/>
    </row>
    <row r="15081" spans="1:11" x14ac:dyDescent="0.25">
      <c r="A15081" s="2"/>
      <c r="B15081" s="2"/>
      <c r="C15081" s="2"/>
      <c r="E15081" s="2"/>
      <c r="G15081" s="2"/>
      <c r="H15081" s="6"/>
      <c r="I15081" s="9"/>
      <c r="J15081" s="9"/>
      <c r="K15081" s="9"/>
    </row>
    <row r="15082" spans="1:11" x14ac:dyDescent="0.25">
      <c r="A15082" s="2"/>
      <c r="B15082" s="2"/>
      <c r="C15082" s="2"/>
      <c r="E15082" s="2"/>
      <c r="G15082" s="2"/>
      <c r="H15082" s="6"/>
      <c r="I15082" s="9"/>
      <c r="J15082" s="9"/>
      <c r="K15082" s="9"/>
    </row>
    <row r="15083" spans="1:11" x14ac:dyDescent="0.25">
      <c r="A15083" s="2"/>
      <c r="B15083" s="2"/>
      <c r="C15083" s="2"/>
      <c r="E15083" s="2"/>
      <c r="G15083" s="2"/>
      <c r="H15083" s="6"/>
      <c r="I15083" s="9"/>
      <c r="J15083" s="9"/>
      <c r="K15083" s="9"/>
    </row>
    <row r="15084" spans="1:11" x14ac:dyDescent="0.25">
      <c r="A15084" s="2"/>
      <c r="B15084" s="2"/>
      <c r="C15084" s="2"/>
      <c r="E15084" s="2"/>
      <c r="G15084" s="2"/>
      <c r="H15084" s="6"/>
      <c r="I15084" s="9"/>
      <c r="J15084" s="9"/>
      <c r="K15084" s="9"/>
    </row>
    <row r="15085" spans="1:11" x14ac:dyDescent="0.25">
      <c r="A15085" s="2"/>
      <c r="B15085" s="2"/>
      <c r="C15085" s="2"/>
      <c r="E15085" s="2"/>
      <c r="G15085" s="2"/>
      <c r="H15085" s="6"/>
      <c r="I15085" s="9"/>
      <c r="J15085" s="9"/>
      <c r="K15085" s="9"/>
    </row>
    <row r="15086" spans="1:11" x14ac:dyDescent="0.25">
      <c r="A15086" s="2"/>
      <c r="B15086" s="2"/>
      <c r="C15086" s="2"/>
      <c r="E15086" s="2"/>
      <c r="G15086" s="2"/>
      <c r="H15086" s="6"/>
      <c r="I15086" s="9"/>
      <c r="J15086" s="9"/>
      <c r="K15086" s="9"/>
    </row>
    <row r="15087" spans="1:11" x14ac:dyDescent="0.25">
      <c r="A15087" s="2"/>
      <c r="B15087" s="2"/>
      <c r="C15087" s="2"/>
      <c r="E15087" s="2"/>
      <c r="G15087" s="2"/>
      <c r="H15087" s="6"/>
      <c r="I15087" s="9"/>
      <c r="J15087" s="9"/>
      <c r="K15087" s="9"/>
    </row>
    <row r="15088" spans="1:11" x14ac:dyDescent="0.25">
      <c r="A15088" s="2"/>
      <c r="B15088" s="2"/>
      <c r="C15088" s="2"/>
      <c r="E15088" s="2"/>
      <c r="G15088" s="2"/>
      <c r="H15088" s="6"/>
      <c r="I15088" s="9"/>
      <c r="J15088" s="9"/>
      <c r="K15088" s="9"/>
    </row>
    <row r="15089" spans="1:11" x14ac:dyDescent="0.25">
      <c r="A15089" s="2"/>
      <c r="B15089" s="2"/>
      <c r="C15089" s="2"/>
      <c r="E15089" s="2"/>
      <c r="G15089" s="2"/>
      <c r="H15089" s="6"/>
      <c r="I15089" s="9"/>
      <c r="J15089" s="9"/>
      <c r="K15089" s="9"/>
    </row>
    <row r="15090" spans="1:11" x14ac:dyDescent="0.25">
      <c r="A15090" s="2"/>
      <c r="B15090" s="2"/>
      <c r="C15090" s="2"/>
      <c r="E15090" s="2"/>
      <c r="G15090" s="2"/>
      <c r="H15090" s="6"/>
      <c r="I15090" s="9"/>
      <c r="J15090" s="9"/>
      <c r="K15090" s="9"/>
    </row>
    <row r="15091" spans="1:11" x14ac:dyDescent="0.25">
      <c r="A15091" s="2"/>
      <c r="B15091" s="2"/>
      <c r="C15091" s="2"/>
      <c r="E15091" s="2"/>
      <c r="G15091" s="2"/>
      <c r="H15091" s="6"/>
      <c r="I15091" s="9"/>
      <c r="J15091" s="9"/>
      <c r="K15091" s="9"/>
    </row>
    <row r="15092" spans="1:11" x14ac:dyDescent="0.25">
      <c r="A15092" s="2"/>
      <c r="B15092" s="2"/>
      <c r="C15092" s="2"/>
      <c r="E15092" s="2"/>
      <c r="G15092" s="2"/>
      <c r="H15092" s="6"/>
      <c r="I15092" s="9"/>
      <c r="J15092" s="9"/>
      <c r="K15092" s="9"/>
    </row>
    <row r="15093" spans="1:11" x14ac:dyDescent="0.25">
      <c r="A15093" s="2"/>
      <c r="B15093" s="2"/>
      <c r="C15093" s="2"/>
      <c r="E15093" s="2"/>
      <c r="G15093" s="2"/>
      <c r="H15093" s="6"/>
      <c r="I15093" s="9"/>
      <c r="J15093" s="9"/>
      <c r="K15093" s="9"/>
    </row>
    <row r="15094" spans="1:11" x14ac:dyDescent="0.25">
      <c r="A15094" s="2"/>
      <c r="B15094" s="2"/>
      <c r="C15094" s="2"/>
      <c r="E15094" s="2"/>
      <c r="G15094" s="2"/>
      <c r="H15094" s="6"/>
      <c r="I15094" s="9"/>
      <c r="J15094" s="9"/>
      <c r="K15094" s="9"/>
    </row>
    <row r="15095" spans="1:11" x14ac:dyDescent="0.25">
      <c r="A15095" s="2"/>
      <c r="B15095" s="2"/>
      <c r="C15095" s="2"/>
      <c r="E15095" s="2"/>
      <c r="G15095" s="2"/>
      <c r="H15095" s="6"/>
      <c r="I15095" s="9"/>
      <c r="J15095" s="9"/>
      <c r="K15095" s="9"/>
    </row>
    <row r="15096" spans="1:11" x14ac:dyDescent="0.25">
      <c r="A15096" s="2"/>
      <c r="B15096" s="2"/>
      <c r="C15096" s="2"/>
      <c r="E15096" s="2"/>
      <c r="G15096" s="2"/>
      <c r="H15096" s="6"/>
      <c r="I15096" s="9"/>
      <c r="J15096" s="9"/>
      <c r="K15096" s="9"/>
    </row>
    <row r="15097" spans="1:11" x14ac:dyDescent="0.25">
      <c r="A15097" s="2"/>
      <c r="B15097" s="2"/>
      <c r="C15097" s="2"/>
      <c r="E15097" s="2"/>
      <c r="G15097" s="2"/>
      <c r="H15097" s="6"/>
      <c r="I15097" s="9"/>
      <c r="J15097" s="9"/>
      <c r="K15097" s="9"/>
    </row>
    <row r="15098" spans="1:11" x14ac:dyDescent="0.25">
      <c r="A15098" s="2"/>
      <c r="B15098" s="2"/>
      <c r="C15098" s="2"/>
      <c r="E15098" s="2"/>
      <c r="G15098" s="2"/>
      <c r="H15098" s="6"/>
      <c r="I15098" s="9"/>
      <c r="J15098" s="9"/>
      <c r="K15098" s="9"/>
    </row>
    <row r="15099" spans="1:11" x14ac:dyDescent="0.25">
      <c r="A15099" s="2"/>
      <c r="B15099" s="2"/>
      <c r="C15099" s="2"/>
      <c r="E15099" s="2"/>
      <c r="G15099" s="2"/>
      <c r="H15099" s="6"/>
      <c r="I15099" s="9"/>
      <c r="J15099" s="9"/>
      <c r="K15099" s="9"/>
    </row>
    <row r="15100" spans="1:11" x14ac:dyDescent="0.25">
      <c r="A15100" s="2"/>
      <c r="B15100" s="2"/>
      <c r="C15100" s="2"/>
      <c r="E15100" s="2"/>
      <c r="G15100" s="2"/>
      <c r="H15100" s="6"/>
      <c r="I15100" s="9"/>
      <c r="J15100" s="9"/>
      <c r="K15100" s="9"/>
    </row>
    <row r="15101" spans="1:11" x14ac:dyDescent="0.25">
      <c r="A15101" s="2"/>
      <c r="B15101" s="2"/>
      <c r="C15101" s="2"/>
      <c r="E15101" s="2"/>
      <c r="G15101" s="2"/>
      <c r="H15101" s="6"/>
      <c r="I15101" s="9"/>
      <c r="J15101" s="9"/>
      <c r="K15101" s="9"/>
    </row>
    <row r="15102" spans="1:11" x14ac:dyDescent="0.25">
      <c r="A15102" s="2"/>
      <c r="B15102" s="2"/>
      <c r="C15102" s="2"/>
      <c r="E15102" s="2"/>
      <c r="G15102" s="2"/>
      <c r="H15102" s="6"/>
      <c r="I15102" s="9"/>
      <c r="J15102" s="9"/>
      <c r="K15102" s="9"/>
    </row>
    <row r="15103" spans="1:11" x14ac:dyDescent="0.25">
      <c r="A15103" s="2"/>
      <c r="B15103" s="2"/>
      <c r="C15103" s="2"/>
      <c r="E15103" s="2"/>
      <c r="G15103" s="2"/>
      <c r="H15103" s="6"/>
      <c r="I15103" s="9"/>
      <c r="J15103" s="9"/>
      <c r="K15103" s="9"/>
    </row>
    <row r="15104" spans="1:11" x14ac:dyDescent="0.25">
      <c r="A15104" s="2"/>
      <c r="B15104" s="2"/>
      <c r="C15104" s="2"/>
      <c r="E15104" s="2"/>
      <c r="G15104" s="2"/>
      <c r="H15104" s="6"/>
      <c r="I15104" s="9"/>
      <c r="J15104" s="9"/>
      <c r="K15104" s="9"/>
    </row>
    <row r="15105" spans="1:11" x14ac:dyDescent="0.25">
      <c r="A15105" s="2"/>
      <c r="B15105" s="2"/>
      <c r="C15105" s="2"/>
      <c r="E15105" s="2"/>
      <c r="G15105" s="2"/>
      <c r="H15105" s="6"/>
      <c r="I15105" s="9"/>
      <c r="J15105" s="9"/>
      <c r="K15105" s="9"/>
    </row>
    <row r="15106" spans="1:11" x14ac:dyDescent="0.25">
      <c r="A15106" s="2"/>
      <c r="B15106" s="2"/>
      <c r="C15106" s="2"/>
      <c r="E15106" s="2"/>
      <c r="G15106" s="2"/>
      <c r="H15106" s="6"/>
      <c r="I15106" s="9"/>
      <c r="J15106" s="9"/>
      <c r="K15106" s="9"/>
    </row>
    <row r="15107" spans="1:11" x14ac:dyDescent="0.25">
      <c r="A15107" s="2"/>
      <c r="B15107" s="2"/>
      <c r="C15107" s="2"/>
      <c r="E15107" s="2"/>
      <c r="G15107" s="2"/>
      <c r="H15107" s="6"/>
      <c r="I15107" s="9"/>
      <c r="J15107" s="9"/>
      <c r="K15107" s="9"/>
    </row>
    <row r="15108" spans="1:11" x14ac:dyDescent="0.25">
      <c r="A15108" s="2"/>
      <c r="B15108" s="2"/>
      <c r="C15108" s="2"/>
      <c r="E15108" s="2"/>
      <c r="G15108" s="2"/>
      <c r="H15108" s="6"/>
      <c r="I15108" s="9"/>
      <c r="J15108" s="9"/>
      <c r="K15108" s="9"/>
    </row>
    <row r="15109" spans="1:11" x14ac:dyDescent="0.25">
      <c r="A15109" s="2"/>
      <c r="B15109" s="2"/>
      <c r="C15109" s="2"/>
      <c r="E15109" s="2"/>
      <c r="G15109" s="2"/>
      <c r="H15109" s="6"/>
      <c r="I15109" s="9"/>
      <c r="J15109" s="9"/>
      <c r="K15109" s="9"/>
    </row>
    <row r="15110" spans="1:11" x14ac:dyDescent="0.25">
      <c r="A15110" s="2"/>
      <c r="B15110" s="2"/>
      <c r="C15110" s="2"/>
      <c r="E15110" s="2"/>
      <c r="G15110" s="2"/>
      <c r="H15110" s="6"/>
      <c r="I15110" s="9"/>
      <c r="J15110" s="9"/>
      <c r="K15110" s="9"/>
    </row>
    <row r="15111" spans="1:11" x14ac:dyDescent="0.25">
      <c r="A15111" s="2"/>
      <c r="B15111" s="2"/>
      <c r="C15111" s="2"/>
      <c r="E15111" s="2"/>
      <c r="G15111" s="2"/>
      <c r="H15111" s="6"/>
      <c r="I15111" s="9"/>
      <c r="J15111" s="9"/>
      <c r="K15111" s="9"/>
    </row>
    <row r="15112" spans="1:11" x14ac:dyDescent="0.25">
      <c r="A15112" s="2"/>
      <c r="B15112" s="2"/>
      <c r="C15112" s="2"/>
      <c r="E15112" s="2"/>
      <c r="G15112" s="2"/>
      <c r="H15112" s="6"/>
      <c r="I15112" s="9"/>
      <c r="J15112" s="9"/>
      <c r="K15112" s="9"/>
    </row>
    <row r="15113" spans="1:11" x14ac:dyDescent="0.25">
      <c r="A15113" s="2"/>
      <c r="B15113" s="2"/>
      <c r="C15113" s="2"/>
      <c r="E15113" s="2"/>
      <c r="G15113" s="2"/>
      <c r="H15113" s="6"/>
      <c r="I15113" s="9"/>
      <c r="J15113" s="9"/>
      <c r="K15113" s="9"/>
    </row>
    <row r="15114" spans="1:11" x14ac:dyDescent="0.25">
      <c r="A15114" s="2"/>
      <c r="B15114" s="2"/>
      <c r="C15114" s="2"/>
      <c r="E15114" s="2"/>
      <c r="G15114" s="2"/>
      <c r="H15114" s="6"/>
      <c r="I15114" s="9"/>
      <c r="J15114" s="9"/>
      <c r="K15114" s="9"/>
    </row>
    <row r="15115" spans="1:11" x14ac:dyDescent="0.25">
      <c r="A15115" s="2"/>
      <c r="B15115" s="2"/>
      <c r="C15115" s="2"/>
      <c r="E15115" s="2"/>
      <c r="G15115" s="2"/>
      <c r="H15115" s="6"/>
      <c r="I15115" s="9"/>
      <c r="J15115" s="9"/>
      <c r="K15115" s="9"/>
    </row>
    <row r="15116" spans="1:11" x14ac:dyDescent="0.25">
      <c r="A15116" s="2"/>
      <c r="B15116" s="2"/>
      <c r="C15116" s="2"/>
      <c r="E15116" s="2"/>
      <c r="G15116" s="2"/>
      <c r="H15116" s="6"/>
      <c r="I15116" s="9"/>
      <c r="J15116" s="9"/>
      <c r="K15116" s="9"/>
    </row>
    <row r="15117" spans="1:11" x14ac:dyDescent="0.25">
      <c r="A15117" s="2"/>
      <c r="B15117" s="2"/>
      <c r="C15117" s="2"/>
      <c r="E15117" s="2"/>
      <c r="G15117" s="2"/>
      <c r="H15117" s="6"/>
      <c r="I15117" s="9"/>
      <c r="J15117" s="9"/>
      <c r="K15117" s="9"/>
    </row>
    <row r="15118" spans="1:11" x14ac:dyDescent="0.25">
      <c r="A15118" s="2"/>
      <c r="B15118" s="2"/>
      <c r="C15118" s="2"/>
      <c r="E15118" s="2"/>
      <c r="G15118" s="2"/>
      <c r="H15118" s="6"/>
      <c r="I15118" s="9"/>
      <c r="J15118" s="9"/>
      <c r="K15118" s="9"/>
    </row>
    <row r="15119" spans="1:11" x14ac:dyDescent="0.25">
      <c r="A15119" s="2"/>
      <c r="B15119" s="2"/>
      <c r="C15119" s="2"/>
      <c r="E15119" s="2"/>
      <c r="G15119" s="2"/>
      <c r="H15119" s="6"/>
      <c r="I15119" s="9"/>
      <c r="J15119" s="9"/>
      <c r="K15119" s="9"/>
    </row>
    <row r="15120" spans="1:11" x14ac:dyDescent="0.25">
      <c r="A15120" s="2"/>
      <c r="B15120" s="2"/>
      <c r="C15120" s="2"/>
      <c r="E15120" s="2"/>
      <c r="G15120" s="2"/>
      <c r="H15120" s="6"/>
      <c r="I15120" s="9"/>
      <c r="J15120" s="9"/>
      <c r="K15120" s="9"/>
    </row>
    <row r="15121" spans="1:11" x14ac:dyDescent="0.25">
      <c r="A15121" s="2"/>
      <c r="B15121" s="2"/>
      <c r="C15121" s="2"/>
      <c r="E15121" s="2"/>
      <c r="G15121" s="2"/>
      <c r="H15121" s="6"/>
      <c r="I15121" s="9"/>
      <c r="J15121" s="9"/>
      <c r="K15121" s="9"/>
    </row>
    <row r="15122" spans="1:11" x14ac:dyDescent="0.25">
      <c r="A15122" s="2"/>
      <c r="B15122" s="2"/>
      <c r="C15122" s="2"/>
      <c r="E15122" s="2"/>
      <c r="G15122" s="2"/>
      <c r="H15122" s="6"/>
      <c r="I15122" s="9"/>
      <c r="J15122" s="9"/>
      <c r="K15122" s="9"/>
    </row>
    <row r="15123" spans="1:11" x14ac:dyDescent="0.25">
      <c r="A15123" s="2"/>
      <c r="B15123" s="2"/>
      <c r="C15123" s="2"/>
      <c r="E15123" s="2"/>
      <c r="G15123" s="2"/>
      <c r="H15123" s="6"/>
      <c r="I15123" s="9"/>
      <c r="J15123" s="9"/>
      <c r="K15123" s="9"/>
    </row>
    <row r="15124" spans="1:11" x14ac:dyDescent="0.25">
      <c r="A15124" s="2"/>
      <c r="B15124" s="2"/>
      <c r="C15124" s="2"/>
      <c r="E15124" s="2"/>
      <c r="G15124" s="2"/>
      <c r="H15124" s="6"/>
      <c r="I15124" s="9"/>
      <c r="J15124" s="9"/>
      <c r="K15124" s="9"/>
    </row>
    <row r="15125" spans="1:11" x14ac:dyDescent="0.25">
      <c r="A15125" s="2"/>
      <c r="B15125" s="2"/>
      <c r="C15125" s="2"/>
      <c r="E15125" s="2"/>
      <c r="G15125" s="2"/>
      <c r="H15125" s="6"/>
      <c r="I15125" s="9"/>
      <c r="J15125" s="9"/>
      <c r="K15125" s="9"/>
    </row>
    <row r="15126" spans="1:11" x14ac:dyDescent="0.25">
      <c r="A15126" s="2"/>
      <c r="B15126" s="2"/>
      <c r="C15126" s="2"/>
      <c r="E15126" s="2"/>
      <c r="G15126" s="2"/>
      <c r="H15126" s="6"/>
      <c r="I15126" s="9"/>
      <c r="J15126" s="9"/>
      <c r="K15126" s="9"/>
    </row>
    <row r="15127" spans="1:11" x14ac:dyDescent="0.25">
      <c r="A15127" s="2"/>
      <c r="B15127" s="2"/>
      <c r="C15127" s="2"/>
      <c r="E15127" s="2"/>
      <c r="G15127" s="2"/>
      <c r="H15127" s="6"/>
      <c r="I15127" s="9"/>
      <c r="J15127" s="9"/>
      <c r="K15127" s="9"/>
    </row>
    <row r="15128" spans="1:11" x14ac:dyDescent="0.25">
      <c r="A15128" s="2"/>
      <c r="B15128" s="2"/>
      <c r="C15128" s="2"/>
      <c r="E15128" s="2"/>
      <c r="G15128" s="2"/>
      <c r="H15128" s="6"/>
      <c r="I15128" s="9"/>
      <c r="J15128" s="9"/>
      <c r="K15128" s="9"/>
    </row>
    <row r="15129" spans="1:11" x14ac:dyDescent="0.25">
      <c r="A15129" s="2"/>
      <c r="B15129" s="2"/>
      <c r="C15129" s="2"/>
      <c r="E15129" s="2"/>
      <c r="G15129" s="2"/>
      <c r="H15129" s="6"/>
      <c r="I15129" s="9"/>
      <c r="J15129" s="9"/>
      <c r="K15129" s="9"/>
    </row>
    <row r="15130" spans="1:11" x14ac:dyDescent="0.25">
      <c r="A15130" s="2"/>
      <c r="B15130" s="2"/>
      <c r="C15130" s="2"/>
      <c r="E15130" s="2"/>
      <c r="G15130" s="2"/>
      <c r="H15130" s="6"/>
      <c r="I15130" s="9"/>
      <c r="J15130" s="9"/>
      <c r="K15130" s="9"/>
    </row>
    <row r="15131" spans="1:11" x14ac:dyDescent="0.25">
      <c r="A15131" s="2"/>
      <c r="B15131" s="2"/>
      <c r="C15131" s="2"/>
      <c r="E15131" s="2"/>
      <c r="G15131" s="2"/>
      <c r="H15131" s="6"/>
      <c r="I15131" s="9"/>
      <c r="J15131" s="9"/>
      <c r="K15131" s="9"/>
    </row>
    <row r="15132" spans="1:11" x14ac:dyDescent="0.25">
      <c r="A15132" s="2"/>
      <c r="B15132" s="2"/>
      <c r="C15132" s="2"/>
      <c r="E15132" s="2"/>
      <c r="G15132" s="2"/>
      <c r="H15132" s="6"/>
      <c r="I15132" s="9"/>
      <c r="J15132" s="9"/>
      <c r="K15132" s="9"/>
    </row>
    <row r="15133" spans="1:11" x14ac:dyDescent="0.25">
      <c r="A15133" s="2"/>
      <c r="B15133" s="2"/>
      <c r="C15133" s="2"/>
      <c r="E15133" s="2"/>
      <c r="G15133" s="2"/>
      <c r="H15133" s="6"/>
      <c r="I15133" s="9"/>
      <c r="J15133" s="9"/>
      <c r="K15133" s="9"/>
    </row>
    <row r="15134" spans="1:11" x14ac:dyDescent="0.25">
      <c r="A15134" s="2"/>
      <c r="B15134" s="2"/>
      <c r="C15134" s="2"/>
      <c r="E15134" s="2"/>
      <c r="G15134" s="2"/>
      <c r="H15134" s="6"/>
      <c r="I15134" s="9"/>
      <c r="J15134" s="9"/>
      <c r="K15134" s="9"/>
    </row>
    <row r="15135" spans="1:11" x14ac:dyDescent="0.25">
      <c r="A15135" s="2"/>
      <c r="B15135" s="2"/>
      <c r="C15135" s="2"/>
      <c r="E15135" s="2"/>
      <c r="G15135" s="2"/>
      <c r="H15135" s="6"/>
      <c r="I15135" s="9"/>
      <c r="J15135" s="9"/>
      <c r="K15135" s="9"/>
    </row>
    <row r="15136" spans="1:11" x14ac:dyDescent="0.25">
      <c r="A15136" s="2"/>
      <c r="B15136" s="2"/>
      <c r="C15136" s="2"/>
      <c r="E15136" s="2"/>
      <c r="G15136" s="2"/>
      <c r="H15136" s="6"/>
      <c r="I15136" s="9"/>
      <c r="J15136" s="9"/>
      <c r="K15136" s="9"/>
    </row>
    <row r="15137" spans="1:11" x14ac:dyDescent="0.25">
      <c r="A15137" s="2"/>
      <c r="B15137" s="2"/>
      <c r="C15137" s="2"/>
      <c r="E15137" s="2"/>
      <c r="G15137" s="2"/>
      <c r="H15137" s="6"/>
      <c r="I15137" s="9"/>
      <c r="J15137" s="9"/>
      <c r="K15137" s="9"/>
    </row>
    <row r="15138" spans="1:11" x14ac:dyDescent="0.25">
      <c r="A15138" s="2"/>
      <c r="B15138" s="2"/>
      <c r="C15138" s="2"/>
      <c r="E15138" s="2"/>
      <c r="G15138" s="2"/>
      <c r="H15138" s="6"/>
      <c r="I15138" s="9"/>
      <c r="J15138" s="9"/>
      <c r="K15138" s="9"/>
    </row>
    <row r="15139" spans="1:11" x14ac:dyDescent="0.25">
      <c r="A15139" s="2"/>
      <c r="B15139" s="2"/>
      <c r="C15139" s="2"/>
      <c r="E15139" s="2"/>
      <c r="G15139" s="2"/>
      <c r="H15139" s="6"/>
      <c r="I15139" s="9"/>
      <c r="J15139" s="9"/>
      <c r="K15139" s="9"/>
    </row>
    <row r="15140" spans="1:11" x14ac:dyDescent="0.25">
      <c r="A15140" s="2"/>
      <c r="B15140" s="2"/>
      <c r="C15140" s="2"/>
      <c r="E15140" s="2"/>
      <c r="G15140" s="2"/>
      <c r="H15140" s="6"/>
      <c r="I15140" s="9"/>
      <c r="J15140" s="9"/>
      <c r="K15140" s="9"/>
    </row>
    <row r="15141" spans="1:11" x14ac:dyDescent="0.25">
      <c r="A15141" s="2"/>
      <c r="B15141" s="2"/>
      <c r="C15141" s="2"/>
      <c r="E15141" s="2"/>
      <c r="G15141" s="2"/>
      <c r="H15141" s="6"/>
      <c r="I15141" s="9"/>
      <c r="J15141" s="9"/>
      <c r="K15141" s="9"/>
    </row>
    <row r="15142" spans="1:11" x14ac:dyDescent="0.25">
      <c r="A15142" s="2"/>
      <c r="B15142" s="2"/>
      <c r="C15142" s="2"/>
      <c r="E15142" s="2"/>
      <c r="G15142" s="2"/>
      <c r="H15142" s="6"/>
      <c r="I15142" s="9"/>
      <c r="J15142" s="9"/>
      <c r="K15142" s="9"/>
    </row>
    <row r="15143" spans="1:11" x14ac:dyDescent="0.25">
      <c r="A15143" s="2"/>
      <c r="B15143" s="2"/>
      <c r="C15143" s="2"/>
      <c r="E15143" s="2"/>
      <c r="G15143" s="2"/>
      <c r="H15143" s="6"/>
      <c r="I15143" s="9"/>
      <c r="J15143" s="9"/>
      <c r="K15143" s="9"/>
    </row>
    <row r="15144" spans="1:11" x14ac:dyDescent="0.25">
      <c r="A15144" s="2"/>
      <c r="B15144" s="2"/>
      <c r="C15144" s="2"/>
      <c r="E15144" s="2"/>
      <c r="G15144" s="2"/>
      <c r="H15144" s="6"/>
      <c r="I15144" s="9"/>
      <c r="J15144" s="9"/>
      <c r="K15144" s="9"/>
    </row>
    <row r="15145" spans="1:11" x14ac:dyDescent="0.25">
      <c r="A15145" s="2"/>
      <c r="B15145" s="2"/>
      <c r="C15145" s="2"/>
      <c r="E15145" s="2"/>
      <c r="G15145" s="2"/>
      <c r="H15145" s="6"/>
      <c r="I15145" s="9"/>
      <c r="J15145" s="9"/>
      <c r="K15145" s="9"/>
    </row>
    <row r="15146" spans="1:11" x14ac:dyDescent="0.25">
      <c r="A15146" s="2"/>
      <c r="B15146" s="2"/>
      <c r="C15146" s="2"/>
      <c r="E15146" s="2"/>
      <c r="G15146" s="2"/>
      <c r="H15146" s="6"/>
      <c r="I15146" s="9"/>
      <c r="J15146" s="9"/>
      <c r="K15146" s="9"/>
    </row>
    <row r="15147" spans="1:11" x14ac:dyDescent="0.25">
      <c r="A15147" s="2"/>
      <c r="B15147" s="2"/>
      <c r="C15147" s="2"/>
      <c r="E15147" s="2"/>
      <c r="G15147" s="2"/>
      <c r="H15147" s="6"/>
      <c r="I15147" s="9"/>
      <c r="J15147" s="9"/>
      <c r="K15147" s="9"/>
    </row>
    <row r="15148" spans="1:11" x14ac:dyDescent="0.25">
      <c r="A15148" s="2"/>
      <c r="B15148" s="2"/>
      <c r="C15148" s="2"/>
      <c r="E15148" s="2"/>
      <c r="G15148" s="2"/>
      <c r="H15148" s="6"/>
      <c r="I15148" s="9"/>
      <c r="J15148" s="9"/>
      <c r="K15148" s="9"/>
    </row>
    <row r="15149" spans="1:11" x14ac:dyDescent="0.25">
      <c r="A15149" s="2"/>
      <c r="B15149" s="2"/>
      <c r="C15149" s="2"/>
      <c r="E15149" s="2"/>
      <c r="G15149" s="2"/>
      <c r="H15149" s="6"/>
      <c r="I15149" s="9"/>
      <c r="J15149" s="9"/>
      <c r="K15149" s="9"/>
    </row>
    <row r="15150" spans="1:11" x14ac:dyDescent="0.25">
      <c r="A15150" s="2"/>
      <c r="B15150" s="2"/>
      <c r="C15150" s="2"/>
      <c r="E15150" s="2"/>
      <c r="G15150" s="2"/>
      <c r="H15150" s="6"/>
      <c r="I15150" s="9"/>
      <c r="J15150" s="9"/>
      <c r="K15150" s="9"/>
    </row>
    <row r="15151" spans="1:11" x14ac:dyDescent="0.25">
      <c r="A15151" s="2"/>
      <c r="B15151" s="2"/>
      <c r="C15151" s="2"/>
      <c r="E15151" s="2"/>
      <c r="G15151" s="2"/>
      <c r="H15151" s="6"/>
      <c r="I15151" s="9"/>
      <c r="J15151" s="9"/>
      <c r="K15151" s="9"/>
    </row>
    <row r="15152" spans="1:11" x14ac:dyDescent="0.25">
      <c r="A15152" s="2"/>
      <c r="B15152" s="2"/>
      <c r="C15152" s="2"/>
      <c r="E15152" s="2"/>
      <c r="G15152" s="2"/>
      <c r="H15152" s="6"/>
      <c r="I15152" s="9"/>
      <c r="J15152" s="9"/>
      <c r="K15152" s="9"/>
    </row>
    <row r="15153" spans="1:11" x14ac:dyDescent="0.25">
      <c r="A15153" s="2"/>
      <c r="B15153" s="2"/>
      <c r="C15153" s="2"/>
      <c r="E15153" s="2"/>
      <c r="G15153" s="2"/>
      <c r="H15153" s="6"/>
      <c r="I15153" s="9"/>
      <c r="J15153" s="9"/>
      <c r="K15153" s="9"/>
    </row>
    <row r="15154" spans="1:11" x14ac:dyDescent="0.25">
      <c r="A15154" s="2"/>
      <c r="B15154" s="2"/>
      <c r="C15154" s="2"/>
      <c r="E15154" s="2"/>
      <c r="G15154" s="2"/>
      <c r="H15154" s="6"/>
      <c r="I15154" s="9"/>
      <c r="J15154" s="9"/>
      <c r="K15154" s="9"/>
    </row>
    <row r="15155" spans="1:11" x14ac:dyDescent="0.25">
      <c r="A15155" s="2"/>
      <c r="B15155" s="2"/>
      <c r="C15155" s="2"/>
      <c r="E15155" s="2"/>
      <c r="G15155" s="2"/>
      <c r="H15155" s="6"/>
      <c r="I15155" s="9"/>
      <c r="J15155" s="9"/>
      <c r="K15155" s="9"/>
    </row>
    <row r="15156" spans="1:11" x14ac:dyDescent="0.25">
      <c r="A15156" s="2"/>
      <c r="B15156" s="2"/>
      <c r="C15156" s="2"/>
      <c r="E15156" s="2"/>
      <c r="G15156" s="2"/>
      <c r="H15156" s="6"/>
      <c r="I15156" s="9"/>
      <c r="J15156" s="9"/>
      <c r="K15156" s="9"/>
    </row>
    <row r="15157" spans="1:11" x14ac:dyDescent="0.25">
      <c r="A15157" s="2"/>
      <c r="B15157" s="2"/>
      <c r="C15157" s="2"/>
      <c r="E15157" s="2"/>
      <c r="G15157" s="2"/>
      <c r="H15157" s="6"/>
      <c r="I15157" s="9"/>
      <c r="J15157" s="9"/>
      <c r="K15157" s="9"/>
    </row>
    <row r="15158" spans="1:11" x14ac:dyDescent="0.25">
      <c r="A15158" s="2"/>
      <c r="B15158" s="2"/>
      <c r="C15158" s="2"/>
      <c r="E15158" s="2"/>
      <c r="G15158" s="2"/>
      <c r="H15158" s="6"/>
      <c r="I15158" s="9"/>
      <c r="J15158" s="9"/>
      <c r="K15158" s="9"/>
    </row>
    <row r="15159" spans="1:11" x14ac:dyDescent="0.25">
      <c r="A15159" s="2"/>
      <c r="B15159" s="2"/>
      <c r="C15159" s="2"/>
      <c r="E15159" s="2"/>
      <c r="G15159" s="2"/>
      <c r="H15159" s="6"/>
      <c r="I15159" s="9"/>
      <c r="J15159" s="9"/>
      <c r="K15159" s="9"/>
    </row>
    <row r="15160" spans="1:11" x14ac:dyDescent="0.25">
      <c r="A15160" s="2"/>
      <c r="B15160" s="2"/>
      <c r="C15160" s="2"/>
      <c r="E15160" s="2"/>
      <c r="G15160" s="2"/>
      <c r="H15160" s="6"/>
      <c r="I15160" s="9"/>
      <c r="J15160" s="9"/>
      <c r="K15160" s="9"/>
    </row>
    <row r="15161" spans="1:11" x14ac:dyDescent="0.25">
      <c r="A15161" s="2"/>
      <c r="B15161" s="2"/>
      <c r="C15161" s="2"/>
      <c r="E15161" s="2"/>
      <c r="G15161" s="2"/>
      <c r="H15161" s="6"/>
      <c r="I15161" s="9"/>
      <c r="J15161" s="9"/>
      <c r="K15161" s="9"/>
    </row>
    <row r="15162" spans="1:11" x14ac:dyDescent="0.25">
      <c r="A15162" s="2"/>
      <c r="B15162" s="2"/>
      <c r="C15162" s="2"/>
      <c r="E15162" s="2"/>
      <c r="G15162" s="2"/>
      <c r="H15162" s="6"/>
      <c r="I15162" s="9"/>
      <c r="J15162" s="9"/>
      <c r="K15162" s="9"/>
    </row>
    <row r="15163" spans="1:11" x14ac:dyDescent="0.25">
      <c r="A15163" s="2"/>
      <c r="B15163" s="2"/>
      <c r="C15163" s="2"/>
      <c r="E15163" s="2"/>
      <c r="G15163" s="2"/>
      <c r="H15163" s="6"/>
      <c r="I15163" s="9"/>
      <c r="J15163" s="9"/>
      <c r="K15163" s="9"/>
    </row>
    <row r="15164" spans="1:11" x14ac:dyDescent="0.25">
      <c r="A15164" s="2"/>
      <c r="B15164" s="2"/>
      <c r="C15164" s="2"/>
      <c r="E15164" s="2"/>
      <c r="G15164" s="2"/>
      <c r="H15164" s="6"/>
      <c r="I15164" s="9"/>
      <c r="J15164" s="9"/>
      <c r="K15164" s="9"/>
    </row>
    <row r="15165" spans="1:11" x14ac:dyDescent="0.25">
      <c r="A15165" s="2"/>
      <c r="B15165" s="2"/>
      <c r="C15165" s="2"/>
      <c r="E15165" s="2"/>
      <c r="G15165" s="2"/>
      <c r="H15165" s="6"/>
      <c r="I15165" s="9"/>
      <c r="J15165" s="9"/>
      <c r="K15165" s="9"/>
    </row>
    <row r="15166" spans="1:11" x14ac:dyDescent="0.25">
      <c r="A15166" s="2"/>
      <c r="B15166" s="2"/>
      <c r="C15166" s="2"/>
      <c r="E15166" s="2"/>
      <c r="G15166" s="2"/>
      <c r="H15166" s="6"/>
      <c r="I15166" s="9"/>
      <c r="J15166" s="9"/>
      <c r="K15166" s="9"/>
    </row>
    <row r="15167" spans="1:11" x14ac:dyDescent="0.25">
      <c r="A15167" s="2"/>
      <c r="B15167" s="2"/>
      <c r="C15167" s="2"/>
      <c r="E15167" s="2"/>
      <c r="G15167" s="2"/>
      <c r="H15167" s="6"/>
      <c r="I15167" s="9"/>
      <c r="J15167" s="9"/>
      <c r="K15167" s="9"/>
    </row>
    <row r="15168" spans="1:11" x14ac:dyDescent="0.25">
      <c r="A15168" s="2"/>
      <c r="B15168" s="2"/>
      <c r="C15168" s="2"/>
      <c r="E15168" s="2"/>
      <c r="G15168" s="2"/>
      <c r="H15168" s="6"/>
      <c r="I15168" s="9"/>
      <c r="J15168" s="9"/>
      <c r="K15168" s="9"/>
    </row>
    <row r="15169" spans="1:11" x14ac:dyDescent="0.25">
      <c r="A15169" s="2"/>
      <c r="B15169" s="2"/>
      <c r="C15169" s="2"/>
      <c r="E15169" s="2"/>
      <c r="G15169" s="2"/>
      <c r="H15169" s="6"/>
      <c r="I15169" s="9"/>
      <c r="J15169" s="9"/>
      <c r="K15169" s="9"/>
    </row>
    <row r="15170" spans="1:11" x14ac:dyDescent="0.25">
      <c r="A15170" s="2"/>
      <c r="B15170" s="2"/>
      <c r="C15170" s="2"/>
      <c r="E15170" s="2"/>
      <c r="G15170" s="2"/>
      <c r="H15170" s="6"/>
      <c r="I15170" s="9"/>
      <c r="J15170" s="9"/>
      <c r="K15170" s="9"/>
    </row>
    <row r="15171" spans="1:11" x14ac:dyDescent="0.25">
      <c r="A15171" s="2"/>
      <c r="B15171" s="2"/>
      <c r="C15171" s="2"/>
      <c r="E15171" s="2"/>
      <c r="G15171" s="2"/>
      <c r="H15171" s="6"/>
      <c r="I15171" s="9"/>
      <c r="J15171" s="9"/>
      <c r="K15171" s="9"/>
    </row>
    <row r="15172" spans="1:11" x14ac:dyDescent="0.25">
      <c r="A15172" s="2"/>
      <c r="B15172" s="2"/>
      <c r="C15172" s="2"/>
      <c r="E15172" s="2"/>
      <c r="G15172" s="2"/>
      <c r="H15172" s="6"/>
      <c r="I15172" s="9"/>
      <c r="J15172" s="9"/>
      <c r="K15172" s="9"/>
    </row>
    <row r="15173" spans="1:11" x14ac:dyDescent="0.25">
      <c r="A15173" s="2"/>
      <c r="B15173" s="2"/>
      <c r="C15173" s="2"/>
      <c r="E15173" s="2"/>
      <c r="G15173" s="2"/>
      <c r="H15173" s="6"/>
      <c r="I15173" s="9"/>
      <c r="J15173" s="9"/>
      <c r="K15173" s="9"/>
    </row>
    <row r="15174" spans="1:11" x14ac:dyDescent="0.25">
      <c r="A15174" s="2"/>
      <c r="B15174" s="2"/>
      <c r="C15174" s="2"/>
      <c r="E15174" s="2"/>
      <c r="G15174" s="2"/>
      <c r="H15174" s="6"/>
      <c r="I15174" s="9"/>
      <c r="J15174" s="9"/>
      <c r="K15174" s="9"/>
    </row>
    <row r="15175" spans="1:11" x14ac:dyDescent="0.25">
      <c r="A15175" s="2"/>
      <c r="B15175" s="2"/>
      <c r="C15175" s="2"/>
      <c r="E15175" s="2"/>
      <c r="G15175" s="2"/>
      <c r="H15175" s="6"/>
      <c r="I15175" s="9"/>
      <c r="J15175" s="9"/>
      <c r="K15175" s="9"/>
    </row>
    <row r="15176" spans="1:11" x14ac:dyDescent="0.25">
      <c r="A15176" s="2"/>
      <c r="B15176" s="2"/>
      <c r="C15176" s="2"/>
      <c r="E15176" s="2"/>
      <c r="G15176" s="2"/>
      <c r="H15176" s="6"/>
      <c r="I15176" s="9"/>
      <c r="J15176" s="9"/>
      <c r="K15176" s="9"/>
    </row>
    <row r="15177" spans="1:11" x14ac:dyDescent="0.25">
      <c r="A15177" s="2"/>
      <c r="B15177" s="2"/>
      <c r="C15177" s="2"/>
      <c r="E15177" s="2"/>
      <c r="G15177" s="2"/>
      <c r="H15177" s="6"/>
      <c r="I15177" s="9"/>
      <c r="J15177" s="9"/>
      <c r="K15177" s="9"/>
    </row>
    <row r="15178" spans="1:11" x14ac:dyDescent="0.25">
      <c r="A15178" s="2"/>
      <c r="B15178" s="2"/>
      <c r="C15178" s="2"/>
      <c r="E15178" s="2"/>
      <c r="G15178" s="2"/>
      <c r="H15178" s="6"/>
      <c r="I15178" s="9"/>
      <c r="J15178" s="9"/>
      <c r="K15178" s="9"/>
    </row>
    <row r="15179" spans="1:11" x14ac:dyDescent="0.25">
      <c r="A15179" s="2"/>
      <c r="B15179" s="2"/>
      <c r="C15179" s="2"/>
      <c r="E15179" s="2"/>
      <c r="G15179" s="2"/>
      <c r="H15179" s="6"/>
      <c r="I15179" s="9"/>
      <c r="J15179" s="9"/>
      <c r="K15179" s="9"/>
    </row>
    <row r="15180" spans="1:11" x14ac:dyDescent="0.25">
      <c r="A15180" s="2"/>
      <c r="B15180" s="2"/>
      <c r="C15180" s="2"/>
      <c r="E15180" s="2"/>
      <c r="G15180" s="2"/>
      <c r="H15180" s="6"/>
      <c r="I15180" s="9"/>
      <c r="J15180" s="9"/>
      <c r="K15180" s="9"/>
    </row>
    <row r="15181" spans="1:11" x14ac:dyDescent="0.25">
      <c r="A15181" s="2"/>
      <c r="B15181" s="2"/>
      <c r="C15181" s="2"/>
      <c r="E15181" s="2"/>
      <c r="G15181" s="2"/>
      <c r="H15181" s="6"/>
      <c r="I15181" s="9"/>
      <c r="J15181" s="9"/>
      <c r="K15181" s="9"/>
    </row>
    <row r="15182" spans="1:11" x14ac:dyDescent="0.25">
      <c r="A15182" s="2"/>
      <c r="B15182" s="2"/>
      <c r="C15182" s="2"/>
      <c r="E15182" s="2"/>
      <c r="G15182" s="2"/>
      <c r="H15182" s="6"/>
      <c r="I15182" s="9"/>
      <c r="J15182" s="9"/>
      <c r="K15182" s="9"/>
    </row>
    <row r="15183" spans="1:11" x14ac:dyDescent="0.25">
      <c r="A15183" s="2"/>
      <c r="B15183" s="2"/>
      <c r="C15183" s="2"/>
      <c r="E15183" s="2"/>
      <c r="G15183" s="2"/>
      <c r="H15183" s="6"/>
      <c r="I15183" s="9"/>
      <c r="J15183" s="9"/>
      <c r="K15183" s="9"/>
    </row>
    <row r="15184" spans="1:11" x14ac:dyDescent="0.25">
      <c r="A15184" s="2"/>
      <c r="B15184" s="2"/>
      <c r="C15184" s="2"/>
      <c r="E15184" s="2"/>
      <c r="G15184" s="2"/>
      <c r="H15184" s="6"/>
      <c r="I15184" s="9"/>
      <c r="J15184" s="9"/>
      <c r="K15184" s="9"/>
    </row>
    <row r="15185" spans="1:11" x14ac:dyDescent="0.25">
      <c r="A15185" s="2"/>
      <c r="B15185" s="2"/>
      <c r="C15185" s="2"/>
      <c r="E15185" s="2"/>
      <c r="G15185" s="2"/>
      <c r="H15185" s="6"/>
      <c r="I15185" s="9"/>
      <c r="J15185" s="9"/>
      <c r="K15185" s="9"/>
    </row>
    <row r="15186" spans="1:11" x14ac:dyDescent="0.25">
      <c r="A15186" s="2"/>
      <c r="B15186" s="2"/>
      <c r="C15186" s="2"/>
      <c r="E15186" s="2"/>
      <c r="G15186" s="2"/>
      <c r="H15186" s="6"/>
      <c r="I15186" s="9"/>
      <c r="J15186" s="9"/>
      <c r="K15186" s="9"/>
    </row>
    <row r="15187" spans="1:11" x14ac:dyDescent="0.25">
      <c r="A15187" s="2"/>
      <c r="B15187" s="2"/>
      <c r="C15187" s="2"/>
      <c r="E15187" s="2"/>
      <c r="G15187" s="2"/>
      <c r="H15187" s="6"/>
      <c r="I15187" s="9"/>
      <c r="J15187" s="9"/>
      <c r="K15187" s="9"/>
    </row>
    <row r="15188" spans="1:11" x14ac:dyDescent="0.25">
      <c r="A15188" s="2"/>
      <c r="B15188" s="2"/>
      <c r="C15188" s="2"/>
      <c r="E15188" s="2"/>
      <c r="G15188" s="2"/>
      <c r="H15188" s="6"/>
      <c r="I15188" s="9"/>
      <c r="J15188" s="9"/>
      <c r="K15188" s="9"/>
    </row>
    <row r="15189" spans="1:11" x14ac:dyDescent="0.25">
      <c r="A15189" s="2"/>
      <c r="B15189" s="2"/>
      <c r="C15189" s="2"/>
      <c r="E15189" s="2"/>
      <c r="G15189" s="2"/>
      <c r="H15189" s="6"/>
      <c r="I15189" s="9"/>
      <c r="J15189" s="9"/>
      <c r="K15189" s="9"/>
    </row>
    <row r="15190" spans="1:11" x14ac:dyDescent="0.25">
      <c r="A15190" s="2"/>
      <c r="B15190" s="2"/>
      <c r="C15190" s="2"/>
      <c r="E15190" s="2"/>
      <c r="G15190" s="2"/>
      <c r="H15190" s="6"/>
      <c r="I15190" s="9"/>
      <c r="J15190" s="9"/>
      <c r="K15190" s="9"/>
    </row>
    <row r="15191" spans="1:11" x14ac:dyDescent="0.25">
      <c r="A15191" s="2"/>
      <c r="B15191" s="2"/>
      <c r="C15191" s="2"/>
      <c r="E15191" s="2"/>
      <c r="G15191" s="2"/>
      <c r="H15191" s="6"/>
      <c r="I15191" s="9"/>
      <c r="J15191" s="9"/>
      <c r="K15191" s="9"/>
    </row>
    <row r="15192" spans="1:11" x14ac:dyDescent="0.25">
      <c r="A15192" s="2"/>
      <c r="B15192" s="2"/>
      <c r="C15192" s="2"/>
      <c r="E15192" s="2"/>
      <c r="G15192" s="2"/>
      <c r="H15192" s="6"/>
      <c r="I15192" s="9"/>
      <c r="J15192" s="9"/>
      <c r="K15192" s="9"/>
    </row>
    <row r="15193" spans="1:11" x14ac:dyDescent="0.25">
      <c r="A15193" s="2"/>
      <c r="B15193" s="2"/>
      <c r="C15193" s="2"/>
      <c r="E15193" s="2"/>
      <c r="G15193" s="2"/>
      <c r="H15193" s="6"/>
      <c r="I15193" s="9"/>
      <c r="J15193" s="9"/>
      <c r="K15193" s="9"/>
    </row>
    <row r="15194" spans="1:11" x14ac:dyDescent="0.25">
      <c r="A15194" s="2"/>
      <c r="B15194" s="2"/>
      <c r="C15194" s="2"/>
      <c r="E15194" s="2"/>
      <c r="G15194" s="2"/>
      <c r="H15194" s="6"/>
      <c r="I15194" s="9"/>
      <c r="J15194" s="9"/>
      <c r="K15194" s="9"/>
    </row>
    <row r="15195" spans="1:11" x14ac:dyDescent="0.25">
      <c r="A15195" s="2"/>
      <c r="B15195" s="2"/>
      <c r="C15195" s="2"/>
      <c r="E15195" s="2"/>
      <c r="G15195" s="2"/>
      <c r="H15195" s="6"/>
      <c r="I15195" s="9"/>
      <c r="J15195" s="9"/>
      <c r="K15195" s="9"/>
    </row>
    <row r="15196" spans="1:11" x14ac:dyDescent="0.25">
      <c r="A15196" s="2"/>
      <c r="B15196" s="2"/>
      <c r="C15196" s="2"/>
      <c r="E15196" s="2"/>
      <c r="G15196" s="2"/>
      <c r="H15196" s="6"/>
      <c r="I15196" s="9"/>
      <c r="J15196" s="9"/>
      <c r="K15196" s="9"/>
    </row>
    <row r="15197" spans="1:11" x14ac:dyDescent="0.25">
      <c r="A15197" s="2"/>
      <c r="B15197" s="2"/>
      <c r="C15197" s="2"/>
      <c r="E15197" s="2"/>
      <c r="G15197" s="2"/>
      <c r="H15197" s="6"/>
      <c r="I15197" s="9"/>
      <c r="J15197" s="9"/>
      <c r="K15197" s="9"/>
    </row>
    <row r="15198" spans="1:11" x14ac:dyDescent="0.25">
      <c r="A15198" s="2"/>
      <c r="B15198" s="2"/>
      <c r="C15198" s="2"/>
      <c r="E15198" s="2"/>
      <c r="G15198" s="2"/>
      <c r="H15198" s="6"/>
      <c r="I15198" s="9"/>
      <c r="J15198" s="9"/>
      <c r="K15198" s="9"/>
    </row>
    <row r="15199" spans="1:11" x14ac:dyDescent="0.25">
      <c r="A15199" s="2"/>
      <c r="B15199" s="2"/>
      <c r="C15199" s="2"/>
      <c r="E15199" s="2"/>
      <c r="G15199" s="2"/>
      <c r="H15199" s="6"/>
      <c r="I15199" s="9"/>
      <c r="J15199" s="9"/>
      <c r="K15199" s="9"/>
    </row>
    <row r="15200" spans="1:11" x14ac:dyDescent="0.25">
      <c r="A15200" s="2"/>
      <c r="B15200" s="2"/>
      <c r="C15200" s="2"/>
      <c r="E15200" s="2"/>
      <c r="G15200" s="2"/>
      <c r="H15200" s="6"/>
      <c r="I15200" s="9"/>
      <c r="J15200" s="9"/>
      <c r="K15200" s="9"/>
    </row>
    <row r="15201" spans="1:11" x14ac:dyDescent="0.25">
      <c r="A15201" s="2"/>
      <c r="B15201" s="2"/>
      <c r="C15201" s="2"/>
      <c r="E15201" s="2"/>
      <c r="G15201" s="2"/>
      <c r="H15201" s="6"/>
      <c r="I15201" s="9"/>
      <c r="J15201" s="9"/>
      <c r="K15201" s="9"/>
    </row>
    <row r="15202" spans="1:11" x14ac:dyDescent="0.25">
      <c r="A15202" s="2"/>
      <c r="B15202" s="2"/>
      <c r="C15202" s="2"/>
      <c r="E15202" s="2"/>
      <c r="G15202" s="2"/>
      <c r="H15202" s="6"/>
      <c r="I15202" s="9"/>
      <c r="J15202" s="9"/>
      <c r="K15202" s="9"/>
    </row>
    <row r="15203" spans="1:11" x14ac:dyDescent="0.25">
      <c r="A15203" s="2"/>
      <c r="B15203" s="2"/>
      <c r="C15203" s="2"/>
      <c r="E15203" s="2"/>
      <c r="G15203" s="2"/>
      <c r="H15203" s="6"/>
      <c r="I15203" s="9"/>
      <c r="J15203" s="9"/>
      <c r="K15203" s="9"/>
    </row>
    <row r="15204" spans="1:11" x14ac:dyDescent="0.25">
      <c r="A15204" s="2"/>
      <c r="B15204" s="2"/>
      <c r="C15204" s="2"/>
      <c r="E15204" s="2"/>
      <c r="G15204" s="2"/>
      <c r="H15204" s="6"/>
      <c r="I15204" s="9"/>
      <c r="J15204" s="9"/>
      <c r="K15204" s="9"/>
    </row>
    <row r="15205" spans="1:11" x14ac:dyDescent="0.25">
      <c r="A15205" s="2"/>
      <c r="B15205" s="2"/>
      <c r="C15205" s="2"/>
      <c r="E15205" s="2"/>
      <c r="G15205" s="2"/>
      <c r="H15205" s="6"/>
      <c r="I15205" s="9"/>
      <c r="J15205" s="9"/>
      <c r="K15205" s="9"/>
    </row>
    <row r="15206" spans="1:11" x14ac:dyDescent="0.25">
      <c r="A15206" s="2"/>
      <c r="B15206" s="2"/>
      <c r="C15206" s="2"/>
      <c r="E15206" s="2"/>
      <c r="G15206" s="2"/>
      <c r="H15206" s="6"/>
      <c r="I15206" s="9"/>
      <c r="J15206" s="9"/>
      <c r="K15206" s="9"/>
    </row>
    <row r="15207" spans="1:11" x14ac:dyDescent="0.25">
      <c r="A15207" s="2"/>
      <c r="B15207" s="2"/>
      <c r="C15207" s="2"/>
      <c r="E15207" s="2"/>
      <c r="G15207" s="2"/>
      <c r="H15207" s="6"/>
      <c r="I15207" s="9"/>
      <c r="J15207" s="9"/>
      <c r="K15207" s="9"/>
    </row>
    <row r="15208" spans="1:11" x14ac:dyDescent="0.25">
      <c r="A15208" s="2"/>
      <c r="B15208" s="2"/>
      <c r="C15208" s="2"/>
      <c r="E15208" s="2"/>
      <c r="G15208" s="2"/>
      <c r="H15208" s="6"/>
      <c r="I15208" s="9"/>
      <c r="J15208" s="9"/>
      <c r="K15208" s="9"/>
    </row>
    <row r="15209" spans="1:11" x14ac:dyDescent="0.25">
      <c r="A15209" s="2"/>
      <c r="B15209" s="2"/>
      <c r="C15209" s="2"/>
      <c r="E15209" s="2"/>
      <c r="G15209" s="2"/>
      <c r="H15209" s="6"/>
      <c r="I15209" s="9"/>
      <c r="J15209" s="9"/>
      <c r="K15209" s="9"/>
    </row>
    <row r="15210" spans="1:11" x14ac:dyDescent="0.25">
      <c r="A15210" s="2"/>
      <c r="B15210" s="2"/>
      <c r="C15210" s="2"/>
      <c r="E15210" s="2"/>
      <c r="G15210" s="2"/>
      <c r="H15210" s="6"/>
      <c r="I15210" s="9"/>
      <c r="J15210" s="9"/>
      <c r="K15210" s="9"/>
    </row>
    <row r="15211" spans="1:11" x14ac:dyDescent="0.25">
      <c r="A15211" s="2"/>
      <c r="B15211" s="2"/>
      <c r="C15211" s="2"/>
      <c r="E15211" s="2"/>
      <c r="G15211" s="2"/>
      <c r="H15211" s="6"/>
      <c r="I15211" s="9"/>
      <c r="J15211" s="9"/>
      <c r="K15211" s="9"/>
    </row>
    <row r="15212" spans="1:11" x14ac:dyDescent="0.25">
      <c r="A15212" s="2"/>
      <c r="B15212" s="2"/>
      <c r="C15212" s="2"/>
      <c r="E15212" s="2"/>
      <c r="G15212" s="2"/>
      <c r="H15212" s="6"/>
      <c r="I15212" s="9"/>
      <c r="J15212" s="9"/>
      <c r="K15212" s="9"/>
    </row>
    <row r="15213" spans="1:11" x14ac:dyDescent="0.25">
      <c r="A15213" s="2"/>
      <c r="B15213" s="2"/>
      <c r="C15213" s="2"/>
      <c r="E15213" s="2"/>
      <c r="G15213" s="2"/>
      <c r="H15213" s="6"/>
      <c r="I15213" s="9"/>
      <c r="J15213" s="9"/>
      <c r="K15213" s="9"/>
    </row>
    <row r="15214" spans="1:11" x14ac:dyDescent="0.25">
      <c r="A15214" s="2"/>
      <c r="B15214" s="2"/>
      <c r="C15214" s="2"/>
      <c r="E15214" s="2"/>
      <c r="G15214" s="2"/>
      <c r="H15214" s="6"/>
      <c r="I15214" s="9"/>
      <c r="J15214" s="9"/>
      <c r="K15214" s="9"/>
    </row>
    <row r="15215" spans="1:11" x14ac:dyDescent="0.25">
      <c r="A15215" s="2"/>
      <c r="B15215" s="2"/>
      <c r="C15215" s="2"/>
      <c r="E15215" s="2"/>
      <c r="G15215" s="2"/>
      <c r="H15215" s="6"/>
      <c r="I15215" s="9"/>
      <c r="J15215" s="9"/>
      <c r="K15215" s="9"/>
    </row>
    <row r="15216" spans="1:11" x14ac:dyDescent="0.25">
      <c r="A15216" s="2"/>
      <c r="B15216" s="2"/>
      <c r="C15216" s="2"/>
      <c r="E15216" s="2"/>
      <c r="G15216" s="2"/>
      <c r="H15216" s="6"/>
      <c r="I15216" s="9"/>
      <c r="J15216" s="9"/>
      <c r="K15216" s="9"/>
    </row>
    <row r="15217" spans="1:11" x14ac:dyDescent="0.25">
      <c r="A15217" s="2"/>
      <c r="B15217" s="2"/>
      <c r="C15217" s="2"/>
      <c r="E15217" s="2"/>
      <c r="G15217" s="2"/>
      <c r="H15217" s="6"/>
      <c r="I15217" s="9"/>
      <c r="J15217" s="9"/>
      <c r="K15217" s="9"/>
    </row>
    <row r="15218" spans="1:11" x14ac:dyDescent="0.25">
      <c r="A15218" s="2"/>
      <c r="B15218" s="2"/>
      <c r="C15218" s="2"/>
      <c r="E15218" s="2"/>
      <c r="G15218" s="2"/>
      <c r="H15218" s="6"/>
      <c r="I15218" s="9"/>
      <c r="J15218" s="9"/>
      <c r="K15218" s="9"/>
    </row>
    <row r="15219" spans="1:11" x14ac:dyDescent="0.25">
      <c r="A15219" s="2"/>
      <c r="B15219" s="2"/>
      <c r="C15219" s="2"/>
      <c r="E15219" s="2"/>
      <c r="G15219" s="2"/>
      <c r="H15219" s="6"/>
      <c r="I15219" s="9"/>
      <c r="J15219" s="9"/>
      <c r="K15219" s="9"/>
    </row>
    <row r="15220" spans="1:11" x14ac:dyDescent="0.25">
      <c r="A15220" s="2"/>
      <c r="B15220" s="2"/>
      <c r="C15220" s="2"/>
      <c r="E15220" s="2"/>
      <c r="G15220" s="2"/>
      <c r="H15220" s="6"/>
      <c r="I15220" s="9"/>
      <c r="J15220" s="9"/>
      <c r="K15220" s="9"/>
    </row>
    <row r="15221" spans="1:11" x14ac:dyDescent="0.25">
      <c r="A15221" s="2"/>
      <c r="B15221" s="2"/>
      <c r="C15221" s="2"/>
      <c r="E15221" s="2"/>
      <c r="G15221" s="2"/>
      <c r="H15221" s="6"/>
      <c r="I15221" s="9"/>
      <c r="J15221" s="9"/>
      <c r="K15221" s="9"/>
    </row>
    <row r="15222" spans="1:11" x14ac:dyDescent="0.25">
      <c r="A15222" s="2"/>
      <c r="B15222" s="2"/>
      <c r="C15222" s="2"/>
      <c r="E15222" s="2"/>
      <c r="G15222" s="2"/>
      <c r="H15222" s="6"/>
      <c r="I15222" s="9"/>
      <c r="J15222" s="9"/>
      <c r="K15222" s="9"/>
    </row>
    <row r="15223" spans="1:11" x14ac:dyDescent="0.25">
      <c r="A15223" s="2"/>
      <c r="B15223" s="2"/>
      <c r="C15223" s="2"/>
      <c r="E15223" s="2"/>
      <c r="G15223" s="2"/>
      <c r="H15223" s="6"/>
      <c r="I15223" s="9"/>
      <c r="J15223" s="9"/>
      <c r="K15223" s="9"/>
    </row>
    <row r="15224" spans="1:11" x14ac:dyDescent="0.25">
      <c r="A15224" s="2"/>
      <c r="B15224" s="2"/>
      <c r="C15224" s="2"/>
      <c r="E15224" s="2"/>
      <c r="G15224" s="2"/>
      <c r="H15224" s="6"/>
      <c r="I15224" s="9"/>
      <c r="J15224" s="9"/>
      <c r="K15224" s="9"/>
    </row>
    <row r="15225" spans="1:11" x14ac:dyDescent="0.25">
      <c r="A15225" s="2"/>
      <c r="B15225" s="2"/>
      <c r="C15225" s="2"/>
      <c r="E15225" s="2"/>
      <c r="G15225" s="2"/>
      <c r="H15225" s="6"/>
      <c r="I15225" s="9"/>
      <c r="J15225" s="9"/>
      <c r="K15225" s="9"/>
    </row>
    <row r="15226" spans="1:11" x14ac:dyDescent="0.25">
      <c r="A15226" s="2"/>
      <c r="B15226" s="2"/>
      <c r="C15226" s="2"/>
      <c r="E15226" s="2"/>
      <c r="G15226" s="2"/>
      <c r="H15226" s="6"/>
      <c r="I15226" s="9"/>
      <c r="J15226" s="9"/>
      <c r="K15226" s="9"/>
    </row>
    <row r="15227" spans="1:11" x14ac:dyDescent="0.25">
      <c r="A15227" s="2"/>
      <c r="B15227" s="2"/>
      <c r="C15227" s="2"/>
      <c r="E15227" s="2"/>
      <c r="G15227" s="2"/>
      <c r="H15227" s="6"/>
      <c r="I15227" s="9"/>
      <c r="J15227" s="9"/>
      <c r="K15227" s="9"/>
    </row>
    <row r="15228" spans="1:11" x14ac:dyDescent="0.25">
      <c r="A15228" s="2"/>
      <c r="B15228" s="2"/>
      <c r="C15228" s="2"/>
      <c r="E15228" s="2"/>
      <c r="G15228" s="2"/>
      <c r="H15228" s="6"/>
      <c r="I15228" s="9"/>
      <c r="J15228" s="9"/>
      <c r="K15228" s="9"/>
    </row>
    <row r="15229" spans="1:11" x14ac:dyDescent="0.25">
      <c r="A15229" s="2"/>
      <c r="B15229" s="2"/>
      <c r="C15229" s="2"/>
      <c r="E15229" s="2"/>
      <c r="G15229" s="2"/>
      <c r="H15229" s="6"/>
      <c r="I15229" s="9"/>
      <c r="J15229" s="9"/>
      <c r="K15229" s="9"/>
    </row>
    <row r="15230" spans="1:11" x14ac:dyDescent="0.25">
      <c r="A15230" s="2"/>
      <c r="B15230" s="2"/>
      <c r="C15230" s="2"/>
      <c r="E15230" s="2"/>
      <c r="G15230" s="2"/>
      <c r="H15230" s="6"/>
      <c r="I15230" s="9"/>
      <c r="J15230" s="9"/>
      <c r="K15230" s="9"/>
    </row>
    <row r="15231" spans="1:11" x14ac:dyDescent="0.25">
      <c r="A15231" s="2"/>
      <c r="B15231" s="2"/>
      <c r="C15231" s="2"/>
      <c r="E15231" s="2"/>
      <c r="G15231" s="2"/>
      <c r="H15231" s="6"/>
      <c r="I15231" s="9"/>
      <c r="J15231" s="9"/>
      <c r="K15231" s="9"/>
    </row>
    <row r="15232" spans="1:11" x14ac:dyDescent="0.25">
      <c r="A15232" s="2"/>
      <c r="B15232" s="2"/>
      <c r="C15232" s="2"/>
      <c r="E15232" s="2"/>
      <c r="G15232" s="2"/>
      <c r="H15232" s="6"/>
      <c r="I15232" s="9"/>
      <c r="J15232" s="9"/>
      <c r="K15232" s="9"/>
    </row>
    <row r="15233" spans="1:11" x14ac:dyDescent="0.25">
      <c r="A15233" s="2"/>
      <c r="B15233" s="2"/>
      <c r="C15233" s="2"/>
      <c r="E15233" s="2"/>
      <c r="G15233" s="2"/>
      <c r="H15233" s="6"/>
      <c r="I15233" s="9"/>
      <c r="J15233" s="9"/>
      <c r="K15233" s="9"/>
    </row>
    <row r="15234" spans="1:11" x14ac:dyDescent="0.25">
      <c r="A15234" s="2"/>
      <c r="B15234" s="2"/>
      <c r="C15234" s="2"/>
      <c r="E15234" s="2"/>
      <c r="G15234" s="2"/>
      <c r="H15234" s="6"/>
      <c r="I15234" s="9"/>
      <c r="J15234" s="9"/>
      <c r="K15234" s="9"/>
    </row>
    <row r="15235" spans="1:11" x14ac:dyDescent="0.25">
      <c r="A15235" s="2"/>
      <c r="B15235" s="2"/>
      <c r="C15235" s="2"/>
      <c r="E15235" s="2"/>
      <c r="G15235" s="2"/>
      <c r="H15235" s="6"/>
      <c r="I15235" s="9"/>
      <c r="J15235" s="9"/>
      <c r="K15235" s="9"/>
    </row>
    <row r="15236" spans="1:11" x14ac:dyDescent="0.25">
      <c r="A15236" s="2"/>
      <c r="B15236" s="2"/>
      <c r="C15236" s="2"/>
      <c r="E15236" s="2"/>
      <c r="G15236" s="2"/>
      <c r="H15236" s="6"/>
      <c r="I15236" s="9"/>
      <c r="J15236" s="9"/>
      <c r="K15236" s="9"/>
    </row>
    <row r="15237" spans="1:11" x14ac:dyDescent="0.25">
      <c r="A15237" s="2"/>
      <c r="B15237" s="2"/>
      <c r="C15237" s="2"/>
      <c r="E15237" s="2"/>
      <c r="G15237" s="2"/>
      <c r="H15237" s="6"/>
      <c r="I15237" s="9"/>
      <c r="J15237" s="9"/>
      <c r="K15237" s="9"/>
    </row>
    <row r="15238" spans="1:11" x14ac:dyDescent="0.25">
      <c r="A15238" s="2"/>
      <c r="B15238" s="2"/>
      <c r="C15238" s="2"/>
      <c r="E15238" s="2"/>
      <c r="G15238" s="2"/>
      <c r="H15238" s="6"/>
      <c r="I15238" s="9"/>
      <c r="J15238" s="9"/>
      <c r="K15238" s="9"/>
    </row>
    <row r="15239" spans="1:11" x14ac:dyDescent="0.25">
      <c r="A15239" s="2"/>
      <c r="B15239" s="2"/>
      <c r="C15239" s="2"/>
      <c r="E15239" s="2"/>
      <c r="G15239" s="2"/>
      <c r="H15239" s="6"/>
      <c r="I15239" s="9"/>
      <c r="J15239" s="9"/>
      <c r="K15239" s="9"/>
    </row>
    <row r="15240" spans="1:11" x14ac:dyDescent="0.25">
      <c r="A15240" s="2"/>
      <c r="B15240" s="2"/>
      <c r="C15240" s="2"/>
      <c r="E15240" s="2"/>
      <c r="G15240" s="2"/>
      <c r="H15240" s="6"/>
      <c r="I15240" s="9"/>
      <c r="J15240" s="9"/>
      <c r="K15240" s="9"/>
    </row>
    <row r="15241" spans="1:11" x14ac:dyDescent="0.25">
      <c r="A15241" s="2"/>
      <c r="B15241" s="2"/>
      <c r="C15241" s="2"/>
      <c r="E15241" s="2"/>
      <c r="G15241" s="2"/>
      <c r="H15241" s="6"/>
      <c r="I15241" s="9"/>
      <c r="J15241" s="9"/>
      <c r="K15241" s="9"/>
    </row>
    <row r="15242" spans="1:11" x14ac:dyDescent="0.25">
      <c r="A15242" s="2"/>
      <c r="B15242" s="2"/>
      <c r="C15242" s="2"/>
      <c r="E15242" s="2"/>
      <c r="G15242" s="2"/>
      <c r="H15242" s="6"/>
      <c r="I15242" s="9"/>
      <c r="J15242" s="9"/>
      <c r="K15242" s="9"/>
    </row>
    <row r="15243" spans="1:11" x14ac:dyDescent="0.25">
      <c r="A15243" s="2"/>
      <c r="B15243" s="2"/>
      <c r="C15243" s="2"/>
      <c r="E15243" s="2"/>
      <c r="G15243" s="2"/>
      <c r="H15243" s="6"/>
      <c r="I15243" s="9"/>
      <c r="J15243" s="9"/>
      <c r="K15243" s="9"/>
    </row>
    <row r="15244" spans="1:11" x14ac:dyDescent="0.25">
      <c r="A15244" s="2"/>
      <c r="B15244" s="2"/>
      <c r="C15244" s="2"/>
      <c r="E15244" s="2"/>
      <c r="G15244" s="2"/>
      <c r="H15244" s="6"/>
      <c r="I15244" s="9"/>
      <c r="J15244" s="9"/>
      <c r="K15244" s="9"/>
    </row>
    <row r="15245" spans="1:11" x14ac:dyDescent="0.25">
      <c r="A15245" s="2"/>
      <c r="B15245" s="2"/>
      <c r="C15245" s="2"/>
      <c r="E15245" s="2"/>
      <c r="G15245" s="2"/>
      <c r="H15245" s="6"/>
      <c r="I15245" s="9"/>
      <c r="J15245" s="9"/>
      <c r="K15245" s="9"/>
    </row>
    <row r="15246" spans="1:11" x14ac:dyDescent="0.25">
      <c r="A15246" s="2"/>
      <c r="B15246" s="2"/>
      <c r="C15246" s="2"/>
      <c r="E15246" s="2"/>
      <c r="G15246" s="2"/>
      <c r="H15246" s="6"/>
      <c r="I15246" s="9"/>
      <c r="J15246" s="9"/>
      <c r="K15246" s="9"/>
    </row>
    <row r="15247" spans="1:11" x14ac:dyDescent="0.25">
      <c r="A15247" s="2"/>
      <c r="B15247" s="2"/>
      <c r="C15247" s="2"/>
      <c r="E15247" s="2"/>
      <c r="G15247" s="2"/>
      <c r="H15247" s="6"/>
      <c r="I15247" s="9"/>
      <c r="J15247" s="9"/>
      <c r="K15247" s="9"/>
    </row>
    <row r="15248" spans="1:11" x14ac:dyDescent="0.25">
      <c r="A15248" s="2"/>
      <c r="B15248" s="2"/>
      <c r="C15248" s="2"/>
      <c r="E15248" s="2"/>
      <c r="G15248" s="2"/>
      <c r="H15248" s="6"/>
      <c r="I15248" s="9"/>
      <c r="J15248" s="9"/>
      <c r="K15248" s="9"/>
    </row>
    <row r="15249" spans="1:11" x14ac:dyDescent="0.25">
      <c r="A15249" s="2"/>
      <c r="B15249" s="2"/>
      <c r="C15249" s="2"/>
      <c r="E15249" s="2"/>
      <c r="G15249" s="2"/>
      <c r="H15249" s="6"/>
      <c r="I15249" s="9"/>
      <c r="J15249" s="9"/>
      <c r="K15249" s="9"/>
    </row>
    <row r="15250" spans="1:11" x14ac:dyDescent="0.25">
      <c r="A15250" s="2"/>
      <c r="B15250" s="2"/>
      <c r="C15250" s="2"/>
      <c r="E15250" s="2"/>
      <c r="G15250" s="2"/>
      <c r="H15250" s="6"/>
      <c r="I15250" s="9"/>
      <c r="J15250" s="9"/>
      <c r="K15250" s="9"/>
    </row>
    <row r="15251" spans="1:11" x14ac:dyDescent="0.25">
      <c r="A15251" s="2"/>
      <c r="B15251" s="2"/>
      <c r="C15251" s="2"/>
      <c r="E15251" s="2"/>
      <c r="G15251" s="2"/>
      <c r="H15251" s="6"/>
      <c r="I15251" s="9"/>
      <c r="J15251" s="9"/>
      <c r="K15251" s="9"/>
    </row>
    <row r="15252" spans="1:11" x14ac:dyDescent="0.25">
      <c r="A15252" s="2"/>
      <c r="B15252" s="2"/>
      <c r="C15252" s="2"/>
      <c r="E15252" s="2"/>
      <c r="G15252" s="2"/>
      <c r="H15252" s="6"/>
      <c r="I15252" s="9"/>
      <c r="J15252" s="9"/>
      <c r="K15252" s="9"/>
    </row>
    <row r="15253" spans="1:11" x14ac:dyDescent="0.25">
      <c r="A15253" s="2"/>
      <c r="B15253" s="2"/>
      <c r="C15253" s="2"/>
      <c r="E15253" s="2"/>
      <c r="G15253" s="2"/>
      <c r="H15253" s="6"/>
      <c r="I15253" s="9"/>
      <c r="J15253" s="9"/>
      <c r="K15253" s="9"/>
    </row>
    <row r="15254" spans="1:11" x14ac:dyDescent="0.25">
      <c r="A15254" s="2"/>
      <c r="B15254" s="2"/>
      <c r="C15254" s="2"/>
      <c r="E15254" s="2"/>
      <c r="G15254" s="2"/>
      <c r="H15254" s="6"/>
      <c r="I15254" s="9"/>
      <c r="J15254" s="9"/>
      <c r="K15254" s="9"/>
    </row>
    <row r="15255" spans="1:11" x14ac:dyDescent="0.25">
      <c r="A15255" s="2"/>
      <c r="B15255" s="2"/>
      <c r="C15255" s="2"/>
      <c r="E15255" s="2"/>
      <c r="G15255" s="2"/>
      <c r="H15255" s="6"/>
      <c r="I15255" s="9"/>
      <c r="J15255" s="9"/>
      <c r="K15255" s="9"/>
    </row>
    <row r="15256" spans="1:11" x14ac:dyDescent="0.25">
      <c r="A15256" s="2"/>
      <c r="B15256" s="2"/>
      <c r="C15256" s="2"/>
      <c r="E15256" s="2"/>
      <c r="G15256" s="2"/>
      <c r="H15256" s="6"/>
      <c r="I15256" s="9"/>
      <c r="J15256" s="9"/>
      <c r="K15256" s="9"/>
    </row>
    <row r="15257" spans="1:11" x14ac:dyDescent="0.25">
      <c r="A15257" s="2"/>
      <c r="B15257" s="2"/>
      <c r="C15257" s="2"/>
      <c r="E15257" s="2"/>
      <c r="G15257" s="2"/>
      <c r="H15257" s="6"/>
      <c r="I15257" s="9"/>
      <c r="J15257" s="9"/>
      <c r="K15257" s="9"/>
    </row>
    <row r="15258" spans="1:11" x14ac:dyDescent="0.25">
      <c r="A15258" s="2"/>
      <c r="B15258" s="2"/>
      <c r="C15258" s="2"/>
      <c r="E15258" s="2"/>
      <c r="G15258" s="2"/>
      <c r="H15258" s="6"/>
      <c r="I15258" s="9"/>
      <c r="J15258" s="9"/>
      <c r="K15258" s="9"/>
    </row>
    <row r="15259" spans="1:11" x14ac:dyDescent="0.25">
      <c r="A15259" s="2"/>
      <c r="B15259" s="2"/>
      <c r="C15259" s="2"/>
      <c r="E15259" s="2"/>
      <c r="G15259" s="2"/>
      <c r="H15259" s="6"/>
      <c r="I15259" s="9"/>
      <c r="J15259" s="9"/>
      <c r="K15259" s="9"/>
    </row>
    <row r="15260" spans="1:11" x14ac:dyDescent="0.25">
      <c r="A15260" s="2"/>
      <c r="B15260" s="2"/>
      <c r="C15260" s="2"/>
      <c r="E15260" s="2"/>
      <c r="G15260" s="2"/>
      <c r="H15260" s="6"/>
      <c r="I15260" s="9"/>
      <c r="J15260" s="9"/>
      <c r="K15260" s="9"/>
    </row>
    <row r="15261" spans="1:11" x14ac:dyDescent="0.25">
      <c r="A15261" s="2"/>
      <c r="B15261" s="2"/>
      <c r="C15261" s="2"/>
      <c r="E15261" s="2"/>
      <c r="G15261" s="2"/>
      <c r="H15261" s="6"/>
      <c r="I15261" s="9"/>
      <c r="J15261" s="9"/>
      <c r="K15261" s="9"/>
    </row>
    <row r="15262" spans="1:11" x14ac:dyDescent="0.25">
      <c r="A15262" s="2"/>
      <c r="B15262" s="2"/>
      <c r="C15262" s="2"/>
      <c r="E15262" s="2"/>
      <c r="G15262" s="2"/>
      <c r="H15262" s="6"/>
      <c r="I15262" s="9"/>
      <c r="J15262" s="9"/>
      <c r="K15262" s="9"/>
    </row>
    <row r="15263" spans="1:11" x14ac:dyDescent="0.25">
      <c r="A15263" s="2"/>
      <c r="B15263" s="2"/>
      <c r="C15263" s="2"/>
      <c r="E15263" s="2"/>
      <c r="G15263" s="2"/>
      <c r="H15263" s="6"/>
      <c r="I15263" s="9"/>
      <c r="J15263" s="9"/>
      <c r="K15263" s="9"/>
    </row>
    <row r="15264" spans="1:11" x14ac:dyDescent="0.25">
      <c r="A15264" s="2"/>
      <c r="B15264" s="2"/>
      <c r="C15264" s="2"/>
      <c r="E15264" s="2"/>
      <c r="G15264" s="2"/>
      <c r="H15264" s="6"/>
      <c r="I15264" s="9"/>
      <c r="J15264" s="9"/>
      <c r="K15264" s="9"/>
    </row>
    <row r="15265" spans="1:11" x14ac:dyDescent="0.25">
      <c r="A15265" s="2"/>
      <c r="B15265" s="2"/>
      <c r="C15265" s="2"/>
      <c r="E15265" s="2"/>
      <c r="G15265" s="2"/>
      <c r="H15265" s="6"/>
      <c r="I15265" s="9"/>
      <c r="J15265" s="9"/>
      <c r="K15265" s="9"/>
    </row>
    <row r="15266" spans="1:11" x14ac:dyDescent="0.25">
      <c r="A15266" s="2"/>
      <c r="B15266" s="2"/>
      <c r="C15266" s="2"/>
      <c r="E15266" s="2"/>
      <c r="G15266" s="2"/>
      <c r="H15266" s="6"/>
      <c r="I15266" s="9"/>
      <c r="J15266" s="9"/>
      <c r="K15266" s="9"/>
    </row>
    <row r="15267" spans="1:11" x14ac:dyDescent="0.25">
      <c r="A15267" s="2"/>
      <c r="B15267" s="2"/>
      <c r="C15267" s="2"/>
      <c r="E15267" s="2"/>
      <c r="G15267" s="2"/>
      <c r="H15267" s="6"/>
      <c r="I15267" s="9"/>
      <c r="J15267" s="9"/>
      <c r="K15267" s="9"/>
    </row>
    <row r="15268" spans="1:11" x14ac:dyDescent="0.25">
      <c r="A15268" s="2"/>
      <c r="B15268" s="2"/>
      <c r="C15268" s="2"/>
      <c r="E15268" s="2"/>
      <c r="G15268" s="2"/>
      <c r="H15268" s="6"/>
      <c r="I15268" s="9"/>
      <c r="J15268" s="9"/>
      <c r="K15268" s="9"/>
    </row>
    <row r="15269" spans="1:11" x14ac:dyDescent="0.25">
      <c r="A15269" s="2"/>
      <c r="B15269" s="2"/>
      <c r="C15269" s="2"/>
      <c r="E15269" s="2"/>
      <c r="G15269" s="2"/>
      <c r="H15269" s="6"/>
      <c r="I15269" s="9"/>
      <c r="J15269" s="9"/>
      <c r="K15269" s="9"/>
    </row>
    <row r="15270" spans="1:11" x14ac:dyDescent="0.25">
      <c r="A15270" s="2"/>
      <c r="B15270" s="2"/>
      <c r="C15270" s="2"/>
      <c r="E15270" s="2"/>
      <c r="G15270" s="2"/>
      <c r="H15270" s="6"/>
      <c r="I15270" s="9"/>
      <c r="J15270" s="9"/>
      <c r="K15270" s="9"/>
    </row>
    <row r="15271" spans="1:11" x14ac:dyDescent="0.25">
      <c r="A15271" s="2"/>
      <c r="B15271" s="2"/>
      <c r="C15271" s="2"/>
      <c r="E15271" s="2"/>
      <c r="G15271" s="2"/>
      <c r="H15271" s="6"/>
      <c r="I15271" s="9"/>
      <c r="J15271" s="9"/>
      <c r="K15271" s="9"/>
    </row>
    <row r="15272" spans="1:11" x14ac:dyDescent="0.25">
      <c r="A15272" s="2"/>
      <c r="B15272" s="2"/>
      <c r="C15272" s="2"/>
      <c r="E15272" s="2"/>
      <c r="G15272" s="2"/>
      <c r="H15272" s="6"/>
      <c r="I15272" s="9"/>
      <c r="J15272" s="9"/>
      <c r="K15272" s="9"/>
    </row>
    <row r="15273" spans="1:11" x14ac:dyDescent="0.25">
      <c r="A15273" s="2"/>
      <c r="B15273" s="2"/>
      <c r="C15273" s="2"/>
      <c r="E15273" s="2"/>
      <c r="G15273" s="2"/>
      <c r="H15273" s="6"/>
      <c r="I15273" s="9"/>
      <c r="J15273" s="9"/>
      <c r="K15273" s="9"/>
    </row>
    <row r="15274" spans="1:11" x14ac:dyDescent="0.25">
      <c r="A15274" s="2"/>
      <c r="B15274" s="2"/>
      <c r="C15274" s="2"/>
      <c r="E15274" s="2"/>
      <c r="G15274" s="2"/>
      <c r="H15274" s="6"/>
      <c r="I15274" s="9"/>
      <c r="J15274" s="9"/>
      <c r="K15274" s="9"/>
    </row>
    <row r="15275" spans="1:11" x14ac:dyDescent="0.25">
      <c r="A15275" s="2"/>
      <c r="B15275" s="2"/>
      <c r="C15275" s="2"/>
      <c r="E15275" s="2"/>
      <c r="G15275" s="2"/>
      <c r="H15275" s="6"/>
      <c r="I15275" s="9"/>
      <c r="J15275" s="9"/>
      <c r="K15275" s="9"/>
    </row>
    <row r="15276" spans="1:11" x14ac:dyDescent="0.25">
      <c r="A15276" s="2"/>
      <c r="B15276" s="2"/>
      <c r="C15276" s="2"/>
      <c r="E15276" s="2"/>
      <c r="G15276" s="2"/>
      <c r="H15276" s="6"/>
      <c r="I15276" s="9"/>
      <c r="J15276" s="9"/>
      <c r="K15276" s="9"/>
    </row>
    <row r="15277" spans="1:11" x14ac:dyDescent="0.25">
      <c r="A15277" s="2"/>
      <c r="B15277" s="2"/>
      <c r="C15277" s="2"/>
      <c r="E15277" s="2"/>
      <c r="G15277" s="2"/>
      <c r="H15277" s="6"/>
      <c r="I15277" s="9"/>
      <c r="J15277" s="9"/>
      <c r="K15277" s="9"/>
    </row>
    <row r="15278" spans="1:11" x14ac:dyDescent="0.25">
      <c r="A15278" s="2"/>
      <c r="B15278" s="2"/>
      <c r="C15278" s="2"/>
      <c r="E15278" s="2"/>
      <c r="G15278" s="2"/>
      <c r="H15278" s="6"/>
      <c r="I15278" s="9"/>
      <c r="J15278" s="9"/>
      <c r="K15278" s="9"/>
    </row>
    <row r="15279" spans="1:11" x14ac:dyDescent="0.25">
      <c r="A15279" s="2"/>
      <c r="B15279" s="2"/>
      <c r="C15279" s="2"/>
      <c r="E15279" s="2"/>
      <c r="G15279" s="2"/>
      <c r="H15279" s="6"/>
      <c r="I15279" s="9"/>
      <c r="J15279" s="9"/>
      <c r="K15279" s="9"/>
    </row>
    <row r="15280" spans="1:11" x14ac:dyDescent="0.25">
      <c r="A15280" s="2"/>
      <c r="B15280" s="2"/>
      <c r="C15280" s="2"/>
      <c r="E15280" s="2"/>
      <c r="G15280" s="2"/>
      <c r="H15280" s="6"/>
      <c r="I15280" s="9"/>
      <c r="J15280" s="9"/>
      <c r="K15280" s="9"/>
    </row>
    <row r="15281" spans="1:11" x14ac:dyDescent="0.25">
      <c r="A15281" s="2"/>
      <c r="B15281" s="2"/>
      <c r="C15281" s="2"/>
      <c r="E15281" s="2"/>
      <c r="G15281" s="2"/>
      <c r="H15281" s="6"/>
      <c r="I15281" s="9"/>
      <c r="J15281" s="9"/>
      <c r="K15281" s="9"/>
    </row>
    <row r="15282" spans="1:11" x14ac:dyDescent="0.25">
      <c r="A15282" s="2"/>
      <c r="B15282" s="2"/>
      <c r="C15282" s="2"/>
      <c r="E15282" s="2"/>
      <c r="G15282" s="2"/>
      <c r="H15282" s="6"/>
      <c r="I15282" s="9"/>
      <c r="J15282" s="9"/>
      <c r="K15282" s="9"/>
    </row>
    <row r="15283" spans="1:11" x14ac:dyDescent="0.25">
      <c r="A15283" s="2"/>
      <c r="B15283" s="2"/>
      <c r="C15283" s="2"/>
      <c r="E15283" s="2"/>
      <c r="G15283" s="2"/>
      <c r="H15283" s="6"/>
      <c r="I15283" s="9"/>
      <c r="J15283" s="9"/>
      <c r="K15283" s="9"/>
    </row>
    <row r="15284" spans="1:11" x14ac:dyDescent="0.25">
      <c r="A15284" s="2"/>
      <c r="B15284" s="2"/>
      <c r="C15284" s="2"/>
      <c r="E15284" s="2"/>
      <c r="G15284" s="2"/>
      <c r="H15284" s="6"/>
      <c r="I15284" s="9"/>
      <c r="J15284" s="9"/>
      <c r="K15284" s="9"/>
    </row>
    <row r="15285" spans="1:11" x14ac:dyDescent="0.25">
      <c r="A15285" s="2"/>
      <c r="B15285" s="2"/>
      <c r="C15285" s="2"/>
      <c r="E15285" s="2"/>
      <c r="G15285" s="2"/>
      <c r="H15285" s="6"/>
      <c r="I15285" s="9"/>
      <c r="J15285" s="9"/>
      <c r="K15285" s="9"/>
    </row>
    <row r="15286" spans="1:11" x14ac:dyDescent="0.25">
      <c r="A15286" s="2"/>
      <c r="B15286" s="2"/>
      <c r="C15286" s="2"/>
      <c r="E15286" s="2"/>
      <c r="G15286" s="2"/>
      <c r="H15286" s="6"/>
      <c r="I15286" s="9"/>
      <c r="J15286" s="9"/>
      <c r="K15286" s="9"/>
    </row>
    <row r="15287" spans="1:11" x14ac:dyDescent="0.25">
      <c r="A15287" s="2"/>
      <c r="B15287" s="2"/>
      <c r="C15287" s="2"/>
      <c r="E15287" s="2"/>
      <c r="G15287" s="2"/>
      <c r="H15287" s="6"/>
      <c r="I15287" s="9"/>
      <c r="J15287" s="9"/>
      <c r="K15287" s="9"/>
    </row>
    <row r="15288" spans="1:11" x14ac:dyDescent="0.25">
      <c r="A15288" s="2"/>
      <c r="B15288" s="2"/>
      <c r="C15288" s="2"/>
      <c r="E15288" s="2"/>
      <c r="G15288" s="2"/>
      <c r="H15288" s="6"/>
      <c r="I15288" s="9"/>
      <c r="J15288" s="9"/>
      <c r="K15288" s="9"/>
    </row>
    <row r="15289" spans="1:11" x14ac:dyDescent="0.25">
      <c r="A15289" s="2"/>
      <c r="B15289" s="2"/>
      <c r="C15289" s="2"/>
      <c r="E15289" s="2"/>
      <c r="G15289" s="2"/>
      <c r="H15289" s="6"/>
      <c r="I15289" s="9"/>
      <c r="J15289" s="9"/>
      <c r="K15289" s="9"/>
    </row>
    <row r="15290" spans="1:11" x14ac:dyDescent="0.25">
      <c r="A15290" s="2"/>
      <c r="B15290" s="2"/>
      <c r="C15290" s="2"/>
      <c r="E15290" s="2"/>
      <c r="G15290" s="2"/>
      <c r="H15290" s="6"/>
      <c r="I15290" s="9"/>
      <c r="J15290" s="9"/>
      <c r="K15290" s="9"/>
    </row>
    <row r="15291" spans="1:11" x14ac:dyDescent="0.25">
      <c r="A15291" s="2"/>
      <c r="B15291" s="2"/>
      <c r="C15291" s="2"/>
      <c r="E15291" s="2"/>
      <c r="G15291" s="2"/>
      <c r="H15291" s="6"/>
      <c r="I15291" s="9"/>
      <c r="J15291" s="9"/>
      <c r="K15291" s="9"/>
    </row>
    <row r="15292" spans="1:11" x14ac:dyDescent="0.25">
      <c r="A15292" s="2"/>
      <c r="B15292" s="2"/>
      <c r="C15292" s="2"/>
      <c r="E15292" s="2"/>
      <c r="G15292" s="2"/>
      <c r="H15292" s="6"/>
      <c r="I15292" s="9"/>
      <c r="J15292" s="9"/>
      <c r="K15292" s="9"/>
    </row>
    <row r="15293" spans="1:11" x14ac:dyDescent="0.25">
      <c r="A15293" s="2"/>
      <c r="B15293" s="2"/>
      <c r="C15293" s="2"/>
      <c r="E15293" s="2"/>
      <c r="G15293" s="2"/>
      <c r="H15293" s="6"/>
      <c r="I15293" s="9"/>
      <c r="J15293" s="9"/>
      <c r="K15293" s="9"/>
    </row>
    <row r="15294" spans="1:11" x14ac:dyDescent="0.25">
      <c r="A15294" s="2"/>
      <c r="B15294" s="2"/>
      <c r="C15294" s="2"/>
      <c r="E15294" s="2"/>
      <c r="G15294" s="2"/>
      <c r="H15294" s="6"/>
      <c r="I15294" s="9"/>
      <c r="J15294" s="9"/>
      <c r="K15294" s="9"/>
    </row>
    <row r="15295" spans="1:11" x14ac:dyDescent="0.25">
      <c r="A15295" s="2"/>
      <c r="B15295" s="2"/>
      <c r="C15295" s="2"/>
      <c r="E15295" s="2"/>
      <c r="G15295" s="2"/>
      <c r="H15295" s="6"/>
      <c r="I15295" s="9"/>
      <c r="J15295" s="9"/>
      <c r="K15295" s="9"/>
    </row>
    <row r="15296" spans="1:11" x14ac:dyDescent="0.25">
      <c r="A15296" s="2"/>
      <c r="B15296" s="2"/>
      <c r="C15296" s="2"/>
      <c r="E15296" s="2"/>
      <c r="G15296" s="2"/>
      <c r="H15296" s="6"/>
      <c r="I15296" s="9"/>
      <c r="J15296" s="9"/>
      <c r="K15296" s="9"/>
    </row>
    <row r="15297" spans="1:11" x14ac:dyDescent="0.25">
      <c r="A15297" s="2"/>
      <c r="B15297" s="2"/>
      <c r="C15297" s="2"/>
      <c r="E15297" s="2"/>
      <c r="G15297" s="2"/>
      <c r="H15297" s="6"/>
      <c r="I15297" s="9"/>
      <c r="J15297" s="9"/>
      <c r="K15297" s="9"/>
    </row>
    <row r="15298" spans="1:11" x14ac:dyDescent="0.25">
      <c r="A15298" s="2"/>
      <c r="B15298" s="2"/>
      <c r="C15298" s="2"/>
      <c r="E15298" s="2"/>
      <c r="G15298" s="2"/>
      <c r="H15298" s="6"/>
      <c r="I15298" s="9"/>
      <c r="J15298" s="9"/>
      <c r="K15298" s="9"/>
    </row>
    <row r="15299" spans="1:11" x14ac:dyDescent="0.25">
      <c r="A15299" s="2"/>
      <c r="B15299" s="2"/>
      <c r="C15299" s="2"/>
      <c r="E15299" s="2"/>
      <c r="G15299" s="2"/>
      <c r="H15299" s="6"/>
      <c r="I15299" s="9"/>
      <c r="J15299" s="9"/>
      <c r="K15299" s="9"/>
    </row>
    <row r="15300" spans="1:11" x14ac:dyDescent="0.25">
      <c r="A15300" s="2"/>
      <c r="B15300" s="2"/>
      <c r="C15300" s="2"/>
      <c r="E15300" s="2"/>
      <c r="G15300" s="2"/>
      <c r="H15300" s="6"/>
      <c r="I15300" s="9"/>
      <c r="J15300" s="9"/>
      <c r="K15300" s="9"/>
    </row>
    <row r="15301" spans="1:11" x14ac:dyDescent="0.25">
      <c r="A15301" s="2"/>
      <c r="B15301" s="2"/>
      <c r="C15301" s="2"/>
      <c r="E15301" s="2"/>
      <c r="G15301" s="2"/>
      <c r="H15301" s="6"/>
      <c r="I15301" s="9"/>
      <c r="J15301" s="9"/>
      <c r="K15301" s="9"/>
    </row>
    <row r="15302" spans="1:11" x14ac:dyDescent="0.25">
      <c r="A15302" s="2"/>
      <c r="B15302" s="2"/>
      <c r="C15302" s="2"/>
      <c r="E15302" s="2"/>
      <c r="G15302" s="2"/>
      <c r="H15302" s="6"/>
      <c r="I15302" s="9"/>
      <c r="J15302" s="9"/>
      <c r="K15302" s="9"/>
    </row>
    <row r="15303" spans="1:11" x14ac:dyDescent="0.25">
      <c r="A15303" s="2"/>
      <c r="B15303" s="2"/>
      <c r="C15303" s="2"/>
      <c r="E15303" s="2"/>
      <c r="G15303" s="2"/>
      <c r="H15303" s="6"/>
      <c r="I15303" s="9"/>
      <c r="J15303" s="9"/>
      <c r="K15303" s="9"/>
    </row>
    <row r="15304" spans="1:11" x14ac:dyDescent="0.25">
      <c r="A15304" s="2"/>
      <c r="B15304" s="2"/>
      <c r="C15304" s="2"/>
      <c r="E15304" s="2"/>
      <c r="G15304" s="2"/>
      <c r="H15304" s="6"/>
      <c r="I15304" s="9"/>
      <c r="J15304" s="9"/>
      <c r="K15304" s="9"/>
    </row>
    <row r="15305" spans="1:11" x14ac:dyDescent="0.25">
      <c r="A15305" s="2"/>
      <c r="B15305" s="2"/>
      <c r="C15305" s="2"/>
      <c r="E15305" s="2"/>
      <c r="G15305" s="2"/>
      <c r="H15305" s="6"/>
      <c r="I15305" s="9"/>
      <c r="J15305" s="9"/>
      <c r="K15305" s="9"/>
    </row>
    <row r="15306" spans="1:11" x14ac:dyDescent="0.25">
      <c r="A15306" s="2"/>
      <c r="B15306" s="2"/>
      <c r="C15306" s="2"/>
      <c r="E15306" s="2"/>
      <c r="G15306" s="2"/>
      <c r="H15306" s="6"/>
      <c r="I15306" s="9"/>
      <c r="J15306" s="9"/>
      <c r="K15306" s="9"/>
    </row>
    <row r="15307" spans="1:11" x14ac:dyDescent="0.25">
      <c r="A15307" s="2"/>
      <c r="B15307" s="2"/>
      <c r="C15307" s="2"/>
      <c r="E15307" s="2"/>
      <c r="G15307" s="2"/>
      <c r="H15307" s="6"/>
      <c r="I15307" s="9"/>
      <c r="J15307" s="9"/>
      <c r="K15307" s="9"/>
    </row>
    <row r="15308" spans="1:11" x14ac:dyDescent="0.25">
      <c r="A15308" s="2"/>
      <c r="B15308" s="2"/>
      <c r="C15308" s="2"/>
      <c r="E15308" s="2"/>
      <c r="G15308" s="2"/>
      <c r="H15308" s="6"/>
      <c r="I15308" s="9"/>
      <c r="J15308" s="9"/>
      <c r="K15308" s="9"/>
    </row>
    <row r="15309" spans="1:11" x14ac:dyDescent="0.25">
      <c r="A15309" s="2"/>
      <c r="B15309" s="2"/>
      <c r="C15309" s="2"/>
      <c r="E15309" s="2"/>
      <c r="G15309" s="2"/>
      <c r="H15309" s="6"/>
      <c r="I15309" s="9"/>
      <c r="J15309" s="9"/>
      <c r="K15309" s="9"/>
    </row>
    <row r="15310" spans="1:11" x14ac:dyDescent="0.25">
      <c r="A15310" s="2"/>
      <c r="B15310" s="2"/>
      <c r="C15310" s="2"/>
      <c r="E15310" s="2"/>
      <c r="G15310" s="2"/>
      <c r="H15310" s="6"/>
      <c r="I15310" s="9"/>
      <c r="J15310" s="9"/>
      <c r="K15310" s="9"/>
    </row>
    <row r="15311" spans="1:11" x14ac:dyDescent="0.25">
      <c r="A15311" s="2"/>
      <c r="B15311" s="2"/>
      <c r="C15311" s="2"/>
      <c r="E15311" s="2"/>
      <c r="G15311" s="2"/>
      <c r="H15311" s="6"/>
      <c r="I15311" s="9"/>
      <c r="J15311" s="9"/>
      <c r="K15311" s="9"/>
    </row>
    <row r="15312" spans="1:11" x14ac:dyDescent="0.25">
      <c r="A15312" s="2"/>
      <c r="B15312" s="2"/>
      <c r="C15312" s="2"/>
      <c r="E15312" s="2"/>
      <c r="G15312" s="2"/>
      <c r="H15312" s="6"/>
      <c r="I15312" s="9"/>
      <c r="J15312" s="9"/>
      <c r="K15312" s="9"/>
    </row>
    <row r="15313" spans="1:11" x14ac:dyDescent="0.25">
      <c r="A15313" s="2"/>
      <c r="B15313" s="2"/>
      <c r="C15313" s="2"/>
      <c r="E15313" s="2"/>
      <c r="G15313" s="2"/>
      <c r="H15313" s="6"/>
      <c r="I15313" s="9"/>
      <c r="J15313" s="9"/>
      <c r="K15313" s="9"/>
    </row>
    <row r="15314" spans="1:11" x14ac:dyDescent="0.25">
      <c r="A15314" s="2"/>
      <c r="B15314" s="2"/>
      <c r="C15314" s="2"/>
      <c r="E15314" s="2"/>
      <c r="G15314" s="2"/>
      <c r="H15314" s="6"/>
      <c r="I15314" s="9"/>
      <c r="J15314" s="9"/>
      <c r="K15314" s="9"/>
    </row>
    <row r="15315" spans="1:11" x14ac:dyDescent="0.25">
      <c r="A15315" s="2"/>
      <c r="B15315" s="2"/>
      <c r="C15315" s="2"/>
      <c r="E15315" s="2"/>
      <c r="G15315" s="2"/>
      <c r="H15315" s="6"/>
      <c r="I15315" s="9"/>
      <c r="J15315" s="9"/>
      <c r="K15315" s="9"/>
    </row>
    <row r="15316" spans="1:11" x14ac:dyDescent="0.25">
      <c r="A15316" s="2"/>
      <c r="B15316" s="2"/>
      <c r="C15316" s="2"/>
      <c r="E15316" s="2"/>
      <c r="G15316" s="2"/>
      <c r="H15316" s="6"/>
      <c r="I15316" s="9"/>
      <c r="J15316" s="9"/>
      <c r="K15316" s="9"/>
    </row>
    <row r="15317" spans="1:11" x14ac:dyDescent="0.25">
      <c r="A15317" s="2"/>
      <c r="B15317" s="2"/>
      <c r="C15317" s="2"/>
      <c r="E15317" s="2"/>
      <c r="G15317" s="2"/>
      <c r="H15317" s="6"/>
      <c r="I15317" s="9"/>
      <c r="J15317" s="9"/>
      <c r="K15317" s="9"/>
    </row>
    <row r="15318" spans="1:11" x14ac:dyDescent="0.25">
      <c r="A15318" s="2"/>
      <c r="B15318" s="2"/>
      <c r="C15318" s="2"/>
      <c r="E15318" s="2"/>
      <c r="G15318" s="2"/>
      <c r="H15318" s="6"/>
      <c r="I15318" s="9"/>
      <c r="J15318" s="9"/>
      <c r="K15318" s="9"/>
    </row>
    <row r="15319" spans="1:11" x14ac:dyDescent="0.25">
      <c r="A15319" s="2"/>
      <c r="B15319" s="2"/>
      <c r="C15319" s="2"/>
      <c r="E15319" s="2"/>
      <c r="G15319" s="2"/>
      <c r="H15319" s="6"/>
      <c r="I15319" s="9"/>
      <c r="J15319" s="9"/>
      <c r="K15319" s="9"/>
    </row>
    <row r="15320" spans="1:11" x14ac:dyDescent="0.25">
      <c r="A15320" s="2"/>
      <c r="B15320" s="2"/>
      <c r="C15320" s="2"/>
      <c r="E15320" s="2"/>
      <c r="G15320" s="2"/>
      <c r="H15320" s="6"/>
      <c r="I15320" s="9"/>
      <c r="J15320" s="9"/>
      <c r="K15320" s="9"/>
    </row>
    <row r="15321" spans="1:11" x14ac:dyDescent="0.25">
      <c r="A15321" s="2"/>
      <c r="B15321" s="2"/>
      <c r="C15321" s="2"/>
      <c r="E15321" s="2"/>
      <c r="G15321" s="2"/>
      <c r="H15321" s="6"/>
      <c r="I15321" s="9"/>
      <c r="J15321" s="9"/>
      <c r="K15321" s="9"/>
    </row>
    <row r="15322" spans="1:11" x14ac:dyDescent="0.25">
      <c r="A15322" s="2"/>
      <c r="B15322" s="2"/>
      <c r="C15322" s="2"/>
      <c r="E15322" s="2"/>
      <c r="G15322" s="2"/>
      <c r="H15322" s="6"/>
      <c r="I15322" s="9"/>
      <c r="J15322" s="9"/>
      <c r="K15322" s="9"/>
    </row>
    <row r="15323" spans="1:11" x14ac:dyDescent="0.25">
      <c r="A15323" s="2"/>
      <c r="B15323" s="2"/>
      <c r="C15323" s="2"/>
      <c r="E15323" s="2"/>
      <c r="G15323" s="2"/>
      <c r="H15323" s="6"/>
      <c r="I15323" s="9"/>
      <c r="J15323" s="9"/>
      <c r="K15323" s="9"/>
    </row>
    <row r="15324" spans="1:11" x14ac:dyDescent="0.25">
      <c r="A15324" s="2"/>
      <c r="B15324" s="2"/>
      <c r="C15324" s="2"/>
      <c r="E15324" s="2"/>
      <c r="G15324" s="2"/>
      <c r="H15324" s="6"/>
      <c r="I15324" s="9"/>
      <c r="J15324" s="9"/>
      <c r="K15324" s="9"/>
    </row>
    <row r="15325" spans="1:11" x14ac:dyDescent="0.25">
      <c r="A15325" s="2"/>
      <c r="B15325" s="2"/>
      <c r="C15325" s="2"/>
      <c r="E15325" s="2"/>
      <c r="G15325" s="2"/>
      <c r="H15325" s="6"/>
      <c r="I15325" s="9"/>
      <c r="J15325" s="9"/>
      <c r="K15325" s="9"/>
    </row>
    <row r="15326" spans="1:11" x14ac:dyDescent="0.25">
      <c r="A15326" s="2"/>
      <c r="B15326" s="2"/>
      <c r="C15326" s="2"/>
      <c r="E15326" s="2"/>
      <c r="G15326" s="2"/>
      <c r="H15326" s="6"/>
      <c r="I15326" s="9"/>
      <c r="J15326" s="9"/>
      <c r="K15326" s="9"/>
    </row>
    <row r="15327" spans="1:11" x14ac:dyDescent="0.25">
      <c r="A15327" s="2"/>
      <c r="B15327" s="2"/>
      <c r="C15327" s="2"/>
      <c r="E15327" s="2"/>
      <c r="G15327" s="2"/>
      <c r="H15327" s="6"/>
      <c r="I15327" s="9"/>
      <c r="J15327" s="9"/>
      <c r="K15327" s="9"/>
    </row>
    <row r="15328" spans="1:11" x14ac:dyDescent="0.25">
      <c r="A15328" s="2"/>
      <c r="B15328" s="2"/>
      <c r="C15328" s="2"/>
      <c r="E15328" s="2"/>
      <c r="G15328" s="2"/>
      <c r="H15328" s="6"/>
      <c r="I15328" s="9"/>
      <c r="J15328" s="9"/>
      <c r="K15328" s="9"/>
    </row>
    <row r="15329" spans="1:11" x14ac:dyDescent="0.25">
      <c r="A15329" s="2"/>
      <c r="B15329" s="2"/>
      <c r="C15329" s="2"/>
      <c r="E15329" s="2"/>
      <c r="G15329" s="2"/>
      <c r="H15329" s="6"/>
      <c r="I15329" s="9"/>
      <c r="J15329" s="9"/>
      <c r="K15329" s="9"/>
    </row>
    <row r="15330" spans="1:11" x14ac:dyDescent="0.25">
      <c r="A15330" s="2"/>
      <c r="B15330" s="2"/>
      <c r="C15330" s="2"/>
      <c r="E15330" s="2"/>
      <c r="G15330" s="2"/>
      <c r="H15330" s="6"/>
      <c r="I15330" s="9"/>
      <c r="J15330" s="9"/>
      <c r="K15330" s="9"/>
    </row>
    <row r="15331" spans="1:11" x14ac:dyDescent="0.25">
      <c r="A15331" s="2"/>
      <c r="B15331" s="2"/>
      <c r="C15331" s="2"/>
      <c r="E15331" s="2"/>
      <c r="G15331" s="2"/>
      <c r="H15331" s="6"/>
      <c r="I15331" s="9"/>
      <c r="J15331" s="9"/>
      <c r="K15331" s="9"/>
    </row>
    <row r="15332" spans="1:11" x14ac:dyDescent="0.25">
      <c r="A15332" s="2"/>
      <c r="B15332" s="2"/>
      <c r="C15332" s="2"/>
      <c r="E15332" s="2"/>
      <c r="G15332" s="2"/>
      <c r="H15332" s="6"/>
      <c r="I15332" s="9"/>
      <c r="J15332" s="9"/>
      <c r="K15332" s="9"/>
    </row>
    <row r="15333" spans="1:11" x14ac:dyDescent="0.25">
      <c r="A15333" s="2"/>
      <c r="B15333" s="2"/>
      <c r="C15333" s="2"/>
      <c r="E15333" s="2"/>
      <c r="G15333" s="2"/>
      <c r="H15333" s="6"/>
      <c r="I15333" s="9"/>
      <c r="J15333" s="9"/>
      <c r="K15333" s="9"/>
    </row>
    <row r="15334" spans="1:11" x14ac:dyDescent="0.25">
      <c r="A15334" s="2"/>
      <c r="B15334" s="2"/>
      <c r="C15334" s="2"/>
      <c r="E15334" s="2"/>
      <c r="G15334" s="2"/>
      <c r="H15334" s="6"/>
      <c r="I15334" s="9"/>
      <c r="J15334" s="9"/>
      <c r="K15334" s="9"/>
    </row>
    <row r="15335" spans="1:11" x14ac:dyDescent="0.25">
      <c r="A15335" s="2"/>
      <c r="B15335" s="2"/>
      <c r="C15335" s="2"/>
      <c r="E15335" s="2"/>
      <c r="G15335" s="2"/>
      <c r="H15335" s="6"/>
      <c r="I15335" s="9"/>
      <c r="J15335" s="9"/>
      <c r="K15335" s="9"/>
    </row>
    <row r="15336" spans="1:11" x14ac:dyDescent="0.25">
      <c r="A15336" s="2"/>
      <c r="B15336" s="2"/>
      <c r="C15336" s="2"/>
      <c r="E15336" s="2"/>
      <c r="G15336" s="2"/>
      <c r="H15336" s="6"/>
      <c r="I15336" s="9"/>
      <c r="J15336" s="9"/>
      <c r="K15336" s="9"/>
    </row>
    <row r="15337" spans="1:11" x14ac:dyDescent="0.25">
      <c r="A15337" s="2"/>
      <c r="B15337" s="2"/>
      <c r="C15337" s="2"/>
      <c r="E15337" s="2"/>
      <c r="G15337" s="2"/>
      <c r="H15337" s="6"/>
      <c r="I15337" s="9"/>
      <c r="J15337" s="9"/>
      <c r="K15337" s="9"/>
    </row>
    <row r="15338" spans="1:11" x14ac:dyDescent="0.25">
      <c r="A15338" s="2"/>
      <c r="B15338" s="2"/>
      <c r="C15338" s="2"/>
      <c r="E15338" s="2"/>
      <c r="G15338" s="2"/>
      <c r="H15338" s="6"/>
      <c r="I15338" s="9"/>
      <c r="J15338" s="9"/>
      <c r="K15338" s="9"/>
    </row>
    <row r="15339" spans="1:11" x14ac:dyDescent="0.25">
      <c r="A15339" s="2"/>
      <c r="B15339" s="2"/>
      <c r="C15339" s="2"/>
      <c r="E15339" s="2"/>
      <c r="G15339" s="2"/>
      <c r="H15339" s="6"/>
      <c r="I15339" s="9"/>
      <c r="J15339" s="9"/>
      <c r="K15339" s="9"/>
    </row>
    <row r="15340" spans="1:11" x14ac:dyDescent="0.25">
      <c r="A15340" s="2"/>
      <c r="B15340" s="2"/>
      <c r="C15340" s="2"/>
      <c r="E15340" s="2"/>
      <c r="G15340" s="2"/>
      <c r="H15340" s="6"/>
      <c r="I15340" s="9"/>
      <c r="J15340" s="9"/>
      <c r="K15340" s="9"/>
    </row>
    <row r="15341" spans="1:11" x14ac:dyDescent="0.25">
      <c r="A15341" s="2"/>
      <c r="B15341" s="2"/>
      <c r="C15341" s="2"/>
      <c r="E15341" s="2"/>
      <c r="G15341" s="2"/>
      <c r="H15341" s="6"/>
      <c r="I15341" s="9"/>
      <c r="J15341" s="9"/>
      <c r="K15341" s="9"/>
    </row>
    <row r="15342" spans="1:11" x14ac:dyDescent="0.25">
      <c r="A15342" s="2"/>
      <c r="B15342" s="2"/>
      <c r="C15342" s="2"/>
      <c r="E15342" s="2"/>
      <c r="G15342" s="2"/>
      <c r="H15342" s="6"/>
      <c r="I15342" s="9"/>
      <c r="J15342" s="9"/>
      <c r="K15342" s="9"/>
    </row>
    <row r="15343" spans="1:11" x14ac:dyDescent="0.25">
      <c r="A15343" s="2"/>
      <c r="B15343" s="2"/>
      <c r="C15343" s="2"/>
      <c r="E15343" s="2"/>
      <c r="G15343" s="2"/>
      <c r="H15343" s="6"/>
      <c r="I15343" s="9"/>
      <c r="J15343" s="9"/>
      <c r="K15343" s="9"/>
    </row>
    <row r="15344" spans="1:11" x14ac:dyDescent="0.25">
      <c r="A15344" s="2"/>
      <c r="B15344" s="2"/>
      <c r="C15344" s="2"/>
      <c r="E15344" s="2"/>
      <c r="G15344" s="2"/>
      <c r="H15344" s="6"/>
      <c r="I15344" s="9"/>
      <c r="J15344" s="9"/>
      <c r="K15344" s="9"/>
    </row>
    <row r="15345" spans="1:11" x14ac:dyDescent="0.25">
      <c r="A15345" s="2"/>
      <c r="B15345" s="2"/>
      <c r="C15345" s="2"/>
      <c r="E15345" s="2"/>
      <c r="G15345" s="2"/>
      <c r="H15345" s="6"/>
      <c r="I15345" s="9"/>
      <c r="J15345" s="9"/>
      <c r="K15345" s="9"/>
    </row>
    <row r="15346" spans="1:11" x14ac:dyDescent="0.25">
      <c r="A15346" s="2"/>
      <c r="B15346" s="2"/>
      <c r="C15346" s="2"/>
      <c r="E15346" s="2"/>
      <c r="G15346" s="2"/>
      <c r="H15346" s="6"/>
      <c r="I15346" s="9"/>
      <c r="J15346" s="9"/>
      <c r="K15346" s="9"/>
    </row>
    <row r="15347" spans="1:11" x14ac:dyDescent="0.25">
      <c r="A15347" s="2"/>
      <c r="B15347" s="2"/>
      <c r="C15347" s="2"/>
      <c r="E15347" s="2"/>
      <c r="G15347" s="2"/>
      <c r="H15347" s="6"/>
      <c r="I15347" s="9"/>
      <c r="J15347" s="9"/>
      <c r="K15347" s="9"/>
    </row>
    <row r="15348" spans="1:11" x14ac:dyDescent="0.25">
      <c r="A15348" s="2"/>
      <c r="B15348" s="2"/>
      <c r="C15348" s="2"/>
      <c r="E15348" s="2"/>
      <c r="G15348" s="2"/>
      <c r="H15348" s="6"/>
      <c r="I15348" s="9"/>
      <c r="J15348" s="9"/>
      <c r="K15348" s="9"/>
    </row>
    <row r="15349" spans="1:11" x14ac:dyDescent="0.25">
      <c r="A15349" s="2"/>
      <c r="B15349" s="2"/>
      <c r="C15349" s="2"/>
      <c r="E15349" s="2"/>
      <c r="G15349" s="2"/>
      <c r="H15349" s="6"/>
      <c r="I15349" s="9"/>
      <c r="J15349" s="9"/>
      <c r="K15349" s="9"/>
    </row>
    <row r="15350" spans="1:11" x14ac:dyDescent="0.25">
      <c r="A15350" s="2"/>
      <c r="B15350" s="2"/>
      <c r="C15350" s="2"/>
      <c r="E15350" s="2"/>
      <c r="G15350" s="2"/>
      <c r="H15350" s="6"/>
      <c r="I15350" s="9"/>
      <c r="J15350" s="9"/>
      <c r="K15350" s="9"/>
    </row>
    <row r="15351" spans="1:11" x14ac:dyDescent="0.25">
      <c r="A15351" s="2"/>
      <c r="B15351" s="2"/>
      <c r="C15351" s="2"/>
      <c r="E15351" s="2"/>
      <c r="G15351" s="2"/>
      <c r="H15351" s="6"/>
      <c r="I15351" s="9"/>
      <c r="J15351" s="9"/>
      <c r="K15351" s="9"/>
    </row>
    <row r="15352" spans="1:11" x14ac:dyDescent="0.25">
      <c r="A15352" s="2"/>
      <c r="B15352" s="2"/>
      <c r="C15352" s="2"/>
      <c r="E15352" s="2"/>
      <c r="G15352" s="2"/>
      <c r="H15352" s="6"/>
      <c r="I15352" s="9"/>
      <c r="J15352" s="9"/>
      <c r="K15352" s="9"/>
    </row>
    <row r="15353" spans="1:11" x14ac:dyDescent="0.25">
      <c r="A15353" s="2"/>
      <c r="B15353" s="2"/>
      <c r="C15353" s="2"/>
      <c r="E15353" s="2"/>
      <c r="G15353" s="2"/>
      <c r="H15353" s="6"/>
      <c r="I15353" s="9"/>
      <c r="J15353" s="9"/>
      <c r="K15353" s="9"/>
    </row>
    <row r="15354" spans="1:11" x14ac:dyDescent="0.25">
      <c r="A15354" s="2"/>
      <c r="B15354" s="2"/>
      <c r="C15354" s="2"/>
      <c r="E15354" s="2"/>
      <c r="G15354" s="2"/>
      <c r="H15354" s="6"/>
      <c r="I15354" s="9"/>
      <c r="J15354" s="9"/>
      <c r="K15354" s="9"/>
    </row>
    <row r="15355" spans="1:11" x14ac:dyDescent="0.25">
      <c r="A15355" s="2"/>
      <c r="B15355" s="2"/>
      <c r="C15355" s="2"/>
      <c r="E15355" s="2"/>
      <c r="G15355" s="2"/>
      <c r="H15355" s="6"/>
      <c r="I15355" s="9"/>
      <c r="J15355" s="9"/>
      <c r="K15355" s="9"/>
    </row>
    <row r="15356" spans="1:11" x14ac:dyDescent="0.25">
      <c r="A15356" s="2"/>
      <c r="B15356" s="2"/>
      <c r="C15356" s="2"/>
      <c r="E15356" s="2"/>
      <c r="G15356" s="2"/>
      <c r="H15356" s="6"/>
      <c r="I15356" s="9"/>
      <c r="J15356" s="9"/>
      <c r="K15356" s="9"/>
    </row>
    <row r="15357" spans="1:11" x14ac:dyDescent="0.25">
      <c r="A15357" s="2"/>
      <c r="B15357" s="2"/>
      <c r="C15357" s="2"/>
      <c r="E15357" s="2"/>
      <c r="G15357" s="2"/>
      <c r="H15357" s="6"/>
      <c r="I15357" s="9"/>
      <c r="J15357" s="9"/>
      <c r="K15357" s="9"/>
    </row>
    <row r="15358" spans="1:11" x14ac:dyDescent="0.25">
      <c r="A15358" s="2"/>
      <c r="B15358" s="2"/>
      <c r="C15358" s="2"/>
      <c r="E15358" s="2"/>
      <c r="G15358" s="2"/>
      <c r="H15358" s="6"/>
      <c r="I15358" s="9"/>
      <c r="J15358" s="9"/>
      <c r="K15358" s="9"/>
    </row>
    <row r="15359" spans="1:11" x14ac:dyDescent="0.25">
      <c r="A15359" s="2"/>
      <c r="B15359" s="2"/>
      <c r="C15359" s="2"/>
      <c r="E15359" s="2"/>
      <c r="G15359" s="2"/>
      <c r="H15359" s="6"/>
      <c r="I15359" s="9"/>
      <c r="J15359" s="9"/>
      <c r="K15359" s="9"/>
    </row>
    <row r="15360" spans="1:11" x14ac:dyDescent="0.25">
      <c r="A15360" s="2"/>
      <c r="B15360" s="2"/>
      <c r="C15360" s="2"/>
      <c r="E15360" s="2"/>
      <c r="G15360" s="2"/>
      <c r="H15360" s="6"/>
      <c r="I15360" s="9"/>
      <c r="J15360" s="9"/>
      <c r="K15360" s="9"/>
    </row>
    <row r="15361" spans="1:11" x14ac:dyDescent="0.25">
      <c r="A15361" s="2"/>
      <c r="B15361" s="2"/>
      <c r="C15361" s="2"/>
      <c r="E15361" s="2"/>
      <c r="G15361" s="2"/>
      <c r="H15361" s="6"/>
      <c r="I15361" s="9"/>
      <c r="J15361" s="9"/>
      <c r="K15361" s="9"/>
    </row>
    <row r="15362" spans="1:11" x14ac:dyDescent="0.25">
      <c r="A15362" s="2"/>
      <c r="B15362" s="2"/>
      <c r="C15362" s="2"/>
      <c r="E15362" s="2"/>
      <c r="G15362" s="2"/>
      <c r="H15362" s="6"/>
      <c r="I15362" s="9"/>
      <c r="J15362" s="9"/>
      <c r="K15362" s="9"/>
    </row>
    <row r="15363" spans="1:11" x14ac:dyDescent="0.25">
      <c r="A15363" s="2"/>
      <c r="B15363" s="2"/>
      <c r="C15363" s="2"/>
      <c r="E15363" s="2"/>
      <c r="G15363" s="2"/>
      <c r="H15363" s="6"/>
      <c r="I15363" s="9"/>
      <c r="J15363" s="9"/>
      <c r="K15363" s="9"/>
    </row>
    <row r="15364" spans="1:11" x14ac:dyDescent="0.25">
      <c r="A15364" s="2"/>
      <c r="B15364" s="2"/>
      <c r="C15364" s="2"/>
      <c r="E15364" s="2"/>
      <c r="G15364" s="2"/>
      <c r="H15364" s="6"/>
      <c r="I15364" s="9"/>
      <c r="J15364" s="9"/>
      <c r="K15364" s="9"/>
    </row>
    <row r="15365" spans="1:11" x14ac:dyDescent="0.25">
      <c r="A15365" s="2"/>
      <c r="B15365" s="2"/>
      <c r="C15365" s="2"/>
      <c r="E15365" s="2"/>
      <c r="G15365" s="2"/>
      <c r="H15365" s="6"/>
      <c r="I15365" s="9"/>
      <c r="J15365" s="9"/>
      <c r="K15365" s="9"/>
    </row>
    <row r="15366" spans="1:11" x14ac:dyDescent="0.25">
      <c r="A15366" s="2"/>
      <c r="B15366" s="2"/>
      <c r="C15366" s="2"/>
      <c r="E15366" s="2"/>
      <c r="G15366" s="2"/>
      <c r="H15366" s="6"/>
      <c r="I15366" s="9"/>
      <c r="J15366" s="9"/>
      <c r="K15366" s="9"/>
    </row>
    <row r="15367" spans="1:11" x14ac:dyDescent="0.25">
      <c r="A15367" s="2"/>
      <c r="B15367" s="2"/>
      <c r="C15367" s="2"/>
      <c r="E15367" s="2"/>
      <c r="G15367" s="2"/>
      <c r="H15367" s="6"/>
      <c r="I15367" s="9"/>
      <c r="J15367" s="9"/>
      <c r="K15367" s="9"/>
    </row>
    <row r="15368" spans="1:11" x14ac:dyDescent="0.25">
      <c r="A15368" s="2"/>
      <c r="B15368" s="2"/>
      <c r="C15368" s="2"/>
      <c r="E15368" s="2"/>
      <c r="G15368" s="2"/>
      <c r="H15368" s="6"/>
      <c r="I15368" s="9"/>
      <c r="J15368" s="9"/>
      <c r="K15368" s="9"/>
    </row>
    <row r="15369" spans="1:11" x14ac:dyDescent="0.25">
      <c r="A15369" s="2"/>
      <c r="B15369" s="2"/>
      <c r="C15369" s="2"/>
      <c r="E15369" s="2"/>
      <c r="G15369" s="2"/>
      <c r="H15369" s="6"/>
      <c r="I15369" s="9"/>
      <c r="J15369" s="9"/>
      <c r="K15369" s="9"/>
    </row>
    <row r="15370" spans="1:11" x14ac:dyDescent="0.25">
      <c r="A15370" s="2"/>
      <c r="B15370" s="2"/>
      <c r="C15370" s="2"/>
      <c r="E15370" s="2"/>
      <c r="G15370" s="2"/>
      <c r="H15370" s="6"/>
      <c r="I15370" s="9"/>
      <c r="J15370" s="9"/>
      <c r="K15370" s="9"/>
    </row>
    <row r="15371" spans="1:11" x14ac:dyDescent="0.25">
      <c r="A15371" s="2"/>
      <c r="B15371" s="2"/>
      <c r="C15371" s="2"/>
      <c r="E15371" s="2"/>
      <c r="G15371" s="2"/>
      <c r="H15371" s="6"/>
      <c r="I15371" s="9"/>
      <c r="J15371" s="9"/>
      <c r="K15371" s="9"/>
    </row>
    <row r="15372" spans="1:11" x14ac:dyDescent="0.25">
      <c r="A15372" s="2"/>
      <c r="B15372" s="2"/>
      <c r="C15372" s="2"/>
      <c r="E15372" s="2"/>
      <c r="G15372" s="2"/>
      <c r="H15372" s="6"/>
      <c r="I15372" s="9"/>
      <c r="J15372" s="9"/>
      <c r="K15372" s="9"/>
    </row>
    <row r="15373" spans="1:11" x14ac:dyDescent="0.25">
      <c r="A15373" s="2"/>
      <c r="B15373" s="2"/>
      <c r="C15373" s="2"/>
      <c r="E15373" s="2"/>
      <c r="G15373" s="2"/>
      <c r="H15373" s="6"/>
      <c r="I15373" s="9"/>
      <c r="J15373" s="9"/>
      <c r="K15373" s="9"/>
    </row>
    <row r="15374" spans="1:11" x14ac:dyDescent="0.25">
      <c r="A15374" s="2"/>
      <c r="B15374" s="2"/>
      <c r="C15374" s="2"/>
      <c r="E15374" s="2"/>
      <c r="G15374" s="2"/>
      <c r="H15374" s="6"/>
      <c r="I15374" s="9"/>
      <c r="J15374" s="9"/>
      <c r="K15374" s="9"/>
    </row>
    <row r="15375" spans="1:11" x14ac:dyDescent="0.25">
      <c r="A15375" s="2"/>
      <c r="B15375" s="2"/>
      <c r="C15375" s="2"/>
      <c r="E15375" s="2"/>
      <c r="G15375" s="2"/>
      <c r="H15375" s="6"/>
      <c r="I15375" s="9"/>
      <c r="J15375" s="9"/>
      <c r="K15375" s="9"/>
    </row>
    <row r="15376" spans="1:11" x14ac:dyDescent="0.25">
      <c r="A15376" s="2"/>
      <c r="B15376" s="2"/>
      <c r="C15376" s="2"/>
      <c r="E15376" s="2"/>
      <c r="G15376" s="2"/>
      <c r="H15376" s="6"/>
      <c r="I15376" s="9"/>
      <c r="J15376" s="9"/>
      <c r="K15376" s="9"/>
    </row>
    <row r="15377" spans="1:11" x14ac:dyDescent="0.25">
      <c r="A15377" s="2"/>
      <c r="B15377" s="2"/>
      <c r="C15377" s="2"/>
      <c r="E15377" s="2"/>
      <c r="G15377" s="2"/>
      <c r="H15377" s="6"/>
      <c r="I15377" s="9"/>
      <c r="J15377" s="9"/>
      <c r="K15377" s="9"/>
    </row>
    <row r="15378" spans="1:11" x14ac:dyDescent="0.25">
      <c r="A15378" s="2"/>
      <c r="B15378" s="2"/>
      <c r="C15378" s="2"/>
      <c r="E15378" s="2"/>
      <c r="G15378" s="2"/>
      <c r="H15378" s="6"/>
      <c r="I15378" s="9"/>
      <c r="J15378" s="9"/>
      <c r="K15378" s="9"/>
    </row>
    <row r="15379" spans="1:11" x14ac:dyDescent="0.25">
      <c r="A15379" s="2"/>
      <c r="B15379" s="2"/>
      <c r="C15379" s="2"/>
      <c r="E15379" s="2"/>
      <c r="G15379" s="2"/>
      <c r="H15379" s="6"/>
      <c r="I15379" s="9"/>
      <c r="J15379" s="9"/>
      <c r="K15379" s="9"/>
    </row>
    <row r="15380" spans="1:11" x14ac:dyDescent="0.25">
      <c r="A15380" s="2"/>
      <c r="B15380" s="2"/>
      <c r="C15380" s="2"/>
      <c r="E15380" s="2"/>
      <c r="G15380" s="2"/>
      <c r="H15380" s="6"/>
      <c r="I15380" s="9"/>
      <c r="J15380" s="9"/>
      <c r="K15380" s="9"/>
    </row>
    <row r="15381" spans="1:11" x14ac:dyDescent="0.25">
      <c r="A15381" s="2"/>
      <c r="B15381" s="2"/>
      <c r="C15381" s="2"/>
      <c r="E15381" s="2"/>
      <c r="G15381" s="2"/>
      <c r="H15381" s="6"/>
      <c r="I15381" s="9"/>
      <c r="J15381" s="9"/>
      <c r="K15381" s="9"/>
    </row>
    <row r="15382" spans="1:11" x14ac:dyDescent="0.25">
      <c r="A15382" s="2"/>
      <c r="B15382" s="2"/>
      <c r="C15382" s="2"/>
      <c r="E15382" s="2"/>
      <c r="G15382" s="2"/>
      <c r="H15382" s="6"/>
      <c r="I15382" s="9"/>
      <c r="J15382" s="9"/>
      <c r="K15382" s="9"/>
    </row>
    <row r="15383" spans="1:11" x14ac:dyDescent="0.25">
      <c r="A15383" s="2"/>
      <c r="B15383" s="2"/>
      <c r="C15383" s="2"/>
      <c r="E15383" s="2"/>
      <c r="G15383" s="2"/>
      <c r="H15383" s="6"/>
      <c r="I15383" s="9"/>
      <c r="J15383" s="9"/>
      <c r="K15383" s="9"/>
    </row>
    <row r="15384" spans="1:11" x14ac:dyDescent="0.25">
      <c r="A15384" s="2"/>
      <c r="B15384" s="2"/>
      <c r="C15384" s="2"/>
      <c r="E15384" s="2"/>
      <c r="G15384" s="2"/>
      <c r="H15384" s="6"/>
      <c r="I15384" s="9"/>
      <c r="J15384" s="9"/>
      <c r="K15384" s="9"/>
    </row>
    <row r="15385" spans="1:11" x14ac:dyDescent="0.25">
      <c r="A15385" s="2"/>
      <c r="B15385" s="2"/>
      <c r="C15385" s="2"/>
      <c r="E15385" s="2"/>
      <c r="G15385" s="2"/>
      <c r="H15385" s="6"/>
      <c r="I15385" s="9"/>
      <c r="J15385" s="9"/>
      <c r="K15385" s="9"/>
    </row>
    <row r="15386" spans="1:11" x14ac:dyDescent="0.25">
      <c r="A15386" s="2"/>
      <c r="B15386" s="2"/>
      <c r="C15386" s="2"/>
      <c r="E15386" s="2"/>
      <c r="G15386" s="2"/>
      <c r="H15386" s="6"/>
      <c r="I15386" s="9"/>
      <c r="J15386" s="9"/>
      <c r="K15386" s="9"/>
    </row>
    <row r="15387" spans="1:11" x14ac:dyDescent="0.25">
      <c r="A15387" s="2"/>
      <c r="B15387" s="2"/>
      <c r="C15387" s="2"/>
      <c r="E15387" s="2"/>
      <c r="G15387" s="2"/>
      <c r="H15387" s="6"/>
      <c r="I15387" s="9"/>
      <c r="J15387" s="9"/>
      <c r="K15387" s="9"/>
    </row>
    <row r="15388" spans="1:11" x14ac:dyDescent="0.25">
      <c r="A15388" s="2"/>
      <c r="B15388" s="2"/>
      <c r="C15388" s="2"/>
      <c r="E15388" s="2"/>
      <c r="G15388" s="2"/>
      <c r="H15388" s="6"/>
      <c r="I15388" s="9"/>
      <c r="J15388" s="9"/>
      <c r="K15388" s="9"/>
    </row>
    <row r="15389" spans="1:11" x14ac:dyDescent="0.25">
      <c r="A15389" s="2"/>
      <c r="B15389" s="2"/>
      <c r="C15389" s="2"/>
      <c r="E15389" s="2"/>
      <c r="G15389" s="2"/>
      <c r="H15389" s="6"/>
      <c r="I15389" s="9"/>
      <c r="J15389" s="9"/>
      <c r="K15389" s="9"/>
    </row>
    <row r="15390" spans="1:11" x14ac:dyDescent="0.25">
      <c r="A15390" s="2"/>
      <c r="B15390" s="2"/>
      <c r="C15390" s="2"/>
      <c r="E15390" s="2"/>
      <c r="G15390" s="2"/>
      <c r="H15390" s="6"/>
      <c r="I15390" s="9"/>
      <c r="J15390" s="9"/>
      <c r="K15390" s="9"/>
    </row>
    <row r="15391" spans="1:11" x14ac:dyDescent="0.25">
      <c r="A15391" s="2"/>
      <c r="B15391" s="2"/>
      <c r="C15391" s="2"/>
      <c r="E15391" s="2"/>
      <c r="G15391" s="2"/>
      <c r="H15391" s="6"/>
      <c r="I15391" s="9"/>
      <c r="J15391" s="9"/>
      <c r="K15391" s="9"/>
    </row>
    <row r="15392" spans="1:11" x14ac:dyDescent="0.25">
      <c r="A15392" s="2"/>
      <c r="B15392" s="2"/>
      <c r="C15392" s="2"/>
      <c r="E15392" s="2"/>
      <c r="G15392" s="2"/>
      <c r="H15392" s="6"/>
      <c r="I15392" s="9"/>
      <c r="J15392" s="9"/>
      <c r="K15392" s="9"/>
    </row>
    <row r="15393" spans="1:11" x14ac:dyDescent="0.25">
      <c r="A15393" s="2"/>
      <c r="B15393" s="2"/>
      <c r="C15393" s="2"/>
      <c r="E15393" s="2"/>
      <c r="G15393" s="2"/>
      <c r="H15393" s="6"/>
      <c r="I15393" s="9"/>
      <c r="J15393" s="9"/>
      <c r="K15393" s="9"/>
    </row>
    <row r="15394" spans="1:11" x14ac:dyDescent="0.25">
      <c r="A15394" s="2"/>
      <c r="B15394" s="2"/>
      <c r="C15394" s="2"/>
      <c r="E15394" s="2"/>
      <c r="G15394" s="2"/>
      <c r="H15394" s="6"/>
      <c r="I15394" s="9"/>
      <c r="J15394" s="9"/>
      <c r="K15394" s="9"/>
    </row>
    <row r="15395" spans="1:11" x14ac:dyDescent="0.25">
      <c r="A15395" s="2"/>
      <c r="B15395" s="2"/>
      <c r="C15395" s="2"/>
      <c r="E15395" s="2"/>
      <c r="G15395" s="2"/>
      <c r="H15395" s="6"/>
      <c r="I15395" s="9"/>
      <c r="J15395" s="9"/>
      <c r="K15395" s="9"/>
    </row>
    <row r="15396" spans="1:11" x14ac:dyDescent="0.25">
      <c r="A15396" s="2"/>
      <c r="B15396" s="2"/>
      <c r="C15396" s="2"/>
      <c r="E15396" s="2"/>
      <c r="G15396" s="2"/>
      <c r="H15396" s="6"/>
      <c r="I15396" s="9"/>
      <c r="J15396" s="9"/>
      <c r="K15396" s="9"/>
    </row>
    <row r="15397" spans="1:11" x14ac:dyDescent="0.25">
      <c r="A15397" s="2"/>
      <c r="B15397" s="2"/>
      <c r="C15397" s="2"/>
      <c r="E15397" s="2"/>
      <c r="G15397" s="2"/>
      <c r="H15397" s="6"/>
      <c r="I15397" s="9"/>
      <c r="J15397" s="9"/>
      <c r="K15397" s="9"/>
    </row>
    <row r="15398" spans="1:11" x14ac:dyDescent="0.25">
      <c r="A15398" s="2"/>
      <c r="B15398" s="2"/>
      <c r="C15398" s="2"/>
      <c r="E15398" s="2"/>
      <c r="G15398" s="2"/>
      <c r="H15398" s="6"/>
      <c r="I15398" s="9"/>
      <c r="J15398" s="9"/>
      <c r="K15398" s="9"/>
    </row>
    <row r="15399" spans="1:11" x14ac:dyDescent="0.25">
      <c r="A15399" s="2"/>
      <c r="B15399" s="2"/>
      <c r="C15399" s="2"/>
      <c r="E15399" s="2"/>
      <c r="G15399" s="2"/>
      <c r="H15399" s="6"/>
      <c r="I15399" s="9"/>
      <c r="J15399" s="9"/>
      <c r="K15399" s="9"/>
    </row>
    <row r="15400" spans="1:11" x14ac:dyDescent="0.25">
      <c r="A15400" s="2"/>
      <c r="B15400" s="2"/>
      <c r="C15400" s="2"/>
      <c r="E15400" s="2"/>
      <c r="G15400" s="2"/>
      <c r="H15400" s="6"/>
      <c r="I15400" s="9"/>
      <c r="J15400" s="9"/>
      <c r="K15400" s="9"/>
    </row>
    <row r="15401" spans="1:11" x14ac:dyDescent="0.25">
      <c r="A15401" s="2"/>
      <c r="B15401" s="2"/>
      <c r="C15401" s="2"/>
      <c r="E15401" s="2"/>
      <c r="G15401" s="2"/>
      <c r="H15401" s="6"/>
      <c r="I15401" s="9"/>
      <c r="J15401" s="9"/>
      <c r="K15401" s="9"/>
    </row>
    <row r="15402" spans="1:11" x14ac:dyDescent="0.25">
      <c r="A15402" s="2"/>
      <c r="B15402" s="2"/>
      <c r="C15402" s="2"/>
      <c r="E15402" s="2"/>
      <c r="G15402" s="2"/>
      <c r="H15402" s="6"/>
      <c r="I15402" s="9"/>
      <c r="J15402" s="9"/>
      <c r="K15402" s="9"/>
    </row>
    <row r="15403" spans="1:11" x14ac:dyDescent="0.25">
      <c r="A15403" s="2"/>
      <c r="B15403" s="2"/>
      <c r="C15403" s="2"/>
      <c r="E15403" s="2"/>
      <c r="G15403" s="2"/>
      <c r="H15403" s="6"/>
      <c r="I15403" s="9"/>
      <c r="J15403" s="9"/>
      <c r="K15403" s="9"/>
    </row>
    <row r="15404" spans="1:11" x14ac:dyDescent="0.25">
      <c r="A15404" s="2"/>
      <c r="B15404" s="2"/>
      <c r="C15404" s="2"/>
      <c r="E15404" s="2"/>
      <c r="G15404" s="2"/>
      <c r="H15404" s="6"/>
      <c r="I15404" s="9"/>
      <c r="J15404" s="9"/>
      <c r="K15404" s="9"/>
    </row>
    <row r="15405" spans="1:11" x14ac:dyDescent="0.25">
      <c r="A15405" s="2"/>
      <c r="B15405" s="2"/>
      <c r="C15405" s="2"/>
      <c r="E15405" s="2"/>
      <c r="G15405" s="2"/>
      <c r="H15405" s="6"/>
      <c r="I15405" s="9"/>
      <c r="J15405" s="9"/>
      <c r="K15405" s="9"/>
    </row>
    <row r="15406" spans="1:11" x14ac:dyDescent="0.25">
      <c r="A15406" s="2"/>
      <c r="B15406" s="2"/>
      <c r="C15406" s="2"/>
      <c r="E15406" s="2"/>
      <c r="G15406" s="2"/>
      <c r="H15406" s="6"/>
      <c r="I15406" s="9"/>
      <c r="J15406" s="9"/>
      <c r="K15406" s="9"/>
    </row>
    <row r="15407" spans="1:11" x14ac:dyDescent="0.25">
      <c r="A15407" s="2"/>
      <c r="B15407" s="2"/>
      <c r="C15407" s="2"/>
      <c r="E15407" s="2"/>
      <c r="G15407" s="2"/>
      <c r="H15407" s="6"/>
      <c r="I15407" s="9"/>
      <c r="J15407" s="9"/>
      <c r="K15407" s="9"/>
    </row>
    <row r="15408" spans="1:11" x14ac:dyDescent="0.25">
      <c r="A15408" s="2"/>
      <c r="B15408" s="2"/>
      <c r="C15408" s="2"/>
      <c r="E15408" s="2"/>
      <c r="G15408" s="2"/>
      <c r="H15408" s="6"/>
      <c r="I15408" s="9"/>
      <c r="J15408" s="9"/>
      <c r="K15408" s="9"/>
    </row>
    <row r="15409" spans="1:11" x14ac:dyDescent="0.25">
      <c r="A15409" s="2"/>
      <c r="B15409" s="2"/>
      <c r="C15409" s="2"/>
      <c r="E15409" s="2"/>
      <c r="G15409" s="2"/>
      <c r="H15409" s="6"/>
      <c r="I15409" s="9"/>
      <c r="J15409" s="9"/>
      <c r="K15409" s="9"/>
    </row>
    <row r="15410" spans="1:11" x14ac:dyDescent="0.25">
      <c r="A15410" s="2"/>
      <c r="B15410" s="2"/>
      <c r="C15410" s="2"/>
      <c r="E15410" s="2"/>
      <c r="G15410" s="2"/>
      <c r="H15410" s="6"/>
      <c r="I15410" s="9"/>
      <c r="J15410" s="9"/>
      <c r="K15410" s="9"/>
    </row>
    <row r="15411" spans="1:11" x14ac:dyDescent="0.25">
      <c r="A15411" s="2"/>
      <c r="B15411" s="2"/>
      <c r="C15411" s="2"/>
      <c r="E15411" s="2"/>
      <c r="G15411" s="2"/>
      <c r="H15411" s="6"/>
      <c r="I15411" s="9"/>
      <c r="J15411" s="9"/>
      <c r="K15411" s="9"/>
    </row>
    <row r="15412" spans="1:11" x14ac:dyDescent="0.25">
      <c r="A15412" s="2"/>
      <c r="B15412" s="2"/>
      <c r="C15412" s="2"/>
      <c r="E15412" s="2"/>
      <c r="G15412" s="2"/>
      <c r="H15412" s="6"/>
      <c r="I15412" s="9"/>
      <c r="J15412" s="9"/>
      <c r="K15412" s="9"/>
    </row>
    <row r="15413" spans="1:11" x14ac:dyDescent="0.25">
      <c r="A15413" s="2"/>
      <c r="B15413" s="2"/>
      <c r="C15413" s="2"/>
      <c r="E15413" s="2"/>
      <c r="G15413" s="2"/>
      <c r="H15413" s="6"/>
      <c r="I15413" s="9"/>
      <c r="J15413" s="9"/>
      <c r="K15413" s="9"/>
    </row>
    <row r="15414" spans="1:11" x14ac:dyDescent="0.25">
      <c r="A15414" s="2"/>
      <c r="B15414" s="2"/>
      <c r="C15414" s="2"/>
      <c r="E15414" s="2"/>
      <c r="G15414" s="2"/>
      <c r="H15414" s="6"/>
      <c r="I15414" s="9"/>
      <c r="J15414" s="9"/>
      <c r="K15414" s="9"/>
    </row>
    <row r="15415" spans="1:11" x14ac:dyDescent="0.25">
      <c r="A15415" s="2"/>
      <c r="B15415" s="2"/>
      <c r="C15415" s="2"/>
      <c r="E15415" s="2"/>
      <c r="G15415" s="2"/>
      <c r="H15415" s="6"/>
      <c r="I15415" s="9"/>
      <c r="J15415" s="9"/>
      <c r="K15415" s="9"/>
    </row>
    <row r="15416" spans="1:11" x14ac:dyDescent="0.25">
      <c r="A15416" s="2"/>
      <c r="B15416" s="2"/>
      <c r="C15416" s="2"/>
      <c r="E15416" s="2"/>
      <c r="G15416" s="2"/>
      <c r="H15416" s="6"/>
      <c r="I15416" s="9"/>
      <c r="J15416" s="9"/>
      <c r="K15416" s="9"/>
    </row>
    <row r="15417" spans="1:11" x14ac:dyDescent="0.25">
      <c r="A15417" s="2"/>
      <c r="B15417" s="2"/>
      <c r="C15417" s="2"/>
      <c r="E15417" s="2"/>
      <c r="G15417" s="2"/>
      <c r="H15417" s="6"/>
      <c r="I15417" s="9"/>
      <c r="J15417" s="9"/>
      <c r="K15417" s="9"/>
    </row>
    <row r="15418" spans="1:11" x14ac:dyDescent="0.25">
      <c r="A15418" s="2"/>
      <c r="B15418" s="2"/>
      <c r="C15418" s="2"/>
      <c r="E15418" s="2"/>
      <c r="G15418" s="2"/>
      <c r="H15418" s="6"/>
      <c r="I15418" s="9"/>
      <c r="J15418" s="9"/>
      <c r="K15418" s="9"/>
    </row>
    <row r="15419" spans="1:11" x14ac:dyDescent="0.25">
      <c r="A15419" s="2"/>
      <c r="B15419" s="2"/>
      <c r="C15419" s="2"/>
      <c r="E15419" s="2"/>
      <c r="G15419" s="2"/>
      <c r="H15419" s="6"/>
      <c r="I15419" s="9"/>
      <c r="J15419" s="9"/>
      <c r="K15419" s="9"/>
    </row>
    <row r="15420" spans="1:11" x14ac:dyDescent="0.25">
      <c r="A15420" s="2"/>
      <c r="B15420" s="2"/>
      <c r="C15420" s="2"/>
      <c r="E15420" s="2"/>
      <c r="G15420" s="2"/>
      <c r="H15420" s="6"/>
      <c r="I15420" s="9"/>
      <c r="J15420" s="9"/>
      <c r="K15420" s="9"/>
    </row>
    <row r="15421" spans="1:11" x14ac:dyDescent="0.25">
      <c r="A15421" s="2"/>
      <c r="B15421" s="2"/>
      <c r="C15421" s="2"/>
      <c r="E15421" s="2"/>
      <c r="G15421" s="2"/>
      <c r="H15421" s="6"/>
      <c r="I15421" s="9"/>
      <c r="J15421" s="9"/>
      <c r="K15421" s="9"/>
    </row>
    <row r="15422" spans="1:11" x14ac:dyDescent="0.25">
      <c r="A15422" s="2"/>
      <c r="B15422" s="2"/>
      <c r="C15422" s="2"/>
      <c r="E15422" s="2"/>
      <c r="G15422" s="2"/>
      <c r="H15422" s="6"/>
      <c r="I15422" s="9"/>
      <c r="J15422" s="9"/>
      <c r="K15422" s="9"/>
    </row>
    <row r="15423" spans="1:11" x14ac:dyDescent="0.25">
      <c r="A15423" s="2"/>
      <c r="B15423" s="2"/>
      <c r="C15423" s="2"/>
      <c r="E15423" s="2"/>
      <c r="G15423" s="2"/>
      <c r="H15423" s="6"/>
      <c r="I15423" s="9"/>
      <c r="J15423" s="9"/>
      <c r="K15423" s="9"/>
    </row>
    <row r="15424" spans="1:11" x14ac:dyDescent="0.25">
      <c r="A15424" s="2"/>
      <c r="B15424" s="2"/>
      <c r="C15424" s="2"/>
      <c r="E15424" s="2"/>
      <c r="G15424" s="2"/>
      <c r="H15424" s="6"/>
      <c r="I15424" s="9"/>
      <c r="J15424" s="9"/>
      <c r="K15424" s="9"/>
    </row>
    <row r="15425" spans="1:11" x14ac:dyDescent="0.25">
      <c r="A15425" s="2"/>
      <c r="B15425" s="2"/>
      <c r="C15425" s="2"/>
      <c r="E15425" s="2"/>
      <c r="G15425" s="2"/>
      <c r="H15425" s="6"/>
      <c r="I15425" s="9"/>
      <c r="J15425" s="9"/>
      <c r="K15425" s="9"/>
    </row>
    <row r="15426" spans="1:11" x14ac:dyDescent="0.25">
      <c r="A15426" s="2"/>
      <c r="B15426" s="2"/>
      <c r="C15426" s="2"/>
      <c r="E15426" s="2"/>
      <c r="G15426" s="2"/>
      <c r="H15426" s="6"/>
      <c r="I15426" s="9"/>
      <c r="J15426" s="9"/>
      <c r="K15426" s="9"/>
    </row>
    <row r="15427" spans="1:11" x14ac:dyDescent="0.25">
      <c r="A15427" s="2"/>
      <c r="B15427" s="2"/>
      <c r="C15427" s="2"/>
      <c r="E15427" s="2"/>
      <c r="G15427" s="2"/>
      <c r="H15427" s="6"/>
      <c r="I15427" s="9"/>
      <c r="J15427" s="9"/>
      <c r="K15427" s="9"/>
    </row>
    <row r="15428" spans="1:11" x14ac:dyDescent="0.25">
      <c r="A15428" s="2"/>
      <c r="B15428" s="2"/>
      <c r="C15428" s="2"/>
      <c r="E15428" s="2"/>
      <c r="G15428" s="2"/>
      <c r="H15428" s="6"/>
      <c r="I15428" s="9"/>
      <c r="J15428" s="9"/>
      <c r="K15428" s="9"/>
    </row>
    <row r="15429" spans="1:11" x14ac:dyDescent="0.25">
      <c r="A15429" s="2"/>
      <c r="B15429" s="2"/>
      <c r="C15429" s="2"/>
      <c r="E15429" s="2"/>
      <c r="G15429" s="2"/>
      <c r="H15429" s="6"/>
      <c r="I15429" s="9"/>
      <c r="J15429" s="9"/>
      <c r="K15429" s="9"/>
    </row>
    <row r="15430" spans="1:11" x14ac:dyDescent="0.25">
      <c r="A15430" s="2"/>
      <c r="B15430" s="2"/>
      <c r="C15430" s="2"/>
      <c r="E15430" s="2"/>
      <c r="G15430" s="2"/>
      <c r="H15430" s="6"/>
      <c r="I15430" s="9"/>
      <c r="J15430" s="9"/>
      <c r="K15430" s="9"/>
    </row>
    <row r="15431" spans="1:11" x14ac:dyDescent="0.25">
      <c r="A15431" s="2"/>
      <c r="B15431" s="2"/>
      <c r="C15431" s="2"/>
      <c r="E15431" s="2"/>
      <c r="G15431" s="2"/>
      <c r="H15431" s="6"/>
      <c r="I15431" s="9"/>
      <c r="J15431" s="9"/>
      <c r="K15431" s="9"/>
    </row>
    <row r="15432" spans="1:11" x14ac:dyDescent="0.25">
      <c r="A15432" s="2"/>
      <c r="B15432" s="2"/>
      <c r="C15432" s="2"/>
      <c r="E15432" s="2"/>
      <c r="G15432" s="2"/>
      <c r="H15432" s="6"/>
      <c r="I15432" s="9"/>
      <c r="J15432" s="9"/>
      <c r="K15432" s="9"/>
    </row>
    <row r="15433" spans="1:11" x14ac:dyDescent="0.25">
      <c r="A15433" s="2"/>
      <c r="B15433" s="2"/>
      <c r="C15433" s="2"/>
      <c r="E15433" s="2"/>
      <c r="G15433" s="2"/>
      <c r="H15433" s="6"/>
      <c r="I15433" s="9"/>
      <c r="J15433" s="9"/>
      <c r="K15433" s="9"/>
    </row>
    <row r="15434" spans="1:11" x14ac:dyDescent="0.25">
      <c r="A15434" s="2"/>
      <c r="B15434" s="2"/>
      <c r="C15434" s="2"/>
      <c r="E15434" s="2"/>
      <c r="G15434" s="2"/>
      <c r="H15434" s="6"/>
      <c r="I15434" s="9"/>
      <c r="J15434" s="9"/>
      <c r="K15434" s="9"/>
    </row>
    <row r="15435" spans="1:11" x14ac:dyDescent="0.25">
      <c r="A15435" s="2"/>
      <c r="B15435" s="2"/>
      <c r="C15435" s="2"/>
      <c r="E15435" s="2"/>
      <c r="G15435" s="2"/>
      <c r="H15435" s="6"/>
      <c r="I15435" s="9"/>
      <c r="J15435" s="9"/>
      <c r="K15435" s="9"/>
    </row>
    <row r="15436" spans="1:11" x14ac:dyDescent="0.25">
      <c r="A15436" s="2"/>
      <c r="B15436" s="2"/>
      <c r="C15436" s="2"/>
      <c r="E15436" s="2"/>
      <c r="G15436" s="2"/>
      <c r="H15436" s="6"/>
      <c r="I15436" s="9"/>
      <c r="J15436" s="9"/>
      <c r="K15436" s="9"/>
    </row>
    <row r="15437" spans="1:11" x14ac:dyDescent="0.25">
      <c r="A15437" s="2"/>
      <c r="B15437" s="2"/>
      <c r="C15437" s="2"/>
      <c r="E15437" s="2"/>
      <c r="G15437" s="2"/>
      <c r="H15437" s="6"/>
      <c r="I15437" s="9"/>
      <c r="J15437" s="9"/>
      <c r="K15437" s="9"/>
    </row>
    <row r="15438" spans="1:11" x14ac:dyDescent="0.25">
      <c r="A15438" s="2"/>
      <c r="B15438" s="2"/>
      <c r="C15438" s="2"/>
      <c r="E15438" s="2"/>
      <c r="G15438" s="2"/>
      <c r="H15438" s="6"/>
      <c r="I15438" s="9"/>
      <c r="J15438" s="9"/>
      <c r="K15438" s="9"/>
    </row>
    <row r="15439" spans="1:11" x14ac:dyDescent="0.25">
      <c r="A15439" s="2"/>
      <c r="B15439" s="2"/>
      <c r="C15439" s="2"/>
      <c r="E15439" s="2"/>
      <c r="G15439" s="2"/>
      <c r="H15439" s="6"/>
      <c r="I15439" s="9"/>
      <c r="J15439" s="9"/>
      <c r="K15439" s="9"/>
    </row>
    <row r="15440" spans="1:11" x14ac:dyDescent="0.25">
      <c r="A15440" s="2"/>
      <c r="B15440" s="2"/>
      <c r="C15440" s="2"/>
      <c r="E15440" s="2"/>
      <c r="G15440" s="2"/>
      <c r="H15440" s="6"/>
      <c r="I15440" s="9"/>
      <c r="J15440" s="9"/>
      <c r="K15440" s="9"/>
    </row>
    <row r="15441" spans="1:11" x14ac:dyDescent="0.25">
      <c r="A15441" s="2"/>
      <c r="B15441" s="2"/>
      <c r="C15441" s="2"/>
      <c r="E15441" s="2"/>
      <c r="G15441" s="2"/>
      <c r="H15441" s="6"/>
      <c r="I15441" s="9"/>
      <c r="J15441" s="9"/>
      <c r="K15441" s="9"/>
    </row>
    <row r="15442" spans="1:11" x14ac:dyDescent="0.25">
      <c r="A15442" s="2"/>
      <c r="B15442" s="2"/>
      <c r="C15442" s="2"/>
      <c r="E15442" s="2"/>
      <c r="G15442" s="2"/>
      <c r="H15442" s="6"/>
      <c r="I15442" s="9"/>
      <c r="J15442" s="9"/>
      <c r="K15442" s="9"/>
    </row>
    <row r="15443" spans="1:11" x14ac:dyDescent="0.25">
      <c r="A15443" s="2"/>
      <c r="B15443" s="2"/>
      <c r="C15443" s="2"/>
      <c r="E15443" s="2"/>
      <c r="G15443" s="2"/>
      <c r="H15443" s="6"/>
      <c r="I15443" s="9"/>
      <c r="J15443" s="9"/>
      <c r="K15443" s="9"/>
    </row>
    <row r="15444" spans="1:11" x14ac:dyDescent="0.25">
      <c r="A15444" s="2"/>
      <c r="B15444" s="2"/>
      <c r="C15444" s="2"/>
      <c r="E15444" s="2"/>
      <c r="G15444" s="2"/>
      <c r="H15444" s="6"/>
      <c r="I15444" s="9"/>
      <c r="J15444" s="9"/>
      <c r="K15444" s="9"/>
    </row>
    <row r="15445" spans="1:11" x14ac:dyDescent="0.25">
      <c r="A15445" s="2"/>
      <c r="B15445" s="2"/>
      <c r="C15445" s="2"/>
      <c r="E15445" s="2"/>
      <c r="G15445" s="2"/>
      <c r="H15445" s="6"/>
      <c r="I15445" s="9"/>
      <c r="J15445" s="9"/>
      <c r="K15445" s="9"/>
    </row>
    <row r="15446" spans="1:11" x14ac:dyDescent="0.25">
      <c r="A15446" s="2"/>
      <c r="B15446" s="2"/>
      <c r="C15446" s="2"/>
      <c r="E15446" s="2"/>
      <c r="G15446" s="2"/>
      <c r="H15446" s="6"/>
      <c r="I15446" s="9"/>
      <c r="J15446" s="9"/>
      <c r="K15446" s="9"/>
    </row>
    <row r="15447" spans="1:11" x14ac:dyDescent="0.25">
      <c r="A15447" s="2"/>
      <c r="B15447" s="2"/>
      <c r="C15447" s="2"/>
      <c r="E15447" s="2"/>
      <c r="G15447" s="2"/>
      <c r="H15447" s="6"/>
      <c r="I15447" s="9"/>
      <c r="J15447" s="9"/>
      <c r="K15447" s="9"/>
    </row>
    <row r="15448" spans="1:11" x14ac:dyDescent="0.25">
      <c r="A15448" s="2"/>
      <c r="B15448" s="2"/>
      <c r="C15448" s="2"/>
      <c r="E15448" s="2"/>
      <c r="G15448" s="2"/>
      <c r="H15448" s="6"/>
      <c r="I15448" s="9"/>
      <c r="J15448" s="9"/>
      <c r="K15448" s="9"/>
    </row>
    <row r="15449" spans="1:11" x14ac:dyDescent="0.25">
      <c r="A15449" s="2"/>
      <c r="B15449" s="2"/>
      <c r="C15449" s="2"/>
      <c r="E15449" s="2"/>
      <c r="G15449" s="2"/>
      <c r="H15449" s="6"/>
      <c r="I15449" s="9"/>
      <c r="J15449" s="9"/>
      <c r="K15449" s="9"/>
    </row>
    <row r="15450" spans="1:11" x14ac:dyDescent="0.25">
      <c r="A15450" s="2"/>
      <c r="B15450" s="2"/>
      <c r="C15450" s="2"/>
      <c r="E15450" s="2"/>
      <c r="G15450" s="2"/>
      <c r="H15450" s="6"/>
      <c r="I15450" s="9"/>
      <c r="J15450" s="9"/>
      <c r="K15450" s="9"/>
    </row>
    <row r="15451" spans="1:11" x14ac:dyDescent="0.25">
      <c r="A15451" s="2"/>
      <c r="B15451" s="2"/>
      <c r="C15451" s="2"/>
      <c r="E15451" s="2"/>
      <c r="G15451" s="2"/>
      <c r="H15451" s="6"/>
      <c r="I15451" s="9"/>
      <c r="J15451" s="9"/>
      <c r="K15451" s="9"/>
    </row>
    <row r="15452" spans="1:11" x14ac:dyDescent="0.25">
      <c r="A15452" s="2"/>
      <c r="B15452" s="2"/>
      <c r="C15452" s="2"/>
      <c r="E15452" s="2"/>
      <c r="G15452" s="2"/>
      <c r="H15452" s="6"/>
      <c r="I15452" s="9"/>
      <c r="J15452" s="9"/>
      <c r="K15452" s="9"/>
    </row>
    <row r="15453" spans="1:11" x14ac:dyDescent="0.25">
      <c r="A15453" s="2"/>
      <c r="B15453" s="2"/>
      <c r="C15453" s="2"/>
      <c r="E15453" s="2"/>
      <c r="G15453" s="2"/>
      <c r="H15453" s="6"/>
      <c r="I15453" s="9"/>
      <c r="J15453" s="9"/>
      <c r="K15453" s="9"/>
    </row>
    <row r="15454" spans="1:11" x14ac:dyDescent="0.25">
      <c r="A15454" s="2"/>
      <c r="B15454" s="2"/>
      <c r="C15454" s="2"/>
      <c r="E15454" s="2"/>
      <c r="G15454" s="2"/>
      <c r="H15454" s="6"/>
      <c r="I15454" s="9"/>
      <c r="J15454" s="9"/>
      <c r="K15454" s="9"/>
    </row>
    <row r="15455" spans="1:11" x14ac:dyDescent="0.25">
      <c r="A15455" s="2"/>
      <c r="B15455" s="2"/>
      <c r="C15455" s="2"/>
      <c r="E15455" s="2"/>
      <c r="G15455" s="2"/>
      <c r="H15455" s="6"/>
      <c r="I15455" s="9"/>
      <c r="J15455" s="9"/>
      <c r="K15455" s="9"/>
    </row>
    <row r="15456" spans="1:11" x14ac:dyDescent="0.25">
      <c r="A15456" s="2"/>
      <c r="B15456" s="2"/>
      <c r="C15456" s="2"/>
      <c r="E15456" s="2"/>
      <c r="G15456" s="2"/>
      <c r="H15456" s="6"/>
      <c r="I15456" s="9"/>
      <c r="J15456" s="9"/>
      <c r="K15456" s="9"/>
    </row>
    <row r="15457" spans="1:11" x14ac:dyDescent="0.25">
      <c r="A15457" s="2"/>
      <c r="B15457" s="2"/>
      <c r="C15457" s="2"/>
      <c r="E15457" s="2"/>
      <c r="G15457" s="2"/>
      <c r="H15457" s="6"/>
      <c r="I15457" s="9"/>
      <c r="J15457" s="9"/>
      <c r="K15457" s="9"/>
    </row>
    <row r="15458" spans="1:11" x14ac:dyDescent="0.25">
      <c r="A15458" s="2"/>
      <c r="B15458" s="2"/>
      <c r="C15458" s="2"/>
      <c r="E15458" s="2"/>
      <c r="G15458" s="2"/>
      <c r="H15458" s="6"/>
      <c r="I15458" s="9"/>
      <c r="J15458" s="9"/>
      <c r="K15458" s="9"/>
    </row>
    <row r="15459" spans="1:11" x14ac:dyDescent="0.25">
      <c r="A15459" s="2"/>
      <c r="B15459" s="2"/>
      <c r="C15459" s="2"/>
      <c r="E15459" s="2"/>
      <c r="G15459" s="2"/>
      <c r="H15459" s="6"/>
      <c r="I15459" s="9"/>
      <c r="J15459" s="9"/>
      <c r="K15459" s="9"/>
    </row>
    <row r="15460" spans="1:11" x14ac:dyDescent="0.25">
      <c r="A15460" s="2"/>
      <c r="B15460" s="2"/>
      <c r="C15460" s="2"/>
      <c r="E15460" s="2"/>
      <c r="G15460" s="2"/>
      <c r="H15460" s="6"/>
      <c r="I15460" s="9"/>
      <c r="J15460" s="9"/>
      <c r="K15460" s="9"/>
    </row>
    <row r="15461" spans="1:11" x14ac:dyDescent="0.25">
      <c r="A15461" s="2"/>
      <c r="B15461" s="2"/>
      <c r="C15461" s="2"/>
      <c r="E15461" s="2"/>
      <c r="G15461" s="2"/>
      <c r="H15461" s="6"/>
      <c r="I15461" s="9"/>
      <c r="J15461" s="9"/>
      <c r="K15461" s="9"/>
    </row>
    <row r="15462" spans="1:11" x14ac:dyDescent="0.25">
      <c r="A15462" s="2"/>
      <c r="B15462" s="2"/>
      <c r="C15462" s="2"/>
      <c r="E15462" s="2"/>
      <c r="G15462" s="2"/>
      <c r="H15462" s="6"/>
      <c r="I15462" s="9"/>
      <c r="J15462" s="9"/>
      <c r="K15462" s="9"/>
    </row>
    <row r="15463" spans="1:11" x14ac:dyDescent="0.25">
      <c r="A15463" s="2"/>
      <c r="B15463" s="2"/>
      <c r="C15463" s="2"/>
      <c r="E15463" s="2"/>
      <c r="G15463" s="2"/>
      <c r="H15463" s="6"/>
      <c r="I15463" s="9"/>
      <c r="J15463" s="9"/>
      <c r="K15463" s="9"/>
    </row>
    <row r="15464" spans="1:11" x14ac:dyDescent="0.25">
      <c r="A15464" s="2"/>
      <c r="B15464" s="2"/>
      <c r="C15464" s="2"/>
      <c r="E15464" s="2"/>
      <c r="G15464" s="2"/>
      <c r="H15464" s="6"/>
      <c r="I15464" s="9"/>
      <c r="J15464" s="9"/>
      <c r="K15464" s="9"/>
    </row>
    <row r="15465" spans="1:11" x14ac:dyDescent="0.25">
      <c r="A15465" s="2"/>
      <c r="B15465" s="2"/>
      <c r="C15465" s="2"/>
      <c r="E15465" s="2"/>
      <c r="G15465" s="2"/>
      <c r="H15465" s="6"/>
      <c r="I15465" s="9"/>
      <c r="J15465" s="9"/>
      <c r="K15465" s="9"/>
    </row>
    <row r="15466" spans="1:11" x14ac:dyDescent="0.25">
      <c r="A15466" s="2"/>
      <c r="B15466" s="2"/>
      <c r="C15466" s="2"/>
      <c r="E15466" s="2"/>
      <c r="G15466" s="2"/>
      <c r="H15466" s="6"/>
      <c r="I15466" s="9"/>
      <c r="J15466" s="9"/>
      <c r="K15466" s="9"/>
    </row>
    <row r="15467" spans="1:11" x14ac:dyDescent="0.25">
      <c r="A15467" s="2"/>
      <c r="B15467" s="2"/>
      <c r="C15467" s="2"/>
      <c r="E15467" s="2"/>
      <c r="G15467" s="2"/>
      <c r="H15467" s="6"/>
      <c r="I15467" s="9"/>
      <c r="J15467" s="9"/>
      <c r="K15467" s="9"/>
    </row>
    <row r="15468" spans="1:11" x14ac:dyDescent="0.25">
      <c r="A15468" s="2"/>
      <c r="B15468" s="2"/>
      <c r="C15468" s="2"/>
      <c r="E15468" s="2"/>
      <c r="G15468" s="2"/>
      <c r="H15468" s="6"/>
      <c r="I15468" s="9"/>
      <c r="J15468" s="9"/>
      <c r="K15468" s="9"/>
    </row>
    <row r="15469" spans="1:11" x14ac:dyDescent="0.25">
      <c r="A15469" s="2"/>
      <c r="B15469" s="2"/>
      <c r="C15469" s="2"/>
      <c r="E15469" s="2"/>
      <c r="G15469" s="2"/>
      <c r="H15469" s="6"/>
      <c r="I15469" s="9"/>
      <c r="J15469" s="9"/>
      <c r="K15469" s="9"/>
    </row>
    <row r="15470" spans="1:11" x14ac:dyDescent="0.25">
      <c r="A15470" s="2"/>
      <c r="B15470" s="2"/>
      <c r="C15470" s="2"/>
      <c r="E15470" s="2"/>
      <c r="G15470" s="2"/>
      <c r="H15470" s="6"/>
      <c r="I15470" s="9"/>
      <c r="J15470" s="9"/>
      <c r="K15470" s="9"/>
    </row>
    <row r="15471" spans="1:11" x14ac:dyDescent="0.25">
      <c r="A15471" s="2"/>
      <c r="B15471" s="2"/>
      <c r="C15471" s="2"/>
      <c r="E15471" s="2"/>
      <c r="G15471" s="2"/>
      <c r="H15471" s="6"/>
      <c r="I15471" s="9"/>
      <c r="J15471" s="9"/>
      <c r="K15471" s="9"/>
    </row>
    <row r="15472" spans="1:11" x14ac:dyDescent="0.25">
      <c r="A15472" s="2"/>
      <c r="B15472" s="2"/>
      <c r="C15472" s="2"/>
      <c r="E15472" s="2"/>
      <c r="G15472" s="2"/>
      <c r="H15472" s="6"/>
      <c r="I15472" s="9"/>
      <c r="J15472" s="9"/>
      <c r="K15472" s="9"/>
    </row>
    <row r="15473" spans="1:11" x14ac:dyDescent="0.25">
      <c r="A15473" s="2"/>
      <c r="B15473" s="2"/>
      <c r="C15473" s="2"/>
      <c r="E15473" s="2"/>
      <c r="G15473" s="2"/>
      <c r="H15473" s="6"/>
      <c r="I15473" s="9"/>
      <c r="J15473" s="9"/>
      <c r="K15473" s="9"/>
    </row>
    <row r="15474" spans="1:11" x14ac:dyDescent="0.25">
      <c r="A15474" s="2"/>
      <c r="B15474" s="2"/>
      <c r="C15474" s="2"/>
      <c r="E15474" s="2"/>
      <c r="G15474" s="2"/>
      <c r="H15474" s="6"/>
      <c r="I15474" s="9"/>
      <c r="J15474" s="9"/>
      <c r="K15474" s="9"/>
    </row>
    <row r="15475" spans="1:11" x14ac:dyDescent="0.25">
      <c r="A15475" s="2"/>
      <c r="B15475" s="2"/>
      <c r="C15475" s="2"/>
      <c r="E15475" s="2"/>
      <c r="G15475" s="2"/>
      <c r="H15475" s="6"/>
      <c r="I15475" s="9"/>
      <c r="J15475" s="9"/>
      <c r="K15475" s="9"/>
    </row>
    <row r="15476" spans="1:11" x14ac:dyDescent="0.25">
      <c r="A15476" s="2"/>
      <c r="B15476" s="2"/>
      <c r="C15476" s="2"/>
      <c r="E15476" s="2"/>
      <c r="G15476" s="2"/>
      <c r="H15476" s="6"/>
      <c r="I15476" s="9"/>
      <c r="J15476" s="9"/>
      <c r="K15476" s="9"/>
    </row>
    <row r="15477" spans="1:11" x14ac:dyDescent="0.25">
      <c r="A15477" s="2"/>
      <c r="B15477" s="2"/>
      <c r="C15477" s="2"/>
      <c r="E15477" s="2"/>
      <c r="G15477" s="2"/>
      <c r="H15477" s="6"/>
      <c r="I15477" s="9"/>
      <c r="J15477" s="9"/>
      <c r="K15477" s="9"/>
    </row>
    <row r="15478" spans="1:11" x14ac:dyDescent="0.25">
      <c r="A15478" s="2"/>
      <c r="B15478" s="2"/>
      <c r="C15478" s="2"/>
      <c r="E15478" s="2"/>
      <c r="G15478" s="2"/>
      <c r="H15478" s="6"/>
      <c r="I15478" s="9"/>
      <c r="J15478" s="9"/>
      <c r="K15478" s="9"/>
    </row>
    <row r="15479" spans="1:11" x14ac:dyDescent="0.25">
      <c r="A15479" s="2"/>
      <c r="B15479" s="2"/>
      <c r="C15479" s="2"/>
      <c r="E15479" s="2"/>
      <c r="G15479" s="2"/>
      <c r="H15479" s="6"/>
      <c r="I15479" s="9"/>
      <c r="J15479" s="9"/>
      <c r="K15479" s="9"/>
    </row>
    <row r="15480" spans="1:11" x14ac:dyDescent="0.25">
      <c r="A15480" s="2"/>
      <c r="B15480" s="2"/>
      <c r="C15480" s="2"/>
      <c r="E15480" s="2"/>
      <c r="G15480" s="2"/>
      <c r="H15480" s="6"/>
      <c r="I15480" s="9"/>
      <c r="J15480" s="9"/>
      <c r="K15480" s="9"/>
    </row>
    <row r="15481" spans="1:11" x14ac:dyDescent="0.25">
      <c r="A15481" s="2"/>
      <c r="B15481" s="2"/>
      <c r="C15481" s="2"/>
      <c r="E15481" s="2"/>
      <c r="G15481" s="2"/>
      <c r="H15481" s="6"/>
      <c r="I15481" s="9"/>
      <c r="J15481" s="9"/>
      <c r="K15481" s="9"/>
    </row>
    <row r="15482" spans="1:11" x14ac:dyDescent="0.25">
      <c r="A15482" s="2"/>
      <c r="B15482" s="2"/>
      <c r="C15482" s="2"/>
      <c r="E15482" s="2"/>
      <c r="G15482" s="2"/>
      <c r="H15482" s="6"/>
      <c r="I15482" s="9"/>
      <c r="J15482" s="9"/>
      <c r="K15482" s="9"/>
    </row>
    <row r="15483" spans="1:11" x14ac:dyDescent="0.25">
      <c r="A15483" s="2"/>
      <c r="B15483" s="2"/>
      <c r="C15483" s="2"/>
      <c r="E15483" s="2"/>
      <c r="G15483" s="2"/>
      <c r="H15483" s="6"/>
      <c r="I15483" s="9"/>
      <c r="J15483" s="9"/>
      <c r="K15483" s="9"/>
    </row>
    <row r="15484" spans="1:11" x14ac:dyDescent="0.25">
      <c r="A15484" s="2"/>
      <c r="B15484" s="2"/>
      <c r="C15484" s="2"/>
      <c r="E15484" s="2"/>
      <c r="G15484" s="2"/>
      <c r="H15484" s="6"/>
      <c r="I15484" s="9"/>
      <c r="J15484" s="9"/>
      <c r="K15484" s="9"/>
    </row>
    <row r="15485" spans="1:11" x14ac:dyDescent="0.25">
      <c r="A15485" s="2"/>
      <c r="B15485" s="2"/>
      <c r="C15485" s="2"/>
      <c r="E15485" s="2"/>
      <c r="G15485" s="2"/>
      <c r="H15485" s="6"/>
      <c r="I15485" s="9"/>
      <c r="J15485" s="9"/>
      <c r="K15485" s="9"/>
    </row>
    <row r="15486" spans="1:11" x14ac:dyDescent="0.25">
      <c r="A15486" s="2"/>
      <c r="B15486" s="2"/>
      <c r="C15486" s="2"/>
      <c r="E15486" s="2"/>
      <c r="G15486" s="2"/>
      <c r="H15486" s="6"/>
      <c r="I15486" s="9"/>
      <c r="J15486" s="9"/>
      <c r="K15486" s="9"/>
    </row>
    <row r="15487" spans="1:11" x14ac:dyDescent="0.25">
      <c r="A15487" s="2"/>
      <c r="B15487" s="2"/>
      <c r="C15487" s="2"/>
      <c r="E15487" s="2"/>
      <c r="G15487" s="2"/>
      <c r="H15487" s="6"/>
      <c r="I15487" s="9"/>
      <c r="J15487" s="9"/>
      <c r="K15487" s="9"/>
    </row>
    <row r="15488" spans="1:11" x14ac:dyDescent="0.25">
      <c r="A15488" s="2"/>
      <c r="B15488" s="2"/>
      <c r="C15488" s="2"/>
      <c r="E15488" s="2"/>
      <c r="G15488" s="2"/>
      <c r="H15488" s="6"/>
      <c r="I15488" s="9"/>
      <c r="J15488" s="9"/>
      <c r="K15488" s="9"/>
    </row>
    <row r="15489" spans="1:11" x14ac:dyDescent="0.25">
      <c r="A15489" s="2"/>
      <c r="B15489" s="2"/>
      <c r="C15489" s="2"/>
      <c r="E15489" s="2"/>
      <c r="G15489" s="2"/>
      <c r="H15489" s="6"/>
      <c r="I15489" s="9"/>
      <c r="J15489" s="9"/>
      <c r="K15489" s="9"/>
    </row>
    <row r="15490" spans="1:11" x14ac:dyDescent="0.25">
      <c r="A15490" s="2"/>
      <c r="B15490" s="2"/>
      <c r="C15490" s="2"/>
      <c r="E15490" s="2"/>
      <c r="G15490" s="2"/>
      <c r="H15490" s="6"/>
      <c r="I15490" s="9"/>
      <c r="J15490" s="9"/>
      <c r="K15490" s="9"/>
    </row>
    <row r="15491" spans="1:11" x14ac:dyDescent="0.25">
      <c r="A15491" s="2"/>
      <c r="B15491" s="2"/>
      <c r="C15491" s="2"/>
      <c r="E15491" s="2"/>
      <c r="G15491" s="2"/>
      <c r="H15491" s="6"/>
      <c r="I15491" s="9"/>
      <c r="J15491" s="9"/>
      <c r="K15491" s="9"/>
    </row>
    <row r="15492" spans="1:11" x14ac:dyDescent="0.25">
      <c r="A15492" s="2"/>
      <c r="B15492" s="2"/>
      <c r="C15492" s="2"/>
      <c r="E15492" s="2"/>
      <c r="G15492" s="2"/>
      <c r="H15492" s="6"/>
      <c r="I15492" s="9"/>
      <c r="J15492" s="9"/>
      <c r="K15492" s="9"/>
    </row>
    <row r="15493" spans="1:11" x14ac:dyDescent="0.25">
      <c r="A15493" s="2"/>
      <c r="B15493" s="2"/>
      <c r="C15493" s="2"/>
      <c r="E15493" s="2"/>
      <c r="G15493" s="2"/>
      <c r="H15493" s="6"/>
      <c r="I15493" s="9"/>
      <c r="J15493" s="9"/>
      <c r="K15493" s="9"/>
    </row>
    <row r="15494" spans="1:11" x14ac:dyDescent="0.25">
      <c r="A15494" s="2"/>
      <c r="B15494" s="2"/>
      <c r="C15494" s="2"/>
      <c r="E15494" s="2"/>
      <c r="G15494" s="2"/>
      <c r="H15494" s="6"/>
      <c r="I15494" s="9"/>
      <c r="J15494" s="9"/>
      <c r="K15494" s="9"/>
    </row>
    <row r="15495" spans="1:11" x14ac:dyDescent="0.25">
      <c r="A15495" s="2"/>
      <c r="B15495" s="2"/>
      <c r="C15495" s="2"/>
      <c r="E15495" s="2"/>
      <c r="G15495" s="2"/>
      <c r="H15495" s="6"/>
      <c r="I15495" s="9"/>
      <c r="J15495" s="9"/>
      <c r="K15495" s="9"/>
    </row>
    <row r="15496" spans="1:11" x14ac:dyDescent="0.25">
      <c r="A15496" s="2"/>
      <c r="B15496" s="2"/>
      <c r="C15496" s="2"/>
      <c r="E15496" s="2"/>
      <c r="G15496" s="2"/>
      <c r="H15496" s="6"/>
      <c r="I15496" s="9"/>
      <c r="J15496" s="9"/>
      <c r="K15496" s="9"/>
    </row>
    <row r="15497" spans="1:11" x14ac:dyDescent="0.25">
      <c r="A15497" s="2"/>
      <c r="B15497" s="2"/>
      <c r="C15497" s="2"/>
      <c r="E15497" s="2"/>
      <c r="G15497" s="2"/>
      <c r="H15497" s="6"/>
      <c r="I15497" s="9"/>
      <c r="J15497" s="9"/>
      <c r="K15497" s="9"/>
    </row>
    <row r="15498" spans="1:11" x14ac:dyDescent="0.25">
      <c r="A15498" s="2"/>
      <c r="B15498" s="2"/>
      <c r="C15498" s="2"/>
      <c r="E15498" s="2"/>
      <c r="G15498" s="2"/>
      <c r="H15498" s="6"/>
      <c r="I15498" s="9"/>
      <c r="J15498" s="9"/>
      <c r="K15498" s="9"/>
    </row>
    <row r="15499" spans="1:11" x14ac:dyDescent="0.25">
      <c r="A15499" s="2"/>
      <c r="B15499" s="2"/>
      <c r="C15499" s="2"/>
      <c r="E15499" s="2"/>
      <c r="G15499" s="2"/>
      <c r="H15499" s="6"/>
      <c r="I15499" s="9"/>
      <c r="J15499" s="9"/>
      <c r="K15499" s="9"/>
    </row>
    <row r="15500" spans="1:11" x14ac:dyDescent="0.25">
      <c r="A15500" s="2"/>
      <c r="B15500" s="2"/>
      <c r="C15500" s="2"/>
      <c r="E15500" s="2"/>
      <c r="G15500" s="2"/>
      <c r="H15500" s="6"/>
      <c r="I15500" s="9"/>
      <c r="J15500" s="9"/>
      <c r="K15500" s="9"/>
    </row>
    <row r="15501" spans="1:11" x14ac:dyDescent="0.25">
      <c r="A15501" s="2"/>
      <c r="B15501" s="2"/>
      <c r="C15501" s="2"/>
      <c r="E15501" s="2"/>
      <c r="G15501" s="2"/>
      <c r="H15501" s="6"/>
      <c r="I15501" s="9"/>
      <c r="J15501" s="9"/>
      <c r="K15501" s="9"/>
    </row>
    <row r="15502" spans="1:11" x14ac:dyDescent="0.25">
      <c r="A15502" s="2"/>
      <c r="B15502" s="2"/>
      <c r="C15502" s="2"/>
      <c r="E15502" s="2"/>
      <c r="G15502" s="2"/>
      <c r="H15502" s="6"/>
      <c r="I15502" s="9"/>
      <c r="J15502" s="9"/>
      <c r="K15502" s="9"/>
    </row>
    <row r="15503" spans="1:11" x14ac:dyDescent="0.25">
      <c r="A15503" s="2"/>
      <c r="B15503" s="2"/>
      <c r="C15503" s="2"/>
      <c r="E15503" s="2"/>
      <c r="G15503" s="2"/>
      <c r="H15503" s="6"/>
      <c r="I15503" s="9"/>
      <c r="J15503" s="9"/>
      <c r="K15503" s="9"/>
    </row>
    <row r="15504" spans="1:11" x14ac:dyDescent="0.25">
      <c r="A15504" s="2"/>
      <c r="B15504" s="2"/>
      <c r="C15504" s="2"/>
      <c r="E15504" s="2"/>
      <c r="G15504" s="2"/>
      <c r="H15504" s="6"/>
      <c r="I15504" s="9"/>
      <c r="J15504" s="9"/>
      <c r="K15504" s="9"/>
    </row>
    <row r="15505" spans="1:11" x14ac:dyDescent="0.25">
      <c r="A15505" s="2"/>
      <c r="B15505" s="2"/>
      <c r="C15505" s="2"/>
      <c r="E15505" s="2"/>
      <c r="G15505" s="2"/>
      <c r="H15505" s="6"/>
      <c r="I15505" s="9"/>
      <c r="J15505" s="9"/>
      <c r="K15505" s="9"/>
    </row>
    <row r="15506" spans="1:11" x14ac:dyDescent="0.25">
      <c r="A15506" s="2"/>
      <c r="B15506" s="2"/>
      <c r="C15506" s="2"/>
      <c r="E15506" s="2"/>
      <c r="G15506" s="2"/>
      <c r="H15506" s="6"/>
      <c r="I15506" s="9"/>
      <c r="J15506" s="9"/>
      <c r="K15506" s="9"/>
    </row>
    <row r="15507" spans="1:11" x14ac:dyDescent="0.25">
      <c r="A15507" s="2"/>
      <c r="B15507" s="2"/>
      <c r="C15507" s="2"/>
      <c r="E15507" s="2"/>
      <c r="G15507" s="2"/>
      <c r="H15507" s="6"/>
      <c r="I15507" s="9"/>
      <c r="J15507" s="9"/>
      <c r="K15507" s="9"/>
    </row>
    <row r="15508" spans="1:11" x14ac:dyDescent="0.25">
      <c r="A15508" s="2"/>
      <c r="B15508" s="2"/>
      <c r="C15508" s="2"/>
      <c r="E15508" s="2"/>
      <c r="G15508" s="2"/>
      <c r="H15508" s="6"/>
      <c r="I15508" s="9"/>
      <c r="J15508" s="9"/>
      <c r="K15508" s="9"/>
    </row>
    <row r="15509" spans="1:11" x14ac:dyDescent="0.25">
      <c r="A15509" s="2"/>
      <c r="B15509" s="2"/>
      <c r="C15509" s="2"/>
      <c r="E15509" s="2"/>
      <c r="G15509" s="2"/>
      <c r="H15509" s="6"/>
      <c r="I15509" s="9"/>
      <c r="J15509" s="9"/>
      <c r="K15509" s="9"/>
    </row>
    <row r="15510" spans="1:11" x14ac:dyDescent="0.25">
      <c r="A15510" s="2"/>
      <c r="B15510" s="2"/>
      <c r="C15510" s="2"/>
      <c r="E15510" s="2"/>
      <c r="G15510" s="2"/>
      <c r="H15510" s="6"/>
      <c r="I15510" s="9"/>
      <c r="J15510" s="9"/>
      <c r="K15510" s="9"/>
    </row>
    <row r="15511" spans="1:11" x14ac:dyDescent="0.25">
      <c r="A15511" s="2"/>
      <c r="B15511" s="2"/>
      <c r="C15511" s="2"/>
      <c r="E15511" s="2"/>
      <c r="G15511" s="2"/>
      <c r="H15511" s="6"/>
      <c r="I15511" s="9"/>
      <c r="J15511" s="9"/>
      <c r="K15511" s="9"/>
    </row>
    <row r="15512" spans="1:11" x14ac:dyDescent="0.25">
      <c r="A15512" s="2"/>
      <c r="B15512" s="2"/>
      <c r="C15512" s="2"/>
      <c r="E15512" s="2"/>
      <c r="G15512" s="2"/>
      <c r="H15512" s="6"/>
      <c r="I15512" s="9"/>
      <c r="J15512" s="9"/>
      <c r="K15512" s="9"/>
    </row>
    <row r="15513" spans="1:11" x14ac:dyDescent="0.25">
      <c r="A15513" s="2"/>
      <c r="B15513" s="2"/>
      <c r="C15513" s="2"/>
      <c r="E15513" s="2"/>
      <c r="G15513" s="2"/>
      <c r="H15513" s="6"/>
      <c r="I15513" s="9"/>
      <c r="J15513" s="9"/>
      <c r="K15513" s="9"/>
    </row>
    <row r="15514" spans="1:11" x14ac:dyDescent="0.25">
      <c r="A15514" s="2"/>
      <c r="B15514" s="2"/>
      <c r="C15514" s="2"/>
      <c r="E15514" s="2"/>
      <c r="G15514" s="2"/>
      <c r="H15514" s="6"/>
      <c r="I15514" s="9"/>
      <c r="J15514" s="9"/>
      <c r="K15514" s="9"/>
    </row>
    <row r="15515" spans="1:11" x14ac:dyDescent="0.25">
      <c r="A15515" s="2"/>
      <c r="B15515" s="2"/>
      <c r="C15515" s="2"/>
      <c r="E15515" s="2"/>
      <c r="G15515" s="2"/>
      <c r="H15515" s="6"/>
      <c r="I15515" s="9"/>
      <c r="J15515" s="9"/>
      <c r="K15515" s="9"/>
    </row>
    <row r="15516" spans="1:11" x14ac:dyDescent="0.25">
      <c r="A15516" s="2"/>
      <c r="B15516" s="2"/>
      <c r="C15516" s="2"/>
      <c r="E15516" s="2"/>
      <c r="G15516" s="2"/>
      <c r="H15516" s="6"/>
      <c r="I15516" s="9"/>
      <c r="J15516" s="9"/>
      <c r="K15516" s="9"/>
    </row>
    <row r="15517" spans="1:11" x14ac:dyDescent="0.25">
      <c r="A15517" s="2"/>
      <c r="B15517" s="2"/>
      <c r="C15517" s="2"/>
      <c r="E15517" s="2"/>
      <c r="G15517" s="2"/>
      <c r="H15517" s="6"/>
      <c r="I15517" s="9"/>
      <c r="J15517" s="9"/>
      <c r="K15517" s="9"/>
    </row>
    <row r="15518" spans="1:11" x14ac:dyDescent="0.25">
      <c r="A15518" s="2"/>
      <c r="B15518" s="2"/>
      <c r="C15518" s="2"/>
      <c r="E15518" s="2"/>
      <c r="G15518" s="2"/>
      <c r="H15518" s="6"/>
      <c r="I15518" s="9"/>
      <c r="J15518" s="9"/>
      <c r="K15518" s="9"/>
    </row>
    <row r="15519" spans="1:11" x14ac:dyDescent="0.25">
      <c r="A15519" s="2"/>
      <c r="B15519" s="2"/>
      <c r="C15519" s="2"/>
      <c r="E15519" s="2"/>
      <c r="G15519" s="2"/>
      <c r="H15519" s="6"/>
      <c r="I15519" s="9"/>
      <c r="J15519" s="9"/>
      <c r="K15519" s="9"/>
    </row>
    <row r="15520" spans="1:11" x14ac:dyDescent="0.25">
      <c r="A15520" s="2"/>
      <c r="B15520" s="2"/>
      <c r="C15520" s="2"/>
      <c r="E15520" s="2"/>
      <c r="G15520" s="2"/>
      <c r="H15520" s="6"/>
      <c r="I15520" s="9"/>
      <c r="J15520" s="9"/>
      <c r="K15520" s="9"/>
    </row>
    <row r="15521" spans="1:11" x14ac:dyDescent="0.25">
      <c r="A15521" s="2"/>
      <c r="B15521" s="2"/>
      <c r="C15521" s="2"/>
      <c r="E15521" s="2"/>
      <c r="G15521" s="2"/>
      <c r="H15521" s="6"/>
      <c r="I15521" s="9"/>
      <c r="J15521" s="9"/>
      <c r="K15521" s="9"/>
    </row>
    <row r="15522" spans="1:11" x14ac:dyDescent="0.25">
      <c r="A15522" s="2"/>
      <c r="B15522" s="2"/>
      <c r="C15522" s="2"/>
      <c r="E15522" s="2"/>
      <c r="G15522" s="2"/>
      <c r="H15522" s="6"/>
      <c r="I15522" s="9"/>
      <c r="J15522" s="9"/>
      <c r="K15522" s="9"/>
    </row>
    <row r="15523" spans="1:11" x14ac:dyDescent="0.25">
      <c r="A15523" s="2"/>
      <c r="B15523" s="2"/>
      <c r="C15523" s="2"/>
      <c r="E15523" s="2"/>
      <c r="G15523" s="2"/>
      <c r="H15523" s="6"/>
      <c r="I15523" s="9"/>
      <c r="J15523" s="9"/>
      <c r="K15523" s="9"/>
    </row>
    <row r="15524" spans="1:11" x14ac:dyDescent="0.25">
      <c r="A15524" s="2"/>
      <c r="B15524" s="2"/>
      <c r="C15524" s="2"/>
      <c r="E15524" s="2"/>
      <c r="G15524" s="2"/>
      <c r="H15524" s="6"/>
      <c r="I15524" s="9"/>
      <c r="J15524" s="9"/>
      <c r="K15524" s="9"/>
    </row>
    <row r="15525" spans="1:11" x14ac:dyDescent="0.25">
      <c r="A15525" s="2"/>
      <c r="B15525" s="2"/>
      <c r="C15525" s="2"/>
      <c r="E15525" s="2"/>
      <c r="G15525" s="2"/>
      <c r="H15525" s="6"/>
      <c r="I15525" s="9"/>
      <c r="J15525" s="9"/>
      <c r="K15525" s="9"/>
    </row>
    <row r="15526" spans="1:11" x14ac:dyDescent="0.25">
      <c r="A15526" s="2"/>
      <c r="B15526" s="2"/>
      <c r="C15526" s="2"/>
      <c r="E15526" s="2"/>
      <c r="G15526" s="2"/>
      <c r="H15526" s="6"/>
      <c r="I15526" s="9"/>
      <c r="J15526" s="9"/>
      <c r="K15526" s="9"/>
    </row>
    <row r="15527" spans="1:11" x14ac:dyDescent="0.25">
      <c r="A15527" s="2"/>
      <c r="B15527" s="2"/>
      <c r="C15527" s="2"/>
      <c r="E15527" s="2"/>
      <c r="G15527" s="2"/>
      <c r="H15527" s="6"/>
      <c r="I15527" s="9"/>
      <c r="J15527" s="9"/>
      <c r="K15527" s="9"/>
    </row>
    <row r="15528" spans="1:11" x14ac:dyDescent="0.25">
      <c r="A15528" s="2"/>
      <c r="B15528" s="2"/>
      <c r="C15528" s="2"/>
      <c r="E15528" s="2"/>
      <c r="G15528" s="2"/>
      <c r="H15528" s="6"/>
      <c r="I15528" s="9"/>
      <c r="J15528" s="9"/>
      <c r="K15528" s="9"/>
    </row>
    <row r="15529" spans="1:11" x14ac:dyDescent="0.25">
      <c r="A15529" s="2"/>
      <c r="B15529" s="2"/>
      <c r="C15529" s="2"/>
      <c r="E15529" s="2"/>
      <c r="G15529" s="2"/>
      <c r="H15529" s="6"/>
      <c r="I15529" s="9"/>
      <c r="J15529" s="9"/>
      <c r="K15529" s="9"/>
    </row>
    <row r="15530" spans="1:11" x14ac:dyDescent="0.25">
      <c r="A15530" s="2"/>
      <c r="B15530" s="2"/>
      <c r="C15530" s="2"/>
      <c r="E15530" s="2"/>
      <c r="G15530" s="2"/>
      <c r="H15530" s="6"/>
      <c r="I15530" s="9"/>
      <c r="J15530" s="9"/>
      <c r="K15530" s="9"/>
    </row>
    <row r="15531" spans="1:11" x14ac:dyDescent="0.25">
      <c r="A15531" s="2"/>
      <c r="B15531" s="2"/>
      <c r="C15531" s="2"/>
      <c r="E15531" s="2"/>
      <c r="G15531" s="2"/>
      <c r="H15531" s="6"/>
      <c r="I15531" s="9"/>
      <c r="J15531" s="9"/>
      <c r="K15531" s="9"/>
    </row>
    <row r="15532" spans="1:11" x14ac:dyDescent="0.25">
      <c r="A15532" s="2"/>
      <c r="B15532" s="2"/>
      <c r="C15532" s="2"/>
      <c r="E15532" s="2"/>
      <c r="G15532" s="2"/>
      <c r="H15532" s="6"/>
      <c r="I15532" s="9"/>
      <c r="J15532" s="9"/>
      <c r="K15532" s="9"/>
    </row>
    <row r="15533" spans="1:11" x14ac:dyDescent="0.25">
      <c r="A15533" s="2"/>
      <c r="B15533" s="2"/>
      <c r="C15533" s="2"/>
      <c r="E15533" s="2"/>
      <c r="G15533" s="2"/>
      <c r="H15533" s="6"/>
      <c r="I15533" s="9"/>
      <c r="J15533" s="9"/>
      <c r="K15533" s="9"/>
    </row>
    <row r="15534" spans="1:11" x14ac:dyDescent="0.25">
      <c r="A15534" s="2"/>
      <c r="B15534" s="2"/>
      <c r="C15534" s="2"/>
      <c r="E15534" s="2"/>
      <c r="G15534" s="2"/>
      <c r="H15534" s="6"/>
      <c r="I15534" s="9"/>
      <c r="J15534" s="9"/>
      <c r="K15534" s="9"/>
    </row>
    <row r="15535" spans="1:11" x14ac:dyDescent="0.25">
      <c r="A15535" s="2"/>
      <c r="B15535" s="2"/>
      <c r="C15535" s="2"/>
      <c r="E15535" s="2"/>
      <c r="G15535" s="2"/>
      <c r="H15535" s="6"/>
      <c r="I15535" s="9"/>
      <c r="J15535" s="9"/>
      <c r="K15535" s="9"/>
    </row>
    <row r="15536" spans="1:11" x14ac:dyDescent="0.25">
      <c r="A15536" s="2"/>
      <c r="B15536" s="2"/>
      <c r="C15536" s="2"/>
      <c r="E15536" s="2"/>
      <c r="G15536" s="2"/>
      <c r="H15536" s="6"/>
      <c r="I15536" s="9"/>
      <c r="J15536" s="9"/>
      <c r="K15536" s="9"/>
    </row>
    <row r="15537" spans="1:11" x14ac:dyDescent="0.25">
      <c r="A15537" s="2"/>
      <c r="B15537" s="2"/>
      <c r="C15537" s="2"/>
      <c r="E15537" s="2"/>
      <c r="G15537" s="2"/>
      <c r="H15537" s="6"/>
      <c r="I15537" s="9"/>
      <c r="J15537" s="9"/>
      <c r="K15537" s="9"/>
    </row>
    <row r="15538" spans="1:11" x14ac:dyDescent="0.25">
      <c r="A15538" s="2"/>
      <c r="B15538" s="2"/>
      <c r="C15538" s="2"/>
      <c r="E15538" s="2"/>
      <c r="G15538" s="2"/>
      <c r="H15538" s="6"/>
      <c r="I15538" s="9"/>
      <c r="J15538" s="9"/>
      <c r="K15538" s="9"/>
    </row>
    <row r="15539" spans="1:11" x14ac:dyDescent="0.25">
      <c r="A15539" s="2"/>
      <c r="B15539" s="2"/>
      <c r="C15539" s="2"/>
      <c r="E15539" s="2"/>
      <c r="G15539" s="2"/>
      <c r="H15539" s="6"/>
      <c r="I15539" s="9"/>
      <c r="J15539" s="9"/>
      <c r="K15539" s="9"/>
    </row>
    <row r="15540" spans="1:11" x14ac:dyDescent="0.25">
      <c r="A15540" s="2"/>
      <c r="B15540" s="2"/>
      <c r="C15540" s="2"/>
      <c r="E15540" s="2"/>
      <c r="G15540" s="2"/>
      <c r="H15540" s="6"/>
      <c r="I15540" s="9"/>
      <c r="J15540" s="9"/>
      <c r="K15540" s="9"/>
    </row>
    <row r="15541" spans="1:11" x14ac:dyDescent="0.25">
      <c r="A15541" s="2"/>
      <c r="B15541" s="2"/>
      <c r="C15541" s="2"/>
      <c r="E15541" s="2"/>
      <c r="G15541" s="2"/>
      <c r="H15541" s="6"/>
      <c r="I15541" s="9"/>
      <c r="J15541" s="9"/>
      <c r="K15541" s="9"/>
    </row>
    <row r="15542" spans="1:11" x14ac:dyDescent="0.25">
      <c r="A15542" s="2"/>
      <c r="B15542" s="2"/>
      <c r="C15542" s="2"/>
      <c r="E15542" s="2"/>
      <c r="G15542" s="2"/>
      <c r="H15542" s="6"/>
      <c r="I15542" s="9"/>
      <c r="J15542" s="9"/>
      <c r="K15542" s="9"/>
    </row>
    <row r="15543" spans="1:11" x14ac:dyDescent="0.25">
      <c r="A15543" s="2"/>
      <c r="B15543" s="2"/>
      <c r="C15543" s="2"/>
      <c r="E15543" s="2"/>
      <c r="G15543" s="2"/>
      <c r="H15543" s="6"/>
      <c r="I15543" s="9"/>
      <c r="J15543" s="9"/>
      <c r="K15543" s="9"/>
    </row>
    <row r="15544" spans="1:11" x14ac:dyDescent="0.25">
      <c r="A15544" s="2"/>
      <c r="B15544" s="2"/>
      <c r="C15544" s="2"/>
      <c r="E15544" s="2"/>
      <c r="G15544" s="2"/>
      <c r="H15544" s="6"/>
      <c r="I15544" s="9"/>
      <c r="J15544" s="9"/>
      <c r="K15544" s="9"/>
    </row>
    <row r="15545" spans="1:11" x14ac:dyDescent="0.25">
      <c r="A15545" s="2"/>
      <c r="B15545" s="2"/>
      <c r="C15545" s="2"/>
      <c r="E15545" s="2"/>
      <c r="G15545" s="2"/>
      <c r="H15545" s="6"/>
      <c r="I15545" s="9"/>
      <c r="J15545" s="9"/>
      <c r="K15545" s="9"/>
    </row>
    <row r="15546" spans="1:11" x14ac:dyDescent="0.25">
      <c r="A15546" s="2"/>
      <c r="B15546" s="2"/>
      <c r="C15546" s="2"/>
      <c r="E15546" s="2"/>
      <c r="G15546" s="2"/>
      <c r="H15546" s="6"/>
      <c r="I15546" s="9"/>
      <c r="J15546" s="9"/>
      <c r="K15546" s="9"/>
    </row>
    <row r="15547" spans="1:11" x14ac:dyDescent="0.25">
      <c r="A15547" s="2"/>
      <c r="B15547" s="2"/>
      <c r="C15547" s="2"/>
      <c r="E15547" s="2"/>
      <c r="G15547" s="2"/>
      <c r="H15547" s="6"/>
      <c r="I15547" s="9"/>
      <c r="J15547" s="9"/>
      <c r="K15547" s="9"/>
    </row>
    <row r="15548" spans="1:11" x14ac:dyDescent="0.25">
      <c r="A15548" s="2"/>
      <c r="B15548" s="2"/>
      <c r="C15548" s="2"/>
      <c r="E15548" s="2"/>
      <c r="G15548" s="2"/>
      <c r="H15548" s="6"/>
      <c r="I15548" s="9"/>
      <c r="J15548" s="9"/>
      <c r="K15548" s="9"/>
    </row>
    <row r="15549" spans="1:11" x14ac:dyDescent="0.25">
      <c r="A15549" s="2"/>
      <c r="B15549" s="2"/>
      <c r="C15549" s="2"/>
      <c r="E15549" s="2"/>
      <c r="G15549" s="2"/>
      <c r="H15549" s="6"/>
      <c r="I15549" s="9"/>
      <c r="J15549" s="9"/>
      <c r="K15549" s="9"/>
    </row>
    <row r="15550" spans="1:11" x14ac:dyDescent="0.25">
      <c r="A15550" s="2"/>
      <c r="B15550" s="2"/>
      <c r="C15550" s="2"/>
      <c r="E15550" s="2"/>
      <c r="G15550" s="2"/>
      <c r="H15550" s="6"/>
      <c r="I15550" s="9"/>
      <c r="J15550" s="9"/>
      <c r="K15550" s="9"/>
    </row>
    <row r="15551" spans="1:11" x14ac:dyDescent="0.25">
      <c r="A15551" s="2"/>
      <c r="B15551" s="2"/>
      <c r="C15551" s="2"/>
      <c r="E15551" s="2"/>
      <c r="G15551" s="2"/>
      <c r="H15551" s="6"/>
      <c r="I15551" s="9"/>
      <c r="J15551" s="9"/>
      <c r="K15551" s="9"/>
    </row>
    <row r="15552" spans="1:11" x14ac:dyDescent="0.25">
      <c r="A15552" s="2"/>
      <c r="B15552" s="2"/>
      <c r="C15552" s="2"/>
      <c r="E15552" s="2"/>
      <c r="G15552" s="2"/>
      <c r="H15552" s="6"/>
      <c r="I15552" s="9"/>
      <c r="J15552" s="9"/>
      <c r="K15552" s="9"/>
    </row>
    <row r="15553" spans="1:11" x14ac:dyDescent="0.25">
      <c r="A15553" s="2"/>
      <c r="B15553" s="2"/>
      <c r="C15553" s="2"/>
      <c r="E15553" s="2"/>
      <c r="G15553" s="2"/>
      <c r="H15553" s="6"/>
      <c r="I15553" s="9"/>
      <c r="J15553" s="9"/>
      <c r="K15553" s="9"/>
    </row>
    <row r="15554" spans="1:11" x14ac:dyDescent="0.25">
      <c r="A15554" s="2"/>
      <c r="B15554" s="2"/>
      <c r="C15554" s="2"/>
      <c r="E15554" s="2"/>
      <c r="G15554" s="2"/>
      <c r="H15554" s="6"/>
      <c r="I15554" s="9"/>
      <c r="J15554" s="9"/>
      <c r="K15554" s="9"/>
    </row>
    <row r="15555" spans="1:11" x14ac:dyDescent="0.25">
      <c r="A15555" s="2"/>
      <c r="B15555" s="2"/>
      <c r="C15555" s="2"/>
      <c r="E15555" s="2"/>
      <c r="G15555" s="2"/>
      <c r="H15555" s="6"/>
      <c r="I15555" s="9"/>
      <c r="J15555" s="9"/>
      <c r="K15555" s="9"/>
    </row>
    <row r="15556" spans="1:11" x14ac:dyDescent="0.25">
      <c r="A15556" s="2"/>
      <c r="B15556" s="2"/>
      <c r="C15556" s="2"/>
      <c r="E15556" s="2"/>
      <c r="G15556" s="2"/>
      <c r="H15556" s="6"/>
      <c r="I15556" s="9"/>
      <c r="J15556" s="9"/>
      <c r="K15556" s="9"/>
    </row>
    <row r="15557" spans="1:11" x14ac:dyDescent="0.25">
      <c r="A15557" s="2"/>
      <c r="B15557" s="2"/>
      <c r="C15557" s="2"/>
      <c r="E15557" s="2"/>
      <c r="G15557" s="2"/>
      <c r="H15557" s="6"/>
      <c r="I15557" s="9"/>
      <c r="J15557" s="9"/>
      <c r="K15557" s="9"/>
    </row>
    <row r="15558" spans="1:11" x14ac:dyDescent="0.25">
      <c r="A15558" s="2"/>
      <c r="B15558" s="2"/>
      <c r="C15558" s="2"/>
      <c r="E15558" s="2"/>
      <c r="G15558" s="2"/>
      <c r="H15558" s="6"/>
      <c r="I15558" s="9"/>
      <c r="J15558" s="9"/>
      <c r="K15558" s="9"/>
    </row>
    <row r="15559" spans="1:11" x14ac:dyDescent="0.25">
      <c r="A15559" s="2"/>
      <c r="B15559" s="2"/>
      <c r="C15559" s="2"/>
      <c r="E15559" s="2"/>
      <c r="G15559" s="2"/>
      <c r="H15559" s="6"/>
      <c r="I15559" s="9"/>
      <c r="J15559" s="9"/>
      <c r="K15559" s="9"/>
    </row>
    <row r="15560" spans="1:11" x14ac:dyDescent="0.25">
      <c r="A15560" s="2"/>
      <c r="B15560" s="2"/>
      <c r="C15560" s="2"/>
      <c r="E15560" s="2"/>
      <c r="G15560" s="2"/>
      <c r="H15560" s="6"/>
      <c r="I15560" s="9"/>
      <c r="J15560" s="9"/>
      <c r="K15560" s="9"/>
    </row>
    <row r="15561" spans="1:11" x14ac:dyDescent="0.25">
      <c r="A15561" s="2"/>
      <c r="B15561" s="2"/>
      <c r="C15561" s="2"/>
      <c r="E15561" s="2"/>
      <c r="G15561" s="2"/>
      <c r="H15561" s="6"/>
      <c r="I15561" s="9"/>
      <c r="J15561" s="9"/>
      <c r="K15561" s="9"/>
    </row>
    <row r="15562" spans="1:11" x14ac:dyDescent="0.25">
      <c r="A15562" s="2"/>
      <c r="B15562" s="2"/>
      <c r="C15562" s="2"/>
      <c r="E15562" s="2"/>
      <c r="G15562" s="2"/>
      <c r="H15562" s="6"/>
      <c r="I15562" s="9"/>
      <c r="J15562" s="9"/>
      <c r="K15562" s="9"/>
    </row>
    <row r="15563" spans="1:11" x14ac:dyDescent="0.25">
      <c r="A15563" s="2"/>
      <c r="B15563" s="2"/>
      <c r="C15563" s="2"/>
      <c r="E15563" s="2"/>
      <c r="G15563" s="2"/>
      <c r="H15563" s="6"/>
      <c r="I15563" s="9"/>
      <c r="J15563" s="9"/>
      <c r="K15563" s="9"/>
    </row>
    <row r="15564" spans="1:11" x14ac:dyDescent="0.25">
      <c r="A15564" s="2"/>
      <c r="B15564" s="2"/>
      <c r="C15564" s="2"/>
      <c r="E15564" s="2"/>
      <c r="G15564" s="2"/>
      <c r="H15564" s="6"/>
      <c r="I15564" s="9"/>
      <c r="J15564" s="9"/>
      <c r="K15564" s="9"/>
    </row>
    <row r="15565" spans="1:11" x14ac:dyDescent="0.25">
      <c r="A15565" s="2"/>
      <c r="B15565" s="2"/>
      <c r="C15565" s="2"/>
      <c r="E15565" s="2"/>
      <c r="G15565" s="2"/>
      <c r="H15565" s="6"/>
      <c r="I15565" s="9"/>
      <c r="J15565" s="9"/>
      <c r="K15565" s="9"/>
    </row>
    <row r="15566" spans="1:11" x14ac:dyDescent="0.25">
      <c r="A15566" s="2"/>
      <c r="B15566" s="2"/>
      <c r="C15566" s="2"/>
      <c r="E15566" s="2"/>
      <c r="G15566" s="2"/>
      <c r="H15566" s="6"/>
      <c r="I15566" s="9"/>
      <c r="J15566" s="9"/>
      <c r="K15566" s="9"/>
    </row>
    <row r="15567" spans="1:11" x14ac:dyDescent="0.25">
      <c r="A15567" s="2"/>
      <c r="B15567" s="2"/>
      <c r="C15567" s="2"/>
      <c r="E15567" s="2"/>
      <c r="G15567" s="2"/>
      <c r="H15567" s="6"/>
      <c r="I15567" s="9"/>
      <c r="J15567" s="9"/>
      <c r="K15567" s="9"/>
    </row>
    <row r="15568" spans="1:11" x14ac:dyDescent="0.25">
      <c r="A15568" s="2"/>
      <c r="B15568" s="2"/>
      <c r="C15568" s="2"/>
      <c r="E15568" s="2"/>
      <c r="G15568" s="2"/>
      <c r="H15568" s="6"/>
      <c r="I15568" s="9"/>
      <c r="J15568" s="9"/>
      <c r="K15568" s="9"/>
    </row>
    <row r="15569" spans="1:11" x14ac:dyDescent="0.25">
      <c r="A15569" s="2"/>
      <c r="B15569" s="2"/>
      <c r="C15569" s="2"/>
      <c r="E15569" s="2"/>
      <c r="G15569" s="2"/>
      <c r="H15569" s="6"/>
      <c r="I15569" s="9"/>
      <c r="J15569" s="9"/>
      <c r="K15569" s="9"/>
    </row>
    <row r="15570" spans="1:11" x14ac:dyDescent="0.25">
      <c r="A15570" s="2"/>
      <c r="B15570" s="2"/>
      <c r="C15570" s="2"/>
      <c r="E15570" s="2"/>
      <c r="G15570" s="2"/>
      <c r="H15570" s="6"/>
      <c r="I15570" s="9"/>
      <c r="J15570" s="9"/>
      <c r="K15570" s="9"/>
    </row>
    <row r="15571" spans="1:11" x14ac:dyDescent="0.25">
      <c r="A15571" s="2"/>
      <c r="B15571" s="2"/>
      <c r="C15571" s="2"/>
      <c r="E15571" s="2"/>
      <c r="G15571" s="2"/>
      <c r="H15571" s="6"/>
      <c r="I15571" s="9"/>
      <c r="J15571" s="9"/>
      <c r="K15571" s="9"/>
    </row>
    <row r="15572" spans="1:11" x14ac:dyDescent="0.25">
      <c r="A15572" s="2"/>
      <c r="B15572" s="2"/>
      <c r="C15572" s="2"/>
      <c r="E15572" s="2"/>
      <c r="G15572" s="2"/>
      <c r="H15572" s="6"/>
      <c r="I15572" s="9"/>
      <c r="J15572" s="9"/>
      <c r="K15572" s="9"/>
    </row>
    <row r="15573" spans="1:11" x14ac:dyDescent="0.25">
      <c r="A15573" s="2"/>
      <c r="B15573" s="2"/>
      <c r="C15573" s="2"/>
      <c r="E15573" s="2"/>
      <c r="G15573" s="2"/>
      <c r="H15573" s="6"/>
      <c r="I15573" s="9"/>
      <c r="J15573" s="9"/>
      <c r="K15573" s="9"/>
    </row>
    <row r="15574" spans="1:11" x14ac:dyDescent="0.25">
      <c r="A15574" s="2"/>
      <c r="B15574" s="2"/>
      <c r="C15574" s="2"/>
      <c r="E15574" s="2"/>
      <c r="G15574" s="2"/>
      <c r="H15574" s="6"/>
      <c r="I15574" s="9"/>
      <c r="J15574" s="9"/>
      <c r="K15574" s="9"/>
    </row>
    <row r="15575" spans="1:11" x14ac:dyDescent="0.25">
      <c r="A15575" s="2"/>
      <c r="B15575" s="2"/>
      <c r="C15575" s="2"/>
      <c r="E15575" s="2"/>
      <c r="G15575" s="2"/>
      <c r="H15575" s="6"/>
      <c r="I15575" s="9"/>
      <c r="J15575" s="9"/>
      <c r="K15575" s="9"/>
    </row>
    <row r="15576" spans="1:11" x14ac:dyDescent="0.25">
      <c r="A15576" s="2"/>
      <c r="B15576" s="2"/>
      <c r="C15576" s="2"/>
      <c r="E15576" s="2"/>
      <c r="G15576" s="2"/>
      <c r="H15576" s="6"/>
      <c r="I15576" s="9"/>
      <c r="J15576" s="9"/>
      <c r="K15576" s="9"/>
    </row>
    <row r="15577" spans="1:11" x14ac:dyDescent="0.25">
      <c r="A15577" s="2"/>
      <c r="B15577" s="2"/>
      <c r="C15577" s="2"/>
      <c r="E15577" s="2"/>
      <c r="G15577" s="2"/>
      <c r="H15577" s="6"/>
      <c r="I15577" s="9"/>
      <c r="J15577" s="9"/>
      <c r="K15577" s="9"/>
    </row>
    <row r="15578" spans="1:11" x14ac:dyDescent="0.25">
      <c r="A15578" s="2"/>
      <c r="B15578" s="2"/>
      <c r="C15578" s="2"/>
      <c r="E15578" s="2"/>
      <c r="G15578" s="2"/>
      <c r="H15578" s="6"/>
      <c r="I15578" s="9"/>
      <c r="J15578" s="9"/>
      <c r="K15578" s="9"/>
    </row>
    <row r="15579" spans="1:11" x14ac:dyDescent="0.25">
      <c r="A15579" s="2"/>
      <c r="B15579" s="2"/>
      <c r="C15579" s="2"/>
      <c r="E15579" s="2"/>
      <c r="G15579" s="2"/>
      <c r="H15579" s="6"/>
      <c r="I15579" s="9"/>
      <c r="J15579" s="9"/>
      <c r="K15579" s="9"/>
    </row>
    <row r="15580" spans="1:11" x14ac:dyDescent="0.25">
      <c r="A15580" s="2"/>
      <c r="B15580" s="2"/>
      <c r="C15580" s="2"/>
      <c r="E15580" s="2"/>
      <c r="G15580" s="2"/>
      <c r="H15580" s="6"/>
      <c r="I15580" s="9"/>
      <c r="J15580" s="9"/>
      <c r="K15580" s="9"/>
    </row>
    <row r="15581" spans="1:11" x14ac:dyDescent="0.25">
      <c r="A15581" s="2"/>
      <c r="B15581" s="2"/>
      <c r="C15581" s="2"/>
      <c r="E15581" s="2"/>
      <c r="G15581" s="2"/>
      <c r="H15581" s="6"/>
      <c r="I15581" s="9"/>
      <c r="J15581" s="9"/>
      <c r="K15581" s="9"/>
    </row>
    <row r="15582" spans="1:11" x14ac:dyDescent="0.25">
      <c r="A15582" s="2"/>
      <c r="B15582" s="2"/>
      <c r="C15582" s="2"/>
      <c r="E15582" s="2"/>
      <c r="G15582" s="2"/>
      <c r="H15582" s="6"/>
      <c r="I15582" s="9"/>
      <c r="J15582" s="9"/>
      <c r="K15582" s="9"/>
    </row>
    <row r="15583" spans="1:11" x14ac:dyDescent="0.25">
      <c r="A15583" s="2"/>
      <c r="B15583" s="2"/>
      <c r="C15583" s="2"/>
      <c r="E15583" s="2"/>
      <c r="G15583" s="2"/>
      <c r="H15583" s="6"/>
      <c r="I15583" s="9"/>
      <c r="J15583" s="9"/>
      <c r="K15583" s="9"/>
    </row>
    <row r="15584" spans="1:11" x14ac:dyDescent="0.25">
      <c r="A15584" s="2"/>
      <c r="B15584" s="2"/>
      <c r="C15584" s="2"/>
      <c r="E15584" s="2"/>
      <c r="G15584" s="2"/>
      <c r="H15584" s="6"/>
      <c r="I15584" s="9"/>
      <c r="J15584" s="9"/>
      <c r="K15584" s="9"/>
    </row>
    <row r="15585" spans="1:11" x14ac:dyDescent="0.25">
      <c r="A15585" s="2"/>
      <c r="B15585" s="2"/>
      <c r="C15585" s="2"/>
      <c r="E15585" s="2"/>
      <c r="G15585" s="2"/>
      <c r="H15585" s="6"/>
      <c r="I15585" s="9"/>
      <c r="J15585" s="9"/>
      <c r="K15585" s="9"/>
    </row>
    <row r="15586" spans="1:11" x14ac:dyDescent="0.25">
      <c r="A15586" s="2"/>
      <c r="B15586" s="2"/>
      <c r="C15586" s="2"/>
      <c r="E15586" s="2"/>
      <c r="G15586" s="2"/>
      <c r="H15586" s="6"/>
      <c r="I15586" s="9"/>
      <c r="J15586" s="9"/>
      <c r="K15586" s="9"/>
    </row>
    <row r="15587" spans="1:11" x14ac:dyDescent="0.25">
      <c r="A15587" s="2"/>
      <c r="B15587" s="2"/>
      <c r="C15587" s="2"/>
      <c r="E15587" s="2"/>
      <c r="G15587" s="2"/>
      <c r="H15587" s="6"/>
      <c r="I15587" s="9"/>
      <c r="J15587" s="9"/>
      <c r="K15587" s="9"/>
    </row>
    <row r="15588" spans="1:11" x14ac:dyDescent="0.25">
      <c r="A15588" s="2"/>
      <c r="B15588" s="2"/>
      <c r="C15588" s="2"/>
      <c r="E15588" s="2"/>
      <c r="G15588" s="2"/>
      <c r="H15588" s="6"/>
      <c r="I15588" s="9"/>
      <c r="J15588" s="9"/>
      <c r="K15588" s="9"/>
    </row>
    <row r="15589" spans="1:11" x14ac:dyDescent="0.25">
      <c r="A15589" s="2"/>
      <c r="B15589" s="2"/>
      <c r="C15589" s="2"/>
      <c r="E15589" s="2"/>
      <c r="G15589" s="2"/>
      <c r="H15589" s="6"/>
      <c r="I15589" s="9"/>
      <c r="J15589" s="9"/>
      <c r="K15589" s="9"/>
    </row>
    <row r="15590" spans="1:11" x14ac:dyDescent="0.25">
      <c r="A15590" s="2"/>
      <c r="B15590" s="2"/>
      <c r="C15590" s="2"/>
      <c r="E15590" s="2"/>
      <c r="G15590" s="2"/>
      <c r="H15590" s="6"/>
      <c r="I15590" s="9"/>
      <c r="J15590" s="9"/>
      <c r="K15590" s="9"/>
    </row>
    <row r="15591" spans="1:11" x14ac:dyDescent="0.25">
      <c r="A15591" s="2"/>
      <c r="B15591" s="2"/>
      <c r="C15591" s="2"/>
      <c r="E15591" s="2"/>
      <c r="G15591" s="2"/>
      <c r="H15591" s="6"/>
      <c r="I15591" s="9"/>
      <c r="J15591" s="9"/>
      <c r="K15591" s="9"/>
    </row>
    <row r="15592" spans="1:11" x14ac:dyDescent="0.25">
      <c r="A15592" s="2"/>
      <c r="B15592" s="2"/>
      <c r="C15592" s="2"/>
      <c r="E15592" s="2"/>
      <c r="G15592" s="2"/>
      <c r="H15592" s="6"/>
      <c r="I15592" s="9"/>
      <c r="J15592" s="9"/>
      <c r="K15592" s="9"/>
    </row>
    <row r="15593" spans="1:11" x14ac:dyDescent="0.25">
      <c r="A15593" s="2"/>
      <c r="B15593" s="2"/>
      <c r="C15593" s="2"/>
      <c r="E15593" s="2"/>
      <c r="G15593" s="2"/>
      <c r="H15593" s="6"/>
      <c r="I15593" s="9"/>
      <c r="J15593" s="9"/>
      <c r="K15593" s="9"/>
    </row>
    <row r="15594" spans="1:11" x14ac:dyDescent="0.25">
      <c r="A15594" s="2"/>
      <c r="B15594" s="2"/>
      <c r="C15594" s="2"/>
      <c r="E15594" s="2"/>
      <c r="G15594" s="2"/>
      <c r="H15594" s="6"/>
      <c r="I15594" s="9"/>
      <c r="J15594" s="9"/>
      <c r="K15594" s="9"/>
    </row>
    <row r="15595" spans="1:11" x14ac:dyDescent="0.25">
      <c r="A15595" s="2"/>
      <c r="B15595" s="2"/>
      <c r="C15595" s="2"/>
      <c r="E15595" s="2"/>
      <c r="G15595" s="2"/>
      <c r="H15595" s="6"/>
      <c r="I15595" s="9"/>
      <c r="J15595" s="9"/>
      <c r="K15595" s="9"/>
    </row>
    <row r="15596" spans="1:11" x14ac:dyDescent="0.25">
      <c r="A15596" s="2"/>
      <c r="B15596" s="2"/>
      <c r="C15596" s="2"/>
      <c r="E15596" s="2"/>
      <c r="G15596" s="2"/>
      <c r="H15596" s="6"/>
      <c r="I15596" s="9"/>
      <c r="J15596" s="9"/>
      <c r="K15596" s="9"/>
    </row>
    <row r="15597" spans="1:11" x14ac:dyDescent="0.25">
      <c r="A15597" s="2"/>
      <c r="B15597" s="2"/>
      <c r="C15597" s="2"/>
      <c r="E15597" s="2"/>
      <c r="G15597" s="2"/>
      <c r="H15597" s="6"/>
      <c r="I15597" s="9"/>
      <c r="J15597" s="9"/>
      <c r="K15597" s="9"/>
    </row>
    <row r="15598" spans="1:11" x14ac:dyDescent="0.25">
      <c r="A15598" s="2"/>
      <c r="B15598" s="2"/>
      <c r="C15598" s="2"/>
      <c r="E15598" s="2"/>
      <c r="G15598" s="2"/>
      <c r="H15598" s="6"/>
      <c r="I15598" s="9"/>
      <c r="J15598" s="9"/>
      <c r="K15598" s="9"/>
    </row>
    <row r="15599" spans="1:11" x14ac:dyDescent="0.25">
      <c r="A15599" s="2"/>
      <c r="B15599" s="2"/>
      <c r="C15599" s="2"/>
      <c r="E15599" s="2"/>
      <c r="G15599" s="2"/>
      <c r="H15599" s="6"/>
      <c r="I15599" s="9"/>
      <c r="J15599" s="9"/>
      <c r="K15599" s="9"/>
    </row>
    <row r="15600" spans="1:11" x14ac:dyDescent="0.25">
      <c r="A15600" s="2"/>
      <c r="B15600" s="2"/>
      <c r="C15600" s="2"/>
      <c r="E15600" s="2"/>
      <c r="G15600" s="2"/>
      <c r="H15600" s="6"/>
      <c r="I15600" s="9"/>
      <c r="J15600" s="9"/>
      <c r="K15600" s="9"/>
    </row>
    <row r="15601" spans="1:11" x14ac:dyDescent="0.25">
      <c r="A15601" s="2"/>
      <c r="B15601" s="2"/>
      <c r="C15601" s="2"/>
      <c r="E15601" s="2"/>
      <c r="G15601" s="2"/>
      <c r="H15601" s="6"/>
      <c r="I15601" s="9"/>
      <c r="J15601" s="9"/>
      <c r="K15601" s="9"/>
    </row>
    <row r="15602" spans="1:11" x14ac:dyDescent="0.25">
      <c r="A15602" s="2"/>
      <c r="B15602" s="2"/>
      <c r="C15602" s="2"/>
      <c r="E15602" s="2"/>
      <c r="G15602" s="2"/>
      <c r="H15602" s="6"/>
      <c r="I15602" s="9"/>
      <c r="J15602" s="9"/>
      <c r="K15602" s="9"/>
    </row>
    <row r="15603" spans="1:11" x14ac:dyDescent="0.25">
      <c r="A15603" s="2"/>
      <c r="B15603" s="2"/>
      <c r="C15603" s="2"/>
      <c r="E15603" s="2"/>
      <c r="G15603" s="2"/>
      <c r="H15603" s="6"/>
      <c r="I15603" s="9"/>
      <c r="J15603" s="9"/>
      <c r="K15603" s="9"/>
    </row>
    <row r="15604" spans="1:11" x14ac:dyDescent="0.25">
      <c r="A15604" s="2"/>
      <c r="B15604" s="2"/>
      <c r="C15604" s="2"/>
      <c r="E15604" s="2"/>
      <c r="G15604" s="2"/>
      <c r="H15604" s="6"/>
      <c r="I15604" s="9"/>
      <c r="J15604" s="9"/>
      <c r="K15604" s="9"/>
    </row>
    <row r="15605" spans="1:11" x14ac:dyDescent="0.25">
      <c r="A15605" s="2"/>
      <c r="B15605" s="2"/>
      <c r="C15605" s="2"/>
      <c r="E15605" s="2"/>
      <c r="G15605" s="2"/>
      <c r="H15605" s="6"/>
      <c r="I15605" s="9"/>
      <c r="J15605" s="9"/>
      <c r="K15605" s="9"/>
    </row>
    <row r="15606" spans="1:11" x14ac:dyDescent="0.25">
      <c r="A15606" s="2"/>
      <c r="B15606" s="2"/>
      <c r="C15606" s="2"/>
      <c r="E15606" s="2"/>
      <c r="G15606" s="2"/>
      <c r="H15606" s="6"/>
      <c r="I15606" s="9"/>
      <c r="J15606" s="9"/>
      <c r="K15606" s="9"/>
    </row>
    <row r="15607" spans="1:11" x14ac:dyDescent="0.25">
      <c r="A15607" s="2"/>
      <c r="B15607" s="2"/>
      <c r="C15607" s="2"/>
      <c r="E15607" s="2"/>
      <c r="G15607" s="2"/>
      <c r="H15607" s="6"/>
      <c r="I15607" s="9"/>
      <c r="J15607" s="9"/>
      <c r="K15607" s="9"/>
    </row>
    <row r="15608" spans="1:11" x14ac:dyDescent="0.25">
      <c r="A15608" s="2"/>
      <c r="B15608" s="2"/>
      <c r="C15608" s="2"/>
      <c r="E15608" s="2"/>
      <c r="G15608" s="2"/>
      <c r="H15608" s="6"/>
      <c r="I15608" s="9"/>
      <c r="J15608" s="9"/>
      <c r="K15608" s="9"/>
    </row>
    <row r="15609" spans="1:11" x14ac:dyDescent="0.25">
      <c r="A15609" s="2"/>
      <c r="B15609" s="2"/>
      <c r="C15609" s="2"/>
      <c r="E15609" s="2"/>
      <c r="G15609" s="2"/>
      <c r="H15609" s="6"/>
      <c r="I15609" s="9"/>
      <c r="J15609" s="9"/>
      <c r="K15609" s="9"/>
    </row>
    <row r="15610" spans="1:11" x14ac:dyDescent="0.25">
      <c r="A15610" s="2"/>
      <c r="B15610" s="2"/>
      <c r="C15610" s="2"/>
      <c r="E15610" s="2"/>
      <c r="G15610" s="2"/>
      <c r="H15610" s="6"/>
      <c r="I15610" s="9"/>
      <c r="J15610" s="9"/>
      <c r="K15610" s="9"/>
    </row>
    <row r="15611" spans="1:11" x14ac:dyDescent="0.25">
      <c r="A15611" s="2"/>
      <c r="B15611" s="2"/>
      <c r="C15611" s="2"/>
      <c r="E15611" s="2"/>
      <c r="G15611" s="2"/>
      <c r="H15611" s="6"/>
      <c r="I15611" s="9"/>
      <c r="J15611" s="9"/>
      <c r="K15611" s="9"/>
    </row>
    <row r="15612" spans="1:11" x14ac:dyDescent="0.25">
      <c r="A15612" s="2"/>
      <c r="B15612" s="2"/>
      <c r="C15612" s="2"/>
      <c r="E15612" s="2"/>
      <c r="G15612" s="2"/>
      <c r="H15612" s="6"/>
      <c r="I15612" s="9"/>
      <c r="J15612" s="9"/>
      <c r="K15612" s="9"/>
    </row>
    <row r="15613" spans="1:11" x14ac:dyDescent="0.25">
      <c r="A15613" s="2"/>
      <c r="B15613" s="2"/>
      <c r="C15613" s="2"/>
      <c r="E15613" s="2"/>
      <c r="G15613" s="2"/>
      <c r="H15613" s="6"/>
      <c r="I15613" s="9"/>
      <c r="J15613" s="9"/>
      <c r="K15613" s="9"/>
    </row>
    <row r="15614" spans="1:11" x14ac:dyDescent="0.25">
      <c r="A15614" s="2"/>
      <c r="B15614" s="2"/>
      <c r="C15614" s="2"/>
      <c r="E15614" s="2"/>
      <c r="G15614" s="2"/>
      <c r="H15614" s="6"/>
      <c r="I15614" s="9"/>
      <c r="J15614" s="9"/>
      <c r="K15614" s="9"/>
    </row>
    <row r="15615" spans="1:11" x14ac:dyDescent="0.25">
      <c r="A15615" s="2"/>
      <c r="B15615" s="2"/>
      <c r="C15615" s="2"/>
      <c r="E15615" s="2"/>
      <c r="G15615" s="2"/>
      <c r="H15615" s="6"/>
      <c r="I15615" s="9"/>
      <c r="J15615" s="9"/>
      <c r="K15615" s="9"/>
    </row>
    <row r="15616" spans="1:11" x14ac:dyDescent="0.25">
      <c r="A15616" s="2"/>
      <c r="B15616" s="2"/>
      <c r="C15616" s="2"/>
      <c r="E15616" s="2"/>
      <c r="G15616" s="2"/>
      <c r="H15616" s="6"/>
      <c r="I15616" s="9"/>
      <c r="J15616" s="9"/>
      <c r="K15616" s="9"/>
    </row>
    <row r="15617" spans="1:11" x14ac:dyDescent="0.25">
      <c r="A15617" s="2"/>
      <c r="B15617" s="2"/>
      <c r="C15617" s="2"/>
      <c r="E15617" s="2"/>
      <c r="G15617" s="2"/>
      <c r="H15617" s="6"/>
      <c r="I15617" s="9"/>
      <c r="J15617" s="9"/>
      <c r="K15617" s="9"/>
    </row>
    <row r="15618" spans="1:11" x14ac:dyDescent="0.25">
      <c r="A15618" s="2"/>
      <c r="B15618" s="2"/>
      <c r="C15618" s="2"/>
      <c r="E15618" s="2"/>
      <c r="G15618" s="2"/>
      <c r="H15618" s="6"/>
      <c r="I15618" s="9"/>
      <c r="J15618" s="9"/>
      <c r="K15618" s="9"/>
    </row>
    <row r="15619" spans="1:11" x14ac:dyDescent="0.25">
      <c r="A15619" s="2"/>
      <c r="B15619" s="2"/>
      <c r="C15619" s="2"/>
      <c r="E15619" s="2"/>
      <c r="G15619" s="2"/>
      <c r="H15619" s="6"/>
      <c r="I15619" s="9"/>
      <c r="J15619" s="9"/>
      <c r="K15619" s="9"/>
    </row>
    <row r="15620" spans="1:11" x14ac:dyDescent="0.25">
      <c r="A15620" s="2"/>
      <c r="B15620" s="2"/>
      <c r="C15620" s="2"/>
      <c r="E15620" s="2"/>
      <c r="G15620" s="2"/>
      <c r="H15620" s="6"/>
      <c r="I15620" s="9"/>
      <c r="J15620" s="9"/>
      <c r="K15620" s="9"/>
    </row>
    <row r="15621" spans="1:11" x14ac:dyDescent="0.25">
      <c r="A15621" s="2"/>
      <c r="B15621" s="2"/>
      <c r="C15621" s="2"/>
      <c r="E15621" s="2"/>
      <c r="G15621" s="2"/>
      <c r="H15621" s="6"/>
      <c r="I15621" s="9"/>
      <c r="J15621" s="9"/>
      <c r="K15621" s="9"/>
    </row>
    <row r="15622" spans="1:11" x14ac:dyDescent="0.25">
      <c r="A15622" s="2"/>
      <c r="B15622" s="2"/>
      <c r="C15622" s="2"/>
      <c r="E15622" s="2"/>
      <c r="G15622" s="2"/>
      <c r="H15622" s="6"/>
      <c r="I15622" s="9"/>
      <c r="J15622" s="9"/>
      <c r="K15622" s="9"/>
    </row>
    <row r="15623" spans="1:11" x14ac:dyDescent="0.25">
      <c r="A15623" s="2"/>
      <c r="B15623" s="2"/>
      <c r="C15623" s="2"/>
      <c r="E15623" s="2"/>
      <c r="G15623" s="2"/>
      <c r="H15623" s="6"/>
      <c r="I15623" s="9"/>
      <c r="J15623" s="9"/>
      <c r="K15623" s="9"/>
    </row>
    <row r="15624" spans="1:11" x14ac:dyDescent="0.25">
      <c r="A15624" s="2"/>
      <c r="B15624" s="2"/>
      <c r="C15624" s="2"/>
      <c r="E15624" s="2"/>
      <c r="G15624" s="2"/>
      <c r="H15624" s="6"/>
      <c r="I15624" s="9"/>
      <c r="J15624" s="9"/>
      <c r="K15624" s="9"/>
    </row>
    <row r="15625" spans="1:11" x14ac:dyDescent="0.25">
      <c r="A15625" s="2"/>
      <c r="B15625" s="2"/>
      <c r="C15625" s="2"/>
      <c r="E15625" s="2"/>
      <c r="G15625" s="2"/>
      <c r="H15625" s="6"/>
      <c r="I15625" s="9"/>
      <c r="J15625" s="9"/>
      <c r="K15625" s="9"/>
    </row>
    <row r="15626" spans="1:11" x14ac:dyDescent="0.25">
      <c r="A15626" s="2"/>
      <c r="B15626" s="2"/>
      <c r="C15626" s="2"/>
      <c r="E15626" s="2"/>
      <c r="G15626" s="2"/>
      <c r="H15626" s="6"/>
      <c r="I15626" s="9"/>
      <c r="J15626" s="9"/>
      <c r="K15626" s="9"/>
    </row>
    <row r="15627" spans="1:11" x14ac:dyDescent="0.25">
      <c r="A15627" s="2"/>
      <c r="B15627" s="2"/>
      <c r="C15627" s="2"/>
      <c r="E15627" s="2"/>
      <c r="G15627" s="2"/>
      <c r="H15627" s="6"/>
      <c r="I15627" s="9"/>
      <c r="J15627" s="9"/>
      <c r="K15627" s="9"/>
    </row>
    <row r="15628" spans="1:11" x14ac:dyDescent="0.25">
      <c r="A15628" s="2"/>
      <c r="B15628" s="2"/>
      <c r="C15628" s="2"/>
      <c r="E15628" s="2"/>
      <c r="G15628" s="2"/>
      <c r="H15628" s="6"/>
      <c r="I15628" s="9"/>
      <c r="J15628" s="9"/>
      <c r="K15628" s="9"/>
    </row>
    <row r="15629" spans="1:11" x14ac:dyDescent="0.25">
      <c r="A15629" s="2"/>
      <c r="B15629" s="2"/>
      <c r="C15629" s="2"/>
      <c r="E15629" s="2"/>
      <c r="G15629" s="2"/>
      <c r="H15629" s="6"/>
      <c r="I15629" s="9"/>
      <c r="J15629" s="9"/>
      <c r="K15629" s="9"/>
    </row>
    <row r="15630" spans="1:11" x14ac:dyDescent="0.25">
      <c r="A15630" s="2"/>
      <c r="B15630" s="2"/>
      <c r="C15630" s="2"/>
      <c r="E15630" s="2"/>
      <c r="G15630" s="2"/>
      <c r="H15630" s="6"/>
      <c r="I15630" s="9"/>
      <c r="J15630" s="9"/>
      <c r="K15630" s="9"/>
    </row>
    <row r="15631" spans="1:11" x14ac:dyDescent="0.25">
      <c r="A15631" s="2"/>
      <c r="B15631" s="2"/>
      <c r="C15631" s="2"/>
      <c r="E15631" s="2"/>
      <c r="G15631" s="2"/>
      <c r="H15631" s="6"/>
      <c r="I15631" s="9"/>
      <c r="J15631" s="9"/>
      <c r="K15631" s="9"/>
    </row>
    <row r="15632" spans="1:11" x14ac:dyDescent="0.25">
      <c r="A15632" s="2"/>
      <c r="B15632" s="2"/>
      <c r="C15632" s="2"/>
      <c r="E15632" s="2"/>
      <c r="G15632" s="2"/>
      <c r="H15632" s="6"/>
      <c r="I15632" s="9"/>
      <c r="J15632" s="9"/>
      <c r="K15632" s="9"/>
    </row>
    <row r="15633" spans="1:11" x14ac:dyDescent="0.25">
      <c r="A15633" s="2"/>
      <c r="B15633" s="2"/>
      <c r="C15633" s="2"/>
      <c r="E15633" s="2"/>
      <c r="G15633" s="2"/>
      <c r="H15633" s="6"/>
      <c r="I15633" s="9"/>
      <c r="J15633" s="9"/>
      <c r="K15633" s="9"/>
    </row>
    <row r="15634" spans="1:11" x14ac:dyDescent="0.25">
      <c r="A15634" s="2"/>
      <c r="B15634" s="2"/>
      <c r="C15634" s="2"/>
      <c r="E15634" s="2"/>
      <c r="G15634" s="2"/>
      <c r="H15634" s="6"/>
      <c r="I15634" s="9"/>
      <c r="J15634" s="9"/>
      <c r="K15634" s="9"/>
    </row>
    <row r="15635" spans="1:11" x14ac:dyDescent="0.25">
      <c r="A15635" s="2"/>
      <c r="B15635" s="2"/>
      <c r="C15635" s="2"/>
      <c r="E15635" s="2"/>
      <c r="G15635" s="2"/>
      <c r="H15635" s="6"/>
      <c r="I15635" s="9"/>
      <c r="J15635" s="9"/>
      <c r="K15635" s="9"/>
    </row>
    <row r="15636" spans="1:11" x14ac:dyDescent="0.25">
      <c r="A15636" s="2"/>
      <c r="B15636" s="2"/>
      <c r="C15636" s="2"/>
      <c r="E15636" s="2"/>
      <c r="G15636" s="2"/>
      <c r="H15636" s="6"/>
      <c r="I15636" s="9"/>
      <c r="J15636" s="9"/>
      <c r="K15636" s="9"/>
    </row>
    <row r="15637" spans="1:11" x14ac:dyDescent="0.25">
      <c r="A15637" s="2"/>
      <c r="B15637" s="2"/>
      <c r="C15637" s="2"/>
      <c r="E15637" s="2"/>
      <c r="G15637" s="2"/>
      <c r="H15637" s="6"/>
      <c r="I15637" s="9"/>
      <c r="J15637" s="9"/>
      <c r="K15637" s="9"/>
    </row>
    <row r="15638" spans="1:11" x14ac:dyDescent="0.25">
      <c r="A15638" s="2"/>
      <c r="B15638" s="2"/>
      <c r="C15638" s="2"/>
      <c r="E15638" s="2"/>
      <c r="G15638" s="2"/>
      <c r="H15638" s="6"/>
      <c r="I15638" s="9"/>
      <c r="J15638" s="9"/>
      <c r="K15638" s="9"/>
    </row>
    <row r="15639" spans="1:11" x14ac:dyDescent="0.25">
      <c r="A15639" s="2"/>
      <c r="B15639" s="2"/>
      <c r="C15639" s="2"/>
      <c r="E15639" s="2"/>
      <c r="G15639" s="2"/>
      <c r="H15639" s="6"/>
      <c r="I15639" s="9"/>
      <c r="J15639" s="9"/>
      <c r="K15639" s="9"/>
    </row>
    <row r="15640" spans="1:11" x14ac:dyDescent="0.25">
      <c r="A15640" s="2"/>
      <c r="B15640" s="2"/>
      <c r="C15640" s="2"/>
      <c r="E15640" s="2"/>
      <c r="G15640" s="2"/>
      <c r="H15640" s="6"/>
      <c r="I15640" s="9"/>
      <c r="J15640" s="9"/>
      <c r="K15640" s="9"/>
    </row>
    <row r="15641" spans="1:11" x14ac:dyDescent="0.25">
      <c r="A15641" s="2"/>
      <c r="B15641" s="2"/>
      <c r="C15641" s="2"/>
      <c r="E15641" s="2"/>
      <c r="G15641" s="2"/>
      <c r="H15641" s="6"/>
      <c r="I15641" s="9"/>
      <c r="J15641" s="9"/>
      <c r="K15641" s="9"/>
    </row>
    <row r="15642" spans="1:11" x14ac:dyDescent="0.25">
      <c r="A15642" s="2"/>
      <c r="B15642" s="2"/>
      <c r="C15642" s="2"/>
      <c r="E15642" s="2"/>
      <c r="G15642" s="2"/>
      <c r="H15642" s="6"/>
      <c r="I15642" s="9"/>
      <c r="J15642" s="9"/>
      <c r="K15642" s="9"/>
    </row>
    <row r="15643" spans="1:11" x14ac:dyDescent="0.25">
      <c r="A15643" s="2"/>
      <c r="B15643" s="2"/>
      <c r="C15643" s="2"/>
      <c r="E15643" s="2"/>
      <c r="G15643" s="2"/>
      <c r="H15643" s="6"/>
      <c r="I15643" s="9"/>
      <c r="J15643" s="9"/>
      <c r="K15643" s="9"/>
    </row>
    <row r="15644" spans="1:11" x14ac:dyDescent="0.25">
      <c r="A15644" s="2"/>
      <c r="B15644" s="2"/>
      <c r="C15644" s="2"/>
      <c r="E15644" s="2"/>
      <c r="G15644" s="2"/>
      <c r="H15644" s="6"/>
      <c r="I15644" s="9"/>
      <c r="J15644" s="9"/>
      <c r="K15644" s="9"/>
    </row>
    <row r="15645" spans="1:11" x14ac:dyDescent="0.25">
      <c r="A15645" s="2"/>
      <c r="B15645" s="2"/>
      <c r="C15645" s="2"/>
      <c r="E15645" s="2"/>
      <c r="G15645" s="2"/>
      <c r="H15645" s="6"/>
      <c r="I15645" s="9"/>
      <c r="J15645" s="9"/>
      <c r="K15645" s="9"/>
    </row>
    <row r="15646" spans="1:11" x14ac:dyDescent="0.25">
      <c r="A15646" s="2"/>
      <c r="B15646" s="2"/>
      <c r="C15646" s="2"/>
      <c r="E15646" s="2"/>
      <c r="G15646" s="2"/>
      <c r="H15646" s="6"/>
      <c r="I15646" s="9"/>
      <c r="J15646" s="9"/>
      <c r="K15646" s="9"/>
    </row>
    <row r="15647" spans="1:11" x14ac:dyDescent="0.25">
      <c r="A15647" s="2"/>
      <c r="B15647" s="2"/>
      <c r="C15647" s="2"/>
      <c r="E15647" s="2"/>
      <c r="G15647" s="2"/>
      <c r="H15647" s="6"/>
      <c r="I15647" s="9"/>
      <c r="J15647" s="9"/>
      <c r="K15647" s="9"/>
    </row>
    <row r="15648" spans="1:11" x14ac:dyDescent="0.25">
      <c r="A15648" s="2"/>
      <c r="B15648" s="2"/>
      <c r="C15648" s="2"/>
      <c r="E15648" s="2"/>
      <c r="G15648" s="2"/>
      <c r="H15648" s="6"/>
      <c r="I15648" s="9"/>
      <c r="J15648" s="9"/>
      <c r="K15648" s="9"/>
    </row>
    <row r="15649" spans="1:11" x14ac:dyDescent="0.25">
      <c r="A15649" s="2"/>
      <c r="B15649" s="2"/>
      <c r="C15649" s="2"/>
      <c r="E15649" s="2"/>
      <c r="G15649" s="2"/>
      <c r="H15649" s="6"/>
      <c r="I15649" s="9"/>
      <c r="J15649" s="9"/>
      <c r="K15649" s="9"/>
    </row>
    <row r="15650" spans="1:11" x14ac:dyDescent="0.25">
      <c r="A15650" s="2"/>
      <c r="B15650" s="2"/>
      <c r="C15650" s="2"/>
      <c r="E15650" s="2"/>
      <c r="G15650" s="2"/>
      <c r="H15650" s="6"/>
      <c r="I15650" s="9"/>
      <c r="J15650" s="9"/>
      <c r="K15650" s="9"/>
    </row>
    <row r="15651" spans="1:11" x14ac:dyDescent="0.25">
      <c r="A15651" s="2"/>
      <c r="B15651" s="2"/>
      <c r="C15651" s="2"/>
      <c r="E15651" s="2"/>
      <c r="G15651" s="2"/>
      <c r="H15651" s="6"/>
      <c r="I15651" s="9"/>
      <c r="J15651" s="9"/>
      <c r="K15651" s="9"/>
    </row>
    <row r="15652" spans="1:11" x14ac:dyDescent="0.25">
      <c r="A15652" s="2"/>
      <c r="B15652" s="2"/>
      <c r="C15652" s="2"/>
      <c r="E15652" s="2"/>
      <c r="G15652" s="2"/>
      <c r="H15652" s="6"/>
      <c r="I15652" s="9"/>
      <c r="J15652" s="9"/>
      <c r="K15652" s="9"/>
    </row>
    <row r="15653" spans="1:11" x14ac:dyDescent="0.25">
      <c r="A15653" s="2"/>
      <c r="B15653" s="2"/>
      <c r="C15653" s="2"/>
      <c r="E15653" s="2"/>
      <c r="G15653" s="2"/>
      <c r="H15653" s="6"/>
      <c r="I15653" s="9"/>
      <c r="J15653" s="9"/>
      <c r="K15653" s="9"/>
    </row>
    <row r="15654" spans="1:11" x14ac:dyDescent="0.25">
      <c r="A15654" s="2"/>
      <c r="B15654" s="2"/>
      <c r="C15654" s="2"/>
      <c r="E15654" s="2"/>
      <c r="G15654" s="2"/>
      <c r="H15654" s="6"/>
      <c r="I15654" s="9"/>
      <c r="J15654" s="9"/>
      <c r="K15654" s="9"/>
    </row>
    <row r="15655" spans="1:11" x14ac:dyDescent="0.25">
      <c r="A15655" s="2"/>
      <c r="B15655" s="2"/>
      <c r="C15655" s="2"/>
      <c r="E15655" s="2"/>
      <c r="G15655" s="2"/>
      <c r="H15655" s="6"/>
      <c r="I15655" s="9"/>
      <c r="J15655" s="9"/>
      <c r="K15655" s="9"/>
    </row>
    <row r="15656" spans="1:11" x14ac:dyDescent="0.25">
      <c r="A15656" s="2"/>
      <c r="B15656" s="2"/>
      <c r="C15656" s="2"/>
      <c r="E15656" s="2"/>
      <c r="G15656" s="2"/>
      <c r="H15656" s="6"/>
      <c r="I15656" s="9"/>
      <c r="J15656" s="9"/>
      <c r="K15656" s="9"/>
    </row>
    <row r="15657" spans="1:11" x14ac:dyDescent="0.25">
      <c r="A15657" s="2"/>
      <c r="B15657" s="2"/>
      <c r="C15657" s="2"/>
      <c r="E15657" s="2"/>
      <c r="G15657" s="2"/>
      <c r="H15657" s="6"/>
      <c r="I15657" s="9"/>
      <c r="J15657" s="9"/>
      <c r="K15657" s="9"/>
    </row>
    <row r="15658" spans="1:11" x14ac:dyDescent="0.25">
      <c r="A15658" s="2"/>
      <c r="B15658" s="2"/>
      <c r="C15658" s="2"/>
      <c r="E15658" s="2"/>
      <c r="G15658" s="2"/>
      <c r="H15658" s="6"/>
      <c r="I15658" s="9"/>
      <c r="J15658" s="9"/>
      <c r="K15658" s="9"/>
    </row>
    <row r="15659" spans="1:11" x14ac:dyDescent="0.25">
      <c r="A15659" s="2"/>
      <c r="B15659" s="2"/>
      <c r="C15659" s="2"/>
      <c r="E15659" s="2"/>
      <c r="G15659" s="2"/>
      <c r="H15659" s="6"/>
      <c r="I15659" s="9"/>
      <c r="J15659" s="9"/>
      <c r="K15659" s="9"/>
    </row>
    <row r="15660" spans="1:11" x14ac:dyDescent="0.25">
      <c r="A15660" s="2"/>
      <c r="B15660" s="2"/>
      <c r="C15660" s="2"/>
      <c r="E15660" s="2"/>
      <c r="G15660" s="2"/>
      <c r="H15660" s="6"/>
      <c r="I15660" s="9"/>
      <c r="J15660" s="9"/>
      <c r="K15660" s="9"/>
    </row>
    <row r="15661" spans="1:11" x14ac:dyDescent="0.25">
      <c r="A15661" s="2"/>
      <c r="B15661" s="2"/>
      <c r="C15661" s="2"/>
      <c r="E15661" s="2"/>
      <c r="G15661" s="2"/>
      <c r="H15661" s="6"/>
      <c r="I15661" s="9"/>
      <c r="J15661" s="9"/>
      <c r="K15661" s="9"/>
    </row>
    <row r="15662" spans="1:11" x14ac:dyDescent="0.25">
      <c r="A15662" s="2"/>
      <c r="B15662" s="2"/>
      <c r="C15662" s="2"/>
      <c r="E15662" s="2"/>
      <c r="G15662" s="2"/>
      <c r="H15662" s="6"/>
      <c r="I15662" s="9"/>
      <c r="J15662" s="9"/>
      <c r="K15662" s="9"/>
    </row>
    <row r="15663" spans="1:11" x14ac:dyDescent="0.25">
      <c r="A15663" s="2"/>
      <c r="B15663" s="2"/>
      <c r="C15663" s="2"/>
      <c r="E15663" s="2"/>
      <c r="G15663" s="2"/>
      <c r="H15663" s="6"/>
      <c r="I15663" s="9"/>
      <c r="J15663" s="9"/>
      <c r="K15663" s="9"/>
    </row>
    <row r="15664" spans="1:11" x14ac:dyDescent="0.25">
      <c r="A15664" s="2"/>
      <c r="B15664" s="2"/>
      <c r="C15664" s="2"/>
      <c r="E15664" s="2"/>
      <c r="G15664" s="2"/>
      <c r="H15664" s="6"/>
      <c r="I15664" s="9"/>
      <c r="J15664" s="9"/>
      <c r="K15664" s="9"/>
    </row>
    <row r="15665" spans="1:11" x14ac:dyDescent="0.25">
      <c r="A15665" s="2"/>
      <c r="B15665" s="2"/>
      <c r="C15665" s="2"/>
      <c r="E15665" s="2"/>
      <c r="G15665" s="2"/>
      <c r="H15665" s="6"/>
      <c r="I15665" s="9"/>
      <c r="J15665" s="9"/>
      <c r="K15665" s="9"/>
    </row>
    <row r="15666" spans="1:11" x14ac:dyDescent="0.25">
      <c r="A15666" s="2"/>
      <c r="B15666" s="2"/>
      <c r="C15666" s="2"/>
      <c r="E15666" s="2"/>
      <c r="G15666" s="2"/>
      <c r="H15666" s="6"/>
      <c r="I15666" s="9"/>
      <c r="J15666" s="9"/>
      <c r="K15666" s="9"/>
    </row>
    <row r="15667" spans="1:11" x14ac:dyDescent="0.25">
      <c r="A15667" s="2"/>
      <c r="B15667" s="2"/>
      <c r="C15667" s="2"/>
      <c r="E15667" s="2"/>
      <c r="G15667" s="2"/>
      <c r="H15667" s="6"/>
      <c r="I15667" s="9"/>
      <c r="J15667" s="9"/>
      <c r="K15667" s="9"/>
    </row>
    <row r="15668" spans="1:11" x14ac:dyDescent="0.25">
      <c r="A15668" s="2"/>
      <c r="B15668" s="2"/>
      <c r="C15668" s="2"/>
      <c r="E15668" s="2"/>
      <c r="G15668" s="2"/>
      <c r="H15668" s="6"/>
      <c r="I15668" s="9"/>
      <c r="J15668" s="9"/>
      <c r="K15668" s="9"/>
    </row>
    <row r="15669" spans="1:11" x14ac:dyDescent="0.25">
      <c r="A15669" s="2"/>
      <c r="B15669" s="2"/>
      <c r="C15669" s="2"/>
      <c r="E15669" s="2"/>
      <c r="G15669" s="2"/>
      <c r="H15669" s="6"/>
      <c r="I15669" s="9"/>
      <c r="J15669" s="9"/>
      <c r="K15669" s="9"/>
    </row>
    <row r="15670" spans="1:11" x14ac:dyDescent="0.25">
      <c r="A15670" s="2"/>
      <c r="B15670" s="2"/>
      <c r="C15670" s="2"/>
      <c r="E15670" s="2"/>
      <c r="G15670" s="2"/>
      <c r="H15670" s="6"/>
      <c r="I15670" s="9"/>
      <c r="J15670" s="9"/>
      <c r="K15670" s="9"/>
    </row>
    <row r="15671" spans="1:11" x14ac:dyDescent="0.25">
      <c r="A15671" s="2"/>
      <c r="B15671" s="2"/>
      <c r="C15671" s="2"/>
      <c r="E15671" s="2"/>
      <c r="G15671" s="2"/>
      <c r="H15671" s="6"/>
      <c r="I15671" s="9"/>
      <c r="J15671" s="9"/>
      <c r="K15671" s="9"/>
    </row>
    <row r="15672" spans="1:11" x14ac:dyDescent="0.25">
      <c r="A15672" s="2"/>
      <c r="B15672" s="2"/>
      <c r="C15672" s="2"/>
      <c r="E15672" s="2"/>
      <c r="G15672" s="2"/>
      <c r="H15672" s="6"/>
      <c r="I15672" s="9"/>
      <c r="J15672" s="9"/>
      <c r="K15672" s="9"/>
    </row>
    <row r="15673" spans="1:11" x14ac:dyDescent="0.25">
      <c r="A15673" s="2"/>
      <c r="B15673" s="2"/>
      <c r="C15673" s="2"/>
      <c r="E15673" s="2"/>
      <c r="G15673" s="2"/>
      <c r="H15673" s="6"/>
      <c r="I15673" s="9"/>
      <c r="J15673" s="9"/>
      <c r="K15673" s="9"/>
    </row>
    <row r="15674" spans="1:11" x14ac:dyDescent="0.25">
      <c r="A15674" s="2"/>
      <c r="B15674" s="2"/>
      <c r="C15674" s="2"/>
      <c r="E15674" s="2"/>
      <c r="G15674" s="2"/>
      <c r="H15674" s="6"/>
      <c r="I15674" s="9"/>
      <c r="J15674" s="9"/>
      <c r="K15674" s="9"/>
    </row>
    <row r="15675" spans="1:11" x14ac:dyDescent="0.25">
      <c r="A15675" s="2"/>
      <c r="B15675" s="2"/>
      <c r="C15675" s="2"/>
      <c r="E15675" s="2"/>
      <c r="G15675" s="2"/>
      <c r="H15675" s="6"/>
      <c r="I15675" s="9"/>
      <c r="J15675" s="9"/>
      <c r="K15675" s="9"/>
    </row>
    <row r="15676" spans="1:11" x14ac:dyDescent="0.25">
      <c r="A15676" s="2"/>
      <c r="B15676" s="2"/>
      <c r="C15676" s="2"/>
      <c r="E15676" s="2"/>
      <c r="G15676" s="2"/>
      <c r="H15676" s="6"/>
      <c r="I15676" s="9"/>
      <c r="J15676" s="9"/>
      <c r="K15676" s="9"/>
    </row>
    <row r="15677" spans="1:11" x14ac:dyDescent="0.25">
      <c r="A15677" s="2"/>
      <c r="B15677" s="2"/>
      <c r="C15677" s="2"/>
      <c r="E15677" s="2"/>
      <c r="G15677" s="2"/>
      <c r="H15677" s="6"/>
      <c r="I15677" s="9"/>
      <c r="J15677" s="9"/>
      <c r="K15677" s="9"/>
    </row>
    <row r="15678" spans="1:11" x14ac:dyDescent="0.25">
      <c r="A15678" s="2"/>
      <c r="B15678" s="2"/>
      <c r="C15678" s="2"/>
      <c r="E15678" s="2"/>
      <c r="G15678" s="2"/>
      <c r="H15678" s="6"/>
      <c r="I15678" s="9"/>
      <c r="J15678" s="9"/>
      <c r="K15678" s="9"/>
    </row>
    <row r="15679" spans="1:11" x14ac:dyDescent="0.25">
      <c r="A15679" s="2"/>
      <c r="B15679" s="2"/>
      <c r="C15679" s="2"/>
      <c r="E15679" s="2"/>
      <c r="G15679" s="2"/>
      <c r="H15679" s="6"/>
      <c r="I15679" s="9"/>
      <c r="J15679" s="9"/>
      <c r="K15679" s="9"/>
    </row>
    <row r="15680" spans="1:11" x14ac:dyDescent="0.25">
      <c r="A15680" s="2"/>
      <c r="B15680" s="2"/>
      <c r="C15680" s="2"/>
      <c r="E15680" s="2"/>
      <c r="G15680" s="2"/>
      <c r="H15680" s="6"/>
      <c r="I15680" s="9"/>
      <c r="J15680" s="9"/>
      <c r="K15680" s="9"/>
    </row>
    <row r="15681" spans="1:11" x14ac:dyDescent="0.25">
      <c r="A15681" s="2"/>
      <c r="B15681" s="2"/>
      <c r="C15681" s="2"/>
      <c r="E15681" s="2"/>
      <c r="G15681" s="2"/>
      <c r="H15681" s="6"/>
      <c r="I15681" s="9"/>
      <c r="J15681" s="9"/>
      <c r="K15681" s="9"/>
    </row>
    <row r="15682" spans="1:11" x14ac:dyDescent="0.25">
      <c r="A15682" s="2"/>
      <c r="B15682" s="2"/>
      <c r="C15682" s="2"/>
      <c r="E15682" s="2"/>
      <c r="G15682" s="2"/>
      <c r="H15682" s="6"/>
      <c r="I15682" s="9"/>
      <c r="J15682" s="9"/>
      <c r="K15682" s="9"/>
    </row>
    <row r="15683" spans="1:11" x14ac:dyDescent="0.25">
      <c r="A15683" s="2"/>
      <c r="B15683" s="2"/>
      <c r="C15683" s="2"/>
      <c r="E15683" s="2"/>
      <c r="G15683" s="2"/>
      <c r="H15683" s="6"/>
      <c r="I15683" s="9"/>
      <c r="J15683" s="9"/>
      <c r="K15683" s="9"/>
    </row>
    <row r="15684" spans="1:11" x14ac:dyDescent="0.25">
      <c r="A15684" s="2"/>
      <c r="B15684" s="2"/>
      <c r="C15684" s="2"/>
      <c r="E15684" s="2"/>
      <c r="G15684" s="2"/>
      <c r="H15684" s="6"/>
      <c r="I15684" s="9"/>
      <c r="J15684" s="9"/>
      <c r="K15684" s="9"/>
    </row>
    <row r="15685" spans="1:11" x14ac:dyDescent="0.25">
      <c r="A15685" s="2"/>
      <c r="B15685" s="2"/>
      <c r="C15685" s="2"/>
      <c r="E15685" s="2"/>
      <c r="G15685" s="2"/>
      <c r="H15685" s="6"/>
      <c r="I15685" s="9"/>
      <c r="J15685" s="9"/>
      <c r="K15685" s="9"/>
    </row>
    <row r="15686" spans="1:11" x14ac:dyDescent="0.25">
      <c r="A15686" s="2"/>
      <c r="B15686" s="2"/>
      <c r="C15686" s="2"/>
      <c r="E15686" s="2"/>
      <c r="G15686" s="2"/>
      <c r="H15686" s="6"/>
      <c r="I15686" s="9"/>
      <c r="J15686" s="9"/>
      <c r="K15686" s="9"/>
    </row>
    <row r="15687" spans="1:11" x14ac:dyDescent="0.25">
      <c r="A15687" s="2"/>
      <c r="B15687" s="2"/>
      <c r="C15687" s="2"/>
      <c r="E15687" s="2"/>
      <c r="G15687" s="2"/>
      <c r="H15687" s="6"/>
      <c r="I15687" s="9"/>
      <c r="J15687" s="9"/>
      <c r="K15687" s="9"/>
    </row>
    <row r="15688" spans="1:11" x14ac:dyDescent="0.25">
      <c r="A15688" s="2"/>
      <c r="B15688" s="2"/>
      <c r="C15688" s="2"/>
      <c r="E15688" s="2"/>
      <c r="G15688" s="2"/>
      <c r="H15688" s="6"/>
      <c r="I15688" s="9"/>
      <c r="J15688" s="9"/>
      <c r="K15688" s="9"/>
    </row>
    <row r="15689" spans="1:11" x14ac:dyDescent="0.25">
      <c r="A15689" s="2"/>
      <c r="B15689" s="2"/>
      <c r="C15689" s="2"/>
      <c r="E15689" s="2"/>
      <c r="G15689" s="2"/>
      <c r="H15689" s="6"/>
      <c r="I15689" s="9"/>
      <c r="J15689" s="9"/>
      <c r="K15689" s="9"/>
    </row>
    <row r="15690" spans="1:11" x14ac:dyDescent="0.25">
      <c r="A15690" s="2"/>
      <c r="B15690" s="2"/>
      <c r="C15690" s="2"/>
      <c r="E15690" s="2"/>
      <c r="G15690" s="2"/>
      <c r="H15690" s="6"/>
      <c r="I15690" s="9"/>
      <c r="J15690" s="9"/>
      <c r="K15690" s="9"/>
    </row>
    <row r="15691" spans="1:11" x14ac:dyDescent="0.25">
      <c r="A15691" s="2"/>
      <c r="B15691" s="2"/>
      <c r="C15691" s="2"/>
      <c r="E15691" s="2"/>
      <c r="G15691" s="2"/>
      <c r="H15691" s="6"/>
      <c r="I15691" s="9"/>
      <c r="J15691" s="9"/>
      <c r="K15691" s="9"/>
    </row>
    <row r="15692" spans="1:11" x14ac:dyDescent="0.25">
      <c r="A15692" s="2"/>
      <c r="B15692" s="2"/>
      <c r="C15692" s="2"/>
      <c r="E15692" s="2"/>
      <c r="G15692" s="2"/>
      <c r="H15692" s="6"/>
      <c r="I15692" s="9"/>
      <c r="J15692" s="9"/>
      <c r="K15692" s="9"/>
    </row>
    <row r="15693" spans="1:11" x14ac:dyDescent="0.25">
      <c r="A15693" s="2"/>
      <c r="B15693" s="2"/>
      <c r="C15693" s="2"/>
      <c r="E15693" s="2"/>
      <c r="G15693" s="2"/>
      <c r="H15693" s="6"/>
      <c r="I15693" s="9"/>
      <c r="J15693" s="9"/>
      <c r="K15693" s="9"/>
    </row>
    <row r="15694" spans="1:11" x14ac:dyDescent="0.25">
      <c r="A15694" s="2"/>
      <c r="B15694" s="2"/>
      <c r="C15694" s="2"/>
      <c r="E15694" s="2"/>
      <c r="G15694" s="2"/>
      <c r="H15694" s="6"/>
      <c r="I15694" s="9"/>
      <c r="J15694" s="9"/>
      <c r="K15694" s="9"/>
    </row>
    <row r="15695" spans="1:11" x14ac:dyDescent="0.25">
      <c r="A15695" s="2"/>
      <c r="B15695" s="2"/>
      <c r="C15695" s="2"/>
      <c r="E15695" s="2"/>
      <c r="G15695" s="2"/>
      <c r="H15695" s="6"/>
      <c r="I15695" s="9"/>
      <c r="J15695" s="9"/>
      <c r="K15695" s="9"/>
    </row>
    <row r="15696" spans="1:11" x14ac:dyDescent="0.25">
      <c r="A15696" s="2"/>
      <c r="B15696" s="2"/>
      <c r="C15696" s="2"/>
      <c r="E15696" s="2"/>
      <c r="G15696" s="2"/>
      <c r="H15696" s="6"/>
      <c r="I15696" s="9"/>
      <c r="J15696" s="9"/>
      <c r="K15696" s="9"/>
    </row>
    <row r="15697" spans="1:11" x14ac:dyDescent="0.25">
      <c r="A15697" s="2"/>
      <c r="B15697" s="2"/>
      <c r="C15697" s="2"/>
      <c r="E15697" s="2"/>
      <c r="G15697" s="2"/>
      <c r="H15697" s="6"/>
      <c r="I15697" s="9"/>
      <c r="J15697" s="9"/>
      <c r="K15697" s="9"/>
    </row>
    <row r="15698" spans="1:11" x14ac:dyDescent="0.25">
      <c r="A15698" s="2"/>
      <c r="B15698" s="2"/>
      <c r="C15698" s="2"/>
      <c r="E15698" s="2"/>
      <c r="G15698" s="2"/>
      <c r="H15698" s="6"/>
      <c r="I15698" s="9"/>
      <c r="J15698" s="9"/>
      <c r="K15698" s="9"/>
    </row>
    <row r="15699" spans="1:11" x14ac:dyDescent="0.25">
      <c r="A15699" s="2"/>
      <c r="B15699" s="2"/>
      <c r="C15699" s="2"/>
      <c r="E15699" s="2"/>
      <c r="G15699" s="2"/>
      <c r="H15699" s="6"/>
      <c r="I15699" s="9"/>
      <c r="J15699" s="9"/>
      <c r="K15699" s="9"/>
    </row>
    <row r="15700" spans="1:11" x14ac:dyDescent="0.25">
      <c r="A15700" s="2"/>
      <c r="B15700" s="2"/>
      <c r="C15700" s="2"/>
      <c r="E15700" s="2"/>
      <c r="G15700" s="2"/>
      <c r="H15700" s="6"/>
      <c r="I15700" s="9"/>
      <c r="J15700" s="9"/>
      <c r="K15700" s="9"/>
    </row>
    <row r="15701" spans="1:11" x14ac:dyDescent="0.25">
      <c r="A15701" s="2"/>
      <c r="B15701" s="2"/>
      <c r="C15701" s="2"/>
      <c r="E15701" s="2"/>
      <c r="G15701" s="2"/>
      <c r="H15701" s="6"/>
      <c r="I15701" s="9"/>
      <c r="J15701" s="9"/>
      <c r="K15701" s="9"/>
    </row>
    <row r="15702" spans="1:11" x14ac:dyDescent="0.25">
      <c r="A15702" s="2"/>
      <c r="B15702" s="2"/>
      <c r="C15702" s="2"/>
      <c r="E15702" s="2"/>
      <c r="G15702" s="2"/>
      <c r="H15702" s="6"/>
      <c r="I15702" s="9"/>
      <c r="J15702" s="9"/>
      <c r="K15702" s="9"/>
    </row>
    <row r="15703" spans="1:11" x14ac:dyDescent="0.25">
      <c r="A15703" s="2"/>
      <c r="B15703" s="2"/>
      <c r="C15703" s="2"/>
      <c r="E15703" s="2"/>
      <c r="G15703" s="2"/>
      <c r="H15703" s="6"/>
      <c r="I15703" s="9"/>
      <c r="J15703" s="9"/>
      <c r="K15703" s="9"/>
    </row>
    <row r="15704" spans="1:11" x14ac:dyDescent="0.25">
      <c r="A15704" s="2"/>
      <c r="B15704" s="2"/>
      <c r="C15704" s="2"/>
      <c r="E15704" s="2"/>
      <c r="G15704" s="2"/>
      <c r="H15704" s="6"/>
      <c r="I15704" s="9"/>
      <c r="J15704" s="9"/>
      <c r="K15704" s="9"/>
    </row>
    <row r="15705" spans="1:11" x14ac:dyDescent="0.25">
      <c r="A15705" s="2"/>
      <c r="B15705" s="2"/>
      <c r="C15705" s="2"/>
      <c r="E15705" s="2"/>
      <c r="G15705" s="2"/>
      <c r="H15705" s="6"/>
      <c r="I15705" s="9"/>
      <c r="J15705" s="9"/>
      <c r="K15705" s="9"/>
    </row>
    <row r="15706" spans="1:11" x14ac:dyDescent="0.25">
      <c r="A15706" s="2"/>
      <c r="B15706" s="2"/>
      <c r="C15706" s="2"/>
      <c r="E15706" s="2"/>
      <c r="G15706" s="2"/>
      <c r="H15706" s="6"/>
      <c r="I15706" s="9"/>
      <c r="J15706" s="9"/>
      <c r="K15706" s="9"/>
    </row>
    <row r="15707" spans="1:11" x14ac:dyDescent="0.25">
      <c r="A15707" s="2"/>
      <c r="B15707" s="2"/>
      <c r="C15707" s="2"/>
      <c r="E15707" s="2"/>
      <c r="G15707" s="2"/>
      <c r="H15707" s="6"/>
      <c r="I15707" s="9"/>
      <c r="J15707" s="9"/>
      <c r="K15707" s="9"/>
    </row>
    <row r="15708" spans="1:11" x14ac:dyDescent="0.25">
      <c r="A15708" s="2"/>
      <c r="B15708" s="2"/>
      <c r="C15708" s="2"/>
      <c r="E15708" s="2"/>
      <c r="G15708" s="2"/>
      <c r="H15708" s="6"/>
      <c r="I15708" s="9"/>
      <c r="J15708" s="9"/>
      <c r="K15708" s="9"/>
    </row>
    <row r="15709" spans="1:11" x14ac:dyDescent="0.25">
      <c r="A15709" s="2"/>
      <c r="B15709" s="2"/>
      <c r="C15709" s="2"/>
      <c r="E15709" s="2"/>
      <c r="G15709" s="2"/>
      <c r="H15709" s="6"/>
      <c r="I15709" s="9"/>
      <c r="J15709" s="9"/>
      <c r="K15709" s="9"/>
    </row>
    <row r="15710" spans="1:11" x14ac:dyDescent="0.25">
      <c r="A15710" s="2"/>
      <c r="B15710" s="2"/>
      <c r="C15710" s="2"/>
      <c r="E15710" s="2"/>
      <c r="G15710" s="2"/>
      <c r="H15710" s="6"/>
      <c r="I15710" s="9"/>
      <c r="J15710" s="9"/>
      <c r="K15710" s="9"/>
    </row>
    <row r="15711" spans="1:11" x14ac:dyDescent="0.25">
      <c r="A15711" s="2"/>
      <c r="B15711" s="2"/>
      <c r="C15711" s="2"/>
      <c r="E15711" s="2"/>
      <c r="G15711" s="2"/>
      <c r="H15711" s="6"/>
      <c r="I15711" s="9"/>
      <c r="J15711" s="9"/>
      <c r="K15711" s="9"/>
    </row>
    <row r="15712" spans="1:11" x14ac:dyDescent="0.25">
      <c r="A15712" s="2"/>
      <c r="B15712" s="2"/>
      <c r="C15712" s="2"/>
      <c r="E15712" s="2"/>
      <c r="G15712" s="2"/>
      <c r="H15712" s="6"/>
      <c r="I15712" s="9"/>
      <c r="J15712" s="9"/>
      <c r="K15712" s="9"/>
    </row>
    <row r="15713" spans="1:11" x14ac:dyDescent="0.25">
      <c r="A15713" s="2"/>
      <c r="B15713" s="2"/>
      <c r="C15713" s="2"/>
      <c r="E15713" s="2"/>
      <c r="G15713" s="2"/>
      <c r="H15713" s="6"/>
      <c r="I15713" s="9"/>
      <c r="J15713" s="9"/>
      <c r="K15713" s="9"/>
    </row>
    <row r="15714" spans="1:11" x14ac:dyDescent="0.25">
      <c r="A15714" s="2"/>
      <c r="B15714" s="2"/>
      <c r="C15714" s="2"/>
      <c r="E15714" s="2"/>
      <c r="G15714" s="2"/>
      <c r="H15714" s="6"/>
      <c r="I15714" s="9"/>
      <c r="J15714" s="9"/>
      <c r="K15714" s="9"/>
    </row>
    <row r="15715" spans="1:11" x14ac:dyDescent="0.25">
      <c r="A15715" s="2"/>
      <c r="B15715" s="2"/>
      <c r="C15715" s="2"/>
      <c r="E15715" s="2"/>
      <c r="G15715" s="2"/>
      <c r="H15715" s="6"/>
      <c r="I15715" s="9"/>
      <c r="J15715" s="9"/>
      <c r="K15715" s="9"/>
    </row>
    <row r="15716" spans="1:11" x14ac:dyDescent="0.25">
      <c r="A15716" s="2"/>
      <c r="B15716" s="2"/>
      <c r="C15716" s="2"/>
      <c r="E15716" s="2"/>
      <c r="G15716" s="2"/>
      <c r="H15716" s="6"/>
      <c r="I15716" s="9"/>
      <c r="J15716" s="9"/>
      <c r="K15716" s="9"/>
    </row>
    <row r="15717" spans="1:11" x14ac:dyDescent="0.25">
      <c r="A15717" s="2"/>
      <c r="B15717" s="2"/>
      <c r="C15717" s="2"/>
      <c r="E15717" s="2"/>
      <c r="G15717" s="2"/>
      <c r="H15717" s="6"/>
      <c r="I15717" s="9"/>
      <c r="J15717" s="9"/>
      <c r="K15717" s="9"/>
    </row>
    <row r="15718" spans="1:11" x14ac:dyDescent="0.25">
      <c r="A15718" s="2"/>
      <c r="B15718" s="2"/>
      <c r="C15718" s="2"/>
      <c r="E15718" s="2"/>
      <c r="G15718" s="2"/>
      <c r="H15718" s="6"/>
      <c r="I15718" s="9"/>
      <c r="J15718" s="9"/>
      <c r="K15718" s="9"/>
    </row>
    <row r="15719" spans="1:11" x14ac:dyDescent="0.25">
      <c r="A15719" s="2"/>
      <c r="B15719" s="2"/>
      <c r="C15719" s="2"/>
      <c r="E15719" s="2"/>
      <c r="G15719" s="2"/>
      <c r="H15719" s="6"/>
      <c r="I15719" s="9"/>
      <c r="J15719" s="9"/>
      <c r="K15719" s="9"/>
    </row>
    <row r="15720" spans="1:11" x14ac:dyDescent="0.25">
      <c r="A15720" s="2"/>
      <c r="B15720" s="2"/>
      <c r="C15720" s="2"/>
      <c r="E15720" s="2"/>
      <c r="G15720" s="2"/>
      <c r="H15720" s="6"/>
      <c r="I15720" s="9"/>
      <c r="J15720" s="9"/>
      <c r="K15720" s="9"/>
    </row>
    <row r="15721" spans="1:11" x14ac:dyDescent="0.25">
      <c r="A15721" s="2"/>
      <c r="B15721" s="2"/>
      <c r="C15721" s="2"/>
      <c r="E15721" s="2"/>
      <c r="G15721" s="2"/>
      <c r="H15721" s="6"/>
      <c r="I15721" s="9"/>
      <c r="J15721" s="9"/>
      <c r="K15721" s="9"/>
    </row>
    <row r="15722" spans="1:11" x14ac:dyDescent="0.25">
      <c r="A15722" s="2"/>
      <c r="B15722" s="2"/>
      <c r="C15722" s="2"/>
      <c r="E15722" s="2"/>
      <c r="G15722" s="2"/>
      <c r="H15722" s="6"/>
      <c r="I15722" s="9"/>
      <c r="J15722" s="9"/>
      <c r="K15722" s="9"/>
    </row>
    <row r="15723" spans="1:11" x14ac:dyDescent="0.25">
      <c r="A15723" s="2"/>
      <c r="B15723" s="2"/>
      <c r="C15723" s="2"/>
      <c r="E15723" s="2"/>
      <c r="G15723" s="2"/>
      <c r="H15723" s="6"/>
      <c r="I15723" s="9"/>
      <c r="J15723" s="9"/>
      <c r="K15723" s="9"/>
    </row>
    <row r="15724" spans="1:11" x14ac:dyDescent="0.25">
      <c r="A15724" s="2"/>
      <c r="B15724" s="2"/>
      <c r="C15724" s="2"/>
      <c r="E15724" s="2"/>
      <c r="G15724" s="2"/>
      <c r="H15724" s="6"/>
      <c r="I15724" s="9"/>
      <c r="J15724" s="9"/>
      <c r="K15724" s="9"/>
    </row>
    <row r="15725" spans="1:11" x14ac:dyDescent="0.25">
      <c r="A15725" s="2"/>
      <c r="B15725" s="2"/>
      <c r="C15725" s="2"/>
      <c r="E15725" s="2"/>
      <c r="G15725" s="2"/>
      <c r="H15725" s="6"/>
      <c r="I15725" s="9"/>
      <c r="J15725" s="9"/>
      <c r="K15725" s="9"/>
    </row>
    <row r="15726" spans="1:11" x14ac:dyDescent="0.25">
      <c r="A15726" s="2"/>
      <c r="B15726" s="2"/>
      <c r="C15726" s="2"/>
      <c r="E15726" s="2"/>
      <c r="G15726" s="2"/>
      <c r="H15726" s="6"/>
      <c r="I15726" s="9"/>
      <c r="J15726" s="9"/>
      <c r="K15726" s="9"/>
    </row>
    <row r="15727" spans="1:11" x14ac:dyDescent="0.25">
      <c r="A15727" s="2"/>
      <c r="B15727" s="2"/>
      <c r="C15727" s="2"/>
      <c r="E15727" s="2"/>
      <c r="G15727" s="2"/>
      <c r="H15727" s="6"/>
      <c r="I15727" s="9"/>
      <c r="J15727" s="9"/>
      <c r="K15727" s="9"/>
    </row>
    <row r="15728" spans="1:11" x14ac:dyDescent="0.25">
      <c r="A15728" s="2"/>
      <c r="B15728" s="2"/>
      <c r="C15728" s="2"/>
      <c r="E15728" s="2"/>
      <c r="G15728" s="2"/>
      <c r="H15728" s="6"/>
      <c r="I15728" s="9"/>
      <c r="J15728" s="9"/>
      <c r="K15728" s="9"/>
    </row>
    <row r="15729" spans="1:11" x14ac:dyDescent="0.25">
      <c r="A15729" s="2"/>
      <c r="B15729" s="2"/>
      <c r="C15729" s="2"/>
      <c r="E15729" s="2"/>
      <c r="G15729" s="2"/>
      <c r="H15729" s="6"/>
      <c r="I15729" s="9"/>
      <c r="J15729" s="9"/>
      <c r="K15729" s="9"/>
    </row>
    <row r="15730" spans="1:11" x14ac:dyDescent="0.25">
      <c r="A15730" s="2"/>
      <c r="B15730" s="2"/>
      <c r="C15730" s="2"/>
      <c r="E15730" s="2"/>
      <c r="G15730" s="2"/>
      <c r="H15730" s="6"/>
      <c r="I15730" s="9"/>
      <c r="J15730" s="9"/>
      <c r="K15730" s="9"/>
    </row>
    <row r="15731" spans="1:11" x14ac:dyDescent="0.25">
      <c r="A15731" s="2"/>
      <c r="B15731" s="2"/>
      <c r="C15731" s="2"/>
      <c r="E15731" s="2"/>
      <c r="G15731" s="2"/>
      <c r="H15731" s="6"/>
      <c r="I15731" s="9"/>
      <c r="J15731" s="9"/>
      <c r="K15731" s="9"/>
    </row>
    <row r="15732" spans="1:11" x14ac:dyDescent="0.25">
      <c r="A15732" s="2"/>
      <c r="B15732" s="2"/>
      <c r="C15732" s="2"/>
      <c r="E15732" s="2"/>
      <c r="G15732" s="2"/>
      <c r="H15732" s="6"/>
      <c r="I15732" s="9"/>
      <c r="J15732" s="9"/>
      <c r="K15732" s="9"/>
    </row>
    <row r="15733" spans="1:11" x14ac:dyDescent="0.25">
      <c r="A15733" s="2"/>
      <c r="B15733" s="2"/>
      <c r="C15733" s="2"/>
      <c r="E15733" s="2"/>
      <c r="G15733" s="2"/>
      <c r="H15733" s="6"/>
      <c r="I15733" s="9"/>
      <c r="J15733" s="9"/>
      <c r="K15733" s="9"/>
    </row>
    <row r="15734" spans="1:11" x14ac:dyDescent="0.25">
      <c r="A15734" s="2"/>
      <c r="B15734" s="2"/>
      <c r="C15734" s="2"/>
      <c r="E15734" s="2"/>
      <c r="G15734" s="2"/>
      <c r="H15734" s="6"/>
      <c r="I15734" s="9"/>
      <c r="J15734" s="9"/>
      <c r="K15734" s="9"/>
    </row>
    <row r="15735" spans="1:11" x14ac:dyDescent="0.25">
      <c r="A15735" s="2"/>
      <c r="B15735" s="2"/>
      <c r="C15735" s="2"/>
      <c r="E15735" s="2"/>
      <c r="G15735" s="2"/>
      <c r="H15735" s="6"/>
      <c r="I15735" s="9"/>
      <c r="J15735" s="9"/>
      <c r="K15735" s="9"/>
    </row>
    <row r="15736" spans="1:11" x14ac:dyDescent="0.25">
      <c r="A15736" s="2"/>
      <c r="B15736" s="2"/>
      <c r="C15736" s="2"/>
      <c r="E15736" s="2"/>
      <c r="G15736" s="2"/>
      <c r="H15736" s="6"/>
      <c r="I15736" s="9"/>
      <c r="J15736" s="9"/>
      <c r="K15736" s="9"/>
    </row>
    <row r="15737" spans="1:11" x14ac:dyDescent="0.25">
      <c r="A15737" s="2"/>
      <c r="B15737" s="2"/>
      <c r="C15737" s="2"/>
      <c r="E15737" s="2"/>
      <c r="G15737" s="2"/>
      <c r="H15737" s="6"/>
      <c r="I15737" s="9"/>
      <c r="J15737" s="9"/>
      <c r="K15737" s="9"/>
    </row>
    <row r="15738" spans="1:11" x14ac:dyDescent="0.25">
      <c r="A15738" s="2"/>
      <c r="B15738" s="2"/>
      <c r="C15738" s="2"/>
      <c r="E15738" s="2"/>
      <c r="G15738" s="2"/>
      <c r="H15738" s="6"/>
      <c r="I15738" s="9"/>
      <c r="J15738" s="9"/>
      <c r="K15738" s="9"/>
    </row>
    <row r="15739" spans="1:11" x14ac:dyDescent="0.25">
      <c r="A15739" s="2"/>
      <c r="B15739" s="2"/>
      <c r="C15739" s="2"/>
      <c r="E15739" s="2"/>
      <c r="G15739" s="2"/>
      <c r="H15739" s="6"/>
      <c r="I15739" s="9"/>
      <c r="J15739" s="9"/>
      <c r="K15739" s="9"/>
    </row>
    <row r="15740" spans="1:11" x14ac:dyDescent="0.25">
      <c r="A15740" s="2"/>
      <c r="B15740" s="2"/>
      <c r="C15740" s="2"/>
      <c r="E15740" s="2"/>
      <c r="G15740" s="2"/>
      <c r="H15740" s="6"/>
      <c r="I15740" s="9"/>
      <c r="J15740" s="9"/>
      <c r="K15740" s="9"/>
    </row>
    <row r="15741" spans="1:11" x14ac:dyDescent="0.25">
      <c r="A15741" s="2"/>
      <c r="B15741" s="2"/>
      <c r="C15741" s="2"/>
      <c r="E15741" s="2"/>
      <c r="G15741" s="2"/>
      <c r="H15741" s="6"/>
      <c r="I15741" s="9"/>
      <c r="J15741" s="9"/>
      <c r="K15741" s="9"/>
    </row>
    <row r="15742" spans="1:11" x14ac:dyDescent="0.25">
      <c r="A15742" s="2"/>
      <c r="B15742" s="2"/>
      <c r="C15742" s="2"/>
      <c r="E15742" s="2"/>
      <c r="G15742" s="2"/>
      <c r="H15742" s="6"/>
      <c r="I15742" s="9"/>
      <c r="J15742" s="9"/>
      <c r="K15742" s="9"/>
    </row>
    <row r="15743" spans="1:11" x14ac:dyDescent="0.25">
      <c r="A15743" s="2"/>
      <c r="B15743" s="2"/>
      <c r="C15743" s="2"/>
      <c r="E15743" s="2"/>
      <c r="G15743" s="2"/>
      <c r="H15743" s="6"/>
      <c r="I15743" s="9"/>
      <c r="J15743" s="9"/>
      <c r="K15743" s="9"/>
    </row>
    <row r="15744" spans="1:11" x14ac:dyDescent="0.25">
      <c r="A15744" s="2"/>
      <c r="B15744" s="2"/>
      <c r="C15744" s="2"/>
      <c r="E15744" s="2"/>
      <c r="G15744" s="2"/>
      <c r="H15744" s="6"/>
      <c r="I15744" s="9"/>
      <c r="J15744" s="9"/>
      <c r="K15744" s="9"/>
    </row>
    <row r="15745" spans="1:11" x14ac:dyDescent="0.25">
      <c r="A15745" s="2"/>
      <c r="B15745" s="2"/>
      <c r="C15745" s="2"/>
      <c r="E15745" s="2"/>
      <c r="G15745" s="2"/>
      <c r="H15745" s="6"/>
      <c r="I15745" s="9"/>
      <c r="J15745" s="9"/>
      <c r="K15745" s="9"/>
    </row>
    <row r="15746" spans="1:11" x14ac:dyDescent="0.25">
      <c r="A15746" s="2"/>
      <c r="B15746" s="2"/>
      <c r="C15746" s="2"/>
      <c r="E15746" s="2"/>
      <c r="G15746" s="2"/>
      <c r="H15746" s="6"/>
      <c r="I15746" s="9"/>
      <c r="J15746" s="9"/>
      <c r="K15746" s="9"/>
    </row>
    <row r="15747" spans="1:11" x14ac:dyDescent="0.25">
      <c r="A15747" s="2"/>
      <c r="B15747" s="2"/>
      <c r="C15747" s="2"/>
      <c r="E15747" s="2"/>
      <c r="G15747" s="2"/>
      <c r="H15747" s="6"/>
      <c r="I15747" s="9"/>
      <c r="J15747" s="9"/>
      <c r="K15747" s="9"/>
    </row>
    <row r="15748" spans="1:11" x14ac:dyDescent="0.25">
      <c r="A15748" s="2"/>
      <c r="B15748" s="2"/>
      <c r="C15748" s="2"/>
      <c r="E15748" s="2"/>
      <c r="G15748" s="2"/>
      <c r="H15748" s="6"/>
      <c r="I15748" s="9"/>
      <c r="J15748" s="9"/>
      <c r="K15748" s="9"/>
    </row>
    <row r="15749" spans="1:11" x14ac:dyDescent="0.25">
      <c r="A15749" s="2"/>
      <c r="B15749" s="2"/>
      <c r="C15749" s="2"/>
      <c r="E15749" s="2"/>
      <c r="G15749" s="2"/>
      <c r="H15749" s="6"/>
      <c r="I15749" s="9"/>
      <c r="J15749" s="9"/>
      <c r="K15749" s="9"/>
    </row>
    <row r="15750" spans="1:11" x14ac:dyDescent="0.25">
      <c r="A15750" s="2"/>
      <c r="B15750" s="2"/>
      <c r="C15750" s="2"/>
      <c r="E15750" s="2"/>
      <c r="G15750" s="2"/>
      <c r="H15750" s="6"/>
      <c r="I15750" s="9"/>
      <c r="J15750" s="9"/>
      <c r="K15750" s="9"/>
    </row>
    <row r="15751" spans="1:11" x14ac:dyDescent="0.25">
      <c r="A15751" s="2"/>
      <c r="B15751" s="2"/>
      <c r="C15751" s="2"/>
      <c r="E15751" s="2"/>
      <c r="G15751" s="2"/>
      <c r="H15751" s="6"/>
      <c r="I15751" s="9"/>
      <c r="J15751" s="9"/>
      <c r="K15751" s="9"/>
    </row>
    <row r="15752" spans="1:11" x14ac:dyDescent="0.25">
      <c r="A15752" s="2"/>
      <c r="B15752" s="2"/>
      <c r="C15752" s="2"/>
      <c r="E15752" s="2"/>
      <c r="G15752" s="2"/>
      <c r="H15752" s="6"/>
      <c r="I15752" s="9"/>
      <c r="J15752" s="9"/>
      <c r="K15752" s="9"/>
    </row>
    <row r="15753" spans="1:11" x14ac:dyDescent="0.25">
      <c r="A15753" s="2"/>
      <c r="B15753" s="2"/>
      <c r="C15753" s="2"/>
      <c r="E15753" s="2"/>
      <c r="G15753" s="2"/>
      <c r="H15753" s="6"/>
      <c r="I15753" s="9"/>
      <c r="J15753" s="9"/>
      <c r="K15753" s="9"/>
    </row>
    <row r="15754" spans="1:11" x14ac:dyDescent="0.25">
      <c r="A15754" s="2"/>
      <c r="B15754" s="2"/>
      <c r="C15754" s="2"/>
      <c r="E15754" s="2"/>
      <c r="G15754" s="2"/>
      <c r="H15754" s="6"/>
      <c r="I15754" s="9"/>
      <c r="J15754" s="9"/>
      <c r="K15754" s="9"/>
    </row>
    <row r="15755" spans="1:11" x14ac:dyDescent="0.25">
      <c r="A15755" s="2"/>
      <c r="B15755" s="2"/>
      <c r="C15755" s="2"/>
      <c r="E15755" s="2"/>
      <c r="G15755" s="2"/>
      <c r="H15755" s="6"/>
      <c r="I15755" s="9"/>
      <c r="J15755" s="9"/>
      <c r="K15755" s="9"/>
    </row>
    <row r="15756" spans="1:11" x14ac:dyDescent="0.25">
      <c r="A15756" s="2"/>
      <c r="B15756" s="2"/>
      <c r="C15756" s="2"/>
      <c r="E15756" s="2"/>
      <c r="G15756" s="2"/>
      <c r="H15756" s="6"/>
      <c r="I15756" s="9"/>
      <c r="J15756" s="9"/>
      <c r="K15756" s="9"/>
    </row>
    <row r="15757" spans="1:11" x14ac:dyDescent="0.25">
      <c r="A15757" s="2"/>
      <c r="B15757" s="2"/>
      <c r="C15757" s="2"/>
      <c r="E15757" s="2"/>
      <c r="G15757" s="2"/>
      <c r="H15757" s="6"/>
      <c r="I15757" s="9"/>
      <c r="J15757" s="9"/>
      <c r="K15757" s="9"/>
    </row>
    <row r="15758" spans="1:11" x14ac:dyDescent="0.25">
      <c r="A15758" s="2"/>
      <c r="B15758" s="2"/>
      <c r="C15758" s="2"/>
      <c r="E15758" s="2"/>
      <c r="G15758" s="2"/>
      <c r="H15758" s="6"/>
      <c r="I15758" s="9"/>
      <c r="J15758" s="9"/>
      <c r="K15758" s="9"/>
    </row>
    <row r="15759" spans="1:11" x14ac:dyDescent="0.25">
      <c r="A15759" s="2"/>
      <c r="B15759" s="2"/>
      <c r="C15759" s="2"/>
      <c r="E15759" s="2"/>
      <c r="G15759" s="2"/>
      <c r="H15759" s="6"/>
      <c r="I15759" s="9"/>
      <c r="J15759" s="9"/>
      <c r="K15759" s="9"/>
    </row>
    <row r="15760" spans="1:11" x14ac:dyDescent="0.25">
      <c r="A15760" s="2"/>
      <c r="B15760" s="2"/>
      <c r="C15760" s="2"/>
      <c r="E15760" s="2"/>
      <c r="G15760" s="2"/>
      <c r="H15760" s="6"/>
      <c r="I15760" s="9"/>
      <c r="J15760" s="9"/>
      <c r="K15760" s="9"/>
    </row>
    <row r="15761" spans="1:11" x14ac:dyDescent="0.25">
      <c r="A15761" s="2"/>
      <c r="B15761" s="2"/>
      <c r="C15761" s="2"/>
      <c r="E15761" s="2"/>
      <c r="G15761" s="2"/>
      <c r="H15761" s="6"/>
      <c r="I15761" s="9"/>
      <c r="J15761" s="9"/>
      <c r="K15761" s="9"/>
    </row>
    <row r="15762" spans="1:11" x14ac:dyDescent="0.25">
      <c r="A15762" s="2"/>
      <c r="B15762" s="2"/>
      <c r="C15762" s="2"/>
      <c r="E15762" s="2"/>
      <c r="G15762" s="2"/>
      <c r="H15762" s="6"/>
      <c r="I15762" s="9"/>
      <c r="J15762" s="9"/>
      <c r="K15762" s="9"/>
    </row>
    <row r="15763" spans="1:11" x14ac:dyDescent="0.25">
      <c r="A15763" s="2"/>
      <c r="B15763" s="2"/>
      <c r="C15763" s="2"/>
      <c r="E15763" s="2"/>
      <c r="G15763" s="2"/>
      <c r="H15763" s="6"/>
      <c r="I15763" s="9"/>
      <c r="J15763" s="9"/>
      <c r="K15763" s="9"/>
    </row>
    <row r="15764" spans="1:11" x14ac:dyDescent="0.25">
      <c r="A15764" s="2"/>
      <c r="B15764" s="2"/>
      <c r="C15764" s="2"/>
      <c r="E15764" s="2"/>
      <c r="G15764" s="2"/>
      <c r="H15764" s="6"/>
      <c r="I15764" s="9"/>
      <c r="J15764" s="9"/>
      <c r="K15764" s="9"/>
    </row>
    <row r="15765" spans="1:11" x14ac:dyDescent="0.25">
      <c r="A15765" s="2"/>
      <c r="B15765" s="2"/>
      <c r="C15765" s="2"/>
      <c r="E15765" s="2"/>
      <c r="G15765" s="2"/>
      <c r="H15765" s="6"/>
      <c r="I15765" s="9"/>
      <c r="J15765" s="9"/>
      <c r="K15765" s="9"/>
    </row>
    <row r="15766" spans="1:11" x14ac:dyDescent="0.25">
      <c r="A15766" s="2"/>
      <c r="B15766" s="2"/>
      <c r="C15766" s="2"/>
      <c r="E15766" s="2"/>
      <c r="G15766" s="2"/>
      <c r="H15766" s="6"/>
      <c r="I15766" s="9"/>
      <c r="J15766" s="9"/>
      <c r="K15766" s="9"/>
    </row>
    <row r="15767" spans="1:11" x14ac:dyDescent="0.25">
      <c r="A15767" s="2"/>
      <c r="B15767" s="2"/>
      <c r="C15767" s="2"/>
      <c r="E15767" s="2"/>
      <c r="G15767" s="2"/>
      <c r="H15767" s="6"/>
      <c r="I15767" s="9"/>
      <c r="J15767" s="9"/>
      <c r="K15767" s="9"/>
    </row>
    <row r="15768" spans="1:11" x14ac:dyDescent="0.25">
      <c r="A15768" s="2"/>
      <c r="B15768" s="2"/>
      <c r="C15768" s="2"/>
      <c r="E15768" s="2"/>
      <c r="G15768" s="2"/>
      <c r="H15768" s="6"/>
      <c r="I15768" s="9"/>
      <c r="J15768" s="9"/>
      <c r="K15768" s="9"/>
    </row>
    <row r="15769" spans="1:11" x14ac:dyDescent="0.25">
      <c r="A15769" s="2"/>
      <c r="B15769" s="2"/>
      <c r="C15769" s="2"/>
      <c r="E15769" s="2"/>
      <c r="G15769" s="2"/>
      <c r="H15769" s="6"/>
      <c r="I15769" s="9"/>
      <c r="J15769" s="9"/>
      <c r="K15769" s="9"/>
    </row>
    <row r="15770" spans="1:11" x14ac:dyDescent="0.25">
      <c r="A15770" s="2"/>
      <c r="B15770" s="2"/>
      <c r="C15770" s="2"/>
      <c r="E15770" s="2"/>
      <c r="G15770" s="2"/>
      <c r="H15770" s="6"/>
      <c r="I15770" s="9"/>
      <c r="J15770" s="9"/>
      <c r="K15770" s="9"/>
    </row>
    <row r="15771" spans="1:11" x14ac:dyDescent="0.25">
      <c r="A15771" s="2"/>
      <c r="B15771" s="2"/>
      <c r="C15771" s="2"/>
      <c r="E15771" s="2"/>
      <c r="G15771" s="2"/>
      <c r="H15771" s="6"/>
      <c r="I15771" s="9"/>
      <c r="J15771" s="9"/>
      <c r="K15771" s="9"/>
    </row>
    <row r="15772" spans="1:11" x14ac:dyDescent="0.25">
      <c r="A15772" s="2"/>
      <c r="B15772" s="2"/>
      <c r="C15772" s="2"/>
      <c r="E15772" s="2"/>
      <c r="G15772" s="2"/>
      <c r="H15772" s="6"/>
      <c r="I15772" s="9"/>
      <c r="J15772" s="9"/>
      <c r="K15772" s="9"/>
    </row>
    <row r="15773" spans="1:11" x14ac:dyDescent="0.25">
      <c r="A15773" s="2"/>
      <c r="B15773" s="2"/>
      <c r="C15773" s="2"/>
      <c r="E15773" s="2"/>
      <c r="G15773" s="2"/>
      <c r="H15773" s="6"/>
      <c r="I15773" s="9"/>
      <c r="J15773" s="9"/>
      <c r="K15773" s="9"/>
    </row>
    <row r="15774" spans="1:11" x14ac:dyDescent="0.25">
      <c r="A15774" s="2"/>
      <c r="B15774" s="2"/>
      <c r="C15774" s="2"/>
      <c r="E15774" s="2"/>
      <c r="G15774" s="2"/>
      <c r="H15774" s="6"/>
      <c r="I15774" s="9"/>
      <c r="J15774" s="9"/>
      <c r="K15774" s="9"/>
    </row>
    <row r="15775" spans="1:11" x14ac:dyDescent="0.25">
      <c r="A15775" s="2"/>
      <c r="B15775" s="2"/>
      <c r="C15775" s="2"/>
      <c r="E15775" s="2"/>
      <c r="G15775" s="2"/>
      <c r="H15775" s="6"/>
      <c r="I15775" s="9"/>
      <c r="J15775" s="9"/>
      <c r="K15775" s="9"/>
    </row>
    <row r="15776" spans="1:11" x14ac:dyDescent="0.25">
      <c r="A15776" s="2"/>
      <c r="B15776" s="2"/>
      <c r="C15776" s="2"/>
      <c r="E15776" s="2"/>
      <c r="G15776" s="2"/>
      <c r="H15776" s="6"/>
      <c r="I15776" s="9"/>
      <c r="J15776" s="9"/>
      <c r="K15776" s="9"/>
    </row>
    <row r="15777" spans="1:11" x14ac:dyDescent="0.25">
      <c r="A15777" s="2"/>
      <c r="B15777" s="2"/>
      <c r="C15777" s="2"/>
      <c r="E15777" s="2"/>
      <c r="G15777" s="2"/>
      <c r="H15777" s="6"/>
      <c r="I15777" s="9"/>
      <c r="J15777" s="9"/>
      <c r="K15777" s="9"/>
    </row>
    <row r="15778" spans="1:11" x14ac:dyDescent="0.25">
      <c r="A15778" s="2"/>
      <c r="B15778" s="2"/>
      <c r="C15778" s="2"/>
      <c r="E15778" s="2"/>
      <c r="G15778" s="2"/>
      <c r="H15778" s="6"/>
      <c r="I15778" s="9"/>
      <c r="J15778" s="9"/>
      <c r="K15778" s="9"/>
    </row>
    <row r="15779" spans="1:11" x14ac:dyDescent="0.25">
      <c r="A15779" s="2"/>
      <c r="B15779" s="2"/>
      <c r="C15779" s="2"/>
      <c r="E15779" s="2"/>
      <c r="G15779" s="2"/>
      <c r="H15779" s="6"/>
      <c r="I15779" s="9"/>
      <c r="J15779" s="9"/>
      <c r="K15779" s="9"/>
    </row>
    <row r="15780" spans="1:11" x14ac:dyDescent="0.25">
      <c r="A15780" s="2"/>
      <c r="B15780" s="2"/>
      <c r="C15780" s="2"/>
      <c r="E15780" s="2"/>
      <c r="G15780" s="2"/>
      <c r="H15780" s="6"/>
      <c r="I15780" s="9"/>
      <c r="J15780" s="9"/>
      <c r="K15780" s="9"/>
    </row>
    <row r="15781" spans="1:11" x14ac:dyDescent="0.25">
      <c r="A15781" s="2"/>
      <c r="B15781" s="2"/>
      <c r="C15781" s="2"/>
      <c r="E15781" s="2"/>
      <c r="G15781" s="2"/>
      <c r="H15781" s="6"/>
      <c r="I15781" s="9"/>
      <c r="J15781" s="9"/>
      <c r="K15781" s="9"/>
    </row>
    <row r="15782" spans="1:11" x14ac:dyDescent="0.25">
      <c r="A15782" s="2"/>
      <c r="B15782" s="2"/>
      <c r="C15782" s="2"/>
      <c r="E15782" s="2"/>
      <c r="G15782" s="2"/>
      <c r="H15782" s="6"/>
      <c r="I15782" s="9"/>
      <c r="J15782" s="9"/>
      <c r="K15782" s="9"/>
    </row>
    <row r="15783" spans="1:11" x14ac:dyDescent="0.25">
      <c r="A15783" s="2"/>
      <c r="B15783" s="2"/>
      <c r="C15783" s="2"/>
      <c r="E15783" s="2"/>
      <c r="G15783" s="2"/>
      <c r="H15783" s="6"/>
      <c r="I15783" s="9"/>
      <c r="J15783" s="9"/>
      <c r="K15783" s="9"/>
    </row>
    <row r="15784" spans="1:11" x14ac:dyDescent="0.25">
      <c r="A15784" s="2"/>
      <c r="B15784" s="2"/>
      <c r="C15784" s="2"/>
      <c r="E15784" s="2"/>
      <c r="G15784" s="2"/>
      <c r="H15784" s="6"/>
      <c r="I15784" s="9"/>
      <c r="J15784" s="9"/>
      <c r="K15784" s="9"/>
    </row>
    <row r="15785" spans="1:11" x14ac:dyDescent="0.25">
      <c r="A15785" s="2"/>
      <c r="B15785" s="2"/>
      <c r="C15785" s="2"/>
      <c r="E15785" s="2"/>
      <c r="G15785" s="2"/>
      <c r="H15785" s="6"/>
      <c r="I15785" s="9"/>
      <c r="J15785" s="9"/>
      <c r="K15785" s="9"/>
    </row>
    <row r="15786" spans="1:11" x14ac:dyDescent="0.25">
      <c r="A15786" s="2"/>
      <c r="B15786" s="2"/>
      <c r="C15786" s="2"/>
      <c r="E15786" s="2"/>
      <c r="G15786" s="2"/>
      <c r="H15786" s="6"/>
      <c r="I15786" s="9"/>
      <c r="J15786" s="9"/>
      <c r="K15786" s="9"/>
    </row>
    <row r="15787" spans="1:11" x14ac:dyDescent="0.25">
      <c r="A15787" s="2"/>
      <c r="B15787" s="2"/>
      <c r="C15787" s="2"/>
      <c r="E15787" s="2"/>
      <c r="G15787" s="2"/>
      <c r="H15787" s="6"/>
      <c r="I15787" s="9"/>
      <c r="J15787" s="9"/>
      <c r="K15787" s="9"/>
    </row>
    <row r="15788" spans="1:11" x14ac:dyDescent="0.25">
      <c r="A15788" s="2"/>
      <c r="B15788" s="2"/>
      <c r="C15788" s="2"/>
      <c r="E15788" s="2"/>
      <c r="G15788" s="2"/>
      <c r="H15788" s="6"/>
      <c r="I15788" s="9"/>
      <c r="J15788" s="9"/>
      <c r="K15788" s="9"/>
    </row>
    <row r="15789" spans="1:11" x14ac:dyDescent="0.25">
      <c r="A15789" s="2"/>
      <c r="B15789" s="2"/>
      <c r="C15789" s="2"/>
      <c r="E15789" s="2"/>
      <c r="G15789" s="2"/>
      <c r="H15789" s="6"/>
      <c r="I15789" s="9"/>
      <c r="J15789" s="9"/>
      <c r="K15789" s="9"/>
    </row>
    <row r="15790" spans="1:11" x14ac:dyDescent="0.25">
      <c r="A15790" s="2"/>
      <c r="B15790" s="2"/>
      <c r="C15790" s="2"/>
      <c r="E15790" s="2"/>
      <c r="G15790" s="2"/>
      <c r="H15790" s="6"/>
      <c r="I15790" s="9"/>
      <c r="J15790" s="9"/>
      <c r="K15790" s="9"/>
    </row>
    <row r="15791" spans="1:11" x14ac:dyDescent="0.25">
      <c r="A15791" s="2"/>
      <c r="B15791" s="2"/>
      <c r="C15791" s="2"/>
      <c r="E15791" s="2"/>
      <c r="G15791" s="2"/>
      <c r="H15791" s="6"/>
      <c r="I15791" s="9"/>
      <c r="J15791" s="9"/>
      <c r="K15791" s="9"/>
    </row>
    <row r="15792" spans="1:11" x14ac:dyDescent="0.25">
      <c r="A15792" s="2"/>
      <c r="B15792" s="2"/>
      <c r="C15792" s="2"/>
      <c r="E15792" s="2"/>
      <c r="G15792" s="2"/>
      <c r="H15792" s="6"/>
      <c r="I15792" s="9"/>
      <c r="J15792" s="9"/>
      <c r="K15792" s="9"/>
    </row>
    <row r="15793" spans="1:11" x14ac:dyDescent="0.25">
      <c r="A15793" s="2"/>
      <c r="B15793" s="2"/>
      <c r="C15793" s="2"/>
      <c r="E15793" s="2"/>
      <c r="G15793" s="2"/>
      <c r="H15793" s="6"/>
      <c r="I15793" s="9"/>
      <c r="J15793" s="9"/>
      <c r="K15793" s="9"/>
    </row>
    <row r="15794" spans="1:11" x14ac:dyDescent="0.25">
      <c r="A15794" s="2"/>
      <c r="B15794" s="2"/>
      <c r="C15794" s="2"/>
      <c r="E15794" s="2"/>
      <c r="G15794" s="2"/>
      <c r="H15794" s="6"/>
      <c r="I15794" s="9"/>
      <c r="J15794" s="9"/>
      <c r="K15794" s="9"/>
    </row>
    <row r="15795" spans="1:11" x14ac:dyDescent="0.25">
      <c r="A15795" s="2"/>
      <c r="B15795" s="2"/>
      <c r="C15795" s="2"/>
      <c r="E15795" s="2"/>
      <c r="G15795" s="2"/>
      <c r="H15795" s="6"/>
      <c r="I15795" s="9"/>
      <c r="J15795" s="9"/>
      <c r="K15795" s="9"/>
    </row>
    <row r="15796" spans="1:11" x14ac:dyDescent="0.25">
      <c r="A15796" s="2"/>
      <c r="B15796" s="2"/>
      <c r="C15796" s="2"/>
      <c r="E15796" s="2"/>
      <c r="G15796" s="2"/>
      <c r="H15796" s="6"/>
      <c r="I15796" s="9"/>
      <c r="J15796" s="9"/>
      <c r="K15796" s="9"/>
    </row>
    <row r="15797" spans="1:11" x14ac:dyDescent="0.25">
      <c r="A15797" s="2"/>
      <c r="B15797" s="2"/>
      <c r="C15797" s="2"/>
      <c r="E15797" s="2"/>
      <c r="G15797" s="2"/>
      <c r="H15797" s="6"/>
      <c r="I15797" s="9"/>
      <c r="J15797" s="9"/>
      <c r="K15797" s="9"/>
    </row>
    <row r="15798" spans="1:11" x14ac:dyDescent="0.25">
      <c r="A15798" s="2"/>
      <c r="B15798" s="2"/>
      <c r="C15798" s="2"/>
      <c r="E15798" s="2"/>
      <c r="G15798" s="2"/>
      <c r="H15798" s="6"/>
      <c r="I15798" s="9"/>
      <c r="J15798" s="9"/>
      <c r="K15798" s="9"/>
    </row>
    <row r="15799" spans="1:11" x14ac:dyDescent="0.25">
      <c r="A15799" s="2"/>
      <c r="B15799" s="2"/>
      <c r="C15799" s="2"/>
      <c r="E15799" s="2"/>
      <c r="G15799" s="2"/>
      <c r="H15799" s="6"/>
      <c r="I15799" s="9"/>
      <c r="J15799" s="9"/>
      <c r="K15799" s="9"/>
    </row>
    <row r="15800" spans="1:11" x14ac:dyDescent="0.25">
      <c r="A15800" s="2"/>
      <c r="B15800" s="2"/>
      <c r="C15800" s="2"/>
      <c r="E15800" s="2"/>
      <c r="G15800" s="2"/>
      <c r="H15800" s="6"/>
      <c r="I15800" s="9"/>
      <c r="J15800" s="9"/>
      <c r="K15800" s="9"/>
    </row>
    <row r="15801" spans="1:11" x14ac:dyDescent="0.25">
      <c r="A15801" s="2"/>
      <c r="B15801" s="2"/>
      <c r="C15801" s="2"/>
      <c r="E15801" s="2"/>
      <c r="G15801" s="2"/>
      <c r="H15801" s="6"/>
      <c r="I15801" s="9"/>
      <c r="J15801" s="9"/>
      <c r="K15801" s="9"/>
    </row>
    <row r="15802" spans="1:11" x14ac:dyDescent="0.25">
      <c r="A15802" s="2"/>
      <c r="B15802" s="2"/>
      <c r="C15802" s="2"/>
      <c r="E15802" s="2"/>
      <c r="G15802" s="2"/>
      <c r="H15802" s="6"/>
      <c r="I15802" s="9"/>
      <c r="J15802" s="9"/>
      <c r="K15802" s="9"/>
    </row>
    <row r="15803" spans="1:11" x14ac:dyDescent="0.25">
      <c r="A15803" s="2"/>
      <c r="B15803" s="2"/>
      <c r="C15803" s="2"/>
      <c r="E15803" s="2"/>
      <c r="G15803" s="2"/>
      <c r="H15803" s="6"/>
      <c r="I15803" s="9"/>
      <c r="J15803" s="9"/>
      <c r="K15803" s="9"/>
    </row>
    <row r="15804" spans="1:11" x14ac:dyDescent="0.25">
      <c r="A15804" s="2"/>
      <c r="B15804" s="2"/>
      <c r="C15804" s="2"/>
      <c r="E15804" s="2"/>
      <c r="G15804" s="2"/>
      <c r="H15804" s="6"/>
      <c r="I15804" s="9"/>
      <c r="J15804" s="9"/>
      <c r="K15804" s="9"/>
    </row>
    <row r="15805" spans="1:11" x14ac:dyDescent="0.25">
      <c r="A15805" s="2"/>
      <c r="B15805" s="2"/>
      <c r="C15805" s="2"/>
      <c r="E15805" s="2"/>
      <c r="G15805" s="2"/>
      <c r="H15805" s="6"/>
      <c r="I15805" s="9"/>
      <c r="J15805" s="9"/>
      <c r="K15805" s="9"/>
    </row>
    <row r="15806" spans="1:11" x14ac:dyDescent="0.25">
      <c r="A15806" s="2"/>
      <c r="B15806" s="2"/>
      <c r="C15806" s="2"/>
      <c r="E15806" s="2"/>
      <c r="G15806" s="2"/>
      <c r="H15806" s="6"/>
      <c r="I15806" s="9"/>
      <c r="J15806" s="9"/>
      <c r="K15806" s="9"/>
    </row>
    <row r="15807" spans="1:11" x14ac:dyDescent="0.25">
      <c r="A15807" s="2"/>
      <c r="B15807" s="2"/>
      <c r="C15807" s="2"/>
      <c r="E15807" s="2"/>
      <c r="G15807" s="2"/>
      <c r="H15807" s="6"/>
      <c r="I15807" s="9"/>
      <c r="J15807" s="9"/>
      <c r="K15807" s="9"/>
    </row>
    <row r="15808" spans="1:11" x14ac:dyDescent="0.25">
      <c r="A15808" s="2"/>
      <c r="B15808" s="2"/>
      <c r="C15808" s="2"/>
      <c r="E15808" s="2"/>
      <c r="G15808" s="2"/>
      <c r="H15808" s="6"/>
      <c r="I15808" s="9"/>
      <c r="J15808" s="9"/>
      <c r="K15808" s="9"/>
    </row>
    <row r="15809" spans="1:11" x14ac:dyDescent="0.25">
      <c r="A15809" s="2"/>
      <c r="B15809" s="2"/>
      <c r="C15809" s="2"/>
      <c r="E15809" s="2"/>
      <c r="G15809" s="2"/>
      <c r="H15809" s="6"/>
      <c r="I15809" s="9"/>
      <c r="J15809" s="9"/>
      <c r="K15809" s="9"/>
    </row>
    <row r="15810" spans="1:11" x14ac:dyDescent="0.25">
      <c r="A15810" s="2"/>
      <c r="B15810" s="2"/>
      <c r="C15810" s="2"/>
      <c r="E15810" s="2"/>
      <c r="G15810" s="2"/>
      <c r="H15810" s="6"/>
      <c r="I15810" s="9"/>
      <c r="J15810" s="9"/>
      <c r="K15810" s="9"/>
    </row>
    <row r="15811" spans="1:11" x14ac:dyDescent="0.25">
      <c r="A15811" s="2"/>
      <c r="B15811" s="2"/>
      <c r="C15811" s="2"/>
      <c r="E15811" s="2"/>
      <c r="G15811" s="2"/>
      <c r="H15811" s="6"/>
      <c r="I15811" s="9"/>
      <c r="J15811" s="9"/>
      <c r="K15811" s="9"/>
    </row>
    <row r="15812" spans="1:11" x14ac:dyDescent="0.25">
      <c r="A15812" s="2"/>
      <c r="B15812" s="2"/>
      <c r="C15812" s="2"/>
      <c r="E15812" s="2"/>
      <c r="G15812" s="2"/>
      <c r="H15812" s="6"/>
      <c r="I15812" s="9"/>
      <c r="J15812" s="9"/>
      <c r="K15812" s="9"/>
    </row>
    <row r="15813" spans="1:11" x14ac:dyDescent="0.25">
      <c r="A15813" s="2"/>
      <c r="B15813" s="2"/>
      <c r="C15813" s="2"/>
      <c r="E15813" s="2"/>
      <c r="G15813" s="2"/>
      <c r="H15813" s="6"/>
      <c r="I15813" s="9"/>
      <c r="J15813" s="9"/>
      <c r="K15813" s="9"/>
    </row>
    <row r="15814" spans="1:11" x14ac:dyDescent="0.25">
      <c r="A15814" s="2"/>
      <c r="B15814" s="2"/>
      <c r="C15814" s="2"/>
      <c r="E15814" s="2"/>
      <c r="G15814" s="2"/>
      <c r="H15814" s="6"/>
      <c r="I15814" s="9"/>
      <c r="J15814" s="9"/>
      <c r="K15814" s="9"/>
    </row>
    <row r="15815" spans="1:11" x14ac:dyDescent="0.25">
      <c r="A15815" s="2"/>
      <c r="B15815" s="2"/>
      <c r="C15815" s="2"/>
      <c r="E15815" s="2"/>
      <c r="G15815" s="2"/>
      <c r="H15815" s="6"/>
      <c r="I15815" s="9"/>
      <c r="J15815" s="9"/>
      <c r="K15815" s="9"/>
    </row>
    <row r="15816" spans="1:11" x14ac:dyDescent="0.25">
      <c r="A15816" s="2"/>
      <c r="B15816" s="2"/>
      <c r="C15816" s="2"/>
      <c r="E15816" s="2"/>
      <c r="G15816" s="2"/>
      <c r="H15816" s="6"/>
      <c r="I15816" s="9"/>
      <c r="J15816" s="9"/>
      <c r="K15816" s="9"/>
    </row>
    <row r="15817" spans="1:11" x14ac:dyDescent="0.25">
      <c r="A15817" s="2"/>
      <c r="B15817" s="2"/>
      <c r="C15817" s="2"/>
      <c r="E15817" s="2"/>
      <c r="G15817" s="2"/>
      <c r="H15817" s="6"/>
      <c r="I15817" s="9"/>
      <c r="J15817" s="9"/>
      <c r="K15817" s="9"/>
    </row>
    <row r="15818" spans="1:11" x14ac:dyDescent="0.25">
      <c r="A15818" s="2"/>
      <c r="B15818" s="2"/>
      <c r="C15818" s="2"/>
      <c r="E15818" s="2"/>
      <c r="G15818" s="2"/>
      <c r="H15818" s="6"/>
      <c r="I15818" s="9"/>
      <c r="J15818" s="9"/>
      <c r="K15818" s="9"/>
    </row>
    <row r="15819" spans="1:11" x14ac:dyDescent="0.25">
      <c r="A15819" s="2"/>
      <c r="B15819" s="2"/>
      <c r="C15819" s="2"/>
      <c r="E15819" s="2"/>
      <c r="G15819" s="2"/>
      <c r="H15819" s="6"/>
      <c r="I15819" s="9"/>
      <c r="J15819" s="9"/>
      <c r="K15819" s="9"/>
    </row>
    <row r="15820" spans="1:11" x14ac:dyDescent="0.25">
      <c r="A15820" s="2"/>
      <c r="B15820" s="2"/>
      <c r="C15820" s="2"/>
      <c r="E15820" s="2"/>
      <c r="G15820" s="2"/>
      <c r="H15820" s="6"/>
      <c r="I15820" s="9"/>
      <c r="J15820" s="9"/>
      <c r="K15820" s="9"/>
    </row>
    <row r="15821" spans="1:11" x14ac:dyDescent="0.25">
      <c r="A15821" s="2"/>
      <c r="B15821" s="2"/>
      <c r="C15821" s="2"/>
      <c r="E15821" s="2"/>
      <c r="G15821" s="2"/>
      <c r="H15821" s="6"/>
      <c r="I15821" s="9"/>
      <c r="J15821" s="9"/>
      <c r="K15821" s="9"/>
    </row>
    <row r="15822" spans="1:11" x14ac:dyDescent="0.25">
      <c r="A15822" s="2"/>
      <c r="B15822" s="2"/>
      <c r="C15822" s="2"/>
      <c r="E15822" s="2"/>
      <c r="G15822" s="2"/>
      <c r="H15822" s="6"/>
      <c r="I15822" s="9"/>
      <c r="J15822" s="9"/>
      <c r="K15822" s="9"/>
    </row>
    <row r="15823" spans="1:11" x14ac:dyDescent="0.25">
      <c r="A15823" s="2"/>
      <c r="B15823" s="2"/>
      <c r="C15823" s="2"/>
      <c r="E15823" s="2"/>
      <c r="G15823" s="2"/>
      <c r="H15823" s="6"/>
      <c r="I15823" s="9"/>
      <c r="J15823" s="9"/>
      <c r="K15823" s="9"/>
    </row>
    <row r="15824" spans="1:11" x14ac:dyDescent="0.25">
      <c r="A15824" s="2"/>
      <c r="B15824" s="2"/>
      <c r="C15824" s="2"/>
      <c r="E15824" s="2"/>
      <c r="G15824" s="2"/>
      <c r="H15824" s="6"/>
      <c r="I15824" s="9"/>
      <c r="J15824" s="9"/>
      <c r="K15824" s="9"/>
    </row>
    <row r="15825" spans="1:11" x14ac:dyDescent="0.25">
      <c r="A15825" s="2"/>
      <c r="B15825" s="2"/>
      <c r="C15825" s="2"/>
      <c r="E15825" s="2"/>
      <c r="G15825" s="2"/>
      <c r="H15825" s="6"/>
      <c r="I15825" s="9"/>
      <c r="J15825" s="9"/>
      <c r="K15825" s="9"/>
    </row>
    <row r="15826" spans="1:11" x14ac:dyDescent="0.25">
      <c r="A15826" s="2"/>
      <c r="B15826" s="2"/>
      <c r="C15826" s="2"/>
      <c r="E15826" s="2"/>
      <c r="G15826" s="2"/>
      <c r="H15826" s="6"/>
      <c r="I15826" s="9"/>
      <c r="J15826" s="9"/>
      <c r="K15826" s="9"/>
    </row>
    <row r="15827" spans="1:11" x14ac:dyDescent="0.25">
      <c r="A15827" s="2"/>
      <c r="B15827" s="2"/>
      <c r="C15827" s="2"/>
      <c r="E15827" s="2"/>
      <c r="G15827" s="2"/>
      <c r="H15827" s="6"/>
      <c r="I15827" s="9"/>
      <c r="J15827" s="9"/>
      <c r="K15827" s="9"/>
    </row>
    <row r="15828" spans="1:11" x14ac:dyDescent="0.25">
      <c r="A15828" s="2"/>
      <c r="B15828" s="2"/>
      <c r="C15828" s="2"/>
      <c r="E15828" s="2"/>
      <c r="G15828" s="2"/>
      <c r="H15828" s="6"/>
      <c r="I15828" s="9"/>
      <c r="J15828" s="9"/>
      <c r="K15828" s="9"/>
    </row>
    <row r="15829" spans="1:11" x14ac:dyDescent="0.25">
      <c r="A15829" s="2"/>
      <c r="B15829" s="2"/>
      <c r="C15829" s="2"/>
      <c r="E15829" s="2"/>
      <c r="G15829" s="2"/>
      <c r="H15829" s="6"/>
      <c r="I15829" s="9"/>
      <c r="J15829" s="9"/>
      <c r="K15829" s="9"/>
    </row>
    <row r="15830" spans="1:11" x14ac:dyDescent="0.25">
      <c r="A15830" s="2"/>
      <c r="B15830" s="2"/>
      <c r="C15830" s="2"/>
      <c r="E15830" s="2"/>
      <c r="G15830" s="2"/>
      <c r="H15830" s="6"/>
      <c r="I15830" s="9"/>
      <c r="J15830" s="9"/>
      <c r="K15830" s="9"/>
    </row>
    <row r="15831" spans="1:11" x14ac:dyDescent="0.25">
      <c r="A15831" s="2"/>
      <c r="B15831" s="2"/>
      <c r="C15831" s="2"/>
      <c r="E15831" s="2"/>
      <c r="G15831" s="2"/>
      <c r="H15831" s="6"/>
      <c r="I15831" s="9"/>
      <c r="J15831" s="9"/>
      <c r="K15831" s="9"/>
    </row>
    <row r="15832" spans="1:11" x14ac:dyDescent="0.25">
      <c r="A15832" s="2"/>
      <c r="B15832" s="2"/>
      <c r="C15832" s="2"/>
      <c r="E15832" s="2"/>
      <c r="G15832" s="2"/>
      <c r="H15832" s="6"/>
      <c r="I15832" s="9"/>
      <c r="J15832" s="9"/>
      <c r="K15832" s="9"/>
    </row>
    <row r="15833" spans="1:11" x14ac:dyDescent="0.25">
      <c r="A15833" s="2"/>
      <c r="B15833" s="2"/>
      <c r="C15833" s="2"/>
      <c r="E15833" s="2"/>
      <c r="G15833" s="2"/>
      <c r="H15833" s="6"/>
      <c r="I15833" s="9"/>
      <c r="J15833" s="9"/>
      <c r="K15833" s="9"/>
    </row>
    <row r="15834" spans="1:11" x14ac:dyDescent="0.25">
      <c r="A15834" s="2"/>
      <c r="B15834" s="2"/>
      <c r="C15834" s="2"/>
      <c r="E15834" s="2"/>
      <c r="G15834" s="2"/>
      <c r="H15834" s="6"/>
      <c r="I15834" s="9"/>
      <c r="J15834" s="9"/>
      <c r="K15834" s="9"/>
    </row>
    <row r="15835" spans="1:11" x14ac:dyDescent="0.25">
      <c r="A15835" s="2"/>
      <c r="B15835" s="2"/>
      <c r="C15835" s="2"/>
      <c r="E15835" s="2"/>
      <c r="G15835" s="2"/>
      <c r="H15835" s="6"/>
      <c r="I15835" s="9"/>
      <c r="J15835" s="9"/>
      <c r="K15835" s="9"/>
    </row>
    <row r="15836" spans="1:11" x14ac:dyDescent="0.25">
      <c r="A15836" s="2"/>
      <c r="B15836" s="2"/>
      <c r="C15836" s="2"/>
      <c r="E15836" s="2"/>
      <c r="G15836" s="2"/>
      <c r="H15836" s="6"/>
      <c r="I15836" s="9"/>
      <c r="J15836" s="9"/>
      <c r="K15836" s="9"/>
    </row>
    <row r="15837" spans="1:11" x14ac:dyDescent="0.25">
      <c r="A15837" s="2"/>
      <c r="B15837" s="2"/>
      <c r="C15837" s="2"/>
      <c r="E15837" s="2"/>
      <c r="G15837" s="2"/>
      <c r="H15837" s="6"/>
      <c r="I15837" s="9"/>
      <c r="J15837" s="9"/>
      <c r="K15837" s="9"/>
    </row>
    <row r="15838" spans="1:11" x14ac:dyDescent="0.25">
      <c r="A15838" s="2"/>
      <c r="B15838" s="2"/>
      <c r="C15838" s="2"/>
      <c r="E15838" s="2"/>
      <c r="G15838" s="2"/>
      <c r="H15838" s="6"/>
      <c r="I15838" s="9"/>
      <c r="J15838" s="9"/>
      <c r="K15838" s="9"/>
    </row>
    <row r="15839" spans="1:11" x14ac:dyDescent="0.25">
      <c r="A15839" s="2"/>
      <c r="B15839" s="2"/>
      <c r="C15839" s="2"/>
      <c r="E15839" s="2"/>
      <c r="G15839" s="2"/>
      <c r="H15839" s="6"/>
      <c r="I15839" s="9"/>
      <c r="J15839" s="9"/>
      <c r="K15839" s="9"/>
    </row>
    <row r="15840" spans="1:11" x14ac:dyDescent="0.25">
      <c r="A15840" s="2"/>
      <c r="B15840" s="2"/>
      <c r="C15840" s="2"/>
      <c r="E15840" s="2"/>
      <c r="G15840" s="2"/>
      <c r="H15840" s="6"/>
      <c r="I15840" s="9"/>
      <c r="J15840" s="9"/>
      <c r="K15840" s="9"/>
    </row>
    <row r="15841" spans="1:11" x14ac:dyDescent="0.25">
      <c r="A15841" s="2"/>
      <c r="B15841" s="2"/>
      <c r="C15841" s="2"/>
      <c r="E15841" s="2"/>
      <c r="G15841" s="2"/>
      <c r="H15841" s="6"/>
      <c r="I15841" s="9"/>
      <c r="J15841" s="9"/>
      <c r="K15841" s="9"/>
    </row>
    <row r="15842" spans="1:11" x14ac:dyDescent="0.25">
      <c r="A15842" s="2"/>
      <c r="B15842" s="2"/>
      <c r="C15842" s="2"/>
      <c r="E15842" s="2"/>
      <c r="G15842" s="2"/>
      <c r="H15842" s="6"/>
      <c r="I15842" s="9"/>
      <c r="J15842" s="9"/>
      <c r="K15842" s="9"/>
    </row>
    <row r="15843" spans="1:11" x14ac:dyDescent="0.25">
      <c r="A15843" s="2"/>
      <c r="B15843" s="2"/>
      <c r="C15843" s="2"/>
      <c r="E15843" s="2"/>
      <c r="G15843" s="2"/>
      <c r="H15843" s="6"/>
      <c r="I15843" s="9"/>
      <c r="J15843" s="9"/>
      <c r="K15843" s="9"/>
    </row>
    <row r="15844" spans="1:11" x14ac:dyDescent="0.25">
      <c r="A15844" s="2"/>
      <c r="B15844" s="2"/>
      <c r="C15844" s="2"/>
      <c r="E15844" s="2"/>
      <c r="G15844" s="2"/>
      <c r="H15844" s="6"/>
      <c r="I15844" s="9"/>
      <c r="J15844" s="9"/>
      <c r="K15844" s="9"/>
    </row>
    <row r="15845" spans="1:11" x14ac:dyDescent="0.25">
      <c r="A15845" s="2"/>
      <c r="B15845" s="2"/>
      <c r="C15845" s="2"/>
      <c r="E15845" s="2"/>
      <c r="G15845" s="2"/>
      <c r="H15845" s="6"/>
      <c r="I15845" s="9"/>
      <c r="J15845" s="9"/>
      <c r="K15845" s="9"/>
    </row>
    <row r="15846" spans="1:11" x14ac:dyDescent="0.25">
      <c r="A15846" s="2"/>
      <c r="B15846" s="2"/>
      <c r="C15846" s="2"/>
      <c r="E15846" s="2"/>
      <c r="G15846" s="2"/>
      <c r="H15846" s="6"/>
      <c r="I15846" s="9"/>
      <c r="J15846" s="9"/>
      <c r="K15846" s="9"/>
    </row>
    <row r="15847" spans="1:11" x14ac:dyDescent="0.25">
      <c r="A15847" s="2"/>
      <c r="B15847" s="2"/>
      <c r="C15847" s="2"/>
      <c r="E15847" s="2"/>
      <c r="G15847" s="2"/>
      <c r="H15847" s="6"/>
      <c r="I15847" s="9"/>
      <c r="J15847" s="9"/>
      <c r="K15847" s="9"/>
    </row>
    <row r="15848" spans="1:11" x14ac:dyDescent="0.25">
      <c r="A15848" s="2"/>
      <c r="B15848" s="2"/>
      <c r="C15848" s="2"/>
      <c r="E15848" s="2"/>
      <c r="G15848" s="2"/>
      <c r="H15848" s="6"/>
      <c r="I15848" s="9"/>
      <c r="J15848" s="9"/>
      <c r="K15848" s="9"/>
    </row>
    <row r="15849" spans="1:11" x14ac:dyDescent="0.25">
      <c r="A15849" s="2"/>
      <c r="B15849" s="2"/>
      <c r="C15849" s="2"/>
      <c r="E15849" s="2"/>
      <c r="G15849" s="2"/>
      <c r="H15849" s="6"/>
      <c r="I15849" s="9"/>
      <c r="J15849" s="9"/>
      <c r="K15849" s="9"/>
    </row>
    <row r="15850" spans="1:11" x14ac:dyDescent="0.25">
      <c r="A15850" s="2"/>
      <c r="B15850" s="2"/>
      <c r="C15850" s="2"/>
      <c r="E15850" s="2"/>
      <c r="G15850" s="2"/>
      <c r="H15850" s="6"/>
      <c r="I15850" s="9"/>
      <c r="J15850" s="9"/>
      <c r="K15850" s="9"/>
    </row>
    <row r="15851" spans="1:11" x14ac:dyDescent="0.25">
      <c r="A15851" s="2"/>
      <c r="B15851" s="2"/>
      <c r="C15851" s="2"/>
      <c r="E15851" s="2"/>
      <c r="G15851" s="2"/>
      <c r="H15851" s="6"/>
      <c r="I15851" s="9"/>
      <c r="J15851" s="9"/>
      <c r="K15851" s="9"/>
    </row>
    <row r="15852" spans="1:11" x14ac:dyDescent="0.25">
      <c r="A15852" s="2"/>
      <c r="B15852" s="2"/>
      <c r="C15852" s="2"/>
      <c r="E15852" s="2"/>
      <c r="G15852" s="2"/>
      <c r="H15852" s="6"/>
      <c r="I15852" s="9"/>
      <c r="J15852" s="9"/>
      <c r="K15852" s="9"/>
    </row>
    <row r="15853" spans="1:11" x14ac:dyDescent="0.25">
      <c r="A15853" s="2"/>
      <c r="B15853" s="2"/>
      <c r="C15853" s="2"/>
      <c r="E15853" s="2"/>
      <c r="G15853" s="2"/>
      <c r="H15853" s="6"/>
      <c r="I15853" s="9"/>
      <c r="J15853" s="9"/>
      <c r="K15853" s="9"/>
    </row>
    <row r="15854" spans="1:11" x14ac:dyDescent="0.25">
      <c r="A15854" s="2"/>
      <c r="B15854" s="2"/>
      <c r="C15854" s="2"/>
      <c r="E15854" s="2"/>
      <c r="G15854" s="2"/>
      <c r="H15854" s="6"/>
      <c r="I15854" s="9"/>
      <c r="J15854" s="9"/>
      <c r="K15854" s="9"/>
    </row>
    <row r="15855" spans="1:11" x14ac:dyDescent="0.25">
      <c r="A15855" s="2"/>
      <c r="B15855" s="2"/>
      <c r="C15855" s="2"/>
      <c r="E15855" s="2"/>
      <c r="G15855" s="2"/>
      <c r="H15855" s="6"/>
      <c r="I15855" s="9"/>
      <c r="J15855" s="9"/>
      <c r="K15855" s="9"/>
    </row>
    <row r="15856" spans="1:11" x14ac:dyDescent="0.25">
      <c r="A15856" s="2"/>
      <c r="B15856" s="2"/>
      <c r="C15856" s="2"/>
      <c r="E15856" s="2"/>
      <c r="G15856" s="2"/>
      <c r="H15856" s="6"/>
      <c r="I15856" s="9"/>
      <c r="J15856" s="9"/>
      <c r="K15856" s="9"/>
    </row>
    <row r="15857" spans="1:11" x14ac:dyDescent="0.25">
      <c r="A15857" s="2"/>
      <c r="B15857" s="2"/>
      <c r="C15857" s="2"/>
      <c r="E15857" s="2"/>
      <c r="G15857" s="2"/>
      <c r="H15857" s="6"/>
      <c r="I15857" s="9"/>
      <c r="J15857" s="9"/>
      <c r="K15857" s="9"/>
    </row>
    <row r="15858" spans="1:11" x14ac:dyDescent="0.25">
      <c r="A15858" s="2"/>
      <c r="B15858" s="2"/>
      <c r="C15858" s="2"/>
      <c r="E15858" s="2"/>
      <c r="G15858" s="2"/>
      <c r="H15858" s="6"/>
      <c r="I15858" s="9"/>
      <c r="J15858" s="9"/>
      <c r="K15858" s="9"/>
    </row>
    <row r="15859" spans="1:11" x14ac:dyDescent="0.25">
      <c r="A15859" s="2"/>
      <c r="B15859" s="2"/>
      <c r="C15859" s="2"/>
      <c r="E15859" s="2"/>
      <c r="G15859" s="2"/>
      <c r="H15859" s="6"/>
      <c r="I15859" s="9"/>
      <c r="J15859" s="9"/>
      <c r="K15859" s="9"/>
    </row>
    <row r="15860" spans="1:11" x14ac:dyDescent="0.25">
      <c r="A15860" s="2"/>
      <c r="B15860" s="2"/>
      <c r="C15860" s="2"/>
      <c r="E15860" s="2"/>
      <c r="G15860" s="2"/>
      <c r="H15860" s="6"/>
      <c r="I15860" s="9"/>
      <c r="J15860" s="9"/>
      <c r="K15860" s="9"/>
    </row>
    <row r="15861" spans="1:11" x14ac:dyDescent="0.25">
      <c r="A15861" s="2"/>
      <c r="B15861" s="2"/>
      <c r="C15861" s="2"/>
      <c r="E15861" s="2"/>
      <c r="G15861" s="2"/>
      <c r="H15861" s="6"/>
      <c r="I15861" s="9"/>
      <c r="J15861" s="9"/>
      <c r="K15861" s="9"/>
    </row>
    <row r="15862" spans="1:11" x14ac:dyDescent="0.25">
      <c r="A15862" s="2"/>
      <c r="B15862" s="2"/>
      <c r="C15862" s="2"/>
      <c r="E15862" s="2"/>
      <c r="G15862" s="2"/>
      <c r="H15862" s="6"/>
      <c r="I15862" s="9"/>
      <c r="J15862" s="9"/>
      <c r="K15862" s="9"/>
    </row>
    <row r="15863" spans="1:11" x14ac:dyDescent="0.25">
      <c r="A15863" s="2"/>
      <c r="B15863" s="2"/>
      <c r="C15863" s="2"/>
      <c r="E15863" s="2"/>
      <c r="G15863" s="2"/>
      <c r="H15863" s="6"/>
      <c r="I15863" s="9"/>
      <c r="J15863" s="9"/>
      <c r="K15863" s="9"/>
    </row>
    <row r="15864" spans="1:11" x14ac:dyDescent="0.25">
      <c r="A15864" s="2"/>
      <c r="B15864" s="2"/>
      <c r="C15864" s="2"/>
      <c r="E15864" s="2"/>
      <c r="G15864" s="2"/>
      <c r="H15864" s="6"/>
      <c r="I15864" s="9"/>
      <c r="J15864" s="9"/>
      <c r="K15864" s="9"/>
    </row>
    <row r="15865" spans="1:11" x14ac:dyDescent="0.25">
      <c r="A15865" s="2"/>
      <c r="B15865" s="2"/>
      <c r="C15865" s="2"/>
      <c r="E15865" s="2"/>
      <c r="G15865" s="2"/>
      <c r="H15865" s="6"/>
      <c r="I15865" s="9"/>
      <c r="J15865" s="9"/>
      <c r="K15865" s="9"/>
    </row>
    <row r="15866" spans="1:11" x14ac:dyDescent="0.25">
      <c r="A15866" s="2"/>
      <c r="B15866" s="2"/>
      <c r="C15866" s="2"/>
      <c r="E15866" s="2"/>
      <c r="G15866" s="2"/>
      <c r="H15866" s="6"/>
      <c r="I15866" s="9"/>
      <c r="J15866" s="9"/>
      <c r="K15866" s="9"/>
    </row>
    <row r="15867" spans="1:11" x14ac:dyDescent="0.25">
      <c r="A15867" s="2"/>
      <c r="B15867" s="2"/>
      <c r="C15867" s="2"/>
      <c r="E15867" s="2"/>
      <c r="G15867" s="2"/>
      <c r="H15867" s="6"/>
      <c r="I15867" s="9"/>
      <c r="J15867" s="9"/>
      <c r="K15867" s="9"/>
    </row>
    <row r="15868" spans="1:11" x14ac:dyDescent="0.25">
      <c r="A15868" s="2"/>
      <c r="B15868" s="2"/>
      <c r="C15868" s="2"/>
      <c r="E15868" s="2"/>
      <c r="G15868" s="2"/>
      <c r="H15868" s="6"/>
      <c r="I15868" s="9"/>
      <c r="J15868" s="9"/>
      <c r="K15868" s="9"/>
    </row>
    <row r="15869" spans="1:11" x14ac:dyDescent="0.25">
      <c r="A15869" s="2"/>
      <c r="B15869" s="2"/>
      <c r="C15869" s="2"/>
      <c r="E15869" s="2"/>
      <c r="G15869" s="2"/>
      <c r="H15869" s="6"/>
      <c r="I15869" s="9"/>
      <c r="J15869" s="9"/>
      <c r="K15869" s="9"/>
    </row>
    <row r="15870" spans="1:11" x14ac:dyDescent="0.25">
      <c r="A15870" s="2"/>
      <c r="B15870" s="2"/>
      <c r="C15870" s="2"/>
      <c r="E15870" s="2"/>
      <c r="G15870" s="2"/>
      <c r="H15870" s="6"/>
      <c r="I15870" s="9"/>
      <c r="J15870" s="9"/>
      <c r="K15870" s="9"/>
    </row>
    <row r="15871" spans="1:11" x14ac:dyDescent="0.25">
      <c r="A15871" s="2"/>
      <c r="B15871" s="2"/>
      <c r="C15871" s="2"/>
      <c r="E15871" s="2"/>
      <c r="G15871" s="2"/>
      <c r="H15871" s="6"/>
      <c r="I15871" s="9"/>
      <c r="J15871" s="9"/>
      <c r="K15871" s="9"/>
    </row>
    <row r="15872" spans="1:11" x14ac:dyDescent="0.25">
      <c r="A15872" s="2"/>
      <c r="B15872" s="2"/>
      <c r="C15872" s="2"/>
      <c r="E15872" s="2"/>
      <c r="G15872" s="2"/>
      <c r="H15872" s="6"/>
      <c r="I15872" s="9"/>
      <c r="J15872" s="9"/>
      <c r="K15872" s="9"/>
    </row>
    <row r="15873" spans="1:11" x14ac:dyDescent="0.25">
      <c r="A15873" s="2"/>
      <c r="B15873" s="2"/>
      <c r="C15873" s="2"/>
      <c r="E15873" s="2"/>
      <c r="G15873" s="2"/>
      <c r="H15873" s="6"/>
      <c r="I15873" s="9"/>
      <c r="J15873" s="9"/>
      <c r="K15873" s="9"/>
    </row>
    <row r="15874" spans="1:11" x14ac:dyDescent="0.25">
      <c r="A15874" s="2"/>
      <c r="B15874" s="2"/>
      <c r="C15874" s="2"/>
      <c r="E15874" s="2"/>
      <c r="G15874" s="2"/>
      <c r="H15874" s="6"/>
      <c r="I15874" s="9"/>
      <c r="J15874" s="9"/>
      <c r="K15874" s="9"/>
    </row>
    <row r="15875" spans="1:11" x14ac:dyDescent="0.25">
      <c r="A15875" s="2"/>
      <c r="B15875" s="2"/>
      <c r="C15875" s="2"/>
      <c r="E15875" s="2"/>
      <c r="G15875" s="2"/>
      <c r="H15875" s="6"/>
      <c r="I15875" s="9"/>
      <c r="J15875" s="9"/>
      <c r="K15875" s="9"/>
    </row>
    <row r="15876" spans="1:11" x14ac:dyDescent="0.25">
      <c r="A15876" s="2"/>
      <c r="B15876" s="2"/>
      <c r="C15876" s="2"/>
      <c r="E15876" s="2"/>
      <c r="G15876" s="2"/>
      <c r="H15876" s="6"/>
      <c r="I15876" s="9"/>
      <c r="J15876" s="9"/>
      <c r="K15876" s="9"/>
    </row>
    <row r="15877" spans="1:11" x14ac:dyDescent="0.25">
      <c r="A15877" s="2"/>
      <c r="B15877" s="2"/>
      <c r="C15877" s="2"/>
      <c r="E15877" s="2"/>
      <c r="G15877" s="2"/>
      <c r="H15877" s="6"/>
      <c r="I15877" s="9"/>
      <c r="J15877" s="9"/>
      <c r="K15877" s="9"/>
    </row>
    <row r="15878" spans="1:11" x14ac:dyDescent="0.25">
      <c r="A15878" s="2"/>
      <c r="B15878" s="2"/>
      <c r="C15878" s="2"/>
      <c r="E15878" s="2"/>
      <c r="G15878" s="2"/>
      <c r="H15878" s="6"/>
      <c r="I15878" s="9"/>
      <c r="J15878" s="9"/>
      <c r="K15878" s="9"/>
    </row>
    <row r="15879" spans="1:11" x14ac:dyDescent="0.25">
      <c r="A15879" s="2"/>
      <c r="B15879" s="2"/>
      <c r="C15879" s="2"/>
      <c r="E15879" s="2"/>
      <c r="G15879" s="2"/>
      <c r="H15879" s="6"/>
      <c r="I15879" s="9"/>
      <c r="J15879" s="9"/>
      <c r="K15879" s="9"/>
    </row>
    <row r="15880" spans="1:11" x14ac:dyDescent="0.25">
      <c r="A15880" s="2"/>
      <c r="B15880" s="2"/>
      <c r="C15880" s="2"/>
      <c r="E15880" s="2"/>
      <c r="G15880" s="2"/>
      <c r="H15880" s="6"/>
      <c r="I15880" s="9"/>
      <c r="J15880" s="9"/>
      <c r="K15880" s="9"/>
    </row>
    <row r="15881" spans="1:11" x14ac:dyDescent="0.25">
      <c r="A15881" s="2"/>
      <c r="B15881" s="2"/>
      <c r="C15881" s="2"/>
      <c r="E15881" s="2"/>
      <c r="G15881" s="2"/>
      <c r="H15881" s="6"/>
      <c r="I15881" s="9"/>
      <c r="J15881" s="9"/>
      <c r="K15881" s="9"/>
    </row>
    <row r="15882" spans="1:11" x14ac:dyDescent="0.25">
      <c r="A15882" s="2"/>
      <c r="B15882" s="2"/>
      <c r="C15882" s="2"/>
      <c r="E15882" s="2"/>
      <c r="G15882" s="2"/>
      <c r="H15882" s="6"/>
      <c r="I15882" s="9"/>
      <c r="J15882" s="9"/>
      <c r="K15882" s="9"/>
    </row>
    <row r="15883" spans="1:11" x14ac:dyDescent="0.25">
      <c r="A15883" s="2"/>
      <c r="B15883" s="2"/>
      <c r="C15883" s="2"/>
      <c r="E15883" s="2"/>
      <c r="G15883" s="2"/>
      <c r="H15883" s="6"/>
      <c r="I15883" s="9"/>
      <c r="J15883" s="9"/>
      <c r="K15883" s="9"/>
    </row>
    <row r="15884" spans="1:11" x14ac:dyDescent="0.25">
      <c r="A15884" s="2"/>
      <c r="B15884" s="2"/>
      <c r="C15884" s="2"/>
      <c r="E15884" s="2"/>
      <c r="G15884" s="2"/>
      <c r="H15884" s="6"/>
      <c r="I15884" s="9"/>
      <c r="J15884" s="9"/>
      <c r="K15884" s="9"/>
    </row>
    <row r="15885" spans="1:11" x14ac:dyDescent="0.25">
      <c r="A15885" s="2"/>
      <c r="B15885" s="2"/>
      <c r="C15885" s="2"/>
      <c r="E15885" s="2"/>
      <c r="G15885" s="2"/>
      <c r="H15885" s="6"/>
      <c r="I15885" s="9"/>
      <c r="J15885" s="9"/>
      <c r="K15885" s="9"/>
    </row>
    <row r="15886" spans="1:11" x14ac:dyDescent="0.25">
      <c r="A15886" s="2"/>
      <c r="B15886" s="2"/>
      <c r="C15886" s="2"/>
      <c r="E15886" s="2"/>
      <c r="G15886" s="2"/>
      <c r="H15886" s="6"/>
      <c r="I15886" s="9"/>
      <c r="J15886" s="9"/>
      <c r="K15886" s="9"/>
    </row>
    <row r="15887" spans="1:11" x14ac:dyDescent="0.25">
      <c r="A15887" s="2"/>
      <c r="B15887" s="2"/>
      <c r="C15887" s="2"/>
      <c r="E15887" s="2"/>
      <c r="G15887" s="2"/>
      <c r="H15887" s="6"/>
      <c r="I15887" s="9"/>
      <c r="J15887" s="9"/>
      <c r="K15887" s="9"/>
    </row>
    <row r="15888" spans="1:11" x14ac:dyDescent="0.25">
      <c r="A15888" s="2"/>
      <c r="B15888" s="2"/>
      <c r="C15888" s="2"/>
      <c r="E15888" s="2"/>
      <c r="G15888" s="2"/>
      <c r="H15888" s="6"/>
      <c r="I15888" s="9"/>
      <c r="J15888" s="9"/>
      <c r="K15888" s="9"/>
    </row>
    <row r="15889" spans="1:11" x14ac:dyDescent="0.25">
      <c r="A15889" s="2"/>
      <c r="B15889" s="2"/>
      <c r="C15889" s="2"/>
      <c r="E15889" s="2"/>
      <c r="G15889" s="2"/>
      <c r="H15889" s="6"/>
      <c r="I15889" s="9"/>
      <c r="J15889" s="9"/>
      <c r="K15889" s="9"/>
    </row>
    <row r="15890" spans="1:11" x14ac:dyDescent="0.25">
      <c r="A15890" s="2"/>
      <c r="B15890" s="2"/>
      <c r="C15890" s="2"/>
      <c r="E15890" s="2"/>
      <c r="G15890" s="2"/>
      <c r="H15890" s="6"/>
      <c r="I15890" s="9"/>
      <c r="J15890" s="9"/>
      <c r="K15890" s="9"/>
    </row>
    <row r="15891" spans="1:11" x14ac:dyDescent="0.25">
      <c r="A15891" s="2"/>
      <c r="B15891" s="2"/>
      <c r="C15891" s="2"/>
      <c r="E15891" s="2"/>
      <c r="G15891" s="2"/>
      <c r="H15891" s="6"/>
      <c r="I15891" s="9"/>
      <c r="J15891" s="9"/>
      <c r="K15891" s="9"/>
    </row>
    <row r="15892" spans="1:11" x14ac:dyDescent="0.25">
      <c r="A15892" s="2"/>
      <c r="B15892" s="2"/>
      <c r="C15892" s="2"/>
      <c r="E15892" s="2"/>
      <c r="G15892" s="2"/>
      <c r="H15892" s="6"/>
      <c r="I15892" s="9"/>
      <c r="J15892" s="9"/>
      <c r="K15892" s="9"/>
    </row>
    <row r="15893" spans="1:11" x14ac:dyDescent="0.25">
      <c r="A15893" s="2"/>
      <c r="B15893" s="2"/>
      <c r="C15893" s="2"/>
      <c r="E15893" s="2"/>
      <c r="G15893" s="2"/>
      <c r="H15893" s="6"/>
      <c r="I15893" s="9"/>
      <c r="J15893" s="9"/>
      <c r="K15893" s="9"/>
    </row>
    <row r="15894" spans="1:11" x14ac:dyDescent="0.25">
      <c r="A15894" s="2"/>
      <c r="B15894" s="2"/>
      <c r="C15894" s="2"/>
      <c r="E15894" s="2"/>
      <c r="G15894" s="2"/>
      <c r="H15894" s="6"/>
      <c r="I15894" s="9"/>
      <c r="J15894" s="9"/>
      <c r="K15894" s="9"/>
    </row>
    <row r="15895" spans="1:11" x14ac:dyDescent="0.25">
      <c r="A15895" s="2"/>
      <c r="B15895" s="2"/>
      <c r="C15895" s="2"/>
      <c r="E15895" s="2"/>
      <c r="G15895" s="2"/>
      <c r="H15895" s="6"/>
      <c r="I15895" s="9"/>
      <c r="J15895" s="9"/>
      <c r="K15895" s="9"/>
    </row>
    <row r="15896" spans="1:11" x14ac:dyDescent="0.25">
      <c r="A15896" s="2"/>
      <c r="B15896" s="2"/>
      <c r="C15896" s="2"/>
      <c r="E15896" s="2"/>
      <c r="G15896" s="2"/>
      <c r="H15896" s="6"/>
      <c r="I15896" s="9"/>
      <c r="J15896" s="9"/>
      <c r="K15896" s="9"/>
    </row>
    <row r="15897" spans="1:11" x14ac:dyDescent="0.25">
      <c r="A15897" s="2"/>
      <c r="B15897" s="2"/>
      <c r="C15897" s="2"/>
      <c r="E15897" s="2"/>
      <c r="G15897" s="2"/>
      <c r="H15897" s="6"/>
      <c r="I15897" s="9"/>
      <c r="J15897" s="9"/>
      <c r="K15897" s="9"/>
    </row>
    <row r="15898" spans="1:11" x14ac:dyDescent="0.25">
      <c r="A15898" s="2"/>
      <c r="B15898" s="2"/>
      <c r="C15898" s="2"/>
      <c r="E15898" s="2"/>
      <c r="G15898" s="2"/>
      <c r="H15898" s="6"/>
      <c r="I15898" s="9"/>
      <c r="J15898" s="9"/>
      <c r="K15898" s="9"/>
    </row>
    <row r="15899" spans="1:11" x14ac:dyDescent="0.25">
      <c r="A15899" s="2"/>
      <c r="B15899" s="2"/>
      <c r="C15899" s="2"/>
      <c r="E15899" s="2"/>
      <c r="G15899" s="2"/>
      <c r="H15899" s="6"/>
      <c r="I15899" s="9"/>
      <c r="J15899" s="9"/>
      <c r="K15899" s="9"/>
    </row>
    <row r="15900" spans="1:11" x14ac:dyDescent="0.25">
      <c r="A15900" s="2"/>
      <c r="B15900" s="2"/>
      <c r="C15900" s="2"/>
      <c r="E15900" s="2"/>
      <c r="G15900" s="2"/>
      <c r="H15900" s="6"/>
      <c r="I15900" s="9"/>
      <c r="J15900" s="9"/>
      <c r="K15900" s="9"/>
    </row>
    <row r="15901" spans="1:11" x14ac:dyDescent="0.25">
      <c r="A15901" s="2"/>
      <c r="B15901" s="2"/>
      <c r="C15901" s="2"/>
      <c r="E15901" s="2"/>
      <c r="G15901" s="2"/>
      <c r="H15901" s="6"/>
      <c r="I15901" s="9"/>
      <c r="J15901" s="9"/>
      <c r="K15901" s="9"/>
    </row>
    <row r="15902" spans="1:11" x14ac:dyDescent="0.25">
      <c r="A15902" s="2"/>
      <c r="B15902" s="2"/>
      <c r="C15902" s="2"/>
      <c r="E15902" s="2"/>
      <c r="G15902" s="2"/>
      <c r="H15902" s="6"/>
      <c r="I15902" s="9"/>
      <c r="J15902" s="9"/>
      <c r="K15902" s="9"/>
    </row>
    <row r="15903" spans="1:11" x14ac:dyDescent="0.25">
      <c r="A15903" s="2"/>
      <c r="B15903" s="2"/>
      <c r="C15903" s="2"/>
      <c r="E15903" s="2"/>
      <c r="G15903" s="2"/>
      <c r="H15903" s="6"/>
      <c r="I15903" s="9"/>
      <c r="J15903" s="9"/>
      <c r="K15903" s="9"/>
    </row>
    <row r="15904" spans="1:11" x14ac:dyDescent="0.25">
      <c r="A15904" s="2"/>
      <c r="B15904" s="2"/>
      <c r="C15904" s="2"/>
      <c r="E15904" s="2"/>
      <c r="G15904" s="2"/>
      <c r="H15904" s="6"/>
      <c r="I15904" s="9"/>
      <c r="J15904" s="9"/>
      <c r="K15904" s="9"/>
    </row>
    <row r="15905" spans="1:11" x14ac:dyDescent="0.25">
      <c r="A15905" s="2"/>
      <c r="B15905" s="2"/>
      <c r="C15905" s="2"/>
      <c r="E15905" s="2"/>
      <c r="G15905" s="2"/>
      <c r="H15905" s="6"/>
      <c r="I15905" s="9"/>
      <c r="J15905" s="9"/>
      <c r="K15905" s="9"/>
    </row>
    <row r="15906" spans="1:11" x14ac:dyDescent="0.25">
      <c r="A15906" s="2"/>
      <c r="B15906" s="2"/>
      <c r="C15906" s="2"/>
      <c r="E15906" s="2"/>
      <c r="G15906" s="2"/>
      <c r="H15906" s="6"/>
      <c r="I15906" s="9"/>
      <c r="J15906" s="9"/>
      <c r="K15906" s="9"/>
    </row>
    <row r="15907" spans="1:11" x14ac:dyDescent="0.25">
      <c r="A15907" s="2"/>
      <c r="B15907" s="2"/>
      <c r="C15907" s="2"/>
      <c r="E15907" s="2"/>
      <c r="G15907" s="2"/>
      <c r="H15907" s="6"/>
      <c r="I15907" s="9"/>
      <c r="J15907" s="9"/>
      <c r="K15907" s="9"/>
    </row>
    <row r="15908" spans="1:11" x14ac:dyDescent="0.25">
      <c r="A15908" s="2"/>
      <c r="B15908" s="2"/>
      <c r="C15908" s="2"/>
      <c r="E15908" s="2"/>
      <c r="G15908" s="2"/>
      <c r="H15908" s="6"/>
      <c r="I15908" s="9"/>
      <c r="J15908" s="9"/>
      <c r="K15908" s="9"/>
    </row>
    <row r="15909" spans="1:11" x14ac:dyDescent="0.25">
      <c r="A15909" s="2"/>
      <c r="B15909" s="2"/>
      <c r="C15909" s="2"/>
      <c r="E15909" s="2"/>
      <c r="G15909" s="2"/>
      <c r="H15909" s="6"/>
      <c r="I15909" s="9"/>
      <c r="J15909" s="9"/>
      <c r="K15909" s="9"/>
    </row>
    <row r="15910" spans="1:11" x14ac:dyDescent="0.25">
      <c r="A15910" s="2"/>
      <c r="B15910" s="2"/>
      <c r="C15910" s="2"/>
      <c r="E15910" s="2"/>
      <c r="G15910" s="2"/>
      <c r="H15910" s="6"/>
      <c r="I15910" s="9"/>
      <c r="J15910" s="9"/>
      <c r="K15910" s="9"/>
    </row>
    <row r="15911" spans="1:11" x14ac:dyDescent="0.25">
      <c r="A15911" s="2"/>
      <c r="B15911" s="2"/>
      <c r="C15911" s="2"/>
      <c r="E15911" s="2"/>
      <c r="G15911" s="2"/>
      <c r="H15911" s="6"/>
      <c r="I15911" s="9"/>
      <c r="J15911" s="9"/>
      <c r="K15911" s="9"/>
    </row>
    <row r="15912" spans="1:11" x14ac:dyDescent="0.25">
      <c r="A15912" s="2"/>
      <c r="B15912" s="2"/>
      <c r="C15912" s="2"/>
      <c r="E15912" s="2"/>
      <c r="G15912" s="2"/>
      <c r="H15912" s="6"/>
      <c r="I15912" s="9"/>
      <c r="J15912" s="9"/>
      <c r="K15912" s="9"/>
    </row>
    <row r="15913" spans="1:11" x14ac:dyDescent="0.25">
      <c r="A15913" s="2"/>
      <c r="B15913" s="2"/>
      <c r="C15913" s="2"/>
      <c r="E15913" s="2"/>
      <c r="G15913" s="2"/>
      <c r="H15913" s="6"/>
      <c r="I15913" s="9"/>
      <c r="J15913" s="9"/>
      <c r="K15913" s="9"/>
    </row>
    <row r="15914" spans="1:11" x14ac:dyDescent="0.25">
      <c r="A15914" s="2"/>
      <c r="B15914" s="2"/>
      <c r="C15914" s="2"/>
      <c r="E15914" s="2"/>
      <c r="G15914" s="2"/>
      <c r="H15914" s="6"/>
      <c r="I15914" s="9"/>
      <c r="J15914" s="9"/>
      <c r="K15914" s="9"/>
    </row>
    <row r="15915" spans="1:11" x14ac:dyDescent="0.25">
      <c r="A15915" s="2"/>
      <c r="B15915" s="2"/>
      <c r="C15915" s="2"/>
      <c r="E15915" s="2"/>
      <c r="G15915" s="2"/>
      <c r="H15915" s="6"/>
      <c r="I15915" s="9"/>
      <c r="J15915" s="9"/>
      <c r="K15915" s="9"/>
    </row>
    <row r="15916" spans="1:11" x14ac:dyDescent="0.25">
      <c r="A15916" s="2"/>
      <c r="B15916" s="2"/>
      <c r="C15916" s="2"/>
      <c r="E15916" s="2"/>
      <c r="G15916" s="2"/>
      <c r="H15916" s="6"/>
      <c r="I15916" s="9"/>
      <c r="J15916" s="9"/>
      <c r="K15916" s="9"/>
    </row>
    <row r="15917" spans="1:11" x14ac:dyDescent="0.25">
      <c r="A15917" s="2"/>
      <c r="B15917" s="2"/>
      <c r="C15917" s="2"/>
      <c r="E15917" s="2"/>
      <c r="G15917" s="2"/>
      <c r="H15917" s="6"/>
      <c r="I15917" s="9"/>
      <c r="J15917" s="9"/>
      <c r="K15917" s="9"/>
    </row>
    <row r="15918" spans="1:11" x14ac:dyDescent="0.25">
      <c r="A15918" s="2"/>
      <c r="B15918" s="2"/>
      <c r="C15918" s="2"/>
      <c r="E15918" s="2"/>
      <c r="G15918" s="2"/>
      <c r="H15918" s="6"/>
      <c r="I15918" s="9"/>
      <c r="J15918" s="9"/>
      <c r="K15918" s="9"/>
    </row>
    <row r="15919" spans="1:11" x14ac:dyDescent="0.25">
      <c r="A15919" s="2"/>
      <c r="B15919" s="2"/>
      <c r="C15919" s="2"/>
      <c r="E15919" s="2"/>
      <c r="G15919" s="2"/>
      <c r="H15919" s="6"/>
      <c r="I15919" s="9"/>
      <c r="J15919" s="9"/>
      <c r="K15919" s="9"/>
    </row>
    <row r="15920" spans="1:11" x14ac:dyDescent="0.25">
      <c r="A15920" s="2"/>
      <c r="B15920" s="2"/>
      <c r="C15920" s="2"/>
      <c r="E15920" s="2"/>
      <c r="G15920" s="2"/>
      <c r="H15920" s="6"/>
      <c r="I15920" s="9"/>
      <c r="J15920" s="9"/>
      <c r="K15920" s="9"/>
    </row>
    <row r="15921" spans="1:11" x14ac:dyDescent="0.25">
      <c r="A15921" s="2"/>
      <c r="B15921" s="2"/>
      <c r="C15921" s="2"/>
      <c r="E15921" s="2"/>
      <c r="G15921" s="2"/>
      <c r="H15921" s="6"/>
      <c r="I15921" s="9"/>
      <c r="J15921" s="9"/>
      <c r="K15921" s="9"/>
    </row>
    <row r="15922" spans="1:11" x14ac:dyDescent="0.25">
      <c r="A15922" s="2"/>
      <c r="B15922" s="2"/>
      <c r="C15922" s="2"/>
      <c r="E15922" s="2"/>
      <c r="G15922" s="2"/>
      <c r="H15922" s="6"/>
      <c r="I15922" s="9"/>
      <c r="J15922" s="9"/>
      <c r="K15922" s="9"/>
    </row>
    <row r="15923" spans="1:11" x14ac:dyDescent="0.25">
      <c r="A15923" s="2"/>
      <c r="B15923" s="2"/>
      <c r="C15923" s="2"/>
      <c r="E15923" s="2"/>
      <c r="G15923" s="2"/>
      <c r="H15923" s="6"/>
      <c r="I15923" s="9"/>
      <c r="J15923" s="9"/>
      <c r="K15923" s="9"/>
    </row>
    <row r="15924" spans="1:11" x14ac:dyDescent="0.25">
      <c r="A15924" s="2"/>
      <c r="B15924" s="2"/>
      <c r="C15924" s="2"/>
      <c r="E15924" s="2"/>
      <c r="G15924" s="2"/>
      <c r="H15924" s="6"/>
      <c r="I15924" s="9"/>
      <c r="J15924" s="9"/>
      <c r="K15924" s="9"/>
    </row>
    <row r="15925" spans="1:11" x14ac:dyDescent="0.25">
      <c r="A15925" s="2"/>
      <c r="B15925" s="2"/>
      <c r="C15925" s="2"/>
      <c r="E15925" s="2"/>
      <c r="G15925" s="2"/>
      <c r="H15925" s="6"/>
      <c r="I15925" s="9"/>
      <c r="J15925" s="9"/>
      <c r="K15925" s="9"/>
    </row>
    <row r="15926" spans="1:11" x14ac:dyDescent="0.25">
      <c r="A15926" s="2"/>
      <c r="B15926" s="2"/>
      <c r="C15926" s="2"/>
      <c r="E15926" s="2"/>
      <c r="G15926" s="2"/>
      <c r="H15926" s="6"/>
      <c r="I15926" s="9"/>
      <c r="J15926" s="9"/>
      <c r="K15926" s="9"/>
    </row>
    <row r="15927" spans="1:11" x14ac:dyDescent="0.25">
      <c r="A15927" s="2"/>
      <c r="B15927" s="2"/>
      <c r="C15927" s="2"/>
      <c r="E15927" s="2"/>
      <c r="G15927" s="2"/>
      <c r="H15927" s="6"/>
      <c r="I15927" s="9"/>
      <c r="J15927" s="9"/>
      <c r="K15927" s="9"/>
    </row>
    <row r="15928" spans="1:11" x14ac:dyDescent="0.25">
      <c r="A15928" s="2"/>
      <c r="B15928" s="2"/>
      <c r="C15928" s="2"/>
      <c r="E15928" s="2"/>
      <c r="G15928" s="2"/>
      <c r="H15928" s="6"/>
      <c r="I15928" s="9"/>
      <c r="J15928" s="9"/>
      <c r="K15928" s="9"/>
    </row>
    <row r="15929" spans="1:11" x14ac:dyDescent="0.25">
      <c r="A15929" s="2"/>
      <c r="B15929" s="2"/>
      <c r="C15929" s="2"/>
      <c r="E15929" s="2"/>
      <c r="G15929" s="2"/>
      <c r="H15929" s="6"/>
      <c r="I15929" s="9"/>
      <c r="J15929" s="9"/>
      <c r="K15929" s="9"/>
    </row>
    <row r="15930" spans="1:11" x14ac:dyDescent="0.25">
      <c r="A15930" s="2"/>
      <c r="B15930" s="2"/>
      <c r="C15930" s="2"/>
      <c r="E15930" s="2"/>
      <c r="G15930" s="2"/>
      <c r="H15930" s="6"/>
      <c r="I15930" s="9"/>
      <c r="J15930" s="9"/>
      <c r="K15930" s="9"/>
    </row>
    <row r="15931" spans="1:11" x14ac:dyDescent="0.25">
      <c r="A15931" s="2"/>
      <c r="B15931" s="2"/>
      <c r="C15931" s="2"/>
      <c r="E15931" s="2"/>
      <c r="G15931" s="2"/>
      <c r="H15931" s="6"/>
      <c r="I15931" s="9"/>
      <c r="J15931" s="9"/>
      <c r="K15931" s="9"/>
    </row>
    <row r="15932" spans="1:11" x14ac:dyDescent="0.25">
      <c r="A15932" s="2"/>
      <c r="B15932" s="2"/>
      <c r="C15932" s="2"/>
      <c r="E15932" s="2"/>
      <c r="G15932" s="2"/>
      <c r="H15932" s="6"/>
      <c r="I15932" s="9"/>
      <c r="J15932" s="9"/>
      <c r="K15932" s="9"/>
    </row>
    <row r="15933" spans="1:11" x14ac:dyDescent="0.25">
      <c r="A15933" s="2"/>
      <c r="B15933" s="2"/>
      <c r="C15933" s="2"/>
      <c r="E15933" s="2"/>
      <c r="G15933" s="2"/>
      <c r="H15933" s="6"/>
      <c r="I15933" s="9"/>
      <c r="J15933" s="9"/>
      <c r="K15933" s="9"/>
    </row>
    <row r="15934" spans="1:11" x14ac:dyDescent="0.25">
      <c r="A15934" s="2"/>
      <c r="B15934" s="2"/>
      <c r="C15934" s="2"/>
      <c r="E15934" s="2"/>
      <c r="G15934" s="2"/>
      <c r="H15934" s="6"/>
      <c r="I15934" s="9"/>
      <c r="J15934" s="9"/>
      <c r="K15934" s="9"/>
    </row>
    <row r="15935" spans="1:11" x14ac:dyDescent="0.25">
      <c r="A15935" s="2"/>
      <c r="B15935" s="2"/>
      <c r="C15935" s="2"/>
      <c r="E15935" s="2"/>
      <c r="G15935" s="2"/>
      <c r="H15935" s="6"/>
      <c r="I15935" s="9"/>
      <c r="J15935" s="9"/>
      <c r="K15935" s="9"/>
    </row>
    <row r="15936" spans="1:11" x14ac:dyDescent="0.25">
      <c r="A15936" s="2"/>
      <c r="B15936" s="2"/>
      <c r="C15936" s="2"/>
      <c r="E15936" s="2"/>
      <c r="G15936" s="2"/>
      <c r="H15936" s="6"/>
      <c r="I15936" s="9"/>
      <c r="J15936" s="9"/>
      <c r="K15936" s="9"/>
    </row>
    <row r="15937" spans="1:11" x14ac:dyDescent="0.25">
      <c r="A15937" s="2"/>
      <c r="B15937" s="2"/>
      <c r="C15937" s="2"/>
      <c r="E15937" s="2"/>
      <c r="G15937" s="2"/>
      <c r="H15937" s="6"/>
      <c r="I15937" s="9"/>
      <c r="J15937" s="9"/>
      <c r="K15937" s="9"/>
    </row>
    <row r="15938" spans="1:11" x14ac:dyDescent="0.25">
      <c r="A15938" s="2"/>
      <c r="B15938" s="2"/>
      <c r="C15938" s="2"/>
      <c r="E15938" s="2"/>
      <c r="G15938" s="2"/>
      <c r="H15938" s="6"/>
      <c r="I15938" s="9"/>
      <c r="J15938" s="9"/>
      <c r="K15938" s="9"/>
    </row>
    <row r="15939" spans="1:11" x14ac:dyDescent="0.25">
      <c r="A15939" s="2"/>
      <c r="B15939" s="2"/>
      <c r="C15939" s="2"/>
      <c r="E15939" s="2"/>
      <c r="G15939" s="2"/>
      <c r="H15939" s="6"/>
      <c r="I15939" s="9"/>
      <c r="J15939" s="9"/>
      <c r="K15939" s="9"/>
    </row>
    <row r="15940" spans="1:11" x14ac:dyDescent="0.25">
      <c r="A15940" s="2"/>
      <c r="B15940" s="2"/>
      <c r="C15940" s="2"/>
      <c r="E15940" s="2"/>
      <c r="G15940" s="2"/>
      <c r="H15940" s="6"/>
      <c r="I15940" s="9"/>
      <c r="J15940" s="9"/>
      <c r="K15940" s="9"/>
    </row>
    <row r="15941" spans="1:11" x14ac:dyDescent="0.25">
      <c r="A15941" s="2"/>
      <c r="B15941" s="2"/>
      <c r="C15941" s="2"/>
      <c r="E15941" s="2"/>
      <c r="G15941" s="2"/>
      <c r="H15941" s="6"/>
      <c r="I15941" s="9"/>
      <c r="J15941" s="9"/>
      <c r="K15941" s="9"/>
    </row>
    <row r="15942" spans="1:11" x14ac:dyDescent="0.25">
      <c r="A15942" s="2"/>
      <c r="B15942" s="2"/>
      <c r="C15942" s="2"/>
      <c r="E15942" s="2"/>
      <c r="G15942" s="2"/>
      <c r="H15942" s="6"/>
      <c r="I15942" s="9"/>
      <c r="J15942" s="9"/>
      <c r="K15942" s="9"/>
    </row>
    <row r="15943" spans="1:11" x14ac:dyDescent="0.25">
      <c r="A15943" s="2"/>
      <c r="B15943" s="2"/>
      <c r="C15943" s="2"/>
      <c r="E15943" s="2"/>
      <c r="G15943" s="2"/>
      <c r="H15943" s="6"/>
      <c r="I15943" s="9"/>
      <c r="J15943" s="9"/>
      <c r="K15943" s="9"/>
    </row>
    <row r="15944" spans="1:11" x14ac:dyDescent="0.25">
      <c r="A15944" s="2"/>
      <c r="B15944" s="2"/>
      <c r="C15944" s="2"/>
      <c r="E15944" s="2"/>
      <c r="G15944" s="2"/>
      <c r="H15944" s="6"/>
      <c r="I15944" s="9"/>
      <c r="J15944" s="9"/>
      <c r="K15944" s="9"/>
    </row>
    <row r="15945" spans="1:11" x14ac:dyDescent="0.25">
      <c r="A15945" s="2"/>
      <c r="B15945" s="2"/>
      <c r="C15945" s="2"/>
      <c r="E15945" s="2"/>
      <c r="G15945" s="2"/>
      <c r="H15945" s="6"/>
      <c r="I15945" s="9"/>
      <c r="J15945" s="9"/>
      <c r="K15945" s="9"/>
    </row>
    <row r="15946" spans="1:11" x14ac:dyDescent="0.25">
      <c r="A15946" s="2"/>
      <c r="B15946" s="2"/>
      <c r="C15946" s="2"/>
      <c r="E15946" s="2"/>
      <c r="G15946" s="2"/>
      <c r="H15946" s="6"/>
      <c r="I15946" s="9"/>
      <c r="J15946" s="9"/>
      <c r="K15946" s="9"/>
    </row>
    <row r="15947" spans="1:11" x14ac:dyDescent="0.25">
      <c r="A15947" s="2"/>
      <c r="B15947" s="2"/>
      <c r="C15947" s="2"/>
      <c r="E15947" s="2"/>
      <c r="G15947" s="2"/>
      <c r="H15947" s="6"/>
      <c r="I15947" s="9"/>
      <c r="J15947" s="9"/>
      <c r="K15947" s="9"/>
    </row>
    <row r="15948" spans="1:11" x14ac:dyDescent="0.25">
      <c r="A15948" s="2"/>
      <c r="B15948" s="2"/>
      <c r="C15948" s="2"/>
      <c r="E15948" s="2"/>
      <c r="G15948" s="2"/>
      <c r="H15948" s="6"/>
      <c r="I15948" s="9"/>
      <c r="J15948" s="9"/>
      <c r="K15948" s="9"/>
    </row>
    <row r="15949" spans="1:11" x14ac:dyDescent="0.25">
      <c r="A15949" s="2"/>
      <c r="B15949" s="2"/>
      <c r="C15949" s="2"/>
      <c r="E15949" s="2"/>
      <c r="G15949" s="2"/>
      <c r="H15949" s="6"/>
      <c r="I15949" s="9"/>
      <c r="J15949" s="9"/>
      <c r="K15949" s="9"/>
    </row>
    <row r="15950" spans="1:11" x14ac:dyDescent="0.25">
      <c r="A15950" s="2"/>
      <c r="B15950" s="2"/>
      <c r="C15950" s="2"/>
      <c r="E15950" s="2"/>
      <c r="G15950" s="2"/>
      <c r="H15950" s="6"/>
      <c r="I15950" s="9"/>
      <c r="J15950" s="9"/>
      <c r="K15950" s="9"/>
    </row>
    <row r="15951" spans="1:11" x14ac:dyDescent="0.25">
      <c r="A15951" s="2"/>
      <c r="B15951" s="2"/>
      <c r="C15951" s="2"/>
      <c r="E15951" s="2"/>
      <c r="G15951" s="2"/>
      <c r="H15951" s="6"/>
      <c r="I15951" s="9"/>
      <c r="J15951" s="9"/>
      <c r="K15951" s="9"/>
    </row>
    <row r="15952" spans="1:11" x14ac:dyDescent="0.25">
      <c r="A15952" s="2"/>
      <c r="B15952" s="2"/>
      <c r="C15952" s="2"/>
      <c r="E15952" s="2"/>
      <c r="G15952" s="2"/>
      <c r="H15952" s="6"/>
      <c r="I15952" s="9"/>
      <c r="J15952" s="9"/>
      <c r="K15952" s="9"/>
    </row>
    <row r="15953" spans="1:11" x14ac:dyDescent="0.25">
      <c r="A15953" s="2"/>
      <c r="B15953" s="2"/>
      <c r="C15953" s="2"/>
      <c r="E15953" s="2"/>
      <c r="G15953" s="2"/>
      <c r="H15953" s="6"/>
      <c r="I15953" s="9"/>
      <c r="J15953" s="9"/>
      <c r="K15953" s="9"/>
    </row>
    <row r="15954" spans="1:11" x14ac:dyDescent="0.25">
      <c r="A15954" s="2"/>
      <c r="B15954" s="2"/>
      <c r="C15954" s="2"/>
      <c r="E15954" s="2"/>
      <c r="G15954" s="2"/>
      <c r="H15954" s="6"/>
      <c r="I15954" s="9"/>
      <c r="J15954" s="9"/>
      <c r="K15954" s="9"/>
    </row>
    <row r="15955" spans="1:11" x14ac:dyDescent="0.25">
      <c r="A15955" s="2"/>
      <c r="B15955" s="2"/>
      <c r="C15955" s="2"/>
      <c r="E15955" s="2"/>
      <c r="G15955" s="2"/>
      <c r="H15955" s="6"/>
      <c r="I15955" s="9"/>
      <c r="J15955" s="9"/>
      <c r="K15955" s="9"/>
    </row>
    <row r="15956" spans="1:11" x14ac:dyDescent="0.25">
      <c r="A15956" s="2"/>
      <c r="B15956" s="2"/>
      <c r="C15956" s="2"/>
      <c r="E15956" s="2"/>
      <c r="G15956" s="2"/>
      <c r="H15956" s="6"/>
      <c r="I15956" s="9"/>
      <c r="J15956" s="9"/>
      <c r="K15956" s="9"/>
    </row>
    <row r="15957" spans="1:11" x14ac:dyDescent="0.25">
      <c r="A15957" s="2"/>
      <c r="B15957" s="2"/>
      <c r="C15957" s="2"/>
      <c r="E15957" s="2"/>
      <c r="G15957" s="2"/>
      <c r="H15957" s="6"/>
      <c r="I15957" s="9"/>
      <c r="J15957" s="9"/>
      <c r="K15957" s="9"/>
    </row>
    <row r="15958" spans="1:11" x14ac:dyDescent="0.25">
      <c r="A15958" s="2"/>
      <c r="B15958" s="2"/>
      <c r="C15958" s="2"/>
      <c r="E15958" s="2"/>
      <c r="G15958" s="2"/>
      <c r="H15958" s="6"/>
      <c r="I15958" s="9"/>
      <c r="J15958" s="9"/>
      <c r="K15958" s="9"/>
    </row>
    <row r="15959" spans="1:11" x14ac:dyDescent="0.25">
      <c r="A15959" s="2"/>
      <c r="B15959" s="2"/>
      <c r="C15959" s="2"/>
      <c r="E15959" s="2"/>
      <c r="G15959" s="2"/>
      <c r="H15959" s="6"/>
      <c r="I15959" s="9"/>
      <c r="J15959" s="9"/>
      <c r="K15959" s="9"/>
    </row>
    <row r="15960" spans="1:11" x14ac:dyDescent="0.25">
      <c r="A15960" s="2"/>
      <c r="B15960" s="2"/>
      <c r="C15960" s="2"/>
      <c r="E15960" s="2"/>
      <c r="G15960" s="2"/>
      <c r="H15960" s="6"/>
      <c r="I15960" s="9"/>
      <c r="J15960" s="9"/>
      <c r="K15960" s="9"/>
    </row>
    <row r="15961" spans="1:11" x14ac:dyDescent="0.25">
      <c r="A15961" s="2"/>
      <c r="B15961" s="2"/>
      <c r="C15961" s="2"/>
      <c r="E15961" s="2"/>
      <c r="G15961" s="2"/>
      <c r="H15961" s="6"/>
      <c r="I15961" s="9"/>
      <c r="J15961" s="9"/>
      <c r="K15961" s="9"/>
    </row>
    <row r="15962" spans="1:11" x14ac:dyDescent="0.25">
      <c r="A15962" s="2"/>
      <c r="B15962" s="2"/>
      <c r="C15962" s="2"/>
      <c r="E15962" s="2"/>
      <c r="G15962" s="2"/>
      <c r="H15962" s="6"/>
      <c r="I15962" s="9"/>
      <c r="J15962" s="9"/>
      <c r="K15962" s="9"/>
    </row>
    <row r="15963" spans="1:11" x14ac:dyDescent="0.25">
      <c r="A15963" s="2"/>
      <c r="B15963" s="2"/>
      <c r="C15963" s="2"/>
      <c r="E15963" s="2"/>
      <c r="G15963" s="2"/>
      <c r="H15963" s="6"/>
      <c r="I15963" s="9"/>
      <c r="J15963" s="9"/>
      <c r="K15963" s="9"/>
    </row>
    <row r="15964" spans="1:11" x14ac:dyDescent="0.25">
      <c r="A15964" s="2"/>
      <c r="B15964" s="2"/>
      <c r="C15964" s="2"/>
      <c r="E15964" s="2"/>
      <c r="G15964" s="2"/>
      <c r="H15964" s="6"/>
      <c r="I15964" s="9"/>
      <c r="J15964" s="9"/>
      <c r="K15964" s="9"/>
    </row>
    <row r="15965" spans="1:11" x14ac:dyDescent="0.25">
      <c r="A15965" s="2"/>
      <c r="B15965" s="2"/>
      <c r="C15965" s="2"/>
      <c r="E15965" s="2"/>
      <c r="G15965" s="2"/>
      <c r="H15965" s="6"/>
      <c r="I15965" s="9"/>
      <c r="J15965" s="9"/>
      <c r="K15965" s="9"/>
    </row>
    <row r="15966" spans="1:11" x14ac:dyDescent="0.25">
      <c r="A15966" s="2"/>
      <c r="B15966" s="2"/>
      <c r="C15966" s="2"/>
      <c r="E15966" s="2"/>
      <c r="G15966" s="2"/>
      <c r="H15966" s="6"/>
      <c r="I15966" s="9"/>
      <c r="J15966" s="9"/>
      <c r="K15966" s="9"/>
    </row>
    <row r="15967" spans="1:11" x14ac:dyDescent="0.25">
      <c r="A15967" s="2"/>
      <c r="B15967" s="2"/>
      <c r="C15967" s="2"/>
      <c r="E15967" s="2"/>
      <c r="G15967" s="2"/>
      <c r="H15967" s="6"/>
      <c r="I15967" s="9"/>
      <c r="J15967" s="9"/>
      <c r="K15967" s="9"/>
    </row>
    <row r="15968" spans="1:11" x14ac:dyDescent="0.25">
      <c r="A15968" s="2"/>
      <c r="B15968" s="2"/>
      <c r="C15968" s="2"/>
      <c r="E15968" s="2"/>
      <c r="G15968" s="2"/>
      <c r="H15968" s="6"/>
      <c r="I15968" s="9"/>
      <c r="J15968" s="9"/>
      <c r="K15968" s="9"/>
    </row>
    <row r="15969" spans="1:11" x14ac:dyDescent="0.25">
      <c r="A15969" s="2"/>
      <c r="B15969" s="2"/>
      <c r="C15969" s="2"/>
      <c r="E15969" s="2"/>
      <c r="G15969" s="2"/>
      <c r="H15969" s="6"/>
      <c r="I15969" s="9"/>
      <c r="J15969" s="9"/>
      <c r="K15969" s="9"/>
    </row>
    <row r="15970" spans="1:11" x14ac:dyDescent="0.25">
      <c r="A15970" s="2"/>
      <c r="B15970" s="2"/>
      <c r="C15970" s="2"/>
      <c r="E15970" s="2"/>
      <c r="G15970" s="2"/>
      <c r="H15970" s="6"/>
      <c r="I15970" s="9"/>
      <c r="J15970" s="9"/>
      <c r="K15970" s="9"/>
    </row>
    <row r="15971" spans="1:11" x14ac:dyDescent="0.25">
      <c r="A15971" s="2"/>
      <c r="B15971" s="2"/>
      <c r="C15971" s="2"/>
      <c r="E15971" s="2"/>
      <c r="G15971" s="2"/>
      <c r="H15971" s="6"/>
      <c r="I15971" s="9"/>
      <c r="J15971" s="9"/>
      <c r="K15971" s="9"/>
    </row>
    <row r="15972" spans="1:11" x14ac:dyDescent="0.25">
      <c r="A15972" s="2"/>
      <c r="B15972" s="2"/>
      <c r="C15972" s="2"/>
      <c r="E15972" s="2"/>
      <c r="G15972" s="2"/>
      <c r="H15972" s="6"/>
      <c r="I15972" s="9"/>
      <c r="J15972" s="9"/>
      <c r="K15972" s="9"/>
    </row>
    <row r="15973" spans="1:11" x14ac:dyDescent="0.25">
      <c r="A15973" s="2"/>
      <c r="B15973" s="2"/>
      <c r="C15973" s="2"/>
      <c r="E15973" s="2"/>
      <c r="G15973" s="2"/>
      <c r="H15973" s="6"/>
      <c r="I15973" s="9"/>
      <c r="J15973" s="9"/>
      <c r="K15973" s="9"/>
    </row>
    <row r="15974" spans="1:11" x14ac:dyDescent="0.25">
      <c r="A15974" s="2"/>
      <c r="B15974" s="2"/>
      <c r="C15974" s="2"/>
      <c r="E15974" s="2"/>
      <c r="G15974" s="2"/>
      <c r="H15974" s="6"/>
      <c r="I15974" s="9"/>
      <c r="J15974" s="9"/>
      <c r="K15974" s="9"/>
    </row>
    <row r="15975" spans="1:11" x14ac:dyDescent="0.25">
      <c r="A15975" s="2"/>
      <c r="B15975" s="2"/>
      <c r="C15975" s="2"/>
      <c r="E15975" s="2"/>
      <c r="G15975" s="2"/>
      <c r="H15975" s="6"/>
      <c r="I15975" s="9"/>
      <c r="J15975" s="9"/>
      <c r="K15975" s="9"/>
    </row>
    <row r="15976" spans="1:11" x14ac:dyDescent="0.25">
      <c r="A15976" s="2"/>
      <c r="B15976" s="2"/>
      <c r="C15976" s="2"/>
      <c r="E15976" s="2"/>
      <c r="G15976" s="2"/>
      <c r="H15976" s="6"/>
      <c r="I15976" s="9"/>
      <c r="J15976" s="9"/>
      <c r="K15976" s="9"/>
    </row>
    <row r="15977" spans="1:11" x14ac:dyDescent="0.25">
      <c r="A15977" s="2"/>
      <c r="B15977" s="2"/>
      <c r="C15977" s="2"/>
      <c r="E15977" s="2"/>
      <c r="G15977" s="2"/>
      <c r="H15977" s="6"/>
      <c r="I15977" s="9"/>
      <c r="J15977" s="9"/>
      <c r="K15977" s="9"/>
    </row>
    <row r="15978" spans="1:11" x14ac:dyDescent="0.25">
      <c r="A15978" s="2"/>
      <c r="B15978" s="2"/>
      <c r="C15978" s="2"/>
      <c r="E15978" s="2"/>
      <c r="G15978" s="2"/>
      <c r="H15978" s="6"/>
      <c r="I15978" s="9"/>
      <c r="J15978" s="9"/>
      <c r="K15978" s="9"/>
    </row>
    <row r="15979" spans="1:11" x14ac:dyDescent="0.25">
      <c r="A15979" s="2"/>
      <c r="B15979" s="2"/>
      <c r="C15979" s="2"/>
      <c r="E15979" s="2"/>
      <c r="G15979" s="2"/>
      <c r="H15979" s="6"/>
      <c r="I15979" s="9"/>
      <c r="J15979" s="9"/>
      <c r="K15979" s="9"/>
    </row>
    <row r="15980" spans="1:11" x14ac:dyDescent="0.25">
      <c r="A15980" s="2"/>
      <c r="B15980" s="2"/>
      <c r="C15980" s="2"/>
      <c r="E15980" s="2"/>
      <c r="G15980" s="2"/>
      <c r="H15980" s="6"/>
      <c r="I15980" s="9"/>
      <c r="J15980" s="9"/>
      <c r="K15980" s="9"/>
    </row>
    <row r="15981" spans="1:11" x14ac:dyDescent="0.25">
      <c r="A15981" s="2"/>
      <c r="B15981" s="2"/>
      <c r="C15981" s="2"/>
      <c r="E15981" s="2"/>
      <c r="G15981" s="2"/>
      <c r="H15981" s="6"/>
      <c r="I15981" s="9"/>
      <c r="J15981" s="9"/>
      <c r="K15981" s="9"/>
    </row>
    <row r="15982" spans="1:11" x14ac:dyDescent="0.25">
      <c r="A15982" s="2"/>
      <c r="B15982" s="2"/>
      <c r="C15982" s="2"/>
      <c r="E15982" s="2"/>
      <c r="G15982" s="2"/>
      <c r="H15982" s="6"/>
      <c r="I15982" s="9"/>
      <c r="J15982" s="9"/>
      <c r="K15982" s="9"/>
    </row>
    <row r="15983" spans="1:11" x14ac:dyDescent="0.25">
      <c r="A15983" s="2"/>
      <c r="B15983" s="2"/>
      <c r="C15983" s="2"/>
      <c r="E15983" s="2"/>
      <c r="G15983" s="2"/>
      <c r="H15983" s="6"/>
      <c r="I15983" s="9"/>
      <c r="J15983" s="9"/>
      <c r="K15983" s="9"/>
    </row>
    <row r="15984" spans="1:11" x14ac:dyDescent="0.25">
      <c r="A15984" s="2"/>
      <c r="B15984" s="2"/>
      <c r="C15984" s="2"/>
      <c r="E15984" s="2"/>
      <c r="G15984" s="2"/>
      <c r="H15984" s="6"/>
      <c r="I15984" s="9"/>
      <c r="J15984" s="9"/>
      <c r="K15984" s="9"/>
    </row>
    <row r="15985" spans="1:11" x14ac:dyDescent="0.25">
      <c r="A15985" s="2"/>
      <c r="B15985" s="2"/>
      <c r="C15985" s="2"/>
      <c r="E15985" s="2"/>
      <c r="G15985" s="2"/>
      <c r="H15985" s="6"/>
      <c r="I15985" s="9"/>
      <c r="J15985" s="9"/>
      <c r="K15985" s="9"/>
    </row>
    <row r="15986" spans="1:11" x14ac:dyDescent="0.25">
      <c r="A15986" s="2"/>
      <c r="B15986" s="2"/>
      <c r="C15986" s="2"/>
      <c r="E15986" s="2"/>
      <c r="G15986" s="2"/>
      <c r="H15986" s="6"/>
      <c r="I15986" s="9"/>
      <c r="J15986" s="9"/>
      <c r="K15986" s="9"/>
    </row>
    <row r="15987" spans="1:11" x14ac:dyDescent="0.25">
      <c r="A15987" s="2"/>
      <c r="B15987" s="2"/>
      <c r="C15987" s="2"/>
      <c r="E15987" s="2"/>
      <c r="G15987" s="2"/>
      <c r="H15987" s="6"/>
      <c r="I15987" s="9"/>
      <c r="J15987" s="9"/>
      <c r="K15987" s="9"/>
    </row>
    <row r="15988" spans="1:11" x14ac:dyDescent="0.25">
      <c r="A15988" s="2"/>
      <c r="B15988" s="2"/>
      <c r="C15988" s="2"/>
      <c r="E15988" s="2"/>
      <c r="G15988" s="2"/>
      <c r="H15988" s="6"/>
      <c r="I15988" s="9"/>
      <c r="J15988" s="9"/>
      <c r="K15988" s="9"/>
    </row>
    <row r="15989" spans="1:11" x14ac:dyDescent="0.25">
      <c r="A15989" s="2"/>
      <c r="B15989" s="2"/>
      <c r="C15989" s="2"/>
      <c r="E15989" s="2"/>
      <c r="G15989" s="2"/>
      <c r="H15989" s="6"/>
      <c r="I15989" s="9"/>
      <c r="J15989" s="9"/>
      <c r="K15989" s="9"/>
    </row>
    <row r="15990" spans="1:11" x14ac:dyDescent="0.25">
      <c r="A15990" s="2"/>
      <c r="B15990" s="2"/>
      <c r="C15990" s="2"/>
      <c r="E15990" s="2"/>
      <c r="G15990" s="2"/>
      <c r="H15990" s="6"/>
      <c r="I15990" s="9"/>
      <c r="J15990" s="9"/>
      <c r="K15990" s="9"/>
    </row>
    <row r="15991" spans="1:11" x14ac:dyDescent="0.25">
      <c r="A15991" s="2"/>
      <c r="B15991" s="2"/>
      <c r="C15991" s="2"/>
      <c r="E15991" s="2"/>
      <c r="G15991" s="2"/>
      <c r="H15991" s="6"/>
      <c r="I15991" s="9"/>
      <c r="J15991" s="9"/>
      <c r="K15991" s="9"/>
    </row>
    <row r="15992" spans="1:11" x14ac:dyDescent="0.25">
      <c r="A15992" s="2"/>
      <c r="B15992" s="2"/>
      <c r="C15992" s="2"/>
      <c r="E15992" s="2"/>
      <c r="G15992" s="2"/>
      <c r="H15992" s="6"/>
      <c r="I15992" s="9"/>
      <c r="J15992" s="9"/>
      <c r="K15992" s="9"/>
    </row>
    <row r="15993" spans="1:11" x14ac:dyDescent="0.25">
      <c r="A15993" s="2"/>
      <c r="B15993" s="2"/>
      <c r="C15993" s="2"/>
      <c r="E15993" s="2"/>
      <c r="G15993" s="2"/>
      <c r="H15993" s="6"/>
      <c r="I15993" s="9"/>
      <c r="J15993" s="9"/>
      <c r="K15993" s="9"/>
    </row>
    <row r="15994" spans="1:11" x14ac:dyDescent="0.25">
      <c r="A15994" s="2"/>
      <c r="B15994" s="2"/>
      <c r="C15994" s="2"/>
      <c r="E15994" s="2"/>
      <c r="G15994" s="2"/>
      <c r="H15994" s="6"/>
      <c r="I15994" s="9"/>
      <c r="J15994" s="9"/>
      <c r="K15994" s="9"/>
    </row>
    <row r="15995" spans="1:11" x14ac:dyDescent="0.25">
      <c r="A15995" s="2"/>
      <c r="B15995" s="2"/>
      <c r="C15995" s="2"/>
      <c r="E15995" s="2"/>
      <c r="G15995" s="2"/>
      <c r="H15995" s="6"/>
      <c r="I15995" s="9"/>
      <c r="J15995" s="9"/>
      <c r="K15995" s="9"/>
    </row>
    <row r="15996" spans="1:11" x14ac:dyDescent="0.25">
      <c r="A15996" s="2"/>
      <c r="B15996" s="2"/>
      <c r="C15996" s="2"/>
      <c r="E15996" s="2"/>
      <c r="G15996" s="2"/>
      <c r="H15996" s="6"/>
      <c r="I15996" s="9"/>
      <c r="J15996" s="9"/>
      <c r="K15996" s="9"/>
    </row>
    <row r="15997" spans="1:11" x14ac:dyDescent="0.25">
      <c r="A15997" s="2"/>
      <c r="B15997" s="2"/>
      <c r="C15997" s="2"/>
      <c r="E15997" s="2"/>
      <c r="G15997" s="2"/>
      <c r="H15997" s="6"/>
      <c r="I15997" s="9"/>
      <c r="J15997" s="9"/>
      <c r="K15997" s="9"/>
    </row>
    <row r="15998" spans="1:11" x14ac:dyDescent="0.25">
      <c r="A15998" s="2"/>
      <c r="B15998" s="2"/>
      <c r="C15998" s="2"/>
      <c r="E15998" s="2"/>
      <c r="G15998" s="2"/>
      <c r="H15998" s="6"/>
      <c r="I15998" s="9"/>
      <c r="J15998" s="9"/>
      <c r="K15998" s="9"/>
    </row>
    <row r="15999" spans="1:11" x14ac:dyDescent="0.25">
      <c r="A15999" s="2"/>
      <c r="B15999" s="2"/>
      <c r="C15999" s="2"/>
      <c r="E15999" s="2"/>
      <c r="G15999" s="2"/>
      <c r="H15999" s="6"/>
      <c r="I15999" s="9"/>
      <c r="J15999" s="9"/>
      <c r="K15999" s="9"/>
    </row>
    <row r="16000" spans="1:11" x14ac:dyDescent="0.25">
      <c r="A16000" s="2"/>
      <c r="B16000" s="2"/>
      <c r="C16000" s="2"/>
      <c r="E16000" s="2"/>
      <c r="G16000" s="2"/>
      <c r="H16000" s="6"/>
      <c r="I16000" s="9"/>
      <c r="J16000" s="9"/>
      <c r="K16000" s="9"/>
    </row>
    <row r="16001" spans="1:11" x14ac:dyDescent="0.25">
      <c r="A16001" s="2"/>
      <c r="B16001" s="2"/>
      <c r="C16001" s="2"/>
      <c r="E16001" s="2"/>
      <c r="G16001" s="2"/>
      <c r="H16001" s="6"/>
      <c r="I16001" s="9"/>
      <c r="J16001" s="9"/>
      <c r="K16001" s="9"/>
    </row>
    <row r="16002" spans="1:11" x14ac:dyDescent="0.25">
      <c r="A16002" s="2"/>
      <c r="B16002" s="2"/>
      <c r="C16002" s="2"/>
      <c r="E16002" s="2"/>
      <c r="G16002" s="2"/>
      <c r="H16002" s="6"/>
      <c r="I16002" s="9"/>
      <c r="J16002" s="9"/>
      <c r="K16002" s="9"/>
    </row>
    <row r="16003" spans="1:11" x14ac:dyDescent="0.25">
      <c r="A16003" s="2"/>
      <c r="B16003" s="2"/>
      <c r="C16003" s="2"/>
      <c r="E16003" s="2"/>
      <c r="G16003" s="2"/>
      <c r="H16003" s="6"/>
      <c r="I16003" s="9"/>
      <c r="J16003" s="9"/>
      <c r="K16003" s="9"/>
    </row>
    <row r="16004" spans="1:11" x14ac:dyDescent="0.25">
      <c r="A16004" s="2"/>
      <c r="B16004" s="2"/>
      <c r="C16004" s="2"/>
      <c r="E16004" s="2"/>
      <c r="G16004" s="2"/>
      <c r="H16004" s="6"/>
      <c r="I16004" s="9"/>
      <c r="J16004" s="9"/>
      <c r="K16004" s="9"/>
    </row>
    <row r="16005" spans="1:11" x14ac:dyDescent="0.25">
      <c r="A16005" s="2"/>
      <c r="B16005" s="2"/>
      <c r="C16005" s="2"/>
      <c r="E16005" s="2"/>
      <c r="G16005" s="2"/>
      <c r="H16005" s="6"/>
      <c r="I16005" s="9"/>
      <c r="J16005" s="9"/>
      <c r="K16005" s="9"/>
    </row>
    <row r="16006" spans="1:11" x14ac:dyDescent="0.25">
      <c r="A16006" s="2"/>
      <c r="B16006" s="2"/>
      <c r="C16006" s="2"/>
      <c r="E16006" s="2"/>
      <c r="G16006" s="2"/>
      <c r="H16006" s="6"/>
      <c r="I16006" s="9"/>
      <c r="J16006" s="9"/>
      <c r="K16006" s="9"/>
    </row>
    <row r="16007" spans="1:11" x14ac:dyDescent="0.25">
      <c r="A16007" s="2"/>
      <c r="B16007" s="2"/>
      <c r="C16007" s="2"/>
      <c r="E16007" s="2"/>
      <c r="G16007" s="2"/>
      <c r="H16007" s="6"/>
      <c r="I16007" s="9"/>
      <c r="J16007" s="9"/>
      <c r="K16007" s="9"/>
    </row>
    <row r="16008" spans="1:11" x14ac:dyDescent="0.25">
      <c r="A16008" s="2"/>
      <c r="B16008" s="2"/>
      <c r="C16008" s="2"/>
      <c r="E16008" s="2"/>
      <c r="G16008" s="2"/>
      <c r="H16008" s="6"/>
      <c r="I16008" s="9"/>
      <c r="J16008" s="9"/>
      <c r="K16008" s="9"/>
    </row>
    <row r="16009" spans="1:11" x14ac:dyDescent="0.25">
      <c r="A16009" s="2"/>
      <c r="B16009" s="2"/>
      <c r="C16009" s="2"/>
      <c r="E16009" s="2"/>
      <c r="G16009" s="2"/>
      <c r="H16009" s="6"/>
      <c r="I16009" s="9"/>
      <c r="J16009" s="9"/>
      <c r="K16009" s="9"/>
    </row>
    <row r="16010" spans="1:11" x14ac:dyDescent="0.25">
      <c r="A16010" s="2"/>
      <c r="B16010" s="2"/>
      <c r="C16010" s="2"/>
      <c r="E16010" s="2"/>
      <c r="G16010" s="2"/>
      <c r="H16010" s="6"/>
      <c r="I16010" s="9"/>
      <c r="J16010" s="9"/>
      <c r="K16010" s="9"/>
    </row>
    <row r="16011" spans="1:11" x14ac:dyDescent="0.25">
      <c r="A16011" s="2"/>
      <c r="B16011" s="2"/>
      <c r="C16011" s="2"/>
      <c r="E16011" s="2"/>
      <c r="G16011" s="2"/>
      <c r="H16011" s="6"/>
      <c r="I16011" s="9"/>
      <c r="J16011" s="9"/>
      <c r="K16011" s="9"/>
    </row>
    <row r="16012" spans="1:11" x14ac:dyDescent="0.25">
      <c r="A16012" s="2"/>
      <c r="B16012" s="2"/>
      <c r="C16012" s="2"/>
      <c r="E16012" s="2"/>
      <c r="G16012" s="2"/>
      <c r="H16012" s="6"/>
      <c r="I16012" s="9"/>
      <c r="J16012" s="9"/>
      <c r="K16012" s="9"/>
    </row>
    <row r="16013" spans="1:11" x14ac:dyDescent="0.25">
      <c r="A16013" s="2"/>
      <c r="B16013" s="2"/>
      <c r="C16013" s="2"/>
      <c r="E16013" s="2"/>
      <c r="G16013" s="2"/>
      <c r="H16013" s="6"/>
      <c r="I16013" s="9"/>
      <c r="J16013" s="9"/>
      <c r="K16013" s="9"/>
    </row>
    <row r="16014" spans="1:11" x14ac:dyDescent="0.25">
      <c r="A16014" s="2"/>
      <c r="B16014" s="2"/>
      <c r="C16014" s="2"/>
      <c r="E16014" s="2"/>
      <c r="G16014" s="2"/>
      <c r="H16014" s="6"/>
      <c r="I16014" s="9"/>
      <c r="J16014" s="9"/>
      <c r="K16014" s="9"/>
    </row>
    <row r="16015" spans="1:11" x14ac:dyDescent="0.25">
      <c r="A16015" s="2"/>
      <c r="B16015" s="2"/>
      <c r="C16015" s="2"/>
      <c r="E16015" s="2"/>
      <c r="G16015" s="2"/>
      <c r="H16015" s="6"/>
      <c r="I16015" s="9"/>
      <c r="J16015" s="9"/>
      <c r="K16015" s="9"/>
    </row>
    <row r="16016" spans="1:11" x14ac:dyDescent="0.25">
      <c r="A16016" s="2"/>
      <c r="B16016" s="2"/>
      <c r="C16016" s="2"/>
      <c r="E16016" s="2"/>
      <c r="G16016" s="2"/>
      <c r="H16016" s="6"/>
      <c r="I16016" s="9"/>
      <c r="J16016" s="9"/>
      <c r="K16016" s="9"/>
    </row>
    <row r="16017" spans="1:11" x14ac:dyDescent="0.25">
      <c r="A16017" s="2"/>
      <c r="B16017" s="2"/>
      <c r="C16017" s="2"/>
      <c r="E16017" s="2"/>
      <c r="G16017" s="2"/>
      <c r="H16017" s="6"/>
      <c r="I16017" s="9"/>
      <c r="J16017" s="9"/>
      <c r="K16017" s="9"/>
    </row>
    <row r="16018" spans="1:11" x14ac:dyDescent="0.25">
      <c r="A16018" s="2"/>
      <c r="B16018" s="2"/>
      <c r="C16018" s="2"/>
      <c r="E16018" s="2"/>
      <c r="G16018" s="2"/>
      <c r="H16018" s="6"/>
      <c r="I16018" s="9"/>
      <c r="J16018" s="9"/>
      <c r="K16018" s="9"/>
    </row>
    <row r="16019" spans="1:11" x14ac:dyDescent="0.25">
      <c r="A16019" s="2"/>
      <c r="B16019" s="2"/>
      <c r="C16019" s="2"/>
      <c r="E16019" s="2"/>
      <c r="G16019" s="2"/>
      <c r="H16019" s="6"/>
      <c r="I16019" s="9"/>
      <c r="J16019" s="9"/>
      <c r="K16019" s="9"/>
    </row>
    <row r="16020" spans="1:11" x14ac:dyDescent="0.25">
      <c r="A16020" s="2"/>
      <c r="B16020" s="2"/>
      <c r="C16020" s="2"/>
      <c r="E16020" s="2"/>
      <c r="G16020" s="2"/>
      <c r="H16020" s="6"/>
      <c r="I16020" s="9"/>
      <c r="J16020" s="9"/>
      <c r="K16020" s="9"/>
    </row>
    <row r="16021" spans="1:11" x14ac:dyDescent="0.25">
      <c r="A16021" s="2"/>
      <c r="B16021" s="2"/>
      <c r="C16021" s="2"/>
      <c r="E16021" s="2"/>
      <c r="G16021" s="2"/>
      <c r="H16021" s="6"/>
      <c r="I16021" s="9"/>
      <c r="J16021" s="9"/>
      <c r="K16021" s="9"/>
    </row>
    <row r="16022" spans="1:11" x14ac:dyDescent="0.25">
      <c r="A16022" s="2"/>
      <c r="B16022" s="2"/>
      <c r="C16022" s="2"/>
      <c r="E16022" s="2"/>
      <c r="G16022" s="2"/>
      <c r="H16022" s="6"/>
      <c r="I16022" s="9"/>
      <c r="J16022" s="9"/>
      <c r="K16022" s="9"/>
    </row>
    <row r="16023" spans="1:11" x14ac:dyDescent="0.25">
      <c r="A16023" s="2"/>
      <c r="B16023" s="2"/>
      <c r="C16023" s="2"/>
      <c r="E16023" s="2"/>
      <c r="G16023" s="2"/>
      <c r="H16023" s="6"/>
      <c r="I16023" s="9"/>
      <c r="J16023" s="9"/>
      <c r="K16023" s="9"/>
    </row>
    <row r="16024" spans="1:11" x14ac:dyDescent="0.25">
      <c r="A16024" s="2"/>
      <c r="B16024" s="2"/>
      <c r="C16024" s="2"/>
      <c r="E16024" s="2"/>
      <c r="G16024" s="2"/>
      <c r="H16024" s="6"/>
      <c r="I16024" s="9"/>
      <c r="J16024" s="9"/>
      <c r="K16024" s="9"/>
    </row>
    <row r="16025" spans="1:11" x14ac:dyDescent="0.25">
      <c r="A16025" s="2"/>
      <c r="B16025" s="2"/>
      <c r="C16025" s="2"/>
      <c r="E16025" s="2"/>
      <c r="G16025" s="2"/>
      <c r="H16025" s="6"/>
      <c r="I16025" s="9"/>
      <c r="J16025" s="9"/>
      <c r="K16025" s="9"/>
    </row>
    <row r="16026" spans="1:11" x14ac:dyDescent="0.25">
      <c r="A16026" s="2"/>
      <c r="B16026" s="2"/>
      <c r="C16026" s="2"/>
      <c r="E16026" s="2"/>
      <c r="G16026" s="2"/>
      <c r="H16026" s="6"/>
      <c r="I16026" s="9"/>
      <c r="J16026" s="9"/>
      <c r="K16026" s="9"/>
    </row>
    <row r="16027" spans="1:11" x14ac:dyDescent="0.25">
      <c r="A16027" s="2"/>
      <c r="B16027" s="2"/>
      <c r="C16027" s="2"/>
      <c r="E16027" s="2"/>
      <c r="G16027" s="2"/>
      <c r="H16027" s="6"/>
      <c r="I16027" s="9"/>
      <c r="J16027" s="9"/>
      <c r="K16027" s="9"/>
    </row>
    <row r="16028" spans="1:11" x14ac:dyDescent="0.25">
      <c r="A16028" s="2"/>
      <c r="B16028" s="2"/>
      <c r="C16028" s="2"/>
      <c r="E16028" s="2"/>
      <c r="G16028" s="2"/>
      <c r="H16028" s="6"/>
      <c r="I16028" s="9"/>
      <c r="J16028" s="9"/>
      <c r="K16028" s="9"/>
    </row>
    <row r="16029" spans="1:11" x14ac:dyDescent="0.25">
      <c r="A16029" s="2"/>
      <c r="B16029" s="2"/>
      <c r="C16029" s="2"/>
      <c r="E16029" s="2"/>
      <c r="G16029" s="2"/>
      <c r="H16029" s="6"/>
      <c r="I16029" s="9"/>
      <c r="J16029" s="9"/>
      <c r="K16029" s="9"/>
    </row>
    <row r="16030" spans="1:11" x14ac:dyDescent="0.25">
      <c r="A16030" s="2"/>
      <c r="B16030" s="2"/>
      <c r="C16030" s="2"/>
      <c r="E16030" s="2"/>
      <c r="G16030" s="2"/>
      <c r="H16030" s="6"/>
      <c r="I16030" s="9"/>
      <c r="J16030" s="9"/>
      <c r="K16030" s="9"/>
    </row>
    <row r="16031" spans="1:11" x14ac:dyDescent="0.25">
      <c r="A16031" s="2"/>
      <c r="B16031" s="2"/>
      <c r="C16031" s="2"/>
      <c r="E16031" s="2"/>
      <c r="G16031" s="2"/>
      <c r="H16031" s="6"/>
      <c r="I16031" s="9"/>
      <c r="J16031" s="9"/>
      <c r="K16031" s="9"/>
    </row>
    <row r="16032" spans="1:11" x14ac:dyDescent="0.25">
      <c r="A16032" s="2"/>
      <c r="B16032" s="2"/>
      <c r="C16032" s="2"/>
      <c r="E16032" s="2"/>
      <c r="G16032" s="2"/>
      <c r="H16032" s="6"/>
      <c r="I16032" s="9"/>
      <c r="J16032" s="9"/>
      <c r="K16032" s="9"/>
    </row>
    <row r="16033" spans="1:11" x14ac:dyDescent="0.25">
      <c r="A16033" s="2"/>
      <c r="B16033" s="2"/>
      <c r="C16033" s="2"/>
      <c r="E16033" s="2"/>
      <c r="G16033" s="2"/>
      <c r="H16033" s="6"/>
      <c r="I16033" s="9"/>
      <c r="J16033" s="9"/>
      <c r="K16033" s="9"/>
    </row>
    <row r="16034" spans="1:11" x14ac:dyDescent="0.25">
      <c r="A16034" s="2"/>
      <c r="B16034" s="2"/>
      <c r="C16034" s="2"/>
      <c r="E16034" s="2"/>
      <c r="G16034" s="2"/>
      <c r="H16034" s="6"/>
      <c r="I16034" s="9"/>
      <c r="J16034" s="9"/>
      <c r="K16034" s="9"/>
    </row>
    <row r="16035" spans="1:11" x14ac:dyDescent="0.25">
      <c r="A16035" s="2"/>
      <c r="B16035" s="2"/>
      <c r="C16035" s="2"/>
      <c r="E16035" s="2"/>
      <c r="G16035" s="2"/>
      <c r="H16035" s="6"/>
      <c r="I16035" s="9"/>
      <c r="J16035" s="9"/>
      <c r="K16035" s="9"/>
    </row>
    <row r="16036" spans="1:11" x14ac:dyDescent="0.25">
      <c r="A16036" s="2"/>
      <c r="B16036" s="2"/>
      <c r="C16036" s="2"/>
      <c r="E16036" s="2"/>
      <c r="G16036" s="2"/>
      <c r="H16036" s="6"/>
      <c r="I16036" s="9"/>
      <c r="J16036" s="9"/>
      <c r="K16036" s="9"/>
    </row>
    <row r="16037" spans="1:11" x14ac:dyDescent="0.25">
      <c r="A16037" s="2"/>
      <c r="B16037" s="2"/>
      <c r="C16037" s="2"/>
      <c r="E16037" s="2"/>
      <c r="G16037" s="2"/>
      <c r="H16037" s="6"/>
      <c r="I16037" s="9"/>
      <c r="J16037" s="9"/>
      <c r="K16037" s="9"/>
    </row>
    <row r="16038" spans="1:11" x14ac:dyDescent="0.25">
      <c r="A16038" s="2"/>
      <c r="B16038" s="2"/>
      <c r="C16038" s="2"/>
      <c r="E16038" s="2"/>
      <c r="G16038" s="2"/>
      <c r="H16038" s="6"/>
      <c r="I16038" s="9"/>
      <c r="J16038" s="9"/>
      <c r="K16038" s="9"/>
    </row>
    <row r="16039" spans="1:11" x14ac:dyDescent="0.25">
      <c r="A16039" s="2"/>
      <c r="B16039" s="2"/>
      <c r="C16039" s="2"/>
      <c r="E16039" s="2"/>
      <c r="G16039" s="2"/>
      <c r="H16039" s="6"/>
      <c r="I16039" s="9"/>
      <c r="J16039" s="9"/>
      <c r="K16039" s="9"/>
    </row>
    <row r="16040" spans="1:11" x14ac:dyDescent="0.25">
      <c r="A16040" s="2"/>
      <c r="B16040" s="2"/>
      <c r="C16040" s="2"/>
      <c r="E16040" s="2"/>
      <c r="G16040" s="2"/>
      <c r="H16040" s="6"/>
      <c r="I16040" s="9"/>
      <c r="J16040" s="9"/>
      <c r="K16040" s="9"/>
    </row>
    <row r="16041" spans="1:11" x14ac:dyDescent="0.25">
      <c r="A16041" s="2"/>
      <c r="B16041" s="2"/>
      <c r="C16041" s="2"/>
      <c r="E16041" s="2"/>
      <c r="G16041" s="2"/>
      <c r="H16041" s="6"/>
      <c r="I16041" s="9"/>
      <c r="J16041" s="9"/>
      <c r="K16041" s="9"/>
    </row>
    <row r="16042" spans="1:11" x14ac:dyDescent="0.25">
      <c r="A16042" s="2"/>
      <c r="B16042" s="2"/>
      <c r="C16042" s="2"/>
      <c r="E16042" s="2"/>
      <c r="G16042" s="2"/>
      <c r="H16042" s="6"/>
      <c r="I16042" s="9"/>
      <c r="J16042" s="9"/>
      <c r="K16042" s="9"/>
    </row>
    <row r="16043" spans="1:11" x14ac:dyDescent="0.25">
      <c r="A16043" s="2"/>
      <c r="B16043" s="2"/>
      <c r="C16043" s="2"/>
      <c r="E16043" s="2"/>
      <c r="G16043" s="2"/>
      <c r="H16043" s="6"/>
      <c r="I16043" s="9"/>
      <c r="J16043" s="9"/>
      <c r="K16043" s="9"/>
    </row>
    <row r="16044" spans="1:11" x14ac:dyDescent="0.25">
      <c r="A16044" s="2"/>
      <c r="B16044" s="2"/>
      <c r="C16044" s="2"/>
      <c r="E16044" s="2"/>
      <c r="G16044" s="2"/>
      <c r="H16044" s="6"/>
      <c r="I16044" s="9"/>
      <c r="J16044" s="9"/>
      <c r="K16044" s="9"/>
    </row>
    <row r="16045" spans="1:11" x14ac:dyDescent="0.25">
      <c r="A16045" s="2"/>
      <c r="B16045" s="2"/>
      <c r="C16045" s="2"/>
      <c r="E16045" s="2"/>
      <c r="G16045" s="2"/>
      <c r="H16045" s="6"/>
      <c r="I16045" s="9"/>
      <c r="J16045" s="9"/>
      <c r="K16045" s="9"/>
    </row>
    <row r="16046" spans="1:11" x14ac:dyDescent="0.25">
      <c r="A16046" s="2"/>
      <c r="B16046" s="2"/>
      <c r="C16046" s="2"/>
      <c r="E16046" s="2"/>
      <c r="G16046" s="2"/>
      <c r="H16046" s="6"/>
      <c r="I16046" s="9"/>
      <c r="J16046" s="9"/>
      <c r="K16046" s="9"/>
    </row>
    <row r="16047" spans="1:11" x14ac:dyDescent="0.25">
      <c r="A16047" s="2"/>
      <c r="B16047" s="2"/>
      <c r="C16047" s="2"/>
      <c r="E16047" s="2"/>
      <c r="G16047" s="2"/>
      <c r="H16047" s="6"/>
      <c r="I16047" s="9"/>
      <c r="J16047" s="9"/>
      <c r="K16047" s="9"/>
    </row>
    <row r="16048" spans="1:11" x14ac:dyDescent="0.25">
      <c r="A16048" s="2"/>
      <c r="B16048" s="2"/>
      <c r="C16048" s="2"/>
      <c r="E16048" s="2"/>
      <c r="G16048" s="2"/>
      <c r="H16048" s="6"/>
      <c r="I16048" s="9"/>
      <c r="J16048" s="9"/>
      <c r="K16048" s="9"/>
    </row>
    <row r="16049" spans="1:11" x14ac:dyDescent="0.25">
      <c r="A16049" s="2"/>
      <c r="B16049" s="2"/>
      <c r="C16049" s="2"/>
      <c r="E16049" s="2"/>
      <c r="G16049" s="2"/>
      <c r="H16049" s="6"/>
      <c r="I16049" s="9"/>
      <c r="J16049" s="9"/>
      <c r="K16049" s="9"/>
    </row>
    <row r="16050" spans="1:11" x14ac:dyDescent="0.25">
      <c r="A16050" s="2"/>
      <c r="B16050" s="2"/>
      <c r="C16050" s="2"/>
      <c r="E16050" s="2"/>
      <c r="G16050" s="2"/>
      <c r="H16050" s="6"/>
      <c r="I16050" s="9"/>
      <c r="J16050" s="9"/>
      <c r="K16050" s="9"/>
    </row>
    <row r="16051" spans="1:11" x14ac:dyDescent="0.25">
      <c r="A16051" s="2"/>
      <c r="B16051" s="2"/>
      <c r="C16051" s="2"/>
      <c r="E16051" s="2"/>
      <c r="G16051" s="2"/>
      <c r="H16051" s="6"/>
      <c r="I16051" s="9"/>
      <c r="J16051" s="9"/>
      <c r="K16051" s="9"/>
    </row>
    <row r="16052" spans="1:11" x14ac:dyDescent="0.25">
      <c r="A16052" s="2"/>
      <c r="B16052" s="2"/>
      <c r="C16052" s="2"/>
      <c r="E16052" s="2"/>
      <c r="G16052" s="2"/>
      <c r="H16052" s="6"/>
      <c r="I16052" s="9"/>
      <c r="J16052" s="9"/>
      <c r="K16052" s="9"/>
    </row>
    <row r="16053" spans="1:11" x14ac:dyDescent="0.25">
      <c r="A16053" s="2"/>
      <c r="B16053" s="2"/>
      <c r="C16053" s="2"/>
      <c r="E16053" s="2"/>
      <c r="G16053" s="2"/>
      <c r="H16053" s="6"/>
      <c r="I16053" s="9"/>
      <c r="J16053" s="9"/>
      <c r="K16053" s="9"/>
    </row>
    <row r="16054" spans="1:11" x14ac:dyDescent="0.25">
      <c r="A16054" s="2"/>
      <c r="B16054" s="2"/>
      <c r="C16054" s="2"/>
      <c r="E16054" s="2"/>
      <c r="G16054" s="2"/>
      <c r="H16054" s="6"/>
      <c r="I16054" s="9"/>
      <c r="J16054" s="9"/>
      <c r="K16054" s="9"/>
    </row>
    <row r="16055" spans="1:11" x14ac:dyDescent="0.25">
      <c r="A16055" s="2"/>
      <c r="B16055" s="2"/>
      <c r="C16055" s="2"/>
      <c r="E16055" s="2"/>
      <c r="G16055" s="2"/>
      <c r="H16055" s="6"/>
      <c r="I16055" s="9"/>
      <c r="J16055" s="9"/>
      <c r="K16055" s="9"/>
    </row>
    <row r="16056" spans="1:11" x14ac:dyDescent="0.25">
      <c r="A16056" s="2"/>
      <c r="B16056" s="2"/>
      <c r="C16056" s="2"/>
      <c r="E16056" s="2"/>
      <c r="G16056" s="2"/>
      <c r="H16056" s="6"/>
      <c r="I16056" s="9"/>
      <c r="J16056" s="9"/>
      <c r="K16056" s="9"/>
    </row>
    <row r="16057" spans="1:11" x14ac:dyDescent="0.25">
      <c r="A16057" s="2"/>
      <c r="B16057" s="2"/>
      <c r="C16057" s="2"/>
      <c r="E16057" s="2"/>
      <c r="G16057" s="2"/>
      <c r="H16057" s="6"/>
      <c r="I16057" s="9"/>
      <c r="J16057" s="9"/>
      <c r="K16057" s="9"/>
    </row>
    <row r="16058" spans="1:11" x14ac:dyDescent="0.25">
      <c r="A16058" s="2"/>
      <c r="B16058" s="2"/>
      <c r="C16058" s="2"/>
      <c r="E16058" s="2"/>
      <c r="G16058" s="2"/>
      <c r="H16058" s="6"/>
      <c r="I16058" s="9"/>
      <c r="J16058" s="9"/>
      <c r="K16058" s="9"/>
    </row>
    <row r="16059" spans="1:11" x14ac:dyDescent="0.25">
      <c r="A16059" s="2"/>
      <c r="B16059" s="2"/>
      <c r="C16059" s="2"/>
      <c r="E16059" s="2"/>
      <c r="G16059" s="2"/>
      <c r="H16059" s="6"/>
      <c r="I16059" s="9"/>
      <c r="J16059" s="9"/>
      <c r="K16059" s="9"/>
    </row>
    <row r="16060" spans="1:11" x14ac:dyDescent="0.25">
      <c r="A16060" s="2"/>
      <c r="B16060" s="2"/>
      <c r="C16060" s="2"/>
      <c r="E16060" s="2"/>
      <c r="G16060" s="2"/>
      <c r="H16060" s="6"/>
      <c r="I16060" s="9"/>
      <c r="J16060" s="9"/>
      <c r="K16060" s="9"/>
    </row>
    <row r="16061" spans="1:11" x14ac:dyDescent="0.25">
      <c r="A16061" s="2"/>
      <c r="B16061" s="2"/>
      <c r="C16061" s="2"/>
      <c r="E16061" s="2"/>
      <c r="G16061" s="2"/>
      <c r="H16061" s="6"/>
      <c r="I16061" s="9"/>
      <c r="J16061" s="9"/>
      <c r="K16061" s="9"/>
    </row>
    <row r="16062" spans="1:11" x14ac:dyDescent="0.25">
      <c r="A16062" s="2"/>
      <c r="B16062" s="2"/>
      <c r="C16062" s="2"/>
      <c r="E16062" s="2"/>
      <c r="G16062" s="2"/>
      <c r="H16062" s="6"/>
      <c r="I16062" s="9"/>
      <c r="J16062" s="9"/>
      <c r="K16062" s="9"/>
    </row>
    <row r="16063" spans="1:11" x14ac:dyDescent="0.25">
      <c r="A16063" s="2"/>
      <c r="B16063" s="2"/>
      <c r="C16063" s="2"/>
      <c r="E16063" s="2"/>
      <c r="G16063" s="2"/>
      <c r="H16063" s="6"/>
      <c r="I16063" s="9"/>
      <c r="J16063" s="9"/>
      <c r="K16063" s="9"/>
    </row>
    <row r="16064" spans="1:11" x14ac:dyDescent="0.25">
      <c r="A16064" s="2"/>
      <c r="B16064" s="2"/>
      <c r="C16064" s="2"/>
      <c r="E16064" s="2"/>
      <c r="G16064" s="2"/>
      <c r="H16064" s="6"/>
      <c r="I16064" s="9"/>
      <c r="J16064" s="9"/>
      <c r="K16064" s="9"/>
    </row>
    <row r="16065" spans="1:11" x14ac:dyDescent="0.25">
      <c r="A16065" s="2"/>
      <c r="B16065" s="2"/>
      <c r="C16065" s="2"/>
      <c r="E16065" s="2"/>
      <c r="G16065" s="2"/>
      <c r="H16065" s="6"/>
      <c r="I16065" s="9"/>
      <c r="J16065" s="9"/>
      <c r="K16065" s="9"/>
    </row>
    <row r="16066" spans="1:11" x14ac:dyDescent="0.25">
      <c r="A16066" s="2"/>
      <c r="B16066" s="2"/>
      <c r="C16066" s="2"/>
      <c r="E16066" s="2"/>
      <c r="G16066" s="2"/>
      <c r="H16066" s="6"/>
      <c r="I16066" s="9"/>
      <c r="J16066" s="9"/>
      <c r="K16066" s="9"/>
    </row>
    <row r="16067" spans="1:11" x14ac:dyDescent="0.25">
      <c r="A16067" s="2"/>
      <c r="B16067" s="2"/>
      <c r="C16067" s="2"/>
      <c r="E16067" s="2"/>
      <c r="G16067" s="2"/>
      <c r="H16067" s="6"/>
      <c r="I16067" s="9"/>
      <c r="J16067" s="9"/>
      <c r="K16067" s="9"/>
    </row>
    <row r="16068" spans="1:11" x14ac:dyDescent="0.25">
      <c r="A16068" s="2"/>
      <c r="B16068" s="2"/>
      <c r="C16068" s="2"/>
      <c r="E16068" s="2"/>
      <c r="G16068" s="2"/>
      <c r="H16068" s="6"/>
      <c r="I16068" s="9"/>
      <c r="J16068" s="9"/>
      <c r="K16068" s="9"/>
    </row>
    <row r="16069" spans="1:11" x14ac:dyDescent="0.25">
      <c r="A16069" s="2"/>
      <c r="B16069" s="2"/>
      <c r="C16069" s="2"/>
      <c r="E16069" s="2"/>
      <c r="G16069" s="2"/>
      <c r="H16069" s="6"/>
      <c r="I16069" s="9"/>
      <c r="J16069" s="9"/>
      <c r="K16069" s="9"/>
    </row>
    <row r="16070" spans="1:11" x14ac:dyDescent="0.25">
      <c r="A16070" s="2"/>
      <c r="B16070" s="2"/>
      <c r="C16070" s="2"/>
      <c r="E16070" s="2"/>
      <c r="G16070" s="2"/>
      <c r="H16070" s="6"/>
      <c r="I16070" s="9"/>
      <c r="J16070" s="9"/>
      <c r="K16070" s="9"/>
    </row>
    <row r="16071" spans="1:11" x14ac:dyDescent="0.25">
      <c r="A16071" s="2"/>
      <c r="B16071" s="2"/>
      <c r="C16071" s="2"/>
      <c r="E16071" s="2"/>
      <c r="G16071" s="2"/>
      <c r="H16071" s="6"/>
      <c r="I16071" s="9"/>
      <c r="J16071" s="9"/>
      <c r="K16071" s="9"/>
    </row>
    <row r="16072" spans="1:11" x14ac:dyDescent="0.25">
      <c r="A16072" s="2"/>
      <c r="B16072" s="2"/>
      <c r="C16072" s="2"/>
      <c r="E16072" s="2"/>
      <c r="G16072" s="2"/>
      <c r="H16072" s="6"/>
      <c r="I16072" s="9"/>
      <c r="J16072" s="9"/>
      <c r="K16072" s="9"/>
    </row>
    <row r="16073" spans="1:11" x14ac:dyDescent="0.25">
      <c r="A16073" s="2"/>
      <c r="B16073" s="2"/>
      <c r="C16073" s="2"/>
      <c r="E16073" s="2"/>
      <c r="G16073" s="2"/>
      <c r="H16073" s="6"/>
      <c r="I16073" s="9"/>
      <c r="J16073" s="9"/>
      <c r="K16073" s="9"/>
    </row>
    <row r="16074" spans="1:11" x14ac:dyDescent="0.25">
      <c r="A16074" s="2"/>
      <c r="B16074" s="2"/>
      <c r="C16074" s="2"/>
      <c r="E16074" s="2"/>
      <c r="G16074" s="2"/>
      <c r="H16074" s="6"/>
      <c r="I16074" s="9"/>
      <c r="J16074" s="9"/>
      <c r="K16074" s="9"/>
    </row>
    <row r="16075" spans="1:11" x14ac:dyDescent="0.25">
      <c r="A16075" s="2"/>
      <c r="B16075" s="2"/>
      <c r="C16075" s="2"/>
      <c r="E16075" s="2"/>
      <c r="G16075" s="2"/>
      <c r="H16075" s="6"/>
      <c r="I16075" s="9"/>
      <c r="J16075" s="9"/>
      <c r="K16075" s="9"/>
    </row>
    <row r="16076" spans="1:11" x14ac:dyDescent="0.25">
      <c r="A16076" s="2"/>
      <c r="B16076" s="2"/>
      <c r="C16076" s="2"/>
      <c r="E16076" s="2"/>
      <c r="G16076" s="2"/>
      <c r="H16076" s="6"/>
      <c r="I16076" s="9"/>
      <c r="J16076" s="9"/>
      <c r="K16076" s="9"/>
    </row>
    <row r="16077" spans="1:11" x14ac:dyDescent="0.25">
      <c r="A16077" s="2"/>
      <c r="B16077" s="2"/>
      <c r="C16077" s="2"/>
      <c r="E16077" s="2"/>
      <c r="G16077" s="2"/>
      <c r="H16077" s="6"/>
      <c r="I16077" s="9"/>
      <c r="J16077" s="9"/>
      <c r="K16077" s="9"/>
    </row>
    <row r="16078" spans="1:11" x14ac:dyDescent="0.25">
      <c r="A16078" s="2"/>
      <c r="B16078" s="2"/>
      <c r="C16078" s="2"/>
      <c r="E16078" s="2"/>
      <c r="G16078" s="2"/>
      <c r="H16078" s="6"/>
      <c r="I16078" s="9"/>
      <c r="J16078" s="9"/>
      <c r="K16078" s="9"/>
    </row>
    <row r="16079" spans="1:11" x14ac:dyDescent="0.25">
      <c r="A16079" s="2"/>
      <c r="B16079" s="2"/>
      <c r="C16079" s="2"/>
      <c r="E16079" s="2"/>
      <c r="G16079" s="2"/>
      <c r="H16079" s="6"/>
      <c r="I16079" s="9"/>
      <c r="J16079" s="9"/>
      <c r="K16079" s="9"/>
    </row>
    <row r="16080" spans="1:11" x14ac:dyDescent="0.25">
      <c r="A16080" s="2"/>
      <c r="B16080" s="2"/>
      <c r="C16080" s="2"/>
      <c r="E16080" s="2"/>
      <c r="G16080" s="2"/>
      <c r="H16080" s="6"/>
      <c r="I16080" s="9"/>
      <c r="J16080" s="9"/>
      <c r="K16080" s="9"/>
    </row>
    <row r="16081" spans="1:11" x14ac:dyDescent="0.25">
      <c r="A16081" s="2"/>
      <c r="B16081" s="2"/>
      <c r="C16081" s="2"/>
      <c r="E16081" s="2"/>
      <c r="G16081" s="2"/>
      <c r="H16081" s="6"/>
      <c r="I16081" s="9"/>
      <c r="J16081" s="9"/>
      <c r="K16081" s="9"/>
    </row>
    <row r="16082" spans="1:11" x14ac:dyDescent="0.25">
      <c r="A16082" s="2"/>
      <c r="B16082" s="2"/>
      <c r="C16082" s="2"/>
      <c r="E16082" s="2"/>
      <c r="G16082" s="2"/>
      <c r="H16082" s="6"/>
      <c r="I16082" s="9"/>
      <c r="J16082" s="9"/>
      <c r="K16082" s="9"/>
    </row>
    <row r="16083" spans="1:11" x14ac:dyDescent="0.25">
      <c r="A16083" s="2"/>
      <c r="B16083" s="2"/>
      <c r="C16083" s="2"/>
      <c r="E16083" s="2"/>
      <c r="G16083" s="2"/>
      <c r="H16083" s="6"/>
      <c r="I16083" s="9"/>
      <c r="J16083" s="9"/>
      <c r="K16083" s="9"/>
    </row>
    <row r="16084" spans="1:11" x14ac:dyDescent="0.25">
      <c r="A16084" s="2"/>
      <c r="B16084" s="2"/>
      <c r="C16084" s="2"/>
      <c r="E16084" s="2"/>
      <c r="G16084" s="2"/>
      <c r="H16084" s="6"/>
      <c r="I16084" s="9"/>
      <c r="J16084" s="9"/>
      <c r="K16084" s="9"/>
    </row>
    <row r="16085" spans="1:11" x14ac:dyDescent="0.25">
      <c r="A16085" s="2"/>
      <c r="B16085" s="2"/>
      <c r="C16085" s="2"/>
      <c r="E16085" s="2"/>
      <c r="G16085" s="2"/>
      <c r="H16085" s="6"/>
      <c r="I16085" s="9"/>
      <c r="J16085" s="9"/>
      <c r="K16085" s="9"/>
    </row>
    <row r="16086" spans="1:11" x14ac:dyDescent="0.25">
      <c r="A16086" s="2"/>
      <c r="B16086" s="2"/>
      <c r="C16086" s="2"/>
      <c r="E16086" s="2"/>
      <c r="G16086" s="2"/>
      <c r="H16086" s="6"/>
      <c r="I16086" s="9"/>
      <c r="J16086" s="9"/>
      <c r="K16086" s="9"/>
    </row>
    <row r="16087" spans="1:11" x14ac:dyDescent="0.25">
      <c r="A16087" s="2"/>
      <c r="B16087" s="2"/>
      <c r="C16087" s="2"/>
      <c r="E16087" s="2"/>
      <c r="G16087" s="2"/>
      <c r="H16087" s="6"/>
      <c r="I16087" s="9"/>
      <c r="J16087" s="9"/>
      <c r="K16087" s="9"/>
    </row>
    <row r="16088" spans="1:11" x14ac:dyDescent="0.25">
      <c r="A16088" s="2"/>
      <c r="B16088" s="2"/>
      <c r="C16088" s="2"/>
      <c r="E16088" s="2"/>
      <c r="G16088" s="2"/>
      <c r="H16088" s="6"/>
      <c r="I16088" s="9"/>
      <c r="J16088" s="9"/>
      <c r="K16088" s="9"/>
    </row>
    <row r="16089" spans="1:11" x14ac:dyDescent="0.25">
      <c r="A16089" s="2"/>
      <c r="B16089" s="2"/>
      <c r="C16089" s="2"/>
      <c r="E16089" s="2"/>
      <c r="G16089" s="2"/>
      <c r="H16089" s="6"/>
      <c r="I16089" s="9"/>
      <c r="J16089" s="9"/>
      <c r="K16089" s="9"/>
    </row>
    <row r="16090" spans="1:11" x14ac:dyDescent="0.25">
      <c r="A16090" s="2"/>
      <c r="B16090" s="2"/>
      <c r="C16090" s="2"/>
      <c r="E16090" s="2"/>
      <c r="G16090" s="2"/>
      <c r="H16090" s="6"/>
      <c r="I16090" s="9"/>
      <c r="J16090" s="9"/>
      <c r="K16090" s="9"/>
    </row>
    <row r="16091" spans="1:11" x14ac:dyDescent="0.25">
      <c r="A16091" s="2"/>
      <c r="B16091" s="2"/>
      <c r="C16091" s="2"/>
      <c r="E16091" s="2"/>
      <c r="G16091" s="2"/>
      <c r="H16091" s="6"/>
      <c r="I16091" s="9"/>
      <c r="J16091" s="9"/>
      <c r="K16091" s="9"/>
    </row>
    <row r="16092" spans="1:11" x14ac:dyDescent="0.25">
      <c r="A16092" s="2"/>
      <c r="B16092" s="2"/>
      <c r="C16092" s="2"/>
      <c r="E16092" s="2"/>
      <c r="G16092" s="2"/>
      <c r="H16092" s="6"/>
      <c r="I16092" s="9"/>
      <c r="J16092" s="9"/>
      <c r="K16092" s="9"/>
    </row>
    <row r="16093" spans="1:11" x14ac:dyDescent="0.25">
      <c r="A16093" s="2"/>
      <c r="B16093" s="2"/>
      <c r="C16093" s="2"/>
      <c r="E16093" s="2"/>
      <c r="G16093" s="2"/>
      <c r="H16093" s="6"/>
      <c r="I16093" s="9"/>
      <c r="J16093" s="9"/>
      <c r="K16093" s="9"/>
    </row>
    <row r="16094" spans="1:11" x14ac:dyDescent="0.25">
      <c r="A16094" s="2"/>
      <c r="B16094" s="2"/>
      <c r="C16094" s="2"/>
      <c r="E16094" s="2"/>
      <c r="G16094" s="2"/>
      <c r="H16094" s="6"/>
      <c r="I16094" s="9"/>
      <c r="J16094" s="9"/>
      <c r="K16094" s="9"/>
    </row>
    <row r="16095" spans="1:11" x14ac:dyDescent="0.25">
      <c r="A16095" s="2"/>
      <c r="B16095" s="2"/>
      <c r="C16095" s="2"/>
      <c r="E16095" s="2"/>
      <c r="G16095" s="2"/>
      <c r="H16095" s="6"/>
      <c r="I16095" s="9"/>
      <c r="J16095" s="9"/>
      <c r="K16095" s="9"/>
    </row>
    <row r="16096" spans="1:11" x14ac:dyDescent="0.25">
      <c r="A16096" s="2"/>
      <c r="B16096" s="2"/>
      <c r="C16096" s="2"/>
      <c r="E16096" s="2"/>
      <c r="G16096" s="2"/>
      <c r="H16096" s="6"/>
      <c r="I16096" s="9"/>
      <c r="J16096" s="9"/>
      <c r="K16096" s="9"/>
    </row>
    <row r="16097" spans="1:11" x14ac:dyDescent="0.25">
      <c r="A16097" s="2"/>
      <c r="B16097" s="2"/>
      <c r="C16097" s="2"/>
      <c r="E16097" s="2"/>
      <c r="G16097" s="2"/>
      <c r="H16097" s="6"/>
      <c r="I16097" s="9"/>
      <c r="J16097" s="9"/>
      <c r="K16097" s="9"/>
    </row>
    <row r="16098" spans="1:11" x14ac:dyDescent="0.25">
      <c r="A16098" s="2"/>
      <c r="B16098" s="2"/>
      <c r="C16098" s="2"/>
      <c r="E16098" s="2"/>
      <c r="G16098" s="2"/>
      <c r="H16098" s="6"/>
      <c r="I16098" s="9"/>
      <c r="J16098" s="9"/>
      <c r="K16098" s="9"/>
    </row>
    <row r="16099" spans="1:11" x14ac:dyDescent="0.25">
      <c r="A16099" s="2"/>
      <c r="B16099" s="2"/>
      <c r="C16099" s="2"/>
      <c r="E16099" s="2"/>
      <c r="G16099" s="2"/>
      <c r="H16099" s="6"/>
      <c r="I16099" s="9"/>
      <c r="J16099" s="9"/>
      <c r="K16099" s="9"/>
    </row>
    <row r="16100" spans="1:11" x14ac:dyDescent="0.25">
      <c r="A16100" s="2"/>
      <c r="B16100" s="2"/>
      <c r="C16100" s="2"/>
      <c r="E16100" s="2"/>
      <c r="G16100" s="2"/>
      <c r="H16100" s="6"/>
      <c r="I16100" s="9"/>
      <c r="J16100" s="9"/>
      <c r="K16100" s="9"/>
    </row>
    <row r="16101" spans="1:11" x14ac:dyDescent="0.25">
      <c r="A16101" s="2"/>
      <c r="B16101" s="2"/>
      <c r="C16101" s="2"/>
      <c r="E16101" s="2"/>
      <c r="G16101" s="2"/>
      <c r="H16101" s="6"/>
      <c r="I16101" s="9"/>
      <c r="J16101" s="9"/>
      <c r="K16101" s="9"/>
    </row>
    <row r="16102" spans="1:11" x14ac:dyDescent="0.25">
      <c r="A16102" s="2"/>
      <c r="B16102" s="2"/>
      <c r="C16102" s="2"/>
      <c r="E16102" s="2"/>
      <c r="G16102" s="2"/>
      <c r="H16102" s="6"/>
      <c r="I16102" s="9"/>
      <c r="J16102" s="9"/>
      <c r="K16102" s="9"/>
    </row>
    <row r="16103" spans="1:11" x14ac:dyDescent="0.25">
      <c r="A16103" s="2"/>
      <c r="B16103" s="2"/>
      <c r="C16103" s="2"/>
      <c r="E16103" s="2"/>
      <c r="G16103" s="2"/>
      <c r="H16103" s="6"/>
      <c r="I16103" s="9"/>
      <c r="J16103" s="9"/>
      <c r="K16103" s="9"/>
    </row>
    <row r="16104" spans="1:11" x14ac:dyDescent="0.25">
      <c r="A16104" s="2"/>
      <c r="B16104" s="2"/>
      <c r="C16104" s="2"/>
      <c r="E16104" s="2"/>
      <c r="G16104" s="2"/>
      <c r="H16104" s="6"/>
      <c r="I16104" s="9"/>
      <c r="J16104" s="9"/>
      <c r="K16104" s="9"/>
    </row>
    <row r="16105" spans="1:11" x14ac:dyDescent="0.25">
      <c r="A16105" s="2"/>
      <c r="B16105" s="2"/>
      <c r="C16105" s="2"/>
      <c r="E16105" s="2"/>
      <c r="G16105" s="2"/>
      <c r="H16105" s="6"/>
      <c r="I16105" s="9"/>
      <c r="J16105" s="9"/>
      <c r="K16105" s="9"/>
    </row>
    <row r="16106" spans="1:11" x14ac:dyDescent="0.25">
      <c r="A16106" s="2"/>
      <c r="B16106" s="2"/>
      <c r="C16106" s="2"/>
      <c r="E16106" s="2"/>
      <c r="G16106" s="2"/>
      <c r="H16106" s="6"/>
      <c r="I16106" s="9"/>
      <c r="J16106" s="9"/>
      <c r="K16106" s="9"/>
    </row>
    <row r="16107" spans="1:11" x14ac:dyDescent="0.25">
      <c r="A16107" s="2"/>
      <c r="B16107" s="2"/>
      <c r="C16107" s="2"/>
      <c r="E16107" s="2"/>
      <c r="G16107" s="2"/>
      <c r="H16107" s="6"/>
      <c r="I16107" s="9"/>
      <c r="J16107" s="9"/>
      <c r="K16107" s="9"/>
    </row>
    <row r="16108" spans="1:11" x14ac:dyDescent="0.25">
      <c r="A16108" s="2"/>
      <c r="B16108" s="2"/>
      <c r="C16108" s="2"/>
      <c r="E16108" s="2"/>
      <c r="G16108" s="2"/>
      <c r="H16108" s="6"/>
      <c r="I16108" s="9"/>
      <c r="J16108" s="9"/>
      <c r="K16108" s="9"/>
    </row>
    <row r="16109" spans="1:11" x14ac:dyDescent="0.25">
      <c r="A16109" s="2"/>
      <c r="B16109" s="2"/>
      <c r="C16109" s="2"/>
      <c r="E16109" s="2"/>
      <c r="G16109" s="2"/>
      <c r="H16109" s="6"/>
      <c r="I16109" s="9"/>
      <c r="J16109" s="9"/>
      <c r="K16109" s="9"/>
    </row>
    <row r="16110" spans="1:11" x14ac:dyDescent="0.25">
      <c r="A16110" s="2"/>
      <c r="B16110" s="2"/>
      <c r="C16110" s="2"/>
      <c r="E16110" s="2"/>
      <c r="G16110" s="2"/>
      <c r="H16110" s="6"/>
      <c r="I16110" s="9"/>
      <c r="J16110" s="9"/>
      <c r="K16110" s="9"/>
    </row>
    <row r="16111" spans="1:11" x14ac:dyDescent="0.25">
      <c r="A16111" s="2"/>
      <c r="B16111" s="2"/>
      <c r="C16111" s="2"/>
      <c r="E16111" s="2"/>
      <c r="G16111" s="2"/>
      <c r="H16111" s="6"/>
      <c r="I16111" s="9"/>
      <c r="J16111" s="9"/>
      <c r="K16111" s="9"/>
    </row>
    <row r="16112" spans="1:11" x14ac:dyDescent="0.25">
      <c r="A16112" s="2"/>
      <c r="B16112" s="2"/>
      <c r="C16112" s="2"/>
      <c r="E16112" s="2"/>
      <c r="G16112" s="2"/>
      <c r="H16112" s="6"/>
      <c r="I16112" s="9"/>
      <c r="J16112" s="9"/>
      <c r="K16112" s="9"/>
    </row>
    <row r="16113" spans="1:11" x14ac:dyDescent="0.25">
      <c r="A16113" s="2"/>
      <c r="B16113" s="2"/>
      <c r="C16113" s="2"/>
      <c r="E16113" s="2"/>
      <c r="G16113" s="2"/>
      <c r="H16113" s="6"/>
      <c r="I16113" s="9"/>
      <c r="J16113" s="9"/>
      <c r="K16113" s="9"/>
    </row>
    <row r="16114" spans="1:11" x14ac:dyDescent="0.25">
      <c r="A16114" s="2"/>
      <c r="B16114" s="2"/>
      <c r="C16114" s="2"/>
      <c r="E16114" s="2"/>
      <c r="G16114" s="2"/>
      <c r="H16114" s="6"/>
      <c r="I16114" s="9"/>
      <c r="J16114" s="9"/>
      <c r="K16114" s="9"/>
    </row>
    <row r="16115" spans="1:11" x14ac:dyDescent="0.25">
      <c r="A16115" s="2"/>
      <c r="B16115" s="2"/>
      <c r="C16115" s="2"/>
      <c r="E16115" s="2"/>
      <c r="G16115" s="2"/>
      <c r="H16115" s="6"/>
      <c r="I16115" s="9"/>
      <c r="J16115" s="9"/>
      <c r="K16115" s="9"/>
    </row>
    <row r="16116" spans="1:11" x14ac:dyDescent="0.25">
      <c r="A16116" s="2"/>
      <c r="B16116" s="2"/>
      <c r="C16116" s="2"/>
      <c r="E16116" s="2"/>
      <c r="G16116" s="2"/>
      <c r="H16116" s="6"/>
      <c r="I16116" s="9"/>
      <c r="J16116" s="9"/>
      <c r="K16116" s="9"/>
    </row>
    <row r="16117" spans="1:11" x14ac:dyDescent="0.25">
      <c r="A16117" s="2"/>
      <c r="B16117" s="2"/>
      <c r="C16117" s="2"/>
      <c r="E16117" s="2"/>
      <c r="G16117" s="2"/>
      <c r="H16117" s="6"/>
      <c r="I16117" s="9"/>
      <c r="J16117" s="9"/>
      <c r="K16117" s="9"/>
    </row>
    <row r="16118" spans="1:11" x14ac:dyDescent="0.25">
      <c r="A16118" s="2"/>
      <c r="B16118" s="2"/>
      <c r="C16118" s="2"/>
      <c r="E16118" s="2"/>
      <c r="G16118" s="2"/>
      <c r="H16118" s="6"/>
      <c r="I16118" s="9"/>
      <c r="J16118" s="9"/>
      <c r="K16118" s="9"/>
    </row>
    <row r="16119" spans="1:11" x14ac:dyDescent="0.25">
      <c r="A16119" s="2"/>
      <c r="B16119" s="2"/>
      <c r="C16119" s="2"/>
      <c r="E16119" s="2"/>
      <c r="G16119" s="2"/>
      <c r="H16119" s="6"/>
      <c r="I16119" s="9"/>
      <c r="J16119" s="9"/>
      <c r="K16119" s="9"/>
    </row>
    <row r="16120" spans="1:11" x14ac:dyDescent="0.25">
      <c r="A16120" s="2"/>
      <c r="B16120" s="2"/>
      <c r="C16120" s="2"/>
      <c r="E16120" s="2"/>
      <c r="G16120" s="2"/>
      <c r="H16120" s="6"/>
      <c r="I16120" s="9"/>
      <c r="J16120" s="9"/>
      <c r="K16120" s="9"/>
    </row>
    <row r="16121" spans="1:11" x14ac:dyDescent="0.25">
      <c r="A16121" s="2"/>
      <c r="B16121" s="2"/>
      <c r="C16121" s="2"/>
      <c r="E16121" s="2"/>
      <c r="G16121" s="2"/>
      <c r="H16121" s="6"/>
      <c r="I16121" s="9"/>
      <c r="J16121" s="9"/>
      <c r="K16121" s="9"/>
    </row>
    <row r="16122" spans="1:11" x14ac:dyDescent="0.25">
      <c r="A16122" s="2"/>
      <c r="B16122" s="2"/>
      <c r="C16122" s="2"/>
      <c r="E16122" s="2"/>
      <c r="G16122" s="2"/>
      <c r="H16122" s="6"/>
      <c r="I16122" s="9"/>
      <c r="J16122" s="9"/>
      <c r="K16122" s="9"/>
    </row>
    <row r="16123" spans="1:11" x14ac:dyDescent="0.25">
      <c r="A16123" s="2"/>
      <c r="B16123" s="2"/>
      <c r="C16123" s="2"/>
      <c r="E16123" s="2"/>
      <c r="G16123" s="2"/>
      <c r="H16123" s="6"/>
      <c r="I16123" s="9"/>
      <c r="J16123" s="9"/>
      <c r="K16123" s="9"/>
    </row>
    <row r="16124" spans="1:11" x14ac:dyDescent="0.25">
      <c r="A16124" s="2"/>
      <c r="B16124" s="2"/>
      <c r="C16124" s="2"/>
      <c r="E16124" s="2"/>
      <c r="G16124" s="2"/>
      <c r="H16124" s="6"/>
      <c r="I16124" s="9"/>
      <c r="J16124" s="9"/>
      <c r="K16124" s="9"/>
    </row>
    <row r="16125" spans="1:11" x14ac:dyDescent="0.25">
      <c r="A16125" s="2"/>
      <c r="B16125" s="2"/>
      <c r="C16125" s="2"/>
      <c r="E16125" s="2"/>
      <c r="G16125" s="2"/>
      <c r="H16125" s="6"/>
      <c r="I16125" s="9"/>
      <c r="J16125" s="9"/>
      <c r="K16125" s="9"/>
    </row>
    <row r="16126" spans="1:11" x14ac:dyDescent="0.25">
      <c r="A16126" s="2"/>
      <c r="B16126" s="2"/>
      <c r="C16126" s="2"/>
      <c r="E16126" s="2"/>
      <c r="G16126" s="2"/>
      <c r="H16126" s="6"/>
      <c r="I16126" s="9"/>
      <c r="J16126" s="9"/>
      <c r="K16126" s="9"/>
    </row>
    <row r="16127" spans="1:11" x14ac:dyDescent="0.25">
      <c r="A16127" s="2"/>
      <c r="B16127" s="2"/>
      <c r="C16127" s="2"/>
      <c r="E16127" s="2"/>
      <c r="G16127" s="2"/>
      <c r="H16127" s="6"/>
      <c r="I16127" s="9"/>
      <c r="J16127" s="9"/>
      <c r="K16127" s="9"/>
    </row>
    <row r="16128" spans="1:11" x14ac:dyDescent="0.25">
      <c r="A16128" s="2"/>
      <c r="B16128" s="2"/>
      <c r="C16128" s="2"/>
      <c r="E16128" s="2"/>
      <c r="G16128" s="2"/>
      <c r="H16128" s="6"/>
      <c r="I16128" s="9"/>
      <c r="J16128" s="9"/>
      <c r="K16128" s="9"/>
    </row>
    <row r="16129" spans="1:11" x14ac:dyDescent="0.25">
      <c r="A16129" s="2"/>
      <c r="B16129" s="2"/>
      <c r="C16129" s="2"/>
      <c r="E16129" s="2"/>
      <c r="G16129" s="2"/>
      <c r="H16129" s="6"/>
      <c r="I16129" s="9"/>
      <c r="J16129" s="9"/>
      <c r="K16129" s="9"/>
    </row>
    <row r="16130" spans="1:11" x14ac:dyDescent="0.25">
      <c r="A16130" s="2"/>
      <c r="B16130" s="2"/>
      <c r="C16130" s="2"/>
      <c r="E16130" s="2"/>
      <c r="G16130" s="2"/>
      <c r="H16130" s="6"/>
      <c r="I16130" s="9"/>
      <c r="J16130" s="9"/>
      <c r="K16130" s="9"/>
    </row>
    <row r="16131" spans="1:11" x14ac:dyDescent="0.25">
      <c r="A16131" s="2"/>
      <c r="B16131" s="2"/>
      <c r="C16131" s="2"/>
      <c r="E16131" s="2"/>
      <c r="G16131" s="2"/>
      <c r="H16131" s="6"/>
      <c r="I16131" s="9"/>
      <c r="J16131" s="9"/>
      <c r="K16131" s="9"/>
    </row>
    <row r="16132" spans="1:11" x14ac:dyDescent="0.25">
      <c r="A16132" s="2"/>
      <c r="B16132" s="2"/>
      <c r="C16132" s="2"/>
      <c r="E16132" s="2"/>
      <c r="G16132" s="2"/>
      <c r="H16132" s="6"/>
      <c r="I16132" s="9"/>
      <c r="J16132" s="9"/>
      <c r="K16132" s="9"/>
    </row>
    <row r="16133" spans="1:11" x14ac:dyDescent="0.25">
      <c r="A16133" s="2"/>
      <c r="B16133" s="2"/>
      <c r="C16133" s="2"/>
      <c r="E16133" s="2"/>
      <c r="G16133" s="2"/>
      <c r="H16133" s="6"/>
      <c r="I16133" s="9"/>
      <c r="J16133" s="9"/>
      <c r="K16133" s="9"/>
    </row>
    <row r="16134" spans="1:11" x14ac:dyDescent="0.25">
      <c r="A16134" s="2"/>
      <c r="B16134" s="2"/>
      <c r="C16134" s="2"/>
      <c r="E16134" s="2"/>
      <c r="G16134" s="2"/>
      <c r="H16134" s="6"/>
      <c r="I16134" s="9"/>
      <c r="J16134" s="9"/>
      <c r="K16134" s="9"/>
    </row>
    <row r="16135" spans="1:11" x14ac:dyDescent="0.25">
      <c r="A16135" s="2"/>
      <c r="B16135" s="2"/>
      <c r="C16135" s="2"/>
      <c r="E16135" s="2"/>
      <c r="G16135" s="2"/>
      <c r="H16135" s="6"/>
      <c r="I16135" s="9"/>
      <c r="J16135" s="9"/>
      <c r="K16135" s="9"/>
    </row>
    <row r="16136" spans="1:11" x14ac:dyDescent="0.25">
      <c r="A16136" s="2"/>
      <c r="B16136" s="2"/>
      <c r="C16136" s="2"/>
      <c r="E16136" s="2"/>
      <c r="G16136" s="2"/>
      <c r="H16136" s="6"/>
      <c r="I16136" s="9"/>
      <c r="J16136" s="9"/>
      <c r="K16136" s="9"/>
    </row>
    <row r="16137" spans="1:11" x14ac:dyDescent="0.25">
      <c r="A16137" s="2"/>
      <c r="B16137" s="2"/>
      <c r="C16137" s="2"/>
      <c r="E16137" s="2"/>
      <c r="G16137" s="2"/>
      <c r="H16137" s="6"/>
      <c r="I16137" s="9"/>
      <c r="J16137" s="9"/>
      <c r="K16137" s="9"/>
    </row>
    <row r="16138" spans="1:11" x14ac:dyDescent="0.25">
      <c r="A16138" s="2"/>
      <c r="B16138" s="2"/>
      <c r="C16138" s="2"/>
      <c r="E16138" s="2"/>
      <c r="G16138" s="2"/>
      <c r="H16138" s="6"/>
      <c r="I16138" s="9"/>
      <c r="J16138" s="9"/>
      <c r="K16138" s="9"/>
    </row>
    <row r="16139" spans="1:11" x14ac:dyDescent="0.25">
      <c r="A16139" s="2"/>
      <c r="B16139" s="2"/>
      <c r="C16139" s="2"/>
      <c r="E16139" s="2"/>
      <c r="G16139" s="2"/>
      <c r="H16139" s="6"/>
      <c r="I16139" s="9"/>
      <c r="J16139" s="9"/>
      <c r="K16139" s="9"/>
    </row>
    <row r="16140" spans="1:11" x14ac:dyDescent="0.25">
      <c r="A16140" s="2"/>
      <c r="B16140" s="2"/>
      <c r="C16140" s="2"/>
      <c r="E16140" s="2"/>
      <c r="G16140" s="2"/>
      <c r="H16140" s="6"/>
      <c r="I16140" s="9"/>
      <c r="J16140" s="9"/>
      <c r="K16140" s="9"/>
    </row>
    <row r="16141" spans="1:11" x14ac:dyDescent="0.25">
      <c r="A16141" s="2"/>
      <c r="B16141" s="2"/>
      <c r="C16141" s="2"/>
      <c r="E16141" s="2"/>
      <c r="G16141" s="2"/>
      <c r="H16141" s="6"/>
      <c r="I16141" s="9"/>
      <c r="J16141" s="9"/>
      <c r="K16141" s="9"/>
    </row>
    <row r="16142" spans="1:11" x14ac:dyDescent="0.25">
      <c r="A16142" s="2"/>
      <c r="B16142" s="2"/>
      <c r="C16142" s="2"/>
      <c r="E16142" s="2"/>
      <c r="G16142" s="2"/>
      <c r="H16142" s="6"/>
      <c r="I16142" s="9"/>
      <c r="J16142" s="9"/>
      <c r="K16142" s="9"/>
    </row>
    <row r="16143" spans="1:11" x14ac:dyDescent="0.25">
      <c r="A16143" s="2"/>
      <c r="B16143" s="2"/>
      <c r="C16143" s="2"/>
      <c r="E16143" s="2"/>
      <c r="G16143" s="2"/>
      <c r="H16143" s="6"/>
      <c r="I16143" s="9"/>
      <c r="J16143" s="9"/>
      <c r="K16143" s="9"/>
    </row>
    <row r="16144" spans="1:11" x14ac:dyDescent="0.25">
      <c r="A16144" s="2"/>
      <c r="B16144" s="2"/>
      <c r="C16144" s="2"/>
      <c r="E16144" s="2"/>
      <c r="G16144" s="2"/>
      <c r="H16144" s="6"/>
      <c r="I16144" s="9"/>
      <c r="J16144" s="9"/>
      <c r="K16144" s="9"/>
    </row>
    <row r="16145" spans="1:11" x14ac:dyDescent="0.25">
      <c r="A16145" s="2"/>
      <c r="B16145" s="2"/>
      <c r="C16145" s="2"/>
      <c r="E16145" s="2"/>
      <c r="G16145" s="2"/>
      <c r="H16145" s="6"/>
      <c r="I16145" s="9"/>
      <c r="J16145" s="9"/>
      <c r="K16145" s="9"/>
    </row>
    <row r="16146" spans="1:11" x14ac:dyDescent="0.25">
      <c r="A16146" s="2"/>
      <c r="B16146" s="2"/>
      <c r="C16146" s="2"/>
      <c r="E16146" s="2"/>
      <c r="G16146" s="2"/>
      <c r="H16146" s="6"/>
      <c r="I16146" s="9"/>
      <c r="J16146" s="9"/>
      <c r="K16146" s="9"/>
    </row>
    <row r="16147" spans="1:11" x14ac:dyDescent="0.25">
      <c r="A16147" s="2"/>
      <c r="B16147" s="2"/>
      <c r="C16147" s="2"/>
      <c r="E16147" s="2"/>
      <c r="G16147" s="2"/>
      <c r="H16147" s="6"/>
      <c r="I16147" s="9"/>
      <c r="J16147" s="9"/>
      <c r="K16147" s="9"/>
    </row>
    <row r="16148" spans="1:11" x14ac:dyDescent="0.25">
      <c r="A16148" s="2"/>
      <c r="B16148" s="2"/>
      <c r="C16148" s="2"/>
      <c r="E16148" s="2"/>
      <c r="G16148" s="2"/>
      <c r="H16148" s="6"/>
      <c r="I16148" s="9"/>
      <c r="J16148" s="9"/>
      <c r="K16148" s="9"/>
    </row>
    <row r="16149" spans="1:11" x14ac:dyDescent="0.25">
      <c r="A16149" s="2"/>
      <c r="B16149" s="2"/>
      <c r="C16149" s="2"/>
      <c r="E16149" s="2"/>
      <c r="G16149" s="2"/>
      <c r="H16149" s="6"/>
      <c r="I16149" s="9"/>
      <c r="J16149" s="9"/>
      <c r="K16149" s="9"/>
    </row>
    <row r="16150" spans="1:11" x14ac:dyDescent="0.25">
      <c r="A16150" s="2"/>
      <c r="B16150" s="2"/>
      <c r="C16150" s="2"/>
      <c r="E16150" s="2"/>
      <c r="G16150" s="2"/>
      <c r="H16150" s="6"/>
      <c r="I16150" s="9"/>
      <c r="J16150" s="9"/>
      <c r="K16150" s="9"/>
    </row>
    <row r="16151" spans="1:11" x14ac:dyDescent="0.25">
      <c r="A16151" s="2"/>
      <c r="B16151" s="2"/>
      <c r="C16151" s="2"/>
      <c r="E16151" s="2"/>
      <c r="G16151" s="2"/>
      <c r="H16151" s="6"/>
      <c r="I16151" s="9"/>
      <c r="J16151" s="9"/>
      <c r="K16151" s="9"/>
    </row>
    <row r="16152" spans="1:11" x14ac:dyDescent="0.25">
      <c r="A16152" s="2"/>
      <c r="B16152" s="2"/>
      <c r="C16152" s="2"/>
      <c r="E16152" s="2"/>
      <c r="G16152" s="2"/>
      <c r="H16152" s="6"/>
      <c r="I16152" s="9"/>
      <c r="J16152" s="9"/>
      <c r="K16152" s="9"/>
    </row>
    <row r="16153" spans="1:11" x14ac:dyDescent="0.25">
      <c r="A16153" s="2"/>
      <c r="B16153" s="2"/>
      <c r="C16153" s="2"/>
      <c r="E16153" s="2"/>
      <c r="G16153" s="2"/>
      <c r="H16153" s="6"/>
      <c r="I16153" s="9"/>
      <c r="J16153" s="9"/>
      <c r="K16153" s="9"/>
    </row>
    <row r="16154" spans="1:11" x14ac:dyDescent="0.25">
      <c r="A16154" s="2"/>
      <c r="B16154" s="2"/>
      <c r="C16154" s="2"/>
      <c r="E16154" s="2"/>
      <c r="G16154" s="2"/>
      <c r="H16154" s="6"/>
      <c r="I16154" s="9"/>
      <c r="J16154" s="9"/>
      <c r="K16154" s="9"/>
    </row>
    <row r="16155" spans="1:11" x14ac:dyDescent="0.25">
      <c r="A16155" s="2"/>
      <c r="B16155" s="2"/>
      <c r="C16155" s="2"/>
      <c r="E16155" s="2"/>
      <c r="G16155" s="2"/>
      <c r="H16155" s="6"/>
      <c r="I16155" s="9"/>
      <c r="J16155" s="9"/>
      <c r="K16155" s="9"/>
    </row>
    <row r="16156" spans="1:11" x14ac:dyDescent="0.25">
      <c r="A16156" s="2"/>
      <c r="B16156" s="2"/>
      <c r="C16156" s="2"/>
      <c r="E16156" s="2"/>
      <c r="G16156" s="2"/>
      <c r="H16156" s="6"/>
      <c r="I16156" s="9"/>
      <c r="J16156" s="9"/>
      <c r="K16156" s="9"/>
    </row>
    <row r="16157" spans="1:11" x14ac:dyDescent="0.25">
      <c r="A16157" s="2"/>
      <c r="B16157" s="2"/>
      <c r="C16157" s="2"/>
      <c r="E16157" s="2"/>
      <c r="G16157" s="2"/>
      <c r="H16157" s="6"/>
      <c r="I16157" s="9"/>
      <c r="J16157" s="9"/>
      <c r="K16157" s="9"/>
    </row>
    <row r="16158" spans="1:11" x14ac:dyDescent="0.25">
      <c r="A16158" s="2"/>
      <c r="B16158" s="2"/>
      <c r="C16158" s="2"/>
      <c r="E16158" s="2"/>
      <c r="G16158" s="2"/>
      <c r="H16158" s="6"/>
      <c r="I16158" s="9"/>
      <c r="J16158" s="9"/>
      <c r="K16158" s="9"/>
    </row>
    <row r="16159" spans="1:11" x14ac:dyDescent="0.25">
      <c r="A16159" s="2"/>
      <c r="B16159" s="2"/>
      <c r="C16159" s="2"/>
      <c r="E16159" s="2"/>
      <c r="G16159" s="2"/>
      <c r="H16159" s="6"/>
      <c r="I16159" s="9"/>
      <c r="J16159" s="9"/>
      <c r="K16159" s="9"/>
    </row>
    <row r="16160" spans="1:11" x14ac:dyDescent="0.25">
      <c r="A16160" s="2"/>
      <c r="B16160" s="2"/>
      <c r="C16160" s="2"/>
      <c r="E16160" s="2"/>
      <c r="G16160" s="2"/>
      <c r="H16160" s="6"/>
      <c r="I16160" s="9"/>
      <c r="J16160" s="9"/>
      <c r="K16160" s="9"/>
    </row>
    <row r="16161" spans="1:11" x14ac:dyDescent="0.25">
      <c r="A16161" s="2"/>
      <c r="B16161" s="2"/>
      <c r="C16161" s="2"/>
      <c r="E16161" s="2"/>
      <c r="G16161" s="2"/>
      <c r="H16161" s="6"/>
      <c r="I16161" s="9"/>
      <c r="J16161" s="9"/>
      <c r="K16161" s="9"/>
    </row>
    <row r="16162" spans="1:11" x14ac:dyDescent="0.25">
      <c r="A16162" s="2"/>
      <c r="B16162" s="2"/>
      <c r="C16162" s="2"/>
      <c r="E16162" s="2"/>
      <c r="G16162" s="2"/>
      <c r="H16162" s="6"/>
      <c r="I16162" s="9"/>
      <c r="J16162" s="9"/>
      <c r="K16162" s="9"/>
    </row>
    <row r="16163" spans="1:11" x14ac:dyDescent="0.25">
      <c r="A16163" s="2"/>
      <c r="B16163" s="2"/>
      <c r="C16163" s="2"/>
      <c r="E16163" s="2"/>
      <c r="G16163" s="2"/>
      <c r="H16163" s="6"/>
      <c r="I16163" s="9"/>
      <c r="J16163" s="9"/>
      <c r="K16163" s="9"/>
    </row>
    <row r="16164" spans="1:11" x14ac:dyDescent="0.25">
      <c r="A16164" s="2"/>
      <c r="B16164" s="2"/>
      <c r="C16164" s="2"/>
      <c r="E16164" s="2"/>
      <c r="G16164" s="2"/>
      <c r="H16164" s="6"/>
      <c r="I16164" s="9"/>
      <c r="J16164" s="9"/>
      <c r="K16164" s="9"/>
    </row>
    <row r="16165" spans="1:11" x14ac:dyDescent="0.25">
      <c r="A16165" s="2"/>
      <c r="B16165" s="2"/>
      <c r="C16165" s="2"/>
      <c r="E16165" s="2"/>
      <c r="G16165" s="2"/>
      <c r="H16165" s="6"/>
      <c r="I16165" s="9"/>
      <c r="J16165" s="9"/>
      <c r="K16165" s="9"/>
    </row>
    <row r="16166" spans="1:11" x14ac:dyDescent="0.25">
      <c r="A16166" s="2"/>
      <c r="B16166" s="2"/>
      <c r="C16166" s="2"/>
      <c r="E16166" s="2"/>
      <c r="G16166" s="2"/>
      <c r="H16166" s="6"/>
      <c r="I16166" s="9"/>
      <c r="J16166" s="9"/>
      <c r="K16166" s="9"/>
    </row>
    <row r="16167" spans="1:11" x14ac:dyDescent="0.25">
      <c r="A16167" s="2"/>
      <c r="B16167" s="2"/>
      <c r="C16167" s="2"/>
      <c r="E16167" s="2"/>
      <c r="G16167" s="2"/>
      <c r="H16167" s="6"/>
      <c r="I16167" s="9"/>
      <c r="J16167" s="9"/>
      <c r="K16167" s="9"/>
    </row>
    <row r="16168" spans="1:11" x14ac:dyDescent="0.25">
      <c r="A16168" s="2"/>
      <c r="B16168" s="2"/>
      <c r="C16168" s="2"/>
      <c r="E16168" s="2"/>
      <c r="G16168" s="2"/>
      <c r="H16168" s="6"/>
      <c r="I16168" s="9"/>
      <c r="J16168" s="9"/>
      <c r="K16168" s="9"/>
    </row>
    <row r="16169" spans="1:11" x14ac:dyDescent="0.25">
      <c r="A16169" s="2"/>
      <c r="B16169" s="2"/>
      <c r="C16169" s="2"/>
      <c r="E16169" s="2"/>
      <c r="G16169" s="2"/>
      <c r="H16169" s="6"/>
      <c r="I16169" s="9"/>
      <c r="J16169" s="9"/>
      <c r="K16169" s="9"/>
    </row>
    <row r="16170" spans="1:11" x14ac:dyDescent="0.25">
      <c r="A16170" s="2"/>
      <c r="B16170" s="2"/>
      <c r="C16170" s="2"/>
      <c r="E16170" s="2"/>
      <c r="G16170" s="2"/>
      <c r="H16170" s="6"/>
      <c r="I16170" s="9"/>
      <c r="J16170" s="9"/>
      <c r="K16170" s="9"/>
    </row>
    <row r="16171" spans="1:11" x14ac:dyDescent="0.25">
      <c r="A16171" s="2"/>
      <c r="B16171" s="2"/>
      <c r="C16171" s="2"/>
      <c r="E16171" s="2"/>
      <c r="G16171" s="2"/>
      <c r="H16171" s="6"/>
      <c r="I16171" s="9"/>
      <c r="J16171" s="9"/>
      <c r="K16171" s="9"/>
    </row>
    <row r="16172" spans="1:11" x14ac:dyDescent="0.25">
      <c r="A16172" s="2"/>
      <c r="B16172" s="2"/>
      <c r="C16172" s="2"/>
      <c r="E16172" s="2"/>
      <c r="G16172" s="2"/>
      <c r="H16172" s="6"/>
      <c r="I16172" s="9"/>
      <c r="J16172" s="9"/>
      <c r="K16172" s="9"/>
    </row>
    <row r="16173" spans="1:11" x14ac:dyDescent="0.25">
      <c r="A16173" s="2"/>
      <c r="B16173" s="2"/>
      <c r="C16173" s="2"/>
      <c r="E16173" s="2"/>
      <c r="G16173" s="2"/>
      <c r="H16173" s="6"/>
      <c r="I16173" s="9"/>
      <c r="J16173" s="9"/>
      <c r="K16173" s="9"/>
    </row>
    <row r="16174" spans="1:11" x14ac:dyDescent="0.25">
      <c r="A16174" s="2"/>
      <c r="B16174" s="2"/>
      <c r="C16174" s="2"/>
      <c r="E16174" s="2"/>
      <c r="G16174" s="2"/>
      <c r="H16174" s="6"/>
      <c r="I16174" s="9"/>
      <c r="J16174" s="9"/>
      <c r="K16174" s="9"/>
    </row>
    <row r="16175" spans="1:11" x14ac:dyDescent="0.25">
      <c r="A16175" s="2"/>
      <c r="B16175" s="2"/>
      <c r="C16175" s="2"/>
      <c r="E16175" s="2"/>
      <c r="G16175" s="2"/>
      <c r="H16175" s="6"/>
      <c r="I16175" s="9"/>
      <c r="J16175" s="9"/>
      <c r="K16175" s="9"/>
    </row>
    <row r="16176" spans="1:11" x14ac:dyDescent="0.25">
      <c r="A16176" s="2"/>
      <c r="B16176" s="2"/>
      <c r="C16176" s="2"/>
      <c r="E16176" s="2"/>
      <c r="G16176" s="2"/>
      <c r="H16176" s="6"/>
      <c r="I16176" s="9"/>
      <c r="J16176" s="9"/>
      <c r="K16176" s="9"/>
    </row>
    <row r="16177" spans="1:11" x14ac:dyDescent="0.25">
      <c r="A16177" s="2"/>
      <c r="B16177" s="2"/>
      <c r="C16177" s="2"/>
      <c r="E16177" s="2"/>
      <c r="G16177" s="2"/>
      <c r="H16177" s="6"/>
      <c r="I16177" s="9"/>
      <c r="J16177" s="9"/>
      <c r="K16177" s="9"/>
    </row>
    <row r="16178" spans="1:11" x14ac:dyDescent="0.25">
      <c r="A16178" s="2"/>
      <c r="B16178" s="2"/>
      <c r="C16178" s="2"/>
      <c r="E16178" s="2"/>
      <c r="G16178" s="2"/>
      <c r="H16178" s="6"/>
      <c r="I16178" s="9"/>
      <c r="J16178" s="9"/>
      <c r="K16178" s="9"/>
    </row>
    <row r="16179" spans="1:11" x14ac:dyDescent="0.25">
      <c r="A16179" s="2"/>
      <c r="B16179" s="2"/>
      <c r="C16179" s="2"/>
      <c r="E16179" s="2"/>
      <c r="G16179" s="2"/>
      <c r="H16179" s="6"/>
      <c r="I16179" s="9"/>
      <c r="J16179" s="9"/>
      <c r="K16179" s="9"/>
    </row>
    <row r="16180" spans="1:11" x14ac:dyDescent="0.25">
      <c r="A16180" s="2"/>
      <c r="B16180" s="2"/>
      <c r="C16180" s="2"/>
      <c r="E16180" s="2"/>
      <c r="G16180" s="2"/>
      <c r="H16180" s="6"/>
      <c r="I16180" s="9"/>
      <c r="J16180" s="9"/>
      <c r="K16180" s="9"/>
    </row>
    <row r="16181" spans="1:11" x14ac:dyDescent="0.25">
      <c r="A16181" s="2"/>
      <c r="B16181" s="2"/>
      <c r="C16181" s="2"/>
      <c r="E16181" s="2"/>
      <c r="G16181" s="2"/>
      <c r="H16181" s="6"/>
      <c r="I16181" s="9"/>
      <c r="J16181" s="9"/>
      <c r="K16181" s="9"/>
    </row>
    <row r="16182" spans="1:11" x14ac:dyDescent="0.25">
      <c r="A16182" s="2"/>
      <c r="B16182" s="2"/>
      <c r="C16182" s="2"/>
      <c r="E16182" s="2"/>
      <c r="G16182" s="2"/>
      <c r="H16182" s="6"/>
      <c r="I16182" s="9"/>
      <c r="J16182" s="9"/>
      <c r="K16182" s="9"/>
    </row>
    <row r="16183" spans="1:11" x14ac:dyDescent="0.25">
      <c r="A16183" s="2"/>
      <c r="B16183" s="2"/>
      <c r="C16183" s="2"/>
      <c r="E16183" s="2"/>
      <c r="G16183" s="2"/>
      <c r="H16183" s="6"/>
      <c r="I16183" s="9"/>
      <c r="J16183" s="9"/>
      <c r="K16183" s="9"/>
    </row>
    <row r="16184" spans="1:11" x14ac:dyDescent="0.25">
      <c r="A16184" s="2"/>
      <c r="B16184" s="2"/>
      <c r="C16184" s="2"/>
      <c r="E16184" s="2"/>
      <c r="G16184" s="2"/>
      <c r="H16184" s="6"/>
      <c r="I16184" s="9"/>
      <c r="J16184" s="9"/>
      <c r="K16184" s="9"/>
    </row>
    <row r="16185" spans="1:11" x14ac:dyDescent="0.25">
      <c r="A16185" s="2"/>
      <c r="B16185" s="2"/>
      <c r="C16185" s="2"/>
      <c r="E16185" s="2"/>
      <c r="G16185" s="2"/>
      <c r="H16185" s="6"/>
      <c r="I16185" s="9"/>
      <c r="J16185" s="9"/>
      <c r="K16185" s="9"/>
    </row>
    <row r="16186" spans="1:11" x14ac:dyDescent="0.25">
      <c r="A16186" s="2"/>
      <c r="B16186" s="2"/>
      <c r="C16186" s="2"/>
      <c r="E16186" s="2"/>
      <c r="G16186" s="2"/>
      <c r="H16186" s="6"/>
      <c r="I16186" s="9"/>
      <c r="J16186" s="9"/>
      <c r="K16186" s="9"/>
    </row>
    <row r="16187" spans="1:11" x14ac:dyDescent="0.25">
      <c r="A16187" s="2"/>
      <c r="B16187" s="2"/>
      <c r="C16187" s="2"/>
      <c r="E16187" s="2"/>
      <c r="G16187" s="2"/>
      <c r="H16187" s="6"/>
      <c r="I16187" s="9"/>
      <c r="J16187" s="9"/>
      <c r="K16187" s="9"/>
    </row>
    <row r="16188" spans="1:11" x14ac:dyDescent="0.25">
      <c r="A16188" s="2"/>
      <c r="B16188" s="2"/>
      <c r="C16188" s="2"/>
      <c r="E16188" s="2"/>
      <c r="G16188" s="2"/>
      <c r="H16188" s="6"/>
      <c r="I16188" s="9"/>
      <c r="J16188" s="9"/>
      <c r="K16188" s="9"/>
    </row>
    <row r="16189" spans="1:11" x14ac:dyDescent="0.25">
      <c r="A16189" s="2"/>
      <c r="B16189" s="2"/>
      <c r="C16189" s="2"/>
      <c r="E16189" s="2"/>
      <c r="G16189" s="2"/>
      <c r="H16189" s="6"/>
      <c r="I16189" s="9"/>
      <c r="J16189" s="9"/>
      <c r="K16189" s="9"/>
    </row>
    <row r="16190" spans="1:11" x14ac:dyDescent="0.25">
      <c r="A16190" s="2"/>
      <c r="B16190" s="2"/>
      <c r="C16190" s="2"/>
      <c r="E16190" s="2"/>
      <c r="G16190" s="2"/>
      <c r="H16190" s="6"/>
      <c r="I16190" s="9"/>
      <c r="J16190" s="9"/>
      <c r="K16190" s="9"/>
    </row>
    <row r="16191" spans="1:11" x14ac:dyDescent="0.25">
      <c r="A16191" s="2"/>
      <c r="B16191" s="2"/>
      <c r="C16191" s="2"/>
      <c r="E16191" s="2"/>
      <c r="G16191" s="2"/>
      <c r="H16191" s="6"/>
      <c r="I16191" s="9"/>
      <c r="J16191" s="9"/>
      <c r="K16191" s="9"/>
    </row>
    <row r="16192" spans="1:11" x14ac:dyDescent="0.25">
      <c r="A16192" s="2"/>
      <c r="B16192" s="2"/>
      <c r="C16192" s="2"/>
      <c r="E16192" s="2"/>
      <c r="G16192" s="2"/>
      <c r="H16192" s="6"/>
      <c r="I16192" s="9"/>
      <c r="J16192" s="9"/>
      <c r="K16192" s="9"/>
    </row>
    <row r="16193" spans="1:11" x14ac:dyDescent="0.25">
      <c r="A16193" s="2"/>
      <c r="B16193" s="2"/>
      <c r="C16193" s="2"/>
      <c r="E16193" s="2"/>
      <c r="G16193" s="2"/>
      <c r="H16193" s="6"/>
      <c r="I16193" s="9"/>
      <c r="J16193" s="9"/>
      <c r="K16193" s="9"/>
    </row>
    <row r="16194" spans="1:11" x14ac:dyDescent="0.25">
      <c r="A16194" s="2"/>
      <c r="B16194" s="2"/>
      <c r="C16194" s="2"/>
      <c r="E16194" s="2"/>
      <c r="G16194" s="2"/>
      <c r="H16194" s="6"/>
      <c r="I16194" s="9"/>
      <c r="J16194" s="9"/>
      <c r="K16194" s="9"/>
    </row>
    <row r="16195" spans="1:11" x14ac:dyDescent="0.25">
      <c r="A16195" s="2"/>
      <c r="B16195" s="2"/>
      <c r="C16195" s="2"/>
      <c r="E16195" s="2"/>
      <c r="G16195" s="2"/>
      <c r="H16195" s="6"/>
      <c r="I16195" s="9"/>
      <c r="J16195" s="9"/>
      <c r="K16195" s="9"/>
    </row>
    <row r="16196" spans="1:11" x14ac:dyDescent="0.25">
      <c r="A16196" s="2"/>
      <c r="B16196" s="2"/>
      <c r="C16196" s="2"/>
      <c r="E16196" s="2"/>
      <c r="G16196" s="2"/>
      <c r="H16196" s="6"/>
      <c r="I16196" s="9"/>
      <c r="J16196" s="9"/>
      <c r="K16196" s="9"/>
    </row>
    <row r="16197" spans="1:11" x14ac:dyDescent="0.25">
      <c r="A16197" s="2"/>
      <c r="B16197" s="2"/>
      <c r="C16197" s="2"/>
      <c r="E16197" s="2"/>
      <c r="G16197" s="2"/>
      <c r="H16197" s="6"/>
      <c r="I16197" s="9"/>
      <c r="J16197" s="9"/>
      <c r="K16197" s="9"/>
    </row>
    <row r="16198" spans="1:11" x14ac:dyDescent="0.25">
      <c r="A16198" s="2"/>
      <c r="B16198" s="2"/>
      <c r="C16198" s="2"/>
      <c r="E16198" s="2"/>
      <c r="G16198" s="2"/>
      <c r="H16198" s="6"/>
      <c r="I16198" s="9"/>
      <c r="J16198" s="9"/>
      <c r="K16198" s="9"/>
    </row>
    <row r="16199" spans="1:11" x14ac:dyDescent="0.25">
      <c r="A16199" s="2"/>
      <c r="B16199" s="2"/>
      <c r="C16199" s="2"/>
      <c r="E16199" s="2"/>
      <c r="G16199" s="2"/>
      <c r="H16199" s="6"/>
      <c r="I16199" s="9"/>
      <c r="J16199" s="9"/>
      <c r="K16199" s="9"/>
    </row>
    <row r="16200" spans="1:11" x14ac:dyDescent="0.25">
      <c r="A16200" s="2"/>
      <c r="B16200" s="2"/>
      <c r="C16200" s="2"/>
      <c r="E16200" s="2"/>
      <c r="G16200" s="2"/>
      <c r="H16200" s="6"/>
      <c r="I16200" s="9"/>
      <c r="J16200" s="9"/>
      <c r="K16200" s="9"/>
    </row>
    <row r="16201" spans="1:11" x14ac:dyDescent="0.25">
      <c r="A16201" s="2"/>
      <c r="B16201" s="2"/>
      <c r="C16201" s="2"/>
      <c r="E16201" s="2"/>
      <c r="G16201" s="2"/>
      <c r="H16201" s="6"/>
      <c r="I16201" s="9"/>
      <c r="J16201" s="9"/>
      <c r="K16201" s="9"/>
    </row>
    <row r="16202" spans="1:11" x14ac:dyDescent="0.25">
      <c r="A16202" s="2"/>
      <c r="B16202" s="2"/>
      <c r="C16202" s="2"/>
      <c r="E16202" s="2"/>
      <c r="G16202" s="2"/>
      <c r="H16202" s="6"/>
      <c r="I16202" s="9"/>
      <c r="J16202" s="9"/>
      <c r="K16202" s="9"/>
    </row>
    <row r="16203" spans="1:11" x14ac:dyDescent="0.25">
      <c r="A16203" s="2"/>
      <c r="B16203" s="2"/>
      <c r="C16203" s="2"/>
      <c r="E16203" s="2"/>
      <c r="G16203" s="2"/>
      <c r="H16203" s="6"/>
      <c r="I16203" s="9"/>
      <c r="J16203" s="9"/>
      <c r="K16203" s="9"/>
    </row>
    <row r="16204" spans="1:11" x14ac:dyDescent="0.25">
      <c r="A16204" s="2"/>
      <c r="B16204" s="2"/>
      <c r="C16204" s="2"/>
      <c r="E16204" s="2"/>
      <c r="G16204" s="2"/>
      <c r="H16204" s="6"/>
      <c r="I16204" s="9"/>
      <c r="J16204" s="9"/>
      <c r="K16204" s="9"/>
    </row>
    <row r="16205" spans="1:11" x14ac:dyDescent="0.25">
      <c r="A16205" s="2"/>
      <c r="B16205" s="2"/>
      <c r="C16205" s="2"/>
      <c r="E16205" s="2"/>
      <c r="G16205" s="2"/>
      <c r="H16205" s="6"/>
      <c r="I16205" s="9"/>
      <c r="J16205" s="9"/>
      <c r="K16205" s="9"/>
    </row>
    <row r="16206" spans="1:11" x14ac:dyDescent="0.25">
      <c r="A16206" s="2"/>
      <c r="B16206" s="2"/>
      <c r="C16206" s="2"/>
      <c r="E16206" s="2"/>
      <c r="G16206" s="2"/>
      <c r="H16206" s="6"/>
      <c r="I16206" s="9"/>
      <c r="J16206" s="9"/>
      <c r="K16206" s="9"/>
    </row>
    <row r="16207" spans="1:11" x14ac:dyDescent="0.25">
      <c r="A16207" s="2"/>
      <c r="B16207" s="2"/>
      <c r="C16207" s="2"/>
      <c r="E16207" s="2"/>
      <c r="G16207" s="2"/>
      <c r="H16207" s="6"/>
      <c r="I16207" s="9"/>
      <c r="J16207" s="9"/>
      <c r="K16207" s="9"/>
    </row>
    <row r="16208" spans="1:11" x14ac:dyDescent="0.25">
      <c r="A16208" s="2"/>
      <c r="B16208" s="2"/>
      <c r="C16208" s="2"/>
      <c r="E16208" s="2"/>
      <c r="G16208" s="2"/>
      <c r="H16208" s="6"/>
      <c r="I16208" s="9"/>
      <c r="J16208" s="9"/>
      <c r="K16208" s="9"/>
    </row>
    <row r="16209" spans="1:11" x14ac:dyDescent="0.25">
      <c r="A16209" s="2"/>
      <c r="B16209" s="2"/>
      <c r="C16209" s="2"/>
      <c r="E16209" s="2"/>
      <c r="G16209" s="2"/>
      <c r="H16209" s="6"/>
      <c r="I16209" s="9"/>
      <c r="J16209" s="9"/>
      <c r="K16209" s="9"/>
    </row>
    <row r="16210" spans="1:11" x14ac:dyDescent="0.25">
      <c r="A16210" s="2"/>
      <c r="B16210" s="2"/>
      <c r="C16210" s="2"/>
      <c r="E16210" s="2"/>
      <c r="G16210" s="2"/>
      <c r="H16210" s="6"/>
      <c r="I16210" s="9"/>
      <c r="J16210" s="9"/>
      <c r="K16210" s="9"/>
    </row>
    <row r="16211" spans="1:11" x14ac:dyDescent="0.25">
      <c r="A16211" s="2"/>
      <c r="B16211" s="2"/>
      <c r="C16211" s="2"/>
      <c r="E16211" s="2"/>
      <c r="G16211" s="2"/>
      <c r="H16211" s="6"/>
      <c r="I16211" s="9"/>
      <c r="J16211" s="9"/>
      <c r="K16211" s="9"/>
    </row>
    <row r="16212" spans="1:11" x14ac:dyDescent="0.25">
      <c r="A16212" s="2"/>
      <c r="B16212" s="2"/>
      <c r="C16212" s="2"/>
      <c r="E16212" s="2"/>
      <c r="G16212" s="2"/>
      <c r="H16212" s="6"/>
      <c r="I16212" s="9"/>
      <c r="J16212" s="9"/>
      <c r="K16212" s="9"/>
    </row>
    <row r="16213" spans="1:11" x14ac:dyDescent="0.25">
      <c r="A16213" s="2"/>
      <c r="B16213" s="2"/>
      <c r="C16213" s="2"/>
      <c r="E16213" s="2"/>
      <c r="G16213" s="2"/>
      <c r="H16213" s="6"/>
      <c r="I16213" s="9"/>
      <c r="J16213" s="9"/>
      <c r="K16213" s="9"/>
    </row>
    <row r="16214" spans="1:11" x14ac:dyDescent="0.25">
      <c r="A16214" s="2"/>
      <c r="B16214" s="2"/>
      <c r="C16214" s="2"/>
      <c r="E16214" s="2"/>
      <c r="G16214" s="2"/>
      <c r="H16214" s="6"/>
      <c r="I16214" s="9"/>
      <c r="J16214" s="9"/>
      <c r="K16214" s="9"/>
    </row>
    <row r="16215" spans="1:11" x14ac:dyDescent="0.25">
      <c r="A16215" s="2"/>
      <c r="B16215" s="2"/>
      <c r="C16215" s="2"/>
      <c r="E16215" s="2"/>
      <c r="G16215" s="2"/>
      <c r="H16215" s="6"/>
      <c r="I16215" s="9"/>
      <c r="J16215" s="9"/>
      <c r="K16215" s="9"/>
    </row>
    <row r="16216" spans="1:11" x14ac:dyDescent="0.25">
      <c r="A16216" s="2"/>
      <c r="B16216" s="2"/>
      <c r="C16216" s="2"/>
      <c r="E16216" s="2"/>
      <c r="G16216" s="2"/>
      <c r="H16216" s="6"/>
      <c r="I16216" s="9"/>
      <c r="J16216" s="9"/>
      <c r="K16216" s="9"/>
    </row>
    <row r="16217" spans="1:11" x14ac:dyDescent="0.25">
      <c r="A16217" s="2"/>
      <c r="B16217" s="2"/>
      <c r="C16217" s="2"/>
      <c r="E16217" s="2"/>
      <c r="G16217" s="2"/>
      <c r="H16217" s="6"/>
      <c r="I16217" s="9"/>
      <c r="J16217" s="9"/>
      <c r="K16217" s="9"/>
    </row>
    <row r="16218" spans="1:11" x14ac:dyDescent="0.25">
      <c r="A16218" s="2"/>
      <c r="B16218" s="2"/>
      <c r="C16218" s="2"/>
      <c r="E16218" s="2"/>
      <c r="G16218" s="2"/>
      <c r="H16218" s="6"/>
      <c r="I16218" s="9"/>
      <c r="J16218" s="9"/>
      <c r="K16218" s="9"/>
    </row>
    <row r="16219" spans="1:11" x14ac:dyDescent="0.25">
      <c r="A16219" s="2"/>
      <c r="B16219" s="2"/>
      <c r="C16219" s="2"/>
      <c r="E16219" s="2"/>
      <c r="G16219" s="2"/>
      <c r="H16219" s="6"/>
      <c r="I16219" s="9"/>
      <c r="J16219" s="9"/>
      <c r="K16219" s="9"/>
    </row>
    <row r="16220" spans="1:11" x14ac:dyDescent="0.25">
      <c r="A16220" s="2"/>
      <c r="B16220" s="2"/>
      <c r="C16220" s="2"/>
      <c r="E16220" s="2"/>
      <c r="G16220" s="2"/>
      <c r="H16220" s="6"/>
      <c r="I16220" s="9"/>
      <c r="J16220" s="9"/>
      <c r="K16220" s="9"/>
    </row>
    <row r="16221" spans="1:11" x14ac:dyDescent="0.25">
      <c r="A16221" s="2"/>
      <c r="B16221" s="2"/>
      <c r="C16221" s="2"/>
      <c r="E16221" s="2"/>
      <c r="G16221" s="2"/>
      <c r="H16221" s="6"/>
      <c r="I16221" s="9"/>
      <c r="J16221" s="9"/>
      <c r="K16221" s="9"/>
    </row>
    <row r="16222" spans="1:11" x14ac:dyDescent="0.25">
      <c r="A16222" s="2"/>
      <c r="B16222" s="2"/>
      <c r="C16222" s="2"/>
      <c r="E16222" s="2"/>
      <c r="G16222" s="2"/>
      <c r="H16222" s="6"/>
      <c r="I16222" s="9"/>
      <c r="J16222" s="9"/>
      <c r="K16222" s="9"/>
    </row>
    <row r="16223" spans="1:11" x14ac:dyDescent="0.25">
      <c r="A16223" s="2"/>
      <c r="B16223" s="2"/>
      <c r="C16223" s="2"/>
      <c r="E16223" s="2"/>
      <c r="G16223" s="2"/>
      <c r="H16223" s="6"/>
      <c r="I16223" s="9"/>
      <c r="J16223" s="9"/>
      <c r="K16223" s="9"/>
    </row>
    <row r="16224" spans="1:11" x14ac:dyDescent="0.25">
      <c r="A16224" s="2"/>
      <c r="B16224" s="2"/>
      <c r="C16224" s="2"/>
      <c r="E16224" s="2"/>
      <c r="G16224" s="2"/>
      <c r="H16224" s="6"/>
      <c r="I16224" s="9"/>
      <c r="J16224" s="9"/>
      <c r="K16224" s="9"/>
    </row>
    <row r="16225" spans="1:11" x14ac:dyDescent="0.25">
      <c r="A16225" s="2"/>
      <c r="B16225" s="2"/>
      <c r="C16225" s="2"/>
      <c r="E16225" s="2"/>
      <c r="G16225" s="2"/>
      <c r="H16225" s="6"/>
      <c r="I16225" s="9"/>
      <c r="J16225" s="9"/>
      <c r="K16225" s="9"/>
    </row>
    <row r="16226" spans="1:11" x14ac:dyDescent="0.25">
      <c r="A16226" s="2"/>
      <c r="B16226" s="2"/>
      <c r="C16226" s="2"/>
      <c r="E16226" s="2"/>
      <c r="G16226" s="2"/>
      <c r="H16226" s="6"/>
      <c r="I16226" s="9"/>
      <c r="J16226" s="9"/>
      <c r="K16226" s="9"/>
    </row>
    <row r="16227" spans="1:11" x14ac:dyDescent="0.25">
      <c r="A16227" s="2"/>
      <c r="B16227" s="2"/>
      <c r="C16227" s="2"/>
      <c r="E16227" s="2"/>
      <c r="G16227" s="2"/>
      <c r="H16227" s="6"/>
      <c r="I16227" s="9"/>
      <c r="J16227" s="9"/>
      <c r="K16227" s="9"/>
    </row>
    <row r="16228" spans="1:11" x14ac:dyDescent="0.25">
      <c r="A16228" s="2"/>
      <c r="B16228" s="2"/>
      <c r="C16228" s="2"/>
      <c r="E16228" s="2"/>
      <c r="G16228" s="2"/>
      <c r="H16228" s="6"/>
      <c r="I16228" s="9"/>
      <c r="J16228" s="9"/>
      <c r="K16228" s="9"/>
    </row>
    <row r="16229" spans="1:11" x14ac:dyDescent="0.25">
      <c r="A16229" s="2"/>
      <c r="B16229" s="2"/>
      <c r="C16229" s="2"/>
      <c r="E16229" s="2"/>
      <c r="G16229" s="2"/>
      <c r="H16229" s="6"/>
      <c r="I16229" s="9"/>
      <c r="J16229" s="9"/>
      <c r="K16229" s="9"/>
    </row>
    <row r="16230" spans="1:11" x14ac:dyDescent="0.25">
      <c r="A16230" s="2"/>
      <c r="B16230" s="2"/>
      <c r="C16230" s="2"/>
      <c r="E16230" s="2"/>
      <c r="G16230" s="2"/>
      <c r="H16230" s="6"/>
      <c r="I16230" s="9"/>
      <c r="J16230" s="9"/>
      <c r="K16230" s="9"/>
    </row>
    <row r="16231" spans="1:11" x14ac:dyDescent="0.25">
      <c r="A16231" s="2"/>
      <c r="B16231" s="2"/>
      <c r="C16231" s="2"/>
      <c r="E16231" s="2"/>
      <c r="G16231" s="2"/>
      <c r="H16231" s="6"/>
      <c r="I16231" s="9"/>
      <c r="J16231" s="9"/>
      <c r="K16231" s="9"/>
    </row>
    <row r="16232" spans="1:11" x14ac:dyDescent="0.25">
      <c r="A16232" s="2"/>
      <c r="B16232" s="2"/>
      <c r="C16232" s="2"/>
      <c r="E16232" s="2"/>
      <c r="G16232" s="2"/>
      <c r="H16232" s="6"/>
      <c r="I16232" s="9"/>
      <c r="J16232" s="9"/>
      <c r="K16232" s="9"/>
    </row>
    <row r="16233" spans="1:11" x14ac:dyDescent="0.25">
      <c r="A16233" s="2"/>
      <c r="B16233" s="2"/>
      <c r="C16233" s="2"/>
      <c r="E16233" s="2"/>
      <c r="G16233" s="2"/>
      <c r="H16233" s="6"/>
      <c r="I16233" s="9"/>
      <c r="J16233" s="9"/>
      <c r="K16233" s="9"/>
    </row>
    <row r="16234" spans="1:11" x14ac:dyDescent="0.25">
      <c r="A16234" s="2"/>
      <c r="B16234" s="2"/>
      <c r="C16234" s="2"/>
      <c r="E16234" s="2"/>
      <c r="G16234" s="2"/>
      <c r="H16234" s="6"/>
      <c r="I16234" s="9"/>
      <c r="J16234" s="9"/>
      <c r="K16234" s="9"/>
    </row>
    <row r="16235" spans="1:11" x14ac:dyDescent="0.25">
      <c r="A16235" s="2"/>
      <c r="B16235" s="2"/>
      <c r="C16235" s="2"/>
      <c r="E16235" s="2"/>
      <c r="G16235" s="2"/>
      <c r="H16235" s="6"/>
      <c r="I16235" s="9"/>
      <c r="J16235" s="9"/>
      <c r="K16235" s="9"/>
    </row>
    <row r="16236" spans="1:11" x14ac:dyDescent="0.25">
      <c r="A16236" s="2"/>
      <c r="B16236" s="2"/>
      <c r="C16236" s="2"/>
      <c r="E16236" s="2"/>
      <c r="G16236" s="2"/>
      <c r="H16236" s="6"/>
      <c r="I16236" s="9"/>
      <c r="J16236" s="9"/>
      <c r="K16236" s="9"/>
    </row>
    <row r="16237" spans="1:11" x14ac:dyDescent="0.25">
      <c r="A16237" s="2"/>
      <c r="B16237" s="2"/>
      <c r="C16237" s="2"/>
      <c r="E16237" s="2"/>
      <c r="G16237" s="2"/>
      <c r="H16237" s="6"/>
      <c r="I16237" s="9"/>
      <c r="J16237" s="9"/>
      <c r="K16237" s="9"/>
    </row>
    <row r="16238" spans="1:11" x14ac:dyDescent="0.25">
      <c r="A16238" s="2"/>
      <c r="B16238" s="2"/>
      <c r="C16238" s="2"/>
      <c r="E16238" s="2"/>
      <c r="G16238" s="2"/>
      <c r="H16238" s="6"/>
      <c r="I16238" s="9"/>
      <c r="J16238" s="9"/>
      <c r="K16238" s="9"/>
    </row>
    <row r="16239" spans="1:11" x14ac:dyDescent="0.25">
      <c r="A16239" s="2"/>
      <c r="B16239" s="2"/>
      <c r="C16239" s="2"/>
      <c r="E16239" s="2"/>
      <c r="G16239" s="2"/>
      <c r="H16239" s="6"/>
      <c r="I16239" s="9"/>
      <c r="J16239" s="9"/>
      <c r="K16239" s="9"/>
    </row>
    <row r="16240" spans="1:11" x14ac:dyDescent="0.25">
      <c r="A16240" s="2"/>
      <c r="B16240" s="2"/>
      <c r="C16240" s="2"/>
      <c r="E16240" s="2"/>
      <c r="G16240" s="2"/>
      <c r="H16240" s="6"/>
      <c r="I16240" s="9"/>
      <c r="J16240" s="9"/>
      <c r="K16240" s="9"/>
    </row>
    <row r="16241" spans="1:11" x14ac:dyDescent="0.25">
      <c r="A16241" s="2"/>
      <c r="B16241" s="2"/>
      <c r="C16241" s="2"/>
      <c r="E16241" s="2"/>
      <c r="G16241" s="2"/>
      <c r="H16241" s="6"/>
      <c r="I16241" s="9"/>
      <c r="J16241" s="9"/>
      <c r="K16241" s="9"/>
    </row>
    <row r="16242" spans="1:11" x14ac:dyDescent="0.25">
      <c r="A16242" s="2"/>
      <c r="B16242" s="2"/>
      <c r="C16242" s="2"/>
      <c r="E16242" s="2"/>
      <c r="G16242" s="2"/>
      <c r="H16242" s="6"/>
      <c r="I16242" s="9"/>
      <c r="J16242" s="9"/>
      <c r="K16242" s="9"/>
    </row>
    <row r="16243" spans="1:11" x14ac:dyDescent="0.25">
      <c r="A16243" s="2"/>
      <c r="B16243" s="2"/>
      <c r="C16243" s="2"/>
      <c r="E16243" s="2"/>
      <c r="G16243" s="2"/>
      <c r="H16243" s="6"/>
      <c r="I16243" s="9"/>
      <c r="J16243" s="9"/>
      <c r="K16243" s="9"/>
    </row>
    <row r="16244" spans="1:11" x14ac:dyDescent="0.25">
      <c r="A16244" s="2"/>
      <c r="B16244" s="2"/>
      <c r="C16244" s="2"/>
      <c r="E16244" s="2"/>
      <c r="G16244" s="2"/>
      <c r="H16244" s="6"/>
      <c r="I16244" s="9"/>
      <c r="J16244" s="9"/>
      <c r="K16244" s="9"/>
    </row>
    <row r="16245" spans="1:11" x14ac:dyDescent="0.25">
      <c r="A16245" s="2"/>
      <c r="B16245" s="2"/>
      <c r="C16245" s="2"/>
      <c r="E16245" s="2"/>
      <c r="G16245" s="2"/>
      <c r="H16245" s="6"/>
      <c r="I16245" s="9"/>
      <c r="J16245" s="9"/>
      <c r="K16245" s="9"/>
    </row>
    <row r="16246" spans="1:11" x14ac:dyDescent="0.25">
      <c r="A16246" s="2"/>
      <c r="B16246" s="2"/>
      <c r="C16246" s="2"/>
      <c r="E16246" s="2"/>
      <c r="G16246" s="2"/>
      <c r="H16246" s="6"/>
      <c r="I16246" s="9"/>
      <c r="J16246" s="9"/>
      <c r="K16246" s="9"/>
    </row>
    <row r="16247" spans="1:11" x14ac:dyDescent="0.25">
      <c r="A16247" s="2"/>
      <c r="B16247" s="2"/>
      <c r="C16247" s="2"/>
      <c r="E16247" s="2"/>
      <c r="G16247" s="2"/>
      <c r="H16247" s="6"/>
      <c r="I16247" s="9"/>
      <c r="J16247" s="9"/>
      <c r="K16247" s="9"/>
    </row>
    <row r="16248" spans="1:11" x14ac:dyDescent="0.25">
      <c r="A16248" s="2"/>
      <c r="B16248" s="2"/>
      <c r="C16248" s="2"/>
      <c r="E16248" s="2"/>
      <c r="G16248" s="2"/>
      <c r="H16248" s="6"/>
      <c r="I16248" s="9"/>
      <c r="J16248" s="9"/>
      <c r="K16248" s="9"/>
    </row>
    <row r="16249" spans="1:11" x14ac:dyDescent="0.25">
      <c r="A16249" s="2"/>
      <c r="B16249" s="2"/>
      <c r="C16249" s="2"/>
      <c r="E16249" s="2"/>
      <c r="G16249" s="2"/>
      <c r="H16249" s="6"/>
      <c r="I16249" s="9"/>
      <c r="J16249" s="9"/>
      <c r="K16249" s="9"/>
    </row>
    <row r="16250" spans="1:11" x14ac:dyDescent="0.25">
      <c r="A16250" s="2"/>
      <c r="B16250" s="2"/>
      <c r="C16250" s="2"/>
      <c r="E16250" s="2"/>
      <c r="G16250" s="2"/>
      <c r="H16250" s="6"/>
      <c r="I16250" s="9"/>
      <c r="J16250" s="9"/>
      <c r="K16250" s="9"/>
    </row>
    <row r="16251" spans="1:11" x14ac:dyDescent="0.25">
      <c r="A16251" s="2"/>
      <c r="B16251" s="2"/>
      <c r="C16251" s="2"/>
      <c r="E16251" s="2"/>
      <c r="G16251" s="2"/>
      <c r="H16251" s="6"/>
      <c r="I16251" s="9"/>
      <c r="J16251" s="9"/>
      <c r="K16251" s="9"/>
    </row>
    <row r="16252" spans="1:11" x14ac:dyDescent="0.25">
      <c r="A16252" s="2"/>
      <c r="B16252" s="2"/>
      <c r="C16252" s="2"/>
      <c r="E16252" s="2"/>
      <c r="G16252" s="2"/>
      <c r="H16252" s="6"/>
      <c r="I16252" s="9"/>
      <c r="J16252" s="9"/>
      <c r="K16252" s="9"/>
    </row>
    <row r="16253" spans="1:11" x14ac:dyDescent="0.25">
      <c r="A16253" s="2"/>
      <c r="B16253" s="2"/>
      <c r="C16253" s="2"/>
      <c r="E16253" s="2"/>
      <c r="G16253" s="2"/>
      <c r="H16253" s="6"/>
      <c r="I16253" s="9"/>
      <c r="J16253" s="9"/>
      <c r="K16253" s="9"/>
    </row>
    <row r="16254" spans="1:11" x14ac:dyDescent="0.25">
      <c r="A16254" s="2"/>
      <c r="B16254" s="2"/>
      <c r="C16254" s="2"/>
      <c r="E16254" s="2"/>
      <c r="G16254" s="2"/>
      <c r="H16254" s="6"/>
      <c r="I16254" s="9"/>
      <c r="J16254" s="9"/>
      <c r="K16254" s="9"/>
    </row>
    <row r="16255" spans="1:11" x14ac:dyDescent="0.25">
      <c r="A16255" s="2"/>
      <c r="B16255" s="2"/>
      <c r="C16255" s="2"/>
      <c r="E16255" s="2"/>
      <c r="G16255" s="2"/>
      <c r="H16255" s="6"/>
      <c r="I16255" s="9"/>
      <c r="J16255" s="9"/>
      <c r="K16255" s="9"/>
    </row>
    <row r="16256" spans="1:11" x14ac:dyDescent="0.25">
      <c r="A16256" s="2"/>
      <c r="B16256" s="2"/>
      <c r="C16256" s="2"/>
      <c r="E16256" s="2"/>
      <c r="G16256" s="2"/>
      <c r="H16256" s="6"/>
      <c r="I16256" s="9"/>
      <c r="J16256" s="9"/>
      <c r="K16256" s="9"/>
    </row>
    <row r="16257" spans="1:11" x14ac:dyDescent="0.25">
      <c r="A16257" s="2"/>
      <c r="B16257" s="2"/>
      <c r="C16257" s="2"/>
      <c r="E16257" s="2"/>
      <c r="G16257" s="2"/>
      <c r="H16257" s="6"/>
      <c r="I16257" s="9"/>
      <c r="J16257" s="9"/>
      <c r="K16257" s="9"/>
    </row>
    <row r="16258" spans="1:11" x14ac:dyDescent="0.25">
      <c r="A16258" s="2"/>
      <c r="B16258" s="2"/>
      <c r="C16258" s="2"/>
      <c r="E16258" s="2"/>
      <c r="G16258" s="2"/>
      <c r="H16258" s="6"/>
      <c r="I16258" s="9"/>
      <c r="J16258" s="9"/>
      <c r="K16258" s="9"/>
    </row>
    <row r="16259" spans="1:11" x14ac:dyDescent="0.25">
      <c r="A16259" s="2"/>
      <c r="B16259" s="2"/>
      <c r="C16259" s="2"/>
      <c r="E16259" s="2"/>
      <c r="G16259" s="2"/>
      <c r="H16259" s="6"/>
      <c r="I16259" s="9"/>
      <c r="J16259" s="9"/>
      <c r="K16259" s="9"/>
    </row>
    <row r="16260" spans="1:11" x14ac:dyDescent="0.25">
      <c r="A16260" s="2"/>
      <c r="B16260" s="2"/>
      <c r="C16260" s="2"/>
      <c r="E16260" s="2"/>
      <c r="G16260" s="2"/>
      <c r="H16260" s="6"/>
      <c r="I16260" s="9"/>
      <c r="J16260" s="9"/>
      <c r="K16260" s="9"/>
    </row>
    <row r="16261" spans="1:11" x14ac:dyDescent="0.25">
      <c r="A16261" s="2"/>
      <c r="B16261" s="2"/>
      <c r="C16261" s="2"/>
      <c r="E16261" s="2"/>
      <c r="G16261" s="2"/>
      <c r="H16261" s="6"/>
      <c r="I16261" s="9"/>
      <c r="J16261" s="9"/>
      <c r="K16261" s="9"/>
    </row>
    <row r="16262" spans="1:11" x14ac:dyDescent="0.25">
      <c r="A16262" s="2"/>
      <c r="B16262" s="2"/>
      <c r="C16262" s="2"/>
      <c r="E16262" s="2"/>
      <c r="G16262" s="2"/>
      <c r="H16262" s="6"/>
      <c r="I16262" s="9"/>
      <c r="J16262" s="9"/>
      <c r="K16262" s="9"/>
    </row>
    <row r="16263" spans="1:11" x14ac:dyDescent="0.25">
      <c r="A16263" s="2"/>
      <c r="B16263" s="2"/>
      <c r="C16263" s="2"/>
      <c r="E16263" s="2"/>
      <c r="G16263" s="2"/>
      <c r="H16263" s="6"/>
      <c r="I16263" s="9"/>
      <c r="J16263" s="9"/>
      <c r="K16263" s="9"/>
    </row>
    <row r="16264" spans="1:11" x14ac:dyDescent="0.25">
      <c r="A16264" s="2"/>
      <c r="B16264" s="2"/>
      <c r="C16264" s="2"/>
      <c r="E16264" s="2"/>
      <c r="G16264" s="2"/>
      <c r="H16264" s="6"/>
      <c r="I16264" s="9"/>
      <c r="J16264" s="9"/>
      <c r="K16264" s="9"/>
    </row>
    <row r="16265" spans="1:11" x14ac:dyDescent="0.25">
      <c r="A16265" s="2"/>
      <c r="B16265" s="2"/>
      <c r="C16265" s="2"/>
      <c r="E16265" s="2"/>
      <c r="G16265" s="2"/>
      <c r="H16265" s="6"/>
      <c r="I16265" s="9"/>
      <c r="J16265" s="9"/>
      <c r="K16265" s="9"/>
    </row>
    <row r="16266" spans="1:11" x14ac:dyDescent="0.25">
      <c r="A16266" s="2"/>
      <c r="B16266" s="2"/>
      <c r="C16266" s="2"/>
      <c r="E16266" s="2"/>
      <c r="G16266" s="2"/>
      <c r="H16266" s="6"/>
      <c r="I16266" s="9"/>
      <c r="J16266" s="9"/>
      <c r="K16266" s="9"/>
    </row>
    <row r="16267" spans="1:11" x14ac:dyDescent="0.25">
      <c r="A16267" s="2"/>
      <c r="B16267" s="2"/>
      <c r="C16267" s="2"/>
      <c r="E16267" s="2"/>
      <c r="G16267" s="2"/>
      <c r="H16267" s="6"/>
      <c r="I16267" s="9"/>
      <c r="J16267" s="9"/>
      <c r="K16267" s="9"/>
    </row>
    <row r="16268" spans="1:11" x14ac:dyDescent="0.25">
      <c r="A16268" s="2"/>
      <c r="B16268" s="2"/>
      <c r="C16268" s="2"/>
      <c r="E16268" s="2"/>
      <c r="G16268" s="2"/>
      <c r="H16268" s="6"/>
      <c r="I16268" s="9"/>
      <c r="J16268" s="9"/>
      <c r="K16268" s="9"/>
    </row>
    <row r="16269" spans="1:11" x14ac:dyDescent="0.25">
      <c r="A16269" s="2"/>
      <c r="B16269" s="2"/>
      <c r="C16269" s="2"/>
      <c r="E16269" s="2"/>
      <c r="G16269" s="2"/>
      <c r="H16269" s="6"/>
      <c r="I16269" s="9"/>
      <c r="J16269" s="9"/>
      <c r="K16269" s="9"/>
    </row>
    <row r="16270" spans="1:11" x14ac:dyDescent="0.25">
      <c r="A16270" s="2"/>
      <c r="B16270" s="2"/>
      <c r="C16270" s="2"/>
      <c r="E16270" s="2"/>
      <c r="G16270" s="2"/>
      <c r="H16270" s="6"/>
      <c r="I16270" s="9"/>
      <c r="J16270" s="9"/>
      <c r="K16270" s="9"/>
    </row>
    <row r="16271" spans="1:11" x14ac:dyDescent="0.25">
      <c r="A16271" s="2"/>
      <c r="B16271" s="2"/>
      <c r="C16271" s="2"/>
      <c r="E16271" s="2"/>
      <c r="G16271" s="2"/>
      <c r="H16271" s="6"/>
      <c r="I16271" s="9"/>
      <c r="J16271" s="9"/>
      <c r="K16271" s="9"/>
    </row>
    <row r="16272" spans="1:11" x14ac:dyDescent="0.25">
      <c r="A16272" s="2"/>
      <c r="B16272" s="2"/>
      <c r="C16272" s="2"/>
      <c r="E16272" s="2"/>
      <c r="G16272" s="2"/>
      <c r="H16272" s="6"/>
      <c r="I16272" s="9"/>
      <c r="J16272" s="9"/>
      <c r="K16272" s="9"/>
    </row>
    <row r="16273" spans="1:11" x14ac:dyDescent="0.25">
      <c r="A16273" s="2"/>
      <c r="B16273" s="2"/>
      <c r="C16273" s="2"/>
      <c r="E16273" s="2"/>
      <c r="G16273" s="2"/>
      <c r="H16273" s="6"/>
      <c r="I16273" s="9"/>
      <c r="J16273" s="9"/>
      <c r="K16273" s="9"/>
    </row>
    <row r="16274" spans="1:11" x14ac:dyDescent="0.25">
      <c r="A16274" s="2"/>
      <c r="B16274" s="2"/>
      <c r="C16274" s="2"/>
      <c r="E16274" s="2"/>
      <c r="G16274" s="2"/>
      <c r="H16274" s="6"/>
      <c r="I16274" s="9"/>
      <c r="J16274" s="9"/>
      <c r="K16274" s="9"/>
    </row>
    <row r="16275" spans="1:11" x14ac:dyDescent="0.25">
      <c r="A16275" s="2"/>
      <c r="B16275" s="2"/>
      <c r="C16275" s="2"/>
      <c r="E16275" s="2"/>
      <c r="G16275" s="2"/>
      <c r="H16275" s="6"/>
      <c r="I16275" s="9"/>
      <c r="J16275" s="9"/>
      <c r="K16275" s="9"/>
    </row>
    <row r="16276" spans="1:11" x14ac:dyDescent="0.25">
      <c r="A16276" s="2"/>
      <c r="B16276" s="2"/>
      <c r="C16276" s="2"/>
      <c r="E16276" s="2"/>
      <c r="G16276" s="2"/>
      <c r="H16276" s="6"/>
      <c r="I16276" s="9"/>
      <c r="J16276" s="9"/>
      <c r="K16276" s="9"/>
    </row>
    <row r="16277" spans="1:11" x14ac:dyDescent="0.25">
      <c r="A16277" s="2"/>
      <c r="B16277" s="2"/>
      <c r="C16277" s="2"/>
      <c r="E16277" s="2"/>
      <c r="G16277" s="2"/>
      <c r="H16277" s="6"/>
      <c r="I16277" s="9"/>
      <c r="J16277" s="9"/>
      <c r="K16277" s="9"/>
    </row>
    <row r="16278" spans="1:11" x14ac:dyDescent="0.25">
      <c r="A16278" s="2"/>
      <c r="B16278" s="2"/>
      <c r="C16278" s="2"/>
      <c r="E16278" s="2"/>
      <c r="G16278" s="2"/>
      <c r="H16278" s="6"/>
      <c r="I16278" s="9"/>
      <c r="J16278" s="9"/>
      <c r="K16278" s="9"/>
    </row>
    <row r="16279" spans="1:11" x14ac:dyDescent="0.25">
      <c r="A16279" s="2"/>
      <c r="B16279" s="2"/>
      <c r="C16279" s="2"/>
      <c r="E16279" s="2"/>
      <c r="G16279" s="2"/>
      <c r="H16279" s="6"/>
      <c r="I16279" s="9"/>
      <c r="J16279" s="9"/>
      <c r="K16279" s="9"/>
    </row>
    <row r="16280" spans="1:11" x14ac:dyDescent="0.25">
      <c r="A16280" s="2"/>
      <c r="B16280" s="2"/>
      <c r="C16280" s="2"/>
      <c r="E16280" s="2"/>
      <c r="G16280" s="2"/>
      <c r="H16280" s="6"/>
      <c r="I16280" s="9"/>
      <c r="J16280" s="9"/>
      <c r="K16280" s="9"/>
    </row>
    <row r="16281" spans="1:11" x14ac:dyDescent="0.25">
      <c r="A16281" s="2"/>
      <c r="B16281" s="2"/>
      <c r="C16281" s="2"/>
      <c r="E16281" s="2"/>
      <c r="G16281" s="2"/>
      <c r="H16281" s="6"/>
      <c r="I16281" s="9"/>
      <c r="J16281" s="9"/>
      <c r="K16281" s="9"/>
    </row>
    <row r="16282" spans="1:11" x14ac:dyDescent="0.25">
      <c r="A16282" s="2"/>
      <c r="B16282" s="2"/>
      <c r="C16282" s="2"/>
      <c r="E16282" s="2"/>
      <c r="G16282" s="2"/>
      <c r="H16282" s="6"/>
      <c r="I16282" s="9"/>
      <c r="J16282" s="9"/>
      <c r="K16282" s="9"/>
    </row>
    <row r="16283" spans="1:11" x14ac:dyDescent="0.25">
      <c r="A16283" s="2"/>
      <c r="B16283" s="2"/>
      <c r="C16283" s="2"/>
      <c r="E16283" s="2"/>
      <c r="G16283" s="2"/>
      <c r="H16283" s="6"/>
      <c r="I16283" s="9"/>
      <c r="J16283" s="9"/>
      <c r="K16283" s="9"/>
    </row>
    <row r="16284" spans="1:11" x14ac:dyDescent="0.25">
      <c r="A16284" s="2"/>
      <c r="B16284" s="2"/>
      <c r="C16284" s="2"/>
      <c r="E16284" s="2"/>
      <c r="G16284" s="2"/>
      <c r="H16284" s="6"/>
      <c r="I16284" s="9"/>
      <c r="J16284" s="9"/>
      <c r="K16284" s="9"/>
    </row>
    <row r="16285" spans="1:11" x14ac:dyDescent="0.25">
      <c r="A16285" s="2"/>
      <c r="B16285" s="2"/>
      <c r="C16285" s="2"/>
      <c r="E16285" s="2"/>
      <c r="G16285" s="2"/>
      <c r="H16285" s="6"/>
      <c r="I16285" s="9"/>
      <c r="J16285" s="9"/>
      <c r="K16285" s="9"/>
    </row>
    <row r="16286" spans="1:11" x14ac:dyDescent="0.25">
      <c r="A16286" s="2"/>
      <c r="B16286" s="2"/>
      <c r="C16286" s="2"/>
      <c r="E16286" s="2"/>
      <c r="G16286" s="2"/>
      <c r="H16286" s="6"/>
      <c r="I16286" s="9"/>
      <c r="J16286" s="9"/>
      <c r="K16286" s="9"/>
    </row>
    <row r="16287" spans="1:11" x14ac:dyDescent="0.25">
      <c r="A16287" s="2"/>
      <c r="B16287" s="2"/>
      <c r="C16287" s="2"/>
      <c r="E16287" s="2"/>
      <c r="G16287" s="2"/>
      <c r="H16287" s="6"/>
      <c r="I16287" s="9"/>
      <c r="J16287" s="9"/>
      <c r="K16287" s="9"/>
    </row>
    <row r="16288" spans="1:11" x14ac:dyDescent="0.25">
      <c r="A16288" s="2"/>
      <c r="B16288" s="2"/>
      <c r="C16288" s="2"/>
      <c r="E16288" s="2"/>
      <c r="G16288" s="2"/>
      <c r="H16288" s="6"/>
      <c r="I16288" s="9"/>
      <c r="J16288" s="9"/>
      <c r="K16288" s="9"/>
    </row>
    <row r="16289" spans="1:11" x14ac:dyDescent="0.25">
      <c r="A16289" s="2"/>
      <c r="B16289" s="2"/>
      <c r="C16289" s="2"/>
      <c r="E16289" s="2"/>
      <c r="G16289" s="2"/>
      <c r="H16289" s="6"/>
      <c r="I16289" s="9"/>
      <c r="J16289" s="9"/>
      <c r="K16289" s="9"/>
    </row>
    <row r="16290" spans="1:11" x14ac:dyDescent="0.25">
      <c r="A16290" s="2"/>
      <c r="B16290" s="2"/>
      <c r="C16290" s="2"/>
      <c r="E16290" s="2"/>
      <c r="G16290" s="2"/>
      <c r="H16290" s="6"/>
      <c r="I16290" s="9"/>
      <c r="J16290" s="9"/>
      <c r="K16290" s="9"/>
    </row>
    <row r="16291" spans="1:11" x14ac:dyDescent="0.25">
      <c r="A16291" s="2"/>
      <c r="B16291" s="2"/>
      <c r="C16291" s="2"/>
      <c r="E16291" s="2"/>
      <c r="G16291" s="2"/>
      <c r="H16291" s="6"/>
      <c r="I16291" s="9"/>
      <c r="J16291" s="9"/>
      <c r="K16291" s="9"/>
    </row>
    <row r="16292" spans="1:11" x14ac:dyDescent="0.25">
      <c r="A16292" s="2"/>
      <c r="B16292" s="2"/>
      <c r="C16292" s="2"/>
      <c r="E16292" s="2"/>
      <c r="G16292" s="2"/>
      <c r="H16292" s="6"/>
      <c r="I16292" s="9"/>
      <c r="J16292" s="9"/>
      <c r="K16292" s="9"/>
    </row>
    <row r="16293" spans="1:11" x14ac:dyDescent="0.25">
      <c r="A16293" s="2"/>
      <c r="B16293" s="2"/>
      <c r="C16293" s="2"/>
      <c r="E16293" s="2"/>
      <c r="G16293" s="2"/>
      <c r="H16293" s="6"/>
      <c r="I16293" s="9"/>
      <c r="J16293" s="9"/>
      <c r="K16293" s="9"/>
    </row>
    <row r="16294" spans="1:11" x14ac:dyDescent="0.25">
      <c r="A16294" s="2"/>
      <c r="B16294" s="2"/>
      <c r="C16294" s="2"/>
      <c r="E16294" s="2"/>
      <c r="G16294" s="2"/>
      <c r="H16294" s="6"/>
      <c r="I16294" s="9"/>
      <c r="J16294" s="9"/>
      <c r="K16294" s="9"/>
    </row>
    <row r="16295" spans="1:11" x14ac:dyDescent="0.25">
      <c r="A16295" s="2"/>
      <c r="B16295" s="2"/>
      <c r="C16295" s="2"/>
      <c r="E16295" s="2"/>
      <c r="G16295" s="2"/>
      <c r="H16295" s="6"/>
      <c r="I16295" s="9"/>
      <c r="J16295" s="9"/>
      <c r="K16295" s="9"/>
    </row>
    <row r="16296" spans="1:11" x14ac:dyDescent="0.25">
      <c r="A16296" s="2"/>
      <c r="B16296" s="2"/>
      <c r="C16296" s="2"/>
      <c r="E16296" s="2"/>
      <c r="G16296" s="2"/>
      <c r="H16296" s="6"/>
      <c r="I16296" s="9"/>
      <c r="J16296" s="9"/>
      <c r="K16296" s="9"/>
    </row>
    <row r="16297" spans="1:11" x14ac:dyDescent="0.25">
      <c r="A16297" s="2"/>
      <c r="B16297" s="2"/>
      <c r="C16297" s="2"/>
      <c r="E16297" s="2"/>
      <c r="G16297" s="2"/>
      <c r="H16297" s="6"/>
      <c r="I16297" s="9"/>
      <c r="J16297" s="9"/>
      <c r="K16297" s="9"/>
    </row>
    <row r="16298" spans="1:11" x14ac:dyDescent="0.25">
      <c r="A16298" s="2"/>
      <c r="B16298" s="2"/>
      <c r="C16298" s="2"/>
      <c r="E16298" s="2"/>
      <c r="G16298" s="2"/>
      <c r="H16298" s="6"/>
      <c r="I16298" s="9"/>
      <c r="J16298" s="9"/>
      <c r="K16298" s="9"/>
    </row>
    <row r="16299" spans="1:11" x14ac:dyDescent="0.25">
      <c r="A16299" s="2"/>
      <c r="B16299" s="2"/>
      <c r="C16299" s="2"/>
      <c r="E16299" s="2"/>
      <c r="G16299" s="2"/>
      <c r="H16299" s="6"/>
      <c r="I16299" s="9"/>
      <c r="J16299" s="9"/>
      <c r="K16299" s="9"/>
    </row>
    <row r="16300" spans="1:11" x14ac:dyDescent="0.25">
      <c r="A16300" s="2"/>
      <c r="B16300" s="2"/>
      <c r="C16300" s="2"/>
      <c r="E16300" s="2"/>
      <c r="G16300" s="2"/>
      <c r="H16300" s="6"/>
      <c r="I16300" s="9"/>
      <c r="J16300" s="9"/>
      <c r="K16300" s="9"/>
    </row>
    <row r="16301" spans="1:11" x14ac:dyDescent="0.25">
      <c r="A16301" s="2"/>
      <c r="B16301" s="2"/>
      <c r="C16301" s="2"/>
      <c r="E16301" s="2"/>
      <c r="G16301" s="2"/>
      <c r="H16301" s="6"/>
      <c r="I16301" s="9"/>
      <c r="J16301" s="9"/>
      <c r="K16301" s="9"/>
    </row>
    <row r="16302" spans="1:11" x14ac:dyDescent="0.25">
      <c r="A16302" s="2"/>
      <c r="B16302" s="2"/>
      <c r="C16302" s="2"/>
      <c r="E16302" s="2"/>
      <c r="G16302" s="2"/>
      <c r="H16302" s="6"/>
      <c r="I16302" s="9"/>
      <c r="J16302" s="9"/>
      <c r="K16302" s="9"/>
    </row>
    <row r="16303" spans="1:11" x14ac:dyDescent="0.25">
      <c r="A16303" s="2"/>
      <c r="B16303" s="2"/>
      <c r="C16303" s="2"/>
      <c r="E16303" s="2"/>
      <c r="G16303" s="2"/>
      <c r="H16303" s="6"/>
      <c r="I16303" s="9"/>
      <c r="J16303" s="9"/>
      <c r="K16303" s="9"/>
    </row>
    <row r="16304" spans="1:11" x14ac:dyDescent="0.25">
      <c r="A16304" s="2"/>
      <c r="B16304" s="2"/>
      <c r="C16304" s="2"/>
      <c r="E16304" s="2"/>
      <c r="G16304" s="2"/>
      <c r="H16304" s="6"/>
      <c r="I16304" s="9"/>
      <c r="J16304" s="9"/>
      <c r="K16304" s="9"/>
    </row>
    <row r="16305" spans="1:11" x14ac:dyDescent="0.25">
      <c r="A16305" s="2"/>
      <c r="B16305" s="2"/>
      <c r="C16305" s="2"/>
      <c r="E16305" s="2"/>
      <c r="G16305" s="2"/>
      <c r="H16305" s="6"/>
      <c r="I16305" s="9"/>
      <c r="J16305" s="9"/>
      <c r="K16305" s="9"/>
    </row>
    <row r="16306" spans="1:11" x14ac:dyDescent="0.25">
      <c r="A16306" s="2"/>
      <c r="B16306" s="2"/>
      <c r="C16306" s="2"/>
      <c r="E16306" s="2"/>
      <c r="G16306" s="2"/>
      <c r="H16306" s="6"/>
      <c r="I16306" s="9"/>
      <c r="J16306" s="9"/>
      <c r="K16306" s="9"/>
    </row>
    <row r="16307" spans="1:11" x14ac:dyDescent="0.25">
      <c r="A16307" s="2"/>
      <c r="B16307" s="2"/>
      <c r="C16307" s="2"/>
      <c r="E16307" s="2"/>
      <c r="G16307" s="2"/>
      <c r="H16307" s="6"/>
      <c r="I16307" s="9"/>
      <c r="J16307" s="9"/>
      <c r="K16307" s="9"/>
    </row>
    <row r="16308" spans="1:11" x14ac:dyDescent="0.25">
      <c r="A16308" s="2"/>
      <c r="B16308" s="2"/>
      <c r="C16308" s="2"/>
      <c r="E16308" s="2"/>
      <c r="G16308" s="2"/>
      <c r="H16308" s="6"/>
      <c r="I16308" s="9"/>
      <c r="J16308" s="9"/>
      <c r="K16308" s="9"/>
    </row>
    <row r="16309" spans="1:11" x14ac:dyDescent="0.25">
      <c r="A16309" s="2"/>
      <c r="B16309" s="2"/>
      <c r="C16309" s="2"/>
      <c r="E16309" s="2"/>
      <c r="G16309" s="2"/>
      <c r="H16309" s="6"/>
      <c r="I16309" s="9"/>
      <c r="J16309" s="9"/>
      <c r="K16309" s="9"/>
    </row>
    <row r="16310" spans="1:11" x14ac:dyDescent="0.25">
      <c r="A16310" s="2"/>
      <c r="B16310" s="2"/>
      <c r="C16310" s="2"/>
      <c r="E16310" s="2"/>
      <c r="G16310" s="2"/>
      <c r="H16310" s="6"/>
      <c r="I16310" s="9"/>
      <c r="J16310" s="9"/>
      <c r="K16310" s="9"/>
    </row>
    <row r="16311" spans="1:11" x14ac:dyDescent="0.25">
      <c r="A16311" s="2"/>
      <c r="B16311" s="2"/>
      <c r="C16311" s="2"/>
      <c r="E16311" s="2"/>
      <c r="G16311" s="2"/>
      <c r="H16311" s="6"/>
      <c r="I16311" s="9"/>
      <c r="J16311" s="9"/>
      <c r="K16311" s="9"/>
    </row>
    <row r="16312" spans="1:11" x14ac:dyDescent="0.25">
      <c r="A16312" s="2"/>
      <c r="B16312" s="2"/>
      <c r="C16312" s="2"/>
      <c r="E16312" s="2"/>
      <c r="G16312" s="2"/>
      <c r="H16312" s="6"/>
      <c r="I16312" s="9"/>
      <c r="J16312" s="9"/>
      <c r="K16312" s="9"/>
    </row>
    <row r="16313" spans="1:11" x14ac:dyDescent="0.25">
      <c r="A16313" s="2"/>
      <c r="B16313" s="2"/>
      <c r="C16313" s="2"/>
      <c r="E16313" s="2"/>
      <c r="G16313" s="2"/>
      <c r="H16313" s="6"/>
      <c r="I16313" s="9"/>
      <c r="J16313" s="9"/>
      <c r="K16313" s="9"/>
    </row>
    <row r="16314" spans="1:11" x14ac:dyDescent="0.25">
      <c r="A16314" s="2"/>
      <c r="B16314" s="2"/>
      <c r="C16314" s="2"/>
      <c r="E16314" s="2"/>
      <c r="G16314" s="2"/>
      <c r="H16314" s="6"/>
      <c r="I16314" s="9"/>
      <c r="J16314" s="9"/>
      <c r="K16314" s="9"/>
    </row>
    <row r="16315" spans="1:11" x14ac:dyDescent="0.25">
      <c r="A16315" s="2"/>
      <c r="B16315" s="2"/>
      <c r="C16315" s="2"/>
      <c r="E16315" s="2"/>
      <c r="G16315" s="2"/>
      <c r="H16315" s="6"/>
      <c r="I16315" s="9"/>
      <c r="J16315" s="9"/>
      <c r="K16315" s="9"/>
    </row>
    <row r="16316" spans="1:11" x14ac:dyDescent="0.25">
      <c r="A16316" s="2"/>
      <c r="B16316" s="2"/>
      <c r="C16316" s="2"/>
      <c r="E16316" s="2"/>
      <c r="G16316" s="2"/>
      <c r="H16316" s="6"/>
      <c r="I16316" s="9"/>
      <c r="J16316" s="9"/>
      <c r="K16316" s="9"/>
    </row>
    <row r="16317" spans="1:11" x14ac:dyDescent="0.25">
      <c r="A16317" s="2"/>
      <c r="B16317" s="2"/>
      <c r="C16317" s="2"/>
      <c r="E16317" s="2"/>
      <c r="G16317" s="2"/>
      <c r="H16317" s="6"/>
      <c r="I16317" s="9"/>
      <c r="J16317" s="9"/>
      <c r="K16317" s="9"/>
    </row>
    <row r="16318" spans="1:11" x14ac:dyDescent="0.25">
      <c r="A16318" s="2"/>
      <c r="B16318" s="2"/>
      <c r="C16318" s="2"/>
      <c r="E16318" s="2"/>
      <c r="G16318" s="2"/>
      <c r="H16318" s="6"/>
      <c r="I16318" s="9"/>
      <c r="J16318" s="9"/>
      <c r="K16318" s="9"/>
    </row>
    <row r="16319" spans="1:11" x14ac:dyDescent="0.25">
      <c r="A16319" s="2"/>
      <c r="B16319" s="2"/>
      <c r="C16319" s="2"/>
      <c r="E16319" s="2"/>
      <c r="G16319" s="2"/>
      <c r="H16319" s="6"/>
      <c r="I16319" s="9"/>
      <c r="J16319" s="9"/>
      <c r="K16319" s="9"/>
    </row>
    <row r="16320" spans="1:11" x14ac:dyDescent="0.25">
      <c r="A16320" s="2"/>
      <c r="B16320" s="2"/>
      <c r="C16320" s="2"/>
      <c r="E16320" s="2"/>
      <c r="G16320" s="2"/>
      <c r="H16320" s="6"/>
      <c r="I16320" s="9"/>
      <c r="J16320" s="9"/>
      <c r="K16320" s="9"/>
    </row>
    <row r="16321" spans="1:11" x14ac:dyDescent="0.25">
      <c r="A16321" s="2"/>
      <c r="B16321" s="2"/>
      <c r="C16321" s="2"/>
      <c r="E16321" s="2"/>
      <c r="G16321" s="2"/>
      <c r="H16321" s="6"/>
      <c r="I16321" s="9"/>
      <c r="J16321" s="9"/>
      <c r="K16321" s="9"/>
    </row>
    <row r="16322" spans="1:11" x14ac:dyDescent="0.25">
      <c r="A16322" s="2"/>
      <c r="B16322" s="2"/>
      <c r="C16322" s="2"/>
      <c r="E16322" s="2"/>
      <c r="G16322" s="2"/>
      <c r="H16322" s="6"/>
      <c r="I16322" s="9"/>
      <c r="J16322" s="9"/>
      <c r="K16322" s="9"/>
    </row>
    <row r="16323" spans="1:11" x14ac:dyDescent="0.25">
      <c r="A16323" s="2"/>
      <c r="B16323" s="2"/>
      <c r="C16323" s="2"/>
      <c r="E16323" s="2"/>
      <c r="G16323" s="2"/>
      <c r="H16323" s="6"/>
      <c r="I16323" s="9"/>
      <c r="J16323" s="9"/>
      <c r="K16323" s="9"/>
    </row>
    <row r="16324" spans="1:11" x14ac:dyDescent="0.25">
      <c r="A16324" s="2"/>
      <c r="B16324" s="2"/>
      <c r="C16324" s="2"/>
      <c r="E16324" s="2"/>
      <c r="G16324" s="2"/>
      <c r="H16324" s="6"/>
      <c r="I16324" s="9"/>
      <c r="J16324" s="9"/>
      <c r="K16324" s="9"/>
    </row>
    <row r="16325" spans="1:11" x14ac:dyDescent="0.25">
      <c r="A16325" s="2"/>
      <c r="B16325" s="2"/>
      <c r="C16325" s="2"/>
      <c r="E16325" s="2"/>
      <c r="G16325" s="2"/>
      <c r="H16325" s="6"/>
      <c r="I16325" s="9"/>
      <c r="J16325" s="9"/>
      <c r="K16325" s="9"/>
    </row>
    <row r="16326" spans="1:11" x14ac:dyDescent="0.25">
      <c r="A16326" s="2"/>
      <c r="B16326" s="2"/>
      <c r="C16326" s="2"/>
      <c r="E16326" s="2"/>
      <c r="G16326" s="2"/>
      <c r="H16326" s="6"/>
      <c r="I16326" s="9"/>
      <c r="J16326" s="9"/>
      <c r="K16326" s="9"/>
    </row>
    <row r="16327" spans="1:11" x14ac:dyDescent="0.25">
      <c r="A16327" s="2"/>
      <c r="B16327" s="2"/>
      <c r="C16327" s="2"/>
      <c r="E16327" s="2"/>
      <c r="G16327" s="2"/>
      <c r="H16327" s="6"/>
      <c r="I16327" s="9"/>
      <c r="J16327" s="9"/>
      <c r="K16327" s="9"/>
    </row>
    <row r="16328" spans="1:11" x14ac:dyDescent="0.25">
      <c r="A16328" s="2"/>
      <c r="B16328" s="2"/>
      <c r="C16328" s="2"/>
      <c r="E16328" s="2"/>
      <c r="G16328" s="2"/>
      <c r="H16328" s="6"/>
      <c r="I16328" s="9"/>
      <c r="J16328" s="9"/>
      <c r="K16328" s="9"/>
    </row>
    <row r="16329" spans="1:11" x14ac:dyDescent="0.25">
      <c r="A16329" s="2"/>
      <c r="B16329" s="2"/>
      <c r="C16329" s="2"/>
      <c r="E16329" s="2"/>
      <c r="G16329" s="2"/>
      <c r="H16329" s="6"/>
      <c r="I16329" s="9"/>
      <c r="J16329" s="9"/>
      <c r="K16329" s="9"/>
    </row>
    <row r="16330" spans="1:11" x14ac:dyDescent="0.25">
      <c r="A16330" s="2"/>
      <c r="B16330" s="2"/>
      <c r="C16330" s="2"/>
      <c r="E16330" s="2"/>
      <c r="G16330" s="2"/>
      <c r="H16330" s="6"/>
      <c r="I16330" s="9"/>
      <c r="J16330" s="9"/>
      <c r="K16330" s="9"/>
    </row>
    <row r="16331" spans="1:11" x14ac:dyDescent="0.25">
      <c r="A16331" s="2"/>
      <c r="B16331" s="2"/>
      <c r="C16331" s="2"/>
      <c r="E16331" s="2"/>
      <c r="G16331" s="2"/>
      <c r="H16331" s="6"/>
      <c r="I16331" s="9"/>
      <c r="J16331" s="9"/>
      <c r="K16331" s="9"/>
    </row>
    <row r="16332" spans="1:11" x14ac:dyDescent="0.25">
      <c r="A16332" s="2"/>
      <c r="B16332" s="2"/>
      <c r="C16332" s="2"/>
      <c r="E16332" s="2"/>
      <c r="G16332" s="2"/>
      <c r="H16332" s="6"/>
      <c r="I16332" s="9"/>
      <c r="J16332" s="9"/>
      <c r="K16332" s="9"/>
    </row>
    <row r="16333" spans="1:11" x14ac:dyDescent="0.25">
      <c r="A16333" s="2"/>
      <c r="B16333" s="2"/>
      <c r="C16333" s="2"/>
      <c r="E16333" s="2"/>
      <c r="G16333" s="2"/>
      <c r="H16333" s="6"/>
      <c r="I16333" s="9"/>
      <c r="J16333" s="9"/>
      <c r="K16333" s="9"/>
    </row>
    <row r="16334" spans="1:11" x14ac:dyDescent="0.25">
      <c r="A16334" s="2"/>
      <c r="B16334" s="2"/>
      <c r="C16334" s="2"/>
      <c r="E16334" s="2"/>
      <c r="G16334" s="2"/>
      <c r="H16334" s="6"/>
      <c r="I16334" s="9"/>
      <c r="J16334" s="9"/>
      <c r="K16334" s="9"/>
    </row>
    <row r="16335" spans="1:11" x14ac:dyDescent="0.25">
      <c r="A16335" s="2"/>
      <c r="B16335" s="2"/>
      <c r="C16335" s="2"/>
      <c r="E16335" s="2"/>
      <c r="G16335" s="2"/>
      <c r="H16335" s="6"/>
      <c r="I16335" s="9"/>
      <c r="J16335" s="9"/>
      <c r="K16335" s="9"/>
    </row>
    <row r="16336" spans="1:11" x14ac:dyDescent="0.25">
      <c r="A16336" s="2"/>
      <c r="B16336" s="2"/>
      <c r="C16336" s="2"/>
      <c r="E16336" s="2"/>
      <c r="G16336" s="2"/>
      <c r="H16336" s="6"/>
      <c r="I16336" s="9"/>
      <c r="J16336" s="9"/>
      <c r="K16336" s="9"/>
    </row>
    <row r="16337" spans="1:11" x14ac:dyDescent="0.25">
      <c r="A16337" s="2"/>
      <c r="B16337" s="2"/>
      <c r="C16337" s="2"/>
      <c r="E16337" s="2"/>
      <c r="G16337" s="2"/>
      <c r="H16337" s="6"/>
      <c r="I16337" s="9"/>
      <c r="J16337" s="9"/>
      <c r="K16337" s="9"/>
    </row>
    <row r="16338" spans="1:11" x14ac:dyDescent="0.25">
      <c r="A16338" s="2"/>
      <c r="B16338" s="2"/>
      <c r="C16338" s="2"/>
      <c r="E16338" s="2"/>
      <c r="G16338" s="2"/>
      <c r="H16338" s="6"/>
      <c r="I16338" s="9"/>
      <c r="J16338" s="9"/>
      <c r="K16338" s="9"/>
    </row>
    <row r="16339" spans="1:11" x14ac:dyDescent="0.25">
      <c r="A16339" s="2"/>
      <c r="B16339" s="2"/>
      <c r="C16339" s="2"/>
      <c r="E16339" s="2"/>
      <c r="G16339" s="2"/>
      <c r="H16339" s="6"/>
      <c r="I16339" s="9"/>
      <c r="J16339" s="9"/>
      <c r="K16339" s="9"/>
    </row>
    <row r="16340" spans="1:11" x14ac:dyDescent="0.25">
      <c r="A16340" s="2"/>
      <c r="B16340" s="2"/>
      <c r="C16340" s="2"/>
      <c r="E16340" s="2"/>
      <c r="G16340" s="2"/>
      <c r="H16340" s="6"/>
      <c r="I16340" s="9"/>
      <c r="J16340" s="9"/>
      <c r="K16340" s="9"/>
    </row>
    <row r="16341" spans="1:11" x14ac:dyDescent="0.25">
      <c r="A16341" s="2"/>
      <c r="B16341" s="2"/>
      <c r="C16341" s="2"/>
      <c r="E16341" s="2"/>
      <c r="G16341" s="2"/>
      <c r="H16341" s="6"/>
      <c r="I16341" s="9"/>
      <c r="J16341" s="9"/>
      <c r="K16341" s="9"/>
    </row>
    <row r="16342" spans="1:11" x14ac:dyDescent="0.25">
      <c r="A16342" s="2"/>
      <c r="B16342" s="2"/>
      <c r="C16342" s="2"/>
      <c r="E16342" s="2"/>
      <c r="G16342" s="2"/>
      <c r="H16342" s="6"/>
      <c r="I16342" s="9"/>
      <c r="J16342" s="9"/>
      <c r="K16342" s="9"/>
    </row>
    <row r="16343" spans="1:11" x14ac:dyDescent="0.25">
      <c r="A16343" s="2"/>
      <c r="B16343" s="2"/>
      <c r="C16343" s="2"/>
      <c r="E16343" s="2"/>
      <c r="G16343" s="2"/>
      <c r="H16343" s="6"/>
      <c r="I16343" s="9"/>
      <c r="J16343" s="9"/>
      <c r="K16343" s="9"/>
    </row>
    <row r="16344" spans="1:11" x14ac:dyDescent="0.25">
      <c r="A16344" s="2"/>
      <c r="B16344" s="2"/>
      <c r="C16344" s="2"/>
      <c r="E16344" s="2"/>
      <c r="G16344" s="2"/>
      <c r="H16344" s="6"/>
      <c r="I16344" s="9"/>
      <c r="J16344" s="9"/>
      <c r="K16344" s="9"/>
    </row>
    <row r="16345" spans="1:11" x14ac:dyDescent="0.25">
      <c r="A16345" s="2"/>
      <c r="B16345" s="2"/>
      <c r="C16345" s="2"/>
      <c r="E16345" s="2"/>
      <c r="G16345" s="2"/>
      <c r="H16345" s="6"/>
      <c r="I16345" s="9"/>
      <c r="J16345" s="9"/>
      <c r="K16345" s="9"/>
    </row>
    <row r="16346" spans="1:11" x14ac:dyDescent="0.25">
      <c r="A16346" s="2"/>
      <c r="B16346" s="2"/>
      <c r="C16346" s="2"/>
      <c r="E16346" s="2"/>
      <c r="G16346" s="2"/>
      <c r="H16346" s="6"/>
      <c r="I16346" s="9"/>
      <c r="J16346" s="9"/>
      <c r="K16346" s="9"/>
    </row>
    <row r="16347" spans="1:11" x14ac:dyDescent="0.25">
      <c r="A16347" s="2"/>
      <c r="B16347" s="2"/>
      <c r="C16347" s="2"/>
      <c r="E16347" s="2"/>
      <c r="G16347" s="2"/>
      <c r="H16347" s="6"/>
      <c r="I16347" s="9"/>
      <c r="J16347" s="9"/>
      <c r="K16347" s="9"/>
    </row>
    <row r="16348" spans="1:11" x14ac:dyDescent="0.25">
      <c r="A16348" s="2"/>
      <c r="B16348" s="2"/>
      <c r="C16348" s="2"/>
      <c r="E16348" s="2"/>
      <c r="G16348" s="2"/>
      <c r="H16348" s="6"/>
      <c r="I16348" s="9"/>
      <c r="J16348" s="9"/>
      <c r="K16348" s="9"/>
    </row>
    <row r="16349" spans="1:11" x14ac:dyDescent="0.25">
      <c r="A16349" s="2"/>
      <c r="B16349" s="2"/>
      <c r="C16349" s="2"/>
      <c r="E16349" s="2"/>
      <c r="G16349" s="2"/>
      <c r="H16349" s="6"/>
      <c r="I16349" s="9"/>
      <c r="J16349" s="9"/>
      <c r="K16349" s="9"/>
    </row>
    <row r="16350" spans="1:11" x14ac:dyDescent="0.25">
      <c r="A16350" s="2"/>
      <c r="B16350" s="2"/>
      <c r="C16350" s="2"/>
      <c r="E16350" s="2"/>
      <c r="G16350" s="2"/>
      <c r="H16350" s="6"/>
      <c r="I16350" s="9"/>
      <c r="J16350" s="9"/>
      <c r="K16350" s="9"/>
    </row>
    <row r="16351" spans="1:11" x14ac:dyDescent="0.25">
      <c r="A16351" s="2"/>
      <c r="B16351" s="2"/>
      <c r="C16351" s="2"/>
      <c r="E16351" s="2"/>
      <c r="G16351" s="2"/>
      <c r="H16351" s="6"/>
      <c r="I16351" s="9"/>
      <c r="J16351" s="9"/>
      <c r="K16351" s="9"/>
    </row>
    <row r="16352" spans="1:11" x14ac:dyDescent="0.25">
      <c r="A16352" s="2"/>
      <c r="B16352" s="2"/>
      <c r="C16352" s="2"/>
      <c r="E16352" s="2"/>
      <c r="G16352" s="2"/>
      <c r="H16352" s="6"/>
      <c r="I16352" s="9"/>
      <c r="J16352" s="9"/>
      <c r="K16352" s="9"/>
    </row>
    <row r="16353" spans="1:11" x14ac:dyDescent="0.25">
      <c r="A16353" s="2"/>
      <c r="B16353" s="2"/>
      <c r="C16353" s="2"/>
      <c r="E16353" s="2"/>
      <c r="G16353" s="2"/>
      <c r="H16353" s="6"/>
      <c r="I16353" s="9"/>
      <c r="J16353" s="9"/>
      <c r="K16353" s="9"/>
    </row>
    <row r="16354" spans="1:11" x14ac:dyDescent="0.25">
      <c r="A16354" s="2"/>
      <c r="B16354" s="2"/>
      <c r="C16354" s="2"/>
      <c r="E16354" s="2"/>
      <c r="G16354" s="2"/>
      <c r="H16354" s="6"/>
      <c r="I16354" s="9"/>
      <c r="J16354" s="9"/>
      <c r="K16354" s="9"/>
    </row>
    <row r="16355" spans="1:11" x14ac:dyDescent="0.25">
      <c r="A16355" s="2"/>
      <c r="B16355" s="2"/>
      <c r="C16355" s="2"/>
      <c r="E16355" s="2"/>
      <c r="G16355" s="2"/>
      <c r="H16355" s="6"/>
      <c r="I16355" s="9"/>
      <c r="J16355" s="9"/>
      <c r="K16355" s="9"/>
    </row>
    <row r="16356" spans="1:11" x14ac:dyDescent="0.25">
      <c r="A16356" s="2"/>
      <c r="B16356" s="2"/>
      <c r="C16356" s="2"/>
      <c r="E16356" s="2"/>
      <c r="G16356" s="2"/>
      <c r="H16356" s="6"/>
      <c r="I16356" s="9"/>
      <c r="J16356" s="9"/>
      <c r="K16356" s="9"/>
    </row>
    <row r="16357" spans="1:11" x14ac:dyDescent="0.25">
      <c r="A16357" s="2"/>
      <c r="B16357" s="2"/>
      <c r="C16357" s="2"/>
      <c r="E16357" s="2"/>
      <c r="G16357" s="2"/>
      <c r="H16357" s="6"/>
      <c r="I16357" s="9"/>
      <c r="J16357" s="9"/>
      <c r="K16357" s="9"/>
    </row>
    <row r="16358" spans="1:11" x14ac:dyDescent="0.25">
      <c r="A16358" s="2"/>
      <c r="B16358" s="2"/>
      <c r="C16358" s="2"/>
      <c r="E16358" s="2"/>
      <c r="G16358" s="2"/>
      <c r="H16358" s="6"/>
      <c r="I16358" s="9"/>
      <c r="J16358" s="9"/>
      <c r="K16358" s="9"/>
    </row>
    <row r="16359" spans="1:11" x14ac:dyDescent="0.25">
      <c r="A16359" s="2"/>
      <c r="B16359" s="2"/>
      <c r="C16359" s="2"/>
      <c r="E16359" s="2"/>
      <c r="G16359" s="2"/>
      <c r="H16359" s="6"/>
      <c r="I16359" s="9"/>
      <c r="J16359" s="9"/>
      <c r="K16359" s="9"/>
    </row>
    <row r="16360" spans="1:11" x14ac:dyDescent="0.25">
      <c r="A16360" s="2"/>
      <c r="B16360" s="2"/>
      <c r="C16360" s="2"/>
      <c r="E16360" s="2"/>
      <c r="G16360" s="2"/>
      <c r="H16360" s="6"/>
      <c r="I16360" s="9"/>
      <c r="J16360" s="9"/>
      <c r="K16360" s="9"/>
    </row>
    <row r="16361" spans="1:11" x14ac:dyDescent="0.25">
      <c r="A16361" s="2"/>
      <c r="B16361" s="2"/>
      <c r="C16361" s="2"/>
      <c r="E16361" s="2"/>
      <c r="G16361" s="2"/>
      <c r="H16361" s="6"/>
      <c r="I16361" s="9"/>
      <c r="J16361" s="9"/>
      <c r="K16361" s="9"/>
    </row>
    <row r="16362" spans="1:11" x14ac:dyDescent="0.25">
      <c r="A16362" s="2"/>
      <c r="B16362" s="2"/>
      <c r="C16362" s="2"/>
      <c r="E16362" s="2"/>
      <c r="G16362" s="2"/>
      <c r="H16362" s="6"/>
      <c r="I16362" s="9"/>
      <c r="J16362" s="9"/>
      <c r="K16362" s="9"/>
    </row>
    <row r="16363" spans="1:11" x14ac:dyDescent="0.25">
      <c r="A16363" s="2"/>
      <c r="B16363" s="2"/>
      <c r="C16363" s="2"/>
      <c r="E16363" s="2"/>
      <c r="G16363" s="2"/>
      <c r="H16363" s="6"/>
      <c r="I16363" s="9"/>
      <c r="J16363" s="9"/>
      <c r="K16363" s="9"/>
    </row>
    <row r="16364" spans="1:11" x14ac:dyDescent="0.25">
      <c r="A16364" s="2"/>
      <c r="B16364" s="2"/>
      <c r="C16364" s="2"/>
      <c r="E16364" s="2"/>
      <c r="G16364" s="2"/>
      <c r="H16364" s="6"/>
      <c r="I16364" s="9"/>
      <c r="J16364" s="9"/>
      <c r="K16364" s="9"/>
    </row>
    <row r="16365" spans="1:11" x14ac:dyDescent="0.25">
      <c r="A16365" s="2"/>
      <c r="B16365" s="2"/>
      <c r="C16365" s="2"/>
      <c r="E16365" s="2"/>
      <c r="G16365" s="2"/>
      <c r="H16365" s="6"/>
      <c r="I16365" s="9"/>
      <c r="J16365" s="9"/>
      <c r="K16365" s="9"/>
    </row>
    <row r="16366" spans="1:11" x14ac:dyDescent="0.25">
      <c r="A16366" s="2"/>
      <c r="B16366" s="2"/>
      <c r="C16366" s="2"/>
      <c r="E16366" s="2"/>
      <c r="G16366" s="2"/>
      <c r="H16366" s="6"/>
      <c r="I16366" s="9"/>
      <c r="J16366" s="9"/>
      <c r="K16366" s="9"/>
    </row>
    <row r="16367" spans="1:11" x14ac:dyDescent="0.25">
      <c r="A16367" s="2"/>
      <c r="B16367" s="2"/>
      <c r="C16367" s="2"/>
      <c r="E16367" s="2"/>
      <c r="G16367" s="2"/>
      <c r="H16367" s="6"/>
      <c r="I16367" s="9"/>
      <c r="J16367" s="9"/>
      <c r="K16367" s="9"/>
    </row>
    <row r="16368" spans="1:11" x14ac:dyDescent="0.25">
      <c r="A16368" s="2"/>
      <c r="B16368" s="2"/>
      <c r="C16368" s="2"/>
      <c r="E16368" s="2"/>
      <c r="G16368" s="2"/>
      <c r="H16368" s="6"/>
      <c r="I16368" s="9"/>
      <c r="J16368" s="9"/>
      <c r="K16368" s="9"/>
    </row>
    <row r="16369" spans="1:11" x14ac:dyDescent="0.25">
      <c r="A16369" s="2"/>
      <c r="B16369" s="2"/>
      <c r="C16369" s="2"/>
      <c r="E16369" s="2"/>
      <c r="G16369" s="2"/>
      <c r="H16369" s="6"/>
      <c r="I16369" s="9"/>
      <c r="J16369" s="9"/>
      <c r="K16369" s="9"/>
    </row>
    <row r="16370" spans="1:11" x14ac:dyDescent="0.25">
      <c r="A16370" s="2"/>
      <c r="B16370" s="2"/>
      <c r="C16370" s="2"/>
      <c r="E16370" s="2"/>
      <c r="G16370" s="2"/>
      <c r="H16370" s="6"/>
      <c r="I16370" s="9"/>
      <c r="J16370" s="9"/>
      <c r="K16370" s="9"/>
    </row>
    <row r="16371" spans="1:11" x14ac:dyDescent="0.25">
      <c r="A16371" s="2"/>
      <c r="B16371" s="2"/>
      <c r="C16371" s="2"/>
      <c r="E16371" s="2"/>
      <c r="G16371" s="2"/>
      <c r="H16371" s="6"/>
      <c r="I16371" s="9"/>
      <c r="J16371" s="9"/>
      <c r="K16371" s="9"/>
    </row>
    <row r="16372" spans="1:11" x14ac:dyDescent="0.25">
      <c r="A16372" s="2"/>
      <c r="B16372" s="2"/>
      <c r="C16372" s="2"/>
      <c r="E16372" s="2"/>
      <c r="G16372" s="2"/>
      <c r="H16372" s="6"/>
      <c r="I16372" s="9"/>
      <c r="J16372" s="9"/>
      <c r="K16372" s="9"/>
    </row>
    <row r="16373" spans="1:11" x14ac:dyDescent="0.25">
      <c r="A16373" s="2"/>
      <c r="B16373" s="2"/>
      <c r="C16373" s="2"/>
      <c r="E16373" s="2"/>
      <c r="G16373" s="2"/>
      <c r="H16373" s="6"/>
      <c r="I16373" s="9"/>
      <c r="J16373" s="9"/>
      <c r="K16373" s="9"/>
    </row>
    <row r="16374" spans="1:11" x14ac:dyDescent="0.25">
      <c r="A16374" s="2"/>
      <c r="B16374" s="2"/>
      <c r="C16374" s="2"/>
      <c r="E16374" s="2"/>
      <c r="G16374" s="2"/>
      <c r="H16374" s="6"/>
      <c r="I16374" s="9"/>
      <c r="J16374" s="9"/>
      <c r="K16374" s="9"/>
    </row>
    <row r="16375" spans="1:11" x14ac:dyDescent="0.25">
      <c r="A16375" s="2"/>
      <c r="B16375" s="2"/>
      <c r="C16375" s="2"/>
      <c r="E16375" s="2"/>
      <c r="G16375" s="2"/>
      <c r="H16375" s="6"/>
      <c r="I16375" s="9"/>
      <c r="J16375" s="9"/>
      <c r="K16375" s="9"/>
    </row>
    <row r="16376" spans="1:11" x14ac:dyDescent="0.25">
      <c r="A16376" s="2"/>
      <c r="B16376" s="2"/>
      <c r="C16376" s="2"/>
      <c r="E16376" s="2"/>
      <c r="G16376" s="2"/>
      <c r="H16376" s="6"/>
      <c r="I16376" s="9"/>
      <c r="J16376" s="9"/>
      <c r="K16376" s="9"/>
    </row>
    <row r="16377" spans="1:11" x14ac:dyDescent="0.25">
      <c r="A16377" s="2"/>
      <c r="B16377" s="2"/>
      <c r="C16377" s="2"/>
      <c r="E16377" s="2"/>
      <c r="G16377" s="2"/>
      <c r="H16377" s="6"/>
      <c r="I16377" s="9"/>
      <c r="J16377" s="9"/>
      <c r="K16377" s="9"/>
    </row>
    <row r="16378" spans="1:11" x14ac:dyDescent="0.25">
      <c r="A16378" s="2"/>
      <c r="B16378" s="2"/>
      <c r="C16378" s="2"/>
      <c r="E16378" s="2"/>
      <c r="G16378" s="2"/>
      <c r="H16378" s="6"/>
      <c r="I16378" s="9"/>
      <c r="J16378" s="9"/>
      <c r="K16378" s="9"/>
    </row>
    <row r="16379" spans="1:11" x14ac:dyDescent="0.25">
      <c r="A16379" s="2"/>
      <c r="B16379" s="2"/>
      <c r="C16379" s="2"/>
      <c r="E16379" s="2"/>
      <c r="G16379" s="2"/>
      <c r="H16379" s="6"/>
      <c r="I16379" s="9"/>
      <c r="J16379" s="9"/>
      <c r="K16379" s="9"/>
    </row>
    <row r="16380" spans="1:11" x14ac:dyDescent="0.25">
      <c r="A16380" s="2"/>
      <c r="B16380" s="2"/>
      <c r="C16380" s="2"/>
      <c r="E16380" s="2"/>
      <c r="G16380" s="2"/>
      <c r="H16380" s="6"/>
      <c r="I16380" s="9"/>
      <c r="J16380" s="9"/>
      <c r="K16380" s="9"/>
    </row>
    <row r="16381" spans="1:11" x14ac:dyDescent="0.25">
      <c r="A16381" s="2"/>
      <c r="B16381" s="2"/>
      <c r="C16381" s="2"/>
      <c r="E16381" s="2"/>
      <c r="G16381" s="2"/>
      <c r="H16381" s="6"/>
      <c r="I16381" s="9"/>
      <c r="J16381" s="9"/>
      <c r="K16381" s="9"/>
    </row>
    <row r="16382" spans="1:11" x14ac:dyDescent="0.25">
      <c r="A16382" s="2"/>
      <c r="B16382" s="2"/>
      <c r="C16382" s="2"/>
      <c r="E16382" s="2"/>
      <c r="G16382" s="2"/>
      <c r="H16382" s="6"/>
      <c r="I16382" s="9"/>
      <c r="J16382" s="9"/>
      <c r="K16382" s="9"/>
    </row>
    <row r="16383" spans="1:11" x14ac:dyDescent="0.25">
      <c r="A16383" s="2"/>
      <c r="B16383" s="2"/>
      <c r="C16383" s="2"/>
      <c r="E16383" s="2"/>
      <c r="G16383" s="2"/>
      <c r="H16383" s="6"/>
      <c r="I16383" s="9"/>
      <c r="J16383" s="9"/>
      <c r="K16383" s="9"/>
    </row>
    <row r="16384" spans="1:11" x14ac:dyDescent="0.25">
      <c r="A16384" s="2"/>
      <c r="B16384" s="2"/>
      <c r="C16384" s="2"/>
      <c r="E16384" s="2"/>
      <c r="G16384" s="2"/>
      <c r="H16384" s="6"/>
      <c r="I16384" s="9"/>
      <c r="J16384" s="9"/>
      <c r="K16384" s="9"/>
    </row>
    <row r="16385" spans="1:11" x14ac:dyDescent="0.25">
      <c r="A16385" s="2"/>
      <c r="B16385" s="2"/>
      <c r="C16385" s="2"/>
      <c r="E16385" s="2"/>
      <c r="G16385" s="2"/>
      <c r="H16385" s="6"/>
      <c r="I16385" s="9"/>
      <c r="J16385" s="9"/>
      <c r="K16385" s="9"/>
    </row>
    <row r="16386" spans="1:11" x14ac:dyDescent="0.25">
      <c r="A16386" s="2"/>
      <c r="B16386" s="2"/>
      <c r="C16386" s="2"/>
      <c r="E16386" s="2"/>
      <c r="G16386" s="2"/>
      <c r="H16386" s="6"/>
      <c r="I16386" s="9"/>
      <c r="J16386" s="9"/>
      <c r="K16386" s="9"/>
    </row>
    <row r="16387" spans="1:11" x14ac:dyDescent="0.25">
      <c r="A16387" s="2"/>
      <c r="B16387" s="2"/>
      <c r="C16387" s="2"/>
      <c r="E16387" s="2"/>
      <c r="G16387" s="2"/>
      <c r="H16387" s="6"/>
      <c r="I16387" s="9"/>
      <c r="J16387" s="9"/>
      <c r="K16387" s="9"/>
    </row>
    <row r="16388" spans="1:11" x14ac:dyDescent="0.25">
      <c r="A16388" s="2"/>
      <c r="B16388" s="2"/>
      <c r="C16388" s="2"/>
      <c r="E16388" s="2"/>
      <c r="G16388" s="2"/>
      <c r="H16388" s="6"/>
      <c r="I16388" s="9"/>
      <c r="J16388" s="9"/>
      <c r="K16388" s="9"/>
    </row>
    <row r="16389" spans="1:11" x14ac:dyDescent="0.25">
      <c r="A16389" s="2"/>
      <c r="B16389" s="2"/>
      <c r="C16389" s="2"/>
      <c r="E16389" s="2"/>
      <c r="G16389" s="2"/>
      <c r="H16389" s="6"/>
      <c r="I16389" s="9"/>
      <c r="J16389" s="9"/>
      <c r="K16389" s="9"/>
    </row>
    <row r="16390" spans="1:11" x14ac:dyDescent="0.25">
      <c r="A16390" s="2"/>
      <c r="B16390" s="2"/>
      <c r="C16390" s="2"/>
      <c r="E16390" s="2"/>
      <c r="G16390" s="2"/>
      <c r="H16390" s="6"/>
      <c r="I16390" s="9"/>
      <c r="J16390" s="9"/>
      <c r="K16390" s="9"/>
    </row>
    <row r="16391" spans="1:11" x14ac:dyDescent="0.25">
      <c r="A16391" s="2"/>
      <c r="B16391" s="2"/>
      <c r="C16391" s="2"/>
      <c r="E16391" s="2"/>
      <c r="G16391" s="2"/>
      <c r="H16391" s="6"/>
      <c r="I16391" s="9"/>
      <c r="J16391" s="9"/>
      <c r="K16391" s="9"/>
    </row>
    <row r="16392" spans="1:11" x14ac:dyDescent="0.25">
      <c r="A16392" s="2"/>
      <c r="B16392" s="2"/>
      <c r="C16392" s="2"/>
      <c r="E16392" s="2"/>
      <c r="G16392" s="2"/>
      <c r="H16392" s="6"/>
      <c r="I16392" s="9"/>
      <c r="J16392" s="9"/>
      <c r="K16392" s="9"/>
    </row>
    <row r="16393" spans="1:11" x14ac:dyDescent="0.25">
      <c r="A16393" s="2"/>
      <c r="B16393" s="2"/>
      <c r="C16393" s="2"/>
      <c r="E16393" s="2"/>
      <c r="G16393" s="2"/>
      <c r="H16393" s="6"/>
      <c r="I16393" s="9"/>
      <c r="J16393" s="9"/>
      <c r="K16393" s="9"/>
    </row>
    <row r="16394" spans="1:11" x14ac:dyDescent="0.25">
      <c r="A16394" s="2"/>
      <c r="B16394" s="2"/>
      <c r="C16394" s="2"/>
      <c r="E16394" s="2"/>
      <c r="G16394" s="2"/>
      <c r="H16394" s="6"/>
      <c r="I16394" s="9"/>
      <c r="J16394" s="9"/>
      <c r="K16394" s="9"/>
    </row>
    <row r="16395" spans="1:11" x14ac:dyDescent="0.25">
      <c r="A16395" s="2"/>
      <c r="B16395" s="2"/>
      <c r="C16395" s="2"/>
      <c r="E16395" s="2"/>
      <c r="G16395" s="2"/>
      <c r="H16395" s="6"/>
      <c r="I16395" s="9"/>
      <c r="J16395" s="9"/>
      <c r="K16395" s="9"/>
    </row>
    <row r="16396" spans="1:11" x14ac:dyDescent="0.25">
      <c r="A16396" s="2"/>
      <c r="B16396" s="2"/>
      <c r="C16396" s="2"/>
      <c r="E16396" s="2"/>
      <c r="G16396" s="2"/>
      <c r="H16396" s="6"/>
      <c r="I16396" s="9"/>
      <c r="J16396" s="9"/>
      <c r="K16396" s="9"/>
    </row>
    <row r="16397" spans="1:11" x14ac:dyDescent="0.25">
      <c r="A16397" s="2"/>
      <c r="B16397" s="2"/>
      <c r="C16397" s="2"/>
      <c r="E16397" s="2"/>
      <c r="G16397" s="2"/>
      <c r="H16397" s="6"/>
      <c r="I16397" s="9"/>
      <c r="J16397" s="9"/>
      <c r="K16397" s="9"/>
    </row>
    <row r="16398" spans="1:11" x14ac:dyDescent="0.25">
      <c r="A16398" s="2"/>
      <c r="B16398" s="2"/>
      <c r="C16398" s="2"/>
      <c r="E16398" s="2"/>
      <c r="G16398" s="2"/>
      <c r="H16398" s="6"/>
      <c r="I16398" s="9"/>
      <c r="J16398" s="9"/>
      <c r="K16398" s="9"/>
    </row>
    <row r="16399" spans="1:11" x14ac:dyDescent="0.25">
      <c r="A16399" s="2"/>
      <c r="B16399" s="2"/>
      <c r="C16399" s="2"/>
      <c r="E16399" s="2"/>
      <c r="G16399" s="2"/>
      <c r="H16399" s="6"/>
      <c r="I16399" s="9"/>
      <c r="J16399" s="9"/>
      <c r="K16399" s="9"/>
    </row>
    <row r="16400" spans="1:11" x14ac:dyDescent="0.25">
      <c r="A16400" s="2"/>
      <c r="B16400" s="2"/>
      <c r="C16400" s="2"/>
      <c r="E16400" s="2"/>
      <c r="G16400" s="2"/>
      <c r="H16400" s="6"/>
      <c r="I16400" s="9"/>
      <c r="J16400" s="9"/>
      <c r="K16400" s="9"/>
    </row>
    <row r="16401" spans="1:11" x14ac:dyDescent="0.25">
      <c r="A16401" s="2"/>
      <c r="B16401" s="2"/>
      <c r="C16401" s="2"/>
      <c r="E16401" s="2"/>
      <c r="G16401" s="2"/>
      <c r="H16401" s="6"/>
      <c r="I16401" s="9"/>
      <c r="J16401" s="9"/>
      <c r="K16401" s="9"/>
    </row>
    <row r="16402" spans="1:11" x14ac:dyDescent="0.25">
      <c r="A16402" s="2"/>
      <c r="B16402" s="2"/>
      <c r="C16402" s="2"/>
      <c r="E16402" s="2"/>
      <c r="G16402" s="2"/>
      <c r="H16402" s="6"/>
      <c r="I16402" s="9"/>
      <c r="J16402" s="9"/>
      <c r="K16402" s="9"/>
    </row>
    <row r="16403" spans="1:11" x14ac:dyDescent="0.25">
      <c r="A16403" s="2"/>
      <c r="B16403" s="2"/>
      <c r="C16403" s="2"/>
      <c r="E16403" s="2"/>
      <c r="G16403" s="2"/>
      <c r="H16403" s="6"/>
      <c r="I16403" s="9"/>
      <c r="J16403" s="9"/>
      <c r="K16403" s="9"/>
    </row>
    <row r="16404" spans="1:11" x14ac:dyDescent="0.25">
      <c r="A16404" s="2"/>
      <c r="B16404" s="2"/>
      <c r="C16404" s="2"/>
      <c r="E16404" s="2"/>
      <c r="G16404" s="2"/>
      <c r="H16404" s="6"/>
      <c r="I16404" s="9"/>
      <c r="J16404" s="9"/>
      <c r="K16404" s="9"/>
    </row>
    <row r="16405" spans="1:11" x14ac:dyDescent="0.25">
      <c r="A16405" s="2"/>
      <c r="B16405" s="2"/>
      <c r="C16405" s="2"/>
      <c r="E16405" s="2"/>
      <c r="G16405" s="2"/>
      <c r="H16405" s="6"/>
      <c r="I16405" s="9"/>
      <c r="J16405" s="9"/>
      <c r="K16405" s="9"/>
    </row>
    <row r="16406" spans="1:11" x14ac:dyDescent="0.25">
      <c r="A16406" s="2"/>
      <c r="B16406" s="2"/>
      <c r="C16406" s="2"/>
      <c r="E16406" s="2"/>
      <c r="G16406" s="2"/>
      <c r="H16406" s="6"/>
      <c r="I16406" s="9"/>
      <c r="J16406" s="9"/>
      <c r="K16406" s="9"/>
    </row>
    <row r="16407" spans="1:11" x14ac:dyDescent="0.25">
      <c r="A16407" s="2"/>
      <c r="B16407" s="2"/>
      <c r="C16407" s="2"/>
      <c r="E16407" s="2"/>
      <c r="G16407" s="2"/>
      <c r="H16407" s="6"/>
      <c r="I16407" s="9"/>
      <c r="J16407" s="9"/>
      <c r="K16407" s="9"/>
    </row>
    <row r="16408" spans="1:11" x14ac:dyDescent="0.25">
      <c r="A16408" s="2"/>
      <c r="B16408" s="2"/>
      <c r="C16408" s="2"/>
      <c r="E16408" s="2"/>
      <c r="G16408" s="2"/>
      <c r="H16408" s="6"/>
      <c r="I16408" s="9"/>
      <c r="J16408" s="9"/>
      <c r="K16408" s="9"/>
    </row>
    <row r="16409" spans="1:11" x14ac:dyDescent="0.25">
      <c r="A16409" s="2"/>
      <c r="B16409" s="2"/>
      <c r="C16409" s="2"/>
      <c r="E16409" s="2"/>
      <c r="G16409" s="2"/>
      <c r="H16409" s="6"/>
      <c r="I16409" s="9"/>
      <c r="J16409" s="9"/>
      <c r="K16409" s="9"/>
    </row>
    <row r="16410" spans="1:11" x14ac:dyDescent="0.25">
      <c r="A16410" s="2"/>
      <c r="B16410" s="2"/>
      <c r="C16410" s="2"/>
      <c r="E16410" s="2"/>
      <c r="G16410" s="2"/>
      <c r="H16410" s="6"/>
      <c r="I16410" s="9"/>
      <c r="J16410" s="9"/>
      <c r="K16410" s="9"/>
    </row>
    <row r="16411" spans="1:11" x14ac:dyDescent="0.25">
      <c r="A16411" s="2"/>
      <c r="B16411" s="2"/>
      <c r="C16411" s="2"/>
      <c r="E16411" s="2"/>
      <c r="G16411" s="2"/>
      <c r="H16411" s="6"/>
      <c r="I16411" s="9"/>
      <c r="J16411" s="9"/>
      <c r="K16411" s="9"/>
    </row>
    <row r="16412" spans="1:11" x14ac:dyDescent="0.25">
      <c r="A16412" s="2"/>
      <c r="B16412" s="2"/>
      <c r="C16412" s="2"/>
      <c r="E16412" s="2"/>
      <c r="G16412" s="2"/>
      <c r="H16412" s="6"/>
      <c r="I16412" s="9"/>
      <c r="J16412" s="9"/>
      <c r="K16412" s="9"/>
    </row>
    <row r="16413" spans="1:11" x14ac:dyDescent="0.25">
      <c r="A16413" s="2"/>
      <c r="B16413" s="2"/>
      <c r="C16413" s="2"/>
      <c r="E16413" s="2"/>
      <c r="G16413" s="2"/>
      <c r="H16413" s="6"/>
      <c r="I16413" s="9"/>
      <c r="J16413" s="9"/>
      <c r="K16413" s="9"/>
    </row>
    <row r="16414" spans="1:11" x14ac:dyDescent="0.25">
      <c r="A16414" s="2"/>
      <c r="B16414" s="2"/>
      <c r="C16414" s="2"/>
      <c r="E16414" s="2"/>
      <c r="G16414" s="2"/>
      <c r="H16414" s="6"/>
      <c r="I16414" s="9"/>
      <c r="J16414" s="9"/>
      <c r="K16414" s="9"/>
    </row>
    <row r="16415" spans="1:11" x14ac:dyDescent="0.25">
      <c r="A16415" s="2"/>
      <c r="B16415" s="2"/>
      <c r="C16415" s="2"/>
      <c r="E16415" s="2"/>
      <c r="G16415" s="2"/>
      <c r="H16415" s="6"/>
      <c r="I16415" s="9"/>
      <c r="J16415" s="9"/>
      <c r="K16415" s="9"/>
    </row>
    <row r="16416" spans="1:11" x14ac:dyDescent="0.25">
      <c r="A16416" s="2"/>
      <c r="B16416" s="2"/>
      <c r="C16416" s="2"/>
      <c r="E16416" s="2"/>
      <c r="G16416" s="2"/>
      <c r="H16416" s="6"/>
      <c r="I16416" s="9"/>
      <c r="J16416" s="9"/>
      <c r="K16416" s="9"/>
    </row>
    <row r="16417" spans="1:11" x14ac:dyDescent="0.25">
      <c r="A16417" s="2"/>
      <c r="B16417" s="2"/>
      <c r="C16417" s="2"/>
      <c r="E16417" s="2"/>
      <c r="G16417" s="2"/>
      <c r="H16417" s="6"/>
      <c r="I16417" s="9"/>
      <c r="J16417" s="9"/>
      <c r="K16417" s="9"/>
    </row>
    <row r="16418" spans="1:11" x14ac:dyDescent="0.25">
      <c r="A16418" s="2"/>
      <c r="B16418" s="2"/>
      <c r="C16418" s="2"/>
      <c r="E16418" s="2"/>
      <c r="G16418" s="2"/>
      <c r="H16418" s="6"/>
      <c r="I16418" s="9"/>
      <c r="J16418" s="9"/>
      <c r="K16418" s="9"/>
    </row>
    <row r="16419" spans="1:11" x14ac:dyDescent="0.25">
      <c r="A16419" s="2"/>
      <c r="B16419" s="2"/>
      <c r="C16419" s="2"/>
      <c r="E16419" s="2"/>
      <c r="G16419" s="2"/>
      <c r="H16419" s="6"/>
      <c r="I16419" s="9"/>
      <c r="J16419" s="9"/>
      <c r="K16419" s="9"/>
    </row>
    <row r="16420" spans="1:11" x14ac:dyDescent="0.25">
      <c r="A16420" s="2"/>
      <c r="B16420" s="2"/>
      <c r="C16420" s="2"/>
      <c r="E16420" s="2"/>
      <c r="G16420" s="2"/>
      <c r="H16420" s="6"/>
      <c r="I16420" s="9"/>
      <c r="J16420" s="9"/>
      <c r="K16420" s="9"/>
    </row>
    <row r="16421" spans="1:11" x14ac:dyDescent="0.25">
      <c r="A16421" s="2"/>
      <c r="B16421" s="2"/>
      <c r="C16421" s="2"/>
      <c r="E16421" s="2"/>
      <c r="G16421" s="2"/>
      <c r="H16421" s="6"/>
      <c r="I16421" s="9"/>
      <c r="J16421" s="9"/>
      <c r="K16421" s="9"/>
    </row>
    <row r="16422" spans="1:11" x14ac:dyDescent="0.25">
      <c r="A16422" s="2"/>
      <c r="B16422" s="2"/>
      <c r="C16422" s="2"/>
      <c r="E16422" s="2"/>
      <c r="G16422" s="2"/>
      <c r="H16422" s="6"/>
      <c r="I16422" s="9"/>
      <c r="J16422" s="9"/>
      <c r="K16422" s="9"/>
    </row>
    <row r="16423" spans="1:11" x14ac:dyDescent="0.25">
      <c r="A16423" s="2"/>
      <c r="B16423" s="2"/>
      <c r="C16423" s="2"/>
      <c r="E16423" s="2"/>
      <c r="G16423" s="2"/>
      <c r="H16423" s="6"/>
      <c r="I16423" s="9"/>
      <c r="J16423" s="9"/>
      <c r="K16423" s="9"/>
    </row>
    <row r="16424" spans="1:11" x14ac:dyDescent="0.25">
      <c r="A16424" s="2"/>
      <c r="B16424" s="2"/>
      <c r="C16424" s="2"/>
      <c r="E16424" s="2"/>
      <c r="G16424" s="2"/>
      <c r="H16424" s="6"/>
      <c r="I16424" s="9"/>
      <c r="J16424" s="9"/>
      <c r="K16424" s="9"/>
    </row>
    <row r="16425" spans="1:11" x14ac:dyDescent="0.25">
      <c r="A16425" s="2"/>
      <c r="B16425" s="2"/>
      <c r="C16425" s="2"/>
      <c r="E16425" s="2"/>
      <c r="G16425" s="2"/>
      <c r="H16425" s="6"/>
      <c r="I16425" s="9"/>
      <c r="J16425" s="9"/>
      <c r="K16425" s="9"/>
    </row>
    <row r="16426" spans="1:11" x14ac:dyDescent="0.25">
      <c r="A16426" s="2"/>
      <c r="B16426" s="2"/>
      <c r="C16426" s="2"/>
      <c r="E16426" s="2"/>
      <c r="G16426" s="2"/>
      <c r="H16426" s="6"/>
      <c r="I16426" s="9"/>
      <c r="J16426" s="9"/>
      <c r="K16426" s="9"/>
    </row>
    <row r="16427" spans="1:11" x14ac:dyDescent="0.25">
      <c r="A16427" s="2"/>
      <c r="B16427" s="2"/>
      <c r="C16427" s="2"/>
      <c r="E16427" s="2"/>
      <c r="G16427" s="2"/>
      <c r="H16427" s="6"/>
      <c r="I16427" s="9"/>
      <c r="J16427" s="9"/>
      <c r="K16427" s="9"/>
    </row>
    <row r="16428" spans="1:11" x14ac:dyDescent="0.25">
      <c r="A16428" s="2"/>
      <c r="B16428" s="2"/>
      <c r="C16428" s="2"/>
      <c r="E16428" s="2"/>
      <c r="G16428" s="2"/>
      <c r="H16428" s="6"/>
      <c r="I16428" s="9"/>
      <c r="J16428" s="9"/>
      <c r="K16428" s="9"/>
    </row>
    <row r="16429" spans="1:11" x14ac:dyDescent="0.25">
      <c r="A16429" s="2"/>
      <c r="B16429" s="2"/>
      <c r="C16429" s="2"/>
      <c r="E16429" s="2"/>
      <c r="G16429" s="2"/>
      <c r="H16429" s="6"/>
      <c r="I16429" s="9"/>
      <c r="J16429" s="9"/>
      <c r="K16429" s="9"/>
    </row>
    <row r="16430" spans="1:11" x14ac:dyDescent="0.25">
      <c r="A16430" s="2"/>
      <c r="B16430" s="2"/>
      <c r="C16430" s="2"/>
      <c r="E16430" s="2"/>
      <c r="G16430" s="2"/>
      <c r="H16430" s="6"/>
      <c r="I16430" s="9"/>
      <c r="J16430" s="9"/>
      <c r="K16430" s="9"/>
    </row>
    <row r="16431" spans="1:11" x14ac:dyDescent="0.25">
      <c r="A16431" s="2"/>
      <c r="B16431" s="2"/>
      <c r="C16431" s="2"/>
      <c r="E16431" s="2"/>
      <c r="G16431" s="2"/>
      <c r="H16431" s="6"/>
      <c r="I16431" s="9"/>
      <c r="J16431" s="9"/>
      <c r="K16431" s="9"/>
    </row>
    <row r="16432" spans="1:11" x14ac:dyDescent="0.25">
      <c r="A16432" s="2"/>
      <c r="B16432" s="2"/>
      <c r="C16432" s="2"/>
      <c r="E16432" s="2"/>
      <c r="G16432" s="2"/>
      <c r="H16432" s="6"/>
      <c r="I16432" s="9"/>
      <c r="J16432" s="9"/>
      <c r="K16432" s="9"/>
    </row>
    <row r="16433" spans="1:11" x14ac:dyDescent="0.25">
      <c r="A16433" s="2"/>
      <c r="B16433" s="2"/>
      <c r="C16433" s="2"/>
      <c r="E16433" s="2"/>
      <c r="G16433" s="2"/>
      <c r="H16433" s="6"/>
      <c r="I16433" s="9"/>
      <c r="J16433" s="9"/>
      <c r="K16433" s="9"/>
    </row>
    <row r="16434" spans="1:11" x14ac:dyDescent="0.25">
      <c r="A16434" s="2"/>
      <c r="B16434" s="2"/>
      <c r="C16434" s="2"/>
      <c r="E16434" s="2"/>
      <c r="G16434" s="2"/>
      <c r="H16434" s="6"/>
      <c r="I16434" s="9"/>
      <c r="J16434" s="9"/>
      <c r="K16434" s="9"/>
    </row>
    <row r="16435" spans="1:11" x14ac:dyDescent="0.25">
      <c r="A16435" s="2"/>
      <c r="B16435" s="2"/>
      <c r="C16435" s="2"/>
      <c r="E16435" s="2"/>
      <c r="G16435" s="2"/>
      <c r="H16435" s="6"/>
      <c r="I16435" s="9"/>
      <c r="J16435" s="9"/>
      <c r="K16435" s="9"/>
    </row>
    <row r="16436" spans="1:11" x14ac:dyDescent="0.25">
      <c r="A16436" s="2"/>
      <c r="B16436" s="2"/>
      <c r="C16436" s="2"/>
      <c r="E16436" s="2"/>
      <c r="G16436" s="2"/>
      <c r="H16436" s="6"/>
      <c r="I16436" s="9"/>
      <c r="J16436" s="9"/>
      <c r="K16436" s="9"/>
    </row>
    <row r="16437" spans="1:11" x14ac:dyDescent="0.25">
      <c r="A16437" s="2"/>
      <c r="B16437" s="2"/>
      <c r="C16437" s="2"/>
      <c r="E16437" s="2"/>
      <c r="G16437" s="2"/>
      <c r="H16437" s="6"/>
      <c r="I16437" s="9"/>
      <c r="J16437" s="9"/>
      <c r="K16437" s="9"/>
    </row>
    <row r="16438" spans="1:11" x14ac:dyDescent="0.25">
      <c r="A16438" s="2"/>
      <c r="B16438" s="2"/>
      <c r="C16438" s="2"/>
      <c r="E16438" s="2"/>
      <c r="G16438" s="2"/>
      <c r="H16438" s="6"/>
      <c r="I16438" s="9"/>
      <c r="J16438" s="9"/>
      <c r="K16438" s="9"/>
    </row>
    <row r="16439" spans="1:11" x14ac:dyDescent="0.25">
      <c r="A16439" s="2"/>
      <c r="B16439" s="2"/>
      <c r="C16439" s="2"/>
      <c r="E16439" s="2"/>
      <c r="G16439" s="2"/>
      <c r="H16439" s="6"/>
      <c r="I16439" s="9"/>
      <c r="J16439" s="9"/>
      <c r="K16439" s="9"/>
    </row>
    <row r="16440" spans="1:11" x14ac:dyDescent="0.25">
      <c r="A16440" s="2"/>
      <c r="B16440" s="2"/>
      <c r="C16440" s="2"/>
      <c r="E16440" s="2"/>
      <c r="G16440" s="2"/>
      <c r="H16440" s="6"/>
      <c r="I16440" s="9"/>
      <c r="J16440" s="9"/>
      <c r="K16440" s="9"/>
    </row>
    <row r="16441" spans="1:11" x14ac:dyDescent="0.25">
      <c r="A16441" s="2"/>
      <c r="B16441" s="2"/>
      <c r="C16441" s="2"/>
      <c r="E16441" s="2"/>
      <c r="G16441" s="2"/>
      <c r="H16441" s="6"/>
      <c r="I16441" s="9"/>
      <c r="J16441" s="9"/>
      <c r="K16441" s="9"/>
    </row>
    <row r="16442" spans="1:11" x14ac:dyDescent="0.25">
      <c r="A16442" s="2"/>
      <c r="B16442" s="2"/>
      <c r="C16442" s="2"/>
      <c r="E16442" s="2"/>
      <c r="G16442" s="2"/>
      <c r="H16442" s="6"/>
      <c r="I16442" s="9"/>
      <c r="J16442" s="9"/>
      <c r="K16442" s="9"/>
    </row>
    <row r="16443" spans="1:11" x14ac:dyDescent="0.25">
      <c r="A16443" s="2"/>
      <c r="B16443" s="2"/>
      <c r="C16443" s="2"/>
      <c r="E16443" s="2"/>
      <c r="G16443" s="2"/>
      <c r="H16443" s="6"/>
      <c r="I16443" s="9"/>
      <c r="J16443" s="9"/>
      <c r="K16443" s="9"/>
    </row>
    <row r="16444" spans="1:11" x14ac:dyDescent="0.25">
      <c r="A16444" s="2"/>
      <c r="B16444" s="2"/>
      <c r="C16444" s="2"/>
      <c r="E16444" s="2"/>
      <c r="G16444" s="2"/>
      <c r="H16444" s="6"/>
      <c r="I16444" s="9"/>
      <c r="J16444" s="9"/>
      <c r="K16444" s="9"/>
    </row>
    <row r="16445" spans="1:11" x14ac:dyDescent="0.25">
      <c r="A16445" s="2"/>
      <c r="B16445" s="2"/>
      <c r="C16445" s="2"/>
      <c r="E16445" s="2"/>
      <c r="G16445" s="2"/>
      <c r="H16445" s="6"/>
      <c r="I16445" s="9"/>
      <c r="J16445" s="9"/>
      <c r="K16445" s="9"/>
    </row>
    <row r="16446" spans="1:11" x14ac:dyDescent="0.25">
      <c r="A16446" s="2"/>
      <c r="B16446" s="2"/>
      <c r="C16446" s="2"/>
      <c r="E16446" s="2"/>
      <c r="G16446" s="2"/>
      <c r="H16446" s="6"/>
      <c r="I16446" s="9"/>
      <c r="J16446" s="9"/>
      <c r="K16446" s="9"/>
    </row>
    <row r="16447" spans="1:11" x14ac:dyDescent="0.25">
      <c r="A16447" s="2"/>
      <c r="B16447" s="2"/>
      <c r="C16447" s="2"/>
      <c r="E16447" s="2"/>
      <c r="G16447" s="2"/>
      <c r="H16447" s="6"/>
      <c r="I16447" s="9"/>
      <c r="J16447" s="9"/>
      <c r="K16447" s="9"/>
    </row>
    <row r="16448" spans="1:11" x14ac:dyDescent="0.25">
      <c r="A16448" s="2"/>
      <c r="B16448" s="2"/>
      <c r="C16448" s="2"/>
      <c r="E16448" s="2"/>
      <c r="G16448" s="2"/>
      <c r="H16448" s="6"/>
      <c r="I16448" s="9"/>
      <c r="J16448" s="9"/>
      <c r="K16448" s="9"/>
    </row>
    <row r="16449" spans="1:11" x14ac:dyDescent="0.25">
      <c r="A16449" s="2"/>
      <c r="B16449" s="2"/>
      <c r="C16449" s="2"/>
      <c r="E16449" s="2"/>
      <c r="G16449" s="2"/>
      <c r="H16449" s="6"/>
      <c r="I16449" s="9"/>
      <c r="J16449" s="9"/>
      <c r="K16449" s="9"/>
    </row>
    <row r="16450" spans="1:11" x14ac:dyDescent="0.25">
      <c r="A16450" s="2"/>
      <c r="B16450" s="2"/>
      <c r="C16450" s="2"/>
      <c r="E16450" s="2"/>
      <c r="G16450" s="2"/>
      <c r="H16450" s="6"/>
      <c r="I16450" s="9"/>
      <c r="J16450" s="9"/>
      <c r="K16450" s="9"/>
    </row>
    <row r="16451" spans="1:11" x14ac:dyDescent="0.25">
      <c r="A16451" s="2"/>
      <c r="B16451" s="2"/>
      <c r="C16451" s="2"/>
      <c r="E16451" s="2"/>
      <c r="G16451" s="2"/>
      <c r="H16451" s="6"/>
      <c r="I16451" s="9"/>
      <c r="J16451" s="9"/>
      <c r="K16451" s="9"/>
    </row>
    <row r="16452" spans="1:11" x14ac:dyDescent="0.25">
      <c r="A16452" s="2"/>
      <c r="B16452" s="2"/>
      <c r="C16452" s="2"/>
      <c r="E16452" s="2"/>
      <c r="G16452" s="2"/>
      <c r="H16452" s="6"/>
      <c r="I16452" s="9"/>
      <c r="J16452" s="9"/>
      <c r="K16452" s="9"/>
    </row>
    <row r="16453" spans="1:11" x14ac:dyDescent="0.25">
      <c r="A16453" s="2"/>
      <c r="B16453" s="2"/>
      <c r="C16453" s="2"/>
      <c r="E16453" s="2"/>
      <c r="G16453" s="2"/>
      <c r="H16453" s="6"/>
      <c r="I16453" s="9"/>
      <c r="J16453" s="9"/>
      <c r="K16453" s="9"/>
    </row>
    <row r="16454" spans="1:11" x14ac:dyDescent="0.25">
      <c r="A16454" s="2"/>
      <c r="B16454" s="2"/>
      <c r="C16454" s="2"/>
      <c r="E16454" s="2"/>
      <c r="G16454" s="2"/>
      <c r="H16454" s="6"/>
      <c r="I16454" s="9"/>
      <c r="J16454" s="9"/>
      <c r="K16454" s="9"/>
    </row>
    <row r="16455" spans="1:11" x14ac:dyDescent="0.25">
      <c r="A16455" s="2"/>
      <c r="B16455" s="2"/>
      <c r="C16455" s="2"/>
      <c r="E16455" s="2"/>
      <c r="G16455" s="2"/>
      <c r="H16455" s="6"/>
      <c r="I16455" s="9"/>
      <c r="J16455" s="9"/>
      <c r="K16455" s="9"/>
    </row>
    <row r="16456" spans="1:11" x14ac:dyDescent="0.25">
      <c r="A16456" s="2"/>
      <c r="B16456" s="2"/>
      <c r="C16456" s="2"/>
      <c r="E16456" s="2"/>
      <c r="G16456" s="2"/>
      <c r="H16456" s="6"/>
      <c r="I16456" s="9"/>
      <c r="J16456" s="9"/>
      <c r="K16456" s="9"/>
    </row>
    <row r="16457" spans="1:11" x14ac:dyDescent="0.25">
      <c r="A16457" s="2"/>
      <c r="B16457" s="2"/>
      <c r="C16457" s="2"/>
      <c r="E16457" s="2"/>
      <c r="G16457" s="2"/>
      <c r="H16457" s="6"/>
      <c r="I16457" s="9"/>
      <c r="J16457" s="9"/>
      <c r="K16457" s="9"/>
    </row>
    <row r="16458" spans="1:11" x14ac:dyDescent="0.25">
      <c r="A16458" s="2"/>
      <c r="B16458" s="2"/>
      <c r="C16458" s="2"/>
      <c r="E16458" s="2"/>
      <c r="G16458" s="2"/>
      <c r="H16458" s="6"/>
      <c r="I16458" s="9"/>
      <c r="J16458" s="9"/>
      <c r="K16458" s="9"/>
    </row>
    <row r="16459" spans="1:11" x14ac:dyDescent="0.25">
      <c r="A16459" s="2"/>
      <c r="B16459" s="2"/>
      <c r="C16459" s="2"/>
      <c r="E16459" s="2"/>
      <c r="G16459" s="2"/>
      <c r="H16459" s="6"/>
      <c r="I16459" s="9"/>
      <c r="J16459" s="9"/>
      <c r="K16459" s="9"/>
    </row>
    <row r="16460" spans="1:11" x14ac:dyDescent="0.25">
      <c r="A16460" s="2"/>
      <c r="B16460" s="2"/>
      <c r="C16460" s="2"/>
      <c r="E16460" s="2"/>
      <c r="G16460" s="2"/>
      <c r="H16460" s="6"/>
      <c r="I16460" s="9"/>
      <c r="J16460" s="9"/>
      <c r="K16460" s="9"/>
    </row>
    <row r="16461" spans="1:11" x14ac:dyDescent="0.25">
      <c r="A16461" s="2"/>
      <c r="B16461" s="2"/>
      <c r="C16461" s="2"/>
      <c r="E16461" s="2"/>
      <c r="G16461" s="2"/>
      <c r="H16461" s="6"/>
      <c r="I16461" s="9"/>
      <c r="J16461" s="9"/>
      <c r="K16461" s="9"/>
    </row>
    <row r="16462" spans="1:11" x14ac:dyDescent="0.25">
      <c r="A16462" s="2"/>
      <c r="B16462" s="2"/>
      <c r="C16462" s="2"/>
      <c r="E16462" s="2"/>
      <c r="G16462" s="2"/>
      <c r="H16462" s="6"/>
      <c r="I16462" s="9"/>
      <c r="J16462" s="9"/>
      <c r="K16462" s="9"/>
    </row>
    <row r="16463" spans="1:11" x14ac:dyDescent="0.25">
      <c r="A16463" s="2"/>
      <c r="B16463" s="2"/>
      <c r="C16463" s="2"/>
      <c r="E16463" s="2"/>
      <c r="G16463" s="2"/>
      <c r="H16463" s="6"/>
      <c r="I16463" s="9"/>
      <c r="J16463" s="9"/>
      <c r="K16463" s="9"/>
    </row>
    <row r="16464" spans="1:11" x14ac:dyDescent="0.25">
      <c r="A16464" s="2"/>
      <c r="B16464" s="2"/>
      <c r="C16464" s="2"/>
      <c r="E16464" s="2"/>
      <c r="G16464" s="2"/>
      <c r="H16464" s="6"/>
      <c r="I16464" s="9"/>
      <c r="J16464" s="9"/>
      <c r="K16464" s="9"/>
    </row>
    <row r="16465" spans="1:11" x14ac:dyDescent="0.25">
      <c r="A16465" s="2"/>
      <c r="B16465" s="2"/>
      <c r="C16465" s="2"/>
      <c r="E16465" s="2"/>
      <c r="G16465" s="2"/>
      <c r="H16465" s="6"/>
      <c r="I16465" s="9"/>
      <c r="J16465" s="9"/>
      <c r="K16465" s="9"/>
    </row>
    <row r="16466" spans="1:11" x14ac:dyDescent="0.25">
      <c r="A16466" s="2"/>
      <c r="B16466" s="2"/>
      <c r="C16466" s="2"/>
      <c r="E16466" s="2"/>
      <c r="G16466" s="2"/>
      <c r="H16466" s="6"/>
      <c r="I16466" s="9"/>
      <c r="J16466" s="9"/>
      <c r="K16466" s="9"/>
    </row>
    <row r="16467" spans="1:11" x14ac:dyDescent="0.25">
      <c r="A16467" s="2"/>
      <c r="B16467" s="2"/>
      <c r="C16467" s="2"/>
      <c r="E16467" s="2"/>
      <c r="G16467" s="2"/>
      <c r="H16467" s="6"/>
      <c r="I16467" s="9"/>
      <c r="J16467" s="9"/>
      <c r="K16467" s="9"/>
    </row>
    <row r="16468" spans="1:11" x14ac:dyDescent="0.25">
      <c r="A16468" s="2"/>
      <c r="B16468" s="2"/>
      <c r="C16468" s="2"/>
      <c r="E16468" s="2"/>
      <c r="G16468" s="2"/>
      <c r="H16468" s="6"/>
      <c r="I16468" s="9"/>
      <c r="J16468" s="9"/>
      <c r="K16468" s="9"/>
    </row>
    <row r="16469" spans="1:11" x14ac:dyDescent="0.25">
      <c r="A16469" s="2"/>
      <c r="B16469" s="2"/>
      <c r="C16469" s="2"/>
      <c r="E16469" s="2"/>
      <c r="G16469" s="2"/>
      <c r="H16469" s="6"/>
      <c r="I16469" s="9"/>
      <c r="J16469" s="9"/>
      <c r="K16469" s="9"/>
    </row>
    <row r="16470" spans="1:11" x14ac:dyDescent="0.25">
      <c r="A16470" s="2"/>
      <c r="B16470" s="2"/>
      <c r="C16470" s="2"/>
      <c r="E16470" s="2"/>
      <c r="G16470" s="2"/>
      <c r="H16470" s="6"/>
      <c r="I16470" s="9"/>
      <c r="J16470" s="9"/>
      <c r="K16470" s="9"/>
    </row>
    <row r="16471" spans="1:11" x14ac:dyDescent="0.25">
      <c r="A16471" s="2"/>
      <c r="B16471" s="2"/>
      <c r="C16471" s="2"/>
      <c r="E16471" s="2"/>
      <c r="G16471" s="2"/>
      <c r="H16471" s="6"/>
      <c r="I16471" s="9"/>
      <c r="J16471" s="9"/>
      <c r="K16471" s="9"/>
    </row>
    <row r="16472" spans="1:11" x14ac:dyDescent="0.25">
      <c r="A16472" s="2"/>
      <c r="B16472" s="2"/>
      <c r="C16472" s="2"/>
      <c r="E16472" s="2"/>
      <c r="G16472" s="2"/>
      <c r="H16472" s="6"/>
      <c r="I16472" s="9"/>
      <c r="J16472" s="9"/>
      <c r="K16472" s="9"/>
    </row>
    <row r="16473" spans="1:11" x14ac:dyDescent="0.25">
      <c r="A16473" s="2"/>
      <c r="B16473" s="2"/>
      <c r="C16473" s="2"/>
      <c r="E16473" s="2"/>
      <c r="G16473" s="2"/>
      <c r="H16473" s="6"/>
      <c r="I16473" s="9"/>
      <c r="J16473" s="9"/>
      <c r="K16473" s="9"/>
    </row>
    <row r="16474" spans="1:11" x14ac:dyDescent="0.25">
      <c r="A16474" s="2"/>
      <c r="B16474" s="2"/>
      <c r="C16474" s="2"/>
      <c r="E16474" s="2"/>
      <c r="G16474" s="2"/>
      <c r="H16474" s="6"/>
      <c r="I16474" s="9"/>
      <c r="J16474" s="9"/>
      <c r="K16474" s="9"/>
    </row>
    <row r="16475" spans="1:11" x14ac:dyDescent="0.25">
      <c r="A16475" s="2"/>
      <c r="B16475" s="2"/>
      <c r="C16475" s="2"/>
      <c r="E16475" s="2"/>
      <c r="G16475" s="2"/>
      <c r="H16475" s="6"/>
      <c r="I16475" s="9"/>
      <c r="J16475" s="9"/>
      <c r="K16475" s="9"/>
    </row>
    <row r="16476" spans="1:11" x14ac:dyDescent="0.25">
      <c r="A16476" s="2"/>
      <c r="B16476" s="2"/>
      <c r="C16476" s="2"/>
      <c r="E16476" s="2"/>
      <c r="G16476" s="2"/>
      <c r="H16476" s="6"/>
      <c r="I16476" s="9"/>
      <c r="J16476" s="9"/>
      <c r="K16476" s="9"/>
    </row>
    <row r="16477" spans="1:11" x14ac:dyDescent="0.25">
      <c r="A16477" s="2"/>
      <c r="B16477" s="2"/>
      <c r="C16477" s="2"/>
      <c r="E16477" s="2"/>
      <c r="G16477" s="2"/>
      <c r="H16477" s="6"/>
      <c r="I16477" s="9"/>
      <c r="J16477" s="9"/>
      <c r="K16477" s="9"/>
    </row>
    <row r="16478" spans="1:11" x14ac:dyDescent="0.25">
      <c r="A16478" s="2"/>
      <c r="B16478" s="2"/>
      <c r="C16478" s="2"/>
      <c r="E16478" s="2"/>
      <c r="G16478" s="2"/>
      <c r="H16478" s="6"/>
      <c r="I16478" s="9"/>
      <c r="J16478" s="9"/>
      <c r="K16478" s="9"/>
    </row>
    <row r="16479" spans="1:11" x14ac:dyDescent="0.25">
      <c r="A16479" s="2"/>
      <c r="B16479" s="2"/>
      <c r="C16479" s="2"/>
      <c r="E16479" s="2"/>
      <c r="G16479" s="2"/>
      <c r="H16479" s="6"/>
      <c r="I16479" s="9"/>
      <c r="J16479" s="9"/>
      <c r="K16479" s="9"/>
    </row>
    <row r="16480" spans="1:11" x14ac:dyDescent="0.25">
      <c r="A16480" s="2"/>
      <c r="B16480" s="2"/>
      <c r="C16480" s="2"/>
      <c r="E16480" s="2"/>
      <c r="G16480" s="2"/>
      <c r="H16480" s="6"/>
      <c r="I16480" s="9"/>
      <c r="J16480" s="9"/>
      <c r="K16480" s="9"/>
    </row>
    <row r="16481" spans="1:11" x14ac:dyDescent="0.25">
      <c r="A16481" s="2"/>
      <c r="B16481" s="2"/>
      <c r="C16481" s="2"/>
      <c r="E16481" s="2"/>
      <c r="G16481" s="2"/>
      <c r="H16481" s="6"/>
      <c r="I16481" s="9"/>
      <c r="J16481" s="9"/>
      <c r="K16481" s="9"/>
    </row>
    <row r="16482" spans="1:11" x14ac:dyDescent="0.25">
      <c r="A16482" s="2"/>
      <c r="B16482" s="2"/>
      <c r="C16482" s="2"/>
      <c r="E16482" s="2"/>
      <c r="G16482" s="2"/>
      <c r="H16482" s="6"/>
      <c r="I16482" s="9"/>
      <c r="J16482" s="9"/>
      <c r="K16482" s="9"/>
    </row>
    <row r="16483" spans="1:11" x14ac:dyDescent="0.25">
      <c r="A16483" s="2"/>
      <c r="B16483" s="2"/>
      <c r="C16483" s="2"/>
      <c r="E16483" s="2"/>
      <c r="G16483" s="2"/>
      <c r="H16483" s="6"/>
      <c r="I16483" s="9"/>
      <c r="J16483" s="9"/>
      <c r="K16483" s="9"/>
    </row>
    <row r="16484" spans="1:11" x14ac:dyDescent="0.25">
      <c r="A16484" s="2"/>
      <c r="B16484" s="2"/>
      <c r="C16484" s="2"/>
      <c r="E16484" s="2"/>
      <c r="G16484" s="2"/>
      <c r="H16484" s="6"/>
      <c r="I16484" s="9"/>
      <c r="J16484" s="9"/>
      <c r="K16484" s="9"/>
    </row>
    <row r="16485" spans="1:11" x14ac:dyDescent="0.25">
      <c r="A16485" s="2"/>
      <c r="B16485" s="2"/>
      <c r="C16485" s="2"/>
      <c r="E16485" s="2"/>
      <c r="G16485" s="2"/>
      <c r="H16485" s="6"/>
      <c r="I16485" s="9"/>
      <c r="J16485" s="9"/>
      <c r="K16485" s="9"/>
    </row>
    <row r="16486" spans="1:11" x14ac:dyDescent="0.25">
      <c r="A16486" s="2"/>
      <c r="B16486" s="2"/>
      <c r="C16486" s="2"/>
      <c r="E16486" s="2"/>
      <c r="G16486" s="2"/>
      <c r="H16486" s="6"/>
      <c r="I16486" s="9"/>
      <c r="J16486" s="9"/>
      <c r="K16486" s="9"/>
    </row>
    <row r="16487" spans="1:11" x14ac:dyDescent="0.25">
      <c r="A16487" s="2"/>
      <c r="B16487" s="2"/>
      <c r="C16487" s="2"/>
      <c r="E16487" s="2"/>
      <c r="G16487" s="2"/>
      <c r="H16487" s="6"/>
      <c r="I16487" s="9"/>
      <c r="J16487" s="9"/>
      <c r="K16487" s="9"/>
    </row>
    <row r="16488" spans="1:11" x14ac:dyDescent="0.25">
      <c r="A16488" s="2"/>
      <c r="B16488" s="2"/>
      <c r="C16488" s="2"/>
      <c r="E16488" s="2"/>
      <c r="G16488" s="2"/>
      <c r="H16488" s="6"/>
      <c r="I16488" s="9"/>
      <c r="J16488" s="9"/>
      <c r="K16488" s="9"/>
    </row>
    <row r="16489" spans="1:11" x14ac:dyDescent="0.25">
      <c r="A16489" s="2"/>
      <c r="B16489" s="2"/>
      <c r="C16489" s="2"/>
      <c r="E16489" s="2"/>
      <c r="G16489" s="2"/>
      <c r="H16489" s="6"/>
      <c r="I16489" s="9"/>
      <c r="J16489" s="9"/>
      <c r="K16489" s="9"/>
    </row>
    <row r="16490" spans="1:11" x14ac:dyDescent="0.25">
      <c r="A16490" s="2"/>
      <c r="B16490" s="2"/>
      <c r="C16490" s="2"/>
      <c r="E16490" s="2"/>
      <c r="G16490" s="2"/>
      <c r="H16490" s="6"/>
      <c r="I16490" s="9"/>
      <c r="J16490" s="9"/>
      <c r="K16490" s="9"/>
    </row>
    <row r="16491" spans="1:11" x14ac:dyDescent="0.25">
      <c r="A16491" s="2"/>
      <c r="B16491" s="2"/>
      <c r="C16491" s="2"/>
      <c r="E16491" s="2"/>
      <c r="G16491" s="2"/>
      <c r="H16491" s="6"/>
      <c r="I16491" s="9"/>
      <c r="J16491" s="9"/>
      <c r="K16491" s="9"/>
    </row>
    <row r="16492" spans="1:11" x14ac:dyDescent="0.25">
      <c r="A16492" s="2"/>
      <c r="B16492" s="2"/>
      <c r="C16492" s="2"/>
      <c r="E16492" s="2"/>
      <c r="G16492" s="2"/>
      <c r="H16492" s="6"/>
      <c r="I16492" s="9"/>
      <c r="J16492" s="9"/>
      <c r="K16492" s="9"/>
    </row>
    <row r="16493" spans="1:11" x14ac:dyDescent="0.25">
      <c r="A16493" s="2"/>
      <c r="B16493" s="2"/>
      <c r="C16493" s="2"/>
      <c r="E16493" s="2"/>
      <c r="G16493" s="2"/>
      <c r="H16493" s="6"/>
      <c r="I16493" s="9"/>
      <c r="J16493" s="9"/>
      <c r="K16493" s="9"/>
    </row>
    <row r="16494" spans="1:11" x14ac:dyDescent="0.25">
      <c r="A16494" s="2"/>
      <c r="B16494" s="2"/>
      <c r="C16494" s="2"/>
      <c r="E16494" s="2"/>
      <c r="G16494" s="2"/>
      <c r="H16494" s="6"/>
      <c r="I16494" s="9"/>
      <c r="J16494" s="9"/>
      <c r="K16494" s="9"/>
    </row>
    <row r="16495" spans="1:11" x14ac:dyDescent="0.25">
      <c r="A16495" s="2"/>
      <c r="B16495" s="2"/>
      <c r="C16495" s="2"/>
      <c r="E16495" s="2"/>
      <c r="G16495" s="2"/>
      <c r="H16495" s="6"/>
      <c r="I16495" s="9"/>
      <c r="J16495" s="9"/>
      <c r="K16495" s="9"/>
    </row>
    <row r="16496" spans="1:11" x14ac:dyDescent="0.25">
      <c r="A16496" s="2"/>
      <c r="B16496" s="2"/>
      <c r="C16496" s="2"/>
      <c r="E16496" s="2"/>
      <c r="G16496" s="2"/>
      <c r="H16496" s="6"/>
      <c r="I16496" s="9"/>
      <c r="J16496" s="9"/>
      <c r="K16496" s="9"/>
    </row>
    <row r="16497" spans="1:11" x14ac:dyDescent="0.25">
      <c r="A16497" s="2"/>
      <c r="B16497" s="2"/>
      <c r="C16497" s="2"/>
      <c r="E16497" s="2"/>
      <c r="G16497" s="2"/>
      <c r="H16497" s="6"/>
      <c r="I16497" s="9"/>
      <c r="J16497" s="9"/>
      <c r="K16497" s="9"/>
    </row>
    <row r="16498" spans="1:11" x14ac:dyDescent="0.25">
      <c r="A16498" s="2"/>
      <c r="B16498" s="2"/>
      <c r="C16498" s="2"/>
      <c r="E16498" s="2"/>
      <c r="G16498" s="2"/>
      <c r="H16498" s="6"/>
      <c r="I16498" s="9"/>
      <c r="J16498" s="9"/>
      <c r="K16498" s="9"/>
    </row>
    <row r="16499" spans="1:11" x14ac:dyDescent="0.25">
      <c r="A16499" s="2"/>
      <c r="B16499" s="2"/>
      <c r="C16499" s="2"/>
      <c r="E16499" s="2"/>
      <c r="G16499" s="2"/>
      <c r="H16499" s="6"/>
      <c r="I16499" s="9"/>
      <c r="J16499" s="9"/>
      <c r="K16499" s="9"/>
    </row>
    <row r="16500" spans="1:11" x14ac:dyDescent="0.25">
      <c r="A16500" s="2"/>
      <c r="B16500" s="2"/>
      <c r="C16500" s="2"/>
      <c r="E16500" s="2"/>
      <c r="G16500" s="2"/>
      <c r="H16500" s="6"/>
      <c r="I16500" s="9"/>
      <c r="J16500" s="9"/>
      <c r="K16500" s="9"/>
    </row>
    <row r="16501" spans="1:11" x14ac:dyDescent="0.25">
      <c r="A16501" s="2"/>
      <c r="B16501" s="2"/>
      <c r="C16501" s="2"/>
      <c r="E16501" s="2"/>
      <c r="G16501" s="2"/>
      <c r="H16501" s="6"/>
      <c r="I16501" s="9"/>
      <c r="J16501" s="9"/>
      <c r="K16501" s="9"/>
    </row>
    <row r="16502" spans="1:11" x14ac:dyDescent="0.25">
      <c r="A16502" s="2"/>
      <c r="B16502" s="2"/>
      <c r="C16502" s="2"/>
      <c r="E16502" s="2"/>
      <c r="G16502" s="2"/>
      <c r="H16502" s="6"/>
      <c r="I16502" s="9"/>
      <c r="J16502" s="9"/>
      <c r="K16502" s="9"/>
    </row>
    <row r="16503" spans="1:11" x14ac:dyDescent="0.25">
      <c r="A16503" s="2"/>
      <c r="B16503" s="2"/>
      <c r="C16503" s="2"/>
      <c r="E16503" s="2"/>
      <c r="G16503" s="2"/>
      <c r="H16503" s="6"/>
      <c r="I16503" s="9"/>
      <c r="J16503" s="9"/>
      <c r="K16503" s="9"/>
    </row>
    <row r="16504" spans="1:11" x14ac:dyDescent="0.25">
      <c r="A16504" s="2"/>
      <c r="B16504" s="2"/>
      <c r="C16504" s="2"/>
      <c r="E16504" s="2"/>
      <c r="G16504" s="2"/>
      <c r="H16504" s="6"/>
      <c r="I16504" s="9"/>
      <c r="J16504" s="9"/>
      <c r="K16504" s="9"/>
    </row>
    <row r="16505" spans="1:11" x14ac:dyDescent="0.25">
      <c r="A16505" s="2"/>
      <c r="B16505" s="2"/>
      <c r="C16505" s="2"/>
      <c r="E16505" s="2"/>
      <c r="G16505" s="2"/>
      <c r="H16505" s="6"/>
      <c r="I16505" s="9"/>
      <c r="J16505" s="9"/>
      <c r="K16505" s="9"/>
    </row>
    <row r="16506" spans="1:11" x14ac:dyDescent="0.25">
      <c r="A16506" s="2"/>
      <c r="B16506" s="2"/>
      <c r="C16506" s="2"/>
      <c r="E16506" s="2"/>
      <c r="G16506" s="2"/>
      <c r="H16506" s="6"/>
      <c r="I16506" s="9"/>
      <c r="J16506" s="9"/>
      <c r="K16506" s="9"/>
    </row>
    <row r="16507" spans="1:11" x14ac:dyDescent="0.25">
      <c r="A16507" s="2"/>
      <c r="B16507" s="2"/>
      <c r="C16507" s="2"/>
      <c r="E16507" s="2"/>
      <c r="G16507" s="2"/>
      <c r="H16507" s="6"/>
      <c r="I16507" s="9"/>
      <c r="J16507" s="9"/>
      <c r="K16507" s="9"/>
    </row>
    <row r="16508" spans="1:11" x14ac:dyDescent="0.25">
      <c r="A16508" s="2"/>
      <c r="B16508" s="2"/>
      <c r="C16508" s="2"/>
      <c r="E16508" s="2"/>
      <c r="G16508" s="2"/>
      <c r="H16508" s="6"/>
      <c r="I16508" s="9"/>
      <c r="J16508" s="9"/>
      <c r="K16508" s="9"/>
    </row>
    <row r="16509" spans="1:11" x14ac:dyDescent="0.25">
      <c r="A16509" s="2"/>
      <c r="B16509" s="2"/>
      <c r="C16509" s="2"/>
      <c r="E16509" s="2"/>
      <c r="G16509" s="2"/>
      <c r="H16509" s="6"/>
      <c r="I16509" s="9"/>
      <c r="J16509" s="9"/>
      <c r="K16509" s="9"/>
    </row>
    <row r="16510" spans="1:11" x14ac:dyDescent="0.25">
      <c r="A16510" s="2"/>
      <c r="B16510" s="2"/>
      <c r="C16510" s="2"/>
      <c r="E16510" s="2"/>
      <c r="G16510" s="2"/>
      <c r="H16510" s="6"/>
      <c r="I16510" s="9"/>
      <c r="J16510" s="9"/>
      <c r="K16510" s="9"/>
    </row>
    <row r="16511" spans="1:11" x14ac:dyDescent="0.25">
      <c r="A16511" s="2"/>
      <c r="B16511" s="2"/>
      <c r="C16511" s="2"/>
      <c r="E16511" s="2"/>
      <c r="G16511" s="2"/>
      <c r="H16511" s="6"/>
      <c r="I16511" s="9"/>
      <c r="J16511" s="9"/>
      <c r="K16511" s="9"/>
    </row>
    <row r="16512" spans="1:11" x14ac:dyDescent="0.25">
      <c r="A16512" s="2"/>
      <c r="B16512" s="2"/>
      <c r="C16512" s="2"/>
      <c r="E16512" s="2"/>
      <c r="G16512" s="2"/>
      <c r="H16512" s="6"/>
      <c r="I16512" s="9"/>
      <c r="J16512" s="9"/>
      <c r="K16512" s="9"/>
    </row>
    <row r="16513" spans="1:11" x14ac:dyDescent="0.25">
      <c r="A16513" s="2"/>
      <c r="B16513" s="2"/>
      <c r="C16513" s="2"/>
      <c r="E16513" s="2"/>
      <c r="G16513" s="2"/>
      <c r="H16513" s="6"/>
      <c r="I16513" s="9"/>
      <c r="J16513" s="9"/>
      <c r="K16513" s="9"/>
    </row>
    <row r="16514" spans="1:11" x14ac:dyDescent="0.25">
      <c r="A16514" s="2"/>
      <c r="B16514" s="2"/>
      <c r="C16514" s="2"/>
      <c r="E16514" s="2"/>
      <c r="G16514" s="2"/>
      <c r="H16514" s="6"/>
      <c r="I16514" s="9"/>
      <c r="J16514" s="9"/>
      <c r="K16514" s="9"/>
    </row>
    <row r="16515" spans="1:11" x14ac:dyDescent="0.25">
      <c r="A16515" s="2"/>
      <c r="B16515" s="2"/>
      <c r="C16515" s="2"/>
      <c r="E16515" s="2"/>
      <c r="G16515" s="2"/>
      <c r="H16515" s="6"/>
      <c r="I16515" s="9"/>
      <c r="J16515" s="9"/>
      <c r="K16515" s="9"/>
    </row>
    <row r="16516" spans="1:11" x14ac:dyDescent="0.25">
      <c r="A16516" s="2"/>
      <c r="B16516" s="2"/>
      <c r="C16516" s="2"/>
      <c r="E16516" s="2"/>
      <c r="G16516" s="2"/>
      <c r="H16516" s="6"/>
      <c r="I16516" s="9"/>
      <c r="J16516" s="9"/>
      <c r="K16516" s="9"/>
    </row>
    <row r="16517" spans="1:11" x14ac:dyDescent="0.25">
      <c r="A16517" s="2"/>
      <c r="B16517" s="2"/>
      <c r="C16517" s="2"/>
      <c r="E16517" s="2"/>
      <c r="G16517" s="2"/>
      <c r="H16517" s="6"/>
      <c r="I16517" s="9"/>
      <c r="J16517" s="9"/>
      <c r="K16517" s="9"/>
    </row>
    <row r="16518" spans="1:11" x14ac:dyDescent="0.25">
      <c r="A16518" s="2"/>
      <c r="B16518" s="2"/>
      <c r="C16518" s="2"/>
      <c r="E16518" s="2"/>
      <c r="G16518" s="2"/>
      <c r="H16518" s="6"/>
      <c r="I16518" s="9"/>
      <c r="J16518" s="9"/>
      <c r="K16518" s="9"/>
    </row>
    <row r="16519" spans="1:11" x14ac:dyDescent="0.25">
      <c r="A16519" s="2"/>
      <c r="B16519" s="2"/>
      <c r="C16519" s="2"/>
      <c r="E16519" s="2"/>
      <c r="G16519" s="2"/>
      <c r="H16519" s="6"/>
      <c r="I16519" s="9"/>
      <c r="J16519" s="9"/>
      <c r="K16519" s="9"/>
    </row>
    <row r="16520" spans="1:11" x14ac:dyDescent="0.25">
      <c r="A16520" s="2"/>
      <c r="B16520" s="2"/>
      <c r="C16520" s="2"/>
      <c r="E16520" s="2"/>
      <c r="G16520" s="2"/>
      <c r="H16520" s="6"/>
      <c r="I16520" s="9"/>
      <c r="J16520" s="9"/>
      <c r="K16520" s="9"/>
    </row>
    <row r="16521" spans="1:11" x14ac:dyDescent="0.25">
      <c r="A16521" s="2"/>
      <c r="B16521" s="2"/>
      <c r="C16521" s="2"/>
      <c r="E16521" s="2"/>
      <c r="G16521" s="2"/>
      <c r="H16521" s="6"/>
      <c r="I16521" s="9"/>
      <c r="J16521" s="9"/>
      <c r="K16521" s="9"/>
    </row>
    <row r="16522" spans="1:11" x14ac:dyDescent="0.25">
      <c r="A16522" s="2"/>
      <c r="B16522" s="2"/>
      <c r="C16522" s="2"/>
      <c r="E16522" s="2"/>
      <c r="G16522" s="2"/>
      <c r="H16522" s="6"/>
      <c r="I16522" s="9"/>
      <c r="J16522" s="9"/>
      <c r="K16522" s="9"/>
    </row>
    <row r="16523" spans="1:11" x14ac:dyDescent="0.25">
      <c r="A16523" s="2"/>
      <c r="B16523" s="2"/>
      <c r="C16523" s="2"/>
      <c r="E16523" s="2"/>
      <c r="G16523" s="2"/>
      <c r="H16523" s="6"/>
      <c r="I16523" s="9"/>
      <c r="J16523" s="9"/>
      <c r="K16523" s="9"/>
    </row>
    <row r="16524" spans="1:11" x14ac:dyDescent="0.25">
      <c r="A16524" s="2"/>
      <c r="B16524" s="2"/>
      <c r="C16524" s="2"/>
      <c r="E16524" s="2"/>
      <c r="G16524" s="2"/>
      <c r="H16524" s="6"/>
      <c r="I16524" s="9"/>
      <c r="J16524" s="9"/>
      <c r="K16524" s="9"/>
    </row>
    <row r="16525" spans="1:11" x14ac:dyDescent="0.25">
      <c r="A16525" s="2"/>
      <c r="B16525" s="2"/>
      <c r="C16525" s="2"/>
      <c r="E16525" s="2"/>
      <c r="G16525" s="2"/>
      <c r="H16525" s="6"/>
      <c r="I16525" s="9"/>
      <c r="J16525" s="9"/>
      <c r="K16525" s="9"/>
    </row>
    <row r="16526" spans="1:11" x14ac:dyDescent="0.25">
      <c r="A16526" s="2"/>
      <c r="B16526" s="2"/>
      <c r="C16526" s="2"/>
      <c r="E16526" s="2"/>
      <c r="G16526" s="2"/>
      <c r="H16526" s="6"/>
      <c r="I16526" s="9"/>
      <c r="J16526" s="9"/>
      <c r="K16526" s="9"/>
    </row>
    <row r="16527" spans="1:11" x14ac:dyDescent="0.25">
      <c r="A16527" s="2"/>
      <c r="B16527" s="2"/>
      <c r="C16527" s="2"/>
      <c r="E16527" s="2"/>
      <c r="G16527" s="2"/>
      <c r="H16527" s="6"/>
      <c r="I16527" s="9"/>
      <c r="J16527" s="9"/>
      <c r="K16527" s="9"/>
    </row>
    <row r="16528" spans="1:11" x14ac:dyDescent="0.25">
      <c r="A16528" s="2"/>
      <c r="B16528" s="2"/>
      <c r="C16528" s="2"/>
      <c r="E16528" s="2"/>
      <c r="G16528" s="2"/>
      <c r="H16528" s="6"/>
      <c r="I16528" s="9"/>
      <c r="J16528" s="9"/>
      <c r="K16528" s="9"/>
    </row>
    <row r="16529" spans="1:11" x14ac:dyDescent="0.25">
      <c r="A16529" s="2"/>
      <c r="B16529" s="2"/>
      <c r="C16529" s="2"/>
      <c r="E16529" s="2"/>
      <c r="G16529" s="2"/>
      <c r="H16529" s="6"/>
      <c r="I16529" s="9"/>
      <c r="J16529" s="9"/>
      <c r="K16529" s="9"/>
    </row>
    <row r="16530" spans="1:11" x14ac:dyDescent="0.25">
      <c r="A16530" s="2"/>
      <c r="B16530" s="2"/>
      <c r="C16530" s="2"/>
      <c r="E16530" s="2"/>
      <c r="G16530" s="2"/>
      <c r="H16530" s="6"/>
      <c r="I16530" s="9"/>
      <c r="J16530" s="9"/>
      <c r="K16530" s="9"/>
    </row>
    <row r="16531" spans="1:11" x14ac:dyDescent="0.25">
      <c r="A16531" s="2"/>
      <c r="B16531" s="2"/>
      <c r="C16531" s="2"/>
      <c r="E16531" s="2"/>
      <c r="G16531" s="2"/>
      <c r="H16531" s="6"/>
      <c r="I16531" s="9"/>
      <c r="J16531" s="9"/>
      <c r="K16531" s="9"/>
    </row>
    <row r="16532" spans="1:11" x14ac:dyDescent="0.25">
      <c r="A16532" s="2"/>
      <c r="B16532" s="2"/>
      <c r="C16532" s="2"/>
      <c r="E16532" s="2"/>
      <c r="G16532" s="2"/>
      <c r="H16532" s="6"/>
      <c r="I16532" s="9"/>
      <c r="J16532" s="9"/>
      <c r="K16532" s="9"/>
    </row>
    <row r="16533" spans="1:11" x14ac:dyDescent="0.25">
      <c r="A16533" s="2"/>
      <c r="B16533" s="2"/>
      <c r="C16533" s="2"/>
      <c r="E16533" s="2"/>
      <c r="G16533" s="2"/>
      <c r="H16533" s="6"/>
      <c r="I16533" s="9"/>
      <c r="J16533" s="9"/>
      <c r="K16533" s="9"/>
    </row>
    <row r="16534" spans="1:11" x14ac:dyDescent="0.25">
      <c r="A16534" s="2"/>
      <c r="B16534" s="2"/>
      <c r="C16534" s="2"/>
      <c r="E16534" s="2"/>
      <c r="G16534" s="2"/>
      <c r="H16534" s="6"/>
      <c r="I16534" s="9"/>
      <c r="J16534" s="9"/>
      <c r="K16534" s="9"/>
    </row>
    <row r="16535" spans="1:11" x14ac:dyDescent="0.25">
      <c r="A16535" s="2"/>
      <c r="B16535" s="2"/>
      <c r="C16535" s="2"/>
      <c r="E16535" s="2"/>
      <c r="G16535" s="2"/>
      <c r="H16535" s="6"/>
      <c r="I16535" s="9"/>
      <c r="J16535" s="9"/>
      <c r="K16535" s="9"/>
    </row>
    <row r="16536" spans="1:11" x14ac:dyDescent="0.25">
      <c r="A16536" s="2"/>
      <c r="B16536" s="2"/>
      <c r="C16536" s="2"/>
      <c r="E16536" s="2"/>
      <c r="G16536" s="2"/>
      <c r="H16536" s="6"/>
      <c r="I16536" s="9"/>
      <c r="J16536" s="9"/>
      <c r="K16536" s="9"/>
    </row>
    <row r="16537" spans="1:11" x14ac:dyDescent="0.25">
      <c r="A16537" s="2"/>
      <c r="B16537" s="2"/>
      <c r="C16537" s="2"/>
      <c r="E16537" s="2"/>
      <c r="G16537" s="2"/>
      <c r="H16537" s="6"/>
      <c r="I16537" s="9"/>
      <c r="J16537" s="9"/>
      <c r="K16537" s="9"/>
    </row>
    <row r="16538" spans="1:11" x14ac:dyDescent="0.25">
      <c r="A16538" s="2"/>
      <c r="B16538" s="2"/>
      <c r="C16538" s="2"/>
      <c r="E16538" s="2"/>
      <c r="G16538" s="2"/>
      <c r="H16538" s="6"/>
      <c r="I16538" s="9"/>
      <c r="J16538" s="9"/>
      <c r="K16538" s="9"/>
    </row>
    <row r="16539" spans="1:11" x14ac:dyDescent="0.25">
      <c r="A16539" s="2"/>
      <c r="B16539" s="2"/>
      <c r="C16539" s="2"/>
      <c r="E16539" s="2"/>
      <c r="G16539" s="2"/>
      <c r="H16539" s="6"/>
      <c r="I16539" s="9"/>
      <c r="J16539" s="9"/>
      <c r="K16539" s="9"/>
    </row>
    <row r="16540" spans="1:11" x14ac:dyDescent="0.25">
      <c r="A16540" s="2"/>
      <c r="B16540" s="2"/>
      <c r="C16540" s="2"/>
      <c r="E16540" s="2"/>
      <c r="G16540" s="2"/>
      <c r="H16540" s="6"/>
      <c r="I16540" s="9"/>
      <c r="J16540" s="9"/>
      <c r="K16540" s="9"/>
    </row>
    <row r="16541" spans="1:11" x14ac:dyDescent="0.25">
      <c r="A16541" s="2"/>
      <c r="B16541" s="2"/>
      <c r="C16541" s="2"/>
      <c r="E16541" s="2"/>
      <c r="G16541" s="2"/>
      <c r="H16541" s="6"/>
      <c r="I16541" s="9"/>
      <c r="J16541" s="9"/>
      <c r="K16541" s="9"/>
    </row>
    <row r="16542" spans="1:11" x14ac:dyDescent="0.25">
      <c r="A16542" s="2"/>
      <c r="B16542" s="2"/>
      <c r="C16542" s="2"/>
      <c r="E16542" s="2"/>
      <c r="G16542" s="2"/>
      <c r="H16542" s="6"/>
      <c r="I16542" s="9"/>
      <c r="J16542" s="9"/>
      <c r="K16542" s="9"/>
    </row>
    <row r="16543" spans="1:11" x14ac:dyDescent="0.25">
      <c r="A16543" s="2"/>
      <c r="B16543" s="2"/>
      <c r="C16543" s="2"/>
      <c r="E16543" s="2"/>
      <c r="G16543" s="2"/>
      <c r="H16543" s="6"/>
      <c r="I16543" s="9"/>
      <c r="J16543" s="9"/>
      <c r="K16543" s="9"/>
    </row>
    <row r="16544" spans="1:11" x14ac:dyDescent="0.25">
      <c r="A16544" s="2"/>
      <c r="B16544" s="2"/>
      <c r="C16544" s="2"/>
      <c r="E16544" s="2"/>
      <c r="G16544" s="2"/>
      <c r="H16544" s="6"/>
      <c r="I16544" s="9"/>
      <c r="J16544" s="9"/>
      <c r="K16544" s="9"/>
    </row>
    <row r="16545" spans="1:11" x14ac:dyDescent="0.25">
      <c r="A16545" s="2"/>
      <c r="B16545" s="2"/>
      <c r="C16545" s="2"/>
      <c r="E16545" s="2"/>
      <c r="G16545" s="2"/>
      <c r="H16545" s="6"/>
      <c r="I16545" s="9"/>
      <c r="J16545" s="9"/>
      <c r="K16545" s="9"/>
    </row>
    <row r="16546" spans="1:11" x14ac:dyDescent="0.25">
      <c r="A16546" s="2"/>
      <c r="B16546" s="2"/>
      <c r="C16546" s="2"/>
      <c r="E16546" s="2"/>
      <c r="G16546" s="2"/>
      <c r="H16546" s="6"/>
      <c r="I16546" s="9"/>
      <c r="J16546" s="9"/>
      <c r="K16546" s="9"/>
    </row>
    <row r="16547" spans="1:11" x14ac:dyDescent="0.25">
      <c r="A16547" s="2"/>
      <c r="B16547" s="2"/>
      <c r="C16547" s="2"/>
      <c r="E16547" s="2"/>
      <c r="G16547" s="2"/>
      <c r="H16547" s="6"/>
      <c r="I16547" s="9"/>
      <c r="J16547" s="9"/>
      <c r="K16547" s="9"/>
    </row>
    <row r="16548" spans="1:11" x14ac:dyDescent="0.25">
      <c r="A16548" s="2"/>
      <c r="B16548" s="2"/>
      <c r="C16548" s="2"/>
      <c r="E16548" s="2"/>
      <c r="G16548" s="2"/>
      <c r="H16548" s="6"/>
      <c r="I16548" s="9"/>
      <c r="J16548" s="9"/>
      <c r="K16548" s="9"/>
    </row>
    <row r="16549" spans="1:11" x14ac:dyDescent="0.25">
      <c r="A16549" s="2"/>
      <c r="B16549" s="2"/>
      <c r="C16549" s="2"/>
      <c r="E16549" s="2"/>
      <c r="G16549" s="2"/>
      <c r="H16549" s="6"/>
      <c r="I16549" s="9"/>
      <c r="J16549" s="9"/>
      <c r="K16549" s="9"/>
    </row>
    <row r="16550" spans="1:11" x14ac:dyDescent="0.25">
      <c r="A16550" s="2"/>
      <c r="B16550" s="2"/>
      <c r="C16550" s="2"/>
      <c r="E16550" s="2"/>
      <c r="G16550" s="2"/>
      <c r="H16550" s="6"/>
      <c r="I16550" s="9"/>
      <c r="J16550" s="9"/>
      <c r="K16550" s="9"/>
    </row>
    <row r="16551" spans="1:11" x14ac:dyDescent="0.25">
      <c r="A16551" s="2"/>
      <c r="B16551" s="2"/>
      <c r="C16551" s="2"/>
      <c r="E16551" s="2"/>
      <c r="G16551" s="2"/>
      <c r="H16551" s="6"/>
      <c r="I16551" s="9"/>
      <c r="J16551" s="9"/>
      <c r="K16551" s="9"/>
    </row>
    <row r="16552" spans="1:11" x14ac:dyDescent="0.25">
      <c r="A16552" s="2"/>
      <c r="B16552" s="2"/>
      <c r="C16552" s="2"/>
      <c r="E16552" s="2"/>
      <c r="G16552" s="2"/>
      <c r="H16552" s="6"/>
      <c r="I16552" s="9"/>
      <c r="J16552" s="9"/>
      <c r="K16552" s="9"/>
    </row>
    <row r="16553" spans="1:11" x14ac:dyDescent="0.25">
      <c r="A16553" s="2"/>
      <c r="B16553" s="2"/>
      <c r="C16553" s="2"/>
      <c r="E16553" s="2"/>
      <c r="G16553" s="2"/>
      <c r="H16553" s="6"/>
      <c r="I16553" s="9"/>
      <c r="J16553" s="9"/>
      <c r="K16553" s="9"/>
    </row>
    <row r="16554" spans="1:11" x14ac:dyDescent="0.25">
      <c r="A16554" s="2"/>
      <c r="B16554" s="2"/>
      <c r="C16554" s="2"/>
      <c r="E16554" s="2"/>
      <c r="G16554" s="2"/>
      <c r="H16554" s="6"/>
      <c r="I16554" s="9"/>
      <c r="J16554" s="9"/>
      <c r="K16554" s="9"/>
    </row>
    <row r="16555" spans="1:11" x14ac:dyDescent="0.25">
      <c r="A16555" s="2"/>
      <c r="B16555" s="2"/>
      <c r="C16555" s="2"/>
      <c r="E16555" s="2"/>
      <c r="G16555" s="2"/>
      <c r="H16555" s="6"/>
      <c r="I16555" s="9"/>
      <c r="J16555" s="9"/>
      <c r="K16555" s="9"/>
    </row>
    <row r="16556" spans="1:11" x14ac:dyDescent="0.25">
      <c r="A16556" s="2"/>
      <c r="B16556" s="2"/>
      <c r="C16556" s="2"/>
      <c r="E16556" s="2"/>
      <c r="G16556" s="2"/>
      <c r="H16556" s="6"/>
      <c r="I16556" s="9"/>
      <c r="J16556" s="9"/>
      <c r="K16556" s="9"/>
    </row>
    <row r="16557" spans="1:11" x14ac:dyDescent="0.25">
      <c r="A16557" s="2"/>
      <c r="B16557" s="2"/>
      <c r="C16557" s="2"/>
      <c r="E16557" s="2"/>
      <c r="G16557" s="2"/>
      <c r="H16557" s="6"/>
      <c r="I16557" s="9"/>
      <c r="J16557" s="9"/>
      <c r="K16557" s="9"/>
    </row>
    <row r="16558" spans="1:11" x14ac:dyDescent="0.25">
      <c r="A16558" s="2"/>
      <c r="B16558" s="2"/>
      <c r="C16558" s="2"/>
      <c r="E16558" s="2"/>
      <c r="G16558" s="2"/>
      <c r="H16558" s="6"/>
      <c r="I16558" s="9"/>
      <c r="J16558" s="9"/>
      <c r="K16558" s="9"/>
    </row>
    <row r="16559" spans="1:11" x14ac:dyDescent="0.25">
      <c r="A16559" s="2"/>
      <c r="B16559" s="2"/>
      <c r="C16559" s="2"/>
      <c r="E16559" s="2"/>
      <c r="G16559" s="2"/>
      <c r="H16559" s="6"/>
      <c r="I16559" s="9"/>
      <c r="J16559" s="9"/>
      <c r="K16559" s="9"/>
    </row>
    <row r="16560" spans="1:11" x14ac:dyDescent="0.25">
      <c r="A16560" s="2"/>
      <c r="B16560" s="2"/>
      <c r="C16560" s="2"/>
      <c r="E16560" s="2"/>
      <c r="G16560" s="2"/>
      <c r="H16560" s="6"/>
      <c r="I16560" s="9"/>
      <c r="J16560" s="9"/>
      <c r="K16560" s="9"/>
    </row>
    <row r="16561" spans="1:11" x14ac:dyDescent="0.25">
      <c r="A16561" s="2"/>
      <c r="B16561" s="2"/>
      <c r="C16561" s="2"/>
      <c r="E16561" s="2"/>
      <c r="G16561" s="2"/>
      <c r="H16561" s="6"/>
      <c r="I16561" s="9"/>
      <c r="J16561" s="9"/>
      <c r="K16561" s="9"/>
    </row>
    <row r="16562" spans="1:11" x14ac:dyDescent="0.25">
      <c r="A16562" s="2"/>
      <c r="B16562" s="2"/>
      <c r="C16562" s="2"/>
      <c r="E16562" s="2"/>
      <c r="G16562" s="2"/>
      <c r="H16562" s="6"/>
      <c r="I16562" s="9"/>
      <c r="J16562" s="9"/>
      <c r="K16562" s="9"/>
    </row>
    <row r="16563" spans="1:11" x14ac:dyDescent="0.25">
      <c r="A16563" s="2"/>
      <c r="B16563" s="2"/>
      <c r="C16563" s="2"/>
      <c r="E16563" s="2"/>
      <c r="G16563" s="2"/>
      <c r="H16563" s="6"/>
      <c r="I16563" s="9"/>
      <c r="J16563" s="9"/>
      <c r="K16563" s="9"/>
    </row>
    <row r="16564" spans="1:11" x14ac:dyDescent="0.25">
      <c r="A16564" s="2"/>
      <c r="B16564" s="2"/>
      <c r="C16564" s="2"/>
      <c r="E16564" s="2"/>
      <c r="G16564" s="2"/>
      <c r="H16564" s="6"/>
      <c r="I16564" s="9"/>
      <c r="J16564" s="9"/>
      <c r="K16564" s="9"/>
    </row>
    <row r="16565" spans="1:11" x14ac:dyDescent="0.25">
      <c r="A16565" s="2"/>
      <c r="B16565" s="2"/>
      <c r="C16565" s="2"/>
      <c r="E16565" s="2"/>
      <c r="G16565" s="2"/>
      <c r="H16565" s="6"/>
      <c r="I16565" s="9"/>
      <c r="J16565" s="9"/>
      <c r="K16565" s="9"/>
    </row>
    <row r="16566" spans="1:11" x14ac:dyDescent="0.25">
      <c r="A16566" s="2"/>
      <c r="B16566" s="2"/>
      <c r="C16566" s="2"/>
      <c r="E16566" s="2"/>
      <c r="G16566" s="2"/>
      <c r="H16566" s="6"/>
      <c r="I16566" s="9"/>
      <c r="J16566" s="9"/>
      <c r="K16566" s="9"/>
    </row>
    <row r="16567" spans="1:11" x14ac:dyDescent="0.25">
      <c r="A16567" s="2"/>
      <c r="B16567" s="2"/>
      <c r="C16567" s="2"/>
      <c r="E16567" s="2"/>
      <c r="G16567" s="2"/>
      <c r="H16567" s="6"/>
      <c r="I16567" s="9"/>
      <c r="J16567" s="9"/>
      <c r="K16567" s="9"/>
    </row>
    <row r="16568" spans="1:11" x14ac:dyDescent="0.25">
      <c r="A16568" s="2"/>
      <c r="B16568" s="2"/>
      <c r="C16568" s="2"/>
      <c r="E16568" s="2"/>
      <c r="G16568" s="2"/>
      <c r="H16568" s="6"/>
      <c r="I16568" s="9"/>
      <c r="J16568" s="9"/>
      <c r="K16568" s="9"/>
    </row>
    <row r="16569" spans="1:11" x14ac:dyDescent="0.25">
      <c r="A16569" s="2"/>
      <c r="B16569" s="2"/>
      <c r="C16569" s="2"/>
      <c r="E16569" s="2"/>
      <c r="G16569" s="2"/>
      <c r="H16569" s="6"/>
      <c r="I16569" s="9"/>
      <c r="J16569" s="9"/>
      <c r="K16569" s="9"/>
    </row>
    <row r="16570" spans="1:11" x14ac:dyDescent="0.25">
      <c r="A16570" s="2"/>
      <c r="B16570" s="2"/>
      <c r="C16570" s="2"/>
      <c r="E16570" s="2"/>
      <c r="G16570" s="2"/>
      <c r="H16570" s="6"/>
      <c r="I16570" s="9"/>
      <c r="J16570" s="9"/>
      <c r="K16570" s="9"/>
    </row>
    <row r="16571" spans="1:11" x14ac:dyDescent="0.25">
      <c r="A16571" s="2"/>
      <c r="B16571" s="2"/>
      <c r="C16571" s="2"/>
      <c r="E16571" s="2"/>
      <c r="G16571" s="2"/>
      <c r="H16571" s="6"/>
      <c r="I16571" s="9"/>
      <c r="J16571" s="9"/>
      <c r="K16571" s="9"/>
    </row>
    <row r="16572" spans="1:11" x14ac:dyDescent="0.25">
      <c r="A16572" s="2"/>
      <c r="B16572" s="2"/>
      <c r="C16572" s="2"/>
      <c r="E16572" s="2"/>
      <c r="G16572" s="2"/>
      <c r="H16572" s="6"/>
      <c r="I16572" s="9"/>
      <c r="J16572" s="9"/>
      <c r="K16572" s="9"/>
    </row>
    <row r="16573" spans="1:11" x14ac:dyDescent="0.25">
      <c r="A16573" s="2"/>
      <c r="B16573" s="2"/>
      <c r="C16573" s="2"/>
      <c r="E16573" s="2"/>
      <c r="G16573" s="2"/>
      <c r="H16573" s="6"/>
      <c r="I16573" s="9"/>
      <c r="J16573" s="9"/>
      <c r="K16573" s="9"/>
    </row>
    <row r="16574" spans="1:11" x14ac:dyDescent="0.25">
      <c r="A16574" s="2"/>
      <c r="B16574" s="2"/>
      <c r="C16574" s="2"/>
      <c r="E16574" s="2"/>
      <c r="G16574" s="2"/>
      <c r="H16574" s="6"/>
      <c r="I16574" s="9"/>
      <c r="J16574" s="9"/>
      <c r="K16574" s="9"/>
    </row>
    <row r="16575" spans="1:11" x14ac:dyDescent="0.25">
      <c r="A16575" s="2"/>
      <c r="B16575" s="2"/>
      <c r="C16575" s="2"/>
      <c r="E16575" s="2"/>
      <c r="G16575" s="2"/>
      <c r="H16575" s="6"/>
      <c r="I16575" s="9"/>
      <c r="J16575" s="9"/>
      <c r="K16575" s="9"/>
    </row>
    <row r="16576" spans="1:11" x14ac:dyDescent="0.25">
      <c r="A16576" s="2"/>
      <c r="B16576" s="2"/>
      <c r="C16576" s="2"/>
      <c r="E16576" s="2"/>
      <c r="G16576" s="2"/>
      <c r="H16576" s="6"/>
      <c r="I16576" s="9"/>
      <c r="J16576" s="9"/>
      <c r="K16576" s="9"/>
    </row>
    <row r="16577" spans="1:11" x14ac:dyDescent="0.25">
      <c r="A16577" s="2"/>
      <c r="B16577" s="2"/>
      <c r="C16577" s="2"/>
      <c r="E16577" s="2"/>
      <c r="G16577" s="2"/>
      <c r="H16577" s="6"/>
      <c r="I16577" s="9"/>
      <c r="J16577" s="9"/>
      <c r="K16577" s="9"/>
    </row>
    <row r="16578" spans="1:11" x14ac:dyDescent="0.25">
      <c r="A16578" s="2"/>
      <c r="B16578" s="2"/>
      <c r="C16578" s="2"/>
      <c r="E16578" s="2"/>
      <c r="G16578" s="2"/>
      <c r="H16578" s="6"/>
      <c r="I16578" s="9"/>
      <c r="J16578" s="9"/>
      <c r="K16578" s="9"/>
    </row>
    <row r="16579" spans="1:11" x14ac:dyDescent="0.25">
      <c r="A16579" s="2"/>
      <c r="B16579" s="2"/>
      <c r="C16579" s="2"/>
      <c r="E16579" s="2"/>
      <c r="G16579" s="2"/>
      <c r="H16579" s="6"/>
      <c r="I16579" s="9"/>
      <c r="J16579" s="9"/>
      <c r="K16579" s="9"/>
    </row>
    <row r="16580" spans="1:11" x14ac:dyDescent="0.25">
      <c r="A16580" s="2"/>
      <c r="B16580" s="2"/>
      <c r="C16580" s="2"/>
      <c r="E16580" s="2"/>
      <c r="G16580" s="2"/>
      <c r="H16580" s="6"/>
      <c r="I16580" s="9"/>
      <c r="J16580" s="9"/>
      <c r="K16580" s="9"/>
    </row>
    <row r="16581" spans="1:11" x14ac:dyDescent="0.25">
      <c r="A16581" s="2"/>
      <c r="B16581" s="2"/>
      <c r="C16581" s="2"/>
      <c r="E16581" s="2"/>
      <c r="G16581" s="2"/>
      <c r="H16581" s="6"/>
      <c r="I16581" s="9"/>
      <c r="J16581" s="9"/>
      <c r="K16581" s="9"/>
    </row>
    <row r="16582" spans="1:11" x14ac:dyDescent="0.25">
      <c r="A16582" s="2"/>
      <c r="B16582" s="2"/>
      <c r="C16582" s="2"/>
      <c r="E16582" s="2"/>
      <c r="G16582" s="2"/>
      <c r="H16582" s="6"/>
      <c r="I16582" s="9"/>
      <c r="J16582" s="9"/>
      <c r="K16582" s="9"/>
    </row>
    <row r="16583" spans="1:11" x14ac:dyDescent="0.25">
      <c r="A16583" s="2"/>
      <c r="B16583" s="2"/>
      <c r="C16583" s="2"/>
      <c r="E16583" s="2"/>
      <c r="G16583" s="2"/>
      <c r="H16583" s="6"/>
      <c r="I16583" s="9"/>
      <c r="J16583" s="9"/>
      <c r="K16583" s="9"/>
    </row>
    <row r="16584" spans="1:11" x14ac:dyDescent="0.25">
      <c r="A16584" s="2"/>
      <c r="B16584" s="2"/>
      <c r="C16584" s="2"/>
      <c r="E16584" s="2"/>
      <c r="G16584" s="2"/>
      <c r="H16584" s="6"/>
      <c r="I16584" s="9"/>
      <c r="J16584" s="9"/>
      <c r="K16584" s="9"/>
    </row>
    <row r="16585" spans="1:11" x14ac:dyDescent="0.25">
      <c r="A16585" s="2"/>
      <c r="B16585" s="2"/>
      <c r="C16585" s="2"/>
      <c r="E16585" s="2"/>
      <c r="G16585" s="2"/>
      <c r="H16585" s="6"/>
      <c r="I16585" s="9"/>
      <c r="J16585" s="9"/>
      <c r="K16585" s="9"/>
    </row>
    <row r="16586" spans="1:11" x14ac:dyDescent="0.25">
      <c r="A16586" s="2"/>
      <c r="B16586" s="2"/>
      <c r="C16586" s="2"/>
      <c r="E16586" s="2"/>
      <c r="G16586" s="2"/>
      <c r="H16586" s="6"/>
      <c r="I16586" s="9"/>
      <c r="J16586" s="9"/>
      <c r="K16586" s="9"/>
    </row>
    <row r="16587" spans="1:11" x14ac:dyDescent="0.25">
      <c r="A16587" s="2"/>
      <c r="B16587" s="2"/>
      <c r="C16587" s="2"/>
      <c r="E16587" s="2"/>
      <c r="G16587" s="2"/>
      <c r="H16587" s="6"/>
      <c r="I16587" s="9"/>
      <c r="J16587" s="9"/>
      <c r="K16587" s="9"/>
    </row>
    <row r="16588" spans="1:11" x14ac:dyDescent="0.25">
      <c r="A16588" s="2"/>
      <c r="B16588" s="2"/>
      <c r="C16588" s="2"/>
      <c r="E16588" s="2"/>
      <c r="G16588" s="2"/>
      <c r="H16588" s="6"/>
      <c r="I16588" s="9"/>
      <c r="J16588" s="9"/>
      <c r="K16588" s="9"/>
    </row>
    <row r="16589" spans="1:11" x14ac:dyDescent="0.25">
      <c r="A16589" s="2"/>
      <c r="B16589" s="2"/>
      <c r="C16589" s="2"/>
      <c r="E16589" s="2"/>
      <c r="G16589" s="2"/>
      <c r="H16589" s="6"/>
      <c r="I16589" s="9"/>
      <c r="J16589" s="9"/>
      <c r="K16589" s="9"/>
    </row>
    <row r="16590" spans="1:11" x14ac:dyDescent="0.25">
      <c r="A16590" s="2"/>
      <c r="B16590" s="2"/>
      <c r="C16590" s="2"/>
      <c r="E16590" s="2"/>
      <c r="G16590" s="2"/>
      <c r="H16590" s="6"/>
      <c r="I16590" s="9"/>
      <c r="J16590" s="9"/>
      <c r="K16590" s="9"/>
    </row>
    <row r="16591" spans="1:11" x14ac:dyDescent="0.25">
      <c r="A16591" s="2"/>
      <c r="B16591" s="2"/>
      <c r="C16591" s="2"/>
      <c r="E16591" s="2"/>
      <c r="G16591" s="2"/>
      <c r="H16591" s="6"/>
      <c r="I16591" s="9"/>
      <c r="J16591" s="9"/>
      <c r="K16591" s="9"/>
    </row>
    <row r="16592" spans="1:11" x14ac:dyDescent="0.25">
      <c r="A16592" s="2"/>
      <c r="B16592" s="2"/>
      <c r="C16592" s="2"/>
      <c r="E16592" s="2"/>
      <c r="G16592" s="2"/>
      <c r="H16592" s="6"/>
      <c r="I16592" s="9"/>
      <c r="J16592" s="9"/>
      <c r="K16592" s="9"/>
    </row>
    <row r="16593" spans="1:11" x14ac:dyDescent="0.25">
      <c r="A16593" s="2"/>
      <c r="B16593" s="2"/>
      <c r="C16593" s="2"/>
      <c r="E16593" s="2"/>
      <c r="G16593" s="2"/>
      <c r="H16593" s="6"/>
      <c r="I16593" s="9"/>
      <c r="J16593" s="9"/>
      <c r="K16593" s="9"/>
    </row>
    <row r="16594" spans="1:11" x14ac:dyDescent="0.25">
      <c r="A16594" s="2"/>
      <c r="B16594" s="2"/>
      <c r="C16594" s="2"/>
      <c r="E16594" s="2"/>
      <c r="G16594" s="2"/>
      <c r="H16594" s="6"/>
      <c r="I16594" s="9"/>
      <c r="J16594" s="9"/>
      <c r="K16594" s="9"/>
    </row>
    <row r="16595" spans="1:11" x14ac:dyDescent="0.25">
      <c r="A16595" s="2"/>
      <c r="B16595" s="2"/>
      <c r="C16595" s="2"/>
      <c r="E16595" s="2"/>
      <c r="G16595" s="2"/>
      <c r="H16595" s="6"/>
      <c r="I16595" s="9"/>
      <c r="J16595" s="9"/>
      <c r="K16595" s="9"/>
    </row>
    <row r="16596" spans="1:11" x14ac:dyDescent="0.25">
      <c r="A16596" s="2"/>
      <c r="B16596" s="2"/>
      <c r="C16596" s="2"/>
      <c r="E16596" s="2"/>
      <c r="G16596" s="2"/>
      <c r="H16596" s="6"/>
      <c r="I16596" s="9"/>
      <c r="J16596" s="9"/>
      <c r="K16596" s="9"/>
    </row>
    <row r="16597" spans="1:11" x14ac:dyDescent="0.25">
      <c r="A16597" s="2"/>
      <c r="B16597" s="2"/>
      <c r="C16597" s="2"/>
      <c r="E16597" s="2"/>
      <c r="G16597" s="2"/>
      <c r="H16597" s="6"/>
      <c r="I16597" s="9"/>
      <c r="J16597" s="9"/>
      <c r="K16597" s="9"/>
    </row>
    <row r="16598" spans="1:11" x14ac:dyDescent="0.25">
      <c r="A16598" s="2"/>
      <c r="B16598" s="2"/>
      <c r="C16598" s="2"/>
      <c r="E16598" s="2"/>
      <c r="G16598" s="2"/>
      <c r="H16598" s="6"/>
      <c r="I16598" s="9"/>
      <c r="J16598" s="9"/>
      <c r="K16598" s="9"/>
    </row>
    <row r="16599" spans="1:11" x14ac:dyDescent="0.25">
      <c r="A16599" s="2"/>
      <c r="B16599" s="2"/>
      <c r="C16599" s="2"/>
      <c r="E16599" s="2"/>
      <c r="G16599" s="2"/>
      <c r="H16599" s="6"/>
      <c r="I16599" s="9"/>
      <c r="J16599" s="9"/>
      <c r="K16599" s="9"/>
    </row>
    <row r="16600" spans="1:11" x14ac:dyDescent="0.25">
      <c r="A16600" s="2"/>
      <c r="B16600" s="2"/>
      <c r="C16600" s="2"/>
      <c r="E16600" s="2"/>
      <c r="G16600" s="2"/>
      <c r="H16600" s="6"/>
      <c r="I16600" s="9"/>
      <c r="J16600" s="9"/>
      <c r="K16600" s="9"/>
    </row>
    <row r="16601" spans="1:11" x14ac:dyDescent="0.25">
      <c r="A16601" s="2"/>
      <c r="B16601" s="2"/>
      <c r="C16601" s="2"/>
      <c r="E16601" s="2"/>
      <c r="G16601" s="2"/>
      <c r="H16601" s="6"/>
      <c r="I16601" s="9"/>
      <c r="J16601" s="9"/>
      <c r="K16601" s="9"/>
    </row>
    <row r="16602" spans="1:11" x14ac:dyDescent="0.25">
      <c r="A16602" s="2"/>
      <c r="B16602" s="2"/>
      <c r="C16602" s="2"/>
      <c r="E16602" s="2"/>
      <c r="G16602" s="2"/>
      <c r="H16602" s="6"/>
      <c r="I16602" s="9"/>
      <c r="J16602" s="9"/>
      <c r="K16602" s="9"/>
    </row>
    <row r="16603" spans="1:11" x14ac:dyDescent="0.25">
      <c r="A16603" s="2"/>
      <c r="B16603" s="2"/>
      <c r="C16603" s="2"/>
      <c r="E16603" s="2"/>
      <c r="G16603" s="2"/>
      <c r="H16603" s="6"/>
      <c r="I16603" s="9"/>
      <c r="J16603" s="9"/>
      <c r="K16603" s="9"/>
    </row>
    <row r="16604" spans="1:11" x14ac:dyDescent="0.25">
      <c r="A16604" s="2"/>
      <c r="B16604" s="2"/>
      <c r="C16604" s="2"/>
      <c r="E16604" s="2"/>
      <c r="G16604" s="2"/>
      <c r="H16604" s="6"/>
      <c r="I16604" s="9"/>
      <c r="J16604" s="9"/>
      <c r="K16604" s="9"/>
    </row>
    <row r="16605" spans="1:11" x14ac:dyDescent="0.25">
      <c r="A16605" s="2"/>
      <c r="B16605" s="2"/>
      <c r="C16605" s="2"/>
      <c r="E16605" s="2"/>
      <c r="G16605" s="2"/>
      <c r="H16605" s="6"/>
      <c r="I16605" s="9"/>
      <c r="J16605" s="9"/>
      <c r="K16605" s="9"/>
    </row>
    <row r="16606" spans="1:11" x14ac:dyDescent="0.25">
      <c r="A16606" s="2"/>
      <c r="B16606" s="2"/>
      <c r="C16606" s="2"/>
      <c r="E16606" s="2"/>
      <c r="G16606" s="2"/>
      <c r="H16606" s="6"/>
      <c r="I16606" s="9"/>
      <c r="J16606" s="9"/>
      <c r="K16606" s="9"/>
    </row>
    <row r="16607" spans="1:11" x14ac:dyDescent="0.25">
      <c r="A16607" s="2"/>
      <c r="B16607" s="2"/>
      <c r="C16607" s="2"/>
      <c r="E16607" s="2"/>
      <c r="G16607" s="2"/>
      <c r="H16607" s="6"/>
      <c r="I16607" s="9"/>
      <c r="J16607" s="9"/>
      <c r="K16607" s="9"/>
    </row>
    <row r="16608" spans="1:11" x14ac:dyDescent="0.25">
      <c r="A16608" s="2"/>
      <c r="B16608" s="2"/>
      <c r="C16608" s="2"/>
      <c r="E16608" s="2"/>
      <c r="G16608" s="2"/>
      <c r="H16608" s="6"/>
      <c r="I16608" s="9"/>
      <c r="J16608" s="9"/>
      <c r="K16608" s="9"/>
    </row>
    <row r="16609" spans="1:11" x14ac:dyDescent="0.25">
      <c r="A16609" s="2"/>
      <c r="B16609" s="2"/>
      <c r="C16609" s="2"/>
      <c r="E16609" s="2"/>
      <c r="G16609" s="2"/>
      <c r="H16609" s="6"/>
      <c r="I16609" s="9"/>
      <c r="J16609" s="9"/>
      <c r="K16609" s="9"/>
    </row>
    <row r="16610" spans="1:11" x14ac:dyDescent="0.25">
      <c r="A16610" s="2"/>
      <c r="B16610" s="2"/>
      <c r="C16610" s="2"/>
      <c r="E16610" s="2"/>
      <c r="G16610" s="2"/>
      <c r="H16610" s="6"/>
      <c r="I16610" s="9"/>
      <c r="J16610" s="9"/>
      <c r="K16610" s="9"/>
    </row>
    <row r="16611" spans="1:11" x14ac:dyDescent="0.25">
      <c r="A16611" s="2"/>
      <c r="B16611" s="2"/>
      <c r="C16611" s="2"/>
      <c r="E16611" s="2"/>
      <c r="G16611" s="2"/>
      <c r="H16611" s="6"/>
      <c r="I16611" s="9"/>
      <c r="J16611" s="9"/>
      <c r="K16611" s="9"/>
    </row>
    <row r="16612" spans="1:11" x14ac:dyDescent="0.25">
      <c r="A16612" s="2"/>
      <c r="B16612" s="2"/>
      <c r="C16612" s="2"/>
      <c r="E16612" s="2"/>
      <c r="G16612" s="2"/>
      <c r="H16612" s="6"/>
      <c r="I16612" s="9"/>
      <c r="J16612" s="9"/>
      <c r="K16612" s="9"/>
    </row>
    <row r="16613" spans="1:11" x14ac:dyDescent="0.25">
      <c r="A16613" s="2"/>
      <c r="B16613" s="2"/>
      <c r="C16613" s="2"/>
      <c r="E16613" s="2"/>
      <c r="G16613" s="2"/>
      <c r="H16613" s="6"/>
      <c r="I16613" s="9"/>
      <c r="J16613" s="9"/>
      <c r="K16613" s="9"/>
    </row>
    <row r="16614" spans="1:11" x14ac:dyDescent="0.25">
      <c r="A16614" s="2"/>
      <c r="B16614" s="2"/>
      <c r="C16614" s="2"/>
      <c r="E16614" s="2"/>
      <c r="G16614" s="2"/>
      <c r="H16614" s="6"/>
      <c r="I16614" s="9"/>
      <c r="J16614" s="9"/>
      <c r="K16614" s="9"/>
    </row>
    <row r="16615" spans="1:11" x14ac:dyDescent="0.25">
      <c r="A16615" s="2"/>
      <c r="B16615" s="2"/>
      <c r="C16615" s="2"/>
      <c r="E16615" s="2"/>
      <c r="G16615" s="2"/>
      <c r="H16615" s="6"/>
      <c r="I16615" s="9"/>
      <c r="J16615" s="9"/>
      <c r="K16615" s="9"/>
    </row>
    <row r="16616" spans="1:11" x14ac:dyDescent="0.25">
      <c r="A16616" s="2"/>
      <c r="B16616" s="2"/>
      <c r="C16616" s="2"/>
      <c r="E16616" s="2"/>
      <c r="G16616" s="2"/>
      <c r="H16616" s="6"/>
      <c r="I16616" s="9"/>
      <c r="J16616" s="9"/>
      <c r="K16616" s="9"/>
    </row>
    <row r="16617" spans="1:11" x14ac:dyDescent="0.25">
      <c r="A16617" s="2"/>
      <c r="B16617" s="2"/>
      <c r="C16617" s="2"/>
      <c r="E16617" s="2"/>
      <c r="G16617" s="2"/>
      <c r="H16617" s="6"/>
      <c r="I16617" s="9"/>
      <c r="J16617" s="9"/>
      <c r="K16617" s="9"/>
    </row>
    <row r="16618" spans="1:11" x14ac:dyDescent="0.25">
      <c r="A16618" s="2"/>
      <c r="B16618" s="2"/>
      <c r="C16618" s="2"/>
      <c r="E16618" s="2"/>
      <c r="G16618" s="2"/>
      <c r="H16618" s="6"/>
      <c r="I16618" s="9"/>
      <c r="J16618" s="9"/>
      <c r="K16618" s="9"/>
    </row>
    <row r="16619" spans="1:11" x14ac:dyDescent="0.25">
      <c r="A16619" s="2"/>
      <c r="B16619" s="2"/>
      <c r="C16619" s="2"/>
      <c r="E16619" s="2"/>
      <c r="G16619" s="2"/>
      <c r="H16619" s="6"/>
      <c r="I16619" s="9"/>
      <c r="J16619" s="9"/>
      <c r="K16619" s="9"/>
    </row>
    <row r="16620" spans="1:11" x14ac:dyDescent="0.25">
      <c r="A16620" s="2"/>
      <c r="B16620" s="2"/>
      <c r="C16620" s="2"/>
      <c r="E16620" s="2"/>
      <c r="G16620" s="2"/>
      <c r="H16620" s="6"/>
      <c r="I16620" s="9"/>
      <c r="J16620" s="9"/>
      <c r="K16620" s="9"/>
    </row>
    <row r="16621" spans="1:11" x14ac:dyDescent="0.25">
      <c r="A16621" s="2"/>
      <c r="B16621" s="2"/>
      <c r="C16621" s="2"/>
      <c r="E16621" s="2"/>
      <c r="G16621" s="2"/>
      <c r="H16621" s="6"/>
      <c r="I16621" s="9"/>
      <c r="J16621" s="9"/>
      <c r="K16621" s="9"/>
    </row>
    <row r="16622" spans="1:11" x14ac:dyDescent="0.25">
      <c r="A16622" s="2"/>
      <c r="B16622" s="2"/>
      <c r="C16622" s="2"/>
      <c r="E16622" s="2"/>
      <c r="G16622" s="2"/>
      <c r="H16622" s="6"/>
      <c r="I16622" s="9"/>
      <c r="J16622" s="9"/>
      <c r="K16622" s="9"/>
    </row>
    <row r="16623" spans="1:11" x14ac:dyDescent="0.25">
      <c r="A16623" s="2"/>
      <c r="B16623" s="2"/>
      <c r="C16623" s="2"/>
      <c r="E16623" s="2"/>
      <c r="G16623" s="2"/>
      <c r="H16623" s="6"/>
      <c r="I16623" s="9"/>
      <c r="J16623" s="9"/>
      <c r="K16623" s="9"/>
    </row>
    <row r="16624" spans="1:11" x14ac:dyDescent="0.25">
      <c r="A16624" s="2"/>
      <c r="B16624" s="2"/>
      <c r="C16624" s="2"/>
      <c r="E16624" s="2"/>
      <c r="G16624" s="2"/>
      <c r="H16624" s="6"/>
      <c r="I16624" s="9"/>
      <c r="J16624" s="9"/>
      <c r="K16624" s="9"/>
    </row>
    <row r="16625" spans="1:11" x14ac:dyDescent="0.25">
      <c r="A16625" s="2"/>
      <c r="B16625" s="2"/>
      <c r="C16625" s="2"/>
      <c r="E16625" s="2"/>
      <c r="G16625" s="2"/>
      <c r="H16625" s="6"/>
      <c r="I16625" s="9"/>
      <c r="J16625" s="9"/>
      <c r="K16625" s="9"/>
    </row>
    <row r="16626" spans="1:11" x14ac:dyDescent="0.25">
      <c r="A16626" s="2"/>
      <c r="B16626" s="2"/>
      <c r="C16626" s="2"/>
      <c r="E16626" s="2"/>
      <c r="G16626" s="2"/>
      <c r="H16626" s="6"/>
      <c r="I16626" s="9"/>
      <c r="J16626" s="9"/>
      <c r="K16626" s="9"/>
    </row>
    <row r="16627" spans="1:11" x14ac:dyDescent="0.25">
      <c r="A16627" s="2"/>
      <c r="B16627" s="2"/>
      <c r="C16627" s="2"/>
      <c r="E16627" s="2"/>
      <c r="G16627" s="2"/>
      <c r="H16627" s="6"/>
      <c r="I16627" s="9"/>
      <c r="J16627" s="9"/>
      <c r="K16627" s="9"/>
    </row>
    <row r="16628" spans="1:11" x14ac:dyDescent="0.25">
      <c r="A16628" s="2"/>
      <c r="B16628" s="2"/>
      <c r="C16628" s="2"/>
      <c r="E16628" s="2"/>
      <c r="G16628" s="2"/>
      <c r="H16628" s="6"/>
      <c r="I16628" s="9"/>
      <c r="J16628" s="9"/>
      <c r="K16628" s="9"/>
    </row>
    <row r="16629" spans="1:11" x14ac:dyDescent="0.25">
      <c r="A16629" s="2"/>
      <c r="B16629" s="2"/>
      <c r="C16629" s="2"/>
      <c r="E16629" s="2"/>
      <c r="G16629" s="2"/>
      <c r="H16629" s="6"/>
      <c r="I16629" s="9"/>
      <c r="J16629" s="9"/>
      <c r="K16629" s="9"/>
    </row>
    <row r="16630" spans="1:11" x14ac:dyDescent="0.25">
      <c r="A16630" s="2"/>
      <c r="B16630" s="2"/>
      <c r="C16630" s="2"/>
      <c r="E16630" s="2"/>
      <c r="G16630" s="2"/>
      <c r="H16630" s="6"/>
      <c r="I16630" s="9"/>
      <c r="J16630" s="9"/>
      <c r="K16630" s="9"/>
    </row>
    <row r="16631" spans="1:11" x14ac:dyDescent="0.25">
      <c r="A16631" s="2"/>
      <c r="B16631" s="2"/>
      <c r="C16631" s="2"/>
      <c r="E16631" s="2"/>
      <c r="G16631" s="2"/>
      <c r="H16631" s="6"/>
      <c r="I16631" s="9"/>
      <c r="J16631" s="9"/>
      <c r="K16631" s="9"/>
    </row>
    <row r="16632" spans="1:11" x14ac:dyDescent="0.25">
      <c r="A16632" s="2"/>
      <c r="B16632" s="2"/>
      <c r="C16632" s="2"/>
      <c r="E16632" s="2"/>
      <c r="G16632" s="2"/>
      <c r="H16632" s="6"/>
      <c r="I16632" s="9"/>
      <c r="J16632" s="9"/>
      <c r="K16632" s="9"/>
    </row>
    <row r="16633" spans="1:11" x14ac:dyDescent="0.25">
      <c r="A16633" s="2"/>
      <c r="B16633" s="2"/>
      <c r="C16633" s="2"/>
      <c r="E16633" s="2"/>
      <c r="G16633" s="2"/>
      <c r="H16633" s="6"/>
      <c r="I16633" s="9"/>
      <c r="J16633" s="9"/>
      <c r="K16633" s="9"/>
    </row>
    <row r="16634" spans="1:11" x14ac:dyDescent="0.25">
      <c r="A16634" s="2"/>
      <c r="B16634" s="2"/>
      <c r="C16634" s="2"/>
      <c r="E16634" s="2"/>
      <c r="G16634" s="2"/>
      <c r="H16634" s="6"/>
      <c r="I16634" s="9"/>
      <c r="J16634" s="9"/>
      <c r="K16634" s="9"/>
    </row>
    <row r="16635" spans="1:11" x14ac:dyDescent="0.25">
      <c r="A16635" s="2"/>
      <c r="B16635" s="2"/>
      <c r="C16635" s="2"/>
      <c r="E16635" s="2"/>
      <c r="G16635" s="2"/>
      <c r="H16635" s="6"/>
      <c r="I16635" s="9"/>
      <c r="J16635" s="9"/>
      <c r="K16635" s="9"/>
    </row>
    <row r="16636" spans="1:11" x14ac:dyDescent="0.25">
      <c r="A16636" s="2"/>
      <c r="B16636" s="2"/>
      <c r="C16636" s="2"/>
      <c r="E16636" s="2"/>
      <c r="G16636" s="2"/>
      <c r="H16636" s="6"/>
      <c r="I16636" s="9"/>
      <c r="J16636" s="9"/>
      <c r="K16636" s="9"/>
    </row>
    <row r="16637" spans="1:11" x14ac:dyDescent="0.25">
      <c r="A16637" s="2"/>
      <c r="B16637" s="2"/>
      <c r="C16637" s="2"/>
      <c r="E16637" s="2"/>
      <c r="G16637" s="2"/>
      <c r="H16637" s="6"/>
      <c r="I16637" s="9"/>
      <c r="J16637" s="9"/>
      <c r="K16637" s="9"/>
    </row>
    <row r="16638" spans="1:11" x14ac:dyDescent="0.25">
      <c r="A16638" s="2"/>
      <c r="B16638" s="2"/>
      <c r="C16638" s="2"/>
      <c r="E16638" s="2"/>
      <c r="G16638" s="2"/>
      <c r="H16638" s="6"/>
      <c r="I16638" s="9"/>
      <c r="J16638" s="9"/>
      <c r="K16638" s="9"/>
    </row>
    <row r="16639" spans="1:11" x14ac:dyDescent="0.25">
      <c r="A16639" s="2"/>
      <c r="B16639" s="2"/>
      <c r="C16639" s="2"/>
      <c r="E16639" s="2"/>
      <c r="G16639" s="2"/>
      <c r="H16639" s="6"/>
      <c r="I16639" s="9"/>
      <c r="J16639" s="9"/>
      <c r="K16639" s="9"/>
    </row>
    <row r="16640" spans="1:11" x14ac:dyDescent="0.25">
      <c r="A16640" s="2"/>
      <c r="B16640" s="2"/>
      <c r="C16640" s="2"/>
      <c r="E16640" s="2"/>
      <c r="G16640" s="2"/>
      <c r="H16640" s="6"/>
      <c r="I16640" s="9"/>
      <c r="J16640" s="9"/>
      <c r="K16640" s="9"/>
    </row>
    <row r="16641" spans="1:11" x14ac:dyDescent="0.25">
      <c r="A16641" s="2"/>
      <c r="B16641" s="2"/>
      <c r="C16641" s="2"/>
      <c r="E16641" s="2"/>
      <c r="G16641" s="2"/>
      <c r="H16641" s="6"/>
      <c r="I16641" s="9"/>
      <c r="J16641" s="9"/>
      <c r="K16641" s="9"/>
    </row>
    <row r="16642" spans="1:11" x14ac:dyDescent="0.25">
      <c r="A16642" s="2"/>
      <c r="B16642" s="2"/>
      <c r="C16642" s="2"/>
      <c r="E16642" s="2"/>
      <c r="G16642" s="2"/>
      <c r="H16642" s="6"/>
      <c r="I16642" s="9"/>
      <c r="J16642" s="9"/>
      <c r="K16642" s="9"/>
    </row>
    <row r="16643" spans="1:11" x14ac:dyDescent="0.25">
      <c r="A16643" s="2"/>
      <c r="B16643" s="2"/>
      <c r="C16643" s="2"/>
      <c r="E16643" s="2"/>
      <c r="G16643" s="2"/>
      <c r="H16643" s="6"/>
      <c r="I16643" s="9"/>
      <c r="J16643" s="9"/>
      <c r="K16643" s="9"/>
    </row>
    <row r="16644" spans="1:11" x14ac:dyDescent="0.25">
      <c r="A16644" s="2"/>
      <c r="B16644" s="2"/>
      <c r="C16644" s="2"/>
      <c r="E16644" s="2"/>
      <c r="G16644" s="2"/>
      <c r="H16644" s="6"/>
      <c r="I16644" s="9"/>
      <c r="J16644" s="9"/>
      <c r="K16644" s="9"/>
    </row>
    <row r="16645" spans="1:11" x14ac:dyDescent="0.25">
      <c r="A16645" s="2"/>
      <c r="B16645" s="2"/>
      <c r="C16645" s="2"/>
      <c r="E16645" s="2"/>
      <c r="G16645" s="2"/>
      <c r="H16645" s="6"/>
      <c r="I16645" s="9"/>
      <c r="J16645" s="9"/>
      <c r="K16645" s="9"/>
    </row>
    <row r="16646" spans="1:11" x14ac:dyDescent="0.25">
      <c r="A16646" s="2"/>
      <c r="B16646" s="2"/>
      <c r="C16646" s="2"/>
      <c r="E16646" s="2"/>
      <c r="G16646" s="2"/>
      <c r="H16646" s="6"/>
      <c r="I16646" s="9"/>
      <c r="J16646" s="9"/>
      <c r="K16646" s="9"/>
    </row>
    <row r="16647" spans="1:11" x14ac:dyDescent="0.25">
      <c r="A16647" s="2"/>
      <c r="B16647" s="2"/>
      <c r="C16647" s="2"/>
      <c r="E16647" s="2"/>
      <c r="G16647" s="2"/>
      <c r="H16647" s="6"/>
      <c r="I16647" s="9"/>
      <c r="J16647" s="9"/>
      <c r="K16647" s="9"/>
    </row>
    <row r="16648" spans="1:11" x14ac:dyDescent="0.25">
      <c r="A16648" s="2"/>
      <c r="B16648" s="2"/>
      <c r="C16648" s="2"/>
      <c r="E16648" s="2"/>
      <c r="G16648" s="2"/>
      <c r="H16648" s="6"/>
      <c r="I16648" s="9"/>
      <c r="J16648" s="9"/>
      <c r="K16648" s="9"/>
    </row>
    <row r="16649" spans="1:11" x14ac:dyDescent="0.25">
      <c r="A16649" s="2"/>
      <c r="B16649" s="2"/>
      <c r="C16649" s="2"/>
      <c r="E16649" s="2"/>
      <c r="G16649" s="2"/>
      <c r="H16649" s="6"/>
      <c r="I16649" s="9"/>
      <c r="J16649" s="9"/>
      <c r="K16649" s="9"/>
    </row>
    <row r="16650" spans="1:11" x14ac:dyDescent="0.25">
      <c r="A16650" s="2"/>
      <c r="B16650" s="2"/>
      <c r="C16650" s="2"/>
      <c r="E16650" s="2"/>
      <c r="G16650" s="2"/>
      <c r="H16650" s="6"/>
      <c r="I16650" s="9"/>
      <c r="J16650" s="9"/>
      <c r="K16650" s="9"/>
    </row>
    <row r="16651" spans="1:11" x14ac:dyDescent="0.25">
      <c r="A16651" s="2"/>
      <c r="B16651" s="2"/>
      <c r="C16651" s="2"/>
      <c r="E16651" s="2"/>
      <c r="G16651" s="2"/>
      <c r="H16651" s="6"/>
      <c r="I16651" s="9"/>
      <c r="J16651" s="9"/>
      <c r="K16651" s="9"/>
    </row>
    <row r="16652" spans="1:11" x14ac:dyDescent="0.25">
      <c r="A16652" s="2"/>
      <c r="B16652" s="2"/>
      <c r="C16652" s="2"/>
      <c r="E16652" s="2"/>
      <c r="G16652" s="2"/>
      <c r="H16652" s="6"/>
      <c r="I16652" s="9"/>
      <c r="J16652" s="9"/>
      <c r="K16652" s="9"/>
    </row>
    <row r="16653" spans="1:11" x14ac:dyDescent="0.25">
      <c r="A16653" s="2"/>
      <c r="B16653" s="2"/>
      <c r="C16653" s="2"/>
      <c r="E16653" s="2"/>
      <c r="G16653" s="2"/>
      <c r="H16653" s="6"/>
      <c r="I16653" s="9"/>
      <c r="J16653" s="9"/>
      <c r="K16653" s="9"/>
    </row>
    <row r="16654" spans="1:11" x14ac:dyDescent="0.25">
      <c r="A16654" s="2"/>
      <c r="B16654" s="2"/>
      <c r="C16654" s="2"/>
      <c r="E16654" s="2"/>
      <c r="G16654" s="2"/>
      <c r="H16654" s="6"/>
      <c r="I16654" s="9"/>
      <c r="J16654" s="9"/>
      <c r="K16654" s="9"/>
    </row>
    <row r="16655" spans="1:11" x14ac:dyDescent="0.25">
      <c r="A16655" s="2"/>
      <c r="B16655" s="2"/>
      <c r="C16655" s="2"/>
      <c r="E16655" s="2"/>
      <c r="G16655" s="2"/>
      <c r="H16655" s="6"/>
      <c r="I16655" s="9"/>
      <c r="J16655" s="9"/>
      <c r="K16655" s="9"/>
    </row>
    <row r="16656" spans="1:11" x14ac:dyDescent="0.25">
      <c r="A16656" s="2"/>
      <c r="B16656" s="2"/>
      <c r="C16656" s="2"/>
      <c r="E16656" s="2"/>
      <c r="G16656" s="2"/>
      <c r="H16656" s="6"/>
      <c r="I16656" s="9"/>
      <c r="J16656" s="9"/>
      <c r="K16656" s="9"/>
    </row>
    <row r="16657" spans="1:11" x14ac:dyDescent="0.25">
      <c r="A16657" s="2"/>
      <c r="B16657" s="2"/>
      <c r="C16657" s="2"/>
      <c r="E16657" s="2"/>
      <c r="G16657" s="2"/>
      <c r="H16657" s="6"/>
      <c r="I16657" s="9"/>
      <c r="J16657" s="9"/>
      <c r="K16657" s="9"/>
    </row>
    <row r="16658" spans="1:11" x14ac:dyDescent="0.25">
      <c r="A16658" s="2"/>
      <c r="B16658" s="2"/>
      <c r="C16658" s="2"/>
      <c r="E16658" s="2"/>
      <c r="G16658" s="2"/>
      <c r="H16658" s="6"/>
      <c r="I16658" s="9"/>
      <c r="J16658" s="9"/>
      <c r="K16658" s="9"/>
    </row>
    <row r="16659" spans="1:11" x14ac:dyDescent="0.25">
      <c r="A16659" s="2"/>
      <c r="B16659" s="2"/>
      <c r="C16659" s="2"/>
      <c r="E16659" s="2"/>
      <c r="G16659" s="2"/>
      <c r="H16659" s="6"/>
      <c r="I16659" s="9"/>
      <c r="J16659" s="9"/>
      <c r="K16659" s="9"/>
    </row>
    <row r="16660" spans="1:11" x14ac:dyDescent="0.25">
      <c r="A16660" s="2"/>
      <c r="B16660" s="2"/>
      <c r="C16660" s="2"/>
      <c r="E16660" s="2"/>
      <c r="G16660" s="2"/>
      <c r="H16660" s="6"/>
      <c r="I16660" s="9"/>
      <c r="J16660" s="9"/>
      <c r="K16660" s="9"/>
    </row>
    <row r="16661" spans="1:11" x14ac:dyDescent="0.25">
      <c r="A16661" s="2"/>
      <c r="B16661" s="2"/>
      <c r="C16661" s="2"/>
      <c r="E16661" s="2"/>
      <c r="G16661" s="2"/>
      <c r="H16661" s="6"/>
      <c r="I16661" s="9"/>
      <c r="J16661" s="9"/>
      <c r="K16661" s="9"/>
    </row>
    <row r="16662" spans="1:11" x14ac:dyDescent="0.25">
      <c r="A16662" s="2"/>
      <c r="B16662" s="2"/>
      <c r="C16662" s="2"/>
      <c r="E16662" s="2"/>
      <c r="G16662" s="2"/>
      <c r="H16662" s="6"/>
      <c r="I16662" s="9"/>
      <c r="J16662" s="9"/>
      <c r="K16662" s="9"/>
    </row>
    <row r="16663" spans="1:11" x14ac:dyDescent="0.25">
      <c r="A16663" s="2"/>
      <c r="B16663" s="2"/>
      <c r="C16663" s="2"/>
      <c r="E16663" s="2"/>
      <c r="G16663" s="2"/>
      <c r="H16663" s="6"/>
      <c r="I16663" s="9"/>
      <c r="J16663" s="9"/>
      <c r="K16663" s="9"/>
    </row>
    <row r="16664" spans="1:11" x14ac:dyDescent="0.25">
      <c r="A16664" s="2"/>
      <c r="B16664" s="2"/>
      <c r="C16664" s="2"/>
      <c r="E16664" s="2"/>
      <c r="G16664" s="2"/>
      <c r="H16664" s="6"/>
      <c r="I16664" s="9"/>
      <c r="J16664" s="9"/>
      <c r="K16664" s="9"/>
    </row>
    <row r="16665" spans="1:11" x14ac:dyDescent="0.25">
      <c r="A16665" s="2"/>
      <c r="B16665" s="2"/>
      <c r="C16665" s="2"/>
      <c r="E16665" s="2"/>
      <c r="G16665" s="2"/>
      <c r="H16665" s="6"/>
      <c r="I16665" s="9"/>
      <c r="J16665" s="9"/>
      <c r="K16665" s="9"/>
    </row>
    <row r="16666" spans="1:11" x14ac:dyDescent="0.25">
      <c r="A16666" s="2"/>
      <c r="B16666" s="2"/>
      <c r="C16666" s="2"/>
      <c r="E16666" s="2"/>
      <c r="G16666" s="2"/>
      <c r="H16666" s="6"/>
      <c r="I16666" s="9"/>
      <c r="J16666" s="9"/>
      <c r="K16666" s="9"/>
    </row>
    <row r="16667" spans="1:11" x14ac:dyDescent="0.25">
      <c r="A16667" s="2"/>
      <c r="B16667" s="2"/>
      <c r="C16667" s="2"/>
      <c r="E16667" s="2"/>
      <c r="G16667" s="2"/>
      <c r="H16667" s="6"/>
      <c r="I16667" s="9"/>
      <c r="J16667" s="9"/>
      <c r="K16667" s="9"/>
    </row>
    <row r="16668" spans="1:11" x14ac:dyDescent="0.25">
      <c r="A16668" s="2"/>
      <c r="B16668" s="2"/>
      <c r="C16668" s="2"/>
      <c r="E16668" s="2"/>
      <c r="G16668" s="2"/>
      <c r="H16668" s="6"/>
      <c r="I16668" s="9"/>
      <c r="J16668" s="9"/>
      <c r="K16668" s="9"/>
    </row>
    <row r="16669" spans="1:11" x14ac:dyDescent="0.25">
      <c r="A16669" s="2"/>
      <c r="B16669" s="2"/>
      <c r="C16669" s="2"/>
      <c r="E16669" s="2"/>
      <c r="G16669" s="2"/>
      <c r="H16669" s="6"/>
      <c r="I16669" s="9"/>
      <c r="J16669" s="9"/>
      <c r="K16669" s="9"/>
    </row>
    <row r="16670" spans="1:11" x14ac:dyDescent="0.25">
      <c r="A16670" s="2"/>
      <c r="B16670" s="2"/>
      <c r="C16670" s="2"/>
      <c r="E16670" s="2"/>
      <c r="G16670" s="2"/>
      <c r="H16670" s="6"/>
      <c r="I16670" s="9"/>
      <c r="J16670" s="9"/>
      <c r="K16670" s="9"/>
    </row>
    <row r="16671" spans="1:11" x14ac:dyDescent="0.25">
      <c r="A16671" s="2"/>
      <c r="B16671" s="2"/>
      <c r="C16671" s="2"/>
      <c r="E16671" s="2"/>
      <c r="G16671" s="2"/>
      <c r="H16671" s="6"/>
      <c r="I16671" s="9"/>
      <c r="J16671" s="9"/>
      <c r="K16671" s="9"/>
    </row>
    <row r="16672" spans="1:11" x14ac:dyDescent="0.25">
      <c r="A16672" s="2"/>
      <c r="B16672" s="2"/>
      <c r="C16672" s="2"/>
      <c r="E16672" s="2"/>
      <c r="G16672" s="2"/>
      <c r="H16672" s="6"/>
      <c r="I16672" s="9"/>
      <c r="J16672" s="9"/>
      <c r="K16672" s="9"/>
    </row>
    <row r="16673" spans="1:11" x14ac:dyDescent="0.25">
      <c r="A16673" s="2"/>
      <c r="B16673" s="2"/>
      <c r="C16673" s="2"/>
      <c r="E16673" s="2"/>
      <c r="G16673" s="2"/>
      <c r="H16673" s="6"/>
      <c r="I16673" s="9"/>
      <c r="J16673" s="9"/>
      <c r="K16673" s="9"/>
    </row>
    <row r="16674" spans="1:11" x14ac:dyDescent="0.25">
      <c r="A16674" s="2"/>
      <c r="B16674" s="2"/>
      <c r="C16674" s="2"/>
      <c r="E16674" s="2"/>
      <c r="G16674" s="2"/>
      <c r="H16674" s="6"/>
      <c r="I16674" s="9"/>
      <c r="J16674" s="9"/>
      <c r="K16674" s="9"/>
    </row>
    <row r="16675" spans="1:11" x14ac:dyDescent="0.25">
      <c r="A16675" s="2"/>
      <c r="B16675" s="2"/>
      <c r="C16675" s="2"/>
      <c r="E16675" s="2"/>
      <c r="G16675" s="2"/>
      <c r="H16675" s="6"/>
      <c r="I16675" s="9"/>
      <c r="J16675" s="9"/>
      <c r="K16675" s="9"/>
    </row>
    <row r="16676" spans="1:11" x14ac:dyDescent="0.25">
      <c r="A16676" s="2"/>
      <c r="B16676" s="2"/>
      <c r="C16676" s="2"/>
      <c r="E16676" s="2"/>
      <c r="G16676" s="2"/>
      <c r="H16676" s="6"/>
      <c r="I16676" s="9"/>
      <c r="J16676" s="9"/>
      <c r="K16676" s="9"/>
    </row>
    <row r="16677" spans="1:11" x14ac:dyDescent="0.25">
      <c r="A16677" s="2"/>
      <c r="B16677" s="2"/>
      <c r="C16677" s="2"/>
      <c r="E16677" s="2"/>
      <c r="G16677" s="2"/>
      <c r="H16677" s="6"/>
      <c r="I16677" s="9"/>
      <c r="J16677" s="9"/>
      <c r="K16677" s="9"/>
    </row>
    <row r="16678" spans="1:11" x14ac:dyDescent="0.25">
      <c r="A16678" s="2"/>
      <c r="B16678" s="2"/>
      <c r="C16678" s="2"/>
      <c r="E16678" s="2"/>
      <c r="G16678" s="2"/>
      <c r="H16678" s="6"/>
      <c r="I16678" s="9"/>
      <c r="J16678" s="9"/>
      <c r="K16678" s="9"/>
    </row>
    <row r="16679" spans="1:11" x14ac:dyDescent="0.25">
      <c r="A16679" s="2"/>
      <c r="B16679" s="2"/>
      <c r="C16679" s="2"/>
      <c r="E16679" s="2"/>
      <c r="G16679" s="2"/>
      <c r="H16679" s="6"/>
      <c r="I16679" s="9"/>
      <c r="J16679" s="9"/>
      <c r="K16679" s="9"/>
    </row>
    <row r="16680" spans="1:11" x14ac:dyDescent="0.25">
      <c r="A16680" s="2"/>
      <c r="B16680" s="2"/>
      <c r="C16680" s="2"/>
      <c r="E16680" s="2"/>
      <c r="G16680" s="2"/>
      <c r="H16680" s="6"/>
      <c r="I16680" s="9"/>
      <c r="J16680" s="9"/>
      <c r="K16680" s="9"/>
    </row>
    <row r="16681" spans="1:11" x14ac:dyDescent="0.25">
      <c r="A16681" s="2"/>
      <c r="B16681" s="2"/>
      <c r="C16681" s="2"/>
      <c r="E16681" s="2"/>
      <c r="G16681" s="2"/>
      <c r="H16681" s="6"/>
      <c r="I16681" s="9"/>
      <c r="J16681" s="9"/>
      <c r="K16681" s="9"/>
    </row>
    <row r="16682" spans="1:11" x14ac:dyDescent="0.25">
      <c r="A16682" s="2"/>
      <c r="B16682" s="2"/>
      <c r="C16682" s="2"/>
      <c r="E16682" s="2"/>
      <c r="G16682" s="2"/>
      <c r="H16682" s="6"/>
      <c r="I16682" s="9"/>
      <c r="J16682" s="9"/>
      <c r="K16682" s="9"/>
    </row>
    <row r="16683" spans="1:11" x14ac:dyDescent="0.25">
      <c r="A16683" s="2"/>
      <c r="B16683" s="2"/>
      <c r="C16683" s="2"/>
      <c r="E16683" s="2"/>
      <c r="G16683" s="2"/>
      <c r="H16683" s="6"/>
      <c r="I16683" s="9"/>
      <c r="J16683" s="9"/>
      <c r="K16683" s="9"/>
    </row>
    <row r="16684" spans="1:11" x14ac:dyDescent="0.25">
      <c r="A16684" s="2"/>
      <c r="B16684" s="2"/>
      <c r="C16684" s="2"/>
      <c r="E16684" s="2"/>
      <c r="G16684" s="2"/>
      <c r="H16684" s="6"/>
      <c r="I16684" s="9"/>
      <c r="J16684" s="9"/>
      <c r="K16684" s="9"/>
    </row>
    <row r="16685" spans="1:11" x14ac:dyDescent="0.25">
      <c r="A16685" s="2"/>
      <c r="B16685" s="2"/>
      <c r="C16685" s="2"/>
      <c r="E16685" s="2"/>
      <c r="G16685" s="2"/>
      <c r="H16685" s="6"/>
      <c r="I16685" s="9"/>
      <c r="J16685" s="9"/>
      <c r="K16685" s="9"/>
    </row>
    <row r="16686" spans="1:11" x14ac:dyDescent="0.25">
      <c r="A16686" s="2"/>
      <c r="B16686" s="2"/>
      <c r="C16686" s="2"/>
      <c r="E16686" s="2"/>
      <c r="G16686" s="2"/>
      <c r="H16686" s="6"/>
      <c r="I16686" s="9"/>
      <c r="J16686" s="9"/>
      <c r="K16686" s="9"/>
    </row>
    <row r="16687" spans="1:11" x14ac:dyDescent="0.25">
      <c r="A16687" s="2"/>
      <c r="B16687" s="2"/>
      <c r="C16687" s="2"/>
      <c r="E16687" s="2"/>
      <c r="G16687" s="2"/>
      <c r="H16687" s="6"/>
      <c r="I16687" s="9"/>
      <c r="J16687" s="9"/>
      <c r="K16687" s="9"/>
    </row>
    <row r="16688" spans="1:11" x14ac:dyDescent="0.25">
      <c r="A16688" s="2"/>
      <c r="B16688" s="2"/>
      <c r="C16688" s="2"/>
      <c r="E16688" s="2"/>
      <c r="G16688" s="2"/>
      <c r="H16688" s="6"/>
      <c r="I16688" s="9"/>
      <c r="J16688" s="9"/>
      <c r="K16688" s="9"/>
    </row>
    <row r="16689" spans="1:11" x14ac:dyDescent="0.25">
      <c r="A16689" s="2"/>
      <c r="B16689" s="2"/>
      <c r="C16689" s="2"/>
      <c r="E16689" s="2"/>
      <c r="G16689" s="2"/>
      <c r="H16689" s="6"/>
      <c r="I16689" s="9"/>
      <c r="J16689" s="9"/>
      <c r="K16689" s="9"/>
    </row>
    <row r="16690" spans="1:11" x14ac:dyDescent="0.25">
      <c r="A16690" s="2"/>
      <c r="B16690" s="2"/>
      <c r="C16690" s="2"/>
      <c r="E16690" s="2"/>
      <c r="G16690" s="2"/>
      <c r="H16690" s="6"/>
      <c r="I16690" s="9"/>
      <c r="J16690" s="9"/>
      <c r="K16690" s="9"/>
    </row>
    <row r="16691" spans="1:11" x14ac:dyDescent="0.25">
      <c r="A16691" s="2"/>
      <c r="B16691" s="2"/>
      <c r="C16691" s="2"/>
      <c r="E16691" s="2"/>
      <c r="G16691" s="2"/>
      <c r="H16691" s="6"/>
      <c r="I16691" s="9"/>
      <c r="J16691" s="9"/>
      <c r="K16691" s="9"/>
    </row>
    <row r="16692" spans="1:11" x14ac:dyDescent="0.25">
      <c r="A16692" s="2"/>
      <c r="B16692" s="2"/>
      <c r="C16692" s="2"/>
      <c r="E16692" s="2"/>
      <c r="G16692" s="2"/>
      <c r="H16692" s="6"/>
      <c r="I16692" s="9"/>
      <c r="J16692" s="9"/>
      <c r="K16692" s="9"/>
    </row>
    <row r="16693" spans="1:11" x14ac:dyDescent="0.25">
      <c r="A16693" s="2"/>
      <c r="B16693" s="2"/>
      <c r="C16693" s="2"/>
      <c r="E16693" s="2"/>
      <c r="G16693" s="2"/>
      <c r="H16693" s="6"/>
      <c r="I16693" s="9"/>
      <c r="J16693" s="9"/>
      <c r="K16693" s="9"/>
    </row>
    <row r="16694" spans="1:11" x14ac:dyDescent="0.25">
      <c r="A16694" s="2"/>
      <c r="B16694" s="2"/>
      <c r="C16694" s="2"/>
      <c r="E16694" s="2"/>
      <c r="G16694" s="2"/>
      <c r="H16694" s="6"/>
      <c r="I16694" s="9"/>
      <c r="J16694" s="9"/>
      <c r="K16694" s="9"/>
    </row>
    <row r="16695" spans="1:11" x14ac:dyDescent="0.25">
      <c r="A16695" s="2"/>
      <c r="B16695" s="2"/>
      <c r="C16695" s="2"/>
      <c r="E16695" s="2"/>
      <c r="G16695" s="2"/>
      <c r="H16695" s="6"/>
      <c r="I16695" s="9"/>
      <c r="J16695" s="9"/>
      <c r="K16695" s="9"/>
    </row>
    <row r="16696" spans="1:11" x14ac:dyDescent="0.25">
      <c r="A16696" s="2"/>
      <c r="B16696" s="2"/>
      <c r="C16696" s="2"/>
      <c r="E16696" s="2"/>
      <c r="G16696" s="2"/>
      <c r="H16696" s="6"/>
      <c r="I16696" s="9"/>
      <c r="J16696" s="9"/>
      <c r="K16696" s="9"/>
    </row>
    <row r="16697" spans="1:11" x14ac:dyDescent="0.25">
      <c r="A16697" s="2"/>
      <c r="B16697" s="2"/>
      <c r="C16697" s="2"/>
      <c r="E16697" s="2"/>
      <c r="G16697" s="2"/>
      <c r="H16697" s="6"/>
      <c r="I16697" s="9"/>
      <c r="J16697" s="9"/>
      <c r="K16697" s="9"/>
    </row>
    <row r="16698" spans="1:11" x14ac:dyDescent="0.25">
      <c r="A16698" s="2"/>
      <c r="B16698" s="2"/>
      <c r="C16698" s="2"/>
      <c r="E16698" s="2"/>
      <c r="G16698" s="2"/>
      <c r="H16698" s="6"/>
      <c r="I16698" s="9"/>
      <c r="J16698" s="9"/>
      <c r="K16698" s="9"/>
    </row>
    <row r="16699" spans="1:11" x14ac:dyDescent="0.25">
      <c r="A16699" s="2"/>
      <c r="B16699" s="2"/>
      <c r="C16699" s="2"/>
      <c r="E16699" s="2"/>
      <c r="G16699" s="2"/>
      <c r="H16699" s="6"/>
      <c r="I16699" s="9"/>
      <c r="J16699" s="9"/>
      <c r="K16699" s="9"/>
    </row>
    <row r="16700" spans="1:11" x14ac:dyDescent="0.25">
      <c r="A16700" s="2"/>
      <c r="B16700" s="2"/>
      <c r="C16700" s="2"/>
      <c r="E16700" s="2"/>
      <c r="G16700" s="2"/>
      <c r="H16700" s="6"/>
      <c r="I16700" s="9"/>
      <c r="J16700" s="9"/>
      <c r="K16700" s="9"/>
    </row>
    <row r="16701" spans="1:11" x14ac:dyDescent="0.25">
      <c r="A16701" s="2"/>
      <c r="B16701" s="2"/>
      <c r="C16701" s="2"/>
      <c r="E16701" s="2"/>
      <c r="G16701" s="2"/>
      <c r="H16701" s="6"/>
      <c r="I16701" s="9"/>
      <c r="J16701" s="9"/>
      <c r="K16701" s="9"/>
    </row>
    <row r="16702" spans="1:11" x14ac:dyDescent="0.25">
      <c r="A16702" s="2"/>
      <c r="B16702" s="2"/>
      <c r="C16702" s="2"/>
      <c r="E16702" s="2"/>
      <c r="G16702" s="2"/>
      <c r="H16702" s="6"/>
      <c r="I16702" s="9"/>
      <c r="J16702" s="9"/>
      <c r="K16702" s="9"/>
    </row>
    <row r="16703" spans="1:11" x14ac:dyDescent="0.25">
      <c r="A16703" s="2"/>
      <c r="B16703" s="2"/>
      <c r="C16703" s="2"/>
      <c r="E16703" s="2"/>
      <c r="G16703" s="2"/>
      <c r="H16703" s="6"/>
      <c r="I16703" s="9"/>
      <c r="J16703" s="9"/>
      <c r="K16703" s="9"/>
    </row>
    <row r="16704" spans="1:11" x14ac:dyDescent="0.25">
      <c r="A16704" s="2"/>
      <c r="B16704" s="2"/>
      <c r="C16704" s="2"/>
      <c r="E16704" s="2"/>
      <c r="G16704" s="2"/>
      <c r="H16704" s="6"/>
      <c r="I16704" s="9"/>
      <c r="J16704" s="9"/>
      <c r="K16704" s="9"/>
    </row>
    <row r="16705" spans="1:11" x14ac:dyDescent="0.25">
      <c r="A16705" s="2"/>
      <c r="B16705" s="2"/>
      <c r="C16705" s="2"/>
      <c r="E16705" s="2"/>
      <c r="G16705" s="2"/>
      <c r="H16705" s="6"/>
      <c r="I16705" s="9"/>
      <c r="J16705" s="9"/>
      <c r="K16705" s="9"/>
    </row>
    <row r="16706" spans="1:11" x14ac:dyDescent="0.25">
      <c r="A16706" s="2"/>
      <c r="B16706" s="2"/>
      <c r="C16706" s="2"/>
      <c r="E16706" s="2"/>
      <c r="G16706" s="2"/>
      <c r="H16706" s="6"/>
      <c r="I16706" s="9"/>
      <c r="J16706" s="9"/>
      <c r="K16706" s="9"/>
    </row>
    <row r="16707" spans="1:11" x14ac:dyDescent="0.25">
      <c r="A16707" s="2"/>
      <c r="B16707" s="2"/>
      <c r="C16707" s="2"/>
      <c r="E16707" s="2"/>
      <c r="G16707" s="2"/>
      <c r="H16707" s="6"/>
      <c r="I16707" s="9"/>
      <c r="J16707" s="9"/>
      <c r="K16707" s="9"/>
    </row>
    <row r="16708" spans="1:11" x14ac:dyDescent="0.25">
      <c r="A16708" s="2"/>
      <c r="B16708" s="2"/>
      <c r="C16708" s="2"/>
      <c r="E16708" s="2"/>
      <c r="G16708" s="2"/>
      <c r="H16708" s="6"/>
      <c r="I16708" s="9"/>
      <c r="J16708" s="9"/>
      <c r="K16708" s="9"/>
    </row>
    <row r="16709" spans="1:11" x14ac:dyDescent="0.25">
      <c r="A16709" s="2"/>
      <c r="B16709" s="2"/>
      <c r="C16709" s="2"/>
      <c r="E16709" s="2"/>
      <c r="G16709" s="2"/>
      <c r="H16709" s="6"/>
      <c r="I16709" s="9"/>
      <c r="J16709" s="9"/>
      <c r="K16709" s="9"/>
    </row>
    <row r="16710" spans="1:11" x14ac:dyDescent="0.25">
      <c r="A16710" s="2"/>
      <c r="B16710" s="2"/>
      <c r="C16710" s="2"/>
      <c r="E16710" s="2"/>
      <c r="G16710" s="2"/>
      <c r="H16710" s="6"/>
      <c r="I16710" s="9"/>
      <c r="J16710" s="9"/>
      <c r="K16710" s="9"/>
    </row>
    <row r="16711" spans="1:11" x14ac:dyDescent="0.25">
      <c r="A16711" s="2"/>
      <c r="B16711" s="2"/>
      <c r="C16711" s="2"/>
      <c r="E16711" s="2"/>
      <c r="G16711" s="2"/>
      <c r="H16711" s="6"/>
      <c r="I16711" s="9"/>
      <c r="J16711" s="9"/>
      <c r="K16711" s="9"/>
    </row>
    <row r="16712" spans="1:11" x14ac:dyDescent="0.25">
      <c r="A16712" s="2"/>
      <c r="B16712" s="2"/>
      <c r="C16712" s="2"/>
      <c r="E16712" s="2"/>
      <c r="G16712" s="2"/>
      <c r="H16712" s="6"/>
      <c r="I16712" s="9"/>
      <c r="J16712" s="9"/>
      <c r="K16712" s="9"/>
    </row>
    <row r="16713" spans="1:11" x14ac:dyDescent="0.25">
      <c r="A16713" s="2"/>
      <c r="B16713" s="2"/>
      <c r="C16713" s="2"/>
      <c r="E16713" s="2"/>
      <c r="G16713" s="2"/>
      <c r="H16713" s="6"/>
      <c r="I16713" s="9"/>
      <c r="J16713" s="9"/>
      <c r="K16713" s="9"/>
    </row>
    <row r="16714" spans="1:11" x14ac:dyDescent="0.25">
      <c r="A16714" s="2"/>
      <c r="B16714" s="2"/>
      <c r="C16714" s="2"/>
      <c r="E16714" s="2"/>
      <c r="G16714" s="2"/>
      <c r="H16714" s="6"/>
      <c r="I16714" s="9"/>
      <c r="J16714" s="9"/>
      <c r="K16714" s="9"/>
    </row>
    <row r="16715" spans="1:11" x14ac:dyDescent="0.25">
      <c r="A16715" s="2"/>
      <c r="B16715" s="2"/>
      <c r="C16715" s="2"/>
      <c r="E16715" s="2"/>
      <c r="G16715" s="2"/>
      <c r="H16715" s="6"/>
      <c r="I16715" s="9"/>
      <c r="J16715" s="9"/>
      <c r="K16715" s="9"/>
    </row>
    <row r="16716" spans="1:11" x14ac:dyDescent="0.25">
      <c r="A16716" s="2"/>
      <c r="B16716" s="2"/>
      <c r="C16716" s="2"/>
      <c r="E16716" s="2"/>
      <c r="G16716" s="2"/>
      <c r="H16716" s="6"/>
      <c r="I16716" s="9"/>
      <c r="J16716" s="9"/>
      <c r="K16716" s="9"/>
    </row>
    <row r="16717" spans="1:11" x14ac:dyDescent="0.25">
      <c r="A16717" s="2"/>
      <c r="B16717" s="2"/>
      <c r="C16717" s="2"/>
      <c r="E16717" s="2"/>
      <c r="G16717" s="2"/>
      <c r="H16717" s="6"/>
      <c r="I16717" s="9"/>
      <c r="J16717" s="9"/>
      <c r="K16717" s="9"/>
    </row>
    <row r="16718" spans="1:11" x14ac:dyDescent="0.25">
      <c r="A16718" s="2"/>
      <c r="B16718" s="2"/>
      <c r="C16718" s="2"/>
      <c r="E16718" s="2"/>
      <c r="G16718" s="2"/>
      <c r="H16718" s="6"/>
      <c r="I16718" s="9"/>
      <c r="J16718" s="9"/>
      <c r="K16718" s="9"/>
    </row>
    <row r="16719" spans="1:11" x14ac:dyDescent="0.25">
      <c r="A16719" s="2"/>
      <c r="B16719" s="2"/>
      <c r="C16719" s="2"/>
      <c r="E16719" s="2"/>
      <c r="G16719" s="2"/>
      <c r="H16719" s="6"/>
      <c r="I16719" s="9"/>
      <c r="J16719" s="9"/>
      <c r="K16719" s="9"/>
    </row>
    <row r="16720" spans="1:11" x14ac:dyDescent="0.25">
      <c r="A16720" s="2"/>
      <c r="B16720" s="2"/>
      <c r="C16720" s="2"/>
      <c r="E16720" s="2"/>
      <c r="G16720" s="2"/>
      <c r="H16720" s="6"/>
      <c r="I16720" s="9"/>
      <c r="J16720" s="9"/>
      <c r="K16720" s="9"/>
    </row>
    <row r="16721" spans="1:11" x14ac:dyDescent="0.25">
      <c r="A16721" s="2"/>
      <c r="B16721" s="2"/>
      <c r="C16721" s="2"/>
      <c r="E16721" s="2"/>
      <c r="G16721" s="2"/>
      <c r="H16721" s="6"/>
      <c r="I16721" s="9"/>
      <c r="J16721" s="9"/>
      <c r="K16721" s="9"/>
    </row>
    <row r="16722" spans="1:11" x14ac:dyDescent="0.25">
      <c r="A16722" s="2"/>
      <c r="B16722" s="2"/>
      <c r="C16722" s="2"/>
      <c r="E16722" s="2"/>
      <c r="G16722" s="2"/>
      <c r="H16722" s="6"/>
      <c r="I16722" s="9"/>
      <c r="J16722" s="9"/>
      <c r="K16722" s="9"/>
    </row>
    <row r="16723" spans="1:11" x14ac:dyDescent="0.25">
      <c r="A16723" s="2"/>
      <c r="B16723" s="2"/>
      <c r="C16723" s="2"/>
      <c r="E16723" s="2"/>
      <c r="G16723" s="2"/>
      <c r="H16723" s="6"/>
      <c r="I16723" s="9"/>
      <c r="J16723" s="9"/>
      <c r="K16723" s="9"/>
    </row>
    <row r="16724" spans="1:11" x14ac:dyDescent="0.25">
      <c r="A16724" s="2"/>
      <c r="B16724" s="2"/>
      <c r="C16724" s="2"/>
      <c r="E16724" s="2"/>
      <c r="G16724" s="2"/>
      <c r="H16724" s="6"/>
      <c r="I16724" s="9"/>
      <c r="J16724" s="9"/>
      <c r="K16724" s="9"/>
    </row>
    <row r="16725" spans="1:11" x14ac:dyDescent="0.25">
      <c r="A16725" s="2"/>
      <c r="B16725" s="2"/>
      <c r="C16725" s="2"/>
      <c r="E16725" s="2"/>
      <c r="G16725" s="2"/>
      <c r="H16725" s="6"/>
      <c r="I16725" s="9"/>
      <c r="J16725" s="9"/>
      <c r="K16725" s="9"/>
    </row>
    <row r="16726" spans="1:11" x14ac:dyDescent="0.25">
      <c r="A16726" s="2"/>
      <c r="B16726" s="2"/>
      <c r="C16726" s="2"/>
      <c r="E16726" s="2"/>
      <c r="G16726" s="2"/>
      <c r="H16726" s="6"/>
      <c r="I16726" s="9"/>
      <c r="J16726" s="9"/>
      <c r="K16726" s="9"/>
    </row>
    <row r="16727" spans="1:11" x14ac:dyDescent="0.25">
      <c r="A16727" s="2"/>
      <c r="B16727" s="2"/>
      <c r="C16727" s="2"/>
      <c r="E16727" s="2"/>
      <c r="G16727" s="2"/>
      <c r="H16727" s="6"/>
      <c r="I16727" s="9"/>
      <c r="J16727" s="9"/>
      <c r="K16727" s="9"/>
    </row>
    <row r="16728" spans="1:11" x14ac:dyDescent="0.25">
      <c r="A16728" s="2"/>
      <c r="B16728" s="2"/>
      <c r="C16728" s="2"/>
      <c r="E16728" s="2"/>
      <c r="G16728" s="2"/>
      <c r="H16728" s="6"/>
      <c r="I16728" s="9"/>
      <c r="J16728" s="9"/>
      <c r="K16728" s="9"/>
    </row>
    <row r="16729" spans="1:11" x14ac:dyDescent="0.25">
      <c r="A16729" s="2"/>
      <c r="B16729" s="2"/>
      <c r="C16729" s="2"/>
      <c r="E16729" s="2"/>
      <c r="G16729" s="2"/>
      <c r="H16729" s="6"/>
      <c r="I16729" s="9"/>
      <c r="J16729" s="9"/>
      <c r="K16729" s="9"/>
    </row>
    <row r="16730" spans="1:11" x14ac:dyDescent="0.25">
      <c r="A16730" s="2"/>
      <c r="B16730" s="2"/>
      <c r="C16730" s="2"/>
      <c r="E16730" s="2"/>
      <c r="G16730" s="2"/>
      <c r="H16730" s="6"/>
      <c r="I16730" s="9"/>
      <c r="J16730" s="9"/>
      <c r="K16730" s="9"/>
    </row>
    <row r="16731" spans="1:11" x14ac:dyDescent="0.25">
      <c r="A16731" s="2"/>
      <c r="B16731" s="2"/>
      <c r="C16731" s="2"/>
      <c r="E16731" s="2"/>
      <c r="G16731" s="2"/>
      <c r="H16731" s="6"/>
      <c r="I16731" s="9"/>
      <c r="J16731" s="9"/>
      <c r="K16731" s="9"/>
    </row>
    <row r="16732" spans="1:11" x14ac:dyDescent="0.25">
      <c r="A16732" s="2"/>
      <c r="B16732" s="2"/>
      <c r="C16732" s="2"/>
      <c r="E16732" s="2"/>
      <c r="G16732" s="2"/>
      <c r="H16732" s="6"/>
      <c r="I16732" s="9"/>
      <c r="J16732" s="9"/>
      <c r="K16732" s="9"/>
    </row>
    <row r="16733" spans="1:11" x14ac:dyDescent="0.25">
      <c r="A16733" s="2"/>
      <c r="B16733" s="2"/>
      <c r="C16733" s="2"/>
      <c r="E16733" s="2"/>
      <c r="G16733" s="2"/>
      <c r="H16733" s="6"/>
      <c r="I16733" s="9"/>
      <c r="J16733" s="9"/>
      <c r="K16733" s="9"/>
    </row>
    <row r="16734" spans="1:11" x14ac:dyDescent="0.25">
      <c r="A16734" s="2"/>
      <c r="B16734" s="2"/>
      <c r="C16734" s="2"/>
      <c r="E16734" s="2"/>
      <c r="G16734" s="2"/>
      <c r="H16734" s="6"/>
      <c r="I16734" s="9"/>
      <c r="J16734" s="9"/>
      <c r="K16734" s="9"/>
    </row>
    <row r="16735" spans="1:11" x14ac:dyDescent="0.25">
      <c r="A16735" s="2"/>
      <c r="B16735" s="2"/>
      <c r="C16735" s="2"/>
      <c r="E16735" s="2"/>
      <c r="G16735" s="2"/>
      <c r="H16735" s="6"/>
      <c r="I16735" s="9"/>
      <c r="J16735" s="9"/>
      <c r="K16735" s="9"/>
    </row>
    <row r="16736" spans="1:11" x14ac:dyDescent="0.25">
      <c r="A16736" s="2"/>
      <c r="B16736" s="2"/>
      <c r="C16736" s="2"/>
      <c r="E16736" s="2"/>
      <c r="G16736" s="2"/>
      <c r="H16736" s="6"/>
      <c r="I16736" s="9"/>
      <c r="J16736" s="9"/>
      <c r="K16736" s="9"/>
    </row>
    <row r="16737" spans="1:11" x14ac:dyDescent="0.25">
      <c r="A16737" s="2"/>
      <c r="B16737" s="2"/>
      <c r="C16737" s="2"/>
      <c r="E16737" s="2"/>
      <c r="G16737" s="2"/>
      <c r="H16737" s="6"/>
      <c r="I16737" s="9"/>
      <c r="J16737" s="9"/>
      <c r="K16737" s="9"/>
    </row>
    <row r="16738" spans="1:11" x14ac:dyDescent="0.25">
      <c r="A16738" s="2"/>
      <c r="B16738" s="2"/>
      <c r="C16738" s="2"/>
      <c r="E16738" s="2"/>
      <c r="G16738" s="2"/>
      <c r="H16738" s="6"/>
      <c r="I16738" s="9"/>
      <c r="J16738" s="9"/>
      <c r="K16738" s="9"/>
    </row>
    <row r="16739" spans="1:11" x14ac:dyDescent="0.25">
      <c r="A16739" s="2"/>
      <c r="B16739" s="2"/>
      <c r="C16739" s="2"/>
      <c r="E16739" s="2"/>
      <c r="G16739" s="2"/>
      <c r="H16739" s="6"/>
      <c r="I16739" s="9"/>
      <c r="J16739" s="9"/>
      <c r="K16739" s="9"/>
    </row>
    <row r="16740" spans="1:11" x14ac:dyDescent="0.25">
      <c r="A16740" s="2"/>
      <c r="B16740" s="2"/>
      <c r="C16740" s="2"/>
      <c r="E16740" s="2"/>
      <c r="G16740" s="2"/>
      <c r="H16740" s="6"/>
      <c r="I16740" s="9"/>
      <c r="J16740" s="9"/>
      <c r="K16740" s="9"/>
    </row>
    <row r="16741" spans="1:11" x14ac:dyDescent="0.25">
      <c r="A16741" s="2"/>
      <c r="B16741" s="2"/>
      <c r="C16741" s="2"/>
      <c r="E16741" s="2"/>
      <c r="G16741" s="2"/>
      <c r="H16741" s="6"/>
      <c r="I16741" s="9"/>
      <c r="J16741" s="9"/>
      <c r="K16741" s="9"/>
    </row>
    <row r="16742" spans="1:11" x14ac:dyDescent="0.25">
      <c r="A16742" s="2"/>
      <c r="B16742" s="2"/>
      <c r="C16742" s="2"/>
      <c r="E16742" s="2"/>
      <c r="G16742" s="2"/>
      <c r="H16742" s="6"/>
      <c r="I16742" s="9"/>
      <c r="J16742" s="9"/>
      <c r="K16742" s="9"/>
    </row>
    <row r="16743" spans="1:11" x14ac:dyDescent="0.25">
      <c r="A16743" s="2"/>
      <c r="B16743" s="2"/>
      <c r="C16743" s="2"/>
      <c r="E16743" s="2"/>
      <c r="G16743" s="2"/>
      <c r="H16743" s="6"/>
      <c r="I16743" s="9"/>
      <c r="J16743" s="9"/>
      <c r="K16743" s="9"/>
    </row>
    <row r="16744" spans="1:11" x14ac:dyDescent="0.25">
      <c r="A16744" s="2"/>
      <c r="B16744" s="2"/>
      <c r="C16744" s="2"/>
      <c r="E16744" s="2"/>
      <c r="G16744" s="2"/>
      <c r="H16744" s="6"/>
      <c r="I16744" s="9"/>
      <c r="J16744" s="9"/>
      <c r="K16744" s="9"/>
    </row>
    <row r="16745" spans="1:11" x14ac:dyDescent="0.25">
      <c r="A16745" s="2"/>
      <c r="B16745" s="2"/>
      <c r="C16745" s="2"/>
      <c r="E16745" s="2"/>
      <c r="G16745" s="2"/>
      <c r="H16745" s="6"/>
      <c r="I16745" s="9"/>
      <c r="J16745" s="9"/>
      <c r="K16745" s="9"/>
    </row>
    <row r="16746" spans="1:11" x14ac:dyDescent="0.25">
      <c r="A16746" s="2"/>
      <c r="B16746" s="2"/>
      <c r="C16746" s="2"/>
      <c r="E16746" s="2"/>
      <c r="G16746" s="2"/>
      <c r="H16746" s="6"/>
      <c r="I16746" s="9"/>
      <c r="J16746" s="9"/>
      <c r="K16746" s="9"/>
    </row>
    <row r="16747" spans="1:11" x14ac:dyDescent="0.25">
      <c r="A16747" s="2"/>
      <c r="B16747" s="2"/>
      <c r="C16747" s="2"/>
      <c r="E16747" s="2"/>
      <c r="G16747" s="2"/>
      <c r="H16747" s="6"/>
      <c r="I16747" s="9"/>
      <c r="J16747" s="9"/>
      <c r="K16747" s="9"/>
    </row>
    <row r="16748" spans="1:11" x14ac:dyDescent="0.25">
      <c r="A16748" s="2"/>
      <c r="B16748" s="2"/>
      <c r="C16748" s="2"/>
      <c r="E16748" s="2"/>
      <c r="G16748" s="2"/>
      <c r="H16748" s="6"/>
      <c r="I16748" s="9"/>
      <c r="J16748" s="9"/>
      <c r="K16748" s="9"/>
    </row>
    <row r="16749" spans="1:11" x14ac:dyDescent="0.25">
      <c r="A16749" s="2"/>
      <c r="B16749" s="2"/>
      <c r="C16749" s="2"/>
      <c r="E16749" s="2"/>
      <c r="G16749" s="2"/>
      <c r="H16749" s="6"/>
      <c r="I16749" s="9"/>
      <c r="J16749" s="9"/>
      <c r="K16749" s="9"/>
    </row>
    <row r="16750" spans="1:11" x14ac:dyDescent="0.25">
      <c r="A16750" s="2"/>
      <c r="B16750" s="2"/>
      <c r="C16750" s="2"/>
      <c r="E16750" s="2"/>
      <c r="G16750" s="2"/>
      <c r="H16750" s="6"/>
      <c r="I16750" s="9"/>
      <c r="J16750" s="9"/>
      <c r="K16750" s="9"/>
    </row>
    <row r="16751" spans="1:11" x14ac:dyDescent="0.25">
      <c r="A16751" s="2"/>
      <c r="B16751" s="2"/>
      <c r="C16751" s="2"/>
      <c r="E16751" s="2"/>
      <c r="G16751" s="2"/>
      <c r="H16751" s="6"/>
      <c r="I16751" s="9"/>
      <c r="J16751" s="9"/>
      <c r="K16751" s="9"/>
    </row>
    <row r="16752" spans="1:11" x14ac:dyDescent="0.25">
      <c r="A16752" s="2"/>
      <c r="B16752" s="2"/>
      <c r="C16752" s="2"/>
      <c r="E16752" s="2"/>
      <c r="G16752" s="2"/>
      <c r="H16752" s="6"/>
      <c r="I16752" s="9"/>
      <c r="J16752" s="9"/>
      <c r="K16752" s="9"/>
    </row>
    <row r="16753" spans="1:11" x14ac:dyDescent="0.25">
      <c r="A16753" s="2"/>
      <c r="B16753" s="2"/>
      <c r="C16753" s="2"/>
      <c r="E16753" s="2"/>
      <c r="G16753" s="2"/>
      <c r="H16753" s="6"/>
      <c r="I16753" s="9"/>
      <c r="J16753" s="9"/>
      <c r="K16753" s="9"/>
    </row>
    <row r="16754" spans="1:11" x14ac:dyDescent="0.25">
      <c r="A16754" s="2"/>
      <c r="B16754" s="2"/>
      <c r="C16754" s="2"/>
      <c r="E16754" s="2"/>
      <c r="G16754" s="2"/>
      <c r="H16754" s="6"/>
      <c r="I16754" s="9"/>
      <c r="J16754" s="9"/>
      <c r="K16754" s="9"/>
    </row>
    <row r="16755" spans="1:11" x14ac:dyDescent="0.25">
      <c r="A16755" s="2"/>
      <c r="B16755" s="2"/>
      <c r="C16755" s="2"/>
      <c r="E16755" s="2"/>
      <c r="G16755" s="2"/>
      <c r="H16755" s="6"/>
      <c r="I16755" s="9"/>
      <c r="J16755" s="9"/>
      <c r="K16755" s="9"/>
    </row>
    <row r="16756" spans="1:11" x14ac:dyDescent="0.25">
      <c r="A16756" s="2"/>
      <c r="B16756" s="2"/>
      <c r="C16756" s="2"/>
      <c r="E16756" s="2"/>
      <c r="G16756" s="2"/>
      <c r="H16756" s="6"/>
      <c r="I16756" s="9"/>
      <c r="J16756" s="9"/>
      <c r="K16756" s="9"/>
    </row>
    <row r="16757" spans="1:11" x14ac:dyDescent="0.25">
      <c r="A16757" s="2"/>
      <c r="B16757" s="2"/>
      <c r="C16757" s="2"/>
      <c r="E16757" s="2"/>
      <c r="G16757" s="2"/>
      <c r="H16757" s="6"/>
      <c r="I16757" s="9"/>
      <c r="J16757" s="9"/>
      <c r="K16757" s="9"/>
    </row>
    <row r="16758" spans="1:11" x14ac:dyDescent="0.25">
      <c r="A16758" s="2"/>
      <c r="B16758" s="2"/>
      <c r="C16758" s="2"/>
      <c r="E16758" s="2"/>
      <c r="G16758" s="2"/>
      <c r="H16758" s="6"/>
      <c r="I16758" s="9"/>
      <c r="J16758" s="9"/>
      <c r="K16758" s="9"/>
    </row>
    <row r="16759" spans="1:11" x14ac:dyDescent="0.25">
      <c r="A16759" s="2"/>
      <c r="B16759" s="2"/>
      <c r="C16759" s="2"/>
      <c r="E16759" s="2"/>
      <c r="G16759" s="2"/>
      <c r="H16759" s="6"/>
      <c r="I16759" s="9"/>
      <c r="J16759" s="9"/>
      <c r="K16759" s="9"/>
    </row>
    <row r="16760" spans="1:11" x14ac:dyDescent="0.25">
      <c r="A16760" s="2"/>
      <c r="B16760" s="2"/>
      <c r="C16760" s="2"/>
      <c r="E16760" s="2"/>
      <c r="G16760" s="2"/>
      <c r="H16760" s="6"/>
      <c r="I16760" s="9"/>
      <c r="J16760" s="9"/>
      <c r="K16760" s="9"/>
    </row>
    <row r="16761" spans="1:11" x14ac:dyDescent="0.25">
      <c r="A16761" s="2"/>
      <c r="B16761" s="2"/>
      <c r="C16761" s="2"/>
      <c r="E16761" s="2"/>
      <c r="G16761" s="2"/>
      <c r="H16761" s="6"/>
      <c r="I16761" s="9"/>
      <c r="J16761" s="9"/>
      <c r="K16761" s="9"/>
    </row>
    <row r="16762" spans="1:11" x14ac:dyDescent="0.25">
      <c r="A16762" s="2"/>
      <c r="B16762" s="2"/>
      <c r="C16762" s="2"/>
      <c r="E16762" s="2"/>
      <c r="G16762" s="2"/>
      <c r="H16762" s="6"/>
      <c r="I16762" s="9"/>
      <c r="J16762" s="9"/>
      <c r="K16762" s="9"/>
    </row>
    <row r="16763" spans="1:11" x14ac:dyDescent="0.25">
      <c r="A16763" s="2"/>
      <c r="B16763" s="2"/>
      <c r="C16763" s="2"/>
      <c r="E16763" s="2"/>
      <c r="G16763" s="2"/>
      <c r="H16763" s="6"/>
      <c r="I16763" s="9"/>
      <c r="J16763" s="9"/>
      <c r="K16763" s="9"/>
    </row>
    <row r="16764" spans="1:11" x14ac:dyDescent="0.25">
      <c r="A16764" s="2"/>
      <c r="B16764" s="2"/>
      <c r="C16764" s="2"/>
      <c r="E16764" s="2"/>
      <c r="G16764" s="2"/>
      <c r="H16764" s="6"/>
      <c r="I16764" s="9"/>
      <c r="J16764" s="9"/>
      <c r="K16764" s="9"/>
    </row>
    <row r="16765" spans="1:11" x14ac:dyDescent="0.25">
      <c r="A16765" s="2"/>
      <c r="B16765" s="2"/>
      <c r="C16765" s="2"/>
      <c r="E16765" s="2"/>
      <c r="G16765" s="2"/>
      <c r="H16765" s="6"/>
      <c r="I16765" s="9"/>
      <c r="J16765" s="9"/>
      <c r="K16765" s="9"/>
    </row>
    <row r="16766" spans="1:11" x14ac:dyDescent="0.25">
      <c r="A16766" s="2"/>
      <c r="B16766" s="2"/>
      <c r="C16766" s="2"/>
      <c r="E16766" s="2"/>
      <c r="G16766" s="2"/>
      <c r="H16766" s="6"/>
      <c r="I16766" s="9"/>
      <c r="J16766" s="9"/>
      <c r="K16766" s="9"/>
    </row>
    <row r="16767" spans="1:11" x14ac:dyDescent="0.25">
      <c r="A16767" s="2"/>
      <c r="B16767" s="2"/>
      <c r="C16767" s="2"/>
      <c r="E16767" s="2"/>
      <c r="G16767" s="2"/>
      <c r="H16767" s="6"/>
      <c r="I16767" s="9"/>
      <c r="J16767" s="9"/>
      <c r="K16767" s="9"/>
    </row>
    <row r="16768" spans="1:11" x14ac:dyDescent="0.25">
      <c r="A16768" s="2"/>
      <c r="B16768" s="2"/>
      <c r="C16768" s="2"/>
      <c r="E16768" s="2"/>
      <c r="G16768" s="2"/>
      <c r="H16768" s="6"/>
      <c r="I16768" s="9"/>
      <c r="J16768" s="9"/>
      <c r="K16768" s="9"/>
    </row>
    <row r="16769" spans="1:11" x14ac:dyDescent="0.25">
      <c r="A16769" s="2"/>
      <c r="B16769" s="2"/>
      <c r="C16769" s="2"/>
      <c r="E16769" s="2"/>
      <c r="G16769" s="2"/>
      <c r="H16769" s="6"/>
      <c r="I16769" s="9"/>
      <c r="J16769" s="9"/>
      <c r="K16769" s="9"/>
    </row>
    <row r="16770" spans="1:11" x14ac:dyDescent="0.25">
      <c r="A16770" s="2"/>
      <c r="B16770" s="2"/>
      <c r="C16770" s="2"/>
      <c r="E16770" s="2"/>
      <c r="G16770" s="2"/>
      <c r="H16770" s="6"/>
      <c r="I16770" s="9"/>
      <c r="J16770" s="9"/>
      <c r="K16770" s="9"/>
    </row>
    <row r="16771" spans="1:11" x14ac:dyDescent="0.25">
      <c r="A16771" s="2"/>
      <c r="B16771" s="2"/>
      <c r="C16771" s="2"/>
      <c r="E16771" s="2"/>
      <c r="G16771" s="2"/>
      <c r="H16771" s="6"/>
      <c r="I16771" s="9"/>
      <c r="J16771" s="9"/>
      <c r="K16771" s="9"/>
    </row>
    <row r="16772" spans="1:11" x14ac:dyDescent="0.25">
      <c r="A16772" s="2"/>
      <c r="B16772" s="2"/>
      <c r="C16772" s="2"/>
      <c r="E16772" s="2"/>
      <c r="G16772" s="2"/>
      <c r="H16772" s="6"/>
      <c r="I16772" s="9"/>
      <c r="J16772" s="9"/>
      <c r="K16772" s="9"/>
    </row>
    <row r="16773" spans="1:11" x14ac:dyDescent="0.25">
      <c r="A16773" s="2"/>
      <c r="B16773" s="2"/>
      <c r="C16773" s="2"/>
      <c r="E16773" s="2"/>
      <c r="G16773" s="2"/>
      <c r="H16773" s="6"/>
      <c r="I16773" s="9"/>
      <c r="J16773" s="9"/>
      <c r="K16773" s="9"/>
    </row>
    <row r="16774" spans="1:11" x14ac:dyDescent="0.25">
      <c r="A16774" s="2"/>
      <c r="B16774" s="2"/>
      <c r="C16774" s="2"/>
      <c r="E16774" s="2"/>
      <c r="G16774" s="2"/>
      <c r="H16774" s="6"/>
      <c r="I16774" s="9"/>
      <c r="J16774" s="9"/>
      <c r="K16774" s="9"/>
    </row>
    <row r="16775" spans="1:11" x14ac:dyDescent="0.25">
      <c r="A16775" s="2"/>
      <c r="B16775" s="2"/>
      <c r="C16775" s="2"/>
      <c r="E16775" s="2"/>
      <c r="G16775" s="2"/>
      <c r="H16775" s="6"/>
      <c r="I16775" s="9"/>
      <c r="J16775" s="9"/>
      <c r="K16775" s="9"/>
    </row>
    <row r="16776" spans="1:11" x14ac:dyDescent="0.25">
      <c r="A16776" s="2"/>
      <c r="B16776" s="2"/>
      <c r="C16776" s="2"/>
      <c r="E16776" s="2"/>
      <c r="G16776" s="2"/>
      <c r="H16776" s="6"/>
      <c r="I16776" s="9"/>
      <c r="J16776" s="9"/>
      <c r="K16776" s="9"/>
    </row>
    <row r="16777" spans="1:11" x14ac:dyDescent="0.25">
      <c r="A16777" s="2"/>
      <c r="B16777" s="2"/>
      <c r="C16777" s="2"/>
      <c r="E16777" s="2"/>
      <c r="G16777" s="2"/>
      <c r="H16777" s="6"/>
      <c r="I16777" s="9"/>
      <c r="J16777" s="9"/>
      <c r="K16777" s="9"/>
    </row>
    <row r="16778" spans="1:11" x14ac:dyDescent="0.25">
      <c r="A16778" s="2"/>
      <c r="B16778" s="2"/>
      <c r="C16778" s="2"/>
      <c r="E16778" s="2"/>
      <c r="G16778" s="2"/>
      <c r="H16778" s="6"/>
      <c r="I16778" s="9"/>
      <c r="J16778" s="9"/>
      <c r="K16778" s="9"/>
    </row>
    <row r="16779" spans="1:11" x14ac:dyDescent="0.25">
      <c r="A16779" s="2"/>
      <c r="B16779" s="2"/>
      <c r="C16779" s="2"/>
      <c r="E16779" s="2"/>
      <c r="G16779" s="2"/>
      <c r="H16779" s="6"/>
      <c r="I16779" s="9"/>
      <c r="J16779" s="9"/>
      <c r="K16779" s="9"/>
    </row>
    <row r="16780" spans="1:11" x14ac:dyDescent="0.25">
      <c r="A16780" s="2"/>
      <c r="B16780" s="2"/>
      <c r="C16780" s="2"/>
      <c r="E16780" s="2"/>
      <c r="G16780" s="2"/>
      <c r="H16780" s="6"/>
      <c r="I16780" s="9"/>
      <c r="J16780" s="9"/>
      <c r="K16780" s="9"/>
    </row>
    <row r="16781" spans="1:11" x14ac:dyDescent="0.25">
      <c r="A16781" s="2"/>
      <c r="B16781" s="2"/>
      <c r="C16781" s="2"/>
      <c r="E16781" s="2"/>
      <c r="G16781" s="2"/>
      <c r="H16781" s="6"/>
      <c r="I16781" s="9"/>
      <c r="J16781" s="9"/>
      <c r="K16781" s="9"/>
    </row>
    <row r="16782" spans="1:11" x14ac:dyDescent="0.25">
      <c r="A16782" s="2"/>
      <c r="B16782" s="2"/>
      <c r="C16782" s="2"/>
      <c r="E16782" s="2"/>
      <c r="G16782" s="2"/>
      <c r="H16782" s="6"/>
      <c r="I16782" s="9"/>
      <c r="J16782" s="9"/>
      <c r="K16782" s="9"/>
    </row>
    <row r="16783" spans="1:11" x14ac:dyDescent="0.25">
      <c r="A16783" s="2"/>
      <c r="B16783" s="2"/>
      <c r="C16783" s="2"/>
      <c r="E16783" s="2"/>
      <c r="G16783" s="2"/>
      <c r="H16783" s="6"/>
      <c r="I16783" s="9"/>
      <c r="J16783" s="9"/>
      <c r="K16783" s="9"/>
    </row>
    <row r="16784" spans="1:11" x14ac:dyDescent="0.25">
      <c r="A16784" s="2"/>
      <c r="B16784" s="2"/>
      <c r="C16784" s="2"/>
      <c r="E16784" s="2"/>
      <c r="G16784" s="2"/>
      <c r="H16784" s="6"/>
      <c r="I16784" s="9"/>
      <c r="J16784" s="9"/>
      <c r="K16784" s="9"/>
    </row>
    <row r="16785" spans="1:11" x14ac:dyDescent="0.25">
      <c r="A16785" s="2"/>
      <c r="B16785" s="2"/>
      <c r="C16785" s="2"/>
      <c r="E16785" s="2"/>
      <c r="G16785" s="2"/>
      <c r="H16785" s="6"/>
      <c r="I16785" s="9"/>
      <c r="J16785" s="9"/>
      <c r="K16785" s="9"/>
    </row>
    <row r="16786" spans="1:11" x14ac:dyDescent="0.25">
      <c r="A16786" s="2"/>
      <c r="B16786" s="2"/>
      <c r="C16786" s="2"/>
      <c r="E16786" s="2"/>
      <c r="G16786" s="2"/>
      <c r="H16786" s="6"/>
      <c r="I16786" s="9"/>
      <c r="J16786" s="9"/>
      <c r="K16786" s="9"/>
    </row>
    <row r="16787" spans="1:11" x14ac:dyDescent="0.25">
      <c r="A16787" s="2"/>
      <c r="B16787" s="2"/>
      <c r="C16787" s="2"/>
      <c r="E16787" s="2"/>
      <c r="G16787" s="2"/>
      <c r="H16787" s="6"/>
      <c r="I16787" s="9"/>
      <c r="J16787" s="9"/>
      <c r="K16787" s="9"/>
    </row>
    <row r="16788" spans="1:11" x14ac:dyDescent="0.25">
      <c r="A16788" s="2"/>
      <c r="B16788" s="2"/>
      <c r="C16788" s="2"/>
      <c r="E16788" s="2"/>
      <c r="G16788" s="2"/>
      <c r="H16788" s="6"/>
      <c r="I16788" s="9"/>
      <c r="J16788" s="9"/>
      <c r="K16788" s="9"/>
    </row>
    <row r="16789" spans="1:11" x14ac:dyDescent="0.25">
      <c r="A16789" s="2"/>
      <c r="B16789" s="2"/>
      <c r="C16789" s="2"/>
      <c r="E16789" s="2"/>
      <c r="G16789" s="2"/>
      <c r="H16789" s="6"/>
      <c r="I16789" s="9"/>
      <c r="J16789" s="9"/>
      <c r="K16789" s="9"/>
    </row>
    <row r="16790" spans="1:11" x14ac:dyDescent="0.25">
      <c r="A16790" s="2"/>
      <c r="B16790" s="2"/>
      <c r="C16790" s="2"/>
      <c r="E16790" s="2"/>
      <c r="G16790" s="2"/>
      <c r="H16790" s="6"/>
      <c r="I16790" s="9"/>
      <c r="J16790" s="9"/>
      <c r="K16790" s="9"/>
    </row>
    <row r="16791" spans="1:11" x14ac:dyDescent="0.25">
      <c r="A16791" s="2"/>
      <c r="B16791" s="2"/>
      <c r="C16791" s="2"/>
      <c r="E16791" s="2"/>
      <c r="G16791" s="2"/>
      <c r="H16791" s="6"/>
      <c r="I16791" s="9"/>
      <c r="J16791" s="9"/>
      <c r="K16791" s="9"/>
    </row>
    <row r="16792" spans="1:11" x14ac:dyDescent="0.25">
      <c r="A16792" s="2"/>
      <c r="B16792" s="2"/>
      <c r="C16792" s="2"/>
      <c r="E16792" s="2"/>
      <c r="G16792" s="2"/>
      <c r="H16792" s="6"/>
      <c r="I16792" s="9"/>
      <c r="J16792" s="9"/>
      <c r="K16792" s="9"/>
    </row>
    <row r="16793" spans="1:11" x14ac:dyDescent="0.25">
      <c r="A16793" s="2"/>
      <c r="B16793" s="2"/>
      <c r="C16793" s="2"/>
      <c r="E16793" s="2"/>
      <c r="G16793" s="2"/>
      <c r="H16793" s="6"/>
      <c r="I16793" s="9"/>
      <c r="J16793" s="9"/>
      <c r="K16793" s="9"/>
    </row>
    <row r="16794" spans="1:11" x14ac:dyDescent="0.25">
      <c r="A16794" s="2"/>
      <c r="B16794" s="2"/>
      <c r="C16794" s="2"/>
      <c r="E16794" s="2"/>
      <c r="G16794" s="2"/>
      <c r="H16794" s="6"/>
      <c r="I16794" s="9"/>
      <c r="J16794" s="9"/>
      <c r="K16794" s="9"/>
    </row>
    <row r="16795" spans="1:11" x14ac:dyDescent="0.25">
      <c r="A16795" s="2"/>
      <c r="B16795" s="2"/>
      <c r="C16795" s="2"/>
      <c r="E16795" s="2"/>
      <c r="G16795" s="2"/>
      <c r="H16795" s="6"/>
      <c r="I16795" s="9"/>
      <c r="J16795" s="9"/>
      <c r="K16795" s="9"/>
    </row>
    <row r="16796" spans="1:11" x14ac:dyDescent="0.25">
      <c r="A16796" s="2"/>
      <c r="B16796" s="2"/>
      <c r="C16796" s="2"/>
      <c r="E16796" s="2"/>
      <c r="G16796" s="2"/>
      <c r="H16796" s="6"/>
      <c r="I16796" s="9"/>
      <c r="J16796" s="9"/>
      <c r="K16796" s="9"/>
    </row>
    <row r="16797" spans="1:11" x14ac:dyDescent="0.25">
      <c r="A16797" s="2"/>
      <c r="B16797" s="2"/>
      <c r="C16797" s="2"/>
      <c r="E16797" s="2"/>
      <c r="G16797" s="2"/>
      <c r="H16797" s="6"/>
      <c r="I16797" s="9"/>
      <c r="J16797" s="9"/>
      <c r="K16797" s="9"/>
    </row>
    <row r="16798" spans="1:11" x14ac:dyDescent="0.25">
      <c r="A16798" s="2"/>
      <c r="B16798" s="2"/>
      <c r="C16798" s="2"/>
      <c r="E16798" s="2"/>
      <c r="G16798" s="2"/>
      <c r="H16798" s="6"/>
      <c r="I16798" s="9"/>
      <c r="J16798" s="9"/>
      <c r="K16798" s="9"/>
    </row>
    <row r="16799" spans="1:11" x14ac:dyDescent="0.25">
      <c r="A16799" s="2"/>
      <c r="B16799" s="2"/>
      <c r="C16799" s="2"/>
      <c r="E16799" s="2"/>
      <c r="G16799" s="2"/>
      <c r="H16799" s="6"/>
      <c r="I16799" s="9"/>
      <c r="J16799" s="9"/>
      <c r="K16799" s="9"/>
    </row>
    <row r="16800" spans="1:11" x14ac:dyDescent="0.25">
      <c r="A16800" s="2"/>
      <c r="B16800" s="2"/>
      <c r="C16800" s="2"/>
      <c r="E16800" s="2"/>
      <c r="G16800" s="2"/>
      <c r="H16800" s="6"/>
      <c r="I16800" s="9"/>
      <c r="J16800" s="9"/>
      <c r="K16800" s="9"/>
    </row>
    <row r="16801" spans="1:11" x14ac:dyDescent="0.25">
      <c r="A16801" s="2"/>
      <c r="B16801" s="2"/>
      <c r="C16801" s="2"/>
      <c r="E16801" s="2"/>
      <c r="G16801" s="2"/>
      <c r="H16801" s="6"/>
      <c r="I16801" s="9"/>
      <c r="J16801" s="9"/>
      <c r="K16801" s="9"/>
    </row>
    <row r="16802" spans="1:11" x14ac:dyDescent="0.25">
      <c r="A16802" s="2"/>
      <c r="B16802" s="2"/>
      <c r="C16802" s="2"/>
      <c r="E16802" s="2"/>
      <c r="G16802" s="2"/>
      <c r="H16802" s="6"/>
      <c r="I16802" s="9"/>
      <c r="J16802" s="9"/>
      <c r="K16802" s="9"/>
    </row>
    <row r="16803" spans="1:11" x14ac:dyDescent="0.25">
      <c r="A16803" s="2"/>
      <c r="B16803" s="2"/>
      <c r="C16803" s="2"/>
      <c r="E16803" s="2"/>
      <c r="G16803" s="2"/>
      <c r="H16803" s="6"/>
      <c r="I16803" s="9"/>
      <c r="J16803" s="9"/>
      <c r="K16803" s="9"/>
    </row>
    <row r="16804" spans="1:11" x14ac:dyDescent="0.25">
      <c r="A16804" s="2"/>
      <c r="B16804" s="2"/>
      <c r="C16804" s="2"/>
      <c r="E16804" s="2"/>
      <c r="G16804" s="2"/>
      <c r="H16804" s="6"/>
      <c r="I16804" s="9"/>
      <c r="J16804" s="9"/>
      <c r="K16804" s="9"/>
    </row>
    <row r="16805" spans="1:11" x14ac:dyDescent="0.25">
      <c r="A16805" s="2"/>
      <c r="B16805" s="2"/>
      <c r="C16805" s="2"/>
      <c r="E16805" s="2"/>
      <c r="G16805" s="2"/>
      <c r="H16805" s="6"/>
      <c r="I16805" s="9"/>
      <c r="J16805" s="9"/>
      <c r="K16805" s="9"/>
    </row>
    <row r="16806" spans="1:11" x14ac:dyDescent="0.25">
      <c r="A16806" s="2"/>
      <c r="B16806" s="2"/>
      <c r="C16806" s="2"/>
      <c r="E16806" s="2"/>
      <c r="G16806" s="2"/>
      <c r="H16806" s="6"/>
      <c r="I16806" s="9"/>
      <c r="J16806" s="9"/>
      <c r="K16806" s="9"/>
    </row>
    <row r="16807" spans="1:11" x14ac:dyDescent="0.25">
      <c r="A16807" s="2"/>
      <c r="B16807" s="2"/>
      <c r="C16807" s="2"/>
      <c r="E16807" s="2"/>
      <c r="G16807" s="2"/>
      <c r="H16807" s="6"/>
      <c r="I16807" s="9"/>
      <c r="J16807" s="9"/>
      <c r="K16807" s="9"/>
    </row>
    <row r="16808" spans="1:11" x14ac:dyDescent="0.25">
      <c r="A16808" s="2"/>
      <c r="B16808" s="2"/>
      <c r="C16808" s="2"/>
      <c r="E16808" s="2"/>
      <c r="G16808" s="2"/>
      <c r="H16808" s="6"/>
      <c r="I16808" s="9"/>
      <c r="J16808" s="9"/>
      <c r="K16808" s="9"/>
    </row>
    <row r="16809" spans="1:11" x14ac:dyDescent="0.25">
      <c r="A16809" s="2"/>
      <c r="B16809" s="2"/>
      <c r="C16809" s="2"/>
      <c r="E16809" s="2"/>
      <c r="G16809" s="2"/>
      <c r="H16809" s="6"/>
      <c r="I16809" s="9"/>
      <c r="J16809" s="9"/>
      <c r="K16809" s="9"/>
    </row>
    <row r="16810" spans="1:11" x14ac:dyDescent="0.25">
      <c r="A16810" s="2"/>
      <c r="B16810" s="2"/>
      <c r="C16810" s="2"/>
      <c r="E16810" s="2"/>
      <c r="G16810" s="2"/>
      <c r="H16810" s="6"/>
      <c r="I16810" s="9"/>
      <c r="J16810" s="9"/>
      <c r="K16810" s="9"/>
    </row>
    <row r="16811" spans="1:11" x14ac:dyDescent="0.25">
      <c r="A16811" s="2"/>
      <c r="B16811" s="2"/>
      <c r="C16811" s="2"/>
      <c r="E16811" s="2"/>
      <c r="G16811" s="2"/>
      <c r="H16811" s="6"/>
      <c r="I16811" s="9"/>
      <c r="J16811" s="9"/>
      <c r="K16811" s="9"/>
    </row>
    <row r="16812" spans="1:11" x14ac:dyDescent="0.25">
      <c r="A16812" s="2"/>
      <c r="B16812" s="2"/>
      <c r="C16812" s="2"/>
      <c r="E16812" s="2"/>
      <c r="G16812" s="2"/>
      <c r="H16812" s="6"/>
      <c r="I16812" s="9"/>
      <c r="J16812" s="9"/>
      <c r="K16812" s="9"/>
    </row>
    <row r="16813" spans="1:11" x14ac:dyDescent="0.25">
      <c r="A16813" s="2"/>
      <c r="B16813" s="2"/>
      <c r="C16813" s="2"/>
      <c r="E16813" s="2"/>
      <c r="G16813" s="2"/>
      <c r="H16813" s="6"/>
      <c r="I16813" s="9"/>
      <c r="J16813" s="9"/>
      <c r="K16813" s="9"/>
    </row>
    <row r="16814" spans="1:11" x14ac:dyDescent="0.25">
      <c r="A16814" s="2"/>
      <c r="B16814" s="2"/>
      <c r="C16814" s="2"/>
      <c r="E16814" s="2"/>
      <c r="G16814" s="2"/>
      <c r="H16814" s="6"/>
      <c r="I16814" s="9"/>
      <c r="J16814" s="9"/>
      <c r="K16814" s="9"/>
    </row>
    <row r="16815" spans="1:11" x14ac:dyDescent="0.25">
      <c r="A16815" s="2"/>
      <c r="B16815" s="2"/>
      <c r="C16815" s="2"/>
      <c r="E16815" s="2"/>
      <c r="G16815" s="2"/>
      <c r="H16815" s="6"/>
      <c r="I16815" s="9"/>
      <c r="J16815" s="9"/>
      <c r="K16815" s="9"/>
    </row>
    <row r="16816" spans="1:11" x14ac:dyDescent="0.25">
      <c r="A16816" s="2"/>
      <c r="B16816" s="2"/>
      <c r="C16816" s="2"/>
      <c r="E16816" s="2"/>
      <c r="G16816" s="2"/>
      <c r="H16816" s="6"/>
      <c r="I16816" s="9"/>
      <c r="J16816" s="9"/>
      <c r="K16816" s="9"/>
    </row>
    <row r="16817" spans="1:11" x14ac:dyDescent="0.25">
      <c r="A16817" s="2"/>
      <c r="B16817" s="2"/>
      <c r="C16817" s="2"/>
      <c r="E16817" s="2"/>
      <c r="G16817" s="2"/>
      <c r="H16817" s="6"/>
      <c r="I16817" s="9"/>
      <c r="J16817" s="9"/>
      <c r="K16817" s="9"/>
    </row>
    <row r="16818" spans="1:11" x14ac:dyDescent="0.25">
      <c r="A16818" s="2"/>
      <c r="B16818" s="2"/>
      <c r="C16818" s="2"/>
      <c r="E16818" s="2"/>
      <c r="G16818" s="2"/>
      <c r="H16818" s="6"/>
      <c r="I16818" s="9"/>
      <c r="J16818" s="9"/>
      <c r="K16818" s="9"/>
    </row>
    <row r="16819" spans="1:11" x14ac:dyDescent="0.25">
      <c r="A16819" s="2"/>
      <c r="B16819" s="2"/>
      <c r="C16819" s="2"/>
      <c r="E16819" s="2"/>
      <c r="G16819" s="2"/>
      <c r="H16819" s="6"/>
      <c r="I16819" s="9"/>
      <c r="J16819" s="9"/>
      <c r="K16819" s="9"/>
    </row>
    <row r="16820" spans="1:11" x14ac:dyDescent="0.25">
      <c r="A16820" s="2"/>
      <c r="B16820" s="2"/>
      <c r="C16820" s="2"/>
      <c r="E16820" s="2"/>
      <c r="G16820" s="2"/>
      <c r="H16820" s="6"/>
      <c r="I16820" s="9"/>
      <c r="J16820" s="9"/>
      <c r="K16820" s="9"/>
    </row>
    <row r="16821" spans="1:11" x14ac:dyDescent="0.25">
      <c r="A16821" s="2"/>
      <c r="B16821" s="2"/>
      <c r="C16821" s="2"/>
      <c r="E16821" s="2"/>
      <c r="G16821" s="2"/>
      <c r="H16821" s="6"/>
      <c r="I16821" s="9"/>
      <c r="J16821" s="9"/>
      <c r="K16821" s="9"/>
    </row>
    <row r="16822" spans="1:11" x14ac:dyDescent="0.25">
      <c r="A16822" s="2"/>
      <c r="B16822" s="2"/>
      <c r="C16822" s="2"/>
      <c r="E16822" s="2"/>
      <c r="G16822" s="2"/>
      <c r="H16822" s="6"/>
      <c r="I16822" s="9"/>
      <c r="J16822" s="9"/>
      <c r="K16822" s="9"/>
    </row>
    <row r="16823" spans="1:11" x14ac:dyDescent="0.25">
      <c r="A16823" s="2"/>
      <c r="B16823" s="2"/>
      <c r="C16823" s="2"/>
      <c r="E16823" s="2"/>
      <c r="G16823" s="2"/>
      <c r="H16823" s="6"/>
      <c r="I16823" s="9"/>
      <c r="J16823" s="9"/>
      <c r="K16823" s="9"/>
    </row>
    <row r="16824" spans="1:11" x14ac:dyDescent="0.25">
      <c r="A16824" s="2"/>
      <c r="B16824" s="2"/>
      <c r="C16824" s="2"/>
      <c r="E16824" s="2"/>
      <c r="G16824" s="2"/>
      <c r="H16824" s="6"/>
      <c r="I16824" s="9"/>
      <c r="J16824" s="9"/>
      <c r="K16824" s="9"/>
    </row>
    <row r="16825" spans="1:11" x14ac:dyDescent="0.25">
      <c r="A16825" s="2"/>
      <c r="B16825" s="2"/>
      <c r="C16825" s="2"/>
      <c r="E16825" s="2"/>
      <c r="G16825" s="2"/>
      <c r="H16825" s="6"/>
      <c r="I16825" s="9"/>
      <c r="J16825" s="9"/>
      <c r="K16825" s="9"/>
    </row>
    <row r="16826" spans="1:11" x14ac:dyDescent="0.25">
      <c r="A16826" s="2"/>
      <c r="B16826" s="2"/>
      <c r="C16826" s="2"/>
      <c r="E16826" s="2"/>
      <c r="G16826" s="2"/>
      <c r="H16826" s="6"/>
      <c r="I16826" s="9"/>
      <c r="J16826" s="9"/>
      <c r="K16826" s="9"/>
    </row>
    <row r="16827" spans="1:11" x14ac:dyDescent="0.25">
      <c r="A16827" s="2"/>
      <c r="B16827" s="2"/>
      <c r="C16827" s="2"/>
      <c r="E16827" s="2"/>
      <c r="G16827" s="2"/>
      <c r="H16827" s="6"/>
      <c r="I16827" s="9"/>
      <c r="J16827" s="9"/>
      <c r="K16827" s="9"/>
    </row>
    <row r="16828" spans="1:11" x14ac:dyDescent="0.25">
      <c r="A16828" s="2"/>
      <c r="B16828" s="2"/>
      <c r="C16828" s="2"/>
      <c r="E16828" s="2"/>
      <c r="G16828" s="2"/>
      <c r="H16828" s="6"/>
      <c r="I16828" s="9"/>
      <c r="J16828" s="9"/>
      <c r="K16828" s="9"/>
    </row>
    <row r="16829" spans="1:11" x14ac:dyDescent="0.25">
      <c r="A16829" s="2"/>
      <c r="B16829" s="2"/>
      <c r="C16829" s="2"/>
      <c r="E16829" s="2"/>
      <c r="G16829" s="2"/>
      <c r="H16829" s="6"/>
      <c r="I16829" s="9"/>
      <c r="J16829" s="9"/>
      <c r="K16829" s="9"/>
    </row>
    <row r="16830" spans="1:11" x14ac:dyDescent="0.25">
      <c r="A16830" s="2"/>
      <c r="B16830" s="2"/>
      <c r="C16830" s="2"/>
      <c r="E16830" s="2"/>
      <c r="G16830" s="2"/>
      <c r="H16830" s="6"/>
      <c r="I16830" s="9"/>
      <c r="J16830" s="9"/>
      <c r="K16830" s="9"/>
    </row>
    <row r="16831" spans="1:11" x14ac:dyDescent="0.25">
      <c r="A16831" s="2"/>
      <c r="B16831" s="2"/>
      <c r="C16831" s="2"/>
      <c r="E16831" s="2"/>
      <c r="G16831" s="2"/>
      <c r="H16831" s="6"/>
      <c r="I16831" s="9"/>
      <c r="J16831" s="9"/>
      <c r="K16831" s="9"/>
    </row>
    <row r="16832" spans="1:11" x14ac:dyDescent="0.25">
      <c r="A16832" s="2"/>
      <c r="B16832" s="2"/>
      <c r="C16832" s="2"/>
      <c r="E16832" s="2"/>
      <c r="G16832" s="2"/>
      <c r="H16832" s="6"/>
      <c r="I16832" s="9"/>
      <c r="J16832" s="9"/>
      <c r="K16832" s="9"/>
    </row>
    <row r="16833" spans="1:11" x14ac:dyDescent="0.25">
      <c r="A16833" s="2"/>
      <c r="B16833" s="2"/>
      <c r="C16833" s="2"/>
      <c r="E16833" s="2"/>
      <c r="G16833" s="2"/>
      <c r="H16833" s="6"/>
      <c r="I16833" s="9"/>
      <c r="J16833" s="9"/>
      <c r="K16833" s="9"/>
    </row>
    <row r="16834" spans="1:11" x14ac:dyDescent="0.25">
      <c r="A16834" s="2"/>
      <c r="B16834" s="2"/>
      <c r="C16834" s="2"/>
      <c r="E16834" s="2"/>
      <c r="G16834" s="2"/>
      <c r="H16834" s="6"/>
      <c r="I16834" s="9"/>
      <c r="J16834" s="9"/>
      <c r="K16834" s="9"/>
    </row>
    <row r="16835" spans="1:11" x14ac:dyDescent="0.25">
      <c r="A16835" s="2"/>
      <c r="B16835" s="2"/>
      <c r="C16835" s="2"/>
      <c r="E16835" s="2"/>
      <c r="G16835" s="2"/>
      <c r="H16835" s="6"/>
      <c r="I16835" s="9"/>
      <c r="J16835" s="9"/>
      <c r="K16835" s="9"/>
    </row>
    <row r="16836" spans="1:11" x14ac:dyDescent="0.25">
      <c r="A16836" s="2"/>
      <c r="B16836" s="2"/>
      <c r="C16836" s="2"/>
      <c r="E16836" s="2"/>
      <c r="G16836" s="2"/>
      <c r="H16836" s="6"/>
      <c r="I16836" s="9"/>
      <c r="J16836" s="9"/>
      <c r="K16836" s="9"/>
    </row>
    <row r="16837" spans="1:11" x14ac:dyDescent="0.25">
      <c r="A16837" s="2"/>
      <c r="B16837" s="2"/>
      <c r="C16837" s="2"/>
      <c r="E16837" s="2"/>
      <c r="G16837" s="2"/>
      <c r="H16837" s="6"/>
      <c r="I16837" s="9"/>
      <c r="J16837" s="9"/>
      <c r="K16837" s="9"/>
    </row>
    <row r="16838" spans="1:11" x14ac:dyDescent="0.25">
      <c r="A16838" s="2"/>
      <c r="B16838" s="2"/>
      <c r="C16838" s="2"/>
      <c r="E16838" s="2"/>
      <c r="G16838" s="2"/>
      <c r="H16838" s="6"/>
      <c r="I16838" s="9"/>
      <c r="J16838" s="9"/>
      <c r="K16838" s="9"/>
    </row>
    <row r="16839" spans="1:11" x14ac:dyDescent="0.25">
      <c r="A16839" s="2"/>
      <c r="B16839" s="2"/>
      <c r="C16839" s="2"/>
      <c r="E16839" s="2"/>
      <c r="G16839" s="2"/>
      <c r="H16839" s="6"/>
      <c r="I16839" s="9"/>
      <c r="J16839" s="9"/>
      <c r="K16839" s="9"/>
    </row>
    <row r="16840" spans="1:11" x14ac:dyDescent="0.25">
      <c r="A16840" s="2"/>
      <c r="B16840" s="2"/>
      <c r="C16840" s="2"/>
      <c r="E16840" s="2"/>
      <c r="G16840" s="2"/>
      <c r="H16840" s="6"/>
      <c r="I16840" s="9"/>
      <c r="J16840" s="9"/>
      <c r="K16840" s="9"/>
    </row>
    <row r="16841" spans="1:11" x14ac:dyDescent="0.25">
      <c r="A16841" s="2"/>
      <c r="B16841" s="2"/>
      <c r="C16841" s="2"/>
      <c r="E16841" s="2"/>
      <c r="G16841" s="2"/>
      <c r="H16841" s="6"/>
      <c r="I16841" s="9"/>
      <c r="J16841" s="9"/>
      <c r="K16841" s="9"/>
    </row>
    <row r="16842" spans="1:11" x14ac:dyDescent="0.25">
      <c r="A16842" s="2"/>
      <c r="B16842" s="2"/>
      <c r="C16842" s="2"/>
      <c r="E16842" s="2"/>
      <c r="G16842" s="2"/>
      <c r="H16842" s="6"/>
      <c r="I16842" s="9"/>
      <c r="J16842" s="9"/>
      <c r="K16842" s="9"/>
    </row>
    <row r="16843" spans="1:11" x14ac:dyDescent="0.25">
      <c r="A16843" s="2"/>
      <c r="B16843" s="2"/>
      <c r="C16843" s="2"/>
      <c r="E16843" s="2"/>
      <c r="G16843" s="2"/>
      <c r="H16843" s="6"/>
      <c r="I16843" s="9"/>
      <c r="J16843" s="9"/>
      <c r="K16843" s="9"/>
    </row>
    <row r="16844" spans="1:11" x14ac:dyDescent="0.25">
      <c r="A16844" s="2"/>
      <c r="B16844" s="2"/>
      <c r="C16844" s="2"/>
      <c r="E16844" s="2"/>
      <c r="G16844" s="2"/>
      <c r="H16844" s="6"/>
      <c r="I16844" s="9"/>
      <c r="J16844" s="9"/>
      <c r="K16844" s="9"/>
    </row>
    <row r="16845" spans="1:11" x14ac:dyDescent="0.25">
      <c r="A16845" s="2"/>
      <c r="B16845" s="2"/>
      <c r="C16845" s="2"/>
      <c r="E16845" s="2"/>
      <c r="G16845" s="2"/>
      <c r="H16845" s="6"/>
      <c r="I16845" s="9"/>
      <c r="J16845" s="9"/>
      <c r="K16845" s="9"/>
    </row>
    <row r="16846" spans="1:11" x14ac:dyDescent="0.25">
      <c r="A16846" s="2"/>
      <c r="B16846" s="2"/>
      <c r="C16846" s="2"/>
      <c r="E16846" s="2"/>
      <c r="G16846" s="2"/>
      <c r="H16846" s="6"/>
      <c r="I16846" s="9"/>
      <c r="J16846" s="9"/>
      <c r="K16846" s="9"/>
    </row>
    <row r="16847" spans="1:11" x14ac:dyDescent="0.25">
      <c r="A16847" s="2"/>
      <c r="B16847" s="2"/>
      <c r="C16847" s="2"/>
      <c r="E16847" s="2"/>
      <c r="G16847" s="2"/>
      <c r="H16847" s="6"/>
      <c r="I16847" s="9"/>
      <c r="J16847" s="9"/>
      <c r="K16847" s="9"/>
    </row>
    <row r="16848" spans="1:11" x14ac:dyDescent="0.25">
      <c r="A16848" s="2"/>
      <c r="B16848" s="2"/>
      <c r="C16848" s="2"/>
      <c r="E16848" s="2"/>
      <c r="G16848" s="2"/>
      <c r="H16848" s="6"/>
      <c r="I16848" s="9"/>
      <c r="J16848" s="9"/>
      <c r="K16848" s="9"/>
    </row>
    <row r="16849" spans="1:11" x14ac:dyDescent="0.25">
      <c r="A16849" s="2"/>
      <c r="B16849" s="2"/>
      <c r="C16849" s="2"/>
      <c r="E16849" s="2"/>
      <c r="G16849" s="2"/>
      <c r="H16849" s="6"/>
      <c r="I16849" s="9"/>
      <c r="J16849" s="9"/>
      <c r="K16849" s="9"/>
    </row>
    <row r="16850" spans="1:11" x14ac:dyDescent="0.25">
      <c r="A16850" s="2"/>
      <c r="B16850" s="2"/>
      <c r="C16850" s="2"/>
      <c r="E16850" s="2"/>
      <c r="G16850" s="2"/>
      <c r="H16850" s="6"/>
      <c r="I16850" s="9"/>
      <c r="J16850" s="9"/>
      <c r="K16850" s="9"/>
    </row>
    <row r="16851" spans="1:11" x14ac:dyDescent="0.25">
      <c r="A16851" s="2"/>
      <c r="B16851" s="2"/>
      <c r="C16851" s="2"/>
      <c r="E16851" s="2"/>
      <c r="G16851" s="2"/>
      <c r="H16851" s="6"/>
      <c r="I16851" s="9"/>
      <c r="J16851" s="9"/>
      <c r="K16851" s="9"/>
    </row>
    <row r="16852" spans="1:11" x14ac:dyDescent="0.25">
      <c r="A16852" s="2"/>
      <c r="B16852" s="2"/>
      <c r="C16852" s="2"/>
      <c r="E16852" s="2"/>
      <c r="G16852" s="2"/>
      <c r="H16852" s="6"/>
      <c r="I16852" s="9"/>
      <c r="J16852" s="9"/>
      <c r="K16852" s="9"/>
    </row>
    <row r="16853" spans="1:11" x14ac:dyDescent="0.25">
      <c r="A16853" s="2"/>
      <c r="B16853" s="2"/>
      <c r="C16853" s="2"/>
      <c r="E16853" s="2"/>
      <c r="G16853" s="2"/>
      <c r="H16853" s="6"/>
      <c r="I16853" s="9"/>
      <c r="J16853" s="9"/>
      <c r="K16853" s="9"/>
    </row>
    <row r="16854" spans="1:11" x14ac:dyDescent="0.25">
      <c r="A16854" s="2"/>
      <c r="B16854" s="2"/>
      <c r="C16854" s="2"/>
      <c r="E16854" s="2"/>
      <c r="G16854" s="2"/>
      <c r="H16854" s="6"/>
      <c r="I16854" s="9"/>
      <c r="J16854" s="9"/>
      <c r="K16854" s="9"/>
    </row>
    <row r="16855" spans="1:11" x14ac:dyDescent="0.25">
      <c r="A16855" s="2"/>
      <c r="B16855" s="2"/>
      <c r="C16855" s="2"/>
      <c r="E16855" s="2"/>
      <c r="G16855" s="2"/>
      <c r="H16855" s="6"/>
      <c r="I16855" s="9"/>
      <c r="J16855" s="9"/>
      <c r="K16855" s="9"/>
    </row>
    <row r="16856" spans="1:11" x14ac:dyDescent="0.25">
      <c r="A16856" s="2"/>
      <c r="B16856" s="2"/>
      <c r="C16856" s="2"/>
      <c r="E16856" s="2"/>
      <c r="G16856" s="2"/>
      <c r="H16856" s="6"/>
      <c r="I16856" s="9"/>
      <c r="J16856" s="9"/>
      <c r="K16856" s="9"/>
    </row>
    <row r="16857" spans="1:11" x14ac:dyDescent="0.25">
      <c r="A16857" s="2"/>
      <c r="B16857" s="2"/>
      <c r="C16857" s="2"/>
      <c r="E16857" s="2"/>
      <c r="G16857" s="2"/>
      <c r="H16857" s="6"/>
      <c r="I16857" s="9"/>
      <c r="J16857" s="9"/>
      <c r="K16857" s="9"/>
    </row>
    <row r="16858" spans="1:11" x14ac:dyDescent="0.25">
      <c r="A16858" s="2"/>
      <c r="B16858" s="2"/>
      <c r="C16858" s="2"/>
      <c r="E16858" s="2"/>
      <c r="G16858" s="2"/>
      <c r="H16858" s="6"/>
      <c r="I16858" s="9"/>
      <c r="J16858" s="9"/>
      <c r="K16858" s="9"/>
    </row>
    <row r="16859" spans="1:11" x14ac:dyDescent="0.25">
      <c r="A16859" s="2"/>
      <c r="B16859" s="2"/>
      <c r="C16859" s="2"/>
      <c r="E16859" s="2"/>
      <c r="G16859" s="2"/>
      <c r="H16859" s="6"/>
      <c r="I16859" s="9"/>
      <c r="J16859" s="9"/>
      <c r="K16859" s="9"/>
    </row>
    <row r="16860" spans="1:11" x14ac:dyDescent="0.25">
      <c r="A16860" s="2"/>
      <c r="B16860" s="2"/>
      <c r="C16860" s="2"/>
      <c r="E16860" s="2"/>
      <c r="G16860" s="2"/>
      <c r="H16860" s="6"/>
      <c r="I16860" s="9"/>
      <c r="J16860" s="9"/>
      <c r="K16860" s="9"/>
    </row>
    <row r="16861" spans="1:11" x14ac:dyDescent="0.25">
      <c r="A16861" s="2"/>
      <c r="B16861" s="2"/>
      <c r="C16861" s="2"/>
      <c r="E16861" s="2"/>
      <c r="G16861" s="2"/>
      <c r="H16861" s="6"/>
      <c r="I16861" s="9"/>
      <c r="J16861" s="9"/>
      <c r="K16861" s="9"/>
    </row>
    <row r="16862" spans="1:11" x14ac:dyDescent="0.25">
      <c r="A16862" s="2"/>
      <c r="B16862" s="2"/>
      <c r="C16862" s="2"/>
      <c r="E16862" s="2"/>
      <c r="G16862" s="2"/>
      <c r="H16862" s="6"/>
      <c r="I16862" s="9"/>
      <c r="J16862" s="9"/>
      <c r="K16862" s="9"/>
    </row>
    <row r="16863" spans="1:11" x14ac:dyDescent="0.25">
      <c r="A16863" s="2"/>
      <c r="B16863" s="2"/>
      <c r="C16863" s="2"/>
      <c r="E16863" s="2"/>
      <c r="G16863" s="2"/>
      <c r="H16863" s="6"/>
      <c r="I16863" s="9"/>
      <c r="J16863" s="9"/>
      <c r="K16863" s="9"/>
    </row>
    <row r="16864" spans="1:11" x14ac:dyDescent="0.25">
      <c r="A16864" s="2"/>
      <c r="B16864" s="2"/>
      <c r="C16864" s="2"/>
      <c r="E16864" s="2"/>
      <c r="G16864" s="2"/>
      <c r="H16864" s="6"/>
      <c r="I16864" s="9"/>
      <c r="J16864" s="9"/>
      <c r="K16864" s="9"/>
    </row>
    <row r="16865" spans="1:11" x14ac:dyDescent="0.25">
      <c r="A16865" s="2"/>
      <c r="B16865" s="2"/>
      <c r="C16865" s="2"/>
      <c r="E16865" s="2"/>
      <c r="G16865" s="2"/>
      <c r="H16865" s="6"/>
      <c r="I16865" s="9"/>
      <c r="J16865" s="9"/>
      <c r="K16865" s="9"/>
    </row>
    <row r="16866" spans="1:11" x14ac:dyDescent="0.25">
      <c r="A16866" s="2"/>
      <c r="B16866" s="2"/>
      <c r="C16866" s="2"/>
      <c r="E16866" s="2"/>
      <c r="G16866" s="2"/>
      <c r="H16866" s="6"/>
      <c r="I16866" s="9"/>
      <c r="J16866" s="9"/>
      <c r="K16866" s="9"/>
    </row>
    <row r="16867" spans="1:11" x14ac:dyDescent="0.25">
      <c r="A16867" s="2"/>
      <c r="B16867" s="2"/>
      <c r="C16867" s="2"/>
      <c r="E16867" s="2"/>
      <c r="G16867" s="2"/>
      <c r="H16867" s="6"/>
      <c r="I16867" s="9"/>
      <c r="J16867" s="9"/>
      <c r="K16867" s="9"/>
    </row>
    <row r="16868" spans="1:11" x14ac:dyDescent="0.25">
      <c r="A16868" s="2"/>
      <c r="B16868" s="2"/>
      <c r="C16868" s="2"/>
      <c r="E16868" s="2"/>
      <c r="G16868" s="2"/>
      <c r="H16868" s="6"/>
      <c r="I16868" s="9"/>
      <c r="J16868" s="9"/>
      <c r="K16868" s="9"/>
    </row>
    <row r="16869" spans="1:11" x14ac:dyDescent="0.25">
      <c r="A16869" s="2"/>
      <c r="B16869" s="2"/>
      <c r="C16869" s="2"/>
      <c r="E16869" s="2"/>
      <c r="G16869" s="2"/>
      <c r="H16869" s="6"/>
      <c r="I16869" s="9"/>
      <c r="J16869" s="9"/>
      <c r="K16869" s="9"/>
    </row>
    <row r="16870" spans="1:11" x14ac:dyDescent="0.25">
      <c r="A16870" s="2"/>
      <c r="B16870" s="2"/>
      <c r="C16870" s="2"/>
      <c r="E16870" s="2"/>
      <c r="G16870" s="2"/>
      <c r="H16870" s="6"/>
      <c r="I16870" s="9"/>
      <c r="J16870" s="9"/>
      <c r="K16870" s="9"/>
    </row>
    <row r="16871" spans="1:11" x14ac:dyDescent="0.25">
      <c r="A16871" s="2"/>
      <c r="B16871" s="2"/>
      <c r="C16871" s="2"/>
      <c r="E16871" s="2"/>
      <c r="G16871" s="2"/>
      <c r="H16871" s="6"/>
      <c r="I16871" s="9"/>
      <c r="J16871" s="9"/>
      <c r="K16871" s="9"/>
    </row>
    <row r="16872" spans="1:11" x14ac:dyDescent="0.25">
      <c r="A16872" s="2"/>
      <c r="B16872" s="2"/>
      <c r="C16872" s="2"/>
      <c r="E16872" s="2"/>
      <c r="G16872" s="2"/>
      <c r="H16872" s="6"/>
      <c r="I16872" s="9"/>
      <c r="J16872" s="9"/>
      <c r="K16872" s="9"/>
    </row>
    <row r="16873" spans="1:11" x14ac:dyDescent="0.25">
      <c r="A16873" s="2"/>
      <c r="B16873" s="2"/>
      <c r="C16873" s="2"/>
      <c r="E16873" s="2"/>
      <c r="G16873" s="2"/>
      <c r="H16873" s="6"/>
      <c r="I16873" s="9"/>
      <c r="J16873" s="9"/>
      <c r="K16873" s="9"/>
    </row>
    <row r="16874" spans="1:11" x14ac:dyDescent="0.25">
      <c r="A16874" s="2"/>
      <c r="B16874" s="2"/>
      <c r="C16874" s="2"/>
      <c r="E16874" s="2"/>
      <c r="G16874" s="2"/>
      <c r="H16874" s="6"/>
      <c r="I16874" s="9"/>
      <c r="J16874" s="9"/>
      <c r="K16874" s="9"/>
    </row>
    <row r="16875" spans="1:11" x14ac:dyDescent="0.25">
      <c r="A16875" s="2"/>
      <c r="B16875" s="2"/>
      <c r="C16875" s="2"/>
      <c r="E16875" s="2"/>
      <c r="G16875" s="2"/>
      <c r="H16875" s="6"/>
      <c r="I16875" s="9"/>
      <c r="J16875" s="9"/>
      <c r="K16875" s="9"/>
    </row>
    <row r="16876" spans="1:11" x14ac:dyDescent="0.25">
      <c r="A16876" s="2"/>
      <c r="B16876" s="2"/>
      <c r="C16876" s="2"/>
      <c r="E16876" s="2"/>
      <c r="G16876" s="2"/>
      <c r="H16876" s="6"/>
      <c r="I16876" s="9"/>
      <c r="J16876" s="9"/>
      <c r="K16876" s="9"/>
    </row>
    <row r="16877" spans="1:11" x14ac:dyDescent="0.25">
      <c r="A16877" s="2"/>
      <c r="B16877" s="2"/>
      <c r="C16877" s="2"/>
      <c r="E16877" s="2"/>
      <c r="G16877" s="2"/>
      <c r="H16877" s="6"/>
      <c r="I16877" s="9"/>
      <c r="J16877" s="9"/>
      <c r="K16877" s="9"/>
    </row>
    <row r="16878" spans="1:11" x14ac:dyDescent="0.25">
      <c r="A16878" s="2"/>
      <c r="B16878" s="2"/>
      <c r="C16878" s="2"/>
      <c r="E16878" s="2"/>
      <c r="G16878" s="2"/>
      <c r="H16878" s="6"/>
      <c r="I16878" s="9"/>
      <c r="J16878" s="9"/>
      <c r="K16878" s="9"/>
    </row>
    <row r="16879" spans="1:11" x14ac:dyDescent="0.25">
      <c r="A16879" s="2"/>
      <c r="B16879" s="2"/>
      <c r="C16879" s="2"/>
      <c r="E16879" s="2"/>
      <c r="G16879" s="2"/>
      <c r="H16879" s="6"/>
      <c r="I16879" s="9"/>
      <c r="J16879" s="9"/>
      <c r="K16879" s="9"/>
    </row>
    <row r="16880" spans="1:11" x14ac:dyDescent="0.25">
      <c r="A16880" s="2"/>
      <c r="B16880" s="2"/>
      <c r="C16880" s="2"/>
      <c r="E16880" s="2"/>
      <c r="G16880" s="2"/>
      <c r="H16880" s="6"/>
      <c r="I16880" s="9"/>
      <c r="J16880" s="9"/>
      <c r="K16880" s="9"/>
    </row>
    <row r="16881" spans="1:11" x14ac:dyDescent="0.25">
      <c r="A16881" s="2"/>
      <c r="B16881" s="2"/>
      <c r="C16881" s="2"/>
      <c r="E16881" s="2"/>
      <c r="G16881" s="2"/>
      <c r="H16881" s="6"/>
      <c r="I16881" s="9"/>
      <c r="J16881" s="9"/>
      <c r="K16881" s="9"/>
    </row>
    <row r="16882" spans="1:11" x14ac:dyDescent="0.25">
      <c r="A16882" s="2"/>
      <c r="B16882" s="2"/>
      <c r="C16882" s="2"/>
      <c r="E16882" s="2"/>
      <c r="G16882" s="2"/>
      <c r="H16882" s="6"/>
      <c r="I16882" s="9"/>
      <c r="J16882" s="9"/>
      <c r="K16882" s="9"/>
    </row>
    <row r="16883" spans="1:11" x14ac:dyDescent="0.25">
      <c r="A16883" s="2"/>
      <c r="B16883" s="2"/>
      <c r="C16883" s="2"/>
      <c r="E16883" s="2"/>
      <c r="G16883" s="2"/>
      <c r="H16883" s="6"/>
      <c r="I16883" s="9"/>
      <c r="J16883" s="9"/>
      <c r="K16883" s="9"/>
    </row>
    <row r="16884" spans="1:11" x14ac:dyDescent="0.25">
      <c r="A16884" s="2"/>
      <c r="B16884" s="2"/>
      <c r="C16884" s="2"/>
      <c r="E16884" s="2"/>
      <c r="G16884" s="2"/>
      <c r="H16884" s="6"/>
      <c r="I16884" s="9"/>
      <c r="J16884" s="9"/>
      <c r="K16884" s="9"/>
    </row>
    <row r="16885" spans="1:11" x14ac:dyDescent="0.25">
      <c r="A16885" s="2"/>
      <c r="B16885" s="2"/>
      <c r="C16885" s="2"/>
      <c r="E16885" s="2"/>
      <c r="G16885" s="2"/>
      <c r="H16885" s="6"/>
      <c r="I16885" s="9"/>
      <c r="J16885" s="9"/>
      <c r="K16885" s="9"/>
    </row>
    <row r="16886" spans="1:11" x14ac:dyDescent="0.25">
      <c r="A16886" s="2"/>
      <c r="B16886" s="2"/>
      <c r="C16886" s="2"/>
      <c r="E16886" s="2"/>
      <c r="G16886" s="2"/>
      <c r="H16886" s="6"/>
      <c r="I16886" s="9"/>
      <c r="J16886" s="9"/>
      <c r="K16886" s="9"/>
    </row>
    <row r="16887" spans="1:11" x14ac:dyDescent="0.25">
      <c r="A16887" s="2"/>
      <c r="B16887" s="2"/>
      <c r="C16887" s="2"/>
      <c r="E16887" s="2"/>
      <c r="G16887" s="2"/>
      <c r="H16887" s="6"/>
      <c r="I16887" s="9"/>
      <c r="J16887" s="9"/>
      <c r="K16887" s="9"/>
    </row>
    <row r="16888" spans="1:11" x14ac:dyDescent="0.25">
      <c r="A16888" s="2"/>
      <c r="B16888" s="2"/>
      <c r="C16888" s="2"/>
      <c r="E16888" s="2"/>
      <c r="G16888" s="2"/>
      <c r="H16888" s="6"/>
      <c r="I16888" s="9"/>
      <c r="J16888" s="9"/>
      <c r="K16888" s="9"/>
    </row>
    <row r="16889" spans="1:11" x14ac:dyDescent="0.25">
      <c r="A16889" s="2"/>
      <c r="B16889" s="2"/>
      <c r="C16889" s="2"/>
      <c r="E16889" s="2"/>
      <c r="G16889" s="2"/>
      <c r="H16889" s="6"/>
      <c r="I16889" s="9"/>
      <c r="J16889" s="9"/>
      <c r="K16889" s="9"/>
    </row>
    <row r="16890" spans="1:11" x14ac:dyDescent="0.25">
      <c r="A16890" s="2"/>
      <c r="B16890" s="2"/>
      <c r="C16890" s="2"/>
      <c r="E16890" s="2"/>
      <c r="G16890" s="2"/>
      <c r="H16890" s="6"/>
      <c r="I16890" s="9"/>
      <c r="J16890" s="9"/>
      <c r="K16890" s="9"/>
    </row>
    <row r="16891" spans="1:11" x14ac:dyDescent="0.25">
      <c r="A16891" s="2"/>
      <c r="B16891" s="2"/>
      <c r="C16891" s="2"/>
      <c r="E16891" s="2"/>
      <c r="G16891" s="2"/>
      <c r="H16891" s="6"/>
      <c r="I16891" s="9"/>
      <c r="J16891" s="9"/>
      <c r="K16891" s="9"/>
    </row>
    <row r="16892" spans="1:11" x14ac:dyDescent="0.25">
      <c r="A16892" s="2"/>
      <c r="B16892" s="2"/>
      <c r="C16892" s="2"/>
      <c r="E16892" s="2"/>
      <c r="G16892" s="2"/>
      <c r="H16892" s="6"/>
      <c r="I16892" s="9"/>
      <c r="J16892" s="9"/>
      <c r="K16892" s="9"/>
    </row>
    <row r="16893" spans="1:11" x14ac:dyDescent="0.25">
      <c r="A16893" s="2"/>
      <c r="B16893" s="2"/>
      <c r="C16893" s="2"/>
      <c r="E16893" s="2"/>
      <c r="G16893" s="2"/>
      <c r="H16893" s="6"/>
      <c r="I16893" s="9"/>
      <c r="J16893" s="9"/>
      <c r="K16893" s="9"/>
    </row>
    <row r="16894" spans="1:11" x14ac:dyDescent="0.25">
      <c r="A16894" s="2"/>
      <c r="B16894" s="2"/>
      <c r="C16894" s="2"/>
      <c r="E16894" s="2"/>
      <c r="G16894" s="2"/>
      <c r="H16894" s="6"/>
      <c r="I16894" s="9"/>
      <c r="J16894" s="9"/>
      <c r="K16894" s="9"/>
    </row>
    <row r="16895" spans="1:11" x14ac:dyDescent="0.25">
      <c r="A16895" s="2"/>
      <c r="B16895" s="2"/>
      <c r="C16895" s="2"/>
      <c r="E16895" s="2"/>
      <c r="G16895" s="2"/>
      <c r="H16895" s="6"/>
      <c r="I16895" s="9"/>
      <c r="J16895" s="9"/>
      <c r="K16895" s="9"/>
    </row>
    <row r="16896" spans="1:11" x14ac:dyDescent="0.25">
      <c r="A16896" s="2"/>
      <c r="B16896" s="2"/>
      <c r="C16896" s="2"/>
      <c r="E16896" s="2"/>
      <c r="G16896" s="2"/>
      <c r="H16896" s="6"/>
      <c r="I16896" s="9"/>
      <c r="J16896" s="9"/>
      <c r="K16896" s="9"/>
    </row>
    <row r="16897" spans="1:11" x14ac:dyDescent="0.25">
      <c r="A16897" s="2"/>
      <c r="B16897" s="2"/>
      <c r="C16897" s="2"/>
      <c r="E16897" s="2"/>
      <c r="G16897" s="2"/>
      <c r="H16897" s="6"/>
      <c r="I16897" s="9"/>
      <c r="J16897" s="9"/>
      <c r="K16897" s="9"/>
    </row>
    <row r="16898" spans="1:11" x14ac:dyDescent="0.25">
      <c r="A16898" s="2"/>
      <c r="B16898" s="2"/>
      <c r="C16898" s="2"/>
      <c r="E16898" s="2"/>
      <c r="G16898" s="2"/>
      <c r="H16898" s="6"/>
      <c r="I16898" s="9"/>
      <c r="J16898" s="9"/>
      <c r="K16898" s="9"/>
    </row>
    <row r="16899" spans="1:11" x14ac:dyDescent="0.25">
      <c r="A16899" s="2"/>
      <c r="B16899" s="2"/>
      <c r="C16899" s="2"/>
      <c r="E16899" s="2"/>
      <c r="G16899" s="2"/>
      <c r="H16899" s="6"/>
      <c r="I16899" s="9"/>
      <c r="J16899" s="9"/>
      <c r="K16899" s="9"/>
    </row>
    <row r="16900" spans="1:11" x14ac:dyDescent="0.25">
      <c r="A16900" s="2"/>
      <c r="B16900" s="2"/>
      <c r="C16900" s="2"/>
      <c r="E16900" s="2"/>
      <c r="G16900" s="2"/>
      <c r="H16900" s="6"/>
      <c r="I16900" s="9"/>
      <c r="J16900" s="9"/>
      <c r="K16900" s="9"/>
    </row>
    <row r="16901" spans="1:11" x14ac:dyDescent="0.25">
      <c r="A16901" s="2"/>
      <c r="B16901" s="2"/>
      <c r="C16901" s="2"/>
      <c r="E16901" s="2"/>
      <c r="G16901" s="2"/>
      <c r="H16901" s="6"/>
      <c r="I16901" s="9"/>
      <c r="J16901" s="9"/>
      <c r="K16901" s="9"/>
    </row>
    <row r="16902" spans="1:11" x14ac:dyDescent="0.25">
      <c r="A16902" s="2"/>
      <c r="B16902" s="2"/>
      <c r="C16902" s="2"/>
      <c r="E16902" s="2"/>
      <c r="G16902" s="2"/>
      <c r="H16902" s="6"/>
      <c r="I16902" s="9"/>
      <c r="J16902" s="9"/>
      <c r="K16902" s="9"/>
    </row>
    <row r="16903" spans="1:11" x14ac:dyDescent="0.25">
      <c r="A16903" s="2"/>
      <c r="B16903" s="2"/>
      <c r="C16903" s="2"/>
      <c r="E16903" s="2"/>
      <c r="G16903" s="2"/>
      <c r="H16903" s="6"/>
      <c r="I16903" s="9"/>
      <c r="J16903" s="9"/>
      <c r="K16903" s="9"/>
    </row>
    <row r="16904" spans="1:11" x14ac:dyDescent="0.25">
      <c r="A16904" s="2"/>
      <c r="B16904" s="2"/>
      <c r="C16904" s="2"/>
      <c r="E16904" s="2"/>
      <c r="G16904" s="2"/>
      <c r="H16904" s="6"/>
      <c r="I16904" s="9"/>
      <c r="J16904" s="9"/>
      <c r="K16904" s="9"/>
    </row>
    <row r="16905" spans="1:11" x14ac:dyDescent="0.25">
      <c r="A16905" s="2"/>
      <c r="B16905" s="2"/>
      <c r="C16905" s="2"/>
      <c r="E16905" s="2"/>
      <c r="G16905" s="2"/>
      <c r="H16905" s="6"/>
      <c r="I16905" s="9"/>
      <c r="J16905" s="9"/>
      <c r="K16905" s="9"/>
    </row>
    <row r="16906" spans="1:11" x14ac:dyDescent="0.25">
      <c r="A16906" s="2"/>
      <c r="B16906" s="2"/>
      <c r="C16906" s="2"/>
      <c r="E16906" s="2"/>
      <c r="G16906" s="2"/>
      <c r="H16906" s="6"/>
      <c r="I16906" s="9"/>
      <c r="J16906" s="9"/>
      <c r="K16906" s="9"/>
    </row>
    <row r="16907" spans="1:11" x14ac:dyDescent="0.25">
      <c r="A16907" s="2"/>
      <c r="B16907" s="2"/>
      <c r="C16907" s="2"/>
      <c r="E16907" s="2"/>
      <c r="G16907" s="2"/>
      <c r="H16907" s="6"/>
      <c r="I16907" s="9"/>
      <c r="J16907" s="9"/>
      <c r="K16907" s="9"/>
    </row>
    <row r="16908" spans="1:11" x14ac:dyDescent="0.25">
      <c r="A16908" s="2"/>
      <c r="B16908" s="2"/>
      <c r="C16908" s="2"/>
      <c r="E16908" s="2"/>
      <c r="G16908" s="2"/>
      <c r="H16908" s="6"/>
      <c r="I16908" s="9"/>
      <c r="J16908" s="9"/>
      <c r="K16908" s="9"/>
    </row>
    <row r="16909" spans="1:11" x14ac:dyDescent="0.25">
      <c r="A16909" s="2"/>
      <c r="B16909" s="2"/>
      <c r="C16909" s="2"/>
      <c r="E16909" s="2"/>
      <c r="G16909" s="2"/>
      <c r="H16909" s="6"/>
      <c r="I16909" s="9"/>
      <c r="J16909" s="9"/>
      <c r="K16909" s="9"/>
    </row>
    <row r="16910" spans="1:11" x14ac:dyDescent="0.25">
      <c r="A16910" s="2"/>
      <c r="B16910" s="2"/>
      <c r="C16910" s="2"/>
      <c r="E16910" s="2"/>
      <c r="G16910" s="2"/>
      <c r="H16910" s="6"/>
      <c r="I16910" s="9"/>
      <c r="J16910" s="9"/>
      <c r="K16910" s="9"/>
    </row>
    <row r="16911" spans="1:11" x14ac:dyDescent="0.25">
      <c r="A16911" s="2"/>
      <c r="B16911" s="2"/>
      <c r="C16911" s="2"/>
      <c r="E16911" s="2"/>
      <c r="G16911" s="2"/>
      <c r="H16911" s="6"/>
      <c r="I16911" s="9"/>
      <c r="J16911" s="9"/>
      <c r="K16911" s="9"/>
    </row>
    <row r="16912" spans="1:11" x14ac:dyDescent="0.25">
      <c r="A16912" s="2"/>
      <c r="B16912" s="2"/>
      <c r="C16912" s="2"/>
      <c r="E16912" s="2"/>
      <c r="G16912" s="2"/>
      <c r="H16912" s="6"/>
      <c r="I16912" s="9"/>
      <c r="J16912" s="9"/>
      <c r="K16912" s="9"/>
    </row>
    <row r="16913" spans="1:11" x14ac:dyDescent="0.25">
      <c r="A16913" s="2"/>
      <c r="B16913" s="2"/>
      <c r="C16913" s="2"/>
      <c r="E16913" s="2"/>
      <c r="G16913" s="2"/>
      <c r="H16913" s="6"/>
      <c r="I16913" s="9"/>
      <c r="J16913" s="9"/>
      <c r="K16913" s="9"/>
    </row>
    <row r="16914" spans="1:11" x14ac:dyDescent="0.25">
      <c r="A16914" s="2"/>
      <c r="B16914" s="2"/>
      <c r="C16914" s="2"/>
      <c r="E16914" s="2"/>
      <c r="G16914" s="2"/>
      <c r="H16914" s="6"/>
      <c r="I16914" s="9"/>
      <c r="J16914" s="9"/>
      <c r="K16914" s="9"/>
    </row>
    <row r="16915" spans="1:11" x14ac:dyDescent="0.25">
      <c r="A16915" s="2"/>
      <c r="B16915" s="2"/>
      <c r="C16915" s="2"/>
      <c r="E16915" s="2"/>
      <c r="G16915" s="2"/>
      <c r="H16915" s="6"/>
      <c r="I16915" s="9"/>
      <c r="J16915" s="9"/>
      <c r="K16915" s="9"/>
    </row>
    <row r="16916" spans="1:11" x14ac:dyDescent="0.25">
      <c r="A16916" s="2"/>
      <c r="B16916" s="2"/>
      <c r="C16916" s="2"/>
      <c r="E16916" s="2"/>
      <c r="G16916" s="2"/>
      <c r="H16916" s="6"/>
      <c r="I16916" s="9"/>
      <c r="J16916" s="9"/>
      <c r="K16916" s="9"/>
    </row>
    <row r="16917" spans="1:11" x14ac:dyDescent="0.25">
      <c r="A16917" s="2"/>
      <c r="B16917" s="2"/>
      <c r="C16917" s="2"/>
      <c r="E16917" s="2"/>
      <c r="G16917" s="2"/>
      <c r="H16917" s="6"/>
      <c r="I16917" s="9"/>
      <c r="J16917" s="9"/>
      <c r="K16917" s="9"/>
    </row>
    <row r="16918" spans="1:11" x14ac:dyDescent="0.25">
      <c r="A16918" s="2"/>
      <c r="B16918" s="2"/>
      <c r="C16918" s="2"/>
      <c r="E16918" s="2"/>
      <c r="G16918" s="2"/>
      <c r="H16918" s="6"/>
      <c r="I16918" s="9"/>
      <c r="J16918" s="9"/>
      <c r="K16918" s="9"/>
    </row>
    <row r="16919" spans="1:11" x14ac:dyDescent="0.25">
      <c r="A16919" s="2"/>
      <c r="B16919" s="2"/>
      <c r="C16919" s="2"/>
      <c r="E16919" s="2"/>
      <c r="G16919" s="2"/>
      <c r="H16919" s="6"/>
      <c r="I16919" s="9"/>
      <c r="J16919" s="9"/>
      <c r="K16919" s="9"/>
    </row>
    <row r="16920" spans="1:11" x14ac:dyDescent="0.25">
      <c r="A16920" s="2"/>
      <c r="B16920" s="2"/>
      <c r="C16920" s="2"/>
      <c r="E16920" s="2"/>
      <c r="G16920" s="2"/>
      <c r="H16920" s="6"/>
      <c r="I16920" s="9"/>
      <c r="J16920" s="9"/>
      <c r="K16920" s="9"/>
    </row>
    <row r="16921" spans="1:11" x14ac:dyDescent="0.25">
      <c r="A16921" s="2"/>
      <c r="B16921" s="2"/>
      <c r="C16921" s="2"/>
      <c r="E16921" s="2"/>
      <c r="G16921" s="2"/>
      <c r="H16921" s="6"/>
      <c r="I16921" s="9"/>
      <c r="J16921" s="9"/>
      <c r="K16921" s="9"/>
    </row>
    <row r="16922" spans="1:11" x14ac:dyDescent="0.25">
      <c r="A16922" s="2"/>
      <c r="B16922" s="2"/>
      <c r="C16922" s="2"/>
      <c r="E16922" s="2"/>
      <c r="G16922" s="2"/>
      <c r="H16922" s="6"/>
      <c r="I16922" s="9"/>
      <c r="J16922" s="9"/>
      <c r="K16922" s="9"/>
    </row>
    <row r="16923" spans="1:11" x14ac:dyDescent="0.25">
      <c r="A16923" s="2"/>
      <c r="B16923" s="2"/>
      <c r="C16923" s="2"/>
      <c r="E16923" s="2"/>
      <c r="G16923" s="2"/>
      <c r="H16923" s="6"/>
      <c r="I16923" s="9"/>
      <c r="J16923" s="9"/>
      <c r="K16923" s="9"/>
    </row>
    <row r="16924" spans="1:11" x14ac:dyDescent="0.25">
      <c r="A16924" s="2"/>
      <c r="B16924" s="2"/>
      <c r="C16924" s="2"/>
      <c r="E16924" s="2"/>
      <c r="G16924" s="2"/>
      <c r="H16924" s="6"/>
      <c r="I16924" s="9"/>
      <c r="J16924" s="9"/>
      <c r="K16924" s="9"/>
    </row>
    <row r="16925" spans="1:11" x14ac:dyDescent="0.25">
      <c r="A16925" s="2"/>
      <c r="B16925" s="2"/>
      <c r="C16925" s="2"/>
      <c r="E16925" s="2"/>
      <c r="G16925" s="2"/>
      <c r="H16925" s="6"/>
      <c r="I16925" s="9"/>
      <c r="J16925" s="9"/>
      <c r="K16925" s="9"/>
    </row>
    <row r="16926" spans="1:11" x14ac:dyDescent="0.25">
      <c r="A16926" s="2"/>
      <c r="B16926" s="2"/>
      <c r="C16926" s="2"/>
      <c r="E16926" s="2"/>
      <c r="G16926" s="2"/>
      <c r="H16926" s="6"/>
      <c r="I16926" s="9"/>
      <c r="J16926" s="9"/>
      <c r="K16926" s="9"/>
    </row>
    <row r="16927" spans="1:11" x14ac:dyDescent="0.25">
      <c r="A16927" s="2"/>
      <c r="B16927" s="2"/>
      <c r="C16927" s="2"/>
      <c r="E16927" s="2"/>
      <c r="G16927" s="2"/>
      <c r="H16927" s="6"/>
      <c r="I16927" s="9"/>
      <c r="J16927" s="9"/>
      <c r="K16927" s="9"/>
    </row>
    <row r="16928" spans="1:11" x14ac:dyDescent="0.25">
      <c r="A16928" s="2"/>
      <c r="B16928" s="2"/>
      <c r="C16928" s="2"/>
      <c r="E16928" s="2"/>
      <c r="G16928" s="2"/>
      <c r="H16928" s="6"/>
      <c r="I16928" s="9"/>
      <c r="J16928" s="9"/>
      <c r="K16928" s="9"/>
    </row>
    <row r="16929" spans="1:11" x14ac:dyDescent="0.25">
      <c r="A16929" s="2"/>
      <c r="B16929" s="2"/>
      <c r="C16929" s="2"/>
      <c r="E16929" s="2"/>
      <c r="G16929" s="2"/>
      <c r="H16929" s="6"/>
      <c r="I16929" s="9"/>
      <c r="J16929" s="9"/>
      <c r="K16929" s="9"/>
    </row>
    <row r="16930" spans="1:11" x14ac:dyDescent="0.25">
      <c r="A16930" s="2"/>
      <c r="B16930" s="2"/>
      <c r="C16930" s="2"/>
      <c r="E16930" s="2"/>
      <c r="G16930" s="2"/>
      <c r="H16930" s="6"/>
      <c r="I16930" s="9"/>
      <c r="J16930" s="9"/>
      <c r="K16930" s="9"/>
    </row>
    <row r="16931" spans="1:11" x14ac:dyDescent="0.25">
      <c r="A16931" s="2"/>
      <c r="B16931" s="2"/>
      <c r="C16931" s="2"/>
      <c r="E16931" s="2"/>
      <c r="G16931" s="2"/>
      <c r="H16931" s="6"/>
      <c r="I16931" s="9"/>
      <c r="J16931" s="9"/>
      <c r="K16931" s="9"/>
    </row>
    <row r="16932" spans="1:11" x14ac:dyDescent="0.25">
      <c r="A16932" s="2"/>
      <c r="B16932" s="2"/>
      <c r="C16932" s="2"/>
      <c r="E16932" s="2"/>
      <c r="G16932" s="2"/>
      <c r="H16932" s="6"/>
      <c r="I16932" s="9"/>
      <c r="J16932" s="9"/>
      <c r="K16932" s="9"/>
    </row>
    <row r="16933" spans="1:11" x14ac:dyDescent="0.25">
      <c r="A16933" s="2"/>
      <c r="B16933" s="2"/>
      <c r="C16933" s="2"/>
      <c r="E16933" s="2"/>
      <c r="G16933" s="2"/>
      <c r="H16933" s="6"/>
      <c r="I16933" s="9"/>
      <c r="J16933" s="9"/>
      <c r="K16933" s="9"/>
    </row>
    <row r="16934" spans="1:11" x14ac:dyDescent="0.25">
      <c r="A16934" s="2"/>
      <c r="B16934" s="2"/>
      <c r="C16934" s="2"/>
      <c r="E16934" s="2"/>
      <c r="G16934" s="2"/>
      <c r="H16934" s="6"/>
      <c r="I16934" s="9"/>
      <c r="J16934" s="9"/>
      <c r="K16934" s="9"/>
    </row>
    <row r="16935" spans="1:11" x14ac:dyDescent="0.25">
      <c r="A16935" s="2"/>
      <c r="B16935" s="2"/>
      <c r="C16935" s="2"/>
      <c r="E16935" s="2"/>
      <c r="G16935" s="2"/>
      <c r="H16935" s="6"/>
      <c r="I16935" s="9"/>
      <c r="J16935" s="9"/>
      <c r="K16935" s="9"/>
    </row>
    <row r="16936" spans="1:11" x14ac:dyDescent="0.25">
      <c r="A16936" s="2"/>
      <c r="B16936" s="2"/>
      <c r="C16936" s="2"/>
      <c r="E16936" s="2"/>
      <c r="G16936" s="2"/>
      <c r="H16936" s="6"/>
      <c r="I16936" s="9"/>
      <c r="J16936" s="9"/>
      <c r="K16936" s="9"/>
    </row>
    <row r="16937" spans="1:11" x14ac:dyDescent="0.25">
      <c r="A16937" s="2"/>
      <c r="B16937" s="2"/>
      <c r="C16937" s="2"/>
      <c r="E16937" s="2"/>
      <c r="G16937" s="2"/>
      <c r="H16937" s="6"/>
      <c r="I16937" s="9"/>
      <c r="J16937" s="9"/>
      <c r="K16937" s="9"/>
    </row>
    <row r="16938" spans="1:11" x14ac:dyDescent="0.25">
      <c r="A16938" s="2"/>
      <c r="B16938" s="2"/>
      <c r="C16938" s="2"/>
      <c r="E16938" s="2"/>
      <c r="G16938" s="2"/>
      <c r="H16938" s="6"/>
      <c r="I16938" s="9"/>
      <c r="J16938" s="9"/>
      <c r="K16938" s="9"/>
    </row>
    <row r="16939" spans="1:11" x14ac:dyDescent="0.25">
      <c r="A16939" s="2"/>
      <c r="B16939" s="2"/>
      <c r="C16939" s="2"/>
      <c r="E16939" s="2"/>
      <c r="G16939" s="2"/>
      <c r="H16939" s="6"/>
      <c r="I16939" s="9"/>
      <c r="J16939" s="9"/>
      <c r="K16939" s="9"/>
    </row>
    <row r="16940" spans="1:11" x14ac:dyDescent="0.25">
      <c r="A16940" s="2"/>
      <c r="B16940" s="2"/>
      <c r="C16940" s="2"/>
      <c r="E16940" s="2"/>
      <c r="G16940" s="2"/>
      <c r="H16940" s="6"/>
      <c r="I16940" s="9"/>
      <c r="J16940" s="9"/>
      <c r="K16940" s="9"/>
    </row>
    <row r="16941" spans="1:11" x14ac:dyDescent="0.25">
      <c r="A16941" s="2"/>
      <c r="B16941" s="2"/>
      <c r="C16941" s="2"/>
      <c r="E16941" s="2"/>
      <c r="G16941" s="2"/>
      <c r="H16941" s="6"/>
      <c r="I16941" s="9"/>
      <c r="J16941" s="9"/>
      <c r="K16941" s="9"/>
    </row>
    <row r="16942" spans="1:11" x14ac:dyDescent="0.25">
      <c r="A16942" s="2"/>
      <c r="B16942" s="2"/>
      <c r="C16942" s="2"/>
      <c r="E16942" s="2"/>
      <c r="G16942" s="2"/>
      <c r="H16942" s="6"/>
      <c r="I16942" s="9"/>
      <c r="J16942" s="9"/>
      <c r="K16942" s="9"/>
    </row>
    <row r="16943" spans="1:11" x14ac:dyDescent="0.25">
      <c r="A16943" s="2"/>
      <c r="B16943" s="2"/>
      <c r="C16943" s="2"/>
      <c r="E16943" s="2"/>
      <c r="G16943" s="2"/>
      <c r="H16943" s="6"/>
      <c r="I16943" s="9"/>
      <c r="J16943" s="9"/>
      <c r="K16943" s="9"/>
    </row>
    <row r="16944" spans="1:11" x14ac:dyDescent="0.25">
      <c r="A16944" s="2"/>
      <c r="B16944" s="2"/>
      <c r="C16944" s="2"/>
      <c r="E16944" s="2"/>
      <c r="G16944" s="2"/>
      <c r="H16944" s="6"/>
      <c r="I16944" s="9"/>
      <c r="J16944" s="9"/>
      <c r="K16944" s="9"/>
    </row>
    <row r="16945" spans="1:11" x14ac:dyDescent="0.25">
      <c r="A16945" s="2"/>
      <c r="B16945" s="2"/>
      <c r="C16945" s="2"/>
      <c r="E16945" s="2"/>
      <c r="G16945" s="2"/>
      <c r="H16945" s="6"/>
      <c r="I16945" s="9"/>
      <c r="J16945" s="9"/>
      <c r="K16945" s="9"/>
    </row>
    <row r="16946" spans="1:11" x14ac:dyDescent="0.25">
      <c r="A16946" s="2"/>
      <c r="B16946" s="2"/>
      <c r="C16946" s="2"/>
      <c r="E16946" s="2"/>
      <c r="G16946" s="2"/>
      <c r="H16946" s="6"/>
      <c r="I16946" s="9"/>
      <c r="J16946" s="9"/>
      <c r="K16946" s="9"/>
    </row>
    <row r="16947" spans="1:11" x14ac:dyDescent="0.25">
      <c r="A16947" s="2"/>
      <c r="B16947" s="2"/>
      <c r="C16947" s="2"/>
      <c r="E16947" s="2"/>
      <c r="G16947" s="2"/>
      <c r="H16947" s="6"/>
      <c r="I16947" s="9"/>
      <c r="J16947" s="9"/>
      <c r="K16947" s="9"/>
    </row>
    <row r="16948" spans="1:11" x14ac:dyDescent="0.25">
      <c r="A16948" s="2"/>
      <c r="B16948" s="2"/>
      <c r="C16948" s="2"/>
      <c r="E16948" s="2"/>
      <c r="G16948" s="2"/>
      <c r="H16948" s="6"/>
      <c r="I16948" s="9"/>
      <c r="J16948" s="9"/>
      <c r="K16948" s="9"/>
    </row>
    <row r="16949" spans="1:11" x14ac:dyDescent="0.25">
      <c r="A16949" s="2"/>
      <c r="B16949" s="2"/>
      <c r="C16949" s="2"/>
      <c r="E16949" s="2"/>
      <c r="G16949" s="2"/>
      <c r="H16949" s="6"/>
      <c r="I16949" s="9"/>
      <c r="J16949" s="9"/>
      <c r="K16949" s="9"/>
    </row>
    <row r="16950" spans="1:11" x14ac:dyDescent="0.25">
      <c r="A16950" s="2"/>
      <c r="B16950" s="2"/>
      <c r="C16950" s="2"/>
      <c r="E16950" s="2"/>
      <c r="G16950" s="2"/>
      <c r="H16950" s="6"/>
      <c r="I16950" s="9"/>
      <c r="J16950" s="9"/>
      <c r="K16950" s="9"/>
    </row>
    <row r="16951" spans="1:11" x14ac:dyDescent="0.25">
      <c r="A16951" s="2"/>
      <c r="B16951" s="2"/>
      <c r="C16951" s="2"/>
      <c r="E16951" s="2"/>
      <c r="G16951" s="2"/>
      <c r="H16951" s="6"/>
      <c r="I16951" s="9"/>
      <c r="J16951" s="9"/>
      <c r="K16951" s="9"/>
    </row>
    <row r="16952" spans="1:11" x14ac:dyDescent="0.25">
      <c r="A16952" s="2"/>
      <c r="B16952" s="2"/>
      <c r="C16952" s="2"/>
      <c r="E16952" s="2"/>
      <c r="G16952" s="2"/>
      <c r="H16952" s="6"/>
      <c r="I16952" s="9"/>
      <c r="J16952" s="9"/>
      <c r="K16952" s="9"/>
    </row>
    <row r="16953" spans="1:11" x14ac:dyDescent="0.25">
      <c r="A16953" s="2"/>
      <c r="B16953" s="2"/>
      <c r="C16953" s="2"/>
      <c r="E16953" s="2"/>
      <c r="G16953" s="2"/>
      <c r="H16953" s="6"/>
      <c r="I16953" s="9"/>
      <c r="J16953" s="9"/>
      <c r="K16953" s="9"/>
    </row>
    <row r="16954" spans="1:11" x14ac:dyDescent="0.25">
      <c r="A16954" s="2"/>
      <c r="B16954" s="2"/>
      <c r="C16954" s="2"/>
      <c r="E16954" s="2"/>
      <c r="G16954" s="2"/>
      <c r="H16954" s="6"/>
      <c r="I16954" s="9"/>
      <c r="J16954" s="9"/>
      <c r="K16954" s="9"/>
    </row>
    <row r="16955" spans="1:11" x14ac:dyDescent="0.25">
      <c r="A16955" s="2"/>
      <c r="B16955" s="2"/>
      <c r="C16955" s="2"/>
      <c r="E16955" s="2"/>
      <c r="G16955" s="2"/>
      <c r="H16955" s="6"/>
      <c r="I16955" s="9"/>
      <c r="J16955" s="9"/>
      <c r="K16955" s="9"/>
    </row>
    <row r="16956" spans="1:11" x14ac:dyDescent="0.25">
      <c r="A16956" s="2"/>
      <c r="B16956" s="2"/>
      <c r="C16956" s="2"/>
      <c r="E16956" s="2"/>
      <c r="G16956" s="2"/>
      <c r="H16956" s="6"/>
      <c r="I16956" s="9"/>
      <c r="J16956" s="9"/>
      <c r="K16956" s="9"/>
    </row>
    <row r="16957" spans="1:11" x14ac:dyDescent="0.25">
      <c r="A16957" s="2"/>
      <c r="B16957" s="2"/>
      <c r="C16957" s="2"/>
      <c r="E16957" s="2"/>
      <c r="G16957" s="2"/>
      <c r="H16957" s="6"/>
      <c r="I16957" s="9"/>
      <c r="J16957" s="9"/>
      <c r="K16957" s="9"/>
    </row>
    <row r="16958" spans="1:11" x14ac:dyDescent="0.25">
      <c r="A16958" s="2"/>
      <c r="B16958" s="2"/>
      <c r="C16958" s="2"/>
      <c r="E16958" s="2"/>
      <c r="G16958" s="2"/>
      <c r="H16958" s="6"/>
      <c r="I16958" s="9"/>
      <c r="J16958" s="9"/>
      <c r="K16958" s="9"/>
    </row>
    <row r="16959" spans="1:11" x14ac:dyDescent="0.25">
      <c r="A16959" s="2"/>
      <c r="B16959" s="2"/>
      <c r="C16959" s="2"/>
      <c r="E16959" s="2"/>
      <c r="G16959" s="2"/>
      <c r="H16959" s="6"/>
      <c r="I16959" s="9"/>
      <c r="J16959" s="9"/>
      <c r="K16959" s="9"/>
    </row>
    <row r="16960" spans="1:11" x14ac:dyDescent="0.25">
      <c r="A16960" s="2"/>
      <c r="B16960" s="2"/>
      <c r="C16960" s="2"/>
      <c r="E16960" s="2"/>
      <c r="G16960" s="2"/>
      <c r="H16960" s="6"/>
      <c r="I16960" s="9"/>
      <c r="J16960" s="9"/>
      <c r="K16960" s="9"/>
    </row>
    <row r="16961" spans="1:11" x14ac:dyDescent="0.25">
      <c r="A16961" s="2"/>
      <c r="B16961" s="2"/>
      <c r="C16961" s="2"/>
      <c r="E16961" s="2"/>
      <c r="G16961" s="2"/>
      <c r="H16961" s="6"/>
      <c r="I16961" s="9"/>
      <c r="J16961" s="9"/>
      <c r="K16961" s="9"/>
    </row>
    <row r="16962" spans="1:11" x14ac:dyDescent="0.25">
      <c r="A16962" s="2"/>
      <c r="B16962" s="2"/>
      <c r="C16962" s="2"/>
      <c r="E16962" s="2"/>
      <c r="G16962" s="2"/>
      <c r="H16962" s="6"/>
      <c r="I16962" s="9"/>
      <c r="J16962" s="9"/>
      <c r="K16962" s="9"/>
    </row>
    <row r="16963" spans="1:11" x14ac:dyDescent="0.25">
      <c r="A16963" s="2"/>
      <c r="B16963" s="2"/>
      <c r="C16963" s="2"/>
      <c r="E16963" s="2"/>
      <c r="G16963" s="2"/>
      <c r="H16963" s="6"/>
      <c r="I16963" s="9"/>
      <c r="J16963" s="9"/>
      <c r="K16963" s="9"/>
    </row>
    <row r="16964" spans="1:11" x14ac:dyDescent="0.25">
      <c r="A16964" s="2"/>
      <c r="B16964" s="2"/>
      <c r="C16964" s="2"/>
      <c r="E16964" s="2"/>
      <c r="G16964" s="2"/>
      <c r="H16964" s="6"/>
      <c r="I16964" s="9"/>
      <c r="J16964" s="9"/>
      <c r="K16964" s="9"/>
    </row>
    <row r="16965" spans="1:11" x14ac:dyDescent="0.25">
      <c r="A16965" s="2"/>
      <c r="B16965" s="2"/>
      <c r="C16965" s="2"/>
      <c r="E16965" s="2"/>
      <c r="G16965" s="2"/>
      <c r="H16965" s="6"/>
      <c r="I16965" s="9"/>
      <c r="J16965" s="9"/>
      <c r="K16965" s="9"/>
    </row>
    <row r="16966" spans="1:11" x14ac:dyDescent="0.25">
      <c r="A16966" s="2"/>
      <c r="B16966" s="2"/>
      <c r="C16966" s="2"/>
      <c r="E16966" s="2"/>
      <c r="G16966" s="2"/>
      <c r="H16966" s="6"/>
      <c r="I16966" s="9"/>
      <c r="J16966" s="9"/>
      <c r="K16966" s="9"/>
    </row>
    <row r="16967" spans="1:11" x14ac:dyDescent="0.25">
      <c r="A16967" s="2"/>
      <c r="B16967" s="2"/>
      <c r="C16967" s="2"/>
      <c r="E16967" s="2"/>
      <c r="G16967" s="2"/>
      <c r="H16967" s="6"/>
      <c r="I16967" s="9"/>
      <c r="J16967" s="9"/>
      <c r="K16967" s="9"/>
    </row>
    <row r="16968" spans="1:11" x14ac:dyDescent="0.25">
      <c r="A16968" s="2"/>
      <c r="B16968" s="2"/>
      <c r="C16968" s="2"/>
      <c r="E16968" s="2"/>
      <c r="G16968" s="2"/>
      <c r="H16968" s="6"/>
      <c r="I16968" s="9"/>
      <c r="J16968" s="9"/>
      <c r="K16968" s="9"/>
    </row>
    <row r="16969" spans="1:11" x14ac:dyDescent="0.25">
      <c r="A16969" s="2"/>
      <c r="B16969" s="2"/>
      <c r="C16969" s="2"/>
      <c r="E16969" s="2"/>
      <c r="G16969" s="2"/>
      <c r="H16969" s="6"/>
      <c r="I16969" s="9"/>
      <c r="J16969" s="9"/>
      <c r="K16969" s="9"/>
    </row>
    <row r="16970" spans="1:11" x14ac:dyDescent="0.25">
      <c r="A16970" s="2"/>
      <c r="B16970" s="2"/>
      <c r="C16970" s="2"/>
      <c r="E16970" s="2"/>
      <c r="G16970" s="2"/>
      <c r="H16970" s="6"/>
      <c r="I16970" s="9"/>
      <c r="J16970" s="9"/>
      <c r="K16970" s="9"/>
    </row>
    <row r="16971" spans="1:11" x14ac:dyDescent="0.25">
      <c r="A16971" s="2"/>
      <c r="B16971" s="2"/>
      <c r="C16971" s="2"/>
      <c r="E16971" s="2"/>
      <c r="G16971" s="2"/>
      <c r="H16971" s="6"/>
      <c r="I16971" s="9"/>
      <c r="J16971" s="9"/>
      <c r="K16971" s="9"/>
    </row>
    <row r="16972" spans="1:11" x14ac:dyDescent="0.25">
      <c r="A16972" s="2"/>
      <c r="B16972" s="2"/>
      <c r="C16972" s="2"/>
      <c r="E16972" s="2"/>
      <c r="G16972" s="2"/>
      <c r="H16972" s="6"/>
      <c r="I16972" s="9"/>
      <c r="J16972" s="9"/>
      <c r="K16972" s="9"/>
    </row>
    <row r="16973" spans="1:11" x14ac:dyDescent="0.25">
      <c r="A16973" s="2"/>
      <c r="B16973" s="2"/>
      <c r="C16973" s="2"/>
      <c r="E16973" s="2"/>
      <c r="G16973" s="2"/>
      <c r="H16973" s="6"/>
      <c r="I16973" s="9"/>
      <c r="J16973" s="9"/>
      <c r="K16973" s="9"/>
    </row>
    <row r="16974" spans="1:11" x14ac:dyDescent="0.25">
      <c r="A16974" s="2"/>
      <c r="B16974" s="2"/>
      <c r="C16974" s="2"/>
      <c r="E16974" s="2"/>
      <c r="G16974" s="2"/>
      <c r="H16974" s="6"/>
      <c r="I16974" s="9"/>
      <c r="J16974" s="9"/>
      <c r="K16974" s="9"/>
    </row>
    <row r="16975" spans="1:11" x14ac:dyDescent="0.25">
      <c r="A16975" s="2"/>
      <c r="B16975" s="2"/>
      <c r="C16975" s="2"/>
      <c r="E16975" s="2"/>
      <c r="G16975" s="2"/>
      <c r="H16975" s="6"/>
      <c r="I16975" s="9"/>
      <c r="J16975" s="9"/>
      <c r="K16975" s="9"/>
    </row>
    <row r="16976" spans="1:11" x14ac:dyDescent="0.25">
      <c r="A16976" s="2"/>
      <c r="B16976" s="2"/>
      <c r="C16976" s="2"/>
      <c r="E16976" s="2"/>
      <c r="G16976" s="2"/>
      <c r="H16976" s="6"/>
      <c r="I16976" s="9"/>
      <c r="J16976" s="9"/>
      <c r="K16976" s="9"/>
    </row>
    <row r="16977" spans="1:11" x14ac:dyDescent="0.25">
      <c r="A16977" s="2"/>
      <c r="B16977" s="2"/>
      <c r="C16977" s="2"/>
      <c r="E16977" s="2"/>
      <c r="G16977" s="2"/>
      <c r="H16977" s="6"/>
      <c r="I16977" s="9"/>
      <c r="J16977" s="9"/>
      <c r="K16977" s="9"/>
    </row>
    <row r="16978" spans="1:11" x14ac:dyDescent="0.25">
      <c r="A16978" s="2"/>
      <c r="B16978" s="2"/>
      <c r="C16978" s="2"/>
      <c r="E16978" s="2"/>
      <c r="G16978" s="2"/>
      <c r="H16978" s="6"/>
      <c r="I16978" s="9"/>
      <c r="J16978" s="9"/>
      <c r="K16978" s="9"/>
    </row>
    <row r="16979" spans="1:11" x14ac:dyDescent="0.25">
      <c r="A16979" s="2"/>
      <c r="B16979" s="2"/>
      <c r="C16979" s="2"/>
      <c r="E16979" s="2"/>
      <c r="G16979" s="2"/>
      <c r="H16979" s="6"/>
      <c r="I16979" s="9"/>
      <c r="J16979" s="9"/>
      <c r="K16979" s="9"/>
    </row>
    <row r="16980" spans="1:11" x14ac:dyDescent="0.25">
      <c r="A16980" s="2"/>
      <c r="B16980" s="2"/>
      <c r="C16980" s="2"/>
      <c r="E16980" s="2"/>
      <c r="G16980" s="2"/>
      <c r="H16980" s="6"/>
      <c r="I16980" s="9"/>
      <c r="J16980" s="9"/>
      <c r="K16980" s="9"/>
    </row>
    <row r="16981" spans="1:11" x14ac:dyDescent="0.25">
      <c r="A16981" s="2"/>
      <c r="B16981" s="2"/>
      <c r="C16981" s="2"/>
      <c r="E16981" s="2"/>
      <c r="G16981" s="2"/>
      <c r="H16981" s="6"/>
      <c r="I16981" s="9"/>
      <c r="J16981" s="9"/>
      <c r="K16981" s="9"/>
    </row>
    <row r="16982" spans="1:11" x14ac:dyDescent="0.25">
      <c r="A16982" s="2"/>
      <c r="B16982" s="2"/>
      <c r="C16982" s="2"/>
      <c r="E16982" s="2"/>
      <c r="G16982" s="2"/>
      <c r="H16982" s="6"/>
      <c r="I16982" s="9"/>
      <c r="J16982" s="9"/>
      <c r="K16982" s="9"/>
    </row>
    <row r="16983" spans="1:11" x14ac:dyDescent="0.25">
      <c r="A16983" s="2"/>
      <c r="B16983" s="2"/>
      <c r="C16983" s="2"/>
      <c r="E16983" s="2"/>
      <c r="G16983" s="2"/>
      <c r="H16983" s="6"/>
      <c r="I16983" s="9"/>
      <c r="J16983" s="9"/>
      <c r="K16983" s="9"/>
    </row>
    <row r="16984" spans="1:11" x14ac:dyDescent="0.25">
      <c r="A16984" s="2"/>
      <c r="B16984" s="2"/>
      <c r="C16984" s="2"/>
      <c r="E16984" s="2"/>
      <c r="G16984" s="2"/>
      <c r="H16984" s="6"/>
      <c r="I16984" s="9"/>
      <c r="J16984" s="9"/>
      <c r="K16984" s="9"/>
    </row>
    <row r="16985" spans="1:11" x14ac:dyDescent="0.25">
      <c r="A16985" s="2"/>
      <c r="B16985" s="2"/>
      <c r="C16985" s="2"/>
      <c r="E16985" s="2"/>
      <c r="G16985" s="2"/>
      <c r="H16985" s="6"/>
      <c r="I16985" s="9"/>
      <c r="J16985" s="9"/>
      <c r="K16985" s="9"/>
    </row>
    <row r="16986" spans="1:11" x14ac:dyDescent="0.25">
      <c r="A16986" s="2"/>
      <c r="B16986" s="2"/>
      <c r="C16986" s="2"/>
      <c r="E16986" s="2"/>
      <c r="G16986" s="2"/>
      <c r="H16986" s="6"/>
      <c r="I16986" s="9"/>
      <c r="J16986" s="9"/>
      <c r="K16986" s="9"/>
    </row>
    <row r="16987" spans="1:11" x14ac:dyDescent="0.25">
      <c r="A16987" s="2"/>
      <c r="B16987" s="2"/>
      <c r="C16987" s="2"/>
      <c r="E16987" s="2"/>
      <c r="G16987" s="2"/>
      <c r="H16987" s="6"/>
      <c r="I16987" s="9"/>
      <c r="J16987" s="9"/>
      <c r="K16987" s="9"/>
    </row>
    <row r="16988" spans="1:11" x14ac:dyDescent="0.25">
      <c r="A16988" s="2"/>
      <c r="B16988" s="2"/>
      <c r="C16988" s="2"/>
      <c r="E16988" s="2"/>
      <c r="G16988" s="2"/>
      <c r="H16988" s="6"/>
      <c r="I16988" s="9"/>
      <c r="J16988" s="9"/>
      <c r="K16988" s="9"/>
    </row>
    <row r="16989" spans="1:11" x14ac:dyDescent="0.25">
      <c r="A16989" s="2"/>
      <c r="B16989" s="2"/>
      <c r="C16989" s="2"/>
      <c r="E16989" s="2"/>
      <c r="G16989" s="2"/>
      <c r="H16989" s="6"/>
      <c r="I16989" s="9"/>
      <c r="J16989" s="9"/>
      <c r="K16989" s="9"/>
    </row>
    <row r="16990" spans="1:11" x14ac:dyDescent="0.25">
      <c r="A16990" s="2"/>
      <c r="B16990" s="2"/>
      <c r="C16990" s="2"/>
      <c r="E16990" s="2"/>
      <c r="G16990" s="2"/>
      <c r="H16990" s="6"/>
      <c r="I16990" s="9"/>
      <c r="J16990" s="9"/>
      <c r="K16990" s="9"/>
    </row>
    <row r="16991" spans="1:11" x14ac:dyDescent="0.25">
      <c r="A16991" s="2"/>
      <c r="B16991" s="2"/>
      <c r="C16991" s="2"/>
      <c r="E16991" s="2"/>
      <c r="G16991" s="2"/>
      <c r="H16991" s="6"/>
      <c r="I16991" s="9"/>
      <c r="J16991" s="9"/>
      <c r="K16991" s="9"/>
    </row>
    <row r="16992" spans="1:11" x14ac:dyDescent="0.25">
      <c r="A16992" s="2"/>
      <c r="B16992" s="2"/>
      <c r="C16992" s="2"/>
      <c r="E16992" s="2"/>
      <c r="G16992" s="2"/>
      <c r="H16992" s="6"/>
      <c r="I16992" s="9"/>
      <c r="J16992" s="9"/>
      <c r="K16992" s="9"/>
    </row>
    <row r="16993" spans="1:11" x14ac:dyDescent="0.25">
      <c r="A16993" s="2"/>
      <c r="B16993" s="2"/>
      <c r="C16993" s="2"/>
      <c r="E16993" s="2"/>
      <c r="G16993" s="2"/>
      <c r="H16993" s="6"/>
      <c r="I16993" s="9"/>
      <c r="J16993" s="9"/>
      <c r="K16993" s="9"/>
    </row>
    <row r="16994" spans="1:11" x14ac:dyDescent="0.25">
      <c r="A16994" s="2"/>
      <c r="B16994" s="2"/>
      <c r="C16994" s="2"/>
      <c r="E16994" s="2"/>
      <c r="G16994" s="2"/>
      <c r="H16994" s="6"/>
      <c r="I16994" s="9"/>
      <c r="J16994" s="9"/>
      <c r="K16994" s="9"/>
    </row>
    <row r="16995" spans="1:11" x14ac:dyDescent="0.25">
      <c r="A16995" s="2"/>
      <c r="B16995" s="2"/>
      <c r="C16995" s="2"/>
      <c r="E16995" s="2"/>
      <c r="G16995" s="2"/>
      <c r="H16995" s="6"/>
      <c r="I16995" s="9"/>
      <c r="J16995" s="9"/>
      <c r="K16995" s="9"/>
    </row>
    <row r="16996" spans="1:11" x14ac:dyDescent="0.25">
      <c r="A16996" s="2"/>
      <c r="B16996" s="2"/>
      <c r="C16996" s="2"/>
      <c r="E16996" s="2"/>
      <c r="G16996" s="2"/>
      <c r="H16996" s="6"/>
      <c r="I16996" s="9"/>
      <c r="J16996" s="9"/>
      <c r="K16996" s="9"/>
    </row>
    <row r="16997" spans="1:11" x14ac:dyDescent="0.25">
      <c r="A16997" s="2"/>
      <c r="B16997" s="2"/>
      <c r="C16997" s="2"/>
      <c r="E16997" s="2"/>
      <c r="G16997" s="2"/>
      <c r="H16997" s="6"/>
      <c r="I16997" s="9"/>
      <c r="J16997" s="9"/>
      <c r="K16997" s="9"/>
    </row>
    <row r="16998" spans="1:11" x14ac:dyDescent="0.25">
      <c r="A16998" s="2"/>
      <c r="B16998" s="2"/>
      <c r="C16998" s="2"/>
      <c r="E16998" s="2"/>
      <c r="G16998" s="2"/>
      <c r="H16998" s="6"/>
      <c r="I16998" s="9"/>
      <c r="J16998" s="9"/>
      <c r="K16998" s="9"/>
    </row>
    <row r="16999" spans="1:11" x14ac:dyDescent="0.25">
      <c r="A16999" s="2"/>
      <c r="B16999" s="2"/>
      <c r="C16999" s="2"/>
      <c r="E16999" s="2"/>
      <c r="G16999" s="2"/>
      <c r="H16999" s="6"/>
      <c r="I16999" s="9"/>
      <c r="J16999" s="9"/>
      <c r="K16999" s="9"/>
    </row>
    <row r="17000" spans="1:11" x14ac:dyDescent="0.25">
      <c r="A17000" s="2"/>
      <c r="B17000" s="2"/>
      <c r="C17000" s="2"/>
      <c r="E17000" s="2"/>
      <c r="G17000" s="2"/>
      <c r="H17000" s="6"/>
      <c r="I17000" s="9"/>
      <c r="J17000" s="9"/>
      <c r="K17000" s="9"/>
    </row>
    <row r="17001" spans="1:11" x14ac:dyDescent="0.25">
      <c r="A17001" s="2"/>
      <c r="B17001" s="2"/>
      <c r="C17001" s="2"/>
      <c r="E17001" s="2"/>
      <c r="G17001" s="2"/>
      <c r="H17001" s="6"/>
      <c r="I17001" s="9"/>
      <c r="J17001" s="9"/>
      <c r="K17001" s="9"/>
    </row>
    <row r="17002" spans="1:11" x14ac:dyDescent="0.25">
      <c r="A17002" s="2"/>
      <c r="B17002" s="2"/>
      <c r="C17002" s="2"/>
      <c r="E17002" s="2"/>
      <c r="G17002" s="2"/>
      <c r="H17002" s="6"/>
      <c r="I17002" s="9"/>
      <c r="J17002" s="9"/>
      <c r="K17002" s="9"/>
    </row>
    <row r="17003" spans="1:11" x14ac:dyDescent="0.25">
      <c r="A17003" s="2"/>
      <c r="B17003" s="2"/>
      <c r="C17003" s="2"/>
      <c r="E17003" s="2"/>
      <c r="G17003" s="2"/>
      <c r="H17003" s="6"/>
      <c r="I17003" s="9"/>
      <c r="J17003" s="9"/>
      <c r="K17003" s="9"/>
    </row>
    <row r="17004" spans="1:11" x14ac:dyDescent="0.25">
      <c r="A17004" s="2"/>
      <c r="B17004" s="2"/>
      <c r="C17004" s="2"/>
      <c r="E17004" s="2"/>
      <c r="G17004" s="2"/>
      <c r="H17004" s="6"/>
      <c r="I17004" s="9"/>
      <c r="J17004" s="9"/>
      <c r="K17004" s="9"/>
    </row>
    <row r="17005" spans="1:11" x14ac:dyDescent="0.25">
      <c r="A17005" s="2"/>
      <c r="B17005" s="2"/>
      <c r="C17005" s="2"/>
      <c r="E17005" s="2"/>
      <c r="G17005" s="2"/>
      <c r="H17005" s="6"/>
      <c r="I17005" s="9"/>
      <c r="J17005" s="9"/>
      <c r="K17005" s="9"/>
    </row>
    <row r="17006" spans="1:11" x14ac:dyDescent="0.25">
      <c r="A17006" s="2"/>
      <c r="B17006" s="2"/>
      <c r="C17006" s="2"/>
      <c r="E17006" s="2"/>
      <c r="G17006" s="2"/>
      <c r="H17006" s="6"/>
      <c r="I17006" s="9"/>
      <c r="J17006" s="9"/>
      <c r="K17006" s="9"/>
    </row>
    <row r="17007" spans="1:11" x14ac:dyDescent="0.25">
      <c r="A17007" s="2"/>
      <c r="B17007" s="2"/>
      <c r="C17007" s="2"/>
      <c r="E17007" s="2"/>
      <c r="G17007" s="2"/>
      <c r="H17007" s="6"/>
      <c r="I17007" s="9"/>
      <c r="J17007" s="9"/>
      <c r="K17007" s="9"/>
    </row>
    <row r="17008" spans="1:11" x14ac:dyDescent="0.25">
      <c r="A17008" s="2"/>
      <c r="B17008" s="2"/>
      <c r="C17008" s="2"/>
      <c r="E17008" s="2"/>
      <c r="G17008" s="2"/>
      <c r="H17008" s="6"/>
      <c r="I17008" s="9"/>
      <c r="J17008" s="9"/>
      <c r="K17008" s="9"/>
    </row>
    <row r="17009" spans="1:11" x14ac:dyDescent="0.25">
      <c r="A17009" s="2"/>
      <c r="B17009" s="2"/>
      <c r="C17009" s="2"/>
      <c r="E17009" s="2"/>
      <c r="G17009" s="2"/>
      <c r="H17009" s="6"/>
      <c r="I17009" s="9"/>
      <c r="J17009" s="9"/>
      <c r="K17009" s="9"/>
    </row>
    <row r="17010" spans="1:11" x14ac:dyDescent="0.25">
      <c r="A17010" s="2"/>
      <c r="B17010" s="2"/>
      <c r="C17010" s="2"/>
      <c r="E17010" s="2"/>
      <c r="G17010" s="2"/>
      <c r="H17010" s="6"/>
      <c r="I17010" s="9"/>
      <c r="J17010" s="9"/>
      <c r="K17010" s="9"/>
    </row>
    <row r="17011" spans="1:11" x14ac:dyDescent="0.25">
      <c r="A17011" s="2"/>
      <c r="B17011" s="2"/>
      <c r="C17011" s="2"/>
      <c r="E17011" s="2"/>
      <c r="G17011" s="2"/>
      <c r="H17011" s="6"/>
      <c r="I17011" s="9"/>
      <c r="J17011" s="9"/>
      <c r="K17011" s="9"/>
    </row>
    <row r="17012" spans="1:11" x14ac:dyDescent="0.25">
      <c r="A17012" s="2"/>
      <c r="B17012" s="2"/>
      <c r="C17012" s="2"/>
      <c r="E17012" s="2"/>
      <c r="G17012" s="2"/>
      <c r="H17012" s="6"/>
      <c r="I17012" s="9"/>
      <c r="J17012" s="9"/>
      <c r="K17012" s="9"/>
    </row>
    <row r="17013" spans="1:11" x14ac:dyDescent="0.25">
      <c r="A17013" s="2"/>
      <c r="B17013" s="2"/>
      <c r="C17013" s="2"/>
      <c r="E17013" s="2"/>
      <c r="G17013" s="2"/>
      <c r="H17013" s="6"/>
      <c r="I17013" s="9"/>
      <c r="J17013" s="9"/>
      <c r="K17013" s="9"/>
    </row>
    <row r="17014" spans="1:11" x14ac:dyDescent="0.25">
      <c r="A17014" s="2"/>
      <c r="B17014" s="2"/>
      <c r="C17014" s="2"/>
      <c r="E17014" s="2"/>
      <c r="G17014" s="2"/>
      <c r="H17014" s="6"/>
      <c r="I17014" s="9"/>
      <c r="J17014" s="9"/>
      <c r="K17014" s="9"/>
    </row>
    <row r="17015" spans="1:11" x14ac:dyDescent="0.25">
      <c r="A17015" s="2"/>
      <c r="B17015" s="2"/>
      <c r="C17015" s="2"/>
      <c r="E17015" s="2"/>
      <c r="G17015" s="2"/>
      <c r="H17015" s="6"/>
      <c r="I17015" s="9"/>
      <c r="J17015" s="9"/>
      <c r="K17015" s="9"/>
    </row>
    <row r="17016" spans="1:11" x14ac:dyDescent="0.25">
      <c r="A17016" s="2"/>
      <c r="B17016" s="2"/>
      <c r="C17016" s="2"/>
      <c r="E17016" s="2"/>
      <c r="G17016" s="2"/>
      <c r="H17016" s="6"/>
      <c r="I17016" s="9"/>
      <c r="J17016" s="9"/>
      <c r="K17016" s="9"/>
    </row>
    <row r="17017" spans="1:11" x14ac:dyDescent="0.25">
      <c r="A17017" s="2"/>
      <c r="B17017" s="2"/>
      <c r="C17017" s="2"/>
      <c r="E17017" s="2"/>
      <c r="G17017" s="2"/>
      <c r="H17017" s="6"/>
      <c r="I17017" s="9"/>
      <c r="J17017" s="9"/>
      <c r="K17017" s="9"/>
    </row>
    <row r="17018" spans="1:11" x14ac:dyDescent="0.25">
      <c r="A17018" s="2"/>
      <c r="B17018" s="2"/>
      <c r="C17018" s="2"/>
      <c r="E17018" s="2"/>
      <c r="G17018" s="2"/>
      <c r="H17018" s="6"/>
      <c r="I17018" s="9"/>
      <c r="J17018" s="9"/>
      <c r="K17018" s="9"/>
    </row>
    <row r="17019" spans="1:11" x14ac:dyDescent="0.25">
      <c r="A17019" s="2"/>
      <c r="B17019" s="2"/>
      <c r="C17019" s="2"/>
      <c r="E17019" s="2"/>
      <c r="G17019" s="2"/>
      <c r="H17019" s="6"/>
      <c r="I17019" s="9"/>
      <c r="J17019" s="9"/>
      <c r="K17019" s="9"/>
    </row>
    <row r="17020" spans="1:11" x14ac:dyDescent="0.25">
      <c r="A17020" s="2"/>
      <c r="B17020" s="2"/>
      <c r="C17020" s="2"/>
      <c r="E17020" s="2"/>
      <c r="G17020" s="2"/>
      <c r="H17020" s="6"/>
      <c r="I17020" s="9"/>
      <c r="J17020" s="9"/>
      <c r="K17020" s="9"/>
    </row>
    <row r="17021" spans="1:11" x14ac:dyDescent="0.25">
      <c r="A17021" s="2"/>
      <c r="B17021" s="2"/>
      <c r="C17021" s="2"/>
      <c r="E17021" s="2"/>
      <c r="G17021" s="2"/>
      <c r="H17021" s="6"/>
      <c r="I17021" s="9"/>
      <c r="J17021" s="9"/>
      <c r="K17021" s="9"/>
    </row>
    <row r="17022" spans="1:11" x14ac:dyDescent="0.25">
      <c r="A17022" s="2"/>
      <c r="B17022" s="2"/>
      <c r="C17022" s="2"/>
      <c r="E17022" s="2"/>
      <c r="G17022" s="2"/>
      <c r="H17022" s="6"/>
      <c r="I17022" s="9"/>
      <c r="J17022" s="9"/>
      <c r="K17022" s="9"/>
    </row>
    <row r="17023" spans="1:11" x14ac:dyDescent="0.25">
      <c r="A17023" s="2"/>
      <c r="B17023" s="2"/>
      <c r="C17023" s="2"/>
      <c r="E17023" s="2"/>
      <c r="G17023" s="2"/>
      <c r="H17023" s="6"/>
      <c r="I17023" s="9"/>
      <c r="J17023" s="9"/>
      <c r="K17023" s="9"/>
    </row>
    <row r="17024" spans="1:11" x14ac:dyDescent="0.25">
      <c r="A17024" s="2"/>
      <c r="B17024" s="2"/>
      <c r="C17024" s="2"/>
      <c r="E17024" s="2"/>
      <c r="G17024" s="2"/>
      <c r="H17024" s="6"/>
      <c r="I17024" s="9"/>
      <c r="J17024" s="9"/>
      <c r="K17024" s="9"/>
    </row>
    <row r="17025" spans="1:11" x14ac:dyDescent="0.25">
      <c r="A17025" s="2"/>
      <c r="B17025" s="2"/>
      <c r="C17025" s="2"/>
      <c r="E17025" s="2"/>
      <c r="G17025" s="2"/>
      <c r="H17025" s="6"/>
      <c r="I17025" s="9"/>
      <c r="J17025" s="9"/>
      <c r="K17025" s="9"/>
    </row>
    <row r="17026" spans="1:11" x14ac:dyDescent="0.25">
      <c r="A17026" s="2"/>
      <c r="B17026" s="2"/>
      <c r="C17026" s="2"/>
      <c r="E17026" s="2"/>
      <c r="G17026" s="2"/>
      <c r="H17026" s="6"/>
      <c r="I17026" s="9"/>
      <c r="J17026" s="9"/>
      <c r="K17026" s="9"/>
    </row>
    <row r="17027" spans="1:11" x14ac:dyDescent="0.25">
      <c r="A17027" s="2"/>
      <c r="B17027" s="2"/>
      <c r="C17027" s="2"/>
      <c r="E17027" s="2"/>
      <c r="G17027" s="2"/>
      <c r="H17027" s="6"/>
      <c r="I17027" s="9"/>
      <c r="J17027" s="9"/>
      <c r="K17027" s="9"/>
    </row>
    <row r="17028" spans="1:11" x14ac:dyDescent="0.25">
      <c r="A17028" s="2"/>
      <c r="B17028" s="2"/>
      <c r="C17028" s="2"/>
      <c r="E17028" s="2"/>
      <c r="G17028" s="2"/>
      <c r="H17028" s="6"/>
      <c r="I17028" s="9"/>
      <c r="J17028" s="9"/>
      <c r="K17028" s="9"/>
    </row>
    <row r="17029" spans="1:11" x14ac:dyDescent="0.25">
      <c r="A17029" s="2"/>
      <c r="B17029" s="2"/>
      <c r="C17029" s="2"/>
      <c r="E17029" s="2"/>
      <c r="G17029" s="2"/>
      <c r="H17029" s="6"/>
      <c r="I17029" s="9"/>
      <c r="J17029" s="9"/>
      <c r="K17029" s="9"/>
    </row>
    <row r="17030" spans="1:11" x14ac:dyDescent="0.25">
      <c r="A17030" s="2"/>
      <c r="B17030" s="2"/>
      <c r="C17030" s="2"/>
      <c r="E17030" s="2"/>
      <c r="G17030" s="2"/>
      <c r="H17030" s="6"/>
      <c r="I17030" s="9"/>
      <c r="J17030" s="9"/>
      <c r="K17030" s="9"/>
    </row>
    <row r="17031" spans="1:11" x14ac:dyDescent="0.25">
      <c r="A17031" s="2"/>
      <c r="B17031" s="2"/>
      <c r="C17031" s="2"/>
      <c r="E17031" s="2"/>
      <c r="G17031" s="2"/>
      <c r="H17031" s="6"/>
      <c r="I17031" s="9"/>
      <c r="J17031" s="9"/>
      <c r="K17031" s="9"/>
    </row>
    <row r="17032" spans="1:11" x14ac:dyDescent="0.25">
      <c r="A17032" s="2"/>
      <c r="B17032" s="2"/>
      <c r="C17032" s="2"/>
      <c r="E17032" s="2"/>
      <c r="G17032" s="2"/>
      <c r="H17032" s="6"/>
      <c r="I17032" s="9"/>
      <c r="J17032" s="9"/>
      <c r="K17032" s="9"/>
    </row>
    <row r="17033" spans="1:11" x14ac:dyDescent="0.25">
      <c r="A17033" s="2"/>
      <c r="B17033" s="2"/>
      <c r="C17033" s="2"/>
      <c r="E17033" s="2"/>
      <c r="G17033" s="2"/>
      <c r="H17033" s="6"/>
      <c r="I17033" s="9"/>
      <c r="J17033" s="9"/>
      <c r="K17033" s="9"/>
    </row>
    <row r="17034" spans="1:11" x14ac:dyDescent="0.25">
      <c r="A17034" s="2"/>
      <c r="B17034" s="2"/>
      <c r="C17034" s="2"/>
      <c r="E17034" s="2"/>
      <c r="G17034" s="2"/>
      <c r="H17034" s="6"/>
      <c r="I17034" s="9"/>
      <c r="J17034" s="9"/>
      <c r="K17034" s="9"/>
    </row>
    <row r="17035" spans="1:11" x14ac:dyDescent="0.25">
      <c r="A17035" s="2"/>
      <c r="B17035" s="2"/>
      <c r="C17035" s="2"/>
      <c r="E17035" s="2"/>
      <c r="G17035" s="2"/>
      <c r="H17035" s="6"/>
      <c r="I17035" s="9"/>
      <c r="J17035" s="9"/>
      <c r="K17035" s="9"/>
    </row>
    <row r="17036" spans="1:11" x14ac:dyDescent="0.25">
      <c r="A17036" s="2"/>
      <c r="B17036" s="2"/>
      <c r="C17036" s="2"/>
      <c r="E17036" s="2"/>
      <c r="G17036" s="2"/>
      <c r="H17036" s="6"/>
      <c r="I17036" s="9"/>
      <c r="J17036" s="9"/>
      <c r="K17036" s="9"/>
    </row>
    <row r="17037" spans="1:11" x14ac:dyDescent="0.25">
      <c r="A17037" s="2"/>
      <c r="B17037" s="2"/>
      <c r="C17037" s="2"/>
      <c r="E17037" s="2"/>
      <c r="G17037" s="2"/>
      <c r="H17037" s="6"/>
      <c r="I17037" s="9"/>
      <c r="J17037" s="9"/>
      <c r="K17037" s="9"/>
    </row>
    <row r="17038" spans="1:11" x14ac:dyDescent="0.25">
      <c r="A17038" s="2"/>
      <c r="B17038" s="2"/>
      <c r="C17038" s="2"/>
      <c r="E17038" s="2"/>
      <c r="G17038" s="2"/>
      <c r="H17038" s="6"/>
      <c r="I17038" s="9"/>
      <c r="J17038" s="9"/>
      <c r="K17038" s="9"/>
    </row>
    <row r="17039" spans="1:11" x14ac:dyDescent="0.25">
      <c r="A17039" s="2"/>
      <c r="B17039" s="2"/>
      <c r="C17039" s="2"/>
      <c r="E17039" s="2"/>
      <c r="G17039" s="2"/>
      <c r="H17039" s="6"/>
      <c r="I17039" s="9"/>
      <c r="J17039" s="9"/>
      <c r="K17039" s="9"/>
    </row>
    <row r="17040" spans="1:11" x14ac:dyDescent="0.25">
      <c r="A17040" s="2"/>
      <c r="B17040" s="2"/>
      <c r="C17040" s="2"/>
      <c r="E17040" s="2"/>
      <c r="G17040" s="2"/>
      <c r="H17040" s="6"/>
      <c r="I17040" s="9"/>
      <c r="J17040" s="9"/>
      <c r="K17040" s="9"/>
    </row>
    <row r="17041" spans="1:11" x14ac:dyDescent="0.25">
      <c r="A17041" s="2"/>
      <c r="B17041" s="2"/>
      <c r="C17041" s="2"/>
      <c r="E17041" s="2"/>
      <c r="G17041" s="2"/>
      <c r="H17041" s="6"/>
      <c r="I17041" s="9"/>
      <c r="J17041" s="9"/>
      <c r="K17041" s="9"/>
    </row>
    <row r="17042" spans="1:11" x14ac:dyDescent="0.25">
      <c r="A17042" s="2"/>
      <c r="B17042" s="2"/>
      <c r="C17042" s="2"/>
      <c r="E17042" s="2"/>
      <c r="G17042" s="2"/>
      <c r="H17042" s="6"/>
      <c r="I17042" s="9"/>
      <c r="J17042" s="9"/>
      <c r="K17042" s="9"/>
    </row>
    <row r="17043" spans="1:11" x14ac:dyDescent="0.25">
      <c r="A17043" s="2"/>
      <c r="B17043" s="2"/>
      <c r="C17043" s="2"/>
      <c r="E17043" s="2"/>
      <c r="G17043" s="2"/>
      <c r="H17043" s="6"/>
      <c r="I17043" s="9"/>
      <c r="J17043" s="9"/>
      <c r="K17043" s="9"/>
    </row>
    <row r="17044" spans="1:11" x14ac:dyDescent="0.25">
      <c r="A17044" s="2"/>
      <c r="B17044" s="2"/>
      <c r="C17044" s="2"/>
      <c r="E17044" s="2"/>
      <c r="G17044" s="2"/>
      <c r="H17044" s="6"/>
      <c r="I17044" s="9"/>
      <c r="J17044" s="9"/>
      <c r="K17044" s="9"/>
    </row>
    <row r="17045" spans="1:11" x14ac:dyDescent="0.25">
      <c r="A17045" s="2"/>
      <c r="B17045" s="2"/>
      <c r="C17045" s="2"/>
      <c r="E17045" s="2"/>
      <c r="G17045" s="2"/>
      <c r="H17045" s="6"/>
      <c r="I17045" s="9"/>
      <c r="J17045" s="9"/>
      <c r="K17045" s="9"/>
    </row>
    <row r="17046" spans="1:11" x14ac:dyDescent="0.25">
      <c r="A17046" s="2"/>
      <c r="B17046" s="2"/>
      <c r="C17046" s="2"/>
      <c r="E17046" s="2"/>
      <c r="G17046" s="2"/>
      <c r="H17046" s="6"/>
      <c r="I17046" s="9"/>
      <c r="J17046" s="9"/>
      <c r="K17046" s="9"/>
    </row>
    <row r="17047" spans="1:11" x14ac:dyDescent="0.25">
      <c r="A17047" s="2"/>
      <c r="B17047" s="2"/>
      <c r="C17047" s="2"/>
      <c r="E17047" s="2"/>
      <c r="G17047" s="2"/>
      <c r="H17047" s="6"/>
      <c r="I17047" s="9"/>
      <c r="J17047" s="9"/>
      <c r="K17047" s="9"/>
    </row>
    <row r="17048" spans="1:11" x14ac:dyDescent="0.25">
      <c r="A17048" s="2"/>
      <c r="B17048" s="2"/>
      <c r="C17048" s="2"/>
      <c r="E17048" s="2"/>
      <c r="G17048" s="2"/>
      <c r="H17048" s="6"/>
      <c r="I17048" s="9"/>
      <c r="J17048" s="9"/>
      <c r="K17048" s="9"/>
    </row>
    <row r="17049" spans="1:11" x14ac:dyDescent="0.25">
      <c r="A17049" s="2"/>
      <c r="B17049" s="2"/>
      <c r="C17049" s="2"/>
      <c r="E17049" s="2"/>
      <c r="G17049" s="2"/>
      <c r="H17049" s="6"/>
      <c r="I17049" s="9"/>
      <c r="J17049" s="9"/>
      <c r="K17049" s="9"/>
    </row>
    <row r="17050" spans="1:11" x14ac:dyDescent="0.25">
      <c r="A17050" s="2"/>
      <c r="B17050" s="2"/>
      <c r="C17050" s="2"/>
      <c r="E17050" s="2"/>
      <c r="G17050" s="2"/>
      <c r="H17050" s="6"/>
      <c r="I17050" s="9"/>
      <c r="J17050" s="9"/>
      <c r="K17050" s="9"/>
    </row>
    <row r="17051" spans="1:11" x14ac:dyDescent="0.25">
      <c r="A17051" s="2"/>
      <c r="B17051" s="2"/>
      <c r="C17051" s="2"/>
      <c r="E17051" s="2"/>
      <c r="G17051" s="2"/>
      <c r="H17051" s="6"/>
      <c r="I17051" s="9"/>
      <c r="J17051" s="9"/>
      <c r="K17051" s="9"/>
    </row>
    <row r="17052" spans="1:11" x14ac:dyDescent="0.25">
      <c r="A17052" s="2"/>
      <c r="B17052" s="2"/>
      <c r="C17052" s="2"/>
      <c r="E17052" s="2"/>
      <c r="G17052" s="2"/>
      <c r="H17052" s="6"/>
      <c r="I17052" s="9"/>
      <c r="J17052" s="9"/>
      <c r="K17052" s="9"/>
    </row>
    <row r="17053" spans="1:11" x14ac:dyDescent="0.25">
      <c r="A17053" s="2"/>
      <c r="B17053" s="2"/>
      <c r="C17053" s="2"/>
      <c r="E17053" s="2"/>
      <c r="G17053" s="2"/>
      <c r="H17053" s="6"/>
      <c r="I17053" s="9"/>
      <c r="J17053" s="9"/>
      <c r="K17053" s="9"/>
    </row>
    <row r="17054" spans="1:11" x14ac:dyDescent="0.25">
      <c r="A17054" s="2"/>
      <c r="B17054" s="2"/>
      <c r="C17054" s="2"/>
      <c r="E17054" s="2"/>
      <c r="G17054" s="2"/>
      <c r="H17054" s="6"/>
      <c r="I17054" s="9"/>
      <c r="J17054" s="9"/>
      <c r="K17054" s="9"/>
    </row>
    <row r="17055" spans="1:11" x14ac:dyDescent="0.25">
      <c r="A17055" s="2"/>
      <c r="B17055" s="2"/>
      <c r="C17055" s="2"/>
      <c r="E17055" s="2"/>
      <c r="G17055" s="2"/>
      <c r="H17055" s="6"/>
      <c r="I17055" s="9"/>
      <c r="J17055" s="9"/>
      <c r="K17055" s="9"/>
    </row>
    <row r="17056" spans="1:11" x14ac:dyDescent="0.25">
      <c r="A17056" s="2"/>
      <c r="B17056" s="2"/>
      <c r="C17056" s="2"/>
      <c r="E17056" s="2"/>
      <c r="G17056" s="2"/>
      <c r="H17056" s="6"/>
      <c r="I17056" s="9"/>
      <c r="J17056" s="9"/>
      <c r="K17056" s="9"/>
    </row>
    <row r="17057" spans="1:11" x14ac:dyDescent="0.25">
      <c r="A17057" s="2"/>
      <c r="B17057" s="2"/>
      <c r="C17057" s="2"/>
      <c r="E17057" s="2"/>
      <c r="G17057" s="2"/>
      <c r="H17057" s="6"/>
      <c r="I17057" s="9"/>
      <c r="J17057" s="9"/>
      <c r="K17057" s="9"/>
    </row>
    <row r="17058" spans="1:11" x14ac:dyDescent="0.25">
      <c r="A17058" s="2"/>
      <c r="B17058" s="2"/>
      <c r="C17058" s="2"/>
      <c r="E17058" s="2"/>
      <c r="G17058" s="2"/>
      <c r="H17058" s="6"/>
      <c r="I17058" s="9"/>
      <c r="J17058" s="9"/>
      <c r="K17058" s="9"/>
    </row>
    <row r="17059" spans="1:11" x14ac:dyDescent="0.25">
      <c r="A17059" s="2"/>
      <c r="B17059" s="2"/>
      <c r="C17059" s="2"/>
      <c r="E17059" s="2"/>
      <c r="G17059" s="2"/>
      <c r="H17059" s="6"/>
      <c r="I17059" s="9"/>
      <c r="J17059" s="9"/>
      <c r="K17059" s="9"/>
    </row>
    <row r="17060" spans="1:11" x14ac:dyDescent="0.25">
      <c r="A17060" s="2"/>
      <c r="B17060" s="2"/>
      <c r="C17060" s="2"/>
      <c r="E17060" s="2"/>
      <c r="G17060" s="2"/>
      <c r="H17060" s="6"/>
      <c r="I17060" s="9"/>
      <c r="J17060" s="9"/>
      <c r="K17060" s="9"/>
    </row>
    <row r="17061" spans="1:11" x14ac:dyDescent="0.25">
      <c r="A17061" s="2"/>
      <c r="B17061" s="2"/>
      <c r="C17061" s="2"/>
      <c r="E17061" s="2"/>
      <c r="G17061" s="2"/>
      <c r="H17061" s="6"/>
      <c r="I17061" s="9"/>
      <c r="J17061" s="9"/>
      <c r="K17061" s="9"/>
    </row>
    <row r="17062" spans="1:11" x14ac:dyDescent="0.25">
      <c r="A17062" s="2"/>
      <c r="B17062" s="2"/>
      <c r="C17062" s="2"/>
      <c r="E17062" s="2"/>
      <c r="G17062" s="2"/>
      <c r="H17062" s="6"/>
      <c r="I17062" s="9"/>
      <c r="J17062" s="9"/>
      <c r="K17062" s="9"/>
    </row>
    <row r="17063" spans="1:11" x14ac:dyDescent="0.25">
      <c r="A17063" s="2"/>
      <c r="B17063" s="2"/>
      <c r="C17063" s="2"/>
      <c r="E17063" s="2"/>
      <c r="G17063" s="2"/>
      <c r="H17063" s="6"/>
      <c r="I17063" s="9"/>
      <c r="J17063" s="9"/>
      <c r="K17063" s="9"/>
    </row>
    <row r="17064" spans="1:11" x14ac:dyDescent="0.25">
      <c r="A17064" s="2"/>
      <c r="B17064" s="2"/>
      <c r="C17064" s="2"/>
      <c r="E17064" s="2"/>
      <c r="G17064" s="2"/>
      <c r="H17064" s="6"/>
      <c r="I17064" s="9"/>
      <c r="J17064" s="9"/>
      <c r="K17064" s="9"/>
    </row>
    <row r="17065" spans="1:11" x14ac:dyDescent="0.25">
      <c r="A17065" s="2"/>
      <c r="B17065" s="2"/>
      <c r="C17065" s="2"/>
      <c r="E17065" s="2"/>
      <c r="G17065" s="2"/>
      <c r="H17065" s="6"/>
      <c r="I17065" s="9"/>
      <c r="J17065" s="9"/>
      <c r="K17065" s="9"/>
    </row>
    <row r="17066" spans="1:11" x14ac:dyDescent="0.25">
      <c r="A17066" s="2"/>
      <c r="B17066" s="2"/>
      <c r="C17066" s="2"/>
      <c r="E17066" s="2"/>
      <c r="G17066" s="2"/>
      <c r="H17066" s="6"/>
      <c r="I17066" s="9"/>
      <c r="J17066" s="9"/>
      <c r="K17066" s="9"/>
    </row>
    <row r="17067" spans="1:11" x14ac:dyDescent="0.25">
      <c r="A17067" s="2"/>
      <c r="B17067" s="2"/>
      <c r="C17067" s="2"/>
      <c r="E17067" s="2"/>
      <c r="G17067" s="2"/>
      <c r="H17067" s="6"/>
      <c r="I17067" s="9"/>
      <c r="J17067" s="9"/>
      <c r="K17067" s="9"/>
    </row>
    <row r="17068" spans="1:11" x14ac:dyDescent="0.25">
      <c r="A17068" s="2"/>
      <c r="B17068" s="2"/>
      <c r="C17068" s="2"/>
      <c r="E17068" s="2"/>
      <c r="G17068" s="2"/>
      <c r="H17068" s="6"/>
      <c r="I17068" s="9"/>
      <c r="J17068" s="9"/>
      <c r="K17068" s="9"/>
    </row>
    <row r="17069" spans="1:11" x14ac:dyDescent="0.25">
      <c r="A17069" s="2"/>
      <c r="B17069" s="2"/>
      <c r="C17069" s="2"/>
      <c r="E17069" s="2"/>
      <c r="G17069" s="2"/>
      <c r="H17069" s="6"/>
      <c r="I17069" s="9"/>
      <c r="J17069" s="9"/>
      <c r="K17069" s="9"/>
    </row>
    <row r="17070" spans="1:11" x14ac:dyDescent="0.25">
      <c r="A17070" s="2"/>
      <c r="B17070" s="2"/>
      <c r="C17070" s="2"/>
      <c r="E17070" s="2"/>
      <c r="G17070" s="2"/>
      <c r="H17070" s="6"/>
      <c r="I17070" s="9"/>
      <c r="J17070" s="9"/>
      <c r="K17070" s="9"/>
    </row>
    <row r="17071" spans="1:11" x14ac:dyDescent="0.25">
      <c r="A17071" s="2"/>
      <c r="B17071" s="2"/>
      <c r="C17071" s="2"/>
      <c r="E17071" s="2"/>
      <c r="G17071" s="2"/>
      <c r="H17071" s="6"/>
      <c r="I17071" s="9"/>
      <c r="J17071" s="9"/>
      <c r="K17071" s="9"/>
    </row>
    <row r="17072" spans="1:11" x14ac:dyDescent="0.25">
      <c r="A17072" s="2"/>
      <c r="B17072" s="2"/>
      <c r="C17072" s="2"/>
      <c r="E17072" s="2"/>
      <c r="G17072" s="2"/>
      <c r="H17072" s="6"/>
      <c r="I17072" s="9"/>
      <c r="J17072" s="9"/>
      <c r="K17072" s="9"/>
    </row>
    <row r="17073" spans="1:11" x14ac:dyDescent="0.25">
      <c r="A17073" s="2"/>
      <c r="B17073" s="2"/>
      <c r="C17073" s="2"/>
      <c r="E17073" s="2"/>
      <c r="G17073" s="2"/>
      <c r="H17073" s="6"/>
      <c r="I17073" s="9"/>
      <c r="J17073" s="9"/>
      <c r="K17073" s="9"/>
    </row>
    <row r="17074" spans="1:11" x14ac:dyDescent="0.25">
      <c r="A17074" s="2"/>
      <c r="B17074" s="2"/>
      <c r="C17074" s="2"/>
      <c r="E17074" s="2"/>
      <c r="G17074" s="2"/>
      <c r="H17074" s="6"/>
      <c r="I17074" s="9"/>
      <c r="J17074" s="9"/>
      <c r="K17074" s="9"/>
    </row>
    <row r="17075" spans="1:11" x14ac:dyDescent="0.25">
      <c r="A17075" s="2"/>
      <c r="B17075" s="2"/>
      <c r="C17075" s="2"/>
      <c r="E17075" s="2"/>
      <c r="G17075" s="2"/>
      <c r="H17075" s="6"/>
      <c r="I17075" s="9"/>
      <c r="J17075" s="9"/>
      <c r="K17075" s="9"/>
    </row>
    <row r="17076" spans="1:11" x14ac:dyDescent="0.25">
      <c r="A17076" s="2"/>
      <c r="B17076" s="2"/>
      <c r="C17076" s="2"/>
      <c r="E17076" s="2"/>
      <c r="G17076" s="2"/>
      <c r="H17076" s="6"/>
      <c r="I17076" s="9"/>
      <c r="J17076" s="9"/>
      <c r="K17076" s="9"/>
    </row>
    <row r="17077" spans="1:11" x14ac:dyDescent="0.25">
      <c r="A17077" s="2"/>
      <c r="B17077" s="2"/>
      <c r="C17077" s="2"/>
      <c r="E17077" s="2"/>
      <c r="G17077" s="2"/>
      <c r="H17077" s="6"/>
      <c r="I17077" s="9"/>
      <c r="J17077" s="9"/>
      <c r="K17077" s="9"/>
    </row>
    <row r="17078" spans="1:11" x14ac:dyDescent="0.25">
      <c r="A17078" s="2"/>
      <c r="B17078" s="2"/>
      <c r="C17078" s="2"/>
      <c r="E17078" s="2"/>
      <c r="G17078" s="2"/>
      <c r="H17078" s="6"/>
      <c r="I17078" s="9"/>
      <c r="J17078" s="9"/>
      <c r="K17078" s="9"/>
    </row>
    <row r="17079" spans="1:11" x14ac:dyDescent="0.25">
      <c r="A17079" s="2"/>
      <c r="B17079" s="2"/>
      <c r="C17079" s="2"/>
      <c r="E17079" s="2"/>
      <c r="G17079" s="2"/>
      <c r="H17079" s="6"/>
      <c r="I17079" s="9"/>
      <c r="J17079" s="9"/>
      <c r="K17079" s="9"/>
    </row>
    <row r="17080" spans="1:11" x14ac:dyDescent="0.25">
      <c r="A17080" s="2"/>
      <c r="B17080" s="2"/>
      <c r="C17080" s="2"/>
      <c r="E17080" s="2"/>
      <c r="G17080" s="2"/>
      <c r="H17080" s="6"/>
      <c r="I17080" s="9"/>
      <c r="J17080" s="9"/>
      <c r="K17080" s="9"/>
    </row>
    <row r="17081" spans="1:11" x14ac:dyDescent="0.25">
      <c r="A17081" s="2"/>
      <c r="B17081" s="2"/>
      <c r="C17081" s="2"/>
      <c r="E17081" s="2"/>
      <c r="G17081" s="2"/>
      <c r="H17081" s="6"/>
      <c r="I17081" s="9"/>
      <c r="J17081" s="9"/>
      <c r="K17081" s="9"/>
    </row>
    <row r="17082" spans="1:11" x14ac:dyDescent="0.25">
      <c r="A17082" s="2"/>
      <c r="B17082" s="2"/>
      <c r="C17082" s="2"/>
      <c r="E17082" s="2"/>
      <c r="G17082" s="2"/>
      <c r="H17082" s="6"/>
      <c r="I17082" s="9"/>
      <c r="J17082" s="9"/>
      <c r="K17082" s="9"/>
    </row>
    <row r="17083" spans="1:11" x14ac:dyDescent="0.25">
      <c r="A17083" s="2"/>
      <c r="B17083" s="2"/>
      <c r="C17083" s="2"/>
      <c r="E17083" s="2"/>
      <c r="G17083" s="2"/>
      <c r="H17083" s="6"/>
      <c r="I17083" s="9"/>
      <c r="J17083" s="9"/>
      <c r="K17083" s="9"/>
    </row>
    <row r="17084" spans="1:11" x14ac:dyDescent="0.25">
      <c r="A17084" s="2"/>
      <c r="B17084" s="2"/>
      <c r="C17084" s="2"/>
      <c r="E17084" s="2"/>
      <c r="G17084" s="2"/>
      <c r="H17084" s="6"/>
      <c r="I17084" s="9"/>
      <c r="J17084" s="9"/>
      <c r="K17084" s="9"/>
    </row>
    <row r="17085" spans="1:11" x14ac:dyDescent="0.25">
      <c r="A17085" s="2"/>
      <c r="B17085" s="2"/>
      <c r="C17085" s="2"/>
      <c r="E17085" s="2"/>
      <c r="G17085" s="2"/>
      <c r="H17085" s="6"/>
      <c r="I17085" s="9"/>
      <c r="J17085" s="9"/>
      <c r="K17085" s="9"/>
    </row>
    <row r="17086" spans="1:11" x14ac:dyDescent="0.25">
      <c r="A17086" s="2"/>
      <c r="B17086" s="2"/>
      <c r="C17086" s="2"/>
      <c r="E17086" s="2"/>
      <c r="G17086" s="2"/>
      <c r="H17086" s="6"/>
      <c r="I17086" s="9"/>
      <c r="J17086" s="9"/>
      <c r="K17086" s="9"/>
    </row>
    <row r="17087" spans="1:11" x14ac:dyDescent="0.25">
      <c r="A17087" s="2"/>
      <c r="B17087" s="2"/>
      <c r="C17087" s="2"/>
      <c r="E17087" s="2"/>
      <c r="G17087" s="2"/>
      <c r="H17087" s="6"/>
      <c r="I17087" s="9"/>
      <c r="J17087" s="9"/>
      <c r="K17087" s="9"/>
    </row>
    <row r="17088" spans="1:11" x14ac:dyDescent="0.25">
      <c r="A17088" s="2"/>
      <c r="B17088" s="2"/>
      <c r="C17088" s="2"/>
      <c r="E17088" s="2"/>
      <c r="G17088" s="2"/>
      <c r="H17088" s="6"/>
      <c r="I17088" s="9"/>
      <c r="J17088" s="9"/>
      <c r="K17088" s="9"/>
    </row>
    <row r="17089" spans="1:11" x14ac:dyDescent="0.25">
      <c r="A17089" s="2"/>
      <c r="B17089" s="2"/>
      <c r="C17089" s="2"/>
      <c r="E17089" s="2"/>
      <c r="G17089" s="2"/>
      <c r="H17089" s="6"/>
      <c r="I17089" s="9"/>
      <c r="J17089" s="9"/>
      <c r="K17089" s="9"/>
    </row>
    <row r="17090" spans="1:11" x14ac:dyDescent="0.25">
      <c r="A17090" s="2"/>
      <c r="B17090" s="2"/>
      <c r="C17090" s="2"/>
      <c r="E17090" s="2"/>
      <c r="G17090" s="2"/>
      <c r="H17090" s="6"/>
      <c r="I17090" s="9"/>
      <c r="J17090" s="9"/>
      <c r="K17090" s="9"/>
    </row>
    <row r="17091" spans="1:11" x14ac:dyDescent="0.25">
      <c r="A17091" s="2"/>
      <c r="B17091" s="2"/>
      <c r="C17091" s="2"/>
      <c r="E17091" s="2"/>
      <c r="G17091" s="2"/>
      <c r="H17091" s="6"/>
      <c r="I17091" s="9"/>
      <c r="J17091" s="9"/>
      <c r="K17091" s="9"/>
    </row>
    <row r="17092" spans="1:11" x14ac:dyDescent="0.25">
      <c r="A17092" s="2"/>
      <c r="B17092" s="2"/>
      <c r="C17092" s="2"/>
      <c r="E17092" s="2"/>
      <c r="G17092" s="2"/>
      <c r="H17092" s="6"/>
      <c r="I17092" s="9"/>
      <c r="J17092" s="9"/>
      <c r="K17092" s="9"/>
    </row>
    <row r="17093" spans="1:11" x14ac:dyDescent="0.25">
      <c r="A17093" s="2"/>
      <c r="B17093" s="2"/>
      <c r="C17093" s="2"/>
      <c r="E17093" s="2"/>
      <c r="G17093" s="2"/>
      <c r="H17093" s="6"/>
      <c r="I17093" s="9"/>
      <c r="J17093" s="9"/>
      <c r="K17093" s="9"/>
    </row>
    <row r="17094" spans="1:11" x14ac:dyDescent="0.25">
      <c r="A17094" s="2"/>
      <c r="B17094" s="2"/>
      <c r="C17094" s="2"/>
      <c r="E17094" s="2"/>
      <c r="G17094" s="2"/>
      <c r="H17094" s="6"/>
      <c r="I17094" s="9"/>
      <c r="J17094" s="9"/>
      <c r="K17094" s="9"/>
    </row>
    <row r="17095" spans="1:11" x14ac:dyDescent="0.25">
      <c r="A17095" s="2"/>
      <c r="B17095" s="2"/>
      <c r="C17095" s="2"/>
      <c r="E17095" s="2"/>
      <c r="G17095" s="2"/>
      <c r="H17095" s="6"/>
      <c r="I17095" s="9"/>
      <c r="J17095" s="9"/>
      <c r="K17095" s="9"/>
    </row>
    <row r="17096" spans="1:11" x14ac:dyDescent="0.25">
      <c r="A17096" s="2"/>
      <c r="B17096" s="2"/>
      <c r="C17096" s="2"/>
      <c r="E17096" s="2"/>
      <c r="G17096" s="2"/>
      <c r="H17096" s="6"/>
      <c r="I17096" s="9"/>
      <c r="J17096" s="9"/>
      <c r="K17096" s="9"/>
    </row>
    <row r="17097" spans="1:11" x14ac:dyDescent="0.25">
      <c r="A17097" s="2"/>
      <c r="B17097" s="2"/>
      <c r="C17097" s="2"/>
      <c r="E17097" s="2"/>
      <c r="G17097" s="2"/>
      <c r="H17097" s="6"/>
      <c r="I17097" s="9"/>
      <c r="J17097" s="9"/>
      <c r="K17097" s="9"/>
    </row>
    <row r="17098" spans="1:11" x14ac:dyDescent="0.25">
      <c r="A17098" s="2"/>
      <c r="B17098" s="2"/>
      <c r="C17098" s="2"/>
      <c r="E17098" s="2"/>
      <c r="G17098" s="2"/>
      <c r="H17098" s="6"/>
      <c r="I17098" s="9"/>
      <c r="J17098" s="9"/>
      <c r="K17098" s="9"/>
    </row>
    <row r="17099" spans="1:11" x14ac:dyDescent="0.25">
      <c r="A17099" s="2"/>
      <c r="B17099" s="2"/>
      <c r="C17099" s="2"/>
      <c r="E17099" s="2"/>
      <c r="G17099" s="2"/>
      <c r="H17099" s="6"/>
      <c r="I17099" s="9"/>
      <c r="J17099" s="9"/>
      <c r="K17099" s="9"/>
    </row>
    <row r="17100" spans="1:11" x14ac:dyDescent="0.25">
      <c r="A17100" s="2"/>
      <c r="B17100" s="2"/>
      <c r="C17100" s="2"/>
      <c r="E17100" s="2"/>
      <c r="G17100" s="2"/>
      <c r="H17100" s="6"/>
      <c r="I17100" s="9"/>
      <c r="J17100" s="9"/>
      <c r="K17100" s="9"/>
    </row>
    <row r="17101" spans="1:11" x14ac:dyDescent="0.25">
      <c r="A17101" s="2"/>
      <c r="B17101" s="2"/>
      <c r="C17101" s="2"/>
      <c r="E17101" s="2"/>
      <c r="G17101" s="2"/>
      <c r="H17101" s="6"/>
      <c r="I17101" s="9"/>
      <c r="J17101" s="9"/>
      <c r="K17101" s="9"/>
    </row>
    <row r="17102" spans="1:11" x14ac:dyDescent="0.25">
      <c r="A17102" s="2"/>
      <c r="B17102" s="2"/>
      <c r="C17102" s="2"/>
      <c r="E17102" s="2"/>
      <c r="G17102" s="2"/>
      <c r="H17102" s="6"/>
      <c r="I17102" s="9"/>
      <c r="J17102" s="9"/>
      <c r="K17102" s="9"/>
    </row>
    <row r="17103" spans="1:11" x14ac:dyDescent="0.25">
      <c r="A17103" s="2"/>
      <c r="B17103" s="2"/>
      <c r="C17103" s="2"/>
      <c r="E17103" s="2"/>
      <c r="G17103" s="2"/>
      <c r="H17103" s="6"/>
      <c r="I17103" s="9"/>
      <c r="J17103" s="9"/>
      <c r="K17103" s="9"/>
    </row>
    <row r="17104" spans="1:11" x14ac:dyDescent="0.25">
      <c r="A17104" s="2"/>
      <c r="B17104" s="2"/>
      <c r="C17104" s="2"/>
      <c r="E17104" s="2"/>
      <c r="G17104" s="2"/>
      <c r="H17104" s="6"/>
      <c r="I17104" s="9"/>
      <c r="J17104" s="9"/>
      <c r="K17104" s="9"/>
    </row>
    <row r="17105" spans="1:11" x14ac:dyDescent="0.25">
      <c r="A17105" s="2"/>
      <c r="B17105" s="2"/>
      <c r="C17105" s="2"/>
      <c r="E17105" s="2"/>
      <c r="G17105" s="2"/>
      <c r="H17105" s="6"/>
      <c r="I17105" s="9"/>
      <c r="J17105" s="9"/>
      <c r="K17105" s="9"/>
    </row>
    <row r="17106" spans="1:11" x14ac:dyDescent="0.25">
      <c r="A17106" s="2"/>
      <c r="B17106" s="2"/>
      <c r="C17106" s="2"/>
      <c r="E17106" s="2"/>
      <c r="G17106" s="2"/>
      <c r="H17106" s="6"/>
      <c r="I17106" s="9"/>
      <c r="J17106" s="9"/>
      <c r="K17106" s="9"/>
    </row>
    <row r="17107" spans="1:11" x14ac:dyDescent="0.25">
      <c r="A17107" s="2"/>
      <c r="B17107" s="2"/>
      <c r="C17107" s="2"/>
      <c r="E17107" s="2"/>
      <c r="G17107" s="2"/>
      <c r="H17107" s="6"/>
      <c r="I17107" s="9"/>
      <c r="J17107" s="9"/>
      <c r="K17107" s="9"/>
    </row>
    <row r="17108" spans="1:11" x14ac:dyDescent="0.25">
      <c r="A17108" s="2"/>
      <c r="B17108" s="2"/>
      <c r="C17108" s="2"/>
      <c r="E17108" s="2"/>
      <c r="G17108" s="2"/>
      <c r="H17108" s="6"/>
      <c r="I17108" s="9"/>
      <c r="J17108" s="9"/>
      <c r="K17108" s="9"/>
    </row>
    <row r="17109" spans="1:11" x14ac:dyDescent="0.25">
      <c r="A17109" s="2"/>
      <c r="B17109" s="2"/>
      <c r="C17109" s="2"/>
      <c r="E17109" s="2"/>
      <c r="G17109" s="2"/>
      <c r="H17109" s="6"/>
      <c r="I17109" s="9"/>
      <c r="J17109" s="9"/>
      <c r="K17109" s="9"/>
    </row>
    <row r="17110" spans="1:11" x14ac:dyDescent="0.25">
      <c r="A17110" s="2"/>
      <c r="B17110" s="2"/>
      <c r="C17110" s="2"/>
      <c r="E17110" s="2"/>
      <c r="G17110" s="2"/>
      <c r="H17110" s="6"/>
      <c r="I17110" s="9"/>
      <c r="J17110" s="9"/>
      <c r="K17110" s="9"/>
    </row>
    <row r="17111" spans="1:11" x14ac:dyDescent="0.25">
      <c r="A17111" s="2"/>
      <c r="B17111" s="2"/>
      <c r="C17111" s="2"/>
      <c r="E17111" s="2"/>
      <c r="G17111" s="2"/>
      <c r="H17111" s="6"/>
      <c r="I17111" s="9"/>
      <c r="J17111" s="9"/>
      <c r="K17111" s="9"/>
    </row>
    <row r="17112" spans="1:11" x14ac:dyDescent="0.25">
      <c r="A17112" s="2"/>
      <c r="B17112" s="2"/>
      <c r="C17112" s="2"/>
      <c r="E17112" s="2"/>
      <c r="G17112" s="2"/>
      <c r="H17112" s="6"/>
      <c r="I17112" s="9"/>
      <c r="J17112" s="9"/>
      <c r="K17112" s="9"/>
    </row>
    <row r="17113" spans="1:11" x14ac:dyDescent="0.25">
      <c r="A17113" s="2"/>
      <c r="B17113" s="2"/>
      <c r="C17113" s="2"/>
      <c r="E17113" s="2"/>
      <c r="G17113" s="2"/>
      <c r="H17113" s="6"/>
      <c r="I17113" s="9"/>
      <c r="J17113" s="9"/>
      <c r="K17113" s="9"/>
    </row>
    <row r="17114" spans="1:11" x14ac:dyDescent="0.25">
      <c r="A17114" s="2"/>
      <c r="B17114" s="2"/>
      <c r="C17114" s="2"/>
      <c r="E17114" s="2"/>
      <c r="G17114" s="2"/>
      <c r="H17114" s="6"/>
      <c r="I17114" s="9"/>
      <c r="J17114" s="9"/>
      <c r="K17114" s="9"/>
    </row>
    <row r="17115" spans="1:11" x14ac:dyDescent="0.25">
      <c r="A17115" s="2"/>
      <c r="B17115" s="2"/>
      <c r="C17115" s="2"/>
      <c r="E17115" s="2"/>
      <c r="G17115" s="2"/>
      <c r="H17115" s="6"/>
      <c r="I17115" s="9"/>
      <c r="J17115" s="9"/>
      <c r="K17115" s="9"/>
    </row>
    <row r="17116" spans="1:11" x14ac:dyDescent="0.25">
      <c r="A17116" s="2"/>
      <c r="B17116" s="2"/>
      <c r="C17116" s="2"/>
      <c r="E17116" s="2"/>
      <c r="G17116" s="2"/>
      <c r="H17116" s="6"/>
      <c r="I17116" s="9"/>
      <c r="J17116" s="9"/>
      <c r="K17116" s="9"/>
    </row>
    <row r="17117" spans="1:11" x14ac:dyDescent="0.25">
      <c r="A17117" s="2"/>
      <c r="B17117" s="2"/>
      <c r="C17117" s="2"/>
      <c r="E17117" s="2"/>
      <c r="G17117" s="2"/>
      <c r="H17117" s="6"/>
      <c r="I17117" s="9"/>
      <c r="J17117" s="9"/>
      <c r="K17117" s="9"/>
    </row>
    <row r="17118" spans="1:11" x14ac:dyDescent="0.25">
      <c r="A17118" s="2"/>
      <c r="B17118" s="2"/>
      <c r="C17118" s="2"/>
      <c r="E17118" s="2"/>
      <c r="G17118" s="2"/>
      <c r="H17118" s="6"/>
      <c r="I17118" s="9"/>
      <c r="J17118" s="9"/>
      <c r="K17118" s="9"/>
    </row>
    <row r="17119" spans="1:11" x14ac:dyDescent="0.25">
      <c r="A17119" s="2"/>
      <c r="B17119" s="2"/>
      <c r="C17119" s="2"/>
      <c r="E17119" s="2"/>
      <c r="G17119" s="2"/>
      <c r="H17119" s="6"/>
      <c r="I17119" s="9"/>
      <c r="J17119" s="9"/>
      <c r="K17119" s="9"/>
    </row>
    <row r="17120" spans="1:11" x14ac:dyDescent="0.25">
      <c r="A17120" s="2"/>
      <c r="B17120" s="2"/>
      <c r="C17120" s="2"/>
      <c r="E17120" s="2"/>
      <c r="G17120" s="2"/>
      <c r="H17120" s="6"/>
      <c r="I17120" s="9"/>
      <c r="J17120" s="9"/>
      <c r="K17120" s="9"/>
    </row>
    <row r="17121" spans="1:11" x14ac:dyDescent="0.25">
      <c r="A17121" s="2"/>
      <c r="B17121" s="2"/>
      <c r="C17121" s="2"/>
      <c r="E17121" s="2"/>
      <c r="G17121" s="2"/>
      <c r="H17121" s="6"/>
      <c r="I17121" s="9"/>
      <c r="J17121" s="9"/>
      <c r="K17121" s="9"/>
    </row>
    <row r="17122" spans="1:11" x14ac:dyDescent="0.25">
      <c r="A17122" s="2"/>
      <c r="B17122" s="2"/>
      <c r="C17122" s="2"/>
      <c r="E17122" s="2"/>
      <c r="G17122" s="2"/>
      <c r="H17122" s="6"/>
      <c r="I17122" s="9"/>
      <c r="J17122" s="9"/>
      <c r="K17122" s="9"/>
    </row>
    <row r="17123" spans="1:11" x14ac:dyDescent="0.25">
      <c r="A17123" s="2"/>
      <c r="B17123" s="2"/>
      <c r="C17123" s="2"/>
      <c r="E17123" s="2"/>
      <c r="G17123" s="2"/>
      <c r="H17123" s="6"/>
      <c r="I17123" s="9"/>
      <c r="J17123" s="9"/>
      <c r="K17123" s="9"/>
    </row>
    <row r="17124" spans="1:11" x14ac:dyDescent="0.25">
      <c r="A17124" s="2"/>
      <c r="B17124" s="2"/>
      <c r="C17124" s="2"/>
      <c r="E17124" s="2"/>
      <c r="G17124" s="2"/>
      <c r="H17124" s="6"/>
      <c r="I17124" s="9"/>
      <c r="J17124" s="9"/>
      <c r="K17124" s="9"/>
    </row>
    <row r="17125" spans="1:11" x14ac:dyDescent="0.25">
      <c r="A17125" s="2"/>
      <c r="B17125" s="2"/>
      <c r="C17125" s="2"/>
      <c r="E17125" s="2"/>
      <c r="G17125" s="2"/>
      <c r="H17125" s="6"/>
      <c r="I17125" s="9"/>
      <c r="J17125" s="9"/>
      <c r="K17125" s="9"/>
    </row>
    <row r="17126" spans="1:11" x14ac:dyDescent="0.25">
      <c r="A17126" s="2"/>
      <c r="B17126" s="2"/>
      <c r="C17126" s="2"/>
      <c r="E17126" s="2"/>
      <c r="G17126" s="2"/>
      <c r="H17126" s="6"/>
      <c r="I17126" s="9"/>
      <c r="J17126" s="9"/>
      <c r="K17126" s="9"/>
    </row>
    <row r="17127" spans="1:11" x14ac:dyDescent="0.25">
      <c r="A17127" s="2"/>
      <c r="B17127" s="2"/>
      <c r="C17127" s="2"/>
      <c r="E17127" s="2"/>
      <c r="G17127" s="2"/>
      <c r="H17127" s="6"/>
      <c r="I17127" s="9"/>
      <c r="J17127" s="9"/>
      <c r="K17127" s="9"/>
    </row>
    <row r="17128" spans="1:11" x14ac:dyDescent="0.25">
      <c r="A17128" s="2"/>
      <c r="B17128" s="2"/>
      <c r="C17128" s="2"/>
      <c r="E17128" s="2"/>
      <c r="G17128" s="2"/>
      <c r="H17128" s="6"/>
      <c r="I17128" s="9"/>
      <c r="J17128" s="9"/>
      <c r="K17128" s="9"/>
    </row>
    <row r="17129" spans="1:11" x14ac:dyDescent="0.25">
      <c r="A17129" s="2"/>
      <c r="B17129" s="2"/>
      <c r="C17129" s="2"/>
      <c r="E17129" s="2"/>
      <c r="G17129" s="2"/>
      <c r="H17129" s="6"/>
      <c r="I17129" s="9"/>
      <c r="J17129" s="9"/>
      <c r="K17129" s="9"/>
    </row>
    <row r="17130" spans="1:11" x14ac:dyDescent="0.25">
      <c r="A17130" s="2"/>
      <c r="B17130" s="2"/>
      <c r="C17130" s="2"/>
      <c r="E17130" s="2"/>
      <c r="G17130" s="2"/>
      <c r="H17130" s="6"/>
      <c r="I17130" s="9"/>
      <c r="J17130" s="9"/>
      <c r="K17130" s="9"/>
    </row>
    <row r="17131" spans="1:11" x14ac:dyDescent="0.25">
      <c r="A17131" s="2"/>
      <c r="B17131" s="2"/>
      <c r="C17131" s="2"/>
      <c r="E17131" s="2"/>
      <c r="G17131" s="2"/>
      <c r="H17131" s="6"/>
      <c r="I17131" s="9"/>
      <c r="J17131" s="9"/>
      <c r="K17131" s="9"/>
    </row>
    <row r="17132" spans="1:11" x14ac:dyDescent="0.25">
      <c r="A17132" s="2"/>
      <c r="B17132" s="2"/>
      <c r="C17132" s="2"/>
      <c r="E17132" s="2"/>
      <c r="G17132" s="2"/>
      <c r="H17132" s="6"/>
      <c r="I17132" s="9"/>
      <c r="J17132" s="9"/>
      <c r="K17132" s="9"/>
    </row>
    <row r="17133" spans="1:11" x14ac:dyDescent="0.25">
      <c r="A17133" s="2"/>
      <c r="B17133" s="2"/>
      <c r="C17133" s="2"/>
      <c r="E17133" s="2"/>
      <c r="G17133" s="2"/>
      <c r="H17133" s="6"/>
      <c r="I17133" s="9"/>
      <c r="J17133" s="9"/>
      <c r="K17133" s="9"/>
    </row>
    <row r="17134" spans="1:11" x14ac:dyDescent="0.25">
      <c r="A17134" s="2"/>
      <c r="B17134" s="2"/>
      <c r="C17134" s="2"/>
      <c r="E17134" s="2"/>
      <c r="G17134" s="2"/>
      <c r="H17134" s="6"/>
      <c r="I17134" s="9"/>
      <c r="J17134" s="9"/>
      <c r="K17134" s="9"/>
    </row>
    <row r="17135" spans="1:11" x14ac:dyDescent="0.25">
      <c r="A17135" s="2"/>
      <c r="B17135" s="2"/>
      <c r="C17135" s="2"/>
      <c r="E17135" s="2"/>
      <c r="G17135" s="2"/>
      <c r="H17135" s="6"/>
      <c r="I17135" s="9"/>
      <c r="J17135" s="9"/>
      <c r="K17135" s="9"/>
    </row>
    <row r="17136" spans="1:11" x14ac:dyDescent="0.25">
      <c r="A17136" s="2"/>
      <c r="B17136" s="2"/>
      <c r="C17136" s="2"/>
      <c r="E17136" s="2"/>
      <c r="G17136" s="2"/>
      <c r="H17136" s="6"/>
      <c r="I17136" s="9"/>
      <c r="J17136" s="9"/>
      <c r="K17136" s="9"/>
    </row>
    <row r="17137" spans="1:11" x14ac:dyDescent="0.25">
      <c r="A17137" s="2"/>
      <c r="B17137" s="2"/>
      <c r="C17137" s="2"/>
      <c r="E17137" s="2"/>
      <c r="G17137" s="2"/>
      <c r="H17137" s="6"/>
      <c r="I17137" s="9"/>
      <c r="J17137" s="9"/>
      <c r="K17137" s="9"/>
    </row>
    <row r="17138" spans="1:11" x14ac:dyDescent="0.25">
      <c r="A17138" s="2"/>
      <c r="B17138" s="2"/>
      <c r="C17138" s="2"/>
      <c r="E17138" s="2"/>
      <c r="G17138" s="2"/>
      <c r="H17138" s="6"/>
      <c r="I17138" s="9"/>
      <c r="J17138" s="9"/>
      <c r="K17138" s="9"/>
    </row>
    <row r="17139" spans="1:11" x14ac:dyDescent="0.25">
      <c r="A17139" s="2"/>
      <c r="B17139" s="2"/>
      <c r="C17139" s="2"/>
      <c r="E17139" s="2"/>
      <c r="G17139" s="2"/>
      <c r="H17139" s="6"/>
      <c r="I17139" s="9"/>
      <c r="J17139" s="9"/>
      <c r="K17139" s="9"/>
    </row>
    <row r="17140" spans="1:11" x14ac:dyDescent="0.25">
      <c r="A17140" s="2"/>
      <c r="B17140" s="2"/>
      <c r="C17140" s="2"/>
      <c r="E17140" s="2"/>
      <c r="G17140" s="2"/>
      <c r="H17140" s="6"/>
      <c r="I17140" s="9"/>
      <c r="J17140" s="9"/>
      <c r="K17140" s="9"/>
    </row>
    <row r="17141" spans="1:11" x14ac:dyDescent="0.25">
      <c r="A17141" s="2"/>
      <c r="B17141" s="2"/>
      <c r="C17141" s="2"/>
      <c r="E17141" s="2"/>
      <c r="G17141" s="2"/>
      <c r="H17141" s="6"/>
      <c r="I17141" s="9"/>
      <c r="J17141" s="9"/>
      <c r="K17141" s="9"/>
    </row>
    <row r="17142" spans="1:11" x14ac:dyDescent="0.25">
      <c r="A17142" s="2"/>
      <c r="B17142" s="2"/>
      <c r="C17142" s="2"/>
      <c r="E17142" s="2"/>
      <c r="G17142" s="2"/>
      <c r="H17142" s="6"/>
      <c r="I17142" s="9"/>
      <c r="J17142" s="9"/>
      <c r="K17142" s="9"/>
    </row>
    <row r="17143" spans="1:11" x14ac:dyDescent="0.25">
      <c r="A17143" s="2"/>
      <c r="B17143" s="2"/>
      <c r="C17143" s="2"/>
      <c r="E17143" s="2"/>
      <c r="G17143" s="2"/>
      <c r="H17143" s="6"/>
      <c r="I17143" s="9"/>
      <c r="J17143" s="9"/>
      <c r="K17143" s="9"/>
    </row>
    <row r="17144" spans="1:11" x14ac:dyDescent="0.25">
      <c r="A17144" s="2"/>
      <c r="B17144" s="2"/>
      <c r="C17144" s="2"/>
      <c r="E17144" s="2"/>
      <c r="G17144" s="2"/>
      <c r="H17144" s="6"/>
      <c r="I17144" s="9"/>
      <c r="J17144" s="9"/>
      <c r="K17144" s="9"/>
    </row>
    <row r="17145" spans="1:11" x14ac:dyDescent="0.25">
      <c r="A17145" s="2"/>
      <c r="B17145" s="2"/>
      <c r="C17145" s="2"/>
      <c r="E17145" s="2"/>
      <c r="G17145" s="2"/>
      <c r="H17145" s="6"/>
      <c r="I17145" s="9"/>
      <c r="J17145" s="9"/>
      <c r="K17145" s="9"/>
    </row>
    <row r="17146" spans="1:11" x14ac:dyDescent="0.25">
      <c r="A17146" s="2"/>
      <c r="B17146" s="2"/>
      <c r="C17146" s="2"/>
      <c r="E17146" s="2"/>
      <c r="G17146" s="2"/>
      <c r="H17146" s="6"/>
      <c r="I17146" s="9"/>
      <c r="J17146" s="9"/>
      <c r="K17146" s="9"/>
    </row>
    <row r="17147" spans="1:11" x14ac:dyDescent="0.25">
      <c r="A17147" s="2"/>
      <c r="B17147" s="2"/>
      <c r="C17147" s="2"/>
      <c r="E17147" s="2"/>
      <c r="G17147" s="2"/>
      <c r="H17147" s="6"/>
      <c r="I17147" s="9"/>
      <c r="J17147" s="9"/>
      <c r="K17147" s="9"/>
    </row>
    <row r="17148" spans="1:11" x14ac:dyDescent="0.25">
      <c r="A17148" s="2"/>
      <c r="B17148" s="2"/>
      <c r="C17148" s="2"/>
      <c r="E17148" s="2"/>
      <c r="G17148" s="2"/>
      <c r="H17148" s="6"/>
      <c r="I17148" s="9"/>
      <c r="J17148" s="9"/>
      <c r="K17148" s="9"/>
    </row>
    <row r="17149" spans="1:11" x14ac:dyDescent="0.25">
      <c r="A17149" s="2"/>
      <c r="B17149" s="2"/>
      <c r="C17149" s="2"/>
      <c r="E17149" s="2"/>
      <c r="G17149" s="2"/>
      <c r="H17149" s="6"/>
      <c r="I17149" s="9"/>
      <c r="J17149" s="9"/>
      <c r="K17149" s="9"/>
    </row>
    <row r="17150" spans="1:11" x14ac:dyDescent="0.25">
      <c r="A17150" s="2"/>
      <c r="B17150" s="2"/>
      <c r="C17150" s="2"/>
      <c r="E17150" s="2"/>
      <c r="G17150" s="2"/>
      <c r="H17150" s="6"/>
      <c r="I17150" s="9"/>
      <c r="J17150" s="9"/>
      <c r="K17150" s="9"/>
    </row>
    <row r="17151" spans="1:11" x14ac:dyDescent="0.25">
      <c r="A17151" s="2"/>
      <c r="B17151" s="2"/>
      <c r="C17151" s="2"/>
      <c r="E17151" s="2"/>
      <c r="G17151" s="2"/>
      <c r="H17151" s="6"/>
      <c r="I17151" s="9"/>
      <c r="J17151" s="9"/>
      <c r="K17151" s="9"/>
    </row>
    <row r="17152" spans="1:11" x14ac:dyDescent="0.25">
      <c r="A17152" s="2"/>
      <c r="B17152" s="2"/>
      <c r="C17152" s="2"/>
      <c r="E17152" s="2"/>
      <c r="G17152" s="2"/>
      <c r="H17152" s="6"/>
      <c r="I17152" s="9"/>
      <c r="J17152" s="9"/>
      <c r="K17152" s="9"/>
    </row>
    <row r="17153" spans="1:11" x14ac:dyDescent="0.25">
      <c r="A17153" s="2"/>
      <c r="B17153" s="2"/>
      <c r="C17153" s="2"/>
      <c r="E17153" s="2"/>
      <c r="G17153" s="2"/>
      <c r="H17153" s="6"/>
      <c r="I17153" s="9"/>
      <c r="J17153" s="9"/>
      <c r="K17153" s="9"/>
    </row>
    <row r="17154" spans="1:11" x14ac:dyDescent="0.25">
      <c r="A17154" s="2"/>
      <c r="B17154" s="2"/>
      <c r="C17154" s="2"/>
      <c r="E17154" s="2"/>
      <c r="G17154" s="2"/>
      <c r="H17154" s="6"/>
      <c r="I17154" s="9"/>
      <c r="J17154" s="9"/>
      <c r="K17154" s="9"/>
    </row>
    <row r="17155" spans="1:11" x14ac:dyDescent="0.25">
      <c r="A17155" s="2"/>
      <c r="B17155" s="2"/>
      <c r="C17155" s="2"/>
      <c r="E17155" s="2"/>
      <c r="G17155" s="2"/>
      <c r="H17155" s="6"/>
      <c r="I17155" s="9"/>
      <c r="J17155" s="9"/>
      <c r="K17155" s="9"/>
    </row>
    <row r="17156" spans="1:11" x14ac:dyDescent="0.25">
      <c r="A17156" s="2"/>
      <c r="B17156" s="2"/>
      <c r="C17156" s="2"/>
      <c r="E17156" s="2"/>
      <c r="G17156" s="2"/>
      <c r="H17156" s="6"/>
      <c r="I17156" s="9"/>
      <c r="J17156" s="9"/>
      <c r="K17156" s="9"/>
    </row>
    <row r="17157" spans="1:11" x14ac:dyDescent="0.25">
      <c r="A17157" s="2"/>
      <c r="B17157" s="2"/>
      <c r="C17157" s="2"/>
      <c r="E17157" s="2"/>
      <c r="G17157" s="2"/>
      <c r="H17157" s="6"/>
      <c r="I17157" s="9"/>
      <c r="J17157" s="9"/>
      <c r="K17157" s="9"/>
    </row>
    <row r="17158" spans="1:11" x14ac:dyDescent="0.25">
      <c r="A17158" s="2"/>
      <c r="B17158" s="2"/>
      <c r="C17158" s="2"/>
      <c r="E17158" s="2"/>
      <c r="G17158" s="2"/>
      <c r="H17158" s="6"/>
      <c r="I17158" s="9"/>
      <c r="J17158" s="9"/>
      <c r="K17158" s="9"/>
    </row>
    <row r="17159" spans="1:11" x14ac:dyDescent="0.25">
      <c r="A17159" s="2"/>
      <c r="B17159" s="2"/>
      <c r="C17159" s="2"/>
      <c r="E17159" s="2"/>
      <c r="G17159" s="2"/>
      <c r="H17159" s="6"/>
      <c r="I17159" s="9"/>
      <c r="J17159" s="9"/>
      <c r="K17159" s="9"/>
    </row>
    <row r="17160" spans="1:11" x14ac:dyDescent="0.25">
      <c r="A17160" s="2"/>
      <c r="B17160" s="2"/>
      <c r="C17160" s="2"/>
      <c r="E17160" s="2"/>
      <c r="G17160" s="2"/>
      <c r="H17160" s="6"/>
      <c r="I17160" s="9"/>
      <c r="J17160" s="9"/>
      <c r="K17160" s="9"/>
    </row>
    <row r="17161" spans="1:11" x14ac:dyDescent="0.25">
      <c r="A17161" s="2"/>
      <c r="B17161" s="2"/>
      <c r="C17161" s="2"/>
      <c r="E17161" s="2"/>
      <c r="G17161" s="2"/>
      <c r="H17161" s="6"/>
      <c r="I17161" s="9"/>
      <c r="J17161" s="9"/>
      <c r="K17161" s="9"/>
    </row>
    <row r="17162" spans="1:11" x14ac:dyDescent="0.25">
      <c r="A17162" s="2"/>
      <c r="B17162" s="2"/>
      <c r="C17162" s="2"/>
      <c r="E17162" s="2"/>
      <c r="G17162" s="2"/>
      <c r="H17162" s="6"/>
      <c r="I17162" s="9"/>
      <c r="J17162" s="9"/>
      <c r="K17162" s="9"/>
    </row>
    <row r="17163" spans="1:11" x14ac:dyDescent="0.25">
      <c r="A17163" s="2"/>
      <c r="B17163" s="2"/>
      <c r="C17163" s="2"/>
      <c r="E17163" s="2"/>
      <c r="G17163" s="2"/>
      <c r="H17163" s="6"/>
      <c r="I17163" s="9"/>
      <c r="J17163" s="9"/>
      <c r="K17163" s="9"/>
    </row>
    <row r="17164" spans="1:11" x14ac:dyDescent="0.25">
      <c r="A17164" s="2"/>
      <c r="B17164" s="2"/>
      <c r="C17164" s="2"/>
      <c r="E17164" s="2"/>
      <c r="G17164" s="2"/>
      <c r="H17164" s="6"/>
      <c r="I17164" s="9"/>
      <c r="J17164" s="9"/>
      <c r="K17164" s="9"/>
    </row>
    <row r="17165" spans="1:11" x14ac:dyDescent="0.25">
      <c r="A17165" s="2"/>
      <c r="B17165" s="2"/>
      <c r="C17165" s="2"/>
      <c r="E17165" s="2"/>
      <c r="G17165" s="2"/>
      <c r="H17165" s="6"/>
      <c r="I17165" s="9"/>
      <c r="J17165" s="9"/>
      <c r="K17165" s="9"/>
    </row>
    <row r="17166" spans="1:11" x14ac:dyDescent="0.25">
      <c r="A17166" s="2"/>
      <c r="B17166" s="2"/>
      <c r="C17166" s="2"/>
      <c r="E17166" s="2"/>
      <c r="G17166" s="2"/>
      <c r="H17166" s="6"/>
      <c r="I17166" s="9"/>
      <c r="J17166" s="9"/>
      <c r="K17166" s="9"/>
    </row>
    <row r="17167" spans="1:11" x14ac:dyDescent="0.25">
      <c r="A17167" s="2"/>
      <c r="B17167" s="2"/>
      <c r="C17167" s="2"/>
      <c r="E17167" s="2"/>
      <c r="G17167" s="2"/>
      <c r="H17167" s="6"/>
      <c r="I17167" s="9"/>
      <c r="J17167" s="9"/>
      <c r="K17167" s="9"/>
    </row>
    <row r="17168" spans="1:11" x14ac:dyDescent="0.25">
      <c r="A17168" s="2"/>
      <c r="B17168" s="2"/>
      <c r="C17168" s="2"/>
      <c r="E17168" s="2"/>
      <c r="G17168" s="2"/>
      <c r="H17168" s="6"/>
      <c r="I17168" s="9"/>
      <c r="J17168" s="9"/>
      <c r="K17168" s="9"/>
    </row>
    <row r="17169" spans="1:11" x14ac:dyDescent="0.25">
      <c r="A17169" s="2"/>
      <c r="B17169" s="2"/>
      <c r="C17169" s="2"/>
      <c r="E17169" s="2"/>
      <c r="G17169" s="2"/>
      <c r="H17169" s="6"/>
      <c r="I17169" s="9"/>
      <c r="J17169" s="9"/>
      <c r="K17169" s="9"/>
    </row>
    <row r="17170" spans="1:11" x14ac:dyDescent="0.25">
      <c r="A17170" s="2"/>
      <c r="B17170" s="2"/>
      <c r="C17170" s="2"/>
      <c r="E17170" s="2"/>
      <c r="G17170" s="2"/>
      <c r="H17170" s="6"/>
      <c r="I17170" s="9"/>
      <c r="J17170" s="9"/>
      <c r="K17170" s="9"/>
    </row>
    <row r="17171" spans="1:11" x14ac:dyDescent="0.25">
      <c r="A17171" s="2"/>
      <c r="B17171" s="2"/>
      <c r="C17171" s="2"/>
      <c r="E17171" s="2"/>
      <c r="G17171" s="2"/>
      <c r="H17171" s="6"/>
      <c r="I17171" s="9"/>
      <c r="J17171" s="9"/>
      <c r="K17171" s="9"/>
    </row>
    <row r="17172" spans="1:11" x14ac:dyDescent="0.25">
      <c r="A17172" s="2"/>
      <c r="B17172" s="2"/>
      <c r="C17172" s="2"/>
      <c r="E17172" s="2"/>
      <c r="G17172" s="2"/>
      <c r="H17172" s="6"/>
      <c r="I17172" s="9"/>
      <c r="J17172" s="9"/>
      <c r="K17172" s="9"/>
    </row>
    <row r="17173" spans="1:11" x14ac:dyDescent="0.25">
      <c r="A17173" s="2"/>
      <c r="B17173" s="2"/>
      <c r="C17173" s="2"/>
      <c r="E17173" s="2"/>
      <c r="G17173" s="2"/>
      <c r="H17173" s="6"/>
      <c r="I17173" s="9"/>
      <c r="J17173" s="9"/>
      <c r="K17173" s="9"/>
    </row>
    <row r="17174" spans="1:11" x14ac:dyDescent="0.25">
      <c r="A17174" s="2"/>
      <c r="B17174" s="2"/>
      <c r="C17174" s="2"/>
      <c r="E17174" s="2"/>
      <c r="G17174" s="2"/>
      <c r="H17174" s="6"/>
      <c r="I17174" s="9"/>
      <c r="J17174" s="9"/>
      <c r="K17174" s="9"/>
    </row>
    <row r="17175" spans="1:11" x14ac:dyDescent="0.25">
      <c r="A17175" s="2"/>
      <c r="B17175" s="2"/>
      <c r="C17175" s="2"/>
      <c r="E17175" s="2"/>
      <c r="G17175" s="2"/>
      <c r="H17175" s="6"/>
      <c r="I17175" s="9"/>
      <c r="J17175" s="9"/>
      <c r="K17175" s="9"/>
    </row>
    <row r="17176" spans="1:11" x14ac:dyDescent="0.25">
      <c r="A17176" s="2"/>
      <c r="B17176" s="2"/>
      <c r="C17176" s="2"/>
      <c r="E17176" s="2"/>
      <c r="G17176" s="2"/>
      <c r="H17176" s="6"/>
      <c r="I17176" s="9"/>
      <c r="J17176" s="9"/>
      <c r="K17176" s="9"/>
    </row>
    <row r="17177" spans="1:11" x14ac:dyDescent="0.25">
      <c r="A17177" s="2"/>
      <c r="B17177" s="2"/>
      <c r="C17177" s="2"/>
      <c r="E17177" s="2"/>
      <c r="G17177" s="2"/>
      <c r="H17177" s="6"/>
      <c r="I17177" s="9"/>
      <c r="J17177" s="9"/>
      <c r="K17177" s="9"/>
    </row>
    <row r="17178" spans="1:11" x14ac:dyDescent="0.25">
      <c r="A17178" s="2"/>
      <c r="B17178" s="2"/>
      <c r="C17178" s="2"/>
      <c r="E17178" s="2"/>
      <c r="G17178" s="2"/>
      <c r="H17178" s="6"/>
      <c r="I17178" s="9"/>
      <c r="J17178" s="9"/>
      <c r="K17178" s="9"/>
    </row>
    <row r="17179" spans="1:11" x14ac:dyDescent="0.25">
      <c r="A17179" s="2"/>
      <c r="B17179" s="2"/>
      <c r="C17179" s="2"/>
      <c r="E17179" s="2"/>
      <c r="G17179" s="2"/>
      <c r="H17179" s="6"/>
      <c r="I17179" s="9"/>
      <c r="J17179" s="9"/>
      <c r="K17179" s="9"/>
    </row>
    <row r="17180" spans="1:11" x14ac:dyDescent="0.25">
      <c r="A17180" s="2"/>
      <c r="B17180" s="2"/>
      <c r="C17180" s="2"/>
      <c r="E17180" s="2"/>
      <c r="G17180" s="2"/>
      <c r="H17180" s="6"/>
      <c r="I17180" s="9"/>
      <c r="J17180" s="9"/>
      <c r="K17180" s="9"/>
    </row>
    <row r="17181" spans="1:11" x14ac:dyDescent="0.25">
      <c r="A17181" s="2"/>
      <c r="B17181" s="2"/>
      <c r="C17181" s="2"/>
      <c r="E17181" s="2"/>
      <c r="G17181" s="2"/>
      <c r="H17181" s="6"/>
      <c r="I17181" s="9"/>
      <c r="J17181" s="9"/>
      <c r="K17181" s="9"/>
    </row>
    <row r="17182" spans="1:11" x14ac:dyDescent="0.25">
      <c r="A17182" s="2"/>
      <c r="B17182" s="2"/>
      <c r="C17182" s="2"/>
      <c r="E17182" s="2"/>
      <c r="G17182" s="2"/>
      <c r="H17182" s="6"/>
      <c r="I17182" s="9"/>
      <c r="J17182" s="9"/>
      <c r="K17182" s="9"/>
    </row>
    <row r="17183" spans="1:11" x14ac:dyDescent="0.25">
      <c r="A17183" s="2"/>
      <c r="B17183" s="2"/>
      <c r="C17183" s="2"/>
      <c r="E17183" s="2"/>
      <c r="G17183" s="2"/>
      <c r="H17183" s="6"/>
      <c r="I17183" s="9"/>
      <c r="J17183" s="9"/>
      <c r="K17183" s="9"/>
    </row>
    <row r="17184" spans="1:11" x14ac:dyDescent="0.25">
      <c r="A17184" s="2"/>
      <c r="B17184" s="2"/>
      <c r="C17184" s="2"/>
      <c r="E17184" s="2"/>
      <c r="G17184" s="2"/>
      <c r="H17184" s="6"/>
      <c r="I17184" s="9"/>
      <c r="J17184" s="9"/>
      <c r="K17184" s="9"/>
    </row>
    <row r="17185" spans="1:11" x14ac:dyDescent="0.25">
      <c r="A17185" s="2"/>
      <c r="B17185" s="2"/>
      <c r="C17185" s="2"/>
      <c r="E17185" s="2"/>
      <c r="G17185" s="2"/>
      <c r="H17185" s="6"/>
      <c r="I17185" s="9"/>
      <c r="J17185" s="9"/>
      <c r="K17185" s="9"/>
    </row>
    <row r="17186" spans="1:11" x14ac:dyDescent="0.25">
      <c r="A17186" s="2"/>
      <c r="B17186" s="2"/>
      <c r="C17186" s="2"/>
      <c r="E17186" s="2"/>
      <c r="G17186" s="2"/>
      <c r="H17186" s="6"/>
      <c r="I17186" s="9"/>
      <c r="J17186" s="9"/>
      <c r="K17186" s="9"/>
    </row>
    <row r="17187" spans="1:11" x14ac:dyDescent="0.25">
      <c r="A17187" s="2"/>
      <c r="B17187" s="2"/>
      <c r="C17187" s="2"/>
      <c r="E17187" s="2"/>
      <c r="G17187" s="2"/>
      <c r="H17187" s="6"/>
      <c r="I17187" s="9"/>
      <c r="J17187" s="9"/>
      <c r="K17187" s="9"/>
    </row>
    <row r="17188" spans="1:11" x14ac:dyDescent="0.25">
      <c r="A17188" s="2"/>
      <c r="B17188" s="2"/>
      <c r="C17188" s="2"/>
      <c r="E17188" s="2"/>
      <c r="G17188" s="2"/>
      <c r="H17188" s="6"/>
      <c r="I17188" s="9"/>
      <c r="J17188" s="9"/>
      <c r="K17188" s="9"/>
    </row>
    <row r="17189" spans="1:11" x14ac:dyDescent="0.25">
      <c r="A17189" s="2"/>
      <c r="B17189" s="2"/>
      <c r="C17189" s="2"/>
      <c r="E17189" s="2"/>
      <c r="G17189" s="2"/>
      <c r="H17189" s="6"/>
      <c r="I17189" s="9"/>
      <c r="J17189" s="9"/>
      <c r="K17189" s="9"/>
    </row>
    <row r="17190" spans="1:11" x14ac:dyDescent="0.25">
      <c r="A17190" s="2"/>
      <c r="B17190" s="2"/>
      <c r="C17190" s="2"/>
      <c r="E17190" s="2"/>
      <c r="G17190" s="2"/>
      <c r="H17190" s="6"/>
      <c r="I17190" s="9"/>
      <c r="J17190" s="9"/>
      <c r="K17190" s="9"/>
    </row>
    <row r="17191" spans="1:11" x14ac:dyDescent="0.25">
      <c r="A17191" s="2"/>
      <c r="B17191" s="2"/>
      <c r="C17191" s="2"/>
      <c r="E17191" s="2"/>
      <c r="G17191" s="2"/>
      <c r="H17191" s="6"/>
      <c r="I17191" s="9"/>
      <c r="J17191" s="9"/>
      <c r="K17191" s="9"/>
    </row>
    <row r="17192" spans="1:11" x14ac:dyDescent="0.25">
      <c r="A17192" s="2"/>
      <c r="B17192" s="2"/>
      <c r="C17192" s="2"/>
      <c r="E17192" s="2"/>
      <c r="G17192" s="2"/>
      <c r="H17192" s="6"/>
      <c r="I17192" s="9"/>
      <c r="J17192" s="9"/>
      <c r="K17192" s="9"/>
    </row>
    <row r="17193" spans="1:11" x14ac:dyDescent="0.25">
      <c r="A17193" s="2"/>
      <c r="B17193" s="2"/>
      <c r="C17193" s="2"/>
      <c r="E17193" s="2"/>
      <c r="G17193" s="2"/>
      <c r="H17193" s="6"/>
      <c r="I17193" s="9"/>
      <c r="J17193" s="9"/>
      <c r="K17193" s="9"/>
    </row>
    <row r="17194" spans="1:11" x14ac:dyDescent="0.25">
      <c r="A17194" s="2"/>
      <c r="B17194" s="2"/>
      <c r="C17194" s="2"/>
      <c r="E17194" s="2"/>
      <c r="G17194" s="2"/>
      <c r="H17194" s="6"/>
      <c r="I17194" s="9"/>
      <c r="J17194" s="9"/>
      <c r="K17194" s="9"/>
    </row>
    <row r="17195" spans="1:11" x14ac:dyDescent="0.25">
      <c r="A17195" s="2"/>
      <c r="B17195" s="2"/>
      <c r="C17195" s="2"/>
      <c r="E17195" s="2"/>
      <c r="G17195" s="2"/>
      <c r="H17195" s="6"/>
      <c r="I17195" s="9"/>
      <c r="J17195" s="9"/>
      <c r="K17195" s="9"/>
    </row>
    <row r="17196" spans="1:11" x14ac:dyDescent="0.25">
      <c r="A17196" s="2"/>
      <c r="B17196" s="2"/>
      <c r="C17196" s="2"/>
      <c r="E17196" s="2"/>
      <c r="G17196" s="2"/>
      <c r="H17196" s="6"/>
      <c r="I17196" s="9"/>
      <c r="J17196" s="9"/>
      <c r="K17196" s="9"/>
    </row>
    <row r="17197" spans="1:11" x14ac:dyDescent="0.25">
      <c r="A17197" s="2"/>
      <c r="B17197" s="2"/>
      <c r="C17197" s="2"/>
      <c r="E17197" s="2"/>
      <c r="G17197" s="2"/>
      <c r="H17197" s="6"/>
      <c r="I17197" s="9"/>
      <c r="J17197" s="9"/>
      <c r="K17197" s="9"/>
    </row>
    <row r="17198" spans="1:11" x14ac:dyDescent="0.25">
      <c r="A17198" s="2"/>
      <c r="B17198" s="2"/>
      <c r="C17198" s="2"/>
      <c r="E17198" s="2"/>
      <c r="G17198" s="2"/>
      <c r="H17198" s="6"/>
      <c r="I17198" s="9"/>
      <c r="J17198" s="9"/>
      <c r="K17198" s="9"/>
    </row>
    <row r="17199" spans="1:11" x14ac:dyDescent="0.25">
      <c r="A17199" s="2"/>
      <c r="B17199" s="2"/>
      <c r="C17199" s="2"/>
      <c r="E17199" s="2"/>
      <c r="G17199" s="2"/>
      <c r="H17199" s="6"/>
      <c r="I17199" s="9"/>
      <c r="J17199" s="9"/>
      <c r="K17199" s="9"/>
    </row>
    <row r="17200" spans="1:11" x14ac:dyDescent="0.25">
      <c r="A17200" s="2"/>
      <c r="B17200" s="2"/>
      <c r="C17200" s="2"/>
      <c r="E17200" s="2"/>
      <c r="G17200" s="2"/>
      <c r="H17200" s="6"/>
      <c r="I17200" s="9"/>
      <c r="J17200" s="9"/>
      <c r="K17200" s="9"/>
    </row>
    <row r="17201" spans="1:11" x14ac:dyDescent="0.25">
      <c r="A17201" s="2"/>
      <c r="B17201" s="2"/>
      <c r="C17201" s="2"/>
      <c r="E17201" s="2"/>
      <c r="G17201" s="2"/>
      <c r="H17201" s="6"/>
      <c r="I17201" s="9"/>
      <c r="J17201" s="9"/>
      <c r="K17201" s="9"/>
    </row>
    <row r="17202" spans="1:11" x14ac:dyDescent="0.25">
      <c r="A17202" s="2"/>
      <c r="B17202" s="2"/>
      <c r="C17202" s="2"/>
      <c r="E17202" s="2"/>
      <c r="G17202" s="2"/>
      <c r="H17202" s="6"/>
      <c r="I17202" s="9"/>
      <c r="J17202" s="9"/>
      <c r="K17202" s="9"/>
    </row>
    <row r="17203" spans="1:11" x14ac:dyDescent="0.25">
      <c r="A17203" s="2"/>
      <c r="B17203" s="2"/>
      <c r="C17203" s="2"/>
      <c r="E17203" s="2"/>
      <c r="G17203" s="2"/>
      <c r="H17203" s="6"/>
      <c r="I17203" s="9"/>
      <c r="J17203" s="9"/>
      <c r="K17203" s="9"/>
    </row>
    <row r="17204" spans="1:11" x14ac:dyDescent="0.25">
      <c r="A17204" s="2"/>
      <c r="B17204" s="2"/>
      <c r="C17204" s="2"/>
      <c r="E17204" s="2"/>
      <c r="G17204" s="2"/>
      <c r="H17204" s="6"/>
      <c r="I17204" s="9"/>
      <c r="J17204" s="9"/>
      <c r="K17204" s="9"/>
    </row>
    <row r="17205" spans="1:11" x14ac:dyDescent="0.25">
      <c r="A17205" s="2"/>
      <c r="B17205" s="2"/>
      <c r="C17205" s="2"/>
      <c r="E17205" s="2"/>
      <c r="G17205" s="2"/>
      <c r="H17205" s="6"/>
      <c r="I17205" s="9"/>
      <c r="J17205" s="9"/>
      <c r="K17205" s="9"/>
    </row>
    <row r="17206" spans="1:11" x14ac:dyDescent="0.25">
      <c r="A17206" s="2"/>
      <c r="B17206" s="2"/>
      <c r="C17206" s="2"/>
      <c r="E17206" s="2"/>
      <c r="G17206" s="2"/>
      <c r="H17206" s="6"/>
      <c r="I17206" s="9"/>
      <c r="J17206" s="9"/>
      <c r="K17206" s="9"/>
    </row>
    <row r="17207" spans="1:11" x14ac:dyDescent="0.25">
      <c r="A17207" s="2"/>
      <c r="B17207" s="2"/>
      <c r="C17207" s="2"/>
      <c r="E17207" s="2"/>
      <c r="G17207" s="2"/>
      <c r="H17207" s="6"/>
      <c r="I17207" s="9"/>
      <c r="J17207" s="9"/>
      <c r="K17207" s="9"/>
    </row>
    <row r="17208" spans="1:11" x14ac:dyDescent="0.25">
      <c r="A17208" s="2"/>
      <c r="B17208" s="2"/>
      <c r="C17208" s="2"/>
      <c r="E17208" s="2"/>
      <c r="G17208" s="2"/>
      <c r="H17208" s="6"/>
      <c r="I17208" s="9"/>
      <c r="J17208" s="9"/>
      <c r="K17208" s="9"/>
    </row>
    <row r="17209" spans="1:11" x14ac:dyDescent="0.25">
      <c r="A17209" s="2"/>
      <c r="B17209" s="2"/>
      <c r="C17209" s="2"/>
      <c r="E17209" s="2"/>
      <c r="G17209" s="2"/>
      <c r="H17209" s="6"/>
      <c r="I17209" s="9"/>
      <c r="J17209" s="9"/>
      <c r="K17209" s="9"/>
    </row>
    <row r="17210" spans="1:11" x14ac:dyDescent="0.25">
      <c r="A17210" s="2"/>
      <c r="B17210" s="2"/>
      <c r="C17210" s="2"/>
      <c r="E17210" s="2"/>
      <c r="G17210" s="2"/>
      <c r="H17210" s="6"/>
      <c r="I17210" s="9"/>
      <c r="J17210" s="9"/>
      <c r="K17210" s="9"/>
    </row>
    <row r="17211" spans="1:11" x14ac:dyDescent="0.25">
      <c r="A17211" s="2"/>
      <c r="B17211" s="2"/>
      <c r="C17211" s="2"/>
      <c r="E17211" s="2"/>
      <c r="G17211" s="2"/>
      <c r="H17211" s="6"/>
      <c r="I17211" s="9"/>
      <c r="J17211" s="9"/>
      <c r="K17211" s="9"/>
    </row>
    <row r="17212" spans="1:11" x14ac:dyDescent="0.25">
      <c r="A17212" s="2"/>
      <c r="B17212" s="2"/>
      <c r="C17212" s="2"/>
      <c r="E17212" s="2"/>
      <c r="G17212" s="2"/>
      <c r="H17212" s="6"/>
      <c r="I17212" s="9"/>
      <c r="J17212" s="9"/>
      <c r="K17212" s="9"/>
    </row>
    <row r="17213" spans="1:11" x14ac:dyDescent="0.25">
      <c r="A17213" s="2"/>
      <c r="B17213" s="2"/>
      <c r="C17213" s="2"/>
      <c r="E17213" s="2"/>
      <c r="G17213" s="2"/>
      <c r="H17213" s="6"/>
      <c r="I17213" s="9"/>
      <c r="J17213" s="9"/>
      <c r="K17213" s="9"/>
    </row>
    <row r="17214" spans="1:11" x14ac:dyDescent="0.25">
      <c r="A17214" s="2"/>
      <c r="B17214" s="2"/>
      <c r="C17214" s="2"/>
      <c r="E17214" s="2"/>
      <c r="G17214" s="2"/>
      <c r="H17214" s="6"/>
      <c r="I17214" s="9"/>
      <c r="J17214" s="9"/>
      <c r="K17214" s="9"/>
    </row>
    <row r="17215" spans="1:11" x14ac:dyDescent="0.25">
      <c r="A17215" s="2"/>
      <c r="B17215" s="2"/>
      <c r="C17215" s="2"/>
      <c r="E17215" s="2"/>
      <c r="G17215" s="2"/>
      <c r="H17215" s="6"/>
      <c r="I17215" s="9"/>
      <c r="J17215" s="9"/>
      <c r="K17215" s="9"/>
    </row>
    <row r="17216" spans="1:11" x14ac:dyDescent="0.25">
      <c r="A17216" s="2"/>
      <c r="B17216" s="2"/>
      <c r="C17216" s="2"/>
      <c r="E17216" s="2"/>
      <c r="G17216" s="2"/>
      <c r="H17216" s="6"/>
      <c r="I17216" s="9"/>
      <c r="J17216" s="9"/>
      <c r="K17216" s="9"/>
    </row>
    <row r="17217" spans="1:11" x14ac:dyDescent="0.25">
      <c r="A17217" s="2"/>
      <c r="B17217" s="2"/>
      <c r="C17217" s="2"/>
      <c r="E17217" s="2"/>
      <c r="G17217" s="2"/>
      <c r="H17217" s="6"/>
      <c r="I17217" s="9"/>
      <c r="J17217" s="9"/>
      <c r="K17217" s="9"/>
    </row>
    <row r="17218" spans="1:11" x14ac:dyDescent="0.25">
      <c r="A17218" s="2"/>
      <c r="B17218" s="2"/>
      <c r="C17218" s="2"/>
      <c r="E17218" s="2"/>
      <c r="G17218" s="2"/>
      <c r="H17218" s="6"/>
      <c r="I17218" s="9"/>
      <c r="J17218" s="9"/>
      <c r="K17218" s="9"/>
    </row>
    <row r="17219" spans="1:11" x14ac:dyDescent="0.25">
      <c r="A17219" s="2"/>
      <c r="B17219" s="2"/>
      <c r="C17219" s="2"/>
      <c r="E17219" s="2"/>
      <c r="G17219" s="2"/>
      <c r="H17219" s="6"/>
      <c r="I17219" s="9"/>
      <c r="J17219" s="9"/>
      <c r="K17219" s="9"/>
    </row>
    <row r="17220" spans="1:11" x14ac:dyDescent="0.25">
      <c r="A17220" s="2"/>
      <c r="B17220" s="2"/>
      <c r="C17220" s="2"/>
      <c r="E17220" s="2"/>
      <c r="G17220" s="2"/>
      <c r="H17220" s="6"/>
      <c r="I17220" s="9"/>
      <c r="J17220" s="9"/>
      <c r="K17220" s="9"/>
    </row>
    <row r="17221" spans="1:11" x14ac:dyDescent="0.25">
      <c r="A17221" s="2"/>
      <c r="B17221" s="2"/>
      <c r="C17221" s="2"/>
      <c r="E17221" s="2"/>
      <c r="G17221" s="2"/>
      <c r="H17221" s="6"/>
      <c r="I17221" s="9"/>
      <c r="J17221" s="9"/>
      <c r="K17221" s="9"/>
    </row>
    <row r="17222" spans="1:11" x14ac:dyDescent="0.25">
      <c r="A17222" s="2"/>
      <c r="B17222" s="2"/>
      <c r="C17222" s="2"/>
      <c r="E17222" s="2"/>
      <c r="G17222" s="2"/>
      <c r="H17222" s="6"/>
      <c r="I17222" s="9"/>
      <c r="J17222" s="9"/>
      <c r="K17222" s="9"/>
    </row>
    <row r="17223" spans="1:11" x14ac:dyDescent="0.25">
      <c r="A17223" s="2"/>
      <c r="B17223" s="2"/>
      <c r="C17223" s="2"/>
      <c r="E17223" s="2"/>
      <c r="G17223" s="2"/>
      <c r="H17223" s="6"/>
      <c r="I17223" s="9"/>
      <c r="J17223" s="9"/>
      <c r="K17223" s="9"/>
    </row>
    <row r="17224" spans="1:11" x14ac:dyDescent="0.25">
      <c r="A17224" s="2"/>
      <c r="B17224" s="2"/>
      <c r="C17224" s="2"/>
      <c r="E17224" s="2"/>
      <c r="G17224" s="2"/>
      <c r="H17224" s="6"/>
      <c r="I17224" s="9"/>
      <c r="J17224" s="9"/>
      <c r="K17224" s="9"/>
    </row>
    <row r="17225" spans="1:11" x14ac:dyDescent="0.25">
      <c r="A17225" s="2"/>
      <c r="B17225" s="2"/>
      <c r="C17225" s="2"/>
      <c r="E17225" s="2"/>
      <c r="G17225" s="2"/>
      <c r="H17225" s="6"/>
      <c r="I17225" s="9"/>
      <c r="J17225" s="9"/>
      <c r="K17225" s="9"/>
    </row>
    <row r="17226" spans="1:11" x14ac:dyDescent="0.25">
      <c r="A17226" s="2"/>
      <c r="B17226" s="2"/>
      <c r="C17226" s="2"/>
      <c r="E17226" s="2"/>
      <c r="G17226" s="2"/>
      <c r="H17226" s="6"/>
      <c r="I17226" s="9"/>
      <c r="J17226" s="9"/>
      <c r="K17226" s="9"/>
    </row>
    <row r="17227" spans="1:11" x14ac:dyDescent="0.25">
      <c r="A17227" s="2"/>
      <c r="B17227" s="2"/>
      <c r="C17227" s="2"/>
      <c r="E17227" s="2"/>
      <c r="G17227" s="2"/>
      <c r="H17227" s="6"/>
      <c r="I17227" s="9"/>
      <c r="J17227" s="9"/>
      <c r="K17227" s="9"/>
    </row>
    <row r="17228" spans="1:11" x14ac:dyDescent="0.25">
      <c r="A17228" s="2"/>
      <c r="B17228" s="2"/>
      <c r="C17228" s="2"/>
      <c r="E17228" s="2"/>
      <c r="G17228" s="2"/>
      <c r="H17228" s="6"/>
      <c r="I17228" s="9"/>
      <c r="J17228" s="9"/>
      <c r="K17228" s="9"/>
    </row>
    <row r="17229" spans="1:11" x14ac:dyDescent="0.25">
      <c r="A17229" s="2"/>
      <c r="B17229" s="2"/>
      <c r="C17229" s="2"/>
      <c r="E17229" s="2"/>
      <c r="G17229" s="2"/>
      <c r="H17229" s="6"/>
      <c r="I17229" s="9"/>
      <c r="J17229" s="9"/>
      <c r="K17229" s="9"/>
    </row>
    <row r="17230" spans="1:11" x14ac:dyDescent="0.25">
      <c r="A17230" s="2"/>
      <c r="B17230" s="2"/>
      <c r="C17230" s="2"/>
      <c r="E17230" s="2"/>
      <c r="G17230" s="2"/>
      <c r="H17230" s="6"/>
      <c r="I17230" s="9"/>
      <c r="J17230" s="9"/>
      <c r="K17230" s="9"/>
    </row>
    <row r="17231" spans="1:11" x14ac:dyDescent="0.25">
      <c r="A17231" s="2"/>
      <c r="B17231" s="2"/>
      <c r="C17231" s="2"/>
      <c r="E17231" s="2"/>
      <c r="G17231" s="2"/>
      <c r="H17231" s="6"/>
      <c r="I17231" s="9"/>
      <c r="J17231" s="9"/>
      <c r="K17231" s="9"/>
    </row>
    <row r="17232" spans="1:11" x14ac:dyDescent="0.25">
      <c r="A17232" s="2"/>
      <c r="B17232" s="2"/>
      <c r="C17232" s="2"/>
      <c r="E17232" s="2"/>
      <c r="G17232" s="2"/>
      <c r="H17232" s="6"/>
      <c r="I17232" s="9"/>
      <c r="J17232" s="9"/>
      <c r="K17232" s="9"/>
    </row>
    <row r="17233" spans="1:11" x14ac:dyDescent="0.25">
      <c r="A17233" s="2"/>
      <c r="B17233" s="2"/>
      <c r="C17233" s="2"/>
      <c r="E17233" s="2"/>
      <c r="G17233" s="2"/>
      <c r="H17233" s="6"/>
      <c r="I17233" s="9"/>
      <c r="J17233" s="9"/>
      <c r="K17233" s="9"/>
    </row>
    <row r="17234" spans="1:11" x14ac:dyDescent="0.25">
      <c r="A17234" s="2"/>
      <c r="B17234" s="2"/>
      <c r="C17234" s="2"/>
      <c r="E17234" s="2"/>
      <c r="G17234" s="2"/>
      <c r="H17234" s="6"/>
      <c r="I17234" s="9"/>
      <c r="J17234" s="9"/>
      <c r="K17234" s="9"/>
    </row>
    <row r="17235" spans="1:11" x14ac:dyDescent="0.25">
      <c r="A17235" s="2"/>
      <c r="B17235" s="2"/>
      <c r="C17235" s="2"/>
      <c r="E17235" s="2"/>
      <c r="G17235" s="2"/>
      <c r="H17235" s="6"/>
      <c r="I17235" s="9"/>
      <c r="J17235" s="9"/>
      <c r="K17235" s="9"/>
    </row>
    <row r="17236" spans="1:11" x14ac:dyDescent="0.25">
      <c r="A17236" s="2"/>
      <c r="B17236" s="2"/>
      <c r="C17236" s="2"/>
      <c r="E17236" s="2"/>
      <c r="G17236" s="2"/>
      <c r="H17236" s="6"/>
      <c r="I17236" s="9"/>
      <c r="J17236" s="9"/>
      <c r="K17236" s="9"/>
    </row>
    <row r="17237" spans="1:11" x14ac:dyDescent="0.25">
      <c r="A17237" s="2"/>
      <c r="B17237" s="2"/>
      <c r="C17237" s="2"/>
      <c r="E17237" s="2"/>
      <c r="G17237" s="2"/>
      <c r="H17237" s="6"/>
      <c r="I17237" s="9"/>
      <c r="J17237" s="9"/>
      <c r="K17237" s="9"/>
    </row>
    <row r="17238" spans="1:11" x14ac:dyDescent="0.25">
      <c r="A17238" s="2"/>
      <c r="B17238" s="2"/>
      <c r="C17238" s="2"/>
      <c r="E17238" s="2"/>
      <c r="G17238" s="2"/>
      <c r="H17238" s="6"/>
      <c r="I17238" s="9"/>
      <c r="J17238" s="9"/>
      <c r="K17238" s="9"/>
    </row>
    <row r="17239" spans="1:11" x14ac:dyDescent="0.25">
      <c r="A17239" s="2"/>
      <c r="B17239" s="2"/>
      <c r="C17239" s="2"/>
      <c r="E17239" s="2"/>
      <c r="G17239" s="2"/>
      <c r="H17239" s="6"/>
      <c r="I17239" s="9"/>
      <c r="J17239" s="9"/>
      <c r="K17239" s="9"/>
    </row>
    <row r="17240" spans="1:11" x14ac:dyDescent="0.25">
      <c r="A17240" s="2"/>
      <c r="B17240" s="2"/>
      <c r="C17240" s="2"/>
      <c r="E17240" s="2"/>
      <c r="G17240" s="2"/>
      <c r="H17240" s="6"/>
      <c r="I17240" s="9"/>
      <c r="J17240" s="9"/>
      <c r="K17240" s="9"/>
    </row>
    <row r="17241" spans="1:11" x14ac:dyDescent="0.25">
      <c r="A17241" s="2"/>
      <c r="B17241" s="2"/>
      <c r="C17241" s="2"/>
      <c r="E17241" s="2"/>
      <c r="G17241" s="2"/>
      <c r="H17241" s="6"/>
      <c r="I17241" s="9"/>
      <c r="J17241" s="9"/>
      <c r="K17241" s="9"/>
    </row>
    <row r="17242" spans="1:11" x14ac:dyDescent="0.25">
      <c r="A17242" s="2"/>
      <c r="B17242" s="2"/>
      <c r="C17242" s="2"/>
      <c r="E17242" s="2"/>
      <c r="G17242" s="2"/>
      <c r="H17242" s="6"/>
      <c r="I17242" s="9"/>
      <c r="J17242" s="9"/>
      <c r="K17242" s="9"/>
    </row>
    <row r="17243" spans="1:11" x14ac:dyDescent="0.25">
      <c r="A17243" s="2"/>
      <c r="B17243" s="2"/>
      <c r="C17243" s="2"/>
      <c r="E17243" s="2"/>
      <c r="G17243" s="2"/>
      <c r="H17243" s="6"/>
      <c r="I17243" s="9"/>
      <c r="J17243" s="9"/>
      <c r="K17243" s="9"/>
    </row>
    <row r="17244" spans="1:11" x14ac:dyDescent="0.25">
      <c r="A17244" s="2"/>
      <c r="B17244" s="2"/>
      <c r="C17244" s="2"/>
      <c r="E17244" s="2"/>
      <c r="G17244" s="2"/>
      <c r="H17244" s="6"/>
      <c r="I17244" s="9"/>
      <c r="J17244" s="9"/>
      <c r="K17244" s="9"/>
    </row>
    <row r="17245" spans="1:11" x14ac:dyDescent="0.25">
      <c r="A17245" s="2"/>
      <c r="B17245" s="2"/>
      <c r="C17245" s="2"/>
      <c r="E17245" s="2"/>
      <c r="G17245" s="2"/>
      <c r="H17245" s="6"/>
      <c r="I17245" s="9"/>
      <c r="J17245" s="9"/>
      <c r="K17245" s="9"/>
    </row>
    <row r="17246" spans="1:11" x14ac:dyDescent="0.25">
      <c r="A17246" s="2"/>
      <c r="B17246" s="2"/>
      <c r="C17246" s="2"/>
      <c r="E17246" s="2"/>
      <c r="G17246" s="2"/>
      <c r="H17246" s="6"/>
      <c r="I17246" s="9"/>
      <c r="J17246" s="9"/>
      <c r="K17246" s="9"/>
    </row>
    <row r="17247" spans="1:11" x14ac:dyDescent="0.25">
      <c r="A17247" s="2"/>
      <c r="B17247" s="2"/>
      <c r="C17247" s="2"/>
      <c r="E17247" s="2"/>
      <c r="G17247" s="2"/>
      <c r="H17247" s="6"/>
      <c r="I17247" s="9"/>
      <c r="J17247" s="9"/>
      <c r="K17247" s="9"/>
    </row>
    <row r="17248" spans="1:11" x14ac:dyDescent="0.25">
      <c r="A17248" s="2"/>
      <c r="B17248" s="2"/>
      <c r="C17248" s="2"/>
      <c r="E17248" s="2"/>
      <c r="G17248" s="2"/>
      <c r="H17248" s="6"/>
      <c r="I17248" s="9"/>
      <c r="J17248" s="9"/>
      <c r="K17248" s="9"/>
    </row>
    <row r="17249" spans="1:11" x14ac:dyDescent="0.25">
      <c r="A17249" s="2"/>
      <c r="B17249" s="2"/>
      <c r="C17249" s="2"/>
      <c r="E17249" s="2"/>
      <c r="G17249" s="2"/>
      <c r="H17249" s="6"/>
      <c r="I17249" s="9"/>
      <c r="J17249" s="9"/>
      <c r="K17249" s="9"/>
    </row>
    <row r="17250" spans="1:11" x14ac:dyDescent="0.25">
      <c r="A17250" s="2"/>
      <c r="B17250" s="2"/>
      <c r="C17250" s="2"/>
      <c r="E17250" s="2"/>
      <c r="G17250" s="2"/>
      <c r="H17250" s="6"/>
      <c r="I17250" s="9"/>
      <c r="J17250" s="9"/>
      <c r="K17250" s="9"/>
    </row>
    <row r="17251" spans="1:11" x14ac:dyDescent="0.25">
      <c r="A17251" s="2"/>
      <c r="B17251" s="2"/>
      <c r="C17251" s="2"/>
      <c r="E17251" s="2"/>
      <c r="G17251" s="2"/>
      <c r="H17251" s="6"/>
      <c r="I17251" s="9"/>
      <c r="J17251" s="9"/>
      <c r="K17251" s="9"/>
    </row>
    <row r="17252" spans="1:11" x14ac:dyDescent="0.25">
      <c r="A17252" s="2"/>
      <c r="B17252" s="2"/>
      <c r="C17252" s="2"/>
      <c r="E17252" s="2"/>
      <c r="G17252" s="2"/>
      <c r="H17252" s="6"/>
      <c r="I17252" s="9"/>
      <c r="J17252" s="9"/>
      <c r="K17252" s="9"/>
    </row>
    <row r="17253" spans="1:11" x14ac:dyDescent="0.25">
      <c r="A17253" s="2"/>
      <c r="B17253" s="2"/>
      <c r="C17253" s="2"/>
      <c r="E17253" s="2"/>
      <c r="G17253" s="2"/>
      <c r="H17253" s="6"/>
      <c r="I17253" s="9"/>
      <c r="J17253" s="9"/>
      <c r="K17253" s="9"/>
    </row>
    <row r="17254" spans="1:11" x14ac:dyDescent="0.25">
      <c r="A17254" s="2"/>
      <c r="B17254" s="2"/>
      <c r="C17254" s="2"/>
      <c r="E17254" s="2"/>
      <c r="G17254" s="2"/>
      <c r="H17254" s="6"/>
      <c r="I17254" s="9"/>
      <c r="J17254" s="9"/>
      <c r="K17254" s="9"/>
    </row>
    <row r="17255" spans="1:11" x14ac:dyDescent="0.25">
      <c r="A17255" s="2"/>
      <c r="B17255" s="2"/>
      <c r="C17255" s="2"/>
      <c r="E17255" s="2"/>
      <c r="G17255" s="2"/>
      <c r="H17255" s="6"/>
      <c r="I17255" s="9"/>
      <c r="J17255" s="9"/>
      <c r="K17255" s="9"/>
    </row>
    <row r="17256" spans="1:11" x14ac:dyDescent="0.25">
      <c r="A17256" s="2"/>
      <c r="B17256" s="2"/>
      <c r="C17256" s="2"/>
      <c r="E17256" s="2"/>
      <c r="G17256" s="2"/>
      <c r="H17256" s="6"/>
      <c r="I17256" s="9"/>
      <c r="J17256" s="9"/>
      <c r="K17256" s="9"/>
    </row>
    <row r="17257" spans="1:11" x14ac:dyDescent="0.25">
      <c r="A17257" s="2"/>
      <c r="B17257" s="2"/>
      <c r="C17257" s="2"/>
      <c r="E17257" s="2"/>
      <c r="G17257" s="2"/>
      <c r="H17257" s="6"/>
      <c r="I17257" s="9"/>
      <c r="J17257" s="9"/>
      <c r="K17257" s="9"/>
    </row>
    <row r="17258" spans="1:11" x14ac:dyDescent="0.25">
      <c r="A17258" s="2"/>
      <c r="B17258" s="2"/>
      <c r="C17258" s="2"/>
      <c r="E17258" s="2"/>
      <c r="G17258" s="2"/>
      <c r="H17258" s="6"/>
      <c r="I17258" s="9"/>
      <c r="J17258" s="9"/>
      <c r="K17258" s="9"/>
    </row>
    <row r="17259" spans="1:11" x14ac:dyDescent="0.25">
      <c r="A17259" s="2"/>
      <c r="B17259" s="2"/>
      <c r="C17259" s="2"/>
      <c r="E17259" s="2"/>
      <c r="G17259" s="2"/>
      <c r="H17259" s="6"/>
      <c r="I17259" s="9"/>
      <c r="J17259" s="9"/>
      <c r="K17259" s="9"/>
    </row>
    <row r="17260" spans="1:11" x14ac:dyDescent="0.25">
      <c r="A17260" s="2"/>
      <c r="B17260" s="2"/>
      <c r="C17260" s="2"/>
      <c r="E17260" s="2"/>
      <c r="G17260" s="2"/>
      <c r="H17260" s="6"/>
      <c r="I17260" s="9"/>
      <c r="J17260" s="9"/>
      <c r="K17260" s="9"/>
    </row>
    <row r="17261" spans="1:11" x14ac:dyDescent="0.25">
      <c r="A17261" s="2"/>
      <c r="B17261" s="2"/>
      <c r="C17261" s="2"/>
      <c r="E17261" s="2"/>
      <c r="G17261" s="2"/>
      <c r="H17261" s="6"/>
      <c r="I17261" s="9"/>
      <c r="J17261" s="9"/>
      <c r="K17261" s="9"/>
    </row>
    <row r="17262" spans="1:11" x14ac:dyDescent="0.25">
      <c r="A17262" s="2"/>
      <c r="B17262" s="2"/>
      <c r="C17262" s="2"/>
      <c r="E17262" s="2"/>
      <c r="G17262" s="2"/>
      <c r="H17262" s="6"/>
      <c r="I17262" s="9"/>
      <c r="J17262" s="9"/>
      <c r="K17262" s="9"/>
    </row>
    <row r="17263" spans="1:11" x14ac:dyDescent="0.25">
      <c r="A17263" s="2"/>
      <c r="B17263" s="2"/>
      <c r="C17263" s="2"/>
      <c r="E17263" s="2"/>
      <c r="G17263" s="2"/>
      <c r="H17263" s="6"/>
      <c r="I17263" s="9"/>
      <c r="J17263" s="9"/>
      <c r="K17263" s="9"/>
    </row>
    <row r="17264" spans="1:11" x14ac:dyDescent="0.25">
      <c r="A17264" s="2"/>
      <c r="B17264" s="2"/>
      <c r="C17264" s="2"/>
      <c r="E17264" s="2"/>
      <c r="G17264" s="2"/>
      <c r="H17264" s="6"/>
      <c r="I17264" s="9"/>
      <c r="J17264" s="9"/>
      <c r="K17264" s="9"/>
    </row>
    <row r="17265" spans="1:11" x14ac:dyDescent="0.25">
      <c r="A17265" s="2"/>
      <c r="B17265" s="2"/>
      <c r="C17265" s="2"/>
      <c r="E17265" s="2"/>
      <c r="G17265" s="2"/>
      <c r="H17265" s="6"/>
      <c r="I17265" s="9"/>
      <c r="J17265" s="9"/>
      <c r="K17265" s="9"/>
    </row>
    <row r="17266" spans="1:11" x14ac:dyDescent="0.25">
      <c r="A17266" s="2"/>
      <c r="B17266" s="2"/>
      <c r="C17266" s="2"/>
      <c r="E17266" s="2"/>
      <c r="G17266" s="2"/>
      <c r="H17266" s="6"/>
      <c r="I17266" s="9"/>
      <c r="J17266" s="9"/>
      <c r="K17266" s="9"/>
    </row>
    <row r="17267" spans="1:11" x14ac:dyDescent="0.25">
      <c r="A17267" s="2"/>
      <c r="B17267" s="2"/>
      <c r="C17267" s="2"/>
      <c r="E17267" s="2"/>
      <c r="G17267" s="2"/>
      <c r="H17267" s="6"/>
      <c r="I17267" s="9"/>
      <c r="J17267" s="9"/>
      <c r="K17267" s="9"/>
    </row>
    <row r="17268" spans="1:11" x14ac:dyDescent="0.25">
      <c r="A17268" s="2"/>
      <c r="B17268" s="2"/>
      <c r="C17268" s="2"/>
      <c r="E17268" s="2"/>
      <c r="G17268" s="2"/>
      <c r="H17268" s="6"/>
      <c r="I17268" s="9"/>
      <c r="J17268" s="9"/>
      <c r="K17268" s="9"/>
    </row>
    <row r="17269" spans="1:11" x14ac:dyDescent="0.25">
      <c r="A17269" s="2"/>
      <c r="B17269" s="2"/>
      <c r="C17269" s="2"/>
      <c r="E17269" s="2"/>
      <c r="G17269" s="2"/>
      <c r="H17269" s="6"/>
      <c r="I17269" s="9"/>
      <c r="J17269" s="9"/>
      <c r="K17269" s="9"/>
    </row>
    <row r="17270" spans="1:11" x14ac:dyDescent="0.25">
      <c r="A17270" s="2"/>
      <c r="B17270" s="2"/>
      <c r="C17270" s="2"/>
      <c r="E17270" s="2"/>
      <c r="G17270" s="2"/>
      <c r="H17270" s="6"/>
      <c r="I17270" s="9"/>
      <c r="J17270" s="9"/>
      <c r="K17270" s="9"/>
    </row>
    <row r="17271" spans="1:11" x14ac:dyDescent="0.25">
      <c r="A17271" s="2"/>
      <c r="B17271" s="2"/>
      <c r="C17271" s="2"/>
      <c r="E17271" s="2"/>
      <c r="G17271" s="2"/>
      <c r="H17271" s="6"/>
      <c r="I17271" s="9"/>
      <c r="J17271" s="9"/>
      <c r="K17271" s="9"/>
    </row>
    <row r="17272" spans="1:11" x14ac:dyDescent="0.25">
      <c r="A17272" s="2"/>
      <c r="B17272" s="2"/>
      <c r="C17272" s="2"/>
      <c r="E17272" s="2"/>
      <c r="G17272" s="2"/>
      <c r="H17272" s="6"/>
      <c r="I17272" s="9"/>
      <c r="J17272" s="9"/>
      <c r="K17272" s="9"/>
    </row>
    <row r="17273" spans="1:11" x14ac:dyDescent="0.25">
      <c r="A17273" s="2"/>
      <c r="B17273" s="2"/>
      <c r="C17273" s="2"/>
      <c r="E17273" s="2"/>
      <c r="G17273" s="2"/>
      <c r="H17273" s="6"/>
      <c r="I17273" s="9"/>
      <c r="J17273" s="9"/>
      <c r="K17273" s="9"/>
    </row>
    <row r="17274" spans="1:11" x14ac:dyDescent="0.25">
      <c r="A17274" s="2"/>
      <c r="B17274" s="2"/>
      <c r="C17274" s="2"/>
      <c r="E17274" s="2"/>
      <c r="G17274" s="2"/>
      <c r="H17274" s="6"/>
      <c r="I17274" s="9"/>
      <c r="J17274" s="9"/>
      <c r="K17274" s="9"/>
    </row>
    <row r="17275" spans="1:11" x14ac:dyDescent="0.25">
      <c r="A17275" s="2"/>
      <c r="B17275" s="2"/>
      <c r="C17275" s="2"/>
      <c r="E17275" s="2"/>
      <c r="G17275" s="2"/>
      <c r="H17275" s="6"/>
      <c r="I17275" s="9"/>
      <c r="J17275" s="9"/>
      <c r="K17275" s="9"/>
    </row>
    <row r="17276" spans="1:11" x14ac:dyDescent="0.25">
      <c r="A17276" s="2"/>
      <c r="B17276" s="2"/>
      <c r="C17276" s="2"/>
      <c r="E17276" s="2"/>
      <c r="G17276" s="2"/>
      <c r="H17276" s="6"/>
      <c r="I17276" s="9"/>
      <c r="J17276" s="9"/>
      <c r="K17276" s="9"/>
    </row>
    <row r="17277" spans="1:11" x14ac:dyDescent="0.25">
      <c r="A17277" s="2"/>
      <c r="B17277" s="2"/>
      <c r="C17277" s="2"/>
      <c r="E17277" s="2"/>
      <c r="G17277" s="2"/>
      <c r="H17277" s="6"/>
      <c r="I17277" s="9"/>
      <c r="J17277" s="9"/>
      <c r="K17277" s="9"/>
    </row>
    <row r="17278" spans="1:11" x14ac:dyDescent="0.25">
      <c r="A17278" s="2"/>
      <c r="B17278" s="2"/>
      <c r="C17278" s="2"/>
      <c r="E17278" s="2"/>
      <c r="G17278" s="2"/>
      <c r="H17278" s="6"/>
      <c r="I17278" s="9"/>
      <c r="J17278" s="9"/>
      <c r="K17278" s="9"/>
    </row>
    <row r="17279" spans="1:11" x14ac:dyDescent="0.25">
      <c r="A17279" s="2"/>
      <c r="B17279" s="2"/>
      <c r="C17279" s="2"/>
      <c r="E17279" s="2"/>
      <c r="G17279" s="2"/>
      <c r="H17279" s="6"/>
      <c r="I17279" s="9"/>
      <c r="J17279" s="9"/>
      <c r="K17279" s="9"/>
    </row>
    <row r="17280" spans="1:11" x14ac:dyDescent="0.25">
      <c r="A17280" s="2"/>
      <c r="B17280" s="2"/>
      <c r="C17280" s="2"/>
      <c r="E17280" s="2"/>
      <c r="G17280" s="2"/>
      <c r="H17280" s="6"/>
      <c r="I17280" s="9"/>
      <c r="J17280" s="9"/>
      <c r="K17280" s="9"/>
    </row>
    <row r="17281" spans="1:11" x14ac:dyDescent="0.25">
      <c r="A17281" s="2"/>
      <c r="B17281" s="2"/>
      <c r="C17281" s="2"/>
      <c r="E17281" s="2"/>
      <c r="G17281" s="2"/>
      <c r="H17281" s="6"/>
      <c r="I17281" s="9"/>
      <c r="J17281" s="9"/>
      <c r="K17281" s="9"/>
    </row>
    <row r="17282" spans="1:11" x14ac:dyDescent="0.25">
      <c r="A17282" s="2"/>
      <c r="B17282" s="2"/>
      <c r="C17282" s="2"/>
      <c r="E17282" s="2"/>
      <c r="G17282" s="2"/>
      <c r="H17282" s="6"/>
      <c r="I17282" s="9"/>
      <c r="J17282" s="9"/>
      <c r="K17282" s="9"/>
    </row>
    <row r="17283" spans="1:11" x14ac:dyDescent="0.25">
      <c r="A17283" s="2"/>
      <c r="B17283" s="2"/>
      <c r="C17283" s="2"/>
      <c r="E17283" s="2"/>
      <c r="G17283" s="2"/>
      <c r="H17283" s="6"/>
      <c r="I17283" s="9"/>
      <c r="J17283" s="9"/>
      <c r="K17283" s="9"/>
    </row>
    <row r="17284" spans="1:11" x14ac:dyDescent="0.25">
      <c r="A17284" s="2"/>
      <c r="B17284" s="2"/>
      <c r="C17284" s="2"/>
      <c r="E17284" s="2"/>
      <c r="G17284" s="2"/>
      <c r="H17284" s="6"/>
      <c r="I17284" s="9"/>
      <c r="J17284" s="9"/>
      <c r="K17284" s="9"/>
    </row>
    <row r="17285" spans="1:11" x14ac:dyDescent="0.25">
      <c r="A17285" s="2"/>
      <c r="B17285" s="2"/>
      <c r="C17285" s="2"/>
      <c r="E17285" s="2"/>
      <c r="G17285" s="2"/>
      <c r="H17285" s="6"/>
      <c r="I17285" s="9"/>
      <c r="J17285" s="9"/>
      <c r="K17285" s="9"/>
    </row>
    <row r="17286" spans="1:11" x14ac:dyDescent="0.25">
      <c r="A17286" s="2"/>
      <c r="B17286" s="2"/>
      <c r="C17286" s="2"/>
      <c r="E17286" s="2"/>
      <c r="G17286" s="2"/>
      <c r="H17286" s="6"/>
      <c r="I17286" s="9"/>
      <c r="J17286" s="9"/>
      <c r="K17286" s="9"/>
    </row>
    <row r="17287" spans="1:11" x14ac:dyDescent="0.25">
      <c r="A17287" s="2"/>
      <c r="B17287" s="2"/>
      <c r="C17287" s="2"/>
      <c r="E17287" s="2"/>
      <c r="G17287" s="2"/>
      <c r="H17287" s="6"/>
      <c r="I17287" s="9"/>
      <c r="J17287" s="9"/>
      <c r="K17287" s="9"/>
    </row>
    <row r="17288" spans="1:11" x14ac:dyDescent="0.25">
      <c r="A17288" s="2"/>
      <c r="B17288" s="2"/>
      <c r="C17288" s="2"/>
      <c r="E17288" s="2"/>
      <c r="G17288" s="2"/>
      <c r="H17288" s="6"/>
      <c r="I17288" s="9"/>
      <c r="J17288" s="9"/>
      <c r="K17288" s="9"/>
    </row>
    <row r="17289" spans="1:11" x14ac:dyDescent="0.25">
      <c r="A17289" s="2"/>
      <c r="B17289" s="2"/>
      <c r="C17289" s="2"/>
      <c r="E17289" s="2"/>
      <c r="G17289" s="2"/>
      <c r="H17289" s="6"/>
      <c r="I17289" s="9"/>
      <c r="J17289" s="9"/>
      <c r="K17289" s="9"/>
    </row>
    <row r="17290" spans="1:11" x14ac:dyDescent="0.25">
      <c r="A17290" s="2"/>
      <c r="B17290" s="2"/>
      <c r="C17290" s="2"/>
      <c r="E17290" s="2"/>
      <c r="G17290" s="2"/>
      <c r="H17290" s="6"/>
      <c r="I17290" s="9"/>
      <c r="J17290" s="9"/>
      <c r="K17290" s="9"/>
    </row>
    <row r="17291" spans="1:11" x14ac:dyDescent="0.25">
      <c r="A17291" s="2"/>
      <c r="B17291" s="2"/>
      <c r="C17291" s="2"/>
      <c r="E17291" s="2"/>
      <c r="G17291" s="2"/>
      <c r="H17291" s="6"/>
      <c r="I17291" s="9"/>
      <c r="J17291" s="9"/>
      <c r="K17291" s="9"/>
    </row>
    <row r="17292" spans="1:11" x14ac:dyDescent="0.25">
      <c r="A17292" s="2"/>
      <c r="B17292" s="2"/>
      <c r="C17292" s="2"/>
      <c r="E17292" s="2"/>
      <c r="G17292" s="2"/>
      <c r="H17292" s="6"/>
      <c r="I17292" s="9"/>
      <c r="J17292" s="9"/>
      <c r="K17292" s="9"/>
    </row>
    <row r="17293" spans="1:11" x14ac:dyDescent="0.25">
      <c r="A17293" s="2"/>
      <c r="B17293" s="2"/>
      <c r="C17293" s="2"/>
      <c r="E17293" s="2"/>
      <c r="G17293" s="2"/>
      <c r="H17293" s="6"/>
      <c r="I17293" s="9"/>
      <c r="J17293" s="9"/>
      <c r="K17293" s="9"/>
    </row>
    <row r="17294" spans="1:11" x14ac:dyDescent="0.25">
      <c r="A17294" s="2"/>
      <c r="B17294" s="2"/>
      <c r="C17294" s="2"/>
      <c r="E17294" s="2"/>
      <c r="G17294" s="2"/>
      <c r="H17294" s="6"/>
      <c r="I17294" s="9"/>
      <c r="J17294" s="9"/>
      <c r="K17294" s="9"/>
    </row>
    <row r="17295" spans="1:11" x14ac:dyDescent="0.25">
      <c r="A17295" s="2"/>
      <c r="B17295" s="2"/>
      <c r="C17295" s="2"/>
      <c r="E17295" s="2"/>
      <c r="G17295" s="2"/>
      <c r="H17295" s="6"/>
      <c r="I17295" s="9"/>
      <c r="J17295" s="9"/>
      <c r="K17295" s="9"/>
    </row>
    <row r="17296" spans="1:11" x14ac:dyDescent="0.25">
      <c r="A17296" s="2"/>
      <c r="B17296" s="2"/>
      <c r="C17296" s="2"/>
      <c r="E17296" s="2"/>
      <c r="G17296" s="2"/>
      <c r="H17296" s="6"/>
      <c r="I17296" s="9"/>
      <c r="J17296" s="9"/>
      <c r="K17296" s="9"/>
    </row>
    <row r="17297" spans="1:11" x14ac:dyDescent="0.25">
      <c r="A17297" s="2"/>
      <c r="B17297" s="2"/>
      <c r="C17297" s="2"/>
      <c r="E17297" s="2"/>
      <c r="G17297" s="2"/>
      <c r="H17297" s="6"/>
      <c r="I17297" s="9"/>
      <c r="J17297" s="9"/>
      <c r="K17297" s="9"/>
    </row>
    <row r="17298" spans="1:11" x14ac:dyDescent="0.25">
      <c r="A17298" s="2"/>
      <c r="B17298" s="2"/>
      <c r="C17298" s="2"/>
      <c r="E17298" s="2"/>
      <c r="G17298" s="2"/>
      <c r="H17298" s="6"/>
      <c r="I17298" s="9"/>
      <c r="J17298" s="9"/>
      <c r="K17298" s="9"/>
    </row>
    <row r="17299" spans="1:11" x14ac:dyDescent="0.25">
      <c r="A17299" s="2"/>
      <c r="B17299" s="2"/>
      <c r="C17299" s="2"/>
      <c r="E17299" s="2"/>
      <c r="G17299" s="2"/>
      <c r="H17299" s="6"/>
      <c r="I17299" s="9"/>
      <c r="J17299" s="9"/>
      <c r="K17299" s="9"/>
    </row>
    <row r="17300" spans="1:11" x14ac:dyDescent="0.25">
      <c r="A17300" s="2"/>
      <c r="B17300" s="2"/>
      <c r="C17300" s="2"/>
      <c r="E17300" s="2"/>
      <c r="G17300" s="2"/>
      <c r="H17300" s="6"/>
      <c r="I17300" s="9"/>
      <c r="J17300" s="9"/>
      <c r="K17300" s="9"/>
    </row>
    <row r="17301" spans="1:11" x14ac:dyDescent="0.25">
      <c r="A17301" s="2"/>
      <c r="B17301" s="2"/>
      <c r="C17301" s="2"/>
      <c r="E17301" s="2"/>
      <c r="G17301" s="2"/>
      <c r="H17301" s="6"/>
      <c r="I17301" s="9"/>
      <c r="J17301" s="9"/>
      <c r="K17301" s="9"/>
    </row>
    <row r="17302" spans="1:11" x14ac:dyDescent="0.25">
      <c r="A17302" s="2"/>
      <c r="B17302" s="2"/>
      <c r="C17302" s="2"/>
      <c r="E17302" s="2"/>
      <c r="G17302" s="2"/>
      <c r="H17302" s="6"/>
      <c r="I17302" s="9"/>
      <c r="J17302" s="9"/>
      <c r="K17302" s="9"/>
    </row>
    <row r="17303" spans="1:11" x14ac:dyDescent="0.25">
      <c r="A17303" s="2"/>
      <c r="B17303" s="2"/>
      <c r="C17303" s="2"/>
      <c r="E17303" s="2"/>
      <c r="G17303" s="2"/>
      <c r="H17303" s="6"/>
      <c r="I17303" s="9"/>
      <c r="J17303" s="9"/>
      <c r="K17303" s="9"/>
    </row>
    <row r="17304" spans="1:11" x14ac:dyDescent="0.25">
      <c r="A17304" s="2"/>
      <c r="B17304" s="2"/>
      <c r="C17304" s="2"/>
      <c r="E17304" s="2"/>
      <c r="G17304" s="2"/>
      <c r="H17304" s="6"/>
      <c r="I17304" s="9"/>
      <c r="J17304" s="9"/>
      <c r="K17304" s="9"/>
    </row>
    <row r="17305" spans="1:11" x14ac:dyDescent="0.25">
      <c r="A17305" s="2"/>
      <c r="B17305" s="2"/>
      <c r="C17305" s="2"/>
      <c r="E17305" s="2"/>
      <c r="G17305" s="2"/>
      <c r="H17305" s="6"/>
      <c r="I17305" s="9"/>
      <c r="J17305" s="9"/>
      <c r="K17305" s="9"/>
    </row>
    <row r="17306" spans="1:11" x14ac:dyDescent="0.25">
      <c r="A17306" s="2"/>
      <c r="B17306" s="2"/>
      <c r="C17306" s="2"/>
      <c r="E17306" s="2"/>
      <c r="G17306" s="2"/>
      <c r="H17306" s="6"/>
      <c r="I17306" s="9"/>
      <c r="J17306" s="9"/>
      <c r="K17306" s="9"/>
    </row>
    <row r="17307" spans="1:11" x14ac:dyDescent="0.25">
      <c r="A17307" s="2"/>
      <c r="B17307" s="2"/>
      <c r="C17307" s="2"/>
      <c r="E17307" s="2"/>
      <c r="G17307" s="2"/>
      <c r="H17307" s="6"/>
      <c r="I17307" s="9"/>
      <c r="J17307" s="9"/>
      <c r="K17307" s="9"/>
    </row>
    <row r="17308" spans="1:11" x14ac:dyDescent="0.25">
      <c r="A17308" s="2"/>
      <c r="B17308" s="2"/>
      <c r="C17308" s="2"/>
      <c r="E17308" s="2"/>
      <c r="G17308" s="2"/>
      <c r="H17308" s="6"/>
      <c r="I17308" s="9"/>
      <c r="J17308" s="9"/>
      <c r="K17308" s="9"/>
    </row>
    <row r="17309" spans="1:11" x14ac:dyDescent="0.25">
      <c r="A17309" s="2"/>
      <c r="B17309" s="2"/>
      <c r="C17309" s="2"/>
      <c r="E17309" s="2"/>
      <c r="G17309" s="2"/>
      <c r="H17309" s="6"/>
      <c r="I17309" s="9"/>
      <c r="J17309" s="9"/>
      <c r="K17309" s="9"/>
    </row>
    <row r="17310" spans="1:11" x14ac:dyDescent="0.25">
      <c r="A17310" s="2"/>
      <c r="B17310" s="2"/>
      <c r="C17310" s="2"/>
      <c r="E17310" s="2"/>
      <c r="G17310" s="2"/>
      <c r="H17310" s="6"/>
      <c r="I17310" s="9"/>
      <c r="J17310" s="9"/>
      <c r="K17310" s="9"/>
    </row>
    <row r="17311" spans="1:11" x14ac:dyDescent="0.25">
      <c r="A17311" s="2"/>
      <c r="B17311" s="2"/>
      <c r="C17311" s="2"/>
      <c r="E17311" s="2"/>
      <c r="G17311" s="2"/>
      <c r="H17311" s="6"/>
      <c r="I17311" s="9"/>
      <c r="J17311" s="9"/>
      <c r="K17311" s="9"/>
    </row>
    <row r="17312" spans="1:11" x14ac:dyDescent="0.25">
      <c r="A17312" s="2"/>
      <c r="B17312" s="2"/>
      <c r="C17312" s="2"/>
      <c r="E17312" s="2"/>
      <c r="G17312" s="2"/>
      <c r="H17312" s="6"/>
      <c r="I17312" s="9"/>
      <c r="J17312" s="9"/>
      <c r="K17312" s="9"/>
    </row>
    <row r="17313" spans="1:11" x14ac:dyDescent="0.25">
      <c r="A17313" s="2"/>
      <c r="B17313" s="2"/>
      <c r="C17313" s="2"/>
      <c r="E17313" s="2"/>
      <c r="G17313" s="2"/>
      <c r="H17313" s="6"/>
      <c r="I17313" s="9"/>
      <c r="J17313" s="9"/>
      <c r="K17313" s="9"/>
    </row>
    <row r="17314" spans="1:11" x14ac:dyDescent="0.25">
      <c r="A17314" s="2"/>
      <c r="B17314" s="2"/>
      <c r="C17314" s="2"/>
      <c r="E17314" s="2"/>
      <c r="G17314" s="2"/>
      <c r="H17314" s="6"/>
      <c r="I17314" s="9"/>
      <c r="J17314" s="9"/>
      <c r="K17314" s="9"/>
    </row>
    <row r="17315" spans="1:11" x14ac:dyDescent="0.25">
      <c r="A17315" s="2"/>
      <c r="B17315" s="2"/>
      <c r="C17315" s="2"/>
      <c r="E17315" s="2"/>
      <c r="G17315" s="2"/>
      <c r="H17315" s="6"/>
      <c r="I17315" s="9"/>
      <c r="J17315" s="9"/>
      <c r="K17315" s="9"/>
    </row>
    <row r="17316" spans="1:11" x14ac:dyDescent="0.25">
      <c r="A17316" s="2"/>
      <c r="B17316" s="2"/>
      <c r="C17316" s="2"/>
      <c r="E17316" s="2"/>
      <c r="G17316" s="2"/>
      <c r="H17316" s="6"/>
      <c r="I17316" s="9"/>
      <c r="J17316" s="9"/>
      <c r="K17316" s="9"/>
    </row>
    <row r="17317" spans="1:11" x14ac:dyDescent="0.25">
      <c r="A17317" s="2"/>
      <c r="B17317" s="2"/>
      <c r="C17317" s="2"/>
      <c r="E17317" s="2"/>
      <c r="G17317" s="2"/>
      <c r="H17317" s="6"/>
      <c r="I17317" s="9"/>
      <c r="J17317" s="9"/>
      <c r="K17317" s="9"/>
    </row>
    <row r="17318" spans="1:11" x14ac:dyDescent="0.25">
      <c r="A17318" s="2"/>
      <c r="B17318" s="2"/>
      <c r="C17318" s="2"/>
      <c r="E17318" s="2"/>
      <c r="G17318" s="2"/>
      <c r="H17318" s="6"/>
      <c r="I17318" s="9"/>
      <c r="J17318" s="9"/>
      <c r="K17318" s="9"/>
    </row>
    <row r="17319" spans="1:11" x14ac:dyDescent="0.25">
      <c r="A17319" s="2"/>
      <c r="B17319" s="2"/>
      <c r="C17319" s="2"/>
      <c r="E17319" s="2"/>
      <c r="G17319" s="2"/>
      <c r="H17319" s="6"/>
      <c r="I17319" s="9"/>
      <c r="J17319" s="9"/>
      <c r="K17319" s="9"/>
    </row>
    <row r="17320" spans="1:11" x14ac:dyDescent="0.25">
      <c r="A17320" s="2"/>
      <c r="B17320" s="2"/>
      <c r="C17320" s="2"/>
      <c r="E17320" s="2"/>
      <c r="G17320" s="2"/>
      <c r="H17320" s="6"/>
      <c r="I17320" s="9"/>
      <c r="J17320" s="9"/>
      <c r="K17320" s="9"/>
    </row>
    <row r="17321" spans="1:11" x14ac:dyDescent="0.25">
      <c r="A17321" s="2"/>
      <c r="B17321" s="2"/>
      <c r="C17321" s="2"/>
      <c r="E17321" s="2"/>
      <c r="G17321" s="2"/>
      <c r="H17321" s="6"/>
      <c r="I17321" s="9"/>
      <c r="J17321" s="9"/>
      <c r="K17321" s="9"/>
    </row>
    <row r="17322" spans="1:11" x14ac:dyDescent="0.25">
      <c r="A17322" s="2"/>
      <c r="B17322" s="2"/>
      <c r="C17322" s="2"/>
      <c r="E17322" s="2"/>
      <c r="G17322" s="2"/>
      <c r="H17322" s="6"/>
      <c r="I17322" s="9"/>
      <c r="J17322" s="9"/>
      <c r="K17322" s="9"/>
    </row>
    <row r="17323" spans="1:11" x14ac:dyDescent="0.25">
      <c r="A17323" s="2"/>
      <c r="B17323" s="2"/>
      <c r="C17323" s="2"/>
      <c r="E17323" s="2"/>
      <c r="G17323" s="2"/>
      <c r="H17323" s="6"/>
      <c r="I17323" s="9"/>
      <c r="J17323" s="9"/>
      <c r="K17323" s="9"/>
    </row>
    <row r="17324" spans="1:11" x14ac:dyDescent="0.25">
      <c r="A17324" s="2"/>
      <c r="B17324" s="2"/>
      <c r="C17324" s="2"/>
      <c r="E17324" s="2"/>
      <c r="G17324" s="2"/>
      <c r="H17324" s="6"/>
      <c r="I17324" s="9"/>
      <c r="J17324" s="9"/>
      <c r="K17324" s="9"/>
    </row>
    <row r="17325" spans="1:11" x14ac:dyDescent="0.25">
      <c r="A17325" s="2"/>
      <c r="B17325" s="2"/>
      <c r="C17325" s="2"/>
      <c r="E17325" s="2"/>
      <c r="G17325" s="2"/>
      <c r="H17325" s="6"/>
      <c r="I17325" s="9"/>
      <c r="J17325" s="9"/>
      <c r="K17325" s="9"/>
    </row>
    <row r="17326" spans="1:11" x14ac:dyDescent="0.25">
      <c r="A17326" s="2"/>
      <c r="B17326" s="2"/>
      <c r="C17326" s="2"/>
      <c r="E17326" s="2"/>
      <c r="G17326" s="2"/>
      <c r="H17326" s="6"/>
      <c r="I17326" s="9"/>
      <c r="J17326" s="9"/>
      <c r="K17326" s="9"/>
    </row>
    <row r="17327" spans="1:11" x14ac:dyDescent="0.25">
      <c r="A17327" s="2"/>
      <c r="B17327" s="2"/>
      <c r="C17327" s="2"/>
      <c r="E17327" s="2"/>
      <c r="G17327" s="2"/>
      <c r="H17327" s="6"/>
      <c r="I17327" s="9"/>
      <c r="J17327" s="9"/>
      <c r="K17327" s="9"/>
    </row>
    <row r="17328" spans="1:11" x14ac:dyDescent="0.25">
      <c r="A17328" s="2"/>
      <c r="B17328" s="2"/>
      <c r="C17328" s="2"/>
      <c r="E17328" s="2"/>
      <c r="G17328" s="2"/>
      <c r="H17328" s="6"/>
      <c r="I17328" s="9"/>
      <c r="J17328" s="9"/>
      <c r="K17328" s="9"/>
    </row>
    <row r="17329" spans="1:11" x14ac:dyDescent="0.25">
      <c r="A17329" s="2"/>
      <c r="B17329" s="2"/>
      <c r="C17329" s="2"/>
      <c r="E17329" s="2"/>
      <c r="G17329" s="2"/>
      <c r="H17329" s="6"/>
      <c r="I17329" s="9"/>
      <c r="J17329" s="9"/>
      <c r="K17329" s="9"/>
    </row>
    <row r="17330" spans="1:11" x14ac:dyDescent="0.25">
      <c r="A17330" s="2"/>
      <c r="B17330" s="2"/>
      <c r="C17330" s="2"/>
      <c r="E17330" s="2"/>
      <c r="G17330" s="2"/>
      <c r="H17330" s="6"/>
      <c r="I17330" s="9"/>
      <c r="J17330" s="9"/>
      <c r="K17330" s="9"/>
    </row>
    <row r="17331" spans="1:11" x14ac:dyDescent="0.25">
      <c r="A17331" s="2"/>
      <c r="B17331" s="2"/>
      <c r="C17331" s="2"/>
      <c r="E17331" s="2"/>
      <c r="G17331" s="2"/>
      <c r="H17331" s="6"/>
      <c r="I17331" s="9"/>
      <c r="J17331" s="9"/>
      <c r="K17331" s="9"/>
    </row>
    <row r="17332" spans="1:11" x14ac:dyDescent="0.25">
      <c r="A17332" s="2"/>
      <c r="B17332" s="2"/>
      <c r="C17332" s="2"/>
      <c r="E17332" s="2"/>
      <c r="G17332" s="2"/>
      <c r="H17332" s="6"/>
      <c r="I17332" s="9"/>
      <c r="J17332" s="9"/>
      <c r="K17332" s="9"/>
    </row>
    <row r="17333" spans="1:11" x14ac:dyDescent="0.25">
      <c r="A17333" s="2"/>
      <c r="B17333" s="2"/>
      <c r="C17333" s="2"/>
      <c r="E17333" s="2"/>
      <c r="G17333" s="2"/>
      <c r="H17333" s="6"/>
      <c r="I17333" s="9"/>
      <c r="J17333" s="9"/>
      <c r="K17333" s="9"/>
    </row>
    <row r="17334" spans="1:11" x14ac:dyDescent="0.25">
      <c r="A17334" s="2"/>
      <c r="B17334" s="2"/>
      <c r="C17334" s="2"/>
      <c r="E17334" s="2"/>
      <c r="G17334" s="2"/>
      <c r="H17334" s="6"/>
      <c r="I17334" s="9"/>
      <c r="J17334" s="9"/>
      <c r="K17334" s="9"/>
    </row>
    <row r="17335" spans="1:11" x14ac:dyDescent="0.25">
      <c r="A17335" s="2"/>
      <c r="B17335" s="2"/>
      <c r="C17335" s="2"/>
      <c r="E17335" s="2"/>
      <c r="G17335" s="2"/>
      <c r="H17335" s="6"/>
      <c r="I17335" s="9"/>
      <c r="J17335" s="9"/>
      <c r="K17335" s="9"/>
    </row>
    <row r="17336" spans="1:11" x14ac:dyDescent="0.25">
      <c r="A17336" s="2"/>
      <c r="B17336" s="2"/>
      <c r="C17336" s="2"/>
      <c r="E17336" s="2"/>
      <c r="G17336" s="2"/>
      <c r="H17336" s="6"/>
      <c r="I17336" s="9"/>
      <c r="J17336" s="9"/>
      <c r="K17336" s="9"/>
    </row>
    <row r="17337" spans="1:11" x14ac:dyDescent="0.25">
      <c r="A17337" s="2"/>
      <c r="B17337" s="2"/>
      <c r="C17337" s="2"/>
      <c r="E17337" s="2"/>
      <c r="G17337" s="2"/>
      <c r="H17337" s="6"/>
      <c r="I17337" s="9"/>
      <c r="J17337" s="9"/>
      <c r="K17337" s="9"/>
    </row>
    <row r="17338" spans="1:11" x14ac:dyDescent="0.25">
      <c r="A17338" s="2"/>
      <c r="B17338" s="2"/>
      <c r="C17338" s="2"/>
      <c r="E17338" s="2"/>
      <c r="G17338" s="2"/>
      <c r="H17338" s="6"/>
      <c r="I17338" s="9"/>
      <c r="J17338" s="9"/>
      <c r="K17338" s="9"/>
    </row>
    <row r="17339" spans="1:11" x14ac:dyDescent="0.25">
      <c r="A17339" s="2"/>
      <c r="B17339" s="2"/>
      <c r="C17339" s="2"/>
      <c r="E17339" s="2"/>
      <c r="G17339" s="2"/>
      <c r="H17339" s="6"/>
      <c r="I17339" s="9"/>
      <c r="J17339" s="9"/>
      <c r="K17339" s="9"/>
    </row>
    <row r="17340" spans="1:11" x14ac:dyDescent="0.25">
      <c r="A17340" s="2"/>
      <c r="B17340" s="2"/>
      <c r="C17340" s="2"/>
      <c r="E17340" s="2"/>
      <c r="G17340" s="2"/>
      <c r="H17340" s="6"/>
      <c r="I17340" s="9"/>
      <c r="J17340" s="9"/>
      <c r="K17340" s="9"/>
    </row>
    <row r="17341" spans="1:11" x14ac:dyDescent="0.25">
      <c r="A17341" s="2"/>
      <c r="B17341" s="2"/>
      <c r="C17341" s="2"/>
      <c r="E17341" s="2"/>
      <c r="G17341" s="2"/>
      <c r="H17341" s="6"/>
      <c r="I17341" s="9"/>
      <c r="J17341" s="9"/>
      <c r="K17341" s="9"/>
    </row>
    <row r="17342" spans="1:11" x14ac:dyDescent="0.25">
      <c r="A17342" s="2"/>
      <c r="B17342" s="2"/>
      <c r="C17342" s="2"/>
      <c r="E17342" s="2"/>
      <c r="G17342" s="2"/>
      <c r="H17342" s="6"/>
      <c r="I17342" s="9"/>
      <c r="J17342" s="9"/>
      <c r="K17342" s="9"/>
    </row>
    <row r="17343" spans="1:11" x14ac:dyDescent="0.25">
      <c r="A17343" s="2"/>
      <c r="B17343" s="2"/>
      <c r="C17343" s="2"/>
      <c r="E17343" s="2"/>
      <c r="G17343" s="2"/>
      <c r="H17343" s="6"/>
      <c r="I17343" s="9"/>
      <c r="J17343" s="9"/>
      <c r="K17343" s="9"/>
    </row>
    <row r="17344" spans="1:11" x14ac:dyDescent="0.25">
      <c r="A17344" s="2"/>
      <c r="B17344" s="2"/>
      <c r="C17344" s="2"/>
      <c r="E17344" s="2"/>
      <c r="G17344" s="2"/>
      <c r="H17344" s="6"/>
      <c r="I17344" s="9"/>
      <c r="J17344" s="9"/>
      <c r="K17344" s="9"/>
    </row>
    <row r="17345" spans="1:11" x14ac:dyDescent="0.25">
      <c r="A17345" s="2"/>
      <c r="B17345" s="2"/>
      <c r="C17345" s="2"/>
      <c r="E17345" s="2"/>
      <c r="G17345" s="2"/>
      <c r="H17345" s="6"/>
      <c r="I17345" s="9"/>
      <c r="J17345" s="9"/>
      <c r="K17345" s="9"/>
    </row>
    <row r="17346" spans="1:11" x14ac:dyDescent="0.25">
      <c r="A17346" s="2"/>
      <c r="B17346" s="2"/>
      <c r="C17346" s="2"/>
      <c r="E17346" s="2"/>
      <c r="G17346" s="2"/>
      <c r="H17346" s="6"/>
      <c r="I17346" s="9"/>
      <c r="J17346" s="9"/>
      <c r="K17346" s="9"/>
    </row>
    <row r="17347" spans="1:11" x14ac:dyDescent="0.25">
      <c r="A17347" s="2"/>
      <c r="B17347" s="2"/>
      <c r="C17347" s="2"/>
      <c r="E17347" s="2"/>
      <c r="G17347" s="2"/>
      <c r="H17347" s="6"/>
      <c r="I17347" s="9"/>
      <c r="J17347" s="9"/>
      <c r="K17347" s="9"/>
    </row>
    <row r="17348" spans="1:11" x14ac:dyDescent="0.25">
      <c r="A17348" s="2"/>
      <c r="B17348" s="2"/>
      <c r="C17348" s="2"/>
      <c r="E17348" s="2"/>
      <c r="G17348" s="2"/>
      <c r="H17348" s="6"/>
      <c r="I17348" s="9"/>
      <c r="J17348" s="9"/>
      <c r="K17348" s="9"/>
    </row>
    <row r="17349" spans="1:11" x14ac:dyDescent="0.25">
      <c r="A17349" s="2"/>
      <c r="B17349" s="2"/>
      <c r="C17349" s="2"/>
      <c r="E17349" s="2"/>
      <c r="G17349" s="2"/>
      <c r="H17349" s="6"/>
      <c r="I17349" s="9"/>
      <c r="J17349" s="9"/>
      <c r="K17349" s="9"/>
    </row>
    <row r="17350" spans="1:11" x14ac:dyDescent="0.25">
      <c r="A17350" s="2"/>
      <c r="B17350" s="2"/>
      <c r="C17350" s="2"/>
      <c r="E17350" s="2"/>
      <c r="G17350" s="2"/>
      <c r="H17350" s="6"/>
      <c r="I17350" s="9"/>
      <c r="J17350" s="9"/>
      <c r="K17350" s="9"/>
    </row>
    <row r="17351" spans="1:11" x14ac:dyDescent="0.25">
      <c r="A17351" s="2"/>
      <c r="B17351" s="2"/>
      <c r="C17351" s="2"/>
      <c r="E17351" s="2"/>
      <c r="G17351" s="2"/>
      <c r="H17351" s="6"/>
      <c r="I17351" s="9"/>
      <c r="J17351" s="9"/>
      <c r="K17351" s="9"/>
    </row>
    <row r="17352" spans="1:11" x14ac:dyDescent="0.25">
      <c r="A17352" s="2"/>
      <c r="B17352" s="2"/>
      <c r="C17352" s="2"/>
      <c r="E17352" s="2"/>
      <c r="G17352" s="2"/>
      <c r="H17352" s="6"/>
      <c r="I17352" s="9"/>
      <c r="J17352" s="9"/>
      <c r="K17352" s="9"/>
    </row>
    <row r="17353" spans="1:11" x14ac:dyDescent="0.25">
      <c r="A17353" s="2"/>
      <c r="B17353" s="2"/>
      <c r="C17353" s="2"/>
      <c r="E17353" s="2"/>
      <c r="G17353" s="2"/>
      <c r="H17353" s="6"/>
      <c r="I17353" s="9"/>
      <c r="J17353" s="9"/>
      <c r="K17353" s="9"/>
    </row>
    <row r="17354" spans="1:11" x14ac:dyDescent="0.25">
      <c r="A17354" s="2"/>
      <c r="B17354" s="2"/>
      <c r="C17354" s="2"/>
      <c r="E17354" s="2"/>
      <c r="G17354" s="2"/>
      <c r="H17354" s="6"/>
      <c r="I17354" s="9"/>
      <c r="J17354" s="9"/>
      <c r="K17354" s="9"/>
    </row>
    <row r="17355" spans="1:11" x14ac:dyDescent="0.25">
      <c r="A17355" s="2"/>
      <c r="B17355" s="2"/>
      <c r="C17355" s="2"/>
      <c r="E17355" s="2"/>
      <c r="G17355" s="2"/>
      <c r="H17355" s="6"/>
      <c r="I17355" s="9"/>
      <c r="J17355" s="9"/>
      <c r="K17355" s="9"/>
    </row>
    <row r="17356" spans="1:11" x14ac:dyDescent="0.25">
      <c r="A17356" s="2"/>
      <c r="B17356" s="2"/>
      <c r="C17356" s="2"/>
      <c r="E17356" s="2"/>
      <c r="G17356" s="2"/>
      <c r="H17356" s="6"/>
      <c r="I17356" s="9"/>
      <c r="J17356" s="9"/>
      <c r="K17356" s="9"/>
    </row>
    <row r="17357" spans="1:11" x14ac:dyDescent="0.25">
      <c r="A17357" s="2"/>
      <c r="B17357" s="2"/>
      <c r="C17357" s="2"/>
      <c r="E17357" s="2"/>
      <c r="G17357" s="2"/>
      <c r="H17357" s="6"/>
      <c r="I17357" s="9"/>
      <c r="J17357" s="9"/>
      <c r="K17357" s="9"/>
    </row>
    <row r="17358" spans="1:11" x14ac:dyDescent="0.25">
      <c r="A17358" s="2"/>
      <c r="B17358" s="2"/>
      <c r="C17358" s="2"/>
      <c r="E17358" s="2"/>
      <c r="G17358" s="2"/>
      <c r="H17358" s="6"/>
      <c r="I17358" s="9"/>
      <c r="J17358" s="9"/>
      <c r="K17358" s="9"/>
    </row>
    <row r="17359" spans="1:11" x14ac:dyDescent="0.25">
      <c r="A17359" s="2"/>
      <c r="B17359" s="2"/>
      <c r="C17359" s="2"/>
      <c r="E17359" s="2"/>
      <c r="G17359" s="2"/>
      <c r="H17359" s="6"/>
      <c r="I17359" s="9"/>
      <c r="J17359" s="9"/>
      <c r="K17359" s="9"/>
    </row>
    <row r="17360" spans="1:11" x14ac:dyDescent="0.25">
      <c r="A17360" s="2"/>
      <c r="B17360" s="2"/>
      <c r="C17360" s="2"/>
      <c r="E17360" s="2"/>
      <c r="G17360" s="2"/>
      <c r="H17360" s="6"/>
      <c r="I17360" s="9"/>
      <c r="J17360" s="9"/>
      <c r="K17360" s="9"/>
    </row>
    <row r="17361" spans="1:11" x14ac:dyDescent="0.25">
      <c r="A17361" s="2"/>
      <c r="B17361" s="2"/>
      <c r="C17361" s="2"/>
      <c r="E17361" s="2"/>
      <c r="G17361" s="2"/>
      <c r="H17361" s="6"/>
      <c r="I17361" s="9"/>
      <c r="J17361" s="9"/>
      <c r="K17361" s="9"/>
    </row>
    <row r="17362" spans="1:11" x14ac:dyDescent="0.25">
      <c r="A17362" s="2"/>
      <c r="B17362" s="2"/>
      <c r="C17362" s="2"/>
      <c r="E17362" s="2"/>
      <c r="G17362" s="2"/>
      <c r="H17362" s="6"/>
      <c r="I17362" s="9"/>
      <c r="J17362" s="9"/>
      <c r="K17362" s="9"/>
    </row>
    <row r="17363" spans="1:11" x14ac:dyDescent="0.25">
      <c r="A17363" s="2"/>
      <c r="B17363" s="2"/>
      <c r="C17363" s="2"/>
      <c r="E17363" s="2"/>
      <c r="G17363" s="2"/>
      <c r="H17363" s="6"/>
      <c r="I17363" s="9"/>
      <c r="J17363" s="9"/>
      <c r="K17363" s="9"/>
    </row>
    <row r="17364" spans="1:11" x14ac:dyDescent="0.25">
      <c r="A17364" s="2"/>
      <c r="B17364" s="2"/>
      <c r="C17364" s="2"/>
      <c r="E17364" s="2"/>
      <c r="G17364" s="2"/>
      <c r="H17364" s="6"/>
      <c r="I17364" s="9"/>
      <c r="J17364" s="9"/>
      <c r="K17364" s="9"/>
    </row>
    <row r="17365" spans="1:11" x14ac:dyDescent="0.25">
      <c r="A17365" s="2"/>
      <c r="B17365" s="2"/>
      <c r="C17365" s="2"/>
      <c r="E17365" s="2"/>
      <c r="G17365" s="2"/>
      <c r="H17365" s="6"/>
      <c r="I17365" s="9"/>
      <c r="J17365" s="9"/>
      <c r="K17365" s="9"/>
    </row>
    <row r="17366" spans="1:11" x14ac:dyDescent="0.25">
      <c r="A17366" s="2"/>
      <c r="B17366" s="2"/>
      <c r="C17366" s="2"/>
      <c r="E17366" s="2"/>
      <c r="G17366" s="2"/>
      <c r="H17366" s="6"/>
      <c r="I17366" s="9"/>
      <c r="J17366" s="9"/>
      <c r="K17366" s="9"/>
    </row>
    <row r="17367" spans="1:11" x14ac:dyDescent="0.25">
      <c r="A17367" s="2"/>
      <c r="B17367" s="2"/>
      <c r="C17367" s="2"/>
      <c r="E17367" s="2"/>
      <c r="G17367" s="2"/>
      <c r="H17367" s="6"/>
      <c r="I17367" s="9"/>
      <c r="J17367" s="9"/>
      <c r="K17367" s="9"/>
    </row>
    <row r="17368" spans="1:11" x14ac:dyDescent="0.25">
      <c r="A17368" s="2"/>
      <c r="B17368" s="2"/>
      <c r="C17368" s="2"/>
      <c r="E17368" s="2"/>
      <c r="G17368" s="2"/>
      <c r="H17368" s="6"/>
      <c r="I17368" s="9"/>
      <c r="J17368" s="9"/>
      <c r="K17368" s="9"/>
    </row>
    <row r="17369" spans="1:11" x14ac:dyDescent="0.25">
      <c r="A17369" s="2"/>
      <c r="B17369" s="2"/>
      <c r="C17369" s="2"/>
      <c r="E17369" s="2"/>
      <c r="G17369" s="2"/>
      <c r="H17369" s="6"/>
      <c r="I17369" s="9"/>
      <c r="J17369" s="9"/>
      <c r="K17369" s="9"/>
    </row>
    <row r="17370" spans="1:11" x14ac:dyDescent="0.25">
      <c r="A17370" s="2"/>
      <c r="B17370" s="2"/>
      <c r="C17370" s="2"/>
      <c r="E17370" s="2"/>
      <c r="G17370" s="2"/>
      <c r="H17370" s="6"/>
      <c r="I17370" s="9"/>
      <c r="J17370" s="9"/>
      <c r="K17370" s="9"/>
    </row>
    <row r="17371" spans="1:11" x14ac:dyDescent="0.25">
      <c r="A17371" s="2"/>
      <c r="B17371" s="2"/>
      <c r="C17371" s="2"/>
      <c r="E17371" s="2"/>
      <c r="G17371" s="2"/>
      <c r="H17371" s="6"/>
      <c r="I17371" s="9"/>
      <c r="J17371" s="9"/>
      <c r="K17371" s="9"/>
    </row>
    <row r="17372" spans="1:11" x14ac:dyDescent="0.25">
      <c r="A17372" s="2"/>
      <c r="B17372" s="2"/>
      <c r="C17372" s="2"/>
      <c r="E17372" s="2"/>
      <c r="G17372" s="2"/>
      <c r="H17372" s="6"/>
      <c r="I17372" s="9"/>
      <c r="J17372" s="9"/>
      <c r="K17372" s="9"/>
    </row>
    <row r="17373" spans="1:11" x14ac:dyDescent="0.25">
      <c r="A17373" s="2"/>
      <c r="B17373" s="2"/>
      <c r="C17373" s="2"/>
      <c r="E17373" s="2"/>
      <c r="G17373" s="2"/>
      <c r="H17373" s="6"/>
      <c r="I17373" s="9"/>
      <c r="J17373" s="9"/>
      <c r="K17373" s="9"/>
    </row>
    <row r="17374" spans="1:11" x14ac:dyDescent="0.25">
      <c r="A17374" s="2"/>
      <c r="B17374" s="2"/>
      <c r="C17374" s="2"/>
      <c r="E17374" s="2"/>
      <c r="G17374" s="2"/>
      <c r="H17374" s="6"/>
      <c r="I17374" s="9"/>
      <c r="J17374" s="9"/>
      <c r="K17374" s="9"/>
    </row>
    <row r="17375" spans="1:11" x14ac:dyDescent="0.25">
      <c r="A17375" s="2"/>
      <c r="B17375" s="2"/>
      <c r="C17375" s="2"/>
      <c r="E17375" s="2"/>
      <c r="G17375" s="2"/>
      <c r="H17375" s="6"/>
      <c r="I17375" s="9"/>
      <c r="J17375" s="9"/>
      <c r="K17375" s="9"/>
    </row>
    <row r="17376" spans="1:11" x14ac:dyDescent="0.25">
      <c r="A17376" s="2"/>
      <c r="B17376" s="2"/>
      <c r="C17376" s="2"/>
      <c r="E17376" s="2"/>
      <c r="G17376" s="2"/>
      <c r="H17376" s="6"/>
      <c r="I17376" s="9"/>
      <c r="J17376" s="9"/>
      <c r="K17376" s="9"/>
    </row>
    <row r="17377" spans="1:11" x14ac:dyDescent="0.25">
      <c r="A17377" s="2"/>
      <c r="B17377" s="2"/>
      <c r="C17377" s="2"/>
      <c r="E17377" s="2"/>
      <c r="G17377" s="2"/>
      <c r="H17377" s="6"/>
      <c r="I17377" s="9"/>
      <c r="J17377" s="9"/>
      <c r="K17377" s="9"/>
    </row>
    <row r="17378" spans="1:11" x14ac:dyDescent="0.25">
      <c r="A17378" s="2"/>
      <c r="B17378" s="2"/>
      <c r="C17378" s="2"/>
      <c r="E17378" s="2"/>
      <c r="G17378" s="2"/>
      <c r="H17378" s="6"/>
      <c r="I17378" s="9"/>
      <c r="J17378" s="9"/>
      <c r="K17378" s="9"/>
    </row>
    <row r="17379" spans="1:11" x14ac:dyDescent="0.25">
      <c r="A17379" s="2"/>
      <c r="B17379" s="2"/>
      <c r="C17379" s="2"/>
      <c r="E17379" s="2"/>
      <c r="G17379" s="2"/>
      <c r="H17379" s="6"/>
      <c r="I17379" s="9"/>
      <c r="J17379" s="9"/>
      <c r="K17379" s="9"/>
    </row>
    <row r="17380" spans="1:11" x14ac:dyDescent="0.25">
      <c r="A17380" s="2"/>
      <c r="B17380" s="2"/>
      <c r="C17380" s="2"/>
      <c r="E17380" s="2"/>
      <c r="G17380" s="2"/>
      <c r="H17380" s="6"/>
      <c r="I17380" s="9"/>
      <c r="J17380" s="9"/>
      <c r="K17380" s="9"/>
    </row>
    <row r="17381" spans="1:11" x14ac:dyDescent="0.25">
      <c r="A17381" s="2"/>
      <c r="B17381" s="2"/>
      <c r="C17381" s="2"/>
      <c r="E17381" s="2"/>
      <c r="G17381" s="2"/>
      <c r="H17381" s="6"/>
      <c r="I17381" s="9"/>
      <c r="J17381" s="9"/>
      <c r="K17381" s="9"/>
    </row>
    <row r="17382" spans="1:11" x14ac:dyDescent="0.25">
      <c r="A17382" s="2"/>
      <c r="B17382" s="2"/>
      <c r="C17382" s="2"/>
      <c r="E17382" s="2"/>
      <c r="G17382" s="2"/>
      <c r="H17382" s="6"/>
      <c r="I17382" s="9"/>
      <c r="J17382" s="9"/>
      <c r="K17382" s="9"/>
    </row>
    <row r="17383" spans="1:11" x14ac:dyDescent="0.25">
      <c r="A17383" s="2"/>
      <c r="B17383" s="2"/>
      <c r="C17383" s="2"/>
      <c r="E17383" s="2"/>
      <c r="G17383" s="2"/>
      <c r="H17383" s="6"/>
      <c r="I17383" s="9"/>
      <c r="J17383" s="9"/>
      <c r="K17383" s="9"/>
    </row>
    <row r="17384" spans="1:11" x14ac:dyDescent="0.25">
      <c r="A17384" s="2"/>
      <c r="B17384" s="2"/>
      <c r="C17384" s="2"/>
      <c r="E17384" s="2"/>
      <c r="G17384" s="2"/>
      <c r="H17384" s="6"/>
      <c r="I17384" s="9"/>
      <c r="J17384" s="9"/>
      <c r="K17384" s="9"/>
    </row>
    <row r="17385" spans="1:11" x14ac:dyDescent="0.25">
      <c r="A17385" s="2"/>
      <c r="B17385" s="2"/>
      <c r="C17385" s="2"/>
      <c r="E17385" s="2"/>
      <c r="G17385" s="2"/>
      <c r="H17385" s="6"/>
      <c r="I17385" s="9"/>
      <c r="J17385" s="9"/>
      <c r="K17385" s="9"/>
    </row>
    <row r="17386" spans="1:11" x14ac:dyDescent="0.25">
      <c r="A17386" s="2"/>
      <c r="B17386" s="2"/>
      <c r="C17386" s="2"/>
      <c r="E17386" s="2"/>
      <c r="G17386" s="2"/>
      <c r="H17386" s="6"/>
      <c r="I17386" s="9"/>
      <c r="J17386" s="9"/>
      <c r="K17386" s="9"/>
    </row>
    <row r="17387" spans="1:11" x14ac:dyDescent="0.25">
      <c r="A17387" s="2"/>
      <c r="B17387" s="2"/>
      <c r="C17387" s="2"/>
      <c r="E17387" s="2"/>
      <c r="G17387" s="2"/>
      <c r="H17387" s="6"/>
      <c r="I17387" s="9"/>
      <c r="J17387" s="9"/>
      <c r="K17387" s="9"/>
    </row>
    <row r="17388" spans="1:11" x14ac:dyDescent="0.25">
      <c r="A17388" s="2"/>
      <c r="B17388" s="2"/>
      <c r="C17388" s="2"/>
      <c r="E17388" s="2"/>
      <c r="G17388" s="2"/>
      <c r="H17388" s="6"/>
      <c r="I17388" s="9"/>
      <c r="J17388" s="9"/>
      <c r="K17388" s="9"/>
    </row>
    <row r="17389" spans="1:11" x14ac:dyDescent="0.25">
      <c r="A17389" s="2"/>
      <c r="B17389" s="2"/>
      <c r="C17389" s="2"/>
      <c r="E17389" s="2"/>
      <c r="G17389" s="2"/>
      <c r="H17389" s="6"/>
      <c r="I17389" s="9"/>
      <c r="J17389" s="9"/>
      <c r="K17389" s="9"/>
    </row>
    <row r="17390" spans="1:11" x14ac:dyDescent="0.25">
      <c r="A17390" s="2"/>
      <c r="B17390" s="2"/>
      <c r="C17390" s="2"/>
      <c r="E17390" s="2"/>
      <c r="G17390" s="2"/>
      <c r="H17390" s="6"/>
      <c r="I17390" s="9"/>
      <c r="J17390" s="9"/>
      <c r="K17390" s="9"/>
    </row>
    <row r="17391" spans="1:11" x14ac:dyDescent="0.25">
      <c r="A17391" s="2"/>
      <c r="B17391" s="2"/>
      <c r="C17391" s="2"/>
      <c r="E17391" s="2"/>
      <c r="G17391" s="2"/>
      <c r="H17391" s="6"/>
      <c r="I17391" s="9"/>
      <c r="J17391" s="9"/>
      <c r="K17391" s="9"/>
    </row>
    <row r="17392" spans="1:11" x14ac:dyDescent="0.25">
      <c r="A17392" s="2"/>
      <c r="B17392" s="2"/>
      <c r="C17392" s="2"/>
      <c r="E17392" s="2"/>
      <c r="G17392" s="2"/>
      <c r="H17392" s="6"/>
      <c r="I17392" s="9"/>
      <c r="J17392" s="9"/>
      <c r="K17392" s="9"/>
    </row>
    <row r="17393" spans="1:11" x14ac:dyDescent="0.25">
      <c r="A17393" s="2"/>
      <c r="B17393" s="2"/>
      <c r="C17393" s="2"/>
      <c r="E17393" s="2"/>
      <c r="G17393" s="2"/>
      <c r="H17393" s="6"/>
      <c r="I17393" s="9"/>
      <c r="J17393" s="9"/>
      <c r="K17393" s="9"/>
    </row>
    <row r="17394" spans="1:11" x14ac:dyDescent="0.25">
      <c r="A17394" s="2"/>
      <c r="B17394" s="2"/>
      <c r="C17394" s="2"/>
      <c r="E17394" s="2"/>
      <c r="G17394" s="2"/>
      <c r="H17394" s="6"/>
      <c r="I17394" s="9"/>
      <c r="J17394" s="9"/>
      <c r="K17394" s="9"/>
    </row>
    <row r="17395" spans="1:11" x14ac:dyDescent="0.25">
      <c r="A17395" s="2"/>
      <c r="B17395" s="2"/>
      <c r="C17395" s="2"/>
      <c r="E17395" s="2"/>
      <c r="G17395" s="2"/>
      <c r="H17395" s="6"/>
      <c r="I17395" s="9"/>
      <c r="J17395" s="9"/>
      <c r="K17395" s="9"/>
    </row>
    <row r="17396" spans="1:11" x14ac:dyDescent="0.25">
      <c r="A17396" s="2"/>
      <c r="B17396" s="2"/>
      <c r="C17396" s="2"/>
      <c r="E17396" s="2"/>
      <c r="G17396" s="2"/>
      <c r="H17396" s="6"/>
      <c r="I17396" s="9"/>
      <c r="J17396" s="9"/>
      <c r="K17396" s="9"/>
    </row>
    <row r="17397" spans="1:11" x14ac:dyDescent="0.25">
      <c r="A17397" s="2"/>
      <c r="B17397" s="2"/>
      <c r="C17397" s="2"/>
      <c r="E17397" s="2"/>
      <c r="G17397" s="2"/>
      <c r="H17397" s="6"/>
      <c r="I17397" s="9"/>
      <c r="J17397" s="9"/>
      <c r="K17397" s="9"/>
    </row>
    <row r="17398" spans="1:11" x14ac:dyDescent="0.25">
      <c r="A17398" s="2"/>
      <c r="B17398" s="2"/>
      <c r="C17398" s="2"/>
      <c r="E17398" s="2"/>
      <c r="G17398" s="2"/>
      <c r="H17398" s="6"/>
      <c r="I17398" s="9"/>
      <c r="J17398" s="9"/>
      <c r="K17398" s="9"/>
    </row>
    <row r="17399" spans="1:11" x14ac:dyDescent="0.25">
      <c r="A17399" s="2"/>
      <c r="B17399" s="2"/>
      <c r="C17399" s="2"/>
      <c r="E17399" s="2"/>
      <c r="G17399" s="2"/>
      <c r="H17399" s="6"/>
      <c r="I17399" s="9"/>
      <c r="J17399" s="9"/>
      <c r="K17399" s="9"/>
    </row>
    <row r="17400" spans="1:11" x14ac:dyDescent="0.25">
      <c r="A17400" s="2"/>
      <c r="B17400" s="2"/>
      <c r="C17400" s="2"/>
      <c r="E17400" s="2"/>
      <c r="G17400" s="2"/>
      <c r="H17400" s="6"/>
      <c r="I17400" s="9"/>
      <c r="J17400" s="9"/>
      <c r="K17400" s="9"/>
    </row>
    <row r="17401" spans="1:11" x14ac:dyDescent="0.25">
      <c r="A17401" s="2"/>
      <c r="B17401" s="2"/>
      <c r="C17401" s="2"/>
      <c r="E17401" s="2"/>
      <c r="G17401" s="2"/>
      <c r="H17401" s="6"/>
      <c r="I17401" s="9"/>
      <c r="J17401" s="9"/>
      <c r="K17401" s="9"/>
    </row>
    <row r="17402" spans="1:11" x14ac:dyDescent="0.25">
      <c r="A17402" s="2"/>
      <c r="B17402" s="2"/>
      <c r="C17402" s="2"/>
      <c r="E17402" s="2"/>
      <c r="G17402" s="2"/>
      <c r="H17402" s="6"/>
      <c r="I17402" s="9"/>
      <c r="J17402" s="9"/>
      <c r="K17402" s="9"/>
    </row>
    <row r="17403" spans="1:11" x14ac:dyDescent="0.25">
      <c r="A17403" s="2"/>
      <c r="B17403" s="2"/>
      <c r="C17403" s="2"/>
      <c r="E17403" s="2"/>
      <c r="G17403" s="2"/>
      <c r="H17403" s="6"/>
      <c r="I17403" s="9"/>
      <c r="J17403" s="9"/>
      <c r="K17403" s="9"/>
    </row>
    <row r="17404" spans="1:11" x14ac:dyDescent="0.25">
      <c r="A17404" s="2"/>
      <c r="B17404" s="2"/>
      <c r="C17404" s="2"/>
      <c r="E17404" s="2"/>
      <c r="G17404" s="2"/>
      <c r="H17404" s="6"/>
      <c r="I17404" s="9"/>
      <c r="J17404" s="9"/>
      <c r="K17404" s="9"/>
    </row>
    <row r="17405" spans="1:11" x14ac:dyDescent="0.25">
      <c r="A17405" s="2"/>
      <c r="B17405" s="2"/>
      <c r="C17405" s="2"/>
      <c r="E17405" s="2"/>
      <c r="G17405" s="2"/>
      <c r="H17405" s="6"/>
      <c r="I17405" s="9"/>
      <c r="J17405" s="9"/>
      <c r="K17405" s="9"/>
    </row>
    <row r="17406" spans="1:11" x14ac:dyDescent="0.25">
      <c r="A17406" s="2"/>
      <c r="B17406" s="2"/>
      <c r="C17406" s="2"/>
      <c r="E17406" s="2"/>
      <c r="G17406" s="2"/>
      <c r="H17406" s="6"/>
      <c r="I17406" s="9"/>
      <c r="J17406" s="9"/>
      <c r="K17406" s="9"/>
    </row>
    <row r="17407" spans="1:11" x14ac:dyDescent="0.25">
      <c r="A17407" s="2"/>
      <c r="B17407" s="2"/>
      <c r="C17407" s="2"/>
      <c r="E17407" s="2"/>
      <c r="G17407" s="2"/>
      <c r="H17407" s="6"/>
      <c r="I17407" s="9"/>
      <c r="J17407" s="9"/>
      <c r="K17407" s="9"/>
    </row>
    <row r="17408" spans="1:11" x14ac:dyDescent="0.25">
      <c r="A17408" s="2"/>
      <c r="B17408" s="2"/>
      <c r="C17408" s="2"/>
      <c r="E17408" s="2"/>
      <c r="G17408" s="2"/>
      <c r="H17408" s="6"/>
      <c r="I17408" s="9"/>
      <c r="J17408" s="9"/>
      <c r="K17408" s="9"/>
    </row>
    <row r="17409" spans="1:11" x14ac:dyDescent="0.25">
      <c r="A17409" s="2"/>
      <c r="B17409" s="2"/>
      <c r="C17409" s="2"/>
      <c r="E17409" s="2"/>
      <c r="G17409" s="2"/>
      <c r="H17409" s="6"/>
      <c r="I17409" s="9"/>
      <c r="J17409" s="9"/>
      <c r="K17409" s="9"/>
    </row>
    <row r="17410" spans="1:11" x14ac:dyDescent="0.25">
      <c r="A17410" s="2"/>
      <c r="B17410" s="2"/>
      <c r="C17410" s="2"/>
      <c r="E17410" s="2"/>
      <c r="G17410" s="2"/>
      <c r="H17410" s="6"/>
      <c r="I17410" s="9"/>
      <c r="J17410" s="9"/>
      <c r="K17410" s="9"/>
    </row>
    <row r="17411" spans="1:11" x14ac:dyDescent="0.25">
      <c r="A17411" s="2"/>
      <c r="B17411" s="2"/>
      <c r="C17411" s="2"/>
      <c r="E17411" s="2"/>
      <c r="G17411" s="2"/>
      <c r="H17411" s="6"/>
      <c r="I17411" s="9"/>
      <c r="J17411" s="9"/>
      <c r="K17411" s="9"/>
    </row>
    <row r="17412" spans="1:11" x14ac:dyDescent="0.25">
      <c r="A17412" s="2"/>
      <c r="B17412" s="2"/>
      <c r="C17412" s="2"/>
      <c r="E17412" s="2"/>
      <c r="G17412" s="2"/>
      <c r="H17412" s="6"/>
      <c r="I17412" s="9"/>
      <c r="J17412" s="9"/>
      <c r="K17412" s="9"/>
    </row>
    <row r="17413" spans="1:11" x14ac:dyDescent="0.25">
      <c r="A17413" s="2"/>
      <c r="B17413" s="2"/>
      <c r="C17413" s="2"/>
      <c r="E17413" s="2"/>
      <c r="G17413" s="2"/>
      <c r="H17413" s="6"/>
      <c r="I17413" s="9"/>
      <c r="J17413" s="9"/>
      <c r="K17413" s="9"/>
    </row>
    <row r="17414" spans="1:11" x14ac:dyDescent="0.25">
      <c r="A17414" s="2"/>
      <c r="B17414" s="2"/>
      <c r="C17414" s="2"/>
      <c r="E17414" s="2"/>
      <c r="G17414" s="2"/>
      <c r="H17414" s="6"/>
      <c r="I17414" s="9"/>
      <c r="J17414" s="9"/>
      <c r="K17414" s="9"/>
    </row>
    <row r="17415" spans="1:11" x14ac:dyDescent="0.25">
      <c r="A17415" s="2"/>
      <c r="B17415" s="2"/>
      <c r="C17415" s="2"/>
      <c r="E17415" s="2"/>
      <c r="G17415" s="2"/>
      <c r="H17415" s="6"/>
      <c r="I17415" s="9"/>
      <c r="J17415" s="9"/>
      <c r="K17415" s="9"/>
    </row>
    <row r="17416" spans="1:11" x14ac:dyDescent="0.25">
      <c r="A17416" s="2"/>
      <c r="B17416" s="2"/>
      <c r="C17416" s="2"/>
      <c r="E17416" s="2"/>
      <c r="G17416" s="2"/>
      <c r="H17416" s="6"/>
      <c r="I17416" s="9"/>
      <c r="J17416" s="9"/>
      <c r="K17416" s="9"/>
    </row>
    <row r="17417" spans="1:11" x14ac:dyDescent="0.25">
      <c r="A17417" s="2"/>
      <c r="B17417" s="2"/>
      <c r="C17417" s="2"/>
      <c r="E17417" s="2"/>
      <c r="G17417" s="2"/>
      <c r="H17417" s="6"/>
      <c r="I17417" s="9"/>
      <c r="J17417" s="9"/>
      <c r="K17417" s="9"/>
    </row>
    <row r="17418" spans="1:11" x14ac:dyDescent="0.25">
      <c r="A17418" s="2"/>
      <c r="B17418" s="2"/>
      <c r="C17418" s="2"/>
      <c r="E17418" s="2"/>
      <c r="G17418" s="2"/>
      <c r="H17418" s="6"/>
      <c r="I17418" s="9"/>
      <c r="J17418" s="9"/>
      <c r="K17418" s="9"/>
    </row>
    <row r="17419" spans="1:11" x14ac:dyDescent="0.25">
      <c r="A17419" s="2"/>
      <c r="B17419" s="2"/>
      <c r="C17419" s="2"/>
      <c r="E17419" s="2"/>
      <c r="G17419" s="2"/>
      <c r="H17419" s="6"/>
      <c r="I17419" s="9"/>
      <c r="J17419" s="9"/>
      <c r="K17419" s="9"/>
    </row>
    <row r="17420" spans="1:11" x14ac:dyDescent="0.25">
      <c r="A17420" s="2"/>
      <c r="B17420" s="2"/>
      <c r="C17420" s="2"/>
      <c r="E17420" s="2"/>
      <c r="G17420" s="2"/>
      <c r="H17420" s="6"/>
      <c r="I17420" s="9"/>
      <c r="J17420" s="9"/>
      <c r="K17420" s="9"/>
    </row>
    <row r="17421" spans="1:11" x14ac:dyDescent="0.25">
      <c r="A17421" s="2"/>
      <c r="B17421" s="2"/>
      <c r="C17421" s="2"/>
      <c r="E17421" s="2"/>
      <c r="G17421" s="2"/>
      <c r="H17421" s="6"/>
      <c r="I17421" s="9"/>
      <c r="J17421" s="9"/>
      <c r="K17421" s="9"/>
    </row>
    <row r="17422" spans="1:11" x14ac:dyDescent="0.25">
      <c r="A17422" s="2"/>
      <c r="B17422" s="2"/>
      <c r="C17422" s="2"/>
      <c r="E17422" s="2"/>
      <c r="G17422" s="2"/>
      <c r="H17422" s="6"/>
      <c r="I17422" s="9"/>
      <c r="J17422" s="9"/>
      <c r="K17422" s="9"/>
    </row>
    <row r="17423" spans="1:11" x14ac:dyDescent="0.25">
      <c r="A17423" s="2"/>
      <c r="B17423" s="2"/>
      <c r="C17423" s="2"/>
      <c r="E17423" s="2"/>
      <c r="G17423" s="2"/>
      <c r="H17423" s="6"/>
      <c r="I17423" s="9"/>
      <c r="J17423" s="9"/>
      <c r="K17423" s="9"/>
    </row>
    <row r="17424" spans="1:11" x14ac:dyDescent="0.25">
      <c r="A17424" s="2"/>
      <c r="B17424" s="2"/>
      <c r="C17424" s="2"/>
      <c r="E17424" s="2"/>
      <c r="G17424" s="2"/>
      <c r="H17424" s="6"/>
      <c r="I17424" s="9"/>
      <c r="J17424" s="9"/>
      <c r="K17424" s="9"/>
    </row>
    <row r="17425" spans="1:11" x14ac:dyDescent="0.25">
      <c r="A17425" s="2"/>
      <c r="B17425" s="2"/>
      <c r="C17425" s="2"/>
      <c r="E17425" s="2"/>
      <c r="G17425" s="2"/>
      <c r="H17425" s="6"/>
      <c r="I17425" s="9"/>
      <c r="J17425" s="9"/>
      <c r="K17425" s="9"/>
    </row>
    <row r="17426" spans="1:11" x14ac:dyDescent="0.25">
      <c r="A17426" s="2"/>
      <c r="B17426" s="2"/>
      <c r="C17426" s="2"/>
      <c r="E17426" s="2"/>
      <c r="G17426" s="2"/>
      <c r="H17426" s="6"/>
      <c r="I17426" s="9"/>
      <c r="J17426" s="9"/>
      <c r="K17426" s="9"/>
    </row>
    <row r="17427" spans="1:11" x14ac:dyDescent="0.25">
      <c r="A17427" s="2"/>
      <c r="B17427" s="2"/>
      <c r="C17427" s="2"/>
      <c r="E17427" s="2"/>
      <c r="G17427" s="2"/>
      <c r="H17427" s="6"/>
      <c r="I17427" s="9"/>
      <c r="J17427" s="9"/>
      <c r="K17427" s="9"/>
    </row>
    <row r="17428" spans="1:11" x14ac:dyDescent="0.25">
      <c r="A17428" s="2"/>
      <c r="B17428" s="2"/>
      <c r="C17428" s="2"/>
      <c r="E17428" s="2"/>
      <c r="G17428" s="2"/>
      <c r="H17428" s="6"/>
      <c r="I17428" s="9"/>
      <c r="J17428" s="9"/>
      <c r="K17428" s="9"/>
    </row>
    <row r="17429" spans="1:11" x14ac:dyDescent="0.25">
      <c r="A17429" s="2"/>
      <c r="B17429" s="2"/>
      <c r="C17429" s="2"/>
      <c r="E17429" s="2"/>
      <c r="G17429" s="2"/>
      <c r="H17429" s="6"/>
      <c r="I17429" s="9"/>
      <c r="J17429" s="9"/>
      <c r="K17429" s="9"/>
    </row>
    <row r="17430" spans="1:11" x14ac:dyDescent="0.25">
      <c r="A17430" s="2"/>
      <c r="B17430" s="2"/>
      <c r="C17430" s="2"/>
      <c r="E17430" s="2"/>
      <c r="G17430" s="2"/>
      <c r="H17430" s="6"/>
      <c r="I17430" s="9"/>
      <c r="J17430" s="9"/>
      <c r="K17430" s="9"/>
    </row>
    <row r="17431" spans="1:11" x14ac:dyDescent="0.25">
      <c r="A17431" s="2"/>
      <c r="B17431" s="2"/>
      <c r="C17431" s="2"/>
      <c r="E17431" s="2"/>
      <c r="G17431" s="2"/>
      <c r="H17431" s="6"/>
      <c r="I17431" s="9"/>
      <c r="J17431" s="9"/>
      <c r="K17431" s="9"/>
    </row>
    <row r="17432" spans="1:11" x14ac:dyDescent="0.25">
      <c r="A17432" s="2"/>
      <c r="B17432" s="2"/>
      <c r="C17432" s="2"/>
      <c r="E17432" s="2"/>
      <c r="G17432" s="2"/>
      <c r="H17432" s="6"/>
      <c r="I17432" s="9"/>
      <c r="J17432" s="9"/>
      <c r="K17432" s="9"/>
    </row>
    <row r="17433" spans="1:11" x14ac:dyDescent="0.25">
      <c r="A17433" s="2"/>
      <c r="B17433" s="2"/>
      <c r="C17433" s="2"/>
      <c r="E17433" s="2"/>
      <c r="G17433" s="2"/>
      <c r="H17433" s="6"/>
      <c r="I17433" s="9"/>
      <c r="J17433" s="9"/>
      <c r="K17433" s="9"/>
    </row>
    <row r="17434" spans="1:11" x14ac:dyDescent="0.25">
      <c r="A17434" s="2"/>
      <c r="B17434" s="2"/>
      <c r="C17434" s="2"/>
      <c r="E17434" s="2"/>
      <c r="G17434" s="2"/>
      <c r="H17434" s="6"/>
      <c r="I17434" s="9"/>
      <c r="J17434" s="9"/>
      <c r="K17434" s="9"/>
    </row>
    <row r="17435" spans="1:11" x14ac:dyDescent="0.25">
      <c r="A17435" s="2"/>
      <c r="B17435" s="2"/>
      <c r="C17435" s="2"/>
      <c r="E17435" s="2"/>
      <c r="G17435" s="2"/>
      <c r="H17435" s="6"/>
      <c r="I17435" s="9"/>
      <c r="J17435" s="9"/>
      <c r="K17435" s="9"/>
    </row>
    <row r="17436" spans="1:11" x14ac:dyDescent="0.25">
      <c r="A17436" s="2"/>
      <c r="B17436" s="2"/>
      <c r="C17436" s="2"/>
      <c r="E17436" s="2"/>
      <c r="G17436" s="2"/>
      <c r="H17436" s="6"/>
      <c r="I17436" s="9"/>
      <c r="J17436" s="9"/>
      <c r="K17436" s="9"/>
    </row>
    <row r="17437" spans="1:11" x14ac:dyDescent="0.25">
      <c r="A17437" s="2"/>
      <c r="B17437" s="2"/>
      <c r="C17437" s="2"/>
      <c r="E17437" s="2"/>
      <c r="G17437" s="2"/>
      <c r="H17437" s="6"/>
      <c r="I17437" s="9"/>
      <c r="J17437" s="9"/>
      <c r="K17437" s="9"/>
    </row>
    <row r="17438" spans="1:11" x14ac:dyDescent="0.25">
      <c r="A17438" s="2"/>
      <c r="B17438" s="2"/>
      <c r="C17438" s="2"/>
      <c r="E17438" s="2"/>
      <c r="G17438" s="2"/>
      <c r="H17438" s="6"/>
      <c r="I17438" s="9"/>
      <c r="J17438" s="9"/>
      <c r="K17438" s="9"/>
    </row>
    <row r="17439" spans="1:11" x14ac:dyDescent="0.25">
      <c r="A17439" s="2"/>
      <c r="B17439" s="2"/>
      <c r="C17439" s="2"/>
      <c r="E17439" s="2"/>
      <c r="G17439" s="2"/>
      <c r="H17439" s="6"/>
      <c r="I17439" s="9"/>
      <c r="J17439" s="9"/>
      <c r="K17439" s="9"/>
    </row>
    <row r="17440" spans="1:11" x14ac:dyDescent="0.25">
      <c r="A17440" s="2"/>
      <c r="B17440" s="2"/>
      <c r="C17440" s="2"/>
      <c r="E17440" s="2"/>
      <c r="G17440" s="2"/>
      <c r="H17440" s="6"/>
      <c r="I17440" s="9"/>
      <c r="J17440" s="9"/>
      <c r="K17440" s="9"/>
    </row>
    <row r="17441" spans="1:11" x14ac:dyDescent="0.25">
      <c r="A17441" s="2"/>
      <c r="B17441" s="2"/>
      <c r="C17441" s="2"/>
      <c r="E17441" s="2"/>
      <c r="G17441" s="2"/>
      <c r="H17441" s="6"/>
      <c r="I17441" s="9"/>
      <c r="J17441" s="9"/>
      <c r="K17441" s="9"/>
    </row>
    <row r="17442" spans="1:11" x14ac:dyDescent="0.25">
      <c r="A17442" s="2"/>
      <c r="B17442" s="2"/>
      <c r="C17442" s="2"/>
      <c r="E17442" s="2"/>
      <c r="G17442" s="2"/>
      <c r="H17442" s="6"/>
      <c r="I17442" s="9"/>
      <c r="J17442" s="9"/>
      <c r="K17442" s="9"/>
    </row>
    <row r="17443" spans="1:11" x14ac:dyDescent="0.25">
      <c r="A17443" s="2"/>
      <c r="B17443" s="2"/>
      <c r="C17443" s="2"/>
      <c r="E17443" s="2"/>
      <c r="G17443" s="2"/>
      <c r="H17443" s="6"/>
      <c r="I17443" s="9"/>
      <c r="J17443" s="9"/>
      <c r="K17443" s="9"/>
    </row>
    <row r="17444" spans="1:11" x14ac:dyDescent="0.25">
      <c r="A17444" s="2"/>
      <c r="B17444" s="2"/>
      <c r="C17444" s="2"/>
      <c r="E17444" s="2"/>
      <c r="G17444" s="2"/>
      <c r="H17444" s="6"/>
      <c r="I17444" s="9"/>
      <c r="J17444" s="9"/>
      <c r="K17444" s="9"/>
    </row>
    <row r="17445" spans="1:11" x14ac:dyDescent="0.25">
      <c r="A17445" s="2"/>
      <c r="B17445" s="2"/>
      <c r="C17445" s="2"/>
      <c r="E17445" s="2"/>
      <c r="G17445" s="2"/>
      <c r="H17445" s="6"/>
      <c r="I17445" s="9"/>
      <c r="J17445" s="9"/>
      <c r="K17445" s="9"/>
    </row>
    <row r="17446" spans="1:11" x14ac:dyDescent="0.25">
      <c r="A17446" s="2"/>
      <c r="B17446" s="2"/>
      <c r="C17446" s="2"/>
      <c r="E17446" s="2"/>
      <c r="G17446" s="2"/>
      <c r="H17446" s="6"/>
      <c r="I17446" s="9"/>
      <c r="J17446" s="9"/>
      <c r="K17446" s="9"/>
    </row>
    <row r="17447" spans="1:11" x14ac:dyDescent="0.25">
      <c r="A17447" s="2"/>
      <c r="B17447" s="2"/>
      <c r="C17447" s="2"/>
      <c r="E17447" s="2"/>
      <c r="G17447" s="2"/>
      <c r="H17447" s="6"/>
      <c r="I17447" s="9"/>
      <c r="J17447" s="9"/>
      <c r="K17447" s="9"/>
    </row>
    <row r="17448" spans="1:11" x14ac:dyDescent="0.25">
      <c r="A17448" s="2"/>
      <c r="B17448" s="2"/>
      <c r="C17448" s="2"/>
      <c r="E17448" s="2"/>
      <c r="G17448" s="2"/>
      <c r="H17448" s="6"/>
      <c r="I17448" s="9"/>
      <c r="J17448" s="9"/>
      <c r="K17448" s="9"/>
    </row>
    <row r="17449" spans="1:11" x14ac:dyDescent="0.25">
      <c r="A17449" s="2"/>
      <c r="B17449" s="2"/>
      <c r="C17449" s="2"/>
      <c r="E17449" s="2"/>
      <c r="G17449" s="2"/>
      <c r="H17449" s="6"/>
      <c r="I17449" s="9"/>
      <c r="J17449" s="9"/>
      <c r="K17449" s="9"/>
    </row>
    <row r="17450" spans="1:11" x14ac:dyDescent="0.25">
      <c r="A17450" s="2"/>
      <c r="B17450" s="2"/>
      <c r="C17450" s="2"/>
      <c r="E17450" s="2"/>
      <c r="G17450" s="2"/>
      <c r="H17450" s="6"/>
      <c r="I17450" s="9"/>
      <c r="J17450" s="9"/>
      <c r="K17450" s="9"/>
    </row>
    <row r="17451" spans="1:11" x14ac:dyDescent="0.25">
      <c r="A17451" s="2"/>
      <c r="B17451" s="2"/>
      <c r="C17451" s="2"/>
      <c r="E17451" s="2"/>
      <c r="G17451" s="2"/>
      <c r="H17451" s="6"/>
      <c r="I17451" s="9"/>
      <c r="J17451" s="9"/>
      <c r="K17451" s="9"/>
    </row>
    <row r="17452" spans="1:11" x14ac:dyDescent="0.25">
      <c r="A17452" s="2"/>
      <c r="B17452" s="2"/>
      <c r="C17452" s="2"/>
      <c r="E17452" s="2"/>
      <c r="G17452" s="2"/>
      <c r="H17452" s="6"/>
      <c r="I17452" s="9"/>
      <c r="J17452" s="9"/>
      <c r="K17452" s="9"/>
    </row>
    <row r="17453" spans="1:11" x14ac:dyDescent="0.25">
      <c r="A17453" s="2"/>
      <c r="B17453" s="2"/>
      <c r="C17453" s="2"/>
      <c r="E17453" s="2"/>
      <c r="G17453" s="2"/>
      <c r="H17453" s="6"/>
      <c r="I17453" s="9"/>
      <c r="J17453" s="9"/>
      <c r="K17453" s="9"/>
    </row>
    <row r="17454" spans="1:11" x14ac:dyDescent="0.25">
      <c r="A17454" s="2"/>
      <c r="B17454" s="2"/>
      <c r="C17454" s="2"/>
      <c r="E17454" s="2"/>
      <c r="G17454" s="2"/>
      <c r="H17454" s="6"/>
      <c r="I17454" s="9"/>
      <c r="J17454" s="9"/>
      <c r="K17454" s="9"/>
    </row>
    <row r="17455" spans="1:11" x14ac:dyDescent="0.25">
      <c r="A17455" s="2"/>
      <c r="B17455" s="2"/>
      <c r="C17455" s="2"/>
      <c r="E17455" s="2"/>
      <c r="G17455" s="2"/>
      <c r="H17455" s="6"/>
      <c r="I17455" s="9"/>
      <c r="J17455" s="9"/>
      <c r="K17455" s="9"/>
    </row>
    <row r="17456" spans="1:11" x14ac:dyDescent="0.25">
      <c r="A17456" s="2"/>
      <c r="B17456" s="2"/>
      <c r="C17456" s="2"/>
      <c r="E17456" s="2"/>
      <c r="G17456" s="2"/>
      <c r="H17456" s="6"/>
      <c r="I17456" s="9"/>
      <c r="J17456" s="9"/>
      <c r="K17456" s="9"/>
    </row>
    <row r="17457" spans="1:11" x14ac:dyDescent="0.25">
      <c r="A17457" s="2"/>
      <c r="B17457" s="2"/>
      <c r="C17457" s="2"/>
      <c r="E17457" s="2"/>
      <c r="G17457" s="2"/>
      <c r="H17457" s="6"/>
      <c r="I17457" s="9"/>
      <c r="J17457" s="9"/>
      <c r="K17457" s="9"/>
    </row>
    <row r="17458" spans="1:11" x14ac:dyDescent="0.25">
      <c r="A17458" s="2"/>
      <c r="B17458" s="2"/>
      <c r="C17458" s="2"/>
      <c r="E17458" s="2"/>
      <c r="G17458" s="2"/>
      <c r="H17458" s="6"/>
      <c r="I17458" s="9"/>
      <c r="J17458" s="9"/>
      <c r="K17458" s="9"/>
    </row>
    <row r="17459" spans="1:11" x14ac:dyDescent="0.25">
      <c r="A17459" s="2"/>
      <c r="B17459" s="2"/>
      <c r="C17459" s="2"/>
      <c r="E17459" s="2"/>
      <c r="G17459" s="2"/>
      <c r="H17459" s="6"/>
      <c r="I17459" s="9"/>
      <c r="J17459" s="9"/>
      <c r="K17459" s="9"/>
    </row>
    <row r="17460" spans="1:11" x14ac:dyDescent="0.25">
      <c r="A17460" s="2"/>
      <c r="B17460" s="2"/>
      <c r="C17460" s="2"/>
      <c r="E17460" s="2"/>
      <c r="G17460" s="2"/>
      <c r="H17460" s="6"/>
      <c r="I17460" s="9"/>
      <c r="J17460" s="9"/>
      <c r="K17460" s="9"/>
    </row>
    <row r="17461" spans="1:11" x14ac:dyDescent="0.25">
      <c r="A17461" s="2"/>
      <c r="B17461" s="2"/>
      <c r="C17461" s="2"/>
      <c r="E17461" s="2"/>
      <c r="G17461" s="2"/>
      <c r="H17461" s="6"/>
      <c r="I17461" s="9"/>
      <c r="J17461" s="9"/>
      <c r="K17461" s="9"/>
    </row>
    <row r="17462" spans="1:11" x14ac:dyDescent="0.25">
      <c r="A17462" s="2"/>
      <c r="B17462" s="2"/>
      <c r="C17462" s="2"/>
      <c r="E17462" s="2"/>
      <c r="G17462" s="2"/>
      <c r="H17462" s="6"/>
      <c r="I17462" s="9"/>
      <c r="J17462" s="9"/>
      <c r="K17462" s="9"/>
    </row>
    <row r="17463" spans="1:11" x14ac:dyDescent="0.25">
      <c r="A17463" s="2"/>
      <c r="B17463" s="2"/>
      <c r="C17463" s="2"/>
      <c r="E17463" s="2"/>
      <c r="G17463" s="2"/>
      <c r="H17463" s="6"/>
      <c r="I17463" s="9"/>
      <c r="J17463" s="9"/>
      <c r="K17463" s="9"/>
    </row>
    <row r="17464" spans="1:11" x14ac:dyDescent="0.25">
      <c r="A17464" s="2"/>
      <c r="B17464" s="2"/>
      <c r="C17464" s="2"/>
      <c r="E17464" s="2"/>
      <c r="G17464" s="2"/>
      <c r="H17464" s="6"/>
      <c r="I17464" s="9"/>
      <c r="J17464" s="9"/>
      <c r="K17464" s="9"/>
    </row>
    <row r="17465" spans="1:11" x14ac:dyDescent="0.25">
      <c r="A17465" s="2"/>
      <c r="B17465" s="2"/>
      <c r="C17465" s="2"/>
      <c r="E17465" s="2"/>
      <c r="G17465" s="2"/>
      <c r="H17465" s="6"/>
      <c r="I17465" s="9"/>
      <c r="J17465" s="9"/>
      <c r="K17465" s="9"/>
    </row>
    <row r="17466" spans="1:11" x14ac:dyDescent="0.25">
      <c r="A17466" s="2"/>
      <c r="B17466" s="2"/>
      <c r="C17466" s="2"/>
      <c r="E17466" s="2"/>
      <c r="G17466" s="2"/>
      <c r="H17466" s="6"/>
      <c r="I17466" s="9"/>
      <c r="J17466" s="9"/>
      <c r="K17466" s="9"/>
    </row>
    <row r="17467" spans="1:11" x14ac:dyDescent="0.25">
      <c r="A17467" s="2"/>
      <c r="B17467" s="2"/>
      <c r="C17467" s="2"/>
      <c r="E17467" s="2"/>
      <c r="G17467" s="2"/>
      <c r="H17467" s="6"/>
      <c r="I17467" s="9"/>
      <c r="J17467" s="9"/>
      <c r="K17467" s="9"/>
    </row>
    <row r="17468" spans="1:11" x14ac:dyDescent="0.25">
      <c r="A17468" s="2"/>
      <c r="B17468" s="2"/>
      <c r="C17468" s="2"/>
      <c r="E17468" s="2"/>
      <c r="G17468" s="2"/>
      <c r="H17468" s="6"/>
      <c r="I17468" s="9"/>
      <c r="J17468" s="9"/>
      <c r="K17468" s="9"/>
    </row>
    <row r="17469" spans="1:11" x14ac:dyDescent="0.25">
      <c r="A17469" s="2"/>
      <c r="B17469" s="2"/>
      <c r="C17469" s="2"/>
      <c r="E17469" s="2"/>
      <c r="G17469" s="2"/>
      <c r="H17469" s="6"/>
      <c r="I17469" s="9"/>
      <c r="J17469" s="9"/>
      <c r="K17469" s="9"/>
    </row>
    <row r="17470" spans="1:11" x14ac:dyDescent="0.25">
      <c r="A17470" s="2"/>
      <c r="B17470" s="2"/>
      <c r="C17470" s="2"/>
      <c r="E17470" s="2"/>
      <c r="G17470" s="2"/>
      <c r="H17470" s="6"/>
      <c r="I17470" s="9"/>
      <c r="J17470" s="9"/>
      <c r="K17470" s="9"/>
    </row>
    <row r="17471" spans="1:11" x14ac:dyDescent="0.25">
      <c r="A17471" s="2"/>
      <c r="B17471" s="2"/>
      <c r="C17471" s="2"/>
      <c r="E17471" s="2"/>
      <c r="G17471" s="2"/>
      <c r="H17471" s="6"/>
      <c r="I17471" s="9"/>
      <c r="J17471" s="9"/>
      <c r="K17471" s="9"/>
    </row>
    <row r="17472" spans="1:11" x14ac:dyDescent="0.25">
      <c r="A17472" s="2"/>
      <c r="B17472" s="2"/>
      <c r="C17472" s="2"/>
      <c r="E17472" s="2"/>
      <c r="G17472" s="2"/>
      <c r="H17472" s="6"/>
      <c r="I17472" s="9"/>
      <c r="J17472" s="9"/>
      <c r="K17472" s="9"/>
    </row>
    <row r="17473" spans="1:11" x14ac:dyDescent="0.25">
      <c r="A17473" s="2"/>
      <c r="B17473" s="2"/>
      <c r="C17473" s="2"/>
      <c r="E17473" s="2"/>
      <c r="G17473" s="2"/>
      <c r="H17473" s="6"/>
      <c r="I17473" s="9"/>
      <c r="J17473" s="9"/>
      <c r="K17473" s="9"/>
    </row>
    <row r="17474" spans="1:11" x14ac:dyDescent="0.25">
      <c r="A17474" s="2"/>
      <c r="B17474" s="2"/>
      <c r="C17474" s="2"/>
      <c r="E17474" s="2"/>
      <c r="G17474" s="2"/>
      <c r="H17474" s="6"/>
      <c r="I17474" s="9"/>
      <c r="J17474" s="9"/>
      <c r="K17474" s="9"/>
    </row>
    <row r="17475" spans="1:11" x14ac:dyDescent="0.25">
      <c r="A17475" s="2"/>
      <c r="B17475" s="2"/>
      <c r="C17475" s="2"/>
      <c r="E17475" s="2"/>
      <c r="G17475" s="2"/>
      <c r="H17475" s="6"/>
      <c r="I17475" s="9"/>
      <c r="J17475" s="9"/>
      <c r="K17475" s="9"/>
    </row>
    <row r="17476" spans="1:11" x14ac:dyDescent="0.25">
      <c r="A17476" s="2"/>
      <c r="B17476" s="2"/>
      <c r="C17476" s="2"/>
      <c r="E17476" s="2"/>
      <c r="G17476" s="2"/>
      <c r="H17476" s="6"/>
      <c r="I17476" s="9"/>
      <c r="J17476" s="9"/>
      <c r="K17476" s="9"/>
    </row>
    <row r="17477" spans="1:11" x14ac:dyDescent="0.25">
      <c r="A17477" s="2"/>
      <c r="B17477" s="2"/>
      <c r="C17477" s="2"/>
      <c r="E17477" s="2"/>
      <c r="G17477" s="2"/>
      <c r="H17477" s="6"/>
      <c r="I17477" s="9"/>
      <c r="J17477" s="9"/>
      <c r="K17477" s="9"/>
    </row>
    <row r="17478" spans="1:11" x14ac:dyDescent="0.25">
      <c r="A17478" s="2"/>
      <c r="B17478" s="2"/>
      <c r="C17478" s="2"/>
      <c r="E17478" s="2"/>
      <c r="G17478" s="2"/>
      <c r="H17478" s="6"/>
      <c r="I17478" s="9"/>
      <c r="J17478" s="9"/>
      <c r="K17478" s="9"/>
    </row>
    <row r="17479" spans="1:11" x14ac:dyDescent="0.25">
      <c r="A17479" s="2"/>
      <c r="B17479" s="2"/>
      <c r="C17479" s="2"/>
      <c r="E17479" s="2"/>
      <c r="G17479" s="2"/>
      <c r="H17479" s="6"/>
      <c r="I17479" s="9"/>
      <c r="J17479" s="9"/>
      <c r="K17479" s="9"/>
    </row>
    <row r="17480" spans="1:11" x14ac:dyDescent="0.25">
      <c r="A17480" s="2"/>
      <c r="B17480" s="2"/>
      <c r="C17480" s="2"/>
      <c r="E17480" s="2"/>
      <c r="G17480" s="2"/>
      <c r="H17480" s="6"/>
      <c r="I17480" s="9"/>
      <c r="J17480" s="9"/>
      <c r="K17480" s="9"/>
    </row>
    <row r="17481" spans="1:11" x14ac:dyDescent="0.25">
      <c r="A17481" s="2"/>
      <c r="B17481" s="2"/>
      <c r="C17481" s="2"/>
      <c r="E17481" s="2"/>
      <c r="G17481" s="2"/>
      <c r="H17481" s="6"/>
      <c r="I17481" s="9"/>
      <c r="J17481" s="9"/>
      <c r="K17481" s="9"/>
    </row>
    <row r="17482" spans="1:11" x14ac:dyDescent="0.25">
      <c r="A17482" s="2"/>
      <c r="B17482" s="2"/>
      <c r="C17482" s="2"/>
      <c r="E17482" s="2"/>
      <c r="G17482" s="2"/>
      <c r="H17482" s="6"/>
      <c r="I17482" s="9"/>
      <c r="J17482" s="9"/>
      <c r="K17482" s="9"/>
    </row>
    <row r="17483" spans="1:11" x14ac:dyDescent="0.25">
      <c r="A17483" s="2"/>
      <c r="B17483" s="2"/>
      <c r="C17483" s="2"/>
      <c r="E17483" s="2"/>
      <c r="G17483" s="2"/>
      <c r="H17483" s="6"/>
      <c r="I17483" s="9"/>
      <c r="J17483" s="9"/>
      <c r="K17483" s="9"/>
    </row>
    <row r="17484" spans="1:11" x14ac:dyDescent="0.25">
      <c r="A17484" s="2"/>
      <c r="B17484" s="2"/>
      <c r="C17484" s="2"/>
      <c r="E17484" s="2"/>
      <c r="G17484" s="2"/>
      <c r="H17484" s="6"/>
      <c r="I17484" s="9"/>
      <c r="J17484" s="9"/>
      <c r="K17484" s="9"/>
    </row>
    <row r="17485" spans="1:11" x14ac:dyDescent="0.25">
      <c r="A17485" s="2"/>
      <c r="B17485" s="2"/>
      <c r="C17485" s="2"/>
      <c r="E17485" s="2"/>
      <c r="G17485" s="2"/>
      <c r="H17485" s="6"/>
      <c r="I17485" s="9"/>
      <c r="J17485" s="9"/>
      <c r="K17485" s="9"/>
    </row>
    <row r="17486" spans="1:11" x14ac:dyDescent="0.25">
      <c r="A17486" s="2"/>
      <c r="B17486" s="2"/>
      <c r="C17486" s="2"/>
      <c r="E17486" s="2"/>
      <c r="G17486" s="2"/>
      <c r="H17486" s="6"/>
      <c r="I17486" s="9"/>
      <c r="J17486" s="9"/>
      <c r="K17486" s="9"/>
    </row>
    <row r="17487" spans="1:11" x14ac:dyDescent="0.25">
      <c r="A17487" s="2"/>
      <c r="B17487" s="2"/>
      <c r="C17487" s="2"/>
      <c r="E17487" s="2"/>
      <c r="G17487" s="2"/>
      <c r="H17487" s="6"/>
      <c r="I17487" s="9"/>
      <c r="J17487" s="9"/>
      <c r="K17487" s="9"/>
    </row>
    <row r="17488" spans="1:11" x14ac:dyDescent="0.25">
      <c r="A17488" s="2"/>
      <c r="B17488" s="2"/>
      <c r="C17488" s="2"/>
      <c r="E17488" s="2"/>
      <c r="G17488" s="2"/>
      <c r="H17488" s="6"/>
      <c r="I17488" s="9"/>
      <c r="J17488" s="9"/>
      <c r="K17488" s="9"/>
    </row>
    <row r="17489" spans="1:11" x14ac:dyDescent="0.25">
      <c r="A17489" s="2"/>
      <c r="B17489" s="2"/>
      <c r="C17489" s="2"/>
      <c r="E17489" s="2"/>
      <c r="G17489" s="2"/>
      <c r="H17489" s="6"/>
      <c r="I17489" s="9"/>
      <c r="J17489" s="9"/>
      <c r="K17489" s="9"/>
    </row>
    <row r="17490" spans="1:11" x14ac:dyDescent="0.25">
      <c r="A17490" s="2"/>
      <c r="B17490" s="2"/>
      <c r="C17490" s="2"/>
      <c r="E17490" s="2"/>
      <c r="G17490" s="2"/>
      <c r="H17490" s="6"/>
      <c r="I17490" s="9"/>
      <c r="J17490" s="9"/>
      <c r="K17490" s="9"/>
    </row>
    <row r="17491" spans="1:11" x14ac:dyDescent="0.25">
      <c r="A17491" s="2"/>
      <c r="B17491" s="2"/>
      <c r="C17491" s="2"/>
      <c r="E17491" s="2"/>
      <c r="G17491" s="2"/>
      <c r="H17491" s="6"/>
      <c r="I17491" s="9"/>
      <c r="J17491" s="9"/>
      <c r="K17491" s="9"/>
    </row>
    <row r="17492" spans="1:11" x14ac:dyDescent="0.25">
      <c r="A17492" s="2"/>
      <c r="B17492" s="2"/>
      <c r="C17492" s="2"/>
      <c r="E17492" s="2"/>
      <c r="G17492" s="2"/>
      <c r="H17492" s="6"/>
      <c r="I17492" s="9"/>
      <c r="J17492" s="9"/>
      <c r="K17492" s="9"/>
    </row>
    <row r="17493" spans="1:11" x14ac:dyDescent="0.25">
      <c r="A17493" s="2"/>
      <c r="B17493" s="2"/>
      <c r="C17493" s="2"/>
      <c r="E17493" s="2"/>
      <c r="G17493" s="2"/>
      <c r="H17493" s="6"/>
      <c r="I17493" s="9"/>
      <c r="J17493" s="9"/>
      <c r="K17493" s="9"/>
    </row>
    <row r="17494" spans="1:11" x14ac:dyDescent="0.25">
      <c r="A17494" s="2"/>
      <c r="B17494" s="2"/>
      <c r="C17494" s="2"/>
      <c r="E17494" s="2"/>
      <c r="G17494" s="2"/>
      <c r="H17494" s="6"/>
      <c r="I17494" s="9"/>
      <c r="J17494" s="9"/>
      <c r="K17494" s="9"/>
    </row>
    <row r="17495" spans="1:11" x14ac:dyDescent="0.25">
      <c r="A17495" s="2"/>
      <c r="B17495" s="2"/>
      <c r="C17495" s="2"/>
      <c r="E17495" s="2"/>
      <c r="G17495" s="2"/>
      <c r="H17495" s="6"/>
      <c r="I17495" s="9"/>
      <c r="J17495" s="9"/>
      <c r="K17495" s="9"/>
    </row>
    <row r="17496" spans="1:11" x14ac:dyDescent="0.25">
      <c r="A17496" s="2"/>
      <c r="B17496" s="2"/>
      <c r="C17496" s="2"/>
      <c r="E17496" s="2"/>
      <c r="G17496" s="2"/>
      <c r="H17496" s="6"/>
      <c r="I17496" s="9"/>
      <c r="J17496" s="9"/>
      <c r="K17496" s="9"/>
    </row>
    <row r="17497" spans="1:11" x14ac:dyDescent="0.25">
      <c r="A17497" s="2"/>
      <c r="B17497" s="2"/>
      <c r="C17497" s="2"/>
      <c r="E17497" s="2"/>
      <c r="G17497" s="2"/>
      <c r="H17497" s="6"/>
      <c r="I17497" s="9"/>
      <c r="J17497" s="9"/>
      <c r="K17497" s="9"/>
    </row>
    <row r="17498" spans="1:11" x14ac:dyDescent="0.25">
      <c r="A17498" s="2"/>
      <c r="B17498" s="2"/>
      <c r="C17498" s="2"/>
      <c r="E17498" s="2"/>
      <c r="G17498" s="2"/>
      <c r="H17498" s="6"/>
      <c r="I17498" s="9"/>
      <c r="J17498" s="9"/>
      <c r="K17498" s="9"/>
    </row>
    <row r="17499" spans="1:11" x14ac:dyDescent="0.25">
      <c r="A17499" s="2"/>
      <c r="B17499" s="2"/>
      <c r="C17499" s="2"/>
      <c r="E17499" s="2"/>
      <c r="G17499" s="2"/>
      <c r="H17499" s="6"/>
      <c r="I17499" s="9"/>
      <c r="J17499" s="9"/>
      <c r="K17499" s="9"/>
    </row>
    <row r="17500" spans="1:11" x14ac:dyDescent="0.25">
      <c r="A17500" s="2"/>
      <c r="B17500" s="2"/>
      <c r="C17500" s="2"/>
      <c r="E17500" s="2"/>
      <c r="G17500" s="2"/>
      <c r="H17500" s="6"/>
      <c r="I17500" s="9"/>
      <c r="J17500" s="9"/>
      <c r="K17500" s="9"/>
    </row>
    <row r="17501" spans="1:11" x14ac:dyDescent="0.25">
      <c r="A17501" s="2"/>
      <c r="B17501" s="2"/>
      <c r="C17501" s="2"/>
      <c r="E17501" s="2"/>
      <c r="G17501" s="2"/>
      <c r="H17501" s="6"/>
      <c r="I17501" s="9"/>
      <c r="J17501" s="9"/>
      <c r="K17501" s="9"/>
    </row>
    <row r="17502" spans="1:11" x14ac:dyDescent="0.25">
      <c r="A17502" s="2"/>
      <c r="B17502" s="2"/>
      <c r="C17502" s="2"/>
      <c r="E17502" s="2"/>
      <c r="G17502" s="2"/>
      <c r="H17502" s="6"/>
      <c r="I17502" s="9"/>
      <c r="J17502" s="9"/>
      <c r="K17502" s="9"/>
    </row>
    <row r="17503" spans="1:11" x14ac:dyDescent="0.25">
      <c r="A17503" s="2"/>
      <c r="B17503" s="2"/>
      <c r="C17503" s="2"/>
      <c r="E17503" s="2"/>
      <c r="G17503" s="2"/>
      <c r="H17503" s="6"/>
      <c r="I17503" s="9"/>
      <c r="J17503" s="9"/>
      <c r="K17503" s="9"/>
    </row>
    <row r="17504" spans="1:11" x14ac:dyDescent="0.25">
      <c r="A17504" s="2"/>
      <c r="B17504" s="2"/>
      <c r="C17504" s="2"/>
      <c r="E17504" s="2"/>
      <c r="G17504" s="2"/>
      <c r="H17504" s="6"/>
      <c r="I17504" s="9"/>
      <c r="J17504" s="9"/>
      <c r="K17504" s="9"/>
    </row>
    <row r="17505" spans="1:11" x14ac:dyDescent="0.25">
      <c r="A17505" s="2"/>
      <c r="B17505" s="2"/>
      <c r="C17505" s="2"/>
      <c r="E17505" s="2"/>
      <c r="G17505" s="2"/>
      <c r="H17505" s="6"/>
      <c r="I17505" s="9"/>
      <c r="J17505" s="9"/>
      <c r="K17505" s="9"/>
    </row>
    <row r="17506" spans="1:11" x14ac:dyDescent="0.25">
      <c r="A17506" s="2"/>
      <c r="B17506" s="2"/>
      <c r="C17506" s="2"/>
      <c r="E17506" s="2"/>
      <c r="G17506" s="2"/>
      <c r="H17506" s="6"/>
      <c r="I17506" s="9"/>
      <c r="J17506" s="9"/>
      <c r="K17506" s="9"/>
    </row>
    <row r="17507" spans="1:11" x14ac:dyDescent="0.25">
      <c r="A17507" s="2"/>
      <c r="B17507" s="2"/>
      <c r="C17507" s="2"/>
      <c r="E17507" s="2"/>
      <c r="G17507" s="2"/>
      <c r="H17507" s="6"/>
      <c r="I17507" s="9"/>
      <c r="J17507" s="9"/>
      <c r="K17507" s="9"/>
    </row>
    <row r="17508" spans="1:11" x14ac:dyDescent="0.25">
      <c r="A17508" s="2"/>
      <c r="B17508" s="2"/>
      <c r="C17508" s="2"/>
      <c r="E17508" s="2"/>
      <c r="G17508" s="2"/>
      <c r="H17508" s="6"/>
      <c r="I17508" s="9"/>
      <c r="J17508" s="9"/>
      <c r="K17508" s="9"/>
    </row>
    <row r="17509" spans="1:11" x14ac:dyDescent="0.25">
      <c r="A17509" s="2"/>
      <c r="B17509" s="2"/>
      <c r="C17509" s="2"/>
      <c r="E17509" s="2"/>
      <c r="G17509" s="2"/>
      <c r="H17509" s="6"/>
      <c r="I17509" s="9"/>
      <c r="J17509" s="9"/>
      <c r="K17509" s="9"/>
    </row>
    <row r="17510" spans="1:11" x14ac:dyDescent="0.25">
      <c r="A17510" s="2"/>
      <c r="B17510" s="2"/>
      <c r="C17510" s="2"/>
      <c r="E17510" s="2"/>
      <c r="G17510" s="2"/>
      <c r="H17510" s="6"/>
      <c r="I17510" s="9"/>
      <c r="J17510" s="9"/>
      <c r="K17510" s="9"/>
    </row>
    <row r="17511" spans="1:11" x14ac:dyDescent="0.25">
      <c r="A17511" s="2"/>
      <c r="B17511" s="2"/>
      <c r="C17511" s="2"/>
      <c r="E17511" s="2"/>
      <c r="G17511" s="2"/>
      <c r="H17511" s="6"/>
      <c r="I17511" s="9"/>
      <c r="J17511" s="9"/>
      <c r="K17511" s="9"/>
    </row>
    <row r="17512" spans="1:11" x14ac:dyDescent="0.25">
      <c r="A17512" s="2"/>
      <c r="B17512" s="2"/>
      <c r="C17512" s="2"/>
      <c r="E17512" s="2"/>
      <c r="G17512" s="2"/>
      <c r="H17512" s="6"/>
      <c r="I17512" s="9"/>
      <c r="J17512" s="9"/>
      <c r="K17512" s="9"/>
    </row>
    <row r="17513" spans="1:11" x14ac:dyDescent="0.25">
      <c r="A17513" s="2"/>
      <c r="B17513" s="2"/>
      <c r="C17513" s="2"/>
      <c r="E17513" s="2"/>
      <c r="G17513" s="2"/>
      <c r="H17513" s="6"/>
      <c r="I17513" s="9"/>
      <c r="J17513" s="9"/>
      <c r="K17513" s="9"/>
    </row>
    <row r="17514" spans="1:11" x14ac:dyDescent="0.25">
      <c r="A17514" s="2"/>
      <c r="B17514" s="2"/>
      <c r="C17514" s="2"/>
      <c r="E17514" s="2"/>
      <c r="G17514" s="2"/>
      <c r="H17514" s="6"/>
      <c r="I17514" s="9"/>
      <c r="J17514" s="9"/>
      <c r="K17514" s="9"/>
    </row>
    <row r="17515" spans="1:11" x14ac:dyDescent="0.25">
      <c r="A17515" s="2"/>
      <c r="B17515" s="2"/>
      <c r="C17515" s="2"/>
      <c r="E17515" s="2"/>
      <c r="G17515" s="2"/>
      <c r="H17515" s="6"/>
      <c r="I17515" s="9"/>
      <c r="J17515" s="9"/>
      <c r="K17515" s="9"/>
    </row>
    <row r="17516" spans="1:11" x14ac:dyDescent="0.25">
      <c r="A17516" s="2"/>
      <c r="B17516" s="2"/>
      <c r="C17516" s="2"/>
      <c r="E17516" s="2"/>
      <c r="G17516" s="2"/>
      <c r="H17516" s="6"/>
      <c r="I17516" s="9"/>
      <c r="J17516" s="9"/>
      <c r="K17516" s="9"/>
    </row>
    <row r="17517" spans="1:11" x14ac:dyDescent="0.25">
      <c r="A17517" s="2"/>
      <c r="B17517" s="2"/>
      <c r="C17517" s="2"/>
      <c r="E17517" s="2"/>
      <c r="G17517" s="2"/>
      <c r="H17517" s="6"/>
      <c r="I17517" s="9"/>
      <c r="J17517" s="9"/>
      <c r="K17517" s="9"/>
    </row>
    <row r="17518" spans="1:11" x14ac:dyDescent="0.25">
      <c r="A17518" s="2"/>
      <c r="B17518" s="2"/>
      <c r="C17518" s="2"/>
      <c r="E17518" s="2"/>
      <c r="G17518" s="2"/>
      <c r="H17518" s="6"/>
      <c r="I17518" s="9"/>
      <c r="J17518" s="9"/>
      <c r="K17518" s="9"/>
    </row>
    <row r="17519" spans="1:11" x14ac:dyDescent="0.25">
      <c r="A17519" s="2"/>
      <c r="B17519" s="2"/>
      <c r="C17519" s="2"/>
      <c r="E17519" s="2"/>
      <c r="G17519" s="2"/>
      <c r="H17519" s="6"/>
      <c r="I17519" s="9"/>
      <c r="J17519" s="9"/>
      <c r="K17519" s="9"/>
    </row>
    <row r="17520" spans="1:11" x14ac:dyDescent="0.25">
      <c r="A17520" s="2"/>
      <c r="B17520" s="2"/>
      <c r="C17520" s="2"/>
      <c r="E17520" s="2"/>
      <c r="G17520" s="2"/>
      <c r="H17520" s="6"/>
      <c r="I17520" s="9"/>
      <c r="J17520" s="9"/>
      <c r="K17520" s="9"/>
    </row>
    <row r="17521" spans="1:11" x14ac:dyDescent="0.25">
      <c r="A17521" s="2"/>
      <c r="B17521" s="2"/>
      <c r="C17521" s="2"/>
      <c r="E17521" s="2"/>
      <c r="G17521" s="2"/>
      <c r="H17521" s="6"/>
      <c r="I17521" s="9"/>
      <c r="J17521" s="9"/>
      <c r="K17521" s="9"/>
    </row>
    <row r="17522" spans="1:11" x14ac:dyDescent="0.25">
      <c r="A17522" s="2"/>
      <c r="B17522" s="2"/>
      <c r="C17522" s="2"/>
      <c r="E17522" s="2"/>
      <c r="G17522" s="2"/>
      <c r="H17522" s="6"/>
      <c r="I17522" s="9"/>
      <c r="J17522" s="9"/>
      <c r="K17522" s="9"/>
    </row>
    <row r="17523" spans="1:11" x14ac:dyDescent="0.25">
      <c r="A17523" s="2"/>
      <c r="B17523" s="2"/>
      <c r="C17523" s="2"/>
      <c r="E17523" s="2"/>
      <c r="G17523" s="2"/>
      <c r="H17523" s="6"/>
      <c r="I17523" s="9"/>
      <c r="J17523" s="9"/>
      <c r="K17523" s="9"/>
    </row>
    <row r="17524" spans="1:11" x14ac:dyDescent="0.25">
      <c r="A17524" s="2"/>
      <c r="B17524" s="2"/>
      <c r="C17524" s="2"/>
      <c r="E17524" s="2"/>
      <c r="G17524" s="2"/>
      <c r="H17524" s="6"/>
      <c r="I17524" s="9"/>
      <c r="J17524" s="9"/>
      <c r="K17524" s="9"/>
    </row>
    <row r="17525" spans="1:11" x14ac:dyDescent="0.25">
      <c r="A17525" s="2"/>
      <c r="B17525" s="2"/>
      <c r="C17525" s="2"/>
      <c r="E17525" s="2"/>
      <c r="G17525" s="2"/>
      <c r="H17525" s="6"/>
      <c r="I17525" s="9"/>
      <c r="J17525" s="9"/>
      <c r="K17525" s="9"/>
    </row>
    <row r="17526" spans="1:11" x14ac:dyDescent="0.25">
      <c r="A17526" s="2"/>
      <c r="B17526" s="2"/>
      <c r="C17526" s="2"/>
      <c r="E17526" s="2"/>
      <c r="G17526" s="2"/>
      <c r="H17526" s="6"/>
      <c r="I17526" s="9"/>
      <c r="J17526" s="9"/>
      <c r="K17526" s="9"/>
    </row>
    <row r="17527" spans="1:11" x14ac:dyDescent="0.25">
      <c r="A17527" s="2"/>
      <c r="B17527" s="2"/>
      <c r="C17527" s="2"/>
      <c r="E17527" s="2"/>
      <c r="G17527" s="2"/>
      <c r="H17527" s="6"/>
      <c r="I17527" s="9"/>
      <c r="J17527" s="9"/>
      <c r="K17527" s="9"/>
    </row>
    <row r="17528" spans="1:11" x14ac:dyDescent="0.25">
      <c r="A17528" s="2"/>
      <c r="B17528" s="2"/>
      <c r="C17528" s="2"/>
      <c r="E17528" s="2"/>
      <c r="G17528" s="2"/>
      <c r="H17528" s="6"/>
      <c r="I17528" s="9"/>
      <c r="J17528" s="9"/>
      <c r="K17528" s="9"/>
    </row>
    <row r="17529" spans="1:11" x14ac:dyDescent="0.25">
      <c r="A17529" s="2"/>
      <c r="B17529" s="2"/>
      <c r="C17529" s="2"/>
      <c r="E17529" s="2"/>
      <c r="G17529" s="2"/>
      <c r="H17529" s="6"/>
      <c r="I17529" s="9"/>
      <c r="J17529" s="9"/>
      <c r="K17529" s="9"/>
    </row>
    <row r="17530" spans="1:11" x14ac:dyDescent="0.25">
      <c r="A17530" s="2"/>
      <c r="B17530" s="2"/>
      <c r="C17530" s="2"/>
      <c r="E17530" s="2"/>
      <c r="G17530" s="2"/>
      <c r="H17530" s="6"/>
      <c r="I17530" s="9"/>
      <c r="J17530" s="9"/>
      <c r="K17530" s="9"/>
    </row>
    <row r="17531" spans="1:11" x14ac:dyDescent="0.25">
      <c r="A17531" s="2"/>
      <c r="B17531" s="2"/>
      <c r="C17531" s="2"/>
      <c r="E17531" s="2"/>
      <c r="G17531" s="2"/>
      <c r="H17531" s="6"/>
      <c r="I17531" s="9"/>
      <c r="J17531" s="9"/>
      <c r="K17531" s="9"/>
    </row>
    <row r="17532" spans="1:11" x14ac:dyDescent="0.25">
      <c r="A17532" s="2"/>
      <c r="B17532" s="2"/>
      <c r="C17532" s="2"/>
      <c r="E17532" s="2"/>
      <c r="G17532" s="2"/>
      <c r="H17532" s="6"/>
      <c r="I17532" s="9"/>
      <c r="J17532" s="9"/>
      <c r="K17532" s="9"/>
    </row>
    <row r="17533" spans="1:11" x14ac:dyDescent="0.25">
      <c r="A17533" s="2"/>
      <c r="B17533" s="2"/>
      <c r="C17533" s="2"/>
      <c r="E17533" s="2"/>
      <c r="G17533" s="2"/>
      <c r="H17533" s="6"/>
      <c r="I17533" s="9"/>
      <c r="J17533" s="9"/>
      <c r="K17533" s="9"/>
    </row>
    <row r="17534" spans="1:11" x14ac:dyDescent="0.25">
      <c r="A17534" s="2"/>
      <c r="B17534" s="2"/>
      <c r="C17534" s="2"/>
      <c r="E17534" s="2"/>
      <c r="G17534" s="2"/>
      <c r="H17534" s="6"/>
      <c r="I17534" s="9"/>
      <c r="J17534" s="9"/>
      <c r="K17534" s="9"/>
    </row>
    <row r="17535" spans="1:11" x14ac:dyDescent="0.25">
      <c r="A17535" s="2"/>
      <c r="B17535" s="2"/>
      <c r="C17535" s="2"/>
      <c r="E17535" s="2"/>
      <c r="G17535" s="2"/>
      <c r="H17535" s="6"/>
      <c r="I17535" s="9"/>
      <c r="J17535" s="9"/>
      <c r="K17535" s="9"/>
    </row>
    <row r="17536" spans="1:11" x14ac:dyDescent="0.25">
      <c r="A17536" s="2"/>
      <c r="B17536" s="2"/>
      <c r="C17536" s="2"/>
      <c r="E17536" s="2"/>
      <c r="G17536" s="2"/>
      <c r="H17536" s="6"/>
      <c r="I17536" s="9"/>
      <c r="J17536" s="9"/>
      <c r="K17536" s="9"/>
    </row>
    <row r="17537" spans="1:11" x14ac:dyDescent="0.25">
      <c r="A17537" s="2"/>
      <c r="B17537" s="2"/>
      <c r="C17537" s="2"/>
      <c r="E17537" s="2"/>
      <c r="G17537" s="2"/>
      <c r="H17537" s="6"/>
      <c r="I17537" s="9"/>
      <c r="J17537" s="9"/>
      <c r="K17537" s="9"/>
    </row>
    <row r="17538" spans="1:11" x14ac:dyDescent="0.25">
      <c r="A17538" s="2"/>
      <c r="B17538" s="2"/>
      <c r="C17538" s="2"/>
      <c r="E17538" s="2"/>
      <c r="G17538" s="2"/>
      <c r="H17538" s="6"/>
      <c r="I17538" s="9"/>
      <c r="J17538" s="9"/>
      <c r="K17538" s="9"/>
    </row>
    <row r="17539" spans="1:11" x14ac:dyDescent="0.25">
      <c r="A17539" s="2"/>
      <c r="B17539" s="2"/>
      <c r="C17539" s="2"/>
      <c r="E17539" s="2"/>
      <c r="G17539" s="2"/>
      <c r="H17539" s="6"/>
      <c r="I17539" s="9"/>
      <c r="J17539" s="9"/>
      <c r="K17539" s="9"/>
    </row>
    <row r="17540" spans="1:11" x14ac:dyDescent="0.25">
      <c r="A17540" s="2"/>
      <c r="B17540" s="2"/>
      <c r="C17540" s="2"/>
      <c r="E17540" s="2"/>
      <c r="G17540" s="2"/>
      <c r="H17540" s="6"/>
      <c r="I17540" s="9"/>
      <c r="J17540" s="9"/>
      <c r="K17540" s="9"/>
    </row>
    <row r="17541" spans="1:11" x14ac:dyDescent="0.25">
      <c r="A17541" s="2"/>
      <c r="B17541" s="2"/>
      <c r="C17541" s="2"/>
      <c r="E17541" s="2"/>
      <c r="G17541" s="2"/>
      <c r="H17541" s="6"/>
      <c r="I17541" s="9"/>
      <c r="J17541" s="9"/>
      <c r="K17541" s="9"/>
    </row>
    <row r="17542" spans="1:11" x14ac:dyDescent="0.25">
      <c r="A17542" s="2"/>
      <c r="B17542" s="2"/>
      <c r="C17542" s="2"/>
      <c r="E17542" s="2"/>
      <c r="G17542" s="2"/>
      <c r="H17542" s="6"/>
      <c r="I17542" s="9"/>
      <c r="J17542" s="9"/>
      <c r="K17542" s="9"/>
    </row>
    <row r="17543" spans="1:11" x14ac:dyDescent="0.25">
      <c r="A17543" s="2"/>
      <c r="B17543" s="2"/>
      <c r="C17543" s="2"/>
      <c r="E17543" s="2"/>
      <c r="G17543" s="2"/>
      <c r="H17543" s="6"/>
      <c r="I17543" s="9"/>
      <c r="J17543" s="9"/>
      <c r="K17543" s="9"/>
    </row>
    <row r="17544" spans="1:11" x14ac:dyDescent="0.25">
      <c r="A17544" s="2"/>
      <c r="B17544" s="2"/>
      <c r="C17544" s="2"/>
      <c r="E17544" s="2"/>
      <c r="G17544" s="2"/>
      <c r="H17544" s="6"/>
      <c r="I17544" s="9"/>
      <c r="J17544" s="9"/>
      <c r="K17544" s="9"/>
    </row>
    <row r="17545" spans="1:11" x14ac:dyDescent="0.25">
      <c r="A17545" s="2"/>
      <c r="B17545" s="2"/>
      <c r="C17545" s="2"/>
      <c r="E17545" s="2"/>
      <c r="G17545" s="2"/>
      <c r="H17545" s="6"/>
      <c r="I17545" s="9"/>
      <c r="J17545" s="9"/>
      <c r="K17545" s="9"/>
    </row>
    <row r="17546" spans="1:11" x14ac:dyDescent="0.25">
      <c r="A17546" s="2"/>
      <c r="B17546" s="2"/>
      <c r="C17546" s="2"/>
      <c r="E17546" s="2"/>
      <c r="G17546" s="2"/>
      <c r="H17546" s="6"/>
      <c r="I17546" s="9"/>
      <c r="J17546" s="9"/>
      <c r="K17546" s="9"/>
    </row>
    <row r="17547" spans="1:11" x14ac:dyDescent="0.25">
      <c r="A17547" s="2"/>
      <c r="B17547" s="2"/>
      <c r="C17547" s="2"/>
      <c r="E17547" s="2"/>
      <c r="G17547" s="2"/>
      <c r="H17547" s="6"/>
      <c r="I17547" s="9"/>
      <c r="J17547" s="9"/>
      <c r="K17547" s="9"/>
    </row>
    <row r="17548" spans="1:11" x14ac:dyDescent="0.25">
      <c r="A17548" s="2"/>
      <c r="B17548" s="2"/>
      <c r="C17548" s="2"/>
      <c r="E17548" s="2"/>
      <c r="G17548" s="2"/>
      <c r="H17548" s="6"/>
      <c r="I17548" s="9"/>
      <c r="J17548" s="9"/>
      <c r="K17548" s="9"/>
    </row>
    <row r="17549" spans="1:11" x14ac:dyDescent="0.25">
      <c r="A17549" s="2"/>
      <c r="B17549" s="2"/>
      <c r="C17549" s="2"/>
      <c r="E17549" s="2"/>
      <c r="G17549" s="2"/>
      <c r="H17549" s="6"/>
      <c r="I17549" s="9"/>
      <c r="J17549" s="9"/>
      <c r="K17549" s="9"/>
    </row>
    <row r="17550" spans="1:11" x14ac:dyDescent="0.25">
      <c r="A17550" s="2"/>
      <c r="B17550" s="2"/>
      <c r="C17550" s="2"/>
      <c r="E17550" s="2"/>
      <c r="G17550" s="2"/>
      <c r="H17550" s="6"/>
      <c r="I17550" s="9"/>
      <c r="J17550" s="9"/>
      <c r="K17550" s="9"/>
    </row>
    <row r="17551" spans="1:11" x14ac:dyDescent="0.25">
      <c r="A17551" s="2"/>
      <c r="B17551" s="2"/>
      <c r="C17551" s="2"/>
      <c r="E17551" s="2"/>
      <c r="G17551" s="2"/>
      <c r="H17551" s="6"/>
      <c r="I17551" s="9"/>
      <c r="J17551" s="9"/>
      <c r="K17551" s="9"/>
    </row>
    <row r="17552" spans="1:11" x14ac:dyDescent="0.25">
      <c r="A17552" s="2"/>
      <c r="B17552" s="2"/>
      <c r="C17552" s="2"/>
      <c r="E17552" s="2"/>
      <c r="G17552" s="2"/>
      <c r="H17552" s="6"/>
      <c r="I17552" s="9"/>
      <c r="J17552" s="9"/>
      <c r="K17552" s="9"/>
    </row>
    <row r="17553" spans="1:11" x14ac:dyDescent="0.25">
      <c r="A17553" s="2"/>
      <c r="B17553" s="2"/>
      <c r="C17553" s="2"/>
      <c r="E17553" s="2"/>
      <c r="G17553" s="2"/>
      <c r="H17553" s="6"/>
      <c r="I17553" s="9"/>
      <c r="J17553" s="9"/>
      <c r="K17553" s="9"/>
    </row>
    <row r="17554" spans="1:11" x14ac:dyDescent="0.25">
      <c r="A17554" s="2"/>
      <c r="B17554" s="2"/>
      <c r="C17554" s="2"/>
      <c r="E17554" s="2"/>
      <c r="G17554" s="2"/>
      <c r="H17554" s="6"/>
      <c r="I17554" s="9"/>
      <c r="J17554" s="9"/>
      <c r="K17554" s="9"/>
    </row>
    <row r="17555" spans="1:11" x14ac:dyDescent="0.25">
      <c r="A17555" s="2"/>
      <c r="B17555" s="2"/>
      <c r="C17555" s="2"/>
      <c r="E17555" s="2"/>
      <c r="G17555" s="2"/>
      <c r="H17555" s="6"/>
      <c r="I17555" s="9"/>
      <c r="J17555" s="9"/>
      <c r="K17555" s="9"/>
    </row>
    <row r="17556" spans="1:11" x14ac:dyDescent="0.25">
      <c r="A17556" s="2"/>
      <c r="B17556" s="2"/>
      <c r="C17556" s="2"/>
      <c r="E17556" s="2"/>
      <c r="G17556" s="2"/>
      <c r="H17556" s="6"/>
      <c r="I17556" s="9"/>
      <c r="J17556" s="9"/>
      <c r="K17556" s="9"/>
    </row>
    <row r="17557" spans="1:11" x14ac:dyDescent="0.25">
      <c r="A17557" s="2"/>
      <c r="B17557" s="2"/>
      <c r="C17557" s="2"/>
      <c r="E17557" s="2"/>
      <c r="G17557" s="2"/>
      <c r="H17557" s="6"/>
      <c r="I17557" s="9"/>
      <c r="J17557" s="9"/>
      <c r="K17557" s="9"/>
    </row>
    <row r="17558" spans="1:11" x14ac:dyDescent="0.25">
      <c r="A17558" s="2"/>
      <c r="B17558" s="2"/>
      <c r="C17558" s="2"/>
      <c r="E17558" s="2"/>
      <c r="G17558" s="2"/>
      <c r="H17558" s="6"/>
      <c r="I17558" s="9"/>
      <c r="J17558" s="9"/>
      <c r="K17558" s="9"/>
    </row>
    <row r="17559" spans="1:11" x14ac:dyDescent="0.25">
      <c r="A17559" s="2"/>
      <c r="B17559" s="2"/>
      <c r="C17559" s="2"/>
      <c r="E17559" s="2"/>
      <c r="G17559" s="2"/>
      <c r="H17559" s="6"/>
      <c r="I17559" s="9"/>
      <c r="J17559" s="9"/>
      <c r="K17559" s="9"/>
    </row>
    <row r="17560" spans="1:11" x14ac:dyDescent="0.25">
      <c r="A17560" s="2"/>
      <c r="B17560" s="2"/>
      <c r="C17560" s="2"/>
      <c r="E17560" s="2"/>
      <c r="G17560" s="2"/>
      <c r="H17560" s="6"/>
      <c r="I17560" s="9"/>
      <c r="J17560" s="9"/>
      <c r="K17560" s="9"/>
    </row>
    <row r="17561" spans="1:11" x14ac:dyDescent="0.25">
      <c r="A17561" s="2"/>
      <c r="B17561" s="2"/>
      <c r="C17561" s="2"/>
      <c r="E17561" s="2"/>
      <c r="G17561" s="2"/>
      <c r="H17561" s="6"/>
      <c r="I17561" s="9"/>
      <c r="J17561" s="9"/>
      <c r="K17561" s="9"/>
    </row>
    <row r="17562" spans="1:11" x14ac:dyDescent="0.25">
      <c r="A17562" s="2"/>
      <c r="B17562" s="2"/>
      <c r="C17562" s="2"/>
      <c r="E17562" s="2"/>
      <c r="G17562" s="2"/>
      <c r="H17562" s="6"/>
      <c r="I17562" s="9"/>
      <c r="J17562" s="9"/>
      <c r="K17562" s="9"/>
    </row>
    <row r="17563" spans="1:11" x14ac:dyDescent="0.25">
      <c r="A17563" s="2"/>
      <c r="B17563" s="2"/>
      <c r="C17563" s="2"/>
      <c r="E17563" s="2"/>
      <c r="G17563" s="2"/>
      <c r="H17563" s="6"/>
      <c r="I17563" s="9"/>
      <c r="J17563" s="9"/>
      <c r="K17563" s="9"/>
    </row>
    <row r="17564" spans="1:11" x14ac:dyDescent="0.25">
      <c r="A17564" s="2"/>
      <c r="B17564" s="2"/>
      <c r="C17564" s="2"/>
      <c r="E17564" s="2"/>
      <c r="G17564" s="2"/>
      <c r="H17564" s="6"/>
      <c r="I17564" s="9"/>
      <c r="J17564" s="9"/>
      <c r="K17564" s="9"/>
    </row>
    <row r="17565" spans="1:11" x14ac:dyDescent="0.25">
      <c r="A17565" s="2"/>
      <c r="B17565" s="2"/>
      <c r="C17565" s="2"/>
      <c r="E17565" s="2"/>
      <c r="G17565" s="2"/>
      <c r="H17565" s="6"/>
      <c r="I17565" s="9"/>
      <c r="J17565" s="9"/>
      <c r="K17565" s="9"/>
    </row>
    <row r="17566" spans="1:11" x14ac:dyDescent="0.25">
      <c r="A17566" s="2"/>
      <c r="B17566" s="2"/>
      <c r="C17566" s="2"/>
      <c r="E17566" s="2"/>
      <c r="G17566" s="2"/>
      <c r="H17566" s="6"/>
      <c r="I17566" s="9"/>
      <c r="J17566" s="9"/>
      <c r="K17566" s="9"/>
    </row>
    <row r="17567" spans="1:11" x14ac:dyDescent="0.25">
      <c r="A17567" s="2"/>
      <c r="B17567" s="2"/>
      <c r="C17567" s="2"/>
      <c r="E17567" s="2"/>
      <c r="G17567" s="2"/>
      <c r="H17567" s="6"/>
      <c r="I17567" s="9"/>
      <c r="J17567" s="9"/>
      <c r="K17567" s="9"/>
    </row>
    <row r="17568" spans="1:11" x14ac:dyDescent="0.25">
      <c r="A17568" s="2"/>
      <c r="B17568" s="2"/>
      <c r="C17568" s="2"/>
      <c r="E17568" s="2"/>
      <c r="G17568" s="2"/>
      <c r="H17568" s="6"/>
      <c r="I17568" s="9"/>
      <c r="J17568" s="9"/>
      <c r="K17568" s="9"/>
    </row>
    <row r="17569" spans="1:11" x14ac:dyDescent="0.25">
      <c r="A17569" s="2"/>
      <c r="B17569" s="2"/>
      <c r="C17569" s="2"/>
      <c r="E17569" s="2"/>
      <c r="G17569" s="2"/>
      <c r="H17569" s="6"/>
      <c r="I17569" s="9"/>
      <c r="J17569" s="9"/>
      <c r="K17569" s="9"/>
    </row>
    <row r="17570" spans="1:11" x14ac:dyDescent="0.25">
      <c r="A17570" s="2"/>
      <c r="B17570" s="2"/>
      <c r="C17570" s="2"/>
      <c r="E17570" s="2"/>
      <c r="G17570" s="2"/>
      <c r="H17570" s="6"/>
      <c r="I17570" s="9"/>
      <c r="J17570" s="9"/>
      <c r="K17570" s="9"/>
    </row>
    <row r="17571" spans="1:11" x14ac:dyDescent="0.25">
      <c r="A17571" s="2"/>
      <c r="B17571" s="2"/>
      <c r="C17571" s="2"/>
      <c r="E17571" s="2"/>
      <c r="G17571" s="2"/>
      <c r="H17571" s="6"/>
      <c r="I17571" s="9"/>
      <c r="J17571" s="9"/>
      <c r="K17571" s="9"/>
    </row>
    <row r="17572" spans="1:11" x14ac:dyDescent="0.25">
      <c r="A17572" s="2"/>
      <c r="B17572" s="2"/>
      <c r="C17572" s="2"/>
      <c r="E17572" s="2"/>
      <c r="G17572" s="2"/>
      <c r="H17572" s="6"/>
      <c r="I17572" s="9"/>
      <c r="J17572" s="9"/>
      <c r="K17572" s="9"/>
    </row>
    <row r="17573" spans="1:11" x14ac:dyDescent="0.25">
      <c r="A17573" s="2"/>
      <c r="B17573" s="2"/>
      <c r="C17573" s="2"/>
      <c r="E17573" s="2"/>
      <c r="G17573" s="2"/>
      <c r="H17573" s="6"/>
      <c r="I17573" s="9"/>
      <c r="J17573" s="9"/>
      <c r="K17573" s="9"/>
    </row>
    <row r="17574" spans="1:11" x14ac:dyDescent="0.25">
      <c r="A17574" s="2"/>
      <c r="B17574" s="2"/>
      <c r="C17574" s="2"/>
      <c r="E17574" s="2"/>
      <c r="G17574" s="2"/>
      <c r="H17574" s="6"/>
      <c r="I17574" s="9"/>
      <c r="J17574" s="9"/>
      <c r="K17574" s="9"/>
    </row>
    <row r="17575" spans="1:11" x14ac:dyDescent="0.25">
      <c r="A17575" s="2"/>
      <c r="B17575" s="2"/>
      <c r="C17575" s="2"/>
      <c r="E17575" s="2"/>
      <c r="G17575" s="2"/>
      <c r="H17575" s="6"/>
      <c r="I17575" s="9"/>
      <c r="J17575" s="9"/>
      <c r="K17575" s="9"/>
    </row>
    <row r="17576" spans="1:11" x14ac:dyDescent="0.25">
      <c r="A17576" s="2"/>
      <c r="B17576" s="2"/>
      <c r="C17576" s="2"/>
      <c r="E17576" s="2"/>
      <c r="G17576" s="2"/>
      <c r="H17576" s="6"/>
      <c r="I17576" s="9"/>
      <c r="J17576" s="9"/>
      <c r="K17576" s="9"/>
    </row>
    <row r="17577" spans="1:11" x14ac:dyDescent="0.25">
      <c r="A17577" s="2"/>
      <c r="B17577" s="2"/>
      <c r="C17577" s="2"/>
      <c r="E17577" s="2"/>
      <c r="G17577" s="2"/>
      <c r="H17577" s="6"/>
      <c r="I17577" s="9"/>
      <c r="J17577" s="9"/>
      <c r="K17577" s="9"/>
    </row>
    <row r="17578" spans="1:11" x14ac:dyDescent="0.25">
      <c r="A17578" s="2"/>
      <c r="B17578" s="2"/>
      <c r="C17578" s="2"/>
      <c r="E17578" s="2"/>
      <c r="G17578" s="2"/>
      <c r="H17578" s="6"/>
      <c r="I17578" s="9"/>
      <c r="J17578" s="9"/>
      <c r="K17578" s="9"/>
    </row>
    <row r="17579" spans="1:11" x14ac:dyDescent="0.25">
      <c r="A17579" s="2"/>
      <c r="B17579" s="2"/>
      <c r="C17579" s="2"/>
      <c r="E17579" s="2"/>
      <c r="G17579" s="2"/>
      <c r="H17579" s="6"/>
      <c r="I17579" s="9"/>
      <c r="J17579" s="9"/>
      <c r="K17579" s="9"/>
    </row>
    <row r="17580" spans="1:11" x14ac:dyDescent="0.25">
      <c r="A17580" s="2"/>
      <c r="B17580" s="2"/>
      <c r="C17580" s="2"/>
      <c r="E17580" s="2"/>
      <c r="G17580" s="2"/>
      <c r="H17580" s="6"/>
      <c r="I17580" s="9"/>
      <c r="J17580" s="9"/>
      <c r="K17580" s="9"/>
    </row>
    <row r="17581" spans="1:11" x14ac:dyDescent="0.25">
      <c r="A17581" s="2"/>
      <c r="B17581" s="2"/>
      <c r="C17581" s="2"/>
      <c r="E17581" s="2"/>
      <c r="G17581" s="2"/>
      <c r="H17581" s="6"/>
      <c r="I17581" s="9"/>
      <c r="J17581" s="9"/>
      <c r="K17581" s="9"/>
    </row>
    <row r="17582" spans="1:11" x14ac:dyDescent="0.25">
      <c r="A17582" s="2"/>
      <c r="B17582" s="2"/>
      <c r="C17582" s="2"/>
      <c r="E17582" s="2"/>
      <c r="G17582" s="2"/>
      <c r="H17582" s="6"/>
      <c r="I17582" s="9"/>
      <c r="J17582" s="9"/>
      <c r="K17582" s="9"/>
    </row>
    <row r="17583" spans="1:11" x14ac:dyDescent="0.25">
      <c r="A17583" s="2"/>
      <c r="B17583" s="2"/>
      <c r="C17583" s="2"/>
      <c r="E17583" s="2"/>
      <c r="G17583" s="2"/>
      <c r="H17583" s="6"/>
      <c r="I17583" s="9"/>
      <c r="J17583" s="9"/>
      <c r="K17583" s="9"/>
    </row>
    <row r="17584" spans="1:11" x14ac:dyDescent="0.25">
      <c r="A17584" s="2"/>
      <c r="B17584" s="2"/>
      <c r="C17584" s="2"/>
      <c r="E17584" s="2"/>
      <c r="G17584" s="2"/>
      <c r="H17584" s="6"/>
      <c r="I17584" s="9"/>
      <c r="J17584" s="9"/>
      <c r="K17584" s="9"/>
    </row>
    <row r="17585" spans="1:11" x14ac:dyDescent="0.25">
      <c r="A17585" s="2"/>
      <c r="B17585" s="2"/>
      <c r="C17585" s="2"/>
      <c r="E17585" s="2"/>
      <c r="G17585" s="2"/>
      <c r="H17585" s="6"/>
      <c r="I17585" s="9"/>
      <c r="J17585" s="9"/>
      <c r="K17585" s="9"/>
    </row>
    <row r="17586" spans="1:11" x14ac:dyDescent="0.25">
      <c r="A17586" s="2"/>
      <c r="B17586" s="2"/>
      <c r="C17586" s="2"/>
      <c r="E17586" s="2"/>
      <c r="G17586" s="2"/>
      <c r="H17586" s="6"/>
      <c r="I17586" s="9"/>
      <c r="J17586" s="9"/>
      <c r="K17586" s="9"/>
    </row>
    <row r="17587" spans="1:11" x14ac:dyDescent="0.25">
      <c r="A17587" s="2"/>
      <c r="B17587" s="2"/>
      <c r="C17587" s="2"/>
      <c r="E17587" s="2"/>
      <c r="G17587" s="2"/>
      <c r="H17587" s="6"/>
      <c r="I17587" s="9"/>
      <c r="J17587" s="9"/>
      <c r="K17587" s="9"/>
    </row>
    <row r="17588" spans="1:11" x14ac:dyDescent="0.25">
      <c r="A17588" s="2"/>
      <c r="B17588" s="2"/>
      <c r="C17588" s="2"/>
      <c r="E17588" s="2"/>
      <c r="G17588" s="2"/>
      <c r="H17588" s="6"/>
      <c r="I17588" s="9"/>
      <c r="J17588" s="9"/>
      <c r="K17588" s="9"/>
    </row>
    <row r="17589" spans="1:11" x14ac:dyDescent="0.25">
      <c r="A17589" s="2"/>
      <c r="B17589" s="2"/>
      <c r="C17589" s="2"/>
      <c r="E17589" s="2"/>
      <c r="G17589" s="2"/>
      <c r="H17589" s="6"/>
      <c r="I17589" s="9"/>
      <c r="J17589" s="9"/>
      <c r="K17589" s="9"/>
    </row>
    <row r="17590" spans="1:11" x14ac:dyDescent="0.25">
      <c r="A17590" s="2"/>
      <c r="B17590" s="2"/>
      <c r="C17590" s="2"/>
      <c r="E17590" s="2"/>
      <c r="G17590" s="2"/>
      <c r="H17590" s="6"/>
      <c r="I17590" s="9"/>
      <c r="J17590" s="9"/>
      <c r="K17590" s="9"/>
    </row>
    <row r="17591" spans="1:11" x14ac:dyDescent="0.25">
      <c r="A17591" s="2"/>
      <c r="B17591" s="2"/>
      <c r="C17591" s="2"/>
      <c r="E17591" s="2"/>
      <c r="G17591" s="2"/>
      <c r="H17591" s="6"/>
      <c r="I17591" s="9"/>
      <c r="J17591" s="9"/>
      <c r="K17591" s="9"/>
    </row>
    <row r="17592" spans="1:11" x14ac:dyDescent="0.25">
      <c r="A17592" s="2"/>
      <c r="B17592" s="2"/>
      <c r="C17592" s="2"/>
      <c r="E17592" s="2"/>
      <c r="G17592" s="2"/>
      <c r="H17592" s="6"/>
      <c r="I17592" s="9"/>
      <c r="J17592" s="9"/>
      <c r="K17592" s="9"/>
    </row>
    <row r="17593" spans="1:11" x14ac:dyDescent="0.25">
      <c r="A17593" s="2"/>
      <c r="B17593" s="2"/>
      <c r="C17593" s="2"/>
      <c r="E17593" s="2"/>
      <c r="G17593" s="2"/>
      <c r="H17593" s="6"/>
      <c r="I17593" s="9"/>
      <c r="J17593" s="9"/>
      <c r="K17593" s="9"/>
    </row>
    <row r="17594" spans="1:11" x14ac:dyDescent="0.25">
      <c r="A17594" s="2"/>
      <c r="B17594" s="2"/>
      <c r="C17594" s="2"/>
      <c r="E17594" s="2"/>
      <c r="G17594" s="2"/>
      <c r="H17594" s="6"/>
      <c r="I17594" s="9"/>
      <c r="J17594" s="9"/>
      <c r="K17594" s="9"/>
    </row>
    <row r="17595" spans="1:11" x14ac:dyDescent="0.25">
      <c r="A17595" s="2"/>
      <c r="B17595" s="2"/>
      <c r="C17595" s="2"/>
      <c r="E17595" s="2"/>
      <c r="G17595" s="2"/>
      <c r="H17595" s="6"/>
      <c r="I17595" s="9"/>
      <c r="J17595" s="9"/>
      <c r="K17595" s="9"/>
    </row>
    <row r="17596" spans="1:11" x14ac:dyDescent="0.25">
      <c r="A17596" s="2"/>
      <c r="B17596" s="2"/>
      <c r="C17596" s="2"/>
      <c r="E17596" s="2"/>
      <c r="G17596" s="2"/>
      <c r="H17596" s="6"/>
      <c r="I17596" s="9"/>
      <c r="J17596" s="9"/>
      <c r="K17596" s="9"/>
    </row>
    <row r="17597" spans="1:11" x14ac:dyDescent="0.25">
      <c r="A17597" s="2"/>
      <c r="B17597" s="2"/>
      <c r="C17597" s="2"/>
      <c r="E17597" s="2"/>
      <c r="G17597" s="2"/>
      <c r="H17597" s="6"/>
      <c r="I17597" s="9"/>
      <c r="J17597" s="9"/>
      <c r="K17597" s="9"/>
    </row>
    <row r="17598" spans="1:11" x14ac:dyDescent="0.25">
      <c r="A17598" s="2"/>
      <c r="B17598" s="2"/>
      <c r="C17598" s="2"/>
      <c r="E17598" s="2"/>
      <c r="G17598" s="2"/>
      <c r="H17598" s="6"/>
      <c r="I17598" s="9"/>
      <c r="J17598" s="9"/>
      <c r="K17598" s="9"/>
    </row>
    <row r="17599" spans="1:11" x14ac:dyDescent="0.25">
      <c r="A17599" s="2"/>
      <c r="B17599" s="2"/>
      <c r="C17599" s="2"/>
      <c r="E17599" s="2"/>
      <c r="G17599" s="2"/>
      <c r="H17599" s="6"/>
      <c r="I17599" s="9"/>
      <c r="J17599" s="9"/>
      <c r="K17599" s="9"/>
    </row>
    <row r="17600" spans="1:11" x14ac:dyDescent="0.25">
      <c r="A17600" s="2"/>
      <c r="B17600" s="2"/>
      <c r="C17600" s="2"/>
      <c r="E17600" s="2"/>
      <c r="G17600" s="2"/>
      <c r="H17600" s="6"/>
      <c r="I17600" s="9"/>
      <c r="J17600" s="9"/>
      <c r="K17600" s="9"/>
    </row>
    <row r="17601" spans="1:11" x14ac:dyDescent="0.25">
      <c r="A17601" s="2"/>
      <c r="B17601" s="2"/>
      <c r="C17601" s="2"/>
      <c r="E17601" s="2"/>
      <c r="G17601" s="2"/>
      <c r="H17601" s="6"/>
      <c r="I17601" s="9"/>
      <c r="J17601" s="9"/>
      <c r="K17601" s="9"/>
    </row>
    <row r="17602" spans="1:11" x14ac:dyDescent="0.25">
      <c r="A17602" s="2"/>
      <c r="B17602" s="2"/>
      <c r="C17602" s="2"/>
      <c r="E17602" s="2"/>
      <c r="G17602" s="2"/>
      <c r="H17602" s="6"/>
      <c r="I17602" s="9"/>
      <c r="J17602" s="9"/>
      <c r="K17602" s="9"/>
    </row>
    <row r="17603" spans="1:11" x14ac:dyDescent="0.25">
      <c r="A17603" s="2"/>
      <c r="B17603" s="2"/>
      <c r="C17603" s="2"/>
      <c r="E17603" s="2"/>
      <c r="G17603" s="2"/>
      <c r="H17603" s="6"/>
      <c r="I17603" s="9"/>
      <c r="J17603" s="9"/>
      <c r="K17603" s="9"/>
    </row>
    <row r="17604" spans="1:11" x14ac:dyDescent="0.25">
      <c r="A17604" s="2"/>
      <c r="B17604" s="2"/>
      <c r="C17604" s="2"/>
      <c r="E17604" s="2"/>
      <c r="G17604" s="2"/>
      <c r="H17604" s="6"/>
      <c r="I17604" s="9"/>
      <c r="J17604" s="9"/>
      <c r="K17604" s="9"/>
    </row>
    <row r="17605" spans="1:11" x14ac:dyDescent="0.25">
      <c r="A17605" s="2"/>
      <c r="B17605" s="2"/>
      <c r="C17605" s="2"/>
      <c r="E17605" s="2"/>
      <c r="G17605" s="2"/>
      <c r="H17605" s="6"/>
      <c r="I17605" s="9"/>
      <c r="J17605" s="9"/>
      <c r="K17605" s="9"/>
    </row>
    <row r="17606" spans="1:11" x14ac:dyDescent="0.25">
      <c r="A17606" s="2"/>
      <c r="B17606" s="2"/>
      <c r="C17606" s="2"/>
      <c r="E17606" s="2"/>
      <c r="G17606" s="2"/>
      <c r="H17606" s="6"/>
      <c r="I17606" s="9"/>
      <c r="J17606" s="9"/>
      <c r="K17606" s="9"/>
    </row>
    <row r="17607" spans="1:11" x14ac:dyDescent="0.25">
      <c r="A17607" s="2"/>
      <c r="B17607" s="2"/>
      <c r="C17607" s="2"/>
      <c r="E17607" s="2"/>
      <c r="G17607" s="2"/>
      <c r="H17607" s="6"/>
      <c r="I17607" s="9"/>
      <c r="J17607" s="9"/>
      <c r="K17607" s="9"/>
    </row>
    <row r="17608" spans="1:11" x14ac:dyDescent="0.25">
      <c r="A17608" s="2"/>
      <c r="B17608" s="2"/>
      <c r="C17608" s="2"/>
      <c r="E17608" s="2"/>
      <c r="G17608" s="2"/>
      <c r="H17608" s="6"/>
      <c r="I17608" s="9"/>
      <c r="J17608" s="9"/>
      <c r="K17608" s="9"/>
    </row>
    <row r="17609" spans="1:11" x14ac:dyDescent="0.25">
      <c r="A17609" s="2"/>
      <c r="B17609" s="2"/>
      <c r="C17609" s="2"/>
      <c r="E17609" s="2"/>
      <c r="G17609" s="2"/>
      <c r="H17609" s="6"/>
      <c r="I17609" s="9"/>
      <c r="J17609" s="9"/>
      <c r="K17609" s="9"/>
    </row>
    <row r="17610" spans="1:11" x14ac:dyDescent="0.25">
      <c r="A17610" s="2"/>
      <c r="B17610" s="2"/>
      <c r="C17610" s="2"/>
      <c r="E17610" s="2"/>
      <c r="G17610" s="2"/>
      <c r="H17610" s="6"/>
      <c r="I17610" s="9"/>
      <c r="J17610" s="9"/>
      <c r="K17610" s="9"/>
    </row>
    <row r="17611" spans="1:11" x14ac:dyDescent="0.25">
      <c r="A17611" s="2"/>
      <c r="B17611" s="2"/>
      <c r="C17611" s="2"/>
      <c r="E17611" s="2"/>
      <c r="G17611" s="2"/>
      <c r="H17611" s="6"/>
      <c r="I17611" s="9"/>
      <c r="J17611" s="9"/>
      <c r="K17611" s="9"/>
    </row>
    <row r="17612" spans="1:11" x14ac:dyDescent="0.25">
      <c r="A17612" s="2"/>
      <c r="B17612" s="2"/>
      <c r="C17612" s="2"/>
      <c r="E17612" s="2"/>
      <c r="G17612" s="2"/>
      <c r="H17612" s="6"/>
      <c r="I17612" s="9"/>
      <c r="J17612" s="9"/>
      <c r="K17612" s="9"/>
    </row>
    <row r="17613" spans="1:11" x14ac:dyDescent="0.25">
      <c r="A17613" s="2"/>
      <c r="B17613" s="2"/>
      <c r="C17613" s="2"/>
      <c r="E17613" s="2"/>
      <c r="G17613" s="2"/>
      <c r="H17613" s="6"/>
      <c r="I17613" s="9"/>
      <c r="J17613" s="9"/>
      <c r="K17613" s="9"/>
    </row>
    <row r="17614" spans="1:11" x14ac:dyDescent="0.25">
      <c r="A17614" s="2"/>
      <c r="B17614" s="2"/>
      <c r="C17614" s="2"/>
      <c r="E17614" s="2"/>
      <c r="G17614" s="2"/>
      <c r="H17614" s="6"/>
      <c r="I17614" s="9"/>
      <c r="J17614" s="9"/>
      <c r="K17614" s="9"/>
    </row>
    <row r="17615" spans="1:11" x14ac:dyDescent="0.25">
      <c r="A17615" s="2"/>
      <c r="B17615" s="2"/>
      <c r="C17615" s="2"/>
      <c r="E17615" s="2"/>
      <c r="G17615" s="2"/>
      <c r="H17615" s="6"/>
      <c r="I17615" s="9"/>
      <c r="J17615" s="9"/>
      <c r="K17615" s="9"/>
    </row>
    <row r="17616" spans="1:11" x14ac:dyDescent="0.25">
      <c r="A17616" s="2"/>
      <c r="B17616" s="2"/>
      <c r="C17616" s="2"/>
      <c r="E17616" s="2"/>
      <c r="G17616" s="2"/>
      <c r="H17616" s="6"/>
      <c r="I17616" s="9"/>
      <c r="J17616" s="9"/>
      <c r="K17616" s="9"/>
    </row>
    <row r="17617" spans="1:11" x14ac:dyDescent="0.25">
      <c r="A17617" s="2"/>
      <c r="B17617" s="2"/>
      <c r="C17617" s="2"/>
      <c r="E17617" s="2"/>
      <c r="G17617" s="2"/>
      <c r="H17617" s="6"/>
      <c r="I17617" s="9"/>
      <c r="J17617" s="9"/>
      <c r="K17617" s="9"/>
    </row>
    <row r="17618" spans="1:11" x14ac:dyDescent="0.25">
      <c r="A17618" s="2"/>
      <c r="B17618" s="2"/>
      <c r="C17618" s="2"/>
      <c r="E17618" s="2"/>
      <c r="G17618" s="2"/>
      <c r="H17618" s="6"/>
      <c r="I17618" s="9"/>
      <c r="J17618" s="9"/>
      <c r="K17618" s="9"/>
    </row>
    <row r="17619" spans="1:11" x14ac:dyDescent="0.25">
      <c r="A17619" s="2"/>
      <c r="B17619" s="2"/>
      <c r="C17619" s="2"/>
      <c r="E17619" s="2"/>
      <c r="G17619" s="2"/>
      <c r="H17619" s="6"/>
      <c r="I17619" s="9"/>
      <c r="J17619" s="9"/>
      <c r="K17619" s="9"/>
    </row>
    <row r="17620" spans="1:11" x14ac:dyDescent="0.25">
      <c r="A17620" s="2"/>
      <c r="B17620" s="2"/>
      <c r="C17620" s="2"/>
      <c r="E17620" s="2"/>
      <c r="G17620" s="2"/>
      <c r="H17620" s="6"/>
      <c r="I17620" s="9"/>
      <c r="J17620" s="9"/>
      <c r="K17620" s="9"/>
    </row>
    <row r="17621" spans="1:11" x14ac:dyDescent="0.25">
      <c r="A17621" s="2"/>
      <c r="B17621" s="2"/>
      <c r="C17621" s="2"/>
      <c r="E17621" s="2"/>
      <c r="G17621" s="2"/>
      <c r="H17621" s="6"/>
      <c r="I17621" s="9"/>
      <c r="J17621" s="9"/>
      <c r="K17621" s="9"/>
    </row>
    <row r="17622" spans="1:11" x14ac:dyDescent="0.25">
      <c r="A17622" s="2"/>
      <c r="B17622" s="2"/>
      <c r="C17622" s="2"/>
      <c r="E17622" s="2"/>
      <c r="G17622" s="2"/>
      <c r="H17622" s="6"/>
      <c r="I17622" s="9"/>
      <c r="J17622" s="9"/>
      <c r="K17622" s="9"/>
    </row>
    <row r="17623" spans="1:11" x14ac:dyDescent="0.25">
      <c r="A17623" s="2"/>
      <c r="B17623" s="2"/>
      <c r="C17623" s="2"/>
      <c r="E17623" s="2"/>
      <c r="G17623" s="2"/>
      <c r="H17623" s="6"/>
      <c r="I17623" s="9"/>
      <c r="J17623" s="9"/>
      <c r="K17623" s="9"/>
    </row>
    <row r="17624" spans="1:11" x14ac:dyDescent="0.25">
      <c r="A17624" s="2"/>
      <c r="B17624" s="2"/>
      <c r="C17624" s="2"/>
      <c r="E17624" s="2"/>
      <c r="G17624" s="2"/>
      <c r="H17624" s="6"/>
      <c r="I17624" s="9"/>
      <c r="J17624" s="9"/>
      <c r="K17624" s="9"/>
    </row>
    <row r="17625" spans="1:11" x14ac:dyDescent="0.25">
      <c r="A17625" s="2"/>
      <c r="B17625" s="2"/>
      <c r="C17625" s="2"/>
      <c r="E17625" s="2"/>
      <c r="G17625" s="2"/>
      <c r="H17625" s="6"/>
      <c r="I17625" s="9"/>
      <c r="J17625" s="9"/>
      <c r="K17625" s="9"/>
    </row>
    <row r="17626" spans="1:11" x14ac:dyDescent="0.25">
      <c r="A17626" s="2"/>
      <c r="B17626" s="2"/>
      <c r="C17626" s="2"/>
      <c r="E17626" s="2"/>
      <c r="G17626" s="2"/>
      <c r="H17626" s="6"/>
      <c r="I17626" s="9"/>
      <c r="J17626" s="9"/>
      <c r="K17626" s="9"/>
    </row>
    <row r="17627" spans="1:11" x14ac:dyDescent="0.25">
      <c r="A17627" s="2"/>
      <c r="B17627" s="2"/>
      <c r="C17627" s="2"/>
      <c r="E17627" s="2"/>
      <c r="G17627" s="2"/>
      <c r="H17627" s="6"/>
      <c r="I17627" s="9"/>
      <c r="J17627" s="9"/>
      <c r="K17627" s="9"/>
    </row>
    <row r="17628" spans="1:11" x14ac:dyDescent="0.25">
      <c r="A17628" s="2"/>
      <c r="B17628" s="2"/>
      <c r="C17628" s="2"/>
      <c r="E17628" s="2"/>
      <c r="G17628" s="2"/>
      <c r="H17628" s="6"/>
      <c r="I17628" s="9"/>
      <c r="J17628" s="9"/>
      <c r="K17628" s="9"/>
    </row>
    <row r="17629" spans="1:11" x14ac:dyDescent="0.25">
      <c r="A17629" s="2"/>
      <c r="B17629" s="2"/>
      <c r="C17629" s="2"/>
      <c r="E17629" s="2"/>
      <c r="G17629" s="2"/>
      <c r="H17629" s="6"/>
      <c r="I17629" s="9"/>
      <c r="J17629" s="9"/>
      <c r="K17629" s="9"/>
    </row>
    <row r="17630" spans="1:11" x14ac:dyDescent="0.25">
      <c r="A17630" s="2"/>
      <c r="B17630" s="2"/>
      <c r="C17630" s="2"/>
      <c r="E17630" s="2"/>
      <c r="G17630" s="2"/>
      <c r="H17630" s="6"/>
      <c r="I17630" s="9"/>
      <c r="J17630" s="9"/>
      <c r="K17630" s="9"/>
    </row>
    <row r="17631" spans="1:11" x14ac:dyDescent="0.25">
      <c r="A17631" s="2"/>
      <c r="B17631" s="2"/>
      <c r="C17631" s="2"/>
      <c r="E17631" s="2"/>
      <c r="G17631" s="2"/>
      <c r="H17631" s="6"/>
      <c r="I17631" s="9"/>
      <c r="J17631" s="9"/>
      <c r="K17631" s="9"/>
    </row>
    <row r="17632" spans="1:11" x14ac:dyDescent="0.25">
      <c r="A17632" s="2"/>
      <c r="B17632" s="2"/>
      <c r="C17632" s="2"/>
      <c r="E17632" s="2"/>
      <c r="G17632" s="2"/>
      <c r="H17632" s="6"/>
      <c r="I17632" s="9"/>
      <c r="J17632" s="9"/>
      <c r="K17632" s="9"/>
    </row>
    <row r="17633" spans="1:11" x14ac:dyDescent="0.25">
      <c r="A17633" s="2"/>
      <c r="B17633" s="2"/>
      <c r="C17633" s="2"/>
      <c r="E17633" s="2"/>
      <c r="G17633" s="2"/>
      <c r="H17633" s="6"/>
      <c r="I17633" s="9"/>
      <c r="J17633" s="9"/>
      <c r="K17633" s="9"/>
    </row>
    <row r="17634" spans="1:11" x14ac:dyDescent="0.25">
      <c r="A17634" s="2"/>
      <c r="B17634" s="2"/>
      <c r="C17634" s="2"/>
      <c r="E17634" s="2"/>
      <c r="G17634" s="2"/>
      <c r="H17634" s="6"/>
      <c r="I17634" s="9"/>
      <c r="J17634" s="9"/>
      <c r="K17634" s="9"/>
    </row>
    <row r="17635" spans="1:11" x14ac:dyDescent="0.25">
      <c r="A17635" s="2"/>
      <c r="B17635" s="2"/>
      <c r="C17635" s="2"/>
      <c r="E17635" s="2"/>
      <c r="G17635" s="2"/>
      <c r="H17635" s="6"/>
      <c r="I17635" s="9"/>
      <c r="J17635" s="9"/>
      <c r="K17635" s="9"/>
    </row>
    <row r="17636" spans="1:11" x14ac:dyDescent="0.25">
      <c r="A17636" s="2"/>
      <c r="B17636" s="2"/>
      <c r="C17636" s="2"/>
      <c r="E17636" s="2"/>
      <c r="G17636" s="2"/>
      <c r="H17636" s="6"/>
      <c r="I17636" s="9"/>
      <c r="J17636" s="9"/>
      <c r="K17636" s="9"/>
    </row>
    <row r="17637" spans="1:11" x14ac:dyDescent="0.25">
      <c r="A17637" s="2"/>
      <c r="B17637" s="2"/>
      <c r="C17637" s="2"/>
      <c r="E17637" s="2"/>
      <c r="G17637" s="2"/>
      <c r="H17637" s="6"/>
      <c r="I17637" s="9"/>
      <c r="J17637" s="9"/>
      <c r="K17637" s="9"/>
    </row>
    <row r="17638" spans="1:11" x14ac:dyDescent="0.25">
      <c r="A17638" s="2"/>
      <c r="B17638" s="2"/>
      <c r="C17638" s="2"/>
      <c r="E17638" s="2"/>
      <c r="G17638" s="2"/>
      <c r="H17638" s="6"/>
      <c r="I17638" s="9"/>
      <c r="J17638" s="9"/>
      <c r="K17638" s="9"/>
    </row>
    <row r="17639" spans="1:11" x14ac:dyDescent="0.25">
      <c r="A17639" s="2"/>
      <c r="B17639" s="2"/>
      <c r="C17639" s="2"/>
      <c r="E17639" s="2"/>
      <c r="G17639" s="2"/>
      <c r="H17639" s="6"/>
      <c r="I17639" s="9"/>
      <c r="J17639" s="9"/>
      <c r="K17639" s="9"/>
    </row>
    <row r="17640" spans="1:11" x14ac:dyDescent="0.25">
      <c r="A17640" s="2"/>
      <c r="B17640" s="2"/>
      <c r="C17640" s="2"/>
      <c r="E17640" s="2"/>
      <c r="G17640" s="2"/>
      <c r="H17640" s="6"/>
      <c r="I17640" s="9"/>
      <c r="J17640" s="9"/>
      <c r="K17640" s="9"/>
    </row>
    <row r="17641" spans="1:11" x14ac:dyDescent="0.25">
      <c r="A17641" s="2"/>
      <c r="B17641" s="2"/>
      <c r="C17641" s="2"/>
      <c r="E17641" s="2"/>
      <c r="G17641" s="2"/>
      <c r="H17641" s="6"/>
      <c r="I17641" s="9"/>
      <c r="J17641" s="9"/>
      <c r="K17641" s="9"/>
    </row>
    <row r="17642" spans="1:11" x14ac:dyDescent="0.25">
      <c r="A17642" s="2"/>
      <c r="B17642" s="2"/>
      <c r="C17642" s="2"/>
      <c r="E17642" s="2"/>
      <c r="G17642" s="2"/>
      <c r="H17642" s="6"/>
      <c r="I17642" s="9"/>
      <c r="J17642" s="9"/>
      <c r="K17642" s="9"/>
    </row>
    <row r="17643" spans="1:11" x14ac:dyDescent="0.25">
      <c r="A17643" s="2"/>
      <c r="B17643" s="2"/>
      <c r="C17643" s="2"/>
      <c r="E17643" s="2"/>
      <c r="G17643" s="2"/>
      <c r="H17643" s="6"/>
      <c r="I17643" s="9"/>
      <c r="J17643" s="9"/>
      <c r="K17643" s="9"/>
    </row>
    <row r="17644" spans="1:11" x14ac:dyDescent="0.25">
      <c r="A17644" s="2"/>
      <c r="B17644" s="2"/>
      <c r="C17644" s="2"/>
      <c r="E17644" s="2"/>
      <c r="G17644" s="2"/>
      <c r="H17644" s="6"/>
      <c r="I17644" s="9"/>
      <c r="J17644" s="9"/>
      <c r="K17644" s="9"/>
    </row>
    <row r="17645" spans="1:11" x14ac:dyDescent="0.25">
      <c r="A17645" s="2"/>
      <c r="B17645" s="2"/>
      <c r="C17645" s="2"/>
      <c r="E17645" s="2"/>
      <c r="G17645" s="2"/>
      <c r="H17645" s="6"/>
      <c r="I17645" s="9"/>
      <c r="J17645" s="9"/>
      <c r="K17645" s="9"/>
    </row>
    <row r="17646" spans="1:11" x14ac:dyDescent="0.25">
      <c r="A17646" s="2"/>
      <c r="B17646" s="2"/>
      <c r="C17646" s="2"/>
      <c r="E17646" s="2"/>
      <c r="G17646" s="2"/>
      <c r="H17646" s="6"/>
      <c r="I17646" s="9"/>
      <c r="J17646" s="9"/>
      <c r="K17646" s="9"/>
    </row>
    <row r="17647" spans="1:11" x14ac:dyDescent="0.25">
      <c r="A17647" s="2"/>
      <c r="B17647" s="2"/>
      <c r="C17647" s="2"/>
      <c r="E17647" s="2"/>
      <c r="G17647" s="2"/>
      <c r="H17647" s="6"/>
      <c r="I17647" s="9"/>
      <c r="J17647" s="9"/>
      <c r="K17647" s="9"/>
    </row>
    <row r="17648" spans="1:11" x14ac:dyDescent="0.25">
      <c r="A17648" s="2"/>
      <c r="B17648" s="2"/>
      <c r="C17648" s="2"/>
      <c r="E17648" s="2"/>
      <c r="G17648" s="2"/>
      <c r="H17648" s="6"/>
      <c r="I17648" s="9"/>
      <c r="J17648" s="9"/>
      <c r="K17648" s="9"/>
    </row>
    <row r="17649" spans="1:11" x14ac:dyDescent="0.25">
      <c r="A17649" s="2"/>
      <c r="B17649" s="2"/>
      <c r="C17649" s="2"/>
      <c r="E17649" s="2"/>
      <c r="G17649" s="2"/>
      <c r="H17649" s="6"/>
      <c r="I17649" s="9"/>
      <c r="J17649" s="9"/>
      <c r="K17649" s="9"/>
    </row>
    <row r="17650" spans="1:11" x14ac:dyDescent="0.25">
      <c r="A17650" s="2"/>
      <c r="B17650" s="2"/>
      <c r="C17650" s="2"/>
      <c r="E17650" s="2"/>
      <c r="G17650" s="2"/>
      <c r="H17650" s="6"/>
      <c r="I17650" s="9"/>
      <c r="J17650" s="9"/>
      <c r="K17650" s="9"/>
    </row>
    <row r="17651" spans="1:11" x14ac:dyDescent="0.25">
      <c r="A17651" s="2"/>
      <c r="B17651" s="2"/>
      <c r="C17651" s="2"/>
      <c r="E17651" s="2"/>
      <c r="G17651" s="2"/>
      <c r="H17651" s="6"/>
      <c r="I17651" s="9"/>
      <c r="J17651" s="9"/>
      <c r="K17651" s="9"/>
    </row>
    <row r="17652" spans="1:11" x14ac:dyDescent="0.25">
      <c r="A17652" s="2"/>
      <c r="B17652" s="2"/>
      <c r="C17652" s="2"/>
      <c r="E17652" s="2"/>
      <c r="G17652" s="2"/>
      <c r="H17652" s="6"/>
      <c r="I17652" s="9"/>
      <c r="J17652" s="9"/>
      <c r="K17652" s="9"/>
    </row>
    <row r="17653" spans="1:11" x14ac:dyDescent="0.25">
      <c r="A17653" s="2"/>
      <c r="B17653" s="2"/>
      <c r="C17653" s="2"/>
      <c r="E17653" s="2"/>
      <c r="G17653" s="2"/>
      <c r="H17653" s="6"/>
      <c r="I17653" s="9"/>
      <c r="J17653" s="9"/>
      <c r="K17653" s="9"/>
    </row>
    <row r="17654" spans="1:11" x14ac:dyDescent="0.25">
      <c r="A17654" s="2"/>
      <c r="B17654" s="2"/>
      <c r="C17654" s="2"/>
      <c r="E17654" s="2"/>
      <c r="G17654" s="2"/>
      <c r="H17654" s="6"/>
      <c r="I17654" s="9"/>
      <c r="J17654" s="9"/>
      <c r="K17654" s="9"/>
    </row>
    <row r="17655" spans="1:11" x14ac:dyDescent="0.25">
      <c r="A17655" s="2"/>
      <c r="B17655" s="2"/>
      <c r="C17655" s="2"/>
      <c r="E17655" s="2"/>
      <c r="G17655" s="2"/>
      <c r="H17655" s="6"/>
      <c r="I17655" s="9"/>
      <c r="J17655" s="9"/>
      <c r="K17655" s="9"/>
    </row>
    <row r="17656" spans="1:11" x14ac:dyDescent="0.25">
      <c r="A17656" s="2"/>
      <c r="B17656" s="2"/>
      <c r="C17656" s="2"/>
      <c r="E17656" s="2"/>
      <c r="G17656" s="2"/>
      <c r="H17656" s="6"/>
      <c r="I17656" s="9"/>
      <c r="J17656" s="9"/>
      <c r="K17656" s="9"/>
    </row>
    <row r="17657" spans="1:11" x14ac:dyDescent="0.25">
      <c r="A17657" s="2"/>
      <c r="B17657" s="2"/>
      <c r="C17657" s="2"/>
      <c r="E17657" s="2"/>
      <c r="G17657" s="2"/>
      <c r="H17657" s="6"/>
      <c r="I17657" s="9"/>
      <c r="J17657" s="9"/>
      <c r="K17657" s="9"/>
    </row>
    <row r="17658" spans="1:11" x14ac:dyDescent="0.25">
      <c r="A17658" s="2"/>
      <c r="B17658" s="2"/>
      <c r="C17658" s="2"/>
      <c r="E17658" s="2"/>
      <c r="G17658" s="2"/>
      <c r="H17658" s="6"/>
      <c r="I17658" s="9"/>
      <c r="J17658" s="9"/>
      <c r="K17658" s="9"/>
    </row>
    <row r="17659" spans="1:11" x14ac:dyDescent="0.25">
      <c r="A17659" s="2"/>
      <c r="B17659" s="2"/>
      <c r="C17659" s="2"/>
      <c r="E17659" s="2"/>
      <c r="G17659" s="2"/>
      <c r="H17659" s="6"/>
      <c r="I17659" s="9"/>
      <c r="J17659" s="9"/>
      <c r="K17659" s="9"/>
    </row>
    <row r="17660" spans="1:11" x14ac:dyDescent="0.25">
      <c r="A17660" s="2"/>
      <c r="B17660" s="2"/>
      <c r="C17660" s="2"/>
      <c r="E17660" s="2"/>
      <c r="G17660" s="2"/>
      <c r="H17660" s="6"/>
      <c r="I17660" s="9"/>
      <c r="J17660" s="9"/>
      <c r="K17660" s="9"/>
    </row>
    <row r="17661" spans="1:11" x14ac:dyDescent="0.25">
      <c r="A17661" s="2"/>
      <c r="B17661" s="2"/>
      <c r="C17661" s="2"/>
      <c r="E17661" s="2"/>
      <c r="G17661" s="2"/>
      <c r="H17661" s="6"/>
      <c r="I17661" s="9"/>
      <c r="J17661" s="9"/>
      <c r="K17661" s="9"/>
    </row>
    <row r="17662" spans="1:11" x14ac:dyDescent="0.25">
      <c r="A17662" s="2"/>
      <c r="B17662" s="2"/>
      <c r="C17662" s="2"/>
      <c r="E17662" s="2"/>
      <c r="G17662" s="2"/>
      <c r="H17662" s="6"/>
      <c r="I17662" s="9"/>
      <c r="J17662" s="9"/>
      <c r="K17662" s="9"/>
    </row>
    <row r="17663" spans="1:11" x14ac:dyDescent="0.25">
      <c r="A17663" s="2"/>
      <c r="B17663" s="2"/>
      <c r="C17663" s="2"/>
      <c r="E17663" s="2"/>
      <c r="G17663" s="2"/>
      <c r="H17663" s="6"/>
      <c r="I17663" s="9"/>
      <c r="J17663" s="9"/>
      <c r="K17663" s="9"/>
    </row>
    <row r="17664" spans="1:11" x14ac:dyDescent="0.25">
      <c r="A17664" s="2"/>
      <c r="B17664" s="2"/>
      <c r="C17664" s="2"/>
      <c r="E17664" s="2"/>
      <c r="G17664" s="2"/>
      <c r="H17664" s="6"/>
      <c r="I17664" s="9"/>
      <c r="J17664" s="9"/>
      <c r="K17664" s="9"/>
    </row>
    <row r="17665" spans="1:11" x14ac:dyDescent="0.25">
      <c r="A17665" s="2"/>
      <c r="B17665" s="2"/>
      <c r="C17665" s="2"/>
      <c r="E17665" s="2"/>
      <c r="G17665" s="2"/>
      <c r="H17665" s="6"/>
      <c r="I17665" s="9"/>
      <c r="J17665" s="9"/>
      <c r="K17665" s="9"/>
    </row>
    <row r="17666" spans="1:11" x14ac:dyDescent="0.25">
      <c r="A17666" s="2"/>
      <c r="B17666" s="2"/>
      <c r="C17666" s="2"/>
      <c r="E17666" s="2"/>
      <c r="G17666" s="2"/>
      <c r="H17666" s="6"/>
      <c r="I17666" s="9"/>
      <c r="J17666" s="9"/>
      <c r="K17666" s="9"/>
    </row>
    <row r="17667" spans="1:11" x14ac:dyDescent="0.25">
      <c r="A17667" s="2"/>
      <c r="B17667" s="2"/>
      <c r="C17667" s="2"/>
      <c r="E17667" s="2"/>
      <c r="G17667" s="2"/>
      <c r="H17667" s="6"/>
      <c r="I17667" s="9"/>
      <c r="J17667" s="9"/>
      <c r="K17667" s="9"/>
    </row>
    <row r="17668" spans="1:11" x14ac:dyDescent="0.25">
      <c r="A17668" s="2"/>
      <c r="B17668" s="2"/>
      <c r="C17668" s="2"/>
      <c r="E17668" s="2"/>
      <c r="G17668" s="2"/>
      <c r="H17668" s="6"/>
      <c r="I17668" s="9"/>
      <c r="J17668" s="9"/>
      <c r="K17668" s="9"/>
    </row>
    <row r="17669" spans="1:11" x14ac:dyDescent="0.25">
      <c r="A17669" s="2"/>
      <c r="B17669" s="2"/>
      <c r="C17669" s="2"/>
      <c r="E17669" s="2"/>
      <c r="G17669" s="2"/>
      <c r="H17669" s="6"/>
      <c r="I17669" s="9"/>
      <c r="J17669" s="9"/>
      <c r="K17669" s="9"/>
    </row>
    <row r="17670" spans="1:11" x14ac:dyDescent="0.25">
      <c r="A17670" s="2"/>
      <c r="B17670" s="2"/>
      <c r="C17670" s="2"/>
      <c r="E17670" s="2"/>
      <c r="G17670" s="2"/>
      <c r="H17670" s="6"/>
      <c r="I17670" s="9"/>
      <c r="J17670" s="9"/>
      <c r="K17670" s="9"/>
    </row>
    <row r="17671" spans="1:11" x14ac:dyDescent="0.25">
      <c r="A17671" s="2"/>
      <c r="B17671" s="2"/>
      <c r="C17671" s="2"/>
      <c r="E17671" s="2"/>
      <c r="G17671" s="2"/>
      <c r="H17671" s="6"/>
      <c r="I17671" s="9"/>
      <c r="J17671" s="9"/>
      <c r="K17671" s="9"/>
    </row>
    <row r="17672" spans="1:11" x14ac:dyDescent="0.25">
      <c r="A17672" s="2"/>
      <c r="B17672" s="2"/>
      <c r="C17672" s="2"/>
      <c r="E17672" s="2"/>
      <c r="G17672" s="2"/>
      <c r="H17672" s="6"/>
      <c r="I17672" s="9"/>
      <c r="J17672" s="9"/>
      <c r="K17672" s="9"/>
    </row>
    <row r="17673" spans="1:11" x14ac:dyDescent="0.25">
      <c r="A17673" s="2"/>
      <c r="B17673" s="2"/>
      <c r="C17673" s="2"/>
      <c r="E17673" s="2"/>
      <c r="G17673" s="2"/>
      <c r="H17673" s="6"/>
      <c r="I17673" s="9"/>
      <c r="J17673" s="9"/>
      <c r="K17673" s="9"/>
    </row>
    <row r="17674" spans="1:11" x14ac:dyDescent="0.25">
      <c r="A17674" s="2"/>
      <c r="B17674" s="2"/>
      <c r="C17674" s="2"/>
      <c r="E17674" s="2"/>
      <c r="G17674" s="2"/>
      <c r="H17674" s="6"/>
      <c r="I17674" s="9"/>
      <c r="J17674" s="9"/>
      <c r="K17674" s="9"/>
    </row>
    <row r="17675" spans="1:11" x14ac:dyDescent="0.25">
      <c r="A17675" s="2"/>
      <c r="B17675" s="2"/>
      <c r="C17675" s="2"/>
      <c r="E17675" s="2"/>
      <c r="G17675" s="2"/>
      <c r="H17675" s="6"/>
      <c r="I17675" s="9"/>
      <c r="J17675" s="9"/>
      <c r="K17675" s="9"/>
    </row>
    <row r="17676" spans="1:11" x14ac:dyDescent="0.25">
      <c r="A17676" s="2"/>
      <c r="B17676" s="2"/>
      <c r="C17676" s="2"/>
      <c r="E17676" s="2"/>
      <c r="G17676" s="2"/>
      <c r="H17676" s="6"/>
      <c r="I17676" s="9"/>
      <c r="J17676" s="9"/>
      <c r="K17676" s="9"/>
    </row>
    <row r="17677" spans="1:11" x14ac:dyDescent="0.25">
      <c r="A17677" s="2"/>
      <c r="B17677" s="2"/>
      <c r="C17677" s="2"/>
      <c r="E17677" s="2"/>
      <c r="G17677" s="2"/>
      <c r="H17677" s="6"/>
      <c r="I17677" s="9"/>
      <c r="J17677" s="9"/>
      <c r="K17677" s="9"/>
    </row>
    <row r="17678" spans="1:11" x14ac:dyDescent="0.25">
      <c r="A17678" s="2"/>
      <c r="B17678" s="2"/>
      <c r="C17678" s="2"/>
      <c r="E17678" s="2"/>
      <c r="G17678" s="2"/>
      <c r="H17678" s="6"/>
      <c r="I17678" s="9"/>
      <c r="J17678" s="9"/>
      <c r="K17678" s="9"/>
    </row>
    <row r="17679" spans="1:11" x14ac:dyDescent="0.25">
      <c r="A17679" s="2"/>
      <c r="B17679" s="2"/>
      <c r="C17679" s="2"/>
      <c r="E17679" s="2"/>
      <c r="G17679" s="2"/>
      <c r="H17679" s="6"/>
      <c r="I17679" s="9"/>
      <c r="J17679" s="9"/>
      <c r="K17679" s="9"/>
    </row>
    <row r="17680" spans="1:11" x14ac:dyDescent="0.25">
      <c r="A17680" s="2"/>
      <c r="B17680" s="2"/>
      <c r="C17680" s="2"/>
      <c r="E17680" s="2"/>
      <c r="G17680" s="2"/>
      <c r="H17680" s="6"/>
      <c r="I17680" s="9"/>
      <c r="J17680" s="9"/>
      <c r="K17680" s="9"/>
    </row>
    <row r="17681" spans="1:11" x14ac:dyDescent="0.25">
      <c r="A17681" s="2"/>
      <c r="B17681" s="2"/>
      <c r="C17681" s="2"/>
      <c r="E17681" s="2"/>
      <c r="G17681" s="2"/>
      <c r="H17681" s="6"/>
      <c r="I17681" s="9"/>
      <c r="J17681" s="9"/>
      <c r="K17681" s="9"/>
    </row>
    <row r="17682" spans="1:11" x14ac:dyDescent="0.25">
      <c r="A17682" s="2"/>
      <c r="B17682" s="2"/>
      <c r="C17682" s="2"/>
      <c r="E17682" s="2"/>
      <c r="G17682" s="2"/>
      <c r="H17682" s="6"/>
      <c r="I17682" s="9"/>
      <c r="J17682" s="9"/>
      <c r="K17682" s="9"/>
    </row>
    <row r="17683" spans="1:11" x14ac:dyDescent="0.25">
      <c r="A17683" s="2"/>
      <c r="B17683" s="2"/>
      <c r="C17683" s="2"/>
      <c r="E17683" s="2"/>
      <c r="G17683" s="2"/>
      <c r="H17683" s="6"/>
      <c r="I17683" s="9"/>
      <c r="J17683" s="9"/>
      <c r="K17683" s="9"/>
    </row>
    <row r="17684" spans="1:11" x14ac:dyDescent="0.25">
      <c r="A17684" s="2"/>
      <c r="B17684" s="2"/>
      <c r="C17684" s="2"/>
      <c r="E17684" s="2"/>
      <c r="G17684" s="2"/>
      <c r="H17684" s="6"/>
      <c r="I17684" s="9"/>
      <c r="J17684" s="9"/>
      <c r="K17684" s="9"/>
    </row>
    <row r="17685" spans="1:11" x14ac:dyDescent="0.25">
      <c r="A17685" s="2"/>
      <c r="B17685" s="2"/>
      <c r="C17685" s="2"/>
      <c r="E17685" s="2"/>
      <c r="G17685" s="2"/>
      <c r="H17685" s="6"/>
      <c r="I17685" s="9"/>
      <c r="J17685" s="9"/>
      <c r="K17685" s="9"/>
    </row>
    <row r="17686" spans="1:11" x14ac:dyDescent="0.25">
      <c r="A17686" s="2"/>
      <c r="B17686" s="2"/>
      <c r="C17686" s="2"/>
      <c r="E17686" s="2"/>
      <c r="G17686" s="2"/>
      <c r="H17686" s="6"/>
      <c r="I17686" s="9"/>
      <c r="J17686" s="9"/>
      <c r="K17686" s="9"/>
    </row>
    <row r="17687" spans="1:11" x14ac:dyDescent="0.25">
      <c r="A17687" s="2"/>
      <c r="B17687" s="2"/>
      <c r="C17687" s="2"/>
      <c r="E17687" s="2"/>
      <c r="G17687" s="2"/>
      <c r="H17687" s="6"/>
      <c r="I17687" s="9"/>
      <c r="J17687" s="9"/>
      <c r="K17687" s="9"/>
    </row>
    <row r="17688" spans="1:11" x14ac:dyDescent="0.25">
      <c r="A17688" s="2"/>
      <c r="B17688" s="2"/>
      <c r="C17688" s="2"/>
      <c r="E17688" s="2"/>
      <c r="G17688" s="2"/>
      <c r="H17688" s="6"/>
      <c r="I17688" s="9"/>
      <c r="J17688" s="9"/>
      <c r="K17688" s="9"/>
    </row>
    <row r="17689" spans="1:11" x14ac:dyDescent="0.25">
      <c r="A17689" s="2"/>
      <c r="B17689" s="2"/>
      <c r="C17689" s="2"/>
      <c r="E17689" s="2"/>
      <c r="G17689" s="2"/>
      <c r="H17689" s="6"/>
      <c r="I17689" s="9"/>
      <c r="J17689" s="9"/>
      <c r="K17689" s="9"/>
    </row>
    <row r="17690" spans="1:11" x14ac:dyDescent="0.25">
      <c r="A17690" s="2"/>
      <c r="B17690" s="2"/>
      <c r="C17690" s="2"/>
      <c r="E17690" s="2"/>
      <c r="G17690" s="2"/>
      <c r="H17690" s="6"/>
      <c r="I17690" s="9"/>
      <c r="J17690" s="9"/>
      <c r="K17690" s="9"/>
    </row>
    <row r="17691" spans="1:11" x14ac:dyDescent="0.25">
      <c r="A17691" s="2"/>
      <c r="B17691" s="2"/>
      <c r="C17691" s="2"/>
      <c r="E17691" s="2"/>
      <c r="G17691" s="2"/>
      <c r="H17691" s="6"/>
      <c r="I17691" s="9"/>
      <c r="J17691" s="9"/>
      <c r="K17691" s="9"/>
    </row>
    <row r="17692" spans="1:11" x14ac:dyDescent="0.25">
      <c r="A17692" s="2"/>
      <c r="B17692" s="2"/>
      <c r="C17692" s="2"/>
      <c r="E17692" s="2"/>
      <c r="G17692" s="2"/>
      <c r="H17692" s="6"/>
      <c r="I17692" s="9"/>
      <c r="J17692" s="9"/>
      <c r="K17692" s="9"/>
    </row>
    <row r="17693" spans="1:11" x14ac:dyDescent="0.25">
      <c r="A17693" s="2"/>
      <c r="B17693" s="2"/>
      <c r="C17693" s="2"/>
      <c r="E17693" s="2"/>
      <c r="G17693" s="2"/>
      <c r="H17693" s="6"/>
      <c r="I17693" s="9"/>
      <c r="J17693" s="9"/>
      <c r="K17693" s="9"/>
    </row>
    <row r="17694" spans="1:11" x14ac:dyDescent="0.25">
      <c r="A17694" s="2"/>
      <c r="B17694" s="2"/>
      <c r="C17694" s="2"/>
      <c r="E17694" s="2"/>
      <c r="G17694" s="2"/>
      <c r="H17694" s="6"/>
      <c r="I17694" s="9"/>
      <c r="J17694" s="9"/>
      <c r="K17694" s="9"/>
    </row>
    <row r="17695" spans="1:11" x14ac:dyDescent="0.25">
      <c r="A17695" s="2"/>
      <c r="B17695" s="2"/>
      <c r="C17695" s="2"/>
      <c r="E17695" s="2"/>
      <c r="G17695" s="2"/>
      <c r="H17695" s="6"/>
      <c r="I17695" s="9"/>
      <c r="J17695" s="9"/>
      <c r="K17695" s="9"/>
    </row>
    <row r="17696" spans="1:11" x14ac:dyDescent="0.25">
      <c r="A17696" s="2"/>
      <c r="B17696" s="2"/>
      <c r="C17696" s="2"/>
      <c r="E17696" s="2"/>
      <c r="G17696" s="2"/>
      <c r="H17696" s="6"/>
      <c r="I17696" s="9"/>
      <c r="J17696" s="9"/>
      <c r="K17696" s="9"/>
    </row>
    <row r="17697" spans="1:11" x14ac:dyDescent="0.25">
      <c r="A17697" s="2"/>
      <c r="B17697" s="2"/>
      <c r="C17697" s="2"/>
      <c r="E17697" s="2"/>
      <c r="G17697" s="2"/>
      <c r="H17697" s="6"/>
      <c r="I17697" s="9"/>
      <c r="J17697" s="9"/>
      <c r="K17697" s="9"/>
    </row>
    <row r="17698" spans="1:11" x14ac:dyDescent="0.25">
      <c r="A17698" s="2"/>
      <c r="B17698" s="2"/>
      <c r="C17698" s="2"/>
      <c r="E17698" s="2"/>
      <c r="G17698" s="2"/>
      <c r="H17698" s="6"/>
      <c r="I17698" s="9"/>
      <c r="J17698" s="9"/>
      <c r="K17698" s="9"/>
    </row>
    <row r="17699" spans="1:11" x14ac:dyDescent="0.25">
      <c r="A17699" s="2"/>
      <c r="B17699" s="2"/>
      <c r="C17699" s="2"/>
      <c r="E17699" s="2"/>
      <c r="G17699" s="2"/>
      <c r="H17699" s="6"/>
      <c r="I17699" s="9"/>
      <c r="J17699" s="9"/>
      <c r="K17699" s="9"/>
    </row>
    <row r="17700" spans="1:11" x14ac:dyDescent="0.25">
      <c r="A17700" s="2"/>
      <c r="B17700" s="2"/>
      <c r="C17700" s="2"/>
      <c r="E17700" s="2"/>
      <c r="G17700" s="2"/>
      <c r="H17700" s="6"/>
      <c r="I17700" s="9"/>
      <c r="J17700" s="9"/>
      <c r="K17700" s="9"/>
    </row>
    <row r="17701" spans="1:11" x14ac:dyDescent="0.25">
      <c r="A17701" s="2"/>
      <c r="B17701" s="2"/>
      <c r="C17701" s="2"/>
      <c r="E17701" s="2"/>
      <c r="G17701" s="2"/>
      <c r="H17701" s="6"/>
      <c r="I17701" s="9"/>
      <c r="J17701" s="9"/>
      <c r="K17701" s="9"/>
    </row>
    <row r="17702" spans="1:11" x14ac:dyDescent="0.25">
      <c r="A17702" s="2"/>
      <c r="B17702" s="2"/>
      <c r="C17702" s="2"/>
      <c r="E17702" s="2"/>
      <c r="G17702" s="2"/>
      <c r="H17702" s="6"/>
      <c r="I17702" s="9"/>
      <c r="J17702" s="9"/>
      <c r="K17702" s="9"/>
    </row>
    <row r="17703" spans="1:11" x14ac:dyDescent="0.25">
      <c r="A17703" s="2"/>
      <c r="B17703" s="2"/>
      <c r="C17703" s="2"/>
      <c r="E17703" s="2"/>
      <c r="G17703" s="2"/>
      <c r="H17703" s="6"/>
      <c r="I17703" s="9"/>
      <c r="J17703" s="9"/>
      <c r="K17703" s="9"/>
    </row>
    <row r="17704" spans="1:11" x14ac:dyDescent="0.25">
      <c r="A17704" s="2"/>
      <c r="B17704" s="2"/>
      <c r="C17704" s="2"/>
      <c r="E17704" s="2"/>
      <c r="G17704" s="2"/>
      <c r="H17704" s="6"/>
      <c r="I17704" s="9"/>
      <c r="J17704" s="9"/>
      <c r="K17704" s="9"/>
    </row>
    <row r="17705" spans="1:11" x14ac:dyDescent="0.25">
      <c r="A17705" s="2"/>
      <c r="B17705" s="2"/>
      <c r="C17705" s="2"/>
      <c r="E17705" s="2"/>
      <c r="G17705" s="2"/>
      <c r="H17705" s="6"/>
      <c r="I17705" s="9"/>
      <c r="J17705" s="9"/>
      <c r="K17705" s="9"/>
    </row>
    <row r="17706" spans="1:11" x14ac:dyDescent="0.25">
      <c r="A17706" s="2"/>
      <c r="B17706" s="2"/>
      <c r="C17706" s="2"/>
      <c r="E17706" s="2"/>
      <c r="G17706" s="2"/>
      <c r="H17706" s="6"/>
      <c r="I17706" s="9"/>
      <c r="J17706" s="9"/>
      <c r="K17706" s="9"/>
    </row>
    <row r="17707" spans="1:11" x14ac:dyDescent="0.25">
      <c r="A17707" s="2"/>
      <c r="B17707" s="2"/>
      <c r="C17707" s="2"/>
      <c r="E17707" s="2"/>
      <c r="G17707" s="2"/>
      <c r="H17707" s="6"/>
      <c r="I17707" s="9"/>
      <c r="J17707" s="9"/>
      <c r="K17707" s="9"/>
    </row>
    <row r="17708" spans="1:11" x14ac:dyDescent="0.25">
      <c r="A17708" s="2"/>
      <c r="B17708" s="2"/>
      <c r="C17708" s="2"/>
      <c r="E17708" s="2"/>
      <c r="G17708" s="2"/>
      <c r="H17708" s="6"/>
      <c r="I17708" s="9"/>
      <c r="J17708" s="9"/>
      <c r="K17708" s="9"/>
    </row>
    <row r="17709" spans="1:11" x14ac:dyDescent="0.25">
      <c r="A17709" s="2"/>
      <c r="B17709" s="2"/>
      <c r="C17709" s="2"/>
      <c r="E17709" s="2"/>
      <c r="G17709" s="2"/>
      <c r="H17709" s="6"/>
      <c r="I17709" s="9"/>
      <c r="J17709" s="9"/>
      <c r="K17709" s="9"/>
    </row>
    <row r="17710" spans="1:11" x14ac:dyDescent="0.25">
      <c r="A17710" s="2"/>
      <c r="B17710" s="2"/>
      <c r="C17710" s="2"/>
      <c r="E17710" s="2"/>
      <c r="G17710" s="2"/>
      <c r="H17710" s="6"/>
      <c r="I17710" s="9"/>
      <c r="J17710" s="9"/>
      <c r="K17710" s="9"/>
    </row>
    <row r="17711" spans="1:11" x14ac:dyDescent="0.25">
      <c r="A17711" s="2"/>
      <c r="B17711" s="2"/>
      <c r="C17711" s="2"/>
      <c r="E17711" s="2"/>
      <c r="G17711" s="2"/>
      <c r="H17711" s="6"/>
      <c r="I17711" s="9"/>
      <c r="J17711" s="9"/>
      <c r="K17711" s="9"/>
    </row>
    <row r="17712" spans="1:11" x14ac:dyDescent="0.25">
      <c r="A17712" s="2"/>
      <c r="B17712" s="2"/>
      <c r="C17712" s="2"/>
      <c r="E17712" s="2"/>
      <c r="G17712" s="2"/>
      <c r="H17712" s="6"/>
      <c r="I17712" s="9"/>
      <c r="J17712" s="9"/>
      <c r="K17712" s="9"/>
    </row>
    <row r="17713" spans="1:11" x14ac:dyDescent="0.25">
      <c r="A17713" s="2"/>
      <c r="B17713" s="2"/>
      <c r="C17713" s="2"/>
      <c r="E17713" s="2"/>
      <c r="G17713" s="2"/>
      <c r="H17713" s="6"/>
      <c r="I17713" s="9"/>
      <c r="J17713" s="9"/>
      <c r="K17713" s="9"/>
    </row>
    <row r="17714" spans="1:11" x14ac:dyDescent="0.25">
      <c r="A17714" s="2"/>
      <c r="B17714" s="2"/>
      <c r="C17714" s="2"/>
      <c r="E17714" s="2"/>
      <c r="G17714" s="2"/>
      <c r="H17714" s="6"/>
      <c r="I17714" s="9"/>
      <c r="J17714" s="9"/>
      <c r="K17714" s="9"/>
    </row>
    <row r="17715" spans="1:11" x14ac:dyDescent="0.25">
      <c r="A17715" s="2"/>
      <c r="B17715" s="2"/>
      <c r="C17715" s="2"/>
      <c r="E17715" s="2"/>
      <c r="G17715" s="2"/>
      <c r="H17715" s="6"/>
      <c r="I17715" s="9"/>
      <c r="J17715" s="9"/>
      <c r="K17715" s="9"/>
    </row>
    <row r="17716" spans="1:11" x14ac:dyDescent="0.25">
      <c r="A17716" s="2"/>
      <c r="B17716" s="2"/>
      <c r="C17716" s="2"/>
      <c r="E17716" s="2"/>
      <c r="G17716" s="2"/>
      <c r="H17716" s="6"/>
      <c r="I17716" s="9"/>
      <c r="J17716" s="9"/>
      <c r="K17716" s="9"/>
    </row>
    <row r="17717" spans="1:11" x14ac:dyDescent="0.25">
      <c r="A17717" s="2"/>
      <c r="B17717" s="2"/>
      <c r="C17717" s="2"/>
      <c r="E17717" s="2"/>
      <c r="G17717" s="2"/>
      <c r="H17717" s="6"/>
      <c r="I17717" s="9"/>
      <c r="J17717" s="9"/>
      <c r="K17717" s="9"/>
    </row>
    <row r="17718" spans="1:11" x14ac:dyDescent="0.25">
      <c r="A17718" s="2"/>
      <c r="B17718" s="2"/>
      <c r="C17718" s="2"/>
      <c r="E17718" s="2"/>
      <c r="G17718" s="2"/>
      <c r="H17718" s="6"/>
      <c r="I17718" s="9"/>
      <c r="J17718" s="9"/>
      <c r="K17718" s="9"/>
    </row>
    <row r="17719" spans="1:11" x14ac:dyDescent="0.25">
      <c r="A17719" s="2"/>
      <c r="B17719" s="2"/>
      <c r="C17719" s="2"/>
      <c r="E17719" s="2"/>
      <c r="G17719" s="2"/>
      <c r="H17719" s="6"/>
      <c r="I17719" s="9"/>
      <c r="J17719" s="9"/>
      <c r="K17719" s="9"/>
    </row>
    <row r="17720" spans="1:11" x14ac:dyDescent="0.25">
      <c r="A17720" s="2"/>
      <c r="B17720" s="2"/>
      <c r="C17720" s="2"/>
      <c r="E17720" s="2"/>
      <c r="G17720" s="2"/>
      <c r="H17720" s="6"/>
      <c r="I17720" s="9"/>
      <c r="J17720" s="9"/>
      <c r="K17720" s="9"/>
    </row>
    <row r="17721" spans="1:11" x14ac:dyDescent="0.25">
      <c r="A17721" s="2"/>
      <c r="B17721" s="2"/>
      <c r="C17721" s="2"/>
      <c r="E17721" s="2"/>
      <c r="G17721" s="2"/>
      <c r="H17721" s="6"/>
      <c r="I17721" s="9"/>
      <c r="J17721" s="9"/>
      <c r="K17721" s="9"/>
    </row>
    <row r="17722" spans="1:11" x14ac:dyDescent="0.25">
      <c r="A17722" s="2"/>
      <c r="B17722" s="2"/>
      <c r="C17722" s="2"/>
      <c r="E17722" s="2"/>
      <c r="G17722" s="2"/>
      <c r="H17722" s="6"/>
      <c r="I17722" s="9"/>
      <c r="J17722" s="9"/>
      <c r="K17722" s="9"/>
    </row>
    <row r="17723" spans="1:11" x14ac:dyDescent="0.25">
      <c r="A17723" s="2"/>
      <c r="B17723" s="2"/>
      <c r="C17723" s="2"/>
      <c r="E17723" s="2"/>
      <c r="G17723" s="2"/>
      <c r="H17723" s="6"/>
      <c r="I17723" s="9"/>
      <c r="J17723" s="9"/>
      <c r="K17723" s="9"/>
    </row>
    <row r="17724" spans="1:11" x14ac:dyDescent="0.25">
      <c r="A17724" s="2"/>
      <c r="B17724" s="2"/>
      <c r="C17724" s="2"/>
      <c r="E17724" s="2"/>
      <c r="G17724" s="2"/>
      <c r="H17724" s="6"/>
      <c r="I17724" s="9"/>
      <c r="J17724" s="9"/>
      <c r="K17724" s="9"/>
    </row>
    <row r="17725" spans="1:11" x14ac:dyDescent="0.25">
      <c r="A17725" s="2"/>
      <c r="B17725" s="2"/>
      <c r="C17725" s="2"/>
      <c r="E17725" s="2"/>
      <c r="G17725" s="2"/>
      <c r="H17725" s="6"/>
      <c r="I17725" s="9"/>
      <c r="J17725" s="9"/>
      <c r="K17725" s="9"/>
    </row>
    <row r="17726" spans="1:11" x14ac:dyDescent="0.25">
      <c r="A17726" s="2"/>
      <c r="B17726" s="2"/>
      <c r="C17726" s="2"/>
      <c r="E17726" s="2"/>
      <c r="G17726" s="2"/>
      <c r="H17726" s="6"/>
      <c r="I17726" s="9"/>
      <c r="J17726" s="9"/>
      <c r="K17726" s="9"/>
    </row>
    <row r="17727" spans="1:11" x14ac:dyDescent="0.25">
      <c r="A17727" s="2"/>
      <c r="B17727" s="2"/>
      <c r="C17727" s="2"/>
      <c r="E17727" s="2"/>
      <c r="G17727" s="2"/>
      <c r="H17727" s="6"/>
      <c r="I17727" s="9"/>
      <c r="J17727" s="9"/>
      <c r="K17727" s="9"/>
    </row>
    <row r="17728" spans="1:11" x14ac:dyDescent="0.25">
      <c r="A17728" s="2"/>
      <c r="B17728" s="2"/>
      <c r="C17728" s="2"/>
      <c r="E17728" s="2"/>
      <c r="G17728" s="2"/>
      <c r="H17728" s="6"/>
      <c r="I17728" s="9"/>
      <c r="J17728" s="9"/>
      <c r="K17728" s="9"/>
    </row>
    <row r="17729" spans="1:11" x14ac:dyDescent="0.25">
      <c r="A17729" s="2"/>
      <c r="B17729" s="2"/>
      <c r="C17729" s="2"/>
      <c r="E17729" s="2"/>
      <c r="G17729" s="2"/>
      <c r="H17729" s="6"/>
      <c r="I17729" s="9"/>
      <c r="J17729" s="9"/>
      <c r="K17729" s="9"/>
    </row>
    <row r="17730" spans="1:11" x14ac:dyDescent="0.25">
      <c r="A17730" s="2"/>
      <c r="B17730" s="2"/>
      <c r="C17730" s="2"/>
      <c r="E17730" s="2"/>
      <c r="G17730" s="2"/>
      <c r="H17730" s="6"/>
      <c r="I17730" s="9"/>
      <c r="J17730" s="9"/>
      <c r="K17730" s="9"/>
    </row>
    <row r="17731" spans="1:11" x14ac:dyDescent="0.25">
      <c r="A17731" s="2"/>
      <c r="B17731" s="2"/>
      <c r="C17731" s="2"/>
      <c r="E17731" s="2"/>
      <c r="G17731" s="2"/>
      <c r="H17731" s="6"/>
      <c r="I17731" s="9"/>
      <c r="J17731" s="9"/>
      <c r="K17731" s="9"/>
    </row>
    <row r="17732" spans="1:11" x14ac:dyDescent="0.25">
      <c r="A17732" s="2"/>
      <c r="B17732" s="2"/>
      <c r="C17732" s="2"/>
      <c r="E17732" s="2"/>
      <c r="G17732" s="2"/>
      <c r="H17732" s="6"/>
      <c r="I17732" s="9"/>
      <c r="J17732" s="9"/>
      <c r="K17732" s="9"/>
    </row>
    <row r="17733" spans="1:11" x14ac:dyDescent="0.25">
      <c r="A17733" s="2"/>
      <c r="B17733" s="2"/>
      <c r="C17733" s="2"/>
      <c r="E17733" s="2"/>
      <c r="G17733" s="2"/>
      <c r="H17733" s="6"/>
      <c r="I17733" s="9"/>
      <c r="J17733" s="9"/>
      <c r="K17733" s="9"/>
    </row>
    <row r="17734" spans="1:11" x14ac:dyDescent="0.25">
      <c r="A17734" s="2"/>
      <c r="B17734" s="2"/>
      <c r="C17734" s="2"/>
      <c r="E17734" s="2"/>
      <c r="G17734" s="2"/>
      <c r="H17734" s="6"/>
      <c r="I17734" s="9"/>
      <c r="J17734" s="9"/>
      <c r="K17734" s="9"/>
    </row>
    <row r="17735" spans="1:11" x14ac:dyDescent="0.25">
      <c r="A17735" s="2"/>
      <c r="B17735" s="2"/>
      <c r="C17735" s="2"/>
      <c r="E17735" s="2"/>
      <c r="G17735" s="2"/>
      <c r="H17735" s="6"/>
      <c r="I17735" s="9"/>
      <c r="J17735" s="9"/>
      <c r="K17735" s="9"/>
    </row>
    <row r="17736" spans="1:11" x14ac:dyDescent="0.25">
      <c r="A17736" s="2"/>
      <c r="B17736" s="2"/>
      <c r="C17736" s="2"/>
      <c r="E17736" s="2"/>
      <c r="G17736" s="2"/>
      <c r="H17736" s="6"/>
      <c r="I17736" s="9"/>
      <c r="J17736" s="9"/>
      <c r="K17736" s="9"/>
    </row>
    <row r="17737" spans="1:11" x14ac:dyDescent="0.25">
      <c r="A17737" s="2"/>
      <c r="B17737" s="2"/>
      <c r="C17737" s="2"/>
      <c r="E17737" s="2"/>
      <c r="G17737" s="2"/>
      <c r="H17737" s="6"/>
      <c r="I17737" s="9"/>
      <c r="J17737" s="9"/>
      <c r="K17737" s="9"/>
    </row>
    <row r="17738" spans="1:11" x14ac:dyDescent="0.25">
      <c r="A17738" s="2"/>
      <c r="B17738" s="2"/>
      <c r="C17738" s="2"/>
      <c r="E17738" s="2"/>
      <c r="G17738" s="2"/>
      <c r="H17738" s="6"/>
      <c r="I17738" s="9"/>
      <c r="J17738" s="9"/>
      <c r="K17738" s="9"/>
    </row>
    <row r="17739" spans="1:11" x14ac:dyDescent="0.25">
      <c r="A17739" s="2"/>
      <c r="B17739" s="2"/>
      <c r="C17739" s="2"/>
      <c r="E17739" s="2"/>
      <c r="G17739" s="2"/>
      <c r="H17739" s="6"/>
      <c r="I17739" s="9"/>
      <c r="J17739" s="9"/>
      <c r="K17739" s="9"/>
    </row>
    <row r="17740" spans="1:11" x14ac:dyDescent="0.25">
      <c r="A17740" s="2"/>
      <c r="B17740" s="2"/>
      <c r="C17740" s="2"/>
      <c r="E17740" s="2"/>
      <c r="G17740" s="2"/>
      <c r="H17740" s="6"/>
      <c r="I17740" s="9"/>
      <c r="J17740" s="9"/>
      <c r="K17740" s="9"/>
    </row>
    <row r="17741" spans="1:11" x14ac:dyDescent="0.25">
      <c r="A17741" s="2"/>
      <c r="B17741" s="2"/>
      <c r="C17741" s="2"/>
      <c r="E17741" s="2"/>
      <c r="G17741" s="2"/>
      <c r="H17741" s="6"/>
      <c r="I17741" s="9"/>
      <c r="J17741" s="9"/>
      <c r="K17741" s="9"/>
    </row>
    <row r="17742" spans="1:11" x14ac:dyDescent="0.25">
      <c r="A17742" s="2"/>
      <c r="B17742" s="2"/>
      <c r="C17742" s="2"/>
      <c r="E17742" s="2"/>
      <c r="G17742" s="2"/>
      <c r="H17742" s="6"/>
      <c r="I17742" s="9"/>
      <c r="J17742" s="9"/>
      <c r="K17742" s="9"/>
    </row>
    <row r="17743" spans="1:11" x14ac:dyDescent="0.25">
      <c r="A17743" s="2"/>
      <c r="B17743" s="2"/>
      <c r="C17743" s="2"/>
      <c r="E17743" s="2"/>
      <c r="G17743" s="2"/>
      <c r="H17743" s="6"/>
      <c r="I17743" s="9"/>
      <c r="J17743" s="9"/>
      <c r="K17743" s="9"/>
    </row>
    <row r="17744" spans="1:11" x14ac:dyDescent="0.25">
      <c r="A17744" s="2"/>
      <c r="B17744" s="2"/>
      <c r="C17744" s="2"/>
      <c r="E17744" s="2"/>
      <c r="G17744" s="2"/>
      <c r="H17744" s="6"/>
      <c r="I17744" s="9"/>
      <c r="J17744" s="9"/>
      <c r="K17744" s="9"/>
    </row>
    <row r="17745" spans="1:11" x14ac:dyDescent="0.25">
      <c r="A17745" s="2"/>
      <c r="B17745" s="2"/>
      <c r="C17745" s="2"/>
      <c r="E17745" s="2"/>
      <c r="G17745" s="2"/>
      <c r="H17745" s="6"/>
      <c r="I17745" s="9"/>
      <c r="J17745" s="9"/>
      <c r="K17745" s="9"/>
    </row>
    <row r="17746" spans="1:11" x14ac:dyDescent="0.25">
      <c r="A17746" s="2"/>
      <c r="B17746" s="2"/>
      <c r="C17746" s="2"/>
      <c r="E17746" s="2"/>
      <c r="G17746" s="2"/>
      <c r="H17746" s="6"/>
      <c r="I17746" s="9"/>
      <c r="J17746" s="9"/>
      <c r="K17746" s="9"/>
    </row>
    <row r="17747" spans="1:11" x14ac:dyDescent="0.25">
      <c r="A17747" s="2"/>
      <c r="B17747" s="2"/>
      <c r="C17747" s="2"/>
      <c r="E17747" s="2"/>
      <c r="G17747" s="2"/>
      <c r="H17747" s="6"/>
      <c r="I17747" s="9"/>
      <c r="J17747" s="9"/>
      <c r="K17747" s="9"/>
    </row>
    <row r="17748" spans="1:11" x14ac:dyDescent="0.25">
      <c r="A17748" s="2"/>
      <c r="B17748" s="2"/>
      <c r="C17748" s="2"/>
      <c r="E17748" s="2"/>
      <c r="G17748" s="2"/>
      <c r="H17748" s="6"/>
      <c r="I17748" s="9"/>
      <c r="J17748" s="9"/>
      <c r="K17748" s="9"/>
    </row>
    <row r="17749" spans="1:11" x14ac:dyDescent="0.25">
      <c r="A17749" s="2"/>
      <c r="B17749" s="2"/>
      <c r="C17749" s="2"/>
      <c r="E17749" s="2"/>
      <c r="G17749" s="2"/>
      <c r="H17749" s="6"/>
      <c r="I17749" s="9"/>
      <c r="J17749" s="9"/>
      <c r="K17749" s="9"/>
    </row>
    <row r="17750" spans="1:11" x14ac:dyDescent="0.25">
      <c r="A17750" s="2"/>
      <c r="B17750" s="2"/>
      <c r="C17750" s="2"/>
      <c r="E17750" s="2"/>
      <c r="G17750" s="2"/>
      <c r="H17750" s="6"/>
      <c r="I17750" s="9"/>
      <c r="J17750" s="9"/>
      <c r="K17750" s="9"/>
    </row>
    <row r="17751" spans="1:11" x14ac:dyDescent="0.25">
      <c r="A17751" s="2"/>
      <c r="B17751" s="2"/>
      <c r="C17751" s="2"/>
      <c r="E17751" s="2"/>
      <c r="G17751" s="2"/>
      <c r="H17751" s="6"/>
      <c r="I17751" s="9"/>
      <c r="J17751" s="9"/>
      <c r="K17751" s="9"/>
    </row>
    <row r="17752" spans="1:11" x14ac:dyDescent="0.25">
      <c r="A17752" s="2"/>
      <c r="B17752" s="2"/>
      <c r="C17752" s="2"/>
      <c r="E17752" s="2"/>
      <c r="G17752" s="2"/>
      <c r="H17752" s="6"/>
      <c r="I17752" s="9"/>
      <c r="J17752" s="9"/>
      <c r="K17752" s="9"/>
    </row>
    <row r="17753" spans="1:11" x14ac:dyDescent="0.25">
      <c r="A17753" s="2"/>
      <c r="B17753" s="2"/>
      <c r="C17753" s="2"/>
      <c r="E17753" s="2"/>
      <c r="G17753" s="2"/>
      <c r="H17753" s="6"/>
      <c r="I17753" s="9"/>
      <c r="J17753" s="9"/>
      <c r="K17753" s="9"/>
    </row>
    <row r="17754" spans="1:11" x14ac:dyDescent="0.25">
      <c r="A17754" s="2"/>
      <c r="B17754" s="2"/>
      <c r="C17754" s="2"/>
      <c r="E17754" s="2"/>
      <c r="G17754" s="2"/>
      <c r="H17754" s="6"/>
      <c r="I17754" s="9"/>
      <c r="J17754" s="9"/>
      <c r="K17754" s="9"/>
    </row>
    <row r="17755" spans="1:11" x14ac:dyDescent="0.25">
      <c r="A17755" s="2"/>
      <c r="B17755" s="2"/>
      <c r="C17755" s="2"/>
      <c r="E17755" s="2"/>
      <c r="G17755" s="2"/>
      <c r="H17755" s="6"/>
      <c r="I17755" s="9"/>
      <c r="J17755" s="9"/>
      <c r="K17755" s="9"/>
    </row>
    <row r="17756" spans="1:11" x14ac:dyDescent="0.25">
      <c r="A17756" s="2"/>
      <c r="B17756" s="2"/>
      <c r="C17756" s="2"/>
      <c r="E17756" s="2"/>
      <c r="G17756" s="2"/>
      <c r="H17756" s="6"/>
      <c r="I17756" s="9"/>
      <c r="J17756" s="9"/>
      <c r="K17756" s="9"/>
    </row>
    <row r="17757" spans="1:11" x14ac:dyDescent="0.25">
      <c r="A17757" s="2"/>
      <c r="B17757" s="2"/>
      <c r="C17757" s="2"/>
      <c r="E17757" s="2"/>
      <c r="G17757" s="2"/>
      <c r="H17757" s="6"/>
      <c r="I17757" s="9"/>
      <c r="J17757" s="9"/>
      <c r="K17757" s="9"/>
    </row>
    <row r="17758" spans="1:11" x14ac:dyDescent="0.25">
      <c r="A17758" s="2"/>
      <c r="B17758" s="2"/>
      <c r="C17758" s="2"/>
      <c r="E17758" s="2"/>
      <c r="G17758" s="2"/>
      <c r="H17758" s="6"/>
      <c r="I17758" s="9"/>
      <c r="J17758" s="9"/>
      <c r="K17758" s="9"/>
    </row>
    <row r="17759" spans="1:11" x14ac:dyDescent="0.25">
      <c r="A17759" s="2"/>
      <c r="B17759" s="2"/>
      <c r="C17759" s="2"/>
      <c r="E17759" s="2"/>
      <c r="G17759" s="2"/>
      <c r="H17759" s="6"/>
      <c r="I17759" s="9"/>
      <c r="J17759" s="9"/>
      <c r="K17759" s="9"/>
    </row>
    <row r="17760" spans="1:11" x14ac:dyDescent="0.25">
      <c r="A17760" s="2"/>
      <c r="B17760" s="2"/>
      <c r="C17760" s="2"/>
      <c r="E17760" s="2"/>
      <c r="G17760" s="2"/>
      <c r="H17760" s="6"/>
      <c r="I17760" s="9"/>
      <c r="J17760" s="9"/>
      <c r="K17760" s="9"/>
    </row>
    <row r="17761" spans="1:11" x14ac:dyDescent="0.25">
      <c r="A17761" s="2"/>
      <c r="B17761" s="2"/>
      <c r="C17761" s="2"/>
      <c r="E17761" s="2"/>
      <c r="G17761" s="2"/>
      <c r="H17761" s="6"/>
      <c r="I17761" s="9"/>
      <c r="J17761" s="9"/>
      <c r="K17761" s="9"/>
    </row>
    <row r="17762" spans="1:11" x14ac:dyDescent="0.25">
      <c r="A17762" s="2"/>
      <c r="B17762" s="2"/>
      <c r="C17762" s="2"/>
      <c r="E17762" s="2"/>
      <c r="G17762" s="2"/>
      <c r="H17762" s="6"/>
      <c r="I17762" s="9"/>
      <c r="J17762" s="9"/>
      <c r="K17762" s="9"/>
    </row>
    <row r="17763" spans="1:11" x14ac:dyDescent="0.25">
      <c r="A17763" s="2"/>
      <c r="B17763" s="2"/>
      <c r="C17763" s="2"/>
      <c r="E17763" s="2"/>
      <c r="G17763" s="2"/>
      <c r="H17763" s="6"/>
      <c r="I17763" s="9"/>
      <c r="J17763" s="9"/>
      <c r="K17763" s="9"/>
    </row>
    <row r="17764" spans="1:11" x14ac:dyDescent="0.25">
      <c r="A17764" s="2"/>
      <c r="B17764" s="2"/>
      <c r="C17764" s="2"/>
      <c r="E17764" s="2"/>
      <c r="G17764" s="2"/>
      <c r="H17764" s="6"/>
      <c r="I17764" s="9"/>
      <c r="J17764" s="9"/>
      <c r="K17764" s="9"/>
    </row>
    <row r="17765" spans="1:11" x14ac:dyDescent="0.25">
      <c r="A17765" s="2"/>
      <c r="B17765" s="2"/>
      <c r="C17765" s="2"/>
      <c r="E17765" s="2"/>
      <c r="G17765" s="2"/>
      <c r="H17765" s="6"/>
      <c r="I17765" s="9"/>
      <c r="J17765" s="9"/>
      <c r="K17765" s="9"/>
    </row>
    <row r="17766" spans="1:11" x14ac:dyDescent="0.25">
      <c r="A17766" s="2"/>
      <c r="B17766" s="2"/>
      <c r="C17766" s="2"/>
      <c r="E17766" s="2"/>
      <c r="G17766" s="2"/>
      <c r="H17766" s="6"/>
      <c r="I17766" s="9"/>
      <c r="J17766" s="9"/>
      <c r="K17766" s="9"/>
    </row>
    <row r="17767" spans="1:11" x14ac:dyDescent="0.25">
      <c r="A17767" s="2"/>
      <c r="B17767" s="2"/>
      <c r="C17767" s="2"/>
      <c r="E17767" s="2"/>
      <c r="G17767" s="2"/>
      <c r="H17767" s="6"/>
      <c r="I17767" s="9"/>
      <c r="J17767" s="9"/>
      <c r="K17767" s="9"/>
    </row>
    <row r="17768" spans="1:11" x14ac:dyDescent="0.25">
      <c r="A17768" s="2"/>
      <c r="B17768" s="2"/>
      <c r="C17768" s="2"/>
      <c r="E17768" s="2"/>
      <c r="G17768" s="2"/>
      <c r="H17768" s="6"/>
      <c r="I17768" s="9"/>
      <c r="J17768" s="9"/>
      <c r="K17768" s="9"/>
    </row>
    <row r="17769" spans="1:11" x14ac:dyDescent="0.25">
      <c r="A17769" s="2"/>
      <c r="B17769" s="2"/>
      <c r="C17769" s="2"/>
      <c r="E17769" s="2"/>
      <c r="G17769" s="2"/>
      <c r="H17769" s="6"/>
      <c r="I17769" s="9"/>
      <c r="J17769" s="9"/>
      <c r="K17769" s="9"/>
    </row>
    <row r="17770" spans="1:11" x14ac:dyDescent="0.25">
      <c r="A17770" s="2"/>
      <c r="B17770" s="2"/>
      <c r="C17770" s="2"/>
      <c r="E17770" s="2"/>
      <c r="G17770" s="2"/>
      <c r="H17770" s="6"/>
      <c r="I17770" s="9"/>
      <c r="J17770" s="9"/>
      <c r="K17770" s="9"/>
    </row>
    <row r="17771" spans="1:11" x14ac:dyDescent="0.25">
      <c r="A17771" s="2"/>
      <c r="B17771" s="2"/>
      <c r="C17771" s="2"/>
      <c r="E17771" s="2"/>
      <c r="G17771" s="2"/>
      <c r="H17771" s="6"/>
      <c r="I17771" s="9"/>
      <c r="J17771" s="9"/>
      <c r="K17771" s="9"/>
    </row>
    <row r="17772" spans="1:11" x14ac:dyDescent="0.25">
      <c r="A17772" s="2"/>
      <c r="B17772" s="2"/>
      <c r="C17772" s="2"/>
      <c r="E17772" s="2"/>
      <c r="G17772" s="2"/>
      <c r="H17772" s="6"/>
      <c r="I17772" s="9"/>
      <c r="J17772" s="9"/>
      <c r="K17772" s="9"/>
    </row>
    <row r="17773" spans="1:11" x14ac:dyDescent="0.25">
      <c r="A17773" s="2"/>
      <c r="B17773" s="2"/>
      <c r="C17773" s="2"/>
      <c r="E17773" s="2"/>
      <c r="G17773" s="2"/>
      <c r="H17773" s="6"/>
      <c r="I17773" s="9"/>
      <c r="J17773" s="9"/>
      <c r="K17773" s="9"/>
    </row>
    <row r="17774" spans="1:11" x14ac:dyDescent="0.25">
      <c r="A17774" s="2"/>
      <c r="B17774" s="2"/>
      <c r="C17774" s="2"/>
      <c r="E17774" s="2"/>
      <c r="G17774" s="2"/>
      <c r="H17774" s="6"/>
      <c r="I17774" s="9"/>
      <c r="J17774" s="9"/>
      <c r="K17774" s="9"/>
    </row>
    <row r="17775" spans="1:11" x14ac:dyDescent="0.25">
      <c r="A17775" s="2"/>
      <c r="B17775" s="2"/>
      <c r="C17775" s="2"/>
      <c r="E17775" s="2"/>
      <c r="G17775" s="2"/>
      <c r="H17775" s="6"/>
      <c r="I17775" s="9"/>
      <c r="J17775" s="9"/>
      <c r="K17775" s="9"/>
    </row>
    <row r="17776" spans="1:11" x14ac:dyDescent="0.25">
      <c r="A17776" s="2"/>
      <c r="B17776" s="2"/>
      <c r="C17776" s="2"/>
      <c r="E17776" s="2"/>
      <c r="G17776" s="2"/>
      <c r="H17776" s="6"/>
      <c r="I17776" s="9"/>
      <c r="J17776" s="9"/>
      <c r="K17776" s="9"/>
    </row>
    <row r="17777" spans="1:11" x14ac:dyDescent="0.25">
      <c r="A17777" s="2"/>
      <c r="B17777" s="2"/>
      <c r="C17777" s="2"/>
      <c r="E17777" s="2"/>
      <c r="G17777" s="2"/>
      <c r="H17777" s="6"/>
      <c r="I17777" s="9"/>
      <c r="J17777" s="9"/>
      <c r="K17777" s="9"/>
    </row>
    <row r="17778" spans="1:11" x14ac:dyDescent="0.25">
      <c r="A17778" s="2"/>
      <c r="B17778" s="2"/>
      <c r="C17778" s="2"/>
      <c r="E17778" s="2"/>
      <c r="G17778" s="2"/>
      <c r="H17778" s="6"/>
      <c r="I17778" s="9"/>
      <c r="J17778" s="9"/>
      <c r="K17778" s="9"/>
    </row>
    <row r="17779" spans="1:11" x14ac:dyDescent="0.25">
      <c r="A17779" s="2"/>
      <c r="B17779" s="2"/>
      <c r="C17779" s="2"/>
      <c r="E17779" s="2"/>
      <c r="G17779" s="2"/>
      <c r="H17779" s="6"/>
      <c r="I17779" s="9"/>
      <c r="J17779" s="9"/>
      <c r="K17779" s="9"/>
    </row>
    <row r="17780" spans="1:11" x14ac:dyDescent="0.25">
      <c r="A17780" s="2"/>
      <c r="B17780" s="2"/>
      <c r="C17780" s="2"/>
      <c r="E17780" s="2"/>
      <c r="G17780" s="2"/>
      <c r="H17780" s="6"/>
      <c r="I17780" s="9"/>
      <c r="J17780" s="9"/>
      <c r="K17780" s="9"/>
    </row>
    <row r="17781" spans="1:11" x14ac:dyDescent="0.25">
      <c r="A17781" s="2"/>
      <c r="B17781" s="2"/>
      <c r="C17781" s="2"/>
      <c r="E17781" s="2"/>
      <c r="G17781" s="2"/>
      <c r="H17781" s="6"/>
      <c r="I17781" s="9"/>
      <c r="J17781" s="9"/>
      <c r="K17781" s="9"/>
    </row>
    <row r="17782" spans="1:11" x14ac:dyDescent="0.25">
      <c r="A17782" s="2"/>
      <c r="B17782" s="2"/>
      <c r="C17782" s="2"/>
      <c r="E17782" s="2"/>
      <c r="G17782" s="2"/>
      <c r="H17782" s="6"/>
      <c r="I17782" s="9"/>
      <c r="J17782" s="9"/>
      <c r="K17782" s="9"/>
    </row>
    <row r="17783" spans="1:11" x14ac:dyDescent="0.25">
      <c r="A17783" s="2"/>
      <c r="B17783" s="2"/>
      <c r="C17783" s="2"/>
      <c r="E17783" s="2"/>
      <c r="G17783" s="2"/>
      <c r="H17783" s="6"/>
      <c r="I17783" s="9"/>
      <c r="J17783" s="9"/>
      <c r="K17783" s="9"/>
    </row>
    <row r="17784" spans="1:11" x14ac:dyDescent="0.25">
      <c r="A17784" s="2"/>
      <c r="B17784" s="2"/>
      <c r="C17784" s="2"/>
      <c r="E17784" s="2"/>
      <c r="G17784" s="2"/>
      <c r="H17784" s="6"/>
      <c r="I17784" s="9"/>
      <c r="J17784" s="9"/>
      <c r="K17784" s="9"/>
    </row>
    <row r="17785" spans="1:11" x14ac:dyDescent="0.25">
      <c r="A17785" s="2"/>
      <c r="B17785" s="2"/>
      <c r="C17785" s="2"/>
      <c r="E17785" s="2"/>
      <c r="G17785" s="2"/>
      <c r="H17785" s="6"/>
      <c r="I17785" s="9"/>
      <c r="J17785" s="9"/>
      <c r="K17785" s="9"/>
    </row>
    <row r="17786" spans="1:11" x14ac:dyDescent="0.25">
      <c r="A17786" s="2"/>
      <c r="B17786" s="2"/>
      <c r="C17786" s="2"/>
      <c r="E17786" s="2"/>
      <c r="G17786" s="2"/>
      <c r="H17786" s="6"/>
      <c r="I17786" s="9"/>
      <c r="J17786" s="9"/>
      <c r="K17786" s="9"/>
    </row>
    <row r="17787" spans="1:11" x14ac:dyDescent="0.25">
      <c r="A17787" s="2"/>
      <c r="B17787" s="2"/>
      <c r="C17787" s="2"/>
      <c r="E17787" s="2"/>
      <c r="G17787" s="2"/>
      <c r="H17787" s="6"/>
      <c r="I17787" s="9"/>
      <c r="J17787" s="9"/>
      <c r="K17787" s="9"/>
    </row>
    <row r="17788" spans="1:11" x14ac:dyDescent="0.25">
      <c r="A17788" s="2"/>
      <c r="B17788" s="2"/>
      <c r="C17788" s="2"/>
      <c r="E17788" s="2"/>
      <c r="G17788" s="2"/>
      <c r="H17788" s="6"/>
      <c r="I17788" s="9"/>
      <c r="J17788" s="9"/>
      <c r="K17788" s="9"/>
    </row>
    <row r="17789" spans="1:11" x14ac:dyDescent="0.25">
      <c r="A17789" s="2"/>
      <c r="B17789" s="2"/>
      <c r="C17789" s="2"/>
      <c r="E17789" s="2"/>
      <c r="G17789" s="2"/>
      <c r="H17789" s="6"/>
      <c r="I17789" s="9"/>
      <c r="J17789" s="9"/>
      <c r="K17789" s="9"/>
    </row>
    <row r="17790" spans="1:11" x14ac:dyDescent="0.25">
      <c r="A17790" s="2"/>
      <c r="B17790" s="2"/>
      <c r="C17790" s="2"/>
      <c r="E17790" s="2"/>
      <c r="G17790" s="2"/>
      <c r="H17790" s="6"/>
      <c r="I17790" s="9"/>
      <c r="J17790" s="9"/>
      <c r="K17790" s="9"/>
    </row>
    <row r="17791" spans="1:11" x14ac:dyDescent="0.25">
      <c r="A17791" s="2"/>
      <c r="B17791" s="2"/>
      <c r="C17791" s="2"/>
      <c r="E17791" s="2"/>
      <c r="G17791" s="2"/>
      <c r="H17791" s="6"/>
      <c r="I17791" s="9"/>
      <c r="J17791" s="9"/>
      <c r="K17791" s="9"/>
    </row>
    <row r="17792" spans="1:11" x14ac:dyDescent="0.25">
      <c r="A17792" s="2"/>
      <c r="B17792" s="2"/>
      <c r="C17792" s="2"/>
      <c r="E17792" s="2"/>
      <c r="G17792" s="2"/>
      <c r="H17792" s="6"/>
      <c r="I17792" s="9"/>
      <c r="J17792" s="9"/>
      <c r="K17792" s="9"/>
    </row>
    <row r="17793" spans="1:11" x14ac:dyDescent="0.25">
      <c r="A17793" s="2"/>
      <c r="B17793" s="2"/>
      <c r="C17793" s="2"/>
      <c r="E17793" s="2"/>
      <c r="G17793" s="2"/>
      <c r="H17793" s="6"/>
      <c r="I17793" s="9"/>
      <c r="J17793" s="9"/>
      <c r="K17793" s="9"/>
    </row>
    <row r="17794" spans="1:11" x14ac:dyDescent="0.25">
      <c r="A17794" s="2"/>
      <c r="B17794" s="2"/>
      <c r="C17794" s="2"/>
      <c r="E17794" s="2"/>
      <c r="G17794" s="2"/>
      <c r="H17794" s="6"/>
      <c r="I17794" s="9"/>
      <c r="J17794" s="9"/>
      <c r="K17794" s="9"/>
    </row>
    <row r="17795" spans="1:11" x14ac:dyDescent="0.25">
      <c r="A17795" s="2"/>
      <c r="B17795" s="2"/>
      <c r="C17795" s="2"/>
      <c r="E17795" s="2"/>
      <c r="G17795" s="2"/>
      <c r="H17795" s="6"/>
      <c r="I17795" s="9"/>
      <c r="J17795" s="9"/>
      <c r="K17795" s="9"/>
    </row>
    <row r="17796" spans="1:11" x14ac:dyDescent="0.25">
      <c r="A17796" s="2"/>
      <c r="B17796" s="2"/>
      <c r="C17796" s="2"/>
      <c r="E17796" s="2"/>
      <c r="G17796" s="2"/>
      <c r="H17796" s="6"/>
      <c r="I17796" s="9"/>
      <c r="J17796" s="9"/>
      <c r="K17796" s="9"/>
    </row>
    <row r="17797" spans="1:11" x14ac:dyDescent="0.25">
      <c r="A17797" s="2"/>
      <c r="B17797" s="2"/>
      <c r="C17797" s="2"/>
      <c r="E17797" s="2"/>
      <c r="G17797" s="2"/>
      <c r="H17797" s="6"/>
      <c r="I17797" s="9"/>
      <c r="J17797" s="9"/>
      <c r="K17797" s="9"/>
    </row>
    <row r="17798" spans="1:11" x14ac:dyDescent="0.25">
      <c r="A17798" s="2"/>
      <c r="B17798" s="2"/>
      <c r="C17798" s="2"/>
      <c r="E17798" s="2"/>
      <c r="G17798" s="2"/>
      <c r="H17798" s="6"/>
      <c r="I17798" s="9"/>
      <c r="J17798" s="9"/>
      <c r="K17798" s="9"/>
    </row>
    <row r="17799" spans="1:11" x14ac:dyDescent="0.25">
      <c r="A17799" s="2"/>
      <c r="B17799" s="2"/>
      <c r="C17799" s="2"/>
      <c r="E17799" s="2"/>
      <c r="G17799" s="2"/>
      <c r="H17799" s="6"/>
      <c r="I17799" s="9"/>
      <c r="J17799" s="9"/>
      <c r="K17799" s="9"/>
    </row>
    <row r="17800" spans="1:11" x14ac:dyDescent="0.25">
      <c r="A17800" s="2"/>
      <c r="B17800" s="2"/>
      <c r="C17800" s="2"/>
      <c r="E17800" s="2"/>
      <c r="G17800" s="2"/>
      <c r="H17800" s="6"/>
      <c r="I17800" s="9"/>
      <c r="J17800" s="9"/>
      <c r="K17800" s="9"/>
    </row>
    <row r="17801" spans="1:11" x14ac:dyDescent="0.25">
      <c r="A17801" s="2"/>
      <c r="B17801" s="2"/>
      <c r="C17801" s="2"/>
      <c r="E17801" s="2"/>
      <c r="G17801" s="2"/>
      <c r="H17801" s="6"/>
      <c r="I17801" s="9"/>
      <c r="J17801" s="9"/>
      <c r="K17801" s="9"/>
    </row>
    <row r="17802" spans="1:11" x14ac:dyDescent="0.25">
      <c r="A17802" s="2"/>
      <c r="B17802" s="2"/>
      <c r="C17802" s="2"/>
      <c r="E17802" s="2"/>
      <c r="G17802" s="2"/>
      <c r="H17802" s="6"/>
      <c r="I17802" s="9"/>
      <c r="J17802" s="9"/>
      <c r="K17802" s="9"/>
    </row>
    <row r="17803" spans="1:11" x14ac:dyDescent="0.25">
      <c r="A17803" s="2"/>
      <c r="B17803" s="2"/>
      <c r="C17803" s="2"/>
      <c r="E17803" s="2"/>
      <c r="G17803" s="2"/>
      <c r="H17803" s="6"/>
      <c r="I17803" s="9"/>
      <c r="J17803" s="9"/>
      <c r="K17803" s="9"/>
    </row>
    <row r="17804" spans="1:11" x14ac:dyDescent="0.25">
      <c r="A17804" s="2"/>
      <c r="B17804" s="2"/>
      <c r="C17804" s="2"/>
      <c r="E17804" s="2"/>
      <c r="G17804" s="2"/>
      <c r="H17804" s="6"/>
      <c r="I17804" s="9"/>
      <c r="J17804" s="9"/>
      <c r="K17804" s="9"/>
    </row>
    <row r="17805" spans="1:11" x14ac:dyDescent="0.25">
      <c r="A17805" s="2"/>
      <c r="B17805" s="2"/>
      <c r="C17805" s="2"/>
      <c r="E17805" s="2"/>
      <c r="G17805" s="2"/>
      <c r="H17805" s="6"/>
      <c r="I17805" s="9"/>
      <c r="J17805" s="9"/>
      <c r="K17805" s="9"/>
    </row>
    <row r="17806" spans="1:11" x14ac:dyDescent="0.25">
      <c r="A17806" s="2"/>
      <c r="B17806" s="2"/>
      <c r="C17806" s="2"/>
      <c r="E17806" s="2"/>
      <c r="G17806" s="2"/>
      <c r="H17806" s="6"/>
      <c r="I17806" s="9"/>
      <c r="J17806" s="9"/>
      <c r="K17806" s="9"/>
    </row>
    <row r="17807" spans="1:11" x14ac:dyDescent="0.25">
      <c r="A17807" s="2"/>
      <c r="B17807" s="2"/>
      <c r="C17807" s="2"/>
      <c r="E17807" s="2"/>
      <c r="G17807" s="2"/>
      <c r="H17807" s="6"/>
      <c r="I17807" s="9"/>
      <c r="J17807" s="9"/>
      <c r="K17807" s="9"/>
    </row>
    <row r="17808" spans="1:11" x14ac:dyDescent="0.25">
      <c r="A17808" s="2"/>
      <c r="B17808" s="2"/>
      <c r="C17808" s="2"/>
      <c r="E17808" s="2"/>
      <c r="G17808" s="2"/>
      <c r="H17808" s="6"/>
      <c r="I17808" s="9"/>
      <c r="J17808" s="9"/>
      <c r="K17808" s="9"/>
    </row>
    <row r="17809" spans="1:11" x14ac:dyDescent="0.25">
      <c r="A17809" s="2"/>
      <c r="B17809" s="2"/>
      <c r="C17809" s="2"/>
      <c r="E17809" s="2"/>
      <c r="G17809" s="2"/>
      <c r="H17809" s="6"/>
      <c r="I17809" s="9"/>
      <c r="J17809" s="9"/>
      <c r="K17809" s="9"/>
    </row>
    <row r="17810" spans="1:11" x14ac:dyDescent="0.25">
      <c r="A17810" s="2"/>
      <c r="B17810" s="2"/>
      <c r="C17810" s="2"/>
      <c r="E17810" s="2"/>
      <c r="G17810" s="2"/>
      <c r="H17810" s="6"/>
      <c r="I17810" s="9"/>
      <c r="J17810" s="9"/>
      <c r="K17810" s="9"/>
    </row>
    <row r="17811" spans="1:11" x14ac:dyDescent="0.25">
      <c r="A17811" s="2"/>
      <c r="B17811" s="2"/>
      <c r="C17811" s="2"/>
      <c r="E17811" s="2"/>
      <c r="G17811" s="2"/>
      <c r="H17811" s="6"/>
      <c r="I17811" s="9"/>
      <c r="J17811" s="9"/>
      <c r="K17811" s="9"/>
    </row>
    <row r="17812" spans="1:11" x14ac:dyDescent="0.25">
      <c r="A17812" s="2"/>
      <c r="B17812" s="2"/>
      <c r="C17812" s="2"/>
      <c r="E17812" s="2"/>
      <c r="G17812" s="2"/>
      <c r="H17812" s="6"/>
      <c r="I17812" s="9"/>
      <c r="J17812" s="9"/>
      <c r="K17812" s="9"/>
    </row>
    <row r="17813" spans="1:11" x14ac:dyDescent="0.25">
      <c r="A17813" s="2"/>
      <c r="B17813" s="2"/>
      <c r="C17813" s="2"/>
      <c r="E17813" s="2"/>
      <c r="G17813" s="2"/>
      <c r="H17813" s="6"/>
      <c r="I17813" s="9"/>
      <c r="J17813" s="9"/>
      <c r="K17813" s="9"/>
    </row>
    <row r="17814" spans="1:11" x14ac:dyDescent="0.25">
      <c r="A17814" s="2"/>
      <c r="B17814" s="2"/>
      <c r="C17814" s="2"/>
      <c r="E17814" s="2"/>
      <c r="G17814" s="2"/>
      <c r="H17814" s="6"/>
      <c r="I17814" s="9"/>
      <c r="J17814" s="9"/>
      <c r="K17814" s="9"/>
    </row>
    <row r="17815" spans="1:11" x14ac:dyDescent="0.25">
      <c r="A17815" s="2"/>
      <c r="B17815" s="2"/>
      <c r="C17815" s="2"/>
      <c r="E17815" s="2"/>
      <c r="G17815" s="2"/>
      <c r="H17815" s="6"/>
      <c r="I17815" s="9"/>
      <c r="J17815" s="9"/>
      <c r="K17815" s="9"/>
    </row>
    <row r="17816" spans="1:11" x14ac:dyDescent="0.25">
      <c r="A17816" s="2"/>
      <c r="B17816" s="2"/>
      <c r="C17816" s="2"/>
      <c r="E17816" s="2"/>
      <c r="G17816" s="2"/>
      <c r="H17816" s="6"/>
      <c r="I17816" s="9"/>
      <c r="J17816" s="9"/>
      <c r="K17816" s="9"/>
    </row>
    <row r="17817" spans="1:11" x14ac:dyDescent="0.25">
      <c r="A17817" s="2"/>
      <c r="B17817" s="2"/>
      <c r="C17817" s="2"/>
      <c r="E17817" s="2"/>
      <c r="G17817" s="2"/>
      <c r="H17817" s="6"/>
      <c r="I17817" s="9"/>
      <c r="J17817" s="9"/>
      <c r="K17817" s="9"/>
    </row>
    <row r="17818" spans="1:11" x14ac:dyDescent="0.25">
      <c r="A17818" s="2"/>
      <c r="B17818" s="2"/>
      <c r="C17818" s="2"/>
      <c r="E17818" s="2"/>
      <c r="G17818" s="2"/>
      <c r="H17818" s="6"/>
      <c r="I17818" s="9"/>
      <c r="J17818" s="9"/>
      <c r="K17818" s="9"/>
    </row>
    <row r="17819" spans="1:11" x14ac:dyDescent="0.25">
      <c r="A17819" s="2"/>
      <c r="B17819" s="2"/>
      <c r="C17819" s="2"/>
      <c r="E17819" s="2"/>
      <c r="G17819" s="2"/>
      <c r="H17819" s="6"/>
      <c r="I17819" s="9"/>
      <c r="J17819" s="9"/>
      <c r="K17819" s="9"/>
    </row>
    <row r="17820" spans="1:11" x14ac:dyDescent="0.25">
      <c r="A17820" s="2"/>
      <c r="B17820" s="2"/>
      <c r="C17820" s="2"/>
      <c r="E17820" s="2"/>
      <c r="G17820" s="2"/>
      <c r="H17820" s="6"/>
      <c r="I17820" s="9"/>
      <c r="J17820" s="9"/>
      <c r="K17820" s="9"/>
    </row>
    <row r="17821" spans="1:11" x14ac:dyDescent="0.25">
      <c r="A17821" s="2"/>
      <c r="B17821" s="2"/>
      <c r="C17821" s="2"/>
      <c r="E17821" s="2"/>
      <c r="G17821" s="2"/>
      <c r="H17821" s="6"/>
      <c r="I17821" s="9"/>
      <c r="J17821" s="9"/>
      <c r="K17821" s="9"/>
    </row>
    <row r="17822" spans="1:11" x14ac:dyDescent="0.25">
      <c r="A17822" s="2"/>
      <c r="B17822" s="2"/>
      <c r="C17822" s="2"/>
      <c r="E17822" s="2"/>
      <c r="G17822" s="2"/>
      <c r="H17822" s="6"/>
      <c r="I17822" s="9"/>
      <c r="J17822" s="9"/>
      <c r="K17822" s="9"/>
    </row>
    <row r="17823" spans="1:11" x14ac:dyDescent="0.25">
      <c r="A17823" s="2"/>
      <c r="B17823" s="2"/>
      <c r="C17823" s="2"/>
      <c r="E17823" s="2"/>
      <c r="G17823" s="2"/>
      <c r="H17823" s="6"/>
      <c r="I17823" s="9"/>
      <c r="J17823" s="9"/>
      <c r="K17823" s="9"/>
    </row>
    <row r="17824" spans="1:11" x14ac:dyDescent="0.25">
      <c r="A17824" s="2"/>
      <c r="B17824" s="2"/>
      <c r="C17824" s="2"/>
      <c r="E17824" s="2"/>
      <c r="G17824" s="2"/>
      <c r="H17824" s="6"/>
      <c r="I17824" s="9"/>
      <c r="J17824" s="9"/>
      <c r="K17824" s="9"/>
    </row>
    <row r="17825" spans="1:11" x14ac:dyDescent="0.25">
      <c r="A17825" s="2"/>
      <c r="B17825" s="2"/>
      <c r="C17825" s="2"/>
      <c r="E17825" s="2"/>
      <c r="G17825" s="2"/>
      <c r="H17825" s="6"/>
      <c r="I17825" s="9"/>
      <c r="J17825" s="9"/>
      <c r="K17825" s="9"/>
    </row>
    <row r="17826" spans="1:11" x14ac:dyDescent="0.25">
      <c r="A17826" s="2"/>
      <c r="B17826" s="2"/>
      <c r="C17826" s="2"/>
      <c r="E17826" s="2"/>
      <c r="G17826" s="2"/>
      <c r="H17826" s="6"/>
      <c r="I17826" s="9"/>
      <c r="J17826" s="9"/>
      <c r="K17826" s="9"/>
    </row>
    <row r="17827" spans="1:11" x14ac:dyDescent="0.25">
      <c r="A17827" s="2"/>
      <c r="B17827" s="2"/>
      <c r="C17827" s="2"/>
      <c r="E17827" s="2"/>
      <c r="G17827" s="2"/>
      <c r="H17827" s="6"/>
      <c r="I17827" s="9"/>
      <c r="J17827" s="9"/>
      <c r="K17827" s="9"/>
    </row>
    <row r="17828" spans="1:11" x14ac:dyDescent="0.25">
      <c r="A17828" s="2"/>
      <c r="B17828" s="2"/>
      <c r="C17828" s="2"/>
      <c r="E17828" s="2"/>
      <c r="G17828" s="2"/>
      <c r="H17828" s="6"/>
      <c r="I17828" s="9"/>
      <c r="J17828" s="9"/>
      <c r="K17828" s="9"/>
    </row>
    <row r="17829" spans="1:11" x14ac:dyDescent="0.25">
      <c r="A17829" s="2"/>
      <c r="B17829" s="2"/>
      <c r="C17829" s="2"/>
      <c r="E17829" s="2"/>
      <c r="G17829" s="2"/>
      <c r="H17829" s="6"/>
      <c r="I17829" s="9"/>
      <c r="J17829" s="9"/>
      <c r="K17829" s="9"/>
    </row>
    <row r="17830" spans="1:11" x14ac:dyDescent="0.25">
      <c r="A17830" s="2"/>
      <c r="B17830" s="2"/>
      <c r="C17830" s="2"/>
      <c r="E17830" s="2"/>
      <c r="G17830" s="2"/>
      <c r="H17830" s="6"/>
      <c r="I17830" s="9"/>
      <c r="J17830" s="9"/>
      <c r="K17830" s="9"/>
    </row>
    <row r="17831" spans="1:11" x14ac:dyDescent="0.25">
      <c r="A17831" s="2"/>
      <c r="B17831" s="2"/>
      <c r="C17831" s="2"/>
      <c r="E17831" s="2"/>
      <c r="G17831" s="2"/>
      <c r="H17831" s="6"/>
      <c r="I17831" s="9"/>
      <c r="J17831" s="9"/>
      <c r="K17831" s="9"/>
    </row>
    <row r="17832" spans="1:11" x14ac:dyDescent="0.25">
      <c r="A17832" s="2"/>
      <c r="B17832" s="2"/>
      <c r="C17832" s="2"/>
      <c r="E17832" s="2"/>
      <c r="G17832" s="2"/>
      <c r="H17832" s="6"/>
      <c r="I17832" s="9"/>
      <c r="J17832" s="9"/>
      <c r="K17832" s="9"/>
    </row>
    <row r="17833" spans="1:11" x14ac:dyDescent="0.25">
      <c r="A17833" s="2"/>
      <c r="B17833" s="2"/>
      <c r="C17833" s="2"/>
      <c r="E17833" s="2"/>
      <c r="G17833" s="2"/>
      <c r="H17833" s="6"/>
      <c r="I17833" s="9"/>
      <c r="J17833" s="9"/>
      <c r="K17833" s="9"/>
    </row>
    <row r="17834" spans="1:11" x14ac:dyDescent="0.25">
      <c r="A17834" s="2"/>
      <c r="B17834" s="2"/>
      <c r="C17834" s="2"/>
      <c r="E17834" s="2"/>
      <c r="G17834" s="2"/>
      <c r="H17834" s="6"/>
      <c r="I17834" s="9"/>
      <c r="J17834" s="9"/>
      <c r="K17834" s="9"/>
    </row>
    <row r="17835" spans="1:11" x14ac:dyDescent="0.25">
      <c r="A17835" s="2"/>
      <c r="B17835" s="2"/>
      <c r="C17835" s="2"/>
      <c r="E17835" s="2"/>
      <c r="G17835" s="2"/>
      <c r="H17835" s="6"/>
      <c r="I17835" s="9"/>
      <c r="J17835" s="9"/>
      <c r="K17835" s="9"/>
    </row>
    <row r="17836" spans="1:11" x14ac:dyDescent="0.25">
      <c r="A17836" s="2"/>
      <c r="B17836" s="2"/>
      <c r="C17836" s="2"/>
      <c r="E17836" s="2"/>
      <c r="G17836" s="2"/>
      <c r="H17836" s="6"/>
      <c r="I17836" s="9"/>
      <c r="J17836" s="9"/>
      <c r="K17836" s="9"/>
    </row>
    <row r="17837" spans="1:11" x14ac:dyDescent="0.25">
      <c r="A17837" s="2"/>
      <c r="B17837" s="2"/>
      <c r="C17837" s="2"/>
      <c r="E17837" s="2"/>
      <c r="G17837" s="2"/>
      <c r="H17837" s="6"/>
      <c r="I17837" s="9"/>
      <c r="J17837" s="9"/>
      <c r="K17837" s="9"/>
    </row>
    <row r="17838" spans="1:11" x14ac:dyDescent="0.25">
      <c r="A17838" s="2"/>
      <c r="B17838" s="2"/>
      <c r="C17838" s="2"/>
      <c r="E17838" s="2"/>
      <c r="G17838" s="2"/>
      <c r="H17838" s="6"/>
      <c r="I17838" s="9"/>
      <c r="J17838" s="9"/>
      <c r="K17838" s="9"/>
    </row>
    <row r="17839" spans="1:11" x14ac:dyDescent="0.25">
      <c r="A17839" s="2"/>
      <c r="B17839" s="2"/>
      <c r="C17839" s="2"/>
      <c r="E17839" s="2"/>
      <c r="G17839" s="2"/>
      <c r="H17839" s="6"/>
      <c r="I17839" s="9"/>
      <c r="J17839" s="9"/>
      <c r="K17839" s="9"/>
    </row>
    <row r="17840" spans="1:11" x14ac:dyDescent="0.25">
      <c r="A17840" s="2"/>
      <c r="B17840" s="2"/>
      <c r="C17840" s="2"/>
      <c r="E17840" s="2"/>
      <c r="G17840" s="2"/>
      <c r="H17840" s="6"/>
      <c r="I17840" s="9"/>
      <c r="J17840" s="9"/>
      <c r="K17840" s="9"/>
    </row>
    <row r="17841" spans="1:11" x14ac:dyDescent="0.25">
      <c r="A17841" s="2"/>
      <c r="B17841" s="2"/>
      <c r="C17841" s="2"/>
      <c r="E17841" s="2"/>
      <c r="G17841" s="2"/>
      <c r="H17841" s="6"/>
      <c r="I17841" s="9"/>
      <c r="J17841" s="9"/>
      <c r="K17841" s="9"/>
    </row>
    <row r="17842" spans="1:11" x14ac:dyDescent="0.25">
      <c r="A17842" s="2"/>
      <c r="B17842" s="2"/>
      <c r="C17842" s="2"/>
      <c r="E17842" s="2"/>
      <c r="G17842" s="2"/>
      <c r="H17842" s="6"/>
      <c r="I17842" s="9"/>
      <c r="J17842" s="9"/>
      <c r="K17842" s="9"/>
    </row>
    <row r="17843" spans="1:11" x14ac:dyDescent="0.25">
      <c r="A17843" s="2"/>
      <c r="B17843" s="2"/>
      <c r="C17843" s="2"/>
      <c r="E17843" s="2"/>
      <c r="G17843" s="2"/>
      <c r="H17843" s="6"/>
      <c r="I17843" s="9"/>
      <c r="J17843" s="9"/>
      <c r="K17843" s="9"/>
    </row>
    <row r="17844" spans="1:11" x14ac:dyDescent="0.25">
      <c r="A17844" s="2"/>
      <c r="B17844" s="2"/>
      <c r="C17844" s="2"/>
      <c r="E17844" s="2"/>
      <c r="G17844" s="2"/>
      <c r="H17844" s="6"/>
      <c r="I17844" s="9"/>
      <c r="J17844" s="9"/>
      <c r="K17844" s="9"/>
    </row>
    <row r="17845" spans="1:11" x14ac:dyDescent="0.25">
      <c r="A17845" s="2"/>
      <c r="B17845" s="2"/>
      <c r="C17845" s="2"/>
      <c r="E17845" s="2"/>
      <c r="G17845" s="2"/>
      <c r="H17845" s="6"/>
      <c r="I17845" s="9"/>
      <c r="J17845" s="9"/>
      <c r="K17845" s="9"/>
    </row>
    <row r="17846" spans="1:11" x14ac:dyDescent="0.25">
      <c r="A17846" s="2"/>
      <c r="B17846" s="2"/>
      <c r="C17846" s="2"/>
      <c r="E17846" s="2"/>
      <c r="G17846" s="2"/>
      <c r="H17846" s="6"/>
      <c r="I17846" s="9"/>
      <c r="J17846" s="9"/>
      <c r="K17846" s="9"/>
    </row>
    <row r="17847" spans="1:11" x14ac:dyDescent="0.25">
      <c r="A17847" s="2"/>
      <c r="B17847" s="2"/>
      <c r="C17847" s="2"/>
      <c r="E17847" s="2"/>
      <c r="G17847" s="2"/>
      <c r="H17847" s="6"/>
      <c r="I17847" s="9"/>
      <c r="J17847" s="9"/>
      <c r="K17847" s="9"/>
    </row>
    <row r="17848" spans="1:11" x14ac:dyDescent="0.25">
      <c r="A17848" s="2"/>
      <c r="B17848" s="2"/>
      <c r="C17848" s="2"/>
      <c r="E17848" s="2"/>
      <c r="G17848" s="2"/>
      <c r="H17848" s="6"/>
      <c r="I17848" s="9"/>
      <c r="J17848" s="9"/>
      <c r="K17848" s="9"/>
    </row>
    <row r="17849" spans="1:11" x14ac:dyDescent="0.25">
      <c r="A17849" s="2"/>
      <c r="B17849" s="2"/>
      <c r="C17849" s="2"/>
      <c r="E17849" s="2"/>
      <c r="G17849" s="2"/>
      <c r="H17849" s="6"/>
      <c r="I17849" s="9"/>
      <c r="J17849" s="9"/>
      <c r="K17849" s="9"/>
    </row>
    <row r="17850" spans="1:11" x14ac:dyDescent="0.25">
      <c r="A17850" s="2"/>
      <c r="B17850" s="2"/>
      <c r="C17850" s="2"/>
      <c r="E17850" s="2"/>
      <c r="G17850" s="2"/>
      <c r="H17850" s="6"/>
      <c r="I17850" s="9"/>
      <c r="J17850" s="9"/>
      <c r="K17850" s="9"/>
    </row>
    <row r="17851" spans="1:11" x14ac:dyDescent="0.25">
      <c r="A17851" s="2"/>
      <c r="B17851" s="2"/>
      <c r="C17851" s="2"/>
      <c r="E17851" s="2"/>
      <c r="G17851" s="2"/>
      <c r="H17851" s="6"/>
      <c r="I17851" s="9"/>
      <c r="J17851" s="9"/>
      <c r="K17851" s="9"/>
    </row>
    <row r="17852" spans="1:11" x14ac:dyDescent="0.25">
      <c r="A17852" s="2"/>
      <c r="B17852" s="2"/>
      <c r="C17852" s="2"/>
      <c r="E17852" s="2"/>
      <c r="G17852" s="2"/>
      <c r="H17852" s="6"/>
      <c r="I17852" s="9"/>
      <c r="J17852" s="9"/>
      <c r="K17852" s="9"/>
    </row>
    <row r="17853" spans="1:11" x14ac:dyDescent="0.25">
      <c r="A17853" s="2"/>
      <c r="B17853" s="2"/>
      <c r="C17853" s="2"/>
      <c r="E17853" s="2"/>
      <c r="G17853" s="2"/>
      <c r="H17853" s="6"/>
      <c r="I17853" s="9"/>
      <c r="J17853" s="9"/>
      <c r="K17853" s="9"/>
    </row>
    <row r="17854" spans="1:11" x14ac:dyDescent="0.25">
      <c r="A17854" s="2"/>
      <c r="B17854" s="2"/>
      <c r="C17854" s="2"/>
      <c r="E17854" s="2"/>
      <c r="G17854" s="2"/>
      <c r="H17854" s="6"/>
      <c r="I17854" s="9"/>
      <c r="J17854" s="9"/>
      <c r="K17854" s="9"/>
    </row>
    <row r="17855" spans="1:11" x14ac:dyDescent="0.25">
      <c r="A17855" s="2"/>
      <c r="B17855" s="2"/>
      <c r="C17855" s="2"/>
      <c r="E17855" s="2"/>
      <c r="G17855" s="2"/>
      <c r="H17855" s="6"/>
      <c r="I17855" s="9"/>
      <c r="J17855" s="9"/>
      <c r="K17855" s="9"/>
    </row>
    <row r="17856" spans="1:11" x14ac:dyDescent="0.25">
      <c r="A17856" s="2"/>
      <c r="B17856" s="2"/>
      <c r="C17856" s="2"/>
      <c r="E17856" s="2"/>
      <c r="G17856" s="2"/>
      <c r="H17856" s="6"/>
      <c r="I17856" s="9"/>
      <c r="J17856" s="9"/>
      <c r="K17856" s="9"/>
    </row>
    <row r="17857" spans="1:11" x14ac:dyDescent="0.25">
      <c r="A17857" s="2"/>
      <c r="B17857" s="2"/>
      <c r="C17857" s="2"/>
      <c r="E17857" s="2"/>
      <c r="G17857" s="2"/>
      <c r="H17857" s="6"/>
      <c r="I17857" s="9"/>
      <c r="J17857" s="9"/>
      <c r="K17857" s="9"/>
    </row>
    <row r="17858" spans="1:11" x14ac:dyDescent="0.25">
      <c r="A17858" s="2"/>
      <c r="B17858" s="2"/>
      <c r="C17858" s="2"/>
      <c r="E17858" s="2"/>
      <c r="G17858" s="2"/>
      <c r="H17858" s="6"/>
      <c r="I17858" s="9"/>
      <c r="J17858" s="9"/>
      <c r="K17858" s="9"/>
    </row>
    <row r="17859" spans="1:11" x14ac:dyDescent="0.25">
      <c r="A17859" s="2"/>
      <c r="B17859" s="2"/>
      <c r="C17859" s="2"/>
      <c r="E17859" s="2"/>
      <c r="G17859" s="2"/>
      <c r="H17859" s="6"/>
      <c r="I17859" s="9"/>
      <c r="J17859" s="9"/>
      <c r="K17859" s="9"/>
    </row>
    <row r="17860" spans="1:11" x14ac:dyDescent="0.25">
      <c r="A17860" s="2"/>
      <c r="B17860" s="2"/>
      <c r="C17860" s="2"/>
      <c r="E17860" s="2"/>
      <c r="G17860" s="2"/>
      <c r="H17860" s="6"/>
      <c r="I17860" s="9"/>
      <c r="J17860" s="9"/>
      <c r="K17860" s="9"/>
    </row>
    <row r="17861" spans="1:11" x14ac:dyDescent="0.25">
      <c r="A17861" s="2"/>
      <c r="B17861" s="2"/>
      <c r="C17861" s="2"/>
      <c r="E17861" s="2"/>
      <c r="G17861" s="2"/>
      <c r="H17861" s="6"/>
      <c r="I17861" s="9"/>
      <c r="J17861" s="9"/>
      <c r="K17861" s="9"/>
    </row>
    <row r="17862" spans="1:11" x14ac:dyDescent="0.25">
      <c r="A17862" s="2"/>
      <c r="B17862" s="2"/>
      <c r="C17862" s="2"/>
      <c r="E17862" s="2"/>
      <c r="G17862" s="2"/>
      <c r="H17862" s="6"/>
      <c r="I17862" s="9"/>
      <c r="J17862" s="9"/>
      <c r="K17862" s="9"/>
    </row>
    <row r="17863" spans="1:11" x14ac:dyDescent="0.25">
      <c r="A17863" s="2"/>
      <c r="B17863" s="2"/>
      <c r="C17863" s="2"/>
      <c r="E17863" s="2"/>
      <c r="G17863" s="2"/>
      <c r="H17863" s="6"/>
      <c r="I17863" s="9"/>
      <c r="J17863" s="9"/>
      <c r="K17863" s="9"/>
    </row>
    <row r="17864" spans="1:11" x14ac:dyDescent="0.25">
      <c r="A17864" s="2"/>
      <c r="B17864" s="2"/>
      <c r="C17864" s="2"/>
      <c r="E17864" s="2"/>
      <c r="G17864" s="2"/>
      <c r="H17864" s="6"/>
      <c r="I17864" s="9"/>
      <c r="J17864" s="9"/>
      <c r="K17864" s="9"/>
    </row>
    <row r="17865" spans="1:11" x14ac:dyDescent="0.25">
      <c r="A17865" s="2"/>
      <c r="B17865" s="2"/>
      <c r="C17865" s="2"/>
      <c r="E17865" s="2"/>
      <c r="G17865" s="2"/>
      <c r="H17865" s="6"/>
      <c r="I17865" s="9"/>
      <c r="J17865" s="9"/>
      <c r="K17865" s="9"/>
    </row>
    <row r="17866" spans="1:11" x14ac:dyDescent="0.25">
      <c r="A17866" s="2"/>
      <c r="B17866" s="2"/>
      <c r="C17866" s="2"/>
      <c r="E17866" s="2"/>
      <c r="G17866" s="2"/>
      <c r="H17866" s="6"/>
      <c r="I17866" s="9"/>
      <c r="J17866" s="9"/>
      <c r="K17866" s="9"/>
    </row>
    <row r="17867" spans="1:11" x14ac:dyDescent="0.25">
      <c r="A17867" s="2"/>
      <c r="B17867" s="2"/>
      <c r="C17867" s="2"/>
      <c r="E17867" s="2"/>
      <c r="G17867" s="2"/>
      <c r="H17867" s="6"/>
      <c r="I17867" s="9"/>
      <c r="J17867" s="9"/>
      <c r="K17867" s="9"/>
    </row>
    <row r="17868" spans="1:11" x14ac:dyDescent="0.25">
      <c r="A17868" s="2"/>
      <c r="B17868" s="2"/>
      <c r="C17868" s="2"/>
      <c r="E17868" s="2"/>
      <c r="G17868" s="2"/>
      <c r="H17868" s="6"/>
      <c r="I17868" s="9"/>
      <c r="J17868" s="9"/>
      <c r="K17868" s="9"/>
    </row>
    <row r="17869" spans="1:11" x14ac:dyDescent="0.25">
      <c r="A17869" s="2"/>
      <c r="B17869" s="2"/>
      <c r="C17869" s="2"/>
      <c r="E17869" s="2"/>
      <c r="G17869" s="2"/>
      <c r="H17869" s="6"/>
      <c r="I17869" s="9"/>
      <c r="J17869" s="9"/>
      <c r="K17869" s="9"/>
    </row>
    <row r="17870" spans="1:11" x14ac:dyDescent="0.25">
      <c r="A17870" s="2"/>
      <c r="B17870" s="2"/>
      <c r="C17870" s="2"/>
      <c r="E17870" s="2"/>
      <c r="G17870" s="2"/>
      <c r="H17870" s="6"/>
      <c r="I17870" s="9"/>
      <c r="J17870" s="9"/>
      <c r="K17870" s="9"/>
    </row>
    <row r="17871" spans="1:11" x14ac:dyDescent="0.25">
      <c r="A17871" s="2"/>
      <c r="B17871" s="2"/>
      <c r="C17871" s="2"/>
      <c r="E17871" s="2"/>
      <c r="G17871" s="2"/>
      <c r="H17871" s="6"/>
      <c r="I17871" s="9"/>
      <c r="J17871" s="9"/>
      <c r="K17871" s="9"/>
    </row>
    <row r="17872" spans="1:11" x14ac:dyDescent="0.25">
      <c r="A17872" s="2"/>
      <c r="B17872" s="2"/>
      <c r="C17872" s="2"/>
      <c r="E17872" s="2"/>
      <c r="G17872" s="2"/>
      <c r="H17872" s="6"/>
      <c r="I17872" s="9"/>
      <c r="J17872" s="9"/>
      <c r="K17872" s="9"/>
    </row>
    <row r="17873" spans="1:11" x14ac:dyDescent="0.25">
      <c r="A17873" s="2"/>
      <c r="B17873" s="2"/>
      <c r="C17873" s="2"/>
      <c r="E17873" s="2"/>
      <c r="G17873" s="2"/>
      <c r="H17873" s="6"/>
      <c r="I17873" s="9"/>
      <c r="J17873" s="9"/>
      <c r="K17873" s="9"/>
    </row>
    <row r="17874" spans="1:11" x14ac:dyDescent="0.25">
      <c r="A17874" s="2"/>
      <c r="B17874" s="2"/>
      <c r="C17874" s="2"/>
      <c r="E17874" s="2"/>
      <c r="G17874" s="2"/>
      <c r="H17874" s="6"/>
      <c r="I17874" s="9"/>
      <c r="J17874" s="9"/>
      <c r="K17874" s="9"/>
    </row>
    <row r="17875" spans="1:11" x14ac:dyDescent="0.25">
      <c r="A17875" s="2"/>
      <c r="B17875" s="2"/>
      <c r="C17875" s="2"/>
      <c r="E17875" s="2"/>
      <c r="G17875" s="2"/>
      <c r="H17875" s="6"/>
      <c r="I17875" s="9"/>
      <c r="J17875" s="9"/>
      <c r="K17875" s="9"/>
    </row>
    <row r="17876" spans="1:11" x14ac:dyDescent="0.25">
      <c r="A17876" s="2"/>
      <c r="B17876" s="2"/>
      <c r="C17876" s="2"/>
      <c r="E17876" s="2"/>
      <c r="G17876" s="2"/>
      <c r="H17876" s="6"/>
      <c r="I17876" s="9"/>
      <c r="J17876" s="9"/>
      <c r="K17876" s="9"/>
    </row>
    <row r="17877" spans="1:11" x14ac:dyDescent="0.25">
      <c r="A17877" s="2"/>
      <c r="B17877" s="2"/>
      <c r="C17877" s="2"/>
      <c r="E17877" s="2"/>
      <c r="G17877" s="2"/>
      <c r="H17877" s="6"/>
      <c r="I17877" s="9"/>
      <c r="J17877" s="9"/>
      <c r="K17877" s="9"/>
    </row>
    <row r="17878" spans="1:11" x14ac:dyDescent="0.25">
      <c r="A17878" s="2"/>
      <c r="B17878" s="2"/>
      <c r="C17878" s="2"/>
      <c r="E17878" s="2"/>
      <c r="G17878" s="2"/>
      <c r="H17878" s="6"/>
      <c r="I17878" s="9"/>
      <c r="J17878" s="9"/>
      <c r="K17878" s="9"/>
    </row>
    <row r="17879" spans="1:11" x14ac:dyDescent="0.25">
      <c r="A17879" s="2"/>
      <c r="B17879" s="2"/>
      <c r="C17879" s="2"/>
      <c r="E17879" s="2"/>
      <c r="G17879" s="2"/>
      <c r="H17879" s="6"/>
      <c r="I17879" s="9"/>
      <c r="J17879" s="9"/>
      <c r="K17879" s="9"/>
    </row>
    <row r="17880" spans="1:11" x14ac:dyDescent="0.25">
      <c r="A17880" s="2"/>
      <c r="B17880" s="2"/>
      <c r="C17880" s="2"/>
      <c r="E17880" s="2"/>
      <c r="G17880" s="2"/>
      <c r="H17880" s="6"/>
      <c r="I17880" s="9"/>
      <c r="J17880" s="9"/>
      <c r="K17880" s="9"/>
    </row>
    <row r="17881" spans="1:11" x14ac:dyDescent="0.25">
      <c r="A17881" s="2"/>
      <c r="B17881" s="2"/>
      <c r="C17881" s="2"/>
      <c r="E17881" s="2"/>
      <c r="G17881" s="2"/>
      <c r="H17881" s="6"/>
      <c r="I17881" s="9"/>
      <c r="J17881" s="9"/>
      <c r="K17881" s="9"/>
    </row>
    <row r="17882" spans="1:11" x14ac:dyDescent="0.25">
      <c r="A17882" s="2"/>
      <c r="B17882" s="2"/>
      <c r="C17882" s="2"/>
      <c r="E17882" s="2"/>
      <c r="G17882" s="2"/>
      <c r="H17882" s="6"/>
      <c r="I17882" s="9"/>
      <c r="J17882" s="9"/>
      <c r="K17882" s="9"/>
    </row>
    <row r="17883" spans="1:11" x14ac:dyDescent="0.25">
      <c r="A17883" s="2"/>
      <c r="B17883" s="2"/>
      <c r="C17883" s="2"/>
      <c r="E17883" s="2"/>
      <c r="G17883" s="2"/>
      <c r="H17883" s="6"/>
      <c r="I17883" s="9"/>
      <c r="J17883" s="9"/>
      <c r="K17883" s="9"/>
    </row>
    <row r="17884" spans="1:11" x14ac:dyDescent="0.25">
      <c r="A17884" s="2"/>
      <c r="B17884" s="2"/>
      <c r="C17884" s="2"/>
      <c r="E17884" s="2"/>
      <c r="G17884" s="2"/>
      <c r="H17884" s="6"/>
      <c r="I17884" s="9"/>
      <c r="J17884" s="9"/>
      <c r="K17884" s="9"/>
    </row>
    <row r="17885" spans="1:11" x14ac:dyDescent="0.25">
      <c r="A17885" s="2"/>
      <c r="B17885" s="2"/>
      <c r="C17885" s="2"/>
      <c r="E17885" s="2"/>
      <c r="G17885" s="2"/>
      <c r="H17885" s="6"/>
      <c r="I17885" s="9"/>
      <c r="J17885" s="9"/>
      <c r="K17885" s="9"/>
    </row>
    <row r="17886" spans="1:11" x14ac:dyDescent="0.25">
      <c r="A17886" s="2"/>
      <c r="B17886" s="2"/>
      <c r="C17886" s="2"/>
      <c r="E17886" s="2"/>
      <c r="G17886" s="2"/>
      <c r="H17886" s="6"/>
      <c r="I17886" s="9"/>
      <c r="J17886" s="9"/>
      <c r="K17886" s="9"/>
    </row>
    <row r="17887" spans="1:11" x14ac:dyDescent="0.25">
      <c r="A17887" s="2"/>
      <c r="B17887" s="2"/>
      <c r="C17887" s="2"/>
      <c r="E17887" s="2"/>
      <c r="G17887" s="2"/>
      <c r="H17887" s="6"/>
      <c r="I17887" s="9"/>
      <c r="J17887" s="9"/>
      <c r="K17887" s="9"/>
    </row>
    <row r="17888" spans="1:11" x14ac:dyDescent="0.25">
      <c r="A17888" s="2"/>
      <c r="B17888" s="2"/>
      <c r="C17888" s="2"/>
      <c r="E17888" s="2"/>
      <c r="G17888" s="2"/>
      <c r="H17888" s="6"/>
      <c r="I17888" s="9"/>
      <c r="J17888" s="9"/>
      <c r="K17888" s="9"/>
    </row>
    <row r="17889" spans="1:11" x14ac:dyDescent="0.25">
      <c r="A17889" s="2"/>
      <c r="B17889" s="2"/>
      <c r="C17889" s="2"/>
      <c r="E17889" s="2"/>
      <c r="G17889" s="2"/>
      <c r="H17889" s="6"/>
      <c r="I17889" s="9"/>
      <c r="J17889" s="9"/>
      <c r="K17889" s="9"/>
    </row>
    <row r="17890" spans="1:11" x14ac:dyDescent="0.25">
      <c r="A17890" s="2"/>
      <c r="B17890" s="2"/>
      <c r="C17890" s="2"/>
      <c r="E17890" s="2"/>
      <c r="G17890" s="2"/>
      <c r="H17890" s="6"/>
      <c r="I17890" s="9"/>
      <c r="J17890" s="9"/>
      <c r="K17890" s="9"/>
    </row>
    <row r="17891" spans="1:11" x14ac:dyDescent="0.25">
      <c r="A17891" s="2"/>
      <c r="B17891" s="2"/>
      <c r="C17891" s="2"/>
      <c r="E17891" s="2"/>
      <c r="G17891" s="2"/>
      <c r="H17891" s="6"/>
      <c r="I17891" s="9"/>
      <c r="J17891" s="9"/>
      <c r="K17891" s="9"/>
    </row>
    <row r="17892" spans="1:11" x14ac:dyDescent="0.25">
      <c r="A17892" s="2"/>
      <c r="B17892" s="2"/>
      <c r="C17892" s="2"/>
      <c r="E17892" s="2"/>
      <c r="G17892" s="2"/>
      <c r="H17892" s="6"/>
      <c r="I17892" s="9"/>
      <c r="J17892" s="9"/>
      <c r="K17892" s="9"/>
    </row>
    <row r="17893" spans="1:11" x14ac:dyDescent="0.25">
      <c r="A17893" s="2"/>
      <c r="B17893" s="2"/>
      <c r="C17893" s="2"/>
      <c r="E17893" s="2"/>
      <c r="G17893" s="2"/>
      <c r="H17893" s="6"/>
      <c r="I17893" s="9"/>
      <c r="J17893" s="9"/>
      <c r="K17893" s="9"/>
    </row>
    <row r="17894" spans="1:11" x14ac:dyDescent="0.25">
      <c r="A17894" s="2"/>
      <c r="B17894" s="2"/>
      <c r="C17894" s="2"/>
      <c r="E17894" s="2"/>
      <c r="G17894" s="2"/>
      <c r="H17894" s="6"/>
      <c r="I17894" s="9"/>
      <c r="J17894" s="9"/>
      <c r="K17894" s="9"/>
    </row>
    <row r="17895" spans="1:11" x14ac:dyDescent="0.25">
      <c r="A17895" s="2"/>
      <c r="B17895" s="2"/>
      <c r="C17895" s="2"/>
      <c r="E17895" s="2"/>
      <c r="G17895" s="2"/>
      <c r="H17895" s="6"/>
      <c r="I17895" s="9"/>
      <c r="J17895" s="9"/>
      <c r="K17895" s="9"/>
    </row>
    <row r="17896" spans="1:11" x14ac:dyDescent="0.25">
      <c r="A17896" s="2"/>
      <c r="B17896" s="2"/>
      <c r="C17896" s="2"/>
      <c r="E17896" s="2"/>
      <c r="G17896" s="2"/>
      <c r="H17896" s="6"/>
      <c r="I17896" s="9"/>
      <c r="J17896" s="9"/>
      <c r="K17896" s="9"/>
    </row>
    <row r="17897" spans="1:11" x14ac:dyDescent="0.25">
      <c r="A17897" s="2"/>
      <c r="B17897" s="2"/>
      <c r="C17897" s="2"/>
      <c r="E17897" s="2"/>
      <c r="G17897" s="2"/>
      <c r="H17897" s="6"/>
      <c r="I17897" s="9"/>
      <c r="J17897" s="9"/>
      <c r="K17897" s="9"/>
    </row>
    <row r="17898" spans="1:11" x14ac:dyDescent="0.25">
      <c r="A17898" s="2"/>
      <c r="B17898" s="2"/>
      <c r="C17898" s="2"/>
      <c r="E17898" s="2"/>
      <c r="G17898" s="2"/>
      <c r="H17898" s="6"/>
      <c r="I17898" s="9"/>
      <c r="J17898" s="9"/>
      <c r="K17898" s="9"/>
    </row>
    <row r="17899" spans="1:11" x14ac:dyDescent="0.25">
      <c r="A17899" s="2"/>
      <c r="B17899" s="2"/>
      <c r="C17899" s="2"/>
      <c r="E17899" s="2"/>
      <c r="G17899" s="2"/>
      <c r="H17899" s="6"/>
      <c r="I17899" s="9"/>
      <c r="J17899" s="9"/>
      <c r="K17899" s="9"/>
    </row>
    <row r="17900" spans="1:11" x14ac:dyDescent="0.25">
      <c r="A17900" s="2"/>
      <c r="B17900" s="2"/>
      <c r="C17900" s="2"/>
      <c r="E17900" s="2"/>
      <c r="G17900" s="2"/>
      <c r="H17900" s="6"/>
      <c r="I17900" s="9"/>
      <c r="J17900" s="9"/>
      <c r="K17900" s="9"/>
    </row>
    <row r="17901" spans="1:11" x14ac:dyDescent="0.25">
      <c r="A17901" s="2"/>
      <c r="B17901" s="2"/>
      <c r="C17901" s="2"/>
      <c r="E17901" s="2"/>
      <c r="G17901" s="2"/>
      <c r="H17901" s="6"/>
      <c r="I17901" s="9"/>
      <c r="J17901" s="9"/>
      <c r="K17901" s="9"/>
    </row>
    <row r="17902" spans="1:11" x14ac:dyDescent="0.25">
      <c r="A17902" s="2"/>
      <c r="B17902" s="2"/>
      <c r="C17902" s="2"/>
      <c r="E17902" s="2"/>
      <c r="G17902" s="2"/>
      <c r="H17902" s="6"/>
      <c r="I17902" s="9"/>
      <c r="J17902" s="9"/>
      <c r="K17902" s="9"/>
    </row>
    <row r="17903" spans="1:11" x14ac:dyDescent="0.25">
      <c r="A17903" s="2"/>
      <c r="B17903" s="2"/>
      <c r="C17903" s="2"/>
      <c r="E17903" s="2"/>
      <c r="G17903" s="2"/>
      <c r="H17903" s="6"/>
      <c r="I17903" s="9"/>
      <c r="J17903" s="9"/>
      <c r="K17903" s="9"/>
    </row>
    <row r="17904" spans="1:11" x14ac:dyDescent="0.25">
      <c r="A17904" s="2"/>
      <c r="B17904" s="2"/>
      <c r="C17904" s="2"/>
      <c r="E17904" s="2"/>
      <c r="G17904" s="2"/>
      <c r="H17904" s="6"/>
      <c r="I17904" s="9"/>
      <c r="J17904" s="9"/>
      <c r="K17904" s="9"/>
    </row>
    <row r="17905" spans="1:11" x14ac:dyDescent="0.25">
      <c r="A17905" s="2"/>
      <c r="B17905" s="2"/>
      <c r="C17905" s="2"/>
      <c r="E17905" s="2"/>
      <c r="G17905" s="2"/>
      <c r="H17905" s="6"/>
      <c r="I17905" s="9"/>
      <c r="J17905" s="9"/>
      <c r="K17905" s="9"/>
    </row>
    <row r="17906" spans="1:11" x14ac:dyDescent="0.25">
      <c r="A17906" s="2"/>
      <c r="B17906" s="2"/>
      <c r="C17906" s="2"/>
      <c r="E17906" s="2"/>
      <c r="G17906" s="2"/>
      <c r="H17906" s="6"/>
      <c r="I17906" s="9"/>
      <c r="J17906" s="9"/>
      <c r="K17906" s="9"/>
    </row>
    <row r="17907" spans="1:11" x14ac:dyDescent="0.25">
      <c r="A17907" s="2"/>
      <c r="B17907" s="2"/>
      <c r="C17907" s="2"/>
      <c r="E17907" s="2"/>
      <c r="G17907" s="2"/>
      <c r="H17907" s="6"/>
      <c r="I17907" s="9"/>
      <c r="J17907" s="9"/>
      <c r="K17907" s="9"/>
    </row>
    <row r="17908" spans="1:11" x14ac:dyDescent="0.25">
      <c r="A17908" s="2"/>
      <c r="B17908" s="2"/>
      <c r="C17908" s="2"/>
      <c r="E17908" s="2"/>
      <c r="G17908" s="2"/>
      <c r="H17908" s="6"/>
      <c r="I17908" s="9"/>
      <c r="J17908" s="9"/>
      <c r="K17908" s="9"/>
    </row>
    <row r="17909" spans="1:11" x14ac:dyDescent="0.25">
      <c r="A17909" s="2"/>
      <c r="B17909" s="2"/>
      <c r="C17909" s="2"/>
      <c r="E17909" s="2"/>
      <c r="G17909" s="2"/>
      <c r="H17909" s="6"/>
      <c r="I17909" s="9"/>
      <c r="J17909" s="9"/>
      <c r="K17909" s="9"/>
    </row>
    <row r="17910" spans="1:11" x14ac:dyDescent="0.25">
      <c r="A17910" s="2"/>
      <c r="B17910" s="2"/>
      <c r="C17910" s="2"/>
      <c r="E17910" s="2"/>
      <c r="G17910" s="2"/>
      <c r="H17910" s="6"/>
      <c r="I17910" s="9"/>
      <c r="J17910" s="9"/>
      <c r="K17910" s="9"/>
    </row>
    <row r="17911" spans="1:11" x14ac:dyDescent="0.25">
      <c r="A17911" s="2"/>
      <c r="B17911" s="2"/>
      <c r="C17911" s="2"/>
      <c r="E17911" s="2"/>
      <c r="G17911" s="2"/>
      <c r="H17911" s="6"/>
      <c r="I17911" s="9"/>
      <c r="J17911" s="9"/>
      <c r="K17911" s="9"/>
    </row>
    <row r="17912" spans="1:11" x14ac:dyDescent="0.25">
      <c r="A17912" s="2"/>
      <c r="B17912" s="2"/>
      <c r="C17912" s="2"/>
      <c r="E17912" s="2"/>
      <c r="G17912" s="2"/>
      <c r="H17912" s="6"/>
      <c r="I17912" s="9"/>
      <c r="J17912" s="9"/>
      <c r="K17912" s="9"/>
    </row>
    <row r="17913" spans="1:11" x14ac:dyDescent="0.25">
      <c r="A17913" s="2"/>
      <c r="B17913" s="2"/>
      <c r="C17913" s="2"/>
      <c r="E17913" s="2"/>
      <c r="G17913" s="2"/>
      <c r="H17913" s="6"/>
      <c r="I17913" s="9"/>
      <c r="J17913" s="9"/>
      <c r="K17913" s="9"/>
    </row>
    <row r="17914" spans="1:11" x14ac:dyDescent="0.25">
      <c r="A17914" s="2"/>
      <c r="B17914" s="2"/>
      <c r="C17914" s="2"/>
      <c r="E17914" s="2"/>
      <c r="G17914" s="2"/>
      <c r="H17914" s="6"/>
      <c r="I17914" s="9"/>
      <c r="J17914" s="9"/>
      <c r="K17914" s="9"/>
    </row>
    <row r="17915" spans="1:11" x14ac:dyDescent="0.25">
      <c r="A17915" s="2"/>
      <c r="B17915" s="2"/>
      <c r="C17915" s="2"/>
      <c r="E17915" s="2"/>
      <c r="G17915" s="2"/>
      <c r="H17915" s="6"/>
      <c r="I17915" s="9"/>
      <c r="J17915" s="9"/>
      <c r="K17915" s="9"/>
    </row>
    <row r="17916" spans="1:11" x14ac:dyDescent="0.25">
      <c r="A17916" s="2"/>
      <c r="B17916" s="2"/>
      <c r="C17916" s="2"/>
      <c r="E17916" s="2"/>
      <c r="G17916" s="2"/>
      <c r="H17916" s="6"/>
      <c r="I17916" s="9"/>
      <c r="J17916" s="9"/>
      <c r="K17916" s="9"/>
    </row>
    <row r="17917" spans="1:11" x14ac:dyDescent="0.25">
      <c r="A17917" s="2"/>
      <c r="B17917" s="2"/>
      <c r="C17917" s="2"/>
      <c r="E17917" s="2"/>
      <c r="G17917" s="2"/>
      <c r="H17917" s="6"/>
      <c r="I17917" s="9"/>
      <c r="J17917" s="9"/>
      <c r="K17917" s="9"/>
    </row>
    <row r="17918" spans="1:11" x14ac:dyDescent="0.25">
      <c r="A17918" s="2"/>
      <c r="B17918" s="2"/>
      <c r="C17918" s="2"/>
      <c r="E17918" s="2"/>
      <c r="G17918" s="2"/>
      <c r="H17918" s="6"/>
      <c r="I17918" s="9"/>
      <c r="J17918" s="9"/>
      <c r="K17918" s="9"/>
    </row>
    <row r="17919" spans="1:11" x14ac:dyDescent="0.25">
      <c r="A17919" s="2"/>
      <c r="B17919" s="2"/>
      <c r="C17919" s="2"/>
      <c r="E17919" s="2"/>
      <c r="G17919" s="2"/>
      <c r="H17919" s="6"/>
      <c r="I17919" s="9"/>
      <c r="J17919" s="9"/>
      <c r="K17919" s="9"/>
    </row>
    <row r="17920" spans="1:11" x14ac:dyDescent="0.25">
      <c r="A17920" s="2"/>
      <c r="B17920" s="2"/>
      <c r="C17920" s="2"/>
      <c r="E17920" s="2"/>
      <c r="G17920" s="2"/>
      <c r="H17920" s="6"/>
      <c r="I17920" s="9"/>
      <c r="J17920" s="9"/>
      <c r="K17920" s="9"/>
    </row>
    <row r="17921" spans="1:11" x14ac:dyDescent="0.25">
      <c r="A17921" s="2"/>
      <c r="B17921" s="2"/>
      <c r="C17921" s="2"/>
      <c r="E17921" s="2"/>
      <c r="G17921" s="2"/>
      <c r="H17921" s="6"/>
      <c r="I17921" s="9"/>
      <c r="J17921" s="9"/>
      <c r="K17921" s="9"/>
    </row>
    <row r="17922" spans="1:11" x14ac:dyDescent="0.25">
      <c r="A17922" s="2"/>
      <c r="B17922" s="2"/>
      <c r="C17922" s="2"/>
      <c r="E17922" s="2"/>
      <c r="G17922" s="2"/>
      <c r="H17922" s="6"/>
      <c r="I17922" s="9"/>
      <c r="J17922" s="9"/>
      <c r="K17922" s="9"/>
    </row>
    <row r="17923" spans="1:11" x14ac:dyDescent="0.25">
      <c r="A17923" s="2"/>
      <c r="B17923" s="2"/>
      <c r="C17923" s="2"/>
      <c r="E17923" s="2"/>
      <c r="G17923" s="2"/>
      <c r="H17923" s="6"/>
      <c r="I17923" s="9"/>
      <c r="J17923" s="9"/>
      <c r="K17923" s="9"/>
    </row>
    <row r="17924" spans="1:11" x14ac:dyDescent="0.25">
      <c r="A17924" s="2"/>
      <c r="B17924" s="2"/>
      <c r="C17924" s="2"/>
      <c r="E17924" s="2"/>
      <c r="G17924" s="2"/>
      <c r="H17924" s="6"/>
      <c r="I17924" s="9"/>
      <c r="J17924" s="9"/>
      <c r="K17924" s="9"/>
    </row>
    <row r="17925" spans="1:11" x14ac:dyDescent="0.25">
      <c r="A17925" s="2"/>
      <c r="B17925" s="2"/>
      <c r="C17925" s="2"/>
      <c r="E17925" s="2"/>
      <c r="G17925" s="2"/>
      <c r="H17925" s="6"/>
      <c r="I17925" s="9"/>
      <c r="J17925" s="9"/>
      <c r="K17925" s="9"/>
    </row>
    <row r="17926" spans="1:11" x14ac:dyDescent="0.25">
      <c r="A17926" s="2"/>
      <c r="B17926" s="2"/>
      <c r="C17926" s="2"/>
      <c r="E17926" s="2"/>
      <c r="G17926" s="2"/>
      <c r="H17926" s="6"/>
      <c r="I17926" s="9"/>
      <c r="J17926" s="9"/>
      <c r="K17926" s="9"/>
    </row>
    <row r="17927" spans="1:11" x14ac:dyDescent="0.25">
      <c r="A17927" s="2"/>
      <c r="B17927" s="2"/>
      <c r="C17927" s="2"/>
      <c r="E17927" s="2"/>
      <c r="G17927" s="2"/>
      <c r="H17927" s="6"/>
      <c r="I17927" s="9"/>
      <c r="J17927" s="9"/>
      <c r="K17927" s="9"/>
    </row>
    <row r="17928" spans="1:11" x14ac:dyDescent="0.25">
      <c r="A17928" s="2"/>
      <c r="B17928" s="2"/>
      <c r="C17928" s="2"/>
      <c r="E17928" s="2"/>
      <c r="G17928" s="2"/>
      <c r="H17928" s="6"/>
      <c r="I17928" s="9"/>
      <c r="J17928" s="9"/>
      <c r="K17928" s="9"/>
    </row>
    <row r="17929" spans="1:11" x14ac:dyDescent="0.25">
      <c r="A17929" s="2"/>
      <c r="B17929" s="2"/>
      <c r="C17929" s="2"/>
      <c r="E17929" s="2"/>
      <c r="G17929" s="2"/>
      <c r="H17929" s="6"/>
      <c r="I17929" s="9"/>
      <c r="J17929" s="9"/>
      <c r="K17929" s="9"/>
    </row>
    <row r="17930" spans="1:11" x14ac:dyDescent="0.25">
      <c r="A17930" s="2"/>
      <c r="B17930" s="2"/>
      <c r="C17930" s="2"/>
      <c r="E17930" s="2"/>
      <c r="G17930" s="2"/>
      <c r="H17930" s="6"/>
      <c r="I17930" s="9"/>
      <c r="J17930" s="9"/>
      <c r="K17930" s="9"/>
    </row>
    <row r="17931" spans="1:11" x14ac:dyDescent="0.25">
      <c r="A17931" s="2"/>
      <c r="B17931" s="2"/>
      <c r="C17931" s="2"/>
      <c r="E17931" s="2"/>
      <c r="G17931" s="2"/>
      <c r="H17931" s="6"/>
      <c r="I17931" s="9"/>
      <c r="J17931" s="9"/>
      <c r="K17931" s="9"/>
    </row>
    <row r="17932" spans="1:11" x14ac:dyDescent="0.25">
      <c r="A17932" s="2"/>
      <c r="B17932" s="2"/>
      <c r="C17932" s="2"/>
      <c r="E17932" s="2"/>
      <c r="G17932" s="2"/>
      <c r="H17932" s="6"/>
      <c r="I17932" s="9"/>
      <c r="J17932" s="9"/>
      <c r="K17932" s="9"/>
    </row>
    <row r="17933" spans="1:11" x14ac:dyDescent="0.25">
      <c r="A17933" s="2"/>
      <c r="B17933" s="2"/>
      <c r="C17933" s="2"/>
      <c r="E17933" s="2"/>
      <c r="G17933" s="2"/>
      <c r="H17933" s="6"/>
      <c r="I17933" s="9"/>
      <c r="J17933" s="9"/>
      <c r="K17933" s="9"/>
    </row>
    <row r="17934" spans="1:11" x14ac:dyDescent="0.25">
      <c r="A17934" s="2"/>
      <c r="B17934" s="2"/>
      <c r="C17934" s="2"/>
      <c r="E17934" s="2"/>
      <c r="G17934" s="2"/>
      <c r="H17934" s="6"/>
      <c r="I17934" s="9"/>
      <c r="J17934" s="9"/>
      <c r="K17934" s="9"/>
    </row>
    <row r="17935" spans="1:11" x14ac:dyDescent="0.25">
      <c r="A17935" s="2"/>
      <c r="B17935" s="2"/>
      <c r="C17935" s="2"/>
      <c r="E17935" s="2"/>
      <c r="G17935" s="2"/>
      <c r="H17935" s="6"/>
      <c r="I17935" s="9"/>
      <c r="J17935" s="9"/>
      <c r="K17935" s="9"/>
    </row>
    <row r="17936" spans="1:11" x14ac:dyDescent="0.25">
      <c r="A17936" s="2"/>
      <c r="B17936" s="2"/>
      <c r="C17936" s="2"/>
      <c r="E17936" s="2"/>
      <c r="G17936" s="2"/>
      <c r="H17936" s="6"/>
      <c r="I17936" s="9"/>
      <c r="J17936" s="9"/>
      <c r="K17936" s="9"/>
    </row>
    <row r="17937" spans="1:11" x14ac:dyDescent="0.25">
      <c r="A17937" s="2"/>
      <c r="B17937" s="2"/>
      <c r="C17937" s="2"/>
      <c r="E17937" s="2"/>
      <c r="G17937" s="2"/>
      <c r="H17937" s="6"/>
      <c r="I17937" s="9"/>
      <c r="J17937" s="9"/>
      <c r="K17937" s="9"/>
    </row>
    <row r="17938" spans="1:11" x14ac:dyDescent="0.25">
      <c r="A17938" s="2"/>
      <c r="B17938" s="2"/>
      <c r="C17938" s="2"/>
      <c r="E17938" s="2"/>
      <c r="G17938" s="2"/>
      <c r="H17938" s="6"/>
      <c r="I17938" s="9"/>
      <c r="J17938" s="9"/>
      <c r="K17938" s="9"/>
    </row>
    <row r="17939" spans="1:11" x14ac:dyDescent="0.25">
      <c r="A17939" s="2"/>
      <c r="B17939" s="2"/>
      <c r="C17939" s="2"/>
      <c r="E17939" s="2"/>
      <c r="G17939" s="2"/>
      <c r="H17939" s="6"/>
      <c r="I17939" s="9"/>
      <c r="J17939" s="9"/>
      <c r="K17939" s="9"/>
    </row>
    <row r="17940" spans="1:11" x14ac:dyDescent="0.25">
      <c r="A17940" s="2"/>
      <c r="B17940" s="2"/>
      <c r="C17940" s="2"/>
      <c r="E17940" s="2"/>
      <c r="G17940" s="2"/>
      <c r="H17940" s="6"/>
      <c r="I17940" s="9"/>
      <c r="J17940" s="9"/>
      <c r="K17940" s="9"/>
    </row>
    <row r="17941" spans="1:11" x14ac:dyDescent="0.25">
      <c r="A17941" s="2"/>
      <c r="B17941" s="2"/>
      <c r="C17941" s="2"/>
      <c r="E17941" s="2"/>
      <c r="G17941" s="2"/>
      <c r="H17941" s="6"/>
      <c r="I17941" s="9"/>
      <c r="J17941" s="9"/>
      <c r="K17941" s="9"/>
    </row>
    <row r="17942" spans="1:11" x14ac:dyDescent="0.25">
      <c r="A17942" s="2"/>
      <c r="B17942" s="2"/>
      <c r="C17942" s="2"/>
      <c r="E17942" s="2"/>
      <c r="G17942" s="2"/>
      <c r="H17942" s="6"/>
      <c r="I17942" s="9"/>
      <c r="J17942" s="9"/>
      <c r="K17942" s="9"/>
    </row>
    <row r="17943" spans="1:11" x14ac:dyDescent="0.25">
      <c r="A17943" s="2"/>
      <c r="B17943" s="2"/>
      <c r="C17943" s="2"/>
      <c r="E17943" s="2"/>
      <c r="G17943" s="2"/>
      <c r="H17943" s="6"/>
      <c r="I17943" s="9"/>
      <c r="J17943" s="9"/>
      <c r="K17943" s="9"/>
    </row>
    <row r="17944" spans="1:11" x14ac:dyDescent="0.25">
      <c r="A17944" s="2"/>
      <c r="B17944" s="2"/>
      <c r="C17944" s="2"/>
      <c r="E17944" s="2"/>
      <c r="G17944" s="2"/>
      <c r="H17944" s="6"/>
      <c r="I17944" s="9"/>
      <c r="J17944" s="9"/>
      <c r="K17944" s="9"/>
    </row>
    <row r="17945" spans="1:11" x14ac:dyDescent="0.25">
      <c r="A17945" s="2"/>
      <c r="B17945" s="2"/>
      <c r="C17945" s="2"/>
      <c r="E17945" s="2"/>
      <c r="G17945" s="2"/>
      <c r="H17945" s="6"/>
      <c r="I17945" s="9"/>
      <c r="J17945" s="9"/>
      <c r="K17945" s="9"/>
    </row>
    <row r="17946" spans="1:11" x14ac:dyDescent="0.25">
      <c r="A17946" s="2"/>
      <c r="B17946" s="2"/>
      <c r="C17946" s="2"/>
      <c r="E17946" s="2"/>
      <c r="G17946" s="2"/>
      <c r="H17946" s="6"/>
      <c r="I17946" s="9"/>
      <c r="J17946" s="9"/>
      <c r="K17946" s="9"/>
    </row>
    <row r="17947" spans="1:11" x14ac:dyDescent="0.25">
      <c r="A17947" s="2"/>
      <c r="B17947" s="2"/>
      <c r="C17947" s="2"/>
      <c r="E17947" s="2"/>
      <c r="G17947" s="2"/>
      <c r="H17947" s="6"/>
      <c r="I17947" s="9"/>
      <c r="J17947" s="9"/>
      <c r="K17947" s="9"/>
    </row>
    <row r="17948" spans="1:11" x14ac:dyDescent="0.25">
      <c r="A17948" s="2"/>
      <c r="B17948" s="2"/>
      <c r="C17948" s="2"/>
      <c r="E17948" s="2"/>
      <c r="G17948" s="2"/>
      <c r="H17948" s="6"/>
      <c r="I17948" s="9"/>
      <c r="J17948" s="9"/>
      <c r="K17948" s="9"/>
    </row>
    <row r="17949" spans="1:11" x14ac:dyDescent="0.25">
      <c r="A17949" s="2"/>
      <c r="B17949" s="2"/>
      <c r="C17949" s="2"/>
      <c r="E17949" s="2"/>
      <c r="G17949" s="2"/>
      <c r="H17949" s="6"/>
      <c r="I17949" s="9"/>
      <c r="J17949" s="9"/>
      <c r="K17949" s="9"/>
    </row>
    <row r="17950" spans="1:11" x14ac:dyDescent="0.25">
      <c r="A17950" s="2"/>
      <c r="B17950" s="2"/>
      <c r="C17950" s="2"/>
      <c r="E17950" s="2"/>
      <c r="G17950" s="2"/>
      <c r="H17950" s="6"/>
      <c r="I17950" s="9"/>
      <c r="J17950" s="9"/>
      <c r="K17950" s="9"/>
    </row>
    <row r="17951" spans="1:11" x14ac:dyDescent="0.25">
      <c r="A17951" s="2"/>
      <c r="B17951" s="2"/>
      <c r="C17951" s="2"/>
      <c r="E17951" s="2"/>
      <c r="G17951" s="2"/>
      <c r="H17951" s="6"/>
      <c r="I17951" s="9"/>
      <c r="J17951" s="9"/>
      <c r="K17951" s="9"/>
    </row>
    <row r="17952" spans="1:11" x14ac:dyDescent="0.25">
      <c r="A17952" s="2"/>
      <c r="B17952" s="2"/>
      <c r="C17952" s="2"/>
      <c r="E17952" s="2"/>
      <c r="G17952" s="2"/>
      <c r="H17952" s="6"/>
      <c r="I17952" s="9"/>
      <c r="J17952" s="9"/>
      <c r="K17952" s="9"/>
    </row>
    <row r="17953" spans="1:11" x14ac:dyDescent="0.25">
      <c r="A17953" s="2"/>
      <c r="B17953" s="2"/>
      <c r="C17953" s="2"/>
      <c r="E17953" s="2"/>
      <c r="G17953" s="2"/>
      <c r="H17953" s="6"/>
      <c r="I17953" s="9"/>
      <c r="J17953" s="9"/>
      <c r="K17953" s="9"/>
    </row>
    <row r="17954" spans="1:11" x14ac:dyDescent="0.25">
      <c r="A17954" s="2"/>
      <c r="B17954" s="2"/>
      <c r="C17954" s="2"/>
      <c r="E17954" s="2"/>
      <c r="G17954" s="2"/>
      <c r="H17954" s="6"/>
      <c r="I17954" s="9"/>
      <c r="J17954" s="9"/>
      <c r="K17954" s="9"/>
    </row>
    <row r="17955" spans="1:11" x14ac:dyDescent="0.25">
      <c r="A17955" s="2"/>
      <c r="B17955" s="2"/>
      <c r="C17955" s="2"/>
      <c r="E17955" s="2"/>
      <c r="G17955" s="2"/>
      <c r="H17955" s="6"/>
      <c r="I17955" s="9"/>
      <c r="J17955" s="9"/>
      <c r="K17955" s="9"/>
    </row>
    <row r="17956" spans="1:11" x14ac:dyDescent="0.25">
      <c r="A17956" s="2"/>
      <c r="B17956" s="2"/>
      <c r="C17956" s="2"/>
      <c r="E17956" s="2"/>
      <c r="G17956" s="2"/>
      <c r="H17956" s="6"/>
      <c r="I17956" s="9"/>
      <c r="J17956" s="9"/>
      <c r="K17956" s="9"/>
    </row>
    <row r="17957" spans="1:11" x14ac:dyDescent="0.25">
      <c r="A17957" s="2"/>
      <c r="B17957" s="2"/>
      <c r="C17957" s="2"/>
      <c r="E17957" s="2"/>
      <c r="G17957" s="2"/>
      <c r="H17957" s="6"/>
      <c r="I17957" s="9"/>
      <c r="J17957" s="9"/>
      <c r="K17957" s="9"/>
    </row>
    <row r="17958" spans="1:11" x14ac:dyDescent="0.25">
      <c r="A17958" s="2"/>
      <c r="B17958" s="2"/>
      <c r="C17958" s="2"/>
      <c r="E17958" s="2"/>
      <c r="G17958" s="2"/>
      <c r="H17958" s="6"/>
      <c r="I17958" s="9"/>
      <c r="J17958" s="9"/>
      <c r="K17958" s="9"/>
    </row>
    <row r="17959" spans="1:11" x14ac:dyDescent="0.25">
      <c r="A17959" s="2"/>
      <c r="B17959" s="2"/>
      <c r="C17959" s="2"/>
      <c r="E17959" s="2"/>
      <c r="G17959" s="2"/>
      <c r="H17959" s="6"/>
      <c r="I17959" s="9"/>
      <c r="J17959" s="9"/>
      <c r="K17959" s="9"/>
    </row>
    <row r="17960" spans="1:11" x14ac:dyDescent="0.25">
      <c r="A17960" s="2"/>
      <c r="B17960" s="2"/>
      <c r="C17960" s="2"/>
      <c r="E17960" s="2"/>
      <c r="G17960" s="2"/>
      <c r="H17960" s="6"/>
      <c r="I17960" s="9"/>
      <c r="J17960" s="9"/>
      <c r="K17960" s="9"/>
    </row>
    <row r="17961" spans="1:11" x14ac:dyDescent="0.25">
      <c r="A17961" s="2"/>
      <c r="B17961" s="2"/>
      <c r="C17961" s="2"/>
      <c r="E17961" s="2"/>
      <c r="G17961" s="2"/>
      <c r="H17961" s="6"/>
      <c r="I17961" s="9"/>
      <c r="J17961" s="9"/>
      <c r="K17961" s="9"/>
    </row>
    <row r="17962" spans="1:11" x14ac:dyDescent="0.25">
      <c r="A17962" s="2"/>
      <c r="B17962" s="2"/>
      <c r="C17962" s="2"/>
      <c r="E17962" s="2"/>
      <c r="G17962" s="2"/>
      <c r="H17962" s="6"/>
      <c r="I17962" s="9"/>
      <c r="J17962" s="9"/>
      <c r="K17962" s="9"/>
    </row>
    <row r="17963" spans="1:11" x14ac:dyDescent="0.25">
      <c r="A17963" s="2"/>
      <c r="B17963" s="2"/>
      <c r="C17963" s="2"/>
      <c r="E17963" s="2"/>
      <c r="G17963" s="2"/>
      <c r="H17963" s="6"/>
      <c r="I17963" s="9"/>
      <c r="J17963" s="9"/>
      <c r="K17963" s="9"/>
    </row>
    <row r="17964" spans="1:11" x14ac:dyDescent="0.25">
      <c r="A17964" s="2"/>
      <c r="B17964" s="2"/>
      <c r="C17964" s="2"/>
      <c r="E17964" s="2"/>
      <c r="G17964" s="2"/>
      <c r="H17964" s="6"/>
      <c r="I17964" s="9"/>
      <c r="J17964" s="9"/>
      <c r="K17964" s="9"/>
    </row>
    <row r="17965" spans="1:11" x14ac:dyDescent="0.25">
      <c r="A17965" s="2"/>
      <c r="B17965" s="2"/>
      <c r="C17965" s="2"/>
      <c r="E17965" s="2"/>
      <c r="G17965" s="2"/>
      <c r="H17965" s="6"/>
      <c r="I17965" s="9"/>
      <c r="J17965" s="9"/>
      <c r="K17965" s="9"/>
    </row>
    <row r="17966" spans="1:11" x14ac:dyDescent="0.25">
      <c r="A17966" s="2"/>
      <c r="B17966" s="2"/>
      <c r="C17966" s="2"/>
      <c r="E17966" s="2"/>
      <c r="G17966" s="2"/>
      <c r="H17966" s="6"/>
      <c r="I17966" s="9"/>
      <c r="J17966" s="9"/>
      <c r="K17966" s="9"/>
    </row>
    <row r="17967" spans="1:11" x14ac:dyDescent="0.25">
      <c r="A17967" s="2"/>
      <c r="B17967" s="2"/>
      <c r="C17967" s="2"/>
      <c r="E17967" s="2"/>
      <c r="G17967" s="2"/>
      <c r="H17967" s="6"/>
      <c r="I17967" s="9"/>
      <c r="J17967" s="9"/>
      <c r="K17967" s="9"/>
    </row>
    <row r="17968" spans="1:11" x14ac:dyDescent="0.25">
      <c r="A17968" s="2"/>
      <c r="B17968" s="2"/>
      <c r="C17968" s="2"/>
      <c r="E17968" s="2"/>
      <c r="G17968" s="2"/>
      <c r="H17968" s="6"/>
      <c r="I17968" s="9"/>
      <c r="J17968" s="9"/>
      <c r="K17968" s="9"/>
    </row>
    <row r="17969" spans="1:11" x14ac:dyDescent="0.25">
      <c r="A17969" s="2"/>
      <c r="B17969" s="2"/>
      <c r="C17969" s="2"/>
      <c r="E17969" s="2"/>
      <c r="G17969" s="2"/>
      <c r="H17969" s="6"/>
      <c r="I17969" s="9"/>
      <c r="J17969" s="9"/>
      <c r="K17969" s="9"/>
    </row>
    <row r="17970" spans="1:11" x14ac:dyDescent="0.25">
      <c r="A17970" s="2"/>
      <c r="B17970" s="2"/>
      <c r="C17970" s="2"/>
      <c r="E17970" s="2"/>
      <c r="G17970" s="2"/>
      <c r="H17970" s="6"/>
      <c r="I17970" s="9"/>
      <c r="J17970" s="9"/>
      <c r="K17970" s="9"/>
    </row>
    <row r="17971" spans="1:11" x14ac:dyDescent="0.25">
      <c r="A17971" s="2"/>
      <c r="B17971" s="2"/>
      <c r="C17971" s="2"/>
      <c r="E17971" s="2"/>
      <c r="G17971" s="2"/>
      <c r="H17971" s="6"/>
      <c r="I17971" s="9"/>
      <c r="J17971" s="9"/>
      <c r="K17971" s="9"/>
    </row>
    <row r="17972" spans="1:11" x14ac:dyDescent="0.25">
      <c r="A17972" s="2"/>
      <c r="B17972" s="2"/>
      <c r="C17972" s="2"/>
      <c r="E17972" s="2"/>
      <c r="G17972" s="2"/>
      <c r="H17972" s="6"/>
      <c r="I17972" s="9"/>
      <c r="J17972" s="9"/>
      <c r="K17972" s="9"/>
    </row>
    <row r="17973" spans="1:11" x14ac:dyDescent="0.25">
      <c r="A17973" s="2"/>
      <c r="B17973" s="2"/>
      <c r="C17973" s="2"/>
      <c r="E17973" s="2"/>
      <c r="G17973" s="2"/>
      <c r="H17973" s="6"/>
      <c r="I17973" s="9"/>
      <c r="J17973" s="9"/>
      <c r="K17973" s="9"/>
    </row>
    <row r="17974" spans="1:11" x14ac:dyDescent="0.25">
      <c r="A17974" s="2"/>
      <c r="B17974" s="2"/>
      <c r="C17974" s="2"/>
      <c r="E17974" s="2"/>
      <c r="G17974" s="2"/>
      <c r="H17974" s="6"/>
      <c r="I17974" s="9"/>
      <c r="J17974" s="9"/>
      <c r="K17974" s="9"/>
    </row>
    <row r="17975" spans="1:11" x14ac:dyDescent="0.25">
      <c r="A17975" s="2"/>
      <c r="B17975" s="2"/>
      <c r="C17975" s="2"/>
      <c r="E17975" s="2"/>
      <c r="G17975" s="2"/>
      <c r="H17975" s="6"/>
      <c r="I17975" s="9"/>
      <c r="J17975" s="9"/>
      <c r="K17975" s="9"/>
    </row>
    <row r="17976" spans="1:11" x14ac:dyDescent="0.25">
      <c r="A17976" s="2"/>
      <c r="B17976" s="2"/>
      <c r="C17976" s="2"/>
      <c r="E17976" s="2"/>
      <c r="G17976" s="2"/>
      <c r="H17976" s="6"/>
      <c r="I17976" s="9"/>
      <c r="J17976" s="9"/>
      <c r="K17976" s="9"/>
    </row>
    <row r="17977" spans="1:11" x14ac:dyDescent="0.25">
      <c r="A17977" s="2"/>
      <c r="B17977" s="2"/>
      <c r="C17977" s="2"/>
      <c r="E17977" s="2"/>
      <c r="G17977" s="2"/>
      <c r="H17977" s="6"/>
      <c r="I17977" s="9"/>
      <c r="J17977" s="9"/>
      <c r="K17977" s="9"/>
    </row>
    <row r="17978" spans="1:11" x14ac:dyDescent="0.25">
      <c r="A17978" s="2"/>
      <c r="B17978" s="2"/>
      <c r="C17978" s="2"/>
      <c r="E17978" s="2"/>
      <c r="G17978" s="2"/>
      <c r="H17978" s="6"/>
      <c r="I17978" s="9"/>
      <c r="J17978" s="9"/>
      <c r="K17978" s="9"/>
    </row>
    <row r="17979" spans="1:11" x14ac:dyDescent="0.25">
      <c r="A17979" s="2"/>
      <c r="B17979" s="2"/>
      <c r="C17979" s="2"/>
      <c r="E17979" s="2"/>
      <c r="G17979" s="2"/>
      <c r="H17979" s="6"/>
      <c r="I17979" s="9"/>
      <c r="J17979" s="9"/>
      <c r="K17979" s="9"/>
    </row>
    <row r="17980" spans="1:11" x14ac:dyDescent="0.25">
      <c r="A17980" s="2"/>
      <c r="B17980" s="2"/>
      <c r="C17980" s="2"/>
      <c r="E17980" s="2"/>
      <c r="G17980" s="2"/>
      <c r="H17980" s="6"/>
      <c r="I17980" s="9"/>
      <c r="J17980" s="9"/>
      <c r="K17980" s="9"/>
    </row>
    <row r="17981" spans="1:11" x14ac:dyDescent="0.25">
      <c r="A17981" s="2"/>
      <c r="B17981" s="2"/>
      <c r="C17981" s="2"/>
      <c r="E17981" s="2"/>
      <c r="G17981" s="2"/>
      <c r="H17981" s="6"/>
      <c r="I17981" s="9"/>
      <c r="J17981" s="9"/>
      <c r="K17981" s="9"/>
    </row>
    <row r="17982" spans="1:11" x14ac:dyDescent="0.25">
      <c r="A17982" s="2"/>
      <c r="B17982" s="2"/>
      <c r="C17982" s="2"/>
      <c r="E17982" s="2"/>
      <c r="G17982" s="2"/>
      <c r="H17982" s="6"/>
      <c r="I17982" s="9"/>
      <c r="J17982" s="9"/>
      <c r="K17982" s="9"/>
    </row>
    <row r="17983" spans="1:11" x14ac:dyDescent="0.25">
      <c r="A17983" s="2"/>
      <c r="B17983" s="2"/>
      <c r="C17983" s="2"/>
      <c r="E17983" s="2"/>
      <c r="G17983" s="2"/>
      <c r="H17983" s="6"/>
      <c r="I17983" s="9"/>
      <c r="J17983" s="9"/>
      <c r="K17983" s="9"/>
    </row>
    <row r="17984" spans="1:11" x14ac:dyDescent="0.25">
      <c r="A17984" s="2"/>
      <c r="B17984" s="2"/>
      <c r="C17984" s="2"/>
      <c r="E17984" s="2"/>
      <c r="G17984" s="2"/>
      <c r="H17984" s="6"/>
      <c r="I17984" s="9"/>
      <c r="J17984" s="9"/>
      <c r="K17984" s="9"/>
    </row>
    <row r="17985" spans="1:11" x14ac:dyDescent="0.25">
      <c r="A17985" s="2"/>
      <c r="B17985" s="2"/>
      <c r="C17985" s="2"/>
      <c r="E17985" s="2"/>
      <c r="G17985" s="2"/>
      <c r="H17985" s="6"/>
      <c r="I17985" s="9"/>
      <c r="J17985" s="9"/>
      <c r="K17985" s="9"/>
    </row>
    <row r="17986" spans="1:11" x14ac:dyDescent="0.25">
      <c r="A17986" s="2"/>
      <c r="B17986" s="2"/>
      <c r="C17986" s="2"/>
      <c r="E17986" s="2"/>
      <c r="G17986" s="2"/>
      <c r="H17986" s="6"/>
      <c r="I17986" s="9"/>
      <c r="J17986" s="9"/>
      <c r="K17986" s="9"/>
    </row>
    <row r="17987" spans="1:11" x14ac:dyDescent="0.25">
      <c r="A17987" s="2"/>
      <c r="B17987" s="2"/>
      <c r="C17987" s="2"/>
      <c r="E17987" s="2"/>
      <c r="G17987" s="2"/>
      <c r="H17987" s="6"/>
      <c r="I17987" s="9"/>
      <c r="J17987" s="9"/>
      <c r="K17987" s="9"/>
    </row>
    <row r="17988" spans="1:11" x14ac:dyDescent="0.25">
      <c r="A17988" s="2"/>
      <c r="B17988" s="2"/>
      <c r="C17988" s="2"/>
      <c r="E17988" s="2"/>
      <c r="G17988" s="2"/>
      <c r="H17988" s="6"/>
      <c r="I17988" s="9"/>
      <c r="J17988" s="9"/>
      <c r="K17988" s="9"/>
    </row>
    <row r="17989" spans="1:11" x14ac:dyDescent="0.25">
      <c r="A17989" s="2"/>
      <c r="B17989" s="2"/>
      <c r="C17989" s="2"/>
      <c r="E17989" s="2"/>
      <c r="G17989" s="2"/>
      <c r="H17989" s="6"/>
      <c r="I17989" s="9"/>
      <c r="J17989" s="9"/>
      <c r="K17989" s="9"/>
    </row>
    <row r="17990" spans="1:11" x14ac:dyDescent="0.25">
      <c r="A17990" s="2"/>
      <c r="B17990" s="2"/>
      <c r="C17990" s="2"/>
      <c r="E17990" s="2"/>
      <c r="G17990" s="2"/>
      <c r="H17990" s="6"/>
      <c r="I17990" s="9"/>
      <c r="J17990" s="9"/>
      <c r="K17990" s="9"/>
    </row>
    <row r="17991" spans="1:11" x14ac:dyDescent="0.25">
      <c r="A17991" s="2"/>
      <c r="B17991" s="2"/>
      <c r="C17991" s="2"/>
      <c r="E17991" s="2"/>
      <c r="G17991" s="2"/>
      <c r="H17991" s="6"/>
      <c r="I17991" s="9"/>
      <c r="J17991" s="9"/>
      <c r="K17991" s="9"/>
    </row>
    <row r="17992" spans="1:11" x14ac:dyDescent="0.25">
      <c r="A17992" s="2"/>
      <c r="B17992" s="2"/>
      <c r="C17992" s="2"/>
      <c r="E17992" s="2"/>
      <c r="G17992" s="2"/>
      <c r="H17992" s="6"/>
      <c r="I17992" s="9"/>
      <c r="J17992" s="9"/>
      <c r="K17992" s="9"/>
    </row>
    <row r="17993" spans="1:11" x14ac:dyDescent="0.25">
      <c r="A17993" s="2"/>
      <c r="B17993" s="2"/>
      <c r="C17993" s="2"/>
      <c r="E17993" s="2"/>
      <c r="G17993" s="2"/>
      <c r="H17993" s="6"/>
      <c r="I17993" s="9"/>
      <c r="J17993" s="9"/>
      <c r="K17993" s="9"/>
    </row>
    <row r="17994" spans="1:11" x14ac:dyDescent="0.25">
      <c r="A17994" s="2"/>
      <c r="B17994" s="2"/>
      <c r="C17994" s="2"/>
      <c r="E17994" s="2"/>
      <c r="G17994" s="2"/>
      <c r="H17994" s="6"/>
      <c r="I17994" s="9"/>
      <c r="J17994" s="9"/>
      <c r="K17994" s="9"/>
    </row>
    <row r="17995" spans="1:11" x14ac:dyDescent="0.25">
      <c r="A17995" s="2"/>
      <c r="B17995" s="2"/>
      <c r="C17995" s="2"/>
      <c r="E17995" s="2"/>
      <c r="G17995" s="2"/>
      <c r="H17995" s="6"/>
      <c r="I17995" s="9"/>
      <c r="J17995" s="9"/>
      <c r="K17995" s="9"/>
    </row>
    <row r="17996" spans="1:11" x14ac:dyDescent="0.25">
      <c r="A17996" s="2"/>
      <c r="B17996" s="2"/>
      <c r="C17996" s="2"/>
      <c r="E17996" s="2"/>
      <c r="G17996" s="2"/>
      <c r="H17996" s="6"/>
      <c r="I17996" s="9"/>
      <c r="J17996" s="9"/>
      <c r="K17996" s="9"/>
    </row>
    <row r="17997" spans="1:11" x14ac:dyDescent="0.25">
      <c r="A17997" s="2"/>
      <c r="B17997" s="2"/>
      <c r="C17997" s="2"/>
      <c r="E17997" s="2"/>
      <c r="G17997" s="2"/>
      <c r="H17997" s="6"/>
      <c r="I17997" s="9"/>
      <c r="J17997" s="9"/>
      <c r="K17997" s="9"/>
    </row>
    <row r="17998" spans="1:11" x14ac:dyDescent="0.25">
      <c r="A17998" s="2"/>
      <c r="B17998" s="2"/>
      <c r="C17998" s="2"/>
      <c r="E17998" s="2"/>
      <c r="G17998" s="2"/>
      <c r="H17998" s="6"/>
      <c r="I17998" s="9"/>
      <c r="J17998" s="9"/>
      <c r="K17998" s="9"/>
    </row>
    <row r="17999" spans="1:11" x14ac:dyDescent="0.25">
      <c r="A17999" s="2"/>
      <c r="B17999" s="2"/>
      <c r="C17999" s="2"/>
      <c r="E17999" s="2"/>
      <c r="G17999" s="2"/>
      <c r="H17999" s="6"/>
      <c r="I17999" s="9"/>
      <c r="J17999" s="9"/>
      <c r="K17999" s="9"/>
    </row>
    <row r="18000" spans="1:11" x14ac:dyDescent="0.25">
      <c r="A18000" s="2"/>
      <c r="B18000" s="2"/>
      <c r="C18000" s="2"/>
      <c r="E18000" s="2"/>
      <c r="G18000" s="2"/>
      <c r="H18000" s="6"/>
      <c r="I18000" s="9"/>
      <c r="J18000" s="9"/>
      <c r="K18000" s="9"/>
    </row>
    <row r="18001" spans="1:11" x14ac:dyDescent="0.25">
      <c r="A18001" s="2"/>
      <c r="B18001" s="2"/>
      <c r="C18001" s="2"/>
      <c r="E18001" s="2"/>
      <c r="G18001" s="2"/>
      <c r="H18001" s="6"/>
      <c r="I18001" s="9"/>
      <c r="J18001" s="9"/>
      <c r="K18001" s="9"/>
    </row>
    <row r="18002" spans="1:11" x14ac:dyDescent="0.25">
      <c r="A18002" s="2"/>
      <c r="B18002" s="2"/>
      <c r="C18002" s="2"/>
      <c r="E18002" s="2"/>
      <c r="G18002" s="2"/>
      <c r="H18002" s="6"/>
      <c r="I18002" s="9"/>
      <c r="J18002" s="9"/>
      <c r="K18002" s="9"/>
    </row>
    <row r="18003" spans="1:11" x14ac:dyDescent="0.25">
      <c r="A18003" s="2"/>
      <c r="B18003" s="2"/>
      <c r="C18003" s="2"/>
      <c r="E18003" s="2"/>
      <c r="G18003" s="2"/>
      <c r="H18003" s="6"/>
      <c r="I18003" s="9"/>
      <c r="J18003" s="9"/>
      <c r="K18003" s="9"/>
    </row>
    <row r="18004" spans="1:11" x14ac:dyDescent="0.25">
      <c r="A18004" s="2"/>
      <c r="B18004" s="2"/>
      <c r="C18004" s="2"/>
      <c r="E18004" s="2"/>
      <c r="G18004" s="2"/>
      <c r="H18004" s="6"/>
      <c r="I18004" s="9"/>
      <c r="J18004" s="9"/>
      <c r="K18004" s="9"/>
    </row>
    <row r="18005" spans="1:11" x14ac:dyDescent="0.25">
      <c r="A18005" s="2"/>
      <c r="B18005" s="2"/>
      <c r="C18005" s="2"/>
      <c r="E18005" s="2"/>
      <c r="G18005" s="2"/>
      <c r="H18005" s="6"/>
      <c r="I18005" s="9"/>
      <c r="J18005" s="9"/>
      <c r="K18005" s="9"/>
    </row>
    <row r="18006" spans="1:11" x14ac:dyDescent="0.25">
      <c r="A18006" s="2"/>
      <c r="B18006" s="2"/>
      <c r="C18006" s="2"/>
      <c r="E18006" s="2"/>
      <c r="G18006" s="2"/>
      <c r="H18006" s="6"/>
      <c r="I18006" s="9"/>
      <c r="J18006" s="9"/>
      <c r="K18006" s="9"/>
    </row>
    <row r="18007" spans="1:11" x14ac:dyDescent="0.25">
      <c r="A18007" s="2"/>
      <c r="B18007" s="2"/>
      <c r="C18007" s="2"/>
      <c r="E18007" s="2"/>
      <c r="G18007" s="2"/>
      <c r="H18007" s="6"/>
      <c r="I18007" s="9"/>
      <c r="J18007" s="9"/>
      <c r="K18007" s="9"/>
    </row>
    <row r="18008" spans="1:11" x14ac:dyDescent="0.25">
      <c r="A18008" s="2"/>
      <c r="B18008" s="2"/>
      <c r="C18008" s="2"/>
      <c r="E18008" s="2"/>
      <c r="G18008" s="2"/>
      <c r="H18008" s="6"/>
      <c r="I18008" s="9"/>
      <c r="J18008" s="9"/>
      <c r="K18008" s="9"/>
    </row>
    <row r="18009" spans="1:11" x14ac:dyDescent="0.25">
      <c r="A18009" s="2"/>
      <c r="B18009" s="2"/>
      <c r="C18009" s="2"/>
      <c r="E18009" s="2"/>
      <c r="G18009" s="2"/>
      <c r="H18009" s="6"/>
      <c r="I18009" s="9"/>
      <c r="J18009" s="9"/>
      <c r="K18009" s="9"/>
    </row>
    <row r="18010" spans="1:11" x14ac:dyDescent="0.25">
      <c r="A18010" s="2"/>
      <c r="B18010" s="2"/>
      <c r="C18010" s="2"/>
      <c r="E18010" s="2"/>
      <c r="G18010" s="2"/>
      <c r="H18010" s="6"/>
      <c r="I18010" s="9"/>
      <c r="J18010" s="9"/>
      <c r="K18010" s="9"/>
    </row>
    <row r="18011" spans="1:11" x14ac:dyDescent="0.25">
      <c r="A18011" s="2"/>
      <c r="B18011" s="2"/>
      <c r="C18011" s="2"/>
      <c r="E18011" s="2"/>
      <c r="G18011" s="2"/>
      <c r="H18011" s="6"/>
      <c r="I18011" s="9"/>
      <c r="J18011" s="9"/>
      <c r="K18011" s="9"/>
    </row>
    <row r="18012" spans="1:11" x14ac:dyDescent="0.25">
      <c r="A18012" s="2"/>
      <c r="B18012" s="2"/>
      <c r="C18012" s="2"/>
      <c r="E18012" s="2"/>
      <c r="G18012" s="2"/>
      <c r="H18012" s="6"/>
      <c r="I18012" s="9"/>
      <c r="J18012" s="9"/>
      <c r="K18012" s="9"/>
    </row>
    <row r="18013" spans="1:11" x14ac:dyDescent="0.25">
      <c r="A18013" s="2"/>
      <c r="B18013" s="2"/>
      <c r="C18013" s="2"/>
      <c r="E18013" s="2"/>
      <c r="G18013" s="2"/>
      <c r="H18013" s="6"/>
      <c r="I18013" s="9"/>
      <c r="J18013" s="9"/>
      <c r="K18013" s="9"/>
    </row>
    <row r="18014" spans="1:11" x14ac:dyDescent="0.25">
      <c r="A18014" s="2"/>
      <c r="B18014" s="2"/>
      <c r="C18014" s="2"/>
      <c r="E18014" s="2"/>
      <c r="G18014" s="2"/>
      <c r="H18014" s="6"/>
      <c r="I18014" s="9"/>
      <c r="J18014" s="9"/>
      <c r="K18014" s="9"/>
    </row>
    <row r="18015" spans="1:11" x14ac:dyDescent="0.25">
      <c r="A18015" s="2"/>
      <c r="B18015" s="2"/>
      <c r="C18015" s="2"/>
      <c r="E18015" s="2"/>
      <c r="G18015" s="2"/>
      <c r="H18015" s="6"/>
      <c r="I18015" s="9"/>
      <c r="J18015" s="9"/>
      <c r="K18015" s="9"/>
    </row>
    <row r="18016" spans="1:11" x14ac:dyDescent="0.25">
      <c r="A18016" s="2"/>
      <c r="B18016" s="2"/>
      <c r="C18016" s="2"/>
      <c r="E18016" s="2"/>
      <c r="G18016" s="2"/>
      <c r="H18016" s="6"/>
      <c r="I18016" s="9"/>
      <c r="J18016" s="9"/>
      <c r="K18016" s="9"/>
    </row>
    <row r="18017" spans="1:11" x14ac:dyDescent="0.25">
      <c r="A18017" s="2"/>
      <c r="B18017" s="2"/>
      <c r="C18017" s="2"/>
      <c r="E18017" s="2"/>
      <c r="G18017" s="2"/>
      <c r="H18017" s="6"/>
      <c r="I18017" s="9"/>
      <c r="J18017" s="9"/>
      <c r="K18017" s="9"/>
    </row>
    <row r="18018" spans="1:11" x14ac:dyDescent="0.25">
      <c r="A18018" s="2"/>
      <c r="B18018" s="2"/>
      <c r="C18018" s="2"/>
      <c r="E18018" s="2"/>
      <c r="G18018" s="2"/>
      <c r="H18018" s="6"/>
      <c r="I18018" s="9"/>
      <c r="J18018" s="9"/>
      <c r="K18018" s="9"/>
    </row>
    <row r="18019" spans="1:11" x14ac:dyDescent="0.25">
      <c r="A18019" s="2"/>
      <c r="B18019" s="2"/>
      <c r="C18019" s="2"/>
      <c r="E18019" s="2"/>
      <c r="G18019" s="2"/>
      <c r="H18019" s="6"/>
      <c r="I18019" s="9"/>
      <c r="J18019" s="9"/>
      <c r="K18019" s="9"/>
    </row>
    <row r="18020" spans="1:11" x14ac:dyDescent="0.25">
      <c r="A18020" s="2"/>
      <c r="B18020" s="2"/>
      <c r="C18020" s="2"/>
      <c r="E18020" s="2"/>
      <c r="G18020" s="2"/>
      <c r="H18020" s="6"/>
      <c r="I18020" s="9"/>
      <c r="J18020" s="9"/>
      <c r="K18020" s="9"/>
    </row>
    <row r="18021" spans="1:11" x14ac:dyDescent="0.25">
      <c r="A18021" s="2"/>
      <c r="B18021" s="2"/>
      <c r="C18021" s="2"/>
      <c r="E18021" s="2"/>
      <c r="G18021" s="2"/>
      <c r="H18021" s="6"/>
      <c r="I18021" s="9"/>
      <c r="J18021" s="9"/>
      <c r="K18021" s="9"/>
    </row>
    <row r="18022" spans="1:11" x14ac:dyDescent="0.25">
      <c r="A18022" s="2"/>
      <c r="B18022" s="2"/>
      <c r="C18022" s="2"/>
      <c r="E18022" s="2"/>
      <c r="G18022" s="2"/>
      <c r="H18022" s="6"/>
      <c r="I18022" s="9"/>
      <c r="J18022" s="9"/>
      <c r="K18022" s="9"/>
    </row>
    <row r="18023" spans="1:11" x14ac:dyDescent="0.25">
      <c r="A18023" s="2"/>
      <c r="B18023" s="2"/>
      <c r="C18023" s="2"/>
      <c r="E18023" s="2"/>
      <c r="G18023" s="2"/>
      <c r="H18023" s="6"/>
      <c r="I18023" s="9"/>
      <c r="J18023" s="9"/>
      <c r="K18023" s="9"/>
    </row>
    <row r="18024" spans="1:11" x14ac:dyDescent="0.25">
      <c r="A18024" s="2"/>
      <c r="B18024" s="2"/>
      <c r="C18024" s="2"/>
      <c r="E18024" s="2"/>
      <c r="G18024" s="2"/>
      <c r="H18024" s="6"/>
      <c r="I18024" s="9"/>
      <c r="J18024" s="9"/>
      <c r="K18024" s="9"/>
    </row>
    <row r="18025" spans="1:11" x14ac:dyDescent="0.25">
      <c r="A18025" s="2"/>
      <c r="B18025" s="2"/>
      <c r="C18025" s="2"/>
      <c r="E18025" s="2"/>
      <c r="G18025" s="2"/>
      <c r="H18025" s="6"/>
      <c r="I18025" s="9"/>
      <c r="J18025" s="9"/>
      <c r="K18025" s="9"/>
    </row>
    <row r="18026" spans="1:11" x14ac:dyDescent="0.25">
      <c r="A18026" s="2"/>
      <c r="B18026" s="2"/>
      <c r="C18026" s="2"/>
      <c r="E18026" s="2"/>
      <c r="G18026" s="2"/>
      <c r="H18026" s="6"/>
      <c r="I18026" s="9"/>
      <c r="J18026" s="9"/>
      <c r="K18026" s="9"/>
    </row>
    <row r="18027" spans="1:11" x14ac:dyDescent="0.25">
      <c r="A18027" s="2"/>
      <c r="B18027" s="2"/>
      <c r="C18027" s="2"/>
      <c r="E18027" s="2"/>
      <c r="G18027" s="2"/>
      <c r="H18027" s="6"/>
      <c r="I18027" s="9"/>
      <c r="J18027" s="9"/>
      <c r="K18027" s="9"/>
    </row>
    <row r="18028" spans="1:11" x14ac:dyDescent="0.25">
      <c r="A18028" s="2"/>
      <c r="B18028" s="2"/>
      <c r="C18028" s="2"/>
      <c r="E18028" s="2"/>
      <c r="G18028" s="2"/>
      <c r="H18028" s="6"/>
      <c r="I18028" s="9"/>
      <c r="J18028" s="9"/>
      <c r="K18028" s="9"/>
    </row>
    <row r="18029" spans="1:11" x14ac:dyDescent="0.25">
      <c r="A18029" s="2"/>
      <c r="B18029" s="2"/>
      <c r="C18029" s="2"/>
      <c r="E18029" s="2"/>
      <c r="G18029" s="2"/>
      <c r="H18029" s="6"/>
      <c r="I18029" s="9"/>
      <c r="J18029" s="9"/>
      <c r="K18029" s="9"/>
    </row>
    <row r="18030" spans="1:11" x14ac:dyDescent="0.25">
      <c r="A18030" s="2"/>
      <c r="B18030" s="2"/>
      <c r="C18030" s="2"/>
      <c r="E18030" s="2"/>
      <c r="G18030" s="2"/>
      <c r="H18030" s="6"/>
      <c r="I18030" s="9"/>
      <c r="J18030" s="9"/>
      <c r="K18030" s="9"/>
    </row>
    <row r="18031" spans="1:11" x14ac:dyDescent="0.25">
      <c r="A18031" s="2"/>
      <c r="B18031" s="2"/>
      <c r="C18031" s="2"/>
      <c r="E18031" s="2"/>
      <c r="G18031" s="2"/>
      <c r="H18031" s="6"/>
      <c r="I18031" s="9"/>
      <c r="J18031" s="9"/>
      <c r="K18031" s="9"/>
    </row>
    <row r="18032" spans="1:11" x14ac:dyDescent="0.25">
      <c r="A18032" s="2"/>
      <c r="B18032" s="2"/>
      <c r="C18032" s="2"/>
      <c r="E18032" s="2"/>
      <c r="G18032" s="2"/>
      <c r="H18032" s="6"/>
      <c r="I18032" s="9"/>
      <c r="J18032" s="9"/>
      <c r="K18032" s="9"/>
    </row>
    <row r="18033" spans="1:11" x14ac:dyDescent="0.25">
      <c r="A18033" s="2"/>
      <c r="B18033" s="2"/>
      <c r="C18033" s="2"/>
      <c r="E18033" s="2"/>
      <c r="G18033" s="2"/>
      <c r="H18033" s="6"/>
      <c r="I18033" s="9"/>
      <c r="J18033" s="9"/>
      <c r="K18033" s="9"/>
    </row>
    <row r="18034" spans="1:11" x14ac:dyDescent="0.25">
      <c r="A18034" s="2"/>
      <c r="B18034" s="2"/>
      <c r="C18034" s="2"/>
      <c r="E18034" s="2"/>
      <c r="G18034" s="2"/>
      <c r="H18034" s="6"/>
      <c r="I18034" s="9"/>
      <c r="J18034" s="9"/>
      <c r="K18034" s="9"/>
    </row>
    <row r="18035" spans="1:11" x14ac:dyDescent="0.25">
      <c r="A18035" s="2"/>
      <c r="B18035" s="2"/>
      <c r="C18035" s="2"/>
      <c r="E18035" s="2"/>
      <c r="G18035" s="2"/>
      <c r="H18035" s="6"/>
      <c r="I18035" s="9"/>
      <c r="J18035" s="9"/>
      <c r="K18035" s="9"/>
    </row>
    <row r="18036" spans="1:11" x14ac:dyDescent="0.25">
      <c r="A18036" s="2"/>
      <c r="B18036" s="2"/>
      <c r="C18036" s="2"/>
      <c r="E18036" s="2"/>
      <c r="G18036" s="2"/>
      <c r="H18036" s="6"/>
      <c r="I18036" s="9"/>
      <c r="J18036" s="9"/>
      <c r="K18036" s="9"/>
    </row>
    <row r="18037" spans="1:11" x14ac:dyDescent="0.25">
      <c r="A18037" s="2"/>
      <c r="B18037" s="2"/>
      <c r="C18037" s="2"/>
      <c r="E18037" s="2"/>
      <c r="G18037" s="2"/>
      <c r="H18037" s="6"/>
      <c r="I18037" s="9"/>
      <c r="J18037" s="9"/>
      <c r="K18037" s="9"/>
    </row>
    <row r="18038" spans="1:11" x14ac:dyDescent="0.25">
      <c r="A18038" s="2"/>
      <c r="B18038" s="2"/>
      <c r="C18038" s="2"/>
      <c r="E18038" s="2"/>
      <c r="G18038" s="2"/>
      <c r="H18038" s="6"/>
      <c r="I18038" s="9"/>
      <c r="J18038" s="9"/>
      <c r="K18038" s="9"/>
    </row>
    <row r="18039" spans="1:11" x14ac:dyDescent="0.25">
      <c r="A18039" s="2"/>
      <c r="B18039" s="2"/>
      <c r="C18039" s="2"/>
      <c r="E18039" s="2"/>
      <c r="G18039" s="2"/>
      <c r="H18039" s="6"/>
      <c r="I18039" s="9"/>
      <c r="J18039" s="9"/>
      <c r="K18039" s="9"/>
    </row>
    <row r="18040" spans="1:11" x14ac:dyDescent="0.25">
      <c r="A18040" s="2"/>
      <c r="B18040" s="2"/>
      <c r="C18040" s="2"/>
      <c r="E18040" s="2"/>
      <c r="G18040" s="2"/>
      <c r="H18040" s="6"/>
      <c r="I18040" s="9"/>
      <c r="J18040" s="9"/>
      <c r="K18040" s="9"/>
    </row>
    <row r="18041" spans="1:11" x14ac:dyDescent="0.25">
      <c r="A18041" s="2"/>
      <c r="B18041" s="2"/>
      <c r="C18041" s="2"/>
      <c r="E18041" s="2"/>
      <c r="G18041" s="2"/>
      <c r="H18041" s="6"/>
      <c r="I18041" s="9"/>
      <c r="J18041" s="9"/>
      <c r="K18041" s="9"/>
    </row>
    <row r="18042" spans="1:11" x14ac:dyDescent="0.25">
      <c r="A18042" s="2"/>
      <c r="B18042" s="2"/>
      <c r="C18042" s="2"/>
      <c r="E18042" s="2"/>
      <c r="G18042" s="2"/>
      <c r="H18042" s="6"/>
      <c r="I18042" s="9"/>
      <c r="J18042" s="9"/>
      <c r="K18042" s="9"/>
    </row>
    <row r="18043" spans="1:11" x14ac:dyDescent="0.25">
      <c r="A18043" s="2"/>
      <c r="B18043" s="2"/>
      <c r="C18043" s="2"/>
      <c r="E18043" s="2"/>
      <c r="G18043" s="2"/>
      <c r="H18043" s="6"/>
      <c r="I18043" s="9"/>
      <c r="J18043" s="9"/>
      <c r="K18043" s="9"/>
    </row>
    <row r="18044" spans="1:11" x14ac:dyDescent="0.25">
      <c r="A18044" s="2"/>
      <c r="B18044" s="2"/>
      <c r="C18044" s="2"/>
      <c r="E18044" s="2"/>
      <c r="G18044" s="2"/>
      <c r="H18044" s="6"/>
      <c r="I18044" s="9"/>
      <c r="J18044" s="9"/>
      <c r="K18044" s="9"/>
    </row>
    <row r="18045" spans="1:11" x14ac:dyDescent="0.25">
      <c r="A18045" s="2"/>
      <c r="B18045" s="2"/>
      <c r="C18045" s="2"/>
      <c r="E18045" s="2"/>
      <c r="G18045" s="2"/>
      <c r="H18045" s="6"/>
      <c r="I18045" s="9"/>
      <c r="J18045" s="9"/>
      <c r="K18045" s="9"/>
    </row>
    <row r="18046" spans="1:11" x14ac:dyDescent="0.25">
      <c r="A18046" s="2"/>
      <c r="B18046" s="2"/>
      <c r="C18046" s="2"/>
      <c r="E18046" s="2"/>
      <c r="G18046" s="2"/>
      <c r="H18046" s="6"/>
      <c r="I18046" s="9"/>
      <c r="J18046" s="9"/>
      <c r="K18046" s="9"/>
    </row>
    <row r="18047" spans="1:11" x14ac:dyDescent="0.25">
      <c r="A18047" s="2"/>
      <c r="B18047" s="2"/>
      <c r="C18047" s="2"/>
      <c r="E18047" s="2"/>
      <c r="G18047" s="2"/>
      <c r="H18047" s="6"/>
      <c r="I18047" s="9"/>
      <c r="J18047" s="9"/>
      <c r="K18047" s="9"/>
    </row>
    <row r="18048" spans="1:11" x14ac:dyDescent="0.25">
      <c r="A18048" s="2"/>
      <c r="B18048" s="2"/>
      <c r="C18048" s="2"/>
      <c r="E18048" s="2"/>
      <c r="G18048" s="2"/>
      <c r="H18048" s="6"/>
      <c r="I18048" s="9"/>
      <c r="J18048" s="9"/>
      <c r="K18048" s="9"/>
    </row>
    <row r="18049" spans="1:11" x14ac:dyDescent="0.25">
      <c r="A18049" s="2"/>
      <c r="B18049" s="2"/>
      <c r="C18049" s="2"/>
      <c r="E18049" s="2"/>
      <c r="G18049" s="2"/>
      <c r="H18049" s="6"/>
      <c r="I18049" s="9"/>
      <c r="J18049" s="9"/>
      <c r="K18049" s="9"/>
    </row>
    <row r="18050" spans="1:11" x14ac:dyDescent="0.25">
      <c r="A18050" s="2"/>
      <c r="B18050" s="2"/>
      <c r="C18050" s="2"/>
      <c r="E18050" s="2"/>
      <c r="G18050" s="2"/>
      <c r="H18050" s="6"/>
      <c r="I18050" s="9"/>
      <c r="J18050" s="9"/>
      <c r="K18050" s="9"/>
    </row>
    <row r="18051" spans="1:11" x14ac:dyDescent="0.25">
      <c r="A18051" s="2"/>
      <c r="B18051" s="2"/>
      <c r="C18051" s="2"/>
      <c r="E18051" s="2"/>
      <c r="G18051" s="2"/>
      <c r="H18051" s="6"/>
      <c r="I18051" s="9"/>
      <c r="J18051" s="9"/>
      <c r="K18051" s="9"/>
    </row>
    <row r="18052" spans="1:11" x14ac:dyDescent="0.25">
      <c r="A18052" s="2"/>
      <c r="B18052" s="2"/>
      <c r="C18052" s="2"/>
      <c r="E18052" s="2"/>
      <c r="G18052" s="2"/>
      <c r="H18052" s="6"/>
      <c r="I18052" s="9"/>
      <c r="J18052" s="9"/>
      <c r="K18052" s="9"/>
    </row>
    <row r="18053" spans="1:11" x14ac:dyDescent="0.25">
      <c r="A18053" s="2"/>
      <c r="B18053" s="2"/>
      <c r="C18053" s="2"/>
      <c r="E18053" s="2"/>
      <c r="G18053" s="2"/>
      <c r="H18053" s="6"/>
      <c r="I18053" s="9"/>
      <c r="J18053" s="9"/>
      <c r="K18053" s="9"/>
    </row>
    <row r="18054" spans="1:11" x14ac:dyDescent="0.25">
      <c r="A18054" s="2"/>
      <c r="B18054" s="2"/>
      <c r="C18054" s="2"/>
      <c r="E18054" s="2"/>
      <c r="G18054" s="2"/>
      <c r="H18054" s="6"/>
      <c r="I18054" s="9"/>
      <c r="J18054" s="9"/>
      <c r="K18054" s="9"/>
    </row>
    <row r="18055" spans="1:11" x14ac:dyDescent="0.25">
      <c r="A18055" s="2"/>
      <c r="B18055" s="2"/>
      <c r="C18055" s="2"/>
      <c r="E18055" s="2"/>
      <c r="G18055" s="2"/>
      <c r="H18055" s="6"/>
      <c r="I18055" s="9"/>
      <c r="J18055" s="9"/>
      <c r="K18055" s="9"/>
    </row>
    <row r="18056" spans="1:11" x14ac:dyDescent="0.25">
      <c r="A18056" s="2"/>
      <c r="B18056" s="2"/>
      <c r="C18056" s="2"/>
      <c r="E18056" s="2"/>
      <c r="G18056" s="2"/>
      <c r="H18056" s="6"/>
      <c r="I18056" s="9"/>
      <c r="J18056" s="9"/>
      <c r="K18056" s="9"/>
    </row>
    <row r="18057" spans="1:11" x14ac:dyDescent="0.25">
      <c r="A18057" s="2"/>
      <c r="B18057" s="2"/>
      <c r="C18057" s="2"/>
      <c r="E18057" s="2"/>
      <c r="G18057" s="2"/>
      <c r="H18057" s="6"/>
      <c r="I18057" s="9"/>
      <c r="J18057" s="9"/>
      <c r="K18057" s="9"/>
    </row>
    <row r="18058" spans="1:11" x14ac:dyDescent="0.25">
      <c r="A18058" s="2"/>
      <c r="B18058" s="2"/>
      <c r="C18058" s="2"/>
      <c r="E18058" s="2"/>
      <c r="G18058" s="2"/>
      <c r="H18058" s="6"/>
      <c r="I18058" s="9"/>
      <c r="J18058" s="9"/>
      <c r="K18058" s="9"/>
    </row>
    <row r="18059" spans="1:11" x14ac:dyDescent="0.25">
      <c r="A18059" s="2"/>
      <c r="B18059" s="2"/>
      <c r="C18059" s="2"/>
      <c r="E18059" s="2"/>
      <c r="G18059" s="2"/>
      <c r="H18059" s="6"/>
      <c r="I18059" s="9"/>
      <c r="J18059" s="9"/>
      <c r="K18059" s="9"/>
    </row>
    <row r="18060" spans="1:11" x14ac:dyDescent="0.25">
      <c r="A18060" s="2"/>
      <c r="B18060" s="2"/>
      <c r="C18060" s="2"/>
      <c r="E18060" s="2"/>
      <c r="G18060" s="2"/>
      <c r="H18060" s="6"/>
      <c r="I18060" s="9"/>
      <c r="J18060" s="9"/>
      <c r="K18060" s="9"/>
    </row>
    <row r="18061" spans="1:11" x14ac:dyDescent="0.25">
      <c r="A18061" s="2"/>
      <c r="B18061" s="2"/>
      <c r="C18061" s="2"/>
      <c r="E18061" s="2"/>
      <c r="G18061" s="2"/>
      <c r="H18061" s="6"/>
      <c r="I18061" s="9"/>
      <c r="J18061" s="9"/>
      <c r="K18061" s="9"/>
    </row>
    <row r="18062" spans="1:11" x14ac:dyDescent="0.25">
      <c r="A18062" s="2"/>
      <c r="B18062" s="2"/>
      <c r="C18062" s="2"/>
      <c r="E18062" s="2"/>
      <c r="G18062" s="2"/>
      <c r="H18062" s="6"/>
      <c r="I18062" s="9"/>
      <c r="J18062" s="9"/>
      <c r="K18062" s="9"/>
    </row>
    <row r="18063" spans="1:11" x14ac:dyDescent="0.25">
      <c r="A18063" s="2"/>
      <c r="B18063" s="2"/>
      <c r="C18063" s="2"/>
      <c r="E18063" s="2"/>
      <c r="G18063" s="2"/>
      <c r="H18063" s="6"/>
      <c r="I18063" s="9"/>
      <c r="J18063" s="9"/>
      <c r="K18063" s="9"/>
    </row>
    <row r="18064" spans="1:11" x14ac:dyDescent="0.25">
      <c r="A18064" s="2"/>
      <c r="B18064" s="2"/>
      <c r="C18064" s="2"/>
      <c r="E18064" s="2"/>
      <c r="G18064" s="2"/>
      <c r="H18064" s="6"/>
      <c r="I18064" s="9"/>
      <c r="J18064" s="9"/>
      <c r="K18064" s="9"/>
    </row>
    <row r="18065" spans="1:11" x14ac:dyDescent="0.25">
      <c r="A18065" s="2"/>
      <c r="B18065" s="2"/>
      <c r="C18065" s="2"/>
      <c r="E18065" s="2"/>
      <c r="G18065" s="2"/>
      <c r="H18065" s="6"/>
      <c r="I18065" s="9"/>
      <c r="J18065" s="9"/>
      <c r="K18065" s="9"/>
    </row>
    <row r="18066" spans="1:11" x14ac:dyDescent="0.25">
      <c r="A18066" s="2"/>
      <c r="B18066" s="2"/>
      <c r="C18066" s="2"/>
      <c r="E18066" s="2"/>
      <c r="G18066" s="2"/>
      <c r="H18066" s="6"/>
      <c r="I18066" s="9"/>
      <c r="J18066" s="9"/>
      <c r="K18066" s="9"/>
    </row>
    <row r="18067" spans="1:11" x14ac:dyDescent="0.25">
      <c r="A18067" s="2"/>
      <c r="B18067" s="2"/>
      <c r="C18067" s="2"/>
      <c r="E18067" s="2"/>
      <c r="G18067" s="2"/>
      <c r="H18067" s="6"/>
      <c r="I18067" s="9"/>
      <c r="J18067" s="9"/>
      <c r="K18067" s="9"/>
    </row>
    <row r="18068" spans="1:11" x14ac:dyDescent="0.25">
      <c r="A18068" s="2"/>
      <c r="B18068" s="2"/>
      <c r="C18068" s="2"/>
      <c r="E18068" s="2"/>
      <c r="G18068" s="2"/>
      <c r="H18068" s="6"/>
      <c r="I18068" s="9"/>
      <c r="J18068" s="9"/>
      <c r="K18068" s="9"/>
    </row>
    <row r="18069" spans="1:11" x14ac:dyDescent="0.25">
      <c r="A18069" s="2"/>
      <c r="B18069" s="2"/>
      <c r="C18069" s="2"/>
      <c r="E18069" s="2"/>
      <c r="G18069" s="2"/>
      <c r="H18069" s="6"/>
      <c r="I18069" s="9"/>
      <c r="J18069" s="9"/>
      <c r="K18069" s="9"/>
    </row>
    <row r="18070" spans="1:11" x14ac:dyDescent="0.25">
      <c r="A18070" s="2"/>
      <c r="B18070" s="2"/>
      <c r="C18070" s="2"/>
      <c r="E18070" s="2"/>
      <c r="G18070" s="2"/>
      <c r="H18070" s="6"/>
      <c r="I18070" s="9"/>
      <c r="J18070" s="9"/>
      <c r="K18070" s="9"/>
    </row>
    <row r="18071" spans="1:11" x14ac:dyDescent="0.25">
      <c r="A18071" s="2"/>
      <c r="B18071" s="2"/>
      <c r="C18071" s="2"/>
      <c r="E18071" s="2"/>
      <c r="G18071" s="2"/>
      <c r="H18071" s="6"/>
      <c r="I18071" s="9"/>
      <c r="J18071" s="9"/>
      <c r="K18071" s="9"/>
    </row>
    <row r="18072" spans="1:11" x14ac:dyDescent="0.25">
      <c r="A18072" s="2"/>
      <c r="B18072" s="2"/>
      <c r="C18072" s="2"/>
      <c r="E18072" s="2"/>
      <c r="G18072" s="2"/>
      <c r="H18072" s="6"/>
      <c r="I18072" s="9"/>
      <c r="J18072" s="9"/>
      <c r="K18072" s="9"/>
    </row>
    <row r="18073" spans="1:11" x14ac:dyDescent="0.25">
      <c r="A18073" s="2"/>
      <c r="B18073" s="2"/>
      <c r="C18073" s="2"/>
      <c r="E18073" s="2"/>
      <c r="G18073" s="2"/>
      <c r="H18073" s="6"/>
      <c r="I18073" s="9"/>
      <c r="J18073" s="9"/>
      <c r="K18073" s="9"/>
    </row>
    <row r="18074" spans="1:11" x14ac:dyDescent="0.25">
      <c r="A18074" s="2"/>
      <c r="B18074" s="2"/>
      <c r="C18074" s="2"/>
      <c r="E18074" s="2"/>
      <c r="G18074" s="2"/>
      <c r="H18074" s="6"/>
      <c r="I18074" s="9"/>
      <c r="J18074" s="9"/>
      <c r="K18074" s="9"/>
    </row>
    <row r="18075" spans="1:11" x14ac:dyDescent="0.25">
      <c r="A18075" s="2"/>
      <c r="B18075" s="2"/>
      <c r="C18075" s="2"/>
      <c r="E18075" s="2"/>
      <c r="G18075" s="2"/>
      <c r="H18075" s="6"/>
      <c r="I18075" s="9"/>
      <c r="J18075" s="9"/>
      <c r="K18075" s="9"/>
    </row>
    <row r="18076" spans="1:11" x14ac:dyDescent="0.25">
      <c r="A18076" s="2"/>
      <c r="B18076" s="2"/>
      <c r="C18076" s="2"/>
      <c r="E18076" s="2"/>
      <c r="G18076" s="2"/>
      <c r="H18076" s="6"/>
      <c r="I18076" s="9"/>
      <c r="J18076" s="9"/>
      <c r="K18076" s="9"/>
    </row>
    <row r="18077" spans="1:11" x14ac:dyDescent="0.25">
      <c r="A18077" s="2"/>
      <c r="B18077" s="2"/>
      <c r="C18077" s="2"/>
      <c r="E18077" s="2"/>
      <c r="G18077" s="2"/>
      <c r="H18077" s="6"/>
      <c r="I18077" s="9"/>
      <c r="J18077" s="9"/>
      <c r="K18077" s="9"/>
    </row>
    <row r="18078" spans="1:11" x14ac:dyDescent="0.25">
      <c r="A18078" s="2"/>
      <c r="B18078" s="2"/>
      <c r="C18078" s="2"/>
      <c r="E18078" s="2"/>
      <c r="G18078" s="2"/>
      <c r="H18078" s="6"/>
      <c r="I18078" s="9"/>
      <c r="J18078" s="9"/>
      <c r="K18078" s="9"/>
    </row>
    <row r="18079" spans="1:11" x14ac:dyDescent="0.25">
      <c r="A18079" s="2"/>
      <c r="B18079" s="2"/>
      <c r="C18079" s="2"/>
      <c r="E18079" s="2"/>
      <c r="G18079" s="2"/>
      <c r="H18079" s="6"/>
      <c r="I18079" s="9"/>
      <c r="J18079" s="9"/>
      <c r="K18079" s="9"/>
    </row>
    <row r="18080" spans="1:11" x14ac:dyDescent="0.25">
      <c r="A18080" s="2"/>
      <c r="B18080" s="2"/>
      <c r="C18080" s="2"/>
      <c r="E18080" s="2"/>
      <c r="G18080" s="2"/>
      <c r="H18080" s="6"/>
      <c r="I18080" s="9"/>
      <c r="J18080" s="9"/>
      <c r="K18080" s="9"/>
    </row>
    <row r="18081" spans="1:11" x14ac:dyDescent="0.25">
      <c r="A18081" s="2"/>
      <c r="B18081" s="2"/>
      <c r="C18081" s="2"/>
      <c r="E18081" s="2"/>
      <c r="G18081" s="2"/>
      <c r="H18081" s="6"/>
      <c r="I18081" s="9"/>
      <c r="J18081" s="9"/>
      <c r="K18081" s="9"/>
    </row>
    <row r="18082" spans="1:11" x14ac:dyDescent="0.25">
      <c r="A18082" s="2"/>
      <c r="B18082" s="2"/>
      <c r="C18082" s="2"/>
      <c r="E18082" s="2"/>
      <c r="G18082" s="2"/>
      <c r="H18082" s="6"/>
      <c r="I18082" s="9"/>
      <c r="J18082" s="9"/>
      <c r="K18082" s="9"/>
    </row>
    <row r="18083" spans="1:11" x14ac:dyDescent="0.25">
      <c r="A18083" s="2"/>
      <c r="B18083" s="2"/>
      <c r="C18083" s="2"/>
      <c r="E18083" s="2"/>
      <c r="G18083" s="2"/>
      <c r="H18083" s="6"/>
      <c r="I18083" s="9"/>
      <c r="J18083" s="9"/>
      <c r="K18083" s="9"/>
    </row>
    <row r="18084" spans="1:11" x14ac:dyDescent="0.25">
      <c r="A18084" s="2"/>
      <c r="B18084" s="2"/>
      <c r="C18084" s="2"/>
      <c r="E18084" s="2"/>
      <c r="G18084" s="2"/>
      <c r="H18084" s="6"/>
      <c r="I18084" s="9"/>
      <c r="J18084" s="9"/>
      <c r="K18084" s="9"/>
    </row>
    <row r="18085" spans="1:11" x14ac:dyDescent="0.25">
      <c r="A18085" s="2"/>
      <c r="B18085" s="2"/>
      <c r="C18085" s="2"/>
      <c r="E18085" s="2"/>
      <c r="G18085" s="2"/>
      <c r="H18085" s="6"/>
      <c r="I18085" s="9"/>
      <c r="J18085" s="9"/>
      <c r="K18085" s="9"/>
    </row>
    <row r="18086" spans="1:11" x14ac:dyDescent="0.25">
      <c r="A18086" s="2"/>
      <c r="B18086" s="2"/>
      <c r="C18086" s="2"/>
      <c r="E18086" s="2"/>
      <c r="G18086" s="2"/>
      <c r="H18086" s="6"/>
      <c r="I18086" s="9"/>
      <c r="J18086" s="9"/>
      <c r="K18086" s="9"/>
    </row>
    <row r="18087" spans="1:11" x14ac:dyDescent="0.25">
      <c r="A18087" s="2"/>
      <c r="B18087" s="2"/>
      <c r="C18087" s="2"/>
      <c r="E18087" s="2"/>
      <c r="G18087" s="2"/>
      <c r="H18087" s="6"/>
      <c r="I18087" s="9"/>
      <c r="J18087" s="9"/>
      <c r="K18087" s="9"/>
    </row>
    <row r="18088" spans="1:11" x14ac:dyDescent="0.25">
      <c r="A18088" s="2"/>
      <c r="B18088" s="2"/>
      <c r="C18088" s="2"/>
      <c r="E18088" s="2"/>
      <c r="G18088" s="2"/>
      <c r="H18088" s="6"/>
      <c r="I18088" s="9"/>
      <c r="J18088" s="9"/>
      <c r="K18088" s="9"/>
    </row>
    <row r="18089" spans="1:11" x14ac:dyDescent="0.25">
      <c r="A18089" s="2"/>
      <c r="B18089" s="2"/>
      <c r="C18089" s="2"/>
      <c r="E18089" s="2"/>
      <c r="G18089" s="2"/>
      <c r="H18089" s="6"/>
      <c r="I18089" s="9"/>
      <c r="J18089" s="9"/>
      <c r="K18089" s="9"/>
    </row>
    <row r="18090" spans="1:11" x14ac:dyDescent="0.25">
      <c r="A18090" s="2"/>
      <c r="B18090" s="2"/>
      <c r="C18090" s="2"/>
      <c r="E18090" s="2"/>
      <c r="G18090" s="2"/>
      <c r="H18090" s="6"/>
      <c r="I18090" s="9"/>
      <c r="J18090" s="9"/>
      <c r="K18090" s="9"/>
    </row>
    <row r="18091" spans="1:11" x14ac:dyDescent="0.25">
      <c r="A18091" s="2"/>
      <c r="B18091" s="2"/>
      <c r="C18091" s="2"/>
      <c r="E18091" s="2"/>
      <c r="G18091" s="2"/>
      <c r="H18091" s="6"/>
      <c r="I18091" s="9"/>
      <c r="J18091" s="9"/>
      <c r="K18091" s="9"/>
    </row>
    <row r="18092" spans="1:11" x14ac:dyDescent="0.25">
      <c r="A18092" s="2"/>
      <c r="B18092" s="2"/>
      <c r="C18092" s="2"/>
      <c r="E18092" s="2"/>
      <c r="G18092" s="2"/>
      <c r="H18092" s="6"/>
      <c r="I18092" s="9"/>
      <c r="J18092" s="9"/>
      <c r="K18092" s="9"/>
    </row>
    <row r="18093" spans="1:11" x14ac:dyDescent="0.25">
      <c r="A18093" s="2"/>
      <c r="B18093" s="2"/>
      <c r="C18093" s="2"/>
      <c r="E18093" s="2"/>
      <c r="G18093" s="2"/>
      <c r="H18093" s="6"/>
      <c r="I18093" s="9"/>
      <c r="J18093" s="9"/>
      <c r="K18093" s="9"/>
    </row>
    <row r="18094" spans="1:11" x14ac:dyDescent="0.25">
      <c r="A18094" s="2"/>
      <c r="B18094" s="2"/>
      <c r="C18094" s="2"/>
      <c r="E18094" s="2"/>
      <c r="G18094" s="2"/>
      <c r="H18094" s="6"/>
      <c r="I18094" s="9"/>
      <c r="J18094" s="9"/>
      <c r="K18094" s="9"/>
    </row>
    <row r="18095" spans="1:11" x14ac:dyDescent="0.25">
      <c r="A18095" s="2"/>
      <c r="B18095" s="2"/>
      <c r="C18095" s="2"/>
      <c r="E18095" s="2"/>
      <c r="G18095" s="2"/>
      <c r="H18095" s="6"/>
      <c r="I18095" s="9"/>
      <c r="J18095" s="9"/>
      <c r="K18095" s="9"/>
    </row>
    <row r="18096" spans="1:11" x14ac:dyDescent="0.25">
      <c r="A18096" s="2"/>
      <c r="B18096" s="2"/>
      <c r="C18096" s="2"/>
      <c r="E18096" s="2"/>
      <c r="G18096" s="2"/>
      <c r="H18096" s="6"/>
      <c r="I18096" s="9"/>
      <c r="J18096" s="9"/>
      <c r="K18096" s="9"/>
    </row>
    <row r="18097" spans="1:11" x14ac:dyDescent="0.25">
      <c r="A18097" s="2"/>
      <c r="B18097" s="2"/>
      <c r="C18097" s="2"/>
      <c r="E18097" s="2"/>
      <c r="G18097" s="2"/>
      <c r="H18097" s="6"/>
      <c r="I18097" s="9"/>
      <c r="J18097" s="9"/>
      <c r="K18097" s="9"/>
    </row>
    <row r="18098" spans="1:11" x14ac:dyDescent="0.25">
      <c r="A18098" s="2"/>
      <c r="B18098" s="2"/>
      <c r="C18098" s="2"/>
      <c r="E18098" s="2"/>
      <c r="G18098" s="2"/>
      <c r="H18098" s="6"/>
      <c r="I18098" s="9"/>
      <c r="J18098" s="9"/>
      <c r="K18098" s="9"/>
    </row>
    <row r="18099" spans="1:11" x14ac:dyDescent="0.25">
      <c r="A18099" s="2"/>
      <c r="B18099" s="2"/>
      <c r="C18099" s="2"/>
      <c r="E18099" s="2"/>
      <c r="G18099" s="2"/>
      <c r="H18099" s="6"/>
      <c r="I18099" s="9"/>
      <c r="J18099" s="9"/>
      <c r="K18099" s="9"/>
    </row>
    <row r="18100" spans="1:11" x14ac:dyDescent="0.25">
      <c r="A18100" s="2"/>
      <c r="B18100" s="2"/>
      <c r="C18100" s="2"/>
      <c r="E18100" s="2"/>
      <c r="G18100" s="2"/>
      <c r="H18100" s="6"/>
      <c r="I18100" s="9"/>
      <c r="J18100" s="9"/>
      <c r="K18100" s="9"/>
    </row>
    <row r="18101" spans="1:11" x14ac:dyDescent="0.25">
      <c r="A18101" s="2"/>
      <c r="B18101" s="2"/>
      <c r="C18101" s="2"/>
      <c r="E18101" s="2"/>
      <c r="G18101" s="2"/>
      <c r="H18101" s="6"/>
      <c r="I18101" s="9"/>
      <c r="J18101" s="9"/>
      <c r="K18101" s="9"/>
    </row>
    <row r="18102" spans="1:11" x14ac:dyDescent="0.25">
      <c r="A18102" s="2"/>
      <c r="B18102" s="2"/>
      <c r="C18102" s="2"/>
      <c r="E18102" s="2"/>
      <c r="G18102" s="2"/>
      <c r="H18102" s="6"/>
      <c r="I18102" s="9"/>
      <c r="J18102" s="9"/>
      <c r="K18102" s="9"/>
    </row>
    <row r="18103" spans="1:11" x14ac:dyDescent="0.25">
      <c r="A18103" s="2"/>
      <c r="B18103" s="2"/>
      <c r="C18103" s="2"/>
      <c r="E18103" s="2"/>
      <c r="G18103" s="2"/>
      <c r="H18103" s="6"/>
      <c r="I18103" s="9"/>
      <c r="J18103" s="9"/>
      <c r="K18103" s="9"/>
    </row>
    <row r="18104" spans="1:11" x14ac:dyDescent="0.25">
      <c r="A18104" s="2"/>
      <c r="B18104" s="2"/>
      <c r="C18104" s="2"/>
      <c r="E18104" s="2"/>
      <c r="G18104" s="2"/>
      <c r="H18104" s="6"/>
      <c r="I18104" s="9"/>
      <c r="J18104" s="9"/>
      <c r="K18104" s="9"/>
    </row>
    <row r="18105" spans="1:11" x14ac:dyDescent="0.25">
      <c r="A18105" s="2"/>
      <c r="B18105" s="2"/>
      <c r="C18105" s="2"/>
      <c r="E18105" s="2"/>
      <c r="G18105" s="2"/>
      <c r="H18105" s="6"/>
      <c r="I18105" s="9"/>
      <c r="J18105" s="9"/>
      <c r="K18105" s="9"/>
    </row>
    <row r="18106" spans="1:11" x14ac:dyDescent="0.25">
      <c r="A18106" s="2"/>
      <c r="B18106" s="2"/>
      <c r="C18106" s="2"/>
      <c r="E18106" s="2"/>
      <c r="G18106" s="2"/>
      <c r="H18106" s="6"/>
      <c r="I18106" s="9"/>
      <c r="J18106" s="9"/>
      <c r="K18106" s="9"/>
    </row>
    <row r="18107" spans="1:11" x14ac:dyDescent="0.25">
      <c r="A18107" s="2"/>
      <c r="B18107" s="2"/>
      <c r="C18107" s="2"/>
      <c r="E18107" s="2"/>
      <c r="G18107" s="2"/>
      <c r="H18107" s="6"/>
      <c r="I18107" s="9"/>
      <c r="J18107" s="9"/>
      <c r="K18107" s="9"/>
    </row>
    <row r="18108" spans="1:11" x14ac:dyDescent="0.25">
      <c r="A18108" s="2"/>
      <c r="B18108" s="2"/>
      <c r="C18108" s="2"/>
      <c r="E18108" s="2"/>
      <c r="G18108" s="2"/>
      <c r="H18108" s="6"/>
      <c r="I18108" s="9"/>
      <c r="J18108" s="9"/>
      <c r="K18108" s="9"/>
    </row>
    <row r="18109" spans="1:11" x14ac:dyDescent="0.25">
      <c r="A18109" s="2"/>
      <c r="B18109" s="2"/>
      <c r="C18109" s="2"/>
      <c r="E18109" s="2"/>
      <c r="G18109" s="2"/>
      <c r="H18109" s="6"/>
      <c r="I18109" s="9"/>
      <c r="J18109" s="9"/>
      <c r="K18109" s="9"/>
    </row>
    <row r="18110" spans="1:11" x14ac:dyDescent="0.25">
      <c r="A18110" s="2"/>
      <c r="B18110" s="2"/>
      <c r="C18110" s="2"/>
      <c r="E18110" s="2"/>
      <c r="G18110" s="2"/>
      <c r="H18110" s="6"/>
      <c r="I18110" s="9"/>
      <c r="J18110" s="9"/>
      <c r="K18110" s="9"/>
    </row>
    <row r="18111" spans="1:11" x14ac:dyDescent="0.25">
      <c r="A18111" s="2"/>
      <c r="B18111" s="2"/>
      <c r="C18111" s="2"/>
      <c r="E18111" s="2"/>
      <c r="G18111" s="2"/>
      <c r="H18111" s="6"/>
      <c r="I18111" s="9"/>
      <c r="J18111" s="9"/>
      <c r="K18111" s="9"/>
    </row>
    <row r="18112" spans="1:11" x14ac:dyDescent="0.25">
      <c r="A18112" s="2"/>
      <c r="B18112" s="2"/>
      <c r="C18112" s="2"/>
      <c r="E18112" s="2"/>
      <c r="G18112" s="2"/>
      <c r="H18112" s="6"/>
      <c r="I18112" s="9"/>
      <c r="J18112" s="9"/>
      <c r="K18112" s="9"/>
    </row>
    <row r="18113" spans="1:11" x14ac:dyDescent="0.25">
      <c r="A18113" s="2"/>
      <c r="B18113" s="2"/>
      <c r="C18113" s="2"/>
      <c r="E18113" s="2"/>
      <c r="G18113" s="2"/>
      <c r="H18113" s="6"/>
      <c r="I18113" s="9"/>
      <c r="J18113" s="9"/>
      <c r="K18113" s="9"/>
    </row>
    <row r="18114" spans="1:11" x14ac:dyDescent="0.25">
      <c r="A18114" s="2"/>
      <c r="B18114" s="2"/>
      <c r="C18114" s="2"/>
      <c r="E18114" s="2"/>
      <c r="G18114" s="2"/>
      <c r="H18114" s="6"/>
      <c r="I18114" s="9"/>
      <c r="J18114" s="9"/>
      <c r="K18114" s="9"/>
    </row>
    <row r="18115" spans="1:11" x14ac:dyDescent="0.25">
      <c r="A18115" s="2"/>
      <c r="B18115" s="2"/>
      <c r="C18115" s="2"/>
      <c r="E18115" s="2"/>
      <c r="G18115" s="2"/>
      <c r="H18115" s="6"/>
      <c r="I18115" s="9"/>
      <c r="J18115" s="9"/>
      <c r="K18115" s="9"/>
    </row>
    <row r="18116" spans="1:11" x14ac:dyDescent="0.25">
      <c r="A18116" s="2"/>
      <c r="B18116" s="2"/>
      <c r="C18116" s="2"/>
      <c r="E18116" s="2"/>
      <c r="G18116" s="2"/>
      <c r="H18116" s="6"/>
      <c r="I18116" s="9"/>
      <c r="J18116" s="9"/>
      <c r="K18116" s="9"/>
    </row>
    <row r="18117" spans="1:11" x14ac:dyDescent="0.25">
      <c r="A18117" s="2"/>
      <c r="B18117" s="2"/>
      <c r="C18117" s="2"/>
      <c r="E18117" s="2"/>
      <c r="G18117" s="2"/>
      <c r="H18117" s="6"/>
      <c r="I18117" s="9"/>
      <c r="J18117" s="9"/>
      <c r="K18117" s="9"/>
    </row>
    <row r="18118" spans="1:11" x14ac:dyDescent="0.25">
      <c r="A18118" s="2"/>
      <c r="B18118" s="2"/>
      <c r="C18118" s="2"/>
      <c r="E18118" s="2"/>
      <c r="G18118" s="2"/>
      <c r="H18118" s="6"/>
      <c r="I18118" s="9"/>
      <c r="J18118" s="9"/>
      <c r="K18118" s="9"/>
    </row>
    <row r="18119" spans="1:11" x14ac:dyDescent="0.25">
      <c r="A18119" s="2"/>
      <c r="B18119" s="2"/>
      <c r="C18119" s="2"/>
      <c r="E18119" s="2"/>
      <c r="G18119" s="2"/>
      <c r="H18119" s="6"/>
      <c r="I18119" s="9"/>
      <c r="J18119" s="9"/>
      <c r="K18119" s="9"/>
    </row>
    <row r="18120" spans="1:11" x14ac:dyDescent="0.25">
      <c r="A18120" s="2"/>
      <c r="B18120" s="2"/>
      <c r="C18120" s="2"/>
      <c r="E18120" s="2"/>
      <c r="G18120" s="2"/>
      <c r="H18120" s="6"/>
      <c r="I18120" s="9"/>
      <c r="J18120" s="9"/>
      <c r="K18120" s="9"/>
    </row>
    <row r="18121" spans="1:11" x14ac:dyDescent="0.25">
      <c r="A18121" s="2"/>
      <c r="B18121" s="2"/>
      <c r="C18121" s="2"/>
      <c r="E18121" s="2"/>
      <c r="G18121" s="2"/>
      <c r="H18121" s="6"/>
      <c r="I18121" s="9"/>
      <c r="J18121" s="9"/>
      <c r="K18121" s="9"/>
    </row>
    <row r="18122" spans="1:11" x14ac:dyDescent="0.25">
      <c r="A18122" s="2"/>
      <c r="B18122" s="2"/>
      <c r="C18122" s="2"/>
      <c r="E18122" s="2"/>
      <c r="G18122" s="2"/>
      <c r="H18122" s="6"/>
      <c r="I18122" s="9"/>
      <c r="J18122" s="9"/>
      <c r="K18122" s="9"/>
    </row>
    <row r="18123" spans="1:11" x14ac:dyDescent="0.25">
      <c r="A18123" s="2"/>
      <c r="B18123" s="2"/>
      <c r="C18123" s="2"/>
      <c r="E18123" s="2"/>
      <c r="G18123" s="2"/>
      <c r="H18123" s="6"/>
      <c r="I18123" s="9"/>
      <c r="J18123" s="9"/>
      <c r="K18123" s="9"/>
    </row>
    <row r="18124" spans="1:11" x14ac:dyDescent="0.25">
      <c r="A18124" s="2"/>
      <c r="B18124" s="2"/>
      <c r="C18124" s="2"/>
      <c r="E18124" s="2"/>
      <c r="G18124" s="2"/>
      <c r="H18124" s="6"/>
      <c r="I18124" s="9"/>
      <c r="J18124" s="9"/>
      <c r="K18124" s="9"/>
    </row>
    <row r="18125" spans="1:11" x14ac:dyDescent="0.25">
      <c r="A18125" s="2"/>
      <c r="B18125" s="2"/>
      <c r="C18125" s="2"/>
      <c r="E18125" s="2"/>
      <c r="G18125" s="2"/>
      <c r="H18125" s="6"/>
      <c r="I18125" s="9"/>
      <c r="J18125" s="9"/>
      <c r="K18125" s="9"/>
    </row>
    <row r="18126" spans="1:11" x14ac:dyDescent="0.25">
      <c r="A18126" s="2"/>
      <c r="B18126" s="2"/>
      <c r="C18126" s="2"/>
      <c r="E18126" s="2"/>
      <c r="G18126" s="2"/>
      <c r="H18126" s="6"/>
      <c r="I18126" s="9"/>
      <c r="J18126" s="9"/>
      <c r="K18126" s="9"/>
    </row>
    <row r="18127" spans="1:11" x14ac:dyDescent="0.25">
      <c r="A18127" s="2"/>
      <c r="B18127" s="2"/>
      <c r="C18127" s="2"/>
      <c r="E18127" s="2"/>
      <c r="G18127" s="2"/>
      <c r="H18127" s="6"/>
      <c r="I18127" s="9"/>
      <c r="J18127" s="9"/>
      <c r="K18127" s="9"/>
    </row>
    <row r="18128" spans="1:11" x14ac:dyDescent="0.25">
      <c r="A18128" s="2"/>
      <c r="B18128" s="2"/>
      <c r="C18128" s="2"/>
      <c r="E18128" s="2"/>
      <c r="G18128" s="2"/>
      <c r="H18128" s="6"/>
      <c r="I18128" s="9"/>
      <c r="J18128" s="9"/>
      <c r="K18128" s="9"/>
    </row>
    <row r="18129" spans="1:11" x14ac:dyDescent="0.25">
      <c r="A18129" s="2"/>
      <c r="B18129" s="2"/>
      <c r="C18129" s="2"/>
      <c r="E18129" s="2"/>
      <c r="G18129" s="2"/>
      <c r="H18129" s="6"/>
      <c r="I18129" s="9"/>
      <c r="J18129" s="9"/>
      <c r="K18129" s="9"/>
    </row>
    <row r="18130" spans="1:11" x14ac:dyDescent="0.25">
      <c r="A18130" s="2"/>
      <c r="B18130" s="2"/>
      <c r="C18130" s="2"/>
      <c r="E18130" s="2"/>
      <c r="G18130" s="2"/>
      <c r="H18130" s="6"/>
      <c r="I18130" s="9"/>
      <c r="J18130" s="9"/>
      <c r="K18130" s="9"/>
    </row>
    <row r="18131" spans="1:11" x14ac:dyDescent="0.25">
      <c r="A18131" s="2"/>
      <c r="B18131" s="2"/>
      <c r="C18131" s="2"/>
      <c r="E18131" s="2"/>
      <c r="G18131" s="2"/>
      <c r="H18131" s="6"/>
      <c r="I18131" s="9"/>
      <c r="J18131" s="9"/>
      <c r="K18131" s="9"/>
    </row>
    <row r="18132" spans="1:11" x14ac:dyDescent="0.25">
      <c r="A18132" s="2"/>
      <c r="B18132" s="2"/>
      <c r="C18132" s="2"/>
      <c r="E18132" s="2"/>
      <c r="G18132" s="2"/>
      <c r="H18132" s="6"/>
      <c r="I18132" s="9"/>
      <c r="J18132" s="9"/>
      <c r="K18132" s="9"/>
    </row>
    <row r="18133" spans="1:11" x14ac:dyDescent="0.25">
      <c r="A18133" s="2"/>
      <c r="B18133" s="2"/>
      <c r="C18133" s="2"/>
      <c r="E18133" s="2"/>
      <c r="G18133" s="2"/>
      <c r="H18133" s="6"/>
      <c r="I18133" s="9"/>
      <c r="J18133" s="9"/>
      <c r="K18133" s="9"/>
    </row>
    <row r="18134" spans="1:11" x14ac:dyDescent="0.25">
      <c r="A18134" s="2"/>
      <c r="B18134" s="2"/>
      <c r="C18134" s="2"/>
      <c r="E18134" s="2"/>
      <c r="G18134" s="2"/>
      <c r="H18134" s="6"/>
      <c r="I18134" s="9"/>
      <c r="J18134" s="9"/>
      <c r="K18134" s="9"/>
    </row>
    <row r="18135" spans="1:11" x14ac:dyDescent="0.25">
      <c r="A18135" s="2"/>
      <c r="B18135" s="2"/>
      <c r="C18135" s="2"/>
      <c r="E18135" s="2"/>
      <c r="G18135" s="2"/>
      <c r="H18135" s="6"/>
      <c r="I18135" s="9"/>
      <c r="J18135" s="9"/>
      <c r="K18135" s="9"/>
    </row>
    <row r="18136" spans="1:11" x14ac:dyDescent="0.25">
      <c r="A18136" s="2"/>
      <c r="B18136" s="2"/>
      <c r="C18136" s="2"/>
      <c r="E18136" s="2"/>
      <c r="G18136" s="2"/>
      <c r="H18136" s="6"/>
      <c r="I18136" s="9"/>
      <c r="J18136" s="9"/>
      <c r="K18136" s="9"/>
    </row>
    <row r="18137" spans="1:11" x14ac:dyDescent="0.25">
      <c r="A18137" s="2"/>
      <c r="B18137" s="2"/>
      <c r="C18137" s="2"/>
      <c r="E18137" s="2"/>
      <c r="G18137" s="2"/>
      <c r="H18137" s="6"/>
      <c r="I18137" s="9"/>
      <c r="J18137" s="9"/>
      <c r="K18137" s="9"/>
    </row>
    <row r="18138" spans="1:11" x14ac:dyDescent="0.25">
      <c r="A18138" s="2"/>
      <c r="B18138" s="2"/>
      <c r="C18138" s="2"/>
      <c r="E18138" s="2"/>
      <c r="G18138" s="2"/>
      <c r="H18138" s="6"/>
      <c r="I18138" s="9"/>
      <c r="J18138" s="9"/>
      <c r="K18138" s="9"/>
    </row>
    <row r="18139" spans="1:11" x14ac:dyDescent="0.25">
      <c r="A18139" s="2"/>
      <c r="B18139" s="2"/>
      <c r="C18139" s="2"/>
      <c r="E18139" s="2"/>
      <c r="G18139" s="2"/>
      <c r="H18139" s="6"/>
      <c r="I18139" s="9"/>
      <c r="J18139" s="9"/>
      <c r="K18139" s="9"/>
    </row>
    <row r="18140" spans="1:11" x14ac:dyDescent="0.25">
      <c r="A18140" s="2"/>
      <c r="B18140" s="2"/>
      <c r="C18140" s="2"/>
      <c r="E18140" s="2"/>
      <c r="G18140" s="2"/>
      <c r="H18140" s="6"/>
      <c r="I18140" s="9"/>
      <c r="J18140" s="9"/>
      <c r="K18140" s="9"/>
    </row>
    <row r="18141" spans="1:11" x14ac:dyDescent="0.25">
      <c r="A18141" s="2"/>
      <c r="B18141" s="2"/>
      <c r="C18141" s="2"/>
      <c r="E18141" s="2"/>
      <c r="G18141" s="2"/>
      <c r="H18141" s="6"/>
      <c r="I18141" s="9"/>
      <c r="J18141" s="9"/>
      <c r="K18141" s="9"/>
    </row>
    <row r="18142" spans="1:11" x14ac:dyDescent="0.25">
      <c r="A18142" s="2"/>
      <c r="B18142" s="2"/>
      <c r="C18142" s="2"/>
      <c r="E18142" s="2"/>
      <c r="G18142" s="2"/>
      <c r="H18142" s="6"/>
      <c r="I18142" s="9"/>
      <c r="J18142" s="9"/>
      <c r="K18142" s="9"/>
    </row>
    <row r="18143" spans="1:11" x14ac:dyDescent="0.25">
      <c r="A18143" s="2"/>
      <c r="B18143" s="2"/>
      <c r="C18143" s="2"/>
      <c r="E18143" s="2"/>
      <c r="G18143" s="2"/>
      <c r="H18143" s="6"/>
      <c r="I18143" s="9"/>
      <c r="J18143" s="9"/>
      <c r="K18143" s="9"/>
    </row>
    <row r="18144" spans="1:11" x14ac:dyDescent="0.25">
      <c r="A18144" s="2"/>
      <c r="B18144" s="2"/>
      <c r="C18144" s="2"/>
      <c r="E18144" s="2"/>
      <c r="G18144" s="2"/>
      <c r="H18144" s="6"/>
      <c r="I18144" s="9"/>
      <c r="J18144" s="9"/>
      <c r="K18144" s="9"/>
    </row>
    <row r="18145" spans="1:11" x14ac:dyDescent="0.25">
      <c r="A18145" s="2"/>
      <c r="B18145" s="2"/>
      <c r="C18145" s="2"/>
      <c r="E18145" s="2"/>
      <c r="G18145" s="2"/>
      <c r="H18145" s="6"/>
      <c r="I18145" s="9"/>
      <c r="J18145" s="9"/>
      <c r="K18145" s="9"/>
    </row>
    <row r="18146" spans="1:11" x14ac:dyDescent="0.25">
      <c r="A18146" s="2"/>
      <c r="B18146" s="2"/>
      <c r="C18146" s="2"/>
      <c r="E18146" s="2"/>
      <c r="G18146" s="2"/>
      <c r="H18146" s="6"/>
      <c r="I18146" s="9"/>
      <c r="J18146" s="9"/>
      <c r="K18146" s="9"/>
    </row>
    <row r="18147" spans="1:11" x14ac:dyDescent="0.25">
      <c r="A18147" s="2"/>
      <c r="B18147" s="2"/>
      <c r="C18147" s="2"/>
      <c r="E18147" s="2"/>
      <c r="G18147" s="2"/>
      <c r="H18147" s="6"/>
      <c r="I18147" s="9"/>
      <c r="J18147" s="9"/>
      <c r="K18147" s="9"/>
    </row>
    <row r="18148" spans="1:11" x14ac:dyDescent="0.25">
      <c r="A18148" s="2"/>
      <c r="B18148" s="2"/>
      <c r="C18148" s="2"/>
      <c r="E18148" s="2"/>
      <c r="G18148" s="2"/>
      <c r="H18148" s="6"/>
      <c r="I18148" s="9"/>
      <c r="J18148" s="9"/>
      <c r="K18148" s="9"/>
    </row>
    <row r="18149" spans="1:11" x14ac:dyDescent="0.25">
      <c r="A18149" s="2"/>
      <c r="B18149" s="2"/>
      <c r="C18149" s="2"/>
      <c r="E18149" s="2"/>
      <c r="G18149" s="2"/>
      <c r="H18149" s="6"/>
      <c r="I18149" s="9"/>
      <c r="J18149" s="9"/>
      <c r="K18149" s="9"/>
    </row>
    <row r="18150" spans="1:11" x14ac:dyDescent="0.25">
      <c r="A18150" s="2"/>
      <c r="B18150" s="2"/>
      <c r="C18150" s="2"/>
      <c r="E18150" s="2"/>
      <c r="G18150" s="2"/>
      <c r="H18150" s="6"/>
      <c r="I18150" s="9"/>
      <c r="J18150" s="9"/>
      <c r="K18150" s="9"/>
    </row>
    <row r="18151" spans="1:11" x14ac:dyDescent="0.25">
      <c r="A18151" s="2"/>
      <c r="B18151" s="2"/>
      <c r="C18151" s="2"/>
      <c r="E18151" s="2"/>
      <c r="G18151" s="2"/>
      <c r="H18151" s="6"/>
      <c r="I18151" s="9"/>
      <c r="J18151" s="9"/>
      <c r="K18151" s="9"/>
    </row>
    <row r="18152" spans="1:11" x14ac:dyDescent="0.25">
      <c r="A18152" s="2"/>
      <c r="B18152" s="2"/>
      <c r="C18152" s="2"/>
      <c r="E18152" s="2"/>
      <c r="G18152" s="2"/>
      <c r="H18152" s="6"/>
      <c r="I18152" s="9"/>
      <c r="J18152" s="9"/>
      <c r="K18152" s="9"/>
    </row>
    <row r="18153" spans="1:11" x14ac:dyDescent="0.25">
      <c r="A18153" s="2"/>
      <c r="B18153" s="2"/>
      <c r="C18153" s="2"/>
      <c r="E18153" s="2"/>
      <c r="G18153" s="2"/>
      <c r="H18153" s="6"/>
      <c r="I18153" s="9"/>
      <c r="J18153" s="9"/>
      <c r="K18153" s="9"/>
    </row>
    <row r="18154" spans="1:11" x14ac:dyDescent="0.25">
      <c r="A18154" s="2"/>
      <c r="B18154" s="2"/>
      <c r="C18154" s="2"/>
      <c r="E18154" s="2"/>
      <c r="G18154" s="2"/>
      <c r="H18154" s="6"/>
      <c r="I18154" s="9"/>
      <c r="J18154" s="9"/>
      <c r="K18154" s="9"/>
    </row>
    <row r="18155" spans="1:11" x14ac:dyDescent="0.25">
      <c r="A18155" s="2"/>
      <c r="B18155" s="2"/>
      <c r="C18155" s="2"/>
      <c r="E18155" s="2"/>
      <c r="G18155" s="2"/>
      <c r="H18155" s="6"/>
      <c r="I18155" s="9"/>
      <c r="J18155" s="9"/>
      <c r="K18155" s="9"/>
    </row>
    <row r="18156" spans="1:11" x14ac:dyDescent="0.25">
      <c r="A18156" s="2"/>
      <c r="B18156" s="2"/>
      <c r="C18156" s="2"/>
      <c r="E18156" s="2"/>
      <c r="G18156" s="2"/>
      <c r="H18156" s="6"/>
      <c r="I18156" s="9"/>
      <c r="J18156" s="9"/>
      <c r="K18156" s="9"/>
    </row>
    <row r="18157" spans="1:11" x14ac:dyDescent="0.25">
      <c r="A18157" s="2"/>
      <c r="B18157" s="2"/>
      <c r="C18157" s="2"/>
      <c r="E18157" s="2"/>
      <c r="G18157" s="2"/>
      <c r="H18157" s="6"/>
      <c r="I18157" s="9"/>
      <c r="J18157" s="9"/>
      <c r="K18157" s="9"/>
    </row>
    <row r="18158" spans="1:11" x14ac:dyDescent="0.25">
      <c r="A18158" s="2"/>
      <c r="B18158" s="2"/>
      <c r="C18158" s="2"/>
      <c r="E18158" s="2"/>
      <c r="G18158" s="2"/>
      <c r="H18158" s="6"/>
      <c r="I18158" s="9"/>
      <c r="J18158" s="9"/>
      <c r="K18158" s="9"/>
    </row>
    <row r="18159" spans="1:11" x14ac:dyDescent="0.25">
      <c r="A18159" s="2"/>
      <c r="B18159" s="2"/>
      <c r="C18159" s="2"/>
      <c r="E18159" s="2"/>
      <c r="G18159" s="2"/>
      <c r="H18159" s="6"/>
      <c r="I18159" s="9"/>
      <c r="J18159" s="9"/>
      <c r="K18159" s="9"/>
    </row>
    <row r="18160" spans="1:11" x14ac:dyDescent="0.25">
      <c r="A18160" s="2"/>
      <c r="B18160" s="2"/>
      <c r="C18160" s="2"/>
      <c r="E18160" s="2"/>
      <c r="G18160" s="2"/>
      <c r="H18160" s="6"/>
      <c r="I18160" s="9"/>
      <c r="J18160" s="9"/>
      <c r="K18160" s="9"/>
    </row>
    <row r="18161" spans="1:11" x14ac:dyDescent="0.25">
      <c r="A18161" s="2"/>
      <c r="B18161" s="2"/>
      <c r="C18161" s="2"/>
      <c r="E18161" s="2"/>
      <c r="G18161" s="2"/>
      <c r="H18161" s="6"/>
      <c r="I18161" s="9"/>
      <c r="J18161" s="9"/>
      <c r="K18161" s="9"/>
    </row>
    <row r="18162" spans="1:11" x14ac:dyDescent="0.25">
      <c r="A18162" s="2"/>
      <c r="B18162" s="2"/>
      <c r="C18162" s="2"/>
      <c r="E18162" s="2"/>
      <c r="G18162" s="2"/>
      <c r="H18162" s="6"/>
      <c r="I18162" s="9"/>
      <c r="J18162" s="9"/>
      <c r="K18162" s="9"/>
    </row>
    <row r="18163" spans="1:11" x14ac:dyDescent="0.25">
      <c r="A18163" s="2"/>
      <c r="B18163" s="2"/>
      <c r="C18163" s="2"/>
      <c r="E18163" s="2"/>
      <c r="G18163" s="2"/>
      <c r="H18163" s="6"/>
      <c r="I18163" s="9"/>
      <c r="J18163" s="9"/>
      <c r="K18163" s="9"/>
    </row>
    <row r="18164" spans="1:11" x14ac:dyDescent="0.25">
      <c r="A18164" s="2"/>
      <c r="B18164" s="2"/>
      <c r="C18164" s="2"/>
      <c r="E18164" s="2"/>
      <c r="G18164" s="2"/>
      <c r="H18164" s="6"/>
      <c r="I18164" s="9"/>
      <c r="J18164" s="9"/>
      <c r="K18164" s="9"/>
    </row>
    <row r="18165" spans="1:11" x14ac:dyDescent="0.25">
      <c r="A18165" s="2"/>
      <c r="B18165" s="2"/>
      <c r="C18165" s="2"/>
      <c r="E18165" s="2"/>
      <c r="G18165" s="2"/>
      <c r="H18165" s="6"/>
      <c r="I18165" s="9"/>
      <c r="J18165" s="9"/>
      <c r="K18165" s="9"/>
    </row>
    <row r="18166" spans="1:11" x14ac:dyDescent="0.25">
      <c r="A18166" s="2"/>
      <c r="B18166" s="2"/>
      <c r="C18166" s="2"/>
      <c r="E18166" s="2"/>
      <c r="G18166" s="2"/>
      <c r="H18166" s="6"/>
      <c r="I18166" s="9"/>
      <c r="J18166" s="9"/>
      <c r="K18166" s="9"/>
    </row>
    <row r="18167" spans="1:11" x14ac:dyDescent="0.25">
      <c r="A18167" s="2"/>
      <c r="B18167" s="2"/>
      <c r="C18167" s="2"/>
      <c r="E18167" s="2"/>
      <c r="G18167" s="2"/>
      <c r="H18167" s="6"/>
      <c r="I18167" s="9"/>
      <c r="J18167" s="9"/>
      <c r="K18167" s="9"/>
    </row>
    <row r="18168" spans="1:11" x14ac:dyDescent="0.25">
      <c r="A18168" s="2"/>
      <c r="B18168" s="2"/>
      <c r="C18168" s="2"/>
      <c r="E18168" s="2"/>
      <c r="G18168" s="2"/>
      <c r="H18168" s="6"/>
      <c r="I18168" s="9"/>
      <c r="J18168" s="9"/>
      <c r="K18168" s="9"/>
    </row>
    <row r="18169" spans="1:11" x14ac:dyDescent="0.25">
      <c r="A18169" s="2"/>
      <c r="B18169" s="2"/>
      <c r="C18169" s="2"/>
      <c r="E18169" s="2"/>
      <c r="G18169" s="2"/>
      <c r="H18169" s="6"/>
      <c r="I18169" s="9"/>
      <c r="J18169" s="9"/>
      <c r="K18169" s="9"/>
    </row>
    <row r="18170" spans="1:11" x14ac:dyDescent="0.25">
      <c r="A18170" s="2"/>
      <c r="B18170" s="2"/>
      <c r="C18170" s="2"/>
      <c r="E18170" s="2"/>
      <c r="G18170" s="2"/>
      <c r="H18170" s="6"/>
      <c r="I18170" s="9"/>
      <c r="J18170" s="9"/>
      <c r="K18170" s="9"/>
    </row>
    <row r="18171" spans="1:11" x14ac:dyDescent="0.25">
      <c r="A18171" s="2"/>
      <c r="B18171" s="2"/>
      <c r="C18171" s="2"/>
      <c r="E18171" s="2"/>
      <c r="G18171" s="2"/>
      <c r="H18171" s="6"/>
      <c r="I18171" s="9"/>
      <c r="J18171" s="9"/>
      <c r="K18171" s="9"/>
    </row>
    <row r="18172" spans="1:11" x14ac:dyDescent="0.25">
      <c r="A18172" s="2"/>
      <c r="B18172" s="2"/>
      <c r="C18172" s="2"/>
      <c r="E18172" s="2"/>
      <c r="G18172" s="2"/>
      <c r="H18172" s="6"/>
      <c r="I18172" s="9"/>
      <c r="J18172" s="9"/>
      <c r="K18172" s="9"/>
    </row>
    <row r="18173" spans="1:11" x14ac:dyDescent="0.25">
      <c r="A18173" s="2"/>
      <c r="B18173" s="2"/>
      <c r="C18173" s="2"/>
      <c r="E18173" s="2"/>
      <c r="G18173" s="2"/>
      <c r="H18173" s="6"/>
      <c r="I18173" s="9"/>
      <c r="J18173" s="9"/>
      <c r="K18173" s="9"/>
    </row>
    <row r="18174" spans="1:11" x14ac:dyDescent="0.25">
      <c r="A18174" s="2"/>
      <c r="B18174" s="2"/>
      <c r="C18174" s="2"/>
      <c r="E18174" s="2"/>
      <c r="G18174" s="2"/>
      <c r="H18174" s="6"/>
      <c r="I18174" s="9"/>
      <c r="J18174" s="9"/>
      <c r="K18174" s="9"/>
    </row>
    <row r="18175" spans="1:11" x14ac:dyDescent="0.25">
      <c r="A18175" s="2"/>
      <c r="B18175" s="2"/>
      <c r="C18175" s="2"/>
      <c r="E18175" s="2"/>
      <c r="G18175" s="2"/>
      <c r="H18175" s="6"/>
      <c r="I18175" s="9"/>
      <c r="J18175" s="9"/>
      <c r="K18175" s="9"/>
    </row>
    <row r="18176" spans="1:11" x14ac:dyDescent="0.25">
      <c r="A18176" s="2"/>
      <c r="B18176" s="2"/>
      <c r="C18176" s="2"/>
      <c r="E18176" s="2"/>
      <c r="G18176" s="2"/>
      <c r="H18176" s="6"/>
      <c r="I18176" s="9"/>
      <c r="J18176" s="9"/>
      <c r="K18176" s="9"/>
    </row>
    <row r="18177" spans="1:11" x14ac:dyDescent="0.25">
      <c r="A18177" s="2"/>
      <c r="B18177" s="2"/>
      <c r="C18177" s="2"/>
      <c r="E18177" s="2"/>
      <c r="G18177" s="2"/>
      <c r="H18177" s="6"/>
      <c r="I18177" s="9"/>
      <c r="J18177" s="9"/>
      <c r="K18177" s="9"/>
    </row>
    <row r="18178" spans="1:11" x14ac:dyDescent="0.25">
      <c r="A18178" s="2"/>
      <c r="B18178" s="2"/>
      <c r="C18178" s="2"/>
      <c r="E18178" s="2"/>
      <c r="G18178" s="2"/>
      <c r="H18178" s="6"/>
      <c r="I18178" s="9"/>
      <c r="J18178" s="9"/>
      <c r="K18178" s="9"/>
    </row>
    <row r="18179" spans="1:11" x14ac:dyDescent="0.25">
      <c r="A18179" s="2"/>
      <c r="B18179" s="2"/>
      <c r="C18179" s="2"/>
      <c r="E18179" s="2"/>
      <c r="G18179" s="2"/>
      <c r="H18179" s="6"/>
      <c r="I18179" s="9"/>
      <c r="J18179" s="9"/>
      <c r="K18179" s="9"/>
    </row>
    <row r="18180" spans="1:11" x14ac:dyDescent="0.25">
      <c r="A18180" s="2"/>
      <c r="B18180" s="2"/>
      <c r="C18180" s="2"/>
      <c r="E18180" s="2"/>
      <c r="G18180" s="2"/>
      <c r="H18180" s="6"/>
      <c r="I18180" s="9"/>
      <c r="J18180" s="9"/>
      <c r="K18180" s="9"/>
    </row>
    <row r="18181" spans="1:11" x14ac:dyDescent="0.25">
      <c r="A18181" s="2"/>
      <c r="B18181" s="2"/>
      <c r="C18181" s="2"/>
      <c r="E18181" s="2"/>
      <c r="G18181" s="2"/>
      <c r="H18181" s="6"/>
      <c r="I18181" s="9"/>
      <c r="J18181" s="9"/>
      <c r="K18181" s="9"/>
    </row>
    <row r="18182" spans="1:11" x14ac:dyDescent="0.25">
      <c r="A18182" s="2"/>
      <c r="B18182" s="2"/>
      <c r="C18182" s="2"/>
      <c r="E18182" s="2"/>
      <c r="G18182" s="2"/>
      <c r="H18182" s="6"/>
      <c r="I18182" s="9"/>
      <c r="J18182" s="9"/>
      <c r="K18182" s="9"/>
    </row>
    <row r="18183" spans="1:11" x14ac:dyDescent="0.25">
      <c r="A18183" s="2"/>
      <c r="B18183" s="2"/>
      <c r="C18183" s="2"/>
      <c r="E18183" s="2"/>
      <c r="G18183" s="2"/>
      <c r="H18183" s="6"/>
      <c r="I18183" s="9"/>
      <c r="J18183" s="9"/>
      <c r="K18183" s="9"/>
    </row>
    <row r="18184" spans="1:11" x14ac:dyDescent="0.25">
      <c r="A18184" s="2"/>
      <c r="B18184" s="2"/>
      <c r="C18184" s="2"/>
      <c r="E18184" s="2"/>
      <c r="G18184" s="2"/>
      <c r="H18184" s="6"/>
      <c r="I18184" s="9"/>
      <c r="J18184" s="9"/>
      <c r="K18184" s="9"/>
    </row>
    <row r="18185" spans="1:11" x14ac:dyDescent="0.25">
      <c r="A18185" s="2"/>
      <c r="B18185" s="2"/>
      <c r="C18185" s="2"/>
      <c r="E18185" s="2"/>
      <c r="G18185" s="2"/>
      <c r="H18185" s="6"/>
      <c r="I18185" s="9"/>
      <c r="J18185" s="9"/>
      <c r="K18185" s="9"/>
    </row>
    <row r="18186" spans="1:11" x14ac:dyDescent="0.25">
      <c r="A18186" s="2"/>
      <c r="B18186" s="2"/>
      <c r="C18186" s="2"/>
      <c r="E18186" s="2"/>
      <c r="G18186" s="2"/>
      <c r="H18186" s="6"/>
      <c r="I18186" s="9"/>
      <c r="J18186" s="9"/>
      <c r="K18186" s="9"/>
    </row>
    <row r="18187" spans="1:11" x14ac:dyDescent="0.25">
      <c r="A18187" s="2"/>
      <c r="B18187" s="2"/>
      <c r="C18187" s="2"/>
      <c r="E18187" s="2"/>
      <c r="G18187" s="2"/>
      <c r="H18187" s="6"/>
      <c r="I18187" s="9"/>
      <c r="J18187" s="9"/>
      <c r="K18187" s="9"/>
    </row>
    <row r="18188" spans="1:11" x14ac:dyDescent="0.25">
      <c r="A18188" s="2"/>
      <c r="B18188" s="2"/>
      <c r="C18188" s="2"/>
      <c r="E18188" s="2"/>
      <c r="G18188" s="2"/>
      <c r="H18188" s="6"/>
      <c r="I18188" s="9"/>
      <c r="J18188" s="9"/>
      <c r="K18188" s="9"/>
    </row>
    <row r="18189" spans="1:11" x14ac:dyDescent="0.25">
      <c r="A18189" s="2"/>
      <c r="B18189" s="2"/>
      <c r="C18189" s="2"/>
      <c r="E18189" s="2"/>
      <c r="G18189" s="2"/>
      <c r="H18189" s="6"/>
      <c r="I18189" s="9"/>
      <c r="J18189" s="9"/>
      <c r="K18189" s="9"/>
    </row>
    <row r="18190" spans="1:11" x14ac:dyDescent="0.25">
      <c r="A18190" s="2"/>
      <c r="B18190" s="2"/>
      <c r="C18190" s="2"/>
      <c r="E18190" s="2"/>
      <c r="G18190" s="2"/>
      <c r="H18190" s="6"/>
      <c r="I18190" s="9"/>
      <c r="J18190" s="9"/>
      <c r="K18190" s="9"/>
    </row>
    <row r="18191" spans="1:11" x14ac:dyDescent="0.25">
      <c r="A18191" s="2"/>
      <c r="B18191" s="2"/>
      <c r="C18191" s="2"/>
      <c r="E18191" s="2"/>
      <c r="G18191" s="2"/>
      <c r="H18191" s="6"/>
      <c r="I18191" s="9"/>
      <c r="J18191" s="9"/>
      <c r="K18191" s="9"/>
    </row>
    <row r="18192" spans="1:11" x14ac:dyDescent="0.25">
      <c r="A18192" s="2"/>
      <c r="B18192" s="2"/>
      <c r="C18192" s="2"/>
      <c r="E18192" s="2"/>
      <c r="G18192" s="2"/>
      <c r="H18192" s="6"/>
      <c r="I18192" s="9"/>
      <c r="J18192" s="9"/>
      <c r="K18192" s="9"/>
    </row>
    <row r="18193" spans="1:11" x14ac:dyDescent="0.25">
      <c r="A18193" s="2"/>
      <c r="B18193" s="2"/>
      <c r="C18193" s="2"/>
      <c r="E18193" s="2"/>
      <c r="G18193" s="2"/>
      <c r="H18193" s="6"/>
      <c r="I18193" s="9"/>
      <c r="J18193" s="9"/>
      <c r="K18193" s="9"/>
    </row>
    <row r="18194" spans="1:11" x14ac:dyDescent="0.25">
      <c r="A18194" s="2"/>
      <c r="B18194" s="2"/>
      <c r="C18194" s="2"/>
      <c r="E18194" s="2"/>
      <c r="G18194" s="2"/>
      <c r="H18194" s="6"/>
      <c r="I18194" s="9"/>
      <c r="J18194" s="9"/>
      <c r="K18194" s="9"/>
    </row>
    <row r="18195" spans="1:11" x14ac:dyDescent="0.25">
      <c r="A18195" s="2"/>
      <c r="B18195" s="2"/>
      <c r="C18195" s="2"/>
      <c r="E18195" s="2"/>
      <c r="G18195" s="2"/>
      <c r="H18195" s="6"/>
      <c r="I18195" s="9"/>
      <c r="J18195" s="9"/>
      <c r="K18195" s="9"/>
    </row>
    <row r="18196" spans="1:11" x14ac:dyDescent="0.25">
      <c r="A18196" s="2"/>
      <c r="B18196" s="2"/>
      <c r="C18196" s="2"/>
      <c r="E18196" s="2"/>
      <c r="G18196" s="2"/>
      <c r="H18196" s="6"/>
      <c r="I18196" s="9"/>
      <c r="J18196" s="9"/>
      <c r="K18196" s="9"/>
    </row>
    <row r="18197" spans="1:11" x14ac:dyDescent="0.25">
      <c r="A18197" s="2"/>
      <c r="B18197" s="2"/>
      <c r="C18197" s="2"/>
      <c r="E18197" s="2"/>
      <c r="G18197" s="2"/>
      <c r="H18197" s="6"/>
      <c r="I18197" s="9"/>
      <c r="J18197" s="9"/>
      <c r="K18197" s="9"/>
    </row>
    <row r="18198" spans="1:11" x14ac:dyDescent="0.25">
      <c r="A18198" s="2"/>
      <c r="B18198" s="2"/>
      <c r="C18198" s="2"/>
      <c r="E18198" s="2"/>
      <c r="G18198" s="2"/>
      <c r="H18198" s="6"/>
      <c r="I18198" s="9"/>
      <c r="J18198" s="9"/>
      <c r="K18198" s="9"/>
    </row>
    <row r="18199" spans="1:11" x14ac:dyDescent="0.25">
      <c r="A18199" s="2"/>
      <c r="B18199" s="2"/>
      <c r="C18199" s="2"/>
      <c r="E18199" s="2"/>
      <c r="G18199" s="2"/>
      <c r="H18199" s="6"/>
      <c r="I18199" s="9"/>
      <c r="J18199" s="9"/>
      <c r="K18199" s="9"/>
    </row>
    <row r="18200" spans="1:11" x14ac:dyDescent="0.25">
      <c r="A18200" s="2"/>
      <c r="B18200" s="2"/>
      <c r="C18200" s="2"/>
      <c r="E18200" s="2"/>
      <c r="G18200" s="2"/>
      <c r="H18200" s="6"/>
      <c r="I18200" s="9"/>
      <c r="J18200" s="9"/>
      <c r="K18200" s="9"/>
    </row>
    <row r="18201" spans="1:11" x14ac:dyDescent="0.25">
      <c r="A18201" s="2"/>
      <c r="B18201" s="2"/>
      <c r="C18201" s="2"/>
      <c r="E18201" s="2"/>
      <c r="G18201" s="2"/>
      <c r="H18201" s="6"/>
      <c r="I18201" s="9"/>
      <c r="J18201" s="9"/>
      <c r="K18201" s="9"/>
    </row>
    <row r="18202" spans="1:11" x14ac:dyDescent="0.25">
      <c r="A18202" s="2"/>
      <c r="B18202" s="2"/>
      <c r="C18202" s="2"/>
      <c r="E18202" s="2"/>
      <c r="G18202" s="2"/>
      <c r="H18202" s="6"/>
      <c r="I18202" s="9"/>
      <c r="J18202" s="9"/>
      <c r="K18202" s="9"/>
    </row>
    <row r="18203" spans="1:11" x14ac:dyDescent="0.25">
      <c r="A18203" s="2"/>
      <c r="B18203" s="2"/>
      <c r="C18203" s="2"/>
      <c r="E18203" s="2"/>
      <c r="G18203" s="2"/>
      <c r="H18203" s="6"/>
      <c r="I18203" s="9"/>
      <c r="J18203" s="9"/>
      <c r="K18203" s="9"/>
    </row>
    <row r="18204" spans="1:11" x14ac:dyDescent="0.25">
      <c r="A18204" s="2"/>
      <c r="B18204" s="2"/>
      <c r="C18204" s="2"/>
      <c r="E18204" s="2"/>
      <c r="G18204" s="2"/>
      <c r="H18204" s="6"/>
      <c r="I18204" s="9"/>
      <c r="J18204" s="9"/>
      <c r="K18204" s="9"/>
    </row>
    <row r="18205" spans="1:11" x14ac:dyDescent="0.25">
      <c r="A18205" s="2"/>
      <c r="B18205" s="2"/>
      <c r="C18205" s="2"/>
      <c r="E18205" s="2"/>
      <c r="G18205" s="2"/>
      <c r="H18205" s="6"/>
      <c r="I18205" s="9"/>
      <c r="J18205" s="9"/>
      <c r="K18205" s="9"/>
    </row>
    <row r="18206" spans="1:11" x14ac:dyDescent="0.25">
      <c r="A18206" s="2"/>
      <c r="B18206" s="2"/>
      <c r="C18206" s="2"/>
      <c r="E18206" s="2"/>
      <c r="G18206" s="2"/>
      <c r="H18206" s="6"/>
      <c r="I18206" s="9"/>
      <c r="J18206" s="9"/>
      <c r="K18206" s="9"/>
    </row>
    <row r="18207" spans="1:11" x14ac:dyDescent="0.25">
      <c r="A18207" s="2"/>
      <c r="B18207" s="2"/>
      <c r="C18207" s="2"/>
      <c r="E18207" s="2"/>
      <c r="G18207" s="2"/>
      <c r="H18207" s="6"/>
      <c r="I18207" s="9"/>
      <c r="J18207" s="9"/>
      <c r="K18207" s="9"/>
    </row>
    <row r="18208" spans="1:11" x14ac:dyDescent="0.25">
      <c r="A18208" s="2"/>
      <c r="B18208" s="2"/>
      <c r="C18208" s="2"/>
      <c r="E18208" s="2"/>
      <c r="G18208" s="2"/>
      <c r="H18208" s="6"/>
      <c r="I18208" s="9"/>
      <c r="J18208" s="9"/>
      <c r="K18208" s="9"/>
    </row>
    <row r="18209" spans="1:11" x14ac:dyDescent="0.25">
      <c r="A18209" s="2"/>
      <c r="B18209" s="2"/>
      <c r="C18209" s="2"/>
      <c r="E18209" s="2"/>
      <c r="G18209" s="2"/>
      <c r="H18209" s="6"/>
      <c r="I18209" s="9"/>
      <c r="J18209" s="9"/>
      <c r="K18209" s="9"/>
    </row>
    <row r="18210" spans="1:11" x14ac:dyDescent="0.25">
      <c r="A18210" s="2"/>
      <c r="B18210" s="2"/>
      <c r="C18210" s="2"/>
      <c r="E18210" s="2"/>
      <c r="G18210" s="2"/>
      <c r="H18210" s="6"/>
      <c r="I18210" s="9"/>
      <c r="J18210" s="9"/>
      <c r="K18210" s="9"/>
    </row>
    <row r="18211" spans="1:11" x14ac:dyDescent="0.25">
      <c r="A18211" s="2"/>
      <c r="B18211" s="2"/>
      <c r="C18211" s="2"/>
      <c r="E18211" s="2"/>
      <c r="G18211" s="2"/>
      <c r="H18211" s="6"/>
      <c r="I18211" s="9"/>
      <c r="J18211" s="9"/>
      <c r="K18211" s="9"/>
    </row>
    <row r="18212" spans="1:11" x14ac:dyDescent="0.25">
      <c r="A18212" s="2"/>
      <c r="B18212" s="2"/>
      <c r="C18212" s="2"/>
      <c r="E18212" s="2"/>
      <c r="G18212" s="2"/>
      <c r="H18212" s="6"/>
      <c r="I18212" s="9"/>
      <c r="J18212" s="9"/>
      <c r="K18212" s="9"/>
    </row>
    <row r="18213" spans="1:11" x14ac:dyDescent="0.25">
      <c r="A18213" s="2"/>
      <c r="B18213" s="2"/>
      <c r="C18213" s="2"/>
      <c r="E18213" s="2"/>
      <c r="G18213" s="2"/>
      <c r="H18213" s="6"/>
      <c r="I18213" s="9"/>
      <c r="J18213" s="9"/>
      <c r="K18213" s="9"/>
    </row>
    <row r="18214" spans="1:11" x14ac:dyDescent="0.25">
      <c r="A18214" s="2"/>
      <c r="B18214" s="2"/>
      <c r="C18214" s="2"/>
      <c r="E18214" s="2"/>
      <c r="G18214" s="2"/>
      <c r="H18214" s="6"/>
      <c r="I18214" s="9"/>
      <c r="J18214" s="9"/>
      <c r="K18214" s="9"/>
    </row>
    <row r="18215" spans="1:11" x14ac:dyDescent="0.25">
      <c r="A18215" s="2"/>
      <c r="B18215" s="2"/>
      <c r="C18215" s="2"/>
      <c r="E18215" s="2"/>
      <c r="G18215" s="2"/>
      <c r="H18215" s="6"/>
      <c r="I18215" s="9"/>
      <c r="J18215" s="9"/>
      <c r="K18215" s="9"/>
    </row>
    <row r="18216" spans="1:11" x14ac:dyDescent="0.25">
      <c r="A18216" s="2"/>
      <c r="B18216" s="2"/>
      <c r="C18216" s="2"/>
      <c r="E18216" s="2"/>
      <c r="G18216" s="2"/>
      <c r="H18216" s="6"/>
      <c r="I18216" s="9"/>
      <c r="J18216" s="9"/>
      <c r="K18216" s="9"/>
    </row>
    <row r="18217" spans="1:11" x14ac:dyDescent="0.25">
      <c r="A18217" s="2"/>
      <c r="B18217" s="2"/>
      <c r="C18217" s="2"/>
      <c r="E18217" s="2"/>
      <c r="G18217" s="2"/>
      <c r="H18217" s="6"/>
      <c r="I18217" s="9"/>
      <c r="J18217" s="9"/>
      <c r="K18217" s="9"/>
    </row>
    <row r="18218" spans="1:11" x14ac:dyDescent="0.25">
      <c r="A18218" s="2"/>
      <c r="B18218" s="2"/>
      <c r="C18218" s="2"/>
      <c r="E18218" s="2"/>
      <c r="G18218" s="2"/>
      <c r="H18218" s="6"/>
      <c r="I18218" s="9"/>
      <c r="J18218" s="9"/>
      <c r="K18218" s="9"/>
    </row>
    <row r="18219" spans="1:11" x14ac:dyDescent="0.25">
      <c r="A18219" s="2"/>
      <c r="B18219" s="2"/>
      <c r="C18219" s="2"/>
      <c r="E18219" s="2"/>
      <c r="G18219" s="2"/>
      <c r="H18219" s="6"/>
      <c r="I18219" s="9"/>
      <c r="J18219" s="9"/>
      <c r="K18219" s="9"/>
    </row>
    <row r="18220" spans="1:11" x14ac:dyDescent="0.25">
      <c r="A18220" s="2"/>
      <c r="B18220" s="2"/>
      <c r="C18220" s="2"/>
      <c r="E18220" s="2"/>
      <c r="G18220" s="2"/>
      <c r="H18220" s="6"/>
      <c r="I18220" s="9"/>
      <c r="J18220" s="9"/>
      <c r="K18220" s="9"/>
    </row>
    <row r="18221" spans="1:11" x14ac:dyDescent="0.25">
      <c r="A18221" s="2"/>
      <c r="B18221" s="2"/>
      <c r="C18221" s="2"/>
      <c r="E18221" s="2"/>
      <c r="G18221" s="2"/>
      <c r="H18221" s="6"/>
      <c r="I18221" s="9"/>
      <c r="J18221" s="9"/>
      <c r="K18221" s="9"/>
    </row>
    <row r="18222" spans="1:11" x14ac:dyDescent="0.25">
      <c r="A18222" s="2"/>
      <c r="B18222" s="2"/>
      <c r="C18222" s="2"/>
      <c r="E18222" s="2"/>
      <c r="G18222" s="2"/>
      <c r="H18222" s="6"/>
      <c r="I18222" s="9"/>
      <c r="J18222" s="9"/>
      <c r="K18222" s="9"/>
    </row>
    <row r="18223" spans="1:11" x14ac:dyDescent="0.25">
      <c r="A18223" s="2"/>
      <c r="B18223" s="2"/>
      <c r="C18223" s="2"/>
      <c r="E18223" s="2"/>
      <c r="G18223" s="2"/>
      <c r="H18223" s="6"/>
      <c r="I18223" s="9"/>
      <c r="J18223" s="9"/>
      <c r="K18223" s="9"/>
    </row>
    <row r="18224" spans="1:11" x14ac:dyDescent="0.25">
      <c r="A18224" s="2"/>
      <c r="B18224" s="2"/>
      <c r="C18224" s="2"/>
      <c r="E18224" s="2"/>
      <c r="G18224" s="2"/>
      <c r="H18224" s="6"/>
      <c r="I18224" s="9"/>
      <c r="J18224" s="9"/>
      <c r="K18224" s="9"/>
    </row>
    <row r="18225" spans="1:11" x14ac:dyDescent="0.25">
      <c r="A18225" s="2"/>
      <c r="B18225" s="2"/>
      <c r="C18225" s="2"/>
      <c r="E18225" s="2"/>
      <c r="G18225" s="2"/>
      <c r="H18225" s="6"/>
      <c r="I18225" s="9"/>
      <c r="J18225" s="9"/>
      <c r="K18225" s="9"/>
    </row>
    <row r="18226" spans="1:11" x14ac:dyDescent="0.25">
      <c r="A18226" s="2"/>
      <c r="B18226" s="2"/>
      <c r="C18226" s="2"/>
      <c r="E18226" s="2"/>
      <c r="G18226" s="2"/>
      <c r="H18226" s="6"/>
      <c r="I18226" s="9"/>
      <c r="J18226" s="9"/>
      <c r="K18226" s="9"/>
    </row>
    <row r="18227" spans="1:11" x14ac:dyDescent="0.25">
      <c r="A18227" s="2"/>
      <c r="B18227" s="2"/>
      <c r="C18227" s="2"/>
      <c r="E18227" s="2"/>
      <c r="G18227" s="2"/>
      <c r="H18227" s="6"/>
      <c r="I18227" s="9"/>
      <c r="J18227" s="9"/>
      <c r="K18227" s="9"/>
    </row>
    <row r="18228" spans="1:11" x14ac:dyDescent="0.25">
      <c r="A18228" s="2"/>
      <c r="B18228" s="2"/>
      <c r="C18228" s="2"/>
      <c r="E18228" s="2"/>
      <c r="G18228" s="2"/>
      <c r="H18228" s="6"/>
      <c r="I18228" s="9"/>
      <c r="J18228" s="9"/>
      <c r="K18228" s="9"/>
    </row>
    <row r="18229" spans="1:11" x14ac:dyDescent="0.25">
      <c r="A18229" s="2"/>
      <c r="B18229" s="2"/>
      <c r="C18229" s="2"/>
      <c r="E18229" s="2"/>
      <c r="G18229" s="2"/>
      <c r="H18229" s="6"/>
      <c r="I18229" s="9"/>
      <c r="J18229" s="9"/>
      <c r="K18229" s="9"/>
    </row>
    <row r="18230" spans="1:11" x14ac:dyDescent="0.25">
      <c r="A18230" s="2"/>
      <c r="B18230" s="2"/>
      <c r="C18230" s="2"/>
      <c r="E18230" s="2"/>
      <c r="G18230" s="2"/>
      <c r="H18230" s="6"/>
      <c r="I18230" s="9"/>
      <c r="J18230" s="9"/>
      <c r="K18230" s="9"/>
    </row>
    <row r="18231" spans="1:11" x14ac:dyDescent="0.25">
      <c r="A18231" s="2"/>
      <c r="B18231" s="2"/>
      <c r="C18231" s="2"/>
      <c r="E18231" s="2"/>
      <c r="G18231" s="2"/>
      <c r="H18231" s="6"/>
      <c r="I18231" s="9"/>
      <c r="J18231" s="9"/>
      <c r="K18231" s="9"/>
    </row>
    <row r="18232" spans="1:11" x14ac:dyDescent="0.25">
      <c r="A18232" s="2"/>
      <c r="B18232" s="2"/>
      <c r="C18232" s="2"/>
      <c r="E18232" s="2"/>
      <c r="G18232" s="2"/>
      <c r="H18232" s="6"/>
      <c r="I18232" s="9"/>
      <c r="J18232" s="9"/>
      <c r="K18232" s="9"/>
    </row>
    <row r="18233" spans="1:11" x14ac:dyDescent="0.25">
      <c r="A18233" s="2"/>
      <c r="B18233" s="2"/>
      <c r="C18233" s="2"/>
      <c r="E18233" s="2"/>
      <c r="G18233" s="2"/>
      <c r="H18233" s="6"/>
      <c r="I18233" s="9"/>
      <c r="J18233" s="9"/>
      <c r="K18233" s="9"/>
    </row>
    <row r="18234" spans="1:11" x14ac:dyDescent="0.25">
      <c r="A18234" s="2"/>
      <c r="B18234" s="2"/>
      <c r="C18234" s="2"/>
      <c r="E18234" s="2"/>
      <c r="G18234" s="2"/>
      <c r="H18234" s="6"/>
      <c r="I18234" s="9"/>
      <c r="J18234" s="9"/>
      <c r="K18234" s="9"/>
    </row>
    <row r="18235" spans="1:11" x14ac:dyDescent="0.25">
      <c r="A18235" s="2"/>
      <c r="B18235" s="2"/>
      <c r="C18235" s="2"/>
      <c r="E18235" s="2"/>
      <c r="G18235" s="2"/>
      <c r="H18235" s="6"/>
      <c r="I18235" s="9"/>
      <c r="J18235" s="9"/>
      <c r="K18235" s="9"/>
    </row>
    <row r="18236" spans="1:11" x14ac:dyDescent="0.25">
      <c r="A18236" s="2"/>
      <c r="B18236" s="2"/>
      <c r="C18236" s="2"/>
      <c r="E18236" s="2"/>
      <c r="G18236" s="2"/>
      <c r="H18236" s="6"/>
      <c r="I18236" s="9"/>
      <c r="J18236" s="9"/>
      <c r="K18236" s="9"/>
    </row>
    <row r="18237" spans="1:11" x14ac:dyDescent="0.25">
      <c r="A18237" s="2"/>
      <c r="B18237" s="2"/>
      <c r="C18237" s="2"/>
      <c r="E18237" s="2"/>
      <c r="G18237" s="2"/>
      <c r="H18237" s="6"/>
      <c r="I18237" s="9"/>
      <c r="J18237" s="9"/>
      <c r="K18237" s="9"/>
    </row>
    <row r="18238" spans="1:11" x14ac:dyDescent="0.25">
      <c r="A18238" s="2"/>
      <c r="B18238" s="2"/>
      <c r="C18238" s="2"/>
      <c r="E18238" s="2"/>
      <c r="G18238" s="2"/>
      <c r="H18238" s="6"/>
      <c r="I18238" s="9"/>
      <c r="J18238" s="9"/>
      <c r="K18238" s="9"/>
    </row>
    <row r="18239" spans="1:11" x14ac:dyDescent="0.25">
      <c r="A18239" s="2"/>
      <c r="B18239" s="2"/>
      <c r="C18239" s="2"/>
      <c r="E18239" s="2"/>
      <c r="G18239" s="2"/>
      <c r="H18239" s="6"/>
      <c r="I18239" s="9"/>
      <c r="J18239" s="9"/>
      <c r="K18239" s="9"/>
    </row>
    <row r="18240" spans="1:11" x14ac:dyDescent="0.25">
      <c r="A18240" s="2"/>
      <c r="B18240" s="2"/>
      <c r="C18240" s="2"/>
      <c r="E18240" s="2"/>
      <c r="G18240" s="2"/>
      <c r="H18240" s="6"/>
      <c r="I18240" s="9"/>
      <c r="J18240" s="9"/>
      <c r="K18240" s="9"/>
    </row>
    <row r="18241" spans="1:11" x14ac:dyDescent="0.25">
      <c r="A18241" s="2"/>
      <c r="B18241" s="2"/>
      <c r="C18241" s="2"/>
      <c r="E18241" s="2"/>
      <c r="G18241" s="2"/>
      <c r="H18241" s="6"/>
      <c r="I18241" s="9"/>
      <c r="J18241" s="9"/>
      <c r="K18241" s="9"/>
    </row>
    <row r="18242" spans="1:11" x14ac:dyDescent="0.25">
      <c r="A18242" s="2"/>
      <c r="B18242" s="2"/>
      <c r="C18242" s="2"/>
      <c r="E18242" s="2"/>
      <c r="G18242" s="2"/>
      <c r="H18242" s="6"/>
      <c r="I18242" s="9"/>
      <c r="J18242" s="9"/>
      <c r="K18242" s="9"/>
    </row>
    <row r="18243" spans="1:11" x14ac:dyDescent="0.25">
      <c r="A18243" s="2"/>
      <c r="B18243" s="2"/>
      <c r="C18243" s="2"/>
      <c r="E18243" s="2"/>
      <c r="G18243" s="2"/>
      <c r="H18243" s="6"/>
      <c r="I18243" s="9"/>
      <c r="J18243" s="9"/>
      <c r="K18243" s="9"/>
    </row>
    <row r="18244" spans="1:11" x14ac:dyDescent="0.25">
      <c r="A18244" s="2"/>
      <c r="B18244" s="2"/>
      <c r="C18244" s="2"/>
      <c r="E18244" s="2"/>
      <c r="G18244" s="2"/>
      <c r="H18244" s="6"/>
      <c r="I18244" s="9"/>
      <c r="J18244" s="9"/>
      <c r="K18244" s="9"/>
    </row>
    <row r="18245" spans="1:11" x14ac:dyDescent="0.25">
      <c r="A18245" s="2"/>
      <c r="B18245" s="2"/>
      <c r="C18245" s="2"/>
      <c r="E18245" s="2"/>
      <c r="G18245" s="2"/>
      <c r="H18245" s="6"/>
      <c r="I18245" s="9"/>
      <c r="J18245" s="9"/>
      <c r="K18245" s="9"/>
    </row>
    <row r="18246" spans="1:11" x14ac:dyDescent="0.25">
      <c r="A18246" s="2"/>
      <c r="B18246" s="2"/>
      <c r="C18246" s="2"/>
      <c r="E18246" s="2"/>
      <c r="G18246" s="2"/>
      <c r="H18246" s="6"/>
      <c r="I18246" s="9"/>
      <c r="J18246" s="9"/>
      <c r="K18246" s="9"/>
    </row>
    <row r="18247" spans="1:11" x14ac:dyDescent="0.25">
      <c r="A18247" s="2"/>
      <c r="B18247" s="2"/>
      <c r="C18247" s="2"/>
      <c r="E18247" s="2"/>
      <c r="G18247" s="2"/>
      <c r="H18247" s="6"/>
      <c r="I18247" s="9"/>
      <c r="J18247" s="9"/>
      <c r="K18247" s="9"/>
    </row>
    <row r="18248" spans="1:11" x14ac:dyDescent="0.25">
      <c r="A18248" s="2"/>
      <c r="B18248" s="2"/>
      <c r="C18248" s="2"/>
      <c r="E18248" s="2"/>
      <c r="G18248" s="2"/>
      <c r="H18248" s="6"/>
      <c r="I18248" s="9"/>
      <c r="J18248" s="9"/>
      <c r="K18248" s="9"/>
    </row>
    <row r="18249" spans="1:11" x14ac:dyDescent="0.25">
      <c r="A18249" s="2"/>
      <c r="B18249" s="2"/>
      <c r="C18249" s="2"/>
      <c r="E18249" s="2"/>
      <c r="G18249" s="2"/>
      <c r="H18249" s="6"/>
      <c r="I18249" s="9"/>
      <c r="J18249" s="9"/>
      <c r="K18249" s="9"/>
    </row>
    <row r="18250" spans="1:11" x14ac:dyDescent="0.25">
      <c r="A18250" s="2"/>
      <c r="B18250" s="2"/>
      <c r="C18250" s="2"/>
      <c r="E18250" s="2"/>
      <c r="G18250" s="2"/>
      <c r="H18250" s="6"/>
      <c r="I18250" s="9"/>
      <c r="J18250" s="9"/>
      <c r="K18250" s="9"/>
    </row>
    <row r="18251" spans="1:11" x14ac:dyDescent="0.25">
      <c r="A18251" s="2"/>
      <c r="B18251" s="2"/>
      <c r="C18251" s="2"/>
      <c r="E18251" s="2"/>
      <c r="G18251" s="2"/>
      <c r="H18251" s="6"/>
      <c r="I18251" s="9"/>
      <c r="J18251" s="9"/>
      <c r="K18251" s="9"/>
    </row>
    <row r="18252" spans="1:11" x14ac:dyDescent="0.25">
      <c r="A18252" s="2"/>
      <c r="B18252" s="2"/>
      <c r="C18252" s="2"/>
      <c r="E18252" s="2"/>
      <c r="G18252" s="2"/>
      <c r="H18252" s="6"/>
      <c r="I18252" s="9"/>
      <c r="J18252" s="9"/>
      <c r="K18252" s="9"/>
    </row>
    <row r="18253" spans="1:11" x14ac:dyDescent="0.25">
      <c r="A18253" s="2"/>
      <c r="B18253" s="2"/>
      <c r="C18253" s="2"/>
      <c r="E18253" s="2"/>
      <c r="G18253" s="2"/>
      <c r="H18253" s="6"/>
      <c r="I18253" s="9"/>
      <c r="J18253" s="9"/>
      <c r="K18253" s="9"/>
    </row>
    <row r="18254" spans="1:11" x14ac:dyDescent="0.25">
      <c r="A18254" s="2"/>
      <c r="B18254" s="2"/>
      <c r="C18254" s="2"/>
      <c r="E18254" s="2"/>
      <c r="G18254" s="2"/>
      <c r="H18254" s="6"/>
      <c r="I18254" s="9"/>
      <c r="J18254" s="9"/>
      <c r="K18254" s="9"/>
    </row>
    <row r="18255" spans="1:11" x14ac:dyDescent="0.25">
      <c r="A18255" s="2"/>
      <c r="B18255" s="2"/>
      <c r="C18255" s="2"/>
      <c r="E18255" s="2"/>
      <c r="G18255" s="2"/>
      <c r="H18255" s="6"/>
      <c r="I18255" s="9"/>
      <c r="J18255" s="9"/>
      <c r="K18255" s="9"/>
    </row>
    <row r="18256" spans="1:11" x14ac:dyDescent="0.25">
      <c r="A18256" s="2"/>
      <c r="B18256" s="2"/>
      <c r="C18256" s="2"/>
      <c r="E18256" s="2"/>
      <c r="G18256" s="2"/>
      <c r="H18256" s="6"/>
      <c r="I18256" s="9"/>
      <c r="J18256" s="9"/>
      <c r="K18256" s="9"/>
    </row>
    <row r="18257" spans="1:11" x14ac:dyDescent="0.25">
      <c r="A18257" s="2"/>
      <c r="B18257" s="2"/>
      <c r="C18257" s="2"/>
      <c r="E18257" s="2"/>
      <c r="G18257" s="2"/>
      <c r="H18257" s="6"/>
      <c r="I18257" s="9"/>
      <c r="J18257" s="9"/>
      <c r="K18257" s="9"/>
    </row>
    <row r="18258" spans="1:11" x14ac:dyDescent="0.25">
      <c r="A18258" s="2"/>
      <c r="B18258" s="2"/>
      <c r="C18258" s="2"/>
      <c r="E18258" s="2"/>
      <c r="G18258" s="2"/>
      <c r="H18258" s="6"/>
      <c r="I18258" s="9"/>
      <c r="J18258" s="9"/>
      <c r="K18258" s="9"/>
    </row>
    <row r="18259" spans="1:11" x14ac:dyDescent="0.25">
      <c r="A18259" s="2"/>
      <c r="B18259" s="2"/>
      <c r="C18259" s="2"/>
      <c r="E18259" s="2"/>
      <c r="G18259" s="2"/>
      <c r="H18259" s="6"/>
      <c r="I18259" s="9"/>
      <c r="J18259" s="9"/>
      <c r="K18259" s="9"/>
    </row>
    <row r="18260" spans="1:11" x14ac:dyDescent="0.25">
      <c r="A18260" s="2"/>
      <c r="B18260" s="2"/>
      <c r="C18260" s="2"/>
      <c r="E18260" s="2"/>
      <c r="G18260" s="2"/>
      <c r="H18260" s="6"/>
      <c r="I18260" s="9"/>
      <c r="J18260" s="9"/>
      <c r="K18260" s="9"/>
    </row>
    <row r="18261" spans="1:11" x14ac:dyDescent="0.25">
      <c r="A18261" s="2"/>
      <c r="B18261" s="2"/>
      <c r="C18261" s="2"/>
      <c r="E18261" s="2"/>
      <c r="G18261" s="2"/>
      <c r="H18261" s="6"/>
      <c r="I18261" s="9"/>
      <c r="J18261" s="9"/>
      <c r="K18261" s="9"/>
    </row>
    <row r="18262" spans="1:11" x14ac:dyDescent="0.25">
      <c r="A18262" s="2"/>
      <c r="B18262" s="2"/>
      <c r="C18262" s="2"/>
      <c r="E18262" s="2"/>
      <c r="G18262" s="2"/>
      <c r="H18262" s="6"/>
      <c r="I18262" s="9"/>
      <c r="J18262" s="9"/>
      <c r="K18262" s="9"/>
    </row>
    <row r="18263" spans="1:11" x14ac:dyDescent="0.25">
      <c r="A18263" s="2"/>
      <c r="B18263" s="2"/>
      <c r="C18263" s="2"/>
      <c r="E18263" s="2"/>
      <c r="G18263" s="2"/>
      <c r="H18263" s="6"/>
      <c r="I18263" s="9"/>
      <c r="J18263" s="9"/>
      <c r="K18263" s="9"/>
    </row>
    <row r="18264" spans="1:11" x14ac:dyDescent="0.25">
      <c r="A18264" s="2"/>
      <c r="B18264" s="2"/>
      <c r="C18264" s="2"/>
      <c r="E18264" s="2"/>
      <c r="G18264" s="2"/>
      <c r="H18264" s="6"/>
      <c r="I18264" s="9"/>
      <c r="J18264" s="9"/>
      <c r="K18264" s="9"/>
    </row>
    <row r="18265" spans="1:11" x14ac:dyDescent="0.25">
      <c r="A18265" s="2"/>
      <c r="B18265" s="2"/>
      <c r="C18265" s="2"/>
      <c r="E18265" s="2"/>
      <c r="G18265" s="2"/>
      <c r="H18265" s="6"/>
      <c r="I18265" s="9"/>
      <c r="J18265" s="9"/>
      <c r="K18265" s="9"/>
    </row>
    <row r="18266" spans="1:11" x14ac:dyDescent="0.25">
      <c r="A18266" s="2"/>
      <c r="B18266" s="2"/>
      <c r="C18266" s="2"/>
      <c r="E18266" s="2"/>
      <c r="G18266" s="2"/>
      <c r="H18266" s="6"/>
      <c r="I18266" s="9"/>
      <c r="J18266" s="9"/>
      <c r="K18266" s="9"/>
    </row>
    <row r="18267" spans="1:11" x14ac:dyDescent="0.25">
      <c r="A18267" s="2"/>
      <c r="B18267" s="2"/>
      <c r="C18267" s="2"/>
      <c r="E18267" s="2"/>
      <c r="G18267" s="2"/>
      <c r="H18267" s="6"/>
      <c r="I18267" s="9"/>
      <c r="J18267" s="9"/>
      <c r="K18267" s="9"/>
    </row>
    <row r="18268" spans="1:11" x14ac:dyDescent="0.25">
      <c r="A18268" s="2"/>
      <c r="B18268" s="2"/>
      <c r="C18268" s="2"/>
      <c r="E18268" s="2"/>
      <c r="G18268" s="2"/>
      <c r="H18268" s="6"/>
      <c r="I18268" s="9"/>
      <c r="J18268" s="9"/>
      <c r="K18268" s="9"/>
    </row>
    <row r="18269" spans="1:11" x14ac:dyDescent="0.25">
      <c r="A18269" s="2"/>
      <c r="B18269" s="2"/>
      <c r="C18269" s="2"/>
      <c r="E18269" s="2"/>
      <c r="G18269" s="2"/>
      <c r="H18269" s="6"/>
      <c r="I18269" s="9"/>
      <c r="J18269" s="9"/>
      <c r="K18269" s="9"/>
    </row>
    <row r="18270" spans="1:11" x14ac:dyDescent="0.25">
      <c r="A18270" s="2"/>
      <c r="B18270" s="2"/>
      <c r="C18270" s="2"/>
      <c r="E18270" s="2"/>
      <c r="G18270" s="2"/>
      <c r="H18270" s="6"/>
      <c r="I18270" s="9"/>
      <c r="J18270" s="9"/>
      <c r="K18270" s="9"/>
    </row>
    <row r="18271" spans="1:11" x14ac:dyDescent="0.25">
      <c r="A18271" s="2"/>
      <c r="B18271" s="2"/>
      <c r="C18271" s="2"/>
      <c r="E18271" s="2"/>
      <c r="G18271" s="2"/>
      <c r="H18271" s="6"/>
      <c r="I18271" s="9"/>
      <c r="J18271" s="9"/>
      <c r="K18271" s="9"/>
    </row>
    <row r="18272" spans="1:11" x14ac:dyDescent="0.25">
      <c r="A18272" s="2"/>
      <c r="B18272" s="2"/>
      <c r="C18272" s="2"/>
      <c r="E18272" s="2"/>
      <c r="G18272" s="2"/>
      <c r="H18272" s="6"/>
      <c r="I18272" s="9"/>
      <c r="J18272" s="9"/>
      <c r="K18272" s="9"/>
    </row>
    <row r="18273" spans="1:11" x14ac:dyDescent="0.25">
      <c r="A18273" s="2"/>
      <c r="B18273" s="2"/>
      <c r="C18273" s="2"/>
      <c r="E18273" s="2"/>
      <c r="G18273" s="2"/>
      <c r="H18273" s="6"/>
      <c r="I18273" s="9"/>
      <c r="J18273" s="9"/>
      <c r="K18273" s="9"/>
    </row>
    <row r="18274" spans="1:11" x14ac:dyDescent="0.25">
      <c r="A18274" s="2"/>
      <c r="B18274" s="2"/>
      <c r="C18274" s="2"/>
      <c r="E18274" s="2"/>
      <c r="G18274" s="2"/>
      <c r="H18274" s="6"/>
      <c r="I18274" s="9"/>
      <c r="J18274" s="9"/>
      <c r="K18274" s="9"/>
    </row>
    <row r="18275" spans="1:11" x14ac:dyDescent="0.25">
      <c r="A18275" s="2"/>
      <c r="B18275" s="2"/>
      <c r="C18275" s="2"/>
      <c r="E18275" s="2"/>
      <c r="G18275" s="2"/>
      <c r="H18275" s="6"/>
      <c r="I18275" s="9"/>
      <c r="J18275" s="9"/>
      <c r="K18275" s="9"/>
    </row>
    <row r="18276" spans="1:11" x14ac:dyDescent="0.25">
      <c r="A18276" s="2"/>
      <c r="B18276" s="2"/>
      <c r="C18276" s="2"/>
      <c r="E18276" s="2"/>
      <c r="G18276" s="2"/>
      <c r="H18276" s="6"/>
      <c r="I18276" s="9"/>
      <c r="J18276" s="9"/>
      <c r="K18276" s="9"/>
    </row>
    <row r="18277" spans="1:11" x14ac:dyDescent="0.25">
      <c r="A18277" s="2"/>
      <c r="B18277" s="2"/>
      <c r="C18277" s="2"/>
      <c r="E18277" s="2"/>
      <c r="G18277" s="2"/>
      <c r="H18277" s="6"/>
      <c r="I18277" s="9"/>
      <c r="J18277" s="9"/>
      <c r="K18277" s="9"/>
    </row>
    <row r="18278" spans="1:11" x14ac:dyDescent="0.25">
      <c r="A18278" s="2"/>
      <c r="B18278" s="2"/>
      <c r="C18278" s="2"/>
      <c r="E18278" s="2"/>
      <c r="G18278" s="2"/>
      <c r="H18278" s="6"/>
      <c r="I18278" s="9"/>
      <c r="J18278" s="9"/>
      <c r="K18278" s="9"/>
    </row>
    <row r="18279" spans="1:11" x14ac:dyDescent="0.25">
      <c r="A18279" s="2"/>
      <c r="B18279" s="2"/>
      <c r="C18279" s="2"/>
      <c r="E18279" s="2"/>
      <c r="G18279" s="2"/>
      <c r="H18279" s="6"/>
      <c r="I18279" s="9"/>
      <c r="J18279" s="9"/>
      <c r="K18279" s="9"/>
    </row>
    <row r="18280" spans="1:11" x14ac:dyDescent="0.25">
      <c r="A18280" s="2"/>
      <c r="B18280" s="2"/>
      <c r="C18280" s="2"/>
      <c r="E18280" s="2"/>
      <c r="G18280" s="2"/>
      <c r="H18280" s="6"/>
      <c r="I18280" s="9"/>
      <c r="J18280" s="9"/>
      <c r="K18280" s="9"/>
    </row>
    <row r="18281" spans="1:11" x14ac:dyDescent="0.25">
      <c r="A18281" s="2"/>
      <c r="B18281" s="2"/>
      <c r="C18281" s="2"/>
      <c r="E18281" s="2"/>
      <c r="G18281" s="2"/>
      <c r="H18281" s="6"/>
      <c r="I18281" s="9"/>
      <c r="J18281" s="9"/>
      <c r="K18281" s="9"/>
    </row>
    <row r="18282" spans="1:11" x14ac:dyDescent="0.25">
      <c r="A18282" s="2"/>
      <c r="B18282" s="2"/>
      <c r="C18282" s="2"/>
      <c r="E18282" s="2"/>
      <c r="G18282" s="2"/>
      <c r="H18282" s="6"/>
      <c r="I18282" s="9"/>
      <c r="J18282" s="9"/>
      <c r="K18282" s="9"/>
    </row>
    <row r="18283" spans="1:11" x14ac:dyDescent="0.25">
      <c r="A18283" s="2"/>
      <c r="B18283" s="2"/>
      <c r="C18283" s="2"/>
      <c r="E18283" s="2"/>
      <c r="G18283" s="2"/>
      <c r="H18283" s="6"/>
      <c r="I18283" s="9"/>
      <c r="J18283" s="9"/>
      <c r="K18283" s="9"/>
    </row>
    <row r="18284" spans="1:11" x14ac:dyDescent="0.25">
      <c r="A18284" s="2"/>
      <c r="B18284" s="2"/>
      <c r="C18284" s="2"/>
      <c r="E18284" s="2"/>
      <c r="G18284" s="2"/>
      <c r="H18284" s="6"/>
      <c r="I18284" s="9"/>
      <c r="J18284" s="9"/>
      <c r="K18284" s="9"/>
    </row>
    <row r="18285" spans="1:11" x14ac:dyDescent="0.25">
      <c r="A18285" s="2"/>
      <c r="B18285" s="2"/>
      <c r="C18285" s="2"/>
      <c r="E18285" s="2"/>
      <c r="G18285" s="2"/>
      <c r="H18285" s="6"/>
      <c r="I18285" s="9"/>
      <c r="J18285" s="9"/>
      <c r="K18285" s="9"/>
    </row>
    <row r="18286" spans="1:11" x14ac:dyDescent="0.25">
      <c r="A18286" s="2"/>
      <c r="B18286" s="2"/>
      <c r="C18286" s="2"/>
      <c r="E18286" s="2"/>
      <c r="G18286" s="2"/>
      <c r="H18286" s="6"/>
      <c r="I18286" s="9"/>
      <c r="J18286" s="9"/>
      <c r="K18286" s="9"/>
    </row>
    <row r="18287" spans="1:11" x14ac:dyDescent="0.25">
      <c r="A18287" s="2"/>
      <c r="B18287" s="2"/>
      <c r="C18287" s="2"/>
      <c r="E18287" s="2"/>
      <c r="G18287" s="2"/>
      <c r="H18287" s="6"/>
      <c r="I18287" s="9"/>
      <c r="J18287" s="9"/>
      <c r="K18287" s="9"/>
    </row>
    <row r="18288" spans="1:11" x14ac:dyDescent="0.25">
      <c r="A18288" s="2"/>
      <c r="B18288" s="2"/>
      <c r="C18288" s="2"/>
      <c r="E18288" s="2"/>
      <c r="G18288" s="2"/>
      <c r="H18288" s="6"/>
      <c r="I18288" s="9"/>
      <c r="J18288" s="9"/>
      <c r="K18288" s="9"/>
    </row>
    <row r="18289" spans="1:11" x14ac:dyDescent="0.25">
      <c r="A18289" s="2"/>
      <c r="B18289" s="2"/>
      <c r="C18289" s="2"/>
      <c r="E18289" s="2"/>
      <c r="G18289" s="2"/>
      <c r="H18289" s="6"/>
      <c r="I18289" s="9"/>
      <c r="J18289" s="9"/>
      <c r="K18289" s="9"/>
    </row>
    <row r="18290" spans="1:11" x14ac:dyDescent="0.25">
      <c r="A18290" s="2"/>
      <c r="B18290" s="2"/>
      <c r="C18290" s="2"/>
      <c r="E18290" s="2"/>
      <c r="G18290" s="2"/>
      <c r="H18290" s="6"/>
      <c r="I18290" s="9"/>
      <c r="J18290" s="9"/>
      <c r="K18290" s="9"/>
    </row>
    <row r="18291" spans="1:11" x14ac:dyDescent="0.25">
      <c r="A18291" s="2"/>
      <c r="B18291" s="2"/>
      <c r="C18291" s="2"/>
      <c r="E18291" s="2"/>
      <c r="G18291" s="2"/>
      <c r="H18291" s="6"/>
      <c r="I18291" s="9"/>
      <c r="J18291" s="9"/>
      <c r="K18291" s="9"/>
    </row>
    <row r="18292" spans="1:11" x14ac:dyDescent="0.25">
      <c r="A18292" s="2"/>
      <c r="B18292" s="2"/>
      <c r="C18292" s="2"/>
      <c r="E18292" s="2"/>
      <c r="G18292" s="2"/>
      <c r="H18292" s="6"/>
      <c r="I18292" s="9"/>
      <c r="J18292" s="9"/>
      <c r="K18292" s="9"/>
    </row>
    <row r="18293" spans="1:11" x14ac:dyDescent="0.25">
      <c r="A18293" s="2"/>
      <c r="B18293" s="2"/>
      <c r="C18293" s="2"/>
      <c r="E18293" s="2"/>
      <c r="G18293" s="2"/>
      <c r="H18293" s="6"/>
      <c r="I18293" s="9"/>
      <c r="J18293" s="9"/>
      <c r="K18293" s="9"/>
    </row>
    <row r="18294" spans="1:11" x14ac:dyDescent="0.25">
      <c r="A18294" s="2"/>
      <c r="B18294" s="2"/>
      <c r="C18294" s="2"/>
      <c r="E18294" s="2"/>
      <c r="G18294" s="2"/>
      <c r="H18294" s="6"/>
      <c r="I18294" s="9"/>
      <c r="J18294" s="9"/>
      <c r="K18294" s="9"/>
    </row>
    <row r="18295" spans="1:11" x14ac:dyDescent="0.25">
      <c r="A18295" s="2"/>
      <c r="B18295" s="2"/>
      <c r="C18295" s="2"/>
      <c r="E18295" s="2"/>
      <c r="G18295" s="2"/>
      <c r="H18295" s="6"/>
      <c r="I18295" s="9"/>
      <c r="J18295" s="9"/>
      <c r="K18295" s="9"/>
    </row>
    <row r="18296" spans="1:11" x14ac:dyDescent="0.25">
      <c r="A18296" s="2"/>
      <c r="B18296" s="2"/>
      <c r="C18296" s="2"/>
      <c r="E18296" s="2"/>
      <c r="G18296" s="2"/>
      <c r="H18296" s="6"/>
      <c r="I18296" s="9"/>
      <c r="J18296" s="9"/>
      <c r="K18296" s="9"/>
    </row>
    <row r="18297" spans="1:11" x14ac:dyDescent="0.25">
      <c r="A18297" s="2"/>
      <c r="B18297" s="2"/>
      <c r="C18297" s="2"/>
      <c r="E18297" s="2"/>
      <c r="G18297" s="2"/>
      <c r="H18297" s="6"/>
      <c r="I18297" s="9"/>
      <c r="J18297" s="9"/>
      <c r="K18297" s="9"/>
    </row>
    <row r="18298" spans="1:11" x14ac:dyDescent="0.25">
      <c r="A18298" s="2"/>
      <c r="B18298" s="2"/>
      <c r="C18298" s="2"/>
      <c r="E18298" s="2"/>
      <c r="G18298" s="2"/>
      <c r="H18298" s="6"/>
      <c r="I18298" s="9"/>
      <c r="J18298" s="9"/>
      <c r="K18298" s="9"/>
    </row>
    <row r="18299" spans="1:11" x14ac:dyDescent="0.25">
      <c r="A18299" s="2"/>
      <c r="B18299" s="2"/>
      <c r="C18299" s="2"/>
      <c r="E18299" s="2"/>
      <c r="G18299" s="2"/>
      <c r="H18299" s="6"/>
      <c r="I18299" s="9"/>
      <c r="J18299" s="9"/>
      <c r="K18299" s="9"/>
    </row>
    <row r="18300" spans="1:11" x14ac:dyDescent="0.25">
      <c r="A18300" s="2"/>
      <c r="B18300" s="2"/>
      <c r="C18300" s="2"/>
      <c r="E18300" s="2"/>
      <c r="G18300" s="2"/>
      <c r="H18300" s="6"/>
      <c r="I18300" s="9"/>
      <c r="J18300" s="9"/>
      <c r="K18300" s="9"/>
    </row>
    <row r="18301" spans="1:11" x14ac:dyDescent="0.25">
      <c r="A18301" s="2"/>
      <c r="B18301" s="2"/>
      <c r="C18301" s="2"/>
      <c r="E18301" s="2"/>
      <c r="G18301" s="2"/>
      <c r="H18301" s="6"/>
      <c r="I18301" s="9"/>
      <c r="J18301" s="9"/>
      <c r="K18301" s="9"/>
    </row>
    <row r="18302" spans="1:11" x14ac:dyDescent="0.25">
      <c r="A18302" s="2"/>
      <c r="B18302" s="2"/>
      <c r="C18302" s="2"/>
      <c r="E18302" s="2"/>
      <c r="G18302" s="2"/>
      <c r="H18302" s="6"/>
      <c r="I18302" s="9"/>
      <c r="J18302" s="9"/>
      <c r="K18302" s="9"/>
    </row>
    <row r="18303" spans="1:11" x14ac:dyDescent="0.25">
      <c r="A18303" s="2"/>
      <c r="B18303" s="2"/>
      <c r="C18303" s="2"/>
      <c r="E18303" s="2"/>
      <c r="G18303" s="2"/>
      <c r="H18303" s="6"/>
      <c r="I18303" s="9"/>
      <c r="J18303" s="9"/>
      <c r="K18303" s="9"/>
    </row>
    <row r="18304" spans="1:11" x14ac:dyDescent="0.25">
      <c r="A18304" s="2"/>
      <c r="B18304" s="2"/>
      <c r="C18304" s="2"/>
      <c r="E18304" s="2"/>
      <c r="G18304" s="2"/>
      <c r="H18304" s="6"/>
      <c r="I18304" s="9"/>
      <c r="J18304" s="9"/>
      <c r="K18304" s="9"/>
    </row>
    <row r="18305" spans="1:11" x14ac:dyDescent="0.25">
      <c r="A18305" s="2"/>
      <c r="B18305" s="2"/>
      <c r="C18305" s="2"/>
      <c r="E18305" s="2"/>
      <c r="G18305" s="2"/>
      <c r="H18305" s="6"/>
      <c r="I18305" s="9"/>
      <c r="J18305" s="9"/>
      <c r="K18305" s="9"/>
    </row>
    <row r="18306" spans="1:11" x14ac:dyDescent="0.25">
      <c r="A18306" s="2"/>
      <c r="B18306" s="2"/>
      <c r="C18306" s="2"/>
      <c r="E18306" s="2"/>
      <c r="G18306" s="2"/>
      <c r="H18306" s="6"/>
      <c r="I18306" s="9"/>
      <c r="J18306" s="9"/>
      <c r="K18306" s="9"/>
    </row>
    <row r="18307" spans="1:11" x14ac:dyDescent="0.25">
      <c r="A18307" s="2"/>
      <c r="B18307" s="2"/>
      <c r="C18307" s="2"/>
      <c r="E18307" s="2"/>
      <c r="G18307" s="2"/>
      <c r="H18307" s="6"/>
      <c r="I18307" s="9"/>
      <c r="J18307" s="9"/>
      <c r="K18307" s="9"/>
    </row>
    <row r="18308" spans="1:11" x14ac:dyDescent="0.25">
      <c r="A18308" s="2"/>
      <c r="B18308" s="2"/>
      <c r="C18308" s="2"/>
      <c r="E18308" s="2"/>
      <c r="G18308" s="2"/>
      <c r="H18308" s="6"/>
      <c r="I18308" s="9"/>
      <c r="J18308" s="9"/>
      <c r="K18308" s="9"/>
    </row>
    <row r="18309" spans="1:11" x14ac:dyDescent="0.25">
      <c r="A18309" s="2"/>
      <c r="B18309" s="2"/>
      <c r="C18309" s="2"/>
      <c r="E18309" s="2"/>
      <c r="G18309" s="2"/>
      <c r="H18309" s="6"/>
      <c r="I18309" s="9"/>
      <c r="J18309" s="9"/>
      <c r="K18309" s="9"/>
    </row>
    <row r="18310" spans="1:11" x14ac:dyDescent="0.25">
      <c r="A18310" s="2"/>
      <c r="B18310" s="2"/>
      <c r="C18310" s="2"/>
      <c r="E18310" s="2"/>
      <c r="G18310" s="2"/>
      <c r="H18310" s="6"/>
      <c r="I18310" s="9"/>
      <c r="J18310" s="9"/>
      <c r="K18310" s="9"/>
    </row>
    <row r="18311" spans="1:11" x14ac:dyDescent="0.25">
      <c r="A18311" s="2"/>
      <c r="B18311" s="2"/>
      <c r="C18311" s="2"/>
      <c r="E18311" s="2"/>
      <c r="G18311" s="2"/>
      <c r="H18311" s="6"/>
      <c r="I18311" s="9"/>
      <c r="J18311" s="9"/>
      <c r="K18311" s="9"/>
    </row>
    <row r="18312" spans="1:11" x14ac:dyDescent="0.25">
      <c r="A18312" s="2"/>
      <c r="B18312" s="2"/>
      <c r="C18312" s="2"/>
      <c r="E18312" s="2"/>
      <c r="G18312" s="2"/>
      <c r="H18312" s="6"/>
      <c r="I18312" s="9"/>
      <c r="J18312" s="9"/>
      <c r="K18312" s="9"/>
    </row>
    <row r="18313" spans="1:11" x14ac:dyDescent="0.25">
      <c r="A18313" s="2"/>
      <c r="B18313" s="2"/>
      <c r="C18313" s="2"/>
      <c r="E18313" s="2"/>
      <c r="G18313" s="2"/>
      <c r="H18313" s="6"/>
      <c r="I18313" s="9"/>
      <c r="J18313" s="9"/>
      <c r="K18313" s="9"/>
    </row>
    <row r="18314" spans="1:11" x14ac:dyDescent="0.25">
      <c r="A18314" s="2"/>
      <c r="B18314" s="2"/>
      <c r="C18314" s="2"/>
      <c r="E18314" s="2"/>
      <c r="G18314" s="2"/>
      <c r="H18314" s="6"/>
      <c r="I18314" s="9"/>
      <c r="J18314" s="9"/>
      <c r="K18314" s="9"/>
    </row>
    <row r="18315" spans="1:11" x14ac:dyDescent="0.25">
      <c r="A18315" s="2"/>
      <c r="B18315" s="2"/>
      <c r="C18315" s="2"/>
      <c r="E18315" s="2"/>
      <c r="G18315" s="2"/>
      <c r="H18315" s="6"/>
      <c r="I18315" s="9"/>
      <c r="J18315" s="9"/>
      <c r="K18315" s="9"/>
    </row>
    <row r="18316" spans="1:11" x14ac:dyDescent="0.25">
      <c r="A18316" s="2"/>
      <c r="B18316" s="2"/>
      <c r="C18316" s="2"/>
      <c r="E18316" s="2"/>
      <c r="G18316" s="2"/>
      <c r="H18316" s="6"/>
      <c r="I18316" s="9"/>
      <c r="J18316" s="9"/>
      <c r="K18316" s="9"/>
    </row>
    <row r="18317" spans="1:11" x14ac:dyDescent="0.25">
      <c r="A18317" s="2"/>
      <c r="B18317" s="2"/>
      <c r="C18317" s="2"/>
      <c r="E18317" s="2"/>
      <c r="G18317" s="2"/>
      <c r="H18317" s="6"/>
      <c r="I18317" s="9"/>
      <c r="J18317" s="9"/>
      <c r="K18317" s="9"/>
    </row>
    <row r="18318" spans="1:11" x14ac:dyDescent="0.25">
      <c r="A18318" s="2"/>
      <c r="B18318" s="2"/>
      <c r="C18318" s="2"/>
      <c r="E18318" s="2"/>
      <c r="G18318" s="2"/>
      <c r="H18318" s="6"/>
      <c r="I18318" s="9"/>
      <c r="J18318" s="9"/>
      <c r="K18318" s="9"/>
    </row>
    <row r="18319" spans="1:11" x14ac:dyDescent="0.25">
      <c r="A18319" s="2"/>
      <c r="B18319" s="2"/>
      <c r="C18319" s="2"/>
      <c r="E18319" s="2"/>
      <c r="G18319" s="2"/>
      <c r="H18319" s="6"/>
      <c r="I18319" s="9"/>
      <c r="J18319" s="9"/>
      <c r="K18319" s="9"/>
    </row>
    <row r="18320" spans="1:11" x14ac:dyDescent="0.25">
      <c r="A18320" s="2"/>
      <c r="B18320" s="2"/>
      <c r="C18320" s="2"/>
      <c r="E18320" s="2"/>
      <c r="G18320" s="2"/>
      <c r="H18320" s="6"/>
      <c r="I18320" s="9"/>
      <c r="J18320" s="9"/>
      <c r="K18320" s="9"/>
    </row>
    <row r="18321" spans="1:11" x14ac:dyDescent="0.25">
      <c r="A18321" s="2"/>
      <c r="B18321" s="2"/>
      <c r="C18321" s="2"/>
      <c r="E18321" s="2"/>
      <c r="G18321" s="2"/>
      <c r="H18321" s="6"/>
      <c r="I18321" s="9"/>
      <c r="J18321" s="9"/>
      <c r="K18321" s="9"/>
    </row>
    <row r="18322" spans="1:11" x14ac:dyDescent="0.25">
      <c r="A18322" s="2"/>
      <c r="B18322" s="2"/>
      <c r="C18322" s="2"/>
      <c r="E18322" s="2"/>
      <c r="G18322" s="2"/>
      <c r="H18322" s="6"/>
      <c r="I18322" s="9"/>
      <c r="J18322" s="9"/>
      <c r="K18322" s="9"/>
    </row>
    <row r="18323" spans="1:11" x14ac:dyDescent="0.25">
      <c r="A18323" s="2"/>
      <c r="B18323" s="2"/>
      <c r="C18323" s="2"/>
      <c r="E18323" s="2"/>
      <c r="G18323" s="2"/>
      <c r="H18323" s="6"/>
      <c r="I18323" s="9"/>
      <c r="J18323" s="9"/>
      <c r="K18323" s="9"/>
    </row>
    <row r="18324" spans="1:11" x14ac:dyDescent="0.25">
      <c r="A18324" s="2"/>
      <c r="B18324" s="2"/>
      <c r="C18324" s="2"/>
      <c r="E18324" s="2"/>
      <c r="G18324" s="2"/>
      <c r="H18324" s="6"/>
      <c r="I18324" s="9"/>
      <c r="J18324" s="9"/>
      <c r="K18324" s="9"/>
    </row>
    <row r="18325" spans="1:11" x14ac:dyDescent="0.25">
      <c r="A18325" s="2"/>
      <c r="B18325" s="2"/>
      <c r="C18325" s="2"/>
      <c r="E18325" s="2"/>
      <c r="G18325" s="2"/>
      <c r="H18325" s="6"/>
      <c r="I18325" s="9"/>
      <c r="J18325" s="9"/>
      <c r="K18325" s="9"/>
    </row>
    <row r="18326" spans="1:11" x14ac:dyDescent="0.25">
      <c r="A18326" s="2"/>
      <c r="B18326" s="2"/>
      <c r="C18326" s="2"/>
      <c r="E18326" s="2"/>
      <c r="G18326" s="2"/>
      <c r="H18326" s="6"/>
      <c r="I18326" s="9"/>
      <c r="J18326" s="9"/>
      <c r="K18326" s="9"/>
    </row>
    <row r="18327" spans="1:11" x14ac:dyDescent="0.25">
      <c r="A18327" s="2"/>
      <c r="B18327" s="2"/>
      <c r="C18327" s="2"/>
      <c r="E18327" s="2"/>
      <c r="G18327" s="2"/>
      <c r="H18327" s="6"/>
      <c r="I18327" s="9"/>
      <c r="J18327" s="9"/>
      <c r="K18327" s="9"/>
    </row>
    <row r="18328" spans="1:11" x14ac:dyDescent="0.25">
      <c r="A18328" s="2"/>
      <c r="B18328" s="2"/>
      <c r="C18328" s="2"/>
      <c r="E18328" s="2"/>
      <c r="G18328" s="2"/>
      <c r="H18328" s="6"/>
      <c r="I18328" s="9"/>
      <c r="J18328" s="9"/>
      <c r="K18328" s="9"/>
    </row>
    <row r="18329" spans="1:11" x14ac:dyDescent="0.25">
      <c r="A18329" s="2"/>
      <c r="B18329" s="2"/>
      <c r="C18329" s="2"/>
      <c r="E18329" s="2"/>
      <c r="G18329" s="2"/>
      <c r="H18329" s="6"/>
      <c r="I18329" s="9"/>
      <c r="J18329" s="9"/>
      <c r="K18329" s="9"/>
    </row>
    <row r="18330" spans="1:11" x14ac:dyDescent="0.25">
      <c r="A18330" s="2"/>
      <c r="B18330" s="2"/>
      <c r="C18330" s="2"/>
      <c r="E18330" s="2"/>
      <c r="G18330" s="2"/>
      <c r="H18330" s="6"/>
      <c r="I18330" s="9"/>
      <c r="J18330" s="9"/>
      <c r="K18330" s="9"/>
    </row>
    <row r="18331" spans="1:11" x14ac:dyDescent="0.25">
      <c r="A18331" s="2"/>
      <c r="B18331" s="2"/>
      <c r="C18331" s="2"/>
      <c r="E18331" s="2"/>
      <c r="G18331" s="2"/>
      <c r="H18331" s="6"/>
      <c r="I18331" s="9"/>
      <c r="J18331" s="9"/>
      <c r="K18331" s="9"/>
    </row>
    <row r="18332" spans="1:11" x14ac:dyDescent="0.25">
      <c r="A18332" s="2"/>
      <c r="B18332" s="2"/>
      <c r="C18332" s="2"/>
      <c r="E18332" s="2"/>
      <c r="G18332" s="2"/>
      <c r="H18332" s="6"/>
      <c r="I18332" s="9"/>
      <c r="J18332" s="9"/>
      <c r="K18332" s="9"/>
    </row>
    <row r="18333" spans="1:11" x14ac:dyDescent="0.25">
      <c r="A18333" s="2"/>
      <c r="B18333" s="2"/>
      <c r="C18333" s="2"/>
      <c r="E18333" s="2"/>
      <c r="G18333" s="2"/>
      <c r="H18333" s="6"/>
      <c r="I18333" s="9"/>
      <c r="J18333" s="9"/>
      <c r="K18333" s="9"/>
    </row>
    <row r="18334" spans="1:11" x14ac:dyDescent="0.25">
      <c r="A18334" s="2"/>
      <c r="B18334" s="2"/>
      <c r="C18334" s="2"/>
      <c r="E18334" s="2"/>
      <c r="G18334" s="2"/>
      <c r="H18334" s="6"/>
      <c r="I18334" s="9"/>
      <c r="J18334" s="9"/>
      <c r="K18334" s="9"/>
    </row>
    <row r="18335" spans="1:11" x14ac:dyDescent="0.25">
      <c r="A18335" s="2"/>
      <c r="B18335" s="2"/>
      <c r="C18335" s="2"/>
      <c r="E18335" s="2"/>
      <c r="G18335" s="2"/>
      <c r="H18335" s="6"/>
      <c r="I18335" s="9"/>
      <c r="J18335" s="9"/>
      <c r="K18335" s="9"/>
    </row>
    <row r="18336" spans="1:11" x14ac:dyDescent="0.25">
      <c r="A18336" s="2"/>
      <c r="B18336" s="2"/>
      <c r="C18336" s="2"/>
      <c r="E18336" s="2"/>
      <c r="G18336" s="2"/>
      <c r="H18336" s="6"/>
      <c r="I18336" s="9"/>
      <c r="J18336" s="9"/>
      <c r="K18336" s="9"/>
    </row>
    <row r="18337" spans="1:11" x14ac:dyDescent="0.25">
      <c r="A18337" s="2"/>
      <c r="B18337" s="2"/>
      <c r="C18337" s="2"/>
      <c r="E18337" s="2"/>
      <c r="G18337" s="2"/>
      <c r="H18337" s="6"/>
      <c r="I18337" s="9"/>
      <c r="J18337" s="9"/>
      <c r="K18337" s="9"/>
    </row>
    <row r="18338" spans="1:11" x14ac:dyDescent="0.25">
      <c r="A18338" s="2"/>
      <c r="B18338" s="2"/>
      <c r="C18338" s="2"/>
      <c r="E18338" s="2"/>
      <c r="G18338" s="2"/>
      <c r="H18338" s="6"/>
      <c r="I18338" s="9"/>
      <c r="J18338" s="9"/>
      <c r="K18338" s="9"/>
    </row>
    <row r="18339" spans="1:11" x14ac:dyDescent="0.25">
      <c r="A18339" s="2"/>
      <c r="B18339" s="2"/>
      <c r="C18339" s="2"/>
      <c r="E18339" s="2"/>
      <c r="G18339" s="2"/>
      <c r="H18339" s="6"/>
      <c r="I18339" s="9"/>
      <c r="J18339" s="9"/>
      <c r="K18339" s="9"/>
    </row>
    <row r="18340" spans="1:11" x14ac:dyDescent="0.25">
      <c r="A18340" s="2"/>
      <c r="B18340" s="2"/>
      <c r="C18340" s="2"/>
      <c r="E18340" s="2"/>
      <c r="G18340" s="2"/>
      <c r="H18340" s="6"/>
      <c r="I18340" s="9"/>
      <c r="J18340" s="9"/>
      <c r="K18340" s="9"/>
    </row>
    <row r="18341" spans="1:11" x14ac:dyDescent="0.25">
      <c r="A18341" s="2"/>
      <c r="B18341" s="2"/>
      <c r="C18341" s="2"/>
      <c r="E18341" s="2"/>
      <c r="G18341" s="2"/>
      <c r="H18341" s="6"/>
      <c r="I18341" s="9"/>
      <c r="J18341" s="9"/>
      <c r="K18341" s="9"/>
    </row>
    <row r="18342" spans="1:11" x14ac:dyDescent="0.25">
      <c r="A18342" s="2"/>
      <c r="B18342" s="2"/>
      <c r="C18342" s="2"/>
      <c r="E18342" s="2"/>
      <c r="G18342" s="2"/>
      <c r="H18342" s="6"/>
      <c r="I18342" s="9"/>
      <c r="J18342" s="9"/>
      <c r="K18342" s="9"/>
    </row>
    <row r="18343" spans="1:11" x14ac:dyDescent="0.25">
      <c r="A18343" s="2"/>
      <c r="B18343" s="2"/>
      <c r="C18343" s="2"/>
      <c r="E18343" s="2"/>
      <c r="G18343" s="2"/>
      <c r="H18343" s="6"/>
      <c r="I18343" s="9"/>
      <c r="J18343" s="9"/>
      <c r="K18343" s="9"/>
    </row>
    <row r="18344" spans="1:11" x14ac:dyDescent="0.25">
      <c r="A18344" s="2"/>
      <c r="B18344" s="2"/>
      <c r="C18344" s="2"/>
      <c r="E18344" s="2"/>
      <c r="G18344" s="2"/>
      <c r="H18344" s="6"/>
      <c r="I18344" s="9"/>
      <c r="J18344" s="9"/>
      <c r="K18344" s="9"/>
    </row>
    <row r="18345" spans="1:11" x14ac:dyDescent="0.25">
      <c r="A18345" s="2"/>
      <c r="B18345" s="2"/>
      <c r="C18345" s="2"/>
      <c r="E18345" s="2"/>
      <c r="G18345" s="2"/>
      <c r="H18345" s="6"/>
      <c r="I18345" s="9"/>
      <c r="J18345" s="9"/>
      <c r="K18345" s="9"/>
    </row>
    <row r="18346" spans="1:11" x14ac:dyDescent="0.25">
      <c r="A18346" s="2"/>
      <c r="B18346" s="2"/>
      <c r="C18346" s="2"/>
      <c r="E18346" s="2"/>
      <c r="G18346" s="2"/>
      <c r="H18346" s="6"/>
      <c r="I18346" s="9"/>
      <c r="J18346" s="9"/>
      <c r="K18346" s="9"/>
    </row>
    <row r="18347" spans="1:11" x14ac:dyDescent="0.25">
      <c r="A18347" s="2"/>
      <c r="B18347" s="2"/>
      <c r="C18347" s="2"/>
      <c r="E18347" s="2"/>
      <c r="G18347" s="2"/>
      <c r="H18347" s="6"/>
      <c r="I18347" s="9"/>
      <c r="J18347" s="9"/>
      <c r="K18347" s="9"/>
    </row>
    <row r="18348" spans="1:11" x14ac:dyDescent="0.25">
      <c r="A18348" s="2"/>
      <c r="B18348" s="2"/>
      <c r="C18348" s="2"/>
      <c r="E18348" s="2"/>
      <c r="G18348" s="2"/>
      <c r="H18348" s="6"/>
      <c r="I18348" s="9"/>
      <c r="J18348" s="9"/>
      <c r="K18348" s="9"/>
    </row>
    <row r="18349" spans="1:11" x14ac:dyDescent="0.25">
      <c r="A18349" s="2"/>
      <c r="B18349" s="2"/>
      <c r="C18349" s="2"/>
      <c r="E18349" s="2"/>
      <c r="G18349" s="2"/>
      <c r="H18349" s="6"/>
      <c r="I18349" s="9"/>
      <c r="J18349" s="9"/>
      <c r="K18349" s="9"/>
    </row>
    <row r="18350" spans="1:11" x14ac:dyDescent="0.25">
      <c r="A18350" s="2"/>
      <c r="B18350" s="2"/>
      <c r="C18350" s="2"/>
      <c r="E18350" s="2"/>
      <c r="G18350" s="2"/>
      <c r="H18350" s="6"/>
      <c r="I18350" s="9"/>
      <c r="J18350" s="9"/>
      <c r="K18350" s="9"/>
    </row>
    <row r="18351" spans="1:11" x14ac:dyDescent="0.25">
      <c r="A18351" s="2"/>
      <c r="B18351" s="2"/>
      <c r="C18351" s="2"/>
      <c r="E18351" s="2"/>
      <c r="G18351" s="2"/>
      <c r="H18351" s="6"/>
      <c r="I18351" s="9"/>
      <c r="J18351" s="9"/>
      <c r="K18351" s="9"/>
    </row>
    <row r="18352" spans="1:11" x14ac:dyDescent="0.25">
      <c r="A18352" s="2"/>
      <c r="B18352" s="2"/>
      <c r="C18352" s="2"/>
      <c r="E18352" s="2"/>
      <c r="G18352" s="2"/>
      <c r="H18352" s="6"/>
      <c r="I18352" s="9"/>
      <c r="J18352" s="9"/>
      <c r="K18352" s="9"/>
    </row>
    <row r="18353" spans="1:11" x14ac:dyDescent="0.25">
      <c r="A18353" s="2"/>
      <c r="B18353" s="2"/>
      <c r="C18353" s="2"/>
      <c r="E18353" s="2"/>
      <c r="G18353" s="2"/>
      <c r="H18353" s="6"/>
      <c r="I18353" s="9"/>
      <c r="J18353" s="9"/>
      <c r="K18353" s="9"/>
    </row>
    <row r="18354" spans="1:11" x14ac:dyDescent="0.25">
      <c r="A18354" s="2"/>
      <c r="B18354" s="2"/>
      <c r="C18354" s="2"/>
      <c r="E18354" s="2"/>
      <c r="G18354" s="2"/>
      <c r="H18354" s="6"/>
      <c r="I18354" s="9"/>
      <c r="J18354" s="9"/>
      <c r="K18354" s="9"/>
    </row>
    <row r="18355" spans="1:11" x14ac:dyDescent="0.25">
      <c r="A18355" s="2"/>
      <c r="B18355" s="2"/>
      <c r="C18355" s="2"/>
      <c r="E18355" s="2"/>
      <c r="G18355" s="2"/>
      <c r="H18355" s="6"/>
      <c r="I18355" s="9"/>
      <c r="J18355" s="9"/>
      <c r="K18355" s="9"/>
    </row>
    <row r="18356" spans="1:11" x14ac:dyDescent="0.25">
      <c r="A18356" s="2"/>
      <c r="B18356" s="2"/>
      <c r="C18356" s="2"/>
      <c r="E18356" s="2"/>
      <c r="G18356" s="2"/>
      <c r="H18356" s="6"/>
      <c r="I18356" s="9"/>
      <c r="J18356" s="9"/>
      <c r="K18356" s="9"/>
    </row>
    <row r="18357" spans="1:11" x14ac:dyDescent="0.25">
      <c r="A18357" s="2"/>
      <c r="B18357" s="2"/>
      <c r="C18357" s="2"/>
      <c r="E18357" s="2"/>
      <c r="G18357" s="2"/>
      <c r="H18357" s="6"/>
      <c r="I18357" s="9"/>
      <c r="J18357" s="9"/>
      <c r="K18357" s="9"/>
    </row>
    <row r="18358" spans="1:11" x14ac:dyDescent="0.25">
      <c r="A18358" s="2"/>
      <c r="B18358" s="2"/>
      <c r="C18358" s="2"/>
      <c r="E18358" s="2"/>
      <c r="G18358" s="2"/>
      <c r="H18358" s="6"/>
      <c r="I18358" s="9"/>
      <c r="J18358" s="9"/>
      <c r="K18358" s="9"/>
    </row>
    <row r="18359" spans="1:11" x14ac:dyDescent="0.25">
      <c r="A18359" s="2"/>
      <c r="B18359" s="2"/>
      <c r="C18359" s="2"/>
      <c r="E18359" s="2"/>
      <c r="G18359" s="2"/>
      <c r="H18359" s="6"/>
      <c r="I18359" s="9"/>
      <c r="J18359" s="9"/>
      <c r="K18359" s="9"/>
    </row>
    <row r="18360" spans="1:11" x14ac:dyDescent="0.25">
      <c r="A18360" s="2"/>
      <c r="B18360" s="2"/>
      <c r="C18360" s="2"/>
      <c r="E18360" s="2"/>
      <c r="G18360" s="2"/>
      <c r="H18360" s="6"/>
      <c r="I18360" s="9"/>
      <c r="J18360" s="9"/>
      <c r="K18360" s="9"/>
    </row>
    <row r="18361" spans="1:11" x14ac:dyDescent="0.25">
      <c r="A18361" s="2"/>
      <c r="B18361" s="2"/>
      <c r="C18361" s="2"/>
      <c r="E18361" s="2"/>
      <c r="G18361" s="2"/>
      <c r="H18361" s="6"/>
      <c r="I18361" s="9"/>
      <c r="J18361" s="9"/>
      <c r="K18361" s="9"/>
    </row>
    <row r="18362" spans="1:11" x14ac:dyDescent="0.25">
      <c r="A18362" s="2"/>
      <c r="B18362" s="2"/>
      <c r="C18362" s="2"/>
      <c r="E18362" s="2"/>
      <c r="G18362" s="2"/>
      <c r="H18362" s="6"/>
      <c r="I18362" s="9"/>
      <c r="J18362" s="9"/>
      <c r="K18362" s="9"/>
    </row>
    <row r="18363" spans="1:11" x14ac:dyDescent="0.25">
      <c r="A18363" s="2"/>
      <c r="B18363" s="2"/>
      <c r="C18363" s="2"/>
      <c r="E18363" s="2"/>
      <c r="G18363" s="2"/>
      <c r="H18363" s="6"/>
      <c r="I18363" s="9"/>
      <c r="J18363" s="9"/>
      <c r="K18363" s="9"/>
    </row>
    <row r="18364" spans="1:11" x14ac:dyDescent="0.25">
      <c r="A18364" s="2"/>
      <c r="B18364" s="2"/>
      <c r="C18364" s="2"/>
      <c r="E18364" s="2"/>
      <c r="G18364" s="2"/>
      <c r="H18364" s="6"/>
      <c r="I18364" s="9"/>
      <c r="J18364" s="9"/>
      <c r="K18364" s="9"/>
    </row>
    <row r="18365" spans="1:11" x14ac:dyDescent="0.25">
      <c r="A18365" s="2"/>
      <c r="B18365" s="2"/>
      <c r="C18365" s="2"/>
      <c r="E18365" s="2"/>
      <c r="G18365" s="2"/>
      <c r="H18365" s="6"/>
      <c r="I18365" s="9"/>
      <c r="J18365" s="9"/>
      <c r="K18365" s="9"/>
    </row>
    <row r="18366" spans="1:11" x14ac:dyDescent="0.25">
      <c r="A18366" s="2"/>
      <c r="B18366" s="2"/>
      <c r="C18366" s="2"/>
      <c r="E18366" s="2"/>
      <c r="G18366" s="2"/>
      <c r="H18366" s="6"/>
      <c r="I18366" s="9"/>
      <c r="J18366" s="9"/>
      <c r="K18366" s="9"/>
    </row>
    <row r="18367" spans="1:11" x14ac:dyDescent="0.25">
      <c r="A18367" s="2"/>
      <c r="B18367" s="2"/>
      <c r="C18367" s="2"/>
      <c r="E18367" s="2"/>
      <c r="G18367" s="2"/>
      <c r="H18367" s="6"/>
      <c r="I18367" s="9"/>
      <c r="J18367" s="9"/>
      <c r="K18367" s="9"/>
    </row>
    <row r="18368" spans="1:11" x14ac:dyDescent="0.25">
      <c r="A18368" s="2"/>
      <c r="B18368" s="2"/>
      <c r="C18368" s="2"/>
      <c r="E18368" s="2"/>
      <c r="G18368" s="2"/>
      <c r="H18368" s="6"/>
      <c r="I18368" s="9"/>
      <c r="J18368" s="9"/>
      <c r="K18368" s="9"/>
    </row>
    <row r="18369" spans="1:11" x14ac:dyDescent="0.25">
      <c r="A18369" s="2"/>
      <c r="B18369" s="2"/>
      <c r="C18369" s="2"/>
      <c r="E18369" s="2"/>
      <c r="G18369" s="2"/>
      <c r="H18369" s="6"/>
      <c r="I18369" s="9"/>
      <c r="J18369" s="9"/>
      <c r="K18369" s="9"/>
    </row>
    <row r="18370" spans="1:11" x14ac:dyDescent="0.25">
      <c r="A18370" s="2"/>
      <c r="B18370" s="2"/>
      <c r="C18370" s="2"/>
      <c r="E18370" s="2"/>
      <c r="G18370" s="2"/>
      <c r="H18370" s="6"/>
      <c r="I18370" s="9"/>
      <c r="J18370" s="9"/>
      <c r="K18370" s="9"/>
    </row>
    <row r="18371" spans="1:11" x14ac:dyDescent="0.25">
      <c r="A18371" s="2"/>
      <c r="B18371" s="2"/>
      <c r="C18371" s="2"/>
      <c r="E18371" s="2"/>
      <c r="G18371" s="2"/>
      <c r="H18371" s="6"/>
      <c r="I18371" s="9"/>
      <c r="J18371" s="9"/>
      <c r="K18371" s="9"/>
    </row>
    <row r="18372" spans="1:11" x14ac:dyDescent="0.25">
      <c r="A18372" s="2"/>
      <c r="B18372" s="2"/>
      <c r="C18372" s="2"/>
      <c r="E18372" s="2"/>
      <c r="G18372" s="2"/>
      <c r="H18372" s="6"/>
      <c r="I18372" s="9"/>
      <c r="J18372" s="9"/>
      <c r="K18372" s="9"/>
    </row>
    <row r="18373" spans="1:11" x14ac:dyDescent="0.25">
      <c r="A18373" s="2"/>
      <c r="B18373" s="2"/>
      <c r="C18373" s="2"/>
      <c r="E18373" s="2"/>
      <c r="G18373" s="2"/>
      <c r="H18373" s="6"/>
      <c r="I18373" s="9"/>
      <c r="J18373" s="9"/>
      <c r="K18373" s="9"/>
    </row>
    <row r="18374" spans="1:11" x14ac:dyDescent="0.25">
      <c r="A18374" s="2"/>
      <c r="B18374" s="2"/>
      <c r="C18374" s="2"/>
      <c r="E18374" s="2"/>
      <c r="G18374" s="2"/>
      <c r="H18374" s="6"/>
      <c r="I18374" s="9"/>
      <c r="J18374" s="9"/>
      <c r="K18374" s="9"/>
    </row>
    <row r="18375" spans="1:11" x14ac:dyDescent="0.25">
      <c r="A18375" s="2"/>
      <c r="B18375" s="2"/>
      <c r="C18375" s="2"/>
      <c r="E18375" s="2"/>
      <c r="G18375" s="2"/>
      <c r="H18375" s="6"/>
      <c r="I18375" s="9"/>
      <c r="J18375" s="9"/>
      <c r="K18375" s="9"/>
    </row>
    <row r="18376" spans="1:11" x14ac:dyDescent="0.25">
      <c r="A18376" s="2"/>
      <c r="B18376" s="2"/>
      <c r="C18376" s="2"/>
      <c r="E18376" s="2"/>
      <c r="G18376" s="2"/>
      <c r="H18376" s="6"/>
      <c r="I18376" s="9"/>
      <c r="J18376" s="9"/>
      <c r="K18376" s="9"/>
    </row>
    <row r="18377" spans="1:11" x14ac:dyDescent="0.25">
      <c r="A18377" s="2"/>
      <c r="B18377" s="2"/>
      <c r="C18377" s="2"/>
      <c r="E18377" s="2"/>
      <c r="G18377" s="2"/>
      <c r="H18377" s="6"/>
      <c r="I18377" s="9"/>
      <c r="J18377" s="9"/>
      <c r="K18377" s="9"/>
    </row>
    <row r="18378" spans="1:11" x14ac:dyDescent="0.25">
      <c r="A18378" s="2"/>
      <c r="B18378" s="2"/>
      <c r="C18378" s="2"/>
      <c r="E18378" s="2"/>
      <c r="G18378" s="2"/>
      <c r="H18378" s="6"/>
      <c r="I18378" s="9"/>
      <c r="J18378" s="9"/>
      <c r="K18378" s="9"/>
    </row>
    <row r="18379" spans="1:11" x14ac:dyDescent="0.25">
      <c r="A18379" s="2"/>
      <c r="B18379" s="2"/>
      <c r="C18379" s="2"/>
      <c r="E18379" s="2"/>
      <c r="G18379" s="2"/>
      <c r="H18379" s="6"/>
      <c r="I18379" s="9"/>
      <c r="J18379" s="9"/>
      <c r="K18379" s="9"/>
    </row>
    <row r="18380" spans="1:11" x14ac:dyDescent="0.25">
      <c r="A18380" s="2"/>
      <c r="B18380" s="2"/>
      <c r="C18380" s="2"/>
      <c r="E18380" s="2"/>
      <c r="G18380" s="2"/>
      <c r="H18380" s="6"/>
      <c r="I18380" s="9"/>
      <c r="J18380" s="9"/>
      <c r="K18380" s="9"/>
    </row>
    <row r="18381" spans="1:11" x14ac:dyDescent="0.25">
      <c r="A18381" s="2"/>
      <c r="B18381" s="2"/>
      <c r="C18381" s="2"/>
      <c r="E18381" s="2"/>
      <c r="G18381" s="2"/>
      <c r="H18381" s="6"/>
      <c r="I18381" s="9"/>
      <c r="J18381" s="9"/>
      <c r="K18381" s="9"/>
    </row>
    <row r="18382" spans="1:11" x14ac:dyDescent="0.25">
      <c r="A18382" s="2"/>
      <c r="B18382" s="2"/>
      <c r="C18382" s="2"/>
      <c r="E18382" s="2"/>
      <c r="G18382" s="2"/>
      <c r="H18382" s="6"/>
      <c r="I18382" s="9"/>
      <c r="J18382" s="9"/>
      <c r="K18382" s="9"/>
    </row>
    <row r="18383" spans="1:11" x14ac:dyDescent="0.25">
      <c r="A18383" s="2"/>
      <c r="B18383" s="2"/>
      <c r="C18383" s="2"/>
      <c r="E18383" s="2"/>
      <c r="G18383" s="2"/>
      <c r="H18383" s="6"/>
      <c r="I18383" s="9"/>
      <c r="J18383" s="9"/>
      <c r="K18383" s="9"/>
    </row>
    <row r="18384" spans="1:11" x14ac:dyDescent="0.25">
      <c r="A18384" s="2"/>
      <c r="B18384" s="2"/>
      <c r="C18384" s="2"/>
      <c r="E18384" s="2"/>
      <c r="G18384" s="2"/>
      <c r="H18384" s="6"/>
      <c r="I18384" s="9"/>
      <c r="J18384" s="9"/>
      <c r="K18384" s="9"/>
    </row>
    <row r="18385" spans="1:11" x14ac:dyDescent="0.25">
      <c r="A18385" s="2"/>
      <c r="B18385" s="2"/>
      <c r="C18385" s="2"/>
      <c r="E18385" s="2"/>
      <c r="G18385" s="2"/>
      <c r="H18385" s="6"/>
      <c r="I18385" s="9"/>
      <c r="J18385" s="9"/>
      <c r="K18385" s="9"/>
    </row>
    <row r="18386" spans="1:11" x14ac:dyDescent="0.25">
      <c r="A18386" s="2"/>
      <c r="B18386" s="2"/>
      <c r="C18386" s="2"/>
      <c r="E18386" s="2"/>
      <c r="G18386" s="2"/>
      <c r="H18386" s="6"/>
      <c r="I18386" s="9"/>
      <c r="J18386" s="9"/>
      <c r="K18386" s="9"/>
    </row>
    <row r="18387" spans="1:11" x14ac:dyDescent="0.25">
      <c r="A18387" s="2"/>
      <c r="B18387" s="2"/>
      <c r="C18387" s="2"/>
      <c r="E18387" s="2"/>
      <c r="G18387" s="2"/>
      <c r="H18387" s="6"/>
      <c r="I18387" s="9"/>
      <c r="J18387" s="9"/>
      <c r="K18387" s="9"/>
    </row>
    <row r="18388" spans="1:11" x14ac:dyDescent="0.25">
      <c r="A18388" s="2"/>
      <c r="B18388" s="2"/>
      <c r="C18388" s="2"/>
      <c r="E18388" s="2"/>
      <c r="G18388" s="2"/>
      <c r="H18388" s="6"/>
      <c r="I18388" s="9"/>
      <c r="J18388" s="9"/>
      <c r="K18388" s="9"/>
    </row>
    <row r="18389" spans="1:11" x14ac:dyDescent="0.25">
      <c r="A18389" s="2"/>
      <c r="B18389" s="2"/>
      <c r="C18389" s="2"/>
      <c r="E18389" s="2"/>
      <c r="G18389" s="2"/>
      <c r="H18389" s="6"/>
      <c r="I18389" s="9"/>
      <c r="J18389" s="9"/>
      <c r="K18389" s="9"/>
    </row>
    <row r="18390" spans="1:11" x14ac:dyDescent="0.25">
      <c r="A18390" s="2"/>
      <c r="B18390" s="2"/>
      <c r="C18390" s="2"/>
      <c r="E18390" s="2"/>
      <c r="G18390" s="2"/>
      <c r="H18390" s="6"/>
      <c r="I18390" s="9"/>
      <c r="J18390" s="9"/>
      <c r="K18390" s="9"/>
    </row>
    <row r="18391" spans="1:11" x14ac:dyDescent="0.25">
      <c r="A18391" s="2"/>
      <c r="B18391" s="2"/>
      <c r="C18391" s="2"/>
      <c r="E18391" s="2"/>
      <c r="G18391" s="2"/>
      <c r="H18391" s="6"/>
      <c r="I18391" s="9"/>
      <c r="J18391" s="9"/>
      <c r="K18391" s="9"/>
    </row>
    <row r="18392" spans="1:11" x14ac:dyDescent="0.25">
      <c r="A18392" s="2"/>
      <c r="B18392" s="2"/>
      <c r="C18392" s="2"/>
      <c r="E18392" s="2"/>
      <c r="G18392" s="2"/>
      <c r="H18392" s="6"/>
      <c r="I18392" s="9"/>
      <c r="J18392" s="9"/>
      <c r="K18392" s="9"/>
    </row>
    <row r="18393" spans="1:11" x14ac:dyDescent="0.25">
      <c r="A18393" s="2"/>
      <c r="B18393" s="2"/>
      <c r="C18393" s="2"/>
      <c r="E18393" s="2"/>
      <c r="G18393" s="2"/>
      <c r="H18393" s="6"/>
      <c r="I18393" s="9"/>
      <c r="J18393" s="9"/>
      <c r="K18393" s="9"/>
    </row>
    <row r="18394" spans="1:11" x14ac:dyDescent="0.25">
      <c r="A18394" s="2"/>
      <c r="B18394" s="2"/>
      <c r="C18394" s="2"/>
      <c r="E18394" s="2"/>
      <c r="G18394" s="2"/>
      <c r="H18394" s="6"/>
      <c r="I18394" s="9"/>
      <c r="J18394" s="9"/>
      <c r="K18394" s="9"/>
    </row>
    <row r="18395" spans="1:11" x14ac:dyDescent="0.25">
      <c r="A18395" s="2"/>
      <c r="B18395" s="2"/>
      <c r="C18395" s="2"/>
      <c r="E18395" s="2"/>
      <c r="G18395" s="2"/>
      <c r="H18395" s="6"/>
      <c r="I18395" s="9"/>
      <c r="J18395" s="9"/>
      <c r="K18395" s="9"/>
    </row>
    <row r="18396" spans="1:11" x14ac:dyDescent="0.25">
      <c r="A18396" s="2"/>
      <c r="B18396" s="2"/>
      <c r="C18396" s="2"/>
      <c r="E18396" s="2"/>
      <c r="G18396" s="2"/>
      <c r="H18396" s="6"/>
      <c r="I18396" s="9"/>
      <c r="J18396" s="9"/>
      <c r="K18396" s="9"/>
    </row>
    <row r="18397" spans="1:11" x14ac:dyDescent="0.25">
      <c r="A18397" s="2"/>
      <c r="B18397" s="2"/>
      <c r="C18397" s="2"/>
      <c r="E18397" s="2"/>
      <c r="G18397" s="2"/>
      <c r="H18397" s="6"/>
      <c r="I18397" s="9"/>
      <c r="J18397" s="9"/>
      <c r="K18397" s="9"/>
    </row>
    <row r="18398" spans="1:11" x14ac:dyDescent="0.25">
      <c r="A18398" s="2"/>
      <c r="B18398" s="2"/>
      <c r="C18398" s="2"/>
      <c r="E18398" s="2"/>
      <c r="G18398" s="2"/>
      <c r="H18398" s="6"/>
      <c r="I18398" s="9"/>
      <c r="J18398" s="9"/>
      <c r="K18398" s="9"/>
    </row>
    <row r="18399" spans="1:11" x14ac:dyDescent="0.25">
      <c r="A18399" s="2"/>
      <c r="B18399" s="2"/>
      <c r="C18399" s="2"/>
      <c r="E18399" s="2"/>
      <c r="G18399" s="2"/>
      <c r="H18399" s="6"/>
      <c r="I18399" s="9"/>
      <c r="J18399" s="9"/>
      <c r="K18399" s="9"/>
    </row>
    <row r="18400" spans="1:11" x14ac:dyDescent="0.25">
      <c r="A18400" s="2"/>
      <c r="B18400" s="2"/>
      <c r="C18400" s="2"/>
      <c r="E18400" s="2"/>
      <c r="G18400" s="2"/>
      <c r="H18400" s="6"/>
      <c r="I18400" s="9"/>
      <c r="J18400" s="9"/>
      <c r="K18400" s="9"/>
    </row>
    <row r="18401" spans="1:11" x14ac:dyDescent="0.25">
      <c r="A18401" s="2"/>
      <c r="B18401" s="2"/>
      <c r="C18401" s="2"/>
      <c r="E18401" s="2"/>
      <c r="G18401" s="2"/>
      <c r="H18401" s="6"/>
      <c r="I18401" s="9"/>
      <c r="J18401" s="9"/>
      <c r="K18401" s="9"/>
    </row>
    <row r="18402" spans="1:11" x14ac:dyDescent="0.25">
      <c r="A18402" s="2"/>
      <c r="B18402" s="2"/>
      <c r="C18402" s="2"/>
      <c r="E18402" s="2"/>
      <c r="G18402" s="2"/>
      <c r="H18402" s="6"/>
      <c r="I18402" s="9"/>
      <c r="J18402" s="9"/>
      <c r="K18402" s="9"/>
    </row>
    <row r="18403" spans="1:11" x14ac:dyDescent="0.25">
      <c r="A18403" s="2"/>
      <c r="B18403" s="2"/>
      <c r="C18403" s="2"/>
      <c r="E18403" s="2"/>
      <c r="G18403" s="2"/>
      <c r="H18403" s="6"/>
      <c r="I18403" s="9"/>
      <c r="J18403" s="9"/>
      <c r="K18403" s="9"/>
    </row>
    <row r="18404" spans="1:11" x14ac:dyDescent="0.25">
      <c r="A18404" s="2"/>
      <c r="B18404" s="2"/>
      <c r="C18404" s="2"/>
      <c r="E18404" s="2"/>
      <c r="G18404" s="2"/>
      <c r="H18404" s="6"/>
      <c r="I18404" s="9"/>
      <c r="J18404" s="9"/>
      <c r="K18404" s="9"/>
    </row>
    <row r="18405" spans="1:11" x14ac:dyDescent="0.25">
      <c r="A18405" s="2"/>
      <c r="B18405" s="2"/>
      <c r="C18405" s="2"/>
      <c r="E18405" s="2"/>
      <c r="G18405" s="2"/>
      <c r="H18405" s="6"/>
      <c r="I18405" s="9"/>
      <c r="J18405" s="9"/>
      <c r="K18405" s="9"/>
    </row>
    <row r="18406" spans="1:11" x14ac:dyDescent="0.25">
      <c r="A18406" s="2"/>
      <c r="B18406" s="2"/>
      <c r="C18406" s="2"/>
      <c r="E18406" s="2"/>
      <c r="G18406" s="2"/>
      <c r="H18406" s="6"/>
      <c r="I18406" s="9"/>
      <c r="J18406" s="9"/>
      <c r="K18406" s="9"/>
    </row>
    <row r="18407" spans="1:11" x14ac:dyDescent="0.25">
      <c r="A18407" s="2"/>
      <c r="B18407" s="2"/>
      <c r="C18407" s="2"/>
      <c r="E18407" s="2"/>
      <c r="G18407" s="2"/>
      <c r="H18407" s="6"/>
      <c r="I18407" s="9"/>
      <c r="J18407" s="9"/>
      <c r="K18407" s="9"/>
    </row>
    <row r="18408" spans="1:11" x14ac:dyDescent="0.25">
      <c r="A18408" s="2"/>
      <c r="B18408" s="2"/>
      <c r="C18408" s="2"/>
      <c r="E18408" s="2"/>
      <c r="G18408" s="2"/>
      <c r="H18408" s="6"/>
      <c r="I18408" s="9"/>
      <c r="J18408" s="9"/>
      <c r="K18408" s="9"/>
    </row>
    <row r="18409" spans="1:11" x14ac:dyDescent="0.25">
      <c r="A18409" s="2"/>
      <c r="B18409" s="2"/>
      <c r="C18409" s="2"/>
      <c r="E18409" s="2"/>
      <c r="G18409" s="2"/>
      <c r="H18409" s="6"/>
      <c r="I18409" s="9"/>
      <c r="J18409" s="9"/>
      <c r="K18409" s="9"/>
    </row>
    <row r="18410" spans="1:11" x14ac:dyDescent="0.25">
      <c r="A18410" s="2"/>
      <c r="B18410" s="2"/>
      <c r="C18410" s="2"/>
      <c r="E18410" s="2"/>
      <c r="G18410" s="2"/>
      <c r="H18410" s="6"/>
      <c r="I18410" s="9"/>
      <c r="J18410" s="9"/>
      <c r="K18410" s="9"/>
    </row>
    <row r="18411" spans="1:11" x14ac:dyDescent="0.25">
      <c r="A18411" s="2"/>
      <c r="B18411" s="2"/>
      <c r="C18411" s="2"/>
      <c r="E18411" s="2"/>
      <c r="G18411" s="2"/>
      <c r="H18411" s="6"/>
      <c r="I18411" s="9"/>
      <c r="J18411" s="9"/>
      <c r="K18411" s="9"/>
    </row>
    <row r="18412" spans="1:11" x14ac:dyDescent="0.25">
      <c r="A18412" s="2"/>
      <c r="B18412" s="2"/>
      <c r="C18412" s="2"/>
      <c r="E18412" s="2"/>
      <c r="G18412" s="2"/>
      <c r="H18412" s="6"/>
      <c r="I18412" s="9"/>
      <c r="J18412" s="9"/>
      <c r="K18412" s="9"/>
    </row>
    <row r="18413" spans="1:11" x14ac:dyDescent="0.25">
      <c r="A18413" s="2"/>
      <c r="B18413" s="2"/>
      <c r="C18413" s="2"/>
      <c r="E18413" s="2"/>
      <c r="G18413" s="2"/>
      <c r="H18413" s="6"/>
      <c r="I18413" s="9"/>
      <c r="J18413" s="9"/>
      <c r="K18413" s="9"/>
    </row>
    <row r="18414" spans="1:11" x14ac:dyDescent="0.25">
      <c r="A18414" s="2"/>
      <c r="B18414" s="2"/>
      <c r="C18414" s="2"/>
      <c r="E18414" s="2"/>
      <c r="G18414" s="2"/>
      <c r="H18414" s="6"/>
      <c r="I18414" s="9"/>
      <c r="J18414" s="9"/>
      <c r="K18414" s="9"/>
    </row>
    <row r="18415" spans="1:11" x14ac:dyDescent="0.25">
      <c r="A18415" s="2"/>
      <c r="B18415" s="2"/>
      <c r="C18415" s="2"/>
      <c r="E18415" s="2"/>
      <c r="G18415" s="2"/>
      <c r="H18415" s="6"/>
      <c r="I18415" s="9"/>
      <c r="J18415" s="9"/>
      <c r="K18415" s="9"/>
    </row>
    <row r="18416" spans="1:11" x14ac:dyDescent="0.25">
      <c r="A18416" s="2"/>
      <c r="B18416" s="2"/>
      <c r="C18416" s="2"/>
      <c r="E18416" s="2"/>
      <c r="G18416" s="2"/>
      <c r="H18416" s="6"/>
      <c r="I18416" s="9"/>
      <c r="J18416" s="9"/>
      <c r="K18416" s="9"/>
    </row>
    <row r="18417" spans="1:11" x14ac:dyDescent="0.25">
      <c r="A18417" s="2"/>
      <c r="B18417" s="2"/>
      <c r="C18417" s="2"/>
      <c r="E18417" s="2"/>
      <c r="G18417" s="2"/>
      <c r="H18417" s="6"/>
      <c r="I18417" s="9"/>
      <c r="J18417" s="9"/>
      <c r="K18417" s="9"/>
    </row>
    <row r="18418" spans="1:11" x14ac:dyDescent="0.25">
      <c r="A18418" s="2"/>
      <c r="B18418" s="2"/>
      <c r="C18418" s="2"/>
      <c r="E18418" s="2"/>
      <c r="G18418" s="2"/>
      <c r="H18418" s="6"/>
      <c r="I18418" s="9"/>
      <c r="J18418" s="9"/>
      <c r="K18418" s="9"/>
    </row>
    <row r="18419" spans="1:11" x14ac:dyDescent="0.25">
      <c r="A18419" s="2"/>
      <c r="B18419" s="2"/>
      <c r="C18419" s="2"/>
      <c r="E18419" s="2"/>
      <c r="G18419" s="2"/>
      <c r="H18419" s="6"/>
      <c r="I18419" s="9"/>
      <c r="J18419" s="9"/>
      <c r="K18419" s="9"/>
    </row>
    <row r="18420" spans="1:11" x14ac:dyDescent="0.25">
      <c r="A18420" s="2"/>
      <c r="B18420" s="2"/>
      <c r="C18420" s="2"/>
      <c r="E18420" s="2"/>
      <c r="G18420" s="2"/>
      <c r="H18420" s="6"/>
      <c r="I18420" s="9"/>
      <c r="J18420" s="9"/>
      <c r="K18420" s="9"/>
    </row>
    <row r="18421" spans="1:11" x14ac:dyDescent="0.25">
      <c r="A18421" s="2"/>
      <c r="B18421" s="2"/>
      <c r="C18421" s="2"/>
      <c r="E18421" s="2"/>
      <c r="G18421" s="2"/>
      <c r="H18421" s="6"/>
      <c r="I18421" s="9"/>
      <c r="J18421" s="9"/>
      <c r="K18421" s="9"/>
    </row>
    <row r="18422" spans="1:11" x14ac:dyDescent="0.25">
      <c r="A18422" s="2"/>
      <c r="B18422" s="2"/>
      <c r="C18422" s="2"/>
      <c r="E18422" s="2"/>
      <c r="G18422" s="2"/>
      <c r="H18422" s="6"/>
      <c r="I18422" s="9"/>
      <c r="J18422" s="9"/>
      <c r="K18422" s="9"/>
    </row>
    <row r="18423" spans="1:11" x14ac:dyDescent="0.25">
      <c r="A18423" s="2"/>
      <c r="B18423" s="2"/>
      <c r="C18423" s="2"/>
      <c r="E18423" s="2"/>
      <c r="G18423" s="2"/>
      <c r="H18423" s="6"/>
      <c r="I18423" s="9"/>
      <c r="J18423" s="9"/>
      <c r="K18423" s="9"/>
    </row>
    <row r="18424" spans="1:11" x14ac:dyDescent="0.25">
      <c r="A18424" s="2"/>
      <c r="B18424" s="2"/>
      <c r="C18424" s="2"/>
      <c r="E18424" s="2"/>
      <c r="G18424" s="2"/>
      <c r="H18424" s="6"/>
      <c r="I18424" s="9"/>
      <c r="J18424" s="9"/>
      <c r="K18424" s="9"/>
    </row>
    <row r="18425" spans="1:11" x14ac:dyDescent="0.25">
      <c r="A18425" s="2"/>
      <c r="B18425" s="2"/>
      <c r="C18425" s="2"/>
      <c r="E18425" s="2"/>
      <c r="G18425" s="2"/>
      <c r="H18425" s="6"/>
      <c r="I18425" s="9"/>
      <c r="J18425" s="9"/>
      <c r="K18425" s="9"/>
    </row>
    <row r="18426" spans="1:11" x14ac:dyDescent="0.25">
      <c r="A18426" s="2"/>
      <c r="B18426" s="2"/>
      <c r="C18426" s="2"/>
      <c r="E18426" s="2"/>
      <c r="G18426" s="2"/>
      <c r="H18426" s="6"/>
      <c r="I18426" s="9"/>
      <c r="J18426" s="9"/>
      <c r="K18426" s="9"/>
    </row>
    <row r="18427" spans="1:11" x14ac:dyDescent="0.25">
      <c r="A18427" s="2"/>
      <c r="B18427" s="2"/>
      <c r="C18427" s="2"/>
      <c r="E18427" s="2"/>
      <c r="G18427" s="2"/>
      <c r="H18427" s="6"/>
      <c r="I18427" s="9"/>
      <c r="J18427" s="9"/>
      <c r="K18427" s="9"/>
    </row>
    <row r="18428" spans="1:11" x14ac:dyDescent="0.25">
      <c r="A18428" s="2"/>
      <c r="B18428" s="2"/>
      <c r="C18428" s="2"/>
      <c r="E18428" s="2"/>
      <c r="G18428" s="2"/>
      <c r="H18428" s="6"/>
      <c r="I18428" s="9"/>
      <c r="J18428" s="9"/>
      <c r="K18428" s="9"/>
    </row>
    <row r="18429" spans="1:11" x14ac:dyDescent="0.25">
      <c r="A18429" s="2"/>
      <c r="B18429" s="2"/>
      <c r="C18429" s="2"/>
      <c r="E18429" s="2"/>
      <c r="G18429" s="2"/>
      <c r="H18429" s="6"/>
      <c r="I18429" s="9"/>
      <c r="J18429" s="9"/>
      <c r="K18429" s="9"/>
    </row>
    <row r="18430" spans="1:11" x14ac:dyDescent="0.25">
      <c r="A18430" s="2"/>
      <c r="B18430" s="2"/>
      <c r="C18430" s="2"/>
      <c r="E18430" s="2"/>
      <c r="G18430" s="2"/>
      <c r="H18430" s="6"/>
      <c r="I18430" s="9"/>
      <c r="J18430" s="9"/>
      <c r="K18430" s="9"/>
    </row>
    <row r="18431" spans="1:11" x14ac:dyDescent="0.25">
      <c r="A18431" s="2"/>
      <c r="B18431" s="2"/>
      <c r="C18431" s="2"/>
      <c r="E18431" s="2"/>
      <c r="G18431" s="2"/>
      <c r="H18431" s="6"/>
      <c r="I18431" s="9"/>
      <c r="J18431" s="9"/>
      <c r="K18431" s="9"/>
    </row>
    <row r="18432" spans="1:11" x14ac:dyDescent="0.25">
      <c r="A18432" s="2"/>
      <c r="B18432" s="2"/>
      <c r="C18432" s="2"/>
      <c r="E18432" s="2"/>
      <c r="G18432" s="2"/>
      <c r="H18432" s="6"/>
      <c r="I18432" s="9"/>
      <c r="J18432" s="9"/>
      <c r="K18432" s="9"/>
    </row>
    <row r="18433" spans="1:11" x14ac:dyDescent="0.25">
      <c r="A18433" s="2"/>
      <c r="B18433" s="2"/>
      <c r="C18433" s="2"/>
      <c r="E18433" s="2"/>
      <c r="G18433" s="2"/>
      <c r="H18433" s="6"/>
      <c r="I18433" s="9"/>
      <c r="J18433" s="9"/>
      <c r="K18433" s="9"/>
    </row>
    <row r="18434" spans="1:11" x14ac:dyDescent="0.25">
      <c r="A18434" s="2"/>
      <c r="B18434" s="2"/>
      <c r="C18434" s="2"/>
      <c r="E18434" s="2"/>
      <c r="G18434" s="2"/>
      <c r="H18434" s="6"/>
      <c r="I18434" s="9"/>
      <c r="J18434" s="9"/>
      <c r="K18434" s="9"/>
    </row>
    <row r="18435" spans="1:11" x14ac:dyDescent="0.25">
      <c r="A18435" s="2"/>
      <c r="B18435" s="2"/>
      <c r="C18435" s="2"/>
      <c r="E18435" s="2"/>
      <c r="G18435" s="2"/>
      <c r="H18435" s="6"/>
      <c r="I18435" s="9"/>
      <c r="J18435" s="9"/>
      <c r="K18435" s="9"/>
    </row>
    <row r="18436" spans="1:11" x14ac:dyDescent="0.25">
      <c r="A18436" s="2"/>
      <c r="B18436" s="2"/>
      <c r="C18436" s="2"/>
      <c r="E18436" s="2"/>
      <c r="G18436" s="2"/>
      <c r="H18436" s="6"/>
      <c r="I18436" s="9"/>
      <c r="J18436" s="9"/>
      <c r="K18436" s="9"/>
    </row>
    <row r="18437" spans="1:11" x14ac:dyDescent="0.25">
      <c r="A18437" s="2"/>
      <c r="B18437" s="2"/>
      <c r="C18437" s="2"/>
      <c r="E18437" s="2"/>
      <c r="G18437" s="2"/>
      <c r="H18437" s="6"/>
      <c r="I18437" s="9"/>
      <c r="J18437" s="9"/>
      <c r="K18437" s="9"/>
    </row>
    <row r="18438" spans="1:11" x14ac:dyDescent="0.25">
      <c r="A18438" s="2"/>
      <c r="B18438" s="2"/>
      <c r="C18438" s="2"/>
      <c r="E18438" s="2"/>
      <c r="G18438" s="2"/>
      <c r="H18438" s="6"/>
      <c r="I18438" s="9"/>
      <c r="J18438" s="9"/>
      <c r="K18438" s="9"/>
    </row>
    <row r="18439" spans="1:11" x14ac:dyDescent="0.25">
      <c r="A18439" s="2"/>
      <c r="B18439" s="2"/>
      <c r="C18439" s="2"/>
      <c r="E18439" s="2"/>
      <c r="G18439" s="2"/>
      <c r="H18439" s="6"/>
      <c r="I18439" s="9"/>
      <c r="J18439" s="9"/>
      <c r="K18439" s="9"/>
    </row>
    <row r="18440" spans="1:11" x14ac:dyDescent="0.25">
      <c r="A18440" s="2"/>
      <c r="B18440" s="2"/>
      <c r="C18440" s="2"/>
      <c r="E18440" s="2"/>
      <c r="G18440" s="2"/>
      <c r="H18440" s="6"/>
      <c r="I18440" s="9"/>
      <c r="J18440" s="9"/>
      <c r="K18440" s="9"/>
    </row>
    <row r="18441" spans="1:11" x14ac:dyDescent="0.25">
      <c r="A18441" s="2"/>
      <c r="B18441" s="2"/>
      <c r="C18441" s="2"/>
      <c r="E18441" s="2"/>
      <c r="G18441" s="2"/>
      <c r="H18441" s="6"/>
      <c r="I18441" s="9"/>
      <c r="J18441" s="9"/>
      <c r="K18441" s="9"/>
    </row>
    <row r="18442" spans="1:11" x14ac:dyDescent="0.25">
      <c r="A18442" s="2"/>
      <c r="B18442" s="2"/>
      <c r="C18442" s="2"/>
      <c r="E18442" s="2"/>
      <c r="G18442" s="2"/>
      <c r="H18442" s="6"/>
      <c r="I18442" s="9"/>
      <c r="J18442" s="9"/>
      <c r="K18442" s="9"/>
    </row>
    <row r="18443" spans="1:11" x14ac:dyDescent="0.25">
      <c r="A18443" s="2"/>
      <c r="B18443" s="2"/>
      <c r="C18443" s="2"/>
      <c r="E18443" s="2"/>
      <c r="G18443" s="2"/>
      <c r="H18443" s="6"/>
      <c r="I18443" s="9"/>
      <c r="J18443" s="9"/>
      <c r="K18443" s="9"/>
    </row>
    <row r="18444" spans="1:11" x14ac:dyDescent="0.25">
      <c r="A18444" s="2"/>
      <c r="B18444" s="2"/>
      <c r="C18444" s="2"/>
      <c r="E18444" s="2"/>
      <c r="G18444" s="2"/>
      <c r="H18444" s="6"/>
      <c r="I18444" s="9"/>
      <c r="J18444" s="9"/>
      <c r="K18444" s="9"/>
    </row>
    <row r="18445" spans="1:11" x14ac:dyDescent="0.25">
      <c r="A18445" s="2"/>
      <c r="B18445" s="2"/>
      <c r="C18445" s="2"/>
      <c r="E18445" s="2"/>
      <c r="G18445" s="2"/>
      <c r="H18445" s="6"/>
      <c r="I18445" s="9"/>
      <c r="J18445" s="9"/>
      <c r="K18445" s="9"/>
    </row>
    <row r="18446" spans="1:11" x14ac:dyDescent="0.25">
      <c r="A18446" s="2"/>
      <c r="B18446" s="2"/>
      <c r="C18446" s="2"/>
      <c r="E18446" s="2"/>
      <c r="G18446" s="2"/>
      <c r="H18446" s="6"/>
      <c r="I18446" s="9"/>
      <c r="J18446" s="9"/>
      <c r="K18446" s="9"/>
    </row>
    <row r="18447" spans="1:11" x14ac:dyDescent="0.25">
      <c r="A18447" s="2"/>
      <c r="B18447" s="2"/>
      <c r="C18447" s="2"/>
      <c r="E18447" s="2"/>
      <c r="G18447" s="2"/>
      <c r="H18447" s="6"/>
      <c r="I18447" s="9"/>
      <c r="J18447" s="9"/>
      <c r="K18447" s="9"/>
    </row>
    <row r="18448" spans="1:11" x14ac:dyDescent="0.25">
      <c r="A18448" s="2"/>
      <c r="B18448" s="2"/>
      <c r="C18448" s="2"/>
      <c r="E18448" s="2"/>
      <c r="G18448" s="2"/>
      <c r="H18448" s="6"/>
      <c r="I18448" s="9"/>
      <c r="J18448" s="9"/>
      <c r="K18448" s="9"/>
    </row>
    <row r="18449" spans="1:11" x14ac:dyDescent="0.25">
      <c r="A18449" s="2"/>
      <c r="B18449" s="2"/>
      <c r="C18449" s="2"/>
      <c r="E18449" s="2"/>
      <c r="G18449" s="2"/>
      <c r="H18449" s="6"/>
      <c r="I18449" s="9"/>
      <c r="J18449" s="9"/>
      <c r="K18449" s="9"/>
    </row>
    <row r="18450" spans="1:11" x14ac:dyDescent="0.25">
      <c r="A18450" s="2"/>
      <c r="B18450" s="2"/>
      <c r="C18450" s="2"/>
      <c r="E18450" s="2"/>
      <c r="G18450" s="2"/>
      <c r="H18450" s="6"/>
      <c r="I18450" s="9"/>
      <c r="J18450" s="9"/>
      <c r="K18450" s="9"/>
    </row>
    <row r="18451" spans="1:11" x14ac:dyDescent="0.25">
      <c r="A18451" s="2"/>
      <c r="B18451" s="2"/>
      <c r="C18451" s="2"/>
      <c r="E18451" s="2"/>
      <c r="G18451" s="2"/>
      <c r="H18451" s="6"/>
      <c r="I18451" s="9"/>
      <c r="J18451" s="9"/>
      <c r="K18451" s="9"/>
    </row>
    <row r="18452" spans="1:11" x14ac:dyDescent="0.25">
      <c r="A18452" s="2"/>
      <c r="B18452" s="2"/>
      <c r="C18452" s="2"/>
      <c r="E18452" s="2"/>
      <c r="G18452" s="2"/>
      <c r="H18452" s="6"/>
      <c r="I18452" s="9"/>
      <c r="J18452" s="9"/>
      <c r="K18452" s="9"/>
    </row>
    <row r="18453" spans="1:11" x14ac:dyDescent="0.25">
      <c r="A18453" s="2"/>
      <c r="B18453" s="2"/>
      <c r="C18453" s="2"/>
      <c r="E18453" s="2"/>
      <c r="G18453" s="2"/>
      <c r="H18453" s="6"/>
      <c r="I18453" s="9"/>
      <c r="J18453" s="9"/>
      <c r="K18453" s="9"/>
    </row>
    <row r="18454" spans="1:11" x14ac:dyDescent="0.25">
      <c r="A18454" s="2"/>
      <c r="B18454" s="2"/>
      <c r="C18454" s="2"/>
      <c r="E18454" s="2"/>
      <c r="G18454" s="2"/>
      <c r="H18454" s="6"/>
      <c r="I18454" s="9"/>
      <c r="J18454" s="9"/>
      <c r="K18454" s="9"/>
    </row>
    <row r="18455" spans="1:11" x14ac:dyDescent="0.25">
      <c r="A18455" s="2"/>
      <c r="B18455" s="2"/>
      <c r="C18455" s="2"/>
      <c r="E18455" s="2"/>
      <c r="G18455" s="2"/>
      <c r="H18455" s="6"/>
      <c r="I18455" s="9"/>
      <c r="J18455" s="9"/>
      <c r="K18455" s="9"/>
    </row>
    <row r="18456" spans="1:11" x14ac:dyDescent="0.25">
      <c r="A18456" s="2"/>
      <c r="B18456" s="2"/>
      <c r="C18456" s="2"/>
      <c r="E18456" s="2"/>
      <c r="G18456" s="2"/>
      <c r="H18456" s="6"/>
      <c r="I18456" s="9"/>
      <c r="J18456" s="9"/>
      <c r="K18456" s="9"/>
    </row>
    <row r="18457" spans="1:11" x14ac:dyDescent="0.25">
      <c r="A18457" s="2"/>
      <c r="B18457" s="2"/>
      <c r="C18457" s="2"/>
      <c r="E18457" s="2"/>
      <c r="G18457" s="2"/>
      <c r="H18457" s="6"/>
      <c r="I18457" s="9"/>
      <c r="J18457" s="9"/>
      <c r="K18457" s="9"/>
    </row>
    <row r="18458" spans="1:11" x14ac:dyDescent="0.25">
      <c r="A18458" s="2"/>
      <c r="B18458" s="2"/>
      <c r="C18458" s="2"/>
      <c r="E18458" s="2"/>
      <c r="G18458" s="2"/>
      <c r="H18458" s="6"/>
      <c r="I18458" s="9"/>
      <c r="J18458" s="9"/>
      <c r="K18458" s="9"/>
    </row>
    <row r="18459" spans="1:11" x14ac:dyDescent="0.25">
      <c r="A18459" s="2"/>
      <c r="B18459" s="2"/>
      <c r="C18459" s="2"/>
      <c r="E18459" s="2"/>
      <c r="G18459" s="2"/>
      <c r="H18459" s="6"/>
      <c r="I18459" s="9"/>
      <c r="J18459" s="9"/>
      <c r="K18459" s="9"/>
    </row>
    <row r="18460" spans="1:11" x14ac:dyDescent="0.25">
      <c r="A18460" s="2"/>
      <c r="B18460" s="2"/>
      <c r="C18460" s="2"/>
      <c r="E18460" s="2"/>
      <c r="G18460" s="2"/>
      <c r="H18460" s="6"/>
      <c r="I18460" s="9"/>
      <c r="J18460" s="9"/>
      <c r="K18460" s="9"/>
    </row>
    <row r="18461" spans="1:11" x14ac:dyDescent="0.25">
      <c r="A18461" s="2"/>
      <c r="B18461" s="2"/>
      <c r="C18461" s="2"/>
      <c r="E18461" s="2"/>
      <c r="G18461" s="2"/>
      <c r="H18461" s="6"/>
      <c r="I18461" s="9"/>
      <c r="J18461" s="9"/>
      <c r="K18461" s="9"/>
    </row>
    <row r="18462" spans="1:11" x14ac:dyDescent="0.25">
      <c r="A18462" s="2"/>
      <c r="B18462" s="2"/>
      <c r="C18462" s="2"/>
      <c r="E18462" s="2"/>
      <c r="G18462" s="2"/>
      <c r="H18462" s="6"/>
      <c r="I18462" s="9"/>
      <c r="J18462" s="9"/>
      <c r="K18462" s="9"/>
    </row>
    <row r="18463" spans="1:11" x14ac:dyDescent="0.25">
      <c r="A18463" s="2"/>
      <c r="B18463" s="2"/>
      <c r="C18463" s="2"/>
      <c r="E18463" s="2"/>
      <c r="G18463" s="2"/>
      <c r="H18463" s="6"/>
      <c r="I18463" s="9"/>
      <c r="J18463" s="9"/>
      <c r="K18463" s="9"/>
    </row>
    <row r="18464" spans="1:11" x14ac:dyDescent="0.25">
      <c r="A18464" s="2"/>
      <c r="B18464" s="2"/>
      <c r="C18464" s="2"/>
      <c r="E18464" s="2"/>
      <c r="G18464" s="2"/>
      <c r="H18464" s="6"/>
      <c r="I18464" s="9"/>
      <c r="J18464" s="9"/>
      <c r="K18464" s="9"/>
    </row>
    <row r="18465" spans="1:11" x14ac:dyDescent="0.25">
      <c r="A18465" s="2"/>
      <c r="B18465" s="2"/>
      <c r="C18465" s="2"/>
      <c r="E18465" s="2"/>
      <c r="G18465" s="2"/>
      <c r="H18465" s="6"/>
      <c r="I18465" s="9"/>
      <c r="J18465" s="9"/>
      <c r="K18465" s="9"/>
    </row>
    <row r="18466" spans="1:11" x14ac:dyDescent="0.25">
      <c r="A18466" s="2"/>
      <c r="B18466" s="2"/>
      <c r="C18466" s="2"/>
      <c r="E18466" s="2"/>
      <c r="G18466" s="2"/>
      <c r="H18466" s="6"/>
      <c r="I18466" s="9"/>
      <c r="J18466" s="9"/>
      <c r="K18466" s="9"/>
    </row>
    <row r="18467" spans="1:11" x14ac:dyDescent="0.25">
      <c r="A18467" s="2"/>
      <c r="B18467" s="2"/>
      <c r="C18467" s="2"/>
      <c r="E18467" s="2"/>
      <c r="G18467" s="2"/>
      <c r="H18467" s="6"/>
      <c r="I18467" s="9"/>
      <c r="J18467" s="9"/>
      <c r="K18467" s="9"/>
    </row>
    <row r="18468" spans="1:11" x14ac:dyDescent="0.25">
      <c r="A18468" s="2"/>
      <c r="B18468" s="2"/>
      <c r="C18468" s="2"/>
      <c r="E18468" s="2"/>
      <c r="G18468" s="2"/>
      <c r="H18468" s="6"/>
      <c r="I18468" s="9"/>
      <c r="J18468" s="9"/>
      <c r="K18468" s="9"/>
    </row>
    <row r="18469" spans="1:11" x14ac:dyDescent="0.25">
      <c r="A18469" s="2"/>
      <c r="B18469" s="2"/>
      <c r="C18469" s="2"/>
      <c r="E18469" s="2"/>
      <c r="G18469" s="2"/>
      <c r="H18469" s="6"/>
      <c r="I18469" s="9"/>
      <c r="J18469" s="9"/>
      <c r="K18469" s="9"/>
    </row>
    <row r="18470" spans="1:11" x14ac:dyDescent="0.25">
      <c r="A18470" s="2"/>
      <c r="B18470" s="2"/>
      <c r="C18470" s="2"/>
      <c r="E18470" s="2"/>
      <c r="G18470" s="2"/>
      <c r="H18470" s="6"/>
      <c r="I18470" s="9"/>
      <c r="J18470" s="9"/>
      <c r="K18470" s="9"/>
    </row>
    <row r="18471" spans="1:11" x14ac:dyDescent="0.25">
      <c r="A18471" s="2"/>
      <c r="B18471" s="2"/>
      <c r="C18471" s="2"/>
      <c r="E18471" s="2"/>
      <c r="G18471" s="2"/>
      <c r="H18471" s="6"/>
      <c r="I18471" s="9"/>
      <c r="J18471" s="9"/>
      <c r="K18471" s="9"/>
    </row>
    <row r="18472" spans="1:11" x14ac:dyDescent="0.25">
      <c r="A18472" s="2"/>
      <c r="B18472" s="2"/>
      <c r="C18472" s="2"/>
      <c r="E18472" s="2"/>
      <c r="G18472" s="2"/>
      <c r="H18472" s="6"/>
      <c r="I18472" s="9"/>
      <c r="J18472" s="9"/>
      <c r="K18472" s="9"/>
    </row>
    <row r="18473" spans="1:11" x14ac:dyDescent="0.25">
      <c r="A18473" s="2"/>
      <c r="B18473" s="2"/>
      <c r="C18473" s="2"/>
      <c r="E18473" s="2"/>
      <c r="G18473" s="2"/>
      <c r="H18473" s="6"/>
      <c r="I18473" s="9"/>
      <c r="J18473" s="9"/>
      <c r="K18473" s="9"/>
    </row>
    <row r="18474" spans="1:11" x14ac:dyDescent="0.25">
      <c r="A18474" s="2"/>
      <c r="B18474" s="2"/>
      <c r="C18474" s="2"/>
      <c r="E18474" s="2"/>
      <c r="G18474" s="2"/>
      <c r="H18474" s="6"/>
      <c r="I18474" s="9"/>
      <c r="J18474" s="9"/>
      <c r="K18474" s="9"/>
    </row>
    <row r="18475" spans="1:11" x14ac:dyDescent="0.25">
      <c r="A18475" s="2"/>
      <c r="B18475" s="2"/>
      <c r="C18475" s="2"/>
      <c r="E18475" s="2"/>
      <c r="G18475" s="2"/>
      <c r="H18475" s="6"/>
      <c r="I18475" s="9"/>
      <c r="J18475" s="9"/>
      <c r="K18475" s="9"/>
    </row>
    <row r="18476" spans="1:11" x14ac:dyDescent="0.25">
      <c r="A18476" s="2"/>
      <c r="B18476" s="2"/>
      <c r="C18476" s="2"/>
      <c r="E18476" s="2"/>
      <c r="G18476" s="2"/>
      <c r="H18476" s="6"/>
      <c r="I18476" s="9"/>
      <c r="J18476" s="9"/>
      <c r="K18476" s="9"/>
    </row>
    <row r="18477" spans="1:11" x14ac:dyDescent="0.25">
      <c r="A18477" s="2"/>
      <c r="B18477" s="2"/>
      <c r="C18477" s="2"/>
      <c r="E18477" s="2"/>
      <c r="G18477" s="2"/>
      <c r="H18477" s="6"/>
      <c r="I18477" s="9"/>
      <c r="J18477" s="9"/>
      <c r="K18477" s="9"/>
    </row>
    <row r="18478" spans="1:11" x14ac:dyDescent="0.25">
      <c r="A18478" s="2"/>
      <c r="B18478" s="2"/>
      <c r="C18478" s="2"/>
      <c r="E18478" s="2"/>
      <c r="G18478" s="2"/>
      <c r="H18478" s="6"/>
      <c r="I18478" s="9"/>
      <c r="J18478" s="9"/>
      <c r="K18478" s="9"/>
    </row>
    <row r="18479" spans="1:11" x14ac:dyDescent="0.25">
      <c r="A18479" s="2"/>
      <c r="B18479" s="2"/>
      <c r="C18479" s="2"/>
      <c r="E18479" s="2"/>
      <c r="G18479" s="2"/>
      <c r="H18479" s="6"/>
      <c r="I18479" s="9"/>
      <c r="J18479" s="9"/>
      <c r="K18479" s="9"/>
    </row>
    <row r="18480" spans="1:11" x14ac:dyDescent="0.25">
      <c r="A18480" s="2"/>
      <c r="B18480" s="2"/>
      <c r="C18480" s="2"/>
      <c r="E18480" s="2"/>
      <c r="G18480" s="2"/>
      <c r="H18480" s="6"/>
      <c r="I18480" s="9"/>
      <c r="J18480" s="9"/>
      <c r="K18480" s="9"/>
    </row>
    <row r="18481" spans="1:11" x14ac:dyDescent="0.25">
      <c r="A18481" s="2"/>
      <c r="B18481" s="2"/>
      <c r="C18481" s="2"/>
      <c r="E18481" s="2"/>
      <c r="G18481" s="2"/>
      <c r="H18481" s="6"/>
      <c r="I18481" s="9"/>
      <c r="J18481" s="9"/>
      <c r="K18481" s="9"/>
    </row>
    <row r="18482" spans="1:11" x14ac:dyDescent="0.25">
      <c r="A18482" s="2"/>
      <c r="B18482" s="2"/>
      <c r="C18482" s="2"/>
      <c r="E18482" s="2"/>
      <c r="G18482" s="2"/>
      <c r="H18482" s="6"/>
      <c r="I18482" s="9"/>
      <c r="J18482" s="9"/>
      <c r="K18482" s="9"/>
    </row>
    <row r="18483" spans="1:11" x14ac:dyDescent="0.25">
      <c r="A18483" s="2"/>
      <c r="B18483" s="2"/>
      <c r="C18483" s="2"/>
      <c r="E18483" s="2"/>
      <c r="G18483" s="2"/>
      <c r="H18483" s="6"/>
      <c r="I18483" s="9"/>
      <c r="J18483" s="9"/>
      <c r="K18483" s="9"/>
    </row>
    <row r="18484" spans="1:11" x14ac:dyDescent="0.25">
      <c r="A18484" s="2"/>
      <c r="B18484" s="2"/>
      <c r="C18484" s="2"/>
      <c r="E18484" s="2"/>
      <c r="G18484" s="2"/>
      <c r="H18484" s="6"/>
      <c r="I18484" s="9"/>
      <c r="J18484" s="9"/>
      <c r="K18484" s="9"/>
    </row>
    <row r="18485" spans="1:11" x14ac:dyDescent="0.25">
      <c r="A18485" s="2"/>
      <c r="B18485" s="2"/>
      <c r="C18485" s="2"/>
      <c r="E18485" s="2"/>
      <c r="G18485" s="2"/>
      <c r="H18485" s="6"/>
      <c r="I18485" s="9"/>
      <c r="J18485" s="9"/>
      <c r="K18485" s="9"/>
    </row>
    <row r="18486" spans="1:11" x14ac:dyDescent="0.25">
      <c r="A18486" s="2"/>
      <c r="B18486" s="2"/>
      <c r="C18486" s="2"/>
      <c r="E18486" s="2"/>
      <c r="G18486" s="2"/>
      <c r="H18486" s="6"/>
      <c r="I18486" s="9"/>
      <c r="J18486" s="9"/>
      <c r="K18486" s="9"/>
    </row>
    <row r="18487" spans="1:11" x14ac:dyDescent="0.25">
      <c r="A18487" s="2"/>
      <c r="B18487" s="2"/>
      <c r="C18487" s="2"/>
      <c r="E18487" s="2"/>
      <c r="G18487" s="2"/>
      <c r="H18487" s="6"/>
      <c r="I18487" s="9"/>
      <c r="J18487" s="9"/>
      <c r="K18487" s="9"/>
    </row>
    <row r="18488" spans="1:11" x14ac:dyDescent="0.25">
      <c r="A18488" s="2"/>
      <c r="B18488" s="2"/>
      <c r="C18488" s="2"/>
      <c r="E18488" s="2"/>
      <c r="G18488" s="2"/>
      <c r="H18488" s="6"/>
      <c r="I18488" s="9"/>
      <c r="J18488" s="9"/>
      <c r="K18488" s="9"/>
    </row>
    <row r="18489" spans="1:11" x14ac:dyDescent="0.25">
      <c r="A18489" s="2"/>
      <c r="B18489" s="2"/>
      <c r="C18489" s="2"/>
      <c r="E18489" s="2"/>
      <c r="G18489" s="2"/>
      <c r="H18489" s="6"/>
      <c r="I18489" s="9"/>
      <c r="J18489" s="9"/>
      <c r="K18489" s="9"/>
    </row>
    <row r="18490" spans="1:11" x14ac:dyDescent="0.25">
      <c r="A18490" s="2"/>
      <c r="B18490" s="2"/>
      <c r="C18490" s="2"/>
      <c r="E18490" s="2"/>
      <c r="G18490" s="2"/>
      <c r="H18490" s="6"/>
      <c r="I18490" s="9"/>
      <c r="J18490" s="9"/>
      <c r="K18490" s="9"/>
    </row>
    <row r="18491" spans="1:11" x14ac:dyDescent="0.25">
      <c r="A18491" s="2"/>
      <c r="B18491" s="2"/>
      <c r="C18491" s="2"/>
      <c r="E18491" s="2"/>
      <c r="G18491" s="2"/>
      <c r="H18491" s="6"/>
      <c r="I18491" s="9"/>
      <c r="J18491" s="9"/>
      <c r="K18491" s="9"/>
    </row>
    <row r="18492" spans="1:11" x14ac:dyDescent="0.25">
      <c r="A18492" s="2"/>
      <c r="B18492" s="2"/>
      <c r="C18492" s="2"/>
      <c r="E18492" s="2"/>
      <c r="G18492" s="2"/>
      <c r="H18492" s="6"/>
      <c r="I18492" s="9"/>
      <c r="J18492" s="9"/>
      <c r="K18492" s="9"/>
    </row>
    <row r="18493" spans="1:11" x14ac:dyDescent="0.25">
      <c r="A18493" s="2"/>
      <c r="B18493" s="2"/>
      <c r="C18493" s="2"/>
      <c r="E18493" s="2"/>
      <c r="G18493" s="2"/>
      <c r="H18493" s="6"/>
      <c r="I18493" s="9"/>
      <c r="J18493" s="9"/>
      <c r="K18493" s="9"/>
    </row>
    <row r="18494" spans="1:11" x14ac:dyDescent="0.25">
      <c r="A18494" s="2"/>
      <c r="B18494" s="2"/>
      <c r="C18494" s="2"/>
      <c r="E18494" s="2"/>
      <c r="G18494" s="2"/>
      <c r="H18494" s="6"/>
      <c r="I18494" s="9"/>
      <c r="J18494" s="9"/>
      <c r="K18494" s="9"/>
    </row>
    <row r="18495" spans="1:11" x14ac:dyDescent="0.25">
      <c r="A18495" s="2"/>
      <c r="B18495" s="2"/>
      <c r="C18495" s="2"/>
      <c r="E18495" s="2"/>
      <c r="G18495" s="2"/>
      <c r="H18495" s="6"/>
      <c r="I18495" s="9"/>
      <c r="J18495" s="9"/>
      <c r="K18495" s="9"/>
    </row>
    <row r="18496" spans="1:11" x14ac:dyDescent="0.25">
      <c r="A18496" s="2"/>
      <c r="B18496" s="2"/>
      <c r="C18496" s="2"/>
      <c r="E18496" s="2"/>
      <c r="G18496" s="2"/>
      <c r="H18496" s="6"/>
      <c r="I18496" s="9"/>
      <c r="J18496" s="9"/>
      <c r="K18496" s="9"/>
    </row>
    <row r="18497" spans="1:11" x14ac:dyDescent="0.25">
      <c r="A18497" s="2"/>
      <c r="B18497" s="2"/>
      <c r="C18497" s="2"/>
      <c r="E18497" s="2"/>
      <c r="G18497" s="2"/>
      <c r="H18497" s="6"/>
      <c r="I18497" s="9"/>
      <c r="J18497" s="9"/>
      <c r="K18497" s="9"/>
    </row>
    <row r="18498" spans="1:11" x14ac:dyDescent="0.25">
      <c r="A18498" s="2"/>
      <c r="B18498" s="2"/>
      <c r="C18498" s="2"/>
      <c r="E18498" s="2"/>
      <c r="G18498" s="2"/>
      <c r="H18498" s="6"/>
      <c r="I18498" s="9"/>
      <c r="J18498" s="9"/>
      <c r="K18498" s="9"/>
    </row>
    <row r="18499" spans="1:11" x14ac:dyDescent="0.25">
      <c r="A18499" s="2"/>
      <c r="B18499" s="2"/>
      <c r="C18499" s="2"/>
      <c r="E18499" s="2"/>
      <c r="G18499" s="2"/>
      <c r="H18499" s="6"/>
      <c r="I18499" s="9"/>
      <c r="J18499" s="9"/>
      <c r="K18499" s="9"/>
    </row>
    <row r="18500" spans="1:11" x14ac:dyDescent="0.25">
      <c r="A18500" s="2"/>
      <c r="B18500" s="2"/>
      <c r="C18500" s="2"/>
      <c r="E18500" s="2"/>
      <c r="G18500" s="2"/>
      <c r="H18500" s="6"/>
      <c r="I18500" s="9"/>
      <c r="J18500" s="9"/>
      <c r="K18500" s="9"/>
    </row>
    <row r="18501" spans="1:11" x14ac:dyDescent="0.25">
      <c r="A18501" s="2"/>
      <c r="B18501" s="2"/>
      <c r="C18501" s="2"/>
      <c r="E18501" s="2"/>
      <c r="G18501" s="2"/>
      <c r="H18501" s="6"/>
      <c r="I18501" s="9"/>
      <c r="J18501" s="9"/>
      <c r="K18501" s="9"/>
    </row>
    <row r="18502" spans="1:11" x14ac:dyDescent="0.25">
      <c r="A18502" s="2"/>
      <c r="B18502" s="2"/>
      <c r="C18502" s="2"/>
      <c r="E18502" s="2"/>
      <c r="G18502" s="2"/>
      <c r="H18502" s="6"/>
      <c r="I18502" s="9"/>
      <c r="J18502" s="9"/>
      <c r="K18502" s="9"/>
    </row>
    <row r="18503" spans="1:11" x14ac:dyDescent="0.25">
      <c r="A18503" s="2"/>
      <c r="B18503" s="2"/>
      <c r="C18503" s="2"/>
      <c r="E18503" s="2"/>
      <c r="G18503" s="2"/>
      <c r="H18503" s="6"/>
      <c r="I18503" s="9"/>
      <c r="J18503" s="9"/>
      <c r="K18503" s="9"/>
    </row>
    <row r="18504" spans="1:11" x14ac:dyDescent="0.25">
      <c r="A18504" s="2"/>
      <c r="B18504" s="2"/>
      <c r="C18504" s="2"/>
      <c r="E18504" s="2"/>
      <c r="G18504" s="2"/>
      <c r="H18504" s="6"/>
      <c r="I18504" s="9"/>
      <c r="J18504" s="9"/>
      <c r="K18504" s="9"/>
    </row>
    <row r="18505" spans="1:11" x14ac:dyDescent="0.25">
      <c r="A18505" s="2"/>
      <c r="B18505" s="2"/>
      <c r="C18505" s="2"/>
      <c r="E18505" s="2"/>
      <c r="G18505" s="2"/>
      <c r="H18505" s="6"/>
      <c r="I18505" s="9"/>
      <c r="J18505" s="9"/>
      <c r="K18505" s="9"/>
    </row>
    <row r="18506" spans="1:11" x14ac:dyDescent="0.25">
      <c r="A18506" s="2"/>
      <c r="B18506" s="2"/>
      <c r="C18506" s="2"/>
      <c r="E18506" s="2"/>
      <c r="G18506" s="2"/>
      <c r="H18506" s="6"/>
      <c r="I18506" s="9"/>
      <c r="J18506" s="9"/>
      <c r="K18506" s="9"/>
    </row>
    <row r="18507" spans="1:11" x14ac:dyDescent="0.25">
      <c r="A18507" s="2"/>
      <c r="B18507" s="2"/>
      <c r="C18507" s="2"/>
      <c r="E18507" s="2"/>
      <c r="G18507" s="2"/>
      <c r="H18507" s="6"/>
      <c r="I18507" s="9"/>
      <c r="J18507" s="9"/>
      <c r="K18507" s="9"/>
    </row>
    <row r="18508" spans="1:11" x14ac:dyDescent="0.25">
      <c r="A18508" s="2"/>
      <c r="B18508" s="2"/>
      <c r="C18508" s="2"/>
      <c r="E18508" s="2"/>
      <c r="G18508" s="2"/>
      <c r="H18508" s="6"/>
      <c r="I18508" s="9"/>
      <c r="J18508" s="9"/>
      <c r="K18508" s="9"/>
    </row>
    <row r="18509" spans="1:11" x14ac:dyDescent="0.25">
      <c r="A18509" s="2"/>
      <c r="B18509" s="2"/>
      <c r="C18509" s="2"/>
      <c r="E18509" s="2"/>
      <c r="G18509" s="2"/>
      <c r="H18509" s="6"/>
      <c r="I18509" s="9"/>
      <c r="J18509" s="9"/>
      <c r="K18509" s="9"/>
    </row>
    <row r="18510" spans="1:11" x14ac:dyDescent="0.25">
      <c r="A18510" s="2"/>
      <c r="B18510" s="2"/>
      <c r="C18510" s="2"/>
      <c r="E18510" s="2"/>
      <c r="G18510" s="2"/>
      <c r="H18510" s="6"/>
      <c r="I18510" s="9"/>
      <c r="J18510" s="9"/>
      <c r="K18510" s="9"/>
    </row>
    <row r="18511" spans="1:11" x14ac:dyDescent="0.25">
      <c r="A18511" s="2"/>
      <c r="B18511" s="2"/>
      <c r="C18511" s="2"/>
      <c r="E18511" s="2"/>
      <c r="G18511" s="2"/>
      <c r="H18511" s="6"/>
      <c r="I18511" s="9"/>
      <c r="J18511" s="9"/>
      <c r="K18511" s="9"/>
    </row>
    <row r="18512" spans="1:11" x14ac:dyDescent="0.25">
      <c r="A18512" s="2"/>
      <c r="B18512" s="2"/>
      <c r="C18512" s="2"/>
      <c r="E18512" s="2"/>
      <c r="G18512" s="2"/>
      <c r="H18512" s="6"/>
      <c r="I18512" s="9"/>
      <c r="J18512" s="9"/>
      <c r="K18512" s="9"/>
    </row>
    <row r="18513" spans="1:11" x14ac:dyDescent="0.25">
      <c r="A18513" s="2"/>
      <c r="B18513" s="2"/>
      <c r="C18513" s="2"/>
      <c r="E18513" s="2"/>
      <c r="G18513" s="2"/>
      <c r="H18513" s="6"/>
      <c r="I18513" s="9"/>
      <c r="J18513" s="9"/>
      <c r="K18513" s="9"/>
    </row>
    <row r="18514" spans="1:11" x14ac:dyDescent="0.25">
      <c r="A18514" s="2"/>
      <c r="B18514" s="2"/>
      <c r="C18514" s="2"/>
      <c r="E18514" s="2"/>
      <c r="G18514" s="2"/>
      <c r="H18514" s="6"/>
      <c r="I18514" s="9"/>
      <c r="J18514" s="9"/>
      <c r="K18514" s="9"/>
    </row>
    <row r="18515" spans="1:11" x14ac:dyDescent="0.25">
      <c r="A18515" s="2"/>
      <c r="B18515" s="2"/>
      <c r="C18515" s="2"/>
      <c r="E18515" s="2"/>
      <c r="G18515" s="2"/>
      <c r="H18515" s="6"/>
      <c r="I18515" s="9"/>
      <c r="J18515" s="9"/>
      <c r="K18515" s="9"/>
    </row>
    <row r="18516" spans="1:11" x14ac:dyDescent="0.25">
      <c r="A18516" s="2"/>
      <c r="B18516" s="2"/>
      <c r="C18516" s="2"/>
      <c r="E18516" s="2"/>
      <c r="G18516" s="2"/>
      <c r="H18516" s="6"/>
      <c r="I18516" s="9"/>
      <c r="J18516" s="9"/>
      <c r="K18516" s="9"/>
    </row>
    <row r="18517" spans="1:11" x14ac:dyDescent="0.25">
      <c r="A18517" s="2"/>
      <c r="B18517" s="2"/>
      <c r="C18517" s="2"/>
      <c r="E18517" s="2"/>
      <c r="G18517" s="2"/>
      <c r="H18517" s="6"/>
      <c r="I18517" s="9"/>
      <c r="J18517" s="9"/>
      <c r="K18517" s="9"/>
    </row>
    <row r="18518" spans="1:11" x14ac:dyDescent="0.25">
      <c r="A18518" s="2"/>
      <c r="B18518" s="2"/>
      <c r="C18518" s="2"/>
      <c r="E18518" s="2"/>
      <c r="G18518" s="2"/>
      <c r="H18518" s="6"/>
      <c r="I18518" s="9"/>
      <c r="J18518" s="9"/>
      <c r="K18518" s="9"/>
    </row>
    <row r="18519" spans="1:11" x14ac:dyDescent="0.25">
      <c r="A18519" s="2"/>
      <c r="B18519" s="2"/>
      <c r="C18519" s="2"/>
      <c r="E18519" s="2"/>
      <c r="G18519" s="2"/>
      <c r="H18519" s="6"/>
      <c r="I18519" s="9"/>
      <c r="J18519" s="9"/>
      <c r="K18519" s="9"/>
    </row>
    <row r="18520" spans="1:11" x14ac:dyDescent="0.25">
      <c r="A18520" s="2"/>
      <c r="B18520" s="2"/>
      <c r="C18520" s="2"/>
      <c r="E18520" s="2"/>
      <c r="G18520" s="2"/>
      <c r="H18520" s="6"/>
      <c r="I18520" s="9"/>
      <c r="J18520" s="9"/>
      <c r="K18520" s="9"/>
    </row>
    <row r="18521" spans="1:11" x14ac:dyDescent="0.25">
      <c r="A18521" s="2"/>
      <c r="B18521" s="2"/>
      <c r="C18521" s="2"/>
      <c r="E18521" s="2"/>
      <c r="G18521" s="2"/>
      <c r="H18521" s="6"/>
      <c r="I18521" s="9"/>
      <c r="J18521" s="9"/>
      <c r="K18521" s="9"/>
    </row>
    <row r="18522" spans="1:11" x14ac:dyDescent="0.25">
      <c r="A18522" s="2"/>
      <c r="B18522" s="2"/>
      <c r="C18522" s="2"/>
      <c r="E18522" s="2"/>
      <c r="G18522" s="2"/>
      <c r="H18522" s="6"/>
      <c r="I18522" s="9"/>
      <c r="J18522" s="9"/>
      <c r="K18522" s="9"/>
    </row>
    <row r="18523" spans="1:11" x14ac:dyDescent="0.25">
      <c r="A18523" s="2"/>
      <c r="B18523" s="2"/>
      <c r="C18523" s="2"/>
      <c r="E18523" s="2"/>
      <c r="G18523" s="2"/>
      <c r="H18523" s="6"/>
      <c r="I18523" s="9"/>
      <c r="J18523" s="9"/>
      <c r="K18523" s="9"/>
    </row>
    <row r="18524" spans="1:11" x14ac:dyDescent="0.25">
      <c r="A18524" s="2"/>
      <c r="B18524" s="2"/>
      <c r="C18524" s="2"/>
      <c r="E18524" s="2"/>
      <c r="G18524" s="2"/>
      <c r="H18524" s="6"/>
      <c r="I18524" s="9"/>
      <c r="J18524" s="9"/>
      <c r="K18524" s="9"/>
    </row>
    <row r="18525" spans="1:11" x14ac:dyDescent="0.25">
      <c r="A18525" s="2"/>
      <c r="B18525" s="2"/>
      <c r="C18525" s="2"/>
      <c r="E18525" s="2"/>
      <c r="G18525" s="2"/>
      <c r="H18525" s="6"/>
      <c r="I18525" s="9"/>
      <c r="J18525" s="9"/>
      <c r="K18525" s="9"/>
    </row>
    <row r="18526" spans="1:11" x14ac:dyDescent="0.25">
      <c r="A18526" s="2"/>
      <c r="B18526" s="2"/>
      <c r="C18526" s="2"/>
      <c r="E18526" s="2"/>
      <c r="G18526" s="2"/>
      <c r="H18526" s="6"/>
      <c r="I18526" s="9"/>
      <c r="J18526" s="9"/>
      <c r="K18526" s="9"/>
    </row>
    <row r="18527" spans="1:11" x14ac:dyDescent="0.25">
      <c r="A18527" s="2"/>
      <c r="B18527" s="2"/>
      <c r="C18527" s="2"/>
      <c r="E18527" s="2"/>
      <c r="G18527" s="2"/>
      <c r="H18527" s="6"/>
      <c r="I18527" s="9"/>
      <c r="J18527" s="9"/>
      <c r="K18527" s="9"/>
    </row>
    <row r="18528" spans="1:11" x14ac:dyDescent="0.25">
      <c r="A18528" s="2"/>
      <c r="B18528" s="2"/>
      <c r="C18528" s="2"/>
      <c r="E18528" s="2"/>
      <c r="G18528" s="2"/>
      <c r="H18528" s="6"/>
      <c r="I18528" s="9"/>
      <c r="J18528" s="9"/>
      <c r="K18528" s="9"/>
    </row>
    <row r="18529" spans="1:11" x14ac:dyDescent="0.25">
      <c r="A18529" s="2"/>
      <c r="B18529" s="2"/>
      <c r="C18529" s="2"/>
      <c r="E18529" s="2"/>
      <c r="G18529" s="2"/>
      <c r="H18529" s="6"/>
      <c r="I18529" s="9"/>
      <c r="J18529" s="9"/>
      <c r="K18529" s="9"/>
    </row>
    <row r="18530" spans="1:11" x14ac:dyDescent="0.25">
      <c r="A18530" s="2"/>
      <c r="B18530" s="2"/>
      <c r="C18530" s="2"/>
      <c r="E18530" s="2"/>
      <c r="G18530" s="2"/>
      <c r="H18530" s="6"/>
      <c r="I18530" s="9"/>
      <c r="J18530" s="9"/>
      <c r="K18530" s="9"/>
    </row>
    <row r="18531" spans="1:11" x14ac:dyDescent="0.25">
      <c r="A18531" s="2"/>
      <c r="B18531" s="2"/>
      <c r="C18531" s="2"/>
      <c r="E18531" s="2"/>
      <c r="G18531" s="2"/>
      <c r="H18531" s="6"/>
      <c r="I18531" s="9"/>
      <c r="J18531" s="9"/>
      <c r="K18531" s="9"/>
    </row>
    <row r="18532" spans="1:11" x14ac:dyDescent="0.25">
      <c r="A18532" s="2"/>
      <c r="B18532" s="2"/>
      <c r="C18532" s="2"/>
      <c r="E18532" s="2"/>
      <c r="G18532" s="2"/>
      <c r="H18532" s="6"/>
      <c r="I18532" s="9"/>
      <c r="J18532" s="9"/>
      <c r="K18532" s="9"/>
    </row>
    <row r="18533" spans="1:11" x14ac:dyDescent="0.25">
      <c r="A18533" s="2"/>
      <c r="B18533" s="2"/>
      <c r="C18533" s="2"/>
      <c r="E18533" s="2"/>
      <c r="G18533" s="2"/>
      <c r="H18533" s="6"/>
      <c r="I18533" s="9"/>
      <c r="J18533" s="9"/>
      <c r="K18533" s="9"/>
    </row>
    <row r="18534" spans="1:11" x14ac:dyDescent="0.25">
      <c r="A18534" s="2"/>
      <c r="B18534" s="2"/>
      <c r="C18534" s="2"/>
      <c r="E18534" s="2"/>
      <c r="G18534" s="2"/>
      <c r="H18534" s="6"/>
      <c r="I18534" s="9"/>
      <c r="J18534" s="9"/>
      <c r="K18534" s="9"/>
    </row>
    <row r="18535" spans="1:11" x14ac:dyDescent="0.25">
      <c r="A18535" s="2"/>
      <c r="B18535" s="2"/>
      <c r="C18535" s="2"/>
      <c r="E18535" s="2"/>
      <c r="G18535" s="2"/>
      <c r="H18535" s="6"/>
      <c r="I18535" s="9"/>
      <c r="J18535" s="9"/>
      <c r="K18535" s="9"/>
    </row>
    <row r="18536" spans="1:11" x14ac:dyDescent="0.25">
      <c r="A18536" s="2"/>
      <c r="B18536" s="2"/>
      <c r="C18536" s="2"/>
      <c r="E18536" s="2"/>
      <c r="G18536" s="2"/>
      <c r="H18536" s="6"/>
      <c r="I18536" s="9"/>
      <c r="J18536" s="9"/>
      <c r="K18536" s="9"/>
    </row>
    <row r="18537" spans="1:11" x14ac:dyDescent="0.25">
      <c r="A18537" s="2"/>
      <c r="B18537" s="2"/>
      <c r="C18537" s="2"/>
      <c r="E18537" s="2"/>
      <c r="G18537" s="2"/>
      <c r="H18537" s="6"/>
      <c r="I18537" s="9"/>
      <c r="J18537" s="9"/>
      <c r="K18537" s="9"/>
    </row>
    <row r="18538" spans="1:11" x14ac:dyDescent="0.25">
      <c r="A18538" s="2"/>
      <c r="B18538" s="2"/>
      <c r="C18538" s="2"/>
      <c r="E18538" s="2"/>
      <c r="G18538" s="2"/>
      <c r="H18538" s="6"/>
      <c r="I18538" s="9"/>
      <c r="J18538" s="9"/>
      <c r="K18538" s="9"/>
    </row>
    <row r="18539" spans="1:11" x14ac:dyDescent="0.25">
      <c r="A18539" s="2"/>
      <c r="B18539" s="2"/>
      <c r="C18539" s="2"/>
      <c r="E18539" s="2"/>
      <c r="G18539" s="2"/>
      <c r="H18539" s="6"/>
      <c r="I18539" s="9"/>
      <c r="J18539" s="9"/>
      <c r="K18539" s="9"/>
    </row>
    <row r="18540" spans="1:11" x14ac:dyDescent="0.25">
      <c r="A18540" s="2"/>
      <c r="B18540" s="2"/>
      <c r="C18540" s="2"/>
      <c r="E18540" s="2"/>
      <c r="G18540" s="2"/>
      <c r="H18540" s="6"/>
      <c r="I18540" s="9"/>
      <c r="J18540" s="9"/>
      <c r="K18540" s="9"/>
    </row>
    <row r="18541" spans="1:11" x14ac:dyDescent="0.25">
      <c r="A18541" s="2"/>
      <c r="B18541" s="2"/>
      <c r="C18541" s="2"/>
      <c r="E18541" s="2"/>
      <c r="G18541" s="2"/>
      <c r="H18541" s="6"/>
      <c r="I18541" s="9"/>
      <c r="J18541" s="9"/>
      <c r="K18541" s="9"/>
    </row>
    <row r="18542" spans="1:11" x14ac:dyDescent="0.25">
      <c r="A18542" s="2"/>
      <c r="B18542" s="2"/>
      <c r="C18542" s="2"/>
      <c r="E18542" s="2"/>
      <c r="G18542" s="2"/>
      <c r="H18542" s="6"/>
      <c r="I18542" s="9"/>
      <c r="J18542" s="9"/>
      <c r="K18542" s="9"/>
    </row>
    <row r="18543" spans="1:11" x14ac:dyDescent="0.25">
      <c r="A18543" s="2"/>
      <c r="B18543" s="2"/>
      <c r="C18543" s="2"/>
      <c r="E18543" s="2"/>
      <c r="G18543" s="2"/>
      <c r="H18543" s="6"/>
      <c r="I18543" s="9"/>
      <c r="J18543" s="9"/>
      <c r="K18543" s="9"/>
    </row>
    <row r="18544" spans="1:11" x14ac:dyDescent="0.25">
      <c r="A18544" s="2"/>
      <c r="B18544" s="2"/>
      <c r="C18544" s="2"/>
      <c r="E18544" s="2"/>
      <c r="G18544" s="2"/>
      <c r="H18544" s="6"/>
      <c r="I18544" s="9"/>
      <c r="J18544" s="9"/>
      <c r="K18544" s="9"/>
    </row>
    <row r="18545" spans="1:11" x14ac:dyDescent="0.25">
      <c r="A18545" s="2"/>
      <c r="B18545" s="2"/>
      <c r="C18545" s="2"/>
      <c r="E18545" s="2"/>
      <c r="G18545" s="2"/>
      <c r="H18545" s="6"/>
      <c r="I18545" s="9"/>
      <c r="J18545" s="9"/>
      <c r="K18545" s="9"/>
    </row>
    <row r="18546" spans="1:11" x14ac:dyDescent="0.25">
      <c r="A18546" s="2"/>
      <c r="B18546" s="2"/>
      <c r="C18546" s="2"/>
      <c r="E18546" s="2"/>
      <c r="G18546" s="2"/>
      <c r="H18546" s="6"/>
      <c r="I18546" s="9"/>
      <c r="J18546" s="9"/>
      <c r="K18546" s="9"/>
    </row>
    <row r="18547" spans="1:11" x14ac:dyDescent="0.25">
      <c r="A18547" s="2"/>
      <c r="B18547" s="2"/>
      <c r="C18547" s="2"/>
      <c r="E18547" s="2"/>
      <c r="G18547" s="2"/>
      <c r="H18547" s="6"/>
      <c r="I18547" s="9"/>
      <c r="J18547" s="9"/>
      <c r="K18547" s="9"/>
    </row>
    <row r="18548" spans="1:11" x14ac:dyDescent="0.25">
      <c r="A18548" s="2"/>
      <c r="B18548" s="2"/>
      <c r="C18548" s="2"/>
      <c r="E18548" s="2"/>
      <c r="G18548" s="2"/>
      <c r="H18548" s="6"/>
      <c r="I18548" s="9"/>
      <c r="J18548" s="9"/>
      <c r="K18548" s="9"/>
    </row>
    <row r="18549" spans="1:11" x14ac:dyDescent="0.25">
      <c r="A18549" s="2"/>
      <c r="B18549" s="2"/>
      <c r="C18549" s="2"/>
      <c r="E18549" s="2"/>
      <c r="G18549" s="2"/>
      <c r="H18549" s="6"/>
      <c r="I18549" s="9"/>
      <c r="J18549" s="9"/>
      <c r="K18549" s="9"/>
    </row>
    <row r="18550" spans="1:11" x14ac:dyDescent="0.25">
      <c r="A18550" s="2"/>
      <c r="B18550" s="2"/>
      <c r="C18550" s="2"/>
      <c r="E18550" s="2"/>
      <c r="G18550" s="2"/>
      <c r="H18550" s="6"/>
      <c r="I18550" s="9"/>
      <c r="J18550" s="9"/>
      <c r="K18550" s="9"/>
    </row>
    <row r="18551" spans="1:11" x14ac:dyDescent="0.25">
      <c r="A18551" s="2"/>
      <c r="B18551" s="2"/>
      <c r="C18551" s="2"/>
      <c r="E18551" s="2"/>
      <c r="G18551" s="2"/>
      <c r="H18551" s="6"/>
      <c r="I18551" s="9"/>
      <c r="J18551" s="9"/>
      <c r="K18551" s="9"/>
    </row>
    <row r="18552" spans="1:11" x14ac:dyDescent="0.25">
      <c r="A18552" s="2"/>
      <c r="B18552" s="2"/>
      <c r="C18552" s="2"/>
      <c r="E18552" s="2"/>
      <c r="G18552" s="2"/>
      <c r="H18552" s="6"/>
      <c r="I18552" s="9"/>
      <c r="J18552" s="9"/>
      <c r="K18552" s="9"/>
    </row>
    <row r="18553" spans="1:11" x14ac:dyDescent="0.25">
      <c r="A18553" s="2"/>
      <c r="B18553" s="2"/>
      <c r="C18553" s="2"/>
      <c r="E18553" s="2"/>
      <c r="G18553" s="2"/>
      <c r="H18553" s="6"/>
      <c r="I18553" s="9"/>
      <c r="J18553" s="9"/>
      <c r="K18553" s="9"/>
    </row>
    <row r="18554" spans="1:11" x14ac:dyDescent="0.25">
      <c r="A18554" s="2"/>
      <c r="B18554" s="2"/>
      <c r="C18554" s="2"/>
      <c r="E18554" s="2"/>
      <c r="G18554" s="2"/>
      <c r="H18554" s="6"/>
      <c r="I18554" s="9"/>
      <c r="J18554" s="9"/>
      <c r="K18554" s="9"/>
    </row>
    <row r="18555" spans="1:11" x14ac:dyDescent="0.25">
      <c r="A18555" s="2"/>
      <c r="B18555" s="2"/>
      <c r="C18555" s="2"/>
      <c r="E18555" s="2"/>
      <c r="G18555" s="2"/>
      <c r="H18555" s="6"/>
      <c r="I18555" s="9"/>
      <c r="J18555" s="9"/>
      <c r="K18555" s="9"/>
    </row>
    <row r="18556" spans="1:11" x14ac:dyDescent="0.25">
      <c r="A18556" s="2"/>
      <c r="B18556" s="2"/>
      <c r="C18556" s="2"/>
      <c r="E18556" s="2"/>
      <c r="G18556" s="2"/>
      <c r="H18556" s="6"/>
      <c r="I18556" s="9"/>
      <c r="J18556" s="9"/>
      <c r="K18556" s="9"/>
    </row>
    <row r="18557" spans="1:11" x14ac:dyDescent="0.25">
      <c r="A18557" s="2"/>
      <c r="B18557" s="2"/>
      <c r="C18557" s="2"/>
      <c r="E18557" s="2"/>
      <c r="G18557" s="2"/>
      <c r="H18557" s="6"/>
      <c r="I18557" s="9"/>
      <c r="J18557" s="9"/>
      <c r="K18557" s="9"/>
    </row>
    <row r="18558" spans="1:11" x14ac:dyDescent="0.25">
      <c r="A18558" s="2"/>
      <c r="B18558" s="2"/>
      <c r="C18558" s="2"/>
      <c r="E18558" s="2"/>
      <c r="G18558" s="2"/>
      <c r="H18558" s="6"/>
      <c r="I18558" s="9"/>
      <c r="J18558" s="9"/>
      <c r="K18558" s="9"/>
    </row>
    <row r="18559" spans="1:11" x14ac:dyDescent="0.25">
      <c r="A18559" s="2"/>
      <c r="B18559" s="2"/>
      <c r="C18559" s="2"/>
      <c r="E18559" s="2"/>
      <c r="G18559" s="2"/>
      <c r="H18559" s="6"/>
      <c r="I18559" s="9"/>
      <c r="J18559" s="9"/>
      <c r="K18559" s="9"/>
    </row>
    <row r="18560" spans="1:11" x14ac:dyDescent="0.25">
      <c r="A18560" s="2"/>
      <c r="B18560" s="2"/>
      <c r="C18560" s="2"/>
      <c r="E18560" s="2"/>
      <c r="G18560" s="2"/>
      <c r="H18560" s="6"/>
      <c r="I18560" s="9"/>
      <c r="J18560" s="9"/>
      <c r="K18560" s="9"/>
    </row>
    <row r="18561" spans="1:11" x14ac:dyDescent="0.25">
      <c r="A18561" s="2"/>
      <c r="B18561" s="2"/>
      <c r="C18561" s="2"/>
      <c r="E18561" s="2"/>
      <c r="G18561" s="2"/>
      <c r="H18561" s="6"/>
      <c r="I18561" s="9"/>
      <c r="J18561" s="9"/>
      <c r="K18561" s="9"/>
    </row>
    <row r="18562" spans="1:11" x14ac:dyDescent="0.25">
      <c r="A18562" s="2"/>
      <c r="B18562" s="2"/>
      <c r="C18562" s="2"/>
      <c r="E18562" s="2"/>
      <c r="G18562" s="2"/>
      <c r="H18562" s="6"/>
      <c r="I18562" s="9"/>
      <c r="J18562" s="9"/>
      <c r="K18562" s="9"/>
    </row>
    <row r="18563" spans="1:11" x14ac:dyDescent="0.25">
      <c r="A18563" s="2"/>
      <c r="B18563" s="2"/>
      <c r="C18563" s="2"/>
      <c r="E18563" s="2"/>
      <c r="G18563" s="2"/>
      <c r="H18563" s="6"/>
      <c r="I18563" s="9"/>
      <c r="J18563" s="9"/>
      <c r="K18563" s="9"/>
    </row>
    <row r="18564" spans="1:11" x14ac:dyDescent="0.25">
      <c r="A18564" s="2"/>
      <c r="B18564" s="2"/>
      <c r="C18564" s="2"/>
      <c r="E18564" s="2"/>
      <c r="G18564" s="2"/>
      <c r="H18564" s="6"/>
      <c r="I18564" s="9"/>
      <c r="J18564" s="9"/>
      <c r="K18564" s="9"/>
    </row>
    <row r="18565" spans="1:11" x14ac:dyDescent="0.25">
      <c r="A18565" s="2"/>
      <c r="B18565" s="2"/>
      <c r="C18565" s="2"/>
      <c r="E18565" s="2"/>
      <c r="G18565" s="2"/>
      <c r="H18565" s="6"/>
      <c r="I18565" s="9"/>
      <c r="J18565" s="9"/>
      <c r="K18565" s="9"/>
    </row>
    <row r="18566" spans="1:11" x14ac:dyDescent="0.25">
      <c r="A18566" s="2"/>
      <c r="B18566" s="2"/>
      <c r="C18566" s="2"/>
      <c r="E18566" s="2"/>
      <c r="G18566" s="2"/>
      <c r="H18566" s="6"/>
      <c r="I18566" s="9"/>
      <c r="J18566" s="9"/>
      <c r="K18566" s="9"/>
    </row>
    <row r="18567" spans="1:11" x14ac:dyDescent="0.25">
      <c r="A18567" s="2"/>
      <c r="B18567" s="2"/>
      <c r="C18567" s="2"/>
      <c r="E18567" s="2"/>
      <c r="G18567" s="2"/>
      <c r="H18567" s="6"/>
      <c r="I18567" s="9"/>
      <c r="J18567" s="9"/>
      <c r="K18567" s="9"/>
    </row>
    <row r="18568" spans="1:11" x14ac:dyDescent="0.25">
      <c r="A18568" s="2"/>
      <c r="B18568" s="2"/>
      <c r="C18568" s="2"/>
      <c r="E18568" s="2"/>
      <c r="G18568" s="2"/>
      <c r="H18568" s="6"/>
      <c r="I18568" s="9"/>
      <c r="J18568" s="9"/>
      <c r="K18568" s="9"/>
    </row>
    <row r="18569" spans="1:11" x14ac:dyDescent="0.25">
      <c r="A18569" s="2"/>
      <c r="B18569" s="2"/>
      <c r="C18569" s="2"/>
      <c r="E18569" s="2"/>
      <c r="G18569" s="2"/>
      <c r="H18569" s="6"/>
      <c r="I18569" s="9"/>
      <c r="J18569" s="9"/>
      <c r="K18569" s="9"/>
    </row>
    <row r="18570" spans="1:11" x14ac:dyDescent="0.25">
      <c r="A18570" s="2"/>
      <c r="B18570" s="2"/>
      <c r="C18570" s="2"/>
      <c r="E18570" s="2"/>
      <c r="G18570" s="2"/>
      <c r="H18570" s="6"/>
      <c r="I18570" s="9"/>
      <c r="J18570" s="9"/>
      <c r="K18570" s="9"/>
    </row>
    <row r="18571" spans="1:11" x14ac:dyDescent="0.25">
      <c r="A18571" s="2"/>
      <c r="B18571" s="2"/>
      <c r="C18571" s="2"/>
      <c r="E18571" s="2"/>
      <c r="G18571" s="2"/>
      <c r="H18571" s="6"/>
      <c r="I18571" s="9"/>
      <c r="J18571" s="9"/>
      <c r="K18571" s="9"/>
    </row>
    <row r="18572" spans="1:11" x14ac:dyDescent="0.25">
      <c r="A18572" s="2"/>
      <c r="B18572" s="2"/>
      <c r="C18572" s="2"/>
      <c r="E18572" s="2"/>
      <c r="G18572" s="2"/>
      <c r="H18572" s="6"/>
      <c r="I18572" s="9"/>
      <c r="J18572" s="9"/>
      <c r="K18572" s="9"/>
    </row>
    <row r="18573" spans="1:11" x14ac:dyDescent="0.25">
      <c r="A18573" s="2"/>
      <c r="B18573" s="2"/>
      <c r="C18573" s="2"/>
      <c r="E18573" s="2"/>
      <c r="G18573" s="2"/>
      <c r="H18573" s="6"/>
      <c r="I18573" s="9"/>
      <c r="J18573" s="9"/>
      <c r="K18573" s="9"/>
    </row>
    <row r="18574" spans="1:11" x14ac:dyDescent="0.25">
      <c r="A18574" s="2"/>
      <c r="B18574" s="2"/>
      <c r="C18574" s="2"/>
      <c r="E18574" s="2"/>
      <c r="G18574" s="2"/>
      <c r="H18574" s="6"/>
      <c r="I18574" s="9"/>
      <c r="J18574" s="9"/>
      <c r="K18574" s="9"/>
    </row>
    <row r="18575" spans="1:11" x14ac:dyDescent="0.25">
      <c r="A18575" s="2"/>
      <c r="B18575" s="2"/>
      <c r="C18575" s="2"/>
      <c r="E18575" s="2"/>
      <c r="G18575" s="2"/>
      <c r="H18575" s="6"/>
      <c r="I18575" s="9"/>
      <c r="J18575" s="9"/>
      <c r="K18575" s="9"/>
    </row>
    <row r="18576" spans="1:11" x14ac:dyDescent="0.25">
      <c r="A18576" s="2"/>
      <c r="B18576" s="2"/>
      <c r="C18576" s="2"/>
      <c r="E18576" s="2"/>
      <c r="G18576" s="2"/>
      <c r="H18576" s="6"/>
      <c r="I18576" s="9"/>
      <c r="J18576" s="9"/>
      <c r="K18576" s="9"/>
    </row>
    <row r="18577" spans="1:11" x14ac:dyDescent="0.25">
      <c r="A18577" s="2"/>
      <c r="B18577" s="2"/>
      <c r="C18577" s="2"/>
      <c r="E18577" s="2"/>
      <c r="G18577" s="2"/>
      <c r="H18577" s="6"/>
      <c r="I18577" s="9"/>
      <c r="J18577" s="9"/>
      <c r="K18577" s="9"/>
    </row>
    <row r="18578" spans="1:11" x14ac:dyDescent="0.25">
      <c r="A18578" s="2"/>
      <c r="B18578" s="2"/>
      <c r="C18578" s="2"/>
      <c r="E18578" s="2"/>
      <c r="G18578" s="2"/>
      <c r="H18578" s="6"/>
      <c r="I18578" s="9"/>
      <c r="J18578" s="9"/>
      <c r="K18578" s="9"/>
    </row>
    <row r="18579" spans="1:11" x14ac:dyDescent="0.25">
      <c r="A18579" s="2"/>
      <c r="B18579" s="2"/>
      <c r="C18579" s="2"/>
      <c r="E18579" s="2"/>
      <c r="G18579" s="2"/>
      <c r="H18579" s="6"/>
      <c r="I18579" s="9"/>
      <c r="J18579" s="9"/>
      <c r="K18579" s="9"/>
    </row>
    <row r="18580" spans="1:11" x14ac:dyDescent="0.25">
      <c r="A18580" s="2"/>
      <c r="B18580" s="2"/>
      <c r="C18580" s="2"/>
      <c r="E18580" s="2"/>
      <c r="G18580" s="2"/>
      <c r="H18580" s="6"/>
      <c r="I18580" s="9"/>
      <c r="J18580" s="9"/>
      <c r="K18580" s="9"/>
    </row>
    <row r="18581" spans="1:11" x14ac:dyDescent="0.25">
      <c r="A18581" s="2"/>
      <c r="B18581" s="2"/>
      <c r="C18581" s="2"/>
      <c r="E18581" s="2"/>
      <c r="G18581" s="2"/>
      <c r="H18581" s="6"/>
      <c r="I18581" s="9"/>
      <c r="J18581" s="9"/>
      <c r="K18581" s="9"/>
    </row>
    <row r="18582" spans="1:11" x14ac:dyDescent="0.25">
      <c r="A18582" s="2"/>
      <c r="B18582" s="2"/>
      <c r="C18582" s="2"/>
      <c r="E18582" s="2"/>
      <c r="G18582" s="2"/>
      <c r="H18582" s="6"/>
      <c r="I18582" s="9"/>
      <c r="J18582" s="9"/>
      <c r="K18582" s="9"/>
    </row>
    <row r="18583" spans="1:11" x14ac:dyDescent="0.25">
      <c r="A18583" s="2"/>
      <c r="B18583" s="2"/>
      <c r="C18583" s="2"/>
      <c r="E18583" s="2"/>
      <c r="G18583" s="2"/>
      <c r="H18583" s="6"/>
      <c r="I18583" s="9"/>
      <c r="J18583" s="9"/>
      <c r="K18583" s="9"/>
    </row>
    <row r="18584" spans="1:11" x14ac:dyDescent="0.25">
      <c r="A18584" s="2"/>
      <c r="B18584" s="2"/>
      <c r="C18584" s="2"/>
      <c r="E18584" s="2"/>
      <c r="G18584" s="2"/>
      <c r="H18584" s="6"/>
      <c r="I18584" s="9"/>
      <c r="J18584" s="9"/>
      <c r="K18584" s="9"/>
    </row>
    <row r="18585" spans="1:11" x14ac:dyDescent="0.25">
      <c r="A18585" s="2"/>
      <c r="B18585" s="2"/>
      <c r="C18585" s="2"/>
      <c r="E18585" s="2"/>
      <c r="G18585" s="2"/>
      <c r="H18585" s="6"/>
      <c r="I18585" s="9"/>
      <c r="J18585" s="9"/>
      <c r="K18585" s="9"/>
    </row>
    <row r="18586" spans="1:11" x14ac:dyDescent="0.25">
      <c r="A18586" s="2"/>
      <c r="B18586" s="2"/>
      <c r="C18586" s="2"/>
      <c r="E18586" s="2"/>
      <c r="G18586" s="2"/>
      <c r="H18586" s="6"/>
      <c r="I18586" s="9"/>
      <c r="J18586" s="9"/>
      <c r="K18586" s="9"/>
    </row>
    <row r="18587" spans="1:11" x14ac:dyDescent="0.25">
      <c r="A18587" s="2"/>
      <c r="B18587" s="2"/>
      <c r="C18587" s="2"/>
      <c r="E18587" s="2"/>
      <c r="G18587" s="2"/>
      <c r="H18587" s="6"/>
      <c r="I18587" s="9"/>
      <c r="J18587" s="9"/>
      <c r="K18587" s="9"/>
    </row>
    <row r="18588" spans="1:11" x14ac:dyDescent="0.25">
      <c r="A18588" s="2"/>
      <c r="B18588" s="2"/>
      <c r="C18588" s="2"/>
      <c r="E18588" s="2"/>
      <c r="G18588" s="2"/>
      <c r="H18588" s="6"/>
      <c r="I18588" s="9"/>
      <c r="J18588" s="9"/>
      <c r="K18588" s="9"/>
    </row>
    <row r="18589" spans="1:11" x14ac:dyDescent="0.25">
      <c r="A18589" s="2"/>
      <c r="B18589" s="2"/>
      <c r="C18589" s="2"/>
      <c r="E18589" s="2"/>
      <c r="G18589" s="2"/>
      <c r="H18589" s="6"/>
      <c r="I18589" s="9"/>
      <c r="J18589" s="9"/>
      <c r="K18589" s="9"/>
    </row>
    <row r="18590" spans="1:11" x14ac:dyDescent="0.25">
      <c r="A18590" s="2"/>
      <c r="B18590" s="2"/>
      <c r="C18590" s="2"/>
      <c r="E18590" s="2"/>
      <c r="G18590" s="2"/>
      <c r="H18590" s="6"/>
      <c r="I18590" s="9"/>
      <c r="J18590" s="9"/>
      <c r="K18590" s="9"/>
    </row>
    <row r="18591" spans="1:11" x14ac:dyDescent="0.25">
      <c r="A18591" s="2"/>
      <c r="B18591" s="2"/>
      <c r="C18591" s="2"/>
      <c r="E18591" s="2"/>
      <c r="G18591" s="2"/>
      <c r="H18591" s="6"/>
      <c r="I18591" s="9"/>
      <c r="J18591" s="9"/>
      <c r="K18591" s="9"/>
    </row>
    <row r="18592" spans="1:11" x14ac:dyDescent="0.25">
      <c r="A18592" s="2"/>
      <c r="B18592" s="2"/>
      <c r="C18592" s="2"/>
      <c r="E18592" s="2"/>
      <c r="G18592" s="2"/>
      <c r="H18592" s="6"/>
      <c r="I18592" s="9"/>
      <c r="J18592" s="9"/>
      <c r="K18592" s="9"/>
    </row>
    <row r="18593" spans="1:11" x14ac:dyDescent="0.25">
      <c r="A18593" s="2"/>
      <c r="B18593" s="2"/>
      <c r="C18593" s="2"/>
      <c r="E18593" s="2"/>
      <c r="G18593" s="2"/>
      <c r="H18593" s="6"/>
      <c r="I18593" s="9"/>
      <c r="J18593" s="9"/>
      <c r="K18593" s="9"/>
    </row>
    <row r="18594" spans="1:11" x14ac:dyDescent="0.25">
      <c r="A18594" s="2"/>
      <c r="B18594" s="2"/>
      <c r="C18594" s="2"/>
      <c r="E18594" s="2"/>
      <c r="G18594" s="2"/>
      <c r="H18594" s="6"/>
      <c r="I18594" s="9"/>
      <c r="J18594" s="9"/>
      <c r="K18594" s="9"/>
    </row>
    <row r="18595" spans="1:11" x14ac:dyDescent="0.25">
      <c r="A18595" s="2"/>
      <c r="B18595" s="2"/>
      <c r="C18595" s="2"/>
      <c r="E18595" s="2"/>
      <c r="G18595" s="2"/>
      <c r="H18595" s="6"/>
      <c r="I18595" s="9"/>
      <c r="J18595" s="9"/>
      <c r="K18595" s="9"/>
    </row>
    <row r="18596" spans="1:11" x14ac:dyDescent="0.25">
      <c r="A18596" s="2"/>
      <c r="B18596" s="2"/>
      <c r="C18596" s="2"/>
      <c r="E18596" s="2"/>
      <c r="G18596" s="2"/>
      <c r="H18596" s="6"/>
      <c r="I18596" s="9"/>
      <c r="J18596" s="9"/>
      <c r="K18596" s="9"/>
    </row>
    <row r="18597" spans="1:11" x14ac:dyDescent="0.25">
      <c r="A18597" s="2"/>
      <c r="B18597" s="2"/>
      <c r="C18597" s="2"/>
      <c r="E18597" s="2"/>
      <c r="G18597" s="2"/>
      <c r="H18597" s="6"/>
      <c r="I18597" s="9"/>
      <c r="J18597" s="9"/>
      <c r="K18597" s="9"/>
    </row>
    <row r="18598" spans="1:11" x14ac:dyDescent="0.25">
      <c r="A18598" s="2"/>
      <c r="B18598" s="2"/>
      <c r="C18598" s="2"/>
      <c r="E18598" s="2"/>
      <c r="G18598" s="2"/>
      <c r="H18598" s="6"/>
      <c r="I18598" s="9"/>
      <c r="J18598" s="9"/>
      <c r="K18598" s="9"/>
    </row>
    <row r="18599" spans="1:11" x14ac:dyDescent="0.25">
      <c r="A18599" s="2"/>
      <c r="B18599" s="2"/>
      <c r="C18599" s="2"/>
      <c r="E18599" s="2"/>
      <c r="G18599" s="2"/>
      <c r="H18599" s="6"/>
      <c r="I18599" s="9"/>
      <c r="J18599" s="9"/>
      <c r="K18599" s="9"/>
    </row>
    <row r="18600" spans="1:11" x14ac:dyDescent="0.25">
      <c r="A18600" s="2"/>
      <c r="B18600" s="2"/>
      <c r="C18600" s="2"/>
      <c r="E18600" s="2"/>
      <c r="G18600" s="2"/>
      <c r="H18600" s="6"/>
      <c r="I18600" s="9"/>
      <c r="J18600" s="9"/>
      <c r="K18600" s="9"/>
    </row>
    <row r="18601" spans="1:11" x14ac:dyDescent="0.25">
      <c r="A18601" s="2"/>
      <c r="B18601" s="2"/>
      <c r="C18601" s="2"/>
      <c r="E18601" s="2"/>
      <c r="G18601" s="2"/>
      <c r="H18601" s="6"/>
      <c r="I18601" s="9"/>
      <c r="J18601" s="9"/>
      <c r="K18601" s="9"/>
    </row>
    <row r="18602" spans="1:11" x14ac:dyDescent="0.25">
      <c r="A18602" s="2"/>
      <c r="B18602" s="2"/>
      <c r="C18602" s="2"/>
      <c r="E18602" s="2"/>
      <c r="G18602" s="2"/>
      <c r="H18602" s="6"/>
      <c r="I18602" s="9"/>
      <c r="J18602" s="9"/>
      <c r="K18602" s="9"/>
    </row>
    <row r="18603" spans="1:11" x14ac:dyDescent="0.25">
      <c r="A18603" s="2"/>
      <c r="B18603" s="2"/>
      <c r="C18603" s="2"/>
      <c r="E18603" s="2"/>
      <c r="G18603" s="2"/>
      <c r="H18603" s="6"/>
      <c r="I18603" s="9"/>
      <c r="J18603" s="9"/>
      <c r="K18603" s="9"/>
    </row>
    <row r="18604" spans="1:11" x14ac:dyDescent="0.25">
      <c r="A18604" s="2"/>
      <c r="B18604" s="2"/>
      <c r="C18604" s="2"/>
      <c r="E18604" s="2"/>
      <c r="G18604" s="2"/>
      <c r="H18604" s="6"/>
      <c r="I18604" s="9"/>
      <c r="J18604" s="9"/>
      <c r="K18604" s="9"/>
    </row>
    <row r="18605" spans="1:11" x14ac:dyDescent="0.25">
      <c r="A18605" s="2"/>
      <c r="B18605" s="2"/>
      <c r="C18605" s="2"/>
      <c r="E18605" s="2"/>
      <c r="G18605" s="2"/>
      <c r="H18605" s="6"/>
      <c r="I18605" s="9"/>
      <c r="J18605" s="9"/>
      <c r="K18605" s="9"/>
    </row>
    <row r="18606" spans="1:11" x14ac:dyDescent="0.25">
      <c r="A18606" s="2"/>
      <c r="B18606" s="2"/>
      <c r="C18606" s="2"/>
      <c r="E18606" s="2"/>
      <c r="G18606" s="2"/>
      <c r="H18606" s="6"/>
      <c r="I18606" s="9"/>
      <c r="J18606" s="9"/>
      <c r="K18606" s="9"/>
    </row>
    <row r="18607" spans="1:11" x14ac:dyDescent="0.25">
      <c r="A18607" s="2"/>
      <c r="B18607" s="2"/>
      <c r="C18607" s="2"/>
      <c r="E18607" s="2"/>
      <c r="G18607" s="2"/>
      <c r="H18607" s="6"/>
      <c r="I18607" s="9"/>
      <c r="J18607" s="9"/>
      <c r="K18607" s="9"/>
    </row>
    <row r="18608" spans="1:11" x14ac:dyDescent="0.25">
      <c r="A18608" s="2"/>
      <c r="B18608" s="2"/>
      <c r="C18608" s="2"/>
      <c r="E18608" s="2"/>
      <c r="G18608" s="2"/>
      <c r="H18608" s="6"/>
      <c r="I18608" s="9"/>
      <c r="J18608" s="9"/>
      <c r="K18608" s="9"/>
    </row>
    <row r="18609" spans="1:11" x14ac:dyDescent="0.25">
      <c r="A18609" s="2"/>
      <c r="B18609" s="2"/>
      <c r="C18609" s="2"/>
      <c r="E18609" s="2"/>
      <c r="G18609" s="2"/>
      <c r="H18609" s="6"/>
      <c r="I18609" s="9"/>
      <c r="J18609" s="9"/>
      <c r="K18609" s="9"/>
    </row>
    <row r="18610" spans="1:11" x14ac:dyDescent="0.25">
      <c r="A18610" s="2"/>
      <c r="B18610" s="2"/>
      <c r="C18610" s="2"/>
      <c r="E18610" s="2"/>
      <c r="G18610" s="2"/>
      <c r="H18610" s="6"/>
      <c r="I18610" s="9"/>
      <c r="J18610" s="9"/>
      <c r="K18610" s="9"/>
    </row>
    <row r="18611" spans="1:11" x14ac:dyDescent="0.25">
      <c r="A18611" s="2"/>
      <c r="B18611" s="2"/>
      <c r="C18611" s="2"/>
      <c r="E18611" s="2"/>
      <c r="G18611" s="2"/>
      <c r="H18611" s="6"/>
      <c r="I18611" s="9"/>
      <c r="J18611" s="9"/>
      <c r="K18611" s="9"/>
    </row>
    <row r="18612" spans="1:11" x14ac:dyDescent="0.25">
      <c r="A18612" s="2"/>
      <c r="B18612" s="2"/>
      <c r="C18612" s="2"/>
      <c r="E18612" s="2"/>
      <c r="G18612" s="2"/>
      <c r="H18612" s="6"/>
      <c r="I18612" s="9"/>
      <c r="J18612" s="9"/>
      <c r="K18612" s="9"/>
    </row>
    <row r="18613" spans="1:11" x14ac:dyDescent="0.25">
      <c r="A18613" s="2"/>
      <c r="B18613" s="2"/>
      <c r="C18613" s="2"/>
      <c r="E18613" s="2"/>
      <c r="G18613" s="2"/>
      <c r="H18613" s="6"/>
      <c r="I18613" s="9"/>
      <c r="J18613" s="9"/>
      <c r="K18613" s="9"/>
    </row>
    <row r="18614" spans="1:11" x14ac:dyDescent="0.25">
      <c r="A18614" s="2"/>
      <c r="B18614" s="2"/>
      <c r="C18614" s="2"/>
      <c r="E18614" s="2"/>
      <c r="G18614" s="2"/>
      <c r="H18614" s="6"/>
      <c r="I18614" s="9"/>
      <c r="J18614" s="9"/>
      <c r="K18614" s="9"/>
    </row>
    <row r="18615" spans="1:11" x14ac:dyDescent="0.25">
      <c r="A18615" s="2"/>
      <c r="B18615" s="2"/>
      <c r="C18615" s="2"/>
      <c r="E18615" s="2"/>
      <c r="G18615" s="2"/>
      <c r="H18615" s="6"/>
      <c r="I18615" s="9"/>
      <c r="J18615" s="9"/>
      <c r="K18615" s="9"/>
    </row>
    <row r="18616" spans="1:11" x14ac:dyDescent="0.25">
      <c r="A18616" s="2"/>
      <c r="B18616" s="2"/>
      <c r="C18616" s="2"/>
      <c r="E18616" s="2"/>
      <c r="G18616" s="2"/>
      <c r="H18616" s="6"/>
      <c r="I18616" s="9"/>
      <c r="J18616" s="9"/>
      <c r="K18616" s="9"/>
    </row>
    <row r="18617" spans="1:11" x14ac:dyDescent="0.25">
      <c r="A18617" s="2"/>
      <c r="B18617" s="2"/>
      <c r="C18617" s="2"/>
      <c r="E18617" s="2"/>
      <c r="G18617" s="2"/>
      <c r="H18617" s="6"/>
      <c r="I18617" s="9"/>
      <c r="J18617" s="9"/>
      <c r="K18617" s="9"/>
    </row>
    <row r="18618" spans="1:11" x14ac:dyDescent="0.25">
      <c r="A18618" s="2"/>
      <c r="B18618" s="2"/>
      <c r="C18618" s="2"/>
      <c r="E18618" s="2"/>
      <c r="G18618" s="2"/>
      <c r="H18618" s="6"/>
      <c r="I18618" s="9"/>
      <c r="J18618" s="9"/>
      <c r="K18618" s="9"/>
    </row>
    <row r="18619" spans="1:11" x14ac:dyDescent="0.25">
      <c r="A18619" s="2"/>
      <c r="B18619" s="2"/>
      <c r="C18619" s="2"/>
      <c r="E18619" s="2"/>
      <c r="G18619" s="2"/>
      <c r="H18619" s="6"/>
      <c r="I18619" s="9"/>
      <c r="J18619" s="9"/>
      <c r="K18619" s="9"/>
    </row>
    <row r="18620" spans="1:11" x14ac:dyDescent="0.25">
      <c r="A18620" s="2"/>
      <c r="B18620" s="2"/>
      <c r="C18620" s="2"/>
      <c r="E18620" s="2"/>
      <c r="G18620" s="2"/>
      <c r="H18620" s="6"/>
      <c r="I18620" s="9"/>
      <c r="J18620" s="9"/>
      <c r="K18620" s="9"/>
    </row>
    <row r="18621" spans="1:11" x14ac:dyDescent="0.25">
      <c r="A18621" s="2"/>
      <c r="B18621" s="2"/>
      <c r="C18621" s="2"/>
      <c r="E18621" s="2"/>
      <c r="G18621" s="2"/>
      <c r="H18621" s="6"/>
      <c r="I18621" s="9"/>
      <c r="J18621" s="9"/>
      <c r="K18621" s="9"/>
    </row>
    <row r="18622" spans="1:11" x14ac:dyDescent="0.25">
      <c r="A18622" s="2"/>
      <c r="B18622" s="2"/>
      <c r="C18622" s="2"/>
      <c r="E18622" s="2"/>
      <c r="G18622" s="2"/>
      <c r="H18622" s="6"/>
      <c r="I18622" s="9"/>
      <c r="J18622" s="9"/>
      <c r="K18622" s="9"/>
    </row>
    <row r="18623" spans="1:11" x14ac:dyDescent="0.25">
      <c r="A18623" s="2"/>
      <c r="B18623" s="2"/>
      <c r="C18623" s="2"/>
      <c r="E18623" s="2"/>
      <c r="G18623" s="2"/>
      <c r="H18623" s="6"/>
      <c r="I18623" s="9"/>
      <c r="J18623" s="9"/>
      <c r="K18623" s="9"/>
    </row>
    <row r="18624" spans="1:11" x14ac:dyDescent="0.25">
      <c r="A18624" s="2"/>
      <c r="B18624" s="2"/>
      <c r="C18624" s="2"/>
      <c r="E18624" s="2"/>
      <c r="G18624" s="2"/>
      <c r="H18624" s="6"/>
      <c r="I18624" s="9"/>
      <c r="J18624" s="9"/>
      <c r="K18624" s="9"/>
    </row>
    <row r="18625" spans="1:11" x14ac:dyDescent="0.25">
      <c r="A18625" s="2"/>
      <c r="B18625" s="2"/>
      <c r="C18625" s="2"/>
      <c r="E18625" s="2"/>
      <c r="G18625" s="2"/>
      <c r="H18625" s="6"/>
      <c r="I18625" s="9"/>
      <c r="J18625" s="9"/>
      <c r="K18625" s="9"/>
    </row>
    <row r="18626" spans="1:11" x14ac:dyDescent="0.25">
      <c r="A18626" s="2"/>
      <c r="B18626" s="2"/>
      <c r="C18626" s="2"/>
      <c r="E18626" s="2"/>
      <c r="G18626" s="2"/>
      <c r="H18626" s="6"/>
      <c r="I18626" s="9"/>
      <c r="J18626" s="9"/>
      <c r="K18626" s="9"/>
    </row>
    <row r="18627" spans="1:11" x14ac:dyDescent="0.25">
      <c r="A18627" s="2"/>
      <c r="B18627" s="2"/>
      <c r="C18627" s="2"/>
      <c r="E18627" s="2"/>
      <c r="G18627" s="2"/>
      <c r="H18627" s="6"/>
      <c r="I18627" s="9"/>
      <c r="J18627" s="9"/>
      <c r="K18627" s="9"/>
    </row>
    <row r="18628" spans="1:11" x14ac:dyDescent="0.25">
      <c r="A18628" s="2"/>
      <c r="B18628" s="2"/>
      <c r="C18628" s="2"/>
      <c r="E18628" s="2"/>
      <c r="G18628" s="2"/>
      <c r="H18628" s="6"/>
      <c r="I18628" s="9"/>
      <c r="J18628" s="9"/>
      <c r="K18628" s="9"/>
    </row>
    <row r="18629" spans="1:11" x14ac:dyDescent="0.25">
      <c r="A18629" s="2"/>
      <c r="B18629" s="2"/>
      <c r="C18629" s="2"/>
      <c r="E18629" s="2"/>
      <c r="G18629" s="2"/>
      <c r="H18629" s="6"/>
      <c r="I18629" s="9"/>
      <c r="J18629" s="9"/>
      <c r="K18629" s="9"/>
    </row>
    <row r="18630" spans="1:11" x14ac:dyDescent="0.25">
      <c r="A18630" s="2"/>
      <c r="B18630" s="2"/>
      <c r="C18630" s="2"/>
      <c r="E18630" s="2"/>
      <c r="G18630" s="2"/>
      <c r="H18630" s="6"/>
      <c r="I18630" s="9"/>
      <c r="J18630" s="9"/>
      <c r="K18630" s="9"/>
    </row>
    <row r="18631" spans="1:11" x14ac:dyDescent="0.25">
      <c r="A18631" s="2"/>
      <c r="B18631" s="2"/>
      <c r="C18631" s="2"/>
      <c r="E18631" s="2"/>
      <c r="G18631" s="2"/>
      <c r="H18631" s="6"/>
      <c r="I18631" s="9"/>
      <c r="J18631" s="9"/>
      <c r="K18631" s="9"/>
    </row>
    <row r="18632" spans="1:11" x14ac:dyDescent="0.25">
      <c r="A18632" s="2"/>
      <c r="B18632" s="2"/>
      <c r="C18632" s="2"/>
      <c r="E18632" s="2"/>
      <c r="G18632" s="2"/>
      <c r="H18632" s="6"/>
      <c r="I18632" s="9"/>
      <c r="J18632" s="9"/>
      <c r="K18632" s="9"/>
    </row>
    <row r="18633" spans="1:11" x14ac:dyDescent="0.25">
      <c r="A18633" s="2"/>
      <c r="B18633" s="2"/>
      <c r="C18633" s="2"/>
      <c r="E18633" s="2"/>
      <c r="G18633" s="2"/>
      <c r="H18633" s="6"/>
      <c r="I18633" s="9"/>
      <c r="J18633" s="9"/>
      <c r="K18633" s="9"/>
    </row>
    <row r="18634" spans="1:11" x14ac:dyDescent="0.25">
      <c r="A18634" s="2"/>
      <c r="B18634" s="2"/>
      <c r="C18634" s="2"/>
      <c r="E18634" s="2"/>
      <c r="G18634" s="2"/>
      <c r="H18634" s="6"/>
      <c r="I18634" s="9"/>
      <c r="J18634" s="9"/>
      <c r="K18634" s="9"/>
    </row>
    <row r="18635" spans="1:11" x14ac:dyDescent="0.25">
      <c r="A18635" s="2"/>
      <c r="B18635" s="2"/>
      <c r="C18635" s="2"/>
      <c r="E18635" s="2"/>
      <c r="G18635" s="2"/>
      <c r="H18635" s="6"/>
      <c r="I18635" s="9"/>
      <c r="J18635" s="9"/>
      <c r="K18635" s="9"/>
    </row>
    <row r="18636" spans="1:11" x14ac:dyDescent="0.25">
      <c r="A18636" s="2"/>
      <c r="B18636" s="2"/>
      <c r="C18636" s="2"/>
      <c r="E18636" s="2"/>
      <c r="G18636" s="2"/>
      <c r="H18636" s="6"/>
      <c r="I18636" s="9"/>
      <c r="J18636" s="9"/>
      <c r="K18636" s="9"/>
    </row>
    <row r="18637" spans="1:11" x14ac:dyDescent="0.25">
      <c r="A18637" s="2"/>
      <c r="B18637" s="2"/>
      <c r="C18637" s="2"/>
      <c r="E18637" s="2"/>
      <c r="G18637" s="2"/>
      <c r="H18637" s="6"/>
      <c r="I18637" s="9"/>
      <c r="J18637" s="9"/>
      <c r="K18637" s="9"/>
    </row>
    <row r="18638" spans="1:11" x14ac:dyDescent="0.25">
      <c r="A18638" s="2"/>
      <c r="B18638" s="2"/>
      <c r="C18638" s="2"/>
      <c r="E18638" s="2"/>
      <c r="G18638" s="2"/>
      <c r="H18638" s="6"/>
      <c r="I18638" s="9"/>
      <c r="J18638" s="9"/>
      <c r="K18638" s="9"/>
    </row>
    <row r="18639" spans="1:11" x14ac:dyDescent="0.25">
      <c r="A18639" s="2"/>
      <c r="B18639" s="2"/>
      <c r="C18639" s="2"/>
      <c r="E18639" s="2"/>
      <c r="G18639" s="2"/>
      <c r="H18639" s="6"/>
      <c r="I18639" s="9"/>
      <c r="J18639" s="9"/>
      <c r="K18639" s="9"/>
    </row>
    <row r="18640" spans="1:11" x14ac:dyDescent="0.25">
      <c r="A18640" s="2"/>
      <c r="B18640" s="2"/>
      <c r="C18640" s="2"/>
      <c r="E18640" s="2"/>
      <c r="G18640" s="2"/>
      <c r="H18640" s="6"/>
      <c r="I18640" s="9"/>
      <c r="J18640" s="9"/>
      <c r="K18640" s="9"/>
    </row>
    <row r="18641" spans="1:11" x14ac:dyDescent="0.25">
      <c r="A18641" s="2"/>
      <c r="B18641" s="2"/>
      <c r="C18641" s="2"/>
      <c r="E18641" s="2"/>
      <c r="G18641" s="2"/>
      <c r="H18641" s="6"/>
      <c r="I18641" s="9"/>
      <c r="J18641" s="9"/>
      <c r="K18641" s="9"/>
    </row>
    <row r="18642" spans="1:11" x14ac:dyDescent="0.25">
      <c r="A18642" s="2"/>
      <c r="B18642" s="2"/>
      <c r="C18642" s="2"/>
      <c r="E18642" s="2"/>
      <c r="G18642" s="2"/>
      <c r="H18642" s="6"/>
      <c r="I18642" s="9"/>
      <c r="J18642" s="9"/>
      <c r="K18642" s="9"/>
    </row>
    <row r="18643" spans="1:11" x14ac:dyDescent="0.25">
      <c r="A18643" s="2"/>
      <c r="B18643" s="2"/>
      <c r="C18643" s="2"/>
      <c r="E18643" s="2"/>
      <c r="G18643" s="2"/>
      <c r="H18643" s="6"/>
      <c r="I18643" s="9"/>
      <c r="J18643" s="9"/>
      <c r="K18643" s="9"/>
    </row>
    <row r="18644" spans="1:11" x14ac:dyDescent="0.25">
      <c r="A18644" s="2"/>
      <c r="B18644" s="2"/>
      <c r="C18644" s="2"/>
      <c r="E18644" s="2"/>
      <c r="G18644" s="2"/>
      <c r="H18644" s="6"/>
      <c r="I18644" s="9"/>
      <c r="J18644" s="9"/>
      <c r="K18644" s="9"/>
    </row>
    <row r="18645" spans="1:11" x14ac:dyDescent="0.25">
      <c r="A18645" s="2"/>
      <c r="B18645" s="2"/>
      <c r="C18645" s="2"/>
      <c r="E18645" s="2"/>
      <c r="G18645" s="2"/>
      <c r="H18645" s="6"/>
      <c r="I18645" s="9"/>
      <c r="J18645" s="9"/>
      <c r="K18645" s="9"/>
    </row>
    <row r="18646" spans="1:11" x14ac:dyDescent="0.25">
      <c r="A18646" s="2"/>
      <c r="B18646" s="2"/>
      <c r="C18646" s="2"/>
      <c r="E18646" s="2"/>
      <c r="G18646" s="2"/>
      <c r="H18646" s="6"/>
      <c r="I18646" s="9"/>
      <c r="J18646" s="9"/>
      <c r="K18646" s="9"/>
    </row>
    <row r="18647" spans="1:11" x14ac:dyDescent="0.25">
      <c r="A18647" s="2"/>
      <c r="B18647" s="2"/>
      <c r="C18647" s="2"/>
      <c r="E18647" s="2"/>
      <c r="G18647" s="2"/>
      <c r="H18647" s="6"/>
      <c r="I18647" s="9"/>
      <c r="J18647" s="9"/>
      <c r="K18647" s="9"/>
    </row>
    <row r="18648" spans="1:11" x14ac:dyDescent="0.25">
      <c r="A18648" s="2"/>
      <c r="B18648" s="2"/>
      <c r="C18648" s="2"/>
      <c r="E18648" s="2"/>
      <c r="G18648" s="2"/>
      <c r="H18648" s="6"/>
      <c r="I18648" s="9"/>
      <c r="J18648" s="9"/>
      <c r="K18648" s="9"/>
    </row>
    <row r="18649" spans="1:11" x14ac:dyDescent="0.25">
      <c r="A18649" s="2"/>
      <c r="B18649" s="2"/>
      <c r="C18649" s="2"/>
      <c r="E18649" s="2"/>
      <c r="G18649" s="2"/>
      <c r="H18649" s="6"/>
      <c r="I18649" s="9"/>
      <c r="J18649" s="9"/>
      <c r="K18649" s="9"/>
    </row>
    <row r="18650" spans="1:11" x14ac:dyDescent="0.25">
      <c r="A18650" s="2"/>
      <c r="B18650" s="2"/>
      <c r="C18650" s="2"/>
      <c r="E18650" s="2"/>
      <c r="G18650" s="2"/>
      <c r="H18650" s="6"/>
      <c r="I18650" s="9"/>
      <c r="J18650" s="9"/>
      <c r="K18650" s="9"/>
    </row>
    <row r="18651" spans="1:11" x14ac:dyDescent="0.25">
      <c r="A18651" s="2"/>
      <c r="B18651" s="2"/>
      <c r="C18651" s="2"/>
      <c r="E18651" s="2"/>
      <c r="G18651" s="2"/>
      <c r="H18651" s="6"/>
      <c r="I18651" s="9"/>
      <c r="J18651" s="9"/>
      <c r="K18651" s="9"/>
    </row>
    <row r="18652" spans="1:11" x14ac:dyDescent="0.25">
      <c r="A18652" s="2"/>
      <c r="B18652" s="2"/>
      <c r="C18652" s="2"/>
      <c r="E18652" s="2"/>
      <c r="G18652" s="2"/>
      <c r="H18652" s="6"/>
      <c r="I18652" s="9"/>
      <c r="J18652" s="9"/>
      <c r="K18652" s="9"/>
    </row>
    <row r="18653" spans="1:11" x14ac:dyDescent="0.25">
      <c r="A18653" s="2"/>
      <c r="B18653" s="2"/>
      <c r="C18653" s="2"/>
      <c r="E18653" s="2"/>
      <c r="G18653" s="2"/>
      <c r="H18653" s="6"/>
      <c r="I18653" s="9"/>
      <c r="J18653" s="9"/>
      <c r="K18653" s="9"/>
    </row>
    <row r="18654" spans="1:11" x14ac:dyDescent="0.25">
      <c r="A18654" s="2"/>
      <c r="B18654" s="2"/>
      <c r="C18654" s="2"/>
      <c r="E18654" s="2"/>
      <c r="G18654" s="2"/>
      <c r="H18654" s="6"/>
      <c r="I18654" s="9"/>
      <c r="J18654" s="9"/>
      <c r="K18654" s="9"/>
    </row>
    <row r="18655" spans="1:11" x14ac:dyDescent="0.25">
      <c r="A18655" s="2"/>
      <c r="B18655" s="2"/>
      <c r="C18655" s="2"/>
      <c r="E18655" s="2"/>
      <c r="G18655" s="2"/>
      <c r="H18655" s="6"/>
      <c r="I18655" s="9"/>
      <c r="J18655" s="9"/>
      <c r="K18655" s="9"/>
    </row>
    <row r="18656" spans="1:11" x14ac:dyDescent="0.25">
      <c r="A18656" s="2"/>
      <c r="B18656" s="2"/>
      <c r="C18656" s="2"/>
      <c r="E18656" s="2"/>
      <c r="G18656" s="2"/>
      <c r="H18656" s="6"/>
      <c r="I18656" s="9"/>
      <c r="J18656" s="9"/>
      <c r="K18656" s="9"/>
    </row>
    <row r="18657" spans="1:11" x14ac:dyDescent="0.25">
      <c r="A18657" s="2"/>
      <c r="B18657" s="2"/>
      <c r="C18657" s="2"/>
      <c r="E18657" s="2"/>
      <c r="G18657" s="2"/>
      <c r="H18657" s="6"/>
      <c r="I18657" s="9"/>
      <c r="J18657" s="9"/>
      <c r="K18657" s="9"/>
    </row>
    <row r="18658" spans="1:11" x14ac:dyDescent="0.25">
      <c r="A18658" s="2"/>
      <c r="B18658" s="2"/>
      <c r="C18658" s="2"/>
      <c r="E18658" s="2"/>
      <c r="G18658" s="2"/>
      <c r="H18658" s="6"/>
      <c r="I18658" s="9"/>
      <c r="J18658" s="9"/>
      <c r="K18658" s="9"/>
    </row>
    <row r="18659" spans="1:11" x14ac:dyDescent="0.25">
      <c r="A18659" s="2"/>
      <c r="B18659" s="2"/>
      <c r="C18659" s="2"/>
      <c r="E18659" s="2"/>
      <c r="G18659" s="2"/>
      <c r="H18659" s="6"/>
      <c r="I18659" s="9"/>
      <c r="J18659" s="9"/>
      <c r="K18659" s="9"/>
    </row>
    <row r="18660" spans="1:11" x14ac:dyDescent="0.25">
      <c r="A18660" s="2"/>
      <c r="B18660" s="2"/>
      <c r="C18660" s="2"/>
      <c r="E18660" s="2"/>
      <c r="G18660" s="2"/>
      <c r="H18660" s="6"/>
      <c r="I18660" s="9"/>
      <c r="J18660" s="9"/>
      <c r="K18660" s="9"/>
    </row>
    <row r="18661" spans="1:11" x14ac:dyDescent="0.25">
      <c r="A18661" s="2"/>
      <c r="B18661" s="2"/>
      <c r="C18661" s="2"/>
      <c r="E18661" s="2"/>
      <c r="G18661" s="2"/>
      <c r="H18661" s="6"/>
      <c r="I18661" s="9"/>
      <c r="J18661" s="9"/>
      <c r="K18661" s="9"/>
    </row>
    <row r="18662" spans="1:11" x14ac:dyDescent="0.25">
      <c r="A18662" s="2"/>
      <c r="B18662" s="2"/>
      <c r="C18662" s="2"/>
      <c r="E18662" s="2"/>
      <c r="G18662" s="2"/>
      <c r="H18662" s="6"/>
      <c r="I18662" s="9"/>
      <c r="J18662" s="9"/>
      <c r="K18662" s="9"/>
    </row>
    <row r="18663" spans="1:11" x14ac:dyDescent="0.25">
      <c r="A18663" s="2"/>
      <c r="B18663" s="2"/>
      <c r="C18663" s="2"/>
      <c r="E18663" s="2"/>
      <c r="G18663" s="2"/>
      <c r="H18663" s="6"/>
      <c r="I18663" s="9"/>
      <c r="J18663" s="9"/>
      <c r="K18663" s="9"/>
    </row>
    <row r="18664" spans="1:11" x14ac:dyDescent="0.25">
      <c r="A18664" s="2"/>
      <c r="B18664" s="2"/>
      <c r="C18664" s="2"/>
      <c r="E18664" s="2"/>
      <c r="G18664" s="2"/>
      <c r="H18664" s="6"/>
      <c r="I18664" s="9"/>
      <c r="J18664" s="9"/>
      <c r="K18664" s="9"/>
    </row>
    <row r="18665" spans="1:11" x14ac:dyDescent="0.25">
      <c r="A18665" s="2"/>
      <c r="B18665" s="2"/>
      <c r="C18665" s="2"/>
      <c r="E18665" s="2"/>
      <c r="G18665" s="2"/>
      <c r="H18665" s="6"/>
      <c r="I18665" s="9"/>
      <c r="J18665" s="9"/>
      <c r="K18665" s="9"/>
    </row>
    <row r="18666" spans="1:11" x14ac:dyDescent="0.25">
      <c r="A18666" s="2"/>
      <c r="B18666" s="2"/>
      <c r="C18666" s="2"/>
      <c r="E18666" s="2"/>
      <c r="G18666" s="2"/>
      <c r="H18666" s="6"/>
      <c r="I18666" s="9"/>
      <c r="J18666" s="9"/>
      <c r="K18666" s="9"/>
    </row>
    <row r="18667" spans="1:11" x14ac:dyDescent="0.25">
      <c r="A18667" s="2"/>
      <c r="B18667" s="2"/>
      <c r="C18667" s="2"/>
      <c r="E18667" s="2"/>
      <c r="G18667" s="2"/>
      <c r="H18667" s="6"/>
      <c r="I18667" s="9"/>
      <c r="J18667" s="9"/>
      <c r="K18667" s="9"/>
    </row>
    <row r="18668" spans="1:11" x14ac:dyDescent="0.25">
      <c r="A18668" s="2"/>
      <c r="B18668" s="2"/>
      <c r="C18668" s="2"/>
      <c r="E18668" s="2"/>
      <c r="G18668" s="2"/>
      <c r="H18668" s="6"/>
      <c r="I18668" s="9"/>
      <c r="J18668" s="9"/>
      <c r="K18668" s="9"/>
    </row>
    <row r="18669" spans="1:11" x14ac:dyDescent="0.25">
      <c r="A18669" s="2"/>
      <c r="B18669" s="2"/>
      <c r="C18669" s="2"/>
      <c r="E18669" s="2"/>
      <c r="G18669" s="2"/>
      <c r="H18669" s="6"/>
      <c r="I18669" s="9"/>
      <c r="J18669" s="9"/>
      <c r="K18669" s="9"/>
    </row>
    <row r="18670" spans="1:11" x14ac:dyDescent="0.25">
      <c r="A18670" s="2"/>
      <c r="B18670" s="2"/>
      <c r="C18670" s="2"/>
      <c r="E18670" s="2"/>
      <c r="G18670" s="2"/>
      <c r="H18670" s="6"/>
      <c r="I18670" s="9"/>
      <c r="J18670" s="9"/>
      <c r="K18670" s="9"/>
    </row>
    <row r="18671" spans="1:11" x14ac:dyDescent="0.25">
      <c r="A18671" s="2"/>
      <c r="B18671" s="2"/>
      <c r="C18671" s="2"/>
      <c r="E18671" s="2"/>
      <c r="G18671" s="2"/>
      <c r="H18671" s="6"/>
      <c r="I18671" s="9"/>
      <c r="J18671" s="9"/>
      <c r="K18671" s="9"/>
    </row>
    <row r="18672" spans="1:11" x14ac:dyDescent="0.25">
      <c r="A18672" s="2"/>
      <c r="B18672" s="2"/>
      <c r="C18672" s="2"/>
      <c r="E18672" s="2"/>
      <c r="G18672" s="2"/>
      <c r="H18672" s="6"/>
      <c r="I18672" s="9"/>
      <c r="J18672" s="9"/>
      <c r="K18672" s="9"/>
    </row>
    <row r="18673" spans="1:11" x14ac:dyDescent="0.25">
      <c r="A18673" s="2"/>
      <c r="B18673" s="2"/>
      <c r="C18673" s="2"/>
      <c r="E18673" s="2"/>
      <c r="G18673" s="2"/>
      <c r="H18673" s="6"/>
      <c r="I18673" s="9"/>
      <c r="J18673" s="9"/>
      <c r="K18673" s="9"/>
    </row>
    <row r="18674" spans="1:11" x14ac:dyDescent="0.25">
      <c r="A18674" s="2"/>
      <c r="B18674" s="2"/>
      <c r="C18674" s="2"/>
      <c r="E18674" s="2"/>
      <c r="G18674" s="2"/>
      <c r="H18674" s="6"/>
      <c r="I18674" s="9"/>
      <c r="J18674" s="9"/>
      <c r="K18674" s="9"/>
    </row>
    <row r="18675" spans="1:11" x14ac:dyDescent="0.25">
      <c r="A18675" s="2"/>
      <c r="B18675" s="2"/>
      <c r="C18675" s="2"/>
      <c r="E18675" s="2"/>
      <c r="G18675" s="2"/>
      <c r="H18675" s="6"/>
      <c r="I18675" s="9"/>
      <c r="J18675" s="9"/>
      <c r="K18675" s="9"/>
    </row>
    <row r="18676" spans="1:11" x14ac:dyDescent="0.25">
      <c r="A18676" s="2"/>
      <c r="B18676" s="2"/>
      <c r="C18676" s="2"/>
      <c r="E18676" s="2"/>
      <c r="G18676" s="2"/>
      <c r="H18676" s="6"/>
      <c r="I18676" s="9"/>
      <c r="J18676" s="9"/>
      <c r="K18676" s="9"/>
    </row>
    <row r="18677" spans="1:11" x14ac:dyDescent="0.25">
      <c r="A18677" s="2"/>
      <c r="B18677" s="2"/>
      <c r="C18677" s="2"/>
      <c r="E18677" s="2"/>
      <c r="G18677" s="2"/>
      <c r="H18677" s="6"/>
      <c r="I18677" s="9"/>
      <c r="J18677" s="9"/>
      <c r="K18677" s="9"/>
    </row>
    <row r="18678" spans="1:11" x14ac:dyDescent="0.25">
      <c r="A18678" s="2"/>
      <c r="B18678" s="2"/>
      <c r="C18678" s="2"/>
      <c r="E18678" s="2"/>
      <c r="G18678" s="2"/>
      <c r="H18678" s="6"/>
      <c r="I18678" s="9"/>
      <c r="J18678" s="9"/>
      <c r="K18678" s="9"/>
    </row>
    <row r="18679" spans="1:11" x14ac:dyDescent="0.25">
      <c r="A18679" s="2"/>
      <c r="B18679" s="2"/>
      <c r="C18679" s="2"/>
      <c r="E18679" s="2"/>
      <c r="G18679" s="2"/>
      <c r="H18679" s="6"/>
      <c r="I18679" s="9"/>
      <c r="J18679" s="9"/>
      <c r="K18679" s="9"/>
    </row>
    <row r="18680" spans="1:11" x14ac:dyDescent="0.25">
      <c r="A18680" s="2"/>
      <c r="B18680" s="2"/>
      <c r="C18680" s="2"/>
      <c r="E18680" s="2"/>
      <c r="G18680" s="2"/>
      <c r="H18680" s="6"/>
      <c r="I18680" s="9"/>
      <c r="J18680" s="9"/>
      <c r="K18680" s="9"/>
    </row>
    <row r="18681" spans="1:11" x14ac:dyDescent="0.25">
      <c r="A18681" s="2"/>
      <c r="B18681" s="2"/>
      <c r="C18681" s="2"/>
      <c r="E18681" s="2"/>
      <c r="G18681" s="2"/>
      <c r="H18681" s="6"/>
      <c r="I18681" s="9"/>
      <c r="J18681" s="9"/>
      <c r="K18681" s="9"/>
    </row>
    <row r="18682" spans="1:11" x14ac:dyDescent="0.25">
      <c r="A18682" s="2"/>
      <c r="B18682" s="2"/>
      <c r="C18682" s="2"/>
      <c r="E18682" s="2"/>
      <c r="G18682" s="2"/>
      <c r="H18682" s="6"/>
      <c r="I18682" s="9"/>
      <c r="J18682" s="9"/>
      <c r="K18682" s="9"/>
    </row>
    <row r="18683" spans="1:11" x14ac:dyDescent="0.25">
      <c r="A18683" s="2"/>
      <c r="B18683" s="2"/>
      <c r="C18683" s="2"/>
      <c r="E18683" s="2"/>
      <c r="G18683" s="2"/>
      <c r="H18683" s="6"/>
      <c r="I18683" s="9"/>
      <c r="J18683" s="9"/>
      <c r="K18683" s="9"/>
    </row>
    <row r="18684" spans="1:11" x14ac:dyDescent="0.25">
      <c r="A18684" s="2"/>
      <c r="B18684" s="2"/>
      <c r="C18684" s="2"/>
      <c r="E18684" s="2"/>
      <c r="G18684" s="2"/>
      <c r="H18684" s="6"/>
      <c r="I18684" s="9"/>
      <c r="J18684" s="9"/>
      <c r="K18684" s="9"/>
    </row>
    <row r="18685" spans="1:11" x14ac:dyDescent="0.25">
      <c r="A18685" s="2"/>
      <c r="B18685" s="2"/>
      <c r="C18685" s="2"/>
      <c r="E18685" s="2"/>
      <c r="G18685" s="2"/>
      <c r="H18685" s="6"/>
      <c r="I18685" s="9"/>
      <c r="J18685" s="9"/>
      <c r="K18685" s="9"/>
    </row>
    <row r="18686" spans="1:11" x14ac:dyDescent="0.25">
      <c r="A18686" s="2"/>
      <c r="B18686" s="2"/>
      <c r="C18686" s="2"/>
      <c r="E18686" s="2"/>
      <c r="G18686" s="2"/>
      <c r="H18686" s="6"/>
      <c r="I18686" s="9"/>
      <c r="J18686" s="9"/>
      <c r="K18686" s="9"/>
    </row>
    <row r="18687" spans="1:11" x14ac:dyDescent="0.25">
      <c r="A18687" s="2"/>
      <c r="B18687" s="2"/>
      <c r="C18687" s="2"/>
      <c r="E18687" s="2"/>
      <c r="G18687" s="2"/>
      <c r="H18687" s="6"/>
      <c r="I18687" s="9"/>
      <c r="J18687" s="9"/>
      <c r="K18687" s="9"/>
    </row>
    <row r="18688" spans="1:11" x14ac:dyDescent="0.25">
      <c r="A18688" s="2"/>
      <c r="B18688" s="2"/>
      <c r="C18688" s="2"/>
      <c r="E18688" s="2"/>
      <c r="G18688" s="2"/>
      <c r="H18688" s="6"/>
      <c r="I18688" s="9"/>
      <c r="J18688" s="9"/>
      <c r="K18688" s="9"/>
    </row>
    <row r="18689" spans="1:11" x14ac:dyDescent="0.25">
      <c r="A18689" s="2"/>
      <c r="B18689" s="2"/>
      <c r="C18689" s="2"/>
      <c r="E18689" s="2"/>
      <c r="G18689" s="2"/>
      <c r="H18689" s="6"/>
      <c r="I18689" s="9"/>
      <c r="J18689" s="9"/>
      <c r="K18689" s="9"/>
    </row>
    <row r="18690" spans="1:11" x14ac:dyDescent="0.25">
      <c r="A18690" s="2"/>
      <c r="B18690" s="2"/>
      <c r="C18690" s="2"/>
      <c r="E18690" s="2"/>
      <c r="G18690" s="2"/>
      <c r="H18690" s="6"/>
      <c r="I18690" s="9"/>
      <c r="J18690" s="9"/>
      <c r="K18690" s="9"/>
    </row>
    <row r="18691" spans="1:11" x14ac:dyDescent="0.25">
      <c r="A18691" s="2"/>
      <c r="B18691" s="2"/>
      <c r="C18691" s="2"/>
      <c r="E18691" s="2"/>
      <c r="G18691" s="2"/>
      <c r="H18691" s="6"/>
      <c r="I18691" s="9"/>
      <c r="J18691" s="9"/>
      <c r="K18691" s="9"/>
    </row>
    <row r="18692" spans="1:11" x14ac:dyDescent="0.25">
      <c r="A18692" s="2"/>
      <c r="B18692" s="2"/>
      <c r="C18692" s="2"/>
      <c r="E18692" s="2"/>
      <c r="G18692" s="2"/>
      <c r="H18692" s="6"/>
      <c r="I18692" s="9"/>
      <c r="J18692" s="9"/>
      <c r="K18692" s="9"/>
    </row>
    <row r="18693" spans="1:11" x14ac:dyDescent="0.25">
      <c r="A18693" s="2"/>
      <c r="B18693" s="2"/>
      <c r="C18693" s="2"/>
      <c r="E18693" s="2"/>
      <c r="G18693" s="2"/>
      <c r="H18693" s="6"/>
      <c r="I18693" s="9"/>
      <c r="J18693" s="9"/>
      <c r="K18693" s="9"/>
    </row>
    <row r="18694" spans="1:11" x14ac:dyDescent="0.25">
      <c r="A18694" s="2"/>
      <c r="B18694" s="2"/>
      <c r="C18694" s="2"/>
      <c r="E18694" s="2"/>
      <c r="G18694" s="2"/>
      <c r="H18694" s="6"/>
      <c r="I18694" s="9"/>
      <c r="J18694" s="9"/>
      <c r="K18694" s="9"/>
    </row>
    <row r="18695" spans="1:11" x14ac:dyDescent="0.25">
      <c r="A18695" s="2"/>
      <c r="B18695" s="2"/>
      <c r="C18695" s="2"/>
      <c r="E18695" s="2"/>
      <c r="G18695" s="2"/>
      <c r="H18695" s="6"/>
      <c r="I18695" s="9"/>
      <c r="J18695" s="9"/>
      <c r="K18695" s="9"/>
    </row>
    <row r="18696" spans="1:11" x14ac:dyDescent="0.25">
      <c r="A18696" s="2"/>
      <c r="B18696" s="2"/>
      <c r="C18696" s="2"/>
      <c r="E18696" s="2"/>
      <c r="G18696" s="2"/>
      <c r="H18696" s="6"/>
      <c r="I18696" s="9"/>
      <c r="J18696" s="9"/>
      <c r="K18696" s="9"/>
    </row>
    <row r="18697" spans="1:11" x14ac:dyDescent="0.25">
      <c r="A18697" s="2"/>
      <c r="B18697" s="2"/>
      <c r="C18697" s="2"/>
      <c r="E18697" s="2"/>
      <c r="G18697" s="2"/>
      <c r="H18697" s="6"/>
      <c r="I18697" s="9"/>
      <c r="J18697" s="9"/>
      <c r="K18697" s="9"/>
    </row>
    <row r="18698" spans="1:11" x14ac:dyDescent="0.25">
      <c r="A18698" s="2"/>
      <c r="B18698" s="2"/>
      <c r="C18698" s="2"/>
      <c r="E18698" s="2"/>
      <c r="G18698" s="2"/>
      <c r="H18698" s="6"/>
      <c r="I18698" s="9"/>
      <c r="J18698" s="9"/>
      <c r="K18698" s="9"/>
    </row>
    <row r="18699" spans="1:11" x14ac:dyDescent="0.25">
      <c r="A18699" s="2"/>
      <c r="B18699" s="2"/>
      <c r="C18699" s="2"/>
      <c r="E18699" s="2"/>
      <c r="G18699" s="2"/>
      <c r="H18699" s="6"/>
      <c r="I18699" s="9"/>
      <c r="J18699" s="9"/>
      <c r="K18699" s="9"/>
    </row>
    <row r="18700" spans="1:11" x14ac:dyDescent="0.25">
      <c r="A18700" s="2"/>
      <c r="B18700" s="2"/>
      <c r="C18700" s="2"/>
      <c r="E18700" s="2"/>
      <c r="G18700" s="2"/>
      <c r="H18700" s="6"/>
      <c r="I18700" s="9"/>
      <c r="J18700" s="9"/>
      <c r="K18700" s="9"/>
    </row>
    <row r="18701" spans="1:11" x14ac:dyDescent="0.25">
      <c r="A18701" s="2"/>
      <c r="B18701" s="2"/>
      <c r="C18701" s="2"/>
      <c r="E18701" s="2"/>
      <c r="G18701" s="2"/>
      <c r="H18701" s="6"/>
      <c r="I18701" s="9"/>
      <c r="J18701" s="9"/>
      <c r="K18701" s="9"/>
    </row>
    <row r="18702" spans="1:11" x14ac:dyDescent="0.25">
      <c r="A18702" s="2"/>
      <c r="B18702" s="2"/>
      <c r="C18702" s="2"/>
      <c r="E18702" s="2"/>
      <c r="G18702" s="2"/>
      <c r="H18702" s="6"/>
      <c r="I18702" s="9"/>
      <c r="J18702" s="9"/>
      <c r="K18702" s="9"/>
    </row>
    <row r="18703" spans="1:11" x14ac:dyDescent="0.25">
      <c r="A18703" s="2"/>
      <c r="B18703" s="2"/>
      <c r="C18703" s="2"/>
      <c r="E18703" s="2"/>
      <c r="G18703" s="2"/>
      <c r="H18703" s="6"/>
      <c r="I18703" s="9"/>
      <c r="J18703" s="9"/>
      <c r="K18703" s="9"/>
    </row>
    <row r="18704" spans="1:11" x14ac:dyDescent="0.25">
      <c r="A18704" s="2"/>
      <c r="B18704" s="2"/>
      <c r="C18704" s="2"/>
      <c r="E18704" s="2"/>
      <c r="G18704" s="2"/>
      <c r="H18704" s="6"/>
      <c r="I18704" s="9"/>
      <c r="J18704" s="9"/>
      <c r="K18704" s="9"/>
    </row>
    <row r="18705" spans="1:11" x14ac:dyDescent="0.25">
      <c r="A18705" s="2"/>
      <c r="B18705" s="2"/>
      <c r="C18705" s="2"/>
      <c r="E18705" s="2"/>
      <c r="G18705" s="2"/>
      <c r="H18705" s="6"/>
      <c r="I18705" s="9"/>
      <c r="J18705" s="9"/>
      <c r="K18705" s="9"/>
    </row>
    <row r="18706" spans="1:11" x14ac:dyDescent="0.25">
      <c r="A18706" s="2"/>
      <c r="B18706" s="2"/>
      <c r="C18706" s="2"/>
      <c r="E18706" s="2"/>
      <c r="G18706" s="2"/>
      <c r="H18706" s="6"/>
      <c r="I18706" s="9"/>
      <c r="J18706" s="9"/>
      <c r="K18706" s="9"/>
    </row>
    <row r="18707" spans="1:11" x14ac:dyDescent="0.25">
      <c r="A18707" s="2"/>
      <c r="B18707" s="2"/>
      <c r="C18707" s="2"/>
      <c r="E18707" s="2"/>
      <c r="G18707" s="2"/>
      <c r="H18707" s="6"/>
      <c r="I18707" s="9"/>
      <c r="J18707" s="9"/>
      <c r="K18707" s="9"/>
    </row>
    <row r="18708" spans="1:11" x14ac:dyDescent="0.25">
      <c r="A18708" s="2"/>
      <c r="B18708" s="2"/>
      <c r="C18708" s="2"/>
      <c r="E18708" s="2"/>
      <c r="G18708" s="2"/>
      <c r="H18708" s="6"/>
      <c r="I18708" s="9"/>
      <c r="J18708" s="9"/>
      <c r="K18708" s="9"/>
    </row>
    <row r="18709" spans="1:11" x14ac:dyDescent="0.25">
      <c r="A18709" s="2"/>
      <c r="B18709" s="2"/>
      <c r="C18709" s="2"/>
      <c r="E18709" s="2"/>
      <c r="G18709" s="2"/>
      <c r="H18709" s="6"/>
      <c r="I18709" s="9"/>
      <c r="J18709" s="9"/>
      <c r="K18709" s="9"/>
    </row>
    <row r="18710" spans="1:11" x14ac:dyDescent="0.25">
      <c r="A18710" s="2"/>
      <c r="B18710" s="2"/>
      <c r="C18710" s="2"/>
      <c r="E18710" s="2"/>
      <c r="G18710" s="2"/>
      <c r="H18710" s="6"/>
      <c r="I18710" s="9"/>
      <c r="J18710" s="9"/>
      <c r="K18710" s="9"/>
    </row>
    <row r="18711" spans="1:11" x14ac:dyDescent="0.25">
      <c r="A18711" s="2"/>
      <c r="B18711" s="2"/>
      <c r="C18711" s="2"/>
      <c r="E18711" s="2"/>
      <c r="G18711" s="2"/>
      <c r="H18711" s="6"/>
      <c r="I18711" s="9"/>
      <c r="J18711" s="9"/>
      <c r="K18711" s="9"/>
    </row>
    <row r="18712" spans="1:11" x14ac:dyDescent="0.25">
      <c r="A18712" s="2"/>
      <c r="B18712" s="2"/>
      <c r="C18712" s="2"/>
      <c r="E18712" s="2"/>
      <c r="G18712" s="2"/>
      <c r="H18712" s="6"/>
      <c r="I18712" s="9"/>
      <c r="J18712" s="9"/>
      <c r="K18712" s="9"/>
    </row>
    <row r="18713" spans="1:11" x14ac:dyDescent="0.25">
      <c r="A18713" s="2"/>
      <c r="B18713" s="2"/>
      <c r="C18713" s="2"/>
      <c r="E18713" s="2"/>
      <c r="G18713" s="2"/>
      <c r="H18713" s="6"/>
      <c r="I18713" s="9"/>
      <c r="J18713" s="9"/>
      <c r="K18713" s="9"/>
    </row>
    <row r="18714" spans="1:11" x14ac:dyDescent="0.25">
      <c r="A18714" s="2"/>
      <c r="B18714" s="2"/>
      <c r="C18714" s="2"/>
      <c r="E18714" s="2"/>
      <c r="G18714" s="2"/>
      <c r="H18714" s="6"/>
      <c r="I18714" s="9"/>
      <c r="J18714" s="9"/>
      <c r="K18714" s="9"/>
    </row>
    <row r="18715" spans="1:11" x14ac:dyDescent="0.25">
      <c r="A18715" s="2"/>
      <c r="B18715" s="2"/>
      <c r="C18715" s="2"/>
      <c r="E18715" s="2"/>
      <c r="G18715" s="2"/>
      <c r="H18715" s="6"/>
      <c r="I18715" s="9"/>
      <c r="J18715" s="9"/>
      <c r="K18715" s="9"/>
    </row>
    <row r="18716" spans="1:11" x14ac:dyDescent="0.25">
      <c r="A18716" s="2"/>
      <c r="B18716" s="2"/>
      <c r="C18716" s="2"/>
      <c r="E18716" s="2"/>
      <c r="G18716" s="2"/>
      <c r="H18716" s="6"/>
      <c r="I18716" s="9"/>
      <c r="J18716" s="9"/>
      <c r="K18716" s="9"/>
    </row>
    <row r="18717" spans="1:11" x14ac:dyDescent="0.25">
      <c r="A18717" s="2"/>
      <c r="B18717" s="2"/>
      <c r="C18717" s="2"/>
      <c r="E18717" s="2"/>
      <c r="G18717" s="2"/>
      <c r="H18717" s="6"/>
      <c r="I18717" s="9"/>
      <c r="J18717" s="9"/>
      <c r="K18717" s="9"/>
    </row>
    <row r="18718" spans="1:11" x14ac:dyDescent="0.25">
      <c r="A18718" s="2"/>
      <c r="B18718" s="2"/>
      <c r="C18718" s="2"/>
      <c r="E18718" s="2"/>
      <c r="G18718" s="2"/>
      <c r="H18718" s="6"/>
      <c r="I18718" s="9"/>
      <c r="J18718" s="9"/>
      <c r="K18718" s="9"/>
    </row>
    <row r="18719" spans="1:11" x14ac:dyDescent="0.25">
      <c r="A18719" s="2"/>
      <c r="B18719" s="2"/>
      <c r="C18719" s="2"/>
      <c r="E18719" s="2"/>
      <c r="G18719" s="2"/>
      <c r="H18719" s="6"/>
      <c r="I18719" s="9"/>
      <c r="J18719" s="9"/>
      <c r="K18719" s="9"/>
    </row>
    <row r="18720" spans="1:11" x14ac:dyDescent="0.25">
      <c r="A18720" s="2"/>
      <c r="B18720" s="2"/>
      <c r="C18720" s="2"/>
      <c r="E18720" s="2"/>
      <c r="G18720" s="2"/>
      <c r="H18720" s="6"/>
      <c r="I18720" s="9"/>
      <c r="J18720" s="9"/>
      <c r="K18720" s="9"/>
    </row>
    <row r="18721" spans="1:11" x14ac:dyDescent="0.25">
      <c r="A18721" s="2"/>
      <c r="B18721" s="2"/>
      <c r="C18721" s="2"/>
      <c r="E18721" s="2"/>
      <c r="G18721" s="2"/>
      <c r="H18721" s="6"/>
      <c r="I18721" s="9"/>
      <c r="J18721" s="9"/>
      <c r="K18721" s="9"/>
    </row>
    <row r="18722" spans="1:11" x14ac:dyDescent="0.25">
      <c r="A18722" s="2"/>
      <c r="B18722" s="2"/>
      <c r="C18722" s="2"/>
      <c r="E18722" s="2"/>
      <c r="G18722" s="2"/>
      <c r="H18722" s="6"/>
      <c r="I18722" s="9"/>
      <c r="J18722" s="9"/>
      <c r="K18722" s="9"/>
    </row>
    <row r="18723" spans="1:11" x14ac:dyDescent="0.25">
      <c r="A18723" s="2"/>
      <c r="B18723" s="2"/>
      <c r="C18723" s="2"/>
      <c r="E18723" s="2"/>
      <c r="G18723" s="2"/>
      <c r="H18723" s="6"/>
      <c r="I18723" s="9"/>
      <c r="J18723" s="9"/>
      <c r="K18723" s="9"/>
    </row>
    <row r="18724" spans="1:11" x14ac:dyDescent="0.25">
      <c r="A18724" s="2"/>
      <c r="B18724" s="2"/>
      <c r="C18724" s="2"/>
      <c r="E18724" s="2"/>
      <c r="G18724" s="2"/>
      <c r="H18724" s="6"/>
      <c r="I18724" s="9"/>
      <c r="J18724" s="9"/>
      <c r="K18724" s="9"/>
    </row>
    <row r="18725" spans="1:11" x14ac:dyDescent="0.25">
      <c r="A18725" s="2"/>
      <c r="B18725" s="2"/>
      <c r="C18725" s="2"/>
      <c r="E18725" s="2"/>
      <c r="G18725" s="2"/>
      <c r="H18725" s="6"/>
      <c r="I18725" s="9"/>
      <c r="J18725" s="9"/>
      <c r="K18725" s="9"/>
    </row>
    <row r="18726" spans="1:11" x14ac:dyDescent="0.25">
      <c r="A18726" s="2"/>
      <c r="B18726" s="2"/>
      <c r="C18726" s="2"/>
      <c r="E18726" s="2"/>
      <c r="G18726" s="2"/>
      <c r="H18726" s="6"/>
      <c r="I18726" s="9"/>
      <c r="J18726" s="9"/>
      <c r="K18726" s="9"/>
    </row>
    <row r="18727" spans="1:11" x14ac:dyDescent="0.25">
      <c r="A18727" s="2"/>
      <c r="B18727" s="2"/>
      <c r="C18727" s="2"/>
      <c r="E18727" s="2"/>
      <c r="G18727" s="2"/>
      <c r="H18727" s="6"/>
      <c r="I18727" s="9"/>
      <c r="J18727" s="9"/>
      <c r="K18727" s="9"/>
    </row>
    <row r="18728" spans="1:11" x14ac:dyDescent="0.25">
      <c r="A18728" s="2"/>
      <c r="B18728" s="2"/>
      <c r="C18728" s="2"/>
      <c r="E18728" s="2"/>
      <c r="G18728" s="2"/>
      <c r="H18728" s="6"/>
      <c r="I18728" s="9"/>
      <c r="J18728" s="9"/>
      <c r="K18728" s="9"/>
    </row>
    <row r="18729" spans="1:11" x14ac:dyDescent="0.25">
      <c r="A18729" s="2"/>
      <c r="B18729" s="2"/>
      <c r="C18729" s="2"/>
      <c r="E18729" s="2"/>
      <c r="G18729" s="2"/>
      <c r="H18729" s="6"/>
      <c r="I18729" s="9"/>
      <c r="J18729" s="9"/>
      <c r="K18729" s="9"/>
    </row>
    <row r="18730" spans="1:11" x14ac:dyDescent="0.25">
      <c r="A18730" s="2"/>
      <c r="B18730" s="2"/>
      <c r="C18730" s="2"/>
      <c r="E18730" s="2"/>
      <c r="G18730" s="2"/>
      <c r="H18730" s="6"/>
      <c r="I18730" s="9"/>
      <c r="J18730" s="9"/>
      <c r="K18730" s="9"/>
    </row>
    <row r="18731" spans="1:11" x14ac:dyDescent="0.25">
      <c r="A18731" s="2"/>
      <c r="B18731" s="2"/>
      <c r="C18731" s="2"/>
      <c r="E18731" s="2"/>
      <c r="G18731" s="2"/>
      <c r="H18731" s="6"/>
      <c r="I18731" s="9"/>
      <c r="J18731" s="9"/>
      <c r="K18731" s="9"/>
    </row>
    <row r="18732" spans="1:11" x14ac:dyDescent="0.25">
      <c r="A18732" s="2"/>
      <c r="B18732" s="2"/>
      <c r="C18732" s="2"/>
      <c r="E18732" s="2"/>
      <c r="G18732" s="2"/>
      <c r="H18732" s="6"/>
      <c r="I18732" s="9"/>
      <c r="J18732" s="9"/>
      <c r="K18732" s="9"/>
    </row>
    <row r="18733" spans="1:11" x14ac:dyDescent="0.25">
      <c r="A18733" s="2"/>
      <c r="B18733" s="2"/>
      <c r="C18733" s="2"/>
      <c r="E18733" s="2"/>
      <c r="G18733" s="2"/>
      <c r="H18733" s="6"/>
      <c r="I18733" s="9"/>
      <c r="J18733" s="9"/>
      <c r="K18733" s="9"/>
    </row>
    <row r="18734" spans="1:11" x14ac:dyDescent="0.25">
      <c r="A18734" s="2"/>
      <c r="B18734" s="2"/>
      <c r="C18734" s="2"/>
      <c r="E18734" s="2"/>
      <c r="G18734" s="2"/>
      <c r="H18734" s="6"/>
      <c r="I18734" s="9"/>
      <c r="J18734" s="9"/>
      <c r="K18734" s="9"/>
    </row>
    <row r="18735" spans="1:11" x14ac:dyDescent="0.25">
      <c r="A18735" s="2"/>
      <c r="B18735" s="2"/>
      <c r="C18735" s="2"/>
      <c r="E18735" s="2"/>
      <c r="G18735" s="2"/>
      <c r="H18735" s="6"/>
      <c r="I18735" s="9"/>
      <c r="J18735" s="9"/>
      <c r="K18735" s="9"/>
    </row>
    <row r="18736" spans="1:11" x14ac:dyDescent="0.25">
      <c r="A18736" s="2"/>
      <c r="B18736" s="2"/>
      <c r="C18736" s="2"/>
      <c r="E18736" s="2"/>
      <c r="G18736" s="2"/>
      <c r="H18736" s="6"/>
      <c r="I18736" s="9"/>
      <c r="J18736" s="9"/>
      <c r="K18736" s="9"/>
    </row>
    <row r="18737" spans="1:11" x14ac:dyDescent="0.25">
      <c r="A18737" s="2"/>
      <c r="B18737" s="2"/>
      <c r="C18737" s="2"/>
      <c r="E18737" s="2"/>
      <c r="G18737" s="2"/>
      <c r="H18737" s="6"/>
      <c r="I18737" s="9"/>
      <c r="J18737" s="9"/>
      <c r="K18737" s="9"/>
    </row>
    <row r="18738" spans="1:11" x14ac:dyDescent="0.25">
      <c r="A18738" s="2"/>
      <c r="B18738" s="2"/>
      <c r="C18738" s="2"/>
      <c r="E18738" s="2"/>
      <c r="G18738" s="2"/>
      <c r="H18738" s="6"/>
      <c r="I18738" s="9"/>
      <c r="J18738" s="9"/>
      <c r="K18738" s="9"/>
    </row>
    <row r="18739" spans="1:11" x14ac:dyDescent="0.25">
      <c r="A18739" s="2"/>
      <c r="B18739" s="2"/>
      <c r="C18739" s="2"/>
      <c r="E18739" s="2"/>
      <c r="G18739" s="2"/>
      <c r="H18739" s="6"/>
      <c r="I18739" s="9"/>
      <c r="J18739" s="9"/>
      <c r="K18739" s="9"/>
    </row>
    <row r="18740" spans="1:11" x14ac:dyDescent="0.25">
      <c r="A18740" s="2"/>
      <c r="B18740" s="2"/>
      <c r="C18740" s="2"/>
      <c r="E18740" s="2"/>
      <c r="G18740" s="2"/>
      <c r="H18740" s="6"/>
      <c r="I18740" s="9"/>
      <c r="J18740" s="9"/>
      <c r="K18740" s="9"/>
    </row>
    <row r="18741" spans="1:11" x14ac:dyDescent="0.25">
      <c r="A18741" s="2"/>
      <c r="B18741" s="2"/>
      <c r="C18741" s="2"/>
      <c r="E18741" s="2"/>
      <c r="G18741" s="2"/>
      <c r="H18741" s="6"/>
      <c r="I18741" s="9"/>
      <c r="J18741" s="9"/>
      <c r="K18741" s="9"/>
    </row>
    <row r="18742" spans="1:11" x14ac:dyDescent="0.25">
      <c r="A18742" s="2"/>
      <c r="B18742" s="2"/>
      <c r="C18742" s="2"/>
      <c r="E18742" s="2"/>
      <c r="G18742" s="2"/>
      <c r="H18742" s="6"/>
      <c r="I18742" s="9"/>
      <c r="J18742" s="9"/>
      <c r="K18742" s="9"/>
    </row>
    <row r="18743" spans="1:11" x14ac:dyDescent="0.25">
      <c r="A18743" s="2"/>
      <c r="B18743" s="2"/>
      <c r="C18743" s="2"/>
      <c r="E18743" s="2"/>
      <c r="G18743" s="2"/>
      <c r="H18743" s="6"/>
      <c r="I18743" s="9"/>
      <c r="J18743" s="9"/>
      <c r="K18743" s="9"/>
    </row>
    <row r="18744" spans="1:11" x14ac:dyDescent="0.25">
      <c r="A18744" s="2"/>
      <c r="B18744" s="2"/>
      <c r="C18744" s="2"/>
      <c r="E18744" s="2"/>
      <c r="G18744" s="2"/>
      <c r="H18744" s="6"/>
      <c r="I18744" s="9"/>
      <c r="J18744" s="9"/>
      <c r="K18744" s="9"/>
    </row>
    <row r="18745" spans="1:11" x14ac:dyDescent="0.25">
      <c r="A18745" s="2"/>
      <c r="B18745" s="2"/>
      <c r="C18745" s="2"/>
      <c r="E18745" s="2"/>
      <c r="G18745" s="2"/>
      <c r="H18745" s="6"/>
      <c r="I18745" s="9"/>
      <c r="J18745" s="9"/>
      <c r="K18745" s="9"/>
    </row>
    <row r="18746" spans="1:11" x14ac:dyDescent="0.25">
      <c r="A18746" s="2"/>
      <c r="B18746" s="2"/>
      <c r="C18746" s="2"/>
      <c r="E18746" s="2"/>
      <c r="G18746" s="2"/>
      <c r="H18746" s="6"/>
      <c r="I18746" s="9"/>
      <c r="J18746" s="9"/>
      <c r="K18746" s="9"/>
    </row>
    <row r="18747" spans="1:11" x14ac:dyDescent="0.25">
      <c r="A18747" s="2"/>
      <c r="B18747" s="2"/>
      <c r="C18747" s="2"/>
      <c r="E18747" s="2"/>
      <c r="G18747" s="2"/>
      <c r="H18747" s="6"/>
      <c r="I18747" s="9"/>
      <c r="J18747" s="9"/>
      <c r="K18747" s="9"/>
    </row>
    <row r="18748" spans="1:11" x14ac:dyDescent="0.25">
      <c r="A18748" s="2"/>
      <c r="B18748" s="2"/>
      <c r="C18748" s="2"/>
      <c r="E18748" s="2"/>
      <c r="G18748" s="2"/>
      <c r="H18748" s="6"/>
      <c r="I18748" s="9"/>
      <c r="J18748" s="9"/>
      <c r="K18748" s="9"/>
    </row>
    <row r="18749" spans="1:11" x14ac:dyDescent="0.25">
      <c r="A18749" s="2"/>
      <c r="B18749" s="2"/>
      <c r="C18749" s="2"/>
      <c r="E18749" s="2"/>
      <c r="G18749" s="2"/>
      <c r="H18749" s="6"/>
      <c r="I18749" s="9"/>
      <c r="J18749" s="9"/>
      <c r="K18749" s="9"/>
    </row>
    <row r="18750" spans="1:11" x14ac:dyDescent="0.25">
      <c r="A18750" s="2"/>
      <c r="B18750" s="2"/>
      <c r="C18750" s="2"/>
      <c r="E18750" s="2"/>
      <c r="G18750" s="2"/>
      <c r="H18750" s="6"/>
      <c r="I18750" s="9"/>
      <c r="J18750" s="9"/>
      <c r="K18750" s="9"/>
    </row>
    <row r="18751" spans="1:11" x14ac:dyDescent="0.25">
      <c r="A18751" s="2"/>
      <c r="B18751" s="2"/>
      <c r="C18751" s="2"/>
      <c r="E18751" s="2"/>
      <c r="G18751" s="2"/>
      <c r="H18751" s="6"/>
      <c r="I18751" s="9"/>
      <c r="J18751" s="9"/>
      <c r="K18751" s="9"/>
    </row>
    <row r="18752" spans="1:11" x14ac:dyDescent="0.25">
      <c r="A18752" s="2"/>
      <c r="B18752" s="2"/>
      <c r="C18752" s="2"/>
      <c r="E18752" s="2"/>
      <c r="G18752" s="2"/>
      <c r="H18752" s="6"/>
      <c r="I18752" s="9"/>
      <c r="J18752" s="9"/>
      <c r="K18752" s="9"/>
    </row>
    <row r="18753" spans="1:11" x14ac:dyDescent="0.25">
      <c r="A18753" s="2"/>
      <c r="B18753" s="2"/>
      <c r="C18753" s="2"/>
      <c r="E18753" s="2"/>
      <c r="G18753" s="2"/>
      <c r="H18753" s="6"/>
      <c r="I18753" s="9"/>
      <c r="J18753" s="9"/>
      <c r="K18753" s="9"/>
    </row>
    <row r="18754" spans="1:11" x14ac:dyDescent="0.25">
      <c r="A18754" s="2"/>
      <c r="B18754" s="2"/>
      <c r="C18754" s="2"/>
      <c r="E18754" s="2"/>
      <c r="G18754" s="2"/>
      <c r="H18754" s="6"/>
      <c r="I18754" s="9"/>
      <c r="J18754" s="9"/>
      <c r="K18754" s="9"/>
    </row>
    <row r="18755" spans="1:11" x14ac:dyDescent="0.25">
      <c r="A18755" s="2"/>
      <c r="B18755" s="2"/>
      <c r="C18755" s="2"/>
      <c r="E18755" s="2"/>
      <c r="G18755" s="2"/>
      <c r="H18755" s="6"/>
      <c r="I18755" s="9"/>
      <c r="J18755" s="9"/>
      <c r="K18755" s="9"/>
    </row>
    <row r="18756" spans="1:11" x14ac:dyDescent="0.25">
      <c r="A18756" s="2"/>
      <c r="B18756" s="2"/>
      <c r="C18756" s="2"/>
      <c r="E18756" s="2"/>
      <c r="G18756" s="2"/>
      <c r="H18756" s="6"/>
      <c r="I18756" s="9"/>
      <c r="J18756" s="9"/>
      <c r="K18756" s="9"/>
    </row>
    <row r="18757" spans="1:11" x14ac:dyDescent="0.25">
      <c r="A18757" s="2"/>
      <c r="B18757" s="2"/>
      <c r="C18757" s="2"/>
      <c r="E18757" s="2"/>
      <c r="G18757" s="2"/>
      <c r="H18757" s="6"/>
      <c r="I18757" s="9"/>
      <c r="J18757" s="9"/>
      <c r="K18757" s="9"/>
    </row>
    <row r="18758" spans="1:11" x14ac:dyDescent="0.25">
      <c r="A18758" s="2"/>
      <c r="B18758" s="2"/>
      <c r="C18758" s="2"/>
      <c r="E18758" s="2"/>
      <c r="G18758" s="2"/>
      <c r="H18758" s="6"/>
      <c r="I18758" s="9"/>
      <c r="J18758" s="9"/>
      <c r="K18758" s="9"/>
    </row>
    <row r="18759" spans="1:11" x14ac:dyDescent="0.25">
      <c r="A18759" s="2"/>
      <c r="B18759" s="2"/>
      <c r="C18759" s="2"/>
      <c r="E18759" s="2"/>
      <c r="G18759" s="2"/>
      <c r="H18759" s="6"/>
      <c r="I18759" s="9"/>
      <c r="J18759" s="9"/>
      <c r="K18759" s="9"/>
    </row>
    <row r="18760" spans="1:11" x14ac:dyDescent="0.25">
      <c r="A18760" s="2"/>
      <c r="B18760" s="2"/>
      <c r="C18760" s="2"/>
      <c r="E18760" s="2"/>
      <c r="G18760" s="2"/>
      <c r="H18760" s="6"/>
      <c r="I18760" s="9"/>
      <c r="J18760" s="9"/>
      <c r="K18760" s="9"/>
    </row>
    <row r="18761" spans="1:11" x14ac:dyDescent="0.25">
      <c r="A18761" s="2"/>
      <c r="B18761" s="2"/>
      <c r="C18761" s="2"/>
      <c r="E18761" s="2"/>
      <c r="G18761" s="2"/>
      <c r="H18761" s="6"/>
      <c r="I18761" s="9"/>
      <c r="J18761" s="9"/>
      <c r="K18761" s="9"/>
    </row>
    <row r="18762" spans="1:11" x14ac:dyDescent="0.25">
      <c r="A18762" s="2"/>
      <c r="B18762" s="2"/>
      <c r="C18762" s="2"/>
      <c r="E18762" s="2"/>
      <c r="G18762" s="2"/>
      <c r="H18762" s="6"/>
      <c r="I18762" s="9"/>
      <c r="J18762" s="9"/>
      <c r="K18762" s="9"/>
    </row>
    <row r="18763" spans="1:11" x14ac:dyDescent="0.25">
      <c r="A18763" s="2"/>
      <c r="B18763" s="2"/>
      <c r="C18763" s="2"/>
      <c r="E18763" s="2"/>
      <c r="G18763" s="2"/>
      <c r="H18763" s="6"/>
      <c r="I18763" s="9"/>
      <c r="J18763" s="9"/>
      <c r="K18763" s="9"/>
    </row>
    <row r="18764" spans="1:11" x14ac:dyDescent="0.25">
      <c r="A18764" s="2"/>
      <c r="B18764" s="2"/>
      <c r="C18764" s="2"/>
      <c r="E18764" s="2"/>
      <c r="G18764" s="2"/>
      <c r="H18764" s="6"/>
      <c r="I18764" s="9"/>
      <c r="J18764" s="9"/>
      <c r="K18764" s="9"/>
    </row>
    <row r="18765" spans="1:11" x14ac:dyDescent="0.25">
      <c r="A18765" s="2"/>
      <c r="B18765" s="2"/>
      <c r="C18765" s="2"/>
      <c r="E18765" s="2"/>
      <c r="G18765" s="2"/>
      <c r="H18765" s="6"/>
      <c r="I18765" s="9"/>
      <c r="J18765" s="9"/>
      <c r="K18765" s="9"/>
    </row>
    <row r="18766" spans="1:11" x14ac:dyDescent="0.25">
      <c r="A18766" s="2"/>
      <c r="B18766" s="2"/>
      <c r="C18766" s="2"/>
      <c r="E18766" s="2"/>
      <c r="G18766" s="2"/>
      <c r="H18766" s="6"/>
      <c r="I18766" s="9"/>
      <c r="J18766" s="9"/>
      <c r="K18766" s="9"/>
    </row>
    <row r="18767" spans="1:11" x14ac:dyDescent="0.25">
      <c r="A18767" s="2"/>
      <c r="B18767" s="2"/>
      <c r="C18767" s="2"/>
      <c r="E18767" s="2"/>
      <c r="G18767" s="2"/>
      <c r="H18767" s="6"/>
      <c r="I18767" s="9"/>
      <c r="J18767" s="9"/>
      <c r="K18767" s="9"/>
    </row>
    <row r="18768" spans="1:11" x14ac:dyDescent="0.25">
      <c r="A18768" s="2"/>
      <c r="B18768" s="2"/>
      <c r="C18768" s="2"/>
      <c r="E18768" s="2"/>
      <c r="G18768" s="2"/>
      <c r="H18768" s="6"/>
      <c r="I18768" s="9"/>
      <c r="J18768" s="9"/>
      <c r="K18768" s="9"/>
    </row>
    <row r="18769" spans="1:11" x14ac:dyDescent="0.25">
      <c r="A18769" s="2"/>
      <c r="B18769" s="2"/>
      <c r="C18769" s="2"/>
      <c r="E18769" s="2"/>
      <c r="G18769" s="2"/>
      <c r="H18769" s="6"/>
      <c r="I18769" s="9"/>
      <c r="J18769" s="9"/>
      <c r="K18769" s="9"/>
    </row>
    <row r="18770" spans="1:11" x14ac:dyDescent="0.25">
      <c r="A18770" s="2"/>
      <c r="B18770" s="2"/>
      <c r="C18770" s="2"/>
      <c r="E18770" s="2"/>
      <c r="G18770" s="2"/>
      <c r="H18770" s="6"/>
      <c r="I18770" s="9"/>
      <c r="J18770" s="9"/>
      <c r="K18770" s="9"/>
    </row>
    <row r="18771" spans="1:11" x14ac:dyDescent="0.25">
      <c r="A18771" s="2"/>
      <c r="B18771" s="2"/>
      <c r="C18771" s="2"/>
      <c r="E18771" s="2"/>
      <c r="G18771" s="2"/>
      <c r="H18771" s="6"/>
      <c r="I18771" s="9"/>
      <c r="J18771" s="9"/>
      <c r="K18771" s="9"/>
    </row>
    <row r="18772" spans="1:11" x14ac:dyDescent="0.25">
      <c r="A18772" s="2"/>
      <c r="B18772" s="2"/>
      <c r="C18772" s="2"/>
      <c r="E18772" s="2"/>
      <c r="G18772" s="2"/>
      <c r="H18772" s="6"/>
      <c r="I18772" s="9"/>
      <c r="J18772" s="9"/>
      <c r="K18772" s="9"/>
    </row>
    <row r="18773" spans="1:11" x14ac:dyDescent="0.25">
      <c r="A18773" s="2"/>
      <c r="B18773" s="2"/>
      <c r="C18773" s="2"/>
      <c r="E18773" s="2"/>
      <c r="G18773" s="2"/>
      <c r="H18773" s="6"/>
      <c r="I18773" s="9"/>
      <c r="J18773" s="9"/>
      <c r="K18773" s="9"/>
    </row>
    <row r="18774" spans="1:11" x14ac:dyDescent="0.25">
      <c r="A18774" s="2"/>
      <c r="B18774" s="2"/>
      <c r="C18774" s="2"/>
      <c r="E18774" s="2"/>
      <c r="G18774" s="2"/>
      <c r="H18774" s="6"/>
      <c r="I18774" s="9"/>
      <c r="J18774" s="9"/>
      <c r="K18774" s="9"/>
    </row>
    <row r="18775" spans="1:11" x14ac:dyDescent="0.25">
      <c r="A18775" s="2"/>
      <c r="B18775" s="2"/>
      <c r="C18775" s="2"/>
      <c r="E18775" s="2"/>
      <c r="G18775" s="2"/>
      <c r="H18775" s="6"/>
      <c r="I18775" s="9"/>
      <c r="J18775" s="9"/>
      <c r="K18775" s="9"/>
    </row>
    <row r="18776" spans="1:11" x14ac:dyDescent="0.25">
      <c r="A18776" s="2"/>
      <c r="B18776" s="2"/>
      <c r="C18776" s="2"/>
      <c r="E18776" s="2"/>
      <c r="G18776" s="2"/>
      <c r="H18776" s="6"/>
      <c r="I18776" s="9"/>
      <c r="J18776" s="9"/>
      <c r="K18776" s="9"/>
    </row>
    <row r="18777" spans="1:11" x14ac:dyDescent="0.25">
      <c r="A18777" s="2"/>
      <c r="B18777" s="2"/>
      <c r="C18777" s="2"/>
      <c r="E18777" s="2"/>
      <c r="G18777" s="2"/>
      <c r="H18777" s="6"/>
      <c r="I18777" s="9"/>
      <c r="J18777" s="9"/>
      <c r="K18777" s="9"/>
    </row>
    <row r="18778" spans="1:11" x14ac:dyDescent="0.25">
      <c r="A18778" s="2"/>
      <c r="B18778" s="2"/>
      <c r="C18778" s="2"/>
      <c r="E18778" s="2"/>
      <c r="G18778" s="2"/>
      <c r="H18778" s="6"/>
      <c r="I18778" s="9"/>
      <c r="J18778" s="9"/>
      <c r="K18778" s="9"/>
    </row>
    <row r="18779" spans="1:11" x14ac:dyDescent="0.25">
      <c r="A18779" s="2"/>
      <c r="B18779" s="2"/>
      <c r="C18779" s="2"/>
      <c r="E18779" s="2"/>
      <c r="G18779" s="2"/>
      <c r="H18779" s="6"/>
      <c r="I18779" s="9"/>
      <c r="J18779" s="9"/>
      <c r="K18779" s="9"/>
    </row>
    <row r="18780" spans="1:11" x14ac:dyDescent="0.25">
      <c r="A18780" s="2"/>
      <c r="B18780" s="2"/>
      <c r="C18780" s="2"/>
      <c r="E18780" s="2"/>
      <c r="G18780" s="2"/>
      <c r="H18780" s="6"/>
      <c r="I18780" s="9"/>
      <c r="J18780" s="9"/>
      <c r="K18780" s="9"/>
    </row>
    <row r="18781" spans="1:11" x14ac:dyDescent="0.25">
      <c r="A18781" s="2"/>
      <c r="B18781" s="2"/>
      <c r="C18781" s="2"/>
      <c r="E18781" s="2"/>
      <c r="G18781" s="2"/>
      <c r="H18781" s="6"/>
      <c r="I18781" s="9"/>
      <c r="J18781" s="9"/>
      <c r="K18781" s="9"/>
    </row>
    <row r="18782" spans="1:11" x14ac:dyDescent="0.25">
      <c r="A18782" s="2"/>
      <c r="B18782" s="2"/>
      <c r="C18782" s="2"/>
      <c r="E18782" s="2"/>
      <c r="G18782" s="2"/>
      <c r="H18782" s="6"/>
      <c r="I18782" s="9"/>
      <c r="J18782" s="9"/>
      <c r="K18782" s="9"/>
    </row>
    <row r="18783" spans="1:11" x14ac:dyDescent="0.25">
      <c r="A18783" s="2"/>
      <c r="B18783" s="2"/>
      <c r="C18783" s="2"/>
      <c r="E18783" s="2"/>
      <c r="G18783" s="2"/>
      <c r="H18783" s="6"/>
      <c r="I18783" s="9"/>
      <c r="J18783" s="9"/>
      <c r="K18783" s="9"/>
    </row>
    <row r="18784" spans="1:11" x14ac:dyDescent="0.25">
      <c r="A18784" s="2"/>
      <c r="B18784" s="2"/>
      <c r="C18784" s="2"/>
      <c r="E18784" s="2"/>
      <c r="G18784" s="2"/>
      <c r="H18784" s="6"/>
      <c r="I18784" s="9"/>
      <c r="J18784" s="9"/>
      <c r="K18784" s="9"/>
    </row>
    <row r="18785" spans="1:11" x14ac:dyDescent="0.25">
      <c r="A18785" s="2"/>
      <c r="B18785" s="2"/>
      <c r="C18785" s="2"/>
      <c r="E18785" s="2"/>
      <c r="G18785" s="2"/>
      <c r="H18785" s="6"/>
      <c r="I18785" s="9"/>
      <c r="J18785" s="9"/>
      <c r="K18785" s="9"/>
    </row>
    <row r="18786" spans="1:11" x14ac:dyDescent="0.25">
      <c r="A18786" s="2"/>
      <c r="B18786" s="2"/>
      <c r="C18786" s="2"/>
      <c r="E18786" s="2"/>
      <c r="G18786" s="2"/>
      <c r="H18786" s="6"/>
      <c r="I18786" s="9"/>
      <c r="J18786" s="9"/>
      <c r="K18786" s="9"/>
    </row>
    <row r="18787" spans="1:11" x14ac:dyDescent="0.25">
      <c r="A18787" s="2"/>
      <c r="B18787" s="2"/>
      <c r="C18787" s="2"/>
      <c r="E18787" s="2"/>
      <c r="G18787" s="2"/>
      <c r="H18787" s="6"/>
      <c r="I18787" s="9"/>
      <c r="J18787" s="9"/>
      <c r="K18787" s="9"/>
    </row>
    <row r="18788" spans="1:11" x14ac:dyDescent="0.25">
      <c r="A18788" s="2"/>
      <c r="B18788" s="2"/>
      <c r="C18788" s="2"/>
      <c r="E18788" s="2"/>
      <c r="G18788" s="2"/>
      <c r="H18788" s="6"/>
      <c r="I18788" s="9"/>
      <c r="J18788" s="9"/>
      <c r="K18788" s="9"/>
    </row>
    <row r="18789" spans="1:11" x14ac:dyDescent="0.25">
      <c r="A18789" s="2"/>
      <c r="B18789" s="2"/>
      <c r="C18789" s="2"/>
      <c r="E18789" s="2"/>
      <c r="G18789" s="2"/>
      <c r="H18789" s="6"/>
      <c r="I18789" s="9"/>
      <c r="J18789" s="9"/>
      <c r="K18789" s="9"/>
    </row>
    <row r="18790" spans="1:11" x14ac:dyDescent="0.25">
      <c r="A18790" s="2"/>
      <c r="B18790" s="2"/>
      <c r="C18790" s="2"/>
      <c r="E18790" s="2"/>
      <c r="G18790" s="2"/>
      <c r="H18790" s="6"/>
      <c r="I18790" s="9"/>
      <c r="J18790" s="9"/>
      <c r="K18790" s="9"/>
    </row>
    <row r="18791" spans="1:11" x14ac:dyDescent="0.25">
      <c r="A18791" s="2"/>
      <c r="B18791" s="2"/>
      <c r="C18791" s="2"/>
      <c r="E18791" s="2"/>
      <c r="G18791" s="2"/>
      <c r="H18791" s="6"/>
      <c r="I18791" s="9"/>
      <c r="J18791" s="9"/>
      <c r="K18791" s="9"/>
    </row>
    <row r="18792" spans="1:11" x14ac:dyDescent="0.25">
      <c r="A18792" s="2"/>
      <c r="B18792" s="2"/>
      <c r="C18792" s="2"/>
      <c r="E18792" s="2"/>
      <c r="G18792" s="2"/>
      <c r="H18792" s="6"/>
      <c r="I18792" s="9"/>
      <c r="J18792" s="9"/>
      <c r="K18792" s="9"/>
    </row>
    <row r="18793" spans="1:11" x14ac:dyDescent="0.25">
      <c r="A18793" s="2"/>
      <c r="B18793" s="2"/>
      <c r="C18793" s="2"/>
      <c r="E18793" s="2"/>
      <c r="G18793" s="2"/>
      <c r="H18793" s="6"/>
      <c r="I18793" s="9"/>
      <c r="J18793" s="9"/>
      <c r="K18793" s="9"/>
    </row>
    <row r="18794" spans="1:11" x14ac:dyDescent="0.25">
      <c r="A18794" s="2"/>
      <c r="B18794" s="2"/>
      <c r="C18794" s="2"/>
      <c r="E18794" s="2"/>
      <c r="G18794" s="2"/>
      <c r="H18794" s="6"/>
      <c r="I18794" s="9"/>
      <c r="J18794" s="9"/>
      <c r="K18794" s="9"/>
    </row>
    <row r="18795" spans="1:11" x14ac:dyDescent="0.25">
      <c r="A18795" s="2"/>
      <c r="B18795" s="2"/>
      <c r="C18795" s="2"/>
      <c r="E18795" s="2"/>
      <c r="G18795" s="2"/>
      <c r="H18795" s="6"/>
      <c r="I18795" s="9"/>
      <c r="J18795" s="9"/>
      <c r="K18795" s="9"/>
    </row>
    <row r="18796" spans="1:11" x14ac:dyDescent="0.25">
      <c r="A18796" s="2"/>
      <c r="B18796" s="2"/>
      <c r="C18796" s="2"/>
      <c r="E18796" s="2"/>
      <c r="G18796" s="2"/>
      <c r="H18796" s="6"/>
      <c r="I18796" s="9"/>
      <c r="J18796" s="9"/>
      <c r="K18796" s="9"/>
    </row>
    <row r="18797" spans="1:11" x14ac:dyDescent="0.25">
      <c r="A18797" s="2"/>
      <c r="B18797" s="2"/>
      <c r="C18797" s="2"/>
      <c r="E18797" s="2"/>
      <c r="G18797" s="2"/>
      <c r="H18797" s="6"/>
      <c r="I18797" s="9"/>
      <c r="J18797" s="9"/>
      <c r="K18797" s="9"/>
    </row>
    <row r="18798" spans="1:11" x14ac:dyDescent="0.25">
      <c r="A18798" s="2"/>
      <c r="B18798" s="2"/>
      <c r="C18798" s="2"/>
      <c r="E18798" s="2"/>
      <c r="G18798" s="2"/>
      <c r="H18798" s="6"/>
      <c r="I18798" s="9"/>
      <c r="J18798" s="9"/>
      <c r="K18798" s="9"/>
    </row>
    <row r="18799" spans="1:11" x14ac:dyDescent="0.25">
      <c r="A18799" s="2"/>
      <c r="B18799" s="2"/>
      <c r="C18799" s="2"/>
      <c r="E18799" s="2"/>
      <c r="G18799" s="2"/>
      <c r="H18799" s="6"/>
      <c r="I18799" s="9"/>
      <c r="J18799" s="9"/>
      <c r="K18799" s="9"/>
    </row>
    <row r="18800" spans="1:11" x14ac:dyDescent="0.25">
      <c r="A18800" s="2"/>
      <c r="B18800" s="2"/>
      <c r="C18800" s="2"/>
      <c r="E18800" s="2"/>
      <c r="G18800" s="2"/>
      <c r="H18800" s="6"/>
      <c r="I18800" s="9"/>
      <c r="J18800" s="9"/>
      <c r="K18800" s="9"/>
    </row>
    <row r="18801" spans="1:11" x14ac:dyDescent="0.25">
      <c r="A18801" s="2"/>
      <c r="B18801" s="2"/>
      <c r="C18801" s="2"/>
      <c r="E18801" s="2"/>
      <c r="G18801" s="2"/>
      <c r="H18801" s="6"/>
      <c r="I18801" s="9"/>
      <c r="J18801" s="9"/>
      <c r="K18801" s="9"/>
    </row>
    <row r="18802" spans="1:11" x14ac:dyDescent="0.25">
      <c r="A18802" s="2"/>
      <c r="B18802" s="2"/>
      <c r="C18802" s="2"/>
      <c r="E18802" s="2"/>
      <c r="G18802" s="2"/>
      <c r="H18802" s="6"/>
      <c r="I18802" s="9"/>
      <c r="J18802" s="9"/>
      <c r="K18802" s="9"/>
    </row>
    <row r="18803" spans="1:11" x14ac:dyDescent="0.25">
      <c r="A18803" s="2"/>
      <c r="B18803" s="2"/>
      <c r="C18803" s="2"/>
      <c r="E18803" s="2"/>
      <c r="G18803" s="2"/>
      <c r="H18803" s="6"/>
      <c r="I18803" s="9"/>
      <c r="J18803" s="9"/>
      <c r="K18803" s="9"/>
    </row>
    <row r="18804" spans="1:11" x14ac:dyDescent="0.25">
      <c r="A18804" s="2"/>
      <c r="B18804" s="2"/>
      <c r="C18804" s="2"/>
      <c r="E18804" s="2"/>
      <c r="G18804" s="2"/>
      <c r="H18804" s="6"/>
      <c r="I18804" s="9"/>
      <c r="J18804" s="9"/>
      <c r="K18804" s="9"/>
    </row>
    <row r="18805" spans="1:11" x14ac:dyDescent="0.25">
      <c r="A18805" s="2"/>
      <c r="B18805" s="2"/>
      <c r="C18805" s="2"/>
      <c r="E18805" s="2"/>
      <c r="G18805" s="2"/>
      <c r="H18805" s="6"/>
      <c r="I18805" s="9"/>
      <c r="J18805" s="9"/>
      <c r="K18805" s="9"/>
    </row>
    <row r="18806" spans="1:11" x14ac:dyDescent="0.25">
      <c r="A18806" s="2"/>
      <c r="B18806" s="2"/>
      <c r="C18806" s="2"/>
      <c r="E18806" s="2"/>
      <c r="G18806" s="2"/>
      <c r="H18806" s="6"/>
      <c r="I18806" s="9"/>
      <c r="J18806" s="9"/>
      <c r="K18806" s="9"/>
    </row>
    <row r="18807" spans="1:11" x14ac:dyDescent="0.25">
      <c r="A18807" s="2"/>
      <c r="B18807" s="2"/>
      <c r="C18807" s="2"/>
      <c r="E18807" s="2"/>
      <c r="G18807" s="2"/>
      <c r="H18807" s="6"/>
      <c r="I18807" s="9"/>
      <c r="J18807" s="9"/>
      <c r="K18807" s="9"/>
    </row>
    <row r="18808" spans="1:11" x14ac:dyDescent="0.25">
      <c r="A18808" s="2"/>
      <c r="B18808" s="2"/>
      <c r="C18808" s="2"/>
      <c r="E18808" s="2"/>
      <c r="G18808" s="2"/>
      <c r="H18808" s="6"/>
      <c r="I18808" s="9"/>
      <c r="J18808" s="9"/>
      <c r="K18808" s="9"/>
    </row>
    <row r="18809" spans="1:11" x14ac:dyDescent="0.25">
      <c r="A18809" s="2"/>
      <c r="B18809" s="2"/>
      <c r="C18809" s="2"/>
      <c r="E18809" s="2"/>
      <c r="G18809" s="2"/>
      <c r="H18809" s="6"/>
      <c r="I18809" s="9"/>
      <c r="J18809" s="9"/>
      <c r="K18809" s="9"/>
    </row>
    <row r="18810" spans="1:11" x14ac:dyDescent="0.25">
      <c r="A18810" s="2"/>
      <c r="B18810" s="2"/>
      <c r="C18810" s="2"/>
      <c r="E18810" s="2"/>
      <c r="G18810" s="2"/>
      <c r="H18810" s="6"/>
      <c r="I18810" s="9"/>
      <c r="J18810" s="9"/>
      <c r="K18810" s="9"/>
    </row>
    <row r="18811" spans="1:11" x14ac:dyDescent="0.25">
      <c r="A18811" s="2"/>
      <c r="B18811" s="2"/>
      <c r="C18811" s="2"/>
      <c r="E18811" s="2"/>
      <c r="G18811" s="2"/>
      <c r="H18811" s="6"/>
      <c r="I18811" s="9"/>
      <c r="J18811" s="9"/>
      <c r="K18811" s="9"/>
    </row>
    <row r="18812" spans="1:11" x14ac:dyDescent="0.25">
      <c r="A18812" s="2"/>
      <c r="B18812" s="2"/>
      <c r="C18812" s="2"/>
      <c r="E18812" s="2"/>
      <c r="G18812" s="2"/>
      <c r="H18812" s="6"/>
      <c r="I18812" s="9"/>
      <c r="J18812" s="9"/>
      <c r="K18812" s="9"/>
    </row>
    <row r="18813" spans="1:11" x14ac:dyDescent="0.25">
      <c r="A18813" s="2"/>
      <c r="B18813" s="2"/>
      <c r="C18813" s="2"/>
      <c r="E18813" s="2"/>
      <c r="G18813" s="2"/>
      <c r="H18813" s="6"/>
      <c r="I18813" s="9"/>
      <c r="J18813" s="9"/>
      <c r="K18813" s="9"/>
    </row>
    <row r="18814" spans="1:11" x14ac:dyDescent="0.25">
      <c r="A18814" s="2"/>
      <c r="B18814" s="2"/>
      <c r="C18814" s="2"/>
      <c r="E18814" s="2"/>
      <c r="G18814" s="2"/>
      <c r="H18814" s="6"/>
      <c r="I18814" s="9"/>
      <c r="J18814" s="9"/>
      <c r="K18814" s="9"/>
    </row>
    <row r="18815" spans="1:11" x14ac:dyDescent="0.25">
      <c r="A18815" s="2"/>
      <c r="B18815" s="2"/>
      <c r="C18815" s="2"/>
      <c r="E18815" s="2"/>
      <c r="G18815" s="2"/>
      <c r="H18815" s="6"/>
      <c r="I18815" s="9"/>
      <c r="J18815" s="9"/>
      <c r="K18815" s="9"/>
    </row>
    <row r="18816" spans="1:11" x14ac:dyDescent="0.25">
      <c r="A18816" s="2"/>
      <c r="B18816" s="2"/>
      <c r="C18816" s="2"/>
      <c r="E18816" s="2"/>
      <c r="G18816" s="2"/>
      <c r="H18816" s="6"/>
      <c r="I18816" s="9"/>
      <c r="J18816" s="9"/>
      <c r="K18816" s="9"/>
    </row>
    <row r="18817" spans="1:11" x14ac:dyDescent="0.25">
      <c r="A18817" s="2"/>
      <c r="B18817" s="2"/>
      <c r="C18817" s="2"/>
      <c r="E18817" s="2"/>
      <c r="G18817" s="2"/>
      <c r="H18817" s="6"/>
      <c r="I18817" s="9"/>
      <c r="J18817" s="9"/>
      <c r="K18817" s="9"/>
    </row>
    <row r="18818" spans="1:11" x14ac:dyDescent="0.25">
      <c r="A18818" s="2"/>
      <c r="B18818" s="2"/>
      <c r="C18818" s="2"/>
      <c r="E18818" s="2"/>
      <c r="G18818" s="2"/>
      <c r="H18818" s="6"/>
      <c r="I18818" s="9"/>
      <c r="J18818" s="9"/>
      <c r="K18818" s="9"/>
    </row>
    <row r="18819" spans="1:11" x14ac:dyDescent="0.25">
      <c r="A18819" s="2"/>
      <c r="B18819" s="2"/>
      <c r="C18819" s="2"/>
      <c r="E18819" s="2"/>
      <c r="G18819" s="2"/>
      <c r="H18819" s="6"/>
      <c r="I18819" s="9"/>
      <c r="J18819" s="9"/>
      <c r="K18819" s="9"/>
    </row>
    <row r="18820" spans="1:11" x14ac:dyDescent="0.25">
      <c r="A18820" s="2"/>
      <c r="B18820" s="2"/>
      <c r="C18820" s="2"/>
      <c r="E18820" s="2"/>
      <c r="G18820" s="2"/>
      <c r="H18820" s="6"/>
      <c r="I18820" s="9"/>
      <c r="J18820" s="9"/>
      <c r="K18820" s="9"/>
    </row>
    <row r="18821" spans="1:11" x14ac:dyDescent="0.25">
      <c r="A18821" s="2"/>
      <c r="B18821" s="2"/>
      <c r="C18821" s="2"/>
      <c r="E18821" s="2"/>
      <c r="G18821" s="2"/>
      <c r="H18821" s="6"/>
      <c r="I18821" s="9"/>
      <c r="J18821" s="9"/>
      <c r="K18821" s="9"/>
    </row>
    <row r="18822" spans="1:11" x14ac:dyDescent="0.25">
      <c r="A18822" s="2"/>
      <c r="B18822" s="2"/>
      <c r="C18822" s="2"/>
      <c r="E18822" s="2"/>
      <c r="G18822" s="2"/>
      <c r="H18822" s="6"/>
      <c r="I18822" s="9"/>
      <c r="J18822" s="9"/>
      <c r="K18822" s="9"/>
    </row>
    <row r="18823" spans="1:11" x14ac:dyDescent="0.25">
      <c r="A18823" s="2"/>
      <c r="B18823" s="2"/>
      <c r="C18823" s="2"/>
      <c r="E18823" s="2"/>
      <c r="G18823" s="2"/>
      <c r="H18823" s="6"/>
      <c r="I18823" s="9"/>
      <c r="J18823" s="9"/>
      <c r="K18823" s="9"/>
    </row>
    <row r="18824" spans="1:11" x14ac:dyDescent="0.25">
      <c r="A18824" s="2"/>
      <c r="B18824" s="2"/>
      <c r="C18824" s="2"/>
      <c r="E18824" s="2"/>
      <c r="G18824" s="2"/>
      <c r="H18824" s="6"/>
      <c r="I18824" s="9"/>
      <c r="J18824" s="9"/>
      <c r="K18824" s="9"/>
    </row>
    <row r="18825" spans="1:11" x14ac:dyDescent="0.25">
      <c r="A18825" s="2"/>
      <c r="B18825" s="2"/>
      <c r="C18825" s="2"/>
      <c r="E18825" s="2"/>
      <c r="G18825" s="2"/>
      <c r="H18825" s="6"/>
      <c r="I18825" s="9"/>
      <c r="J18825" s="9"/>
      <c r="K18825" s="9"/>
    </row>
    <row r="18826" spans="1:11" x14ac:dyDescent="0.25">
      <c r="A18826" s="2"/>
      <c r="B18826" s="2"/>
      <c r="C18826" s="2"/>
      <c r="E18826" s="2"/>
      <c r="G18826" s="2"/>
      <c r="H18826" s="6"/>
      <c r="I18826" s="9"/>
      <c r="J18826" s="9"/>
      <c r="K18826" s="9"/>
    </row>
    <row r="18827" spans="1:11" x14ac:dyDescent="0.25">
      <c r="A18827" s="2"/>
      <c r="B18827" s="2"/>
      <c r="C18827" s="2"/>
      <c r="E18827" s="2"/>
      <c r="G18827" s="2"/>
      <c r="H18827" s="6"/>
      <c r="I18827" s="9"/>
      <c r="J18827" s="9"/>
      <c r="K18827" s="9"/>
    </row>
    <row r="18828" spans="1:11" x14ac:dyDescent="0.25">
      <c r="A18828" s="2"/>
      <c r="B18828" s="2"/>
      <c r="C18828" s="2"/>
      <c r="E18828" s="2"/>
      <c r="G18828" s="2"/>
      <c r="H18828" s="6"/>
      <c r="I18828" s="9"/>
      <c r="J18828" s="9"/>
      <c r="K18828" s="9"/>
    </row>
    <row r="18829" spans="1:11" x14ac:dyDescent="0.25">
      <c r="A18829" s="2"/>
      <c r="B18829" s="2"/>
      <c r="C18829" s="2"/>
      <c r="E18829" s="2"/>
      <c r="G18829" s="2"/>
      <c r="H18829" s="6"/>
      <c r="I18829" s="9"/>
      <c r="J18829" s="9"/>
      <c r="K18829" s="9"/>
    </row>
    <row r="18830" spans="1:11" x14ac:dyDescent="0.25">
      <c r="A18830" s="2"/>
      <c r="B18830" s="2"/>
      <c r="C18830" s="2"/>
      <c r="E18830" s="2"/>
      <c r="G18830" s="2"/>
      <c r="H18830" s="6"/>
      <c r="I18830" s="9"/>
      <c r="J18830" s="9"/>
      <c r="K18830" s="9"/>
    </row>
    <row r="18831" spans="1:11" x14ac:dyDescent="0.25">
      <c r="A18831" s="2"/>
      <c r="B18831" s="2"/>
      <c r="C18831" s="2"/>
      <c r="E18831" s="2"/>
      <c r="G18831" s="2"/>
      <c r="H18831" s="6"/>
      <c r="I18831" s="9"/>
      <c r="J18831" s="9"/>
      <c r="K18831" s="9"/>
    </row>
    <row r="18832" spans="1:11" x14ac:dyDescent="0.25">
      <c r="A18832" s="2"/>
      <c r="B18832" s="2"/>
      <c r="C18832" s="2"/>
      <c r="E18832" s="2"/>
      <c r="G18832" s="2"/>
      <c r="H18832" s="6"/>
      <c r="I18832" s="9"/>
      <c r="J18832" s="9"/>
      <c r="K18832" s="9"/>
    </row>
    <row r="18833" spans="1:11" x14ac:dyDescent="0.25">
      <c r="A18833" s="2"/>
      <c r="B18833" s="2"/>
      <c r="C18833" s="2"/>
      <c r="E18833" s="2"/>
      <c r="G18833" s="2"/>
      <c r="H18833" s="6"/>
      <c r="I18833" s="9"/>
      <c r="J18833" s="9"/>
      <c r="K18833" s="9"/>
    </row>
    <row r="18834" spans="1:11" x14ac:dyDescent="0.25">
      <c r="A18834" s="2"/>
      <c r="B18834" s="2"/>
      <c r="C18834" s="2"/>
      <c r="E18834" s="2"/>
      <c r="G18834" s="2"/>
      <c r="H18834" s="6"/>
      <c r="I18834" s="9"/>
      <c r="J18834" s="9"/>
      <c r="K18834" s="9"/>
    </row>
    <row r="18835" spans="1:11" x14ac:dyDescent="0.25">
      <c r="A18835" s="2"/>
      <c r="B18835" s="2"/>
      <c r="C18835" s="2"/>
      <c r="E18835" s="2"/>
      <c r="G18835" s="2"/>
      <c r="H18835" s="6"/>
      <c r="I18835" s="9"/>
      <c r="J18835" s="9"/>
      <c r="K18835" s="9"/>
    </row>
    <row r="18836" spans="1:11" x14ac:dyDescent="0.25">
      <c r="A18836" s="2"/>
      <c r="B18836" s="2"/>
      <c r="C18836" s="2"/>
      <c r="E18836" s="2"/>
      <c r="G18836" s="2"/>
      <c r="H18836" s="6"/>
      <c r="I18836" s="9"/>
      <c r="J18836" s="9"/>
      <c r="K18836" s="9"/>
    </row>
    <row r="18837" spans="1:11" x14ac:dyDescent="0.25">
      <c r="A18837" s="2"/>
      <c r="B18837" s="2"/>
      <c r="C18837" s="2"/>
      <c r="E18837" s="2"/>
      <c r="G18837" s="2"/>
      <c r="H18837" s="6"/>
      <c r="I18837" s="9"/>
      <c r="J18837" s="9"/>
      <c r="K18837" s="9"/>
    </row>
    <row r="18838" spans="1:11" x14ac:dyDescent="0.25">
      <c r="A18838" s="2"/>
      <c r="B18838" s="2"/>
      <c r="C18838" s="2"/>
      <c r="E18838" s="2"/>
      <c r="G18838" s="2"/>
      <c r="H18838" s="6"/>
      <c r="I18838" s="9"/>
      <c r="J18838" s="9"/>
      <c r="K18838" s="9"/>
    </row>
    <row r="18839" spans="1:11" x14ac:dyDescent="0.25">
      <c r="A18839" s="2"/>
      <c r="B18839" s="2"/>
      <c r="C18839" s="2"/>
      <c r="E18839" s="2"/>
      <c r="G18839" s="2"/>
      <c r="H18839" s="6"/>
      <c r="I18839" s="9"/>
      <c r="J18839" s="9"/>
      <c r="K18839" s="9"/>
    </row>
    <row r="18840" spans="1:11" x14ac:dyDescent="0.25">
      <c r="A18840" s="2"/>
      <c r="B18840" s="2"/>
      <c r="C18840" s="2"/>
      <c r="E18840" s="2"/>
      <c r="G18840" s="2"/>
      <c r="H18840" s="6"/>
      <c r="I18840" s="9"/>
      <c r="J18840" s="9"/>
      <c r="K18840" s="9"/>
    </row>
    <row r="18841" spans="1:11" x14ac:dyDescent="0.25">
      <c r="A18841" s="2"/>
      <c r="B18841" s="2"/>
      <c r="C18841" s="2"/>
      <c r="E18841" s="2"/>
      <c r="G18841" s="2"/>
      <c r="H18841" s="6"/>
      <c r="I18841" s="9"/>
      <c r="J18841" s="9"/>
      <c r="K18841" s="9"/>
    </row>
    <row r="18842" spans="1:11" x14ac:dyDescent="0.25">
      <c r="A18842" s="2"/>
      <c r="B18842" s="2"/>
      <c r="C18842" s="2"/>
      <c r="E18842" s="2"/>
      <c r="G18842" s="2"/>
      <c r="H18842" s="6"/>
      <c r="I18842" s="9"/>
      <c r="J18842" s="9"/>
      <c r="K18842" s="9"/>
    </row>
    <row r="18843" spans="1:11" x14ac:dyDescent="0.25">
      <c r="A18843" s="2"/>
      <c r="B18843" s="2"/>
      <c r="C18843" s="2"/>
      <c r="E18843" s="2"/>
      <c r="G18843" s="2"/>
      <c r="H18843" s="6"/>
      <c r="I18843" s="9"/>
      <c r="J18843" s="9"/>
      <c r="K18843" s="9"/>
    </row>
    <row r="18844" spans="1:11" x14ac:dyDescent="0.25">
      <c r="A18844" s="2"/>
      <c r="B18844" s="2"/>
      <c r="C18844" s="2"/>
      <c r="E18844" s="2"/>
      <c r="G18844" s="2"/>
      <c r="H18844" s="6"/>
      <c r="I18844" s="9"/>
      <c r="J18844" s="9"/>
      <c r="K18844" s="9"/>
    </row>
    <row r="18845" spans="1:11" x14ac:dyDescent="0.25">
      <c r="A18845" s="2"/>
      <c r="B18845" s="2"/>
      <c r="C18845" s="2"/>
      <c r="E18845" s="2"/>
      <c r="G18845" s="2"/>
      <c r="H18845" s="6"/>
      <c r="I18845" s="9"/>
      <c r="J18845" s="9"/>
      <c r="K18845" s="9"/>
    </row>
    <row r="18846" spans="1:11" x14ac:dyDescent="0.25">
      <c r="A18846" s="2"/>
      <c r="B18846" s="2"/>
      <c r="C18846" s="2"/>
      <c r="E18846" s="2"/>
      <c r="G18846" s="2"/>
      <c r="H18846" s="6"/>
      <c r="I18846" s="9"/>
      <c r="J18846" s="9"/>
      <c r="K18846" s="9"/>
    </row>
    <row r="18847" spans="1:11" x14ac:dyDescent="0.25">
      <c r="A18847" s="2"/>
      <c r="B18847" s="2"/>
      <c r="C18847" s="2"/>
      <c r="E18847" s="2"/>
      <c r="G18847" s="2"/>
      <c r="H18847" s="6"/>
      <c r="I18847" s="9"/>
      <c r="J18847" s="9"/>
      <c r="K18847" s="9"/>
    </row>
    <row r="18848" spans="1:11" x14ac:dyDescent="0.25">
      <c r="A18848" s="2"/>
      <c r="B18848" s="2"/>
      <c r="C18848" s="2"/>
      <c r="E18848" s="2"/>
      <c r="G18848" s="2"/>
      <c r="H18848" s="6"/>
      <c r="I18848" s="9"/>
      <c r="J18848" s="9"/>
      <c r="K18848" s="9"/>
    </row>
    <row r="18849" spans="1:11" x14ac:dyDescent="0.25">
      <c r="A18849" s="2"/>
      <c r="B18849" s="2"/>
      <c r="C18849" s="2"/>
      <c r="E18849" s="2"/>
      <c r="G18849" s="2"/>
      <c r="H18849" s="6"/>
      <c r="I18849" s="9"/>
      <c r="J18849" s="9"/>
      <c r="K18849" s="9"/>
    </row>
    <row r="18850" spans="1:11" x14ac:dyDescent="0.25">
      <c r="A18850" s="2"/>
      <c r="B18850" s="2"/>
      <c r="C18850" s="2"/>
      <c r="E18850" s="2"/>
      <c r="G18850" s="2"/>
      <c r="H18850" s="6"/>
      <c r="I18850" s="9"/>
      <c r="J18850" s="9"/>
      <c r="K18850" s="9"/>
    </row>
    <row r="18851" spans="1:11" x14ac:dyDescent="0.25">
      <c r="A18851" s="2"/>
      <c r="B18851" s="2"/>
      <c r="C18851" s="2"/>
      <c r="E18851" s="2"/>
      <c r="G18851" s="2"/>
      <c r="H18851" s="6"/>
      <c r="I18851" s="9"/>
      <c r="J18851" s="9"/>
      <c r="K18851" s="9"/>
    </row>
    <row r="18852" spans="1:11" x14ac:dyDescent="0.25">
      <c r="A18852" s="2"/>
      <c r="B18852" s="2"/>
      <c r="C18852" s="2"/>
      <c r="E18852" s="2"/>
      <c r="G18852" s="2"/>
      <c r="H18852" s="6"/>
      <c r="I18852" s="9"/>
      <c r="J18852" s="9"/>
      <c r="K18852" s="9"/>
    </row>
    <row r="18853" spans="1:11" x14ac:dyDescent="0.25">
      <c r="A18853" s="2"/>
      <c r="B18853" s="2"/>
      <c r="C18853" s="2"/>
      <c r="E18853" s="2"/>
      <c r="G18853" s="2"/>
      <c r="H18853" s="6"/>
      <c r="I18853" s="9"/>
      <c r="J18853" s="9"/>
      <c r="K18853" s="9"/>
    </row>
    <row r="18854" spans="1:11" x14ac:dyDescent="0.25">
      <c r="A18854" s="2"/>
      <c r="B18854" s="2"/>
      <c r="C18854" s="2"/>
      <c r="E18854" s="2"/>
      <c r="G18854" s="2"/>
      <c r="H18854" s="6"/>
      <c r="I18854" s="9"/>
      <c r="J18854" s="9"/>
      <c r="K18854" s="9"/>
    </row>
    <row r="18855" spans="1:11" x14ac:dyDescent="0.25">
      <c r="A18855" s="2"/>
      <c r="B18855" s="2"/>
      <c r="C18855" s="2"/>
      <c r="E18855" s="2"/>
      <c r="G18855" s="2"/>
      <c r="H18855" s="6"/>
      <c r="I18855" s="9"/>
      <c r="J18855" s="9"/>
      <c r="K18855" s="9"/>
    </row>
    <row r="18856" spans="1:11" x14ac:dyDescent="0.25">
      <c r="A18856" s="2"/>
      <c r="B18856" s="2"/>
      <c r="C18856" s="2"/>
      <c r="E18856" s="2"/>
      <c r="G18856" s="2"/>
      <c r="H18856" s="6"/>
      <c r="I18856" s="9"/>
      <c r="J18856" s="9"/>
      <c r="K18856" s="9"/>
    </row>
    <row r="18857" spans="1:11" x14ac:dyDescent="0.25">
      <c r="A18857" s="2"/>
      <c r="B18857" s="2"/>
      <c r="C18857" s="2"/>
      <c r="E18857" s="2"/>
      <c r="G18857" s="2"/>
      <c r="H18857" s="6"/>
      <c r="I18857" s="9"/>
      <c r="J18857" s="9"/>
      <c r="K18857" s="9"/>
    </row>
    <row r="18858" spans="1:11" x14ac:dyDescent="0.25">
      <c r="A18858" s="2"/>
      <c r="B18858" s="2"/>
      <c r="C18858" s="2"/>
      <c r="E18858" s="2"/>
      <c r="G18858" s="2"/>
      <c r="H18858" s="6"/>
      <c r="I18858" s="9"/>
      <c r="J18858" s="9"/>
      <c r="K18858" s="9"/>
    </row>
    <row r="18859" spans="1:11" x14ac:dyDescent="0.25">
      <c r="A18859" s="2"/>
      <c r="B18859" s="2"/>
      <c r="C18859" s="2"/>
      <c r="E18859" s="2"/>
      <c r="G18859" s="2"/>
      <c r="H18859" s="6"/>
      <c r="I18859" s="9"/>
      <c r="J18859" s="9"/>
      <c r="K18859" s="9"/>
    </row>
    <row r="18860" spans="1:11" x14ac:dyDescent="0.25">
      <c r="A18860" s="2"/>
      <c r="B18860" s="2"/>
      <c r="C18860" s="2"/>
      <c r="E18860" s="2"/>
      <c r="G18860" s="2"/>
      <c r="H18860" s="6"/>
      <c r="I18860" s="9"/>
      <c r="J18860" s="9"/>
      <c r="K18860" s="9"/>
    </row>
    <row r="18861" spans="1:11" x14ac:dyDescent="0.25">
      <c r="A18861" s="2"/>
      <c r="B18861" s="2"/>
      <c r="C18861" s="2"/>
      <c r="E18861" s="2"/>
      <c r="G18861" s="2"/>
      <c r="H18861" s="6"/>
      <c r="I18861" s="9"/>
      <c r="J18861" s="9"/>
      <c r="K18861" s="9"/>
    </row>
    <row r="18862" spans="1:11" x14ac:dyDescent="0.25">
      <c r="A18862" s="2"/>
      <c r="B18862" s="2"/>
      <c r="C18862" s="2"/>
      <c r="E18862" s="2"/>
      <c r="G18862" s="2"/>
      <c r="H18862" s="6"/>
      <c r="I18862" s="9"/>
      <c r="J18862" s="9"/>
      <c r="K18862" s="9"/>
    </row>
    <row r="18863" spans="1:11" x14ac:dyDescent="0.25">
      <c r="A18863" s="2"/>
      <c r="B18863" s="2"/>
      <c r="C18863" s="2"/>
      <c r="E18863" s="2"/>
      <c r="G18863" s="2"/>
      <c r="H18863" s="6"/>
      <c r="I18863" s="9"/>
      <c r="J18863" s="9"/>
      <c r="K18863" s="9"/>
    </row>
    <row r="18864" spans="1:11" x14ac:dyDescent="0.25">
      <c r="A18864" s="2"/>
      <c r="B18864" s="2"/>
      <c r="C18864" s="2"/>
      <c r="E18864" s="2"/>
      <c r="G18864" s="2"/>
      <c r="H18864" s="6"/>
      <c r="I18864" s="9"/>
      <c r="J18864" s="9"/>
      <c r="K18864" s="9"/>
    </row>
    <row r="18865" spans="1:11" x14ac:dyDescent="0.25">
      <c r="A18865" s="2"/>
      <c r="B18865" s="2"/>
      <c r="C18865" s="2"/>
      <c r="E18865" s="2"/>
      <c r="G18865" s="2"/>
      <c r="H18865" s="6"/>
      <c r="I18865" s="9"/>
      <c r="J18865" s="9"/>
      <c r="K18865" s="9"/>
    </row>
    <row r="18866" spans="1:11" x14ac:dyDescent="0.25">
      <c r="A18866" s="2"/>
      <c r="B18866" s="2"/>
      <c r="C18866" s="2"/>
      <c r="E18866" s="2"/>
      <c r="G18866" s="2"/>
      <c r="H18866" s="6"/>
      <c r="I18866" s="9"/>
      <c r="J18866" s="9"/>
      <c r="K18866" s="9"/>
    </row>
    <row r="18867" spans="1:11" x14ac:dyDescent="0.25">
      <c r="A18867" s="2"/>
      <c r="B18867" s="2"/>
      <c r="C18867" s="2"/>
      <c r="E18867" s="2"/>
      <c r="G18867" s="2"/>
      <c r="H18867" s="6"/>
      <c r="I18867" s="9"/>
      <c r="J18867" s="9"/>
      <c r="K18867" s="9"/>
    </row>
    <row r="18868" spans="1:11" x14ac:dyDescent="0.25">
      <c r="A18868" s="2"/>
      <c r="B18868" s="2"/>
      <c r="C18868" s="2"/>
      <c r="E18868" s="2"/>
      <c r="G18868" s="2"/>
      <c r="H18868" s="6"/>
      <c r="I18868" s="9"/>
      <c r="J18868" s="9"/>
      <c r="K18868" s="9"/>
    </row>
    <row r="18869" spans="1:11" x14ac:dyDescent="0.25">
      <c r="A18869" s="2"/>
      <c r="B18869" s="2"/>
      <c r="C18869" s="2"/>
      <c r="E18869" s="2"/>
      <c r="G18869" s="2"/>
      <c r="H18869" s="6"/>
      <c r="I18869" s="9"/>
      <c r="J18869" s="9"/>
      <c r="K18869" s="9"/>
    </row>
    <row r="18870" spans="1:11" x14ac:dyDescent="0.25">
      <c r="A18870" s="2"/>
      <c r="B18870" s="2"/>
      <c r="C18870" s="2"/>
      <c r="E18870" s="2"/>
      <c r="G18870" s="2"/>
      <c r="H18870" s="6"/>
      <c r="I18870" s="9"/>
      <c r="J18870" s="9"/>
      <c r="K18870" s="9"/>
    </row>
    <row r="18871" spans="1:11" x14ac:dyDescent="0.25">
      <c r="A18871" s="2"/>
      <c r="B18871" s="2"/>
      <c r="C18871" s="2"/>
      <c r="E18871" s="2"/>
      <c r="G18871" s="2"/>
      <c r="H18871" s="6"/>
      <c r="I18871" s="9"/>
      <c r="J18871" s="9"/>
      <c r="K18871" s="9"/>
    </row>
    <row r="18872" spans="1:11" x14ac:dyDescent="0.25">
      <c r="A18872" s="2"/>
      <c r="B18872" s="2"/>
      <c r="C18872" s="2"/>
      <c r="E18872" s="2"/>
      <c r="G18872" s="2"/>
      <c r="H18872" s="6"/>
      <c r="I18872" s="9"/>
      <c r="J18872" s="9"/>
      <c r="K18872" s="9"/>
    </row>
    <row r="18873" spans="1:11" x14ac:dyDescent="0.25">
      <c r="A18873" s="2"/>
      <c r="B18873" s="2"/>
      <c r="C18873" s="2"/>
      <c r="E18873" s="2"/>
      <c r="G18873" s="2"/>
      <c r="H18873" s="6"/>
      <c r="I18873" s="9"/>
      <c r="J18873" s="9"/>
      <c r="K18873" s="9"/>
    </row>
    <row r="18874" spans="1:11" x14ac:dyDescent="0.25">
      <c r="A18874" s="2"/>
      <c r="B18874" s="2"/>
      <c r="C18874" s="2"/>
      <c r="E18874" s="2"/>
      <c r="G18874" s="2"/>
      <c r="H18874" s="6"/>
      <c r="I18874" s="9"/>
      <c r="J18874" s="9"/>
      <c r="K18874" s="9"/>
    </row>
    <row r="18875" spans="1:11" x14ac:dyDescent="0.25">
      <c r="A18875" s="2"/>
      <c r="B18875" s="2"/>
      <c r="C18875" s="2"/>
      <c r="E18875" s="2"/>
      <c r="G18875" s="2"/>
      <c r="H18875" s="6"/>
      <c r="I18875" s="9"/>
      <c r="J18875" s="9"/>
      <c r="K18875" s="9"/>
    </row>
    <row r="18876" spans="1:11" x14ac:dyDescent="0.25">
      <c r="A18876" s="2"/>
      <c r="B18876" s="2"/>
      <c r="C18876" s="2"/>
      <c r="E18876" s="2"/>
      <c r="G18876" s="2"/>
      <c r="H18876" s="6"/>
      <c r="I18876" s="9"/>
      <c r="J18876" s="9"/>
      <c r="K18876" s="9"/>
    </row>
    <row r="18877" spans="1:11" x14ac:dyDescent="0.25">
      <c r="A18877" s="2"/>
      <c r="B18877" s="2"/>
      <c r="C18877" s="2"/>
      <c r="E18877" s="2"/>
      <c r="G18877" s="2"/>
      <c r="H18877" s="6"/>
      <c r="I18877" s="9"/>
      <c r="J18877" s="9"/>
      <c r="K18877" s="9"/>
    </row>
    <row r="18878" spans="1:11" x14ac:dyDescent="0.25">
      <c r="A18878" s="2"/>
      <c r="B18878" s="2"/>
      <c r="C18878" s="2"/>
      <c r="E18878" s="2"/>
      <c r="G18878" s="2"/>
      <c r="H18878" s="6"/>
      <c r="I18878" s="9"/>
      <c r="J18878" s="9"/>
      <c r="K18878" s="9"/>
    </row>
    <row r="18879" spans="1:11" x14ac:dyDescent="0.25">
      <c r="A18879" s="2"/>
      <c r="B18879" s="2"/>
      <c r="C18879" s="2"/>
      <c r="E18879" s="2"/>
      <c r="G18879" s="2"/>
      <c r="H18879" s="6"/>
      <c r="I18879" s="9"/>
      <c r="J18879" s="9"/>
      <c r="K18879" s="9"/>
    </row>
    <row r="18880" spans="1:11" x14ac:dyDescent="0.25">
      <c r="A18880" s="2"/>
      <c r="B18880" s="2"/>
      <c r="C18880" s="2"/>
      <c r="E18880" s="2"/>
      <c r="G18880" s="2"/>
      <c r="H18880" s="6"/>
      <c r="I18880" s="9"/>
      <c r="J18880" s="9"/>
      <c r="K18880" s="9"/>
    </row>
    <row r="18881" spans="1:11" x14ac:dyDescent="0.25">
      <c r="A18881" s="2"/>
      <c r="B18881" s="2"/>
      <c r="C18881" s="2"/>
      <c r="E18881" s="2"/>
      <c r="G18881" s="2"/>
      <c r="H18881" s="6"/>
      <c r="I18881" s="9"/>
      <c r="J18881" s="9"/>
      <c r="K18881" s="9"/>
    </row>
    <row r="18882" spans="1:11" x14ac:dyDescent="0.25">
      <c r="A18882" s="2"/>
      <c r="B18882" s="2"/>
      <c r="C18882" s="2"/>
      <c r="E18882" s="2"/>
      <c r="G18882" s="2"/>
      <c r="H18882" s="6"/>
      <c r="I18882" s="9"/>
      <c r="J18882" s="9"/>
      <c r="K18882" s="9"/>
    </row>
    <row r="18883" spans="1:11" x14ac:dyDescent="0.25">
      <c r="A18883" s="2"/>
      <c r="B18883" s="2"/>
      <c r="C18883" s="2"/>
      <c r="E18883" s="2"/>
      <c r="G18883" s="2"/>
      <c r="H18883" s="6"/>
      <c r="I18883" s="9"/>
      <c r="J18883" s="9"/>
      <c r="K18883" s="9"/>
    </row>
    <row r="18884" spans="1:11" x14ac:dyDescent="0.25">
      <c r="A18884" s="2"/>
      <c r="B18884" s="2"/>
      <c r="C18884" s="2"/>
      <c r="E18884" s="2"/>
      <c r="G18884" s="2"/>
      <c r="H18884" s="6"/>
      <c r="I18884" s="9"/>
      <c r="J18884" s="9"/>
      <c r="K18884" s="9"/>
    </row>
    <row r="18885" spans="1:11" x14ac:dyDescent="0.25">
      <c r="A18885" s="2"/>
      <c r="B18885" s="2"/>
      <c r="C18885" s="2"/>
      <c r="E18885" s="2"/>
      <c r="G18885" s="2"/>
      <c r="H18885" s="6"/>
      <c r="I18885" s="9"/>
      <c r="J18885" s="9"/>
      <c r="K18885" s="9"/>
    </row>
    <row r="18886" spans="1:11" x14ac:dyDescent="0.25">
      <c r="A18886" s="2"/>
      <c r="B18886" s="2"/>
      <c r="C18886" s="2"/>
      <c r="E18886" s="2"/>
      <c r="G18886" s="2"/>
      <c r="H18886" s="6"/>
      <c r="I18886" s="9"/>
      <c r="J18886" s="9"/>
      <c r="K18886" s="9"/>
    </row>
    <row r="18887" spans="1:11" x14ac:dyDescent="0.25">
      <c r="A18887" s="2"/>
      <c r="B18887" s="2"/>
      <c r="C18887" s="2"/>
      <c r="E18887" s="2"/>
      <c r="G18887" s="2"/>
      <c r="H18887" s="6"/>
      <c r="I18887" s="9"/>
      <c r="J18887" s="9"/>
      <c r="K18887" s="9"/>
    </row>
    <row r="18888" spans="1:11" x14ac:dyDescent="0.25">
      <c r="A18888" s="2"/>
      <c r="B18888" s="2"/>
      <c r="C18888" s="2"/>
      <c r="E18888" s="2"/>
      <c r="G18888" s="2"/>
      <c r="H18888" s="6"/>
      <c r="I18888" s="9"/>
      <c r="J18888" s="9"/>
      <c r="K18888" s="9"/>
    </row>
    <row r="18889" spans="1:11" x14ac:dyDescent="0.25">
      <c r="A18889" s="2"/>
      <c r="B18889" s="2"/>
      <c r="C18889" s="2"/>
      <c r="E18889" s="2"/>
      <c r="G18889" s="2"/>
      <c r="H18889" s="6"/>
      <c r="I18889" s="9"/>
      <c r="J18889" s="9"/>
      <c r="K18889" s="9"/>
    </row>
    <row r="18890" spans="1:11" x14ac:dyDescent="0.25">
      <c r="A18890" s="2"/>
      <c r="B18890" s="2"/>
      <c r="C18890" s="2"/>
      <c r="E18890" s="2"/>
      <c r="G18890" s="2"/>
      <c r="H18890" s="6"/>
      <c r="I18890" s="9"/>
      <c r="J18890" s="9"/>
      <c r="K18890" s="9"/>
    </row>
    <row r="18891" spans="1:11" x14ac:dyDescent="0.25">
      <c r="A18891" s="2"/>
      <c r="B18891" s="2"/>
      <c r="C18891" s="2"/>
      <c r="E18891" s="2"/>
      <c r="G18891" s="2"/>
      <c r="H18891" s="6"/>
      <c r="I18891" s="9"/>
      <c r="J18891" s="9"/>
      <c r="K18891" s="9"/>
    </row>
    <row r="18892" spans="1:11" x14ac:dyDescent="0.25">
      <c r="A18892" s="2"/>
      <c r="B18892" s="2"/>
      <c r="C18892" s="2"/>
      <c r="E18892" s="2"/>
      <c r="G18892" s="2"/>
      <c r="H18892" s="6"/>
      <c r="I18892" s="9"/>
      <c r="J18892" s="9"/>
      <c r="K18892" s="9"/>
    </row>
    <row r="18893" spans="1:11" x14ac:dyDescent="0.25">
      <c r="A18893" s="2"/>
      <c r="B18893" s="2"/>
      <c r="C18893" s="2"/>
      <c r="E18893" s="2"/>
      <c r="G18893" s="2"/>
      <c r="H18893" s="6"/>
      <c r="I18893" s="9"/>
      <c r="J18893" s="9"/>
      <c r="K18893" s="9"/>
    </row>
    <row r="18894" spans="1:11" x14ac:dyDescent="0.25">
      <c r="A18894" s="2"/>
      <c r="B18894" s="2"/>
      <c r="C18894" s="2"/>
      <c r="E18894" s="2"/>
      <c r="G18894" s="2"/>
      <c r="H18894" s="6"/>
      <c r="I18894" s="9"/>
      <c r="J18894" s="9"/>
      <c r="K18894" s="9"/>
    </row>
    <row r="18895" spans="1:11" x14ac:dyDescent="0.25">
      <c r="A18895" s="2"/>
      <c r="B18895" s="2"/>
      <c r="C18895" s="2"/>
      <c r="E18895" s="2"/>
      <c r="G18895" s="2"/>
      <c r="H18895" s="6"/>
      <c r="I18895" s="9"/>
      <c r="J18895" s="9"/>
      <c r="K18895" s="9"/>
    </row>
    <row r="18896" spans="1:11" x14ac:dyDescent="0.25">
      <c r="A18896" s="2"/>
      <c r="B18896" s="2"/>
      <c r="C18896" s="2"/>
      <c r="E18896" s="2"/>
      <c r="G18896" s="2"/>
      <c r="H18896" s="6"/>
      <c r="I18896" s="9"/>
      <c r="J18896" s="9"/>
      <c r="K18896" s="9"/>
    </row>
    <row r="18897" spans="1:11" x14ac:dyDescent="0.25">
      <c r="A18897" s="2"/>
      <c r="B18897" s="2"/>
      <c r="C18897" s="2"/>
      <c r="E18897" s="2"/>
      <c r="G18897" s="2"/>
      <c r="H18897" s="6"/>
      <c r="I18897" s="9"/>
      <c r="J18897" s="9"/>
      <c r="K18897" s="9"/>
    </row>
    <row r="18898" spans="1:11" x14ac:dyDescent="0.25">
      <c r="A18898" s="2"/>
      <c r="B18898" s="2"/>
      <c r="C18898" s="2"/>
      <c r="E18898" s="2"/>
      <c r="G18898" s="2"/>
      <c r="H18898" s="6"/>
      <c r="I18898" s="9"/>
      <c r="J18898" s="9"/>
      <c r="K18898" s="9"/>
    </row>
    <row r="18899" spans="1:11" x14ac:dyDescent="0.25">
      <c r="A18899" s="2"/>
      <c r="B18899" s="2"/>
      <c r="C18899" s="2"/>
      <c r="E18899" s="2"/>
      <c r="G18899" s="2"/>
      <c r="H18899" s="6"/>
      <c r="I18899" s="9"/>
      <c r="J18899" s="9"/>
      <c r="K18899" s="9"/>
    </row>
    <row r="18900" spans="1:11" x14ac:dyDescent="0.25">
      <c r="A18900" s="2"/>
      <c r="B18900" s="2"/>
      <c r="C18900" s="2"/>
      <c r="E18900" s="2"/>
      <c r="G18900" s="2"/>
      <c r="H18900" s="6"/>
      <c r="I18900" s="9"/>
      <c r="J18900" s="9"/>
      <c r="K18900" s="9"/>
    </row>
    <row r="18901" spans="1:11" x14ac:dyDescent="0.25">
      <c r="A18901" s="2"/>
      <c r="B18901" s="2"/>
      <c r="C18901" s="2"/>
      <c r="E18901" s="2"/>
      <c r="G18901" s="2"/>
      <c r="H18901" s="6"/>
      <c r="I18901" s="9"/>
      <c r="J18901" s="9"/>
      <c r="K18901" s="9"/>
    </row>
    <row r="18902" spans="1:11" x14ac:dyDescent="0.25">
      <c r="A18902" s="2"/>
      <c r="B18902" s="2"/>
      <c r="C18902" s="2"/>
      <c r="E18902" s="2"/>
      <c r="G18902" s="2"/>
      <c r="H18902" s="6"/>
      <c r="I18902" s="9"/>
      <c r="J18902" s="9"/>
      <c r="K18902" s="9"/>
    </row>
    <row r="18903" spans="1:11" x14ac:dyDescent="0.25">
      <c r="A18903" s="2"/>
      <c r="B18903" s="2"/>
      <c r="C18903" s="2"/>
      <c r="E18903" s="2"/>
      <c r="G18903" s="2"/>
      <c r="H18903" s="6"/>
      <c r="I18903" s="9"/>
      <c r="J18903" s="9"/>
      <c r="K18903" s="9"/>
    </row>
    <row r="18904" spans="1:11" x14ac:dyDescent="0.25">
      <c r="A18904" s="2"/>
      <c r="B18904" s="2"/>
      <c r="C18904" s="2"/>
      <c r="E18904" s="2"/>
      <c r="G18904" s="2"/>
      <c r="H18904" s="6"/>
      <c r="I18904" s="9"/>
      <c r="J18904" s="9"/>
      <c r="K18904" s="9"/>
    </row>
    <row r="18905" spans="1:11" x14ac:dyDescent="0.25">
      <c r="A18905" s="2"/>
      <c r="B18905" s="2"/>
      <c r="C18905" s="2"/>
      <c r="E18905" s="2"/>
      <c r="G18905" s="2"/>
      <c r="H18905" s="6"/>
      <c r="I18905" s="9"/>
      <c r="J18905" s="9"/>
      <c r="K18905" s="9"/>
    </row>
    <row r="18906" spans="1:11" x14ac:dyDescent="0.25">
      <c r="A18906" s="2"/>
      <c r="B18906" s="2"/>
      <c r="C18906" s="2"/>
      <c r="E18906" s="2"/>
      <c r="G18906" s="2"/>
      <c r="H18906" s="6"/>
      <c r="I18906" s="9"/>
      <c r="J18906" s="9"/>
      <c r="K18906" s="9"/>
    </row>
    <row r="18907" spans="1:11" x14ac:dyDescent="0.25">
      <c r="A18907" s="2"/>
      <c r="B18907" s="2"/>
      <c r="C18907" s="2"/>
      <c r="E18907" s="2"/>
      <c r="G18907" s="2"/>
      <c r="H18907" s="6"/>
      <c r="I18907" s="9"/>
      <c r="J18907" s="9"/>
      <c r="K18907" s="9"/>
    </row>
    <row r="18908" spans="1:11" x14ac:dyDescent="0.25">
      <c r="A18908" s="2"/>
      <c r="B18908" s="2"/>
      <c r="C18908" s="2"/>
      <c r="E18908" s="2"/>
      <c r="G18908" s="2"/>
      <c r="H18908" s="6"/>
      <c r="I18908" s="9"/>
      <c r="J18908" s="9"/>
      <c r="K18908" s="9"/>
    </row>
    <row r="18909" spans="1:11" x14ac:dyDescent="0.25">
      <c r="A18909" s="2"/>
      <c r="B18909" s="2"/>
      <c r="C18909" s="2"/>
      <c r="E18909" s="2"/>
      <c r="G18909" s="2"/>
      <c r="H18909" s="6"/>
      <c r="I18909" s="9"/>
      <c r="J18909" s="9"/>
      <c r="K18909" s="9"/>
    </row>
    <row r="18910" spans="1:11" x14ac:dyDescent="0.25">
      <c r="A18910" s="2"/>
      <c r="B18910" s="2"/>
      <c r="C18910" s="2"/>
      <c r="E18910" s="2"/>
      <c r="G18910" s="2"/>
      <c r="H18910" s="6"/>
      <c r="I18910" s="9"/>
      <c r="J18910" s="9"/>
      <c r="K18910" s="9"/>
    </row>
    <row r="18911" spans="1:11" x14ac:dyDescent="0.25">
      <c r="A18911" s="2"/>
      <c r="B18911" s="2"/>
      <c r="C18911" s="2"/>
      <c r="E18911" s="2"/>
      <c r="G18911" s="2"/>
      <c r="H18911" s="6"/>
      <c r="I18911" s="9"/>
      <c r="J18911" s="9"/>
      <c r="K18911" s="9"/>
    </row>
    <row r="18912" spans="1:11" x14ac:dyDescent="0.25">
      <c r="A18912" s="2"/>
      <c r="B18912" s="2"/>
      <c r="C18912" s="2"/>
      <c r="E18912" s="2"/>
      <c r="G18912" s="2"/>
      <c r="H18912" s="6"/>
      <c r="I18912" s="9"/>
      <c r="J18912" s="9"/>
      <c r="K18912" s="9"/>
    </row>
    <row r="18913" spans="1:11" x14ac:dyDescent="0.25">
      <c r="A18913" s="2"/>
      <c r="B18913" s="2"/>
      <c r="C18913" s="2"/>
      <c r="E18913" s="2"/>
      <c r="G18913" s="2"/>
      <c r="H18913" s="6"/>
      <c r="I18913" s="9"/>
      <c r="J18913" s="9"/>
      <c r="K18913" s="9"/>
    </row>
    <row r="18914" spans="1:11" x14ac:dyDescent="0.25">
      <c r="A18914" s="2"/>
      <c r="B18914" s="2"/>
      <c r="C18914" s="2"/>
      <c r="E18914" s="2"/>
      <c r="G18914" s="2"/>
      <c r="H18914" s="6"/>
      <c r="I18914" s="9"/>
      <c r="J18914" s="9"/>
      <c r="K18914" s="9"/>
    </row>
    <row r="18915" spans="1:11" x14ac:dyDescent="0.25">
      <c r="A18915" s="2"/>
      <c r="B18915" s="2"/>
      <c r="C18915" s="2"/>
      <c r="E18915" s="2"/>
      <c r="G18915" s="2"/>
      <c r="H18915" s="6"/>
      <c r="I18915" s="9"/>
      <c r="J18915" s="9"/>
      <c r="K18915" s="9"/>
    </row>
    <row r="18916" spans="1:11" x14ac:dyDescent="0.25">
      <c r="A18916" s="2"/>
      <c r="B18916" s="2"/>
      <c r="C18916" s="2"/>
      <c r="E18916" s="2"/>
      <c r="G18916" s="2"/>
      <c r="H18916" s="6"/>
      <c r="I18916" s="9"/>
      <c r="J18916" s="9"/>
      <c r="K18916" s="9"/>
    </row>
    <row r="18917" spans="1:11" x14ac:dyDescent="0.25">
      <c r="A18917" s="2"/>
      <c r="B18917" s="2"/>
      <c r="C18917" s="2"/>
      <c r="E18917" s="2"/>
      <c r="G18917" s="2"/>
      <c r="H18917" s="6"/>
      <c r="I18917" s="9"/>
      <c r="J18917" s="9"/>
      <c r="K18917" s="9"/>
    </row>
    <row r="18918" spans="1:11" x14ac:dyDescent="0.25">
      <c r="A18918" s="2"/>
      <c r="B18918" s="2"/>
      <c r="C18918" s="2"/>
      <c r="E18918" s="2"/>
      <c r="G18918" s="2"/>
      <c r="H18918" s="6"/>
      <c r="I18918" s="9"/>
      <c r="J18918" s="9"/>
      <c r="K18918" s="9"/>
    </row>
    <row r="18919" spans="1:11" x14ac:dyDescent="0.25">
      <c r="A18919" s="2"/>
      <c r="B18919" s="2"/>
      <c r="C18919" s="2"/>
      <c r="E18919" s="2"/>
      <c r="G18919" s="2"/>
      <c r="H18919" s="6"/>
      <c r="I18919" s="9"/>
      <c r="J18919" s="9"/>
      <c r="K18919" s="9"/>
    </row>
    <row r="18920" spans="1:11" x14ac:dyDescent="0.25">
      <c r="A18920" s="2"/>
      <c r="B18920" s="2"/>
      <c r="C18920" s="2"/>
      <c r="E18920" s="2"/>
      <c r="G18920" s="2"/>
      <c r="H18920" s="6"/>
      <c r="I18920" s="9"/>
      <c r="J18920" s="9"/>
      <c r="K18920" s="9"/>
    </row>
    <row r="18921" spans="1:11" x14ac:dyDescent="0.25">
      <c r="A18921" s="2"/>
      <c r="B18921" s="2"/>
      <c r="C18921" s="2"/>
      <c r="E18921" s="2"/>
      <c r="G18921" s="2"/>
      <c r="H18921" s="6"/>
      <c r="I18921" s="9"/>
      <c r="J18921" s="9"/>
      <c r="K18921" s="9"/>
    </row>
    <row r="18922" spans="1:11" x14ac:dyDescent="0.25">
      <c r="A18922" s="2"/>
      <c r="B18922" s="2"/>
      <c r="C18922" s="2"/>
      <c r="E18922" s="2"/>
      <c r="G18922" s="2"/>
      <c r="H18922" s="6"/>
      <c r="I18922" s="9"/>
      <c r="J18922" s="9"/>
      <c r="K18922" s="9"/>
    </row>
    <row r="18923" spans="1:11" x14ac:dyDescent="0.25">
      <c r="A18923" s="2"/>
      <c r="B18923" s="2"/>
      <c r="C18923" s="2"/>
      <c r="E18923" s="2"/>
      <c r="G18923" s="2"/>
      <c r="H18923" s="6"/>
      <c r="I18923" s="9"/>
      <c r="J18923" s="9"/>
      <c r="K18923" s="9"/>
    </row>
    <row r="18924" spans="1:11" x14ac:dyDescent="0.25">
      <c r="A18924" s="2"/>
      <c r="B18924" s="2"/>
      <c r="C18924" s="2"/>
      <c r="E18924" s="2"/>
      <c r="G18924" s="2"/>
      <c r="H18924" s="6"/>
      <c r="I18924" s="9"/>
      <c r="J18924" s="9"/>
      <c r="K18924" s="9"/>
    </row>
    <row r="18925" spans="1:11" x14ac:dyDescent="0.25">
      <c r="A18925" s="2"/>
      <c r="B18925" s="2"/>
      <c r="C18925" s="2"/>
      <c r="E18925" s="2"/>
      <c r="G18925" s="2"/>
      <c r="H18925" s="6"/>
      <c r="I18925" s="9"/>
      <c r="J18925" s="9"/>
      <c r="K18925" s="9"/>
    </row>
    <row r="18926" spans="1:11" x14ac:dyDescent="0.25">
      <c r="A18926" s="2"/>
      <c r="B18926" s="2"/>
      <c r="C18926" s="2"/>
      <c r="E18926" s="2"/>
      <c r="G18926" s="2"/>
      <c r="H18926" s="6"/>
      <c r="I18926" s="9"/>
      <c r="J18926" s="9"/>
      <c r="K18926" s="9"/>
    </row>
    <row r="18927" spans="1:11" x14ac:dyDescent="0.25">
      <c r="A18927" s="2"/>
      <c r="B18927" s="2"/>
      <c r="C18927" s="2"/>
      <c r="E18927" s="2"/>
      <c r="G18927" s="2"/>
      <c r="H18927" s="6"/>
      <c r="I18927" s="9"/>
      <c r="J18927" s="9"/>
      <c r="K18927" s="9"/>
    </row>
    <row r="18928" spans="1:11" x14ac:dyDescent="0.25">
      <c r="A18928" s="2"/>
      <c r="B18928" s="2"/>
      <c r="C18928" s="2"/>
      <c r="E18928" s="2"/>
      <c r="G18928" s="2"/>
      <c r="H18928" s="6"/>
      <c r="I18928" s="9"/>
      <c r="J18928" s="9"/>
      <c r="K18928" s="9"/>
    </row>
    <row r="18929" spans="1:11" x14ac:dyDescent="0.25">
      <c r="A18929" s="2"/>
      <c r="B18929" s="2"/>
      <c r="C18929" s="2"/>
      <c r="E18929" s="2"/>
      <c r="G18929" s="2"/>
      <c r="H18929" s="6"/>
      <c r="I18929" s="9"/>
      <c r="J18929" s="9"/>
      <c r="K18929" s="9"/>
    </row>
    <row r="18930" spans="1:11" x14ac:dyDescent="0.25">
      <c r="A18930" s="2"/>
      <c r="B18930" s="2"/>
      <c r="C18930" s="2"/>
      <c r="E18930" s="2"/>
      <c r="G18930" s="2"/>
      <c r="H18930" s="6"/>
      <c r="I18930" s="9"/>
      <c r="J18930" s="9"/>
      <c r="K18930" s="9"/>
    </row>
    <row r="18931" spans="1:11" x14ac:dyDescent="0.25">
      <c r="A18931" s="2"/>
      <c r="B18931" s="2"/>
      <c r="C18931" s="2"/>
      <c r="E18931" s="2"/>
      <c r="G18931" s="2"/>
      <c r="H18931" s="6"/>
      <c r="I18931" s="9"/>
      <c r="J18931" s="9"/>
      <c r="K18931" s="9"/>
    </row>
    <row r="18932" spans="1:11" x14ac:dyDescent="0.25">
      <c r="A18932" s="2"/>
      <c r="B18932" s="2"/>
      <c r="C18932" s="2"/>
      <c r="E18932" s="2"/>
      <c r="G18932" s="2"/>
      <c r="H18932" s="6"/>
      <c r="I18932" s="9"/>
      <c r="J18932" s="9"/>
      <c r="K18932" s="9"/>
    </row>
    <row r="18933" spans="1:11" x14ac:dyDescent="0.25">
      <c r="A18933" s="2"/>
      <c r="B18933" s="2"/>
      <c r="C18933" s="2"/>
      <c r="E18933" s="2"/>
      <c r="G18933" s="2"/>
      <c r="H18933" s="6"/>
      <c r="I18933" s="9"/>
      <c r="J18933" s="9"/>
      <c r="K18933" s="9"/>
    </row>
    <row r="18934" spans="1:11" x14ac:dyDescent="0.25">
      <c r="A18934" s="2"/>
      <c r="B18934" s="2"/>
      <c r="C18934" s="2"/>
      <c r="E18934" s="2"/>
      <c r="G18934" s="2"/>
      <c r="H18934" s="6"/>
      <c r="I18934" s="9"/>
      <c r="J18934" s="9"/>
      <c r="K18934" s="9"/>
    </row>
    <row r="18935" spans="1:11" x14ac:dyDescent="0.25">
      <c r="A18935" s="2"/>
      <c r="B18935" s="2"/>
      <c r="C18935" s="2"/>
      <c r="E18935" s="2"/>
      <c r="G18935" s="2"/>
      <c r="H18935" s="6"/>
      <c r="I18935" s="9"/>
      <c r="J18935" s="9"/>
      <c r="K18935" s="9"/>
    </row>
    <row r="18936" spans="1:11" x14ac:dyDescent="0.25">
      <c r="A18936" s="2"/>
      <c r="B18936" s="2"/>
      <c r="C18936" s="2"/>
      <c r="E18936" s="2"/>
      <c r="G18936" s="2"/>
      <c r="H18936" s="6"/>
      <c r="I18936" s="9"/>
      <c r="J18936" s="9"/>
      <c r="K18936" s="9"/>
    </row>
    <row r="18937" spans="1:11" x14ac:dyDescent="0.25">
      <c r="A18937" s="2"/>
      <c r="B18937" s="2"/>
      <c r="C18937" s="2"/>
      <c r="E18937" s="2"/>
      <c r="G18937" s="2"/>
      <c r="H18937" s="6"/>
      <c r="I18937" s="9"/>
      <c r="J18937" s="9"/>
      <c r="K18937" s="9"/>
    </row>
    <row r="18938" spans="1:11" x14ac:dyDescent="0.25">
      <c r="A18938" s="2"/>
      <c r="B18938" s="2"/>
      <c r="C18938" s="2"/>
      <c r="E18938" s="2"/>
      <c r="G18938" s="2"/>
      <c r="H18938" s="6"/>
      <c r="I18938" s="9"/>
      <c r="J18938" s="9"/>
      <c r="K18938" s="9"/>
    </row>
    <row r="18939" spans="1:11" x14ac:dyDescent="0.25">
      <c r="A18939" s="2"/>
      <c r="B18939" s="2"/>
      <c r="C18939" s="2"/>
      <c r="E18939" s="2"/>
      <c r="G18939" s="2"/>
      <c r="H18939" s="6"/>
      <c r="I18939" s="9"/>
      <c r="J18939" s="9"/>
      <c r="K18939" s="9"/>
    </row>
    <row r="18940" spans="1:11" x14ac:dyDescent="0.25">
      <c r="A18940" s="2"/>
      <c r="B18940" s="2"/>
      <c r="C18940" s="2"/>
      <c r="E18940" s="2"/>
      <c r="G18940" s="2"/>
      <c r="H18940" s="6"/>
      <c r="I18940" s="9"/>
      <c r="J18940" s="9"/>
      <c r="K18940" s="9"/>
    </row>
    <row r="18941" spans="1:11" x14ac:dyDescent="0.25">
      <c r="A18941" s="2"/>
      <c r="B18941" s="2"/>
      <c r="C18941" s="2"/>
      <c r="E18941" s="2"/>
      <c r="G18941" s="2"/>
      <c r="H18941" s="6"/>
      <c r="I18941" s="9"/>
      <c r="J18941" s="9"/>
      <c r="K18941" s="9"/>
    </row>
    <row r="18942" spans="1:11" x14ac:dyDescent="0.25">
      <c r="A18942" s="2"/>
      <c r="B18942" s="2"/>
      <c r="C18942" s="2"/>
      <c r="E18942" s="2"/>
      <c r="G18942" s="2"/>
      <c r="H18942" s="6"/>
      <c r="I18942" s="9"/>
      <c r="J18942" s="9"/>
      <c r="K18942" s="9"/>
    </row>
    <row r="18943" spans="1:11" x14ac:dyDescent="0.25">
      <c r="A18943" s="2"/>
      <c r="B18943" s="2"/>
      <c r="C18943" s="2"/>
      <c r="E18943" s="2"/>
      <c r="G18943" s="2"/>
      <c r="H18943" s="6"/>
      <c r="I18943" s="9"/>
      <c r="J18943" s="9"/>
      <c r="K18943" s="9"/>
    </row>
    <row r="18944" spans="1:11" x14ac:dyDescent="0.25">
      <c r="A18944" s="2"/>
      <c r="B18944" s="2"/>
      <c r="C18944" s="2"/>
      <c r="E18944" s="2"/>
      <c r="G18944" s="2"/>
      <c r="H18944" s="6"/>
      <c r="I18944" s="9"/>
      <c r="J18944" s="9"/>
      <c r="K18944" s="9"/>
    </row>
    <row r="18945" spans="1:11" x14ac:dyDescent="0.25">
      <c r="A18945" s="2"/>
      <c r="B18945" s="2"/>
      <c r="C18945" s="2"/>
      <c r="E18945" s="2"/>
      <c r="G18945" s="2"/>
      <c r="H18945" s="6"/>
      <c r="I18945" s="9"/>
      <c r="J18945" s="9"/>
      <c r="K18945" s="9"/>
    </row>
    <row r="18946" spans="1:11" x14ac:dyDescent="0.25">
      <c r="A18946" s="2"/>
      <c r="B18946" s="2"/>
      <c r="C18946" s="2"/>
      <c r="E18946" s="2"/>
      <c r="G18946" s="2"/>
      <c r="H18946" s="6"/>
      <c r="I18946" s="9"/>
      <c r="J18946" s="9"/>
      <c r="K18946" s="9"/>
    </row>
    <row r="18947" spans="1:11" x14ac:dyDescent="0.25">
      <c r="A18947" s="2"/>
      <c r="B18947" s="2"/>
      <c r="C18947" s="2"/>
      <c r="E18947" s="2"/>
      <c r="G18947" s="2"/>
      <c r="H18947" s="6"/>
      <c r="I18947" s="9"/>
      <c r="J18947" s="9"/>
      <c r="K18947" s="9"/>
    </row>
    <row r="18948" spans="1:11" x14ac:dyDescent="0.25">
      <c r="A18948" s="2"/>
      <c r="B18948" s="2"/>
      <c r="C18948" s="2"/>
      <c r="E18948" s="2"/>
      <c r="G18948" s="2"/>
      <c r="H18948" s="6"/>
      <c r="I18948" s="9"/>
      <c r="J18948" s="9"/>
      <c r="K18948" s="9"/>
    </row>
    <row r="18949" spans="1:11" x14ac:dyDescent="0.25">
      <c r="A18949" s="2"/>
      <c r="B18949" s="2"/>
      <c r="C18949" s="2"/>
      <c r="E18949" s="2"/>
      <c r="G18949" s="2"/>
      <c r="H18949" s="6"/>
      <c r="I18949" s="9"/>
      <c r="J18949" s="9"/>
      <c r="K18949" s="9"/>
    </row>
    <row r="18950" spans="1:11" x14ac:dyDescent="0.25">
      <c r="A18950" s="2"/>
      <c r="B18950" s="2"/>
      <c r="C18950" s="2"/>
      <c r="E18950" s="2"/>
      <c r="G18950" s="2"/>
      <c r="H18950" s="6"/>
      <c r="I18950" s="9"/>
      <c r="J18950" s="9"/>
      <c r="K18950" s="9"/>
    </row>
    <row r="18951" spans="1:11" x14ac:dyDescent="0.25">
      <c r="A18951" s="2"/>
      <c r="B18951" s="2"/>
      <c r="C18951" s="2"/>
      <c r="E18951" s="2"/>
      <c r="G18951" s="2"/>
      <c r="H18951" s="6"/>
      <c r="I18951" s="9"/>
      <c r="J18951" s="9"/>
      <c r="K18951" s="9"/>
    </row>
    <row r="18952" spans="1:11" x14ac:dyDescent="0.25">
      <c r="A18952" s="2"/>
      <c r="B18952" s="2"/>
      <c r="C18952" s="2"/>
      <c r="E18952" s="2"/>
      <c r="G18952" s="2"/>
      <c r="H18952" s="6"/>
      <c r="I18952" s="9"/>
      <c r="J18952" s="9"/>
      <c r="K18952" s="9"/>
    </row>
    <row r="18953" spans="1:11" x14ac:dyDescent="0.25">
      <c r="A18953" s="2"/>
      <c r="B18953" s="2"/>
      <c r="C18953" s="2"/>
      <c r="E18953" s="2"/>
      <c r="G18953" s="2"/>
      <c r="H18953" s="6"/>
      <c r="I18953" s="9"/>
      <c r="J18953" s="9"/>
      <c r="K18953" s="9"/>
    </row>
    <row r="18954" spans="1:11" x14ac:dyDescent="0.25">
      <c r="A18954" s="2"/>
      <c r="B18954" s="2"/>
      <c r="C18954" s="2"/>
      <c r="E18954" s="2"/>
      <c r="G18954" s="2"/>
      <c r="H18954" s="6"/>
      <c r="I18954" s="9"/>
      <c r="J18954" s="9"/>
      <c r="K18954" s="9"/>
    </row>
    <row r="18955" spans="1:11" x14ac:dyDescent="0.25">
      <c r="A18955" s="2"/>
      <c r="B18955" s="2"/>
      <c r="C18955" s="2"/>
      <c r="E18955" s="2"/>
      <c r="G18955" s="2"/>
      <c r="H18955" s="6"/>
      <c r="I18955" s="9"/>
      <c r="J18955" s="9"/>
      <c r="K18955" s="9"/>
    </row>
    <row r="18956" spans="1:11" x14ac:dyDescent="0.25">
      <c r="A18956" s="2"/>
      <c r="B18956" s="2"/>
      <c r="C18956" s="2"/>
      <c r="E18956" s="2"/>
      <c r="G18956" s="2"/>
      <c r="H18956" s="6"/>
      <c r="I18956" s="9"/>
      <c r="J18956" s="9"/>
      <c r="K18956" s="9"/>
    </row>
    <row r="18957" spans="1:11" x14ac:dyDescent="0.25">
      <c r="A18957" s="2"/>
      <c r="B18957" s="2"/>
      <c r="C18957" s="2"/>
      <c r="E18957" s="2"/>
      <c r="G18957" s="2"/>
      <c r="H18957" s="6"/>
      <c r="I18957" s="9"/>
      <c r="J18957" s="9"/>
      <c r="K18957" s="9"/>
    </row>
    <row r="18958" spans="1:11" x14ac:dyDescent="0.25">
      <c r="A18958" s="2"/>
      <c r="B18958" s="2"/>
      <c r="C18958" s="2"/>
      <c r="E18958" s="2"/>
      <c r="G18958" s="2"/>
      <c r="H18958" s="6"/>
      <c r="I18958" s="9"/>
      <c r="J18958" s="9"/>
      <c r="K18958" s="9"/>
    </row>
    <row r="18959" spans="1:11" x14ac:dyDescent="0.25">
      <c r="A18959" s="2"/>
      <c r="B18959" s="2"/>
      <c r="C18959" s="2"/>
      <c r="E18959" s="2"/>
      <c r="G18959" s="2"/>
      <c r="H18959" s="6"/>
      <c r="I18959" s="9"/>
      <c r="J18959" s="9"/>
      <c r="K18959" s="9"/>
    </row>
    <row r="18960" spans="1:11" x14ac:dyDescent="0.25">
      <c r="A18960" s="2"/>
      <c r="B18960" s="2"/>
      <c r="C18960" s="2"/>
      <c r="E18960" s="2"/>
      <c r="G18960" s="2"/>
      <c r="H18960" s="6"/>
      <c r="I18960" s="9"/>
      <c r="J18960" s="9"/>
      <c r="K18960" s="9"/>
    </row>
    <row r="18961" spans="1:11" x14ac:dyDescent="0.25">
      <c r="A18961" s="2"/>
      <c r="B18961" s="2"/>
      <c r="C18961" s="2"/>
      <c r="E18961" s="2"/>
      <c r="G18961" s="2"/>
      <c r="H18961" s="6"/>
      <c r="I18961" s="9"/>
      <c r="J18961" s="9"/>
      <c r="K18961" s="9"/>
    </row>
    <row r="18962" spans="1:11" x14ac:dyDescent="0.25">
      <c r="A18962" s="2"/>
      <c r="B18962" s="2"/>
      <c r="C18962" s="2"/>
      <c r="E18962" s="2"/>
      <c r="G18962" s="2"/>
      <c r="H18962" s="6"/>
      <c r="I18962" s="9"/>
      <c r="J18962" s="9"/>
      <c r="K18962" s="9"/>
    </row>
    <row r="18963" spans="1:11" x14ac:dyDescent="0.25">
      <c r="A18963" s="2"/>
      <c r="B18963" s="2"/>
      <c r="C18963" s="2"/>
      <c r="E18963" s="2"/>
      <c r="G18963" s="2"/>
      <c r="H18963" s="6"/>
      <c r="I18963" s="9"/>
      <c r="J18963" s="9"/>
      <c r="K18963" s="9"/>
    </row>
    <row r="18964" spans="1:11" x14ac:dyDescent="0.25">
      <c r="A18964" s="2"/>
      <c r="B18964" s="2"/>
      <c r="C18964" s="2"/>
      <c r="E18964" s="2"/>
      <c r="G18964" s="2"/>
      <c r="H18964" s="6"/>
      <c r="I18964" s="9"/>
      <c r="J18964" s="9"/>
      <c r="K18964" s="9"/>
    </row>
    <row r="18965" spans="1:11" x14ac:dyDescent="0.25">
      <c r="A18965" s="2"/>
      <c r="B18965" s="2"/>
      <c r="C18965" s="2"/>
      <c r="E18965" s="2"/>
      <c r="G18965" s="2"/>
      <c r="H18965" s="6"/>
      <c r="I18965" s="9"/>
      <c r="J18965" s="9"/>
      <c r="K18965" s="9"/>
    </row>
    <row r="18966" spans="1:11" x14ac:dyDescent="0.25">
      <c r="A18966" s="2"/>
      <c r="B18966" s="2"/>
      <c r="C18966" s="2"/>
      <c r="E18966" s="2"/>
      <c r="G18966" s="2"/>
      <c r="H18966" s="6"/>
      <c r="I18966" s="9"/>
      <c r="J18966" s="9"/>
      <c r="K18966" s="9"/>
    </row>
    <row r="18967" spans="1:11" x14ac:dyDescent="0.25">
      <c r="A18967" s="2"/>
      <c r="B18967" s="2"/>
      <c r="C18967" s="2"/>
      <c r="E18967" s="2"/>
      <c r="G18967" s="2"/>
      <c r="H18967" s="6"/>
      <c r="I18967" s="9"/>
      <c r="J18967" s="9"/>
      <c r="K18967" s="9"/>
    </row>
    <row r="18968" spans="1:11" x14ac:dyDescent="0.25">
      <c r="A18968" s="2"/>
      <c r="B18968" s="2"/>
      <c r="C18968" s="2"/>
      <c r="E18968" s="2"/>
      <c r="G18968" s="2"/>
      <c r="H18968" s="6"/>
      <c r="I18968" s="9"/>
      <c r="J18968" s="9"/>
      <c r="K18968" s="9"/>
    </row>
    <row r="18969" spans="1:11" x14ac:dyDescent="0.25">
      <c r="A18969" s="2"/>
      <c r="B18969" s="2"/>
      <c r="C18969" s="2"/>
      <c r="E18969" s="2"/>
      <c r="G18969" s="2"/>
      <c r="H18969" s="6"/>
      <c r="I18969" s="9"/>
      <c r="J18969" s="9"/>
      <c r="K18969" s="9"/>
    </row>
    <row r="18970" spans="1:11" x14ac:dyDescent="0.25">
      <c r="A18970" s="2"/>
      <c r="B18970" s="2"/>
      <c r="C18970" s="2"/>
      <c r="E18970" s="2"/>
      <c r="G18970" s="2"/>
      <c r="H18970" s="6"/>
      <c r="I18970" s="9"/>
      <c r="J18970" s="9"/>
      <c r="K18970" s="9"/>
    </row>
    <row r="18971" spans="1:11" x14ac:dyDescent="0.25">
      <c r="A18971" s="2"/>
      <c r="B18971" s="2"/>
      <c r="C18971" s="2"/>
      <c r="E18971" s="2"/>
      <c r="G18971" s="2"/>
      <c r="H18971" s="6"/>
      <c r="I18971" s="9"/>
      <c r="J18971" s="9"/>
      <c r="K18971" s="9"/>
    </row>
    <row r="18972" spans="1:11" x14ac:dyDescent="0.25">
      <c r="A18972" s="2"/>
      <c r="B18972" s="2"/>
      <c r="C18972" s="2"/>
      <c r="E18972" s="2"/>
      <c r="G18972" s="2"/>
      <c r="H18972" s="6"/>
      <c r="I18972" s="9"/>
      <c r="J18972" s="9"/>
      <c r="K18972" s="9"/>
    </row>
    <row r="18973" spans="1:11" x14ac:dyDescent="0.25">
      <c r="A18973" s="2"/>
      <c r="B18973" s="2"/>
      <c r="C18973" s="2"/>
      <c r="E18973" s="2"/>
      <c r="G18973" s="2"/>
      <c r="H18973" s="6"/>
      <c r="I18973" s="9"/>
      <c r="J18973" s="9"/>
      <c r="K18973" s="9"/>
    </row>
    <row r="18974" spans="1:11" x14ac:dyDescent="0.25">
      <c r="A18974" s="2"/>
      <c r="B18974" s="2"/>
      <c r="C18974" s="2"/>
      <c r="E18974" s="2"/>
      <c r="G18974" s="2"/>
      <c r="H18974" s="6"/>
      <c r="I18974" s="9"/>
      <c r="J18974" s="9"/>
      <c r="K18974" s="9"/>
    </row>
    <row r="18975" spans="1:11" x14ac:dyDescent="0.25">
      <c r="A18975" s="2"/>
      <c r="B18975" s="2"/>
      <c r="C18975" s="2"/>
      <c r="E18975" s="2"/>
      <c r="G18975" s="2"/>
      <c r="H18975" s="6"/>
      <c r="I18975" s="9"/>
      <c r="J18975" s="9"/>
      <c r="K18975" s="9"/>
    </row>
    <row r="18976" spans="1:11" x14ac:dyDescent="0.25">
      <c r="A18976" s="2"/>
      <c r="B18976" s="2"/>
      <c r="C18976" s="2"/>
      <c r="E18976" s="2"/>
      <c r="G18976" s="2"/>
      <c r="H18976" s="6"/>
      <c r="I18976" s="9"/>
      <c r="J18976" s="9"/>
      <c r="K18976" s="9"/>
    </row>
    <row r="18977" spans="1:11" x14ac:dyDescent="0.25">
      <c r="A18977" s="2"/>
      <c r="B18977" s="2"/>
      <c r="C18977" s="2"/>
      <c r="E18977" s="2"/>
      <c r="G18977" s="2"/>
      <c r="H18977" s="6"/>
      <c r="I18977" s="9"/>
      <c r="J18977" s="9"/>
      <c r="K18977" s="9"/>
    </row>
    <row r="18978" spans="1:11" x14ac:dyDescent="0.25">
      <c r="A18978" s="2"/>
      <c r="B18978" s="2"/>
      <c r="C18978" s="2"/>
      <c r="E18978" s="2"/>
      <c r="G18978" s="2"/>
      <c r="H18978" s="6"/>
      <c r="I18978" s="9"/>
      <c r="J18978" s="9"/>
      <c r="K18978" s="9"/>
    </row>
    <row r="18979" spans="1:11" x14ac:dyDescent="0.25">
      <c r="A18979" s="2"/>
      <c r="B18979" s="2"/>
      <c r="C18979" s="2"/>
      <c r="E18979" s="2"/>
      <c r="G18979" s="2"/>
      <c r="H18979" s="6"/>
      <c r="I18979" s="9"/>
      <c r="J18979" s="9"/>
      <c r="K18979" s="9"/>
    </row>
    <row r="18980" spans="1:11" x14ac:dyDescent="0.25">
      <c r="A18980" s="2"/>
      <c r="B18980" s="2"/>
      <c r="C18980" s="2"/>
      <c r="E18980" s="2"/>
      <c r="G18980" s="2"/>
      <c r="H18980" s="6"/>
      <c r="I18980" s="9"/>
      <c r="J18980" s="9"/>
      <c r="K18980" s="9"/>
    </row>
    <row r="18981" spans="1:11" x14ac:dyDescent="0.25">
      <c r="A18981" s="2"/>
      <c r="B18981" s="2"/>
      <c r="C18981" s="2"/>
      <c r="E18981" s="2"/>
      <c r="G18981" s="2"/>
      <c r="H18981" s="6"/>
      <c r="I18981" s="9"/>
      <c r="J18981" s="9"/>
      <c r="K18981" s="9"/>
    </row>
    <row r="18982" spans="1:11" x14ac:dyDescent="0.25">
      <c r="A18982" s="2"/>
      <c r="B18982" s="2"/>
      <c r="C18982" s="2"/>
      <c r="E18982" s="2"/>
      <c r="G18982" s="2"/>
      <c r="H18982" s="6"/>
      <c r="I18982" s="9"/>
      <c r="J18982" s="9"/>
      <c r="K18982" s="9"/>
    </row>
    <row r="18983" spans="1:11" x14ac:dyDescent="0.25">
      <c r="A18983" s="2"/>
      <c r="B18983" s="2"/>
      <c r="C18983" s="2"/>
      <c r="E18983" s="2"/>
      <c r="G18983" s="2"/>
      <c r="H18983" s="6"/>
      <c r="I18983" s="9"/>
      <c r="J18983" s="9"/>
      <c r="K18983" s="9"/>
    </row>
    <row r="18984" spans="1:11" x14ac:dyDescent="0.25">
      <c r="A18984" s="2"/>
      <c r="B18984" s="2"/>
      <c r="C18984" s="2"/>
      <c r="E18984" s="2"/>
      <c r="G18984" s="2"/>
      <c r="H18984" s="6"/>
      <c r="I18984" s="9"/>
      <c r="J18984" s="9"/>
      <c r="K18984" s="9"/>
    </row>
    <row r="18985" spans="1:11" x14ac:dyDescent="0.25">
      <c r="A18985" s="2"/>
      <c r="B18985" s="2"/>
      <c r="C18985" s="2"/>
      <c r="E18985" s="2"/>
      <c r="G18985" s="2"/>
      <c r="H18985" s="6"/>
      <c r="I18985" s="9"/>
      <c r="J18985" s="9"/>
      <c r="K18985" s="9"/>
    </row>
    <row r="18986" spans="1:11" x14ac:dyDescent="0.25">
      <c r="A18986" s="2"/>
      <c r="B18986" s="2"/>
      <c r="C18986" s="2"/>
      <c r="E18986" s="2"/>
      <c r="G18986" s="2"/>
      <c r="H18986" s="6"/>
      <c r="I18986" s="9"/>
      <c r="J18986" s="9"/>
      <c r="K18986" s="9"/>
    </row>
    <row r="18987" spans="1:11" x14ac:dyDescent="0.25">
      <c r="A18987" s="2"/>
      <c r="B18987" s="2"/>
      <c r="C18987" s="2"/>
      <c r="E18987" s="2"/>
      <c r="G18987" s="2"/>
      <c r="H18987" s="6"/>
      <c r="I18987" s="9"/>
      <c r="J18987" s="9"/>
      <c r="K18987" s="9"/>
    </row>
    <row r="18988" spans="1:11" x14ac:dyDescent="0.25">
      <c r="A18988" s="2"/>
      <c r="B18988" s="2"/>
      <c r="C18988" s="2"/>
      <c r="E18988" s="2"/>
      <c r="G18988" s="2"/>
      <c r="H18988" s="6"/>
      <c r="I18988" s="9"/>
      <c r="J18988" s="9"/>
      <c r="K18988" s="9"/>
    </row>
    <row r="18989" spans="1:11" x14ac:dyDescent="0.25">
      <c r="A18989" s="2"/>
      <c r="B18989" s="2"/>
      <c r="C18989" s="2"/>
      <c r="E18989" s="2"/>
      <c r="G18989" s="2"/>
      <c r="H18989" s="6"/>
      <c r="I18989" s="9"/>
      <c r="J18989" s="9"/>
      <c r="K18989" s="9"/>
    </row>
    <row r="18990" spans="1:11" x14ac:dyDescent="0.25">
      <c r="A18990" s="2"/>
      <c r="B18990" s="2"/>
      <c r="C18990" s="2"/>
      <c r="E18990" s="2"/>
      <c r="G18990" s="2"/>
      <c r="H18990" s="6"/>
      <c r="I18990" s="9"/>
      <c r="J18990" s="9"/>
      <c r="K18990" s="9"/>
    </row>
    <row r="18991" spans="1:11" x14ac:dyDescent="0.25">
      <c r="A18991" s="2"/>
      <c r="B18991" s="2"/>
      <c r="C18991" s="2"/>
      <c r="E18991" s="2"/>
      <c r="G18991" s="2"/>
      <c r="H18991" s="6"/>
      <c r="I18991" s="9"/>
      <c r="J18991" s="9"/>
      <c r="K18991" s="9"/>
    </row>
    <row r="18992" spans="1:11" x14ac:dyDescent="0.25">
      <c r="A18992" s="2"/>
      <c r="B18992" s="2"/>
      <c r="C18992" s="2"/>
      <c r="E18992" s="2"/>
      <c r="G18992" s="2"/>
      <c r="H18992" s="6"/>
      <c r="I18992" s="9"/>
      <c r="J18992" s="9"/>
      <c r="K18992" s="9"/>
    </row>
    <row r="18993" spans="1:11" x14ac:dyDescent="0.25">
      <c r="A18993" s="2"/>
      <c r="B18993" s="2"/>
      <c r="C18993" s="2"/>
      <c r="E18993" s="2"/>
      <c r="G18993" s="2"/>
      <c r="H18993" s="6"/>
      <c r="I18993" s="9"/>
      <c r="J18993" s="9"/>
      <c r="K18993" s="9"/>
    </row>
    <row r="18994" spans="1:11" x14ac:dyDescent="0.25">
      <c r="A18994" s="2"/>
      <c r="B18994" s="2"/>
      <c r="C18994" s="2"/>
      <c r="E18994" s="2"/>
      <c r="G18994" s="2"/>
      <c r="H18994" s="6"/>
      <c r="I18994" s="9"/>
      <c r="J18994" s="9"/>
      <c r="K18994" s="9"/>
    </row>
    <row r="18995" spans="1:11" x14ac:dyDescent="0.25">
      <c r="A18995" s="2"/>
      <c r="B18995" s="2"/>
      <c r="C18995" s="2"/>
      <c r="E18995" s="2"/>
      <c r="G18995" s="2"/>
      <c r="H18995" s="6"/>
      <c r="I18995" s="9"/>
      <c r="J18995" s="9"/>
      <c r="K18995" s="9"/>
    </row>
    <row r="18996" spans="1:11" x14ac:dyDescent="0.25">
      <c r="A18996" s="2"/>
      <c r="B18996" s="2"/>
      <c r="C18996" s="2"/>
      <c r="E18996" s="2"/>
      <c r="G18996" s="2"/>
      <c r="H18996" s="6"/>
      <c r="I18996" s="9"/>
      <c r="J18996" s="9"/>
      <c r="K18996" s="9"/>
    </row>
    <row r="18997" spans="1:11" x14ac:dyDescent="0.25">
      <c r="A18997" s="2"/>
      <c r="B18997" s="2"/>
      <c r="C18997" s="2"/>
      <c r="E18997" s="2"/>
      <c r="G18997" s="2"/>
      <c r="H18997" s="6"/>
      <c r="I18997" s="9"/>
      <c r="J18997" s="9"/>
      <c r="K18997" s="9"/>
    </row>
    <row r="18998" spans="1:11" x14ac:dyDescent="0.25">
      <c r="A18998" s="2"/>
      <c r="B18998" s="2"/>
      <c r="C18998" s="2"/>
      <c r="E18998" s="2"/>
      <c r="G18998" s="2"/>
      <c r="H18998" s="6"/>
      <c r="I18998" s="9"/>
      <c r="J18998" s="9"/>
      <c r="K18998" s="9"/>
    </row>
    <row r="18999" spans="1:11" x14ac:dyDescent="0.25">
      <c r="A18999" s="2"/>
      <c r="B18999" s="2"/>
      <c r="C18999" s="2"/>
      <c r="E18999" s="2"/>
      <c r="G18999" s="2"/>
      <c r="H18999" s="6"/>
      <c r="I18999" s="9"/>
      <c r="J18999" s="9"/>
      <c r="K18999" s="9"/>
    </row>
    <row r="19000" spans="1:11" x14ac:dyDescent="0.25">
      <c r="A19000" s="2"/>
      <c r="B19000" s="2"/>
      <c r="C19000" s="2"/>
      <c r="E19000" s="2"/>
      <c r="G19000" s="2"/>
      <c r="H19000" s="6"/>
      <c r="I19000" s="9"/>
      <c r="J19000" s="9"/>
      <c r="K19000" s="9"/>
    </row>
    <row r="19001" spans="1:11" x14ac:dyDescent="0.25">
      <c r="A19001" s="2"/>
      <c r="B19001" s="2"/>
      <c r="C19001" s="2"/>
      <c r="E19001" s="2"/>
      <c r="G19001" s="2"/>
      <c r="H19001" s="6"/>
      <c r="I19001" s="9"/>
      <c r="J19001" s="9"/>
      <c r="K19001" s="9"/>
    </row>
    <row r="19002" spans="1:11" x14ac:dyDescent="0.25">
      <c r="A19002" s="2"/>
      <c r="B19002" s="2"/>
      <c r="C19002" s="2"/>
      <c r="E19002" s="2"/>
      <c r="G19002" s="2"/>
      <c r="H19002" s="6"/>
      <c r="I19002" s="9"/>
      <c r="J19002" s="9"/>
      <c r="K19002" s="9"/>
    </row>
    <row r="19003" spans="1:11" x14ac:dyDescent="0.25">
      <c r="A19003" s="2"/>
      <c r="B19003" s="2"/>
      <c r="C19003" s="2"/>
      <c r="E19003" s="2"/>
      <c r="G19003" s="2"/>
      <c r="H19003" s="6"/>
      <c r="I19003" s="9"/>
      <c r="J19003" s="9"/>
      <c r="K19003" s="9"/>
    </row>
    <row r="19004" spans="1:11" x14ac:dyDescent="0.25">
      <c r="A19004" s="2"/>
      <c r="B19004" s="2"/>
      <c r="C19004" s="2"/>
      <c r="E19004" s="2"/>
      <c r="G19004" s="2"/>
      <c r="H19004" s="6"/>
      <c r="I19004" s="9"/>
      <c r="J19004" s="9"/>
      <c r="K19004" s="9"/>
    </row>
    <row r="19005" spans="1:11" x14ac:dyDescent="0.25">
      <c r="A19005" s="2"/>
      <c r="B19005" s="2"/>
      <c r="C19005" s="2"/>
      <c r="E19005" s="2"/>
      <c r="G19005" s="2"/>
      <c r="H19005" s="6"/>
      <c r="I19005" s="9"/>
      <c r="J19005" s="9"/>
      <c r="K19005" s="9"/>
    </row>
    <row r="19006" spans="1:11" x14ac:dyDescent="0.25">
      <c r="A19006" s="2"/>
      <c r="B19006" s="2"/>
      <c r="C19006" s="2"/>
      <c r="E19006" s="2"/>
      <c r="G19006" s="2"/>
      <c r="H19006" s="6"/>
      <c r="I19006" s="9"/>
      <c r="J19006" s="9"/>
      <c r="K19006" s="9"/>
    </row>
    <row r="19007" spans="1:11" x14ac:dyDescent="0.25">
      <c r="A19007" s="2"/>
      <c r="B19007" s="2"/>
      <c r="C19007" s="2"/>
      <c r="E19007" s="2"/>
      <c r="G19007" s="2"/>
      <c r="H19007" s="6"/>
      <c r="I19007" s="9"/>
      <c r="J19007" s="9"/>
      <c r="K19007" s="9"/>
    </row>
    <row r="19008" spans="1:11" x14ac:dyDescent="0.25">
      <c r="A19008" s="2"/>
      <c r="B19008" s="2"/>
      <c r="C19008" s="2"/>
      <c r="E19008" s="2"/>
      <c r="G19008" s="2"/>
      <c r="H19008" s="6"/>
      <c r="I19008" s="9"/>
      <c r="J19008" s="9"/>
      <c r="K19008" s="9"/>
    </row>
    <row r="19009" spans="1:11" x14ac:dyDescent="0.25">
      <c r="A19009" s="2"/>
      <c r="B19009" s="2"/>
      <c r="C19009" s="2"/>
      <c r="E19009" s="2"/>
      <c r="G19009" s="2"/>
      <c r="H19009" s="6"/>
      <c r="I19009" s="9"/>
      <c r="J19009" s="9"/>
      <c r="K19009" s="9"/>
    </row>
    <row r="19010" spans="1:11" x14ac:dyDescent="0.25">
      <c r="A19010" s="2"/>
      <c r="B19010" s="2"/>
      <c r="C19010" s="2"/>
      <c r="E19010" s="2"/>
      <c r="G19010" s="2"/>
      <c r="H19010" s="6"/>
      <c r="I19010" s="9"/>
      <c r="J19010" s="9"/>
      <c r="K19010" s="9"/>
    </row>
    <row r="19011" spans="1:11" x14ac:dyDescent="0.25">
      <c r="A19011" s="2"/>
      <c r="B19011" s="2"/>
      <c r="C19011" s="2"/>
      <c r="E19011" s="2"/>
      <c r="G19011" s="2"/>
      <c r="H19011" s="6"/>
      <c r="I19011" s="9"/>
      <c r="J19011" s="9"/>
      <c r="K19011" s="9"/>
    </row>
    <row r="19012" spans="1:11" x14ac:dyDescent="0.25">
      <c r="A19012" s="2"/>
      <c r="B19012" s="2"/>
      <c r="C19012" s="2"/>
      <c r="E19012" s="2"/>
      <c r="G19012" s="2"/>
      <c r="H19012" s="6"/>
      <c r="I19012" s="9"/>
      <c r="J19012" s="9"/>
      <c r="K19012" s="9"/>
    </row>
    <row r="19013" spans="1:11" x14ac:dyDescent="0.25">
      <c r="A19013" s="2"/>
      <c r="B19013" s="2"/>
      <c r="C19013" s="2"/>
      <c r="E19013" s="2"/>
      <c r="G19013" s="2"/>
      <c r="H19013" s="6"/>
      <c r="I19013" s="9"/>
      <c r="J19013" s="9"/>
      <c r="K19013" s="9"/>
    </row>
    <row r="19014" spans="1:11" x14ac:dyDescent="0.25">
      <c r="A19014" s="2"/>
      <c r="B19014" s="2"/>
      <c r="C19014" s="2"/>
      <c r="E19014" s="2"/>
      <c r="G19014" s="2"/>
      <c r="H19014" s="6"/>
      <c r="I19014" s="9"/>
      <c r="J19014" s="9"/>
      <c r="K19014" s="9"/>
    </row>
    <row r="19015" spans="1:11" x14ac:dyDescent="0.25">
      <c r="A19015" s="2"/>
      <c r="B19015" s="2"/>
      <c r="C19015" s="2"/>
      <c r="E19015" s="2"/>
      <c r="G19015" s="2"/>
      <c r="H19015" s="6"/>
      <c r="I19015" s="9"/>
      <c r="J19015" s="9"/>
      <c r="K19015" s="9"/>
    </row>
    <row r="19016" spans="1:11" x14ac:dyDescent="0.25">
      <c r="A19016" s="2"/>
      <c r="B19016" s="2"/>
      <c r="C19016" s="2"/>
      <c r="E19016" s="2"/>
      <c r="G19016" s="2"/>
      <c r="H19016" s="6"/>
      <c r="I19016" s="9"/>
      <c r="J19016" s="9"/>
      <c r="K19016" s="9"/>
    </row>
    <row r="19017" spans="1:11" x14ac:dyDescent="0.25">
      <c r="A19017" s="2"/>
      <c r="B19017" s="2"/>
      <c r="C19017" s="2"/>
      <c r="E19017" s="2"/>
      <c r="G19017" s="2"/>
      <c r="H19017" s="6"/>
      <c r="I19017" s="9"/>
      <c r="J19017" s="9"/>
      <c r="K19017" s="9"/>
    </row>
    <row r="19018" spans="1:11" x14ac:dyDescent="0.25">
      <c r="A19018" s="2"/>
      <c r="B19018" s="2"/>
      <c r="C19018" s="2"/>
      <c r="E19018" s="2"/>
      <c r="G19018" s="2"/>
      <c r="H19018" s="6"/>
      <c r="I19018" s="9"/>
      <c r="J19018" s="9"/>
      <c r="K19018" s="9"/>
    </row>
    <row r="19019" spans="1:11" x14ac:dyDescent="0.25">
      <c r="A19019" s="2"/>
      <c r="B19019" s="2"/>
      <c r="C19019" s="2"/>
      <c r="E19019" s="2"/>
      <c r="G19019" s="2"/>
      <c r="H19019" s="6"/>
      <c r="I19019" s="9"/>
      <c r="J19019" s="9"/>
      <c r="K19019" s="9"/>
    </row>
    <row r="19020" spans="1:11" x14ac:dyDescent="0.25">
      <c r="A19020" s="2"/>
      <c r="B19020" s="2"/>
      <c r="C19020" s="2"/>
      <c r="E19020" s="2"/>
      <c r="G19020" s="2"/>
      <c r="H19020" s="6"/>
      <c r="I19020" s="9"/>
      <c r="J19020" s="9"/>
      <c r="K19020" s="9"/>
    </row>
    <row r="19021" spans="1:11" x14ac:dyDescent="0.25">
      <c r="A19021" s="2"/>
      <c r="B19021" s="2"/>
      <c r="C19021" s="2"/>
      <c r="E19021" s="2"/>
      <c r="G19021" s="2"/>
      <c r="H19021" s="6"/>
      <c r="I19021" s="9"/>
      <c r="J19021" s="9"/>
      <c r="K19021" s="9"/>
    </row>
    <row r="19022" spans="1:11" x14ac:dyDescent="0.25">
      <c r="A19022" s="2"/>
      <c r="B19022" s="2"/>
      <c r="C19022" s="2"/>
      <c r="E19022" s="2"/>
      <c r="G19022" s="2"/>
      <c r="H19022" s="6"/>
      <c r="I19022" s="9"/>
      <c r="J19022" s="9"/>
      <c r="K19022" s="9"/>
    </row>
    <row r="19023" spans="1:11" x14ac:dyDescent="0.25">
      <c r="A19023" s="2"/>
      <c r="B19023" s="2"/>
      <c r="C19023" s="2"/>
      <c r="E19023" s="2"/>
      <c r="G19023" s="2"/>
      <c r="H19023" s="6"/>
      <c r="I19023" s="9"/>
      <c r="J19023" s="9"/>
      <c r="K19023" s="9"/>
    </row>
    <row r="19024" spans="1:11" x14ac:dyDescent="0.25">
      <c r="A19024" s="2"/>
      <c r="B19024" s="2"/>
      <c r="C19024" s="2"/>
      <c r="E19024" s="2"/>
      <c r="G19024" s="2"/>
      <c r="H19024" s="6"/>
      <c r="I19024" s="9"/>
      <c r="J19024" s="9"/>
      <c r="K19024" s="9"/>
    </row>
    <row r="19025" spans="1:11" x14ac:dyDescent="0.25">
      <c r="A19025" s="2"/>
      <c r="B19025" s="2"/>
      <c r="C19025" s="2"/>
      <c r="E19025" s="2"/>
      <c r="G19025" s="2"/>
      <c r="H19025" s="6"/>
      <c r="I19025" s="9"/>
      <c r="J19025" s="9"/>
      <c r="K19025" s="9"/>
    </row>
    <row r="19026" spans="1:11" x14ac:dyDescent="0.25">
      <c r="A19026" s="2"/>
      <c r="B19026" s="2"/>
      <c r="C19026" s="2"/>
      <c r="E19026" s="2"/>
      <c r="G19026" s="2"/>
      <c r="H19026" s="6"/>
      <c r="I19026" s="9"/>
      <c r="J19026" s="9"/>
      <c r="K19026" s="9"/>
    </row>
    <row r="19027" spans="1:11" x14ac:dyDescent="0.25">
      <c r="A19027" s="2"/>
      <c r="B19027" s="2"/>
      <c r="C19027" s="2"/>
      <c r="E19027" s="2"/>
      <c r="G19027" s="2"/>
      <c r="H19027" s="6"/>
      <c r="I19027" s="9"/>
      <c r="J19027" s="9"/>
      <c r="K19027" s="9"/>
    </row>
    <row r="19028" spans="1:11" x14ac:dyDescent="0.25">
      <c r="A19028" s="2"/>
      <c r="B19028" s="2"/>
      <c r="C19028" s="2"/>
      <c r="E19028" s="2"/>
      <c r="G19028" s="2"/>
      <c r="H19028" s="6"/>
      <c r="I19028" s="9"/>
      <c r="J19028" s="9"/>
      <c r="K19028" s="9"/>
    </row>
    <row r="19029" spans="1:11" x14ac:dyDescent="0.25">
      <c r="A19029" s="2"/>
      <c r="B19029" s="2"/>
      <c r="C19029" s="2"/>
      <c r="E19029" s="2"/>
      <c r="G19029" s="2"/>
      <c r="H19029" s="6"/>
      <c r="I19029" s="9"/>
      <c r="J19029" s="9"/>
      <c r="K19029" s="9"/>
    </row>
    <row r="19030" spans="1:11" x14ac:dyDescent="0.25">
      <c r="A19030" s="2"/>
      <c r="B19030" s="2"/>
      <c r="C19030" s="2"/>
      <c r="E19030" s="2"/>
      <c r="G19030" s="2"/>
      <c r="H19030" s="6"/>
      <c r="I19030" s="9"/>
      <c r="J19030" s="9"/>
      <c r="K19030" s="9"/>
    </row>
    <row r="19031" spans="1:11" x14ac:dyDescent="0.25">
      <c r="A19031" s="2"/>
      <c r="B19031" s="2"/>
      <c r="C19031" s="2"/>
      <c r="E19031" s="2"/>
      <c r="G19031" s="2"/>
      <c r="H19031" s="6"/>
      <c r="I19031" s="9"/>
      <c r="J19031" s="9"/>
      <c r="K19031" s="9"/>
    </row>
    <row r="19032" spans="1:11" x14ac:dyDescent="0.25">
      <c r="A19032" s="2"/>
      <c r="B19032" s="2"/>
      <c r="C19032" s="2"/>
      <c r="E19032" s="2"/>
      <c r="G19032" s="2"/>
      <c r="H19032" s="6"/>
      <c r="I19032" s="9"/>
      <c r="J19032" s="9"/>
      <c r="K19032" s="9"/>
    </row>
    <row r="19033" spans="1:11" x14ac:dyDescent="0.25">
      <c r="A19033" s="2"/>
      <c r="B19033" s="2"/>
      <c r="C19033" s="2"/>
      <c r="E19033" s="2"/>
      <c r="G19033" s="2"/>
      <c r="H19033" s="6"/>
      <c r="I19033" s="9"/>
      <c r="J19033" s="9"/>
      <c r="K19033" s="9"/>
    </row>
    <row r="19034" spans="1:11" x14ac:dyDescent="0.25">
      <c r="A19034" s="2"/>
      <c r="B19034" s="2"/>
      <c r="C19034" s="2"/>
      <c r="E19034" s="2"/>
      <c r="G19034" s="2"/>
      <c r="H19034" s="6"/>
      <c r="I19034" s="9"/>
      <c r="J19034" s="9"/>
      <c r="K19034" s="9"/>
    </row>
    <row r="19035" spans="1:11" x14ac:dyDescent="0.25">
      <c r="A19035" s="2"/>
      <c r="B19035" s="2"/>
      <c r="C19035" s="2"/>
      <c r="E19035" s="2"/>
      <c r="G19035" s="2"/>
      <c r="H19035" s="6"/>
      <c r="I19035" s="9"/>
      <c r="J19035" s="9"/>
      <c r="K19035" s="9"/>
    </row>
    <row r="19036" spans="1:11" x14ac:dyDescent="0.25">
      <c r="A19036" s="2"/>
      <c r="B19036" s="2"/>
      <c r="C19036" s="2"/>
      <c r="E19036" s="2"/>
      <c r="G19036" s="2"/>
      <c r="H19036" s="6"/>
      <c r="I19036" s="9"/>
      <c r="J19036" s="9"/>
      <c r="K19036" s="9"/>
    </row>
    <row r="19037" spans="1:11" x14ac:dyDescent="0.25">
      <c r="A19037" s="2"/>
      <c r="B19037" s="2"/>
      <c r="C19037" s="2"/>
      <c r="E19037" s="2"/>
      <c r="G19037" s="2"/>
      <c r="H19037" s="6"/>
      <c r="I19037" s="9"/>
      <c r="J19037" s="9"/>
      <c r="K19037" s="9"/>
    </row>
    <row r="19038" spans="1:11" x14ac:dyDescent="0.25">
      <c r="A19038" s="2"/>
      <c r="B19038" s="2"/>
      <c r="C19038" s="2"/>
      <c r="E19038" s="2"/>
      <c r="G19038" s="2"/>
      <c r="H19038" s="6"/>
      <c r="I19038" s="9"/>
      <c r="J19038" s="9"/>
      <c r="K19038" s="9"/>
    </row>
    <row r="19039" spans="1:11" x14ac:dyDescent="0.25">
      <c r="A19039" s="2"/>
      <c r="B19039" s="2"/>
      <c r="C19039" s="2"/>
      <c r="E19039" s="2"/>
      <c r="G19039" s="2"/>
      <c r="H19039" s="6"/>
      <c r="I19039" s="9"/>
      <c r="J19039" s="9"/>
      <c r="K19039" s="9"/>
    </row>
    <row r="19040" spans="1:11" x14ac:dyDescent="0.25">
      <c r="A19040" s="2"/>
      <c r="B19040" s="2"/>
      <c r="C19040" s="2"/>
      <c r="E19040" s="2"/>
      <c r="G19040" s="2"/>
      <c r="H19040" s="6"/>
      <c r="I19040" s="9"/>
      <c r="J19040" s="9"/>
      <c r="K19040" s="9"/>
    </row>
    <row r="19041" spans="1:11" x14ac:dyDescent="0.25">
      <c r="A19041" s="2"/>
      <c r="B19041" s="2"/>
      <c r="C19041" s="2"/>
      <c r="E19041" s="2"/>
      <c r="G19041" s="2"/>
      <c r="H19041" s="6"/>
      <c r="I19041" s="9"/>
      <c r="J19041" s="9"/>
      <c r="K19041" s="9"/>
    </row>
    <row r="19042" spans="1:11" x14ac:dyDescent="0.25">
      <c r="A19042" s="2"/>
      <c r="B19042" s="2"/>
      <c r="C19042" s="2"/>
      <c r="E19042" s="2"/>
      <c r="G19042" s="2"/>
      <c r="H19042" s="6"/>
      <c r="I19042" s="9"/>
      <c r="J19042" s="9"/>
      <c r="K19042" s="9"/>
    </row>
    <row r="19043" spans="1:11" x14ac:dyDescent="0.25">
      <c r="A19043" s="2"/>
      <c r="B19043" s="2"/>
      <c r="C19043" s="2"/>
      <c r="E19043" s="2"/>
      <c r="G19043" s="2"/>
      <c r="H19043" s="6"/>
      <c r="I19043" s="9"/>
      <c r="J19043" s="9"/>
      <c r="K19043" s="9"/>
    </row>
    <row r="19044" spans="1:11" x14ac:dyDescent="0.25">
      <c r="A19044" s="2"/>
      <c r="B19044" s="2"/>
      <c r="C19044" s="2"/>
      <c r="E19044" s="2"/>
      <c r="G19044" s="2"/>
      <c r="H19044" s="6"/>
      <c r="I19044" s="9"/>
      <c r="J19044" s="9"/>
      <c r="K19044" s="9"/>
    </row>
    <row r="19045" spans="1:11" x14ac:dyDescent="0.25">
      <c r="A19045" s="2"/>
      <c r="B19045" s="2"/>
      <c r="C19045" s="2"/>
      <c r="E19045" s="2"/>
      <c r="G19045" s="2"/>
      <c r="H19045" s="6"/>
      <c r="I19045" s="9"/>
      <c r="J19045" s="9"/>
      <c r="K19045" s="9"/>
    </row>
    <row r="19046" spans="1:11" x14ac:dyDescent="0.25">
      <c r="A19046" s="2"/>
      <c r="B19046" s="2"/>
      <c r="C19046" s="2"/>
      <c r="E19046" s="2"/>
      <c r="G19046" s="2"/>
      <c r="H19046" s="6"/>
      <c r="I19046" s="9"/>
      <c r="J19046" s="9"/>
      <c r="K19046" s="9"/>
    </row>
    <row r="19047" spans="1:11" x14ac:dyDescent="0.25">
      <c r="A19047" s="2"/>
      <c r="B19047" s="2"/>
      <c r="C19047" s="2"/>
      <c r="E19047" s="2"/>
      <c r="G19047" s="2"/>
      <c r="H19047" s="6"/>
      <c r="I19047" s="9"/>
      <c r="J19047" s="9"/>
      <c r="K19047" s="9"/>
    </row>
    <row r="19048" spans="1:11" x14ac:dyDescent="0.25">
      <c r="A19048" s="2"/>
      <c r="B19048" s="2"/>
      <c r="C19048" s="2"/>
      <c r="E19048" s="2"/>
      <c r="G19048" s="2"/>
      <c r="H19048" s="6"/>
      <c r="I19048" s="9"/>
      <c r="J19048" s="9"/>
      <c r="K19048" s="9"/>
    </row>
    <row r="19049" spans="1:11" x14ac:dyDescent="0.25">
      <c r="A19049" s="2"/>
      <c r="B19049" s="2"/>
      <c r="C19049" s="2"/>
      <c r="E19049" s="2"/>
      <c r="G19049" s="2"/>
      <c r="H19049" s="6"/>
      <c r="I19049" s="9"/>
      <c r="J19049" s="9"/>
      <c r="K19049" s="9"/>
    </row>
    <row r="19050" spans="1:11" x14ac:dyDescent="0.25">
      <c r="A19050" s="2"/>
      <c r="B19050" s="2"/>
      <c r="C19050" s="2"/>
      <c r="E19050" s="2"/>
      <c r="G19050" s="2"/>
      <c r="H19050" s="6"/>
      <c r="I19050" s="9"/>
      <c r="J19050" s="9"/>
      <c r="K19050" s="9"/>
    </row>
    <row r="19051" spans="1:11" x14ac:dyDescent="0.25">
      <c r="A19051" s="2"/>
      <c r="B19051" s="2"/>
      <c r="C19051" s="2"/>
      <c r="E19051" s="2"/>
      <c r="G19051" s="2"/>
      <c r="H19051" s="6"/>
      <c r="I19051" s="9"/>
      <c r="J19051" s="9"/>
      <c r="K19051" s="9"/>
    </row>
    <row r="19052" spans="1:11" x14ac:dyDescent="0.25">
      <c r="A19052" s="2"/>
      <c r="B19052" s="2"/>
      <c r="C19052" s="2"/>
      <c r="E19052" s="2"/>
      <c r="G19052" s="2"/>
      <c r="H19052" s="6"/>
      <c r="I19052" s="9"/>
      <c r="J19052" s="9"/>
      <c r="K19052" s="9"/>
    </row>
    <row r="19053" spans="1:11" x14ac:dyDescent="0.25">
      <c r="A19053" s="2"/>
      <c r="B19053" s="2"/>
      <c r="C19053" s="2"/>
      <c r="E19053" s="2"/>
      <c r="G19053" s="2"/>
      <c r="H19053" s="6"/>
      <c r="I19053" s="9"/>
      <c r="J19053" s="9"/>
      <c r="K19053" s="9"/>
    </row>
    <row r="19054" spans="1:11" x14ac:dyDescent="0.25">
      <c r="A19054" s="2"/>
      <c r="B19054" s="2"/>
      <c r="C19054" s="2"/>
      <c r="E19054" s="2"/>
      <c r="G19054" s="2"/>
      <c r="H19054" s="6"/>
      <c r="I19054" s="9"/>
      <c r="J19054" s="9"/>
      <c r="K19054" s="9"/>
    </row>
    <row r="19055" spans="1:11" x14ac:dyDescent="0.25">
      <c r="A19055" s="2"/>
      <c r="B19055" s="2"/>
      <c r="C19055" s="2"/>
      <c r="E19055" s="2"/>
      <c r="G19055" s="2"/>
      <c r="H19055" s="6"/>
      <c r="I19055" s="9"/>
      <c r="J19055" s="9"/>
      <c r="K19055" s="9"/>
    </row>
    <row r="19056" spans="1:11" x14ac:dyDescent="0.25">
      <c r="A19056" s="2"/>
      <c r="B19056" s="2"/>
      <c r="C19056" s="2"/>
      <c r="E19056" s="2"/>
      <c r="G19056" s="2"/>
      <c r="H19056" s="6"/>
      <c r="I19056" s="9"/>
      <c r="J19056" s="9"/>
      <c r="K19056" s="9"/>
    </row>
    <row r="19057" spans="1:11" x14ac:dyDescent="0.25">
      <c r="A19057" s="2"/>
      <c r="B19057" s="2"/>
      <c r="C19057" s="2"/>
      <c r="E19057" s="2"/>
      <c r="G19057" s="2"/>
      <c r="H19057" s="6"/>
      <c r="I19057" s="9"/>
      <c r="J19057" s="9"/>
      <c r="K19057" s="9"/>
    </row>
    <row r="19058" spans="1:11" x14ac:dyDescent="0.25">
      <c r="A19058" s="2"/>
      <c r="B19058" s="2"/>
      <c r="C19058" s="2"/>
      <c r="E19058" s="2"/>
      <c r="G19058" s="2"/>
      <c r="H19058" s="6"/>
      <c r="I19058" s="9"/>
      <c r="J19058" s="9"/>
      <c r="K19058" s="9"/>
    </row>
    <row r="19059" spans="1:11" x14ac:dyDescent="0.25">
      <c r="A19059" s="2"/>
      <c r="B19059" s="2"/>
      <c r="C19059" s="2"/>
      <c r="E19059" s="2"/>
      <c r="G19059" s="2"/>
      <c r="H19059" s="6"/>
      <c r="I19059" s="9"/>
      <c r="J19059" s="9"/>
      <c r="K19059" s="9"/>
    </row>
    <row r="19060" spans="1:11" x14ac:dyDescent="0.25">
      <c r="A19060" s="2"/>
      <c r="B19060" s="2"/>
      <c r="C19060" s="2"/>
      <c r="E19060" s="2"/>
      <c r="G19060" s="2"/>
      <c r="H19060" s="6"/>
      <c r="I19060" s="9"/>
      <c r="J19060" s="9"/>
      <c r="K19060" s="9"/>
    </row>
    <row r="19061" spans="1:11" x14ac:dyDescent="0.25">
      <c r="A19061" s="2"/>
      <c r="B19061" s="2"/>
      <c r="C19061" s="2"/>
      <c r="E19061" s="2"/>
      <c r="G19061" s="2"/>
      <c r="H19061" s="6"/>
      <c r="I19061" s="9"/>
      <c r="J19061" s="9"/>
      <c r="K19061" s="9"/>
    </row>
    <row r="19062" spans="1:11" x14ac:dyDescent="0.25">
      <c r="A19062" s="2"/>
      <c r="B19062" s="2"/>
      <c r="C19062" s="2"/>
      <c r="E19062" s="2"/>
      <c r="G19062" s="2"/>
      <c r="H19062" s="6"/>
      <c r="I19062" s="9"/>
      <c r="J19062" s="9"/>
      <c r="K19062" s="9"/>
    </row>
    <row r="19063" spans="1:11" x14ac:dyDescent="0.25">
      <c r="A19063" s="2"/>
      <c r="B19063" s="2"/>
      <c r="C19063" s="2"/>
      <c r="E19063" s="2"/>
      <c r="G19063" s="2"/>
      <c r="H19063" s="6"/>
      <c r="I19063" s="9"/>
      <c r="J19063" s="9"/>
      <c r="K19063" s="9"/>
    </row>
    <row r="19064" spans="1:11" x14ac:dyDescent="0.25">
      <c r="A19064" s="2"/>
      <c r="B19064" s="2"/>
      <c r="C19064" s="2"/>
      <c r="E19064" s="2"/>
      <c r="G19064" s="2"/>
      <c r="H19064" s="6"/>
      <c r="I19064" s="9"/>
      <c r="J19064" s="9"/>
      <c r="K19064" s="9"/>
    </row>
    <row r="19065" spans="1:11" x14ac:dyDescent="0.25">
      <c r="A19065" s="2"/>
      <c r="B19065" s="2"/>
      <c r="C19065" s="2"/>
      <c r="E19065" s="2"/>
      <c r="G19065" s="2"/>
      <c r="H19065" s="6"/>
      <c r="I19065" s="9"/>
      <c r="J19065" s="9"/>
      <c r="K19065" s="9"/>
    </row>
    <row r="19066" spans="1:11" x14ac:dyDescent="0.25">
      <c r="A19066" s="2"/>
      <c r="B19066" s="2"/>
      <c r="C19066" s="2"/>
      <c r="E19066" s="2"/>
      <c r="G19066" s="2"/>
      <c r="H19066" s="6"/>
      <c r="I19066" s="9"/>
      <c r="J19066" s="9"/>
      <c r="K19066" s="9"/>
    </row>
    <row r="19067" spans="1:11" x14ac:dyDescent="0.25">
      <c r="A19067" s="2"/>
      <c r="B19067" s="2"/>
      <c r="C19067" s="2"/>
      <c r="E19067" s="2"/>
      <c r="G19067" s="2"/>
      <c r="H19067" s="6"/>
      <c r="I19067" s="9"/>
      <c r="J19067" s="9"/>
      <c r="K19067" s="9"/>
    </row>
    <row r="19068" spans="1:11" x14ac:dyDescent="0.25">
      <c r="A19068" s="2"/>
      <c r="B19068" s="2"/>
      <c r="C19068" s="2"/>
      <c r="E19068" s="2"/>
      <c r="G19068" s="2"/>
      <c r="H19068" s="6"/>
      <c r="I19068" s="9"/>
      <c r="J19068" s="9"/>
      <c r="K19068" s="9"/>
    </row>
    <row r="19069" spans="1:11" x14ac:dyDescent="0.25">
      <c r="A19069" s="2"/>
      <c r="B19069" s="2"/>
      <c r="C19069" s="2"/>
      <c r="E19069" s="2"/>
      <c r="G19069" s="2"/>
      <c r="H19069" s="6"/>
      <c r="I19069" s="9"/>
      <c r="J19069" s="9"/>
      <c r="K19069" s="9"/>
    </row>
    <row r="19070" spans="1:11" x14ac:dyDescent="0.25">
      <c r="A19070" s="2"/>
      <c r="B19070" s="2"/>
      <c r="C19070" s="2"/>
      <c r="E19070" s="2"/>
      <c r="G19070" s="2"/>
      <c r="H19070" s="6"/>
      <c r="I19070" s="9"/>
      <c r="J19070" s="9"/>
      <c r="K19070" s="9"/>
    </row>
    <row r="19071" spans="1:11" x14ac:dyDescent="0.25">
      <c r="A19071" s="2"/>
      <c r="B19071" s="2"/>
      <c r="C19071" s="2"/>
      <c r="E19071" s="2"/>
      <c r="G19071" s="2"/>
      <c r="H19071" s="6"/>
      <c r="I19071" s="9"/>
      <c r="J19071" s="9"/>
      <c r="K19071" s="9"/>
    </row>
    <row r="19072" spans="1:11" x14ac:dyDescent="0.25">
      <c r="A19072" s="2"/>
      <c r="B19072" s="2"/>
      <c r="C19072" s="2"/>
      <c r="E19072" s="2"/>
      <c r="G19072" s="2"/>
      <c r="H19072" s="6"/>
      <c r="I19072" s="9"/>
      <c r="J19072" s="9"/>
      <c r="K19072" s="9"/>
    </row>
    <row r="19073" spans="1:11" x14ac:dyDescent="0.25">
      <c r="A19073" s="2"/>
      <c r="B19073" s="2"/>
      <c r="C19073" s="2"/>
      <c r="E19073" s="2"/>
      <c r="G19073" s="2"/>
      <c r="H19073" s="6"/>
      <c r="I19073" s="9"/>
      <c r="J19073" s="9"/>
      <c r="K19073" s="9"/>
    </row>
    <row r="19074" spans="1:11" x14ac:dyDescent="0.25">
      <c r="A19074" s="2"/>
      <c r="B19074" s="2"/>
      <c r="C19074" s="2"/>
      <c r="E19074" s="2"/>
      <c r="G19074" s="2"/>
      <c r="H19074" s="6"/>
      <c r="I19074" s="9"/>
      <c r="J19074" s="9"/>
      <c r="K19074" s="9"/>
    </row>
    <row r="19075" spans="1:11" x14ac:dyDescent="0.25">
      <c r="A19075" s="2"/>
      <c r="B19075" s="2"/>
      <c r="C19075" s="2"/>
      <c r="E19075" s="2"/>
      <c r="G19075" s="2"/>
      <c r="H19075" s="6"/>
      <c r="I19075" s="9"/>
      <c r="J19075" s="9"/>
      <c r="K19075" s="9"/>
    </row>
    <row r="19076" spans="1:11" x14ac:dyDescent="0.25">
      <c r="A19076" s="2"/>
      <c r="B19076" s="2"/>
      <c r="C19076" s="2"/>
      <c r="E19076" s="2"/>
      <c r="G19076" s="2"/>
      <c r="H19076" s="6"/>
      <c r="I19076" s="9"/>
      <c r="J19076" s="9"/>
      <c r="K19076" s="9"/>
    </row>
    <row r="19077" spans="1:11" x14ac:dyDescent="0.25">
      <c r="A19077" s="2"/>
      <c r="B19077" s="2"/>
      <c r="C19077" s="2"/>
      <c r="E19077" s="2"/>
      <c r="G19077" s="2"/>
      <c r="H19077" s="6"/>
      <c r="I19077" s="9"/>
      <c r="J19077" s="9"/>
      <c r="K19077" s="9"/>
    </row>
    <row r="19078" spans="1:11" x14ac:dyDescent="0.25">
      <c r="A19078" s="2"/>
      <c r="B19078" s="2"/>
      <c r="C19078" s="2"/>
      <c r="E19078" s="2"/>
      <c r="G19078" s="2"/>
      <c r="H19078" s="6"/>
      <c r="I19078" s="9"/>
      <c r="J19078" s="9"/>
      <c r="K19078" s="9"/>
    </row>
    <row r="19079" spans="1:11" x14ac:dyDescent="0.25">
      <c r="A19079" s="2"/>
      <c r="B19079" s="2"/>
      <c r="C19079" s="2"/>
      <c r="E19079" s="2"/>
      <c r="G19079" s="2"/>
      <c r="H19079" s="6"/>
      <c r="I19079" s="9"/>
      <c r="J19079" s="9"/>
      <c r="K19079" s="9"/>
    </row>
    <row r="19080" spans="1:11" x14ac:dyDescent="0.25">
      <c r="A19080" s="2"/>
      <c r="B19080" s="2"/>
      <c r="C19080" s="2"/>
      <c r="E19080" s="2"/>
      <c r="G19080" s="2"/>
      <c r="H19080" s="6"/>
      <c r="I19080" s="9"/>
      <c r="J19080" s="9"/>
      <c r="K19080" s="9"/>
    </row>
    <row r="19081" spans="1:11" x14ac:dyDescent="0.25">
      <c r="A19081" s="2"/>
      <c r="B19081" s="2"/>
      <c r="C19081" s="2"/>
      <c r="E19081" s="2"/>
      <c r="G19081" s="2"/>
      <c r="H19081" s="6"/>
      <c r="I19081" s="9"/>
      <c r="J19081" s="9"/>
      <c r="K19081" s="9"/>
    </row>
    <row r="19082" spans="1:11" x14ac:dyDescent="0.25">
      <c r="A19082" s="2"/>
      <c r="B19082" s="2"/>
      <c r="C19082" s="2"/>
      <c r="E19082" s="2"/>
      <c r="G19082" s="2"/>
      <c r="H19082" s="6"/>
      <c r="I19082" s="9"/>
      <c r="J19082" s="9"/>
      <c r="K19082" s="9"/>
    </row>
    <row r="19083" spans="1:11" x14ac:dyDescent="0.25">
      <c r="A19083" s="2"/>
      <c r="B19083" s="2"/>
      <c r="C19083" s="2"/>
      <c r="E19083" s="2"/>
      <c r="G19083" s="2"/>
      <c r="H19083" s="6"/>
      <c r="I19083" s="9"/>
      <c r="J19083" s="9"/>
      <c r="K19083" s="9"/>
    </row>
    <row r="19084" spans="1:11" x14ac:dyDescent="0.25">
      <c r="A19084" s="2"/>
      <c r="B19084" s="2"/>
      <c r="C19084" s="2"/>
      <c r="E19084" s="2"/>
      <c r="G19084" s="2"/>
      <c r="H19084" s="6"/>
      <c r="I19084" s="9"/>
      <c r="J19084" s="9"/>
      <c r="K19084" s="9"/>
    </row>
    <row r="19085" spans="1:11" x14ac:dyDescent="0.25">
      <c r="A19085" s="2"/>
      <c r="B19085" s="2"/>
      <c r="C19085" s="2"/>
      <c r="E19085" s="2"/>
      <c r="G19085" s="2"/>
      <c r="H19085" s="6"/>
      <c r="I19085" s="9"/>
      <c r="J19085" s="9"/>
      <c r="K19085" s="9"/>
    </row>
    <row r="19086" spans="1:11" x14ac:dyDescent="0.25">
      <c r="A19086" s="2"/>
      <c r="B19086" s="2"/>
      <c r="C19086" s="2"/>
      <c r="E19086" s="2"/>
      <c r="G19086" s="2"/>
      <c r="H19086" s="6"/>
      <c r="I19086" s="9"/>
      <c r="J19086" s="9"/>
      <c r="K19086" s="9"/>
    </row>
    <row r="19087" spans="1:11" x14ac:dyDescent="0.25">
      <c r="A19087" s="2"/>
      <c r="B19087" s="2"/>
      <c r="C19087" s="2"/>
      <c r="E19087" s="2"/>
      <c r="G19087" s="2"/>
      <c r="H19087" s="6"/>
      <c r="I19087" s="9"/>
      <c r="J19087" s="9"/>
      <c r="K19087" s="9"/>
    </row>
    <row r="19088" spans="1:11" x14ac:dyDescent="0.25">
      <c r="A19088" s="2"/>
      <c r="B19088" s="2"/>
      <c r="C19088" s="2"/>
      <c r="E19088" s="2"/>
      <c r="G19088" s="2"/>
      <c r="H19088" s="6"/>
      <c r="I19088" s="9"/>
      <c r="J19088" s="9"/>
      <c r="K19088" s="9"/>
    </row>
    <row r="19089" spans="1:11" x14ac:dyDescent="0.25">
      <c r="A19089" s="2"/>
      <c r="B19089" s="2"/>
      <c r="C19089" s="2"/>
      <c r="E19089" s="2"/>
      <c r="G19089" s="2"/>
      <c r="H19089" s="6"/>
      <c r="I19089" s="9"/>
      <c r="J19089" s="9"/>
      <c r="K19089" s="9"/>
    </row>
    <row r="19090" spans="1:11" x14ac:dyDescent="0.25">
      <c r="A19090" s="2"/>
      <c r="B19090" s="2"/>
      <c r="C19090" s="2"/>
      <c r="E19090" s="2"/>
      <c r="G19090" s="2"/>
      <c r="H19090" s="6"/>
      <c r="I19090" s="9"/>
      <c r="J19090" s="9"/>
      <c r="K19090" s="9"/>
    </row>
    <row r="19091" spans="1:11" x14ac:dyDescent="0.25">
      <c r="A19091" s="2"/>
      <c r="B19091" s="2"/>
      <c r="C19091" s="2"/>
      <c r="E19091" s="2"/>
      <c r="G19091" s="2"/>
      <c r="H19091" s="6"/>
      <c r="I19091" s="9"/>
      <c r="J19091" s="9"/>
      <c r="K19091" s="9"/>
    </row>
    <row r="19092" spans="1:11" x14ac:dyDescent="0.25">
      <c r="A19092" s="2"/>
      <c r="B19092" s="2"/>
      <c r="C19092" s="2"/>
      <c r="E19092" s="2"/>
      <c r="G19092" s="2"/>
      <c r="H19092" s="6"/>
      <c r="I19092" s="9"/>
      <c r="J19092" s="9"/>
      <c r="K19092" s="9"/>
    </row>
    <row r="19093" spans="1:11" x14ac:dyDescent="0.25">
      <c r="A19093" s="2"/>
      <c r="B19093" s="2"/>
      <c r="C19093" s="2"/>
      <c r="E19093" s="2"/>
      <c r="G19093" s="2"/>
      <c r="H19093" s="6"/>
      <c r="I19093" s="9"/>
      <c r="J19093" s="9"/>
      <c r="K19093" s="9"/>
    </row>
    <row r="19094" spans="1:11" x14ac:dyDescent="0.25">
      <c r="A19094" s="2"/>
      <c r="B19094" s="2"/>
      <c r="C19094" s="2"/>
      <c r="E19094" s="2"/>
      <c r="G19094" s="2"/>
      <c r="H19094" s="6"/>
      <c r="I19094" s="9"/>
      <c r="J19094" s="9"/>
      <c r="K19094" s="9"/>
    </row>
    <row r="19095" spans="1:11" x14ac:dyDescent="0.25">
      <c r="A19095" s="2"/>
      <c r="B19095" s="2"/>
      <c r="C19095" s="2"/>
      <c r="E19095" s="2"/>
      <c r="G19095" s="2"/>
      <c r="H19095" s="6"/>
      <c r="I19095" s="9"/>
      <c r="J19095" s="9"/>
      <c r="K19095" s="9"/>
    </row>
    <row r="19096" spans="1:11" x14ac:dyDescent="0.25">
      <c r="A19096" s="2"/>
      <c r="B19096" s="2"/>
      <c r="C19096" s="2"/>
      <c r="E19096" s="2"/>
      <c r="G19096" s="2"/>
      <c r="H19096" s="6"/>
      <c r="I19096" s="9"/>
      <c r="J19096" s="9"/>
      <c r="K19096" s="9"/>
    </row>
    <row r="19097" spans="1:11" x14ac:dyDescent="0.25">
      <c r="A19097" s="2"/>
      <c r="B19097" s="2"/>
      <c r="C19097" s="2"/>
      <c r="E19097" s="2"/>
      <c r="G19097" s="2"/>
      <c r="H19097" s="6"/>
      <c r="I19097" s="9"/>
      <c r="J19097" s="9"/>
      <c r="K19097" s="9"/>
    </row>
    <row r="19098" spans="1:11" x14ac:dyDescent="0.25">
      <c r="A19098" s="2"/>
      <c r="B19098" s="2"/>
      <c r="C19098" s="2"/>
      <c r="E19098" s="2"/>
      <c r="G19098" s="2"/>
      <c r="H19098" s="6"/>
      <c r="I19098" s="9"/>
      <c r="J19098" s="9"/>
      <c r="K19098" s="9"/>
    </row>
    <row r="19099" spans="1:11" x14ac:dyDescent="0.25">
      <c r="A19099" s="2"/>
      <c r="B19099" s="2"/>
      <c r="C19099" s="2"/>
      <c r="E19099" s="2"/>
      <c r="G19099" s="2"/>
      <c r="H19099" s="6"/>
      <c r="I19099" s="9"/>
      <c r="J19099" s="9"/>
      <c r="K19099" s="9"/>
    </row>
    <row r="19100" spans="1:11" x14ac:dyDescent="0.25">
      <c r="A19100" s="2"/>
      <c r="B19100" s="2"/>
      <c r="C19100" s="2"/>
      <c r="E19100" s="2"/>
      <c r="G19100" s="2"/>
      <c r="H19100" s="6"/>
      <c r="I19100" s="9"/>
      <c r="J19100" s="9"/>
      <c r="K19100" s="9"/>
    </row>
    <row r="19101" spans="1:11" x14ac:dyDescent="0.25">
      <c r="A19101" s="2"/>
      <c r="B19101" s="2"/>
      <c r="C19101" s="2"/>
      <c r="E19101" s="2"/>
      <c r="G19101" s="2"/>
      <c r="H19101" s="6"/>
      <c r="I19101" s="9"/>
      <c r="J19101" s="9"/>
      <c r="K19101" s="9"/>
    </row>
    <row r="19102" spans="1:11" x14ac:dyDescent="0.25">
      <c r="A19102" s="2"/>
      <c r="B19102" s="2"/>
      <c r="C19102" s="2"/>
      <c r="E19102" s="2"/>
      <c r="G19102" s="2"/>
      <c r="H19102" s="6"/>
      <c r="I19102" s="9"/>
      <c r="J19102" s="9"/>
      <c r="K19102" s="9"/>
    </row>
    <row r="19103" spans="1:11" x14ac:dyDescent="0.25">
      <c r="A19103" s="2"/>
      <c r="B19103" s="2"/>
      <c r="C19103" s="2"/>
      <c r="E19103" s="2"/>
      <c r="G19103" s="2"/>
      <c r="H19103" s="6"/>
      <c r="I19103" s="9"/>
      <c r="J19103" s="9"/>
      <c r="K19103" s="9"/>
    </row>
    <row r="19104" spans="1:11" x14ac:dyDescent="0.25">
      <c r="A19104" s="2"/>
      <c r="B19104" s="2"/>
      <c r="C19104" s="2"/>
      <c r="E19104" s="2"/>
      <c r="G19104" s="2"/>
      <c r="H19104" s="6"/>
      <c r="I19104" s="9"/>
      <c r="J19104" s="9"/>
      <c r="K19104" s="9"/>
    </row>
    <row r="19105" spans="1:11" x14ac:dyDescent="0.25">
      <c r="A19105" s="2"/>
      <c r="B19105" s="2"/>
      <c r="C19105" s="2"/>
      <c r="E19105" s="2"/>
      <c r="G19105" s="2"/>
      <c r="H19105" s="6"/>
      <c r="I19105" s="9"/>
      <c r="J19105" s="9"/>
      <c r="K19105" s="9"/>
    </row>
    <row r="19106" spans="1:11" x14ac:dyDescent="0.25">
      <c r="A19106" s="2"/>
      <c r="B19106" s="2"/>
      <c r="C19106" s="2"/>
      <c r="E19106" s="2"/>
      <c r="G19106" s="2"/>
      <c r="H19106" s="6"/>
      <c r="I19106" s="9"/>
      <c r="J19106" s="9"/>
      <c r="K19106" s="9"/>
    </row>
    <row r="19107" spans="1:11" x14ac:dyDescent="0.25">
      <c r="A19107" s="2"/>
      <c r="B19107" s="2"/>
      <c r="C19107" s="2"/>
      <c r="E19107" s="2"/>
      <c r="G19107" s="2"/>
      <c r="H19107" s="6"/>
      <c r="I19107" s="9"/>
      <c r="J19107" s="9"/>
      <c r="K19107" s="9"/>
    </row>
    <row r="19108" spans="1:11" x14ac:dyDescent="0.25">
      <c r="A19108" s="2"/>
      <c r="B19108" s="2"/>
      <c r="C19108" s="2"/>
      <c r="E19108" s="2"/>
      <c r="G19108" s="2"/>
      <c r="H19108" s="6"/>
      <c r="I19108" s="9"/>
      <c r="J19108" s="9"/>
      <c r="K19108" s="9"/>
    </row>
    <row r="19109" spans="1:11" x14ac:dyDescent="0.25">
      <c r="A19109" s="2"/>
      <c r="B19109" s="2"/>
      <c r="C19109" s="2"/>
      <c r="E19109" s="2"/>
      <c r="G19109" s="2"/>
      <c r="H19109" s="6"/>
      <c r="I19109" s="9"/>
      <c r="J19109" s="9"/>
      <c r="K19109" s="9"/>
    </row>
    <row r="19110" spans="1:11" x14ac:dyDescent="0.25">
      <c r="A19110" s="2"/>
      <c r="B19110" s="2"/>
      <c r="C19110" s="2"/>
      <c r="E19110" s="2"/>
      <c r="G19110" s="2"/>
      <c r="H19110" s="6"/>
      <c r="I19110" s="9"/>
      <c r="J19110" s="9"/>
      <c r="K19110" s="9"/>
    </row>
    <row r="19111" spans="1:11" x14ac:dyDescent="0.25">
      <c r="A19111" s="2"/>
      <c r="B19111" s="2"/>
      <c r="C19111" s="2"/>
      <c r="E19111" s="2"/>
      <c r="G19111" s="2"/>
      <c r="H19111" s="6"/>
      <c r="I19111" s="9"/>
      <c r="J19111" s="9"/>
      <c r="K19111" s="9"/>
    </row>
    <row r="19112" spans="1:11" x14ac:dyDescent="0.25">
      <c r="A19112" s="2"/>
      <c r="B19112" s="2"/>
      <c r="C19112" s="2"/>
      <c r="E19112" s="2"/>
      <c r="G19112" s="2"/>
      <c r="H19112" s="6"/>
      <c r="I19112" s="9"/>
      <c r="J19112" s="9"/>
      <c r="K19112" s="9"/>
    </row>
    <row r="19113" spans="1:11" x14ac:dyDescent="0.25">
      <c r="A19113" s="2"/>
      <c r="B19113" s="2"/>
      <c r="C19113" s="2"/>
      <c r="E19113" s="2"/>
      <c r="G19113" s="2"/>
      <c r="H19113" s="6"/>
      <c r="I19113" s="9"/>
      <c r="J19113" s="9"/>
      <c r="K19113" s="9"/>
    </row>
    <row r="19114" spans="1:11" x14ac:dyDescent="0.25">
      <c r="A19114" s="2"/>
      <c r="B19114" s="2"/>
      <c r="C19114" s="2"/>
      <c r="E19114" s="2"/>
      <c r="G19114" s="2"/>
      <c r="H19114" s="6"/>
      <c r="I19114" s="9"/>
      <c r="J19114" s="9"/>
      <c r="K19114" s="9"/>
    </row>
    <row r="19115" spans="1:11" x14ac:dyDescent="0.25">
      <c r="A19115" s="2"/>
      <c r="B19115" s="2"/>
      <c r="C19115" s="2"/>
      <c r="E19115" s="2"/>
      <c r="G19115" s="2"/>
      <c r="H19115" s="6"/>
      <c r="I19115" s="9"/>
      <c r="J19115" s="9"/>
      <c r="K19115" s="9"/>
    </row>
    <row r="19116" spans="1:11" x14ac:dyDescent="0.25">
      <c r="A19116" s="2"/>
      <c r="B19116" s="2"/>
      <c r="C19116" s="2"/>
      <c r="E19116" s="2"/>
      <c r="G19116" s="2"/>
      <c r="H19116" s="6"/>
      <c r="I19116" s="9"/>
      <c r="J19116" s="9"/>
      <c r="K19116" s="9"/>
    </row>
    <row r="19117" spans="1:11" x14ac:dyDescent="0.25">
      <c r="A19117" s="2"/>
      <c r="B19117" s="2"/>
      <c r="C19117" s="2"/>
      <c r="E19117" s="2"/>
      <c r="G19117" s="2"/>
      <c r="H19117" s="6"/>
      <c r="I19117" s="9"/>
      <c r="J19117" s="9"/>
      <c r="K19117" s="9"/>
    </row>
    <row r="19118" spans="1:11" x14ac:dyDescent="0.25">
      <c r="A19118" s="2"/>
      <c r="B19118" s="2"/>
      <c r="C19118" s="2"/>
      <c r="E19118" s="2"/>
      <c r="G19118" s="2"/>
      <c r="H19118" s="6"/>
      <c r="I19118" s="9"/>
      <c r="J19118" s="9"/>
      <c r="K19118" s="9"/>
    </row>
    <row r="19119" spans="1:11" x14ac:dyDescent="0.25">
      <c r="A19119" s="2"/>
      <c r="B19119" s="2"/>
      <c r="C19119" s="2"/>
      <c r="E19119" s="2"/>
      <c r="G19119" s="2"/>
      <c r="H19119" s="6"/>
      <c r="I19119" s="9"/>
      <c r="J19119" s="9"/>
      <c r="K19119" s="9"/>
    </row>
    <row r="19120" spans="1:11" x14ac:dyDescent="0.25">
      <c r="A19120" s="2"/>
      <c r="B19120" s="2"/>
      <c r="C19120" s="2"/>
      <c r="E19120" s="2"/>
      <c r="G19120" s="2"/>
      <c r="H19120" s="6"/>
      <c r="I19120" s="9"/>
      <c r="J19120" s="9"/>
      <c r="K19120" s="9"/>
    </row>
    <row r="19121" spans="1:11" x14ac:dyDescent="0.25">
      <c r="A19121" s="2"/>
      <c r="B19121" s="2"/>
      <c r="C19121" s="2"/>
      <c r="E19121" s="2"/>
      <c r="G19121" s="2"/>
      <c r="H19121" s="6"/>
      <c r="I19121" s="9"/>
      <c r="J19121" s="9"/>
      <c r="K19121" s="9"/>
    </row>
    <row r="19122" spans="1:11" x14ac:dyDescent="0.25">
      <c r="A19122" s="2"/>
      <c r="B19122" s="2"/>
      <c r="C19122" s="2"/>
      <c r="E19122" s="2"/>
      <c r="G19122" s="2"/>
      <c r="H19122" s="6"/>
      <c r="I19122" s="9"/>
      <c r="J19122" s="9"/>
      <c r="K19122" s="9"/>
    </row>
    <row r="19123" spans="1:11" x14ac:dyDescent="0.25">
      <c r="A19123" s="2"/>
      <c r="B19123" s="2"/>
      <c r="C19123" s="2"/>
      <c r="E19123" s="2"/>
      <c r="G19123" s="2"/>
      <c r="H19123" s="6"/>
      <c r="I19123" s="9"/>
      <c r="J19123" s="9"/>
      <c r="K19123" s="9"/>
    </row>
    <row r="19124" spans="1:11" x14ac:dyDescent="0.25">
      <c r="A19124" s="2"/>
      <c r="B19124" s="2"/>
      <c r="C19124" s="2"/>
      <c r="E19124" s="2"/>
      <c r="G19124" s="2"/>
      <c r="H19124" s="6"/>
      <c r="I19124" s="9"/>
      <c r="J19124" s="9"/>
      <c r="K19124" s="9"/>
    </row>
    <row r="19125" spans="1:11" x14ac:dyDescent="0.25">
      <c r="A19125" s="2"/>
      <c r="B19125" s="2"/>
      <c r="C19125" s="2"/>
      <c r="E19125" s="2"/>
      <c r="G19125" s="2"/>
      <c r="H19125" s="6"/>
      <c r="I19125" s="9"/>
      <c r="J19125" s="9"/>
      <c r="K19125" s="9"/>
    </row>
    <row r="19126" spans="1:11" x14ac:dyDescent="0.25">
      <c r="A19126" s="2"/>
      <c r="B19126" s="2"/>
      <c r="C19126" s="2"/>
      <c r="E19126" s="2"/>
      <c r="G19126" s="2"/>
      <c r="H19126" s="6"/>
      <c r="I19126" s="9"/>
      <c r="J19126" s="9"/>
      <c r="K19126" s="9"/>
    </row>
    <row r="19127" spans="1:11" x14ac:dyDescent="0.25">
      <c r="A19127" s="2"/>
      <c r="B19127" s="2"/>
      <c r="C19127" s="2"/>
      <c r="E19127" s="2"/>
      <c r="G19127" s="2"/>
      <c r="H19127" s="6"/>
      <c r="I19127" s="9"/>
      <c r="J19127" s="9"/>
      <c r="K19127" s="9"/>
    </row>
    <row r="19128" spans="1:11" x14ac:dyDescent="0.25">
      <c r="A19128" s="2"/>
      <c r="B19128" s="2"/>
      <c r="C19128" s="2"/>
      <c r="E19128" s="2"/>
      <c r="G19128" s="2"/>
      <c r="H19128" s="6"/>
      <c r="I19128" s="9"/>
      <c r="J19128" s="9"/>
      <c r="K19128" s="9"/>
    </row>
    <row r="19129" spans="1:11" x14ac:dyDescent="0.25">
      <c r="A19129" s="2"/>
      <c r="B19129" s="2"/>
      <c r="C19129" s="2"/>
      <c r="E19129" s="2"/>
      <c r="G19129" s="2"/>
      <c r="H19129" s="6"/>
      <c r="I19129" s="9"/>
      <c r="J19129" s="9"/>
      <c r="K19129" s="9"/>
    </row>
    <row r="19130" spans="1:11" x14ac:dyDescent="0.25">
      <c r="A19130" s="2"/>
      <c r="B19130" s="2"/>
      <c r="C19130" s="2"/>
      <c r="E19130" s="2"/>
      <c r="G19130" s="2"/>
      <c r="H19130" s="6"/>
      <c r="I19130" s="9"/>
      <c r="J19130" s="9"/>
      <c r="K19130" s="9"/>
    </row>
    <row r="19131" spans="1:11" x14ac:dyDescent="0.25">
      <c r="A19131" s="2"/>
      <c r="B19131" s="2"/>
      <c r="C19131" s="2"/>
      <c r="E19131" s="2"/>
      <c r="G19131" s="2"/>
      <c r="H19131" s="6"/>
      <c r="I19131" s="9"/>
      <c r="J19131" s="9"/>
      <c r="K19131" s="9"/>
    </row>
    <row r="19132" spans="1:11" x14ac:dyDescent="0.25">
      <c r="A19132" s="2"/>
      <c r="B19132" s="2"/>
      <c r="C19132" s="2"/>
      <c r="E19132" s="2"/>
      <c r="G19132" s="2"/>
      <c r="H19132" s="6"/>
      <c r="I19132" s="9"/>
      <c r="J19132" s="9"/>
      <c r="K19132" s="9"/>
    </row>
    <row r="19133" spans="1:11" x14ac:dyDescent="0.25">
      <c r="A19133" s="2"/>
      <c r="B19133" s="2"/>
      <c r="C19133" s="2"/>
      <c r="E19133" s="2"/>
      <c r="G19133" s="2"/>
      <c r="H19133" s="6"/>
      <c r="I19133" s="9"/>
      <c r="J19133" s="9"/>
      <c r="K19133" s="9"/>
    </row>
    <row r="19134" spans="1:11" x14ac:dyDescent="0.25">
      <c r="A19134" s="2"/>
      <c r="B19134" s="2"/>
      <c r="C19134" s="2"/>
      <c r="E19134" s="2"/>
      <c r="G19134" s="2"/>
      <c r="H19134" s="6"/>
      <c r="I19134" s="9"/>
      <c r="J19134" s="9"/>
      <c r="K19134" s="9"/>
    </row>
    <row r="19135" spans="1:11" x14ac:dyDescent="0.25">
      <c r="A19135" s="2"/>
      <c r="B19135" s="2"/>
      <c r="C19135" s="2"/>
      <c r="E19135" s="2"/>
      <c r="G19135" s="2"/>
      <c r="H19135" s="6"/>
      <c r="I19135" s="9"/>
      <c r="J19135" s="9"/>
      <c r="K19135" s="9"/>
    </row>
    <row r="19136" spans="1:11" x14ac:dyDescent="0.25">
      <c r="A19136" s="2"/>
      <c r="B19136" s="2"/>
      <c r="C19136" s="2"/>
      <c r="E19136" s="2"/>
      <c r="G19136" s="2"/>
      <c r="H19136" s="6"/>
      <c r="I19136" s="9"/>
      <c r="J19136" s="9"/>
      <c r="K19136" s="9"/>
    </row>
    <row r="19137" spans="1:11" x14ac:dyDescent="0.25">
      <c r="A19137" s="2"/>
      <c r="B19137" s="2"/>
      <c r="C19137" s="2"/>
      <c r="E19137" s="2"/>
      <c r="G19137" s="2"/>
      <c r="H19137" s="6"/>
      <c r="I19137" s="9"/>
      <c r="J19137" s="9"/>
      <c r="K19137" s="9"/>
    </row>
    <row r="19138" spans="1:11" x14ac:dyDescent="0.25">
      <c r="A19138" s="2"/>
      <c r="B19138" s="2"/>
      <c r="C19138" s="2"/>
      <c r="E19138" s="2"/>
      <c r="G19138" s="2"/>
      <c r="H19138" s="6"/>
      <c r="I19138" s="9"/>
      <c r="J19138" s="9"/>
      <c r="K19138" s="9"/>
    </row>
    <row r="19139" spans="1:11" x14ac:dyDescent="0.25">
      <c r="A19139" s="2"/>
      <c r="B19139" s="2"/>
      <c r="C19139" s="2"/>
      <c r="E19139" s="2"/>
      <c r="G19139" s="2"/>
      <c r="H19139" s="6"/>
      <c r="I19139" s="9"/>
      <c r="J19139" s="9"/>
      <c r="K19139" s="9"/>
    </row>
    <row r="19140" spans="1:11" x14ac:dyDescent="0.25">
      <c r="A19140" s="2"/>
      <c r="B19140" s="2"/>
      <c r="C19140" s="2"/>
      <c r="E19140" s="2"/>
      <c r="G19140" s="2"/>
      <c r="H19140" s="6"/>
      <c r="I19140" s="9"/>
      <c r="J19140" s="9"/>
      <c r="K19140" s="9"/>
    </row>
    <row r="19141" spans="1:11" x14ac:dyDescent="0.25">
      <c r="A19141" s="2"/>
      <c r="B19141" s="2"/>
      <c r="C19141" s="2"/>
      <c r="E19141" s="2"/>
      <c r="G19141" s="2"/>
      <c r="H19141" s="6"/>
      <c r="I19141" s="9"/>
      <c r="J19141" s="9"/>
      <c r="K19141" s="9"/>
    </row>
    <row r="19142" spans="1:11" x14ac:dyDescent="0.25">
      <c r="A19142" s="2"/>
      <c r="B19142" s="2"/>
      <c r="C19142" s="2"/>
      <c r="E19142" s="2"/>
      <c r="G19142" s="2"/>
      <c r="H19142" s="6"/>
      <c r="I19142" s="9"/>
      <c r="J19142" s="9"/>
      <c r="K19142" s="9"/>
    </row>
    <row r="19143" spans="1:11" x14ac:dyDescent="0.25">
      <c r="A19143" s="2"/>
      <c r="B19143" s="2"/>
      <c r="C19143" s="2"/>
      <c r="E19143" s="2"/>
      <c r="G19143" s="2"/>
      <c r="H19143" s="6"/>
      <c r="I19143" s="9"/>
      <c r="J19143" s="9"/>
      <c r="K19143" s="9"/>
    </row>
    <row r="19144" spans="1:11" x14ac:dyDescent="0.25">
      <c r="A19144" s="2"/>
      <c r="B19144" s="2"/>
      <c r="C19144" s="2"/>
      <c r="E19144" s="2"/>
      <c r="G19144" s="2"/>
      <c r="H19144" s="6"/>
      <c r="I19144" s="9"/>
      <c r="J19144" s="9"/>
      <c r="K19144" s="9"/>
    </row>
    <row r="19145" spans="1:11" x14ac:dyDescent="0.25">
      <c r="A19145" s="2"/>
      <c r="B19145" s="2"/>
      <c r="C19145" s="2"/>
      <c r="E19145" s="2"/>
      <c r="G19145" s="2"/>
      <c r="H19145" s="6"/>
      <c r="I19145" s="9"/>
      <c r="J19145" s="9"/>
      <c r="K19145" s="9"/>
    </row>
    <row r="19146" spans="1:11" x14ac:dyDescent="0.25">
      <c r="A19146" s="2"/>
      <c r="B19146" s="2"/>
      <c r="C19146" s="2"/>
      <c r="E19146" s="2"/>
      <c r="G19146" s="2"/>
      <c r="H19146" s="6"/>
      <c r="I19146" s="9"/>
      <c r="J19146" s="9"/>
      <c r="K19146" s="9"/>
    </row>
    <row r="19147" spans="1:11" x14ac:dyDescent="0.25">
      <c r="A19147" s="2"/>
      <c r="B19147" s="2"/>
      <c r="C19147" s="2"/>
      <c r="E19147" s="2"/>
      <c r="G19147" s="2"/>
      <c r="H19147" s="6"/>
      <c r="I19147" s="9"/>
      <c r="J19147" s="9"/>
      <c r="K19147" s="9"/>
    </row>
    <row r="19148" spans="1:11" x14ac:dyDescent="0.25">
      <c r="A19148" s="2"/>
      <c r="B19148" s="2"/>
      <c r="C19148" s="2"/>
      <c r="E19148" s="2"/>
      <c r="G19148" s="2"/>
      <c r="H19148" s="6"/>
      <c r="I19148" s="9"/>
      <c r="J19148" s="9"/>
      <c r="K19148" s="9"/>
    </row>
    <row r="19149" spans="1:11" x14ac:dyDescent="0.25">
      <c r="A19149" s="2"/>
      <c r="B19149" s="2"/>
      <c r="C19149" s="2"/>
      <c r="E19149" s="2"/>
      <c r="G19149" s="2"/>
      <c r="H19149" s="6"/>
      <c r="I19149" s="9"/>
      <c r="J19149" s="9"/>
      <c r="K19149" s="9"/>
    </row>
    <row r="19150" spans="1:11" x14ac:dyDescent="0.25">
      <c r="A19150" s="2"/>
      <c r="B19150" s="2"/>
      <c r="C19150" s="2"/>
      <c r="E19150" s="2"/>
      <c r="G19150" s="2"/>
      <c r="H19150" s="6"/>
      <c r="I19150" s="9"/>
      <c r="J19150" s="9"/>
      <c r="K19150" s="9"/>
    </row>
    <row r="19151" spans="1:11" x14ac:dyDescent="0.25">
      <c r="A19151" s="2"/>
      <c r="B19151" s="2"/>
      <c r="C19151" s="2"/>
      <c r="E19151" s="2"/>
      <c r="G19151" s="2"/>
      <c r="H19151" s="6"/>
      <c r="I19151" s="9"/>
      <c r="J19151" s="9"/>
      <c r="K19151" s="9"/>
    </row>
    <row r="19152" spans="1:11" x14ac:dyDescent="0.25">
      <c r="A19152" s="2"/>
      <c r="B19152" s="2"/>
      <c r="C19152" s="2"/>
      <c r="E19152" s="2"/>
      <c r="G19152" s="2"/>
      <c r="H19152" s="6"/>
      <c r="I19152" s="9"/>
      <c r="J19152" s="9"/>
      <c r="K19152" s="9"/>
    </row>
    <row r="19153" spans="1:11" x14ac:dyDescent="0.25">
      <c r="A19153" s="2"/>
      <c r="B19153" s="2"/>
      <c r="C19153" s="2"/>
      <c r="E19153" s="2"/>
      <c r="G19153" s="2"/>
      <c r="H19153" s="6"/>
      <c r="I19153" s="9"/>
      <c r="J19153" s="9"/>
      <c r="K19153" s="9"/>
    </row>
    <row r="19154" spans="1:11" x14ac:dyDescent="0.25">
      <c r="A19154" s="2"/>
      <c r="B19154" s="2"/>
      <c r="C19154" s="2"/>
      <c r="E19154" s="2"/>
      <c r="G19154" s="2"/>
      <c r="H19154" s="6"/>
      <c r="I19154" s="9"/>
      <c r="J19154" s="9"/>
      <c r="K19154" s="9"/>
    </row>
    <row r="19155" spans="1:11" x14ac:dyDescent="0.25">
      <c r="A19155" s="2"/>
      <c r="B19155" s="2"/>
      <c r="C19155" s="2"/>
      <c r="E19155" s="2"/>
      <c r="G19155" s="2"/>
      <c r="H19155" s="6"/>
      <c r="I19155" s="9"/>
      <c r="J19155" s="9"/>
      <c r="K19155" s="9"/>
    </row>
    <row r="19156" spans="1:11" x14ac:dyDescent="0.25">
      <c r="A19156" s="2"/>
      <c r="B19156" s="2"/>
      <c r="C19156" s="2"/>
      <c r="E19156" s="2"/>
      <c r="G19156" s="2"/>
      <c r="H19156" s="6"/>
      <c r="I19156" s="9"/>
      <c r="J19156" s="9"/>
      <c r="K19156" s="9"/>
    </row>
    <row r="19157" spans="1:11" x14ac:dyDescent="0.25">
      <c r="A19157" s="2"/>
      <c r="B19157" s="2"/>
      <c r="C19157" s="2"/>
      <c r="E19157" s="2"/>
      <c r="G19157" s="2"/>
      <c r="H19157" s="6"/>
      <c r="I19157" s="9"/>
      <c r="J19157" s="9"/>
      <c r="K19157" s="9"/>
    </row>
    <row r="19158" spans="1:11" x14ac:dyDescent="0.25">
      <c r="A19158" s="2"/>
      <c r="B19158" s="2"/>
      <c r="C19158" s="2"/>
      <c r="E19158" s="2"/>
      <c r="G19158" s="2"/>
      <c r="H19158" s="6"/>
      <c r="I19158" s="9"/>
      <c r="J19158" s="9"/>
      <c r="K19158" s="9"/>
    </row>
    <row r="19159" spans="1:11" x14ac:dyDescent="0.25">
      <c r="A19159" s="2"/>
      <c r="B19159" s="2"/>
      <c r="C19159" s="2"/>
      <c r="E19159" s="2"/>
      <c r="G19159" s="2"/>
      <c r="H19159" s="6"/>
      <c r="I19159" s="9"/>
      <c r="J19159" s="9"/>
      <c r="K19159" s="9"/>
    </row>
    <row r="19160" spans="1:11" x14ac:dyDescent="0.25">
      <c r="A19160" s="2"/>
      <c r="B19160" s="2"/>
      <c r="C19160" s="2"/>
      <c r="E19160" s="2"/>
      <c r="G19160" s="2"/>
      <c r="H19160" s="6"/>
      <c r="I19160" s="9"/>
      <c r="J19160" s="9"/>
      <c r="K19160" s="9"/>
    </row>
    <row r="19161" spans="1:11" x14ac:dyDescent="0.25">
      <c r="A19161" s="2"/>
      <c r="B19161" s="2"/>
      <c r="C19161" s="2"/>
      <c r="E19161" s="2"/>
      <c r="G19161" s="2"/>
      <c r="H19161" s="6"/>
      <c r="I19161" s="9"/>
      <c r="J19161" s="9"/>
      <c r="K19161" s="9"/>
    </row>
    <row r="19162" spans="1:11" x14ac:dyDescent="0.25">
      <c r="A19162" s="2"/>
      <c r="B19162" s="2"/>
      <c r="C19162" s="2"/>
      <c r="E19162" s="2"/>
      <c r="G19162" s="2"/>
      <c r="H19162" s="6"/>
      <c r="I19162" s="9"/>
      <c r="J19162" s="9"/>
      <c r="K19162" s="9"/>
    </row>
    <row r="19163" spans="1:11" x14ac:dyDescent="0.25">
      <c r="A19163" s="2"/>
      <c r="B19163" s="2"/>
      <c r="C19163" s="2"/>
      <c r="E19163" s="2"/>
      <c r="G19163" s="2"/>
      <c r="H19163" s="6"/>
      <c r="I19163" s="9"/>
      <c r="J19163" s="9"/>
      <c r="K19163" s="9"/>
    </row>
    <row r="19164" spans="1:11" x14ac:dyDescent="0.25">
      <c r="A19164" s="2"/>
      <c r="B19164" s="2"/>
      <c r="C19164" s="2"/>
      <c r="E19164" s="2"/>
      <c r="G19164" s="2"/>
      <c r="H19164" s="6"/>
      <c r="I19164" s="9"/>
      <c r="J19164" s="9"/>
      <c r="K19164" s="9"/>
    </row>
    <row r="19165" spans="1:11" x14ac:dyDescent="0.25">
      <c r="A19165" s="2"/>
      <c r="B19165" s="2"/>
      <c r="C19165" s="2"/>
      <c r="E19165" s="2"/>
      <c r="G19165" s="2"/>
      <c r="H19165" s="6"/>
      <c r="I19165" s="9"/>
      <c r="J19165" s="9"/>
      <c r="K19165" s="9"/>
    </row>
    <row r="19166" spans="1:11" x14ac:dyDescent="0.25">
      <c r="A19166" s="2"/>
      <c r="B19166" s="2"/>
      <c r="C19166" s="2"/>
      <c r="E19166" s="2"/>
      <c r="G19166" s="2"/>
      <c r="H19166" s="6"/>
      <c r="I19166" s="9"/>
      <c r="J19166" s="9"/>
      <c r="K19166" s="9"/>
    </row>
    <row r="19167" spans="1:11" x14ac:dyDescent="0.25">
      <c r="A19167" s="2"/>
      <c r="B19167" s="2"/>
      <c r="C19167" s="2"/>
      <c r="E19167" s="2"/>
      <c r="G19167" s="2"/>
      <c r="H19167" s="6"/>
      <c r="I19167" s="9"/>
      <c r="J19167" s="9"/>
      <c r="K19167" s="9"/>
    </row>
    <row r="19168" spans="1:11" x14ac:dyDescent="0.25">
      <c r="A19168" s="2"/>
      <c r="B19168" s="2"/>
      <c r="C19168" s="2"/>
      <c r="E19168" s="2"/>
      <c r="G19168" s="2"/>
      <c r="H19168" s="6"/>
      <c r="I19168" s="9"/>
      <c r="J19168" s="9"/>
      <c r="K19168" s="9"/>
    </row>
    <row r="19169" spans="1:11" x14ac:dyDescent="0.25">
      <c r="A19169" s="2"/>
      <c r="B19169" s="2"/>
      <c r="C19169" s="2"/>
      <c r="E19169" s="2"/>
      <c r="G19169" s="2"/>
      <c r="H19169" s="6"/>
      <c r="I19169" s="9"/>
      <c r="J19169" s="9"/>
      <c r="K19169" s="9"/>
    </row>
    <row r="19170" spans="1:11" x14ac:dyDescent="0.25">
      <c r="A19170" s="2"/>
      <c r="B19170" s="2"/>
      <c r="C19170" s="2"/>
      <c r="E19170" s="2"/>
      <c r="G19170" s="2"/>
      <c r="H19170" s="6"/>
      <c r="I19170" s="9"/>
      <c r="J19170" s="9"/>
      <c r="K19170" s="9"/>
    </row>
    <row r="19171" spans="1:11" x14ac:dyDescent="0.25">
      <c r="A19171" s="2"/>
      <c r="B19171" s="2"/>
      <c r="C19171" s="2"/>
      <c r="E19171" s="2"/>
      <c r="G19171" s="2"/>
      <c r="H19171" s="6"/>
      <c r="I19171" s="9"/>
      <c r="J19171" s="9"/>
      <c r="K19171" s="9"/>
    </row>
    <row r="19172" spans="1:11" x14ac:dyDescent="0.25">
      <c r="A19172" s="2"/>
      <c r="B19172" s="2"/>
      <c r="C19172" s="2"/>
      <c r="E19172" s="2"/>
      <c r="G19172" s="2"/>
      <c r="H19172" s="6"/>
      <c r="I19172" s="9"/>
      <c r="J19172" s="9"/>
      <c r="K19172" s="9"/>
    </row>
    <row r="19173" spans="1:11" x14ac:dyDescent="0.25">
      <c r="A19173" s="2"/>
      <c r="B19173" s="2"/>
      <c r="C19173" s="2"/>
      <c r="E19173" s="2"/>
      <c r="G19173" s="2"/>
      <c r="H19173" s="6"/>
      <c r="I19173" s="9"/>
      <c r="J19173" s="9"/>
      <c r="K19173" s="9"/>
    </row>
    <row r="19174" spans="1:11" x14ac:dyDescent="0.25">
      <c r="A19174" s="2"/>
      <c r="B19174" s="2"/>
      <c r="C19174" s="2"/>
      <c r="E19174" s="2"/>
      <c r="G19174" s="2"/>
      <c r="H19174" s="6"/>
      <c r="I19174" s="9"/>
      <c r="J19174" s="9"/>
      <c r="K19174" s="9"/>
    </row>
    <row r="19175" spans="1:11" x14ac:dyDescent="0.25">
      <c r="A19175" s="2"/>
      <c r="B19175" s="2"/>
      <c r="C19175" s="2"/>
      <c r="E19175" s="2"/>
      <c r="G19175" s="2"/>
      <c r="H19175" s="6"/>
      <c r="I19175" s="9"/>
      <c r="J19175" s="9"/>
      <c r="K19175" s="9"/>
    </row>
    <row r="19176" spans="1:11" x14ac:dyDescent="0.25">
      <c r="A19176" s="2"/>
      <c r="B19176" s="2"/>
      <c r="C19176" s="2"/>
      <c r="E19176" s="2"/>
      <c r="G19176" s="2"/>
      <c r="H19176" s="6"/>
      <c r="I19176" s="9"/>
      <c r="J19176" s="9"/>
      <c r="K19176" s="9"/>
    </row>
    <row r="19177" spans="1:11" x14ac:dyDescent="0.25">
      <c r="A19177" s="2"/>
      <c r="B19177" s="2"/>
      <c r="C19177" s="2"/>
      <c r="E19177" s="2"/>
      <c r="G19177" s="2"/>
      <c r="H19177" s="6"/>
      <c r="I19177" s="9"/>
      <c r="J19177" s="9"/>
      <c r="K19177" s="9"/>
    </row>
    <row r="19178" spans="1:11" x14ac:dyDescent="0.25">
      <c r="A19178" s="2"/>
      <c r="B19178" s="2"/>
      <c r="C19178" s="2"/>
      <c r="E19178" s="2"/>
      <c r="G19178" s="2"/>
      <c r="H19178" s="6"/>
      <c r="I19178" s="9"/>
      <c r="J19178" s="9"/>
      <c r="K19178" s="9"/>
    </row>
    <row r="19179" spans="1:11" x14ac:dyDescent="0.25">
      <c r="A19179" s="2"/>
      <c r="B19179" s="2"/>
      <c r="C19179" s="2"/>
      <c r="E19179" s="2"/>
      <c r="G19179" s="2"/>
      <c r="H19179" s="6"/>
      <c r="I19179" s="9"/>
      <c r="J19179" s="9"/>
      <c r="K19179" s="9"/>
    </row>
    <row r="19180" spans="1:11" x14ac:dyDescent="0.25">
      <c r="A19180" s="2"/>
      <c r="B19180" s="2"/>
      <c r="C19180" s="2"/>
      <c r="E19180" s="2"/>
      <c r="G19180" s="2"/>
      <c r="H19180" s="6"/>
      <c r="I19180" s="9"/>
      <c r="J19180" s="9"/>
      <c r="K19180" s="9"/>
    </row>
    <row r="19181" spans="1:11" x14ac:dyDescent="0.25">
      <c r="A19181" s="2"/>
      <c r="B19181" s="2"/>
      <c r="C19181" s="2"/>
      <c r="E19181" s="2"/>
      <c r="G19181" s="2"/>
      <c r="H19181" s="6"/>
      <c r="I19181" s="9"/>
      <c r="J19181" s="9"/>
      <c r="K19181" s="9"/>
    </row>
    <row r="19182" spans="1:11" x14ac:dyDescent="0.25">
      <c r="A19182" s="2"/>
      <c r="B19182" s="2"/>
      <c r="C19182" s="2"/>
      <c r="E19182" s="2"/>
      <c r="G19182" s="2"/>
      <c r="H19182" s="6"/>
      <c r="I19182" s="9"/>
      <c r="J19182" s="9"/>
      <c r="K19182" s="9"/>
    </row>
    <row r="19183" spans="1:11" x14ac:dyDescent="0.25">
      <c r="A19183" s="2"/>
      <c r="B19183" s="2"/>
      <c r="C19183" s="2"/>
      <c r="E19183" s="2"/>
      <c r="G19183" s="2"/>
      <c r="H19183" s="6"/>
      <c r="I19183" s="9"/>
      <c r="J19183" s="9"/>
      <c r="K19183" s="9"/>
    </row>
    <row r="19184" spans="1:11" x14ac:dyDescent="0.25">
      <c r="A19184" s="2"/>
      <c r="B19184" s="2"/>
      <c r="C19184" s="2"/>
      <c r="E19184" s="2"/>
      <c r="G19184" s="2"/>
      <c r="H19184" s="6"/>
      <c r="I19184" s="9"/>
      <c r="J19184" s="9"/>
      <c r="K19184" s="9"/>
    </row>
    <row r="19185" spans="1:11" x14ac:dyDescent="0.25">
      <c r="A19185" s="2"/>
      <c r="B19185" s="2"/>
      <c r="C19185" s="2"/>
      <c r="E19185" s="2"/>
      <c r="G19185" s="2"/>
      <c r="H19185" s="6"/>
      <c r="I19185" s="9"/>
      <c r="J19185" s="9"/>
      <c r="K19185" s="9"/>
    </row>
    <row r="19186" spans="1:11" x14ac:dyDescent="0.25">
      <c r="A19186" s="2"/>
      <c r="B19186" s="2"/>
      <c r="C19186" s="2"/>
      <c r="E19186" s="2"/>
      <c r="G19186" s="2"/>
      <c r="H19186" s="6"/>
      <c r="I19186" s="9"/>
      <c r="J19186" s="9"/>
      <c r="K19186" s="9"/>
    </row>
    <row r="19187" spans="1:11" x14ac:dyDescent="0.25">
      <c r="A19187" s="2"/>
      <c r="B19187" s="2"/>
      <c r="C19187" s="2"/>
      <c r="E19187" s="2"/>
      <c r="G19187" s="2"/>
      <c r="H19187" s="6"/>
      <c r="I19187" s="9"/>
      <c r="J19187" s="9"/>
      <c r="K19187" s="9"/>
    </row>
    <row r="19188" spans="1:11" x14ac:dyDescent="0.25">
      <c r="A19188" s="2"/>
      <c r="B19188" s="2"/>
      <c r="C19188" s="2"/>
      <c r="E19188" s="2"/>
      <c r="G19188" s="2"/>
      <c r="H19188" s="6"/>
      <c r="I19188" s="9"/>
      <c r="J19188" s="9"/>
      <c r="K19188" s="9"/>
    </row>
    <row r="19189" spans="1:11" x14ac:dyDescent="0.25">
      <c r="A19189" s="2"/>
      <c r="B19189" s="2"/>
      <c r="C19189" s="2"/>
      <c r="E19189" s="2"/>
      <c r="G19189" s="2"/>
      <c r="H19189" s="6"/>
      <c r="I19189" s="9"/>
      <c r="J19189" s="9"/>
      <c r="K19189" s="9"/>
    </row>
    <row r="19190" spans="1:11" x14ac:dyDescent="0.25">
      <c r="A19190" s="2"/>
      <c r="B19190" s="2"/>
      <c r="C19190" s="2"/>
      <c r="E19190" s="2"/>
      <c r="G19190" s="2"/>
      <c r="H19190" s="6"/>
      <c r="I19190" s="9"/>
      <c r="J19190" s="9"/>
      <c r="K19190" s="9"/>
    </row>
    <row r="19191" spans="1:11" x14ac:dyDescent="0.25">
      <c r="A19191" s="2"/>
      <c r="B19191" s="2"/>
      <c r="C19191" s="2"/>
      <c r="E19191" s="2"/>
      <c r="G19191" s="2"/>
      <c r="H19191" s="6"/>
      <c r="I19191" s="9"/>
      <c r="J19191" s="9"/>
      <c r="K19191" s="9"/>
    </row>
    <row r="19192" spans="1:11" x14ac:dyDescent="0.25">
      <c r="A19192" s="2"/>
      <c r="B19192" s="2"/>
      <c r="C19192" s="2"/>
      <c r="E19192" s="2"/>
      <c r="G19192" s="2"/>
      <c r="H19192" s="6"/>
      <c r="I19192" s="9"/>
      <c r="J19192" s="9"/>
      <c r="K19192" s="9"/>
    </row>
    <row r="19193" spans="1:11" x14ac:dyDescent="0.25">
      <c r="A19193" s="2"/>
      <c r="B19193" s="2"/>
      <c r="C19193" s="2"/>
      <c r="E19193" s="2"/>
      <c r="G19193" s="2"/>
      <c r="H19193" s="6"/>
      <c r="I19193" s="9"/>
      <c r="J19193" s="9"/>
      <c r="K19193" s="9"/>
    </row>
    <row r="19194" spans="1:11" x14ac:dyDescent="0.25">
      <c r="A19194" s="2"/>
      <c r="B19194" s="2"/>
      <c r="C19194" s="2"/>
      <c r="E19194" s="2"/>
      <c r="G19194" s="2"/>
      <c r="H19194" s="6"/>
      <c r="I19194" s="9"/>
      <c r="J19194" s="9"/>
      <c r="K19194" s="9"/>
    </row>
    <row r="19195" spans="1:11" x14ac:dyDescent="0.25">
      <c r="A19195" s="2"/>
      <c r="B19195" s="2"/>
      <c r="C19195" s="2"/>
      <c r="E19195" s="2"/>
      <c r="G19195" s="2"/>
      <c r="H19195" s="6"/>
      <c r="I19195" s="9"/>
      <c r="J19195" s="9"/>
      <c r="K19195" s="9"/>
    </row>
    <row r="19196" spans="1:11" x14ac:dyDescent="0.25">
      <c r="A19196" s="2"/>
      <c r="B19196" s="2"/>
      <c r="C19196" s="2"/>
      <c r="E19196" s="2"/>
      <c r="G19196" s="2"/>
      <c r="H19196" s="6"/>
      <c r="I19196" s="9"/>
      <c r="J19196" s="9"/>
      <c r="K19196" s="9"/>
    </row>
    <row r="19197" spans="1:11" x14ac:dyDescent="0.25">
      <c r="A19197" s="2"/>
      <c r="B19197" s="2"/>
      <c r="C19197" s="2"/>
      <c r="E19197" s="2"/>
      <c r="G19197" s="2"/>
      <c r="H19197" s="6"/>
      <c r="I19197" s="9"/>
      <c r="J19197" s="9"/>
      <c r="K19197" s="9"/>
    </row>
    <row r="19198" spans="1:11" x14ac:dyDescent="0.25">
      <c r="A19198" s="2"/>
      <c r="B19198" s="2"/>
      <c r="C19198" s="2"/>
      <c r="E19198" s="2"/>
      <c r="G19198" s="2"/>
      <c r="H19198" s="6"/>
      <c r="I19198" s="9"/>
      <c r="J19198" s="9"/>
      <c r="K19198" s="9"/>
    </row>
    <row r="19199" spans="1:11" x14ac:dyDescent="0.25">
      <c r="A19199" s="2"/>
      <c r="B19199" s="2"/>
      <c r="C19199" s="2"/>
      <c r="E19199" s="2"/>
      <c r="G19199" s="2"/>
      <c r="H19199" s="6"/>
      <c r="I19199" s="9"/>
      <c r="J19199" s="9"/>
      <c r="K19199" s="9"/>
    </row>
    <row r="19200" spans="1:11" x14ac:dyDescent="0.25">
      <c r="A19200" s="2"/>
      <c r="B19200" s="2"/>
      <c r="C19200" s="2"/>
      <c r="E19200" s="2"/>
      <c r="G19200" s="2"/>
      <c r="H19200" s="6"/>
      <c r="I19200" s="9"/>
      <c r="J19200" s="9"/>
      <c r="K19200" s="9"/>
    </row>
    <row r="19201" spans="1:11" x14ac:dyDescent="0.25">
      <c r="A19201" s="2"/>
      <c r="B19201" s="2"/>
      <c r="C19201" s="2"/>
      <c r="E19201" s="2"/>
      <c r="G19201" s="2"/>
      <c r="H19201" s="6"/>
      <c r="I19201" s="9"/>
      <c r="J19201" s="9"/>
      <c r="K19201" s="9"/>
    </row>
    <row r="19202" spans="1:11" x14ac:dyDescent="0.25">
      <c r="A19202" s="2"/>
      <c r="B19202" s="2"/>
      <c r="C19202" s="2"/>
      <c r="E19202" s="2"/>
      <c r="G19202" s="2"/>
      <c r="H19202" s="6"/>
      <c r="I19202" s="9"/>
      <c r="J19202" s="9"/>
      <c r="K19202" s="9"/>
    </row>
    <row r="19203" spans="1:11" x14ac:dyDescent="0.25">
      <c r="A19203" s="2"/>
      <c r="B19203" s="2"/>
      <c r="C19203" s="2"/>
      <c r="E19203" s="2"/>
      <c r="G19203" s="2"/>
      <c r="H19203" s="6"/>
      <c r="I19203" s="9"/>
      <c r="J19203" s="9"/>
      <c r="K19203" s="9"/>
    </row>
    <row r="19204" spans="1:11" x14ac:dyDescent="0.25">
      <c r="A19204" s="2"/>
      <c r="B19204" s="2"/>
      <c r="C19204" s="2"/>
      <c r="E19204" s="2"/>
      <c r="G19204" s="2"/>
      <c r="H19204" s="6"/>
      <c r="I19204" s="9"/>
      <c r="J19204" s="9"/>
      <c r="K19204" s="9"/>
    </row>
    <row r="19205" spans="1:11" x14ac:dyDescent="0.25">
      <c r="A19205" s="2"/>
      <c r="B19205" s="2"/>
      <c r="C19205" s="2"/>
      <c r="E19205" s="2"/>
      <c r="G19205" s="2"/>
      <c r="H19205" s="6"/>
      <c r="I19205" s="9"/>
      <c r="J19205" s="9"/>
      <c r="K19205" s="9"/>
    </row>
    <row r="19206" spans="1:11" x14ac:dyDescent="0.25">
      <c r="A19206" s="2"/>
      <c r="B19206" s="2"/>
      <c r="C19206" s="2"/>
      <c r="E19206" s="2"/>
      <c r="G19206" s="2"/>
      <c r="H19206" s="6"/>
      <c r="I19206" s="9"/>
      <c r="J19206" s="9"/>
      <c r="K19206" s="9"/>
    </row>
    <row r="19207" spans="1:11" x14ac:dyDescent="0.25">
      <c r="A19207" s="2"/>
      <c r="B19207" s="2"/>
      <c r="C19207" s="2"/>
      <c r="E19207" s="2"/>
      <c r="G19207" s="2"/>
      <c r="H19207" s="6"/>
      <c r="I19207" s="9"/>
      <c r="J19207" s="9"/>
      <c r="K19207" s="9"/>
    </row>
    <row r="19208" spans="1:11" x14ac:dyDescent="0.25">
      <c r="A19208" s="2"/>
      <c r="B19208" s="2"/>
      <c r="C19208" s="2"/>
      <c r="E19208" s="2"/>
      <c r="G19208" s="2"/>
      <c r="H19208" s="6"/>
      <c r="I19208" s="9"/>
      <c r="J19208" s="9"/>
      <c r="K19208" s="9"/>
    </row>
    <row r="19209" spans="1:11" x14ac:dyDescent="0.25">
      <c r="A19209" s="2"/>
      <c r="B19209" s="2"/>
      <c r="C19209" s="2"/>
      <c r="E19209" s="2"/>
      <c r="G19209" s="2"/>
      <c r="H19209" s="6"/>
      <c r="I19209" s="9"/>
      <c r="J19209" s="9"/>
      <c r="K19209" s="9"/>
    </row>
    <row r="19210" spans="1:11" x14ac:dyDescent="0.25">
      <c r="A19210" s="2"/>
      <c r="B19210" s="2"/>
      <c r="C19210" s="2"/>
      <c r="E19210" s="2"/>
      <c r="G19210" s="2"/>
      <c r="H19210" s="6"/>
      <c r="I19210" s="9"/>
      <c r="J19210" s="9"/>
      <c r="K19210" s="9"/>
    </row>
    <row r="19211" spans="1:11" x14ac:dyDescent="0.25">
      <c r="A19211" s="2"/>
      <c r="B19211" s="2"/>
      <c r="C19211" s="2"/>
      <c r="E19211" s="2"/>
      <c r="G19211" s="2"/>
      <c r="H19211" s="6"/>
      <c r="I19211" s="9"/>
      <c r="J19211" s="9"/>
      <c r="K19211" s="9"/>
    </row>
    <row r="19212" spans="1:11" x14ac:dyDescent="0.25">
      <c r="A19212" s="2"/>
      <c r="B19212" s="2"/>
      <c r="C19212" s="2"/>
      <c r="E19212" s="2"/>
      <c r="G19212" s="2"/>
      <c r="H19212" s="6"/>
      <c r="I19212" s="9"/>
      <c r="J19212" s="9"/>
      <c r="K19212" s="9"/>
    </row>
    <row r="19213" spans="1:11" x14ac:dyDescent="0.25">
      <c r="A19213" s="2"/>
      <c r="B19213" s="2"/>
      <c r="C19213" s="2"/>
      <c r="E19213" s="2"/>
      <c r="G19213" s="2"/>
      <c r="H19213" s="6"/>
      <c r="I19213" s="9"/>
      <c r="J19213" s="9"/>
      <c r="K19213" s="9"/>
    </row>
    <row r="19214" spans="1:11" x14ac:dyDescent="0.25">
      <c r="A19214" s="2"/>
      <c r="B19214" s="2"/>
      <c r="C19214" s="2"/>
      <c r="E19214" s="2"/>
      <c r="G19214" s="2"/>
      <c r="H19214" s="6"/>
      <c r="I19214" s="9"/>
      <c r="J19214" s="9"/>
      <c r="K19214" s="9"/>
    </row>
    <row r="19215" spans="1:11" x14ac:dyDescent="0.25">
      <c r="A19215" s="2"/>
      <c r="B19215" s="2"/>
      <c r="C19215" s="2"/>
      <c r="E19215" s="2"/>
      <c r="G19215" s="2"/>
      <c r="H19215" s="6"/>
      <c r="I19215" s="9"/>
      <c r="J19215" s="9"/>
      <c r="K19215" s="9"/>
    </row>
    <row r="19216" spans="1:11" x14ac:dyDescent="0.25">
      <c r="A19216" s="2"/>
      <c r="B19216" s="2"/>
      <c r="C19216" s="2"/>
      <c r="E19216" s="2"/>
      <c r="G19216" s="2"/>
      <c r="H19216" s="6"/>
      <c r="I19216" s="9"/>
      <c r="J19216" s="9"/>
      <c r="K19216" s="9"/>
    </row>
    <row r="19217" spans="1:11" x14ac:dyDescent="0.25">
      <c r="A19217" s="2"/>
      <c r="B19217" s="2"/>
      <c r="C19217" s="2"/>
      <c r="E19217" s="2"/>
      <c r="G19217" s="2"/>
      <c r="H19217" s="6"/>
      <c r="I19217" s="9"/>
      <c r="J19217" s="9"/>
      <c r="K19217" s="9"/>
    </row>
    <row r="19218" spans="1:11" x14ac:dyDescent="0.25">
      <c r="A19218" s="2"/>
      <c r="B19218" s="2"/>
      <c r="C19218" s="2"/>
      <c r="E19218" s="2"/>
      <c r="G19218" s="2"/>
      <c r="H19218" s="6"/>
      <c r="I19218" s="9"/>
      <c r="J19218" s="9"/>
      <c r="K19218" s="9"/>
    </row>
    <row r="19219" spans="1:11" x14ac:dyDescent="0.25">
      <c r="A19219" s="2"/>
      <c r="B19219" s="2"/>
      <c r="C19219" s="2"/>
      <c r="E19219" s="2"/>
      <c r="G19219" s="2"/>
      <c r="H19219" s="6"/>
      <c r="I19219" s="9"/>
      <c r="J19219" s="9"/>
      <c r="K19219" s="9"/>
    </row>
    <row r="19220" spans="1:11" x14ac:dyDescent="0.25">
      <c r="A19220" s="2"/>
      <c r="B19220" s="2"/>
      <c r="C19220" s="2"/>
      <c r="E19220" s="2"/>
      <c r="G19220" s="2"/>
      <c r="H19220" s="6"/>
      <c r="I19220" s="9"/>
      <c r="J19220" s="9"/>
      <c r="K19220" s="9"/>
    </row>
    <row r="19221" spans="1:11" x14ac:dyDescent="0.25">
      <c r="A19221" s="2"/>
      <c r="B19221" s="2"/>
      <c r="C19221" s="2"/>
      <c r="E19221" s="2"/>
      <c r="G19221" s="2"/>
      <c r="H19221" s="6"/>
      <c r="I19221" s="9"/>
      <c r="J19221" s="9"/>
      <c r="K19221" s="9"/>
    </row>
    <row r="19222" spans="1:11" x14ac:dyDescent="0.25">
      <c r="A19222" s="2"/>
      <c r="B19222" s="2"/>
      <c r="C19222" s="2"/>
      <c r="E19222" s="2"/>
      <c r="G19222" s="2"/>
      <c r="H19222" s="6"/>
      <c r="I19222" s="9"/>
      <c r="J19222" s="9"/>
      <c r="K19222" s="9"/>
    </row>
    <row r="19223" spans="1:11" x14ac:dyDescent="0.25">
      <c r="A19223" s="2"/>
      <c r="B19223" s="2"/>
      <c r="C19223" s="2"/>
      <c r="E19223" s="2"/>
      <c r="G19223" s="2"/>
      <c r="H19223" s="6"/>
      <c r="I19223" s="9"/>
      <c r="J19223" s="9"/>
      <c r="K19223" s="9"/>
    </row>
    <row r="19224" spans="1:11" x14ac:dyDescent="0.25">
      <c r="A19224" s="2"/>
      <c r="B19224" s="2"/>
      <c r="C19224" s="2"/>
      <c r="E19224" s="2"/>
      <c r="G19224" s="2"/>
      <c r="H19224" s="6"/>
      <c r="I19224" s="9"/>
      <c r="J19224" s="9"/>
      <c r="K19224" s="9"/>
    </row>
    <row r="19225" spans="1:11" x14ac:dyDescent="0.25">
      <c r="A19225" s="2"/>
      <c r="B19225" s="2"/>
      <c r="C19225" s="2"/>
      <c r="E19225" s="2"/>
      <c r="G19225" s="2"/>
      <c r="H19225" s="6"/>
      <c r="I19225" s="9"/>
      <c r="J19225" s="9"/>
      <c r="K19225" s="9"/>
    </row>
    <row r="19226" spans="1:11" x14ac:dyDescent="0.25">
      <c r="A19226" s="2"/>
      <c r="B19226" s="2"/>
      <c r="C19226" s="2"/>
      <c r="E19226" s="2"/>
      <c r="G19226" s="2"/>
      <c r="H19226" s="6"/>
      <c r="I19226" s="9"/>
      <c r="J19226" s="9"/>
      <c r="K19226" s="9"/>
    </row>
    <row r="19227" spans="1:11" x14ac:dyDescent="0.25">
      <c r="A19227" s="2"/>
      <c r="B19227" s="2"/>
      <c r="C19227" s="2"/>
      <c r="E19227" s="2"/>
      <c r="G19227" s="2"/>
      <c r="H19227" s="6"/>
      <c r="I19227" s="9"/>
      <c r="J19227" s="9"/>
      <c r="K19227" s="9"/>
    </row>
    <row r="19228" spans="1:11" x14ac:dyDescent="0.25">
      <c r="A19228" s="2"/>
      <c r="B19228" s="2"/>
      <c r="C19228" s="2"/>
      <c r="E19228" s="2"/>
      <c r="G19228" s="2"/>
      <c r="H19228" s="6"/>
      <c r="I19228" s="9"/>
      <c r="J19228" s="9"/>
      <c r="K19228" s="9"/>
    </row>
    <row r="19229" spans="1:11" x14ac:dyDescent="0.25">
      <c r="A19229" s="2"/>
      <c r="B19229" s="2"/>
      <c r="C19229" s="2"/>
      <c r="E19229" s="2"/>
      <c r="G19229" s="2"/>
      <c r="H19229" s="6"/>
      <c r="I19229" s="9"/>
      <c r="J19229" s="9"/>
      <c r="K19229" s="9"/>
    </row>
    <row r="19230" spans="1:11" x14ac:dyDescent="0.25">
      <c r="A19230" s="2"/>
      <c r="B19230" s="2"/>
      <c r="C19230" s="2"/>
      <c r="E19230" s="2"/>
      <c r="G19230" s="2"/>
      <c r="H19230" s="6"/>
      <c r="I19230" s="9"/>
      <c r="J19230" s="9"/>
      <c r="K19230" s="9"/>
    </row>
    <row r="19231" spans="1:11" x14ac:dyDescent="0.25">
      <c r="A19231" s="2"/>
      <c r="B19231" s="2"/>
      <c r="C19231" s="2"/>
      <c r="E19231" s="2"/>
      <c r="G19231" s="2"/>
      <c r="H19231" s="6"/>
      <c r="I19231" s="9"/>
      <c r="J19231" s="9"/>
      <c r="K19231" s="9"/>
    </row>
    <row r="19232" spans="1:11" x14ac:dyDescent="0.25">
      <c r="A19232" s="2"/>
      <c r="B19232" s="2"/>
      <c r="C19232" s="2"/>
      <c r="E19232" s="2"/>
      <c r="G19232" s="2"/>
      <c r="H19232" s="6"/>
      <c r="I19232" s="9"/>
      <c r="J19232" s="9"/>
      <c r="K19232" s="9"/>
    </row>
    <row r="19233" spans="1:11" x14ac:dyDescent="0.25">
      <c r="A19233" s="2"/>
      <c r="B19233" s="2"/>
      <c r="C19233" s="2"/>
      <c r="E19233" s="2"/>
      <c r="G19233" s="2"/>
      <c r="H19233" s="6"/>
      <c r="I19233" s="9"/>
      <c r="J19233" s="9"/>
      <c r="K19233" s="9"/>
    </row>
    <row r="19234" spans="1:11" x14ac:dyDescent="0.25">
      <c r="A19234" s="2"/>
      <c r="B19234" s="2"/>
      <c r="C19234" s="2"/>
      <c r="E19234" s="2"/>
      <c r="G19234" s="2"/>
      <c r="H19234" s="6"/>
      <c r="I19234" s="9"/>
      <c r="J19234" s="9"/>
      <c r="K19234" s="9"/>
    </row>
    <row r="19235" spans="1:11" x14ac:dyDescent="0.25">
      <c r="A19235" s="2"/>
      <c r="B19235" s="2"/>
      <c r="C19235" s="2"/>
      <c r="E19235" s="2"/>
      <c r="G19235" s="2"/>
      <c r="H19235" s="6"/>
      <c r="I19235" s="9"/>
      <c r="J19235" s="9"/>
      <c r="K19235" s="9"/>
    </row>
    <row r="19236" spans="1:11" x14ac:dyDescent="0.25">
      <c r="A19236" s="2"/>
      <c r="B19236" s="2"/>
      <c r="C19236" s="2"/>
      <c r="E19236" s="2"/>
      <c r="G19236" s="2"/>
      <c r="H19236" s="6"/>
      <c r="I19236" s="9"/>
      <c r="J19236" s="9"/>
      <c r="K19236" s="9"/>
    </row>
    <row r="19237" spans="1:11" x14ac:dyDescent="0.25">
      <c r="A19237" s="2"/>
      <c r="B19237" s="2"/>
      <c r="C19237" s="2"/>
      <c r="E19237" s="2"/>
      <c r="G19237" s="2"/>
      <c r="H19237" s="6"/>
      <c r="I19237" s="9"/>
      <c r="J19237" s="9"/>
      <c r="K19237" s="9"/>
    </row>
    <row r="19238" spans="1:11" x14ac:dyDescent="0.25">
      <c r="A19238" s="2"/>
      <c r="B19238" s="2"/>
      <c r="C19238" s="2"/>
      <c r="E19238" s="2"/>
      <c r="G19238" s="2"/>
      <c r="H19238" s="6"/>
      <c r="I19238" s="9"/>
      <c r="J19238" s="9"/>
      <c r="K19238" s="9"/>
    </row>
    <row r="19239" spans="1:11" x14ac:dyDescent="0.25">
      <c r="A19239" s="2"/>
      <c r="B19239" s="2"/>
      <c r="C19239" s="2"/>
      <c r="E19239" s="2"/>
      <c r="G19239" s="2"/>
      <c r="H19239" s="6"/>
      <c r="I19239" s="9"/>
      <c r="J19239" s="9"/>
      <c r="K19239" s="9"/>
    </row>
    <row r="19240" spans="1:11" x14ac:dyDescent="0.25">
      <c r="A19240" s="2"/>
      <c r="B19240" s="2"/>
      <c r="C19240" s="2"/>
      <c r="E19240" s="2"/>
      <c r="G19240" s="2"/>
      <c r="H19240" s="6"/>
      <c r="I19240" s="9"/>
      <c r="J19240" s="9"/>
      <c r="K19240" s="9"/>
    </row>
    <row r="19241" spans="1:11" x14ac:dyDescent="0.25">
      <c r="A19241" s="2"/>
      <c r="B19241" s="2"/>
      <c r="C19241" s="2"/>
      <c r="E19241" s="2"/>
      <c r="G19241" s="2"/>
      <c r="H19241" s="6"/>
      <c r="I19241" s="9"/>
      <c r="J19241" s="9"/>
      <c r="K19241" s="9"/>
    </row>
    <row r="19242" spans="1:11" x14ac:dyDescent="0.25">
      <c r="A19242" s="2"/>
      <c r="B19242" s="2"/>
      <c r="C19242" s="2"/>
      <c r="E19242" s="2"/>
      <c r="G19242" s="2"/>
      <c r="H19242" s="6"/>
      <c r="I19242" s="9"/>
      <c r="J19242" s="9"/>
      <c r="K19242" s="9"/>
    </row>
    <row r="19243" spans="1:11" x14ac:dyDescent="0.25">
      <c r="A19243" s="2"/>
      <c r="B19243" s="2"/>
      <c r="C19243" s="2"/>
      <c r="E19243" s="2"/>
      <c r="G19243" s="2"/>
      <c r="H19243" s="6"/>
      <c r="I19243" s="9"/>
      <c r="J19243" s="9"/>
      <c r="K19243" s="9"/>
    </row>
    <row r="19244" spans="1:11" x14ac:dyDescent="0.25">
      <c r="A19244" s="2"/>
      <c r="B19244" s="2"/>
      <c r="C19244" s="2"/>
      <c r="E19244" s="2"/>
      <c r="G19244" s="2"/>
      <c r="H19244" s="6"/>
      <c r="I19244" s="9"/>
      <c r="J19244" s="9"/>
      <c r="K19244" s="9"/>
    </row>
    <row r="19245" spans="1:11" x14ac:dyDescent="0.25">
      <c r="A19245" s="2"/>
      <c r="B19245" s="2"/>
      <c r="C19245" s="2"/>
      <c r="E19245" s="2"/>
      <c r="G19245" s="2"/>
      <c r="H19245" s="6"/>
      <c r="I19245" s="9"/>
      <c r="J19245" s="9"/>
      <c r="K19245" s="9"/>
    </row>
    <row r="19246" spans="1:11" x14ac:dyDescent="0.25">
      <c r="A19246" s="2"/>
      <c r="B19246" s="2"/>
      <c r="C19246" s="2"/>
      <c r="E19246" s="2"/>
      <c r="G19246" s="2"/>
      <c r="H19246" s="6"/>
      <c r="I19246" s="9"/>
      <c r="J19246" s="9"/>
      <c r="K19246" s="9"/>
    </row>
    <row r="19247" spans="1:11" x14ac:dyDescent="0.25">
      <c r="A19247" s="2"/>
      <c r="B19247" s="2"/>
      <c r="C19247" s="2"/>
      <c r="E19247" s="2"/>
      <c r="G19247" s="2"/>
      <c r="H19247" s="6"/>
      <c r="I19247" s="9"/>
      <c r="J19247" s="9"/>
      <c r="K19247" s="9"/>
    </row>
    <row r="19248" spans="1:11" x14ac:dyDescent="0.25">
      <c r="A19248" s="2"/>
      <c r="B19248" s="2"/>
      <c r="C19248" s="2"/>
      <c r="E19248" s="2"/>
      <c r="G19248" s="2"/>
      <c r="H19248" s="6"/>
      <c r="I19248" s="9"/>
      <c r="J19248" s="9"/>
      <c r="K19248" s="9"/>
    </row>
    <row r="19249" spans="1:11" x14ac:dyDescent="0.25">
      <c r="A19249" s="2"/>
      <c r="B19249" s="2"/>
      <c r="C19249" s="2"/>
      <c r="E19249" s="2"/>
      <c r="G19249" s="2"/>
      <c r="H19249" s="6"/>
      <c r="I19249" s="9"/>
      <c r="J19249" s="9"/>
      <c r="K19249" s="9"/>
    </row>
    <row r="19250" spans="1:11" x14ac:dyDescent="0.25">
      <c r="A19250" s="2"/>
      <c r="B19250" s="2"/>
      <c r="C19250" s="2"/>
      <c r="E19250" s="2"/>
      <c r="G19250" s="2"/>
      <c r="H19250" s="6"/>
      <c r="I19250" s="9"/>
      <c r="J19250" s="9"/>
      <c r="K19250" s="9"/>
    </row>
    <row r="19251" spans="1:11" x14ac:dyDescent="0.25">
      <c r="A19251" s="2"/>
      <c r="B19251" s="2"/>
      <c r="C19251" s="2"/>
      <c r="E19251" s="2"/>
      <c r="G19251" s="2"/>
      <c r="H19251" s="6"/>
      <c r="I19251" s="9"/>
      <c r="J19251" s="9"/>
      <c r="K19251" s="9"/>
    </row>
    <row r="19252" spans="1:11" x14ac:dyDescent="0.25">
      <c r="A19252" s="2"/>
      <c r="B19252" s="2"/>
      <c r="C19252" s="2"/>
      <c r="E19252" s="2"/>
      <c r="G19252" s="2"/>
      <c r="H19252" s="6"/>
      <c r="I19252" s="9"/>
      <c r="J19252" s="9"/>
      <c r="K19252" s="9"/>
    </row>
    <row r="19253" spans="1:11" x14ac:dyDescent="0.25">
      <c r="A19253" s="2"/>
      <c r="B19253" s="2"/>
      <c r="C19253" s="2"/>
      <c r="E19253" s="2"/>
      <c r="G19253" s="2"/>
      <c r="H19253" s="6"/>
      <c r="I19253" s="9"/>
      <c r="J19253" s="9"/>
      <c r="K19253" s="9"/>
    </row>
    <row r="19254" spans="1:11" x14ac:dyDescent="0.25">
      <c r="A19254" s="2"/>
      <c r="B19254" s="2"/>
      <c r="C19254" s="2"/>
      <c r="E19254" s="2"/>
      <c r="G19254" s="2"/>
      <c r="H19254" s="6"/>
      <c r="I19254" s="9"/>
      <c r="J19254" s="9"/>
      <c r="K19254" s="9"/>
    </row>
    <row r="19255" spans="1:11" x14ac:dyDescent="0.25">
      <c r="A19255" s="2"/>
      <c r="B19255" s="2"/>
      <c r="C19255" s="2"/>
      <c r="E19255" s="2"/>
      <c r="G19255" s="2"/>
      <c r="H19255" s="6"/>
      <c r="I19255" s="9"/>
      <c r="J19255" s="9"/>
      <c r="K19255" s="9"/>
    </row>
    <row r="19256" spans="1:11" x14ac:dyDescent="0.25">
      <c r="A19256" s="2"/>
      <c r="B19256" s="2"/>
      <c r="C19256" s="2"/>
      <c r="E19256" s="2"/>
      <c r="G19256" s="2"/>
      <c r="H19256" s="6"/>
      <c r="I19256" s="9"/>
      <c r="J19256" s="9"/>
      <c r="K19256" s="9"/>
    </row>
    <row r="19257" spans="1:11" x14ac:dyDescent="0.25">
      <c r="A19257" s="2"/>
      <c r="B19257" s="2"/>
      <c r="C19257" s="2"/>
      <c r="E19257" s="2"/>
      <c r="G19257" s="2"/>
      <c r="H19257" s="6"/>
      <c r="I19257" s="9"/>
      <c r="J19257" s="9"/>
      <c r="K19257" s="9"/>
    </row>
    <row r="19258" spans="1:11" x14ac:dyDescent="0.25">
      <c r="A19258" s="2"/>
      <c r="B19258" s="2"/>
      <c r="C19258" s="2"/>
      <c r="E19258" s="2"/>
      <c r="G19258" s="2"/>
      <c r="H19258" s="6"/>
      <c r="I19258" s="9"/>
      <c r="J19258" s="9"/>
      <c r="K19258" s="9"/>
    </row>
    <row r="19259" spans="1:11" x14ac:dyDescent="0.25">
      <c r="A19259" s="2"/>
      <c r="B19259" s="2"/>
      <c r="C19259" s="2"/>
      <c r="E19259" s="2"/>
      <c r="G19259" s="2"/>
      <c r="H19259" s="6"/>
      <c r="I19259" s="9"/>
      <c r="J19259" s="9"/>
      <c r="K19259" s="9"/>
    </row>
    <row r="19260" spans="1:11" x14ac:dyDescent="0.25">
      <c r="A19260" s="2"/>
      <c r="B19260" s="2"/>
      <c r="C19260" s="2"/>
      <c r="E19260" s="2"/>
      <c r="G19260" s="2"/>
      <c r="H19260" s="6"/>
      <c r="I19260" s="9"/>
      <c r="J19260" s="9"/>
      <c r="K19260" s="9"/>
    </row>
    <row r="19261" spans="1:11" x14ac:dyDescent="0.25">
      <c r="A19261" s="2"/>
      <c r="B19261" s="2"/>
      <c r="C19261" s="2"/>
      <c r="E19261" s="2"/>
      <c r="G19261" s="2"/>
      <c r="H19261" s="6"/>
      <c r="I19261" s="9"/>
      <c r="J19261" s="9"/>
      <c r="K19261" s="9"/>
    </row>
    <row r="19262" spans="1:11" x14ac:dyDescent="0.25">
      <c r="A19262" s="2"/>
      <c r="B19262" s="2"/>
      <c r="C19262" s="2"/>
      <c r="E19262" s="2"/>
      <c r="G19262" s="2"/>
      <c r="H19262" s="6"/>
      <c r="I19262" s="9"/>
      <c r="J19262" s="9"/>
      <c r="K19262" s="9"/>
    </row>
    <row r="19263" spans="1:11" x14ac:dyDescent="0.25">
      <c r="A19263" s="2"/>
      <c r="B19263" s="2"/>
      <c r="C19263" s="2"/>
      <c r="E19263" s="2"/>
      <c r="G19263" s="2"/>
      <c r="H19263" s="6"/>
      <c r="I19263" s="9"/>
      <c r="J19263" s="9"/>
      <c r="K19263" s="9"/>
    </row>
    <row r="19264" spans="1:11" x14ac:dyDescent="0.25">
      <c r="A19264" s="2"/>
      <c r="B19264" s="2"/>
      <c r="C19264" s="2"/>
      <c r="E19264" s="2"/>
      <c r="G19264" s="2"/>
      <c r="H19264" s="6"/>
      <c r="I19264" s="9"/>
      <c r="J19264" s="9"/>
      <c r="K19264" s="9"/>
    </row>
    <row r="19265" spans="1:11" x14ac:dyDescent="0.25">
      <c r="A19265" s="2"/>
      <c r="B19265" s="2"/>
      <c r="C19265" s="2"/>
      <c r="E19265" s="2"/>
      <c r="G19265" s="2"/>
      <c r="H19265" s="6"/>
      <c r="I19265" s="9"/>
      <c r="J19265" s="9"/>
      <c r="K19265" s="9"/>
    </row>
    <row r="19266" spans="1:11" x14ac:dyDescent="0.25">
      <c r="A19266" s="2"/>
      <c r="B19266" s="2"/>
      <c r="C19266" s="2"/>
      <c r="E19266" s="2"/>
      <c r="G19266" s="2"/>
      <c r="H19266" s="6"/>
      <c r="I19266" s="9"/>
      <c r="J19266" s="9"/>
      <c r="K19266" s="9"/>
    </row>
    <row r="19267" spans="1:11" x14ac:dyDescent="0.25">
      <c r="A19267" s="2"/>
      <c r="B19267" s="2"/>
      <c r="C19267" s="2"/>
      <c r="E19267" s="2"/>
      <c r="G19267" s="2"/>
      <c r="H19267" s="6"/>
      <c r="I19267" s="9"/>
      <c r="J19267" s="9"/>
      <c r="K19267" s="9"/>
    </row>
    <row r="19268" spans="1:11" x14ac:dyDescent="0.25">
      <c r="A19268" s="2"/>
      <c r="B19268" s="2"/>
      <c r="C19268" s="2"/>
      <c r="E19268" s="2"/>
      <c r="G19268" s="2"/>
      <c r="H19268" s="6"/>
      <c r="I19268" s="9"/>
      <c r="J19268" s="9"/>
      <c r="K19268" s="9"/>
    </row>
    <row r="19269" spans="1:11" x14ac:dyDescent="0.25">
      <c r="A19269" s="2"/>
      <c r="B19269" s="2"/>
      <c r="C19269" s="2"/>
      <c r="E19269" s="2"/>
      <c r="G19269" s="2"/>
      <c r="H19269" s="6"/>
      <c r="I19269" s="9"/>
      <c r="J19269" s="9"/>
      <c r="K19269" s="9"/>
    </row>
    <row r="19270" spans="1:11" x14ac:dyDescent="0.25">
      <c r="A19270" s="2"/>
      <c r="B19270" s="2"/>
      <c r="C19270" s="2"/>
      <c r="E19270" s="2"/>
      <c r="G19270" s="2"/>
      <c r="H19270" s="6"/>
      <c r="I19270" s="9"/>
      <c r="J19270" s="9"/>
      <c r="K19270" s="9"/>
    </row>
    <row r="19271" spans="1:11" x14ac:dyDescent="0.25">
      <c r="A19271" s="2"/>
      <c r="B19271" s="2"/>
      <c r="C19271" s="2"/>
      <c r="E19271" s="2"/>
      <c r="G19271" s="2"/>
      <c r="H19271" s="6"/>
      <c r="I19271" s="9"/>
      <c r="J19271" s="9"/>
      <c r="K19271" s="9"/>
    </row>
    <row r="19272" spans="1:11" x14ac:dyDescent="0.25">
      <c r="A19272" s="2"/>
      <c r="B19272" s="2"/>
      <c r="C19272" s="2"/>
      <c r="E19272" s="2"/>
      <c r="G19272" s="2"/>
      <c r="H19272" s="6"/>
      <c r="I19272" s="9"/>
      <c r="J19272" s="9"/>
      <c r="K19272" s="9"/>
    </row>
    <row r="19273" spans="1:11" x14ac:dyDescent="0.25">
      <c r="A19273" s="2"/>
      <c r="B19273" s="2"/>
      <c r="C19273" s="2"/>
      <c r="E19273" s="2"/>
      <c r="G19273" s="2"/>
      <c r="H19273" s="6"/>
      <c r="I19273" s="9"/>
      <c r="J19273" s="9"/>
      <c r="K19273" s="9"/>
    </row>
    <row r="19274" spans="1:11" x14ac:dyDescent="0.25">
      <c r="A19274" s="2"/>
      <c r="B19274" s="2"/>
      <c r="C19274" s="2"/>
      <c r="E19274" s="2"/>
      <c r="G19274" s="2"/>
      <c r="H19274" s="6"/>
      <c r="I19274" s="9"/>
      <c r="J19274" s="9"/>
      <c r="K19274" s="9"/>
    </row>
    <row r="19275" spans="1:11" x14ac:dyDescent="0.25">
      <c r="A19275" s="2"/>
      <c r="B19275" s="2"/>
      <c r="C19275" s="2"/>
      <c r="E19275" s="2"/>
      <c r="G19275" s="2"/>
      <c r="H19275" s="6"/>
      <c r="I19275" s="9"/>
      <c r="J19275" s="9"/>
      <c r="K19275" s="9"/>
    </row>
    <row r="19276" spans="1:11" x14ac:dyDescent="0.25">
      <c r="A19276" s="2"/>
      <c r="B19276" s="2"/>
      <c r="C19276" s="2"/>
      <c r="E19276" s="2"/>
      <c r="G19276" s="2"/>
      <c r="H19276" s="6"/>
      <c r="I19276" s="9"/>
      <c r="J19276" s="9"/>
      <c r="K19276" s="9"/>
    </row>
    <row r="19277" spans="1:11" x14ac:dyDescent="0.25">
      <c r="A19277" s="2"/>
      <c r="B19277" s="2"/>
      <c r="C19277" s="2"/>
      <c r="E19277" s="2"/>
      <c r="G19277" s="2"/>
      <c r="H19277" s="6"/>
      <c r="I19277" s="9"/>
      <c r="J19277" s="9"/>
      <c r="K19277" s="9"/>
    </row>
    <row r="19278" spans="1:11" x14ac:dyDescent="0.25">
      <c r="A19278" s="2"/>
      <c r="B19278" s="2"/>
      <c r="C19278" s="2"/>
      <c r="E19278" s="2"/>
      <c r="G19278" s="2"/>
      <c r="H19278" s="6"/>
      <c r="I19278" s="9"/>
      <c r="J19278" s="9"/>
      <c r="K19278" s="9"/>
    </row>
    <row r="19279" spans="1:11" x14ac:dyDescent="0.25">
      <c r="A19279" s="2"/>
      <c r="B19279" s="2"/>
      <c r="C19279" s="2"/>
      <c r="E19279" s="2"/>
      <c r="G19279" s="2"/>
      <c r="H19279" s="6"/>
      <c r="I19279" s="9"/>
      <c r="J19279" s="9"/>
      <c r="K19279" s="9"/>
    </row>
    <row r="19280" spans="1:11" x14ac:dyDescent="0.25">
      <c r="A19280" s="2"/>
      <c r="B19280" s="2"/>
      <c r="C19280" s="2"/>
      <c r="E19280" s="2"/>
      <c r="G19280" s="2"/>
      <c r="H19280" s="6"/>
      <c r="I19280" s="9"/>
      <c r="J19280" s="9"/>
      <c r="K19280" s="9"/>
    </row>
    <row r="19281" spans="1:11" x14ac:dyDescent="0.25">
      <c r="A19281" s="2"/>
      <c r="B19281" s="2"/>
      <c r="C19281" s="2"/>
      <c r="E19281" s="2"/>
      <c r="G19281" s="2"/>
      <c r="H19281" s="6"/>
      <c r="I19281" s="9"/>
      <c r="J19281" s="9"/>
      <c r="K19281" s="9"/>
    </row>
    <row r="19282" spans="1:11" x14ac:dyDescent="0.25">
      <c r="A19282" s="2"/>
      <c r="B19282" s="2"/>
      <c r="C19282" s="2"/>
      <c r="E19282" s="2"/>
      <c r="G19282" s="2"/>
      <c r="H19282" s="6"/>
      <c r="I19282" s="9"/>
      <c r="J19282" s="9"/>
      <c r="K19282" s="9"/>
    </row>
    <row r="19283" spans="1:11" x14ac:dyDescent="0.25">
      <c r="A19283" s="2"/>
      <c r="B19283" s="2"/>
      <c r="C19283" s="2"/>
      <c r="E19283" s="2"/>
      <c r="G19283" s="2"/>
      <c r="H19283" s="6"/>
      <c r="I19283" s="9"/>
      <c r="J19283" s="9"/>
      <c r="K19283" s="9"/>
    </row>
    <row r="19284" spans="1:11" x14ac:dyDescent="0.25">
      <c r="A19284" s="2"/>
      <c r="B19284" s="2"/>
      <c r="C19284" s="2"/>
      <c r="E19284" s="2"/>
      <c r="G19284" s="2"/>
      <c r="H19284" s="6"/>
      <c r="I19284" s="9"/>
      <c r="J19284" s="9"/>
      <c r="K19284" s="9"/>
    </row>
    <row r="19285" spans="1:11" x14ac:dyDescent="0.25">
      <c r="A19285" s="2"/>
      <c r="B19285" s="2"/>
      <c r="C19285" s="2"/>
      <c r="E19285" s="2"/>
      <c r="G19285" s="2"/>
      <c r="H19285" s="6"/>
      <c r="I19285" s="9"/>
      <c r="J19285" s="9"/>
      <c r="K19285" s="9"/>
    </row>
    <row r="19286" spans="1:11" x14ac:dyDescent="0.25">
      <c r="A19286" s="2"/>
      <c r="B19286" s="2"/>
      <c r="C19286" s="2"/>
      <c r="E19286" s="2"/>
      <c r="G19286" s="2"/>
      <c r="H19286" s="6"/>
      <c r="I19286" s="9"/>
      <c r="J19286" s="9"/>
      <c r="K19286" s="9"/>
    </row>
    <row r="19287" spans="1:11" x14ac:dyDescent="0.25">
      <c r="A19287" s="2"/>
      <c r="B19287" s="2"/>
      <c r="C19287" s="2"/>
      <c r="E19287" s="2"/>
      <c r="G19287" s="2"/>
      <c r="H19287" s="6"/>
      <c r="I19287" s="9"/>
      <c r="J19287" s="9"/>
      <c r="K19287" s="9"/>
    </row>
    <row r="19288" spans="1:11" x14ac:dyDescent="0.25">
      <c r="A19288" s="2"/>
      <c r="B19288" s="2"/>
      <c r="C19288" s="2"/>
      <c r="E19288" s="2"/>
      <c r="G19288" s="2"/>
      <c r="H19288" s="6"/>
      <c r="I19288" s="9"/>
      <c r="J19288" s="9"/>
      <c r="K19288" s="9"/>
    </row>
    <row r="19289" spans="1:11" x14ac:dyDescent="0.25">
      <c r="A19289" s="2"/>
      <c r="B19289" s="2"/>
      <c r="C19289" s="2"/>
      <c r="E19289" s="2"/>
      <c r="G19289" s="2"/>
      <c r="H19289" s="6"/>
      <c r="I19289" s="9"/>
      <c r="J19289" s="9"/>
      <c r="K19289" s="9"/>
    </row>
    <row r="19290" spans="1:11" x14ac:dyDescent="0.25">
      <c r="A19290" s="2"/>
      <c r="B19290" s="2"/>
      <c r="C19290" s="2"/>
      <c r="E19290" s="2"/>
      <c r="G19290" s="2"/>
      <c r="H19290" s="6"/>
      <c r="I19290" s="9"/>
      <c r="J19290" s="9"/>
      <c r="K19290" s="9"/>
    </row>
    <row r="19291" spans="1:11" x14ac:dyDescent="0.25">
      <c r="A19291" s="2"/>
      <c r="B19291" s="2"/>
      <c r="C19291" s="2"/>
      <c r="E19291" s="2"/>
      <c r="G19291" s="2"/>
      <c r="H19291" s="6"/>
      <c r="I19291" s="9"/>
      <c r="J19291" s="9"/>
      <c r="K19291" s="9"/>
    </row>
    <row r="19292" spans="1:11" x14ac:dyDescent="0.25">
      <c r="A19292" s="2"/>
      <c r="B19292" s="2"/>
      <c r="C19292" s="2"/>
      <c r="E19292" s="2"/>
      <c r="G19292" s="2"/>
      <c r="H19292" s="6"/>
      <c r="I19292" s="9"/>
      <c r="J19292" s="9"/>
      <c r="K19292" s="9"/>
    </row>
    <row r="19293" spans="1:11" x14ac:dyDescent="0.25">
      <c r="A19293" s="2"/>
      <c r="B19293" s="2"/>
      <c r="C19293" s="2"/>
      <c r="E19293" s="2"/>
      <c r="G19293" s="2"/>
      <c r="H19293" s="6"/>
      <c r="I19293" s="9"/>
      <c r="J19293" s="9"/>
      <c r="K19293" s="9"/>
    </row>
  </sheetData>
  <phoneticPr fontId="0" type="noConversion"/>
  <dataValidations count="1">
    <dataValidation type="list" allowBlank="1" showInputMessage="1" showErrorMessage="1" sqref="C3 E3 C5 E5 C9 E11 C11 E7 C13 E9 E13 C7" xr:uid="{00000000-0002-0000-0200-000000000000}">
      <formula1>$A$17:$A$24</formula1>
    </dataValidation>
  </dataValidations>
  <pageMargins left="0.31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7" r:id="rId4" name="CommandButton1">
          <controlPr defaultSize="0" autoLine="0" r:id="rId5">
            <anchor moveWithCells="1">
              <from>
                <xdr:col>2</xdr:col>
                <xdr:colOff>679450</xdr:colOff>
                <xdr:row>26</xdr:row>
                <xdr:rowOff>69850</xdr:rowOff>
              </from>
              <to>
                <xdr:col>4</xdr:col>
                <xdr:colOff>3200400</xdr:colOff>
                <xdr:row>28</xdr:row>
                <xdr:rowOff>63500</xdr:rowOff>
              </to>
            </anchor>
          </controlPr>
        </control>
      </mc:Choice>
      <mc:Fallback>
        <control shapeId="5127" r:id="rId4" name="CommandButton1"/>
      </mc:Fallback>
    </mc:AlternateContent>
    <mc:AlternateContent xmlns:mc="http://schemas.openxmlformats.org/markup-compatibility/2006">
      <mc:Choice Requires="x14">
        <control shapeId="5126" r:id="rId6" name="Label1">
          <controlPr defaultSize="0" autoLine="0" r:id="rId7">
            <anchor moveWithCells="1">
              <from>
                <xdr:col>2</xdr:col>
                <xdr:colOff>1371600</xdr:colOff>
                <xdr:row>13</xdr:row>
                <xdr:rowOff>69850</xdr:rowOff>
              </from>
              <to>
                <xdr:col>4</xdr:col>
                <xdr:colOff>2273300</xdr:colOff>
                <xdr:row>25</xdr:row>
                <xdr:rowOff>146050</xdr:rowOff>
              </to>
            </anchor>
          </controlPr>
        </control>
      </mc:Choice>
      <mc:Fallback>
        <control shapeId="5126" r:id="rId6" name="Label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14"/>
  <sheetViews>
    <sheetView workbookViewId="0">
      <selection activeCell="B4" sqref="B4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2000</v>
      </c>
    </row>
    <row r="2" spans="1:15" x14ac:dyDescent="0.25">
      <c r="A2" s="23" t="s">
        <v>28</v>
      </c>
      <c r="B2" s="3" t="s">
        <v>12</v>
      </c>
      <c r="D2" s="80" t="s">
        <v>36</v>
      </c>
      <c r="E2">
        <v>1</v>
      </c>
      <c r="F2" s="3">
        <v>2017</v>
      </c>
      <c r="G2">
        <v>0</v>
      </c>
      <c r="I2" s="79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300</v>
      </c>
    </row>
    <row r="3" spans="1:15" x14ac:dyDescent="0.25">
      <c r="A3" s="23" t="s">
        <v>32</v>
      </c>
      <c r="B3" s="3" t="s">
        <v>41</v>
      </c>
      <c r="D3" s="80"/>
      <c r="E3">
        <v>2</v>
      </c>
      <c r="F3" s="3">
        <v>2018</v>
      </c>
      <c r="G3">
        <v>200</v>
      </c>
      <c r="I3" s="79"/>
      <c r="J3" t="str">
        <f>Factor2Level1</f>
        <v>Local</v>
      </c>
      <c r="K3" t="str">
        <f>Factor3Level2</f>
        <v>No</v>
      </c>
      <c r="L3">
        <v>0</v>
      </c>
    </row>
    <row r="4" spans="1:15" x14ac:dyDescent="0.25">
      <c r="A4" s="23" t="s">
        <v>33</v>
      </c>
      <c r="B4" s="3" t="s">
        <v>35</v>
      </c>
      <c r="D4" s="80" t="s">
        <v>57</v>
      </c>
      <c r="E4">
        <v>1</v>
      </c>
      <c r="F4" s="3" t="s">
        <v>58</v>
      </c>
      <c r="G4" s="3">
        <v>200</v>
      </c>
      <c r="I4" s="79"/>
      <c r="J4" t="str">
        <f>Factor2Level2</f>
        <v>ICRI</v>
      </c>
      <c r="K4" t="str">
        <f>Factor3Level1</f>
        <v>Yes</v>
      </c>
      <c r="L4">
        <v>-200</v>
      </c>
    </row>
    <row r="5" spans="1:15" x14ac:dyDescent="0.25">
      <c r="D5" s="80"/>
      <c r="E5">
        <v>2</v>
      </c>
      <c r="F5" s="3" t="s">
        <v>59</v>
      </c>
      <c r="G5" s="3">
        <v>0</v>
      </c>
      <c r="I5" s="79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200</v>
      </c>
    </row>
    <row r="9" spans="1:15" s="22" customFormat="1" x14ac:dyDescent="0.25">
      <c r="D9" s="82"/>
      <c r="E9">
        <v>2</v>
      </c>
      <c r="F9" s="3" t="s">
        <v>38</v>
      </c>
      <c r="G9" s="22">
        <v>-200</v>
      </c>
    </row>
    <row r="10" spans="1:15" s="22" customFormat="1" x14ac:dyDescent="0.25">
      <c r="D10" s="81" t="s">
        <v>53</v>
      </c>
      <c r="E10">
        <v>1</v>
      </c>
      <c r="F10" t="s">
        <v>46</v>
      </c>
      <c r="G10" s="22">
        <v>100</v>
      </c>
    </row>
    <row r="11" spans="1:15" s="22" customFormat="1" x14ac:dyDescent="0.25">
      <c r="D11" s="81"/>
      <c r="E11">
        <v>2</v>
      </c>
      <c r="F11" t="s">
        <v>2</v>
      </c>
      <c r="G11" s="22">
        <v>-100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I2:I5"/>
    <mergeCell ref="D4:D5"/>
    <mergeCell ref="D6:D7"/>
    <mergeCell ref="D8:D9"/>
    <mergeCell ref="D10:D11"/>
    <mergeCell ref="D2:D3"/>
  </mergeCells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K35"/>
  <sheetViews>
    <sheetView zoomScale="75" workbookViewId="0">
      <selection activeCell="E1" sqref="E1"/>
    </sheetView>
  </sheetViews>
  <sheetFormatPr defaultRowHeight="12.5" x14ac:dyDescent="0.25"/>
  <cols>
    <col min="1" max="1" width="32.7265625" bestFit="1" customWidth="1"/>
    <col min="2" max="5" width="32.7265625" customWidth="1"/>
    <col min="6" max="6" width="4" customWidth="1"/>
    <col min="7" max="7" width="16.7265625" bestFit="1" customWidth="1"/>
    <col min="8" max="8" width="7" bestFit="1" customWidth="1"/>
    <col min="9" max="9" width="8" bestFit="1" customWidth="1"/>
    <col min="10" max="10" width="7.453125" bestFit="1" customWidth="1"/>
    <col min="11" max="12" width="8" bestFit="1" customWidth="1"/>
    <col min="14" max="14" width="4.453125" customWidth="1"/>
    <col min="15" max="15" width="11.1796875" customWidth="1"/>
    <col min="16" max="16" width="9.81640625" bestFit="1" customWidth="1"/>
    <col min="17" max="17" width="12" bestFit="1" customWidth="1"/>
    <col min="18" max="18" width="11.81640625" bestFit="1" customWidth="1"/>
    <col min="19" max="20" width="10" bestFit="1" customWidth="1"/>
    <col min="21" max="21" width="14.7265625" bestFit="1" customWidth="1"/>
    <col min="23" max="23" width="19.7265625" customWidth="1"/>
    <col min="25" max="27" width="12.54296875" bestFit="1" customWidth="1"/>
    <col min="28" max="30" width="12.81640625" bestFit="1" customWidth="1"/>
  </cols>
  <sheetData>
    <row r="1" spans="1:37" ht="13" x14ac:dyDescent="0.3">
      <c r="A1" t="s">
        <v>1</v>
      </c>
      <c r="B1" t="s">
        <v>15</v>
      </c>
      <c r="C1" t="str">
        <f>Factor1Name</f>
        <v>Weeding</v>
      </c>
      <c r="D1" t="str">
        <f>Factor2Name</f>
        <v>Variety</v>
      </c>
      <c r="E1" t="str">
        <f>Factor3Name</f>
        <v>Fertiliser</v>
      </c>
      <c r="J1" s="83" t="s">
        <v>22</v>
      </c>
      <c r="K1" s="83"/>
      <c r="L1" s="83"/>
      <c r="O1" s="3" t="s">
        <v>26</v>
      </c>
      <c r="P1" s="3" t="s">
        <v>4</v>
      </c>
      <c r="Q1" t="str">
        <f>BlockName &amp;" effect"</f>
        <v>Name effect</v>
      </c>
      <c r="R1" t="str">
        <f>Factor1Name &amp; " effect"</f>
        <v>Weeding effect</v>
      </c>
      <c r="S1" t="str">
        <f>Factor2Name &amp; " effect"</f>
        <v>Variety effect</v>
      </c>
      <c r="T1" t="str">
        <f>Factor3Name &amp; " effect"</f>
        <v>Fertiliser effect</v>
      </c>
      <c r="U1" t="str">
        <f>Factor2Name &amp; "*" &amp; Factor3Name &amp; " effect"</f>
        <v>Variety*Fertiliser effect</v>
      </c>
      <c r="W1" t="s">
        <v>5</v>
      </c>
      <c r="Y1" s="3" t="s">
        <v>31</v>
      </c>
      <c r="Z1" s="3" t="s">
        <v>31</v>
      </c>
      <c r="AA1" s="3" t="s">
        <v>31</v>
      </c>
      <c r="AB1" s="3" t="s">
        <v>31</v>
      </c>
      <c r="AC1" s="3" t="s">
        <v>31</v>
      </c>
      <c r="AD1" s="3" t="s">
        <v>31</v>
      </c>
      <c r="AF1" t="s">
        <v>6</v>
      </c>
      <c r="AG1" t="s">
        <v>7</v>
      </c>
      <c r="AH1" t="s">
        <v>8</v>
      </c>
      <c r="AI1" t="s">
        <v>9</v>
      </c>
      <c r="AJ1" t="s">
        <v>10</v>
      </c>
      <c r="AK1" t="s">
        <v>11</v>
      </c>
    </row>
    <row r="2" spans="1:37" x14ac:dyDescent="0.25">
      <c r="A2" s="3" t="str">
        <f t="shared" ref="A2:A9" si="0">"T" &amp;B2&amp;": " &amp; Factor1Name &amp; " " &amp; C2 &amp; ", " &amp; Factor2Name &amp; " " &amp; D2 &amp; ", " &amp; Factor3Name &amp; " " &amp; E2</f>
        <v>T1: Weeding Normal, Variety Local, Fertiliser Yes</v>
      </c>
      <c r="B2">
        <v>1</v>
      </c>
      <c r="C2" t="str">
        <f>Factor1Level1</f>
        <v>Normal</v>
      </c>
      <c r="D2" t="str">
        <f>Factor2Level1</f>
        <v>Local</v>
      </c>
      <c r="E2" t="str">
        <f>Factor3Level1</f>
        <v>Yes</v>
      </c>
      <c r="H2" s="83" t="s">
        <v>29</v>
      </c>
      <c r="I2" s="83"/>
      <c r="J2" s="3" t="s">
        <v>25</v>
      </c>
      <c r="K2" s="3" t="s">
        <v>23</v>
      </c>
      <c r="L2" s="3" t="s">
        <v>24</v>
      </c>
      <c r="O2">
        <f t="shared" ref="O2:O33" si="1">OverallMean</f>
        <v>2000</v>
      </c>
      <c r="P2">
        <f t="shared" ref="P2:P33" si="2">IF(I4=YearLevel1,YearLevel1Value,YearLevel2Value)</f>
        <v>0</v>
      </c>
      <c r="Q2">
        <f t="shared" ref="Q2:Q33" si="3">IF(H4=BlockLevel1,BlockLevel1Value,BlockLevel2Value)</f>
        <v>200</v>
      </c>
      <c r="R2">
        <f t="shared" ref="R2:R33" si="4">IF(J4=Factor1Level1,Factor1Level1Value,Factor1Level2Value)</f>
        <v>10</v>
      </c>
      <c r="S2">
        <f t="shared" ref="S2:S33" si="5">IF(K4=Factor2Level1,Factor2Level1Value,Factor2Level2Value)</f>
        <v>200</v>
      </c>
      <c r="T2">
        <f t="shared" ref="T2:T33" si="6">IF(L4=Factor3Level1,Factor3Level1Value,Factor3Level2Value)</f>
        <v>100</v>
      </c>
      <c r="U2">
        <f t="shared" ref="U2:U33" si="7">IF(AND(K4=Factor2Level1,L4=Factor3Level1),InteractionL1L1,(IF(AND(K4=Factor2Level1,L4=Factor3Level2),InteractionL1L2,(IF(AND(K4=Factor2Level2,L4=Factor3Level1),InteractionL2L1,InteractionL2L2)))))</f>
        <v>0</v>
      </c>
      <c r="W2">
        <f>SUM(O2:U2)</f>
        <v>2510</v>
      </c>
      <c r="Y2">
        <f t="shared" ref="Y2:AD11" ca="1" si="8">NORMINV(RAND(),0,Sigma)</f>
        <v>-206.85570545271139</v>
      </c>
      <c r="Z2">
        <f t="shared" ca="1" si="8"/>
        <v>-342.01436819294213</v>
      </c>
      <c r="AA2">
        <f t="shared" ca="1" si="8"/>
        <v>224.38397843607186</v>
      </c>
      <c r="AB2">
        <f t="shared" ca="1" si="8"/>
        <v>120.72901124997432</v>
      </c>
      <c r="AC2">
        <f t="shared" ca="1" si="8"/>
        <v>612.12115853076477</v>
      </c>
      <c r="AD2">
        <f t="shared" ca="1" si="8"/>
        <v>-59.475104963828052</v>
      </c>
      <c r="AF2" s="4">
        <f t="shared" ref="AF2:AK2" ca="1" si="9">$W2+Y2</f>
        <v>2303.1442945472886</v>
      </c>
      <c r="AG2" s="4">
        <f t="shared" ca="1" si="9"/>
        <v>2167.9856318070579</v>
      </c>
      <c r="AH2" s="4">
        <f t="shared" ca="1" si="9"/>
        <v>2734.3839784360716</v>
      </c>
      <c r="AI2" s="4">
        <f t="shared" ca="1" si="9"/>
        <v>2630.7290112499745</v>
      </c>
      <c r="AJ2" s="4">
        <f t="shared" ca="1" si="9"/>
        <v>3122.1211585307647</v>
      </c>
      <c r="AK2" s="4">
        <f t="shared" ca="1" si="9"/>
        <v>2450.524895036172</v>
      </c>
    </row>
    <row r="3" spans="1:37" x14ac:dyDescent="0.25">
      <c r="A3" s="3" t="str">
        <f t="shared" si="0"/>
        <v>T2: Weeding Normal, Variety ICRI, Fertiliser Yes</v>
      </c>
      <c r="B3">
        <v>2</v>
      </c>
      <c r="C3" t="str">
        <f>Factor1Level1</f>
        <v>Normal</v>
      </c>
      <c r="D3" t="str">
        <f>Factor2Level2</f>
        <v>ICRI</v>
      </c>
      <c r="E3" t="str">
        <f>Factor3Level1</f>
        <v>Yes</v>
      </c>
      <c r="G3" t="s">
        <v>15</v>
      </c>
      <c r="H3" t="str">
        <f>BlockName</f>
        <v>Name</v>
      </c>
      <c r="I3" s="3" t="str">
        <f>YearName</f>
        <v>Annee</v>
      </c>
      <c r="J3" t="str">
        <f>Factor1Name</f>
        <v>Weeding</v>
      </c>
      <c r="K3" t="str">
        <f>Factor2Name</f>
        <v>Variety</v>
      </c>
      <c r="L3" t="str">
        <f>Factor3Name</f>
        <v>Fertiliser</v>
      </c>
      <c r="O3">
        <f t="shared" si="1"/>
        <v>2000</v>
      </c>
      <c r="P3">
        <f t="shared" si="2"/>
        <v>0</v>
      </c>
      <c r="Q3">
        <f t="shared" si="3"/>
        <v>200</v>
      </c>
      <c r="R3">
        <f t="shared" si="4"/>
        <v>10</v>
      </c>
      <c r="S3">
        <f t="shared" si="5"/>
        <v>-200</v>
      </c>
      <c r="T3">
        <f t="shared" si="6"/>
        <v>100</v>
      </c>
      <c r="U3">
        <f t="shared" si="7"/>
        <v>-200</v>
      </c>
      <c r="W3">
        <f t="shared" ref="W3:W33" si="10">SUM(O3:U3)</f>
        <v>1910</v>
      </c>
      <c r="Y3">
        <f t="shared" ca="1" si="8"/>
        <v>470.42038562522714</v>
      </c>
      <c r="Z3">
        <f t="shared" ca="1" si="8"/>
        <v>303.43563165420233</v>
      </c>
      <c r="AA3">
        <f t="shared" ca="1" si="8"/>
        <v>-241.20200640829782</v>
      </c>
      <c r="AB3">
        <f t="shared" ca="1" si="8"/>
        <v>175.24621930844202</v>
      </c>
      <c r="AC3">
        <f t="shared" ca="1" si="8"/>
        <v>-359.25158402038539</v>
      </c>
      <c r="AD3">
        <f t="shared" ca="1" si="8"/>
        <v>-191.0198277586268</v>
      </c>
      <c r="AF3" s="4">
        <f t="shared" ref="AF3:AK33" ca="1" si="11">$W3+Y3</f>
        <v>2380.420385625227</v>
      </c>
      <c r="AG3" s="4">
        <f t="shared" ca="1" si="11"/>
        <v>2213.4356316542026</v>
      </c>
      <c r="AH3" s="4">
        <f t="shared" ca="1" si="11"/>
        <v>1668.7979935917022</v>
      </c>
      <c r="AI3" s="4">
        <f t="shared" ca="1" si="11"/>
        <v>2085.2462193084421</v>
      </c>
      <c r="AJ3" s="4">
        <f t="shared" ca="1" si="11"/>
        <v>1550.7484159796145</v>
      </c>
      <c r="AK3" s="4">
        <f t="shared" ca="1" si="11"/>
        <v>1718.9801722413731</v>
      </c>
    </row>
    <row r="4" spans="1:37" x14ac:dyDescent="0.25">
      <c r="A4" s="3" t="str">
        <f t="shared" si="0"/>
        <v>T3: Weeding Normal, Variety Local, Fertiliser No</v>
      </c>
      <c r="B4">
        <v>3</v>
      </c>
      <c r="C4" t="str">
        <f>Factor1Level1</f>
        <v>Normal</v>
      </c>
      <c r="D4" t="str">
        <f>Factor2Level1</f>
        <v>Local</v>
      </c>
      <c r="E4" t="str">
        <f>Factor3Level2</f>
        <v>No</v>
      </c>
      <c r="G4">
        <v>1</v>
      </c>
      <c r="H4" t="str">
        <f t="shared" ref="H4:H19" si="12">BlockLevel1</f>
        <v>Michi</v>
      </c>
      <c r="I4">
        <f t="shared" ref="I4:I11" si="13">YearLevel1</f>
        <v>2017</v>
      </c>
      <c r="J4" t="str">
        <f>Factor1Level1</f>
        <v>Normal</v>
      </c>
      <c r="K4" t="str">
        <f>Factor2Level1</f>
        <v>Local</v>
      </c>
      <c r="L4" t="str">
        <f>Factor3Level1</f>
        <v>Yes</v>
      </c>
      <c r="O4">
        <f t="shared" si="1"/>
        <v>2000</v>
      </c>
      <c r="P4">
        <f t="shared" si="2"/>
        <v>0</v>
      </c>
      <c r="Q4">
        <f t="shared" si="3"/>
        <v>200</v>
      </c>
      <c r="R4">
        <f t="shared" si="4"/>
        <v>10</v>
      </c>
      <c r="S4">
        <f t="shared" si="5"/>
        <v>200</v>
      </c>
      <c r="T4">
        <f t="shared" si="6"/>
        <v>-100</v>
      </c>
      <c r="U4">
        <f t="shared" si="7"/>
        <v>0</v>
      </c>
      <c r="W4">
        <f t="shared" si="10"/>
        <v>2310</v>
      </c>
      <c r="Y4">
        <f t="shared" ca="1" si="8"/>
        <v>81.191842015016931</v>
      </c>
      <c r="Z4">
        <f t="shared" ca="1" si="8"/>
        <v>-114.19779012137107</v>
      </c>
      <c r="AA4">
        <f t="shared" ca="1" si="8"/>
        <v>627.86946262110632</v>
      </c>
      <c r="AB4">
        <f t="shared" ca="1" si="8"/>
        <v>333.57928928506868</v>
      </c>
      <c r="AC4">
        <f t="shared" ca="1" si="8"/>
        <v>253.10936108821898</v>
      </c>
      <c r="AD4">
        <f t="shared" ca="1" si="8"/>
        <v>-995.92317621196105</v>
      </c>
      <c r="AF4" s="4">
        <f t="shared" ca="1" si="11"/>
        <v>2391.1918420150168</v>
      </c>
      <c r="AG4" s="4">
        <f t="shared" ca="1" si="11"/>
        <v>2195.8022098786291</v>
      </c>
      <c r="AH4" s="4">
        <f t="shared" ca="1" si="11"/>
        <v>2937.8694626211063</v>
      </c>
      <c r="AI4" s="4">
        <f t="shared" ca="1" si="11"/>
        <v>2643.5792892850686</v>
      </c>
      <c r="AJ4" s="4">
        <f t="shared" ca="1" si="11"/>
        <v>2563.109361088219</v>
      </c>
      <c r="AK4" s="4">
        <f t="shared" ca="1" si="11"/>
        <v>1314.0768237880388</v>
      </c>
    </row>
    <row r="5" spans="1:37" x14ac:dyDescent="0.25">
      <c r="A5" s="3" t="str">
        <f t="shared" si="0"/>
        <v>T4: Weeding Normal, Variety ICRI, Fertiliser No</v>
      </c>
      <c r="B5">
        <v>4</v>
      </c>
      <c r="C5" t="str">
        <f>Factor1Level1</f>
        <v>Normal</v>
      </c>
      <c r="D5" t="str">
        <f>Factor2Level2</f>
        <v>ICRI</v>
      </c>
      <c r="E5" t="str">
        <f>Factor3Level2</f>
        <v>No</v>
      </c>
      <c r="G5">
        <v>2</v>
      </c>
      <c r="H5" t="str">
        <f t="shared" si="12"/>
        <v>Michi</v>
      </c>
      <c r="I5">
        <f t="shared" si="13"/>
        <v>2017</v>
      </c>
      <c r="J5" t="str">
        <f>Factor1Level1</f>
        <v>Normal</v>
      </c>
      <c r="K5" t="str">
        <f>Factor2Level2</f>
        <v>ICRI</v>
      </c>
      <c r="L5" t="str">
        <f>Factor3Level1</f>
        <v>Yes</v>
      </c>
      <c r="O5">
        <f t="shared" si="1"/>
        <v>2000</v>
      </c>
      <c r="P5">
        <f t="shared" si="2"/>
        <v>0</v>
      </c>
      <c r="Q5">
        <f t="shared" si="3"/>
        <v>200</v>
      </c>
      <c r="R5">
        <f t="shared" si="4"/>
        <v>10</v>
      </c>
      <c r="S5">
        <f t="shared" si="5"/>
        <v>-200</v>
      </c>
      <c r="T5">
        <f t="shared" si="6"/>
        <v>-100</v>
      </c>
      <c r="U5">
        <f t="shared" si="7"/>
        <v>0</v>
      </c>
      <c r="W5">
        <f t="shared" si="10"/>
        <v>1910</v>
      </c>
      <c r="Y5">
        <f t="shared" ca="1" si="8"/>
        <v>-138.53930235804989</v>
      </c>
      <c r="Z5">
        <f t="shared" ca="1" si="8"/>
        <v>2.7692186082794241</v>
      </c>
      <c r="AA5">
        <f t="shared" ca="1" si="8"/>
        <v>-270.76801275599945</v>
      </c>
      <c r="AB5">
        <f t="shared" ca="1" si="8"/>
        <v>-46.149861888414421</v>
      </c>
      <c r="AC5">
        <f t="shared" ca="1" si="8"/>
        <v>57.562657016256225</v>
      </c>
      <c r="AD5">
        <f t="shared" ca="1" si="8"/>
        <v>20.770970040947503</v>
      </c>
      <c r="AF5" s="4">
        <f t="shared" ca="1" si="11"/>
        <v>1771.46069764195</v>
      </c>
      <c r="AG5" s="4">
        <f t="shared" ca="1" si="11"/>
        <v>1912.7692186082795</v>
      </c>
      <c r="AH5" s="4">
        <f t="shared" ca="1" si="11"/>
        <v>1639.2319872440005</v>
      </c>
      <c r="AI5" s="4">
        <f t="shared" ca="1" si="11"/>
        <v>1863.8501381115857</v>
      </c>
      <c r="AJ5" s="4">
        <f t="shared" ca="1" si="11"/>
        <v>1967.5626570162563</v>
      </c>
      <c r="AK5" s="4">
        <f t="shared" ca="1" si="11"/>
        <v>1930.7709700409475</v>
      </c>
    </row>
    <row r="6" spans="1:37" x14ac:dyDescent="0.25">
      <c r="A6" s="3" t="str">
        <f t="shared" si="0"/>
        <v>T5: Weeding Improved, Variety Local, Fertiliser Yes</v>
      </c>
      <c r="B6">
        <v>5</v>
      </c>
      <c r="C6" t="str">
        <f>Factor1Level2</f>
        <v>Improved</v>
      </c>
      <c r="D6" t="str">
        <f>Factor2Level1</f>
        <v>Local</v>
      </c>
      <c r="E6" t="str">
        <f>Factor3Level1</f>
        <v>Yes</v>
      </c>
      <c r="G6">
        <v>3</v>
      </c>
      <c r="H6" t="str">
        <f t="shared" si="12"/>
        <v>Michi</v>
      </c>
      <c r="I6">
        <f t="shared" si="13"/>
        <v>2017</v>
      </c>
      <c r="J6" t="str">
        <f>Factor1Level1</f>
        <v>Normal</v>
      </c>
      <c r="K6" t="str">
        <f>Factor2Level1</f>
        <v>Local</v>
      </c>
      <c r="L6" t="str">
        <f>Factor3Level2</f>
        <v>No</v>
      </c>
      <c r="O6">
        <f t="shared" si="1"/>
        <v>2000</v>
      </c>
      <c r="P6">
        <f t="shared" si="2"/>
        <v>0</v>
      </c>
      <c r="Q6">
        <f t="shared" si="3"/>
        <v>200</v>
      </c>
      <c r="R6">
        <f t="shared" si="4"/>
        <v>-10</v>
      </c>
      <c r="S6">
        <f t="shared" si="5"/>
        <v>200</v>
      </c>
      <c r="T6">
        <f t="shared" si="6"/>
        <v>100</v>
      </c>
      <c r="U6">
        <f t="shared" si="7"/>
        <v>0</v>
      </c>
      <c r="W6">
        <f t="shared" si="10"/>
        <v>2490</v>
      </c>
      <c r="Y6">
        <f t="shared" ca="1" si="8"/>
        <v>106.99404787028075</v>
      </c>
      <c r="Z6">
        <f t="shared" ca="1" si="8"/>
        <v>-160.53012962957712</v>
      </c>
      <c r="AA6">
        <f t="shared" ca="1" si="8"/>
        <v>97.295666408173517</v>
      </c>
      <c r="AB6">
        <f t="shared" ca="1" si="8"/>
        <v>-66.10026285180254</v>
      </c>
      <c r="AC6">
        <f t="shared" ca="1" si="8"/>
        <v>-237.65074549870505</v>
      </c>
      <c r="AD6">
        <f t="shared" ca="1" si="8"/>
        <v>266.15495141826494</v>
      </c>
      <c r="AF6" s="4">
        <f t="shared" ca="1" si="11"/>
        <v>2596.9940478702806</v>
      </c>
      <c r="AG6" s="4">
        <f t="shared" ca="1" si="11"/>
        <v>2329.469870370423</v>
      </c>
      <c r="AH6" s="4">
        <f t="shared" ca="1" si="11"/>
        <v>2587.2956664081735</v>
      </c>
      <c r="AI6" s="4">
        <f t="shared" ca="1" si="11"/>
        <v>2423.8997371481973</v>
      </c>
      <c r="AJ6" s="4">
        <f t="shared" ca="1" si="11"/>
        <v>2252.349254501295</v>
      </c>
      <c r="AK6" s="4">
        <f t="shared" ca="1" si="11"/>
        <v>2756.1549514182648</v>
      </c>
    </row>
    <row r="7" spans="1:37" x14ac:dyDescent="0.25">
      <c r="A7" s="3" t="str">
        <f t="shared" si="0"/>
        <v>T6: Weeding Improved, Variety ICRI, Fertiliser Yes</v>
      </c>
      <c r="B7">
        <v>6</v>
      </c>
      <c r="C7" t="str">
        <f>Factor1Level2</f>
        <v>Improved</v>
      </c>
      <c r="D7" t="str">
        <f>Factor2Level2</f>
        <v>ICRI</v>
      </c>
      <c r="E7" t="str">
        <f>Factor3Level1</f>
        <v>Yes</v>
      </c>
      <c r="G7">
        <v>4</v>
      </c>
      <c r="H7" t="str">
        <f t="shared" si="12"/>
        <v>Michi</v>
      </c>
      <c r="I7">
        <f t="shared" si="13"/>
        <v>2017</v>
      </c>
      <c r="J7" t="str">
        <f>Factor1Level1</f>
        <v>Normal</v>
      </c>
      <c r="K7" t="str">
        <f>Factor2Level2</f>
        <v>ICRI</v>
      </c>
      <c r="L7" t="str">
        <f>Factor3Level2</f>
        <v>No</v>
      </c>
      <c r="O7">
        <f t="shared" si="1"/>
        <v>2000</v>
      </c>
      <c r="P7">
        <f t="shared" si="2"/>
        <v>0</v>
      </c>
      <c r="Q7">
        <f t="shared" si="3"/>
        <v>200</v>
      </c>
      <c r="R7">
        <f t="shared" si="4"/>
        <v>-10</v>
      </c>
      <c r="S7">
        <f t="shared" si="5"/>
        <v>-200</v>
      </c>
      <c r="T7">
        <f t="shared" si="6"/>
        <v>100</v>
      </c>
      <c r="U7">
        <f t="shared" si="7"/>
        <v>-200</v>
      </c>
      <c r="W7">
        <f t="shared" si="10"/>
        <v>1890</v>
      </c>
      <c r="Y7">
        <f t="shared" ca="1" si="8"/>
        <v>-322.64236683870269</v>
      </c>
      <c r="Z7">
        <f t="shared" ca="1" si="8"/>
        <v>171.28912776518476</v>
      </c>
      <c r="AA7">
        <f t="shared" ca="1" si="8"/>
        <v>-511.68611207169209</v>
      </c>
      <c r="AB7">
        <f t="shared" ca="1" si="8"/>
        <v>217.77780775915249</v>
      </c>
      <c r="AC7">
        <f t="shared" ca="1" si="8"/>
        <v>157.23267923056517</v>
      </c>
      <c r="AD7">
        <f t="shared" ca="1" si="8"/>
        <v>194.00692432533179</v>
      </c>
      <c r="AF7" s="4">
        <f t="shared" ca="1" si="11"/>
        <v>1567.3576331612974</v>
      </c>
      <c r="AG7" s="4">
        <f t="shared" ca="1" si="11"/>
        <v>2061.2891277651847</v>
      </c>
      <c r="AH7" s="4">
        <f t="shared" ca="1" si="11"/>
        <v>1378.3138879283078</v>
      </c>
      <c r="AI7" s="4">
        <f t="shared" ca="1" si="11"/>
        <v>2107.7778077591524</v>
      </c>
      <c r="AJ7" s="4">
        <f t="shared" ca="1" si="11"/>
        <v>2047.2326792305653</v>
      </c>
      <c r="AK7" s="4">
        <f t="shared" ca="1" si="11"/>
        <v>2084.006924325332</v>
      </c>
    </row>
    <row r="8" spans="1:37" x14ac:dyDescent="0.25">
      <c r="A8" s="3" t="str">
        <f t="shared" si="0"/>
        <v>T7: Weeding Improved, Variety Local, Fertiliser No</v>
      </c>
      <c r="B8">
        <v>7</v>
      </c>
      <c r="C8" t="str">
        <f>Factor1Level2</f>
        <v>Improved</v>
      </c>
      <c r="D8" t="str">
        <f>Factor2Level1</f>
        <v>Local</v>
      </c>
      <c r="E8" t="str">
        <f>Factor3Level2</f>
        <v>No</v>
      </c>
      <c r="G8">
        <v>5</v>
      </c>
      <c r="H8" t="str">
        <f t="shared" si="12"/>
        <v>Michi</v>
      </c>
      <c r="I8">
        <f t="shared" si="13"/>
        <v>2017</v>
      </c>
      <c r="J8" t="str">
        <f>Factor1Level2</f>
        <v>Improved</v>
      </c>
      <c r="K8" t="str">
        <f>Factor2Level1</f>
        <v>Local</v>
      </c>
      <c r="L8" t="str">
        <f>Factor3Level1</f>
        <v>Yes</v>
      </c>
      <c r="O8">
        <f t="shared" si="1"/>
        <v>2000</v>
      </c>
      <c r="P8">
        <f t="shared" si="2"/>
        <v>0</v>
      </c>
      <c r="Q8">
        <f t="shared" si="3"/>
        <v>200</v>
      </c>
      <c r="R8">
        <f t="shared" si="4"/>
        <v>-10</v>
      </c>
      <c r="S8">
        <f t="shared" si="5"/>
        <v>200</v>
      </c>
      <c r="T8">
        <f t="shared" si="6"/>
        <v>-100</v>
      </c>
      <c r="U8">
        <f t="shared" si="7"/>
        <v>0</v>
      </c>
      <c r="W8">
        <f t="shared" si="10"/>
        <v>2290</v>
      </c>
      <c r="Y8">
        <f t="shared" ca="1" si="8"/>
        <v>-82.717294573716671</v>
      </c>
      <c r="Z8">
        <f t="shared" ca="1" si="8"/>
        <v>-202.00285812474314</v>
      </c>
      <c r="AA8">
        <f t="shared" ca="1" si="8"/>
        <v>70.545501703041538</v>
      </c>
      <c r="AB8">
        <f t="shared" ca="1" si="8"/>
        <v>133.25672755339579</v>
      </c>
      <c r="AC8">
        <f t="shared" ca="1" si="8"/>
        <v>-16.542183783218782</v>
      </c>
      <c r="AD8">
        <f t="shared" ca="1" si="8"/>
        <v>-191.22967057065455</v>
      </c>
      <c r="AF8" s="4">
        <f t="shared" ca="1" si="11"/>
        <v>2207.2827054262834</v>
      </c>
      <c r="AG8" s="4">
        <f t="shared" ca="1" si="11"/>
        <v>2087.9971418752571</v>
      </c>
      <c r="AH8" s="4">
        <f t="shared" ca="1" si="11"/>
        <v>2360.5455017030417</v>
      </c>
      <c r="AI8" s="4">
        <f t="shared" ca="1" si="11"/>
        <v>2423.2567275533956</v>
      </c>
      <c r="AJ8" s="4">
        <f t="shared" ca="1" si="11"/>
        <v>2273.4578162167813</v>
      </c>
      <c r="AK8" s="4">
        <f t="shared" ca="1" si="11"/>
        <v>2098.7703294293456</v>
      </c>
    </row>
    <row r="9" spans="1:37" x14ac:dyDescent="0.25">
      <c r="A9" s="3" t="str">
        <f t="shared" si="0"/>
        <v>T8: Weeding Improved, Variety ICRI, Fertiliser No</v>
      </c>
      <c r="B9">
        <v>8</v>
      </c>
      <c r="C9" t="str">
        <f>Factor1Level2</f>
        <v>Improved</v>
      </c>
      <c r="D9" t="str">
        <f>Factor2Level2</f>
        <v>ICRI</v>
      </c>
      <c r="E9" t="str">
        <f>Factor3Level2</f>
        <v>No</v>
      </c>
      <c r="G9">
        <v>6</v>
      </c>
      <c r="H9" t="str">
        <f t="shared" si="12"/>
        <v>Michi</v>
      </c>
      <c r="I9">
        <f t="shared" si="13"/>
        <v>2017</v>
      </c>
      <c r="J9" t="str">
        <f>Factor1Level2</f>
        <v>Improved</v>
      </c>
      <c r="K9" t="str">
        <f>Factor2Level2</f>
        <v>ICRI</v>
      </c>
      <c r="L9" t="str">
        <f>Factor3Level1</f>
        <v>Yes</v>
      </c>
      <c r="O9">
        <f t="shared" si="1"/>
        <v>2000</v>
      </c>
      <c r="P9">
        <f t="shared" si="2"/>
        <v>0</v>
      </c>
      <c r="Q9">
        <f t="shared" si="3"/>
        <v>200</v>
      </c>
      <c r="R9">
        <f t="shared" si="4"/>
        <v>-10</v>
      </c>
      <c r="S9">
        <f t="shared" si="5"/>
        <v>-200</v>
      </c>
      <c r="T9">
        <f t="shared" si="6"/>
        <v>-100</v>
      </c>
      <c r="U9">
        <f t="shared" si="7"/>
        <v>0</v>
      </c>
      <c r="W9">
        <f t="shared" si="10"/>
        <v>1890</v>
      </c>
      <c r="Y9">
        <f t="shared" ca="1" si="8"/>
        <v>125.46374337951599</v>
      </c>
      <c r="Z9">
        <f t="shared" ca="1" si="8"/>
        <v>-241.47839849087276</v>
      </c>
      <c r="AA9">
        <f t="shared" ca="1" si="8"/>
        <v>95.941514738825816</v>
      </c>
      <c r="AB9">
        <f t="shared" ca="1" si="8"/>
        <v>-111.18612628440754</v>
      </c>
      <c r="AC9">
        <f t="shared" ca="1" si="8"/>
        <v>167.89258440712391</v>
      </c>
      <c r="AD9">
        <f t="shared" ca="1" si="8"/>
        <v>-279.82033762546592</v>
      </c>
      <c r="AF9" s="4">
        <f t="shared" ca="1" si="11"/>
        <v>2015.463743379516</v>
      </c>
      <c r="AG9" s="4">
        <f t="shared" ca="1" si="11"/>
        <v>1648.5216015091273</v>
      </c>
      <c r="AH9" s="4">
        <f t="shared" ca="1" si="11"/>
        <v>1985.9415147388258</v>
      </c>
      <c r="AI9" s="4">
        <f t="shared" ca="1" si="11"/>
        <v>1778.8138737155925</v>
      </c>
      <c r="AJ9" s="4">
        <f t="shared" ca="1" si="11"/>
        <v>2057.8925844071241</v>
      </c>
      <c r="AK9" s="4">
        <f t="shared" ca="1" si="11"/>
        <v>1610.179662374534</v>
      </c>
    </row>
    <row r="10" spans="1:37" x14ac:dyDescent="0.25">
      <c r="G10">
        <v>7</v>
      </c>
      <c r="H10" t="str">
        <f t="shared" si="12"/>
        <v>Michi</v>
      </c>
      <c r="I10">
        <f t="shared" si="13"/>
        <v>2017</v>
      </c>
      <c r="J10" t="str">
        <f>Factor1Level2</f>
        <v>Improved</v>
      </c>
      <c r="K10" t="str">
        <f>Factor2Level1</f>
        <v>Local</v>
      </c>
      <c r="L10" t="str">
        <f>Factor3Level2</f>
        <v>No</v>
      </c>
      <c r="O10">
        <f t="shared" si="1"/>
        <v>2000</v>
      </c>
      <c r="P10">
        <f t="shared" si="2"/>
        <v>200</v>
      </c>
      <c r="Q10">
        <f t="shared" si="3"/>
        <v>200</v>
      </c>
      <c r="R10">
        <f t="shared" si="4"/>
        <v>10</v>
      </c>
      <c r="S10">
        <f t="shared" si="5"/>
        <v>200</v>
      </c>
      <c r="T10">
        <f t="shared" si="6"/>
        <v>100</v>
      </c>
      <c r="U10">
        <f t="shared" si="7"/>
        <v>0</v>
      </c>
      <c r="W10">
        <f t="shared" si="10"/>
        <v>2710</v>
      </c>
      <c r="Y10">
        <f t="shared" ca="1" si="8"/>
        <v>48.028141773949109</v>
      </c>
      <c r="Z10">
        <f t="shared" ca="1" si="8"/>
        <v>43.662217824984708</v>
      </c>
      <c r="AA10">
        <f t="shared" ca="1" si="8"/>
        <v>398.1888273564872</v>
      </c>
      <c r="AB10">
        <f t="shared" ca="1" si="8"/>
        <v>498.24016800804554</v>
      </c>
      <c r="AC10">
        <f t="shared" ca="1" si="8"/>
        <v>55.818966039996781</v>
      </c>
      <c r="AD10">
        <f t="shared" ca="1" si="8"/>
        <v>-69.271134900437261</v>
      </c>
      <c r="AF10" s="4">
        <f t="shared" ca="1" si="11"/>
        <v>2758.0281417739493</v>
      </c>
      <c r="AG10" s="4">
        <f t="shared" ca="1" si="11"/>
        <v>2753.6622178249845</v>
      </c>
      <c r="AH10" s="4">
        <f t="shared" ca="1" si="11"/>
        <v>3108.1888273564873</v>
      </c>
      <c r="AI10" s="4">
        <f t="shared" ca="1" si="11"/>
        <v>3208.2401680080457</v>
      </c>
      <c r="AJ10" s="4">
        <f t="shared" ca="1" si="11"/>
        <v>2765.8189660399967</v>
      </c>
      <c r="AK10" s="4">
        <f t="shared" ca="1" si="11"/>
        <v>2640.7288650995629</v>
      </c>
    </row>
    <row r="11" spans="1:37" x14ac:dyDescent="0.25">
      <c r="G11">
        <v>8</v>
      </c>
      <c r="H11" t="str">
        <f t="shared" si="12"/>
        <v>Michi</v>
      </c>
      <c r="I11">
        <f t="shared" si="13"/>
        <v>2017</v>
      </c>
      <c r="J11" t="str">
        <f>Factor1Level2</f>
        <v>Improved</v>
      </c>
      <c r="K11" t="str">
        <f>Factor2Level2</f>
        <v>ICRI</v>
      </c>
      <c r="L11" t="str">
        <f>Factor3Level2</f>
        <v>No</v>
      </c>
      <c r="O11">
        <f t="shared" si="1"/>
        <v>2000</v>
      </c>
      <c r="P11">
        <f t="shared" si="2"/>
        <v>200</v>
      </c>
      <c r="Q11">
        <f t="shared" si="3"/>
        <v>200</v>
      </c>
      <c r="R11">
        <f t="shared" si="4"/>
        <v>10</v>
      </c>
      <c r="S11">
        <f t="shared" si="5"/>
        <v>-200</v>
      </c>
      <c r="T11">
        <f t="shared" si="6"/>
        <v>100</v>
      </c>
      <c r="U11">
        <f t="shared" si="7"/>
        <v>-200</v>
      </c>
      <c r="W11">
        <f t="shared" si="10"/>
        <v>2110</v>
      </c>
      <c r="Y11">
        <f t="shared" ca="1" si="8"/>
        <v>194.7472671906921</v>
      </c>
      <c r="Z11">
        <f t="shared" ca="1" si="8"/>
        <v>-613.1080235001773</v>
      </c>
      <c r="AA11">
        <f t="shared" ca="1" si="8"/>
        <v>-148.82188471422384</v>
      </c>
      <c r="AB11">
        <f t="shared" ca="1" si="8"/>
        <v>299.94278394834987</v>
      </c>
      <c r="AC11">
        <f t="shared" ca="1" si="8"/>
        <v>144.221784122363</v>
      </c>
      <c r="AD11">
        <f t="shared" ca="1" si="8"/>
        <v>-434.57861070722703</v>
      </c>
      <c r="AF11" s="4">
        <f t="shared" ca="1" si="11"/>
        <v>2304.7472671906921</v>
      </c>
      <c r="AG11" s="4">
        <f t="shared" ca="1" si="11"/>
        <v>1496.8919764998227</v>
      </c>
      <c r="AH11" s="4">
        <f t="shared" ca="1" si="11"/>
        <v>1961.1781152857761</v>
      </c>
      <c r="AI11" s="4">
        <f t="shared" ca="1" si="11"/>
        <v>2409.9427839483496</v>
      </c>
      <c r="AJ11" s="4">
        <f t="shared" ca="1" si="11"/>
        <v>2254.2217841223628</v>
      </c>
      <c r="AK11" s="4">
        <f t="shared" ca="1" si="11"/>
        <v>1675.421389292773</v>
      </c>
    </row>
    <row r="12" spans="1:37" x14ac:dyDescent="0.25">
      <c r="G12">
        <v>1</v>
      </c>
      <c r="H12" t="str">
        <f t="shared" si="12"/>
        <v>Michi</v>
      </c>
      <c r="I12">
        <f t="shared" ref="I12:I19" si="14">YearLevel2</f>
        <v>2018</v>
      </c>
      <c r="J12" t="str">
        <f>Factor1Level1</f>
        <v>Normal</v>
      </c>
      <c r="K12" t="str">
        <f>Factor2Level1</f>
        <v>Local</v>
      </c>
      <c r="L12" t="str">
        <f>Factor3Level1</f>
        <v>Yes</v>
      </c>
      <c r="O12">
        <f t="shared" si="1"/>
        <v>2000</v>
      </c>
      <c r="P12">
        <f t="shared" si="2"/>
        <v>200</v>
      </c>
      <c r="Q12">
        <f t="shared" si="3"/>
        <v>200</v>
      </c>
      <c r="R12">
        <f t="shared" si="4"/>
        <v>10</v>
      </c>
      <c r="S12">
        <f t="shared" si="5"/>
        <v>200</v>
      </c>
      <c r="T12">
        <f t="shared" si="6"/>
        <v>-100</v>
      </c>
      <c r="U12">
        <f t="shared" si="7"/>
        <v>0</v>
      </c>
      <c r="W12">
        <f t="shared" si="10"/>
        <v>2510</v>
      </c>
      <c r="Y12">
        <f t="shared" ref="Y12:AD21" ca="1" si="15">NORMINV(RAND(),0,Sigma)</f>
        <v>125.53096395933038</v>
      </c>
      <c r="Z12">
        <f t="shared" ca="1" si="15"/>
        <v>465.57776148740788</v>
      </c>
      <c r="AA12">
        <f t="shared" ca="1" si="15"/>
        <v>278.34526517194166</v>
      </c>
      <c r="AB12">
        <f t="shared" ca="1" si="15"/>
        <v>18.98424780584303</v>
      </c>
      <c r="AC12">
        <f t="shared" ca="1" si="15"/>
        <v>-252.18897865969603</v>
      </c>
      <c r="AD12">
        <f t="shared" ca="1" si="15"/>
        <v>189.57543634978327</v>
      </c>
      <c r="AF12" s="4">
        <f t="shared" ca="1" si="11"/>
        <v>2635.5309639593302</v>
      </c>
      <c r="AG12" s="4">
        <f t="shared" ca="1" si="11"/>
        <v>2975.5777614874078</v>
      </c>
      <c r="AH12" s="4">
        <f t="shared" ca="1" si="11"/>
        <v>2788.3452651719417</v>
      </c>
      <c r="AI12" s="4">
        <f t="shared" ca="1" si="11"/>
        <v>2528.9842478058431</v>
      </c>
      <c r="AJ12" s="4">
        <f t="shared" ca="1" si="11"/>
        <v>2257.8110213403038</v>
      </c>
      <c r="AK12" s="4">
        <f t="shared" ca="1" si="11"/>
        <v>2699.5754363497831</v>
      </c>
    </row>
    <row r="13" spans="1:37" x14ac:dyDescent="0.25">
      <c r="G13">
        <v>2</v>
      </c>
      <c r="H13" t="str">
        <f t="shared" si="12"/>
        <v>Michi</v>
      </c>
      <c r="I13">
        <f t="shared" si="14"/>
        <v>2018</v>
      </c>
      <c r="J13" t="str">
        <f>Factor1Level1</f>
        <v>Normal</v>
      </c>
      <c r="K13" t="str">
        <f>Factor2Level2</f>
        <v>ICRI</v>
      </c>
      <c r="L13" t="str">
        <f>Factor3Level1</f>
        <v>Yes</v>
      </c>
      <c r="O13">
        <f t="shared" si="1"/>
        <v>2000</v>
      </c>
      <c r="P13">
        <f t="shared" si="2"/>
        <v>200</v>
      </c>
      <c r="Q13">
        <f t="shared" si="3"/>
        <v>200</v>
      </c>
      <c r="R13">
        <f t="shared" si="4"/>
        <v>10</v>
      </c>
      <c r="S13">
        <f t="shared" si="5"/>
        <v>-200</v>
      </c>
      <c r="T13">
        <f t="shared" si="6"/>
        <v>-100</v>
      </c>
      <c r="U13">
        <f t="shared" si="7"/>
        <v>0</v>
      </c>
      <c r="W13">
        <f t="shared" si="10"/>
        <v>2110</v>
      </c>
      <c r="Y13">
        <f t="shared" ca="1" si="15"/>
        <v>-173.91193366849907</v>
      </c>
      <c r="Z13">
        <f t="shared" ca="1" si="15"/>
        <v>-27.221668080069687</v>
      </c>
      <c r="AA13">
        <f t="shared" ca="1" si="15"/>
        <v>56.529778913729714</v>
      </c>
      <c r="AB13">
        <f t="shared" ca="1" si="15"/>
        <v>105.35478155928284</v>
      </c>
      <c r="AC13">
        <f t="shared" ca="1" si="15"/>
        <v>172.05643483768043</v>
      </c>
      <c r="AD13">
        <f t="shared" ca="1" si="15"/>
        <v>-200.24254487063655</v>
      </c>
      <c r="AF13" s="4">
        <f ca="1">$W13+Y13</f>
        <v>1936.0880663315008</v>
      </c>
      <c r="AG13" s="4">
        <f t="shared" ca="1" si="11"/>
        <v>2082.7783319199302</v>
      </c>
      <c r="AH13" s="4">
        <f t="shared" ca="1" si="11"/>
        <v>2166.5297789137298</v>
      </c>
      <c r="AI13" s="4">
        <f t="shared" ca="1" si="11"/>
        <v>2215.3547815592829</v>
      </c>
      <c r="AJ13" s="4">
        <f t="shared" ca="1" si="11"/>
        <v>2282.0564348376806</v>
      </c>
      <c r="AK13" s="4">
        <f t="shared" ca="1" si="11"/>
        <v>1909.7574551293635</v>
      </c>
    </row>
    <row r="14" spans="1:37" x14ac:dyDescent="0.25">
      <c r="G14">
        <v>3</v>
      </c>
      <c r="H14" t="str">
        <f t="shared" si="12"/>
        <v>Michi</v>
      </c>
      <c r="I14">
        <f t="shared" si="14"/>
        <v>2018</v>
      </c>
      <c r="J14" t="str">
        <f>Factor1Level1</f>
        <v>Normal</v>
      </c>
      <c r="K14" t="str">
        <f>Factor2Level1</f>
        <v>Local</v>
      </c>
      <c r="L14" t="str">
        <f>Factor3Level2</f>
        <v>No</v>
      </c>
      <c r="O14">
        <f t="shared" si="1"/>
        <v>2000</v>
      </c>
      <c r="P14">
        <f t="shared" si="2"/>
        <v>200</v>
      </c>
      <c r="Q14">
        <f t="shared" si="3"/>
        <v>200</v>
      </c>
      <c r="R14">
        <f t="shared" si="4"/>
        <v>-10</v>
      </c>
      <c r="S14">
        <f t="shared" si="5"/>
        <v>200</v>
      </c>
      <c r="T14">
        <f t="shared" si="6"/>
        <v>100</v>
      </c>
      <c r="U14">
        <f t="shared" si="7"/>
        <v>0</v>
      </c>
      <c r="W14">
        <f t="shared" si="10"/>
        <v>2690</v>
      </c>
      <c r="Y14">
        <f t="shared" ca="1" si="15"/>
        <v>72.995979627537238</v>
      </c>
      <c r="Z14">
        <f t="shared" ca="1" si="15"/>
        <v>21.209909035245147</v>
      </c>
      <c r="AA14">
        <f t="shared" ca="1" si="15"/>
        <v>-357.23434808601451</v>
      </c>
      <c r="AB14">
        <f t="shared" ca="1" si="15"/>
        <v>311.52026458238453</v>
      </c>
      <c r="AC14">
        <f t="shared" ca="1" si="15"/>
        <v>436.77072704949546</v>
      </c>
      <c r="AD14">
        <f t="shared" ca="1" si="15"/>
        <v>361.27779924062224</v>
      </c>
      <c r="AF14" s="4">
        <f ca="1">$W14+Y14</f>
        <v>2762.9959796275371</v>
      </c>
      <c r="AG14" s="4">
        <f t="shared" ca="1" si="11"/>
        <v>2711.2099090352453</v>
      </c>
      <c r="AH14" s="4">
        <f t="shared" ca="1" si="11"/>
        <v>2332.7656519139855</v>
      </c>
      <c r="AI14" s="4">
        <f t="shared" ca="1" si="11"/>
        <v>3001.5202645823847</v>
      </c>
      <c r="AJ14" s="4">
        <f t="shared" ca="1" si="11"/>
        <v>3126.7707270494957</v>
      </c>
      <c r="AK14" s="4">
        <f t="shared" ca="1" si="11"/>
        <v>3051.2777992406222</v>
      </c>
    </row>
    <row r="15" spans="1:37" x14ac:dyDescent="0.25">
      <c r="G15">
        <v>4</v>
      </c>
      <c r="H15" t="str">
        <f t="shared" si="12"/>
        <v>Michi</v>
      </c>
      <c r="I15">
        <f t="shared" si="14"/>
        <v>2018</v>
      </c>
      <c r="J15" t="str">
        <f>Factor1Level1</f>
        <v>Normal</v>
      </c>
      <c r="K15" t="str">
        <f>Factor2Level2</f>
        <v>ICRI</v>
      </c>
      <c r="L15" t="str">
        <f>Factor3Level2</f>
        <v>No</v>
      </c>
      <c r="O15">
        <f t="shared" si="1"/>
        <v>2000</v>
      </c>
      <c r="P15">
        <f t="shared" si="2"/>
        <v>200</v>
      </c>
      <c r="Q15">
        <f t="shared" si="3"/>
        <v>200</v>
      </c>
      <c r="R15">
        <f t="shared" si="4"/>
        <v>-10</v>
      </c>
      <c r="S15">
        <f t="shared" si="5"/>
        <v>-200</v>
      </c>
      <c r="T15">
        <f t="shared" si="6"/>
        <v>100</v>
      </c>
      <c r="U15">
        <f t="shared" si="7"/>
        <v>-200</v>
      </c>
      <c r="W15">
        <f t="shared" si="10"/>
        <v>2090</v>
      </c>
      <c r="Y15">
        <f t="shared" ca="1" si="15"/>
        <v>-243.14111405529837</v>
      </c>
      <c r="Z15">
        <f t="shared" ca="1" si="15"/>
        <v>-218.6298070460245</v>
      </c>
      <c r="AA15">
        <f t="shared" ca="1" si="15"/>
        <v>637.54502399685111</v>
      </c>
      <c r="AB15">
        <f t="shared" ca="1" si="15"/>
        <v>7.4475072890622904</v>
      </c>
      <c r="AC15">
        <f t="shared" ca="1" si="15"/>
        <v>-181.40603846242786</v>
      </c>
      <c r="AD15">
        <f t="shared" ca="1" si="15"/>
        <v>32.492842090791612</v>
      </c>
      <c r="AF15" s="4">
        <f t="shared" ca="1" si="11"/>
        <v>1846.8588859447016</v>
      </c>
      <c r="AG15" s="4">
        <f t="shared" ca="1" si="11"/>
        <v>1871.3701929539754</v>
      </c>
      <c r="AH15" s="4">
        <f t="shared" ca="1" si="11"/>
        <v>2727.5450239968513</v>
      </c>
      <c r="AI15" s="4">
        <f t="shared" ca="1" si="11"/>
        <v>2097.4475072890623</v>
      </c>
      <c r="AJ15" s="4">
        <f t="shared" ca="1" si="11"/>
        <v>1908.5939615375721</v>
      </c>
      <c r="AK15" s="4">
        <f t="shared" ca="1" si="11"/>
        <v>2122.4928420907918</v>
      </c>
    </row>
    <row r="16" spans="1:37" x14ac:dyDescent="0.25">
      <c r="G16">
        <v>5</v>
      </c>
      <c r="H16" t="str">
        <f t="shared" si="12"/>
        <v>Michi</v>
      </c>
      <c r="I16">
        <f t="shared" si="14"/>
        <v>2018</v>
      </c>
      <c r="J16" t="str">
        <f>Factor1Level2</f>
        <v>Improved</v>
      </c>
      <c r="K16" t="str">
        <f>Factor2Level1</f>
        <v>Local</v>
      </c>
      <c r="L16" t="str">
        <f>Factor3Level1</f>
        <v>Yes</v>
      </c>
      <c r="O16">
        <f t="shared" si="1"/>
        <v>2000</v>
      </c>
      <c r="P16">
        <f t="shared" si="2"/>
        <v>200</v>
      </c>
      <c r="Q16">
        <f t="shared" si="3"/>
        <v>200</v>
      </c>
      <c r="R16">
        <f t="shared" si="4"/>
        <v>-10</v>
      </c>
      <c r="S16">
        <f t="shared" si="5"/>
        <v>200</v>
      </c>
      <c r="T16">
        <f t="shared" si="6"/>
        <v>-100</v>
      </c>
      <c r="U16">
        <f t="shared" si="7"/>
        <v>0</v>
      </c>
      <c r="W16">
        <f t="shared" si="10"/>
        <v>2490</v>
      </c>
      <c r="Y16">
        <f t="shared" ca="1" si="15"/>
        <v>174.11236958661186</v>
      </c>
      <c r="Z16">
        <f t="shared" ca="1" si="15"/>
        <v>-143.98292846172941</v>
      </c>
      <c r="AA16">
        <f t="shared" ca="1" si="15"/>
        <v>-108.7921820214975</v>
      </c>
      <c r="AB16">
        <f t="shared" ca="1" si="15"/>
        <v>29.395218980988314</v>
      </c>
      <c r="AC16">
        <f t="shared" ca="1" si="15"/>
        <v>-49.198031801195896</v>
      </c>
      <c r="AD16">
        <f t="shared" ca="1" si="15"/>
        <v>-40.47861502203466</v>
      </c>
      <c r="AF16" s="4">
        <f t="shared" ca="1" si="11"/>
        <v>2664.1123695866117</v>
      </c>
      <c r="AG16" s="4">
        <f t="shared" ca="1" si="11"/>
        <v>2346.0170715382706</v>
      </c>
      <c r="AH16" s="4">
        <f t="shared" ca="1" si="11"/>
        <v>2381.2078179785026</v>
      </c>
      <c r="AI16" s="4">
        <f t="shared" ca="1" si="11"/>
        <v>2519.3952189809884</v>
      </c>
      <c r="AJ16" s="4">
        <f t="shared" ca="1" si="11"/>
        <v>2440.8019681988039</v>
      </c>
      <c r="AK16" s="4">
        <f t="shared" ca="1" si="11"/>
        <v>2449.5213849779652</v>
      </c>
    </row>
    <row r="17" spans="7:37" x14ac:dyDescent="0.25">
      <c r="G17">
        <v>6</v>
      </c>
      <c r="H17" t="str">
        <f t="shared" si="12"/>
        <v>Michi</v>
      </c>
      <c r="I17">
        <f t="shared" si="14"/>
        <v>2018</v>
      </c>
      <c r="J17" t="str">
        <f>Factor1Level2</f>
        <v>Improved</v>
      </c>
      <c r="K17" t="str">
        <f>Factor2Level2</f>
        <v>ICRI</v>
      </c>
      <c r="L17" t="str">
        <f>Factor3Level1</f>
        <v>Yes</v>
      </c>
      <c r="O17">
        <f t="shared" si="1"/>
        <v>2000</v>
      </c>
      <c r="P17">
        <f t="shared" si="2"/>
        <v>200</v>
      </c>
      <c r="Q17">
        <f t="shared" si="3"/>
        <v>200</v>
      </c>
      <c r="R17">
        <f t="shared" si="4"/>
        <v>-10</v>
      </c>
      <c r="S17">
        <f t="shared" si="5"/>
        <v>-200</v>
      </c>
      <c r="T17">
        <f t="shared" si="6"/>
        <v>-100</v>
      </c>
      <c r="U17">
        <f t="shared" si="7"/>
        <v>0</v>
      </c>
      <c r="W17">
        <f t="shared" si="10"/>
        <v>2090</v>
      </c>
      <c r="Y17">
        <f t="shared" ca="1" si="15"/>
        <v>-129.20045062816834</v>
      </c>
      <c r="Z17">
        <f t="shared" ca="1" si="15"/>
        <v>146.78216170395478</v>
      </c>
      <c r="AA17">
        <f t="shared" ca="1" si="15"/>
        <v>-249.18422632788952</v>
      </c>
      <c r="AB17">
        <f t="shared" ca="1" si="15"/>
        <v>421.11974964358643</v>
      </c>
      <c r="AC17">
        <f t="shared" ca="1" si="15"/>
        <v>-146.6244606537114</v>
      </c>
      <c r="AD17">
        <f t="shared" ca="1" si="15"/>
        <v>-253.57282321904154</v>
      </c>
      <c r="AF17" s="4">
        <f t="shared" ca="1" si="11"/>
        <v>1960.7995493718317</v>
      </c>
      <c r="AG17" s="4">
        <f t="shared" ca="1" si="11"/>
        <v>2236.7821617039549</v>
      </c>
      <c r="AH17" s="4">
        <f t="shared" ca="1" si="11"/>
        <v>1840.8157736721105</v>
      </c>
      <c r="AI17" s="4">
        <f t="shared" ca="1" si="11"/>
        <v>2511.1197496435866</v>
      </c>
      <c r="AJ17" s="4">
        <f t="shared" ca="1" si="11"/>
        <v>1943.3755393462886</v>
      </c>
      <c r="AK17" s="4">
        <f t="shared" ca="1" si="11"/>
        <v>1836.4271767809585</v>
      </c>
    </row>
    <row r="18" spans="7:37" x14ac:dyDescent="0.25">
      <c r="G18">
        <v>7</v>
      </c>
      <c r="H18" t="str">
        <f t="shared" si="12"/>
        <v>Michi</v>
      </c>
      <c r="I18">
        <f t="shared" si="14"/>
        <v>2018</v>
      </c>
      <c r="J18" t="str">
        <f>Factor1Level2</f>
        <v>Improved</v>
      </c>
      <c r="K18" t="str">
        <f>Factor2Level1</f>
        <v>Local</v>
      </c>
      <c r="L18" t="str">
        <f>Factor3Level2</f>
        <v>No</v>
      </c>
      <c r="O18">
        <f t="shared" si="1"/>
        <v>2000</v>
      </c>
      <c r="P18">
        <f t="shared" si="2"/>
        <v>0</v>
      </c>
      <c r="Q18">
        <f t="shared" si="3"/>
        <v>0</v>
      </c>
      <c r="R18">
        <f t="shared" si="4"/>
        <v>10</v>
      </c>
      <c r="S18">
        <f t="shared" si="5"/>
        <v>200</v>
      </c>
      <c r="T18">
        <f t="shared" si="6"/>
        <v>100</v>
      </c>
      <c r="U18">
        <f t="shared" si="7"/>
        <v>0</v>
      </c>
      <c r="W18">
        <f t="shared" si="10"/>
        <v>2310</v>
      </c>
      <c r="Y18">
        <f t="shared" ca="1" si="15"/>
        <v>-246.45951215069201</v>
      </c>
      <c r="Z18">
        <f t="shared" ca="1" si="15"/>
        <v>-343.41165150346302</v>
      </c>
      <c r="AA18">
        <f t="shared" ca="1" si="15"/>
        <v>113.09501504730913</v>
      </c>
      <c r="AB18">
        <f t="shared" ca="1" si="15"/>
        <v>319.39397849600795</v>
      </c>
      <c r="AC18">
        <f t="shared" ca="1" si="15"/>
        <v>100.30427539312646</v>
      </c>
      <c r="AD18">
        <f t="shared" ca="1" si="15"/>
        <v>-216.76610995896277</v>
      </c>
      <c r="AF18" s="4">
        <f t="shared" ca="1" si="11"/>
        <v>2063.5404878493082</v>
      </c>
      <c r="AG18" s="4">
        <f t="shared" ca="1" si="11"/>
        <v>1966.588348496537</v>
      </c>
      <c r="AH18" s="4">
        <f t="shared" ca="1" si="11"/>
        <v>2423.0950150473091</v>
      </c>
      <c r="AI18" s="4">
        <f t="shared" ca="1" si="11"/>
        <v>2629.393978496008</v>
      </c>
      <c r="AJ18" s="4">
        <f t="shared" ca="1" si="11"/>
        <v>2410.3042753931263</v>
      </c>
      <c r="AK18" s="4">
        <f t="shared" ca="1" si="11"/>
        <v>2093.2338900410373</v>
      </c>
    </row>
    <row r="19" spans="7:37" x14ac:dyDescent="0.25">
      <c r="G19">
        <v>8</v>
      </c>
      <c r="H19" t="str">
        <f t="shared" si="12"/>
        <v>Michi</v>
      </c>
      <c r="I19">
        <f t="shared" si="14"/>
        <v>2018</v>
      </c>
      <c r="J19" t="str">
        <f>Factor1Level2</f>
        <v>Improved</v>
      </c>
      <c r="K19" t="str">
        <f>Factor2Level2</f>
        <v>ICRI</v>
      </c>
      <c r="L19" t="str">
        <f>Factor3Level2</f>
        <v>No</v>
      </c>
      <c r="O19">
        <f t="shared" si="1"/>
        <v>2000</v>
      </c>
      <c r="P19">
        <f t="shared" si="2"/>
        <v>0</v>
      </c>
      <c r="Q19">
        <f t="shared" si="3"/>
        <v>0</v>
      </c>
      <c r="R19">
        <f t="shared" si="4"/>
        <v>10</v>
      </c>
      <c r="S19">
        <f t="shared" si="5"/>
        <v>-200</v>
      </c>
      <c r="T19">
        <f t="shared" si="6"/>
        <v>100</v>
      </c>
      <c r="U19">
        <f t="shared" si="7"/>
        <v>-200</v>
      </c>
      <c r="W19">
        <f t="shared" si="10"/>
        <v>1710</v>
      </c>
      <c r="Y19">
        <f t="shared" ca="1" si="15"/>
        <v>-125.9287083993256</v>
      </c>
      <c r="Z19">
        <f t="shared" ca="1" si="15"/>
        <v>-110.28708675740658</v>
      </c>
      <c r="AA19">
        <f t="shared" ca="1" si="15"/>
        <v>-171.18576991534843</v>
      </c>
      <c r="AB19">
        <f t="shared" ca="1" si="15"/>
        <v>-59.925907215461407</v>
      </c>
      <c r="AC19">
        <f t="shared" ca="1" si="15"/>
        <v>348.80892658281527</v>
      </c>
      <c r="AD19">
        <f t="shared" ca="1" si="15"/>
        <v>504.88641998116339</v>
      </c>
      <c r="AF19" s="4">
        <f t="shared" ca="1" si="11"/>
        <v>1584.0712916006744</v>
      </c>
      <c r="AG19" s="4">
        <f t="shared" ca="1" si="11"/>
        <v>1599.7129132425935</v>
      </c>
      <c r="AH19" s="4">
        <f t="shared" ca="1" si="11"/>
        <v>1538.8142300846516</v>
      </c>
      <c r="AI19" s="4">
        <f t="shared" ca="1" si="11"/>
        <v>1650.0740927845386</v>
      </c>
      <c r="AJ19" s="4">
        <f t="shared" ca="1" si="11"/>
        <v>2058.8089265828153</v>
      </c>
      <c r="AK19" s="4">
        <f t="shared" ca="1" si="11"/>
        <v>2214.8864199811633</v>
      </c>
    </row>
    <row r="20" spans="7:37" x14ac:dyDescent="0.25">
      <c r="G20">
        <v>1</v>
      </c>
      <c r="H20" t="str">
        <f t="shared" ref="H20:H35" si="16">BlockLevel2</f>
        <v>Giovi</v>
      </c>
      <c r="I20">
        <f t="shared" ref="I20:I27" si="17">YearLevel1</f>
        <v>2017</v>
      </c>
      <c r="J20" t="str">
        <f>Factor1Level1</f>
        <v>Normal</v>
      </c>
      <c r="K20" t="str">
        <f>Factor2Level1</f>
        <v>Local</v>
      </c>
      <c r="L20" t="str">
        <f>Factor3Level1</f>
        <v>Yes</v>
      </c>
      <c r="O20">
        <f t="shared" si="1"/>
        <v>2000</v>
      </c>
      <c r="P20">
        <f t="shared" si="2"/>
        <v>0</v>
      </c>
      <c r="Q20">
        <f t="shared" si="3"/>
        <v>0</v>
      </c>
      <c r="R20">
        <f t="shared" si="4"/>
        <v>10</v>
      </c>
      <c r="S20">
        <f t="shared" si="5"/>
        <v>200</v>
      </c>
      <c r="T20">
        <f t="shared" si="6"/>
        <v>-100</v>
      </c>
      <c r="U20">
        <f t="shared" si="7"/>
        <v>0</v>
      </c>
      <c r="W20">
        <f t="shared" si="10"/>
        <v>2110</v>
      </c>
      <c r="Y20">
        <f t="shared" ca="1" si="15"/>
        <v>-8.7005484643981585</v>
      </c>
      <c r="Z20">
        <f t="shared" ca="1" si="15"/>
        <v>-29.601973819370016</v>
      </c>
      <c r="AA20">
        <f t="shared" ca="1" si="15"/>
        <v>-87.134894369529519</v>
      </c>
      <c r="AB20">
        <f t="shared" ca="1" si="15"/>
        <v>-104.3921469028022</v>
      </c>
      <c r="AC20">
        <f t="shared" ca="1" si="15"/>
        <v>207.36571585938549</v>
      </c>
      <c r="AD20">
        <f t="shared" ca="1" si="15"/>
        <v>-343.17530721518079</v>
      </c>
      <c r="AF20" s="4">
        <f t="shared" ca="1" si="11"/>
        <v>2101.2994515356017</v>
      </c>
      <c r="AG20" s="4">
        <f t="shared" ca="1" si="11"/>
        <v>2080.39802618063</v>
      </c>
      <c r="AH20" s="4">
        <f t="shared" ca="1" si="11"/>
        <v>2022.8651056304705</v>
      </c>
      <c r="AI20" s="4">
        <f t="shared" ca="1" si="11"/>
        <v>2005.6078530971979</v>
      </c>
      <c r="AJ20" s="4">
        <f t="shared" ca="1" si="11"/>
        <v>2317.3657158593855</v>
      </c>
      <c r="AK20" s="4">
        <f t="shared" ca="1" si="11"/>
        <v>1766.8246927848193</v>
      </c>
    </row>
    <row r="21" spans="7:37" x14ac:dyDescent="0.25">
      <c r="G21">
        <v>2</v>
      </c>
      <c r="H21" t="str">
        <f t="shared" si="16"/>
        <v>Giovi</v>
      </c>
      <c r="I21">
        <f t="shared" si="17"/>
        <v>2017</v>
      </c>
      <c r="J21" t="str">
        <f>Factor1Level1</f>
        <v>Normal</v>
      </c>
      <c r="K21" t="str">
        <f>Factor2Level2</f>
        <v>ICRI</v>
      </c>
      <c r="L21" t="str">
        <f>Factor3Level1</f>
        <v>Yes</v>
      </c>
      <c r="O21">
        <f t="shared" si="1"/>
        <v>2000</v>
      </c>
      <c r="P21">
        <f t="shared" si="2"/>
        <v>0</v>
      </c>
      <c r="Q21">
        <f t="shared" si="3"/>
        <v>0</v>
      </c>
      <c r="R21">
        <f t="shared" si="4"/>
        <v>10</v>
      </c>
      <c r="S21">
        <f t="shared" si="5"/>
        <v>-200</v>
      </c>
      <c r="T21">
        <f t="shared" si="6"/>
        <v>-100</v>
      </c>
      <c r="U21">
        <f t="shared" si="7"/>
        <v>0</v>
      </c>
      <c r="W21">
        <f t="shared" si="10"/>
        <v>1710</v>
      </c>
      <c r="Y21">
        <f t="shared" ca="1" si="15"/>
        <v>335.31753049897105</v>
      </c>
      <c r="Z21">
        <f t="shared" ca="1" si="15"/>
        <v>-526.89813480177588</v>
      </c>
      <c r="AA21">
        <f t="shared" ca="1" si="15"/>
        <v>150.68076264697606</v>
      </c>
      <c r="AB21">
        <f t="shared" ca="1" si="15"/>
        <v>-8.5912681092890661</v>
      </c>
      <c r="AC21">
        <f t="shared" ca="1" si="15"/>
        <v>-563.19941427699166</v>
      </c>
      <c r="AD21">
        <f t="shared" ca="1" si="15"/>
        <v>257.81636856553195</v>
      </c>
      <c r="AF21" s="4">
        <f t="shared" ca="1" si="11"/>
        <v>2045.3175304989711</v>
      </c>
      <c r="AG21" s="4">
        <f t="shared" ca="1" si="11"/>
        <v>1183.101865198224</v>
      </c>
      <c r="AH21" s="4">
        <f t="shared" ca="1" si="11"/>
        <v>1860.6807626469761</v>
      </c>
      <c r="AI21" s="4">
        <f t="shared" ca="1" si="11"/>
        <v>1701.4087318907109</v>
      </c>
      <c r="AJ21" s="4">
        <f t="shared" ca="1" si="11"/>
        <v>1146.8005857230082</v>
      </c>
      <c r="AK21" s="4">
        <f t="shared" ca="1" si="11"/>
        <v>1967.816368565532</v>
      </c>
    </row>
    <row r="22" spans="7:37" x14ac:dyDescent="0.25">
      <c r="G22">
        <v>3</v>
      </c>
      <c r="H22" t="str">
        <f t="shared" si="16"/>
        <v>Giovi</v>
      </c>
      <c r="I22">
        <f t="shared" si="17"/>
        <v>2017</v>
      </c>
      <c r="J22" t="str">
        <f>Factor1Level1</f>
        <v>Normal</v>
      </c>
      <c r="K22" t="str">
        <f>Factor2Level1</f>
        <v>Local</v>
      </c>
      <c r="L22" t="str">
        <f>Factor3Level2</f>
        <v>No</v>
      </c>
      <c r="O22">
        <f t="shared" si="1"/>
        <v>2000</v>
      </c>
      <c r="P22">
        <f t="shared" si="2"/>
        <v>0</v>
      </c>
      <c r="Q22">
        <f t="shared" si="3"/>
        <v>0</v>
      </c>
      <c r="R22">
        <f t="shared" si="4"/>
        <v>-10</v>
      </c>
      <c r="S22">
        <f t="shared" si="5"/>
        <v>200</v>
      </c>
      <c r="T22">
        <f t="shared" si="6"/>
        <v>100</v>
      </c>
      <c r="U22">
        <f t="shared" si="7"/>
        <v>0</v>
      </c>
      <c r="W22">
        <f t="shared" si="10"/>
        <v>2290</v>
      </c>
      <c r="Y22">
        <f t="shared" ref="Y22:AD33" ca="1" si="18">NORMINV(RAND(),0,Sigma)</f>
        <v>-150.32911222352215</v>
      </c>
      <c r="Z22">
        <f t="shared" ca="1" si="18"/>
        <v>-358.10184768611708</v>
      </c>
      <c r="AA22">
        <f t="shared" ca="1" si="18"/>
        <v>-339.05601149836957</v>
      </c>
      <c r="AB22">
        <f t="shared" ca="1" si="18"/>
        <v>-274.52557516869922</v>
      </c>
      <c r="AC22">
        <f t="shared" ca="1" si="18"/>
        <v>345.81152991153465</v>
      </c>
      <c r="AD22">
        <f t="shared" ca="1" si="18"/>
        <v>-380.12670449024733</v>
      </c>
      <c r="AF22" s="4">
        <f t="shared" ca="1" si="11"/>
        <v>2139.6708877764777</v>
      </c>
      <c r="AG22" s="4">
        <f t="shared" ca="1" si="11"/>
        <v>1931.898152313883</v>
      </c>
      <c r="AH22" s="4">
        <f t="shared" ca="1" si="11"/>
        <v>1950.9439885016304</v>
      </c>
      <c r="AI22" s="4">
        <f t="shared" ca="1" si="11"/>
        <v>2015.4744248313009</v>
      </c>
      <c r="AJ22" s="4">
        <f t="shared" ca="1" si="11"/>
        <v>2635.8115299115348</v>
      </c>
      <c r="AK22" s="4">
        <f t="shared" ca="1" si="11"/>
        <v>1909.8732955097526</v>
      </c>
    </row>
    <row r="23" spans="7:37" x14ac:dyDescent="0.25">
      <c r="G23">
        <v>4</v>
      </c>
      <c r="H23" t="str">
        <f t="shared" si="16"/>
        <v>Giovi</v>
      </c>
      <c r="I23">
        <f t="shared" si="17"/>
        <v>2017</v>
      </c>
      <c r="J23" t="str">
        <f>Factor1Level1</f>
        <v>Normal</v>
      </c>
      <c r="K23" t="str">
        <f>Factor2Level2</f>
        <v>ICRI</v>
      </c>
      <c r="L23" t="str">
        <f>Factor3Level2</f>
        <v>No</v>
      </c>
      <c r="O23">
        <f t="shared" si="1"/>
        <v>2000</v>
      </c>
      <c r="P23">
        <f t="shared" si="2"/>
        <v>0</v>
      </c>
      <c r="Q23">
        <f t="shared" si="3"/>
        <v>0</v>
      </c>
      <c r="R23">
        <f t="shared" si="4"/>
        <v>-10</v>
      </c>
      <c r="S23">
        <f t="shared" si="5"/>
        <v>-200</v>
      </c>
      <c r="T23">
        <f t="shared" si="6"/>
        <v>100</v>
      </c>
      <c r="U23">
        <f t="shared" si="7"/>
        <v>-200</v>
      </c>
      <c r="W23">
        <f t="shared" si="10"/>
        <v>1690</v>
      </c>
      <c r="Y23">
        <f t="shared" ca="1" si="18"/>
        <v>-733.24469787090777</v>
      </c>
      <c r="Z23">
        <f t="shared" ca="1" si="18"/>
        <v>72.647765005588454</v>
      </c>
      <c r="AA23">
        <f t="shared" ca="1" si="18"/>
        <v>-57.796356709534514</v>
      </c>
      <c r="AB23">
        <f t="shared" ca="1" si="18"/>
        <v>-111.53218815678594</v>
      </c>
      <c r="AC23">
        <f t="shared" ca="1" si="18"/>
        <v>124.74131558883558</v>
      </c>
      <c r="AD23">
        <f t="shared" ca="1" si="18"/>
        <v>-62.657848914037473</v>
      </c>
      <c r="AF23" s="4">
        <f t="shared" ca="1" si="11"/>
        <v>956.75530212909223</v>
      </c>
      <c r="AG23" s="4">
        <f t="shared" ca="1" si="11"/>
        <v>1762.6477650055886</v>
      </c>
      <c r="AH23" s="4">
        <f t="shared" ca="1" si="11"/>
        <v>1632.2036432904654</v>
      </c>
      <c r="AI23" s="4">
        <f t="shared" ca="1" si="11"/>
        <v>1578.4678118432141</v>
      </c>
      <c r="AJ23" s="4">
        <f t="shared" ca="1" si="11"/>
        <v>1814.7413155888355</v>
      </c>
      <c r="AK23" s="4">
        <f t="shared" ca="1" si="11"/>
        <v>1627.3421510859625</v>
      </c>
    </row>
    <row r="24" spans="7:37" x14ac:dyDescent="0.25">
      <c r="G24">
        <v>5</v>
      </c>
      <c r="H24" t="str">
        <f t="shared" si="16"/>
        <v>Giovi</v>
      </c>
      <c r="I24">
        <f t="shared" si="17"/>
        <v>2017</v>
      </c>
      <c r="J24" t="str">
        <f>Factor1Level2</f>
        <v>Improved</v>
      </c>
      <c r="K24" t="str">
        <f>Factor2Level1</f>
        <v>Local</v>
      </c>
      <c r="L24" t="str">
        <f>Factor3Level1</f>
        <v>Yes</v>
      </c>
      <c r="O24">
        <f t="shared" si="1"/>
        <v>2000</v>
      </c>
      <c r="P24">
        <f t="shared" si="2"/>
        <v>0</v>
      </c>
      <c r="Q24">
        <f t="shared" si="3"/>
        <v>0</v>
      </c>
      <c r="R24">
        <f t="shared" si="4"/>
        <v>-10</v>
      </c>
      <c r="S24">
        <f t="shared" si="5"/>
        <v>200</v>
      </c>
      <c r="T24">
        <f t="shared" si="6"/>
        <v>-100</v>
      </c>
      <c r="U24">
        <f t="shared" si="7"/>
        <v>0</v>
      </c>
      <c r="W24">
        <f t="shared" si="10"/>
        <v>2090</v>
      </c>
      <c r="Y24">
        <f t="shared" ca="1" si="18"/>
        <v>-363.22207176057435</v>
      </c>
      <c r="Z24">
        <f t="shared" ca="1" si="18"/>
        <v>365.52162798546942</v>
      </c>
      <c r="AA24">
        <f t="shared" ca="1" si="18"/>
        <v>357.16196078877732</v>
      </c>
      <c r="AB24">
        <f t="shared" ca="1" si="18"/>
        <v>229.60548132621486</v>
      </c>
      <c r="AC24">
        <f t="shared" ca="1" si="18"/>
        <v>-323.59053246871485</v>
      </c>
      <c r="AD24">
        <f t="shared" ca="1" si="18"/>
        <v>-156.49714748437748</v>
      </c>
      <c r="AF24" s="4">
        <f t="shared" ca="1" si="11"/>
        <v>1726.7779282394256</v>
      </c>
      <c r="AG24" s="4">
        <f t="shared" ca="1" si="11"/>
        <v>2455.5216279854694</v>
      </c>
      <c r="AH24" s="4">
        <f t="shared" ca="1" si="11"/>
        <v>2447.1619607887774</v>
      </c>
      <c r="AI24" s="4">
        <f t="shared" ca="1" si="11"/>
        <v>2319.6054813262149</v>
      </c>
      <c r="AJ24" s="4">
        <f t="shared" ca="1" si="11"/>
        <v>1766.4094675312851</v>
      </c>
      <c r="AK24" s="4">
        <f t="shared" ca="1" si="11"/>
        <v>1933.5028525156226</v>
      </c>
    </row>
    <row r="25" spans="7:37" x14ac:dyDescent="0.25">
      <c r="G25">
        <v>6</v>
      </c>
      <c r="H25" t="str">
        <f t="shared" si="16"/>
        <v>Giovi</v>
      </c>
      <c r="I25">
        <f t="shared" si="17"/>
        <v>2017</v>
      </c>
      <c r="J25" t="str">
        <f>Factor1Level2</f>
        <v>Improved</v>
      </c>
      <c r="K25" t="str">
        <f>Factor2Level2</f>
        <v>ICRI</v>
      </c>
      <c r="L25" t="str">
        <f>Factor3Level1</f>
        <v>Yes</v>
      </c>
      <c r="O25">
        <f t="shared" si="1"/>
        <v>2000</v>
      </c>
      <c r="P25">
        <f t="shared" si="2"/>
        <v>0</v>
      </c>
      <c r="Q25">
        <f t="shared" si="3"/>
        <v>0</v>
      </c>
      <c r="R25">
        <f t="shared" si="4"/>
        <v>-10</v>
      </c>
      <c r="S25">
        <f t="shared" si="5"/>
        <v>-200</v>
      </c>
      <c r="T25">
        <f t="shared" si="6"/>
        <v>-100</v>
      </c>
      <c r="U25">
        <f t="shared" si="7"/>
        <v>0</v>
      </c>
      <c r="W25">
        <f t="shared" si="10"/>
        <v>1690</v>
      </c>
      <c r="Y25">
        <f t="shared" ca="1" si="18"/>
        <v>-43.351488496969061</v>
      </c>
      <c r="Z25">
        <f t="shared" ca="1" si="18"/>
        <v>31.425959556839388</v>
      </c>
      <c r="AA25">
        <f t="shared" ca="1" si="18"/>
        <v>-316.71364463146983</v>
      </c>
      <c r="AB25">
        <f t="shared" ca="1" si="18"/>
        <v>-91.116521373914622</v>
      </c>
      <c r="AC25">
        <f t="shared" ca="1" si="18"/>
        <v>-42.525761802940515</v>
      </c>
      <c r="AD25">
        <f t="shared" ca="1" si="18"/>
        <v>635.29915739423734</v>
      </c>
      <c r="AF25" s="4">
        <f t="shared" ca="1" si="11"/>
        <v>1646.6485115030309</v>
      </c>
      <c r="AG25" s="4">
        <f t="shared" ca="1" si="11"/>
        <v>1721.4259595568394</v>
      </c>
      <c r="AH25" s="4">
        <f t="shared" ca="1" si="11"/>
        <v>1373.2863553685302</v>
      </c>
      <c r="AI25" s="4">
        <f t="shared" ca="1" si="11"/>
        <v>1598.8834786260854</v>
      </c>
      <c r="AJ25" s="4">
        <f t="shared" ca="1" si="11"/>
        <v>1647.4742381970595</v>
      </c>
      <c r="AK25" s="4">
        <f t="shared" ca="1" si="11"/>
        <v>2325.2991573942372</v>
      </c>
    </row>
    <row r="26" spans="7:37" x14ac:dyDescent="0.25">
      <c r="G26">
        <v>7</v>
      </c>
      <c r="H26" t="str">
        <f t="shared" si="16"/>
        <v>Giovi</v>
      </c>
      <c r="I26">
        <f t="shared" si="17"/>
        <v>2017</v>
      </c>
      <c r="J26" t="str">
        <f>Factor1Level2</f>
        <v>Improved</v>
      </c>
      <c r="K26" t="str">
        <f>Factor2Level1</f>
        <v>Local</v>
      </c>
      <c r="L26" t="str">
        <f>Factor3Level2</f>
        <v>No</v>
      </c>
      <c r="O26">
        <f t="shared" si="1"/>
        <v>2000</v>
      </c>
      <c r="P26">
        <f t="shared" si="2"/>
        <v>200</v>
      </c>
      <c r="Q26">
        <f t="shared" si="3"/>
        <v>0</v>
      </c>
      <c r="R26">
        <f t="shared" si="4"/>
        <v>10</v>
      </c>
      <c r="S26">
        <f t="shared" si="5"/>
        <v>200</v>
      </c>
      <c r="T26">
        <f t="shared" si="6"/>
        <v>100</v>
      </c>
      <c r="U26">
        <f t="shared" si="7"/>
        <v>0</v>
      </c>
      <c r="W26">
        <f t="shared" si="10"/>
        <v>2510</v>
      </c>
      <c r="Y26">
        <f t="shared" ca="1" si="18"/>
        <v>-544.83792511003003</v>
      </c>
      <c r="Z26">
        <f t="shared" ca="1" si="18"/>
        <v>20.705188196935211</v>
      </c>
      <c r="AA26">
        <f t="shared" ca="1" si="18"/>
        <v>473.85340616545551</v>
      </c>
      <c r="AB26">
        <f t="shared" ca="1" si="18"/>
        <v>-304.78480364409575</v>
      </c>
      <c r="AC26">
        <f t="shared" ca="1" si="18"/>
        <v>-529.57741800932774</v>
      </c>
      <c r="AD26">
        <f t="shared" ca="1" si="18"/>
        <v>-34.035081952837224</v>
      </c>
      <c r="AF26" s="4">
        <f t="shared" ca="1" si="11"/>
        <v>1965.16207488997</v>
      </c>
      <c r="AG26" s="4">
        <f t="shared" ca="1" si="11"/>
        <v>2530.7051881969351</v>
      </c>
      <c r="AH26" s="4">
        <f t="shared" ca="1" si="11"/>
        <v>2983.8534061654555</v>
      </c>
      <c r="AI26" s="4">
        <f t="shared" ca="1" si="11"/>
        <v>2205.2151963559045</v>
      </c>
      <c r="AJ26" s="4">
        <f t="shared" ca="1" si="11"/>
        <v>1980.4225819906724</v>
      </c>
      <c r="AK26" s="4">
        <f t="shared" ca="1" si="11"/>
        <v>2475.9649180471629</v>
      </c>
    </row>
    <row r="27" spans="7:37" x14ac:dyDescent="0.25">
      <c r="G27">
        <v>8</v>
      </c>
      <c r="H27" t="str">
        <f t="shared" si="16"/>
        <v>Giovi</v>
      </c>
      <c r="I27">
        <f t="shared" si="17"/>
        <v>2017</v>
      </c>
      <c r="J27" t="str">
        <f>Factor1Level2</f>
        <v>Improved</v>
      </c>
      <c r="K27" t="str">
        <f>Factor2Level2</f>
        <v>ICRI</v>
      </c>
      <c r="L27" t="str">
        <f>Factor3Level2</f>
        <v>No</v>
      </c>
      <c r="O27">
        <f t="shared" si="1"/>
        <v>2000</v>
      </c>
      <c r="P27">
        <f t="shared" si="2"/>
        <v>200</v>
      </c>
      <c r="Q27">
        <f t="shared" si="3"/>
        <v>0</v>
      </c>
      <c r="R27">
        <f t="shared" si="4"/>
        <v>10</v>
      </c>
      <c r="S27">
        <f t="shared" si="5"/>
        <v>-200</v>
      </c>
      <c r="T27">
        <f t="shared" si="6"/>
        <v>100</v>
      </c>
      <c r="U27">
        <f t="shared" si="7"/>
        <v>-200</v>
      </c>
      <c r="W27">
        <f t="shared" si="10"/>
        <v>1910</v>
      </c>
      <c r="Y27">
        <f t="shared" ca="1" si="18"/>
        <v>394.68764299709369</v>
      </c>
      <c r="Z27">
        <f t="shared" ca="1" si="18"/>
        <v>-149.83738378490196</v>
      </c>
      <c r="AA27">
        <f t="shared" ca="1" si="18"/>
        <v>296.74758501884367</v>
      </c>
      <c r="AB27">
        <f t="shared" ca="1" si="18"/>
        <v>12.717136373495473</v>
      </c>
      <c r="AC27">
        <f t="shared" ca="1" si="18"/>
        <v>-112.41298885995754</v>
      </c>
      <c r="AD27">
        <f t="shared" ca="1" si="18"/>
        <v>-84.070762894018358</v>
      </c>
      <c r="AF27" s="4">
        <f t="shared" ca="1" si="11"/>
        <v>2304.6876429970935</v>
      </c>
      <c r="AG27" s="4">
        <f t="shared" ca="1" si="11"/>
        <v>1760.1626162150981</v>
      </c>
      <c r="AH27" s="4">
        <f t="shared" ca="1" si="11"/>
        <v>2206.7475850188439</v>
      </c>
      <c r="AI27" s="4">
        <f t="shared" ca="1" si="11"/>
        <v>1922.7171363734956</v>
      </c>
      <c r="AJ27" s="4">
        <f t="shared" ca="1" si="11"/>
        <v>1797.5870111400425</v>
      </c>
      <c r="AK27" s="4">
        <f t="shared" ca="1" si="11"/>
        <v>1825.9292371059817</v>
      </c>
    </row>
    <row r="28" spans="7:37" x14ac:dyDescent="0.25">
      <c r="G28">
        <v>1</v>
      </c>
      <c r="H28" t="str">
        <f t="shared" si="16"/>
        <v>Giovi</v>
      </c>
      <c r="I28">
        <f t="shared" ref="I28:I35" si="19">YearLevel2</f>
        <v>2018</v>
      </c>
      <c r="J28" t="str">
        <f>Factor1Level1</f>
        <v>Normal</v>
      </c>
      <c r="K28" t="str">
        <f>Factor2Level1</f>
        <v>Local</v>
      </c>
      <c r="L28" t="str">
        <f>Factor3Level1</f>
        <v>Yes</v>
      </c>
      <c r="O28">
        <f t="shared" si="1"/>
        <v>2000</v>
      </c>
      <c r="P28">
        <f t="shared" si="2"/>
        <v>200</v>
      </c>
      <c r="Q28">
        <f t="shared" si="3"/>
        <v>0</v>
      </c>
      <c r="R28">
        <f t="shared" si="4"/>
        <v>10</v>
      </c>
      <c r="S28">
        <f t="shared" si="5"/>
        <v>200</v>
      </c>
      <c r="T28">
        <f t="shared" si="6"/>
        <v>-100</v>
      </c>
      <c r="U28">
        <f t="shared" si="7"/>
        <v>0</v>
      </c>
      <c r="W28">
        <f t="shared" si="10"/>
        <v>2310</v>
      </c>
      <c r="Y28">
        <f t="shared" ca="1" si="18"/>
        <v>-220.0713130122146</v>
      </c>
      <c r="Z28">
        <f t="shared" ca="1" si="18"/>
        <v>323.95017354116987</v>
      </c>
      <c r="AA28">
        <f t="shared" ca="1" si="18"/>
        <v>-459.39968835642162</v>
      </c>
      <c r="AB28">
        <f t="shared" ca="1" si="18"/>
        <v>603.68371397269561</v>
      </c>
      <c r="AC28">
        <f t="shared" ca="1" si="18"/>
        <v>183.95989991328094</v>
      </c>
      <c r="AD28">
        <f t="shared" ca="1" si="18"/>
        <v>-275.35394296439841</v>
      </c>
      <c r="AF28" s="4">
        <f t="shared" ca="1" si="11"/>
        <v>2089.9286869877856</v>
      </c>
      <c r="AG28" s="4">
        <f t="shared" ca="1" si="11"/>
        <v>2633.95017354117</v>
      </c>
      <c r="AH28" s="4">
        <f t="shared" ca="1" si="11"/>
        <v>1850.6003116435784</v>
      </c>
      <c r="AI28" s="4">
        <f t="shared" ca="1" si="11"/>
        <v>2913.6837139726958</v>
      </c>
      <c r="AJ28" s="4">
        <f t="shared" ca="1" si="11"/>
        <v>2493.9598999132809</v>
      </c>
      <c r="AK28" s="4">
        <f t="shared" ca="1" si="11"/>
        <v>2034.6460570356016</v>
      </c>
    </row>
    <row r="29" spans="7:37" x14ac:dyDescent="0.25">
      <c r="G29">
        <v>2</v>
      </c>
      <c r="H29" t="str">
        <f t="shared" si="16"/>
        <v>Giovi</v>
      </c>
      <c r="I29">
        <f t="shared" si="19"/>
        <v>2018</v>
      </c>
      <c r="J29" t="str">
        <f>Factor1Level1</f>
        <v>Normal</v>
      </c>
      <c r="K29" t="str">
        <f>Factor2Level2</f>
        <v>ICRI</v>
      </c>
      <c r="L29" t="str">
        <f>Factor3Level1</f>
        <v>Yes</v>
      </c>
      <c r="O29">
        <f t="shared" si="1"/>
        <v>2000</v>
      </c>
      <c r="P29">
        <f t="shared" si="2"/>
        <v>200</v>
      </c>
      <c r="Q29">
        <f t="shared" si="3"/>
        <v>0</v>
      </c>
      <c r="R29">
        <f t="shared" si="4"/>
        <v>10</v>
      </c>
      <c r="S29">
        <f t="shared" si="5"/>
        <v>-200</v>
      </c>
      <c r="T29">
        <f t="shared" si="6"/>
        <v>-100</v>
      </c>
      <c r="U29">
        <f t="shared" si="7"/>
        <v>0</v>
      </c>
      <c r="W29">
        <f t="shared" si="10"/>
        <v>1910</v>
      </c>
      <c r="Y29">
        <f t="shared" ca="1" si="18"/>
        <v>192.62509998314351</v>
      </c>
      <c r="Z29">
        <f t="shared" ca="1" si="18"/>
        <v>-192.82674145664589</v>
      </c>
      <c r="AA29">
        <f t="shared" ca="1" si="18"/>
        <v>98.513165871427177</v>
      </c>
      <c r="AB29">
        <f t="shared" ca="1" si="18"/>
        <v>331.09518184703177</v>
      </c>
      <c r="AC29">
        <f t="shared" ca="1" si="18"/>
        <v>162.63379775828295</v>
      </c>
      <c r="AD29">
        <f t="shared" ca="1" si="18"/>
        <v>20.557632923720487</v>
      </c>
      <c r="AF29" s="4">
        <f t="shared" ca="1" si="11"/>
        <v>2102.6250999831436</v>
      </c>
      <c r="AG29" s="4">
        <f t="shared" ca="1" si="11"/>
        <v>1717.1732585433542</v>
      </c>
      <c r="AH29" s="4">
        <f t="shared" ca="1" si="11"/>
        <v>2008.5131658714272</v>
      </c>
      <c r="AI29" s="4">
        <f t="shared" ca="1" si="11"/>
        <v>2241.0951818470317</v>
      </c>
      <c r="AJ29" s="4">
        <f t="shared" ca="1" si="11"/>
        <v>2072.633797758283</v>
      </c>
      <c r="AK29" s="4">
        <f t="shared" ca="1" si="11"/>
        <v>1930.5576329237206</v>
      </c>
    </row>
    <row r="30" spans="7:37" x14ac:dyDescent="0.25">
      <c r="G30">
        <v>3</v>
      </c>
      <c r="H30" t="str">
        <f t="shared" si="16"/>
        <v>Giovi</v>
      </c>
      <c r="I30">
        <f t="shared" si="19"/>
        <v>2018</v>
      </c>
      <c r="J30" t="str">
        <f>Factor1Level1</f>
        <v>Normal</v>
      </c>
      <c r="K30" t="str">
        <f>Factor2Level1</f>
        <v>Local</v>
      </c>
      <c r="L30" t="str">
        <f>Factor3Level2</f>
        <v>No</v>
      </c>
      <c r="O30">
        <f t="shared" si="1"/>
        <v>2000</v>
      </c>
      <c r="P30">
        <f t="shared" si="2"/>
        <v>200</v>
      </c>
      <c r="Q30">
        <f t="shared" si="3"/>
        <v>0</v>
      </c>
      <c r="R30">
        <f t="shared" si="4"/>
        <v>-10</v>
      </c>
      <c r="S30">
        <f t="shared" si="5"/>
        <v>200</v>
      </c>
      <c r="T30">
        <f t="shared" si="6"/>
        <v>100</v>
      </c>
      <c r="U30">
        <f t="shared" si="7"/>
        <v>0</v>
      </c>
      <c r="W30">
        <f t="shared" si="10"/>
        <v>2490</v>
      </c>
      <c r="Y30">
        <f t="shared" ca="1" si="18"/>
        <v>-269.60891569478832</v>
      </c>
      <c r="Z30">
        <f t="shared" ca="1" si="18"/>
        <v>-437.78831491879617</v>
      </c>
      <c r="AA30">
        <f t="shared" ca="1" si="18"/>
        <v>136.67292892920599</v>
      </c>
      <c r="AB30">
        <f t="shared" ca="1" si="18"/>
        <v>-277.22470880466147</v>
      </c>
      <c r="AC30">
        <f t="shared" ca="1" si="18"/>
        <v>-198.08347044253722</v>
      </c>
      <c r="AD30">
        <f t="shared" ca="1" si="18"/>
        <v>-255.09845064697055</v>
      </c>
      <c r="AF30" s="4">
        <f t="shared" ca="1" si="11"/>
        <v>2220.3910843052117</v>
      </c>
      <c r="AG30" s="4">
        <f t="shared" ca="1" si="11"/>
        <v>2052.211685081204</v>
      </c>
      <c r="AH30" s="4">
        <f t="shared" ca="1" si="11"/>
        <v>2626.6729289292061</v>
      </c>
      <c r="AI30" s="4">
        <f t="shared" ca="1" si="11"/>
        <v>2212.7752911953385</v>
      </c>
      <c r="AJ30" s="4">
        <f t="shared" ca="1" si="11"/>
        <v>2291.9165295574626</v>
      </c>
      <c r="AK30" s="4">
        <f t="shared" ca="1" si="11"/>
        <v>2234.9015493530296</v>
      </c>
    </row>
    <row r="31" spans="7:37" x14ac:dyDescent="0.25">
      <c r="G31">
        <v>4</v>
      </c>
      <c r="H31" t="str">
        <f t="shared" si="16"/>
        <v>Giovi</v>
      </c>
      <c r="I31">
        <f t="shared" si="19"/>
        <v>2018</v>
      </c>
      <c r="J31" t="str">
        <f>Factor1Level1</f>
        <v>Normal</v>
      </c>
      <c r="K31" t="str">
        <f>Factor2Level2</f>
        <v>ICRI</v>
      </c>
      <c r="L31" t="str">
        <f>Factor3Level2</f>
        <v>No</v>
      </c>
      <c r="O31">
        <f t="shared" si="1"/>
        <v>2000</v>
      </c>
      <c r="P31">
        <f t="shared" si="2"/>
        <v>200</v>
      </c>
      <c r="Q31">
        <f t="shared" si="3"/>
        <v>0</v>
      </c>
      <c r="R31">
        <f t="shared" si="4"/>
        <v>-10</v>
      </c>
      <c r="S31">
        <f t="shared" si="5"/>
        <v>-200</v>
      </c>
      <c r="T31">
        <f t="shared" si="6"/>
        <v>100</v>
      </c>
      <c r="U31">
        <f t="shared" si="7"/>
        <v>-200</v>
      </c>
      <c r="W31">
        <f t="shared" si="10"/>
        <v>1890</v>
      </c>
      <c r="Y31">
        <f t="shared" ca="1" si="18"/>
        <v>191.22948039423468</v>
      </c>
      <c r="Z31">
        <f t="shared" ca="1" si="18"/>
        <v>-369.18101914269295</v>
      </c>
      <c r="AA31">
        <f t="shared" ca="1" si="18"/>
        <v>167.60339807166298</v>
      </c>
      <c r="AB31">
        <f t="shared" ca="1" si="18"/>
        <v>276.57544477377439</v>
      </c>
      <c r="AC31">
        <f t="shared" ca="1" si="18"/>
        <v>-163.57256523410848</v>
      </c>
      <c r="AD31">
        <f t="shared" ca="1" si="18"/>
        <v>-52.969396296756507</v>
      </c>
      <c r="AF31" s="4">
        <f t="shared" ca="1" si="11"/>
        <v>2081.2294803942345</v>
      </c>
      <c r="AG31" s="4">
        <f t="shared" ca="1" si="11"/>
        <v>1520.818980857307</v>
      </c>
      <c r="AH31" s="4">
        <f t="shared" ca="1" si="11"/>
        <v>2057.6033980716629</v>
      </c>
      <c r="AI31" s="4">
        <f t="shared" ca="1" si="11"/>
        <v>2166.5754447737745</v>
      </c>
      <c r="AJ31" s="4">
        <f t="shared" ca="1" si="11"/>
        <v>1726.4274347658916</v>
      </c>
      <c r="AK31" s="4">
        <f t="shared" ca="1" si="11"/>
        <v>1837.0306037032435</v>
      </c>
    </row>
    <row r="32" spans="7:37" x14ac:dyDescent="0.25">
      <c r="G32">
        <v>5</v>
      </c>
      <c r="H32" t="str">
        <f t="shared" si="16"/>
        <v>Giovi</v>
      </c>
      <c r="I32">
        <f t="shared" si="19"/>
        <v>2018</v>
      </c>
      <c r="J32" t="str">
        <f>Factor1Level2</f>
        <v>Improved</v>
      </c>
      <c r="K32" t="str">
        <f>Factor2Level1</f>
        <v>Local</v>
      </c>
      <c r="L32" t="str">
        <f>Factor3Level1</f>
        <v>Yes</v>
      </c>
      <c r="O32">
        <f t="shared" si="1"/>
        <v>2000</v>
      </c>
      <c r="P32">
        <f t="shared" si="2"/>
        <v>200</v>
      </c>
      <c r="Q32">
        <f t="shared" si="3"/>
        <v>0</v>
      </c>
      <c r="R32">
        <f t="shared" si="4"/>
        <v>-10</v>
      </c>
      <c r="S32">
        <f t="shared" si="5"/>
        <v>200</v>
      </c>
      <c r="T32">
        <f t="shared" si="6"/>
        <v>-100</v>
      </c>
      <c r="U32">
        <f t="shared" si="7"/>
        <v>0</v>
      </c>
      <c r="W32">
        <f t="shared" si="10"/>
        <v>2290</v>
      </c>
      <c r="Y32">
        <f t="shared" ca="1" si="18"/>
        <v>391.08640207347685</v>
      </c>
      <c r="Z32">
        <f t="shared" ca="1" si="18"/>
        <v>-209.20786325566743</v>
      </c>
      <c r="AA32">
        <f t="shared" ca="1" si="18"/>
        <v>50.762894010388976</v>
      </c>
      <c r="AB32">
        <f t="shared" ca="1" si="18"/>
        <v>334.11939468791354</v>
      </c>
      <c r="AC32">
        <f t="shared" ca="1" si="18"/>
        <v>-810.02089844286763</v>
      </c>
      <c r="AD32">
        <f t="shared" ca="1" si="18"/>
        <v>294.66939483935482</v>
      </c>
      <c r="AF32" s="4">
        <f t="shared" ca="1" si="11"/>
        <v>2681.0864020734771</v>
      </c>
      <c r="AG32" s="4">
        <f t="shared" ca="1" si="11"/>
        <v>2080.7921367443328</v>
      </c>
      <c r="AH32" s="4">
        <f t="shared" ca="1" si="11"/>
        <v>2340.7628940103891</v>
      </c>
      <c r="AI32" s="4">
        <f t="shared" ca="1" si="11"/>
        <v>2624.1193946879134</v>
      </c>
      <c r="AJ32" s="4">
        <f t="shared" ca="1" si="11"/>
        <v>1479.9791015571323</v>
      </c>
      <c r="AK32" s="4">
        <f t="shared" ca="1" si="11"/>
        <v>2584.6693948393549</v>
      </c>
    </row>
    <row r="33" spans="7:37" x14ac:dyDescent="0.25">
      <c r="G33">
        <v>6</v>
      </c>
      <c r="H33" t="str">
        <f t="shared" si="16"/>
        <v>Giovi</v>
      </c>
      <c r="I33">
        <f t="shared" si="19"/>
        <v>2018</v>
      </c>
      <c r="J33" t="str">
        <f>Factor1Level2</f>
        <v>Improved</v>
      </c>
      <c r="K33" t="str">
        <f>Factor2Level2</f>
        <v>ICRI</v>
      </c>
      <c r="L33" t="str">
        <f>Factor3Level1</f>
        <v>Yes</v>
      </c>
      <c r="O33">
        <f t="shared" si="1"/>
        <v>2000</v>
      </c>
      <c r="P33">
        <f t="shared" si="2"/>
        <v>200</v>
      </c>
      <c r="Q33">
        <f t="shared" si="3"/>
        <v>0</v>
      </c>
      <c r="R33">
        <f t="shared" si="4"/>
        <v>-10</v>
      </c>
      <c r="S33">
        <f t="shared" si="5"/>
        <v>-200</v>
      </c>
      <c r="T33">
        <f t="shared" si="6"/>
        <v>-100</v>
      </c>
      <c r="U33">
        <f t="shared" si="7"/>
        <v>0</v>
      </c>
      <c r="W33">
        <f t="shared" si="10"/>
        <v>1890</v>
      </c>
      <c r="Y33">
        <f t="shared" ca="1" si="18"/>
        <v>-114.37121311652628</v>
      </c>
      <c r="Z33">
        <f t="shared" ca="1" si="18"/>
        <v>-448.50808084632138</v>
      </c>
      <c r="AA33">
        <f t="shared" ca="1" si="18"/>
        <v>-219.04211467353255</v>
      </c>
      <c r="AB33">
        <f t="shared" ca="1" si="18"/>
        <v>-214.33353870934354</v>
      </c>
      <c r="AC33">
        <f t="shared" ca="1" si="18"/>
        <v>-43.20620101633979</v>
      </c>
      <c r="AD33">
        <f t="shared" ca="1" si="18"/>
        <v>10.960102154917768</v>
      </c>
      <c r="AF33" s="4">
        <f t="shared" ca="1" si="11"/>
        <v>1775.6287868834738</v>
      </c>
      <c r="AG33" s="4">
        <f t="shared" ca="1" si="11"/>
        <v>1441.4919191536787</v>
      </c>
      <c r="AH33" s="4">
        <f t="shared" ca="1" si="11"/>
        <v>1670.9578853264675</v>
      </c>
      <c r="AI33" s="4">
        <f t="shared" ca="1" si="11"/>
        <v>1675.6664612906566</v>
      </c>
      <c r="AJ33" s="4">
        <f t="shared" ca="1" si="11"/>
        <v>1846.7937989836603</v>
      </c>
      <c r="AK33" s="4">
        <f t="shared" ca="1" si="11"/>
        <v>1900.9601021549179</v>
      </c>
    </row>
    <row r="34" spans="7:37" x14ac:dyDescent="0.25">
      <c r="G34">
        <v>7</v>
      </c>
      <c r="H34" t="str">
        <f t="shared" si="16"/>
        <v>Giovi</v>
      </c>
      <c r="I34">
        <f t="shared" si="19"/>
        <v>2018</v>
      </c>
      <c r="J34" t="str">
        <f>Factor1Level2</f>
        <v>Improved</v>
      </c>
      <c r="K34" t="str">
        <f>Factor2Level1</f>
        <v>Local</v>
      </c>
      <c r="L34" t="str">
        <f>Factor3Level2</f>
        <v>No</v>
      </c>
    </row>
    <row r="35" spans="7:37" x14ac:dyDescent="0.25">
      <c r="G35">
        <v>8</v>
      </c>
      <c r="H35" t="str">
        <f t="shared" si="16"/>
        <v>Giovi</v>
      </c>
      <c r="I35">
        <f t="shared" si="19"/>
        <v>2018</v>
      </c>
      <c r="J35" t="str">
        <f>Factor1Level2</f>
        <v>Improved</v>
      </c>
      <c r="K35" t="str">
        <f>Factor2Level2</f>
        <v>ICRI</v>
      </c>
      <c r="L35" t="str">
        <f>Factor3Level2</f>
        <v>No</v>
      </c>
    </row>
  </sheetData>
  <mergeCells count="2">
    <mergeCell ref="J1:L1"/>
    <mergeCell ref="H2:I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14"/>
  <sheetViews>
    <sheetView workbookViewId="0">
      <selection activeCell="K14" sqref="K14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600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0</v>
      </c>
      <c r="I2" s="79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100</v>
      </c>
    </row>
    <row r="3" spans="1:15" x14ac:dyDescent="0.25">
      <c r="A3" s="23" t="s">
        <v>32</v>
      </c>
      <c r="B3" s="3" t="s">
        <v>34</v>
      </c>
      <c r="D3" s="80"/>
      <c r="E3">
        <v>2</v>
      </c>
      <c r="F3" s="3">
        <v>2018</v>
      </c>
      <c r="G3">
        <v>200</v>
      </c>
      <c r="I3" s="79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39</v>
      </c>
      <c r="D4" s="80" t="s">
        <v>47</v>
      </c>
      <c r="E4">
        <v>1</v>
      </c>
      <c r="F4" s="3" t="s">
        <v>48</v>
      </c>
      <c r="G4" s="3">
        <v>0</v>
      </c>
      <c r="I4" s="79"/>
      <c r="J4" s="3" t="s">
        <v>38</v>
      </c>
      <c r="K4" s="3" t="s">
        <v>46</v>
      </c>
      <c r="L4">
        <v>100</v>
      </c>
    </row>
    <row r="5" spans="1:15" x14ac:dyDescent="0.25">
      <c r="D5" s="80"/>
      <c r="E5">
        <v>2</v>
      </c>
      <c r="F5" s="3" t="s">
        <v>49</v>
      </c>
      <c r="G5" s="3">
        <v>400</v>
      </c>
      <c r="I5" s="79"/>
      <c r="J5" t="str">
        <f>Factor2Level2</f>
        <v>ICRI</v>
      </c>
      <c r="K5" s="3" t="s">
        <v>2</v>
      </c>
      <c r="L5">
        <v>-100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2"/>
      <c r="E9">
        <v>2</v>
      </c>
      <c r="F9" s="3" t="s">
        <v>38</v>
      </c>
      <c r="G9" s="22">
        <v>100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2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14"/>
  <sheetViews>
    <sheetView workbookViewId="0">
      <selection activeCell="N29" sqref="N29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800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0</v>
      </c>
      <c r="I2" s="79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75</v>
      </c>
    </row>
    <row r="3" spans="1:15" x14ac:dyDescent="0.25">
      <c r="A3" s="23" t="s">
        <v>32</v>
      </c>
      <c r="B3" s="3" t="s">
        <v>34</v>
      </c>
      <c r="D3" s="80"/>
      <c r="E3">
        <v>2</v>
      </c>
      <c r="F3" s="3">
        <v>2018</v>
      </c>
      <c r="G3">
        <v>200</v>
      </c>
      <c r="I3" s="79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35</v>
      </c>
      <c r="D4" s="80" t="s">
        <v>54</v>
      </c>
      <c r="E4">
        <v>1</v>
      </c>
      <c r="F4" s="3" t="s">
        <v>48</v>
      </c>
      <c r="G4" s="3">
        <v>0</v>
      </c>
      <c r="I4" s="79"/>
      <c r="J4" s="3" t="s">
        <v>38</v>
      </c>
      <c r="K4" s="3" t="s">
        <v>46</v>
      </c>
      <c r="L4">
        <v>0</v>
      </c>
    </row>
    <row r="5" spans="1:15" x14ac:dyDescent="0.25">
      <c r="D5" s="80"/>
      <c r="E5">
        <v>2</v>
      </c>
      <c r="F5" s="3" t="s">
        <v>49</v>
      </c>
      <c r="G5" s="3">
        <v>100</v>
      </c>
      <c r="I5" s="79"/>
      <c r="J5" t="str">
        <f>Factor2Level2</f>
        <v>ICRI</v>
      </c>
      <c r="K5" s="3" t="s">
        <v>2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1"/>
      <c r="E9">
        <v>2</v>
      </c>
      <c r="F9" s="3" t="s">
        <v>38</v>
      </c>
      <c r="G9" s="22">
        <v>100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1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O14"/>
  <sheetViews>
    <sheetView workbookViewId="0">
      <selection sqref="A1:O11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600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200</v>
      </c>
      <c r="I2" s="79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100</v>
      </c>
    </row>
    <row r="3" spans="1:15" x14ac:dyDescent="0.25">
      <c r="A3" s="23" t="s">
        <v>32</v>
      </c>
      <c r="B3" s="3" t="s">
        <v>40</v>
      </c>
      <c r="D3" s="80"/>
      <c r="E3">
        <v>2</v>
      </c>
      <c r="F3" s="3">
        <v>2018</v>
      </c>
      <c r="G3">
        <v>0</v>
      </c>
      <c r="I3" s="79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39</v>
      </c>
      <c r="D4" s="80" t="s">
        <v>54</v>
      </c>
      <c r="E4">
        <v>1</v>
      </c>
      <c r="F4" s="3" t="s">
        <v>55</v>
      </c>
      <c r="G4" s="3">
        <v>200</v>
      </c>
      <c r="I4" s="79"/>
      <c r="J4" s="3" t="s">
        <v>38</v>
      </c>
      <c r="K4" s="3" t="s">
        <v>46</v>
      </c>
      <c r="L4">
        <v>100</v>
      </c>
    </row>
    <row r="5" spans="1:15" x14ac:dyDescent="0.25">
      <c r="D5" s="80"/>
      <c r="E5">
        <v>2</v>
      </c>
      <c r="F5" s="3" t="s">
        <v>56</v>
      </c>
      <c r="G5" s="3">
        <v>0</v>
      </c>
      <c r="I5" s="79"/>
      <c r="J5" t="str">
        <f>Factor2Level2</f>
        <v>ICRI</v>
      </c>
      <c r="K5" s="3" t="s">
        <v>2</v>
      </c>
      <c r="L5">
        <v>-100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0</v>
      </c>
    </row>
    <row r="7" spans="1:15" s="22" customFormat="1" x14ac:dyDescent="0.25">
      <c r="D7" s="81"/>
      <c r="E7">
        <v>2</v>
      </c>
      <c r="F7" s="3" t="s">
        <v>51</v>
      </c>
      <c r="G7" s="22">
        <v>200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1"/>
      <c r="E9">
        <v>2</v>
      </c>
      <c r="F9" s="3" t="s">
        <v>38</v>
      </c>
      <c r="G9" s="22">
        <v>100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1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4"/>
  <sheetViews>
    <sheetView workbookViewId="0">
      <selection sqref="A1:O11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800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200</v>
      </c>
      <c r="I2" s="79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75</v>
      </c>
    </row>
    <row r="3" spans="1:15" x14ac:dyDescent="0.25">
      <c r="A3" s="23" t="s">
        <v>32</v>
      </c>
      <c r="B3" s="3" t="s">
        <v>40</v>
      </c>
      <c r="D3" s="80"/>
      <c r="E3">
        <v>2</v>
      </c>
      <c r="F3" s="3">
        <v>2018</v>
      </c>
      <c r="G3">
        <v>0</v>
      </c>
      <c r="I3" s="79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35</v>
      </c>
      <c r="D4" s="80" t="s">
        <v>54</v>
      </c>
      <c r="E4">
        <v>1</v>
      </c>
      <c r="F4" s="3" t="s">
        <v>60</v>
      </c>
      <c r="G4" s="3">
        <v>100</v>
      </c>
      <c r="I4" s="79"/>
      <c r="J4" t="str">
        <f>Factor2Level2</f>
        <v>ICRI</v>
      </c>
      <c r="K4" s="3" t="s">
        <v>46</v>
      </c>
      <c r="L4">
        <v>0</v>
      </c>
    </row>
    <row r="5" spans="1:15" x14ac:dyDescent="0.25">
      <c r="D5" s="80"/>
      <c r="E5">
        <v>2</v>
      </c>
      <c r="F5" s="3" t="s">
        <v>56</v>
      </c>
      <c r="G5" s="3">
        <v>0</v>
      </c>
      <c r="I5" s="79"/>
      <c r="J5" t="str">
        <f>Factor2Level2</f>
        <v>ICRI</v>
      </c>
      <c r="K5" s="3" t="s">
        <v>2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0</v>
      </c>
    </row>
    <row r="7" spans="1:15" s="22" customFormat="1" x14ac:dyDescent="0.25">
      <c r="D7" s="81"/>
      <c r="E7">
        <v>2</v>
      </c>
      <c r="F7" s="3" t="s">
        <v>51</v>
      </c>
      <c r="G7" s="22">
        <v>200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1"/>
      <c r="E9">
        <v>2</v>
      </c>
      <c r="F9" s="3" t="s">
        <v>38</v>
      </c>
      <c r="G9" s="22">
        <v>100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1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O14"/>
  <sheetViews>
    <sheetView workbookViewId="0">
      <selection activeCell="L17" sqref="L17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4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1200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0</v>
      </c>
      <c r="I2" s="79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400</v>
      </c>
    </row>
    <row r="3" spans="1:15" x14ac:dyDescent="0.25">
      <c r="A3" s="23" t="s">
        <v>32</v>
      </c>
      <c r="B3" s="3" t="s">
        <v>41</v>
      </c>
      <c r="D3" s="80"/>
      <c r="E3">
        <v>2</v>
      </c>
      <c r="F3" s="3">
        <v>2018</v>
      </c>
      <c r="G3">
        <v>0</v>
      </c>
      <c r="I3" s="79"/>
      <c r="J3" t="str">
        <f>Factor2Level1</f>
        <v>Local</v>
      </c>
      <c r="K3" t="str">
        <f>Factor3Level2</f>
        <v>No</v>
      </c>
      <c r="L3">
        <v>0</v>
      </c>
    </row>
    <row r="4" spans="1:15" x14ac:dyDescent="0.25">
      <c r="A4" s="23" t="s">
        <v>33</v>
      </c>
      <c r="B4" s="3" t="s">
        <v>39</v>
      </c>
      <c r="D4" s="80" t="s">
        <v>57</v>
      </c>
      <c r="E4">
        <v>1</v>
      </c>
      <c r="F4" s="3" t="s">
        <v>58</v>
      </c>
      <c r="G4" s="3">
        <v>0</v>
      </c>
      <c r="I4" s="79"/>
      <c r="J4" t="str">
        <f>Factor2Level2</f>
        <v>ICRI</v>
      </c>
      <c r="K4" t="str">
        <f>Factor3Level1</f>
        <v>Yes</v>
      </c>
      <c r="L4">
        <v>-200</v>
      </c>
    </row>
    <row r="5" spans="1:15" x14ac:dyDescent="0.25">
      <c r="D5" s="80"/>
      <c r="E5">
        <v>2</v>
      </c>
      <c r="F5" s="3" t="s">
        <v>59</v>
      </c>
      <c r="G5" s="3">
        <v>200</v>
      </c>
      <c r="I5" s="79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200</v>
      </c>
    </row>
    <row r="9" spans="1:15" s="22" customFormat="1" x14ac:dyDescent="0.25">
      <c r="D9" s="81"/>
      <c r="E9">
        <v>2</v>
      </c>
      <c r="F9" s="3" t="s">
        <v>38</v>
      </c>
      <c r="G9" s="22">
        <v>-200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100</v>
      </c>
    </row>
    <row r="11" spans="1:15" s="22" customFormat="1" x14ac:dyDescent="0.25">
      <c r="D11" s="81"/>
      <c r="E11">
        <v>2</v>
      </c>
      <c r="F11" s="3" t="s">
        <v>2</v>
      </c>
      <c r="G11" s="22">
        <v>-100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O14"/>
  <sheetViews>
    <sheetView workbookViewId="0">
      <selection activeCell="A12" sqref="A12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4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2000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0</v>
      </c>
      <c r="I2" s="79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300</v>
      </c>
    </row>
    <row r="3" spans="1:15" x14ac:dyDescent="0.25">
      <c r="A3" s="23" t="s">
        <v>32</v>
      </c>
      <c r="B3" s="3" t="s">
        <v>41</v>
      </c>
      <c r="D3" s="80"/>
      <c r="E3">
        <v>2</v>
      </c>
      <c r="F3" s="3">
        <v>2018</v>
      </c>
      <c r="G3">
        <v>200</v>
      </c>
      <c r="I3" s="79"/>
      <c r="J3" t="str">
        <f>Factor2Level1</f>
        <v>Local</v>
      </c>
      <c r="K3" t="str">
        <f>Factor3Level2</f>
        <v>No</v>
      </c>
      <c r="L3">
        <v>0</v>
      </c>
    </row>
    <row r="4" spans="1:15" x14ac:dyDescent="0.25">
      <c r="A4" s="23" t="s">
        <v>33</v>
      </c>
      <c r="B4" s="3" t="s">
        <v>35</v>
      </c>
      <c r="D4" s="80" t="s">
        <v>57</v>
      </c>
      <c r="E4">
        <v>1</v>
      </c>
      <c r="F4" s="3" t="s">
        <v>58</v>
      </c>
      <c r="G4" s="3">
        <v>200</v>
      </c>
      <c r="I4" s="79"/>
      <c r="J4" t="str">
        <f>Factor2Level2</f>
        <v>ICRI</v>
      </c>
      <c r="K4" t="str">
        <f>Factor3Level1</f>
        <v>Yes</v>
      </c>
      <c r="L4">
        <v>-200</v>
      </c>
    </row>
    <row r="5" spans="1:15" x14ac:dyDescent="0.25">
      <c r="D5" s="80"/>
      <c r="E5">
        <v>2</v>
      </c>
      <c r="F5" s="3" t="s">
        <v>59</v>
      </c>
      <c r="G5" s="3">
        <v>0</v>
      </c>
      <c r="I5" s="79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200</v>
      </c>
    </row>
    <row r="9" spans="1:15" s="22" customFormat="1" x14ac:dyDescent="0.25">
      <c r="D9" s="81"/>
      <c r="E9">
        <v>2</v>
      </c>
      <c r="F9" s="3" t="s">
        <v>38</v>
      </c>
      <c r="G9" s="22">
        <v>-200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100</v>
      </c>
    </row>
    <row r="11" spans="1:15" s="22" customFormat="1" x14ac:dyDescent="0.25">
      <c r="D11" s="81"/>
      <c r="E11">
        <v>2</v>
      </c>
      <c r="F11" s="3" t="s">
        <v>2</v>
      </c>
      <c r="G11" s="22">
        <v>-100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B2:D8"/>
  <sheetViews>
    <sheetView workbookViewId="0">
      <selection activeCell="G8" sqref="G8"/>
    </sheetView>
  </sheetViews>
  <sheetFormatPr defaultRowHeight="12.5" x14ac:dyDescent="0.25"/>
  <cols>
    <col min="2" max="3" width="11.54296875" bestFit="1" customWidth="1"/>
    <col min="4" max="4" width="11.453125" bestFit="1" customWidth="1"/>
  </cols>
  <sheetData>
    <row r="2" spans="2:4" ht="13" x14ac:dyDescent="0.3">
      <c r="B2" s="27" t="s">
        <v>3</v>
      </c>
      <c r="C2" s="28">
        <v>2018</v>
      </c>
      <c r="D2" s="12"/>
    </row>
    <row r="3" spans="2:4" ht="12.75" customHeight="1" x14ac:dyDescent="0.3">
      <c r="B3" s="29" t="str">
        <f>UnitName</f>
        <v>Plot</v>
      </c>
      <c r="C3" s="30">
        <v>6</v>
      </c>
      <c r="D3" s="12"/>
    </row>
    <row r="4" spans="2:4" ht="11.25" customHeight="1" x14ac:dyDescent="0.3">
      <c r="B4" s="29" t="str">
        <f>BlockName</f>
        <v>Name</v>
      </c>
      <c r="C4" s="30" t="s">
        <v>56</v>
      </c>
      <c r="D4" s="12"/>
    </row>
    <row r="5" spans="2:4" ht="12.75" customHeight="1" x14ac:dyDescent="0.3">
      <c r="B5" s="29" t="str">
        <f>Factor2Name</f>
        <v>Variety</v>
      </c>
      <c r="C5" s="30" t="s">
        <v>2</v>
      </c>
      <c r="D5" s="12"/>
    </row>
    <row r="6" spans="2:4" ht="13" x14ac:dyDescent="0.3">
      <c r="B6" s="29" t="str">
        <f>Factor3Name</f>
        <v>Fertiliser</v>
      </c>
      <c r="C6" s="30" t="s">
        <v>38</v>
      </c>
      <c r="D6" s="12"/>
    </row>
    <row r="7" spans="2:4" ht="13" x14ac:dyDescent="0.3">
      <c r="B7" s="29" t="str">
        <f>Factor1Name</f>
        <v>Weeding</v>
      </c>
      <c r="C7" s="30" t="s">
        <v>51</v>
      </c>
      <c r="D7" s="12"/>
    </row>
    <row r="8" spans="2:4" ht="13" x14ac:dyDescent="0.3">
      <c r="B8" s="25" t="s">
        <v>14</v>
      </c>
      <c r="C8" s="26">
        <v>699.9</v>
      </c>
      <c r="D8" s="13"/>
    </row>
  </sheetData>
  <phoneticPr fontId="0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C3:F6"/>
  <sheetViews>
    <sheetView workbookViewId="0">
      <selection activeCell="I14" sqref="I14"/>
    </sheetView>
  </sheetViews>
  <sheetFormatPr defaultRowHeight="12.5" x14ac:dyDescent="0.25"/>
  <cols>
    <col min="3" max="3" width="11" customWidth="1"/>
    <col min="4" max="4" width="15.7265625" customWidth="1"/>
    <col min="5" max="5" width="9.54296875" customWidth="1"/>
    <col min="6" max="6" width="6.453125" customWidth="1"/>
  </cols>
  <sheetData>
    <row r="3" spans="3:6" ht="15.5" x14ac:dyDescent="0.35">
      <c r="C3" s="31" t="s">
        <v>3</v>
      </c>
      <c r="D3" s="32">
        <v>2018</v>
      </c>
      <c r="E3" s="41"/>
      <c r="F3" s="42"/>
    </row>
    <row r="4" spans="3:6" ht="15.5" x14ac:dyDescent="0.35">
      <c r="C4" s="33" t="str">
        <f>BlockName</f>
        <v>Name</v>
      </c>
      <c r="D4" s="34" t="s">
        <v>56</v>
      </c>
      <c r="E4" s="35" t="s">
        <v>12</v>
      </c>
      <c r="F4" s="36">
        <v>6</v>
      </c>
    </row>
    <row r="5" spans="3:6" ht="15.5" x14ac:dyDescent="0.35">
      <c r="C5" s="33" t="str">
        <f>Factor2Name</f>
        <v>Variety</v>
      </c>
      <c r="D5" s="34" t="s">
        <v>2</v>
      </c>
      <c r="E5" s="35" t="str">
        <f>Factor3Name</f>
        <v>Fertiliser</v>
      </c>
      <c r="F5" s="36" t="s">
        <v>38</v>
      </c>
    </row>
    <row r="6" spans="3:6" ht="15.5" x14ac:dyDescent="0.35">
      <c r="C6" s="37" t="str">
        <f>Factor1Name</f>
        <v>Weeding</v>
      </c>
      <c r="D6" s="38" t="s">
        <v>51</v>
      </c>
      <c r="E6" s="39"/>
      <c r="F6" s="40"/>
    </row>
  </sheetData>
  <phoneticPr fontId="0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J25"/>
  <sheetViews>
    <sheetView workbookViewId="0">
      <pane ySplit="1" topLeftCell="A2" activePane="bottomLeft" state="frozen"/>
      <selection pane="bottomLeft" activeCell="J2" sqref="J2"/>
    </sheetView>
  </sheetViews>
  <sheetFormatPr defaultRowHeight="12.5" x14ac:dyDescent="0.25"/>
  <cols>
    <col min="1" max="1" width="6.1796875" bestFit="1" customWidth="1"/>
    <col min="2" max="2" width="6.81640625" bestFit="1" customWidth="1"/>
    <col min="3" max="3" width="10.453125" bestFit="1" customWidth="1"/>
    <col min="4" max="4" width="10.453125" customWidth="1"/>
    <col min="5" max="5" width="7.54296875" bestFit="1" customWidth="1"/>
    <col min="6" max="6" width="10.26953125" bestFit="1" customWidth="1"/>
    <col min="7" max="7" width="11" style="11" bestFit="1" customWidth="1"/>
    <col min="8" max="8" width="10.26953125" customWidth="1"/>
    <col min="9" max="9" width="11" bestFit="1" customWidth="1"/>
    <col min="10" max="10" width="9.26953125" style="11" customWidth="1"/>
  </cols>
  <sheetData>
    <row r="1" spans="1:10" ht="13" x14ac:dyDescent="0.3">
      <c r="A1" s="15" t="str">
        <f>YearName</f>
        <v>Annee</v>
      </c>
      <c r="B1" s="15" t="s">
        <v>42</v>
      </c>
      <c r="C1" s="15" t="str">
        <f>BlockName</f>
        <v>Name</v>
      </c>
      <c r="D1" s="15" t="s">
        <v>43</v>
      </c>
      <c r="E1" s="18" t="str">
        <f>UnitName</f>
        <v>Plot</v>
      </c>
      <c r="F1" s="15" t="s">
        <v>13</v>
      </c>
      <c r="G1" s="15" t="str">
        <f>Factor2Name</f>
        <v>Variety</v>
      </c>
      <c r="H1" s="15" t="str">
        <f>Factor3Name</f>
        <v>Fertiliser</v>
      </c>
      <c r="I1" s="15" t="str">
        <f>Factor1Name</f>
        <v>Weeding</v>
      </c>
      <c r="J1" s="16" t="str">
        <f>MeasurementName</f>
        <v>Yield</v>
      </c>
    </row>
    <row r="2" spans="1:10" x14ac:dyDescent="0.25">
      <c r="A2">
        <f t="shared" ref="A2:A13" si="0">YearLevel1</f>
        <v>2017</v>
      </c>
      <c r="B2" t="str">
        <f t="shared" ref="B2:B25" si="1">RegionName</f>
        <v>Anikrub</v>
      </c>
      <c r="C2" t="str">
        <f t="shared" ref="C2:C7" si="2">BlockLevel1</f>
        <v>Michi</v>
      </c>
      <c r="D2" t="str">
        <f t="shared" ref="D2:D25" si="3">SoilName</f>
        <v>Ilargeux</v>
      </c>
      <c r="E2">
        <v>1</v>
      </c>
      <c r="F2">
        <f ca="1">IF($A2=YearLevel1,GetIndexNumber(OFFSET(Year1!$C$1,$E2*2,(IF($C2=BlockLevel2,1,0))*2),Calculations!$A$2:$A$9),GetIndexNumber(OFFSET(Year2!$C$1,$E2*2,(IF($C2=BlockLevel2,1,0))*2),Calculations!$A$2:$A$9))</f>
        <v>0</v>
      </c>
      <c r="G2" s="14" t="e">
        <f t="shared" ref="G2:G25" ca="1" si="4">VLOOKUP(F2,factorlevels,3,FALSE)</f>
        <v>#N/A</v>
      </c>
      <c r="H2" s="14" t="e">
        <f t="shared" ref="H2:H25" ca="1" si="5">VLOOKUP(F2,factorlevels,4,FALSE)</f>
        <v>#N/A</v>
      </c>
      <c r="I2" s="14" t="e">
        <f t="shared" ref="I2:I25" ca="1" si="6">VLOOKUP(F2,factorlevels,2,FALSE)</f>
        <v>#N/A</v>
      </c>
      <c r="J2" s="11">
        <f ca="1">IF($A2=YearLevel1,OFFSET(Year1!$I$1,$E2*2,(IF($C2=BlockLevel2,1,0))*2),OFFSET(Year2!$I$1,$E2*2,(IF($C2=BlockLevel2,1,0))*2))</f>
        <v>0</v>
      </c>
    </row>
    <row r="3" spans="1:10" x14ac:dyDescent="0.25">
      <c r="A3">
        <f t="shared" si="0"/>
        <v>2017</v>
      </c>
      <c r="B3" t="str">
        <f t="shared" si="1"/>
        <v>Anikrub</v>
      </c>
      <c r="C3" t="str">
        <f t="shared" si="2"/>
        <v>Michi</v>
      </c>
      <c r="D3" t="str">
        <f t="shared" si="3"/>
        <v>Ilargeux</v>
      </c>
      <c r="E3">
        <v>2</v>
      </c>
      <c r="F3">
        <f ca="1">IF($A3=YearLevel1,GetIndexNumber(OFFSET(Year1!$C$1,$E3*2,(IF($C3=BlockLevel2,1,0))*2),Calculations!$A$2:$A$9),GetIndexNumber(OFFSET(Year2!$C$1,$E3*2,(IF($C3=BlockLevel2,1,0))*2),Calculations!$A$2:$A$9))</f>
        <v>0</v>
      </c>
      <c r="G3" s="14" t="e">
        <f t="shared" ca="1" si="4"/>
        <v>#N/A</v>
      </c>
      <c r="H3" s="14" t="e">
        <f t="shared" ca="1" si="5"/>
        <v>#N/A</v>
      </c>
      <c r="I3" s="14" t="e">
        <f t="shared" ca="1" si="6"/>
        <v>#N/A</v>
      </c>
      <c r="J3" s="11">
        <f ca="1">IF($A3=YearLevel1,OFFSET(Year1!$I$1,$E3*2,(IF($C3=BlockLevel2,1,0))*2),OFFSET(Year2!$I$1,$E3*2,(IF($C3=BlockLevel2,1,0))*2))</f>
        <v>0</v>
      </c>
    </row>
    <row r="4" spans="1:10" x14ac:dyDescent="0.25">
      <c r="A4">
        <f t="shared" si="0"/>
        <v>2017</v>
      </c>
      <c r="B4" t="str">
        <f t="shared" si="1"/>
        <v>Anikrub</v>
      </c>
      <c r="C4" t="str">
        <f t="shared" si="2"/>
        <v>Michi</v>
      </c>
      <c r="D4" t="str">
        <f t="shared" si="3"/>
        <v>Ilargeux</v>
      </c>
      <c r="E4">
        <v>3</v>
      </c>
      <c r="F4">
        <f ca="1">IF($A4=YearLevel1,GetIndexNumber(OFFSET(Year1!$C$1,$E4*2,(IF($C4=BlockLevel2,1,0))*2),Calculations!$A$2:$A$9),GetIndexNumber(OFFSET(Year2!$C$1,$E4*2,(IF($C4=BlockLevel2,1,0))*2),Calculations!$A$2:$A$9))</f>
        <v>0</v>
      </c>
      <c r="G4" s="14" t="e">
        <f t="shared" ca="1" si="4"/>
        <v>#N/A</v>
      </c>
      <c r="H4" s="14" t="e">
        <f t="shared" ca="1" si="5"/>
        <v>#N/A</v>
      </c>
      <c r="I4" s="14" t="e">
        <f t="shared" ca="1" si="6"/>
        <v>#N/A</v>
      </c>
      <c r="J4" s="11">
        <f ca="1">IF($A4=YearLevel1,OFFSET(Year1!$I$1,$E4*2,(IF($C4=BlockLevel2,1,0))*2),OFFSET(Year2!$I$1,$E4*2,(IF($C4=BlockLevel2,1,0))*2))</f>
        <v>0</v>
      </c>
    </row>
    <row r="5" spans="1:10" x14ac:dyDescent="0.25">
      <c r="A5">
        <f t="shared" si="0"/>
        <v>2017</v>
      </c>
      <c r="B5" t="str">
        <f t="shared" si="1"/>
        <v>Anikrub</v>
      </c>
      <c r="C5" t="str">
        <f t="shared" si="2"/>
        <v>Michi</v>
      </c>
      <c r="D5" t="str">
        <f t="shared" si="3"/>
        <v>Ilargeux</v>
      </c>
      <c r="E5">
        <v>4</v>
      </c>
      <c r="F5">
        <f ca="1">IF($A5=YearLevel1,GetIndexNumber(OFFSET(Year1!$C$1,$E5*2,(IF($C5=BlockLevel2,1,0))*2),Calculations!$A$2:$A$9),GetIndexNumber(OFFSET(Year2!$C$1,$E5*2,(IF($C5=BlockLevel2,1,0))*2),Calculations!$A$2:$A$9))</f>
        <v>0</v>
      </c>
      <c r="G5" s="14" t="e">
        <f t="shared" ca="1" si="4"/>
        <v>#N/A</v>
      </c>
      <c r="H5" s="14" t="e">
        <f t="shared" ca="1" si="5"/>
        <v>#N/A</v>
      </c>
      <c r="I5" s="14" t="e">
        <f t="shared" ca="1" si="6"/>
        <v>#N/A</v>
      </c>
      <c r="J5" s="11">
        <f ca="1">IF($A5=YearLevel1,OFFSET(Year1!$I$1,$E5*2,(IF($C5=BlockLevel2,1,0))*2),OFFSET(Year2!$I$1,$E5*2,(IF($C5=BlockLevel2,1,0))*2))</f>
        <v>0</v>
      </c>
    </row>
    <row r="6" spans="1:10" x14ac:dyDescent="0.25">
      <c r="A6">
        <f t="shared" si="0"/>
        <v>2017</v>
      </c>
      <c r="B6" t="str">
        <f t="shared" si="1"/>
        <v>Anikrub</v>
      </c>
      <c r="C6" t="str">
        <f t="shared" si="2"/>
        <v>Michi</v>
      </c>
      <c r="D6" t="str">
        <f t="shared" si="3"/>
        <v>Ilargeux</v>
      </c>
      <c r="E6">
        <v>5</v>
      </c>
      <c r="F6">
        <f ca="1">IF($A6=YearLevel1,GetIndexNumber(OFFSET(Year1!$C$1,$E6*2,(IF($C6=BlockLevel2,1,0))*2),Calculations!$A$2:$A$9),GetIndexNumber(OFFSET(Year2!$C$1,$E6*2,(IF($C6=BlockLevel2,1,0))*2),Calculations!$A$2:$A$9))</f>
        <v>0</v>
      </c>
      <c r="G6" s="14" t="e">
        <f t="shared" ca="1" si="4"/>
        <v>#N/A</v>
      </c>
      <c r="H6" s="14" t="e">
        <f t="shared" ca="1" si="5"/>
        <v>#N/A</v>
      </c>
      <c r="I6" s="14" t="e">
        <f t="shared" ca="1" si="6"/>
        <v>#N/A</v>
      </c>
      <c r="J6" s="11">
        <f ca="1">IF($A6=YearLevel1,OFFSET(Year1!$I$1,$E6*2,(IF($C6=BlockLevel2,1,0))*2),OFFSET(Year2!$I$1,$E6*2,(IF($C6=BlockLevel2,1,0))*2))</f>
        <v>0</v>
      </c>
    </row>
    <row r="7" spans="1:10" x14ac:dyDescent="0.25">
      <c r="A7">
        <f t="shared" si="0"/>
        <v>2017</v>
      </c>
      <c r="B7" t="str">
        <f t="shared" si="1"/>
        <v>Anikrub</v>
      </c>
      <c r="C7" t="str">
        <f t="shared" si="2"/>
        <v>Michi</v>
      </c>
      <c r="D7" t="str">
        <f t="shared" si="3"/>
        <v>Ilargeux</v>
      </c>
      <c r="E7">
        <v>6</v>
      </c>
      <c r="F7">
        <f ca="1">IF($A7=YearLevel1,GetIndexNumber(OFFSET(Year1!$C$1,$E7*2,(IF($C7=BlockLevel2,1,0))*2),Calculations!$A$2:$A$9),GetIndexNumber(OFFSET(Year2!$C$1,$E7*2,(IF($C7=BlockLevel2,1,0))*2),Calculations!$A$2:$A$9))</f>
        <v>0</v>
      </c>
      <c r="G7" s="14" t="e">
        <f t="shared" ca="1" si="4"/>
        <v>#N/A</v>
      </c>
      <c r="H7" s="14" t="e">
        <f t="shared" ca="1" si="5"/>
        <v>#N/A</v>
      </c>
      <c r="I7" s="14" t="e">
        <f t="shared" ca="1" si="6"/>
        <v>#N/A</v>
      </c>
      <c r="J7" s="11">
        <f ca="1">IF($A7=YearLevel1,OFFSET(Year1!$I$1,$E7*2,(IF($C7=BlockLevel2,1,0))*2),OFFSET(Year2!$I$1,$E7*2,(IF($C7=BlockLevel2,1,0))*2))</f>
        <v>0</v>
      </c>
    </row>
    <row r="8" spans="1:10" x14ac:dyDescent="0.25">
      <c r="A8">
        <f t="shared" si="0"/>
        <v>2017</v>
      </c>
      <c r="B8" t="str">
        <f t="shared" si="1"/>
        <v>Anikrub</v>
      </c>
      <c r="C8" t="str">
        <f t="shared" ref="C8:C13" si="7">BlockLevel2</f>
        <v>Giovi</v>
      </c>
      <c r="D8" t="str">
        <f t="shared" si="3"/>
        <v>Ilargeux</v>
      </c>
      <c r="E8">
        <v>1</v>
      </c>
      <c r="F8">
        <f ca="1">IF($A8=YearLevel1,GetIndexNumber(OFFSET(Year1!$C$1,$E8*2,(IF($C8=BlockLevel2,1,0))*2),Calculations!$A$2:$A$9),GetIndexNumber(OFFSET(Year2!$C$1,$E8*2,(IF($C8=BlockLevel2,1,0))*2),Calculations!$A$2:$A$9))</f>
        <v>0</v>
      </c>
      <c r="G8" s="14" t="e">
        <f t="shared" ca="1" si="4"/>
        <v>#N/A</v>
      </c>
      <c r="H8" s="14" t="e">
        <f t="shared" ca="1" si="5"/>
        <v>#N/A</v>
      </c>
      <c r="I8" s="14" t="e">
        <f t="shared" ca="1" si="6"/>
        <v>#N/A</v>
      </c>
      <c r="J8" s="11">
        <f ca="1">IF($A8=YearLevel1,OFFSET(Year1!$I$1,$E8*2,(IF($C8=BlockLevel2,1,0))*2),OFFSET(Year2!$I$1,$E8*2,(IF($C8=BlockLevel2,1,0))*2))</f>
        <v>0</v>
      </c>
    </row>
    <row r="9" spans="1:10" x14ac:dyDescent="0.25">
      <c r="A9">
        <f t="shared" si="0"/>
        <v>2017</v>
      </c>
      <c r="B9" t="str">
        <f t="shared" si="1"/>
        <v>Anikrub</v>
      </c>
      <c r="C9" t="str">
        <f t="shared" si="7"/>
        <v>Giovi</v>
      </c>
      <c r="D9" t="str">
        <f t="shared" si="3"/>
        <v>Ilargeux</v>
      </c>
      <c r="E9">
        <v>2</v>
      </c>
      <c r="F9">
        <f ca="1">IF($A9=YearLevel1,GetIndexNumber(OFFSET(Year1!$C$1,$E9*2,(IF($C9=BlockLevel2,1,0))*2),Calculations!$A$2:$A$9),GetIndexNumber(OFFSET(Year2!$C$1,$E9*2,(IF($C9=BlockLevel2,1,0))*2),Calculations!$A$2:$A$9))</f>
        <v>0</v>
      </c>
      <c r="G9" s="14" t="e">
        <f t="shared" ca="1" si="4"/>
        <v>#N/A</v>
      </c>
      <c r="H9" s="14" t="e">
        <f t="shared" ca="1" si="5"/>
        <v>#N/A</v>
      </c>
      <c r="I9" s="14" t="e">
        <f t="shared" ca="1" si="6"/>
        <v>#N/A</v>
      </c>
      <c r="J9" s="11">
        <f ca="1">IF($A9=YearLevel1,OFFSET(Year1!$I$1,$E9*2,(IF($C9=BlockLevel2,1,0))*2),OFFSET(Year2!$I$1,$E9*2,(IF($C9=BlockLevel2,1,0))*2))</f>
        <v>0</v>
      </c>
    </row>
    <row r="10" spans="1:10" x14ac:dyDescent="0.25">
      <c r="A10">
        <f t="shared" si="0"/>
        <v>2017</v>
      </c>
      <c r="B10" t="str">
        <f t="shared" si="1"/>
        <v>Anikrub</v>
      </c>
      <c r="C10" t="str">
        <f t="shared" si="7"/>
        <v>Giovi</v>
      </c>
      <c r="D10" t="str">
        <f t="shared" si="3"/>
        <v>Ilargeux</v>
      </c>
      <c r="E10">
        <v>3</v>
      </c>
      <c r="F10">
        <f ca="1">IF($A10=YearLevel1,GetIndexNumber(OFFSET(Year1!$C$1,$E10*2,(IF($C10=BlockLevel2,1,0))*2),Calculations!$A$2:$A$9),GetIndexNumber(OFFSET(Year2!$C$1,$E10*2,(IF($C10=BlockLevel2,1,0))*2),Calculations!$A$2:$A$9))</f>
        <v>0</v>
      </c>
      <c r="G10" s="14" t="e">
        <f t="shared" ca="1" si="4"/>
        <v>#N/A</v>
      </c>
      <c r="H10" s="14" t="e">
        <f t="shared" ca="1" si="5"/>
        <v>#N/A</v>
      </c>
      <c r="I10" s="14" t="e">
        <f t="shared" ca="1" si="6"/>
        <v>#N/A</v>
      </c>
      <c r="J10" s="11">
        <f ca="1">IF($A10=YearLevel1,OFFSET(Year1!$I$1,$E10*2,(IF($C10=BlockLevel2,1,0))*2),OFFSET(Year2!$I$1,$E10*2,(IF($C10=BlockLevel2,1,0))*2))</f>
        <v>0</v>
      </c>
    </row>
    <row r="11" spans="1:10" x14ac:dyDescent="0.25">
      <c r="A11">
        <f t="shared" si="0"/>
        <v>2017</v>
      </c>
      <c r="B11" t="str">
        <f t="shared" si="1"/>
        <v>Anikrub</v>
      </c>
      <c r="C11" t="str">
        <f t="shared" si="7"/>
        <v>Giovi</v>
      </c>
      <c r="D11" t="str">
        <f t="shared" si="3"/>
        <v>Ilargeux</v>
      </c>
      <c r="E11">
        <v>4</v>
      </c>
      <c r="F11">
        <f ca="1">IF($A11=YearLevel1,GetIndexNumber(OFFSET(Year1!$C$1,$E11*2,(IF($C11=BlockLevel2,1,0))*2),Calculations!$A$2:$A$9),GetIndexNumber(OFFSET(Year2!$C$1,$E11*2,(IF($C11=BlockLevel2,1,0))*2),Calculations!$A$2:$A$9))</f>
        <v>0</v>
      </c>
      <c r="G11" s="14" t="e">
        <f t="shared" ca="1" si="4"/>
        <v>#N/A</v>
      </c>
      <c r="H11" s="14" t="e">
        <f t="shared" ca="1" si="5"/>
        <v>#N/A</v>
      </c>
      <c r="I11" s="14" t="e">
        <f t="shared" ca="1" si="6"/>
        <v>#N/A</v>
      </c>
      <c r="J11" s="11">
        <f ca="1">IF($A11=YearLevel1,OFFSET(Year1!$I$1,$E11*2,(IF($C11=BlockLevel2,1,0))*2),OFFSET(Year2!$I$1,$E11*2,(IF($C11=BlockLevel2,1,0))*2))</f>
        <v>0</v>
      </c>
    </row>
    <row r="12" spans="1:10" x14ac:dyDescent="0.25">
      <c r="A12">
        <f t="shared" si="0"/>
        <v>2017</v>
      </c>
      <c r="B12" t="str">
        <f t="shared" si="1"/>
        <v>Anikrub</v>
      </c>
      <c r="C12" t="str">
        <f t="shared" si="7"/>
        <v>Giovi</v>
      </c>
      <c r="D12" t="str">
        <f t="shared" si="3"/>
        <v>Ilargeux</v>
      </c>
      <c r="E12">
        <v>5</v>
      </c>
      <c r="F12">
        <f ca="1">IF($A12=YearLevel1,GetIndexNumber(OFFSET(Year1!$C$1,$E12*2,(IF($C12=BlockLevel2,1,0))*2),Calculations!$A$2:$A$9),GetIndexNumber(OFFSET(Year2!$C$1,$E12*2,(IF($C12=BlockLevel2,1,0))*2),Calculations!$A$2:$A$9))</f>
        <v>0</v>
      </c>
      <c r="G12" s="14" t="e">
        <f t="shared" ca="1" si="4"/>
        <v>#N/A</v>
      </c>
      <c r="H12" s="14" t="e">
        <f t="shared" ca="1" si="5"/>
        <v>#N/A</v>
      </c>
      <c r="I12" s="14" t="e">
        <f t="shared" ca="1" si="6"/>
        <v>#N/A</v>
      </c>
      <c r="J12" s="11">
        <f ca="1">IF($A12=YearLevel1,OFFSET(Year1!$I$1,$E12*2,(IF($C12=BlockLevel2,1,0))*2),OFFSET(Year2!$I$1,$E12*2,(IF($C12=BlockLevel2,1,0))*2))</f>
        <v>0</v>
      </c>
    </row>
    <row r="13" spans="1:10" x14ac:dyDescent="0.25">
      <c r="A13">
        <f t="shared" si="0"/>
        <v>2017</v>
      </c>
      <c r="B13" t="str">
        <f t="shared" si="1"/>
        <v>Anikrub</v>
      </c>
      <c r="C13" t="str">
        <f t="shared" si="7"/>
        <v>Giovi</v>
      </c>
      <c r="D13" t="str">
        <f t="shared" si="3"/>
        <v>Ilargeux</v>
      </c>
      <c r="E13">
        <v>6</v>
      </c>
      <c r="F13">
        <f ca="1">IF($A13=YearLevel1,GetIndexNumber(OFFSET(Year1!$C$1,$E13*2,(IF($C13=BlockLevel2,1,0))*2),Calculations!$A$2:$A$9),GetIndexNumber(OFFSET(Year2!$C$1,$E13*2,(IF($C13=BlockLevel2,1,0))*2),Calculations!$A$2:$A$9))</f>
        <v>0</v>
      </c>
      <c r="G13" s="14" t="e">
        <f t="shared" ca="1" si="4"/>
        <v>#N/A</v>
      </c>
      <c r="H13" s="14" t="e">
        <f t="shared" ca="1" si="5"/>
        <v>#N/A</v>
      </c>
      <c r="I13" s="14" t="e">
        <f t="shared" ca="1" si="6"/>
        <v>#N/A</v>
      </c>
      <c r="J13" s="11">
        <f ca="1">IF($A13=YearLevel1,OFFSET(Year1!$I$1,$E13*2,(IF($C13=BlockLevel2,1,0))*2),OFFSET(Year2!$I$1,$E13*2,(IF($C13=BlockLevel2,1,0))*2))</f>
        <v>0</v>
      </c>
    </row>
    <row r="14" spans="1:10" x14ac:dyDescent="0.25">
      <c r="A14">
        <f t="shared" ref="A14:A25" si="8">YearLevel2</f>
        <v>2018</v>
      </c>
      <c r="B14" t="str">
        <f t="shared" si="1"/>
        <v>Anikrub</v>
      </c>
      <c r="C14" t="str">
        <f t="shared" ref="C14:C19" si="9">BlockLevel1</f>
        <v>Michi</v>
      </c>
      <c r="D14" t="str">
        <f t="shared" si="3"/>
        <v>Ilargeux</v>
      </c>
      <c r="E14">
        <v>1</v>
      </c>
      <c r="F14">
        <f ca="1">IF($A14=YearLevel1,GetIndexNumber(OFFSET(Year1!$C$1,$E14*2,(IF($C14=BlockLevel2,1,0))*2),Calculations!$A$2:$A$9),GetIndexNumber(OFFSET(Year2!$C$1,$E14*2,(IF($C14=BlockLevel2,1,0))*2),Calculations!$A$2:$A$9))</f>
        <v>0</v>
      </c>
      <c r="G14" s="14" t="e">
        <f t="shared" ca="1" si="4"/>
        <v>#N/A</v>
      </c>
      <c r="H14" s="14" t="e">
        <f t="shared" ca="1" si="5"/>
        <v>#N/A</v>
      </c>
      <c r="I14" s="14" t="e">
        <f t="shared" ca="1" si="6"/>
        <v>#N/A</v>
      </c>
      <c r="J14" s="11">
        <f ca="1">IF($A14=YearLevel1,OFFSET(Year1!$I$1,$E14*2,(IF($C14=BlockLevel2,1,0))*2),OFFSET(Year2!$I$1,$E14*2,(IF($C14=BlockLevel2,1,0))*2))</f>
        <v>0</v>
      </c>
    </row>
    <row r="15" spans="1:10" x14ac:dyDescent="0.25">
      <c r="A15">
        <f t="shared" si="8"/>
        <v>2018</v>
      </c>
      <c r="B15" t="str">
        <f t="shared" si="1"/>
        <v>Anikrub</v>
      </c>
      <c r="C15" t="str">
        <f t="shared" si="9"/>
        <v>Michi</v>
      </c>
      <c r="D15" t="str">
        <f t="shared" si="3"/>
        <v>Ilargeux</v>
      </c>
      <c r="E15">
        <v>2</v>
      </c>
      <c r="F15">
        <f ca="1">IF($A15=YearLevel1,GetIndexNumber(OFFSET(Year1!$C$1,$E15*2,(IF($C15=BlockLevel2,1,0))*2),Calculations!$A$2:$A$9),GetIndexNumber(OFFSET(Year2!$C$1,$E15*2,(IF($C15=BlockLevel2,1,0))*2),Calculations!$A$2:$A$9))</f>
        <v>0</v>
      </c>
      <c r="G15" s="14" t="e">
        <f t="shared" ca="1" si="4"/>
        <v>#N/A</v>
      </c>
      <c r="H15" s="14" t="e">
        <f t="shared" ca="1" si="5"/>
        <v>#N/A</v>
      </c>
      <c r="I15" s="14" t="e">
        <f t="shared" ca="1" si="6"/>
        <v>#N/A</v>
      </c>
      <c r="J15" s="11">
        <f ca="1">IF($A15=YearLevel1,OFFSET(Year1!$I$1,$E15*2,(IF($C15=BlockLevel2,1,0))*2),OFFSET(Year2!$I$1,$E15*2,(IF($C15=BlockLevel2,1,0))*2))</f>
        <v>0</v>
      </c>
    </row>
    <row r="16" spans="1:10" x14ac:dyDescent="0.25">
      <c r="A16">
        <f t="shared" si="8"/>
        <v>2018</v>
      </c>
      <c r="B16" t="str">
        <f t="shared" si="1"/>
        <v>Anikrub</v>
      </c>
      <c r="C16" t="str">
        <f t="shared" si="9"/>
        <v>Michi</v>
      </c>
      <c r="D16" t="str">
        <f t="shared" si="3"/>
        <v>Ilargeux</v>
      </c>
      <c r="E16">
        <v>3</v>
      </c>
      <c r="F16">
        <f ca="1">IF($A16=YearLevel1,GetIndexNumber(OFFSET(Year1!$C$1,$E16*2,(IF($C16=BlockLevel2,1,0))*2),Calculations!$A$2:$A$9),GetIndexNumber(OFFSET(Year2!$C$1,$E16*2,(IF($C16=BlockLevel2,1,0))*2),Calculations!$A$2:$A$9))</f>
        <v>0</v>
      </c>
      <c r="G16" s="14" t="e">
        <f t="shared" ca="1" si="4"/>
        <v>#N/A</v>
      </c>
      <c r="H16" s="14" t="e">
        <f t="shared" ca="1" si="5"/>
        <v>#N/A</v>
      </c>
      <c r="I16" s="14" t="e">
        <f t="shared" ca="1" si="6"/>
        <v>#N/A</v>
      </c>
      <c r="J16" s="11">
        <f ca="1">IF($A16=YearLevel1,OFFSET(Year1!$I$1,$E16*2,(IF($C16=BlockLevel2,1,0))*2),OFFSET(Year2!$I$1,$E16*2,(IF($C16=BlockLevel2,1,0))*2))</f>
        <v>0</v>
      </c>
    </row>
    <row r="17" spans="1:10" x14ac:dyDescent="0.25">
      <c r="A17">
        <f t="shared" si="8"/>
        <v>2018</v>
      </c>
      <c r="B17" t="str">
        <f t="shared" si="1"/>
        <v>Anikrub</v>
      </c>
      <c r="C17" t="str">
        <f t="shared" si="9"/>
        <v>Michi</v>
      </c>
      <c r="D17" t="str">
        <f t="shared" si="3"/>
        <v>Ilargeux</v>
      </c>
      <c r="E17">
        <v>4</v>
      </c>
      <c r="F17">
        <f ca="1">IF($A17=YearLevel1,GetIndexNumber(OFFSET(Year1!$C$1,$E17*2,(IF($C17=BlockLevel2,1,0))*2),Calculations!$A$2:$A$9),GetIndexNumber(OFFSET(Year2!$C$1,$E17*2,(IF($C17=BlockLevel2,1,0))*2),Calculations!$A$2:$A$9))</f>
        <v>0</v>
      </c>
      <c r="G17" s="14" t="e">
        <f t="shared" ca="1" si="4"/>
        <v>#N/A</v>
      </c>
      <c r="H17" s="14" t="e">
        <f t="shared" ca="1" si="5"/>
        <v>#N/A</v>
      </c>
      <c r="I17" s="14" t="e">
        <f t="shared" ca="1" si="6"/>
        <v>#N/A</v>
      </c>
      <c r="J17" s="11">
        <f ca="1">IF($A17=YearLevel1,OFFSET(Year1!$I$1,$E17*2,(IF($C17=BlockLevel2,1,0))*2),OFFSET(Year2!$I$1,$E17*2,(IF($C17=BlockLevel2,1,0))*2))</f>
        <v>0</v>
      </c>
    </row>
    <row r="18" spans="1:10" x14ac:dyDescent="0.25">
      <c r="A18">
        <f t="shared" si="8"/>
        <v>2018</v>
      </c>
      <c r="B18" t="str">
        <f t="shared" si="1"/>
        <v>Anikrub</v>
      </c>
      <c r="C18" t="str">
        <f t="shared" si="9"/>
        <v>Michi</v>
      </c>
      <c r="D18" t="str">
        <f t="shared" si="3"/>
        <v>Ilargeux</v>
      </c>
      <c r="E18">
        <v>5</v>
      </c>
      <c r="F18">
        <f ca="1">IF($A18=YearLevel1,GetIndexNumber(OFFSET(Year1!$C$1,$E18*2,(IF($C18=BlockLevel2,1,0))*2),Calculations!$A$2:$A$9),GetIndexNumber(OFFSET(Year2!$C$1,$E18*2,(IF($C18=BlockLevel2,1,0))*2),Calculations!$A$2:$A$9))</f>
        <v>0</v>
      </c>
      <c r="G18" s="14" t="e">
        <f t="shared" ca="1" si="4"/>
        <v>#N/A</v>
      </c>
      <c r="H18" s="14" t="e">
        <f t="shared" ca="1" si="5"/>
        <v>#N/A</v>
      </c>
      <c r="I18" s="14" t="e">
        <f t="shared" ca="1" si="6"/>
        <v>#N/A</v>
      </c>
      <c r="J18" s="11">
        <f ca="1">IF($A18=YearLevel1,OFFSET(Year1!$I$1,$E18*2,(IF($C18=BlockLevel2,1,0))*2),OFFSET(Year2!$I$1,$E18*2,(IF($C18=BlockLevel2,1,0))*2))</f>
        <v>0</v>
      </c>
    </row>
    <row r="19" spans="1:10" x14ac:dyDescent="0.25">
      <c r="A19">
        <f t="shared" si="8"/>
        <v>2018</v>
      </c>
      <c r="B19" t="str">
        <f t="shared" si="1"/>
        <v>Anikrub</v>
      </c>
      <c r="C19" t="str">
        <f t="shared" si="9"/>
        <v>Michi</v>
      </c>
      <c r="D19" t="str">
        <f t="shared" si="3"/>
        <v>Ilargeux</v>
      </c>
      <c r="E19">
        <v>6</v>
      </c>
      <c r="F19">
        <f ca="1">IF($A19=YearLevel1,GetIndexNumber(OFFSET(Year1!$C$1,$E19*2,(IF($C19=BlockLevel2,1,0))*2),Calculations!$A$2:$A$9),GetIndexNumber(OFFSET(Year2!$C$1,$E19*2,(IF($C19=BlockLevel2,1,0))*2),Calculations!$A$2:$A$9))</f>
        <v>0</v>
      </c>
      <c r="G19" s="14" t="e">
        <f t="shared" ca="1" si="4"/>
        <v>#N/A</v>
      </c>
      <c r="H19" s="14" t="e">
        <f t="shared" ca="1" si="5"/>
        <v>#N/A</v>
      </c>
      <c r="I19" s="14" t="e">
        <f t="shared" ca="1" si="6"/>
        <v>#N/A</v>
      </c>
      <c r="J19" s="11">
        <f ca="1">IF($A19=YearLevel1,OFFSET(Year1!$I$1,$E19*2,(IF($C19=BlockLevel2,1,0))*2),OFFSET(Year2!$I$1,$E19*2,(IF($C19=BlockLevel2,1,0))*2))</f>
        <v>0</v>
      </c>
    </row>
    <row r="20" spans="1:10" x14ac:dyDescent="0.25">
      <c r="A20">
        <f t="shared" si="8"/>
        <v>2018</v>
      </c>
      <c r="B20" t="str">
        <f t="shared" si="1"/>
        <v>Anikrub</v>
      </c>
      <c r="C20" t="str">
        <f t="shared" ref="C20:C25" si="10">BlockLevel2</f>
        <v>Giovi</v>
      </c>
      <c r="D20" t="str">
        <f t="shared" si="3"/>
        <v>Ilargeux</v>
      </c>
      <c r="E20">
        <v>1</v>
      </c>
      <c r="F20">
        <f ca="1">IF($A20=YearLevel1,GetIndexNumber(OFFSET(Year1!$C$1,$E20*2,(IF($C20=BlockLevel2,1,0))*2),Calculations!$A$2:$A$9),GetIndexNumber(OFFSET(Year2!$C$1,$E20*2,(IF($C20=BlockLevel2,1,0))*2),Calculations!$A$2:$A$9))</f>
        <v>0</v>
      </c>
      <c r="G20" s="14" t="e">
        <f t="shared" ca="1" si="4"/>
        <v>#N/A</v>
      </c>
      <c r="H20" s="14" t="e">
        <f t="shared" ca="1" si="5"/>
        <v>#N/A</v>
      </c>
      <c r="I20" s="14" t="e">
        <f t="shared" ca="1" si="6"/>
        <v>#N/A</v>
      </c>
      <c r="J20" s="11">
        <f ca="1">IF($A20=YearLevel1,OFFSET(Year1!$I$1,$E20*2,(IF($C20=BlockLevel2,1,0))*2),OFFSET(Year2!$I$1,$E20*2,(IF($C20=BlockLevel2,1,0))*2))</f>
        <v>0</v>
      </c>
    </row>
    <row r="21" spans="1:10" x14ac:dyDescent="0.25">
      <c r="A21">
        <f t="shared" si="8"/>
        <v>2018</v>
      </c>
      <c r="B21" t="str">
        <f t="shared" si="1"/>
        <v>Anikrub</v>
      </c>
      <c r="C21" t="str">
        <f t="shared" si="10"/>
        <v>Giovi</v>
      </c>
      <c r="D21" t="str">
        <f t="shared" si="3"/>
        <v>Ilargeux</v>
      </c>
      <c r="E21">
        <v>2</v>
      </c>
      <c r="F21">
        <f ca="1">IF($A21=YearLevel1,GetIndexNumber(OFFSET(Year1!$C$1,$E21*2,(IF($C21=BlockLevel2,1,0))*2),Calculations!$A$2:$A$9),GetIndexNumber(OFFSET(Year2!$C$1,$E21*2,(IF($C21=BlockLevel2,1,0))*2),Calculations!$A$2:$A$9))</f>
        <v>0</v>
      </c>
      <c r="G21" s="14" t="e">
        <f t="shared" ca="1" si="4"/>
        <v>#N/A</v>
      </c>
      <c r="H21" s="14" t="e">
        <f t="shared" ca="1" si="5"/>
        <v>#N/A</v>
      </c>
      <c r="I21" s="14" t="e">
        <f t="shared" ca="1" si="6"/>
        <v>#N/A</v>
      </c>
      <c r="J21" s="11">
        <f ca="1">IF($A21=YearLevel1,OFFSET(Year1!$I$1,$E21*2,(IF($C21=BlockLevel2,1,0))*2),OFFSET(Year2!$I$1,$E21*2,(IF($C21=BlockLevel2,1,0))*2))</f>
        <v>0</v>
      </c>
    </row>
    <row r="22" spans="1:10" x14ac:dyDescent="0.25">
      <c r="A22">
        <f t="shared" si="8"/>
        <v>2018</v>
      </c>
      <c r="B22" t="str">
        <f t="shared" si="1"/>
        <v>Anikrub</v>
      </c>
      <c r="C22" t="str">
        <f t="shared" si="10"/>
        <v>Giovi</v>
      </c>
      <c r="D22" t="str">
        <f t="shared" si="3"/>
        <v>Ilargeux</v>
      </c>
      <c r="E22">
        <v>3</v>
      </c>
      <c r="F22">
        <f ca="1">IF($A22=YearLevel1,GetIndexNumber(OFFSET(Year1!$C$1,$E22*2,(IF($C22=BlockLevel2,1,0))*2),Calculations!$A$2:$A$9),GetIndexNumber(OFFSET(Year2!$C$1,$E22*2,(IF($C22=BlockLevel2,1,0))*2),Calculations!$A$2:$A$9))</f>
        <v>0</v>
      </c>
      <c r="G22" s="14" t="e">
        <f t="shared" ca="1" si="4"/>
        <v>#N/A</v>
      </c>
      <c r="H22" s="14" t="e">
        <f t="shared" ca="1" si="5"/>
        <v>#N/A</v>
      </c>
      <c r="I22" s="14" t="e">
        <f t="shared" ca="1" si="6"/>
        <v>#N/A</v>
      </c>
      <c r="J22" s="11">
        <f ca="1">IF($A22=YearLevel1,OFFSET(Year1!$I$1,$E22*2,(IF($C22=BlockLevel2,1,0))*2),OFFSET(Year2!$I$1,$E22*2,(IF($C22=BlockLevel2,1,0))*2))</f>
        <v>0</v>
      </c>
    </row>
    <row r="23" spans="1:10" x14ac:dyDescent="0.25">
      <c r="A23">
        <f t="shared" si="8"/>
        <v>2018</v>
      </c>
      <c r="B23" t="str">
        <f t="shared" si="1"/>
        <v>Anikrub</v>
      </c>
      <c r="C23" t="str">
        <f t="shared" si="10"/>
        <v>Giovi</v>
      </c>
      <c r="D23" t="str">
        <f t="shared" si="3"/>
        <v>Ilargeux</v>
      </c>
      <c r="E23">
        <v>4</v>
      </c>
      <c r="F23">
        <f ca="1">IF($A23=YearLevel1,GetIndexNumber(OFFSET(Year1!$C$1,$E23*2,(IF($C23=BlockLevel2,1,0))*2),Calculations!$A$2:$A$9),GetIndexNumber(OFFSET(Year2!$C$1,$E23*2,(IF($C23=BlockLevel2,1,0))*2),Calculations!$A$2:$A$9))</f>
        <v>0</v>
      </c>
      <c r="G23" s="14" t="e">
        <f t="shared" ca="1" si="4"/>
        <v>#N/A</v>
      </c>
      <c r="H23" s="14" t="e">
        <f t="shared" ca="1" si="5"/>
        <v>#N/A</v>
      </c>
      <c r="I23" s="14" t="e">
        <f t="shared" ca="1" si="6"/>
        <v>#N/A</v>
      </c>
      <c r="J23" s="11">
        <f ca="1">IF($A23=YearLevel1,OFFSET(Year1!$I$1,$E23*2,(IF($C23=BlockLevel2,1,0))*2),OFFSET(Year2!$I$1,$E23*2,(IF($C23=BlockLevel2,1,0))*2))</f>
        <v>0</v>
      </c>
    </row>
    <row r="24" spans="1:10" x14ac:dyDescent="0.25">
      <c r="A24">
        <f t="shared" si="8"/>
        <v>2018</v>
      </c>
      <c r="B24" t="str">
        <f t="shared" si="1"/>
        <v>Anikrub</v>
      </c>
      <c r="C24" t="str">
        <f t="shared" si="10"/>
        <v>Giovi</v>
      </c>
      <c r="D24" t="str">
        <f t="shared" si="3"/>
        <v>Ilargeux</v>
      </c>
      <c r="E24">
        <v>5</v>
      </c>
      <c r="F24">
        <f ca="1">IF($A24=YearLevel1,GetIndexNumber(OFFSET(Year1!$C$1,$E24*2,(IF($C24=BlockLevel2,1,0))*2),Calculations!$A$2:$A$9),GetIndexNumber(OFFSET(Year2!$C$1,$E24*2,(IF($C24=BlockLevel2,1,0))*2),Calculations!$A$2:$A$9))</f>
        <v>0</v>
      </c>
      <c r="G24" s="14" t="e">
        <f t="shared" ca="1" si="4"/>
        <v>#N/A</v>
      </c>
      <c r="H24" s="14" t="e">
        <f t="shared" ca="1" si="5"/>
        <v>#N/A</v>
      </c>
      <c r="I24" s="14" t="e">
        <f t="shared" ca="1" si="6"/>
        <v>#N/A</v>
      </c>
      <c r="J24" s="11">
        <f ca="1">IF($A24=YearLevel1,OFFSET(Year1!$I$1,$E24*2,(IF($C24=BlockLevel2,1,0))*2),OFFSET(Year2!$I$1,$E24*2,(IF($C24=BlockLevel2,1,0))*2))</f>
        <v>0</v>
      </c>
    </row>
    <row r="25" spans="1:10" x14ac:dyDescent="0.25">
      <c r="A25">
        <f t="shared" si="8"/>
        <v>2018</v>
      </c>
      <c r="B25" t="str">
        <f t="shared" si="1"/>
        <v>Anikrub</v>
      </c>
      <c r="C25" t="str">
        <f t="shared" si="10"/>
        <v>Giovi</v>
      </c>
      <c r="D25" t="str">
        <f t="shared" si="3"/>
        <v>Ilargeux</v>
      </c>
      <c r="E25">
        <v>6</v>
      </c>
      <c r="F25">
        <f ca="1">IF($A25=YearLevel1,GetIndexNumber(OFFSET(Year1!$C$1,$E25*2,(IF($C25=BlockLevel2,1,0))*2),Calculations!$A$2:$A$9),GetIndexNumber(OFFSET(Year2!$C$1,$E25*2,(IF($C25=BlockLevel2,1,0))*2),Calculations!$A$2:$A$9))</f>
        <v>0</v>
      </c>
      <c r="G25" s="14" t="e">
        <f t="shared" ca="1" si="4"/>
        <v>#N/A</v>
      </c>
      <c r="H25" s="14" t="e">
        <f t="shared" ca="1" si="5"/>
        <v>#N/A</v>
      </c>
      <c r="I25" s="14" t="e">
        <f t="shared" ca="1" si="6"/>
        <v>#N/A</v>
      </c>
      <c r="J25" s="11">
        <f ca="1">IF($A25=YearLevel1,OFFSET(Year1!$I$1,$E25*2,(IF($C25=BlockLevel2,1,0))*2),OFFSET(Year2!$I$1,$E25*2,(IF($C25=BlockLevel2,1,0))*2))</f>
        <v>0</v>
      </c>
    </row>
  </sheetData>
  <phoneticPr fontId="0" type="noConversion"/>
  <pageMargins left="0.33" right="0.75" top="1" bottom="1" header="0.5" footer="0.5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J13"/>
  <sheetViews>
    <sheetView workbookViewId="0">
      <selection sqref="A1:J13"/>
    </sheetView>
  </sheetViews>
  <sheetFormatPr defaultRowHeight="12.5" x14ac:dyDescent="0.25"/>
  <cols>
    <col min="1" max="1" width="6.1796875" bestFit="1" customWidth="1"/>
    <col min="2" max="2" width="6.81640625" bestFit="1" customWidth="1"/>
    <col min="3" max="3" width="5.6328125" bestFit="1" customWidth="1"/>
    <col min="4" max="4" width="7.08984375" bestFit="1" customWidth="1"/>
    <col min="5" max="5" width="4.1796875" bestFit="1" customWidth="1"/>
    <col min="6" max="6" width="9.6328125" bestFit="1" customWidth="1"/>
    <col min="7" max="7" width="6.81640625" bestFit="1" customWidth="1"/>
    <col min="8" max="8" width="8.36328125" bestFit="1" customWidth="1"/>
    <col min="9" max="9" width="8.26953125" bestFit="1" customWidth="1"/>
    <col min="10" max="10" width="7.36328125" bestFit="1" customWidth="1"/>
  </cols>
  <sheetData>
    <row r="1" spans="1:10" ht="13" x14ac:dyDescent="0.3">
      <c r="A1" s="15" t="s">
        <v>36</v>
      </c>
      <c r="B1" s="15" t="s">
        <v>42</v>
      </c>
      <c r="C1" s="15" t="s">
        <v>57</v>
      </c>
      <c r="D1" s="15" t="s">
        <v>43</v>
      </c>
      <c r="E1" s="18" t="s">
        <v>12</v>
      </c>
      <c r="F1" s="15" t="s">
        <v>13</v>
      </c>
      <c r="G1" s="15" t="s">
        <v>52</v>
      </c>
      <c r="H1" s="15" t="s">
        <v>53</v>
      </c>
      <c r="I1" s="15" t="s">
        <v>50</v>
      </c>
      <c r="J1" s="16" t="s">
        <v>14</v>
      </c>
    </row>
    <row r="2" spans="1:10" x14ac:dyDescent="0.25">
      <c r="A2">
        <v>2017</v>
      </c>
      <c r="B2" t="s">
        <v>41</v>
      </c>
      <c r="C2" t="s">
        <v>58</v>
      </c>
      <c r="D2" t="s">
        <v>35</v>
      </c>
      <c r="E2">
        <v>1</v>
      </c>
      <c r="F2">
        <v>0</v>
      </c>
      <c r="G2" s="14" t="e">
        <v>#N/A</v>
      </c>
      <c r="H2" s="14" t="e">
        <v>#N/A</v>
      </c>
      <c r="I2" s="14" t="e">
        <v>#N/A</v>
      </c>
      <c r="J2" s="11">
        <v>0</v>
      </c>
    </row>
    <row r="3" spans="1:10" x14ac:dyDescent="0.25">
      <c r="A3">
        <v>2017</v>
      </c>
      <c r="B3" t="s">
        <v>41</v>
      </c>
      <c r="C3" t="s">
        <v>58</v>
      </c>
      <c r="D3" t="s">
        <v>35</v>
      </c>
      <c r="E3">
        <v>2</v>
      </c>
      <c r="F3">
        <v>0</v>
      </c>
      <c r="G3" s="14" t="e">
        <v>#N/A</v>
      </c>
      <c r="H3" s="14" t="e">
        <v>#N/A</v>
      </c>
      <c r="I3" s="14" t="e">
        <v>#N/A</v>
      </c>
      <c r="J3" s="11">
        <v>0</v>
      </c>
    </row>
    <row r="4" spans="1:10" x14ac:dyDescent="0.25">
      <c r="A4">
        <v>2017</v>
      </c>
      <c r="B4" t="s">
        <v>41</v>
      </c>
      <c r="C4" t="s">
        <v>58</v>
      </c>
      <c r="D4" t="s">
        <v>35</v>
      </c>
      <c r="E4">
        <v>3</v>
      </c>
      <c r="F4">
        <v>0</v>
      </c>
      <c r="G4" s="14" t="e">
        <v>#N/A</v>
      </c>
      <c r="H4" s="14" t="e">
        <v>#N/A</v>
      </c>
      <c r="I4" s="14" t="e">
        <v>#N/A</v>
      </c>
      <c r="J4" s="11">
        <v>0</v>
      </c>
    </row>
    <row r="5" spans="1:10" x14ac:dyDescent="0.25">
      <c r="A5">
        <v>2017</v>
      </c>
      <c r="B5" t="s">
        <v>41</v>
      </c>
      <c r="C5" t="s">
        <v>58</v>
      </c>
      <c r="D5" t="s">
        <v>35</v>
      </c>
      <c r="E5">
        <v>4</v>
      </c>
      <c r="F5">
        <v>3</v>
      </c>
      <c r="G5" s="14" t="s">
        <v>45</v>
      </c>
      <c r="H5" s="14" t="s">
        <v>2</v>
      </c>
      <c r="I5" s="14" t="s">
        <v>37</v>
      </c>
      <c r="J5" s="11">
        <v>2130.7842876414979</v>
      </c>
    </row>
    <row r="6" spans="1:10" x14ac:dyDescent="0.25">
      <c r="A6">
        <v>2017</v>
      </c>
      <c r="B6" t="s">
        <v>41</v>
      </c>
      <c r="C6" t="s">
        <v>58</v>
      </c>
      <c r="D6" t="s">
        <v>35</v>
      </c>
      <c r="E6">
        <v>5</v>
      </c>
      <c r="F6">
        <v>2</v>
      </c>
      <c r="G6" s="14" t="s">
        <v>38</v>
      </c>
      <c r="H6" s="14" t="s">
        <v>46</v>
      </c>
      <c r="I6" s="14" t="s">
        <v>37</v>
      </c>
      <c r="J6" s="11">
        <v>1771.5908739455165</v>
      </c>
    </row>
    <row r="7" spans="1:10" x14ac:dyDescent="0.25">
      <c r="A7">
        <v>2017</v>
      </c>
      <c r="B7" t="s">
        <v>41</v>
      </c>
      <c r="C7" t="s">
        <v>58</v>
      </c>
      <c r="D7" t="s">
        <v>35</v>
      </c>
      <c r="E7">
        <v>6</v>
      </c>
      <c r="F7">
        <v>1</v>
      </c>
      <c r="G7" s="14" t="s">
        <v>45</v>
      </c>
      <c r="H7" s="14" t="s">
        <v>46</v>
      </c>
      <c r="I7" s="14" t="s">
        <v>37</v>
      </c>
      <c r="J7" s="11">
        <v>2402.0534525012336</v>
      </c>
    </row>
    <row r="8" spans="1:10" x14ac:dyDescent="0.25">
      <c r="A8">
        <v>2017</v>
      </c>
      <c r="B8" t="s">
        <v>41</v>
      </c>
      <c r="C8" t="s">
        <v>59</v>
      </c>
      <c r="D8" t="s">
        <v>35</v>
      </c>
      <c r="E8">
        <v>1</v>
      </c>
      <c r="F8">
        <v>0</v>
      </c>
      <c r="G8" s="14" t="e">
        <v>#N/A</v>
      </c>
      <c r="H8" s="14" t="e">
        <v>#N/A</v>
      </c>
      <c r="I8" s="14" t="e">
        <v>#N/A</v>
      </c>
      <c r="J8" s="11">
        <v>0</v>
      </c>
    </row>
    <row r="9" spans="1:10" x14ac:dyDescent="0.25">
      <c r="A9">
        <v>2017</v>
      </c>
      <c r="B9" t="s">
        <v>41</v>
      </c>
      <c r="C9" t="s">
        <v>59</v>
      </c>
      <c r="D9" t="s">
        <v>35</v>
      </c>
      <c r="E9">
        <v>2</v>
      </c>
      <c r="F9">
        <v>0</v>
      </c>
      <c r="G9" s="14" t="e">
        <v>#N/A</v>
      </c>
      <c r="H9" s="14" t="e">
        <v>#N/A</v>
      </c>
      <c r="I9" s="14" t="e">
        <v>#N/A</v>
      </c>
      <c r="J9" s="11">
        <v>0</v>
      </c>
    </row>
    <row r="10" spans="1:10" x14ac:dyDescent="0.25">
      <c r="A10">
        <v>2017</v>
      </c>
      <c r="B10" t="s">
        <v>41</v>
      </c>
      <c r="C10" t="s">
        <v>59</v>
      </c>
      <c r="D10" t="s">
        <v>35</v>
      </c>
      <c r="E10">
        <v>3</v>
      </c>
      <c r="F10">
        <v>0</v>
      </c>
      <c r="G10" s="14" t="e">
        <v>#N/A</v>
      </c>
      <c r="H10" s="14" t="e">
        <v>#N/A</v>
      </c>
      <c r="I10" s="14" t="e">
        <v>#N/A</v>
      </c>
      <c r="J10" s="11">
        <v>0</v>
      </c>
    </row>
    <row r="11" spans="1:10" x14ac:dyDescent="0.25">
      <c r="A11">
        <v>2017</v>
      </c>
      <c r="B11" t="s">
        <v>41</v>
      </c>
      <c r="C11" t="s">
        <v>59</v>
      </c>
      <c r="D11" t="s">
        <v>35</v>
      </c>
      <c r="E11">
        <v>4</v>
      </c>
      <c r="F11">
        <v>3</v>
      </c>
      <c r="G11" s="14" t="s">
        <v>45</v>
      </c>
      <c r="H11" s="14" t="s">
        <v>2</v>
      </c>
      <c r="I11" s="14" t="s">
        <v>37</v>
      </c>
      <c r="J11" s="11">
        <v>2358.1935961317745</v>
      </c>
    </row>
    <row r="12" spans="1:10" x14ac:dyDescent="0.25">
      <c r="A12">
        <v>2017</v>
      </c>
      <c r="B12" t="s">
        <v>41</v>
      </c>
      <c r="C12" t="s">
        <v>59</v>
      </c>
      <c r="D12" t="s">
        <v>35</v>
      </c>
      <c r="E12">
        <v>5</v>
      </c>
      <c r="F12">
        <v>2</v>
      </c>
      <c r="G12" s="14" t="s">
        <v>38</v>
      </c>
      <c r="H12" s="14" t="s">
        <v>46</v>
      </c>
      <c r="I12" s="14" t="s">
        <v>37</v>
      </c>
      <c r="J12" s="11">
        <v>1690.6164635894838</v>
      </c>
    </row>
    <row r="13" spans="1:10" x14ac:dyDescent="0.25">
      <c r="A13">
        <v>2017</v>
      </c>
      <c r="B13" t="s">
        <v>41</v>
      </c>
      <c r="C13" t="s">
        <v>59</v>
      </c>
      <c r="D13" t="s">
        <v>35</v>
      </c>
      <c r="E13">
        <v>6</v>
      </c>
      <c r="F13">
        <v>1</v>
      </c>
      <c r="G13" s="14" t="s">
        <v>45</v>
      </c>
      <c r="H13" s="14" t="s">
        <v>46</v>
      </c>
      <c r="I13" s="14" t="s">
        <v>37</v>
      </c>
      <c r="J13" s="11">
        <v>2915.5011671143966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J14401"/>
  <sheetViews>
    <sheetView workbookViewId="0">
      <selection activeCell="F27" sqref="F27"/>
    </sheetView>
  </sheetViews>
  <sheetFormatPr defaultRowHeight="12.5" x14ac:dyDescent="0.25"/>
  <cols>
    <col min="2" max="2" width="6.1796875" bestFit="1" customWidth="1"/>
    <col min="3" max="3" width="9.1796875" customWidth="1"/>
    <col min="4" max="4" width="21.26953125" bestFit="1" customWidth="1"/>
    <col min="5" max="5" width="8.1796875" customWidth="1"/>
    <col min="6" max="6" width="7.54296875" bestFit="1" customWidth="1"/>
    <col min="7" max="7" width="6.81640625" bestFit="1" customWidth="1"/>
    <col min="8" max="8" width="7" customWidth="1"/>
    <col min="9" max="9" width="11" bestFit="1" customWidth="1"/>
    <col min="10" max="10" width="10.54296875" bestFit="1" customWidth="1"/>
  </cols>
  <sheetData>
    <row r="1" spans="1:10" ht="13" x14ac:dyDescent="0.3">
      <c r="A1" s="18" t="s">
        <v>12</v>
      </c>
      <c r="B1" s="15" t="s">
        <v>36</v>
      </c>
      <c r="C1" s="15" t="s">
        <v>42</v>
      </c>
      <c r="D1" s="15" t="s">
        <v>54</v>
      </c>
      <c r="E1" s="15" t="s">
        <v>43</v>
      </c>
      <c r="F1" s="15" t="s">
        <v>13</v>
      </c>
      <c r="G1" s="15" t="s">
        <v>52</v>
      </c>
      <c r="H1" s="15" t="s">
        <v>53</v>
      </c>
      <c r="I1" s="15" t="s">
        <v>50</v>
      </c>
      <c r="J1" s="16" t="s">
        <v>14</v>
      </c>
    </row>
    <row r="2" spans="1:10" x14ac:dyDescent="0.25">
      <c r="A2">
        <v>1</v>
      </c>
      <c r="B2">
        <v>2017</v>
      </c>
      <c r="C2" t="s">
        <v>34</v>
      </c>
      <c r="D2" t="s">
        <v>48</v>
      </c>
      <c r="E2" t="s">
        <v>39</v>
      </c>
      <c r="F2">
        <v>1</v>
      </c>
      <c r="G2" t="s">
        <v>45</v>
      </c>
      <c r="H2" t="s">
        <v>46</v>
      </c>
      <c r="I2" t="s">
        <v>37</v>
      </c>
      <c r="J2">
        <v>879.9</v>
      </c>
    </row>
    <row r="3" spans="1:10" x14ac:dyDescent="0.25">
      <c r="A3">
        <v>1</v>
      </c>
      <c r="B3">
        <v>2017</v>
      </c>
      <c r="C3" t="s">
        <v>34</v>
      </c>
      <c r="D3" t="s">
        <v>48</v>
      </c>
      <c r="E3" t="s">
        <v>39</v>
      </c>
      <c r="F3">
        <v>2</v>
      </c>
      <c r="G3" t="s">
        <v>38</v>
      </c>
      <c r="H3" t="s">
        <v>2</v>
      </c>
      <c r="I3" t="s">
        <v>51</v>
      </c>
      <c r="J3">
        <v>247.4</v>
      </c>
    </row>
    <row r="4" spans="1:10" x14ac:dyDescent="0.25">
      <c r="A4">
        <v>1</v>
      </c>
      <c r="B4">
        <v>2017</v>
      </c>
      <c r="C4" t="s">
        <v>34</v>
      </c>
      <c r="D4" t="s">
        <v>48</v>
      </c>
      <c r="E4" t="s">
        <v>39</v>
      </c>
      <c r="F4">
        <v>3</v>
      </c>
      <c r="G4" t="s">
        <v>38</v>
      </c>
      <c r="H4" t="s">
        <v>46</v>
      </c>
      <c r="I4" t="s">
        <v>51</v>
      </c>
      <c r="J4">
        <v>915.9</v>
      </c>
    </row>
    <row r="5" spans="1:10" x14ac:dyDescent="0.25">
      <c r="A5">
        <v>1</v>
      </c>
      <c r="B5">
        <v>2017</v>
      </c>
      <c r="C5" t="s">
        <v>34</v>
      </c>
      <c r="D5" t="s">
        <v>48</v>
      </c>
      <c r="E5" t="s">
        <v>39</v>
      </c>
      <c r="F5">
        <v>4</v>
      </c>
      <c r="G5" t="s">
        <v>38</v>
      </c>
      <c r="H5" t="s">
        <v>2</v>
      </c>
      <c r="I5" t="s">
        <v>37</v>
      </c>
      <c r="J5">
        <v>368.8</v>
      </c>
    </row>
    <row r="6" spans="1:10" x14ac:dyDescent="0.25">
      <c r="A6">
        <v>1</v>
      </c>
      <c r="B6">
        <v>2017</v>
      </c>
      <c r="C6" t="s">
        <v>34</v>
      </c>
      <c r="D6" t="s">
        <v>48</v>
      </c>
      <c r="E6" t="s">
        <v>39</v>
      </c>
      <c r="F6">
        <v>5</v>
      </c>
      <c r="G6" t="s">
        <v>45</v>
      </c>
      <c r="H6" t="s">
        <v>2</v>
      </c>
      <c r="I6" t="s">
        <v>51</v>
      </c>
      <c r="J6">
        <v>578.6</v>
      </c>
    </row>
    <row r="7" spans="1:10" x14ac:dyDescent="0.25">
      <c r="A7">
        <v>1</v>
      </c>
      <c r="B7">
        <v>2017</v>
      </c>
      <c r="C7" t="s">
        <v>34</v>
      </c>
      <c r="D7" t="s">
        <v>48</v>
      </c>
      <c r="E7" t="s">
        <v>39</v>
      </c>
      <c r="F7">
        <v>6</v>
      </c>
      <c r="G7" t="s">
        <v>38</v>
      </c>
      <c r="H7" t="s">
        <v>46</v>
      </c>
      <c r="I7" t="s">
        <v>51</v>
      </c>
      <c r="J7">
        <v>628</v>
      </c>
    </row>
    <row r="8" spans="1:10" x14ac:dyDescent="0.25">
      <c r="A8">
        <v>1</v>
      </c>
      <c r="B8">
        <v>2017</v>
      </c>
      <c r="C8" t="s">
        <v>34</v>
      </c>
      <c r="D8" t="s">
        <v>49</v>
      </c>
      <c r="E8" t="s">
        <v>39</v>
      </c>
      <c r="F8">
        <v>1</v>
      </c>
      <c r="G8" t="s">
        <v>38</v>
      </c>
      <c r="H8" t="s">
        <v>2</v>
      </c>
      <c r="I8" t="s">
        <v>51</v>
      </c>
      <c r="J8">
        <v>640</v>
      </c>
    </row>
    <row r="9" spans="1:10" x14ac:dyDescent="0.25">
      <c r="A9">
        <v>1</v>
      </c>
      <c r="B9">
        <v>2017</v>
      </c>
      <c r="C9" t="s">
        <v>34</v>
      </c>
      <c r="D9" t="s">
        <v>49</v>
      </c>
      <c r="E9" t="s">
        <v>39</v>
      </c>
      <c r="F9">
        <v>2</v>
      </c>
      <c r="G9" t="s">
        <v>38</v>
      </c>
      <c r="H9" t="s">
        <v>2</v>
      </c>
      <c r="I9" t="s">
        <v>51</v>
      </c>
      <c r="J9">
        <v>861.7</v>
      </c>
    </row>
    <row r="10" spans="1:10" x14ac:dyDescent="0.25">
      <c r="A10">
        <v>1</v>
      </c>
      <c r="B10">
        <v>2017</v>
      </c>
      <c r="C10" t="s">
        <v>34</v>
      </c>
      <c r="D10" t="s">
        <v>49</v>
      </c>
      <c r="E10" t="s">
        <v>39</v>
      </c>
      <c r="F10">
        <v>3</v>
      </c>
      <c r="G10" t="s">
        <v>45</v>
      </c>
      <c r="H10" t="s">
        <v>46</v>
      </c>
      <c r="I10" t="s">
        <v>37</v>
      </c>
      <c r="J10">
        <v>1228.9000000000001</v>
      </c>
    </row>
    <row r="11" spans="1:10" x14ac:dyDescent="0.25">
      <c r="A11">
        <v>1</v>
      </c>
      <c r="B11">
        <v>2017</v>
      </c>
      <c r="C11" t="s">
        <v>34</v>
      </c>
      <c r="D11" t="s">
        <v>49</v>
      </c>
      <c r="E11" t="s">
        <v>39</v>
      </c>
      <c r="F11">
        <v>4</v>
      </c>
      <c r="G11" t="s">
        <v>45</v>
      </c>
      <c r="H11" t="s">
        <v>46</v>
      </c>
      <c r="I11" t="s">
        <v>51</v>
      </c>
      <c r="J11">
        <v>1291.2</v>
      </c>
    </row>
    <row r="12" spans="1:10" x14ac:dyDescent="0.25">
      <c r="A12">
        <v>1</v>
      </c>
      <c r="B12">
        <v>2017</v>
      </c>
      <c r="C12" t="s">
        <v>34</v>
      </c>
      <c r="D12" t="s">
        <v>49</v>
      </c>
      <c r="E12" t="s">
        <v>39</v>
      </c>
      <c r="F12">
        <v>5</v>
      </c>
      <c r="G12" t="s">
        <v>38</v>
      </c>
      <c r="H12" t="s">
        <v>46</v>
      </c>
      <c r="I12" t="s">
        <v>37</v>
      </c>
      <c r="J12">
        <v>1039.8</v>
      </c>
    </row>
    <row r="13" spans="1:10" x14ac:dyDescent="0.25">
      <c r="A13">
        <v>1</v>
      </c>
      <c r="B13">
        <v>2017</v>
      </c>
      <c r="C13" t="s">
        <v>34</v>
      </c>
      <c r="D13" t="s">
        <v>49</v>
      </c>
      <c r="E13" t="s">
        <v>39</v>
      </c>
      <c r="F13">
        <v>6</v>
      </c>
      <c r="G13" t="s">
        <v>45</v>
      </c>
      <c r="H13" t="s">
        <v>2</v>
      </c>
      <c r="I13" t="s">
        <v>37</v>
      </c>
      <c r="J13">
        <v>919.7</v>
      </c>
    </row>
    <row r="14" spans="1:10" x14ac:dyDescent="0.25">
      <c r="A14">
        <v>1</v>
      </c>
      <c r="B14">
        <v>2018</v>
      </c>
      <c r="C14" t="s">
        <v>34</v>
      </c>
      <c r="D14" t="s">
        <v>48</v>
      </c>
      <c r="E14" t="s">
        <v>39</v>
      </c>
      <c r="F14">
        <v>1</v>
      </c>
      <c r="G14" t="s">
        <v>45</v>
      </c>
      <c r="H14" t="s">
        <v>46</v>
      </c>
      <c r="I14" t="s">
        <v>37</v>
      </c>
      <c r="J14">
        <v>930.8</v>
      </c>
    </row>
    <row r="15" spans="1:10" x14ac:dyDescent="0.25">
      <c r="A15">
        <v>1</v>
      </c>
      <c r="B15">
        <v>2018</v>
      </c>
      <c r="C15" t="s">
        <v>34</v>
      </c>
      <c r="D15" t="s">
        <v>48</v>
      </c>
      <c r="E15" t="s">
        <v>39</v>
      </c>
      <c r="F15">
        <v>2</v>
      </c>
      <c r="G15" t="s">
        <v>45</v>
      </c>
      <c r="H15" t="s">
        <v>2</v>
      </c>
      <c r="I15" t="s">
        <v>51</v>
      </c>
      <c r="J15">
        <v>519</v>
      </c>
    </row>
    <row r="16" spans="1:10" x14ac:dyDescent="0.25">
      <c r="A16">
        <v>1</v>
      </c>
      <c r="B16">
        <v>2018</v>
      </c>
      <c r="C16" t="s">
        <v>34</v>
      </c>
      <c r="D16" t="s">
        <v>48</v>
      </c>
      <c r="E16" t="s">
        <v>39</v>
      </c>
      <c r="F16">
        <v>3</v>
      </c>
      <c r="G16" t="s">
        <v>38</v>
      </c>
      <c r="H16" t="s">
        <v>2</v>
      </c>
      <c r="I16" t="s">
        <v>51</v>
      </c>
      <c r="J16">
        <v>340.9</v>
      </c>
    </row>
    <row r="17" spans="1:10" x14ac:dyDescent="0.25">
      <c r="A17">
        <v>1</v>
      </c>
      <c r="B17">
        <v>2018</v>
      </c>
      <c r="C17" t="s">
        <v>34</v>
      </c>
      <c r="D17" t="s">
        <v>48</v>
      </c>
      <c r="E17" t="s">
        <v>39</v>
      </c>
      <c r="F17">
        <v>4</v>
      </c>
      <c r="G17" t="s">
        <v>45</v>
      </c>
      <c r="H17" t="s">
        <v>2</v>
      </c>
      <c r="I17" t="s">
        <v>51</v>
      </c>
      <c r="J17">
        <v>541.1</v>
      </c>
    </row>
    <row r="18" spans="1:10" x14ac:dyDescent="0.25">
      <c r="A18">
        <v>1</v>
      </c>
      <c r="B18">
        <v>2018</v>
      </c>
      <c r="C18" t="s">
        <v>34</v>
      </c>
      <c r="D18" t="s">
        <v>48</v>
      </c>
      <c r="E18" t="s">
        <v>39</v>
      </c>
      <c r="F18">
        <v>5</v>
      </c>
      <c r="G18" t="s">
        <v>38</v>
      </c>
      <c r="H18" t="s">
        <v>2</v>
      </c>
      <c r="I18" t="s">
        <v>37</v>
      </c>
      <c r="J18">
        <v>627.70000000000005</v>
      </c>
    </row>
    <row r="19" spans="1:10" x14ac:dyDescent="0.25">
      <c r="A19">
        <v>1</v>
      </c>
      <c r="B19">
        <v>2018</v>
      </c>
      <c r="C19" t="s">
        <v>34</v>
      </c>
      <c r="D19" t="s">
        <v>48</v>
      </c>
      <c r="E19" t="s">
        <v>39</v>
      </c>
      <c r="F19">
        <v>6</v>
      </c>
      <c r="G19" t="s">
        <v>45</v>
      </c>
      <c r="H19" t="s">
        <v>46</v>
      </c>
      <c r="I19" t="s">
        <v>37</v>
      </c>
      <c r="J19">
        <v>941.4</v>
      </c>
    </row>
    <row r="20" spans="1:10" x14ac:dyDescent="0.25">
      <c r="A20">
        <v>1</v>
      </c>
      <c r="B20">
        <v>2018</v>
      </c>
      <c r="C20" t="s">
        <v>34</v>
      </c>
      <c r="D20" t="s">
        <v>49</v>
      </c>
      <c r="E20" t="s">
        <v>39</v>
      </c>
      <c r="F20">
        <v>1</v>
      </c>
      <c r="G20" t="s">
        <v>38</v>
      </c>
      <c r="H20" t="s">
        <v>46</v>
      </c>
      <c r="I20" t="s">
        <v>51</v>
      </c>
      <c r="J20">
        <v>1343</v>
      </c>
    </row>
    <row r="21" spans="1:10" x14ac:dyDescent="0.25">
      <c r="A21">
        <v>1</v>
      </c>
      <c r="B21">
        <v>2018</v>
      </c>
      <c r="C21" t="s">
        <v>34</v>
      </c>
      <c r="D21" t="s">
        <v>49</v>
      </c>
      <c r="E21" t="s">
        <v>39</v>
      </c>
      <c r="F21">
        <v>2</v>
      </c>
      <c r="G21" t="s">
        <v>38</v>
      </c>
      <c r="H21" t="s">
        <v>46</v>
      </c>
      <c r="I21" t="s">
        <v>37</v>
      </c>
      <c r="J21">
        <v>1426.2</v>
      </c>
    </row>
    <row r="22" spans="1:10" x14ac:dyDescent="0.25">
      <c r="A22">
        <v>1</v>
      </c>
      <c r="B22">
        <v>2018</v>
      </c>
      <c r="C22" t="s">
        <v>34</v>
      </c>
      <c r="D22" t="s">
        <v>49</v>
      </c>
      <c r="E22" t="s">
        <v>39</v>
      </c>
      <c r="F22">
        <v>3</v>
      </c>
      <c r="G22" t="s">
        <v>45</v>
      </c>
      <c r="H22" t="s">
        <v>46</v>
      </c>
      <c r="I22" t="s">
        <v>37</v>
      </c>
      <c r="J22">
        <v>1455.7</v>
      </c>
    </row>
    <row r="23" spans="1:10" x14ac:dyDescent="0.25">
      <c r="A23">
        <v>1</v>
      </c>
      <c r="B23">
        <v>2018</v>
      </c>
      <c r="C23" t="s">
        <v>34</v>
      </c>
      <c r="D23" t="s">
        <v>49</v>
      </c>
      <c r="E23" t="s">
        <v>39</v>
      </c>
      <c r="F23">
        <v>4</v>
      </c>
      <c r="G23" t="s">
        <v>45</v>
      </c>
      <c r="H23" t="s">
        <v>2</v>
      </c>
      <c r="I23" t="s">
        <v>37</v>
      </c>
      <c r="J23">
        <v>960.2</v>
      </c>
    </row>
    <row r="24" spans="1:10" x14ac:dyDescent="0.25">
      <c r="A24">
        <v>1</v>
      </c>
      <c r="B24">
        <v>2018</v>
      </c>
      <c r="C24" t="s">
        <v>34</v>
      </c>
      <c r="D24" t="s">
        <v>49</v>
      </c>
      <c r="E24" t="s">
        <v>39</v>
      </c>
      <c r="F24">
        <v>5</v>
      </c>
      <c r="G24" t="s">
        <v>38</v>
      </c>
      <c r="H24" t="s">
        <v>46</v>
      </c>
      <c r="I24" t="s">
        <v>51</v>
      </c>
      <c r="J24">
        <v>1405.6</v>
      </c>
    </row>
    <row r="25" spans="1:10" x14ac:dyDescent="0.25">
      <c r="A25">
        <v>1</v>
      </c>
      <c r="B25">
        <v>2018</v>
      </c>
      <c r="C25" t="s">
        <v>34</v>
      </c>
      <c r="D25" t="s">
        <v>49</v>
      </c>
      <c r="E25" t="s">
        <v>39</v>
      </c>
      <c r="F25">
        <v>6</v>
      </c>
      <c r="G25" t="s">
        <v>38</v>
      </c>
      <c r="H25" t="s">
        <v>46</v>
      </c>
      <c r="I25" t="s">
        <v>51</v>
      </c>
      <c r="J25">
        <v>1485</v>
      </c>
    </row>
    <row r="26" spans="1:10" x14ac:dyDescent="0.25">
      <c r="A26">
        <v>2</v>
      </c>
      <c r="B26">
        <v>2017</v>
      </c>
      <c r="C26" t="s">
        <v>34</v>
      </c>
      <c r="D26" t="s">
        <v>48</v>
      </c>
      <c r="E26" t="s">
        <v>39</v>
      </c>
      <c r="F26">
        <v>1</v>
      </c>
      <c r="G26" t="s">
        <v>38</v>
      </c>
      <c r="H26" t="s">
        <v>2</v>
      </c>
      <c r="I26" t="s">
        <v>37</v>
      </c>
      <c r="J26">
        <v>485.8</v>
      </c>
    </row>
    <row r="27" spans="1:10" x14ac:dyDescent="0.25">
      <c r="A27">
        <v>2</v>
      </c>
      <c r="B27">
        <v>2017</v>
      </c>
      <c r="C27" t="s">
        <v>34</v>
      </c>
      <c r="D27" t="s">
        <v>48</v>
      </c>
      <c r="E27" t="s">
        <v>39</v>
      </c>
      <c r="F27">
        <v>2</v>
      </c>
      <c r="G27" t="s">
        <v>38</v>
      </c>
      <c r="H27" t="s">
        <v>46</v>
      </c>
      <c r="I27" t="s">
        <v>37</v>
      </c>
      <c r="J27">
        <v>995.2</v>
      </c>
    </row>
    <row r="28" spans="1:10" x14ac:dyDescent="0.25">
      <c r="A28">
        <v>2</v>
      </c>
      <c r="B28">
        <v>2017</v>
      </c>
      <c r="C28" t="s">
        <v>34</v>
      </c>
      <c r="D28" t="s">
        <v>48</v>
      </c>
      <c r="E28" t="s">
        <v>39</v>
      </c>
      <c r="F28">
        <v>3</v>
      </c>
      <c r="G28" t="s">
        <v>45</v>
      </c>
      <c r="H28" t="s">
        <v>2</v>
      </c>
      <c r="I28" t="s">
        <v>51</v>
      </c>
      <c r="J28">
        <v>424.7</v>
      </c>
    </row>
    <row r="29" spans="1:10" x14ac:dyDescent="0.25">
      <c r="A29">
        <v>2</v>
      </c>
      <c r="B29">
        <v>2017</v>
      </c>
      <c r="C29" t="s">
        <v>34</v>
      </c>
      <c r="D29" t="s">
        <v>48</v>
      </c>
      <c r="E29" t="s">
        <v>39</v>
      </c>
      <c r="F29">
        <v>4</v>
      </c>
      <c r="G29" t="s">
        <v>45</v>
      </c>
      <c r="H29" t="s">
        <v>46</v>
      </c>
      <c r="I29" t="s">
        <v>37</v>
      </c>
      <c r="J29">
        <v>649.20000000000005</v>
      </c>
    </row>
    <row r="30" spans="1:10" x14ac:dyDescent="0.25">
      <c r="A30">
        <v>2</v>
      </c>
      <c r="B30">
        <v>2017</v>
      </c>
      <c r="C30" t="s">
        <v>34</v>
      </c>
      <c r="D30" t="s">
        <v>48</v>
      </c>
      <c r="E30" t="s">
        <v>39</v>
      </c>
      <c r="F30">
        <v>5</v>
      </c>
      <c r="G30" t="s">
        <v>45</v>
      </c>
      <c r="H30" t="s">
        <v>46</v>
      </c>
      <c r="I30" t="s">
        <v>37</v>
      </c>
      <c r="J30">
        <v>773</v>
      </c>
    </row>
    <row r="31" spans="1:10" x14ac:dyDescent="0.25">
      <c r="A31">
        <v>2</v>
      </c>
      <c r="B31">
        <v>2017</v>
      </c>
      <c r="C31" t="s">
        <v>34</v>
      </c>
      <c r="D31" t="s">
        <v>48</v>
      </c>
      <c r="E31" t="s">
        <v>39</v>
      </c>
      <c r="F31">
        <v>6</v>
      </c>
      <c r="G31" t="s">
        <v>45</v>
      </c>
      <c r="H31" t="s">
        <v>46</v>
      </c>
      <c r="I31" t="s">
        <v>51</v>
      </c>
      <c r="J31">
        <v>1011.7</v>
      </c>
    </row>
    <row r="32" spans="1:10" x14ac:dyDescent="0.25">
      <c r="A32">
        <v>2</v>
      </c>
      <c r="B32">
        <v>2017</v>
      </c>
      <c r="C32" t="s">
        <v>34</v>
      </c>
      <c r="D32" t="s">
        <v>49</v>
      </c>
      <c r="E32" t="s">
        <v>39</v>
      </c>
      <c r="F32">
        <v>1</v>
      </c>
      <c r="G32" t="s">
        <v>45</v>
      </c>
      <c r="H32" t="s">
        <v>2</v>
      </c>
      <c r="I32" t="s">
        <v>51</v>
      </c>
      <c r="J32">
        <v>835.5</v>
      </c>
    </row>
    <row r="33" spans="1:10" x14ac:dyDescent="0.25">
      <c r="A33">
        <v>2</v>
      </c>
      <c r="B33">
        <v>2017</v>
      </c>
      <c r="C33" t="s">
        <v>34</v>
      </c>
      <c r="D33" t="s">
        <v>49</v>
      </c>
      <c r="E33" t="s">
        <v>39</v>
      </c>
      <c r="F33">
        <v>2</v>
      </c>
      <c r="G33" t="s">
        <v>38</v>
      </c>
      <c r="H33" t="s">
        <v>2</v>
      </c>
      <c r="I33" t="s">
        <v>37</v>
      </c>
      <c r="J33">
        <v>897.6</v>
      </c>
    </row>
    <row r="34" spans="1:10" x14ac:dyDescent="0.25">
      <c r="A34">
        <v>2</v>
      </c>
      <c r="B34">
        <v>2017</v>
      </c>
      <c r="C34" t="s">
        <v>34</v>
      </c>
      <c r="D34" t="s">
        <v>49</v>
      </c>
      <c r="E34" t="s">
        <v>39</v>
      </c>
      <c r="F34">
        <v>3</v>
      </c>
      <c r="G34" t="s">
        <v>38</v>
      </c>
      <c r="H34" t="s">
        <v>46</v>
      </c>
      <c r="I34" t="s">
        <v>37</v>
      </c>
      <c r="J34">
        <v>1126.8</v>
      </c>
    </row>
    <row r="35" spans="1:10" x14ac:dyDescent="0.25">
      <c r="A35">
        <v>2</v>
      </c>
      <c r="B35">
        <v>2017</v>
      </c>
      <c r="C35" t="s">
        <v>34</v>
      </c>
      <c r="D35" t="s">
        <v>49</v>
      </c>
      <c r="E35" t="s">
        <v>39</v>
      </c>
      <c r="F35">
        <v>4</v>
      </c>
      <c r="G35" t="s">
        <v>45</v>
      </c>
      <c r="H35" t="s">
        <v>46</v>
      </c>
      <c r="I35" t="s">
        <v>51</v>
      </c>
      <c r="J35">
        <v>1184.0999999999999</v>
      </c>
    </row>
    <row r="36" spans="1:10" x14ac:dyDescent="0.25">
      <c r="A36">
        <v>2</v>
      </c>
      <c r="B36">
        <v>2017</v>
      </c>
      <c r="C36" t="s">
        <v>34</v>
      </c>
      <c r="D36" t="s">
        <v>49</v>
      </c>
      <c r="E36" t="s">
        <v>39</v>
      </c>
      <c r="F36">
        <v>5</v>
      </c>
      <c r="G36" t="s">
        <v>45</v>
      </c>
      <c r="H36" t="s">
        <v>2</v>
      </c>
      <c r="I36" t="s">
        <v>51</v>
      </c>
      <c r="J36">
        <v>604.20000000000005</v>
      </c>
    </row>
    <row r="37" spans="1:10" x14ac:dyDescent="0.25">
      <c r="A37">
        <v>2</v>
      </c>
      <c r="B37">
        <v>2017</v>
      </c>
      <c r="C37" t="s">
        <v>34</v>
      </c>
      <c r="D37" t="s">
        <v>49</v>
      </c>
      <c r="E37" t="s">
        <v>39</v>
      </c>
      <c r="F37">
        <v>6</v>
      </c>
      <c r="G37" t="s">
        <v>38</v>
      </c>
      <c r="H37" t="s">
        <v>46</v>
      </c>
      <c r="I37" t="s">
        <v>37</v>
      </c>
      <c r="J37">
        <v>1285.2</v>
      </c>
    </row>
    <row r="38" spans="1:10" x14ac:dyDescent="0.25">
      <c r="A38">
        <v>2</v>
      </c>
      <c r="B38">
        <v>2018</v>
      </c>
      <c r="C38" t="s">
        <v>34</v>
      </c>
      <c r="D38" t="s">
        <v>48</v>
      </c>
      <c r="E38" t="s">
        <v>39</v>
      </c>
      <c r="F38">
        <v>1</v>
      </c>
      <c r="G38" t="s">
        <v>38</v>
      </c>
      <c r="H38" t="s">
        <v>2</v>
      </c>
      <c r="I38" t="s">
        <v>51</v>
      </c>
      <c r="J38">
        <v>554.20000000000005</v>
      </c>
    </row>
    <row r="39" spans="1:10" x14ac:dyDescent="0.25">
      <c r="A39">
        <v>2</v>
      </c>
      <c r="B39">
        <v>2018</v>
      </c>
      <c r="C39" t="s">
        <v>34</v>
      </c>
      <c r="D39" t="s">
        <v>48</v>
      </c>
      <c r="E39" t="s">
        <v>39</v>
      </c>
      <c r="F39">
        <v>2</v>
      </c>
      <c r="G39" t="s">
        <v>45</v>
      </c>
      <c r="H39" t="s">
        <v>2</v>
      </c>
      <c r="I39" t="s">
        <v>51</v>
      </c>
      <c r="J39">
        <v>639.29999999999995</v>
      </c>
    </row>
    <row r="40" spans="1:10" x14ac:dyDescent="0.25">
      <c r="A40">
        <v>2</v>
      </c>
      <c r="B40">
        <v>2018</v>
      </c>
      <c r="C40" t="s">
        <v>34</v>
      </c>
      <c r="D40" t="s">
        <v>48</v>
      </c>
      <c r="E40" t="s">
        <v>39</v>
      </c>
      <c r="F40">
        <v>3</v>
      </c>
      <c r="G40" t="s">
        <v>45</v>
      </c>
      <c r="H40" t="s">
        <v>2</v>
      </c>
      <c r="I40" t="s">
        <v>51</v>
      </c>
      <c r="J40">
        <v>570.9</v>
      </c>
    </row>
    <row r="41" spans="1:10" x14ac:dyDescent="0.25">
      <c r="A41">
        <v>2</v>
      </c>
      <c r="B41">
        <v>2018</v>
      </c>
      <c r="C41" t="s">
        <v>34</v>
      </c>
      <c r="D41" t="s">
        <v>48</v>
      </c>
      <c r="E41" t="s">
        <v>39</v>
      </c>
      <c r="F41">
        <v>4</v>
      </c>
      <c r="G41" t="s">
        <v>45</v>
      </c>
      <c r="H41" t="s">
        <v>2</v>
      </c>
      <c r="I41" t="s">
        <v>51</v>
      </c>
      <c r="J41">
        <v>733.6</v>
      </c>
    </row>
    <row r="42" spans="1:10" x14ac:dyDescent="0.25">
      <c r="A42">
        <v>2</v>
      </c>
      <c r="B42">
        <v>2018</v>
      </c>
      <c r="C42" t="s">
        <v>34</v>
      </c>
      <c r="D42" t="s">
        <v>48</v>
      </c>
      <c r="E42" t="s">
        <v>39</v>
      </c>
      <c r="F42">
        <v>5</v>
      </c>
      <c r="G42" t="s">
        <v>38</v>
      </c>
      <c r="H42" t="s">
        <v>46</v>
      </c>
      <c r="I42" t="s">
        <v>37</v>
      </c>
      <c r="J42">
        <v>1142</v>
      </c>
    </row>
    <row r="43" spans="1:10" x14ac:dyDescent="0.25">
      <c r="A43">
        <v>2</v>
      </c>
      <c r="B43">
        <v>2018</v>
      </c>
      <c r="C43" t="s">
        <v>34</v>
      </c>
      <c r="D43" t="s">
        <v>48</v>
      </c>
      <c r="E43" t="s">
        <v>39</v>
      </c>
      <c r="F43">
        <v>6</v>
      </c>
      <c r="G43" t="s">
        <v>45</v>
      </c>
      <c r="H43" t="s">
        <v>46</v>
      </c>
      <c r="I43" t="s">
        <v>51</v>
      </c>
      <c r="J43">
        <v>914.9</v>
      </c>
    </row>
    <row r="44" spans="1:10" x14ac:dyDescent="0.25">
      <c r="A44">
        <v>2</v>
      </c>
      <c r="B44">
        <v>2018</v>
      </c>
      <c r="C44" t="s">
        <v>34</v>
      </c>
      <c r="D44" t="s">
        <v>49</v>
      </c>
      <c r="E44" t="s">
        <v>39</v>
      </c>
      <c r="F44">
        <v>1</v>
      </c>
      <c r="G44" t="s">
        <v>38</v>
      </c>
      <c r="H44" t="s">
        <v>2</v>
      </c>
      <c r="I44" t="s">
        <v>51</v>
      </c>
      <c r="J44">
        <v>1024.9000000000001</v>
      </c>
    </row>
    <row r="45" spans="1:10" x14ac:dyDescent="0.25">
      <c r="A45">
        <v>2</v>
      </c>
      <c r="B45">
        <v>2018</v>
      </c>
      <c r="C45" t="s">
        <v>34</v>
      </c>
      <c r="D45" t="s">
        <v>49</v>
      </c>
      <c r="E45" t="s">
        <v>39</v>
      </c>
      <c r="F45">
        <v>2</v>
      </c>
      <c r="G45" t="s">
        <v>38</v>
      </c>
      <c r="H45" t="s">
        <v>2</v>
      </c>
      <c r="I45" t="s">
        <v>51</v>
      </c>
      <c r="J45">
        <v>960.4</v>
      </c>
    </row>
    <row r="46" spans="1:10" x14ac:dyDescent="0.25">
      <c r="A46">
        <v>2</v>
      </c>
      <c r="B46">
        <v>2018</v>
      </c>
      <c r="C46" t="s">
        <v>34</v>
      </c>
      <c r="D46" t="s">
        <v>49</v>
      </c>
      <c r="E46" t="s">
        <v>39</v>
      </c>
      <c r="F46">
        <v>3</v>
      </c>
      <c r="G46" t="s">
        <v>45</v>
      </c>
      <c r="H46" t="s">
        <v>2</v>
      </c>
      <c r="I46" t="s">
        <v>37</v>
      </c>
      <c r="J46">
        <v>1008</v>
      </c>
    </row>
    <row r="47" spans="1:10" x14ac:dyDescent="0.25">
      <c r="A47">
        <v>2</v>
      </c>
      <c r="B47">
        <v>2018</v>
      </c>
      <c r="C47" t="s">
        <v>34</v>
      </c>
      <c r="D47" t="s">
        <v>49</v>
      </c>
      <c r="E47" t="s">
        <v>39</v>
      </c>
      <c r="F47">
        <v>4</v>
      </c>
      <c r="G47" t="s">
        <v>45</v>
      </c>
      <c r="H47" t="s">
        <v>46</v>
      </c>
      <c r="I47" t="s">
        <v>51</v>
      </c>
      <c r="J47">
        <v>1520.9</v>
      </c>
    </row>
    <row r="48" spans="1:10" x14ac:dyDescent="0.25">
      <c r="A48">
        <v>2</v>
      </c>
      <c r="B48">
        <v>2018</v>
      </c>
      <c r="C48" t="s">
        <v>34</v>
      </c>
      <c r="D48" t="s">
        <v>49</v>
      </c>
      <c r="E48" t="s">
        <v>39</v>
      </c>
      <c r="F48">
        <v>5</v>
      </c>
      <c r="G48" t="s">
        <v>45</v>
      </c>
      <c r="H48" t="s">
        <v>2</v>
      </c>
      <c r="I48" t="s">
        <v>37</v>
      </c>
      <c r="J48">
        <v>1081.8</v>
      </c>
    </row>
    <row r="49" spans="1:10" x14ac:dyDescent="0.25">
      <c r="A49">
        <v>2</v>
      </c>
      <c r="B49">
        <v>2018</v>
      </c>
      <c r="C49" t="s">
        <v>34</v>
      </c>
      <c r="D49" t="s">
        <v>49</v>
      </c>
      <c r="E49" t="s">
        <v>39</v>
      </c>
      <c r="F49">
        <v>6</v>
      </c>
      <c r="G49" t="s">
        <v>45</v>
      </c>
      <c r="H49" t="s">
        <v>46</v>
      </c>
      <c r="I49" t="s">
        <v>51</v>
      </c>
      <c r="J49">
        <v>1413.7</v>
      </c>
    </row>
    <row r="50" spans="1:10" x14ac:dyDescent="0.25">
      <c r="A50">
        <v>3</v>
      </c>
      <c r="B50">
        <v>2017</v>
      </c>
      <c r="C50" t="s">
        <v>34</v>
      </c>
      <c r="D50" t="s">
        <v>48</v>
      </c>
      <c r="E50" t="s">
        <v>39</v>
      </c>
      <c r="F50">
        <v>1</v>
      </c>
      <c r="G50" t="s">
        <v>45</v>
      </c>
      <c r="H50" t="s">
        <v>2</v>
      </c>
      <c r="I50" t="s">
        <v>51</v>
      </c>
      <c r="J50">
        <v>532</v>
      </c>
    </row>
    <row r="51" spans="1:10" x14ac:dyDescent="0.25">
      <c r="A51">
        <v>3</v>
      </c>
      <c r="B51">
        <v>2017</v>
      </c>
      <c r="C51" t="s">
        <v>34</v>
      </c>
      <c r="D51" t="s">
        <v>48</v>
      </c>
      <c r="E51" t="s">
        <v>39</v>
      </c>
      <c r="F51">
        <v>2</v>
      </c>
      <c r="G51" t="s">
        <v>45</v>
      </c>
      <c r="H51" t="s">
        <v>46</v>
      </c>
      <c r="I51" t="s">
        <v>37</v>
      </c>
      <c r="J51">
        <v>879.6</v>
      </c>
    </row>
    <row r="52" spans="1:10" x14ac:dyDescent="0.25">
      <c r="A52">
        <v>3</v>
      </c>
      <c r="B52">
        <v>2017</v>
      </c>
      <c r="C52" t="s">
        <v>34</v>
      </c>
      <c r="D52" t="s">
        <v>48</v>
      </c>
      <c r="E52" t="s">
        <v>39</v>
      </c>
      <c r="F52">
        <v>3</v>
      </c>
      <c r="G52" t="s">
        <v>38</v>
      </c>
      <c r="H52" t="s">
        <v>46</v>
      </c>
      <c r="I52" t="s">
        <v>51</v>
      </c>
      <c r="J52">
        <v>761.1</v>
      </c>
    </row>
    <row r="53" spans="1:10" x14ac:dyDescent="0.25">
      <c r="A53">
        <v>3</v>
      </c>
      <c r="B53">
        <v>2017</v>
      </c>
      <c r="C53" t="s">
        <v>34</v>
      </c>
      <c r="D53" t="s">
        <v>48</v>
      </c>
      <c r="E53" t="s">
        <v>39</v>
      </c>
      <c r="F53">
        <v>4</v>
      </c>
      <c r="G53" t="s">
        <v>38</v>
      </c>
      <c r="H53" t="s">
        <v>2</v>
      </c>
      <c r="I53" t="s">
        <v>37</v>
      </c>
      <c r="J53">
        <v>324.8</v>
      </c>
    </row>
    <row r="54" spans="1:10" x14ac:dyDescent="0.25">
      <c r="A54">
        <v>3</v>
      </c>
      <c r="B54">
        <v>2017</v>
      </c>
      <c r="C54" t="s">
        <v>34</v>
      </c>
      <c r="D54" t="s">
        <v>48</v>
      </c>
      <c r="E54" t="s">
        <v>39</v>
      </c>
      <c r="F54">
        <v>5</v>
      </c>
      <c r="G54" t="s">
        <v>38</v>
      </c>
      <c r="H54" t="s">
        <v>2</v>
      </c>
      <c r="I54" t="s">
        <v>51</v>
      </c>
      <c r="J54">
        <v>235.7</v>
      </c>
    </row>
    <row r="55" spans="1:10" x14ac:dyDescent="0.25">
      <c r="A55">
        <v>3</v>
      </c>
      <c r="B55">
        <v>2017</v>
      </c>
      <c r="C55" t="s">
        <v>34</v>
      </c>
      <c r="D55" t="s">
        <v>48</v>
      </c>
      <c r="E55" t="s">
        <v>39</v>
      </c>
      <c r="F55">
        <v>6</v>
      </c>
      <c r="G55" t="s">
        <v>45</v>
      </c>
      <c r="H55" t="s">
        <v>2</v>
      </c>
      <c r="I55" t="s">
        <v>37</v>
      </c>
      <c r="J55">
        <v>321.2</v>
      </c>
    </row>
    <row r="56" spans="1:10" x14ac:dyDescent="0.25">
      <c r="A56">
        <v>3</v>
      </c>
      <c r="B56">
        <v>2017</v>
      </c>
      <c r="C56" t="s">
        <v>34</v>
      </c>
      <c r="D56" t="s">
        <v>49</v>
      </c>
      <c r="E56" t="s">
        <v>39</v>
      </c>
      <c r="F56">
        <v>1</v>
      </c>
      <c r="G56" t="s">
        <v>45</v>
      </c>
      <c r="H56" t="s">
        <v>2</v>
      </c>
      <c r="I56" t="s">
        <v>51</v>
      </c>
      <c r="J56">
        <v>924.7</v>
      </c>
    </row>
    <row r="57" spans="1:10" x14ac:dyDescent="0.25">
      <c r="A57">
        <v>3</v>
      </c>
      <c r="B57">
        <v>2017</v>
      </c>
      <c r="C57" t="s">
        <v>34</v>
      </c>
      <c r="D57" t="s">
        <v>49</v>
      </c>
      <c r="E57" t="s">
        <v>39</v>
      </c>
      <c r="F57">
        <v>2</v>
      </c>
      <c r="G57" t="s">
        <v>38</v>
      </c>
      <c r="H57" t="s">
        <v>46</v>
      </c>
      <c r="I57" t="s">
        <v>51</v>
      </c>
      <c r="J57">
        <v>1148.2</v>
      </c>
    </row>
    <row r="58" spans="1:10" x14ac:dyDescent="0.25">
      <c r="A58">
        <v>3</v>
      </c>
      <c r="B58">
        <v>2017</v>
      </c>
      <c r="C58" t="s">
        <v>34</v>
      </c>
      <c r="D58" t="s">
        <v>49</v>
      </c>
      <c r="E58" t="s">
        <v>39</v>
      </c>
      <c r="F58">
        <v>3</v>
      </c>
      <c r="G58" t="s">
        <v>45</v>
      </c>
      <c r="H58" t="s">
        <v>46</v>
      </c>
      <c r="I58" t="s">
        <v>37</v>
      </c>
      <c r="J58">
        <v>1121.5999999999999</v>
      </c>
    </row>
    <row r="59" spans="1:10" x14ac:dyDescent="0.25">
      <c r="A59">
        <v>3</v>
      </c>
      <c r="B59">
        <v>2017</v>
      </c>
      <c r="C59" t="s">
        <v>34</v>
      </c>
      <c r="D59" t="s">
        <v>49</v>
      </c>
      <c r="E59" t="s">
        <v>39</v>
      </c>
      <c r="F59">
        <v>4</v>
      </c>
      <c r="G59" t="s">
        <v>38</v>
      </c>
      <c r="H59" t="s">
        <v>2</v>
      </c>
      <c r="I59" t="s">
        <v>37</v>
      </c>
      <c r="J59">
        <v>863.6</v>
      </c>
    </row>
    <row r="60" spans="1:10" x14ac:dyDescent="0.25">
      <c r="A60">
        <v>3</v>
      </c>
      <c r="B60">
        <v>2017</v>
      </c>
      <c r="C60" t="s">
        <v>34</v>
      </c>
      <c r="D60" t="s">
        <v>49</v>
      </c>
      <c r="E60" t="s">
        <v>39</v>
      </c>
      <c r="F60">
        <v>5</v>
      </c>
      <c r="G60" t="s">
        <v>38</v>
      </c>
      <c r="H60" t="s">
        <v>46</v>
      </c>
      <c r="I60" t="s">
        <v>37</v>
      </c>
      <c r="J60">
        <v>1149.7</v>
      </c>
    </row>
    <row r="61" spans="1:10" x14ac:dyDescent="0.25">
      <c r="A61">
        <v>3</v>
      </c>
      <c r="B61">
        <v>2017</v>
      </c>
      <c r="C61" t="s">
        <v>34</v>
      </c>
      <c r="D61" t="s">
        <v>49</v>
      </c>
      <c r="E61" t="s">
        <v>39</v>
      </c>
      <c r="F61">
        <v>6</v>
      </c>
      <c r="G61" t="s">
        <v>45</v>
      </c>
      <c r="H61" t="s">
        <v>2</v>
      </c>
      <c r="I61" t="s">
        <v>51</v>
      </c>
      <c r="J61">
        <v>995.3</v>
      </c>
    </row>
    <row r="62" spans="1:10" x14ac:dyDescent="0.25">
      <c r="A62">
        <v>3</v>
      </c>
      <c r="B62">
        <v>2018</v>
      </c>
      <c r="C62" t="s">
        <v>34</v>
      </c>
      <c r="D62" t="s">
        <v>48</v>
      </c>
      <c r="E62" t="s">
        <v>39</v>
      </c>
      <c r="F62">
        <v>1</v>
      </c>
      <c r="G62" t="s">
        <v>45</v>
      </c>
      <c r="H62" t="s">
        <v>2</v>
      </c>
      <c r="I62" t="s">
        <v>51</v>
      </c>
      <c r="J62">
        <v>733.7</v>
      </c>
    </row>
    <row r="63" spans="1:10" x14ac:dyDescent="0.25">
      <c r="A63">
        <v>3</v>
      </c>
      <c r="B63">
        <v>2018</v>
      </c>
      <c r="C63" t="s">
        <v>34</v>
      </c>
      <c r="D63" t="s">
        <v>48</v>
      </c>
      <c r="E63" t="s">
        <v>39</v>
      </c>
      <c r="F63">
        <v>2</v>
      </c>
      <c r="G63" t="s">
        <v>45</v>
      </c>
      <c r="H63" t="s">
        <v>46</v>
      </c>
      <c r="I63" t="s">
        <v>51</v>
      </c>
      <c r="J63">
        <v>904.7</v>
      </c>
    </row>
    <row r="64" spans="1:10" x14ac:dyDescent="0.25">
      <c r="A64">
        <v>3</v>
      </c>
      <c r="B64">
        <v>2018</v>
      </c>
      <c r="C64" t="s">
        <v>34</v>
      </c>
      <c r="D64" t="s">
        <v>48</v>
      </c>
      <c r="E64" t="s">
        <v>39</v>
      </c>
      <c r="F64">
        <v>3</v>
      </c>
      <c r="G64" t="s">
        <v>45</v>
      </c>
      <c r="H64" t="s">
        <v>2</v>
      </c>
      <c r="I64" t="s">
        <v>37</v>
      </c>
      <c r="J64">
        <v>657.8</v>
      </c>
    </row>
    <row r="65" spans="1:10" x14ac:dyDescent="0.25">
      <c r="A65">
        <v>3</v>
      </c>
      <c r="B65">
        <v>2018</v>
      </c>
      <c r="C65" t="s">
        <v>34</v>
      </c>
      <c r="D65" t="s">
        <v>48</v>
      </c>
      <c r="E65" t="s">
        <v>39</v>
      </c>
      <c r="F65">
        <v>4</v>
      </c>
      <c r="G65" t="s">
        <v>45</v>
      </c>
      <c r="H65" t="s">
        <v>46</v>
      </c>
      <c r="I65" t="s">
        <v>51</v>
      </c>
      <c r="J65">
        <v>1048</v>
      </c>
    </row>
    <row r="66" spans="1:10" x14ac:dyDescent="0.25">
      <c r="A66">
        <v>3</v>
      </c>
      <c r="B66">
        <v>2018</v>
      </c>
      <c r="C66" t="s">
        <v>34</v>
      </c>
      <c r="D66" t="s">
        <v>48</v>
      </c>
      <c r="E66" t="s">
        <v>39</v>
      </c>
      <c r="F66">
        <v>5</v>
      </c>
      <c r="G66" t="s">
        <v>45</v>
      </c>
      <c r="H66" t="s">
        <v>46</v>
      </c>
      <c r="I66" t="s">
        <v>37</v>
      </c>
      <c r="J66">
        <v>1119</v>
      </c>
    </row>
    <row r="67" spans="1:10" x14ac:dyDescent="0.25">
      <c r="A67">
        <v>3</v>
      </c>
      <c r="B67">
        <v>2018</v>
      </c>
      <c r="C67" t="s">
        <v>34</v>
      </c>
      <c r="D67" t="s">
        <v>48</v>
      </c>
      <c r="E67" t="s">
        <v>39</v>
      </c>
      <c r="F67">
        <v>6</v>
      </c>
      <c r="G67" t="s">
        <v>38</v>
      </c>
      <c r="H67" t="s">
        <v>2</v>
      </c>
      <c r="I67" t="s">
        <v>37</v>
      </c>
      <c r="J67">
        <v>620.1</v>
      </c>
    </row>
    <row r="68" spans="1:10" x14ac:dyDescent="0.25">
      <c r="A68">
        <v>3</v>
      </c>
      <c r="B68">
        <v>2018</v>
      </c>
      <c r="C68" t="s">
        <v>34</v>
      </c>
      <c r="D68" t="s">
        <v>49</v>
      </c>
      <c r="E68" t="s">
        <v>39</v>
      </c>
      <c r="F68">
        <v>1</v>
      </c>
      <c r="G68" t="s">
        <v>38</v>
      </c>
      <c r="H68" t="s">
        <v>46</v>
      </c>
      <c r="I68" t="s">
        <v>37</v>
      </c>
      <c r="J68">
        <v>1401.4</v>
      </c>
    </row>
    <row r="69" spans="1:10" x14ac:dyDescent="0.25">
      <c r="A69">
        <v>3</v>
      </c>
      <c r="B69">
        <v>2018</v>
      </c>
      <c r="C69" t="s">
        <v>34</v>
      </c>
      <c r="D69" t="s">
        <v>49</v>
      </c>
      <c r="E69" t="s">
        <v>39</v>
      </c>
      <c r="F69">
        <v>2</v>
      </c>
      <c r="G69" t="s">
        <v>45</v>
      </c>
      <c r="H69" t="s">
        <v>46</v>
      </c>
      <c r="I69" t="s">
        <v>37</v>
      </c>
      <c r="J69">
        <v>1283.9000000000001</v>
      </c>
    </row>
    <row r="70" spans="1:10" x14ac:dyDescent="0.25">
      <c r="A70">
        <v>3</v>
      </c>
      <c r="B70">
        <v>2018</v>
      </c>
      <c r="C70" t="s">
        <v>34</v>
      </c>
      <c r="D70" t="s">
        <v>49</v>
      </c>
      <c r="E70" t="s">
        <v>39</v>
      </c>
      <c r="F70">
        <v>3</v>
      </c>
      <c r="G70" t="s">
        <v>45</v>
      </c>
      <c r="H70" t="s">
        <v>46</v>
      </c>
      <c r="I70" t="s">
        <v>37</v>
      </c>
      <c r="J70">
        <v>1292.4000000000001</v>
      </c>
    </row>
    <row r="71" spans="1:10" x14ac:dyDescent="0.25">
      <c r="A71">
        <v>3</v>
      </c>
      <c r="B71">
        <v>2018</v>
      </c>
      <c r="C71" t="s">
        <v>34</v>
      </c>
      <c r="D71" t="s">
        <v>49</v>
      </c>
      <c r="E71" t="s">
        <v>39</v>
      </c>
      <c r="F71">
        <v>4</v>
      </c>
      <c r="G71" t="s">
        <v>38</v>
      </c>
      <c r="H71" t="s">
        <v>2</v>
      </c>
      <c r="I71" t="s">
        <v>51</v>
      </c>
      <c r="J71">
        <v>942.5</v>
      </c>
    </row>
    <row r="72" spans="1:10" x14ac:dyDescent="0.25">
      <c r="A72">
        <v>3</v>
      </c>
      <c r="B72">
        <v>2018</v>
      </c>
      <c r="C72" t="s">
        <v>34</v>
      </c>
      <c r="D72" t="s">
        <v>49</v>
      </c>
      <c r="E72" t="s">
        <v>39</v>
      </c>
      <c r="F72">
        <v>5</v>
      </c>
      <c r="G72" t="s">
        <v>45</v>
      </c>
      <c r="H72" t="s">
        <v>2</v>
      </c>
      <c r="I72" t="s">
        <v>37</v>
      </c>
      <c r="J72">
        <v>947</v>
      </c>
    </row>
    <row r="73" spans="1:10" x14ac:dyDescent="0.25">
      <c r="A73">
        <v>3</v>
      </c>
      <c r="B73">
        <v>2018</v>
      </c>
      <c r="C73" t="s">
        <v>34</v>
      </c>
      <c r="D73" t="s">
        <v>49</v>
      </c>
      <c r="E73" t="s">
        <v>39</v>
      </c>
      <c r="F73">
        <v>6</v>
      </c>
      <c r="G73" t="s">
        <v>45</v>
      </c>
      <c r="H73" t="s">
        <v>2</v>
      </c>
      <c r="I73" t="s">
        <v>37</v>
      </c>
      <c r="J73">
        <v>926.6</v>
      </c>
    </row>
    <row r="74" spans="1:10" x14ac:dyDescent="0.25">
      <c r="A74">
        <v>4</v>
      </c>
      <c r="B74">
        <v>2017</v>
      </c>
      <c r="C74" t="s">
        <v>34</v>
      </c>
      <c r="D74" t="s">
        <v>48</v>
      </c>
      <c r="E74" t="s">
        <v>39</v>
      </c>
      <c r="F74">
        <v>1</v>
      </c>
      <c r="G74" t="s">
        <v>38</v>
      </c>
      <c r="H74" t="s">
        <v>46</v>
      </c>
      <c r="I74" t="s">
        <v>37</v>
      </c>
      <c r="J74">
        <v>953.4</v>
      </c>
    </row>
    <row r="75" spans="1:10" x14ac:dyDescent="0.25">
      <c r="A75">
        <v>4</v>
      </c>
      <c r="B75">
        <v>2017</v>
      </c>
      <c r="C75" t="s">
        <v>34</v>
      </c>
      <c r="D75" t="s">
        <v>48</v>
      </c>
      <c r="E75" t="s">
        <v>39</v>
      </c>
      <c r="F75">
        <v>2</v>
      </c>
      <c r="G75" t="s">
        <v>45</v>
      </c>
      <c r="H75" t="s">
        <v>2</v>
      </c>
      <c r="I75" t="s">
        <v>37</v>
      </c>
      <c r="J75">
        <v>501.6</v>
      </c>
    </row>
    <row r="76" spans="1:10" x14ac:dyDescent="0.25">
      <c r="A76">
        <v>4</v>
      </c>
      <c r="B76">
        <v>2017</v>
      </c>
      <c r="C76" t="s">
        <v>34</v>
      </c>
      <c r="D76" t="s">
        <v>48</v>
      </c>
      <c r="E76" t="s">
        <v>39</v>
      </c>
      <c r="F76">
        <v>3</v>
      </c>
      <c r="G76" t="s">
        <v>38</v>
      </c>
      <c r="H76" t="s">
        <v>2</v>
      </c>
      <c r="I76" t="s">
        <v>51</v>
      </c>
      <c r="J76">
        <v>595</v>
      </c>
    </row>
    <row r="77" spans="1:10" x14ac:dyDescent="0.25">
      <c r="A77">
        <v>4</v>
      </c>
      <c r="B77">
        <v>2017</v>
      </c>
      <c r="C77" t="s">
        <v>34</v>
      </c>
      <c r="D77" t="s">
        <v>48</v>
      </c>
      <c r="E77" t="s">
        <v>39</v>
      </c>
      <c r="F77">
        <v>4</v>
      </c>
      <c r="G77" t="s">
        <v>38</v>
      </c>
      <c r="H77" t="s">
        <v>2</v>
      </c>
      <c r="I77" t="s">
        <v>37</v>
      </c>
      <c r="J77">
        <v>316.5</v>
      </c>
    </row>
    <row r="78" spans="1:10" x14ac:dyDescent="0.25">
      <c r="A78">
        <v>4</v>
      </c>
      <c r="B78">
        <v>2017</v>
      </c>
      <c r="C78" t="s">
        <v>34</v>
      </c>
      <c r="D78" t="s">
        <v>48</v>
      </c>
      <c r="E78" t="s">
        <v>39</v>
      </c>
      <c r="F78">
        <v>5</v>
      </c>
      <c r="G78" t="s">
        <v>38</v>
      </c>
      <c r="H78" t="s">
        <v>2</v>
      </c>
      <c r="I78" t="s">
        <v>51</v>
      </c>
      <c r="J78">
        <v>476</v>
      </c>
    </row>
    <row r="79" spans="1:10" x14ac:dyDescent="0.25">
      <c r="A79">
        <v>4</v>
      </c>
      <c r="B79">
        <v>2017</v>
      </c>
      <c r="C79" t="s">
        <v>34</v>
      </c>
      <c r="D79" t="s">
        <v>48</v>
      </c>
      <c r="E79" t="s">
        <v>39</v>
      </c>
      <c r="F79">
        <v>6</v>
      </c>
      <c r="G79" t="s">
        <v>45</v>
      </c>
      <c r="H79" t="s">
        <v>2</v>
      </c>
      <c r="I79" t="s">
        <v>51</v>
      </c>
      <c r="J79">
        <v>261.89999999999998</v>
      </c>
    </row>
    <row r="80" spans="1:10" x14ac:dyDescent="0.25">
      <c r="A80">
        <v>4</v>
      </c>
      <c r="B80">
        <v>2017</v>
      </c>
      <c r="C80" t="s">
        <v>34</v>
      </c>
      <c r="D80" t="s">
        <v>49</v>
      </c>
      <c r="E80" t="s">
        <v>39</v>
      </c>
      <c r="F80">
        <v>1</v>
      </c>
      <c r="G80" t="s">
        <v>45</v>
      </c>
      <c r="H80" t="s">
        <v>46</v>
      </c>
      <c r="I80" t="s">
        <v>51</v>
      </c>
      <c r="J80">
        <v>1242.3</v>
      </c>
    </row>
    <row r="81" spans="1:10" x14ac:dyDescent="0.25">
      <c r="A81">
        <v>4</v>
      </c>
      <c r="B81">
        <v>2017</v>
      </c>
      <c r="C81" t="s">
        <v>34</v>
      </c>
      <c r="D81" t="s">
        <v>49</v>
      </c>
      <c r="E81" t="s">
        <v>39</v>
      </c>
      <c r="F81">
        <v>2</v>
      </c>
      <c r="G81" t="s">
        <v>45</v>
      </c>
      <c r="H81" t="s">
        <v>2</v>
      </c>
      <c r="I81" t="s">
        <v>37</v>
      </c>
      <c r="J81">
        <v>793.8</v>
      </c>
    </row>
    <row r="82" spans="1:10" x14ac:dyDescent="0.25">
      <c r="A82">
        <v>4</v>
      </c>
      <c r="B82">
        <v>2017</v>
      </c>
      <c r="C82" t="s">
        <v>34</v>
      </c>
      <c r="D82" t="s">
        <v>49</v>
      </c>
      <c r="E82" t="s">
        <v>39</v>
      </c>
      <c r="F82">
        <v>3</v>
      </c>
      <c r="G82" t="s">
        <v>45</v>
      </c>
      <c r="H82" t="s">
        <v>2</v>
      </c>
      <c r="I82" t="s">
        <v>51</v>
      </c>
      <c r="J82">
        <v>777.5</v>
      </c>
    </row>
    <row r="83" spans="1:10" x14ac:dyDescent="0.25">
      <c r="A83">
        <v>4</v>
      </c>
      <c r="B83">
        <v>2017</v>
      </c>
      <c r="C83" t="s">
        <v>34</v>
      </c>
      <c r="D83" t="s">
        <v>49</v>
      </c>
      <c r="E83" t="s">
        <v>39</v>
      </c>
      <c r="F83">
        <v>4</v>
      </c>
      <c r="G83" t="s">
        <v>38</v>
      </c>
      <c r="H83" t="s">
        <v>46</v>
      </c>
      <c r="I83" t="s">
        <v>37</v>
      </c>
      <c r="J83">
        <v>1048.4000000000001</v>
      </c>
    </row>
    <row r="84" spans="1:10" x14ac:dyDescent="0.25">
      <c r="A84">
        <v>4</v>
      </c>
      <c r="B84">
        <v>2017</v>
      </c>
      <c r="C84" t="s">
        <v>34</v>
      </c>
      <c r="D84" t="s">
        <v>49</v>
      </c>
      <c r="E84" t="s">
        <v>39</v>
      </c>
      <c r="F84">
        <v>5</v>
      </c>
      <c r="G84" t="s">
        <v>45</v>
      </c>
      <c r="H84" t="s">
        <v>46</v>
      </c>
      <c r="I84" t="s">
        <v>37</v>
      </c>
      <c r="J84">
        <v>1266</v>
      </c>
    </row>
    <row r="85" spans="1:10" x14ac:dyDescent="0.25">
      <c r="A85">
        <v>4</v>
      </c>
      <c r="B85">
        <v>2017</v>
      </c>
      <c r="C85" t="s">
        <v>34</v>
      </c>
      <c r="D85" t="s">
        <v>49</v>
      </c>
      <c r="E85" t="s">
        <v>39</v>
      </c>
      <c r="F85">
        <v>6</v>
      </c>
      <c r="G85" t="s">
        <v>38</v>
      </c>
      <c r="H85" t="s">
        <v>2</v>
      </c>
      <c r="I85" t="s">
        <v>51</v>
      </c>
      <c r="J85">
        <v>865.3</v>
      </c>
    </row>
    <row r="86" spans="1:10" x14ac:dyDescent="0.25">
      <c r="A86">
        <v>4</v>
      </c>
      <c r="B86">
        <v>2018</v>
      </c>
      <c r="C86" t="s">
        <v>34</v>
      </c>
      <c r="D86" t="s">
        <v>48</v>
      </c>
      <c r="E86" t="s">
        <v>39</v>
      </c>
      <c r="F86">
        <v>1</v>
      </c>
      <c r="G86" t="s">
        <v>45</v>
      </c>
      <c r="H86" t="s">
        <v>46</v>
      </c>
      <c r="I86" t="s">
        <v>37</v>
      </c>
      <c r="J86">
        <v>1102</v>
      </c>
    </row>
    <row r="87" spans="1:10" x14ac:dyDescent="0.25">
      <c r="A87">
        <v>4</v>
      </c>
      <c r="B87">
        <v>2018</v>
      </c>
      <c r="C87" t="s">
        <v>34</v>
      </c>
      <c r="D87" t="s">
        <v>48</v>
      </c>
      <c r="E87" t="s">
        <v>39</v>
      </c>
      <c r="F87">
        <v>2</v>
      </c>
      <c r="G87" t="s">
        <v>38</v>
      </c>
      <c r="H87" t="s">
        <v>46</v>
      </c>
      <c r="I87" t="s">
        <v>51</v>
      </c>
      <c r="J87">
        <v>874.5</v>
      </c>
    </row>
    <row r="88" spans="1:10" x14ac:dyDescent="0.25">
      <c r="A88">
        <v>4</v>
      </c>
      <c r="B88">
        <v>2018</v>
      </c>
      <c r="C88" t="s">
        <v>34</v>
      </c>
      <c r="D88" t="s">
        <v>48</v>
      </c>
      <c r="E88" t="s">
        <v>39</v>
      </c>
      <c r="F88">
        <v>3</v>
      </c>
      <c r="G88" t="s">
        <v>45</v>
      </c>
      <c r="H88" t="s">
        <v>2</v>
      </c>
      <c r="I88" t="s">
        <v>37</v>
      </c>
      <c r="J88">
        <v>702.6</v>
      </c>
    </row>
    <row r="89" spans="1:10" x14ac:dyDescent="0.25">
      <c r="A89">
        <v>4</v>
      </c>
      <c r="B89">
        <v>2018</v>
      </c>
      <c r="C89" t="s">
        <v>34</v>
      </c>
      <c r="D89" t="s">
        <v>48</v>
      </c>
      <c r="E89" t="s">
        <v>39</v>
      </c>
      <c r="F89">
        <v>4</v>
      </c>
      <c r="G89" t="s">
        <v>38</v>
      </c>
      <c r="H89" t="s">
        <v>46</v>
      </c>
      <c r="I89" t="s">
        <v>51</v>
      </c>
      <c r="J89">
        <v>1161.5</v>
      </c>
    </row>
    <row r="90" spans="1:10" x14ac:dyDescent="0.25">
      <c r="A90">
        <v>4</v>
      </c>
      <c r="B90">
        <v>2018</v>
      </c>
      <c r="C90" t="s">
        <v>34</v>
      </c>
      <c r="D90" t="s">
        <v>48</v>
      </c>
      <c r="E90" t="s">
        <v>39</v>
      </c>
      <c r="F90">
        <v>5</v>
      </c>
      <c r="G90" t="s">
        <v>38</v>
      </c>
      <c r="H90" t="s">
        <v>2</v>
      </c>
      <c r="I90" t="s">
        <v>37</v>
      </c>
      <c r="J90">
        <v>557.5</v>
      </c>
    </row>
    <row r="91" spans="1:10" x14ac:dyDescent="0.25">
      <c r="A91">
        <v>4</v>
      </c>
      <c r="B91">
        <v>2018</v>
      </c>
      <c r="C91" t="s">
        <v>34</v>
      </c>
      <c r="D91" t="s">
        <v>48</v>
      </c>
      <c r="E91" t="s">
        <v>39</v>
      </c>
      <c r="F91">
        <v>6</v>
      </c>
      <c r="G91" t="s">
        <v>38</v>
      </c>
      <c r="H91" t="s">
        <v>46</v>
      </c>
      <c r="I91" t="s">
        <v>37</v>
      </c>
      <c r="J91">
        <v>1073.9000000000001</v>
      </c>
    </row>
    <row r="92" spans="1:10" x14ac:dyDescent="0.25">
      <c r="A92">
        <v>4</v>
      </c>
      <c r="B92">
        <v>2018</v>
      </c>
      <c r="C92" t="s">
        <v>34</v>
      </c>
      <c r="D92" t="s">
        <v>49</v>
      </c>
      <c r="E92" t="s">
        <v>39</v>
      </c>
      <c r="F92">
        <v>1</v>
      </c>
      <c r="G92" t="s">
        <v>45</v>
      </c>
      <c r="H92" t="s">
        <v>46</v>
      </c>
      <c r="I92" t="s">
        <v>37</v>
      </c>
      <c r="J92">
        <v>1503.4</v>
      </c>
    </row>
    <row r="93" spans="1:10" x14ac:dyDescent="0.25">
      <c r="A93">
        <v>4</v>
      </c>
      <c r="B93">
        <v>2018</v>
      </c>
      <c r="C93" t="s">
        <v>34</v>
      </c>
      <c r="D93" t="s">
        <v>49</v>
      </c>
      <c r="E93" t="s">
        <v>39</v>
      </c>
      <c r="F93">
        <v>2</v>
      </c>
      <c r="G93" t="s">
        <v>38</v>
      </c>
      <c r="H93" t="s">
        <v>46</v>
      </c>
      <c r="I93" t="s">
        <v>51</v>
      </c>
      <c r="J93">
        <v>1341.1</v>
      </c>
    </row>
    <row r="94" spans="1:10" x14ac:dyDescent="0.25">
      <c r="A94">
        <v>4</v>
      </c>
      <c r="B94">
        <v>2018</v>
      </c>
      <c r="C94" t="s">
        <v>34</v>
      </c>
      <c r="D94" t="s">
        <v>49</v>
      </c>
      <c r="E94" t="s">
        <v>39</v>
      </c>
      <c r="F94">
        <v>3</v>
      </c>
      <c r="G94" t="s">
        <v>38</v>
      </c>
      <c r="H94" t="s">
        <v>46</v>
      </c>
      <c r="I94" t="s">
        <v>37</v>
      </c>
      <c r="J94">
        <v>1370.1</v>
      </c>
    </row>
    <row r="95" spans="1:10" x14ac:dyDescent="0.25">
      <c r="A95">
        <v>4</v>
      </c>
      <c r="B95">
        <v>2018</v>
      </c>
      <c r="C95" t="s">
        <v>34</v>
      </c>
      <c r="D95" t="s">
        <v>49</v>
      </c>
      <c r="E95" t="s">
        <v>39</v>
      </c>
      <c r="F95">
        <v>4</v>
      </c>
      <c r="G95" t="s">
        <v>45</v>
      </c>
      <c r="H95" t="s">
        <v>2</v>
      </c>
      <c r="I95" t="s">
        <v>37</v>
      </c>
      <c r="J95">
        <v>1116</v>
      </c>
    </row>
    <row r="96" spans="1:10" x14ac:dyDescent="0.25">
      <c r="A96">
        <v>4</v>
      </c>
      <c r="B96">
        <v>2018</v>
      </c>
      <c r="C96" t="s">
        <v>34</v>
      </c>
      <c r="D96" t="s">
        <v>49</v>
      </c>
      <c r="E96" t="s">
        <v>39</v>
      </c>
      <c r="F96">
        <v>5</v>
      </c>
      <c r="G96" t="s">
        <v>38</v>
      </c>
      <c r="H96" t="s">
        <v>2</v>
      </c>
      <c r="I96" t="s">
        <v>51</v>
      </c>
      <c r="J96">
        <v>1117.4000000000001</v>
      </c>
    </row>
    <row r="97" spans="1:10" x14ac:dyDescent="0.25">
      <c r="A97">
        <v>4</v>
      </c>
      <c r="B97">
        <v>2018</v>
      </c>
      <c r="C97" t="s">
        <v>34</v>
      </c>
      <c r="D97" t="s">
        <v>49</v>
      </c>
      <c r="E97" t="s">
        <v>39</v>
      </c>
      <c r="F97">
        <v>6</v>
      </c>
      <c r="G97" t="s">
        <v>45</v>
      </c>
      <c r="H97" t="s">
        <v>2</v>
      </c>
      <c r="I97" t="s">
        <v>37</v>
      </c>
      <c r="J97">
        <v>907.5</v>
      </c>
    </row>
    <row r="98" spans="1:10" x14ac:dyDescent="0.25">
      <c r="A98">
        <v>5</v>
      </c>
      <c r="B98">
        <v>2017</v>
      </c>
      <c r="C98" t="s">
        <v>34</v>
      </c>
      <c r="D98" t="s">
        <v>48</v>
      </c>
      <c r="E98" t="s">
        <v>39</v>
      </c>
      <c r="F98">
        <v>1</v>
      </c>
      <c r="G98" t="s">
        <v>38</v>
      </c>
      <c r="H98" t="s">
        <v>2</v>
      </c>
      <c r="I98" t="s">
        <v>51</v>
      </c>
      <c r="J98">
        <v>464.7</v>
      </c>
    </row>
    <row r="99" spans="1:10" x14ac:dyDescent="0.25">
      <c r="A99">
        <v>5</v>
      </c>
      <c r="B99">
        <v>2017</v>
      </c>
      <c r="C99" t="s">
        <v>34</v>
      </c>
      <c r="D99" t="s">
        <v>48</v>
      </c>
      <c r="E99" t="s">
        <v>39</v>
      </c>
      <c r="F99">
        <v>2</v>
      </c>
      <c r="G99" t="s">
        <v>38</v>
      </c>
      <c r="H99" t="s">
        <v>46</v>
      </c>
      <c r="I99" t="s">
        <v>51</v>
      </c>
      <c r="J99">
        <v>798</v>
      </c>
    </row>
    <row r="100" spans="1:10" x14ac:dyDescent="0.25">
      <c r="A100">
        <v>5</v>
      </c>
      <c r="B100">
        <v>2017</v>
      </c>
      <c r="C100" t="s">
        <v>34</v>
      </c>
      <c r="D100" t="s">
        <v>48</v>
      </c>
      <c r="E100" t="s">
        <v>39</v>
      </c>
      <c r="F100">
        <v>3</v>
      </c>
      <c r="G100" t="s">
        <v>45</v>
      </c>
      <c r="H100" t="s">
        <v>46</v>
      </c>
      <c r="I100" t="s">
        <v>37</v>
      </c>
      <c r="J100">
        <v>752.7</v>
      </c>
    </row>
    <row r="101" spans="1:10" x14ac:dyDescent="0.25">
      <c r="A101">
        <v>5</v>
      </c>
      <c r="B101">
        <v>2017</v>
      </c>
      <c r="C101" t="s">
        <v>34</v>
      </c>
      <c r="D101" t="s">
        <v>48</v>
      </c>
      <c r="E101" t="s">
        <v>39</v>
      </c>
      <c r="F101">
        <v>4</v>
      </c>
      <c r="G101" t="s">
        <v>45</v>
      </c>
      <c r="H101" t="s">
        <v>2</v>
      </c>
      <c r="I101" t="s">
        <v>37</v>
      </c>
      <c r="J101">
        <v>358</v>
      </c>
    </row>
    <row r="102" spans="1:10" x14ac:dyDescent="0.25">
      <c r="A102">
        <v>5</v>
      </c>
      <c r="B102">
        <v>2017</v>
      </c>
      <c r="C102" t="s">
        <v>34</v>
      </c>
      <c r="D102" t="s">
        <v>48</v>
      </c>
      <c r="E102" t="s">
        <v>39</v>
      </c>
      <c r="F102">
        <v>5</v>
      </c>
      <c r="G102" t="s">
        <v>45</v>
      </c>
      <c r="H102" t="s">
        <v>2</v>
      </c>
      <c r="I102" t="s">
        <v>51</v>
      </c>
      <c r="J102">
        <v>378.7</v>
      </c>
    </row>
    <row r="103" spans="1:10" x14ac:dyDescent="0.25">
      <c r="A103">
        <v>5</v>
      </c>
      <c r="B103">
        <v>2017</v>
      </c>
      <c r="C103" t="s">
        <v>34</v>
      </c>
      <c r="D103" t="s">
        <v>48</v>
      </c>
      <c r="E103" t="s">
        <v>39</v>
      </c>
      <c r="F103">
        <v>6</v>
      </c>
      <c r="G103" t="s">
        <v>45</v>
      </c>
      <c r="H103" t="s">
        <v>46</v>
      </c>
      <c r="I103" t="s">
        <v>51</v>
      </c>
      <c r="J103">
        <v>948.9</v>
      </c>
    </row>
    <row r="104" spans="1:10" x14ac:dyDescent="0.25">
      <c r="A104">
        <v>5</v>
      </c>
      <c r="B104">
        <v>2017</v>
      </c>
      <c r="C104" t="s">
        <v>34</v>
      </c>
      <c r="D104" t="s">
        <v>49</v>
      </c>
      <c r="E104" t="s">
        <v>39</v>
      </c>
      <c r="F104">
        <v>1</v>
      </c>
      <c r="G104" t="s">
        <v>38</v>
      </c>
      <c r="H104" t="s">
        <v>46</v>
      </c>
      <c r="I104" t="s">
        <v>51</v>
      </c>
      <c r="J104">
        <v>1281.5</v>
      </c>
    </row>
    <row r="105" spans="1:10" x14ac:dyDescent="0.25">
      <c r="A105">
        <v>5</v>
      </c>
      <c r="B105">
        <v>2017</v>
      </c>
      <c r="C105" t="s">
        <v>34</v>
      </c>
      <c r="D105" t="s">
        <v>49</v>
      </c>
      <c r="E105" t="s">
        <v>39</v>
      </c>
      <c r="F105">
        <v>2</v>
      </c>
      <c r="G105" t="s">
        <v>45</v>
      </c>
      <c r="H105" t="s">
        <v>46</v>
      </c>
      <c r="I105" t="s">
        <v>51</v>
      </c>
      <c r="J105">
        <v>1252</v>
      </c>
    </row>
    <row r="106" spans="1:10" x14ac:dyDescent="0.25">
      <c r="A106">
        <v>5</v>
      </c>
      <c r="B106">
        <v>2017</v>
      </c>
      <c r="C106" t="s">
        <v>34</v>
      </c>
      <c r="D106" t="s">
        <v>49</v>
      </c>
      <c r="E106" t="s">
        <v>39</v>
      </c>
      <c r="F106">
        <v>3</v>
      </c>
      <c r="G106" t="s">
        <v>38</v>
      </c>
      <c r="H106" t="s">
        <v>2</v>
      </c>
      <c r="I106" t="s">
        <v>37</v>
      </c>
      <c r="J106">
        <v>841.2</v>
      </c>
    </row>
    <row r="107" spans="1:10" x14ac:dyDescent="0.25">
      <c r="A107">
        <v>5</v>
      </c>
      <c r="B107">
        <v>2017</v>
      </c>
      <c r="C107" t="s">
        <v>34</v>
      </c>
      <c r="D107" t="s">
        <v>49</v>
      </c>
      <c r="E107" t="s">
        <v>39</v>
      </c>
      <c r="F107">
        <v>4</v>
      </c>
      <c r="G107" t="s">
        <v>38</v>
      </c>
      <c r="H107" t="s">
        <v>2</v>
      </c>
      <c r="I107" t="s">
        <v>37</v>
      </c>
      <c r="J107">
        <v>871.4</v>
      </c>
    </row>
    <row r="108" spans="1:10" x14ac:dyDescent="0.25">
      <c r="A108">
        <v>5</v>
      </c>
      <c r="B108">
        <v>2017</v>
      </c>
      <c r="C108" t="s">
        <v>34</v>
      </c>
      <c r="D108" t="s">
        <v>49</v>
      </c>
      <c r="E108" t="s">
        <v>39</v>
      </c>
      <c r="F108">
        <v>5</v>
      </c>
      <c r="G108" t="s">
        <v>45</v>
      </c>
      <c r="H108" t="s">
        <v>2</v>
      </c>
      <c r="I108" t="s">
        <v>37</v>
      </c>
      <c r="J108">
        <v>709.4</v>
      </c>
    </row>
    <row r="109" spans="1:10" x14ac:dyDescent="0.25">
      <c r="A109">
        <v>5</v>
      </c>
      <c r="B109">
        <v>2017</v>
      </c>
      <c r="C109" t="s">
        <v>34</v>
      </c>
      <c r="D109" t="s">
        <v>49</v>
      </c>
      <c r="E109" t="s">
        <v>39</v>
      </c>
      <c r="F109">
        <v>6</v>
      </c>
      <c r="G109" t="s">
        <v>45</v>
      </c>
      <c r="H109" t="s">
        <v>2</v>
      </c>
      <c r="I109" t="s">
        <v>37</v>
      </c>
      <c r="J109">
        <v>788.1</v>
      </c>
    </row>
    <row r="110" spans="1:10" x14ac:dyDescent="0.25">
      <c r="A110">
        <v>5</v>
      </c>
      <c r="B110">
        <v>2018</v>
      </c>
      <c r="C110" t="s">
        <v>34</v>
      </c>
      <c r="D110" t="s">
        <v>48</v>
      </c>
      <c r="E110" t="s">
        <v>39</v>
      </c>
      <c r="F110">
        <v>1</v>
      </c>
      <c r="G110" t="s">
        <v>38</v>
      </c>
      <c r="H110" t="s">
        <v>46</v>
      </c>
      <c r="I110" t="s">
        <v>37</v>
      </c>
      <c r="J110">
        <v>1200.7</v>
      </c>
    </row>
    <row r="111" spans="1:10" x14ac:dyDescent="0.25">
      <c r="A111">
        <v>5</v>
      </c>
      <c r="B111">
        <v>2018</v>
      </c>
      <c r="C111" t="s">
        <v>34</v>
      </c>
      <c r="D111" t="s">
        <v>48</v>
      </c>
      <c r="E111" t="s">
        <v>39</v>
      </c>
      <c r="F111">
        <v>2</v>
      </c>
      <c r="G111" t="s">
        <v>45</v>
      </c>
      <c r="H111" t="s">
        <v>2</v>
      </c>
      <c r="I111" t="s">
        <v>37</v>
      </c>
      <c r="J111">
        <v>684.3</v>
      </c>
    </row>
    <row r="112" spans="1:10" x14ac:dyDescent="0.25">
      <c r="A112">
        <v>5</v>
      </c>
      <c r="B112">
        <v>2018</v>
      </c>
      <c r="C112" t="s">
        <v>34</v>
      </c>
      <c r="D112" t="s">
        <v>48</v>
      </c>
      <c r="E112" t="s">
        <v>39</v>
      </c>
      <c r="F112">
        <v>3</v>
      </c>
      <c r="G112" t="s">
        <v>38</v>
      </c>
      <c r="H112" t="s">
        <v>2</v>
      </c>
      <c r="I112" t="s">
        <v>37</v>
      </c>
      <c r="J112">
        <v>629.6</v>
      </c>
    </row>
    <row r="113" spans="1:10" x14ac:dyDescent="0.25">
      <c r="A113">
        <v>5</v>
      </c>
      <c r="B113">
        <v>2018</v>
      </c>
      <c r="C113" t="s">
        <v>34</v>
      </c>
      <c r="D113" t="s">
        <v>48</v>
      </c>
      <c r="E113" t="s">
        <v>39</v>
      </c>
      <c r="F113">
        <v>4</v>
      </c>
      <c r="G113" t="s">
        <v>38</v>
      </c>
      <c r="H113" t="s">
        <v>2</v>
      </c>
      <c r="I113" t="s">
        <v>37</v>
      </c>
      <c r="J113">
        <v>425.9</v>
      </c>
    </row>
    <row r="114" spans="1:10" x14ac:dyDescent="0.25">
      <c r="A114">
        <v>5</v>
      </c>
      <c r="B114">
        <v>2018</v>
      </c>
      <c r="C114" t="s">
        <v>34</v>
      </c>
      <c r="D114" t="s">
        <v>48</v>
      </c>
      <c r="E114" t="s">
        <v>39</v>
      </c>
      <c r="F114">
        <v>5</v>
      </c>
      <c r="G114" t="s">
        <v>45</v>
      </c>
      <c r="H114" t="s">
        <v>46</v>
      </c>
      <c r="I114" t="s">
        <v>51</v>
      </c>
      <c r="J114">
        <v>883.9</v>
      </c>
    </row>
    <row r="115" spans="1:10" x14ac:dyDescent="0.25">
      <c r="A115">
        <v>5</v>
      </c>
      <c r="B115">
        <v>2018</v>
      </c>
      <c r="C115" t="s">
        <v>34</v>
      </c>
      <c r="D115" t="s">
        <v>48</v>
      </c>
      <c r="E115" t="s">
        <v>39</v>
      </c>
      <c r="F115">
        <v>6</v>
      </c>
      <c r="G115" t="s">
        <v>45</v>
      </c>
      <c r="H115" t="s">
        <v>2</v>
      </c>
      <c r="I115" t="s">
        <v>37</v>
      </c>
      <c r="J115">
        <v>478.4</v>
      </c>
    </row>
    <row r="116" spans="1:10" x14ac:dyDescent="0.25">
      <c r="A116">
        <v>5</v>
      </c>
      <c r="B116">
        <v>2018</v>
      </c>
      <c r="C116" t="s">
        <v>34</v>
      </c>
      <c r="D116" t="s">
        <v>49</v>
      </c>
      <c r="E116" t="s">
        <v>39</v>
      </c>
      <c r="F116">
        <v>1</v>
      </c>
      <c r="G116" t="s">
        <v>45</v>
      </c>
      <c r="H116" t="s">
        <v>46</v>
      </c>
      <c r="I116" t="s">
        <v>51</v>
      </c>
      <c r="J116">
        <v>1393.4</v>
      </c>
    </row>
    <row r="117" spans="1:10" x14ac:dyDescent="0.25">
      <c r="A117">
        <v>5</v>
      </c>
      <c r="B117">
        <v>2018</v>
      </c>
      <c r="C117" t="s">
        <v>34</v>
      </c>
      <c r="D117" t="s">
        <v>49</v>
      </c>
      <c r="E117" t="s">
        <v>39</v>
      </c>
      <c r="F117">
        <v>2</v>
      </c>
      <c r="G117" t="s">
        <v>45</v>
      </c>
      <c r="H117" t="s">
        <v>46</v>
      </c>
      <c r="I117" t="s">
        <v>37</v>
      </c>
      <c r="J117">
        <v>1298.4000000000001</v>
      </c>
    </row>
    <row r="118" spans="1:10" x14ac:dyDescent="0.25">
      <c r="A118">
        <v>5</v>
      </c>
      <c r="B118">
        <v>2018</v>
      </c>
      <c r="C118" t="s">
        <v>34</v>
      </c>
      <c r="D118" t="s">
        <v>49</v>
      </c>
      <c r="E118" t="s">
        <v>39</v>
      </c>
      <c r="F118">
        <v>3</v>
      </c>
      <c r="G118" t="s">
        <v>38</v>
      </c>
      <c r="H118" t="s">
        <v>46</v>
      </c>
      <c r="I118" t="s">
        <v>37</v>
      </c>
      <c r="J118">
        <v>1271.5</v>
      </c>
    </row>
    <row r="119" spans="1:10" x14ac:dyDescent="0.25">
      <c r="A119">
        <v>5</v>
      </c>
      <c r="B119">
        <v>2018</v>
      </c>
      <c r="C119" t="s">
        <v>34</v>
      </c>
      <c r="D119" t="s">
        <v>49</v>
      </c>
      <c r="E119" t="s">
        <v>39</v>
      </c>
      <c r="F119">
        <v>4</v>
      </c>
      <c r="G119" t="s">
        <v>38</v>
      </c>
      <c r="H119" t="s">
        <v>46</v>
      </c>
      <c r="I119" t="s">
        <v>51</v>
      </c>
      <c r="J119">
        <v>1179.5999999999999</v>
      </c>
    </row>
    <row r="120" spans="1:10" x14ac:dyDescent="0.25">
      <c r="A120">
        <v>5</v>
      </c>
      <c r="B120">
        <v>2018</v>
      </c>
      <c r="C120" t="s">
        <v>34</v>
      </c>
      <c r="D120" t="s">
        <v>49</v>
      </c>
      <c r="E120" t="s">
        <v>39</v>
      </c>
      <c r="F120">
        <v>5</v>
      </c>
      <c r="G120" t="s">
        <v>38</v>
      </c>
      <c r="H120" t="s">
        <v>46</v>
      </c>
      <c r="I120" t="s">
        <v>37</v>
      </c>
      <c r="J120">
        <v>1370.2</v>
      </c>
    </row>
    <row r="121" spans="1:10" x14ac:dyDescent="0.25">
      <c r="A121">
        <v>5</v>
      </c>
      <c r="B121">
        <v>2018</v>
      </c>
      <c r="C121" t="s">
        <v>34</v>
      </c>
      <c r="D121" t="s">
        <v>49</v>
      </c>
      <c r="E121" t="s">
        <v>39</v>
      </c>
      <c r="F121">
        <v>6</v>
      </c>
      <c r="G121" t="s">
        <v>45</v>
      </c>
      <c r="H121" t="s">
        <v>2</v>
      </c>
      <c r="I121" t="s">
        <v>37</v>
      </c>
      <c r="J121">
        <v>1063.0999999999999</v>
      </c>
    </row>
    <row r="122" spans="1:10" x14ac:dyDescent="0.25">
      <c r="A122">
        <v>6</v>
      </c>
      <c r="B122">
        <v>2017</v>
      </c>
      <c r="C122" t="s">
        <v>34</v>
      </c>
      <c r="D122" t="s">
        <v>48</v>
      </c>
      <c r="E122" t="s">
        <v>39</v>
      </c>
      <c r="F122">
        <v>1</v>
      </c>
      <c r="G122" t="s">
        <v>38</v>
      </c>
      <c r="H122" t="s">
        <v>46</v>
      </c>
      <c r="I122" t="s">
        <v>51</v>
      </c>
      <c r="J122">
        <v>701</v>
      </c>
    </row>
    <row r="123" spans="1:10" x14ac:dyDescent="0.25">
      <c r="A123">
        <v>6</v>
      </c>
      <c r="B123">
        <v>2017</v>
      </c>
      <c r="C123" t="s">
        <v>34</v>
      </c>
      <c r="D123" t="s">
        <v>48</v>
      </c>
      <c r="E123" t="s">
        <v>39</v>
      </c>
      <c r="F123">
        <v>2</v>
      </c>
      <c r="G123" t="s">
        <v>45</v>
      </c>
      <c r="H123" t="s">
        <v>2</v>
      </c>
      <c r="I123" t="s">
        <v>37</v>
      </c>
      <c r="J123">
        <v>254</v>
      </c>
    </row>
    <row r="124" spans="1:10" x14ac:dyDescent="0.25">
      <c r="A124">
        <v>6</v>
      </c>
      <c r="B124">
        <v>2017</v>
      </c>
      <c r="C124" t="s">
        <v>34</v>
      </c>
      <c r="D124" t="s">
        <v>48</v>
      </c>
      <c r="E124" t="s">
        <v>39</v>
      </c>
      <c r="F124">
        <v>3</v>
      </c>
      <c r="G124" t="s">
        <v>45</v>
      </c>
      <c r="H124" t="s">
        <v>46</v>
      </c>
      <c r="I124" t="s">
        <v>37</v>
      </c>
      <c r="J124">
        <v>723.9</v>
      </c>
    </row>
    <row r="125" spans="1:10" x14ac:dyDescent="0.25">
      <c r="A125">
        <v>6</v>
      </c>
      <c r="B125">
        <v>2017</v>
      </c>
      <c r="C125" t="s">
        <v>34</v>
      </c>
      <c r="D125" t="s">
        <v>48</v>
      </c>
      <c r="E125" t="s">
        <v>39</v>
      </c>
      <c r="F125">
        <v>4</v>
      </c>
      <c r="G125" t="s">
        <v>38</v>
      </c>
      <c r="H125" t="s">
        <v>2</v>
      </c>
      <c r="I125" t="s">
        <v>51</v>
      </c>
      <c r="J125">
        <v>597.20000000000005</v>
      </c>
    </row>
    <row r="126" spans="1:10" x14ac:dyDescent="0.25">
      <c r="A126">
        <v>6</v>
      </c>
      <c r="B126">
        <v>2017</v>
      </c>
      <c r="C126" t="s">
        <v>34</v>
      </c>
      <c r="D126" t="s">
        <v>48</v>
      </c>
      <c r="E126" t="s">
        <v>39</v>
      </c>
      <c r="F126">
        <v>5</v>
      </c>
      <c r="G126" t="s">
        <v>38</v>
      </c>
      <c r="H126" t="s">
        <v>46</v>
      </c>
      <c r="I126" t="s">
        <v>37</v>
      </c>
      <c r="J126">
        <v>888.6</v>
      </c>
    </row>
    <row r="127" spans="1:10" x14ac:dyDescent="0.25">
      <c r="A127">
        <v>6</v>
      </c>
      <c r="B127">
        <v>2017</v>
      </c>
      <c r="C127" t="s">
        <v>34</v>
      </c>
      <c r="D127" t="s">
        <v>48</v>
      </c>
      <c r="E127" t="s">
        <v>39</v>
      </c>
      <c r="F127">
        <v>6</v>
      </c>
      <c r="G127" t="s">
        <v>45</v>
      </c>
      <c r="H127" t="s">
        <v>46</v>
      </c>
      <c r="I127" t="s">
        <v>51</v>
      </c>
      <c r="J127">
        <v>673.8</v>
      </c>
    </row>
    <row r="128" spans="1:10" x14ac:dyDescent="0.25">
      <c r="A128">
        <v>6</v>
      </c>
      <c r="B128">
        <v>2017</v>
      </c>
      <c r="C128" t="s">
        <v>34</v>
      </c>
      <c r="D128" t="s">
        <v>49</v>
      </c>
      <c r="E128" t="s">
        <v>39</v>
      </c>
      <c r="F128">
        <v>1</v>
      </c>
      <c r="G128" t="s">
        <v>45</v>
      </c>
      <c r="H128" t="s">
        <v>2</v>
      </c>
      <c r="I128" t="s">
        <v>51</v>
      </c>
      <c r="J128">
        <v>684.2</v>
      </c>
    </row>
    <row r="129" spans="1:10" x14ac:dyDescent="0.25">
      <c r="A129">
        <v>6</v>
      </c>
      <c r="B129">
        <v>2017</v>
      </c>
      <c r="C129" t="s">
        <v>34</v>
      </c>
      <c r="D129" t="s">
        <v>49</v>
      </c>
      <c r="E129" t="s">
        <v>39</v>
      </c>
      <c r="F129">
        <v>2</v>
      </c>
      <c r="G129" t="s">
        <v>38</v>
      </c>
      <c r="H129" t="s">
        <v>46</v>
      </c>
      <c r="I129" t="s">
        <v>51</v>
      </c>
      <c r="J129">
        <v>1151.9000000000001</v>
      </c>
    </row>
    <row r="130" spans="1:10" x14ac:dyDescent="0.25">
      <c r="A130">
        <v>6</v>
      </c>
      <c r="B130">
        <v>2017</v>
      </c>
      <c r="C130" t="s">
        <v>34</v>
      </c>
      <c r="D130" t="s">
        <v>49</v>
      </c>
      <c r="E130" t="s">
        <v>39</v>
      </c>
      <c r="F130">
        <v>3</v>
      </c>
      <c r="G130" t="s">
        <v>38</v>
      </c>
      <c r="H130" t="s">
        <v>2</v>
      </c>
      <c r="I130" t="s">
        <v>51</v>
      </c>
      <c r="J130">
        <v>886.4</v>
      </c>
    </row>
    <row r="131" spans="1:10" x14ac:dyDescent="0.25">
      <c r="A131">
        <v>6</v>
      </c>
      <c r="B131">
        <v>2017</v>
      </c>
      <c r="C131" t="s">
        <v>34</v>
      </c>
      <c r="D131" t="s">
        <v>49</v>
      </c>
      <c r="E131" t="s">
        <v>39</v>
      </c>
      <c r="F131">
        <v>4</v>
      </c>
      <c r="G131" t="s">
        <v>45</v>
      </c>
      <c r="H131" t="s">
        <v>2</v>
      </c>
      <c r="I131" t="s">
        <v>37</v>
      </c>
      <c r="J131">
        <v>706.2</v>
      </c>
    </row>
    <row r="132" spans="1:10" x14ac:dyDescent="0.25">
      <c r="A132">
        <v>6</v>
      </c>
      <c r="B132">
        <v>2017</v>
      </c>
      <c r="C132" t="s">
        <v>34</v>
      </c>
      <c r="D132" t="s">
        <v>49</v>
      </c>
      <c r="E132" t="s">
        <v>39</v>
      </c>
      <c r="F132">
        <v>5</v>
      </c>
      <c r="G132" t="s">
        <v>38</v>
      </c>
      <c r="H132" t="s">
        <v>46</v>
      </c>
      <c r="I132" t="s">
        <v>37</v>
      </c>
      <c r="J132">
        <v>1190.5999999999999</v>
      </c>
    </row>
    <row r="133" spans="1:10" x14ac:dyDescent="0.25">
      <c r="A133">
        <v>6</v>
      </c>
      <c r="B133">
        <v>2017</v>
      </c>
      <c r="C133" t="s">
        <v>34</v>
      </c>
      <c r="D133" t="s">
        <v>49</v>
      </c>
      <c r="E133" t="s">
        <v>39</v>
      </c>
      <c r="F133">
        <v>6</v>
      </c>
      <c r="G133" t="s">
        <v>45</v>
      </c>
      <c r="H133" t="s">
        <v>46</v>
      </c>
      <c r="I133" t="s">
        <v>51</v>
      </c>
      <c r="J133">
        <v>1186.5</v>
      </c>
    </row>
    <row r="134" spans="1:10" x14ac:dyDescent="0.25">
      <c r="A134">
        <v>6</v>
      </c>
      <c r="B134">
        <v>2018</v>
      </c>
      <c r="C134" t="s">
        <v>34</v>
      </c>
      <c r="D134" t="s">
        <v>48</v>
      </c>
      <c r="E134" t="s">
        <v>39</v>
      </c>
      <c r="F134">
        <v>1</v>
      </c>
      <c r="G134" t="s">
        <v>38</v>
      </c>
      <c r="H134" t="s">
        <v>2</v>
      </c>
      <c r="I134" t="s">
        <v>37</v>
      </c>
      <c r="J134">
        <v>495.2</v>
      </c>
    </row>
    <row r="135" spans="1:10" x14ac:dyDescent="0.25">
      <c r="A135">
        <v>6</v>
      </c>
      <c r="B135">
        <v>2018</v>
      </c>
      <c r="C135" t="s">
        <v>34</v>
      </c>
      <c r="D135" t="s">
        <v>48</v>
      </c>
      <c r="E135" t="s">
        <v>39</v>
      </c>
      <c r="F135">
        <v>2</v>
      </c>
      <c r="G135" t="s">
        <v>38</v>
      </c>
      <c r="H135" t="s">
        <v>2</v>
      </c>
      <c r="I135" t="s">
        <v>51</v>
      </c>
      <c r="J135">
        <v>625.5</v>
      </c>
    </row>
    <row r="136" spans="1:10" x14ac:dyDescent="0.25">
      <c r="A136">
        <v>6</v>
      </c>
      <c r="B136">
        <v>2018</v>
      </c>
      <c r="C136" t="s">
        <v>34</v>
      </c>
      <c r="D136" t="s">
        <v>48</v>
      </c>
      <c r="E136" t="s">
        <v>39</v>
      </c>
      <c r="F136">
        <v>3</v>
      </c>
      <c r="G136" t="s">
        <v>38</v>
      </c>
      <c r="H136" t="s">
        <v>46</v>
      </c>
      <c r="I136" t="s">
        <v>37</v>
      </c>
      <c r="J136">
        <v>1112.2</v>
      </c>
    </row>
    <row r="137" spans="1:10" x14ac:dyDescent="0.25">
      <c r="A137">
        <v>6</v>
      </c>
      <c r="B137">
        <v>2018</v>
      </c>
      <c r="C137" t="s">
        <v>34</v>
      </c>
      <c r="D137" t="s">
        <v>48</v>
      </c>
      <c r="E137" t="s">
        <v>39</v>
      </c>
      <c r="F137">
        <v>4</v>
      </c>
      <c r="G137" t="s">
        <v>45</v>
      </c>
      <c r="H137" t="s">
        <v>46</v>
      </c>
      <c r="I137" t="s">
        <v>37</v>
      </c>
      <c r="J137">
        <v>950.4</v>
      </c>
    </row>
    <row r="138" spans="1:10" x14ac:dyDescent="0.25">
      <c r="A138">
        <v>6</v>
      </c>
      <c r="B138">
        <v>2018</v>
      </c>
      <c r="C138" t="s">
        <v>34</v>
      </c>
      <c r="D138" t="s">
        <v>48</v>
      </c>
      <c r="E138" t="s">
        <v>39</v>
      </c>
      <c r="F138">
        <v>5</v>
      </c>
      <c r="G138" t="s">
        <v>38</v>
      </c>
      <c r="H138" t="s">
        <v>2</v>
      </c>
      <c r="I138" t="s">
        <v>37</v>
      </c>
      <c r="J138">
        <v>465.5</v>
      </c>
    </row>
    <row r="139" spans="1:10" x14ac:dyDescent="0.25">
      <c r="A139">
        <v>6</v>
      </c>
      <c r="B139">
        <v>2018</v>
      </c>
      <c r="C139" t="s">
        <v>34</v>
      </c>
      <c r="D139" t="s">
        <v>48</v>
      </c>
      <c r="E139" t="s">
        <v>39</v>
      </c>
      <c r="F139">
        <v>6</v>
      </c>
      <c r="G139" t="s">
        <v>38</v>
      </c>
      <c r="H139" t="s">
        <v>2</v>
      </c>
      <c r="I139" t="s">
        <v>37</v>
      </c>
      <c r="J139">
        <v>763.7</v>
      </c>
    </row>
    <row r="140" spans="1:10" x14ac:dyDescent="0.25">
      <c r="A140">
        <v>6</v>
      </c>
      <c r="B140">
        <v>2018</v>
      </c>
      <c r="C140" t="s">
        <v>34</v>
      </c>
      <c r="D140" t="s">
        <v>49</v>
      </c>
      <c r="E140" t="s">
        <v>39</v>
      </c>
      <c r="F140">
        <v>1</v>
      </c>
      <c r="G140" t="s">
        <v>45</v>
      </c>
      <c r="H140" t="s">
        <v>46</v>
      </c>
      <c r="I140" t="s">
        <v>37</v>
      </c>
      <c r="J140">
        <v>1323.6</v>
      </c>
    </row>
    <row r="141" spans="1:10" x14ac:dyDescent="0.25">
      <c r="A141">
        <v>6</v>
      </c>
      <c r="B141">
        <v>2018</v>
      </c>
      <c r="C141" t="s">
        <v>34</v>
      </c>
      <c r="D141" t="s">
        <v>49</v>
      </c>
      <c r="E141" t="s">
        <v>39</v>
      </c>
      <c r="F141">
        <v>2</v>
      </c>
      <c r="G141" t="s">
        <v>38</v>
      </c>
      <c r="H141" t="s">
        <v>2</v>
      </c>
      <c r="I141" t="s">
        <v>51</v>
      </c>
      <c r="J141">
        <v>870.4</v>
      </c>
    </row>
    <row r="142" spans="1:10" x14ac:dyDescent="0.25">
      <c r="A142">
        <v>6</v>
      </c>
      <c r="B142">
        <v>2018</v>
      </c>
      <c r="C142" t="s">
        <v>34</v>
      </c>
      <c r="D142" t="s">
        <v>49</v>
      </c>
      <c r="E142" t="s">
        <v>39</v>
      </c>
      <c r="F142">
        <v>3</v>
      </c>
      <c r="G142" t="s">
        <v>45</v>
      </c>
      <c r="H142" t="s">
        <v>46</v>
      </c>
      <c r="I142" t="s">
        <v>37</v>
      </c>
      <c r="J142">
        <v>1290.2</v>
      </c>
    </row>
    <row r="143" spans="1:10" x14ac:dyDescent="0.25">
      <c r="A143">
        <v>6</v>
      </c>
      <c r="B143">
        <v>2018</v>
      </c>
      <c r="C143" t="s">
        <v>34</v>
      </c>
      <c r="D143" t="s">
        <v>49</v>
      </c>
      <c r="E143" t="s">
        <v>39</v>
      </c>
      <c r="F143">
        <v>4</v>
      </c>
      <c r="G143" t="s">
        <v>38</v>
      </c>
      <c r="H143" t="s">
        <v>46</v>
      </c>
      <c r="I143" t="s">
        <v>37</v>
      </c>
      <c r="J143">
        <v>1220.7</v>
      </c>
    </row>
    <row r="144" spans="1:10" x14ac:dyDescent="0.25">
      <c r="A144">
        <v>6</v>
      </c>
      <c r="B144">
        <v>2018</v>
      </c>
      <c r="C144" t="s">
        <v>34</v>
      </c>
      <c r="D144" t="s">
        <v>49</v>
      </c>
      <c r="E144" t="s">
        <v>39</v>
      </c>
      <c r="F144">
        <v>5</v>
      </c>
      <c r="G144" t="s">
        <v>45</v>
      </c>
      <c r="H144" t="s">
        <v>2</v>
      </c>
      <c r="I144" t="s">
        <v>51</v>
      </c>
      <c r="J144">
        <v>1038.8</v>
      </c>
    </row>
    <row r="145" spans="1:10" x14ac:dyDescent="0.25">
      <c r="A145">
        <v>6</v>
      </c>
      <c r="B145">
        <v>2018</v>
      </c>
      <c r="C145" t="s">
        <v>34</v>
      </c>
      <c r="D145" t="s">
        <v>49</v>
      </c>
      <c r="E145" t="s">
        <v>39</v>
      </c>
      <c r="F145">
        <v>6</v>
      </c>
      <c r="G145" t="s">
        <v>45</v>
      </c>
      <c r="H145" t="s">
        <v>2</v>
      </c>
      <c r="I145" t="s">
        <v>37</v>
      </c>
      <c r="J145">
        <v>932.8</v>
      </c>
    </row>
    <row r="146" spans="1:10" x14ac:dyDescent="0.25">
      <c r="A146">
        <v>7</v>
      </c>
      <c r="B146">
        <v>2017</v>
      </c>
      <c r="C146" t="s">
        <v>34</v>
      </c>
      <c r="D146" t="s">
        <v>48</v>
      </c>
      <c r="E146" t="s">
        <v>39</v>
      </c>
      <c r="F146">
        <v>1</v>
      </c>
      <c r="G146" t="s">
        <v>45</v>
      </c>
      <c r="H146" t="s">
        <v>46</v>
      </c>
      <c r="I146" t="s">
        <v>51</v>
      </c>
      <c r="J146">
        <v>626.6</v>
      </c>
    </row>
    <row r="147" spans="1:10" x14ac:dyDescent="0.25">
      <c r="A147">
        <v>7</v>
      </c>
      <c r="B147">
        <v>2017</v>
      </c>
      <c r="C147" t="s">
        <v>34</v>
      </c>
      <c r="D147" t="s">
        <v>48</v>
      </c>
      <c r="E147" t="s">
        <v>39</v>
      </c>
      <c r="F147">
        <v>2</v>
      </c>
      <c r="G147" t="s">
        <v>38</v>
      </c>
      <c r="H147" t="s">
        <v>46</v>
      </c>
      <c r="I147" t="s">
        <v>37</v>
      </c>
      <c r="J147">
        <v>946.6</v>
      </c>
    </row>
    <row r="148" spans="1:10" x14ac:dyDescent="0.25">
      <c r="A148">
        <v>7</v>
      </c>
      <c r="B148">
        <v>2017</v>
      </c>
      <c r="C148" t="s">
        <v>34</v>
      </c>
      <c r="D148" t="s">
        <v>48</v>
      </c>
      <c r="E148" t="s">
        <v>39</v>
      </c>
      <c r="F148">
        <v>3</v>
      </c>
      <c r="G148" t="s">
        <v>38</v>
      </c>
      <c r="H148" t="s">
        <v>2</v>
      </c>
      <c r="I148" t="s">
        <v>37</v>
      </c>
      <c r="J148">
        <v>408.6</v>
      </c>
    </row>
    <row r="149" spans="1:10" x14ac:dyDescent="0.25">
      <c r="A149">
        <v>7</v>
      </c>
      <c r="B149">
        <v>2017</v>
      </c>
      <c r="C149" t="s">
        <v>34</v>
      </c>
      <c r="D149" t="s">
        <v>48</v>
      </c>
      <c r="E149" t="s">
        <v>39</v>
      </c>
      <c r="F149">
        <v>4</v>
      </c>
      <c r="G149" t="s">
        <v>45</v>
      </c>
      <c r="H149" t="s">
        <v>46</v>
      </c>
      <c r="I149" t="s">
        <v>51</v>
      </c>
      <c r="J149">
        <v>790.2</v>
      </c>
    </row>
    <row r="150" spans="1:10" x14ac:dyDescent="0.25">
      <c r="A150">
        <v>7</v>
      </c>
      <c r="B150">
        <v>2017</v>
      </c>
      <c r="C150" t="s">
        <v>34</v>
      </c>
      <c r="D150" t="s">
        <v>48</v>
      </c>
      <c r="E150" t="s">
        <v>39</v>
      </c>
      <c r="F150">
        <v>5</v>
      </c>
      <c r="G150" t="s">
        <v>45</v>
      </c>
      <c r="H150" t="s">
        <v>46</v>
      </c>
      <c r="I150" t="s">
        <v>51</v>
      </c>
      <c r="J150">
        <v>887.6</v>
      </c>
    </row>
    <row r="151" spans="1:10" x14ac:dyDescent="0.25">
      <c r="A151">
        <v>7</v>
      </c>
      <c r="B151">
        <v>2017</v>
      </c>
      <c r="C151" t="s">
        <v>34</v>
      </c>
      <c r="D151" t="s">
        <v>48</v>
      </c>
      <c r="E151" t="s">
        <v>39</v>
      </c>
      <c r="F151">
        <v>6</v>
      </c>
      <c r="G151" t="s">
        <v>45</v>
      </c>
      <c r="H151" t="s">
        <v>46</v>
      </c>
      <c r="I151" t="s">
        <v>37</v>
      </c>
      <c r="J151">
        <v>957.4</v>
      </c>
    </row>
    <row r="152" spans="1:10" x14ac:dyDescent="0.25">
      <c r="A152">
        <v>7</v>
      </c>
      <c r="B152">
        <v>2017</v>
      </c>
      <c r="C152" t="s">
        <v>34</v>
      </c>
      <c r="D152" t="s">
        <v>49</v>
      </c>
      <c r="E152" t="s">
        <v>39</v>
      </c>
      <c r="F152">
        <v>1</v>
      </c>
      <c r="G152" t="s">
        <v>38</v>
      </c>
      <c r="H152" t="s">
        <v>46</v>
      </c>
      <c r="I152" t="s">
        <v>51</v>
      </c>
      <c r="J152">
        <v>1200.2</v>
      </c>
    </row>
    <row r="153" spans="1:10" x14ac:dyDescent="0.25">
      <c r="A153">
        <v>7</v>
      </c>
      <c r="B153">
        <v>2017</v>
      </c>
      <c r="C153" t="s">
        <v>34</v>
      </c>
      <c r="D153" t="s">
        <v>49</v>
      </c>
      <c r="E153" t="s">
        <v>39</v>
      </c>
      <c r="F153">
        <v>2</v>
      </c>
      <c r="G153" t="s">
        <v>38</v>
      </c>
      <c r="H153" t="s">
        <v>2</v>
      </c>
      <c r="I153" t="s">
        <v>37</v>
      </c>
      <c r="J153">
        <v>843.9</v>
      </c>
    </row>
    <row r="154" spans="1:10" x14ac:dyDescent="0.25">
      <c r="A154">
        <v>7</v>
      </c>
      <c r="B154">
        <v>2017</v>
      </c>
      <c r="C154" t="s">
        <v>34</v>
      </c>
      <c r="D154" t="s">
        <v>49</v>
      </c>
      <c r="E154" t="s">
        <v>39</v>
      </c>
      <c r="F154">
        <v>3</v>
      </c>
      <c r="G154" t="s">
        <v>45</v>
      </c>
      <c r="H154" t="s">
        <v>2</v>
      </c>
      <c r="I154" t="s">
        <v>37</v>
      </c>
      <c r="J154">
        <v>850.7</v>
      </c>
    </row>
    <row r="155" spans="1:10" x14ac:dyDescent="0.25">
      <c r="A155">
        <v>7</v>
      </c>
      <c r="B155">
        <v>2017</v>
      </c>
      <c r="C155" t="s">
        <v>34</v>
      </c>
      <c r="D155" t="s">
        <v>49</v>
      </c>
      <c r="E155" t="s">
        <v>39</v>
      </c>
      <c r="F155">
        <v>4</v>
      </c>
      <c r="G155" t="s">
        <v>45</v>
      </c>
      <c r="H155" t="s">
        <v>2</v>
      </c>
      <c r="I155" t="s">
        <v>51</v>
      </c>
      <c r="J155">
        <v>836.8</v>
      </c>
    </row>
    <row r="156" spans="1:10" x14ac:dyDescent="0.25">
      <c r="A156">
        <v>7</v>
      </c>
      <c r="B156">
        <v>2017</v>
      </c>
      <c r="C156" t="s">
        <v>34</v>
      </c>
      <c r="D156" t="s">
        <v>49</v>
      </c>
      <c r="E156" t="s">
        <v>39</v>
      </c>
      <c r="F156">
        <v>5</v>
      </c>
      <c r="G156" t="s">
        <v>38</v>
      </c>
      <c r="H156" t="s">
        <v>2</v>
      </c>
      <c r="I156" t="s">
        <v>37</v>
      </c>
      <c r="J156">
        <v>782.2</v>
      </c>
    </row>
    <row r="157" spans="1:10" x14ac:dyDescent="0.25">
      <c r="A157">
        <v>7</v>
      </c>
      <c r="B157">
        <v>2017</v>
      </c>
      <c r="C157" t="s">
        <v>34</v>
      </c>
      <c r="D157" t="s">
        <v>49</v>
      </c>
      <c r="E157" t="s">
        <v>39</v>
      </c>
      <c r="F157">
        <v>6</v>
      </c>
      <c r="G157" t="s">
        <v>45</v>
      </c>
      <c r="H157" t="s">
        <v>46</v>
      </c>
      <c r="I157" t="s">
        <v>51</v>
      </c>
      <c r="J157">
        <v>1050.9000000000001</v>
      </c>
    </row>
    <row r="158" spans="1:10" x14ac:dyDescent="0.25">
      <c r="A158">
        <v>7</v>
      </c>
      <c r="B158">
        <v>2018</v>
      </c>
      <c r="C158" t="s">
        <v>34</v>
      </c>
      <c r="D158" t="s">
        <v>48</v>
      </c>
      <c r="E158" t="s">
        <v>39</v>
      </c>
      <c r="F158">
        <v>1</v>
      </c>
      <c r="G158" t="s">
        <v>45</v>
      </c>
      <c r="H158" t="s">
        <v>46</v>
      </c>
      <c r="I158" t="s">
        <v>37</v>
      </c>
      <c r="J158">
        <v>915.5</v>
      </c>
    </row>
    <row r="159" spans="1:10" x14ac:dyDescent="0.25">
      <c r="A159">
        <v>7</v>
      </c>
      <c r="B159">
        <v>2018</v>
      </c>
      <c r="C159" t="s">
        <v>34</v>
      </c>
      <c r="D159" t="s">
        <v>48</v>
      </c>
      <c r="E159" t="s">
        <v>39</v>
      </c>
      <c r="F159">
        <v>2</v>
      </c>
      <c r="G159" t="s">
        <v>38</v>
      </c>
      <c r="H159" t="s">
        <v>2</v>
      </c>
      <c r="I159" t="s">
        <v>51</v>
      </c>
      <c r="J159">
        <v>703.4</v>
      </c>
    </row>
    <row r="160" spans="1:10" x14ac:dyDescent="0.25">
      <c r="A160">
        <v>7</v>
      </c>
      <c r="B160">
        <v>2018</v>
      </c>
      <c r="C160" t="s">
        <v>34</v>
      </c>
      <c r="D160" t="s">
        <v>48</v>
      </c>
      <c r="E160" t="s">
        <v>39</v>
      </c>
      <c r="F160">
        <v>3</v>
      </c>
      <c r="G160" t="s">
        <v>45</v>
      </c>
      <c r="H160" t="s">
        <v>2</v>
      </c>
      <c r="I160" t="s">
        <v>51</v>
      </c>
      <c r="J160">
        <v>587.20000000000005</v>
      </c>
    </row>
    <row r="161" spans="1:10" x14ac:dyDescent="0.25">
      <c r="A161">
        <v>7</v>
      </c>
      <c r="B161">
        <v>2018</v>
      </c>
      <c r="C161" t="s">
        <v>34</v>
      </c>
      <c r="D161" t="s">
        <v>48</v>
      </c>
      <c r="E161" t="s">
        <v>39</v>
      </c>
      <c r="F161">
        <v>4</v>
      </c>
      <c r="G161" t="s">
        <v>45</v>
      </c>
      <c r="H161" t="s">
        <v>46</v>
      </c>
      <c r="I161" t="s">
        <v>51</v>
      </c>
      <c r="J161">
        <v>870.4</v>
      </c>
    </row>
    <row r="162" spans="1:10" x14ac:dyDescent="0.25">
      <c r="A162">
        <v>7</v>
      </c>
      <c r="B162">
        <v>2018</v>
      </c>
      <c r="C162" t="s">
        <v>34</v>
      </c>
      <c r="D162" t="s">
        <v>48</v>
      </c>
      <c r="E162" t="s">
        <v>39</v>
      </c>
      <c r="F162">
        <v>5</v>
      </c>
      <c r="G162" t="s">
        <v>38</v>
      </c>
      <c r="H162" t="s">
        <v>46</v>
      </c>
      <c r="I162" t="s">
        <v>37</v>
      </c>
      <c r="J162">
        <v>858.4</v>
      </c>
    </row>
    <row r="163" spans="1:10" x14ac:dyDescent="0.25">
      <c r="A163">
        <v>7</v>
      </c>
      <c r="B163">
        <v>2018</v>
      </c>
      <c r="C163" t="s">
        <v>34</v>
      </c>
      <c r="D163" t="s">
        <v>48</v>
      </c>
      <c r="E163" t="s">
        <v>39</v>
      </c>
      <c r="F163">
        <v>6</v>
      </c>
      <c r="G163" t="s">
        <v>38</v>
      </c>
      <c r="H163" t="s">
        <v>46</v>
      </c>
      <c r="I163" t="s">
        <v>51</v>
      </c>
      <c r="J163">
        <v>1032</v>
      </c>
    </row>
    <row r="164" spans="1:10" x14ac:dyDescent="0.25">
      <c r="A164">
        <v>7</v>
      </c>
      <c r="B164">
        <v>2018</v>
      </c>
      <c r="C164" t="s">
        <v>34</v>
      </c>
      <c r="D164" t="s">
        <v>49</v>
      </c>
      <c r="E164" t="s">
        <v>39</v>
      </c>
      <c r="F164">
        <v>1</v>
      </c>
      <c r="G164" t="s">
        <v>45</v>
      </c>
      <c r="H164" t="s">
        <v>2</v>
      </c>
      <c r="I164" t="s">
        <v>51</v>
      </c>
      <c r="J164">
        <v>1154.5999999999999</v>
      </c>
    </row>
    <row r="165" spans="1:10" x14ac:dyDescent="0.25">
      <c r="A165">
        <v>7</v>
      </c>
      <c r="B165">
        <v>2018</v>
      </c>
      <c r="C165" t="s">
        <v>34</v>
      </c>
      <c r="D165" t="s">
        <v>49</v>
      </c>
      <c r="E165" t="s">
        <v>39</v>
      </c>
      <c r="F165">
        <v>2</v>
      </c>
      <c r="G165" t="s">
        <v>45</v>
      </c>
      <c r="H165" t="s">
        <v>2</v>
      </c>
      <c r="I165" t="s">
        <v>51</v>
      </c>
      <c r="J165">
        <v>987.3</v>
      </c>
    </row>
    <row r="166" spans="1:10" x14ac:dyDescent="0.25">
      <c r="A166">
        <v>7</v>
      </c>
      <c r="B166">
        <v>2018</v>
      </c>
      <c r="C166" t="s">
        <v>34</v>
      </c>
      <c r="D166" t="s">
        <v>49</v>
      </c>
      <c r="E166" t="s">
        <v>39</v>
      </c>
      <c r="F166">
        <v>3</v>
      </c>
      <c r="G166" t="s">
        <v>38</v>
      </c>
      <c r="H166" t="s">
        <v>46</v>
      </c>
      <c r="I166" t="s">
        <v>51</v>
      </c>
      <c r="J166">
        <v>1357.7</v>
      </c>
    </row>
    <row r="167" spans="1:10" x14ac:dyDescent="0.25">
      <c r="A167">
        <v>7</v>
      </c>
      <c r="B167">
        <v>2018</v>
      </c>
      <c r="C167" t="s">
        <v>34</v>
      </c>
      <c r="D167" t="s">
        <v>49</v>
      </c>
      <c r="E167" t="s">
        <v>39</v>
      </c>
      <c r="F167">
        <v>4</v>
      </c>
      <c r="G167" t="s">
        <v>38</v>
      </c>
      <c r="H167" t="s">
        <v>2</v>
      </c>
      <c r="I167" t="s">
        <v>51</v>
      </c>
      <c r="J167">
        <v>944.3</v>
      </c>
    </row>
    <row r="168" spans="1:10" x14ac:dyDescent="0.25">
      <c r="A168">
        <v>7</v>
      </c>
      <c r="B168">
        <v>2018</v>
      </c>
      <c r="C168" t="s">
        <v>34</v>
      </c>
      <c r="D168" t="s">
        <v>49</v>
      </c>
      <c r="E168" t="s">
        <v>39</v>
      </c>
      <c r="F168">
        <v>5</v>
      </c>
      <c r="G168" t="s">
        <v>45</v>
      </c>
      <c r="H168" t="s">
        <v>46</v>
      </c>
      <c r="I168" t="s">
        <v>37</v>
      </c>
      <c r="J168">
        <v>1407</v>
      </c>
    </row>
    <row r="169" spans="1:10" x14ac:dyDescent="0.25">
      <c r="A169">
        <v>7</v>
      </c>
      <c r="B169">
        <v>2018</v>
      </c>
      <c r="C169" t="s">
        <v>34</v>
      </c>
      <c r="D169" t="s">
        <v>49</v>
      </c>
      <c r="E169" t="s">
        <v>39</v>
      </c>
      <c r="F169">
        <v>6</v>
      </c>
      <c r="G169" t="s">
        <v>38</v>
      </c>
      <c r="H169" t="s">
        <v>46</v>
      </c>
      <c r="I169" t="s">
        <v>51</v>
      </c>
      <c r="J169">
        <v>1249.2</v>
      </c>
    </row>
    <row r="170" spans="1:10" x14ac:dyDescent="0.25">
      <c r="A170">
        <v>8</v>
      </c>
      <c r="B170">
        <v>2017</v>
      </c>
      <c r="C170" t="s">
        <v>34</v>
      </c>
      <c r="D170" t="s">
        <v>48</v>
      </c>
      <c r="E170" t="s">
        <v>39</v>
      </c>
      <c r="F170">
        <v>1</v>
      </c>
      <c r="G170" t="s">
        <v>38</v>
      </c>
      <c r="H170" t="s">
        <v>46</v>
      </c>
      <c r="I170" t="s">
        <v>51</v>
      </c>
      <c r="J170">
        <v>724.7</v>
      </c>
    </row>
    <row r="171" spans="1:10" x14ac:dyDescent="0.25">
      <c r="A171">
        <v>8</v>
      </c>
      <c r="B171">
        <v>2017</v>
      </c>
      <c r="C171" t="s">
        <v>34</v>
      </c>
      <c r="D171" t="s">
        <v>48</v>
      </c>
      <c r="E171" t="s">
        <v>39</v>
      </c>
      <c r="F171">
        <v>2</v>
      </c>
      <c r="G171" t="s">
        <v>45</v>
      </c>
      <c r="H171" t="s">
        <v>2</v>
      </c>
      <c r="I171" t="s">
        <v>37</v>
      </c>
      <c r="J171">
        <v>376.1</v>
      </c>
    </row>
    <row r="172" spans="1:10" x14ac:dyDescent="0.25">
      <c r="A172">
        <v>8</v>
      </c>
      <c r="B172">
        <v>2017</v>
      </c>
      <c r="C172" t="s">
        <v>34</v>
      </c>
      <c r="D172" t="s">
        <v>48</v>
      </c>
      <c r="E172" t="s">
        <v>39</v>
      </c>
      <c r="F172">
        <v>3</v>
      </c>
      <c r="G172" t="s">
        <v>38</v>
      </c>
      <c r="H172" t="s">
        <v>46</v>
      </c>
      <c r="I172" t="s">
        <v>37</v>
      </c>
      <c r="J172">
        <v>668.6</v>
      </c>
    </row>
    <row r="173" spans="1:10" x14ac:dyDescent="0.25">
      <c r="A173">
        <v>8</v>
      </c>
      <c r="B173">
        <v>2017</v>
      </c>
      <c r="C173" t="s">
        <v>34</v>
      </c>
      <c r="D173" t="s">
        <v>48</v>
      </c>
      <c r="E173" t="s">
        <v>39</v>
      </c>
      <c r="F173">
        <v>4</v>
      </c>
      <c r="G173" t="s">
        <v>45</v>
      </c>
      <c r="H173" t="s">
        <v>2</v>
      </c>
      <c r="I173" t="s">
        <v>51</v>
      </c>
      <c r="J173">
        <v>290.7</v>
      </c>
    </row>
    <row r="174" spans="1:10" x14ac:dyDescent="0.25">
      <c r="A174">
        <v>8</v>
      </c>
      <c r="B174">
        <v>2017</v>
      </c>
      <c r="C174" t="s">
        <v>34</v>
      </c>
      <c r="D174" t="s">
        <v>48</v>
      </c>
      <c r="E174" t="s">
        <v>39</v>
      </c>
      <c r="F174">
        <v>5</v>
      </c>
      <c r="G174" t="s">
        <v>45</v>
      </c>
      <c r="H174" t="s">
        <v>2</v>
      </c>
      <c r="I174" t="s">
        <v>51</v>
      </c>
      <c r="J174">
        <v>333</v>
      </c>
    </row>
    <row r="175" spans="1:10" x14ac:dyDescent="0.25">
      <c r="A175">
        <v>8</v>
      </c>
      <c r="B175">
        <v>2017</v>
      </c>
      <c r="C175" t="s">
        <v>34</v>
      </c>
      <c r="D175" t="s">
        <v>48</v>
      </c>
      <c r="E175" t="s">
        <v>39</v>
      </c>
      <c r="F175">
        <v>6</v>
      </c>
      <c r="G175" t="s">
        <v>38</v>
      </c>
      <c r="H175" t="s">
        <v>2</v>
      </c>
      <c r="I175" t="s">
        <v>51</v>
      </c>
      <c r="J175">
        <v>481.4</v>
      </c>
    </row>
    <row r="176" spans="1:10" x14ac:dyDescent="0.25">
      <c r="A176">
        <v>8</v>
      </c>
      <c r="B176">
        <v>2017</v>
      </c>
      <c r="C176" t="s">
        <v>34</v>
      </c>
      <c r="D176" t="s">
        <v>49</v>
      </c>
      <c r="E176" t="s">
        <v>39</v>
      </c>
      <c r="F176">
        <v>1</v>
      </c>
      <c r="G176" t="s">
        <v>38</v>
      </c>
      <c r="H176" t="s">
        <v>46</v>
      </c>
      <c r="I176" t="s">
        <v>37</v>
      </c>
      <c r="J176">
        <v>1273.0999999999999</v>
      </c>
    </row>
    <row r="177" spans="1:10" x14ac:dyDescent="0.25">
      <c r="A177">
        <v>8</v>
      </c>
      <c r="B177">
        <v>2017</v>
      </c>
      <c r="C177" t="s">
        <v>34</v>
      </c>
      <c r="D177" t="s">
        <v>49</v>
      </c>
      <c r="E177" t="s">
        <v>39</v>
      </c>
      <c r="F177">
        <v>2</v>
      </c>
      <c r="G177" t="s">
        <v>45</v>
      </c>
      <c r="H177" t="s">
        <v>2</v>
      </c>
      <c r="I177" t="s">
        <v>51</v>
      </c>
      <c r="J177">
        <v>674.9</v>
      </c>
    </row>
    <row r="178" spans="1:10" x14ac:dyDescent="0.25">
      <c r="A178">
        <v>8</v>
      </c>
      <c r="B178">
        <v>2017</v>
      </c>
      <c r="C178" t="s">
        <v>34</v>
      </c>
      <c r="D178" t="s">
        <v>49</v>
      </c>
      <c r="E178" t="s">
        <v>39</v>
      </c>
      <c r="F178">
        <v>3</v>
      </c>
      <c r="G178" t="s">
        <v>38</v>
      </c>
      <c r="H178" t="s">
        <v>46</v>
      </c>
      <c r="I178" t="s">
        <v>37</v>
      </c>
      <c r="J178">
        <v>1103.4000000000001</v>
      </c>
    </row>
    <row r="179" spans="1:10" x14ac:dyDescent="0.25">
      <c r="A179">
        <v>8</v>
      </c>
      <c r="B179">
        <v>2017</v>
      </c>
      <c r="C179" t="s">
        <v>34</v>
      </c>
      <c r="D179" t="s">
        <v>49</v>
      </c>
      <c r="E179" t="s">
        <v>39</v>
      </c>
      <c r="F179">
        <v>4</v>
      </c>
      <c r="G179" t="s">
        <v>38</v>
      </c>
      <c r="H179" t="s">
        <v>2</v>
      </c>
      <c r="I179" t="s">
        <v>51</v>
      </c>
      <c r="J179">
        <v>803.7</v>
      </c>
    </row>
    <row r="180" spans="1:10" x14ac:dyDescent="0.25">
      <c r="A180">
        <v>8</v>
      </c>
      <c r="B180">
        <v>2017</v>
      </c>
      <c r="C180" t="s">
        <v>34</v>
      </c>
      <c r="D180" t="s">
        <v>49</v>
      </c>
      <c r="E180" t="s">
        <v>39</v>
      </c>
      <c r="F180">
        <v>5</v>
      </c>
      <c r="G180" t="s">
        <v>38</v>
      </c>
      <c r="H180" t="s">
        <v>2</v>
      </c>
      <c r="I180" t="s">
        <v>51</v>
      </c>
      <c r="J180">
        <v>945.2</v>
      </c>
    </row>
    <row r="181" spans="1:10" x14ac:dyDescent="0.25">
      <c r="A181">
        <v>8</v>
      </c>
      <c r="B181">
        <v>2017</v>
      </c>
      <c r="C181" t="s">
        <v>34</v>
      </c>
      <c r="D181" t="s">
        <v>49</v>
      </c>
      <c r="E181" t="s">
        <v>39</v>
      </c>
      <c r="F181">
        <v>6</v>
      </c>
      <c r="G181" t="s">
        <v>45</v>
      </c>
      <c r="H181" t="s">
        <v>2</v>
      </c>
      <c r="I181" t="s">
        <v>37</v>
      </c>
      <c r="J181">
        <v>841.7</v>
      </c>
    </row>
    <row r="182" spans="1:10" x14ac:dyDescent="0.25">
      <c r="A182">
        <v>8</v>
      </c>
      <c r="B182">
        <v>2018</v>
      </c>
      <c r="C182" t="s">
        <v>34</v>
      </c>
      <c r="D182" t="s">
        <v>48</v>
      </c>
      <c r="E182" t="s">
        <v>39</v>
      </c>
      <c r="F182">
        <v>1</v>
      </c>
      <c r="G182" t="s">
        <v>45</v>
      </c>
      <c r="H182" t="s">
        <v>46</v>
      </c>
      <c r="I182" t="s">
        <v>37</v>
      </c>
      <c r="J182">
        <v>1199</v>
      </c>
    </row>
    <row r="183" spans="1:10" x14ac:dyDescent="0.25">
      <c r="A183">
        <v>8</v>
      </c>
      <c r="B183">
        <v>2018</v>
      </c>
      <c r="C183" t="s">
        <v>34</v>
      </c>
      <c r="D183" t="s">
        <v>48</v>
      </c>
      <c r="E183" t="s">
        <v>39</v>
      </c>
      <c r="F183">
        <v>2</v>
      </c>
      <c r="G183" t="s">
        <v>38</v>
      </c>
      <c r="H183" t="s">
        <v>46</v>
      </c>
      <c r="I183" t="s">
        <v>51</v>
      </c>
      <c r="J183">
        <v>1122.8</v>
      </c>
    </row>
    <row r="184" spans="1:10" x14ac:dyDescent="0.25">
      <c r="A184">
        <v>8</v>
      </c>
      <c r="B184">
        <v>2018</v>
      </c>
      <c r="C184" t="s">
        <v>34</v>
      </c>
      <c r="D184" t="s">
        <v>48</v>
      </c>
      <c r="E184" t="s">
        <v>39</v>
      </c>
      <c r="F184">
        <v>3</v>
      </c>
      <c r="G184" t="s">
        <v>38</v>
      </c>
      <c r="H184" t="s">
        <v>2</v>
      </c>
      <c r="I184" t="s">
        <v>37</v>
      </c>
      <c r="J184">
        <v>515.9</v>
      </c>
    </row>
    <row r="185" spans="1:10" x14ac:dyDescent="0.25">
      <c r="A185">
        <v>8</v>
      </c>
      <c r="B185">
        <v>2018</v>
      </c>
      <c r="C185" t="s">
        <v>34</v>
      </c>
      <c r="D185" t="s">
        <v>48</v>
      </c>
      <c r="E185" t="s">
        <v>39</v>
      </c>
      <c r="F185">
        <v>4</v>
      </c>
      <c r="G185" t="s">
        <v>38</v>
      </c>
      <c r="H185" t="s">
        <v>2</v>
      </c>
      <c r="I185" t="s">
        <v>37</v>
      </c>
      <c r="J185">
        <v>666.8</v>
      </c>
    </row>
    <row r="186" spans="1:10" x14ac:dyDescent="0.25">
      <c r="A186">
        <v>8</v>
      </c>
      <c r="B186">
        <v>2018</v>
      </c>
      <c r="C186" t="s">
        <v>34</v>
      </c>
      <c r="D186" t="s">
        <v>48</v>
      </c>
      <c r="E186" t="s">
        <v>39</v>
      </c>
      <c r="F186">
        <v>5</v>
      </c>
      <c r="G186" t="s">
        <v>38</v>
      </c>
      <c r="H186" t="s">
        <v>46</v>
      </c>
      <c r="I186" t="s">
        <v>51</v>
      </c>
      <c r="J186">
        <v>1150.5999999999999</v>
      </c>
    </row>
    <row r="187" spans="1:10" x14ac:dyDescent="0.25">
      <c r="A187">
        <v>8</v>
      </c>
      <c r="B187">
        <v>2018</v>
      </c>
      <c r="C187" t="s">
        <v>34</v>
      </c>
      <c r="D187" t="s">
        <v>48</v>
      </c>
      <c r="E187" t="s">
        <v>39</v>
      </c>
      <c r="F187">
        <v>6</v>
      </c>
      <c r="G187" t="s">
        <v>45</v>
      </c>
      <c r="H187" t="s">
        <v>2</v>
      </c>
      <c r="I187" t="s">
        <v>37</v>
      </c>
      <c r="J187">
        <v>596.20000000000005</v>
      </c>
    </row>
    <row r="188" spans="1:10" x14ac:dyDescent="0.25">
      <c r="A188">
        <v>8</v>
      </c>
      <c r="B188">
        <v>2018</v>
      </c>
      <c r="C188" t="s">
        <v>34</v>
      </c>
      <c r="D188" t="s">
        <v>49</v>
      </c>
      <c r="E188" t="s">
        <v>39</v>
      </c>
      <c r="F188">
        <v>1</v>
      </c>
      <c r="G188" t="s">
        <v>38</v>
      </c>
      <c r="H188" t="s">
        <v>46</v>
      </c>
      <c r="I188" t="s">
        <v>51</v>
      </c>
      <c r="J188">
        <v>1391.8</v>
      </c>
    </row>
    <row r="189" spans="1:10" x14ac:dyDescent="0.25">
      <c r="A189">
        <v>8</v>
      </c>
      <c r="B189">
        <v>2018</v>
      </c>
      <c r="C189" t="s">
        <v>34</v>
      </c>
      <c r="D189" t="s">
        <v>49</v>
      </c>
      <c r="E189" t="s">
        <v>39</v>
      </c>
      <c r="F189">
        <v>2</v>
      </c>
      <c r="G189" t="s">
        <v>45</v>
      </c>
      <c r="H189" t="s">
        <v>2</v>
      </c>
      <c r="I189" t="s">
        <v>37</v>
      </c>
      <c r="J189">
        <v>1013.8</v>
      </c>
    </row>
    <row r="190" spans="1:10" x14ac:dyDescent="0.25">
      <c r="A190">
        <v>8</v>
      </c>
      <c r="B190">
        <v>2018</v>
      </c>
      <c r="C190" t="s">
        <v>34</v>
      </c>
      <c r="D190" t="s">
        <v>49</v>
      </c>
      <c r="E190" t="s">
        <v>39</v>
      </c>
      <c r="F190">
        <v>3</v>
      </c>
      <c r="G190" t="s">
        <v>38</v>
      </c>
      <c r="H190" t="s">
        <v>46</v>
      </c>
      <c r="I190" t="s">
        <v>51</v>
      </c>
      <c r="J190">
        <v>1410.8</v>
      </c>
    </row>
    <row r="191" spans="1:10" x14ac:dyDescent="0.25">
      <c r="A191">
        <v>8</v>
      </c>
      <c r="B191">
        <v>2018</v>
      </c>
      <c r="C191" t="s">
        <v>34</v>
      </c>
      <c r="D191" t="s">
        <v>49</v>
      </c>
      <c r="E191" t="s">
        <v>39</v>
      </c>
      <c r="F191">
        <v>4</v>
      </c>
      <c r="G191" t="s">
        <v>45</v>
      </c>
      <c r="H191" t="s">
        <v>2</v>
      </c>
      <c r="I191" t="s">
        <v>37</v>
      </c>
      <c r="J191">
        <v>879.9</v>
      </c>
    </row>
    <row r="192" spans="1:10" x14ac:dyDescent="0.25">
      <c r="A192">
        <v>8</v>
      </c>
      <c r="B192">
        <v>2018</v>
      </c>
      <c r="C192" t="s">
        <v>34</v>
      </c>
      <c r="D192" t="s">
        <v>49</v>
      </c>
      <c r="E192" t="s">
        <v>39</v>
      </c>
      <c r="F192">
        <v>5</v>
      </c>
      <c r="G192" t="s">
        <v>45</v>
      </c>
      <c r="H192" t="s">
        <v>2</v>
      </c>
      <c r="I192" t="s">
        <v>37</v>
      </c>
      <c r="J192">
        <v>1106.5999999999999</v>
      </c>
    </row>
    <row r="193" spans="1:10" x14ac:dyDescent="0.25">
      <c r="A193">
        <v>8</v>
      </c>
      <c r="B193">
        <v>2018</v>
      </c>
      <c r="C193" t="s">
        <v>34</v>
      </c>
      <c r="D193" t="s">
        <v>49</v>
      </c>
      <c r="E193" t="s">
        <v>39</v>
      </c>
      <c r="F193">
        <v>6</v>
      </c>
      <c r="G193" t="s">
        <v>38</v>
      </c>
      <c r="H193" t="s">
        <v>46</v>
      </c>
      <c r="I193" t="s">
        <v>51</v>
      </c>
      <c r="J193">
        <v>1406.1</v>
      </c>
    </row>
    <row r="194" spans="1:10" x14ac:dyDescent="0.25">
      <c r="A194">
        <v>9</v>
      </c>
      <c r="B194">
        <v>2017</v>
      </c>
      <c r="C194" t="s">
        <v>34</v>
      </c>
      <c r="D194" t="s">
        <v>48</v>
      </c>
      <c r="E194" t="s">
        <v>39</v>
      </c>
      <c r="F194">
        <v>1</v>
      </c>
      <c r="G194" t="s">
        <v>45</v>
      </c>
      <c r="H194" t="s">
        <v>2</v>
      </c>
      <c r="I194" t="s">
        <v>51</v>
      </c>
      <c r="J194">
        <v>414.5</v>
      </c>
    </row>
    <row r="195" spans="1:10" x14ac:dyDescent="0.25">
      <c r="A195">
        <v>9</v>
      </c>
      <c r="B195">
        <v>2017</v>
      </c>
      <c r="C195" t="s">
        <v>34</v>
      </c>
      <c r="D195" t="s">
        <v>48</v>
      </c>
      <c r="E195" t="s">
        <v>39</v>
      </c>
      <c r="F195">
        <v>2</v>
      </c>
      <c r="G195" t="s">
        <v>45</v>
      </c>
      <c r="H195" t="s">
        <v>2</v>
      </c>
      <c r="I195" t="s">
        <v>37</v>
      </c>
      <c r="J195">
        <v>502.2</v>
      </c>
    </row>
    <row r="196" spans="1:10" x14ac:dyDescent="0.25">
      <c r="A196">
        <v>9</v>
      </c>
      <c r="B196">
        <v>2017</v>
      </c>
      <c r="C196" t="s">
        <v>34</v>
      </c>
      <c r="D196" t="s">
        <v>48</v>
      </c>
      <c r="E196" t="s">
        <v>39</v>
      </c>
      <c r="F196">
        <v>3</v>
      </c>
      <c r="G196" t="s">
        <v>38</v>
      </c>
      <c r="H196" t="s">
        <v>46</v>
      </c>
      <c r="I196" t="s">
        <v>37</v>
      </c>
      <c r="J196">
        <v>866.7</v>
      </c>
    </row>
    <row r="197" spans="1:10" x14ac:dyDescent="0.25">
      <c r="A197">
        <v>9</v>
      </c>
      <c r="B197">
        <v>2017</v>
      </c>
      <c r="C197" t="s">
        <v>34</v>
      </c>
      <c r="D197" t="s">
        <v>48</v>
      </c>
      <c r="E197" t="s">
        <v>39</v>
      </c>
      <c r="F197">
        <v>4</v>
      </c>
      <c r="G197" t="s">
        <v>38</v>
      </c>
      <c r="H197" t="s">
        <v>2</v>
      </c>
      <c r="I197" t="s">
        <v>51</v>
      </c>
      <c r="J197">
        <v>360.8</v>
      </c>
    </row>
    <row r="198" spans="1:10" x14ac:dyDescent="0.25">
      <c r="A198">
        <v>9</v>
      </c>
      <c r="B198">
        <v>2017</v>
      </c>
      <c r="C198" t="s">
        <v>34</v>
      </c>
      <c r="D198" t="s">
        <v>48</v>
      </c>
      <c r="E198" t="s">
        <v>39</v>
      </c>
      <c r="F198">
        <v>5</v>
      </c>
      <c r="G198" t="s">
        <v>38</v>
      </c>
      <c r="H198" t="s">
        <v>46</v>
      </c>
      <c r="I198" t="s">
        <v>37</v>
      </c>
      <c r="J198">
        <v>1008.9</v>
      </c>
    </row>
    <row r="199" spans="1:10" x14ac:dyDescent="0.25">
      <c r="A199">
        <v>9</v>
      </c>
      <c r="B199">
        <v>2017</v>
      </c>
      <c r="C199" t="s">
        <v>34</v>
      </c>
      <c r="D199" t="s">
        <v>48</v>
      </c>
      <c r="E199" t="s">
        <v>39</v>
      </c>
      <c r="F199">
        <v>6</v>
      </c>
      <c r="G199" t="s">
        <v>38</v>
      </c>
      <c r="H199" t="s">
        <v>2</v>
      </c>
      <c r="I199" t="s">
        <v>51</v>
      </c>
      <c r="J199">
        <v>671.9</v>
      </c>
    </row>
    <row r="200" spans="1:10" x14ac:dyDescent="0.25">
      <c r="A200">
        <v>9</v>
      </c>
      <c r="B200">
        <v>2017</v>
      </c>
      <c r="C200" t="s">
        <v>34</v>
      </c>
      <c r="D200" t="s">
        <v>49</v>
      </c>
      <c r="E200" t="s">
        <v>39</v>
      </c>
      <c r="F200">
        <v>1</v>
      </c>
      <c r="G200" t="s">
        <v>45</v>
      </c>
      <c r="H200" t="s">
        <v>46</v>
      </c>
      <c r="I200" t="s">
        <v>51</v>
      </c>
      <c r="J200">
        <v>1273.4000000000001</v>
      </c>
    </row>
    <row r="201" spans="1:10" x14ac:dyDescent="0.25">
      <c r="A201">
        <v>9</v>
      </c>
      <c r="B201">
        <v>2017</v>
      </c>
      <c r="C201" t="s">
        <v>34</v>
      </c>
      <c r="D201" t="s">
        <v>49</v>
      </c>
      <c r="E201" t="s">
        <v>39</v>
      </c>
      <c r="F201">
        <v>2</v>
      </c>
      <c r="G201" t="s">
        <v>38</v>
      </c>
      <c r="H201" t="s">
        <v>2</v>
      </c>
      <c r="I201" t="s">
        <v>51</v>
      </c>
      <c r="J201">
        <v>982.7</v>
      </c>
    </row>
    <row r="202" spans="1:10" x14ac:dyDescent="0.25">
      <c r="A202">
        <v>9</v>
      </c>
      <c r="B202">
        <v>2017</v>
      </c>
      <c r="C202" t="s">
        <v>34</v>
      </c>
      <c r="D202" t="s">
        <v>49</v>
      </c>
      <c r="E202" t="s">
        <v>39</v>
      </c>
      <c r="F202">
        <v>3</v>
      </c>
      <c r="G202" t="s">
        <v>45</v>
      </c>
      <c r="H202" t="s">
        <v>2</v>
      </c>
      <c r="I202" t="s">
        <v>51</v>
      </c>
      <c r="J202">
        <v>651.79999999999995</v>
      </c>
    </row>
    <row r="203" spans="1:10" x14ac:dyDescent="0.25">
      <c r="A203">
        <v>9</v>
      </c>
      <c r="B203">
        <v>2017</v>
      </c>
      <c r="C203" t="s">
        <v>34</v>
      </c>
      <c r="D203" t="s">
        <v>49</v>
      </c>
      <c r="E203" t="s">
        <v>39</v>
      </c>
      <c r="F203">
        <v>4</v>
      </c>
      <c r="G203" t="s">
        <v>38</v>
      </c>
      <c r="H203" t="s">
        <v>2</v>
      </c>
      <c r="I203" t="s">
        <v>37</v>
      </c>
      <c r="J203">
        <v>688.1</v>
      </c>
    </row>
    <row r="204" spans="1:10" x14ac:dyDescent="0.25">
      <c r="A204">
        <v>9</v>
      </c>
      <c r="B204">
        <v>2017</v>
      </c>
      <c r="C204" t="s">
        <v>34</v>
      </c>
      <c r="D204" t="s">
        <v>49</v>
      </c>
      <c r="E204" t="s">
        <v>39</v>
      </c>
      <c r="F204">
        <v>5</v>
      </c>
      <c r="G204" t="s">
        <v>38</v>
      </c>
      <c r="H204" t="s">
        <v>46</v>
      </c>
      <c r="I204" t="s">
        <v>51</v>
      </c>
      <c r="J204">
        <v>1283.5999999999999</v>
      </c>
    </row>
    <row r="205" spans="1:10" x14ac:dyDescent="0.25">
      <c r="A205">
        <v>9</v>
      </c>
      <c r="B205">
        <v>2017</v>
      </c>
      <c r="C205" t="s">
        <v>34</v>
      </c>
      <c r="D205" t="s">
        <v>49</v>
      </c>
      <c r="E205" t="s">
        <v>39</v>
      </c>
      <c r="F205">
        <v>6</v>
      </c>
      <c r="G205" t="s">
        <v>45</v>
      </c>
      <c r="H205" t="s">
        <v>46</v>
      </c>
      <c r="I205" t="s">
        <v>37</v>
      </c>
      <c r="J205">
        <v>1218</v>
      </c>
    </row>
    <row r="206" spans="1:10" x14ac:dyDescent="0.25">
      <c r="A206">
        <v>9</v>
      </c>
      <c r="B206">
        <v>2018</v>
      </c>
      <c r="C206" t="s">
        <v>34</v>
      </c>
      <c r="D206" t="s">
        <v>48</v>
      </c>
      <c r="E206" t="s">
        <v>39</v>
      </c>
      <c r="F206">
        <v>1</v>
      </c>
      <c r="G206" t="s">
        <v>45</v>
      </c>
      <c r="H206" t="s">
        <v>46</v>
      </c>
      <c r="I206" t="s">
        <v>37</v>
      </c>
      <c r="J206">
        <v>954.3</v>
      </c>
    </row>
    <row r="207" spans="1:10" x14ac:dyDescent="0.25">
      <c r="A207">
        <v>9</v>
      </c>
      <c r="B207">
        <v>2018</v>
      </c>
      <c r="C207" t="s">
        <v>34</v>
      </c>
      <c r="D207" t="s">
        <v>48</v>
      </c>
      <c r="E207" t="s">
        <v>39</v>
      </c>
      <c r="F207">
        <v>2</v>
      </c>
      <c r="G207" t="s">
        <v>38</v>
      </c>
      <c r="H207" t="s">
        <v>2</v>
      </c>
      <c r="I207" t="s">
        <v>37</v>
      </c>
      <c r="J207">
        <v>450.4</v>
      </c>
    </row>
    <row r="208" spans="1:10" x14ac:dyDescent="0.25">
      <c r="A208">
        <v>9</v>
      </c>
      <c r="B208">
        <v>2018</v>
      </c>
      <c r="C208" t="s">
        <v>34</v>
      </c>
      <c r="D208" t="s">
        <v>48</v>
      </c>
      <c r="E208" t="s">
        <v>39</v>
      </c>
      <c r="F208">
        <v>3</v>
      </c>
      <c r="G208" t="s">
        <v>45</v>
      </c>
      <c r="H208" t="s">
        <v>2</v>
      </c>
      <c r="I208" t="s">
        <v>51</v>
      </c>
      <c r="J208">
        <v>783</v>
      </c>
    </row>
    <row r="209" spans="1:10" x14ac:dyDescent="0.25">
      <c r="A209">
        <v>9</v>
      </c>
      <c r="B209">
        <v>2018</v>
      </c>
      <c r="C209" t="s">
        <v>34</v>
      </c>
      <c r="D209" t="s">
        <v>48</v>
      </c>
      <c r="E209" t="s">
        <v>39</v>
      </c>
      <c r="F209">
        <v>4</v>
      </c>
      <c r="G209" t="s">
        <v>45</v>
      </c>
      <c r="H209" t="s">
        <v>46</v>
      </c>
      <c r="I209" t="s">
        <v>37</v>
      </c>
      <c r="J209">
        <v>1026.5</v>
      </c>
    </row>
    <row r="210" spans="1:10" x14ac:dyDescent="0.25">
      <c r="A210">
        <v>9</v>
      </c>
      <c r="B210">
        <v>2018</v>
      </c>
      <c r="C210" t="s">
        <v>34</v>
      </c>
      <c r="D210" t="s">
        <v>48</v>
      </c>
      <c r="E210" t="s">
        <v>39</v>
      </c>
      <c r="F210">
        <v>5</v>
      </c>
      <c r="G210" t="s">
        <v>38</v>
      </c>
      <c r="H210" t="s">
        <v>46</v>
      </c>
      <c r="I210" t="s">
        <v>37</v>
      </c>
      <c r="J210">
        <v>1000</v>
      </c>
    </row>
    <row r="211" spans="1:10" x14ac:dyDescent="0.25">
      <c r="A211">
        <v>9</v>
      </c>
      <c r="B211">
        <v>2018</v>
      </c>
      <c r="C211" t="s">
        <v>34</v>
      </c>
      <c r="D211" t="s">
        <v>48</v>
      </c>
      <c r="E211" t="s">
        <v>39</v>
      </c>
      <c r="F211">
        <v>6</v>
      </c>
      <c r="G211" t="s">
        <v>38</v>
      </c>
      <c r="H211" t="s">
        <v>46</v>
      </c>
      <c r="I211" t="s">
        <v>37</v>
      </c>
      <c r="J211">
        <v>1113</v>
      </c>
    </row>
    <row r="212" spans="1:10" x14ac:dyDescent="0.25">
      <c r="A212">
        <v>9</v>
      </c>
      <c r="B212">
        <v>2018</v>
      </c>
      <c r="C212" t="s">
        <v>34</v>
      </c>
      <c r="D212" t="s">
        <v>49</v>
      </c>
      <c r="E212" t="s">
        <v>39</v>
      </c>
      <c r="F212">
        <v>1</v>
      </c>
      <c r="G212" t="s">
        <v>45</v>
      </c>
      <c r="H212" t="s">
        <v>46</v>
      </c>
      <c r="I212" t="s">
        <v>37</v>
      </c>
      <c r="J212">
        <v>1438.9</v>
      </c>
    </row>
    <row r="213" spans="1:10" x14ac:dyDescent="0.25">
      <c r="A213">
        <v>9</v>
      </c>
      <c r="B213">
        <v>2018</v>
      </c>
      <c r="C213" t="s">
        <v>34</v>
      </c>
      <c r="D213" t="s">
        <v>49</v>
      </c>
      <c r="E213" t="s">
        <v>39</v>
      </c>
      <c r="F213">
        <v>2</v>
      </c>
      <c r="G213" t="s">
        <v>45</v>
      </c>
      <c r="H213" t="s">
        <v>2</v>
      </c>
      <c r="I213" t="s">
        <v>37</v>
      </c>
      <c r="J213">
        <v>1069.7</v>
      </c>
    </row>
    <row r="214" spans="1:10" x14ac:dyDescent="0.25">
      <c r="A214">
        <v>9</v>
      </c>
      <c r="B214">
        <v>2018</v>
      </c>
      <c r="C214" t="s">
        <v>34</v>
      </c>
      <c r="D214" t="s">
        <v>49</v>
      </c>
      <c r="E214" t="s">
        <v>39</v>
      </c>
      <c r="F214">
        <v>3</v>
      </c>
      <c r="G214" t="s">
        <v>38</v>
      </c>
      <c r="H214" t="s">
        <v>2</v>
      </c>
      <c r="I214" t="s">
        <v>37</v>
      </c>
      <c r="J214">
        <v>1025.5999999999999</v>
      </c>
    </row>
    <row r="215" spans="1:10" x14ac:dyDescent="0.25">
      <c r="A215">
        <v>9</v>
      </c>
      <c r="B215">
        <v>2018</v>
      </c>
      <c r="C215" t="s">
        <v>34</v>
      </c>
      <c r="D215" t="s">
        <v>49</v>
      </c>
      <c r="E215" t="s">
        <v>39</v>
      </c>
      <c r="F215">
        <v>4</v>
      </c>
      <c r="G215" t="s">
        <v>38</v>
      </c>
      <c r="H215" t="s">
        <v>46</v>
      </c>
      <c r="I215" t="s">
        <v>51</v>
      </c>
      <c r="J215">
        <v>1507.1</v>
      </c>
    </row>
    <row r="216" spans="1:10" x14ac:dyDescent="0.25">
      <c r="A216">
        <v>9</v>
      </c>
      <c r="B216">
        <v>2018</v>
      </c>
      <c r="C216" t="s">
        <v>34</v>
      </c>
      <c r="D216" t="s">
        <v>49</v>
      </c>
      <c r="E216" t="s">
        <v>39</v>
      </c>
      <c r="F216">
        <v>5</v>
      </c>
      <c r="G216" t="s">
        <v>38</v>
      </c>
      <c r="H216" t="s">
        <v>2</v>
      </c>
      <c r="I216" t="s">
        <v>51</v>
      </c>
      <c r="J216">
        <v>995.5</v>
      </c>
    </row>
    <row r="217" spans="1:10" x14ac:dyDescent="0.25">
      <c r="A217">
        <v>9</v>
      </c>
      <c r="B217">
        <v>2018</v>
      </c>
      <c r="C217" t="s">
        <v>34</v>
      </c>
      <c r="D217" t="s">
        <v>49</v>
      </c>
      <c r="E217" t="s">
        <v>39</v>
      </c>
      <c r="F217">
        <v>6</v>
      </c>
      <c r="G217" t="s">
        <v>38</v>
      </c>
      <c r="H217" t="s">
        <v>2</v>
      </c>
      <c r="I217" t="s">
        <v>37</v>
      </c>
      <c r="J217">
        <v>1189</v>
      </c>
    </row>
    <row r="218" spans="1:10" x14ac:dyDescent="0.25">
      <c r="A218">
        <v>10</v>
      </c>
      <c r="B218">
        <v>2017</v>
      </c>
      <c r="C218" t="s">
        <v>34</v>
      </c>
      <c r="D218" t="s">
        <v>48</v>
      </c>
      <c r="E218" t="s">
        <v>39</v>
      </c>
      <c r="F218">
        <v>1</v>
      </c>
      <c r="G218" t="s">
        <v>45</v>
      </c>
      <c r="H218" t="s">
        <v>46</v>
      </c>
      <c r="I218" t="s">
        <v>51</v>
      </c>
      <c r="J218">
        <v>918</v>
      </c>
    </row>
    <row r="219" spans="1:10" x14ac:dyDescent="0.25">
      <c r="A219">
        <v>10</v>
      </c>
      <c r="B219">
        <v>2017</v>
      </c>
      <c r="C219" t="s">
        <v>34</v>
      </c>
      <c r="D219" t="s">
        <v>48</v>
      </c>
      <c r="E219" t="s">
        <v>39</v>
      </c>
      <c r="F219">
        <v>2</v>
      </c>
      <c r="G219" t="s">
        <v>45</v>
      </c>
      <c r="H219" t="s">
        <v>46</v>
      </c>
      <c r="I219" t="s">
        <v>51</v>
      </c>
      <c r="J219">
        <v>824.2</v>
      </c>
    </row>
    <row r="220" spans="1:10" x14ac:dyDescent="0.25">
      <c r="A220">
        <v>10</v>
      </c>
      <c r="B220">
        <v>2017</v>
      </c>
      <c r="C220" t="s">
        <v>34</v>
      </c>
      <c r="D220" t="s">
        <v>48</v>
      </c>
      <c r="E220" t="s">
        <v>39</v>
      </c>
      <c r="F220">
        <v>3</v>
      </c>
      <c r="G220" t="s">
        <v>38</v>
      </c>
      <c r="H220" t="s">
        <v>2</v>
      </c>
      <c r="I220" t="s">
        <v>37</v>
      </c>
      <c r="J220">
        <v>358</v>
      </c>
    </row>
    <row r="221" spans="1:10" x14ac:dyDescent="0.25">
      <c r="A221">
        <v>10</v>
      </c>
      <c r="B221">
        <v>2017</v>
      </c>
      <c r="C221" t="s">
        <v>34</v>
      </c>
      <c r="D221" t="s">
        <v>48</v>
      </c>
      <c r="E221" t="s">
        <v>39</v>
      </c>
      <c r="F221">
        <v>4</v>
      </c>
      <c r="G221" t="s">
        <v>45</v>
      </c>
      <c r="H221" t="s">
        <v>2</v>
      </c>
      <c r="I221" t="s">
        <v>37</v>
      </c>
      <c r="J221">
        <v>384</v>
      </c>
    </row>
    <row r="222" spans="1:10" x14ac:dyDescent="0.25">
      <c r="A222">
        <v>10</v>
      </c>
      <c r="B222">
        <v>2017</v>
      </c>
      <c r="C222" t="s">
        <v>34</v>
      </c>
      <c r="D222" t="s">
        <v>48</v>
      </c>
      <c r="E222" t="s">
        <v>39</v>
      </c>
      <c r="F222">
        <v>5</v>
      </c>
      <c r="G222" t="s">
        <v>45</v>
      </c>
      <c r="H222" t="s">
        <v>2</v>
      </c>
      <c r="I222" t="s">
        <v>37</v>
      </c>
      <c r="J222">
        <v>501.1</v>
      </c>
    </row>
    <row r="223" spans="1:10" x14ac:dyDescent="0.25">
      <c r="A223">
        <v>10</v>
      </c>
      <c r="B223">
        <v>2017</v>
      </c>
      <c r="C223" t="s">
        <v>34</v>
      </c>
      <c r="D223" t="s">
        <v>48</v>
      </c>
      <c r="E223" t="s">
        <v>39</v>
      </c>
      <c r="F223">
        <v>6</v>
      </c>
      <c r="G223" t="s">
        <v>38</v>
      </c>
      <c r="H223" t="s">
        <v>2</v>
      </c>
      <c r="I223" t="s">
        <v>37</v>
      </c>
      <c r="J223">
        <v>528</v>
      </c>
    </row>
    <row r="224" spans="1:10" x14ac:dyDescent="0.25">
      <c r="A224">
        <v>10</v>
      </c>
      <c r="B224">
        <v>2017</v>
      </c>
      <c r="C224" t="s">
        <v>34</v>
      </c>
      <c r="D224" t="s">
        <v>49</v>
      </c>
      <c r="E224" t="s">
        <v>39</v>
      </c>
      <c r="F224">
        <v>1</v>
      </c>
      <c r="G224" t="s">
        <v>45</v>
      </c>
      <c r="H224" t="s">
        <v>46</v>
      </c>
      <c r="I224" t="s">
        <v>37</v>
      </c>
      <c r="J224">
        <v>1160.5</v>
      </c>
    </row>
    <row r="225" spans="1:10" x14ac:dyDescent="0.25">
      <c r="A225">
        <v>10</v>
      </c>
      <c r="B225">
        <v>2017</v>
      </c>
      <c r="C225" t="s">
        <v>34</v>
      </c>
      <c r="D225" t="s">
        <v>49</v>
      </c>
      <c r="E225" t="s">
        <v>39</v>
      </c>
      <c r="F225">
        <v>2</v>
      </c>
      <c r="G225" t="s">
        <v>38</v>
      </c>
      <c r="H225" t="s">
        <v>2</v>
      </c>
      <c r="I225" t="s">
        <v>37</v>
      </c>
      <c r="J225">
        <v>824.2</v>
      </c>
    </row>
    <row r="226" spans="1:10" x14ac:dyDescent="0.25">
      <c r="A226">
        <v>10</v>
      </c>
      <c r="B226">
        <v>2017</v>
      </c>
      <c r="C226" t="s">
        <v>34</v>
      </c>
      <c r="D226" t="s">
        <v>49</v>
      </c>
      <c r="E226" t="s">
        <v>39</v>
      </c>
      <c r="F226">
        <v>3</v>
      </c>
      <c r="G226" t="s">
        <v>38</v>
      </c>
      <c r="H226" t="s">
        <v>46</v>
      </c>
      <c r="I226" t="s">
        <v>37</v>
      </c>
      <c r="J226">
        <v>1130.5999999999999</v>
      </c>
    </row>
    <row r="227" spans="1:10" x14ac:dyDescent="0.25">
      <c r="A227">
        <v>10</v>
      </c>
      <c r="B227">
        <v>2017</v>
      </c>
      <c r="C227" t="s">
        <v>34</v>
      </c>
      <c r="D227" t="s">
        <v>49</v>
      </c>
      <c r="E227" t="s">
        <v>39</v>
      </c>
      <c r="F227">
        <v>4</v>
      </c>
      <c r="G227" t="s">
        <v>38</v>
      </c>
      <c r="H227" t="s">
        <v>46</v>
      </c>
      <c r="I227" t="s">
        <v>51</v>
      </c>
      <c r="J227">
        <v>1298.3</v>
      </c>
    </row>
    <row r="228" spans="1:10" x14ac:dyDescent="0.25">
      <c r="A228">
        <v>10</v>
      </c>
      <c r="B228">
        <v>2017</v>
      </c>
      <c r="C228" t="s">
        <v>34</v>
      </c>
      <c r="D228" t="s">
        <v>49</v>
      </c>
      <c r="E228" t="s">
        <v>39</v>
      </c>
      <c r="F228">
        <v>5</v>
      </c>
      <c r="G228" t="s">
        <v>38</v>
      </c>
      <c r="H228" t="s">
        <v>46</v>
      </c>
      <c r="I228" t="s">
        <v>51</v>
      </c>
      <c r="J228">
        <v>1321.6</v>
      </c>
    </row>
    <row r="229" spans="1:10" x14ac:dyDescent="0.25">
      <c r="A229">
        <v>10</v>
      </c>
      <c r="B229">
        <v>2017</v>
      </c>
      <c r="C229" t="s">
        <v>34</v>
      </c>
      <c r="D229" t="s">
        <v>49</v>
      </c>
      <c r="E229" t="s">
        <v>39</v>
      </c>
      <c r="F229">
        <v>6</v>
      </c>
      <c r="G229" t="s">
        <v>38</v>
      </c>
      <c r="H229" t="s">
        <v>46</v>
      </c>
      <c r="I229" t="s">
        <v>51</v>
      </c>
      <c r="J229">
        <v>1092.0999999999999</v>
      </c>
    </row>
    <row r="230" spans="1:10" x14ac:dyDescent="0.25">
      <c r="A230">
        <v>10</v>
      </c>
      <c r="B230">
        <v>2018</v>
      </c>
      <c r="C230" t="s">
        <v>34</v>
      </c>
      <c r="D230" t="s">
        <v>48</v>
      </c>
      <c r="E230" t="s">
        <v>39</v>
      </c>
      <c r="F230">
        <v>1</v>
      </c>
      <c r="G230" t="s">
        <v>38</v>
      </c>
      <c r="H230" t="s">
        <v>46</v>
      </c>
      <c r="I230" t="s">
        <v>37</v>
      </c>
      <c r="J230">
        <v>862.4</v>
      </c>
    </row>
    <row r="231" spans="1:10" x14ac:dyDescent="0.25">
      <c r="A231">
        <v>10</v>
      </c>
      <c r="B231">
        <v>2018</v>
      </c>
      <c r="C231" t="s">
        <v>34</v>
      </c>
      <c r="D231" t="s">
        <v>48</v>
      </c>
      <c r="E231" t="s">
        <v>39</v>
      </c>
      <c r="F231">
        <v>2</v>
      </c>
      <c r="G231" t="s">
        <v>38</v>
      </c>
      <c r="H231" t="s">
        <v>2</v>
      </c>
      <c r="I231" t="s">
        <v>37</v>
      </c>
      <c r="J231">
        <v>659.5</v>
      </c>
    </row>
    <row r="232" spans="1:10" x14ac:dyDescent="0.25">
      <c r="A232">
        <v>10</v>
      </c>
      <c r="B232">
        <v>2018</v>
      </c>
      <c r="C232" t="s">
        <v>34</v>
      </c>
      <c r="D232" t="s">
        <v>48</v>
      </c>
      <c r="E232" t="s">
        <v>39</v>
      </c>
      <c r="F232">
        <v>3</v>
      </c>
      <c r="G232" t="s">
        <v>38</v>
      </c>
      <c r="H232" t="s">
        <v>2</v>
      </c>
      <c r="I232" t="s">
        <v>51</v>
      </c>
      <c r="J232">
        <v>623</v>
      </c>
    </row>
    <row r="233" spans="1:10" x14ac:dyDescent="0.25">
      <c r="A233">
        <v>10</v>
      </c>
      <c r="B233">
        <v>2018</v>
      </c>
      <c r="C233" t="s">
        <v>34</v>
      </c>
      <c r="D233" t="s">
        <v>48</v>
      </c>
      <c r="E233" t="s">
        <v>39</v>
      </c>
      <c r="F233">
        <v>4</v>
      </c>
      <c r="G233" t="s">
        <v>38</v>
      </c>
      <c r="H233" t="s">
        <v>46</v>
      </c>
      <c r="I233" t="s">
        <v>37</v>
      </c>
      <c r="J233">
        <v>771.5</v>
      </c>
    </row>
    <row r="234" spans="1:10" x14ac:dyDescent="0.25">
      <c r="A234">
        <v>10</v>
      </c>
      <c r="B234">
        <v>2018</v>
      </c>
      <c r="C234" t="s">
        <v>34</v>
      </c>
      <c r="D234" t="s">
        <v>48</v>
      </c>
      <c r="E234" t="s">
        <v>39</v>
      </c>
      <c r="F234">
        <v>5</v>
      </c>
      <c r="G234" t="s">
        <v>38</v>
      </c>
      <c r="H234" t="s">
        <v>46</v>
      </c>
      <c r="I234" t="s">
        <v>37</v>
      </c>
      <c r="J234">
        <v>1030.4000000000001</v>
      </c>
    </row>
    <row r="235" spans="1:10" x14ac:dyDescent="0.25">
      <c r="A235">
        <v>10</v>
      </c>
      <c r="B235">
        <v>2018</v>
      </c>
      <c r="C235" t="s">
        <v>34</v>
      </c>
      <c r="D235" t="s">
        <v>48</v>
      </c>
      <c r="E235" t="s">
        <v>39</v>
      </c>
      <c r="F235">
        <v>6</v>
      </c>
      <c r="G235" t="s">
        <v>38</v>
      </c>
      <c r="H235" t="s">
        <v>46</v>
      </c>
      <c r="I235" t="s">
        <v>51</v>
      </c>
      <c r="J235">
        <v>885.9</v>
      </c>
    </row>
    <row r="236" spans="1:10" x14ac:dyDescent="0.25">
      <c r="A236">
        <v>10</v>
      </c>
      <c r="B236">
        <v>2018</v>
      </c>
      <c r="C236" t="s">
        <v>34</v>
      </c>
      <c r="D236" t="s">
        <v>49</v>
      </c>
      <c r="E236" t="s">
        <v>39</v>
      </c>
      <c r="F236">
        <v>1</v>
      </c>
      <c r="G236" t="s">
        <v>38</v>
      </c>
      <c r="H236" t="s">
        <v>2</v>
      </c>
      <c r="I236" t="s">
        <v>51</v>
      </c>
      <c r="J236">
        <v>957.2</v>
      </c>
    </row>
    <row r="237" spans="1:10" x14ac:dyDescent="0.25">
      <c r="A237">
        <v>10</v>
      </c>
      <c r="B237">
        <v>2018</v>
      </c>
      <c r="C237" t="s">
        <v>34</v>
      </c>
      <c r="D237" t="s">
        <v>49</v>
      </c>
      <c r="E237" t="s">
        <v>39</v>
      </c>
      <c r="F237">
        <v>2</v>
      </c>
      <c r="G237" t="s">
        <v>38</v>
      </c>
      <c r="H237" t="s">
        <v>46</v>
      </c>
      <c r="I237" t="s">
        <v>37</v>
      </c>
      <c r="J237">
        <v>1374.7</v>
      </c>
    </row>
    <row r="238" spans="1:10" x14ac:dyDescent="0.25">
      <c r="A238">
        <v>10</v>
      </c>
      <c r="B238">
        <v>2018</v>
      </c>
      <c r="C238" t="s">
        <v>34</v>
      </c>
      <c r="D238" t="s">
        <v>49</v>
      </c>
      <c r="E238" t="s">
        <v>39</v>
      </c>
      <c r="F238">
        <v>3</v>
      </c>
      <c r="G238" t="s">
        <v>45</v>
      </c>
      <c r="H238" t="s">
        <v>2</v>
      </c>
      <c r="I238" t="s">
        <v>37</v>
      </c>
      <c r="J238">
        <v>962.4</v>
      </c>
    </row>
    <row r="239" spans="1:10" x14ac:dyDescent="0.25">
      <c r="A239">
        <v>10</v>
      </c>
      <c r="B239">
        <v>2018</v>
      </c>
      <c r="C239" t="s">
        <v>34</v>
      </c>
      <c r="D239" t="s">
        <v>49</v>
      </c>
      <c r="E239" t="s">
        <v>39</v>
      </c>
      <c r="F239">
        <v>4</v>
      </c>
      <c r="G239" t="s">
        <v>38</v>
      </c>
      <c r="H239" t="s">
        <v>46</v>
      </c>
      <c r="I239" t="s">
        <v>37</v>
      </c>
      <c r="J239">
        <v>1509</v>
      </c>
    </row>
    <row r="240" spans="1:10" x14ac:dyDescent="0.25">
      <c r="A240">
        <v>10</v>
      </c>
      <c r="B240">
        <v>2018</v>
      </c>
      <c r="C240" t="s">
        <v>34</v>
      </c>
      <c r="D240" t="s">
        <v>49</v>
      </c>
      <c r="E240" t="s">
        <v>39</v>
      </c>
      <c r="F240">
        <v>5</v>
      </c>
      <c r="G240" t="s">
        <v>38</v>
      </c>
      <c r="H240" t="s">
        <v>46</v>
      </c>
      <c r="I240" t="s">
        <v>51</v>
      </c>
      <c r="J240">
        <v>1331.6</v>
      </c>
    </row>
    <row r="241" spans="1:10" x14ac:dyDescent="0.25">
      <c r="A241">
        <v>10</v>
      </c>
      <c r="B241">
        <v>2018</v>
      </c>
      <c r="C241" t="s">
        <v>34</v>
      </c>
      <c r="D241" t="s">
        <v>49</v>
      </c>
      <c r="E241" t="s">
        <v>39</v>
      </c>
      <c r="F241">
        <v>6</v>
      </c>
      <c r="G241" t="s">
        <v>38</v>
      </c>
      <c r="H241" t="s">
        <v>2</v>
      </c>
      <c r="I241" t="s">
        <v>51</v>
      </c>
      <c r="J241">
        <v>1066.9000000000001</v>
      </c>
    </row>
    <row r="242" spans="1:10" x14ac:dyDescent="0.25">
      <c r="A242">
        <v>11</v>
      </c>
      <c r="B242">
        <v>2017</v>
      </c>
      <c r="C242" t="s">
        <v>34</v>
      </c>
      <c r="D242" t="s">
        <v>48</v>
      </c>
      <c r="E242" t="s">
        <v>39</v>
      </c>
      <c r="F242">
        <v>1</v>
      </c>
      <c r="G242" t="s">
        <v>45</v>
      </c>
      <c r="H242" t="s">
        <v>46</v>
      </c>
      <c r="I242" t="s">
        <v>51</v>
      </c>
      <c r="J242">
        <v>624.4</v>
      </c>
    </row>
    <row r="243" spans="1:10" x14ac:dyDescent="0.25">
      <c r="A243">
        <v>11</v>
      </c>
      <c r="B243">
        <v>2017</v>
      </c>
      <c r="C243" t="s">
        <v>34</v>
      </c>
      <c r="D243" t="s">
        <v>48</v>
      </c>
      <c r="E243" t="s">
        <v>39</v>
      </c>
      <c r="F243">
        <v>2</v>
      </c>
      <c r="G243" t="s">
        <v>38</v>
      </c>
      <c r="H243" t="s">
        <v>46</v>
      </c>
      <c r="I243" t="s">
        <v>37</v>
      </c>
      <c r="J243">
        <v>1065.4000000000001</v>
      </c>
    </row>
    <row r="244" spans="1:10" x14ac:dyDescent="0.25">
      <c r="A244">
        <v>11</v>
      </c>
      <c r="B244">
        <v>2017</v>
      </c>
      <c r="C244" t="s">
        <v>34</v>
      </c>
      <c r="D244" t="s">
        <v>48</v>
      </c>
      <c r="E244" t="s">
        <v>39</v>
      </c>
      <c r="F244">
        <v>3</v>
      </c>
      <c r="G244" t="s">
        <v>38</v>
      </c>
      <c r="H244" t="s">
        <v>2</v>
      </c>
      <c r="I244" t="s">
        <v>51</v>
      </c>
      <c r="J244">
        <v>454.7</v>
      </c>
    </row>
    <row r="245" spans="1:10" x14ac:dyDescent="0.25">
      <c r="A245">
        <v>11</v>
      </c>
      <c r="B245">
        <v>2017</v>
      </c>
      <c r="C245" t="s">
        <v>34</v>
      </c>
      <c r="D245" t="s">
        <v>48</v>
      </c>
      <c r="E245" t="s">
        <v>39</v>
      </c>
      <c r="F245">
        <v>4</v>
      </c>
      <c r="G245" t="s">
        <v>45</v>
      </c>
      <c r="H245" t="s">
        <v>2</v>
      </c>
      <c r="I245" t="s">
        <v>51</v>
      </c>
      <c r="J245">
        <v>466.5</v>
      </c>
    </row>
    <row r="246" spans="1:10" x14ac:dyDescent="0.25">
      <c r="A246">
        <v>11</v>
      </c>
      <c r="B246">
        <v>2017</v>
      </c>
      <c r="C246" t="s">
        <v>34</v>
      </c>
      <c r="D246" t="s">
        <v>48</v>
      </c>
      <c r="E246" t="s">
        <v>39</v>
      </c>
      <c r="F246">
        <v>5</v>
      </c>
      <c r="G246" t="s">
        <v>38</v>
      </c>
      <c r="H246" t="s">
        <v>46</v>
      </c>
      <c r="I246" t="s">
        <v>37</v>
      </c>
      <c r="J246">
        <v>847.4</v>
      </c>
    </row>
    <row r="247" spans="1:10" x14ac:dyDescent="0.25">
      <c r="A247">
        <v>11</v>
      </c>
      <c r="B247">
        <v>2017</v>
      </c>
      <c r="C247" t="s">
        <v>34</v>
      </c>
      <c r="D247" t="s">
        <v>48</v>
      </c>
      <c r="E247" t="s">
        <v>39</v>
      </c>
      <c r="F247">
        <v>6</v>
      </c>
      <c r="G247" t="s">
        <v>45</v>
      </c>
      <c r="H247" t="s">
        <v>46</v>
      </c>
      <c r="I247" t="s">
        <v>37</v>
      </c>
      <c r="J247">
        <v>901.6</v>
      </c>
    </row>
    <row r="248" spans="1:10" x14ac:dyDescent="0.25">
      <c r="A248">
        <v>11</v>
      </c>
      <c r="B248">
        <v>2017</v>
      </c>
      <c r="C248" t="s">
        <v>34</v>
      </c>
      <c r="D248" t="s">
        <v>49</v>
      </c>
      <c r="E248" t="s">
        <v>39</v>
      </c>
      <c r="F248">
        <v>1</v>
      </c>
      <c r="G248" t="s">
        <v>38</v>
      </c>
      <c r="H248" t="s">
        <v>2</v>
      </c>
      <c r="I248" t="s">
        <v>37</v>
      </c>
      <c r="J248">
        <v>760.3</v>
      </c>
    </row>
    <row r="249" spans="1:10" x14ac:dyDescent="0.25">
      <c r="A249">
        <v>11</v>
      </c>
      <c r="B249">
        <v>2017</v>
      </c>
      <c r="C249" t="s">
        <v>34</v>
      </c>
      <c r="D249" t="s">
        <v>49</v>
      </c>
      <c r="E249" t="s">
        <v>39</v>
      </c>
      <c r="F249">
        <v>2</v>
      </c>
      <c r="G249" t="s">
        <v>45</v>
      </c>
      <c r="H249" t="s">
        <v>46</v>
      </c>
      <c r="I249" t="s">
        <v>51</v>
      </c>
      <c r="J249">
        <v>1158.2</v>
      </c>
    </row>
    <row r="250" spans="1:10" x14ac:dyDescent="0.25">
      <c r="A250">
        <v>11</v>
      </c>
      <c r="B250">
        <v>2017</v>
      </c>
      <c r="C250" t="s">
        <v>34</v>
      </c>
      <c r="D250" t="s">
        <v>49</v>
      </c>
      <c r="E250" t="s">
        <v>39</v>
      </c>
      <c r="F250">
        <v>3</v>
      </c>
      <c r="G250" t="s">
        <v>38</v>
      </c>
      <c r="H250" t="s">
        <v>2</v>
      </c>
      <c r="I250" t="s">
        <v>51</v>
      </c>
      <c r="J250">
        <v>808.8</v>
      </c>
    </row>
    <row r="251" spans="1:10" x14ac:dyDescent="0.25">
      <c r="A251">
        <v>11</v>
      </c>
      <c r="B251">
        <v>2017</v>
      </c>
      <c r="C251" t="s">
        <v>34</v>
      </c>
      <c r="D251" t="s">
        <v>49</v>
      </c>
      <c r="E251" t="s">
        <v>39</v>
      </c>
      <c r="F251">
        <v>4</v>
      </c>
      <c r="G251" t="s">
        <v>45</v>
      </c>
      <c r="H251" t="s">
        <v>46</v>
      </c>
      <c r="I251" t="s">
        <v>37</v>
      </c>
      <c r="J251">
        <v>1397.2</v>
      </c>
    </row>
    <row r="252" spans="1:10" x14ac:dyDescent="0.25">
      <c r="A252">
        <v>11</v>
      </c>
      <c r="B252">
        <v>2017</v>
      </c>
      <c r="C252" t="s">
        <v>34</v>
      </c>
      <c r="D252" t="s">
        <v>49</v>
      </c>
      <c r="E252" t="s">
        <v>39</v>
      </c>
      <c r="F252">
        <v>5</v>
      </c>
      <c r="G252" t="s">
        <v>38</v>
      </c>
      <c r="H252" t="s">
        <v>46</v>
      </c>
      <c r="I252" t="s">
        <v>37</v>
      </c>
      <c r="J252">
        <v>1024.4000000000001</v>
      </c>
    </row>
    <row r="253" spans="1:10" x14ac:dyDescent="0.25">
      <c r="A253">
        <v>11</v>
      </c>
      <c r="B253">
        <v>2017</v>
      </c>
      <c r="C253" t="s">
        <v>34</v>
      </c>
      <c r="D253" t="s">
        <v>49</v>
      </c>
      <c r="E253" t="s">
        <v>39</v>
      </c>
      <c r="F253">
        <v>6</v>
      </c>
      <c r="G253" t="s">
        <v>45</v>
      </c>
      <c r="H253" t="s">
        <v>46</v>
      </c>
      <c r="I253" t="s">
        <v>51</v>
      </c>
      <c r="J253">
        <v>1256</v>
      </c>
    </row>
    <row r="254" spans="1:10" x14ac:dyDescent="0.25">
      <c r="A254">
        <v>11</v>
      </c>
      <c r="B254">
        <v>2018</v>
      </c>
      <c r="C254" t="s">
        <v>34</v>
      </c>
      <c r="D254" t="s">
        <v>48</v>
      </c>
      <c r="E254" t="s">
        <v>39</v>
      </c>
      <c r="F254">
        <v>1</v>
      </c>
      <c r="G254" t="s">
        <v>38</v>
      </c>
      <c r="H254" t="s">
        <v>2</v>
      </c>
      <c r="I254" t="s">
        <v>51</v>
      </c>
      <c r="J254">
        <v>473</v>
      </c>
    </row>
    <row r="255" spans="1:10" x14ac:dyDescent="0.25">
      <c r="A255">
        <v>11</v>
      </c>
      <c r="B255">
        <v>2018</v>
      </c>
      <c r="C255" t="s">
        <v>34</v>
      </c>
      <c r="D255" t="s">
        <v>48</v>
      </c>
      <c r="E255" t="s">
        <v>39</v>
      </c>
      <c r="F255">
        <v>2</v>
      </c>
      <c r="G255" t="s">
        <v>45</v>
      </c>
      <c r="H255" t="s">
        <v>2</v>
      </c>
      <c r="I255" t="s">
        <v>37</v>
      </c>
      <c r="J255">
        <v>517.4</v>
      </c>
    </row>
    <row r="256" spans="1:10" x14ac:dyDescent="0.25">
      <c r="A256">
        <v>11</v>
      </c>
      <c r="B256">
        <v>2018</v>
      </c>
      <c r="C256" t="s">
        <v>34</v>
      </c>
      <c r="D256" t="s">
        <v>48</v>
      </c>
      <c r="E256" t="s">
        <v>39</v>
      </c>
      <c r="F256">
        <v>3</v>
      </c>
      <c r="G256" t="s">
        <v>38</v>
      </c>
      <c r="H256" t="s">
        <v>46</v>
      </c>
      <c r="I256" t="s">
        <v>37</v>
      </c>
      <c r="J256">
        <v>1139.3</v>
      </c>
    </row>
    <row r="257" spans="1:10" x14ac:dyDescent="0.25">
      <c r="A257">
        <v>11</v>
      </c>
      <c r="B257">
        <v>2018</v>
      </c>
      <c r="C257" t="s">
        <v>34</v>
      </c>
      <c r="D257" t="s">
        <v>48</v>
      </c>
      <c r="E257" t="s">
        <v>39</v>
      </c>
      <c r="F257">
        <v>4</v>
      </c>
      <c r="G257" t="s">
        <v>45</v>
      </c>
      <c r="H257" t="s">
        <v>46</v>
      </c>
      <c r="I257" t="s">
        <v>51</v>
      </c>
      <c r="J257">
        <v>950.9</v>
      </c>
    </row>
    <row r="258" spans="1:10" x14ac:dyDescent="0.25">
      <c r="A258">
        <v>11</v>
      </c>
      <c r="B258">
        <v>2018</v>
      </c>
      <c r="C258" t="s">
        <v>34</v>
      </c>
      <c r="D258" t="s">
        <v>48</v>
      </c>
      <c r="E258" t="s">
        <v>39</v>
      </c>
      <c r="F258">
        <v>5</v>
      </c>
      <c r="G258" t="s">
        <v>45</v>
      </c>
      <c r="H258" t="s">
        <v>2</v>
      </c>
      <c r="I258" t="s">
        <v>51</v>
      </c>
      <c r="J258">
        <v>490.6</v>
      </c>
    </row>
    <row r="259" spans="1:10" x14ac:dyDescent="0.25">
      <c r="A259">
        <v>11</v>
      </c>
      <c r="B259">
        <v>2018</v>
      </c>
      <c r="C259" t="s">
        <v>34</v>
      </c>
      <c r="D259" t="s">
        <v>48</v>
      </c>
      <c r="E259" t="s">
        <v>39</v>
      </c>
      <c r="F259">
        <v>6</v>
      </c>
      <c r="G259" t="s">
        <v>38</v>
      </c>
      <c r="H259" t="s">
        <v>2</v>
      </c>
      <c r="I259" t="s">
        <v>37</v>
      </c>
      <c r="J259">
        <v>624.6</v>
      </c>
    </row>
    <row r="260" spans="1:10" x14ac:dyDescent="0.25">
      <c r="A260">
        <v>11</v>
      </c>
      <c r="B260">
        <v>2018</v>
      </c>
      <c r="C260" t="s">
        <v>34</v>
      </c>
      <c r="D260" t="s">
        <v>49</v>
      </c>
      <c r="E260" t="s">
        <v>39</v>
      </c>
      <c r="F260">
        <v>1</v>
      </c>
      <c r="G260" t="s">
        <v>45</v>
      </c>
      <c r="H260" t="s">
        <v>46</v>
      </c>
      <c r="I260" t="s">
        <v>51</v>
      </c>
      <c r="J260">
        <v>1364.3</v>
      </c>
    </row>
    <row r="261" spans="1:10" x14ac:dyDescent="0.25">
      <c r="A261">
        <v>11</v>
      </c>
      <c r="B261">
        <v>2018</v>
      </c>
      <c r="C261" t="s">
        <v>34</v>
      </c>
      <c r="D261" t="s">
        <v>49</v>
      </c>
      <c r="E261" t="s">
        <v>39</v>
      </c>
      <c r="F261">
        <v>2</v>
      </c>
      <c r="G261" t="s">
        <v>38</v>
      </c>
      <c r="H261" t="s">
        <v>2</v>
      </c>
      <c r="I261" t="s">
        <v>37</v>
      </c>
      <c r="J261">
        <v>1094.4000000000001</v>
      </c>
    </row>
    <row r="262" spans="1:10" x14ac:dyDescent="0.25">
      <c r="A262">
        <v>11</v>
      </c>
      <c r="B262">
        <v>2018</v>
      </c>
      <c r="C262" t="s">
        <v>34</v>
      </c>
      <c r="D262" t="s">
        <v>49</v>
      </c>
      <c r="E262" t="s">
        <v>39</v>
      </c>
      <c r="F262">
        <v>3</v>
      </c>
      <c r="G262" t="s">
        <v>38</v>
      </c>
      <c r="H262" t="s">
        <v>2</v>
      </c>
      <c r="I262" t="s">
        <v>37</v>
      </c>
      <c r="J262">
        <v>1037</v>
      </c>
    </row>
    <row r="263" spans="1:10" x14ac:dyDescent="0.25">
      <c r="A263">
        <v>11</v>
      </c>
      <c r="B263">
        <v>2018</v>
      </c>
      <c r="C263" t="s">
        <v>34</v>
      </c>
      <c r="D263" t="s">
        <v>49</v>
      </c>
      <c r="E263" t="s">
        <v>39</v>
      </c>
      <c r="F263">
        <v>4</v>
      </c>
      <c r="G263" t="s">
        <v>38</v>
      </c>
      <c r="H263" t="s">
        <v>2</v>
      </c>
      <c r="I263" t="s">
        <v>37</v>
      </c>
      <c r="J263">
        <v>992.7</v>
      </c>
    </row>
    <row r="264" spans="1:10" x14ac:dyDescent="0.25">
      <c r="A264">
        <v>11</v>
      </c>
      <c r="B264">
        <v>2018</v>
      </c>
      <c r="C264" t="s">
        <v>34</v>
      </c>
      <c r="D264" t="s">
        <v>49</v>
      </c>
      <c r="E264" t="s">
        <v>39</v>
      </c>
      <c r="F264">
        <v>5</v>
      </c>
      <c r="G264" t="s">
        <v>45</v>
      </c>
      <c r="H264" t="s">
        <v>2</v>
      </c>
      <c r="I264" t="s">
        <v>37</v>
      </c>
      <c r="J264">
        <v>1263.8</v>
      </c>
    </row>
    <row r="265" spans="1:10" x14ac:dyDescent="0.25">
      <c r="A265">
        <v>11</v>
      </c>
      <c r="B265">
        <v>2018</v>
      </c>
      <c r="C265" t="s">
        <v>34</v>
      </c>
      <c r="D265" t="s">
        <v>49</v>
      </c>
      <c r="E265" t="s">
        <v>39</v>
      </c>
      <c r="F265">
        <v>6</v>
      </c>
      <c r="G265" t="s">
        <v>38</v>
      </c>
      <c r="H265" t="s">
        <v>46</v>
      </c>
      <c r="I265" t="s">
        <v>37</v>
      </c>
      <c r="J265">
        <v>1316.1</v>
      </c>
    </row>
    <row r="266" spans="1:10" x14ac:dyDescent="0.25">
      <c r="A266">
        <v>12</v>
      </c>
      <c r="B266">
        <v>2017</v>
      </c>
      <c r="C266" t="s">
        <v>34</v>
      </c>
      <c r="D266" t="s">
        <v>48</v>
      </c>
      <c r="E266" t="s">
        <v>39</v>
      </c>
      <c r="F266">
        <v>1</v>
      </c>
      <c r="G266" t="s">
        <v>45</v>
      </c>
      <c r="H266" t="s">
        <v>2</v>
      </c>
      <c r="I266" t="s">
        <v>37</v>
      </c>
      <c r="J266">
        <v>516.1</v>
      </c>
    </row>
    <row r="267" spans="1:10" x14ac:dyDescent="0.25">
      <c r="A267">
        <v>12</v>
      </c>
      <c r="B267">
        <v>2017</v>
      </c>
      <c r="C267" t="s">
        <v>34</v>
      </c>
      <c r="D267" t="s">
        <v>48</v>
      </c>
      <c r="E267" t="s">
        <v>39</v>
      </c>
      <c r="F267">
        <v>2</v>
      </c>
      <c r="G267" t="s">
        <v>45</v>
      </c>
      <c r="H267" t="s">
        <v>46</v>
      </c>
      <c r="I267" t="s">
        <v>37</v>
      </c>
      <c r="J267">
        <v>772.6</v>
      </c>
    </row>
    <row r="268" spans="1:10" x14ac:dyDescent="0.25">
      <c r="A268">
        <v>12</v>
      </c>
      <c r="B268">
        <v>2017</v>
      </c>
      <c r="C268" t="s">
        <v>34</v>
      </c>
      <c r="D268" t="s">
        <v>48</v>
      </c>
      <c r="E268" t="s">
        <v>39</v>
      </c>
      <c r="F268">
        <v>3</v>
      </c>
      <c r="G268" t="s">
        <v>38</v>
      </c>
      <c r="H268" t="s">
        <v>46</v>
      </c>
      <c r="I268" t="s">
        <v>51</v>
      </c>
      <c r="J268">
        <v>853.2</v>
      </c>
    </row>
    <row r="269" spans="1:10" x14ac:dyDescent="0.25">
      <c r="A269">
        <v>12</v>
      </c>
      <c r="B269">
        <v>2017</v>
      </c>
      <c r="C269" t="s">
        <v>34</v>
      </c>
      <c r="D269" t="s">
        <v>48</v>
      </c>
      <c r="E269" t="s">
        <v>39</v>
      </c>
      <c r="F269">
        <v>4</v>
      </c>
      <c r="G269" t="s">
        <v>38</v>
      </c>
      <c r="H269" t="s">
        <v>2</v>
      </c>
      <c r="I269" t="s">
        <v>51</v>
      </c>
      <c r="J269">
        <v>431.4</v>
      </c>
    </row>
    <row r="270" spans="1:10" x14ac:dyDescent="0.25">
      <c r="A270">
        <v>12</v>
      </c>
      <c r="B270">
        <v>2017</v>
      </c>
      <c r="C270" t="s">
        <v>34</v>
      </c>
      <c r="D270" t="s">
        <v>48</v>
      </c>
      <c r="E270" t="s">
        <v>39</v>
      </c>
      <c r="F270">
        <v>5</v>
      </c>
      <c r="G270" t="s">
        <v>45</v>
      </c>
      <c r="H270" t="s">
        <v>46</v>
      </c>
      <c r="I270" t="s">
        <v>51</v>
      </c>
      <c r="J270">
        <v>758.7</v>
      </c>
    </row>
    <row r="271" spans="1:10" x14ac:dyDescent="0.25">
      <c r="A271">
        <v>12</v>
      </c>
      <c r="B271">
        <v>2017</v>
      </c>
      <c r="C271" t="s">
        <v>34</v>
      </c>
      <c r="D271" t="s">
        <v>48</v>
      </c>
      <c r="E271" t="s">
        <v>39</v>
      </c>
      <c r="F271">
        <v>6</v>
      </c>
      <c r="G271" t="s">
        <v>38</v>
      </c>
      <c r="H271" t="s">
        <v>2</v>
      </c>
      <c r="I271" t="s">
        <v>37</v>
      </c>
      <c r="J271">
        <v>307.10000000000002</v>
      </c>
    </row>
    <row r="272" spans="1:10" x14ac:dyDescent="0.25">
      <c r="A272">
        <v>12</v>
      </c>
      <c r="B272">
        <v>2017</v>
      </c>
      <c r="C272" t="s">
        <v>34</v>
      </c>
      <c r="D272" t="s">
        <v>49</v>
      </c>
      <c r="E272" t="s">
        <v>39</v>
      </c>
      <c r="F272">
        <v>1</v>
      </c>
      <c r="G272" t="s">
        <v>38</v>
      </c>
      <c r="H272" t="s">
        <v>2</v>
      </c>
      <c r="I272" t="s">
        <v>37</v>
      </c>
      <c r="J272">
        <v>827.9</v>
      </c>
    </row>
    <row r="273" spans="1:10" x14ac:dyDescent="0.25">
      <c r="A273">
        <v>12</v>
      </c>
      <c r="B273">
        <v>2017</v>
      </c>
      <c r="C273" t="s">
        <v>34</v>
      </c>
      <c r="D273" t="s">
        <v>49</v>
      </c>
      <c r="E273" t="s">
        <v>39</v>
      </c>
      <c r="F273">
        <v>2</v>
      </c>
      <c r="G273" t="s">
        <v>45</v>
      </c>
      <c r="H273" t="s">
        <v>2</v>
      </c>
      <c r="I273" t="s">
        <v>51</v>
      </c>
      <c r="J273">
        <v>809.1</v>
      </c>
    </row>
    <row r="274" spans="1:10" x14ac:dyDescent="0.25">
      <c r="A274">
        <v>12</v>
      </c>
      <c r="B274">
        <v>2017</v>
      </c>
      <c r="C274" t="s">
        <v>34</v>
      </c>
      <c r="D274" t="s">
        <v>49</v>
      </c>
      <c r="E274" t="s">
        <v>39</v>
      </c>
      <c r="F274">
        <v>3</v>
      </c>
      <c r="G274" t="s">
        <v>38</v>
      </c>
      <c r="H274" t="s">
        <v>2</v>
      </c>
      <c r="I274" t="s">
        <v>51</v>
      </c>
      <c r="J274">
        <v>879.4</v>
      </c>
    </row>
    <row r="275" spans="1:10" x14ac:dyDescent="0.25">
      <c r="A275">
        <v>12</v>
      </c>
      <c r="B275">
        <v>2017</v>
      </c>
      <c r="C275" t="s">
        <v>34</v>
      </c>
      <c r="D275" t="s">
        <v>49</v>
      </c>
      <c r="E275" t="s">
        <v>39</v>
      </c>
      <c r="F275">
        <v>4</v>
      </c>
      <c r="G275" t="s">
        <v>38</v>
      </c>
      <c r="H275" t="s">
        <v>2</v>
      </c>
      <c r="I275" t="s">
        <v>37</v>
      </c>
      <c r="J275">
        <v>923.1</v>
      </c>
    </row>
    <row r="276" spans="1:10" x14ac:dyDescent="0.25">
      <c r="A276">
        <v>12</v>
      </c>
      <c r="B276">
        <v>2017</v>
      </c>
      <c r="C276" t="s">
        <v>34</v>
      </c>
      <c r="D276" t="s">
        <v>49</v>
      </c>
      <c r="E276" t="s">
        <v>39</v>
      </c>
      <c r="F276">
        <v>5</v>
      </c>
      <c r="G276" t="s">
        <v>38</v>
      </c>
      <c r="H276" t="s">
        <v>2</v>
      </c>
      <c r="I276" t="s">
        <v>37</v>
      </c>
      <c r="J276">
        <v>669.8</v>
      </c>
    </row>
    <row r="277" spans="1:10" x14ac:dyDescent="0.25">
      <c r="A277">
        <v>12</v>
      </c>
      <c r="B277">
        <v>2017</v>
      </c>
      <c r="C277" t="s">
        <v>34</v>
      </c>
      <c r="D277" t="s">
        <v>49</v>
      </c>
      <c r="E277" t="s">
        <v>39</v>
      </c>
      <c r="F277">
        <v>6</v>
      </c>
      <c r="G277" t="s">
        <v>38</v>
      </c>
      <c r="H277" t="s">
        <v>2</v>
      </c>
      <c r="I277" t="s">
        <v>37</v>
      </c>
      <c r="J277">
        <v>833.5</v>
      </c>
    </row>
    <row r="278" spans="1:10" x14ac:dyDescent="0.25">
      <c r="A278">
        <v>12</v>
      </c>
      <c r="B278">
        <v>2018</v>
      </c>
      <c r="C278" t="s">
        <v>34</v>
      </c>
      <c r="D278" t="s">
        <v>48</v>
      </c>
      <c r="E278" t="s">
        <v>39</v>
      </c>
      <c r="F278">
        <v>1</v>
      </c>
      <c r="G278" t="s">
        <v>45</v>
      </c>
      <c r="H278" t="s">
        <v>2</v>
      </c>
      <c r="I278" t="s">
        <v>51</v>
      </c>
      <c r="J278">
        <v>522.9</v>
      </c>
    </row>
    <row r="279" spans="1:10" x14ac:dyDescent="0.25">
      <c r="A279">
        <v>12</v>
      </c>
      <c r="B279">
        <v>2018</v>
      </c>
      <c r="C279" t="s">
        <v>34</v>
      </c>
      <c r="D279" t="s">
        <v>48</v>
      </c>
      <c r="E279" t="s">
        <v>39</v>
      </c>
      <c r="F279">
        <v>2</v>
      </c>
      <c r="G279" t="s">
        <v>45</v>
      </c>
      <c r="H279" t="s">
        <v>2</v>
      </c>
      <c r="I279" t="s">
        <v>37</v>
      </c>
      <c r="J279">
        <v>704.4</v>
      </c>
    </row>
    <row r="280" spans="1:10" x14ac:dyDescent="0.25">
      <c r="A280">
        <v>12</v>
      </c>
      <c r="B280">
        <v>2018</v>
      </c>
      <c r="C280" t="s">
        <v>34</v>
      </c>
      <c r="D280" t="s">
        <v>48</v>
      </c>
      <c r="E280" t="s">
        <v>39</v>
      </c>
      <c r="F280">
        <v>3</v>
      </c>
      <c r="G280" t="s">
        <v>45</v>
      </c>
      <c r="H280" t="s">
        <v>2</v>
      </c>
      <c r="I280" t="s">
        <v>51</v>
      </c>
      <c r="J280">
        <v>681.1</v>
      </c>
    </row>
    <row r="281" spans="1:10" x14ac:dyDescent="0.25">
      <c r="A281">
        <v>12</v>
      </c>
      <c r="B281">
        <v>2018</v>
      </c>
      <c r="C281" t="s">
        <v>34</v>
      </c>
      <c r="D281" t="s">
        <v>48</v>
      </c>
      <c r="E281" t="s">
        <v>39</v>
      </c>
      <c r="F281">
        <v>4</v>
      </c>
      <c r="G281" t="s">
        <v>38</v>
      </c>
      <c r="H281" t="s">
        <v>46</v>
      </c>
      <c r="I281" t="s">
        <v>37</v>
      </c>
      <c r="J281">
        <v>1103.5</v>
      </c>
    </row>
    <row r="282" spans="1:10" x14ac:dyDescent="0.25">
      <c r="A282">
        <v>12</v>
      </c>
      <c r="B282">
        <v>2018</v>
      </c>
      <c r="C282" t="s">
        <v>34</v>
      </c>
      <c r="D282" t="s">
        <v>48</v>
      </c>
      <c r="E282" t="s">
        <v>39</v>
      </c>
      <c r="F282">
        <v>5</v>
      </c>
      <c r="G282" t="s">
        <v>38</v>
      </c>
      <c r="H282" t="s">
        <v>2</v>
      </c>
      <c r="I282" t="s">
        <v>51</v>
      </c>
      <c r="J282">
        <v>725.9</v>
      </c>
    </row>
    <row r="283" spans="1:10" x14ac:dyDescent="0.25">
      <c r="A283">
        <v>12</v>
      </c>
      <c r="B283">
        <v>2018</v>
      </c>
      <c r="C283" t="s">
        <v>34</v>
      </c>
      <c r="D283" t="s">
        <v>48</v>
      </c>
      <c r="E283" t="s">
        <v>39</v>
      </c>
      <c r="F283">
        <v>6</v>
      </c>
      <c r="G283" t="s">
        <v>45</v>
      </c>
      <c r="H283" t="s">
        <v>2</v>
      </c>
      <c r="I283" t="s">
        <v>37</v>
      </c>
      <c r="J283">
        <v>632</v>
      </c>
    </row>
    <row r="284" spans="1:10" x14ac:dyDescent="0.25">
      <c r="A284">
        <v>12</v>
      </c>
      <c r="B284">
        <v>2018</v>
      </c>
      <c r="C284" t="s">
        <v>34</v>
      </c>
      <c r="D284" t="s">
        <v>49</v>
      </c>
      <c r="E284" t="s">
        <v>39</v>
      </c>
      <c r="F284">
        <v>1</v>
      </c>
      <c r="G284" t="s">
        <v>38</v>
      </c>
      <c r="H284" t="s">
        <v>46</v>
      </c>
      <c r="I284" t="s">
        <v>37</v>
      </c>
      <c r="J284">
        <v>1418.6</v>
      </c>
    </row>
    <row r="285" spans="1:10" x14ac:dyDescent="0.25">
      <c r="A285">
        <v>12</v>
      </c>
      <c r="B285">
        <v>2018</v>
      </c>
      <c r="C285" t="s">
        <v>34</v>
      </c>
      <c r="D285" t="s">
        <v>49</v>
      </c>
      <c r="E285" t="s">
        <v>39</v>
      </c>
      <c r="F285">
        <v>2</v>
      </c>
      <c r="G285" t="s">
        <v>38</v>
      </c>
      <c r="H285" t="s">
        <v>46</v>
      </c>
      <c r="I285" t="s">
        <v>51</v>
      </c>
      <c r="J285">
        <v>1370.2</v>
      </c>
    </row>
    <row r="286" spans="1:10" x14ac:dyDescent="0.25">
      <c r="A286">
        <v>12</v>
      </c>
      <c r="B286">
        <v>2018</v>
      </c>
      <c r="C286" t="s">
        <v>34</v>
      </c>
      <c r="D286" t="s">
        <v>49</v>
      </c>
      <c r="E286" t="s">
        <v>39</v>
      </c>
      <c r="F286">
        <v>3</v>
      </c>
      <c r="G286" t="s">
        <v>38</v>
      </c>
      <c r="H286" t="s">
        <v>2</v>
      </c>
      <c r="I286" t="s">
        <v>51</v>
      </c>
      <c r="J286">
        <v>952.4</v>
      </c>
    </row>
    <row r="287" spans="1:10" x14ac:dyDescent="0.25">
      <c r="A287">
        <v>12</v>
      </c>
      <c r="B287">
        <v>2018</v>
      </c>
      <c r="C287" t="s">
        <v>34</v>
      </c>
      <c r="D287" t="s">
        <v>49</v>
      </c>
      <c r="E287" t="s">
        <v>39</v>
      </c>
      <c r="F287">
        <v>4</v>
      </c>
      <c r="G287" t="s">
        <v>45</v>
      </c>
      <c r="H287" t="s">
        <v>46</v>
      </c>
      <c r="I287" t="s">
        <v>51</v>
      </c>
      <c r="J287">
        <v>1209.4000000000001</v>
      </c>
    </row>
    <row r="288" spans="1:10" x14ac:dyDescent="0.25">
      <c r="A288">
        <v>12</v>
      </c>
      <c r="B288">
        <v>2018</v>
      </c>
      <c r="C288" t="s">
        <v>34</v>
      </c>
      <c r="D288" t="s">
        <v>49</v>
      </c>
      <c r="E288" t="s">
        <v>39</v>
      </c>
      <c r="F288">
        <v>5</v>
      </c>
      <c r="G288" t="s">
        <v>45</v>
      </c>
      <c r="H288" t="s">
        <v>2</v>
      </c>
      <c r="I288" t="s">
        <v>51</v>
      </c>
      <c r="J288">
        <v>1018.1</v>
      </c>
    </row>
    <row r="289" spans="1:10" x14ac:dyDescent="0.25">
      <c r="A289">
        <v>12</v>
      </c>
      <c r="B289">
        <v>2018</v>
      </c>
      <c r="C289" t="s">
        <v>34</v>
      </c>
      <c r="D289" t="s">
        <v>49</v>
      </c>
      <c r="E289" t="s">
        <v>39</v>
      </c>
      <c r="F289">
        <v>6</v>
      </c>
      <c r="G289" t="s">
        <v>38</v>
      </c>
      <c r="H289" t="s">
        <v>2</v>
      </c>
      <c r="I289" t="s">
        <v>51</v>
      </c>
      <c r="J289">
        <v>1044.5999999999999</v>
      </c>
    </row>
    <row r="290" spans="1:10" x14ac:dyDescent="0.25">
      <c r="A290">
        <v>13</v>
      </c>
      <c r="B290">
        <v>2017</v>
      </c>
      <c r="C290" t="s">
        <v>34</v>
      </c>
      <c r="D290" t="s">
        <v>48</v>
      </c>
      <c r="E290" t="s">
        <v>39</v>
      </c>
      <c r="F290">
        <v>1</v>
      </c>
      <c r="G290" t="s">
        <v>45</v>
      </c>
      <c r="H290" t="s">
        <v>2</v>
      </c>
      <c r="I290" t="s">
        <v>37</v>
      </c>
      <c r="J290">
        <v>328.5</v>
      </c>
    </row>
    <row r="291" spans="1:10" x14ac:dyDescent="0.25">
      <c r="A291">
        <v>13</v>
      </c>
      <c r="B291">
        <v>2017</v>
      </c>
      <c r="C291" t="s">
        <v>34</v>
      </c>
      <c r="D291" t="s">
        <v>48</v>
      </c>
      <c r="E291" t="s">
        <v>39</v>
      </c>
      <c r="F291">
        <v>2</v>
      </c>
      <c r="G291" t="s">
        <v>38</v>
      </c>
      <c r="H291" t="s">
        <v>2</v>
      </c>
      <c r="I291" t="s">
        <v>37</v>
      </c>
      <c r="J291">
        <v>285.89999999999998</v>
      </c>
    </row>
    <row r="292" spans="1:10" x14ac:dyDescent="0.25">
      <c r="A292">
        <v>13</v>
      </c>
      <c r="B292">
        <v>2017</v>
      </c>
      <c r="C292" t="s">
        <v>34</v>
      </c>
      <c r="D292" t="s">
        <v>48</v>
      </c>
      <c r="E292" t="s">
        <v>39</v>
      </c>
      <c r="F292">
        <v>3</v>
      </c>
      <c r="G292" t="s">
        <v>45</v>
      </c>
      <c r="H292" t="s">
        <v>46</v>
      </c>
      <c r="I292" t="s">
        <v>37</v>
      </c>
      <c r="J292">
        <v>702.7</v>
      </c>
    </row>
    <row r="293" spans="1:10" x14ac:dyDescent="0.25">
      <c r="A293">
        <v>13</v>
      </c>
      <c r="B293">
        <v>2017</v>
      </c>
      <c r="C293" t="s">
        <v>34</v>
      </c>
      <c r="D293" t="s">
        <v>48</v>
      </c>
      <c r="E293" t="s">
        <v>39</v>
      </c>
      <c r="F293">
        <v>4</v>
      </c>
      <c r="G293" t="s">
        <v>45</v>
      </c>
      <c r="H293" t="s">
        <v>46</v>
      </c>
      <c r="I293" t="s">
        <v>37</v>
      </c>
      <c r="J293">
        <v>777</v>
      </c>
    </row>
    <row r="294" spans="1:10" x14ac:dyDescent="0.25">
      <c r="A294">
        <v>13</v>
      </c>
      <c r="B294">
        <v>2017</v>
      </c>
      <c r="C294" t="s">
        <v>34</v>
      </c>
      <c r="D294" t="s">
        <v>48</v>
      </c>
      <c r="E294" t="s">
        <v>39</v>
      </c>
      <c r="F294">
        <v>5</v>
      </c>
      <c r="G294" t="s">
        <v>38</v>
      </c>
      <c r="H294" t="s">
        <v>46</v>
      </c>
      <c r="I294" t="s">
        <v>51</v>
      </c>
      <c r="J294">
        <v>841.5</v>
      </c>
    </row>
    <row r="295" spans="1:10" x14ac:dyDescent="0.25">
      <c r="A295">
        <v>13</v>
      </c>
      <c r="B295">
        <v>2017</v>
      </c>
      <c r="C295" t="s">
        <v>34</v>
      </c>
      <c r="D295" t="s">
        <v>48</v>
      </c>
      <c r="E295" t="s">
        <v>39</v>
      </c>
      <c r="F295">
        <v>6</v>
      </c>
      <c r="G295" t="s">
        <v>38</v>
      </c>
      <c r="H295" t="s">
        <v>2</v>
      </c>
      <c r="I295" t="s">
        <v>37</v>
      </c>
      <c r="J295">
        <v>328.5</v>
      </c>
    </row>
    <row r="296" spans="1:10" x14ac:dyDescent="0.25">
      <c r="A296">
        <v>13</v>
      </c>
      <c r="B296">
        <v>2017</v>
      </c>
      <c r="C296" t="s">
        <v>34</v>
      </c>
      <c r="D296" t="s">
        <v>49</v>
      </c>
      <c r="E296" t="s">
        <v>39</v>
      </c>
      <c r="F296">
        <v>1</v>
      </c>
      <c r="G296" t="s">
        <v>45</v>
      </c>
      <c r="H296" t="s">
        <v>2</v>
      </c>
      <c r="I296" t="s">
        <v>37</v>
      </c>
      <c r="J296">
        <v>1011</v>
      </c>
    </row>
    <row r="297" spans="1:10" x14ac:dyDescent="0.25">
      <c r="A297">
        <v>13</v>
      </c>
      <c r="B297">
        <v>2017</v>
      </c>
      <c r="C297" t="s">
        <v>34</v>
      </c>
      <c r="D297" t="s">
        <v>49</v>
      </c>
      <c r="E297" t="s">
        <v>39</v>
      </c>
      <c r="F297">
        <v>2</v>
      </c>
      <c r="G297" t="s">
        <v>45</v>
      </c>
      <c r="H297" t="s">
        <v>2</v>
      </c>
      <c r="I297" t="s">
        <v>37</v>
      </c>
      <c r="J297">
        <v>808.7</v>
      </c>
    </row>
    <row r="298" spans="1:10" x14ac:dyDescent="0.25">
      <c r="A298">
        <v>13</v>
      </c>
      <c r="B298">
        <v>2017</v>
      </c>
      <c r="C298" t="s">
        <v>34</v>
      </c>
      <c r="D298" t="s">
        <v>49</v>
      </c>
      <c r="E298" t="s">
        <v>39</v>
      </c>
      <c r="F298">
        <v>3</v>
      </c>
      <c r="G298" t="s">
        <v>45</v>
      </c>
      <c r="H298" t="s">
        <v>2</v>
      </c>
      <c r="I298" t="s">
        <v>37</v>
      </c>
      <c r="J298">
        <v>900.1</v>
      </c>
    </row>
    <row r="299" spans="1:10" x14ac:dyDescent="0.25">
      <c r="A299">
        <v>13</v>
      </c>
      <c r="B299">
        <v>2017</v>
      </c>
      <c r="C299" t="s">
        <v>34</v>
      </c>
      <c r="D299" t="s">
        <v>49</v>
      </c>
      <c r="E299" t="s">
        <v>39</v>
      </c>
      <c r="F299">
        <v>4</v>
      </c>
      <c r="G299" t="s">
        <v>38</v>
      </c>
      <c r="H299" t="s">
        <v>2</v>
      </c>
      <c r="I299" t="s">
        <v>51</v>
      </c>
      <c r="J299">
        <v>944.9</v>
      </c>
    </row>
    <row r="300" spans="1:10" x14ac:dyDescent="0.25">
      <c r="A300">
        <v>13</v>
      </c>
      <c r="B300">
        <v>2017</v>
      </c>
      <c r="C300" t="s">
        <v>34</v>
      </c>
      <c r="D300" t="s">
        <v>49</v>
      </c>
      <c r="E300" t="s">
        <v>39</v>
      </c>
      <c r="F300">
        <v>5</v>
      </c>
      <c r="G300" t="s">
        <v>38</v>
      </c>
      <c r="H300" t="s">
        <v>46</v>
      </c>
      <c r="I300" t="s">
        <v>37</v>
      </c>
      <c r="J300">
        <v>1329.7</v>
      </c>
    </row>
    <row r="301" spans="1:10" x14ac:dyDescent="0.25">
      <c r="A301">
        <v>13</v>
      </c>
      <c r="B301">
        <v>2017</v>
      </c>
      <c r="C301" t="s">
        <v>34</v>
      </c>
      <c r="D301" t="s">
        <v>49</v>
      </c>
      <c r="E301" t="s">
        <v>39</v>
      </c>
      <c r="F301">
        <v>6</v>
      </c>
      <c r="G301" t="s">
        <v>45</v>
      </c>
      <c r="H301" t="s">
        <v>2</v>
      </c>
      <c r="I301" t="s">
        <v>51</v>
      </c>
      <c r="J301">
        <v>729.7</v>
      </c>
    </row>
    <row r="302" spans="1:10" x14ac:dyDescent="0.25">
      <c r="A302">
        <v>13</v>
      </c>
      <c r="B302">
        <v>2018</v>
      </c>
      <c r="C302" t="s">
        <v>34</v>
      </c>
      <c r="D302" t="s">
        <v>48</v>
      </c>
      <c r="E302" t="s">
        <v>39</v>
      </c>
      <c r="F302">
        <v>1</v>
      </c>
      <c r="G302" t="s">
        <v>38</v>
      </c>
      <c r="H302" t="s">
        <v>2</v>
      </c>
      <c r="I302" t="s">
        <v>37</v>
      </c>
      <c r="J302">
        <v>542.70000000000005</v>
      </c>
    </row>
    <row r="303" spans="1:10" x14ac:dyDescent="0.25">
      <c r="A303">
        <v>13</v>
      </c>
      <c r="B303">
        <v>2018</v>
      </c>
      <c r="C303" t="s">
        <v>34</v>
      </c>
      <c r="D303" t="s">
        <v>48</v>
      </c>
      <c r="E303" t="s">
        <v>39</v>
      </c>
      <c r="F303">
        <v>2</v>
      </c>
      <c r="G303" t="s">
        <v>45</v>
      </c>
      <c r="H303" t="s">
        <v>46</v>
      </c>
      <c r="I303" t="s">
        <v>37</v>
      </c>
      <c r="J303">
        <v>768.1</v>
      </c>
    </row>
    <row r="304" spans="1:10" x14ac:dyDescent="0.25">
      <c r="A304">
        <v>13</v>
      </c>
      <c r="B304">
        <v>2018</v>
      </c>
      <c r="C304" t="s">
        <v>34</v>
      </c>
      <c r="D304" t="s">
        <v>48</v>
      </c>
      <c r="E304" t="s">
        <v>39</v>
      </c>
      <c r="F304">
        <v>3</v>
      </c>
      <c r="G304" t="s">
        <v>38</v>
      </c>
      <c r="H304" t="s">
        <v>46</v>
      </c>
      <c r="I304" t="s">
        <v>37</v>
      </c>
      <c r="J304">
        <v>839.8</v>
      </c>
    </row>
    <row r="305" spans="1:10" x14ac:dyDescent="0.25">
      <c r="A305">
        <v>13</v>
      </c>
      <c r="B305">
        <v>2018</v>
      </c>
      <c r="C305" t="s">
        <v>34</v>
      </c>
      <c r="D305" t="s">
        <v>48</v>
      </c>
      <c r="E305" t="s">
        <v>39</v>
      </c>
      <c r="F305">
        <v>4</v>
      </c>
      <c r="G305" t="s">
        <v>45</v>
      </c>
      <c r="H305" t="s">
        <v>2</v>
      </c>
      <c r="I305" t="s">
        <v>37</v>
      </c>
      <c r="J305">
        <v>786.6</v>
      </c>
    </row>
    <row r="306" spans="1:10" x14ac:dyDescent="0.25">
      <c r="A306">
        <v>13</v>
      </c>
      <c r="B306">
        <v>2018</v>
      </c>
      <c r="C306" t="s">
        <v>34</v>
      </c>
      <c r="D306" t="s">
        <v>48</v>
      </c>
      <c r="E306" t="s">
        <v>39</v>
      </c>
      <c r="F306">
        <v>5</v>
      </c>
      <c r="G306" t="s">
        <v>38</v>
      </c>
      <c r="H306" t="s">
        <v>2</v>
      </c>
      <c r="I306" t="s">
        <v>37</v>
      </c>
      <c r="J306">
        <v>664.4</v>
      </c>
    </row>
    <row r="307" spans="1:10" x14ac:dyDescent="0.25">
      <c r="A307">
        <v>13</v>
      </c>
      <c r="B307">
        <v>2018</v>
      </c>
      <c r="C307" t="s">
        <v>34</v>
      </c>
      <c r="D307" t="s">
        <v>48</v>
      </c>
      <c r="E307" t="s">
        <v>39</v>
      </c>
      <c r="F307">
        <v>6</v>
      </c>
      <c r="G307" t="s">
        <v>45</v>
      </c>
      <c r="H307" t="s">
        <v>2</v>
      </c>
      <c r="I307" t="s">
        <v>51</v>
      </c>
      <c r="J307">
        <v>613.9</v>
      </c>
    </row>
    <row r="308" spans="1:10" x14ac:dyDescent="0.25">
      <c r="A308">
        <v>13</v>
      </c>
      <c r="B308">
        <v>2018</v>
      </c>
      <c r="C308" t="s">
        <v>34</v>
      </c>
      <c r="D308" t="s">
        <v>49</v>
      </c>
      <c r="E308" t="s">
        <v>39</v>
      </c>
      <c r="F308">
        <v>1</v>
      </c>
      <c r="G308" t="s">
        <v>45</v>
      </c>
      <c r="H308" t="s">
        <v>2</v>
      </c>
      <c r="I308" t="s">
        <v>37</v>
      </c>
      <c r="J308">
        <v>1090.5</v>
      </c>
    </row>
    <row r="309" spans="1:10" x14ac:dyDescent="0.25">
      <c r="A309">
        <v>13</v>
      </c>
      <c r="B309">
        <v>2018</v>
      </c>
      <c r="C309" t="s">
        <v>34</v>
      </c>
      <c r="D309" t="s">
        <v>49</v>
      </c>
      <c r="E309" t="s">
        <v>39</v>
      </c>
      <c r="F309">
        <v>2</v>
      </c>
      <c r="G309" t="s">
        <v>38</v>
      </c>
      <c r="H309" t="s">
        <v>2</v>
      </c>
      <c r="I309" t="s">
        <v>51</v>
      </c>
      <c r="J309">
        <v>977.3</v>
      </c>
    </row>
    <row r="310" spans="1:10" x14ac:dyDescent="0.25">
      <c r="A310">
        <v>13</v>
      </c>
      <c r="B310">
        <v>2018</v>
      </c>
      <c r="C310" t="s">
        <v>34</v>
      </c>
      <c r="D310" t="s">
        <v>49</v>
      </c>
      <c r="E310" t="s">
        <v>39</v>
      </c>
      <c r="F310">
        <v>3</v>
      </c>
      <c r="G310" t="s">
        <v>45</v>
      </c>
      <c r="H310" t="s">
        <v>2</v>
      </c>
      <c r="I310" t="s">
        <v>51</v>
      </c>
      <c r="J310">
        <v>921.3</v>
      </c>
    </row>
    <row r="311" spans="1:10" x14ac:dyDescent="0.25">
      <c r="A311">
        <v>13</v>
      </c>
      <c r="B311">
        <v>2018</v>
      </c>
      <c r="C311" t="s">
        <v>34</v>
      </c>
      <c r="D311" t="s">
        <v>49</v>
      </c>
      <c r="E311" t="s">
        <v>39</v>
      </c>
      <c r="F311">
        <v>4</v>
      </c>
      <c r="G311" t="s">
        <v>45</v>
      </c>
      <c r="H311" t="s">
        <v>46</v>
      </c>
      <c r="I311" t="s">
        <v>37</v>
      </c>
      <c r="J311">
        <v>1516.5</v>
      </c>
    </row>
    <row r="312" spans="1:10" x14ac:dyDescent="0.25">
      <c r="A312">
        <v>13</v>
      </c>
      <c r="B312">
        <v>2018</v>
      </c>
      <c r="C312" t="s">
        <v>34</v>
      </c>
      <c r="D312" t="s">
        <v>49</v>
      </c>
      <c r="E312" t="s">
        <v>39</v>
      </c>
      <c r="F312">
        <v>5</v>
      </c>
      <c r="G312" t="s">
        <v>38</v>
      </c>
      <c r="H312" t="s">
        <v>46</v>
      </c>
      <c r="I312" t="s">
        <v>37</v>
      </c>
      <c r="J312">
        <v>1491.2</v>
      </c>
    </row>
    <row r="313" spans="1:10" x14ac:dyDescent="0.25">
      <c r="A313">
        <v>13</v>
      </c>
      <c r="B313">
        <v>2018</v>
      </c>
      <c r="C313" t="s">
        <v>34</v>
      </c>
      <c r="D313" t="s">
        <v>49</v>
      </c>
      <c r="E313" t="s">
        <v>39</v>
      </c>
      <c r="F313">
        <v>6</v>
      </c>
      <c r="G313" t="s">
        <v>38</v>
      </c>
      <c r="H313" t="s">
        <v>2</v>
      </c>
      <c r="I313" t="s">
        <v>37</v>
      </c>
      <c r="J313">
        <v>1001.5</v>
      </c>
    </row>
    <row r="314" spans="1:10" x14ac:dyDescent="0.25">
      <c r="A314">
        <v>14</v>
      </c>
      <c r="B314">
        <v>2017</v>
      </c>
      <c r="C314" t="s">
        <v>34</v>
      </c>
      <c r="D314" t="s">
        <v>48</v>
      </c>
      <c r="E314" t="s">
        <v>39</v>
      </c>
      <c r="F314">
        <v>1</v>
      </c>
      <c r="G314" t="s">
        <v>38</v>
      </c>
      <c r="H314" t="s">
        <v>2</v>
      </c>
      <c r="I314" t="s">
        <v>37</v>
      </c>
      <c r="J314">
        <v>580</v>
      </c>
    </row>
    <row r="315" spans="1:10" x14ac:dyDescent="0.25">
      <c r="A315">
        <v>14</v>
      </c>
      <c r="B315">
        <v>2017</v>
      </c>
      <c r="C315" t="s">
        <v>34</v>
      </c>
      <c r="D315" t="s">
        <v>48</v>
      </c>
      <c r="E315" t="s">
        <v>39</v>
      </c>
      <c r="F315">
        <v>2</v>
      </c>
      <c r="G315" t="s">
        <v>45</v>
      </c>
      <c r="H315" t="s">
        <v>2</v>
      </c>
      <c r="I315" t="s">
        <v>51</v>
      </c>
      <c r="J315">
        <v>411.2</v>
      </c>
    </row>
    <row r="316" spans="1:10" x14ac:dyDescent="0.25">
      <c r="A316">
        <v>14</v>
      </c>
      <c r="B316">
        <v>2017</v>
      </c>
      <c r="C316" t="s">
        <v>34</v>
      </c>
      <c r="D316" t="s">
        <v>48</v>
      </c>
      <c r="E316" t="s">
        <v>39</v>
      </c>
      <c r="F316">
        <v>3</v>
      </c>
      <c r="G316" t="s">
        <v>45</v>
      </c>
      <c r="H316" t="s">
        <v>2</v>
      </c>
      <c r="I316" t="s">
        <v>37</v>
      </c>
      <c r="J316">
        <v>555.29999999999995</v>
      </c>
    </row>
    <row r="317" spans="1:10" x14ac:dyDescent="0.25">
      <c r="A317">
        <v>14</v>
      </c>
      <c r="B317">
        <v>2017</v>
      </c>
      <c r="C317" t="s">
        <v>34</v>
      </c>
      <c r="D317" t="s">
        <v>48</v>
      </c>
      <c r="E317" t="s">
        <v>39</v>
      </c>
      <c r="F317">
        <v>4</v>
      </c>
      <c r="G317" t="s">
        <v>38</v>
      </c>
      <c r="H317" t="s">
        <v>2</v>
      </c>
      <c r="I317" t="s">
        <v>37</v>
      </c>
      <c r="J317">
        <v>386.9</v>
      </c>
    </row>
    <row r="318" spans="1:10" x14ac:dyDescent="0.25">
      <c r="A318">
        <v>14</v>
      </c>
      <c r="B318">
        <v>2017</v>
      </c>
      <c r="C318" t="s">
        <v>34</v>
      </c>
      <c r="D318" t="s">
        <v>48</v>
      </c>
      <c r="E318" t="s">
        <v>39</v>
      </c>
      <c r="F318">
        <v>5</v>
      </c>
      <c r="G318" t="s">
        <v>38</v>
      </c>
      <c r="H318" t="s">
        <v>46</v>
      </c>
      <c r="I318" t="s">
        <v>51</v>
      </c>
      <c r="J318">
        <v>797.3</v>
      </c>
    </row>
    <row r="319" spans="1:10" x14ac:dyDescent="0.25">
      <c r="A319">
        <v>14</v>
      </c>
      <c r="B319">
        <v>2017</v>
      </c>
      <c r="C319" t="s">
        <v>34</v>
      </c>
      <c r="D319" t="s">
        <v>48</v>
      </c>
      <c r="E319" t="s">
        <v>39</v>
      </c>
      <c r="F319">
        <v>6</v>
      </c>
      <c r="G319" t="s">
        <v>38</v>
      </c>
      <c r="H319" t="s">
        <v>2</v>
      </c>
      <c r="I319" t="s">
        <v>51</v>
      </c>
      <c r="J319">
        <v>367.3</v>
      </c>
    </row>
    <row r="320" spans="1:10" x14ac:dyDescent="0.25">
      <c r="A320">
        <v>14</v>
      </c>
      <c r="B320">
        <v>2017</v>
      </c>
      <c r="C320" t="s">
        <v>34</v>
      </c>
      <c r="D320" t="s">
        <v>49</v>
      </c>
      <c r="E320" t="s">
        <v>39</v>
      </c>
      <c r="F320">
        <v>1</v>
      </c>
      <c r="G320" t="s">
        <v>38</v>
      </c>
      <c r="H320" t="s">
        <v>2</v>
      </c>
      <c r="I320" t="s">
        <v>37</v>
      </c>
      <c r="J320">
        <v>749.8</v>
      </c>
    </row>
    <row r="321" spans="1:10" x14ac:dyDescent="0.25">
      <c r="A321">
        <v>14</v>
      </c>
      <c r="B321">
        <v>2017</v>
      </c>
      <c r="C321" t="s">
        <v>34</v>
      </c>
      <c r="D321" t="s">
        <v>49</v>
      </c>
      <c r="E321" t="s">
        <v>39</v>
      </c>
      <c r="F321">
        <v>2</v>
      </c>
      <c r="G321" t="s">
        <v>45</v>
      </c>
      <c r="H321" t="s">
        <v>2</v>
      </c>
      <c r="I321" t="s">
        <v>51</v>
      </c>
      <c r="J321">
        <v>845.9</v>
      </c>
    </row>
    <row r="322" spans="1:10" x14ac:dyDescent="0.25">
      <c r="A322">
        <v>14</v>
      </c>
      <c r="B322">
        <v>2017</v>
      </c>
      <c r="C322" t="s">
        <v>34</v>
      </c>
      <c r="D322" t="s">
        <v>49</v>
      </c>
      <c r="E322" t="s">
        <v>39</v>
      </c>
      <c r="F322">
        <v>3</v>
      </c>
      <c r="G322" t="s">
        <v>38</v>
      </c>
      <c r="H322" t="s">
        <v>2</v>
      </c>
      <c r="I322" t="s">
        <v>51</v>
      </c>
      <c r="J322">
        <v>811.2</v>
      </c>
    </row>
    <row r="323" spans="1:10" x14ac:dyDescent="0.25">
      <c r="A323">
        <v>14</v>
      </c>
      <c r="B323">
        <v>2017</v>
      </c>
      <c r="C323" t="s">
        <v>34</v>
      </c>
      <c r="D323" t="s">
        <v>49</v>
      </c>
      <c r="E323" t="s">
        <v>39</v>
      </c>
      <c r="F323">
        <v>4</v>
      </c>
      <c r="G323" t="s">
        <v>38</v>
      </c>
      <c r="H323" t="s">
        <v>2</v>
      </c>
      <c r="I323" t="s">
        <v>51</v>
      </c>
      <c r="J323">
        <v>781.3</v>
      </c>
    </row>
    <row r="324" spans="1:10" x14ac:dyDescent="0.25">
      <c r="A324">
        <v>14</v>
      </c>
      <c r="B324">
        <v>2017</v>
      </c>
      <c r="C324" t="s">
        <v>34</v>
      </c>
      <c r="D324" t="s">
        <v>49</v>
      </c>
      <c r="E324" t="s">
        <v>39</v>
      </c>
      <c r="F324">
        <v>5</v>
      </c>
      <c r="G324" t="s">
        <v>45</v>
      </c>
      <c r="H324" t="s">
        <v>2</v>
      </c>
      <c r="I324" t="s">
        <v>37</v>
      </c>
      <c r="J324">
        <v>748.1</v>
      </c>
    </row>
    <row r="325" spans="1:10" x14ac:dyDescent="0.25">
      <c r="A325">
        <v>14</v>
      </c>
      <c r="B325">
        <v>2017</v>
      </c>
      <c r="C325" t="s">
        <v>34</v>
      </c>
      <c r="D325" t="s">
        <v>49</v>
      </c>
      <c r="E325" t="s">
        <v>39</v>
      </c>
      <c r="F325">
        <v>6</v>
      </c>
      <c r="G325" t="s">
        <v>45</v>
      </c>
      <c r="H325" t="s">
        <v>46</v>
      </c>
      <c r="I325" t="s">
        <v>37</v>
      </c>
      <c r="J325">
        <v>1320.1</v>
      </c>
    </row>
    <row r="326" spans="1:10" x14ac:dyDescent="0.25">
      <c r="A326">
        <v>14</v>
      </c>
      <c r="B326">
        <v>2018</v>
      </c>
      <c r="C326" t="s">
        <v>34</v>
      </c>
      <c r="D326" t="s">
        <v>48</v>
      </c>
      <c r="E326" t="s">
        <v>39</v>
      </c>
      <c r="F326">
        <v>1</v>
      </c>
      <c r="G326" t="s">
        <v>38</v>
      </c>
      <c r="H326" t="s">
        <v>2</v>
      </c>
      <c r="I326" t="s">
        <v>37</v>
      </c>
      <c r="J326">
        <v>489.6</v>
      </c>
    </row>
    <row r="327" spans="1:10" x14ac:dyDescent="0.25">
      <c r="A327">
        <v>14</v>
      </c>
      <c r="B327">
        <v>2018</v>
      </c>
      <c r="C327" t="s">
        <v>34</v>
      </c>
      <c r="D327" t="s">
        <v>48</v>
      </c>
      <c r="E327" t="s">
        <v>39</v>
      </c>
      <c r="F327">
        <v>2</v>
      </c>
      <c r="G327" t="s">
        <v>45</v>
      </c>
      <c r="H327" t="s">
        <v>2</v>
      </c>
      <c r="I327" t="s">
        <v>37</v>
      </c>
      <c r="J327">
        <v>401.1</v>
      </c>
    </row>
    <row r="328" spans="1:10" x14ac:dyDescent="0.25">
      <c r="A328">
        <v>14</v>
      </c>
      <c r="B328">
        <v>2018</v>
      </c>
      <c r="C328" t="s">
        <v>34</v>
      </c>
      <c r="D328" t="s">
        <v>48</v>
      </c>
      <c r="E328" t="s">
        <v>39</v>
      </c>
      <c r="F328">
        <v>3</v>
      </c>
      <c r="G328" t="s">
        <v>38</v>
      </c>
      <c r="H328" t="s">
        <v>2</v>
      </c>
      <c r="I328" t="s">
        <v>37</v>
      </c>
      <c r="J328">
        <v>612.9</v>
      </c>
    </row>
    <row r="329" spans="1:10" x14ac:dyDescent="0.25">
      <c r="A329">
        <v>14</v>
      </c>
      <c r="B329">
        <v>2018</v>
      </c>
      <c r="C329" t="s">
        <v>34</v>
      </c>
      <c r="D329" t="s">
        <v>48</v>
      </c>
      <c r="E329" t="s">
        <v>39</v>
      </c>
      <c r="F329">
        <v>4</v>
      </c>
      <c r="G329" t="s">
        <v>38</v>
      </c>
      <c r="H329" t="s">
        <v>46</v>
      </c>
      <c r="I329" t="s">
        <v>51</v>
      </c>
      <c r="J329">
        <v>778.3</v>
      </c>
    </row>
    <row r="330" spans="1:10" x14ac:dyDescent="0.25">
      <c r="A330">
        <v>14</v>
      </c>
      <c r="B330">
        <v>2018</v>
      </c>
      <c r="C330" t="s">
        <v>34</v>
      </c>
      <c r="D330" t="s">
        <v>48</v>
      </c>
      <c r="E330" t="s">
        <v>39</v>
      </c>
      <c r="F330">
        <v>5</v>
      </c>
      <c r="G330" t="s">
        <v>45</v>
      </c>
      <c r="H330" t="s">
        <v>2</v>
      </c>
      <c r="I330" t="s">
        <v>37</v>
      </c>
      <c r="J330">
        <v>603.29999999999995</v>
      </c>
    </row>
    <row r="331" spans="1:10" x14ac:dyDescent="0.25">
      <c r="A331">
        <v>14</v>
      </c>
      <c r="B331">
        <v>2018</v>
      </c>
      <c r="C331" t="s">
        <v>34</v>
      </c>
      <c r="D331" t="s">
        <v>48</v>
      </c>
      <c r="E331" t="s">
        <v>39</v>
      </c>
      <c r="F331">
        <v>6</v>
      </c>
      <c r="G331" t="s">
        <v>45</v>
      </c>
      <c r="H331" t="s">
        <v>46</v>
      </c>
      <c r="I331" t="s">
        <v>37</v>
      </c>
      <c r="J331">
        <v>1061.4000000000001</v>
      </c>
    </row>
    <row r="332" spans="1:10" x14ac:dyDescent="0.25">
      <c r="A332">
        <v>14</v>
      </c>
      <c r="B332">
        <v>2018</v>
      </c>
      <c r="C332" t="s">
        <v>34</v>
      </c>
      <c r="D332" t="s">
        <v>49</v>
      </c>
      <c r="E332" t="s">
        <v>39</v>
      </c>
      <c r="F332">
        <v>1</v>
      </c>
      <c r="G332" t="s">
        <v>45</v>
      </c>
      <c r="H332" t="s">
        <v>46</v>
      </c>
      <c r="I332" t="s">
        <v>51</v>
      </c>
      <c r="J332">
        <v>1551.3</v>
      </c>
    </row>
    <row r="333" spans="1:10" x14ac:dyDescent="0.25">
      <c r="A333">
        <v>14</v>
      </c>
      <c r="B333">
        <v>2018</v>
      </c>
      <c r="C333" t="s">
        <v>34</v>
      </c>
      <c r="D333" t="s">
        <v>49</v>
      </c>
      <c r="E333" t="s">
        <v>39</v>
      </c>
      <c r="F333">
        <v>2</v>
      </c>
      <c r="G333" t="s">
        <v>38</v>
      </c>
      <c r="H333" t="s">
        <v>46</v>
      </c>
      <c r="I333" t="s">
        <v>37</v>
      </c>
      <c r="J333">
        <v>1333.6</v>
      </c>
    </row>
    <row r="334" spans="1:10" x14ac:dyDescent="0.25">
      <c r="A334">
        <v>14</v>
      </c>
      <c r="B334">
        <v>2018</v>
      </c>
      <c r="C334" t="s">
        <v>34</v>
      </c>
      <c r="D334" t="s">
        <v>49</v>
      </c>
      <c r="E334" t="s">
        <v>39</v>
      </c>
      <c r="F334">
        <v>3</v>
      </c>
      <c r="G334" t="s">
        <v>38</v>
      </c>
      <c r="H334" t="s">
        <v>2</v>
      </c>
      <c r="I334" t="s">
        <v>37</v>
      </c>
      <c r="J334">
        <v>910</v>
      </c>
    </row>
    <row r="335" spans="1:10" x14ac:dyDescent="0.25">
      <c r="A335">
        <v>14</v>
      </c>
      <c r="B335">
        <v>2018</v>
      </c>
      <c r="C335" t="s">
        <v>34</v>
      </c>
      <c r="D335" t="s">
        <v>49</v>
      </c>
      <c r="E335" t="s">
        <v>39</v>
      </c>
      <c r="F335">
        <v>4</v>
      </c>
      <c r="G335" t="s">
        <v>38</v>
      </c>
      <c r="H335" t="s">
        <v>46</v>
      </c>
      <c r="I335" t="s">
        <v>37</v>
      </c>
      <c r="J335">
        <v>1365.1</v>
      </c>
    </row>
    <row r="336" spans="1:10" x14ac:dyDescent="0.25">
      <c r="A336">
        <v>14</v>
      </c>
      <c r="B336">
        <v>2018</v>
      </c>
      <c r="C336" t="s">
        <v>34</v>
      </c>
      <c r="D336" t="s">
        <v>49</v>
      </c>
      <c r="E336" t="s">
        <v>39</v>
      </c>
      <c r="F336">
        <v>5</v>
      </c>
      <c r="G336" t="s">
        <v>45</v>
      </c>
      <c r="H336" t="s">
        <v>2</v>
      </c>
      <c r="I336" t="s">
        <v>51</v>
      </c>
      <c r="J336">
        <v>1020.5</v>
      </c>
    </row>
    <row r="337" spans="1:10" x14ac:dyDescent="0.25">
      <c r="A337">
        <v>14</v>
      </c>
      <c r="B337">
        <v>2018</v>
      </c>
      <c r="C337" t="s">
        <v>34</v>
      </c>
      <c r="D337" t="s">
        <v>49</v>
      </c>
      <c r="E337" t="s">
        <v>39</v>
      </c>
      <c r="F337">
        <v>6</v>
      </c>
      <c r="G337" t="s">
        <v>45</v>
      </c>
      <c r="H337" t="s">
        <v>46</v>
      </c>
      <c r="I337" t="s">
        <v>51</v>
      </c>
      <c r="J337">
        <v>1231.7</v>
      </c>
    </row>
    <row r="338" spans="1:10" x14ac:dyDescent="0.25">
      <c r="A338">
        <v>15</v>
      </c>
      <c r="B338">
        <v>2017</v>
      </c>
      <c r="C338" t="s">
        <v>34</v>
      </c>
      <c r="D338" t="s">
        <v>48</v>
      </c>
      <c r="E338" t="s">
        <v>39</v>
      </c>
      <c r="F338">
        <v>1</v>
      </c>
      <c r="G338" t="s">
        <v>45</v>
      </c>
      <c r="H338" t="s">
        <v>46</v>
      </c>
      <c r="I338" t="s">
        <v>51</v>
      </c>
      <c r="J338">
        <v>928.7</v>
      </c>
    </row>
    <row r="339" spans="1:10" x14ac:dyDescent="0.25">
      <c r="A339">
        <v>15</v>
      </c>
      <c r="B339">
        <v>2017</v>
      </c>
      <c r="C339" t="s">
        <v>34</v>
      </c>
      <c r="D339" t="s">
        <v>48</v>
      </c>
      <c r="E339" t="s">
        <v>39</v>
      </c>
      <c r="F339">
        <v>2</v>
      </c>
      <c r="G339" t="s">
        <v>38</v>
      </c>
      <c r="H339" t="s">
        <v>46</v>
      </c>
      <c r="I339" t="s">
        <v>37</v>
      </c>
      <c r="J339">
        <v>1029.5999999999999</v>
      </c>
    </row>
    <row r="340" spans="1:10" x14ac:dyDescent="0.25">
      <c r="A340">
        <v>15</v>
      </c>
      <c r="B340">
        <v>2017</v>
      </c>
      <c r="C340" t="s">
        <v>34</v>
      </c>
      <c r="D340" t="s">
        <v>48</v>
      </c>
      <c r="E340" t="s">
        <v>39</v>
      </c>
      <c r="F340">
        <v>3</v>
      </c>
      <c r="G340" t="s">
        <v>45</v>
      </c>
      <c r="H340" t="s">
        <v>46</v>
      </c>
      <c r="I340" t="s">
        <v>51</v>
      </c>
      <c r="J340">
        <v>912.6</v>
      </c>
    </row>
    <row r="341" spans="1:10" x14ac:dyDescent="0.25">
      <c r="A341">
        <v>15</v>
      </c>
      <c r="B341">
        <v>2017</v>
      </c>
      <c r="C341" t="s">
        <v>34</v>
      </c>
      <c r="D341" t="s">
        <v>48</v>
      </c>
      <c r="E341" t="s">
        <v>39</v>
      </c>
      <c r="F341">
        <v>4</v>
      </c>
      <c r="G341" t="s">
        <v>38</v>
      </c>
      <c r="H341" t="s">
        <v>2</v>
      </c>
      <c r="I341" t="s">
        <v>37</v>
      </c>
      <c r="J341">
        <v>261.89999999999998</v>
      </c>
    </row>
    <row r="342" spans="1:10" x14ac:dyDescent="0.25">
      <c r="A342">
        <v>15</v>
      </c>
      <c r="B342">
        <v>2017</v>
      </c>
      <c r="C342" t="s">
        <v>34</v>
      </c>
      <c r="D342" t="s">
        <v>48</v>
      </c>
      <c r="E342" t="s">
        <v>39</v>
      </c>
      <c r="F342">
        <v>5</v>
      </c>
      <c r="G342" t="s">
        <v>45</v>
      </c>
      <c r="H342" t="s">
        <v>46</v>
      </c>
      <c r="I342" t="s">
        <v>51</v>
      </c>
      <c r="J342">
        <v>843.5</v>
      </c>
    </row>
    <row r="343" spans="1:10" x14ac:dyDescent="0.25">
      <c r="A343">
        <v>15</v>
      </c>
      <c r="B343">
        <v>2017</v>
      </c>
      <c r="C343" t="s">
        <v>34</v>
      </c>
      <c r="D343" t="s">
        <v>48</v>
      </c>
      <c r="E343" t="s">
        <v>39</v>
      </c>
      <c r="F343">
        <v>6</v>
      </c>
      <c r="G343" t="s">
        <v>38</v>
      </c>
      <c r="H343" t="s">
        <v>46</v>
      </c>
      <c r="I343" t="s">
        <v>51</v>
      </c>
      <c r="J343">
        <v>943</v>
      </c>
    </row>
    <row r="344" spans="1:10" x14ac:dyDescent="0.25">
      <c r="A344">
        <v>15</v>
      </c>
      <c r="B344">
        <v>2017</v>
      </c>
      <c r="C344" t="s">
        <v>34</v>
      </c>
      <c r="D344" t="s">
        <v>49</v>
      </c>
      <c r="E344" t="s">
        <v>39</v>
      </c>
      <c r="F344">
        <v>1</v>
      </c>
      <c r="G344" t="s">
        <v>45</v>
      </c>
      <c r="H344" t="s">
        <v>2</v>
      </c>
      <c r="I344" t="s">
        <v>37</v>
      </c>
      <c r="J344">
        <v>782.1</v>
      </c>
    </row>
    <row r="345" spans="1:10" x14ac:dyDescent="0.25">
      <c r="A345">
        <v>15</v>
      </c>
      <c r="B345">
        <v>2017</v>
      </c>
      <c r="C345" t="s">
        <v>34</v>
      </c>
      <c r="D345" t="s">
        <v>49</v>
      </c>
      <c r="E345" t="s">
        <v>39</v>
      </c>
      <c r="F345">
        <v>2</v>
      </c>
      <c r="G345" t="s">
        <v>38</v>
      </c>
      <c r="H345" t="s">
        <v>2</v>
      </c>
      <c r="I345" t="s">
        <v>51</v>
      </c>
      <c r="J345">
        <v>749.5</v>
      </c>
    </row>
    <row r="346" spans="1:10" x14ac:dyDescent="0.25">
      <c r="A346">
        <v>15</v>
      </c>
      <c r="B346">
        <v>2017</v>
      </c>
      <c r="C346" t="s">
        <v>34</v>
      </c>
      <c r="D346" t="s">
        <v>49</v>
      </c>
      <c r="E346" t="s">
        <v>39</v>
      </c>
      <c r="F346">
        <v>3</v>
      </c>
      <c r="G346" t="s">
        <v>38</v>
      </c>
      <c r="H346" t="s">
        <v>46</v>
      </c>
      <c r="I346" t="s">
        <v>51</v>
      </c>
      <c r="J346">
        <v>1264.0999999999999</v>
      </c>
    </row>
    <row r="347" spans="1:10" x14ac:dyDescent="0.25">
      <c r="A347">
        <v>15</v>
      </c>
      <c r="B347">
        <v>2017</v>
      </c>
      <c r="C347" t="s">
        <v>34</v>
      </c>
      <c r="D347" t="s">
        <v>49</v>
      </c>
      <c r="E347" t="s">
        <v>39</v>
      </c>
      <c r="F347">
        <v>4</v>
      </c>
      <c r="G347" t="s">
        <v>45</v>
      </c>
      <c r="H347" t="s">
        <v>46</v>
      </c>
      <c r="I347" t="s">
        <v>51</v>
      </c>
      <c r="J347">
        <v>1262.3</v>
      </c>
    </row>
    <row r="348" spans="1:10" x14ac:dyDescent="0.25">
      <c r="A348">
        <v>15</v>
      </c>
      <c r="B348">
        <v>2017</v>
      </c>
      <c r="C348" t="s">
        <v>34</v>
      </c>
      <c r="D348" t="s">
        <v>49</v>
      </c>
      <c r="E348" t="s">
        <v>39</v>
      </c>
      <c r="F348">
        <v>5</v>
      </c>
      <c r="G348" t="s">
        <v>45</v>
      </c>
      <c r="H348" t="s">
        <v>46</v>
      </c>
      <c r="I348" t="s">
        <v>51</v>
      </c>
      <c r="J348">
        <v>1091.0999999999999</v>
      </c>
    </row>
    <row r="349" spans="1:10" x14ac:dyDescent="0.25">
      <c r="A349">
        <v>15</v>
      </c>
      <c r="B349">
        <v>2017</v>
      </c>
      <c r="C349" t="s">
        <v>34</v>
      </c>
      <c r="D349" t="s">
        <v>49</v>
      </c>
      <c r="E349" t="s">
        <v>39</v>
      </c>
      <c r="F349">
        <v>6</v>
      </c>
      <c r="G349" t="s">
        <v>38</v>
      </c>
      <c r="H349" t="s">
        <v>2</v>
      </c>
      <c r="I349" t="s">
        <v>37</v>
      </c>
      <c r="J349">
        <v>932.4</v>
      </c>
    </row>
    <row r="350" spans="1:10" x14ac:dyDescent="0.25">
      <c r="A350">
        <v>15</v>
      </c>
      <c r="B350">
        <v>2018</v>
      </c>
      <c r="C350" t="s">
        <v>34</v>
      </c>
      <c r="D350" t="s">
        <v>48</v>
      </c>
      <c r="E350" t="s">
        <v>39</v>
      </c>
      <c r="F350">
        <v>1</v>
      </c>
      <c r="G350" t="s">
        <v>38</v>
      </c>
      <c r="H350" t="s">
        <v>46</v>
      </c>
      <c r="I350" t="s">
        <v>51</v>
      </c>
      <c r="J350">
        <v>1030.0999999999999</v>
      </c>
    </row>
    <row r="351" spans="1:10" x14ac:dyDescent="0.25">
      <c r="A351">
        <v>15</v>
      </c>
      <c r="B351">
        <v>2018</v>
      </c>
      <c r="C351" t="s">
        <v>34</v>
      </c>
      <c r="D351" t="s">
        <v>48</v>
      </c>
      <c r="E351" t="s">
        <v>39</v>
      </c>
      <c r="F351">
        <v>2</v>
      </c>
      <c r="G351" t="s">
        <v>45</v>
      </c>
      <c r="H351" t="s">
        <v>46</v>
      </c>
      <c r="I351" t="s">
        <v>37</v>
      </c>
      <c r="J351">
        <v>927.8</v>
      </c>
    </row>
    <row r="352" spans="1:10" x14ac:dyDescent="0.25">
      <c r="A352">
        <v>15</v>
      </c>
      <c r="B352">
        <v>2018</v>
      </c>
      <c r="C352" t="s">
        <v>34</v>
      </c>
      <c r="D352" t="s">
        <v>48</v>
      </c>
      <c r="E352" t="s">
        <v>39</v>
      </c>
      <c r="F352">
        <v>3</v>
      </c>
      <c r="G352" t="s">
        <v>38</v>
      </c>
      <c r="H352" t="s">
        <v>46</v>
      </c>
      <c r="I352" t="s">
        <v>37</v>
      </c>
      <c r="J352">
        <v>885.2</v>
      </c>
    </row>
    <row r="353" spans="1:10" x14ac:dyDescent="0.25">
      <c r="A353">
        <v>15</v>
      </c>
      <c r="B353">
        <v>2018</v>
      </c>
      <c r="C353" t="s">
        <v>34</v>
      </c>
      <c r="D353" t="s">
        <v>48</v>
      </c>
      <c r="E353" t="s">
        <v>39</v>
      </c>
      <c r="F353">
        <v>4</v>
      </c>
      <c r="G353" t="s">
        <v>45</v>
      </c>
      <c r="H353" t="s">
        <v>46</v>
      </c>
      <c r="I353" t="s">
        <v>37</v>
      </c>
      <c r="J353">
        <v>955</v>
      </c>
    </row>
    <row r="354" spans="1:10" x14ac:dyDescent="0.25">
      <c r="A354">
        <v>15</v>
      </c>
      <c r="B354">
        <v>2018</v>
      </c>
      <c r="C354" t="s">
        <v>34</v>
      </c>
      <c r="D354" t="s">
        <v>48</v>
      </c>
      <c r="E354" t="s">
        <v>39</v>
      </c>
      <c r="F354">
        <v>5</v>
      </c>
      <c r="G354" t="s">
        <v>38</v>
      </c>
      <c r="H354" t="s">
        <v>2</v>
      </c>
      <c r="I354" t="s">
        <v>51</v>
      </c>
      <c r="J354">
        <v>443.7</v>
      </c>
    </row>
    <row r="355" spans="1:10" x14ac:dyDescent="0.25">
      <c r="A355">
        <v>15</v>
      </c>
      <c r="B355">
        <v>2018</v>
      </c>
      <c r="C355" t="s">
        <v>34</v>
      </c>
      <c r="D355" t="s">
        <v>48</v>
      </c>
      <c r="E355" t="s">
        <v>39</v>
      </c>
      <c r="F355">
        <v>6</v>
      </c>
      <c r="G355" t="s">
        <v>45</v>
      </c>
      <c r="H355" t="s">
        <v>2</v>
      </c>
      <c r="I355" t="s">
        <v>51</v>
      </c>
      <c r="J355">
        <v>598.70000000000005</v>
      </c>
    </row>
    <row r="356" spans="1:10" x14ac:dyDescent="0.25">
      <c r="A356">
        <v>15</v>
      </c>
      <c r="B356">
        <v>2018</v>
      </c>
      <c r="C356" t="s">
        <v>34</v>
      </c>
      <c r="D356" t="s">
        <v>49</v>
      </c>
      <c r="E356" t="s">
        <v>39</v>
      </c>
      <c r="F356">
        <v>1</v>
      </c>
      <c r="G356" t="s">
        <v>45</v>
      </c>
      <c r="H356" t="s">
        <v>2</v>
      </c>
      <c r="I356" t="s">
        <v>51</v>
      </c>
      <c r="J356">
        <v>1074.0999999999999</v>
      </c>
    </row>
    <row r="357" spans="1:10" x14ac:dyDescent="0.25">
      <c r="A357">
        <v>15</v>
      </c>
      <c r="B357">
        <v>2018</v>
      </c>
      <c r="C357" t="s">
        <v>34</v>
      </c>
      <c r="D357" t="s">
        <v>49</v>
      </c>
      <c r="E357" t="s">
        <v>39</v>
      </c>
      <c r="F357">
        <v>2</v>
      </c>
      <c r="G357" t="s">
        <v>45</v>
      </c>
      <c r="H357" t="s">
        <v>2</v>
      </c>
      <c r="I357" t="s">
        <v>51</v>
      </c>
      <c r="J357">
        <v>934.3</v>
      </c>
    </row>
    <row r="358" spans="1:10" x14ac:dyDescent="0.25">
      <c r="A358">
        <v>15</v>
      </c>
      <c r="B358">
        <v>2018</v>
      </c>
      <c r="C358" t="s">
        <v>34</v>
      </c>
      <c r="D358" t="s">
        <v>49</v>
      </c>
      <c r="E358" t="s">
        <v>39</v>
      </c>
      <c r="F358">
        <v>3</v>
      </c>
      <c r="G358" t="s">
        <v>45</v>
      </c>
      <c r="H358" t="s">
        <v>46</v>
      </c>
      <c r="I358" t="s">
        <v>37</v>
      </c>
      <c r="J358">
        <v>1249.0999999999999</v>
      </c>
    </row>
    <row r="359" spans="1:10" x14ac:dyDescent="0.25">
      <c r="A359">
        <v>15</v>
      </c>
      <c r="B359">
        <v>2018</v>
      </c>
      <c r="C359" t="s">
        <v>34</v>
      </c>
      <c r="D359" t="s">
        <v>49</v>
      </c>
      <c r="E359" t="s">
        <v>39</v>
      </c>
      <c r="F359">
        <v>4</v>
      </c>
      <c r="G359" t="s">
        <v>38</v>
      </c>
      <c r="H359" t="s">
        <v>46</v>
      </c>
      <c r="I359" t="s">
        <v>37</v>
      </c>
      <c r="J359">
        <v>1495</v>
      </c>
    </row>
    <row r="360" spans="1:10" x14ac:dyDescent="0.25">
      <c r="A360">
        <v>15</v>
      </c>
      <c r="B360">
        <v>2018</v>
      </c>
      <c r="C360" t="s">
        <v>34</v>
      </c>
      <c r="D360" t="s">
        <v>49</v>
      </c>
      <c r="E360" t="s">
        <v>39</v>
      </c>
      <c r="F360">
        <v>5</v>
      </c>
      <c r="G360" t="s">
        <v>45</v>
      </c>
      <c r="H360" t="s">
        <v>46</v>
      </c>
      <c r="I360" t="s">
        <v>37</v>
      </c>
      <c r="J360">
        <v>1453.1</v>
      </c>
    </row>
    <row r="361" spans="1:10" x14ac:dyDescent="0.25">
      <c r="A361">
        <v>15</v>
      </c>
      <c r="B361">
        <v>2018</v>
      </c>
      <c r="C361" t="s">
        <v>34</v>
      </c>
      <c r="D361" t="s">
        <v>49</v>
      </c>
      <c r="E361" t="s">
        <v>39</v>
      </c>
      <c r="F361">
        <v>6</v>
      </c>
      <c r="G361" t="s">
        <v>38</v>
      </c>
      <c r="H361" t="s">
        <v>46</v>
      </c>
      <c r="I361" t="s">
        <v>37</v>
      </c>
      <c r="J361">
        <v>1434.9</v>
      </c>
    </row>
    <row r="362" spans="1:10" x14ac:dyDescent="0.25">
      <c r="A362">
        <v>16</v>
      </c>
      <c r="B362">
        <v>2017</v>
      </c>
      <c r="C362" t="s">
        <v>34</v>
      </c>
      <c r="D362" t="s">
        <v>48</v>
      </c>
      <c r="E362" t="s">
        <v>39</v>
      </c>
      <c r="F362">
        <v>1</v>
      </c>
      <c r="G362" t="s">
        <v>38</v>
      </c>
      <c r="H362" t="s">
        <v>2</v>
      </c>
      <c r="I362" t="s">
        <v>37</v>
      </c>
      <c r="J362">
        <v>523.6</v>
      </c>
    </row>
    <row r="363" spans="1:10" x14ac:dyDescent="0.25">
      <c r="A363">
        <v>16</v>
      </c>
      <c r="B363">
        <v>2017</v>
      </c>
      <c r="C363" t="s">
        <v>34</v>
      </c>
      <c r="D363" t="s">
        <v>48</v>
      </c>
      <c r="E363" t="s">
        <v>39</v>
      </c>
      <c r="F363">
        <v>2</v>
      </c>
      <c r="G363" t="s">
        <v>38</v>
      </c>
      <c r="H363" t="s">
        <v>2</v>
      </c>
      <c r="I363" t="s">
        <v>37</v>
      </c>
      <c r="J363">
        <v>485.6</v>
      </c>
    </row>
    <row r="364" spans="1:10" x14ac:dyDescent="0.25">
      <c r="A364">
        <v>16</v>
      </c>
      <c r="B364">
        <v>2017</v>
      </c>
      <c r="C364" t="s">
        <v>34</v>
      </c>
      <c r="D364" t="s">
        <v>48</v>
      </c>
      <c r="E364" t="s">
        <v>39</v>
      </c>
      <c r="F364">
        <v>3</v>
      </c>
      <c r="G364" t="s">
        <v>45</v>
      </c>
      <c r="H364" t="s">
        <v>2</v>
      </c>
      <c r="I364" t="s">
        <v>37</v>
      </c>
      <c r="J364">
        <v>483.8</v>
      </c>
    </row>
    <row r="365" spans="1:10" x14ac:dyDescent="0.25">
      <c r="A365">
        <v>16</v>
      </c>
      <c r="B365">
        <v>2017</v>
      </c>
      <c r="C365" t="s">
        <v>34</v>
      </c>
      <c r="D365" t="s">
        <v>48</v>
      </c>
      <c r="E365" t="s">
        <v>39</v>
      </c>
      <c r="F365">
        <v>4</v>
      </c>
      <c r="G365" t="s">
        <v>45</v>
      </c>
      <c r="H365" t="s">
        <v>46</v>
      </c>
      <c r="I365" t="s">
        <v>37</v>
      </c>
      <c r="J365">
        <v>841.3</v>
      </c>
    </row>
    <row r="366" spans="1:10" x14ac:dyDescent="0.25">
      <c r="A366">
        <v>16</v>
      </c>
      <c r="B366">
        <v>2017</v>
      </c>
      <c r="C366" t="s">
        <v>34</v>
      </c>
      <c r="D366" t="s">
        <v>48</v>
      </c>
      <c r="E366" t="s">
        <v>39</v>
      </c>
      <c r="F366">
        <v>5</v>
      </c>
      <c r="G366" t="s">
        <v>45</v>
      </c>
      <c r="H366" t="s">
        <v>46</v>
      </c>
      <c r="I366" t="s">
        <v>37</v>
      </c>
      <c r="J366">
        <v>626.79999999999995</v>
      </c>
    </row>
    <row r="367" spans="1:10" x14ac:dyDescent="0.25">
      <c r="A367">
        <v>16</v>
      </c>
      <c r="B367">
        <v>2017</v>
      </c>
      <c r="C367" t="s">
        <v>34</v>
      </c>
      <c r="D367" t="s">
        <v>48</v>
      </c>
      <c r="E367" t="s">
        <v>39</v>
      </c>
      <c r="F367">
        <v>6</v>
      </c>
      <c r="G367" t="s">
        <v>45</v>
      </c>
      <c r="H367" t="s">
        <v>46</v>
      </c>
      <c r="I367" t="s">
        <v>37</v>
      </c>
      <c r="J367">
        <v>728.2</v>
      </c>
    </row>
    <row r="368" spans="1:10" x14ac:dyDescent="0.25">
      <c r="A368">
        <v>16</v>
      </c>
      <c r="B368">
        <v>2017</v>
      </c>
      <c r="C368" t="s">
        <v>34</v>
      </c>
      <c r="D368" t="s">
        <v>49</v>
      </c>
      <c r="E368" t="s">
        <v>39</v>
      </c>
      <c r="F368">
        <v>1</v>
      </c>
      <c r="G368" t="s">
        <v>38</v>
      </c>
      <c r="H368" t="s">
        <v>46</v>
      </c>
      <c r="I368" t="s">
        <v>37</v>
      </c>
      <c r="J368">
        <v>1112.3</v>
      </c>
    </row>
    <row r="369" spans="1:10" x14ac:dyDescent="0.25">
      <c r="A369">
        <v>16</v>
      </c>
      <c r="B369">
        <v>2017</v>
      </c>
      <c r="C369" t="s">
        <v>34</v>
      </c>
      <c r="D369" t="s">
        <v>49</v>
      </c>
      <c r="E369" t="s">
        <v>39</v>
      </c>
      <c r="F369">
        <v>2</v>
      </c>
      <c r="G369" t="s">
        <v>45</v>
      </c>
      <c r="H369" t="s">
        <v>2</v>
      </c>
      <c r="I369" t="s">
        <v>37</v>
      </c>
      <c r="J369">
        <v>873.2</v>
      </c>
    </row>
    <row r="370" spans="1:10" x14ac:dyDescent="0.25">
      <c r="A370">
        <v>16</v>
      </c>
      <c r="B370">
        <v>2017</v>
      </c>
      <c r="C370" t="s">
        <v>34</v>
      </c>
      <c r="D370" t="s">
        <v>49</v>
      </c>
      <c r="E370" t="s">
        <v>39</v>
      </c>
      <c r="F370">
        <v>3</v>
      </c>
      <c r="G370" t="s">
        <v>38</v>
      </c>
      <c r="H370" t="s">
        <v>2</v>
      </c>
      <c r="I370" t="s">
        <v>37</v>
      </c>
      <c r="J370">
        <v>738.4</v>
      </c>
    </row>
    <row r="371" spans="1:10" x14ac:dyDescent="0.25">
      <c r="A371">
        <v>16</v>
      </c>
      <c r="B371">
        <v>2017</v>
      </c>
      <c r="C371" t="s">
        <v>34</v>
      </c>
      <c r="D371" t="s">
        <v>49</v>
      </c>
      <c r="E371" t="s">
        <v>39</v>
      </c>
      <c r="F371">
        <v>4</v>
      </c>
      <c r="G371" t="s">
        <v>45</v>
      </c>
      <c r="H371" t="s">
        <v>2</v>
      </c>
      <c r="I371" t="s">
        <v>51</v>
      </c>
      <c r="J371">
        <v>713.2</v>
      </c>
    </row>
    <row r="372" spans="1:10" x14ac:dyDescent="0.25">
      <c r="A372">
        <v>16</v>
      </c>
      <c r="B372">
        <v>2017</v>
      </c>
      <c r="C372" t="s">
        <v>34</v>
      </c>
      <c r="D372" t="s">
        <v>49</v>
      </c>
      <c r="E372" t="s">
        <v>39</v>
      </c>
      <c r="F372">
        <v>5</v>
      </c>
      <c r="G372" t="s">
        <v>38</v>
      </c>
      <c r="H372" t="s">
        <v>46</v>
      </c>
      <c r="I372" t="s">
        <v>37</v>
      </c>
      <c r="J372">
        <v>1134</v>
      </c>
    </row>
    <row r="373" spans="1:10" x14ac:dyDescent="0.25">
      <c r="A373">
        <v>16</v>
      </c>
      <c r="B373">
        <v>2017</v>
      </c>
      <c r="C373" t="s">
        <v>34</v>
      </c>
      <c r="D373" t="s">
        <v>49</v>
      </c>
      <c r="E373" t="s">
        <v>39</v>
      </c>
      <c r="F373">
        <v>6</v>
      </c>
      <c r="G373" t="s">
        <v>38</v>
      </c>
      <c r="H373" t="s">
        <v>2</v>
      </c>
      <c r="I373" t="s">
        <v>37</v>
      </c>
      <c r="J373">
        <v>838.9</v>
      </c>
    </row>
    <row r="374" spans="1:10" x14ac:dyDescent="0.25">
      <c r="A374">
        <v>16</v>
      </c>
      <c r="B374">
        <v>2018</v>
      </c>
      <c r="C374" t="s">
        <v>34</v>
      </c>
      <c r="D374" t="s">
        <v>48</v>
      </c>
      <c r="E374" t="s">
        <v>39</v>
      </c>
      <c r="F374">
        <v>1</v>
      </c>
      <c r="G374" t="s">
        <v>45</v>
      </c>
      <c r="H374" t="s">
        <v>2</v>
      </c>
      <c r="I374" t="s">
        <v>37</v>
      </c>
      <c r="J374">
        <v>619.5</v>
      </c>
    </row>
    <row r="375" spans="1:10" x14ac:dyDescent="0.25">
      <c r="A375">
        <v>16</v>
      </c>
      <c r="B375">
        <v>2018</v>
      </c>
      <c r="C375" t="s">
        <v>34</v>
      </c>
      <c r="D375" t="s">
        <v>48</v>
      </c>
      <c r="E375" t="s">
        <v>39</v>
      </c>
      <c r="F375">
        <v>2</v>
      </c>
      <c r="G375" t="s">
        <v>38</v>
      </c>
      <c r="H375" t="s">
        <v>2</v>
      </c>
      <c r="I375" t="s">
        <v>51</v>
      </c>
      <c r="J375">
        <v>828.8</v>
      </c>
    </row>
    <row r="376" spans="1:10" x14ac:dyDescent="0.25">
      <c r="A376">
        <v>16</v>
      </c>
      <c r="B376">
        <v>2018</v>
      </c>
      <c r="C376" t="s">
        <v>34</v>
      </c>
      <c r="D376" t="s">
        <v>48</v>
      </c>
      <c r="E376" t="s">
        <v>39</v>
      </c>
      <c r="F376">
        <v>3</v>
      </c>
      <c r="G376" t="s">
        <v>45</v>
      </c>
      <c r="H376" t="s">
        <v>46</v>
      </c>
      <c r="I376" t="s">
        <v>51</v>
      </c>
      <c r="J376">
        <v>1030.8</v>
      </c>
    </row>
    <row r="377" spans="1:10" x14ac:dyDescent="0.25">
      <c r="A377">
        <v>16</v>
      </c>
      <c r="B377">
        <v>2018</v>
      </c>
      <c r="C377" t="s">
        <v>34</v>
      </c>
      <c r="D377" t="s">
        <v>48</v>
      </c>
      <c r="E377" t="s">
        <v>39</v>
      </c>
      <c r="F377">
        <v>4</v>
      </c>
      <c r="G377" t="s">
        <v>38</v>
      </c>
      <c r="H377" t="s">
        <v>2</v>
      </c>
      <c r="I377" t="s">
        <v>37</v>
      </c>
      <c r="J377">
        <v>533.20000000000005</v>
      </c>
    </row>
    <row r="378" spans="1:10" x14ac:dyDescent="0.25">
      <c r="A378">
        <v>16</v>
      </c>
      <c r="B378">
        <v>2018</v>
      </c>
      <c r="C378" t="s">
        <v>34</v>
      </c>
      <c r="D378" t="s">
        <v>48</v>
      </c>
      <c r="E378" t="s">
        <v>39</v>
      </c>
      <c r="F378">
        <v>5</v>
      </c>
      <c r="G378" t="s">
        <v>45</v>
      </c>
      <c r="H378" t="s">
        <v>46</v>
      </c>
      <c r="I378" t="s">
        <v>51</v>
      </c>
      <c r="J378">
        <v>923.2</v>
      </c>
    </row>
    <row r="379" spans="1:10" x14ac:dyDescent="0.25">
      <c r="A379">
        <v>16</v>
      </c>
      <c r="B379">
        <v>2018</v>
      </c>
      <c r="C379" t="s">
        <v>34</v>
      </c>
      <c r="D379" t="s">
        <v>48</v>
      </c>
      <c r="E379" t="s">
        <v>39</v>
      </c>
      <c r="F379">
        <v>6</v>
      </c>
      <c r="G379" t="s">
        <v>38</v>
      </c>
      <c r="H379" t="s">
        <v>46</v>
      </c>
      <c r="I379" t="s">
        <v>37</v>
      </c>
      <c r="J379">
        <v>912.9</v>
      </c>
    </row>
    <row r="380" spans="1:10" x14ac:dyDescent="0.25">
      <c r="A380">
        <v>16</v>
      </c>
      <c r="B380">
        <v>2018</v>
      </c>
      <c r="C380" t="s">
        <v>34</v>
      </c>
      <c r="D380" t="s">
        <v>49</v>
      </c>
      <c r="E380" t="s">
        <v>39</v>
      </c>
      <c r="F380">
        <v>1</v>
      </c>
      <c r="G380" t="s">
        <v>38</v>
      </c>
      <c r="H380" t="s">
        <v>46</v>
      </c>
      <c r="I380" t="s">
        <v>37</v>
      </c>
      <c r="J380">
        <v>1303.9000000000001</v>
      </c>
    </row>
    <row r="381" spans="1:10" x14ac:dyDescent="0.25">
      <c r="A381">
        <v>16</v>
      </c>
      <c r="B381">
        <v>2018</v>
      </c>
      <c r="C381" t="s">
        <v>34</v>
      </c>
      <c r="D381" t="s">
        <v>49</v>
      </c>
      <c r="E381" t="s">
        <v>39</v>
      </c>
      <c r="F381">
        <v>2</v>
      </c>
      <c r="G381" t="s">
        <v>38</v>
      </c>
      <c r="H381" t="s">
        <v>46</v>
      </c>
      <c r="I381" t="s">
        <v>51</v>
      </c>
      <c r="J381">
        <v>1471.1</v>
      </c>
    </row>
    <row r="382" spans="1:10" x14ac:dyDescent="0.25">
      <c r="A382">
        <v>16</v>
      </c>
      <c r="B382">
        <v>2018</v>
      </c>
      <c r="C382" t="s">
        <v>34</v>
      </c>
      <c r="D382" t="s">
        <v>49</v>
      </c>
      <c r="E382" t="s">
        <v>39</v>
      </c>
      <c r="F382">
        <v>3</v>
      </c>
      <c r="G382" t="s">
        <v>45</v>
      </c>
      <c r="H382" t="s">
        <v>46</v>
      </c>
      <c r="I382" t="s">
        <v>37</v>
      </c>
      <c r="J382">
        <v>1453.7</v>
      </c>
    </row>
    <row r="383" spans="1:10" x14ac:dyDescent="0.25">
      <c r="A383">
        <v>16</v>
      </c>
      <c r="B383">
        <v>2018</v>
      </c>
      <c r="C383" t="s">
        <v>34</v>
      </c>
      <c r="D383" t="s">
        <v>49</v>
      </c>
      <c r="E383" t="s">
        <v>39</v>
      </c>
      <c r="F383">
        <v>4</v>
      </c>
      <c r="G383" t="s">
        <v>38</v>
      </c>
      <c r="H383" t="s">
        <v>46</v>
      </c>
      <c r="I383" t="s">
        <v>51</v>
      </c>
      <c r="J383">
        <v>1429.9</v>
      </c>
    </row>
    <row r="384" spans="1:10" x14ac:dyDescent="0.25">
      <c r="A384">
        <v>16</v>
      </c>
      <c r="B384">
        <v>2018</v>
      </c>
      <c r="C384" t="s">
        <v>34</v>
      </c>
      <c r="D384" t="s">
        <v>49</v>
      </c>
      <c r="E384" t="s">
        <v>39</v>
      </c>
      <c r="F384">
        <v>5</v>
      </c>
      <c r="G384" t="s">
        <v>38</v>
      </c>
      <c r="H384" t="s">
        <v>46</v>
      </c>
      <c r="I384" t="s">
        <v>51</v>
      </c>
      <c r="J384">
        <v>1204.7</v>
      </c>
    </row>
    <row r="385" spans="1:10" x14ac:dyDescent="0.25">
      <c r="A385">
        <v>16</v>
      </c>
      <c r="B385">
        <v>2018</v>
      </c>
      <c r="C385" t="s">
        <v>34</v>
      </c>
      <c r="D385" t="s">
        <v>49</v>
      </c>
      <c r="E385" t="s">
        <v>39</v>
      </c>
      <c r="F385">
        <v>6</v>
      </c>
      <c r="G385" t="s">
        <v>38</v>
      </c>
      <c r="H385" t="s">
        <v>46</v>
      </c>
      <c r="I385" t="s">
        <v>51</v>
      </c>
      <c r="J385">
        <v>1430.7</v>
      </c>
    </row>
    <row r="386" spans="1:10" x14ac:dyDescent="0.25">
      <c r="A386">
        <v>17</v>
      </c>
      <c r="B386">
        <v>2017</v>
      </c>
      <c r="C386" t="s">
        <v>34</v>
      </c>
      <c r="D386" t="s">
        <v>48</v>
      </c>
      <c r="E386" t="s">
        <v>39</v>
      </c>
      <c r="F386">
        <v>1</v>
      </c>
      <c r="G386" t="s">
        <v>45</v>
      </c>
      <c r="H386" t="s">
        <v>2</v>
      </c>
      <c r="I386" t="s">
        <v>51</v>
      </c>
      <c r="J386">
        <v>477.4</v>
      </c>
    </row>
    <row r="387" spans="1:10" x14ac:dyDescent="0.25">
      <c r="A387">
        <v>17</v>
      </c>
      <c r="B387">
        <v>2017</v>
      </c>
      <c r="C387" t="s">
        <v>34</v>
      </c>
      <c r="D387" t="s">
        <v>48</v>
      </c>
      <c r="E387" t="s">
        <v>39</v>
      </c>
      <c r="F387">
        <v>2</v>
      </c>
      <c r="G387" t="s">
        <v>38</v>
      </c>
      <c r="H387" t="s">
        <v>2</v>
      </c>
      <c r="I387" t="s">
        <v>51</v>
      </c>
      <c r="J387">
        <v>356.8</v>
      </c>
    </row>
    <row r="388" spans="1:10" x14ac:dyDescent="0.25">
      <c r="A388">
        <v>17</v>
      </c>
      <c r="B388">
        <v>2017</v>
      </c>
      <c r="C388" t="s">
        <v>34</v>
      </c>
      <c r="D388" t="s">
        <v>48</v>
      </c>
      <c r="E388" t="s">
        <v>39</v>
      </c>
      <c r="F388">
        <v>3</v>
      </c>
      <c r="G388" t="s">
        <v>45</v>
      </c>
      <c r="H388" t="s">
        <v>46</v>
      </c>
      <c r="I388" t="s">
        <v>37</v>
      </c>
      <c r="J388">
        <v>818</v>
      </c>
    </row>
    <row r="389" spans="1:10" x14ac:dyDescent="0.25">
      <c r="A389">
        <v>17</v>
      </c>
      <c r="B389">
        <v>2017</v>
      </c>
      <c r="C389" t="s">
        <v>34</v>
      </c>
      <c r="D389" t="s">
        <v>48</v>
      </c>
      <c r="E389" t="s">
        <v>39</v>
      </c>
      <c r="F389">
        <v>4</v>
      </c>
      <c r="G389" t="s">
        <v>38</v>
      </c>
      <c r="H389" t="s">
        <v>2</v>
      </c>
      <c r="I389" t="s">
        <v>51</v>
      </c>
      <c r="J389">
        <v>405.2</v>
      </c>
    </row>
    <row r="390" spans="1:10" x14ac:dyDescent="0.25">
      <c r="A390">
        <v>17</v>
      </c>
      <c r="B390">
        <v>2017</v>
      </c>
      <c r="C390" t="s">
        <v>34</v>
      </c>
      <c r="D390" t="s">
        <v>48</v>
      </c>
      <c r="E390" t="s">
        <v>39</v>
      </c>
      <c r="F390">
        <v>5</v>
      </c>
      <c r="G390" t="s">
        <v>45</v>
      </c>
      <c r="H390" t="s">
        <v>46</v>
      </c>
      <c r="I390" t="s">
        <v>51</v>
      </c>
      <c r="J390">
        <v>788.3</v>
      </c>
    </row>
    <row r="391" spans="1:10" x14ac:dyDescent="0.25">
      <c r="A391">
        <v>17</v>
      </c>
      <c r="B391">
        <v>2017</v>
      </c>
      <c r="C391" t="s">
        <v>34</v>
      </c>
      <c r="D391" t="s">
        <v>48</v>
      </c>
      <c r="E391" t="s">
        <v>39</v>
      </c>
      <c r="F391">
        <v>6</v>
      </c>
      <c r="G391" t="s">
        <v>45</v>
      </c>
      <c r="H391" t="s">
        <v>2</v>
      </c>
      <c r="I391" t="s">
        <v>37</v>
      </c>
      <c r="J391">
        <v>439.6</v>
      </c>
    </row>
    <row r="392" spans="1:10" x14ac:dyDescent="0.25">
      <c r="A392">
        <v>17</v>
      </c>
      <c r="B392">
        <v>2017</v>
      </c>
      <c r="C392" t="s">
        <v>34</v>
      </c>
      <c r="D392" t="s">
        <v>49</v>
      </c>
      <c r="E392" t="s">
        <v>39</v>
      </c>
      <c r="F392">
        <v>1</v>
      </c>
      <c r="G392" t="s">
        <v>45</v>
      </c>
      <c r="H392" t="s">
        <v>2</v>
      </c>
      <c r="I392" t="s">
        <v>37</v>
      </c>
      <c r="J392">
        <v>783.7</v>
      </c>
    </row>
    <row r="393" spans="1:10" x14ac:dyDescent="0.25">
      <c r="A393">
        <v>17</v>
      </c>
      <c r="B393">
        <v>2017</v>
      </c>
      <c r="C393" t="s">
        <v>34</v>
      </c>
      <c r="D393" t="s">
        <v>49</v>
      </c>
      <c r="E393" t="s">
        <v>39</v>
      </c>
      <c r="F393">
        <v>2</v>
      </c>
      <c r="G393" t="s">
        <v>45</v>
      </c>
      <c r="H393" t="s">
        <v>46</v>
      </c>
      <c r="I393" t="s">
        <v>37</v>
      </c>
      <c r="J393">
        <v>1175.7</v>
      </c>
    </row>
    <row r="394" spans="1:10" x14ac:dyDescent="0.25">
      <c r="A394">
        <v>17</v>
      </c>
      <c r="B394">
        <v>2017</v>
      </c>
      <c r="C394" t="s">
        <v>34</v>
      </c>
      <c r="D394" t="s">
        <v>49</v>
      </c>
      <c r="E394" t="s">
        <v>39</v>
      </c>
      <c r="F394">
        <v>3</v>
      </c>
      <c r="G394" t="s">
        <v>45</v>
      </c>
      <c r="H394" t="s">
        <v>2</v>
      </c>
      <c r="I394" t="s">
        <v>37</v>
      </c>
      <c r="J394">
        <v>1000.4</v>
      </c>
    </row>
    <row r="395" spans="1:10" x14ac:dyDescent="0.25">
      <c r="A395">
        <v>17</v>
      </c>
      <c r="B395">
        <v>2017</v>
      </c>
      <c r="C395" t="s">
        <v>34</v>
      </c>
      <c r="D395" t="s">
        <v>49</v>
      </c>
      <c r="E395" t="s">
        <v>39</v>
      </c>
      <c r="F395">
        <v>4</v>
      </c>
      <c r="G395" t="s">
        <v>45</v>
      </c>
      <c r="H395" t="s">
        <v>46</v>
      </c>
      <c r="I395" t="s">
        <v>37</v>
      </c>
      <c r="J395">
        <v>1095.0999999999999</v>
      </c>
    </row>
    <row r="396" spans="1:10" x14ac:dyDescent="0.25">
      <c r="A396">
        <v>17</v>
      </c>
      <c r="B396">
        <v>2017</v>
      </c>
      <c r="C396" t="s">
        <v>34</v>
      </c>
      <c r="D396" t="s">
        <v>49</v>
      </c>
      <c r="E396" t="s">
        <v>39</v>
      </c>
      <c r="F396">
        <v>5</v>
      </c>
      <c r="G396" t="s">
        <v>38</v>
      </c>
      <c r="H396" t="s">
        <v>2</v>
      </c>
      <c r="I396" t="s">
        <v>37</v>
      </c>
      <c r="J396">
        <v>798.8</v>
      </c>
    </row>
    <row r="397" spans="1:10" x14ac:dyDescent="0.25">
      <c r="A397">
        <v>17</v>
      </c>
      <c r="B397">
        <v>2017</v>
      </c>
      <c r="C397" t="s">
        <v>34</v>
      </c>
      <c r="D397" t="s">
        <v>49</v>
      </c>
      <c r="E397" t="s">
        <v>39</v>
      </c>
      <c r="F397">
        <v>6</v>
      </c>
      <c r="G397" t="s">
        <v>45</v>
      </c>
      <c r="H397" t="s">
        <v>2</v>
      </c>
      <c r="I397" t="s">
        <v>51</v>
      </c>
      <c r="J397">
        <v>790.3</v>
      </c>
    </row>
    <row r="398" spans="1:10" x14ac:dyDescent="0.25">
      <c r="A398">
        <v>17</v>
      </c>
      <c r="B398">
        <v>2018</v>
      </c>
      <c r="C398" t="s">
        <v>34</v>
      </c>
      <c r="D398" t="s">
        <v>48</v>
      </c>
      <c r="E398" t="s">
        <v>39</v>
      </c>
      <c r="F398">
        <v>1</v>
      </c>
      <c r="G398" t="s">
        <v>45</v>
      </c>
      <c r="H398" t="s">
        <v>2</v>
      </c>
      <c r="I398" t="s">
        <v>51</v>
      </c>
      <c r="J398">
        <v>706.4</v>
      </c>
    </row>
    <row r="399" spans="1:10" x14ac:dyDescent="0.25">
      <c r="A399">
        <v>17</v>
      </c>
      <c r="B399">
        <v>2018</v>
      </c>
      <c r="C399" t="s">
        <v>34</v>
      </c>
      <c r="D399" t="s">
        <v>48</v>
      </c>
      <c r="E399" t="s">
        <v>39</v>
      </c>
      <c r="F399">
        <v>2</v>
      </c>
      <c r="G399" t="s">
        <v>38</v>
      </c>
      <c r="H399" t="s">
        <v>46</v>
      </c>
      <c r="I399" t="s">
        <v>51</v>
      </c>
      <c r="J399">
        <v>1032.9000000000001</v>
      </c>
    </row>
    <row r="400" spans="1:10" x14ac:dyDescent="0.25">
      <c r="A400">
        <v>17</v>
      </c>
      <c r="B400">
        <v>2018</v>
      </c>
      <c r="C400" t="s">
        <v>34</v>
      </c>
      <c r="D400" t="s">
        <v>48</v>
      </c>
      <c r="E400" t="s">
        <v>39</v>
      </c>
      <c r="F400">
        <v>3</v>
      </c>
      <c r="G400" t="s">
        <v>45</v>
      </c>
      <c r="H400" t="s">
        <v>2</v>
      </c>
      <c r="I400" t="s">
        <v>51</v>
      </c>
      <c r="J400">
        <v>718.1</v>
      </c>
    </row>
    <row r="401" spans="1:10" x14ac:dyDescent="0.25">
      <c r="A401">
        <v>17</v>
      </c>
      <c r="B401">
        <v>2018</v>
      </c>
      <c r="C401" t="s">
        <v>34</v>
      </c>
      <c r="D401" t="s">
        <v>48</v>
      </c>
      <c r="E401" t="s">
        <v>39</v>
      </c>
      <c r="F401">
        <v>4</v>
      </c>
      <c r="G401" t="s">
        <v>45</v>
      </c>
      <c r="H401" t="s">
        <v>2</v>
      </c>
      <c r="I401" t="s">
        <v>37</v>
      </c>
      <c r="J401">
        <v>489.3</v>
      </c>
    </row>
    <row r="402" spans="1:10" x14ac:dyDescent="0.25">
      <c r="A402">
        <v>17</v>
      </c>
      <c r="B402">
        <v>2018</v>
      </c>
      <c r="C402" t="s">
        <v>34</v>
      </c>
      <c r="D402" t="s">
        <v>48</v>
      </c>
      <c r="E402" t="s">
        <v>39</v>
      </c>
      <c r="F402">
        <v>5</v>
      </c>
      <c r="G402" t="s">
        <v>38</v>
      </c>
      <c r="H402" t="s">
        <v>2</v>
      </c>
      <c r="I402" t="s">
        <v>51</v>
      </c>
      <c r="J402">
        <v>701</v>
      </c>
    </row>
    <row r="403" spans="1:10" x14ac:dyDescent="0.25">
      <c r="A403">
        <v>17</v>
      </c>
      <c r="B403">
        <v>2018</v>
      </c>
      <c r="C403" t="s">
        <v>34</v>
      </c>
      <c r="D403" t="s">
        <v>48</v>
      </c>
      <c r="E403" t="s">
        <v>39</v>
      </c>
      <c r="F403">
        <v>6</v>
      </c>
      <c r="G403" t="s">
        <v>45</v>
      </c>
      <c r="H403" t="s">
        <v>2</v>
      </c>
      <c r="I403" t="s">
        <v>37</v>
      </c>
      <c r="J403">
        <v>502.8</v>
      </c>
    </row>
    <row r="404" spans="1:10" x14ac:dyDescent="0.25">
      <c r="A404">
        <v>17</v>
      </c>
      <c r="B404">
        <v>2018</v>
      </c>
      <c r="C404" t="s">
        <v>34</v>
      </c>
      <c r="D404" t="s">
        <v>49</v>
      </c>
      <c r="E404" t="s">
        <v>39</v>
      </c>
      <c r="F404">
        <v>1</v>
      </c>
      <c r="G404" t="s">
        <v>38</v>
      </c>
      <c r="H404" t="s">
        <v>2</v>
      </c>
      <c r="I404" t="s">
        <v>37</v>
      </c>
      <c r="J404">
        <v>1190</v>
      </c>
    </row>
    <row r="405" spans="1:10" x14ac:dyDescent="0.25">
      <c r="A405">
        <v>17</v>
      </c>
      <c r="B405">
        <v>2018</v>
      </c>
      <c r="C405" t="s">
        <v>34</v>
      </c>
      <c r="D405" t="s">
        <v>49</v>
      </c>
      <c r="E405" t="s">
        <v>39</v>
      </c>
      <c r="F405">
        <v>2</v>
      </c>
      <c r="G405" t="s">
        <v>38</v>
      </c>
      <c r="H405" t="s">
        <v>2</v>
      </c>
      <c r="I405" t="s">
        <v>51</v>
      </c>
      <c r="J405">
        <v>879.4</v>
      </c>
    </row>
    <row r="406" spans="1:10" x14ac:dyDescent="0.25">
      <c r="A406">
        <v>17</v>
      </c>
      <c r="B406">
        <v>2018</v>
      </c>
      <c r="C406" t="s">
        <v>34</v>
      </c>
      <c r="D406" t="s">
        <v>49</v>
      </c>
      <c r="E406" t="s">
        <v>39</v>
      </c>
      <c r="F406">
        <v>3</v>
      </c>
      <c r="G406" t="s">
        <v>38</v>
      </c>
      <c r="H406" t="s">
        <v>2</v>
      </c>
      <c r="I406" t="s">
        <v>37</v>
      </c>
      <c r="J406">
        <v>1158.8</v>
      </c>
    </row>
    <row r="407" spans="1:10" x14ac:dyDescent="0.25">
      <c r="A407">
        <v>17</v>
      </c>
      <c r="B407">
        <v>2018</v>
      </c>
      <c r="C407" t="s">
        <v>34</v>
      </c>
      <c r="D407" t="s">
        <v>49</v>
      </c>
      <c r="E407" t="s">
        <v>39</v>
      </c>
      <c r="F407">
        <v>4</v>
      </c>
      <c r="G407" t="s">
        <v>45</v>
      </c>
      <c r="H407" t="s">
        <v>46</v>
      </c>
      <c r="I407" t="s">
        <v>51</v>
      </c>
      <c r="J407">
        <v>1255.0999999999999</v>
      </c>
    </row>
    <row r="408" spans="1:10" x14ac:dyDescent="0.25">
      <c r="A408">
        <v>17</v>
      </c>
      <c r="B408">
        <v>2018</v>
      </c>
      <c r="C408" t="s">
        <v>34</v>
      </c>
      <c r="D408" t="s">
        <v>49</v>
      </c>
      <c r="E408" t="s">
        <v>39</v>
      </c>
      <c r="F408">
        <v>5</v>
      </c>
      <c r="G408" t="s">
        <v>45</v>
      </c>
      <c r="H408" t="s">
        <v>2</v>
      </c>
      <c r="I408" t="s">
        <v>51</v>
      </c>
      <c r="J408">
        <v>973.3</v>
      </c>
    </row>
    <row r="409" spans="1:10" x14ac:dyDescent="0.25">
      <c r="A409">
        <v>17</v>
      </c>
      <c r="B409">
        <v>2018</v>
      </c>
      <c r="C409" t="s">
        <v>34</v>
      </c>
      <c r="D409" t="s">
        <v>49</v>
      </c>
      <c r="E409" t="s">
        <v>39</v>
      </c>
      <c r="F409">
        <v>6</v>
      </c>
      <c r="G409" t="s">
        <v>45</v>
      </c>
      <c r="H409" t="s">
        <v>2</v>
      </c>
      <c r="I409" t="s">
        <v>51</v>
      </c>
      <c r="J409">
        <v>959.3</v>
      </c>
    </row>
    <row r="410" spans="1:10" x14ac:dyDescent="0.25">
      <c r="A410">
        <v>18</v>
      </c>
      <c r="B410">
        <v>2017</v>
      </c>
      <c r="C410" t="s">
        <v>34</v>
      </c>
      <c r="D410" t="s">
        <v>48</v>
      </c>
      <c r="E410" t="s">
        <v>39</v>
      </c>
      <c r="F410">
        <v>1</v>
      </c>
      <c r="G410" t="s">
        <v>38</v>
      </c>
      <c r="H410" t="s">
        <v>2</v>
      </c>
      <c r="I410" t="s">
        <v>37</v>
      </c>
      <c r="J410">
        <v>377.4</v>
      </c>
    </row>
    <row r="411" spans="1:10" x14ac:dyDescent="0.25">
      <c r="A411">
        <v>18</v>
      </c>
      <c r="B411">
        <v>2017</v>
      </c>
      <c r="C411" t="s">
        <v>34</v>
      </c>
      <c r="D411" t="s">
        <v>48</v>
      </c>
      <c r="E411" t="s">
        <v>39</v>
      </c>
      <c r="F411">
        <v>2</v>
      </c>
      <c r="G411" t="s">
        <v>45</v>
      </c>
      <c r="H411" t="s">
        <v>2</v>
      </c>
      <c r="I411" t="s">
        <v>37</v>
      </c>
      <c r="J411">
        <v>540.29999999999995</v>
      </c>
    </row>
    <row r="412" spans="1:10" x14ac:dyDescent="0.25">
      <c r="A412">
        <v>18</v>
      </c>
      <c r="B412">
        <v>2017</v>
      </c>
      <c r="C412" t="s">
        <v>34</v>
      </c>
      <c r="D412" t="s">
        <v>48</v>
      </c>
      <c r="E412" t="s">
        <v>39</v>
      </c>
      <c r="F412">
        <v>3</v>
      </c>
      <c r="G412" t="s">
        <v>38</v>
      </c>
      <c r="H412" t="s">
        <v>46</v>
      </c>
      <c r="I412" t="s">
        <v>37</v>
      </c>
      <c r="J412">
        <v>612.6</v>
      </c>
    </row>
    <row r="413" spans="1:10" x14ac:dyDescent="0.25">
      <c r="A413">
        <v>18</v>
      </c>
      <c r="B413">
        <v>2017</v>
      </c>
      <c r="C413" t="s">
        <v>34</v>
      </c>
      <c r="D413" t="s">
        <v>48</v>
      </c>
      <c r="E413" t="s">
        <v>39</v>
      </c>
      <c r="F413">
        <v>4</v>
      </c>
      <c r="G413" t="s">
        <v>45</v>
      </c>
      <c r="H413" t="s">
        <v>46</v>
      </c>
      <c r="I413" t="s">
        <v>51</v>
      </c>
      <c r="J413">
        <v>567.29999999999995</v>
      </c>
    </row>
    <row r="414" spans="1:10" x14ac:dyDescent="0.25">
      <c r="A414">
        <v>18</v>
      </c>
      <c r="B414">
        <v>2017</v>
      </c>
      <c r="C414" t="s">
        <v>34</v>
      </c>
      <c r="D414" t="s">
        <v>48</v>
      </c>
      <c r="E414" t="s">
        <v>39</v>
      </c>
      <c r="F414">
        <v>5</v>
      </c>
      <c r="G414" t="s">
        <v>38</v>
      </c>
      <c r="H414" t="s">
        <v>46</v>
      </c>
      <c r="I414" t="s">
        <v>51</v>
      </c>
      <c r="J414">
        <v>866.7</v>
      </c>
    </row>
    <row r="415" spans="1:10" x14ac:dyDescent="0.25">
      <c r="A415">
        <v>18</v>
      </c>
      <c r="B415">
        <v>2017</v>
      </c>
      <c r="C415" t="s">
        <v>34</v>
      </c>
      <c r="D415" t="s">
        <v>48</v>
      </c>
      <c r="E415" t="s">
        <v>39</v>
      </c>
      <c r="F415">
        <v>6</v>
      </c>
      <c r="G415" t="s">
        <v>45</v>
      </c>
      <c r="H415" t="s">
        <v>46</v>
      </c>
      <c r="I415" t="s">
        <v>51</v>
      </c>
      <c r="J415">
        <v>805</v>
      </c>
    </row>
    <row r="416" spans="1:10" x14ac:dyDescent="0.25">
      <c r="A416">
        <v>18</v>
      </c>
      <c r="B416">
        <v>2017</v>
      </c>
      <c r="C416" t="s">
        <v>34</v>
      </c>
      <c r="D416" t="s">
        <v>49</v>
      </c>
      <c r="E416" t="s">
        <v>39</v>
      </c>
      <c r="F416">
        <v>1</v>
      </c>
      <c r="G416" t="s">
        <v>45</v>
      </c>
      <c r="H416" t="s">
        <v>2</v>
      </c>
      <c r="I416" t="s">
        <v>37</v>
      </c>
      <c r="J416">
        <v>555.79999999999995</v>
      </c>
    </row>
    <row r="417" spans="1:10" x14ac:dyDescent="0.25">
      <c r="A417">
        <v>18</v>
      </c>
      <c r="B417">
        <v>2017</v>
      </c>
      <c r="C417" t="s">
        <v>34</v>
      </c>
      <c r="D417" t="s">
        <v>49</v>
      </c>
      <c r="E417" t="s">
        <v>39</v>
      </c>
      <c r="F417">
        <v>2</v>
      </c>
      <c r="G417" t="s">
        <v>45</v>
      </c>
      <c r="H417" t="s">
        <v>46</v>
      </c>
      <c r="I417" t="s">
        <v>51</v>
      </c>
      <c r="J417">
        <v>1214.9000000000001</v>
      </c>
    </row>
    <row r="418" spans="1:10" x14ac:dyDescent="0.25">
      <c r="A418">
        <v>18</v>
      </c>
      <c r="B418">
        <v>2017</v>
      </c>
      <c r="C418" t="s">
        <v>34</v>
      </c>
      <c r="D418" t="s">
        <v>49</v>
      </c>
      <c r="E418" t="s">
        <v>39</v>
      </c>
      <c r="F418">
        <v>3</v>
      </c>
      <c r="G418" t="s">
        <v>45</v>
      </c>
      <c r="H418" t="s">
        <v>46</v>
      </c>
      <c r="I418" t="s">
        <v>37</v>
      </c>
      <c r="J418">
        <v>1255</v>
      </c>
    </row>
    <row r="419" spans="1:10" x14ac:dyDescent="0.25">
      <c r="A419">
        <v>18</v>
      </c>
      <c r="B419">
        <v>2017</v>
      </c>
      <c r="C419" t="s">
        <v>34</v>
      </c>
      <c r="D419" t="s">
        <v>49</v>
      </c>
      <c r="E419" t="s">
        <v>39</v>
      </c>
      <c r="F419">
        <v>4</v>
      </c>
      <c r="G419" t="s">
        <v>45</v>
      </c>
      <c r="H419" t="s">
        <v>46</v>
      </c>
      <c r="I419" t="s">
        <v>37</v>
      </c>
      <c r="J419">
        <v>1356</v>
      </c>
    </row>
    <row r="420" spans="1:10" x14ac:dyDescent="0.25">
      <c r="A420">
        <v>18</v>
      </c>
      <c r="B420">
        <v>2017</v>
      </c>
      <c r="C420" t="s">
        <v>34</v>
      </c>
      <c r="D420" t="s">
        <v>49</v>
      </c>
      <c r="E420" t="s">
        <v>39</v>
      </c>
      <c r="F420">
        <v>5</v>
      </c>
      <c r="G420" t="s">
        <v>38</v>
      </c>
      <c r="H420" t="s">
        <v>2</v>
      </c>
      <c r="I420" t="s">
        <v>37</v>
      </c>
      <c r="J420">
        <v>853.6</v>
      </c>
    </row>
    <row r="421" spans="1:10" x14ac:dyDescent="0.25">
      <c r="A421">
        <v>18</v>
      </c>
      <c r="B421">
        <v>2017</v>
      </c>
      <c r="C421" t="s">
        <v>34</v>
      </c>
      <c r="D421" t="s">
        <v>49</v>
      </c>
      <c r="E421" t="s">
        <v>39</v>
      </c>
      <c r="F421">
        <v>6</v>
      </c>
      <c r="G421" t="s">
        <v>38</v>
      </c>
      <c r="H421" t="s">
        <v>46</v>
      </c>
      <c r="I421" t="s">
        <v>51</v>
      </c>
      <c r="J421">
        <v>1247</v>
      </c>
    </row>
    <row r="422" spans="1:10" x14ac:dyDescent="0.25">
      <c r="A422">
        <v>18</v>
      </c>
      <c r="B422">
        <v>2018</v>
      </c>
      <c r="C422" t="s">
        <v>34</v>
      </c>
      <c r="D422" t="s">
        <v>48</v>
      </c>
      <c r="E422" t="s">
        <v>39</v>
      </c>
      <c r="F422">
        <v>1</v>
      </c>
      <c r="G422" t="s">
        <v>38</v>
      </c>
      <c r="H422" t="s">
        <v>46</v>
      </c>
      <c r="I422" t="s">
        <v>51</v>
      </c>
      <c r="J422">
        <v>947.1</v>
      </c>
    </row>
    <row r="423" spans="1:10" x14ac:dyDescent="0.25">
      <c r="A423">
        <v>18</v>
      </c>
      <c r="B423">
        <v>2018</v>
      </c>
      <c r="C423" t="s">
        <v>34</v>
      </c>
      <c r="D423" t="s">
        <v>48</v>
      </c>
      <c r="E423" t="s">
        <v>39</v>
      </c>
      <c r="F423">
        <v>2</v>
      </c>
      <c r="G423" t="s">
        <v>38</v>
      </c>
      <c r="H423" t="s">
        <v>46</v>
      </c>
      <c r="I423" t="s">
        <v>37</v>
      </c>
      <c r="J423">
        <v>999.6</v>
      </c>
    </row>
    <row r="424" spans="1:10" x14ac:dyDescent="0.25">
      <c r="A424">
        <v>18</v>
      </c>
      <c r="B424">
        <v>2018</v>
      </c>
      <c r="C424" t="s">
        <v>34</v>
      </c>
      <c r="D424" t="s">
        <v>48</v>
      </c>
      <c r="E424" t="s">
        <v>39</v>
      </c>
      <c r="F424">
        <v>3</v>
      </c>
      <c r="G424" t="s">
        <v>38</v>
      </c>
      <c r="H424" t="s">
        <v>2</v>
      </c>
      <c r="I424" t="s">
        <v>37</v>
      </c>
      <c r="J424">
        <v>667.4</v>
      </c>
    </row>
    <row r="425" spans="1:10" x14ac:dyDescent="0.25">
      <c r="A425">
        <v>18</v>
      </c>
      <c r="B425">
        <v>2018</v>
      </c>
      <c r="C425" t="s">
        <v>34</v>
      </c>
      <c r="D425" t="s">
        <v>48</v>
      </c>
      <c r="E425" t="s">
        <v>39</v>
      </c>
      <c r="F425">
        <v>4</v>
      </c>
      <c r="G425" t="s">
        <v>45</v>
      </c>
      <c r="H425" t="s">
        <v>2</v>
      </c>
      <c r="I425" t="s">
        <v>37</v>
      </c>
      <c r="J425">
        <v>552.20000000000005</v>
      </c>
    </row>
    <row r="426" spans="1:10" x14ac:dyDescent="0.25">
      <c r="A426">
        <v>18</v>
      </c>
      <c r="B426">
        <v>2018</v>
      </c>
      <c r="C426" t="s">
        <v>34</v>
      </c>
      <c r="D426" t="s">
        <v>48</v>
      </c>
      <c r="E426" t="s">
        <v>39</v>
      </c>
      <c r="F426">
        <v>5</v>
      </c>
      <c r="G426" t="s">
        <v>45</v>
      </c>
      <c r="H426" t="s">
        <v>2</v>
      </c>
      <c r="I426" t="s">
        <v>37</v>
      </c>
      <c r="J426">
        <v>673.9</v>
      </c>
    </row>
    <row r="427" spans="1:10" x14ac:dyDescent="0.25">
      <c r="A427">
        <v>18</v>
      </c>
      <c r="B427">
        <v>2018</v>
      </c>
      <c r="C427" t="s">
        <v>34</v>
      </c>
      <c r="D427" t="s">
        <v>48</v>
      </c>
      <c r="E427" t="s">
        <v>39</v>
      </c>
      <c r="F427">
        <v>6</v>
      </c>
      <c r="G427" t="s">
        <v>38</v>
      </c>
      <c r="H427" t="s">
        <v>46</v>
      </c>
      <c r="I427" t="s">
        <v>37</v>
      </c>
      <c r="J427">
        <v>1070.5</v>
      </c>
    </row>
    <row r="428" spans="1:10" x14ac:dyDescent="0.25">
      <c r="A428">
        <v>18</v>
      </c>
      <c r="B428">
        <v>2018</v>
      </c>
      <c r="C428" t="s">
        <v>34</v>
      </c>
      <c r="D428" t="s">
        <v>49</v>
      </c>
      <c r="E428" t="s">
        <v>39</v>
      </c>
      <c r="F428">
        <v>1</v>
      </c>
      <c r="G428" t="s">
        <v>38</v>
      </c>
      <c r="H428" t="s">
        <v>2</v>
      </c>
      <c r="I428" t="s">
        <v>51</v>
      </c>
      <c r="J428">
        <v>801.6</v>
      </c>
    </row>
    <row r="429" spans="1:10" x14ac:dyDescent="0.25">
      <c r="A429">
        <v>18</v>
      </c>
      <c r="B429">
        <v>2018</v>
      </c>
      <c r="C429" t="s">
        <v>34</v>
      </c>
      <c r="D429" t="s">
        <v>49</v>
      </c>
      <c r="E429" t="s">
        <v>39</v>
      </c>
      <c r="F429">
        <v>2</v>
      </c>
      <c r="G429" t="s">
        <v>45</v>
      </c>
      <c r="H429" t="s">
        <v>2</v>
      </c>
      <c r="I429" t="s">
        <v>51</v>
      </c>
      <c r="J429">
        <v>1040.5</v>
      </c>
    </row>
    <row r="430" spans="1:10" x14ac:dyDescent="0.25">
      <c r="A430">
        <v>18</v>
      </c>
      <c r="B430">
        <v>2018</v>
      </c>
      <c r="C430" t="s">
        <v>34</v>
      </c>
      <c r="D430" t="s">
        <v>49</v>
      </c>
      <c r="E430" t="s">
        <v>39</v>
      </c>
      <c r="F430">
        <v>3</v>
      </c>
      <c r="G430" t="s">
        <v>38</v>
      </c>
      <c r="H430" t="s">
        <v>2</v>
      </c>
      <c r="I430" t="s">
        <v>51</v>
      </c>
      <c r="J430">
        <v>1032.5999999999999</v>
      </c>
    </row>
    <row r="431" spans="1:10" x14ac:dyDescent="0.25">
      <c r="A431">
        <v>18</v>
      </c>
      <c r="B431">
        <v>2018</v>
      </c>
      <c r="C431" t="s">
        <v>34</v>
      </c>
      <c r="D431" t="s">
        <v>49</v>
      </c>
      <c r="E431" t="s">
        <v>39</v>
      </c>
      <c r="F431">
        <v>4</v>
      </c>
      <c r="G431" t="s">
        <v>38</v>
      </c>
      <c r="H431" t="s">
        <v>2</v>
      </c>
      <c r="I431" t="s">
        <v>37</v>
      </c>
      <c r="J431">
        <v>1010.2</v>
      </c>
    </row>
    <row r="432" spans="1:10" x14ac:dyDescent="0.25">
      <c r="A432">
        <v>18</v>
      </c>
      <c r="B432">
        <v>2018</v>
      </c>
      <c r="C432" t="s">
        <v>34</v>
      </c>
      <c r="D432" t="s">
        <v>49</v>
      </c>
      <c r="E432" t="s">
        <v>39</v>
      </c>
      <c r="F432">
        <v>5</v>
      </c>
      <c r="G432" t="s">
        <v>38</v>
      </c>
      <c r="H432" t="s">
        <v>46</v>
      </c>
      <c r="I432" t="s">
        <v>37</v>
      </c>
      <c r="J432">
        <v>1439.6</v>
      </c>
    </row>
    <row r="433" spans="1:10" x14ac:dyDescent="0.25">
      <c r="A433">
        <v>18</v>
      </c>
      <c r="B433">
        <v>2018</v>
      </c>
      <c r="C433" t="s">
        <v>34</v>
      </c>
      <c r="D433" t="s">
        <v>49</v>
      </c>
      <c r="E433" t="s">
        <v>39</v>
      </c>
      <c r="F433">
        <v>6</v>
      </c>
      <c r="G433" t="s">
        <v>38</v>
      </c>
      <c r="H433" t="s">
        <v>2</v>
      </c>
      <c r="I433" t="s">
        <v>51</v>
      </c>
      <c r="J433">
        <v>894.2</v>
      </c>
    </row>
    <row r="434" spans="1:10" x14ac:dyDescent="0.25">
      <c r="A434">
        <v>19</v>
      </c>
      <c r="B434">
        <v>2017</v>
      </c>
      <c r="C434" t="s">
        <v>34</v>
      </c>
      <c r="D434" t="s">
        <v>48</v>
      </c>
      <c r="E434" t="s">
        <v>39</v>
      </c>
      <c r="F434">
        <v>1</v>
      </c>
      <c r="G434" t="s">
        <v>38</v>
      </c>
      <c r="H434" t="s">
        <v>46</v>
      </c>
      <c r="I434" t="s">
        <v>51</v>
      </c>
      <c r="J434">
        <v>832</v>
      </c>
    </row>
    <row r="435" spans="1:10" x14ac:dyDescent="0.25">
      <c r="A435">
        <v>19</v>
      </c>
      <c r="B435">
        <v>2017</v>
      </c>
      <c r="C435" t="s">
        <v>34</v>
      </c>
      <c r="D435" t="s">
        <v>48</v>
      </c>
      <c r="E435" t="s">
        <v>39</v>
      </c>
      <c r="F435">
        <v>2</v>
      </c>
      <c r="G435" t="s">
        <v>38</v>
      </c>
      <c r="H435" t="s">
        <v>46</v>
      </c>
      <c r="I435" t="s">
        <v>37</v>
      </c>
      <c r="J435">
        <v>932.9</v>
      </c>
    </row>
    <row r="436" spans="1:10" x14ac:dyDescent="0.25">
      <c r="A436">
        <v>19</v>
      </c>
      <c r="B436">
        <v>2017</v>
      </c>
      <c r="C436" t="s">
        <v>34</v>
      </c>
      <c r="D436" t="s">
        <v>48</v>
      </c>
      <c r="E436" t="s">
        <v>39</v>
      </c>
      <c r="F436">
        <v>3</v>
      </c>
      <c r="G436" t="s">
        <v>38</v>
      </c>
      <c r="H436" t="s">
        <v>46</v>
      </c>
      <c r="I436" t="s">
        <v>51</v>
      </c>
      <c r="J436">
        <v>594.70000000000005</v>
      </c>
    </row>
    <row r="437" spans="1:10" x14ac:dyDescent="0.25">
      <c r="A437">
        <v>19</v>
      </c>
      <c r="B437">
        <v>2017</v>
      </c>
      <c r="C437" t="s">
        <v>34</v>
      </c>
      <c r="D437" t="s">
        <v>48</v>
      </c>
      <c r="E437" t="s">
        <v>39</v>
      </c>
      <c r="F437">
        <v>4</v>
      </c>
      <c r="G437" t="s">
        <v>38</v>
      </c>
      <c r="H437" t="s">
        <v>2</v>
      </c>
      <c r="I437" t="s">
        <v>37</v>
      </c>
      <c r="J437">
        <v>392.7</v>
      </c>
    </row>
    <row r="438" spans="1:10" x14ac:dyDescent="0.25">
      <c r="A438">
        <v>19</v>
      </c>
      <c r="B438">
        <v>2017</v>
      </c>
      <c r="C438" t="s">
        <v>34</v>
      </c>
      <c r="D438" t="s">
        <v>48</v>
      </c>
      <c r="E438" t="s">
        <v>39</v>
      </c>
      <c r="F438">
        <v>5</v>
      </c>
      <c r="G438" t="s">
        <v>45</v>
      </c>
      <c r="H438" t="s">
        <v>46</v>
      </c>
      <c r="I438" t="s">
        <v>37</v>
      </c>
      <c r="J438">
        <v>873</v>
      </c>
    </row>
    <row r="439" spans="1:10" x14ac:dyDescent="0.25">
      <c r="A439">
        <v>19</v>
      </c>
      <c r="B439">
        <v>2017</v>
      </c>
      <c r="C439" t="s">
        <v>34</v>
      </c>
      <c r="D439" t="s">
        <v>48</v>
      </c>
      <c r="E439" t="s">
        <v>39</v>
      </c>
      <c r="F439">
        <v>6</v>
      </c>
      <c r="G439" t="s">
        <v>38</v>
      </c>
      <c r="H439" t="s">
        <v>2</v>
      </c>
      <c r="I439" t="s">
        <v>51</v>
      </c>
      <c r="J439">
        <v>307.7</v>
      </c>
    </row>
    <row r="440" spans="1:10" x14ac:dyDescent="0.25">
      <c r="A440">
        <v>19</v>
      </c>
      <c r="B440">
        <v>2017</v>
      </c>
      <c r="C440" t="s">
        <v>34</v>
      </c>
      <c r="D440" t="s">
        <v>49</v>
      </c>
      <c r="E440" t="s">
        <v>39</v>
      </c>
      <c r="F440">
        <v>1</v>
      </c>
      <c r="G440" t="s">
        <v>38</v>
      </c>
      <c r="H440" t="s">
        <v>46</v>
      </c>
      <c r="I440" t="s">
        <v>37</v>
      </c>
      <c r="J440">
        <v>1267.7</v>
      </c>
    </row>
    <row r="441" spans="1:10" x14ac:dyDescent="0.25">
      <c r="A441">
        <v>19</v>
      </c>
      <c r="B441">
        <v>2017</v>
      </c>
      <c r="C441" t="s">
        <v>34</v>
      </c>
      <c r="D441" t="s">
        <v>49</v>
      </c>
      <c r="E441" t="s">
        <v>39</v>
      </c>
      <c r="F441">
        <v>2</v>
      </c>
      <c r="G441" t="s">
        <v>45</v>
      </c>
      <c r="H441" t="s">
        <v>2</v>
      </c>
      <c r="I441" t="s">
        <v>51</v>
      </c>
      <c r="J441">
        <v>819.3</v>
      </c>
    </row>
    <row r="442" spans="1:10" x14ac:dyDescent="0.25">
      <c r="A442">
        <v>19</v>
      </c>
      <c r="B442">
        <v>2017</v>
      </c>
      <c r="C442" t="s">
        <v>34</v>
      </c>
      <c r="D442" t="s">
        <v>49</v>
      </c>
      <c r="E442" t="s">
        <v>39</v>
      </c>
      <c r="F442">
        <v>3</v>
      </c>
      <c r="G442" t="s">
        <v>38</v>
      </c>
      <c r="H442" t="s">
        <v>46</v>
      </c>
      <c r="I442" t="s">
        <v>37</v>
      </c>
      <c r="J442">
        <v>1149.5</v>
      </c>
    </row>
    <row r="443" spans="1:10" x14ac:dyDescent="0.25">
      <c r="A443">
        <v>19</v>
      </c>
      <c r="B443">
        <v>2017</v>
      </c>
      <c r="C443" t="s">
        <v>34</v>
      </c>
      <c r="D443" t="s">
        <v>49</v>
      </c>
      <c r="E443" t="s">
        <v>39</v>
      </c>
      <c r="F443">
        <v>4</v>
      </c>
      <c r="G443" t="s">
        <v>45</v>
      </c>
      <c r="H443" t="s">
        <v>46</v>
      </c>
      <c r="I443" t="s">
        <v>51</v>
      </c>
      <c r="J443">
        <v>1338.5</v>
      </c>
    </row>
    <row r="444" spans="1:10" x14ac:dyDescent="0.25">
      <c r="A444">
        <v>19</v>
      </c>
      <c r="B444">
        <v>2017</v>
      </c>
      <c r="C444" t="s">
        <v>34</v>
      </c>
      <c r="D444" t="s">
        <v>49</v>
      </c>
      <c r="E444" t="s">
        <v>39</v>
      </c>
      <c r="F444">
        <v>5</v>
      </c>
      <c r="G444" t="s">
        <v>45</v>
      </c>
      <c r="H444" t="s">
        <v>2</v>
      </c>
      <c r="I444" t="s">
        <v>37</v>
      </c>
      <c r="J444">
        <v>859.7</v>
      </c>
    </row>
    <row r="445" spans="1:10" x14ac:dyDescent="0.25">
      <c r="A445">
        <v>19</v>
      </c>
      <c r="B445">
        <v>2017</v>
      </c>
      <c r="C445" t="s">
        <v>34</v>
      </c>
      <c r="D445" t="s">
        <v>49</v>
      </c>
      <c r="E445" t="s">
        <v>39</v>
      </c>
      <c r="F445">
        <v>6</v>
      </c>
      <c r="G445" t="s">
        <v>45</v>
      </c>
      <c r="H445" t="s">
        <v>46</v>
      </c>
      <c r="I445" t="s">
        <v>37</v>
      </c>
      <c r="J445">
        <v>1239.4000000000001</v>
      </c>
    </row>
    <row r="446" spans="1:10" x14ac:dyDescent="0.25">
      <c r="A446">
        <v>19</v>
      </c>
      <c r="B446">
        <v>2018</v>
      </c>
      <c r="C446" t="s">
        <v>34</v>
      </c>
      <c r="D446" t="s">
        <v>48</v>
      </c>
      <c r="E446" t="s">
        <v>39</v>
      </c>
      <c r="F446">
        <v>1</v>
      </c>
      <c r="G446" t="s">
        <v>45</v>
      </c>
      <c r="H446" t="s">
        <v>2</v>
      </c>
      <c r="I446" t="s">
        <v>37</v>
      </c>
      <c r="J446">
        <v>666.7</v>
      </c>
    </row>
    <row r="447" spans="1:10" x14ac:dyDescent="0.25">
      <c r="A447">
        <v>19</v>
      </c>
      <c r="B447">
        <v>2018</v>
      </c>
      <c r="C447" t="s">
        <v>34</v>
      </c>
      <c r="D447" t="s">
        <v>48</v>
      </c>
      <c r="E447" t="s">
        <v>39</v>
      </c>
      <c r="F447">
        <v>2</v>
      </c>
      <c r="G447" t="s">
        <v>38</v>
      </c>
      <c r="H447" t="s">
        <v>46</v>
      </c>
      <c r="I447" t="s">
        <v>37</v>
      </c>
      <c r="J447">
        <v>1156.8</v>
      </c>
    </row>
    <row r="448" spans="1:10" x14ac:dyDescent="0.25">
      <c r="A448">
        <v>19</v>
      </c>
      <c r="B448">
        <v>2018</v>
      </c>
      <c r="C448" t="s">
        <v>34</v>
      </c>
      <c r="D448" t="s">
        <v>48</v>
      </c>
      <c r="E448" t="s">
        <v>39</v>
      </c>
      <c r="F448">
        <v>3</v>
      </c>
      <c r="G448" t="s">
        <v>45</v>
      </c>
      <c r="H448" t="s">
        <v>46</v>
      </c>
      <c r="I448" t="s">
        <v>37</v>
      </c>
      <c r="J448">
        <v>853.3</v>
      </c>
    </row>
    <row r="449" spans="1:10" x14ac:dyDescent="0.25">
      <c r="A449">
        <v>19</v>
      </c>
      <c r="B449">
        <v>2018</v>
      </c>
      <c r="C449" t="s">
        <v>34</v>
      </c>
      <c r="D449" t="s">
        <v>48</v>
      </c>
      <c r="E449" t="s">
        <v>39</v>
      </c>
      <c r="F449">
        <v>4</v>
      </c>
      <c r="G449" t="s">
        <v>45</v>
      </c>
      <c r="H449" t="s">
        <v>2</v>
      </c>
      <c r="I449" t="s">
        <v>51</v>
      </c>
      <c r="J449">
        <v>492.9</v>
      </c>
    </row>
    <row r="450" spans="1:10" x14ac:dyDescent="0.25">
      <c r="A450">
        <v>19</v>
      </c>
      <c r="B450">
        <v>2018</v>
      </c>
      <c r="C450" t="s">
        <v>34</v>
      </c>
      <c r="D450" t="s">
        <v>48</v>
      </c>
      <c r="E450" t="s">
        <v>39</v>
      </c>
      <c r="F450">
        <v>5</v>
      </c>
      <c r="G450" t="s">
        <v>45</v>
      </c>
      <c r="H450" t="s">
        <v>46</v>
      </c>
      <c r="I450" t="s">
        <v>37</v>
      </c>
      <c r="J450">
        <v>1101.2</v>
      </c>
    </row>
    <row r="451" spans="1:10" x14ac:dyDescent="0.25">
      <c r="A451">
        <v>19</v>
      </c>
      <c r="B451">
        <v>2018</v>
      </c>
      <c r="C451" t="s">
        <v>34</v>
      </c>
      <c r="D451" t="s">
        <v>48</v>
      </c>
      <c r="E451" t="s">
        <v>39</v>
      </c>
      <c r="F451">
        <v>6</v>
      </c>
      <c r="G451" t="s">
        <v>38</v>
      </c>
      <c r="H451" t="s">
        <v>46</v>
      </c>
      <c r="I451" t="s">
        <v>37</v>
      </c>
      <c r="J451">
        <v>952.6</v>
      </c>
    </row>
    <row r="452" spans="1:10" x14ac:dyDescent="0.25">
      <c r="A452">
        <v>19</v>
      </c>
      <c r="B452">
        <v>2018</v>
      </c>
      <c r="C452" t="s">
        <v>34</v>
      </c>
      <c r="D452" t="s">
        <v>49</v>
      </c>
      <c r="E452" t="s">
        <v>39</v>
      </c>
      <c r="F452">
        <v>1</v>
      </c>
      <c r="G452" t="s">
        <v>38</v>
      </c>
      <c r="H452" t="s">
        <v>2</v>
      </c>
      <c r="I452" t="s">
        <v>37</v>
      </c>
      <c r="J452">
        <v>904.2</v>
      </c>
    </row>
    <row r="453" spans="1:10" x14ac:dyDescent="0.25">
      <c r="A453">
        <v>19</v>
      </c>
      <c r="B453">
        <v>2018</v>
      </c>
      <c r="C453" t="s">
        <v>34</v>
      </c>
      <c r="D453" t="s">
        <v>49</v>
      </c>
      <c r="E453" t="s">
        <v>39</v>
      </c>
      <c r="F453">
        <v>2</v>
      </c>
      <c r="G453" t="s">
        <v>45</v>
      </c>
      <c r="H453" t="s">
        <v>46</v>
      </c>
      <c r="I453" t="s">
        <v>37</v>
      </c>
      <c r="J453">
        <v>1462.8</v>
      </c>
    </row>
    <row r="454" spans="1:10" x14ac:dyDescent="0.25">
      <c r="A454">
        <v>19</v>
      </c>
      <c r="B454">
        <v>2018</v>
      </c>
      <c r="C454" t="s">
        <v>34</v>
      </c>
      <c r="D454" t="s">
        <v>49</v>
      </c>
      <c r="E454" t="s">
        <v>39</v>
      </c>
      <c r="F454">
        <v>3</v>
      </c>
      <c r="G454" t="s">
        <v>38</v>
      </c>
      <c r="H454" t="s">
        <v>2</v>
      </c>
      <c r="I454" t="s">
        <v>51</v>
      </c>
      <c r="J454">
        <v>1025.4000000000001</v>
      </c>
    </row>
    <row r="455" spans="1:10" x14ac:dyDescent="0.25">
      <c r="A455">
        <v>19</v>
      </c>
      <c r="B455">
        <v>2018</v>
      </c>
      <c r="C455" t="s">
        <v>34</v>
      </c>
      <c r="D455" t="s">
        <v>49</v>
      </c>
      <c r="E455" t="s">
        <v>39</v>
      </c>
      <c r="F455">
        <v>4</v>
      </c>
      <c r="G455" t="s">
        <v>38</v>
      </c>
      <c r="H455" t="s">
        <v>46</v>
      </c>
      <c r="I455" t="s">
        <v>37</v>
      </c>
      <c r="J455">
        <v>1364.8</v>
      </c>
    </row>
    <row r="456" spans="1:10" x14ac:dyDescent="0.25">
      <c r="A456">
        <v>19</v>
      </c>
      <c r="B456">
        <v>2018</v>
      </c>
      <c r="C456" t="s">
        <v>34</v>
      </c>
      <c r="D456" t="s">
        <v>49</v>
      </c>
      <c r="E456" t="s">
        <v>39</v>
      </c>
      <c r="F456">
        <v>5</v>
      </c>
      <c r="G456" t="s">
        <v>45</v>
      </c>
      <c r="H456" t="s">
        <v>2</v>
      </c>
      <c r="I456" t="s">
        <v>37</v>
      </c>
      <c r="J456">
        <v>1037.7</v>
      </c>
    </row>
    <row r="457" spans="1:10" x14ac:dyDescent="0.25">
      <c r="A457">
        <v>19</v>
      </c>
      <c r="B457">
        <v>2018</v>
      </c>
      <c r="C457" t="s">
        <v>34</v>
      </c>
      <c r="D457" t="s">
        <v>49</v>
      </c>
      <c r="E457" t="s">
        <v>39</v>
      </c>
      <c r="F457">
        <v>6</v>
      </c>
      <c r="G457" t="s">
        <v>45</v>
      </c>
      <c r="H457" t="s">
        <v>46</v>
      </c>
      <c r="I457" t="s">
        <v>51</v>
      </c>
      <c r="J457">
        <v>1367.6</v>
      </c>
    </row>
    <row r="458" spans="1:10" x14ac:dyDescent="0.25">
      <c r="A458">
        <v>20</v>
      </c>
      <c r="B458">
        <v>2017</v>
      </c>
      <c r="C458" t="s">
        <v>34</v>
      </c>
      <c r="D458" t="s">
        <v>48</v>
      </c>
      <c r="E458" t="s">
        <v>39</v>
      </c>
      <c r="F458">
        <v>1</v>
      </c>
      <c r="G458" t="s">
        <v>38</v>
      </c>
      <c r="H458" t="s">
        <v>2</v>
      </c>
      <c r="I458" t="s">
        <v>51</v>
      </c>
      <c r="J458">
        <v>338.7</v>
      </c>
    </row>
    <row r="459" spans="1:10" x14ac:dyDescent="0.25">
      <c r="A459">
        <v>20</v>
      </c>
      <c r="B459">
        <v>2017</v>
      </c>
      <c r="C459" t="s">
        <v>34</v>
      </c>
      <c r="D459" t="s">
        <v>48</v>
      </c>
      <c r="E459" t="s">
        <v>39</v>
      </c>
      <c r="F459">
        <v>2</v>
      </c>
      <c r="G459" t="s">
        <v>45</v>
      </c>
      <c r="H459" t="s">
        <v>46</v>
      </c>
      <c r="I459" t="s">
        <v>37</v>
      </c>
      <c r="J459">
        <v>836.3</v>
      </c>
    </row>
    <row r="460" spans="1:10" x14ac:dyDescent="0.25">
      <c r="A460">
        <v>20</v>
      </c>
      <c r="B460">
        <v>2017</v>
      </c>
      <c r="C460" t="s">
        <v>34</v>
      </c>
      <c r="D460" t="s">
        <v>48</v>
      </c>
      <c r="E460" t="s">
        <v>39</v>
      </c>
      <c r="F460">
        <v>3</v>
      </c>
      <c r="G460" t="s">
        <v>38</v>
      </c>
      <c r="H460" t="s">
        <v>2</v>
      </c>
      <c r="I460" t="s">
        <v>51</v>
      </c>
      <c r="J460">
        <v>370.5</v>
      </c>
    </row>
    <row r="461" spans="1:10" x14ac:dyDescent="0.25">
      <c r="A461">
        <v>20</v>
      </c>
      <c r="B461">
        <v>2017</v>
      </c>
      <c r="C461" t="s">
        <v>34</v>
      </c>
      <c r="D461" t="s">
        <v>48</v>
      </c>
      <c r="E461" t="s">
        <v>39</v>
      </c>
      <c r="F461">
        <v>4</v>
      </c>
      <c r="G461" t="s">
        <v>45</v>
      </c>
      <c r="H461" t="s">
        <v>2</v>
      </c>
      <c r="I461" t="s">
        <v>37</v>
      </c>
      <c r="J461">
        <v>331.8</v>
      </c>
    </row>
    <row r="462" spans="1:10" x14ac:dyDescent="0.25">
      <c r="A462">
        <v>20</v>
      </c>
      <c r="B462">
        <v>2017</v>
      </c>
      <c r="C462" t="s">
        <v>34</v>
      </c>
      <c r="D462" t="s">
        <v>48</v>
      </c>
      <c r="E462" t="s">
        <v>39</v>
      </c>
      <c r="F462">
        <v>5</v>
      </c>
      <c r="G462" t="s">
        <v>38</v>
      </c>
      <c r="H462" t="s">
        <v>46</v>
      </c>
      <c r="I462" t="s">
        <v>51</v>
      </c>
      <c r="J462">
        <v>763.3</v>
      </c>
    </row>
    <row r="463" spans="1:10" x14ac:dyDescent="0.25">
      <c r="A463">
        <v>20</v>
      </c>
      <c r="B463">
        <v>2017</v>
      </c>
      <c r="C463" t="s">
        <v>34</v>
      </c>
      <c r="D463" t="s">
        <v>48</v>
      </c>
      <c r="E463" t="s">
        <v>39</v>
      </c>
      <c r="F463">
        <v>6</v>
      </c>
      <c r="G463" t="s">
        <v>38</v>
      </c>
      <c r="H463" t="s">
        <v>46</v>
      </c>
      <c r="I463" t="s">
        <v>51</v>
      </c>
      <c r="J463">
        <v>991.4</v>
      </c>
    </row>
    <row r="464" spans="1:10" x14ac:dyDescent="0.25">
      <c r="A464">
        <v>20</v>
      </c>
      <c r="B464">
        <v>2017</v>
      </c>
      <c r="C464" t="s">
        <v>34</v>
      </c>
      <c r="D464" t="s">
        <v>49</v>
      </c>
      <c r="E464" t="s">
        <v>39</v>
      </c>
      <c r="F464">
        <v>1</v>
      </c>
      <c r="G464" t="s">
        <v>45</v>
      </c>
      <c r="H464" t="s">
        <v>2</v>
      </c>
      <c r="I464" t="s">
        <v>51</v>
      </c>
      <c r="J464">
        <v>802.2</v>
      </c>
    </row>
    <row r="465" spans="1:10" x14ac:dyDescent="0.25">
      <c r="A465">
        <v>20</v>
      </c>
      <c r="B465">
        <v>2017</v>
      </c>
      <c r="C465" t="s">
        <v>34</v>
      </c>
      <c r="D465" t="s">
        <v>49</v>
      </c>
      <c r="E465" t="s">
        <v>39</v>
      </c>
      <c r="F465">
        <v>2</v>
      </c>
      <c r="G465" t="s">
        <v>38</v>
      </c>
      <c r="H465" t="s">
        <v>2</v>
      </c>
      <c r="I465" t="s">
        <v>37</v>
      </c>
      <c r="J465">
        <v>884.3</v>
      </c>
    </row>
    <row r="466" spans="1:10" x14ac:dyDescent="0.25">
      <c r="A466">
        <v>20</v>
      </c>
      <c r="B466">
        <v>2017</v>
      </c>
      <c r="C466" t="s">
        <v>34</v>
      </c>
      <c r="D466" t="s">
        <v>49</v>
      </c>
      <c r="E466" t="s">
        <v>39</v>
      </c>
      <c r="F466">
        <v>3</v>
      </c>
      <c r="G466" t="s">
        <v>45</v>
      </c>
      <c r="H466" t="s">
        <v>46</v>
      </c>
      <c r="I466" t="s">
        <v>37</v>
      </c>
      <c r="J466">
        <v>1229.0999999999999</v>
      </c>
    </row>
    <row r="467" spans="1:10" x14ac:dyDescent="0.25">
      <c r="A467">
        <v>20</v>
      </c>
      <c r="B467">
        <v>2017</v>
      </c>
      <c r="C467" t="s">
        <v>34</v>
      </c>
      <c r="D467" t="s">
        <v>49</v>
      </c>
      <c r="E467" t="s">
        <v>39</v>
      </c>
      <c r="F467">
        <v>4</v>
      </c>
      <c r="G467" t="s">
        <v>38</v>
      </c>
      <c r="H467" t="s">
        <v>46</v>
      </c>
      <c r="I467" t="s">
        <v>51</v>
      </c>
      <c r="J467">
        <v>1179.8</v>
      </c>
    </row>
    <row r="468" spans="1:10" x14ac:dyDescent="0.25">
      <c r="A468">
        <v>20</v>
      </c>
      <c r="B468">
        <v>2017</v>
      </c>
      <c r="C468" t="s">
        <v>34</v>
      </c>
      <c r="D468" t="s">
        <v>49</v>
      </c>
      <c r="E468" t="s">
        <v>39</v>
      </c>
      <c r="F468">
        <v>5</v>
      </c>
      <c r="G468" t="s">
        <v>38</v>
      </c>
      <c r="H468" t="s">
        <v>2</v>
      </c>
      <c r="I468" t="s">
        <v>37</v>
      </c>
      <c r="J468">
        <v>774.9</v>
      </c>
    </row>
    <row r="469" spans="1:10" x14ac:dyDescent="0.25">
      <c r="A469">
        <v>20</v>
      </c>
      <c r="B469">
        <v>2017</v>
      </c>
      <c r="C469" t="s">
        <v>34</v>
      </c>
      <c r="D469" t="s">
        <v>49</v>
      </c>
      <c r="E469" t="s">
        <v>39</v>
      </c>
      <c r="F469">
        <v>6</v>
      </c>
      <c r="G469" t="s">
        <v>38</v>
      </c>
      <c r="H469" t="s">
        <v>2</v>
      </c>
      <c r="I469" t="s">
        <v>51</v>
      </c>
      <c r="J469">
        <v>859</v>
      </c>
    </row>
    <row r="470" spans="1:10" x14ac:dyDescent="0.25">
      <c r="A470">
        <v>20</v>
      </c>
      <c r="B470">
        <v>2018</v>
      </c>
      <c r="C470" t="s">
        <v>34</v>
      </c>
      <c r="D470" t="s">
        <v>48</v>
      </c>
      <c r="E470" t="s">
        <v>39</v>
      </c>
      <c r="F470">
        <v>1</v>
      </c>
      <c r="G470" t="s">
        <v>45</v>
      </c>
      <c r="H470" t="s">
        <v>2</v>
      </c>
      <c r="I470" t="s">
        <v>51</v>
      </c>
      <c r="J470">
        <v>433.3</v>
      </c>
    </row>
    <row r="471" spans="1:10" x14ac:dyDescent="0.25">
      <c r="A471">
        <v>20</v>
      </c>
      <c r="B471">
        <v>2018</v>
      </c>
      <c r="C471" t="s">
        <v>34</v>
      </c>
      <c r="D471" t="s">
        <v>48</v>
      </c>
      <c r="E471" t="s">
        <v>39</v>
      </c>
      <c r="F471">
        <v>2</v>
      </c>
      <c r="G471" t="s">
        <v>45</v>
      </c>
      <c r="H471" t="s">
        <v>2</v>
      </c>
      <c r="I471" t="s">
        <v>51</v>
      </c>
      <c r="J471">
        <v>548.1</v>
      </c>
    </row>
    <row r="472" spans="1:10" x14ac:dyDescent="0.25">
      <c r="A472">
        <v>20</v>
      </c>
      <c r="B472">
        <v>2018</v>
      </c>
      <c r="C472" t="s">
        <v>34</v>
      </c>
      <c r="D472" t="s">
        <v>48</v>
      </c>
      <c r="E472" t="s">
        <v>39</v>
      </c>
      <c r="F472">
        <v>3</v>
      </c>
      <c r="G472" t="s">
        <v>45</v>
      </c>
      <c r="H472" t="s">
        <v>2</v>
      </c>
      <c r="I472" t="s">
        <v>37</v>
      </c>
      <c r="J472">
        <v>649.20000000000005</v>
      </c>
    </row>
    <row r="473" spans="1:10" x14ac:dyDescent="0.25">
      <c r="A473">
        <v>20</v>
      </c>
      <c r="B473">
        <v>2018</v>
      </c>
      <c r="C473" t="s">
        <v>34</v>
      </c>
      <c r="D473" t="s">
        <v>48</v>
      </c>
      <c r="E473" t="s">
        <v>39</v>
      </c>
      <c r="F473">
        <v>4</v>
      </c>
      <c r="G473" t="s">
        <v>45</v>
      </c>
      <c r="H473" t="s">
        <v>2</v>
      </c>
      <c r="I473" t="s">
        <v>37</v>
      </c>
      <c r="J473">
        <v>770.1</v>
      </c>
    </row>
    <row r="474" spans="1:10" x14ac:dyDescent="0.25">
      <c r="A474">
        <v>20</v>
      </c>
      <c r="B474">
        <v>2018</v>
      </c>
      <c r="C474" t="s">
        <v>34</v>
      </c>
      <c r="D474" t="s">
        <v>48</v>
      </c>
      <c r="E474" t="s">
        <v>39</v>
      </c>
      <c r="F474">
        <v>5</v>
      </c>
      <c r="G474" t="s">
        <v>38</v>
      </c>
      <c r="H474" t="s">
        <v>2</v>
      </c>
      <c r="I474" t="s">
        <v>51</v>
      </c>
      <c r="J474">
        <v>734</v>
      </c>
    </row>
    <row r="475" spans="1:10" x14ac:dyDescent="0.25">
      <c r="A475">
        <v>20</v>
      </c>
      <c r="B475">
        <v>2018</v>
      </c>
      <c r="C475" t="s">
        <v>34</v>
      </c>
      <c r="D475" t="s">
        <v>48</v>
      </c>
      <c r="E475" t="s">
        <v>39</v>
      </c>
      <c r="F475">
        <v>6</v>
      </c>
      <c r="G475" t="s">
        <v>38</v>
      </c>
      <c r="H475" t="s">
        <v>46</v>
      </c>
      <c r="I475" t="s">
        <v>37</v>
      </c>
      <c r="J475">
        <v>910</v>
      </c>
    </row>
    <row r="476" spans="1:10" x14ac:dyDescent="0.25">
      <c r="A476">
        <v>20</v>
      </c>
      <c r="B476">
        <v>2018</v>
      </c>
      <c r="C476" t="s">
        <v>34</v>
      </c>
      <c r="D476" t="s">
        <v>49</v>
      </c>
      <c r="E476" t="s">
        <v>39</v>
      </c>
      <c r="F476">
        <v>1</v>
      </c>
      <c r="G476" t="s">
        <v>38</v>
      </c>
      <c r="H476" t="s">
        <v>46</v>
      </c>
      <c r="I476" t="s">
        <v>37</v>
      </c>
      <c r="J476">
        <v>1332.9</v>
      </c>
    </row>
    <row r="477" spans="1:10" x14ac:dyDescent="0.25">
      <c r="A477">
        <v>20</v>
      </c>
      <c r="B477">
        <v>2018</v>
      </c>
      <c r="C477" t="s">
        <v>34</v>
      </c>
      <c r="D477" t="s">
        <v>49</v>
      </c>
      <c r="E477" t="s">
        <v>39</v>
      </c>
      <c r="F477">
        <v>2</v>
      </c>
      <c r="G477" t="s">
        <v>45</v>
      </c>
      <c r="H477" t="s">
        <v>46</v>
      </c>
      <c r="I477" t="s">
        <v>37</v>
      </c>
      <c r="J477">
        <v>1449.8</v>
      </c>
    </row>
    <row r="478" spans="1:10" x14ac:dyDescent="0.25">
      <c r="A478">
        <v>20</v>
      </c>
      <c r="B478">
        <v>2018</v>
      </c>
      <c r="C478" t="s">
        <v>34</v>
      </c>
      <c r="D478" t="s">
        <v>49</v>
      </c>
      <c r="E478" t="s">
        <v>39</v>
      </c>
      <c r="F478">
        <v>3</v>
      </c>
      <c r="G478" t="s">
        <v>45</v>
      </c>
      <c r="H478" t="s">
        <v>46</v>
      </c>
      <c r="I478" t="s">
        <v>37</v>
      </c>
      <c r="J478">
        <v>1453.9</v>
      </c>
    </row>
    <row r="479" spans="1:10" x14ac:dyDescent="0.25">
      <c r="A479">
        <v>20</v>
      </c>
      <c r="B479">
        <v>2018</v>
      </c>
      <c r="C479" t="s">
        <v>34</v>
      </c>
      <c r="D479" t="s">
        <v>49</v>
      </c>
      <c r="E479" t="s">
        <v>39</v>
      </c>
      <c r="F479">
        <v>4</v>
      </c>
      <c r="G479" t="s">
        <v>45</v>
      </c>
      <c r="H479" t="s">
        <v>2</v>
      </c>
      <c r="I479" t="s">
        <v>37</v>
      </c>
      <c r="J479">
        <v>1118.9000000000001</v>
      </c>
    </row>
    <row r="480" spans="1:10" x14ac:dyDescent="0.25">
      <c r="A480">
        <v>20</v>
      </c>
      <c r="B480">
        <v>2018</v>
      </c>
      <c r="C480" t="s">
        <v>34</v>
      </c>
      <c r="D480" t="s">
        <v>49</v>
      </c>
      <c r="E480" t="s">
        <v>39</v>
      </c>
      <c r="F480">
        <v>5</v>
      </c>
      <c r="G480" t="s">
        <v>38</v>
      </c>
      <c r="H480" t="s">
        <v>46</v>
      </c>
      <c r="I480" t="s">
        <v>37</v>
      </c>
      <c r="J480">
        <v>1321.8</v>
      </c>
    </row>
    <row r="481" spans="1:10" x14ac:dyDescent="0.25">
      <c r="A481">
        <v>20</v>
      </c>
      <c r="B481">
        <v>2018</v>
      </c>
      <c r="C481" t="s">
        <v>34</v>
      </c>
      <c r="D481" t="s">
        <v>49</v>
      </c>
      <c r="E481" t="s">
        <v>39</v>
      </c>
      <c r="F481">
        <v>6</v>
      </c>
      <c r="G481" t="s">
        <v>45</v>
      </c>
      <c r="H481" t="s">
        <v>2</v>
      </c>
      <c r="I481" t="s">
        <v>37</v>
      </c>
      <c r="J481">
        <v>966.7</v>
      </c>
    </row>
    <row r="482" spans="1:10" x14ac:dyDescent="0.25">
      <c r="A482">
        <v>21</v>
      </c>
      <c r="B482">
        <v>2017</v>
      </c>
      <c r="C482" t="s">
        <v>34</v>
      </c>
      <c r="D482" t="s">
        <v>48</v>
      </c>
      <c r="E482" t="s">
        <v>39</v>
      </c>
      <c r="F482">
        <v>1</v>
      </c>
      <c r="G482" t="s">
        <v>45</v>
      </c>
      <c r="H482" t="s">
        <v>2</v>
      </c>
      <c r="I482" t="s">
        <v>37</v>
      </c>
      <c r="J482">
        <v>311</v>
      </c>
    </row>
    <row r="483" spans="1:10" x14ac:dyDescent="0.25">
      <c r="A483">
        <v>21</v>
      </c>
      <c r="B483">
        <v>2017</v>
      </c>
      <c r="C483" t="s">
        <v>34</v>
      </c>
      <c r="D483" t="s">
        <v>48</v>
      </c>
      <c r="E483" t="s">
        <v>39</v>
      </c>
      <c r="F483">
        <v>2</v>
      </c>
      <c r="G483" t="s">
        <v>38</v>
      </c>
      <c r="H483" t="s">
        <v>2</v>
      </c>
      <c r="I483" t="s">
        <v>37</v>
      </c>
      <c r="J483">
        <v>391.1</v>
      </c>
    </row>
    <row r="484" spans="1:10" x14ac:dyDescent="0.25">
      <c r="A484">
        <v>21</v>
      </c>
      <c r="B484">
        <v>2017</v>
      </c>
      <c r="C484" t="s">
        <v>34</v>
      </c>
      <c r="D484" t="s">
        <v>48</v>
      </c>
      <c r="E484" t="s">
        <v>39</v>
      </c>
      <c r="F484">
        <v>3</v>
      </c>
      <c r="G484" t="s">
        <v>45</v>
      </c>
      <c r="H484" t="s">
        <v>46</v>
      </c>
      <c r="I484" t="s">
        <v>51</v>
      </c>
      <c r="J484">
        <v>982.2</v>
      </c>
    </row>
    <row r="485" spans="1:10" x14ac:dyDescent="0.25">
      <c r="A485">
        <v>21</v>
      </c>
      <c r="B485">
        <v>2017</v>
      </c>
      <c r="C485" t="s">
        <v>34</v>
      </c>
      <c r="D485" t="s">
        <v>48</v>
      </c>
      <c r="E485" t="s">
        <v>39</v>
      </c>
      <c r="F485">
        <v>4</v>
      </c>
      <c r="G485" t="s">
        <v>45</v>
      </c>
      <c r="H485" t="s">
        <v>46</v>
      </c>
      <c r="I485" t="s">
        <v>37</v>
      </c>
      <c r="J485">
        <v>847.8</v>
      </c>
    </row>
    <row r="486" spans="1:10" x14ac:dyDescent="0.25">
      <c r="A486">
        <v>21</v>
      </c>
      <c r="B486">
        <v>2017</v>
      </c>
      <c r="C486" t="s">
        <v>34</v>
      </c>
      <c r="D486" t="s">
        <v>48</v>
      </c>
      <c r="E486" t="s">
        <v>39</v>
      </c>
      <c r="F486">
        <v>5</v>
      </c>
      <c r="G486" t="s">
        <v>45</v>
      </c>
      <c r="H486" t="s">
        <v>2</v>
      </c>
      <c r="I486" t="s">
        <v>51</v>
      </c>
      <c r="J486">
        <v>364</v>
      </c>
    </row>
    <row r="487" spans="1:10" x14ac:dyDescent="0.25">
      <c r="A487">
        <v>21</v>
      </c>
      <c r="B487">
        <v>2017</v>
      </c>
      <c r="C487" t="s">
        <v>34</v>
      </c>
      <c r="D487" t="s">
        <v>48</v>
      </c>
      <c r="E487" t="s">
        <v>39</v>
      </c>
      <c r="F487">
        <v>6</v>
      </c>
      <c r="G487" t="s">
        <v>38</v>
      </c>
      <c r="H487" t="s">
        <v>2</v>
      </c>
      <c r="I487" t="s">
        <v>51</v>
      </c>
      <c r="J487">
        <v>331.3</v>
      </c>
    </row>
    <row r="488" spans="1:10" x14ac:dyDescent="0.25">
      <c r="A488">
        <v>21</v>
      </c>
      <c r="B488">
        <v>2017</v>
      </c>
      <c r="C488" t="s">
        <v>34</v>
      </c>
      <c r="D488" t="s">
        <v>49</v>
      </c>
      <c r="E488" t="s">
        <v>39</v>
      </c>
      <c r="F488">
        <v>1</v>
      </c>
      <c r="G488" t="s">
        <v>45</v>
      </c>
      <c r="H488" t="s">
        <v>2</v>
      </c>
      <c r="I488" t="s">
        <v>51</v>
      </c>
      <c r="J488">
        <v>685.4</v>
      </c>
    </row>
    <row r="489" spans="1:10" x14ac:dyDescent="0.25">
      <c r="A489">
        <v>21</v>
      </c>
      <c r="B489">
        <v>2017</v>
      </c>
      <c r="C489" t="s">
        <v>34</v>
      </c>
      <c r="D489" t="s">
        <v>49</v>
      </c>
      <c r="E489" t="s">
        <v>39</v>
      </c>
      <c r="F489">
        <v>2</v>
      </c>
      <c r="G489" t="s">
        <v>38</v>
      </c>
      <c r="H489" t="s">
        <v>46</v>
      </c>
      <c r="I489" t="s">
        <v>37</v>
      </c>
      <c r="J489">
        <v>1218.7</v>
      </c>
    </row>
    <row r="490" spans="1:10" x14ac:dyDescent="0.25">
      <c r="A490">
        <v>21</v>
      </c>
      <c r="B490">
        <v>2017</v>
      </c>
      <c r="C490" t="s">
        <v>34</v>
      </c>
      <c r="D490" t="s">
        <v>49</v>
      </c>
      <c r="E490" t="s">
        <v>39</v>
      </c>
      <c r="F490">
        <v>3</v>
      </c>
      <c r="G490" t="s">
        <v>45</v>
      </c>
      <c r="H490" t="s">
        <v>46</v>
      </c>
      <c r="I490" t="s">
        <v>37</v>
      </c>
      <c r="J490">
        <v>1194.0999999999999</v>
      </c>
    </row>
    <row r="491" spans="1:10" x14ac:dyDescent="0.25">
      <c r="A491">
        <v>21</v>
      </c>
      <c r="B491">
        <v>2017</v>
      </c>
      <c r="C491" t="s">
        <v>34</v>
      </c>
      <c r="D491" t="s">
        <v>49</v>
      </c>
      <c r="E491" t="s">
        <v>39</v>
      </c>
      <c r="F491">
        <v>4</v>
      </c>
      <c r="G491" t="s">
        <v>45</v>
      </c>
      <c r="H491" t="s">
        <v>46</v>
      </c>
      <c r="I491" t="s">
        <v>51</v>
      </c>
      <c r="J491">
        <v>1281.9000000000001</v>
      </c>
    </row>
    <row r="492" spans="1:10" x14ac:dyDescent="0.25">
      <c r="A492">
        <v>21</v>
      </c>
      <c r="B492">
        <v>2017</v>
      </c>
      <c r="C492" t="s">
        <v>34</v>
      </c>
      <c r="D492" t="s">
        <v>49</v>
      </c>
      <c r="E492" t="s">
        <v>39</v>
      </c>
      <c r="F492">
        <v>5</v>
      </c>
      <c r="G492" t="s">
        <v>45</v>
      </c>
      <c r="H492" t="s">
        <v>46</v>
      </c>
      <c r="I492" t="s">
        <v>37</v>
      </c>
      <c r="J492">
        <v>1219.2</v>
      </c>
    </row>
    <row r="493" spans="1:10" x14ac:dyDescent="0.25">
      <c r="A493">
        <v>21</v>
      </c>
      <c r="B493">
        <v>2017</v>
      </c>
      <c r="C493" t="s">
        <v>34</v>
      </c>
      <c r="D493" t="s">
        <v>49</v>
      </c>
      <c r="E493" t="s">
        <v>39</v>
      </c>
      <c r="F493">
        <v>6</v>
      </c>
      <c r="G493" t="s">
        <v>38</v>
      </c>
      <c r="H493" t="s">
        <v>2</v>
      </c>
      <c r="I493" t="s">
        <v>51</v>
      </c>
      <c r="J493">
        <v>727</v>
      </c>
    </row>
    <row r="494" spans="1:10" x14ac:dyDescent="0.25">
      <c r="A494">
        <v>21</v>
      </c>
      <c r="B494">
        <v>2018</v>
      </c>
      <c r="C494" t="s">
        <v>34</v>
      </c>
      <c r="D494" t="s">
        <v>48</v>
      </c>
      <c r="E494" t="s">
        <v>39</v>
      </c>
      <c r="F494">
        <v>1</v>
      </c>
      <c r="G494" t="s">
        <v>38</v>
      </c>
      <c r="H494" t="s">
        <v>2</v>
      </c>
      <c r="I494" t="s">
        <v>37</v>
      </c>
      <c r="J494">
        <v>427.6</v>
      </c>
    </row>
    <row r="495" spans="1:10" x14ac:dyDescent="0.25">
      <c r="A495">
        <v>21</v>
      </c>
      <c r="B495">
        <v>2018</v>
      </c>
      <c r="C495" t="s">
        <v>34</v>
      </c>
      <c r="D495" t="s">
        <v>48</v>
      </c>
      <c r="E495" t="s">
        <v>39</v>
      </c>
      <c r="F495">
        <v>2</v>
      </c>
      <c r="G495" t="s">
        <v>38</v>
      </c>
      <c r="H495" t="s">
        <v>2</v>
      </c>
      <c r="I495" t="s">
        <v>51</v>
      </c>
      <c r="J495">
        <v>742.7</v>
      </c>
    </row>
    <row r="496" spans="1:10" x14ac:dyDescent="0.25">
      <c r="A496">
        <v>21</v>
      </c>
      <c r="B496">
        <v>2018</v>
      </c>
      <c r="C496" t="s">
        <v>34</v>
      </c>
      <c r="D496" t="s">
        <v>48</v>
      </c>
      <c r="E496" t="s">
        <v>39</v>
      </c>
      <c r="F496">
        <v>3</v>
      </c>
      <c r="G496" t="s">
        <v>38</v>
      </c>
      <c r="H496" t="s">
        <v>2</v>
      </c>
      <c r="I496" t="s">
        <v>37</v>
      </c>
      <c r="J496">
        <v>586.4</v>
      </c>
    </row>
    <row r="497" spans="1:10" x14ac:dyDescent="0.25">
      <c r="A497">
        <v>21</v>
      </c>
      <c r="B497">
        <v>2018</v>
      </c>
      <c r="C497" t="s">
        <v>34</v>
      </c>
      <c r="D497" t="s">
        <v>48</v>
      </c>
      <c r="E497" t="s">
        <v>39</v>
      </c>
      <c r="F497">
        <v>4</v>
      </c>
      <c r="G497" t="s">
        <v>38</v>
      </c>
      <c r="H497" t="s">
        <v>46</v>
      </c>
      <c r="I497" t="s">
        <v>51</v>
      </c>
      <c r="J497">
        <v>872</v>
      </c>
    </row>
    <row r="498" spans="1:10" x14ac:dyDescent="0.25">
      <c r="A498">
        <v>21</v>
      </c>
      <c r="B498">
        <v>2018</v>
      </c>
      <c r="C498" t="s">
        <v>34</v>
      </c>
      <c r="D498" t="s">
        <v>48</v>
      </c>
      <c r="E498" t="s">
        <v>39</v>
      </c>
      <c r="F498">
        <v>5</v>
      </c>
      <c r="G498" t="s">
        <v>38</v>
      </c>
      <c r="H498" t="s">
        <v>2</v>
      </c>
      <c r="I498" t="s">
        <v>37</v>
      </c>
      <c r="J498">
        <v>688</v>
      </c>
    </row>
    <row r="499" spans="1:10" x14ac:dyDescent="0.25">
      <c r="A499">
        <v>21</v>
      </c>
      <c r="B499">
        <v>2018</v>
      </c>
      <c r="C499" t="s">
        <v>34</v>
      </c>
      <c r="D499" t="s">
        <v>48</v>
      </c>
      <c r="E499" t="s">
        <v>39</v>
      </c>
      <c r="F499">
        <v>6</v>
      </c>
      <c r="G499" t="s">
        <v>45</v>
      </c>
      <c r="H499" t="s">
        <v>2</v>
      </c>
      <c r="I499" t="s">
        <v>37</v>
      </c>
      <c r="J499">
        <v>652.9</v>
      </c>
    </row>
    <row r="500" spans="1:10" x14ac:dyDescent="0.25">
      <c r="A500">
        <v>21</v>
      </c>
      <c r="B500">
        <v>2018</v>
      </c>
      <c r="C500" t="s">
        <v>34</v>
      </c>
      <c r="D500" t="s">
        <v>49</v>
      </c>
      <c r="E500" t="s">
        <v>39</v>
      </c>
      <c r="F500">
        <v>1</v>
      </c>
      <c r="G500" t="s">
        <v>45</v>
      </c>
      <c r="H500" t="s">
        <v>2</v>
      </c>
      <c r="I500" t="s">
        <v>37</v>
      </c>
      <c r="J500">
        <v>879.3</v>
      </c>
    </row>
    <row r="501" spans="1:10" x14ac:dyDescent="0.25">
      <c r="A501">
        <v>21</v>
      </c>
      <c r="B501">
        <v>2018</v>
      </c>
      <c r="C501" t="s">
        <v>34</v>
      </c>
      <c r="D501" t="s">
        <v>49</v>
      </c>
      <c r="E501" t="s">
        <v>39</v>
      </c>
      <c r="F501">
        <v>2</v>
      </c>
      <c r="G501" t="s">
        <v>38</v>
      </c>
      <c r="H501" t="s">
        <v>2</v>
      </c>
      <c r="I501" t="s">
        <v>37</v>
      </c>
      <c r="J501">
        <v>1112</v>
      </c>
    </row>
    <row r="502" spans="1:10" x14ac:dyDescent="0.25">
      <c r="A502">
        <v>21</v>
      </c>
      <c r="B502">
        <v>2018</v>
      </c>
      <c r="C502" t="s">
        <v>34</v>
      </c>
      <c r="D502" t="s">
        <v>49</v>
      </c>
      <c r="E502" t="s">
        <v>39</v>
      </c>
      <c r="F502">
        <v>3</v>
      </c>
      <c r="G502" t="s">
        <v>45</v>
      </c>
      <c r="H502" t="s">
        <v>46</v>
      </c>
      <c r="I502" t="s">
        <v>37</v>
      </c>
      <c r="J502">
        <v>1479</v>
      </c>
    </row>
    <row r="503" spans="1:10" x14ac:dyDescent="0.25">
      <c r="A503">
        <v>21</v>
      </c>
      <c r="B503">
        <v>2018</v>
      </c>
      <c r="C503" t="s">
        <v>34</v>
      </c>
      <c r="D503" t="s">
        <v>49</v>
      </c>
      <c r="E503" t="s">
        <v>39</v>
      </c>
      <c r="F503">
        <v>4</v>
      </c>
      <c r="G503" t="s">
        <v>38</v>
      </c>
      <c r="H503" t="s">
        <v>2</v>
      </c>
      <c r="I503" t="s">
        <v>51</v>
      </c>
      <c r="J503">
        <v>986.2</v>
      </c>
    </row>
    <row r="504" spans="1:10" x14ac:dyDescent="0.25">
      <c r="A504">
        <v>21</v>
      </c>
      <c r="B504">
        <v>2018</v>
      </c>
      <c r="C504" t="s">
        <v>34</v>
      </c>
      <c r="D504" t="s">
        <v>49</v>
      </c>
      <c r="E504" t="s">
        <v>39</v>
      </c>
      <c r="F504">
        <v>5</v>
      </c>
      <c r="G504" t="s">
        <v>38</v>
      </c>
      <c r="H504" t="s">
        <v>2</v>
      </c>
      <c r="I504" t="s">
        <v>37</v>
      </c>
      <c r="J504">
        <v>918.9</v>
      </c>
    </row>
    <row r="505" spans="1:10" x14ac:dyDescent="0.25">
      <c r="A505">
        <v>21</v>
      </c>
      <c r="B505">
        <v>2018</v>
      </c>
      <c r="C505" t="s">
        <v>34</v>
      </c>
      <c r="D505" t="s">
        <v>49</v>
      </c>
      <c r="E505" t="s">
        <v>39</v>
      </c>
      <c r="F505">
        <v>6</v>
      </c>
      <c r="G505" t="s">
        <v>38</v>
      </c>
      <c r="H505" t="s">
        <v>46</v>
      </c>
      <c r="I505" t="s">
        <v>51</v>
      </c>
      <c r="J505">
        <v>1394.7</v>
      </c>
    </row>
    <row r="506" spans="1:10" x14ac:dyDescent="0.25">
      <c r="A506">
        <v>22</v>
      </c>
      <c r="B506">
        <v>2017</v>
      </c>
      <c r="C506" t="s">
        <v>34</v>
      </c>
      <c r="D506" t="s">
        <v>48</v>
      </c>
      <c r="E506" t="s">
        <v>39</v>
      </c>
      <c r="F506">
        <v>1</v>
      </c>
      <c r="G506" t="s">
        <v>45</v>
      </c>
      <c r="H506" t="s">
        <v>46</v>
      </c>
      <c r="I506" t="s">
        <v>51</v>
      </c>
      <c r="J506">
        <v>722.8</v>
      </c>
    </row>
    <row r="507" spans="1:10" x14ac:dyDescent="0.25">
      <c r="A507">
        <v>22</v>
      </c>
      <c r="B507">
        <v>2017</v>
      </c>
      <c r="C507" t="s">
        <v>34</v>
      </c>
      <c r="D507" t="s">
        <v>48</v>
      </c>
      <c r="E507" t="s">
        <v>39</v>
      </c>
      <c r="F507">
        <v>2</v>
      </c>
      <c r="G507" t="s">
        <v>38</v>
      </c>
      <c r="H507" t="s">
        <v>2</v>
      </c>
      <c r="I507" t="s">
        <v>51</v>
      </c>
      <c r="J507">
        <v>458.4</v>
      </c>
    </row>
    <row r="508" spans="1:10" x14ac:dyDescent="0.25">
      <c r="A508">
        <v>22</v>
      </c>
      <c r="B508">
        <v>2017</v>
      </c>
      <c r="C508" t="s">
        <v>34</v>
      </c>
      <c r="D508" t="s">
        <v>48</v>
      </c>
      <c r="E508" t="s">
        <v>39</v>
      </c>
      <c r="F508">
        <v>3</v>
      </c>
      <c r="G508" t="s">
        <v>38</v>
      </c>
      <c r="H508" t="s">
        <v>46</v>
      </c>
      <c r="I508" t="s">
        <v>37</v>
      </c>
      <c r="J508">
        <v>827.8</v>
      </c>
    </row>
    <row r="509" spans="1:10" x14ac:dyDescent="0.25">
      <c r="A509">
        <v>22</v>
      </c>
      <c r="B509">
        <v>2017</v>
      </c>
      <c r="C509" t="s">
        <v>34</v>
      </c>
      <c r="D509" t="s">
        <v>48</v>
      </c>
      <c r="E509" t="s">
        <v>39</v>
      </c>
      <c r="F509">
        <v>4</v>
      </c>
      <c r="G509" t="s">
        <v>45</v>
      </c>
      <c r="H509" t="s">
        <v>46</v>
      </c>
      <c r="I509" t="s">
        <v>51</v>
      </c>
      <c r="J509">
        <v>684</v>
      </c>
    </row>
    <row r="510" spans="1:10" x14ac:dyDescent="0.25">
      <c r="A510">
        <v>22</v>
      </c>
      <c r="B510">
        <v>2017</v>
      </c>
      <c r="C510" t="s">
        <v>34</v>
      </c>
      <c r="D510" t="s">
        <v>48</v>
      </c>
      <c r="E510" t="s">
        <v>39</v>
      </c>
      <c r="F510">
        <v>5</v>
      </c>
      <c r="G510" t="s">
        <v>45</v>
      </c>
      <c r="H510" t="s">
        <v>2</v>
      </c>
      <c r="I510" t="s">
        <v>37</v>
      </c>
      <c r="J510">
        <v>430.3</v>
      </c>
    </row>
    <row r="511" spans="1:10" x14ac:dyDescent="0.25">
      <c r="A511">
        <v>22</v>
      </c>
      <c r="B511">
        <v>2017</v>
      </c>
      <c r="C511" t="s">
        <v>34</v>
      </c>
      <c r="D511" t="s">
        <v>48</v>
      </c>
      <c r="E511" t="s">
        <v>39</v>
      </c>
      <c r="F511">
        <v>6</v>
      </c>
      <c r="G511" t="s">
        <v>38</v>
      </c>
      <c r="H511" t="s">
        <v>46</v>
      </c>
      <c r="I511" t="s">
        <v>37</v>
      </c>
      <c r="J511">
        <v>759.7</v>
      </c>
    </row>
    <row r="512" spans="1:10" x14ac:dyDescent="0.25">
      <c r="A512">
        <v>22</v>
      </c>
      <c r="B512">
        <v>2017</v>
      </c>
      <c r="C512" t="s">
        <v>34</v>
      </c>
      <c r="D512" t="s">
        <v>49</v>
      </c>
      <c r="E512" t="s">
        <v>39</v>
      </c>
      <c r="F512">
        <v>1</v>
      </c>
      <c r="G512" t="s">
        <v>45</v>
      </c>
      <c r="H512" t="s">
        <v>2</v>
      </c>
      <c r="I512" t="s">
        <v>37</v>
      </c>
      <c r="J512">
        <v>786.2</v>
      </c>
    </row>
    <row r="513" spans="1:10" x14ac:dyDescent="0.25">
      <c r="A513">
        <v>22</v>
      </c>
      <c r="B513">
        <v>2017</v>
      </c>
      <c r="C513" t="s">
        <v>34</v>
      </c>
      <c r="D513" t="s">
        <v>49</v>
      </c>
      <c r="E513" t="s">
        <v>39</v>
      </c>
      <c r="F513">
        <v>2</v>
      </c>
      <c r="G513" t="s">
        <v>38</v>
      </c>
      <c r="H513" t="s">
        <v>46</v>
      </c>
      <c r="I513" t="s">
        <v>51</v>
      </c>
      <c r="J513">
        <v>1130</v>
      </c>
    </row>
    <row r="514" spans="1:10" x14ac:dyDescent="0.25">
      <c r="A514">
        <v>22</v>
      </c>
      <c r="B514">
        <v>2017</v>
      </c>
      <c r="C514" t="s">
        <v>34</v>
      </c>
      <c r="D514" t="s">
        <v>49</v>
      </c>
      <c r="E514" t="s">
        <v>39</v>
      </c>
      <c r="F514">
        <v>3</v>
      </c>
      <c r="G514" t="s">
        <v>45</v>
      </c>
      <c r="H514" t="s">
        <v>2</v>
      </c>
      <c r="I514" t="s">
        <v>37</v>
      </c>
      <c r="J514">
        <v>863.2</v>
      </c>
    </row>
    <row r="515" spans="1:10" x14ac:dyDescent="0.25">
      <c r="A515">
        <v>22</v>
      </c>
      <c r="B515">
        <v>2017</v>
      </c>
      <c r="C515" t="s">
        <v>34</v>
      </c>
      <c r="D515" t="s">
        <v>49</v>
      </c>
      <c r="E515" t="s">
        <v>39</v>
      </c>
      <c r="F515">
        <v>4</v>
      </c>
      <c r="G515" t="s">
        <v>38</v>
      </c>
      <c r="H515" t="s">
        <v>2</v>
      </c>
      <c r="I515" t="s">
        <v>37</v>
      </c>
      <c r="J515">
        <v>769.7</v>
      </c>
    </row>
    <row r="516" spans="1:10" x14ac:dyDescent="0.25">
      <c r="A516">
        <v>22</v>
      </c>
      <c r="B516">
        <v>2017</v>
      </c>
      <c r="C516" t="s">
        <v>34</v>
      </c>
      <c r="D516" t="s">
        <v>49</v>
      </c>
      <c r="E516" t="s">
        <v>39</v>
      </c>
      <c r="F516">
        <v>5</v>
      </c>
      <c r="G516" t="s">
        <v>38</v>
      </c>
      <c r="H516" t="s">
        <v>46</v>
      </c>
      <c r="I516" t="s">
        <v>51</v>
      </c>
      <c r="J516">
        <v>1068.7</v>
      </c>
    </row>
    <row r="517" spans="1:10" x14ac:dyDescent="0.25">
      <c r="A517">
        <v>22</v>
      </c>
      <c r="B517">
        <v>2017</v>
      </c>
      <c r="C517" t="s">
        <v>34</v>
      </c>
      <c r="D517" t="s">
        <v>49</v>
      </c>
      <c r="E517" t="s">
        <v>39</v>
      </c>
      <c r="F517">
        <v>6</v>
      </c>
      <c r="G517" t="s">
        <v>38</v>
      </c>
      <c r="H517" t="s">
        <v>46</v>
      </c>
      <c r="I517" t="s">
        <v>37</v>
      </c>
      <c r="J517">
        <v>1206.8</v>
      </c>
    </row>
    <row r="518" spans="1:10" x14ac:dyDescent="0.25">
      <c r="A518">
        <v>22</v>
      </c>
      <c r="B518">
        <v>2018</v>
      </c>
      <c r="C518" t="s">
        <v>34</v>
      </c>
      <c r="D518" t="s">
        <v>48</v>
      </c>
      <c r="E518" t="s">
        <v>39</v>
      </c>
      <c r="F518">
        <v>1</v>
      </c>
      <c r="G518" t="s">
        <v>38</v>
      </c>
      <c r="H518" t="s">
        <v>46</v>
      </c>
      <c r="I518" t="s">
        <v>51</v>
      </c>
      <c r="J518">
        <v>1019</v>
      </c>
    </row>
    <row r="519" spans="1:10" x14ac:dyDescent="0.25">
      <c r="A519">
        <v>22</v>
      </c>
      <c r="B519">
        <v>2018</v>
      </c>
      <c r="C519" t="s">
        <v>34</v>
      </c>
      <c r="D519" t="s">
        <v>48</v>
      </c>
      <c r="E519" t="s">
        <v>39</v>
      </c>
      <c r="F519">
        <v>2</v>
      </c>
      <c r="G519" t="s">
        <v>38</v>
      </c>
      <c r="H519" t="s">
        <v>2</v>
      </c>
      <c r="I519" t="s">
        <v>37</v>
      </c>
      <c r="J519">
        <v>496</v>
      </c>
    </row>
    <row r="520" spans="1:10" x14ac:dyDescent="0.25">
      <c r="A520">
        <v>22</v>
      </c>
      <c r="B520">
        <v>2018</v>
      </c>
      <c r="C520" t="s">
        <v>34</v>
      </c>
      <c r="D520" t="s">
        <v>48</v>
      </c>
      <c r="E520" t="s">
        <v>39</v>
      </c>
      <c r="F520">
        <v>3</v>
      </c>
      <c r="G520" t="s">
        <v>38</v>
      </c>
      <c r="H520" t="s">
        <v>46</v>
      </c>
      <c r="I520" t="s">
        <v>51</v>
      </c>
      <c r="J520">
        <v>911</v>
      </c>
    </row>
    <row r="521" spans="1:10" x14ac:dyDescent="0.25">
      <c r="A521">
        <v>22</v>
      </c>
      <c r="B521">
        <v>2018</v>
      </c>
      <c r="C521" t="s">
        <v>34</v>
      </c>
      <c r="D521" t="s">
        <v>48</v>
      </c>
      <c r="E521" t="s">
        <v>39</v>
      </c>
      <c r="F521">
        <v>4</v>
      </c>
      <c r="G521" t="s">
        <v>45</v>
      </c>
      <c r="H521" t="s">
        <v>46</v>
      </c>
      <c r="I521" t="s">
        <v>37</v>
      </c>
      <c r="J521">
        <v>1140.5</v>
      </c>
    </row>
    <row r="522" spans="1:10" x14ac:dyDescent="0.25">
      <c r="A522">
        <v>22</v>
      </c>
      <c r="B522">
        <v>2018</v>
      </c>
      <c r="C522" t="s">
        <v>34</v>
      </c>
      <c r="D522" t="s">
        <v>48</v>
      </c>
      <c r="E522" t="s">
        <v>39</v>
      </c>
      <c r="F522">
        <v>5</v>
      </c>
      <c r="G522" t="s">
        <v>45</v>
      </c>
      <c r="H522" t="s">
        <v>2</v>
      </c>
      <c r="I522" t="s">
        <v>51</v>
      </c>
      <c r="J522">
        <v>572.20000000000005</v>
      </c>
    </row>
    <row r="523" spans="1:10" x14ac:dyDescent="0.25">
      <c r="A523">
        <v>22</v>
      </c>
      <c r="B523">
        <v>2018</v>
      </c>
      <c r="C523" t="s">
        <v>34</v>
      </c>
      <c r="D523" t="s">
        <v>48</v>
      </c>
      <c r="E523" t="s">
        <v>39</v>
      </c>
      <c r="F523">
        <v>6</v>
      </c>
      <c r="G523" t="s">
        <v>45</v>
      </c>
      <c r="H523" t="s">
        <v>46</v>
      </c>
      <c r="I523" t="s">
        <v>37</v>
      </c>
      <c r="J523">
        <v>921</v>
      </c>
    </row>
    <row r="524" spans="1:10" x14ac:dyDescent="0.25">
      <c r="A524">
        <v>22</v>
      </c>
      <c r="B524">
        <v>2018</v>
      </c>
      <c r="C524" t="s">
        <v>34</v>
      </c>
      <c r="D524" t="s">
        <v>49</v>
      </c>
      <c r="E524" t="s">
        <v>39</v>
      </c>
      <c r="F524">
        <v>1</v>
      </c>
      <c r="G524" t="s">
        <v>38</v>
      </c>
      <c r="H524" t="s">
        <v>46</v>
      </c>
      <c r="I524" t="s">
        <v>51</v>
      </c>
      <c r="J524">
        <v>1425.5</v>
      </c>
    </row>
    <row r="525" spans="1:10" x14ac:dyDescent="0.25">
      <c r="A525">
        <v>22</v>
      </c>
      <c r="B525">
        <v>2018</v>
      </c>
      <c r="C525" t="s">
        <v>34</v>
      </c>
      <c r="D525" t="s">
        <v>49</v>
      </c>
      <c r="E525" t="s">
        <v>39</v>
      </c>
      <c r="F525">
        <v>2</v>
      </c>
      <c r="G525" t="s">
        <v>45</v>
      </c>
      <c r="H525" t="s">
        <v>46</v>
      </c>
      <c r="I525" t="s">
        <v>37</v>
      </c>
      <c r="J525">
        <v>1428.5</v>
      </c>
    </row>
    <row r="526" spans="1:10" x14ac:dyDescent="0.25">
      <c r="A526">
        <v>22</v>
      </c>
      <c r="B526">
        <v>2018</v>
      </c>
      <c r="C526" t="s">
        <v>34</v>
      </c>
      <c r="D526" t="s">
        <v>49</v>
      </c>
      <c r="E526" t="s">
        <v>39</v>
      </c>
      <c r="F526">
        <v>3</v>
      </c>
      <c r="G526" t="s">
        <v>38</v>
      </c>
      <c r="H526" t="s">
        <v>2</v>
      </c>
      <c r="I526" t="s">
        <v>37</v>
      </c>
      <c r="J526">
        <v>1048.2</v>
      </c>
    </row>
    <row r="527" spans="1:10" x14ac:dyDescent="0.25">
      <c r="A527">
        <v>22</v>
      </c>
      <c r="B527">
        <v>2018</v>
      </c>
      <c r="C527" t="s">
        <v>34</v>
      </c>
      <c r="D527" t="s">
        <v>49</v>
      </c>
      <c r="E527" t="s">
        <v>39</v>
      </c>
      <c r="F527">
        <v>4</v>
      </c>
      <c r="G527" t="s">
        <v>38</v>
      </c>
      <c r="H527" t="s">
        <v>46</v>
      </c>
      <c r="I527" t="s">
        <v>51</v>
      </c>
      <c r="J527">
        <v>1373</v>
      </c>
    </row>
    <row r="528" spans="1:10" x14ac:dyDescent="0.25">
      <c r="A528">
        <v>22</v>
      </c>
      <c r="B528">
        <v>2018</v>
      </c>
      <c r="C528" t="s">
        <v>34</v>
      </c>
      <c r="D528" t="s">
        <v>49</v>
      </c>
      <c r="E528" t="s">
        <v>39</v>
      </c>
      <c r="F528">
        <v>5</v>
      </c>
      <c r="G528" t="s">
        <v>38</v>
      </c>
      <c r="H528" t="s">
        <v>46</v>
      </c>
      <c r="I528" t="s">
        <v>37</v>
      </c>
      <c r="J528">
        <v>1391.2</v>
      </c>
    </row>
    <row r="529" spans="1:10" x14ac:dyDescent="0.25">
      <c r="A529">
        <v>22</v>
      </c>
      <c r="B529">
        <v>2018</v>
      </c>
      <c r="C529" t="s">
        <v>34</v>
      </c>
      <c r="D529" t="s">
        <v>49</v>
      </c>
      <c r="E529" t="s">
        <v>39</v>
      </c>
      <c r="F529">
        <v>6</v>
      </c>
      <c r="G529" t="s">
        <v>38</v>
      </c>
      <c r="H529" t="s">
        <v>2</v>
      </c>
      <c r="I529" t="s">
        <v>51</v>
      </c>
      <c r="J529">
        <v>830.1</v>
      </c>
    </row>
    <row r="530" spans="1:10" x14ac:dyDescent="0.25">
      <c r="A530">
        <v>23</v>
      </c>
      <c r="B530">
        <v>2017</v>
      </c>
      <c r="C530" t="s">
        <v>34</v>
      </c>
      <c r="D530" t="s">
        <v>48</v>
      </c>
      <c r="E530" t="s">
        <v>39</v>
      </c>
      <c r="F530">
        <v>1</v>
      </c>
      <c r="G530" t="s">
        <v>45</v>
      </c>
      <c r="H530" t="s">
        <v>46</v>
      </c>
      <c r="I530" t="s">
        <v>51</v>
      </c>
      <c r="J530">
        <v>720.6</v>
      </c>
    </row>
    <row r="531" spans="1:10" x14ac:dyDescent="0.25">
      <c r="A531">
        <v>23</v>
      </c>
      <c r="B531">
        <v>2017</v>
      </c>
      <c r="C531" t="s">
        <v>34</v>
      </c>
      <c r="D531" t="s">
        <v>48</v>
      </c>
      <c r="E531" t="s">
        <v>39</v>
      </c>
      <c r="F531">
        <v>2</v>
      </c>
      <c r="G531" t="s">
        <v>45</v>
      </c>
      <c r="H531" t="s">
        <v>2</v>
      </c>
      <c r="I531" t="s">
        <v>37</v>
      </c>
      <c r="J531">
        <v>468.3</v>
      </c>
    </row>
    <row r="532" spans="1:10" x14ac:dyDescent="0.25">
      <c r="A532">
        <v>23</v>
      </c>
      <c r="B532">
        <v>2017</v>
      </c>
      <c r="C532" t="s">
        <v>34</v>
      </c>
      <c r="D532" t="s">
        <v>48</v>
      </c>
      <c r="E532" t="s">
        <v>39</v>
      </c>
      <c r="F532">
        <v>3</v>
      </c>
      <c r="G532" t="s">
        <v>45</v>
      </c>
      <c r="H532" t="s">
        <v>2</v>
      </c>
      <c r="I532" t="s">
        <v>37</v>
      </c>
      <c r="J532">
        <v>300</v>
      </c>
    </row>
    <row r="533" spans="1:10" x14ac:dyDescent="0.25">
      <c r="A533">
        <v>23</v>
      </c>
      <c r="B533">
        <v>2017</v>
      </c>
      <c r="C533" t="s">
        <v>34</v>
      </c>
      <c r="D533" t="s">
        <v>48</v>
      </c>
      <c r="E533" t="s">
        <v>39</v>
      </c>
      <c r="F533">
        <v>4</v>
      </c>
      <c r="G533" t="s">
        <v>38</v>
      </c>
      <c r="H533" t="s">
        <v>46</v>
      </c>
      <c r="I533" t="s">
        <v>51</v>
      </c>
      <c r="J533">
        <v>933.6</v>
      </c>
    </row>
    <row r="534" spans="1:10" x14ac:dyDescent="0.25">
      <c r="A534">
        <v>23</v>
      </c>
      <c r="B534">
        <v>2017</v>
      </c>
      <c r="C534" t="s">
        <v>34</v>
      </c>
      <c r="D534" t="s">
        <v>48</v>
      </c>
      <c r="E534" t="s">
        <v>39</v>
      </c>
      <c r="F534">
        <v>5</v>
      </c>
      <c r="G534" t="s">
        <v>45</v>
      </c>
      <c r="H534" t="s">
        <v>46</v>
      </c>
      <c r="I534" t="s">
        <v>51</v>
      </c>
      <c r="J534">
        <v>1004.9</v>
      </c>
    </row>
    <row r="535" spans="1:10" x14ac:dyDescent="0.25">
      <c r="A535">
        <v>23</v>
      </c>
      <c r="B535">
        <v>2017</v>
      </c>
      <c r="C535" t="s">
        <v>34</v>
      </c>
      <c r="D535" t="s">
        <v>48</v>
      </c>
      <c r="E535" t="s">
        <v>39</v>
      </c>
      <c r="F535">
        <v>6</v>
      </c>
      <c r="G535" t="s">
        <v>38</v>
      </c>
      <c r="H535" t="s">
        <v>2</v>
      </c>
      <c r="I535" t="s">
        <v>51</v>
      </c>
      <c r="J535">
        <v>427.5</v>
      </c>
    </row>
    <row r="536" spans="1:10" x14ac:dyDescent="0.25">
      <c r="A536">
        <v>23</v>
      </c>
      <c r="B536">
        <v>2017</v>
      </c>
      <c r="C536" t="s">
        <v>34</v>
      </c>
      <c r="D536" t="s">
        <v>49</v>
      </c>
      <c r="E536" t="s">
        <v>39</v>
      </c>
      <c r="F536">
        <v>1</v>
      </c>
      <c r="G536" t="s">
        <v>38</v>
      </c>
      <c r="H536" t="s">
        <v>2</v>
      </c>
      <c r="I536" t="s">
        <v>37</v>
      </c>
      <c r="J536">
        <v>750.6</v>
      </c>
    </row>
    <row r="537" spans="1:10" x14ac:dyDescent="0.25">
      <c r="A537">
        <v>23</v>
      </c>
      <c r="B537">
        <v>2017</v>
      </c>
      <c r="C537" t="s">
        <v>34</v>
      </c>
      <c r="D537" t="s">
        <v>49</v>
      </c>
      <c r="E537" t="s">
        <v>39</v>
      </c>
      <c r="F537">
        <v>2</v>
      </c>
      <c r="G537" t="s">
        <v>45</v>
      </c>
      <c r="H537" t="s">
        <v>2</v>
      </c>
      <c r="I537" t="s">
        <v>37</v>
      </c>
      <c r="J537">
        <v>695.1</v>
      </c>
    </row>
    <row r="538" spans="1:10" x14ac:dyDescent="0.25">
      <c r="A538">
        <v>23</v>
      </c>
      <c r="B538">
        <v>2017</v>
      </c>
      <c r="C538" t="s">
        <v>34</v>
      </c>
      <c r="D538" t="s">
        <v>49</v>
      </c>
      <c r="E538" t="s">
        <v>39</v>
      </c>
      <c r="F538">
        <v>3</v>
      </c>
      <c r="G538" t="s">
        <v>45</v>
      </c>
      <c r="H538" t="s">
        <v>2</v>
      </c>
      <c r="I538" t="s">
        <v>37</v>
      </c>
      <c r="J538">
        <v>728.5</v>
      </c>
    </row>
    <row r="539" spans="1:10" x14ac:dyDescent="0.25">
      <c r="A539">
        <v>23</v>
      </c>
      <c r="B539">
        <v>2017</v>
      </c>
      <c r="C539" t="s">
        <v>34</v>
      </c>
      <c r="D539" t="s">
        <v>49</v>
      </c>
      <c r="E539" t="s">
        <v>39</v>
      </c>
      <c r="F539">
        <v>4</v>
      </c>
      <c r="G539" t="s">
        <v>45</v>
      </c>
      <c r="H539" t="s">
        <v>2</v>
      </c>
      <c r="I539" t="s">
        <v>51</v>
      </c>
      <c r="J539">
        <v>806.6</v>
      </c>
    </row>
    <row r="540" spans="1:10" x14ac:dyDescent="0.25">
      <c r="A540">
        <v>23</v>
      </c>
      <c r="B540">
        <v>2017</v>
      </c>
      <c r="C540" t="s">
        <v>34</v>
      </c>
      <c r="D540" t="s">
        <v>49</v>
      </c>
      <c r="E540" t="s">
        <v>39</v>
      </c>
      <c r="F540">
        <v>5</v>
      </c>
      <c r="G540" t="s">
        <v>38</v>
      </c>
      <c r="H540" t="s">
        <v>46</v>
      </c>
      <c r="I540" t="s">
        <v>37</v>
      </c>
      <c r="J540">
        <v>1284.0999999999999</v>
      </c>
    </row>
    <row r="541" spans="1:10" x14ac:dyDescent="0.25">
      <c r="A541">
        <v>23</v>
      </c>
      <c r="B541">
        <v>2017</v>
      </c>
      <c r="C541" t="s">
        <v>34</v>
      </c>
      <c r="D541" t="s">
        <v>49</v>
      </c>
      <c r="E541" t="s">
        <v>39</v>
      </c>
      <c r="F541">
        <v>6</v>
      </c>
      <c r="G541" t="s">
        <v>45</v>
      </c>
      <c r="H541" t="s">
        <v>46</v>
      </c>
      <c r="I541" t="s">
        <v>51</v>
      </c>
      <c r="J541">
        <v>1364.2</v>
      </c>
    </row>
    <row r="542" spans="1:10" x14ac:dyDescent="0.25">
      <c r="A542">
        <v>23</v>
      </c>
      <c r="B542">
        <v>2018</v>
      </c>
      <c r="C542" t="s">
        <v>34</v>
      </c>
      <c r="D542" t="s">
        <v>48</v>
      </c>
      <c r="E542" t="s">
        <v>39</v>
      </c>
      <c r="F542">
        <v>1</v>
      </c>
      <c r="G542" t="s">
        <v>45</v>
      </c>
      <c r="H542" t="s">
        <v>2</v>
      </c>
      <c r="I542" t="s">
        <v>51</v>
      </c>
      <c r="J542">
        <v>597.6</v>
      </c>
    </row>
    <row r="543" spans="1:10" x14ac:dyDescent="0.25">
      <c r="A543">
        <v>23</v>
      </c>
      <c r="B543">
        <v>2018</v>
      </c>
      <c r="C543" t="s">
        <v>34</v>
      </c>
      <c r="D543" t="s">
        <v>48</v>
      </c>
      <c r="E543" t="s">
        <v>39</v>
      </c>
      <c r="F543">
        <v>2</v>
      </c>
      <c r="G543" t="s">
        <v>45</v>
      </c>
      <c r="H543" t="s">
        <v>2</v>
      </c>
      <c r="I543" t="s">
        <v>51</v>
      </c>
      <c r="J543">
        <v>554.29999999999995</v>
      </c>
    </row>
    <row r="544" spans="1:10" x14ac:dyDescent="0.25">
      <c r="A544">
        <v>23</v>
      </c>
      <c r="B544">
        <v>2018</v>
      </c>
      <c r="C544" t="s">
        <v>34</v>
      </c>
      <c r="D544" t="s">
        <v>48</v>
      </c>
      <c r="E544" t="s">
        <v>39</v>
      </c>
      <c r="F544">
        <v>3</v>
      </c>
      <c r="G544" t="s">
        <v>38</v>
      </c>
      <c r="H544" t="s">
        <v>46</v>
      </c>
      <c r="I544" t="s">
        <v>51</v>
      </c>
      <c r="J544">
        <v>1069.0999999999999</v>
      </c>
    </row>
    <row r="545" spans="1:10" x14ac:dyDescent="0.25">
      <c r="A545">
        <v>23</v>
      </c>
      <c r="B545">
        <v>2018</v>
      </c>
      <c r="C545" t="s">
        <v>34</v>
      </c>
      <c r="D545" t="s">
        <v>48</v>
      </c>
      <c r="E545" t="s">
        <v>39</v>
      </c>
      <c r="F545">
        <v>4</v>
      </c>
      <c r="G545" t="s">
        <v>45</v>
      </c>
      <c r="H545" t="s">
        <v>2</v>
      </c>
      <c r="I545" t="s">
        <v>51</v>
      </c>
      <c r="J545">
        <v>670.2</v>
      </c>
    </row>
    <row r="546" spans="1:10" x14ac:dyDescent="0.25">
      <c r="A546">
        <v>23</v>
      </c>
      <c r="B546">
        <v>2018</v>
      </c>
      <c r="C546" t="s">
        <v>34</v>
      </c>
      <c r="D546" t="s">
        <v>48</v>
      </c>
      <c r="E546" t="s">
        <v>39</v>
      </c>
      <c r="F546">
        <v>5</v>
      </c>
      <c r="G546" t="s">
        <v>45</v>
      </c>
      <c r="H546" t="s">
        <v>2</v>
      </c>
      <c r="I546" t="s">
        <v>51</v>
      </c>
      <c r="J546">
        <v>598.20000000000005</v>
      </c>
    </row>
    <row r="547" spans="1:10" x14ac:dyDescent="0.25">
      <c r="A547">
        <v>23</v>
      </c>
      <c r="B547">
        <v>2018</v>
      </c>
      <c r="C547" t="s">
        <v>34</v>
      </c>
      <c r="D547" t="s">
        <v>48</v>
      </c>
      <c r="E547" t="s">
        <v>39</v>
      </c>
      <c r="F547">
        <v>6</v>
      </c>
      <c r="G547" t="s">
        <v>38</v>
      </c>
      <c r="H547" t="s">
        <v>2</v>
      </c>
      <c r="I547" t="s">
        <v>37</v>
      </c>
      <c r="J547">
        <v>450</v>
      </c>
    </row>
    <row r="548" spans="1:10" x14ac:dyDescent="0.25">
      <c r="A548">
        <v>23</v>
      </c>
      <c r="B548">
        <v>2018</v>
      </c>
      <c r="C548" t="s">
        <v>34</v>
      </c>
      <c r="D548" t="s">
        <v>49</v>
      </c>
      <c r="E548" t="s">
        <v>39</v>
      </c>
      <c r="F548">
        <v>1</v>
      </c>
      <c r="G548" t="s">
        <v>45</v>
      </c>
      <c r="H548" t="s">
        <v>46</v>
      </c>
      <c r="I548" t="s">
        <v>51</v>
      </c>
      <c r="J548">
        <v>1414</v>
      </c>
    </row>
    <row r="549" spans="1:10" x14ac:dyDescent="0.25">
      <c r="A549">
        <v>23</v>
      </c>
      <c r="B549">
        <v>2018</v>
      </c>
      <c r="C549" t="s">
        <v>34</v>
      </c>
      <c r="D549" t="s">
        <v>49</v>
      </c>
      <c r="E549" t="s">
        <v>39</v>
      </c>
      <c r="F549">
        <v>2</v>
      </c>
      <c r="G549" t="s">
        <v>38</v>
      </c>
      <c r="H549" t="s">
        <v>46</v>
      </c>
      <c r="I549" t="s">
        <v>51</v>
      </c>
      <c r="J549">
        <v>1337.2</v>
      </c>
    </row>
    <row r="550" spans="1:10" x14ac:dyDescent="0.25">
      <c r="A550">
        <v>23</v>
      </c>
      <c r="B550">
        <v>2018</v>
      </c>
      <c r="C550" t="s">
        <v>34</v>
      </c>
      <c r="D550" t="s">
        <v>49</v>
      </c>
      <c r="E550" t="s">
        <v>39</v>
      </c>
      <c r="F550">
        <v>3</v>
      </c>
      <c r="G550" t="s">
        <v>45</v>
      </c>
      <c r="H550" t="s">
        <v>46</v>
      </c>
      <c r="I550" t="s">
        <v>51</v>
      </c>
      <c r="J550">
        <v>1332</v>
      </c>
    </row>
    <row r="551" spans="1:10" x14ac:dyDescent="0.25">
      <c r="A551">
        <v>23</v>
      </c>
      <c r="B551">
        <v>2018</v>
      </c>
      <c r="C551" t="s">
        <v>34</v>
      </c>
      <c r="D551" t="s">
        <v>49</v>
      </c>
      <c r="E551" t="s">
        <v>39</v>
      </c>
      <c r="F551">
        <v>4</v>
      </c>
      <c r="G551" t="s">
        <v>38</v>
      </c>
      <c r="H551" t="s">
        <v>2</v>
      </c>
      <c r="I551" t="s">
        <v>51</v>
      </c>
      <c r="J551">
        <v>853.9</v>
      </c>
    </row>
    <row r="552" spans="1:10" x14ac:dyDescent="0.25">
      <c r="A552">
        <v>23</v>
      </c>
      <c r="B552">
        <v>2018</v>
      </c>
      <c r="C552" t="s">
        <v>34</v>
      </c>
      <c r="D552" t="s">
        <v>49</v>
      </c>
      <c r="E552" t="s">
        <v>39</v>
      </c>
      <c r="F552">
        <v>5</v>
      </c>
      <c r="G552" t="s">
        <v>45</v>
      </c>
      <c r="H552" t="s">
        <v>2</v>
      </c>
      <c r="I552" t="s">
        <v>37</v>
      </c>
      <c r="J552">
        <v>1095.3</v>
      </c>
    </row>
    <row r="553" spans="1:10" x14ac:dyDescent="0.25">
      <c r="A553">
        <v>23</v>
      </c>
      <c r="B553">
        <v>2018</v>
      </c>
      <c r="C553" t="s">
        <v>34</v>
      </c>
      <c r="D553" t="s">
        <v>49</v>
      </c>
      <c r="E553" t="s">
        <v>39</v>
      </c>
      <c r="F553">
        <v>6</v>
      </c>
      <c r="G553" t="s">
        <v>45</v>
      </c>
      <c r="H553" t="s">
        <v>2</v>
      </c>
      <c r="I553" t="s">
        <v>37</v>
      </c>
      <c r="J553">
        <v>977.3</v>
      </c>
    </row>
    <row r="554" spans="1:10" x14ac:dyDescent="0.25">
      <c r="A554">
        <v>24</v>
      </c>
      <c r="B554">
        <v>2017</v>
      </c>
      <c r="C554" t="s">
        <v>34</v>
      </c>
      <c r="D554" t="s">
        <v>48</v>
      </c>
      <c r="E554" t="s">
        <v>39</v>
      </c>
      <c r="F554">
        <v>1</v>
      </c>
      <c r="G554" t="s">
        <v>38</v>
      </c>
      <c r="H554" t="s">
        <v>46</v>
      </c>
      <c r="I554" t="s">
        <v>51</v>
      </c>
      <c r="J554">
        <v>571.5</v>
      </c>
    </row>
    <row r="555" spans="1:10" x14ac:dyDescent="0.25">
      <c r="A555">
        <v>24</v>
      </c>
      <c r="B555">
        <v>2017</v>
      </c>
      <c r="C555" t="s">
        <v>34</v>
      </c>
      <c r="D555" t="s">
        <v>48</v>
      </c>
      <c r="E555" t="s">
        <v>39</v>
      </c>
      <c r="F555">
        <v>2</v>
      </c>
      <c r="G555" t="s">
        <v>45</v>
      </c>
      <c r="H555" t="s">
        <v>46</v>
      </c>
      <c r="I555" t="s">
        <v>51</v>
      </c>
      <c r="J555">
        <v>931.3</v>
      </c>
    </row>
    <row r="556" spans="1:10" x14ac:dyDescent="0.25">
      <c r="A556">
        <v>24</v>
      </c>
      <c r="B556">
        <v>2017</v>
      </c>
      <c r="C556" t="s">
        <v>34</v>
      </c>
      <c r="D556" t="s">
        <v>48</v>
      </c>
      <c r="E556" t="s">
        <v>39</v>
      </c>
      <c r="F556">
        <v>3</v>
      </c>
      <c r="G556" t="s">
        <v>45</v>
      </c>
      <c r="H556" t="s">
        <v>46</v>
      </c>
      <c r="I556" t="s">
        <v>51</v>
      </c>
      <c r="J556">
        <v>789.2</v>
      </c>
    </row>
    <row r="557" spans="1:10" x14ac:dyDescent="0.25">
      <c r="A557">
        <v>24</v>
      </c>
      <c r="B557">
        <v>2017</v>
      </c>
      <c r="C557" t="s">
        <v>34</v>
      </c>
      <c r="D557" t="s">
        <v>48</v>
      </c>
      <c r="E557" t="s">
        <v>39</v>
      </c>
      <c r="F557">
        <v>4</v>
      </c>
      <c r="G557" t="s">
        <v>38</v>
      </c>
      <c r="H557" t="s">
        <v>2</v>
      </c>
      <c r="I557" t="s">
        <v>37</v>
      </c>
      <c r="J557">
        <v>371</v>
      </c>
    </row>
    <row r="558" spans="1:10" x14ac:dyDescent="0.25">
      <c r="A558">
        <v>24</v>
      </c>
      <c r="B558">
        <v>2017</v>
      </c>
      <c r="C558" t="s">
        <v>34</v>
      </c>
      <c r="D558" t="s">
        <v>48</v>
      </c>
      <c r="E558" t="s">
        <v>39</v>
      </c>
      <c r="F558">
        <v>5</v>
      </c>
      <c r="G558" t="s">
        <v>38</v>
      </c>
      <c r="H558" t="s">
        <v>46</v>
      </c>
      <c r="I558" t="s">
        <v>37</v>
      </c>
      <c r="J558">
        <v>743.2</v>
      </c>
    </row>
    <row r="559" spans="1:10" x14ac:dyDescent="0.25">
      <c r="A559">
        <v>24</v>
      </c>
      <c r="B559">
        <v>2017</v>
      </c>
      <c r="C559" t="s">
        <v>34</v>
      </c>
      <c r="D559" t="s">
        <v>48</v>
      </c>
      <c r="E559" t="s">
        <v>39</v>
      </c>
      <c r="F559">
        <v>6</v>
      </c>
      <c r="G559" t="s">
        <v>45</v>
      </c>
      <c r="H559" t="s">
        <v>46</v>
      </c>
      <c r="I559" t="s">
        <v>51</v>
      </c>
      <c r="J559">
        <v>770.4</v>
      </c>
    </row>
    <row r="560" spans="1:10" x14ac:dyDescent="0.25">
      <c r="A560">
        <v>24</v>
      </c>
      <c r="B560">
        <v>2017</v>
      </c>
      <c r="C560" t="s">
        <v>34</v>
      </c>
      <c r="D560" t="s">
        <v>49</v>
      </c>
      <c r="E560" t="s">
        <v>39</v>
      </c>
      <c r="F560">
        <v>1</v>
      </c>
      <c r="G560" t="s">
        <v>38</v>
      </c>
      <c r="H560" t="s">
        <v>2</v>
      </c>
      <c r="I560" t="s">
        <v>51</v>
      </c>
      <c r="J560">
        <v>816.6</v>
      </c>
    </row>
    <row r="561" spans="1:10" x14ac:dyDescent="0.25">
      <c r="A561">
        <v>24</v>
      </c>
      <c r="B561">
        <v>2017</v>
      </c>
      <c r="C561" t="s">
        <v>34</v>
      </c>
      <c r="D561" t="s">
        <v>49</v>
      </c>
      <c r="E561" t="s">
        <v>39</v>
      </c>
      <c r="F561">
        <v>2</v>
      </c>
      <c r="G561" t="s">
        <v>45</v>
      </c>
      <c r="H561" t="s">
        <v>2</v>
      </c>
      <c r="I561" t="s">
        <v>37</v>
      </c>
      <c r="J561">
        <v>834.1</v>
      </c>
    </row>
    <row r="562" spans="1:10" x14ac:dyDescent="0.25">
      <c r="A562">
        <v>24</v>
      </c>
      <c r="B562">
        <v>2017</v>
      </c>
      <c r="C562" t="s">
        <v>34</v>
      </c>
      <c r="D562" t="s">
        <v>49</v>
      </c>
      <c r="E562" t="s">
        <v>39</v>
      </c>
      <c r="F562">
        <v>3</v>
      </c>
      <c r="G562" t="s">
        <v>45</v>
      </c>
      <c r="H562" t="s">
        <v>46</v>
      </c>
      <c r="I562" t="s">
        <v>51</v>
      </c>
      <c r="J562">
        <v>1293</v>
      </c>
    </row>
    <row r="563" spans="1:10" x14ac:dyDescent="0.25">
      <c r="A563">
        <v>24</v>
      </c>
      <c r="B563">
        <v>2017</v>
      </c>
      <c r="C563" t="s">
        <v>34</v>
      </c>
      <c r="D563" t="s">
        <v>49</v>
      </c>
      <c r="E563" t="s">
        <v>39</v>
      </c>
      <c r="F563">
        <v>4</v>
      </c>
      <c r="G563" t="s">
        <v>38</v>
      </c>
      <c r="H563" t="s">
        <v>2</v>
      </c>
      <c r="I563" t="s">
        <v>51</v>
      </c>
      <c r="J563">
        <v>818.5</v>
      </c>
    </row>
    <row r="564" spans="1:10" x14ac:dyDescent="0.25">
      <c r="A564">
        <v>24</v>
      </c>
      <c r="B564">
        <v>2017</v>
      </c>
      <c r="C564" t="s">
        <v>34</v>
      </c>
      <c r="D564" t="s">
        <v>49</v>
      </c>
      <c r="E564" t="s">
        <v>39</v>
      </c>
      <c r="F564">
        <v>5</v>
      </c>
      <c r="G564" t="s">
        <v>38</v>
      </c>
      <c r="H564" t="s">
        <v>46</v>
      </c>
      <c r="I564" t="s">
        <v>51</v>
      </c>
      <c r="J564">
        <v>1208.9000000000001</v>
      </c>
    </row>
    <row r="565" spans="1:10" x14ac:dyDescent="0.25">
      <c r="A565">
        <v>24</v>
      </c>
      <c r="B565">
        <v>2017</v>
      </c>
      <c r="C565" t="s">
        <v>34</v>
      </c>
      <c r="D565" t="s">
        <v>49</v>
      </c>
      <c r="E565" t="s">
        <v>39</v>
      </c>
      <c r="F565">
        <v>6</v>
      </c>
      <c r="G565" t="s">
        <v>38</v>
      </c>
      <c r="H565" t="s">
        <v>46</v>
      </c>
      <c r="I565" t="s">
        <v>37</v>
      </c>
      <c r="J565">
        <v>1301.2</v>
      </c>
    </row>
    <row r="566" spans="1:10" x14ac:dyDescent="0.25">
      <c r="A566">
        <v>24</v>
      </c>
      <c r="B566">
        <v>2018</v>
      </c>
      <c r="C566" t="s">
        <v>34</v>
      </c>
      <c r="D566" t="s">
        <v>48</v>
      </c>
      <c r="E566" t="s">
        <v>39</v>
      </c>
      <c r="F566">
        <v>1</v>
      </c>
      <c r="G566" t="s">
        <v>38</v>
      </c>
      <c r="H566" t="s">
        <v>46</v>
      </c>
      <c r="I566" t="s">
        <v>51</v>
      </c>
      <c r="J566">
        <v>1033.5</v>
      </c>
    </row>
    <row r="567" spans="1:10" x14ac:dyDescent="0.25">
      <c r="A567">
        <v>24</v>
      </c>
      <c r="B567">
        <v>2018</v>
      </c>
      <c r="C567" t="s">
        <v>34</v>
      </c>
      <c r="D567" t="s">
        <v>48</v>
      </c>
      <c r="E567" t="s">
        <v>39</v>
      </c>
      <c r="F567">
        <v>2</v>
      </c>
      <c r="G567" t="s">
        <v>38</v>
      </c>
      <c r="H567" t="s">
        <v>46</v>
      </c>
      <c r="I567" t="s">
        <v>51</v>
      </c>
      <c r="J567">
        <v>1080.9000000000001</v>
      </c>
    </row>
    <row r="568" spans="1:10" x14ac:dyDescent="0.25">
      <c r="A568">
        <v>24</v>
      </c>
      <c r="B568">
        <v>2018</v>
      </c>
      <c r="C568" t="s">
        <v>34</v>
      </c>
      <c r="D568" t="s">
        <v>48</v>
      </c>
      <c r="E568" t="s">
        <v>39</v>
      </c>
      <c r="F568">
        <v>3</v>
      </c>
      <c r="G568" t="s">
        <v>38</v>
      </c>
      <c r="H568" t="s">
        <v>2</v>
      </c>
      <c r="I568" t="s">
        <v>51</v>
      </c>
      <c r="J568">
        <v>854.8</v>
      </c>
    </row>
    <row r="569" spans="1:10" x14ac:dyDescent="0.25">
      <c r="A569">
        <v>24</v>
      </c>
      <c r="B569">
        <v>2018</v>
      </c>
      <c r="C569" t="s">
        <v>34</v>
      </c>
      <c r="D569" t="s">
        <v>48</v>
      </c>
      <c r="E569" t="s">
        <v>39</v>
      </c>
      <c r="F569">
        <v>4</v>
      </c>
      <c r="G569" t="s">
        <v>38</v>
      </c>
      <c r="H569" t="s">
        <v>2</v>
      </c>
      <c r="I569" t="s">
        <v>51</v>
      </c>
      <c r="J569">
        <v>774.7</v>
      </c>
    </row>
    <row r="570" spans="1:10" x14ac:dyDescent="0.25">
      <c r="A570">
        <v>24</v>
      </c>
      <c r="B570">
        <v>2018</v>
      </c>
      <c r="C570" t="s">
        <v>34</v>
      </c>
      <c r="D570" t="s">
        <v>48</v>
      </c>
      <c r="E570" t="s">
        <v>39</v>
      </c>
      <c r="F570">
        <v>5</v>
      </c>
      <c r="G570" t="s">
        <v>45</v>
      </c>
      <c r="H570" t="s">
        <v>2</v>
      </c>
      <c r="I570" t="s">
        <v>51</v>
      </c>
      <c r="J570">
        <v>777.1</v>
      </c>
    </row>
    <row r="571" spans="1:10" x14ac:dyDescent="0.25">
      <c r="A571">
        <v>24</v>
      </c>
      <c r="B571">
        <v>2018</v>
      </c>
      <c r="C571" t="s">
        <v>34</v>
      </c>
      <c r="D571" t="s">
        <v>48</v>
      </c>
      <c r="E571" t="s">
        <v>39</v>
      </c>
      <c r="F571">
        <v>6</v>
      </c>
      <c r="G571" t="s">
        <v>38</v>
      </c>
      <c r="H571" t="s">
        <v>46</v>
      </c>
      <c r="I571" t="s">
        <v>37</v>
      </c>
      <c r="J571">
        <v>1025.8</v>
      </c>
    </row>
    <row r="572" spans="1:10" x14ac:dyDescent="0.25">
      <c r="A572">
        <v>24</v>
      </c>
      <c r="B572">
        <v>2018</v>
      </c>
      <c r="C572" t="s">
        <v>34</v>
      </c>
      <c r="D572" t="s">
        <v>49</v>
      </c>
      <c r="E572" t="s">
        <v>39</v>
      </c>
      <c r="F572">
        <v>1</v>
      </c>
      <c r="G572" t="s">
        <v>38</v>
      </c>
      <c r="H572" t="s">
        <v>2</v>
      </c>
      <c r="I572" t="s">
        <v>51</v>
      </c>
      <c r="J572">
        <v>1092.4000000000001</v>
      </c>
    </row>
    <row r="573" spans="1:10" x14ac:dyDescent="0.25">
      <c r="A573">
        <v>24</v>
      </c>
      <c r="B573">
        <v>2018</v>
      </c>
      <c r="C573" t="s">
        <v>34</v>
      </c>
      <c r="D573" t="s">
        <v>49</v>
      </c>
      <c r="E573" t="s">
        <v>39</v>
      </c>
      <c r="F573">
        <v>2</v>
      </c>
      <c r="G573" t="s">
        <v>45</v>
      </c>
      <c r="H573" t="s">
        <v>46</v>
      </c>
      <c r="I573" t="s">
        <v>37</v>
      </c>
      <c r="J573">
        <v>1305</v>
      </c>
    </row>
    <row r="574" spans="1:10" x14ac:dyDescent="0.25">
      <c r="A574">
        <v>24</v>
      </c>
      <c r="B574">
        <v>2018</v>
      </c>
      <c r="C574" t="s">
        <v>34</v>
      </c>
      <c r="D574" t="s">
        <v>49</v>
      </c>
      <c r="E574" t="s">
        <v>39</v>
      </c>
      <c r="F574">
        <v>3</v>
      </c>
      <c r="G574" t="s">
        <v>45</v>
      </c>
      <c r="H574" t="s">
        <v>46</v>
      </c>
      <c r="I574" t="s">
        <v>37</v>
      </c>
      <c r="J574">
        <v>1352.9</v>
      </c>
    </row>
    <row r="575" spans="1:10" x14ac:dyDescent="0.25">
      <c r="A575">
        <v>24</v>
      </c>
      <c r="B575">
        <v>2018</v>
      </c>
      <c r="C575" t="s">
        <v>34</v>
      </c>
      <c r="D575" t="s">
        <v>49</v>
      </c>
      <c r="E575" t="s">
        <v>39</v>
      </c>
      <c r="F575">
        <v>4</v>
      </c>
      <c r="G575" t="s">
        <v>38</v>
      </c>
      <c r="H575" t="s">
        <v>2</v>
      </c>
      <c r="I575" t="s">
        <v>51</v>
      </c>
      <c r="J575">
        <v>1092.9000000000001</v>
      </c>
    </row>
    <row r="576" spans="1:10" x14ac:dyDescent="0.25">
      <c r="A576">
        <v>24</v>
      </c>
      <c r="B576">
        <v>2018</v>
      </c>
      <c r="C576" t="s">
        <v>34</v>
      </c>
      <c r="D576" t="s">
        <v>49</v>
      </c>
      <c r="E576" t="s">
        <v>39</v>
      </c>
      <c r="F576">
        <v>5</v>
      </c>
      <c r="G576" t="s">
        <v>45</v>
      </c>
      <c r="H576" t="s">
        <v>2</v>
      </c>
      <c r="I576" t="s">
        <v>51</v>
      </c>
      <c r="J576">
        <v>895.1</v>
      </c>
    </row>
    <row r="577" spans="1:10" x14ac:dyDescent="0.25">
      <c r="A577">
        <v>24</v>
      </c>
      <c r="B577">
        <v>2018</v>
      </c>
      <c r="C577" t="s">
        <v>34</v>
      </c>
      <c r="D577" t="s">
        <v>49</v>
      </c>
      <c r="E577" t="s">
        <v>39</v>
      </c>
      <c r="F577">
        <v>6</v>
      </c>
      <c r="G577" t="s">
        <v>45</v>
      </c>
      <c r="H577" t="s">
        <v>46</v>
      </c>
      <c r="I577" t="s">
        <v>51</v>
      </c>
      <c r="J577">
        <v>1540.3</v>
      </c>
    </row>
    <row r="578" spans="1:10" x14ac:dyDescent="0.25">
      <c r="A578">
        <v>25</v>
      </c>
      <c r="B578">
        <v>2017</v>
      </c>
      <c r="C578" t="s">
        <v>34</v>
      </c>
      <c r="D578" t="s">
        <v>48</v>
      </c>
      <c r="E578" t="s">
        <v>39</v>
      </c>
      <c r="F578">
        <v>1</v>
      </c>
      <c r="G578" t="s">
        <v>38</v>
      </c>
      <c r="H578" t="s">
        <v>46</v>
      </c>
      <c r="I578" t="s">
        <v>51</v>
      </c>
      <c r="J578">
        <v>789</v>
      </c>
    </row>
    <row r="579" spans="1:10" x14ac:dyDescent="0.25">
      <c r="A579">
        <v>25</v>
      </c>
      <c r="B579">
        <v>2017</v>
      </c>
      <c r="C579" t="s">
        <v>34</v>
      </c>
      <c r="D579" t="s">
        <v>48</v>
      </c>
      <c r="E579" t="s">
        <v>39</v>
      </c>
      <c r="F579">
        <v>2</v>
      </c>
      <c r="G579" t="s">
        <v>45</v>
      </c>
      <c r="H579" t="s">
        <v>46</v>
      </c>
      <c r="I579" t="s">
        <v>51</v>
      </c>
      <c r="J579">
        <v>805.6</v>
      </c>
    </row>
    <row r="580" spans="1:10" x14ac:dyDescent="0.25">
      <c r="A580">
        <v>25</v>
      </c>
      <c r="B580">
        <v>2017</v>
      </c>
      <c r="C580" t="s">
        <v>34</v>
      </c>
      <c r="D580" t="s">
        <v>48</v>
      </c>
      <c r="E580" t="s">
        <v>39</v>
      </c>
      <c r="F580">
        <v>3</v>
      </c>
      <c r="G580" t="s">
        <v>38</v>
      </c>
      <c r="H580" t="s">
        <v>46</v>
      </c>
      <c r="I580" t="s">
        <v>37</v>
      </c>
      <c r="J580">
        <v>761</v>
      </c>
    </row>
    <row r="581" spans="1:10" x14ac:dyDescent="0.25">
      <c r="A581">
        <v>25</v>
      </c>
      <c r="B581">
        <v>2017</v>
      </c>
      <c r="C581" t="s">
        <v>34</v>
      </c>
      <c r="D581" t="s">
        <v>48</v>
      </c>
      <c r="E581" t="s">
        <v>39</v>
      </c>
      <c r="F581">
        <v>4</v>
      </c>
      <c r="G581" t="s">
        <v>45</v>
      </c>
      <c r="H581" t="s">
        <v>46</v>
      </c>
      <c r="I581" t="s">
        <v>51</v>
      </c>
      <c r="J581">
        <v>926.6</v>
      </c>
    </row>
    <row r="582" spans="1:10" x14ac:dyDescent="0.25">
      <c r="A582">
        <v>25</v>
      </c>
      <c r="B582">
        <v>2017</v>
      </c>
      <c r="C582" t="s">
        <v>34</v>
      </c>
      <c r="D582" t="s">
        <v>48</v>
      </c>
      <c r="E582" t="s">
        <v>39</v>
      </c>
      <c r="F582">
        <v>5</v>
      </c>
      <c r="G582" t="s">
        <v>38</v>
      </c>
      <c r="H582" t="s">
        <v>2</v>
      </c>
      <c r="I582" t="s">
        <v>51</v>
      </c>
      <c r="J582">
        <v>369.1</v>
      </c>
    </row>
    <row r="583" spans="1:10" x14ac:dyDescent="0.25">
      <c r="A583">
        <v>25</v>
      </c>
      <c r="B583">
        <v>2017</v>
      </c>
      <c r="C583" t="s">
        <v>34</v>
      </c>
      <c r="D583" t="s">
        <v>48</v>
      </c>
      <c r="E583" t="s">
        <v>39</v>
      </c>
      <c r="F583">
        <v>6</v>
      </c>
      <c r="G583" t="s">
        <v>45</v>
      </c>
      <c r="H583" t="s">
        <v>2</v>
      </c>
      <c r="I583" t="s">
        <v>37</v>
      </c>
      <c r="J583">
        <v>180.7</v>
      </c>
    </row>
    <row r="584" spans="1:10" x14ac:dyDescent="0.25">
      <c r="A584">
        <v>25</v>
      </c>
      <c r="B584">
        <v>2017</v>
      </c>
      <c r="C584" t="s">
        <v>34</v>
      </c>
      <c r="D584" t="s">
        <v>49</v>
      </c>
      <c r="E584" t="s">
        <v>39</v>
      </c>
      <c r="F584">
        <v>1</v>
      </c>
      <c r="G584" t="s">
        <v>45</v>
      </c>
      <c r="H584" t="s">
        <v>46</v>
      </c>
      <c r="I584" t="s">
        <v>37</v>
      </c>
      <c r="J584">
        <v>1040.0999999999999</v>
      </c>
    </row>
    <row r="585" spans="1:10" x14ac:dyDescent="0.25">
      <c r="A585">
        <v>25</v>
      </c>
      <c r="B585">
        <v>2017</v>
      </c>
      <c r="C585" t="s">
        <v>34</v>
      </c>
      <c r="D585" t="s">
        <v>49</v>
      </c>
      <c r="E585" t="s">
        <v>39</v>
      </c>
      <c r="F585">
        <v>2</v>
      </c>
      <c r="G585" t="s">
        <v>45</v>
      </c>
      <c r="H585" t="s">
        <v>2</v>
      </c>
      <c r="I585" t="s">
        <v>51</v>
      </c>
      <c r="J585">
        <v>630.6</v>
      </c>
    </row>
    <row r="586" spans="1:10" x14ac:dyDescent="0.25">
      <c r="A586">
        <v>25</v>
      </c>
      <c r="B586">
        <v>2017</v>
      </c>
      <c r="C586" t="s">
        <v>34</v>
      </c>
      <c r="D586" t="s">
        <v>49</v>
      </c>
      <c r="E586" t="s">
        <v>39</v>
      </c>
      <c r="F586">
        <v>3</v>
      </c>
      <c r="G586" t="s">
        <v>45</v>
      </c>
      <c r="H586" t="s">
        <v>2</v>
      </c>
      <c r="I586" t="s">
        <v>51</v>
      </c>
      <c r="J586">
        <v>758.5</v>
      </c>
    </row>
    <row r="587" spans="1:10" x14ac:dyDescent="0.25">
      <c r="A587">
        <v>25</v>
      </c>
      <c r="B587">
        <v>2017</v>
      </c>
      <c r="C587" t="s">
        <v>34</v>
      </c>
      <c r="D587" t="s">
        <v>49</v>
      </c>
      <c r="E587" t="s">
        <v>39</v>
      </c>
      <c r="F587">
        <v>4</v>
      </c>
      <c r="G587" t="s">
        <v>45</v>
      </c>
      <c r="H587" t="s">
        <v>46</v>
      </c>
      <c r="I587" t="s">
        <v>37</v>
      </c>
      <c r="J587">
        <v>1310.5999999999999</v>
      </c>
    </row>
    <row r="588" spans="1:10" x14ac:dyDescent="0.25">
      <c r="A588">
        <v>25</v>
      </c>
      <c r="B588">
        <v>2017</v>
      </c>
      <c r="C588" t="s">
        <v>34</v>
      </c>
      <c r="D588" t="s">
        <v>49</v>
      </c>
      <c r="E588" t="s">
        <v>39</v>
      </c>
      <c r="F588">
        <v>5</v>
      </c>
      <c r="G588" t="s">
        <v>45</v>
      </c>
      <c r="H588" t="s">
        <v>2</v>
      </c>
      <c r="I588" t="s">
        <v>51</v>
      </c>
      <c r="J588">
        <v>694.4</v>
      </c>
    </row>
    <row r="589" spans="1:10" x14ac:dyDescent="0.25">
      <c r="A589">
        <v>25</v>
      </c>
      <c r="B589">
        <v>2017</v>
      </c>
      <c r="C589" t="s">
        <v>34</v>
      </c>
      <c r="D589" t="s">
        <v>49</v>
      </c>
      <c r="E589" t="s">
        <v>39</v>
      </c>
      <c r="F589">
        <v>6</v>
      </c>
      <c r="G589" t="s">
        <v>45</v>
      </c>
      <c r="H589" t="s">
        <v>2</v>
      </c>
      <c r="I589" t="s">
        <v>51</v>
      </c>
      <c r="J589">
        <v>813.7</v>
      </c>
    </row>
    <row r="590" spans="1:10" x14ac:dyDescent="0.25">
      <c r="A590">
        <v>25</v>
      </c>
      <c r="B590">
        <v>2018</v>
      </c>
      <c r="C590" t="s">
        <v>34</v>
      </c>
      <c r="D590" t="s">
        <v>48</v>
      </c>
      <c r="E590" t="s">
        <v>39</v>
      </c>
      <c r="F590">
        <v>1</v>
      </c>
      <c r="G590" t="s">
        <v>38</v>
      </c>
      <c r="H590" t="s">
        <v>2</v>
      </c>
      <c r="I590" t="s">
        <v>51</v>
      </c>
      <c r="J590">
        <v>700.2</v>
      </c>
    </row>
    <row r="591" spans="1:10" x14ac:dyDescent="0.25">
      <c r="A591">
        <v>25</v>
      </c>
      <c r="B591">
        <v>2018</v>
      </c>
      <c r="C591" t="s">
        <v>34</v>
      </c>
      <c r="D591" t="s">
        <v>48</v>
      </c>
      <c r="E591" t="s">
        <v>39</v>
      </c>
      <c r="F591">
        <v>2</v>
      </c>
      <c r="G591" t="s">
        <v>45</v>
      </c>
      <c r="H591" t="s">
        <v>2</v>
      </c>
      <c r="I591" t="s">
        <v>51</v>
      </c>
      <c r="J591">
        <v>724.5</v>
      </c>
    </row>
    <row r="592" spans="1:10" x14ac:dyDescent="0.25">
      <c r="A592">
        <v>25</v>
      </c>
      <c r="B592">
        <v>2018</v>
      </c>
      <c r="C592" t="s">
        <v>34</v>
      </c>
      <c r="D592" t="s">
        <v>48</v>
      </c>
      <c r="E592" t="s">
        <v>39</v>
      </c>
      <c r="F592">
        <v>3</v>
      </c>
      <c r="G592" t="s">
        <v>38</v>
      </c>
      <c r="H592" t="s">
        <v>2</v>
      </c>
      <c r="I592" t="s">
        <v>51</v>
      </c>
      <c r="J592">
        <v>667.1</v>
      </c>
    </row>
    <row r="593" spans="1:10" x14ac:dyDescent="0.25">
      <c r="A593">
        <v>25</v>
      </c>
      <c r="B593">
        <v>2018</v>
      </c>
      <c r="C593" t="s">
        <v>34</v>
      </c>
      <c r="D593" t="s">
        <v>48</v>
      </c>
      <c r="E593" t="s">
        <v>39</v>
      </c>
      <c r="F593">
        <v>4</v>
      </c>
      <c r="G593" t="s">
        <v>45</v>
      </c>
      <c r="H593" t="s">
        <v>2</v>
      </c>
      <c r="I593" t="s">
        <v>51</v>
      </c>
      <c r="J593">
        <v>711.3</v>
      </c>
    </row>
    <row r="594" spans="1:10" x14ac:dyDescent="0.25">
      <c r="A594">
        <v>25</v>
      </c>
      <c r="B594">
        <v>2018</v>
      </c>
      <c r="C594" t="s">
        <v>34</v>
      </c>
      <c r="D594" t="s">
        <v>48</v>
      </c>
      <c r="E594" t="s">
        <v>39</v>
      </c>
      <c r="F594">
        <v>5</v>
      </c>
      <c r="G594" t="s">
        <v>45</v>
      </c>
      <c r="H594" t="s">
        <v>2</v>
      </c>
      <c r="I594" t="s">
        <v>51</v>
      </c>
      <c r="J594">
        <v>636.1</v>
      </c>
    </row>
    <row r="595" spans="1:10" x14ac:dyDescent="0.25">
      <c r="A595">
        <v>25</v>
      </c>
      <c r="B595">
        <v>2018</v>
      </c>
      <c r="C595" t="s">
        <v>34</v>
      </c>
      <c r="D595" t="s">
        <v>48</v>
      </c>
      <c r="E595" t="s">
        <v>39</v>
      </c>
      <c r="F595">
        <v>6</v>
      </c>
      <c r="G595" t="s">
        <v>45</v>
      </c>
      <c r="H595" t="s">
        <v>46</v>
      </c>
      <c r="I595" t="s">
        <v>51</v>
      </c>
      <c r="J595">
        <v>902</v>
      </c>
    </row>
    <row r="596" spans="1:10" x14ac:dyDescent="0.25">
      <c r="A596">
        <v>25</v>
      </c>
      <c r="B596">
        <v>2018</v>
      </c>
      <c r="C596" t="s">
        <v>34</v>
      </c>
      <c r="D596" t="s">
        <v>49</v>
      </c>
      <c r="E596" t="s">
        <v>39</v>
      </c>
      <c r="F596">
        <v>1</v>
      </c>
      <c r="G596" t="s">
        <v>38</v>
      </c>
      <c r="H596" t="s">
        <v>2</v>
      </c>
      <c r="I596" t="s">
        <v>51</v>
      </c>
      <c r="J596">
        <v>930.8</v>
      </c>
    </row>
    <row r="597" spans="1:10" x14ac:dyDescent="0.25">
      <c r="A597">
        <v>25</v>
      </c>
      <c r="B597">
        <v>2018</v>
      </c>
      <c r="C597" t="s">
        <v>34</v>
      </c>
      <c r="D597" t="s">
        <v>49</v>
      </c>
      <c r="E597" t="s">
        <v>39</v>
      </c>
      <c r="F597">
        <v>2</v>
      </c>
      <c r="G597" t="s">
        <v>38</v>
      </c>
      <c r="H597" t="s">
        <v>2</v>
      </c>
      <c r="I597" t="s">
        <v>37</v>
      </c>
      <c r="J597">
        <v>1045.0999999999999</v>
      </c>
    </row>
    <row r="598" spans="1:10" x14ac:dyDescent="0.25">
      <c r="A598">
        <v>25</v>
      </c>
      <c r="B598">
        <v>2018</v>
      </c>
      <c r="C598" t="s">
        <v>34</v>
      </c>
      <c r="D598" t="s">
        <v>49</v>
      </c>
      <c r="E598" t="s">
        <v>39</v>
      </c>
      <c r="F598">
        <v>3</v>
      </c>
      <c r="G598" t="s">
        <v>45</v>
      </c>
      <c r="H598" t="s">
        <v>46</v>
      </c>
      <c r="I598" t="s">
        <v>51</v>
      </c>
      <c r="J598">
        <v>1464.3</v>
      </c>
    </row>
    <row r="599" spans="1:10" x14ac:dyDescent="0.25">
      <c r="A599">
        <v>25</v>
      </c>
      <c r="B599">
        <v>2018</v>
      </c>
      <c r="C599" t="s">
        <v>34</v>
      </c>
      <c r="D599" t="s">
        <v>49</v>
      </c>
      <c r="E599" t="s">
        <v>39</v>
      </c>
      <c r="F599">
        <v>4</v>
      </c>
      <c r="G599" t="s">
        <v>38</v>
      </c>
      <c r="H599" t="s">
        <v>46</v>
      </c>
      <c r="I599" t="s">
        <v>37</v>
      </c>
      <c r="J599">
        <v>1643.6</v>
      </c>
    </row>
    <row r="600" spans="1:10" x14ac:dyDescent="0.25">
      <c r="A600">
        <v>25</v>
      </c>
      <c r="B600">
        <v>2018</v>
      </c>
      <c r="C600" t="s">
        <v>34</v>
      </c>
      <c r="D600" t="s">
        <v>49</v>
      </c>
      <c r="E600" t="s">
        <v>39</v>
      </c>
      <c r="F600">
        <v>5</v>
      </c>
      <c r="G600" t="s">
        <v>38</v>
      </c>
      <c r="H600" t="s">
        <v>46</v>
      </c>
      <c r="I600" t="s">
        <v>51</v>
      </c>
      <c r="J600">
        <v>1335.9</v>
      </c>
    </row>
    <row r="601" spans="1:10" x14ac:dyDescent="0.25">
      <c r="A601">
        <v>25</v>
      </c>
      <c r="B601">
        <v>2018</v>
      </c>
      <c r="C601" t="s">
        <v>34</v>
      </c>
      <c r="D601" t="s">
        <v>49</v>
      </c>
      <c r="E601" t="s">
        <v>39</v>
      </c>
      <c r="F601">
        <v>6</v>
      </c>
      <c r="G601" t="s">
        <v>38</v>
      </c>
      <c r="H601" t="s">
        <v>2</v>
      </c>
      <c r="I601" t="s">
        <v>51</v>
      </c>
      <c r="J601">
        <v>1138.3</v>
      </c>
    </row>
    <row r="602" spans="1:10" x14ac:dyDescent="0.25">
      <c r="A602">
        <v>26</v>
      </c>
      <c r="B602">
        <v>2017</v>
      </c>
      <c r="C602" t="s">
        <v>34</v>
      </c>
      <c r="D602" t="s">
        <v>48</v>
      </c>
      <c r="E602" t="s">
        <v>39</v>
      </c>
      <c r="F602">
        <v>1</v>
      </c>
      <c r="G602" t="s">
        <v>38</v>
      </c>
      <c r="H602" t="s">
        <v>2</v>
      </c>
      <c r="I602" t="s">
        <v>37</v>
      </c>
      <c r="J602">
        <v>372.9</v>
      </c>
    </row>
    <row r="603" spans="1:10" x14ac:dyDescent="0.25">
      <c r="A603">
        <v>26</v>
      </c>
      <c r="B603">
        <v>2017</v>
      </c>
      <c r="C603" t="s">
        <v>34</v>
      </c>
      <c r="D603" t="s">
        <v>48</v>
      </c>
      <c r="E603" t="s">
        <v>39</v>
      </c>
      <c r="F603">
        <v>2</v>
      </c>
      <c r="G603" t="s">
        <v>38</v>
      </c>
      <c r="H603" t="s">
        <v>46</v>
      </c>
      <c r="I603" t="s">
        <v>37</v>
      </c>
      <c r="J603">
        <v>961.6</v>
      </c>
    </row>
    <row r="604" spans="1:10" x14ac:dyDescent="0.25">
      <c r="A604">
        <v>26</v>
      </c>
      <c r="B604">
        <v>2017</v>
      </c>
      <c r="C604" t="s">
        <v>34</v>
      </c>
      <c r="D604" t="s">
        <v>48</v>
      </c>
      <c r="E604" t="s">
        <v>39</v>
      </c>
      <c r="F604">
        <v>3</v>
      </c>
      <c r="G604" t="s">
        <v>45</v>
      </c>
      <c r="H604" t="s">
        <v>2</v>
      </c>
      <c r="I604" t="s">
        <v>51</v>
      </c>
      <c r="J604">
        <v>445.8</v>
      </c>
    </row>
    <row r="605" spans="1:10" x14ac:dyDescent="0.25">
      <c r="A605">
        <v>26</v>
      </c>
      <c r="B605">
        <v>2017</v>
      </c>
      <c r="C605" t="s">
        <v>34</v>
      </c>
      <c r="D605" t="s">
        <v>48</v>
      </c>
      <c r="E605" t="s">
        <v>39</v>
      </c>
      <c r="F605">
        <v>4</v>
      </c>
      <c r="G605" t="s">
        <v>45</v>
      </c>
      <c r="H605" t="s">
        <v>46</v>
      </c>
      <c r="I605" t="s">
        <v>37</v>
      </c>
      <c r="J605">
        <v>879.5</v>
      </c>
    </row>
    <row r="606" spans="1:10" x14ac:dyDescent="0.25">
      <c r="A606">
        <v>26</v>
      </c>
      <c r="B606">
        <v>2017</v>
      </c>
      <c r="C606" t="s">
        <v>34</v>
      </c>
      <c r="D606" t="s">
        <v>48</v>
      </c>
      <c r="E606" t="s">
        <v>39</v>
      </c>
      <c r="F606">
        <v>5</v>
      </c>
      <c r="G606" t="s">
        <v>45</v>
      </c>
      <c r="H606" t="s">
        <v>2</v>
      </c>
      <c r="I606" t="s">
        <v>51</v>
      </c>
      <c r="J606">
        <v>274.10000000000002</v>
      </c>
    </row>
    <row r="607" spans="1:10" x14ac:dyDescent="0.25">
      <c r="A607">
        <v>26</v>
      </c>
      <c r="B607">
        <v>2017</v>
      </c>
      <c r="C607" t="s">
        <v>34</v>
      </c>
      <c r="D607" t="s">
        <v>48</v>
      </c>
      <c r="E607" t="s">
        <v>39</v>
      </c>
      <c r="F607">
        <v>6</v>
      </c>
      <c r="G607" t="s">
        <v>45</v>
      </c>
      <c r="H607" t="s">
        <v>46</v>
      </c>
      <c r="I607" t="s">
        <v>37</v>
      </c>
      <c r="J607">
        <v>900.7</v>
      </c>
    </row>
    <row r="608" spans="1:10" x14ac:dyDescent="0.25">
      <c r="A608">
        <v>26</v>
      </c>
      <c r="B608">
        <v>2017</v>
      </c>
      <c r="C608" t="s">
        <v>34</v>
      </c>
      <c r="D608" t="s">
        <v>49</v>
      </c>
      <c r="E608" t="s">
        <v>39</v>
      </c>
      <c r="F608">
        <v>1</v>
      </c>
      <c r="G608" t="s">
        <v>38</v>
      </c>
      <c r="H608" t="s">
        <v>46</v>
      </c>
      <c r="I608" t="s">
        <v>51</v>
      </c>
      <c r="J608">
        <v>1230.9000000000001</v>
      </c>
    </row>
    <row r="609" spans="1:10" x14ac:dyDescent="0.25">
      <c r="A609">
        <v>26</v>
      </c>
      <c r="B609">
        <v>2017</v>
      </c>
      <c r="C609" t="s">
        <v>34</v>
      </c>
      <c r="D609" t="s">
        <v>49</v>
      </c>
      <c r="E609" t="s">
        <v>39</v>
      </c>
      <c r="F609">
        <v>2</v>
      </c>
      <c r="G609" t="s">
        <v>45</v>
      </c>
      <c r="H609" t="s">
        <v>46</v>
      </c>
      <c r="I609" t="s">
        <v>37</v>
      </c>
      <c r="J609">
        <v>1259.9000000000001</v>
      </c>
    </row>
    <row r="610" spans="1:10" x14ac:dyDescent="0.25">
      <c r="A610">
        <v>26</v>
      </c>
      <c r="B610">
        <v>2017</v>
      </c>
      <c r="C610" t="s">
        <v>34</v>
      </c>
      <c r="D610" t="s">
        <v>49</v>
      </c>
      <c r="E610" t="s">
        <v>39</v>
      </c>
      <c r="F610">
        <v>3</v>
      </c>
      <c r="G610" t="s">
        <v>38</v>
      </c>
      <c r="H610" t="s">
        <v>46</v>
      </c>
      <c r="I610" t="s">
        <v>37</v>
      </c>
      <c r="J610">
        <v>1232.4000000000001</v>
      </c>
    </row>
    <row r="611" spans="1:10" x14ac:dyDescent="0.25">
      <c r="A611">
        <v>26</v>
      </c>
      <c r="B611">
        <v>2017</v>
      </c>
      <c r="C611" t="s">
        <v>34</v>
      </c>
      <c r="D611" t="s">
        <v>49</v>
      </c>
      <c r="E611" t="s">
        <v>39</v>
      </c>
      <c r="F611">
        <v>4</v>
      </c>
      <c r="G611" t="s">
        <v>45</v>
      </c>
      <c r="H611" t="s">
        <v>46</v>
      </c>
      <c r="I611" t="s">
        <v>37</v>
      </c>
      <c r="J611">
        <v>1266.5999999999999</v>
      </c>
    </row>
    <row r="612" spans="1:10" x14ac:dyDescent="0.25">
      <c r="A612">
        <v>26</v>
      </c>
      <c r="B612">
        <v>2017</v>
      </c>
      <c r="C612" t="s">
        <v>34</v>
      </c>
      <c r="D612" t="s">
        <v>49</v>
      </c>
      <c r="E612" t="s">
        <v>39</v>
      </c>
      <c r="F612">
        <v>5</v>
      </c>
      <c r="G612" t="s">
        <v>45</v>
      </c>
      <c r="H612" t="s">
        <v>2</v>
      </c>
      <c r="I612" t="s">
        <v>51</v>
      </c>
      <c r="J612">
        <v>793.3</v>
      </c>
    </row>
    <row r="613" spans="1:10" x14ac:dyDescent="0.25">
      <c r="A613">
        <v>26</v>
      </c>
      <c r="B613">
        <v>2017</v>
      </c>
      <c r="C613" t="s">
        <v>34</v>
      </c>
      <c r="D613" t="s">
        <v>49</v>
      </c>
      <c r="E613" t="s">
        <v>39</v>
      </c>
      <c r="F613">
        <v>6</v>
      </c>
      <c r="G613" t="s">
        <v>45</v>
      </c>
      <c r="H613" t="s">
        <v>46</v>
      </c>
      <c r="I613" t="s">
        <v>37</v>
      </c>
      <c r="J613">
        <v>1180.9000000000001</v>
      </c>
    </row>
    <row r="614" spans="1:10" x14ac:dyDescent="0.25">
      <c r="A614">
        <v>26</v>
      </c>
      <c r="B614">
        <v>2018</v>
      </c>
      <c r="C614" t="s">
        <v>34</v>
      </c>
      <c r="D614" t="s">
        <v>48</v>
      </c>
      <c r="E614" t="s">
        <v>39</v>
      </c>
      <c r="F614">
        <v>1</v>
      </c>
      <c r="G614" t="s">
        <v>45</v>
      </c>
      <c r="H614" t="s">
        <v>2</v>
      </c>
      <c r="I614" t="s">
        <v>37</v>
      </c>
      <c r="J614">
        <v>782</v>
      </c>
    </row>
    <row r="615" spans="1:10" x14ac:dyDescent="0.25">
      <c r="A615">
        <v>26</v>
      </c>
      <c r="B615">
        <v>2018</v>
      </c>
      <c r="C615" t="s">
        <v>34</v>
      </c>
      <c r="D615" t="s">
        <v>48</v>
      </c>
      <c r="E615" t="s">
        <v>39</v>
      </c>
      <c r="F615">
        <v>2</v>
      </c>
      <c r="G615" t="s">
        <v>45</v>
      </c>
      <c r="H615" t="s">
        <v>2</v>
      </c>
      <c r="I615" t="s">
        <v>37</v>
      </c>
      <c r="J615">
        <v>797.5</v>
      </c>
    </row>
    <row r="616" spans="1:10" x14ac:dyDescent="0.25">
      <c r="A616">
        <v>26</v>
      </c>
      <c r="B616">
        <v>2018</v>
      </c>
      <c r="C616" t="s">
        <v>34</v>
      </c>
      <c r="D616" t="s">
        <v>48</v>
      </c>
      <c r="E616" t="s">
        <v>39</v>
      </c>
      <c r="F616">
        <v>3</v>
      </c>
      <c r="G616" t="s">
        <v>45</v>
      </c>
      <c r="H616" t="s">
        <v>46</v>
      </c>
      <c r="I616" t="s">
        <v>51</v>
      </c>
      <c r="J616">
        <v>1108.9000000000001</v>
      </c>
    </row>
    <row r="617" spans="1:10" x14ac:dyDescent="0.25">
      <c r="A617">
        <v>26</v>
      </c>
      <c r="B617">
        <v>2018</v>
      </c>
      <c r="C617" t="s">
        <v>34</v>
      </c>
      <c r="D617" t="s">
        <v>48</v>
      </c>
      <c r="E617" t="s">
        <v>39</v>
      </c>
      <c r="F617">
        <v>4</v>
      </c>
      <c r="G617" t="s">
        <v>38</v>
      </c>
      <c r="H617" t="s">
        <v>2</v>
      </c>
      <c r="I617" t="s">
        <v>51</v>
      </c>
      <c r="J617">
        <v>693.3</v>
      </c>
    </row>
    <row r="618" spans="1:10" x14ac:dyDescent="0.25">
      <c r="A618">
        <v>26</v>
      </c>
      <c r="B618">
        <v>2018</v>
      </c>
      <c r="C618" t="s">
        <v>34</v>
      </c>
      <c r="D618" t="s">
        <v>48</v>
      </c>
      <c r="E618" t="s">
        <v>39</v>
      </c>
      <c r="F618">
        <v>5</v>
      </c>
      <c r="G618" t="s">
        <v>38</v>
      </c>
      <c r="H618" t="s">
        <v>2</v>
      </c>
      <c r="I618" t="s">
        <v>37</v>
      </c>
      <c r="J618">
        <v>567.79999999999995</v>
      </c>
    </row>
    <row r="619" spans="1:10" x14ac:dyDescent="0.25">
      <c r="A619">
        <v>26</v>
      </c>
      <c r="B619">
        <v>2018</v>
      </c>
      <c r="C619" t="s">
        <v>34</v>
      </c>
      <c r="D619" t="s">
        <v>48</v>
      </c>
      <c r="E619" t="s">
        <v>39</v>
      </c>
      <c r="F619">
        <v>6</v>
      </c>
      <c r="G619" t="s">
        <v>38</v>
      </c>
      <c r="H619" t="s">
        <v>2</v>
      </c>
      <c r="I619" t="s">
        <v>37</v>
      </c>
      <c r="J619">
        <v>469.3</v>
      </c>
    </row>
    <row r="620" spans="1:10" x14ac:dyDescent="0.25">
      <c r="A620">
        <v>26</v>
      </c>
      <c r="B620">
        <v>2018</v>
      </c>
      <c r="C620" t="s">
        <v>34</v>
      </c>
      <c r="D620" t="s">
        <v>49</v>
      </c>
      <c r="E620" t="s">
        <v>39</v>
      </c>
      <c r="F620">
        <v>1</v>
      </c>
      <c r="G620" t="s">
        <v>38</v>
      </c>
      <c r="H620" t="s">
        <v>2</v>
      </c>
      <c r="I620" t="s">
        <v>37</v>
      </c>
      <c r="J620">
        <v>1042.9000000000001</v>
      </c>
    </row>
    <row r="621" spans="1:10" x14ac:dyDescent="0.25">
      <c r="A621">
        <v>26</v>
      </c>
      <c r="B621">
        <v>2018</v>
      </c>
      <c r="C621" t="s">
        <v>34</v>
      </c>
      <c r="D621" t="s">
        <v>49</v>
      </c>
      <c r="E621" t="s">
        <v>39</v>
      </c>
      <c r="F621">
        <v>2</v>
      </c>
      <c r="G621" t="s">
        <v>38</v>
      </c>
      <c r="H621" t="s">
        <v>2</v>
      </c>
      <c r="I621" t="s">
        <v>37</v>
      </c>
      <c r="J621">
        <v>881.3</v>
      </c>
    </row>
    <row r="622" spans="1:10" x14ac:dyDescent="0.25">
      <c r="A622">
        <v>26</v>
      </c>
      <c r="B622">
        <v>2018</v>
      </c>
      <c r="C622" t="s">
        <v>34</v>
      </c>
      <c r="D622" t="s">
        <v>49</v>
      </c>
      <c r="E622" t="s">
        <v>39</v>
      </c>
      <c r="F622">
        <v>3</v>
      </c>
      <c r="G622" t="s">
        <v>38</v>
      </c>
      <c r="H622" t="s">
        <v>2</v>
      </c>
      <c r="I622" t="s">
        <v>37</v>
      </c>
      <c r="J622">
        <v>963</v>
      </c>
    </row>
    <row r="623" spans="1:10" x14ac:dyDescent="0.25">
      <c r="A623">
        <v>26</v>
      </c>
      <c r="B623">
        <v>2018</v>
      </c>
      <c r="C623" t="s">
        <v>34</v>
      </c>
      <c r="D623" t="s">
        <v>49</v>
      </c>
      <c r="E623" t="s">
        <v>39</v>
      </c>
      <c r="F623">
        <v>4</v>
      </c>
      <c r="G623" t="s">
        <v>38</v>
      </c>
      <c r="H623" t="s">
        <v>2</v>
      </c>
      <c r="I623" t="s">
        <v>37</v>
      </c>
      <c r="J623">
        <v>1142.2</v>
      </c>
    </row>
    <row r="624" spans="1:10" x14ac:dyDescent="0.25">
      <c r="A624">
        <v>26</v>
      </c>
      <c r="B624">
        <v>2018</v>
      </c>
      <c r="C624" t="s">
        <v>34</v>
      </c>
      <c r="D624" t="s">
        <v>49</v>
      </c>
      <c r="E624" t="s">
        <v>39</v>
      </c>
      <c r="F624">
        <v>5</v>
      </c>
      <c r="G624" t="s">
        <v>45</v>
      </c>
      <c r="H624" t="s">
        <v>46</v>
      </c>
      <c r="I624" t="s">
        <v>51</v>
      </c>
      <c r="J624">
        <v>1180.3</v>
      </c>
    </row>
    <row r="625" spans="1:10" x14ac:dyDescent="0.25">
      <c r="A625">
        <v>26</v>
      </c>
      <c r="B625">
        <v>2018</v>
      </c>
      <c r="C625" t="s">
        <v>34</v>
      </c>
      <c r="D625" t="s">
        <v>49</v>
      </c>
      <c r="E625" t="s">
        <v>39</v>
      </c>
      <c r="F625">
        <v>6</v>
      </c>
      <c r="G625" t="s">
        <v>45</v>
      </c>
      <c r="H625" t="s">
        <v>2</v>
      </c>
      <c r="I625" t="s">
        <v>37</v>
      </c>
      <c r="J625">
        <v>1065.9000000000001</v>
      </c>
    </row>
    <row r="626" spans="1:10" x14ac:dyDescent="0.25">
      <c r="A626">
        <v>27</v>
      </c>
      <c r="B626">
        <v>2017</v>
      </c>
      <c r="C626" t="s">
        <v>34</v>
      </c>
      <c r="D626" t="s">
        <v>48</v>
      </c>
      <c r="E626" t="s">
        <v>39</v>
      </c>
      <c r="F626">
        <v>1</v>
      </c>
      <c r="G626" t="s">
        <v>38</v>
      </c>
      <c r="H626" t="s">
        <v>2</v>
      </c>
      <c r="I626" t="s">
        <v>51</v>
      </c>
      <c r="J626">
        <v>442.6</v>
      </c>
    </row>
    <row r="627" spans="1:10" x14ac:dyDescent="0.25">
      <c r="A627">
        <v>27</v>
      </c>
      <c r="B627">
        <v>2017</v>
      </c>
      <c r="C627" t="s">
        <v>34</v>
      </c>
      <c r="D627" t="s">
        <v>48</v>
      </c>
      <c r="E627" t="s">
        <v>39</v>
      </c>
      <c r="F627">
        <v>2</v>
      </c>
      <c r="G627" t="s">
        <v>45</v>
      </c>
      <c r="H627" t="s">
        <v>46</v>
      </c>
      <c r="I627" t="s">
        <v>51</v>
      </c>
      <c r="J627">
        <v>805.8</v>
      </c>
    </row>
    <row r="628" spans="1:10" x14ac:dyDescent="0.25">
      <c r="A628">
        <v>27</v>
      </c>
      <c r="B628">
        <v>2017</v>
      </c>
      <c r="C628" t="s">
        <v>34</v>
      </c>
      <c r="D628" t="s">
        <v>48</v>
      </c>
      <c r="E628" t="s">
        <v>39</v>
      </c>
      <c r="F628">
        <v>3</v>
      </c>
      <c r="G628" t="s">
        <v>45</v>
      </c>
      <c r="H628" t="s">
        <v>2</v>
      </c>
      <c r="I628" t="s">
        <v>51</v>
      </c>
      <c r="J628">
        <v>343.3</v>
      </c>
    </row>
    <row r="629" spans="1:10" x14ac:dyDescent="0.25">
      <c r="A629">
        <v>27</v>
      </c>
      <c r="B629">
        <v>2017</v>
      </c>
      <c r="C629" t="s">
        <v>34</v>
      </c>
      <c r="D629" t="s">
        <v>48</v>
      </c>
      <c r="E629" t="s">
        <v>39</v>
      </c>
      <c r="F629">
        <v>4</v>
      </c>
      <c r="G629" t="s">
        <v>38</v>
      </c>
      <c r="H629" t="s">
        <v>2</v>
      </c>
      <c r="I629" t="s">
        <v>51</v>
      </c>
      <c r="J629">
        <v>374.2</v>
      </c>
    </row>
    <row r="630" spans="1:10" x14ac:dyDescent="0.25">
      <c r="A630">
        <v>27</v>
      </c>
      <c r="B630">
        <v>2017</v>
      </c>
      <c r="C630" t="s">
        <v>34</v>
      </c>
      <c r="D630" t="s">
        <v>48</v>
      </c>
      <c r="E630" t="s">
        <v>39</v>
      </c>
      <c r="F630">
        <v>5</v>
      </c>
      <c r="G630" t="s">
        <v>45</v>
      </c>
      <c r="H630" t="s">
        <v>46</v>
      </c>
      <c r="I630" t="s">
        <v>51</v>
      </c>
      <c r="J630">
        <v>749.1</v>
      </c>
    </row>
    <row r="631" spans="1:10" x14ac:dyDescent="0.25">
      <c r="A631">
        <v>27</v>
      </c>
      <c r="B631">
        <v>2017</v>
      </c>
      <c r="C631" t="s">
        <v>34</v>
      </c>
      <c r="D631" t="s">
        <v>48</v>
      </c>
      <c r="E631" t="s">
        <v>39</v>
      </c>
      <c r="F631">
        <v>6</v>
      </c>
      <c r="G631" t="s">
        <v>38</v>
      </c>
      <c r="H631" t="s">
        <v>46</v>
      </c>
      <c r="I631" t="s">
        <v>37</v>
      </c>
      <c r="J631">
        <v>720.8</v>
      </c>
    </row>
    <row r="632" spans="1:10" x14ac:dyDescent="0.25">
      <c r="A632">
        <v>27</v>
      </c>
      <c r="B632">
        <v>2017</v>
      </c>
      <c r="C632" t="s">
        <v>34</v>
      </c>
      <c r="D632" t="s">
        <v>49</v>
      </c>
      <c r="E632" t="s">
        <v>39</v>
      </c>
      <c r="F632">
        <v>1</v>
      </c>
      <c r="G632" t="s">
        <v>45</v>
      </c>
      <c r="H632" t="s">
        <v>46</v>
      </c>
      <c r="I632" t="s">
        <v>51</v>
      </c>
      <c r="J632">
        <v>1076.7</v>
      </c>
    </row>
    <row r="633" spans="1:10" x14ac:dyDescent="0.25">
      <c r="A633">
        <v>27</v>
      </c>
      <c r="B633">
        <v>2017</v>
      </c>
      <c r="C633" t="s">
        <v>34</v>
      </c>
      <c r="D633" t="s">
        <v>49</v>
      </c>
      <c r="E633" t="s">
        <v>39</v>
      </c>
      <c r="F633">
        <v>2</v>
      </c>
      <c r="G633" t="s">
        <v>38</v>
      </c>
      <c r="H633" t="s">
        <v>2</v>
      </c>
      <c r="I633" t="s">
        <v>37</v>
      </c>
      <c r="J633">
        <v>591.1</v>
      </c>
    </row>
    <row r="634" spans="1:10" x14ac:dyDescent="0.25">
      <c r="A634">
        <v>27</v>
      </c>
      <c r="B634">
        <v>2017</v>
      </c>
      <c r="C634" t="s">
        <v>34</v>
      </c>
      <c r="D634" t="s">
        <v>49</v>
      </c>
      <c r="E634" t="s">
        <v>39</v>
      </c>
      <c r="F634">
        <v>3</v>
      </c>
      <c r="G634" t="s">
        <v>38</v>
      </c>
      <c r="H634" t="s">
        <v>2</v>
      </c>
      <c r="I634" t="s">
        <v>51</v>
      </c>
      <c r="J634">
        <v>807.9</v>
      </c>
    </row>
    <row r="635" spans="1:10" x14ac:dyDescent="0.25">
      <c r="A635">
        <v>27</v>
      </c>
      <c r="B635">
        <v>2017</v>
      </c>
      <c r="C635" t="s">
        <v>34</v>
      </c>
      <c r="D635" t="s">
        <v>49</v>
      </c>
      <c r="E635" t="s">
        <v>39</v>
      </c>
      <c r="F635">
        <v>4</v>
      </c>
      <c r="G635" t="s">
        <v>38</v>
      </c>
      <c r="H635" t="s">
        <v>2</v>
      </c>
      <c r="I635" t="s">
        <v>37</v>
      </c>
      <c r="J635">
        <v>815.5</v>
      </c>
    </row>
    <row r="636" spans="1:10" x14ac:dyDescent="0.25">
      <c r="A636">
        <v>27</v>
      </c>
      <c r="B636">
        <v>2017</v>
      </c>
      <c r="C636" t="s">
        <v>34</v>
      </c>
      <c r="D636" t="s">
        <v>49</v>
      </c>
      <c r="E636" t="s">
        <v>39</v>
      </c>
      <c r="F636">
        <v>5</v>
      </c>
      <c r="G636" t="s">
        <v>38</v>
      </c>
      <c r="H636" t="s">
        <v>2</v>
      </c>
      <c r="I636" t="s">
        <v>51</v>
      </c>
      <c r="J636">
        <v>765</v>
      </c>
    </row>
    <row r="637" spans="1:10" x14ac:dyDescent="0.25">
      <c r="A637">
        <v>27</v>
      </c>
      <c r="B637">
        <v>2017</v>
      </c>
      <c r="C637" t="s">
        <v>34</v>
      </c>
      <c r="D637" t="s">
        <v>49</v>
      </c>
      <c r="E637" t="s">
        <v>39</v>
      </c>
      <c r="F637">
        <v>6</v>
      </c>
      <c r="G637" t="s">
        <v>45</v>
      </c>
      <c r="H637" t="s">
        <v>46</v>
      </c>
      <c r="I637" t="s">
        <v>51</v>
      </c>
      <c r="J637">
        <v>1283.0999999999999</v>
      </c>
    </row>
    <row r="638" spans="1:10" x14ac:dyDescent="0.25">
      <c r="A638">
        <v>27</v>
      </c>
      <c r="B638">
        <v>2018</v>
      </c>
      <c r="C638" t="s">
        <v>34</v>
      </c>
      <c r="D638" t="s">
        <v>48</v>
      </c>
      <c r="E638" t="s">
        <v>39</v>
      </c>
      <c r="F638">
        <v>1</v>
      </c>
      <c r="G638" t="s">
        <v>45</v>
      </c>
      <c r="H638" t="s">
        <v>2</v>
      </c>
      <c r="I638" t="s">
        <v>51</v>
      </c>
      <c r="J638">
        <v>702.1</v>
      </c>
    </row>
    <row r="639" spans="1:10" x14ac:dyDescent="0.25">
      <c r="A639">
        <v>27</v>
      </c>
      <c r="B639">
        <v>2018</v>
      </c>
      <c r="C639" t="s">
        <v>34</v>
      </c>
      <c r="D639" t="s">
        <v>48</v>
      </c>
      <c r="E639" t="s">
        <v>39</v>
      </c>
      <c r="F639">
        <v>2</v>
      </c>
      <c r="G639" t="s">
        <v>38</v>
      </c>
      <c r="H639" t="s">
        <v>2</v>
      </c>
      <c r="I639" t="s">
        <v>51</v>
      </c>
      <c r="J639">
        <v>569.9</v>
      </c>
    </row>
    <row r="640" spans="1:10" x14ac:dyDescent="0.25">
      <c r="A640">
        <v>27</v>
      </c>
      <c r="B640">
        <v>2018</v>
      </c>
      <c r="C640" t="s">
        <v>34</v>
      </c>
      <c r="D640" t="s">
        <v>48</v>
      </c>
      <c r="E640" t="s">
        <v>39</v>
      </c>
      <c r="F640">
        <v>3</v>
      </c>
      <c r="G640" t="s">
        <v>45</v>
      </c>
      <c r="H640" t="s">
        <v>2</v>
      </c>
      <c r="I640" t="s">
        <v>51</v>
      </c>
      <c r="J640">
        <v>507.4</v>
      </c>
    </row>
    <row r="641" spans="1:10" x14ac:dyDescent="0.25">
      <c r="A641">
        <v>27</v>
      </c>
      <c r="B641">
        <v>2018</v>
      </c>
      <c r="C641" t="s">
        <v>34</v>
      </c>
      <c r="D641" t="s">
        <v>48</v>
      </c>
      <c r="E641" t="s">
        <v>39</v>
      </c>
      <c r="F641">
        <v>4</v>
      </c>
      <c r="G641" t="s">
        <v>38</v>
      </c>
      <c r="H641" t="s">
        <v>46</v>
      </c>
      <c r="I641" t="s">
        <v>51</v>
      </c>
      <c r="J641">
        <v>906.8</v>
      </c>
    </row>
    <row r="642" spans="1:10" x14ac:dyDescent="0.25">
      <c r="A642">
        <v>27</v>
      </c>
      <c r="B642">
        <v>2018</v>
      </c>
      <c r="C642" t="s">
        <v>34</v>
      </c>
      <c r="D642" t="s">
        <v>48</v>
      </c>
      <c r="E642" t="s">
        <v>39</v>
      </c>
      <c r="F642">
        <v>5</v>
      </c>
      <c r="G642" t="s">
        <v>38</v>
      </c>
      <c r="H642" t="s">
        <v>2</v>
      </c>
      <c r="I642" t="s">
        <v>37</v>
      </c>
      <c r="J642">
        <v>339.6</v>
      </c>
    </row>
    <row r="643" spans="1:10" x14ac:dyDescent="0.25">
      <c r="A643">
        <v>27</v>
      </c>
      <c r="B643">
        <v>2018</v>
      </c>
      <c r="C643" t="s">
        <v>34</v>
      </c>
      <c r="D643" t="s">
        <v>48</v>
      </c>
      <c r="E643" t="s">
        <v>39</v>
      </c>
      <c r="F643">
        <v>6</v>
      </c>
      <c r="G643" t="s">
        <v>45</v>
      </c>
      <c r="H643" t="s">
        <v>2</v>
      </c>
      <c r="I643" t="s">
        <v>51</v>
      </c>
      <c r="J643">
        <v>664.8</v>
      </c>
    </row>
    <row r="644" spans="1:10" x14ac:dyDescent="0.25">
      <c r="A644">
        <v>27</v>
      </c>
      <c r="B644">
        <v>2018</v>
      </c>
      <c r="C644" t="s">
        <v>34</v>
      </c>
      <c r="D644" t="s">
        <v>49</v>
      </c>
      <c r="E644" t="s">
        <v>39</v>
      </c>
      <c r="F644">
        <v>1</v>
      </c>
      <c r="G644" t="s">
        <v>45</v>
      </c>
      <c r="H644" t="s">
        <v>2</v>
      </c>
      <c r="I644" t="s">
        <v>51</v>
      </c>
      <c r="J644">
        <v>1147.8</v>
      </c>
    </row>
    <row r="645" spans="1:10" x14ac:dyDescent="0.25">
      <c r="A645">
        <v>27</v>
      </c>
      <c r="B645">
        <v>2018</v>
      </c>
      <c r="C645" t="s">
        <v>34</v>
      </c>
      <c r="D645" t="s">
        <v>49</v>
      </c>
      <c r="E645" t="s">
        <v>39</v>
      </c>
      <c r="F645">
        <v>2</v>
      </c>
      <c r="G645" t="s">
        <v>38</v>
      </c>
      <c r="H645" t="s">
        <v>46</v>
      </c>
      <c r="I645" t="s">
        <v>37</v>
      </c>
      <c r="J645">
        <v>1501.8</v>
      </c>
    </row>
    <row r="646" spans="1:10" x14ac:dyDescent="0.25">
      <c r="A646">
        <v>27</v>
      </c>
      <c r="B646">
        <v>2018</v>
      </c>
      <c r="C646" t="s">
        <v>34</v>
      </c>
      <c r="D646" t="s">
        <v>49</v>
      </c>
      <c r="E646" t="s">
        <v>39</v>
      </c>
      <c r="F646">
        <v>3</v>
      </c>
      <c r="G646" t="s">
        <v>38</v>
      </c>
      <c r="H646" t="s">
        <v>2</v>
      </c>
      <c r="I646" t="s">
        <v>37</v>
      </c>
      <c r="J646">
        <v>766.3</v>
      </c>
    </row>
    <row r="647" spans="1:10" x14ac:dyDescent="0.25">
      <c r="A647">
        <v>27</v>
      </c>
      <c r="B647">
        <v>2018</v>
      </c>
      <c r="C647" t="s">
        <v>34</v>
      </c>
      <c r="D647" t="s">
        <v>49</v>
      </c>
      <c r="E647" t="s">
        <v>39</v>
      </c>
      <c r="F647">
        <v>4</v>
      </c>
      <c r="G647" t="s">
        <v>38</v>
      </c>
      <c r="H647" t="s">
        <v>2</v>
      </c>
      <c r="I647" t="s">
        <v>37</v>
      </c>
      <c r="J647">
        <v>1171.9000000000001</v>
      </c>
    </row>
    <row r="648" spans="1:10" x14ac:dyDescent="0.25">
      <c r="A648">
        <v>27</v>
      </c>
      <c r="B648">
        <v>2018</v>
      </c>
      <c r="C648" t="s">
        <v>34</v>
      </c>
      <c r="D648" t="s">
        <v>49</v>
      </c>
      <c r="E648" t="s">
        <v>39</v>
      </c>
      <c r="F648">
        <v>5</v>
      </c>
      <c r="G648" t="s">
        <v>45</v>
      </c>
      <c r="H648" t="s">
        <v>2</v>
      </c>
      <c r="I648" t="s">
        <v>37</v>
      </c>
      <c r="J648">
        <v>932.9</v>
      </c>
    </row>
    <row r="649" spans="1:10" x14ac:dyDescent="0.25">
      <c r="A649">
        <v>27</v>
      </c>
      <c r="B649">
        <v>2018</v>
      </c>
      <c r="C649" t="s">
        <v>34</v>
      </c>
      <c r="D649" t="s">
        <v>49</v>
      </c>
      <c r="E649" t="s">
        <v>39</v>
      </c>
      <c r="F649">
        <v>6</v>
      </c>
      <c r="G649" t="s">
        <v>38</v>
      </c>
      <c r="H649" t="s">
        <v>46</v>
      </c>
      <c r="I649" t="s">
        <v>37</v>
      </c>
      <c r="J649">
        <v>1466.9</v>
      </c>
    </row>
    <row r="650" spans="1:10" x14ac:dyDescent="0.25">
      <c r="A650">
        <v>28</v>
      </c>
      <c r="B650">
        <v>2017</v>
      </c>
      <c r="C650" t="s">
        <v>34</v>
      </c>
      <c r="D650" t="s">
        <v>48</v>
      </c>
      <c r="E650" t="s">
        <v>39</v>
      </c>
      <c r="F650">
        <v>1</v>
      </c>
      <c r="G650" t="s">
        <v>45</v>
      </c>
      <c r="H650" t="s">
        <v>46</v>
      </c>
      <c r="I650" t="s">
        <v>37</v>
      </c>
      <c r="J650">
        <v>680.3</v>
      </c>
    </row>
    <row r="651" spans="1:10" x14ac:dyDescent="0.25">
      <c r="A651">
        <v>28</v>
      </c>
      <c r="B651">
        <v>2017</v>
      </c>
      <c r="C651" t="s">
        <v>34</v>
      </c>
      <c r="D651" t="s">
        <v>48</v>
      </c>
      <c r="E651" t="s">
        <v>39</v>
      </c>
      <c r="F651">
        <v>2</v>
      </c>
      <c r="G651" t="s">
        <v>45</v>
      </c>
      <c r="H651" t="s">
        <v>46</v>
      </c>
      <c r="I651" t="s">
        <v>37</v>
      </c>
      <c r="J651">
        <v>824</v>
      </c>
    </row>
    <row r="652" spans="1:10" x14ac:dyDescent="0.25">
      <c r="A652">
        <v>28</v>
      </c>
      <c r="B652">
        <v>2017</v>
      </c>
      <c r="C652" t="s">
        <v>34</v>
      </c>
      <c r="D652" t="s">
        <v>48</v>
      </c>
      <c r="E652" t="s">
        <v>39</v>
      </c>
      <c r="F652">
        <v>3</v>
      </c>
      <c r="G652" t="s">
        <v>45</v>
      </c>
      <c r="H652" t="s">
        <v>46</v>
      </c>
      <c r="I652" t="s">
        <v>51</v>
      </c>
      <c r="J652">
        <v>591.1</v>
      </c>
    </row>
    <row r="653" spans="1:10" x14ac:dyDescent="0.25">
      <c r="A653">
        <v>28</v>
      </c>
      <c r="B653">
        <v>2017</v>
      </c>
      <c r="C653" t="s">
        <v>34</v>
      </c>
      <c r="D653" t="s">
        <v>48</v>
      </c>
      <c r="E653" t="s">
        <v>39</v>
      </c>
      <c r="F653">
        <v>4</v>
      </c>
      <c r="G653" t="s">
        <v>45</v>
      </c>
      <c r="H653" t="s">
        <v>2</v>
      </c>
      <c r="I653" t="s">
        <v>51</v>
      </c>
      <c r="J653">
        <v>256.2</v>
      </c>
    </row>
    <row r="654" spans="1:10" x14ac:dyDescent="0.25">
      <c r="A654">
        <v>28</v>
      </c>
      <c r="B654">
        <v>2017</v>
      </c>
      <c r="C654" t="s">
        <v>34</v>
      </c>
      <c r="D654" t="s">
        <v>48</v>
      </c>
      <c r="E654" t="s">
        <v>39</v>
      </c>
      <c r="F654">
        <v>5</v>
      </c>
      <c r="G654" t="s">
        <v>45</v>
      </c>
      <c r="H654" t="s">
        <v>46</v>
      </c>
      <c r="I654" t="s">
        <v>51</v>
      </c>
      <c r="J654">
        <v>894.1</v>
      </c>
    </row>
    <row r="655" spans="1:10" x14ac:dyDescent="0.25">
      <c r="A655">
        <v>28</v>
      </c>
      <c r="B655">
        <v>2017</v>
      </c>
      <c r="C655" t="s">
        <v>34</v>
      </c>
      <c r="D655" t="s">
        <v>48</v>
      </c>
      <c r="E655" t="s">
        <v>39</v>
      </c>
      <c r="F655">
        <v>6</v>
      </c>
      <c r="G655" t="s">
        <v>45</v>
      </c>
      <c r="H655" t="s">
        <v>46</v>
      </c>
      <c r="I655" t="s">
        <v>37</v>
      </c>
      <c r="J655">
        <v>792.8</v>
      </c>
    </row>
    <row r="656" spans="1:10" x14ac:dyDescent="0.25">
      <c r="A656">
        <v>28</v>
      </c>
      <c r="B656">
        <v>2017</v>
      </c>
      <c r="C656" t="s">
        <v>34</v>
      </c>
      <c r="D656" t="s">
        <v>49</v>
      </c>
      <c r="E656" t="s">
        <v>39</v>
      </c>
      <c r="F656">
        <v>1</v>
      </c>
      <c r="G656" t="s">
        <v>38</v>
      </c>
      <c r="H656" t="s">
        <v>46</v>
      </c>
      <c r="I656" t="s">
        <v>51</v>
      </c>
      <c r="J656">
        <v>1164.5</v>
      </c>
    </row>
    <row r="657" spans="1:10" x14ac:dyDescent="0.25">
      <c r="A657">
        <v>28</v>
      </c>
      <c r="B657">
        <v>2017</v>
      </c>
      <c r="C657" t="s">
        <v>34</v>
      </c>
      <c r="D657" t="s">
        <v>49</v>
      </c>
      <c r="E657" t="s">
        <v>39</v>
      </c>
      <c r="F657">
        <v>2</v>
      </c>
      <c r="G657" t="s">
        <v>45</v>
      </c>
      <c r="H657" t="s">
        <v>46</v>
      </c>
      <c r="I657" t="s">
        <v>37</v>
      </c>
      <c r="J657">
        <v>1138</v>
      </c>
    </row>
    <row r="658" spans="1:10" x14ac:dyDescent="0.25">
      <c r="A658">
        <v>28</v>
      </c>
      <c r="B658">
        <v>2017</v>
      </c>
      <c r="C658" t="s">
        <v>34</v>
      </c>
      <c r="D658" t="s">
        <v>49</v>
      </c>
      <c r="E658" t="s">
        <v>39</v>
      </c>
      <c r="F658">
        <v>3</v>
      </c>
      <c r="G658" t="s">
        <v>45</v>
      </c>
      <c r="H658" t="s">
        <v>46</v>
      </c>
      <c r="I658" t="s">
        <v>37</v>
      </c>
      <c r="J658">
        <v>1325.9</v>
      </c>
    </row>
    <row r="659" spans="1:10" x14ac:dyDescent="0.25">
      <c r="A659">
        <v>28</v>
      </c>
      <c r="B659">
        <v>2017</v>
      </c>
      <c r="C659" t="s">
        <v>34</v>
      </c>
      <c r="D659" t="s">
        <v>49</v>
      </c>
      <c r="E659" t="s">
        <v>39</v>
      </c>
      <c r="F659">
        <v>4</v>
      </c>
      <c r="G659" t="s">
        <v>38</v>
      </c>
      <c r="H659" t="s">
        <v>2</v>
      </c>
      <c r="I659" t="s">
        <v>51</v>
      </c>
      <c r="J659">
        <v>839.2</v>
      </c>
    </row>
    <row r="660" spans="1:10" x14ac:dyDescent="0.25">
      <c r="A660">
        <v>28</v>
      </c>
      <c r="B660">
        <v>2017</v>
      </c>
      <c r="C660" t="s">
        <v>34</v>
      </c>
      <c r="D660" t="s">
        <v>49</v>
      </c>
      <c r="E660" t="s">
        <v>39</v>
      </c>
      <c r="F660">
        <v>5</v>
      </c>
      <c r="G660" t="s">
        <v>38</v>
      </c>
      <c r="H660" t="s">
        <v>2</v>
      </c>
      <c r="I660" t="s">
        <v>37</v>
      </c>
      <c r="J660">
        <v>840.8</v>
      </c>
    </row>
    <row r="661" spans="1:10" x14ac:dyDescent="0.25">
      <c r="A661">
        <v>28</v>
      </c>
      <c r="B661">
        <v>2017</v>
      </c>
      <c r="C661" t="s">
        <v>34</v>
      </c>
      <c r="D661" t="s">
        <v>49</v>
      </c>
      <c r="E661" t="s">
        <v>39</v>
      </c>
      <c r="F661">
        <v>6</v>
      </c>
      <c r="G661" t="s">
        <v>38</v>
      </c>
      <c r="H661" t="s">
        <v>46</v>
      </c>
      <c r="I661" t="s">
        <v>37</v>
      </c>
      <c r="J661">
        <v>987.7</v>
      </c>
    </row>
    <row r="662" spans="1:10" x14ac:dyDescent="0.25">
      <c r="A662">
        <v>28</v>
      </c>
      <c r="B662">
        <v>2018</v>
      </c>
      <c r="C662" t="s">
        <v>34</v>
      </c>
      <c r="D662" t="s">
        <v>48</v>
      </c>
      <c r="E662" t="s">
        <v>39</v>
      </c>
      <c r="F662">
        <v>1</v>
      </c>
      <c r="G662" t="s">
        <v>38</v>
      </c>
      <c r="H662" t="s">
        <v>2</v>
      </c>
      <c r="I662" t="s">
        <v>37</v>
      </c>
      <c r="J662">
        <v>555.5</v>
      </c>
    </row>
    <row r="663" spans="1:10" x14ac:dyDescent="0.25">
      <c r="A663">
        <v>28</v>
      </c>
      <c r="B663">
        <v>2018</v>
      </c>
      <c r="C663" t="s">
        <v>34</v>
      </c>
      <c r="D663" t="s">
        <v>48</v>
      </c>
      <c r="E663" t="s">
        <v>39</v>
      </c>
      <c r="F663">
        <v>2</v>
      </c>
      <c r="G663" t="s">
        <v>45</v>
      </c>
      <c r="H663" t="s">
        <v>2</v>
      </c>
      <c r="I663" t="s">
        <v>51</v>
      </c>
      <c r="J663">
        <v>588.70000000000005</v>
      </c>
    </row>
    <row r="664" spans="1:10" x14ac:dyDescent="0.25">
      <c r="A664">
        <v>28</v>
      </c>
      <c r="B664">
        <v>2018</v>
      </c>
      <c r="C664" t="s">
        <v>34</v>
      </c>
      <c r="D664" t="s">
        <v>48</v>
      </c>
      <c r="E664" t="s">
        <v>39</v>
      </c>
      <c r="F664">
        <v>3</v>
      </c>
      <c r="G664" t="s">
        <v>38</v>
      </c>
      <c r="H664" t="s">
        <v>2</v>
      </c>
      <c r="I664" t="s">
        <v>37</v>
      </c>
      <c r="J664">
        <v>609.79999999999995</v>
      </c>
    </row>
    <row r="665" spans="1:10" x14ac:dyDescent="0.25">
      <c r="A665">
        <v>28</v>
      </c>
      <c r="B665">
        <v>2018</v>
      </c>
      <c r="C665" t="s">
        <v>34</v>
      </c>
      <c r="D665" t="s">
        <v>48</v>
      </c>
      <c r="E665" t="s">
        <v>39</v>
      </c>
      <c r="F665">
        <v>4</v>
      </c>
      <c r="G665" t="s">
        <v>45</v>
      </c>
      <c r="H665" t="s">
        <v>2</v>
      </c>
      <c r="I665" t="s">
        <v>37</v>
      </c>
      <c r="J665">
        <v>537.1</v>
      </c>
    </row>
    <row r="666" spans="1:10" x14ac:dyDescent="0.25">
      <c r="A666">
        <v>28</v>
      </c>
      <c r="B666">
        <v>2018</v>
      </c>
      <c r="C666" t="s">
        <v>34</v>
      </c>
      <c r="D666" t="s">
        <v>48</v>
      </c>
      <c r="E666" t="s">
        <v>39</v>
      </c>
      <c r="F666">
        <v>5</v>
      </c>
      <c r="G666" t="s">
        <v>38</v>
      </c>
      <c r="H666" t="s">
        <v>2</v>
      </c>
      <c r="I666" t="s">
        <v>51</v>
      </c>
      <c r="J666">
        <v>568.6</v>
      </c>
    </row>
    <row r="667" spans="1:10" x14ac:dyDescent="0.25">
      <c r="A667">
        <v>28</v>
      </c>
      <c r="B667">
        <v>2018</v>
      </c>
      <c r="C667" t="s">
        <v>34</v>
      </c>
      <c r="D667" t="s">
        <v>48</v>
      </c>
      <c r="E667" t="s">
        <v>39</v>
      </c>
      <c r="F667">
        <v>6</v>
      </c>
      <c r="G667" t="s">
        <v>38</v>
      </c>
      <c r="H667" t="s">
        <v>2</v>
      </c>
      <c r="I667" t="s">
        <v>51</v>
      </c>
      <c r="J667">
        <v>586.29999999999995</v>
      </c>
    </row>
    <row r="668" spans="1:10" x14ac:dyDescent="0.25">
      <c r="A668">
        <v>28</v>
      </c>
      <c r="B668">
        <v>2018</v>
      </c>
      <c r="C668" t="s">
        <v>34</v>
      </c>
      <c r="D668" t="s">
        <v>49</v>
      </c>
      <c r="E668" t="s">
        <v>39</v>
      </c>
      <c r="F668">
        <v>1</v>
      </c>
      <c r="G668" t="s">
        <v>45</v>
      </c>
      <c r="H668" t="s">
        <v>46</v>
      </c>
      <c r="I668" t="s">
        <v>37</v>
      </c>
      <c r="J668">
        <v>1518.3</v>
      </c>
    </row>
    <row r="669" spans="1:10" x14ac:dyDescent="0.25">
      <c r="A669">
        <v>28</v>
      </c>
      <c r="B669">
        <v>2018</v>
      </c>
      <c r="C669" t="s">
        <v>34</v>
      </c>
      <c r="D669" t="s">
        <v>49</v>
      </c>
      <c r="E669" t="s">
        <v>39</v>
      </c>
      <c r="F669">
        <v>2</v>
      </c>
      <c r="G669" t="s">
        <v>45</v>
      </c>
      <c r="H669" t="s">
        <v>2</v>
      </c>
      <c r="I669" t="s">
        <v>51</v>
      </c>
      <c r="J669">
        <v>916.5</v>
      </c>
    </row>
    <row r="670" spans="1:10" x14ac:dyDescent="0.25">
      <c r="A670">
        <v>28</v>
      </c>
      <c r="B670">
        <v>2018</v>
      </c>
      <c r="C670" t="s">
        <v>34</v>
      </c>
      <c r="D670" t="s">
        <v>49</v>
      </c>
      <c r="E670" t="s">
        <v>39</v>
      </c>
      <c r="F670">
        <v>3</v>
      </c>
      <c r="G670" t="s">
        <v>38</v>
      </c>
      <c r="H670" t="s">
        <v>46</v>
      </c>
      <c r="I670" t="s">
        <v>51</v>
      </c>
      <c r="J670">
        <v>1411.5</v>
      </c>
    </row>
    <row r="671" spans="1:10" x14ac:dyDescent="0.25">
      <c r="A671">
        <v>28</v>
      </c>
      <c r="B671">
        <v>2018</v>
      </c>
      <c r="C671" t="s">
        <v>34</v>
      </c>
      <c r="D671" t="s">
        <v>49</v>
      </c>
      <c r="E671" t="s">
        <v>39</v>
      </c>
      <c r="F671">
        <v>4</v>
      </c>
      <c r="G671" t="s">
        <v>45</v>
      </c>
      <c r="H671" t="s">
        <v>2</v>
      </c>
      <c r="I671" t="s">
        <v>51</v>
      </c>
      <c r="J671">
        <v>985</v>
      </c>
    </row>
    <row r="672" spans="1:10" x14ac:dyDescent="0.25">
      <c r="A672">
        <v>28</v>
      </c>
      <c r="B672">
        <v>2018</v>
      </c>
      <c r="C672" t="s">
        <v>34</v>
      </c>
      <c r="D672" t="s">
        <v>49</v>
      </c>
      <c r="E672" t="s">
        <v>39</v>
      </c>
      <c r="F672">
        <v>5</v>
      </c>
      <c r="G672" t="s">
        <v>38</v>
      </c>
      <c r="H672" t="s">
        <v>46</v>
      </c>
      <c r="I672" t="s">
        <v>37</v>
      </c>
      <c r="J672">
        <v>1489.8</v>
      </c>
    </row>
    <row r="673" spans="1:10" x14ac:dyDescent="0.25">
      <c r="A673">
        <v>28</v>
      </c>
      <c r="B673">
        <v>2018</v>
      </c>
      <c r="C673" t="s">
        <v>34</v>
      </c>
      <c r="D673" t="s">
        <v>49</v>
      </c>
      <c r="E673" t="s">
        <v>39</v>
      </c>
      <c r="F673">
        <v>6</v>
      </c>
      <c r="G673" t="s">
        <v>45</v>
      </c>
      <c r="H673" t="s">
        <v>2</v>
      </c>
      <c r="I673" t="s">
        <v>51</v>
      </c>
      <c r="J673">
        <v>938.9</v>
      </c>
    </row>
    <row r="674" spans="1:10" x14ac:dyDescent="0.25">
      <c r="A674">
        <v>29</v>
      </c>
      <c r="B674">
        <v>2017</v>
      </c>
      <c r="C674" t="s">
        <v>34</v>
      </c>
      <c r="D674" t="s">
        <v>48</v>
      </c>
      <c r="E674" t="s">
        <v>39</v>
      </c>
      <c r="F674">
        <v>1</v>
      </c>
      <c r="G674" t="s">
        <v>45</v>
      </c>
      <c r="H674" t="s">
        <v>46</v>
      </c>
      <c r="I674" t="s">
        <v>51</v>
      </c>
      <c r="J674">
        <v>822.6</v>
      </c>
    </row>
    <row r="675" spans="1:10" x14ac:dyDescent="0.25">
      <c r="A675">
        <v>29</v>
      </c>
      <c r="B675">
        <v>2017</v>
      </c>
      <c r="C675" t="s">
        <v>34</v>
      </c>
      <c r="D675" t="s">
        <v>48</v>
      </c>
      <c r="E675" t="s">
        <v>39</v>
      </c>
      <c r="F675">
        <v>2</v>
      </c>
      <c r="G675" t="s">
        <v>38</v>
      </c>
      <c r="H675" t="s">
        <v>2</v>
      </c>
      <c r="I675" t="s">
        <v>37</v>
      </c>
      <c r="J675">
        <v>401.4</v>
      </c>
    </row>
    <row r="676" spans="1:10" x14ac:dyDescent="0.25">
      <c r="A676">
        <v>29</v>
      </c>
      <c r="B676">
        <v>2017</v>
      </c>
      <c r="C676" t="s">
        <v>34</v>
      </c>
      <c r="D676" t="s">
        <v>48</v>
      </c>
      <c r="E676" t="s">
        <v>39</v>
      </c>
      <c r="F676">
        <v>3</v>
      </c>
      <c r="G676" t="s">
        <v>38</v>
      </c>
      <c r="H676" t="s">
        <v>46</v>
      </c>
      <c r="I676" t="s">
        <v>37</v>
      </c>
      <c r="J676">
        <v>858.1</v>
      </c>
    </row>
    <row r="677" spans="1:10" x14ac:dyDescent="0.25">
      <c r="A677">
        <v>29</v>
      </c>
      <c r="B677">
        <v>2017</v>
      </c>
      <c r="C677" t="s">
        <v>34</v>
      </c>
      <c r="D677" t="s">
        <v>48</v>
      </c>
      <c r="E677" t="s">
        <v>39</v>
      </c>
      <c r="F677">
        <v>4</v>
      </c>
      <c r="G677" t="s">
        <v>45</v>
      </c>
      <c r="H677" t="s">
        <v>46</v>
      </c>
      <c r="I677" t="s">
        <v>37</v>
      </c>
      <c r="J677">
        <v>701.2</v>
      </c>
    </row>
    <row r="678" spans="1:10" x14ac:dyDescent="0.25">
      <c r="A678">
        <v>29</v>
      </c>
      <c r="B678">
        <v>2017</v>
      </c>
      <c r="C678" t="s">
        <v>34</v>
      </c>
      <c r="D678" t="s">
        <v>48</v>
      </c>
      <c r="E678" t="s">
        <v>39</v>
      </c>
      <c r="F678">
        <v>5</v>
      </c>
      <c r="G678" t="s">
        <v>45</v>
      </c>
      <c r="H678" t="s">
        <v>46</v>
      </c>
      <c r="I678" t="s">
        <v>51</v>
      </c>
      <c r="J678">
        <v>802.7</v>
      </c>
    </row>
    <row r="679" spans="1:10" x14ac:dyDescent="0.25">
      <c r="A679">
        <v>29</v>
      </c>
      <c r="B679">
        <v>2017</v>
      </c>
      <c r="C679" t="s">
        <v>34</v>
      </c>
      <c r="D679" t="s">
        <v>48</v>
      </c>
      <c r="E679" t="s">
        <v>39</v>
      </c>
      <c r="F679">
        <v>6</v>
      </c>
      <c r="G679" t="s">
        <v>45</v>
      </c>
      <c r="H679" t="s">
        <v>46</v>
      </c>
      <c r="I679" t="s">
        <v>37</v>
      </c>
      <c r="J679">
        <v>972.7</v>
      </c>
    </row>
    <row r="680" spans="1:10" x14ac:dyDescent="0.25">
      <c r="A680">
        <v>29</v>
      </c>
      <c r="B680">
        <v>2017</v>
      </c>
      <c r="C680" t="s">
        <v>34</v>
      </c>
      <c r="D680" t="s">
        <v>49</v>
      </c>
      <c r="E680" t="s">
        <v>39</v>
      </c>
      <c r="F680">
        <v>1</v>
      </c>
      <c r="G680" t="s">
        <v>38</v>
      </c>
      <c r="H680" t="s">
        <v>2</v>
      </c>
      <c r="I680" t="s">
        <v>51</v>
      </c>
      <c r="J680">
        <v>723.5</v>
      </c>
    </row>
    <row r="681" spans="1:10" x14ac:dyDescent="0.25">
      <c r="A681">
        <v>29</v>
      </c>
      <c r="B681">
        <v>2017</v>
      </c>
      <c r="C681" t="s">
        <v>34</v>
      </c>
      <c r="D681" t="s">
        <v>49</v>
      </c>
      <c r="E681" t="s">
        <v>39</v>
      </c>
      <c r="F681">
        <v>2</v>
      </c>
      <c r="G681" t="s">
        <v>45</v>
      </c>
      <c r="H681" t="s">
        <v>2</v>
      </c>
      <c r="I681" t="s">
        <v>51</v>
      </c>
      <c r="J681">
        <v>890.3</v>
      </c>
    </row>
    <row r="682" spans="1:10" x14ac:dyDescent="0.25">
      <c r="A682">
        <v>29</v>
      </c>
      <c r="B682">
        <v>2017</v>
      </c>
      <c r="C682" t="s">
        <v>34</v>
      </c>
      <c r="D682" t="s">
        <v>49</v>
      </c>
      <c r="E682" t="s">
        <v>39</v>
      </c>
      <c r="F682">
        <v>3</v>
      </c>
      <c r="G682" t="s">
        <v>38</v>
      </c>
      <c r="H682" t="s">
        <v>46</v>
      </c>
      <c r="I682" t="s">
        <v>51</v>
      </c>
      <c r="J682">
        <v>1216.3</v>
      </c>
    </row>
    <row r="683" spans="1:10" x14ac:dyDescent="0.25">
      <c r="A683">
        <v>29</v>
      </c>
      <c r="B683">
        <v>2017</v>
      </c>
      <c r="C683" t="s">
        <v>34</v>
      </c>
      <c r="D683" t="s">
        <v>49</v>
      </c>
      <c r="E683" t="s">
        <v>39</v>
      </c>
      <c r="F683">
        <v>4</v>
      </c>
      <c r="G683" t="s">
        <v>45</v>
      </c>
      <c r="H683" t="s">
        <v>46</v>
      </c>
      <c r="I683" t="s">
        <v>37</v>
      </c>
      <c r="J683">
        <v>1165.0999999999999</v>
      </c>
    </row>
    <row r="684" spans="1:10" x14ac:dyDescent="0.25">
      <c r="A684">
        <v>29</v>
      </c>
      <c r="B684">
        <v>2017</v>
      </c>
      <c r="C684" t="s">
        <v>34</v>
      </c>
      <c r="D684" t="s">
        <v>49</v>
      </c>
      <c r="E684" t="s">
        <v>39</v>
      </c>
      <c r="F684">
        <v>5</v>
      </c>
      <c r="G684" t="s">
        <v>38</v>
      </c>
      <c r="H684" t="s">
        <v>2</v>
      </c>
      <c r="I684" t="s">
        <v>37</v>
      </c>
      <c r="J684">
        <v>716.9</v>
      </c>
    </row>
    <row r="685" spans="1:10" x14ac:dyDescent="0.25">
      <c r="A685">
        <v>29</v>
      </c>
      <c r="B685">
        <v>2017</v>
      </c>
      <c r="C685" t="s">
        <v>34</v>
      </c>
      <c r="D685" t="s">
        <v>49</v>
      </c>
      <c r="E685" t="s">
        <v>39</v>
      </c>
      <c r="F685">
        <v>6</v>
      </c>
      <c r="G685" t="s">
        <v>38</v>
      </c>
      <c r="H685" t="s">
        <v>46</v>
      </c>
      <c r="I685" t="s">
        <v>51</v>
      </c>
      <c r="J685">
        <v>1181.7</v>
      </c>
    </row>
    <row r="686" spans="1:10" x14ac:dyDescent="0.25">
      <c r="A686">
        <v>29</v>
      </c>
      <c r="B686">
        <v>2018</v>
      </c>
      <c r="C686" t="s">
        <v>34</v>
      </c>
      <c r="D686" t="s">
        <v>48</v>
      </c>
      <c r="E686" t="s">
        <v>39</v>
      </c>
      <c r="F686">
        <v>1</v>
      </c>
      <c r="G686" t="s">
        <v>45</v>
      </c>
      <c r="H686" t="s">
        <v>46</v>
      </c>
      <c r="I686" t="s">
        <v>51</v>
      </c>
      <c r="J686">
        <v>934</v>
      </c>
    </row>
    <row r="687" spans="1:10" x14ac:dyDescent="0.25">
      <c r="A687">
        <v>29</v>
      </c>
      <c r="B687">
        <v>2018</v>
      </c>
      <c r="C687" t="s">
        <v>34</v>
      </c>
      <c r="D687" t="s">
        <v>48</v>
      </c>
      <c r="E687" t="s">
        <v>39</v>
      </c>
      <c r="F687">
        <v>2</v>
      </c>
      <c r="G687" t="s">
        <v>45</v>
      </c>
      <c r="H687" t="s">
        <v>2</v>
      </c>
      <c r="I687" t="s">
        <v>51</v>
      </c>
      <c r="J687">
        <v>609.9</v>
      </c>
    </row>
    <row r="688" spans="1:10" x14ac:dyDescent="0.25">
      <c r="A688">
        <v>29</v>
      </c>
      <c r="B688">
        <v>2018</v>
      </c>
      <c r="C688" t="s">
        <v>34</v>
      </c>
      <c r="D688" t="s">
        <v>48</v>
      </c>
      <c r="E688" t="s">
        <v>39</v>
      </c>
      <c r="F688">
        <v>3</v>
      </c>
      <c r="G688" t="s">
        <v>38</v>
      </c>
      <c r="H688" t="s">
        <v>46</v>
      </c>
      <c r="I688" t="s">
        <v>37</v>
      </c>
      <c r="J688">
        <v>1080.7</v>
      </c>
    </row>
    <row r="689" spans="1:10" x14ac:dyDescent="0.25">
      <c r="A689">
        <v>29</v>
      </c>
      <c r="B689">
        <v>2018</v>
      </c>
      <c r="C689" t="s">
        <v>34</v>
      </c>
      <c r="D689" t="s">
        <v>48</v>
      </c>
      <c r="E689" t="s">
        <v>39</v>
      </c>
      <c r="F689">
        <v>4</v>
      </c>
      <c r="G689" t="s">
        <v>38</v>
      </c>
      <c r="H689" t="s">
        <v>46</v>
      </c>
      <c r="I689" t="s">
        <v>37</v>
      </c>
      <c r="J689">
        <v>983.5</v>
      </c>
    </row>
    <row r="690" spans="1:10" x14ac:dyDescent="0.25">
      <c r="A690">
        <v>29</v>
      </c>
      <c r="B690">
        <v>2018</v>
      </c>
      <c r="C690" t="s">
        <v>34</v>
      </c>
      <c r="D690" t="s">
        <v>48</v>
      </c>
      <c r="E690" t="s">
        <v>39</v>
      </c>
      <c r="F690">
        <v>5</v>
      </c>
      <c r="G690" t="s">
        <v>38</v>
      </c>
      <c r="H690" t="s">
        <v>2</v>
      </c>
      <c r="I690" t="s">
        <v>37</v>
      </c>
      <c r="J690">
        <v>557.20000000000005</v>
      </c>
    </row>
    <row r="691" spans="1:10" x14ac:dyDescent="0.25">
      <c r="A691">
        <v>29</v>
      </c>
      <c r="B691">
        <v>2018</v>
      </c>
      <c r="C691" t="s">
        <v>34</v>
      </c>
      <c r="D691" t="s">
        <v>48</v>
      </c>
      <c r="E691" t="s">
        <v>39</v>
      </c>
      <c r="F691">
        <v>6</v>
      </c>
      <c r="G691" t="s">
        <v>38</v>
      </c>
      <c r="H691" t="s">
        <v>2</v>
      </c>
      <c r="I691" t="s">
        <v>51</v>
      </c>
      <c r="J691">
        <v>612.9</v>
      </c>
    </row>
    <row r="692" spans="1:10" x14ac:dyDescent="0.25">
      <c r="A692">
        <v>29</v>
      </c>
      <c r="B692">
        <v>2018</v>
      </c>
      <c r="C692" t="s">
        <v>34</v>
      </c>
      <c r="D692" t="s">
        <v>49</v>
      </c>
      <c r="E692" t="s">
        <v>39</v>
      </c>
      <c r="F692">
        <v>1</v>
      </c>
      <c r="G692" t="s">
        <v>45</v>
      </c>
      <c r="H692" t="s">
        <v>2</v>
      </c>
      <c r="I692" t="s">
        <v>51</v>
      </c>
      <c r="J692">
        <v>965.1</v>
      </c>
    </row>
    <row r="693" spans="1:10" x14ac:dyDescent="0.25">
      <c r="A693">
        <v>29</v>
      </c>
      <c r="B693">
        <v>2018</v>
      </c>
      <c r="C693" t="s">
        <v>34</v>
      </c>
      <c r="D693" t="s">
        <v>49</v>
      </c>
      <c r="E693" t="s">
        <v>39</v>
      </c>
      <c r="F693">
        <v>2</v>
      </c>
      <c r="G693" t="s">
        <v>45</v>
      </c>
      <c r="H693" t="s">
        <v>2</v>
      </c>
      <c r="I693" t="s">
        <v>51</v>
      </c>
      <c r="J693">
        <v>1007.6</v>
      </c>
    </row>
    <row r="694" spans="1:10" x14ac:dyDescent="0.25">
      <c r="A694">
        <v>29</v>
      </c>
      <c r="B694">
        <v>2018</v>
      </c>
      <c r="C694" t="s">
        <v>34</v>
      </c>
      <c r="D694" t="s">
        <v>49</v>
      </c>
      <c r="E694" t="s">
        <v>39</v>
      </c>
      <c r="F694">
        <v>3</v>
      </c>
      <c r="G694" t="s">
        <v>45</v>
      </c>
      <c r="H694" t="s">
        <v>46</v>
      </c>
      <c r="I694" t="s">
        <v>51</v>
      </c>
      <c r="J694">
        <v>1487</v>
      </c>
    </row>
    <row r="695" spans="1:10" x14ac:dyDescent="0.25">
      <c r="A695">
        <v>29</v>
      </c>
      <c r="B695">
        <v>2018</v>
      </c>
      <c r="C695" t="s">
        <v>34</v>
      </c>
      <c r="D695" t="s">
        <v>49</v>
      </c>
      <c r="E695" t="s">
        <v>39</v>
      </c>
      <c r="F695">
        <v>4</v>
      </c>
      <c r="G695" t="s">
        <v>38</v>
      </c>
      <c r="H695" t="s">
        <v>46</v>
      </c>
      <c r="I695" t="s">
        <v>37</v>
      </c>
      <c r="J695">
        <v>1457</v>
      </c>
    </row>
    <row r="696" spans="1:10" x14ac:dyDescent="0.25">
      <c r="A696">
        <v>29</v>
      </c>
      <c r="B696">
        <v>2018</v>
      </c>
      <c r="C696" t="s">
        <v>34</v>
      </c>
      <c r="D696" t="s">
        <v>49</v>
      </c>
      <c r="E696" t="s">
        <v>39</v>
      </c>
      <c r="F696">
        <v>5</v>
      </c>
      <c r="G696" t="s">
        <v>45</v>
      </c>
      <c r="H696" t="s">
        <v>2</v>
      </c>
      <c r="I696" t="s">
        <v>51</v>
      </c>
      <c r="J696">
        <v>1012.8</v>
      </c>
    </row>
    <row r="697" spans="1:10" x14ac:dyDescent="0.25">
      <c r="A697">
        <v>29</v>
      </c>
      <c r="B697">
        <v>2018</v>
      </c>
      <c r="C697" t="s">
        <v>34</v>
      </c>
      <c r="D697" t="s">
        <v>49</v>
      </c>
      <c r="E697" t="s">
        <v>39</v>
      </c>
      <c r="F697">
        <v>6</v>
      </c>
      <c r="G697" t="s">
        <v>45</v>
      </c>
      <c r="H697" t="s">
        <v>2</v>
      </c>
      <c r="I697" t="s">
        <v>37</v>
      </c>
      <c r="J697">
        <v>1039.9000000000001</v>
      </c>
    </row>
    <row r="698" spans="1:10" x14ac:dyDescent="0.25">
      <c r="A698">
        <v>30</v>
      </c>
      <c r="B698">
        <v>2017</v>
      </c>
      <c r="C698" t="s">
        <v>34</v>
      </c>
      <c r="D698" t="s">
        <v>48</v>
      </c>
      <c r="E698" t="s">
        <v>39</v>
      </c>
      <c r="F698">
        <v>1</v>
      </c>
      <c r="G698" t="s">
        <v>38</v>
      </c>
      <c r="H698" t="s">
        <v>46</v>
      </c>
      <c r="I698" t="s">
        <v>37</v>
      </c>
      <c r="J698">
        <v>947</v>
      </c>
    </row>
    <row r="699" spans="1:10" x14ac:dyDescent="0.25">
      <c r="A699">
        <v>30</v>
      </c>
      <c r="B699">
        <v>2017</v>
      </c>
      <c r="C699" t="s">
        <v>34</v>
      </c>
      <c r="D699" t="s">
        <v>48</v>
      </c>
      <c r="E699" t="s">
        <v>39</v>
      </c>
      <c r="F699">
        <v>2</v>
      </c>
      <c r="G699" t="s">
        <v>38</v>
      </c>
      <c r="H699" t="s">
        <v>46</v>
      </c>
      <c r="I699" t="s">
        <v>51</v>
      </c>
      <c r="J699">
        <v>825.1</v>
      </c>
    </row>
    <row r="700" spans="1:10" x14ac:dyDescent="0.25">
      <c r="A700">
        <v>30</v>
      </c>
      <c r="B700">
        <v>2017</v>
      </c>
      <c r="C700" t="s">
        <v>34</v>
      </c>
      <c r="D700" t="s">
        <v>48</v>
      </c>
      <c r="E700" t="s">
        <v>39</v>
      </c>
      <c r="F700">
        <v>3</v>
      </c>
      <c r="G700" t="s">
        <v>38</v>
      </c>
      <c r="H700" t="s">
        <v>2</v>
      </c>
      <c r="I700" t="s">
        <v>51</v>
      </c>
      <c r="J700">
        <v>326.8</v>
      </c>
    </row>
    <row r="701" spans="1:10" x14ac:dyDescent="0.25">
      <c r="A701">
        <v>30</v>
      </c>
      <c r="B701">
        <v>2017</v>
      </c>
      <c r="C701" t="s">
        <v>34</v>
      </c>
      <c r="D701" t="s">
        <v>48</v>
      </c>
      <c r="E701" t="s">
        <v>39</v>
      </c>
      <c r="F701">
        <v>4</v>
      </c>
      <c r="G701" t="s">
        <v>45</v>
      </c>
      <c r="H701" t="s">
        <v>2</v>
      </c>
      <c r="I701" t="s">
        <v>37</v>
      </c>
      <c r="J701">
        <v>99.6</v>
      </c>
    </row>
    <row r="702" spans="1:10" x14ac:dyDescent="0.25">
      <c r="A702">
        <v>30</v>
      </c>
      <c r="B702">
        <v>2017</v>
      </c>
      <c r="C702" t="s">
        <v>34</v>
      </c>
      <c r="D702" t="s">
        <v>48</v>
      </c>
      <c r="E702" t="s">
        <v>39</v>
      </c>
      <c r="F702">
        <v>5</v>
      </c>
      <c r="G702" t="s">
        <v>38</v>
      </c>
      <c r="H702" t="s">
        <v>2</v>
      </c>
      <c r="I702" t="s">
        <v>51</v>
      </c>
      <c r="J702">
        <v>316.7</v>
      </c>
    </row>
    <row r="703" spans="1:10" x14ac:dyDescent="0.25">
      <c r="A703">
        <v>30</v>
      </c>
      <c r="B703">
        <v>2017</v>
      </c>
      <c r="C703" t="s">
        <v>34</v>
      </c>
      <c r="D703" t="s">
        <v>48</v>
      </c>
      <c r="E703" t="s">
        <v>39</v>
      </c>
      <c r="F703">
        <v>6</v>
      </c>
      <c r="G703" t="s">
        <v>45</v>
      </c>
      <c r="H703" t="s">
        <v>46</v>
      </c>
      <c r="I703" t="s">
        <v>51</v>
      </c>
      <c r="J703">
        <v>590.9</v>
      </c>
    </row>
    <row r="704" spans="1:10" x14ac:dyDescent="0.25">
      <c r="A704">
        <v>30</v>
      </c>
      <c r="B704">
        <v>2017</v>
      </c>
      <c r="C704" t="s">
        <v>34</v>
      </c>
      <c r="D704" t="s">
        <v>49</v>
      </c>
      <c r="E704" t="s">
        <v>39</v>
      </c>
      <c r="F704">
        <v>1</v>
      </c>
      <c r="G704" t="s">
        <v>45</v>
      </c>
      <c r="H704" t="s">
        <v>2</v>
      </c>
      <c r="I704" t="s">
        <v>51</v>
      </c>
      <c r="J704">
        <v>808.9</v>
      </c>
    </row>
    <row r="705" spans="1:10" x14ac:dyDescent="0.25">
      <c r="A705">
        <v>30</v>
      </c>
      <c r="B705">
        <v>2017</v>
      </c>
      <c r="C705" t="s">
        <v>34</v>
      </c>
      <c r="D705" t="s">
        <v>49</v>
      </c>
      <c r="E705" t="s">
        <v>39</v>
      </c>
      <c r="F705">
        <v>2</v>
      </c>
      <c r="G705" t="s">
        <v>45</v>
      </c>
      <c r="H705" t="s">
        <v>46</v>
      </c>
      <c r="I705" t="s">
        <v>51</v>
      </c>
      <c r="J705">
        <v>966.8</v>
      </c>
    </row>
    <row r="706" spans="1:10" x14ac:dyDescent="0.25">
      <c r="A706">
        <v>30</v>
      </c>
      <c r="B706">
        <v>2017</v>
      </c>
      <c r="C706" t="s">
        <v>34</v>
      </c>
      <c r="D706" t="s">
        <v>49</v>
      </c>
      <c r="E706" t="s">
        <v>39</v>
      </c>
      <c r="F706">
        <v>3</v>
      </c>
      <c r="G706" t="s">
        <v>38</v>
      </c>
      <c r="H706" t="s">
        <v>2</v>
      </c>
      <c r="I706" t="s">
        <v>37</v>
      </c>
      <c r="J706">
        <v>769.7</v>
      </c>
    </row>
    <row r="707" spans="1:10" x14ac:dyDescent="0.25">
      <c r="A707">
        <v>30</v>
      </c>
      <c r="B707">
        <v>2017</v>
      </c>
      <c r="C707" t="s">
        <v>34</v>
      </c>
      <c r="D707" t="s">
        <v>49</v>
      </c>
      <c r="E707" t="s">
        <v>39</v>
      </c>
      <c r="F707">
        <v>4</v>
      </c>
      <c r="G707" t="s">
        <v>45</v>
      </c>
      <c r="H707" t="s">
        <v>46</v>
      </c>
      <c r="I707" t="s">
        <v>37</v>
      </c>
      <c r="J707">
        <v>1023.9</v>
      </c>
    </row>
    <row r="708" spans="1:10" x14ac:dyDescent="0.25">
      <c r="A708">
        <v>30</v>
      </c>
      <c r="B708">
        <v>2017</v>
      </c>
      <c r="C708" t="s">
        <v>34</v>
      </c>
      <c r="D708" t="s">
        <v>49</v>
      </c>
      <c r="E708" t="s">
        <v>39</v>
      </c>
      <c r="F708">
        <v>5</v>
      </c>
      <c r="G708" t="s">
        <v>38</v>
      </c>
      <c r="H708" t="s">
        <v>2</v>
      </c>
      <c r="I708" t="s">
        <v>51</v>
      </c>
      <c r="J708">
        <v>899.6</v>
      </c>
    </row>
    <row r="709" spans="1:10" x14ac:dyDescent="0.25">
      <c r="A709">
        <v>30</v>
      </c>
      <c r="B709">
        <v>2017</v>
      </c>
      <c r="C709" t="s">
        <v>34</v>
      </c>
      <c r="D709" t="s">
        <v>49</v>
      </c>
      <c r="E709" t="s">
        <v>39</v>
      </c>
      <c r="F709">
        <v>6</v>
      </c>
      <c r="G709" t="s">
        <v>45</v>
      </c>
      <c r="H709" t="s">
        <v>46</v>
      </c>
      <c r="I709" t="s">
        <v>51</v>
      </c>
      <c r="J709">
        <v>1167.4000000000001</v>
      </c>
    </row>
    <row r="710" spans="1:10" x14ac:dyDescent="0.25">
      <c r="A710">
        <v>30</v>
      </c>
      <c r="B710">
        <v>2018</v>
      </c>
      <c r="C710" t="s">
        <v>34</v>
      </c>
      <c r="D710" t="s">
        <v>48</v>
      </c>
      <c r="E710" t="s">
        <v>39</v>
      </c>
      <c r="F710">
        <v>1</v>
      </c>
      <c r="G710" t="s">
        <v>45</v>
      </c>
      <c r="H710" t="s">
        <v>2</v>
      </c>
      <c r="I710" t="s">
        <v>37</v>
      </c>
      <c r="J710">
        <v>592.20000000000005</v>
      </c>
    </row>
    <row r="711" spans="1:10" x14ac:dyDescent="0.25">
      <c r="A711">
        <v>30</v>
      </c>
      <c r="B711">
        <v>2018</v>
      </c>
      <c r="C711" t="s">
        <v>34</v>
      </c>
      <c r="D711" t="s">
        <v>48</v>
      </c>
      <c r="E711" t="s">
        <v>39</v>
      </c>
      <c r="F711">
        <v>2</v>
      </c>
      <c r="G711" t="s">
        <v>45</v>
      </c>
      <c r="H711" t="s">
        <v>2</v>
      </c>
      <c r="I711" t="s">
        <v>37</v>
      </c>
      <c r="J711">
        <v>802</v>
      </c>
    </row>
    <row r="712" spans="1:10" x14ac:dyDescent="0.25">
      <c r="A712">
        <v>30</v>
      </c>
      <c r="B712">
        <v>2018</v>
      </c>
      <c r="C712" t="s">
        <v>34</v>
      </c>
      <c r="D712" t="s">
        <v>48</v>
      </c>
      <c r="E712" t="s">
        <v>39</v>
      </c>
      <c r="F712">
        <v>3</v>
      </c>
      <c r="G712" t="s">
        <v>45</v>
      </c>
      <c r="H712" t="s">
        <v>46</v>
      </c>
      <c r="I712" t="s">
        <v>51</v>
      </c>
      <c r="J712">
        <v>1075.7</v>
      </c>
    </row>
    <row r="713" spans="1:10" x14ac:dyDescent="0.25">
      <c r="A713">
        <v>30</v>
      </c>
      <c r="B713">
        <v>2018</v>
      </c>
      <c r="C713" t="s">
        <v>34</v>
      </c>
      <c r="D713" t="s">
        <v>48</v>
      </c>
      <c r="E713" t="s">
        <v>39</v>
      </c>
      <c r="F713">
        <v>4</v>
      </c>
      <c r="G713" t="s">
        <v>38</v>
      </c>
      <c r="H713" t="s">
        <v>2</v>
      </c>
      <c r="I713" t="s">
        <v>51</v>
      </c>
      <c r="J713">
        <v>411.6</v>
      </c>
    </row>
    <row r="714" spans="1:10" x14ac:dyDescent="0.25">
      <c r="A714">
        <v>30</v>
      </c>
      <c r="B714">
        <v>2018</v>
      </c>
      <c r="C714" t="s">
        <v>34</v>
      </c>
      <c r="D714" t="s">
        <v>48</v>
      </c>
      <c r="E714" t="s">
        <v>39</v>
      </c>
      <c r="F714">
        <v>5</v>
      </c>
      <c r="G714" t="s">
        <v>45</v>
      </c>
      <c r="H714" t="s">
        <v>46</v>
      </c>
      <c r="I714" t="s">
        <v>51</v>
      </c>
      <c r="J714">
        <v>1058.5</v>
      </c>
    </row>
    <row r="715" spans="1:10" x14ac:dyDescent="0.25">
      <c r="A715">
        <v>30</v>
      </c>
      <c r="B715">
        <v>2018</v>
      </c>
      <c r="C715" t="s">
        <v>34</v>
      </c>
      <c r="D715" t="s">
        <v>48</v>
      </c>
      <c r="E715" t="s">
        <v>39</v>
      </c>
      <c r="F715">
        <v>6</v>
      </c>
      <c r="G715" t="s">
        <v>38</v>
      </c>
      <c r="H715" t="s">
        <v>46</v>
      </c>
      <c r="I715" t="s">
        <v>37</v>
      </c>
      <c r="J715">
        <v>975.2</v>
      </c>
    </row>
    <row r="716" spans="1:10" x14ac:dyDescent="0.25">
      <c r="A716">
        <v>30</v>
      </c>
      <c r="B716">
        <v>2018</v>
      </c>
      <c r="C716" t="s">
        <v>34</v>
      </c>
      <c r="D716" t="s">
        <v>49</v>
      </c>
      <c r="E716" t="s">
        <v>39</v>
      </c>
      <c r="F716">
        <v>1</v>
      </c>
      <c r="G716" t="s">
        <v>45</v>
      </c>
      <c r="H716" t="s">
        <v>46</v>
      </c>
      <c r="I716" t="s">
        <v>37</v>
      </c>
      <c r="J716">
        <v>1322.6</v>
      </c>
    </row>
    <row r="717" spans="1:10" x14ac:dyDescent="0.25">
      <c r="A717">
        <v>30</v>
      </c>
      <c r="B717">
        <v>2018</v>
      </c>
      <c r="C717" t="s">
        <v>34</v>
      </c>
      <c r="D717" t="s">
        <v>49</v>
      </c>
      <c r="E717" t="s">
        <v>39</v>
      </c>
      <c r="F717">
        <v>2</v>
      </c>
      <c r="G717" t="s">
        <v>45</v>
      </c>
      <c r="H717" t="s">
        <v>46</v>
      </c>
      <c r="I717" t="s">
        <v>37</v>
      </c>
      <c r="J717">
        <v>1306.0999999999999</v>
      </c>
    </row>
    <row r="718" spans="1:10" x14ac:dyDescent="0.25">
      <c r="A718">
        <v>30</v>
      </c>
      <c r="B718">
        <v>2018</v>
      </c>
      <c r="C718" t="s">
        <v>34</v>
      </c>
      <c r="D718" t="s">
        <v>49</v>
      </c>
      <c r="E718" t="s">
        <v>39</v>
      </c>
      <c r="F718">
        <v>3</v>
      </c>
      <c r="G718" t="s">
        <v>38</v>
      </c>
      <c r="H718" t="s">
        <v>46</v>
      </c>
      <c r="I718" t="s">
        <v>51</v>
      </c>
      <c r="J718">
        <v>1435.7</v>
      </c>
    </row>
    <row r="719" spans="1:10" x14ac:dyDescent="0.25">
      <c r="A719">
        <v>30</v>
      </c>
      <c r="B719">
        <v>2018</v>
      </c>
      <c r="C719" t="s">
        <v>34</v>
      </c>
      <c r="D719" t="s">
        <v>49</v>
      </c>
      <c r="E719" t="s">
        <v>39</v>
      </c>
      <c r="F719">
        <v>4</v>
      </c>
      <c r="G719" t="s">
        <v>38</v>
      </c>
      <c r="H719" t="s">
        <v>2</v>
      </c>
      <c r="I719" t="s">
        <v>51</v>
      </c>
      <c r="J719">
        <v>886</v>
      </c>
    </row>
    <row r="720" spans="1:10" x14ac:dyDescent="0.25">
      <c r="A720">
        <v>30</v>
      </c>
      <c r="B720">
        <v>2018</v>
      </c>
      <c r="C720" t="s">
        <v>34</v>
      </c>
      <c r="D720" t="s">
        <v>49</v>
      </c>
      <c r="E720" t="s">
        <v>39</v>
      </c>
      <c r="F720">
        <v>5</v>
      </c>
      <c r="G720" t="s">
        <v>45</v>
      </c>
      <c r="H720" t="s">
        <v>2</v>
      </c>
      <c r="I720" t="s">
        <v>51</v>
      </c>
      <c r="J720">
        <v>948</v>
      </c>
    </row>
    <row r="721" spans="1:10" x14ac:dyDescent="0.25">
      <c r="A721">
        <v>30</v>
      </c>
      <c r="B721">
        <v>2018</v>
      </c>
      <c r="C721" t="s">
        <v>34</v>
      </c>
      <c r="D721" t="s">
        <v>49</v>
      </c>
      <c r="E721" t="s">
        <v>39</v>
      </c>
      <c r="F721">
        <v>6</v>
      </c>
      <c r="G721" t="s">
        <v>38</v>
      </c>
      <c r="H721" t="s">
        <v>2</v>
      </c>
      <c r="I721" t="s">
        <v>51</v>
      </c>
      <c r="J721">
        <v>931.4</v>
      </c>
    </row>
    <row r="722" spans="1:10" x14ac:dyDescent="0.25">
      <c r="A722">
        <v>31</v>
      </c>
      <c r="B722">
        <v>2017</v>
      </c>
      <c r="C722" t="s">
        <v>34</v>
      </c>
      <c r="D722" t="s">
        <v>48</v>
      </c>
      <c r="E722" t="s">
        <v>39</v>
      </c>
      <c r="F722">
        <v>1</v>
      </c>
      <c r="G722" t="s">
        <v>38</v>
      </c>
      <c r="H722" t="s">
        <v>46</v>
      </c>
      <c r="I722" t="s">
        <v>37</v>
      </c>
      <c r="J722">
        <v>1004.2</v>
      </c>
    </row>
    <row r="723" spans="1:10" x14ac:dyDescent="0.25">
      <c r="A723">
        <v>31</v>
      </c>
      <c r="B723">
        <v>2017</v>
      </c>
      <c r="C723" t="s">
        <v>34</v>
      </c>
      <c r="D723" t="s">
        <v>48</v>
      </c>
      <c r="E723" t="s">
        <v>39</v>
      </c>
      <c r="F723">
        <v>2</v>
      </c>
      <c r="G723" t="s">
        <v>45</v>
      </c>
      <c r="H723" t="s">
        <v>2</v>
      </c>
      <c r="I723" t="s">
        <v>51</v>
      </c>
      <c r="J723">
        <v>322.60000000000002</v>
      </c>
    </row>
    <row r="724" spans="1:10" x14ac:dyDescent="0.25">
      <c r="A724">
        <v>31</v>
      </c>
      <c r="B724">
        <v>2017</v>
      </c>
      <c r="C724" t="s">
        <v>34</v>
      </c>
      <c r="D724" t="s">
        <v>48</v>
      </c>
      <c r="E724" t="s">
        <v>39</v>
      </c>
      <c r="F724">
        <v>3</v>
      </c>
      <c r="G724" t="s">
        <v>45</v>
      </c>
      <c r="H724" t="s">
        <v>46</v>
      </c>
      <c r="I724" t="s">
        <v>51</v>
      </c>
      <c r="J724">
        <v>774.8</v>
      </c>
    </row>
    <row r="725" spans="1:10" x14ac:dyDescent="0.25">
      <c r="A725">
        <v>31</v>
      </c>
      <c r="B725">
        <v>2017</v>
      </c>
      <c r="C725" t="s">
        <v>34</v>
      </c>
      <c r="D725" t="s">
        <v>48</v>
      </c>
      <c r="E725" t="s">
        <v>39</v>
      </c>
      <c r="F725">
        <v>4</v>
      </c>
      <c r="G725" t="s">
        <v>45</v>
      </c>
      <c r="H725" t="s">
        <v>2</v>
      </c>
      <c r="I725" t="s">
        <v>37</v>
      </c>
      <c r="J725">
        <v>553.70000000000005</v>
      </c>
    </row>
    <row r="726" spans="1:10" x14ac:dyDescent="0.25">
      <c r="A726">
        <v>31</v>
      </c>
      <c r="B726">
        <v>2017</v>
      </c>
      <c r="C726" t="s">
        <v>34</v>
      </c>
      <c r="D726" t="s">
        <v>48</v>
      </c>
      <c r="E726" t="s">
        <v>39</v>
      </c>
      <c r="F726">
        <v>5</v>
      </c>
      <c r="G726" t="s">
        <v>38</v>
      </c>
      <c r="H726" t="s">
        <v>46</v>
      </c>
      <c r="I726" t="s">
        <v>51</v>
      </c>
      <c r="J726">
        <v>865.8</v>
      </c>
    </row>
    <row r="727" spans="1:10" x14ac:dyDescent="0.25">
      <c r="A727">
        <v>31</v>
      </c>
      <c r="B727">
        <v>2017</v>
      </c>
      <c r="C727" t="s">
        <v>34</v>
      </c>
      <c r="D727" t="s">
        <v>48</v>
      </c>
      <c r="E727" t="s">
        <v>39</v>
      </c>
      <c r="F727">
        <v>6</v>
      </c>
      <c r="G727" t="s">
        <v>45</v>
      </c>
      <c r="H727" t="s">
        <v>2</v>
      </c>
      <c r="I727" t="s">
        <v>37</v>
      </c>
      <c r="J727">
        <v>663.4</v>
      </c>
    </row>
    <row r="728" spans="1:10" x14ac:dyDescent="0.25">
      <c r="A728">
        <v>31</v>
      </c>
      <c r="B728">
        <v>2017</v>
      </c>
      <c r="C728" t="s">
        <v>34</v>
      </c>
      <c r="D728" t="s">
        <v>49</v>
      </c>
      <c r="E728" t="s">
        <v>39</v>
      </c>
      <c r="F728">
        <v>1</v>
      </c>
      <c r="G728" t="s">
        <v>45</v>
      </c>
      <c r="H728" t="s">
        <v>46</v>
      </c>
      <c r="I728" t="s">
        <v>51</v>
      </c>
      <c r="J728">
        <v>1094.3</v>
      </c>
    </row>
    <row r="729" spans="1:10" x14ac:dyDescent="0.25">
      <c r="A729">
        <v>31</v>
      </c>
      <c r="B729">
        <v>2017</v>
      </c>
      <c r="C729" t="s">
        <v>34</v>
      </c>
      <c r="D729" t="s">
        <v>49</v>
      </c>
      <c r="E729" t="s">
        <v>39</v>
      </c>
      <c r="F729">
        <v>2</v>
      </c>
      <c r="G729" t="s">
        <v>38</v>
      </c>
      <c r="H729" t="s">
        <v>46</v>
      </c>
      <c r="I729" t="s">
        <v>37</v>
      </c>
      <c r="J729">
        <v>1112.4000000000001</v>
      </c>
    </row>
    <row r="730" spans="1:10" x14ac:dyDescent="0.25">
      <c r="A730">
        <v>31</v>
      </c>
      <c r="B730">
        <v>2017</v>
      </c>
      <c r="C730" t="s">
        <v>34</v>
      </c>
      <c r="D730" t="s">
        <v>49</v>
      </c>
      <c r="E730" t="s">
        <v>39</v>
      </c>
      <c r="F730">
        <v>3</v>
      </c>
      <c r="G730" t="s">
        <v>38</v>
      </c>
      <c r="H730" t="s">
        <v>46</v>
      </c>
      <c r="I730" t="s">
        <v>37</v>
      </c>
      <c r="J730">
        <v>1111.7</v>
      </c>
    </row>
    <row r="731" spans="1:10" x14ac:dyDescent="0.25">
      <c r="A731">
        <v>31</v>
      </c>
      <c r="B731">
        <v>2017</v>
      </c>
      <c r="C731" t="s">
        <v>34</v>
      </c>
      <c r="D731" t="s">
        <v>49</v>
      </c>
      <c r="E731" t="s">
        <v>39</v>
      </c>
      <c r="F731">
        <v>4</v>
      </c>
      <c r="G731" t="s">
        <v>45</v>
      </c>
      <c r="H731" t="s">
        <v>46</v>
      </c>
      <c r="I731" t="s">
        <v>37</v>
      </c>
      <c r="J731">
        <v>999.4</v>
      </c>
    </row>
    <row r="732" spans="1:10" x14ac:dyDescent="0.25">
      <c r="A732">
        <v>31</v>
      </c>
      <c r="B732">
        <v>2017</v>
      </c>
      <c r="C732" t="s">
        <v>34</v>
      </c>
      <c r="D732" t="s">
        <v>49</v>
      </c>
      <c r="E732" t="s">
        <v>39</v>
      </c>
      <c r="F732">
        <v>5</v>
      </c>
      <c r="G732" t="s">
        <v>38</v>
      </c>
      <c r="H732" t="s">
        <v>2</v>
      </c>
      <c r="I732" t="s">
        <v>37</v>
      </c>
      <c r="J732">
        <v>778.5</v>
      </c>
    </row>
    <row r="733" spans="1:10" x14ac:dyDescent="0.25">
      <c r="A733">
        <v>31</v>
      </c>
      <c r="B733">
        <v>2017</v>
      </c>
      <c r="C733" t="s">
        <v>34</v>
      </c>
      <c r="D733" t="s">
        <v>49</v>
      </c>
      <c r="E733" t="s">
        <v>39</v>
      </c>
      <c r="F733">
        <v>6</v>
      </c>
      <c r="G733" t="s">
        <v>45</v>
      </c>
      <c r="H733" t="s">
        <v>46</v>
      </c>
      <c r="I733" t="s">
        <v>37</v>
      </c>
      <c r="J733">
        <v>1114.0999999999999</v>
      </c>
    </row>
    <row r="734" spans="1:10" x14ac:dyDescent="0.25">
      <c r="A734">
        <v>31</v>
      </c>
      <c r="B734">
        <v>2018</v>
      </c>
      <c r="C734" t="s">
        <v>34</v>
      </c>
      <c r="D734" t="s">
        <v>48</v>
      </c>
      <c r="E734" t="s">
        <v>39</v>
      </c>
      <c r="F734">
        <v>1</v>
      </c>
      <c r="G734" t="s">
        <v>45</v>
      </c>
      <c r="H734" t="s">
        <v>2</v>
      </c>
      <c r="I734" t="s">
        <v>37</v>
      </c>
      <c r="J734">
        <v>689.9</v>
      </c>
    </row>
    <row r="735" spans="1:10" x14ac:dyDescent="0.25">
      <c r="A735">
        <v>31</v>
      </c>
      <c r="B735">
        <v>2018</v>
      </c>
      <c r="C735" t="s">
        <v>34</v>
      </c>
      <c r="D735" t="s">
        <v>48</v>
      </c>
      <c r="E735" t="s">
        <v>39</v>
      </c>
      <c r="F735">
        <v>2</v>
      </c>
      <c r="G735" t="s">
        <v>38</v>
      </c>
      <c r="H735" t="s">
        <v>2</v>
      </c>
      <c r="I735" t="s">
        <v>51</v>
      </c>
      <c r="J735">
        <v>480.3</v>
      </c>
    </row>
    <row r="736" spans="1:10" x14ac:dyDescent="0.25">
      <c r="A736">
        <v>31</v>
      </c>
      <c r="B736">
        <v>2018</v>
      </c>
      <c r="C736" t="s">
        <v>34</v>
      </c>
      <c r="D736" t="s">
        <v>48</v>
      </c>
      <c r="E736" t="s">
        <v>39</v>
      </c>
      <c r="F736">
        <v>3</v>
      </c>
      <c r="G736" t="s">
        <v>38</v>
      </c>
      <c r="H736" t="s">
        <v>2</v>
      </c>
      <c r="I736" t="s">
        <v>51</v>
      </c>
      <c r="J736">
        <v>558.20000000000005</v>
      </c>
    </row>
    <row r="737" spans="1:10" x14ac:dyDescent="0.25">
      <c r="A737">
        <v>31</v>
      </c>
      <c r="B737">
        <v>2018</v>
      </c>
      <c r="C737" t="s">
        <v>34</v>
      </c>
      <c r="D737" t="s">
        <v>48</v>
      </c>
      <c r="E737" t="s">
        <v>39</v>
      </c>
      <c r="F737">
        <v>4</v>
      </c>
      <c r="G737" t="s">
        <v>38</v>
      </c>
      <c r="H737" t="s">
        <v>2</v>
      </c>
      <c r="I737" t="s">
        <v>37</v>
      </c>
      <c r="J737">
        <v>573</v>
      </c>
    </row>
    <row r="738" spans="1:10" x14ac:dyDescent="0.25">
      <c r="A738">
        <v>31</v>
      </c>
      <c r="B738">
        <v>2018</v>
      </c>
      <c r="C738" t="s">
        <v>34</v>
      </c>
      <c r="D738" t="s">
        <v>48</v>
      </c>
      <c r="E738" t="s">
        <v>39</v>
      </c>
      <c r="F738">
        <v>5</v>
      </c>
      <c r="G738" t="s">
        <v>45</v>
      </c>
      <c r="H738" t="s">
        <v>46</v>
      </c>
      <c r="I738" t="s">
        <v>51</v>
      </c>
      <c r="J738">
        <v>969.4</v>
      </c>
    </row>
    <row r="739" spans="1:10" x14ac:dyDescent="0.25">
      <c r="A739">
        <v>31</v>
      </c>
      <c r="B739">
        <v>2018</v>
      </c>
      <c r="C739" t="s">
        <v>34</v>
      </c>
      <c r="D739" t="s">
        <v>48</v>
      </c>
      <c r="E739" t="s">
        <v>39</v>
      </c>
      <c r="F739">
        <v>6</v>
      </c>
      <c r="G739" t="s">
        <v>45</v>
      </c>
      <c r="H739" t="s">
        <v>2</v>
      </c>
      <c r="I739" t="s">
        <v>37</v>
      </c>
      <c r="J739">
        <v>559.29999999999995</v>
      </c>
    </row>
    <row r="740" spans="1:10" x14ac:dyDescent="0.25">
      <c r="A740">
        <v>31</v>
      </c>
      <c r="B740">
        <v>2018</v>
      </c>
      <c r="C740" t="s">
        <v>34</v>
      </c>
      <c r="D740" t="s">
        <v>49</v>
      </c>
      <c r="E740" t="s">
        <v>39</v>
      </c>
      <c r="F740">
        <v>1</v>
      </c>
      <c r="G740" t="s">
        <v>38</v>
      </c>
      <c r="H740" t="s">
        <v>2</v>
      </c>
      <c r="I740" t="s">
        <v>51</v>
      </c>
      <c r="J740">
        <v>945.7</v>
      </c>
    </row>
    <row r="741" spans="1:10" x14ac:dyDescent="0.25">
      <c r="A741">
        <v>31</v>
      </c>
      <c r="B741">
        <v>2018</v>
      </c>
      <c r="C741" t="s">
        <v>34</v>
      </c>
      <c r="D741" t="s">
        <v>49</v>
      </c>
      <c r="E741" t="s">
        <v>39</v>
      </c>
      <c r="F741">
        <v>2</v>
      </c>
      <c r="G741" t="s">
        <v>38</v>
      </c>
      <c r="H741" t="s">
        <v>2</v>
      </c>
      <c r="I741" t="s">
        <v>51</v>
      </c>
      <c r="J741">
        <v>994.3</v>
      </c>
    </row>
    <row r="742" spans="1:10" x14ac:dyDescent="0.25">
      <c r="A742">
        <v>31</v>
      </c>
      <c r="B742">
        <v>2018</v>
      </c>
      <c r="C742" t="s">
        <v>34</v>
      </c>
      <c r="D742" t="s">
        <v>49</v>
      </c>
      <c r="E742" t="s">
        <v>39</v>
      </c>
      <c r="F742">
        <v>3</v>
      </c>
      <c r="G742" t="s">
        <v>38</v>
      </c>
      <c r="H742" t="s">
        <v>46</v>
      </c>
      <c r="I742" t="s">
        <v>37</v>
      </c>
      <c r="J742">
        <v>1519.7</v>
      </c>
    </row>
    <row r="743" spans="1:10" x14ac:dyDescent="0.25">
      <c r="A743">
        <v>31</v>
      </c>
      <c r="B743">
        <v>2018</v>
      </c>
      <c r="C743" t="s">
        <v>34</v>
      </c>
      <c r="D743" t="s">
        <v>49</v>
      </c>
      <c r="E743" t="s">
        <v>39</v>
      </c>
      <c r="F743">
        <v>4</v>
      </c>
      <c r="G743" t="s">
        <v>38</v>
      </c>
      <c r="H743" t="s">
        <v>2</v>
      </c>
      <c r="I743" t="s">
        <v>51</v>
      </c>
      <c r="J743">
        <v>790.7</v>
      </c>
    </row>
    <row r="744" spans="1:10" x14ac:dyDescent="0.25">
      <c r="A744">
        <v>31</v>
      </c>
      <c r="B744">
        <v>2018</v>
      </c>
      <c r="C744" t="s">
        <v>34</v>
      </c>
      <c r="D744" t="s">
        <v>49</v>
      </c>
      <c r="E744" t="s">
        <v>39</v>
      </c>
      <c r="F744">
        <v>5</v>
      </c>
      <c r="G744" t="s">
        <v>38</v>
      </c>
      <c r="H744" t="s">
        <v>46</v>
      </c>
      <c r="I744" t="s">
        <v>37</v>
      </c>
      <c r="J744">
        <v>1534.4</v>
      </c>
    </row>
    <row r="745" spans="1:10" x14ac:dyDescent="0.25">
      <c r="A745">
        <v>31</v>
      </c>
      <c r="B745">
        <v>2018</v>
      </c>
      <c r="C745" t="s">
        <v>34</v>
      </c>
      <c r="D745" t="s">
        <v>49</v>
      </c>
      <c r="E745" t="s">
        <v>39</v>
      </c>
      <c r="F745">
        <v>6</v>
      </c>
      <c r="G745" t="s">
        <v>38</v>
      </c>
      <c r="H745" t="s">
        <v>46</v>
      </c>
      <c r="I745" t="s">
        <v>51</v>
      </c>
      <c r="J745">
        <v>1371.4</v>
      </c>
    </row>
    <row r="746" spans="1:10" x14ac:dyDescent="0.25">
      <c r="A746">
        <v>32</v>
      </c>
      <c r="B746">
        <v>2017</v>
      </c>
      <c r="C746" t="s">
        <v>34</v>
      </c>
      <c r="D746" t="s">
        <v>48</v>
      </c>
      <c r="E746" t="s">
        <v>39</v>
      </c>
      <c r="F746">
        <v>1</v>
      </c>
      <c r="G746" t="s">
        <v>45</v>
      </c>
      <c r="H746" t="s">
        <v>2</v>
      </c>
      <c r="I746" t="s">
        <v>37</v>
      </c>
      <c r="J746">
        <v>421.1</v>
      </c>
    </row>
    <row r="747" spans="1:10" x14ac:dyDescent="0.25">
      <c r="A747">
        <v>32</v>
      </c>
      <c r="B747">
        <v>2017</v>
      </c>
      <c r="C747" t="s">
        <v>34</v>
      </c>
      <c r="D747" t="s">
        <v>48</v>
      </c>
      <c r="E747" t="s">
        <v>39</v>
      </c>
      <c r="F747">
        <v>2</v>
      </c>
      <c r="G747" t="s">
        <v>38</v>
      </c>
      <c r="H747" t="s">
        <v>2</v>
      </c>
      <c r="I747" t="s">
        <v>37</v>
      </c>
      <c r="J747">
        <v>455.4</v>
      </c>
    </row>
    <row r="748" spans="1:10" x14ac:dyDescent="0.25">
      <c r="A748">
        <v>32</v>
      </c>
      <c r="B748">
        <v>2017</v>
      </c>
      <c r="C748" t="s">
        <v>34</v>
      </c>
      <c r="D748" t="s">
        <v>48</v>
      </c>
      <c r="E748" t="s">
        <v>39</v>
      </c>
      <c r="F748">
        <v>3</v>
      </c>
      <c r="G748" t="s">
        <v>45</v>
      </c>
      <c r="H748" t="s">
        <v>46</v>
      </c>
      <c r="I748" t="s">
        <v>37</v>
      </c>
      <c r="J748">
        <v>650.9</v>
      </c>
    </row>
    <row r="749" spans="1:10" x14ac:dyDescent="0.25">
      <c r="A749">
        <v>32</v>
      </c>
      <c r="B749">
        <v>2017</v>
      </c>
      <c r="C749" t="s">
        <v>34</v>
      </c>
      <c r="D749" t="s">
        <v>48</v>
      </c>
      <c r="E749" t="s">
        <v>39</v>
      </c>
      <c r="F749">
        <v>4</v>
      </c>
      <c r="G749" t="s">
        <v>38</v>
      </c>
      <c r="H749" t="s">
        <v>2</v>
      </c>
      <c r="I749" t="s">
        <v>37</v>
      </c>
      <c r="J749">
        <v>351.9</v>
      </c>
    </row>
    <row r="750" spans="1:10" x14ac:dyDescent="0.25">
      <c r="A750">
        <v>32</v>
      </c>
      <c r="B750">
        <v>2017</v>
      </c>
      <c r="C750" t="s">
        <v>34</v>
      </c>
      <c r="D750" t="s">
        <v>48</v>
      </c>
      <c r="E750" t="s">
        <v>39</v>
      </c>
      <c r="F750">
        <v>5</v>
      </c>
      <c r="G750" t="s">
        <v>38</v>
      </c>
      <c r="H750" t="s">
        <v>2</v>
      </c>
      <c r="I750" t="s">
        <v>51</v>
      </c>
      <c r="J750">
        <v>608.4</v>
      </c>
    </row>
    <row r="751" spans="1:10" x14ac:dyDescent="0.25">
      <c r="A751">
        <v>32</v>
      </c>
      <c r="B751">
        <v>2017</v>
      </c>
      <c r="C751" t="s">
        <v>34</v>
      </c>
      <c r="D751" t="s">
        <v>48</v>
      </c>
      <c r="E751" t="s">
        <v>39</v>
      </c>
      <c r="F751">
        <v>6</v>
      </c>
      <c r="G751" t="s">
        <v>38</v>
      </c>
      <c r="H751" t="s">
        <v>46</v>
      </c>
      <c r="I751" t="s">
        <v>37</v>
      </c>
      <c r="J751">
        <v>727.5</v>
      </c>
    </row>
    <row r="752" spans="1:10" x14ac:dyDescent="0.25">
      <c r="A752">
        <v>32</v>
      </c>
      <c r="B752">
        <v>2017</v>
      </c>
      <c r="C752" t="s">
        <v>34</v>
      </c>
      <c r="D752" t="s">
        <v>49</v>
      </c>
      <c r="E752" t="s">
        <v>39</v>
      </c>
      <c r="F752">
        <v>1</v>
      </c>
      <c r="G752" t="s">
        <v>45</v>
      </c>
      <c r="H752" t="s">
        <v>2</v>
      </c>
      <c r="I752" t="s">
        <v>51</v>
      </c>
      <c r="J752">
        <v>925.2</v>
      </c>
    </row>
    <row r="753" spans="1:10" x14ac:dyDescent="0.25">
      <c r="A753">
        <v>32</v>
      </c>
      <c r="B753">
        <v>2017</v>
      </c>
      <c r="C753" t="s">
        <v>34</v>
      </c>
      <c r="D753" t="s">
        <v>49</v>
      </c>
      <c r="E753" t="s">
        <v>39</v>
      </c>
      <c r="F753">
        <v>2</v>
      </c>
      <c r="G753" t="s">
        <v>38</v>
      </c>
      <c r="H753" t="s">
        <v>46</v>
      </c>
      <c r="I753" t="s">
        <v>51</v>
      </c>
      <c r="J753">
        <v>1253.0999999999999</v>
      </c>
    </row>
    <row r="754" spans="1:10" x14ac:dyDescent="0.25">
      <c r="A754">
        <v>32</v>
      </c>
      <c r="B754">
        <v>2017</v>
      </c>
      <c r="C754" t="s">
        <v>34</v>
      </c>
      <c r="D754" t="s">
        <v>49</v>
      </c>
      <c r="E754" t="s">
        <v>39</v>
      </c>
      <c r="F754">
        <v>3</v>
      </c>
      <c r="G754" t="s">
        <v>38</v>
      </c>
      <c r="H754" t="s">
        <v>2</v>
      </c>
      <c r="I754" t="s">
        <v>51</v>
      </c>
      <c r="J754">
        <v>896.1</v>
      </c>
    </row>
    <row r="755" spans="1:10" x14ac:dyDescent="0.25">
      <c r="A755">
        <v>32</v>
      </c>
      <c r="B755">
        <v>2017</v>
      </c>
      <c r="C755" t="s">
        <v>34</v>
      </c>
      <c r="D755" t="s">
        <v>49</v>
      </c>
      <c r="E755" t="s">
        <v>39</v>
      </c>
      <c r="F755">
        <v>4</v>
      </c>
      <c r="G755" t="s">
        <v>45</v>
      </c>
      <c r="H755" t="s">
        <v>46</v>
      </c>
      <c r="I755" t="s">
        <v>51</v>
      </c>
      <c r="J755">
        <v>1240.5</v>
      </c>
    </row>
    <row r="756" spans="1:10" x14ac:dyDescent="0.25">
      <c r="A756">
        <v>32</v>
      </c>
      <c r="B756">
        <v>2017</v>
      </c>
      <c r="C756" t="s">
        <v>34</v>
      </c>
      <c r="D756" t="s">
        <v>49</v>
      </c>
      <c r="E756" t="s">
        <v>39</v>
      </c>
      <c r="F756">
        <v>5</v>
      </c>
      <c r="G756" t="s">
        <v>38</v>
      </c>
      <c r="H756" t="s">
        <v>46</v>
      </c>
      <c r="I756" t="s">
        <v>37</v>
      </c>
      <c r="J756">
        <v>1273.7</v>
      </c>
    </row>
    <row r="757" spans="1:10" x14ac:dyDescent="0.25">
      <c r="A757">
        <v>32</v>
      </c>
      <c r="B757">
        <v>2017</v>
      </c>
      <c r="C757" t="s">
        <v>34</v>
      </c>
      <c r="D757" t="s">
        <v>49</v>
      </c>
      <c r="E757" t="s">
        <v>39</v>
      </c>
      <c r="F757">
        <v>6</v>
      </c>
      <c r="G757" t="s">
        <v>45</v>
      </c>
      <c r="H757" t="s">
        <v>46</v>
      </c>
      <c r="I757" t="s">
        <v>51</v>
      </c>
      <c r="J757">
        <v>1129.4000000000001</v>
      </c>
    </row>
    <row r="758" spans="1:10" x14ac:dyDescent="0.25">
      <c r="A758">
        <v>32</v>
      </c>
      <c r="B758">
        <v>2018</v>
      </c>
      <c r="C758" t="s">
        <v>34</v>
      </c>
      <c r="D758" t="s">
        <v>48</v>
      </c>
      <c r="E758" t="s">
        <v>39</v>
      </c>
      <c r="F758">
        <v>1</v>
      </c>
      <c r="G758" t="s">
        <v>45</v>
      </c>
      <c r="H758" t="s">
        <v>46</v>
      </c>
      <c r="I758" t="s">
        <v>51</v>
      </c>
      <c r="J758">
        <v>891.2</v>
      </c>
    </row>
    <row r="759" spans="1:10" x14ac:dyDescent="0.25">
      <c r="A759">
        <v>32</v>
      </c>
      <c r="B759">
        <v>2018</v>
      </c>
      <c r="C759" t="s">
        <v>34</v>
      </c>
      <c r="D759" t="s">
        <v>48</v>
      </c>
      <c r="E759" t="s">
        <v>39</v>
      </c>
      <c r="F759">
        <v>2</v>
      </c>
      <c r="G759" t="s">
        <v>38</v>
      </c>
      <c r="H759" t="s">
        <v>46</v>
      </c>
      <c r="I759" t="s">
        <v>37</v>
      </c>
      <c r="J759">
        <v>946.2</v>
      </c>
    </row>
    <row r="760" spans="1:10" x14ac:dyDescent="0.25">
      <c r="A760">
        <v>32</v>
      </c>
      <c r="B760">
        <v>2018</v>
      </c>
      <c r="C760" t="s">
        <v>34</v>
      </c>
      <c r="D760" t="s">
        <v>48</v>
      </c>
      <c r="E760" t="s">
        <v>39</v>
      </c>
      <c r="F760">
        <v>3</v>
      </c>
      <c r="G760" t="s">
        <v>45</v>
      </c>
      <c r="H760" t="s">
        <v>46</v>
      </c>
      <c r="I760" t="s">
        <v>37</v>
      </c>
      <c r="J760">
        <v>953.6</v>
      </c>
    </row>
    <row r="761" spans="1:10" x14ac:dyDescent="0.25">
      <c r="A761">
        <v>32</v>
      </c>
      <c r="B761">
        <v>2018</v>
      </c>
      <c r="C761" t="s">
        <v>34</v>
      </c>
      <c r="D761" t="s">
        <v>48</v>
      </c>
      <c r="E761" t="s">
        <v>39</v>
      </c>
      <c r="F761">
        <v>4</v>
      </c>
      <c r="G761" t="s">
        <v>45</v>
      </c>
      <c r="H761" t="s">
        <v>2</v>
      </c>
      <c r="I761" t="s">
        <v>51</v>
      </c>
      <c r="J761">
        <v>712.7</v>
      </c>
    </row>
    <row r="762" spans="1:10" x14ac:dyDescent="0.25">
      <c r="A762">
        <v>32</v>
      </c>
      <c r="B762">
        <v>2018</v>
      </c>
      <c r="C762" t="s">
        <v>34</v>
      </c>
      <c r="D762" t="s">
        <v>48</v>
      </c>
      <c r="E762" t="s">
        <v>39</v>
      </c>
      <c r="F762">
        <v>5</v>
      </c>
      <c r="G762" t="s">
        <v>38</v>
      </c>
      <c r="H762" t="s">
        <v>2</v>
      </c>
      <c r="I762" t="s">
        <v>37</v>
      </c>
      <c r="J762">
        <v>498.6</v>
      </c>
    </row>
    <row r="763" spans="1:10" x14ac:dyDescent="0.25">
      <c r="A763">
        <v>32</v>
      </c>
      <c r="B763">
        <v>2018</v>
      </c>
      <c r="C763" t="s">
        <v>34</v>
      </c>
      <c r="D763" t="s">
        <v>48</v>
      </c>
      <c r="E763" t="s">
        <v>39</v>
      </c>
      <c r="F763">
        <v>6</v>
      </c>
      <c r="G763" t="s">
        <v>38</v>
      </c>
      <c r="H763" t="s">
        <v>2</v>
      </c>
      <c r="I763" t="s">
        <v>37</v>
      </c>
      <c r="J763">
        <v>656.8</v>
      </c>
    </row>
    <row r="764" spans="1:10" x14ac:dyDescent="0.25">
      <c r="A764">
        <v>32</v>
      </c>
      <c r="B764">
        <v>2018</v>
      </c>
      <c r="C764" t="s">
        <v>34</v>
      </c>
      <c r="D764" t="s">
        <v>49</v>
      </c>
      <c r="E764" t="s">
        <v>39</v>
      </c>
      <c r="F764">
        <v>1</v>
      </c>
      <c r="G764" t="s">
        <v>38</v>
      </c>
      <c r="H764" t="s">
        <v>2</v>
      </c>
      <c r="I764" t="s">
        <v>37</v>
      </c>
      <c r="J764">
        <v>982.2</v>
      </c>
    </row>
    <row r="765" spans="1:10" x14ac:dyDescent="0.25">
      <c r="A765">
        <v>32</v>
      </c>
      <c r="B765">
        <v>2018</v>
      </c>
      <c r="C765" t="s">
        <v>34</v>
      </c>
      <c r="D765" t="s">
        <v>49</v>
      </c>
      <c r="E765" t="s">
        <v>39</v>
      </c>
      <c r="F765">
        <v>2</v>
      </c>
      <c r="G765" t="s">
        <v>45</v>
      </c>
      <c r="H765" t="s">
        <v>46</v>
      </c>
      <c r="I765" t="s">
        <v>51</v>
      </c>
      <c r="J765">
        <v>1478.5</v>
      </c>
    </row>
    <row r="766" spans="1:10" x14ac:dyDescent="0.25">
      <c r="A766">
        <v>32</v>
      </c>
      <c r="B766">
        <v>2018</v>
      </c>
      <c r="C766" t="s">
        <v>34</v>
      </c>
      <c r="D766" t="s">
        <v>49</v>
      </c>
      <c r="E766" t="s">
        <v>39</v>
      </c>
      <c r="F766">
        <v>3</v>
      </c>
      <c r="G766" t="s">
        <v>38</v>
      </c>
      <c r="H766" t="s">
        <v>46</v>
      </c>
      <c r="I766" t="s">
        <v>51</v>
      </c>
      <c r="J766">
        <v>1371.1</v>
      </c>
    </row>
    <row r="767" spans="1:10" x14ac:dyDescent="0.25">
      <c r="A767">
        <v>32</v>
      </c>
      <c r="B767">
        <v>2018</v>
      </c>
      <c r="C767" t="s">
        <v>34</v>
      </c>
      <c r="D767" t="s">
        <v>49</v>
      </c>
      <c r="E767" t="s">
        <v>39</v>
      </c>
      <c r="F767">
        <v>4</v>
      </c>
      <c r="G767" t="s">
        <v>45</v>
      </c>
      <c r="H767" t="s">
        <v>2</v>
      </c>
      <c r="I767" t="s">
        <v>51</v>
      </c>
      <c r="J767">
        <v>1062.0999999999999</v>
      </c>
    </row>
    <row r="768" spans="1:10" x14ac:dyDescent="0.25">
      <c r="A768">
        <v>32</v>
      </c>
      <c r="B768">
        <v>2018</v>
      </c>
      <c r="C768" t="s">
        <v>34</v>
      </c>
      <c r="D768" t="s">
        <v>49</v>
      </c>
      <c r="E768" t="s">
        <v>39</v>
      </c>
      <c r="F768">
        <v>5</v>
      </c>
      <c r="G768" t="s">
        <v>38</v>
      </c>
      <c r="H768" t="s">
        <v>46</v>
      </c>
      <c r="I768" t="s">
        <v>51</v>
      </c>
      <c r="J768">
        <v>1323.5</v>
      </c>
    </row>
    <row r="769" spans="1:10" x14ac:dyDescent="0.25">
      <c r="A769">
        <v>32</v>
      </c>
      <c r="B769">
        <v>2018</v>
      </c>
      <c r="C769" t="s">
        <v>34</v>
      </c>
      <c r="D769" t="s">
        <v>49</v>
      </c>
      <c r="E769" t="s">
        <v>39</v>
      </c>
      <c r="F769">
        <v>6</v>
      </c>
      <c r="G769" t="s">
        <v>45</v>
      </c>
      <c r="H769" t="s">
        <v>2</v>
      </c>
      <c r="I769" t="s">
        <v>51</v>
      </c>
      <c r="J769">
        <v>980.3</v>
      </c>
    </row>
    <row r="770" spans="1:10" x14ac:dyDescent="0.25">
      <c r="A770">
        <v>33</v>
      </c>
      <c r="B770">
        <v>2017</v>
      </c>
      <c r="C770" t="s">
        <v>34</v>
      </c>
      <c r="D770" t="s">
        <v>48</v>
      </c>
      <c r="E770" t="s">
        <v>39</v>
      </c>
      <c r="F770">
        <v>1</v>
      </c>
      <c r="G770" t="s">
        <v>45</v>
      </c>
      <c r="H770" t="s">
        <v>46</v>
      </c>
      <c r="I770" t="s">
        <v>37</v>
      </c>
      <c r="J770">
        <v>821.6</v>
      </c>
    </row>
    <row r="771" spans="1:10" x14ac:dyDescent="0.25">
      <c r="A771">
        <v>33</v>
      </c>
      <c r="B771">
        <v>2017</v>
      </c>
      <c r="C771" t="s">
        <v>34</v>
      </c>
      <c r="D771" t="s">
        <v>48</v>
      </c>
      <c r="E771" t="s">
        <v>39</v>
      </c>
      <c r="F771">
        <v>2</v>
      </c>
      <c r="G771" t="s">
        <v>45</v>
      </c>
      <c r="H771" t="s">
        <v>2</v>
      </c>
      <c r="I771" t="s">
        <v>37</v>
      </c>
      <c r="J771">
        <v>378.5</v>
      </c>
    </row>
    <row r="772" spans="1:10" x14ac:dyDescent="0.25">
      <c r="A772">
        <v>33</v>
      </c>
      <c r="B772">
        <v>2017</v>
      </c>
      <c r="C772" t="s">
        <v>34</v>
      </c>
      <c r="D772" t="s">
        <v>48</v>
      </c>
      <c r="E772" t="s">
        <v>39</v>
      </c>
      <c r="F772">
        <v>3</v>
      </c>
      <c r="G772" t="s">
        <v>38</v>
      </c>
      <c r="H772" t="s">
        <v>46</v>
      </c>
      <c r="I772" t="s">
        <v>37</v>
      </c>
      <c r="J772">
        <v>658.5</v>
      </c>
    </row>
    <row r="773" spans="1:10" x14ac:dyDescent="0.25">
      <c r="A773">
        <v>33</v>
      </c>
      <c r="B773">
        <v>2017</v>
      </c>
      <c r="C773" t="s">
        <v>34</v>
      </c>
      <c r="D773" t="s">
        <v>48</v>
      </c>
      <c r="E773" t="s">
        <v>39</v>
      </c>
      <c r="F773">
        <v>4</v>
      </c>
      <c r="G773" t="s">
        <v>45</v>
      </c>
      <c r="H773" t="s">
        <v>2</v>
      </c>
      <c r="I773" t="s">
        <v>37</v>
      </c>
      <c r="J773">
        <v>394.2</v>
      </c>
    </row>
    <row r="774" spans="1:10" x14ac:dyDescent="0.25">
      <c r="A774">
        <v>33</v>
      </c>
      <c r="B774">
        <v>2017</v>
      </c>
      <c r="C774" t="s">
        <v>34</v>
      </c>
      <c r="D774" t="s">
        <v>48</v>
      </c>
      <c r="E774" t="s">
        <v>39</v>
      </c>
      <c r="F774">
        <v>5</v>
      </c>
      <c r="G774" t="s">
        <v>38</v>
      </c>
      <c r="H774" t="s">
        <v>2</v>
      </c>
      <c r="I774" t="s">
        <v>37</v>
      </c>
      <c r="J774">
        <v>469.5</v>
      </c>
    </row>
    <row r="775" spans="1:10" x14ac:dyDescent="0.25">
      <c r="A775">
        <v>33</v>
      </c>
      <c r="B775">
        <v>2017</v>
      </c>
      <c r="C775" t="s">
        <v>34</v>
      </c>
      <c r="D775" t="s">
        <v>48</v>
      </c>
      <c r="E775" t="s">
        <v>39</v>
      </c>
      <c r="F775">
        <v>6</v>
      </c>
      <c r="G775" t="s">
        <v>38</v>
      </c>
      <c r="H775" t="s">
        <v>46</v>
      </c>
      <c r="I775" t="s">
        <v>37</v>
      </c>
      <c r="J775">
        <v>657.8</v>
      </c>
    </row>
    <row r="776" spans="1:10" x14ac:dyDescent="0.25">
      <c r="A776">
        <v>33</v>
      </c>
      <c r="B776">
        <v>2017</v>
      </c>
      <c r="C776" t="s">
        <v>34</v>
      </c>
      <c r="D776" t="s">
        <v>49</v>
      </c>
      <c r="E776" t="s">
        <v>39</v>
      </c>
      <c r="F776">
        <v>1</v>
      </c>
      <c r="G776" t="s">
        <v>38</v>
      </c>
      <c r="H776" t="s">
        <v>2</v>
      </c>
      <c r="I776" t="s">
        <v>37</v>
      </c>
      <c r="J776">
        <v>832.6</v>
      </c>
    </row>
    <row r="777" spans="1:10" x14ac:dyDescent="0.25">
      <c r="A777">
        <v>33</v>
      </c>
      <c r="B777">
        <v>2017</v>
      </c>
      <c r="C777" t="s">
        <v>34</v>
      </c>
      <c r="D777" t="s">
        <v>49</v>
      </c>
      <c r="E777" t="s">
        <v>39</v>
      </c>
      <c r="F777">
        <v>2</v>
      </c>
      <c r="G777" t="s">
        <v>38</v>
      </c>
      <c r="H777" t="s">
        <v>2</v>
      </c>
      <c r="I777" t="s">
        <v>51</v>
      </c>
      <c r="J777">
        <v>922.3</v>
      </c>
    </row>
    <row r="778" spans="1:10" x14ac:dyDescent="0.25">
      <c r="A778">
        <v>33</v>
      </c>
      <c r="B778">
        <v>2017</v>
      </c>
      <c r="C778" t="s">
        <v>34</v>
      </c>
      <c r="D778" t="s">
        <v>49</v>
      </c>
      <c r="E778" t="s">
        <v>39</v>
      </c>
      <c r="F778">
        <v>3</v>
      </c>
      <c r="G778" t="s">
        <v>38</v>
      </c>
      <c r="H778" t="s">
        <v>2</v>
      </c>
      <c r="I778" t="s">
        <v>37</v>
      </c>
      <c r="J778">
        <v>697.9</v>
      </c>
    </row>
    <row r="779" spans="1:10" x14ac:dyDescent="0.25">
      <c r="A779">
        <v>33</v>
      </c>
      <c r="B779">
        <v>2017</v>
      </c>
      <c r="C779" t="s">
        <v>34</v>
      </c>
      <c r="D779" t="s">
        <v>49</v>
      </c>
      <c r="E779" t="s">
        <v>39</v>
      </c>
      <c r="F779">
        <v>4</v>
      </c>
      <c r="G779" t="s">
        <v>38</v>
      </c>
      <c r="H779" t="s">
        <v>46</v>
      </c>
      <c r="I779" t="s">
        <v>51</v>
      </c>
      <c r="J779">
        <v>1143.9000000000001</v>
      </c>
    </row>
    <row r="780" spans="1:10" x14ac:dyDescent="0.25">
      <c r="A780">
        <v>33</v>
      </c>
      <c r="B780">
        <v>2017</v>
      </c>
      <c r="C780" t="s">
        <v>34</v>
      </c>
      <c r="D780" t="s">
        <v>49</v>
      </c>
      <c r="E780" t="s">
        <v>39</v>
      </c>
      <c r="F780">
        <v>5</v>
      </c>
      <c r="G780" t="s">
        <v>38</v>
      </c>
      <c r="H780" t="s">
        <v>46</v>
      </c>
      <c r="I780" t="s">
        <v>37</v>
      </c>
      <c r="J780">
        <v>1267</v>
      </c>
    </row>
    <row r="781" spans="1:10" x14ac:dyDescent="0.25">
      <c r="A781">
        <v>33</v>
      </c>
      <c r="B781">
        <v>2017</v>
      </c>
      <c r="C781" t="s">
        <v>34</v>
      </c>
      <c r="D781" t="s">
        <v>49</v>
      </c>
      <c r="E781" t="s">
        <v>39</v>
      </c>
      <c r="F781">
        <v>6</v>
      </c>
      <c r="G781" t="s">
        <v>45</v>
      </c>
      <c r="H781" t="s">
        <v>2</v>
      </c>
      <c r="I781" t="s">
        <v>51</v>
      </c>
      <c r="J781">
        <v>904</v>
      </c>
    </row>
    <row r="782" spans="1:10" x14ac:dyDescent="0.25">
      <c r="A782">
        <v>33</v>
      </c>
      <c r="B782">
        <v>2018</v>
      </c>
      <c r="C782" t="s">
        <v>34</v>
      </c>
      <c r="D782" t="s">
        <v>48</v>
      </c>
      <c r="E782" t="s">
        <v>39</v>
      </c>
      <c r="F782">
        <v>1</v>
      </c>
      <c r="G782" t="s">
        <v>38</v>
      </c>
      <c r="H782" t="s">
        <v>46</v>
      </c>
      <c r="I782" t="s">
        <v>37</v>
      </c>
      <c r="J782">
        <v>941.8</v>
      </c>
    </row>
    <row r="783" spans="1:10" x14ac:dyDescent="0.25">
      <c r="A783">
        <v>33</v>
      </c>
      <c r="B783">
        <v>2018</v>
      </c>
      <c r="C783" t="s">
        <v>34</v>
      </c>
      <c r="D783" t="s">
        <v>48</v>
      </c>
      <c r="E783" t="s">
        <v>39</v>
      </c>
      <c r="F783">
        <v>2</v>
      </c>
      <c r="G783" t="s">
        <v>38</v>
      </c>
      <c r="H783" t="s">
        <v>2</v>
      </c>
      <c r="I783" t="s">
        <v>37</v>
      </c>
      <c r="J783">
        <v>708.5</v>
      </c>
    </row>
    <row r="784" spans="1:10" x14ac:dyDescent="0.25">
      <c r="A784">
        <v>33</v>
      </c>
      <c r="B784">
        <v>2018</v>
      </c>
      <c r="C784" t="s">
        <v>34</v>
      </c>
      <c r="D784" t="s">
        <v>48</v>
      </c>
      <c r="E784" t="s">
        <v>39</v>
      </c>
      <c r="F784">
        <v>3</v>
      </c>
      <c r="G784" t="s">
        <v>45</v>
      </c>
      <c r="H784" t="s">
        <v>2</v>
      </c>
      <c r="I784" t="s">
        <v>37</v>
      </c>
      <c r="J784">
        <v>617.6</v>
      </c>
    </row>
    <row r="785" spans="1:10" x14ac:dyDescent="0.25">
      <c r="A785">
        <v>33</v>
      </c>
      <c r="B785">
        <v>2018</v>
      </c>
      <c r="C785" t="s">
        <v>34</v>
      </c>
      <c r="D785" t="s">
        <v>48</v>
      </c>
      <c r="E785" t="s">
        <v>39</v>
      </c>
      <c r="F785">
        <v>4</v>
      </c>
      <c r="G785" t="s">
        <v>45</v>
      </c>
      <c r="H785" t="s">
        <v>46</v>
      </c>
      <c r="I785" t="s">
        <v>51</v>
      </c>
      <c r="J785">
        <v>1085.2</v>
      </c>
    </row>
    <row r="786" spans="1:10" x14ac:dyDescent="0.25">
      <c r="A786">
        <v>33</v>
      </c>
      <c r="B786">
        <v>2018</v>
      </c>
      <c r="C786" t="s">
        <v>34</v>
      </c>
      <c r="D786" t="s">
        <v>48</v>
      </c>
      <c r="E786" t="s">
        <v>39</v>
      </c>
      <c r="F786">
        <v>5</v>
      </c>
      <c r="G786" t="s">
        <v>38</v>
      </c>
      <c r="H786" t="s">
        <v>2</v>
      </c>
      <c r="I786" t="s">
        <v>37</v>
      </c>
      <c r="J786">
        <v>723.2</v>
      </c>
    </row>
    <row r="787" spans="1:10" x14ac:dyDescent="0.25">
      <c r="A787">
        <v>33</v>
      </c>
      <c r="B787">
        <v>2018</v>
      </c>
      <c r="C787" t="s">
        <v>34</v>
      </c>
      <c r="D787" t="s">
        <v>48</v>
      </c>
      <c r="E787" t="s">
        <v>39</v>
      </c>
      <c r="F787">
        <v>6</v>
      </c>
      <c r="G787" t="s">
        <v>38</v>
      </c>
      <c r="H787" t="s">
        <v>46</v>
      </c>
      <c r="I787" t="s">
        <v>51</v>
      </c>
      <c r="J787">
        <v>1110.0999999999999</v>
      </c>
    </row>
    <row r="788" spans="1:10" x14ac:dyDescent="0.25">
      <c r="A788">
        <v>33</v>
      </c>
      <c r="B788">
        <v>2018</v>
      </c>
      <c r="C788" t="s">
        <v>34</v>
      </c>
      <c r="D788" t="s">
        <v>49</v>
      </c>
      <c r="E788" t="s">
        <v>39</v>
      </c>
      <c r="F788">
        <v>1</v>
      </c>
      <c r="G788" t="s">
        <v>38</v>
      </c>
      <c r="H788" t="s">
        <v>46</v>
      </c>
      <c r="I788" t="s">
        <v>37</v>
      </c>
      <c r="J788">
        <v>1392.6</v>
      </c>
    </row>
    <row r="789" spans="1:10" x14ac:dyDescent="0.25">
      <c r="A789">
        <v>33</v>
      </c>
      <c r="B789">
        <v>2018</v>
      </c>
      <c r="C789" t="s">
        <v>34</v>
      </c>
      <c r="D789" t="s">
        <v>49</v>
      </c>
      <c r="E789" t="s">
        <v>39</v>
      </c>
      <c r="F789">
        <v>2</v>
      </c>
      <c r="G789" t="s">
        <v>45</v>
      </c>
      <c r="H789" t="s">
        <v>2</v>
      </c>
      <c r="I789" t="s">
        <v>37</v>
      </c>
      <c r="J789">
        <v>984.2</v>
      </c>
    </row>
    <row r="790" spans="1:10" x14ac:dyDescent="0.25">
      <c r="A790">
        <v>33</v>
      </c>
      <c r="B790">
        <v>2018</v>
      </c>
      <c r="C790" t="s">
        <v>34</v>
      </c>
      <c r="D790" t="s">
        <v>49</v>
      </c>
      <c r="E790" t="s">
        <v>39</v>
      </c>
      <c r="F790">
        <v>3</v>
      </c>
      <c r="G790" t="s">
        <v>38</v>
      </c>
      <c r="H790" t="s">
        <v>46</v>
      </c>
      <c r="I790" t="s">
        <v>51</v>
      </c>
      <c r="J790">
        <v>1629.4</v>
      </c>
    </row>
    <row r="791" spans="1:10" x14ac:dyDescent="0.25">
      <c r="A791">
        <v>33</v>
      </c>
      <c r="B791">
        <v>2018</v>
      </c>
      <c r="C791" t="s">
        <v>34</v>
      </c>
      <c r="D791" t="s">
        <v>49</v>
      </c>
      <c r="E791" t="s">
        <v>39</v>
      </c>
      <c r="F791">
        <v>4</v>
      </c>
      <c r="G791" t="s">
        <v>38</v>
      </c>
      <c r="H791" t="s">
        <v>2</v>
      </c>
      <c r="I791" t="s">
        <v>37</v>
      </c>
      <c r="J791">
        <v>1029.0999999999999</v>
      </c>
    </row>
    <row r="792" spans="1:10" x14ac:dyDescent="0.25">
      <c r="A792">
        <v>33</v>
      </c>
      <c r="B792">
        <v>2018</v>
      </c>
      <c r="C792" t="s">
        <v>34</v>
      </c>
      <c r="D792" t="s">
        <v>49</v>
      </c>
      <c r="E792" t="s">
        <v>39</v>
      </c>
      <c r="F792">
        <v>5</v>
      </c>
      <c r="G792" t="s">
        <v>45</v>
      </c>
      <c r="H792" t="s">
        <v>2</v>
      </c>
      <c r="I792" t="s">
        <v>51</v>
      </c>
      <c r="J792">
        <v>859.3</v>
      </c>
    </row>
    <row r="793" spans="1:10" x14ac:dyDescent="0.25">
      <c r="A793">
        <v>33</v>
      </c>
      <c r="B793">
        <v>2018</v>
      </c>
      <c r="C793" t="s">
        <v>34</v>
      </c>
      <c r="D793" t="s">
        <v>49</v>
      </c>
      <c r="E793" t="s">
        <v>39</v>
      </c>
      <c r="F793">
        <v>6</v>
      </c>
      <c r="G793" t="s">
        <v>38</v>
      </c>
      <c r="H793" t="s">
        <v>2</v>
      </c>
      <c r="I793" t="s">
        <v>51</v>
      </c>
      <c r="J793">
        <v>1050.9000000000001</v>
      </c>
    </row>
    <row r="794" spans="1:10" x14ac:dyDescent="0.25">
      <c r="A794">
        <v>34</v>
      </c>
      <c r="B794">
        <v>2017</v>
      </c>
      <c r="C794" t="s">
        <v>34</v>
      </c>
      <c r="D794" t="s">
        <v>48</v>
      </c>
      <c r="E794" t="s">
        <v>39</v>
      </c>
      <c r="F794">
        <v>1</v>
      </c>
      <c r="G794" t="s">
        <v>38</v>
      </c>
      <c r="H794" t="s">
        <v>46</v>
      </c>
      <c r="I794" t="s">
        <v>37</v>
      </c>
      <c r="J794">
        <v>894.9</v>
      </c>
    </row>
    <row r="795" spans="1:10" x14ac:dyDescent="0.25">
      <c r="A795">
        <v>34</v>
      </c>
      <c r="B795">
        <v>2017</v>
      </c>
      <c r="C795" t="s">
        <v>34</v>
      </c>
      <c r="D795" t="s">
        <v>48</v>
      </c>
      <c r="E795" t="s">
        <v>39</v>
      </c>
      <c r="F795">
        <v>2</v>
      </c>
      <c r="G795" t="s">
        <v>45</v>
      </c>
      <c r="H795" t="s">
        <v>46</v>
      </c>
      <c r="I795" t="s">
        <v>51</v>
      </c>
      <c r="J795">
        <v>846</v>
      </c>
    </row>
    <row r="796" spans="1:10" x14ac:dyDescent="0.25">
      <c r="A796">
        <v>34</v>
      </c>
      <c r="B796">
        <v>2017</v>
      </c>
      <c r="C796" t="s">
        <v>34</v>
      </c>
      <c r="D796" t="s">
        <v>48</v>
      </c>
      <c r="E796" t="s">
        <v>39</v>
      </c>
      <c r="F796">
        <v>3</v>
      </c>
      <c r="G796" t="s">
        <v>38</v>
      </c>
      <c r="H796" t="s">
        <v>46</v>
      </c>
      <c r="I796" t="s">
        <v>37</v>
      </c>
      <c r="J796">
        <v>740.5</v>
      </c>
    </row>
    <row r="797" spans="1:10" x14ac:dyDescent="0.25">
      <c r="A797">
        <v>34</v>
      </c>
      <c r="B797">
        <v>2017</v>
      </c>
      <c r="C797" t="s">
        <v>34</v>
      </c>
      <c r="D797" t="s">
        <v>48</v>
      </c>
      <c r="E797" t="s">
        <v>39</v>
      </c>
      <c r="F797">
        <v>4</v>
      </c>
      <c r="G797" t="s">
        <v>45</v>
      </c>
      <c r="H797" t="s">
        <v>2</v>
      </c>
      <c r="I797" t="s">
        <v>51</v>
      </c>
      <c r="J797">
        <v>472.8</v>
      </c>
    </row>
    <row r="798" spans="1:10" x14ac:dyDescent="0.25">
      <c r="A798">
        <v>34</v>
      </c>
      <c r="B798">
        <v>2017</v>
      </c>
      <c r="C798" t="s">
        <v>34</v>
      </c>
      <c r="D798" t="s">
        <v>48</v>
      </c>
      <c r="E798" t="s">
        <v>39</v>
      </c>
      <c r="F798">
        <v>5</v>
      </c>
      <c r="G798" t="s">
        <v>45</v>
      </c>
      <c r="H798" t="s">
        <v>2</v>
      </c>
      <c r="I798" t="s">
        <v>51</v>
      </c>
      <c r="J798">
        <v>536.5</v>
      </c>
    </row>
    <row r="799" spans="1:10" x14ac:dyDescent="0.25">
      <c r="A799">
        <v>34</v>
      </c>
      <c r="B799">
        <v>2017</v>
      </c>
      <c r="C799" t="s">
        <v>34</v>
      </c>
      <c r="D799" t="s">
        <v>48</v>
      </c>
      <c r="E799" t="s">
        <v>39</v>
      </c>
      <c r="F799">
        <v>6</v>
      </c>
      <c r="G799" t="s">
        <v>38</v>
      </c>
      <c r="H799" t="s">
        <v>2</v>
      </c>
      <c r="I799" t="s">
        <v>51</v>
      </c>
      <c r="J799">
        <v>512.29999999999995</v>
      </c>
    </row>
    <row r="800" spans="1:10" x14ac:dyDescent="0.25">
      <c r="A800">
        <v>34</v>
      </c>
      <c r="B800">
        <v>2017</v>
      </c>
      <c r="C800" t="s">
        <v>34</v>
      </c>
      <c r="D800" t="s">
        <v>49</v>
      </c>
      <c r="E800" t="s">
        <v>39</v>
      </c>
      <c r="F800">
        <v>1</v>
      </c>
      <c r="G800" t="s">
        <v>45</v>
      </c>
      <c r="H800" t="s">
        <v>2</v>
      </c>
      <c r="I800" t="s">
        <v>51</v>
      </c>
      <c r="J800">
        <v>711.6</v>
      </c>
    </row>
    <row r="801" spans="1:10" x14ac:dyDescent="0.25">
      <c r="A801">
        <v>34</v>
      </c>
      <c r="B801">
        <v>2017</v>
      </c>
      <c r="C801" t="s">
        <v>34</v>
      </c>
      <c r="D801" t="s">
        <v>49</v>
      </c>
      <c r="E801" t="s">
        <v>39</v>
      </c>
      <c r="F801">
        <v>2</v>
      </c>
      <c r="G801" t="s">
        <v>38</v>
      </c>
      <c r="H801" t="s">
        <v>46</v>
      </c>
      <c r="I801" t="s">
        <v>37</v>
      </c>
      <c r="J801">
        <v>1069</v>
      </c>
    </row>
    <row r="802" spans="1:10" x14ac:dyDescent="0.25">
      <c r="A802">
        <v>34</v>
      </c>
      <c r="B802">
        <v>2017</v>
      </c>
      <c r="C802" t="s">
        <v>34</v>
      </c>
      <c r="D802" t="s">
        <v>49</v>
      </c>
      <c r="E802" t="s">
        <v>39</v>
      </c>
      <c r="F802">
        <v>3</v>
      </c>
      <c r="G802" t="s">
        <v>45</v>
      </c>
      <c r="H802" t="s">
        <v>2</v>
      </c>
      <c r="I802" t="s">
        <v>37</v>
      </c>
      <c r="J802">
        <v>1091.7</v>
      </c>
    </row>
    <row r="803" spans="1:10" x14ac:dyDescent="0.25">
      <c r="A803">
        <v>34</v>
      </c>
      <c r="B803">
        <v>2017</v>
      </c>
      <c r="C803" t="s">
        <v>34</v>
      </c>
      <c r="D803" t="s">
        <v>49</v>
      </c>
      <c r="E803" t="s">
        <v>39</v>
      </c>
      <c r="F803">
        <v>4</v>
      </c>
      <c r="G803" t="s">
        <v>38</v>
      </c>
      <c r="H803" t="s">
        <v>46</v>
      </c>
      <c r="I803" t="s">
        <v>37</v>
      </c>
      <c r="J803">
        <v>1134.7</v>
      </c>
    </row>
    <row r="804" spans="1:10" x14ac:dyDescent="0.25">
      <c r="A804">
        <v>34</v>
      </c>
      <c r="B804">
        <v>2017</v>
      </c>
      <c r="C804" t="s">
        <v>34</v>
      </c>
      <c r="D804" t="s">
        <v>49</v>
      </c>
      <c r="E804" t="s">
        <v>39</v>
      </c>
      <c r="F804">
        <v>5</v>
      </c>
      <c r="G804" t="s">
        <v>38</v>
      </c>
      <c r="H804" t="s">
        <v>46</v>
      </c>
      <c r="I804" t="s">
        <v>51</v>
      </c>
      <c r="J804">
        <v>1114.3</v>
      </c>
    </row>
    <row r="805" spans="1:10" x14ac:dyDescent="0.25">
      <c r="A805">
        <v>34</v>
      </c>
      <c r="B805">
        <v>2017</v>
      </c>
      <c r="C805" t="s">
        <v>34</v>
      </c>
      <c r="D805" t="s">
        <v>49</v>
      </c>
      <c r="E805" t="s">
        <v>39</v>
      </c>
      <c r="F805">
        <v>6</v>
      </c>
      <c r="G805" t="s">
        <v>38</v>
      </c>
      <c r="H805" t="s">
        <v>2</v>
      </c>
      <c r="I805" t="s">
        <v>37</v>
      </c>
      <c r="J805">
        <v>767.1</v>
      </c>
    </row>
    <row r="806" spans="1:10" x14ac:dyDescent="0.25">
      <c r="A806">
        <v>34</v>
      </c>
      <c r="B806">
        <v>2018</v>
      </c>
      <c r="C806" t="s">
        <v>34</v>
      </c>
      <c r="D806" t="s">
        <v>48</v>
      </c>
      <c r="E806" t="s">
        <v>39</v>
      </c>
      <c r="F806">
        <v>1</v>
      </c>
      <c r="G806" t="s">
        <v>38</v>
      </c>
      <c r="H806" t="s">
        <v>2</v>
      </c>
      <c r="I806" t="s">
        <v>51</v>
      </c>
      <c r="J806">
        <v>463.3</v>
      </c>
    </row>
    <row r="807" spans="1:10" x14ac:dyDescent="0.25">
      <c r="A807">
        <v>34</v>
      </c>
      <c r="B807">
        <v>2018</v>
      </c>
      <c r="C807" t="s">
        <v>34</v>
      </c>
      <c r="D807" t="s">
        <v>48</v>
      </c>
      <c r="E807" t="s">
        <v>39</v>
      </c>
      <c r="F807">
        <v>2</v>
      </c>
      <c r="G807" t="s">
        <v>38</v>
      </c>
      <c r="H807" t="s">
        <v>2</v>
      </c>
      <c r="I807" t="s">
        <v>51</v>
      </c>
      <c r="J807">
        <v>499.1</v>
      </c>
    </row>
    <row r="808" spans="1:10" x14ac:dyDescent="0.25">
      <c r="A808">
        <v>34</v>
      </c>
      <c r="B808">
        <v>2018</v>
      </c>
      <c r="C808" t="s">
        <v>34</v>
      </c>
      <c r="D808" t="s">
        <v>48</v>
      </c>
      <c r="E808" t="s">
        <v>39</v>
      </c>
      <c r="F808">
        <v>3</v>
      </c>
      <c r="G808" t="s">
        <v>38</v>
      </c>
      <c r="H808" t="s">
        <v>46</v>
      </c>
      <c r="I808" t="s">
        <v>51</v>
      </c>
      <c r="J808">
        <v>1145.4000000000001</v>
      </c>
    </row>
    <row r="809" spans="1:10" x14ac:dyDescent="0.25">
      <c r="A809">
        <v>34</v>
      </c>
      <c r="B809">
        <v>2018</v>
      </c>
      <c r="C809" t="s">
        <v>34</v>
      </c>
      <c r="D809" t="s">
        <v>48</v>
      </c>
      <c r="E809" t="s">
        <v>39</v>
      </c>
      <c r="F809">
        <v>4</v>
      </c>
      <c r="G809" t="s">
        <v>38</v>
      </c>
      <c r="H809" t="s">
        <v>2</v>
      </c>
      <c r="I809" t="s">
        <v>51</v>
      </c>
      <c r="J809">
        <v>609</v>
      </c>
    </row>
    <row r="810" spans="1:10" x14ac:dyDescent="0.25">
      <c r="A810">
        <v>34</v>
      </c>
      <c r="B810">
        <v>2018</v>
      </c>
      <c r="C810" t="s">
        <v>34</v>
      </c>
      <c r="D810" t="s">
        <v>48</v>
      </c>
      <c r="E810" t="s">
        <v>39</v>
      </c>
      <c r="F810">
        <v>5</v>
      </c>
      <c r="G810" t="s">
        <v>45</v>
      </c>
      <c r="H810" t="s">
        <v>46</v>
      </c>
      <c r="I810" t="s">
        <v>37</v>
      </c>
      <c r="J810">
        <v>982.5</v>
      </c>
    </row>
    <row r="811" spans="1:10" x14ac:dyDescent="0.25">
      <c r="A811">
        <v>34</v>
      </c>
      <c r="B811">
        <v>2018</v>
      </c>
      <c r="C811" t="s">
        <v>34</v>
      </c>
      <c r="D811" t="s">
        <v>48</v>
      </c>
      <c r="E811" t="s">
        <v>39</v>
      </c>
      <c r="F811">
        <v>6</v>
      </c>
      <c r="G811" t="s">
        <v>45</v>
      </c>
      <c r="H811" t="s">
        <v>46</v>
      </c>
      <c r="I811" t="s">
        <v>37</v>
      </c>
      <c r="J811">
        <v>889.5</v>
      </c>
    </row>
    <row r="812" spans="1:10" x14ac:dyDescent="0.25">
      <c r="A812">
        <v>34</v>
      </c>
      <c r="B812">
        <v>2018</v>
      </c>
      <c r="C812" t="s">
        <v>34</v>
      </c>
      <c r="D812" t="s">
        <v>49</v>
      </c>
      <c r="E812" t="s">
        <v>39</v>
      </c>
      <c r="F812">
        <v>1</v>
      </c>
      <c r="G812" t="s">
        <v>38</v>
      </c>
      <c r="H812" t="s">
        <v>46</v>
      </c>
      <c r="I812" t="s">
        <v>51</v>
      </c>
      <c r="J812">
        <v>1336</v>
      </c>
    </row>
    <row r="813" spans="1:10" x14ac:dyDescent="0.25">
      <c r="A813">
        <v>34</v>
      </c>
      <c r="B813">
        <v>2018</v>
      </c>
      <c r="C813" t="s">
        <v>34</v>
      </c>
      <c r="D813" t="s">
        <v>49</v>
      </c>
      <c r="E813" t="s">
        <v>39</v>
      </c>
      <c r="F813">
        <v>2</v>
      </c>
      <c r="G813" t="s">
        <v>45</v>
      </c>
      <c r="H813" t="s">
        <v>46</v>
      </c>
      <c r="I813" t="s">
        <v>51</v>
      </c>
      <c r="J813">
        <v>1477.6</v>
      </c>
    </row>
    <row r="814" spans="1:10" x14ac:dyDescent="0.25">
      <c r="A814">
        <v>34</v>
      </c>
      <c r="B814">
        <v>2018</v>
      </c>
      <c r="C814" t="s">
        <v>34</v>
      </c>
      <c r="D814" t="s">
        <v>49</v>
      </c>
      <c r="E814" t="s">
        <v>39</v>
      </c>
      <c r="F814">
        <v>3</v>
      </c>
      <c r="G814" t="s">
        <v>38</v>
      </c>
      <c r="H814" t="s">
        <v>2</v>
      </c>
      <c r="I814" t="s">
        <v>51</v>
      </c>
      <c r="J814">
        <v>1009.2</v>
      </c>
    </row>
    <row r="815" spans="1:10" x14ac:dyDescent="0.25">
      <c r="A815">
        <v>34</v>
      </c>
      <c r="B815">
        <v>2018</v>
      </c>
      <c r="C815" t="s">
        <v>34</v>
      </c>
      <c r="D815" t="s">
        <v>49</v>
      </c>
      <c r="E815" t="s">
        <v>39</v>
      </c>
      <c r="F815">
        <v>4</v>
      </c>
      <c r="G815" t="s">
        <v>45</v>
      </c>
      <c r="H815" t="s">
        <v>2</v>
      </c>
      <c r="I815" t="s">
        <v>37</v>
      </c>
      <c r="J815">
        <v>756.2</v>
      </c>
    </row>
    <row r="816" spans="1:10" x14ac:dyDescent="0.25">
      <c r="A816">
        <v>34</v>
      </c>
      <c r="B816">
        <v>2018</v>
      </c>
      <c r="C816" t="s">
        <v>34</v>
      </c>
      <c r="D816" t="s">
        <v>49</v>
      </c>
      <c r="E816" t="s">
        <v>39</v>
      </c>
      <c r="F816">
        <v>5</v>
      </c>
      <c r="G816" t="s">
        <v>45</v>
      </c>
      <c r="H816" t="s">
        <v>2</v>
      </c>
      <c r="I816" t="s">
        <v>37</v>
      </c>
      <c r="J816">
        <v>955.2</v>
      </c>
    </row>
    <row r="817" spans="1:10" x14ac:dyDescent="0.25">
      <c r="A817">
        <v>34</v>
      </c>
      <c r="B817">
        <v>2018</v>
      </c>
      <c r="C817" t="s">
        <v>34</v>
      </c>
      <c r="D817" t="s">
        <v>49</v>
      </c>
      <c r="E817" t="s">
        <v>39</v>
      </c>
      <c r="F817">
        <v>6</v>
      </c>
      <c r="G817" t="s">
        <v>38</v>
      </c>
      <c r="H817" t="s">
        <v>2</v>
      </c>
      <c r="I817" t="s">
        <v>51</v>
      </c>
      <c r="J817">
        <v>1012.1</v>
      </c>
    </row>
    <row r="818" spans="1:10" x14ac:dyDescent="0.25">
      <c r="A818">
        <v>35</v>
      </c>
      <c r="B818">
        <v>2017</v>
      </c>
      <c r="C818" t="s">
        <v>34</v>
      </c>
      <c r="D818" t="s">
        <v>48</v>
      </c>
      <c r="E818" t="s">
        <v>39</v>
      </c>
      <c r="F818">
        <v>1</v>
      </c>
      <c r="G818" t="s">
        <v>45</v>
      </c>
      <c r="H818" t="s">
        <v>2</v>
      </c>
      <c r="I818" t="s">
        <v>51</v>
      </c>
      <c r="J818">
        <v>299.39999999999998</v>
      </c>
    </row>
    <row r="819" spans="1:10" x14ac:dyDescent="0.25">
      <c r="A819">
        <v>35</v>
      </c>
      <c r="B819">
        <v>2017</v>
      </c>
      <c r="C819" t="s">
        <v>34</v>
      </c>
      <c r="D819" t="s">
        <v>48</v>
      </c>
      <c r="E819" t="s">
        <v>39</v>
      </c>
      <c r="F819">
        <v>2</v>
      </c>
      <c r="G819" t="s">
        <v>45</v>
      </c>
      <c r="H819" t="s">
        <v>2</v>
      </c>
      <c r="I819" t="s">
        <v>37</v>
      </c>
      <c r="J819">
        <v>500.1</v>
      </c>
    </row>
    <row r="820" spans="1:10" x14ac:dyDescent="0.25">
      <c r="A820">
        <v>35</v>
      </c>
      <c r="B820">
        <v>2017</v>
      </c>
      <c r="C820" t="s">
        <v>34</v>
      </c>
      <c r="D820" t="s">
        <v>48</v>
      </c>
      <c r="E820" t="s">
        <v>39</v>
      </c>
      <c r="F820">
        <v>3</v>
      </c>
      <c r="G820" t="s">
        <v>45</v>
      </c>
      <c r="H820" t="s">
        <v>46</v>
      </c>
      <c r="I820" t="s">
        <v>37</v>
      </c>
      <c r="J820">
        <v>800.9</v>
      </c>
    </row>
    <row r="821" spans="1:10" x14ac:dyDescent="0.25">
      <c r="A821">
        <v>35</v>
      </c>
      <c r="B821">
        <v>2017</v>
      </c>
      <c r="C821" t="s">
        <v>34</v>
      </c>
      <c r="D821" t="s">
        <v>48</v>
      </c>
      <c r="E821" t="s">
        <v>39</v>
      </c>
      <c r="F821">
        <v>4</v>
      </c>
      <c r="G821" t="s">
        <v>45</v>
      </c>
      <c r="H821" t="s">
        <v>46</v>
      </c>
      <c r="I821" t="s">
        <v>51</v>
      </c>
      <c r="J821">
        <v>807.1</v>
      </c>
    </row>
    <row r="822" spans="1:10" x14ac:dyDescent="0.25">
      <c r="A822">
        <v>35</v>
      </c>
      <c r="B822">
        <v>2017</v>
      </c>
      <c r="C822" t="s">
        <v>34</v>
      </c>
      <c r="D822" t="s">
        <v>48</v>
      </c>
      <c r="E822" t="s">
        <v>39</v>
      </c>
      <c r="F822">
        <v>5</v>
      </c>
      <c r="G822" t="s">
        <v>45</v>
      </c>
      <c r="H822" t="s">
        <v>46</v>
      </c>
      <c r="I822" t="s">
        <v>37</v>
      </c>
      <c r="J822">
        <v>746.7</v>
      </c>
    </row>
    <row r="823" spans="1:10" x14ac:dyDescent="0.25">
      <c r="A823">
        <v>35</v>
      </c>
      <c r="B823">
        <v>2017</v>
      </c>
      <c r="C823" t="s">
        <v>34</v>
      </c>
      <c r="D823" t="s">
        <v>48</v>
      </c>
      <c r="E823" t="s">
        <v>39</v>
      </c>
      <c r="F823">
        <v>6</v>
      </c>
      <c r="G823" t="s">
        <v>45</v>
      </c>
      <c r="H823" t="s">
        <v>46</v>
      </c>
      <c r="I823" t="s">
        <v>37</v>
      </c>
      <c r="J823">
        <v>967.7</v>
      </c>
    </row>
    <row r="824" spans="1:10" x14ac:dyDescent="0.25">
      <c r="A824">
        <v>35</v>
      </c>
      <c r="B824">
        <v>2017</v>
      </c>
      <c r="C824" t="s">
        <v>34</v>
      </c>
      <c r="D824" t="s">
        <v>49</v>
      </c>
      <c r="E824" t="s">
        <v>39</v>
      </c>
      <c r="F824">
        <v>1</v>
      </c>
      <c r="G824" t="s">
        <v>38</v>
      </c>
      <c r="H824" t="s">
        <v>46</v>
      </c>
      <c r="I824" t="s">
        <v>37</v>
      </c>
      <c r="J824">
        <v>1179.8</v>
      </c>
    </row>
    <row r="825" spans="1:10" x14ac:dyDescent="0.25">
      <c r="A825">
        <v>35</v>
      </c>
      <c r="B825">
        <v>2017</v>
      </c>
      <c r="C825" t="s">
        <v>34</v>
      </c>
      <c r="D825" t="s">
        <v>49</v>
      </c>
      <c r="E825" t="s">
        <v>39</v>
      </c>
      <c r="F825">
        <v>2</v>
      </c>
      <c r="G825" t="s">
        <v>45</v>
      </c>
      <c r="H825" t="s">
        <v>2</v>
      </c>
      <c r="I825" t="s">
        <v>51</v>
      </c>
      <c r="J825">
        <v>842.2</v>
      </c>
    </row>
    <row r="826" spans="1:10" x14ac:dyDescent="0.25">
      <c r="A826">
        <v>35</v>
      </c>
      <c r="B826">
        <v>2017</v>
      </c>
      <c r="C826" t="s">
        <v>34</v>
      </c>
      <c r="D826" t="s">
        <v>49</v>
      </c>
      <c r="E826" t="s">
        <v>39</v>
      </c>
      <c r="F826">
        <v>3</v>
      </c>
      <c r="G826" t="s">
        <v>45</v>
      </c>
      <c r="H826" t="s">
        <v>46</v>
      </c>
      <c r="I826" t="s">
        <v>37</v>
      </c>
      <c r="J826">
        <v>1119.0999999999999</v>
      </c>
    </row>
    <row r="827" spans="1:10" x14ac:dyDescent="0.25">
      <c r="A827">
        <v>35</v>
      </c>
      <c r="B827">
        <v>2017</v>
      </c>
      <c r="C827" t="s">
        <v>34</v>
      </c>
      <c r="D827" t="s">
        <v>49</v>
      </c>
      <c r="E827" t="s">
        <v>39</v>
      </c>
      <c r="F827">
        <v>4</v>
      </c>
      <c r="G827" t="s">
        <v>38</v>
      </c>
      <c r="H827" t="s">
        <v>2</v>
      </c>
      <c r="I827" t="s">
        <v>51</v>
      </c>
      <c r="J827">
        <v>933.5</v>
      </c>
    </row>
    <row r="828" spans="1:10" x14ac:dyDescent="0.25">
      <c r="A828">
        <v>35</v>
      </c>
      <c r="B828">
        <v>2017</v>
      </c>
      <c r="C828" t="s">
        <v>34</v>
      </c>
      <c r="D828" t="s">
        <v>49</v>
      </c>
      <c r="E828" t="s">
        <v>39</v>
      </c>
      <c r="F828">
        <v>5</v>
      </c>
      <c r="G828" t="s">
        <v>38</v>
      </c>
      <c r="H828" t="s">
        <v>46</v>
      </c>
      <c r="I828" t="s">
        <v>37</v>
      </c>
      <c r="J828">
        <v>1369.1</v>
      </c>
    </row>
    <row r="829" spans="1:10" x14ac:dyDescent="0.25">
      <c r="A829">
        <v>35</v>
      </c>
      <c r="B829">
        <v>2017</v>
      </c>
      <c r="C829" t="s">
        <v>34</v>
      </c>
      <c r="D829" t="s">
        <v>49</v>
      </c>
      <c r="E829" t="s">
        <v>39</v>
      </c>
      <c r="F829">
        <v>6</v>
      </c>
      <c r="G829" t="s">
        <v>45</v>
      </c>
      <c r="H829" t="s">
        <v>2</v>
      </c>
      <c r="I829" t="s">
        <v>37</v>
      </c>
      <c r="J829">
        <v>693.8</v>
      </c>
    </row>
    <row r="830" spans="1:10" x14ac:dyDescent="0.25">
      <c r="A830">
        <v>35</v>
      </c>
      <c r="B830">
        <v>2018</v>
      </c>
      <c r="C830" t="s">
        <v>34</v>
      </c>
      <c r="D830" t="s">
        <v>48</v>
      </c>
      <c r="E830" t="s">
        <v>39</v>
      </c>
      <c r="F830">
        <v>1</v>
      </c>
      <c r="G830" t="s">
        <v>45</v>
      </c>
      <c r="H830" t="s">
        <v>2</v>
      </c>
      <c r="I830" t="s">
        <v>37</v>
      </c>
      <c r="J830">
        <v>574.20000000000005</v>
      </c>
    </row>
    <row r="831" spans="1:10" x14ac:dyDescent="0.25">
      <c r="A831">
        <v>35</v>
      </c>
      <c r="B831">
        <v>2018</v>
      </c>
      <c r="C831" t="s">
        <v>34</v>
      </c>
      <c r="D831" t="s">
        <v>48</v>
      </c>
      <c r="E831" t="s">
        <v>39</v>
      </c>
      <c r="F831">
        <v>2</v>
      </c>
      <c r="G831" t="s">
        <v>45</v>
      </c>
      <c r="H831" t="s">
        <v>2</v>
      </c>
      <c r="I831" t="s">
        <v>37</v>
      </c>
      <c r="J831">
        <v>606.4</v>
      </c>
    </row>
    <row r="832" spans="1:10" x14ac:dyDescent="0.25">
      <c r="A832">
        <v>35</v>
      </c>
      <c r="B832">
        <v>2018</v>
      </c>
      <c r="C832" t="s">
        <v>34</v>
      </c>
      <c r="D832" t="s">
        <v>48</v>
      </c>
      <c r="E832" t="s">
        <v>39</v>
      </c>
      <c r="F832">
        <v>3</v>
      </c>
      <c r="G832" t="s">
        <v>45</v>
      </c>
      <c r="H832" t="s">
        <v>2</v>
      </c>
      <c r="I832" t="s">
        <v>37</v>
      </c>
      <c r="J832">
        <v>528.29999999999995</v>
      </c>
    </row>
    <row r="833" spans="1:10" x14ac:dyDescent="0.25">
      <c r="A833">
        <v>35</v>
      </c>
      <c r="B833">
        <v>2018</v>
      </c>
      <c r="C833" t="s">
        <v>34</v>
      </c>
      <c r="D833" t="s">
        <v>48</v>
      </c>
      <c r="E833" t="s">
        <v>39</v>
      </c>
      <c r="F833">
        <v>4</v>
      </c>
      <c r="G833" t="s">
        <v>38</v>
      </c>
      <c r="H833" t="s">
        <v>2</v>
      </c>
      <c r="I833" t="s">
        <v>51</v>
      </c>
      <c r="J833">
        <v>577.9</v>
      </c>
    </row>
    <row r="834" spans="1:10" x14ac:dyDescent="0.25">
      <c r="A834">
        <v>35</v>
      </c>
      <c r="B834">
        <v>2018</v>
      </c>
      <c r="C834" t="s">
        <v>34</v>
      </c>
      <c r="D834" t="s">
        <v>48</v>
      </c>
      <c r="E834" t="s">
        <v>39</v>
      </c>
      <c r="F834">
        <v>5</v>
      </c>
      <c r="G834" t="s">
        <v>38</v>
      </c>
      <c r="H834" t="s">
        <v>46</v>
      </c>
      <c r="I834" t="s">
        <v>51</v>
      </c>
      <c r="J834">
        <v>1030</v>
      </c>
    </row>
    <row r="835" spans="1:10" x14ac:dyDescent="0.25">
      <c r="A835">
        <v>35</v>
      </c>
      <c r="B835">
        <v>2018</v>
      </c>
      <c r="C835" t="s">
        <v>34</v>
      </c>
      <c r="D835" t="s">
        <v>48</v>
      </c>
      <c r="E835" t="s">
        <v>39</v>
      </c>
      <c r="F835">
        <v>6</v>
      </c>
      <c r="G835" t="s">
        <v>45</v>
      </c>
      <c r="H835" t="s">
        <v>46</v>
      </c>
      <c r="I835" t="s">
        <v>51</v>
      </c>
      <c r="J835">
        <v>1111.9000000000001</v>
      </c>
    </row>
    <row r="836" spans="1:10" x14ac:dyDescent="0.25">
      <c r="A836">
        <v>35</v>
      </c>
      <c r="B836">
        <v>2018</v>
      </c>
      <c r="C836" t="s">
        <v>34</v>
      </c>
      <c r="D836" t="s">
        <v>49</v>
      </c>
      <c r="E836" t="s">
        <v>39</v>
      </c>
      <c r="F836">
        <v>1</v>
      </c>
      <c r="G836" t="s">
        <v>45</v>
      </c>
      <c r="H836" t="s">
        <v>46</v>
      </c>
      <c r="I836" t="s">
        <v>51</v>
      </c>
      <c r="J836">
        <v>1437.2</v>
      </c>
    </row>
    <row r="837" spans="1:10" x14ac:dyDescent="0.25">
      <c r="A837">
        <v>35</v>
      </c>
      <c r="B837">
        <v>2018</v>
      </c>
      <c r="C837" t="s">
        <v>34</v>
      </c>
      <c r="D837" t="s">
        <v>49</v>
      </c>
      <c r="E837" t="s">
        <v>39</v>
      </c>
      <c r="F837">
        <v>2</v>
      </c>
      <c r="G837" t="s">
        <v>38</v>
      </c>
      <c r="H837" t="s">
        <v>46</v>
      </c>
      <c r="I837" t="s">
        <v>51</v>
      </c>
      <c r="J837">
        <v>1300.4000000000001</v>
      </c>
    </row>
    <row r="838" spans="1:10" x14ac:dyDescent="0.25">
      <c r="A838">
        <v>35</v>
      </c>
      <c r="B838">
        <v>2018</v>
      </c>
      <c r="C838" t="s">
        <v>34</v>
      </c>
      <c r="D838" t="s">
        <v>49</v>
      </c>
      <c r="E838" t="s">
        <v>39</v>
      </c>
      <c r="F838">
        <v>3</v>
      </c>
      <c r="G838" t="s">
        <v>38</v>
      </c>
      <c r="H838" t="s">
        <v>2</v>
      </c>
      <c r="I838" t="s">
        <v>51</v>
      </c>
      <c r="J838">
        <v>1113.7</v>
      </c>
    </row>
    <row r="839" spans="1:10" x14ac:dyDescent="0.25">
      <c r="A839">
        <v>35</v>
      </c>
      <c r="B839">
        <v>2018</v>
      </c>
      <c r="C839" t="s">
        <v>34</v>
      </c>
      <c r="D839" t="s">
        <v>49</v>
      </c>
      <c r="E839" t="s">
        <v>39</v>
      </c>
      <c r="F839">
        <v>4</v>
      </c>
      <c r="G839" t="s">
        <v>45</v>
      </c>
      <c r="H839" t="s">
        <v>46</v>
      </c>
      <c r="I839" t="s">
        <v>37</v>
      </c>
      <c r="J839">
        <v>1334.1</v>
      </c>
    </row>
    <row r="840" spans="1:10" x14ac:dyDescent="0.25">
      <c r="A840">
        <v>35</v>
      </c>
      <c r="B840">
        <v>2018</v>
      </c>
      <c r="C840" t="s">
        <v>34</v>
      </c>
      <c r="D840" t="s">
        <v>49</v>
      </c>
      <c r="E840" t="s">
        <v>39</v>
      </c>
      <c r="F840">
        <v>5</v>
      </c>
      <c r="G840" t="s">
        <v>45</v>
      </c>
      <c r="H840" t="s">
        <v>2</v>
      </c>
      <c r="I840" t="s">
        <v>51</v>
      </c>
      <c r="J840">
        <v>1087.2</v>
      </c>
    </row>
    <row r="841" spans="1:10" x14ac:dyDescent="0.25">
      <c r="A841">
        <v>35</v>
      </c>
      <c r="B841">
        <v>2018</v>
      </c>
      <c r="C841" t="s">
        <v>34</v>
      </c>
      <c r="D841" t="s">
        <v>49</v>
      </c>
      <c r="E841" t="s">
        <v>39</v>
      </c>
      <c r="F841">
        <v>6</v>
      </c>
      <c r="G841" t="s">
        <v>45</v>
      </c>
      <c r="H841" t="s">
        <v>2</v>
      </c>
      <c r="I841" t="s">
        <v>37</v>
      </c>
      <c r="J841">
        <v>955.2</v>
      </c>
    </row>
    <row r="842" spans="1:10" x14ac:dyDescent="0.25">
      <c r="A842">
        <v>36</v>
      </c>
      <c r="B842">
        <v>2017</v>
      </c>
      <c r="C842" t="s">
        <v>34</v>
      </c>
      <c r="D842" t="s">
        <v>48</v>
      </c>
      <c r="E842" t="s">
        <v>39</v>
      </c>
      <c r="F842">
        <v>1</v>
      </c>
      <c r="G842" t="s">
        <v>45</v>
      </c>
      <c r="H842" t="s">
        <v>46</v>
      </c>
      <c r="I842" t="s">
        <v>37</v>
      </c>
      <c r="J842">
        <v>778.5</v>
      </c>
    </row>
    <row r="843" spans="1:10" x14ac:dyDescent="0.25">
      <c r="A843">
        <v>36</v>
      </c>
      <c r="B843">
        <v>2017</v>
      </c>
      <c r="C843" t="s">
        <v>34</v>
      </c>
      <c r="D843" t="s">
        <v>48</v>
      </c>
      <c r="E843" t="s">
        <v>39</v>
      </c>
      <c r="F843">
        <v>2</v>
      </c>
      <c r="G843" t="s">
        <v>45</v>
      </c>
      <c r="H843" t="s">
        <v>46</v>
      </c>
      <c r="I843" t="s">
        <v>51</v>
      </c>
      <c r="J843">
        <v>732.9</v>
      </c>
    </row>
    <row r="844" spans="1:10" x14ac:dyDescent="0.25">
      <c r="A844">
        <v>36</v>
      </c>
      <c r="B844">
        <v>2017</v>
      </c>
      <c r="C844" t="s">
        <v>34</v>
      </c>
      <c r="D844" t="s">
        <v>48</v>
      </c>
      <c r="E844" t="s">
        <v>39</v>
      </c>
      <c r="F844">
        <v>3</v>
      </c>
      <c r="G844" t="s">
        <v>45</v>
      </c>
      <c r="H844" t="s">
        <v>46</v>
      </c>
      <c r="I844" t="s">
        <v>37</v>
      </c>
      <c r="J844">
        <v>826.9</v>
      </c>
    </row>
    <row r="845" spans="1:10" x14ac:dyDescent="0.25">
      <c r="A845">
        <v>36</v>
      </c>
      <c r="B845">
        <v>2017</v>
      </c>
      <c r="C845" t="s">
        <v>34</v>
      </c>
      <c r="D845" t="s">
        <v>48</v>
      </c>
      <c r="E845" t="s">
        <v>39</v>
      </c>
      <c r="F845">
        <v>4</v>
      </c>
      <c r="G845" t="s">
        <v>45</v>
      </c>
      <c r="H845" t="s">
        <v>46</v>
      </c>
      <c r="I845" t="s">
        <v>37</v>
      </c>
      <c r="J845">
        <v>675.1</v>
      </c>
    </row>
    <row r="846" spans="1:10" x14ac:dyDescent="0.25">
      <c r="A846">
        <v>36</v>
      </c>
      <c r="B846">
        <v>2017</v>
      </c>
      <c r="C846" t="s">
        <v>34</v>
      </c>
      <c r="D846" t="s">
        <v>48</v>
      </c>
      <c r="E846" t="s">
        <v>39</v>
      </c>
      <c r="F846">
        <v>5</v>
      </c>
      <c r="G846" t="s">
        <v>38</v>
      </c>
      <c r="H846" t="s">
        <v>46</v>
      </c>
      <c r="I846" t="s">
        <v>51</v>
      </c>
      <c r="J846">
        <v>867.3</v>
      </c>
    </row>
    <row r="847" spans="1:10" x14ac:dyDescent="0.25">
      <c r="A847">
        <v>36</v>
      </c>
      <c r="B847">
        <v>2017</v>
      </c>
      <c r="C847" t="s">
        <v>34</v>
      </c>
      <c r="D847" t="s">
        <v>48</v>
      </c>
      <c r="E847" t="s">
        <v>39</v>
      </c>
      <c r="F847">
        <v>6</v>
      </c>
      <c r="G847" t="s">
        <v>45</v>
      </c>
      <c r="H847" t="s">
        <v>46</v>
      </c>
      <c r="I847" t="s">
        <v>51</v>
      </c>
      <c r="J847">
        <v>844.9</v>
      </c>
    </row>
    <row r="848" spans="1:10" x14ac:dyDescent="0.25">
      <c r="A848">
        <v>36</v>
      </c>
      <c r="B848">
        <v>2017</v>
      </c>
      <c r="C848" t="s">
        <v>34</v>
      </c>
      <c r="D848" t="s">
        <v>49</v>
      </c>
      <c r="E848" t="s">
        <v>39</v>
      </c>
      <c r="F848">
        <v>1</v>
      </c>
      <c r="G848" t="s">
        <v>45</v>
      </c>
      <c r="H848" t="s">
        <v>2</v>
      </c>
      <c r="I848" t="s">
        <v>51</v>
      </c>
      <c r="J848">
        <v>703.2</v>
      </c>
    </row>
    <row r="849" spans="1:10" x14ac:dyDescent="0.25">
      <c r="A849">
        <v>36</v>
      </c>
      <c r="B849">
        <v>2017</v>
      </c>
      <c r="C849" t="s">
        <v>34</v>
      </c>
      <c r="D849" t="s">
        <v>49</v>
      </c>
      <c r="E849" t="s">
        <v>39</v>
      </c>
      <c r="F849">
        <v>2</v>
      </c>
      <c r="G849" t="s">
        <v>38</v>
      </c>
      <c r="H849" t="s">
        <v>2</v>
      </c>
      <c r="I849" t="s">
        <v>37</v>
      </c>
      <c r="J849">
        <v>953.7</v>
      </c>
    </row>
    <row r="850" spans="1:10" x14ac:dyDescent="0.25">
      <c r="A850">
        <v>36</v>
      </c>
      <c r="B850">
        <v>2017</v>
      </c>
      <c r="C850" t="s">
        <v>34</v>
      </c>
      <c r="D850" t="s">
        <v>49</v>
      </c>
      <c r="E850" t="s">
        <v>39</v>
      </c>
      <c r="F850">
        <v>3</v>
      </c>
      <c r="G850" t="s">
        <v>45</v>
      </c>
      <c r="H850" t="s">
        <v>2</v>
      </c>
      <c r="I850" t="s">
        <v>37</v>
      </c>
      <c r="J850">
        <v>833.3</v>
      </c>
    </row>
    <row r="851" spans="1:10" x14ac:dyDescent="0.25">
      <c r="A851">
        <v>36</v>
      </c>
      <c r="B851">
        <v>2017</v>
      </c>
      <c r="C851" t="s">
        <v>34</v>
      </c>
      <c r="D851" t="s">
        <v>49</v>
      </c>
      <c r="E851" t="s">
        <v>39</v>
      </c>
      <c r="F851">
        <v>4</v>
      </c>
      <c r="G851" t="s">
        <v>38</v>
      </c>
      <c r="H851" t="s">
        <v>2</v>
      </c>
      <c r="I851" t="s">
        <v>37</v>
      </c>
      <c r="J851">
        <v>822.2</v>
      </c>
    </row>
    <row r="852" spans="1:10" x14ac:dyDescent="0.25">
      <c r="A852">
        <v>36</v>
      </c>
      <c r="B852">
        <v>2017</v>
      </c>
      <c r="C852" t="s">
        <v>34</v>
      </c>
      <c r="D852" t="s">
        <v>49</v>
      </c>
      <c r="E852" t="s">
        <v>39</v>
      </c>
      <c r="F852">
        <v>5</v>
      </c>
      <c r="G852" t="s">
        <v>45</v>
      </c>
      <c r="H852" t="s">
        <v>2</v>
      </c>
      <c r="I852" t="s">
        <v>37</v>
      </c>
      <c r="J852">
        <v>912.1</v>
      </c>
    </row>
    <row r="853" spans="1:10" x14ac:dyDescent="0.25">
      <c r="A853">
        <v>36</v>
      </c>
      <c r="B853">
        <v>2017</v>
      </c>
      <c r="C853" t="s">
        <v>34</v>
      </c>
      <c r="D853" t="s">
        <v>49</v>
      </c>
      <c r="E853" t="s">
        <v>39</v>
      </c>
      <c r="F853">
        <v>6</v>
      </c>
      <c r="G853" t="s">
        <v>38</v>
      </c>
      <c r="H853" t="s">
        <v>2</v>
      </c>
      <c r="I853" t="s">
        <v>37</v>
      </c>
      <c r="J853">
        <v>803.6</v>
      </c>
    </row>
    <row r="854" spans="1:10" x14ac:dyDescent="0.25">
      <c r="A854">
        <v>36</v>
      </c>
      <c r="B854">
        <v>2018</v>
      </c>
      <c r="C854" t="s">
        <v>34</v>
      </c>
      <c r="D854" t="s">
        <v>48</v>
      </c>
      <c r="E854" t="s">
        <v>39</v>
      </c>
      <c r="F854">
        <v>1</v>
      </c>
      <c r="G854" t="s">
        <v>45</v>
      </c>
      <c r="H854" t="s">
        <v>2</v>
      </c>
      <c r="I854" t="s">
        <v>51</v>
      </c>
      <c r="J854">
        <v>446</v>
      </c>
    </row>
    <row r="855" spans="1:10" x14ac:dyDescent="0.25">
      <c r="A855">
        <v>36</v>
      </c>
      <c r="B855">
        <v>2018</v>
      </c>
      <c r="C855" t="s">
        <v>34</v>
      </c>
      <c r="D855" t="s">
        <v>48</v>
      </c>
      <c r="E855" t="s">
        <v>39</v>
      </c>
      <c r="F855">
        <v>2</v>
      </c>
      <c r="G855" t="s">
        <v>45</v>
      </c>
      <c r="H855" t="s">
        <v>2</v>
      </c>
      <c r="I855" t="s">
        <v>51</v>
      </c>
      <c r="J855">
        <v>550.79999999999995</v>
      </c>
    </row>
    <row r="856" spans="1:10" x14ac:dyDescent="0.25">
      <c r="A856">
        <v>36</v>
      </c>
      <c r="B856">
        <v>2018</v>
      </c>
      <c r="C856" t="s">
        <v>34</v>
      </c>
      <c r="D856" t="s">
        <v>48</v>
      </c>
      <c r="E856" t="s">
        <v>39</v>
      </c>
      <c r="F856">
        <v>3</v>
      </c>
      <c r="G856" t="s">
        <v>45</v>
      </c>
      <c r="H856" t="s">
        <v>2</v>
      </c>
      <c r="I856" t="s">
        <v>37</v>
      </c>
      <c r="J856">
        <v>559.4</v>
      </c>
    </row>
    <row r="857" spans="1:10" x14ac:dyDescent="0.25">
      <c r="A857">
        <v>36</v>
      </c>
      <c r="B857">
        <v>2018</v>
      </c>
      <c r="C857" t="s">
        <v>34</v>
      </c>
      <c r="D857" t="s">
        <v>48</v>
      </c>
      <c r="E857" t="s">
        <v>39</v>
      </c>
      <c r="F857">
        <v>4</v>
      </c>
      <c r="G857" t="s">
        <v>45</v>
      </c>
      <c r="H857" t="s">
        <v>2</v>
      </c>
      <c r="I857" t="s">
        <v>37</v>
      </c>
      <c r="J857">
        <v>676.1</v>
      </c>
    </row>
    <row r="858" spans="1:10" x14ac:dyDescent="0.25">
      <c r="A858">
        <v>36</v>
      </c>
      <c r="B858">
        <v>2018</v>
      </c>
      <c r="C858" t="s">
        <v>34</v>
      </c>
      <c r="D858" t="s">
        <v>48</v>
      </c>
      <c r="E858" t="s">
        <v>39</v>
      </c>
      <c r="F858">
        <v>5</v>
      </c>
      <c r="G858" t="s">
        <v>45</v>
      </c>
      <c r="H858" t="s">
        <v>2</v>
      </c>
      <c r="I858" t="s">
        <v>37</v>
      </c>
      <c r="J858">
        <v>546.70000000000005</v>
      </c>
    </row>
    <row r="859" spans="1:10" x14ac:dyDescent="0.25">
      <c r="A859">
        <v>36</v>
      </c>
      <c r="B859">
        <v>2018</v>
      </c>
      <c r="C859" t="s">
        <v>34</v>
      </c>
      <c r="D859" t="s">
        <v>48</v>
      </c>
      <c r="E859" t="s">
        <v>39</v>
      </c>
      <c r="F859">
        <v>6</v>
      </c>
      <c r="G859" t="s">
        <v>45</v>
      </c>
      <c r="H859" t="s">
        <v>2</v>
      </c>
      <c r="I859" t="s">
        <v>37</v>
      </c>
      <c r="J859">
        <v>577.29999999999995</v>
      </c>
    </row>
    <row r="860" spans="1:10" x14ac:dyDescent="0.25">
      <c r="A860">
        <v>36</v>
      </c>
      <c r="B860">
        <v>2018</v>
      </c>
      <c r="C860" t="s">
        <v>34</v>
      </c>
      <c r="D860" t="s">
        <v>49</v>
      </c>
      <c r="E860" t="s">
        <v>39</v>
      </c>
      <c r="F860">
        <v>1</v>
      </c>
      <c r="G860" t="s">
        <v>38</v>
      </c>
      <c r="H860" t="s">
        <v>46</v>
      </c>
      <c r="I860" t="s">
        <v>51</v>
      </c>
      <c r="J860">
        <v>1391.3</v>
      </c>
    </row>
    <row r="861" spans="1:10" x14ac:dyDescent="0.25">
      <c r="A861">
        <v>36</v>
      </c>
      <c r="B861">
        <v>2018</v>
      </c>
      <c r="C861" t="s">
        <v>34</v>
      </c>
      <c r="D861" t="s">
        <v>49</v>
      </c>
      <c r="E861" t="s">
        <v>39</v>
      </c>
      <c r="F861">
        <v>2</v>
      </c>
      <c r="G861" t="s">
        <v>45</v>
      </c>
      <c r="H861" t="s">
        <v>46</v>
      </c>
      <c r="I861" t="s">
        <v>37</v>
      </c>
      <c r="J861">
        <v>1538</v>
      </c>
    </row>
    <row r="862" spans="1:10" x14ac:dyDescent="0.25">
      <c r="A862">
        <v>36</v>
      </c>
      <c r="B862">
        <v>2018</v>
      </c>
      <c r="C862" t="s">
        <v>34</v>
      </c>
      <c r="D862" t="s">
        <v>49</v>
      </c>
      <c r="E862" t="s">
        <v>39</v>
      </c>
      <c r="F862">
        <v>3</v>
      </c>
      <c r="G862" t="s">
        <v>45</v>
      </c>
      <c r="H862" t="s">
        <v>46</v>
      </c>
      <c r="I862" t="s">
        <v>51</v>
      </c>
      <c r="J862">
        <v>1499.4</v>
      </c>
    </row>
    <row r="863" spans="1:10" x14ac:dyDescent="0.25">
      <c r="A863">
        <v>36</v>
      </c>
      <c r="B863">
        <v>2018</v>
      </c>
      <c r="C863" t="s">
        <v>34</v>
      </c>
      <c r="D863" t="s">
        <v>49</v>
      </c>
      <c r="E863" t="s">
        <v>39</v>
      </c>
      <c r="F863">
        <v>4</v>
      </c>
      <c r="G863" t="s">
        <v>45</v>
      </c>
      <c r="H863" t="s">
        <v>2</v>
      </c>
      <c r="I863" t="s">
        <v>51</v>
      </c>
      <c r="J863">
        <v>1052.7</v>
      </c>
    </row>
    <row r="864" spans="1:10" x14ac:dyDescent="0.25">
      <c r="A864">
        <v>36</v>
      </c>
      <c r="B864">
        <v>2018</v>
      </c>
      <c r="C864" t="s">
        <v>34</v>
      </c>
      <c r="D864" t="s">
        <v>49</v>
      </c>
      <c r="E864" t="s">
        <v>39</v>
      </c>
      <c r="F864">
        <v>5</v>
      </c>
      <c r="G864" t="s">
        <v>45</v>
      </c>
      <c r="H864" t="s">
        <v>46</v>
      </c>
      <c r="I864" t="s">
        <v>51</v>
      </c>
      <c r="J864">
        <v>1366</v>
      </c>
    </row>
    <row r="865" spans="1:10" x14ac:dyDescent="0.25">
      <c r="A865">
        <v>36</v>
      </c>
      <c r="B865">
        <v>2018</v>
      </c>
      <c r="C865" t="s">
        <v>34</v>
      </c>
      <c r="D865" t="s">
        <v>49</v>
      </c>
      <c r="E865" t="s">
        <v>39</v>
      </c>
      <c r="F865">
        <v>6</v>
      </c>
      <c r="G865" t="s">
        <v>45</v>
      </c>
      <c r="H865" t="s">
        <v>46</v>
      </c>
      <c r="I865" t="s">
        <v>51</v>
      </c>
      <c r="J865">
        <v>1368</v>
      </c>
    </row>
    <row r="866" spans="1:10" x14ac:dyDescent="0.25">
      <c r="A866">
        <v>37</v>
      </c>
      <c r="B866">
        <v>2017</v>
      </c>
      <c r="C866" t="s">
        <v>34</v>
      </c>
      <c r="D866" t="s">
        <v>48</v>
      </c>
      <c r="E866" t="s">
        <v>39</v>
      </c>
      <c r="F866">
        <v>1</v>
      </c>
      <c r="G866" t="s">
        <v>45</v>
      </c>
      <c r="H866" t="s">
        <v>2</v>
      </c>
      <c r="I866" t="s">
        <v>51</v>
      </c>
      <c r="J866">
        <v>386.1</v>
      </c>
    </row>
    <row r="867" spans="1:10" x14ac:dyDescent="0.25">
      <c r="A867">
        <v>37</v>
      </c>
      <c r="B867">
        <v>2017</v>
      </c>
      <c r="C867" t="s">
        <v>34</v>
      </c>
      <c r="D867" t="s">
        <v>48</v>
      </c>
      <c r="E867" t="s">
        <v>39</v>
      </c>
      <c r="F867">
        <v>2</v>
      </c>
      <c r="G867" t="s">
        <v>45</v>
      </c>
      <c r="H867" t="s">
        <v>2</v>
      </c>
      <c r="I867" t="s">
        <v>51</v>
      </c>
      <c r="J867">
        <v>332.5</v>
      </c>
    </row>
    <row r="868" spans="1:10" x14ac:dyDescent="0.25">
      <c r="A868">
        <v>37</v>
      </c>
      <c r="B868">
        <v>2017</v>
      </c>
      <c r="C868" t="s">
        <v>34</v>
      </c>
      <c r="D868" t="s">
        <v>48</v>
      </c>
      <c r="E868" t="s">
        <v>39</v>
      </c>
      <c r="F868">
        <v>3</v>
      </c>
      <c r="G868" t="s">
        <v>45</v>
      </c>
      <c r="H868" t="s">
        <v>46</v>
      </c>
      <c r="I868" t="s">
        <v>51</v>
      </c>
      <c r="J868">
        <v>781.4</v>
      </c>
    </row>
    <row r="869" spans="1:10" x14ac:dyDescent="0.25">
      <c r="A869">
        <v>37</v>
      </c>
      <c r="B869">
        <v>2017</v>
      </c>
      <c r="C869" t="s">
        <v>34</v>
      </c>
      <c r="D869" t="s">
        <v>48</v>
      </c>
      <c r="E869" t="s">
        <v>39</v>
      </c>
      <c r="F869">
        <v>4</v>
      </c>
      <c r="G869" t="s">
        <v>45</v>
      </c>
      <c r="H869" t="s">
        <v>2</v>
      </c>
      <c r="I869" t="s">
        <v>51</v>
      </c>
      <c r="J869">
        <v>500.6</v>
      </c>
    </row>
    <row r="870" spans="1:10" x14ac:dyDescent="0.25">
      <c r="A870">
        <v>37</v>
      </c>
      <c r="B870">
        <v>2017</v>
      </c>
      <c r="C870" t="s">
        <v>34</v>
      </c>
      <c r="D870" t="s">
        <v>48</v>
      </c>
      <c r="E870" t="s">
        <v>39</v>
      </c>
      <c r="F870">
        <v>5</v>
      </c>
      <c r="G870" t="s">
        <v>38</v>
      </c>
      <c r="H870" t="s">
        <v>2</v>
      </c>
      <c r="I870" t="s">
        <v>51</v>
      </c>
      <c r="J870">
        <v>280.2</v>
      </c>
    </row>
    <row r="871" spans="1:10" x14ac:dyDescent="0.25">
      <c r="A871">
        <v>37</v>
      </c>
      <c r="B871">
        <v>2017</v>
      </c>
      <c r="C871" t="s">
        <v>34</v>
      </c>
      <c r="D871" t="s">
        <v>48</v>
      </c>
      <c r="E871" t="s">
        <v>39</v>
      </c>
      <c r="F871">
        <v>6</v>
      </c>
      <c r="G871" t="s">
        <v>45</v>
      </c>
      <c r="H871" t="s">
        <v>46</v>
      </c>
      <c r="I871" t="s">
        <v>37</v>
      </c>
      <c r="J871">
        <v>767.6</v>
      </c>
    </row>
    <row r="872" spans="1:10" x14ac:dyDescent="0.25">
      <c r="A872">
        <v>37</v>
      </c>
      <c r="B872">
        <v>2017</v>
      </c>
      <c r="C872" t="s">
        <v>34</v>
      </c>
      <c r="D872" t="s">
        <v>49</v>
      </c>
      <c r="E872" t="s">
        <v>39</v>
      </c>
      <c r="F872">
        <v>1</v>
      </c>
      <c r="G872" t="s">
        <v>45</v>
      </c>
      <c r="H872" t="s">
        <v>2</v>
      </c>
      <c r="I872" t="s">
        <v>51</v>
      </c>
      <c r="J872">
        <v>739.2</v>
      </c>
    </row>
    <row r="873" spans="1:10" x14ac:dyDescent="0.25">
      <c r="A873">
        <v>37</v>
      </c>
      <c r="B873">
        <v>2017</v>
      </c>
      <c r="C873" t="s">
        <v>34</v>
      </c>
      <c r="D873" t="s">
        <v>49</v>
      </c>
      <c r="E873" t="s">
        <v>39</v>
      </c>
      <c r="F873">
        <v>2</v>
      </c>
      <c r="G873" t="s">
        <v>45</v>
      </c>
      <c r="H873" t="s">
        <v>46</v>
      </c>
      <c r="I873" t="s">
        <v>51</v>
      </c>
      <c r="J873">
        <v>1136.4000000000001</v>
      </c>
    </row>
    <row r="874" spans="1:10" x14ac:dyDescent="0.25">
      <c r="A874">
        <v>37</v>
      </c>
      <c r="B874">
        <v>2017</v>
      </c>
      <c r="C874" t="s">
        <v>34</v>
      </c>
      <c r="D874" t="s">
        <v>49</v>
      </c>
      <c r="E874" t="s">
        <v>39</v>
      </c>
      <c r="F874">
        <v>3</v>
      </c>
      <c r="G874" t="s">
        <v>38</v>
      </c>
      <c r="H874" t="s">
        <v>2</v>
      </c>
      <c r="I874" t="s">
        <v>37</v>
      </c>
      <c r="J874">
        <v>675.1</v>
      </c>
    </row>
    <row r="875" spans="1:10" x14ac:dyDescent="0.25">
      <c r="A875">
        <v>37</v>
      </c>
      <c r="B875">
        <v>2017</v>
      </c>
      <c r="C875" t="s">
        <v>34</v>
      </c>
      <c r="D875" t="s">
        <v>49</v>
      </c>
      <c r="E875" t="s">
        <v>39</v>
      </c>
      <c r="F875">
        <v>4</v>
      </c>
      <c r="G875" t="s">
        <v>38</v>
      </c>
      <c r="H875" t="s">
        <v>46</v>
      </c>
      <c r="I875" t="s">
        <v>51</v>
      </c>
      <c r="J875">
        <v>1235.0999999999999</v>
      </c>
    </row>
    <row r="876" spans="1:10" x14ac:dyDescent="0.25">
      <c r="A876">
        <v>37</v>
      </c>
      <c r="B876">
        <v>2017</v>
      </c>
      <c r="C876" t="s">
        <v>34</v>
      </c>
      <c r="D876" t="s">
        <v>49</v>
      </c>
      <c r="E876" t="s">
        <v>39</v>
      </c>
      <c r="F876">
        <v>5</v>
      </c>
      <c r="G876" t="s">
        <v>45</v>
      </c>
      <c r="H876" t="s">
        <v>2</v>
      </c>
      <c r="I876" t="s">
        <v>37</v>
      </c>
      <c r="J876">
        <v>878.1</v>
      </c>
    </row>
    <row r="877" spans="1:10" x14ac:dyDescent="0.25">
      <c r="A877">
        <v>37</v>
      </c>
      <c r="B877">
        <v>2017</v>
      </c>
      <c r="C877" t="s">
        <v>34</v>
      </c>
      <c r="D877" t="s">
        <v>49</v>
      </c>
      <c r="E877" t="s">
        <v>39</v>
      </c>
      <c r="F877">
        <v>6</v>
      </c>
      <c r="G877" t="s">
        <v>45</v>
      </c>
      <c r="H877" t="s">
        <v>2</v>
      </c>
      <c r="I877" t="s">
        <v>37</v>
      </c>
      <c r="J877">
        <v>893.5</v>
      </c>
    </row>
    <row r="878" spans="1:10" x14ac:dyDescent="0.25">
      <c r="A878">
        <v>37</v>
      </c>
      <c r="B878">
        <v>2018</v>
      </c>
      <c r="C878" t="s">
        <v>34</v>
      </c>
      <c r="D878" t="s">
        <v>48</v>
      </c>
      <c r="E878" t="s">
        <v>39</v>
      </c>
      <c r="F878">
        <v>1</v>
      </c>
      <c r="G878" t="s">
        <v>38</v>
      </c>
      <c r="H878" t="s">
        <v>2</v>
      </c>
      <c r="I878" t="s">
        <v>51</v>
      </c>
      <c r="J878">
        <v>740.3</v>
      </c>
    </row>
    <row r="879" spans="1:10" x14ac:dyDescent="0.25">
      <c r="A879">
        <v>37</v>
      </c>
      <c r="B879">
        <v>2018</v>
      </c>
      <c r="C879" t="s">
        <v>34</v>
      </c>
      <c r="D879" t="s">
        <v>48</v>
      </c>
      <c r="E879" t="s">
        <v>39</v>
      </c>
      <c r="F879">
        <v>2</v>
      </c>
      <c r="G879" t="s">
        <v>38</v>
      </c>
      <c r="H879" t="s">
        <v>2</v>
      </c>
      <c r="I879" t="s">
        <v>51</v>
      </c>
      <c r="J879">
        <v>707.4</v>
      </c>
    </row>
    <row r="880" spans="1:10" x14ac:dyDescent="0.25">
      <c r="A880">
        <v>37</v>
      </c>
      <c r="B880">
        <v>2018</v>
      </c>
      <c r="C880" t="s">
        <v>34</v>
      </c>
      <c r="D880" t="s">
        <v>48</v>
      </c>
      <c r="E880" t="s">
        <v>39</v>
      </c>
      <c r="F880">
        <v>3</v>
      </c>
      <c r="G880" t="s">
        <v>45</v>
      </c>
      <c r="H880" t="s">
        <v>2</v>
      </c>
      <c r="I880" t="s">
        <v>51</v>
      </c>
      <c r="J880">
        <v>464.6</v>
      </c>
    </row>
    <row r="881" spans="1:10" x14ac:dyDescent="0.25">
      <c r="A881">
        <v>37</v>
      </c>
      <c r="B881">
        <v>2018</v>
      </c>
      <c r="C881" t="s">
        <v>34</v>
      </c>
      <c r="D881" t="s">
        <v>48</v>
      </c>
      <c r="E881" t="s">
        <v>39</v>
      </c>
      <c r="F881">
        <v>4</v>
      </c>
      <c r="G881" t="s">
        <v>38</v>
      </c>
      <c r="H881" t="s">
        <v>2</v>
      </c>
      <c r="I881" t="s">
        <v>51</v>
      </c>
      <c r="J881">
        <v>791.3</v>
      </c>
    </row>
    <row r="882" spans="1:10" x14ac:dyDescent="0.25">
      <c r="A882">
        <v>37</v>
      </c>
      <c r="B882">
        <v>2018</v>
      </c>
      <c r="C882" t="s">
        <v>34</v>
      </c>
      <c r="D882" t="s">
        <v>48</v>
      </c>
      <c r="E882" t="s">
        <v>39</v>
      </c>
      <c r="F882">
        <v>5</v>
      </c>
      <c r="G882" t="s">
        <v>38</v>
      </c>
      <c r="H882" t="s">
        <v>2</v>
      </c>
      <c r="I882" t="s">
        <v>51</v>
      </c>
      <c r="J882">
        <v>550.70000000000005</v>
      </c>
    </row>
    <row r="883" spans="1:10" x14ac:dyDescent="0.25">
      <c r="A883">
        <v>37</v>
      </c>
      <c r="B883">
        <v>2018</v>
      </c>
      <c r="C883" t="s">
        <v>34</v>
      </c>
      <c r="D883" t="s">
        <v>48</v>
      </c>
      <c r="E883" t="s">
        <v>39</v>
      </c>
      <c r="F883">
        <v>6</v>
      </c>
      <c r="G883" t="s">
        <v>38</v>
      </c>
      <c r="H883" t="s">
        <v>46</v>
      </c>
      <c r="I883" t="s">
        <v>51</v>
      </c>
      <c r="J883">
        <v>874</v>
      </c>
    </row>
    <row r="884" spans="1:10" x14ac:dyDescent="0.25">
      <c r="A884">
        <v>37</v>
      </c>
      <c r="B884">
        <v>2018</v>
      </c>
      <c r="C884" t="s">
        <v>34</v>
      </c>
      <c r="D884" t="s">
        <v>49</v>
      </c>
      <c r="E884" t="s">
        <v>39</v>
      </c>
      <c r="F884">
        <v>1</v>
      </c>
      <c r="G884" t="s">
        <v>45</v>
      </c>
      <c r="H884" t="s">
        <v>46</v>
      </c>
      <c r="I884" t="s">
        <v>51</v>
      </c>
      <c r="J884">
        <v>1416.7</v>
      </c>
    </row>
    <row r="885" spans="1:10" x14ac:dyDescent="0.25">
      <c r="A885">
        <v>37</v>
      </c>
      <c r="B885">
        <v>2018</v>
      </c>
      <c r="C885" t="s">
        <v>34</v>
      </c>
      <c r="D885" t="s">
        <v>49</v>
      </c>
      <c r="E885" t="s">
        <v>39</v>
      </c>
      <c r="F885">
        <v>2</v>
      </c>
      <c r="G885" t="s">
        <v>38</v>
      </c>
      <c r="H885" t="s">
        <v>46</v>
      </c>
      <c r="I885" t="s">
        <v>51</v>
      </c>
      <c r="J885">
        <v>1373.3</v>
      </c>
    </row>
    <row r="886" spans="1:10" x14ac:dyDescent="0.25">
      <c r="A886">
        <v>37</v>
      </c>
      <c r="B886">
        <v>2018</v>
      </c>
      <c r="C886" t="s">
        <v>34</v>
      </c>
      <c r="D886" t="s">
        <v>49</v>
      </c>
      <c r="E886" t="s">
        <v>39</v>
      </c>
      <c r="F886">
        <v>3</v>
      </c>
      <c r="G886" t="s">
        <v>38</v>
      </c>
      <c r="H886" t="s">
        <v>46</v>
      </c>
      <c r="I886" t="s">
        <v>37</v>
      </c>
      <c r="J886">
        <v>1342.8</v>
      </c>
    </row>
    <row r="887" spans="1:10" x14ac:dyDescent="0.25">
      <c r="A887">
        <v>37</v>
      </c>
      <c r="B887">
        <v>2018</v>
      </c>
      <c r="C887" t="s">
        <v>34</v>
      </c>
      <c r="D887" t="s">
        <v>49</v>
      </c>
      <c r="E887" t="s">
        <v>39</v>
      </c>
      <c r="F887">
        <v>4</v>
      </c>
      <c r="G887" t="s">
        <v>45</v>
      </c>
      <c r="H887" t="s">
        <v>46</v>
      </c>
      <c r="I887" t="s">
        <v>51</v>
      </c>
      <c r="J887">
        <v>1449.4</v>
      </c>
    </row>
    <row r="888" spans="1:10" x14ac:dyDescent="0.25">
      <c r="A888">
        <v>37</v>
      </c>
      <c r="B888">
        <v>2018</v>
      </c>
      <c r="C888" t="s">
        <v>34</v>
      </c>
      <c r="D888" t="s">
        <v>49</v>
      </c>
      <c r="E888" t="s">
        <v>39</v>
      </c>
      <c r="F888">
        <v>5</v>
      </c>
      <c r="G888" t="s">
        <v>38</v>
      </c>
      <c r="H888" t="s">
        <v>2</v>
      </c>
      <c r="I888" t="s">
        <v>51</v>
      </c>
      <c r="J888">
        <v>1102.2</v>
      </c>
    </row>
    <row r="889" spans="1:10" x14ac:dyDescent="0.25">
      <c r="A889">
        <v>37</v>
      </c>
      <c r="B889">
        <v>2018</v>
      </c>
      <c r="C889" t="s">
        <v>34</v>
      </c>
      <c r="D889" t="s">
        <v>49</v>
      </c>
      <c r="E889" t="s">
        <v>39</v>
      </c>
      <c r="F889">
        <v>6</v>
      </c>
      <c r="G889" t="s">
        <v>45</v>
      </c>
      <c r="H889" t="s">
        <v>2</v>
      </c>
      <c r="I889" t="s">
        <v>51</v>
      </c>
      <c r="J889">
        <v>818.2</v>
      </c>
    </row>
    <row r="890" spans="1:10" x14ac:dyDescent="0.25">
      <c r="A890">
        <v>38</v>
      </c>
      <c r="B890">
        <v>2017</v>
      </c>
      <c r="C890" t="s">
        <v>34</v>
      </c>
      <c r="D890" t="s">
        <v>48</v>
      </c>
      <c r="E890" t="s">
        <v>39</v>
      </c>
      <c r="F890">
        <v>1</v>
      </c>
      <c r="G890" t="s">
        <v>45</v>
      </c>
      <c r="H890" t="s">
        <v>2</v>
      </c>
      <c r="I890" t="s">
        <v>37</v>
      </c>
      <c r="J890">
        <v>266.89999999999998</v>
      </c>
    </row>
    <row r="891" spans="1:10" x14ac:dyDescent="0.25">
      <c r="A891">
        <v>38</v>
      </c>
      <c r="B891">
        <v>2017</v>
      </c>
      <c r="C891" t="s">
        <v>34</v>
      </c>
      <c r="D891" t="s">
        <v>48</v>
      </c>
      <c r="E891" t="s">
        <v>39</v>
      </c>
      <c r="F891">
        <v>2</v>
      </c>
      <c r="G891" t="s">
        <v>38</v>
      </c>
      <c r="H891" t="s">
        <v>2</v>
      </c>
      <c r="I891" t="s">
        <v>51</v>
      </c>
      <c r="J891">
        <v>308.89999999999998</v>
      </c>
    </row>
    <row r="892" spans="1:10" x14ac:dyDescent="0.25">
      <c r="A892">
        <v>38</v>
      </c>
      <c r="B892">
        <v>2017</v>
      </c>
      <c r="C892" t="s">
        <v>34</v>
      </c>
      <c r="D892" t="s">
        <v>48</v>
      </c>
      <c r="E892" t="s">
        <v>39</v>
      </c>
      <c r="F892">
        <v>3</v>
      </c>
      <c r="G892" t="s">
        <v>45</v>
      </c>
      <c r="H892" t="s">
        <v>46</v>
      </c>
      <c r="I892" t="s">
        <v>37</v>
      </c>
      <c r="J892">
        <v>887</v>
      </c>
    </row>
    <row r="893" spans="1:10" x14ac:dyDescent="0.25">
      <c r="A893">
        <v>38</v>
      </c>
      <c r="B893">
        <v>2017</v>
      </c>
      <c r="C893" t="s">
        <v>34</v>
      </c>
      <c r="D893" t="s">
        <v>48</v>
      </c>
      <c r="E893" t="s">
        <v>39</v>
      </c>
      <c r="F893">
        <v>4</v>
      </c>
      <c r="G893" t="s">
        <v>38</v>
      </c>
      <c r="H893" t="s">
        <v>46</v>
      </c>
      <c r="I893" t="s">
        <v>51</v>
      </c>
      <c r="J893">
        <v>661.4</v>
      </c>
    </row>
    <row r="894" spans="1:10" x14ac:dyDescent="0.25">
      <c r="A894">
        <v>38</v>
      </c>
      <c r="B894">
        <v>2017</v>
      </c>
      <c r="C894" t="s">
        <v>34</v>
      </c>
      <c r="D894" t="s">
        <v>48</v>
      </c>
      <c r="E894" t="s">
        <v>39</v>
      </c>
      <c r="F894">
        <v>5</v>
      </c>
      <c r="G894" t="s">
        <v>38</v>
      </c>
      <c r="H894" t="s">
        <v>46</v>
      </c>
      <c r="I894" t="s">
        <v>51</v>
      </c>
      <c r="J894">
        <v>728.9</v>
      </c>
    </row>
    <row r="895" spans="1:10" x14ac:dyDescent="0.25">
      <c r="A895">
        <v>38</v>
      </c>
      <c r="B895">
        <v>2017</v>
      </c>
      <c r="C895" t="s">
        <v>34</v>
      </c>
      <c r="D895" t="s">
        <v>48</v>
      </c>
      <c r="E895" t="s">
        <v>39</v>
      </c>
      <c r="F895">
        <v>6</v>
      </c>
      <c r="G895" t="s">
        <v>45</v>
      </c>
      <c r="H895" t="s">
        <v>46</v>
      </c>
      <c r="I895" t="s">
        <v>37</v>
      </c>
      <c r="J895">
        <v>773.7</v>
      </c>
    </row>
    <row r="896" spans="1:10" x14ac:dyDescent="0.25">
      <c r="A896">
        <v>38</v>
      </c>
      <c r="B896">
        <v>2017</v>
      </c>
      <c r="C896" t="s">
        <v>34</v>
      </c>
      <c r="D896" t="s">
        <v>49</v>
      </c>
      <c r="E896" t="s">
        <v>39</v>
      </c>
      <c r="F896">
        <v>1</v>
      </c>
      <c r="G896" t="s">
        <v>38</v>
      </c>
      <c r="H896" t="s">
        <v>46</v>
      </c>
      <c r="I896" t="s">
        <v>37</v>
      </c>
      <c r="J896">
        <v>1220</v>
      </c>
    </row>
    <row r="897" spans="1:10" x14ac:dyDescent="0.25">
      <c r="A897">
        <v>38</v>
      </c>
      <c r="B897">
        <v>2017</v>
      </c>
      <c r="C897" t="s">
        <v>34</v>
      </c>
      <c r="D897" t="s">
        <v>49</v>
      </c>
      <c r="E897" t="s">
        <v>39</v>
      </c>
      <c r="F897">
        <v>2</v>
      </c>
      <c r="G897" t="s">
        <v>38</v>
      </c>
      <c r="H897" t="s">
        <v>2</v>
      </c>
      <c r="I897" t="s">
        <v>37</v>
      </c>
      <c r="J897">
        <v>1007.4</v>
      </c>
    </row>
    <row r="898" spans="1:10" x14ac:dyDescent="0.25">
      <c r="A898">
        <v>38</v>
      </c>
      <c r="B898">
        <v>2017</v>
      </c>
      <c r="C898" t="s">
        <v>34</v>
      </c>
      <c r="D898" t="s">
        <v>49</v>
      </c>
      <c r="E898" t="s">
        <v>39</v>
      </c>
      <c r="F898">
        <v>3</v>
      </c>
      <c r="G898" t="s">
        <v>38</v>
      </c>
      <c r="H898" t="s">
        <v>46</v>
      </c>
      <c r="I898" t="s">
        <v>51</v>
      </c>
      <c r="J898">
        <v>1194.7</v>
      </c>
    </row>
    <row r="899" spans="1:10" x14ac:dyDescent="0.25">
      <c r="A899">
        <v>38</v>
      </c>
      <c r="B899">
        <v>2017</v>
      </c>
      <c r="C899" t="s">
        <v>34</v>
      </c>
      <c r="D899" t="s">
        <v>49</v>
      </c>
      <c r="E899" t="s">
        <v>39</v>
      </c>
      <c r="F899">
        <v>4</v>
      </c>
      <c r="G899" t="s">
        <v>45</v>
      </c>
      <c r="H899" t="s">
        <v>46</v>
      </c>
      <c r="I899" t="s">
        <v>51</v>
      </c>
      <c r="J899">
        <v>1174.8</v>
      </c>
    </row>
    <row r="900" spans="1:10" x14ac:dyDescent="0.25">
      <c r="A900">
        <v>38</v>
      </c>
      <c r="B900">
        <v>2017</v>
      </c>
      <c r="C900" t="s">
        <v>34</v>
      </c>
      <c r="D900" t="s">
        <v>49</v>
      </c>
      <c r="E900" t="s">
        <v>39</v>
      </c>
      <c r="F900">
        <v>5</v>
      </c>
      <c r="G900" t="s">
        <v>38</v>
      </c>
      <c r="H900" t="s">
        <v>2</v>
      </c>
      <c r="I900" t="s">
        <v>37</v>
      </c>
      <c r="J900">
        <v>809.9</v>
      </c>
    </row>
    <row r="901" spans="1:10" x14ac:dyDescent="0.25">
      <c r="A901">
        <v>38</v>
      </c>
      <c r="B901">
        <v>2017</v>
      </c>
      <c r="C901" t="s">
        <v>34</v>
      </c>
      <c r="D901" t="s">
        <v>49</v>
      </c>
      <c r="E901" t="s">
        <v>39</v>
      </c>
      <c r="F901">
        <v>6</v>
      </c>
      <c r="G901" t="s">
        <v>38</v>
      </c>
      <c r="H901" t="s">
        <v>2</v>
      </c>
      <c r="I901" t="s">
        <v>37</v>
      </c>
      <c r="J901">
        <v>779.9</v>
      </c>
    </row>
    <row r="902" spans="1:10" x14ac:dyDescent="0.25">
      <c r="A902">
        <v>38</v>
      </c>
      <c r="B902">
        <v>2018</v>
      </c>
      <c r="C902" t="s">
        <v>34</v>
      </c>
      <c r="D902" t="s">
        <v>48</v>
      </c>
      <c r="E902" t="s">
        <v>39</v>
      </c>
      <c r="F902">
        <v>1</v>
      </c>
      <c r="G902" t="s">
        <v>38</v>
      </c>
      <c r="H902" t="s">
        <v>46</v>
      </c>
      <c r="I902" t="s">
        <v>37</v>
      </c>
      <c r="J902">
        <v>1090</v>
      </c>
    </row>
    <row r="903" spans="1:10" x14ac:dyDescent="0.25">
      <c r="A903">
        <v>38</v>
      </c>
      <c r="B903">
        <v>2018</v>
      </c>
      <c r="C903" t="s">
        <v>34</v>
      </c>
      <c r="D903" t="s">
        <v>48</v>
      </c>
      <c r="E903" t="s">
        <v>39</v>
      </c>
      <c r="F903">
        <v>2</v>
      </c>
      <c r="G903" t="s">
        <v>38</v>
      </c>
      <c r="H903" t="s">
        <v>46</v>
      </c>
      <c r="I903" t="s">
        <v>37</v>
      </c>
      <c r="J903">
        <v>1002.6</v>
      </c>
    </row>
    <row r="904" spans="1:10" x14ac:dyDescent="0.25">
      <c r="A904">
        <v>38</v>
      </c>
      <c r="B904">
        <v>2018</v>
      </c>
      <c r="C904" t="s">
        <v>34</v>
      </c>
      <c r="D904" t="s">
        <v>48</v>
      </c>
      <c r="E904" t="s">
        <v>39</v>
      </c>
      <c r="F904">
        <v>3</v>
      </c>
      <c r="G904" t="s">
        <v>38</v>
      </c>
      <c r="H904" t="s">
        <v>46</v>
      </c>
      <c r="I904" t="s">
        <v>51</v>
      </c>
      <c r="J904">
        <v>952.4</v>
      </c>
    </row>
    <row r="905" spans="1:10" x14ac:dyDescent="0.25">
      <c r="A905">
        <v>38</v>
      </c>
      <c r="B905">
        <v>2018</v>
      </c>
      <c r="C905" t="s">
        <v>34</v>
      </c>
      <c r="D905" t="s">
        <v>48</v>
      </c>
      <c r="E905" t="s">
        <v>39</v>
      </c>
      <c r="F905">
        <v>4</v>
      </c>
      <c r="G905" t="s">
        <v>45</v>
      </c>
      <c r="H905" t="s">
        <v>2</v>
      </c>
      <c r="I905" t="s">
        <v>51</v>
      </c>
      <c r="J905">
        <v>559.5</v>
      </c>
    </row>
    <row r="906" spans="1:10" x14ac:dyDescent="0.25">
      <c r="A906">
        <v>38</v>
      </c>
      <c r="B906">
        <v>2018</v>
      </c>
      <c r="C906" t="s">
        <v>34</v>
      </c>
      <c r="D906" t="s">
        <v>48</v>
      </c>
      <c r="E906" t="s">
        <v>39</v>
      </c>
      <c r="F906">
        <v>5</v>
      </c>
      <c r="G906" t="s">
        <v>45</v>
      </c>
      <c r="H906" t="s">
        <v>2</v>
      </c>
      <c r="I906" t="s">
        <v>51</v>
      </c>
      <c r="J906">
        <v>601</v>
      </c>
    </row>
    <row r="907" spans="1:10" x14ac:dyDescent="0.25">
      <c r="A907">
        <v>38</v>
      </c>
      <c r="B907">
        <v>2018</v>
      </c>
      <c r="C907" t="s">
        <v>34</v>
      </c>
      <c r="D907" t="s">
        <v>48</v>
      </c>
      <c r="E907" t="s">
        <v>39</v>
      </c>
      <c r="F907">
        <v>6</v>
      </c>
      <c r="G907" t="s">
        <v>45</v>
      </c>
      <c r="H907" t="s">
        <v>46</v>
      </c>
      <c r="I907" t="s">
        <v>51</v>
      </c>
      <c r="J907">
        <v>945.4</v>
      </c>
    </row>
    <row r="908" spans="1:10" x14ac:dyDescent="0.25">
      <c r="A908">
        <v>38</v>
      </c>
      <c r="B908">
        <v>2018</v>
      </c>
      <c r="C908" t="s">
        <v>34</v>
      </c>
      <c r="D908" t="s">
        <v>49</v>
      </c>
      <c r="E908" t="s">
        <v>39</v>
      </c>
      <c r="F908">
        <v>1</v>
      </c>
      <c r="G908" t="s">
        <v>45</v>
      </c>
      <c r="H908" t="s">
        <v>46</v>
      </c>
      <c r="I908" t="s">
        <v>37</v>
      </c>
      <c r="J908">
        <v>1481.1</v>
      </c>
    </row>
    <row r="909" spans="1:10" x14ac:dyDescent="0.25">
      <c r="A909">
        <v>38</v>
      </c>
      <c r="B909">
        <v>2018</v>
      </c>
      <c r="C909" t="s">
        <v>34</v>
      </c>
      <c r="D909" t="s">
        <v>49</v>
      </c>
      <c r="E909" t="s">
        <v>39</v>
      </c>
      <c r="F909">
        <v>2</v>
      </c>
      <c r="G909" t="s">
        <v>38</v>
      </c>
      <c r="H909" t="s">
        <v>46</v>
      </c>
      <c r="I909" t="s">
        <v>51</v>
      </c>
      <c r="J909">
        <v>1554.7</v>
      </c>
    </row>
    <row r="910" spans="1:10" x14ac:dyDescent="0.25">
      <c r="A910">
        <v>38</v>
      </c>
      <c r="B910">
        <v>2018</v>
      </c>
      <c r="C910" t="s">
        <v>34</v>
      </c>
      <c r="D910" t="s">
        <v>49</v>
      </c>
      <c r="E910" t="s">
        <v>39</v>
      </c>
      <c r="F910">
        <v>3</v>
      </c>
      <c r="G910" t="s">
        <v>38</v>
      </c>
      <c r="H910" t="s">
        <v>46</v>
      </c>
      <c r="I910" t="s">
        <v>51</v>
      </c>
      <c r="J910">
        <v>1232.4000000000001</v>
      </c>
    </row>
    <row r="911" spans="1:10" x14ac:dyDescent="0.25">
      <c r="A911">
        <v>38</v>
      </c>
      <c r="B911">
        <v>2018</v>
      </c>
      <c r="C911" t="s">
        <v>34</v>
      </c>
      <c r="D911" t="s">
        <v>49</v>
      </c>
      <c r="E911" t="s">
        <v>39</v>
      </c>
      <c r="F911">
        <v>4</v>
      </c>
      <c r="G911" t="s">
        <v>38</v>
      </c>
      <c r="H911" t="s">
        <v>46</v>
      </c>
      <c r="I911" t="s">
        <v>37</v>
      </c>
      <c r="J911">
        <v>1416</v>
      </c>
    </row>
    <row r="912" spans="1:10" x14ac:dyDescent="0.25">
      <c r="A912">
        <v>38</v>
      </c>
      <c r="B912">
        <v>2018</v>
      </c>
      <c r="C912" t="s">
        <v>34</v>
      </c>
      <c r="D912" t="s">
        <v>49</v>
      </c>
      <c r="E912" t="s">
        <v>39</v>
      </c>
      <c r="F912">
        <v>5</v>
      </c>
      <c r="G912" t="s">
        <v>45</v>
      </c>
      <c r="H912" t="s">
        <v>2</v>
      </c>
      <c r="I912" t="s">
        <v>37</v>
      </c>
      <c r="J912">
        <v>866.6</v>
      </c>
    </row>
    <row r="913" spans="1:10" x14ac:dyDescent="0.25">
      <c r="A913">
        <v>38</v>
      </c>
      <c r="B913">
        <v>2018</v>
      </c>
      <c r="C913" t="s">
        <v>34</v>
      </c>
      <c r="D913" t="s">
        <v>49</v>
      </c>
      <c r="E913" t="s">
        <v>39</v>
      </c>
      <c r="F913">
        <v>6</v>
      </c>
      <c r="G913" t="s">
        <v>45</v>
      </c>
      <c r="H913" t="s">
        <v>2</v>
      </c>
      <c r="I913" t="s">
        <v>51</v>
      </c>
      <c r="J913">
        <v>1038.8</v>
      </c>
    </row>
    <row r="914" spans="1:10" x14ac:dyDescent="0.25">
      <c r="A914">
        <v>39</v>
      </c>
      <c r="B914">
        <v>2017</v>
      </c>
      <c r="C914" t="s">
        <v>34</v>
      </c>
      <c r="D914" t="s">
        <v>48</v>
      </c>
      <c r="E914" t="s">
        <v>39</v>
      </c>
      <c r="F914">
        <v>1</v>
      </c>
      <c r="G914" t="s">
        <v>38</v>
      </c>
      <c r="H914" t="s">
        <v>46</v>
      </c>
      <c r="I914" t="s">
        <v>37</v>
      </c>
      <c r="J914">
        <v>715.3</v>
      </c>
    </row>
    <row r="915" spans="1:10" x14ac:dyDescent="0.25">
      <c r="A915">
        <v>39</v>
      </c>
      <c r="B915">
        <v>2017</v>
      </c>
      <c r="C915" t="s">
        <v>34</v>
      </c>
      <c r="D915" t="s">
        <v>48</v>
      </c>
      <c r="E915" t="s">
        <v>39</v>
      </c>
      <c r="F915">
        <v>2</v>
      </c>
      <c r="G915" t="s">
        <v>38</v>
      </c>
      <c r="H915" t="s">
        <v>2</v>
      </c>
      <c r="I915" t="s">
        <v>37</v>
      </c>
      <c r="J915">
        <v>371.9</v>
      </c>
    </row>
    <row r="916" spans="1:10" x14ac:dyDescent="0.25">
      <c r="A916">
        <v>39</v>
      </c>
      <c r="B916">
        <v>2017</v>
      </c>
      <c r="C916" t="s">
        <v>34</v>
      </c>
      <c r="D916" t="s">
        <v>48</v>
      </c>
      <c r="E916" t="s">
        <v>39</v>
      </c>
      <c r="F916">
        <v>3</v>
      </c>
      <c r="G916" t="s">
        <v>38</v>
      </c>
      <c r="H916" t="s">
        <v>46</v>
      </c>
      <c r="I916" t="s">
        <v>51</v>
      </c>
      <c r="J916">
        <v>824.2</v>
      </c>
    </row>
    <row r="917" spans="1:10" x14ac:dyDescent="0.25">
      <c r="A917">
        <v>39</v>
      </c>
      <c r="B917">
        <v>2017</v>
      </c>
      <c r="C917" t="s">
        <v>34</v>
      </c>
      <c r="D917" t="s">
        <v>48</v>
      </c>
      <c r="E917" t="s">
        <v>39</v>
      </c>
      <c r="F917">
        <v>4</v>
      </c>
      <c r="G917" t="s">
        <v>38</v>
      </c>
      <c r="H917" t="s">
        <v>46</v>
      </c>
      <c r="I917" t="s">
        <v>37</v>
      </c>
      <c r="J917">
        <v>704.5</v>
      </c>
    </row>
    <row r="918" spans="1:10" x14ac:dyDescent="0.25">
      <c r="A918">
        <v>39</v>
      </c>
      <c r="B918">
        <v>2017</v>
      </c>
      <c r="C918" t="s">
        <v>34</v>
      </c>
      <c r="D918" t="s">
        <v>48</v>
      </c>
      <c r="E918" t="s">
        <v>39</v>
      </c>
      <c r="F918">
        <v>5</v>
      </c>
      <c r="G918" t="s">
        <v>38</v>
      </c>
      <c r="H918" t="s">
        <v>2</v>
      </c>
      <c r="I918" t="s">
        <v>37</v>
      </c>
      <c r="J918">
        <v>578.1</v>
      </c>
    </row>
    <row r="919" spans="1:10" x14ac:dyDescent="0.25">
      <c r="A919">
        <v>39</v>
      </c>
      <c r="B919">
        <v>2017</v>
      </c>
      <c r="C919" t="s">
        <v>34</v>
      </c>
      <c r="D919" t="s">
        <v>48</v>
      </c>
      <c r="E919" t="s">
        <v>39</v>
      </c>
      <c r="F919">
        <v>6</v>
      </c>
      <c r="G919" t="s">
        <v>38</v>
      </c>
      <c r="H919" t="s">
        <v>2</v>
      </c>
      <c r="I919" t="s">
        <v>51</v>
      </c>
      <c r="J919">
        <v>263.8</v>
      </c>
    </row>
    <row r="920" spans="1:10" x14ac:dyDescent="0.25">
      <c r="A920">
        <v>39</v>
      </c>
      <c r="B920">
        <v>2017</v>
      </c>
      <c r="C920" t="s">
        <v>34</v>
      </c>
      <c r="D920" t="s">
        <v>49</v>
      </c>
      <c r="E920" t="s">
        <v>39</v>
      </c>
      <c r="F920">
        <v>1</v>
      </c>
      <c r="G920" t="s">
        <v>38</v>
      </c>
      <c r="H920" t="s">
        <v>2</v>
      </c>
      <c r="I920" t="s">
        <v>51</v>
      </c>
      <c r="J920">
        <v>949.8</v>
      </c>
    </row>
    <row r="921" spans="1:10" x14ac:dyDescent="0.25">
      <c r="A921">
        <v>39</v>
      </c>
      <c r="B921">
        <v>2017</v>
      </c>
      <c r="C921" t="s">
        <v>34</v>
      </c>
      <c r="D921" t="s">
        <v>49</v>
      </c>
      <c r="E921" t="s">
        <v>39</v>
      </c>
      <c r="F921">
        <v>2</v>
      </c>
      <c r="G921" t="s">
        <v>38</v>
      </c>
      <c r="H921" t="s">
        <v>2</v>
      </c>
      <c r="I921" t="s">
        <v>37</v>
      </c>
      <c r="J921">
        <v>784.1</v>
      </c>
    </row>
    <row r="922" spans="1:10" x14ac:dyDescent="0.25">
      <c r="A922">
        <v>39</v>
      </c>
      <c r="B922">
        <v>2017</v>
      </c>
      <c r="C922" t="s">
        <v>34</v>
      </c>
      <c r="D922" t="s">
        <v>49</v>
      </c>
      <c r="E922" t="s">
        <v>39</v>
      </c>
      <c r="F922">
        <v>3</v>
      </c>
      <c r="G922" t="s">
        <v>38</v>
      </c>
      <c r="H922" t="s">
        <v>46</v>
      </c>
      <c r="I922" t="s">
        <v>51</v>
      </c>
      <c r="J922">
        <v>1223.5999999999999</v>
      </c>
    </row>
    <row r="923" spans="1:10" x14ac:dyDescent="0.25">
      <c r="A923">
        <v>39</v>
      </c>
      <c r="B923">
        <v>2017</v>
      </c>
      <c r="C923" t="s">
        <v>34</v>
      </c>
      <c r="D923" t="s">
        <v>49</v>
      </c>
      <c r="E923" t="s">
        <v>39</v>
      </c>
      <c r="F923">
        <v>4</v>
      </c>
      <c r="G923" t="s">
        <v>45</v>
      </c>
      <c r="H923" t="s">
        <v>46</v>
      </c>
      <c r="I923" t="s">
        <v>51</v>
      </c>
      <c r="J923">
        <v>1123.3</v>
      </c>
    </row>
    <row r="924" spans="1:10" x14ac:dyDescent="0.25">
      <c r="A924">
        <v>39</v>
      </c>
      <c r="B924">
        <v>2017</v>
      </c>
      <c r="C924" t="s">
        <v>34</v>
      </c>
      <c r="D924" t="s">
        <v>49</v>
      </c>
      <c r="E924" t="s">
        <v>39</v>
      </c>
      <c r="F924">
        <v>5</v>
      </c>
      <c r="G924" t="s">
        <v>38</v>
      </c>
      <c r="H924" t="s">
        <v>2</v>
      </c>
      <c r="I924" t="s">
        <v>37</v>
      </c>
      <c r="J924">
        <v>1011.4</v>
      </c>
    </row>
    <row r="925" spans="1:10" x14ac:dyDescent="0.25">
      <c r="A925">
        <v>39</v>
      </c>
      <c r="B925">
        <v>2017</v>
      </c>
      <c r="C925" t="s">
        <v>34</v>
      </c>
      <c r="D925" t="s">
        <v>49</v>
      </c>
      <c r="E925" t="s">
        <v>39</v>
      </c>
      <c r="F925">
        <v>6</v>
      </c>
      <c r="G925" t="s">
        <v>38</v>
      </c>
      <c r="H925" t="s">
        <v>46</v>
      </c>
      <c r="I925" t="s">
        <v>51</v>
      </c>
      <c r="J925">
        <v>1236.9000000000001</v>
      </c>
    </row>
    <row r="926" spans="1:10" x14ac:dyDescent="0.25">
      <c r="A926">
        <v>39</v>
      </c>
      <c r="B926">
        <v>2018</v>
      </c>
      <c r="C926" t="s">
        <v>34</v>
      </c>
      <c r="D926" t="s">
        <v>48</v>
      </c>
      <c r="E926" t="s">
        <v>39</v>
      </c>
      <c r="F926">
        <v>1</v>
      </c>
      <c r="G926" t="s">
        <v>45</v>
      </c>
      <c r="H926" t="s">
        <v>46</v>
      </c>
      <c r="I926" t="s">
        <v>37</v>
      </c>
      <c r="J926">
        <v>1023.9</v>
      </c>
    </row>
    <row r="927" spans="1:10" x14ac:dyDescent="0.25">
      <c r="A927">
        <v>39</v>
      </c>
      <c r="B927">
        <v>2018</v>
      </c>
      <c r="C927" t="s">
        <v>34</v>
      </c>
      <c r="D927" t="s">
        <v>48</v>
      </c>
      <c r="E927" t="s">
        <v>39</v>
      </c>
      <c r="F927">
        <v>2</v>
      </c>
      <c r="G927" t="s">
        <v>45</v>
      </c>
      <c r="H927" t="s">
        <v>2</v>
      </c>
      <c r="I927" t="s">
        <v>37</v>
      </c>
      <c r="J927">
        <v>628.1</v>
      </c>
    </row>
    <row r="928" spans="1:10" x14ac:dyDescent="0.25">
      <c r="A928">
        <v>39</v>
      </c>
      <c r="B928">
        <v>2018</v>
      </c>
      <c r="C928" t="s">
        <v>34</v>
      </c>
      <c r="D928" t="s">
        <v>48</v>
      </c>
      <c r="E928" t="s">
        <v>39</v>
      </c>
      <c r="F928">
        <v>3</v>
      </c>
      <c r="G928" t="s">
        <v>45</v>
      </c>
      <c r="H928" t="s">
        <v>2</v>
      </c>
      <c r="I928" t="s">
        <v>37</v>
      </c>
      <c r="J928">
        <v>714.4</v>
      </c>
    </row>
    <row r="929" spans="1:10" x14ac:dyDescent="0.25">
      <c r="A929">
        <v>39</v>
      </c>
      <c r="B929">
        <v>2018</v>
      </c>
      <c r="C929" t="s">
        <v>34</v>
      </c>
      <c r="D929" t="s">
        <v>48</v>
      </c>
      <c r="E929" t="s">
        <v>39</v>
      </c>
      <c r="F929">
        <v>4</v>
      </c>
      <c r="G929" t="s">
        <v>45</v>
      </c>
      <c r="H929" t="s">
        <v>46</v>
      </c>
      <c r="I929" t="s">
        <v>37</v>
      </c>
      <c r="J929">
        <v>926.8</v>
      </c>
    </row>
    <row r="930" spans="1:10" x14ac:dyDescent="0.25">
      <c r="A930">
        <v>39</v>
      </c>
      <c r="B930">
        <v>2018</v>
      </c>
      <c r="C930" t="s">
        <v>34</v>
      </c>
      <c r="D930" t="s">
        <v>48</v>
      </c>
      <c r="E930" t="s">
        <v>39</v>
      </c>
      <c r="F930">
        <v>5</v>
      </c>
      <c r="G930" t="s">
        <v>38</v>
      </c>
      <c r="H930" t="s">
        <v>46</v>
      </c>
      <c r="I930" t="s">
        <v>51</v>
      </c>
      <c r="J930">
        <v>1058.2</v>
      </c>
    </row>
    <row r="931" spans="1:10" x14ac:dyDescent="0.25">
      <c r="A931">
        <v>39</v>
      </c>
      <c r="B931">
        <v>2018</v>
      </c>
      <c r="C931" t="s">
        <v>34</v>
      </c>
      <c r="D931" t="s">
        <v>48</v>
      </c>
      <c r="E931" t="s">
        <v>39</v>
      </c>
      <c r="F931">
        <v>6</v>
      </c>
      <c r="G931" t="s">
        <v>38</v>
      </c>
      <c r="H931" t="s">
        <v>46</v>
      </c>
      <c r="I931" t="s">
        <v>37</v>
      </c>
      <c r="J931">
        <v>953.4</v>
      </c>
    </row>
    <row r="932" spans="1:10" x14ac:dyDescent="0.25">
      <c r="A932">
        <v>39</v>
      </c>
      <c r="B932">
        <v>2018</v>
      </c>
      <c r="C932" t="s">
        <v>34</v>
      </c>
      <c r="D932" t="s">
        <v>49</v>
      </c>
      <c r="E932" t="s">
        <v>39</v>
      </c>
      <c r="F932">
        <v>1</v>
      </c>
      <c r="G932" t="s">
        <v>45</v>
      </c>
      <c r="H932" t="s">
        <v>2</v>
      </c>
      <c r="I932" t="s">
        <v>37</v>
      </c>
      <c r="J932">
        <v>1215.8</v>
      </c>
    </row>
    <row r="933" spans="1:10" x14ac:dyDescent="0.25">
      <c r="A933">
        <v>39</v>
      </c>
      <c r="B933">
        <v>2018</v>
      </c>
      <c r="C933" t="s">
        <v>34</v>
      </c>
      <c r="D933" t="s">
        <v>49</v>
      </c>
      <c r="E933" t="s">
        <v>39</v>
      </c>
      <c r="F933">
        <v>2</v>
      </c>
      <c r="G933" t="s">
        <v>45</v>
      </c>
      <c r="H933" t="s">
        <v>46</v>
      </c>
      <c r="I933" t="s">
        <v>37</v>
      </c>
      <c r="J933">
        <v>1524.1</v>
      </c>
    </row>
    <row r="934" spans="1:10" x14ac:dyDescent="0.25">
      <c r="A934">
        <v>39</v>
      </c>
      <c r="B934">
        <v>2018</v>
      </c>
      <c r="C934" t="s">
        <v>34</v>
      </c>
      <c r="D934" t="s">
        <v>49</v>
      </c>
      <c r="E934" t="s">
        <v>39</v>
      </c>
      <c r="F934">
        <v>3</v>
      </c>
      <c r="G934" t="s">
        <v>38</v>
      </c>
      <c r="H934" t="s">
        <v>2</v>
      </c>
      <c r="I934" t="s">
        <v>37</v>
      </c>
      <c r="J934">
        <v>1193.3</v>
      </c>
    </row>
    <row r="935" spans="1:10" x14ac:dyDescent="0.25">
      <c r="A935">
        <v>39</v>
      </c>
      <c r="B935">
        <v>2018</v>
      </c>
      <c r="C935" t="s">
        <v>34</v>
      </c>
      <c r="D935" t="s">
        <v>49</v>
      </c>
      <c r="E935" t="s">
        <v>39</v>
      </c>
      <c r="F935">
        <v>4</v>
      </c>
      <c r="G935" t="s">
        <v>45</v>
      </c>
      <c r="H935" t="s">
        <v>46</v>
      </c>
      <c r="I935" t="s">
        <v>51</v>
      </c>
      <c r="J935">
        <v>1443.3</v>
      </c>
    </row>
    <row r="936" spans="1:10" x14ac:dyDescent="0.25">
      <c r="A936">
        <v>39</v>
      </c>
      <c r="B936">
        <v>2018</v>
      </c>
      <c r="C936" t="s">
        <v>34</v>
      </c>
      <c r="D936" t="s">
        <v>49</v>
      </c>
      <c r="E936" t="s">
        <v>39</v>
      </c>
      <c r="F936">
        <v>5</v>
      </c>
      <c r="G936" t="s">
        <v>38</v>
      </c>
      <c r="H936" t="s">
        <v>2</v>
      </c>
      <c r="I936" t="s">
        <v>51</v>
      </c>
      <c r="J936">
        <v>1159.3</v>
      </c>
    </row>
    <row r="937" spans="1:10" x14ac:dyDescent="0.25">
      <c r="A937">
        <v>39</v>
      </c>
      <c r="B937">
        <v>2018</v>
      </c>
      <c r="C937" t="s">
        <v>34</v>
      </c>
      <c r="D937" t="s">
        <v>49</v>
      </c>
      <c r="E937" t="s">
        <v>39</v>
      </c>
      <c r="F937">
        <v>6</v>
      </c>
      <c r="G937" t="s">
        <v>45</v>
      </c>
      <c r="H937" t="s">
        <v>2</v>
      </c>
      <c r="I937" t="s">
        <v>51</v>
      </c>
      <c r="J937">
        <v>1017</v>
      </c>
    </row>
    <row r="938" spans="1:10" x14ac:dyDescent="0.25">
      <c r="A938">
        <v>40</v>
      </c>
      <c r="B938">
        <v>2017</v>
      </c>
      <c r="C938" t="s">
        <v>34</v>
      </c>
      <c r="D938" t="s">
        <v>48</v>
      </c>
      <c r="E938" t="s">
        <v>39</v>
      </c>
      <c r="F938">
        <v>1</v>
      </c>
      <c r="G938" t="s">
        <v>38</v>
      </c>
      <c r="H938" t="s">
        <v>46</v>
      </c>
      <c r="I938" t="s">
        <v>51</v>
      </c>
      <c r="J938">
        <v>827.7</v>
      </c>
    </row>
    <row r="939" spans="1:10" x14ac:dyDescent="0.25">
      <c r="A939">
        <v>40</v>
      </c>
      <c r="B939">
        <v>2017</v>
      </c>
      <c r="C939" t="s">
        <v>34</v>
      </c>
      <c r="D939" t="s">
        <v>48</v>
      </c>
      <c r="E939" t="s">
        <v>39</v>
      </c>
      <c r="F939">
        <v>2</v>
      </c>
      <c r="G939" t="s">
        <v>45</v>
      </c>
      <c r="H939" t="s">
        <v>2</v>
      </c>
      <c r="I939" t="s">
        <v>51</v>
      </c>
      <c r="J939">
        <v>322</v>
      </c>
    </row>
    <row r="940" spans="1:10" x14ac:dyDescent="0.25">
      <c r="A940">
        <v>40</v>
      </c>
      <c r="B940">
        <v>2017</v>
      </c>
      <c r="C940" t="s">
        <v>34</v>
      </c>
      <c r="D940" t="s">
        <v>48</v>
      </c>
      <c r="E940" t="s">
        <v>39</v>
      </c>
      <c r="F940">
        <v>3</v>
      </c>
      <c r="G940" t="s">
        <v>38</v>
      </c>
      <c r="H940" t="s">
        <v>2</v>
      </c>
      <c r="I940" t="s">
        <v>37</v>
      </c>
      <c r="J940">
        <v>433.7</v>
      </c>
    </row>
    <row r="941" spans="1:10" x14ac:dyDescent="0.25">
      <c r="A941">
        <v>40</v>
      </c>
      <c r="B941">
        <v>2017</v>
      </c>
      <c r="C941" t="s">
        <v>34</v>
      </c>
      <c r="D941" t="s">
        <v>48</v>
      </c>
      <c r="E941" t="s">
        <v>39</v>
      </c>
      <c r="F941">
        <v>4</v>
      </c>
      <c r="G941" t="s">
        <v>45</v>
      </c>
      <c r="H941" t="s">
        <v>2</v>
      </c>
      <c r="I941" t="s">
        <v>51</v>
      </c>
      <c r="J941">
        <v>386.8</v>
      </c>
    </row>
    <row r="942" spans="1:10" x14ac:dyDescent="0.25">
      <c r="A942">
        <v>40</v>
      </c>
      <c r="B942">
        <v>2017</v>
      </c>
      <c r="C942" t="s">
        <v>34</v>
      </c>
      <c r="D942" t="s">
        <v>48</v>
      </c>
      <c r="E942" t="s">
        <v>39</v>
      </c>
      <c r="F942">
        <v>5</v>
      </c>
      <c r="G942" t="s">
        <v>45</v>
      </c>
      <c r="H942" t="s">
        <v>2</v>
      </c>
      <c r="I942" t="s">
        <v>37</v>
      </c>
      <c r="J942">
        <v>287.8</v>
      </c>
    </row>
    <row r="943" spans="1:10" x14ac:dyDescent="0.25">
      <c r="A943">
        <v>40</v>
      </c>
      <c r="B943">
        <v>2017</v>
      </c>
      <c r="C943" t="s">
        <v>34</v>
      </c>
      <c r="D943" t="s">
        <v>48</v>
      </c>
      <c r="E943" t="s">
        <v>39</v>
      </c>
      <c r="F943">
        <v>6</v>
      </c>
      <c r="G943" t="s">
        <v>38</v>
      </c>
      <c r="H943" t="s">
        <v>46</v>
      </c>
      <c r="I943" t="s">
        <v>51</v>
      </c>
      <c r="J943">
        <v>879.9</v>
      </c>
    </row>
    <row r="944" spans="1:10" x14ac:dyDescent="0.25">
      <c r="A944">
        <v>40</v>
      </c>
      <c r="B944">
        <v>2017</v>
      </c>
      <c r="C944" t="s">
        <v>34</v>
      </c>
      <c r="D944" t="s">
        <v>49</v>
      </c>
      <c r="E944" t="s">
        <v>39</v>
      </c>
      <c r="F944">
        <v>1</v>
      </c>
      <c r="G944" t="s">
        <v>45</v>
      </c>
      <c r="H944" t="s">
        <v>2</v>
      </c>
      <c r="I944" t="s">
        <v>51</v>
      </c>
      <c r="J944">
        <v>707.2</v>
      </c>
    </row>
    <row r="945" spans="1:10" x14ac:dyDescent="0.25">
      <c r="A945">
        <v>40</v>
      </c>
      <c r="B945">
        <v>2017</v>
      </c>
      <c r="C945" t="s">
        <v>34</v>
      </c>
      <c r="D945" t="s">
        <v>49</v>
      </c>
      <c r="E945" t="s">
        <v>39</v>
      </c>
      <c r="F945">
        <v>2</v>
      </c>
      <c r="G945" t="s">
        <v>38</v>
      </c>
      <c r="H945" t="s">
        <v>46</v>
      </c>
      <c r="I945" t="s">
        <v>37</v>
      </c>
      <c r="J945">
        <v>1394.7</v>
      </c>
    </row>
    <row r="946" spans="1:10" x14ac:dyDescent="0.25">
      <c r="A946">
        <v>40</v>
      </c>
      <c r="B946">
        <v>2017</v>
      </c>
      <c r="C946" t="s">
        <v>34</v>
      </c>
      <c r="D946" t="s">
        <v>49</v>
      </c>
      <c r="E946" t="s">
        <v>39</v>
      </c>
      <c r="F946">
        <v>3</v>
      </c>
      <c r="G946" t="s">
        <v>45</v>
      </c>
      <c r="H946" t="s">
        <v>46</v>
      </c>
      <c r="I946" t="s">
        <v>37</v>
      </c>
      <c r="J946">
        <v>1145.5</v>
      </c>
    </row>
    <row r="947" spans="1:10" x14ac:dyDescent="0.25">
      <c r="A947">
        <v>40</v>
      </c>
      <c r="B947">
        <v>2017</v>
      </c>
      <c r="C947" t="s">
        <v>34</v>
      </c>
      <c r="D947" t="s">
        <v>49</v>
      </c>
      <c r="E947" t="s">
        <v>39</v>
      </c>
      <c r="F947">
        <v>4</v>
      </c>
      <c r="G947" t="s">
        <v>38</v>
      </c>
      <c r="H947" t="s">
        <v>2</v>
      </c>
      <c r="I947" t="s">
        <v>37</v>
      </c>
      <c r="J947">
        <v>786</v>
      </c>
    </row>
    <row r="948" spans="1:10" x14ac:dyDescent="0.25">
      <c r="A948">
        <v>40</v>
      </c>
      <c r="B948">
        <v>2017</v>
      </c>
      <c r="C948" t="s">
        <v>34</v>
      </c>
      <c r="D948" t="s">
        <v>49</v>
      </c>
      <c r="E948" t="s">
        <v>39</v>
      </c>
      <c r="F948">
        <v>5</v>
      </c>
      <c r="G948" t="s">
        <v>38</v>
      </c>
      <c r="H948" t="s">
        <v>46</v>
      </c>
      <c r="I948" t="s">
        <v>37</v>
      </c>
      <c r="J948">
        <v>1371.4</v>
      </c>
    </row>
    <row r="949" spans="1:10" x14ac:dyDescent="0.25">
      <c r="A949">
        <v>40</v>
      </c>
      <c r="B949">
        <v>2017</v>
      </c>
      <c r="C949" t="s">
        <v>34</v>
      </c>
      <c r="D949" t="s">
        <v>49</v>
      </c>
      <c r="E949" t="s">
        <v>39</v>
      </c>
      <c r="F949">
        <v>6</v>
      </c>
      <c r="G949" t="s">
        <v>45</v>
      </c>
      <c r="H949" t="s">
        <v>2</v>
      </c>
      <c r="I949" t="s">
        <v>51</v>
      </c>
      <c r="J949">
        <v>899.1</v>
      </c>
    </row>
    <row r="950" spans="1:10" x14ac:dyDescent="0.25">
      <c r="A950">
        <v>40</v>
      </c>
      <c r="B950">
        <v>2018</v>
      </c>
      <c r="C950" t="s">
        <v>34</v>
      </c>
      <c r="D950" t="s">
        <v>48</v>
      </c>
      <c r="E950" t="s">
        <v>39</v>
      </c>
      <c r="F950">
        <v>1</v>
      </c>
      <c r="G950" t="s">
        <v>38</v>
      </c>
      <c r="H950" t="s">
        <v>2</v>
      </c>
      <c r="I950" t="s">
        <v>37</v>
      </c>
      <c r="J950">
        <v>471</v>
      </c>
    </row>
    <row r="951" spans="1:10" x14ac:dyDescent="0.25">
      <c r="A951">
        <v>40</v>
      </c>
      <c r="B951">
        <v>2018</v>
      </c>
      <c r="C951" t="s">
        <v>34</v>
      </c>
      <c r="D951" t="s">
        <v>48</v>
      </c>
      <c r="E951" t="s">
        <v>39</v>
      </c>
      <c r="F951">
        <v>2</v>
      </c>
      <c r="G951" t="s">
        <v>38</v>
      </c>
      <c r="H951" t="s">
        <v>46</v>
      </c>
      <c r="I951" t="s">
        <v>37</v>
      </c>
      <c r="J951">
        <v>1000.8</v>
      </c>
    </row>
    <row r="952" spans="1:10" x14ac:dyDescent="0.25">
      <c r="A952">
        <v>40</v>
      </c>
      <c r="B952">
        <v>2018</v>
      </c>
      <c r="C952" t="s">
        <v>34</v>
      </c>
      <c r="D952" t="s">
        <v>48</v>
      </c>
      <c r="E952" t="s">
        <v>39</v>
      </c>
      <c r="F952">
        <v>3</v>
      </c>
      <c r="G952" t="s">
        <v>38</v>
      </c>
      <c r="H952" t="s">
        <v>2</v>
      </c>
      <c r="I952" t="s">
        <v>37</v>
      </c>
      <c r="J952">
        <v>625.70000000000005</v>
      </c>
    </row>
    <row r="953" spans="1:10" x14ac:dyDescent="0.25">
      <c r="A953">
        <v>40</v>
      </c>
      <c r="B953">
        <v>2018</v>
      </c>
      <c r="C953" t="s">
        <v>34</v>
      </c>
      <c r="D953" t="s">
        <v>48</v>
      </c>
      <c r="E953" t="s">
        <v>39</v>
      </c>
      <c r="F953">
        <v>4</v>
      </c>
      <c r="G953" t="s">
        <v>45</v>
      </c>
      <c r="H953" t="s">
        <v>46</v>
      </c>
      <c r="I953" t="s">
        <v>51</v>
      </c>
      <c r="J953">
        <v>1214.2</v>
      </c>
    </row>
    <row r="954" spans="1:10" x14ac:dyDescent="0.25">
      <c r="A954">
        <v>40</v>
      </c>
      <c r="B954">
        <v>2018</v>
      </c>
      <c r="C954" t="s">
        <v>34</v>
      </c>
      <c r="D954" t="s">
        <v>48</v>
      </c>
      <c r="E954" t="s">
        <v>39</v>
      </c>
      <c r="F954">
        <v>5</v>
      </c>
      <c r="G954" t="s">
        <v>38</v>
      </c>
      <c r="H954" t="s">
        <v>46</v>
      </c>
      <c r="I954" t="s">
        <v>51</v>
      </c>
      <c r="J954">
        <v>1084.8</v>
      </c>
    </row>
    <row r="955" spans="1:10" x14ac:dyDescent="0.25">
      <c r="A955">
        <v>40</v>
      </c>
      <c r="B955">
        <v>2018</v>
      </c>
      <c r="C955" t="s">
        <v>34</v>
      </c>
      <c r="D955" t="s">
        <v>48</v>
      </c>
      <c r="E955" t="s">
        <v>39</v>
      </c>
      <c r="F955">
        <v>6</v>
      </c>
      <c r="G955" t="s">
        <v>45</v>
      </c>
      <c r="H955" t="s">
        <v>46</v>
      </c>
      <c r="I955" t="s">
        <v>37</v>
      </c>
      <c r="J955">
        <v>1007.9</v>
      </c>
    </row>
    <row r="956" spans="1:10" x14ac:dyDescent="0.25">
      <c r="A956">
        <v>40</v>
      </c>
      <c r="B956">
        <v>2018</v>
      </c>
      <c r="C956" t="s">
        <v>34</v>
      </c>
      <c r="D956" t="s">
        <v>49</v>
      </c>
      <c r="E956" t="s">
        <v>39</v>
      </c>
      <c r="F956">
        <v>1</v>
      </c>
      <c r="G956" t="s">
        <v>38</v>
      </c>
      <c r="H956" t="s">
        <v>2</v>
      </c>
      <c r="I956" t="s">
        <v>37</v>
      </c>
      <c r="J956">
        <v>1230.9000000000001</v>
      </c>
    </row>
    <row r="957" spans="1:10" x14ac:dyDescent="0.25">
      <c r="A957">
        <v>40</v>
      </c>
      <c r="B957">
        <v>2018</v>
      </c>
      <c r="C957" t="s">
        <v>34</v>
      </c>
      <c r="D957" t="s">
        <v>49</v>
      </c>
      <c r="E957" t="s">
        <v>39</v>
      </c>
      <c r="F957">
        <v>2</v>
      </c>
      <c r="G957" t="s">
        <v>38</v>
      </c>
      <c r="H957" t="s">
        <v>46</v>
      </c>
      <c r="I957" t="s">
        <v>51</v>
      </c>
      <c r="J957">
        <v>1425.2</v>
      </c>
    </row>
    <row r="958" spans="1:10" x14ac:dyDescent="0.25">
      <c r="A958">
        <v>40</v>
      </c>
      <c r="B958">
        <v>2018</v>
      </c>
      <c r="C958" t="s">
        <v>34</v>
      </c>
      <c r="D958" t="s">
        <v>49</v>
      </c>
      <c r="E958" t="s">
        <v>39</v>
      </c>
      <c r="F958">
        <v>3</v>
      </c>
      <c r="G958" t="s">
        <v>38</v>
      </c>
      <c r="H958" t="s">
        <v>2</v>
      </c>
      <c r="I958" t="s">
        <v>37</v>
      </c>
      <c r="J958">
        <v>1132.2</v>
      </c>
    </row>
    <row r="959" spans="1:10" x14ac:dyDescent="0.25">
      <c r="A959">
        <v>40</v>
      </c>
      <c r="B959">
        <v>2018</v>
      </c>
      <c r="C959" t="s">
        <v>34</v>
      </c>
      <c r="D959" t="s">
        <v>49</v>
      </c>
      <c r="E959" t="s">
        <v>39</v>
      </c>
      <c r="F959">
        <v>4</v>
      </c>
      <c r="G959" t="s">
        <v>45</v>
      </c>
      <c r="H959" t="s">
        <v>46</v>
      </c>
      <c r="I959" t="s">
        <v>51</v>
      </c>
      <c r="J959">
        <v>1360.1</v>
      </c>
    </row>
    <row r="960" spans="1:10" x14ac:dyDescent="0.25">
      <c r="A960">
        <v>40</v>
      </c>
      <c r="B960">
        <v>2018</v>
      </c>
      <c r="C960" t="s">
        <v>34</v>
      </c>
      <c r="D960" t="s">
        <v>49</v>
      </c>
      <c r="E960" t="s">
        <v>39</v>
      </c>
      <c r="F960">
        <v>5</v>
      </c>
      <c r="G960" t="s">
        <v>45</v>
      </c>
      <c r="H960" t="s">
        <v>2</v>
      </c>
      <c r="I960" t="s">
        <v>37</v>
      </c>
      <c r="J960">
        <v>932.6</v>
      </c>
    </row>
    <row r="961" spans="1:10" x14ac:dyDescent="0.25">
      <c r="A961">
        <v>40</v>
      </c>
      <c r="B961">
        <v>2018</v>
      </c>
      <c r="C961" t="s">
        <v>34</v>
      </c>
      <c r="D961" t="s">
        <v>49</v>
      </c>
      <c r="E961" t="s">
        <v>39</v>
      </c>
      <c r="F961">
        <v>6</v>
      </c>
      <c r="G961" t="s">
        <v>45</v>
      </c>
      <c r="H961" t="s">
        <v>46</v>
      </c>
      <c r="I961" t="s">
        <v>37</v>
      </c>
      <c r="J961">
        <v>1286.2</v>
      </c>
    </row>
    <row r="962" spans="1:10" x14ac:dyDescent="0.25">
      <c r="A962">
        <v>41</v>
      </c>
      <c r="B962">
        <v>2017</v>
      </c>
      <c r="C962" t="s">
        <v>34</v>
      </c>
      <c r="D962" t="s">
        <v>48</v>
      </c>
      <c r="E962" t="s">
        <v>39</v>
      </c>
      <c r="F962">
        <v>1</v>
      </c>
      <c r="G962" t="s">
        <v>38</v>
      </c>
      <c r="H962" t="s">
        <v>2</v>
      </c>
      <c r="I962" t="s">
        <v>51</v>
      </c>
      <c r="J962">
        <v>303.60000000000002</v>
      </c>
    </row>
    <row r="963" spans="1:10" x14ac:dyDescent="0.25">
      <c r="A963">
        <v>41</v>
      </c>
      <c r="B963">
        <v>2017</v>
      </c>
      <c r="C963" t="s">
        <v>34</v>
      </c>
      <c r="D963" t="s">
        <v>48</v>
      </c>
      <c r="E963" t="s">
        <v>39</v>
      </c>
      <c r="F963">
        <v>2</v>
      </c>
      <c r="G963" t="s">
        <v>38</v>
      </c>
      <c r="H963" t="s">
        <v>46</v>
      </c>
      <c r="I963" t="s">
        <v>37</v>
      </c>
      <c r="J963">
        <v>568.79999999999995</v>
      </c>
    </row>
    <row r="964" spans="1:10" x14ac:dyDescent="0.25">
      <c r="A964">
        <v>41</v>
      </c>
      <c r="B964">
        <v>2017</v>
      </c>
      <c r="C964" t="s">
        <v>34</v>
      </c>
      <c r="D964" t="s">
        <v>48</v>
      </c>
      <c r="E964" t="s">
        <v>39</v>
      </c>
      <c r="F964">
        <v>3</v>
      </c>
      <c r="G964" t="s">
        <v>45</v>
      </c>
      <c r="H964" t="s">
        <v>2</v>
      </c>
      <c r="I964" t="s">
        <v>37</v>
      </c>
      <c r="J964">
        <v>471.2</v>
      </c>
    </row>
    <row r="965" spans="1:10" x14ac:dyDescent="0.25">
      <c r="A965">
        <v>41</v>
      </c>
      <c r="B965">
        <v>2017</v>
      </c>
      <c r="C965" t="s">
        <v>34</v>
      </c>
      <c r="D965" t="s">
        <v>48</v>
      </c>
      <c r="E965" t="s">
        <v>39</v>
      </c>
      <c r="F965">
        <v>4</v>
      </c>
      <c r="G965" t="s">
        <v>38</v>
      </c>
      <c r="H965" t="s">
        <v>2</v>
      </c>
      <c r="I965" t="s">
        <v>37</v>
      </c>
      <c r="J965">
        <v>335.5</v>
      </c>
    </row>
    <row r="966" spans="1:10" x14ac:dyDescent="0.25">
      <c r="A966">
        <v>41</v>
      </c>
      <c r="B966">
        <v>2017</v>
      </c>
      <c r="C966" t="s">
        <v>34</v>
      </c>
      <c r="D966" t="s">
        <v>48</v>
      </c>
      <c r="E966" t="s">
        <v>39</v>
      </c>
      <c r="F966">
        <v>5</v>
      </c>
      <c r="G966" t="s">
        <v>38</v>
      </c>
      <c r="H966" t="s">
        <v>46</v>
      </c>
      <c r="I966" t="s">
        <v>37</v>
      </c>
      <c r="J966">
        <v>822.2</v>
      </c>
    </row>
    <row r="967" spans="1:10" x14ac:dyDescent="0.25">
      <c r="A967">
        <v>41</v>
      </c>
      <c r="B967">
        <v>2017</v>
      </c>
      <c r="C967" t="s">
        <v>34</v>
      </c>
      <c r="D967" t="s">
        <v>48</v>
      </c>
      <c r="E967" t="s">
        <v>39</v>
      </c>
      <c r="F967">
        <v>6</v>
      </c>
      <c r="G967" t="s">
        <v>38</v>
      </c>
      <c r="H967" t="s">
        <v>2</v>
      </c>
      <c r="I967" t="s">
        <v>51</v>
      </c>
      <c r="J967">
        <v>501.1</v>
      </c>
    </row>
    <row r="968" spans="1:10" x14ac:dyDescent="0.25">
      <c r="A968">
        <v>41</v>
      </c>
      <c r="B968">
        <v>2017</v>
      </c>
      <c r="C968" t="s">
        <v>34</v>
      </c>
      <c r="D968" t="s">
        <v>49</v>
      </c>
      <c r="E968" t="s">
        <v>39</v>
      </c>
      <c r="F968">
        <v>1</v>
      </c>
      <c r="G968" t="s">
        <v>38</v>
      </c>
      <c r="H968" t="s">
        <v>46</v>
      </c>
      <c r="I968" t="s">
        <v>51</v>
      </c>
      <c r="J968">
        <v>1098</v>
      </c>
    </row>
    <row r="969" spans="1:10" x14ac:dyDescent="0.25">
      <c r="A969">
        <v>41</v>
      </c>
      <c r="B969">
        <v>2017</v>
      </c>
      <c r="C969" t="s">
        <v>34</v>
      </c>
      <c r="D969" t="s">
        <v>49</v>
      </c>
      <c r="E969" t="s">
        <v>39</v>
      </c>
      <c r="F969">
        <v>2</v>
      </c>
      <c r="G969" t="s">
        <v>38</v>
      </c>
      <c r="H969" t="s">
        <v>2</v>
      </c>
      <c r="I969" t="s">
        <v>37</v>
      </c>
      <c r="J969">
        <v>952.7</v>
      </c>
    </row>
    <row r="970" spans="1:10" x14ac:dyDescent="0.25">
      <c r="A970">
        <v>41</v>
      </c>
      <c r="B970">
        <v>2017</v>
      </c>
      <c r="C970" t="s">
        <v>34</v>
      </c>
      <c r="D970" t="s">
        <v>49</v>
      </c>
      <c r="E970" t="s">
        <v>39</v>
      </c>
      <c r="F970">
        <v>3</v>
      </c>
      <c r="G970" t="s">
        <v>45</v>
      </c>
      <c r="H970" t="s">
        <v>46</v>
      </c>
      <c r="I970" t="s">
        <v>37</v>
      </c>
      <c r="J970">
        <v>1180.2</v>
      </c>
    </row>
    <row r="971" spans="1:10" x14ac:dyDescent="0.25">
      <c r="A971">
        <v>41</v>
      </c>
      <c r="B971">
        <v>2017</v>
      </c>
      <c r="C971" t="s">
        <v>34</v>
      </c>
      <c r="D971" t="s">
        <v>49</v>
      </c>
      <c r="E971" t="s">
        <v>39</v>
      </c>
      <c r="F971">
        <v>4</v>
      </c>
      <c r="G971" t="s">
        <v>38</v>
      </c>
      <c r="H971" t="s">
        <v>2</v>
      </c>
      <c r="I971" t="s">
        <v>51</v>
      </c>
      <c r="J971">
        <v>777.9</v>
      </c>
    </row>
    <row r="972" spans="1:10" x14ac:dyDescent="0.25">
      <c r="A972">
        <v>41</v>
      </c>
      <c r="B972">
        <v>2017</v>
      </c>
      <c r="C972" t="s">
        <v>34</v>
      </c>
      <c r="D972" t="s">
        <v>49</v>
      </c>
      <c r="E972" t="s">
        <v>39</v>
      </c>
      <c r="F972">
        <v>5</v>
      </c>
      <c r="G972" t="s">
        <v>38</v>
      </c>
      <c r="H972" t="s">
        <v>46</v>
      </c>
      <c r="I972" t="s">
        <v>51</v>
      </c>
      <c r="J972">
        <v>1149</v>
      </c>
    </row>
    <row r="973" spans="1:10" x14ac:dyDescent="0.25">
      <c r="A973">
        <v>41</v>
      </c>
      <c r="B973">
        <v>2017</v>
      </c>
      <c r="C973" t="s">
        <v>34</v>
      </c>
      <c r="D973" t="s">
        <v>49</v>
      </c>
      <c r="E973" t="s">
        <v>39</v>
      </c>
      <c r="F973">
        <v>6</v>
      </c>
      <c r="G973" t="s">
        <v>38</v>
      </c>
      <c r="H973" t="s">
        <v>46</v>
      </c>
      <c r="I973" t="s">
        <v>37</v>
      </c>
      <c r="J973">
        <v>1161.5999999999999</v>
      </c>
    </row>
    <row r="974" spans="1:10" x14ac:dyDescent="0.25">
      <c r="A974">
        <v>41</v>
      </c>
      <c r="B974">
        <v>2018</v>
      </c>
      <c r="C974" t="s">
        <v>34</v>
      </c>
      <c r="D974" t="s">
        <v>48</v>
      </c>
      <c r="E974" t="s">
        <v>39</v>
      </c>
      <c r="F974">
        <v>1</v>
      </c>
      <c r="G974" t="s">
        <v>45</v>
      </c>
      <c r="H974" t="s">
        <v>2</v>
      </c>
      <c r="I974" t="s">
        <v>51</v>
      </c>
      <c r="J974">
        <v>505.5</v>
      </c>
    </row>
    <row r="975" spans="1:10" x14ac:dyDescent="0.25">
      <c r="A975">
        <v>41</v>
      </c>
      <c r="B975">
        <v>2018</v>
      </c>
      <c r="C975" t="s">
        <v>34</v>
      </c>
      <c r="D975" t="s">
        <v>48</v>
      </c>
      <c r="E975" t="s">
        <v>39</v>
      </c>
      <c r="F975">
        <v>2</v>
      </c>
      <c r="G975" t="s">
        <v>45</v>
      </c>
      <c r="H975" t="s">
        <v>46</v>
      </c>
      <c r="I975" t="s">
        <v>51</v>
      </c>
      <c r="J975">
        <v>1008</v>
      </c>
    </row>
    <row r="976" spans="1:10" x14ac:dyDescent="0.25">
      <c r="A976">
        <v>41</v>
      </c>
      <c r="B976">
        <v>2018</v>
      </c>
      <c r="C976" t="s">
        <v>34</v>
      </c>
      <c r="D976" t="s">
        <v>48</v>
      </c>
      <c r="E976" t="s">
        <v>39</v>
      </c>
      <c r="F976">
        <v>3</v>
      </c>
      <c r="G976" t="s">
        <v>45</v>
      </c>
      <c r="H976" t="s">
        <v>2</v>
      </c>
      <c r="I976" t="s">
        <v>37</v>
      </c>
      <c r="J976">
        <v>559.79999999999995</v>
      </c>
    </row>
    <row r="977" spans="1:10" x14ac:dyDescent="0.25">
      <c r="A977">
        <v>41</v>
      </c>
      <c r="B977">
        <v>2018</v>
      </c>
      <c r="C977" t="s">
        <v>34</v>
      </c>
      <c r="D977" t="s">
        <v>48</v>
      </c>
      <c r="E977" t="s">
        <v>39</v>
      </c>
      <c r="F977">
        <v>4</v>
      </c>
      <c r="G977" t="s">
        <v>38</v>
      </c>
      <c r="H977" t="s">
        <v>2</v>
      </c>
      <c r="I977" t="s">
        <v>51</v>
      </c>
      <c r="J977">
        <v>757.2</v>
      </c>
    </row>
    <row r="978" spans="1:10" x14ac:dyDescent="0.25">
      <c r="A978">
        <v>41</v>
      </c>
      <c r="B978">
        <v>2018</v>
      </c>
      <c r="C978" t="s">
        <v>34</v>
      </c>
      <c r="D978" t="s">
        <v>48</v>
      </c>
      <c r="E978" t="s">
        <v>39</v>
      </c>
      <c r="F978">
        <v>5</v>
      </c>
      <c r="G978" t="s">
        <v>38</v>
      </c>
      <c r="H978" t="s">
        <v>2</v>
      </c>
      <c r="I978" t="s">
        <v>51</v>
      </c>
      <c r="J978">
        <v>623.9</v>
      </c>
    </row>
    <row r="979" spans="1:10" x14ac:dyDescent="0.25">
      <c r="A979">
        <v>41</v>
      </c>
      <c r="B979">
        <v>2018</v>
      </c>
      <c r="C979" t="s">
        <v>34</v>
      </c>
      <c r="D979" t="s">
        <v>48</v>
      </c>
      <c r="E979" t="s">
        <v>39</v>
      </c>
      <c r="F979">
        <v>6</v>
      </c>
      <c r="G979" t="s">
        <v>38</v>
      </c>
      <c r="H979" t="s">
        <v>46</v>
      </c>
      <c r="I979" t="s">
        <v>51</v>
      </c>
      <c r="J979">
        <v>938.4</v>
      </c>
    </row>
    <row r="980" spans="1:10" x14ac:dyDescent="0.25">
      <c r="A980">
        <v>41</v>
      </c>
      <c r="B980">
        <v>2018</v>
      </c>
      <c r="C980" t="s">
        <v>34</v>
      </c>
      <c r="D980" t="s">
        <v>49</v>
      </c>
      <c r="E980" t="s">
        <v>39</v>
      </c>
      <c r="F980">
        <v>1</v>
      </c>
      <c r="G980" t="s">
        <v>38</v>
      </c>
      <c r="H980" t="s">
        <v>46</v>
      </c>
      <c r="I980" t="s">
        <v>51</v>
      </c>
      <c r="J980">
        <v>1438.5</v>
      </c>
    </row>
    <row r="981" spans="1:10" x14ac:dyDescent="0.25">
      <c r="A981">
        <v>41</v>
      </c>
      <c r="B981">
        <v>2018</v>
      </c>
      <c r="C981" t="s">
        <v>34</v>
      </c>
      <c r="D981" t="s">
        <v>49</v>
      </c>
      <c r="E981" t="s">
        <v>39</v>
      </c>
      <c r="F981">
        <v>2</v>
      </c>
      <c r="G981" t="s">
        <v>45</v>
      </c>
      <c r="H981" t="s">
        <v>46</v>
      </c>
      <c r="I981" t="s">
        <v>37</v>
      </c>
      <c r="J981">
        <v>1375.5</v>
      </c>
    </row>
    <row r="982" spans="1:10" x14ac:dyDescent="0.25">
      <c r="A982">
        <v>41</v>
      </c>
      <c r="B982">
        <v>2018</v>
      </c>
      <c r="C982" t="s">
        <v>34</v>
      </c>
      <c r="D982" t="s">
        <v>49</v>
      </c>
      <c r="E982" t="s">
        <v>39</v>
      </c>
      <c r="F982">
        <v>3</v>
      </c>
      <c r="G982" t="s">
        <v>38</v>
      </c>
      <c r="H982" t="s">
        <v>2</v>
      </c>
      <c r="I982" t="s">
        <v>51</v>
      </c>
      <c r="J982">
        <v>1050</v>
      </c>
    </row>
    <row r="983" spans="1:10" x14ac:dyDescent="0.25">
      <c r="A983">
        <v>41</v>
      </c>
      <c r="B983">
        <v>2018</v>
      </c>
      <c r="C983" t="s">
        <v>34</v>
      </c>
      <c r="D983" t="s">
        <v>49</v>
      </c>
      <c r="E983" t="s">
        <v>39</v>
      </c>
      <c r="F983">
        <v>4</v>
      </c>
      <c r="G983" t="s">
        <v>45</v>
      </c>
      <c r="H983" t="s">
        <v>2</v>
      </c>
      <c r="I983" t="s">
        <v>37</v>
      </c>
      <c r="J983">
        <v>1155.2</v>
      </c>
    </row>
    <row r="984" spans="1:10" x14ac:dyDescent="0.25">
      <c r="A984">
        <v>41</v>
      </c>
      <c r="B984">
        <v>2018</v>
      </c>
      <c r="C984" t="s">
        <v>34</v>
      </c>
      <c r="D984" t="s">
        <v>49</v>
      </c>
      <c r="E984" t="s">
        <v>39</v>
      </c>
      <c r="F984">
        <v>5</v>
      </c>
      <c r="G984" t="s">
        <v>45</v>
      </c>
      <c r="H984" t="s">
        <v>2</v>
      </c>
      <c r="I984" t="s">
        <v>37</v>
      </c>
      <c r="J984">
        <v>1104.4000000000001</v>
      </c>
    </row>
    <row r="985" spans="1:10" x14ac:dyDescent="0.25">
      <c r="A985">
        <v>41</v>
      </c>
      <c r="B985">
        <v>2018</v>
      </c>
      <c r="C985" t="s">
        <v>34</v>
      </c>
      <c r="D985" t="s">
        <v>49</v>
      </c>
      <c r="E985" t="s">
        <v>39</v>
      </c>
      <c r="F985">
        <v>6</v>
      </c>
      <c r="G985" t="s">
        <v>38</v>
      </c>
      <c r="H985" t="s">
        <v>46</v>
      </c>
      <c r="I985" t="s">
        <v>51</v>
      </c>
      <c r="J985">
        <v>1445.5</v>
      </c>
    </row>
    <row r="986" spans="1:10" x14ac:dyDescent="0.25">
      <c r="A986">
        <v>42</v>
      </c>
      <c r="B986">
        <v>2017</v>
      </c>
      <c r="C986" t="s">
        <v>34</v>
      </c>
      <c r="D986" t="s">
        <v>48</v>
      </c>
      <c r="E986" t="s">
        <v>39</v>
      </c>
      <c r="F986">
        <v>1</v>
      </c>
      <c r="G986" t="s">
        <v>38</v>
      </c>
      <c r="H986" t="s">
        <v>2</v>
      </c>
      <c r="I986" t="s">
        <v>51</v>
      </c>
      <c r="J986">
        <v>457.6</v>
      </c>
    </row>
    <row r="987" spans="1:10" x14ac:dyDescent="0.25">
      <c r="A987">
        <v>42</v>
      </c>
      <c r="B987">
        <v>2017</v>
      </c>
      <c r="C987" t="s">
        <v>34</v>
      </c>
      <c r="D987" t="s">
        <v>48</v>
      </c>
      <c r="E987" t="s">
        <v>39</v>
      </c>
      <c r="F987">
        <v>2</v>
      </c>
      <c r="G987" t="s">
        <v>45</v>
      </c>
      <c r="H987" t="s">
        <v>46</v>
      </c>
      <c r="I987" t="s">
        <v>37</v>
      </c>
      <c r="J987">
        <v>677.8</v>
      </c>
    </row>
    <row r="988" spans="1:10" x14ac:dyDescent="0.25">
      <c r="A988">
        <v>42</v>
      </c>
      <c r="B988">
        <v>2017</v>
      </c>
      <c r="C988" t="s">
        <v>34</v>
      </c>
      <c r="D988" t="s">
        <v>48</v>
      </c>
      <c r="E988" t="s">
        <v>39</v>
      </c>
      <c r="F988">
        <v>3</v>
      </c>
      <c r="G988" t="s">
        <v>45</v>
      </c>
      <c r="H988" t="s">
        <v>2</v>
      </c>
      <c r="I988" t="s">
        <v>51</v>
      </c>
      <c r="J988">
        <v>494.8</v>
      </c>
    </row>
    <row r="989" spans="1:10" x14ac:dyDescent="0.25">
      <c r="A989">
        <v>42</v>
      </c>
      <c r="B989">
        <v>2017</v>
      </c>
      <c r="C989" t="s">
        <v>34</v>
      </c>
      <c r="D989" t="s">
        <v>48</v>
      </c>
      <c r="E989" t="s">
        <v>39</v>
      </c>
      <c r="F989">
        <v>4</v>
      </c>
      <c r="G989" t="s">
        <v>38</v>
      </c>
      <c r="H989" t="s">
        <v>46</v>
      </c>
      <c r="I989" t="s">
        <v>51</v>
      </c>
      <c r="J989">
        <v>964.2</v>
      </c>
    </row>
    <row r="990" spans="1:10" x14ac:dyDescent="0.25">
      <c r="A990">
        <v>42</v>
      </c>
      <c r="B990">
        <v>2017</v>
      </c>
      <c r="C990" t="s">
        <v>34</v>
      </c>
      <c r="D990" t="s">
        <v>48</v>
      </c>
      <c r="E990" t="s">
        <v>39</v>
      </c>
      <c r="F990">
        <v>5</v>
      </c>
      <c r="G990" t="s">
        <v>38</v>
      </c>
      <c r="H990" t="s">
        <v>2</v>
      </c>
      <c r="I990" t="s">
        <v>51</v>
      </c>
      <c r="J990">
        <v>307.2</v>
      </c>
    </row>
    <row r="991" spans="1:10" x14ac:dyDescent="0.25">
      <c r="A991">
        <v>42</v>
      </c>
      <c r="B991">
        <v>2017</v>
      </c>
      <c r="C991" t="s">
        <v>34</v>
      </c>
      <c r="D991" t="s">
        <v>48</v>
      </c>
      <c r="E991" t="s">
        <v>39</v>
      </c>
      <c r="F991">
        <v>6</v>
      </c>
      <c r="G991" t="s">
        <v>38</v>
      </c>
      <c r="H991" t="s">
        <v>46</v>
      </c>
      <c r="I991" t="s">
        <v>51</v>
      </c>
      <c r="J991">
        <v>825</v>
      </c>
    </row>
    <row r="992" spans="1:10" x14ac:dyDescent="0.25">
      <c r="A992">
        <v>42</v>
      </c>
      <c r="B992">
        <v>2017</v>
      </c>
      <c r="C992" t="s">
        <v>34</v>
      </c>
      <c r="D992" t="s">
        <v>49</v>
      </c>
      <c r="E992" t="s">
        <v>39</v>
      </c>
      <c r="F992">
        <v>1</v>
      </c>
      <c r="G992" t="s">
        <v>38</v>
      </c>
      <c r="H992" t="s">
        <v>46</v>
      </c>
      <c r="I992" t="s">
        <v>37</v>
      </c>
      <c r="J992">
        <v>1254.9000000000001</v>
      </c>
    </row>
    <row r="993" spans="1:10" x14ac:dyDescent="0.25">
      <c r="A993">
        <v>42</v>
      </c>
      <c r="B993">
        <v>2017</v>
      </c>
      <c r="C993" t="s">
        <v>34</v>
      </c>
      <c r="D993" t="s">
        <v>49</v>
      </c>
      <c r="E993" t="s">
        <v>39</v>
      </c>
      <c r="F993">
        <v>2</v>
      </c>
      <c r="G993" t="s">
        <v>38</v>
      </c>
      <c r="H993" t="s">
        <v>2</v>
      </c>
      <c r="I993" t="s">
        <v>51</v>
      </c>
      <c r="J993">
        <v>843.4</v>
      </c>
    </row>
    <row r="994" spans="1:10" x14ac:dyDescent="0.25">
      <c r="A994">
        <v>42</v>
      </c>
      <c r="B994">
        <v>2017</v>
      </c>
      <c r="C994" t="s">
        <v>34</v>
      </c>
      <c r="D994" t="s">
        <v>49</v>
      </c>
      <c r="E994" t="s">
        <v>39</v>
      </c>
      <c r="F994">
        <v>3</v>
      </c>
      <c r="G994" t="s">
        <v>45</v>
      </c>
      <c r="H994" t="s">
        <v>46</v>
      </c>
      <c r="I994" t="s">
        <v>51</v>
      </c>
      <c r="J994">
        <v>1292.5</v>
      </c>
    </row>
    <row r="995" spans="1:10" x14ac:dyDescent="0.25">
      <c r="A995">
        <v>42</v>
      </c>
      <c r="B995">
        <v>2017</v>
      </c>
      <c r="C995" t="s">
        <v>34</v>
      </c>
      <c r="D995" t="s">
        <v>49</v>
      </c>
      <c r="E995" t="s">
        <v>39</v>
      </c>
      <c r="F995">
        <v>4</v>
      </c>
      <c r="G995" t="s">
        <v>38</v>
      </c>
      <c r="H995" t="s">
        <v>2</v>
      </c>
      <c r="I995" t="s">
        <v>51</v>
      </c>
      <c r="J995">
        <v>792.4</v>
      </c>
    </row>
    <row r="996" spans="1:10" x14ac:dyDescent="0.25">
      <c r="A996">
        <v>42</v>
      </c>
      <c r="B996">
        <v>2017</v>
      </c>
      <c r="C996" t="s">
        <v>34</v>
      </c>
      <c r="D996" t="s">
        <v>49</v>
      </c>
      <c r="E996" t="s">
        <v>39</v>
      </c>
      <c r="F996">
        <v>5</v>
      </c>
      <c r="G996" t="s">
        <v>45</v>
      </c>
      <c r="H996" t="s">
        <v>2</v>
      </c>
      <c r="I996" t="s">
        <v>51</v>
      </c>
      <c r="J996">
        <v>913.2</v>
      </c>
    </row>
    <row r="997" spans="1:10" x14ac:dyDescent="0.25">
      <c r="A997">
        <v>42</v>
      </c>
      <c r="B997">
        <v>2017</v>
      </c>
      <c r="C997" t="s">
        <v>34</v>
      </c>
      <c r="D997" t="s">
        <v>49</v>
      </c>
      <c r="E997" t="s">
        <v>39</v>
      </c>
      <c r="F997">
        <v>6</v>
      </c>
      <c r="G997" t="s">
        <v>38</v>
      </c>
      <c r="H997" t="s">
        <v>46</v>
      </c>
      <c r="I997" t="s">
        <v>51</v>
      </c>
      <c r="J997">
        <v>1205.2</v>
      </c>
    </row>
    <row r="998" spans="1:10" x14ac:dyDescent="0.25">
      <c r="A998">
        <v>42</v>
      </c>
      <c r="B998">
        <v>2018</v>
      </c>
      <c r="C998" t="s">
        <v>34</v>
      </c>
      <c r="D998" t="s">
        <v>48</v>
      </c>
      <c r="E998" t="s">
        <v>39</v>
      </c>
      <c r="F998">
        <v>1</v>
      </c>
      <c r="G998" t="s">
        <v>38</v>
      </c>
      <c r="H998" t="s">
        <v>46</v>
      </c>
      <c r="I998" t="s">
        <v>51</v>
      </c>
      <c r="J998">
        <v>1041.0999999999999</v>
      </c>
    </row>
    <row r="999" spans="1:10" x14ac:dyDescent="0.25">
      <c r="A999">
        <v>42</v>
      </c>
      <c r="B999">
        <v>2018</v>
      </c>
      <c r="C999" t="s">
        <v>34</v>
      </c>
      <c r="D999" t="s">
        <v>48</v>
      </c>
      <c r="E999" t="s">
        <v>39</v>
      </c>
      <c r="F999">
        <v>2</v>
      </c>
      <c r="G999" t="s">
        <v>38</v>
      </c>
      <c r="H999" t="s">
        <v>2</v>
      </c>
      <c r="I999" t="s">
        <v>37</v>
      </c>
      <c r="J999">
        <v>425.2</v>
      </c>
    </row>
    <row r="1000" spans="1:10" x14ac:dyDescent="0.25">
      <c r="A1000">
        <v>42</v>
      </c>
      <c r="B1000">
        <v>2018</v>
      </c>
      <c r="C1000" t="s">
        <v>34</v>
      </c>
      <c r="D1000" t="s">
        <v>48</v>
      </c>
      <c r="E1000" t="s">
        <v>39</v>
      </c>
      <c r="F1000">
        <v>3</v>
      </c>
      <c r="G1000" t="s">
        <v>38</v>
      </c>
      <c r="H1000" t="s">
        <v>2</v>
      </c>
      <c r="I1000" t="s">
        <v>51</v>
      </c>
      <c r="J1000">
        <v>760.1</v>
      </c>
    </row>
    <row r="1001" spans="1:10" x14ac:dyDescent="0.25">
      <c r="A1001">
        <v>42</v>
      </c>
      <c r="B1001">
        <v>2018</v>
      </c>
      <c r="C1001" t="s">
        <v>34</v>
      </c>
      <c r="D1001" t="s">
        <v>48</v>
      </c>
      <c r="E1001" t="s">
        <v>39</v>
      </c>
      <c r="F1001">
        <v>4</v>
      </c>
      <c r="G1001" t="s">
        <v>38</v>
      </c>
      <c r="H1001" t="s">
        <v>46</v>
      </c>
      <c r="I1001" t="s">
        <v>37</v>
      </c>
      <c r="J1001">
        <v>987.5</v>
      </c>
    </row>
    <row r="1002" spans="1:10" x14ac:dyDescent="0.25">
      <c r="A1002">
        <v>42</v>
      </c>
      <c r="B1002">
        <v>2018</v>
      </c>
      <c r="C1002" t="s">
        <v>34</v>
      </c>
      <c r="D1002" t="s">
        <v>48</v>
      </c>
      <c r="E1002" t="s">
        <v>39</v>
      </c>
      <c r="F1002">
        <v>5</v>
      </c>
      <c r="G1002" t="s">
        <v>38</v>
      </c>
      <c r="H1002" t="s">
        <v>46</v>
      </c>
      <c r="I1002" t="s">
        <v>51</v>
      </c>
      <c r="J1002">
        <v>1156</v>
      </c>
    </row>
    <row r="1003" spans="1:10" x14ac:dyDescent="0.25">
      <c r="A1003">
        <v>42</v>
      </c>
      <c r="B1003">
        <v>2018</v>
      </c>
      <c r="C1003" t="s">
        <v>34</v>
      </c>
      <c r="D1003" t="s">
        <v>48</v>
      </c>
      <c r="E1003" t="s">
        <v>39</v>
      </c>
      <c r="F1003">
        <v>6</v>
      </c>
      <c r="G1003" t="s">
        <v>38</v>
      </c>
      <c r="H1003" t="s">
        <v>46</v>
      </c>
      <c r="I1003" t="s">
        <v>51</v>
      </c>
      <c r="J1003">
        <v>1115.8</v>
      </c>
    </row>
    <row r="1004" spans="1:10" x14ac:dyDescent="0.25">
      <c r="A1004">
        <v>42</v>
      </c>
      <c r="B1004">
        <v>2018</v>
      </c>
      <c r="C1004" t="s">
        <v>34</v>
      </c>
      <c r="D1004" t="s">
        <v>49</v>
      </c>
      <c r="E1004" t="s">
        <v>39</v>
      </c>
      <c r="F1004">
        <v>1</v>
      </c>
      <c r="G1004" t="s">
        <v>45</v>
      </c>
      <c r="H1004" t="s">
        <v>46</v>
      </c>
      <c r="I1004" t="s">
        <v>37</v>
      </c>
      <c r="J1004">
        <v>1487.7</v>
      </c>
    </row>
    <row r="1005" spans="1:10" x14ac:dyDescent="0.25">
      <c r="A1005">
        <v>42</v>
      </c>
      <c r="B1005">
        <v>2018</v>
      </c>
      <c r="C1005" t="s">
        <v>34</v>
      </c>
      <c r="D1005" t="s">
        <v>49</v>
      </c>
      <c r="E1005" t="s">
        <v>39</v>
      </c>
      <c r="F1005">
        <v>2</v>
      </c>
      <c r="G1005" t="s">
        <v>38</v>
      </c>
      <c r="H1005" t="s">
        <v>2</v>
      </c>
      <c r="I1005" t="s">
        <v>37</v>
      </c>
      <c r="J1005">
        <v>1037.9000000000001</v>
      </c>
    </row>
    <row r="1006" spans="1:10" x14ac:dyDescent="0.25">
      <c r="A1006">
        <v>42</v>
      </c>
      <c r="B1006">
        <v>2018</v>
      </c>
      <c r="C1006" t="s">
        <v>34</v>
      </c>
      <c r="D1006" t="s">
        <v>49</v>
      </c>
      <c r="E1006" t="s">
        <v>39</v>
      </c>
      <c r="F1006">
        <v>3</v>
      </c>
      <c r="G1006" t="s">
        <v>38</v>
      </c>
      <c r="H1006" t="s">
        <v>2</v>
      </c>
      <c r="I1006" t="s">
        <v>37</v>
      </c>
      <c r="J1006">
        <v>904.8</v>
      </c>
    </row>
    <row r="1007" spans="1:10" x14ac:dyDescent="0.25">
      <c r="A1007">
        <v>42</v>
      </c>
      <c r="B1007">
        <v>2018</v>
      </c>
      <c r="C1007" t="s">
        <v>34</v>
      </c>
      <c r="D1007" t="s">
        <v>49</v>
      </c>
      <c r="E1007" t="s">
        <v>39</v>
      </c>
      <c r="F1007">
        <v>4</v>
      </c>
      <c r="G1007" t="s">
        <v>45</v>
      </c>
      <c r="H1007" t="s">
        <v>2</v>
      </c>
      <c r="I1007" t="s">
        <v>37</v>
      </c>
      <c r="J1007">
        <v>1082.5</v>
      </c>
    </row>
    <row r="1008" spans="1:10" x14ac:dyDescent="0.25">
      <c r="A1008">
        <v>42</v>
      </c>
      <c r="B1008">
        <v>2018</v>
      </c>
      <c r="C1008" t="s">
        <v>34</v>
      </c>
      <c r="D1008" t="s">
        <v>49</v>
      </c>
      <c r="E1008" t="s">
        <v>39</v>
      </c>
      <c r="F1008">
        <v>5</v>
      </c>
      <c r="G1008" t="s">
        <v>45</v>
      </c>
      <c r="H1008" t="s">
        <v>2</v>
      </c>
      <c r="I1008" t="s">
        <v>51</v>
      </c>
      <c r="J1008">
        <v>1023.6</v>
      </c>
    </row>
    <row r="1009" spans="1:10" x14ac:dyDescent="0.25">
      <c r="A1009">
        <v>42</v>
      </c>
      <c r="B1009">
        <v>2018</v>
      </c>
      <c r="C1009" t="s">
        <v>34</v>
      </c>
      <c r="D1009" t="s">
        <v>49</v>
      </c>
      <c r="E1009" t="s">
        <v>39</v>
      </c>
      <c r="F1009">
        <v>6</v>
      </c>
      <c r="G1009" t="s">
        <v>38</v>
      </c>
      <c r="H1009" t="s">
        <v>2</v>
      </c>
      <c r="I1009" t="s">
        <v>37</v>
      </c>
      <c r="J1009">
        <v>1013.7</v>
      </c>
    </row>
    <row r="1010" spans="1:10" x14ac:dyDescent="0.25">
      <c r="A1010">
        <v>43</v>
      </c>
      <c r="B1010">
        <v>2017</v>
      </c>
      <c r="C1010" t="s">
        <v>34</v>
      </c>
      <c r="D1010" t="s">
        <v>48</v>
      </c>
      <c r="E1010" t="s">
        <v>39</v>
      </c>
      <c r="F1010">
        <v>1</v>
      </c>
      <c r="G1010" t="s">
        <v>45</v>
      </c>
      <c r="H1010" t="s">
        <v>46</v>
      </c>
      <c r="I1010" t="s">
        <v>51</v>
      </c>
      <c r="J1010">
        <v>673.4</v>
      </c>
    </row>
    <row r="1011" spans="1:10" x14ac:dyDescent="0.25">
      <c r="A1011">
        <v>43</v>
      </c>
      <c r="B1011">
        <v>2017</v>
      </c>
      <c r="C1011" t="s">
        <v>34</v>
      </c>
      <c r="D1011" t="s">
        <v>48</v>
      </c>
      <c r="E1011" t="s">
        <v>39</v>
      </c>
      <c r="F1011">
        <v>2</v>
      </c>
      <c r="G1011" t="s">
        <v>45</v>
      </c>
      <c r="H1011" t="s">
        <v>46</v>
      </c>
      <c r="I1011" t="s">
        <v>37</v>
      </c>
      <c r="J1011">
        <v>909.3</v>
      </c>
    </row>
    <row r="1012" spans="1:10" x14ac:dyDescent="0.25">
      <c r="A1012">
        <v>43</v>
      </c>
      <c r="B1012">
        <v>2017</v>
      </c>
      <c r="C1012" t="s">
        <v>34</v>
      </c>
      <c r="D1012" t="s">
        <v>48</v>
      </c>
      <c r="E1012" t="s">
        <v>39</v>
      </c>
      <c r="F1012">
        <v>3</v>
      </c>
      <c r="G1012" t="s">
        <v>45</v>
      </c>
      <c r="H1012" t="s">
        <v>2</v>
      </c>
      <c r="I1012" t="s">
        <v>37</v>
      </c>
      <c r="J1012">
        <v>445.5</v>
      </c>
    </row>
    <row r="1013" spans="1:10" x14ac:dyDescent="0.25">
      <c r="A1013">
        <v>43</v>
      </c>
      <c r="B1013">
        <v>2017</v>
      </c>
      <c r="C1013" t="s">
        <v>34</v>
      </c>
      <c r="D1013" t="s">
        <v>48</v>
      </c>
      <c r="E1013" t="s">
        <v>39</v>
      </c>
      <c r="F1013">
        <v>4</v>
      </c>
      <c r="G1013" t="s">
        <v>45</v>
      </c>
      <c r="H1013" t="s">
        <v>46</v>
      </c>
      <c r="I1013" t="s">
        <v>51</v>
      </c>
      <c r="J1013">
        <v>908.9</v>
      </c>
    </row>
    <row r="1014" spans="1:10" x14ac:dyDescent="0.25">
      <c r="A1014">
        <v>43</v>
      </c>
      <c r="B1014">
        <v>2017</v>
      </c>
      <c r="C1014" t="s">
        <v>34</v>
      </c>
      <c r="D1014" t="s">
        <v>48</v>
      </c>
      <c r="E1014" t="s">
        <v>39</v>
      </c>
      <c r="F1014">
        <v>5</v>
      </c>
      <c r="G1014" t="s">
        <v>45</v>
      </c>
      <c r="H1014" t="s">
        <v>2</v>
      </c>
      <c r="I1014" t="s">
        <v>51</v>
      </c>
      <c r="J1014">
        <v>464.8</v>
      </c>
    </row>
    <row r="1015" spans="1:10" x14ac:dyDescent="0.25">
      <c r="A1015">
        <v>43</v>
      </c>
      <c r="B1015">
        <v>2017</v>
      </c>
      <c r="C1015" t="s">
        <v>34</v>
      </c>
      <c r="D1015" t="s">
        <v>48</v>
      </c>
      <c r="E1015" t="s">
        <v>39</v>
      </c>
      <c r="F1015">
        <v>6</v>
      </c>
      <c r="G1015" t="s">
        <v>38</v>
      </c>
      <c r="H1015" t="s">
        <v>46</v>
      </c>
      <c r="I1015" t="s">
        <v>51</v>
      </c>
      <c r="J1015">
        <v>773.5</v>
      </c>
    </row>
    <row r="1016" spans="1:10" x14ac:dyDescent="0.25">
      <c r="A1016">
        <v>43</v>
      </c>
      <c r="B1016">
        <v>2017</v>
      </c>
      <c r="C1016" t="s">
        <v>34</v>
      </c>
      <c r="D1016" t="s">
        <v>49</v>
      </c>
      <c r="E1016" t="s">
        <v>39</v>
      </c>
      <c r="F1016">
        <v>1</v>
      </c>
      <c r="G1016" t="s">
        <v>38</v>
      </c>
      <c r="H1016" t="s">
        <v>2</v>
      </c>
      <c r="I1016" t="s">
        <v>37</v>
      </c>
      <c r="J1016">
        <v>848</v>
      </c>
    </row>
    <row r="1017" spans="1:10" x14ac:dyDescent="0.25">
      <c r="A1017">
        <v>43</v>
      </c>
      <c r="B1017">
        <v>2017</v>
      </c>
      <c r="C1017" t="s">
        <v>34</v>
      </c>
      <c r="D1017" t="s">
        <v>49</v>
      </c>
      <c r="E1017" t="s">
        <v>39</v>
      </c>
      <c r="F1017">
        <v>2</v>
      </c>
      <c r="G1017" t="s">
        <v>45</v>
      </c>
      <c r="H1017" t="s">
        <v>2</v>
      </c>
      <c r="I1017" t="s">
        <v>37</v>
      </c>
      <c r="J1017">
        <v>802.9</v>
      </c>
    </row>
    <row r="1018" spans="1:10" x14ac:dyDescent="0.25">
      <c r="A1018">
        <v>43</v>
      </c>
      <c r="B1018">
        <v>2017</v>
      </c>
      <c r="C1018" t="s">
        <v>34</v>
      </c>
      <c r="D1018" t="s">
        <v>49</v>
      </c>
      <c r="E1018" t="s">
        <v>39</v>
      </c>
      <c r="F1018">
        <v>3</v>
      </c>
      <c r="G1018" t="s">
        <v>38</v>
      </c>
      <c r="H1018" t="s">
        <v>2</v>
      </c>
      <c r="I1018" t="s">
        <v>51</v>
      </c>
      <c r="J1018">
        <v>758.8</v>
      </c>
    </row>
    <row r="1019" spans="1:10" x14ac:dyDescent="0.25">
      <c r="A1019">
        <v>43</v>
      </c>
      <c r="B1019">
        <v>2017</v>
      </c>
      <c r="C1019" t="s">
        <v>34</v>
      </c>
      <c r="D1019" t="s">
        <v>49</v>
      </c>
      <c r="E1019" t="s">
        <v>39</v>
      </c>
      <c r="F1019">
        <v>4</v>
      </c>
      <c r="G1019" t="s">
        <v>45</v>
      </c>
      <c r="H1019" t="s">
        <v>2</v>
      </c>
      <c r="I1019" t="s">
        <v>37</v>
      </c>
      <c r="J1019">
        <v>974.8</v>
      </c>
    </row>
    <row r="1020" spans="1:10" x14ac:dyDescent="0.25">
      <c r="A1020">
        <v>43</v>
      </c>
      <c r="B1020">
        <v>2017</v>
      </c>
      <c r="C1020" t="s">
        <v>34</v>
      </c>
      <c r="D1020" t="s">
        <v>49</v>
      </c>
      <c r="E1020" t="s">
        <v>39</v>
      </c>
      <c r="F1020">
        <v>5</v>
      </c>
      <c r="G1020" t="s">
        <v>45</v>
      </c>
      <c r="H1020" t="s">
        <v>46</v>
      </c>
      <c r="I1020" t="s">
        <v>51</v>
      </c>
      <c r="J1020">
        <v>1199.8</v>
      </c>
    </row>
    <row r="1021" spans="1:10" x14ac:dyDescent="0.25">
      <c r="A1021">
        <v>43</v>
      </c>
      <c r="B1021">
        <v>2017</v>
      </c>
      <c r="C1021" t="s">
        <v>34</v>
      </c>
      <c r="D1021" t="s">
        <v>49</v>
      </c>
      <c r="E1021" t="s">
        <v>39</v>
      </c>
      <c r="F1021">
        <v>6</v>
      </c>
      <c r="G1021" t="s">
        <v>45</v>
      </c>
      <c r="H1021" t="s">
        <v>46</v>
      </c>
      <c r="I1021" t="s">
        <v>37</v>
      </c>
      <c r="J1021">
        <v>1250.8</v>
      </c>
    </row>
    <row r="1022" spans="1:10" x14ac:dyDescent="0.25">
      <c r="A1022">
        <v>43</v>
      </c>
      <c r="B1022">
        <v>2018</v>
      </c>
      <c r="C1022" t="s">
        <v>34</v>
      </c>
      <c r="D1022" t="s">
        <v>48</v>
      </c>
      <c r="E1022" t="s">
        <v>39</v>
      </c>
      <c r="F1022">
        <v>1</v>
      </c>
      <c r="G1022" t="s">
        <v>45</v>
      </c>
      <c r="H1022" t="s">
        <v>2</v>
      </c>
      <c r="I1022" t="s">
        <v>51</v>
      </c>
      <c r="J1022">
        <v>575.6</v>
      </c>
    </row>
    <row r="1023" spans="1:10" x14ac:dyDescent="0.25">
      <c r="A1023">
        <v>43</v>
      </c>
      <c r="B1023">
        <v>2018</v>
      </c>
      <c r="C1023" t="s">
        <v>34</v>
      </c>
      <c r="D1023" t="s">
        <v>48</v>
      </c>
      <c r="E1023" t="s">
        <v>39</v>
      </c>
      <c r="F1023">
        <v>2</v>
      </c>
      <c r="G1023" t="s">
        <v>38</v>
      </c>
      <c r="H1023" t="s">
        <v>46</v>
      </c>
      <c r="I1023" t="s">
        <v>37</v>
      </c>
      <c r="J1023">
        <v>967.3</v>
      </c>
    </row>
    <row r="1024" spans="1:10" x14ac:dyDescent="0.25">
      <c r="A1024">
        <v>43</v>
      </c>
      <c r="B1024">
        <v>2018</v>
      </c>
      <c r="C1024" t="s">
        <v>34</v>
      </c>
      <c r="D1024" t="s">
        <v>48</v>
      </c>
      <c r="E1024" t="s">
        <v>39</v>
      </c>
      <c r="F1024">
        <v>3</v>
      </c>
      <c r="G1024" t="s">
        <v>38</v>
      </c>
      <c r="H1024" t="s">
        <v>46</v>
      </c>
      <c r="I1024" t="s">
        <v>37</v>
      </c>
      <c r="J1024">
        <v>932.2</v>
      </c>
    </row>
    <row r="1025" spans="1:10" x14ac:dyDescent="0.25">
      <c r="A1025">
        <v>43</v>
      </c>
      <c r="B1025">
        <v>2018</v>
      </c>
      <c r="C1025" t="s">
        <v>34</v>
      </c>
      <c r="D1025" t="s">
        <v>48</v>
      </c>
      <c r="E1025" t="s">
        <v>39</v>
      </c>
      <c r="F1025">
        <v>4</v>
      </c>
      <c r="G1025" t="s">
        <v>45</v>
      </c>
      <c r="H1025" t="s">
        <v>46</v>
      </c>
      <c r="I1025" t="s">
        <v>37</v>
      </c>
      <c r="J1025">
        <v>1104.7</v>
      </c>
    </row>
    <row r="1026" spans="1:10" x14ac:dyDescent="0.25">
      <c r="A1026">
        <v>43</v>
      </c>
      <c r="B1026">
        <v>2018</v>
      </c>
      <c r="C1026" t="s">
        <v>34</v>
      </c>
      <c r="D1026" t="s">
        <v>48</v>
      </c>
      <c r="E1026" t="s">
        <v>39</v>
      </c>
      <c r="F1026">
        <v>5</v>
      </c>
      <c r="G1026" t="s">
        <v>38</v>
      </c>
      <c r="H1026" t="s">
        <v>2</v>
      </c>
      <c r="I1026" t="s">
        <v>51</v>
      </c>
      <c r="J1026">
        <v>648.1</v>
      </c>
    </row>
    <row r="1027" spans="1:10" x14ac:dyDescent="0.25">
      <c r="A1027">
        <v>43</v>
      </c>
      <c r="B1027">
        <v>2018</v>
      </c>
      <c r="C1027" t="s">
        <v>34</v>
      </c>
      <c r="D1027" t="s">
        <v>48</v>
      </c>
      <c r="E1027" t="s">
        <v>39</v>
      </c>
      <c r="F1027">
        <v>6</v>
      </c>
      <c r="G1027" t="s">
        <v>38</v>
      </c>
      <c r="H1027" t="s">
        <v>46</v>
      </c>
      <c r="I1027" t="s">
        <v>37</v>
      </c>
      <c r="J1027">
        <v>1052</v>
      </c>
    </row>
    <row r="1028" spans="1:10" x14ac:dyDescent="0.25">
      <c r="A1028">
        <v>43</v>
      </c>
      <c r="B1028">
        <v>2018</v>
      </c>
      <c r="C1028" t="s">
        <v>34</v>
      </c>
      <c r="D1028" t="s">
        <v>49</v>
      </c>
      <c r="E1028" t="s">
        <v>39</v>
      </c>
      <c r="F1028">
        <v>1</v>
      </c>
      <c r="G1028" t="s">
        <v>38</v>
      </c>
      <c r="H1028" t="s">
        <v>2</v>
      </c>
      <c r="I1028" t="s">
        <v>37</v>
      </c>
      <c r="J1028">
        <v>951.1</v>
      </c>
    </row>
    <row r="1029" spans="1:10" x14ac:dyDescent="0.25">
      <c r="A1029">
        <v>43</v>
      </c>
      <c r="B1029">
        <v>2018</v>
      </c>
      <c r="C1029" t="s">
        <v>34</v>
      </c>
      <c r="D1029" t="s">
        <v>49</v>
      </c>
      <c r="E1029" t="s">
        <v>39</v>
      </c>
      <c r="F1029">
        <v>2</v>
      </c>
      <c r="G1029" t="s">
        <v>45</v>
      </c>
      <c r="H1029" t="s">
        <v>2</v>
      </c>
      <c r="I1029" t="s">
        <v>51</v>
      </c>
      <c r="J1029">
        <v>1045.8</v>
      </c>
    </row>
    <row r="1030" spans="1:10" x14ac:dyDescent="0.25">
      <c r="A1030">
        <v>43</v>
      </c>
      <c r="B1030">
        <v>2018</v>
      </c>
      <c r="C1030" t="s">
        <v>34</v>
      </c>
      <c r="D1030" t="s">
        <v>49</v>
      </c>
      <c r="E1030" t="s">
        <v>39</v>
      </c>
      <c r="F1030">
        <v>3</v>
      </c>
      <c r="G1030" t="s">
        <v>45</v>
      </c>
      <c r="H1030" t="s">
        <v>46</v>
      </c>
      <c r="I1030" t="s">
        <v>37</v>
      </c>
      <c r="J1030">
        <v>1311.4</v>
      </c>
    </row>
    <row r="1031" spans="1:10" x14ac:dyDescent="0.25">
      <c r="A1031">
        <v>43</v>
      </c>
      <c r="B1031">
        <v>2018</v>
      </c>
      <c r="C1031" t="s">
        <v>34</v>
      </c>
      <c r="D1031" t="s">
        <v>49</v>
      </c>
      <c r="E1031" t="s">
        <v>39</v>
      </c>
      <c r="F1031">
        <v>4</v>
      </c>
      <c r="G1031" t="s">
        <v>45</v>
      </c>
      <c r="H1031" t="s">
        <v>2</v>
      </c>
      <c r="I1031" t="s">
        <v>37</v>
      </c>
      <c r="J1031">
        <v>934.4</v>
      </c>
    </row>
    <row r="1032" spans="1:10" x14ac:dyDescent="0.25">
      <c r="A1032">
        <v>43</v>
      </c>
      <c r="B1032">
        <v>2018</v>
      </c>
      <c r="C1032" t="s">
        <v>34</v>
      </c>
      <c r="D1032" t="s">
        <v>49</v>
      </c>
      <c r="E1032" t="s">
        <v>39</v>
      </c>
      <c r="F1032">
        <v>5</v>
      </c>
      <c r="G1032" t="s">
        <v>38</v>
      </c>
      <c r="H1032" t="s">
        <v>2</v>
      </c>
      <c r="I1032" t="s">
        <v>51</v>
      </c>
      <c r="J1032">
        <v>952.9</v>
      </c>
    </row>
    <row r="1033" spans="1:10" x14ac:dyDescent="0.25">
      <c r="A1033">
        <v>43</v>
      </c>
      <c r="B1033">
        <v>2018</v>
      </c>
      <c r="C1033" t="s">
        <v>34</v>
      </c>
      <c r="D1033" t="s">
        <v>49</v>
      </c>
      <c r="E1033" t="s">
        <v>39</v>
      </c>
      <c r="F1033">
        <v>6</v>
      </c>
      <c r="G1033" t="s">
        <v>38</v>
      </c>
      <c r="H1033" t="s">
        <v>46</v>
      </c>
      <c r="I1033" t="s">
        <v>37</v>
      </c>
      <c r="J1033">
        <v>1276.5999999999999</v>
      </c>
    </row>
    <row r="1034" spans="1:10" x14ac:dyDescent="0.25">
      <c r="A1034">
        <v>44</v>
      </c>
      <c r="B1034">
        <v>2017</v>
      </c>
      <c r="C1034" t="s">
        <v>34</v>
      </c>
      <c r="D1034" t="s">
        <v>48</v>
      </c>
      <c r="E1034" t="s">
        <v>39</v>
      </c>
      <c r="F1034">
        <v>1</v>
      </c>
      <c r="G1034" t="s">
        <v>45</v>
      </c>
      <c r="H1034" t="s">
        <v>46</v>
      </c>
      <c r="I1034" t="s">
        <v>37</v>
      </c>
      <c r="J1034">
        <v>703.3</v>
      </c>
    </row>
    <row r="1035" spans="1:10" x14ac:dyDescent="0.25">
      <c r="A1035">
        <v>44</v>
      </c>
      <c r="B1035">
        <v>2017</v>
      </c>
      <c r="C1035" t="s">
        <v>34</v>
      </c>
      <c r="D1035" t="s">
        <v>48</v>
      </c>
      <c r="E1035" t="s">
        <v>39</v>
      </c>
      <c r="F1035">
        <v>2</v>
      </c>
      <c r="G1035" t="s">
        <v>38</v>
      </c>
      <c r="H1035" t="s">
        <v>2</v>
      </c>
      <c r="I1035" t="s">
        <v>37</v>
      </c>
      <c r="J1035">
        <v>428</v>
      </c>
    </row>
    <row r="1036" spans="1:10" x14ac:dyDescent="0.25">
      <c r="A1036">
        <v>44</v>
      </c>
      <c r="B1036">
        <v>2017</v>
      </c>
      <c r="C1036" t="s">
        <v>34</v>
      </c>
      <c r="D1036" t="s">
        <v>48</v>
      </c>
      <c r="E1036" t="s">
        <v>39</v>
      </c>
      <c r="F1036">
        <v>3</v>
      </c>
      <c r="G1036" t="s">
        <v>45</v>
      </c>
      <c r="H1036" t="s">
        <v>2</v>
      </c>
      <c r="I1036" t="s">
        <v>51</v>
      </c>
      <c r="J1036">
        <v>294.89999999999998</v>
      </c>
    </row>
    <row r="1037" spans="1:10" x14ac:dyDescent="0.25">
      <c r="A1037">
        <v>44</v>
      </c>
      <c r="B1037">
        <v>2017</v>
      </c>
      <c r="C1037" t="s">
        <v>34</v>
      </c>
      <c r="D1037" t="s">
        <v>48</v>
      </c>
      <c r="E1037" t="s">
        <v>39</v>
      </c>
      <c r="F1037">
        <v>4</v>
      </c>
      <c r="G1037" t="s">
        <v>45</v>
      </c>
      <c r="H1037" t="s">
        <v>46</v>
      </c>
      <c r="I1037" t="s">
        <v>51</v>
      </c>
      <c r="J1037">
        <v>758.7</v>
      </c>
    </row>
    <row r="1038" spans="1:10" x14ac:dyDescent="0.25">
      <c r="A1038">
        <v>44</v>
      </c>
      <c r="B1038">
        <v>2017</v>
      </c>
      <c r="C1038" t="s">
        <v>34</v>
      </c>
      <c r="D1038" t="s">
        <v>48</v>
      </c>
      <c r="E1038" t="s">
        <v>39</v>
      </c>
      <c r="F1038">
        <v>5</v>
      </c>
      <c r="G1038" t="s">
        <v>38</v>
      </c>
      <c r="H1038" t="s">
        <v>46</v>
      </c>
      <c r="I1038" t="s">
        <v>37</v>
      </c>
      <c r="J1038">
        <v>685.3</v>
      </c>
    </row>
    <row r="1039" spans="1:10" x14ac:dyDescent="0.25">
      <c r="A1039">
        <v>44</v>
      </c>
      <c r="B1039">
        <v>2017</v>
      </c>
      <c r="C1039" t="s">
        <v>34</v>
      </c>
      <c r="D1039" t="s">
        <v>48</v>
      </c>
      <c r="E1039" t="s">
        <v>39</v>
      </c>
      <c r="F1039">
        <v>6</v>
      </c>
      <c r="G1039" t="s">
        <v>38</v>
      </c>
      <c r="H1039" t="s">
        <v>2</v>
      </c>
      <c r="I1039" t="s">
        <v>37</v>
      </c>
      <c r="J1039">
        <v>419.8</v>
      </c>
    </row>
    <row r="1040" spans="1:10" x14ac:dyDescent="0.25">
      <c r="A1040">
        <v>44</v>
      </c>
      <c r="B1040">
        <v>2017</v>
      </c>
      <c r="C1040" t="s">
        <v>34</v>
      </c>
      <c r="D1040" t="s">
        <v>49</v>
      </c>
      <c r="E1040" t="s">
        <v>39</v>
      </c>
      <c r="F1040">
        <v>1</v>
      </c>
      <c r="G1040" t="s">
        <v>45</v>
      </c>
      <c r="H1040" t="s">
        <v>2</v>
      </c>
      <c r="I1040" t="s">
        <v>51</v>
      </c>
      <c r="J1040">
        <v>943.9</v>
      </c>
    </row>
    <row r="1041" spans="1:10" x14ac:dyDescent="0.25">
      <c r="A1041">
        <v>44</v>
      </c>
      <c r="B1041">
        <v>2017</v>
      </c>
      <c r="C1041" t="s">
        <v>34</v>
      </c>
      <c r="D1041" t="s">
        <v>49</v>
      </c>
      <c r="E1041" t="s">
        <v>39</v>
      </c>
      <c r="F1041">
        <v>2</v>
      </c>
      <c r="G1041" t="s">
        <v>45</v>
      </c>
      <c r="H1041" t="s">
        <v>2</v>
      </c>
      <c r="I1041" t="s">
        <v>37</v>
      </c>
      <c r="J1041">
        <v>888.3</v>
      </c>
    </row>
    <row r="1042" spans="1:10" x14ac:dyDescent="0.25">
      <c r="A1042">
        <v>44</v>
      </c>
      <c r="B1042">
        <v>2017</v>
      </c>
      <c r="C1042" t="s">
        <v>34</v>
      </c>
      <c r="D1042" t="s">
        <v>49</v>
      </c>
      <c r="E1042" t="s">
        <v>39</v>
      </c>
      <c r="F1042">
        <v>3</v>
      </c>
      <c r="G1042" t="s">
        <v>45</v>
      </c>
      <c r="H1042" t="s">
        <v>2</v>
      </c>
      <c r="I1042" t="s">
        <v>51</v>
      </c>
      <c r="J1042">
        <v>890.9</v>
      </c>
    </row>
    <row r="1043" spans="1:10" x14ac:dyDescent="0.25">
      <c r="A1043">
        <v>44</v>
      </c>
      <c r="B1043">
        <v>2017</v>
      </c>
      <c r="C1043" t="s">
        <v>34</v>
      </c>
      <c r="D1043" t="s">
        <v>49</v>
      </c>
      <c r="E1043" t="s">
        <v>39</v>
      </c>
      <c r="F1043">
        <v>4</v>
      </c>
      <c r="G1043" t="s">
        <v>38</v>
      </c>
      <c r="H1043" t="s">
        <v>2</v>
      </c>
      <c r="I1043" t="s">
        <v>51</v>
      </c>
      <c r="J1043">
        <v>725</v>
      </c>
    </row>
    <row r="1044" spans="1:10" x14ac:dyDescent="0.25">
      <c r="A1044">
        <v>44</v>
      </c>
      <c r="B1044">
        <v>2017</v>
      </c>
      <c r="C1044" t="s">
        <v>34</v>
      </c>
      <c r="D1044" t="s">
        <v>49</v>
      </c>
      <c r="E1044" t="s">
        <v>39</v>
      </c>
      <c r="F1044">
        <v>5</v>
      </c>
      <c r="G1044" t="s">
        <v>38</v>
      </c>
      <c r="H1044" t="s">
        <v>46</v>
      </c>
      <c r="I1044" t="s">
        <v>51</v>
      </c>
      <c r="J1044">
        <v>1015.8</v>
      </c>
    </row>
    <row r="1045" spans="1:10" x14ac:dyDescent="0.25">
      <c r="A1045">
        <v>44</v>
      </c>
      <c r="B1045">
        <v>2017</v>
      </c>
      <c r="C1045" t="s">
        <v>34</v>
      </c>
      <c r="D1045" t="s">
        <v>49</v>
      </c>
      <c r="E1045" t="s">
        <v>39</v>
      </c>
      <c r="F1045">
        <v>6</v>
      </c>
      <c r="G1045" t="s">
        <v>38</v>
      </c>
      <c r="H1045" t="s">
        <v>2</v>
      </c>
      <c r="I1045" t="s">
        <v>37</v>
      </c>
      <c r="J1045">
        <v>721.1</v>
      </c>
    </row>
    <row r="1046" spans="1:10" x14ac:dyDescent="0.25">
      <c r="A1046">
        <v>44</v>
      </c>
      <c r="B1046">
        <v>2018</v>
      </c>
      <c r="C1046" t="s">
        <v>34</v>
      </c>
      <c r="D1046" t="s">
        <v>48</v>
      </c>
      <c r="E1046" t="s">
        <v>39</v>
      </c>
      <c r="F1046">
        <v>1</v>
      </c>
      <c r="G1046" t="s">
        <v>45</v>
      </c>
      <c r="H1046" t="s">
        <v>2</v>
      </c>
      <c r="I1046" t="s">
        <v>51</v>
      </c>
      <c r="J1046">
        <v>532.1</v>
      </c>
    </row>
    <row r="1047" spans="1:10" x14ac:dyDescent="0.25">
      <c r="A1047">
        <v>44</v>
      </c>
      <c r="B1047">
        <v>2018</v>
      </c>
      <c r="C1047" t="s">
        <v>34</v>
      </c>
      <c r="D1047" t="s">
        <v>48</v>
      </c>
      <c r="E1047" t="s">
        <v>39</v>
      </c>
      <c r="F1047">
        <v>2</v>
      </c>
      <c r="G1047" t="s">
        <v>45</v>
      </c>
      <c r="H1047" t="s">
        <v>2</v>
      </c>
      <c r="I1047" t="s">
        <v>37</v>
      </c>
      <c r="J1047">
        <v>713.1</v>
      </c>
    </row>
    <row r="1048" spans="1:10" x14ac:dyDescent="0.25">
      <c r="A1048">
        <v>44</v>
      </c>
      <c r="B1048">
        <v>2018</v>
      </c>
      <c r="C1048" t="s">
        <v>34</v>
      </c>
      <c r="D1048" t="s">
        <v>48</v>
      </c>
      <c r="E1048" t="s">
        <v>39</v>
      </c>
      <c r="F1048">
        <v>3</v>
      </c>
      <c r="G1048" t="s">
        <v>45</v>
      </c>
      <c r="H1048" t="s">
        <v>2</v>
      </c>
      <c r="I1048" t="s">
        <v>37</v>
      </c>
      <c r="J1048">
        <v>471.1</v>
      </c>
    </row>
    <row r="1049" spans="1:10" x14ac:dyDescent="0.25">
      <c r="A1049">
        <v>44</v>
      </c>
      <c r="B1049">
        <v>2018</v>
      </c>
      <c r="C1049" t="s">
        <v>34</v>
      </c>
      <c r="D1049" t="s">
        <v>48</v>
      </c>
      <c r="E1049" t="s">
        <v>39</v>
      </c>
      <c r="F1049">
        <v>4</v>
      </c>
      <c r="G1049" t="s">
        <v>45</v>
      </c>
      <c r="H1049" t="s">
        <v>2</v>
      </c>
      <c r="I1049" t="s">
        <v>37</v>
      </c>
      <c r="J1049">
        <v>598</v>
      </c>
    </row>
    <row r="1050" spans="1:10" x14ac:dyDescent="0.25">
      <c r="A1050">
        <v>44</v>
      </c>
      <c r="B1050">
        <v>2018</v>
      </c>
      <c r="C1050" t="s">
        <v>34</v>
      </c>
      <c r="D1050" t="s">
        <v>48</v>
      </c>
      <c r="E1050" t="s">
        <v>39</v>
      </c>
      <c r="F1050">
        <v>5</v>
      </c>
      <c r="G1050" t="s">
        <v>38</v>
      </c>
      <c r="H1050" t="s">
        <v>46</v>
      </c>
      <c r="I1050" t="s">
        <v>37</v>
      </c>
      <c r="J1050">
        <v>1044</v>
      </c>
    </row>
    <row r="1051" spans="1:10" x14ac:dyDescent="0.25">
      <c r="A1051">
        <v>44</v>
      </c>
      <c r="B1051">
        <v>2018</v>
      </c>
      <c r="C1051" t="s">
        <v>34</v>
      </c>
      <c r="D1051" t="s">
        <v>48</v>
      </c>
      <c r="E1051" t="s">
        <v>39</v>
      </c>
      <c r="F1051">
        <v>6</v>
      </c>
      <c r="G1051" t="s">
        <v>45</v>
      </c>
      <c r="H1051" t="s">
        <v>2</v>
      </c>
      <c r="I1051" t="s">
        <v>51</v>
      </c>
      <c r="J1051">
        <v>458.3</v>
      </c>
    </row>
    <row r="1052" spans="1:10" x14ac:dyDescent="0.25">
      <c r="A1052">
        <v>44</v>
      </c>
      <c r="B1052">
        <v>2018</v>
      </c>
      <c r="C1052" t="s">
        <v>34</v>
      </c>
      <c r="D1052" t="s">
        <v>49</v>
      </c>
      <c r="E1052" t="s">
        <v>39</v>
      </c>
      <c r="F1052">
        <v>1</v>
      </c>
      <c r="G1052" t="s">
        <v>38</v>
      </c>
      <c r="H1052" t="s">
        <v>2</v>
      </c>
      <c r="I1052" t="s">
        <v>37</v>
      </c>
      <c r="J1052">
        <v>713</v>
      </c>
    </row>
    <row r="1053" spans="1:10" x14ac:dyDescent="0.25">
      <c r="A1053">
        <v>44</v>
      </c>
      <c r="B1053">
        <v>2018</v>
      </c>
      <c r="C1053" t="s">
        <v>34</v>
      </c>
      <c r="D1053" t="s">
        <v>49</v>
      </c>
      <c r="E1053" t="s">
        <v>39</v>
      </c>
      <c r="F1053">
        <v>2</v>
      </c>
      <c r="G1053" t="s">
        <v>45</v>
      </c>
      <c r="H1053" t="s">
        <v>46</v>
      </c>
      <c r="I1053" t="s">
        <v>37</v>
      </c>
      <c r="J1053">
        <v>1496.9</v>
      </c>
    </row>
    <row r="1054" spans="1:10" x14ac:dyDescent="0.25">
      <c r="A1054">
        <v>44</v>
      </c>
      <c r="B1054">
        <v>2018</v>
      </c>
      <c r="C1054" t="s">
        <v>34</v>
      </c>
      <c r="D1054" t="s">
        <v>49</v>
      </c>
      <c r="E1054" t="s">
        <v>39</v>
      </c>
      <c r="F1054">
        <v>3</v>
      </c>
      <c r="G1054" t="s">
        <v>45</v>
      </c>
      <c r="H1054" t="s">
        <v>46</v>
      </c>
      <c r="I1054" t="s">
        <v>37</v>
      </c>
      <c r="J1054">
        <v>1422</v>
      </c>
    </row>
    <row r="1055" spans="1:10" x14ac:dyDescent="0.25">
      <c r="A1055">
        <v>44</v>
      </c>
      <c r="B1055">
        <v>2018</v>
      </c>
      <c r="C1055" t="s">
        <v>34</v>
      </c>
      <c r="D1055" t="s">
        <v>49</v>
      </c>
      <c r="E1055" t="s">
        <v>39</v>
      </c>
      <c r="F1055">
        <v>4</v>
      </c>
      <c r="G1055" t="s">
        <v>38</v>
      </c>
      <c r="H1055" t="s">
        <v>2</v>
      </c>
      <c r="I1055" t="s">
        <v>37</v>
      </c>
      <c r="J1055">
        <v>1042.5</v>
      </c>
    </row>
    <row r="1056" spans="1:10" x14ac:dyDescent="0.25">
      <c r="A1056">
        <v>44</v>
      </c>
      <c r="B1056">
        <v>2018</v>
      </c>
      <c r="C1056" t="s">
        <v>34</v>
      </c>
      <c r="D1056" t="s">
        <v>49</v>
      </c>
      <c r="E1056" t="s">
        <v>39</v>
      </c>
      <c r="F1056">
        <v>5</v>
      </c>
      <c r="G1056" t="s">
        <v>38</v>
      </c>
      <c r="H1056" t="s">
        <v>46</v>
      </c>
      <c r="I1056" t="s">
        <v>51</v>
      </c>
      <c r="J1056">
        <v>1513.3</v>
      </c>
    </row>
    <row r="1057" spans="1:10" x14ac:dyDescent="0.25">
      <c r="A1057">
        <v>44</v>
      </c>
      <c r="B1057">
        <v>2018</v>
      </c>
      <c r="C1057" t="s">
        <v>34</v>
      </c>
      <c r="D1057" t="s">
        <v>49</v>
      </c>
      <c r="E1057" t="s">
        <v>39</v>
      </c>
      <c r="F1057">
        <v>6</v>
      </c>
      <c r="G1057" t="s">
        <v>45</v>
      </c>
      <c r="H1057" t="s">
        <v>46</v>
      </c>
      <c r="I1057" t="s">
        <v>51</v>
      </c>
      <c r="J1057">
        <v>1447.2</v>
      </c>
    </row>
    <row r="1058" spans="1:10" x14ac:dyDescent="0.25">
      <c r="A1058">
        <v>45</v>
      </c>
      <c r="B1058">
        <v>2017</v>
      </c>
      <c r="C1058" t="s">
        <v>34</v>
      </c>
      <c r="D1058" t="s">
        <v>48</v>
      </c>
      <c r="E1058" t="s">
        <v>39</v>
      </c>
      <c r="F1058">
        <v>1</v>
      </c>
      <c r="G1058" t="s">
        <v>45</v>
      </c>
      <c r="H1058" t="s">
        <v>46</v>
      </c>
      <c r="I1058" t="s">
        <v>51</v>
      </c>
      <c r="J1058">
        <v>868.6</v>
      </c>
    </row>
    <row r="1059" spans="1:10" x14ac:dyDescent="0.25">
      <c r="A1059">
        <v>45</v>
      </c>
      <c r="B1059">
        <v>2017</v>
      </c>
      <c r="C1059" t="s">
        <v>34</v>
      </c>
      <c r="D1059" t="s">
        <v>48</v>
      </c>
      <c r="E1059" t="s">
        <v>39</v>
      </c>
      <c r="F1059">
        <v>2</v>
      </c>
      <c r="G1059" t="s">
        <v>45</v>
      </c>
      <c r="H1059" t="s">
        <v>46</v>
      </c>
      <c r="I1059" t="s">
        <v>51</v>
      </c>
      <c r="J1059">
        <v>851.5</v>
      </c>
    </row>
    <row r="1060" spans="1:10" x14ac:dyDescent="0.25">
      <c r="A1060">
        <v>45</v>
      </c>
      <c r="B1060">
        <v>2017</v>
      </c>
      <c r="C1060" t="s">
        <v>34</v>
      </c>
      <c r="D1060" t="s">
        <v>48</v>
      </c>
      <c r="E1060" t="s">
        <v>39</v>
      </c>
      <c r="F1060">
        <v>3</v>
      </c>
      <c r="G1060" t="s">
        <v>45</v>
      </c>
      <c r="H1060" t="s">
        <v>2</v>
      </c>
      <c r="I1060" t="s">
        <v>51</v>
      </c>
      <c r="J1060">
        <v>263.39999999999998</v>
      </c>
    </row>
    <row r="1061" spans="1:10" x14ac:dyDescent="0.25">
      <c r="A1061">
        <v>45</v>
      </c>
      <c r="B1061">
        <v>2017</v>
      </c>
      <c r="C1061" t="s">
        <v>34</v>
      </c>
      <c r="D1061" t="s">
        <v>48</v>
      </c>
      <c r="E1061" t="s">
        <v>39</v>
      </c>
      <c r="F1061">
        <v>4</v>
      </c>
      <c r="G1061" t="s">
        <v>38</v>
      </c>
      <c r="H1061" t="s">
        <v>46</v>
      </c>
      <c r="I1061" t="s">
        <v>37</v>
      </c>
      <c r="J1061">
        <v>860.4</v>
      </c>
    </row>
    <row r="1062" spans="1:10" x14ac:dyDescent="0.25">
      <c r="A1062">
        <v>45</v>
      </c>
      <c r="B1062">
        <v>2017</v>
      </c>
      <c r="C1062" t="s">
        <v>34</v>
      </c>
      <c r="D1062" t="s">
        <v>48</v>
      </c>
      <c r="E1062" t="s">
        <v>39</v>
      </c>
      <c r="F1062">
        <v>5</v>
      </c>
      <c r="G1062" t="s">
        <v>45</v>
      </c>
      <c r="H1062" t="s">
        <v>46</v>
      </c>
      <c r="I1062" t="s">
        <v>37</v>
      </c>
      <c r="J1062">
        <v>705.9</v>
      </c>
    </row>
    <row r="1063" spans="1:10" x14ac:dyDescent="0.25">
      <c r="A1063">
        <v>45</v>
      </c>
      <c r="B1063">
        <v>2017</v>
      </c>
      <c r="C1063" t="s">
        <v>34</v>
      </c>
      <c r="D1063" t="s">
        <v>48</v>
      </c>
      <c r="E1063" t="s">
        <v>39</v>
      </c>
      <c r="F1063">
        <v>6</v>
      </c>
      <c r="G1063" t="s">
        <v>45</v>
      </c>
      <c r="H1063" t="s">
        <v>46</v>
      </c>
      <c r="I1063" t="s">
        <v>37</v>
      </c>
      <c r="J1063">
        <v>797.7</v>
      </c>
    </row>
    <row r="1064" spans="1:10" x14ac:dyDescent="0.25">
      <c r="A1064">
        <v>45</v>
      </c>
      <c r="B1064">
        <v>2017</v>
      </c>
      <c r="C1064" t="s">
        <v>34</v>
      </c>
      <c r="D1064" t="s">
        <v>49</v>
      </c>
      <c r="E1064" t="s">
        <v>39</v>
      </c>
      <c r="F1064">
        <v>1</v>
      </c>
      <c r="G1064" t="s">
        <v>45</v>
      </c>
      <c r="H1064" t="s">
        <v>2</v>
      </c>
      <c r="I1064" t="s">
        <v>37</v>
      </c>
      <c r="J1064">
        <v>740</v>
      </c>
    </row>
    <row r="1065" spans="1:10" x14ac:dyDescent="0.25">
      <c r="A1065">
        <v>45</v>
      </c>
      <c r="B1065">
        <v>2017</v>
      </c>
      <c r="C1065" t="s">
        <v>34</v>
      </c>
      <c r="D1065" t="s">
        <v>49</v>
      </c>
      <c r="E1065" t="s">
        <v>39</v>
      </c>
      <c r="F1065">
        <v>2</v>
      </c>
      <c r="G1065" t="s">
        <v>38</v>
      </c>
      <c r="H1065" t="s">
        <v>46</v>
      </c>
      <c r="I1065" t="s">
        <v>37</v>
      </c>
      <c r="J1065">
        <v>1334.9</v>
      </c>
    </row>
    <row r="1066" spans="1:10" x14ac:dyDescent="0.25">
      <c r="A1066">
        <v>45</v>
      </c>
      <c r="B1066">
        <v>2017</v>
      </c>
      <c r="C1066" t="s">
        <v>34</v>
      </c>
      <c r="D1066" t="s">
        <v>49</v>
      </c>
      <c r="E1066" t="s">
        <v>39</v>
      </c>
      <c r="F1066">
        <v>3</v>
      </c>
      <c r="G1066" t="s">
        <v>45</v>
      </c>
      <c r="H1066" t="s">
        <v>46</v>
      </c>
      <c r="I1066" t="s">
        <v>51</v>
      </c>
      <c r="J1066">
        <v>1071.9000000000001</v>
      </c>
    </row>
    <row r="1067" spans="1:10" x14ac:dyDescent="0.25">
      <c r="A1067">
        <v>45</v>
      </c>
      <c r="B1067">
        <v>2017</v>
      </c>
      <c r="C1067" t="s">
        <v>34</v>
      </c>
      <c r="D1067" t="s">
        <v>49</v>
      </c>
      <c r="E1067" t="s">
        <v>39</v>
      </c>
      <c r="F1067">
        <v>4</v>
      </c>
      <c r="G1067" t="s">
        <v>45</v>
      </c>
      <c r="H1067" t="s">
        <v>46</v>
      </c>
      <c r="I1067" t="s">
        <v>51</v>
      </c>
      <c r="J1067">
        <v>1228.9000000000001</v>
      </c>
    </row>
    <row r="1068" spans="1:10" x14ac:dyDescent="0.25">
      <c r="A1068">
        <v>45</v>
      </c>
      <c r="B1068">
        <v>2017</v>
      </c>
      <c r="C1068" t="s">
        <v>34</v>
      </c>
      <c r="D1068" t="s">
        <v>49</v>
      </c>
      <c r="E1068" t="s">
        <v>39</v>
      </c>
      <c r="F1068">
        <v>5</v>
      </c>
      <c r="G1068" t="s">
        <v>38</v>
      </c>
      <c r="H1068" t="s">
        <v>46</v>
      </c>
      <c r="I1068" t="s">
        <v>51</v>
      </c>
      <c r="J1068">
        <v>1152</v>
      </c>
    </row>
    <row r="1069" spans="1:10" x14ac:dyDescent="0.25">
      <c r="A1069">
        <v>45</v>
      </c>
      <c r="B1069">
        <v>2017</v>
      </c>
      <c r="C1069" t="s">
        <v>34</v>
      </c>
      <c r="D1069" t="s">
        <v>49</v>
      </c>
      <c r="E1069" t="s">
        <v>39</v>
      </c>
      <c r="F1069">
        <v>6</v>
      </c>
      <c r="G1069" t="s">
        <v>38</v>
      </c>
      <c r="H1069" t="s">
        <v>2</v>
      </c>
      <c r="I1069" t="s">
        <v>37</v>
      </c>
      <c r="J1069">
        <v>781.4</v>
      </c>
    </row>
    <row r="1070" spans="1:10" x14ac:dyDescent="0.25">
      <c r="A1070">
        <v>45</v>
      </c>
      <c r="B1070">
        <v>2018</v>
      </c>
      <c r="C1070" t="s">
        <v>34</v>
      </c>
      <c r="D1070" t="s">
        <v>48</v>
      </c>
      <c r="E1070" t="s">
        <v>39</v>
      </c>
      <c r="F1070">
        <v>1</v>
      </c>
      <c r="G1070" t="s">
        <v>45</v>
      </c>
      <c r="H1070" t="s">
        <v>46</v>
      </c>
      <c r="I1070" t="s">
        <v>37</v>
      </c>
      <c r="J1070">
        <v>822.6</v>
      </c>
    </row>
    <row r="1071" spans="1:10" x14ac:dyDescent="0.25">
      <c r="A1071">
        <v>45</v>
      </c>
      <c r="B1071">
        <v>2018</v>
      </c>
      <c r="C1071" t="s">
        <v>34</v>
      </c>
      <c r="D1071" t="s">
        <v>48</v>
      </c>
      <c r="E1071" t="s">
        <v>39</v>
      </c>
      <c r="F1071">
        <v>2</v>
      </c>
      <c r="G1071" t="s">
        <v>45</v>
      </c>
      <c r="H1071" t="s">
        <v>46</v>
      </c>
      <c r="I1071" t="s">
        <v>37</v>
      </c>
      <c r="J1071">
        <v>1118</v>
      </c>
    </row>
    <row r="1072" spans="1:10" x14ac:dyDescent="0.25">
      <c r="A1072">
        <v>45</v>
      </c>
      <c r="B1072">
        <v>2018</v>
      </c>
      <c r="C1072" t="s">
        <v>34</v>
      </c>
      <c r="D1072" t="s">
        <v>48</v>
      </c>
      <c r="E1072" t="s">
        <v>39</v>
      </c>
      <c r="F1072">
        <v>3</v>
      </c>
      <c r="G1072" t="s">
        <v>38</v>
      </c>
      <c r="H1072" t="s">
        <v>2</v>
      </c>
      <c r="I1072" t="s">
        <v>37</v>
      </c>
      <c r="J1072">
        <v>558.29999999999995</v>
      </c>
    </row>
    <row r="1073" spans="1:10" x14ac:dyDescent="0.25">
      <c r="A1073">
        <v>45</v>
      </c>
      <c r="B1073">
        <v>2018</v>
      </c>
      <c r="C1073" t="s">
        <v>34</v>
      </c>
      <c r="D1073" t="s">
        <v>48</v>
      </c>
      <c r="E1073" t="s">
        <v>39</v>
      </c>
      <c r="F1073">
        <v>4</v>
      </c>
      <c r="G1073" t="s">
        <v>45</v>
      </c>
      <c r="H1073" t="s">
        <v>46</v>
      </c>
      <c r="I1073" t="s">
        <v>37</v>
      </c>
      <c r="J1073">
        <v>1056.2</v>
      </c>
    </row>
    <row r="1074" spans="1:10" x14ac:dyDescent="0.25">
      <c r="A1074">
        <v>45</v>
      </c>
      <c r="B1074">
        <v>2018</v>
      </c>
      <c r="C1074" t="s">
        <v>34</v>
      </c>
      <c r="D1074" t="s">
        <v>48</v>
      </c>
      <c r="E1074" t="s">
        <v>39</v>
      </c>
      <c r="F1074">
        <v>5</v>
      </c>
      <c r="G1074" t="s">
        <v>45</v>
      </c>
      <c r="H1074" t="s">
        <v>46</v>
      </c>
      <c r="I1074" t="s">
        <v>51</v>
      </c>
      <c r="J1074">
        <v>1064.5999999999999</v>
      </c>
    </row>
    <row r="1075" spans="1:10" x14ac:dyDescent="0.25">
      <c r="A1075">
        <v>45</v>
      </c>
      <c r="B1075">
        <v>2018</v>
      </c>
      <c r="C1075" t="s">
        <v>34</v>
      </c>
      <c r="D1075" t="s">
        <v>48</v>
      </c>
      <c r="E1075" t="s">
        <v>39</v>
      </c>
      <c r="F1075">
        <v>6</v>
      </c>
      <c r="G1075" t="s">
        <v>45</v>
      </c>
      <c r="H1075" t="s">
        <v>46</v>
      </c>
      <c r="I1075" t="s">
        <v>37</v>
      </c>
      <c r="J1075">
        <v>964.1</v>
      </c>
    </row>
    <row r="1076" spans="1:10" x14ac:dyDescent="0.25">
      <c r="A1076">
        <v>45</v>
      </c>
      <c r="B1076">
        <v>2018</v>
      </c>
      <c r="C1076" t="s">
        <v>34</v>
      </c>
      <c r="D1076" t="s">
        <v>49</v>
      </c>
      <c r="E1076" t="s">
        <v>39</v>
      </c>
      <c r="F1076">
        <v>1</v>
      </c>
      <c r="G1076" t="s">
        <v>45</v>
      </c>
      <c r="H1076" t="s">
        <v>46</v>
      </c>
      <c r="I1076" t="s">
        <v>37</v>
      </c>
      <c r="J1076">
        <v>1458.9</v>
      </c>
    </row>
    <row r="1077" spans="1:10" x14ac:dyDescent="0.25">
      <c r="A1077">
        <v>45</v>
      </c>
      <c r="B1077">
        <v>2018</v>
      </c>
      <c r="C1077" t="s">
        <v>34</v>
      </c>
      <c r="D1077" t="s">
        <v>49</v>
      </c>
      <c r="E1077" t="s">
        <v>39</v>
      </c>
      <c r="F1077">
        <v>2</v>
      </c>
      <c r="G1077" t="s">
        <v>38</v>
      </c>
      <c r="H1077" t="s">
        <v>2</v>
      </c>
      <c r="I1077" t="s">
        <v>51</v>
      </c>
      <c r="J1077">
        <v>990.6</v>
      </c>
    </row>
    <row r="1078" spans="1:10" x14ac:dyDescent="0.25">
      <c r="A1078">
        <v>45</v>
      </c>
      <c r="B1078">
        <v>2018</v>
      </c>
      <c r="C1078" t="s">
        <v>34</v>
      </c>
      <c r="D1078" t="s">
        <v>49</v>
      </c>
      <c r="E1078" t="s">
        <v>39</v>
      </c>
      <c r="F1078">
        <v>3</v>
      </c>
      <c r="G1078" t="s">
        <v>38</v>
      </c>
      <c r="H1078" t="s">
        <v>46</v>
      </c>
      <c r="I1078" t="s">
        <v>37</v>
      </c>
      <c r="J1078">
        <v>1320.2</v>
      </c>
    </row>
    <row r="1079" spans="1:10" x14ac:dyDescent="0.25">
      <c r="A1079">
        <v>45</v>
      </c>
      <c r="B1079">
        <v>2018</v>
      </c>
      <c r="C1079" t="s">
        <v>34</v>
      </c>
      <c r="D1079" t="s">
        <v>49</v>
      </c>
      <c r="E1079" t="s">
        <v>39</v>
      </c>
      <c r="F1079">
        <v>4</v>
      </c>
      <c r="G1079" t="s">
        <v>45</v>
      </c>
      <c r="H1079" t="s">
        <v>2</v>
      </c>
      <c r="I1079" t="s">
        <v>37</v>
      </c>
      <c r="J1079">
        <v>965.7</v>
      </c>
    </row>
    <row r="1080" spans="1:10" x14ac:dyDescent="0.25">
      <c r="A1080">
        <v>45</v>
      </c>
      <c r="B1080">
        <v>2018</v>
      </c>
      <c r="C1080" t="s">
        <v>34</v>
      </c>
      <c r="D1080" t="s">
        <v>49</v>
      </c>
      <c r="E1080" t="s">
        <v>39</v>
      </c>
      <c r="F1080">
        <v>5</v>
      </c>
      <c r="G1080" t="s">
        <v>38</v>
      </c>
      <c r="H1080" t="s">
        <v>2</v>
      </c>
      <c r="I1080" t="s">
        <v>37</v>
      </c>
      <c r="J1080">
        <v>869.1</v>
      </c>
    </row>
    <row r="1081" spans="1:10" x14ac:dyDescent="0.25">
      <c r="A1081">
        <v>45</v>
      </c>
      <c r="B1081">
        <v>2018</v>
      </c>
      <c r="C1081" t="s">
        <v>34</v>
      </c>
      <c r="D1081" t="s">
        <v>49</v>
      </c>
      <c r="E1081" t="s">
        <v>39</v>
      </c>
      <c r="F1081">
        <v>6</v>
      </c>
      <c r="G1081" t="s">
        <v>38</v>
      </c>
      <c r="H1081" t="s">
        <v>2</v>
      </c>
      <c r="I1081" t="s">
        <v>37</v>
      </c>
      <c r="J1081">
        <v>1029.8</v>
      </c>
    </row>
    <row r="1082" spans="1:10" x14ac:dyDescent="0.25">
      <c r="A1082">
        <v>46</v>
      </c>
      <c r="B1082">
        <v>2017</v>
      </c>
      <c r="C1082" t="s">
        <v>34</v>
      </c>
      <c r="D1082" t="s">
        <v>48</v>
      </c>
      <c r="E1082" t="s">
        <v>39</v>
      </c>
      <c r="F1082">
        <v>1</v>
      </c>
      <c r="G1082" t="s">
        <v>38</v>
      </c>
      <c r="H1082" t="s">
        <v>46</v>
      </c>
      <c r="I1082" t="s">
        <v>51</v>
      </c>
      <c r="J1082">
        <v>854.4</v>
      </c>
    </row>
    <row r="1083" spans="1:10" x14ac:dyDescent="0.25">
      <c r="A1083">
        <v>46</v>
      </c>
      <c r="B1083">
        <v>2017</v>
      </c>
      <c r="C1083" t="s">
        <v>34</v>
      </c>
      <c r="D1083" t="s">
        <v>48</v>
      </c>
      <c r="E1083" t="s">
        <v>39</v>
      </c>
      <c r="F1083">
        <v>2</v>
      </c>
      <c r="G1083" t="s">
        <v>38</v>
      </c>
      <c r="H1083" t="s">
        <v>46</v>
      </c>
      <c r="I1083" t="s">
        <v>37</v>
      </c>
      <c r="J1083">
        <v>791.5</v>
      </c>
    </row>
    <row r="1084" spans="1:10" x14ac:dyDescent="0.25">
      <c r="A1084">
        <v>46</v>
      </c>
      <c r="B1084">
        <v>2017</v>
      </c>
      <c r="C1084" t="s">
        <v>34</v>
      </c>
      <c r="D1084" t="s">
        <v>48</v>
      </c>
      <c r="E1084" t="s">
        <v>39</v>
      </c>
      <c r="F1084">
        <v>3</v>
      </c>
      <c r="G1084" t="s">
        <v>38</v>
      </c>
      <c r="H1084" t="s">
        <v>2</v>
      </c>
      <c r="I1084" t="s">
        <v>37</v>
      </c>
      <c r="J1084">
        <v>357.9</v>
      </c>
    </row>
    <row r="1085" spans="1:10" x14ac:dyDescent="0.25">
      <c r="A1085">
        <v>46</v>
      </c>
      <c r="B1085">
        <v>2017</v>
      </c>
      <c r="C1085" t="s">
        <v>34</v>
      </c>
      <c r="D1085" t="s">
        <v>48</v>
      </c>
      <c r="E1085" t="s">
        <v>39</v>
      </c>
      <c r="F1085">
        <v>4</v>
      </c>
      <c r="G1085" t="s">
        <v>45</v>
      </c>
      <c r="H1085" t="s">
        <v>2</v>
      </c>
      <c r="I1085" t="s">
        <v>51</v>
      </c>
      <c r="J1085">
        <v>366.1</v>
      </c>
    </row>
    <row r="1086" spans="1:10" x14ac:dyDescent="0.25">
      <c r="A1086">
        <v>46</v>
      </c>
      <c r="B1086">
        <v>2017</v>
      </c>
      <c r="C1086" t="s">
        <v>34</v>
      </c>
      <c r="D1086" t="s">
        <v>48</v>
      </c>
      <c r="E1086" t="s">
        <v>39</v>
      </c>
      <c r="F1086">
        <v>5</v>
      </c>
      <c r="G1086" t="s">
        <v>45</v>
      </c>
      <c r="H1086" t="s">
        <v>46</v>
      </c>
      <c r="I1086" t="s">
        <v>51</v>
      </c>
      <c r="J1086">
        <v>860.7</v>
      </c>
    </row>
    <row r="1087" spans="1:10" x14ac:dyDescent="0.25">
      <c r="A1087">
        <v>46</v>
      </c>
      <c r="B1087">
        <v>2017</v>
      </c>
      <c r="C1087" t="s">
        <v>34</v>
      </c>
      <c r="D1087" t="s">
        <v>48</v>
      </c>
      <c r="E1087" t="s">
        <v>39</v>
      </c>
      <c r="F1087">
        <v>6</v>
      </c>
      <c r="G1087" t="s">
        <v>38</v>
      </c>
      <c r="H1087" t="s">
        <v>2</v>
      </c>
      <c r="I1087" t="s">
        <v>51</v>
      </c>
      <c r="J1087">
        <v>394.3</v>
      </c>
    </row>
    <row r="1088" spans="1:10" x14ac:dyDescent="0.25">
      <c r="A1088">
        <v>46</v>
      </c>
      <c r="B1088">
        <v>2017</v>
      </c>
      <c r="C1088" t="s">
        <v>34</v>
      </c>
      <c r="D1088" t="s">
        <v>49</v>
      </c>
      <c r="E1088" t="s">
        <v>39</v>
      </c>
      <c r="F1088">
        <v>1</v>
      </c>
      <c r="G1088" t="s">
        <v>38</v>
      </c>
      <c r="H1088" t="s">
        <v>46</v>
      </c>
      <c r="I1088" t="s">
        <v>51</v>
      </c>
      <c r="J1088">
        <v>1219.2</v>
      </c>
    </row>
    <row r="1089" spans="1:10" x14ac:dyDescent="0.25">
      <c r="A1089">
        <v>46</v>
      </c>
      <c r="B1089">
        <v>2017</v>
      </c>
      <c r="C1089" t="s">
        <v>34</v>
      </c>
      <c r="D1089" t="s">
        <v>49</v>
      </c>
      <c r="E1089" t="s">
        <v>39</v>
      </c>
      <c r="F1089">
        <v>2</v>
      </c>
      <c r="G1089" t="s">
        <v>45</v>
      </c>
      <c r="H1089" t="s">
        <v>2</v>
      </c>
      <c r="I1089" t="s">
        <v>51</v>
      </c>
      <c r="J1089">
        <v>698.6</v>
      </c>
    </row>
    <row r="1090" spans="1:10" x14ac:dyDescent="0.25">
      <c r="A1090">
        <v>46</v>
      </c>
      <c r="B1090">
        <v>2017</v>
      </c>
      <c r="C1090" t="s">
        <v>34</v>
      </c>
      <c r="D1090" t="s">
        <v>49</v>
      </c>
      <c r="E1090" t="s">
        <v>39</v>
      </c>
      <c r="F1090">
        <v>3</v>
      </c>
      <c r="G1090" t="s">
        <v>45</v>
      </c>
      <c r="H1090" t="s">
        <v>46</v>
      </c>
      <c r="I1090" t="s">
        <v>37</v>
      </c>
      <c r="J1090">
        <v>1011.5</v>
      </c>
    </row>
    <row r="1091" spans="1:10" x14ac:dyDescent="0.25">
      <c r="A1091">
        <v>46</v>
      </c>
      <c r="B1091">
        <v>2017</v>
      </c>
      <c r="C1091" t="s">
        <v>34</v>
      </c>
      <c r="D1091" t="s">
        <v>49</v>
      </c>
      <c r="E1091" t="s">
        <v>39</v>
      </c>
      <c r="F1091">
        <v>4</v>
      </c>
      <c r="G1091" t="s">
        <v>38</v>
      </c>
      <c r="H1091" t="s">
        <v>46</v>
      </c>
      <c r="I1091" t="s">
        <v>37</v>
      </c>
      <c r="J1091">
        <v>1191.2</v>
      </c>
    </row>
    <row r="1092" spans="1:10" x14ac:dyDescent="0.25">
      <c r="A1092">
        <v>46</v>
      </c>
      <c r="B1092">
        <v>2017</v>
      </c>
      <c r="C1092" t="s">
        <v>34</v>
      </c>
      <c r="D1092" t="s">
        <v>49</v>
      </c>
      <c r="E1092" t="s">
        <v>39</v>
      </c>
      <c r="F1092">
        <v>5</v>
      </c>
      <c r="G1092" t="s">
        <v>45</v>
      </c>
      <c r="H1092" t="s">
        <v>46</v>
      </c>
      <c r="I1092" t="s">
        <v>51</v>
      </c>
      <c r="J1092">
        <v>1112.7</v>
      </c>
    </row>
    <row r="1093" spans="1:10" x14ac:dyDescent="0.25">
      <c r="A1093">
        <v>46</v>
      </c>
      <c r="B1093">
        <v>2017</v>
      </c>
      <c r="C1093" t="s">
        <v>34</v>
      </c>
      <c r="D1093" t="s">
        <v>49</v>
      </c>
      <c r="E1093" t="s">
        <v>39</v>
      </c>
      <c r="F1093">
        <v>6</v>
      </c>
      <c r="G1093" t="s">
        <v>45</v>
      </c>
      <c r="H1093" t="s">
        <v>2</v>
      </c>
      <c r="I1093" t="s">
        <v>37</v>
      </c>
      <c r="J1093">
        <v>844.5</v>
      </c>
    </row>
    <row r="1094" spans="1:10" x14ac:dyDescent="0.25">
      <c r="A1094">
        <v>46</v>
      </c>
      <c r="B1094">
        <v>2018</v>
      </c>
      <c r="C1094" t="s">
        <v>34</v>
      </c>
      <c r="D1094" t="s">
        <v>48</v>
      </c>
      <c r="E1094" t="s">
        <v>39</v>
      </c>
      <c r="F1094">
        <v>1</v>
      </c>
      <c r="G1094" t="s">
        <v>38</v>
      </c>
      <c r="H1094" t="s">
        <v>46</v>
      </c>
      <c r="I1094" t="s">
        <v>51</v>
      </c>
      <c r="J1094">
        <v>1029.5</v>
      </c>
    </row>
    <row r="1095" spans="1:10" x14ac:dyDescent="0.25">
      <c r="A1095">
        <v>46</v>
      </c>
      <c r="B1095">
        <v>2018</v>
      </c>
      <c r="C1095" t="s">
        <v>34</v>
      </c>
      <c r="D1095" t="s">
        <v>48</v>
      </c>
      <c r="E1095" t="s">
        <v>39</v>
      </c>
      <c r="F1095">
        <v>2</v>
      </c>
      <c r="G1095" t="s">
        <v>45</v>
      </c>
      <c r="H1095" t="s">
        <v>2</v>
      </c>
      <c r="I1095" t="s">
        <v>51</v>
      </c>
      <c r="J1095">
        <v>666.1</v>
      </c>
    </row>
    <row r="1096" spans="1:10" x14ac:dyDescent="0.25">
      <c r="A1096">
        <v>46</v>
      </c>
      <c r="B1096">
        <v>2018</v>
      </c>
      <c r="C1096" t="s">
        <v>34</v>
      </c>
      <c r="D1096" t="s">
        <v>48</v>
      </c>
      <c r="E1096" t="s">
        <v>39</v>
      </c>
      <c r="F1096">
        <v>3</v>
      </c>
      <c r="G1096" t="s">
        <v>45</v>
      </c>
      <c r="H1096" t="s">
        <v>2</v>
      </c>
      <c r="I1096" t="s">
        <v>51</v>
      </c>
      <c r="J1096">
        <v>688.5</v>
      </c>
    </row>
    <row r="1097" spans="1:10" x14ac:dyDescent="0.25">
      <c r="A1097">
        <v>46</v>
      </c>
      <c r="B1097">
        <v>2018</v>
      </c>
      <c r="C1097" t="s">
        <v>34</v>
      </c>
      <c r="D1097" t="s">
        <v>48</v>
      </c>
      <c r="E1097" t="s">
        <v>39</v>
      </c>
      <c r="F1097">
        <v>4</v>
      </c>
      <c r="G1097" t="s">
        <v>45</v>
      </c>
      <c r="H1097" t="s">
        <v>2</v>
      </c>
      <c r="I1097" t="s">
        <v>51</v>
      </c>
      <c r="J1097">
        <v>707.5</v>
      </c>
    </row>
    <row r="1098" spans="1:10" x14ac:dyDescent="0.25">
      <c r="A1098">
        <v>46</v>
      </c>
      <c r="B1098">
        <v>2018</v>
      </c>
      <c r="C1098" t="s">
        <v>34</v>
      </c>
      <c r="D1098" t="s">
        <v>48</v>
      </c>
      <c r="E1098" t="s">
        <v>39</v>
      </c>
      <c r="F1098">
        <v>5</v>
      </c>
      <c r="G1098" t="s">
        <v>38</v>
      </c>
      <c r="H1098" t="s">
        <v>46</v>
      </c>
      <c r="I1098" t="s">
        <v>37</v>
      </c>
      <c r="J1098">
        <v>1064.5</v>
      </c>
    </row>
    <row r="1099" spans="1:10" x14ac:dyDescent="0.25">
      <c r="A1099">
        <v>46</v>
      </c>
      <c r="B1099">
        <v>2018</v>
      </c>
      <c r="C1099" t="s">
        <v>34</v>
      </c>
      <c r="D1099" t="s">
        <v>48</v>
      </c>
      <c r="E1099" t="s">
        <v>39</v>
      </c>
      <c r="F1099">
        <v>6</v>
      </c>
      <c r="G1099" t="s">
        <v>38</v>
      </c>
      <c r="H1099" t="s">
        <v>2</v>
      </c>
      <c r="I1099" t="s">
        <v>37</v>
      </c>
      <c r="J1099">
        <v>720.7</v>
      </c>
    </row>
    <row r="1100" spans="1:10" x14ac:dyDescent="0.25">
      <c r="A1100">
        <v>46</v>
      </c>
      <c r="B1100">
        <v>2018</v>
      </c>
      <c r="C1100" t="s">
        <v>34</v>
      </c>
      <c r="D1100" t="s">
        <v>49</v>
      </c>
      <c r="E1100" t="s">
        <v>39</v>
      </c>
      <c r="F1100">
        <v>1</v>
      </c>
      <c r="G1100" t="s">
        <v>38</v>
      </c>
      <c r="H1100" t="s">
        <v>46</v>
      </c>
      <c r="I1100" t="s">
        <v>51</v>
      </c>
      <c r="J1100">
        <v>1352.2</v>
      </c>
    </row>
    <row r="1101" spans="1:10" x14ac:dyDescent="0.25">
      <c r="A1101">
        <v>46</v>
      </c>
      <c r="B1101">
        <v>2018</v>
      </c>
      <c r="C1101" t="s">
        <v>34</v>
      </c>
      <c r="D1101" t="s">
        <v>49</v>
      </c>
      <c r="E1101" t="s">
        <v>39</v>
      </c>
      <c r="F1101">
        <v>2</v>
      </c>
      <c r="G1101" t="s">
        <v>45</v>
      </c>
      <c r="H1101" t="s">
        <v>46</v>
      </c>
      <c r="I1101" t="s">
        <v>51</v>
      </c>
      <c r="J1101">
        <v>1532.4</v>
      </c>
    </row>
    <row r="1102" spans="1:10" x14ac:dyDescent="0.25">
      <c r="A1102">
        <v>46</v>
      </c>
      <c r="B1102">
        <v>2018</v>
      </c>
      <c r="C1102" t="s">
        <v>34</v>
      </c>
      <c r="D1102" t="s">
        <v>49</v>
      </c>
      <c r="E1102" t="s">
        <v>39</v>
      </c>
      <c r="F1102">
        <v>3</v>
      </c>
      <c r="G1102" t="s">
        <v>45</v>
      </c>
      <c r="H1102" t="s">
        <v>2</v>
      </c>
      <c r="I1102" t="s">
        <v>51</v>
      </c>
      <c r="J1102">
        <v>1132.5</v>
      </c>
    </row>
    <row r="1103" spans="1:10" x14ac:dyDescent="0.25">
      <c r="A1103">
        <v>46</v>
      </c>
      <c r="B1103">
        <v>2018</v>
      </c>
      <c r="C1103" t="s">
        <v>34</v>
      </c>
      <c r="D1103" t="s">
        <v>49</v>
      </c>
      <c r="E1103" t="s">
        <v>39</v>
      </c>
      <c r="F1103">
        <v>4</v>
      </c>
      <c r="G1103" t="s">
        <v>45</v>
      </c>
      <c r="H1103" t="s">
        <v>46</v>
      </c>
      <c r="I1103" t="s">
        <v>51</v>
      </c>
      <c r="J1103">
        <v>1453.3</v>
      </c>
    </row>
    <row r="1104" spans="1:10" x14ac:dyDescent="0.25">
      <c r="A1104">
        <v>46</v>
      </c>
      <c r="B1104">
        <v>2018</v>
      </c>
      <c r="C1104" t="s">
        <v>34</v>
      </c>
      <c r="D1104" t="s">
        <v>49</v>
      </c>
      <c r="E1104" t="s">
        <v>39</v>
      </c>
      <c r="F1104">
        <v>5</v>
      </c>
      <c r="G1104" t="s">
        <v>45</v>
      </c>
      <c r="H1104" t="s">
        <v>46</v>
      </c>
      <c r="I1104" t="s">
        <v>37</v>
      </c>
      <c r="J1104">
        <v>1497</v>
      </c>
    </row>
    <row r="1105" spans="1:10" x14ac:dyDescent="0.25">
      <c r="A1105">
        <v>46</v>
      </c>
      <c r="B1105">
        <v>2018</v>
      </c>
      <c r="C1105" t="s">
        <v>34</v>
      </c>
      <c r="D1105" t="s">
        <v>49</v>
      </c>
      <c r="E1105" t="s">
        <v>39</v>
      </c>
      <c r="F1105">
        <v>6</v>
      </c>
      <c r="G1105" t="s">
        <v>45</v>
      </c>
      <c r="H1105" t="s">
        <v>2</v>
      </c>
      <c r="I1105" t="s">
        <v>51</v>
      </c>
      <c r="J1105">
        <v>935.3</v>
      </c>
    </row>
    <row r="1106" spans="1:10" x14ac:dyDescent="0.25">
      <c r="A1106">
        <v>47</v>
      </c>
      <c r="B1106">
        <v>2017</v>
      </c>
      <c r="C1106" t="s">
        <v>34</v>
      </c>
      <c r="D1106" t="s">
        <v>48</v>
      </c>
      <c r="E1106" t="s">
        <v>39</v>
      </c>
      <c r="F1106">
        <v>1</v>
      </c>
      <c r="G1106" t="s">
        <v>38</v>
      </c>
      <c r="H1106" t="s">
        <v>46</v>
      </c>
      <c r="I1106" t="s">
        <v>51</v>
      </c>
      <c r="J1106">
        <v>912.8</v>
      </c>
    </row>
    <row r="1107" spans="1:10" x14ac:dyDescent="0.25">
      <c r="A1107">
        <v>47</v>
      </c>
      <c r="B1107">
        <v>2017</v>
      </c>
      <c r="C1107" t="s">
        <v>34</v>
      </c>
      <c r="D1107" t="s">
        <v>48</v>
      </c>
      <c r="E1107" t="s">
        <v>39</v>
      </c>
      <c r="F1107">
        <v>2</v>
      </c>
      <c r="G1107" t="s">
        <v>45</v>
      </c>
      <c r="H1107" t="s">
        <v>46</v>
      </c>
      <c r="I1107" t="s">
        <v>37</v>
      </c>
      <c r="J1107">
        <v>736.4</v>
      </c>
    </row>
    <row r="1108" spans="1:10" x14ac:dyDescent="0.25">
      <c r="A1108">
        <v>47</v>
      </c>
      <c r="B1108">
        <v>2017</v>
      </c>
      <c r="C1108" t="s">
        <v>34</v>
      </c>
      <c r="D1108" t="s">
        <v>48</v>
      </c>
      <c r="E1108" t="s">
        <v>39</v>
      </c>
      <c r="F1108">
        <v>3</v>
      </c>
      <c r="G1108" t="s">
        <v>38</v>
      </c>
      <c r="H1108" t="s">
        <v>2</v>
      </c>
      <c r="I1108" t="s">
        <v>51</v>
      </c>
      <c r="J1108">
        <v>465.4</v>
      </c>
    </row>
    <row r="1109" spans="1:10" x14ac:dyDescent="0.25">
      <c r="A1109">
        <v>47</v>
      </c>
      <c r="B1109">
        <v>2017</v>
      </c>
      <c r="C1109" t="s">
        <v>34</v>
      </c>
      <c r="D1109" t="s">
        <v>48</v>
      </c>
      <c r="E1109" t="s">
        <v>39</v>
      </c>
      <c r="F1109">
        <v>4</v>
      </c>
      <c r="G1109" t="s">
        <v>45</v>
      </c>
      <c r="H1109" t="s">
        <v>46</v>
      </c>
      <c r="I1109" t="s">
        <v>37</v>
      </c>
      <c r="J1109">
        <v>826.6</v>
      </c>
    </row>
    <row r="1110" spans="1:10" x14ac:dyDescent="0.25">
      <c r="A1110">
        <v>47</v>
      </c>
      <c r="B1110">
        <v>2017</v>
      </c>
      <c r="C1110" t="s">
        <v>34</v>
      </c>
      <c r="D1110" t="s">
        <v>48</v>
      </c>
      <c r="E1110" t="s">
        <v>39</v>
      </c>
      <c r="F1110">
        <v>5</v>
      </c>
      <c r="G1110" t="s">
        <v>38</v>
      </c>
      <c r="H1110" t="s">
        <v>2</v>
      </c>
      <c r="I1110" t="s">
        <v>51</v>
      </c>
      <c r="J1110">
        <v>434.1</v>
      </c>
    </row>
    <row r="1111" spans="1:10" x14ac:dyDescent="0.25">
      <c r="A1111">
        <v>47</v>
      </c>
      <c r="B1111">
        <v>2017</v>
      </c>
      <c r="C1111" t="s">
        <v>34</v>
      </c>
      <c r="D1111" t="s">
        <v>48</v>
      </c>
      <c r="E1111" t="s">
        <v>39</v>
      </c>
      <c r="F1111">
        <v>6</v>
      </c>
      <c r="G1111" t="s">
        <v>45</v>
      </c>
      <c r="H1111" t="s">
        <v>2</v>
      </c>
      <c r="I1111" t="s">
        <v>51</v>
      </c>
      <c r="J1111">
        <v>517.70000000000005</v>
      </c>
    </row>
    <row r="1112" spans="1:10" x14ac:dyDescent="0.25">
      <c r="A1112">
        <v>47</v>
      </c>
      <c r="B1112">
        <v>2017</v>
      </c>
      <c r="C1112" t="s">
        <v>34</v>
      </c>
      <c r="D1112" t="s">
        <v>49</v>
      </c>
      <c r="E1112" t="s">
        <v>39</v>
      </c>
      <c r="F1112">
        <v>1</v>
      </c>
      <c r="G1112" t="s">
        <v>38</v>
      </c>
      <c r="H1112" t="s">
        <v>2</v>
      </c>
      <c r="I1112" t="s">
        <v>37</v>
      </c>
      <c r="J1112">
        <v>845.1</v>
      </c>
    </row>
    <row r="1113" spans="1:10" x14ac:dyDescent="0.25">
      <c r="A1113">
        <v>47</v>
      </c>
      <c r="B1113">
        <v>2017</v>
      </c>
      <c r="C1113" t="s">
        <v>34</v>
      </c>
      <c r="D1113" t="s">
        <v>49</v>
      </c>
      <c r="E1113" t="s">
        <v>39</v>
      </c>
      <c r="F1113">
        <v>2</v>
      </c>
      <c r="G1113" t="s">
        <v>38</v>
      </c>
      <c r="H1113" t="s">
        <v>2</v>
      </c>
      <c r="I1113" t="s">
        <v>51</v>
      </c>
      <c r="J1113">
        <v>920.9</v>
      </c>
    </row>
    <row r="1114" spans="1:10" x14ac:dyDescent="0.25">
      <c r="A1114">
        <v>47</v>
      </c>
      <c r="B1114">
        <v>2017</v>
      </c>
      <c r="C1114" t="s">
        <v>34</v>
      </c>
      <c r="D1114" t="s">
        <v>49</v>
      </c>
      <c r="E1114" t="s">
        <v>39</v>
      </c>
      <c r="F1114">
        <v>3</v>
      </c>
      <c r="G1114" t="s">
        <v>38</v>
      </c>
      <c r="H1114" t="s">
        <v>2</v>
      </c>
      <c r="I1114" t="s">
        <v>51</v>
      </c>
      <c r="J1114">
        <v>787.6</v>
      </c>
    </row>
    <row r="1115" spans="1:10" x14ac:dyDescent="0.25">
      <c r="A1115">
        <v>47</v>
      </c>
      <c r="B1115">
        <v>2017</v>
      </c>
      <c r="C1115" t="s">
        <v>34</v>
      </c>
      <c r="D1115" t="s">
        <v>49</v>
      </c>
      <c r="E1115" t="s">
        <v>39</v>
      </c>
      <c r="F1115">
        <v>4</v>
      </c>
      <c r="G1115" t="s">
        <v>45</v>
      </c>
      <c r="H1115" t="s">
        <v>2</v>
      </c>
      <c r="I1115" t="s">
        <v>37</v>
      </c>
      <c r="J1115">
        <v>684.4</v>
      </c>
    </row>
    <row r="1116" spans="1:10" x14ac:dyDescent="0.25">
      <c r="A1116">
        <v>47</v>
      </c>
      <c r="B1116">
        <v>2017</v>
      </c>
      <c r="C1116" t="s">
        <v>34</v>
      </c>
      <c r="D1116" t="s">
        <v>49</v>
      </c>
      <c r="E1116" t="s">
        <v>39</v>
      </c>
      <c r="F1116">
        <v>5</v>
      </c>
      <c r="G1116" t="s">
        <v>38</v>
      </c>
      <c r="H1116" t="s">
        <v>46</v>
      </c>
      <c r="I1116" t="s">
        <v>37</v>
      </c>
      <c r="J1116">
        <v>1201</v>
      </c>
    </row>
    <row r="1117" spans="1:10" x14ac:dyDescent="0.25">
      <c r="A1117">
        <v>47</v>
      </c>
      <c r="B1117">
        <v>2017</v>
      </c>
      <c r="C1117" t="s">
        <v>34</v>
      </c>
      <c r="D1117" t="s">
        <v>49</v>
      </c>
      <c r="E1117" t="s">
        <v>39</v>
      </c>
      <c r="F1117">
        <v>6</v>
      </c>
      <c r="G1117" t="s">
        <v>45</v>
      </c>
      <c r="H1117" t="s">
        <v>46</v>
      </c>
      <c r="I1117" t="s">
        <v>51</v>
      </c>
      <c r="J1117">
        <v>1146.3</v>
      </c>
    </row>
    <row r="1118" spans="1:10" x14ac:dyDescent="0.25">
      <c r="A1118">
        <v>47</v>
      </c>
      <c r="B1118">
        <v>2018</v>
      </c>
      <c r="C1118" t="s">
        <v>34</v>
      </c>
      <c r="D1118" t="s">
        <v>48</v>
      </c>
      <c r="E1118" t="s">
        <v>39</v>
      </c>
      <c r="F1118">
        <v>1</v>
      </c>
      <c r="G1118" t="s">
        <v>45</v>
      </c>
      <c r="H1118" t="s">
        <v>46</v>
      </c>
      <c r="I1118" t="s">
        <v>37</v>
      </c>
      <c r="J1118">
        <v>1093.8</v>
      </c>
    </row>
    <row r="1119" spans="1:10" x14ac:dyDescent="0.25">
      <c r="A1119">
        <v>47</v>
      </c>
      <c r="B1119">
        <v>2018</v>
      </c>
      <c r="C1119" t="s">
        <v>34</v>
      </c>
      <c r="D1119" t="s">
        <v>48</v>
      </c>
      <c r="E1119" t="s">
        <v>39</v>
      </c>
      <c r="F1119">
        <v>2</v>
      </c>
      <c r="G1119" t="s">
        <v>38</v>
      </c>
      <c r="H1119" t="s">
        <v>46</v>
      </c>
      <c r="I1119" t="s">
        <v>37</v>
      </c>
      <c r="J1119">
        <v>1087.4000000000001</v>
      </c>
    </row>
    <row r="1120" spans="1:10" x14ac:dyDescent="0.25">
      <c r="A1120">
        <v>47</v>
      </c>
      <c r="B1120">
        <v>2018</v>
      </c>
      <c r="C1120" t="s">
        <v>34</v>
      </c>
      <c r="D1120" t="s">
        <v>48</v>
      </c>
      <c r="E1120" t="s">
        <v>39</v>
      </c>
      <c r="F1120">
        <v>3</v>
      </c>
      <c r="G1120" t="s">
        <v>38</v>
      </c>
      <c r="H1120" t="s">
        <v>46</v>
      </c>
      <c r="I1120" t="s">
        <v>37</v>
      </c>
      <c r="J1120">
        <v>964.8</v>
      </c>
    </row>
    <row r="1121" spans="1:10" x14ac:dyDescent="0.25">
      <c r="A1121">
        <v>47</v>
      </c>
      <c r="B1121">
        <v>2018</v>
      </c>
      <c r="C1121" t="s">
        <v>34</v>
      </c>
      <c r="D1121" t="s">
        <v>48</v>
      </c>
      <c r="E1121" t="s">
        <v>39</v>
      </c>
      <c r="F1121">
        <v>4</v>
      </c>
      <c r="G1121" t="s">
        <v>45</v>
      </c>
      <c r="H1121" t="s">
        <v>2</v>
      </c>
      <c r="I1121" t="s">
        <v>37</v>
      </c>
      <c r="J1121">
        <v>539.79999999999995</v>
      </c>
    </row>
    <row r="1122" spans="1:10" x14ac:dyDescent="0.25">
      <c r="A1122">
        <v>47</v>
      </c>
      <c r="B1122">
        <v>2018</v>
      </c>
      <c r="C1122" t="s">
        <v>34</v>
      </c>
      <c r="D1122" t="s">
        <v>48</v>
      </c>
      <c r="E1122" t="s">
        <v>39</v>
      </c>
      <c r="F1122">
        <v>5</v>
      </c>
      <c r="G1122" t="s">
        <v>45</v>
      </c>
      <c r="H1122" t="s">
        <v>2</v>
      </c>
      <c r="I1122" t="s">
        <v>51</v>
      </c>
      <c r="J1122">
        <v>603.20000000000005</v>
      </c>
    </row>
    <row r="1123" spans="1:10" x14ac:dyDescent="0.25">
      <c r="A1123">
        <v>47</v>
      </c>
      <c r="B1123">
        <v>2018</v>
      </c>
      <c r="C1123" t="s">
        <v>34</v>
      </c>
      <c r="D1123" t="s">
        <v>48</v>
      </c>
      <c r="E1123" t="s">
        <v>39</v>
      </c>
      <c r="F1123">
        <v>6</v>
      </c>
      <c r="G1123" t="s">
        <v>45</v>
      </c>
      <c r="H1123" t="s">
        <v>2</v>
      </c>
      <c r="I1123" t="s">
        <v>51</v>
      </c>
      <c r="J1123">
        <v>315</v>
      </c>
    </row>
    <row r="1124" spans="1:10" x14ac:dyDescent="0.25">
      <c r="A1124">
        <v>47</v>
      </c>
      <c r="B1124">
        <v>2018</v>
      </c>
      <c r="C1124" t="s">
        <v>34</v>
      </c>
      <c r="D1124" t="s">
        <v>49</v>
      </c>
      <c r="E1124" t="s">
        <v>39</v>
      </c>
      <c r="F1124">
        <v>1</v>
      </c>
      <c r="G1124" t="s">
        <v>38</v>
      </c>
      <c r="H1124" t="s">
        <v>46</v>
      </c>
      <c r="I1124" t="s">
        <v>51</v>
      </c>
      <c r="J1124">
        <v>1432.9</v>
      </c>
    </row>
    <row r="1125" spans="1:10" x14ac:dyDescent="0.25">
      <c r="A1125">
        <v>47</v>
      </c>
      <c r="B1125">
        <v>2018</v>
      </c>
      <c r="C1125" t="s">
        <v>34</v>
      </c>
      <c r="D1125" t="s">
        <v>49</v>
      </c>
      <c r="E1125" t="s">
        <v>39</v>
      </c>
      <c r="F1125">
        <v>2</v>
      </c>
      <c r="G1125" t="s">
        <v>38</v>
      </c>
      <c r="H1125" t="s">
        <v>46</v>
      </c>
      <c r="I1125" t="s">
        <v>51</v>
      </c>
      <c r="J1125">
        <v>1402.8</v>
      </c>
    </row>
    <row r="1126" spans="1:10" x14ac:dyDescent="0.25">
      <c r="A1126">
        <v>47</v>
      </c>
      <c r="B1126">
        <v>2018</v>
      </c>
      <c r="C1126" t="s">
        <v>34</v>
      </c>
      <c r="D1126" t="s">
        <v>49</v>
      </c>
      <c r="E1126" t="s">
        <v>39</v>
      </c>
      <c r="F1126">
        <v>3</v>
      </c>
      <c r="G1126" t="s">
        <v>45</v>
      </c>
      <c r="H1126" t="s">
        <v>2</v>
      </c>
      <c r="I1126" t="s">
        <v>37</v>
      </c>
      <c r="J1126">
        <v>1003.9</v>
      </c>
    </row>
    <row r="1127" spans="1:10" x14ac:dyDescent="0.25">
      <c r="A1127">
        <v>47</v>
      </c>
      <c r="B1127">
        <v>2018</v>
      </c>
      <c r="C1127" t="s">
        <v>34</v>
      </c>
      <c r="D1127" t="s">
        <v>49</v>
      </c>
      <c r="E1127" t="s">
        <v>39</v>
      </c>
      <c r="F1127">
        <v>4</v>
      </c>
      <c r="G1127" t="s">
        <v>38</v>
      </c>
      <c r="H1127" t="s">
        <v>46</v>
      </c>
      <c r="I1127" t="s">
        <v>51</v>
      </c>
      <c r="J1127">
        <v>1194.5</v>
      </c>
    </row>
    <row r="1128" spans="1:10" x14ac:dyDescent="0.25">
      <c r="A1128">
        <v>47</v>
      </c>
      <c r="B1128">
        <v>2018</v>
      </c>
      <c r="C1128" t="s">
        <v>34</v>
      </c>
      <c r="D1128" t="s">
        <v>49</v>
      </c>
      <c r="E1128" t="s">
        <v>39</v>
      </c>
      <c r="F1128">
        <v>5</v>
      </c>
      <c r="G1128" t="s">
        <v>38</v>
      </c>
      <c r="H1128" t="s">
        <v>46</v>
      </c>
      <c r="I1128" t="s">
        <v>51</v>
      </c>
      <c r="J1128">
        <v>1548.6</v>
      </c>
    </row>
    <row r="1129" spans="1:10" x14ac:dyDescent="0.25">
      <c r="A1129">
        <v>47</v>
      </c>
      <c r="B1129">
        <v>2018</v>
      </c>
      <c r="C1129" t="s">
        <v>34</v>
      </c>
      <c r="D1129" t="s">
        <v>49</v>
      </c>
      <c r="E1129" t="s">
        <v>39</v>
      </c>
      <c r="F1129">
        <v>6</v>
      </c>
      <c r="G1129" t="s">
        <v>38</v>
      </c>
      <c r="H1129" t="s">
        <v>46</v>
      </c>
      <c r="I1129" t="s">
        <v>37</v>
      </c>
      <c r="J1129">
        <v>1565.1</v>
      </c>
    </row>
    <row r="1130" spans="1:10" x14ac:dyDescent="0.25">
      <c r="A1130">
        <v>48</v>
      </c>
      <c r="B1130">
        <v>2017</v>
      </c>
      <c r="C1130" t="s">
        <v>34</v>
      </c>
      <c r="D1130" t="s">
        <v>48</v>
      </c>
      <c r="E1130" t="s">
        <v>39</v>
      </c>
      <c r="F1130">
        <v>1</v>
      </c>
      <c r="G1130" t="s">
        <v>45</v>
      </c>
      <c r="H1130" t="s">
        <v>2</v>
      </c>
      <c r="I1130" t="s">
        <v>51</v>
      </c>
      <c r="J1130">
        <v>264.60000000000002</v>
      </c>
    </row>
    <row r="1131" spans="1:10" x14ac:dyDescent="0.25">
      <c r="A1131">
        <v>48</v>
      </c>
      <c r="B1131">
        <v>2017</v>
      </c>
      <c r="C1131" t="s">
        <v>34</v>
      </c>
      <c r="D1131" t="s">
        <v>48</v>
      </c>
      <c r="E1131" t="s">
        <v>39</v>
      </c>
      <c r="F1131">
        <v>2</v>
      </c>
      <c r="G1131" t="s">
        <v>45</v>
      </c>
      <c r="H1131" t="s">
        <v>2</v>
      </c>
      <c r="I1131" t="s">
        <v>37</v>
      </c>
      <c r="J1131">
        <v>382</v>
      </c>
    </row>
    <row r="1132" spans="1:10" x14ac:dyDescent="0.25">
      <c r="A1132">
        <v>48</v>
      </c>
      <c r="B1132">
        <v>2017</v>
      </c>
      <c r="C1132" t="s">
        <v>34</v>
      </c>
      <c r="D1132" t="s">
        <v>48</v>
      </c>
      <c r="E1132" t="s">
        <v>39</v>
      </c>
      <c r="F1132">
        <v>3</v>
      </c>
      <c r="G1132" t="s">
        <v>38</v>
      </c>
      <c r="H1132" t="s">
        <v>46</v>
      </c>
      <c r="I1132" t="s">
        <v>37</v>
      </c>
      <c r="J1132">
        <v>696.1</v>
      </c>
    </row>
    <row r="1133" spans="1:10" x14ac:dyDescent="0.25">
      <c r="A1133">
        <v>48</v>
      </c>
      <c r="B1133">
        <v>2017</v>
      </c>
      <c r="C1133" t="s">
        <v>34</v>
      </c>
      <c r="D1133" t="s">
        <v>48</v>
      </c>
      <c r="E1133" t="s">
        <v>39</v>
      </c>
      <c r="F1133">
        <v>4</v>
      </c>
      <c r="G1133" t="s">
        <v>45</v>
      </c>
      <c r="H1133" t="s">
        <v>46</v>
      </c>
      <c r="I1133" t="s">
        <v>51</v>
      </c>
      <c r="J1133">
        <v>878.2</v>
      </c>
    </row>
    <row r="1134" spans="1:10" x14ac:dyDescent="0.25">
      <c r="A1134">
        <v>48</v>
      </c>
      <c r="B1134">
        <v>2017</v>
      </c>
      <c r="C1134" t="s">
        <v>34</v>
      </c>
      <c r="D1134" t="s">
        <v>48</v>
      </c>
      <c r="E1134" t="s">
        <v>39</v>
      </c>
      <c r="F1134">
        <v>5</v>
      </c>
      <c r="G1134" t="s">
        <v>45</v>
      </c>
      <c r="H1134" t="s">
        <v>46</v>
      </c>
      <c r="I1134" t="s">
        <v>37</v>
      </c>
      <c r="J1134">
        <v>862.4</v>
      </c>
    </row>
    <row r="1135" spans="1:10" x14ac:dyDescent="0.25">
      <c r="A1135">
        <v>48</v>
      </c>
      <c r="B1135">
        <v>2017</v>
      </c>
      <c r="C1135" t="s">
        <v>34</v>
      </c>
      <c r="D1135" t="s">
        <v>48</v>
      </c>
      <c r="E1135" t="s">
        <v>39</v>
      </c>
      <c r="F1135">
        <v>6</v>
      </c>
      <c r="G1135" t="s">
        <v>38</v>
      </c>
      <c r="H1135" t="s">
        <v>2</v>
      </c>
      <c r="I1135" t="s">
        <v>37</v>
      </c>
      <c r="J1135">
        <v>230.1</v>
      </c>
    </row>
    <row r="1136" spans="1:10" x14ac:dyDescent="0.25">
      <c r="A1136">
        <v>48</v>
      </c>
      <c r="B1136">
        <v>2017</v>
      </c>
      <c r="C1136" t="s">
        <v>34</v>
      </c>
      <c r="D1136" t="s">
        <v>49</v>
      </c>
      <c r="E1136" t="s">
        <v>39</v>
      </c>
      <c r="F1136">
        <v>1</v>
      </c>
      <c r="G1136" t="s">
        <v>38</v>
      </c>
      <c r="H1136" t="s">
        <v>46</v>
      </c>
      <c r="I1136" t="s">
        <v>51</v>
      </c>
      <c r="J1136">
        <v>1177.7</v>
      </c>
    </row>
    <row r="1137" spans="1:10" x14ac:dyDescent="0.25">
      <c r="A1137">
        <v>48</v>
      </c>
      <c r="B1137">
        <v>2017</v>
      </c>
      <c r="C1137" t="s">
        <v>34</v>
      </c>
      <c r="D1137" t="s">
        <v>49</v>
      </c>
      <c r="E1137" t="s">
        <v>39</v>
      </c>
      <c r="F1137">
        <v>2</v>
      </c>
      <c r="G1137" t="s">
        <v>45</v>
      </c>
      <c r="H1137" t="s">
        <v>46</v>
      </c>
      <c r="I1137" t="s">
        <v>37</v>
      </c>
      <c r="J1137">
        <v>1187.2</v>
      </c>
    </row>
    <row r="1138" spans="1:10" x14ac:dyDescent="0.25">
      <c r="A1138">
        <v>48</v>
      </c>
      <c r="B1138">
        <v>2017</v>
      </c>
      <c r="C1138" t="s">
        <v>34</v>
      </c>
      <c r="D1138" t="s">
        <v>49</v>
      </c>
      <c r="E1138" t="s">
        <v>39</v>
      </c>
      <c r="F1138">
        <v>3</v>
      </c>
      <c r="G1138" t="s">
        <v>38</v>
      </c>
      <c r="H1138" t="s">
        <v>2</v>
      </c>
      <c r="I1138" t="s">
        <v>51</v>
      </c>
      <c r="J1138">
        <v>718.3</v>
      </c>
    </row>
    <row r="1139" spans="1:10" x14ac:dyDescent="0.25">
      <c r="A1139">
        <v>48</v>
      </c>
      <c r="B1139">
        <v>2017</v>
      </c>
      <c r="C1139" t="s">
        <v>34</v>
      </c>
      <c r="D1139" t="s">
        <v>49</v>
      </c>
      <c r="E1139" t="s">
        <v>39</v>
      </c>
      <c r="F1139">
        <v>4</v>
      </c>
      <c r="G1139" t="s">
        <v>38</v>
      </c>
      <c r="H1139" t="s">
        <v>46</v>
      </c>
      <c r="I1139" t="s">
        <v>37</v>
      </c>
      <c r="J1139">
        <v>1351</v>
      </c>
    </row>
    <row r="1140" spans="1:10" x14ac:dyDescent="0.25">
      <c r="A1140">
        <v>48</v>
      </c>
      <c r="B1140">
        <v>2017</v>
      </c>
      <c r="C1140" t="s">
        <v>34</v>
      </c>
      <c r="D1140" t="s">
        <v>49</v>
      </c>
      <c r="E1140" t="s">
        <v>39</v>
      </c>
      <c r="F1140">
        <v>5</v>
      </c>
      <c r="G1140" t="s">
        <v>45</v>
      </c>
      <c r="H1140" t="s">
        <v>2</v>
      </c>
      <c r="I1140" t="s">
        <v>51</v>
      </c>
      <c r="J1140">
        <v>670.1</v>
      </c>
    </row>
    <row r="1141" spans="1:10" x14ac:dyDescent="0.25">
      <c r="A1141">
        <v>48</v>
      </c>
      <c r="B1141">
        <v>2017</v>
      </c>
      <c r="C1141" t="s">
        <v>34</v>
      </c>
      <c r="D1141" t="s">
        <v>49</v>
      </c>
      <c r="E1141" t="s">
        <v>39</v>
      </c>
      <c r="F1141">
        <v>6</v>
      </c>
      <c r="G1141" t="s">
        <v>45</v>
      </c>
      <c r="H1141" t="s">
        <v>46</v>
      </c>
      <c r="I1141" t="s">
        <v>51</v>
      </c>
      <c r="J1141">
        <v>1236.2</v>
      </c>
    </row>
    <row r="1142" spans="1:10" x14ac:dyDescent="0.25">
      <c r="A1142">
        <v>48</v>
      </c>
      <c r="B1142">
        <v>2018</v>
      </c>
      <c r="C1142" t="s">
        <v>34</v>
      </c>
      <c r="D1142" t="s">
        <v>48</v>
      </c>
      <c r="E1142" t="s">
        <v>39</v>
      </c>
      <c r="F1142">
        <v>1</v>
      </c>
      <c r="G1142" t="s">
        <v>38</v>
      </c>
      <c r="H1142" t="s">
        <v>2</v>
      </c>
      <c r="I1142" t="s">
        <v>37</v>
      </c>
      <c r="J1142">
        <v>602.9</v>
      </c>
    </row>
    <row r="1143" spans="1:10" x14ac:dyDescent="0.25">
      <c r="A1143">
        <v>48</v>
      </c>
      <c r="B1143">
        <v>2018</v>
      </c>
      <c r="C1143" t="s">
        <v>34</v>
      </c>
      <c r="D1143" t="s">
        <v>48</v>
      </c>
      <c r="E1143" t="s">
        <v>39</v>
      </c>
      <c r="F1143">
        <v>2</v>
      </c>
      <c r="G1143" t="s">
        <v>45</v>
      </c>
      <c r="H1143" t="s">
        <v>46</v>
      </c>
      <c r="I1143" t="s">
        <v>51</v>
      </c>
      <c r="J1143">
        <v>978.4</v>
      </c>
    </row>
    <row r="1144" spans="1:10" x14ac:dyDescent="0.25">
      <c r="A1144">
        <v>48</v>
      </c>
      <c r="B1144">
        <v>2018</v>
      </c>
      <c r="C1144" t="s">
        <v>34</v>
      </c>
      <c r="D1144" t="s">
        <v>48</v>
      </c>
      <c r="E1144" t="s">
        <v>39</v>
      </c>
      <c r="F1144">
        <v>3</v>
      </c>
      <c r="G1144" t="s">
        <v>45</v>
      </c>
      <c r="H1144" t="s">
        <v>46</v>
      </c>
      <c r="I1144" t="s">
        <v>37</v>
      </c>
      <c r="J1144">
        <v>1097.2</v>
      </c>
    </row>
    <row r="1145" spans="1:10" x14ac:dyDescent="0.25">
      <c r="A1145">
        <v>48</v>
      </c>
      <c r="B1145">
        <v>2018</v>
      </c>
      <c r="C1145" t="s">
        <v>34</v>
      </c>
      <c r="D1145" t="s">
        <v>48</v>
      </c>
      <c r="E1145" t="s">
        <v>39</v>
      </c>
      <c r="F1145">
        <v>4</v>
      </c>
      <c r="G1145" t="s">
        <v>38</v>
      </c>
      <c r="H1145" t="s">
        <v>46</v>
      </c>
      <c r="I1145" t="s">
        <v>37</v>
      </c>
      <c r="J1145">
        <v>947.8</v>
      </c>
    </row>
    <row r="1146" spans="1:10" x14ac:dyDescent="0.25">
      <c r="A1146">
        <v>48</v>
      </c>
      <c r="B1146">
        <v>2018</v>
      </c>
      <c r="C1146" t="s">
        <v>34</v>
      </c>
      <c r="D1146" t="s">
        <v>48</v>
      </c>
      <c r="E1146" t="s">
        <v>39</v>
      </c>
      <c r="F1146">
        <v>5</v>
      </c>
      <c r="G1146" t="s">
        <v>45</v>
      </c>
      <c r="H1146" t="s">
        <v>2</v>
      </c>
      <c r="I1146" t="s">
        <v>37</v>
      </c>
      <c r="J1146">
        <v>729.1</v>
      </c>
    </row>
    <row r="1147" spans="1:10" x14ac:dyDescent="0.25">
      <c r="A1147">
        <v>48</v>
      </c>
      <c r="B1147">
        <v>2018</v>
      </c>
      <c r="C1147" t="s">
        <v>34</v>
      </c>
      <c r="D1147" t="s">
        <v>48</v>
      </c>
      <c r="E1147" t="s">
        <v>39</v>
      </c>
      <c r="F1147">
        <v>6</v>
      </c>
      <c r="G1147" t="s">
        <v>38</v>
      </c>
      <c r="H1147" t="s">
        <v>46</v>
      </c>
      <c r="I1147" t="s">
        <v>37</v>
      </c>
      <c r="J1147">
        <v>836.4</v>
      </c>
    </row>
    <row r="1148" spans="1:10" x14ac:dyDescent="0.25">
      <c r="A1148">
        <v>48</v>
      </c>
      <c r="B1148">
        <v>2018</v>
      </c>
      <c r="C1148" t="s">
        <v>34</v>
      </c>
      <c r="D1148" t="s">
        <v>49</v>
      </c>
      <c r="E1148" t="s">
        <v>39</v>
      </c>
      <c r="F1148">
        <v>1</v>
      </c>
      <c r="G1148" t="s">
        <v>38</v>
      </c>
      <c r="H1148" t="s">
        <v>2</v>
      </c>
      <c r="I1148" t="s">
        <v>37</v>
      </c>
      <c r="J1148">
        <v>1000.7</v>
      </c>
    </row>
    <row r="1149" spans="1:10" x14ac:dyDescent="0.25">
      <c r="A1149">
        <v>48</v>
      </c>
      <c r="B1149">
        <v>2018</v>
      </c>
      <c r="C1149" t="s">
        <v>34</v>
      </c>
      <c r="D1149" t="s">
        <v>49</v>
      </c>
      <c r="E1149" t="s">
        <v>39</v>
      </c>
      <c r="F1149">
        <v>2</v>
      </c>
      <c r="G1149" t="s">
        <v>38</v>
      </c>
      <c r="H1149" t="s">
        <v>2</v>
      </c>
      <c r="I1149" t="s">
        <v>37</v>
      </c>
      <c r="J1149">
        <v>1030.2</v>
      </c>
    </row>
    <row r="1150" spans="1:10" x14ac:dyDescent="0.25">
      <c r="A1150">
        <v>48</v>
      </c>
      <c r="B1150">
        <v>2018</v>
      </c>
      <c r="C1150" t="s">
        <v>34</v>
      </c>
      <c r="D1150" t="s">
        <v>49</v>
      </c>
      <c r="E1150" t="s">
        <v>39</v>
      </c>
      <c r="F1150">
        <v>3</v>
      </c>
      <c r="G1150" t="s">
        <v>45</v>
      </c>
      <c r="H1150" t="s">
        <v>2</v>
      </c>
      <c r="I1150" t="s">
        <v>51</v>
      </c>
      <c r="J1150">
        <v>1117.9000000000001</v>
      </c>
    </row>
    <row r="1151" spans="1:10" x14ac:dyDescent="0.25">
      <c r="A1151">
        <v>48</v>
      </c>
      <c r="B1151">
        <v>2018</v>
      </c>
      <c r="C1151" t="s">
        <v>34</v>
      </c>
      <c r="D1151" t="s">
        <v>49</v>
      </c>
      <c r="E1151" t="s">
        <v>39</v>
      </c>
      <c r="F1151">
        <v>4</v>
      </c>
      <c r="G1151" t="s">
        <v>45</v>
      </c>
      <c r="H1151" t="s">
        <v>46</v>
      </c>
      <c r="I1151" t="s">
        <v>51</v>
      </c>
      <c r="J1151">
        <v>1441.3</v>
      </c>
    </row>
    <row r="1152" spans="1:10" x14ac:dyDescent="0.25">
      <c r="A1152">
        <v>48</v>
      </c>
      <c r="B1152">
        <v>2018</v>
      </c>
      <c r="C1152" t="s">
        <v>34</v>
      </c>
      <c r="D1152" t="s">
        <v>49</v>
      </c>
      <c r="E1152" t="s">
        <v>39</v>
      </c>
      <c r="F1152">
        <v>5</v>
      </c>
      <c r="G1152" t="s">
        <v>38</v>
      </c>
      <c r="H1152" t="s">
        <v>2</v>
      </c>
      <c r="I1152" t="s">
        <v>37</v>
      </c>
      <c r="J1152">
        <v>926.5</v>
      </c>
    </row>
    <row r="1153" spans="1:10" x14ac:dyDescent="0.25">
      <c r="A1153">
        <v>48</v>
      </c>
      <c r="B1153">
        <v>2018</v>
      </c>
      <c r="C1153" t="s">
        <v>34</v>
      </c>
      <c r="D1153" t="s">
        <v>49</v>
      </c>
      <c r="E1153" t="s">
        <v>39</v>
      </c>
      <c r="F1153">
        <v>6</v>
      </c>
      <c r="G1153" t="s">
        <v>45</v>
      </c>
      <c r="H1153" t="s">
        <v>46</v>
      </c>
      <c r="I1153" t="s">
        <v>51</v>
      </c>
      <c r="J1153">
        <v>1220.4000000000001</v>
      </c>
    </row>
    <row r="1154" spans="1:10" x14ac:dyDescent="0.25">
      <c r="A1154">
        <v>49</v>
      </c>
      <c r="B1154">
        <v>2017</v>
      </c>
      <c r="C1154" t="s">
        <v>34</v>
      </c>
      <c r="D1154" t="s">
        <v>48</v>
      </c>
      <c r="E1154" t="s">
        <v>39</v>
      </c>
      <c r="F1154">
        <v>1</v>
      </c>
      <c r="G1154" t="s">
        <v>38</v>
      </c>
      <c r="H1154" t="s">
        <v>2</v>
      </c>
      <c r="I1154" t="s">
        <v>51</v>
      </c>
      <c r="J1154">
        <v>316.89999999999998</v>
      </c>
    </row>
    <row r="1155" spans="1:10" x14ac:dyDescent="0.25">
      <c r="A1155">
        <v>49</v>
      </c>
      <c r="B1155">
        <v>2017</v>
      </c>
      <c r="C1155" t="s">
        <v>34</v>
      </c>
      <c r="D1155" t="s">
        <v>48</v>
      </c>
      <c r="E1155" t="s">
        <v>39</v>
      </c>
      <c r="F1155">
        <v>2</v>
      </c>
      <c r="G1155" t="s">
        <v>38</v>
      </c>
      <c r="H1155" t="s">
        <v>2</v>
      </c>
      <c r="I1155" t="s">
        <v>37</v>
      </c>
      <c r="J1155">
        <v>350.2</v>
      </c>
    </row>
    <row r="1156" spans="1:10" x14ac:dyDescent="0.25">
      <c r="A1156">
        <v>49</v>
      </c>
      <c r="B1156">
        <v>2017</v>
      </c>
      <c r="C1156" t="s">
        <v>34</v>
      </c>
      <c r="D1156" t="s">
        <v>48</v>
      </c>
      <c r="E1156" t="s">
        <v>39</v>
      </c>
      <c r="F1156">
        <v>3</v>
      </c>
      <c r="G1156" t="s">
        <v>38</v>
      </c>
      <c r="H1156" t="s">
        <v>2</v>
      </c>
      <c r="I1156" t="s">
        <v>51</v>
      </c>
      <c r="J1156">
        <v>374.2</v>
      </c>
    </row>
    <row r="1157" spans="1:10" x14ac:dyDescent="0.25">
      <c r="A1157">
        <v>49</v>
      </c>
      <c r="B1157">
        <v>2017</v>
      </c>
      <c r="C1157" t="s">
        <v>34</v>
      </c>
      <c r="D1157" t="s">
        <v>48</v>
      </c>
      <c r="E1157" t="s">
        <v>39</v>
      </c>
      <c r="F1157">
        <v>4</v>
      </c>
      <c r="G1157" t="s">
        <v>45</v>
      </c>
      <c r="H1157" t="s">
        <v>2</v>
      </c>
      <c r="I1157" t="s">
        <v>51</v>
      </c>
      <c r="J1157">
        <v>331</v>
      </c>
    </row>
    <row r="1158" spans="1:10" x14ac:dyDescent="0.25">
      <c r="A1158">
        <v>49</v>
      </c>
      <c r="B1158">
        <v>2017</v>
      </c>
      <c r="C1158" t="s">
        <v>34</v>
      </c>
      <c r="D1158" t="s">
        <v>48</v>
      </c>
      <c r="E1158" t="s">
        <v>39</v>
      </c>
      <c r="F1158">
        <v>5</v>
      </c>
      <c r="G1158" t="s">
        <v>38</v>
      </c>
      <c r="H1158" t="s">
        <v>46</v>
      </c>
      <c r="I1158" t="s">
        <v>37</v>
      </c>
      <c r="J1158">
        <v>913.7</v>
      </c>
    </row>
    <row r="1159" spans="1:10" x14ac:dyDescent="0.25">
      <c r="A1159">
        <v>49</v>
      </c>
      <c r="B1159">
        <v>2017</v>
      </c>
      <c r="C1159" t="s">
        <v>34</v>
      </c>
      <c r="D1159" t="s">
        <v>48</v>
      </c>
      <c r="E1159" t="s">
        <v>39</v>
      </c>
      <c r="F1159">
        <v>6</v>
      </c>
      <c r="G1159" t="s">
        <v>38</v>
      </c>
      <c r="H1159" t="s">
        <v>2</v>
      </c>
      <c r="I1159" t="s">
        <v>51</v>
      </c>
      <c r="J1159">
        <v>351.5</v>
      </c>
    </row>
    <row r="1160" spans="1:10" x14ac:dyDescent="0.25">
      <c r="A1160">
        <v>49</v>
      </c>
      <c r="B1160">
        <v>2017</v>
      </c>
      <c r="C1160" t="s">
        <v>34</v>
      </c>
      <c r="D1160" t="s">
        <v>49</v>
      </c>
      <c r="E1160" t="s">
        <v>39</v>
      </c>
      <c r="F1160">
        <v>1</v>
      </c>
      <c r="G1160" t="s">
        <v>38</v>
      </c>
      <c r="H1160" t="s">
        <v>2</v>
      </c>
      <c r="I1160" t="s">
        <v>37</v>
      </c>
      <c r="J1160">
        <v>834</v>
      </c>
    </row>
    <row r="1161" spans="1:10" x14ac:dyDescent="0.25">
      <c r="A1161">
        <v>49</v>
      </c>
      <c r="B1161">
        <v>2017</v>
      </c>
      <c r="C1161" t="s">
        <v>34</v>
      </c>
      <c r="D1161" t="s">
        <v>49</v>
      </c>
      <c r="E1161" t="s">
        <v>39</v>
      </c>
      <c r="F1161">
        <v>2</v>
      </c>
      <c r="G1161" t="s">
        <v>38</v>
      </c>
      <c r="H1161" t="s">
        <v>46</v>
      </c>
      <c r="I1161" t="s">
        <v>37</v>
      </c>
      <c r="J1161">
        <v>1111.0999999999999</v>
      </c>
    </row>
    <row r="1162" spans="1:10" x14ac:dyDescent="0.25">
      <c r="A1162">
        <v>49</v>
      </c>
      <c r="B1162">
        <v>2017</v>
      </c>
      <c r="C1162" t="s">
        <v>34</v>
      </c>
      <c r="D1162" t="s">
        <v>49</v>
      </c>
      <c r="E1162" t="s">
        <v>39</v>
      </c>
      <c r="F1162">
        <v>3</v>
      </c>
      <c r="G1162" t="s">
        <v>45</v>
      </c>
      <c r="H1162" t="s">
        <v>2</v>
      </c>
      <c r="I1162" t="s">
        <v>51</v>
      </c>
      <c r="J1162">
        <v>693</v>
      </c>
    </row>
    <row r="1163" spans="1:10" x14ac:dyDescent="0.25">
      <c r="A1163">
        <v>49</v>
      </c>
      <c r="B1163">
        <v>2017</v>
      </c>
      <c r="C1163" t="s">
        <v>34</v>
      </c>
      <c r="D1163" t="s">
        <v>49</v>
      </c>
      <c r="E1163" t="s">
        <v>39</v>
      </c>
      <c r="F1163">
        <v>4</v>
      </c>
      <c r="G1163" t="s">
        <v>38</v>
      </c>
      <c r="H1163" t="s">
        <v>46</v>
      </c>
      <c r="I1163" t="s">
        <v>51</v>
      </c>
      <c r="J1163">
        <v>1129.5</v>
      </c>
    </row>
    <row r="1164" spans="1:10" x14ac:dyDescent="0.25">
      <c r="A1164">
        <v>49</v>
      </c>
      <c r="B1164">
        <v>2017</v>
      </c>
      <c r="C1164" t="s">
        <v>34</v>
      </c>
      <c r="D1164" t="s">
        <v>49</v>
      </c>
      <c r="E1164" t="s">
        <v>39</v>
      </c>
      <c r="F1164">
        <v>5</v>
      </c>
      <c r="G1164" t="s">
        <v>45</v>
      </c>
      <c r="H1164" t="s">
        <v>2</v>
      </c>
      <c r="I1164" t="s">
        <v>51</v>
      </c>
      <c r="J1164">
        <v>889.4</v>
      </c>
    </row>
    <row r="1165" spans="1:10" x14ac:dyDescent="0.25">
      <c r="A1165">
        <v>49</v>
      </c>
      <c r="B1165">
        <v>2017</v>
      </c>
      <c r="C1165" t="s">
        <v>34</v>
      </c>
      <c r="D1165" t="s">
        <v>49</v>
      </c>
      <c r="E1165" t="s">
        <v>39</v>
      </c>
      <c r="F1165">
        <v>6</v>
      </c>
      <c r="G1165" t="s">
        <v>38</v>
      </c>
      <c r="H1165" t="s">
        <v>2</v>
      </c>
      <c r="I1165" t="s">
        <v>37</v>
      </c>
      <c r="J1165">
        <v>638.20000000000005</v>
      </c>
    </row>
    <row r="1166" spans="1:10" x14ac:dyDescent="0.25">
      <c r="A1166">
        <v>49</v>
      </c>
      <c r="B1166">
        <v>2018</v>
      </c>
      <c r="C1166" t="s">
        <v>34</v>
      </c>
      <c r="D1166" t="s">
        <v>48</v>
      </c>
      <c r="E1166" t="s">
        <v>39</v>
      </c>
      <c r="F1166">
        <v>1</v>
      </c>
      <c r="G1166" t="s">
        <v>45</v>
      </c>
      <c r="H1166" t="s">
        <v>46</v>
      </c>
      <c r="I1166" t="s">
        <v>51</v>
      </c>
      <c r="J1166">
        <v>1004.3</v>
      </c>
    </row>
    <row r="1167" spans="1:10" x14ac:dyDescent="0.25">
      <c r="A1167">
        <v>49</v>
      </c>
      <c r="B1167">
        <v>2018</v>
      </c>
      <c r="C1167" t="s">
        <v>34</v>
      </c>
      <c r="D1167" t="s">
        <v>48</v>
      </c>
      <c r="E1167" t="s">
        <v>39</v>
      </c>
      <c r="F1167">
        <v>2</v>
      </c>
      <c r="G1167" t="s">
        <v>38</v>
      </c>
      <c r="H1167" t="s">
        <v>2</v>
      </c>
      <c r="I1167" t="s">
        <v>37</v>
      </c>
      <c r="J1167">
        <v>731.6</v>
      </c>
    </row>
    <row r="1168" spans="1:10" x14ac:dyDescent="0.25">
      <c r="A1168">
        <v>49</v>
      </c>
      <c r="B1168">
        <v>2018</v>
      </c>
      <c r="C1168" t="s">
        <v>34</v>
      </c>
      <c r="D1168" t="s">
        <v>48</v>
      </c>
      <c r="E1168" t="s">
        <v>39</v>
      </c>
      <c r="F1168">
        <v>3</v>
      </c>
      <c r="G1168" t="s">
        <v>38</v>
      </c>
      <c r="H1168" t="s">
        <v>2</v>
      </c>
      <c r="I1168" t="s">
        <v>51</v>
      </c>
      <c r="J1168">
        <v>453.3</v>
      </c>
    </row>
    <row r="1169" spans="1:10" x14ac:dyDescent="0.25">
      <c r="A1169">
        <v>49</v>
      </c>
      <c r="B1169">
        <v>2018</v>
      </c>
      <c r="C1169" t="s">
        <v>34</v>
      </c>
      <c r="D1169" t="s">
        <v>48</v>
      </c>
      <c r="E1169" t="s">
        <v>39</v>
      </c>
      <c r="F1169">
        <v>4</v>
      </c>
      <c r="G1169" t="s">
        <v>38</v>
      </c>
      <c r="H1169" t="s">
        <v>46</v>
      </c>
      <c r="I1169" t="s">
        <v>37</v>
      </c>
      <c r="J1169">
        <v>943</v>
      </c>
    </row>
    <row r="1170" spans="1:10" x14ac:dyDescent="0.25">
      <c r="A1170">
        <v>49</v>
      </c>
      <c r="B1170">
        <v>2018</v>
      </c>
      <c r="C1170" t="s">
        <v>34</v>
      </c>
      <c r="D1170" t="s">
        <v>48</v>
      </c>
      <c r="E1170" t="s">
        <v>39</v>
      </c>
      <c r="F1170">
        <v>5</v>
      </c>
      <c r="G1170" t="s">
        <v>38</v>
      </c>
      <c r="H1170" t="s">
        <v>46</v>
      </c>
      <c r="I1170" t="s">
        <v>37</v>
      </c>
      <c r="J1170">
        <v>1067.7</v>
      </c>
    </row>
    <row r="1171" spans="1:10" x14ac:dyDescent="0.25">
      <c r="A1171">
        <v>49</v>
      </c>
      <c r="B1171">
        <v>2018</v>
      </c>
      <c r="C1171" t="s">
        <v>34</v>
      </c>
      <c r="D1171" t="s">
        <v>48</v>
      </c>
      <c r="E1171" t="s">
        <v>39</v>
      </c>
      <c r="F1171">
        <v>6</v>
      </c>
      <c r="G1171" t="s">
        <v>45</v>
      </c>
      <c r="H1171" t="s">
        <v>2</v>
      </c>
      <c r="I1171" t="s">
        <v>37</v>
      </c>
      <c r="J1171">
        <v>568.4</v>
      </c>
    </row>
    <row r="1172" spans="1:10" x14ac:dyDescent="0.25">
      <c r="A1172">
        <v>49</v>
      </c>
      <c r="B1172">
        <v>2018</v>
      </c>
      <c r="C1172" t="s">
        <v>34</v>
      </c>
      <c r="D1172" t="s">
        <v>49</v>
      </c>
      <c r="E1172" t="s">
        <v>39</v>
      </c>
      <c r="F1172">
        <v>1</v>
      </c>
      <c r="G1172" t="s">
        <v>45</v>
      </c>
      <c r="H1172" t="s">
        <v>2</v>
      </c>
      <c r="I1172" t="s">
        <v>37</v>
      </c>
      <c r="J1172">
        <v>1078.0999999999999</v>
      </c>
    </row>
    <row r="1173" spans="1:10" x14ac:dyDescent="0.25">
      <c r="A1173">
        <v>49</v>
      </c>
      <c r="B1173">
        <v>2018</v>
      </c>
      <c r="C1173" t="s">
        <v>34</v>
      </c>
      <c r="D1173" t="s">
        <v>49</v>
      </c>
      <c r="E1173" t="s">
        <v>39</v>
      </c>
      <c r="F1173">
        <v>2</v>
      </c>
      <c r="G1173" t="s">
        <v>38</v>
      </c>
      <c r="H1173" t="s">
        <v>46</v>
      </c>
      <c r="I1173" t="s">
        <v>37</v>
      </c>
      <c r="J1173">
        <v>1418.3</v>
      </c>
    </row>
    <row r="1174" spans="1:10" x14ac:dyDescent="0.25">
      <c r="A1174">
        <v>49</v>
      </c>
      <c r="B1174">
        <v>2018</v>
      </c>
      <c r="C1174" t="s">
        <v>34</v>
      </c>
      <c r="D1174" t="s">
        <v>49</v>
      </c>
      <c r="E1174" t="s">
        <v>39</v>
      </c>
      <c r="F1174">
        <v>3</v>
      </c>
      <c r="G1174" t="s">
        <v>38</v>
      </c>
      <c r="H1174" t="s">
        <v>2</v>
      </c>
      <c r="I1174" t="s">
        <v>37</v>
      </c>
      <c r="J1174">
        <v>1102.3</v>
      </c>
    </row>
    <row r="1175" spans="1:10" x14ac:dyDescent="0.25">
      <c r="A1175">
        <v>49</v>
      </c>
      <c r="B1175">
        <v>2018</v>
      </c>
      <c r="C1175" t="s">
        <v>34</v>
      </c>
      <c r="D1175" t="s">
        <v>49</v>
      </c>
      <c r="E1175" t="s">
        <v>39</v>
      </c>
      <c r="F1175">
        <v>4</v>
      </c>
      <c r="G1175" t="s">
        <v>45</v>
      </c>
      <c r="H1175" t="s">
        <v>46</v>
      </c>
      <c r="I1175" t="s">
        <v>51</v>
      </c>
      <c r="J1175">
        <v>1585.1</v>
      </c>
    </row>
    <row r="1176" spans="1:10" x14ac:dyDescent="0.25">
      <c r="A1176">
        <v>49</v>
      </c>
      <c r="B1176">
        <v>2018</v>
      </c>
      <c r="C1176" t="s">
        <v>34</v>
      </c>
      <c r="D1176" t="s">
        <v>49</v>
      </c>
      <c r="E1176" t="s">
        <v>39</v>
      </c>
      <c r="F1176">
        <v>5</v>
      </c>
      <c r="G1176" t="s">
        <v>45</v>
      </c>
      <c r="H1176" t="s">
        <v>46</v>
      </c>
      <c r="I1176" t="s">
        <v>51</v>
      </c>
      <c r="J1176">
        <v>1419.4</v>
      </c>
    </row>
    <row r="1177" spans="1:10" x14ac:dyDescent="0.25">
      <c r="A1177">
        <v>49</v>
      </c>
      <c r="B1177">
        <v>2018</v>
      </c>
      <c r="C1177" t="s">
        <v>34</v>
      </c>
      <c r="D1177" t="s">
        <v>49</v>
      </c>
      <c r="E1177" t="s">
        <v>39</v>
      </c>
      <c r="F1177">
        <v>6</v>
      </c>
      <c r="G1177" t="s">
        <v>38</v>
      </c>
      <c r="H1177" t="s">
        <v>46</v>
      </c>
      <c r="I1177" t="s">
        <v>37</v>
      </c>
      <c r="J1177">
        <v>1507.8</v>
      </c>
    </row>
    <row r="1178" spans="1:10" x14ac:dyDescent="0.25">
      <c r="A1178">
        <v>50</v>
      </c>
      <c r="B1178">
        <v>2017</v>
      </c>
      <c r="C1178" t="s">
        <v>34</v>
      </c>
      <c r="D1178" t="s">
        <v>48</v>
      </c>
      <c r="E1178" t="s">
        <v>39</v>
      </c>
      <c r="F1178">
        <v>1</v>
      </c>
      <c r="G1178" t="s">
        <v>45</v>
      </c>
      <c r="H1178" t="s">
        <v>46</v>
      </c>
      <c r="I1178" t="s">
        <v>37</v>
      </c>
      <c r="J1178">
        <v>644.1</v>
      </c>
    </row>
    <row r="1179" spans="1:10" x14ac:dyDescent="0.25">
      <c r="A1179">
        <v>50</v>
      </c>
      <c r="B1179">
        <v>2017</v>
      </c>
      <c r="C1179" t="s">
        <v>34</v>
      </c>
      <c r="D1179" t="s">
        <v>48</v>
      </c>
      <c r="E1179" t="s">
        <v>39</v>
      </c>
      <c r="F1179">
        <v>2</v>
      </c>
      <c r="G1179" t="s">
        <v>45</v>
      </c>
      <c r="H1179" t="s">
        <v>2</v>
      </c>
      <c r="I1179" t="s">
        <v>51</v>
      </c>
      <c r="J1179">
        <v>331.8</v>
      </c>
    </row>
    <row r="1180" spans="1:10" x14ac:dyDescent="0.25">
      <c r="A1180">
        <v>50</v>
      </c>
      <c r="B1180">
        <v>2017</v>
      </c>
      <c r="C1180" t="s">
        <v>34</v>
      </c>
      <c r="D1180" t="s">
        <v>48</v>
      </c>
      <c r="E1180" t="s">
        <v>39</v>
      </c>
      <c r="F1180">
        <v>3</v>
      </c>
      <c r="G1180" t="s">
        <v>38</v>
      </c>
      <c r="H1180" t="s">
        <v>46</v>
      </c>
      <c r="I1180" t="s">
        <v>51</v>
      </c>
      <c r="J1180">
        <v>757.1</v>
      </c>
    </row>
    <row r="1181" spans="1:10" x14ac:dyDescent="0.25">
      <c r="A1181">
        <v>50</v>
      </c>
      <c r="B1181">
        <v>2017</v>
      </c>
      <c r="C1181" t="s">
        <v>34</v>
      </c>
      <c r="D1181" t="s">
        <v>48</v>
      </c>
      <c r="E1181" t="s">
        <v>39</v>
      </c>
      <c r="F1181">
        <v>4</v>
      </c>
      <c r="G1181" t="s">
        <v>38</v>
      </c>
      <c r="H1181" t="s">
        <v>2</v>
      </c>
      <c r="I1181" t="s">
        <v>37</v>
      </c>
      <c r="J1181">
        <v>357.6</v>
      </c>
    </row>
    <row r="1182" spans="1:10" x14ac:dyDescent="0.25">
      <c r="A1182">
        <v>50</v>
      </c>
      <c r="B1182">
        <v>2017</v>
      </c>
      <c r="C1182" t="s">
        <v>34</v>
      </c>
      <c r="D1182" t="s">
        <v>48</v>
      </c>
      <c r="E1182" t="s">
        <v>39</v>
      </c>
      <c r="F1182">
        <v>5</v>
      </c>
      <c r="G1182" t="s">
        <v>45</v>
      </c>
      <c r="H1182" t="s">
        <v>2</v>
      </c>
      <c r="I1182" t="s">
        <v>51</v>
      </c>
      <c r="J1182">
        <v>524.1</v>
      </c>
    </row>
    <row r="1183" spans="1:10" x14ac:dyDescent="0.25">
      <c r="A1183">
        <v>50</v>
      </c>
      <c r="B1183">
        <v>2017</v>
      </c>
      <c r="C1183" t="s">
        <v>34</v>
      </c>
      <c r="D1183" t="s">
        <v>48</v>
      </c>
      <c r="E1183" t="s">
        <v>39</v>
      </c>
      <c r="F1183">
        <v>6</v>
      </c>
      <c r="G1183" t="s">
        <v>38</v>
      </c>
      <c r="H1183" t="s">
        <v>2</v>
      </c>
      <c r="I1183" t="s">
        <v>51</v>
      </c>
      <c r="J1183">
        <v>213.7</v>
      </c>
    </row>
    <row r="1184" spans="1:10" x14ac:dyDescent="0.25">
      <c r="A1184">
        <v>50</v>
      </c>
      <c r="B1184">
        <v>2017</v>
      </c>
      <c r="C1184" t="s">
        <v>34</v>
      </c>
      <c r="D1184" t="s">
        <v>49</v>
      </c>
      <c r="E1184" t="s">
        <v>39</v>
      </c>
      <c r="F1184">
        <v>1</v>
      </c>
      <c r="G1184" t="s">
        <v>38</v>
      </c>
      <c r="H1184" t="s">
        <v>2</v>
      </c>
      <c r="I1184" t="s">
        <v>37</v>
      </c>
      <c r="J1184">
        <v>709.1</v>
      </c>
    </row>
    <row r="1185" spans="1:10" x14ac:dyDescent="0.25">
      <c r="A1185">
        <v>50</v>
      </c>
      <c r="B1185">
        <v>2017</v>
      </c>
      <c r="C1185" t="s">
        <v>34</v>
      </c>
      <c r="D1185" t="s">
        <v>49</v>
      </c>
      <c r="E1185" t="s">
        <v>39</v>
      </c>
      <c r="F1185">
        <v>2</v>
      </c>
      <c r="G1185" t="s">
        <v>38</v>
      </c>
      <c r="H1185" t="s">
        <v>46</v>
      </c>
      <c r="I1185" t="s">
        <v>51</v>
      </c>
      <c r="J1185">
        <v>1185.8</v>
      </c>
    </row>
    <row r="1186" spans="1:10" x14ac:dyDescent="0.25">
      <c r="A1186">
        <v>50</v>
      </c>
      <c r="B1186">
        <v>2017</v>
      </c>
      <c r="C1186" t="s">
        <v>34</v>
      </c>
      <c r="D1186" t="s">
        <v>49</v>
      </c>
      <c r="E1186" t="s">
        <v>39</v>
      </c>
      <c r="F1186">
        <v>3</v>
      </c>
      <c r="G1186" t="s">
        <v>45</v>
      </c>
      <c r="H1186" t="s">
        <v>2</v>
      </c>
      <c r="I1186" t="s">
        <v>37</v>
      </c>
      <c r="J1186">
        <v>671.9</v>
      </c>
    </row>
    <row r="1187" spans="1:10" x14ac:dyDescent="0.25">
      <c r="A1187">
        <v>50</v>
      </c>
      <c r="B1187">
        <v>2017</v>
      </c>
      <c r="C1187" t="s">
        <v>34</v>
      </c>
      <c r="D1187" t="s">
        <v>49</v>
      </c>
      <c r="E1187" t="s">
        <v>39</v>
      </c>
      <c r="F1187">
        <v>4</v>
      </c>
      <c r="G1187" t="s">
        <v>38</v>
      </c>
      <c r="H1187" t="s">
        <v>46</v>
      </c>
      <c r="I1187" t="s">
        <v>51</v>
      </c>
      <c r="J1187">
        <v>1170.9000000000001</v>
      </c>
    </row>
    <row r="1188" spans="1:10" x14ac:dyDescent="0.25">
      <c r="A1188">
        <v>50</v>
      </c>
      <c r="B1188">
        <v>2017</v>
      </c>
      <c r="C1188" t="s">
        <v>34</v>
      </c>
      <c r="D1188" t="s">
        <v>49</v>
      </c>
      <c r="E1188" t="s">
        <v>39</v>
      </c>
      <c r="F1188">
        <v>5</v>
      </c>
      <c r="G1188" t="s">
        <v>38</v>
      </c>
      <c r="H1188" t="s">
        <v>46</v>
      </c>
      <c r="I1188" t="s">
        <v>51</v>
      </c>
      <c r="J1188">
        <v>1199.9000000000001</v>
      </c>
    </row>
    <row r="1189" spans="1:10" x14ac:dyDescent="0.25">
      <c r="A1189">
        <v>50</v>
      </c>
      <c r="B1189">
        <v>2017</v>
      </c>
      <c r="C1189" t="s">
        <v>34</v>
      </c>
      <c r="D1189" t="s">
        <v>49</v>
      </c>
      <c r="E1189" t="s">
        <v>39</v>
      </c>
      <c r="F1189">
        <v>6</v>
      </c>
      <c r="G1189" t="s">
        <v>38</v>
      </c>
      <c r="H1189" t="s">
        <v>2</v>
      </c>
      <c r="I1189" t="s">
        <v>37</v>
      </c>
      <c r="J1189">
        <v>914.4</v>
      </c>
    </row>
    <row r="1190" spans="1:10" x14ac:dyDescent="0.25">
      <c r="A1190">
        <v>50</v>
      </c>
      <c r="B1190">
        <v>2018</v>
      </c>
      <c r="C1190" t="s">
        <v>34</v>
      </c>
      <c r="D1190" t="s">
        <v>48</v>
      </c>
      <c r="E1190" t="s">
        <v>39</v>
      </c>
      <c r="F1190">
        <v>1</v>
      </c>
      <c r="G1190" t="s">
        <v>45</v>
      </c>
      <c r="H1190" t="s">
        <v>46</v>
      </c>
      <c r="I1190" t="s">
        <v>51</v>
      </c>
      <c r="J1190">
        <v>1048.4000000000001</v>
      </c>
    </row>
    <row r="1191" spans="1:10" x14ac:dyDescent="0.25">
      <c r="A1191">
        <v>50</v>
      </c>
      <c r="B1191">
        <v>2018</v>
      </c>
      <c r="C1191" t="s">
        <v>34</v>
      </c>
      <c r="D1191" t="s">
        <v>48</v>
      </c>
      <c r="E1191" t="s">
        <v>39</v>
      </c>
      <c r="F1191">
        <v>2</v>
      </c>
      <c r="G1191" t="s">
        <v>45</v>
      </c>
      <c r="H1191" t="s">
        <v>46</v>
      </c>
      <c r="I1191" t="s">
        <v>51</v>
      </c>
      <c r="J1191">
        <v>1032.4000000000001</v>
      </c>
    </row>
    <row r="1192" spans="1:10" x14ac:dyDescent="0.25">
      <c r="A1192">
        <v>50</v>
      </c>
      <c r="B1192">
        <v>2018</v>
      </c>
      <c r="C1192" t="s">
        <v>34</v>
      </c>
      <c r="D1192" t="s">
        <v>48</v>
      </c>
      <c r="E1192" t="s">
        <v>39</v>
      </c>
      <c r="F1192">
        <v>3</v>
      </c>
      <c r="G1192" t="s">
        <v>38</v>
      </c>
      <c r="H1192" t="s">
        <v>46</v>
      </c>
      <c r="I1192" t="s">
        <v>51</v>
      </c>
      <c r="J1192">
        <v>1138.3</v>
      </c>
    </row>
    <row r="1193" spans="1:10" x14ac:dyDescent="0.25">
      <c r="A1193">
        <v>50</v>
      </c>
      <c r="B1193">
        <v>2018</v>
      </c>
      <c r="C1193" t="s">
        <v>34</v>
      </c>
      <c r="D1193" t="s">
        <v>48</v>
      </c>
      <c r="E1193" t="s">
        <v>39</v>
      </c>
      <c r="F1193">
        <v>4</v>
      </c>
      <c r="G1193" t="s">
        <v>38</v>
      </c>
      <c r="H1193" t="s">
        <v>2</v>
      </c>
      <c r="I1193" t="s">
        <v>51</v>
      </c>
      <c r="J1193">
        <v>617.1</v>
      </c>
    </row>
    <row r="1194" spans="1:10" x14ac:dyDescent="0.25">
      <c r="A1194">
        <v>50</v>
      </c>
      <c r="B1194">
        <v>2018</v>
      </c>
      <c r="C1194" t="s">
        <v>34</v>
      </c>
      <c r="D1194" t="s">
        <v>48</v>
      </c>
      <c r="E1194" t="s">
        <v>39</v>
      </c>
      <c r="F1194">
        <v>5</v>
      </c>
      <c r="G1194" t="s">
        <v>38</v>
      </c>
      <c r="H1194" t="s">
        <v>46</v>
      </c>
      <c r="I1194" t="s">
        <v>37</v>
      </c>
      <c r="J1194">
        <v>1130.3</v>
      </c>
    </row>
    <row r="1195" spans="1:10" x14ac:dyDescent="0.25">
      <c r="A1195">
        <v>50</v>
      </c>
      <c r="B1195">
        <v>2018</v>
      </c>
      <c r="C1195" t="s">
        <v>34</v>
      </c>
      <c r="D1195" t="s">
        <v>48</v>
      </c>
      <c r="E1195" t="s">
        <v>39</v>
      </c>
      <c r="F1195">
        <v>6</v>
      </c>
      <c r="G1195" t="s">
        <v>38</v>
      </c>
      <c r="H1195" t="s">
        <v>46</v>
      </c>
      <c r="I1195" t="s">
        <v>51</v>
      </c>
      <c r="J1195">
        <v>953.7</v>
      </c>
    </row>
    <row r="1196" spans="1:10" x14ac:dyDescent="0.25">
      <c r="A1196">
        <v>50</v>
      </c>
      <c r="B1196">
        <v>2018</v>
      </c>
      <c r="C1196" t="s">
        <v>34</v>
      </c>
      <c r="D1196" t="s">
        <v>49</v>
      </c>
      <c r="E1196" t="s">
        <v>39</v>
      </c>
      <c r="F1196">
        <v>1</v>
      </c>
      <c r="G1196" t="s">
        <v>45</v>
      </c>
      <c r="H1196" t="s">
        <v>46</v>
      </c>
      <c r="I1196" t="s">
        <v>51</v>
      </c>
      <c r="J1196">
        <v>1350.8</v>
      </c>
    </row>
    <row r="1197" spans="1:10" x14ac:dyDescent="0.25">
      <c r="A1197">
        <v>50</v>
      </c>
      <c r="B1197">
        <v>2018</v>
      </c>
      <c r="C1197" t="s">
        <v>34</v>
      </c>
      <c r="D1197" t="s">
        <v>49</v>
      </c>
      <c r="E1197" t="s">
        <v>39</v>
      </c>
      <c r="F1197">
        <v>2</v>
      </c>
      <c r="G1197" t="s">
        <v>38</v>
      </c>
      <c r="H1197" t="s">
        <v>2</v>
      </c>
      <c r="I1197" t="s">
        <v>37</v>
      </c>
      <c r="J1197">
        <v>1057.5</v>
      </c>
    </row>
    <row r="1198" spans="1:10" x14ac:dyDescent="0.25">
      <c r="A1198">
        <v>50</v>
      </c>
      <c r="B1198">
        <v>2018</v>
      </c>
      <c r="C1198" t="s">
        <v>34</v>
      </c>
      <c r="D1198" t="s">
        <v>49</v>
      </c>
      <c r="E1198" t="s">
        <v>39</v>
      </c>
      <c r="F1198">
        <v>3</v>
      </c>
      <c r="G1198" t="s">
        <v>45</v>
      </c>
      <c r="H1198" t="s">
        <v>2</v>
      </c>
      <c r="I1198" t="s">
        <v>37</v>
      </c>
      <c r="J1198">
        <v>934.9</v>
      </c>
    </row>
    <row r="1199" spans="1:10" x14ac:dyDescent="0.25">
      <c r="A1199">
        <v>50</v>
      </c>
      <c r="B1199">
        <v>2018</v>
      </c>
      <c r="C1199" t="s">
        <v>34</v>
      </c>
      <c r="D1199" t="s">
        <v>49</v>
      </c>
      <c r="E1199" t="s">
        <v>39</v>
      </c>
      <c r="F1199">
        <v>4</v>
      </c>
      <c r="G1199" t="s">
        <v>45</v>
      </c>
      <c r="H1199" t="s">
        <v>46</v>
      </c>
      <c r="I1199" t="s">
        <v>37</v>
      </c>
      <c r="J1199">
        <v>1343.6</v>
      </c>
    </row>
    <row r="1200" spans="1:10" x14ac:dyDescent="0.25">
      <c r="A1200">
        <v>50</v>
      </c>
      <c r="B1200">
        <v>2018</v>
      </c>
      <c r="C1200" t="s">
        <v>34</v>
      </c>
      <c r="D1200" t="s">
        <v>49</v>
      </c>
      <c r="E1200" t="s">
        <v>39</v>
      </c>
      <c r="F1200">
        <v>5</v>
      </c>
      <c r="G1200" t="s">
        <v>45</v>
      </c>
      <c r="H1200" t="s">
        <v>2</v>
      </c>
      <c r="I1200" t="s">
        <v>51</v>
      </c>
      <c r="J1200">
        <v>1088.9000000000001</v>
      </c>
    </row>
    <row r="1201" spans="1:10" x14ac:dyDescent="0.25">
      <c r="A1201">
        <v>50</v>
      </c>
      <c r="B1201">
        <v>2018</v>
      </c>
      <c r="C1201" t="s">
        <v>34</v>
      </c>
      <c r="D1201" t="s">
        <v>49</v>
      </c>
      <c r="E1201" t="s">
        <v>39</v>
      </c>
      <c r="F1201">
        <v>6</v>
      </c>
      <c r="G1201" t="s">
        <v>45</v>
      </c>
      <c r="H1201" t="s">
        <v>46</v>
      </c>
      <c r="I1201" t="s">
        <v>37</v>
      </c>
      <c r="J1201">
        <v>1471.9</v>
      </c>
    </row>
    <row r="1202" spans="1:10" x14ac:dyDescent="0.25">
      <c r="A1202">
        <v>51</v>
      </c>
      <c r="B1202">
        <v>2017</v>
      </c>
      <c r="C1202" t="s">
        <v>34</v>
      </c>
      <c r="D1202" t="s">
        <v>48</v>
      </c>
      <c r="E1202" t="s">
        <v>39</v>
      </c>
      <c r="F1202">
        <v>1</v>
      </c>
      <c r="G1202" t="s">
        <v>45</v>
      </c>
      <c r="H1202" t="s">
        <v>46</v>
      </c>
      <c r="I1202" t="s">
        <v>37</v>
      </c>
      <c r="J1202">
        <v>800.3</v>
      </c>
    </row>
    <row r="1203" spans="1:10" x14ac:dyDescent="0.25">
      <c r="A1203">
        <v>51</v>
      </c>
      <c r="B1203">
        <v>2017</v>
      </c>
      <c r="C1203" t="s">
        <v>34</v>
      </c>
      <c r="D1203" t="s">
        <v>48</v>
      </c>
      <c r="E1203" t="s">
        <v>39</v>
      </c>
      <c r="F1203">
        <v>2</v>
      </c>
      <c r="G1203" t="s">
        <v>45</v>
      </c>
      <c r="H1203" t="s">
        <v>46</v>
      </c>
      <c r="I1203" t="s">
        <v>37</v>
      </c>
      <c r="J1203">
        <v>822.1</v>
      </c>
    </row>
    <row r="1204" spans="1:10" x14ac:dyDescent="0.25">
      <c r="A1204">
        <v>51</v>
      </c>
      <c r="B1204">
        <v>2017</v>
      </c>
      <c r="C1204" t="s">
        <v>34</v>
      </c>
      <c r="D1204" t="s">
        <v>48</v>
      </c>
      <c r="E1204" t="s">
        <v>39</v>
      </c>
      <c r="F1204">
        <v>3</v>
      </c>
      <c r="G1204" t="s">
        <v>38</v>
      </c>
      <c r="H1204" t="s">
        <v>46</v>
      </c>
      <c r="I1204" t="s">
        <v>51</v>
      </c>
      <c r="J1204">
        <v>884.2</v>
      </c>
    </row>
    <row r="1205" spans="1:10" x14ac:dyDescent="0.25">
      <c r="A1205">
        <v>51</v>
      </c>
      <c r="B1205">
        <v>2017</v>
      </c>
      <c r="C1205" t="s">
        <v>34</v>
      </c>
      <c r="D1205" t="s">
        <v>48</v>
      </c>
      <c r="E1205" t="s">
        <v>39</v>
      </c>
      <c r="F1205">
        <v>4</v>
      </c>
      <c r="G1205" t="s">
        <v>38</v>
      </c>
      <c r="H1205" t="s">
        <v>46</v>
      </c>
      <c r="I1205" t="s">
        <v>51</v>
      </c>
      <c r="J1205">
        <v>774.3</v>
      </c>
    </row>
    <row r="1206" spans="1:10" x14ac:dyDescent="0.25">
      <c r="A1206">
        <v>51</v>
      </c>
      <c r="B1206">
        <v>2017</v>
      </c>
      <c r="C1206" t="s">
        <v>34</v>
      </c>
      <c r="D1206" t="s">
        <v>48</v>
      </c>
      <c r="E1206" t="s">
        <v>39</v>
      </c>
      <c r="F1206">
        <v>5</v>
      </c>
      <c r="G1206" t="s">
        <v>45</v>
      </c>
      <c r="H1206" t="s">
        <v>2</v>
      </c>
      <c r="I1206" t="s">
        <v>37</v>
      </c>
      <c r="J1206">
        <v>435.6</v>
      </c>
    </row>
    <row r="1207" spans="1:10" x14ac:dyDescent="0.25">
      <c r="A1207">
        <v>51</v>
      </c>
      <c r="B1207">
        <v>2017</v>
      </c>
      <c r="C1207" t="s">
        <v>34</v>
      </c>
      <c r="D1207" t="s">
        <v>48</v>
      </c>
      <c r="E1207" t="s">
        <v>39</v>
      </c>
      <c r="F1207">
        <v>6</v>
      </c>
      <c r="G1207" t="s">
        <v>45</v>
      </c>
      <c r="H1207" t="s">
        <v>2</v>
      </c>
      <c r="I1207" t="s">
        <v>37</v>
      </c>
      <c r="J1207">
        <v>410.3</v>
      </c>
    </row>
    <row r="1208" spans="1:10" x14ac:dyDescent="0.25">
      <c r="A1208">
        <v>51</v>
      </c>
      <c r="B1208">
        <v>2017</v>
      </c>
      <c r="C1208" t="s">
        <v>34</v>
      </c>
      <c r="D1208" t="s">
        <v>49</v>
      </c>
      <c r="E1208" t="s">
        <v>39</v>
      </c>
      <c r="F1208">
        <v>1</v>
      </c>
      <c r="G1208" t="s">
        <v>38</v>
      </c>
      <c r="H1208" t="s">
        <v>2</v>
      </c>
      <c r="I1208" t="s">
        <v>51</v>
      </c>
      <c r="J1208">
        <v>929.1</v>
      </c>
    </row>
    <row r="1209" spans="1:10" x14ac:dyDescent="0.25">
      <c r="A1209">
        <v>51</v>
      </c>
      <c r="B1209">
        <v>2017</v>
      </c>
      <c r="C1209" t="s">
        <v>34</v>
      </c>
      <c r="D1209" t="s">
        <v>49</v>
      </c>
      <c r="E1209" t="s">
        <v>39</v>
      </c>
      <c r="F1209">
        <v>2</v>
      </c>
      <c r="G1209" t="s">
        <v>45</v>
      </c>
      <c r="H1209" t="s">
        <v>46</v>
      </c>
      <c r="I1209" t="s">
        <v>37</v>
      </c>
      <c r="J1209">
        <v>1215.7</v>
      </c>
    </row>
    <row r="1210" spans="1:10" x14ac:dyDescent="0.25">
      <c r="A1210">
        <v>51</v>
      </c>
      <c r="B1210">
        <v>2017</v>
      </c>
      <c r="C1210" t="s">
        <v>34</v>
      </c>
      <c r="D1210" t="s">
        <v>49</v>
      </c>
      <c r="E1210" t="s">
        <v>39</v>
      </c>
      <c r="F1210">
        <v>3</v>
      </c>
      <c r="G1210" t="s">
        <v>45</v>
      </c>
      <c r="H1210" t="s">
        <v>46</v>
      </c>
      <c r="I1210" t="s">
        <v>51</v>
      </c>
      <c r="J1210">
        <v>1343.6</v>
      </c>
    </row>
    <row r="1211" spans="1:10" x14ac:dyDescent="0.25">
      <c r="A1211">
        <v>51</v>
      </c>
      <c r="B1211">
        <v>2017</v>
      </c>
      <c r="C1211" t="s">
        <v>34</v>
      </c>
      <c r="D1211" t="s">
        <v>49</v>
      </c>
      <c r="E1211" t="s">
        <v>39</v>
      </c>
      <c r="F1211">
        <v>4</v>
      </c>
      <c r="G1211" t="s">
        <v>38</v>
      </c>
      <c r="H1211" t="s">
        <v>2</v>
      </c>
      <c r="I1211" t="s">
        <v>51</v>
      </c>
      <c r="J1211">
        <v>856.4</v>
      </c>
    </row>
    <row r="1212" spans="1:10" x14ac:dyDescent="0.25">
      <c r="A1212">
        <v>51</v>
      </c>
      <c r="B1212">
        <v>2017</v>
      </c>
      <c r="C1212" t="s">
        <v>34</v>
      </c>
      <c r="D1212" t="s">
        <v>49</v>
      </c>
      <c r="E1212" t="s">
        <v>39</v>
      </c>
      <c r="F1212">
        <v>5</v>
      </c>
      <c r="G1212" t="s">
        <v>45</v>
      </c>
      <c r="H1212" t="s">
        <v>2</v>
      </c>
      <c r="I1212" t="s">
        <v>37</v>
      </c>
      <c r="J1212">
        <v>1073.7</v>
      </c>
    </row>
    <row r="1213" spans="1:10" x14ac:dyDescent="0.25">
      <c r="A1213">
        <v>51</v>
      </c>
      <c r="B1213">
        <v>2017</v>
      </c>
      <c r="C1213" t="s">
        <v>34</v>
      </c>
      <c r="D1213" t="s">
        <v>49</v>
      </c>
      <c r="E1213" t="s">
        <v>39</v>
      </c>
      <c r="F1213">
        <v>6</v>
      </c>
      <c r="G1213" t="s">
        <v>45</v>
      </c>
      <c r="H1213" t="s">
        <v>46</v>
      </c>
      <c r="I1213" t="s">
        <v>37</v>
      </c>
      <c r="J1213">
        <v>1186.9000000000001</v>
      </c>
    </row>
    <row r="1214" spans="1:10" x14ac:dyDescent="0.25">
      <c r="A1214">
        <v>51</v>
      </c>
      <c r="B1214">
        <v>2018</v>
      </c>
      <c r="C1214" t="s">
        <v>34</v>
      </c>
      <c r="D1214" t="s">
        <v>48</v>
      </c>
      <c r="E1214" t="s">
        <v>39</v>
      </c>
      <c r="F1214">
        <v>1</v>
      </c>
      <c r="G1214" t="s">
        <v>45</v>
      </c>
      <c r="H1214" t="s">
        <v>46</v>
      </c>
      <c r="I1214" t="s">
        <v>37</v>
      </c>
      <c r="J1214">
        <v>1108.8</v>
      </c>
    </row>
    <row r="1215" spans="1:10" x14ac:dyDescent="0.25">
      <c r="A1215">
        <v>51</v>
      </c>
      <c r="B1215">
        <v>2018</v>
      </c>
      <c r="C1215" t="s">
        <v>34</v>
      </c>
      <c r="D1215" t="s">
        <v>48</v>
      </c>
      <c r="E1215" t="s">
        <v>39</v>
      </c>
      <c r="F1215">
        <v>2</v>
      </c>
      <c r="G1215" t="s">
        <v>45</v>
      </c>
      <c r="H1215" t="s">
        <v>2</v>
      </c>
      <c r="I1215" t="s">
        <v>51</v>
      </c>
      <c r="J1215">
        <v>741.7</v>
      </c>
    </row>
    <row r="1216" spans="1:10" x14ac:dyDescent="0.25">
      <c r="A1216">
        <v>51</v>
      </c>
      <c r="B1216">
        <v>2018</v>
      </c>
      <c r="C1216" t="s">
        <v>34</v>
      </c>
      <c r="D1216" t="s">
        <v>48</v>
      </c>
      <c r="E1216" t="s">
        <v>39</v>
      </c>
      <c r="F1216">
        <v>3</v>
      </c>
      <c r="G1216" t="s">
        <v>38</v>
      </c>
      <c r="H1216" t="s">
        <v>2</v>
      </c>
      <c r="I1216" t="s">
        <v>37</v>
      </c>
      <c r="J1216">
        <v>520.9</v>
      </c>
    </row>
    <row r="1217" spans="1:10" x14ac:dyDescent="0.25">
      <c r="A1217">
        <v>51</v>
      </c>
      <c r="B1217">
        <v>2018</v>
      </c>
      <c r="C1217" t="s">
        <v>34</v>
      </c>
      <c r="D1217" t="s">
        <v>48</v>
      </c>
      <c r="E1217" t="s">
        <v>39</v>
      </c>
      <c r="F1217">
        <v>4</v>
      </c>
      <c r="G1217" t="s">
        <v>45</v>
      </c>
      <c r="H1217" t="s">
        <v>46</v>
      </c>
      <c r="I1217" t="s">
        <v>51</v>
      </c>
      <c r="J1217">
        <v>998.8</v>
      </c>
    </row>
    <row r="1218" spans="1:10" x14ac:dyDescent="0.25">
      <c r="A1218">
        <v>51</v>
      </c>
      <c r="B1218">
        <v>2018</v>
      </c>
      <c r="C1218" t="s">
        <v>34</v>
      </c>
      <c r="D1218" t="s">
        <v>48</v>
      </c>
      <c r="E1218" t="s">
        <v>39</v>
      </c>
      <c r="F1218">
        <v>5</v>
      </c>
      <c r="G1218" t="s">
        <v>38</v>
      </c>
      <c r="H1218" t="s">
        <v>46</v>
      </c>
      <c r="I1218" t="s">
        <v>51</v>
      </c>
      <c r="J1218">
        <v>917.4</v>
      </c>
    </row>
    <row r="1219" spans="1:10" x14ac:dyDescent="0.25">
      <c r="A1219">
        <v>51</v>
      </c>
      <c r="B1219">
        <v>2018</v>
      </c>
      <c r="C1219" t="s">
        <v>34</v>
      </c>
      <c r="D1219" t="s">
        <v>48</v>
      </c>
      <c r="E1219" t="s">
        <v>39</v>
      </c>
      <c r="F1219">
        <v>6</v>
      </c>
      <c r="G1219" t="s">
        <v>38</v>
      </c>
      <c r="H1219" t="s">
        <v>46</v>
      </c>
      <c r="I1219" t="s">
        <v>51</v>
      </c>
      <c r="J1219">
        <v>926.7</v>
      </c>
    </row>
    <row r="1220" spans="1:10" x14ac:dyDescent="0.25">
      <c r="A1220">
        <v>51</v>
      </c>
      <c r="B1220">
        <v>2018</v>
      </c>
      <c r="C1220" t="s">
        <v>34</v>
      </c>
      <c r="D1220" t="s">
        <v>49</v>
      </c>
      <c r="E1220" t="s">
        <v>39</v>
      </c>
      <c r="F1220">
        <v>1</v>
      </c>
      <c r="G1220" t="s">
        <v>38</v>
      </c>
      <c r="H1220" t="s">
        <v>2</v>
      </c>
      <c r="I1220" t="s">
        <v>37</v>
      </c>
      <c r="J1220">
        <v>1150.0999999999999</v>
      </c>
    </row>
    <row r="1221" spans="1:10" x14ac:dyDescent="0.25">
      <c r="A1221">
        <v>51</v>
      </c>
      <c r="B1221">
        <v>2018</v>
      </c>
      <c r="C1221" t="s">
        <v>34</v>
      </c>
      <c r="D1221" t="s">
        <v>49</v>
      </c>
      <c r="E1221" t="s">
        <v>39</v>
      </c>
      <c r="F1221">
        <v>2</v>
      </c>
      <c r="G1221" t="s">
        <v>45</v>
      </c>
      <c r="H1221" t="s">
        <v>46</v>
      </c>
      <c r="I1221" t="s">
        <v>51</v>
      </c>
      <c r="J1221">
        <v>1373.8</v>
      </c>
    </row>
    <row r="1222" spans="1:10" x14ac:dyDescent="0.25">
      <c r="A1222">
        <v>51</v>
      </c>
      <c r="B1222">
        <v>2018</v>
      </c>
      <c r="C1222" t="s">
        <v>34</v>
      </c>
      <c r="D1222" t="s">
        <v>49</v>
      </c>
      <c r="E1222" t="s">
        <v>39</v>
      </c>
      <c r="F1222">
        <v>3</v>
      </c>
      <c r="G1222" t="s">
        <v>38</v>
      </c>
      <c r="H1222" t="s">
        <v>2</v>
      </c>
      <c r="I1222" t="s">
        <v>37</v>
      </c>
      <c r="J1222">
        <v>1171.2</v>
      </c>
    </row>
    <row r="1223" spans="1:10" x14ac:dyDescent="0.25">
      <c r="A1223">
        <v>51</v>
      </c>
      <c r="B1223">
        <v>2018</v>
      </c>
      <c r="C1223" t="s">
        <v>34</v>
      </c>
      <c r="D1223" t="s">
        <v>49</v>
      </c>
      <c r="E1223" t="s">
        <v>39</v>
      </c>
      <c r="F1223">
        <v>4</v>
      </c>
      <c r="G1223" t="s">
        <v>38</v>
      </c>
      <c r="H1223" t="s">
        <v>2</v>
      </c>
      <c r="I1223" t="s">
        <v>51</v>
      </c>
      <c r="J1223">
        <v>1174.9000000000001</v>
      </c>
    </row>
    <row r="1224" spans="1:10" x14ac:dyDescent="0.25">
      <c r="A1224">
        <v>51</v>
      </c>
      <c r="B1224">
        <v>2018</v>
      </c>
      <c r="C1224" t="s">
        <v>34</v>
      </c>
      <c r="D1224" t="s">
        <v>49</v>
      </c>
      <c r="E1224" t="s">
        <v>39</v>
      </c>
      <c r="F1224">
        <v>5</v>
      </c>
      <c r="G1224" t="s">
        <v>45</v>
      </c>
      <c r="H1224" t="s">
        <v>46</v>
      </c>
      <c r="I1224" t="s">
        <v>37</v>
      </c>
      <c r="J1224">
        <v>1478</v>
      </c>
    </row>
    <row r="1225" spans="1:10" x14ac:dyDescent="0.25">
      <c r="A1225">
        <v>51</v>
      </c>
      <c r="B1225">
        <v>2018</v>
      </c>
      <c r="C1225" t="s">
        <v>34</v>
      </c>
      <c r="D1225" t="s">
        <v>49</v>
      </c>
      <c r="E1225" t="s">
        <v>39</v>
      </c>
      <c r="F1225">
        <v>6</v>
      </c>
      <c r="G1225" t="s">
        <v>45</v>
      </c>
      <c r="H1225" t="s">
        <v>46</v>
      </c>
      <c r="I1225" t="s">
        <v>37</v>
      </c>
      <c r="J1225">
        <v>1268</v>
      </c>
    </row>
    <row r="1226" spans="1:10" x14ac:dyDescent="0.25">
      <c r="A1226">
        <v>52</v>
      </c>
      <c r="B1226">
        <v>2017</v>
      </c>
      <c r="C1226" t="s">
        <v>34</v>
      </c>
      <c r="D1226" t="s">
        <v>48</v>
      </c>
      <c r="E1226" t="s">
        <v>39</v>
      </c>
      <c r="F1226">
        <v>1</v>
      </c>
      <c r="G1226" t="s">
        <v>45</v>
      </c>
      <c r="H1226" t="s">
        <v>46</v>
      </c>
      <c r="I1226" t="s">
        <v>51</v>
      </c>
      <c r="J1226">
        <v>767.4</v>
      </c>
    </row>
    <row r="1227" spans="1:10" x14ac:dyDescent="0.25">
      <c r="A1227">
        <v>52</v>
      </c>
      <c r="B1227">
        <v>2017</v>
      </c>
      <c r="C1227" t="s">
        <v>34</v>
      </c>
      <c r="D1227" t="s">
        <v>48</v>
      </c>
      <c r="E1227" t="s">
        <v>39</v>
      </c>
      <c r="F1227">
        <v>2</v>
      </c>
      <c r="G1227" t="s">
        <v>38</v>
      </c>
      <c r="H1227" t="s">
        <v>46</v>
      </c>
      <c r="I1227" t="s">
        <v>37</v>
      </c>
      <c r="J1227">
        <v>844.8</v>
      </c>
    </row>
    <row r="1228" spans="1:10" x14ac:dyDescent="0.25">
      <c r="A1228">
        <v>52</v>
      </c>
      <c r="B1228">
        <v>2017</v>
      </c>
      <c r="C1228" t="s">
        <v>34</v>
      </c>
      <c r="D1228" t="s">
        <v>48</v>
      </c>
      <c r="E1228" t="s">
        <v>39</v>
      </c>
      <c r="F1228">
        <v>3</v>
      </c>
      <c r="G1228" t="s">
        <v>38</v>
      </c>
      <c r="H1228" t="s">
        <v>46</v>
      </c>
      <c r="I1228" t="s">
        <v>37</v>
      </c>
      <c r="J1228">
        <v>836</v>
      </c>
    </row>
    <row r="1229" spans="1:10" x14ac:dyDescent="0.25">
      <c r="A1229">
        <v>52</v>
      </c>
      <c r="B1229">
        <v>2017</v>
      </c>
      <c r="C1229" t="s">
        <v>34</v>
      </c>
      <c r="D1229" t="s">
        <v>48</v>
      </c>
      <c r="E1229" t="s">
        <v>39</v>
      </c>
      <c r="F1229">
        <v>4</v>
      </c>
      <c r="G1229" t="s">
        <v>45</v>
      </c>
      <c r="H1229" t="s">
        <v>46</v>
      </c>
      <c r="I1229" t="s">
        <v>51</v>
      </c>
      <c r="J1229">
        <v>876.1</v>
      </c>
    </row>
    <row r="1230" spans="1:10" x14ac:dyDescent="0.25">
      <c r="A1230">
        <v>52</v>
      </c>
      <c r="B1230">
        <v>2017</v>
      </c>
      <c r="C1230" t="s">
        <v>34</v>
      </c>
      <c r="D1230" t="s">
        <v>48</v>
      </c>
      <c r="E1230" t="s">
        <v>39</v>
      </c>
      <c r="F1230">
        <v>5</v>
      </c>
      <c r="G1230" t="s">
        <v>38</v>
      </c>
      <c r="H1230" t="s">
        <v>46</v>
      </c>
      <c r="I1230" t="s">
        <v>37</v>
      </c>
      <c r="J1230">
        <v>969.5</v>
      </c>
    </row>
    <row r="1231" spans="1:10" x14ac:dyDescent="0.25">
      <c r="A1231">
        <v>52</v>
      </c>
      <c r="B1231">
        <v>2017</v>
      </c>
      <c r="C1231" t="s">
        <v>34</v>
      </c>
      <c r="D1231" t="s">
        <v>48</v>
      </c>
      <c r="E1231" t="s">
        <v>39</v>
      </c>
      <c r="F1231">
        <v>6</v>
      </c>
      <c r="G1231" t="s">
        <v>38</v>
      </c>
      <c r="H1231" t="s">
        <v>46</v>
      </c>
      <c r="I1231" t="s">
        <v>51</v>
      </c>
      <c r="J1231">
        <v>711</v>
      </c>
    </row>
    <row r="1232" spans="1:10" x14ac:dyDescent="0.25">
      <c r="A1232">
        <v>52</v>
      </c>
      <c r="B1232">
        <v>2017</v>
      </c>
      <c r="C1232" t="s">
        <v>34</v>
      </c>
      <c r="D1232" t="s">
        <v>49</v>
      </c>
      <c r="E1232" t="s">
        <v>39</v>
      </c>
      <c r="F1232">
        <v>1</v>
      </c>
      <c r="G1232" t="s">
        <v>38</v>
      </c>
      <c r="H1232" t="s">
        <v>46</v>
      </c>
      <c r="I1232" t="s">
        <v>51</v>
      </c>
      <c r="J1232">
        <v>1234.9000000000001</v>
      </c>
    </row>
    <row r="1233" spans="1:10" x14ac:dyDescent="0.25">
      <c r="A1233">
        <v>52</v>
      </c>
      <c r="B1233">
        <v>2017</v>
      </c>
      <c r="C1233" t="s">
        <v>34</v>
      </c>
      <c r="D1233" t="s">
        <v>49</v>
      </c>
      <c r="E1233" t="s">
        <v>39</v>
      </c>
      <c r="F1233">
        <v>2</v>
      </c>
      <c r="G1233" t="s">
        <v>45</v>
      </c>
      <c r="H1233" t="s">
        <v>2</v>
      </c>
      <c r="I1233" t="s">
        <v>51</v>
      </c>
      <c r="J1233">
        <v>921.6</v>
      </c>
    </row>
    <row r="1234" spans="1:10" x14ac:dyDescent="0.25">
      <c r="A1234">
        <v>52</v>
      </c>
      <c r="B1234">
        <v>2017</v>
      </c>
      <c r="C1234" t="s">
        <v>34</v>
      </c>
      <c r="D1234" t="s">
        <v>49</v>
      </c>
      <c r="E1234" t="s">
        <v>39</v>
      </c>
      <c r="F1234">
        <v>3</v>
      </c>
      <c r="G1234" t="s">
        <v>38</v>
      </c>
      <c r="H1234" t="s">
        <v>46</v>
      </c>
      <c r="I1234" t="s">
        <v>51</v>
      </c>
      <c r="J1234">
        <v>1189.7</v>
      </c>
    </row>
    <row r="1235" spans="1:10" x14ac:dyDescent="0.25">
      <c r="A1235">
        <v>52</v>
      </c>
      <c r="B1235">
        <v>2017</v>
      </c>
      <c r="C1235" t="s">
        <v>34</v>
      </c>
      <c r="D1235" t="s">
        <v>49</v>
      </c>
      <c r="E1235" t="s">
        <v>39</v>
      </c>
      <c r="F1235">
        <v>4</v>
      </c>
      <c r="G1235" t="s">
        <v>45</v>
      </c>
      <c r="H1235" t="s">
        <v>46</v>
      </c>
      <c r="I1235" t="s">
        <v>51</v>
      </c>
      <c r="J1235">
        <v>1217.2</v>
      </c>
    </row>
    <row r="1236" spans="1:10" x14ac:dyDescent="0.25">
      <c r="A1236">
        <v>52</v>
      </c>
      <c r="B1236">
        <v>2017</v>
      </c>
      <c r="C1236" t="s">
        <v>34</v>
      </c>
      <c r="D1236" t="s">
        <v>49</v>
      </c>
      <c r="E1236" t="s">
        <v>39</v>
      </c>
      <c r="F1236">
        <v>5</v>
      </c>
      <c r="G1236" t="s">
        <v>38</v>
      </c>
      <c r="H1236" t="s">
        <v>46</v>
      </c>
      <c r="I1236" t="s">
        <v>51</v>
      </c>
      <c r="J1236">
        <v>1096.2</v>
      </c>
    </row>
    <row r="1237" spans="1:10" x14ac:dyDescent="0.25">
      <c r="A1237">
        <v>52</v>
      </c>
      <c r="B1237">
        <v>2017</v>
      </c>
      <c r="C1237" t="s">
        <v>34</v>
      </c>
      <c r="D1237" t="s">
        <v>49</v>
      </c>
      <c r="E1237" t="s">
        <v>39</v>
      </c>
      <c r="F1237">
        <v>6</v>
      </c>
      <c r="G1237" t="s">
        <v>45</v>
      </c>
      <c r="H1237" t="s">
        <v>46</v>
      </c>
      <c r="I1237" t="s">
        <v>37</v>
      </c>
      <c r="J1237">
        <v>1081.8</v>
      </c>
    </row>
    <row r="1238" spans="1:10" x14ac:dyDescent="0.25">
      <c r="A1238">
        <v>52</v>
      </c>
      <c r="B1238">
        <v>2018</v>
      </c>
      <c r="C1238" t="s">
        <v>34</v>
      </c>
      <c r="D1238" t="s">
        <v>48</v>
      </c>
      <c r="E1238" t="s">
        <v>39</v>
      </c>
      <c r="F1238">
        <v>1</v>
      </c>
      <c r="G1238" t="s">
        <v>38</v>
      </c>
      <c r="H1238" t="s">
        <v>2</v>
      </c>
      <c r="I1238" t="s">
        <v>37</v>
      </c>
      <c r="J1238">
        <v>721.7</v>
      </c>
    </row>
    <row r="1239" spans="1:10" x14ac:dyDescent="0.25">
      <c r="A1239">
        <v>52</v>
      </c>
      <c r="B1239">
        <v>2018</v>
      </c>
      <c r="C1239" t="s">
        <v>34</v>
      </c>
      <c r="D1239" t="s">
        <v>48</v>
      </c>
      <c r="E1239" t="s">
        <v>39</v>
      </c>
      <c r="F1239">
        <v>2</v>
      </c>
      <c r="G1239" t="s">
        <v>38</v>
      </c>
      <c r="H1239" t="s">
        <v>46</v>
      </c>
      <c r="I1239" t="s">
        <v>37</v>
      </c>
      <c r="J1239">
        <v>889</v>
      </c>
    </row>
    <row r="1240" spans="1:10" x14ac:dyDescent="0.25">
      <c r="A1240">
        <v>52</v>
      </c>
      <c r="B1240">
        <v>2018</v>
      </c>
      <c r="C1240" t="s">
        <v>34</v>
      </c>
      <c r="D1240" t="s">
        <v>48</v>
      </c>
      <c r="E1240" t="s">
        <v>39</v>
      </c>
      <c r="F1240">
        <v>3</v>
      </c>
      <c r="G1240" t="s">
        <v>38</v>
      </c>
      <c r="H1240" t="s">
        <v>2</v>
      </c>
      <c r="I1240" t="s">
        <v>37</v>
      </c>
      <c r="J1240">
        <v>687.2</v>
      </c>
    </row>
    <row r="1241" spans="1:10" x14ac:dyDescent="0.25">
      <c r="A1241">
        <v>52</v>
      </c>
      <c r="B1241">
        <v>2018</v>
      </c>
      <c r="C1241" t="s">
        <v>34</v>
      </c>
      <c r="D1241" t="s">
        <v>48</v>
      </c>
      <c r="E1241" t="s">
        <v>39</v>
      </c>
      <c r="F1241">
        <v>4</v>
      </c>
      <c r="G1241" t="s">
        <v>45</v>
      </c>
      <c r="H1241" t="s">
        <v>2</v>
      </c>
      <c r="I1241" t="s">
        <v>51</v>
      </c>
      <c r="J1241">
        <v>577.29999999999995</v>
      </c>
    </row>
    <row r="1242" spans="1:10" x14ac:dyDescent="0.25">
      <c r="A1242">
        <v>52</v>
      </c>
      <c r="B1242">
        <v>2018</v>
      </c>
      <c r="C1242" t="s">
        <v>34</v>
      </c>
      <c r="D1242" t="s">
        <v>48</v>
      </c>
      <c r="E1242" t="s">
        <v>39</v>
      </c>
      <c r="F1242">
        <v>5</v>
      </c>
      <c r="G1242" t="s">
        <v>38</v>
      </c>
      <c r="H1242" t="s">
        <v>2</v>
      </c>
      <c r="I1242" t="s">
        <v>51</v>
      </c>
      <c r="J1242">
        <v>599.1</v>
      </c>
    </row>
    <row r="1243" spans="1:10" x14ac:dyDescent="0.25">
      <c r="A1243">
        <v>52</v>
      </c>
      <c r="B1243">
        <v>2018</v>
      </c>
      <c r="C1243" t="s">
        <v>34</v>
      </c>
      <c r="D1243" t="s">
        <v>48</v>
      </c>
      <c r="E1243" t="s">
        <v>39</v>
      </c>
      <c r="F1243">
        <v>6</v>
      </c>
      <c r="G1243" t="s">
        <v>45</v>
      </c>
      <c r="H1243" t="s">
        <v>46</v>
      </c>
      <c r="I1243" t="s">
        <v>37</v>
      </c>
      <c r="J1243">
        <v>987.3</v>
      </c>
    </row>
    <row r="1244" spans="1:10" x14ac:dyDescent="0.25">
      <c r="A1244">
        <v>52</v>
      </c>
      <c r="B1244">
        <v>2018</v>
      </c>
      <c r="C1244" t="s">
        <v>34</v>
      </c>
      <c r="D1244" t="s">
        <v>49</v>
      </c>
      <c r="E1244" t="s">
        <v>39</v>
      </c>
      <c r="F1244">
        <v>1</v>
      </c>
      <c r="G1244" t="s">
        <v>45</v>
      </c>
      <c r="H1244" t="s">
        <v>2</v>
      </c>
      <c r="I1244" t="s">
        <v>37</v>
      </c>
      <c r="J1244">
        <v>998</v>
      </c>
    </row>
    <row r="1245" spans="1:10" x14ac:dyDescent="0.25">
      <c r="A1245">
        <v>52</v>
      </c>
      <c r="B1245">
        <v>2018</v>
      </c>
      <c r="C1245" t="s">
        <v>34</v>
      </c>
      <c r="D1245" t="s">
        <v>49</v>
      </c>
      <c r="E1245" t="s">
        <v>39</v>
      </c>
      <c r="F1245">
        <v>2</v>
      </c>
      <c r="G1245" t="s">
        <v>45</v>
      </c>
      <c r="H1245" t="s">
        <v>46</v>
      </c>
      <c r="I1245" t="s">
        <v>37</v>
      </c>
      <c r="J1245">
        <v>1568.7</v>
      </c>
    </row>
    <row r="1246" spans="1:10" x14ac:dyDescent="0.25">
      <c r="A1246">
        <v>52</v>
      </c>
      <c r="B1246">
        <v>2018</v>
      </c>
      <c r="C1246" t="s">
        <v>34</v>
      </c>
      <c r="D1246" t="s">
        <v>49</v>
      </c>
      <c r="E1246" t="s">
        <v>39</v>
      </c>
      <c r="F1246">
        <v>3</v>
      </c>
      <c r="G1246" t="s">
        <v>38</v>
      </c>
      <c r="H1246" t="s">
        <v>2</v>
      </c>
      <c r="I1246" t="s">
        <v>37</v>
      </c>
      <c r="J1246">
        <v>1079.8</v>
      </c>
    </row>
    <row r="1247" spans="1:10" x14ac:dyDescent="0.25">
      <c r="A1247">
        <v>52</v>
      </c>
      <c r="B1247">
        <v>2018</v>
      </c>
      <c r="C1247" t="s">
        <v>34</v>
      </c>
      <c r="D1247" t="s">
        <v>49</v>
      </c>
      <c r="E1247" t="s">
        <v>39</v>
      </c>
      <c r="F1247">
        <v>4</v>
      </c>
      <c r="G1247" t="s">
        <v>38</v>
      </c>
      <c r="H1247" t="s">
        <v>46</v>
      </c>
      <c r="I1247" t="s">
        <v>51</v>
      </c>
      <c r="J1247">
        <v>1356.5</v>
      </c>
    </row>
    <row r="1248" spans="1:10" x14ac:dyDescent="0.25">
      <c r="A1248">
        <v>52</v>
      </c>
      <c r="B1248">
        <v>2018</v>
      </c>
      <c r="C1248" t="s">
        <v>34</v>
      </c>
      <c r="D1248" t="s">
        <v>49</v>
      </c>
      <c r="E1248" t="s">
        <v>39</v>
      </c>
      <c r="F1248">
        <v>5</v>
      </c>
      <c r="G1248" t="s">
        <v>38</v>
      </c>
      <c r="H1248" t="s">
        <v>46</v>
      </c>
      <c r="I1248" t="s">
        <v>37</v>
      </c>
      <c r="J1248">
        <v>1355.8</v>
      </c>
    </row>
    <row r="1249" spans="1:10" x14ac:dyDescent="0.25">
      <c r="A1249">
        <v>52</v>
      </c>
      <c r="B1249">
        <v>2018</v>
      </c>
      <c r="C1249" t="s">
        <v>34</v>
      </c>
      <c r="D1249" t="s">
        <v>49</v>
      </c>
      <c r="E1249" t="s">
        <v>39</v>
      </c>
      <c r="F1249">
        <v>6</v>
      </c>
      <c r="G1249" t="s">
        <v>45</v>
      </c>
      <c r="H1249" t="s">
        <v>46</v>
      </c>
      <c r="I1249" t="s">
        <v>51</v>
      </c>
      <c r="J1249">
        <v>1312.8</v>
      </c>
    </row>
    <row r="1250" spans="1:10" x14ac:dyDescent="0.25">
      <c r="A1250">
        <v>53</v>
      </c>
      <c r="B1250">
        <v>2017</v>
      </c>
      <c r="C1250" t="s">
        <v>34</v>
      </c>
      <c r="D1250" t="s">
        <v>48</v>
      </c>
      <c r="E1250" t="s">
        <v>39</v>
      </c>
      <c r="F1250">
        <v>1</v>
      </c>
      <c r="G1250" t="s">
        <v>38</v>
      </c>
      <c r="H1250" t="s">
        <v>46</v>
      </c>
      <c r="I1250" t="s">
        <v>51</v>
      </c>
      <c r="J1250">
        <v>803.9</v>
      </c>
    </row>
    <row r="1251" spans="1:10" x14ac:dyDescent="0.25">
      <c r="A1251">
        <v>53</v>
      </c>
      <c r="B1251">
        <v>2017</v>
      </c>
      <c r="C1251" t="s">
        <v>34</v>
      </c>
      <c r="D1251" t="s">
        <v>48</v>
      </c>
      <c r="E1251" t="s">
        <v>39</v>
      </c>
      <c r="F1251">
        <v>2</v>
      </c>
      <c r="G1251" t="s">
        <v>38</v>
      </c>
      <c r="H1251" t="s">
        <v>46</v>
      </c>
      <c r="I1251" t="s">
        <v>37</v>
      </c>
      <c r="J1251">
        <v>902.4</v>
      </c>
    </row>
    <row r="1252" spans="1:10" x14ac:dyDescent="0.25">
      <c r="A1252">
        <v>53</v>
      </c>
      <c r="B1252">
        <v>2017</v>
      </c>
      <c r="C1252" t="s">
        <v>34</v>
      </c>
      <c r="D1252" t="s">
        <v>48</v>
      </c>
      <c r="E1252" t="s">
        <v>39</v>
      </c>
      <c r="F1252">
        <v>3</v>
      </c>
      <c r="G1252" t="s">
        <v>38</v>
      </c>
      <c r="H1252" t="s">
        <v>2</v>
      </c>
      <c r="I1252" t="s">
        <v>37</v>
      </c>
      <c r="J1252">
        <v>452.1</v>
      </c>
    </row>
    <row r="1253" spans="1:10" x14ac:dyDescent="0.25">
      <c r="A1253">
        <v>53</v>
      </c>
      <c r="B1253">
        <v>2017</v>
      </c>
      <c r="C1253" t="s">
        <v>34</v>
      </c>
      <c r="D1253" t="s">
        <v>48</v>
      </c>
      <c r="E1253" t="s">
        <v>39</v>
      </c>
      <c r="F1253">
        <v>4</v>
      </c>
      <c r="G1253" t="s">
        <v>38</v>
      </c>
      <c r="H1253" t="s">
        <v>2</v>
      </c>
      <c r="I1253" t="s">
        <v>51</v>
      </c>
      <c r="J1253">
        <v>489.4</v>
      </c>
    </row>
    <row r="1254" spans="1:10" x14ac:dyDescent="0.25">
      <c r="A1254">
        <v>53</v>
      </c>
      <c r="B1254">
        <v>2017</v>
      </c>
      <c r="C1254" t="s">
        <v>34</v>
      </c>
      <c r="D1254" t="s">
        <v>48</v>
      </c>
      <c r="E1254" t="s">
        <v>39</v>
      </c>
      <c r="F1254">
        <v>5</v>
      </c>
      <c r="G1254" t="s">
        <v>45</v>
      </c>
      <c r="H1254" t="s">
        <v>2</v>
      </c>
      <c r="I1254" t="s">
        <v>37</v>
      </c>
      <c r="J1254">
        <v>448</v>
      </c>
    </row>
    <row r="1255" spans="1:10" x14ac:dyDescent="0.25">
      <c r="A1255">
        <v>53</v>
      </c>
      <c r="B1255">
        <v>2017</v>
      </c>
      <c r="C1255" t="s">
        <v>34</v>
      </c>
      <c r="D1255" t="s">
        <v>48</v>
      </c>
      <c r="E1255" t="s">
        <v>39</v>
      </c>
      <c r="F1255">
        <v>6</v>
      </c>
      <c r="G1255" t="s">
        <v>45</v>
      </c>
      <c r="H1255" t="s">
        <v>46</v>
      </c>
      <c r="I1255" t="s">
        <v>51</v>
      </c>
      <c r="J1255">
        <v>751</v>
      </c>
    </row>
    <row r="1256" spans="1:10" x14ac:dyDescent="0.25">
      <c r="A1256">
        <v>53</v>
      </c>
      <c r="B1256">
        <v>2017</v>
      </c>
      <c r="C1256" t="s">
        <v>34</v>
      </c>
      <c r="D1256" t="s">
        <v>49</v>
      </c>
      <c r="E1256" t="s">
        <v>39</v>
      </c>
      <c r="F1256">
        <v>1</v>
      </c>
      <c r="G1256" t="s">
        <v>38</v>
      </c>
      <c r="H1256" t="s">
        <v>2</v>
      </c>
      <c r="I1256" t="s">
        <v>37</v>
      </c>
      <c r="J1256">
        <v>726.1</v>
      </c>
    </row>
    <row r="1257" spans="1:10" x14ac:dyDescent="0.25">
      <c r="A1257">
        <v>53</v>
      </c>
      <c r="B1257">
        <v>2017</v>
      </c>
      <c r="C1257" t="s">
        <v>34</v>
      </c>
      <c r="D1257" t="s">
        <v>49</v>
      </c>
      <c r="E1257" t="s">
        <v>39</v>
      </c>
      <c r="F1257">
        <v>2</v>
      </c>
      <c r="G1257" t="s">
        <v>38</v>
      </c>
      <c r="H1257" t="s">
        <v>2</v>
      </c>
      <c r="I1257" t="s">
        <v>51</v>
      </c>
      <c r="J1257">
        <v>871.7</v>
      </c>
    </row>
    <row r="1258" spans="1:10" x14ac:dyDescent="0.25">
      <c r="A1258">
        <v>53</v>
      </c>
      <c r="B1258">
        <v>2017</v>
      </c>
      <c r="C1258" t="s">
        <v>34</v>
      </c>
      <c r="D1258" t="s">
        <v>49</v>
      </c>
      <c r="E1258" t="s">
        <v>39</v>
      </c>
      <c r="F1258">
        <v>3</v>
      </c>
      <c r="G1258" t="s">
        <v>38</v>
      </c>
      <c r="H1258" t="s">
        <v>2</v>
      </c>
      <c r="I1258" t="s">
        <v>37</v>
      </c>
      <c r="J1258">
        <v>812</v>
      </c>
    </row>
    <row r="1259" spans="1:10" x14ac:dyDescent="0.25">
      <c r="A1259">
        <v>53</v>
      </c>
      <c r="B1259">
        <v>2017</v>
      </c>
      <c r="C1259" t="s">
        <v>34</v>
      </c>
      <c r="D1259" t="s">
        <v>49</v>
      </c>
      <c r="E1259" t="s">
        <v>39</v>
      </c>
      <c r="F1259">
        <v>4</v>
      </c>
      <c r="G1259" t="s">
        <v>38</v>
      </c>
      <c r="H1259" t="s">
        <v>46</v>
      </c>
      <c r="I1259" t="s">
        <v>37</v>
      </c>
      <c r="J1259">
        <v>1145.5999999999999</v>
      </c>
    </row>
    <row r="1260" spans="1:10" x14ac:dyDescent="0.25">
      <c r="A1260">
        <v>53</v>
      </c>
      <c r="B1260">
        <v>2017</v>
      </c>
      <c r="C1260" t="s">
        <v>34</v>
      </c>
      <c r="D1260" t="s">
        <v>49</v>
      </c>
      <c r="E1260" t="s">
        <v>39</v>
      </c>
      <c r="F1260">
        <v>5</v>
      </c>
      <c r="G1260" t="s">
        <v>38</v>
      </c>
      <c r="H1260" t="s">
        <v>46</v>
      </c>
      <c r="I1260" t="s">
        <v>37</v>
      </c>
      <c r="J1260">
        <v>1284.7</v>
      </c>
    </row>
    <row r="1261" spans="1:10" x14ac:dyDescent="0.25">
      <c r="A1261">
        <v>53</v>
      </c>
      <c r="B1261">
        <v>2017</v>
      </c>
      <c r="C1261" t="s">
        <v>34</v>
      </c>
      <c r="D1261" t="s">
        <v>49</v>
      </c>
      <c r="E1261" t="s">
        <v>39</v>
      </c>
      <c r="F1261">
        <v>6</v>
      </c>
      <c r="G1261" t="s">
        <v>45</v>
      </c>
      <c r="H1261" t="s">
        <v>46</v>
      </c>
      <c r="I1261" t="s">
        <v>37</v>
      </c>
      <c r="J1261">
        <v>1126.2</v>
      </c>
    </row>
    <row r="1262" spans="1:10" x14ac:dyDescent="0.25">
      <c r="A1262">
        <v>53</v>
      </c>
      <c r="B1262">
        <v>2018</v>
      </c>
      <c r="C1262" t="s">
        <v>34</v>
      </c>
      <c r="D1262" t="s">
        <v>48</v>
      </c>
      <c r="E1262" t="s">
        <v>39</v>
      </c>
      <c r="F1262">
        <v>1</v>
      </c>
      <c r="G1262" t="s">
        <v>45</v>
      </c>
      <c r="H1262" t="s">
        <v>46</v>
      </c>
      <c r="I1262" t="s">
        <v>51</v>
      </c>
      <c r="J1262">
        <v>1027.8</v>
      </c>
    </row>
    <row r="1263" spans="1:10" x14ac:dyDescent="0.25">
      <c r="A1263">
        <v>53</v>
      </c>
      <c r="B1263">
        <v>2018</v>
      </c>
      <c r="C1263" t="s">
        <v>34</v>
      </c>
      <c r="D1263" t="s">
        <v>48</v>
      </c>
      <c r="E1263" t="s">
        <v>39</v>
      </c>
      <c r="F1263">
        <v>2</v>
      </c>
      <c r="G1263" t="s">
        <v>38</v>
      </c>
      <c r="H1263" t="s">
        <v>2</v>
      </c>
      <c r="I1263" t="s">
        <v>51</v>
      </c>
      <c r="J1263">
        <v>627</v>
      </c>
    </row>
    <row r="1264" spans="1:10" x14ac:dyDescent="0.25">
      <c r="A1264">
        <v>53</v>
      </c>
      <c r="B1264">
        <v>2018</v>
      </c>
      <c r="C1264" t="s">
        <v>34</v>
      </c>
      <c r="D1264" t="s">
        <v>48</v>
      </c>
      <c r="E1264" t="s">
        <v>39</v>
      </c>
      <c r="F1264">
        <v>3</v>
      </c>
      <c r="G1264" t="s">
        <v>45</v>
      </c>
      <c r="H1264" t="s">
        <v>46</v>
      </c>
      <c r="I1264" t="s">
        <v>51</v>
      </c>
      <c r="J1264">
        <v>1010.6</v>
      </c>
    </row>
    <row r="1265" spans="1:10" x14ac:dyDescent="0.25">
      <c r="A1265">
        <v>53</v>
      </c>
      <c r="B1265">
        <v>2018</v>
      </c>
      <c r="C1265" t="s">
        <v>34</v>
      </c>
      <c r="D1265" t="s">
        <v>48</v>
      </c>
      <c r="E1265" t="s">
        <v>39</v>
      </c>
      <c r="F1265">
        <v>4</v>
      </c>
      <c r="G1265" t="s">
        <v>38</v>
      </c>
      <c r="H1265" t="s">
        <v>46</v>
      </c>
      <c r="I1265" t="s">
        <v>37</v>
      </c>
      <c r="J1265">
        <v>1040.3</v>
      </c>
    </row>
    <row r="1266" spans="1:10" x14ac:dyDescent="0.25">
      <c r="A1266">
        <v>53</v>
      </c>
      <c r="B1266">
        <v>2018</v>
      </c>
      <c r="C1266" t="s">
        <v>34</v>
      </c>
      <c r="D1266" t="s">
        <v>48</v>
      </c>
      <c r="E1266" t="s">
        <v>39</v>
      </c>
      <c r="F1266">
        <v>5</v>
      </c>
      <c r="G1266" t="s">
        <v>38</v>
      </c>
      <c r="H1266" t="s">
        <v>46</v>
      </c>
      <c r="I1266" t="s">
        <v>37</v>
      </c>
      <c r="J1266">
        <v>1031.5</v>
      </c>
    </row>
    <row r="1267" spans="1:10" x14ac:dyDescent="0.25">
      <c r="A1267">
        <v>53</v>
      </c>
      <c r="B1267">
        <v>2018</v>
      </c>
      <c r="C1267" t="s">
        <v>34</v>
      </c>
      <c r="D1267" t="s">
        <v>48</v>
      </c>
      <c r="E1267" t="s">
        <v>39</v>
      </c>
      <c r="F1267">
        <v>6</v>
      </c>
      <c r="G1267" t="s">
        <v>38</v>
      </c>
      <c r="H1267" t="s">
        <v>46</v>
      </c>
      <c r="I1267" t="s">
        <v>37</v>
      </c>
      <c r="J1267">
        <v>952.8</v>
      </c>
    </row>
    <row r="1268" spans="1:10" x14ac:dyDescent="0.25">
      <c r="A1268">
        <v>53</v>
      </c>
      <c r="B1268">
        <v>2018</v>
      </c>
      <c r="C1268" t="s">
        <v>34</v>
      </c>
      <c r="D1268" t="s">
        <v>49</v>
      </c>
      <c r="E1268" t="s">
        <v>39</v>
      </c>
      <c r="F1268">
        <v>1</v>
      </c>
      <c r="G1268" t="s">
        <v>38</v>
      </c>
      <c r="H1268" t="s">
        <v>2</v>
      </c>
      <c r="I1268" t="s">
        <v>37</v>
      </c>
      <c r="J1268">
        <v>1095.9000000000001</v>
      </c>
    </row>
    <row r="1269" spans="1:10" x14ac:dyDescent="0.25">
      <c r="A1269">
        <v>53</v>
      </c>
      <c r="B1269">
        <v>2018</v>
      </c>
      <c r="C1269" t="s">
        <v>34</v>
      </c>
      <c r="D1269" t="s">
        <v>49</v>
      </c>
      <c r="E1269" t="s">
        <v>39</v>
      </c>
      <c r="F1269">
        <v>2</v>
      </c>
      <c r="G1269" t="s">
        <v>45</v>
      </c>
      <c r="H1269" t="s">
        <v>46</v>
      </c>
      <c r="I1269" t="s">
        <v>51</v>
      </c>
      <c r="J1269">
        <v>1462.3</v>
      </c>
    </row>
    <row r="1270" spans="1:10" x14ac:dyDescent="0.25">
      <c r="A1270">
        <v>53</v>
      </c>
      <c r="B1270">
        <v>2018</v>
      </c>
      <c r="C1270" t="s">
        <v>34</v>
      </c>
      <c r="D1270" t="s">
        <v>49</v>
      </c>
      <c r="E1270" t="s">
        <v>39</v>
      </c>
      <c r="F1270">
        <v>3</v>
      </c>
      <c r="G1270" t="s">
        <v>38</v>
      </c>
      <c r="H1270" t="s">
        <v>46</v>
      </c>
      <c r="I1270" t="s">
        <v>51</v>
      </c>
      <c r="J1270">
        <v>1423.9</v>
      </c>
    </row>
    <row r="1271" spans="1:10" x14ac:dyDescent="0.25">
      <c r="A1271">
        <v>53</v>
      </c>
      <c r="B1271">
        <v>2018</v>
      </c>
      <c r="C1271" t="s">
        <v>34</v>
      </c>
      <c r="D1271" t="s">
        <v>49</v>
      </c>
      <c r="E1271" t="s">
        <v>39</v>
      </c>
      <c r="F1271">
        <v>4</v>
      </c>
      <c r="G1271" t="s">
        <v>45</v>
      </c>
      <c r="H1271" t="s">
        <v>46</v>
      </c>
      <c r="I1271" t="s">
        <v>51</v>
      </c>
      <c r="J1271">
        <v>1466.1</v>
      </c>
    </row>
    <row r="1272" spans="1:10" x14ac:dyDescent="0.25">
      <c r="A1272">
        <v>53</v>
      </c>
      <c r="B1272">
        <v>2018</v>
      </c>
      <c r="C1272" t="s">
        <v>34</v>
      </c>
      <c r="D1272" t="s">
        <v>49</v>
      </c>
      <c r="E1272" t="s">
        <v>39</v>
      </c>
      <c r="F1272">
        <v>5</v>
      </c>
      <c r="G1272" t="s">
        <v>45</v>
      </c>
      <c r="H1272" t="s">
        <v>46</v>
      </c>
      <c r="I1272" t="s">
        <v>51</v>
      </c>
      <c r="J1272">
        <v>1346.7</v>
      </c>
    </row>
    <row r="1273" spans="1:10" x14ac:dyDescent="0.25">
      <c r="A1273">
        <v>53</v>
      </c>
      <c r="B1273">
        <v>2018</v>
      </c>
      <c r="C1273" t="s">
        <v>34</v>
      </c>
      <c r="D1273" t="s">
        <v>49</v>
      </c>
      <c r="E1273" t="s">
        <v>39</v>
      </c>
      <c r="F1273">
        <v>6</v>
      </c>
      <c r="G1273" t="s">
        <v>45</v>
      </c>
      <c r="H1273" t="s">
        <v>2</v>
      </c>
      <c r="I1273" t="s">
        <v>37</v>
      </c>
      <c r="J1273">
        <v>975.3</v>
      </c>
    </row>
    <row r="1274" spans="1:10" x14ac:dyDescent="0.25">
      <c r="A1274">
        <v>54</v>
      </c>
      <c r="B1274">
        <v>2017</v>
      </c>
      <c r="C1274" t="s">
        <v>34</v>
      </c>
      <c r="D1274" t="s">
        <v>48</v>
      </c>
      <c r="E1274" t="s">
        <v>39</v>
      </c>
      <c r="F1274">
        <v>1</v>
      </c>
      <c r="G1274" t="s">
        <v>38</v>
      </c>
      <c r="H1274" t="s">
        <v>2</v>
      </c>
      <c r="I1274" t="s">
        <v>51</v>
      </c>
      <c r="J1274">
        <v>475.7</v>
      </c>
    </row>
    <row r="1275" spans="1:10" x14ac:dyDescent="0.25">
      <c r="A1275">
        <v>54</v>
      </c>
      <c r="B1275">
        <v>2017</v>
      </c>
      <c r="C1275" t="s">
        <v>34</v>
      </c>
      <c r="D1275" t="s">
        <v>48</v>
      </c>
      <c r="E1275" t="s">
        <v>39</v>
      </c>
      <c r="F1275">
        <v>2</v>
      </c>
      <c r="G1275" t="s">
        <v>38</v>
      </c>
      <c r="H1275" t="s">
        <v>46</v>
      </c>
      <c r="I1275" t="s">
        <v>51</v>
      </c>
      <c r="J1275">
        <v>788.6</v>
      </c>
    </row>
    <row r="1276" spans="1:10" x14ac:dyDescent="0.25">
      <c r="A1276">
        <v>54</v>
      </c>
      <c r="B1276">
        <v>2017</v>
      </c>
      <c r="C1276" t="s">
        <v>34</v>
      </c>
      <c r="D1276" t="s">
        <v>48</v>
      </c>
      <c r="E1276" t="s">
        <v>39</v>
      </c>
      <c r="F1276">
        <v>3</v>
      </c>
      <c r="G1276" t="s">
        <v>45</v>
      </c>
      <c r="H1276" t="s">
        <v>46</v>
      </c>
      <c r="I1276" t="s">
        <v>51</v>
      </c>
      <c r="J1276">
        <v>891.2</v>
      </c>
    </row>
    <row r="1277" spans="1:10" x14ac:dyDescent="0.25">
      <c r="A1277">
        <v>54</v>
      </c>
      <c r="B1277">
        <v>2017</v>
      </c>
      <c r="C1277" t="s">
        <v>34</v>
      </c>
      <c r="D1277" t="s">
        <v>48</v>
      </c>
      <c r="E1277" t="s">
        <v>39</v>
      </c>
      <c r="F1277">
        <v>4</v>
      </c>
      <c r="G1277" t="s">
        <v>38</v>
      </c>
      <c r="H1277" t="s">
        <v>2</v>
      </c>
      <c r="I1277" t="s">
        <v>51</v>
      </c>
      <c r="J1277">
        <v>505.9</v>
      </c>
    </row>
    <row r="1278" spans="1:10" x14ac:dyDescent="0.25">
      <c r="A1278">
        <v>54</v>
      </c>
      <c r="B1278">
        <v>2017</v>
      </c>
      <c r="C1278" t="s">
        <v>34</v>
      </c>
      <c r="D1278" t="s">
        <v>48</v>
      </c>
      <c r="E1278" t="s">
        <v>39</v>
      </c>
      <c r="F1278">
        <v>5</v>
      </c>
      <c r="G1278" t="s">
        <v>45</v>
      </c>
      <c r="H1278" t="s">
        <v>2</v>
      </c>
      <c r="I1278" t="s">
        <v>51</v>
      </c>
      <c r="J1278">
        <v>444.2</v>
      </c>
    </row>
    <row r="1279" spans="1:10" x14ac:dyDescent="0.25">
      <c r="A1279">
        <v>54</v>
      </c>
      <c r="B1279">
        <v>2017</v>
      </c>
      <c r="C1279" t="s">
        <v>34</v>
      </c>
      <c r="D1279" t="s">
        <v>48</v>
      </c>
      <c r="E1279" t="s">
        <v>39</v>
      </c>
      <c r="F1279">
        <v>6</v>
      </c>
      <c r="G1279" t="s">
        <v>38</v>
      </c>
      <c r="H1279" t="s">
        <v>46</v>
      </c>
      <c r="I1279" t="s">
        <v>51</v>
      </c>
      <c r="J1279">
        <v>736</v>
      </c>
    </row>
    <row r="1280" spans="1:10" x14ac:dyDescent="0.25">
      <c r="A1280">
        <v>54</v>
      </c>
      <c r="B1280">
        <v>2017</v>
      </c>
      <c r="C1280" t="s">
        <v>34</v>
      </c>
      <c r="D1280" t="s">
        <v>49</v>
      </c>
      <c r="E1280" t="s">
        <v>39</v>
      </c>
      <c r="F1280">
        <v>1</v>
      </c>
      <c r="G1280" t="s">
        <v>38</v>
      </c>
      <c r="H1280" t="s">
        <v>46</v>
      </c>
      <c r="I1280" t="s">
        <v>37</v>
      </c>
      <c r="J1280">
        <v>1206.5</v>
      </c>
    </row>
    <row r="1281" spans="1:10" x14ac:dyDescent="0.25">
      <c r="A1281">
        <v>54</v>
      </c>
      <c r="B1281">
        <v>2017</v>
      </c>
      <c r="C1281" t="s">
        <v>34</v>
      </c>
      <c r="D1281" t="s">
        <v>49</v>
      </c>
      <c r="E1281" t="s">
        <v>39</v>
      </c>
      <c r="F1281">
        <v>2</v>
      </c>
      <c r="G1281" t="s">
        <v>45</v>
      </c>
      <c r="H1281" t="s">
        <v>2</v>
      </c>
      <c r="I1281" t="s">
        <v>37</v>
      </c>
      <c r="J1281">
        <v>808.2</v>
      </c>
    </row>
    <row r="1282" spans="1:10" x14ac:dyDescent="0.25">
      <c r="A1282">
        <v>54</v>
      </c>
      <c r="B1282">
        <v>2017</v>
      </c>
      <c r="C1282" t="s">
        <v>34</v>
      </c>
      <c r="D1282" t="s">
        <v>49</v>
      </c>
      <c r="E1282" t="s">
        <v>39</v>
      </c>
      <c r="F1282">
        <v>3</v>
      </c>
      <c r="G1282" t="s">
        <v>45</v>
      </c>
      <c r="H1282" t="s">
        <v>2</v>
      </c>
      <c r="I1282" t="s">
        <v>37</v>
      </c>
      <c r="J1282">
        <v>617.20000000000005</v>
      </c>
    </row>
    <row r="1283" spans="1:10" x14ac:dyDescent="0.25">
      <c r="A1283">
        <v>54</v>
      </c>
      <c r="B1283">
        <v>2017</v>
      </c>
      <c r="C1283" t="s">
        <v>34</v>
      </c>
      <c r="D1283" t="s">
        <v>49</v>
      </c>
      <c r="E1283" t="s">
        <v>39</v>
      </c>
      <c r="F1283">
        <v>4</v>
      </c>
      <c r="G1283" t="s">
        <v>45</v>
      </c>
      <c r="H1283" t="s">
        <v>46</v>
      </c>
      <c r="I1283" t="s">
        <v>51</v>
      </c>
      <c r="J1283">
        <v>1126.9000000000001</v>
      </c>
    </row>
    <row r="1284" spans="1:10" x14ac:dyDescent="0.25">
      <c r="A1284">
        <v>54</v>
      </c>
      <c r="B1284">
        <v>2017</v>
      </c>
      <c r="C1284" t="s">
        <v>34</v>
      </c>
      <c r="D1284" t="s">
        <v>49</v>
      </c>
      <c r="E1284" t="s">
        <v>39</v>
      </c>
      <c r="F1284">
        <v>5</v>
      </c>
      <c r="G1284" t="s">
        <v>45</v>
      </c>
      <c r="H1284" t="s">
        <v>2</v>
      </c>
      <c r="I1284" t="s">
        <v>37</v>
      </c>
      <c r="J1284">
        <v>882.9</v>
      </c>
    </row>
    <row r="1285" spans="1:10" x14ac:dyDescent="0.25">
      <c r="A1285">
        <v>54</v>
      </c>
      <c r="B1285">
        <v>2017</v>
      </c>
      <c r="C1285" t="s">
        <v>34</v>
      </c>
      <c r="D1285" t="s">
        <v>49</v>
      </c>
      <c r="E1285" t="s">
        <v>39</v>
      </c>
      <c r="F1285">
        <v>6</v>
      </c>
      <c r="G1285" t="s">
        <v>45</v>
      </c>
      <c r="H1285" t="s">
        <v>2</v>
      </c>
      <c r="I1285" t="s">
        <v>37</v>
      </c>
      <c r="J1285">
        <v>685.6</v>
      </c>
    </row>
    <row r="1286" spans="1:10" x14ac:dyDescent="0.25">
      <c r="A1286">
        <v>54</v>
      </c>
      <c r="B1286">
        <v>2018</v>
      </c>
      <c r="C1286" t="s">
        <v>34</v>
      </c>
      <c r="D1286" t="s">
        <v>48</v>
      </c>
      <c r="E1286" t="s">
        <v>39</v>
      </c>
      <c r="F1286">
        <v>1</v>
      </c>
      <c r="G1286" t="s">
        <v>38</v>
      </c>
      <c r="H1286" t="s">
        <v>46</v>
      </c>
      <c r="I1286" t="s">
        <v>37</v>
      </c>
      <c r="J1286">
        <v>1112.2</v>
      </c>
    </row>
    <row r="1287" spans="1:10" x14ac:dyDescent="0.25">
      <c r="A1287">
        <v>54</v>
      </c>
      <c r="B1287">
        <v>2018</v>
      </c>
      <c r="C1287" t="s">
        <v>34</v>
      </c>
      <c r="D1287" t="s">
        <v>48</v>
      </c>
      <c r="E1287" t="s">
        <v>39</v>
      </c>
      <c r="F1287">
        <v>2</v>
      </c>
      <c r="G1287" t="s">
        <v>45</v>
      </c>
      <c r="H1287" t="s">
        <v>2</v>
      </c>
      <c r="I1287" t="s">
        <v>51</v>
      </c>
      <c r="J1287">
        <v>647.9</v>
      </c>
    </row>
    <row r="1288" spans="1:10" x14ac:dyDescent="0.25">
      <c r="A1288">
        <v>54</v>
      </c>
      <c r="B1288">
        <v>2018</v>
      </c>
      <c r="C1288" t="s">
        <v>34</v>
      </c>
      <c r="D1288" t="s">
        <v>48</v>
      </c>
      <c r="E1288" t="s">
        <v>39</v>
      </c>
      <c r="F1288">
        <v>3</v>
      </c>
      <c r="G1288" t="s">
        <v>45</v>
      </c>
      <c r="H1288" t="s">
        <v>2</v>
      </c>
      <c r="I1288" t="s">
        <v>51</v>
      </c>
      <c r="J1288">
        <v>535.6</v>
      </c>
    </row>
    <row r="1289" spans="1:10" x14ac:dyDescent="0.25">
      <c r="A1289">
        <v>54</v>
      </c>
      <c r="B1289">
        <v>2018</v>
      </c>
      <c r="C1289" t="s">
        <v>34</v>
      </c>
      <c r="D1289" t="s">
        <v>48</v>
      </c>
      <c r="E1289" t="s">
        <v>39</v>
      </c>
      <c r="F1289">
        <v>4</v>
      </c>
      <c r="G1289" t="s">
        <v>38</v>
      </c>
      <c r="H1289" t="s">
        <v>46</v>
      </c>
      <c r="I1289" t="s">
        <v>51</v>
      </c>
      <c r="J1289">
        <v>1019.6</v>
      </c>
    </row>
    <row r="1290" spans="1:10" x14ac:dyDescent="0.25">
      <c r="A1290">
        <v>54</v>
      </c>
      <c r="B1290">
        <v>2018</v>
      </c>
      <c r="C1290" t="s">
        <v>34</v>
      </c>
      <c r="D1290" t="s">
        <v>48</v>
      </c>
      <c r="E1290" t="s">
        <v>39</v>
      </c>
      <c r="F1290">
        <v>5</v>
      </c>
      <c r="G1290" t="s">
        <v>45</v>
      </c>
      <c r="H1290" t="s">
        <v>2</v>
      </c>
      <c r="I1290" t="s">
        <v>37</v>
      </c>
      <c r="J1290">
        <v>582.4</v>
      </c>
    </row>
    <row r="1291" spans="1:10" x14ac:dyDescent="0.25">
      <c r="A1291">
        <v>54</v>
      </c>
      <c r="B1291">
        <v>2018</v>
      </c>
      <c r="C1291" t="s">
        <v>34</v>
      </c>
      <c r="D1291" t="s">
        <v>48</v>
      </c>
      <c r="E1291" t="s">
        <v>39</v>
      </c>
      <c r="F1291">
        <v>6</v>
      </c>
      <c r="G1291" t="s">
        <v>38</v>
      </c>
      <c r="H1291" t="s">
        <v>2</v>
      </c>
      <c r="I1291" t="s">
        <v>51</v>
      </c>
      <c r="J1291">
        <v>509.7</v>
      </c>
    </row>
    <row r="1292" spans="1:10" x14ac:dyDescent="0.25">
      <c r="A1292">
        <v>54</v>
      </c>
      <c r="B1292">
        <v>2018</v>
      </c>
      <c r="C1292" t="s">
        <v>34</v>
      </c>
      <c r="D1292" t="s">
        <v>49</v>
      </c>
      <c r="E1292" t="s">
        <v>39</v>
      </c>
      <c r="F1292">
        <v>1</v>
      </c>
      <c r="G1292" t="s">
        <v>45</v>
      </c>
      <c r="H1292" t="s">
        <v>2</v>
      </c>
      <c r="I1292" t="s">
        <v>51</v>
      </c>
      <c r="J1292">
        <v>1082.3</v>
      </c>
    </row>
    <row r="1293" spans="1:10" x14ac:dyDescent="0.25">
      <c r="A1293">
        <v>54</v>
      </c>
      <c r="B1293">
        <v>2018</v>
      </c>
      <c r="C1293" t="s">
        <v>34</v>
      </c>
      <c r="D1293" t="s">
        <v>49</v>
      </c>
      <c r="E1293" t="s">
        <v>39</v>
      </c>
      <c r="F1293">
        <v>2</v>
      </c>
      <c r="G1293" t="s">
        <v>38</v>
      </c>
      <c r="H1293" t="s">
        <v>2</v>
      </c>
      <c r="I1293" t="s">
        <v>51</v>
      </c>
      <c r="J1293">
        <v>858.5</v>
      </c>
    </row>
    <row r="1294" spans="1:10" x14ac:dyDescent="0.25">
      <c r="A1294">
        <v>54</v>
      </c>
      <c r="B1294">
        <v>2018</v>
      </c>
      <c r="C1294" t="s">
        <v>34</v>
      </c>
      <c r="D1294" t="s">
        <v>49</v>
      </c>
      <c r="E1294" t="s">
        <v>39</v>
      </c>
      <c r="F1294">
        <v>3</v>
      </c>
      <c r="G1294" t="s">
        <v>38</v>
      </c>
      <c r="H1294" t="s">
        <v>2</v>
      </c>
      <c r="I1294" t="s">
        <v>51</v>
      </c>
      <c r="J1294">
        <v>923.1</v>
      </c>
    </row>
    <row r="1295" spans="1:10" x14ac:dyDescent="0.25">
      <c r="A1295">
        <v>54</v>
      </c>
      <c r="B1295">
        <v>2018</v>
      </c>
      <c r="C1295" t="s">
        <v>34</v>
      </c>
      <c r="D1295" t="s">
        <v>49</v>
      </c>
      <c r="E1295" t="s">
        <v>39</v>
      </c>
      <c r="F1295">
        <v>4</v>
      </c>
      <c r="G1295" t="s">
        <v>45</v>
      </c>
      <c r="H1295" t="s">
        <v>2</v>
      </c>
      <c r="I1295" t="s">
        <v>51</v>
      </c>
      <c r="J1295">
        <v>1011.5</v>
      </c>
    </row>
    <row r="1296" spans="1:10" x14ac:dyDescent="0.25">
      <c r="A1296">
        <v>54</v>
      </c>
      <c r="B1296">
        <v>2018</v>
      </c>
      <c r="C1296" t="s">
        <v>34</v>
      </c>
      <c r="D1296" t="s">
        <v>49</v>
      </c>
      <c r="E1296" t="s">
        <v>39</v>
      </c>
      <c r="F1296">
        <v>5</v>
      </c>
      <c r="G1296" t="s">
        <v>38</v>
      </c>
      <c r="H1296" t="s">
        <v>2</v>
      </c>
      <c r="I1296" t="s">
        <v>37</v>
      </c>
      <c r="J1296">
        <v>1007.5</v>
      </c>
    </row>
    <row r="1297" spans="1:10" x14ac:dyDescent="0.25">
      <c r="A1297">
        <v>54</v>
      </c>
      <c r="B1297">
        <v>2018</v>
      </c>
      <c r="C1297" t="s">
        <v>34</v>
      </c>
      <c r="D1297" t="s">
        <v>49</v>
      </c>
      <c r="E1297" t="s">
        <v>39</v>
      </c>
      <c r="F1297">
        <v>6</v>
      </c>
      <c r="G1297" t="s">
        <v>45</v>
      </c>
      <c r="H1297" t="s">
        <v>2</v>
      </c>
      <c r="I1297" t="s">
        <v>37</v>
      </c>
      <c r="J1297">
        <v>852.2</v>
      </c>
    </row>
    <row r="1298" spans="1:10" x14ac:dyDescent="0.25">
      <c r="A1298">
        <v>55</v>
      </c>
      <c r="B1298">
        <v>2017</v>
      </c>
      <c r="C1298" t="s">
        <v>34</v>
      </c>
      <c r="D1298" t="s">
        <v>48</v>
      </c>
      <c r="E1298" t="s">
        <v>39</v>
      </c>
      <c r="F1298">
        <v>1</v>
      </c>
      <c r="G1298" t="s">
        <v>45</v>
      </c>
      <c r="H1298" t="s">
        <v>46</v>
      </c>
      <c r="I1298" t="s">
        <v>51</v>
      </c>
      <c r="J1298">
        <v>1061.8</v>
      </c>
    </row>
    <row r="1299" spans="1:10" x14ac:dyDescent="0.25">
      <c r="A1299">
        <v>55</v>
      </c>
      <c r="B1299">
        <v>2017</v>
      </c>
      <c r="C1299" t="s">
        <v>34</v>
      </c>
      <c r="D1299" t="s">
        <v>48</v>
      </c>
      <c r="E1299" t="s">
        <v>39</v>
      </c>
      <c r="F1299">
        <v>2</v>
      </c>
      <c r="G1299" t="s">
        <v>45</v>
      </c>
      <c r="H1299" t="s">
        <v>2</v>
      </c>
      <c r="I1299" t="s">
        <v>51</v>
      </c>
      <c r="J1299">
        <v>498.8</v>
      </c>
    </row>
    <row r="1300" spans="1:10" x14ac:dyDescent="0.25">
      <c r="A1300">
        <v>55</v>
      </c>
      <c r="B1300">
        <v>2017</v>
      </c>
      <c r="C1300" t="s">
        <v>34</v>
      </c>
      <c r="D1300" t="s">
        <v>48</v>
      </c>
      <c r="E1300" t="s">
        <v>39</v>
      </c>
      <c r="F1300">
        <v>3</v>
      </c>
      <c r="G1300" t="s">
        <v>38</v>
      </c>
      <c r="H1300" t="s">
        <v>46</v>
      </c>
      <c r="I1300" t="s">
        <v>51</v>
      </c>
      <c r="J1300">
        <v>901.4</v>
      </c>
    </row>
    <row r="1301" spans="1:10" x14ac:dyDescent="0.25">
      <c r="A1301">
        <v>55</v>
      </c>
      <c r="B1301">
        <v>2017</v>
      </c>
      <c r="C1301" t="s">
        <v>34</v>
      </c>
      <c r="D1301" t="s">
        <v>48</v>
      </c>
      <c r="E1301" t="s">
        <v>39</v>
      </c>
      <c r="F1301">
        <v>4</v>
      </c>
      <c r="G1301" t="s">
        <v>38</v>
      </c>
      <c r="H1301" t="s">
        <v>46</v>
      </c>
      <c r="I1301" t="s">
        <v>37</v>
      </c>
      <c r="J1301">
        <v>730.3</v>
      </c>
    </row>
    <row r="1302" spans="1:10" x14ac:dyDescent="0.25">
      <c r="A1302">
        <v>55</v>
      </c>
      <c r="B1302">
        <v>2017</v>
      </c>
      <c r="C1302" t="s">
        <v>34</v>
      </c>
      <c r="D1302" t="s">
        <v>48</v>
      </c>
      <c r="E1302" t="s">
        <v>39</v>
      </c>
      <c r="F1302">
        <v>5</v>
      </c>
      <c r="G1302" t="s">
        <v>45</v>
      </c>
      <c r="H1302" t="s">
        <v>2</v>
      </c>
      <c r="I1302" t="s">
        <v>37</v>
      </c>
      <c r="J1302">
        <v>469.9</v>
      </c>
    </row>
    <row r="1303" spans="1:10" x14ac:dyDescent="0.25">
      <c r="A1303">
        <v>55</v>
      </c>
      <c r="B1303">
        <v>2017</v>
      </c>
      <c r="C1303" t="s">
        <v>34</v>
      </c>
      <c r="D1303" t="s">
        <v>48</v>
      </c>
      <c r="E1303" t="s">
        <v>39</v>
      </c>
      <c r="F1303">
        <v>6</v>
      </c>
      <c r="G1303" t="s">
        <v>38</v>
      </c>
      <c r="H1303" t="s">
        <v>46</v>
      </c>
      <c r="I1303" t="s">
        <v>37</v>
      </c>
      <c r="J1303">
        <v>768.8</v>
      </c>
    </row>
    <row r="1304" spans="1:10" x14ac:dyDescent="0.25">
      <c r="A1304">
        <v>55</v>
      </c>
      <c r="B1304">
        <v>2017</v>
      </c>
      <c r="C1304" t="s">
        <v>34</v>
      </c>
      <c r="D1304" t="s">
        <v>49</v>
      </c>
      <c r="E1304" t="s">
        <v>39</v>
      </c>
      <c r="F1304">
        <v>1</v>
      </c>
      <c r="G1304" t="s">
        <v>45</v>
      </c>
      <c r="H1304" t="s">
        <v>46</v>
      </c>
      <c r="I1304" t="s">
        <v>37</v>
      </c>
      <c r="J1304">
        <v>1166.3</v>
      </c>
    </row>
    <row r="1305" spans="1:10" x14ac:dyDescent="0.25">
      <c r="A1305">
        <v>55</v>
      </c>
      <c r="B1305">
        <v>2017</v>
      </c>
      <c r="C1305" t="s">
        <v>34</v>
      </c>
      <c r="D1305" t="s">
        <v>49</v>
      </c>
      <c r="E1305" t="s">
        <v>39</v>
      </c>
      <c r="F1305">
        <v>2</v>
      </c>
      <c r="G1305" t="s">
        <v>45</v>
      </c>
      <c r="H1305" t="s">
        <v>2</v>
      </c>
      <c r="I1305" t="s">
        <v>51</v>
      </c>
      <c r="J1305">
        <v>809.9</v>
      </c>
    </row>
    <row r="1306" spans="1:10" x14ac:dyDescent="0.25">
      <c r="A1306">
        <v>55</v>
      </c>
      <c r="B1306">
        <v>2017</v>
      </c>
      <c r="C1306" t="s">
        <v>34</v>
      </c>
      <c r="D1306" t="s">
        <v>49</v>
      </c>
      <c r="E1306" t="s">
        <v>39</v>
      </c>
      <c r="F1306">
        <v>3</v>
      </c>
      <c r="G1306" t="s">
        <v>38</v>
      </c>
      <c r="H1306" t="s">
        <v>2</v>
      </c>
      <c r="I1306" t="s">
        <v>51</v>
      </c>
      <c r="J1306">
        <v>871.1</v>
      </c>
    </row>
    <row r="1307" spans="1:10" x14ac:dyDescent="0.25">
      <c r="A1307">
        <v>55</v>
      </c>
      <c r="B1307">
        <v>2017</v>
      </c>
      <c r="C1307" t="s">
        <v>34</v>
      </c>
      <c r="D1307" t="s">
        <v>49</v>
      </c>
      <c r="E1307" t="s">
        <v>39</v>
      </c>
      <c r="F1307">
        <v>4</v>
      </c>
      <c r="G1307" t="s">
        <v>38</v>
      </c>
      <c r="H1307" t="s">
        <v>46</v>
      </c>
      <c r="I1307" t="s">
        <v>37</v>
      </c>
      <c r="J1307">
        <v>1261</v>
      </c>
    </row>
    <row r="1308" spans="1:10" x14ac:dyDescent="0.25">
      <c r="A1308">
        <v>55</v>
      </c>
      <c r="B1308">
        <v>2017</v>
      </c>
      <c r="C1308" t="s">
        <v>34</v>
      </c>
      <c r="D1308" t="s">
        <v>49</v>
      </c>
      <c r="E1308" t="s">
        <v>39</v>
      </c>
      <c r="F1308">
        <v>5</v>
      </c>
      <c r="G1308" t="s">
        <v>45</v>
      </c>
      <c r="H1308" t="s">
        <v>46</v>
      </c>
      <c r="I1308" t="s">
        <v>37</v>
      </c>
      <c r="J1308">
        <v>1401.8</v>
      </c>
    </row>
    <row r="1309" spans="1:10" x14ac:dyDescent="0.25">
      <c r="A1309">
        <v>55</v>
      </c>
      <c r="B1309">
        <v>2017</v>
      </c>
      <c r="C1309" t="s">
        <v>34</v>
      </c>
      <c r="D1309" t="s">
        <v>49</v>
      </c>
      <c r="E1309" t="s">
        <v>39</v>
      </c>
      <c r="F1309">
        <v>6</v>
      </c>
      <c r="G1309" t="s">
        <v>38</v>
      </c>
      <c r="H1309" t="s">
        <v>46</v>
      </c>
      <c r="I1309" t="s">
        <v>51</v>
      </c>
      <c r="J1309">
        <v>1096.5999999999999</v>
      </c>
    </row>
    <row r="1310" spans="1:10" x14ac:dyDescent="0.25">
      <c r="A1310">
        <v>55</v>
      </c>
      <c r="B1310">
        <v>2018</v>
      </c>
      <c r="C1310" t="s">
        <v>34</v>
      </c>
      <c r="D1310" t="s">
        <v>48</v>
      </c>
      <c r="E1310" t="s">
        <v>39</v>
      </c>
      <c r="F1310">
        <v>1</v>
      </c>
      <c r="G1310" t="s">
        <v>38</v>
      </c>
      <c r="H1310" t="s">
        <v>2</v>
      </c>
      <c r="I1310" t="s">
        <v>51</v>
      </c>
      <c r="J1310">
        <v>602.70000000000005</v>
      </c>
    </row>
    <row r="1311" spans="1:10" x14ac:dyDescent="0.25">
      <c r="A1311">
        <v>55</v>
      </c>
      <c r="B1311">
        <v>2018</v>
      </c>
      <c r="C1311" t="s">
        <v>34</v>
      </c>
      <c r="D1311" t="s">
        <v>48</v>
      </c>
      <c r="E1311" t="s">
        <v>39</v>
      </c>
      <c r="F1311">
        <v>2</v>
      </c>
      <c r="G1311" t="s">
        <v>45</v>
      </c>
      <c r="H1311" t="s">
        <v>2</v>
      </c>
      <c r="I1311" t="s">
        <v>37</v>
      </c>
      <c r="J1311">
        <v>655.4</v>
      </c>
    </row>
    <row r="1312" spans="1:10" x14ac:dyDescent="0.25">
      <c r="A1312">
        <v>55</v>
      </c>
      <c r="B1312">
        <v>2018</v>
      </c>
      <c r="C1312" t="s">
        <v>34</v>
      </c>
      <c r="D1312" t="s">
        <v>48</v>
      </c>
      <c r="E1312" t="s">
        <v>39</v>
      </c>
      <c r="F1312">
        <v>3</v>
      </c>
      <c r="G1312" t="s">
        <v>38</v>
      </c>
      <c r="H1312" t="s">
        <v>46</v>
      </c>
      <c r="I1312" t="s">
        <v>37</v>
      </c>
      <c r="J1312">
        <v>1085.8</v>
      </c>
    </row>
    <row r="1313" spans="1:10" x14ac:dyDescent="0.25">
      <c r="A1313">
        <v>55</v>
      </c>
      <c r="B1313">
        <v>2018</v>
      </c>
      <c r="C1313" t="s">
        <v>34</v>
      </c>
      <c r="D1313" t="s">
        <v>48</v>
      </c>
      <c r="E1313" t="s">
        <v>39</v>
      </c>
      <c r="F1313">
        <v>4</v>
      </c>
      <c r="G1313" t="s">
        <v>45</v>
      </c>
      <c r="H1313" t="s">
        <v>46</v>
      </c>
      <c r="I1313" t="s">
        <v>37</v>
      </c>
      <c r="J1313">
        <v>1004.5</v>
      </c>
    </row>
    <row r="1314" spans="1:10" x14ac:dyDescent="0.25">
      <c r="A1314">
        <v>55</v>
      </c>
      <c r="B1314">
        <v>2018</v>
      </c>
      <c r="C1314" t="s">
        <v>34</v>
      </c>
      <c r="D1314" t="s">
        <v>48</v>
      </c>
      <c r="E1314" t="s">
        <v>39</v>
      </c>
      <c r="F1314">
        <v>5</v>
      </c>
      <c r="G1314" t="s">
        <v>45</v>
      </c>
      <c r="H1314" t="s">
        <v>2</v>
      </c>
      <c r="I1314" t="s">
        <v>37</v>
      </c>
      <c r="J1314">
        <v>670.3</v>
      </c>
    </row>
    <row r="1315" spans="1:10" x14ac:dyDescent="0.25">
      <c r="A1315">
        <v>55</v>
      </c>
      <c r="B1315">
        <v>2018</v>
      </c>
      <c r="C1315" t="s">
        <v>34</v>
      </c>
      <c r="D1315" t="s">
        <v>48</v>
      </c>
      <c r="E1315" t="s">
        <v>39</v>
      </c>
      <c r="F1315">
        <v>6</v>
      </c>
      <c r="G1315" t="s">
        <v>38</v>
      </c>
      <c r="H1315" t="s">
        <v>46</v>
      </c>
      <c r="I1315" t="s">
        <v>37</v>
      </c>
      <c r="J1315">
        <v>971.3</v>
      </c>
    </row>
    <row r="1316" spans="1:10" x14ac:dyDescent="0.25">
      <c r="A1316">
        <v>55</v>
      </c>
      <c r="B1316">
        <v>2018</v>
      </c>
      <c r="C1316" t="s">
        <v>34</v>
      </c>
      <c r="D1316" t="s">
        <v>49</v>
      </c>
      <c r="E1316" t="s">
        <v>39</v>
      </c>
      <c r="F1316">
        <v>1</v>
      </c>
      <c r="G1316" t="s">
        <v>45</v>
      </c>
      <c r="H1316" t="s">
        <v>46</v>
      </c>
      <c r="I1316" t="s">
        <v>37</v>
      </c>
      <c r="J1316">
        <v>1324.8</v>
      </c>
    </row>
    <row r="1317" spans="1:10" x14ac:dyDescent="0.25">
      <c r="A1317">
        <v>55</v>
      </c>
      <c r="B1317">
        <v>2018</v>
      </c>
      <c r="C1317" t="s">
        <v>34</v>
      </c>
      <c r="D1317" t="s">
        <v>49</v>
      </c>
      <c r="E1317" t="s">
        <v>39</v>
      </c>
      <c r="F1317">
        <v>2</v>
      </c>
      <c r="G1317" t="s">
        <v>38</v>
      </c>
      <c r="H1317" t="s">
        <v>2</v>
      </c>
      <c r="I1317" t="s">
        <v>37</v>
      </c>
      <c r="J1317">
        <v>956.8</v>
      </c>
    </row>
    <row r="1318" spans="1:10" x14ac:dyDescent="0.25">
      <c r="A1318">
        <v>55</v>
      </c>
      <c r="B1318">
        <v>2018</v>
      </c>
      <c r="C1318" t="s">
        <v>34</v>
      </c>
      <c r="D1318" t="s">
        <v>49</v>
      </c>
      <c r="E1318" t="s">
        <v>39</v>
      </c>
      <c r="F1318">
        <v>3</v>
      </c>
      <c r="G1318" t="s">
        <v>38</v>
      </c>
      <c r="H1318" t="s">
        <v>46</v>
      </c>
      <c r="I1318" t="s">
        <v>37</v>
      </c>
      <c r="J1318">
        <v>1402.7</v>
      </c>
    </row>
    <row r="1319" spans="1:10" x14ac:dyDescent="0.25">
      <c r="A1319">
        <v>55</v>
      </c>
      <c r="B1319">
        <v>2018</v>
      </c>
      <c r="C1319" t="s">
        <v>34</v>
      </c>
      <c r="D1319" t="s">
        <v>49</v>
      </c>
      <c r="E1319" t="s">
        <v>39</v>
      </c>
      <c r="F1319">
        <v>4</v>
      </c>
      <c r="G1319" t="s">
        <v>45</v>
      </c>
      <c r="H1319" t="s">
        <v>46</v>
      </c>
      <c r="I1319" t="s">
        <v>51</v>
      </c>
      <c r="J1319">
        <v>1256.4000000000001</v>
      </c>
    </row>
    <row r="1320" spans="1:10" x14ac:dyDescent="0.25">
      <c r="A1320">
        <v>55</v>
      </c>
      <c r="B1320">
        <v>2018</v>
      </c>
      <c r="C1320" t="s">
        <v>34</v>
      </c>
      <c r="D1320" t="s">
        <v>49</v>
      </c>
      <c r="E1320" t="s">
        <v>39</v>
      </c>
      <c r="F1320">
        <v>5</v>
      </c>
      <c r="G1320" t="s">
        <v>45</v>
      </c>
      <c r="H1320" t="s">
        <v>46</v>
      </c>
      <c r="I1320" t="s">
        <v>37</v>
      </c>
      <c r="J1320">
        <v>1513.4</v>
      </c>
    </row>
    <row r="1321" spans="1:10" x14ac:dyDescent="0.25">
      <c r="A1321">
        <v>55</v>
      </c>
      <c r="B1321">
        <v>2018</v>
      </c>
      <c r="C1321" t="s">
        <v>34</v>
      </c>
      <c r="D1321" t="s">
        <v>49</v>
      </c>
      <c r="E1321" t="s">
        <v>39</v>
      </c>
      <c r="F1321">
        <v>6</v>
      </c>
      <c r="G1321" t="s">
        <v>38</v>
      </c>
      <c r="H1321" t="s">
        <v>46</v>
      </c>
      <c r="I1321" t="s">
        <v>37</v>
      </c>
      <c r="J1321">
        <v>1409.3</v>
      </c>
    </row>
    <row r="1322" spans="1:10" x14ac:dyDescent="0.25">
      <c r="A1322">
        <v>56</v>
      </c>
      <c r="B1322">
        <v>2017</v>
      </c>
      <c r="C1322" t="s">
        <v>34</v>
      </c>
      <c r="D1322" t="s">
        <v>48</v>
      </c>
      <c r="E1322" t="s">
        <v>39</v>
      </c>
      <c r="F1322">
        <v>1</v>
      </c>
      <c r="G1322" t="s">
        <v>38</v>
      </c>
      <c r="H1322" t="s">
        <v>46</v>
      </c>
      <c r="I1322" t="s">
        <v>37</v>
      </c>
      <c r="J1322">
        <v>593.9</v>
      </c>
    </row>
    <row r="1323" spans="1:10" x14ac:dyDescent="0.25">
      <c r="A1323">
        <v>56</v>
      </c>
      <c r="B1323">
        <v>2017</v>
      </c>
      <c r="C1323" t="s">
        <v>34</v>
      </c>
      <c r="D1323" t="s">
        <v>48</v>
      </c>
      <c r="E1323" t="s">
        <v>39</v>
      </c>
      <c r="F1323">
        <v>2</v>
      </c>
      <c r="G1323" t="s">
        <v>45</v>
      </c>
      <c r="H1323" t="s">
        <v>2</v>
      </c>
      <c r="I1323" t="s">
        <v>37</v>
      </c>
      <c r="J1323">
        <v>359.5</v>
      </c>
    </row>
    <row r="1324" spans="1:10" x14ac:dyDescent="0.25">
      <c r="A1324">
        <v>56</v>
      </c>
      <c r="B1324">
        <v>2017</v>
      </c>
      <c r="C1324" t="s">
        <v>34</v>
      </c>
      <c r="D1324" t="s">
        <v>48</v>
      </c>
      <c r="E1324" t="s">
        <v>39</v>
      </c>
      <c r="F1324">
        <v>3</v>
      </c>
      <c r="G1324" t="s">
        <v>38</v>
      </c>
      <c r="H1324" t="s">
        <v>2</v>
      </c>
      <c r="I1324" t="s">
        <v>37</v>
      </c>
      <c r="J1324">
        <v>430.5</v>
      </c>
    </row>
    <row r="1325" spans="1:10" x14ac:dyDescent="0.25">
      <c r="A1325">
        <v>56</v>
      </c>
      <c r="B1325">
        <v>2017</v>
      </c>
      <c r="C1325" t="s">
        <v>34</v>
      </c>
      <c r="D1325" t="s">
        <v>48</v>
      </c>
      <c r="E1325" t="s">
        <v>39</v>
      </c>
      <c r="F1325">
        <v>4</v>
      </c>
      <c r="G1325" t="s">
        <v>38</v>
      </c>
      <c r="H1325" t="s">
        <v>2</v>
      </c>
      <c r="I1325" t="s">
        <v>51</v>
      </c>
      <c r="J1325">
        <v>353.6</v>
      </c>
    </row>
    <row r="1326" spans="1:10" x14ac:dyDescent="0.25">
      <c r="A1326">
        <v>56</v>
      </c>
      <c r="B1326">
        <v>2017</v>
      </c>
      <c r="C1326" t="s">
        <v>34</v>
      </c>
      <c r="D1326" t="s">
        <v>48</v>
      </c>
      <c r="E1326" t="s">
        <v>39</v>
      </c>
      <c r="F1326">
        <v>5</v>
      </c>
      <c r="G1326" t="s">
        <v>38</v>
      </c>
      <c r="H1326" t="s">
        <v>46</v>
      </c>
      <c r="I1326" t="s">
        <v>37</v>
      </c>
      <c r="J1326">
        <v>880.5</v>
      </c>
    </row>
    <row r="1327" spans="1:10" x14ac:dyDescent="0.25">
      <c r="A1327">
        <v>56</v>
      </c>
      <c r="B1327">
        <v>2017</v>
      </c>
      <c r="C1327" t="s">
        <v>34</v>
      </c>
      <c r="D1327" t="s">
        <v>48</v>
      </c>
      <c r="E1327" t="s">
        <v>39</v>
      </c>
      <c r="F1327">
        <v>6</v>
      </c>
      <c r="G1327" t="s">
        <v>38</v>
      </c>
      <c r="H1327" t="s">
        <v>46</v>
      </c>
      <c r="I1327" t="s">
        <v>51</v>
      </c>
      <c r="J1327">
        <v>539.4</v>
      </c>
    </row>
    <row r="1328" spans="1:10" x14ac:dyDescent="0.25">
      <c r="A1328">
        <v>56</v>
      </c>
      <c r="B1328">
        <v>2017</v>
      </c>
      <c r="C1328" t="s">
        <v>34</v>
      </c>
      <c r="D1328" t="s">
        <v>49</v>
      </c>
      <c r="E1328" t="s">
        <v>39</v>
      </c>
      <c r="F1328">
        <v>1</v>
      </c>
      <c r="G1328" t="s">
        <v>45</v>
      </c>
      <c r="H1328" t="s">
        <v>46</v>
      </c>
      <c r="I1328" t="s">
        <v>51</v>
      </c>
      <c r="J1328">
        <v>1225.3</v>
      </c>
    </row>
    <row r="1329" spans="1:10" x14ac:dyDescent="0.25">
      <c r="A1329">
        <v>56</v>
      </c>
      <c r="B1329">
        <v>2017</v>
      </c>
      <c r="C1329" t="s">
        <v>34</v>
      </c>
      <c r="D1329" t="s">
        <v>49</v>
      </c>
      <c r="E1329" t="s">
        <v>39</v>
      </c>
      <c r="F1329">
        <v>2</v>
      </c>
      <c r="G1329" t="s">
        <v>45</v>
      </c>
      <c r="H1329" t="s">
        <v>2</v>
      </c>
      <c r="I1329" t="s">
        <v>51</v>
      </c>
      <c r="J1329">
        <v>686.1</v>
      </c>
    </row>
    <row r="1330" spans="1:10" x14ac:dyDescent="0.25">
      <c r="A1330">
        <v>56</v>
      </c>
      <c r="B1330">
        <v>2017</v>
      </c>
      <c r="C1330" t="s">
        <v>34</v>
      </c>
      <c r="D1330" t="s">
        <v>49</v>
      </c>
      <c r="E1330" t="s">
        <v>39</v>
      </c>
      <c r="F1330">
        <v>3</v>
      </c>
      <c r="G1330" t="s">
        <v>38</v>
      </c>
      <c r="H1330" t="s">
        <v>46</v>
      </c>
      <c r="I1330" t="s">
        <v>37</v>
      </c>
      <c r="J1330">
        <v>1218.8</v>
      </c>
    </row>
    <row r="1331" spans="1:10" x14ac:dyDescent="0.25">
      <c r="A1331">
        <v>56</v>
      </c>
      <c r="B1331">
        <v>2017</v>
      </c>
      <c r="C1331" t="s">
        <v>34</v>
      </c>
      <c r="D1331" t="s">
        <v>49</v>
      </c>
      <c r="E1331" t="s">
        <v>39</v>
      </c>
      <c r="F1331">
        <v>4</v>
      </c>
      <c r="G1331" t="s">
        <v>45</v>
      </c>
      <c r="H1331" t="s">
        <v>2</v>
      </c>
      <c r="I1331" t="s">
        <v>37</v>
      </c>
      <c r="J1331">
        <v>686.3</v>
      </c>
    </row>
    <row r="1332" spans="1:10" x14ac:dyDescent="0.25">
      <c r="A1332">
        <v>56</v>
      </c>
      <c r="B1332">
        <v>2017</v>
      </c>
      <c r="C1332" t="s">
        <v>34</v>
      </c>
      <c r="D1332" t="s">
        <v>49</v>
      </c>
      <c r="E1332" t="s">
        <v>39</v>
      </c>
      <c r="F1332">
        <v>5</v>
      </c>
      <c r="G1332" t="s">
        <v>38</v>
      </c>
      <c r="H1332" t="s">
        <v>2</v>
      </c>
      <c r="I1332" t="s">
        <v>51</v>
      </c>
      <c r="J1332">
        <v>712.4</v>
      </c>
    </row>
    <row r="1333" spans="1:10" x14ac:dyDescent="0.25">
      <c r="A1333">
        <v>56</v>
      </c>
      <c r="B1333">
        <v>2017</v>
      </c>
      <c r="C1333" t="s">
        <v>34</v>
      </c>
      <c r="D1333" t="s">
        <v>49</v>
      </c>
      <c r="E1333" t="s">
        <v>39</v>
      </c>
      <c r="F1333">
        <v>6</v>
      </c>
      <c r="G1333" t="s">
        <v>45</v>
      </c>
      <c r="H1333" t="s">
        <v>46</v>
      </c>
      <c r="I1333" t="s">
        <v>51</v>
      </c>
      <c r="J1333">
        <v>1237.7</v>
      </c>
    </row>
    <row r="1334" spans="1:10" x14ac:dyDescent="0.25">
      <c r="A1334">
        <v>56</v>
      </c>
      <c r="B1334">
        <v>2018</v>
      </c>
      <c r="C1334" t="s">
        <v>34</v>
      </c>
      <c r="D1334" t="s">
        <v>48</v>
      </c>
      <c r="E1334" t="s">
        <v>39</v>
      </c>
      <c r="F1334">
        <v>1</v>
      </c>
      <c r="G1334" t="s">
        <v>38</v>
      </c>
      <c r="H1334" t="s">
        <v>46</v>
      </c>
      <c r="I1334" t="s">
        <v>37</v>
      </c>
      <c r="J1334">
        <v>968.9</v>
      </c>
    </row>
    <row r="1335" spans="1:10" x14ac:dyDescent="0.25">
      <c r="A1335">
        <v>56</v>
      </c>
      <c r="B1335">
        <v>2018</v>
      </c>
      <c r="C1335" t="s">
        <v>34</v>
      </c>
      <c r="D1335" t="s">
        <v>48</v>
      </c>
      <c r="E1335" t="s">
        <v>39</v>
      </c>
      <c r="F1335">
        <v>2</v>
      </c>
      <c r="G1335" t="s">
        <v>45</v>
      </c>
      <c r="H1335" t="s">
        <v>2</v>
      </c>
      <c r="I1335" t="s">
        <v>37</v>
      </c>
      <c r="J1335">
        <v>409.8</v>
      </c>
    </row>
    <row r="1336" spans="1:10" x14ac:dyDescent="0.25">
      <c r="A1336">
        <v>56</v>
      </c>
      <c r="B1336">
        <v>2018</v>
      </c>
      <c r="C1336" t="s">
        <v>34</v>
      </c>
      <c r="D1336" t="s">
        <v>48</v>
      </c>
      <c r="E1336" t="s">
        <v>39</v>
      </c>
      <c r="F1336">
        <v>3</v>
      </c>
      <c r="G1336" t="s">
        <v>38</v>
      </c>
      <c r="H1336" t="s">
        <v>2</v>
      </c>
      <c r="I1336" t="s">
        <v>51</v>
      </c>
      <c r="J1336">
        <v>396</v>
      </c>
    </row>
    <row r="1337" spans="1:10" x14ac:dyDescent="0.25">
      <c r="A1337">
        <v>56</v>
      </c>
      <c r="B1337">
        <v>2018</v>
      </c>
      <c r="C1337" t="s">
        <v>34</v>
      </c>
      <c r="D1337" t="s">
        <v>48</v>
      </c>
      <c r="E1337" t="s">
        <v>39</v>
      </c>
      <c r="F1337">
        <v>4</v>
      </c>
      <c r="G1337" t="s">
        <v>38</v>
      </c>
      <c r="H1337" t="s">
        <v>2</v>
      </c>
      <c r="I1337" t="s">
        <v>37</v>
      </c>
      <c r="J1337">
        <v>691.8</v>
      </c>
    </row>
    <row r="1338" spans="1:10" x14ac:dyDescent="0.25">
      <c r="A1338">
        <v>56</v>
      </c>
      <c r="B1338">
        <v>2018</v>
      </c>
      <c r="C1338" t="s">
        <v>34</v>
      </c>
      <c r="D1338" t="s">
        <v>48</v>
      </c>
      <c r="E1338" t="s">
        <v>39</v>
      </c>
      <c r="F1338">
        <v>5</v>
      </c>
      <c r="G1338" t="s">
        <v>45</v>
      </c>
      <c r="H1338" t="s">
        <v>46</v>
      </c>
      <c r="I1338" t="s">
        <v>51</v>
      </c>
      <c r="J1338">
        <v>988.6</v>
      </c>
    </row>
    <row r="1339" spans="1:10" x14ac:dyDescent="0.25">
      <c r="A1339">
        <v>56</v>
      </c>
      <c r="B1339">
        <v>2018</v>
      </c>
      <c r="C1339" t="s">
        <v>34</v>
      </c>
      <c r="D1339" t="s">
        <v>48</v>
      </c>
      <c r="E1339" t="s">
        <v>39</v>
      </c>
      <c r="F1339">
        <v>6</v>
      </c>
      <c r="G1339" t="s">
        <v>38</v>
      </c>
      <c r="H1339" t="s">
        <v>46</v>
      </c>
      <c r="I1339" t="s">
        <v>37</v>
      </c>
      <c r="J1339">
        <v>939.8</v>
      </c>
    </row>
    <row r="1340" spans="1:10" x14ac:dyDescent="0.25">
      <c r="A1340">
        <v>56</v>
      </c>
      <c r="B1340">
        <v>2018</v>
      </c>
      <c r="C1340" t="s">
        <v>34</v>
      </c>
      <c r="D1340" t="s">
        <v>49</v>
      </c>
      <c r="E1340" t="s">
        <v>39</v>
      </c>
      <c r="F1340">
        <v>1</v>
      </c>
      <c r="G1340" t="s">
        <v>45</v>
      </c>
      <c r="H1340" t="s">
        <v>2</v>
      </c>
      <c r="I1340" t="s">
        <v>37</v>
      </c>
      <c r="J1340">
        <v>1187.0999999999999</v>
      </c>
    </row>
    <row r="1341" spans="1:10" x14ac:dyDescent="0.25">
      <c r="A1341">
        <v>56</v>
      </c>
      <c r="B1341">
        <v>2018</v>
      </c>
      <c r="C1341" t="s">
        <v>34</v>
      </c>
      <c r="D1341" t="s">
        <v>49</v>
      </c>
      <c r="E1341" t="s">
        <v>39</v>
      </c>
      <c r="F1341">
        <v>2</v>
      </c>
      <c r="G1341" t="s">
        <v>45</v>
      </c>
      <c r="H1341" t="s">
        <v>2</v>
      </c>
      <c r="I1341" t="s">
        <v>37</v>
      </c>
      <c r="J1341">
        <v>1099.7</v>
      </c>
    </row>
    <row r="1342" spans="1:10" x14ac:dyDescent="0.25">
      <c r="A1342">
        <v>56</v>
      </c>
      <c r="B1342">
        <v>2018</v>
      </c>
      <c r="C1342" t="s">
        <v>34</v>
      </c>
      <c r="D1342" t="s">
        <v>49</v>
      </c>
      <c r="E1342" t="s">
        <v>39</v>
      </c>
      <c r="F1342">
        <v>3</v>
      </c>
      <c r="G1342" t="s">
        <v>45</v>
      </c>
      <c r="H1342" t="s">
        <v>2</v>
      </c>
      <c r="I1342" t="s">
        <v>37</v>
      </c>
      <c r="J1342">
        <v>949.8</v>
      </c>
    </row>
    <row r="1343" spans="1:10" x14ac:dyDescent="0.25">
      <c r="A1343">
        <v>56</v>
      </c>
      <c r="B1343">
        <v>2018</v>
      </c>
      <c r="C1343" t="s">
        <v>34</v>
      </c>
      <c r="D1343" t="s">
        <v>49</v>
      </c>
      <c r="E1343" t="s">
        <v>39</v>
      </c>
      <c r="F1343">
        <v>4</v>
      </c>
      <c r="G1343" t="s">
        <v>38</v>
      </c>
      <c r="H1343" t="s">
        <v>46</v>
      </c>
      <c r="I1343" t="s">
        <v>51</v>
      </c>
      <c r="J1343">
        <v>1446.4</v>
      </c>
    </row>
    <row r="1344" spans="1:10" x14ac:dyDescent="0.25">
      <c r="A1344">
        <v>56</v>
      </c>
      <c r="B1344">
        <v>2018</v>
      </c>
      <c r="C1344" t="s">
        <v>34</v>
      </c>
      <c r="D1344" t="s">
        <v>49</v>
      </c>
      <c r="E1344" t="s">
        <v>39</v>
      </c>
      <c r="F1344">
        <v>5</v>
      </c>
      <c r="G1344" t="s">
        <v>38</v>
      </c>
      <c r="H1344" t="s">
        <v>46</v>
      </c>
      <c r="I1344" t="s">
        <v>51</v>
      </c>
      <c r="J1344">
        <v>1302.8</v>
      </c>
    </row>
    <row r="1345" spans="1:10" x14ac:dyDescent="0.25">
      <c r="A1345">
        <v>56</v>
      </c>
      <c r="B1345">
        <v>2018</v>
      </c>
      <c r="C1345" t="s">
        <v>34</v>
      </c>
      <c r="D1345" t="s">
        <v>49</v>
      </c>
      <c r="E1345" t="s">
        <v>39</v>
      </c>
      <c r="F1345">
        <v>6</v>
      </c>
      <c r="G1345" t="s">
        <v>45</v>
      </c>
      <c r="H1345" t="s">
        <v>46</v>
      </c>
      <c r="I1345" t="s">
        <v>37</v>
      </c>
      <c r="J1345">
        <v>1295.5</v>
      </c>
    </row>
    <row r="1346" spans="1:10" x14ac:dyDescent="0.25">
      <c r="A1346">
        <v>57</v>
      </c>
      <c r="B1346">
        <v>2017</v>
      </c>
      <c r="C1346" t="s">
        <v>34</v>
      </c>
      <c r="D1346" t="s">
        <v>48</v>
      </c>
      <c r="E1346" t="s">
        <v>39</v>
      </c>
      <c r="F1346">
        <v>1</v>
      </c>
      <c r="G1346" t="s">
        <v>38</v>
      </c>
      <c r="H1346" t="s">
        <v>2</v>
      </c>
      <c r="I1346" t="s">
        <v>51</v>
      </c>
      <c r="J1346">
        <v>450</v>
      </c>
    </row>
    <row r="1347" spans="1:10" x14ac:dyDescent="0.25">
      <c r="A1347">
        <v>57</v>
      </c>
      <c r="B1347">
        <v>2017</v>
      </c>
      <c r="C1347" t="s">
        <v>34</v>
      </c>
      <c r="D1347" t="s">
        <v>48</v>
      </c>
      <c r="E1347" t="s">
        <v>39</v>
      </c>
      <c r="F1347">
        <v>2</v>
      </c>
      <c r="G1347" t="s">
        <v>45</v>
      </c>
      <c r="H1347" t="s">
        <v>2</v>
      </c>
      <c r="I1347" t="s">
        <v>51</v>
      </c>
      <c r="J1347">
        <v>350.7</v>
      </c>
    </row>
    <row r="1348" spans="1:10" x14ac:dyDescent="0.25">
      <c r="A1348">
        <v>57</v>
      </c>
      <c r="B1348">
        <v>2017</v>
      </c>
      <c r="C1348" t="s">
        <v>34</v>
      </c>
      <c r="D1348" t="s">
        <v>48</v>
      </c>
      <c r="E1348" t="s">
        <v>39</v>
      </c>
      <c r="F1348">
        <v>3</v>
      </c>
      <c r="G1348" t="s">
        <v>38</v>
      </c>
      <c r="H1348" t="s">
        <v>2</v>
      </c>
      <c r="I1348" t="s">
        <v>51</v>
      </c>
      <c r="J1348">
        <v>625</v>
      </c>
    </row>
    <row r="1349" spans="1:10" x14ac:dyDescent="0.25">
      <c r="A1349">
        <v>57</v>
      </c>
      <c r="B1349">
        <v>2017</v>
      </c>
      <c r="C1349" t="s">
        <v>34</v>
      </c>
      <c r="D1349" t="s">
        <v>48</v>
      </c>
      <c r="E1349" t="s">
        <v>39</v>
      </c>
      <c r="F1349">
        <v>4</v>
      </c>
      <c r="G1349" t="s">
        <v>38</v>
      </c>
      <c r="H1349" t="s">
        <v>46</v>
      </c>
      <c r="I1349" t="s">
        <v>51</v>
      </c>
      <c r="J1349">
        <v>783.4</v>
      </c>
    </row>
    <row r="1350" spans="1:10" x14ac:dyDescent="0.25">
      <c r="A1350">
        <v>57</v>
      </c>
      <c r="B1350">
        <v>2017</v>
      </c>
      <c r="C1350" t="s">
        <v>34</v>
      </c>
      <c r="D1350" t="s">
        <v>48</v>
      </c>
      <c r="E1350" t="s">
        <v>39</v>
      </c>
      <c r="F1350">
        <v>5</v>
      </c>
      <c r="G1350" t="s">
        <v>45</v>
      </c>
      <c r="H1350" t="s">
        <v>2</v>
      </c>
      <c r="I1350" t="s">
        <v>51</v>
      </c>
      <c r="J1350">
        <v>427.8</v>
      </c>
    </row>
    <row r="1351" spans="1:10" x14ac:dyDescent="0.25">
      <c r="A1351">
        <v>57</v>
      </c>
      <c r="B1351">
        <v>2017</v>
      </c>
      <c r="C1351" t="s">
        <v>34</v>
      </c>
      <c r="D1351" t="s">
        <v>48</v>
      </c>
      <c r="E1351" t="s">
        <v>39</v>
      </c>
      <c r="F1351">
        <v>6</v>
      </c>
      <c r="G1351" t="s">
        <v>38</v>
      </c>
      <c r="H1351" t="s">
        <v>2</v>
      </c>
      <c r="I1351" t="s">
        <v>37</v>
      </c>
      <c r="J1351">
        <v>396.6</v>
      </c>
    </row>
    <row r="1352" spans="1:10" x14ac:dyDescent="0.25">
      <c r="A1352">
        <v>57</v>
      </c>
      <c r="B1352">
        <v>2017</v>
      </c>
      <c r="C1352" t="s">
        <v>34</v>
      </c>
      <c r="D1352" t="s">
        <v>49</v>
      </c>
      <c r="E1352" t="s">
        <v>39</v>
      </c>
      <c r="F1352">
        <v>1</v>
      </c>
      <c r="G1352" t="s">
        <v>45</v>
      </c>
      <c r="H1352" t="s">
        <v>2</v>
      </c>
      <c r="I1352" t="s">
        <v>37</v>
      </c>
      <c r="J1352">
        <v>648.79999999999995</v>
      </c>
    </row>
    <row r="1353" spans="1:10" x14ac:dyDescent="0.25">
      <c r="A1353">
        <v>57</v>
      </c>
      <c r="B1353">
        <v>2017</v>
      </c>
      <c r="C1353" t="s">
        <v>34</v>
      </c>
      <c r="D1353" t="s">
        <v>49</v>
      </c>
      <c r="E1353" t="s">
        <v>39</v>
      </c>
      <c r="F1353">
        <v>2</v>
      </c>
      <c r="G1353" t="s">
        <v>45</v>
      </c>
      <c r="H1353" t="s">
        <v>46</v>
      </c>
      <c r="I1353" t="s">
        <v>51</v>
      </c>
      <c r="J1353">
        <v>1236</v>
      </c>
    </row>
    <row r="1354" spans="1:10" x14ac:dyDescent="0.25">
      <c r="A1354">
        <v>57</v>
      </c>
      <c r="B1354">
        <v>2017</v>
      </c>
      <c r="C1354" t="s">
        <v>34</v>
      </c>
      <c r="D1354" t="s">
        <v>49</v>
      </c>
      <c r="E1354" t="s">
        <v>39</v>
      </c>
      <c r="F1354">
        <v>3</v>
      </c>
      <c r="G1354" t="s">
        <v>45</v>
      </c>
      <c r="H1354" t="s">
        <v>46</v>
      </c>
      <c r="I1354" t="s">
        <v>51</v>
      </c>
      <c r="J1354">
        <v>1152.2</v>
      </c>
    </row>
    <row r="1355" spans="1:10" x14ac:dyDescent="0.25">
      <c r="A1355">
        <v>57</v>
      </c>
      <c r="B1355">
        <v>2017</v>
      </c>
      <c r="C1355" t="s">
        <v>34</v>
      </c>
      <c r="D1355" t="s">
        <v>49</v>
      </c>
      <c r="E1355" t="s">
        <v>39</v>
      </c>
      <c r="F1355">
        <v>4</v>
      </c>
      <c r="G1355" t="s">
        <v>38</v>
      </c>
      <c r="H1355" t="s">
        <v>46</v>
      </c>
      <c r="I1355" t="s">
        <v>51</v>
      </c>
      <c r="J1355">
        <v>1274.4000000000001</v>
      </c>
    </row>
    <row r="1356" spans="1:10" x14ac:dyDescent="0.25">
      <c r="A1356">
        <v>57</v>
      </c>
      <c r="B1356">
        <v>2017</v>
      </c>
      <c r="C1356" t="s">
        <v>34</v>
      </c>
      <c r="D1356" t="s">
        <v>49</v>
      </c>
      <c r="E1356" t="s">
        <v>39</v>
      </c>
      <c r="F1356">
        <v>5</v>
      </c>
      <c r="G1356" t="s">
        <v>45</v>
      </c>
      <c r="H1356" t="s">
        <v>2</v>
      </c>
      <c r="I1356" t="s">
        <v>51</v>
      </c>
      <c r="J1356">
        <v>740.8</v>
      </c>
    </row>
    <row r="1357" spans="1:10" x14ac:dyDescent="0.25">
      <c r="A1357">
        <v>57</v>
      </c>
      <c r="B1357">
        <v>2017</v>
      </c>
      <c r="C1357" t="s">
        <v>34</v>
      </c>
      <c r="D1357" t="s">
        <v>49</v>
      </c>
      <c r="E1357" t="s">
        <v>39</v>
      </c>
      <c r="F1357">
        <v>6</v>
      </c>
      <c r="G1357" t="s">
        <v>45</v>
      </c>
      <c r="H1357" t="s">
        <v>2</v>
      </c>
      <c r="I1357" t="s">
        <v>37</v>
      </c>
      <c r="J1357">
        <v>973.4</v>
      </c>
    </row>
    <row r="1358" spans="1:10" x14ac:dyDescent="0.25">
      <c r="A1358">
        <v>57</v>
      </c>
      <c r="B1358">
        <v>2018</v>
      </c>
      <c r="C1358" t="s">
        <v>34</v>
      </c>
      <c r="D1358" t="s">
        <v>48</v>
      </c>
      <c r="E1358" t="s">
        <v>39</v>
      </c>
      <c r="F1358">
        <v>1</v>
      </c>
      <c r="G1358" t="s">
        <v>45</v>
      </c>
      <c r="H1358" t="s">
        <v>46</v>
      </c>
      <c r="I1358" t="s">
        <v>37</v>
      </c>
      <c r="J1358">
        <v>951.9</v>
      </c>
    </row>
    <row r="1359" spans="1:10" x14ac:dyDescent="0.25">
      <c r="A1359">
        <v>57</v>
      </c>
      <c r="B1359">
        <v>2018</v>
      </c>
      <c r="C1359" t="s">
        <v>34</v>
      </c>
      <c r="D1359" t="s">
        <v>48</v>
      </c>
      <c r="E1359" t="s">
        <v>39</v>
      </c>
      <c r="F1359">
        <v>2</v>
      </c>
      <c r="G1359" t="s">
        <v>45</v>
      </c>
      <c r="H1359" t="s">
        <v>46</v>
      </c>
      <c r="I1359" t="s">
        <v>37</v>
      </c>
      <c r="J1359">
        <v>1211.8</v>
      </c>
    </row>
    <row r="1360" spans="1:10" x14ac:dyDescent="0.25">
      <c r="A1360">
        <v>57</v>
      </c>
      <c r="B1360">
        <v>2018</v>
      </c>
      <c r="C1360" t="s">
        <v>34</v>
      </c>
      <c r="D1360" t="s">
        <v>48</v>
      </c>
      <c r="E1360" t="s">
        <v>39</v>
      </c>
      <c r="F1360">
        <v>3</v>
      </c>
      <c r="G1360" t="s">
        <v>45</v>
      </c>
      <c r="H1360" t="s">
        <v>2</v>
      </c>
      <c r="I1360" t="s">
        <v>37</v>
      </c>
      <c r="J1360">
        <v>667.9</v>
      </c>
    </row>
    <row r="1361" spans="1:10" x14ac:dyDescent="0.25">
      <c r="A1361">
        <v>57</v>
      </c>
      <c r="B1361">
        <v>2018</v>
      </c>
      <c r="C1361" t="s">
        <v>34</v>
      </c>
      <c r="D1361" t="s">
        <v>48</v>
      </c>
      <c r="E1361" t="s">
        <v>39</v>
      </c>
      <c r="F1361">
        <v>4</v>
      </c>
      <c r="G1361" t="s">
        <v>45</v>
      </c>
      <c r="H1361" t="s">
        <v>46</v>
      </c>
      <c r="I1361" t="s">
        <v>51</v>
      </c>
      <c r="J1361">
        <v>1095.3</v>
      </c>
    </row>
    <row r="1362" spans="1:10" x14ac:dyDescent="0.25">
      <c r="A1362">
        <v>57</v>
      </c>
      <c r="B1362">
        <v>2018</v>
      </c>
      <c r="C1362" t="s">
        <v>34</v>
      </c>
      <c r="D1362" t="s">
        <v>48</v>
      </c>
      <c r="E1362" t="s">
        <v>39</v>
      </c>
      <c r="F1362">
        <v>5</v>
      </c>
      <c r="G1362" t="s">
        <v>38</v>
      </c>
      <c r="H1362" t="s">
        <v>46</v>
      </c>
      <c r="I1362" t="s">
        <v>51</v>
      </c>
      <c r="J1362">
        <v>964.2</v>
      </c>
    </row>
    <row r="1363" spans="1:10" x14ac:dyDescent="0.25">
      <c r="A1363">
        <v>57</v>
      </c>
      <c r="B1363">
        <v>2018</v>
      </c>
      <c r="C1363" t="s">
        <v>34</v>
      </c>
      <c r="D1363" t="s">
        <v>48</v>
      </c>
      <c r="E1363" t="s">
        <v>39</v>
      </c>
      <c r="F1363">
        <v>6</v>
      </c>
      <c r="G1363" t="s">
        <v>45</v>
      </c>
      <c r="H1363" t="s">
        <v>46</v>
      </c>
      <c r="I1363" t="s">
        <v>37</v>
      </c>
      <c r="J1363">
        <v>911</v>
      </c>
    </row>
    <row r="1364" spans="1:10" x14ac:dyDescent="0.25">
      <c r="A1364">
        <v>57</v>
      </c>
      <c r="B1364">
        <v>2018</v>
      </c>
      <c r="C1364" t="s">
        <v>34</v>
      </c>
      <c r="D1364" t="s">
        <v>49</v>
      </c>
      <c r="E1364" t="s">
        <v>39</v>
      </c>
      <c r="F1364">
        <v>1</v>
      </c>
      <c r="G1364" t="s">
        <v>38</v>
      </c>
      <c r="H1364" t="s">
        <v>2</v>
      </c>
      <c r="I1364" t="s">
        <v>51</v>
      </c>
      <c r="J1364">
        <v>1111.7</v>
      </c>
    </row>
    <row r="1365" spans="1:10" x14ac:dyDescent="0.25">
      <c r="A1365">
        <v>57</v>
      </c>
      <c r="B1365">
        <v>2018</v>
      </c>
      <c r="C1365" t="s">
        <v>34</v>
      </c>
      <c r="D1365" t="s">
        <v>49</v>
      </c>
      <c r="E1365" t="s">
        <v>39</v>
      </c>
      <c r="F1365">
        <v>2</v>
      </c>
      <c r="G1365" t="s">
        <v>45</v>
      </c>
      <c r="H1365" t="s">
        <v>46</v>
      </c>
      <c r="I1365" t="s">
        <v>37</v>
      </c>
      <c r="J1365">
        <v>1559.9</v>
      </c>
    </row>
    <row r="1366" spans="1:10" x14ac:dyDescent="0.25">
      <c r="A1366">
        <v>57</v>
      </c>
      <c r="B1366">
        <v>2018</v>
      </c>
      <c r="C1366" t="s">
        <v>34</v>
      </c>
      <c r="D1366" t="s">
        <v>49</v>
      </c>
      <c r="E1366" t="s">
        <v>39</v>
      </c>
      <c r="F1366">
        <v>3</v>
      </c>
      <c r="G1366" t="s">
        <v>45</v>
      </c>
      <c r="H1366" t="s">
        <v>2</v>
      </c>
      <c r="I1366" t="s">
        <v>51</v>
      </c>
      <c r="J1366">
        <v>988.8</v>
      </c>
    </row>
    <row r="1367" spans="1:10" x14ac:dyDescent="0.25">
      <c r="A1367">
        <v>57</v>
      </c>
      <c r="B1367">
        <v>2018</v>
      </c>
      <c r="C1367" t="s">
        <v>34</v>
      </c>
      <c r="D1367" t="s">
        <v>49</v>
      </c>
      <c r="E1367" t="s">
        <v>39</v>
      </c>
      <c r="F1367">
        <v>4</v>
      </c>
      <c r="G1367" t="s">
        <v>45</v>
      </c>
      <c r="H1367" t="s">
        <v>2</v>
      </c>
      <c r="I1367" t="s">
        <v>51</v>
      </c>
      <c r="J1367">
        <v>1052.2</v>
      </c>
    </row>
    <row r="1368" spans="1:10" x14ac:dyDescent="0.25">
      <c r="A1368">
        <v>57</v>
      </c>
      <c r="B1368">
        <v>2018</v>
      </c>
      <c r="C1368" t="s">
        <v>34</v>
      </c>
      <c r="D1368" t="s">
        <v>49</v>
      </c>
      <c r="E1368" t="s">
        <v>39</v>
      </c>
      <c r="F1368">
        <v>5</v>
      </c>
      <c r="G1368" t="s">
        <v>38</v>
      </c>
      <c r="H1368" t="s">
        <v>2</v>
      </c>
      <c r="I1368" t="s">
        <v>37</v>
      </c>
      <c r="J1368">
        <v>934.3</v>
      </c>
    </row>
    <row r="1369" spans="1:10" x14ac:dyDescent="0.25">
      <c r="A1369">
        <v>57</v>
      </c>
      <c r="B1369">
        <v>2018</v>
      </c>
      <c r="C1369" t="s">
        <v>34</v>
      </c>
      <c r="D1369" t="s">
        <v>49</v>
      </c>
      <c r="E1369" t="s">
        <v>39</v>
      </c>
      <c r="F1369">
        <v>6</v>
      </c>
      <c r="G1369" t="s">
        <v>38</v>
      </c>
      <c r="H1369" t="s">
        <v>46</v>
      </c>
      <c r="I1369" t="s">
        <v>37</v>
      </c>
      <c r="J1369">
        <v>1331.4</v>
      </c>
    </row>
    <row r="1370" spans="1:10" x14ac:dyDescent="0.25">
      <c r="A1370">
        <v>58</v>
      </c>
      <c r="B1370">
        <v>2017</v>
      </c>
      <c r="C1370" t="s">
        <v>34</v>
      </c>
      <c r="D1370" t="s">
        <v>48</v>
      </c>
      <c r="E1370" t="s">
        <v>39</v>
      </c>
      <c r="F1370">
        <v>1</v>
      </c>
      <c r="G1370" t="s">
        <v>38</v>
      </c>
      <c r="H1370" t="s">
        <v>46</v>
      </c>
      <c r="I1370" t="s">
        <v>37</v>
      </c>
      <c r="J1370">
        <v>905.7</v>
      </c>
    </row>
    <row r="1371" spans="1:10" x14ac:dyDescent="0.25">
      <c r="A1371">
        <v>58</v>
      </c>
      <c r="B1371">
        <v>2017</v>
      </c>
      <c r="C1371" t="s">
        <v>34</v>
      </c>
      <c r="D1371" t="s">
        <v>48</v>
      </c>
      <c r="E1371" t="s">
        <v>39</v>
      </c>
      <c r="F1371">
        <v>2</v>
      </c>
      <c r="G1371" t="s">
        <v>38</v>
      </c>
      <c r="H1371" t="s">
        <v>46</v>
      </c>
      <c r="I1371" t="s">
        <v>37</v>
      </c>
      <c r="J1371">
        <v>664.2</v>
      </c>
    </row>
    <row r="1372" spans="1:10" x14ac:dyDescent="0.25">
      <c r="A1372">
        <v>58</v>
      </c>
      <c r="B1372">
        <v>2017</v>
      </c>
      <c r="C1372" t="s">
        <v>34</v>
      </c>
      <c r="D1372" t="s">
        <v>48</v>
      </c>
      <c r="E1372" t="s">
        <v>39</v>
      </c>
      <c r="F1372">
        <v>3</v>
      </c>
      <c r="G1372" t="s">
        <v>45</v>
      </c>
      <c r="H1372" t="s">
        <v>46</v>
      </c>
      <c r="I1372" t="s">
        <v>51</v>
      </c>
      <c r="J1372">
        <v>881.5</v>
      </c>
    </row>
    <row r="1373" spans="1:10" x14ac:dyDescent="0.25">
      <c r="A1373">
        <v>58</v>
      </c>
      <c r="B1373">
        <v>2017</v>
      </c>
      <c r="C1373" t="s">
        <v>34</v>
      </c>
      <c r="D1373" t="s">
        <v>48</v>
      </c>
      <c r="E1373" t="s">
        <v>39</v>
      </c>
      <c r="F1373">
        <v>4</v>
      </c>
      <c r="G1373" t="s">
        <v>45</v>
      </c>
      <c r="H1373" t="s">
        <v>2</v>
      </c>
      <c r="I1373" t="s">
        <v>51</v>
      </c>
      <c r="J1373">
        <v>544.1</v>
      </c>
    </row>
    <row r="1374" spans="1:10" x14ac:dyDescent="0.25">
      <c r="A1374">
        <v>58</v>
      </c>
      <c r="B1374">
        <v>2017</v>
      </c>
      <c r="C1374" t="s">
        <v>34</v>
      </c>
      <c r="D1374" t="s">
        <v>48</v>
      </c>
      <c r="E1374" t="s">
        <v>39</v>
      </c>
      <c r="F1374">
        <v>5</v>
      </c>
      <c r="G1374" t="s">
        <v>38</v>
      </c>
      <c r="H1374" t="s">
        <v>2</v>
      </c>
      <c r="I1374" t="s">
        <v>37</v>
      </c>
      <c r="J1374">
        <v>246</v>
      </c>
    </row>
    <row r="1375" spans="1:10" x14ac:dyDescent="0.25">
      <c r="A1375">
        <v>58</v>
      </c>
      <c r="B1375">
        <v>2017</v>
      </c>
      <c r="C1375" t="s">
        <v>34</v>
      </c>
      <c r="D1375" t="s">
        <v>48</v>
      </c>
      <c r="E1375" t="s">
        <v>39</v>
      </c>
      <c r="F1375">
        <v>6</v>
      </c>
      <c r="G1375" t="s">
        <v>38</v>
      </c>
      <c r="H1375" t="s">
        <v>46</v>
      </c>
      <c r="I1375" t="s">
        <v>37</v>
      </c>
      <c r="J1375">
        <v>703.4</v>
      </c>
    </row>
    <row r="1376" spans="1:10" x14ac:dyDescent="0.25">
      <c r="A1376">
        <v>58</v>
      </c>
      <c r="B1376">
        <v>2017</v>
      </c>
      <c r="C1376" t="s">
        <v>34</v>
      </c>
      <c r="D1376" t="s">
        <v>49</v>
      </c>
      <c r="E1376" t="s">
        <v>39</v>
      </c>
      <c r="F1376">
        <v>1</v>
      </c>
      <c r="G1376" t="s">
        <v>38</v>
      </c>
      <c r="H1376" t="s">
        <v>46</v>
      </c>
      <c r="I1376" t="s">
        <v>51</v>
      </c>
      <c r="J1376">
        <v>1227.5</v>
      </c>
    </row>
    <row r="1377" spans="1:10" x14ac:dyDescent="0.25">
      <c r="A1377">
        <v>58</v>
      </c>
      <c r="B1377">
        <v>2017</v>
      </c>
      <c r="C1377" t="s">
        <v>34</v>
      </c>
      <c r="D1377" t="s">
        <v>49</v>
      </c>
      <c r="E1377" t="s">
        <v>39</v>
      </c>
      <c r="F1377">
        <v>2</v>
      </c>
      <c r="G1377" t="s">
        <v>38</v>
      </c>
      <c r="H1377" t="s">
        <v>46</v>
      </c>
      <c r="I1377" t="s">
        <v>37</v>
      </c>
      <c r="J1377">
        <v>1180.4000000000001</v>
      </c>
    </row>
    <row r="1378" spans="1:10" x14ac:dyDescent="0.25">
      <c r="A1378">
        <v>58</v>
      </c>
      <c r="B1378">
        <v>2017</v>
      </c>
      <c r="C1378" t="s">
        <v>34</v>
      </c>
      <c r="D1378" t="s">
        <v>49</v>
      </c>
      <c r="E1378" t="s">
        <v>39</v>
      </c>
      <c r="F1378">
        <v>3</v>
      </c>
      <c r="G1378" t="s">
        <v>38</v>
      </c>
      <c r="H1378" t="s">
        <v>2</v>
      </c>
      <c r="I1378" t="s">
        <v>51</v>
      </c>
      <c r="J1378">
        <v>895.7</v>
      </c>
    </row>
    <row r="1379" spans="1:10" x14ac:dyDescent="0.25">
      <c r="A1379">
        <v>58</v>
      </c>
      <c r="B1379">
        <v>2017</v>
      </c>
      <c r="C1379" t="s">
        <v>34</v>
      </c>
      <c r="D1379" t="s">
        <v>49</v>
      </c>
      <c r="E1379" t="s">
        <v>39</v>
      </c>
      <c r="F1379">
        <v>4</v>
      </c>
      <c r="G1379" t="s">
        <v>38</v>
      </c>
      <c r="H1379" t="s">
        <v>2</v>
      </c>
      <c r="I1379" t="s">
        <v>37</v>
      </c>
      <c r="J1379">
        <v>540.20000000000005</v>
      </c>
    </row>
    <row r="1380" spans="1:10" x14ac:dyDescent="0.25">
      <c r="A1380">
        <v>58</v>
      </c>
      <c r="B1380">
        <v>2017</v>
      </c>
      <c r="C1380" t="s">
        <v>34</v>
      </c>
      <c r="D1380" t="s">
        <v>49</v>
      </c>
      <c r="E1380" t="s">
        <v>39</v>
      </c>
      <c r="F1380">
        <v>5</v>
      </c>
      <c r="G1380" t="s">
        <v>45</v>
      </c>
      <c r="H1380" t="s">
        <v>46</v>
      </c>
      <c r="I1380" t="s">
        <v>51</v>
      </c>
      <c r="J1380">
        <v>1060.5</v>
      </c>
    </row>
    <row r="1381" spans="1:10" x14ac:dyDescent="0.25">
      <c r="A1381">
        <v>58</v>
      </c>
      <c r="B1381">
        <v>2017</v>
      </c>
      <c r="C1381" t="s">
        <v>34</v>
      </c>
      <c r="D1381" t="s">
        <v>49</v>
      </c>
      <c r="E1381" t="s">
        <v>39</v>
      </c>
      <c r="F1381">
        <v>6</v>
      </c>
      <c r="G1381" t="s">
        <v>45</v>
      </c>
      <c r="H1381" t="s">
        <v>46</v>
      </c>
      <c r="I1381" t="s">
        <v>51</v>
      </c>
      <c r="J1381">
        <v>1182.3</v>
      </c>
    </row>
    <row r="1382" spans="1:10" x14ac:dyDescent="0.25">
      <c r="A1382">
        <v>58</v>
      </c>
      <c r="B1382">
        <v>2018</v>
      </c>
      <c r="C1382" t="s">
        <v>34</v>
      </c>
      <c r="D1382" t="s">
        <v>48</v>
      </c>
      <c r="E1382" t="s">
        <v>39</v>
      </c>
      <c r="F1382">
        <v>1</v>
      </c>
      <c r="G1382" t="s">
        <v>45</v>
      </c>
      <c r="H1382" t="s">
        <v>46</v>
      </c>
      <c r="I1382" t="s">
        <v>37</v>
      </c>
      <c r="J1382">
        <v>902.8</v>
      </c>
    </row>
    <row r="1383" spans="1:10" x14ac:dyDescent="0.25">
      <c r="A1383">
        <v>58</v>
      </c>
      <c r="B1383">
        <v>2018</v>
      </c>
      <c r="C1383" t="s">
        <v>34</v>
      </c>
      <c r="D1383" t="s">
        <v>48</v>
      </c>
      <c r="E1383" t="s">
        <v>39</v>
      </c>
      <c r="F1383">
        <v>2</v>
      </c>
      <c r="G1383" t="s">
        <v>45</v>
      </c>
      <c r="H1383" t="s">
        <v>46</v>
      </c>
      <c r="I1383" t="s">
        <v>37</v>
      </c>
      <c r="J1383">
        <v>1138.5</v>
      </c>
    </row>
    <row r="1384" spans="1:10" x14ac:dyDescent="0.25">
      <c r="A1384">
        <v>58</v>
      </c>
      <c r="B1384">
        <v>2018</v>
      </c>
      <c r="C1384" t="s">
        <v>34</v>
      </c>
      <c r="D1384" t="s">
        <v>48</v>
      </c>
      <c r="E1384" t="s">
        <v>39</v>
      </c>
      <c r="F1384">
        <v>3</v>
      </c>
      <c r="G1384" t="s">
        <v>38</v>
      </c>
      <c r="H1384" t="s">
        <v>46</v>
      </c>
      <c r="I1384" t="s">
        <v>37</v>
      </c>
      <c r="J1384">
        <v>1099.9000000000001</v>
      </c>
    </row>
    <row r="1385" spans="1:10" x14ac:dyDescent="0.25">
      <c r="A1385">
        <v>58</v>
      </c>
      <c r="B1385">
        <v>2018</v>
      </c>
      <c r="C1385" t="s">
        <v>34</v>
      </c>
      <c r="D1385" t="s">
        <v>48</v>
      </c>
      <c r="E1385" t="s">
        <v>39</v>
      </c>
      <c r="F1385">
        <v>4</v>
      </c>
      <c r="G1385" t="s">
        <v>38</v>
      </c>
      <c r="H1385" t="s">
        <v>46</v>
      </c>
      <c r="I1385" t="s">
        <v>37</v>
      </c>
      <c r="J1385">
        <v>1121.9000000000001</v>
      </c>
    </row>
    <row r="1386" spans="1:10" x14ac:dyDescent="0.25">
      <c r="A1386">
        <v>58</v>
      </c>
      <c r="B1386">
        <v>2018</v>
      </c>
      <c r="C1386" t="s">
        <v>34</v>
      </c>
      <c r="D1386" t="s">
        <v>48</v>
      </c>
      <c r="E1386" t="s">
        <v>39</v>
      </c>
      <c r="F1386">
        <v>5</v>
      </c>
      <c r="G1386" t="s">
        <v>45</v>
      </c>
      <c r="H1386" t="s">
        <v>46</v>
      </c>
      <c r="I1386" t="s">
        <v>51</v>
      </c>
      <c r="J1386">
        <v>953.2</v>
      </c>
    </row>
    <row r="1387" spans="1:10" x14ac:dyDescent="0.25">
      <c r="A1387">
        <v>58</v>
      </c>
      <c r="B1387">
        <v>2018</v>
      </c>
      <c r="C1387" t="s">
        <v>34</v>
      </c>
      <c r="D1387" t="s">
        <v>48</v>
      </c>
      <c r="E1387" t="s">
        <v>39</v>
      </c>
      <c r="F1387">
        <v>6</v>
      </c>
      <c r="G1387" t="s">
        <v>38</v>
      </c>
      <c r="H1387" t="s">
        <v>2</v>
      </c>
      <c r="I1387" t="s">
        <v>37</v>
      </c>
      <c r="J1387">
        <v>592.5</v>
      </c>
    </row>
    <row r="1388" spans="1:10" x14ac:dyDescent="0.25">
      <c r="A1388">
        <v>58</v>
      </c>
      <c r="B1388">
        <v>2018</v>
      </c>
      <c r="C1388" t="s">
        <v>34</v>
      </c>
      <c r="D1388" t="s">
        <v>49</v>
      </c>
      <c r="E1388" t="s">
        <v>39</v>
      </c>
      <c r="F1388">
        <v>1</v>
      </c>
      <c r="G1388" t="s">
        <v>38</v>
      </c>
      <c r="H1388" t="s">
        <v>46</v>
      </c>
      <c r="I1388" t="s">
        <v>51</v>
      </c>
      <c r="J1388">
        <v>1472.6</v>
      </c>
    </row>
    <row r="1389" spans="1:10" x14ac:dyDescent="0.25">
      <c r="A1389">
        <v>58</v>
      </c>
      <c r="B1389">
        <v>2018</v>
      </c>
      <c r="C1389" t="s">
        <v>34</v>
      </c>
      <c r="D1389" t="s">
        <v>49</v>
      </c>
      <c r="E1389" t="s">
        <v>39</v>
      </c>
      <c r="F1389">
        <v>2</v>
      </c>
      <c r="G1389" t="s">
        <v>45</v>
      </c>
      <c r="H1389" t="s">
        <v>2</v>
      </c>
      <c r="I1389" t="s">
        <v>37</v>
      </c>
      <c r="J1389">
        <v>1234</v>
      </c>
    </row>
    <row r="1390" spans="1:10" x14ac:dyDescent="0.25">
      <c r="A1390">
        <v>58</v>
      </c>
      <c r="B1390">
        <v>2018</v>
      </c>
      <c r="C1390" t="s">
        <v>34</v>
      </c>
      <c r="D1390" t="s">
        <v>49</v>
      </c>
      <c r="E1390" t="s">
        <v>39</v>
      </c>
      <c r="F1390">
        <v>3</v>
      </c>
      <c r="G1390" t="s">
        <v>38</v>
      </c>
      <c r="H1390" t="s">
        <v>2</v>
      </c>
      <c r="I1390" t="s">
        <v>37</v>
      </c>
      <c r="J1390">
        <v>1083.4000000000001</v>
      </c>
    </row>
    <row r="1391" spans="1:10" x14ac:dyDescent="0.25">
      <c r="A1391">
        <v>58</v>
      </c>
      <c r="B1391">
        <v>2018</v>
      </c>
      <c r="C1391" t="s">
        <v>34</v>
      </c>
      <c r="D1391" t="s">
        <v>49</v>
      </c>
      <c r="E1391" t="s">
        <v>39</v>
      </c>
      <c r="F1391">
        <v>4</v>
      </c>
      <c r="G1391" t="s">
        <v>38</v>
      </c>
      <c r="H1391" t="s">
        <v>46</v>
      </c>
      <c r="I1391" t="s">
        <v>37</v>
      </c>
      <c r="J1391">
        <v>1395.2</v>
      </c>
    </row>
    <row r="1392" spans="1:10" x14ac:dyDescent="0.25">
      <c r="A1392">
        <v>58</v>
      </c>
      <c r="B1392">
        <v>2018</v>
      </c>
      <c r="C1392" t="s">
        <v>34</v>
      </c>
      <c r="D1392" t="s">
        <v>49</v>
      </c>
      <c r="E1392" t="s">
        <v>39</v>
      </c>
      <c r="F1392">
        <v>5</v>
      </c>
      <c r="G1392" t="s">
        <v>45</v>
      </c>
      <c r="H1392" t="s">
        <v>2</v>
      </c>
      <c r="I1392" t="s">
        <v>51</v>
      </c>
      <c r="J1392">
        <v>1218.0999999999999</v>
      </c>
    </row>
    <row r="1393" spans="1:10" x14ac:dyDescent="0.25">
      <c r="A1393">
        <v>58</v>
      </c>
      <c r="B1393">
        <v>2018</v>
      </c>
      <c r="C1393" t="s">
        <v>34</v>
      </c>
      <c r="D1393" t="s">
        <v>49</v>
      </c>
      <c r="E1393" t="s">
        <v>39</v>
      </c>
      <c r="F1393">
        <v>6</v>
      </c>
      <c r="G1393" t="s">
        <v>45</v>
      </c>
      <c r="H1393" t="s">
        <v>2</v>
      </c>
      <c r="I1393" t="s">
        <v>51</v>
      </c>
      <c r="J1393">
        <v>907.1</v>
      </c>
    </row>
    <row r="1394" spans="1:10" x14ac:dyDescent="0.25">
      <c r="A1394">
        <v>59</v>
      </c>
      <c r="B1394">
        <v>2017</v>
      </c>
      <c r="C1394" t="s">
        <v>34</v>
      </c>
      <c r="D1394" t="s">
        <v>48</v>
      </c>
      <c r="E1394" t="s">
        <v>39</v>
      </c>
      <c r="F1394">
        <v>1</v>
      </c>
      <c r="G1394" t="s">
        <v>38</v>
      </c>
      <c r="H1394" t="s">
        <v>2</v>
      </c>
      <c r="I1394" t="s">
        <v>37</v>
      </c>
      <c r="J1394">
        <v>362.3</v>
      </c>
    </row>
    <row r="1395" spans="1:10" x14ac:dyDescent="0.25">
      <c r="A1395">
        <v>59</v>
      </c>
      <c r="B1395">
        <v>2017</v>
      </c>
      <c r="C1395" t="s">
        <v>34</v>
      </c>
      <c r="D1395" t="s">
        <v>48</v>
      </c>
      <c r="E1395" t="s">
        <v>39</v>
      </c>
      <c r="F1395">
        <v>2</v>
      </c>
      <c r="G1395" t="s">
        <v>45</v>
      </c>
      <c r="H1395" t="s">
        <v>46</v>
      </c>
      <c r="I1395" t="s">
        <v>51</v>
      </c>
      <c r="J1395">
        <v>583.29999999999995</v>
      </c>
    </row>
    <row r="1396" spans="1:10" x14ac:dyDescent="0.25">
      <c r="A1396">
        <v>59</v>
      </c>
      <c r="B1396">
        <v>2017</v>
      </c>
      <c r="C1396" t="s">
        <v>34</v>
      </c>
      <c r="D1396" t="s">
        <v>48</v>
      </c>
      <c r="E1396" t="s">
        <v>39</v>
      </c>
      <c r="F1396">
        <v>3</v>
      </c>
      <c r="G1396" t="s">
        <v>45</v>
      </c>
      <c r="H1396" t="s">
        <v>2</v>
      </c>
      <c r="I1396" t="s">
        <v>51</v>
      </c>
      <c r="J1396">
        <v>516.4</v>
      </c>
    </row>
    <row r="1397" spans="1:10" x14ac:dyDescent="0.25">
      <c r="A1397">
        <v>59</v>
      </c>
      <c r="B1397">
        <v>2017</v>
      </c>
      <c r="C1397" t="s">
        <v>34</v>
      </c>
      <c r="D1397" t="s">
        <v>48</v>
      </c>
      <c r="E1397" t="s">
        <v>39</v>
      </c>
      <c r="F1397">
        <v>4</v>
      </c>
      <c r="G1397" t="s">
        <v>38</v>
      </c>
      <c r="H1397" t="s">
        <v>46</v>
      </c>
      <c r="I1397" t="s">
        <v>51</v>
      </c>
      <c r="J1397">
        <v>691.1</v>
      </c>
    </row>
    <row r="1398" spans="1:10" x14ac:dyDescent="0.25">
      <c r="A1398">
        <v>59</v>
      </c>
      <c r="B1398">
        <v>2017</v>
      </c>
      <c r="C1398" t="s">
        <v>34</v>
      </c>
      <c r="D1398" t="s">
        <v>48</v>
      </c>
      <c r="E1398" t="s">
        <v>39</v>
      </c>
      <c r="F1398">
        <v>5</v>
      </c>
      <c r="G1398" t="s">
        <v>38</v>
      </c>
      <c r="H1398" t="s">
        <v>2</v>
      </c>
      <c r="I1398" t="s">
        <v>37</v>
      </c>
      <c r="J1398">
        <v>631.9</v>
      </c>
    </row>
    <row r="1399" spans="1:10" x14ac:dyDescent="0.25">
      <c r="A1399">
        <v>59</v>
      </c>
      <c r="B1399">
        <v>2017</v>
      </c>
      <c r="C1399" t="s">
        <v>34</v>
      </c>
      <c r="D1399" t="s">
        <v>48</v>
      </c>
      <c r="E1399" t="s">
        <v>39</v>
      </c>
      <c r="F1399">
        <v>6</v>
      </c>
      <c r="G1399" t="s">
        <v>45</v>
      </c>
      <c r="H1399" t="s">
        <v>46</v>
      </c>
      <c r="I1399" t="s">
        <v>51</v>
      </c>
      <c r="J1399">
        <v>772</v>
      </c>
    </row>
    <row r="1400" spans="1:10" x14ac:dyDescent="0.25">
      <c r="A1400">
        <v>59</v>
      </c>
      <c r="B1400">
        <v>2017</v>
      </c>
      <c r="C1400" t="s">
        <v>34</v>
      </c>
      <c r="D1400" t="s">
        <v>49</v>
      </c>
      <c r="E1400" t="s">
        <v>39</v>
      </c>
      <c r="F1400">
        <v>1</v>
      </c>
      <c r="G1400" t="s">
        <v>45</v>
      </c>
      <c r="H1400" t="s">
        <v>46</v>
      </c>
      <c r="I1400" t="s">
        <v>51</v>
      </c>
      <c r="J1400">
        <v>1054.0999999999999</v>
      </c>
    </row>
    <row r="1401" spans="1:10" x14ac:dyDescent="0.25">
      <c r="A1401">
        <v>59</v>
      </c>
      <c r="B1401">
        <v>2017</v>
      </c>
      <c r="C1401" t="s">
        <v>34</v>
      </c>
      <c r="D1401" t="s">
        <v>49</v>
      </c>
      <c r="E1401" t="s">
        <v>39</v>
      </c>
      <c r="F1401">
        <v>2</v>
      </c>
      <c r="G1401" t="s">
        <v>45</v>
      </c>
      <c r="H1401" t="s">
        <v>46</v>
      </c>
      <c r="I1401" t="s">
        <v>37</v>
      </c>
      <c r="J1401">
        <v>1290.4000000000001</v>
      </c>
    </row>
    <row r="1402" spans="1:10" x14ac:dyDescent="0.25">
      <c r="A1402">
        <v>59</v>
      </c>
      <c r="B1402">
        <v>2017</v>
      </c>
      <c r="C1402" t="s">
        <v>34</v>
      </c>
      <c r="D1402" t="s">
        <v>49</v>
      </c>
      <c r="E1402" t="s">
        <v>39</v>
      </c>
      <c r="F1402">
        <v>3</v>
      </c>
      <c r="G1402" t="s">
        <v>38</v>
      </c>
      <c r="H1402" t="s">
        <v>2</v>
      </c>
      <c r="I1402" t="s">
        <v>37</v>
      </c>
      <c r="J1402">
        <v>977.2</v>
      </c>
    </row>
    <row r="1403" spans="1:10" x14ac:dyDescent="0.25">
      <c r="A1403">
        <v>59</v>
      </c>
      <c r="B1403">
        <v>2017</v>
      </c>
      <c r="C1403" t="s">
        <v>34</v>
      </c>
      <c r="D1403" t="s">
        <v>49</v>
      </c>
      <c r="E1403" t="s">
        <v>39</v>
      </c>
      <c r="F1403">
        <v>4</v>
      </c>
      <c r="G1403" t="s">
        <v>38</v>
      </c>
      <c r="H1403" t="s">
        <v>2</v>
      </c>
      <c r="I1403" t="s">
        <v>37</v>
      </c>
      <c r="J1403">
        <v>704.8</v>
      </c>
    </row>
    <row r="1404" spans="1:10" x14ac:dyDescent="0.25">
      <c r="A1404">
        <v>59</v>
      </c>
      <c r="B1404">
        <v>2017</v>
      </c>
      <c r="C1404" t="s">
        <v>34</v>
      </c>
      <c r="D1404" t="s">
        <v>49</v>
      </c>
      <c r="E1404" t="s">
        <v>39</v>
      </c>
      <c r="F1404">
        <v>5</v>
      </c>
      <c r="G1404" t="s">
        <v>45</v>
      </c>
      <c r="H1404" t="s">
        <v>2</v>
      </c>
      <c r="I1404" t="s">
        <v>51</v>
      </c>
      <c r="J1404">
        <v>786.9</v>
      </c>
    </row>
    <row r="1405" spans="1:10" x14ac:dyDescent="0.25">
      <c r="A1405">
        <v>59</v>
      </c>
      <c r="B1405">
        <v>2017</v>
      </c>
      <c r="C1405" t="s">
        <v>34</v>
      </c>
      <c r="D1405" t="s">
        <v>49</v>
      </c>
      <c r="E1405" t="s">
        <v>39</v>
      </c>
      <c r="F1405">
        <v>6</v>
      </c>
      <c r="G1405" t="s">
        <v>38</v>
      </c>
      <c r="H1405" t="s">
        <v>2</v>
      </c>
      <c r="I1405" t="s">
        <v>37</v>
      </c>
      <c r="J1405">
        <v>775.8</v>
      </c>
    </row>
    <row r="1406" spans="1:10" x14ac:dyDescent="0.25">
      <c r="A1406">
        <v>59</v>
      </c>
      <c r="B1406">
        <v>2018</v>
      </c>
      <c r="C1406" t="s">
        <v>34</v>
      </c>
      <c r="D1406" t="s">
        <v>48</v>
      </c>
      <c r="E1406" t="s">
        <v>39</v>
      </c>
      <c r="F1406">
        <v>1</v>
      </c>
      <c r="G1406" t="s">
        <v>38</v>
      </c>
      <c r="H1406" t="s">
        <v>2</v>
      </c>
      <c r="I1406" t="s">
        <v>51</v>
      </c>
      <c r="J1406">
        <v>674.9</v>
      </c>
    </row>
    <row r="1407" spans="1:10" x14ac:dyDescent="0.25">
      <c r="A1407">
        <v>59</v>
      </c>
      <c r="B1407">
        <v>2018</v>
      </c>
      <c r="C1407" t="s">
        <v>34</v>
      </c>
      <c r="D1407" t="s">
        <v>48</v>
      </c>
      <c r="E1407" t="s">
        <v>39</v>
      </c>
      <c r="F1407">
        <v>2</v>
      </c>
      <c r="G1407" t="s">
        <v>45</v>
      </c>
      <c r="H1407" t="s">
        <v>46</v>
      </c>
      <c r="I1407" t="s">
        <v>51</v>
      </c>
      <c r="J1407">
        <v>906.4</v>
      </c>
    </row>
    <row r="1408" spans="1:10" x14ac:dyDescent="0.25">
      <c r="A1408">
        <v>59</v>
      </c>
      <c r="B1408">
        <v>2018</v>
      </c>
      <c r="C1408" t="s">
        <v>34</v>
      </c>
      <c r="D1408" t="s">
        <v>48</v>
      </c>
      <c r="E1408" t="s">
        <v>39</v>
      </c>
      <c r="F1408">
        <v>3</v>
      </c>
      <c r="G1408" t="s">
        <v>45</v>
      </c>
      <c r="H1408" t="s">
        <v>2</v>
      </c>
      <c r="I1408" t="s">
        <v>37</v>
      </c>
      <c r="J1408">
        <v>488.8</v>
      </c>
    </row>
    <row r="1409" spans="1:10" x14ac:dyDescent="0.25">
      <c r="A1409">
        <v>59</v>
      </c>
      <c r="B1409">
        <v>2018</v>
      </c>
      <c r="C1409" t="s">
        <v>34</v>
      </c>
      <c r="D1409" t="s">
        <v>48</v>
      </c>
      <c r="E1409" t="s">
        <v>39</v>
      </c>
      <c r="F1409">
        <v>4</v>
      </c>
      <c r="G1409" t="s">
        <v>45</v>
      </c>
      <c r="H1409" t="s">
        <v>2</v>
      </c>
      <c r="I1409" t="s">
        <v>51</v>
      </c>
      <c r="J1409">
        <v>559.1</v>
      </c>
    </row>
    <row r="1410" spans="1:10" x14ac:dyDescent="0.25">
      <c r="A1410">
        <v>59</v>
      </c>
      <c r="B1410">
        <v>2018</v>
      </c>
      <c r="C1410" t="s">
        <v>34</v>
      </c>
      <c r="D1410" t="s">
        <v>48</v>
      </c>
      <c r="E1410" t="s">
        <v>39</v>
      </c>
      <c r="F1410">
        <v>5</v>
      </c>
      <c r="G1410" t="s">
        <v>45</v>
      </c>
      <c r="H1410" t="s">
        <v>2</v>
      </c>
      <c r="I1410" t="s">
        <v>51</v>
      </c>
      <c r="J1410">
        <v>507.4</v>
      </c>
    </row>
    <row r="1411" spans="1:10" x14ac:dyDescent="0.25">
      <c r="A1411">
        <v>59</v>
      </c>
      <c r="B1411">
        <v>2018</v>
      </c>
      <c r="C1411" t="s">
        <v>34</v>
      </c>
      <c r="D1411" t="s">
        <v>48</v>
      </c>
      <c r="E1411" t="s">
        <v>39</v>
      </c>
      <c r="F1411">
        <v>6</v>
      </c>
      <c r="G1411" t="s">
        <v>38</v>
      </c>
      <c r="H1411" t="s">
        <v>2</v>
      </c>
      <c r="I1411" t="s">
        <v>51</v>
      </c>
      <c r="J1411">
        <v>591.9</v>
      </c>
    </row>
    <row r="1412" spans="1:10" x14ac:dyDescent="0.25">
      <c r="A1412">
        <v>59</v>
      </c>
      <c r="B1412">
        <v>2018</v>
      </c>
      <c r="C1412" t="s">
        <v>34</v>
      </c>
      <c r="D1412" t="s">
        <v>49</v>
      </c>
      <c r="E1412" t="s">
        <v>39</v>
      </c>
      <c r="F1412">
        <v>1</v>
      </c>
      <c r="G1412" t="s">
        <v>38</v>
      </c>
      <c r="H1412" t="s">
        <v>46</v>
      </c>
      <c r="I1412" t="s">
        <v>37</v>
      </c>
      <c r="J1412">
        <v>1401.8</v>
      </c>
    </row>
    <row r="1413" spans="1:10" x14ac:dyDescent="0.25">
      <c r="A1413">
        <v>59</v>
      </c>
      <c r="B1413">
        <v>2018</v>
      </c>
      <c r="C1413" t="s">
        <v>34</v>
      </c>
      <c r="D1413" t="s">
        <v>49</v>
      </c>
      <c r="E1413" t="s">
        <v>39</v>
      </c>
      <c r="F1413">
        <v>2</v>
      </c>
      <c r="G1413" t="s">
        <v>38</v>
      </c>
      <c r="H1413" t="s">
        <v>46</v>
      </c>
      <c r="I1413" t="s">
        <v>37</v>
      </c>
      <c r="J1413">
        <v>1353.2</v>
      </c>
    </row>
    <row r="1414" spans="1:10" x14ac:dyDescent="0.25">
      <c r="A1414">
        <v>59</v>
      </c>
      <c r="B1414">
        <v>2018</v>
      </c>
      <c r="C1414" t="s">
        <v>34</v>
      </c>
      <c r="D1414" t="s">
        <v>49</v>
      </c>
      <c r="E1414" t="s">
        <v>39</v>
      </c>
      <c r="F1414">
        <v>3</v>
      </c>
      <c r="G1414" t="s">
        <v>38</v>
      </c>
      <c r="H1414" t="s">
        <v>46</v>
      </c>
      <c r="I1414" t="s">
        <v>51</v>
      </c>
      <c r="J1414">
        <v>1307.8</v>
      </c>
    </row>
    <row r="1415" spans="1:10" x14ac:dyDescent="0.25">
      <c r="A1415">
        <v>59</v>
      </c>
      <c r="B1415">
        <v>2018</v>
      </c>
      <c r="C1415" t="s">
        <v>34</v>
      </c>
      <c r="D1415" t="s">
        <v>49</v>
      </c>
      <c r="E1415" t="s">
        <v>39</v>
      </c>
      <c r="F1415">
        <v>4</v>
      </c>
      <c r="G1415" t="s">
        <v>45</v>
      </c>
      <c r="H1415" t="s">
        <v>2</v>
      </c>
      <c r="I1415" t="s">
        <v>37</v>
      </c>
      <c r="J1415">
        <v>966</v>
      </c>
    </row>
    <row r="1416" spans="1:10" x14ac:dyDescent="0.25">
      <c r="A1416">
        <v>59</v>
      </c>
      <c r="B1416">
        <v>2018</v>
      </c>
      <c r="C1416" t="s">
        <v>34</v>
      </c>
      <c r="D1416" t="s">
        <v>49</v>
      </c>
      <c r="E1416" t="s">
        <v>39</v>
      </c>
      <c r="F1416">
        <v>5</v>
      </c>
      <c r="G1416" t="s">
        <v>38</v>
      </c>
      <c r="H1416" t="s">
        <v>46</v>
      </c>
      <c r="I1416" t="s">
        <v>51</v>
      </c>
      <c r="J1416">
        <v>1315.5</v>
      </c>
    </row>
    <row r="1417" spans="1:10" x14ac:dyDescent="0.25">
      <c r="A1417">
        <v>59</v>
      </c>
      <c r="B1417">
        <v>2018</v>
      </c>
      <c r="C1417" t="s">
        <v>34</v>
      </c>
      <c r="D1417" t="s">
        <v>49</v>
      </c>
      <c r="E1417" t="s">
        <v>39</v>
      </c>
      <c r="F1417">
        <v>6</v>
      </c>
      <c r="G1417" t="s">
        <v>45</v>
      </c>
      <c r="H1417" t="s">
        <v>46</v>
      </c>
      <c r="I1417" t="s">
        <v>37</v>
      </c>
      <c r="J1417">
        <v>1342.1</v>
      </c>
    </row>
    <row r="1418" spans="1:10" x14ac:dyDescent="0.25">
      <c r="A1418">
        <v>60</v>
      </c>
      <c r="B1418">
        <v>2017</v>
      </c>
      <c r="C1418" t="s">
        <v>34</v>
      </c>
      <c r="D1418" t="s">
        <v>48</v>
      </c>
      <c r="E1418" t="s">
        <v>39</v>
      </c>
      <c r="F1418">
        <v>1</v>
      </c>
      <c r="G1418" t="s">
        <v>38</v>
      </c>
      <c r="H1418" t="s">
        <v>2</v>
      </c>
      <c r="I1418" t="s">
        <v>37</v>
      </c>
      <c r="J1418">
        <v>212.6</v>
      </c>
    </row>
    <row r="1419" spans="1:10" x14ac:dyDescent="0.25">
      <c r="A1419">
        <v>60</v>
      </c>
      <c r="B1419">
        <v>2017</v>
      </c>
      <c r="C1419" t="s">
        <v>34</v>
      </c>
      <c r="D1419" t="s">
        <v>48</v>
      </c>
      <c r="E1419" t="s">
        <v>39</v>
      </c>
      <c r="F1419">
        <v>2</v>
      </c>
      <c r="G1419" t="s">
        <v>45</v>
      </c>
      <c r="H1419" t="s">
        <v>46</v>
      </c>
      <c r="I1419" t="s">
        <v>37</v>
      </c>
      <c r="J1419">
        <v>784.5</v>
      </c>
    </row>
    <row r="1420" spans="1:10" x14ac:dyDescent="0.25">
      <c r="A1420">
        <v>60</v>
      </c>
      <c r="B1420">
        <v>2017</v>
      </c>
      <c r="C1420" t="s">
        <v>34</v>
      </c>
      <c r="D1420" t="s">
        <v>48</v>
      </c>
      <c r="E1420" t="s">
        <v>39</v>
      </c>
      <c r="F1420">
        <v>3</v>
      </c>
      <c r="G1420" t="s">
        <v>38</v>
      </c>
      <c r="H1420" t="s">
        <v>2</v>
      </c>
      <c r="I1420" t="s">
        <v>51</v>
      </c>
      <c r="J1420">
        <v>264.3</v>
      </c>
    </row>
    <row r="1421" spans="1:10" x14ac:dyDescent="0.25">
      <c r="A1421">
        <v>60</v>
      </c>
      <c r="B1421">
        <v>2017</v>
      </c>
      <c r="C1421" t="s">
        <v>34</v>
      </c>
      <c r="D1421" t="s">
        <v>48</v>
      </c>
      <c r="E1421" t="s">
        <v>39</v>
      </c>
      <c r="F1421">
        <v>4</v>
      </c>
      <c r="G1421" t="s">
        <v>38</v>
      </c>
      <c r="H1421" t="s">
        <v>46</v>
      </c>
      <c r="I1421" t="s">
        <v>37</v>
      </c>
      <c r="J1421">
        <v>779</v>
      </c>
    </row>
    <row r="1422" spans="1:10" x14ac:dyDescent="0.25">
      <c r="A1422">
        <v>60</v>
      </c>
      <c r="B1422">
        <v>2017</v>
      </c>
      <c r="C1422" t="s">
        <v>34</v>
      </c>
      <c r="D1422" t="s">
        <v>48</v>
      </c>
      <c r="E1422" t="s">
        <v>39</v>
      </c>
      <c r="F1422">
        <v>5</v>
      </c>
      <c r="G1422" t="s">
        <v>45</v>
      </c>
      <c r="H1422" t="s">
        <v>2</v>
      </c>
      <c r="I1422" t="s">
        <v>37</v>
      </c>
      <c r="J1422">
        <v>328.5</v>
      </c>
    </row>
    <row r="1423" spans="1:10" x14ac:dyDescent="0.25">
      <c r="A1423">
        <v>60</v>
      </c>
      <c r="B1423">
        <v>2017</v>
      </c>
      <c r="C1423" t="s">
        <v>34</v>
      </c>
      <c r="D1423" t="s">
        <v>48</v>
      </c>
      <c r="E1423" t="s">
        <v>39</v>
      </c>
      <c r="F1423">
        <v>6</v>
      </c>
      <c r="G1423" t="s">
        <v>38</v>
      </c>
      <c r="H1423" t="s">
        <v>2</v>
      </c>
      <c r="I1423" t="s">
        <v>51</v>
      </c>
      <c r="J1423">
        <v>399.5</v>
      </c>
    </row>
    <row r="1424" spans="1:10" x14ac:dyDescent="0.25">
      <c r="A1424">
        <v>60</v>
      </c>
      <c r="B1424">
        <v>2017</v>
      </c>
      <c r="C1424" t="s">
        <v>34</v>
      </c>
      <c r="D1424" t="s">
        <v>49</v>
      </c>
      <c r="E1424" t="s">
        <v>39</v>
      </c>
      <c r="F1424">
        <v>1</v>
      </c>
      <c r="G1424" t="s">
        <v>38</v>
      </c>
      <c r="H1424" t="s">
        <v>46</v>
      </c>
      <c r="I1424" t="s">
        <v>37</v>
      </c>
      <c r="J1424">
        <v>1147.9000000000001</v>
      </c>
    </row>
    <row r="1425" spans="1:10" x14ac:dyDescent="0.25">
      <c r="A1425">
        <v>60</v>
      </c>
      <c r="B1425">
        <v>2017</v>
      </c>
      <c r="C1425" t="s">
        <v>34</v>
      </c>
      <c r="D1425" t="s">
        <v>49</v>
      </c>
      <c r="E1425" t="s">
        <v>39</v>
      </c>
      <c r="F1425">
        <v>2</v>
      </c>
      <c r="G1425" t="s">
        <v>45</v>
      </c>
      <c r="H1425" t="s">
        <v>46</v>
      </c>
      <c r="I1425" t="s">
        <v>37</v>
      </c>
      <c r="J1425">
        <v>1103.7</v>
      </c>
    </row>
    <row r="1426" spans="1:10" x14ac:dyDescent="0.25">
      <c r="A1426">
        <v>60</v>
      </c>
      <c r="B1426">
        <v>2017</v>
      </c>
      <c r="C1426" t="s">
        <v>34</v>
      </c>
      <c r="D1426" t="s">
        <v>49</v>
      </c>
      <c r="E1426" t="s">
        <v>39</v>
      </c>
      <c r="F1426">
        <v>3</v>
      </c>
      <c r="G1426" t="s">
        <v>45</v>
      </c>
      <c r="H1426" t="s">
        <v>2</v>
      </c>
      <c r="I1426" t="s">
        <v>51</v>
      </c>
      <c r="J1426">
        <v>813.3</v>
      </c>
    </row>
    <row r="1427" spans="1:10" x14ac:dyDescent="0.25">
      <c r="A1427">
        <v>60</v>
      </c>
      <c r="B1427">
        <v>2017</v>
      </c>
      <c r="C1427" t="s">
        <v>34</v>
      </c>
      <c r="D1427" t="s">
        <v>49</v>
      </c>
      <c r="E1427" t="s">
        <v>39</v>
      </c>
      <c r="F1427">
        <v>4</v>
      </c>
      <c r="G1427" t="s">
        <v>45</v>
      </c>
      <c r="H1427" t="s">
        <v>2</v>
      </c>
      <c r="I1427" t="s">
        <v>37</v>
      </c>
      <c r="J1427">
        <v>828.7</v>
      </c>
    </row>
    <row r="1428" spans="1:10" x14ac:dyDescent="0.25">
      <c r="A1428">
        <v>60</v>
      </c>
      <c r="B1428">
        <v>2017</v>
      </c>
      <c r="C1428" t="s">
        <v>34</v>
      </c>
      <c r="D1428" t="s">
        <v>49</v>
      </c>
      <c r="E1428" t="s">
        <v>39</v>
      </c>
      <c r="F1428">
        <v>5</v>
      </c>
      <c r="G1428" t="s">
        <v>45</v>
      </c>
      <c r="H1428" t="s">
        <v>46</v>
      </c>
      <c r="I1428" t="s">
        <v>37</v>
      </c>
      <c r="J1428">
        <v>1122.5999999999999</v>
      </c>
    </row>
    <row r="1429" spans="1:10" x14ac:dyDescent="0.25">
      <c r="A1429">
        <v>60</v>
      </c>
      <c r="B1429">
        <v>2017</v>
      </c>
      <c r="C1429" t="s">
        <v>34</v>
      </c>
      <c r="D1429" t="s">
        <v>49</v>
      </c>
      <c r="E1429" t="s">
        <v>39</v>
      </c>
      <c r="F1429">
        <v>6</v>
      </c>
      <c r="G1429" t="s">
        <v>45</v>
      </c>
      <c r="H1429" t="s">
        <v>2</v>
      </c>
      <c r="I1429" t="s">
        <v>37</v>
      </c>
      <c r="J1429">
        <v>724.6</v>
      </c>
    </row>
    <row r="1430" spans="1:10" x14ac:dyDescent="0.25">
      <c r="A1430">
        <v>60</v>
      </c>
      <c r="B1430">
        <v>2018</v>
      </c>
      <c r="C1430" t="s">
        <v>34</v>
      </c>
      <c r="D1430" t="s">
        <v>48</v>
      </c>
      <c r="E1430" t="s">
        <v>39</v>
      </c>
      <c r="F1430">
        <v>1</v>
      </c>
      <c r="G1430" t="s">
        <v>45</v>
      </c>
      <c r="H1430" t="s">
        <v>2</v>
      </c>
      <c r="I1430" t="s">
        <v>37</v>
      </c>
      <c r="J1430">
        <v>807.9</v>
      </c>
    </row>
    <row r="1431" spans="1:10" x14ac:dyDescent="0.25">
      <c r="A1431">
        <v>60</v>
      </c>
      <c r="B1431">
        <v>2018</v>
      </c>
      <c r="C1431" t="s">
        <v>34</v>
      </c>
      <c r="D1431" t="s">
        <v>48</v>
      </c>
      <c r="E1431" t="s">
        <v>39</v>
      </c>
      <c r="F1431">
        <v>2</v>
      </c>
      <c r="G1431" t="s">
        <v>45</v>
      </c>
      <c r="H1431" t="s">
        <v>2</v>
      </c>
      <c r="I1431" t="s">
        <v>51</v>
      </c>
      <c r="J1431">
        <v>471.5</v>
      </c>
    </row>
    <row r="1432" spans="1:10" x14ac:dyDescent="0.25">
      <c r="A1432">
        <v>60</v>
      </c>
      <c r="B1432">
        <v>2018</v>
      </c>
      <c r="C1432" t="s">
        <v>34</v>
      </c>
      <c r="D1432" t="s">
        <v>48</v>
      </c>
      <c r="E1432" t="s">
        <v>39</v>
      </c>
      <c r="F1432">
        <v>3</v>
      </c>
      <c r="G1432" t="s">
        <v>45</v>
      </c>
      <c r="H1432" t="s">
        <v>2</v>
      </c>
      <c r="I1432" t="s">
        <v>37</v>
      </c>
      <c r="J1432">
        <v>592.79999999999995</v>
      </c>
    </row>
    <row r="1433" spans="1:10" x14ac:dyDescent="0.25">
      <c r="A1433">
        <v>60</v>
      </c>
      <c r="B1433">
        <v>2018</v>
      </c>
      <c r="C1433" t="s">
        <v>34</v>
      </c>
      <c r="D1433" t="s">
        <v>48</v>
      </c>
      <c r="E1433" t="s">
        <v>39</v>
      </c>
      <c r="F1433">
        <v>4</v>
      </c>
      <c r="G1433" t="s">
        <v>38</v>
      </c>
      <c r="H1433" t="s">
        <v>46</v>
      </c>
      <c r="I1433" t="s">
        <v>51</v>
      </c>
      <c r="J1433">
        <v>1008</v>
      </c>
    </row>
    <row r="1434" spans="1:10" x14ac:dyDescent="0.25">
      <c r="A1434">
        <v>60</v>
      </c>
      <c r="B1434">
        <v>2018</v>
      </c>
      <c r="C1434" t="s">
        <v>34</v>
      </c>
      <c r="D1434" t="s">
        <v>48</v>
      </c>
      <c r="E1434" t="s">
        <v>39</v>
      </c>
      <c r="F1434">
        <v>5</v>
      </c>
      <c r="G1434" t="s">
        <v>38</v>
      </c>
      <c r="H1434" t="s">
        <v>46</v>
      </c>
      <c r="I1434" t="s">
        <v>51</v>
      </c>
      <c r="J1434">
        <v>1075.9000000000001</v>
      </c>
    </row>
    <row r="1435" spans="1:10" x14ac:dyDescent="0.25">
      <c r="A1435">
        <v>60</v>
      </c>
      <c r="B1435">
        <v>2018</v>
      </c>
      <c r="C1435" t="s">
        <v>34</v>
      </c>
      <c r="D1435" t="s">
        <v>48</v>
      </c>
      <c r="E1435" t="s">
        <v>39</v>
      </c>
      <c r="F1435">
        <v>6</v>
      </c>
      <c r="G1435" t="s">
        <v>45</v>
      </c>
      <c r="H1435" t="s">
        <v>2</v>
      </c>
      <c r="I1435" t="s">
        <v>37</v>
      </c>
      <c r="J1435">
        <v>605.9</v>
      </c>
    </row>
    <row r="1436" spans="1:10" x14ac:dyDescent="0.25">
      <c r="A1436">
        <v>60</v>
      </c>
      <c r="B1436">
        <v>2018</v>
      </c>
      <c r="C1436" t="s">
        <v>34</v>
      </c>
      <c r="D1436" t="s">
        <v>49</v>
      </c>
      <c r="E1436" t="s">
        <v>39</v>
      </c>
      <c r="F1436">
        <v>1</v>
      </c>
      <c r="G1436" t="s">
        <v>38</v>
      </c>
      <c r="H1436" t="s">
        <v>2</v>
      </c>
      <c r="I1436" t="s">
        <v>51</v>
      </c>
      <c r="J1436">
        <v>1151.4000000000001</v>
      </c>
    </row>
    <row r="1437" spans="1:10" x14ac:dyDescent="0.25">
      <c r="A1437">
        <v>60</v>
      </c>
      <c r="B1437">
        <v>2018</v>
      </c>
      <c r="C1437" t="s">
        <v>34</v>
      </c>
      <c r="D1437" t="s">
        <v>49</v>
      </c>
      <c r="E1437" t="s">
        <v>39</v>
      </c>
      <c r="F1437">
        <v>2</v>
      </c>
      <c r="G1437" t="s">
        <v>38</v>
      </c>
      <c r="H1437" t="s">
        <v>2</v>
      </c>
      <c r="I1437" t="s">
        <v>37</v>
      </c>
      <c r="J1437">
        <v>941.1</v>
      </c>
    </row>
    <row r="1438" spans="1:10" x14ac:dyDescent="0.25">
      <c r="A1438">
        <v>60</v>
      </c>
      <c r="B1438">
        <v>2018</v>
      </c>
      <c r="C1438" t="s">
        <v>34</v>
      </c>
      <c r="D1438" t="s">
        <v>49</v>
      </c>
      <c r="E1438" t="s">
        <v>39</v>
      </c>
      <c r="F1438">
        <v>3</v>
      </c>
      <c r="G1438" t="s">
        <v>45</v>
      </c>
      <c r="H1438" t="s">
        <v>2</v>
      </c>
      <c r="I1438" t="s">
        <v>37</v>
      </c>
      <c r="J1438">
        <v>985.2</v>
      </c>
    </row>
    <row r="1439" spans="1:10" x14ac:dyDescent="0.25">
      <c r="A1439">
        <v>60</v>
      </c>
      <c r="B1439">
        <v>2018</v>
      </c>
      <c r="C1439" t="s">
        <v>34</v>
      </c>
      <c r="D1439" t="s">
        <v>49</v>
      </c>
      <c r="E1439" t="s">
        <v>39</v>
      </c>
      <c r="F1439">
        <v>4</v>
      </c>
      <c r="G1439" t="s">
        <v>45</v>
      </c>
      <c r="H1439" t="s">
        <v>46</v>
      </c>
      <c r="I1439" t="s">
        <v>51</v>
      </c>
      <c r="J1439">
        <v>1452.9</v>
      </c>
    </row>
    <row r="1440" spans="1:10" x14ac:dyDescent="0.25">
      <c r="A1440">
        <v>60</v>
      </c>
      <c r="B1440">
        <v>2018</v>
      </c>
      <c r="C1440" t="s">
        <v>34</v>
      </c>
      <c r="D1440" t="s">
        <v>49</v>
      </c>
      <c r="E1440" t="s">
        <v>39</v>
      </c>
      <c r="F1440">
        <v>5</v>
      </c>
      <c r="G1440" t="s">
        <v>45</v>
      </c>
      <c r="H1440" t="s">
        <v>2</v>
      </c>
      <c r="I1440" t="s">
        <v>51</v>
      </c>
      <c r="J1440">
        <v>1064.3</v>
      </c>
    </row>
    <row r="1441" spans="1:10" x14ac:dyDescent="0.25">
      <c r="A1441">
        <v>60</v>
      </c>
      <c r="B1441">
        <v>2018</v>
      </c>
      <c r="C1441" t="s">
        <v>34</v>
      </c>
      <c r="D1441" t="s">
        <v>49</v>
      </c>
      <c r="E1441" t="s">
        <v>39</v>
      </c>
      <c r="F1441">
        <v>6</v>
      </c>
      <c r="G1441" t="s">
        <v>45</v>
      </c>
      <c r="H1441" t="s">
        <v>46</v>
      </c>
      <c r="I1441" t="s">
        <v>51</v>
      </c>
      <c r="J1441">
        <v>1531.1</v>
      </c>
    </row>
    <row r="1442" spans="1:10" x14ac:dyDescent="0.25">
      <c r="A1442">
        <v>61</v>
      </c>
      <c r="B1442">
        <v>2017</v>
      </c>
      <c r="C1442" t="s">
        <v>34</v>
      </c>
      <c r="D1442" t="s">
        <v>48</v>
      </c>
      <c r="E1442" t="s">
        <v>39</v>
      </c>
      <c r="F1442">
        <v>1</v>
      </c>
      <c r="G1442" t="s">
        <v>38</v>
      </c>
      <c r="H1442" t="s">
        <v>46</v>
      </c>
      <c r="I1442" t="s">
        <v>51</v>
      </c>
      <c r="J1442">
        <v>861.5</v>
      </c>
    </row>
    <row r="1443" spans="1:10" x14ac:dyDescent="0.25">
      <c r="A1443">
        <v>61</v>
      </c>
      <c r="B1443">
        <v>2017</v>
      </c>
      <c r="C1443" t="s">
        <v>34</v>
      </c>
      <c r="D1443" t="s">
        <v>48</v>
      </c>
      <c r="E1443" t="s">
        <v>39</v>
      </c>
      <c r="F1443">
        <v>2</v>
      </c>
      <c r="G1443" t="s">
        <v>38</v>
      </c>
      <c r="H1443" t="s">
        <v>2</v>
      </c>
      <c r="I1443" t="s">
        <v>37</v>
      </c>
      <c r="J1443">
        <v>452.6</v>
      </c>
    </row>
    <row r="1444" spans="1:10" x14ac:dyDescent="0.25">
      <c r="A1444">
        <v>61</v>
      </c>
      <c r="B1444">
        <v>2017</v>
      </c>
      <c r="C1444" t="s">
        <v>34</v>
      </c>
      <c r="D1444" t="s">
        <v>48</v>
      </c>
      <c r="E1444" t="s">
        <v>39</v>
      </c>
      <c r="F1444">
        <v>3</v>
      </c>
      <c r="G1444" t="s">
        <v>45</v>
      </c>
      <c r="H1444" t="s">
        <v>2</v>
      </c>
      <c r="I1444" t="s">
        <v>37</v>
      </c>
      <c r="J1444">
        <v>337.2</v>
      </c>
    </row>
    <row r="1445" spans="1:10" x14ac:dyDescent="0.25">
      <c r="A1445">
        <v>61</v>
      </c>
      <c r="B1445">
        <v>2017</v>
      </c>
      <c r="C1445" t="s">
        <v>34</v>
      </c>
      <c r="D1445" t="s">
        <v>48</v>
      </c>
      <c r="E1445" t="s">
        <v>39</v>
      </c>
      <c r="F1445">
        <v>4</v>
      </c>
      <c r="G1445" t="s">
        <v>45</v>
      </c>
      <c r="H1445" t="s">
        <v>46</v>
      </c>
      <c r="I1445" t="s">
        <v>51</v>
      </c>
      <c r="J1445">
        <v>674.5</v>
      </c>
    </row>
    <row r="1446" spans="1:10" x14ac:dyDescent="0.25">
      <c r="A1446">
        <v>61</v>
      </c>
      <c r="B1446">
        <v>2017</v>
      </c>
      <c r="C1446" t="s">
        <v>34</v>
      </c>
      <c r="D1446" t="s">
        <v>48</v>
      </c>
      <c r="E1446" t="s">
        <v>39</v>
      </c>
      <c r="F1446">
        <v>5</v>
      </c>
      <c r="G1446" t="s">
        <v>38</v>
      </c>
      <c r="H1446" t="s">
        <v>46</v>
      </c>
      <c r="I1446" t="s">
        <v>51</v>
      </c>
      <c r="J1446">
        <v>838.1</v>
      </c>
    </row>
    <row r="1447" spans="1:10" x14ac:dyDescent="0.25">
      <c r="A1447">
        <v>61</v>
      </c>
      <c r="B1447">
        <v>2017</v>
      </c>
      <c r="C1447" t="s">
        <v>34</v>
      </c>
      <c r="D1447" t="s">
        <v>48</v>
      </c>
      <c r="E1447" t="s">
        <v>39</v>
      </c>
      <c r="F1447">
        <v>6</v>
      </c>
      <c r="G1447" t="s">
        <v>38</v>
      </c>
      <c r="H1447" t="s">
        <v>46</v>
      </c>
      <c r="I1447" t="s">
        <v>51</v>
      </c>
      <c r="J1447">
        <v>898</v>
      </c>
    </row>
    <row r="1448" spans="1:10" x14ac:dyDescent="0.25">
      <c r="A1448">
        <v>61</v>
      </c>
      <c r="B1448">
        <v>2017</v>
      </c>
      <c r="C1448" t="s">
        <v>34</v>
      </c>
      <c r="D1448" t="s">
        <v>49</v>
      </c>
      <c r="E1448" t="s">
        <v>39</v>
      </c>
      <c r="F1448">
        <v>1</v>
      </c>
      <c r="G1448" t="s">
        <v>45</v>
      </c>
      <c r="H1448" t="s">
        <v>2</v>
      </c>
      <c r="I1448" t="s">
        <v>51</v>
      </c>
      <c r="J1448">
        <v>691.5</v>
      </c>
    </row>
    <row r="1449" spans="1:10" x14ac:dyDescent="0.25">
      <c r="A1449">
        <v>61</v>
      </c>
      <c r="B1449">
        <v>2017</v>
      </c>
      <c r="C1449" t="s">
        <v>34</v>
      </c>
      <c r="D1449" t="s">
        <v>49</v>
      </c>
      <c r="E1449" t="s">
        <v>39</v>
      </c>
      <c r="F1449">
        <v>2</v>
      </c>
      <c r="G1449" t="s">
        <v>45</v>
      </c>
      <c r="H1449" t="s">
        <v>2</v>
      </c>
      <c r="I1449" t="s">
        <v>51</v>
      </c>
      <c r="J1449">
        <v>891</v>
      </c>
    </row>
    <row r="1450" spans="1:10" x14ac:dyDescent="0.25">
      <c r="A1450">
        <v>61</v>
      </c>
      <c r="B1450">
        <v>2017</v>
      </c>
      <c r="C1450" t="s">
        <v>34</v>
      </c>
      <c r="D1450" t="s">
        <v>49</v>
      </c>
      <c r="E1450" t="s">
        <v>39</v>
      </c>
      <c r="F1450">
        <v>3</v>
      </c>
      <c r="G1450" t="s">
        <v>45</v>
      </c>
      <c r="H1450" t="s">
        <v>2</v>
      </c>
      <c r="I1450" t="s">
        <v>37</v>
      </c>
      <c r="J1450">
        <v>787</v>
      </c>
    </row>
    <row r="1451" spans="1:10" x14ac:dyDescent="0.25">
      <c r="A1451">
        <v>61</v>
      </c>
      <c r="B1451">
        <v>2017</v>
      </c>
      <c r="C1451" t="s">
        <v>34</v>
      </c>
      <c r="D1451" t="s">
        <v>49</v>
      </c>
      <c r="E1451" t="s">
        <v>39</v>
      </c>
      <c r="F1451">
        <v>4</v>
      </c>
      <c r="G1451" t="s">
        <v>45</v>
      </c>
      <c r="H1451" t="s">
        <v>2</v>
      </c>
      <c r="I1451" t="s">
        <v>37</v>
      </c>
      <c r="J1451">
        <v>845.6</v>
      </c>
    </row>
    <row r="1452" spans="1:10" x14ac:dyDescent="0.25">
      <c r="A1452">
        <v>61</v>
      </c>
      <c r="B1452">
        <v>2017</v>
      </c>
      <c r="C1452" t="s">
        <v>34</v>
      </c>
      <c r="D1452" t="s">
        <v>49</v>
      </c>
      <c r="E1452" t="s">
        <v>39</v>
      </c>
      <c r="F1452">
        <v>5</v>
      </c>
      <c r="G1452" t="s">
        <v>45</v>
      </c>
      <c r="H1452" t="s">
        <v>2</v>
      </c>
      <c r="I1452" t="s">
        <v>37</v>
      </c>
      <c r="J1452">
        <v>729.6</v>
      </c>
    </row>
    <row r="1453" spans="1:10" x14ac:dyDescent="0.25">
      <c r="A1453">
        <v>61</v>
      </c>
      <c r="B1453">
        <v>2017</v>
      </c>
      <c r="C1453" t="s">
        <v>34</v>
      </c>
      <c r="D1453" t="s">
        <v>49</v>
      </c>
      <c r="E1453" t="s">
        <v>39</v>
      </c>
      <c r="F1453">
        <v>6</v>
      </c>
      <c r="G1453" t="s">
        <v>38</v>
      </c>
      <c r="H1453" t="s">
        <v>2</v>
      </c>
      <c r="I1453" t="s">
        <v>37</v>
      </c>
      <c r="J1453">
        <v>728.6</v>
      </c>
    </row>
    <row r="1454" spans="1:10" x14ac:dyDescent="0.25">
      <c r="A1454">
        <v>61</v>
      </c>
      <c r="B1454">
        <v>2018</v>
      </c>
      <c r="C1454" t="s">
        <v>34</v>
      </c>
      <c r="D1454" t="s">
        <v>48</v>
      </c>
      <c r="E1454" t="s">
        <v>39</v>
      </c>
      <c r="F1454">
        <v>1</v>
      </c>
      <c r="G1454" t="s">
        <v>45</v>
      </c>
      <c r="H1454" t="s">
        <v>2</v>
      </c>
      <c r="I1454" t="s">
        <v>37</v>
      </c>
      <c r="J1454">
        <v>634.29999999999995</v>
      </c>
    </row>
    <row r="1455" spans="1:10" x14ac:dyDescent="0.25">
      <c r="A1455">
        <v>61</v>
      </c>
      <c r="B1455">
        <v>2018</v>
      </c>
      <c r="C1455" t="s">
        <v>34</v>
      </c>
      <c r="D1455" t="s">
        <v>48</v>
      </c>
      <c r="E1455" t="s">
        <v>39</v>
      </c>
      <c r="F1455">
        <v>2</v>
      </c>
      <c r="G1455" t="s">
        <v>45</v>
      </c>
      <c r="H1455" t="s">
        <v>46</v>
      </c>
      <c r="I1455" t="s">
        <v>51</v>
      </c>
      <c r="J1455">
        <v>819</v>
      </c>
    </row>
    <row r="1456" spans="1:10" x14ac:dyDescent="0.25">
      <c r="A1456">
        <v>61</v>
      </c>
      <c r="B1456">
        <v>2018</v>
      </c>
      <c r="C1456" t="s">
        <v>34</v>
      </c>
      <c r="D1456" t="s">
        <v>48</v>
      </c>
      <c r="E1456" t="s">
        <v>39</v>
      </c>
      <c r="F1456">
        <v>3</v>
      </c>
      <c r="G1456" t="s">
        <v>38</v>
      </c>
      <c r="H1456" t="s">
        <v>2</v>
      </c>
      <c r="I1456" t="s">
        <v>37</v>
      </c>
      <c r="J1456">
        <v>652.20000000000005</v>
      </c>
    </row>
    <row r="1457" spans="1:10" x14ac:dyDescent="0.25">
      <c r="A1457">
        <v>61</v>
      </c>
      <c r="B1457">
        <v>2018</v>
      </c>
      <c r="C1457" t="s">
        <v>34</v>
      </c>
      <c r="D1457" t="s">
        <v>48</v>
      </c>
      <c r="E1457" t="s">
        <v>39</v>
      </c>
      <c r="F1457">
        <v>4</v>
      </c>
      <c r="G1457" t="s">
        <v>38</v>
      </c>
      <c r="H1457" t="s">
        <v>46</v>
      </c>
      <c r="I1457" t="s">
        <v>51</v>
      </c>
      <c r="J1457">
        <v>1085.4000000000001</v>
      </c>
    </row>
    <row r="1458" spans="1:10" x14ac:dyDescent="0.25">
      <c r="A1458">
        <v>61</v>
      </c>
      <c r="B1458">
        <v>2018</v>
      </c>
      <c r="C1458" t="s">
        <v>34</v>
      </c>
      <c r="D1458" t="s">
        <v>48</v>
      </c>
      <c r="E1458" t="s">
        <v>39</v>
      </c>
      <c r="F1458">
        <v>5</v>
      </c>
      <c r="G1458" t="s">
        <v>38</v>
      </c>
      <c r="H1458" t="s">
        <v>46</v>
      </c>
      <c r="I1458" t="s">
        <v>51</v>
      </c>
      <c r="J1458">
        <v>1175</v>
      </c>
    </row>
    <row r="1459" spans="1:10" x14ac:dyDescent="0.25">
      <c r="A1459">
        <v>61</v>
      </c>
      <c r="B1459">
        <v>2018</v>
      </c>
      <c r="C1459" t="s">
        <v>34</v>
      </c>
      <c r="D1459" t="s">
        <v>48</v>
      </c>
      <c r="E1459" t="s">
        <v>39</v>
      </c>
      <c r="F1459">
        <v>6</v>
      </c>
      <c r="G1459" t="s">
        <v>45</v>
      </c>
      <c r="H1459" t="s">
        <v>46</v>
      </c>
      <c r="I1459" t="s">
        <v>37</v>
      </c>
      <c r="J1459">
        <v>1206.5999999999999</v>
      </c>
    </row>
    <row r="1460" spans="1:10" x14ac:dyDescent="0.25">
      <c r="A1460">
        <v>61</v>
      </c>
      <c r="B1460">
        <v>2018</v>
      </c>
      <c r="C1460" t="s">
        <v>34</v>
      </c>
      <c r="D1460" t="s">
        <v>49</v>
      </c>
      <c r="E1460" t="s">
        <v>39</v>
      </c>
      <c r="F1460">
        <v>1</v>
      </c>
      <c r="G1460" t="s">
        <v>38</v>
      </c>
      <c r="H1460" t="s">
        <v>2</v>
      </c>
      <c r="I1460" t="s">
        <v>51</v>
      </c>
      <c r="J1460">
        <v>1124.4000000000001</v>
      </c>
    </row>
    <row r="1461" spans="1:10" x14ac:dyDescent="0.25">
      <c r="A1461">
        <v>61</v>
      </c>
      <c r="B1461">
        <v>2018</v>
      </c>
      <c r="C1461" t="s">
        <v>34</v>
      </c>
      <c r="D1461" t="s">
        <v>49</v>
      </c>
      <c r="E1461" t="s">
        <v>39</v>
      </c>
      <c r="F1461">
        <v>2</v>
      </c>
      <c r="G1461" t="s">
        <v>45</v>
      </c>
      <c r="H1461" t="s">
        <v>2</v>
      </c>
      <c r="I1461" t="s">
        <v>51</v>
      </c>
      <c r="J1461">
        <v>918.5</v>
      </c>
    </row>
    <row r="1462" spans="1:10" x14ac:dyDescent="0.25">
      <c r="A1462">
        <v>61</v>
      </c>
      <c r="B1462">
        <v>2018</v>
      </c>
      <c r="C1462" t="s">
        <v>34</v>
      </c>
      <c r="D1462" t="s">
        <v>49</v>
      </c>
      <c r="E1462" t="s">
        <v>39</v>
      </c>
      <c r="F1462">
        <v>3</v>
      </c>
      <c r="G1462" t="s">
        <v>45</v>
      </c>
      <c r="H1462" t="s">
        <v>46</v>
      </c>
      <c r="I1462" t="s">
        <v>37</v>
      </c>
      <c r="J1462">
        <v>1382.3</v>
      </c>
    </row>
    <row r="1463" spans="1:10" x14ac:dyDescent="0.25">
      <c r="A1463">
        <v>61</v>
      </c>
      <c r="B1463">
        <v>2018</v>
      </c>
      <c r="C1463" t="s">
        <v>34</v>
      </c>
      <c r="D1463" t="s">
        <v>49</v>
      </c>
      <c r="E1463" t="s">
        <v>39</v>
      </c>
      <c r="F1463">
        <v>4</v>
      </c>
      <c r="G1463" t="s">
        <v>45</v>
      </c>
      <c r="H1463" t="s">
        <v>2</v>
      </c>
      <c r="I1463" t="s">
        <v>37</v>
      </c>
      <c r="J1463">
        <v>1094.9000000000001</v>
      </c>
    </row>
    <row r="1464" spans="1:10" x14ac:dyDescent="0.25">
      <c r="A1464">
        <v>61</v>
      </c>
      <c r="B1464">
        <v>2018</v>
      </c>
      <c r="C1464" t="s">
        <v>34</v>
      </c>
      <c r="D1464" t="s">
        <v>49</v>
      </c>
      <c r="E1464" t="s">
        <v>39</v>
      </c>
      <c r="F1464">
        <v>5</v>
      </c>
      <c r="G1464" t="s">
        <v>45</v>
      </c>
      <c r="H1464" t="s">
        <v>46</v>
      </c>
      <c r="I1464" t="s">
        <v>37</v>
      </c>
      <c r="J1464">
        <v>1388</v>
      </c>
    </row>
    <row r="1465" spans="1:10" x14ac:dyDescent="0.25">
      <c r="A1465">
        <v>61</v>
      </c>
      <c r="B1465">
        <v>2018</v>
      </c>
      <c r="C1465" t="s">
        <v>34</v>
      </c>
      <c r="D1465" t="s">
        <v>49</v>
      </c>
      <c r="E1465" t="s">
        <v>39</v>
      </c>
      <c r="F1465">
        <v>6</v>
      </c>
      <c r="G1465" t="s">
        <v>45</v>
      </c>
      <c r="H1465" t="s">
        <v>2</v>
      </c>
      <c r="I1465" t="s">
        <v>37</v>
      </c>
      <c r="J1465">
        <v>972.4</v>
      </c>
    </row>
    <row r="1466" spans="1:10" x14ac:dyDescent="0.25">
      <c r="A1466">
        <v>62</v>
      </c>
      <c r="B1466">
        <v>2017</v>
      </c>
      <c r="C1466" t="s">
        <v>34</v>
      </c>
      <c r="D1466" t="s">
        <v>48</v>
      </c>
      <c r="E1466" t="s">
        <v>39</v>
      </c>
      <c r="F1466">
        <v>1</v>
      </c>
      <c r="G1466" t="s">
        <v>45</v>
      </c>
      <c r="H1466" t="s">
        <v>2</v>
      </c>
      <c r="I1466" t="s">
        <v>51</v>
      </c>
      <c r="J1466">
        <v>346.7</v>
      </c>
    </row>
    <row r="1467" spans="1:10" x14ac:dyDescent="0.25">
      <c r="A1467">
        <v>62</v>
      </c>
      <c r="B1467">
        <v>2017</v>
      </c>
      <c r="C1467" t="s">
        <v>34</v>
      </c>
      <c r="D1467" t="s">
        <v>48</v>
      </c>
      <c r="E1467" t="s">
        <v>39</v>
      </c>
      <c r="F1467">
        <v>2</v>
      </c>
      <c r="G1467" t="s">
        <v>38</v>
      </c>
      <c r="H1467" t="s">
        <v>46</v>
      </c>
      <c r="I1467" t="s">
        <v>37</v>
      </c>
      <c r="J1467">
        <v>694.5</v>
      </c>
    </row>
    <row r="1468" spans="1:10" x14ac:dyDescent="0.25">
      <c r="A1468">
        <v>62</v>
      </c>
      <c r="B1468">
        <v>2017</v>
      </c>
      <c r="C1468" t="s">
        <v>34</v>
      </c>
      <c r="D1468" t="s">
        <v>48</v>
      </c>
      <c r="E1468" t="s">
        <v>39</v>
      </c>
      <c r="F1468">
        <v>3</v>
      </c>
      <c r="G1468" t="s">
        <v>38</v>
      </c>
      <c r="H1468" t="s">
        <v>46</v>
      </c>
      <c r="I1468" t="s">
        <v>51</v>
      </c>
      <c r="J1468">
        <v>733.9</v>
      </c>
    </row>
    <row r="1469" spans="1:10" x14ac:dyDescent="0.25">
      <c r="A1469">
        <v>62</v>
      </c>
      <c r="B1469">
        <v>2017</v>
      </c>
      <c r="C1469" t="s">
        <v>34</v>
      </c>
      <c r="D1469" t="s">
        <v>48</v>
      </c>
      <c r="E1469" t="s">
        <v>39</v>
      </c>
      <c r="F1469">
        <v>4</v>
      </c>
      <c r="G1469" t="s">
        <v>45</v>
      </c>
      <c r="H1469" t="s">
        <v>2</v>
      </c>
      <c r="I1469" t="s">
        <v>51</v>
      </c>
      <c r="J1469">
        <v>411.5</v>
      </c>
    </row>
    <row r="1470" spans="1:10" x14ac:dyDescent="0.25">
      <c r="A1470">
        <v>62</v>
      </c>
      <c r="B1470">
        <v>2017</v>
      </c>
      <c r="C1470" t="s">
        <v>34</v>
      </c>
      <c r="D1470" t="s">
        <v>48</v>
      </c>
      <c r="E1470" t="s">
        <v>39</v>
      </c>
      <c r="F1470">
        <v>5</v>
      </c>
      <c r="G1470" t="s">
        <v>38</v>
      </c>
      <c r="H1470" t="s">
        <v>2</v>
      </c>
      <c r="I1470" t="s">
        <v>51</v>
      </c>
      <c r="J1470">
        <v>249.6</v>
      </c>
    </row>
    <row r="1471" spans="1:10" x14ac:dyDescent="0.25">
      <c r="A1471">
        <v>62</v>
      </c>
      <c r="B1471">
        <v>2017</v>
      </c>
      <c r="C1471" t="s">
        <v>34</v>
      </c>
      <c r="D1471" t="s">
        <v>48</v>
      </c>
      <c r="E1471" t="s">
        <v>39</v>
      </c>
      <c r="F1471">
        <v>6</v>
      </c>
      <c r="G1471" t="s">
        <v>38</v>
      </c>
      <c r="H1471" t="s">
        <v>2</v>
      </c>
      <c r="I1471" t="s">
        <v>51</v>
      </c>
      <c r="J1471">
        <v>467</v>
      </c>
    </row>
    <row r="1472" spans="1:10" x14ac:dyDescent="0.25">
      <c r="A1472">
        <v>62</v>
      </c>
      <c r="B1472">
        <v>2017</v>
      </c>
      <c r="C1472" t="s">
        <v>34</v>
      </c>
      <c r="D1472" t="s">
        <v>49</v>
      </c>
      <c r="E1472" t="s">
        <v>39</v>
      </c>
      <c r="F1472">
        <v>1</v>
      </c>
      <c r="G1472" t="s">
        <v>38</v>
      </c>
      <c r="H1472" t="s">
        <v>46</v>
      </c>
      <c r="I1472" t="s">
        <v>37</v>
      </c>
      <c r="J1472">
        <v>1182.0999999999999</v>
      </c>
    </row>
    <row r="1473" spans="1:10" x14ac:dyDescent="0.25">
      <c r="A1473">
        <v>62</v>
      </c>
      <c r="B1473">
        <v>2017</v>
      </c>
      <c r="C1473" t="s">
        <v>34</v>
      </c>
      <c r="D1473" t="s">
        <v>49</v>
      </c>
      <c r="E1473" t="s">
        <v>39</v>
      </c>
      <c r="F1473">
        <v>2</v>
      </c>
      <c r="G1473" t="s">
        <v>38</v>
      </c>
      <c r="H1473" t="s">
        <v>2</v>
      </c>
      <c r="I1473" t="s">
        <v>51</v>
      </c>
      <c r="J1473">
        <v>679</v>
      </c>
    </row>
    <row r="1474" spans="1:10" x14ac:dyDescent="0.25">
      <c r="A1474">
        <v>62</v>
      </c>
      <c r="B1474">
        <v>2017</v>
      </c>
      <c r="C1474" t="s">
        <v>34</v>
      </c>
      <c r="D1474" t="s">
        <v>49</v>
      </c>
      <c r="E1474" t="s">
        <v>39</v>
      </c>
      <c r="F1474">
        <v>3</v>
      </c>
      <c r="G1474" t="s">
        <v>38</v>
      </c>
      <c r="H1474" t="s">
        <v>2</v>
      </c>
      <c r="I1474" t="s">
        <v>51</v>
      </c>
      <c r="J1474">
        <v>797.7</v>
      </c>
    </row>
    <row r="1475" spans="1:10" x14ac:dyDescent="0.25">
      <c r="A1475">
        <v>62</v>
      </c>
      <c r="B1475">
        <v>2017</v>
      </c>
      <c r="C1475" t="s">
        <v>34</v>
      </c>
      <c r="D1475" t="s">
        <v>49</v>
      </c>
      <c r="E1475" t="s">
        <v>39</v>
      </c>
      <c r="F1475">
        <v>4</v>
      </c>
      <c r="G1475" t="s">
        <v>38</v>
      </c>
      <c r="H1475" t="s">
        <v>2</v>
      </c>
      <c r="I1475" t="s">
        <v>37</v>
      </c>
      <c r="J1475">
        <v>853.3</v>
      </c>
    </row>
    <row r="1476" spans="1:10" x14ac:dyDescent="0.25">
      <c r="A1476">
        <v>62</v>
      </c>
      <c r="B1476">
        <v>2017</v>
      </c>
      <c r="C1476" t="s">
        <v>34</v>
      </c>
      <c r="D1476" t="s">
        <v>49</v>
      </c>
      <c r="E1476" t="s">
        <v>39</v>
      </c>
      <c r="F1476">
        <v>5</v>
      </c>
      <c r="G1476" t="s">
        <v>38</v>
      </c>
      <c r="H1476" t="s">
        <v>46</v>
      </c>
      <c r="I1476" t="s">
        <v>37</v>
      </c>
      <c r="J1476">
        <v>1162.7</v>
      </c>
    </row>
    <row r="1477" spans="1:10" x14ac:dyDescent="0.25">
      <c r="A1477">
        <v>62</v>
      </c>
      <c r="B1477">
        <v>2017</v>
      </c>
      <c r="C1477" t="s">
        <v>34</v>
      </c>
      <c r="D1477" t="s">
        <v>49</v>
      </c>
      <c r="E1477" t="s">
        <v>39</v>
      </c>
      <c r="F1477">
        <v>6</v>
      </c>
      <c r="G1477" t="s">
        <v>38</v>
      </c>
      <c r="H1477" t="s">
        <v>46</v>
      </c>
      <c r="I1477" t="s">
        <v>51</v>
      </c>
      <c r="J1477">
        <v>1278.5999999999999</v>
      </c>
    </row>
    <row r="1478" spans="1:10" x14ac:dyDescent="0.25">
      <c r="A1478">
        <v>62</v>
      </c>
      <c r="B1478">
        <v>2018</v>
      </c>
      <c r="C1478" t="s">
        <v>34</v>
      </c>
      <c r="D1478" t="s">
        <v>48</v>
      </c>
      <c r="E1478" t="s">
        <v>39</v>
      </c>
      <c r="F1478">
        <v>1</v>
      </c>
      <c r="G1478" t="s">
        <v>38</v>
      </c>
      <c r="H1478" t="s">
        <v>46</v>
      </c>
      <c r="I1478" t="s">
        <v>51</v>
      </c>
      <c r="J1478">
        <v>1019</v>
      </c>
    </row>
    <row r="1479" spans="1:10" x14ac:dyDescent="0.25">
      <c r="A1479">
        <v>62</v>
      </c>
      <c r="B1479">
        <v>2018</v>
      </c>
      <c r="C1479" t="s">
        <v>34</v>
      </c>
      <c r="D1479" t="s">
        <v>48</v>
      </c>
      <c r="E1479" t="s">
        <v>39</v>
      </c>
      <c r="F1479">
        <v>2</v>
      </c>
      <c r="G1479" t="s">
        <v>38</v>
      </c>
      <c r="H1479" t="s">
        <v>46</v>
      </c>
      <c r="I1479" t="s">
        <v>51</v>
      </c>
      <c r="J1479">
        <v>954.8</v>
      </c>
    </row>
    <row r="1480" spans="1:10" x14ac:dyDescent="0.25">
      <c r="A1480">
        <v>62</v>
      </c>
      <c r="B1480">
        <v>2018</v>
      </c>
      <c r="C1480" t="s">
        <v>34</v>
      </c>
      <c r="D1480" t="s">
        <v>48</v>
      </c>
      <c r="E1480" t="s">
        <v>39</v>
      </c>
      <c r="F1480">
        <v>3</v>
      </c>
      <c r="G1480" t="s">
        <v>45</v>
      </c>
      <c r="H1480" t="s">
        <v>46</v>
      </c>
      <c r="I1480" t="s">
        <v>51</v>
      </c>
      <c r="J1480">
        <v>1041.5</v>
      </c>
    </row>
    <row r="1481" spans="1:10" x14ac:dyDescent="0.25">
      <c r="A1481">
        <v>62</v>
      </c>
      <c r="B1481">
        <v>2018</v>
      </c>
      <c r="C1481" t="s">
        <v>34</v>
      </c>
      <c r="D1481" t="s">
        <v>48</v>
      </c>
      <c r="E1481" t="s">
        <v>39</v>
      </c>
      <c r="F1481">
        <v>4</v>
      </c>
      <c r="G1481" t="s">
        <v>38</v>
      </c>
      <c r="H1481" t="s">
        <v>2</v>
      </c>
      <c r="I1481" t="s">
        <v>37</v>
      </c>
      <c r="J1481">
        <v>600</v>
      </c>
    </row>
    <row r="1482" spans="1:10" x14ac:dyDescent="0.25">
      <c r="A1482">
        <v>62</v>
      </c>
      <c r="B1482">
        <v>2018</v>
      </c>
      <c r="C1482" t="s">
        <v>34</v>
      </c>
      <c r="D1482" t="s">
        <v>48</v>
      </c>
      <c r="E1482" t="s">
        <v>39</v>
      </c>
      <c r="F1482">
        <v>5</v>
      </c>
      <c r="G1482" t="s">
        <v>45</v>
      </c>
      <c r="H1482" t="s">
        <v>46</v>
      </c>
      <c r="I1482" t="s">
        <v>51</v>
      </c>
      <c r="J1482">
        <v>1018.4</v>
      </c>
    </row>
    <row r="1483" spans="1:10" x14ac:dyDescent="0.25">
      <c r="A1483">
        <v>62</v>
      </c>
      <c r="B1483">
        <v>2018</v>
      </c>
      <c r="C1483" t="s">
        <v>34</v>
      </c>
      <c r="D1483" t="s">
        <v>48</v>
      </c>
      <c r="E1483" t="s">
        <v>39</v>
      </c>
      <c r="F1483">
        <v>6</v>
      </c>
      <c r="G1483" t="s">
        <v>45</v>
      </c>
      <c r="H1483" t="s">
        <v>2</v>
      </c>
      <c r="I1483" t="s">
        <v>37</v>
      </c>
      <c r="J1483">
        <v>509.6</v>
      </c>
    </row>
    <row r="1484" spans="1:10" x14ac:dyDescent="0.25">
      <c r="A1484">
        <v>62</v>
      </c>
      <c r="B1484">
        <v>2018</v>
      </c>
      <c r="C1484" t="s">
        <v>34</v>
      </c>
      <c r="D1484" t="s">
        <v>49</v>
      </c>
      <c r="E1484" t="s">
        <v>39</v>
      </c>
      <c r="F1484">
        <v>1</v>
      </c>
      <c r="G1484" t="s">
        <v>45</v>
      </c>
      <c r="H1484" t="s">
        <v>2</v>
      </c>
      <c r="I1484" t="s">
        <v>37</v>
      </c>
      <c r="J1484">
        <v>924.8</v>
      </c>
    </row>
    <row r="1485" spans="1:10" x14ac:dyDescent="0.25">
      <c r="A1485">
        <v>62</v>
      </c>
      <c r="B1485">
        <v>2018</v>
      </c>
      <c r="C1485" t="s">
        <v>34</v>
      </c>
      <c r="D1485" t="s">
        <v>49</v>
      </c>
      <c r="E1485" t="s">
        <v>39</v>
      </c>
      <c r="F1485">
        <v>2</v>
      </c>
      <c r="G1485" t="s">
        <v>45</v>
      </c>
      <c r="H1485" t="s">
        <v>2</v>
      </c>
      <c r="I1485" t="s">
        <v>51</v>
      </c>
      <c r="J1485">
        <v>988.2</v>
      </c>
    </row>
    <row r="1486" spans="1:10" x14ac:dyDescent="0.25">
      <c r="A1486">
        <v>62</v>
      </c>
      <c r="B1486">
        <v>2018</v>
      </c>
      <c r="C1486" t="s">
        <v>34</v>
      </c>
      <c r="D1486" t="s">
        <v>49</v>
      </c>
      <c r="E1486" t="s">
        <v>39</v>
      </c>
      <c r="F1486">
        <v>3</v>
      </c>
      <c r="G1486" t="s">
        <v>45</v>
      </c>
      <c r="H1486" t="s">
        <v>46</v>
      </c>
      <c r="I1486" t="s">
        <v>51</v>
      </c>
      <c r="J1486">
        <v>1624.9</v>
      </c>
    </row>
    <row r="1487" spans="1:10" x14ac:dyDescent="0.25">
      <c r="A1487">
        <v>62</v>
      </c>
      <c r="B1487">
        <v>2018</v>
      </c>
      <c r="C1487" t="s">
        <v>34</v>
      </c>
      <c r="D1487" t="s">
        <v>49</v>
      </c>
      <c r="E1487" t="s">
        <v>39</v>
      </c>
      <c r="F1487">
        <v>4</v>
      </c>
      <c r="G1487" t="s">
        <v>38</v>
      </c>
      <c r="H1487" t="s">
        <v>2</v>
      </c>
      <c r="I1487" t="s">
        <v>37</v>
      </c>
      <c r="J1487">
        <v>866.9</v>
      </c>
    </row>
    <row r="1488" spans="1:10" x14ac:dyDescent="0.25">
      <c r="A1488">
        <v>62</v>
      </c>
      <c r="B1488">
        <v>2018</v>
      </c>
      <c r="C1488" t="s">
        <v>34</v>
      </c>
      <c r="D1488" t="s">
        <v>49</v>
      </c>
      <c r="E1488" t="s">
        <v>39</v>
      </c>
      <c r="F1488">
        <v>5</v>
      </c>
      <c r="G1488" t="s">
        <v>38</v>
      </c>
      <c r="H1488" t="s">
        <v>46</v>
      </c>
      <c r="I1488" t="s">
        <v>37</v>
      </c>
      <c r="J1488">
        <v>1308.0999999999999</v>
      </c>
    </row>
    <row r="1489" spans="1:10" x14ac:dyDescent="0.25">
      <c r="A1489">
        <v>62</v>
      </c>
      <c r="B1489">
        <v>2018</v>
      </c>
      <c r="C1489" t="s">
        <v>34</v>
      </c>
      <c r="D1489" t="s">
        <v>49</v>
      </c>
      <c r="E1489" t="s">
        <v>39</v>
      </c>
      <c r="F1489">
        <v>6</v>
      </c>
      <c r="G1489" t="s">
        <v>38</v>
      </c>
      <c r="H1489" t="s">
        <v>46</v>
      </c>
      <c r="I1489" t="s">
        <v>51</v>
      </c>
      <c r="J1489">
        <v>1262</v>
      </c>
    </row>
    <row r="1490" spans="1:10" x14ac:dyDescent="0.25">
      <c r="A1490">
        <v>63</v>
      </c>
      <c r="B1490">
        <v>2017</v>
      </c>
      <c r="C1490" t="s">
        <v>34</v>
      </c>
      <c r="D1490" t="s">
        <v>48</v>
      </c>
      <c r="E1490" t="s">
        <v>39</v>
      </c>
      <c r="F1490">
        <v>1</v>
      </c>
      <c r="G1490" t="s">
        <v>45</v>
      </c>
      <c r="H1490" t="s">
        <v>46</v>
      </c>
      <c r="I1490" t="s">
        <v>51</v>
      </c>
      <c r="J1490">
        <v>818.6</v>
      </c>
    </row>
    <row r="1491" spans="1:10" x14ac:dyDescent="0.25">
      <c r="A1491">
        <v>63</v>
      </c>
      <c r="B1491">
        <v>2017</v>
      </c>
      <c r="C1491" t="s">
        <v>34</v>
      </c>
      <c r="D1491" t="s">
        <v>48</v>
      </c>
      <c r="E1491" t="s">
        <v>39</v>
      </c>
      <c r="F1491">
        <v>2</v>
      </c>
      <c r="G1491" t="s">
        <v>38</v>
      </c>
      <c r="H1491" t="s">
        <v>46</v>
      </c>
      <c r="I1491" t="s">
        <v>51</v>
      </c>
      <c r="J1491">
        <v>681.3</v>
      </c>
    </row>
    <row r="1492" spans="1:10" x14ac:dyDescent="0.25">
      <c r="A1492">
        <v>63</v>
      </c>
      <c r="B1492">
        <v>2017</v>
      </c>
      <c r="C1492" t="s">
        <v>34</v>
      </c>
      <c r="D1492" t="s">
        <v>48</v>
      </c>
      <c r="E1492" t="s">
        <v>39</v>
      </c>
      <c r="F1492">
        <v>3</v>
      </c>
      <c r="G1492" t="s">
        <v>45</v>
      </c>
      <c r="H1492" t="s">
        <v>2</v>
      </c>
      <c r="I1492" t="s">
        <v>37</v>
      </c>
      <c r="J1492">
        <v>527.70000000000005</v>
      </c>
    </row>
    <row r="1493" spans="1:10" x14ac:dyDescent="0.25">
      <c r="A1493">
        <v>63</v>
      </c>
      <c r="B1493">
        <v>2017</v>
      </c>
      <c r="C1493" t="s">
        <v>34</v>
      </c>
      <c r="D1493" t="s">
        <v>48</v>
      </c>
      <c r="E1493" t="s">
        <v>39</v>
      </c>
      <c r="F1493">
        <v>4</v>
      </c>
      <c r="G1493" t="s">
        <v>38</v>
      </c>
      <c r="H1493" t="s">
        <v>46</v>
      </c>
      <c r="I1493" t="s">
        <v>37</v>
      </c>
      <c r="J1493">
        <v>662.2</v>
      </c>
    </row>
    <row r="1494" spans="1:10" x14ac:dyDescent="0.25">
      <c r="A1494">
        <v>63</v>
      </c>
      <c r="B1494">
        <v>2017</v>
      </c>
      <c r="C1494" t="s">
        <v>34</v>
      </c>
      <c r="D1494" t="s">
        <v>48</v>
      </c>
      <c r="E1494" t="s">
        <v>39</v>
      </c>
      <c r="F1494">
        <v>5</v>
      </c>
      <c r="G1494" t="s">
        <v>38</v>
      </c>
      <c r="H1494" t="s">
        <v>2</v>
      </c>
      <c r="I1494" t="s">
        <v>51</v>
      </c>
      <c r="J1494">
        <v>357.4</v>
      </c>
    </row>
    <row r="1495" spans="1:10" x14ac:dyDescent="0.25">
      <c r="A1495">
        <v>63</v>
      </c>
      <c r="B1495">
        <v>2017</v>
      </c>
      <c r="C1495" t="s">
        <v>34</v>
      </c>
      <c r="D1495" t="s">
        <v>48</v>
      </c>
      <c r="E1495" t="s">
        <v>39</v>
      </c>
      <c r="F1495">
        <v>6</v>
      </c>
      <c r="G1495" t="s">
        <v>45</v>
      </c>
      <c r="H1495" t="s">
        <v>2</v>
      </c>
      <c r="I1495" t="s">
        <v>37</v>
      </c>
      <c r="J1495">
        <v>419.6</v>
      </c>
    </row>
    <row r="1496" spans="1:10" x14ac:dyDescent="0.25">
      <c r="A1496">
        <v>63</v>
      </c>
      <c r="B1496">
        <v>2017</v>
      </c>
      <c r="C1496" t="s">
        <v>34</v>
      </c>
      <c r="D1496" t="s">
        <v>49</v>
      </c>
      <c r="E1496" t="s">
        <v>39</v>
      </c>
      <c r="F1496">
        <v>1</v>
      </c>
      <c r="G1496" t="s">
        <v>45</v>
      </c>
      <c r="H1496" t="s">
        <v>46</v>
      </c>
      <c r="I1496" t="s">
        <v>51</v>
      </c>
      <c r="J1496">
        <v>983</v>
      </c>
    </row>
    <row r="1497" spans="1:10" x14ac:dyDescent="0.25">
      <c r="A1497">
        <v>63</v>
      </c>
      <c r="B1497">
        <v>2017</v>
      </c>
      <c r="C1497" t="s">
        <v>34</v>
      </c>
      <c r="D1497" t="s">
        <v>49</v>
      </c>
      <c r="E1497" t="s">
        <v>39</v>
      </c>
      <c r="F1497">
        <v>2</v>
      </c>
      <c r="G1497" t="s">
        <v>38</v>
      </c>
      <c r="H1497" t="s">
        <v>46</v>
      </c>
      <c r="I1497" t="s">
        <v>37</v>
      </c>
      <c r="J1497">
        <v>1173.4000000000001</v>
      </c>
    </row>
    <row r="1498" spans="1:10" x14ac:dyDescent="0.25">
      <c r="A1498">
        <v>63</v>
      </c>
      <c r="B1498">
        <v>2017</v>
      </c>
      <c r="C1498" t="s">
        <v>34</v>
      </c>
      <c r="D1498" t="s">
        <v>49</v>
      </c>
      <c r="E1498" t="s">
        <v>39</v>
      </c>
      <c r="F1498">
        <v>3</v>
      </c>
      <c r="G1498" t="s">
        <v>45</v>
      </c>
      <c r="H1498" t="s">
        <v>46</v>
      </c>
      <c r="I1498" t="s">
        <v>51</v>
      </c>
      <c r="J1498">
        <v>1206.4000000000001</v>
      </c>
    </row>
    <row r="1499" spans="1:10" x14ac:dyDescent="0.25">
      <c r="A1499">
        <v>63</v>
      </c>
      <c r="B1499">
        <v>2017</v>
      </c>
      <c r="C1499" t="s">
        <v>34</v>
      </c>
      <c r="D1499" t="s">
        <v>49</v>
      </c>
      <c r="E1499" t="s">
        <v>39</v>
      </c>
      <c r="F1499">
        <v>4</v>
      </c>
      <c r="G1499" t="s">
        <v>45</v>
      </c>
      <c r="H1499" t="s">
        <v>2</v>
      </c>
      <c r="I1499" t="s">
        <v>51</v>
      </c>
      <c r="J1499">
        <v>622.20000000000005</v>
      </c>
    </row>
    <row r="1500" spans="1:10" x14ac:dyDescent="0.25">
      <c r="A1500">
        <v>63</v>
      </c>
      <c r="B1500">
        <v>2017</v>
      </c>
      <c r="C1500" t="s">
        <v>34</v>
      </c>
      <c r="D1500" t="s">
        <v>49</v>
      </c>
      <c r="E1500" t="s">
        <v>39</v>
      </c>
      <c r="F1500">
        <v>5</v>
      </c>
      <c r="G1500" t="s">
        <v>45</v>
      </c>
      <c r="H1500" t="s">
        <v>2</v>
      </c>
      <c r="I1500" t="s">
        <v>51</v>
      </c>
      <c r="J1500">
        <v>776.1</v>
      </c>
    </row>
    <row r="1501" spans="1:10" x14ac:dyDescent="0.25">
      <c r="A1501">
        <v>63</v>
      </c>
      <c r="B1501">
        <v>2017</v>
      </c>
      <c r="C1501" t="s">
        <v>34</v>
      </c>
      <c r="D1501" t="s">
        <v>49</v>
      </c>
      <c r="E1501" t="s">
        <v>39</v>
      </c>
      <c r="F1501">
        <v>6</v>
      </c>
      <c r="G1501" t="s">
        <v>45</v>
      </c>
      <c r="H1501" t="s">
        <v>2</v>
      </c>
      <c r="I1501" t="s">
        <v>51</v>
      </c>
      <c r="J1501">
        <v>718.9</v>
      </c>
    </row>
    <row r="1502" spans="1:10" x14ac:dyDescent="0.25">
      <c r="A1502">
        <v>63</v>
      </c>
      <c r="B1502">
        <v>2018</v>
      </c>
      <c r="C1502" t="s">
        <v>34</v>
      </c>
      <c r="D1502" t="s">
        <v>48</v>
      </c>
      <c r="E1502" t="s">
        <v>39</v>
      </c>
      <c r="F1502">
        <v>1</v>
      </c>
      <c r="G1502" t="s">
        <v>45</v>
      </c>
      <c r="H1502" t="s">
        <v>2</v>
      </c>
      <c r="I1502" t="s">
        <v>51</v>
      </c>
      <c r="J1502">
        <v>638.1</v>
      </c>
    </row>
    <row r="1503" spans="1:10" x14ac:dyDescent="0.25">
      <c r="A1503">
        <v>63</v>
      </c>
      <c r="B1503">
        <v>2018</v>
      </c>
      <c r="C1503" t="s">
        <v>34</v>
      </c>
      <c r="D1503" t="s">
        <v>48</v>
      </c>
      <c r="E1503" t="s">
        <v>39</v>
      </c>
      <c r="F1503">
        <v>2</v>
      </c>
      <c r="G1503" t="s">
        <v>45</v>
      </c>
      <c r="H1503" t="s">
        <v>2</v>
      </c>
      <c r="I1503" t="s">
        <v>51</v>
      </c>
      <c r="J1503">
        <v>551.70000000000005</v>
      </c>
    </row>
    <row r="1504" spans="1:10" x14ac:dyDescent="0.25">
      <c r="A1504">
        <v>63</v>
      </c>
      <c r="B1504">
        <v>2018</v>
      </c>
      <c r="C1504" t="s">
        <v>34</v>
      </c>
      <c r="D1504" t="s">
        <v>48</v>
      </c>
      <c r="E1504" t="s">
        <v>39</v>
      </c>
      <c r="F1504">
        <v>3</v>
      </c>
      <c r="G1504" t="s">
        <v>45</v>
      </c>
      <c r="H1504" t="s">
        <v>46</v>
      </c>
      <c r="I1504" t="s">
        <v>37</v>
      </c>
      <c r="J1504">
        <v>915.8</v>
      </c>
    </row>
    <row r="1505" spans="1:10" x14ac:dyDescent="0.25">
      <c r="A1505">
        <v>63</v>
      </c>
      <c r="B1505">
        <v>2018</v>
      </c>
      <c r="C1505" t="s">
        <v>34</v>
      </c>
      <c r="D1505" t="s">
        <v>48</v>
      </c>
      <c r="E1505" t="s">
        <v>39</v>
      </c>
      <c r="F1505">
        <v>4</v>
      </c>
      <c r="G1505" t="s">
        <v>45</v>
      </c>
      <c r="H1505" t="s">
        <v>2</v>
      </c>
      <c r="I1505" t="s">
        <v>51</v>
      </c>
      <c r="J1505">
        <v>782.1</v>
      </c>
    </row>
    <row r="1506" spans="1:10" x14ac:dyDescent="0.25">
      <c r="A1506">
        <v>63</v>
      </c>
      <c r="B1506">
        <v>2018</v>
      </c>
      <c r="C1506" t="s">
        <v>34</v>
      </c>
      <c r="D1506" t="s">
        <v>48</v>
      </c>
      <c r="E1506" t="s">
        <v>39</v>
      </c>
      <c r="F1506">
        <v>5</v>
      </c>
      <c r="G1506" t="s">
        <v>45</v>
      </c>
      <c r="H1506" t="s">
        <v>46</v>
      </c>
      <c r="I1506" t="s">
        <v>51</v>
      </c>
      <c r="J1506">
        <v>989.6</v>
      </c>
    </row>
    <row r="1507" spans="1:10" x14ac:dyDescent="0.25">
      <c r="A1507">
        <v>63</v>
      </c>
      <c r="B1507">
        <v>2018</v>
      </c>
      <c r="C1507" t="s">
        <v>34</v>
      </c>
      <c r="D1507" t="s">
        <v>48</v>
      </c>
      <c r="E1507" t="s">
        <v>39</v>
      </c>
      <c r="F1507">
        <v>6</v>
      </c>
      <c r="G1507" t="s">
        <v>38</v>
      </c>
      <c r="H1507" t="s">
        <v>46</v>
      </c>
      <c r="I1507" t="s">
        <v>51</v>
      </c>
      <c r="J1507">
        <v>993.7</v>
      </c>
    </row>
    <row r="1508" spans="1:10" x14ac:dyDescent="0.25">
      <c r="A1508">
        <v>63</v>
      </c>
      <c r="B1508">
        <v>2018</v>
      </c>
      <c r="C1508" t="s">
        <v>34</v>
      </c>
      <c r="D1508" t="s">
        <v>49</v>
      </c>
      <c r="E1508" t="s">
        <v>39</v>
      </c>
      <c r="F1508">
        <v>1</v>
      </c>
      <c r="G1508" t="s">
        <v>38</v>
      </c>
      <c r="H1508" t="s">
        <v>2</v>
      </c>
      <c r="I1508" t="s">
        <v>51</v>
      </c>
      <c r="J1508">
        <v>1076.0999999999999</v>
      </c>
    </row>
    <row r="1509" spans="1:10" x14ac:dyDescent="0.25">
      <c r="A1509">
        <v>63</v>
      </c>
      <c r="B1509">
        <v>2018</v>
      </c>
      <c r="C1509" t="s">
        <v>34</v>
      </c>
      <c r="D1509" t="s">
        <v>49</v>
      </c>
      <c r="E1509" t="s">
        <v>39</v>
      </c>
      <c r="F1509">
        <v>2</v>
      </c>
      <c r="G1509" t="s">
        <v>38</v>
      </c>
      <c r="H1509" t="s">
        <v>46</v>
      </c>
      <c r="I1509" t="s">
        <v>37</v>
      </c>
      <c r="J1509">
        <v>1363.6</v>
      </c>
    </row>
    <row r="1510" spans="1:10" x14ac:dyDescent="0.25">
      <c r="A1510">
        <v>63</v>
      </c>
      <c r="B1510">
        <v>2018</v>
      </c>
      <c r="C1510" t="s">
        <v>34</v>
      </c>
      <c r="D1510" t="s">
        <v>49</v>
      </c>
      <c r="E1510" t="s">
        <v>39</v>
      </c>
      <c r="F1510">
        <v>3</v>
      </c>
      <c r="G1510" t="s">
        <v>38</v>
      </c>
      <c r="H1510" t="s">
        <v>46</v>
      </c>
      <c r="I1510" t="s">
        <v>37</v>
      </c>
      <c r="J1510">
        <v>1574.2</v>
      </c>
    </row>
    <row r="1511" spans="1:10" x14ac:dyDescent="0.25">
      <c r="A1511">
        <v>63</v>
      </c>
      <c r="B1511">
        <v>2018</v>
      </c>
      <c r="C1511" t="s">
        <v>34</v>
      </c>
      <c r="D1511" t="s">
        <v>49</v>
      </c>
      <c r="E1511" t="s">
        <v>39</v>
      </c>
      <c r="F1511">
        <v>4</v>
      </c>
      <c r="G1511" t="s">
        <v>38</v>
      </c>
      <c r="H1511" t="s">
        <v>46</v>
      </c>
      <c r="I1511" t="s">
        <v>37</v>
      </c>
      <c r="J1511">
        <v>1497.1</v>
      </c>
    </row>
    <row r="1512" spans="1:10" x14ac:dyDescent="0.25">
      <c r="A1512">
        <v>63</v>
      </c>
      <c r="B1512">
        <v>2018</v>
      </c>
      <c r="C1512" t="s">
        <v>34</v>
      </c>
      <c r="D1512" t="s">
        <v>49</v>
      </c>
      <c r="E1512" t="s">
        <v>39</v>
      </c>
      <c r="F1512">
        <v>5</v>
      </c>
      <c r="G1512" t="s">
        <v>45</v>
      </c>
      <c r="H1512" t="s">
        <v>2</v>
      </c>
      <c r="I1512" t="s">
        <v>37</v>
      </c>
      <c r="J1512">
        <v>1072.2</v>
      </c>
    </row>
    <row r="1513" spans="1:10" x14ac:dyDescent="0.25">
      <c r="A1513">
        <v>63</v>
      </c>
      <c r="B1513">
        <v>2018</v>
      </c>
      <c r="C1513" t="s">
        <v>34</v>
      </c>
      <c r="D1513" t="s">
        <v>49</v>
      </c>
      <c r="E1513" t="s">
        <v>39</v>
      </c>
      <c r="F1513">
        <v>6</v>
      </c>
      <c r="G1513" t="s">
        <v>45</v>
      </c>
      <c r="H1513" t="s">
        <v>2</v>
      </c>
      <c r="I1513" t="s">
        <v>51</v>
      </c>
      <c r="J1513">
        <v>955</v>
      </c>
    </row>
    <row r="1514" spans="1:10" x14ac:dyDescent="0.25">
      <c r="A1514">
        <v>64</v>
      </c>
      <c r="B1514">
        <v>2017</v>
      </c>
      <c r="C1514" t="s">
        <v>34</v>
      </c>
      <c r="D1514" t="s">
        <v>48</v>
      </c>
      <c r="E1514" t="s">
        <v>39</v>
      </c>
      <c r="F1514">
        <v>1</v>
      </c>
      <c r="G1514" t="s">
        <v>38</v>
      </c>
      <c r="H1514" t="s">
        <v>2</v>
      </c>
      <c r="I1514" t="s">
        <v>37</v>
      </c>
      <c r="J1514">
        <v>375.8</v>
      </c>
    </row>
    <row r="1515" spans="1:10" x14ac:dyDescent="0.25">
      <c r="A1515">
        <v>64</v>
      </c>
      <c r="B1515">
        <v>2017</v>
      </c>
      <c r="C1515" t="s">
        <v>34</v>
      </c>
      <c r="D1515" t="s">
        <v>48</v>
      </c>
      <c r="E1515" t="s">
        <v>39</v>
      </c>
      <c r="F1515">
        <v>2</v>
      </c>
      <c r="G1515" t="s">
        <v>38</v>
      </c>
      <c r="H1515" t="s">
        <v>46</v>
      </c>
      <c r="I1515" t="s">
        <v>37</v>
      </c>
      <c r="J1515">
        <v>974.8</v>
      </c>
    </row>
    <row r="1516" spans="1:10" x14ac:dyDescent="0.25">
      <c r="A1516">
        <v>64</v>
      </c>
      <c r="B1516">
        <v>2017</v>
      </c>
      <c r="C1516" t="s">
        <v>34</v>
      </c>
      <c r="D1516" t="s">
        <v>48</v>
      </c>
      <c r="E1516" t="s">
        <v>39</v>
      </c>
      <c r="F1516">
        <v>3</v>
      </c>
      <c r="G1516" t="s">
        <v>45</v>
      </c>
      <c r="H1516" t="s">
        <v>46</v>
      </c>
      <c r="I1516" t="s">
        <v>37</v>
      </c>
      <c r="J1516">
        <v>628.6</v>
      </c>
    </row>
    <row r="1517" spans="1:10" x14ac:dyDescent="0.25">
      <c r="A1517">
        <v>64</v>
      </c>
      <c r="B1517">
        <v>2017</v>
      </c>
      <c r="C1517" t="s">
        <v>34</v>
      </c>
      <c r="D1517" t="s">
        <v>48</v>
      </c>
      <c r="E1517" t="s">
        <v>39</v>
      </c>
      <c r="F1517">
        <v>4</v>
      </c>
      <c r="G1517" t="s">
        <v>45</v>
      </c>
      <c r="H1517" t="s">
        <v>2</v>
      </c>
      <c r="I1517" t="s">
        <v>51</v>
      </c>
      <c r="J1517">
        <v>246.9</v>
      </c>
    </row>
    <row r="1518" spans="1:10" x14ac:dyDescent="0.25">
      <c r="A1518">
        <v>64</v>
      </c>
      <c r="B1518">
        <v>2017</v>
      </c>
      <c r="C1518" t="s">
        <v>34</v>
      </c>
      <c r="D1518" t="s">
        <v>48</v>
      </c>
      <c r="E1518" t="s">
        <v>39</v>
      </c>
      <c r="F1518">
        <v>5</v>
      </c>
      <c r="G1518" t="s">
        <v>38</v>
      </c>
      <c r="H1518" t="s">
        <v>46</v>
      </c>
      <c r="I1518" t="s">
        <v>51</v>
      </c>
      <c r="J1518">
        <v>747.1</v>
      </c>
    </row>
    <row r="1519" spans="1:10" x14ac:dyDescent="0.25">
      <c r="A1519">
        <v>64</v>
      </c>
      <c r="B1519">
        <v>2017</v>
      </c>
      <c r="C1519" t="s">
        <v>34</v>
      </c>
      <c r="D1519" t="s">
        <v>48</v>
      </c>
      <c r="E1519" t="s">
        <v>39</v>
      </c>
      <c r="F1519">
        <v>6</v>
      </c>
      <c r="G1519" t="s">
        <v>38</v>
      </c>
      <c r="H1519" t="s">
        <v>46</v>
      </c>
      <c r="I1519" t="s">
        <v>37</v>
      </c>
      <c r="J1519">
        <v>843.3</v>
      </c>
    </row>
    <row r="1520" spans="1:10" x14ac:dyDescent="0.25">
      <c r="A1520">
        <v>64</v>
      </c>
      <c r="B1520">
        <v>2017</v>
      </c>
      <c r="C1520" t="s">
        <v>34</v>
      </c>
      <c r="D1520" t="s">
        <v>49</v>
      </c>
      <c r="E1520" t="s">
        <v>39</v>
      </c>
      <c r="F1520">
        <v>1</v>
      </c>
      <c r="G1520" t="s">
        <v>45</v>
      </c>
      <c r="H1520" t="s">
        <v>2</v>
      </c>
      <c r="I1520" t="s">
        <v>37</v>
      </c>
      <c r="J1520">
        <v>864.7</v>
      </c>
    </row>
    <row r="1521" spans="1:10" x14ac:dyDescent="0.25">
      <c r="A1521">
        <v>64</v>
      </c>
      <c r="B1521">
        <v>2017</v>
      </c>
      <c r="C1521" t="s">
        <v>34</v>
      </c>
      <c r="D1521" t="s">
        <v>49</v>
      </c>
      <c r="E1521" t="s">
        <v>39</v>
      </c>
      <c r="F1521">
        <v>2</v>
      </c>
      <c r="G1521" t="s">
        <v>45</v>
      </c>
      <c r="H1521" t="s">
        <v>46</v>
      </c>
      <c r="I1521" t="s">
        <v>51</v>
      </c>
      <c r="J1521">
        <v>962.1</v>
      </c>
    </row>
    <row r="1522" spans="1:10" x14ac:dyDescent="0.25">
      <c r="A1522">
        <v>64</v>
      </c>
      <c r="B1522">
        <v>2017</v>
      </c>
      <c r="C1522" t="s">
        <v>34</v>
      </c>
      <c r="D1522" t="s">
        <v>49</v>
      </c>
      <c r="E1522" t="s">
        <v>39</v>
      </c>
      <c r="F1522">
        <v>3</v>
      </c>
      <c r="G1522" t="s">
        <v>45</v>
      </c>
      <c r="H1522" t="s">
        <v>46</v>
      </c>
      <c r="I1522" t="s">
        <v>51</v>
      </c>
      <c r="J1522">
        <v>1173.3</v>
      </c>
    </row>
    <row r="1523" spans="1:10" x14ac:dyDescent="0.25">
      <c r="A1523">
        <v>64</v>
      </c>
      <c r="B1523">
        <v>2017</v>
      </c>
      <c r="C1523" t="s">
        <v>34</v>
      </c>
      <c r="D1523" t="s">
        <v>49</v>
      </c>
      <c r="E1523" t="s">
        <v>39</v>
      </c>
      <c r="F1523">
        <v>4</v>
      </c>
      <c r="G1523" t="s">
        <v>45</v>
      </c>
      <c r="H1523" t="s">
        <v>2</v>
      </c>
      <c r="I1523" t="s">
        <v>51</v>
      </c>
      <c r="J1523">
        <v>602.6</v>
      </c>
    </row>
    <row r="1524" spans="1:10" x14ac:dyDescent="0.25">
      <c r="A1524">
        <v>64</v>
      </c>
      <c r="B1524">
        <v>2017</v>
      </c>
      <c r="C1524" t="s">
        <v>34</v>
      </c>
      <c r="D1524" t="s">
        <v>49</v>
      </c>
      <c r="E1524" t="s">
        <v>39</v>
      </c>
      <c r="F1524">
        <v>5</v>
      </c>
      <c r="G1524" t="s">
        <v>38</v>
      </c>
      <c r="H1524" t="s">
        <v>2</v>
      </c>
      <c r="I1524" t="s">
        <v>51</v>
      </c>
      <c r="J1524">
        <v>728.4</v>
      </c>
    </row>
    <row r="1525" spans="1:10" x14ac:dyDescent="0.25">
      <c r="A1525">
        <v>64</v>
      </c>
      <c r="B1525">
        <v>2017</v>
      </c>
      <c r="C1525" t="s">
        <v>34</v>
      </c>
      <c r="D1525" t="s">
        <v>49</v>
      </c>
      <c r="E1525" t="s">
        <v>39</v>
      </c>
      <c r="F1525">
        <v>6</v>
      </c>
      <c r="G1525" t="s">
        <v>45</v>
      </c>
      <c r="H1525" t="s">
        <v>46</v>
      </c>
      <c r="I1525" t="s">
        <v>37</v>
      </c>
      <c r="J1525">
        <v>1305.9000000000001</v>
      </c>
    </row>
    <row r="1526" spans="1:10" x14ac:dyDescent="0.25">
      <c r="A1526">
        <v>64</v>
      </c>
      <c r="B1526">
        <v>2018</v>
      </c>
      <c r="C1526" t="s">
        <v>34</v>
      </c>
      <c r="D1526" t="s">
        <v>48</v>
      </c>
      <c r="E1526" t="s">
        <v>39</v>
      </c>
      <c r="F1526">
        <v>1</v>
      </c>
      <c r="G1526" t="s">
        <v>38</v>
      </c>
      <c r="H1526" t="s">
        <v>46</v>
      </c>
      <c r="I1526" t="s">
        <v>51</v>
      </c>
      <c r="J1526">
        <v>1051.7</v>
      </c>
    </row>
    <row r="1527" spans="1:10" x14ac:dyDescent="0.25">
      <c r="A1527">
        <v>64</v>
      </c>
      <c r="B1527">
        <v>2018</v>
      </c>
      <c r="C1527" t="s">
        <v>34</v>
      </c>
      <c r="D1527" t="s">
        <v>48</v>
      </c>
      <c r="E1527" t="s">
        <v>39</v>
      </c>
      <c r="F1527">
        <v>2</v>
      </c>
      <c r="G1527" t="s">
        <v>38</v>
      </c>
      <c r="H1527" t="s">
        <v>2</v>
      </c>
      <c r="I1527" t="s">
        <v>37</v>
      </c>
      <c r="J1527">
        <v>560.4</v>
      </c>
    </row>
    <row r="1528" spans="1:10" x14ac:dyDescent="0.25">
      <c r="A1528">
        <v>64</v>
      </c>
      <c r="B1528">
        <v>2018</v>
      </c>
      <c r="C1528" t="s">
        <v>34</v>
      </c>
      <c r="D1528" t="s">
        <v>48</v>
      </c>
      <c r="E1528" t="s">
        <v>39</v>
      </c>
      <c r="F1528">
        <v>3</v>
      </c>
      <c r="G1528" t="s">
        <v>45</v>
      </c>
      <c r="H1528" t="s">
        <v>46</v>
      </c>
      <c r="I1528" t="s">
        <v>51</v>
      </c>
      <c r="J1528">
        <v>900.5</v>
      </c>
    </row>
    <row r="1529" spans="1:10" x14ac:dyDescent="0.25">
      <c r="A1529">
        <v>64</v>
      </c>
      <c r="B1529">
        <v>2018</v>
      </c>
      <c r="C1529" t="s">
        <v>34</v>
      </c>
      <c r="D1529" t="s">
        <v>48</v>
      </c>
      <c r="E1529" t="s">
        <v>39</v>
      </c>
      <c r="F1529">
        <v>4</v>
      </c>
      <c r="G1529" t="s">
        <v>38</v>
      </c>
      <c r="H1529" t="s">
        <v>46</v>
      </c>
      <c r="I1529" t="s">
        <v>37</v>
      </c>
      <c r="J1529">
        <v>1011</v>
      </c>
    </row>
    <row r="1530" spans="1:10" x14ac:dyDescent="0.25">
      <c r="A1530">
        <v>64</v>
      </c>
      <c r="B1530">
        <v>2018</v>
      </c>
      <c r="C1530" t="s">
        <v>34</v>
      </c>
      <c r="D1530" t="s">
        <v>48</v>
      </c>
      <c r="E1530" t="s">
        <v>39</v>
      </c>
      <c r="F1530">
        <v>5</v>
      </c>
      <c r="G1530" t="s">
        <v>38</v>
      </c>
      <c r="H1530" t="s">
        <v>46</v>
      </c>
      <c r="I1530" t="s">
        <v>51</v>
      </c>
      <c r="J1530">
        <v>990.1</v>
      </c>
    </row>
    <row r="1531" spans="1:10" x14ac:dyDescent="0.25">
      <c r="A1531">
        <v>64</v>
      </c>
      <c r="B1531">
        <v>2018</v>
      </c>
      <c r="C1531" t="s">
        <v>34</v>
      </c>
      <c r="D1531" t="s">
        <v>48</v>
      </c>
      <c r="E1531" t="s">
        <v>39</v>
      </c>
      <c r="F1531">
        <v>6</v>
      </c>
      <c r="G1531" t="s">
        <v>38</v>
      </c>
      <c r="H1531" t="s">
        <v>46</v>
      </c>
      <c r="I1531" t="s">
        <v>37</v>
      </c>
      <c r="J1531">
        <v>915.5</v>
      </c>
    </row>
    <row r="1532" spans="1:10" x14ac:dyDescent="0.25">
      <c r="A1532">
        <v>64</v>
      </c>
      <c r="B1532">
        <v>2018</v>
      </c>
      <c r="C1532" t="s">
        <v>34</v>
      </c>
      <c r="D1532" t="s">
        <v>49</v>
      </c>
      <c r="E1532" t="s">
        <v>39</v>
      </c>
      <c r="F1532">
        <v>1</v>
      </c>
      <c r="G1532" t="s">
        <v>38</v>
      </c>
      <c r="H1532" t="s">
        <v>46</v>
      </c>
      <c r="I1532" t="s">
        <v>37</v>
      </c>
      <c r="J1532">
        <v>1371.8</v>
      </c>
    </row>
    <row r="1533" spans="1:10" x14ac:dyDescent="0.25">
      <c r="A1533">
        <v>64</v>
      </c>
      <c r="B1533">
        <v>2018</v>
      </c>
      <c r="C1533" t="s">
        <v>34</v>
      </c>
      <c r="D1533" t="s">
        <v>49</v>
      </c>
      <c r="E1533" t="s">
        <v>39</v>
      </c>
      <c r="F1533">
        <v>2</v>
      </c>
      <c r="G1533" t="s">
        <v>38</v>
      </c>
      <c r="H1533" t="s">
        <v>2</v>
      </c>
      <c r="I1533" t="s">
        <v>51</v>
      </c>
      <c r="J1533">
        <v>937.4</v>
      </c>
    </row>
    <row r="1534" spans="1:10" x14ac:dyDescent="0.25">
      <c r="A1534">
        <v>64</v>
      </c>
      <c r="B1534">
        <v>2018</v>
      </c>
      <c r="C1534" t="s">
        <v>34</v>
      </c>
      <c r="D1534" t="s">
        <v>49</v>
      </c>
      <c r="E1534" t="s">
        <v>39</v>
      </c>
      <c r="F1534">
        <v>3</v>
      </c>
      <c r="G1534" t="s">
        <v>38</v>
      </c>
      <c r="H1534" t="s">
        <v>2</v>
      </c>
      <c r="I1534" t="s">
        <v>51</v>
      </c>
      <c r="J1534">
        <v>911.4</v>
      </c>
    </row>
    <row r="1535" spans="1:10" x14ac:dyDescent="0.25">
      <c r="A1535">
        <v>64</v>
      </c>
      <c r="B1535">
        <v>2018</v>
      </c>
      <c r="C1535" t="s">
        <v>34</v>
      </c>
      <c r="D1535" t="s">
        <v>49</v>
      </c>
      <c r="E1535" t="s">
        <v>39</v>
      </c>
      <c r="F1535">
        <v>4</v>
      </c>
      <c r="G1535" t="s">
        <v>45</v>
      </c>
      <c r="H1535" t="s">
        <v>2</v>
      </c>
      <c r="I1535" t="s">
        <v>51</v>
      </c>
      <c r="J1535">
        <v>974.8</v>
      </c>
    </row>
    <row r="1536" spans="1:10" x14ac:dyDescent="0.25">
      <c r="A1536">
        <v>64</v>
      </c>
      <c r="B1536">
        <v>2018</v>
      </c>
      <c r="C1536" t="s">
        <v>34</v>
      </c>
      <c r="D1536" t="s">
        <v>49</v>
      </c>
      <c r="E1536" t="s">
        <v>39</v>
      </c>
      <c r="F1536">
        <v>5</v>
      </c>
      <c r="G1536" t="s">
        <v>45</v>
      </c>
      <c r="H1536" t="s">
        <v>2</v>
      </c>
      <c r="I1536" t="s">
        <v>37</v>
      </c>
      <c r="J1536">
        <v>838.2</v>
      </c>
    </row>
    <row r="1537" spans="1:10" x14ac:dyDescent="0.25">
      <c r="A1537">
        <v>64</v>
      </c>
      <c r="B1537">
        <v>2018</v>
      </c>
      <c r="C1537" t="s">
        <v>34</v>
      </c>
      <c r="D1537" t="s">
        <v>49</v>
      </c>
      <c r="E1537" t="s">
        <v>39</v>
      </c>
      <c r="F1537">
        <v>6</v>
      </c>
      <c r="G1537" t="s">
        <v>38</v>
      </c>
      <c r="H1537" t="s">
        <v>2</v>
      </c>
      <c r="I1537" t="s">
        <v>37</v>
      </c>
      <c r="J1537">
        <v>990.7</v>
      </c>
    </row>
    <row r="1538" spans="1:10" x14ac:dyDescent="0.25">
      <c r="A1538">
        <v>65</v>
      </c>
      <c r="B1538">
        <v>2017</v>
      </c>
      <c r="C1538" t="s">
        <v>34</v>
      </c>
      <c r="D1538" t="s">
        <v>48</v>
      </c>
      <c r="E1538" t="s">
        <v>39</v>
      </c>
      <c r="F1538">
        <v>1</v>
      </c>
      <c r="G1538" t="s">
        <v>45</v>
      </c>
      <c r="H1538" t="s">
        <v>2</v>
      </c>
      <c r="I1538" t="s">
        <v>37</v>
      </c>
      <c r="J1538">
        <v>434</v>
      </c>
    </row>
    <row r="1539" spans="1:10" x14ac:dyDescent="0.25">
      <c r="A1539">
        <v>65</v>
      </c>
      <c r="B1539">
        <v>2017</v>
      </c>
      <c r="C1539" t="s">
        <v>34</v>
      </c>
      <c r="D1539" t="s">
        <v>48</v>
      </c>
      <c r="E1539" t="s">
        <v>39</v>
      </c>
      <c r="F1539">
        <v>2</v>
      </c>
      <c r="G1539" t="s">
        <v>45</v>
      </c>
      <c r="H1539" t="s">
        <v>46</v>
      </c>
      <c r="I1539" t="s">
        <v>51</v>
      </c>
      <c r="J1539">
        <v>585.6</v>
      </c>
    </row>
    <row r="1540" spans="1:10" x14ac:dyDescent="0.25">
      <c r="A1540">
        <v>65</v>
      </c>
      <c r="B1540">
        <v>2017</v>
      </c>
      <c r="C1540" t="s">
        <v>34</v>
      </c>
      <c r="D1540" t="s">
        <v>48</v>
      </c>
      <c r="E1540" t="s">
        <v>39</v>
      </c>
      <c r="F1540">
        <v>3</v>
      </c>
      <c r="G1540" t="s">
        <v>38</v>
      </c>
      <c r="H1540" t="s">
        <v>2</v>
      </c>
      <c r="I1540" t="s">
        <v>37</v>
      </c>
      <c r="J1540">
        <v>407.6</v>
      </c>
    </row>
    <row r="1541" spans="1:10" x14ac:dyDescent="0.25">
      <c r="A1541">
        <v>65</v>
      </c>
      <c r="B1541">
        <v>2017</v>
      </c>
      <c r="C1541" t="s">
        <v>34</v>
      </c>
      <c r="D1541" t="s">
        <v>48</v>
      </c>
      <c r="E1541" t="s">
        <v>39</v>
      </c>
      <c r="F1541">
        <v>4</v>
      </c>
      <c r="G1541" t="s">
        <v>45</v>
      </c>
      <c r="H1541" t="s">
        <v>46</v>
      </c>
      <c r="I1541" t="s">
        <v>37</v>
      </c>
      <c r="J1541">
        <v>893.9</v>
      </c>
    </row>
    <row r="1542" spans="1:10" x14ac:dyDescent="0.25">
      <c r="A1542">
        <v>65</v>
      </c>
      <c r="B1542">
        <v>2017</v>
      </c>
      <c r="C1542" t="s">
        <v>34</v>
      </c>
      <c r="D1542" t="s">
        <v>48</v>
      </c>
      <c r="E1542" t="s">
        <v>39</v>
      </c>
      <c r="F1542">
        <v>5</v>
      </c>
      <c r="G1542" t="s">
        <v>38</v>
      </c>
      <c r="H1542" t="s">
        <v>2</v>
      </c>
      <c r="I1542" t="s">
        <v>51</v>
      </c>
      <c r="J1542">
        <v>484.2</v>
      </c>
    </row>
    <row r="1543" spans="1:10" x14ac:dyDescent="0.25">
      <c r="A1543">
        <v>65</v>
      </c>
      <c r="B1543">
        <v>2017</v>
      </c>
      <c r="C1543" t="s">
        <v>34</v>
      </c>
      <c r="D1543" t="s">
        <v>48</v>
      </c>
      <c r="E1543" t="s">
        <v>39</v>
      </c>
      <c r="F1543">
        <v>6</v>
      </c>
      <c r="G1543" t="s">
        <v>45</v>
      </c>
      <c r="H1543" t="s">
        <v>2</v>
      </c>
      <c r="I1543" t="s">
        <v>51</v>
      </c>
      <c r="J1543">
        <v>364.8</v>
      </c>
    </row>
    <row r="1544" spans="1:10" x14ac:dyDescent="0.25">
      <c r="A1544">
        <v>65</v>
      </c>
      <c r="B1544">
        <v>2017</v>
      </c>
      <c r="C1544" t="s">
        <v>34</v>
      </c>
      <c r="D1544" t="s">
        <v>49</v>
      </c>
      <c r="E1544" t="s">
        <v>39</v>
      </c>
      <c r="F1544">
        <v>1</v>
      </c>
      <c r="G1544" t="s">
        <v>45</v>
      </c>
      <c r="H1544" t="s">
        <v>46</v>
      </c>
      <c r="I1544" t="s">
        <v>37</v>
      </c>
      <c r="J1544">
        <v>1187.5999999999999</v>
      </c>
    </row>
    <row r="1545" spans="1:10" x14ac:dyDescent="0.25">
      <c r="A1545">
        <v>65</v>
      </c>
      <c r="B1545">
        <v>2017</v>
      </c>
      <c r="C1545" t="s">
        <v>34</v>
      </c>
      <c r="D1545" t="s">
        <v>49</v>
      </c>
      <c r="E1545" t="s">
        <v>39</v>
      </c>
      <c r="F1545">
        <v>2</v>
      </c>
      <c r="G1545" t="s">
        <v>38</v>
      </c>
      <c r="H1545" t="s">
        <v>46</v>
      </c>
      <c r="I1545" t="s">
        <v>51</v>
      </c>
      <c r="J1545">
        <v>1146.7</v>
      </c>
    </row>
    <row r="1546" spans="1:10" x14ac:dyDescent="0.25">
      <c r="A1546">
        <v>65</v>
      </c>
      <c r="B1546">
        <v>2017</v>
      </c>
      <c r="C1546" t="s">
        <v>34</v>
      </c>
      <c r="D1546" t="s">
        <v>49</v>
      </c>
      <c r="E1546" t="s">
        <v>39</v>
      </c>
      <c r="F1546">
        <v>3</v>
      </c>
      <c r="G1546" t="s">
        <v>45</v>
      </c>
      <c r="H1546" t="s">
        <v>46</v>
      </c>
      <c r="I1546" t="s">
        <v>51</v>
      </c>
      <c r="J1546">
        <v>1358.3</v>
      </c>
    </row>
    <row r="1547" spans="1:10" x14ac:dyDescent="0.25">
      <c r="A1547">
        <v>65</v>
      </c>
      <c r="B1547">
        <v>2017</v>
      </c>
      <c r="C1547" t="s">
        <v>34</v>
      </c>
      <c r="D1547" t="s">
        <v>49</v>
      </c>
      <c r="E1547" t="s">
        <v>39</v>
      </c>
      <c r="F1547">
        <v>4</v>
      </c>
      <c r="G1547" t="s">
        <v>38</v>
      </c>
      <c r="H1547" t="s">
        <v>46</v>
      </c>
      <c r="I1547" t="s">
        <v>51</v>
      </c>
      <c r="J1547">
        <v>948.6</v>
      </c>
    </row>
    <row r="1548" spans="1:10" x14ac:dyDescent="0.25">
      <c r="A1548">
        <v>65</v>
      </c>
      <c r="B1548">
        <v>2017</v>
      </c>
      <c r="C1548" t="s">
        <v>34</v>
      </c>
      <c r="D1548" t="s">
        <v>49</v>
      </c>
      <c r="E1548" t="s">
        <v>39</v>
      </c>
      <c r="F1548">
        <v>5</v>
      </c>
      <c r="G1548" t="s">
        <v>45</v>
      </c>
      <c r="H1548" t="s">
        <v>2</v>
      </c>
      <c r="I1548" t="s">
        <v>51</v>
      </c>
      <c r="J1548">
        <v>850.3</v>
      </c>
    </row>
    <row r="1549" spans="1:10" x14ac:dyDescent="0.25">
      <c r="A1549">
        <v>65</v>
      </c>
      <c r="B1549">
        <v>2017</v>
      </c>
      <c r="C1549" t="s">
        <v>34</v>
      </c>
      <c r="D1549" t="s">
        <v>49</v>
      </c>
      <c r="E1549" t="s">
        <v>39</v>
      </c>
      <c r="F1549">
        <v>6</v>
      </c>
      <c r="G1549" t="s">
        <v>38</v>
      </c>
      <c r="H1549" t="s">
        <v>2</v>
      </c>
      <c r="I1549" t="s">
        <v>37</v>
      </c>
      <c r="J1549">
        <v>650.4</v>
      </c>
    </row>
    <row r="1550" spans="1:10" x14ac:dyDescent="0.25">
      <c r="A1550">
        <v>65</v>
      </c>
      <c r="B1550">
        <v>2018</v>
      </c>
      <c r="C1550" t="s">
        <v>34</v>
      </c>
      <c r="D1550" t="s">
        <v>48</v>
      </c>
      <c r="E1550" t="s">
        <v>39</v>
      </c>
      <c r="F1550">
        <v>1</v>
      </c>
      <c r="G1550" t="s">
        <v>45</v>
      </c>
      <c r="H1550" t="s">
        <v>46</v>
      </c>
      <c r="I1550" t="s">
        <v>37</v>
      </c>
      <c r="J1550">
        <v>1016.7</v>
      </c>
    </row>
    <row r="1551" spans="1:10" x14ac:dyDescent="0.25">
      <c r="A1551">
        <v>65</v>
      </c>
      <c r="B1551">
        <v>2018</v>
      </c>
      <c r="C1551" t="s">
        <v>34</v>
      </c>
      <c r="D1551" t="s">
        <v>48</v>
      </c>
      <c r="E1551" t="s">
        <v>39</v>
      </c>
      <c r="F1551">
        <v>2</v>
      </c>
      <c r="G1551" t="s">
        <v>45</v>
      </c>
      <c r="H1551" t="s">
        <v>46</v>
      </c>
      <c r="I1551" t="s">
        <v>37</v>
      </c>
      <c r="J1551">
        <v>1071.5999999999999</v>
      </c>
    </row>
    <row r="1552" spans="1:10" x14ac:dyDescent="0.25">
      <c r="A1552">
        <v>65</v>
      </c>
      <c r="B1552">
        <v>2018</v>
      </c>
      <c r="C1552" t="s">
        <v>34</v>
      </c>
      <c r="D1552" t="s">
        <v>48</v>
      </c>
      <c r="E1552" t="s">
        <v>39</v>
      </c>
      <c r="F1552">
        <v>3</v>
      </c>
      <c r="G1552" t="s">
        <v>45</v>
      </c>
      <c r="H1552" t="s">
        <v>46</v>
      </c>
      <c r="I1552" t="s">
        <v>37</v>
      </c>
      <c r="J1552">
        <v>970.8</v>
      </c>
    </row>
    <row r="1553" spans="1:10" x14ac:dyDescent="0.25">
      <c r="A1553">
        <v>65</v>
      </c>
      <c r="B1553">
        <v>2018</v>
      </c>
      <c r="C1553" t="s">
        <v>34</v>
      </c>
      <c r="D1553" t="s">
        <v>48</v>
      </c>
      <c r="E1553" t="s">
        <v>39</v>
      </c>
      <c r="F1553">
        <v>4</v>
      </c>
      <c r="G1553" t="s">
        <v>38</v>
      </c>
      <c r="H1553" t="s">
        <v>2</v>
      </c>
      <c r="I1553" t="s">
        <v>37</v>
      </c>
      <c r="J1553">
        <v>619.70000000000005</v>
      </c>
    </row>
    <row r="1554" spans="1:10" x14ac:dyDescent="0.25">
      <c r="A1554">
        <v>65</v>
      </c>
      <c r="B1554">
        <v>2018</v>
      </c>
      <c r="C1554" t="s">
        <v>34</v>
      </c>
      <c r="D1554" t="s">
        <v>48</v>
      </c>
      <c r="E1554" t="s">
        <v>39</v>
      </c>
      <c r="F1554">
        <v>5</v>
      </c>
      <c r="G1554" t="s">
        <v>45</v>
      </c>
      <c r="H1554" t="s">
        <v>2</v>
      </c>
      <c r="I1554" t="s">
        <v>51</v>
      </c>
      <c r="J1554">
        <v>580.5</v>
      </c>
    </row>
    <row r="1555" spans="1:10" x14ac:dyDescent="0.25">
      <c r="A1555">
        <v>65</v>
      </c>
      <c r="B1555">
        <v>2018</v>
      </c>
      <c r="C1555" t="s">
        <v>34</v>
      </c>
      <c r="D1555" t="s">
        <v>48</v>
      </c>
      <c r="E1555" t="s">
        <v>39</v>
      </c>
      <c r="F1555">
        <v>6</v>
      </c>
      <c r="G1555" t="s">
        <v>45</v>
      </c>
      <c r="H1555" t="s">
        <v>2</v>
      </c>
      <c r="I1555" t="s">
        <v>51</v>
      </c>
      <c r="J1555">
        <v>652.5</v>
      </c>
    </row>
    <row r="1556" spans="1:10" x14ac:dyDescent="0.25">
      <c r="A1556">
        <v>65</v>
      </c>
      <c r="B1556">
        <v>2018</v>
      </c>
      <c r="C1556" t="s">
        <v>34</v>
      </c>
      <c r="D1556" t="s">
        <v>49</v>
      </c>
      <c r="E1556" t="s">
        <v>39</v>
      </c>
      <c r="F1556">
        <v>1</v>
      </c>
      <c r="G1556" t="s">
        <v>45</v>
      </c>
      <c r="H1556" t="s">
        <v>46</v>
      </c>
      <c r="I1556" t="s">
        <v>51</v>
      </c>
      <c r="J1556">
        <v>1532.2</v>
      </c>
    </row>
    <row r="1557" spans="1:10" x14ac:dyDescent="0.25">
      <c r="A1557">
        <v>65</v>
      </c>
      <c r="B1557">
        <v>2018</v>
      </c>
      <c r="C1557" t="s">
        <v>34</v>
      </c>
      <c r="D1557" t="s">
        <v>49</v>
      </c>
      <c r="E1557" t="s">
        <v>39</v>
      </c>
      <c r="F1557">
        <v>2</v>
      </c>
      <c r="G1557" t="s">
        <v>38</v>
      </c>
      <c r="H1557" t="s">
        <v>2</v>
      </c>
      <c r="I1557" t="s">
        <v>51</v>
      </c>
      <c r="J1557">
        <v>1005.2</v>
      </c>
    </row>
    <row r="1558" spans="1:10" x14ac:dyDescent="0.25">
      <c r="A1558">
        <v>65</v>
      </c>
      <c r="B1558">
        <v>2018</v>
      </c>
      <c r="C1558" t="s">
        <v>34</v>
      </c>
      <c r="D1558" t="s">
        <v>49</v>
      </c>
      <c r="E1558" t="s">
        <v>39</v>
      </c>
      <c r="F1558">
        <v>3</v>
      </c>
      <c r="G1558" t="s">
        <v>45</v>
      </c>
      <c r="H1558" t="s">
        <v>2</v>
      </c>
      <c r="I1558" t="s">
        <v>51</v>
      </c>
      <c r="J1558">
        <v>1004.3</v>
      </c>
    </row>
    <row r="1559" spans="1:10" x14ac:dyDescent="0.25">
      <c r="A1559">
        <v>65</v>
      </c>
      <c r="B1559">
        <v>2018</v>
      </c>
      <c r="C1559" t="s">
        <v>34</v>
      </c>
      <c r="D1559" t="s">
        <v>49</v>
      </c>
      <c r="E1559" t="s">
        <v>39</v>
      </c>
      <c r="F1559">
        <v>4</v>
      </c>
      <c r="G1559" t="s">
        <v>45</v>
      </c>
      <c r="H1559" t="s">
        <v>2</v>
      </c>
      <c r="I1559" t="s">
        <v>37</v>
      </c>
      <c r="J1559">
        <v>889.1</v>
      </c>
    </row>
    <row r="1560" spans="1:10" x14ac:dyDescent="0.25">
      <c r="A1560">
        <v>65</v>
      </c>
      <c r="B1560">
        <v>2018</v>
      </c>
      <c r="C1560" t="s">
        <v>34</v>
      </c>
      <c r="D1560" t="s">
        <v>49</v>
      </c>
      <c r="E1560" t="s">
        <v>39</v>
      </c>
      <c r="F1560">
        <v>5</v>
      </c>
      <c r="G1560" t="s">
        <v>38</v>
      </c>
      <c r="H1560" t="s">
        <v>46</v>
      </c>
      <c r="I1560" t="s">
        <v>51</v>
      </c>
      <c r="J1560">
        <v>1521.1</v>
      </c>
    </row>
    <row r="1561" spans="1:10" x14ac:dyDescent="0.25">
      <c r="A1561">
        <v>65</v>
      </c>
      <c r="B1561">
        <v>2018</v>
      </c>
      <c r="C1561" t="s">
        <v>34</v>
      </c>
      <c r="D1561" t="s">
        <v>49</v>
      </c>
      <c r="E1561" t="s">
        <v>39</v>
      </c>
      <c r="F1561">
        <v>6</v>
      </c>
      <c r="G1561" t="s">
        <v>38</v>
      </c>
      <c r="H1561" t="s">
        <v>2</v>
      </c>
      <c r="I1561" t="s">
        <v>37</v>
      </c>
      <c r="J1561">
        <v>1098.0999999999999</v>
      </c>
    </row>
    <row r="1562" spans="1:10" x14ac:dyDescent="0.25">
      <c r="A1562">
        <v>66</v>
      </c>
      <c r="B1562">
        <v>2017</v>
      </c>
      <c r="C1562" t="s">
        <v>34</v>
      </c>
      <c r="D1562" t="s">
        <v>48</v>
      </c>
      <c r="E1562" t="s">
        <v>39</v>
      </c>
      <c r="F1562">
        <v>1</v>
      </c>
      <c r="G1562" t="s">
        <v>38</v>
      </c>
      <c r="H1562" t="s">
        <v>46</v>
      </c>
      <c r="I1562" t="s">
        <v>51</v>
      </c>
      <c r="J1562">
        <v>673.5</v>
      </c>
    </row>
    <row r="1563" spans="1:10" x14ac:dyDescent="0.25">
      <c r="A1563">
        <v>66</v>
      </c>
      <c r="B1563">
        <v>2017</v>
      </c>
      <c r="C1563" t="s">
        <v>34</v>
      </c>
      <c r="D1563" t="s">
        <v>48</v>
      </c>
      <c r="E1563" t="s">
        <v>39</v>
      </c>
      <c r="F1563">
        <v>2</v>
      </c>
      <c r="G1563" t="s">
        <v>45</v>
      </c>
      <c r="H1563" t="s">
        <v>46</v>
      </c>
      <c r="I1563" t="s">
        <v>51</v>
      </c>
      <c r="J1563">
        <v>833.2</v>
      </c>
    </row>
    <row r="1564" spans="1:10" x14ac:dyDescent="0.25">
      <c r="A1564">
        <v>66</v>
      </c>
      <c r="B1564">
        <v>2017</v>
      </c>
      <c r="C1564" t="s">
        <v>34</v>
      </c>
      <c r="D1564" t="s">
        <v>48</v>
      </c>
      <c r="E1564" t="s">
        <v>39</v>
      </c>
      <c r="F1564">
        <v>3</v>
      </c>
      <c r="G1564" t="s">
        <v>38</v>
      </c>
      <c r="H1564" t="s">
        <v>2</v>
      </c>
      <c r="I1564" t="s">
        <v>51</v>
      </c>
      <c r="J1564">
        <v>317.39999999999998</v>
      </c>
    </row>
    <row r="1565" spans="1:10" x14ac:dyDescent="0.25">
      <c r="A1565">
        <v>66</v>
      </c>
      <c r="B1565">
        <v>2017</v>
      </c>
      <c r="C1565" t="s">
        <v>34</v>
      </c>
      <c r="D1565" t="s">
        <v>48</v>
      </c>
      <c r="E1565" t="s">
        <v>39</v>
      </c>
      <c r="F1565">
        <v>4</v>
      </c>
      <c r="G1565" t="s">
        <v>38</v>
      </c>
      <c r="H1565" t="s">
        <v>46</v>
      </c>
      <c r="I1565" t="s">
        <v>51</v>
      </c>
      <c r="J1565">
        <v>857.6</v>
      </c>
    </row>
    <row r="1566" spans="1:10" x14ac:dyDescent="0.25">
      <c r="A1566">
        <v>66</v>
      </c>
      <c r="B1566">
        <v>2017</v>
      </c>
      <c r="C1566" t="s">
        <v>34</v>
      </c>
      <c r="D1566" t="s">
        <v>48</v>
      </c>
      <c r="E1566" t="s">
        <v>39</v>
      </c>
      <c r="F1566">
        <v>5</v>
      </c>
      <c r="G1566" t="s">
        <v>38</v>
      </c>
      <c r="H1566" t="s">
        <v>2</v>
      </c>
      <c r="I1566" t="s">
        <v>51</v>
      </c>
      <c r="J1566">
        <v>447.9</v>
      </c>
    </row>
    <row r="1567" spans="1:10" x14ac:dyDescent="0.25">
      <c r="A1567">
        <v>66</v>
      </c>
      <c r="B1567">
        <v>2017</v>
      </c>
      <c r="C1567" t="s">
        <v>34</v>
      </c>
      <c r="D1567" t="s">
        <v>48</v>
      </c>
      <c r="E1567" t="s">
        <v>39</v>
      </c>
      <c r="F1567">
        <v>6</v>
      </c>
      <c r="G1567" t="s">
        <v>38</v>
      </c>
      <c r="H1567" t="s">
        <v>46</v>
      </c>
      <c r="I1567" t="s">
        <v>37</v>
      </c>
      <c r="J1567">
        <v>547</v>
      </c>
    </row>
    <row r="1568" spans="1:10" x14ac:dyDescent="0.25">
      <c r="A1568">
        <v>66</v>
      </c>
      <c r="B1568">
        <v>2017</v>
      </c>
      <c r="C1568" t="s">
        <v>34</v>
      </c>
      <c r="D1568" t="s">
        <v>49</v>
      </c>
      <c r="E1568" t="s">
        <v>39</v>
      </c>
      <c r="F1568">
        <v>1</v>
      </c>
      <c r="G1568" t="s">
        <v>45</v>
      </c>
      <c r="H1568" t="s">
        <v>46</v>
      </c>
      <c r="I1568" t="s">
        <v>51</v>
      </c>
      <c r="J1568">
        <v>1425.1</v>
      </c>
    </row>
    <row r="1569" spans="1:10" x14ac:dyDescent="0.25">
      <c r="A1569">
        <v>66</v>
      </c>
      <c r="B1569">
        <v>2017</v>
      </c>
      <c r="C1569" t="s">
        <v>34</v>
      </c>
      <c r="D1569" t="s">
        <v>49</v>
      </c>
      <c r="E1569" t="s">
        <v>39</v>
      </c>
      <c r="F1569">
        <v>2</v>
      </c>
      <c r="G1569" t="s">
        <v>38</v>
      </c>
      <c r="H1569" t="s">
        <v>46</v>
      </c>
      <c r="I1569" t="s">
        <v>37</v>
      </c>
      <c r="J1569">
        <v>1226.5</v>
      </c>
    </row>
    <row r="1570" spans="1:10" x14ac:dyDescent="0.25">
      <c r="A1570">
        <v>66</v>
      </c>
      <c r="B1570">
        <v>2017</v>
      </c>
      <c r="C1570" t="s">
        <v>34</v>
      </c>
      <c r="D1570" t="s">
        <v>49</v>
      </c>
      <c r="E1570" t="s">
        <v>39</v>
      </c>
      <c r="F1570">
        <v>3</v>
      </c>
      <c r="G1570" t="s">
        <v>38</v>
      </c>
      <c r="H1570" t="s">
        <v>2</v>
      </c>
      <c r="I1570" t="s">
        <v>37</v>
      </c>
      <c r="J1570">
        <v>581.70000000000005</v>
      </c>
    </row>
    <row r="1571" spans="1:10" x14ac:dyDescent="0.25">
      <c r="A1571">
        <v>66</v>
      </c>
      <c r="B1571">
        <v>2017</v>
      </c>
      <c r="C1571" t="s">
        <v>34</v>
      </c>
      <c r="D1571" t="s">
        <v>49</v>
      </c>
      <c r="E1571" t="s">
        <v>39</v>
      </c>
      <c r="F1571">
        <v>4</v>
      </c>
      <c r="G1571" t="s">
        <v>38</v>
      </c>
      <c r="H1571" t="s">
        <v>46</v>
      </c>
      <c r="I1571" t="s">
        <v>51</v>
      </c>
      <c r="J1571">
        <v>1155.0999999999999</v>
      </c>
    </row>
    <row r="1572" spans="1:10" x14ac:dyDescent="0.25">
      <c r="A1572">
        <v>66</v>
      </c>
      <c r="B1572">
        <v>2017</v>
      </c>
      <c r="C1572" t="s">
        <v>34</v>
      </c>
      <c r="D1572" t="s">
        <v>49</v>
      </c>
      <c r="E1572" t="s">
        <v>39</v>
      </c>
      <c r="F1572">
        <v>5</v>
      </c>
      <c r="G1572" t="s">
        <v>45</v>
      </c>
      <c r="H1572" t="s">
        <v>2</v>
      </c>
      <c r="I1572" t="s">
        <v>37</v>
      </c>
      <c r="J1572">
        <v>829.6</v>
      </c>
    </row>
    <row r="1573" spans="1:10" x14ac:dyDescent="0.25">
      <c r="A1573">
        <v>66</v>
      </c>
      <c r="B1573">
        <v>2017</v>
      </c>
      <c r="C1573" t="s">
        <v>34</v>
      </c>
      <c r="D1573" t="s">
        <v>49</v>
      </c>
      <c r="E1573" t="s">
        <v>39</v>
      </c>
      <c r="F1573">
        <v>6</v>
      </c>
      <c r="G1573" t="s">
        <v>38</v>
      </c>
      <c r="H1573" t="s">
        <v>46</v>
      </c>
      <c r="I1573" t="s">
        <v>51</v>
      </c>
      <c r="J1573">
        <v>1111.8</v>
      </c>
    </row>
    <row r="1574" spans="1:10" x14ac:dyDescent="0.25">
      <c r="A1574">
        <v>66</v>
      </c>
      <c r="B1574">
        <v>2018</v>
      </c>
      <c r="C1574" t="s">
        <v>34</v>
      </c>
      <c r="D1574" t="s">
        <v>48</v>
      </c>
      <c r="E1574" t="s">
        <v>39</v>
      </c>
      <c r="F1574">
        <v>1</v>
      </c>
      <c r="G1574" t="s">
        <v>38</v>
      </c>
      <c r="H1574" t="s">
        <v>46</v>
      </c>
      <c r="I1574" t="s">
        <v>37</v>
      </c>
      <c r="J1574">
        <v>870.8</v>
      </c>
    </row>
    <row r="1575" spans="1:10" x14ac:dyDescent="0.25">
      <c r="A1575">
        <v>66</v>
      </c>
      <c r="B1575">
        <v>2018</v>
      </c>
      <c r="C1575" t="s">
        <v>34</v>
      </c>
      <c r="D1575" t="s">
        <v>48</v>
      </c>
      <c r="E1575" t="s">
        <v>39</v>
      </c>
      <c r="F1575">
        <v>2</v>
      </c>
      <c r="G1575" t="s">
        <v>38</v>
      </c>
      <c r="H1575" t="s">
        <v>2</v>
      </c>
      <c r="I1575" t="s">
        <v>51</v>
      </c>
      <c r="J1575">
        <v>734.1</v>
      </c>
    </row>
    <row r="1576" spans="1:10" x14ac:dyDescent="0.25">
      <c r="A1576">
        <v>66</v>
      </c>
      <c r="B1576">
        <v>2018</v>
      </c>
      <c r="C1576" t="s">
        <v>34</v>
      </c>
      <c r="D1576" t="s">
        <v>48</v>
      </c>
      <c r="E1576" t="s">
        <v>39</v>
      </c>
      <c r="F1576">
        <v>3</v>
      </c>
      <c r="G1576" t="s">
        <v>45</v>
      </c>
      <c r="H1576" t="s">
        <v>2</v>
      </c>
      <c r="I1576" t="s">
        <v>37</v>
      </c>
      <c r="J1576">
        <v>657.9</v>
      </c>
    </row>
    <row r="1577" spans="1:10" x14ac:dyDescent="0.25">
      <c r="A1577">
        <v>66</v>
      </c>
      <c r="B1577">
        <v>2018</v>
      </c>
      <c r="C1577" t="s">
        <v>34</v>
      </c>
      <c r="D1577" t="s">
        <v>48</v>
      </c>
      <c r="E1577" t="s">
        <v>39</v>
      </c>
      <c r="F1577">
        <v>4</v>
      </c>
      <c r="G1577" t="s">
        <v>38</v>
      </c>
      <c r="H1577" t="s">
        <v>2</v>
      </c>
      <c r="I1577" t="s">
        <v>37</v>
      </c>
      <c r="J1577">
        <v>577.9</v>
      </c>
    </row>
    <row r="1578" spans="1:10" x14ac:dyDescent="0.25">
      <c r="A1578">
        <v>66</v>
      </c>
      <c r="B1578">
        <v>2018</v>
      </c>
      <c r="C1578" t="s">
        <v>34</v>
      </c>
      <c r="D1578" t="s">
        <v>48</v>
      </c>
      <c r="E1578" t="s">
        <v>39</v>
      </c>
      <c r="F1578">
        <v>5</v>
      </c>
      <c r="G1578" t="s">
        <v>45</v>
      </c>
      <c r="H1578" t="s">
        <v>2</v>
      </c>
      <c r="I1578" t="s">
        <v>37</v>
      </c>
      <c r="J1578">
        <v>511.9</v>
      </c>
    </row>
    <row r="1579" spans="1:10" x14ac:dyDescent="0.25">
      <c r="A1579">
        <v>66</v>
      </c>
      <c r="B1579">
        <v>2018</v>
      </c>
      <c r="C1579" t="s">
        <v>34</v>
      </c>
      <c r="D1579" t="s">
        <v>48</v>
      </c>
      <c r="E1579" t="s">
        <v>39</v>
      </c>
      <c r="F1579">
        <v>6</v>
      </c>
      <c r="G1579" t="s">
        <v>45</v>
      </c>
      <c r="H1579" t="s">
        <v>46</v>
      </c>
      <c r="I1579" t="s">
        <v>51</v>
      </c>
      <c r="J1579">
        <v>953.7</v>
      </c>
    </row>
    <row r="1580" spans="1:10" x14ac:dyDescent="0.25">
      <c r="A1580">
        <v>66</v>
      </c>
      <c r="B1580">
        <v>2018</v>
      </c>
      <c r="C1580" t="s">
        <v>34</v>
      </c>
      <c r="D1580" t="s">
        <v>49</v>
      </c>
      <c r="E1580" t="s">
        <v>39</v>
      </c>
      <c r="F1580">
        <v>1</v>
      </c>
      <c r="G1580" t="s">
        <v>45</v>
      </c>
      <c r="H1580" t="s">
        <v>2</v>
      </c>
      <c r="I1580" t="s">
        <v>51</v>
      </c>
      <c r="J1580">
        <v>906.2</v>
      </c>
    </row>
    <row r="1581" spans="1:10" x14ac:dyDescent="0.25">
      <c r="A1581">
        <v>66</v>
      </c>
      <c r="B1581">
        <v>2018</v>
      </c>
      <c r="C1581" t="s">
        <v>34</v>
      </c>
      <c r="D1581" t="s">
        <v>49</v>
      </c>
      <c r="E1581" t="s">
        <v>39</v>
      </c>
      <c r="F1581">
        <v>2</v>
      </c>
      <c r="G1581" t="s">
        <v>38</v>
      </c>
      <c r="H1581" t="s">
        <v>46</v>
      </c>
      <c r="I1581" t="s">
        <v>51</v>
      </c>
      <c r="J1581">
        <v>1391.6</v>
      </c>
    </row>
    <row r="1582" spans="1:10" x14ac:dyDescent="0.25">
      <c r="A1582">
        <v>66</v>
      </c>
      <c r="B1582">
        <v>2018</v>
      </c>
      <c r="C1582" t="s">
        <v>34</v>
      </c>
      <c r="D1582" t="s">
        <v>49</v>
      </c>
      <c r="E1582" t="s">
        <v>39</v>
      </c>
      <c r="F1582">
        <v>3</v>
      </c>
      <c r="G1582" t="s">
        <v>38</v>
      </c>
      <c r="H1582" t="s">
        <v>2</v>
      </c>
      <c r="I1582" t="s">
        <v>37</v>
      </c>
      <c r="J1582">
        <v>1081</v>
      </c>
    </row>
    <row r="1583" spans="1:10" x14ac:dyDescent="0.25">
      <c r="A1583">
        <v>66</v>
      </c>
      <c r="B1583">
        <v>2018</v>
      </c>
      <c r="C1583" t="s">
        <v>34</v>
      </c>
      <c r="D1583" t="s">
        <v>49</v>
      </c>
      <c r="E1583" t="s">
        <v>39</v>
      </c>
      <c r="F1583">
        <v>4</v>
      </c>
      <c r="G1583" t="s">
        <v>45</v>
      </c>
      <c r="H1583" t="s">
        <v>46</v>
      </c>
      <c r="I1583" t="s">
        <v>37</v>
      </c>
      <c r="J1583">
        <v>1369</v>
      </c>
    </row>
    <row r="1584" spans="1:10" x14ac:dyDescent="0.25">
      <c r="A1584">
        <v>66</v>
      </c>
      <c r="B1584">
        <v>2018</v>
      </c>
      <c r="C1584" t="s">
        <v>34</v>
      </c>
      <c r="D1584" t="s">
        <v>49</v>
      </c>
      <c r="E1584" t="s">
        <v>39</v>
      </c>
      <c r="F1584">
        <v>5</v>
      </c>
      <c r="G1584" t="s">
        <v>45</v>
      </c>
      <c r="H1584" t="s">
        <v>46</v>
      </c>
      <c r="I1584" t="s">
        <v>51</v>
      </c>
      <c r="J1584">
        <v>1277.9000000000001</v>
      </c>
    </row>
    <row r="1585" spans="1:10" x14ac:dyDescent="0.25">
      <c r="A1585">
        <v>66</v>
      </c>
      <c r="B1585">
        <v>2018</v>
      </c>
      <c r="C1585" t="s">
        <v>34</v>
      </c>
      <c r="D1585" t="s">
        <v>49</v>
      </c>
      <c r="E1585" t="s">
        <v>39</v>
      </c>
      <c r="F1585">
        <v>6</v>
      </c>
      <c r="G1585" t="s">
        <v>38</v>
      </c>
      <c r="H1585" t="s">
        <v>2</v>
      </c>
      <c r="I1585" t="s">
        <v>37</v>
      </c>
      <c r="J1585">
        <v>1081.3</v>
      </c>
    </row>
    <row r="1586" spans="1:10" x14ac:dyDescent="0.25">
      <c r="A1586">
        <v>67</v>
      </c>
      <c r="B1586">
        <v>2017</v>
      </c>
      <c r="C1586" t="s">
        <v>34</v>
      </c>
      <c r="D1586" t="s">
        <v>48</v>
      </c>
      <c r="E1586" t="s">
        <v>39</v>
      </c>
      <c r="F1586">
        <v>1</v>
      </c>
      <c r="G1586" t="s">
        <v>45</v>
      </c>
      <c r="H1586" t="s">
        <v>2</v>
      </c>
      <c r="I1586" t="s">
        <v>51</v>
      </c>
      <c r="J1586">
        <v>440.7</v>
      </c>
    </row>
    <row r="1587" spans="1:10" x14ac:dyDescent="0.25">
      <c r="A1587">
        <v>67</v>
      </c>
      <c r="B1587">
        <v>2017</v>
      </c>
      <c r="C1587" t="s">
        <v>34</v>
      </c>
      <c r="D1587" t="s">
        <v>48</v>
      </c>
      <c r="E1587" t="s">
        <v>39</v>
      </c>
      <c r="F1587">
        <v>2</v>
      </c>
      <c r="G1587" t="s">
        <v>38</v>
      </c>
      <c r="H1587" t="s">
        <v>2</v>
      </c>
      <c r="I1587" t="s">
        <v>51</v>
      </c>
      <c r="J1587">
        <v>294.60000000000002</v>
      </c>
    </row>
    <row r="1588" spans="1:10" x14ac:dyDescent="0.25">
      <c r="A1588">
        <v>67</v>
      </c>
      <c r="B1588">
        <v>2017</v>
      </c>
      <c r="C1588" t="s">
        <v>34</v>
      </c>
      <c r="D1588" t="s">
        <v>48</v>
      </c>
      <c r="E1588" t="s">
        <v>39</v>
      </c>
      <c r="F1588">
        <v>3</v>
      </c>
      <c r="G1588" t="s">
        <v>38</v>
      </c>
      <c r="H1588" t="s">
        <v>2</v>
      </c>
      <c r="I1588" t="s">
        <v>37</v>
      </c>
      <c r="J1588">
        <v>533.29999999999995</v>
      </c>
    </row>
    <row r="1589" spans="1:10" x14ac:dyDescent="0.25">
      <c r="A1589">
        <v>67</v>
      </c>
      <c r="B1589">
        <v>2017</v>
      </c>
      <c r="C1589" t="s">
        <v>34</v>
      </c>
      <c r="D1589" t="s">
        <v>48</v>
      </c>
      <c r="E1589" t="s">
        <v>39</v>
      </c>
      <c r="F1589">
        <v>4</v>
      </c>
      <c r="G1589" t="s">
        <v>38</v>
      </c>
      <c r="H1589" t="s">
        <v>46</v>
      </c>
      <c r="I1589" t="s">
        <v>37</v>
      </c>
      <c r="J1589">
        <v>660.1</v>
      </c>
    </row>
    <row r="1590" spans="1:10" x14ac:dyDescent="0.25">
      <c r="A1590">
        <v>67</v>
      </c>
      <c r="B1590">
        <v>2017</v>
      </c>
      <c r="C1590" t="s">
        <v>34</v>
      </c>
      <c r="D1590" t="s">
        <v>48</v>
      </c>
      <c r="E1590" t="s">
        <v>39</v>
      </c>
      <c r="F1590">
        <v>5</v>
      </c>
      <c r="G1590" t="s">
        <v>45</v>
      </c>
      <c r="H1590" t="s">
        <v>2</v>
      </c>
      <c r="I1590" t="s">
        <v>37</v>
      </c>
      <c r="J1590">
        <v>481.9</v>
      </c>
    </row>
    <row r="1591" spans="1:10" x14ac:dyDescent="0.25">
      <c r="A1591">
        <v>67</v>
      </c>
      <c r="B1591">
        <v>2017</v>
      </c>
      <c r="C1591" t="s">
        <v>34</v>
      </c>
      <c r="D1591" t="s">
        <v>48</v>
      </c>
      <c r="E1591" t="s">
        <v>39</v>
      </c>
      <c r="F1591">
        <v>6</v>
      </c>
      <c r="G1591" t="s">
        <v>38</v>
      </c>
      <c r="H1591" t="s">
        <v>2</v>
      </c>
      <c r="I1591" t="s">
        <v>37</v>
      </c>
      <c r="J1591">
        <v>556.5</v>
      </c>
    </row>
    <row r="1592" spans="1:10" x14ac:dyDescent="0.25">
      <c r="A1592">
        <v>67</v>
      </c>
      <c r="B1592">
        <v>2017</v>
      </c>
      <c r="C1592" t="s">
        <v>34</v>
      </c>
      <c r="D1592" t="s">
        <v>49</v>
      </c>
      <c r="E1592" t="s">
        <v>39</v>
      </c>
      <c r="F1592">
        <v>1</v>
      </c>
      <c r="G1592" t="s">
        <v>45</v>
      </c>
      <c r="H1592" t="s">
        <v>46</v>
      </c>
      <c r="I1592" t="s">
        <v>51</v>
      </c>
      <c r="J1592">
        <v>1114.4000000000001</v>
      </c>
    </row>
    <row r="1593" spans="1:10" x14ac:dyDescent="0.25">
      <c r="A1593">
        <v>67</v>
      </c>
      <c r="B1593">
        <v>2017</v>
      </c>
      <c r="C1593" t="s">
        <v>34</v>
      </c>
      <c r="D1593" t="s">
        <v>49</v>
      </c>
      <c r="E1593" t="s">
        <v>39</v>
      </c>
      <c r="F1593">
        <v>2</v>
      </c>
      <c r="G1593" t="s">
        <v>45</v>
      </c>
      <c r="H1593" t="s">
        <v>46</v>
      </c>
      <c r="I1593" t="s">
        <v>37</v>
      </c>
      <c r="J1593">
        <v>1140</v>
      </c>
    </row>
    <row r="1594" spans="1:10" x14ac:dyDescent="0.25">
      <c r="A1594">
        <v>67</v>
      </c>
      <c r="B1594">
        <v>2017</v>
      </c>
      <c r="C1594" t="s">
        <v>34</v>
      </c>
      <c r="D1594" t="s">
        <v>49</v>
      </c>
      <c r="E1594" t="s">
        <v>39</v>
      </c>
      <c r="F1594">
        <v>3</v>
      </c>
      <c r="G1594" t="s">
        <v>38</v>
      </c>
      <c r="H1594" t="s">
        <v>46</v>
      </c>
      <c r="I1594" t="s">
        <v>51</v>
      </c>
      <c r="J1594">
        <v>1188</v>
      </c>
    </row>
    <row r="1595" spans="1:10" x14ac:dyDescent="0.25">
      <c r="A1595">
        <v>67</v>
      </c>
      <c r="B1595">
        <v>2017</v>
      </c>
      <c r="C1595" t="s">
        <v>34</v>
      </c>
      <c r="D1595" t="s">
        <v>49</v>
      </c>
      <c r="E1595" t="s">
        <v>39</v>
      </c>
      <c r="F1595">
        <v>4</v>
      </c>
      <c r="G1595" t="s">
        <v>38</v>
      </c>
      <c r="H1595" t="s">
        <v>2</v>
      </c>
      <c r="I1595" t="s">
        <v>51</v>
      </c>
      <c r="J1595">
        <v>756.2</v>
      </c>
    </row>
    <row r="1596" spans="1:10" x14ac:dyDescent="0.25">
      <c r="A1596">
        <v>67</v>
      </c>
      <c r="B1596">
        <v>2017</v>
      </c>
      <c r="C1596" t="s">
        <v>34</v>
      </c>
      <c r="D1596" t="s">
        <v>49</v>
      </c>
      <c r="E1596" t="s">
        <v>39</v>
      </c>
      <c r="F1596">
        <v>5</v>
      </c>
      <c r="G1596" t="s">
        <v>38</v>
      </c>
      <c r="H1596" t="s">
        <v>2</v>
      </c>
      <c r="I1596" t="s">
        <v>51</v>
      </c>
      <c r="J1596">
        <v>904.4</v>
      </c>
    </row>
    <row r="1597" spans="1:10" x14ac:dyDescent="0.25">
      <c r="A1597">
        <v>67</v>
      </c>
      <c r="B1597">
        <v>2017</v>
      </c>
      <c r="C1597" t="s">
        <v>34</v>
      </c>
      <c r="D1597" t="s">
        <v>49</v>
      </c>
      <c r="E1597" t="s">
        <v>39</v>
      </c>
      <c r="F1597">
        <v>6</v>
      </c>
      <c r="G1597" t="s">
        <v>38</v>
      </c>
      <c r="H1597" t="s">
        <v>46</v>
      </c>
      <c r="I1597" t="s">
        <v>37</v>
      </c>
      <c r="J1597">
        <v>1216.0999999999999</v>
      </c>
    </row>
    <row r="1598" spans="1:10" x14ac:dyDescent="0.25">
      <c r="A1598">
        <v>67</v>
      </c>
      <c r="B1598">
        <v>2018</v>
      </c>
      <c r="C1598" t="s">
        <v>34</v>
      </c>
      <c r="D1598" t="s">
        <v>48</v>
      </c>
      <c r="E1598" t="s">
        <v>39</v>
      </c>
      <c r="F1598">
        <v>1</v>
      </c>
      <c r="G1598" t="s">
        <v>45</v>
      </c>
      <c r="H1598" t="s">
        <v>46</v>
      </c>
      <c r="I1598" t="s">
        <v>37</v>
      </c>
      <c r="J1598">
        <v>890.8</v>
      </c>
    </row>
    <row r="1599" spans="1:10" x14ac:dyDescent="0.25">
      <c r="A1599">
        <v>67</v>
      </c>
      <c r="B1599">
        <v>2018</v>
      </c>
      <c r="C1599" t="s">
        <v>34</v>
      </c>
      <c r="D1599" t="s">
        <v>48</v>
      </c>
      <c r="E1599" t="s">
        <v>39</v>
      </c>
      <c r="F1599">
        <v>2</v>
      </c>
      <c r="G1599" t="s">
        <v>38</v>
      </c>
      <c r="H1599" t="s">
        <v>46</v>
      </c>
      <c r="I1599" t="s">
        <v>51</v>
      </c>
      <c r="J1599">
        <v>887.6</v>
      </c>
    </row>
    <row r="1600" spans="1:10" x14ac:dyDescent="0.25">
      <c r="A1600">
        <v>67</v>
      </c>
      <c r="B1600">
        <v>2018</v>
      </c>
      <c r="C1600" t="s">
        <v>34</v>
      </c>
      <c r="D1600" t="s">
        <v>48</v>
      </c>
      <c r="E1600" t="s">
        <v>39</v>
      </c>
      <c r="F1600">
        <v>3</v>
      </c>
      <c r="G1600" t="s">
        <v>38</v>
      </c>
      <c r="H1600" t="s">
        <v>46</v>
      </c>
      <c r="I1600" t="s">
        <v>51</v>
      </c>
      <c r="J1600">
        <v>741.2</v>
      </c>
    </row>
    <row r="1601" spans="1:10" x14ac:dyDescent="0.25">
      <c r="A1601">
        <v>67</v>
      </c>
      <c r="B1601">
        <v>2018</v>
      </c>
      <c r="C1601" t="s">
        <v>34</v>
      </c>
      <c r="D1601" t="s">
        <v>48</v>
      </c>
      <c r="E1601" t="s">
        <v>39</v>
      </c>
      <c r="F1601">
        <v>4</v>
      </c>
      <c r="G1601" t="s">
        <v>45</v>
      </c>
      <c r="H1601" t="s">
        <v>2</v>
      </c>
      <c r="I1601" t="s">
        <v>37</v>
      </c>
      <c r="J1601">
        <v>572.20000000000005</v>
      </c>
    </row>
    <row r="1602" spans="1:10" x14ac:dyDescent="0.25">
      <c r="A1602">
        <v>67</v>
      </c>
      <c r="B1602">
        <v>2018</v>
      </c>
      <c r="C1602" t="s">
        <v>34</v>
      </c>
      <c r="D1602" t="s">
        <v>48</v>
      </c>
      <c r="E1602" t="s">
        <v>39</v>
      </c>
      <c r="F1602">
        <v>5</v>
      </c>
      <c r="G1602" t="s">
        <v>45</v>
      </c>
      <c r="H1602" t="s">
        <v>46</v>
      </c>
      <c r="I1602" t="s">
        <v>51</v>
      </c>
      <c r="J1602">
        <v>1026.0999999999999</v>
      </c>
    </row>
    <row r="1603" spans="1:10" x14ac:dyDescent="0.25">
      <c r="A1603">
        <v>67</v>
      </c>
      <c r="B1603">
        <v>2018</v>
      </c>
      <c r="C1603" t="s">
        <v>34</v>
      </c>
      <c r="D1603" t="s">
        <v>48</v>
      </c>
      <c r="E1603" t="s">
        <v>39</v>
      </c>
      <c r="F1603">
        <v>6</v>
      </c>
      <c r="G1603" t="s">
        <v>45</v>
      </c>
      <c r="H1603" t="s">
        <v>46</v>
      </c>
      <c r="I1603" t="s">
        <v>37</v>
      </c>
      <c r="J1603">
        <v>976.5</v>
      </c>
    </row>
    <row r="1604" spans="1:10" x14ac:dyDescent="0.25">
      <c r="A1604">
        <v>67</v>
      </c>
      <c r="B1604">
        <v>2018</v>
      </c>
      <c r="C1604" t="s">
        <v>34</v>
      </c>
      <c r="D1604" t="s">
        <v>49</v>
      </c>
      <c r="E1604" t="s">
        <v>39</v>
      </c>
      <c r="F1604">
        <v>1</v>
      </c>
      <c r="G1604" t="s">
        <v>45</v>
      </c>
      <c r="H1604" t="s">
        <v>46</v>
      </c>
      <c r="I1604" t="s">
        <v>51</v>
      </c>
      <c r="J1604">
        <v>1217.8</v>
      </c>
    </row>
    <row r="1605" spans="1:10" x14ac:dyDescent="0.25">
      <c r="A1605">
        <v>67</v>
      </c>
      <c r="B1605">
        <v>2018</v>
      </c>
      <c r="C1605" t="s">
        <v>34</v>
      </c>
      <c r="D1605" t="s">
        <v>49</v>
      </c>
      <c r="E1605" t="s">
        <v>39</v>
      </c>
      <c r="F1605">
        <v>2</v>
      </c>
      <c r="G1605" t="s">
        <v>38</v>
      </c>
      <c r="H1605" t="s">
        <v>46</v>
      </c>
      <c r="I1605" t="s">
        <v>37</v>
      </c>
      <c r="J1605">
        <v>1386.5</v>
      </c>
    </row>
    <row r="1606" spans="1:10" x14ac:dyDescent="0.25">
      <c r="A1606">
        <v>67</v>
      </c>
      <c r="B1606">
        <v>2018</v>
      </c>
      <c r="C1606" t="s">
        <v>34</v>
      </c>
      <c r="D1606" t="s">
        <v>49</v>
      </c>
      <c r="E1606" t="s">
        <v>39</v>
      </c>
      <c r="F1606">
        <v>3</v>
      </c>
      <c r="G1606" t="s">
        <v>45</v>
      </c>
      <c r="H1606" t="s">
        <v>2</v>
      </c>
      <c r="I1606" t="s">
        <v>37</v>
      </c>
      <c r="J1606">
        <v>1105.0999999999999</v>
      </c>
    </row>
    <row r="1607" spans="1:10" x14ac:dyDescent="0.25">
      <c r="A1607">
        <v>67</v>
      </c>
      <c r="B1607">
        <v>2018</v>
      </c>
      <c r="C1607" t="s">
        <v>34</v>
      </c>
      <c r="D1607" t="s">
        <v>49</v>
      </c>
      <c r="E1607" t="s">
        <v>39</v>
      </c>
      <c r="F1607">
        <v>4</v>
      </c>
      <c r="G1607" t="s">
        <v>38</v>
      </c>
      <c r="H1607" t="s">
        <v>2</v>
      </c>
      <c r="I1607" t="s">
        <v>37</v>
      </c>
      <c r="J1607">
        <v>994.3</v>
      </c>
    </row>
    <row r="1608" spans="1:10" x14ac:dyDescent="0.25">
      <c r="A1608">
        <v>67</v>
      </c>
      <c r="B1608">
        <v>2018</v>
      </c>
      <c r="C1608" t="s">
        <v>34</v>
      </c>
      <c r="D1608" t="s">
        <v>49</v>
      </c>
      <c r="E1608" t="s">
        <v>39</v>
      </c>
      <c r="F1608">
        <v>5</v>
      </c>
      <c r="G1608" t="s">
        <v>38</v>
      </c>
      <c r="H1608" t="s">
        <v>46</v>
      </c>
      <c r="I1608" t="s">
        <v>51</v>
      </c>
      <c r="J1608">
        <v>1417.3</v>
      </c>
    </row>
    <row r="1609" spans="1:10" x14ac:dyDescent="0.25">
      <c r="A1609">
        <v>67</v>
      </c>
      <c r="B1609">
        <v>2018</v>
      </c>
      <c r="C1609" t="s">
        <v>34</v>
      </c>
      <c r="D1609" t="s">
        <v>49</v>
      </c>
      <c r="E1609" t="s">
        <v>39</v>
      </c>
      <c r="F1609">
        <v>6</v>
      </c>
      <c r="G1609" t="s">
        <v>45</v>
      </c>
      <c r="H1609" t="s">
        <v>2</v>
      </c>
      <c r="I1609" t="s">
        <v>51</v>
      </c>
      <c r="J1609">
        <v>1044.5999999999999</v>
      </c>
    </row>
    <row r="1610" spans="1:10" x14ac:dyDescent="0.25">
      <c r="A1610">
        <v>68</v>
      </c>
      <c r="B1610">
        <v>2017</v>
      </c>
      <c r="C1610" t="s">
        <v>34</v>
      </c>
      <c r="D1610" t="s">
        <v>48</v>
      </c>
      <c r="E1610" t="s">
        <v>39</v>
      </c>
      <c r="F1610">
        <v>1</v>
      </c>
      <c r="G1610" t="s">
        <v>45</v>
      </c>
      <c r="H1610" t="s">
        <v>2</v>
      </c>
      <c r="I1610" t="s">
        <v>37</v>
      </c>
      <c r="J1610">
        <v>292.8</v>
      </c>
    </row>
    <row r="1611" spans="1:10" x14ac:dyDescent="0.25">
      <c r="A1611">
        <v>68</v>
      </c>
      <c r="B1611">
        <v>2017</v>
      </c>
      <c r="C1611" t="s">
        <v>34</v>
      </c>
      <c r="D1611" t="s">
        <v>48</v>
      </c>
      <c r="E1611" t="s">
        <v>39</v>
      </c>
      <c r="F1611">
        <v>2</v>
      </c>
      <c r="G1611" t="s">
        <v>38</v>
      </c>
      <c r="H1611" t="s">
        <v>46</v>
      </c>
      <c r="I1611" t="s">
        <v>37</v>
      </c>
      <c r="J1611">
        <v>932.2</v>
      </c>
    </row>
    <row r="1612" spans="1:10" x14ac:dyDescent="0.25">
      <c r="A1612">
        <v>68</v>
      </c>
      <c r="B1612">
        <v>2017</v>
      </c>
      <c r="C1612" t="s">
        <v>34</v>
      </c>
      <c r="D1612" t="s">
        <v>48</v>
      </c>
      <c r="E1612" t="s">
        <v>39</v>
      </c>
      <c r="F1612">
        <v>3</v>
      </c>
      <c r="G1612" t="s">
        <v>38</v>
      </c>
      <c r="H1612" t="s">
        <v>46</v>
      </c>
      <c r="I1612" t="s">
        <v>37</v>
      </c>
      <c r="J1612">
        <v>796.9</v>
      </c>
    </row>
    <row r="1613" spans="1:10" x14ac:dyDescent="0.25">
      <c r="A1613">
        <v>68</v>
      </c>
      <c r="B1613">
        <v>2017</v>
      </c>
      <c r="C1613" t="s">
        <v>34</v>
      </c>
      <c r="D1613" t="s">
        <v>48</v>
      </c>
      <c r="E1613" t="s">
        <v>39</v>
      </c>
      <c r="F1613">
        <v>4</v>
      </c>
      <c r="G1613" t="s">
        <v>38</v>
      </c>
      <c r="H1613" t="s">
        <v>46</v>
      </c>
      <c r="I1613" t="s">
        <v>37</v>
      </c>
      <c r="J1613">
        <v>735.6</v>
      </c>
    </row>
    <row r="1614" spans="1:10" x14ac:dyDescent="0.25">
      <c r="A1614">
        <v>68</v>
      </c>
      <c r="B1614">
        <v>2017</v>
      </c>
      <c r="C1614" t="s">
        <v>34</v>
      </c>
      <c r="D1614" t="s">
        <v>48</v>
      </c>
      <c r="E1614" t="s">
        <v>39</v>
      </c>
      <c r="F1614">
        <v>5</v>
      </c>
      <c r="G1614" t="s">
        <v>38</v>
      </c>
      <c r="H1614" t="s">
        <v>2</v>
      </c>
      <c r="I1614" t="s">
        <v>51</v>
      </c>
      <c r="J1614">
        <v>592.5</v>
      </c>
    </row>
    <row r="1615" spans="1:10" x14ac:dyDescent="0.25">
      <c r="A1615">
        <v>68</v>
      </c>
      <c r="B1615">
        <v>2017</v>
      </c>
      <c r="C1615" t="s">
        <v>34</v>
      </c>
      <c r="D1615" t="s">
        <v>48</v>
      </c>
      <c r="E1615" t="s">
        <v>39</v>
      </c>
      <c r="F1615">
        <v>6</v>
      </c>
      <c r="G1615" t="s">
        <v>38</v>
      </c>
      <c r="H1615" t="s">
        <v>2</v>
      </c>
      <c r="I1615" t="s">
        <v>51</v>
      </c>
      <c r="J1615">
        <v>403.2</v>
      </c>
    </row>
    <row r="1616" spans="1:10" x14ac:dyDescent="0.25">
      <c r="A1616">
        <v>68</v>
      </c>
      <c r="B1616">
        <v>2017</v>
      </c>
      <c r="C1616" t="s">
        <v>34</v>
      </c>
      <c r="D1616" t="s">
        <v>49</v>
      </c>
      <c r="E1616" t="s">
        <v>39</v>
      </c>
      <c r="F1616">
        <v>1</v>
      </c>
      <c r="G1616" t="s">
        <v>38</v>
      </c>
      <c r="H1616" t="s">
        <v>2</v>
      </c>
      <c r="I1616" t="s">
        <v>37</v>
      </c>
      <c r="J1616">
        <v>939.9</v>
      </c>
    </row>
    <row r="1617" spans="1:10" x14ac:dyDescent="0.25">
      <c r="A1617">
        <v>68</v>
      </c>
      <c r="B1617">
        <v>2017</v>
      </c>
      <c r="C1617" t="s">
        <v>34</v>
      </c>
      <c r="D1617" t="s">
        <v>49</v>
      </c>
      <c r="E1617" t="s">
        <v>39</v>
      </c>
      <c r="F1617">
        <v>2</v>
      </c>
      <c r="G1617" t="s">
        <v>45</v>
      </c>
      <c r="H1617" t="s">
        <v>46</v>
      </c>
      <c r="I1617" t="s">
        <v>51</v>
      </c>
      <c r="J1617">
        <v>1238.7</v>
      </c>
    </row>
    <row r="1618" spans="1:10" x14ac:dyDescent="0.25">
      <c r="A1618">
        <v>68</v>
      </c>
      <c r="B1618">
        <v>2017</v>
      </c>
      <c r="C1618" t="s">
        <v>34</v>
      </c>
      <c r="D1618" t="s">
        <v>49</v>
      </c>
      <c r="E1618" t="s">
        <v>39</v>
      </c>
      <c r="F1618">
        <v>3</v>
      </c>
      <c r="G1618" t="s">
        <v>38</v>
      </c>
      <c r="H1618" t="s">
        <v>46</v>
      </c>
      <c r="I1618" t="s">
        <v>51</v>
      </c>
      <c r="J1618">
        <v>1071.9000000000001</v>
      </c>
    </row>
    <row r="1619" spans="1:10" x14ac:dyDescent="0.25">
      <c r="A1619">
        <v>68</v>
      </c>
      <c r="B1619">
        <v>2017</v>
      </c>
      <c r="C1619" t="s">
        <v>34</v>
      </c>
      <c r="D1619" t="s">
        <v>49</v>
      </c>
      <c r="E1619" t="s">
        <v>39</v>
      </c>
      <c r="F1619">
        <v>4</v>
      </c>
      <c r="G1619" t="s">
        <v>38</v>
      </c>
      <c r="H1619" t="s">
        <v>2</v>
      </c>
      <c r="I1619" t="s">
        <v>51</v>
      </c>
      <c r="J1619">
        <v>764.4</v>
      </c>
    </row>
    <row r="1620" spans="1:10" x14ac:dyDescent="0.25">
      <c r="A1620">
        <v>68</v>
      </c>
      <c r="B1620">
        <v>2017</v>
      </c>
      <c r="C1620" t="s">
        <v>34</v>
      </c>
      <c r="D1620" t="s">
        <v>49</v>
      </c>
      <c r="E1620" t="s">
        <v>39</v>
      </c>
      <c r="F1620">
        <v>5</v>
      </c>
      <c r="G1620" t="s">
        <v>38</v>
      </c>
      <c r="H1620" t="s">
        <v>46</v>
      </c>
      <c r="I1620" t="s">
        <v>51</v>
      </c>
      <c r="J1620">
        <v>1130.2</v>
      </c>
    </row>
    <row r="1621" spans="1:10" x14ac:dyDescent="0.25">
      <c r="A1621">
        <v>68</v>
      </c>
      <c r="B1621">
        <v>2017</v>
      </c>
      <c r="C1621" t="s">
        <v>34</v>
      </c>
      <c r="D1621" t="s">
        <v>49</v>
      </c>
      <c r="E1621" t="s">
        <v>39</v>
      </c>
      <c r="F1621">
        <v>6</v>
      </c>
      <c r="G1621" t="s">
        <v>45</v>
      </c>
      <c r="H1621" t="s">
        <v>46</v>
      </c>
      <c r="I1621" t="s">
        <v>51</v>
      </c>
      <c r="J1621">
        <v>1208.9000000000001</v>
      </c>
    </row>
    <row r="1622" spans="1:10" x14ac:dyDescent="0.25">
      <c r="A1622">
        <v>68</v>
      </c>
      <c r="B1622">
        <v>2018</v>
      </c>
      <c r="C1622" t="s">
        <v>34</v>
      </c>
      <c r="D1622" t="s">
        <v>48</v>
      </c>
      <c r="E1622" t="s">
        <v>39</v>
      </c>
      <c r="F1622">
        <v>1</v>
      </c>
      <c r="G1622" t="s">
        <v>45</v>
      </c>
      <c r="H1622" t="s">
        <v>2</v>
      </c>
      <c r="I1622" t="s">
        <v>37</v>
      </c>
      <c r="J1622">
        <v>606.79999999999995</v>
      </c>
    </row>
    <row r="1623" spans="1:10" x14ac:dyDescent="0.25">
      <c r="A1623">
        <v>68</v>
      </c>
      <c r="B1623">
        <v>2018</v>
      </c>
      <c r="C1623" t="s">
        <v>34</v>
      </c>
      <c r="D1623" t="s">
        <v>48</v>
      </c>
      <c r="E1623" t="s">
        <v>39</v>
      </c>
      <c r="F1623">
        <v>2</v>
      </c>
      <c r="G1623" t="s">
        <v>45</v>
      </c>
      <c r="H1623" t="s">
        <v>2</v>
      </c>
      <c r="I1623" t="s">
        <v>37</v>
      </c>
      <c r="J1623">
        <v>673.3</v>
      </c>
    </row>
    <row r="1624" spans="1:10" x14ac:dyDescent="0.25">
      <c r="A1624">
        <v>68</v>
      </c>
      <c r="B1624">
        <v>2018</v>
      </c>
      <c r="C1624" t="s">
        <v>34</v>
      </c>
      <c r="D1624" t="s">
        <v>48</v>
      </c>
      <c r="E1624" t="s">
        <v>39</v>
      </c>
      <c r="F1624">
        <v>3</v>
      </c>
      <c r="G1624" t="s">
        <v>45</v>
      </c>
      <c r="H1624" t="s">
        <v>46</v>
      </c>
      <c r="I1624" t="s">
        <v>51</v>
      </c>
      <c r="J1624">
        <v>864.1</v>
      </c>
    </row>
    <row r="1625" spans="1:10" x14ac:dyDescent="0.25">
      <c r="A1625">
        <v>68</v>
      </c>
      <c r="B1625">
        <v>2018</v>
      </c>
      <c r="C1625" t="s">
        <v>34</v>
      </c>
      <c r="D1625" t="s">
        <v>48</v>
      </c>
      <c r="E1625" t="s">
        <v>39</v>
      </c>
      <c r="F1625">
        <v>4</v>
      </c>
      <c r="G1625" t="s">
        <v>38</v>
      </c>
      <c r="H1625" t="s">
        <v>46</v>
      </c>
      <c r="I1625" t="s">
        <v>51</v>
      </c>
      <c r="J1625">
        <v>1106.4000000000001</v>
      </c>
    </row>
    <row r="1626" spans="1:10" x14ac:dyDescent="0.25">
      <c r="A1626">
        <v>68</v>
      </c>
      <c r="B1626">
        <v>2018</v>
      </c>
      <c r="C1626" t="s">
        <v>34</v>
      </c>
      <c r="D1626" t="s">
        <v>48</v>
      </c>
      <c r="E1626" t="s">
        <v>39</v>
      </c>
      <c r="F1626">
        <v>5</v>
      </c>
      <c r="G1626" t="s">
        <v>38</v>
      </c>
      <c r="H1626" t="s">
        <v>46</v>
      </c>
      <c r="I1626" t="s">
        <v>51</v>
      </c>
      <c r="J1626">
        <v>1002.1</v>
      </c>
    </row>
    <row r="1627" spans="1:10" x14ac:dyDescent="0.25">
      <c r="A1627">
        <v>68</v>
      </c>
      <c r="B1627">
        <v>2018</v>
      </c>
      <c r="C1627" t="s">
        <v>34</v>
      </c>
      <c r="D1627" t="s">
        <v>48</v>
      </c>
      <c r="E1627" t="s">
        <v>39</v>
      </c>
      <c r="F1627">
        <v>6</v>
      </c>
      <c r="G1627" t="s">
        <v>45</v>
      </c>
      <c r="H1627" t="s">
        <v>2</v>
      </c>
      <c r="I1627" t="s">
        <v>37</v>
      </c>
      <c r="J1627">
        <v>547.79999999999995</v>
      </c>
    </row>
    <row r="1628" spans="1:10" x14ac:dyDescent="0.25">
      <c r="A1628">
        <v>68</v>
      </c>
      <c r="B1628">
        <v>2018</v>
      </c>
      <c r="C1628" t="s">
        <v>34</v>
      </c>
      <c r="D1628" t="s">
        <v>49</v>
      </c>
      <c r="E1628" t="s">
        <v>39</v>
      </c>
      <c r="F1628">
        <v>1</v>
      </c>
      <c r="G1628" t="s">
        <v>38</v>
      </c>
      <c r="H1628" t="s">
        <v>2</v>
      </c>
      <c r="I1628" t="s">
        <v>51</v>
      </c>
      <c r="J1628">
        <v>956.3</v>
      </c>
    </row>
    <row r="1629" spans="1:10" x14ac:dyDescent="0.25">
      <c r="A1629">
        <v>68</v>
      </c>
      <c r="B1629">
        <v>2018</v>
      </c>
      <c r="C1629" t="s">
        <v>34</v>
      </c>
      <c r="D1629" t="s">
        <v>49</v>
      </c>
      <c r="E1629" t="s">
        <v>39</v>
      </c>
      <c r="F1629">
        <v>2</v>
      </c>
      <c r="G1629" t="s">
        <v>38</v>
      </c>
      <c r="H1629" t="s">
        <v>46</v>
      </c>
      <c r="I1629" t="s">
        <v>37</v>
      </c>
      <c r="J1629">
        <v>1485.8</v>
      </c>
    </row>
    <row r="1630" spans="1:10" x14ac:dyDescent="0.25">
      <c r="A1630">
        <v>68</v>
      </c>
      <c r="B1630">
        <v>2018</v>
      </c>
      <c r="C1630" t="s">
        <v>34</v>
      </c>
      <c r="D1630" t="s">
        <v>49</v>
      </c>
      <c r="E1630" t="s">
        <v>39</v>
      </c>
      <c r="F1630">
        <v>3</v>
      </c>
      <c r="G1630" t="s">
        <v>45</v>
      </c>
      <c r="H1630" t="s">
        <v>2</v>
      </c>
      <c r="I1630" t="s">
        <v>51</v>
      </c>
      <c r="J1630">
        <v>1012</v>
      </c>
    </row>
    <row r="1631" spans="1:10" x14ac:dyDescent="0.25">
      <c r="A1631">
        <v>68</v>
      </c>
      <c r="B1631">
        <v>2018</v>
      </c>
      <c r="C1631" t="s">
        <v>34</v>
      </c>
      <c r="D1631" t="s">
        <v>49</v>
      </c>
      <c r="E1631" t="s">
        <v>39</v>
      </c>
      <c r="F1631">
        <v>4</v>
      </c>
      <c r="G1631" t="s">
        <v>38</v>
      </c>
      <c r="H1631" t="s">
        <v>46</v>
      </c>
      <c r="I1631" t="s">
        <v>37</v>
      </c>
      <c r="J1631">
        <v>1475.5</v>
      </c>
    </row>
    <row r="1632" spans="1:10" x14ac:dyDescent="0.25">
      <c r="A1632">
        <v>68</v>
      </c>
      <c r="B1632">
        <v>2018</v>
      </c>
      <c r="C1632" t="s">
        <v>34</v>
      </c>
      <c r="D1632" t="s">
        <v>49</v>
      </c>
      <c r="E1632" t="s">
        <v>39</v>
      </c>
      <c r="F1632">
        <v>5</v>
      </c>
      <c r="G1632" t="s">
        <v>38</v>
      </c>
      <c r="H1632" t="s">
        <v>2</v>
      </c>
      <c r="I1632" t="s">
        <v>37</v>
      </c>
      <c r="J1632">
        <v>874</v>
      </c>
    </row>
    <row r="1633" spans="1:10" x14ac:dyDescent="0.25">
      <c r="A1633">
        <v>68</v>
      </c>
      <c r="B1633">
        <v>2018</v>
      </c>
      <c r="C1633" t="s">
        <v>34</v>
      </c>
      <c r="D1633" t="s">
        <v>49</v>
      </c>
      <c r="E1633" t="s">
        <v>39</v>
      </c>
      <c r="F1633">
        <v>6</v>
      </c>
      <c r="G1633" t="s">
        <v>38</v>
      </c>
      <c r="H1633" t="s">
        <v>46</v>
      </c>
      <c r="I1633" t="s">
        <v>37</v>
      </c>
      <c r="J1633">
        <v>1492.1</v>
      </c>
    </row>
    <row r="1634" spans="1:10" x14ac:dyDescent="0.25">
      <c r="A1634">
        <v>69</v>
      </c>
      <c r="B1634">
        <v>2017</v>
      </c>
      <c r="C1634" t="s">
        <v>34</v>
      </c>
      <c r="D1634" t="s">
        <v>48</v>
      </c>
      <c r="E1634" t="s">
        <v>39</v>
      </c>
      <c r="F1634">
        <v>1</v>
      </c>
      <c r="G1634" t="s">
        <v>45</v>
      </c>
      <c r="H1634" t="s">
        <v>46</v>
      </c>
      <c r="I1634" t="s">
        <v>37</v>
      </c>
      <c r="J1634">
        <v>774.3</v>
      </c>
    </row>
    <row r="1635" spans="1:10" x14ac:dyDescent="0.25">
      <c r="A1635">
        <v>69</v>
      </c>
      <c r="B1635">
        <v>2017</v>
      </c>
      <c r="C1635" t="s">
        <v>34</v>
      </c>
      <c r="D1635" t="s">
        <v>48</v>
      </c>
      <c r="E1635" t="s">
        <v>39</v>
      </c>
      <c r="F1635">
        <v>2</v>
      </c>
      <c r="G1635" t="s">
        <v>45</v>
      </c>
      <c r="H1635" t="s">
        <v>46</v>
      </c>
      <c r="I1635" t="s">
        <v>37</v>
      </c>
      <c r="J1635">
        <v>734.8</v>
      </c>
    </row>
    <row r="1636" spans="1:10" x14ac:dyDescent="0.25">
      <c r="A1636">
        <v>69</v>
      </c>
      <c r="B1636">
        <v>2017</v>
      </c>
      <c r="C1636" t="s">
        <v>34</v>
      </c>
      <c r="D1636" t="s">
        <v>48</v>
      </c>
      <c r="E1636" t="s">
        <v>39</v>
      </c>
      <c r="F1636">
        <v>3</v>
      </c>
      <c r="G1636" t="s">
        <v>45</v>
      </c>
      <c r="H1636" t="s">
        <v>2</v>
      </c>
      <c r="I1636" t="s">
        <v>37</v>
      </c>
      <c r="J1636">
        <v>478.6</v>
      </c>
    </row>
    <row r="1637" spans="1:10" x14ac:dyDescent="0.25">
      <c r="A1637">
        <v>69</v>
      </c>
      <c r="B1637">
        <v>2017</v>
      </c>
      <c r="C1637" t="s">
        <v>34</v>
      </c>
      <c r="D1637" t="s">
        <v>48</v>
      </c>
      <c r="E1637" t="s">
        <v>39</v>
      </c>
      <c r="F1637">
        <v>4</v>
      </c>
      <c r="G1637" t="s">
        <v>45</v>
      </c>
      <c r="H1637" t="s">
        <v>46</v>
      </c>
      <c r="I1637" t="s">
        <v>37</v>
      </c>
      <c r="J1637">
        <v>824.9</v>
      </c>
    </row>
    <row r="1638" spans="1:10" x14ac:dyDescent="0.25">
      <c r="A1638">
        <v>69</v>
      </c>
      <c r="B1638">
        <v>2017</v>
      </c>
      <c r="C1638" t="s">
        <v>34</v>
      </c>
      <c r="D1638" t="s">
        <v>48</v>
      </c>
      <c r="E1638" t="s">
        <v>39</v>
      </c>
      <c r="F1638">
        <v>5</v>
      </c>
      <c r="G1638" t="s">
        <v>45</v>
      </c>
      <c r="H1638" t="s">
        <v>2</v>
      </c>
      <c r="I1638" t="s">
        <v>37</v>
      </c>
      <c r="J1638">
        <v>248.9</v>
      </c>
    </row>
    <row r="1639" spans="1:10" x14ac:dyDescent="0.25">
      <c r="A1639">
        <v>69</v>
      </c>
      <c r="B1639">
        <v>2017</v>
      </c>
      <c r="C1639" t="s">
        <v>34</v>
      </c>
      <c r="D1639" t="s">
        <v>48</v>
      </c>
      <c r="E1639" t="s">
        <v>39</v>
      </c>
      <c r="F1639">
        <v>6</v>
      </c>
      <c r="G1639" t="s">
        <v>38</v>
      </c>
      <c r="H1639" t="s">
        <v>2</v>
      </c>
      <c r="I1639" t="s">
        <v>37</v>
      </c>
      <c r="J1639">
        <v>247.8</v>
      </c>
    </row>
    <row r="1640" spans="1:10" x14ac:dyDescent="0.25">
      <c r="A1640">
        <v>69</v>
      </c>
      <c r="B1640">
        <v>2017</v>
      </c>
      <c r="C1640" t="s">
        <v>34</v>
      </c>
      <c r="D1640" t="s">
        <v>49</v>
      </c>
      <c r="E1640" t="s">
        <v>39</v>
      </c>
      <c r="F1640">
        <v>1</v>
      </c>
      <c r="G1640" t="s">
        <v>45</v>
      </c>
      <c r="H1640" t="s">
        <v>2</v>
      </c>
      <c r="I1640" t="s">
        <v>51</v>
      </c>
      <c r="J1640">
        <v>486.4</v>
      </c>
    </row>
    <row r="1641" spans="1:10" x14ac:dyDescent="0.25">
      <c r="A1641">
        <v>69</v>
      </c>
      <c r="B1641">
        <v>2017</v>
      </c>
      <c r="C1641" t="s">
        <v>34</v>
      </c>
      <c r="D1641" t="s">
        <v>49</v>
      </c>
      <c r="E1641" t="s">
        <v>39</v>
      </c>
      <c r="F1641">
        <v>2</v>
      </c>
      <c r="G1641" t="s">
        <v>38</v>
      </c>
      <c r="H1641" t="s">
        <v>2</v>
      </c>
      <c r="I1641" t="s">
        <v>37</v>
      </c>
      <c r="J1641">
        <v>657.2</v>
      </c>
    </row>
    <row r="1642" spans="1:10" x14ac:dyDescent="0.25">
      <c r="A1642">
        <v>69</v>
      </c>
      <c r="B1642">
        <v>2017</v>
      </c>
      <c r="C1642" t="s">
        <v>34</v>
      </c>
      <c r="D1642" t="s">
        <v>49</v>
      </c>
      <c r="E1642" t="s">
        <v>39</v>
      </c>
      <c r="F1642">
        <v>3</v>
      </c>
      <c r="G1642" t="s">
        <v>38</v>
      </c>
      <c r="H1642" t="s">
        <v>2</v>
      </c>
      <c r="I1642" t="s">
        <v>51</v>
      </c>
      <c r="J1642">
        <v>884.8</v>
      </c>
    </row>
    <row r="1643" spans="1:10" x14ac:dyDescent="0.25">
      <c r="A1643">
        <v>69</v>
      </c>
      <c r="B1643">
        <v>2017</v>
      </c>
      <c r="C1643" t="s">
        <v>34</v>
      </c>
      <c r="D1643" t="s">
        <v>49</v>
      </c>
      <c r="E1643" t="s">
        <v>39</v>
      </c>
      <c r="F1643">
        <v>4</v>
      </c>
      <c r="G1643" t="s">
        <v>38</v>
      </c>
      <c r="H1643" t="s">
        <v>46</v>
      </c>
      <c r="I1643" t="s">
        <v>37</v>
      </c>
      <c r="J1643">
        <v>1271.2</v>
      </c>
    </row>
    <row r="1644" spans="1:10" x14ac:dyDescent="0.25">
      <c r="A1644">
        <v>69</v>
      </c>
      <c r="B1644">
        <v>2017</v>
      </c>
      <c r="C1644" t="s">
        <v>34</v>
      </c>
      <c r="D1644" t="s">
        <v>49</v>
      </c>
      <c r="E1644" t="s">
        <v>39</v>
      </c>
      <c r="F1644">
        <v>5</v>
      </c>
      <c r="G1644" t="s">
        <v>45</v>
      </c>
      <c r="H1644" t="s">
        <v>2</v>
      </c>
      <c r="I1644" t="s">
        <v>37</v>
      </c>
      <c r="J1644">
        <v>834</v>
      </c>
    </row>
    <row r="1645" spans="1:10" x14ac:dyDescent="0.25">
      <c r="A1645">
        <v>69</v>
      </c>
      <c r="B1645">
        <v>2017</v>
      </c>
      <c r="C1645" t="s">
        <v>34</v>
      </c>
      <c r="D1645" t="s">
        <v>49</v>
      </c>
      <c r="E1645" t="s">
        <v>39</v>
      </c>
      <c r="F1645">
        <v>6</v>
      </c>
      <c r="G1645" t="s">
        <v>38</v>
      </c>
      <c r="H1645" t="s">
        <v>2</v>
      </c>
      <c r="I1645" t="s">
        <v>37</v>
      </c>
      <c r="J1645">
        <v>786.9</v>
      </c>
    </row>
    <row r="1646" spans="1:10" x14ac:dyDescent="0.25">
      <c r="A1646">
        <v>69</v>
      </c>
      <c r="B1646">
        <v>2018</v>
      </c>
      <c r="C1646" t="s">
        <v>34</v>
      </c>
      <c r="D1646" t="s">
        <v>48</v>
      </c>
      <c r="E1646" t="s">
        <v>39</v>
      </c>
      <c r="F1646">
        <v>1</v>
      </c>
      <c r="G1646" t="s">
        <v>45</v>
      </c>
      <c r="H1646" t="s">
        <v>2</v>
      </c>
      <c r="I1646" t="s">
        <v>51</v>
      </c>
      <c r="J1646">
        <v>478.3</v>
      </c>
    </row>
    <row r="1647" spans="1:10" x14ac:dyDescent="0.25">
      <c r="A1647">
        <v>69</v>
      </c>
      <c r="B1647">
        <v>2018</v>
      </c>
      <c r="C1647" t="s">
        <v>34</v>
      </c>
      <c r="D1647" t="s">
        <v>48</v>
      </c>
      <c r="E1647" t="s">
        <v>39</v>
      </c>
      <c r="F1647">
        <v>2</v>
      </c>
      <c r="G1647" t="s">
        <v>45</v>
      </c>
      <c r="H1647" t="s">
        <v>46</v>
      </c>
      <c r="I1647" t="s">
        <v>51</v>
      </c>
      <c r="J1647">
        <v>903.3</v>
      </c>
    </row>
    <row r="1648" spans="1:10" x14ac:dyDescent="0.25">
      <c r="A1648">
        <v>69</v>
      </c>
      <c r="B1648">
        <v>2018</v>
      </c>
      <c r="C1648" t="s">
        <v>34</v>
      </c>
      <c r="D1648" t="s">
        <v>48</v>
      </c>
      <c r="E1648" t="s">
        <v>39</v>
      </c>
      <c r="F1648">
        <v>3</v>
      </c>
      <c r="G1648" t="s">
        <v>45</v>
      </c>
      <c r="H1648" t="s">
        <v>46</v>
      </c>
      <c r="I1648" t="s">
        <v>37</v>
      </c>
      <c r="J1648">
        <v>1087.5</v>
      </c>
    </row>
    <row r="1649" spans="1:10" x14ac:dyDescent="0.25">
      <c r="A1649">
        <v>69</v>
      </c>
      <c r="B1649">
        <v>2018</v>
      </c>
      <c r="C1649" t="s">
        <v>34</v>
      </c>
      <c r="D1649" t="s">
        <v>48</v>
      </c>
      <c r="E1649" t="s">
        <v>39</v>
      </c>
      <c r="F1649">
        <v>4</v>
      </c>
      <c r="G1649" t="s">
        <v>45</v>
      </c>
      <c r="H1649" t="s">
        <v>2</v>
      </c>
      <c r="I1649" t="s">
        <v>37</v>
      </c>
      <c r="J1649">
        <v>497.8</v>
      </c>
    </row>
    <row r="1650" spans="1:10" x14ac:dyDescent="0.25">
      <c r="A1650">
        <v>69</v>
      </c>
      <c r="B1650">
        <v>2018</v>
      </c>
      <c r="C1650" t="s">
        <v>34</v>
      </c>
      <c r="D1650" t="s">
        <v>48</v>
      </c>
      <c r="E1650" t="s">
        <v>39</v>
      </c>
      <c r="F1650">
        <v>5</v>
      </c>
      <c r="G1650" t="s">
        <v>45</v>
      </c>
      <c r="H1650" t="s">
        <v>46</v>
      </c>
      <c r="I1650" t="s">
        <v>51</v>
      </c>
      <c r="J1650">
        <v>1067.2</v>
      </c>
    </row>
    <row r="1651" spans="1:10" x14ac:dyDescent="0.25">
      <c r="A1651">
        <v>69</v>
      </c>
      <c r="B1651">
        <v>2018</v>
      </c>
      <c r="C1651" t="s">
        <v>34</v>
      </c>
      <c r="D1651" t="s">
        <v>48</v>
      </c>
      <c r="E1651" t="s">
        <v>39</v>
      </c>
      <c r="F1651">
        <v>6</v>
      </c>
      <c r="G1651" t="s">
        <v>38</v>
      </c>
      <c r="H1651" t="s">
        <v>2</v>
      </c>
      <c r="I1651" t="s">
        <v>51</v>
      </c>
      <c r="J1651">
        <v>560.29999999999995</v>
      </c>
    </row>
    <row r="1652" spans="1:10" x14ac:dyDescent="0.25">
      <c r="A1652">
        <v>69</v>
      </c>
      <c r="B1652">
        <v>2018</v>
      </c>
      <c r="C1652" t="s">
        <v>34</v>
      </c>
      <c r="D1652" t="s">
        <v>49</v>
      </c>
      <c r="E1652" t="s">
        <v>39</v>
      </c>
      <c r="F1652">
        <v>1</v>
      </c>
      <c r="G1652" t="s">
        <v>45</v>
      </c>
      <c r="H1652" t="s">
        <v>46</v>
      </c>
      <c r="I1652" t="s">
        <v>51</v>
      </c>
      <c r="J1652">
        <v>1533.2</v>
      </c>
    </row>
    <row r="1653" spans="1:10" x14ac:dyDescent="0.25">
      <c r="A1653">
        <v>69</v>
      </c>
      <c r="B1653">
        <v>2018</v>
      </c>
      <c r="C1653" t="s">
        <v>34</v>
      </c>
      <c r="D1653" t="s">
        <v>49</v>
      </c>
      <c r="E1653" t="s">
        <v>39</v>
      </c>
      <c r="F1653">
        <v>2</v>
      </c>
      <c r="G1653" t="s">
        <v>38</v>
      </c>
      <c r="H1653" t="s">
        <v>2</v>
      </c>
      <c r="I1653" t="s">
        <v>37</v>
      </c>
      <c r="J1653">
        <v>1119.9000000000001</v>
      </c>
    </row>
    <row r="1654" spans="1:10" x14ac:dyDescent="0.25">
      <c r="A1654">
        <v>69</v>
      </c>
      <c r="B1654">
        <v>2018</v>
      </c>
      <c r="C1654" t="s">
        <v>34</v>
      </c>
      <c r="D1654" t="s">
        <v>49</v>
      </c>
      <c r="E1654" t="s">
        <v>39</v>
      </c>
      <c r="F1654">
        <v>3</v>
      </c>
      <c r="G1654" t="s">
        <v>45</v>
      </c>
      <c r="H1654" t="s">
        <v>2</v>
      </c>
      <c r="I1654" t="s">
        <v>37</v>
      </c>
      <c r="J1654">
        <v>1057.7</v>
      </c>
    </row>
    <row r="1655" spans="1:10" x14ac:dyDescent="0.25">
      <c r="A1655">
        <v>69</v>
      </c>
      <c r="B1655">
        <v>2018</v>
      </c>
      <c r="C1655" t="s">
        <v>34</v>
      </c>
      <c r="D1655" t="s">
        <v>49</v>
      </c>
      <c r="E1655" t="s">
        <v>39</v>
      </c>
      <c r="F1655">
        <v>4</v>
      </c>
      <c r="G1655" t="s">
        <v>45</v>
      </c>
      <c r="H1655" t="s">
        <v>2</v>
      </c>
      <c r="I1655" t="s">
        <v>37</v>
      </c>
      <c r="J1655">
        <v>1029.2</v>
      </c>
    </row>
    <row r="1656" spans="1:10" x14ac:dyDescent="0.25">
      <c r="A1656">
        <v>69</v>
      </c>
      <c r="B1656">
        <v>2018</v>
      </c>
      <c r="C1656" t="s">
        <v>34</v>
      </c>
      <c r="D1656" t="s">
        <v>49</v>
      </c>
      <c r="E1656" t="s">
        <v>39</v>
      </c>
      <c r="F1656">
        <v>5</v>
      </c>
      <c r="G1656" t="s">
        <v>45</v>
      </c>
      <c r="H1656" t="s">
        <v>46</v>
      </c>
      <c r="I1656" t="s">
        <v>51</v>
      </c>
      <c r="J1656">
        <v>1415.1</v>
      </c>
    </row>
    <row r="1657" spans="1:10" x14ac:dyDescent="0.25">
      <c r="A1657">
        <v>69</v>
      </c>
      <c r="B1657">
        <v>2018</v>
      </c>
      <c r="C1657" t="s">
        <v>34</v>
      </c>
      <c r="D1657" t="s">
        <v>49</v>
      </c>
      <c r="E1657" t="s">
        <v>39</v>
      </c>
      <c r="F1657">
        <v>6</v>
      </c>
      <c r="G1657" t="s">
        <v>45</v>
      </c>
      <c r="H1657" t="s">
        <v>46</v>
      </c>
      <c r="I1657" t="s">
        <v>37</v>
      </c>
      <c r="J1657">
        <v>1421</v>
      </c>
    </row>
    <row r="1658" spans="1:10" x14ac:dyDescent="0.25">
      <c r="A1658">
        <v>70</v>
      </c>
      <c r="B1658">
        <v>2017</v>
      </c>
      <c r="C1658" t="s">
        <v>34</v>
      </c>
      <c r="D1658" t="s">
        <v>48</v>
      </c>
      <c r="E1658" t="s">
        <v>39</v>
      </c>
      <c r="F1658">
        <v>1</v>
      </c>
      <c r="G1658" t="s">
        <v>45</v>
      </c>
      <c r="H1658" t="s">
        <v>46</v>
      </c>
      <c r="I1658" t="s">
        <v>37</v>
      </c>
      <c r="J1658">
        <v>739.3</v>
      </c>
    </row>
    <row r="1659" spans="1:10" x14ac:dyDescent="0.25">
      <c r="A1659">
        <v>70</v>
      </c>
      <c r="B1659">
        <v>2017</v>
      </c>
      <c r="C1659" t="s">
        <v>34</v>
      </c>
      <c r="D1659" t="s">
        <v>48</v>
      </c>
      <c r="E1659" t="s">
        <v>39</v>
      </c>
      <c r="F1659">
        <v>2</v>
      </c>
      <c r="G1659" t="s">
        <v>45</v>
      </c>
      <c r="H1659" t="s">
        <v>2</v>
      </c>
      <c r="I1659" t="s">
        <v>37</v>
      </c>
      <c r="J1659">
        <v>410.1</v>
      </c>
    </row>
    <row r="1660" spans="1:10" x14ac:dyDescent="0.25">
      <c r="A1660">
        <v>70</v>
      </c>
      <c r="B1660">
        <v>2017</v>
      </c>
      <c r="C1660" t="s">
        <v>34</v>
      </c>
      <c r="D1660" t="s">
        <v>48</v>
      </c>
      <c r="E1660" t="s">
        <v>39</v>
      </c>
      <c r="F1660">
        <v>3</v>
      </c>
      <c r="G1660" t="s">
        <v>45</v>
      </c>
      <c r="H1660" t="s">
        <v>2</v>
      </c>
      <c r="I1660" t="s">
        <v>37</v>
      </c>
      <c r="J1660">
        <v>436.6</v>
      </c>
    </row>
    <row r="1661" spans="1:10" x14ac:dyDescent="0.25">
      <c r="A1661">
        <v>70</v>
      </c>
      <c r="B1661">
        <v>2017</v>
      </c>
      <c r="C1661" t="s">
        <v>34</v>
      </c>
      <c r="D1661" t="s">
        <v>48</v>
      </c>
      <c r="E1661" t="s">
        <v>39</v>
      </c>
      <c r="F1661">
        <v>4</v>
      </c>
      <c r="G1661" t="s">
        <v>45</v>
      </c>
      <c r="H1661" t="s">
        <v>46</v>
      </c>
      <c r="I1661" t="s">
        <v>37</v>
      </c>
      <c r="J1661">
        <v>784.9</v>
      </c>
    </row>
    <row r="1662" spans="1:10" x14ac:dyDescent="0.25">
      <c r="A1662">
        <v>70</v>
      </c>
      <c r="B1662">
        <v>2017</v>
      </c>
      <c r="C1662" t="s">
        <v>34</v>
      </c>
      <c r="D1662" t="s">
        <v>48</v>
      </c>
      <c r="E1662" t="s">
        <v>39</v>
      </c>
      <c r="F1662">
        <v>5</v>
      </c>
      <c r="G1662" t="s">
        <v>38</v>
      </c>
      <c r="H1662" t="s">
        <v>46</v>
      </c>
      <c r="I1662" t="s">
        <v>37</v>
      </c>
      <c r="J1662">
        <v>937.3</v>
      </c>
    </row>
    <row r="1663" spans="1:10" x14ac:dyDescent="0.25">
      <c r="A1663">
        <v>70</v>
      </c>
      <c r="B1663">
        <v>2017</v>
      </c>
      <c r="C1663" t="s">
        <v>34</v>
      </c>
      <c r="D1663" t="s">
        <v>48</v>
      </c>
      <c r="E1663" t="s">
        <v>39</v>
      </c>
      <c r="F1663">
        <v>6</v>
      </c>
      <c r="G1663" t="s">
        <v>38</v>
      </c>
      <c r="H1663" t="s">
        <v>46</v>
      </c>
      <c r="I1663" t="s">
        <v>51</v>
      </c>
      <c r="J1663">
        <v>954.5</v>
      </c>
    </row>
    <row r="1664" spans="1:10" x14ac:dyDescent="0.25">
      <c r="A1664">
        <v>70</v>
      </c>
      <c r="B1664">
        <v>2017</v>
      </c>
      <c r="C1664" t="s">
        <v>34</v>
      </c>
      <c r="D1664" t="s">
        <v>49</v>
      </c>
      <c r="E1664" t="s">
        <v>39</v>
      </c>
      <c r="F1664">
        <v>1</v>
      </c>
      <c r="G1664" t="s">
        <v>38</v>
      </c>
      <c r="H1664" t="s">
        <v>46</v>
      </c>
      <c r="I1664" t="s">
        <v>37</v>
      </c>
      <c r="J1664">
        <v>1143.2</v>
      </c>
    </row>
    <row r="1665" spans="1:10" x14ac:dyDescent="0.25">
      <c r="A1665">
        <v>70</v>
      </c>
      <c r="B1665">
        <v>2017</v>
      </c>
      <c r="C1665" t="s">
        <v>34</v>
      </c>
      <c r="D1665" t="s">
        <v>49</v>
      </c>
      <c r="E1665" t="s">
        <v>39</v>
      </c>
      <c r="F1665">
        <v>2</v>
      </c>
      <c r="G1665" t="s">
        <v>45</v>
      </c>
      <c r="H1665" t="s">
        <v>46</v>
      </c>
      <c r="I1665" t="s">
        <v>51</v>
      </c>
      <c r="J1665">
        <v>1326.3</v>
      </c>
    </row>
    <row r="1666" spans="1:10" x14ac:dyDescent="0.25">
      <c r="A1666">
        <v>70</v>
      </c>
      <c r="B1666">
        <v>2017</v>
      </c>
      <c r="C1666" t="s">
        <v>34</v>
      </c>
      <c r="D1666" t="s">
        <v>49</v>
      </c>
      <c r="E1666" t="s">
        <v>39</v>
      </c>
      <c r="F1666">
        <v>3</v>
      </c>
      <c r="G1666" t="s">
        <v>38</v>
      </c>
      <c r="H1666" t="s">
        <v>46</v>
      </c>
      <c r="I1666" t="s">
        <v>51</v>
      </c>
      <c r="J1666">
        <v>1175</v>
      </c>
    </row>
    <row r="1667" spans="1:10" x14ac:dyDescent="0.25">
      <c r="A1667">
        <v>70</v>
      </c>
      <c r="B1667">
        <v>2017</v>
      </c>
      <c r="C1667" t="s">
        <v>34</v>
      </c>
      <c r="D1667" t="s">
        <v>49</v>
      </c>
      <c r="E1667" t="s">
        <v>39</v>
      </c>
      <c r="F1667">
        <v>4</v>
      </c>
      <c r="G1667" t="s">
        <v>38</v>
      </c>
      <c r="H1667" t="s">
        <v>2</v>
      </c>
      <c r="I1667" t="s">
        <v>51</v>
      </c>
      <c r="J1667">
        <v>915.8</v>
      </c>
    </row>
    <row r="1668" spans="1:10" x14ac:dyDescent="0.25">
      <c r="A1668">
        <v>70</v>
      </c>
      <c r="B1668">
        <v>2017</v>
      </c>
      <c r="C1668" t="s">
        <v>34</v>
      </c>
      <c r="D1668" t="s">
        <v>49</v>
      </c>
      <c r="E1668" t="s">
        <v>39</v>
      </c>
      <c r="F1668">
        <v>5</v>
      </c>
      <c r="G1668" t="s">
        <v>45</v>
      </c>
      <c r="H1668" t="s">
        <v>2</v>
      </c>
      <c r="I1668" t="s">
        <v>37</v>
      </c>
      <c r="J1668">
        <v>910.8</v>
      </c>
    </row>
    <row r="1669" spans="1:10" x14ac:dyDescent="0.25">
      <c r="A1669">
        <v>70</v>
      </c>
      <c r="B1669">
        <v>2017</v>
      </c>
      <c r="C1669" t="s">
        <v>34</v>
      </c>
      <c r="D1669" t="s">
        <v>49</v>
      </c>
      <c r="E1669" t="s">
        <v>39</v>
      </c>
      <c r="F1669">
        <v>6</v>
      </c>
      <c r="G1669" t="s">
        <v>38</v>
      </c>
      <c r="H1669" t="s">
        <v>2</v>
      </c>
      <c r="I1669" t="s">
        <v>51</v>
      </c>
      <c r="J1669">
        <v>837.1</v>
      </c>
    </row>
    <row r="1670" spans="1:10" x14ac:dyDescent="0.25">
      <c r="A1670">
        <v>70</v>
      </c>
      <c r="B1670">
        <v>2018</v>
      </c>
      <c r="C1670" t="s">
        <v>34</v>
      </c>
      <c r="D1670" t="s">
        <v>48</v>
      </c>
      <c r="E1670" t="s">
        <v>39</v>
      </c>
      <c r="F1670">
        <v>1</v>
      </c>
      <c r="G1670" t="s">
        <v>45</v>
      </c>
      <c r="H1670" t="s">
        <v>2</v>
      </c>
      <c r="I1670" t="s">
        <v>37</v>
      </c>
      <c r="J1670">
        <v>662.7</v>
      </c>
    </row>
    <row r="1671" spans="1:10" x14ac:dyDescent="0.25">
      <c r="A1671">
        <v>70</v>
      </c>
      <c r="B1671">
        <v>2018</v>
      </c>
      <c r="C1671" t="s">
        <v>34</v>
      </c>
      <c r="D1671" t="s">
        <v>48</v>
      </c>
      <c r="E1671" t="s">
        <v>39</v>
      </c>
      <c r="F1671">
        <v>2</v>
      </c>
      <c r="G1671" t="s">
        <v>38</v>
      </c>
      <c r="H1671" t="s">
        <v>46</v>
      </c>
      <c r="I1671" t="s">
        <v>37</v>
      </c>
      <c r="J1671">
        <v>1044.0999999999999</v>
      </c>
    </row>
    <row r="1672" spans="1:10" x14ac:dyDescent="0.25">
      <c r="A1672">
        <v>70</v>
      </c>
      <c r="B1672">
        <v>2018</v>
      </c>
      <c r="C1672" t="s">
        <v>34</v>
      </c>
      <c r="D1672" t="s">
        <v>48</v>
      </c>
      <c r="E1672" t="s">
        <v>39</v>
      </c>
      <c r="F1672">
        <v>3</v>
      </c>
      <c r="G1672" t="s">
        <v>45</v>
      </c>
      <c r="H1672" t="s">
        <v>46</v>
      </c>
      <c r="I1672" t="s">
        <v>37</v>
      </c>
      <c r="J1672">
        <v>782.9</v>
      </c>
    </row>
    <row r="1673" spans="1:10" x14ac:dyDescent="0.25">
      <c r="A1673">
        <v>70</v>
      </c>
      <c r="B1673">
        <v>2018</v>
      </c>
      <c r="C1673" t="s">
        <v>34</v>
      </c>
      <c r="D1673" t="s">
        <v>48</v>
      </c>
      <c r="E1673" t="s">
        <v>39</v>
      </c>
      <c r="F1673">
        <v>4</v>
      </c>
      <c r="G1673" t="s">
        <v>45</v>
      </c>
      <c r="H1673" t="s">
        <v>46</v>
      </c>
      <c r="I1673" t="s">
        <v>37</v>
      </c>
      <c r="J1673">
        <v>1032</v>
      </c>
    </row>
    <row r="1674" spans="1:10" x14ac:dyDescent="0.25">
      <c r="A1674">
        <v>70</v>
      </c>
      <c r="B1674">
        <v>2018</v>
      </c>
      <c r="C1674" t="s">
        <v>34</v>
      </c>
      <c r="D1674" t="s">
        <v>48</v>
      </c>
      <c r="E1674" t="s">
        <v>39</v>
      </c>
      <c r="F1674">
        <v>5</v>
      </c>
      <c r="G1674" t="s">
        <v>45</v>
      </c>
      <c r="H1674" t="s">
        <v>2</v>
      </c>
      <c r="I1674" t="s">
        <v>51</v>
      </c>
      <c r="J1674">
        <v>504.1</v>
      </c>
    </row>
    <row r="1675" spans="1:10" x14ac:dyDescent="0.25">
      <c r="A1675">
        <v>70</v>
      </c>
      <c r="B1675">
        <v>2018</v>
      </c>
      <c r="C1675" t="s">
        <v>34</v>
      </c>
      <c r="D1675" t="s">
        <v>48</v>
      </c>
      <c r="E1675" t="s">
        <v>39</v>
      </c>
      <c r="F1675">
        <v>6</v>
      </c>
      <c r="G1675" t="s">
        <v>45</v>
      </c>
      <c r="H1675" t="s">
        <v>2</v>
      </c>
      <c r="I1675" t="s">
        <v>51</v>
      </c>
      <c r="J1675">
        <v>720.6</v>
      </c>
    </row>
    <row r="1676" spans="1:10" x14ac:dyDescent="0.25">
      <c r="A1676">
        <v>70</v>
      </c>
      <c r="B1676">
        <v>2018</v>
      </c>
      <c r="C1676" t="s">
        <v>34</v>
      </c>
      <c r="D1676" t="s">
        <v>49</v>
      </c>
      <c r="E1676" t="s">
        <v>39</v>
      </c>
      <c r="F1676">
        <v>1</v>
      </c>
      <c r="G1676" t="s">
        <v>45</v>
      </c>
      <c r="H1676" t="s">
        <v>2</v>
      </c>
      <c r="I1676" t="s">
        <v>37</v>
      </c>
      <c r="J1676">
        <v>1028</v>
      </c>
    </row>
    <row r="1677" spans="1:10" x14ac:dyDescent="0.25">
      <c r="A1677">
        <v>70</v>
      </c>
      <c r="B1677">
        <v>2018</v>
      </c>
      <c r="C1677" t="s">
        <v>34</v>
      </c>
      <c r="D1677" t="s">
        <v>49</v>
      </c>
      <c r="E1677" t="s">
        <v>39</v>
      </c>
      <c r="F1677">
        <v>2</v>
      </c>
      <c r="G1677" t="s">
        <v>45</v>
      </c>
      <c r="H1677" t="s">
        <v>2</v>
      </c>
      <c r="I1677" t="s">
        <v>51</v>
      </c>
      <c r="J1677">
        <v>812.7</v>
      </c>
    </row>
    <row r="1678" spans="1:10" x14ac:dyDescent="0.25">
      <c r="A1678">
        <v>70</v>
      </c>
      <c r="B1678">
        <v>2018</v>
      </c>
      <c r="C1678" t="s">
        <v>34</v>
      </c>
      <c r="D1678" t="s">
        <v>49</v>
      </c>
      <c r="E1678" t="s">
        <v>39</v>
      </c>
      <c r="F1678">
        <v>3</v>
      </c>
      <c r="G1678" t="s">
        <v>45</v>
      </c>
      <c r="H1678" t="s">
        <v>46</v>
      </c>
      <c r="I1678" t="s">
        <v>37</v>
      </c>
      <c r="J1678">
        <v>1318.5</v>
      </c>
    </row>
    <row r="1679" spans="1:10" x14ac:dyDescent="0.25">
      <c r="A1679">
        <v>70</v>
      </c>
      <c r="B1679">
        <v>2018</v>
      </c>
      <c r="C1679" t="s">
        <v>34</v>
      </c>
      <c r="D1679" t="s">
        <v>49</v>
      </c>
      <c r="E1679" t="s">
        <v>39</v>
      </c>
      <c r="F1679">
        <v>4</v>
      </c>
      <c r="G1679" t="s">
        <v>45</v>
      </c>
      <c r="H1679" t="s">
        <v>2</v>
      </c>
      <c r="I1679" t="s">
        <v>51</v>
      </c>
      <c r="J1679">
        <v>958.9</v>
      </c>
    </row>
    <row r="1680" spans="1:10" x14ac:dyDescent="0.25">
      <c r="A1680">
        <v>70</v>
      </c>
      <c r="B1680">
        <v>2018</v>
      </c>
      <c r="C1680" t="s">
        <v>34</v>
      </c>
      <c r="D1680" t="s">
        <v>49</v>
      </c>
      <c r="E1680" t="s">
        <v>39</v>
      </c>
      <c r="F1680">
        <v>5</v>
      </c>
      <c r="G1680" t="s">
        <v>38</v>
      </c>
      <c r="H1680" t="s">
        <v>2</v>
      </c>
      <c r="I1680" t="s">
        <v>37</v>
      </c>
      <c r="J1680">
        <v>1077.7</v>
      </c>
    </row>
    <row r="1681" spans="1:10" x14ac:dyDescent="0.25">
      <c r="A1681">
        <v>70</v>
      </c>
      <c r="B1681">
        <v>2018</v>
      </c>
      <c r="C1681" t="s">
        <v>34</v>
      </c>
      <c r="D1681" t="s">
        <v>49</v>
      </c>
      <c r="E1681" t="s">
        <v>39</v>
      </c>
      <c r="F1681">
        <v>6</v>
      </c>
      <c r="G1681" t="s">
        <v>45</v>
      </c>
      <c r="H1681" t="s">
        <v>2</v>
      </c>
      <c r="I1681" t="s">
        <v>37</v>
      </c>
      <c r="J1681">
        <v>947.9</v>
      </c>
    </row>
    <row r="1682" spans="1:10" x14ac:dyDescent="0.25">
      <c r="A1682">
        <v>71</v>
      </c>
      <c r="B1682">
        <v>2017</v>
      </c>
      <c r="C1682" t="s">
        <v>34</v>
      </c>
      <c r="D1682" t="s">
        <v>48</v>
      </c>
      <c r="E1682" t="s">
        <v>39</v>
      </c>
      <c r="F1682">
        <v>1</v>
      </c>
      <c r="G1682" t="s">
        <v>45</v>
      </c>
      <c r="H1682" t="s">
        <v>46</v>
      </c>
      <c r="I1682" t="s">
        <v>37</v>
      </c>
      <c r="J1682">
        <v>826.7</v>
      </c>
    </row>
    <row r="1683" spans="1:10" x14ac:dyDescent="0.25">
      <c r="A1683">
        <v>71</v>
      </c>
      <c r="B1683">
        <v>2017</v>
      </c>
      <c r="C1683" t="s">
        <v>34</v>
      </c>
      <c r="D1683" t="s">
        <v>48</v>
      </c>
      <c r="E1683" t="s">
        <v>39</v>
      </c>
      <c r="F1683">
        <v>2</v>
      </c>
      <c r="G1683" t="s">
        <v>45</v>
      </c>
      <c r="H1683" t="s">
        <v>46</v>
      </c>
      <c r="I1683" t="s">
        <v>51</v>
      </c>
      <c r="J1683">
        <v>671.8</v>
      </c>
    </row>
    <row r="1684" spans="1:10" x14ac:dyDescent="0.25">
      <c r="A1684">
        <v>71</v>
      </c>
      <c r="B1684">
        <v>2017</v>
      </c>
      <c r="C1684" t="s">
        <v>34</v>
      </c>
      <c r="D1684" t="s">
        <v>48</v>
      </c>
      <c r="E1684" t="s">
        <v>39</v>
      </c>
      <c r="F1684">
        <v>3</v>
      </c>
      <c r="G1684" t="s">
        <v>45</v>
      </c>
      <c r="H1684" t="s">
        <v>46</v>
      </c>
      <c r="I1684" t="s">
        <v>37</v>
      </c>
      <c r="J1684">
        <v>932</v>
      </c>
    </row>
    <row r="1685" spans="1:10" x14ac:dyDescent="0.25">
      <c r="A1685">
        <v>71</v>
      </c>
      <c r="B1685">
        <v>2017</v>
      </c>
      <c r="C1685" t="s">
        <v>34</v>
      </c>
      <c r="D1685" t="s">
        <v>48</v>
      </c>
      <c r="E1685" t="s">
        <v>39</v>
      </c>
      <c r="F1685">
        <v>4</v>
      </c>
      <c r="G1685" t="s">
        <v>45</v>
      </c>
      <c r="H1685" t="s">
        <v>46</v>
      </c>
      <c r="I1685" t="s">
        <v>51</v>
      </c>
      <c r="J1685">
        <v>686.6</v>
      </c>
    </row>
    <row r="1686" spans="1:10" x14ac:dyDescent="0.25">
      <c r="A1686">
        <v>71</v>
      </c>
      <c r="B1686">
        <v>2017</v>
      </c>
      <c r="C1686" t="s">
        <v>34</v>
      </c>
      <c r="D1686" t="s">
        <v>48</v>
      </c>
      <c r="E1686" t="s">
        <v>39</v>
      </c>
      <c r="F1686">
        <v>5</v>
      </c>
      <c r="G1686" t="s">
        <v>45</v>
      </c>
      <c r="H1686" t="s">
        <v>46</v>
      </c>
      <c r="I1686" t="s">
        <v>51</v>
      </c>
      <c r="J1686">
        <v>765.6</v>
      </c>
    </row>
    <row r="1687" spans="1:10" x14ac:dyDescent="0.25">
      <c r="A1687">
        <v>71</v>
      </c>
      <c r="B1687">
        <v>2017</v>
      </c>
      <c r="C1687" t="s">
        <v>34</v>
      </c>
      <c r="D1687" t="s">
        <v>48</v>
      </c>
      <c r="E1687" t="s">
        <v>39</v>
      </c>
      <c r="F1687">
        <v>6</v>
      </c>
      <c r="G1687" t="s">
        <v>45</v>
      </c>
      <c r="H1687" t="s">
        <v>2</v>
      </c>
      <c r="I1687" t="s">
        <v>37</v>
      </c>
      <c r="J1687">
        <v>395.2</v>
      </c>
    </row>
    <row r="1688" spans="1:10" x14ac:dyDescent="0.25">
      <c r="A1688">
        <v>71</v>
      </c>
      <c r="B1688">
        <v>2017</v>
      </c>
      <c r="C1688" t="s">
        <v>34</v>
      </c>
      <c r="D1688" t="s">
        <v>49</v>
      </c>
      <c r="E1688" t="s">
        <v>39</v>
      </c>
      <c r="F1688">
        <v>1</v>
      </c>
      <c r="G1688" t="s">
        <v>45</v>
      </c>
      <c r="H1688" t="s">
        <v>2</v>
      </c>
      <c r="I1688" t="s">
        <v>37</v>
      </c>
      <c r="J1688">
        <v>829.3</v>
      </c>
    </row>
    <row r="1689" spans="1:10" x14ac:dyDescent="0.25">
      <c r="A1689">
        <v>71</v>
      </c>
      <c r="B1689">
        <v>2017</v>
      </c>
      <c r="C1689" t="s">
        <v>34</v>
      </c>
      <c r="D1689" t="s">
        <v>49</v>
      </c>
      <c r="E1689" t="s">
        <v>39</v>
      </c>
      <c r="F1689">
        <v>2</v>
      </c>
      <c r="G1689" t="s">
        <v>38</v>
      </c>
      <c r="H1689" t="s">
        <v>2</v>
      </c>
      <c r="I1689" t="s">
        <v>37</v>
      </c>
      <c r="J1689">
        <v>788.5</v>
      </c>
    </row>
    <row r="1690" spans="1:10" x14ac:dyDescent="0.25">
      <c r="A1690">
        <v>71</v>
      </c>
      <c r="B1690">
        <v>2017</v>
      </c>
      <c r="C1690" t="s">
        <v>34</v>
      </c>
      <c r="D1690" t="s">
        <v>49</v>
      </c>
      <c r="E1690" t="s">
        <v>39</v>
      </c>
      <c r="F1690">
        <v>3</v>
      </c>
      <c r="G1690" t="s">
        <v>38</v>
      </c>
      <c r="H1690" t="s">
        <v>2</v>
      </c>
      <c r="I1690" t="s">
        <v>51</v>
      </c>
      <c r="J1690">
        <v>865</v>
      </c>
    </row>
    <row r="1691" spans="1:10" x14ac:dyDescent="0.25">
      <c r="A1691">
        <v>71</v>
      </c>
      <c r="B1691">
        <v>2017</v>
      </c>
      <c r="C1691" t="s">
        <v>34</v>
      </c>
      <c r="D1691" t="s">
        <v>49</v>
      </c>
      <c r="E1691" t="s">
        <v>39</v>
      </c>
      <c r="F1691">
        <v>4</v>
      </c>
      <c r="G1691" t="s">
        <v>45</v>
      </c>
      <c r="H1691" t="s">
        <v>2</v>
      </c>
      <c r="I1691" t="s">
        <v>37</v>
      </c>
      <c r="J1691">
        <v>634.9</v>
      </c>
    </row>
    <row r="1692" spans="1:10" x14ac:dyDescent="0.25">
      <c r="A1692">
        <v>71</v>
      </c>
      <c r="B1692">
        <v>2017</v>
      </c>
      <c r="C1692" t="s">
        <v>34</v>
      </c>
      <c r="D1692" t="s">
        <v>49</v>
      </c>
      <c r="E1692" t="s">
        <v>39</v>
      </c>
      <c r="F1692">
        <v>5</v>
      </c>
      <c r="G1692" t="s">
        <v>45</v>
      </c>
      <c r="H1692" t="s">
        <v>2</v>
      </c>
      <c r="I1692" t="s">
        <v>37</v>
      </c>
      <c r="J1692">
        <v>879.3</v>
      </c>
    </row>
    <row r="1693" spans="1:10" x14ac:dyDescent="0.25">
      <c r="A1693">
        <v>71</v>
      </c>
      <c r="B1693">
        <v>2017</v>
      </c>
      <c r="C1693" t="s">
        <v>34</v>
      </c>
      <c r="D1693" t="s">
        <v>49</v>
      </c>
      <c r="E1693" t="s">
        <v>39</v>
      </c>
      <c r="F1693">
        <v>6</v>
      </c>
      <c r="G1693" t="s">
        <v>45</v>
      </c>
      <c r="H1693" t="s">
        <v>2</v>
      </c>
      <c r="I1693" t="s">
        <v>37</v>
      </c>
      <c r="J1693">
        <v>792.4</v>
      </c>
    </row>
    <row r="1694" spans="1:10" x14ac:dyDescent="0.25">
      <c r="A1694">
        <v>71</v>
      </c>
      <c r="B1694">
        <v>2018</v>
      </c>
      <c r="C1694" t="s">
        <v>34</v>
      </c>
      <c r="D1694" t="s">
        <v>48</v>
      </c>
      <c r="E1694" t="s">
        <v>39</v>
      </c>
      <c r="F1694">
        <v>1</v>
      </c>
      <c r="G1694" t="s">
        <v>38</v>
      </c>
      <c r="H1694" t="s">
        <v>2</v>
      </c>
      <c r="I1694" t="s">
        <v>37</v>
      </c>
      <c r="J1694">
        <v>529.20000000000005</v>
      </c>
    </row>
    <row r="1695" spans="1:10" x14ac:dyDescent="0.25">
      <c r="A1695">
        <v>71</v>
      </c>
      <c r="B1695">
        <v>2018</v>
      </c>
      <c r="C1695" t="s">
        <v>34</v>
      </c>
      <c r="D1695" t="s">
        <v>48</v>
      </c>
      <c r="E1695" t="s">
        <v>39</v>
      </c>
      <c r="F1695">
        <v>2</v>
      </c>
      <c r="G1695" t="s">
        <v>38</v>
      </c>
      <c r="H1695" t="s">
        <v>2</v>
      </c>
      <c r="I1695" t="s">
        <v>51</v>
      </c>
      <c r="J1695">
        <v>631.1</v>
      </c>
    </row>
    <row r="1696" spans="1:10" x14ac:dyDescent="0.25">
      <c r="A1696">
        <v>71</v>
      </c>
      <c r="B1696">
        <v>2018</v>
      </c>
      <c r="C1696" t="s">
        <v>34</v>
      </c>
      <c r="D1696" t="s">
        <v>48</v>
      </c>
      <c r="E1696" t="s">
        <v>39</v>
      </c>
      <c r="F1696">
        <v>3</v>
      </c>
      <c r="G1696" t="s">
        <v>45</v>
      </c>
      <c r="H1696" t="s">
        <v>2</v>
      </c>
      <c r="I1696" t="s">
        <v>51</v>
      </c>
      <c r="J1696">
        <v>612.1</v>
      </c>
    </row>
    <row r="1697" spans="1:10" x14ac:dyDescent="0.25">
      <c r="A1697">
        <v>71</v>
      </c>
      <c r="B1697">
        <v>2018</v>
      </c>
      <c r="C1697" t="s">
        <v>34</v>
      </c>
      <c r="D1697" t="s">
        <v>48</v>
      </c>
      <c r="E1697" t="s">
        <v>39</v>
      </c>
      <c r="F1697">
        <v>4</v>
      </c>
      <c r="G1697" t="s">
        <v>45</v>
      </c>
      <c r="H1697" t="s">
        <v>2</v>
      </c>
      <c r="I1697" t="s">
        <v>51</v>
      </c>
      <c r="J1697">
        <v>629.6</v>
      </c>
    </row>
    <row r="1698" spans="1:10" x14ac:dyDescent="0.25">
      <c r="A1698">
        <v>71</v>
      </c>
      <c r="B1698">
        <v>2018</v>
      </c>
      <c r="C1698" t="s">
        <v>34</v>
      </c>
      <c r="D1698" t="s">
        <v>48</v>
      </c>
      <c r="E1698" t="s">
        <v>39</v>
      </c>
      <c r="F1698">
        <v>5</v>
      </c>
      <c r="G1698" t="s">
        <v>45</v>
      </c>
      <c r="H1698" t="s">
        <v>46</v>
      </c>
      <c r="I1698" t="s">
        <v>37</v>
      </c>
      <c r="J1698">
        <v>1028.2</v>
      </c>
    </row>
    <row r="1699" spans="1:10" x14ac:dyDescent="0.25">
      <c r="A1699">
        <v>71</v>
      </c>
      <c r="B1699">
        <v>2018</v>
      </c>
      <c r="C1699" t="s">
        <v>34</v>
      </c>
      <c r="D1699" t="s">
        <v>48</v>
      </c>
      <c r="E1699" t="s">
        <v>39</v>
      </c>
      <c r="F1699">
        <v>6</v>
      </c>
      <c r="G1699" t="s">
        <v>38</v>
      </c>
      <c r="H1699" t="s">
        <v>2</v>
      </c>
      <c r="I1699" t="s">
        <v>37</v>
      </c>
      <c r="J1699">
        <v>537.4</v>
      </c>
    </row>
    <row r="1700" spans="1:10" x14ac:dyDescent="0.25">
      <c r="A1700">
        <v>71</v>
      </c>
      <c r="B1700">
        <v>2018</v>
      </c>
      <c r="C1700" t="s">
        <v>34</v>
      </c>
      <c r="D1700" t="s">
        <v>49</v>
      </c>
      <c r="E1700" t="s">
        <v>39</v>
      </c>
      <c r="F1700">
        <v>1</v>
      </c>
      <c r="G1700" t="s">
        <v>38</v>
      </c>
      <c r="H1700" t="s">
        <v>2</v>
      </c>
      <c r="I1700" t="s">
        <v>37</v>
      </c>
      <c r="J1700">
        <v>941.8</v>
      </c>
    </row>
    <row r="1701" spans="1:10" x14ac:dyDescent="0.25">
      <c r="A1701">
        <v>71</v>
      </c>
      <c r="B1701">
        <v>2018</v>
      </c>
      <c r="C1701" t="s">
        <v>34</v>
      </c>
      <c r="D1701" t="s">
        <v>49</v>
      </c>
      <c r="E1701" t="s">
        <v>39</v>
      </c>
      <c r="F1701">
        <v>2</v>
      </c>
      <c r="G1701" t="s">
        <v>38</v>
      </c>
      <c r="H1701" t="s">
        <v>2</v>
      </c>
      <c r="I1701" t="s">
        <v>37</v>
      </c>
      <c r="J1701">
        <v>1021.7</v>
      </c>
    </row>
    <row r="1702" spans="1:10" x14ac:dyDescent="0.25">
      <c r="A1702">
        <v>71</v>
      </c>
      <c r="B1702">
        <v>2018</v>
      </c>
      <c r="C1702" t="s">
        <v>34</v>
      </c>
      <c r="D1702" t="s">
        <v>49</v>
      </c>
      <c r="E1702" t="s">
        <v>39</v>
      </c>
      <c r="F1702">
        <v>3</v>
      </c>
      <c r="G1702" t="s">
        <v>38</v>
      </c>
      <c r="H1702" t="s">
        <v>2</v>
      </c>
      <c r="I1702" t="s">
        <v>51</v>
      </c>
      <c r="J1702">
        <v>1108.4000000000001</v>
      </c>
    </row>
    <row r="1703" spans="1:10" x14ac:dyDescent="0.25">
      <c r="A1703">
        <v>71</v>
      </c>
      <c r="B1703">
        <v>2018</v>
      </c>
      <c r="C1703" t="s">
        <v>34</v>
      </c>
      <c r="D1703" t="s">
        <v>49</v>
      </c>
      <c r="E1703" t="s">
        <v>39</v>
      </c>
      <c r="F1703">
        <v>4</v>
      </c>
      <c r="G1703" t="s">
        <v>45</v>
      </c>
      <c r="H1703" t="s">
        <v>2</v>
      </c>
      <c r="I1703" t="s">
        <v>51</v>
      </c>
      <c r="J1703">
        <v>946.4</v>
      </c>
    </row>
    <row r="1704" spans="1:10" x14ac:dyDescent="0.25">
      <c r="A1704">
        <v>71</v>
      </c>
      <c r="B1704">
        <v>2018</v>
      </c>
      <c r="C1704" t="s">
        <v>34</v>
      </c>
      <c r="D1704" t="s">
        <v>49</v>
      </c>
      <c r="E1704" t="s">
        <v>39</v>
      </c>
      <c r="F1704">
        <v>5</v>
      </c>
      <c r="G1704" t="s">
        <v>45</v>
      </c>
      <c r="H1704" t="s">
        <v>46</v>
      </c>
      <c r="I1704" t="s">
        <v>51</v>
      </c>
      <c r="J1704">
        <v>1428.2</v>
      </c>
    </row>
    <row r="1705" spans="1:10" x14ac:dyDescent="0.25">
      <c r="A1705">
        <v>71</v>
      </c>
      <c r="B1705">
        <v>2018</v>
      </c>
      <c r="C1705" t="s">
        <v>34</v>
      </c>
      <c r="D1705" t="s">
        <v>49</v>
      </c>
      <c r="E1705" t="s">
        <v>39</v>
      </c>
      <c r="F1705">
        <v>6</v>
      </c>
      <c r="G1705" t="s">
        <v>45</v>
      </c>
      <c r="H1705" t="s">
        <v>46</v>
      </c>
      <c r="I1705" t="s">
        <v>51</v>
      </c>
      <c r="J1705">
        <v>1353</v>
      </c>
    </row>
    <row r="1706" spans="1:10" x14ac:dyDescent="0.25">
      <c r="A1706">
        <v>72</v>
      </c>
      <c r="B1706">
        <v>2017</v>
      </c>
      <c r="C1706" t="s">
        <v>34</v>
      </c>
      <c r="D1706" t="s">
        <v>48</v>
      </c>
      <c r="E1706" t="s">
        <v>39</v>
      </c>
      <c r="F1706">
        <v>1</v>
      </c>
      <c r="G1706" t="s">
        <v>38</v>
      </c>
      <c r="H1706" t="s">
        <v>2</v>
      </c>
      <c r="I1706" t="s">
        <v>37</v>
      </c>
      <c r="J1706">
        <v>330.2</v>
      </c>
    </row>
    <row r="1707" spans="1:10" x14ac:dyDescent="0.25">
      <c r="A1707">
        <v>72</v>
      </c>
      <c r="B1707">
        <v>2017</v>
      </c>
      <c r="C1707" t="s">
        <v>34</v>
      </c>
      <c r="D1707" t="s">
        <v>48</v>
      </c>
      <c r="E1707" t="s">
        <v>39</v>
      </c>
      <c r="F1707">
        <v>2</v>
      </c>
      <c r="G1707" t="s">
        <v>38</v>
      </c>
      <c r="H1707" t="s">
        <v>46</v>
      </c>
      <c r="I1707" t="s">
        <v>51</v>
      </c>
      <c r="J1707">
        <v>741.7</v>
      </c>
    </row>
    <row r="1708" spans="1:10" x14ac:dyDescent="0.25">
      <c r="A1708">
        <v>72</v>
      </c>
      <c r="B1708">
        <v>2017</v>
      </c>
      <c r="C1708" t="s">
        <v>34</v>
      </c>
      <c r="D1708" t="s">
        <v>48</v>
      </c>
      <c r="E1708" t="s">
        <v>39</v>
      </c>
      <c r="F1708">
        <v>3</v>
      </c>
      <c r="G1708" t="s">
        <v>45</v>
      </c>
      <c r="H1708" t="s">
        <v>2</v>
      </c>
      <c r="I1708" t="s">
        <v>51</v>
      </c>
      <c r="J1708">
        <v>379.8</v>
      </c>
    </row>
    <row r="1709" spans="1:10" x14ac:dyDescent="0.25">
      <c r="A1709">
        <v>72</v>
      </c>
      <c r="B1709">
        <v>2017</v>
      </c>
      <c r="C1709" t="s">
        <v>34</v>
      </c>
      <c r="D1709" t="s">
        <v>48</v>
      </c>
      <c r="E1709" t="s">
        <v>39</v>
      </c>
      <c r="F1709">
        <v>4</v>
      </c>
      <c r="G1709" t="s">
        <v>45</v>
      </c>
      <c r="H1709" t="s">
        <v>46</v>
      </c>
      <c r="I1709" t="s">
        <v>37</v>
      </c>
      <c r="J1709">
        <v>557.5</v>
      </c>
    </row>
    <row r="1710" spans="1:10" x14ac:dyDescent="0.25">
      <c r="A1710">
        <v>72</v>
      </c>
      <c r="B1710">
        <v>2017</v>
      </c>
      <c r="C1710" t="s">
        <v>34</v>
      </c>
      <c r="D1710" t="s">
        <v>48</v>
      </c>
      <c r="E1710" t="s">
        <v>39</v>
      </c>
      <c r="F1710">
        <v>5</v>
      </c>
      <c r="G1710" t="s">
        <v>45</v>
      </c>
      <c r="H1710" t="s">
        <v>46</v>
      </c>
      <c r="I1710" t="s">
        <v>37</v>
      </c>
      <c r="J1710">
        <v>735.8</v>
      </c>
    </row>
    <row r="1711" spans="1:10" x14ac:dyDescent="0.25">
      <c r="A1711">
        <v>72</v>
      </c>
      <c r="B1711">
        <v>2017</v>
      </c>
      <c r="C1711" t="s">
        <v>34</v>
      </c>
      <c r="D1711" t="s">
        <v>48</v>
      </c>
      <c r="E1711" t="s">
        <v>39</v>
      </c>
      <c r="F1711">
        <v>6</v>
      </c>
      <c r="G1711" t="s">
        <v>38</v>
      </c>
      <c r="H1711" t="s">
        <v>46</v>
      </c>
      <c r="I1711" t="s">
        <v>37</v>
      </c>
      <c r="J1711">
        <v>617.1</v>
      </c>
    </row>
    <row r="1712" spans="1:10" x14ac:dyDescent="0.25">
      <c r="A1712">
        <v>72</v>
      </c>
      <c r="B1712">
        <v>2017</v>
      </c>
      <c r="C1712" t="s">
        <v>34</v>
      </c>
      <c r="D1712" t="s">
        <v>49</v>
      </c>
      <c r="E1712" t="s">
        <v>39</v>
      </c>
      <c r="F1712">
        <v>1</v>
      </c>
      <c r="G1712" t="s">
        <v>45</v>
      </c>
      <c r="H1712" t="s">
        <v>2</v>
      </c>
      <c r="I1712" t="s">
        <v>51</v>
      </c>
      <c r="J1712">
        <v>897.6</v>
      </c>
    </row>
    <row r="1713" spans="1:10" x14ac:dyDescent="0.25">
      <c r="A1713">
        <v>72</v>
      </c>
      <c r="B1713">
        <v>2017</v>
      </c>
      <c r="C1713" t="s">
        <v>34</v>
      </c>
      <c r="D1713" t="s">
        <v>49</v>
      </c>
      <c r="E1713" t="s">
        <v>39</v>
      </c>
      <c r="F1713">
        <v>2</v>
      </c>
      <c r="G1713" t="s">
        <v>45</v>
      </c>
      <c r="H1713" t="s">
        <v>2</v>
      </c>
      <c r="I1713" t="s">
        <v>37</v>
      </c>
      <c r="J1713">
        <v>667.8</v>
      </c>
    </row>
    <row r="1714" spans="1:10" x14ac:dyDescent="0.25">
      <c r="A1714">
        <v>72</v>
      </c>
      <c r="B1714">
        <v>2017</v>
      </c>
      <c r="C1714" t="s">
        <v>34</v>
      </c>
      <c r="D1714" t="s">
        <v>49</v>
      </c>
      <c r="E1714" t="s">
        <v>39</v>
      </c>
      <c r="F1714">
        <v>3</v>
      </c>
      <c r="G1714" t="s">
        <v>45</v>
      </c>
      <c r="H1714" t="s">
        <v>46</v>
      </c>
      <c r="I1714" t="s">
        <v>37</v>
      </c>
      <c r="J1714">
        <v>1243.5999999999999</v>
      </c>
    </row>
    <row r="1715" spans="1:10" x14ac:dyDescent="0.25">
      <c r="A1715">
        <v>72</v>
      </c>
      <c r="B1715">
        <v>2017</v>
      </c>
      <c r="C1715" t="s">
        <v>34</v>
      </c>
      <c r="D1715" t="s">
        <v>49</v>
      </c>
      <c r="E1715" t="s">
        <v>39</v>
      </c>
      <c r="F1715">
        <v>4</v>
      </c>
      <c r="G1715" t="s">
        <v>45</v>
      </c>
      <c r="H1715" t="s">
        <v>46</v>
      </c>
      <c r="I1715" t="s">
        <v>51</v>
      </c>
      <c r="J1715">
        <v>1231.5</v>
      </c>
    </row>
    <row r="1716" spans="1:10" x14ac:dyDescent="0.25">
      <c r="A1716">
        <v>72</v>
      </c>
      <c r="B1716">
        <v>2017</v>
      </c>
      <c r="C1716" t="s">
        <v>34</v>
      </c>
      <c r="D1716" t="s">
        <v>49</v>
      </c>
      <c r="E1716" t="s">
        <v>39</v>
      </c>
      <c r="F1716">
        <v>5</v>
      </c>
      <c r="G1716" t="s">
        <v>45</v>
      </c>
      <c r="H1716" t="s">
        <v>2</v>
      </c>
      <c r="I1716" t="s">
        <v>51</v>
      </c>
      <c r="J1716">
        <v>728.3</v>
      </c>
    </row>
    <row r="1717" spans="1:10" x14ac:dyDescent="0.25">
      <c r="A1717">
        <v>72</v>
      </c>
      <c r="B1717">
        <v>2017</v>
      </c>
      <c r="C1717" t="s">
        <v>34</v>
      </c>
      <c r="D1717" t="s">
        <v>49</v>
      </c>
      <c r="E1717" t="s">
        <v>39</v>
      </c>
      <c r="F1717">
        <v>6</v>
      </c>
      <c r="G1717" t="s">
        <v>38</v>
      </c>
      <c r="H1717" t="s">
        <v>2</v>
      </c>
      <c r="I1717" t="s">
        <v>37</v>
      </c>
      <c r="J1717">
        <v>737.7</v>
      </c>
    </row>
    <row r="1718" spans="1:10" x14ac:dyDescent="0.25">
      <c r="A1718">
        <v>72</v>
      </c>
      <c r="B1718">
        <v>2018</v>
      </c>
      <c r="C1718" t="s">
        <v>34</v>
      </c>
      <c r="D1718" t="s">
        <v>48</v>
      </c>
      <c r="E1718" t="s">
        <v>39</v>
      </c>
      <c r="F1718">
        <v>1</v>
      </c>
      <c r="G1718" t="s">
        <v>45</v>
      </c>
      <c r="H1718" t="s">
        <v>2</v>
      </c>
      <c r="I1718" t="s">
        <v>51</v>
      </c>
      <c r="J1718">
        <v>592.5</v>
      </c>
    </row>
    <row r="1719" spans="1:10" x14ac:dyDescent="0.25">
      <c r="A1719">
        <v>72</v>
      </c>
      <c r="B1719">
        <v>2018</v>
      </c>
      <c r="C1719" t="s">
        <v>34</v>
      </c>
      <c r="D1719" t="s">
        <v>48</v>
      </c>
      <c r="E1719" t="s">
        <v>39</v>
      </c>
      <c r="F1719">
        <v>2</v>
      </c>
      <c r="G1719" t="s">
        <v>45</v>
      </c>
      <c r="H1719" t="s">
        <v>2</v>
      </c>
      <c r="I1719" t="s">
        <v>51</v>
      </c>
      <c r="J1719">
        <v>565.79999999999995</v>
      </c>
    </row>
    <row r="1720" spans="1:10" x14ac:dyDescent="0.25">
      <c r="A1720">
        <v>72</v>
      </c>
      <c r="B1720">
        <v>2018</v>
      </c>
      <c r="C1720" t="s">
        <v>34</v>
      </c>
      <c r="D1720" t="s">
        <v>48</v>
      </c>
      <c r="E1720" t="s">
        <v>39</v>
      </c>
      <c r="F1720">
        <v>3</v>
      </c>
      <c r="G1720" t="s">
        <v>38</v>
      </c>
      <c r="H1720" t="s">
        <v>2</v>
      </c>
      <c r="I1720" t="s">
        <v>37</v>
      </c>
      <c r="J1720">
        <v>533.29999999999995</v>
      </c>
    </row>
    <row r="1721" spans="1:10" x14ac:dyDescent="0.25">
      <c r="A1721">
        <v>72</v>
      </c>
      <c r="B1721">
        <v>2018</v>
      </c>
      <c r="C1721" t="s">
        <v>34</v>
      </c>
      <c r="D1721" t="s">
        <v>48</v>
      </c>
      <c r="E1721" t="s">
        <v>39</v>
      </c>
      <c r="F1721">
        <v>4</v>
      </c>
      <c r="G1721" t="s">
        <v>38</v>
      </c>
      <c r="H1721" t="s">
        <v>46</v>
      </c>
      <c r="I1721" t="s">
        <v>37</v>
      </c>
      <c r="J1721">
        <v>992.5</v>
      </c>
    </row>
    <row r="1722" spans="1:10" x14ac:dyDescent="0.25">
      <c r="A1722">
        <v>72</v>
      </c>
      <c r="B1722">
        <v>2018</v>
      </c>
      <c r="C1722" t="s">
        <v>34</v>
      </c>
      <c r="D1722" t="s">
        <v>48</v>
      </c>
      <c r="E1722" t="s">
        <v>39</v>
      </c>
      <c r="F1722">
        <v>5</v>
      </c>
      <c r="G1722" t="s">
        <v>38</v>
      </c>
      <c r="H1722" t="s">
        <v>2</v>
      </c>
      <c r="I1722" t="s">
        <v>37</v>
      </c>
      <c r="J1722">
        <v>740.3</v>
      </c>
    </row>
    <row r="1723" spans="1:10" x14ac:dyDescent="0.25">
      <c r="A1723">
        <v>72</v>
      </c>
      <c r="B1723">
        <v>2018</v>
      </c>
      <c r="C1723" t="s">
        <v>34</v>
      </c>
      <c r="D1723" t="s">
        <v>48</v>
      </c>
      <c r="E1723" t="s">
        <v>39</v>
      </c>
      <c r="F1723">
        <v>6</v>
      </c>
      <c r="G1723" t="s">
        <v>45</v>
      </c>
      <c r="H1723" t="s">
        <v>46</v>
      </c>
      <c r="I1723" t="s">
        <v>51</v>
      </c>
      <c r="J1723">
        <v>1094.5999999999999</v>
      </c>
    </row>
    <row r="1724" spans="1:10" x14ac:dyDescent="0.25">
      <c r="A1724">
        <v>72</v>
      </c>
      <c r="B1724">
        <v>2018</v>
      </c>
      <c r="C1724" t="s">
        <v>34</v>
      </c>
      <c r="D1724" t="s">
        <v>49</v>
      </c>
      <c r="E1724" t="s">
        <v>39</v>
      </c>
      <c r="F1724">
        <v>1</v>
      </c>
      <c r="G1724" t="s">
        <v>45</v>
      </c>
      <c r="H1724" t="s">
        <v>46</v>
      </c>
      <c r="I1724" t="s">
        <v>37</v>
      </c>
      <c r="J1724">
        <v>1471.2</v>
      </c>
    </row>
    <row r="1725" spans="1:10" x14ac:dyDescent="0.25">
      <c r="A1725">
        <v>72</v>
      </c>
      <c r="B1725">
        <v>2018</v>
      </c>
      <c r="C1725" t="s">
        <v>34</v>
      </c>
      <c r="D1725" t="s">
        <v>49</v>
      </c>
      <c r="E1725" t="s">
        <v>39</v>
      </c>
      <c r="F1725">
        <v>2</v>
      </c>
      <c r="G1725" t="s">
        <v>45</v>
      </c>
      <c r="H1725" t="s">
        <v>46</v>
      </c>
      <c r="I1725" t="s">
        <v>51</v>
      </c>
      <c r="J1725">
        <v>1524.9</v>
      </c>
    </row>
    <row r="1726" spans="1:10" x14ac:dyDescent="0.25">
      <c r="A1726">
        <v>72</v>
      </c>
      <c r="B1726">
        <v>2018</v>
      </c>
      <c r="C1726" t="s">
        <v>34</v>
      </c>
      <c r="D1726" t="s">
        <v>49</v>
      </c>
      <c r="E1726" t="s">
        <v>39</v>
      </c>
      <c r="F1726">
        <v>3</v>
      </c>
      <c r="G1726" t="s">
        <v>45</v>
      </c>
      <c r="H1726" t="s">
        <v>46</v>
      </c>
      <c r="I1726" t="s">
        <v>37</v>
      </c>
      <c r="J1726">
        <v>1405.2</v>
      </c>
    </row>
    <row r="1727" spans="1:10" x14ac:dyDescent="0.25">
      <c r="A1727">
        <v>72</v>
      </c>
      <c r="B1727">
        <v>2018</v>
      </c>
      <c r="C1727" t="s">
        <v>34</v>
      </c>
      <c r="D1727" t="s">
        <v>49</v>
      </c>
      <c r="E1727" t="s">
        <v>39</v>
      </c>
      <c r="F1727">
        <v>4</v>
      </c>
      <c r="G1727" t="s">
        <v>38</v>
      </c>
      <c r="H1727" t="s">
        <v>46</v>
      </c>
      <c r="I1727" t="s">
        <v>51</v>
      </c>
      <c r="J1727">
        <v>1493.5</v>
      </c>
    </row>
    <row r="1728" spans="1:10" x14ac:dyDescent="0.25">
      <c r="A1728">
        <v>72</v>
      </c>
      <c r="B1728">
        <v>2018</v>
      </c>
      <c r="C1728" t="s">
        <v>34</v>
      </c>
      <c r="D1728" t="s">
        <v>49</v>
      </c>
      <c r="E1728" t="s">
        <v>39</v>
      </c>
      <c r="F1728">
        <v>5</v>
      </c>
      <c r="G1728" t="s">
        <v>45</v>
      </c>
      <c r="H1728" t="s">
        <v>46</v>
      </c>
      <c r="I1728" t="s">
        <v>51</v>
      </c>
      <c r="J1728">
        <v>1524.4</v>
      </c>
    </row>
    <row r="1729" spans="1:10" x14ac:dyDescent="0.25">
      <c r="A1729">
        <v>72</v>
      </c>
      <c r="B1729">
        <v>2018</v>
      </c>
      <c r="C1729" t="s">
        <v>34</v>
      </c>
      <c r="D1729" t="s">
        <v>49</v>
      </c>
      <c r="E1729" t="s">
        <v>39</v>
      </c>
      <c r="F1729">
        <v>6</v>
      </c>
      <c r="G1729" t="s">
        <v>38</v>
      </c>
      <c r="H1729" t="s">
        <v>46</v>
      </c>
      <c r="I1729" t="s">
        <v>51</v>
      </c>
      <c r="J1729">
        <v>1607.1</v>
      </c>
    </row>
    <row r="1730" spans="1:10" x14ac:dyDescent="0.25">
      <c r="A1730">
        <v>73</v>
      </c>
      <c r="B1730">
        <v>2017</v>
      </c>
      <c r="C1730" t="s">
        <v>34</v>
      </c>
      <c r="D1730" t="s">
        <v>48</v>
      </c>
      <c r="E1730" t="s">
        <v>39</v>
      </c>
      <c r="F1730">
        <v>1</v>
      </c>
      <c r="G1730" t="s">
        <v>45</v>
      </c>
      <c r="H1730" t="s">
        <v>46</v>
      </c>
      <c r="I1730" t="s">
        <v>51</v>
      </c>
      <c r="J1730">
        <v>608.4</v>
      </c>
    </row>
    <row r="1731" spans="1:10" x14ac:dyDescent="0.25">
      <c r="A1731">
        <v>73</v>
      </c>
      <c r="B1731">
        <v>2017</v>
      </c>
      <c r="C1731" t="s">
        <v>34</v>
      </c>
      <c r="D1731" t="s">
        <v>48</v>
      </c>
      <c r="E1731" t="s">
        <v>39</v>
      </c>
      <c r="F1731">
        <v>2</v>
      </c>
      <c r="G1731" t="s">
        <v>45</v>
      </c>
      <c r="H1731" t="s">
        <v>46</v>
      </c>
      <c r="I1731" t="s">
        <v>37</v>
      </c>
      <c r="J1731">
        <v>780.9</v>
      </c>
    </row>
    <row r="1732" spans="1:10" x14ac:dyDescent="0.25">
      <c r="A1732">
        <v>73</v>
      </c>
      <c r="B1732">
        <v>2017</v>
      </c>
      <c r="C1732" t="s">
        <v>34</v>
      </c>
      <c r="D1732" t="s">
        <v>48</v>
      </c>
      <c r="E1732" t="s">
        <v>39</v>
      </c>
      <c r="F1732">
        <v>3</v>
      </c>
      <c r="G1732" t="s">
        <v>38</v>
      </c>
      <c r="H1732" t="s">
        <v>2</v>
      </c>
      <c r="I1732" t="s">
        <v>51</v>
      </c>
      <c r="J1732">
        <v>206</v>
      </c>
    </row>
    <row r="1733" spans="1:10" x14ac:dyDescent="0.25">
      <c r="A1733">
        <v>73</v>
      </c>
      <c r="B1733">
        <v>2017</v>
      </c>
      <c r="C1733" t="s">
        <v>34</v>
      </c>
      <c r="D1733" t="s">
        <v>48</v>
      </c>
      <c r="E1733" t="s">
        <v>39</v>
      </c>
      <c r="F1733">
        <v>4</v>
      </c>
      <c r="G1733" t="s">
        <v>45</v>
      </c>
      <c r="H1733" t="s">
        <v>46</v>
      </c>
      <c r="I1733" t="s">
        <v>37</v>
      </c>
      <c r="J1733">
        <v>780.1</v>
      </c>
    </row>
    <row r="1734" spans="1:10" x14ac:dyDescent="0.25">
      <c r="A1734">
        <v>73</v>
      </c>
      <c r="B1734">
        <v>2017</v>
      </c>
      <c r="C1734" t="s">
        <v>34</v>
      </c>
      <c r="D1734" t="s">
        <v>48</v>
      </c>
      <c r="E1734" t="s">
        <v>39</v>
      </c>
      <c r="F1734">
        <v>5</v>
      </c>
      <c r="G1734" t="s">
        <v>45</v>
      </c>
      <c r="H1734" t="s">
        <v>46</v>
      </c>
      <c r="I1734" t="s">
        <v>37</v>
      </c>
      <c r="J1734">
        <v>785.9</v>
      </c>
    </row>
    <row r="1735" spans="1:10" x14ac:dyDescent="0.25">
      <c r="A1735">
        <v>73</v>
      </c>
      <c r="B1735">
        <v>2017</v>
      </c>
      <c r="C1735" t="s">
        <v>34</v>
      </c>
      <c r="D1735" t="s">
        <v>48</v>
      </c>
      <c r="E1735" t="s">
        <v>39</v>
      </c>
      <c r="F1735">
        <v>6</v>
      </c>
      <c r="G1735" t="s">
        <v>45</v>
      </c>
      <c r="H1735" t="s">
        <v>46</v>
      </c>
      <c r="I1735" t="s">
        <v>51</v>
      </c>
      <c r="J1735">
        <v>956.7</v>
      </c>
    </row>
    <row r="1736" spans="1:10" x14ac:dyDescent="0.25">
      <c r="A1736">
        <v>73</v>
      </c>
      <c r="B1736">
        <v>2017</v>
      </c>
      <c r="C1736" t="s">
        <v>34</v>
      </c>
      <c r="D1736" t="s">
        <v>49</v>
      </c>
      <c r="E1736" t="s">
        <v>39</v>
      </c>
      <c r="F1736">
        <v>1</v>
      </c>
      <c r="G1736" t="s">
        <v>45</v>
      </c>
      <c r="H1736" t="s">
        <v>2</v>
      </c>
      <c r="I1736" t="s">
        <v>37</v>
      </c>
      <c r="J1736">
        <v>880.4</v>
      </c>
    </row>
    <row r="1737" spans="1:10" x14ac:dyDescent="0.25">
      <c r="A1737">
        <v>73</v>
      </c>
      <c r="B1737">
        <v>2017</v>
      </c>
      <c r="C1737" t="s">
        <v>34</v>
      </c>
      <c r="D1737" t="s">
        <v>49</v>
      </c>
      <c r="E1737" t="s">
        <v>39</v>
      </c>
      <c r="F1737">
        <v>2</v>
      </c>
      <c r="G1737" t="s">
        <v>45</v>
      </c>
      <c r="H1737" t="s">
        <v>46</v>
      </c>
      <c r="I1737" t="s">
        <v>37</v>
      </c>
      <c r="J1737">
        <v>1099.3</v>
      </c>
    </row>
    <row r="1738" spans="1:10" x14ac:dyDescent="0.25">
      <c r="A1738">
        <v>73</v>
      </c>
      <c r="B1738">
        <v>2017</v>
      </c>
      <c r="C1738" t="s">
        <v>34</v>
      </c>
      <c r="D1738" t="s">
        <v>49</v>
      </c>
      <c r="E1738" t="s">
        <v>39</v>
      </c>
      <c r="F1738">
        <v>3</v>
      </c>
      <c r="G1738" t="s">
        <v>38</v>
      </c>
      <c r="H1738" t="s">
        <v>2</v>
      </c>
      <c r="I1738" t="s">
        <v>37</v>
      </c>
      <c r="J1738">
        <v>601.5</v>
      </c>
    </row>
    <row r="1739" spans="1:10" x14ac:dyDescent="0.25">
      <c r="A1739">
        <v>73</v>
      </c>
      <c r="B1739">
        <v>2017</v>
      </c>
      <c r="C1739" t="s">
        <v>34</v>
      </c>
      <c r="D1739" t="s">
        <v>49</v>
      </c>
      <c r="E1739" t="s">
        <v>39</v>
      </c>
      <c r="F1739">
        <v>4</v>
      </c>
      <c r="G1739" t="s">
        <v>45</v>
      </c>
      <c r="H1739" t="s">
        <v>46</v>
      </c>
      <c r="I1739" t="s">
        <v>51</v>
      </c>
      <c r="J1739">
        <v>1358.4</v>
      </c>
    </row>
    <row r="1740" spans="1:10" x14ac:dyDescent="0.25">
      <c r="A1740">
        <v>73</v>
      </c>
      <c r="B1740">
        <v>2017</v>
      </c>
      <c r="C1740" t="s">
        <v>34</v>
      </c>
      <c r="D1740" t="s">
        <v>49</v>
      </c>
      <c r="E1740" t="s">
        <v>39</v>
      </c>
      <c r="F1740">
        <v>5</v>
      </c>
      <c r="G1740" t="s">
        <v>38</v>
      </c>
      <c r="H1740" t="s">
        <v>46</v>
      </c>
      <c r="I1740" t="s">
        <v>51</v>
      </c>
      <c r="J1740">
        <v>1045.7</v>
      </c>
    </row>
    <row r="1741" spans="1:10" x14ac:dyDescent="0.25">
      <c r="A1741">
        <v>73</v>
      </c>
      <c r="B1741">
        <v>2017</v>
      </c>
      <c r="C1741" t="s">
        <v>34</v>
      </c>
      <c r="D1741" t="s">
        <v>49</v>
      </c>
      <c r="E1741" t="s">
        <v>39</v>
      </c>
      <c r="F1741">
        <v>6</v>
      </c>
      <c r="G1741" t="s">
        <v>45</v>
      </c>
      <c r="H1741" t="s">
        <v>46</v>
      </c>
      <c r="I1741" t="s">
        <v>51</v>
      </c>
      <c r="J1741">
        <v>1169.3</v>
      </c>
    </row>
    <row r="1742" spans="1:10" x14ac:dyDescent="0.25">
      <c r="A1742">
        <v>73</v>
      </c>
      <c r="B1742">
        <v>2018</v>
      </c>
      <c r="C1742" t="s">
        <v>34</v>
      </c>
      <c r="D1742" t="s">
        <v>48</v>
      </c>
      <c r="E1742" t="s">
        <v>39</v>
      </c>
      <c r="F1742">
        <v>1</v>
      </c>
      <c r="G1742" t="s">
        <v>45</v>
      </c>
      <c r="H1742" t="s">
        <v>46</v>
      </c>
      <c r="I1742" t="s">
        <v>37</v>
      </c>
      <c r="J1742">
        <v>938.9</v>
      </c>
    </row>
    <row r="1743" spans="1:10" x14ac:dyDescent="0.25">
      <c r="A1743">
        <v>73</v>
      </c>
      <c r="B1743">
        <v>2018</v>
      </c>
      <c r="C1743" t="s">
        <v>34</v>
      </c>
      <c r="D1743" t="s">
        <v>48</v>
      </c>
      <c r="E1743" t="s">
        <v>39</v>
      </c>
      <c r="F1743">
        <v>2</v>
      </c>
      <c r="G1743" t="s">
        <v>38</v>
      </c>
      <c r="H1743" t="s">
        <v>46</v>
      </c>
      <c r="I1743" t="s">
        <v>51</v>
      </c>
      <c r="J1743">
        <v>931.4</v>
      </c>
    </row>
    <row r="1744" spans="1:10" x14ac:dyDescent="0.25">
      <c r="A1744">
        <v>73</v>
      </c>
      <c r="B1744">
        <v>2018</v>
      </c>
      <c r="C1744" t="s">
        <v>34</v>
      </c>
      <c r="D1744" t="s">
        <v>48</v>
      </c>
      <c r="E1744" t="s">
        <v>39</v>
      </c>
      <c r="F1744">
        <v>3</v>
      </c>
      <c r="G1744" t="s">
        <v>38</v>
      </c>
      <c r="H1744" t="s">
        <v>46</v>
      </c>
      <c r="I1744" t="s">
        <v>51</v>
      </c>
      <c r="J1744">
        <v>1190.5</v>
      </c>
    </row>
    <row r="1745" spans="1:10" x14ac:dyDescent="0.25">
      <c r="A1745">
        <v>73</v>
      </c>
      <c r="B1745">
        <v>2018</v>
      </c>
      <c r="C1745" t="s">
        <v>34</v>
      </c>
      <c r="D1745" t="s">
        <v>48</v>
      </c>
      <c r="E1745" t="s">
        <v>39</v>
      </c>
      <c r="F1745">
        <v>4</v>
      </c>
      <c r="G1745" t="s">
        <v>45</v>
      </c>
      <c r="H1745" t="s">
        <v>46</v>
      </c>
      <c r="I1745" t="s">
        <v>51</v>
      </c>
      <c r="J1745">
        <v>1007.4</v>
      </c>
    </row>
    <row r="1746" spans="1:10" x14ac:dyDescent="0.25">
      <c r="A1746">
        <v>73</v>
      </c>
      <c r="B1746">
        <v>2018</v>
      </c>
      <c r="C1746" t="s">
        <v>34</v>
      </c>
      <c r="D1746" t="s">
        <v>48</v>
      </c>
      <c r="E1746" t="s">
        <v>39</v>
      </c>
      <c r="F1746">
        <v>5</v>
      </c>
      <c r="G1746" t="s">
        <v>38</v>
      </c>
      <c r="H1746" t="s">
        <v>46</v>
      </c>
      <c r="I1746" t="s">
        <v>51</v>
      </c>
      <c r="J1746">
        <v>1154.4000000000001</v>
      </c>
    </row>
    <row r="1747" spans="1:10" x14ac:dyDescent="0.25">
      <c r="A1747">
        <v>73</v>
      </c>
      <c r="B1747">
        <v>2018</v>
      </c>
      <c r="C1747" t="s">
        <v>34</v>
      </c>
      <c r="D1747" t="s">
        <v>48</v>
      </c>
      <c r="E1747" t="s">
        <v>39</v>
      </c>
      <c r="F1747">
        <v>6</v>
      </c>
      <c r="G1747" t="s">
        <v>38</v>
      </c>
      <c r="H1747" t="s">
        <v>2</v>
      </c>
      <c r="I1747" t="s">
        <v>37</v>
      </c>
      <c r="J1747">
        <v>738.5</v>
      </c>
    </row>
    <row r="1748" spans="1:10" x14ac:dyDescent="0.25">
      <c r="A1748">
        <v>73</v>
      </c>
      <c r="B1748">
        <v>2018</v>
      </c>
      <c r="C1748" t="s">
        <v>34</v>
      </c>
      <c r="D1748" t="s">
        <v>49</v>
      </c>
      <c r="E1748" t="s">
        <v>39</v>
      </c>
      <c r="F1748">
        <v>1</v>
      </c>
      <c r="G1748" t="s">
        <v>45</v>
      </c>
      <c r="H1748" t="s">
        <v>46</v>
      </c>
      <c r="I1748" t="s">
        <v>51</v>
      </c>
      <c r="J1748">
        <v>1527.4</v>
      </c>
    </row>
    <row r="1749" spans="1:10" x14ac:dyDescent="0.25">
      <c r="A1749">
        <v>73</v>
      </c>
      <c r="B1749">
        <v>2018</v>
      </c>
      <c r="C1749" t="s">
        <v>34</v>
      </c>
      <c r="D1749" t="s">
        <v>49</v>
      </c>
      <c r="E1749" t="s">
        <v>39</v>
      </c>
      <c r="F1749">
        <v>2</v>
      </c>
      <c r="G1749" t="s">
        <v>45</v>
      </c>
      <c r="H1749" t="s">
        <v>46</v>
      </c>
      <c r="I1749" t="s">
        <v>37</v>
      </c>
      <c r="J1749">
        <v>1347.4</v>
      </c>
    </row>
    <row r="1750" spans="1:10" x14ac:dyDescent="0.25">
      <c r="A1750">
        <v>73</v>
      </c>
      <c r="B1750">
        <v>2018</v>
      </c>
      <c r="C1750" t="s">
        <v>34</v>
      </c>
      <c r="D1750" t="s">
        <v>49</v>
      </c>
      <c r="E1750" t="s">
        <v>39</v>
      </c>
      <c r="F1750">
        <v>3</v>
      </c>
      <c r="G1750" t="s">
        <v>45</v>
      </c>
      <c r="H1750" t="s">
        <v>46</v>
      </c>
      <c r="I1750" t="s">
        <v>51</v>
      </c>
      <c r="J1750">
        <v>1214.7</v>
      </c>
    </row>
    <row r="1751" spans="1:10" x14ac:dyDescent="0.25">
      <c r="A1751">
        <v>73</v>
      </c>
      <c r="B1751">
        <v>2018</v>
      </c>
      <c r="C1751" t="s">
        <v>34</v>
      </c>
      <c r="D1751" t="s">
        <v>49</v>
      </c>
      <c r="E1751" t="s">
        <v>39</v>
      </c>
      <c r="F1751">
        <v>4</v>
      </c>
      <c r="G1751" t="s">
        <v>45</v>
      </c>
      <c r="H1751" t="s">
        <v>2</v>
      </c>
      <c r="I1751" t="s">
        <v>51</v>
      </c>
      <c r="J1751">
        <v>939.1</v>
      </c>
    </row>
    <row r="1752" spans="1:10" x14ac:dyDescent="0.25">
      <c r="A1752">
        <v>73</v>
      </c>
      <c r="B1752">
        <v>2018</v>
      </c>
      <c r="C1752" t="s">
        <v>34</v>
      </c>
      <c r="D1752" t="s">
        <v>49</v>
      </c>
      <c r="E1752" t="s">
        <v>39</v>
      </c>
      <c r="F1752">
        <v>5</v>
      </c>
      <c r="G1752" t="s">
        <v>45</v>
      </c>
      <c r="H1752" t="s">
        <v>2</v>
      </c>
      <c r="I1752" t="s">
        <v>51</v>
      </c>
      <c r="J1752">
        <v>992.9</v>
      </c>
    </row>
    <row r="1753" spans="1:10" x14ac:dyDescent="0.25">
      <c r="A1753">
        <v>73</v>
      </c>
      <c r="B1753">
        <v>2018</v>
      </c>
      <c r="C1753" t="s">
        <v>34</v>
      </c>
      <c r="D1753" t="s">
        <v>49</v>
      </c>
      <c r="E1753" t="s">
        <v>39</v>
      </c>
      <c r="F1753">
        <v>6</v>
      </c>
      <c r="G1753" t="s">
        <v>45</v>
      </c>
      <c r="H1753" t="s">
        <v>46</v>
      </c>
      <c r="I1753" t="s">
        <v>51</v>
      </c>
      <c r="J1753">
        <v>1433.2</v>
      </c>
    </row>
    <row r="1754" spans="1:10" x14ac:dyDescent="0.25">
      <c r="A1754">
        <v>74</v>
      </c>
      <c r="B1754">
        <v>2017</v>
      </c>
      <c r="C1754" t="s">
        <v>34</v>
      </c>
      <c r="D1754" t="s">
        <v>48</v>
      </c>
      <c r="E1754" t="s">
        <v>39</v>
      </c>
      <c r="F1754">
        <v>1</v>
      </c>
      <c r="G1754" t="s">
        <v>45</v>
      </c>
      <c r="H1754" t="s">
        <v>46</v>
      </c>
      <c r="I1754" t="s">
        <v>37</v>
      </c>
      <c r="J1754">
        <v>885.7</v>
      </c>
    </row>
    <row r="1755" spans="1:10" x14ac:dyDescent="0.25">
      <c r="A1755">
        <v>74</v>
      </c>
      <c r="B1755">
        <v>2017</v>
      </c>
      <c r="C1755" t="s">
        <v>34</v>
      </c>
      <c r="D1755" t="s">
        <v>48</v>
      </c>
      <c r="E1755" t="s">
        <v>39</v>
      </c>
      <c r="F1755">
        <v>2</v>
      </c>
      <c r="G1755" t="s">
        <v>45</v>
      </c>
      <c r="H1755" t="s">
        <v>46</v>
      </c>
      <c r="I1755" t="s">
        <v>37</v>
      </c>
      <c r="J1755">
        <v>915.6</v>
      </c>
    </row>
    <row r="1756" spans="1:10" x14ac:dyDescent="0.25">
      <c r="A1756">
        <v>74</v>
      </c>
      <c r="B1756">
        <v>2017</v>
      </c>
      <c r="C1756" t="s">
        <v>34</v>
      </c>
      <c r="D1756" t="s">
        <v>48</v>
      </c>
      <c r="E1756" t="s">
        <v>39</v>
      </c>
      <c r="F1756">
        <v>3</v>
      </c>
      <c r="G1756" t="s">
        <v>45</v>
      </c>
      <c r="H1756" t="s">
        <v>46</v>
      </c>
      <c r="I1756" t="s">
        <v>51</v>
      </c>
      <c r="J1756">
        <v>817.4</v>
      </c>
    </row>
    <row r="1757" spans="1:10" x14ac:dyDescent="0.25">
      <c r="A1757">
        <v>74</v>
      </c>
      <c r="B1757">
        <v>2017</v>
      </c>
      <c r="C1757" t="s">
        <v>34</v>
      </c>
      <c r="D1757" t="s">
        <v>48</v>
      </c>
      <c r="E1757" t="s">
        <v>39</v>
      </c>
      <c r="F1757">
        <v>4</v>
      </c>
      <c r="G1757" t="s">
        <v>45</v>
      </c>
      <c r="H1757" t="s">
        <v>2</v>
      </c>
      <c r="I1757" t="s">
        <v>37</v>
      </c>
      <c r="J1757">
        <v>456.2</v>
      </c>
    </row>
    <row r="1758" spans="1:10" x14ac:dyDescent="0.25">
      <c r="A1758">
        <v>74</v>
      </c>
      <c r="B1758">
        <v>2017</v>
      </c>
      <c r="C1758" t="s">
        <v>34</v>
      </c>
      <c r="D1758" t="s">
        <v>48</v>
      </c>
      <c r="E1758" t="s">
        <v>39</v>
      </c>
      <c r="F1758">
        <v>5</v>
      </c>
      <c r="G1758" t="s">
        <v>38</v>
      </c>
      <c r="H1758" t="s">
        <v>2</v>
      </c>
      <c r="I1758" t="s">
        <v>51</v>
      </c>
      <c r="J1758">
        <v>470.4</v>
      </c>
    </row>
    <row r="1759" spans="1:10" x14ac:dyDescent="0.25">
      <c r="A1759">
        <v>74</v>
      </c>
      <c r="B1759">
        <v>2017</v>
      </c>
      <c r="C1759" t="s">
        <v>34</v>
      </c>
      <c r="D1759" t="s">
        <v>48</v>
      </c>
      <c r="E1759" t="s">
        <v>39</v>
      </c>
      <c r="F1759">
        <v>6</v>
      </c>
      <c r="G1759" t="s">
        <v>38</v>
      </c>
      <c r="H1759" t="s">
        <v>46</v>
      </c>
      <c r="I1759" t="s">
        <v>51</v>
      </c>
      <c r="J1759">
        <v>812</v>
      </c>
    </row>
    <row r="1760" spans="1:10" x14ac:dyDescent="0.25">
      <c r="A1760">
        <v>74</v>
      </c>
      <c r="B1760">
        <v>2017</v>
      </c>
      <c r="C1760" t="s">
        <v>34</v>
      </c>
      <c r="D1760" t="s">
        <v>49</v>
      </c>
      <c r="E1760" t="s">
        <v>39</v>
      </c>
      <c r="F1760">
        <v>1</v>
      </c>
      <c r="G1760" t="s">
        <v>45</v>
      </c>
      <c r="H1760" t="s">
        <v>46</v>
      </c>
      <c r="I1760" t="s">
        <v>51</v>
      </c>
      <c r="J1760">
        <v>1153.4000000000001</v>
      </c>
    </row>
    <row r="1761" spans="1:10" x14ac:dyDescent="0.25">
      <c r="A1761">
        <v>74</v>
      </c>
      <c r="B1761">
        <v>2017</v>
      </c>
      <c r="C1761" t="s">
        <v>34</v>
      </c>
      <c r="D1761" t="s">
        <v>49</v>
      </c>
      <c r="E1761" t="s">
        <v>39</v>
      </c>
      <c r="F1761">
        <v>2</v>
      </c>
      <c r="G1761" t="s">
        <v>45</v>
      </c>
      <c r="H1761" t="s">
        <v>2</v>
      </c>
      <c r="I1761" t="s">
        <v>51</v>
      </c>
      <c r="J1761">
        <v>1031.4000000000001</v>
      </c>
    </row>
    <row r="1762" spans="1:10" x14ac:dyDescent="0.25">
      <c r="A1762">
        <v>74</v>
      </c>
      <c r="B1762">
        <v>2017</v>
      </c>
      <c r="C1762" t="s">
        <v>34</v>
      </c>
      <c r="D1762" t="s">
        <v>49</v>
      </c>
      <c r="E1762" t="s">
        <v>39</v>
      </c>
      <c r="F1762">
        <v>3</v>
      </c>
      <c r="G1762" t="s">
        <v>45</v>
      </c>
      <c r="H1762" t="s">
        <v>2</v>
      </c>
      <c r="I1762" t="s">
        <v>37</v>
      </c>
      <c r="J1762">
        <v>838.9</v>
      </c>
    </row>
    <row r="1763" spans="1:10" x14ac:dyDescent="0.25">
      <c r="A1763">
        <v>74</v>
      </c>
      <c r="B1763">
        <v>2017</v>
      </c>
      <c r="C1763" t="s">
        <v>34</v>
      </c>
      <c r="D1763" t="s">
        <v>49</v>
      </c>
      <c r="E1763" t="s">
        <v>39</v>
      </c>
      <c r="F1763">
        <v>4</v>
      </c>
      <c r="G1763" t="s">
        <v>45</v>
      </c>
      <c r="H1763" t="s">
        <v>46</v>
      </c>
      <c r="I1763" t="s">
        <v>51</v>
      </c>
      <c r="J1763">
        <v>1162.0999999999999</v>
      </c>
    </row>
    <row r="1764" spans="1:10" x14ac:dyDescent="0.25">
      <c r="A1764">
        <v>74</v>
      </c>
      <c r="B1764">
        <v>2017</v>
      </c>
      <c r="C1764" t="s">
        <v>34</v>
      </c>
      <c r="D1764" t="s">
        <v>49</v>
      </c>
      <c r="E1764" t="s">
        <v>39</v>
      </c>
      <c r="F1764">
        <v>5</v>
      </c>
      <c r="G1764" t="s">
        <v>45</v>
      </c>
      <c r="H1764" t="s">
        <v>46</v>
      </c>
      <c r="I1764" t="s">
        <v>51</v>
      </c>
      <c r="J1764">
        <v>1074.2</v>
      </c>
    </row>
    <row r="1765" spans="1:10" x14ac:dyDescent="0.25">
      <c r="A1765">
        <v>74</v>
      </c>
      <c r="B1765">
        <v>2017</v>
      </c>
      <c r="C1765" t="s">
        <v>34</v>
      </c>
      <c r="D1765" t="s">
        <v>49</v>
      </c>
      <c r="E1765" t="s">
        <v>39</v>
      </c>
      <c r="F1765">
        <v>6</v>
      </c>
      <c r="G1765" t="s">
        <v>38</v>
      </c>
      <c r="H1765" t="s">
        <v>46</v>
      </c>
      <c r="I1765" t="s">
        <v>51</v>
      </c>
      <c r="J1765">
        <v>1096.9000000000001</v>
      </c>
    </row>
    <row r="1766" spans="1:10" x14ac:dyDescent="0.25">
      <c r="A1766">
        <v>74</v>
      </c>
      <c r="B1766">
        <v>2018</v>
      </c>
      <c r="C1766" t="s">
        <v>34</v>
      </c>
      <c r="D1766" t="s">
        <v>48</v>
      </c>
      <c r="E1766" t="s">
        <v>39</v>
      </c>
      <c r="F1766">
        <v>1</v>
      </c>
      <c r="G1766" t="s">
        <v>38</v>
      </c>
      <c r="H1766" t="s">
        <v>2</v>
      </c>
      <c r="I1766" t="s">
        <v>37</v>
      </c>
      <c r="J1766">
        <v>596</v>
      </c>
    </row>
    <row r="1767" spans="1:10" x14ac:dyDescent="0.25">
      <c r="A1767">
        <v>74</v>
      </c>
      <c r="B1767">
        <v>2018</v>
      </c>
      <c r="C1767" t="s">
        <v>34</v>
      </c>
      <c r="D1767" t="s">
        <v>48</v>
      </c>
      <c r="E1767" t="s">
        <v>39</v>
      </c>
      <c r="F1767">
        <v>2</v>
      </c>
      <c r="G1767" t="s">
        <v>38</v>
      </c>
      <c r="H1767" t="s">
        <v>46</v>
      </c>
      <c r="I1767" t="s">
        <v>37</v>
      </c>
      <c r="J1767">
        <v>1027</v>
      </c>
    </row>
    <row r="1768" spans="1:10" x14ac:dyDescent="0.25">
      <c r="A1768">
        <v>74</v>
      </c>
      <c r="B1768">
        <v>2018</v>
      </c>
      <c r="C1768" t="s">
        <v>34</v>
      </c>
      <c r="D1768" t="s">
        <v>48</v>
      </c>
      <c r="E1768" t="s">
        <v>39</v>
      </c>
      <c r="F1768">
        <v>3</v>
      </c>
      <c r="G1768" t="s">
        <v>38</v>
      </c>
      <c r="H1768" t="s">
        <v>46</v>
      </c>
      <c r="I1768" t="s">
        <v>51</v>
      </c>
      <c r="J1768">
        <v>1012.4</v>
      </c>
    </row>
    <row r="1769" spans="1:10" x14ac:dyDescent="0.25">
      <c r="A1769">
        <v>74</v>
      </c>
      <c r="B1769">
        <v>2018</v>
      </c>
      <c r="C1769" t="s">
        <v>34</v>
      </c>
      <c r="D1769" t="s">
        <v>48</v>
      </c>
      <c r="E1769" t="s">
        <v>39</v>
      </c>
      <c r="F1769">
        <v>4</v>
      </c>
      <c r="G1769" t="s">
        <v>38</v>
      </c>
      <c r="H1769" t="s">
        <v>2</v>
      </c>
      <c r="I1769" t="s">
        <v>51</v>
      </c>
      <c r="J1769">
        <v>491.7</v>
      </c>
    </row>
    <row r="1770" spans="1:10" x14ac:dyDescent="0.25">
      <c r="A1770">
        <v>74</v>
      </c>
      <c r="B1770">
        <v>2018</v>
      </c>
      <c r="C1770" t="s">
        <v>34</v>
      </c>
      <c r="D1770" t="s">
        <v>48</v>
      </c>
      <c r="E1770" t="s">
        <v>39</v>
      </c>
      <c r="F1770">
        <v>5</v>
      </c>
      <c r="G1770" t="s">
        <v>38</v>
      </c>
      <c r="H1770" t="s">
        <v>2</v>
      </c>
      <c r="I1770" t="s">
        <v>37</v>
      </c>
      <c r="J1770">
        <v>602.9</v>
      </c>
    </row>
    <row r="1771" spans="1:10" x14ac:dyDescent="0.25">
      <c r="A1771">
        <v>74</v>
      </c>
      <c r="B1771">
        <v>2018</v>
      </c>
      <c r="C1771" t="s">
        <v>34</v>
      </c>
      <c r="D1771" t="s">
        <v>48</v>
      </c>
      <c r="E1771" t="s">
        <v>39</v>
      </c>
      <c r="F1771">
        <v>6</v>
      </c>
      <c r="G1771" t="s">
        <v>38</v>
      </c>
      <c r="H1771" t="s">
        <v>46</v>
      </c>
      <c r="I1771" t="s">
        <v>51</v>
      </c>
      <c r="J1771">
        <v>1115.7</v>
      </c>
    </row>
    <row r="1772" spans="1:10" x14ac:dyDescent="0.25">
      <c r="A1772">
        <v>74</v>
      </c>
      <c r="B1772">
        <v>2018</v>
      </c>
      <c r="C1772" t="s">
        <v>34</v>
      </c>
      <c r="D1772" t="s">
        <v>49</v>
      </c>
      <c r="E1772" t="s">
        <v>39</v>
      </c>
      <c r="F1772">
        <v>1</v>
      </c>
      <c r="G1772" t="s">
        <v>45</v>
      </c>
      <c r="H1772" t="s">
        <v>2</v>
      </c>
      <c r="I1772" t="s">
        <v>51</v>
      </c>
      <c r="J1772">
        <v>1008.8</v>
      </c>
    </row>
    <row r="1773" spans="1:10" x14ac:dyDescent="0.25">
      <c r="A1773">
        <v>74</v>
      </c>
      <c r="B1773">
        <v>2018</v>
      </c>
      <c r="C1773" t="s">
        <v>34</v>
      </c>
      <c r="D1773" t="s">
        <v>49</v>
      </c>
      <c r="E1773" t="s">
        <v>39</v>
      </c>
      <c r="F1773">
        <v>2</v>
      </c>
      <c r="G1773" t="s">
        <v>45</v>
      </c>
      <c r="H1773" t="s">
        <v>2</v>
      </c>
      <c r="I1773" t="s">
        <v>51</v>
      </c>
      <c r="J1773">
        <v>894.4</v>
      </c>
    </row>
    <row r="1774" spans="1:10" x14ac:dyDescent="0.25">
      <c r="A1774">
        <v>74</v>
      </c>
      <c r="B1774">
        <v>2018</v>
      </c>
      <c r="C1774" t="s">
        <v>34</v>
      </c>
      <c r="D1774" t="s">
        <v>49</v>
      </c>
      <c r="E1774" t="s">
        <v>39</v>
      </c>
      <c r="F1774">
        <v>3</v>
      </c>
      <c r="G1774" t="s">
        <v>38</v>
      </c>
      <c r="H1774" t="s">
        <v>2</v>
      </c>
      <c r="I1774" t="s">
        <v>37</v>
      </c>
      <c r="J1774">
        <v>928.6</v>
      </c>
    </row>
    <row r="1775" spans="1:10" x14ac:dyDescent="0.25">
      <c r="A1775">
        <v>74</v>
      </c>
      <c r="B1775">
        <v>2018</v>
      </c>
      <c r="C1775" t="s">
        <v>34</v>
      </c>
      <c r="D1775" t="s">
        <v>49</v>
      </c>
      <c r="E1775" t="s">
        <v>39</v>
      </c>
      <c r="F1775">
        <v>4</v>
      </c>
      <c r="G1775" t="s">
        <v>38</v>
      </c>
      <c r="H1775" t="s">
        <v>46</v>
      </c>
      <c r="I1775" t="s">
        <v>51</v>
      </c>
      <c r="J1775">
        <v>1602.7</v>
      </c>
    </row>
    <row r="1776" spans="1:10" x14ac:dyDescent="0.25">
      <c r="A1776">
        <v>74</v>
      </c>
      <c r="B1776">
        <v>2018</v>
      </c>
      <c r="C1776" t="s">
        <v>34</v>
      </c>
      <c r="D1776" t="s">
        <v>49</v>
      </c>
      <c r="E1776" t="s">
        <v>39</v>
      </c>
      <c r="F1776">
        <v>5</v>
      </c>
      <c r="G1776" t="s">
        <v>38</v>
      </c>
      <c r="H1776" t="s">
        <v>46</v>
      </c>
      <c r="I1776" t="s">
        <v>51</v>
      </c>
      <c r="J1776">
        <v>1312.2</v>
      </c>
    </row>
    <row r="1777" spans="1:10" x14ac:dyDescent="0.25">
      <c r="A1777">
        <v>74</v>
      </c>
      <c r="B1777">
        <v>2018</v>
      </c>
      <c r="C1777" t="s">
        <v>34</v>
      </c>
      <c r="D1777" t="s">
        <v>49</v>
      </c>
      <c r="E1777" t="s">
        <v>39</v>
      </c>
      <c r="F1777">
        <v>6</v>
      </c>
      <c r="G1777" t="s">
        <v>38</v>
      </c>
      <c r="H1777" t="s">
        <v>46</v>
      </c>
      <c r="I1777" t="s">
        <v>37</v>
      </c>
      <c r="J1777">
        <v>1428.1</v>
      </c>
    </row>
    <row r="1778" spans="1:10" x14ac:dyDescent="0.25">
      <c r="A1778">
        <v>75</v>
      </c>
      <c r="B1778">
        <v>2017</v>
      </c>
      <c r="C1778" t="s">
        <v>34</v>
      </c>
      <c r="D1778" t="s">
        <v>48</v>
      </c>
      <c r="E1778" t="s">
        <v>39</v>
      </c>
      <c r="F1778">
        <v>1</v>
      </c>
      <c r="G1778" t="s">
        <v>38</v>
      </c>
      <c r="H1778" t="s">
        <v>46</v>
      </c>
      <c r="I1778" t="s">
        <v>37</v>
      </c>
      <c r="J1778">
        <v>778.8</v>
      </c>
    </row>
    <row r="1779" spans="1:10" x14ac:dyDescent="0.25">
      <c r="A1779">
        <v>75</v>
      </c>
      <c r="B1779">
        <v>2017</v>
      </c>
      <c r="C1779" t="s">
        <v>34</v>
      </c>
      <c r="D1779" t="s">
        <v>48</v>
      </c>
      <c r="E1779" t="s">
        <v>39</v>
      </c>
      <c r="F1779">
        <v>2</v>
      </c>
      <c r="G1779" t="s">
        <v>38</v>
      </c>
      <c r="H1779" t="s">
        <v>46</v>
      </c>
      <c r="I1779" t="s">
        <v>37</v>
      </c>
      <c r="J1779">
        <v>1004.9</v>
      </c>
    </row>
    <row r="1780" spans="1:10" x14ac:dyDescent="0.25">
      <c r="A1780">
        <v>75</v>
      </c>
      <c r="B1780">
        <v>2017</v>
      </c>
      <c r="C1780" t="s">
        <v>34</v>
      </c>
      <c r="D1780" t="s">
        <v>48</v>
      </c>
      <c r="E1780" t="s">
        <v>39</v>
      </c>
      <c r="F1780">
        <v>3</v>
      </c>
      <c r="G1780" t="s">
        <v>45</v>
      </c>
      <c r="H1780" t="s">
        <v>46</v>
      </c>
      <c r="I1780" t="s">
        <v>37</v>
      </c>
      <c r="J1780">
        <v>924.2</v>
      </c>
    </row>
    <row r="1781" spans="1:10" x14ac:dyDescent="0.25">
      <c r="A1781">
        <v>75</v>
      </c>
      <c r="B1781">
        <v>2017</v>
      </c>
      <c r="C1781" t="s">
        <v>34</v>
      </c>
      <c r="D1781" t="s">
        <v>48</v>
      </c>
      <c r="E1781" t="s">
        <v>39</v>
      </c>
      <c r="F1781">
        <v>4</v>
      </c>
      <c r="G1781" t="s">
        <v>38</v>
      </c>
      <c r="H1781" t="s">
        <v>2</v>
      </c>
      <c r="I1781" t="s">
        <v>51</v>
      </c>
      <c r="J1781">
        <v>325.10000000000002</v>
      </c>
    </row>
    <row r="1782" spans="1:10" x14ac:dyDescent="0.25">
      <c r="A1782">
        <v>75</v>
      </c>
      <c r="B1782">
        <v>2017</v>
      </c>
      <c r="C1782" t="s">
        <v>34</v>
      </c>
      <c r="D1782" t="s">
        <v>48</v>
      </c>
      <c r="E1782" t="s">
        <v>39</v>
      </c>
      <c r="F1782">
        <v>5</v>
      </c>
      <c r="G1782" t="s">
        <v>38</v>
      </c>
      <c r="H1782" t="s">
        <v>46</v>
      </c>
      <c r="I1782" t="s">
        <v>37</v>
      </c>
      <c r="J1782">
        <v>636.20000000000005</v>
      </c>
    </row>
    <row r="1783" spans="1:10" x14ac:dyDescent="0.25">
      <c r="A1783">
        <v>75</v>
      </c>
      <c r="B1783">
        <v>2017</v>
      </c>
      <c r="C1783" t="s">
        <v>34</v>
      </c>
      <c r="D1783" t="s">
        <v>48</v>
      </c>
      <c r="E1783" t="s">
        <v>39</v>
      </c>
      <c r="F1783">
        <v>6</v>
      </c>
      <c r="G1783" t="s">
        <v>38</v>
      </c>
      <c r="H1783" t="s">
        <v>2</v>
      </c>
      <c r="I1783" t="s">
        <v>51</v>
      </c>
      <c r="J1783">
        <v>314.39999999999998</v>
      </c>
    </row>
    <row r="1784" spans="1:10" x14ac:dyDescent="0.25">
      <c r="A1784">
        <v>75</v>
      </c>
      <c r="B1784">
        <v>2017</v>
      </c>
      <c r="C1784" t="s">
        <v>34</v>
      </c>
      <c r="D1784" t="s">
        <v>49</v>
      </c>
      <c r="E1784" t="s">
        <v>39</v>
      </c>
      <c r="F1784">
        <v>1</v>
      </c>
      <c r="G1784" t="s">
        <v>38</v>
      </c>
      <c r="H1784" t="s">
        <v>2</v>
      </c>
      <c r="I1784" t="s">
        <v>51</v>
      </c>
      <c r="J1784">
        <v>739.6</v>
      </c>
    </row>
    <row r="1785" spans="1:10" x14ac:dyDescent="0.25">
      <c r="A1785">
        <v>75</v>
      </c>
      <c r="B1785">
        <v>2017</v>
      </c>
      <c r="C1785" t="s">
        <v>34</v>
      </c>
      <c r="D1785" t="s">
        <v>49</v>
      </c>
      <c r="E1785" t="s">
        <v>39</v>
      </c>
      <c r="F1785">
        <v>2</v>
      </c>
      <c r="G1785" t="s">
        <v>45</v>
      </c>
      <c r="H1785" t="s">
        <v>2</v>
      </c>
      <c r="I1785" t="s">
        <v>37</v>
      </c>
      <c r="J1785">
        <v>951.3</v>
      </c>
    </row>
    <row r="1786" spans="1:10" x14ac:dyDescent="0.25">
      <c r="A1786">
        <v>75</v>
      </c>
      <c r="B1786">
        <v>2017</v>
      </c>
      <c r="C1786" t="s">
        <v>34</v>
      </c>
      <c r="D1786" t="s">
        <v>49</v>
      </c>
      <c r="E1786" t="s">
        <v>39</v>
      </c>
      <c r="F1786">
        <v>3</v>
      </c>
      <c r="G1786" t="s">
        <v>38</v>
      </c>
      <c r="H1786" t="s">
        <v>2</v>
      </c>
      <c r="I1786" t="s">
        <v>37</v>
      </c>
      <c r="J1786">
        <v>773.6</v>
      </c>
    </row>
    <row r="1787" spans="1:10" x14ac:dyDescent="0.25">
      <c r="A1787">
        <v>75</v>
      </c>
      <c r="B1787">
        <v>2017</v>
      </c>
      <c r="C1787" t="s">
        <v>34</v>
      </c>
      <c r="D1787" t="s">
        <v>49</v>
      </c>
      <c r="E1787" t="s">
        <v>39</v>
      </c>
      <c r="F1787">
        <v>4</v>
      </c>
      <c r="G1787" t="s">
        <v>38</v>
      </c>
      <c r="H1787" t="s">
        <v>2</v>
      </c>
      <c r="I1787" t="s">
        <v>37</v>
      </c>
      <c r="J1787">
        <v>713.6</v>
      </c>
    </row>
    <row r="1788" spans="1:10" x14ac:dyDescent="0.25">
      <c r="A1788">
        <v>75</v>
      </c>
      <c r="B1788">
        <v>2017</v>
      </c>
      <c r="C1788" t="s">
        <v>34</v>
      </c>
      <c r="D1788" t="s">
        <v>49</v>
      </c>
      <c r="E1788" t="s">
        <v>39</v>
      </c>
      <c r="F1788">
        <v>5</v>
      </c>
      <c r="G1788" t="s">
        <v>45</v>
      </c>
      <c r="H1788" t="s">
        <v>46</v>
      </c>
      <c r="I1788" t="s">
        <v>51</v>
      </c>
      <c r="J1788">
        <v>1119</v>
      </c>
    </row>
    <row r="1789" spans="1:10" x14ac:dyDescent="0.25">
      <c r="A1789">
        <v>75</v>
      </c>
      <c r="B1789">
        <v>2017</v>
      </c>
      <c r="C1789" t="s">
        <v>34</v>
      </c>
      <c r="D1789" t="s">
        <v>49</v>
      </c>
      <c r="E1789" t="s">
        <v>39</v>
      </c>
      <c r="F1789">
        <v>6</v>
      </c>
      <c r="G1789" t="s">
        <v>38</v>
      </c>
      <c r="H1789" t="s">
        <v>2</v>
      </c>
      <c r="I1789" t="s">
        <v>51</v>
      </c>
      <c r="J1789">
        <v>945</v>
      </c>
    </row>
    <row r="1790" spans="1:10" x14ac:dyDescent="0.25">
      <c r="A1790">
        <v>75</v>
      </c>
      <c r="B1790">
        <v>2018</v>
      </c>
      <c r="C1790" t="s">
        <v>34</v>
      </c>
      <c r="D1790" t="s">
        <v>48</v>
      </c>
      <c r="E1790" t="s">
        <v>39</v>
      </c>
      <c r="F1790">
        <v>1</v>
      </c>
      <c r="G1790" t="s">
        <v>45</v>
      </c>
      <c r="H1790" t="s">
        <v>46</v>
      </c>
      <c r="I1790" t="s">
        <v>51</v>
      </c>
      <c r="J1790">
        <v>1169.4000000000001</v>
      </c>
    </row>
    <row r="1791" spans="1:10" x14ac:dyDescent="0.25">
      <c r="A1791">
        <v>75</v>
      </c>
      <c r="B1791">
        <v>2018</v>
      </c>
      <c r="C1791" t="s">
        <v>34</v>
      </c>
      <c r="D1791" t="s">
        <v>48</v>
      </c>
      <c r="E1791" t="s">
        <v>39</v>
      </c>
      <c r="F1791">
        <v>2</v>
      </c>
      <c r="G1791" t="s">
        <v>38</v>
      </c>
      <c r="H1791" t="s">
        <v>46</v>
      </c>
      <c r="I1791" t="s">
        <v>37</v>
      </c>
      <c r="J1791">
        <v>1080.5</v>
      </c>
    </row>
    <row r="1792" spans="1:10" x14ac:dyDescent="0.25">
      <c r="A1792">
        <v>75</v>
      </c>
      <c r="B1792">
        <v>2018</v>
      </c>
      <c r="C1792" t="s">
        <v>34</v>
      </c>
      <c r="D1792" t="s">
        <v>48</v>
      </c>
      <c r="E1792" t="s">
        <v>39</v>
      </c>
      <c r="F1792">
        <v>3</v>
      </c>
      <c r="G1792" t="s">
        <v>38</v>
      </c>
      <c r="H1792" t="s">
        <v>46</v>
      </c>
      <c r="I1792" t="s">
        <v>51</v>
      </c>
      <c r="J1792">
        <v>1095.3</v>
      </c>
    </row>
    <row r="1793" spans="1:10" x14ac:dyDescent="0.25">
      <c r="A1793">
        <v>75</v>
      </c>
      <c r="B1793">
        <v>2018</v>
      </c>
      <c r="C1793" t="s">
        <v>34</v>
      </c>
      <c r="D1793" t="s">
        <v>48</v>
      </c>
      <c r="E1793" t="s">
        <v>39</v>
      </c>
      <c r="F1793">
        <v>4</v>
      </c>
      <c r="G1793" t="s">
        <v>45</v>
      </c>
      <c r="H1793" t="s">
        <v>2</v>
      </c>
      <c r="I1793" t="s">
        <v>37</v>
      </c>
      <c r="J1793">
        <v>636.70000000000005</v>
      </c>
    </row>
    <row r="1794" spans="1:10" x14ac:dyDescent="0.25">
      <c r="A1794">
        <v>75</v>
      </c>
      <c r="B1794">
        <v>2018</v>
      </c>
      <c r="C1794" t="s">
        <v>34</v>
      </c>
      <c r="D1794" t="s">
        <v>48</v>
      </c>
      <c r="E1794" t="s">
        <v>39</v>
      </c>
      <c r="F1794">
        <v>5</v>
      </c>
      <c r="G1794" t="s">
        <v>38</v>
      </c>
      <c r="H1794" t="s">
        <v>46</v>
      </c>
      <c r="I1794" t="s">
        <v>37</v>
      </c>
      <c r="J1794">
        <v>995.5</v>
      </c>
    </row>
    <row r="1795" spans="1:10" x14ac:dyDescent="0.25">
      <c r="A1795">
        <v>75</v>
      </c>
      <c r="B1795">
        <v>2018</v>
      </c>
      <c r="C1795" t="s">
        <v>34</v>
      </c>
      <c r="D1795" t="s">
        <v>48</v>
      </c>
      <c r="E1795" t="s">
        <v>39</v>
      </c>
      <c r="F1795">
        <v>6</v>
      </c>
      <c r="G1795" t="s">
        <v>38</v>
      </c>
      <c r="H1795" t="s">
        <v>46</v>
      </c>
      <c r="I1795" t="s">
        <v>51</v>
      </c>
      <c r="J1795">
        <v>835.3</v>
      </c>
    </row>
    <row r="1796" spans="1:10" x14ac:dyDescent="0.25">
      <c r="A1796">
        <v>75</v>
      </c>
      <c r="B1796">
        <v>2018</v>
      </c>
      <c r="C1796" t="s">
        <v>34</v>
      </c>
      <c r="D1796" t="s">
        <v>49</v>
      </c>
      <c r="E1796" t="s">
        <v>39</v>
      </c>
      <c r="F1796">
        <v>1</v>
      </c>
      <c r="G1796" t="s">
        <v>38</v>
      </c>
      <c r="H1796" t="s">
        <v>46</v>
      </c>
      <c r="I1796" t="s">
        <v>51</v>
      </c>
      <c r="J1796">
        <v>1403.6</v>
      </c>
    </row>
    <row r="1797" spans="1:10" x14ac:dyDescent="0.25">
      <c r="A1797">
        <v>75</v>
      </c>
      <c r="B1797">
        <v>2018</v>
      </c>
      <c r="C1797" t="s">
        <v>34</v>
      </c>
      <c r="D1797" t="s">
        <v>49</v>
      </c>
      <c r="E1797" t="s">
        <v>39</v>
      </c>
      <c r="F1797">
        <v>2</v>
      </c>
      <c r="G1797" t="s">
        <v>38</v>
      </c>
      <c r="H1797" t="s">
        <v>2</v>
      </c>
      <c r="I1797" t="s">
        <v>37</v>
      </c>
      <c r="J1797">
        <v>1075.8</v>
      </c>
    </row>
    <row r="1798" spans="1:10" x14ac:dyDescent="0.25">
      <c r="A1798">
        <v>75</v>
      </c>
      <c r="B1798">
        <v>2018</v>
      </c>
      <c r="C1798" t="s">
        <v>34</v>
      </c>
      <c r="D1798" t="s">
        <v>49</v>
      </c>
      <c r="E1798" t="s">
        <v>39</v>
      </c>
      <c r="F1798">
        <v>3</v>
      </c>
      <c r="G1798" t="s">
        <v>38</v>
      </c>
      <c r="H1798" t="s">
        <v>46</v>
      </c>
      <c r="I1798" t="s">
        <v>51</v>
      </c>
      <c r="J1798">
        <v>1608.4</v>
      </c>
    </row>
    <row r="1799" spans="1:10" x14ac:dyDescent="0.25">
      <c r="A1799">
        <v>75</v>
      </c>
      <c r="B1799">
        <v>2018</v>
      </c>
      <c r="C1799" t="s">
        <v>34</v>
      </c>
      <c r="D1799" t="s">
        <v>49</v>
      </c>
      <c r="E1799" t="s">
        <v>39</v>
      </c>
      <c r="F1799">
        <v>4</v>
      </c>
      <c r="G1799" t="s">
        <v>45</v>
      </c>
      <c r="H1799" t="s">
        <v>2</v>
      </c>
      <c r="I1799" t="s">
        <v>51</v>
      </c>
      <c r="J1799">
        <v>944.9</v>
      </c>
    </row>
    <row r="1800" spans="1:10" x14ac:dyDescent="0.25">
      <c r="A1800">
        <v>75</v>
      </c>
      <c r="B1800">
        <v>2018</v>
      </c>
      <c r="C1800" t="s">
        <v>34</v>
      </c>
      <c r="D1800" t="s">
        <v>49</v>
      </c>
      <c r="E1800" t="s">
        <v>39</v>
      </c>
      <c r="F1800">
        <v>5</v>
      </c>
      <c r="G1800" t="s">
        <v>45</v>
      </c>
      <c r="H1800" t="s">
        <v>2</v>
      </c>
      <c r="I1800" t="s">
        <v>37</v>
      </c>
      <c r="J1800">
        <v>1123.5999999999999</v>
      </c>
    </row>
    <row r="1801" spans="1:10" x14ac:dyDescent="0.25">
      <c r="A1801">
        <v>75</v>
      </c>
      <c r="B1801">
        <v>2018</v>
      </c>
      <c r="C1801" t="s">
        <v>34</v>
      </c>
      <c r="D1801" t="s">
        <v>49</v>
      </c>
      <c r="E1801" t="s">
        <v>39</v>
      </c>
      <c r="F1801">
        <v>6</v>
      </c>
      <c r="G1801" t="s">
        <v>38</v>
      </c>
      <c r="H1801" t="s">
        <v>46</v>
      </c>
      <c r="I1801" t="s">
        <v>37</v>
      </c>
      <c r="J1801">
        <v>1337.7</v>
      </c>
    </row>
    <row r="1802" spans="1:10" x14ac:dyDescent="0.25">
      <c r="A1802">
        <v>76</v>
      </c>
      <c r="B1802">
        <v>2017</v>
      </c>
      <c r="C1802" t="s">
        <v>34</v>
      </c>
      <c r="D1802" t="s">
        <v>48</v>
      </c>
      <c r="E1802" t="s">
        <v>39</v>
      </c>
      <c r="F1802">
        <v>1</v>
      </c>
      <c r="G1802" t="s">
        <v>38</v>
      </c>
      <c r="H1802" t="s">
        <v>46</v>
      </c>
      <c r="I1802" t="s">
        <v>37</v>
      </c>
      <c r="J1802">
        <v>854.3</v>
      </c>
    </row>
    <row r="1803" spans="1:10" x14ac:dyDescent="0.25">
      <c r="A1803">
        <v>76</v>
      </c>
      <c r="B1803">
        <v>2017</v>
      </c>
      <c r="C1803" t="s">
        <v>34</v>
      </c>
      <c r="D1803" t="s">
        <v>48</v>
      </c>
      <c r="E1803" t="s">
        <v>39</v>
      </c>
      <c r="F1803">
        <v>2</v>
      </c>
      <c r="G1803" t="s">
        <v>45</v>
      </c>
      <c r="H1803" t="s">
        <v>2</v>
      </c>
      <c r="I1803" t="s">
        <v>37</v>
      </c>
      <c r="J1803">
        <v>258.7</v>
      </c>
    </row>
    <row r="1804" spans="1:10" x14ac:dyDescent="0.25">
      <c r="A1804">
        <v>76</v>
      </c>
      <c r="B1804">
        <v>2017</v>
      </c>
      <c r="C1804" t="s">
        <v>34</v>
      </c>
      <c r="D1804" t="s">
        <v>48</v>
      </c>
      <c r="E1804" t="s">
        <v>39</v>
      </c>
      <c r="F1804">
        <v>3</v>
      </c>
      <c r="G1804" t="s">
        <v>45</v>
      </c>
      <c r="H1804" t="s">
        <v>2</v>
      </c>
      <c r="I1804" t="s">
        <v>37</v>
      </c>
      <c r="J1804">
        <v>499.7</v>
      </c>
    </row>
    <row r="1805" spans="1:10" x14ac:dyDescent="0.25">
      <c r="A1805">
        <v>76</v>
      </c>
      <c r="B1805">
        <v>2017</v>
      </c>
      <c r="C1805" t="s">
        <v>34</v>
      </c>
      <c r="D1805" t="s">
        <v>48</v>
      </c>
      <c r="E1805" t="s">
        <v>39</v>
      </c>
      <c r="F1805">
        <v>4</v>
      </c>
      <c r="G1805" t="s">
        <v>38</v>
      </c>
      <c r="H1805" t="s">
        <v>2</v>
      </c>
      <c r="I1805" t="s">
        <v>51</v>
      </c>
      <c r="J1805">
        <v>349.3</v>
      </c>
    </row>
    <row r="1806" spans="1:10" x14ac:dyDescent="0.25">
      <c r="A1806">
        <v>76</v>
      </c>
      <c r="B1806">
        <v>2017</v>
      </c>
      <c r="C1806" t="s">
        <v>34</v>
      </c>
      <c r="D1806" t="s">
        <v>48</v>
      </c>
      <c r="E1806" t="s">
        <v>39</v>
      </c>
      <c r="F1806">
        <v>5</v>
      </c>
      <c r="G1806" t="s">
        <v>45</v>
      </c>
      <c r="H1806" t="s">
        <v>2</v>
      </c>
      <c r="I1806" t="s">
        <v>51</v>
      </c>
      <c r="J1806">
        <v>301.2</v>
      </c>
    </row>
    <row r="1807" spans="1:10" x14ac:dyDescent="0.25">
      <c r="A1807">
        <v>76</v>
      </c>
      <c r="B1807">
        <v>2017</v>
      </c>
      <c r="C1807" t="s">
        <v>34</v>
      </c>
      <c r="D1807" t="s">
        <v>48</v>
      </c>
      <c r="E1807" t="s">
        <v>39</v>
      </c>
      <c r="F1807">
        <v>6</v>
      </c>
      <c r="G1807" t="s">
        <v>45</v>
      </c>
      <c r="H1807" t="s">
        <v>2</v>
      </c>
      <c r="I1807" t="s">
        <v>51</v>
      </c>
      <c r="J1807">
        <v>326.3</v>
      </c>
    </row>
    <row r="1808" spans="1:10" x14ac:dyDescent="0.25">
      <c r="A1808">
        <v>76</v>
      </c>
      <c r="B1808">
        <v>2017</v>
      </c>
      <c r="C1808" t="s">
        <v>34</v>
      </c>
      <c r="D1808" t="s">
        <v>49</v>
      </c>
      <c r="E1808" t="s">
        <v>39</v>
      </c>
      <c r="F1808">
        <v>1</v>
      </c>
      <c r="G1808" t="s">
        <v>45</v>
      </c>
      <c r="H1808" t="s">
        <v>2</v>
      </c>
      <c r="I1808" t="s">
        <v>51</v>
      </c>
      <c r="J1808">
        <v>797.5</v>
      </c>
    </row>
    <row r="1809" spans="1:10" x14ac:dyDescent="0.25">
      <c r="A1809">
        <v>76</v>
      </c>
      <c r="B1809">
        <v>2017</v>
      </c>
      <c r="C1809" t="s">
        <v>34</v>
      </c>
      <c r="D1809" t="s">
        <v>49</v>
      </c>
      <c r="E1809" t="s">
        <v>39</v>
      </c>
      <c r="F1809">
        <v>2</v>
      </c>
      <c r="G1809" t="s">
        <v>45</v>
      </c>
      <c r="H1809" t="s">
        <v>46</v>
      </c>
      <c r="I1809" t="s">
        <v>37</v>
      </c>
      <c r="J1809">
        <v>1157.8</v>
      </c>
    </row>
    <row r="1810" spans="1:10" x14ac:dyDescent="0.25">
      <c r="A1810">
        <v>76</v>
      </c>
      <c r="B1810">
        <v>2017</v>
      </c>
      <c r="C1810" t="s">
        <v>34</v>
      </c>
      <c r="D1810" t="s">
        <v>49</v>
      </c>
      <c r="E1810" t="s">
        <v>39</v>
      </c>
      <c r="F1810">
        <v>3</v>
      </c>
      <c r="G1810" t="s">
        <v>38</v>
      </c>
      <c r="H1810" t="s">
        <v>46</v>
      </c>
      <c r="I1810" t="s">
        <v>51</v>
      </c>
      <c r="J1810">
        <v>1072</v>
      </c>
    </row>
    <row r="1811" spans="1:10" x14ac:dyDescent="0.25">
      <c r="A1811">
        <v>76</v>
      </c>
      <c r="B1811">
        <v>2017</v>
      </c>
      <c r="C1811" t="s">
        <v>34</v>
      </c>
      <c r="D1811" t="s">
        <v>49</v>
      </c>
      <c r="E1811" t="s">
        <v>39</v>
      </c>
      <c r="F1811">
        <v>4</v>
      </c>
      <c r="G1811" t="s">
        <v>45</v>
      </c>
      <c r="H1811" t="s">
        <v>2</v>
      </c>
      <c r="I1811" t="s">
        <v>51</v>
      </c>
      <c r="J1811">
        <v>888.6</v>
      </c>
    </row>
    <row r="1812" spans="1:10" x14ac:dyDescent="0.25">
      <c r="A1812">
        <v>76</v>
      </c>
      <c r="B1812">
        <v>2017</v>
      </c>
      <c r="C1812" t="s">
        <v>34</v>
      </c>
      <c r="D1812" t="s">
        <v>49</v>
      </c>
      <c r="E1812" t="s">
        <v>39</v>
      </c>
      <c r="F1812">
        <v>5</v>
      </c>
      <c r="G1812" t="s">
        <v>38</v>
      </c>
      <c r="H1812" t="s">
        <v>46</v>
      </c>
      <c r="I1812" t="s">
        <v>51</v>
      </c>
      <c r="J1812">
        <v>1122.4000000000001</v>
      </c>
    </row>
    <row r="1813" spans="1:10" x14ac:dyDescent="0.25">
      <c r="A1813">
        <v>76</v>
      </c>
      <c r="B1813">
        <v>2017</v>
      </c>
      <c r="C1813" t="s">
        <v>34</v>
      </c>
      <c r="D1813" t="s">
        <v>49</v>
      </c>
      <c r="E1813" t="s">
        <v>39</v>
      </c>
      <c r="F1813">
        <v>6</v>
      </c>
      <c r="G1813" t="s">
        <v>45</v>
      </c>
      <c r="H1813" t="s">
        <v>46</v>
      </c>
      <c r="I1813" t="s">
        <v>37</v>
      </c>
      <c r="J1813">
        <v>1034.2</v>
      </c>
    </row>
    <row r="1814" spans="1:10" x14ac:dyDescent="0.25">
      <c r="A1814">
        <v>76</v>
      </c>
      <c r="B1814">
        <v>2018</v>
      </c>
      <c r="C1814" t="s">
        <v>34</v>
      </c>
      <c r="D1814" t="s">
        <v>48</v>
      </c>
      <c r="E1814" t="s">
        <v>39</v>
      </c>
      <c r="F1814">
        <v>1</v>
      </c>
      <c r="G1814" t="s">
        <v>38</v>
      </c>
      <c r="H1814" t="s">
        <v>2</v>
      </c>
      <c r="I1814" t="s">
        <v>51</v>
      </c>
      <c r="J1814">
        <v>606.6</v>
      </c>
    </row>
    <row r="1815" spans="1:10" x14ac:dyDescent="0.25">
      <c r="A1815">
        <v>76</v>
      </c>
      <c r="B1815">
        <v>2018</v>
      </c>
      <c r="C1815" t="s">
        <v>34</v>
      </c>
      <c r="D1815" t="s">
        <v>48</v>
      </c>
      <c r="E1815" t="s">
        <v>39</v>
      </c>
      <c r="F1815">
        <v>2</v>
      </c>
      <c r="G1815" t="s">
        <v>38</v>
      </c>
      <c r="H1815" t="s">
        <v>2</v>
      </c>
      <c r="I1815" t="s">
        <v>51</v>
      </c>
      <c r="J1815">
        <v>492.1</v>
      </c>
    </row>
    <row r="1816" spans="1:10" x14ac:dyDescent="0.25">
      <c r="A1816">
        <v>76</v>
      </c>
      <c r="B1816">
        <v>2018</v>
      </c>
      <c r="C1816" t="s">
        <v>34</v>
      </c>
      <c r="D1816" t="s">
        <v>48</v>
      </c>
      <c r="E1816" t="s">
        <v>39</v>
      </c>
      <c r="F1816">
        <v>3</v>
      </c>
      <c r="G1816" t="s">
        <v>45</v>
      </c>
      <c r="H1816" t="s">
        <v>46</v>
      </c>
      <c r="I1816" t="s">
        <v>37</v>
      </c>
      <c r="J1816">
        <v>1040.2</v>
      </c>
    </row>
    <row r="1817" spans="1:10" x14ac:dyDescent="0.25">
      <c r="A1817">
        <v>76</v>
      </c>
      <c r="B1817">
        <v>2018</v>
      </c>
      <c r="C1817" t="s">
        <v>34</v>
      </c>
      <c r="D1817" t="s">
        <v>48</v>
      </c>
      <c r="E1817" t="s">
        <v>39</v>
      </c>
      <c r="F1817">
        <v>4</v>
      </c>
      <c r="G1817" t="s">
        <v>45</v>
      </c>
      <c r="H1817" t="s">
        <v>46</v>
      </c>
      <c r="I1817" t="s">
        <v>37</v>
      </c>
      <c r="J1817">
        <v>970.6</v>
      </c>
    </row>
    <row r="1818" spans="1:10" x14ac:dyDescent="0.25">
      <c r="A1818">
        <v>76</v>
      </c>
      <c r="B1818">
        <v>2018</v>
      </c>
      <c r="C1818" t="s">
        <v>34</v>
      </c>
      <c r="D1818" t="s">
        <v>48</v>
      </c>
      <c r="E1818" t="s">
        <v>39</v>
      </c>
      <c r="F1818">
        <v>5</v>
      </c>
      <c r="G1818" t="s">
        <v>38</v>
      </c>
      <c r="H1818" t="s">
        <v>2</v>
      </c>
      <c r="I1818" t="s">
        <v>37</v>
      </c>
      <c r="J1818">
        <v>650.79999999999995</v>
      </c>
    </row>
    <row r="1819" spans="1:10" x14ac:dyDescent="0.25">
      <c r="A1819">
        <v>76</v>
      </c>
      <c r="B1819">
        <v>2018</v>
      </c>
      <c r="C1819" t="s">
        <v>34</v>
      </c>
      <c r="D1819" t="s">
        <v>48</v>
      </c>
      <c r="E1819" t="s">
        <v>39</v>
      </c>
      <c r="F1819">
        <v>6</v>
      </c>
      <c r="G1819" t="s">
        <v>45</v>
      </c>
      <c r="H1819" t="s">
        <v>2</v>
      </c>
      <c r="I1819" t="s">
        <v>37</v>
      </c>
      <c r="J1819">
        <v>677.6</v>
      </c>
    </row>
    <row r="1820" spans="1:10" x14ac:dyDescent="0.25">
      <c r="A1820">
        <v>76</v>
      </c>
      <c r="B1820">
        <v>2018</v>
      </c>
      <c r="C1820" t="s">
        <v>34</v>
      </c>
      <c r="D1820" t="s">
        <v>49</v>
      </c>
      <c r="E1820" t="s">
        <v>39</v>
      </c>
      <c r="F1820">
        <v>1</v>
      </c>
      <c r="G1820" t="s">
        <v>38</v>
      </c>
      <c r="H1820" t="s">
        <v>46</v>
      </c>
      <c r="I1820" t="s">
        <v>37</v>
      </c>
      <c r="J1820">
        <v>1446.9</v>
      </c>
    </row>
    <row r="1821" spans="1:10" x14ac:dyDescent="0.25">
      <c r="A1821">
        <v>76</v>
      </c>
      <c r="B1821">
        <v>2018</v>
      </c>
      <c r="C1821" t="s">
        <v>34</v>
      </c>
      <c r="D1821" t="s">
        <v>49</v>
      </c>
      <c r="E1821" t="s">
        <v>39</v>
      </c>
      <c r="F1821">
        <v>2</v>
      </c>
      <c r="G1821" t="s">
        <v>45</v>
      </c>
      <c r="H1821" t="s">
        <v>46</v>
      </c>
      <c r="I1821" t="s">
        <v>51</v>
      </c>
      <c r="J1821">
        <v>1408.7</v>
      </c>
    </row>
    <row r="1822" spans="1:10" x14ac:dyDescent="0.25">
      <c r="A1822">
        <v>76</v>
      </c>
      <c r="B1822">
        <v>2018</v>
      </c>
      <c r="C1822" t="s">
        <v>34</v>
      </c>
      <c r="D1822" t="s">
        <v>49</v>
      </c>
      <c r="E1822" t="s">
        <v>39</v>
      </c>
      <c r="F1822">
        <v>3</v>
      </c>
      <c r="G1822" t="s">
        <v>38</v>
      </c>
      <c r="H1822" t="s">
        <v>2</v>
      </c>
      <c r="I1822" t="s">
        <v>51</v>
      </c>
      <c r="J1822">
        <v>876</v>
      </c>
    </row>
    <row r="1823" spans="1:10" x14ac:dyDescent="0.25">
      <c r="A1823">
        <v>76</v>
      </c>
      <c r="B1823">
        <v>2018</v>
      </c>
      <c r="C1823" t="s">
        <v>34</v>
      </c>
      <c r="D1823" t="s">
        <v>49</v>
      </c>
      <c r="E1823" t="s">
        <v>39</v>
      </c>
      <c r="F1823">
        <v>4</v>
      </c>
      <c r="G1823" t="s">
        <v>45</v>
      </c>
      <c r="H1823" t="s">
        <v>46</v>
      </c>
      <c r="I1823" t="s">
        <v>51</v>
      </c>
      <c r="J1823">
        <v>1412.9</v>
      </c>
    </row>
    <row r="1824" spans="1:10" x14ac:dyDescent="0.25">
      <c r="A1824">
        <v>76</v>
      </c>
      <c r="B1824">
        <v>2018</v>
      </c>
      <c r="C1824" t="s">
        <v>34</v>
      </c>
      <c r="D1824" t="s">
        <v>49</v>
      </c>
      <c r="E1824" t="s">
        <v>39</v>
      </c>
      <c r="F1824">
        <v>5</v>
      </c>
      <c r="G1824" t="s">
        <v>38</v>
      </c>
      <c r="H1824" t="s">
        <v>2</v>
      </c>
      <c r="I1824" t="s">
        <v>51</v>
      </c>
      <c r="J1824">
        <v>980.1</v>
      </c>
    </row>
    <row r="1825" spans="1:10" x14ac:dyDescent="0.25">
      <c r="A1825">
        <v>76</v>
      </c>
      <c r="B1825">
        <v>2018</v>
      </c>
      <c r="C1825" t="s">
        <v>34</v>
      </c>
      <c r="D1825" t="s">
        <v>49</v>
      </c>
      <c r="E1825" t="s">
        <v>39</v>
      </c>
      <c r="F1825">
        <v>6</v>
      </c>
      <c r="G1825" t="s">
        <v>45</v>
      </c>
      <c r="H1825" t="s">
        <v>2</v>
      </c>
      <c r="I1825" t="s">
        <v>51</v>
      </c>
      <c r="J1825">
        <v>1156.3</v>
      </c>
    </row>
    <row r="1826" spans="1:10" x14ac:dyDescent="0.25">
      <c r="A1826">
        <v>77</v>
      </c>
      <c r="B1826">
        <v>2017</v>
      </c>
      <c r="C1826" t="s">
        <v>34</v>
      </c>
      <c r="D1826" t="s">
        <v>48</v>
      </c>
      <c r="E1826" t="s">
        <v>39</v>
      </c>
      <c r="F1826">
        <v>1</v>
      </c>
      <c r="G1826" t="s">
        <v>45</v>
      </c>
      <c r="H1826" t="s">
        <v>2</v>
      </c>
      <c r="I1826" t="s">
        <v>51</v>
      </c>
      <c r="J1826">
        <v>405</v>
      </c>
    </row>
    <row r="1827" spans="1:10" x14ac:dyDescent="0.25">
      <c r="A1827">
        <v>77</v>
      </c>
      <c r="B1827">
        <v>2017</v>
      </c>
      <c r="C1827" t="s">
        <v>34</v>
      </c>
      <c r="D1827" t="s">
        <v>48</v>
      </c>
      <c r="E1827" t="s">
        <v>39</v>
      </c>
      <c r="F1827">
        <v>2</v>
      </c>
      <c r="G1827" t="s">
        <v>45</v>
      </c>
      <c r="H1827" t="s">
        <v>46</v>
      </c>
      <c r="I1827" t="s">
        <v>51</v>
      </c>
      <c r="J1827">
        <v>804.2</v>
      </c>
    </row>
    <row r="1828" spans="1:10" x14ac:dyDescent="0.25">
      <c r="A1828">
        <v>77</v>
      </c>
      <c r="B1828">
        <v>2017</v>
      </c>
      <c r="C1828" t="s">
        <v>34</v>
      </c>
      <c r="D1828" t="s">
        <v>48</v>
      </c>
      <c r="E1828" t="s">
        <v>39</v>
      </c>
      <c r="F1828">
        <v>3</v>
      </c>
      <c r="G1828" t="s">
        <v>45</v>
      </c>
      <c r="H1828" t="s">
        <v>2</v>
      </c>
      <c r="I1828" t="s">
        <v>37</v>
      </c>
      <c r="J1828">
        <v>334.6</v>
      </c>
    </row>
    <row r="1829" spans="1:10" x14ac:dyDescent="0.25">
      <c r="A1829">
        <v>77</v>
      </c>
      <c r="B1829">
        <v>2017</v>
      </c>
      <c r="C1829" t="s">
        <v>34</v>
      </c>
      <c r="D1829" t="s">
        <v>48</v>
      </c>
      <c r="E1829" t="s">
        <v>39</v>
      </c>
      <c r="F1829">
        <v>4</v>
      </c>
      <c r="G1829" t="s">
        <v>45</v>
      </c>
      <c r="H1829" t="s">
        <v>46</v>
      </c>
      <c r="I1829" t="s">
        <v>37</v>
      </c>
      <c r="J1829">
        <v>746.1</v>
      </c>
    </row>
    <row r="1830" spans="1:10" x14ac:dyDescent="0.25">
      <c r="A1830">
        <v>77</v>
      </c>
      <c r="B1830">
        <v>2017</v>
      </c>
      <c r="C1830" t="s">
        <v>34</v>
      </c>
      <c r="D1830" t="s">
        <v>48</v>
      </c>
      <c r="E1830" t="s">
        <v>39</v>
      </c>
      <c r="F1830">
        <v>5</v>
      </c>
      <c r="G1830" t="s">
        <v>45</v>
      </c>
      <c r="H1830" t="s">
        <v>2</v>
      </c>
      <c r="I1830" t="s">
        <v>37</v>
      </c>
      <c r="J1830">
        <v>552</v>
      </c>
    </row>
    <row r="1831" spans="1:10" x14ac:dyDescent="0.25">
      <c r="A1831">
        <v>77</v>
      </c>
      <c r="B1831">
        <v>2017</v>
      </c>
      <c r="C1831" t="s">
        <v>34</v>
      </c>
      <c r="D1831" t="s">
        <v>48</v>
      </c>
      <c r="E1831" t="s">
        <v>39</v>
      </c>
      <c r="F1831">
        <v>6</v>
      </c>
      <c r="G1831" t="s">
        <v>45</v>
      </c>
      <c r="H1831" t="s">
        <v>46</v>
      </c>
      <c r="I1831" t="s">
        <v>51</v>
      </c>
      <c r="J1831">
        <v>1055</v>
      </c>
    </row>
    <row r="1832" spans="1:10" x14ac:dyDescent="0.25">
      <c r="A1832">
        <v>77</v>
      </c>
      <c r="B1832">
        <v>2017</v>
      </c>
      <c r="C1832" t="s">
        <v>34</v>
      </c>
      <c r="D1832" t="s">
        <v>49</v>
      </c>
      <c r="E1832" t="s">
        <v>39</v>
      </c>
      <c r="F1832">
        <v>1</v>
      </c>
      <c r="G1832" t="s">
        <v>38</v>
      </c>
      <c r="H1832" t="s">
        <v>2</v>
      </c>
      <c r="I1832" t="s">
        <v>37</v>
      </c>
      <c r="J1832">
        <v>890</v>
      </c>
    </row>
    <row r="1833" spans="1:10" x14ac:dyDescent="0.25">
      <c r="A1833">
        <v>77</v>
      </c>
      <c r="B1833">
        <v>2017</v>
      </c>
      <c r="C1833" t="s">
        <v>34</v>
      </c>
      <c r="D1833" t="s">
        <v>49</v>
      </c>
      <c r="E1833" t="s">
        <v>39</v>
      </c>
      <c r="F1833">
        <v>2</v>
      </c>
      <c r="G1833" t="s">
        <v>45</v>
      </c>
      <c r="H1833" t="s">
        <v>46</v>
      </c>
      <c r="I1833" t="s">
        <v>37</v>
      </c>
      <c r="J1833">
        <v>1209.5</v>
      </c>
    </row>
    <row r="1834" spans="1:10" x14ac:dyDescent="0.25">
      <c r="A1834">
        <v>77</v>
      </c>
      <c r="B1834">
        <v>2017</v>
      </c>
      <c r="C1834" t="s">
        <v>34</v>
      </c>
      <c r="D1834" t="s">
        <v>49</v>
      </c>
      <c r="E1834" t="s">
        <v>39</v>
      </c>
      <c r="F1834">
        <v>3</v>
      </c>
      <c r="G1834" t="s">
        <v>38</v>
      </c>
      <c r="H1834" t="s">
        <v>2</v>
      </c>
      <c r="I1834" t="s">
        <v>37</v>
      </c>
      <c r="J1834">
        <v>827.6</v>
      </c>
    </row>
    <row r="1835" spans="1:10" x14ac:dyDescent="0.25">
      <c r="A1835">
        <v>77</v>
      </c>
      <c r="B1835">
        <v>2017</v>
      </c>
      <c r="C1835" t="s">
        <v>34</v>
      </c>
      <c r="D1835" t="s">
        <v>49</v>
      </c>
      <c r="E1835" t="s">
        <v>39</v>
      </c>
      <c r="F1835">
        <v>4</v>
      </c>
      <c r="G1835" t="s">
        <v>38</v>
      </c>
      <c r="H1835" t="s">
        <v>46</v>
      </c>
      <c r="I1835" t="s">
        <v>51</v>
      </c>
      <c r="J1835">
        <v>1212.8</v>
      </c>
    </row>
    <row r="1836" spans="1:10" x14ac:dyDescent="0.25">
      <c r="A1836">
        <v>77</v>
      </c>
      <c r="B1836">
        <v>2017</v>
      </c>
      <c r="C1836" t="s">
        <v>34</v>
      </c>
      <c r="D1836" t="s">
        <v>49</v>
      </c>
      <c r="E1836" t="s">
        <v>39</v>
      </c>
      <c r="F1836">
        <v>5</v>
      </c>
      <c r="G1836" t="s">
        <v>45</v>
      </c>
      <c r="H1836" t="s">
        <v>2</v>
      </c>
      <c r="I1836" t="s">
        <v>51</v>
      </c>
      <c r="J1836">
        <v>1001.9</v>
      </c>
    </row>
    <row r="1837" spans="1:10" x14ac:dyDescent="0.25">
      <c r="A1837">
        <v>77</v>
      </c>
      <c r="B1837">
        <v>2017</v>
      </c>
      <c r="C1837" t="s">
        <v>34</v>
      </c>
      <c r="D1837" t="s">
        <v>49</v>
      </c>
      <c r="E1837" t="s">
        <v>39</v>
      </c>
      <c r="F1837">
        <v>6</v>
      </c>
      <c r="G1837" t="s">
        <v>45</v>
      </c>
      <c r="H1837" t="s">
        <v>2</v>
      </c>
      <c r="I1837" t="s">
        <v>51</v>
      </c>
      <c r="J1837">
        <v>908.7</v>
      </c>
    </row>
    <row r="1838" spans="1:10" x14ac:dyDescent="0.25">
      <c r="A1838">
        <v>77</v>
      </c>
      <c r="B1838">
        <v>2018</v>
      </c>
      <c r="C1838" t="s">
        <v>34</v>
      </c>
      <c r="D1838" t="s">
        <v>48</v>
      </c>
      <c r="E1838" t="s">
        <v>39</v>
      </c>
      <c r="F1838">
        <v>1</v>
      </c>
      <c r="G1838" t="s">
        <v>45</v>
      </c>
      <c r="H1838" t="s">
        <v>46</v>
      </c>
      <c r="I1838" t="s">
        <v>51</v>
      </c>
      <c r="J1838">
        <v>827.9</v>
      </c>
    </row>
    <row r="1839" spans="1:10" x14ac:dyDescent="0.25">
      <c r="A1839">
        <v>77</v>
      </c>
      <c r="B1839">
        <v>2018</v>
      </c>
      <c r="C1839" t="s">
        <v>34</v>
      </c>
      <c r="D1839" t="s">
        <v>48</v>
      </c>
      <c r="E1839" t="s">
        <v>39</v>
      </c>
      <c r="F1839">
        <v>2</v>
      </c>
      <c r="G1839" t="s">
        <v>45</v>
      </c>
      <c r="H1839" t="s">
        <v>2</v>
      </c>
      <c r="I1839" t="s">
        <v>37</v>
      </c>
      <c r="J1839">
        <v>308.3</v>
      </c>
    </row>
    <row r="1840" spans="1:10" x14ac:dyDescent="0.25">
      <c r="A1840">
        <v>77</v>
      </c>
      <c r="B1840">
        <v>2018</v>
      </c>
      <c r="C1840" t="s">
        <v>34</v>
      </c>
      <c r="D1840" t="s">
        <v>48</v>
      </c>
      <c r="E1840" t="s">
        <v>39</v>
      </c>
      <c r="F1840">
        <v>3</v>
      </c>
      <c r="G1840" t="s">
        <v>45</v>
      </c>
      <c r="H1840" t="s">
        <v>2</v>
      </c>
      <c r="I1840" t="s">
        <v>51</v>
      </c>
      <c r="J1840">
        <v>713.8</v>
      </c>
    </row>
    <row r="1841" spans="1:10" x14ac:dyDescent="0.25">
      <c r="A1841">
        <v>77</v>
      </c>
      <c r="B1841">
        <v>2018</v>
      </c>
      <c r="C1841" t="s">
        <v>34</v>
      </c>
      <c r="D1841" t="s">
        <v>48</v>
      </c>
      <c r="E1841" t="s">
        <v>39</v>
      </c>
      <c r="F1841">
        <v>4</v>
      </c>
      <c r="G1841" t="s">
        <v>45</v>
      </c>
      <c r="H1841" t="s">
        <v>2</v>
      </c>
      <c r="I1841" t="s">
        <v>37</v>
      </c>
      <c r="J1841">
        <v>654.4</v>
      </c>
    </row>
    <row r="1842" spans="1:10" x14ac:dyDescent="0.25">
      <c r="A1842">
        <v>77</v>
      </c>
      <c r="B1842">
        <v>2018</v>
      </c>
      <c r="C1842" t="s">
        <v>34</v>
      </c>
      <c r="D1842" t="s">
        <v>48</v>
      </c>
      <c r="E1842" t="s">
        <v>39</v>
      </c>
      <c r="F1842">
        <v>5</v>
      </c>
      <c r="G1842" t="s">
        <v>45</v>
      </c>
      <c r="H1842" t="s">
        <v>46</v>
      </c>
      <c r="I1842" t="s">
        <v>37</v>
      </c>
      <c r="J1842">
        <v>1238.5999999999999</v>
      </c>
    </row>
    <row r="1843" spans="1:10" x14ac:dyDescent="0.25">
      <c r="A1843">
        <v>77</v>
      </c>
      <c r="B1843">
        <v>2018</v>
      </c>
      <c r="C1843" t="s">
        <v>34</v>
      </c>
      <c r="D1843" t="s">
        <v>48</v>
      </c>
      <c r="E1843" t="s">
        <v>39</v>
      </c>
      <c r="F1843">
        <v>6</v>
      </c>
      <c r="G1843" t="s">
        <v>45</v>
      </c>
      <c r="H1843" t="s">
        <v>46</v>
      </c>
      <c r="I1843" t="s">
        <v>37</v>
      </c>
      <c r="J1843">
        <v>978.3</v>
      </c>
    </row>
    <row r="1844" spans="1:10" x14ac:dyDescent="0.25">
      <c r="A1844">
        <v>77</v>
      </c>
      <c r="B1844">
        <v>2018</v>
      </c>
      <c r="C1844" t="s">
        <v>34</v>
      </c>
      <c r="D1844" t="s">
        <v>49</v>
      </c>
      <c r="E1844" t="s">
        <v>39</v>
      </c>
      <c r="F1844">
        <v>1</v>
      </c>
      <c r="G1844" t="s">
        <v>38</v>
      </c>
      <c r="H1844" t="s">
        <v>2</v>
      </c>
      <c r="I1844" t="s">
        <v>37</v>
      </c>
      <c r="J1844">
        <v>1116</v>
      </c>
    </row>
    <row r="1845" spans="1:10" x14ac:dyDescent="0.25">
      <c r="A1845">
        <v>77</v>
      </c>
      <c r="B1845">
        <v>2018</v>
      </c>
      <c r="C1845" t="s">
        <v>34</v>
      </c>
      <c r="D1845" t="s">
        <v>49</v>
      </c>
      <c r="E1845" t="s">
        <v>39</v>
      </c>
      <c r="F1845">
        <v>2</v>
      </c>
      <c r="G1845" t="s">
        <v>38</v>
      </c>
      <c r="H1845" t="s">
        <v>46</v>
      </c>
      <c r="I1845" t="s">
        <v>51</v>
      </c>
      <c r="J1845">
        <v>1472.3</v>
      </c>
    </row>
    <row r="1846" spans="1:10" x14ac:dyDescent="0.25">
      <c r="A1846">
        <v>77</v>
      </c>
      <c r="B1846">
        <v>2018</v>
      </c>
      <c r="C1846" t="s">
        <v>34</v>
      </c>
      <c r="D1846" t="s">
        <v>49</v>
      </c>
      <c r="E1846" t="s">
        <v>39</v>
      </c>
      <c r="F1846">
        <v>3</v>
      </c>
      <c r="G1846" t="s">
        <v>45</v>
      </c>
      <c r="H1846" t="s">
        <v>2</v>
      </c>
      <c r="I1846" t="s">
        <v>51</v>
      </c>
      <c r="J1846">
        <v>989.8</v>
      </c>
    </row>
    <row r="1847" spans="1:10" x14ac:dyDescent="0.25">
      <c r="A1847">
        <v>77</v>
      </c>
      <c r="B1847">
        <v>2018</v>
      </c>
      <c r="C1847" t="s">
        <v>34</v>
      </c>
      <c r="D1847" t="s">
        <v>49</v>
      </c>
      <c r="E1847" t="s">
        <v>39</v>
      </c>
      <c r="F1847">
        <v>4</v>
      </c>
      <c r="G1847" t="s">
        <v>45</v>
      </c>
      <c r="H1847" t="s">
        <v>2</v>
      </c>
      <c r="I1847" t="s">
        <v>51</v>
      </c>
      <c r="J1847">
        <v>874</v>
      </c>
    </row>
    <row r="1848" spans="1:10" x14ac:dyDescent="0.25">
      <c r="A1848">
        <v>77</v>
      </c>
      <c r="B1848">
        <v>2018</v>
      </c>
      <c r="C1848" t="s">
        <v>34</v>
      </c>
      <c r="D1848" t="s">
        <v>49</v>
      </c>
      <c r="E1848" t="s">
        <v>39</v>
      </c>
      <c r="F1848">
        <v>5</v>
      </c>
      <c r="G1848" t="s">
        <v>45</v>
      </c>
      <c r="H1848" t="s">
        <v>46</v>
      </c>
      <c r="I1848" t="s">
        <v>51</v>
      </c>
      <c r="J1848">
        <v>1430.9</v>
      </c>
    </row>
    <row r="1849" spans="1:10" x14ac:dyDescent="0.25">
      <c r="A1849">
        <v>77</v>
      </c>
      <c r="B1849">
        <v>2018</v>
      </c>
      <c r="C1849" t="s">
        <v>34</v>
      </c>
      <c r="D1849" t="s">
        <v>49</v>
      </c>
      <c r="E1849" t="s">
        <v>39</v>
      </c>
      <c r="F1849">
        <v>6</v>
      </c>
      <c r="G1849" t="s">
        <v>38</v>
      </c>
      <c r="H1849" t="s">
        <v>2</v>
      </c>
      <c r="I1849" t="s">
        <v>37</v>
      </c>
      <c r="J1849">
        <v>1201.4000000000001</v>
      </c>
    </row>
    <row r="1850" spans="1:10" x14ac:dyDescent="0.25">
      <c r="A1850">
        <v>78</v>
      </c>
      <c r="B1850">
        <v>2017</v>
      </c>
      <c r="C1850" t="s">
        <v>34</v>
      </c>
      <c r="D1850" t="s">
        <v>48</v>
      </c>
      <c r="E1850" t="s">
        <v>39</v>
      </c>
      <c r="F1850">
        <v>1</v>
      </c>
      <c r="G1850" t="s">
        <v>38</v>
      </c>
      <c r="H1850" t="s">
        <v>46</v>
      </c>
      <c r="I1850" t="s">
        <v>37</v>
      </c>
      <c r="J1850">
        <v>852.4</v>
      </c>
    </row>
    <row r="1851" spans="1:10" x14ac:dyDescent="0.25">
      <c r="A1851">
        <v>78</v>
      </c>
      <c r="B1851">
        <v>2017</v>
      </c>
      <c r="C1851" t="s">
        <v>34</v>
      </c>
      <c r="D1851" t="s">
        <v>48</v>
      </c>
      <c r="E1851" t="s">
        <v>39</v>
      </c>
      <c r="F1851">
        <v>2</v>
      </c>
      <c r="G1851" t="s">
        <v>45</v>
      </c>
      <c r="H1851" t="s">
        <v>46</v>
      </c>
      <c r="I1851" t="s">
        <v>51</v>
      </c>
      <c r="J1851">
        <v>835.3</v>
      </c>
    </row>
    <row r="1852" spans="1:10" x14ac:dyDescent="0.25">
      <c r="A1852">
        <v>78</v>
      </c>
      <c r="B1852">
        <v>2017</v>
      </c>
      <c r="C1852" t="s">
        <v>34</v>
      </c>
      <c r="D1852" t="s">
        <v>48</v>
      </c>
      <c r="E1852" t="s">
        <v>39</v>
      </c>
      <c r="F1852">
        <v>3</v>
      </c>
      <c r="G1852" t="s">
        <v>45</v>
      </c>
      <c r="H1852" t="s">
        <v>46</v>
      </c>
      <c r="I1852" t="s">
        <v>37</v>
      </c>
      <c r="J1852">
        <v>1014.7</v>
      </c>
    </row>
    <row r="1853" spans="1:10" x14ac:dyDescent="0.25">
      <c r="A1853">
        <v>78</v>
      </c>
      <c r="B1853">
        <v>2017</v>
      </c>
      <c r="C1853" t="s">
        <v>34</v>
      </c>
      <c r="D1853" t="s">
        <v>48</v>
      </c>
      <c r="E1853" t="s">
        <v>39</v>
      </c>
      <c r="F1853">
        <v>4</v>
      </c>
      <c r="G1853" t="s">
        <v>38</v>
      </c>
      <c r="H1853" t="s">
        <v>2</v>
      </c>
      <c r="I1853" t="s">
        <v>51</v>
      </c>
      <c r="J1853">
        <v>409.3</v>
      </c>
    </row>
    <row r="1854" spans="1:10" x14ac:dyDescent="0.25">
      <c r="A1854">
        <v>78</v>
      </c>
      <c r="B1854">
        <v>2017</v>
      </c>
      <c r="C1854" t="s">
        <v>34</v>
      </c>
      <c r="D1854" t="s">
        <v>48</v>
      </c>
      <c r="E1854" t="s">
        <v>39</v>
      </c>
      <c r="F1854">
        <v>5</v>
      </c>
      <c r="G1854" t="s">
        <v>38</v>
      </c>
      <c r="H1854" t="s">
        <v>46</v>
      </c>
      <c r="I1854" t="s">
        <v>37</v>
      </c>
      <c r="J1854">
        <v>721.8</v>
      </c>
    </row>
    <row r="1855" spans="1:10" x14ac:dyDescent="0.25">
      <c r="A1855">
        <v>78</v>
      </c>
      <c r="B1855">
        <v>2017</v>
      </c>
      <c r="C1855" t="s">
        <v>34</v>
      </c>
      <c r="D1855" t="s">
        <v>48</v>
      </c>
      <c r="E1855" t="s">
        <v>39</v>
      </c>
      <c r="F1855">
        <v>6</v>
      </c>
      <c r="G1855" t="s">
        <v>45</v>
      </c>
      <c r="H1855" t="s">
        <v>46</v>
      </c>
      <c r="I1855" t="s">
        <v>37</v>
      </c>
      <c r="J1855">
        <v>896.3</v>
      </c>
    </row>
    <row r="1856" spans="1:10" x14ac:dyDescent="0.25">
      <c r="A1856">
        <v>78</v>
      </c>
      <c r="B1856">
        <v>2017</v>
      </c>
      <c r="C1856" t="s">
        <v>34</v>
      </c>
      <c r="D1856" t="s">
        <v>49</v>
      </c>
      <c r="E1856" t="s">
        <v>39</v>
      </c>
      <c r="F1856">
        <v>1</v>
      </c>
      <c r="G1856" t="s">
        <v>38</v>
      </c>
      <c r="H1856" t="s">
        <v>46</v>
      </c>
      <c r="I1856" t="s">
        <v>37</v>
      </c>
      <c r="J1856">
        <v>1068.5</v>
      </c>
    </row>
    <row r="1857" spans="1:10" x14ac:dyDescent="0.25">
      <c r="A1857">
        <v>78</v>
      </c>
      <c r="B1857">
        <v>2017</v>
      </c>
      <c r="C1857" t="s">
        <v>34</v>
      </c>
      <c r="D1857" t="s">
        <v>49</v>
      </c>
      <c r="E1857" t="s">
        <v>39</v>
      </c>
      <c r="F1857">
        <v>2</v>
      </c>
      <c r="G1857" t="s">
        <v>38</v>
      </c>
      <c r="H1857" t="s">
        <v>2</v>
      </c>
      <c r="I1857" t="s">
        <v>51</v>
      </c>
      <c r="J1857">
        <v>919.2</v>
      </c>
    </row>
    <row r="1858" spans="1:10" x14ac:dyDescent="0.25">
      <c r="A1858">
        <v>78</v>
      </c>
      <c r="B1858">
        <v>2017</v>
      </c>
      <c r="C1858" t="s">
        <v>34</v>
      </c>
      <c r="D1858" t="s">
        <v>49</v>
      </c>
      <c r="E1858" t="s">
        <v>39</v>
      </c>
      <c r="F1858">
        <v>3</v>
      </c>
      <c r="G1858" t="s">
        <v>38</v>
      </c>
      <c r="H1858" t="s">
        <v>46</v>
      </c>
      <c r="I1858" t="s">
        <v>51</v>
      </c>
      <c r="J1858">
        <v>1272.2</v>
      </c>
    </row>
    <row r="1859" spans="1:10" x14ac:dyDescent="0.25">
      <c r="A1859">
        <v>78</v>
      </c>
      <c r="B1859">
        <v>2017</v>
      </c>
      <c r="C1859" t="s">
        <v>34</v>
      </c>
      <c r="D1859" t="s">
        <v>49</v>
      </c>
      <c r="E1859" t="s">
        <v>39</v>
      </c>
      <c r="F1859">
        <v>4</v>
      </c>
      <c r="G1859" t="s">
        <v>45</v>
      </c>
      <c r="H1859" t="s">
        <v>46</v>
      </c>
      <c r="I1859" t="s">
        <v>51</v>
      </c>
      <c r="J1859">
        <v>1268.5999999999999</v>
      </c>
    </row>
    <row r="1860" spans="1:10" x14ac:dyDescent="0.25">
      <c r="A1860">
        <v>78</v>
      </c>
      <c r="B1860">
        <v>2017</v>
      </c>
      <c r="C1860" t="s">
        <v>34</v>
      </c>
      <c r="D1860" t="s">
        <v>49</v>
      </c>
      <c r="E1860" t="s">
        <v>39</v>
      </c>
      <c r="F1860">
        <v>5</v>
      </c>
      <c r="G1860" t="s">
        <v>38</v>
      </c>
      <c r="H1860" t="s">
        <v>46</v>
      </c>
      <c r="I1860" t="s">
        <v>37</v>
      </c>
      <c r="J1860">
        <v>1156.2</v>
      </c>
    </row>
    <row r="1861" spans="1:10" x14ac:dyDescent="0.25">
      <c r="A1861">
        <v>78</v>
      </c>
      <c r="B1861">
        <v>2017</v>
      </c>
      <c r="C1861" t="s">
        <v>34</v>
      </c>
      <c r="D1861" t="s">
        <v>49</v>
      </c>
      <c r="E1861" t="s">
        <v>39</v>
      </c>
      <c r="F1861">
        <v>6</v>
      </c>
      <c r="G1861" t="s">
        <v>45</v>
      </c>
      <c r="H1861" t="s">
        <v>46</v>
      </c>
      <c r="I1861" t="s">
        <v>51</v>
      </c>
      <c r="J1861">
        <v>1254.9000000000001</v>
      </c>
    </row>
    <row r="1862" spans="1:10" x14ac:dyDescent="0.25">
      <c r="A1862">
        <v>78</v>
      </c>
      <c r="B1862">
        <v>2018</v>
      </c>
      <c r="C1862" t="s">
        <v>34</v>
      </c>
      <c r="D1862" t="s">
        <v>48</v>
      </c>
      <c r="E1862" t="s">
        <v>39</v>
      </c>
      <c r="F1862">
        <v>1</v>
      </c>
      <c r="G1862" t="s">
        <v>45</v>
      </c>
      <c r="H1862" t="s">
        <v>2</v>
      </c>
      <c r="I1862" t="s">
        <v>37</v>
      </c>
      <c r="J1862">
        <v>560.70000000000005</v>
      </c>
    </row>
    <row r="1863" spans="1:10" x14ac:dyDescent="0.25">
      <c r="A1863">
        <v>78</v>
      </c>
      <c r="B1863">
        <v>2018</v>
      </c>
      <c r="C1863" t="s">
        <v>34</v>
      </c>
      <c r="D1863" t="s">
        <v>48</v>
      </c>
      <c r="E1863" t="s">
        <v>39</v>
      </c>
      <c r="F1863">
        <v>2</v>
      </c>
      <c r="G1863" t="s">
        <v>38</v>
      </c>
      <c r="H1863" t="s">
        <v>46</v>
      </c>
      <c r="I1863" t="s">
        <v>37</v>
      </c>
      <c r="J1863">
        <v>1057.7</v>
      </c>
    </row>
    <row r="1864" spans="1:10" x14ac:dyDescent="0.25">
      <c r="A1864">
        <v>78</v>
      </c>
      <c r="B1864">
        <v>2018</v>
      </c>
      <c r="C1864" t="s">
        <v>34</v>
      </c>
      <c r="D1864" t="s">
        <v>48</v>
      </c>
      <c r="E1864" t="s">
        <v>39</v>
      </c>
      <c r="F1864">
        <v>3</v>
      </c>
      <c r="G1864" t="s">
        <v>38</v>
      </c>
      <c r="H1864" t="s">
        <v>46</v>
      </c>
      <c r="I1864" t="s">
        <v>51</v>
      </c>
      <c r="J1864">
        <v>953.9</v>
      </c>
    </row>
    <row r="1865" spans="1:10" x14ac:dyDescent="0.25">
      <c r="A1865">
        <v>78</v>
      </c>
      <c r="B1865">
        <v>2018</v>
      </c>
      <c r="C1865" t="s">
        <v>34</v>
      </c>
      <c r="D1865" t="s">
        <v>48</v>
      </c>
      <c r="E1865" t="s">
        <v>39</v>
      </c>
      <c r="F1865">
        <v>4</v>
      </c>
      <c r="G1865" t="s">
        <v>38</v>
      </c>
      <c r="H1865" t="s">
        <v>46</v>
      </c>
      <c r="I1865" t="s">
        <v>51</v>
      </c>
      <c r="J1865">
        <v>1168.5999999999999</v>
      </c>
    </row>
    <row r="1866" spans="1:10" x14ac:dyDescent="0.25">
      <c r="A1866">
        <v>78</v>
      </c>
      <c r="B1866">
        <v>2018</v>
      </c>
      <c r="C1866" t="s">
        <v>34</v>
      </c>
      <c r="D1866" t="s">
        <v>48</v>
      </c>
      <c r="E1866" t="s">
        <v>39</v>
      </c>
      <c r="F1866">
        <v>5</v>
      </c>
      <c r="G1866" t="s">
        <v>45</v>
      </c>
      <c r="H1866" t="s">
        <v>46</v>
      </c>
      <c r="I1866" t="s">
        <v>51</v>
      </c>
      <c r="J1866">
        <v>922</v>
      </c>
    </row>
    <row r="1867" spans="1:10" x14ac:dyDescent="0.25">
      <c r="A1867">
        <v>78</v>
      </c>
      <c r="B1867">
        <v>2018</v>
      </c>
      <c r="C1867" t="s">
        <v>34</v>
      </c>
      <c r="D1867" t="s">
        <v>48</v>
      </c>
      <c r="E1867" t="s">
        <v>39</v>
      </c>
      <c r="F1867">
        <v>6</v>
      </c>
      <c r="G1867" t="s">
        <v>45</v>
      </c>
      <c r="H1867" t="s">
        <v>46</v>
      </c>
      <c r="I1867" t="s">
        <v>37</v>
      </c>
      <c r="J1867">
        <v>945.3</v>
      </c>
    </row>
    <row r="1868" spans="1:10" x14ac:dyDescent="0.25">
      <c r="A1868">
        <v>78</v>
      </c>
      <c r="B1868">
        <v>2018</v>
      </c>
      <c r="C1868" t="s">
        <v>34</v>
      </c>
      <c r="D1868" t="s">
        <v>49</v>
      </c>
      <c r="E1868" t="s">
        <v>39</v>
      </c>
      <c r="F1868">
        <v>1</v>
      </c>
      <c r="G1868" t="s">
        <v>45</v>
      </c>
      <c r="H1868" t="s">
        <v>46</v>
      </c>
      <c r="I1868" t="s">
        <v>37</v>
      </c>
      <c r="J1868">
        <v>1562.5</v>
      </c>
    </row>
    <row r="1869" spans="1:10" x14ac:dyDescent="0.25">
      <c r="A1869">
        <v>78</v>
      </c>
      <c r="B1869">
        <v>2018</v>
      </c>
      <c r="C1869" t="s">
        <v>34</v>
      </c>
      <c r="D1869" t="s">
        <v>49</v>
      </c>
      <c r="E1869" t="s">
        <v>39</v>
      </c>
      <c r="F1869">
        <v>2</v>
      </c>
      <c r="G1869" t="s">
        <v>38</v>
      </c>
      <c r="H1869" t="s">
        <v>2</v>
      </c>
      <c r="I1869" t="s">
        <v>37</v>
      </c>
      <c r="J1869">
        <v>1088.2</v>
      </c>
    </row>
    <row r="1870" spans="1:10" x14ac:dyDescent="0.25">
      <c r="A1870">
        <v>78</v>
      </c>
      <c r="B1870">
        <v>2018</v>
      </c>
      <c r="C1870" t="s">
        <v>34</v>
      </c>
      <c r="D1870" t="s">
        <v>49</v>
      </c>
      <c r="E1870" t="s">
        <v>39</v>
      </c>
      <c r="F1870">
        <v>3</v>
      </c>
      <c r="G1870" t="s">
        <v>45</v>
      </c>
      <c r="H1870" t="s">
        <v>2</v>
      </c>
      <c r="I1870" t="s">
        <v>51</v>
      </c>
      <c r="J1870">
        <v>1117.8</v>
      </c>
    </row>
    <row r="1871" spans="1:10" x14ac:dyDescent="0.25">
      <c r="A1871">
        <v>78</v>
      </c>
      <c r="B1871">
        <v>2018</v>
      </c>
      <c r="C1871" t="s">
        <v>34</v>
      </c>
      <c r="D1871" t="s">
        <v>49</v>
      </c>
      <c r="E1871" t="s">
        <v>39</v>
      </c>
      <c r="F1871">
        <v>4</v>
      </c>
      <c r="G1871" t="s">
        <v>38</v>
      </c>
      <c r="H1871" t="s">
        <v>46</v>
      </c>
      <c r="I1871" t="s">
        <v>37</v>
      </c>
      <c r="J1871">
        <v>1345.4</v>
      </c>
    </row>
    <row r="1872" spans="1:10" x14ac:dyDescent="0.25">
      <c r="A1872">
        <v>78</v>
      </c>
      <c r="B1872">
        <v>2018</v>
      </c>
      <c r="C1872" t="s">
        <v>34</v>
      </c>
      <c r="D1872" t="s">
        <v>49</v>
      </c>
      <c r="E1872" t="s">
        <v>39</v>
      </c>
      <c r="F1872">
        <v>5</v>
      </c>
      <c r="G1872" t="s">
        <v>45</v>
      </c>
      <c r="H1872" t="s">
        <v>2</v>
      </c>
      <c r="I1872" t="s">
        <v>37</v>
      </c>
      <c r="J1872">
        <v>957.8</v>
      </c>
    </row>
    <row r="1873" spans="1:10" x14ac:dyDescent="0.25">
      <c r="A1873">
        <v>78</v>
      </c>
      <c r="B1873">
        <v>2018</v>
      </c>
      <c r="C1873" t="s">
        <v>34</v>
      </c>
      <c r="D1873" t="s">
        <v>49</v>
      </c>
      <c r="E1873" t="s">
        <v>39</v>
      </c>
      <c r="F1873">
        <v>6</v>
      </c>
      <c r="G1873" t="s">
        <v>38</v>
      </c>
      <c r="H1873" t="s">
        <v>2</v>
      </c>
      <c r="I1873" t="s">
        <v>51</v>
      </c>
      <c r="J1873">
        <v>1058.7</v>
      </c>
    </row>
    <row r="1874" spans="1:10" x14ac:dyDescent="0.25">
      <c r="A1874">
        <v>79</v>
      </c>
      <c r="B1874">
        <v>2017</v>
      </c>
      <c r="C1874" t="s">
        <v>34</v>
      </c>
      <c r="D1874" t="s">
        <v>48</v>
      </c>
      <c r="E1874" t="s">
        <v>39</v>
      </c>
      <c r="F1874">
        <v>1</v>
      </c>
      <c r="G1874" t="s">
        <v>45</v>
      </c>
      <c r="H1874" t="s">
        <v>46</v>
      </c>
      <c r="I1874" t="s">
        <v>37</v>
      </c>
      <c r="J1874">
        <v>665.8</v>
      </c>
    </row>
    <row r="1875" spans="1:10" x14ac:dyDescent="0.25">
      <c r="A1875">
        <v>79</v>
      </c>
      <c r="B1875">
        <v>2017</v>
      </c>
      <c r="C1875" t="s">
        <v>34</v>
      </c>
      <c r="D1875" t="s">
        <v>48</v>
      </c>
      <c r="E1875" t="s">
        <v>39</v>
      </c>
      <c r="F1875">
        <v>2</v>
      </c>
      <c r="G1875" t="s">
        <v>45</v>
      </c>
      <c r="H1875" t="s">
        <v>46</v>
      </c>
      <c r="I1875" t="s">
        <v>37</v>
      </c>
      <c r="J1875">
        <v>879.1</v>
      </c>
    </row>
    <row r="1876" spans="1:10" x14ac:dyDescent="0.25">
      <c r="A1876">
        <v>79</v>
      </c>
      <c r="B1876">
        <v>2017</v>
      </c>
      <c r="C1876" t="s">
        <v>34</v>
      </c>
      <c r="D1876" t="s">
        <v>48</v>
      </c>
      <c r="E1876" t="s">
        <v>39</v>
      </c>
      <c r="F1876">
        <v>3</v>
      </c>
      <c r="G1876" t="s">
        <v>45</v>
      </c>
      <c r="H1876" t="s">
        <v>46</v>
      </c>
      <c r="I1876" t="s">
        <v>51</v>
      </c>
      <c r="J1876">
        <v>911.3</v>
      </c>
    </row>
    <row r="1877" spans="1:10" x14ac:dyDescent="0.25">
      <c r="A1877">
        <v>79</v>
      </c>
      <c r="B1877">
        <v>2017</v>
      </c>
      <c r="C1877" t="s">
        <v>34</v>
      </c>
      <c r="D1877" t="s">
        <v>48</v>
      </c>
      <c r="E1877" t="s">
        <v>39</v>
      </c>
      <c r="F1877">
        <v>4</v>
      </c>
      <c r="G1877" t="s">
        <v>45</v>
      </c>
      <c r="H1877" t="s">
        <v>2</v>
      </c>
      <c r="I1877" t="s">
        <v>37</v>
      </c>
      <c r="J1877">
        <v>368.4</v>
      </c>
    </row>
    <row r="1878" spans="1:10" x14ac:dyDescent="0.25">
      <c r="A1878">
        <v>79</v>
      </c>
      <c r="B1878">
        <v>2017</v>
      </c>
      <c r="C1878" t="s">
        <v>34</v>
      </c>
      <c r="D1878" t="s">
        <v>48</v>
      </c>
      <c r="E1878" t="s">
        <v>39</v>
      </c>
      <c r="F1878">
        <v>5</v>
      </c>
      <c r="G1878" t="s">
        <v>45</v>
      </c>
      <c r="H1878" t="s">
        <v>46</v>
      </c>
      <c r="I1878" t="s">
        <v>37</v>
      </c>
      <c r="J1878">
        <v>903.3</v>
      </c>
    </row>
    <row r="1879" spans="1:10" x14ac:dyDescent="0.25">
      <c r="A1879">
        <v>79</v>
      </c>
      <c r="B1879">
        <v>2017</v>
      </c>
      <c r="C1879" t="s">
        <v>34</v>
      </c>
      <c r="D1879" t="s">
        <v>48</v>
      </c>
      <c r="E1879" t="s">
        <v>39</v>
      </c>
      <c r="F1879">
        <v>6</v>
      </c>
      <c r="G1879" t="s">
        <v>38</v>
      </c>
      <c r="H1879" t="s">
        <v>46</v>
      </c>
      <c r="I1879" t="s">
        <v>51</v>
      </c>
      <c r="J1879">
        <v>664.1</v>
      </c>
    </row>
    <row r="1880" spans="1:10" x14ac:dyDescent="0.25">
      <c r="A1880">
        <v>79</v>
      </c>
      <c r="B1880">
        <v>2017</v>
      </c>
      <c r="C1880" t="s">
        <v>34</v>
      </c>
      <c r="D1880" t="s">
        <v>49</v>
      </c>
      <c r="E1880" t="s">
        <v>39</v>
      </c>
      <c r="F1880">
        <v>1</v>
      </c>
      <c r="G1880" t="s">
        <v>38</v>
      </c>
      <c r="H1880" t="s">
        <v>2</v>
      </c>
      <c r="I1880" t="s">
        <v>37</v>
      </c>
      <c r="J1880">
        <v>704.1</v>
      </c>
    </row>
    <row r="1881" spans="1:10" x14ac:dyDescent="0.25">
      <c r="A1881">
        <v>79</v>
      </c>
      <c r="B1881">
        <v>2017</v>
      </c>
      <c r="C1881" t="s">
        <v>34</v>
      </c>
      <c r="D1881" t="s">
        <v>49</v>
      </c>
      <c r="E1881" t="s">
        <v>39</v>
      </c>
      <c r="F1881">
        <v>2</v>
      </c>
      <c r="G1881" t="s">
        <v>45</v>
      </c>
      <c r="H1881" t="s">
        <v>46</v>
      </c>
      <c r="I1881" t="s">
        <v>51</v>
      </c>
      <c r="J1881">
        <v>1257.2</v>
      </c>
    </row>
    <row r="1882" spans="1:10" x14ac:dyDescent="0.25">
      <c r="A1882">
        <v>79</v>
      </c>
      <c r="B1882">
        <v>2017</v>
      </c>
      <c r="C1882" t="s">
        <v>34</v>
      </c>
      <c r="D1882" t="s">
        <v>49</v>
      </c>
      <c r="E1882" t="s">
        <v>39</v>
      </c>
      <c r="F1882">
        <v>3</v>
      </c>
      <c r="G1882" t="s">
        <v>45</v>
      </c>
      <c r="H1882" t="s">
        <v>46</v>
      </c>
      <c r="I1882" t="s">
        <v>51</v>
      </c>
      <c r="J1882">
        <v>1177.9000000000001</v>
      </c>
    </row>
    <row r="1883" spans="1:10" x14ac:dyDescent="0.25">
      <c r="A1883">
        <v>79</v>
      </c>
      <c r="B1883">
        <v>2017</v>
      </c>
      <c r="C1883" t="s">
        <v>34</v>
      </c>
      <c r="D1883" t="s">
        <v>49</v>
      </c>
      <c r="E1883" t="s">
        <v>39</v>
      </c>
      <c r="F1883">
        <v>4</v>
      </c>
      <c r="G1883" t="s">
        <v>38</v>
      </c>
      <c r="H1883" t="s">
        <v>46</v>
      </c>
      <c r="I1883" t="s">
        <v>51</v>
      </c>
      <c r="J1883">
        <v>1272</v>
      </c>
    </row>
    <row r="1884" spans="1:10" x14ac:dyDescent="0.25">
      <c r="A1884">
        <v>79</v>
      </c>
      <c r="B1884">
        <v>2017</v>
      </c>
      <c r="C1884" t="s">
        <v>34</v>
      </c>
      <c r="D1884" t="s">
        <v>49</v>
      </c>
      <c r="E1884" t="s">
        <v>39</v>
      </c>
      <c r="F1884">
        <v>5</v>
      </c>
      <c r="G1884" t="s">
        <v>45</v>
      </c>
      <c r="H1884" t="s">
        <v>2</v>
      </c>
      <c r="I1884" t="s">
        <v>37</v>
      </c>
      <c r="J1884">
        <v>682.4</v>
      </c>
    </row>
    <row r="1885" spans="1:10" x14ac:dyDescent="0.25">
      <c r="A1885">
        <v>79</v>
      </c>
      <c r="B1885">
        <v>2017</v>
      </c>
      <c r="C1885" t="s">
        <v>34</v>
      </c>
      <c r="D1885" t="s">
        <v>49</v>
      </c>
      <c r="E1885" t="s">
        <v>39</v>
      </c>
      <c r="F1885">
        <v>6</v>
      </c>
      <c r="G1885" t="s">
        <v>38</v>
      </c>
      <c r="H1885" t="s">
        <v>46</v>
      </c>
      <c r="I1885" t="s">
        <v>51</v>
      </c>
      <c r="J1885">
        <v>1350.7</v>
      </c>
    </row>
    <row r="1886" spans="1:10" x14ac:dyDescent="0.25">
      <c r="A1886">
        <v>79</v>
      </c>
      <c r="B1886">
        <v>2018</v>
      </c>
      <c r="C1886" t="s">
        <v>34</v>
      </c>
      <c r="D1886" t="s">
        <v>48</v>
      </c>
      <c r="E1886" t="s">
        <v>39</v>
      </c>
      <c r="F1886">
        <v>1</v>
      </c>
      <c r="G1886" t="s">
        <v>38</v>
      </c>
      <c r="H1886" t="s">
        <v>2</v>
      </c>
      <c r="I1886" t="s">
        <v>37</v>
      </c>
      <c r="J1886">
        <v>542.79999999999995</v>
      </c>
    </row>
    <row r="1887" spans="1:10" x14ac:dyDescent="0.25">
      <c r="A1887">
        <v>79</v>
      </c>
      <c r="B1887">
        <v>2018</v>
      </c>
      <c r="C1887" t="s">
        <v>34</v>
      </c>
      <c r="D1887" t="s">
        <v>48</v>
      </c>
      <c r="E1887" t="s">
        <v>39</v>
      </c>
      <c r="F1887">
        <v>2</v>
      </c>
      <c r="G1887" t="s">
        <v>38</v>
      </c>
      <c r="H1887" t="s">
        <v>2</v>
      </c>
      <c r="I1887" t="s">
        <v>51</v>
      </c>
      <c r="J1887">
        <v>633.9</v>
      </c>
    </row>
    <row r="1888" spans="1:10" x14ac:dyDescent="0.25">
      <c r="A1888">
        <v>79</v>
      </c>
      <c r="B1888">
        <v>2018</v>
      </c>
      <c r="C1888" t="s">
        <v>34</v>
      </c>
      <c r="D1888" t="s">
        <v>48</v>
      </c>
      <c r="E1888" t="s">
        <v>39</v>
      </c>
      <c r="F1888">
        <v>3</v>
      </c>
      <c r="G1888" t="s">
        <v>45</v>
      </c>
      <c r="H1888" t="s">
        <v>2</v>
      </c>
      <c r="I1888" t="s">
        <v>37</v>
      </c>
      <c r="J1888">
        <v>703.5</v>
      </c>
    </row>
    <row r="1889" spans="1:10" x14ac:dyDescent="0.25">
      <c r="A1889">
        <v>79</v>
      </c>
      <c r="B1889">
        <v>2018</v>
      </c>
      <c r="C1889" t="s">
        <v>34</v>
      </c>
      <c r="D1889" t="s">
        <v>48</v>
      </c>
      <c r="E1889" t="s">
        <v>39</v>
      </c>
      <c r="F1889">
        <v>4</v>
      </c>
      <c r="G1889" t="s">
        <v>45</v>
      </c>
      <c r="H1889" t="s">
        <v>46</v>
      </c>
      <c r="I1889" t="s">
        <v>37</v>
      </c>
      <c r="J1889">
        <v>992.6</v>
      </c>
    </row>
    <row r="1890" spans="1:10" x14ac:dyDescent="0.25">
      <c r="A1890">
        <v>79</v>
      </c>
      <c r="B1890">
        <v>2018</v>
      </c>
      <c r="C1890" t="s">
        <v>34</v>
      </c>
      <c r="D1890" t="s">
        <v>48</v>
      </c>
      <c r="E1890" t="s">
        <v>39</v>
      </c>
      <c r="F1890">
        <v>5</v>
      </c>
      <c r="G1890" t="s">
        <v>38</v>
      </c>
      <c r="H1890" t="s">
        <v>46</v>
      </c>
      <c r="I1890" t="s">
        <v>51</v>
      </c>
      <c r="J1890">
        <v>921.6</v>
      </c>
    </row>
    <row r="1891" spans="1:10" x14ac:dyDescent="0.25">
      <c r="A1891">
        <v>79</v>
      </c>
      <c r="B1891">
        <v>2018</v>
      </c>
      <c r="C1891" t="s">
        <v>34</v>
      </c>
      <c r="D1891" t="s">
        <v>48</v>
      </c>
      <c r="E1891" t="s">
        <v>39</v>
      </c>
      <c r="F1891">
        <v>6</v>
      </c>
      <c r="G1891" t="s">
        <v>45</v>
      </c>
      <c r="H1891" t="s">
        <v>2</v>
      </c>
      <c r="I1891" t="s">
        <v>37</v>
      </c>
      <c r="J1891">
        <v>670.5</v>
      </c>
    </row>
    <row r="1892" spans="1:10" x14ac:dyDescent="0.25">
      <c r="A1892">
        <v>79</v>
      </c>
      <c r="B1892">
        <v>2018</v>
      </c>
      <c r="C1892" t="s">
        <v>34</v>
      </c>
      <c r="D1892" t="s">
        <v>49</v>
      </c>
      <c r="E1892" t="s">
        <v>39</v>
      </c>
      <c r="F1892">
        <v>1</v>
      </c>
      <c r="G1892" t="s">
        <v>45</v>
      </c>
      <c r="H1892" t="s">
        <v>46</v>
      </c>
      <c r="I1892" t="s">
        <v>37</v>
      </c>
      <c r="J1892">
        <v>1463.4</v>
      </c>
    </row>
    <row r="1893" spans="1:10" x14ac:dyDescent="0.25">
      <c r="A1893">
        <v>79</v>
      </c>
      <c r="B1893">
        <v>2018</v>
      </c>
      <c r="C1893" t="s">
        <v>34</v>
      </c>
      <c r="D1893" t="s">
        <v>49</v>
      </c>
      <c r="E1893" t="s">
        <v>39</v>
      </c>
      <c r="F1893">
        <v>2</v>
      </c>
      <c r="G1893" t="s">
        <v>38</v>
      </c>
      <c r="H1893" t="s">
        <v>2</v>
      </c>
      <c r="I1893" t="s">
        <v>37</v>
      </c>
      <c r="J1893">
        <v>787.6</v>
      </c>
    </row>
    <row r="1894" spans="1:10" x14ac:dyDescent="0.25">
      <c r="A1894">
        <v>79</v>
      </c>
      <c r="B1894">
        <v>2018</v>
      </c>
      <c r="C1894" t="s">
        <v>34</v>
      </c>
      <c r="D1894" t="s">
        <v>49</v>
      </c>
      <c r="E1894" t="s">
        <v>39</v>
      </c>
      <c r="F1894">
        <v>3</v>
      </c>
      <c r="G1894" t="s">
        <v>38</v>
      </c>
      <c r="H1894" t="s">
        <v>2</v>
      </c>
      <c r="I1894" t="s">
        <v>51</v>
      </c>
      <c r="J1894">
        <v>921.2</v>
      </c>
    </row>
    <row r="1895" spans="1:10" x14ac:dyDescent="0.25">
      <c r="A1895">
        <v>79</v>
      </c>
      <c r="B1895">
        <v>2018</v>
      </c>
      <c r="C1895" t="s">
        <v>34</v>
      </c>
      <c r="D1895" t="s">
        <v>49</v>
      </c>
      <c r="E1895" t="s">
        <v>39</v>
      </c>
      <c r="F1895">
        <v>4</v>
      </c>
      <c r="G1895" t="s">
        <v>38</v>
      </c>
      <c r="H1895" t="s">
        <v>46</v>
      </c>
      <c r="I1895" t="s">
        <v>37</v>
      </c>
      <c r="J1895">
        <v>1390.2</v>
      </c>
    </row>
    <row r="1896" spans="1:10" x14ac:dyDescent="0.25">
      <c r="A1896">
        <v>79</v>
      </c>
      <c r="B1896">
        <v>2018</v>
      </c>
      <c r="C1896" t="s">
        <v>34</v>
      </c>
      <c r="D1896" t="s">
        <v>49</v>
      </c>
      <c r="E1896" t="s">
        <v>39</v>
      </c>
      <c r="F1896">
        <v>5</v>
      </c>
      <c r="G1896" t="s">
        <v>38</v>
      </c>
      <c r="H1896" t="s">
        <v>46</v>
      </c>
      <c r="I1896" t="s">
        <v>51</v>
      </c>
      <c r="J1896">
        <v>1377.4</v>
      </c>
    </row>
    <row r="1897" spans="1:10" x14ac:dyDescent="0.25">
      <c r="A1897">
        <v>79</v>
      </c>
      <c r="B1897">
        <v>2018</v>
      </c>
      <c r="C1897" t="s">
        <v>34</v>
      </c>
      <c r="D1897" t="s">
        <v>49</v>
      </c>
      <c r="E1897" t="s">
        <v>39</v>
      </c>
      <c r="F1897">
        <v>6</v>
      </c>
      <c r="G1897" t="s">
        <v>38</v>
      </c>
      <c r="H1897" t="s">
        <v>46</v>
      </c>
      <c r="I1897" t="s">
        <v>51</v>
      </c>
      <c r="J1897">
        <v>1403.7</v>
      </c>
    </row>
    <row r="1898" spans="1:10" x14ac:dyDescent="0.25">
      <c r="A1898">
        <v>80</v>
      </c>
      <c r="B1898">
        <v>2017</v>
      </c>
      <c r="C1898" t="s">
        <v>34</v>
      </c>
      <c r="D1898" t="s">
        <v>48</v>
      </c>
      <c r="E1898" t="s">
        <v>39</v>
      </c>
      <c r="F1898">
        <v>1</v>
      </c>
      <c r="G1898" t="s">
        <v>45</v>
      </c>
      <c r="H1898" t="s">
        <v>2</v>
      </c>
      <c r="I1898" t="s">
        <v>51</v>
      </c>
      <c r="J1898">
        <v>408.5</v>
      </c>
    </row>
    <row r="1899" spans="1:10" x14ac:dyDescent="0.25">
      <c r="A1899">
        <v>80</v>
      </c>
      <c r="B1899">
        <v>2017</v>
      </c>
      <c r="C1899" t="s">
        <v>34</v>
      </c>
      <c r="D1899" t="s">
        <v>48</v>
      </c>
      <c r="E1899" t="s">
        <v>39</v>
      </c>
      <c r="F1899">
        <v>2</v>
      </c>
      <c r="G1899" t="s">
        <v>45</v>
      </c>
      <c r="H1899" t="s">
        <v>46</v>
      </c>
      <c r="I1899" t="s">
        <v>51</v>
      </c>
      <c r="J1899">
        <v>748.5</v>
      </c>
    </row>
    <row r="1900" spans="1:10" x14ac:dyDescent="0.25">
      <c r="A1900">
        <v>80</v>
      </c>
      <c r="B1900">
        <v>2017</v>
      </c>
      <c r="C1900" t="s">
        <v>34</v>
      </c>
      <c r="D1900" t="s">
        <v>48</v>
      </c>
      <c r="E1900" t="s">
        <v>39</v>
      </c>
      <c r="F1900">
        <v>3</v>
      </c>
      <c r="G1900" t="s">
        <v>38</v>
      </c>
      <c r="H1900" t="s">
        <v>46</v>
      </c>
      <c r="I1900" t="s">
        <v>37</v>
      </c>
      <c r="J1900">
        <v>867.3</v>
      </c>
    </row>
    <row r="1901" spans="1:10" x14ac:dyDescent="0.25">
      <c r="A1901">
        <v>80</v>
      </c>
      <c r="B1901">
        <v>2017</v>
      </c>
      <c r="C1901" t="s">
        <v>34</v>
      </c>
      <c r="D1901" t="s">
        <v>48</v>
      </c>
      <c r="E1901" t="s">
        <v>39</v>
      </c>
      <c r="F1901">
        <v>4</v>
      </c>
      <c r="G1901" t="s">
        <v>38</v>
      </c>
      <c r="H1901" t="s">
        <v>2</v>
      </c>
      <c r="I1901" t="s">
        <v>51</v>
      </c>
      <c r="J1901">
        <v>298.7</v>
      </c>
    </row>
    <row r="1902" spans="1:10" x14ac:dyDescent="0.25">
      <c r="A1902">
        <v>80</v>
      </c>
      <c r="B1902">
        <v>2017</v>
      </c>
      <c r="C1902" t="s">
        <v>34</v>
      </c>
      <c r="D1902" t="s">
        <v>48</v>
      </c>
      <c r="E1902" t="s">
        <v>39</v>
      </c>
      <c r="F1902">
        <v>5</v>
      </c>
      <c r="G1902" t="s">
        <v>45</v>
      </c>
      <c r="H1902" t="s">
        <v>2</v>
      </c>
      <c r="I1902" t="s">
        <v>37</v>
      </c>
      <c r="J1902">
        <v>445.6</v>
      </c>
    </row>
    <row r="1903" spans="1:10" x14ac:dyDescent="0.25">
      <c r="A1903">
        <v>80</v>
      </c>
      <c r="B1903">
        <v>2017</v>
      </c>
      <c r="C1903" t="s">
        <v>34</v>
      </c>
      <c r="D1903" t="s">
        <v>48</v>
      </c>
      <c r="E1903" t="s">
        <v>39</v>
      </c>
      <c r="F1903">
        <v>6</v>
      </c>
      <c r="G1903" t="s">
        <v>38</v>
      </c>
      <c r="H1903" t="s">
        <v>46</v>
      </c>
      <c r="I1903" t="s">
        <v>51</v>
      </c>
      <c r="J1903">
        <v>673.5</v>
      </c>
    </row>
    <row r="1904" spans="1:10" x14ac:dyDescent="0.25">
      <c r="A1904">
        <v>80</v>
      </c>
      <c r="B1904">
        <v>2017</v>
      </c>
      <c r="C1904" t="s">
        <v>34</v>
      </c>
      <c r="D1904" t="s">
        <v>49</v>
      </c>
      <c r="E1904" t="s">
        <v>39</v>
      </c>
      <c r="F1904">
        <v>1</v>
      </c>
      <c r="G1904" t="s">
        <v>45</v>
      </c>
      <c r="H1904" t="s">
        <v>46</v>
      </c>
      <c r="I1904" t="s">
        <v>37</v>
      </c>
      <c r="J1904">
        <v>1319</v>
      </c>
    </row>
    <row r="1905" spans="1:10" x14ac:dyDescent="0.25">
      <c r="A1905">
        <v>80</v>
      </c>
      <c r="B1905">
        <v>2017</v>
      </c>
      <c r="C1905" t="s">
        <v>34</v>
      </c>
      <c r="D1905" t="s">
        <v>49</v>
      </c>
      <c r="E1905" t="s">
        <v>39</v>
      </c>
      <c r="F1905">
        <v>2</v>
      </c>
      <c r="G1905" t="s">
        <v>45</v>
      </c>
      <c r="H1905" t="s">
        <v>46</v>
      </c>
      <c r="I1905" t="s">
        <v>37</v>
      </c>
      <c r="J1905">
        <v>1169.5999999999999</v>
      </c>
    </row>
    <row r="1906" spans="1:10" x14ac:dyDescent="0.25">
      <c r="A1906">
        <v>80</v>
      </c>
      <c r="B1906">
        <v>2017</v>
      </c>
      <c r="C1906" t="s">
        <v>34</v>
      </c>
      <c r="D1906" t="s">
        <v>49</v>
      </c>
      <c r="E1906" t="s">
        <v>39</v>
      </c>
      <c r="F1906">
        <v>3</v>
      </c>
      <c r="G1906" t="s">
        <v>38</v>
      </c>
      <c r="H1906" t="s">
        <v>46</v>
      </c>
      <c r="I1906" t="s">
        <v>51</v>
      </c>
      <c r="J1906">
        <v>1173.4000000000001</v>
      </c>
    </row>
    <row r="1907" spans="1:10" x14ac:dyDescent="0.25">
      <c r="A1907">
        <v>80</v>
      </c>
      <c r="B1907">
        <v>2017</v>
      </c>
      <c r="C1907" t="s">
        <v>34</v>
      </c>
      <c r="D1907" t="s">
        <v>49</v>
      </c>
      <c r="E1907" t="s">
        <v>39</v>
      </c>
      <c r="F1907">
        <v>4</v>
      </c>
      <c r="G1907" t="s">
        <v>45</v>
      </c>
      <c r="H1907" t="s">
        <v>2</v>
      </c>
      <c r="I1907" t="s">
        <v>51</v>
      </c>
      <c r="J1907">
        <v>944.9</v>
      </c>
    </row>
    <row r="1908" spans="1:10" x14ac:dyDescent="0.25">
      <c r="A1908">
        <v>80</v>
      </c>
      <c r="B1908">
        <v>2017</v>
      </c>
      <c r="C1908" t="s">
        <v>34</v>
      </c>
      <c r="D1908" t="s">
        <v>49</v>
      </c>
      <c r="E1908" t="s">
        <v>39</v>
      </c>
      <c r="F1908">
        <v>5</v>
      </c>
      <c r="G1908" t="s">
        <v>38</v>
      </c>
      <c r="H1908" t="s">
        <v>2</v>
      </c>
      <c r="I1908" t="s">
        <v>37</v>
      </c>
      <c r="J1908">
        <v>712</v>
      </c>
    </row>
    <row r="1909" spans="1:10" x14ac:dyDescent="0.25">
      <c r="A1909">
        <v>80</v>
      </c>
      <c r="B1909">
        <v>2017</v>
      </c>
      <c r="C1909" t="s">
        <v>34</v>
      </c>
      <c r="D1909" t="s">
        <v>49</v>
      </c>
      <c r="E1909" t="s">
        <v>39</v>
      </c>
      <c r="F1909">
        <v>6</v>
      </c>
      <c r="G1909" t="s">
        <v>38</v>
      </c>
      <c r="H1909" t="s">
        <v>46</v>
      </c>
      <c r="I1909" t="s">
        <v>37</v>
      </c>
      <c r="J1909">
        <v>1318.2</v>
      </c>
    </row>
    <row r="1910" spans="1:10" x14ac:dyDescent="0.25">
      <c r="A1910">
        <v>80</v>
      </c>
      <c r="B1910">
        <v>2018</v>
      </c>
      <c r="C1910" t="s">
        <v>34</v>
      </c>
      <c r="D1910" t="s">
        <v>48</v>
      </c>
      <c r="E1910" t="s">
        <v>39</v>
      </c>
      <c r="F1910">
        <v>1</v>
      </c>
      <c r="G1910" t="s">
        <v>38</v>
      </c>
      <c r="H1910" t="s">
        <v>2</v>
      </c>
      <c r="I1910" t="s">
        <v>37</v>
      </c>
      <c r="J1910">
        <v>651.29999999999995</v>
      </c>
    </row>
    <row r="1911" spans="1:10" x14ac:dyDescent="0.25">
      <c r="A1911">
        <v>80</v>
      </c>
      <c r="B1911">
        <v>2018</v>
      </c>
      <c r="C1911" t="s">
        <v>34</v>
      </c>
      <c r="D1911" t="s">
        <v>48</v>
      </c>
      <c r="E1911" t="s">
        <v>39</v>
      </c>
      <c r="F1911">
        <v>2</v>
      </c>
      <c r="G1911" t="s">
        <v>38</v>
      </c>
      <c r="H1911" t="s">
        <v>2</v>
      </c>
      <c r="I1911" t="s">
        <v>51</v>
      </c>
      <c r="J1911">
        <v>465.8</v>
      </c>
    </row>
    <row r="1912" spans="1:10" x14ac:dyDescent="0.25">
      <c r="A1912">
        <v>80</v>
      </c>
      <c r="B1912">
        <v>2018</v>
      </c>
      <c r="C1912" t="s">
        <v>34</v>
      </c>
      <c r="D1912" t="s">
        <v>48</v>
      </c>
      <c r="E1912" t="s">
        <v>39</v>
      </c>
      <c r="F1912">
        <v>3</v>
      </c>
      <c r="G1912" t="s">
        <v>45</v>
      </c>
      <c r="H1912" t="s">
        <v>2</v>
      </c>
      <c r="I1912" t="s">
        <v>51</v>
      </c>
      <c r="J1912">
        <v>547</v>
      </c>
    </row>
    <row r="1913" spans="1:10" x14ac:dyDescent="0.25">
      <c r="A1913">
        <v>80</v>
      </c>
      <c r="B1913">
        <v>2018</v>
      </c>
      <c r="C1913" t="s">
        <v>34</v>
      </c>
      <c r="D1913" t="s">
        <v>48</v>
      </c>
      <c r="E1913" t="s">
        <v>39</v>
      </c>
      <c r="F1913">
        <v>4</v>
      </c>
      <c r="G1913" t="s">
        <v>38</v>
      </c>
      <c r="H1913" t="s">
        <v>46</v>
      </c>
      <c r="I1913" t="s">
        <v>51</v>
      </c>
      <c r="J1913">
        <v>1025.0999999999999</v>
      </c>
    </row>
    <row r="1914" spans="1:10" x14ac:dyDescent="0.25">
      <c r="A1914">
        <v>80</v>
      </c>
      <c r="B1914">
        <v>2018</v>
      </c>
      <c r="C1914" t="s">
        <v>34</v>
      </c>
      <c r="D1914" t="s">
        <v>48</v>
      </c>
      <c r="E1914" t="s">
        <v>39</v>
      </c>
      <c r="F1914">
        <v>5</v>
      </c>
      <c r="G1914" t="s">
        <v>38</v>
      </c>
      <c r="H1914" t="s">
        <v>46</v>
      </c>
      <c r="I1914" t="s">
        <v>51</v>
      </c>
      <c r="J1914">
        <v>1096.2</v>
      </c>
    </row>
    <row r="1915" spans="1:10" x14ac:dyDescent="0.25">
      <c r="A1915">
        <v>80</v>
      </c>
      <c r="B1915">
        <v>2018</v>
      </c>
      <c r="C1915" t="s">
        <v>34</v>
      </c>
      <c r="D1915" t="s">
        <v>48</v>
      </c>
      <c r="E1915" t="s">
        <v>39</v>
      </c>
      <c r="F1915">
        <v>6</v>
      </c>
      <c r="G1915" t="s">
        <v>38</v>
      </c>
      <c r="H1915" t="s">
        <v>2</v>
      </c>
      <c r="I1915" t="s">
        <v>51</v>
      </c>
      <c r="J1915">
        <v>500.5</v>
      </c>
    </row>
    <row r="1916" spans="1:10" x14ac:dyDescent="0.25">
      <c r="A1916">
        <v>80</v>
      </c>
      <c r="B1916">
        <v>2018</v>
      </c>
      <c r="C1916" t="s">
        <v>34</v>
      </c>
      <c r="D1916" t="s">
        <v>49</v>
      </c>
      <c r="E1916" t="s">
        <v>39</v>
      </c>
      <c r="F1916">
        <v>1</v>
      </c>
      <c r="G1916" t="s">
        <v>45</v>
      </c>
      <c r="H1916" t="s">
        <v>46</v>
      </c>
      <c r="I1916" t="s">
        <v>51</v>
      </c>
      <c r="J1916">
        <v>1264.4000000000001</v>
      </c>
    </row>
    <row r="1917" spans="1:10" x14ac:dyDescent="0.25">
      <c r="A1917">
        <v>80</v>
      </c>
      <c r="B1917">
        <v>2018</v>
      </c>
      <c r="C1917" t="s">
        <v>34</v>
      </c>
      <c r="D1917" t="s">
        <v>49</v>
      </c>
      <c r="E1917" t="s">
        <v>39</v>
      </c>
      <c r="F1917">
        <v>2</v>
      </c>
      <c r="G1917" t="s">
        <v>38</v>
      </c>
      <c r="H1917" t="s">
        <v>2</v>
      </c>
      <c r="I1917" t="s">
        <v>37</v>
      </c>
      <c r="J1917">
        <v>1060</v>
      </c>
    </row>
    <row r="1918" spans="1:10" x14ac:dyDescent="0.25">
      <c r="A1918">
        <v>80</v>
      </c>
      <c r="B1918">
        <v>2018</v>
      </c>
      <c r="C1918" t="s">
        <v>34</v>
      </c>
      <c r="D1918" t="s">
        <v>49</v>
      </c>
      <c r="E1918" t="s">
        <v>39</v>
      </c>
      <c r="F1918">
        <v>3</v>
      </c>
      <c r="G1918" t="s">
        <v>38</v>
      </c>
      <c r="H1918" t="s">
        <v>2</v>
      </c>
      <c r="I1918" t="s">
        <v>51</v>
      </c>
      <c r="J1918">
        <v>949.6</v>
      </c>
    </row>
    <row r="1919" spans="1:10" x14ac:dyDescent="0.25">
      <c r="A1919">
        <v>80</v>
      </c>
      <c r="B1919">
        <v>2018</v>
      </c>
      <c r="C1919" t="s">
        <v>34</v>
      </c>
      <c r="D1919" t="s">
        <v>49</v>
      </c>
      <c r="E1919" t="s">
        <v>39</v>
      </c>
      <c r="F1919">
        <v>4</v>
      </c>
      <c r="G1919" t="s">
        <v>45</v>
      </c>
      <c r="H1919" t="s">
        <v>46</v>
      </c>
      <c r="I1919" t="s">
        <v>37</v>
      </c>
      <c r="J1919">
        <v>1567.5</v>
      </c>
    </row>
    <row r="1920" spans="1:10" x14ac:dyDescent="0.25">
      <c r="A1920">
        <v>80</v>
      </c>
      <c r="B1920">
        <v>2018</v>
      </c>
      <c r="C1920" t="s">
        <v>34</v>
      </c>
      <c r="D1920" t="s">
        <v>49</v>
      </c>
      <c r="E1920" t="s">
        <v>39</v>
      </c>
      <c r="F1920">
        <v>5</v>
      </c>
      <c r="G1920" t="s">
        <v>45</v>
      </c>
      <c r="H1920" t="s">
        <v>46</v>
      </c>
      <c r="I1920" t="s">
        <v>51</v>
      </c>
      <c r="J1920">
        <v>1448.7</v>
      </c>
    </row>
    <row r="1921" spans="1:10" x14ac:dyDescent="0.25">
      <c r="A1921">
        <v>80</v>
      </c>
      <c r="B1921">
        <v>2018</v>
      </c>
      <c r="C1921" t="s">
        <v>34</v>
      </c>
      <c r="D1921" t="s">
        <v>49</v>
      </c>
      <c r="E1921" t="s">
        <v>39</v>
      </c>
      <c r="F1921">
        <v>6</v>
      </c>
      <c r="G1921" t="s">
        <v>45</v>
      </c>
      <c r="H1921" t="s">
        <v>46</v>
      </c>
      <c r="I1921" t="s">
        <v>37</v>
      </c>
      <c r="J1921">
        <v>1453</v>
      </c>
    </row>
    <row r="1922" spans="1:10" x14ac:dyDescent="0.25">
      <c r="A1922">
        <v>81</v>
      </c>
      <c r="B1922">
        <v>2017</v>
      </c>
      <c r="C1922" t="s">
        <v>34</v>
      </c>
      <c r="D1922" t="s">
        <v>48</v>
      </c>
      <c r="E1922" t="s">
        <v>39</v>
      </c>
      <c r="F1922">
        <v>1</v>
      </c>
      <c r="G1922" t="s">
        <v>38</v>
      </c>
      <c r="H1922" t="s">
        <v>2</v>
      </c>
      <c r="I1922" t="s">
        <v>51</v>
      </c>
      <c r="J1922">
        <v>515.29999999999995</v>
      </c>
    </row>
    <row r="1923" spans="1:10" x14ac:dyDescent="0.25">
      <c r="A1923">
        <v>81</v>
      </c>
      <c r="B1923">
        <v>2017</v>
      </c>
      <c r="C1923" t="s">
        <v>34</v>
      </c>
      <c r="D1923" t="s">
        <v>48</v>
      </c>
      <c r="E1923" t="s">
        <v>39</v>
      </c>
      <c r="F1923">
        <v>2</v>
      </c>
      <c r="G1923" t="s">
        <v>45</v>
      </c>
      <c r="H1923" t="s">
        <v>46</v>
      </c>
      <c r="I1923" t="s">
        <v>51</v>
      </c>
      <c r="J1923">
        <v>808.9</v>
      </c>
    </row>
    <row r="1924" spans="1:10" x14ac:dyDescent="0.25">
      <c r="A1924">
        <v>81</v>
      </c>
      <c r="B1924">
        <v>2017</v>
      </c>
      <c r="C1924" t="s">
        <v>34</v>
      </c>
      <c r="D1924" t="s">
        <v>48</v>
      </c>
      <c r="E1924" t="s">
        <v>39</v>
      </c>
      <c r="F1924">
        <v>3</v>
      </c>
      <c r="G1924" t="s">
        <v>38</v>
      </c>
      <c r="H1924" t="s">
        <v>46</v>
      </c>
      <c r="I1924" t="s">
        <v>37</v>
      </c>
      <c r="J1924">
        <v>793.8</v>
      </c>
    </row>
    <row r="1925" spans="1:10" x14ac:dyDescent="0.25">
      <c r="A1925">
        <v>81</v>
      </c>
      <c r="B1925">
        <v>2017</v>
      </c>
      <c r="C1925" t="s">
        <v>34</v>
      </c>
      <c r="D1925" t="s">
        <v>48</v>
      </c>
      <c r="E1925" t="s">
        <v>39</v>
      </c>
      <c r="F1925">
        <v>4</v>
      </c>
      <c r="G1925" t="s">
        <v>38</v>
      </c>
      <c r="H1925" t="s">
        <v>46</v>
      </c>
      <c r="I1925" t="s">
        <v>37</v>
      </c>
      <c r="J1925">
        <v>722.6</v>
      </c>
    </row>
    <row r="1926" spans="1:10" x14ac:dyDescent="0.25">
      <c r="A1926">
        <v>81</v>
      </c>
      <c r="B1926">
        <v>2017</v>
      </c>
      <c r="C1926" t="s">
        <v>34</v>
      </c>
      <c r="D1926" t="s">
        <v>48</v>
      </c>
      <c r="E1926" t="s">
        <v>39</v>
      </c>
      <c r="F1926">
        <v>5</v>
      </c>
      <c r="G1926" t="s">
        <v>45</v>
      </c>
      <c r="H1926" t="s">
        <v>46</v>
      </c>
      <c r="I1926" t="s">
        <v>37</v>
      </c>
      <c r="J1926">
        <v>810.2</v>
      </c>
    </row>
    <row r="1927" spans="1:10" x14ac:dyDescent="0.25">
      <c r="A1927">
        <v>81</v>
      </c>
      <c r="B1927">
        <v>2017</v>
      </c>
      <c r="C1927" t="s">
        <v>34</v>
      </c>
      <c r="D1927" t="s">
        <v>48</v>
      </c>
      <c r="E1927" t="s">
        <v>39</v>
      </c>
      <c r="F1927">
        <v>6</v>
      </c>
      <c r="G1927" t="s">
        <v>38</v>
      </c>
      <c r="H1927" t="s">
        <v>46</v>
      </c>
      <c r="I1927" t="s">
        <v>37</v>
      </c>
      <c r="J1927">
        <v>724</v>
      </c>
    </row>
    <row r="1928" spans="1:10" x14ac:dyDescent="0.25">
      <c r="A1928">
        <v>81</v>
      </c>
      <c r="B1928">
        <v>2017</v>
      </c>
      <c r="C1928" t="s">
        <v>34</v>
      </c>
      <c r="D1928" t="s">
        <v>49</v>
      </c>
      <c r="E1928" t="s">
        <v>39</v>
      </c>
      <c r="F1928">
        <v>1</v>
      </c>
      <c r="G1928" t="s">
        <v>38</v>
      </c>
      <c r="H1928" t="s">
        <v>2</v>
      </c>
      <c r="I1928" t="s">
        <v>37</v>
      </c>
      <c r="J1928">
        <v>660.1</v>
      </c>
    </row>
    <row r="1929" spans="1:10" x14ac:dyDescent="0.25">
      <c r="A1929">
        <v>81</v>
      </c>
      <c r="B1929">
        <v>2017</v>
      </c>
      <c r="C1929" t="s">
        <v>34</v>
      </c>
      <c r="D1929" t="s">
        <v>49</v>
      </c>
      <c r="E1929" t="s">
        <v>39</v>
      </c>
      <c r="F1929">
        <v>2</v>
      </c>
      <c r="G1929" t="s">
        <v>38</v>
      </c>
      <c r="H1929" t="s">
        <v>2</v>
      </c>
      <c r="I1929" t="s">
        <v>51</v>
      </c>
      <c r="J1929">
        <v>722.7</v>
      </c>
    </row>
    <row r="1930" spans="1:10" x14ac:dyDescent="0.25">
      <c r="A1930">
        <v>81</v>
      </c>
      <c r="B1930">
        <v>2017</v>
      </c>
      <c r="C1930" t="s">
        <v>34</v>
      </c>
      <c r="D1930" t="s">
        <v>49</v>
      </c>
      <c r="E1930" t="s">
        <v>39</v>
      </c>
      <c r="F1930">
        <v>3</v>
      </c>
      <c r="G1930" t="s">
        <v>45</v>
      </c>
      <c r="H1930" t="s">
        <v>2</v>
      </c>
      <c r="I1930" t="s">
        <v>37</v>
      </c>
      <c r="J1930">
        <v>814.3</v>
      </c>
    </row>
    <row r="1931" spans="1:10" x14ac:dyDescent="0.25">
      <c r="A1931">
        <v>81</v>
      </c>
      <c r="B1931">
        <v>2017</v>
      </c>
      <c r="C1931" t="s">
        <v>34</v>
      </c>
      <c r="D1931" t="s">
        <v>49</v>
      </c>
      <c r="E1931" t="s">
        <v>39</v>
      </c>
      <c r="F1931">
        <v>4</v>
      </c>
      <c r="G1931" t="s">
        <v>45</v>
      </c>
      <c r="H1931" t="s">
        <v>2</v>
      </c>
      <c r="I1931" t="s">
        <v>51</v>
      </c>
      <c r="J1931">
        <v>821.2</v>
      </c>
    </row>
    <row r="1932" spans="1:10" x14ac:dyDescent="0.25">
      <c r="A1932">
        <v>81</v>
      </c>
      <c r="B1932">
        <v>2017</v>
      </c>
      <c r="C1932" t="s">
        <v>34</v>
      </c>
      <c r="D1932" t="s">
        <v>49</v>
      </c>
      <c r="E1932" t="s">
        <v>39</v>
      </c>
      <c r="F1932">
        <v>5</v>
      </c>
      <c r="G1932" t="s">
        <v>45</v>
      </c>
      <c r="H1932" t="s">
        <v>46</v>
      </c>
      <c r="I1932" t="s">
        <v>37</v>
      </c>
      <c r="J1932">
        <v>1170.3</v>
      </c>
    </row>
    <row r="1933" spans="1:10" x14ac:dyDescent="0.25">
      <c r="A1933">
        <v>81</v>
      </c>
      <c r="B1933">
        <v>2017</v>
      </c>
      <c r="C1933" t="s">
        <v>34</v>
      </c>
      <c r="D1933" t="s">
        <v>49</v>
      </c>
      <c r="E1933" t="s">
        <v>39</v>
      </c>
      <c r="F1933">
        <v>6</v>
      </c>
      <c r="G1933" t="s">
        <v>38</v>
      </c>
      <c r="H1933" t="s">
        <v>2</v>
      </c>
      <c r="I1933" t="s">
        <v>37</v>
      </c>
      <c r="J1933">
        <v>925</v>
      </c>
    </row>
    <row r="1934" spans="1:10" x14ac:dyDescent="0.25">
      <c r="A1934">
        <v>81</v>
      </c>
      <c r="B1934">
        <v>2018</v>
      </c>
      <c r="C1934" t="s">
        <v>34</v>
      </c>
      <c r="D1934" t="s">
        <v>48</v>
      </c>
      <c r="E1934" t="s">
        <v>39</v>
      </c>
      <c r="F1934">
        <v>1</v>
      </c>
      <c r="G1934" t="s">
        <v>38</v>
      </c>
      <c r="H1934" t="s">
        <v>46</v>
      </c>
      <c r="I1934" t="s">
        <v>37</v>
      </c>
      <c r="J1934">
        <v>981.8</v>
      </c>
    </row>
    <row r="1935" spans="1:10" x14ac:dyDescent="0.25">
      <c r="A1935">
        <v>81</v>
      </c>
      <c r="B1935">
        <v>2018</v>
      </c>
      <c r="C1935" t="s">
        <v>34</v>
      </c>
      <c r="D1935" t="s">
        <v>48</v>
      </c>
      <c r="E1935" t="s">
        <v>39</v>
      </c>
      <c r="F1935">
        <v>2</v>
      </c>
      <c r="G1935" t="s">
        <v>38</v>
      </c>
      <c r="H1935" t="s">
        <v>2</v>
      </c>
      <c r="I1935" t="s">
        <v>37</v>
      </c>
      <c r="J1935">
        <v>583.1</v>
      </c>
    </row>
    <row r="1936" spans="1:10" x14ac:dyDescent="0.25">
      <c r="A1936">
        <v>81</v>
      </c>
      <c r="B1936">
        <v>2018</v>
      </c>
      <c r="C1936" t="s">
        <v>34</v>
      </c>
      <c r="D1936" t="s">
        <v>48</v>
      </c>
      <c r="E1936" t="s">
        <v>39</v>
      </c>
      <c r="F1936">
        <v>3</v>
      </c>
      <c r="G1936" t="s">
        <v>45</v>
      </c>
      <c r="H1936" t="s">
        <v>46</v>
      </c>
      <c r="I1936" t="s">
        <v>51</v>
      </c>
      <c r="J1936">
        <v>1002.8</v>
      </c>
    </row>
    <row r="1937" spans="1:10" x14ac:dyDescent="0.25">
      <c r="A1937">
        <v>81</v>
      </c>
      <c r="B1937">
        <v>2018</v>
      </c>
      <c r="C1937" t="s">
        <v>34</v>
      </c>
      <c r="D1937" t="s">
        <v>48</v>
      </c>
      <c r="E1937" t="s">
        <v>39</v>
      </c>
      <c r="F1937">
        <v>4</v>
      </c>
      <c r="G1937" t="s">
        <v>38</v>
      </c>
      <c r="H1937" t="s">
        <v>46</v>
      </c>
      <c r="I1937" t="s">
        <v>51</v>
      </c>
      <c r="J1937">
        <v>1048</v>
      </c>
    </row>
    <row r="1938" spans="1:10" x14ac:dyDescent="0.25">
      <c r="A1938">
        <v>81</v>
      </c>
      <c r="B1938">
        <v>2018</v>
      </c>
      <c r="C1938" t="s">
        <v>34</v>
      </c>
      <c r="D1938" t="s">
        <v>48</v>
      </c>
      <c r="E1938" t="s">
        <v>39</v>
      </c>
      <c r="F1938">
        <v>5</v>
      </c>
      <c r="G1938" t="s">
        <v>45</v>
      </c>
      <c r="H1938" t="s">
        <v>2</v>
      </c>
      <c r="I1938" t="s">
        <v>51</v>
      </c>
      <c r="J1938">
        <v>732.6</v>
      </c>
    </row>
    <row r="1939" spans="1:10" x14ac:dyDescent="0.25">
      <c r="A1939">
        <v>81</v>
      </c>
      <c r="B1939">
        <v>2018</v>
      </c>
      <c r="C1939" t="s">
        <v>34</v>
      </c>
      <c r="D1939" t="s">
        <v>48</v>
      </c>
      <c r="E1939" t="s">
        <v>39</v>
      </c>
      <c r="F1939">
        <v>6</v>
      </c>
      <c r="G1939" t="s">
        <v>38</v>
      </c>
      <c r="H1939" t="s">
        <v>46</v>
      </c>
      <c r="I1939" t="s">
        <v>37</v>
      </c>
      <c r="J1939">
        <v>1098.0999999999999</v>
      </c>
    </row>
    <row r="1940" spans="1:10" x14ac:dyDescent="0.25">
      <c r="A1940">
        <v>81</v>
      </c>
      <c r="B1940">
        <v>2018</v>
      </c>
      <c r="C1940" t="s">
        <v>34</v>
      </c>
      <c r="D1940" t="s">
        <v>49</v>
      </c>
      <c r="E1940" t="s">
        <v>39</v>
      </c>
      <c r="F1940">
        <v>1</v>
      </c>
      <c r="G1940" t="s">
        <v>45</v>
      </c>
      <c r="H1940" t="s">
        <v>2</v>
      </c>
      <c r="I1940" t="s">
        <v>51</v>
      </c>
      <c r="J1940">
        <v>1101</v>
      </c>
    </row>
    <row r="1941" spans="1:10" x14ac:dyDescent="0.25">
      <c r="A1941">
        <v>81</v>
      </c>
      <c r="B1941">
        <v>2018</v>
      </c>
      <c r="C1941" t="s">
        <v>34</v>
      </c>
      <c r="D1941" t="s">
        <v>49</v>
      </c>
      <c r="E1941" t="s">
        <v>39</v>
      </c>
      <c r="F1941">
        <v>2</v>
      </c>
      <c r="G1941" t="s">
        <v>45</v>
      </c>
      <c r="H1941" t="s">
        <v>46</v>
      </c>
      <c r="I1941" t="s">
        <v>51</v>
      </c>
      <c r="J1941">
        <v>1342.1</v>
      </c>
    </row>
    <row r="1942" spans="1:10" x14ac:dyDescent="0.25">
      <c r="A1942">
        <v>81</v>
      </c>
      <c r="B1942">
        <v>2018</v>
      </c>
      <c r="C1942" t="s">
        <v>34</v>
      </c>
      <c r="D1942" t="s">
        <v>49</v>
      </c>
      <c r="E1942" t="s">
        <v>39</v>
      </c>
      <c r="F1942">
        <v>3</v>
      </c>
      <c r="G1942" t="s">
        <v>45</v>
      </c>
      <c r="H1942" t="s">
        <v>46</v>
      </c>
      <c r="I1942" t="s">
        <v>37</v>
      </c>
      <c r="J1942">
        <v>1765.5</v>
      </c>
    </row>
    <row r="1943" spans="1:10" x14ac:dyDescent="0.25">
      <c r="A1943">
        <v>81</v>
      </c>
      <c r="B1943">
        <v>2018</v>
      </c>
      <c r="C1943" t="s">
        <v>34</v>
      </c>
      <c r="D1943" t="s">
        <v>49</v>
      </c>
      <c r="E1943" t="s">
        <v>39</v>
      </c>
      <c r="F1943">
        <v>4</v>
      </c>
      <c r="G1943" t="s">
        <v>45</v>
      </c>
      <c r="H1943" t="s">
        <v>2</v>
      </c>
      <c r="I1943" t="s">
        <v>51</v>
      </c>
      <c r="J1943">
        <v>878.5</v>
      </c>
    </row>
    <row r="1944" spans="1:10" x14ac:dyDescent="0.25">
      <c r="A1944">
        <v>81</v>
      </c>
      <c r="B1944">
        <v>2018</v>
      </c>
      <c r="C1944" t="s">
        <v>34</v>
      </c>
      <c r="D1944" t="s">
        <v>49</v>
      </c>
      <c r="E1944" t="s">
        <v>39</v>
      </c>
      <c r="F1944">
        <v>5</v>
      </c>
      <c r="G1944" t="s">
        <v>38</v>
      </c>
      <c r="H1944" t="s">
        <v>46</v>
      </c>
      <c r="I1944" t="s">
        <v>37</v>
      </c>
      <c r="J1944">
        <v>1165</v>
      </c>
    </row>
    <row r="1945" spans="1:10" x14ac:dyDescent="0.25">
      <c r="A1945">
        <v>81</v>
      </c>
      <c r="B1945">
        <v>2018</v>
      </c>
      <c r="C1945" t="s">
        <v>34</v>
      </c>
      <c r="D1945" t="s">
        <v>49</v>
      </c>
      <c r="E1945" t="s">
        <v>39</v>
      </c>
      <c r="F1945">
        <v>6</v>
      </c>
      <c r="G1945" t="s">
        <v>38</v>
      </c>
      <c r="H1945" t="s">
        <v>46</v>
      </c>
      <c r="I1945" t="s">
        <v>37</v>
      </c>
      <c r="J1945">
        <v>1432.3</v>
      </c>
    </row>
    <row r="1946" spans="1:10" x14ac:dyDescent="0.25">
      <c r="A1946">
        <v>82</v>
      </c>
      <c r="B1946">
        <v>2017</v>
      </c>
      <c r="C1946" t="s">
        <v>34</v>
      </c>
      <c r="D1946" t="s">
        <v>48</v>
      </c>
      <c r="E1946" t="s">
        <v>39</v>
      </c>
      <c r="F1946">
        <v>1</v>
      </c>
      <c r="G1946" t="s">
        <v>45</v>
      </c>
      <c r="H1946" t="s">
        <v>46</v>
      </c>
      <c r="I1946" t="s">
        <v>51</v>
      </c>
      <c r="J1946">
        <v>973.5</v>
      </c>
    </row>
    <row r="1947" spans="1:10" x14ac:dyDescent="0.25">
      <c r="A1947">
        <v>82</v>
      </c>
      <c r="B1947">
        <v>2017</v>
      </c>
      <c r="C1947" t="s">
        <v>34</v>
      </c>
      <c r="D1947" t="s">
        <v>48</v>
      </c>
      <c r="E1947" t="s">
        <v>39</v>
      </c>
      <c r="F1947">
        <v>2</v>
      </c>
      <c r="G1947" t="s">
        <v>45</v>
      </c>
      <c r="H1947" t="s">
        <v>2</v>
      </c>
      <c r="I1947" t="s">
        <v>51</v>
      </c>
      <c r="J1947">
        <v>493.6</v>
      </c>
    </row>
    <row r="1948" spans="1:10" x14ac:dyDescent="0.25">
      <c r="A1948">
        <v>82</v>
      </c>
      <c r="B1948">
        <v>2017</v>
      </c>
      <c r="C1948" t="s">
        <v>34</v>
      </c>
      <c r="D1948" t="s">
        <v>48</v>
      </c>
      <c r="E1948" t="s">
        <v>39</v>
      </c>
      <c r="F1948">
        <v>3</v>
      </c>
      <c r="G1948" t="s">
        <v>38</v>
      </c>
      <c r="H1948" t="s">
        <v>2</v>
      </c>
      <c r="I1948" t="s">
        <v>51</v>
      </c>
      <c r="J1948">
        <v>521.20000000000005</v>
      </c>
    </row>
    <row r="1949" spans="1:10" x14ac:dyDescent="0.25">
      <c r="A1949">
        <v>82</v>
      </c>
      <c r="B1949">
        <v>2017</v>
      </c>
      <c r="C1949" t="s">
        <v>34</v>
      </c>
      <c r="D1949" t="s">
        <v>48</v>
      </c>
      <c r="E1949" t="s">
        <v>39</v>
      </c>
      <c r="F1949">
        <v>4</v>
      </c>
      <c r="G1949" t="s">
        <v>38</v>
      </c>
      <c r="H1949" t="s">
        <v>46</v>
      </c>
      <c r="I1949" t="s">
        <v>51</v>
      </c>
      <c r="J1949">
        <v>935.1</v>
      </c>
    </row>
    <row r="1950" spans="1:10" x14ac:dyDescent="0.25">
      <c r="A1950">
        <v>82</v>
      </c>
      <c r="B1950">
        <v>2017</v>
      </c>
      <c r="C1950" t="s">
        <v>34</v>
      </c>
      <c r="D1950" t="s">
        <v>48</v>
      </c>
      <c r="E1950" t="s">
        <v>39</v>
      </c>
      <c r="F1950">
        <v>5</v>
      </c>
      <c r="G1950" t="s">
        <v>45</v>
      </c>
      <c r="H1950" t="s">
        <v>2</v>
      </c>
      <c r="I1950" t="s">
        <v>51</v>
      </c>
      <c r="J1950">
        <v>344</v>
      </c>
    </row>
    <row r="1951" spans="1:10" x14ac:dyDescent="0.25">
      <c r="A1951">
        <v>82</v>
      </c>
      <c r="B1951">
        <v>2017</v>
      </c>
      <c r="C1951" t="s">
        <v>34</v>
      </c>
      <c r="D1951" t="s">
        <v>48</v>
      </c>
      <c r="E1951" t="s">
        <v>39</v>
      </c>
      <c r="F1951">
        <v>6</v>
      </c>
      <c r="G1951" t="s">
        <v>45</v>
      </c>
      <c r="H1951" t="s">
        <v>2</v>
      </c>
      <c r="I1951" t="s">
        <v>37</v>
      </c>
      <c r="J1951">
        <v>481.6</v>
      </c>
    </row>
    <row r="1952" spans="1:10" x14ac:dyDescent="0.25">
      <c r="A1952">
        <v>82</v>
      </c>
      <c r="B1952">
        <v>2017</v>
      </c>
      <c r="C1952" t="s">
        <v>34</v>
      </c>
      <c r="D1952" t="s">
        <v>49</v>
      </c>
      <c r="E1952" t="s">
        <v>39</v>
      </c>
      <c r="F1952">
        <v>1</v>
      </c>
      <c r="G1952" t="s">
        <v>45</v>
      </c>
      <c r="H1952" t="s">
        <v>2</v>
      </c>
      <c r="I1952" t="s">
        <v>51</v>
      </c>
      <c r="J1952">
        <v>827</v>
      </c>
    </row>
    <row r="1953" spans="1:10" x14ac:dyDescent="0.25">
      <c r="A1953">
        <v>82</v>
      </c>
      <c r="B1953">
        <v>2017</v>
      </c>
      <c r="C1953" t="s">
        <v>34</v>
      </c>
      <c r="D1953" t="s">
        <v>49</v>
      </c>
      <c r="E1953" t="s">
        <v>39</v>
      </c>
      <c r="F1953">
        <v>2</v>
      </c>
      <c r="G1953" t="s">
        <v>45</v>
      </c>
      <c r="H1953" t="s">
        <v>46</v>
      </c>
      <c r="I1953" t="s">
        <v>37</v>
      </c>
      <c r="J1953">
        <v>1219.7</v>
      </c>
    </row>
    <row r="1954" spans="1:10" x14ac:dyDescent="0.25">
      <c r="A1954">
        <v>82</v>
      </c>
      <c r="B1954">
        <v>2017</v>
      </c>
      <c r="C1954" t="s">
        <v>34</v>
      </c>
      <c r="D1954" t="s">
        <v>49</v>
      </c>
      <c r="E1954" t="s">
        <v>39</v>
      </c>
      <c r="F1954">
        <v>3</v>
      </c>
      <c r="G1954" t="s">
        <v>45</v>
      </c>
      <c r="H1954" t="s">
        <v>2</v>
      </c>
      <c r="I1954" t="s">
        <v>51</v>
      </c>
      <c r="J1954">
        <v>864.8</v>
      </c>
    </row>
    <row r="1955" spans="1:10" x14ac:dyDescent="0.25">
      <c r="A1955">
        <v>82</v>
      </c>
      <c r="B1955">
        <v>2017</v>
      </c>
      <c r="C1955" t="s">
        <v>34</v>
      </c>
      <c r="D1955" t="s">
        <v>49</v>
      </c>
      <c r="E1955" t="s">
        <v>39</v>
      </c>
      <c r="F1955">
        <v>4</v>
      </c>
      <c r="G1955" t="s">
        <v>45</v>
      </c>
      <c r="H1955" t="s">
        <v>2</v>
      </c>
      <c r="I1955" t="s">
        <v>51</v>
      </c>
      <c r="J1955">
        <v>659.9</v>
      </c>
    </row>
    <row r="1956" spans="1:10" x14ac:dyDescent="0.25">
      <c r="A1956">
        <v>82</v>
      </c>
      <c r="B1956">
        <v>2017</v>
      </c>
      <c r="C1956" t="s">
        <v>34</v>
      </c>
      <c r="D1956" t="s">
        <v>49</v>
      </c>
      <c r="E1956" t="s">
        <v>39</v>
      </c>
      <c r="F1956">
        <v>5</v>
      </c>
      <c r="G1956" t="s">
        <v>38</v>
      </c>
      <c r="H1956" t="s">
        <v>2</v>
      </c>
      <c r="I1956" t="s">
        <v>37</v>
      </c>
      <c r="J1956">
        <v>811.4</v>
      </c>
    </row>
    <row r="1957" spans="1:10" x14ac:dyDescent="0.25">
      <c r="A1957">
        <v>82</v>
      </c>
      <c r="B1957">
        <v>2017</v>
      </c>
      <c r="C1957" t="s">
        <v>34</v>
      </c>
      <c r="D1957" t="s">
        <v>49</v>
      </c>
      <c r="E1957" t="s">
        <v>39</v>
      </c>
      <c r="F1957">
        <v>6</v>
      </c>
      <c r="G1957" t="s">
        <v>38</v>
      </c>
      <c r="H1957" t="s">
        <v>2</v>
      </c>
      <c r="I1957" t="s">
        <v>51</v>
      </c>
      <c r="J1957">
        <v>752.3</v>
      </c>
    </row>
    <row r="1958" spans="1:10" x14ac:dyDescent="0.25">
      <c r="A1958">
        <v>82</v>
      </c>
      <c r="B1958">
        <v>2018</v>
      </c>
      <c r="C1958" t="s">
        <v>34</v>
      </c>
      <c r="D1958" t="s">
        <v>48</v>
      </c>
      <c r="E1958" t="s">
        <v>39</v>
      </c>
      <c r="F1958">
        <v>1</v>
      </c>
      <c r="G1958" t="s">
        <v>38</v>
      </c>
      <c r="H1958" t="s">
        <v>46</v>
      </c>
      <c r="I1958" t="s">
        <v>37</v>
      </c>
      <c r="J1958">
        <v>954.1</v>
      </c>
    </row>
    <row r="1959" spans="1:10" x14ac:dyDescent="0.25">
      <c r="A1959">
        <v>82</v>
      </c>
      <c r="B1959">
        <v>2018</v>
      </c>
      <c r="C1959" t="s">
        <v>34</v>
      </c>
      <c r="D1959" t="s">
        <v>48</v>
      </c>
      <c r="E1959" t="s">
        <v>39</v>
      </c>
      <c r="F1959">
        <v>2</v>
      </c>
      <c r="G1959" t="s">
        <v>38</v>
      </c>
      <c r="H1959" t="s">
        <v>46</v>
      </c>
      <c r="I1959" t="s">
        <v>51</v>
      </c>
      <c r="J1959">
        <v>746.5</v>
      </c>
    </row>
    <row r="1960" spans="1:10" x14ac:dyDescent="0.25">
      <c r="A1960">
        <v>82</v>
      </c>
      <c r="B1960">
        <v>2018</v>
      </c>
      <c r="C1960" t="s">
        <v>34</v>
      </c>
      <c r="D1960" t="s">
        <v>48</v>
      </c>
      <c r="E1960" t="s">
        <v>39</v>
      </c>
      <c r="F1960">
        <v>3</v>
      </c>
      <c r="G1960" t="s">
        <v>45</v>
      </c>
      <c r="H1960" t="s">
        <v>46</v>
      </c>
      <c r="I1960" t="s">
        <v>37</v>
      </c>
      <c r="J1960">
        <v>956.9</v>
      </c>
    </row>
    <row r="1961" spans="1:10" x14ac:dyDescent="0.25">
      <c r="A1961">
        <v>82</v>
      </c>
      <c r="B1961">
        <v>2018</v>
      </c>
      <c r="C1961" t="s">
        <v>34</v>
      </c>
      <c r="D1961" t="s">
        <v>48</v>
      </c>
      <c r="E1961" t="s">
        <v>39</v>
      </c>
      <c r="F1961">
        <v>4</v>
      </c>
      <c r="G1961" t="s">
        <v>45</v>
      </c>
      <c r="H1961" t="s">
        <v>2</v>
      </c>
      <c r="I1961" t="s">
        <v>37</v>
      </c>
      <c r="J1961">
        <v>452.1</v>
      </c>
    </row>
    <row r="1962" spans="1:10" x14ac:dyDescent="0.25">
      <c r="A1962">
        <v>82</v>
      </c>
      <c r="B1962">
        <v>2018</v>
      </c>
      <c r="C1962" t="s">
        <v>34</v>
      </c>
      <c r="D1962" t="s">
        <v>48</v>
      </c>
      <c r="E1962" t="s">
        <v>39</v>
      </c>
      <c r="F1962">
        <v>5</v>
      </c>
      <c r="G1962" t="s">
        <v>38</v>
      </c>
      <c r="H1962" t="s">
        <v>46</v>
      </c>
      <c r="I1962" t="s">
        <v>51</v>
      </c>
      <c r="J1962">
        <v>943.8</v>
      </c>
    </row>
    <row r="1963" spans="1:10" x14ac:dyDescent="0.25">
      <c r="A1963">
        <v>82</v>
      </c>
      <c r="B1963">
        <v>2018</v>
      </c>
      <c r="C1963" t="s">
        <v>34</v>
      </c>
      <c r="D1963" t="s">
        <v>48</v>
      </c>
      <c r="E1963" t="s">
        <v>39</v>
      </c>
      <c r="F1963">
        <v>6</v>
      </c>
      <c r="G1963" t="s">
        <v>45</v>
      </c>
      <c r="H1963" t="s">
        <v>46</v>
      </c>
      <c r="I1963" t="s">
        <v>37</v>
      </c>
      <c r="J1963">
        <v>889.3</v>
      </c>
    </row>
    <row r="1964" spans="1:10" x14ac:dyDescent="0.25">
      <c r="A1964">
        <v>82</v>
      </c>
      <c r="B1964">
        <v>2018</v>
      </c>
      <c r="C1964" t="s">
        <v>34</v>
      </c>
      <c r="D1964" t="s">
        <v>49</v>
      </c>
      <c r="E1964" t="s">
        <v>39</v>
      </c>
      <c r="F1964">
        <v>1</v>
      </c>
      <c r="G1964" t="s">
        <v>38</v>
      </c>
      <c r="H1964" t="s">
        <v>2</v>
      </c>
      <c r="I1964" t="s">
        <v>51</v>
      </c>
      <c r="J1964">
        <v>1103.3</v>
      </c>
    </row>
    <row r="1965" spans="1:10" x14ac:dyDescent="0.25">
      <c r="A1965">
        <v>82</v>
      </c>
      <c r="B1965">
        <v>2018</v>
      </c>
      <c r="C1965" t="s">
        <v>34</v>
      </c>
      <c r="D1965" t="s">
        <v>49</v>
      </c>
      <c r="E1965" t="s">
        <v>39</v>
      </c>
      <c r="F1965">
        <v>2</v>
      </c>
      <c r="G1965" t="s">
        <v>38</v>
      </c>
      <c r="H1965" t="s">
        <v>2</v>
      </c>
      <c r="I1965" t="s">
        <v>37</v>
      </c>
      <c r="J1965">
        <v>808.5</v>
      </c>
    </row>
    <row r="1966" spans="1:10" x14ac:dyDescent="0.25">
      <c r="A1966">
        <v>82</v>
      </c>
      <c r="B1966">
        <v>2018</v>
      </c>
      <c r="C1966" t="s">
        <v>34</v>
      </c>
      <c r="D1966" t="s">
        <v>49</v>
      </c>
      <c r="E1966" t="s">
        <v>39</v>
      </c>
      <c r="F1966">
        <v>3</v>
      </c>
      <c r="G1966" t="s">
        <v>38</v>
      </c>
      <c r="H1966" t="s">
        <v>2</v>
      </c>
      <c r="I1966" t="s">
        <v>51</v>
      </c>
      <c r="J1966">
        <v>890.7</v>
      </c>
    </row>
    <row r="1967" spans="1:10" x14ac:dyDescent="0.25">
      <c r="A1967">
        <v>82</v>
      </c>
      <c r="B1967">
        <v>2018</v>
      </c>
      <c r="C1967" t="s">
        <v>34</v>
      </c>
      <c r="D1967" t="s">
        <v>49</v>
      </c>
      <c r="E1967" t="s">
        <v>39</v>
      </c>
      <c r="F1967">
        <v>4</v>
      </c>
      <c r="G1967" t="s">
        <v>45</v>
      </c>
      <c r="H1967" t="s">
        <v>2</v>
      </c>
      <c r="I1967" t="s">
        <v>37</v>
      </c>
      <c r="J1967">
        <v>942.4</v>
      </c>
    </row>
    <row r="1968" spans="1:10" x14ac:dyDescent="0.25">
      <c r="A1968">
        <v>82</v>
      </c>
      <c r="B1968">
        <v>2018</v>
      </c>
      <c r="C1968" t="s">
        <v>34</v>
      </c>
      <c r="D1968" t="s">
        <v>49</v>
      </c>
      <c r="E1968" t="s">
        <v>39</v>
      </c>
      <c r="F1968">
        <v>5</v>
      </c>
      <c r="G1968" t="s">
        <v>45</v>
      </c>
      <c r="H1968" t="s">
        <v>46</v>
      </c>
      <c r="I1968" t="s">
        <v>51</v>
      </c>
      <c r="J1968">
        <v>1323.4</v>
      </c>
    </row>
    <row r="1969" spans="1:10" x14ac:dyDescent="0.25">
      <c r="A1969">
        <v>82</v>
      </c>
      <c r="B1969">
        <v>2018</v>
      </c>
      <c r="C1969" t="s">
        <v>34</v>
      </c>
      <c r="D1969" t="s">
        <v>49</v>
      </c>
      <c r="E1969" t="s">
        <v>39</v>
      </c>
      <c r="F1969">
        <v>6</v>
      </c>
      <c r="G1969" t="s">
        <v>38</v>
      </c>
      <c r="H1969" t="s">
        <v>2</v>
      </c>
      <c r="I1969" t="s">
        <v>51</v>
      </c>
      <c r="J1969">
        <v>1033.9000000000001</v>
      </c>
    </row>
    <row r="1970" spans="1:10" x14ac:dyDescent="0.25">
      <c r="A1970">
        <v>83</v>
      </c>
      <c r="B1970">
        <v>2017</v>
      </c>
      <c r="C1970" t="s">
        <v>34</v>
      </c>
      <c r="D1970" t="s">
        <v>48</v>
      </c>
      <c r="E1970" t="s">
        <v>39</v>
      </c>
      <c r="F1970">
        <v>1</v>
      </c>
      <c r="G1970" t="s">
        <v>38</v>
      </c>
      <c r="H1970" t="s">
        <v>46</v>
      </c>
      <c r="I1970" t="s">
        <v>37</v>
      </c>
      <c r="J1970">
        <v>832.4</v>
      </c>
    </row>
    <row r="1971" spans="1:10" x14ac:dyDescent="0.25">
      <c r="A1971">
        <v>83</v>
      </c>
      <c r="B1971">
        <v>2017</v>
      </c>
      <c r="C1971" t="s">
        <v>34</v>
      </c>
      <c r="D1971" t="s">
        <v>48</v>
      </c>
      <c r="E1971" t="s">
        <v>39</v>
      </c>
      <c r="F1971">
        <v>2</v>
      </c>
      <c r="G1971" t="s">
        <v>45</v>
      </c>
      <c r="H1971" t="s">
        <v>2</v>
      </c>
      <c r="I1971" t="s">
        <v>51</v>
      </c>
      <c r="J1971">
        <v>404.2</v>
      </c>
    </row>
    <row r="1972" spans="1:10" x14ac:dyDescent="0.25">
      <c r="A1972">
        <v>83</v>
      </c>
      <c r="B1972">
        <v>2017</v>
      </c>
      <c r="C1972" t="s">
        <v>34</v>
      </c>
      <c r="D1972" t="s">
        <v>48</v>
      </c>
      <c r="E1972" t="s">
        <v>39</v>
      </c>
      <c r="F1972">
        <v>3</v>
      </c>
      <c r="G1972" t="s">
        <v>38</v>
      </c>
      <c r="H1972" t="s">
        <v>2</v>
      </c>
      <c r="I1972" t="s">
        <v>37</v>
      </c>
      <c r="J1972">
        <v>495.4</v>
      </c>
    </row>
    <row r="1973" spans="1:10" x14ac:dyDescent="0.25">
      <c r="A1973">
        <v>83</v>
      </c>
      <c r="B1973">
        <v>2017</v>
      </c>
      <c r="C1973" t="s">
        <v>34</v>
      </c>
      <c r="D1973" t="s">
        <v>48</v>
      </c>
      <c r="E1973" t="s">
        <v>39</v>
      </c>
      <c r="F1973">
        <v>4</v>
      </c>
      <c r="G1973" t="s">
        <v>38</v>
      </c>
      <c r="H1973" t="s">
        <v>2</v>
      </c>
      <c r="I1973" t="s">
        <v>37</v>
      </c>
      <c r="J1973">
        <v>419.1</v>
      </c>
    </row>
    <row r="1974" spans="1:10" x14ac:dyDescent="0.25">
      <c r="A1974">
        <v>83</v>
      </c>
      <c r="B1974">
        <v>2017</v>
      </c>
      <c r="C1974" t="s">
        <v>34</v>
      </c>
      <c r="D1974" t="s">
        <v>48</v>
      </c>
      <c r="E1974" t="s">
        <v>39</v>
      </c>
      <c r="F1974">
        <v>5</v>
      </c>
      <c r="G1974" t="s">
        <v>38</v>
      </c>
      <c r="H1974" t="s">
        <v>2</v>
      </c>
      <c r="I1974" t="s">
        <v>37</v>
      </c>
      <c r="J1974">
        <v>470.9</v>
      </c>
    </row>
    <row r="1975" spans="1:10" x14ac:dyDescent="0.25">
      <c r="A1975">
        <v>83</v>
      </c>
      <c r="B1975">
        <v>2017</v>
      </c>
      <c r="C1975" t="s">
        <v>34</v>
      </c>
      <c r="D1975" t="s">
        <v>48</v>
      </c>
      <c r="E1975" t="s">
        <v>39</v>
      </c>
      <c r="F1975">
        <v>6</v>
      </c>
      <c r="G1975" t="s">
        <v>45</v>
      </c>
      <c r="H1975" t="s">
        <v>46</v>
      </c>
      <c r="I1975" t="s">
        <v>37</v>
      </c>
      <c r="J1975">
        <v>698</v>
      </c>
    </row>
    <row r="1976" spans="1:10" x14ac:dyDescent="0.25">
      <c r="A1976">
        <v>83</v>
      </c>
      <c r="B1976">
        <v>2017</v>
      </c>
      <c r="C1976" t="s">
        <v>34</v>
      </c>
      <c r="D1976" t="s">
        <v>49</v>
      </c>
      <c r="E1976" t="s">
        <v>39</v>
      </c>
      <c r="F1976">
        <v>1</v>
      </c>
      <c r="G1976" t="s">
        <v>45</v>
      </c>
      <c r="H1976" t="s">
        <v>2</v>
      </c>
      <c r="I1976" t="s">
        <v>37</v>
      </c>
      <c r="J1976">
        <v>748.4</v>
      </c>
    </row>
    <row r="1977" spans="1:10" x14ac:dyDescent="0.25">
      <c r="A1977">
        <v>83</v>
      </c>
      <c r="B1977">
        <v>2017</v>
      </c>
      <c r="C1977" t="s">
        <v>34</v>
      </c>
      <c r="D1977" t="s">
        <v>49</v>
      </c>
      <c r="E1977" t="s">
        <v>39</v>
      </c>
      <c r="F1977">
        <v>2</v>
      </c>
      <c r="G1977" t="s">
        <v>38</v>
      </c>
      <c r="H1977" t="s">
        <v>46</v>
      </c>
      <c r="I1977" t="s">
        <v>51</v>
      </c>
      <c r="J1977">
        <v>1283.7</v>
      </c>
    </row>
    <row r="1978" spans="1:10" x14ac:dyDescent="0.25">
      <c r="A1978">
        <v>83</v>
      </c>
      <c r="B1978">
        <v>2017</v>
      </c>
      <c r="C1978" t="s">
        <v>34</v>
      </c>
      <c r="D1978" t="s">
        <v>49</v>
      </c>
      <c r="E1978" t="s">
        <v>39</v>
      </c>
      <c r="F1978">
        <v>3</v>
      </c>
      <c r="G1978" t="s">
        <v>45</v>
      </c>
      <c r="H1978" t="s">
        <v>46</v>
      </c>
      <c r="I1978" t="s">
        <v>51</v>
      </c>
      <c r="J1978">
        <v>1281.5</v>
      </c>
    </row>
    <row r="1979" spans="1:10" x14ac:dyDescent="0.25">
      <c r="A1979">
        <v>83</v>
      </c>
      <c r="B1979">
        <v>2017</v>
      </c>
      <c r="C1979" t="s">
        <v>34</v>
      </c>
      <c r="D1979" t="s">
        <v>49</v>
      </c>
      <c r="E1979" t="s">
        <v>39</v>
      </c>
      <c r="F1979">
        <v>4</v>
      </c>
      <c r="G1979" t="s">
        <v>38</v>
      </c>
      <c r="H1979" t="s">
        <v>46</v>
      </c>
      <c r="I1979" t="s">
        <v>51</v>
      </c>
      <c r="J1979">
        <v>1270.7</v>
      </c>
    </row>
    <row r="1980" spans="1:10" x14ac:dyDescent="0.25">
      <c r="A1980">
        <v>83</v>
      </c>
      <c r="B1980">
        <v>2017</v>
      </c>
      <c r="C1980" t="s">
        <v>34</v>
      </c>
      <c r="D1980" t="s">
        <v>49</v>
      </c>
      <c r="E1980" t="s">
        <v>39</v>
      </c>
      <c r="F1980">
        <v>5</v>
      </c>
      <c r="G1980" t="s">
        <v>45</v>
      </c>
      <c r="H1980" t="s">
        <v>46</v>
      </c>
      <c r="I1980" t="s">
        <v>51</v>
      </c>
      <c r="J1980">
        <v>1204.8</v>
      </c>
    </row>
    <row r="1981" spans="1:10" x14ac:dyDescent="0.25">
      <c r="A1981">
        <v>83</v>
      </c>
      <c r="B1981">
        <v>2017</v>
      </c>
      <c r="C1981" t="s">
        <v>34</v>
      </c>
      <c r="D1981" t="s">
        <v>49</v>
      </c>
      <c r="E1981" t="s">
        <v>39</v>
      </c>
      <c r="F1981">
        <v>6</v>
      </c>
      <c r="G1981" t="s">
        <v>38</v>
      </c>
      <c r="H1981" t="s">
        <v>2</v>
      </c>
      <c r="I1981" t="s">
        <v>37</v>
      </c>
      <c r="J1981">
        <v>798.1</v>
      </c>
    </row>
    <row r="1982" spans="1:10" x14ac:dyDescent="0.25">
      <c r="A1982">
        <v>83</v>
      </c>
      <c r="B1982">
        <v>2018</v>
      </c>
      <c r="C1982" t="s">
        <v>34</v>
      </c>
      <c r="D1982" t="s">
        <v>48</v>
      </c>
      <c r="E1982" t="s">
        <v>39</v>
      </c>
      <c r="F1982">
        <v>1</v>
      </c>
      <c r="G1982" t="s">
        <v>45</v>
      </c>
      <c r="H1982" t="s">
        <v>46</v>
      </c>
      <c r="I1982" t="s">
        <v>37</v>
      </c>
      <c r="J1982">
        <v>924.6</v>
      </c>
    </row>
    <row r="1983" spans="1:10" x14ac:dyDescent="0.25">
      <c r="A1983">
        <v>83</v>
      </c>
      <c r="B1983">
        <v>2018</v>
      </c>
      <c r="C1983" t="s">
        <v>34</v>
      </c>
      <c r="D1983" t="s">
        <v>48</v>
      </c>
      <c r="E1983" t="s">
        <v>39</v>
      </c>
      <c r="F1983">
        <v>2</v>
      </c>
      <c r="G1983" t="s">
        <v>38</v>
      </c>
      <c r="H1983" t="s">
        <v>2</v>
      </c>
      <c r="I1983" t="s">
        <v>37</v>
      </c>
      <c r="J1983">
        <v>497.2</v>
      </c>
    </row>
    <row r="1984" spans="1:10" x14ac:dyDescent="0.25">
      <c r="A1984">
        <v>83</v>
      </c>
      <c r="B1984">
        <v>2018</v>
      </c>
      <c r="C1984" t="s">
        <v>34</v>
      </c>
      <c r="D1984" t="s">
        <v>48</v>
      </c>
      <c r="E1984" t="s">
        <v>39</v>
      </c>
      <c r="F1984">
        <v>3</v>
      </c>
      <c r="G1984" t="s">
        <v>38</v>
      </c>
      <c r="H1984" t="s">
        <v>2</v>
      </c>
      <c r="I1984" t="s">
        <v>37</v>
      </c>
      <c r="J1984">
        <v>627.29999999999995</v>
      </c>
    </row>
    <row r="1985" spans="1:10" x14ac:dyDescent="0.25">
      <c r="A1985">
        <v>83</v>
      </c>
      <c r="B1985">
        <v>2018</v>
      </c>
      <c r="C1985" t="s">
        <v>34</v>
      </c>
      <c r="D1985" t="s">
        <v>48</v>
      </c>
      <c r="E1985" t="s">
        <v>39</v>
      </c>
      <c r="F1985">
        <v>4</v>
      </c>
      <c r="G1985" t="s">
        <v>38</v>
      </c>
      <c r="H1985" t="s">
        <v>46</v>
      </c>
      <c r="I1985" t="s">
        <v>37</v>
      </c>
      <c r="J1985">
        <v>871</v>
      </c>
    </row>
    <row r="1986" spans="1:10" x14ac:dyDescent="0.25">
      <c r="A1986">
        <v>83</v>
      </c>
      <c r="B1986">
        <v>2018</v>
      </c>
      <c r="C1986" t="s">
        <v>34</v>
      </c>
      <c r="D1986" t="s">
        <v>48</v>
      </c>
      <c r="E1986" t="s">
        <v>39</v>
      </c>
      <c r="F1986">
        <v>5</v>
      </c>
      <c r="G1986" t="s">
        <v>38</v>
      </c>
      <c r="H1986" t="s">
        <v>46</v>
      </c>
      <c r="I1986" t="s">
        <v>51</v>
      </c>
      <c r="J1986">
        <v>1089.4000000000001</v>
      </c>
    </row>
    <row r="1987" spans="1:10" x14ac:dyDescent="0.25">
      <c r="A1987">
        <v>83</v>
      </c>
      <c r="B1987">
        <v>2018</v>
      </c>
      <c r="C1987" t="s">
        <v>34</v>
      </c>
      <c r="D1987" t="s">
        <v>48</v>
      </c>
      <c r="E1987" t="s">
        <v>39</v>
      </c>
      <c r="F1987">
        <v>6</v>
      </c>
      <c r="G1987" t="s">
        <v>45</v>
      </c>
      <c r="H1987" t="s">
        <v>46</v>
      </c>
      <c r="I1987" t="s">
        <v>51</v>
      </c>
      <c r="J1987">
        <v>973.5</v>
      </c>
    </row>
    <row r="1988" spans="1:10" x14ac:dyDescent="0.25">
      <c r="A1988">
        <v>83</v>
      </c>
      <c r="B1988">
        <v>2018</v>
      </c>
      <c r="C1988" t="s">
        <v>34</v>
      </c>
      <c r="D1988" t="s">
        <v>49</v>
      </c>
      <c r="E1988" t="s">
        <v>39</v>
      </c>
      <c r="F1988">
        <v>1</v>
      </c>
      <c r="G1988" t="s">
        <v>38</v>
      </c>
      <c r="H1988" t="s">
        <v>2</v>
      </c>
      <c r="I1988" t="s">
        <v>37</v>
      </c>
      <c r="J1988">
        <v>1162.2</v>
      </c>
    </row>
    <row r="1989" spans="1:10" x14ac:dyDescent="0.25">
      <c r="A1989">
        <v>83</v>
      </c>
      <c r="B1989">
        <v>2018</v>
      </c>
      <c r="C1989" t="s">
        <v>34</v>
      </c>
      <c r="D1989" t="s">
        <v>49</v>
      </c>
      <c r="E1989" t="s">
        <v>39</v>
      </c>
      <c r="F1989">
        <v>2</v>
      </c>
      <c r="G1989" t="s">
        <v>45</v>
      </c>
      <c r="H1989" t="s">
        <v>46</v>
      </c>
      <c r="I1989" t="s">
        <v>37</v>
      </c>
      <c r="J1989">
        <v>1350</v>
      </c>
    </row>
    <row r="1990" spans="1:10" x14ac:dyDescent="0.25">
      <c r="A1990">
        <v>83</v>
      </c>
      <c r="B1990">
        <v>2018</v>
      </c>
      <c r="C1990" t="s">
        <v>34</v>
      </c>
      <c r="D1990" t="s">
        <v>49</v>
      </c>
      <c r="E1990" t="s">
        <v>39</v>
      </c>
      <c r="F1990">
        <v>3</v>
      </c>
      <c r="G1990" t="s">
        <v>38</v>
      </c>
      <c r="H1990" t="s">
        <v>2</v>
      </c>
      <c r="I1990" t="s">
        <v>37</v>
      </c>
      <c r="J1990">
        <v>1015.8</v>
      </c>
    </row>
    <row r="1991" spans="1:10" x14ac:dyDescent="0.25">
      <c r="A1991">
        <v>83</v>
      </c>
      <c r="B1991">
        <v>2018</v>
      </c>
      <c r="C1991" t="s">
        <v>34</v>
      </c>
      <c r="D1991" t="s">
        <v>49</v>
      </c>
      <c r="E1991" t="s">
        <v>39</v>
      </c>
      <c r="F1991">
        <v>4</v>
      </c>
      <c r="G1991" t="s">
        <v>45</v>
      </c>
      <c r="H1991" t="s">
        <v>46</v>
      </c>
      <c r="I1991" t="s">
        <v>51</v>
      </c>
      <c r="J1991">
        <v>1486.8</v>
      </c>
    </row>
    <row r="1992" spans="1:10" x14ac:dyDescent="0.25">
      <c r="A1992">
        <v>83</v>
      </c>
      <c r="B1992">
        <v>2018</v>
      </c>
      <c r="C1992" t="s">
        <v>34</v>
      </c>
      <c r="D1992" t="s">
        <v>49</v>
      </c>
      <c r="E1992" t="s">
        <v>39</v>
      </c>
      <c r="F1992">
        <v>5</v>
      </c>
      <c r="G1992" t="s">
        <v>38</v>
      </c>
      <c r="H1992" t="s">
        <v>2</v>
      </c>
      <c r="I1992" t="s">
        <v>37</v>
      </c>
      <c r="J1992">
        <v>903.7</v>
      </c>
    </row>
    <row r="1993" spans="1:10" x14ac:dyDescent="0.25">
      <c r="A1993">
        <v>83</v>
      </c>
      <c r="B1993">
        <v>2018</v>
      </c>
      <c r="C1993" t="s">
        <v>34</v>
      </c>
      <c r="D1993" t="s">
        <v>49</v>
      </c>
      <c r="E1993" t="s">
        <v>39</v>
      </c>
      <c r="F1993">
        <v>6</v>
      </c>
      <c r="G1993" t="s">
        <v>38</v>
      </c>
      <c r="H1993" t="s">
        <v>46</v>
      </c>
      <c r="I1993" t="s">
        <v>51</v>
      </c>
      <c r="J1993">
        <v>1247.5999999999999</v>
      </c>
    </row>
    <row r="1994" spans="1:10" x14ac:dyDescent="0.25">
      <c r="A1994">
        <v>84</v>
      </c>
      <c r="B1994">
        <v>2017</v>
      </c>
      <c r="C1994" t="s">
        <v>34</v>
      </c>
      <c r="D1994" t="s">
        <v>48</v>
      </c>
      <c r="E1994" t="s">
        <v>39</v>
      </c>
      <c r="F1994">
        <v>1</v>
      </c>
      <c r="G1994" t="s">
        <v>38</v>
      </c>
      <c r="H1994" t="s">
        <v>46</v>
      </c>
      <c r="I1994" t="s">
        <v>37</v>
      </c>
      <c r="J1994">
        <v>859.6</v>
      </c>
    </row>
    <row r="1995" spans="1:10" x14ac:dyDescent="0.25">
      <c r="A1995">
        <v>84</v>
      </c>
      <c r="B1995">
        <v>2017</v>
      </c>
      <c r="C1995" t="s">
        <v>34</v>
      </c>
      <c r="D1995" t="s">
        <v>48</v>
      </c>
      <c r="E1995" t="s">
        <v>39</v>
      </c>
      <c r="F1995">
        <v>2</v>
      </c>
      <c r="G1995" t="s">
        <v>45</v>
      </c>
      <c r="H1995" t="s">
        <v>46</v>
      </c>
      <c r="I1995" t="s">
        <v>37</v>
      </c>
      <c r="J1995">
        <v>968.2</v>
      </c>
    </row>
    <row r="1996" spans="1:10" x14ac:dyDescent="0.25">
      <c r="A1996">
        <v>84</v>
      </c>
      <c r="B1996">
        <v>2017</v>
      </c>
      <c r="C1996" t="s">
        <v>34</v>
      </c>
      <c r="D1996" t="s">
        <v>48</v>
      </c>
      <c r="E1996" t="s">
        <v>39</v>
      </c>
      <c r="F1996">
        <v>3</v>
      </c>
      <c r="G1996" t="s">
        <v>45</v>
      </c>
      <c r="H1996" t="s">
        <v>46</v>
      </c>
      <c r="I1996" t="s">
        <v>37</v>
      </c>
      <c r="J1996">
        <v>695</v>
      </c>
    </row>
    <row r="1997" spans="1:10" x14ac:dyDescent="0.25">
      <c r="A1997">
        <v>84</v>
      </c>
      <c r="B1997">
        <v>2017</v>
      </c>
      <c r="C1997" t="s">
        <v>34</v>
      </c>
      <c r="D1997" t="s">
        <v>48</v>
      </c>
      <c r="E1997" t="s">
        <v>39</v>
      </c>
      <c r="F1997">
        <v>4</v>
      </c>
      <c r="G1997" t="s">
        <v>38</v>
      </c>
      <c r="H1997" t="s">
        <v>46</v>
      </c>
      <c r="I1997" t="s">
        <v>37</v>
      </c>
      <c r="J1997">
        <v>814</v>
      </c>
    </row>
    <row r="1998" spans="1:10" x14ac:dyDescent="0.25">
      <c r="A1998">
        <v>84</v>
      </c>
      <c r="B1998">
        <v>2017</v>
      </c>
      <c r="C1998" t="s">
        <v>34</v>
      </c>
      <c r="D1998" t="s">
        <v>48</v>
      </c>
      <c r="E1998" t="s">
        <v>39</v>
      </c>
      <c r="F1998">
        <v>5</v>
      </c>
      <c r="G1998" t="s">
        <v>45</v>
      </c>
      <c r="H1998" t="s">
        <v>2</v>
      </c>
      <c r="I1998" t="s">
        <v>37</v>
      </c>
      <c r="J1998">
        <v>485.3</v>
      </c>
    </row>
    <row r="1999" spans="1:10" x14ac:dyDescent="0.25">
      <c r="A1999">
        <v>84</v>
      </c>
      <c r="B1999">
        <v>2017</v>
      </c>
      <c r="C1999" t="s">
        <v>34</v>
      </c>
      <c r="D1999" t="s">
        <v>48</v>
      </c>
      <c r="E1999" t="s">
        <v>39</v>
      </c>
      <c r="F1999">
        <v>6</v>
      </c>
      <c r="G1999" t="s">
        <v>45</v>
      </c>
      <c r="H1999" t="s">
        <v>46</v>
      </c>
      <c r="I1999" t="s">
        <v>51</v>
      </c>
      <c r="J1999">
        <v>838.9</v>
      </c>
    </row>
    <row r="2000" spans="1:10" x14ac:dyDescent="0.25">
      <c r="A2000">
        <v>84</v>
      </c>
      <c r="B2000">
        <v>2017</v>
      </c>
      <c r="C2000" t="s">
        <v>34</v>
      </c>
      <c r="D2000" t="s">
        <v>49</v>
      </c>
      <c r="E2000" t="s">
        <v>39</v>
      </c>
      <c r="F2000">
        <v>1</v>
      </c>
      <c r="G2000" t="s">
        <v>38</v>
      </c>
      <c r="H2000" t="s">
        <v>46</v>
      </c>
      <c r="I2000" t="s">
        <v>51</v>
      </c>
      <c r="J2000">
        <v>980.7</v>
      </c>
    </row>
    <row r="2001" spans="1:10" x14ac:dyDescent="0.25">
      <c r="A2001">
        <v>84</v>
      </c>
      <c r="B2001">
        <v>2017</v>
      </c>
      <c r="C2001" t="s">
        <v>34</v>
      </c>
      <c r="D2001" t="s">
        <v>49</v>
      </c>
      <c r="E2001" t="s">
        <v>39</v>
      </c>
      <c r="F2001">
        <v>2</v>
      </c>
      <c r="G2001" t="s">
        <v>45</v>
      </c>
      <c r="H2001" t="s">
        <v>46</v>
      </c>
      <c r="I2001" t="s">
        <v>37</v>
      </c>
      <c r="J2001">
        <v>1124.5999999999999</v>
      </c>
    </row>
    <row r="2002" spans="1:10" x14ac:dyDescent="0.25">
      <c r="A2002">
        <v>84</v>
      </c>
      <c r="B2002">
        <v>2017</v>
      </c>
      <c r="C2002" t="s">
        <v>34</v>
      </c>
      <c r="D2002" t="s">
        <v>49</v>
      </c>
      <c r="E2002" t="s">
        <v>39</v>
      </c>
      <c r="F2002">
        <v>3</v>
      </c>
      <c r="G2002" t="s">
        <v>38</v>
      </c>
      <c r="H2002" t="s">
        <v>2</v>
      </c>
      <c r="I2002" t="s">
        <v>37</v>
      </c>
      <c r="J2002">
        <v>813.4</v>
      </c>
    </row>
    <row r="2003" spans="1:10" x14ac:dyDescent="0.25">
      <c r="A2003">
        <v>84</v>
      </c>
      <c r="B2003">
        <v>2017</v>
      </c>
      <c r="C2003" t="s">
        <v>34</v>
      </c>
      <c r="D2003" t="s">
        <v>49</v>
      </c>
      <c r="E2003" t="s">
        <v>39</v>
      </c>
      <c r="F2003">
        <v>4</v>
      </c>
      <c r="G2003" t="s">
        <v>38</v>
      </c>
      <c r="H2003" t="s">
        <v>46</v>
      </c>
      <c r="I2003" t="s">
        <v>37</v>
      </c>
      <c r="J2003">
        <v>1383</v>
      </c>
    </row>
    <row r="2004" spans="1:10" x14ac:dyDescent="0.25">
      <c r="A2004">
        <v>84</v>
      </c>
      <c r="B2004">
        <v>2017</v>
      </c>
      <c r="C2004" t="s">
        <v>34</v>
      </c>
      <c r="D2004" t="s">
        <v>49</v>
      </c>
      <c r="E2004" t="s">
        <v>39</v>
      </c>
      <c r="F2004">
        <v>5</v>
      </c>
      <c r="G2004" t="s">
        <v>45</v>
      </c>
      <c r="H2004" t="s">
        <v>46</v>
      </c>
      <c r="I2004" t="s">
        <v>37</v>
      </c>
      <c r="J2004">
        <v>1095.5999999999999</v>
      </c>
    </row>
    <row r="2005" spans="1:10" x14ac:dyDescent="0.25">
      <c r="A2005">
        <v>84</v>
      </c>
      <c r="B2005">
        <v>2017</v>
      </c>
      <c r="C2005" t="s">
        <v>34</v>
      </c>
      <c r="D2005" t="s">
        <v>49</v>
      </c>
      <c r="E2005" t="s">
        <v>39</v>
      </c>
      <c r="F2005">
        <v>6</v>
      </c>
      <c r="G2005" t="s">
        <v>45</v>
      </c>
      <c r="H2005" t="s">
        <v>2</v>
      </c>
      <c r="I2005" t="s">
        <v>51</v>
      </c>
      <c r="J2005">
        <v>872.2</v>
      </c>
    </row>
    <row r="2006" spans="1:10" x14ac:dyDescent="0.25">
      <c r="A2006">
        <v>84</v>
      </c>
      <c r="B2006">
        <v>2018</v>
      </c>
      <c r="C2006" t="s">
        <v>34</v>
      </c>
      <c r="D2006" t="s">
        <v>48</v>
      </c>
      <c r="E2006" t="s">
        <v>39</v>
      </c>
      <c r="F2006">
        <v>1</v>
      </c>
      <c r="G2006" t="s">
        <v>45</v>
      </c>
      <c r="H2006" t="s">
        <v>2</v>
      </c>
      <c r="I2006" t="s">
        <v>51</v>
      </c>
      <c r="J2006">
        <v>802.9</v>
      </c>
    </row>
    <row r="2007" spans="1:10" x14ac:dyDescent="0.25">
      <c r="A2007">
        <v>84</v>
      </c>
      <c r="B2007">
        <v>2018</v>
      </c>
      <c r="C2007" t="s">
        <v>34</v>
      </c>
      <c r="D2007" t="s">
        <v>48</v>
      </c>
      <c r="E2007" t="s">
        <v>39</v>
      </c>
      <c r="F2007">
        <v>2</v>
      </c>
      <c r="G2007" t="s">
        <v>45</v>
      </c>
      <c r="H2007" t="s">
        <v>46</v>
      </c>
      <c r="I2007" t="s">
        <v>37</v>
      </c>
      <c r="J2007">
        <v>921.2</v>
      </c>
    </row>
    <row r="2008" spans="1:10" x14ac:dyDescent="0.25">
      <c r="A2008">
        <v>84</v>
      </c>
      <c r="B2008">
        <v>2018</v>
      </c>
      <c r="C2008" t="s">
        <v>34</v>
      </c>
      <c r="D2008" t="s">
        <v>48</v>
      </c>
      <c r="E2008" t="s">
        <v>39</v>
      </c>
      <c r="F2008">
        <v>3</v>
      </c>
      <c r="G2008" t="s">
        <v>45</v>
      </c>
      <c r="H2008" t="s">
        <v>46</v>
      </c>
      <c r="I2008" t="s">
        <v>51</v>
      </c>
      <c r="J2008">
        <v>907.8</v>
      </c>
    </row>
    <row r="2009" spans="1:10" x14ac:dyDescent="0.25">
      <c r="A2009">
        <v>84</v>
      </c>
      <c r="B2009">
        <v>2018</v>
      </c>
      <c r="C2009" t="s">
        <v>34</v>
      </c>
      <c r="D2009" t="s">
        <v>48</v>
      </c>
      <c r="E2009" t="s">
        <v>39</v>
      </c>
      <c r="F2009">
        <v>4</v>
      </c>
      <c r="G2009" t="s">
        <v>45</v>
      </c>
      <c r="H2009" t="s">
        <v>46</v>
      </c>
      <c r="I2009" t="s">
        <v>37</v>
      </c>
      <c r="J2009">
        <v>880</v>
      </c>
    </row>
    <row r="2010" spans="1:10" x14ac:dyDescent="0.25">
      <c r="A2010">
        <v>84</v>
      </c>
      <c r="B2010">
        <v>2018</v>
      </c>
      <c r="C2010" t="s">
        <v>34</v>
      </c>
      <c r="D2010" t="s">
        <v>48</v>
      </c>
      <c r="E2010" t="s">
        <v>39</v>
      </c>
      <c r="F2010">
        <v>5</v>
      </c>
      <c r="G2010" t="s">
        <v>45</v>
      </c>
      <c r="H2010" t="s">
        <v>46</v>
      </c>
      <c r="I2010" t="s">
        <v>37</v>
      </c>
      <c r="J2010">
        <v>956.9</v>
      </c>
    </row>
    <row r="2011" spans="1:10" x14ac:dyDescent="0.25">
      <c r="A2011">
        <v>84</v>
      </c>
      <c r="B2011">
        <v>2018</v>
      </c>
      <c r="C2011" t="s">
        <v>34</v>
      </c>
      <c r="D2011" t="s">
        <v>48</v>
      </c>
      <c r="E2011" t="s">
        <v>39</v>
      </c>
      <c r="F2011">
        <v>6</v>
      </c>
      <c r="G2011" t="s">
        <v>38</v>
      </c>
      <c r="H2011" t="s">
        <v>46</v>
      </c>
      <c r="I2011" t="s">
        <v>37</v>
      </c>
      <c r="J2011">
        <v>1180.7</v>
      </c>
    </row>
    <row r="2012" spans="1:10" x14ac:dyDescent="0.25">
      <c r="A2012">
        <v>84</v>
      </c>
      <c r="B2012">
        <v>2018</v>
      </c>
      <c r="C2012" t="s">
        <v>34</v>
      </c>
      <c r="D2012" t="s">
        <v>49</v>
      </c>
      <c r="E2012" t="s">
        <v>39</v>
      </c>
      <c r="F2012">
        <v>1</v>
      </c>
      <c r="G2012" t="s">
        <v>38</v>
      </c>
      <c r="H2012" t="s">
        <v>46</v>
      </c>
      <c r="I2012" t="s">
        <v>37</v>
      </c>
      <c r="J2012">
        <v>1611.7</v>
      </c>
    </row>
    <row r="2013" spans="1:10" x14ac:dyDescent="0.25">
      <c r="A2013">
        <v>84</v>
      </c>
      <c r="B2013">
        <v>2018</v>
      </c>
      <c r="C2013" t="s">
        <v>34</v>
      </c>
      <c r="D2013" t="s">
        <v>49</v>
      </c>
      <c r="E2013" t="s">
        <v>39</v>
      </c>
      <c r="F2013">
        <v>2</v>
      </c>
      <c r="G2013" t="s">
        <v>38</v>
      </c>
      <c r="H2013" t="s">
        <v>2</v>
      </c>
      <c r="I2013" t="s">
        <v>37</v>
      </c>
      <c r="J2013">
        <v>991.9</v>
      </c>
    </row>
    <row r="2014" spans="1:10" x14ac:dyDescent="0.25">
      <c r="A2014">
        <v>84</v>
      </c>
      <c r="B2014">
        <v>2018</v>
      </c>
      <c r="C2014" t="s">
        <v>34</v>
      </c>
      <c r="D2014" t="s">
        <v>49</v>
      </c>
      <c r="E2014" t="s">
        <v>39</v>
      </c>
      <c r="F2014">
        <v>3</v>
      </c>
      <c r="G2014" t="s">
        <v>45</v>
      </c>
      <c r="H2014" t="s">
        <v>46</v>
      </c>
      <c r="I2014" t="s">
        <v>37</v>
      </c>
      <c r="J2014">
        <v>1282.5999999999999</v>
      </c>
    </row>
    <row r="2015" spans="1:10" x14ac:dyDescent="0.25">
      <c r="A2015">
        <v>84</v>
      </c>
      <c r="B2015">
        <v>2018</v>
      </c>
      <c r="C2015" t="s">
        <v>34</v>
      </c>
      <c r="D2015" t="s">
        <v>49</v>
      </c>
      <c r="E2015" t="s">
        <v>39</v>
      </c>
      <c r="F2015">
        <v>4</v>
      </c>
      <c r="G2015" t="s">
        <v>38</v>
      </c>
      <c r="H2015" t="s">
        <v>2</v>
      </c>
      <c r="I2015" t="s">
        <v>37</v>
      </c>
      <c r="J2015">
        <v>812.8</v>
      </c>
    </row>
    <row r="2016" spans="1:10" x14ac:dyDescent="0.25">
      <c r="A2016">
        <v>84</v>
      </c>
      <c r="B2016">
        <v>2018</v>
      </c>
      <c r="C2016" t="s">
        <v>34</v>
      </c>
      <c r="D2016" t="s">
        <v>49</v>
      </c>
      <c r="E2016" t="s">
        <v>39</v>
      </c>
      <c r="F2016">
        <v>5</v>
      </c>
      <c r="G2016" t="s">
        <v>45</v>
      </c>
      <c r="H2016" t="s">
        <v>46</v>
      </c>
      <c r="I2016" t="s">
        <v>37</v>
      </c>
      <c r="J2016">
        <v>1449.9</v>
      </c>
    </row>
    <row r="2017" spans="1:10" x14ac:dyDescent="0.25">
      <c r="A2017">
        <v>84</v>
      </c>
      <c r="B2017">
        <v>2018</v>
      </c>
      <c r="C2017" t="s">
        <v>34</v>
      </c>
      <c r="D2017" t="s">
        <v>49</v>
      </c>
      <c r="E2017" t="s">
        <v>39</v>
      </c>
      <c r="F2017">
        <v>6</v>
      </c>
      <c r="G2017" t="s">
        <v>45</v>
      </c>
      <c r="H2017" t="s">
        <v>2</v>
      </c>
      <c r="I2017" t="s">
        <v>37</v>
      </c>
      <c r="J2017">
        <v>936.8</v>
      </c>
    </row>
    <row r="2018" spans="1:10" x14ac:dyDescent="0.25">
      <c r="A2018">
        <v>85</v>
      </c>
      <c r="B2018">
        <v>2017</v>
      </c>
      <c r="C2018" t="s">
        <v>34</v>
      </c>
      <c r="D2018" t="s">
        <v>48</v>
      </c>
      <c r="E2018" t="s">
        <v>39</v>
      </c>
      <c r="F2018">
        <v>1</v>
      </c>
      <c r="G2018" t="s">
        <v>45</v>
      </c>
      <c r="H2018" t="s">
        <v>2</v>
      </c>
      <c r="I2018" t="s">
        <v>37</v>
      </c>
      <c r="J2018">
        <v>268.60000000000002</v>
      </c>
    </row>
    <row r="2019" spans="1:10" x14ac:dyDescent="0.25">
      <c r="A2019">
        <v>85</v>
      </c>
      <c r="B2019">
        <v>2017</v>
      </c>
      <c r="C2019" t="s">
        <v>34</v>
      </c>
      <c r="D2019" t="s">
        <v>48</v>
      </c>
      <c r="E2019" t="s">
        <v>39</v>
      </c>
      <c r="F2019">
        <v>2</v>
      </c>
      <c r="G2019" t="s">
        <v>38</v>
      </c>
      <c r="H2019" t="s">
        <v>46</v>
      </c>
      <c r="I2019" t="s">
        <v>37</v>
      </c>
      <c r="J2019">
        <v>794.9</v>
      </c>
    </row>
    <row r="2020" spans="1:10" x14ac:dyDescent="0.25">
      <c r="A2020">
        <v>85</v>
      </c>
      <c r="B2020">
        <v>2017</v>
      </c>
      <c r="C2020" t="s">
        <v>34</v>
      </c>
      <c r="D2020" t="s">
        <v>48</v>
      </c>
      <c r="E2020" t="s">
        <v>39</v>
      </c>
      <c r="F2020">
        <v>3</v>
      </c>
      <c r="G2020" t="s">
        <v>45</v>
      </c>
      <c r="H2020" t="s">
        <v>46</v>
      </c>
      <c r="I2020" t="s">
        <v>37</v>
      </c>
      <c r="J2020">
        <v>847.3</v>
      </c>
    </row>
    <row r="2021" spans="1:10" x14ac:dyDescent="0.25">
      <c r="A2021">
        <v>85</v>
      </c>
      <c r="B2021">
        <v>2017</v>
      </c>
      <c r="C2021" t="s">
        <v>34</v>
      </c>
      <c r="D2021" t="s">
        <v>48</v>
      </c>
      <c r="E2021" t="s">
        <v>39</v>
      </c>
      <c r="F2021">
        <v>4</v>
      </c>
      <c r="G2021" t="s">
        <v>45</v>
      </c>
      <c r="H2021" t="s">
        <v>46</v>
      </c>
      <c r="I2021" t="s">
        <v>51</v>
      </c>
      <c r="J2021">
        <v>714</v>
      </c>
    </row>
    <row r="2022" spans="1:10" x14ac:dyDescent="0.25">
      <c r="A2022">
        <v>85</v>
      </c>
      <c r="B2022">
        <v>2017</v>
      </c>
      <c r="C2022" t="s">
        <v>34</v>
      </c>
      <c r="D2022" t="s">
        <v>48</v>
      </c>
      <c r="E2022" t="s">
        <v>39</v>
      </c>
      <c r="F2022">
        <v>5</v>
      </c>
      <c r="G2022" t="s">
        <v>38</v>
      </c>
      <c r="H2022" t="s">
        <v>2</v>
      </c>
      <c r="I2022" t="s">
        <v>51</v>
      </c>
      <c r="J2022">
        <v>335.4</v>
      </c>
    </row>
    <row r="2023" spans="1:10" x14ac:dyDescent="0.25">
      <c r="A2023">
        <v>85</v>
      </c>
      <c r="B2023">
        <v>2017</v>
      </c>
      <c r="C2023" t="s">
        <v>34</v>
      </c>
      <c r="D2023" t="s">
        <v>48</v>
      </c>
      <c r="E2023" t="s">
        <v>39</v>
      </c>
      <c r="F2023">
        <v>6</v>
      </c>
      <c r="G2023" t="s">
        <v>45</v>
      </c>
      <c r="H2023" t="s">
        <v>2</v>
      </c>
      <c r="I2023" t="s">
        <v>51</v>
      </c>
      <c r="J2023">
        <v>432.7</v>
      </c>
    </row>
    <row r="2024" spans="1:10" x14ac:dyDescent="0.25">
      <c r="A2024">
        <v>85</v>
      </c>
      <c r="B2024">
        <v>2017</v>
      </c>
      <c r="C2024" t="s">
        <v>34</v>
      </c>
      <c r="D2024" t="s">
        <v>49</v>
      </c>
      <c r="E2024" t="s">
        <v>39</v>
      </c>
      <c r="F2024">
        <v>1</v>
      </c>
      <c r="G2024" t="s">
        <v>38</v>
      </c>
      <c r="H2024" t="s">
        <v>2</v>
      </c>
      <c r="I2024" t="s">
        <v>37</v>
      </c>
      <c r="J2024">
        <v>821.3</v>
      </c>
    </row>
    <row r="2025" spans="1:10" x14ac:dyDescent="0.25">
      <c r="A2025">
        <v>85</v>
      </c>
      <c r="B2025">
        <v>2017</v>
      </c>
      <c r="C2025" t="s">
        <v>34</v>
      </c>
      <c r="D2025" t="s">
        <v>49</v>
      </c>
      <c r="E2025" t="s">
        <v>39</v>
      </c>
      <c r="F2025">
        <v>2</v>
      </c>
      <c r="G2025" t="s">
        <v>38</v>
      </c>
      <c r="H2025" t="s">
        <v>2</v>
      </c>
      <c r="I2025" t="s">
        <v>37</v>
      </c>
      <c r="J2025">
        <v>716.7</v>
      </c>
    </row>
    <row r="2026" spans="1:10" x14ac:dyDescent="0.25">
      <c r="A2026">
        <v>85</v>
      </c>
      <c r="B2026">
        <v>2017</v>
      </c>
      <c r="C2026" t="s">
        <v>34</v>
      </c>
      <c r="D2026" t="s">
        <v>49</v>
      </c>
      <c r="E2026" t="s">
        <v>39</v>
      </c>
      <c r="F2026">
        <v>3</v>
      </c>
      <c r="G2026" t="s">
        <v>38</v>
      </c>
      <c r="H2026" t="s">
        <v>46</v>
      </c>
      <c r="I2026" t="s">
        <v>51</v>
      </c>
      <c r="J2026">
        <v>1312</v>
      </c>
    </row>
    <row r="2027" spans="1:10" x14ac:dyDescent="0.25">
      <c r="A2027">
        <v>85</v>
      </c>
      <c r="B2027">
        <v>2017</v>
      </c>
      <c r="C2027" t="s">
        <v>34</v>
      </c>
      <c r="D2027" t="s">
        <v>49</v>
      </c>
      <c r="E2027" t="s">
        <v>39</v>
      </c>
      <c r="F2027">
        <v>4</v>
      </c>
      <c r="G2027" t="s">
        <v>45</v>
      </c>
      <c r="H2027" t="s">
        <v>46</v>
      </c>
      <c r="I2027" t="s">
        <v>51</v>
      </c>
      <c r="J2027">
        <v>1028.2</v>
      </c>
    </row>
    <row r="2028" spans="1:10" x14ac:dyDescent="0.25">
      <c r="A2028">
        <v>85</v>
      </c>
      <c r="B2028">
        <v>2017</v>
      </c>
      <c r="C2028" t="s">
        <v>34</v>
      </c>
      <c r="D2028" t="s">
        <v>49</v>
      </c>
      <c r="E2028" t="s">
        <v>39</v>
      </c>
      <c r="F2028">
        <v>5</v>
      </c>
      <c r="G2028" t="s">
        <v>45</v>
      </c>
      <c r="H2028" t="s">
        <v>46</v>
      </c>
      <c r="I2028" t="s">
        <v>51</v>
      </c>
      <c r="J2028">
        <v>1140.8</v>
      </c>
    </row>
    <row r="2029" spans="1:10" x14ac:dyDescent="0.25">
      <c r="A2029">
        <v>85</v>
      </c>
      <c r="B2029">
        <v>2017</v>
      </c>
      <c r="C2029" t="s">
        <v>34</v>
      </c>
      <c r="D2029" t="s">
        <v>49</v>
      </c>
      <c r="E2029" t="s">
        <v>39</v>
      </c>
      <c r="F2029">
        <v>6</v>
      </c>
      <c r="G2029" t="s">
        <v>38</v>
      </c>
      <c r="H2029" t="s">
        <v>2</v>
      </c>
      <c r="I2029" t="s">
        <v>37</v>
      </c>
      <c r="J2029">
        <v>794.5</v>
      </c>
    </row>
    <row r="2030" spans="1:10" x14ac:dyDescent="0.25">
      <c r="A2030">
        <v>85</v>
      </c>
      <c r="B2030">
        <v>2018</v>
      </c>
      <c r="C2030" t="s">
        <v>34</v>
      </c>
      <c r="D2030" t="s">
        <v>48</v>
      </c>
      <c r="E2030" t="s">
        <v>39</v>
      </c>
      <c r="F2030">
        <v>1</v>
      </c>
      <c r="G2030" t="s">
        <v>38</v>
      </c>
      <c r="H2030" t="s">
        <v>46</v>
      </c>
      <c r="I2030" t="s">
        <v>51</v>
      </c>
      <c r="J2030">
        <v>981.5</v>
      </c>
    </row>
    <row r="2031" spans="1:10" x14ac:dyDescent="0.25">
      <c r="A2031">
        <v>85</v>
      </c>
      <c r="B2031">
        <v>2018</v>
      </c>
      <c r="C2031" t="s">
        <v>34</v>
      </c>
      <c r="D2031" t="s">
        <v>48</v>
      </c>
      <c r="E2031" t="s">
        <v>39</v>
      </c>
      <c r="F2031">
        <v>2</v>
      </c>
      <c r="G2031" t="s">
        <v>38</v>
      </c>
      <c r="H2031" t="s">
        <v>46</v>
      </c>
      <c r="I2031" t="s">
        <v>51</v>
      </c>
      <c r="J2031">
        <v>1010</v>
      </c>
    </row>
    <row r="2032" spans="1:10" x14ac:dyDescent="0.25">
      <c r="A2032">
        <v>85</v>
      </c>
      <c r="B2032">
        <v>2018</v>
      </c>
      <c r="C2032" t="s">
        <v>34</v>
      </c>
      <c r="D2032" t="s">
        <v>48</v>
      </c>
      <c r="E2032" t="s">
        <v>39</v>
      </c>
      <c r="F2032">
        <v>3</v>
      </c>
      <c r="G2032" t="s">
        <v>45</v>
      </c>
      <c r="H2032" t="s">
        <v>46</v>
      </c>
      <c r="I2032" t="s">
        <v>51</v>
      </c>
      <c r="J2032">
        <v>1121.9000000000001</v>
      </c>
    </row>
    <row r="2033" spans="1:10" x14ac:dyDescent="0.25">
      <c r="A2033">
        <v>85</v>
      </c>
      <c r="B2033">
        <v>2018</v>
      </c>
      <c r="C2033" t="s">
        <v>34</v>
      </c>
      <c r="D2033" t="s">
        <v>48</v>
      </c>
      <c r="E2033" t="s">
        <v>39</v>
      </c>
      <c r="F2033">
        <v>4</v>
      </c>
      <c r="G2033" t="s">
        <v>38</v>
      </c>
      <c r="H2033" t="s">
        <v>2</v>
      </c>
      <c r="I2033" t="s">
        <v>51</v>
      </c>
      <c r="J2033">
        <v>590.70000000000005</v>
      </c>
    </row>
    <row r="2034" spans="1:10" x14ac:dyDescent="0.25">
      <c r="A2034">
        <v>85</v>
      </c>
      <c r="B2034">
        <v>2018</v>
      </c>
      <c r="C2034" t="s">
        <v>34</v>
      </c>
      <c r="D2034" t="s">
        <v>48</v>
      </c>
      <c r="E2034" t="s">
        <v>39</v>
      </c>
      <c r="F2034">
        <v>5</v>
      </c>
      <c r="G2034" t="s">
        <v>38</v>
      </c>
      <c r="H2034" t="s">
        <v>46</v>
      </c>
      <c r="I2034" t="s">
        <v>37</v>
      </c>
      <c r="J2034">
        <v>1048.7</v>
      </c>
    </row>
    <row r="2035" spans="1:10" x14ac:dyDescent="0.25">
      <c r="A2035">
        <v>85</v>
      </c>
      <c r="B2035">
        <v>2018</v>
      </c>
      <c r="C2035" t="s">
        <v>34</v>
      </c>
      <c r="D2035" t="s">
        <v>48</v>
      </c>
      <c r="E2035" t="s">
        <v>39</v>
      </c>
      <c r="F2035">
        <v>6</v>
      </c>
      <c r="G2035" t="s">
        <v>45</v>
      </c>
      <c r="H2035" t="s">
        <v>46</v>
      </c>
      <c r="I2035" t="s">
        <v>51</v>
      </c>
      <c r="J2035">
        <v>910.5</v>
      </c>
    </row>
    <row r="2036" spans="1:10" x14ac:dyDescent="0.25">
      <c r="A2036">
        <v>85</v>
      </c>
      <c r="B2036">
        <v>2018</v>
      </c>
      <c r="C2036" t="s">
        <v>34</v>
      </c>
      <c r="D2036" t="s">
        <v>49</v>
      </c>
      <c r="E2036" t="s">
        <v>39</v>
      </c>
      <c r="F2036">
        <v>1</v>
      </c>
      <c r="G2036" t="s">
        <v>38</v>
      </c>
      <c r="H2036" t="s">
        <v>2</v>
      </c>
      <c r="I2036" t="s">
        <v>37</v>
      </c>
      <c r="J2036">
        <v>1083.7</v>
      </c>
    </row>
    <row r="2037" spans="1:10" x14ac:dyDescent="0.25">
      <c r="A2037">
        <v>85</v>
      </c>
      <c r="B2037">
        <v>2018</v>
      </c>
      <c r="C2037" t="s">
        <v>34</v>
      </c>
      <c r="D2037" t="s">
        <v>49</v>
      </c>
      <c r="E2037" t="s">
        <v>39</v>
      </c>
      <c r="F2037">
        <v>2</v>
      </c>
      <c r="G2037" t="s">
        <v>38</v>
      </c>
      <c r="H2037" t="s">
        <v>2</v>
      </c>
      <c r="I2037" t="s">
        <v>37</v>
      </c>
      <c r="J2037">
        <v>1103</v>
      </c>
    </row>
    <row r="2038" spans="1:10" x14ac:dyDescent="0.25">
      <c r="A2038">
        <v>85</v>
      </c>
      <c r="B2038">
        <v>2018</v>
      </c>
      <c r="C2038" t="s">
        <v>34</v>
      </c>
      <c r="D2038" t="s">
        <v>49</v>
      </c>
      <c r="E2038" t="s">
        <v>39</v>
      </c>
      <c r="F2038">
        <v>3</v>
      </c>
      <c r="G2038" t="s">
        <v>38</v>
      </c>
      <c r="H2038" t="s">
        <v>2</v>
      </c>
      <c r="I2038" t="s">
        <v>51</v>
      </c>
      <c r="J2038">
        <v>1039.5999999999999</v>
      </c>
    </row>
    <row r="2039" spans="1:10" x14ac:dyDescent="0.25">
      <c r="A2039">
        <v>85</v>
      </c>
      <c r="B2039">
        <v>2018</v>
      </c>
      <c r="C2039" t="s">
        <v>34</v>
      </c>
      <c r="D2039" t="s">
        <v>49</v>
      </c>
      <c r="E2039" t="s">
        <v>39</v>
      </c>
      <c r="F2039">
        <v>4</v>
      </c>
      <c r="G2039" t="s">
        <v>38</v>
      </c>
      <c r="H2039" t="s">
        <v>46</v>
      </c>
      <c r="I2039" t="s">
        <v>37</v>
      </c>
      <c r="J2039">
        <v>1346.5</v>
      </c>
    </row>
    <row r="2040" spans="1:10" x14ac:dyDescent="0.25">
      <c r="A2040">
        <v>85</v>
      </c>
      <c r="B2040">
        <v>2018</v>
      </c>
      <c r="C2040" t="s">
        <v>34</v>
      </c>
      <c r="D2040" t="s">
        <v>49</v>
      </c>
      <c r="E2040" t="s">
        <v>39</v>
      </c>
      <c r="F2040">
        <v>5</v>
      </c>
      <c r="G2040" t="s">
        <v>45</v>
      </c>
      <c r="H2040" t="s">
        <v>46</v>
      </c>
      <c r="I2040" t="s">
        <v>51</v>
      </c>
      <c r="J2040">
        <v>1434.7</v>
      </c>
    </row>
    <row r="2041" spans="1:10" x14ac:dyDescent="0.25">
      <c r="A2041">
        <v>85</v>
      </c>
      <c r="B2041">
        <v>2018</v>
      </c>
      <c r="C2041" t="s">
        <v>34</v>
      </c>
      <c r="D2041" t="s">
        <v>49</v>
      </c>
      <c r="E2041" t="s">
        <v>39</v>
      </c>
      <c r="F2041">
        <v>6</v>
      </c>
      <c r="G2041" t="s">
        <v>45</v>
      </c>
      <c r="H2041" t="s">
        <v>2</v>
      </c>
      <c r="I2041" t="s">
        <v>51</v>
      </c>
      <c r="J2041">
        <v>1019.2</v>
      </c>
    </row>
    <row r="2042" spans="1:10" x14ac:dyDescent="0.25">
      <c r="A2042">
        <v>86</v>
      </c>
      <c r="B2042">
        <v>2017</v>
      </c>
      <c r="C2042" t="s">
        <v>34</v>
      </c>
      <c r="D2042" t="s">
        <v>48</v>
      </c>
      <c r="E2042" t="s">
        <v>39</v>
      </c>
      <c r="F2042">
        <v>1</v>
      </c>
      <c r="G2042" t="s">
        <v>45</v>
      </c>
      <c r="H2042" t="s">
        <v>2</v>
      </c>
      <c r="I2042" t="s">
        <v>51</v>
      </c>
      <c r="J2042">
        <v>420.4</v>
      </c>
    </row>
    <row r="2043" spans="1:10" x14ac:dyDescent="0.25">
      <c r="A2043">
        <v>86</v>
      </c>
      <c r="B2043">
        <v>2017</v>
      </c>
      <c r="C2043" t="s">
        <v>34</v>
      </c>
      <c r="D2043" t="s">
        <v>48</v>
      </c>
      <c r="E2043" t="s">
        <v>39</v>
      </c>
      <c r="F2043">
        <v>2</v>
      </c>
      <c r="G2043" t="s">
        <v>38</v>
      </c>
      <c r="H2043" t="s">
        <v>46</v>
      </c>
      <c r="I2043" t="s">
        <v>37</v>
      </c>
      <c r="J2043">
        <v>784.5</v>
      </c>
    </row>
    <row r="2044" spans="1:10" x14ac:dyDescent="0.25">
      <c r="A2044">
        <v>86</v>
      </c>
      <c r="B2044">
        <v>2017</v>
      </c>
      <c r="C2044" t="s">
        <v>34</v>
      </c>
      <c r="D2044" t="s">
        <v>48</v>
      </c>
      <c r="E2044" t="s">
        <v>39</v>
      </c>
      <c r="F2044">
        <v>3</v>
      </c>
      <c r="G2044" t="s">
        <v>45</v>
      </c>
      <c r="H2044" t="s">
        <v>46</v>
      </c>
      <c r="I2044" t="s">
        <v>51</v>
      </c>
      <c r="J2044">
        <v>741.3</v>
      </c>
    </row>
    <row r="2045" spans="1:10" x14ac:dyDescent="0.25">
      <c r="A2045">
        <v>86</v>
      </c>
      <c r="B2045">
        <v>2017</v>
      </c>
      <c r="C2045" t="s">
        <v>34</v>
      </c>
      <c r="D2045" t="s">
        <v>48</v>
      </c>
      <c r="E2045" t="s">
        <v>39</v>
      </c>
      <c r="F2045">
        <v>4</v>
      </c>
      <c r="G2045" t="s">
        <v>38</v>
      </c>
      <c r="H2045" t="s">
        <v>46</v>
      </c>
      <c r="I2045" t="s">
        <v>37</v>
      </c>
      <c r="J2045">
        <v>898.3</v>
      </c>
    </row>
    <row r="2046" spans="1:10" x14ac:dyDescent="0.25">
      <c r="A2046">
        <v>86</v>
      </c>
      <c r="B2046">
        <v>2017</v>
      </c>
      <c r="C2046" t="s">
        <v>34</v>
      </c>
      <c r="D2046" t="s">
        <v>48</v>
      </c>
      <c r="E2046" t="s">
        <v>39</v>
      </c>
      <c r="F2046">
        <v>5</v>
      </c>
      <c r="G2046" t="s">
        <v>45</v>
      </c>
      <c r="H2046" t="s">
        <v>2</v>
      </c>
      <c r="I2046" t="s">
        <v>37</v>
      </c>
      <c r="J2046">
        <v>591.20000000000005</v>
      </c>
    </row>
    <row r="2047" spans="1:10" x14ac:dyDescent="0.25">
      <c r="A2047">
        <v>86</v>
      </c>
      <c r="B2047">
        <v>2017</v>
      </c>
      <c r="C2047" t="s">
        <v>34</v>
      </c>
      <c r="D2047" t="s">
        <v>48</v>
      </c>
      <c r="E2047" t="s">
        <v>39</v>
      </c>
      <c r="F2047">
        <v>6</v>
      </c>
      <c r="G2047" t="s">
        <v>45</v>
      </c>
      <c r="H2047" t="s">
        <v>2</v>
      </c>
      <c r="I2047" t="s">
        <v>51</v>
      </c>
      <c r="J2047">
        <v>382.1</v>
      </c>
    </row>
    <row r="2048" spans="1:10" x14ac:dyDescent="0.25">
      <c r="A2048">
        <v>86</v>
      </c>
      <c r="B2048">
        <v>2017</v>
      </c>
      <c r="C2048" t="s">
        <v>34</v>
      </c>
      <c r="D2048" t="s">
        <v>49</v>
      </c>
      <c r="E2048" t="s">
        <v>39</v>
      </c>
      <c r="F2048">
        <v>1</v>
      </c>
      <c r="G2048" t="s">
        <v>38</v>
      </c>
      <c r="H2048" t="s">
        <v>46</v>
      </c>
      <c r="I2048" t="s">
        <v>37</v>
      </c>
      <c r="J2048">
        <v>1306.5</v>
      </c>
    </row>
    <row r="2049" spans="1:10" x14ac:dyDescent="0.25">
      <c r="A2049">
        <v>86</v>
      </c>
      <c r="B2049">
        <v>2017</v>
      </c>
      <c r="C2049" t="s">
        <v>34</v>
      </c>
      <c r="D2049" t="s">
        <v>49</v>
      </c>
      <c r="E2049" t="s">
        <v>39</v>
      </c>
      <c r="F2049">
        <v>2</v>
      </c>
      <c r="G2049" t="s">
        <v>45</v>
      </c>
      <c r="H2049" t="s">
        <v>46</v>
      </c>
      <c r="I2049" t="s">
        <v>51</v>
      </c>
      <c r="J2049">
        <v>1054.8</v>
      </c>
    </row>
    <row r="2050" spans="1:10" x14ac:dyDescent="0.25">
      <c r="A2050">
        <v>86</v>
      </c>
      <c r="B2050">
        <v>2017</v>
      </c>
      <c r="C2050" t="s">
        <v>34</v>
      </c>
      <c r="D2050" t="s">
        <v>49</v>
      </c>
      <c r="E2050" t="s">
        <v>39</v>
      </c>
      <c r="F2050">
        <v>3</v>
      </c>
      <c r="G2050" t="s">
        <v>45</v>
      </c>
      <c r="H2050" t="s">
        <v>2</v>
      </c>
      <c r="I2050" t="s">
        <v>37</v>
      </c>
      <c r="J2050">
        <v>820.5</v>
      </c>
    </row>
    <row r="2051" spans="1:10" x14ac:dyDescent="0.25">
      <c r="A2051">
        <v>86</v>
      </c>
      <c r="B2051">
        <v>2017</v>
      </c>
      <c r="C2051" t="s">
        <v>34</v>
      </c>
      <c r="D2051" t="s">
        <v>49</v>
      </c>
      <c r="E2051" t="s">
        <v>39</v>
      </c>
      <c r="F2051">
        <v>4</v>
      </c>
      <c r="G2051" t="s">
        <v>45</v>
      </c>
      <c r="H2051" t="s">
        <v>2</v>
      </c>
      <c r="I2051" t="s">
        <v>51</v>
      </c>
      <c r="J2051">
        <v>757</v>
      </c>
    </row>
    <row r="2052" spans="1:10" x14ac:dyDescent="0.25">
      <c r="A2052">
        <v>86</v>
      </c>
      <c r="B2052">
        <v>2017</v>
      </c>
      <c r="C2052" t="s">
        <v>34</v>
      </c>
      <c r="D2052" t="s">
        <v>49</v>
      </c>
      <c r="E2052" t="s">
        <v>39</v>
      </c>
      <c r="F2052">
        <v>5</v>
      </c>
      <c r="G2052" t="s">
        <v>45</v>
      </c>
      <c r="H2052" t="s">
        <v>2</v>
      </c>
      <c r="I2052" t="s">
        <v>37</v>
      </c>
      <c r="J2052">
        <v>866.9</v>
      </c>
    </row>
    <row r="2053" spans="1:10" x14ac:dyDescent="0.25">
      <c r="A2053">
        <v>86</v>
      </c>
      <c r="B2053">
        <v>2017</v>
      </c>
      <c r="C2053" t="s">
        <v>34</v>
      </c>
      <c r="D2053" t="s">
        <v>49</v>
      </c>
      <c r="E2053" t="s">
        <v>39</v>
      </c>
      <c r="F2053">
        <v>6</v>
      </c>
      <c r="G2053" t="s">
        <v>38</v>
      </c>
      <c r="H2053" t="s">
        <v>2</v>
      </c>
      <c r="I2053" t="s">
        <v>51</v>
      </c>
      <c r="J2053">
        <v>997.2</v>
      </c>
    </row>
    <row r="2054" spans="1:10" x14ac:dyDescent="0.25">
      <c r="A2054">
        <v>86</v>
      </c>
      <c r="B2054">
        <v>2018</v>
      </c>
      <c r="C2054" t="s">
        <v>34</v>
      </c>
      <c r="D2054" t="s">
        <v>48</v>
      </c>
      <c r="E2054" t="s">
        <v>39</v>
      </c>
      <c r="F2054">
        <v>1</v>
      </c>
      <c r="G2054" t="s">
        <v>45</v>
      </c>
      <c r="H2054" t="s">
        <v>46</v>
      </c>
      <c r="I2054" t="s">
        <v>51</v>
      </c>
      <c r="J2054">
        <v>977.9</v>
      </c>
    </row>
    <row r="2055" spans="1:10" x14ac:dyDescent="0.25">
      <c r="A2055">
        <v>86</v>
      </c>
      <c r="B2055">
        <v>2018</v>
      </c>
      <c r="C2055" t="s">
        <v>34</v>
      </c>
      <c r="D2055" t="s">
        <v>48</v>
      </c>
      <c r="E2055" t="s">
        <v>39</v>
      </c>
      <c r="F2055">
        <v>2</v>
      </c>
      <c r="G2055" t="s">
        <v>38</v>
      </c>
      <c r="H2055" t="s">
        <v>2</v>
      </c>
      <c r="I2055" t="s">
        <v>51</v>
      </c>
      <c r="J2055">
        <v>592.20000000000005</v>
      </c>
    </row>
    <row r="2056" spans="1:10" x14ac:dyDescent="0.25">
      <c r="A2056">
        <v>86</v>
      </c>
      <c r="B2056">
        <v>2018</v>
      </c>
      <c r="C2056" t="s">
        <v>34</v>
      </c>
      <c r="D2056" t="s">
        <v>48</v>
      </c>
      <c r="E2056" t="s">
        <v>39</v>
      </c>
      <c r="F2056">
        <v>3</v>
      </c>
      <c r="G2056" t="s">
        <v>45</v>
      </c>
      <c r="H2056" t="s">
        <v>2</v>
      </c>
      <c r="I2056" t="s">
        <v>37</v>
      </c>
      <c r="J2056">
        <v>620.9</v>
      </c>
    </row>
    <row r="2057" spans="1:10" x14ac:dyDescent="0.25">
      <c r="A2057">
        <v>86</v>
      </c>
      <c r="B2057">
        <v>2018</v>
      </c>
      <c r="C2057" t="s">
        <v>34</v>
      </c>
      <c r="D2057" t="s">
        <v>48</v>
      </c>
      <c r="E2057" t="s">
        <v>39</v>
      </c>
      <c r="F2057">
        <v>4</v>
      </c>
      <c r="G2057" t="s">
        <v>45</v>
      </c>
      <c r="H2057" t="s">
        <v>2</v>
      </c>
      <c r="I2057" t="s">
        <v>51</v>
      </c>
      <c r="J2057">
        <v>596.4</v>
      </c>
    </row>
    <row r="2058" spans="1:10" x14ac:dyDescent="0.25">
      <c r="A2058">
        <v>86</v>
      </c>
      <c r="B2058">
        <v>2018</v>
      </c>
      <c r="C2058" t="s">
        <v>34</v>
      </c>
      <c r="D2058" t="s">
        <v>48</v>
      </c>
      <c r="E2058" t="s">
        <v>39</v>
      </c>
      <c r="F2058">
        <v>5</v>
      </c>
      <c r="G2058" t="s">
        <v>45</v>
      </c>
      <c r="H2058" t="s">
        <v>2</v>
      </c>
      <c r="I2058" t="s">
        <v>37</v>
      </c>
      <c r="J2058">
        <v>658.2</v>
      </c>
    </row>
    <row r="2059" spans="1:10" x14ac:dyDescent="0.25">
      <c r="A2059">
        <v>86</v>
      </c>
      <c r="B2059">
        <v>2018</v>
      </c>
      <c r="C2059" t="s">
        <v>34</v>
      </c>
      <c r="D2059" t="s">
        <v>48</v>
      </c>
      <c r="E2059" t="s">
        <v>39</v>
      </c>
      <c r="F2059">
        <v>6</v>
      </c>
      <c r="G2059" t="s">
        <v>45</v>
      </c>
      <c r="H2059" t="s">
        <v>2</v>
      </c>
      <c r="I2059" t="s">
        <v>51</v>
      </c>
      <c r="J2059">
        <v>575.1</v>
      </c>
    </row>
    <row r="2060" spans="1:10" x14ac:dyDescent="0.25">
      <c r="A2060">
        <v>86</v>
      </c>
      <c r="B2060">
        <v>2018</v>
      </c>
      <c r="C2060" t="s">
        <v>34</v>
      </c>
      <c r="D2060" t="s">
        <v>49</v>
      </c>
      <c r="E2060" t="s">
        <v>39</v>
      </c>
      <c r="F2060">
        <v>1</v>
      </c>
      <c r="G2060" t="s">
        <v>45</v>
      </c>
      <c r="H2060" t="s">
        <v>46</v>
      </c>
      <c r="I2060" t="s">
        <v>51</v>
      </c>
      <c r="J2060">
        <v>1328.9</v>
      </c>
    </row>
    <row r="2061" spans="1:10" x14ac:dyDescent="0.25">
      <c r="A2061">
        <v>86</v>
      </c>
      <c r="B2061">
        <v>2018</v>
      </c>
      <c r="C2061" t="s">
        <v>34</v>
      </c>
      <c r="D2061" t="s">
        <v>49</v>
      </c>
      <c r="E2061" t="s">
        <v>39</v>
      </c>
      <c r="F2061">
        <v>2</v>
      </c>
      <c r="G2061" t="s">
        <v>38</v>
      </c>
      <c r="H2061" t="s">
        <v>46</v>
      </c>
      <c r="I2061" t="s">
        <v>51</v>
      </c>
      <c r="J2061">
        <v>1482.4</v>
      </c>
    </row>
    <row r="2062" spans="1:10" x14ac:dyDescent="0.25">
      <c r="A2062">
        <v>86</v>
      </c>
      <c r="B2062">
        <v>2018</v>
      </c>
      <c r="C2062" t="s">
        <v>34</v>
      </c>
      <c r="D2062" t="s">
        <v>49</v>
      </c>
      <c r="E2062" t="s">
        <v>39</v>
      </c>
      <c r="F2062">
        <v>3</v>
      </c>
      <c r="G2062" t="s">
        <v>45</v>
      </c>
      <c r="H2062" t="s">
        <v>2</v>
      </c>
      <c r="I2062" t="s">
        <v>37</v>
      </c>
      <c r="J2062">
        <v>753.3</v>
      </c>
    </row>
    <row r="2063" spans="1:10" x14ac:dyDescent="0.25">
      <c r="A2063">
        <v>86</v>
      </c>
      <c r="B2063">
        <v>2018</v>
      </c>
      <c r="C2063" t="s">
        <v>34</v>
      </c>
      <c r="D2063" t="s">
        <v>49</v>
      </c>
      <c r="E2063" t="s">
        <v>39</v>
      </c>
      <c r="F2063">
        <v>4</v>
      </c>
      <c r="G2063" t="s">
        <v>45</v>
      </c>
      <c r="H2063" t="s">
        <v>2</v>
      </c>
      <c r="I2063" t="s">
        <v>51</v>
      </c>
      <c r="J2063">
        <v>1162.4000000000001</v>
      </c>
    </row>
    <row r="2064" spans="1:10" x14ac:dyDescent="0.25">
      <c r="A2064">
        <v>86</v>
      </c>
      <c r="B2064">
        <v>2018</v>
      </c>
      <c r="C2064" t="s">
        <v>34</v>
      </c>
      <c r="D2064" t="s">
        <v>49</v>
      </c>
      <c r="E2064" t="s">
        <v>39</v>
      </c>
      <c r="F2064">
        <v>5</v>
      </c>
      <c r="G2064" t="s">
        <v>45</v>
      </c>
      <c r="H2064" t="s">
        <v>46</v>
      </c>
      <c r="I2064" t="s">
        <v>51</v>
      </c>
      <c r="J2064">
        <v>1501.6</v>
      </c>
    </row>
    <row r="2065" spans="1:10" x14ac:dyDescent="0.25">
      <c r="A2065">
        <v>86</v>
      </c>
      <c r="B2065">
        <v>2018</v>
      </c>
      <c r="C2065" t="s">
        <v>34</v>
      </c>
      <c r="D2065" t="s">
        <v>49</v>
      </c>
      <c r="E2065" t="s">
        <v>39</v>
      </c>
      <c r="F2065">
        <v>6</v>
      </c>
      <c r="G2065" t="s">
        <v>38</v>
      </c>
      <c r="H2065" t="s">
        <v>2</v>
      </c>
      <c r="I2065" t="s">
        <v>51</v>
      </c>
      <c r="J2065">
        <v>960.1</v>
      </c>
    </row>
    <row r="2066" spans="1:10" x14ac:dyDescent="0.25">
      <c r="A2066">
        <v>87</v>
      </c>
      <c r="B2066">
        <v>2017</v>
      </c>
      <c r="C2066" t="s">
        <v>34</v>
      </c>
      <c r="D2066" t="s">
        <v>48</v>
      </c>
      <c r="E2066" t="s">
        <v>39</v>
      </c>
      <c r="F2066">
        <v>1</v>
      </c>
      <c r="G2066" t="s">
        <v>38</v>
      </c>
      <c r="H2066" t="s">
        <v>46</v>
      </c>
      <c r="I2066" t="s">
        <v>37</v>
      </c>
      <c r="J2066">
        <v>608.1</v>
      </c>
    </row>
    <row r="2067" spans="1:10" x14ac:dyDescent="0.25">
      <c r="A2067">
        <v>87</v>
      </c>
      <c r="B2067">
        <v>2017</v>
      </c>
      <c r="C2067" t="s">
        <v>34</v>
      </c>
      <c r="D2067" t="s">
        <v>48</v>
      </c>
      <c r="E2067" t="s">
        <v>39</v>
      </c>
      <c r="F2067">
        <v>2</v>
      </c>
      <c r="G2067" t="s">
        <v>45</v>
      </c>
      <c r="H2067" t="s">
        <v>2</v>
      </c>
      <c r="I2067" t="s">
        <v>37</v>
      </c>
      <c r="J2067">
        <v>306.2</v>
      </c>
    </row>
    <row r="2068" spans="1:10" x14ac:dyDescent="0.25">
      <c r="A2068">
        <v>87</v>
      </c>
      <c r="B2068">
        <v>2017</v>
      </c>
      <c r="C2068" t="s">
        <v>34</v>
      </c>
      <c r="D2068" t="s">
        <v>48</v>
      </c>
      <c r="E2068" t="s">
        <v>39</v>
      </c>
      <c r="F2068">
        <v>3</v>
      </c>
      <c r="G2068" t="s">
        <v>38</v>
      </c>
      <c r="H2068" t="s">
        <v>2</v>
      </c>
      <c r="I2068" t="s">
        <v>37</v>
      </c>
      <c r="J2068">
        <v>477.6</v>
      </c>
    </row>
    <row r="2069" spans="1:10" x14ac:dyDescent="0.25">
      <c r="A2069">
        <v>87</v>
      </c>
      <c r="B2069">
        <v>2017</v>
      </c>
      <c r="C2069" t="s">
        <v>34</v>
      </c>
      <c r="D2069" t="s">
        <v>48</v>
      </c>
      <c r="E2069" t="s">
        <v>39</v>
      </c>
      <c r="F2069">
        <v>4</v>
      </c>
      <c r="G2069" t="s">
        <v>45</v>
      </c>
      <c r="H2069" t="s">
        <v>46</v>
      </c>
      <c r="I2069" t="s">
        <v>37</v>
      </c>
      <c r="J2069">
        <v>894.1</v>
      </c>
    </row>
    <row r="2070" spans="1:10" x14ac:dyDescent="0.25">
      <c r="A2070">
        <v>87</v>
      </c>
      <c r="B2070">
        <v>2017</v>
      </c>
      <c r="C2070" t="s">
        <v>34</v>
      </c>
      <c r="D2070" t="s">
        <v>48</v>
      </c>
      <c r="E2070" t="s">
        <v>39</v>
      </c>
      <c r="F2070">
        <v>5</v>
      </c>
      <c r="G2070" t="s">
        <v>45</v>
      </c>
      <c r="H2070" t="s">
        <v>2</v>
      </c>
      <c r="I2070" t="s">
        <v>37</v>
      </c>
      <c r="J2070">
        <v>479.2</v>
      </c>
    </row>
    <row r="2071" spans="1:10" x14ac:dyDescent="0.25">
      <c r="A2071">
        <v>87</v>
      </c>
      <c r="B2071">
        <v>2017</v>
      </c>
      <c r="C2071" t="s">
        <v>34</v>
      </c>
      <c r="D2071" t="s">
        <v>48</v>
      </c>
      <c r="E2071" t="s">
        <v>39</v>
      </c>
      <c r="F2071">
        <v>6</v>
      </c>
      <c r="G2071" t="s">
        <v>38</v>
      </c>
      <c r="H2071" t="s">
        <v>46</v>
      </c>
      <c r="I2071" t="s">
        <v>51</v>
      </c>
      <c r="J2071">
        <v>773.8</v>
      </c>
    </row>
    <row r="2072" spans="1:10" x14ac:dyDescent="0.25">
      <c r="A2072">
        <v>87</v>
      </c>
      <c r="B2072">
        <v>2017</v>
      </c>
      <c r="C2072" t="s">
        <v>34</v>
      </c>
      <c r="D2072" t="s">
        <v>49</v>
      </c>
      <c r="E2072" t="s">
        <v>39</v>
      </c>
      <c r="F2072">
        <v>1</v>
      </c>
      <c r="G2072" t="s">
        <v>45</v>
      </c>
      <c r="H2072" t="s">
        <v>46</v>
      </c>
      <c r="I2072" t="s">
        <v>37</v>
      </c>
      <c r="J2072">
        <v>1245.4000000000001</v>
      </c>
    </row>
    <row r="2073" spans="1:10" x14ac:dyDescent="0.25">
      <c r="A2073">
        <v>87</v>
      </c>
      <c r="B2073">
        <v>2017</v>
      </c>
      <c r="C2073" t="s">
        <v>34</v>
      </c>
      <c r="D2073" t="s">
        <v>49</v>
      </c>
      <c r="E2073" t="s">
        <v>39</v>
      </c>
      <c r="F2073">
        <v>2</v>
      </c>
      <c r="G2073" t="s">
        <v>45</v>
      </c>
      <c r="H2073" t="s">
        <v>2</v>
      </c>
      <c r="I2073" t="s">
        <v>51</v>
      </c>
      <c r="J2073">
        <v>709.1</v>
      </c>
    </row>
    <row r="2074" spans="1:10" x14ac:dyDescent="0.25">
      <c r="A2074">
        <v>87</v>
      </c>
      <c r="B2074">
        <v>2017</v>
      </c>
      <c r="C2074" t="s">
        <v>34</v>
      </c>
      <c r="D2074" t="s">
        <v>49</v>
      </c>
      <c r="E2074" t="s">
        <v>39</v>
      </c>
      <c r="F2074">
        <v>3</v>
      </c>
      <c r="G2074" t="s">
        <v>45</v>
      </c>
      <c r="H2074" t="s">
        <v>46</v>
      </c>
      <c r="I2074" t="s">
        <v>51</v>
      </c>
      <c r="J2074">
        <v>1208.9000000000001</v>
      </c>
    </row>
    <row r="2075" spans="1:10" x14ac:dyDescent="0.25">
      <c r="A2075">
        <v>87</v>
      </c>
      <c r="B2075">
        <v>2017</v>
      </c>
      <c r="C2075" t="s">
        <v>34</v>
      </c>
      <c r="D2075" t="s">
        <v>49</v>
      </c>
      <c r="E2075" t="s">
        <v>39</v>
      </c>
      <c r="F2075">
        <v>4</v>
      </c>
      <c r="G2075" t="s">
        <v>38</v>
      </c>
      <c r="H2075" t="s">
        <v>2</v>
      </c>
      <c r="I2075" t="s">
        <v>37</v>
      </c>
      <c r="J2075">
        <v>709.2</v>
      </c>
    </row>
    <row r="2076" spans="1:10" x14ac:dyDescent="0.25">
      <c r="A2076">
        <v>87</v>
      </c>
      <c r="B2076">
        <v>2017</v>
      </c>
      <c r="C2076" t="s">
        <v>34</v>
      </c>
      <c r="D2076" t="s">
        <v>49</v>
      </c>
      <c r="E2076" t="s">
        <v>39</v>
      </c>
      <c r="F2076">
        <v>5</v>
      </c>
      <c r="G2076" t="s">
        <v>45</v>
      </c>
      <c r="H2076" t="s">
        <v>46</v>
      </c>
      <c r="I2076" t="s">
        <v>37</v>
      </c>
      <c r="J2076">
        <v>1176.4000000000001</v>
      </c>
    </row>
    <row r="2077" spans="1:10" x14ac:dyDescent="0.25">
      <c r="A2077">
        <v>87</v>
      </c>
      <c r="B2077">
        <v>2017</v>
      </c>
      <c r="C2077" t="s">
        <v>34</v>
      </c>
      <c r="D2077" t="s">
        <v>49</v>
      </c>
      <c r="E2077" t="s">
        <v>39</v>
      </c>
      <c r="F2077">
        <v>6</v>
      </c>
      <c r="G2077" t="s">
        <v>38</v>
      </c>
      <c r="H2077" t="s">
        <v>46</v>
      </c>
      <c r="I2077" t="s">
        <v>37</v>
      </c>
      <c r="J2077">
        <v>1225.7</v>
      </c>
    </row>
    <row r="2078" spans="1:10" x14ac:dyDescent="0.25">
      <c r="A2078">
        <v>87</v>
      </c>
      <c r="B2078">
        <v>2018</v>
      </c>
      <c r="C2078" t="s">
        <v>34</v>
      </c>
      <c r="D2078" t="s">
        <v>48</v>
      </c>
      <c r="E2078" t="s">
        <v>39</v>
      </c>
      <c r="F2078">
        <v>1</v>
      </c>
      <c r="G2078" t="s">
        <v>38</v>
      </c>
      <c r="H2078" t="s">
        <v>46</v>
      </c>
      <c r="I2078" t="s">
        <v>37</v>
      </c>
      <c r="J2078">
        <v>1077.5</v>
      </c>
    </row>
    <row r="2079" spans="1:10" x14ac:dyDescent="0.25">
      <c r="A2079">
        <v>87</v>
      </c>
      <c r="B2079">
        <v>2018</v>
      </c>
      <c r="C2079" t="s">
        <v>34</v>
      </c>
      <c r="D2079" t="s">
        <v>48</v>
      </c>
      <c r="E2079" t="s">
        <v>39</v>
      </c>
      <c r="F2079">
        <v>2</v>
      </c>
      <c r="G2079" t="s">
        <v>38</v>
      </c>
      <c r="H2079" t="s">
        <v>46</v>
      </c>
      <c r="I2079" t="s">
        <v>37</v>
      </c>
      <c r="J2079">
        <v>960.6</v>
      </c>
    </row>
    <row r="2080" spans="1:10" x14ac:dyDescent="0.25">
      <c r="A2080">
        <v>87</v>
      </c>
      <c r="B2080">
        <v>2018</v>
      </c>
      <c r="C2080" t="s">
        <v>34</v>
      </c>
      <c r="D2080" t="s">
        <v>48</v>
      </c>
      <c r="E2080" t="s">
        <v>39</v>
      </c>
      <c r="F2080">
        <v>3</v>
      </c>
      <c r="G2080" t="s">
        <v>38</v>
      </c>
      <c r="H2080" t="s">
        <v>2</v>
      </c>
      <c r="I2080" t="s">
        <v>51</v>
      </c>
      <c r="J2080">
        <v>474.2</v>
      </c>
    </row>
    <row r="2081" spans="1:10" x14ac:dyDescent="0.25">
      <c r="A2081">
        <v>87</v>
      </c>
      <c r="B2081">
        <v>2018</v>
      </c>
      <c r="C2081" t="s">
        <v>34</v>
      </c>
      <c r="D2081" t="s">
        <v>48</v>
      </c>
      <c r="E2081" t="s">
        <v>39</v>
      </c>
      <c r="F2081">
        <v>4</v>
      </c>
      <c r="G2081" t="s">
        <v>45</v>
      </c>
      <c r="H2081" t="s">
        <v>2</v>
      </c>
      <c r="I2081" t="s">
        <v>37</v>
      </c>
      <c r="J2081">
        <v>606.9</v>
      </c>
    </row>
    <row r="2082" spans="1:10" x14ac:dyDescent="0.25">
      <c r="A2082">
        <v>87</v>
      </c>
      <c r="B2082">
        <v>2018</v>
      </c>
      <c r="C2082" t="s">
        <v>34</v>
      </c>
      <c r="D2082" t="s">
        <v>48</v>
      </c>
      <c r="E2082" t="s">
        <v>39</v>
      </c>
      <c r="F2082">
        <v>5</v>
      </c>
      <c r="G2082" t="s">
        <v>45</v>
      </c>
      <c r="H2082" t="s">
        <v>46</v>
      </c>
      <c r="I2082" t="s">
        <v>51</v>
      </c>
      <c r="J2082">
        <v>940.3</v>
      </c>
    </row>
    <row r="2083" spans="1:10" x14ac:dyDescent="0.25">
      <c r="A2083">
        <v>87</v>
      </c>
      <c r="B2083">
        <v>2018</v>
      </c>
      <c r="C2083" t="s">
        <v>34</v>
      </c>
      <c r="D2083" t="s">
        <v>48</v>
      </c>
      <c r="E2083" t="s">
        <v>39</v>
      </c>
      <c r="F2083">
        <v>6</v>
      </c>
      <c r="G2083" t="s">
        <v>45</v>
      </c>
      <c r="H2083" t="s">
        <v>2</v>
      </c>
      <c r="I2083" t="s">
        <v>37</v>
      </c>
      <c r="J2083">
        <v>771.6</v>
      </c>
    </row>
    <row r="2084" spans="1:10" x14ac:dyDescent="0.25">
      <c r="A2084">
        <v>87</v>
      </c>
      <c r="B2084">
        <v>2018</v>
      </c>
      <c r="C2084" t="s">
        <v>34</v>
      </c>
      <c r="D2084" t="s">
        <v>49</v>
      </c>
      <c r="E2084" t="s">
        <v>39</v>
      </c>
      <c r="F2084">
        <v>1</v>
      </c>
      <c r="G2084" t="s">
        <v>45</v>
      </c>
      <c r="H2084" t="s">
        <v>46</v>
      </c>
      <c r="I2084" t="s">
        <v>37</v>
      </c>
      <c r="J2084">
        <v>1294.9000000000001</v>
      </c>
    </row>
    <row r="2085" spans="1:10" x14ac:dyDescent="0.25">
      <c r="A2085">
        <v>87</v>
      </c>
      <c r="B2085">
        <v>2018</v>
      </c>
      <c r="C2085" t="s">
        <v>34</v>
      </c>
      <c r="D2085" t="s">
        <v>49</v>
      </c>
      <c r="E2085" t="s">
        <v>39</v>
      </c>
      <c r="F2085">
        <v>2</v>
      </c>
      <c r="G2085" t="s">
        <v>38</v>
      </c>
      <c r="H2085" t="s">
        <v>46</v>
      </c>
      <c r="I2085" t="s">
        <v>37</v>
      </c>
      <c r="J2085">
        <v>1438.8</v>
      </c>
    </row>
    <row r="2086" spans="1:10" x14ac:dyDescent="0.25">
      <c r="A2086">
        <v>87</v>
      </c>
      <c r="B2086">
        <v>2018</v>
      </c>
      <c r="C2086" t="s">
        <v>34</v>
      </c>
      <c r="D2086" t="s">
        <v>49</v>
      </c>
      <c r="E2086" t="s">
        <v>39</v>
      </c>
      <c r="F2086">
        <v>3</v>
      </c>
      <c r="G2086" t="s">
        <v>45</v>
      </c>
      <c r="H2086" t="s">
        <v>46</v>
      </c>
      <c r="I2086" t="s">
        <v>51</v>
      </c>
      <c r="J2086">
        <v>1200.8</v>
      </c>
    </row>
    <row r="2087" spans="1:10" x14ac:dyDescent="0.25">
      <c r="A2087">
        <v>87</v>
      </c>
      <c r="B2087">
        <v>2018</v>
      </c>
      <c r="C2087" t="s">
        <v>34</v>
      </c>
      <c r="D2087" t="s">
        <v>49</v>
      </c>
      <c r="E2087" t="s">
        <v>39</v>
      </c>
      <c r="F2087">
        <v>4</v>
      </c>
      <c r="G2087" t="s">
        <v>45</v>
      </c>
      <c r="H2087" t="s">
        <v>46</v>
      </c>
      <c r="I2087" t="s">
        <v>51</v>
      </c>
      <c r="J2087">
        <v>1355.8</v>
      </c>
    </row>
    <row r="2088" spans="1:10" x14ac:dyDescent="0.25">
      <c r="A2088">
        <v>87</v>
      </c>
      <c r="B2088">
        <v>2018</v>
      </c>
      <c r="C2088" t="s">
        <v>34</v>
      </c>
      <c r="D2088" t="s">
        <v>49</v>
      </c>
      <c r="E2088" t="s">
        <v>39</v>
      </c>
      <c r="F2088">
        <v>5</v>
      </c>
      <c r="G2088" t="s">
        <v>45</v>
      </c>
      <c r="H2088" t="s">
        <v>2</v>
      </c>
      <c r="I2088" t="s">
        <v>37</v>
      </c>
      <c r="J2088">
        <v>901.9</v>
      </c>
    </row>
    <row r="2089" spans="1:10" x14ac:dyDescent="0.25">
      <c r="A2089">
        <v>87</v>
      </c>
      <c r="B2089">
        <v>2018</v>
      </c>
      <c r="C2089" t="s">
        <v>34</v>
      </c>
      <c r="D2089" t="s">
        <v>49</v>
      </c>
      <c r="E2089" t="s">
        <v>39</v>
      </c>
      <c r="F2089">
        <v>6</v>
      </c>
      <c r="G2089" t="s">
        <v>45</v>
      </c>
      <c r="H2089" t="s">
        <v>46</v>
      </c>
      <c r="I2089" t="s">
        <v>51</v>
      </c>
      <c r="J2089">
        <v>1536.3</v>
      </c>
    </row>
    <row r="2090" spans="1:10" x14ac:dyDescent="0.25">
      <c r="A2090">
        <v>88</v>
      </c>
      <c r="B2090">
        <v>2017</v>
      </c>
      <c r="C2090" t="s">
        <v>34</v>
      </c>
      <c r="D2090" t="s">
        <v>48</v>
      </c>
      <c r="E2090" t="s">
        <v>39</v>
      </c>
      <c r="F2090">
        <v>1</v>
      </c>
      <c r="G2090" t="s">
        <v>38</v>
      </c>
      <c r="H2090" t="s">
        <v>2</v>
      </c>
      <c r="I2090" t="s">
        <v>51</v>
      </c>
      <c r="J2090">
        <v>341.2</v>
      </c>
    </row>
    <row r="2091" spans="1:10" x14ac:dyDescent="0.25">
      <c r="A2091">
        <v>88</v>
      </c>
      <c r="B2091">
        <v>2017</v>
      </c>
      <c r="C2091" t="s">
        <v>34</v>
      </c>
      <c r="D2091" t="s">
        <v>48</v>
      </c>
      <c r="E2091" t="s">
        <v>39</v>
      </c>
      <c r="F2091">
        <v>2</v>
      </c>
      <c r="G2091" t="s">
        <v>45</v>
      </c>
      <c r="H2091" t="s">
        <v>46</v>
      </c>
      <c r="I2091" t="s">
        <v>37</v>
      </c>
      <c r="J2091">
        <v>611.70000000000005</v>
      </c>
    </row>
    <row r="2092" spans="1:10" x14ac:dyDescent="0.25">
      <c r="A2092">
        <v>88</v>
      </c>
      <c r="B2092">
        <v>2017</v>
      </c>
      <c r="C2092" t="s">
        <v>34</v>
      </c>
      <c r="D2092" t="s">
        <v>48</v>
      </c>
      <c r="E2092" t="s">
        <v>39</v>
      </c>
      <c r="F2092">
        <v>3</v>
      </c>
      <c r="G2092" t="s">
        <v>45</v>
      </c>
      <c r="H2092" t="s">
        <v>2</v>
      </c>
      <c r="I2092" t="s">
        <v>51</v>
      </c>
      <c r="J2092">
        <v>215.5</v>
      </c>
    </row>
    <row r="2093" spans="1:10" x14ac:dyDescent="0.25">
      <c r="A2093">
        <v>88</v>
      </c>
      <c r="B2093">
        <v>2017</v>
      </c>
      <c r="C2093" t="s">
        <v>34</v>
      </c>
      <c r="D2093" t="s">
        <v>48</v>
      </c>
      <c r="E2093" t="s">
        <v>39</v>
      </c>
      <c r="F2093">
        <v>4</v>
      </c>
      <c r="G2093" t="s">
        <v>38</v>
      </c>
      <c r="H2093" t="s">
        <v>46</v>
      </c>
      <c r="I2093" t="s">
        <v>37</v>
      </c>
      <c r="J2093">
        <v>801.6</v>
      </c>
    </row>
    <row r="2094" spans="1:10" x14ac:dyDescent="0.25">
      <c r="A2094">
        <v>88</v>
      </c>
      <c r="B2094">
        <v>2017</v>
      </c>
      <c r="C2094" t="s">
        <v>34</v>
      </c>
      <c r="D2094" t="s">
        <v>48</v>
      </c>
      <c r="E2094" t="s">
        <v>39</v>
      </c>
      <c r="F2094">
        <v>5</v>
      </c>
      <c r="G2094" t="s">
        <v>45</v>
      </c>
      <c r="H2094" t="s">
        <v>2</v>
      </c>
      <c r="I2094" t="s">
        <v>37</v>
      </c>
      <c r="J2094">
        <v>411.1</v>
      </c>
    </row>
    <row r="2095" spans="1:10" x14ac:dyDescent="0.25">
      <c r="A2095">
        <v>88</v>
      </c>
      <c r="B2095">
        <v>2017</v>
      </c>
      <c r="C2095" t="s">
        <v>34</v>
      </c>
      <c r="D2095" t="s">
        <v>48</v>
      </c>
      <c r="E2095" t="s">
        <v>39</v>
      </c>
      <c r="F2095">
        <v>6</v>
      </c>
      <c r="G2095" t="s">
        <v>45</v>
      </c>
      <c r="H2095" t="s">
        <v>2</v>
      </c>
      <c r="I2095" t="s">
        <v>37</v>
      </c>
      <c r="J2095">
        <v>515.20000000000005</v>
      </c>
    </row>
    <row r="2096" spans="1:10" x14ac:dyDescent="0.25">
      <c r="A2096">
        <v>88</v>
      </c>
      <c r="B2096">
        <v>2017</v>
      </c>
      <c r="C2096" t="s">
        <v>34</v>
      </c>
      <c r="D2096" t="s">
        <v>49</v>
      </c>
      <c r="E2096" t="s">
        <v>39</v>
      </c>
      <c r="F2096">
        <v>1</v>
      </c>
      <c r="G2096" t="s">
        <v>38</v>
      </c>
      <c r="H2096" t="s">
        <v>46</v>
      </c>
      <c r="I2096" t="s">
        <v>51</v>
      </c>
      <c r="J2096">
        <v>1319.3</v>
      </c>
    </row>
    <row r="2097" spans="1:10" x14ac:dyDescent="0.25">
      <c r="A2097">
        <v>88</v>
      </c>
      <c r="B2097">
        <v>2017</v>
      </c>
      <c r="C2097" t="s">
        <v>34</v>
      </c>
      <c r="D2097" t="s">
        <v>49</v>
      </c>
      <c r="E2097" t="s">
        <v>39</v>
      </c>
      <c r="F2097">
        <v>2</v>
      </c>
      <c r="G2097" t="s">
        <v>38</v>
      </c>
      <c r="H2097" t="s">
        <v>46</v>
      </c>
      <c r="I2097" t="s">
        <v>51</v>
      </c>
      <c r="J2097">
        <v>1313.2</v>
      </c>
    </row>
    <row r="2098" spans="1:10" x14ac:dyDescent="0.25">
      <c r="A2098">
        <v>88</v>
      </c>
      <c r="B2098">
        <v>2017</v>
      </c>
      <c r="C2098" t="s">
        <v>34</v>
      </c>
      <c r="D2098" t="s">
        <v>49</v>
      </c>
      <c r="E2098" t="s">
        <v>39</v>
      </c>
      <c r="F2098">
        <v>3</v>
      </c>
      <c r="G2098" t="s">
        <v>45</v>
      </c>
      <c r="H2098" t="s">
        <v>2</v>
      </c>
      <c r="I2098" t="s">
        <v>37</v>
      </c>
      <c r="J2098">
        <v>818.9</v>
      </c>
    </row>
    <row r="2099" spans="1:10" x14ac:dyDescent="0.25">
      <c r="A2099">
        <v>88</v>
      </c>
      <c r="B2099">
        <v>2017</v>
      </c>
      <c r="C2099" t="s">
        <v>34</v>
      </c>
      <c r="D2099" t="s">
        <v>49</v>
      </c>
      <c r="E2099" t="s">
        <v>39</v>
      </c>
      <c r="F2099">
        <v>4</v>
      </c>
      <c r="G2099" t="s">
        <v>45</v>
      </c>
      <c r="H2099" t="s">
        <v>2</v>
      </c>
      <c r="I2099" t="s">
        <v>51</v>
      </c>
      <c r="J2099">
        <v>949.2</v>
      </c>
    </row>
    <row r="2100" spans="1:10" x14ac:dyDescent="0.25">
      <c r="A2100">
        <v>88</v>
      </c>
      <c r="B2100">
        <v>2017</v>
      </c>
      <c r="C2100" t="s">
        <v>34</v>
      </c>
      <c r="D2100" t="s">
        <v>49</v>
      </c>
      <c r="E2100" t="s">
        <v>39</v>
      </c>
      <c r="F2100">
        <v>5</v>
      </c>
      <c r="G2100" t="s">
        <v>38</v>
      </c>
      <c r="H2100" t="s">
        <v>2</v>
      </c>
      <c r="I2100" t="s">
        <v>37</v>
      </c>
      <c r="J2100">
        <v>669.2</v>
      </c>
    </row>
    <row r="2101" spans="1:10" x14ac:dyDescent="0.25">
      <c r="A2101">
        <v>88</v>
      </c>
      <c r="B2101">
        <v>2017</v>
      </c>
      <c r="C2101" t="s">
        <v>34</v>
      </c>
      <c r="D2101" t="s">
        <v>49</v>
      </c>
      <c r="E2101" t="s">
        <v>39</v>
      </c>
      <c r="F2101">
        <v>6</v>
      </c>
      <c r="G2101" t="s">
        <v>38</v>
      </c>
      <c r="H2101" t="s">
        <v>46</v>
      </c>
      <c r="I2101" t="s">
        <v>51</v>
      </c>
      <c r="J2101">
        <v>1252.2</v>
      </c>
    </row>
    <row r="2102" spans="1:10" x14ac:dyDescent="0.25">
      <c r="A2102">
        <v>88</v>
      </c>
      <c r="B2102">
        <v>2018</v>
      </c>
      <c r="C2102" t="s">
        <v>34</v>
      </c>
      <c r="D2102" t="s">
        <v>48</v>
      </c>
      <c r="E2102" t="s">
        <v>39</v>
      </c>
      <c r="F2102">
        <v>1</v>
      </c>
      <c r="G2102" t="s">
        <v>45</v>
      </c>
      <c r="H2102" t="s">
        <v>46</v>
      </c>
      <c r="I2102" t="s">
        <v>51</v>
      </c>
      <c r="J2102">
        <v>968.1</v>
      </c>
    </row>
    <row r="2103" spans="1:10" x14ac:dyDescent="0.25">
      <c r="A2103">
        <v>88</v>
      </c>
      <c r="B2103">
        <v>2018</v>
      </c>
      <c r="C2103" t="s">
        <v>34</v>
      </c>
      <c r="D2103" t="s">
        <v>48</v>
      </c>
      <c r="E2103" t="s">
        <v>39</v>
      </c>
      <c r="F2103">
        <v>2</v>
      </c>
      <c r="G2103" t="s">
        <v>45</v>
      </c>
      <c r="H2103" t="s">
        <v>46</v>
      </c>
      <c r="I2103" t="s">
        <v>51</v>
      </c>
      <c r="J2103">
        <v>1004.2</v>
      </c>
    </row>
    <row r="2104" spans="1:10" x14ac:dyDescent="0.25">
      <c r="A2104">
        <v>88</v>
      </c>
      <c r="B2104">
        <v>2018</v>
      </c>
      <c r="C2104" t="s">
        <v>34</v>
      </c>
      <c r="D2104" t="s">
        <v>48</v>
      </c>
      <c r="E2104" t="s">
        <v>39</v>
      </c>
      <c r="F2104">
        <v>3</v>
      </c>
      <c r="G2104" t="s">
        <v>38</v>
      </c>
      <c r="H2104" t="s">
        <v>46</v>
      </c>
      <c r="I2104" t="s">
        <v>37</v>
      </c>
      <c r="J2104">
        <v>946.6</v>
      </c>
    </row>
    <row r="2105" spans="1:10" x14ac:dyDescent="0.25">
      <c r="A2105">
        <v>88</v>
      </c>
      <c r="B2105">
        <v>2018</v>
      </c>
      <c r="C2105" t="s">
        <v>34</v>
      </c>
      <c r="D2105" t="s">
        <v>48</v>
      </c>
      <c r="E2105" t="s">
        <v>39</v>
      </c>
      <c r="F2105">
        <v>4</v>
      </c>
      <c r="G2105" t="s">
        <v>45</v>
      </c>
      <c r="H2105" t="s">
        <v>2</v>
      </c>
      <c r="I2105" t="s">
        <v>51</v>
      </c>
      <c r="J2105">
        <v>748.8</v>
      </c>
    </row>
    <row r="2106" spans="1:10" x14ac:dyDescent="0.25">
      <c r="A2106">
        <v>88</v>
      </c>
      <c r="B2106">
        <v>2018</v>
      </c>
      <c r="C2106" t="s">
        <v>34</v>
      </c>
      <c r="D2106" t="s">
        <v>48</v>
      </c>
      <c r="E2106" t="s">
        <v>39</v>
      </c>
      <c r="F2106">
        <v>5</v>
      </c>
      <c r="G2106" t="s">
        <v>38</v>
      </c>
      <c r="H2106" t="s">
        <v>2</v>
      </c>
      <c r="I2106" t="s">
        <v>37</v>
      </c>
      <c r="J2106">
        <v>514.9</v>
      </c>
    </row>
    <row r="2107" spans="1:10" x14ac:dyDescent="0.25">
      <c r="A2107">
        <v>88</v>
      </c>
      <c r="B2107">
        <v>2018</v>
      </c>
      <c r="C2107" t="s">
        <v>34</v>
      </c>
      <c r="D2107" t="s">
        <v>48</v>
      </c>
      <c r="E2107" t="s">
        <v>39</v>
      </c>
      <c r="F2107">
        <v>6</v>
      </c>
      <c r="G2107" t="s">
        <v>38</v>
      </c>
      <c r="H2107" t="s">
        <v>2</v>
      </c>
      <c r="I2107" t="s">
        <v>51</v>
      </c>
      <c r="J2107">
        <v>514.1</v>
      </c>
    </row>
    <row r="2108" spans="1:10" x14ac:dyDescent="0.25">
      <c r="A2108">
        <v>88</v>
      </c>
      <c r="B2108">
        <v>2018</v>
      </c>
      <c r="C2108" t="s">
        <v>34</v>
      </c>
      <c r="D2108" t="s">
        <v>49</v>
      </c>
      <c r="E2108" t="s">
        <v>39</v>
      </c>
      <c r="F2108">
        <v>1</v>
      </c>
      <c r="G2108" t="s">
        <v>38</v>
      </c>
      <c r="H2108" t="s">
        <v>2</v>
      </c>
      <c r="I2108" t="s">
        <v>37</v>
      </c>
      <c r="J2108">
        <v>965.9</v>
      </c>
    </row>
    <row r="2109" spans="1:10" x14ac:dyDescent="0.25">
      <c r="A2109">
        <v>88</v>
      </c>
      <c r="B2109">
        <v>2018</v>
      </c>
      <c r="C2109" t="s">
        <v>34</v>
      </c>
      <c r="D2109" t="s">
        <v>49</v>
      </c>
      <c r="E2109" t="s">
        <v>39</v>
      </c>
      <c r="F2109">
        <v>2</v>
      </c>
      <c r="G2109" t="s">
        <v>38</v>
      </c>
      <c r="H2109" t="s">
        <v>46</v>
      </c>
      <c r="I2109" t="s">
        <v>51</v>
      </c>
      <c r="J2109">
        <v>1470.7</v>
      </c>
    </row>
    <row r="2110" spans="1:10" x14ac:dyDescent="0.25">
      <c r="A2110">
        <v>88</v>
      </c>
      <c r="B2110">
        <v>2018</v>
      </c>
      <c r="C2110" t="s">
        <v>34</v>
      </c>
      <c r="D2110" t="s">
        <v>49</v>
      </c>
      <c r="E2110" t="s">
        <v>39</v>
      </c>
      <c r="F2110">
        <v>3</v>
      </c>
      <c r="G2110" t="s">
        <v>45</v>
      </c>
      <c r="H2110" t="s">
        <v>46</v>
      </c>
      <c r="I2110" t="s">
        <v>51</v>
      </c>
      <c r="J2110">
        <v>1411.7</v>
      </c>
    </row>
    <row r="2111" spans="1:10" x14ac:dyDescent="0.25">
      <c r="A2111">
        <v>88</v>
      </c>
      <c r="B2111">
        <v>2018</v>
      </c>
      <c r="C2111" t="s">
        <v>34</v>
      </c>
      <c r="D2111" t="s">
        <v>49</v>
      </c>
      <c r="E2111" t="s">
        <v>39</v>
      </c>
      <c r="F2111">
        <v>4</v>
      </c>
      <c r="G2111" t="s">
        <v>38</v>
      </c>
      <c r="H2111" t="s">
        <v>2</v>
      </c>
      <c r="I2111" t="s">
        <v>51</v>
      </c>
      <c r="J2111">
        <v>1078.5999999999999</v>
      </c>
    </row>
    <row r="2112" spans="1:10" x14ac:dyDescent="0.25">
      <c r="A2112">
        <v>88</v>
      </c>
      <c r="B2112">
        <v>2018</v>
      </c>
      <c r="C2112" t="s">
        <v>34</v>
      </c>
      <c r="D2112" t="s">
        <v>49</v>
      </c>
      <c r="E2112" t="s">
        <v>39</v>
      </c>
      <c r="F2112">
        <v>5</v>
      </c>
      <c r="G2112" t="s">
        <v>38</v>
      </c>
      <c r="H2112" t="s">
        <v>2</v>
      </c>
      <c r="I2112" t="s">
        <v>37</v>
      </c>
      <c r="J2112">
        <v>983.3</v>
      </c>
    </row>
    <row r="2113" spans="1:10" x14ac:dyDescent="0.25">
      <c r="A2113">
        <v>88</v>
      </c>
      <c r="B2113">
        <v>2018</v>
      </c>
      <c r="C2113" t="s">
        <v>34</v>
      </c>
      <c r="D2113" t="s">
        <v>49</v>
      </c>
      <c r="E2113" t="s">
        <v>39</v>
      </c>
      <c r="F2113">
        <v>6</v>
      </c>
      <c r="G2113" t="s">
        <v>38</v>
      </c>
      <c r="H2113" t="s">
        <v>2</v>
      </c>
      <c r="I2113" t="s">
        <v>37</v>
      </c>
      <c r="J2113">
        <v>1032.2</v>
      </c>
    </row>
    <row r="2114" spans="1:10" x14ac:dyDescent="0.25">
      <c r="A2114">
        <v>89</v>
      </c>
      <c r="B2114">
        <v>2017</v>
      </c>
      <c r="C2114" t="s">
        <v>34</v>
      </c>
      <c r="D2114" t="s">
        <v>48</v>
      </c>
      <c r="E2114" t="s">
        <v>39</v>
      </c>
      <c r="F2114">
        <v>1</v>
      </c>
      <c r="G2114" t="s">
        <v>38</v>
      </c>
      <c r="H2114" t="s">
        <v>46</v>
      </c>
      <c r="I2114" t="s">
        <v>37</v>
      </c>
      <c r="J2114">
        <v>707.1</v>
      </c>
    </row>
    <row r="2115" spans="1:10" x14ac:dyDescent="0.25">
      <c r="A2115">
        <v>89</v>
      </c>
      <c r="B2115">
        <v>2017</v>
      </c>
      <c r="C2115" t="s">
        <v>34</v>
      </c>
      <c r="D2115" t="s">
        <v>48</v>
      </c>
      <c r="E2115" t="s">
        <v>39</v>
      </c>
      <c r="F2115">
        <v>2</v>
      </c>
      <c r="G2115" t="s">
        <v>38</v>
      </c>
      <c r="H2115" t="s">
        <v>46</v>
      </c>
      <c r="I2115" t="s">
        <v>51</v>
      </c>
      <c r="J2115">
        <v>761.4</v>
      </c>
    </row>
    <row r="2116" spans="1:10" x14ac:dyDescent="0.25">
      <c r="A2116">
        <v>89</v>
      </c>
      <c r="B2116">
        <v>2017</v>
      </c>
      <c r="C2116" t="s">
        <v>34</v>
      </c>
      <c r="D2116" t="s">
        <v>48</v>
      </c>
      <c r="E2116" t="s">
        <v>39</v>
      </c>
      <c r="F2116">
        <v>3</v>
      </c>
      <c r="G2116" t="s">
        <v>38</v>
      </c>
      <c r="H2116" t="s">
        <v>46</v>
      </c>
      <c r="I2116" t="s">
        <v>37</v>
      </c>
      <c r="J2116">
        <v>916.1</v>
      </c>
    </row>
    <row r="2117" spans="1:10" x14ac:dyDescent="0.25">
      <c r="A2117">
        <v>89</v>
      </c>
      <c r="B2117">
        <v>2017</v>
      </c>
      <c r="C2117" t="s">
        <v>34</v>
      </c>
      <c r="D2117" t="s">
        <v>48</v>
      </c>
      <c r="E2117" t="s">
        <v>39</v>
      </c>
      <c r="F2117">
        <v>4</v>
      </c>
      <c r="G2117" t="s">
        <v>38</v>
      </c>
      <c r="H2117" t="s">
        <v>2</v>
      </c>
      <c r="I2117" t="s">
        <v>51</v>
      </c>
      <c r="J2117">
        <v>323.10000000000002</v>
      </c>
    </row>
    <row r="2118" spans="1:10" x14ac:dyDescent="0.25">
      <c r="A2118">
        <v>89</v>
      </c>
      <c r="B2118">
        <v>2017</v>
      </c>
      <c r="C2118" t="s">
        <v>34</v>
      </c>
      <c r="D2118" t="s">
        <v>48</v>
      </c>
      <c r="E2118" t="s">
        <v>39</v>
      </c>
      <c r="F2118">
        <v>5</v>
      </c>
      <c r="G2118" t="s">
        <v>45</v>
      </c>
      <c r="H2118" t="s">
        <v>46</v>
      </c>
      <c r="I2118" t="s">
        <v>37</v>
      </c>
      <c r="J2118">
        <v>666.4</v>
      </c>
    </row>
    <row r="2119" spans="1:10" x14ac:dyDescent="0.25">
      <c r="A2119">
        <v>89</v>
      </c>
      <c r="B2119">
        <v>2017</v>
      </c>
      <c r="C2119" t="s">
        <v>34</v>
      </c>
      <c r="D2119" t="s">
        <v>48</v>
      </c>
      <c r="E2119" t="s">
        <v>39</v>
      </c>
      <c r="F2119">
        <v>6</v>
      </c>
      <c r="G2119" t="s">
        <v>45</v>
      </c>
      <c r="H2119" t="s">
        <v>46</v>
      </c>
      <c r="I2119" t="s">
        <v>51</v>
      </c>
      <c r="J2119">
        <v>719</v>
      </c>
    </row>
    <row r="2120" spans="1:10" x14ac:dyDescent="0.25">
      <c r="A2120">
        <v>89</v>
      </c>
      <c r="B2120">
        <v>2017</v>
      </c>
      <c r="C2120" t="s">
        <v>34</v>
      </c>
      <c r="D2120" t="s">
        <v>49</v>
      </c>
      <c r="E2120" t="s">
        <v>39</v>
      </c>
      <c r="F2120">
        <v>1</v>
      </c>
      <c r="G2120" t="s">
        <v>38</v>
      </c>
      <c r="H2120" t="s">
        <v>46</v>
      </c>
      <c r="I2120" t="s">
        <v>51</v>
      </c>
      <c r="J2120">
        <v>1154.8</v>
      </c>
    </row>
    <row r="2121" spans="1:10" x14ac:dyDescent="0.25">
      <c r="A2121">
        <v>89</v>
      </c>
      <c r="B2121">
        <v>2017</v>
      </c>
      <c r="C2121" t="s">
        <v>34</v>
      </c>
      <c r="D2121" t="s">
        <v>49</v>
      </c>
      <c r="E2121" t="s">
        <v>39</v>
      </c>
      <c r="F2121">
        <v>2</v>
      </c>
      <c r="G2121" t="s">
        <v>45</v>
      </c>
      <c r="H2121" t="s">
        <v>2</v>
      </c>
      <c r="I2121" t="s">
        <v>37</v>
      </c>
      <c r="J2121">
        <v>796.5</v>
      </c>
    </row>
    <row r="2122" spans="1:10" x14ac:dyDescent="0.25">
      <c r="A2122">
        <v>89</v>
      </c>
      <c r="B2122">
        <v>2017</v>
      </c>
      <c r="C2122" t="s">
        <v>34</v>
      </c>
      <c r="D2122" t="s">
        <v>49</v>
      </c>
      <c r="E2122" t="s">
        <v>39</v>
      </c>
      <c r="F2122">
        <v>3</v>
      </c>
      <c r="G2122" t="s">
        <v>38</v>
      </c>
      <c r="H2122" t="s">
        <v>46</v>
      </c>
      <c r="I2122" t="s">
        <v>51</v>
      </c>
      <c r="J2122">
        <v>1210.9000000000001</v>
      </c>
    </row>
    <row r="2123" spans="1:10" x14ac:dyDescent="0.25">
      <c r="A2123">
        <v>89</v>
      </c>
      <c r="B2123">
        <v>2017</v>
      </c>
      <c r="C2123" t="s">
        <v>34</v>
      </c>
      <c r="D2123" t="s">
        <v>49</v>
      </c>
      <c r="E2123" t="s">
        <v>39</v>
      </c>
      <c r="F2123">
        <v>4</v>
      </c>
      <c r="G2123" t="s">
        <v>38</v>
      </c>
      <c r="H2123" t="s">
        <v>2</v>
      </c>
      <c r="I2123" t="s">
        <v>51</v>
      </c>
      <c r="J2123">
        <v>945.8</v>
      </c>
    </row>
    <row r="2124" spans="1:10" x14ac:dyDescent="0.25">
      <c r="A2124">
        <v>89</v>
      </c>
      <c r="B2124">
        <v>2017</v>
      </c>
      <c r="C2124" t="s">
        <v>34</v>
      </c>
      <c r="D2124" t="s">
        <v>49</v>
      </c>
      <c r="E2124" t="s">
        <v>39</v>
      </c>
      <c r="F2124">
        <v>5</v>
      </c>
      <c r="G2124" t="s">
        <v>45</v>
      </c>
      <c r="H2124" t="s">
        <v>46</v>
      </c>
      <c r="I2124" t="s">
        <v>37</v>
      </c>
      <c r="J2124">
        <v>1240.8</v>
      </c>
    </row>
    <row r="2125" spans="1:10" x14ac:dyDescent="0.25">
      <c r="A2125">
        <v>89</v>
      </c>
      <c r="B2125">
        <v>2017</v>
      </c>
      <c r="C2125" t="s">
        <v>34</v>
      </c>
      <c r="D2125" t="s">
        <v>49</v>
      </c>
      <c r="E2125" t="s">
        <v>39</v>
      </c>
      <c r="F2125">
        <v>6</v>
      </c>
      <c r="G2125" t="s">
        <v>38</v>
      </c>
      <c r="H2125" t="s">
        <v>2</v>
      </c>
      <c r="I2125" t="s">
        <v>51</v>
      </c>
      <c r="J2125">
        <v>828.6</v>
      </c>
    </row>
    <row r="2126" spans="1:10" x14ac:dyDescent="0.25">
      <c r="A2126">
        <v>89</v>
      </c>
      <c r="B2126">
        <v>2018</v>
      </c>
      <c r="C2126" t="s">
        <v>34</v>
      </c>
      <c r="D2126" t="s">
        <v>48</v>
      </c>
      <c r="E2126" t="s">
        <v>39</v>
      </c>
      <c r="F2126">
        <v>1</v>
      </c>
      <c r="G2126" t="s">
        <v>45</v>
      </c>
      <c r="H2126" t="s">
        <v>46</v>
      </c>
      <c r="I2126" t="s">
        <v>37</v>
      </c>
      <c r="J2126">
        <v>823.1</v>
      </c>
    </row>
    <row r="2127" spans="1:10" x14ac:dyDescent="0.25">
      <c r="A2127">
        <v>89</v>
      </c>
      <c r="B2127">
        <v>2018</v>
      </c>
      <c r="C2127" t="s">
        <v>34</v>
      </c>
      <c r="D2127" t="s">
        <v>48</v>
      </c>
      <c r="E2127" t="s">
        <v>39</v>
      </c>
      <c r="F2127">
        <v>2</v>
      </c>
      <c r="G2127" t="s">
        <v>38</v>
      </c>
      <c r="H2127" t="s">
        <v>46</v>
      </c>
      <c r="I2127" t="s">
        <v>51</v>
      </c>
      <c r="J2127">
        <v>953.9</v>
      </c>
    </row>
    <row r="2128" spans="1:10" x14ac:dyDescent="0.25">
      <c r="A2128">
        <v>89</v>
      </c>
      <c r="B2128">
        <v>2018</v>
      </c>
      <c r="C2128" t="s">
        <v>34</v>
      </c>
      <c r="D2128" t="s">
        <v>48</v>
      </c>
      <c r="E2128" t="s">
        <v>39</v>
      </c>
      <c r="F2128">
        <v>3</v>
      </c>
      <c r="G2128" t="s">
        <v>45</v>
      </c>
      <c r="H2128" t="s">
        <v>46</v>
      </c>
      <c r="I2128" t="s">
        <v>51</v>
      </c>
      <c r="J2128">
        <v>736.4</v>
      </c>
    </row>
    <row r="2129" spans="1:10" x14ac:dyDescent="0.25">
      <c r="A2129">
        <v>89</v>
      </c>
      <c r="B2129">
        <v>2018</v>
      </c>
      <c r="C2129" t="s">
        <v>34</v>
      </c>
      <c r="D2129" t="s">
        <v>48</v>
      </c>
      <c r="E2129" t="s">
        <v>39</v>
      </c>
      <c r="F2129">
        <v>4</v>
      </c>
      <c r="G2129" t="s">
        <v>38</v>
      </c>
      <c r="H2129" t="s">
        <v>46</v>
      </c>
      <c r="I2129" t="s">
        <v>51</v>
      </c>
      <c r="J2129">
        <v>827.4</v>
      </c>
    </row>
    <row r="2130" spans="1:10" x14ac:dyDescent="0.25">
      <c r="A2130">
        <v>89</v>
      </c>
      <c r="B2130">
        <v>2018</v>
      </c>
      <c r="C2130" t="s">
        <v>34</v>
      </c>
      <c r="D2130" t="s">
        <v>48</v>
      </c>
      <c r="E2130" t="s">
        <v>39</v>
      </c>
      <c r="F2130">
        <v>5</v>
      </c>
      <c r="G2130" t="s">
        <v>38</v>
      </c>
      <c r="H2130" t="s">
        <v>2</v>
      </c>
      <c r="I2130" t="s">
        <v>51</v>
      </c>
      <c r="J2130">
        <v>555.9</v>
      </c>
    </row>
    <row r="2131" spans="1:10" x14ac:dyDescent="0.25">
      <c r="A2131">
        <v>89</v>
      </c>
      <c r="B2131">
        <v>2018</v>
      </c>
      <c r="C2131" t="s">
        <v>34</v>
      </c>
      <c r="D2131" t="s">
        <v>48</v>
      </c>
      <c r="E2131" t="s">
        <v>39</v>
      </c>
      <c r="F2131">
        <v>6</v>
      </c>
      <c r="G2131" t="s">
        <v>45</v>
      </c>
      <c r="H2131" t="s">
        <v>2</v>
      </c>
      <c r="I2131" t="s">
        <v>37</v>
      </c>
      <c r="J2131">
        <v>589.9</v>
      </c>
    </row>
    <row r="2132" spans="1:10" x14ac:dyDescent="0.25">
      <c r="A2132">
        <v>89</v>
      </c>
      <c r="B2132">
        <v>2018</v>
      </c>
      <c r="C2132" t="s">
        <v>34</v>
      </c>
      <c r="D2132" t="s">
        <v>49</v>
      </c>
      <c r="E2132" t="s">
        <v>39</v>
      </c>
      <c r="F2132">
        <v>1</v>
      </c>
      <c r="G2132" t="s">
        <v>45</v>
      </c>
      <c r="H2132" t="s">
        <v>2</v>
      </c>
      <c r="I2132" t="s">
        <v>37</v>
      </c>
      <c r="J2132">
        <v>1064.9000000000001</v>
      </c>
    </row>
    <row r="2133" spans="1:10" x14ac:dyDescent="0.25">
      <c r="A2133">
        <v>89</v>
      </c>
      <c r="B2133">
        <v>2018</v>
      </c>
      <c r="C2133" t="s">
        <v>34</v>
      </c>
      <c r="D2133" t="s">
        <v>49</v>
      </c>
      <c r="E2133" t="s">
        <v>39</v>
      </c>
      <c r="F2133">
        <v>2</v>
      </c>
      <c r="G2133" t="s">
        <v>38</v>
      </c>
      <c r="H2133" t="s">
        <v>46</v>
      </c>
      <c r="I2133" t="s">
        <v>37</v>
      </c>
      <c r="J2133">
        <v>1391.5</v>
      </c>
    </row>
    <row r="2134" spans="1:10" x14ac:dyDescent="0.25">
      <c r="A2134">
        <v>89</v>
      </c>
      <c r="B2134">
        <v>2018</v>
      </c>
      <c r="C2134" t="s">
        <v>34</v>
      </c>
      <c r="D2134" t="s">
        <v>49</v>
      </c>
      <c r="E2134" t="s">
        <v>39</v>
      </c>
      <c r="F2134">
        <v>3</v>
      </c>
      <c r="G2134" t="s">
        <v>38</v>
      </c>
      <c r="H2134" t="s">
        <v>46</v>
      </c>
      <c r="I2134" t="s">
        <v>51</v>
      </c>
      <c r="J2134">
        <v>1380.1</v>
      </c>
    </row>
    <row r="2135" spans="1:10" x14ac:dyDescent="0.25">
      <c r="A2135">
        <v>89</v>
      </c>
      <c r="B2135">
        <v>2018</v>
      </c>
      <c r="C2135" t="s">
        <v>34</v>
      </c>
      <c r="D2135" t="s">
        <v>49</v>
      </c>
      <c r="E2135" t="s">
        <v>39</v>
      </c>
      <c r="F2135">
        <v>4</v>
      </c>
      <c r="G2135" t="s">
        <v>38</v>
      </c>
      <c r="H2135" t="s">
        <v>46</v>
      </c>
      <c r="I2135" t="s">
        <v>37</v>
      </c>
      <c r="J2135">
        <v>1440.2</v>
      </c>
    </row>
    <row r="2136" spans="1:10" x14ac:dyDescent="0.25">
      <c r="A2136">
        <v>89</v>
      </c>
      <c r="B2136">
        <v>2018</v>
      </c>
      <c r="C2136" t="s">
        <v>34</v>
      </c>
      <c r="D2136" t="s">
        <v>49</v>
      </c>
      <c r="E2136" t="s">
        <v>39</v>
      </c>
      <c r="F2136">
        <v>5</v>
      </c>
      <c r="G2136" t="s">
        <v>45</v>
      </c>
      <c r="H2136" t="s">
        <v>46</v>
      </c>
      <c r="I2136" t="s">
        <v>37</v>
      </c>
      <c r="J2136">
        <v>1400.1</v>
      </c>
    </row>
    <row r="2137" spans="1:10" x14ac:dyDescent="0.25">
      <c r="A2137">
        <v>89</v>
      </c>
      <c r="B2137">
        <v>2018</v>
      </c>
      <c r="C2137" t="s">
        <v>34</v>
      </c>
      <c r="D2137" t="s">
        <v>49</v>
      </c>
      <c r="E2137" t="s">
        <v>39</v>
      </c>
      <c r="F2137">
        <v>6</v>
      </c>
      <c r="G2137" t="s">
        <v>38</v>
      </c>
      <c r="H2137" t="s">
        <v>46</v>
      </c>
      <c r="I2137" t="s">
        <v>37</v>
      </c>
      <c r="J2137">
        <v>1494</v>
      </c>
    </row>
    <row r="2138" spans="1:10" x14ac:dyDescent="0.25">
      <c r="A2138">
        <v>90</v>
      </c>
      <c r="B2138">
        <v>2017</v>
      </c>
      <c r="C2138" t="s">
        <v>34</v>
      </c>
      <c r="D2138" t="s">
        <v>48</v>
      </c>
      <c r="E2138" t="s">
        <v>39</v>
      </c>
      <c r="F2138">
        <v>1</v>
      </c>
      <c r="G2138" t="s">
        <v>38</v>
      </c>
      <c r="H2138" t="s">
        <v>46</v>
      </c>
      <c r="I2138" t="s">
        <v>37</v>
      </c>
      <c r="J2138">
        <v>816.7</v>
      </c>
    </row>
    <row r="2139" spans="1:10" x14ac:dyDescent="0.25">
      <c r="A2139">
        <v>90</v>
      </c>
      <c r="B2139">
        <v>2017</v>
      </c>
      <c r="C2139" t="s">
        <v>34</v>
      </c>
      <c r="D2139" t="s">
        <v>48</v>
      </c>
      <c r="E2139" t="s">
        <v>39</v>
      </c>
      <c r="F2139">
        <v>2</v>
      </c>
      <c r="G2139" t="s">
        <v>38</v>
      </c>
      <c r="H2139" t="s">
        <v>46</v>
      </c>
      <c r="I2139" t="s">
        <v>37</v>
      </c>
      <c r="J2139">
        <v>794.4</v>
      </c>
    </row>
    <row r="2140" spans="1:10" x14ac:dyDescent="0.25">
      <c r="A2140">
        <v>90</v>
      </c>
      <c r="B2140">
        <v>2017</v>
      </c>
      <c r="C2140" t="s">
        <v>34</v>
      </c>
      <c r="D2140" t="s">
        <v>48</v>
      </c>
      <c r="E2140" t="s">
        <v>39</v>
      </c>
      <c r="F2140">
        <v>3</v>
      </c>
      <c r="G2140" t="s">
        <v>38</v>
      </c>
      <c r="H2140" t="s">
        <v>2</v>
      </c>
      <c r="I2140" t="s">
        <v>37</v>
      </c>
      <c r="J2140">
        <v>299.89999999999998</v>
      </c>
    </row>
    <row r="2141" spans="1:10" x14ac:dyDescent="0.25">
      <c r="A2141">
        <v>90</v>
      </c>
      <c r="B2141">
        <v>2017</v>
      </c>
      <c r="C2141" t="s">
        <v>34</v>
      </c>
      <c r="D2141" t="s">
        <v>48</v>
      </c>
      <c r="E2141" t="s">
        <v>39</v>
      </c>
      <c r="F2141">
        <v>4</v>
      </c>
      <c r="G2141" t="s">
        <v>38</v>
      </c>
      <c r="H2141" t="s">
        <v>2</v>
      </c>
      <c r="I2141" t="s">
        <v>37</v>
      </c>
      <c r="J2141">
        <v>351.4</v>
      </c>
    </row>
    <row r="2142" spans="1:10" x14ac:dyDescent="0.25">
      <c r="A2142">
        <v>90</v>
      </c>
      <c r="B2142">
        <v>2017</v>
      </c>
      <c r="C2142" t="s">
        <v>34</v>
      </c>
      <c r="D2142" t="s">
        <v>48</v>
      </c>
      <c r="E2142" t="s">
        <v>39</v>
      </c>
      <c r="F2142">
        <v>5</v>
      </c>
      <c r="G2142" t="s">
        <v>38</v>
      </c>
      <c r="H2142" t="s">
        <v>2</v>
      </c>
      <c r="I2142" t="s">
        <v>51</v>
      </c>
      <c r="J2142">
        <v>338.6</v>
      </c>
    </row>
    <row r="2143" spans="1:10" x14ac:dyDescent="0.25">
      <c r="A2143">
        <v>90</v>
      </c>
      <c r="B2143">
        <v>2017</v>
      </c>
      <c r="C2143" t="s">
        <v>34</v>
      </c>
      <c r="D2143" t="s">
        <v>48</v>
      </c>
      <c r="E2143" t="s">
        <v>39</v>
      </c>
      <c r="F2143">
        <v>6</v>
      </c>
      <c r="G2143" t="s">
        <v>45</v>
      </c>
      <c r="H2143" t="s">
        <v>46</v>
      </c>
      <c r="I2143" t="s">
        <v>37</v>
      </c>
      <c r="J2143">
        <v>864.6</v>
      </c>
    </row>
    <row r="2144" spans="1:10" x14ac:dyDescent="0.25">
      <c r="A2144">
        <v>90</v>
      </c>
      <c r="B2144">
        <v>2017</v>
      </c>
      <c r="C2144" t="s">
        <v>34</v>
      </c>
      <c r="D2144" t="s">
        <v>49</v>
      </c>
      <c r="E2144" t="s">
        <v>39</v>
      </c>
      <c r="F2144">
        <v>1</v>
      </c>
      <c r="G2144" t="s">
        <v>38</v>
      </c>
      <c r="H2144" t="s">
        <v>46</v>
      </c>
      <c r="I2144" t="s">
        <v>51</v>
      </c>
      <c r="J2144">
        <v>1301.5999999999999</v>
      </c>
    </row>
    <row r="2145" spans="1:10" x14ac:dyDescent="0.25">
      <c r="A2145">
        <v>90</v>
      </c>
      <c r="B2145">
        <v>2017</v>
      </c>
      <c r="C2145" t="s">
        <v>34</v>
      </c>
      <c r="D2145" t="s">
        <v>49</v>
      </c>
      <c r="E2145" t="s">
        <v>39</v>
      </c>
      <c r="F2145">
        <v>2</v>
      </c>
      <c r="G2145" t="s">
        <v>38</v>
      </c>
      <c r="H2145" t="s">
        <v>46</v>
      </c>
      <c r="I2145" t="s">
        <v>37</v>
      </c>
      <c r="J2145">
        <v>1166.7</v>
      </c>
    </row>
    <row r="2146" spans="1:10" x14ac:dyDescent="0.25">
      <c r="A2146">
        <v>90</v>
      </c>
      <c r="B2146">
        <v>2017</v>
      </c>
      <c r="C2146" t="s">
        <v>34</v>
      </c>
      <c r="D2146" t="s">
        <v>49</v>
      </c>
      <c r="E2146" t="s">
        <v>39</v>
      </c>
      <c r="F2146">
        <v>3</v>
      </c>
      <c r="G2146" t="s">
        <v>45</v>
      </c>
      <c r="H2146" t="s">
        <v>2</v>
      </c>
      <c r="I2146" t="s">
        <v>51</v>
      </c>
      <c r="J2146">
        <v>743.1</v>
      </c>
    </row>
    <row r="2147" spans="1:10" x14ac:dyDescent="0.25">
      <c r="A2147">
        <v>90</v>
      </c>
      <c r="B2147">
        <v>2017</v>
      </c>
      <c r="C2147" t="s">
        <v>34</v>
      </c>
      <c r="D2147" t="s">
        <v>49</v>
      </c>
      <c r="E2147" t="s">
        <v>39</v>
      </c>
      <c r="F2147">
        <v>4</v>
      </c>
      <c r="G2147" t="s">
        <v>38</v>
      </c>
      <c r="H2147" t="s">
        <v>2</v>
      </c>
      <c r="I2147" t="s">
        <v>51</v>
      </c>
      <c r="J2147">
        <v>803.1</v>
      </c>
    </row>
    <row r="2148" spans="1:10" x14ac:dyDescent="0.25">
      <c r="A2148">
        <v>90</v>
      </c>
      <c r="B2148">
        <v>2017</v>
      </c>
      <c r="C2148" t="s">
        <v>34</v>
      </c>
      <c r="D2148" t="s">
        <v>49</v>
      </c>
      <c r="E2148" t="s">
        <v>39</v>
      </c>
      <c r="F2148">
        <v>5</v>
      </c>
      <c r="G2148" t="s">
        <v>38</v>
      </c>
      <c r="H2148" t="s">
        <v>46</v>
      </c>
      <c r="I2148" t="s">
        <v>51</v>
      </c>
      <c r="J2148">
        <v>1355.1</v>
      </c>
    </row>
    <row r="2149" spans="1:10" x14ac:dyDescent="0.25">
      <c r="A2149">
        <v>90</v>
      </c>
      <c r="B2149">
        <v>2017</v>
      </c>
      <c r="C2149" t="s">
        <v>34</v>
      </c>
      <c r="D2149" t="s">
        <v>49</v>
      </c>
      <c r="E2149" t="s">
        <v>39</v>
      </c>
      <c r="F2149">
        <v>6</v>
      </c>
      <c r="G2149" t="s">
        <v>38</v>
      </c>
      <c r="H2149" t="s">
        <v>2</v>
      </c>
      <c r="I2149" t="s">
        <v>37</v>
      </c>
      <c r="J2149">
        <v>848.3</v>
      </c>
    </row>
    <row r="2150" spans="1:10" x14ac:dyDescent="0.25">
      <c r="A2150">
        <v>90</v>
      </c>
      <c r="B2150">
        <v>2018</v>
      </c>
      <c r="C2150" t="s">
        <v>34</v>
      </c>
      <c r="D2150" t="s">
        <v>48</v>
      </c>
      <c r="E2150" t="s">
        <v>39</v>
      </c>
      <c r="F2150">
        <v>1</v>
      </c>
      <c r="G2150" t="s">
        <v>45</v>
      </c>
      <c r="H2150" t="s">
        <v>2</v>
      </c>
      <c r="I2150" t="s">
        <v>37</v>
      </c>
      <c r="J2150">
        <v>629.29999999999995</v>
      </c>
    </row>
    <row r="2151" spans="1:10" x14ac:dyDescent="0.25">
      <c r="A2151">
        <v>90</v>
      </c>
      <c r="B2151">
        <v>2018</v>
      </c>
      <c r="C2151" t="s">
        <v>34</v>
      </c>
      <c r="D2151" t="s">
        <v>48</v>
      </c>
      <c r="E2151" t="s">
        <v>39</v>
      </c>
      <c r="F2151">
        <v>2</v>
      </c>
      <c r="G2151" t="s">
        <v>38</v>
      </c>
      <c r="H2151" t="s">
        <v>46</v>
      </c>
      <c r="I2151" t="s">
        <v>51</v>
      </c>
      <c r="J2151">
        <v>876.3</v>
      </c>
    </row>
    <row r="2152" spans="1:10" x14ac:dyDescent="0.25">
      <c r="A2152">
        <v>90</v>
      </c>
      <c r="B2152">
        <v>2018</v>
      </c>
      <c r="C2152" t="s">
        <v>34</v>
      </c>
      <c r="D2152" t="s">
        <v>48</v>
      </c>
      <c r="E2152" t="s">
        <v>39</v>
      </c>
      <c r="F2152">
        <v>3</v>
      </c>
      <c r="G2152" t="s">
        <v>45</v>
      </c>
      <c r="H2152" t="s">
        <v>2</v>
      </c>
      <c r="I2152" t="s">
        <v>51</v>
      </c>
      <c r="J2152">
        <v>452.7</v>
      </c>
    </row>
    <row r="2153" spans="1:10" x14ac:dyDescent="0.25">
      <c r="A2153">
        <v>90</v>
      </c>
      <c r="B2153">
        <v>2018</v>
      </c>
      <c r="C2153" t="s">
        <v>34</v>
      </c>
      <c r="D2153" t="s">
        <v>48</v>
      </c>
      <c r="E2153" t="s">
        <v>39</v>
      </c>
      <c r="F2153">
        <v>4</v>
      </c>
      <c r="G2153" t="s">
        <v>38</v>
      </c>
      <c r="H2153" t="s">
        <v>46</v>
      </c>
      <c r="I2153" t="s">
        <v>37</v>
      </c>
      <c r="J2153">
        <v>916.8</v>
      </c>
    </row>
    <row r="2154" spans="1:10" x14ac:dyDescent="0.25">
      <c r="A2154">
        <v>90</v>
      </c>
      <c r="B2154">
        <v>2018</v>
      </c>
      <c r="C2154" t="s">
        <v>34</v>
      </c>
      <c r="D2154" t="s">
        <v>48</v>
      </c>
      <c r="E2154" t="s">
        <v>39</v>
      </c>
      <c r="F2154">
        <v>5</v>
      </c>
      <c r="G2154" t="s">
        <v>45</v>
      </c>
      <c r="H2154" t="s">
        <v>2</v>
      </c>
      <c r="I2154" t="s">
        <v>37</v>
      </c>
      <c r="J2154">
        <v>604</v>
      </c>
    </row>
    <row r="2155" spans="1:10" x14ac:dyDescent="0.25">
      <c r="A2155">
        <v>90</v>
      </c>
      <c r="B2155">
        <v>2018</v>
      </c>
      <c r="C2155" t="s">
        <v>34</v>
      </c>
      <c r="D2155" t="s">
        <v>48</v>
      </c>
      <c r="E2155" t="s">
        <v>39</v>
      </c>
      <c r="F2155">
        <v>6</v>
      </c>
      <c r="G2155" t="s">
        <v>38</v>
      </c>
      <c r="H2155" t="s">
        <v>46</v>
      </c>
      <c r="I2155" t="s">
        <v>37</v>
      </c>
      <c r="J2155">
        <v>868.9</v>
      </c>
    </row>
    <row r="2156" spans="1:10" x14ac:dyDescent="0.25">
      <c r="A2156">
        <v>90</v>
      </c>
      <c r="B2156">
        <v>2018</v>
      </c>
      <c r="C2156" t="s">
        <v>34</v>
      </c>
      <c r="D2156" t="s">
        <v>49</v>
      </c>
      <c r="E2156" t="s">
        <v>39</v>
      </c>
      <c r="F2156">
        <v>1</v>
      </c>
      <c r="G2156" t="s">
        <v>45</v>
      </c>
      <c r="H2156" t="s">
        <v>46</v>
      </c>
      <c r="I2156" t="s">
        <v>51</v>
      </c>
      <c r="J2156">
        <v>1280.7</v>
      </c>
    </row>
    <row r="2157" spans="1:10" x14ac:dyDescent="0.25">
      <c r="A2157">
        <v>90</v>
      </c>
      <c r="B2157">
        <v>2018</v>
      </c>
      <c r="C2157" t="s">
        <v>34</v>
      </c>
      <c r="D2157" t="s">
        <v>49</v>
      </c>
      <c r="E2157" t="s">
        <v>39</v>
      </c>
      <c r="F2157">
        <v>2</v>
      </c>
      <c r="G2157" t="s">
        <v>45</v>
      </c>
      <c r="H2157" t="s">
        <v>2</v>
      </c>
      <c r="I2157" t="s">
        <v>37</v>
      </c>
      <c r="J2157">
        <v>879</v>
      </c>
    </row>
    <row r="2158" spans="1:10" x14ac:dyDescent="0.25">
      <c r="A2158">
        <v>90</v>
      </c>
      <c r="B2158">
        <v>2018</v>
      </c>
      <c r="C2158" t="s">
        <v>34</v>
      </c>
      <c r="D2158" t="s">
        <v>49</v>
      </c>
      <c r="E2158" t="s">
        <v>39</v>
      </c>
      <c r="F2158">
        <v>3</v>
      </c>
      <c r="G2158" t="s">
        <v>38</v>
      </c>
      <c r="H2158" t="s">
        <v>46</v>
      </c>
      <c r="I2158" t="s">
        <v>51</v>
      </c>
      <c r="J2158">
        <v>1397.4</v>
      </c>
    </row>
    <row r="2159" spans="1:10" x14ac:dyDescent="0.25">
      <c r="A2159">
        <v>90</v>
      </c>
      <c r="B2159">
        <v>2018</v>
      </c>
      <c r="C2159" t="s">
        <v>34</v>
      </c>
      <c r="D2159" t="s">
        <v>49</v>
      </c>
      <c r="E2159" t="s">
        <v>39</v>
      </c>
      <c r="F2159">
        <v>4</v>
      </c>
      <c r="G2159" t="s">
        <v>38</v>
      </c>
      <c r="H2159" t="s">
        <v>46</v>
      </c>
      <c r="I2159" t="s">
        <v>51</v>
      </c>
      <c r="J2159">
        <v>1344.4</v>
      </c>
    </row>
    <row r="2160" spans="1:10" x14ac:dyDescent="0.25">
      <c r="A2160">
        <v>90</v>
      </c>
      <c r="B2160">
        <v>2018</v>
      </c>
      <c r="C2160" t="s">
        <v>34</v>
      </c>
      <c r="D2160" t="s">
        <v>49</v>
      </c>
      <c r="E2160" t="s">
        <v>39</v>
      </c>
      <c r="F2160">
        <v>5</v>
      </c>
      <c r="G2160" t="s">
        <v>45</v>
      </c>
      <c r="H2160" t="s">
        <v>46</v>
      </c>
      <c r="I2160" t="s">
        <v>37</v>
      </c>
      <c r="J2160">
        <v>1318.2</v>
      </c>
    </row>
    <row r="2161" spans="1:10" x14ac:dyDescent="0.25">
      <c r="A2161">
        <v>90</v>
      </c>
      <c r="B2161">
        <v>2018</v>
      </c>
      <c r="C2161" t="s">
        <v>34</v>
      </c>
      <c r="D2161" t="s">
        <v>49</v>
      </c>
      <c r="E2161" t="s">
        <v>39</v>
      </c>
      <c r="F2161">
        <v>6</v>
      </c>
      <c r="G2161" t="s">
        <v>38</v>
      </c>
      <c r="H2161" t="s">
        <v>2</v>
      </c>
      <c r="I2161" t="s">
        <v>51</v>
      </c>
      <c r="J2161">
        <v>1107</v>
      </c>
    </row>
    <row r="2162" spans="1:10" x14ac:dyDescent="0.25">
      <c r="A2162">
        <v>91</v>
      </c>
      <c r="B2162">
        <v>2017</v>
      </c>
      <c r="C2162" t="s">
        <v>34</v>
      </c>
      <c r="D2162" t="s">
        <v>48</v>
      </c>
      <c r="E2162" t="s">
        <v>39</v>
      </c>
      <c r="F2162">
        <v>1</v>
      </c>
      <c r="G2162" t="s">
        <v>38</v>
      </c>
      <c r="H2162" t="s">
        <v>2</v>
      </c>
      <c r="I2162" t="s">
        <v>51</v>
      </c>
      <c r="J2162">
        <v>345</v>
      </c>
    </row>
    <row r="2163" spans="1:10" x14ac:dyDescent="0.25">
      <c r="A2163">
        <v>91</v>
      </c>
      <c r="B2163">
        <v>2017</v>
      </c>
      <c r="C2163" t="s">
        <v>34</v>
      </c>
      <c r="D2163" t="s">
        <v>48</v>
      </c>
      <c r="E2163" t="s">
        <v>39</v>
      </c>
      <c r="F2163">
        <v>2</v>
      </c>
      <c r="G2163" t="s">
        <v>38</v>
      </c>
      <c r="H2163" t="s">
        <v>2</v>
      </c>
      <c r="I2163" t="s">
        <v>37</v>
      </c>
      <c r="J2163">
        <v>469.7</v>
      </c>
    </row>
    <row r="2164" spans="1:10" x14ac:dyDescent="0.25">
      <c r="A2164">
        <v>91</v>
      </c>
      <c r="B2164">
        <v>2017</v>
      </c>
      <c r="C2164" t="s">
        <v>34</v>
      </c>
      <c r="D2164" t="s">
        <v>48</v>
      </c>
      <c r="E2164" t="s">
        <v>39</v>
      </c>
      <c r="F2164">
        <v>3</v>
      </c>
      <c r="G2164" t="s">
        <v>45</v>
      </c>
      <c r="H2164" t="s">
        <v>46</v>
      </c>
      <c r="I2164" t="s">
        <v>37</v>
      </c>
      <c r="J2164">
        <v>858.4</v>
      </c>
    </row>
    <row r="2165" spans="1:10" x14ac:dyDescent="0.25">
      <c r="A2165">
        <v>91</v>
      </c>
      <c r="B2165">
        <v>2017</v>
      </c>
      <c r="C2165" t="s">
        <v>34</v>
      </c>
      <c r="D2165" t="s">
        <v>48</v>
      </c>
      <c r="E2165" t="s">
        <v>39</v>
      </c>
      <c r="F2165">
        <v>4</v>
      </c>
      <c r="G2165" t="s">
        <v>45</v>
      </c>
      <c r="H2165" t="s">
        <v>46</v>
      </c>
      <c r="I2165" t="s">
        <v>51</v>
      </c>
      <c r="J2165">
        <v>686.4</v>
      </c>
    </row>
    <row r="2166" spans="1:10" x14ac:dyDescent="0.25">
      <c r="A2166">
        <v>91</v>
      </c>
      <c r="B2166">
        <v>2017</v>
      </c>
      <c r="C2166" t="s">
        <v>34</v>
      </c>
      <c r="D2166" t="s">
        <v>48</v>
      </c>
      <c r="E2166" t="s">
        <v>39</v>
      </c>
      <c r="F2166">
        <v>5</v>
      </c>
      <c r="G2166" t="s">
        <v>38</v>
      </c>
      <c r="H2166" t="s">
        <v>46</v>
      </c>
      <c r="I2166" t="s">
        <v>51</v>
      </c>
      <c r="J2166">
        <v>943.3</v>
      </c>
    </row>
    <row r="2167" spans="1:10" x14ac:dyDescent="0.25">
      <c r="A2167">
        <v>91</v>
      </c>
      <c r="B2167">
        <v>2017</v>
      </c>
      <c r="C2167" t="s">
        <v>34</v>
      </c>
      <c r="D2167" t="s">
        <v>48</v>
      </c>
      <c r="E2167" t="s">
        <v>39</v>
      </c>
      <c r="F2167">
        <v>6</v>
      </c>
      <c r="G2167" t="s">
        <v>45</v>
      </c>
      <c r="H2167" t="s">
        <v>2</v>
      </c>
      <c r="I2167" t="s">
        <v>51</v>
      </c>
      <c r="J2167">
        <v>489.7</v>
      </c>
    </row>
    <row r="2168" spans="1:10" x14ac:dyDescent="0.25">
      <c r="A2168">
        <v>91</v>
      </c>
      <c r="B2168">
        <v>2017</v>
      </c>
      <c r="C2168" t="s">
        <v>34</v>
      </c>
      <c r="D2168" t="s">
        <v>49</v>
      </c>
      <c r="E2168" t="s">
        <v>39</v>
      </c>
      <c r="F2168">
        <v>1</v>
      </c>
      <c r="G2168" t="s">
        <v>45</v>
      </c>
      <c r="H2168" t="s">
        <v>46</v>
      </c>
      <c r="I2168" t="s">
        <v>37</v>
      </c>
      <c r="J2168">
        <v>1143.4000000000001</v>
      </c>
    </row>
    <row r="2169" spans="1:10" x14ac:dyDescent="0.25">
      <c r="A2169">
        <v>91</v>
      </c>
      <c r="B2169">
        <v>2017</v>
      </c>
      <c r="C2169" t="s">
        <v>34</v>
      </c>
      <c r="D2169" t="s">
        <v>49</v>
      </c>
      <c r="E2169" t="s">
        <v>39</v>
      </c>
      <c r="F2169">
        <v>2</v>
      </c>
      <c r="G2169" t="s">
        <v>45</v>
      </c>
      <c r="H2169" t="s">
        <v>46</v>
      </c>
      <c r="I2169" t="s">
        <v>37</v>
      </c>
      <c r="J2169">
        <v>1310.5</v>
      </c>
    </row>
    <row r="2170" spans="1:10" x14ac:dyDescent="0.25">
      <c r="A2170">
        <v>91</v>
      </c>
      <c r="B2170">
        <v>2017</v>
      </c>
      <c r="C2170" t="s">
        <v>34</v>
      </c>
      <c r="D2170" t="s">
        <v>49</v>
      </c>
      <c r="E2170" t="s">
        <v>39</v>
      </c>
      <c r="F2170">
        <v>3</v>
      </c>
      <c r="G2170" t="s">
        <v>38</v>
      </c>
      <c r="H2170" t="s">
        <v>46</v>
      </c>
      <c r="I2170" t="s">
        <v>51</v>
      </c>
      <c r="J2170">
        <v>1236.4000000000001</v>
      </c>
    </row>
    <row r="2171" spans="1:10" x14ac:dyDescent="0.25">
      <c r="A2171">
        <v>91</v>
      </c>
      <c r="B2171">
        <v>2017</v>
      </c>
      <c r="C2171" t="s">
        <v>34</v>
      </c>
      <c r="D2171" t="s">
        <v>49</v>
      </c>
      <c r="E2171" t="s">
        <v>39</v>
      </c>
      <c r="F2171">
        <v>4</v>
      </c>
      <c r="G2171" t="s">
        <v>38</v>
      </c>
      <c r="H2171" t="s">
        <v>46</v>
      </c>
      <c r="I2171" t="s">
        <v>37</v>
      </c>
      <c r="J2171">
        <v>1011.4</v>
      </c>
    </row>
    <row r="2172" spans="1:10" x14ac:dyDescent="0.25">
      <c r="A2172">
        <v>91</v>
      </c>
      <c r="B2172">
        <v>2017</v>
      </c>
      <c r="C2172" t="s">
        <v>34</v>
      </c>
      <c r="D2172" t="s">
        <v>49</v>
      </c>
      <c r="E2172" t="s">
        <v>39</v>
      </c>
      <c r="F2172">
        <v>5</v>
      </c>
      <c r="G2172" t="s">
        <v>38</v>
      </c>
      <c r="H2172" t="s">
        <v>46</v>
      </c>
      <c r="I2172" t="s">
        <v>51</v>
      </c>
      <c r="J2172">
        <v>1278</v>
      </c>
    </row>
    <row r="2173" spans="1:10" x14ac:dyDescent="0.25">
      <c r="A2173">
        <v>91</v>
      </c>
      <c r="B2173">
        <v>2017</v>
      </c>
      <c r="C2173" t="s">
        <v>34</v>
      </c>
      <c r="D2173" t="s">
        <v>49</v>
      </c>
      <c r="E2173" t="s">
        <v>39</v>
      </c>
      <c r="F2173">
        <v>6</v>
      </c>
      <c r="G2173" t="s">
        <v>38</v>
      </c>
      <c r="H2173" t="s">
        <v>46</v>
      </c>
      <c r="I2173" t="s">
        <v>51</v>
      </c>
      <c r="J2173">
        <v>1136.0999999999999</v>
      </c>
    </row>
    <row r="2174" spans="1:10" x14ac:dyDescent="0.25">
      <c r="A2174">
        <v>91</v>
      </c>
      <c r="B2174">
        <v>2018</v>
      </c>
      <c r="C2174" t="s">
        <v>34</v>
      </c>
      <c r="D2174" t="s">
        <v>48</v>
      </c>
      <c r="E2174" t="s">
        <v>39</v>
      </c>
      <c r="F2174">
        <v>1</v>
      </c>
      <c r="G2174" t="s">
        <v>45</v>
      </c>
      <c r="H2174" t="s">
        <v>46</v>
      </c>
      <c r="I2174" t="s">
        <v>51</v>
      </c>
      <c r="J2174">
        <v>1163.9000000000001</v>
      </c>
    </row>
    <row r="2175" spans="1:10" x14ac:dyDescent="0.25">
      <c r="A2175">
        <v>91</v>
      </c>
      <c r="B2175">
        <v>2018</v>
      </c>
      <c r="C2175" t="s">
        <v>34</v>
      </c>
      <c r="D2175" t="s">
        <v>48</v>
      </c>
      <c r="E2175" t="s">
        <v>39</v>
      </c>
      <c r="F2175">
        <v>2</v>
      </c>
      <c r="G2175" t="s">
        <v>38</v>
      </c>
      <c r="H2175" t="s">
        <v>2</v>
      </c>
      <c r="I2175" t="s">
        <v>37</v>
      </c>
      <c r="J2175">
        <v>521.79999999999995</v>
      </c>
    </row>
    <row r="2176" spans="1:10" x14ac:dyDescent="0.25">
      <c r="A2176">
        <v>91</v>
      </c>
      <c r="B2176">
        <v>2018</v>
      </c>
      <c r="C2176" t="s">
        <v>34</v>
      </c>
      <c r="D2176" t="s">
        <v>48</v>
      </c>
      <c r="E2176" t="s">
        <v>39</v>
      </c>
      <c r="F2176">
        <v>3</v>
      </c>
      <c r="G2176" t="s">
        <v>45</v>
      </c>
      <c r="H2176" t="s">
        <v>46</v>
      </c>
      <c r="I2176" t="s">
        <v>51</v>
      </c>
      <c r="J2176">
        <v>958.4</v>
      </c>
    </row>
    <row r="2177" spans="1:10" x14ac:dyDescent="0.25">
      <c r="A2177">
        <v>91</v>
      </c>
      <c r="B2177">
        <v>2018</v>
      </c>
      <c r="C2177" t="s">
        <v>34</v>
      </c>
      <c r="D2177" t="s">
        <v>48</v>
      </c>
      <c r="E2177" t="s">
        <v>39</v>
      </c>
      <c r="F2177">
        <v>4</v>
      </c>
      <c r="G2177" t="s">
        <v>38</v>
      </c>
      <c r="H2177" t="s">
        <v>2</v>
      </c>
      <c r="I2177" t="s">
        <v>51</v>
      </c>
      <c r="J2177">
        <v>669.7</v>
      </c>
    </row>
    <row r="2178" spans="1:10" x14ac:dyDescent="0.25">
      <c r="A2178">
        <v>91</v>
      </c>
      <c r="B2178">
        <v>2018</v>
      </c>
      <c r="C2178" t="s">
        <v>34</v>
      </c>
      <c r="D2178" t="s">
        <v>48</v>
      </c>
      <c r="E2178" t="s">
        <v>39</v>
      </c>
      <c r="F2178">
        <v>5</v>
      </c>
      <c r="G2178" t="s">
        <v>38</v>
      </c>
      <c r="H2178" t="s">
        <v>46</v>
      </c>
      <c r="I2178" t="s">
        <v>37</v>
      </c>
      <c r="J2178">
        <v>1025.3</v>
      </c>
    </row>
    <row r="2179" spans="1:10" x14ac:dyDescent="0.25">
      <c r="A2179">
        <v>91</v>
      </c>
      <c r="B2179">
        <v>2018</v>
      </c>
      <c r="C2179" t="s">
        <v>34</v>
      </c>
      <c r="D2179" t="s">
        <v>48</v>
      </c>
      <c r="E2179" t="s">
        <v>39</v>
      </c>
      <c r="F2179">
        <v>6</v>
      </c>
      <c r="G2179" t="s">
        <v>38</v>
      </c>
      <c r="H2179" t="s">
        <v>2</v>
      </c>
      <c r="I2179" t="s">
        <v>37</v>
      </c>
      <c r="J2179">
        <v>586</v>
      </c>
    </row>
    <row r="2180" spans="1:10" x14ac:dyDescent="0.25">
      <c r="A2180">
        <v>91</v>
      </c>
      <c r="B2180">
        <v>2018</v>
      </c>
      <c r="C2180" t="s">
        <v>34</v>
      </c>
      <c r="D2180" t="s">
        <v>49</v>
      </c>
      <c r="E2180" t="s">
        <v>39</v>
      </c>
      <c r="F2180">
        <v>1</v>
      </c>
      <c r="G2180" t="s">
        <v>45</v>
      </c>
      <c r="H2180" t="s">
        <v>2</v>
      </c>
      <c r="I2180" t="s">
        <v>51</v>
      </c>
      <c r="J2180">
        <v>957.1</v>
      </c>
    </row>
    <row r="2181" spans="1:10" x14ac:dyDescent="0.25">
      <c r="A2181">
        <v>91</v>
      </c>
      <c r="B2181">
        <v>2018</v>
      </c>
      <c r="C2181" t="s">
        <v>34</v>
      </c>
      <c r="D2181" t="s">
        <v>49</v>
      </c>
      <c r="E2181" t="s">
        <v>39</v>
      </c>
      <c r="F2181">
        <v>2</v>
      </c>
      <c r="G2181" t="s">
        <v>45</v>
      </c>
      <c r="H2181" t="s">
        <v>46</v>
      </c>
      <c r="I2181" t="s">
        <v>37</v>
      </c>
      <c r="J2181">
        <v>1229.7</v>
      </c>
    </row>
    <row r="2182" spans="1:10" x14ac:dyDescent="0.25">
      <c r="A2182">
        <v>91</v>
      </c>
      <c r="B2182">
        <v>2018</v>
      </c>
      <c r="C2182" t="s">
        <v>34</v>
      </c>
      <c r="D2182" t="s">
        <v>49</v>
      </c>
      <c r="E2182" t="s">
        <v>39</v>
      </c>
      <c r="F2182">
        <v>3</v>
      </c>
      <c r="G2182" t="s">
        <v>45</v>
      </c>
      <c r="H2182" t="s">
        <v>46</v>
      </c>
      <c r="I2182" t="s">
        <v>37</v>
      </c>
      <c r="J2182">
        <v>1424.6</v>
      </c>
    </row>
    <row r="2183" spans="1:10" x14ac:dyDescent="0.25">
      <c r="A2183">
        <v>91</v>
      </c>
      <c r="B2183">
        <v>2018</v>
      </c>
      <c r="C2183" t="s">
        <v>34</v>
      </c>
      <c r="D2183" t="s">
        <v>49</v>
      </c>
      <c r="E2183" t="s">
        <v>39</v>
      </c>
      <c r="F2183">
        <v>4</v>
      </c>
      <c r="G2183" t="s">
        <v>38</v>
      </c>
      <c r="H2183" t="s">
        <v>46</v>
      </c>
      <c r="I2183" t="s">
        <v>51</v>
      </c>
      <c r="J2183">
        <v>1207.0999999999999</v>
      </c>
    </row>
    <row r="2184" spans="1:10" x14ac:dyDescent="0.25">
      <c r="A2184">
        <v>91</v>
      </c>
      <c r="B2184">
        <v>2018</v>
      </c>
      <c r="C2184" t="s">
        <v>34</v>
      </c>
      <c r="D2184" t="s">
        <v>49</v>
      </c>
      <c r="E2184" t="s">
        <v>39</v>
      </c>
      <c r="F2184">
        <v>5</v>
      </c>
      <c r="G2184" t="s">
        <v>38</v>
      </c>
      <c r="H2184" t="s">
        <v>46</v>
      </c>
      <c r="I2184" t="s">
        <v>37</v>
      </c>
      <c r="J2184">
        <v>1373.9</v>
      </c>
    </row>
    <row r="2185" spans="1:10" x14ac:dyDescent="0.25">
      <c r="A2185">
        <v>91</v>
      </c>
      <c r="B2185">
        <v>2018</v>
      </c>
      <c r="C2185" t="s">
        <v>34</v>
      </c>
      <c r="D2185" t="s">
        <v>49</v>
      </c>
      <c r="E2185" t="s">
        <v>39</v>
      </c>
      <c r="F2185">
        <v>6</v>
      </c>
      <c r="G2185" t="s">
        <v>45</v>
      </c>
      <c r="H2185" t="s">
        <v>46</v>
      </c>
      <c r="I2185" t="s">
        <v>37</v>
      </c>
      <c r="J2185">
        <v>1247.9000000000001</v>
      </c>
    </row>
    <row r="2186" spans="1:10" x14ac:dyDescent="0.25">
      <c r="A2186">
        <v>92</v>
      </c>
      <c r="B2186">
        <v>2017</v>
      </c>
      <c r="C2186" t="s">
        <v>34</v>
      </c>
      <c r="D2186" t="s">
        <v>48</v>
      </c>
      <c r="E2186" t="s">
        <v>39</v>
      </c>
      <c r="F2186">
        <v>1</v>
      </c>
      <c r="G2186" t="s">
        <v>38</v>
      </c>
      <c r="H2186" t="s">
        <v>46</v>
      </c>
      <c r="I2186" t="s">
        <v>37</v>
      </c>
      <c r="J2186">
        <v>714.1</v>
      </c>
    </row>
    <row r="2187" spans="1:10" x14ac:dyDescent="0.25">
      <c r="A2187">
        <v>92</v>
      </c>
      <c r="B2187">
        <v>2017</v>
      </c>
      <c r="C2187" t="s">
        <v>34</v>
      </c>
      <c r="D2187" t="s">
        <v>48</v>
      </c>
      <c r="E2187" t="s">
        <v>39</v>
      </c>
      <c r="F2187">
        <v>2</v>
      </c>
      <c r="G2187" t="s">
        <v>38</v>
      </c>
      <c r="H2187" t="s">
        <v>46</v>
      </c>
      <c r="I2187" t="s">
        <v>51</v>
      </c>
      <c r="J2187">
        <v>808</v>
      </c>
    </row>
    <row r="2188" spans="1:10" x14ac:dyDescent="0.25">
      <c r="A2188">
        <v>92</v>
      </c>
      <c r="B2188">
        <v>2017</v>
      </c>
      <c r="C2188" t="s">
        <v>34</v>
      </c>
      <c r="D2188" t="s">
        <v>48</v>
      </c>
      <c r="E2188" t="s">
        <v>39</v>
      </c>
      <c r="F2188">
        <v>3</v>
      </c>
      <c r="G2188" t="s">
        <v>38</v>
      </c>
      <c r="H2188" t="s">
        <v>2</v>
      </c>
      <c r="I2188" t="s">
        <v>37</v>
      </c>
      <c r="J2188">
        <v>376.3</v>
      </c>
    </row>
    <row r="2189" spans="1:10" x14ac:dyDescent="0.25">
      <c r="A2189">
        <v>92</v>
      </c>
      <c r="B2189">
        <v>2017</v>
      </c>
      <c r="C2189" t="s">
        <v>34</v>
      </c>
      <c r="D2189" t="s">
        <v>48</v>
      </c>
      <c r="E2189" t="s">
        <v>39</v>
      </c>
      <c r="F2189">
        <v>4</v>
      </c>
      <c r="G2189" t="s">
        <v>38</v>
      </c>
      <c r="H2189" t="s">
        <v>46</v>
      </c>
      <c r="I2189" t="s">
        <v>51</v>
      </c>
      <c r="J2189">
        <v>560</v>
      </c>
    </row>
    <row r="2190" spans="1:10" x14ac:dyDescent="0.25">
      <c r="A2190">
        <v>92</v>
      </c>
      <c r="B2190">
        <v>2017</v>
      </c>
      <c r="C2190" t="s">
        <v>34</v>
      </c>
      <c r="D2190" t="s">
        <v>48</v>
      </c>
      <c r="E2190" t="s">
        <v>39</v>
      </c>
      <c r="F2190">
        <v>5</v>
      </c>
      <c r="G2190" t="s">
        <v>45</v>
      </c>
      <c r="H2190" t="s">
        <v>46</v>
      </c>
      <c r="I2190" t="s">
        <v>37</v>
      </c>
      <c r="J2190">
        <v>927.1</v>
      </c>
    </row>
    <row r="2191" spans="1:10" x14ac:dyDescent="0.25">
      <c r="A2191">
        <v>92</v>
      </c>
      <c r="B2191">
        <v>2017</v>
      </c>
      <c r="C2191" t="s">
        <v>34</v>
      </c>
      <c r="D2191" t="s">
        <v>48</v>
      </c>
      <c r="E2191" t="s">
        <v>39</v>
      </c>
      <c r="F2191">
        <v>6</v>
      </c>
      <c r="G2191" t="s">
        <v>38</v>
      </c>
      <c r="H2191" t="s">
        <v>46</v>
      </c>
      <c r="I2191" t="s">
        <v>51</v>
      </c>
      <c r="J2191">
        <v>875.6</v>
      </c>
    </row>
    <row r="2192" spans="1:10" x14ac:dyDescent="0.25">
      <c r="A2192">
        <v>92</v>
      </c>
      <c r="B2192">
        <v>2017</v>
      </c>
      <c r="C2192" t="s">
        <v>34</v>
      </c>
      <c r="D2192" t="s">
        <v>49</v>
      </c>
      <c r="E2192" t="s">
        <v>39</v>
      </c>
      <c r="F2192">
        <v>1</v>
      </c>
      <c r="G2192" t="s">
        <v>45</v>
      </c>
      <c r="H2192" t="s">
        <v>46</v>
      </c>
      <c r="I2192" t="s">
        <v>37</v>
      </c>
      <c r="J2192">
        <v>1197.8</v>
      </c>
    </row>
    <row r="2193" spans="1:10" x14ac:dyDescent="0.25">
      <c r="A2193">
        <v>92</v>
      </c>
      <c r="B2193">
        <v>2017</v>
      </c>
      <c r="C2193" t="s">
        <v>34</v>
      </c>
      <c r="D2193" t="s">
        <v>49</v>
      </c>
      <c r="E2193" t="s">
        <v>39</v>
      </c>
      <c r="F2193">
        <v>2</v>
      </c>
      <c r="G2193" t="s">
        <v>45</v>
      </c>
      <c r="H2193" t="s">
        <v>2</v>
      </c>
      <c r="I2193" t="s">
        <v>37</v>
      </c>
      <c r="J2193">
        <v>752.6</v>
      </c>
    </row>
    <row r="2194" spans="1:10" x14ac:dyDescent="0.25">
      <c r="A2194">
        <v>92</v>
      </c>
      <c r="B2194">
        <v>2017</v>
      </c>
      <c r="C2194" t="s">
        <v>34</v>
      </c>
      <c r="D2194" t="s">
        <v>49</v>
      </c>
      <c r="E2194" t="s">
        <v>39</v>
      </c>
      <c r="F2194">
        <v>3</v>
      </c>
      <c r="G2194" t="s">
        <v>38</v>
      </c>
      <c r="H2194" t="s">
        <v>46</v>
      </c>
      <c r="I2194" t="s">
        <v>37</v>
      </c>
      <c r="J2194">
        <v>1189.9000000000001</v>
      </c>
    </row>
    <row r="2195" spans="1:10" x14ac:dyDescent="0.25">
      <c r="A2195">
        <v>92</v>
      </c>
      <c r="B2195">
        <v>2017</v>
      </c>
      <c r="C2195" t="s">
        <v>34</v>
      </c>
      <c r="D2195" t="s">
        <v>49</v>
      </c>
      <c r="E2195" t="s">
        <v>39</v>
      </c>
      <c r="F2195">
        <v>4</v>
      </c>
      <c r="G2195" t="s">
        <v>45</v>
      </c>
      <c r="H2195" t="s">
        <v>2</v>
      </c>
      <c r="I2195" t="s">
        <v>37</v>
      </c>
      <c r="J2195">
        <v>893</v>
      </c>
    </row>
    <row r="2196" spans="1:10" x14ac:dyDescent="0.25">
      <c r="A2196">
        <v>92</v>
      </c>
      <c r="B2196">
        <v>2017</v>
      </c>
      <c r="C2196" t="s">
        <v>34</v>
      </c>
      <c r="D2196" t="s">
        <v>49</v>
      </c>
      <c r="E2196" t="s">
        <v>39</v>
      </c>
      <c r="F2196">
        <v>5</v>
      </c>
      <c r="G2196" t="s">
        <v>38</v>
      </c>
      <c r="H2196" t="s">
        <v>46</v>
      </c>
      <c r="I2196" t="s">
        <v>37</v>
      </c>
      <c r="J2196">
        <v>1013.1</v>
      </c>
    </row>
    <row r="2197" spans="1:10" x14ac:dyDescent="0.25">
      <c r="A2197">
        <v>92</v>
      </c>
      <c r="B2197">
        <v>2017</v>
      </c>
      <c r="C2197" t="s">
        <v>34</v>
      </c>
      <c r="D2197" t="s">
        <v>49</v>
      </c>
      <c r="E2197" t="s">
        <v>39</v>
      </c>
      <c r="F2197">
        <v>6</v>
      </c>
      <c r="G2197" t="s">
        <v>38</v>
      </c>
      <c r="H2197" t="s">
        <v>46</v>
      </c>
      <c r="I2197" t="s">
        <v>51</v>
      </c>
      <c r="J2197">
        <v>1248</v>
      </c>
    </row>
    <row r="2198" spans="1:10" x14ac:dyDescent="0.25">
      <c r="A2198">
        <v>92</v>
      </c>
      <c r="B2198">
        <v>2018</v>
      </c>
      <c r="C2198" t="s">
        <v>34</v>
      </c>
      <c r="D2198" t="s">
        <v>48</v>
      </c>
      <c r="E2198" t="s">
        <v>39</v>
      </c>
      <c r="F2198">
        <v>1</v>
      </c>
      <c r="G2198" t="s">
        <v>38</v>
      </c>
      <c r="H2198" t="s">
        <v>2</v>
      </c>
      <c r="I2198" t="s">
        <v>37</v>
      </c>
      <c r="J2198">
        <v>719.6</v>
      </c>
    </row>
    <row r="2199" spans="1:10" x14ac:dyDescent="0.25">
      <c r="A2199">
        <v>92</v>
      </c>
      <c r="B2199">
        <v>2018</v>
      </c>
      <c r="C2199" t="s">
        <v>34</v>
      </c>
      <c r="D2199" t="s">
        <v>48</v>
      </c>
      <c r="E2199" t="s">
        <v>39</v>
      </c>
      <c r="F2199">
        <v>2</v>
      </c>
      <c r="G2199" t="s">
        <v>45</v>
      </c>
      <c r="H2199" t="s">
        <v>2</v>
      </c>
      <c r="I2199" t="s">
        <v>51</v>
      </c>
      <c r="J2199">
        <v>848.8</v>
      </c>
    </row>
    <row r="2200" spans="1:10" x14ac:dyDescent="0.25">
      <c r="A2200">
        <v>92</v>
      </c>
      <c r="B2200">
        <v>2018</v>
      </c>
      <c r="C2200" t="s">
        <v>34</v>
      </c>
      <c r="D2200" t="s">
        <v>48</v>
      </c>
      <c r="E2200" t="s">
        <v>39</v>
      </c>
      <c r="F2200">
        <v>3</v>
      </c>
      <c r="G2200" t="s">
        <v>45</v>
      </c>
      <c r="H2200" t="s">
        <v>46</v>
      </c>
      <c r="I2200" t="s">
        <v>37</v>
      </c>
      <c r="J2200">
        <v>1039.5</v>
      </c>
    </row>
    <row r="2201" spans="1:10" x14ac:dyDescent="0.25">
      <c r="A2201">
        <v>92</v>
      </c>
      <c r="B2201">
        <v>2018</v>
      </c>
      <c r="C2201" t="s">
        <v>34</v>
      </c>
      <c r="D2201" t="s">
        <v>48</v>
      </c>
      <c r="E2201" t="s">
        <v>39</v>
      </c>
      <c r="F2201">
        <v>4</v>
      </c>
      <c r="G2201" t="s">
        <v>45</v>
      </c>
      <c r="H2201" t="s">
        <v>2</v>
      </c>
      <c r="I2201" t="s">
        <v>37</v>
      </c>
      <c r="J2201">
        <v>434.6</v>
      </c>
    </row>
    <row r="2202" spans="1:10" x14ac:dyDescent="0.25">
      <c r="A2202">
        <v>92</v>
      </c>
      <c r="B2202">
        <v>2018</v>
      </c>
      <c r="C2202" t="s">
        <v>34</v>
      </c>
      <c r="D2202" t="s">
        <v>48</v>
      </c>
      <c r="E2202" t="s">
        <v>39</v>
      </c>
      <c r="F2202">
        <v>5</v>
      </c>
      <c r="G2202" t="s">
        <v>45</v>
      </c>
      <c r="H2202" t="s">
        <v>2</v>
      </c>
      <c r="I2202" t="s">
        <v>51</v>
      </c>
      <c r="J2202">
        <v>581.1</v>
      </c>
    </row>
    <row r="2203" spans="1:10" x14ac:dyDescent="0.25">
      <c r="A2203">
        <v>92</v>
      </c>
      <c r="B2203">
        <v>2018</v>
      </c>
      <c r="C2203" t="s">
        <v>34</v>
      </c>
      <c r="D2203" t="s">
        <v>48</v>
      </c>
      <c r="E2203" t="s">
        <v>39</v>
      </c>
      <c r="F2203">
        <v>6</v>
      </c>
      <c r="G2203" t="s">
        <v>38</v>
      </c>
      <c r="H2203" t="s">
        <v>2</v>
      </c>
      <c r="I2203" t="s">
        <v>37</v>
      </c>
      <c r="J2203">
        <v>704.2</v>
      </c>
    </row>
    <row r="2204" spans="1:10" x14ac:dyDescent="0.25">
      <c r="A2204">
        <v>92</v>
      </c>
      <c r="B2204">
        <v>2018</v>
      </c>
      <c r="C2204" t="s">
        <v>34</v>
      </c>
      <c r="D2204" t="s">
        <v>49</v>
      </c>
      <c r="E2204" t="s">
        <v>39</v>
      </c>
      <c r="F2204">
        <v>1</v>
      </c>
      <c r="G2204" t="s">
        <v>38</v>
      </c>
      <c r="H2204" t="s">
        <v>46</v>
      </c>
      <c r="I2204" t="s">
        <v>37</v>
      </c>
      <c r="J2204">
        <v>1328.9</v>
      </c>
    </row>
    <row r="2205" spans="1:10" x14ac:dyDescent="0.25">
      <c r="A2205">
        <v>92</v>
      </c>
      <c r="B2205">
        <v>2018</v>
      </c>
      <c r="C2205" t="s">
        <v>34</v>
      </c>
      <c r="D2205" t="s">
        <v>49</v>
      </c>
      <c r="E2205" t="s">
        <v>39</v>
      </c>
      <c r="F2205">
        <v>2</v>
      </c>
      <c r="G2205" t="s">
        <v>45</v>
      </c>
      <c r="H2205" t="s">
        <v>46</v>
      </c>
      <c r="I2205" t="s">
        <v>37</v>
      </c>
      <c r="J2205">
        <v>1426.3</v>
      </c>
    </row>
    <row r="2206" spans="1:10" x14ac:dyDescent="0.25">
      <c r="A2206">
        <v>92</v>
      </c>
      <c r="B2206">
        <v>2018</v>
      </c>
      <c r="C2206" t="s">
        <v>34</v>
      </c>
      <c r="D2206" t="s">
        <v>49</v>
      </c>
      <c r="E2206" t="s">
        <v>39</v>
      </c>
      <c r="F2206">
        <v>3</v>
      </c>
      <c r="G2206" t="s">
        <v>45</v>
      </c>
      <c r="H2206" t="s">
        <v>46</v>
      </c>
      <c r="I2206" t="s">
        <v>37</v>
      </c>
      <c r="J2206">
        <v>1421.8</v>
      </c>
    </row>
    <row r="2207" spans="1:10" x14ac:dyDescent="0.25">
      <c r="A2207">
        <v>92</v>
      </c>
      <c r="B2207">
        <v>2018</v>
      </c>
      <c r="C2207" t="s">
        <v>34</v>
      </c>
      <c r="D2207" t="s">
        <v>49</v>
      </c>
      <c r="E2207" t="s">
        <v>39</v>
      </c>
      <c r="F2207">
        <v>4</v>
      </c>
      <c r="G2207" t="s">
        <v>45</v>
      </c>
      <c r="H2207" t="s">
        <v>2</v>
      </c>
      <c r="I2207" t="s">
        <v>51</v>
      </c>
      <c r="J2207">
        <v>920.4</v>
      </c>
    </row>
    <row r="2208" spans="1:10" x14ac:dyDescent="0.25">
      <c r="A2208">
        <v>92</v>
      </c>
      <c r="B2208">
        <v>2018</v>
      </c>
      <c r="C2208" t="s">
        <v>34</v>
      </c>
      <c r="D2208" t="s">
        <v>49</v>
      </c>
      <c r="E2208" t="s">
        <v>39</v>
      </c>
      <c r="F2208">
        <v>5</v>
      </c>
      <c r="G2208" t="s">
        <v>38</v>
      </c>
      <c r="H2208" t="s">
        <v>46</v>
      </c>
      <c r="I2208" t="s">
        <v>37</v>
      </c>
      <c r="J2208">
        <v>1536.9</v>
      </c>
    </row>
    <row r="2209" spans="1:10" x14ac:dyDescent="0.25">
      <c r="A2209">
        <v>92</v>
      </c>
      <c r="B2209">
        <v>2018</v>
      </c>
      <c r="C2209" t="s">
        <v>34</v>
      </c>
      <c r="D2209" t="s">
        <v>49</v>
      </c>
      <c r="E2209" t="s">
        <v>39</v>
      </c>
      <c r="F2209">
        <v>6</v>
      </c>
      <c r="G2209" t="s">
        <v>38</v>
      </c>
      <c r="H2209" t="s">
        <v>46</v>
      </c>
      <c r="I2209" t="s">
        <v>51</v>
      </c>
      <c r="J2209">
        <v>1480.5</v>
      </c>
    </row>
    <row r="2210" spans="1:10" x14ac:dyDescent="0.25">
      <c r="A2210">
        <v>93</v>
      </c>
      <c r="B2210">
        <v>2017</v>
      </c>
      <c r="C2210" t="s">
        <v>34</v>
      </c>
      <c r="D2210" t="s">
        <v>48</v>
      </c>
      <c r="E2210" t="s">
        <v>39</v>
      </c>
      <c r="F2210">
        <v>1</v>
      </c>
      <c r="G2210" t="s">
        <v>38</v>
      </c>
      <c r="H2210" t="s">
        <v>46</v>
      </c>
      <c r="I2210" t="s">
        <v>51</v>
      </c>
      <c r="J2210">
        <v>683.4</v>
      </c>
    </row>
    <row r="2211" spans="1:10" x14ac:dyDescent="0.25">
      <c r="A2211">
        <v>93</v>
      </c>
      <c r="B2211">
        <v>2017</v>
      </c>
      <c r="C2211" t="s">
        <v>34</v>
      </c>
      <c r="D2211" t="s">
        <v>48</v>
      </c>
      <c r="E2211" t="s">
        <v>39</v>
      </c>
      <c r="F2211">
        <v>2</v>
      </c>
      <c r="G2211" t="s">
        <v>45</v>
      </c>
      <c r="H2211" t="s">
        <v>2</v>
      </c>
      <c r="I2211" t="s">
        <v>51</v>
      </c>
      <c r="J2211">
        <v>294.5</v>
      </c>
    </row>
    <row r="2212" spans="1:10" x14ac:dyDescent="0.25">
      <c r="A2212">
        <v>93</v>
      </c>
      <c r="B2212">
        <v>2017</v>
      </c>
      <c r="C2212" t="s">
        <v>34</v>
      </c>
      <c r="D2212" t="s">
        <v>48</v>
      </c>
      <c r="E2212" t="s">
        <v>39</v>
      </c>
      <c r="F2212">
        <v>3</v>
      </c>
      <c r="G2212" t="s">
        <v>45</v>
      </c>
      <c r="H2212" t="s">
        <v>46</v>
      </c>
      <c r="I2212" t="s">
        <v>51</v>
      </c>
      <c r="J2212">
        <v>645</v>
      </c>
    </row>
    <row r="2213" spans="1:10" x14ac:dyDescent="0.25">
      <c r="A2213">
        <v>93</v>
      </c>
      <c r="B2213">
        <v>2017</v>
      </c>
      <c r="C2213" t="s">
        <v>34</v>
      </c>
      <c r="D2213" t="s">
        <v>48</v>
      </c>
      <c r="E2213" t="s">
        <v>39</v>
      </c>
      <c r="F2213">
        <v>4</v>
      </c>
      <c r="G2213" t="s">
        <v>45</v>
      </c>
      <c r="H2213" t="s">
        <v>46</v>
      </c>
      <c r="I2213" t="s">
        <v>51</v>
      </c>
      <c r="J2213">
        <v>746.9</v>
      </c>
    </row>
    <row r="2214" spans="1:10" x14ac:dyDescent="0.25">
      <c r="A2214">
        <v>93</v>
      </c>
      <c r="B2214">
        <v>2017</v>
      </c>
      <c r="C2214" t="s">
        <v>34</v>
      </c>
      <c r="D2214" t="s">
        <v>48</v>
      </c>
      <c r="E2214" t="s">
        <v>39</v>
      </c>
      <c r="F2214">
        <v>5</v>
      </c>
      <c r="G2214" t="s">
        <v>45</v>
      </c>
      <c r="H2214" t="s">
        <v>2</v>
      </c>
      <c r="I2214" t="s">
        <v>51</v>
      </c>
      <c r="J2214">
        <v>219.7</v>
      </c>
    </row>
    <row r="2215" spans="1:10" x14ac:dyDescent="0.25">
      <c r="A2215">
        <v>93</v>
      </c>
      <c r="B2215">
        <v>2017</v>
      </c>
      <c r="C2215" t="s">
        <v>34</v>
      </c>
      <c r="D2215" t="s">
        <v>48</v>
      </c>
      <c r="E2215" t="s">
        <v>39</v>
      </c>
      <c r="F2215">
        <v>6</v>
      </c>
      <c r="G2215" t="s">
        <v>38</v>
      </c>
      <c r="H2215" t="s">
        <v>46</v>
      </c>
      <c r="I2215" t="s">
        <v>37</v>
      </c>
      <c r="J2215">
        <v>981.4</v>
      </c>
    </row>
    <row r="2216" spans="1:10" x14ac:dyDescent="0.25">
      <c r="A2216">
        <v>93</v>
      </c>
      <c r="B2216">
        <v>2017</v>
      </c>
      <c r="C2216" t="s">
        <v>34</v>
      </c>
      <c r="D2216" t="s">
        <v>49</v>
      </c>
      <c r="E2216" t="s">
        <v>39</v>
      </c>
      <c r="F2216">
        <v>1</v>
      </c>
      <c r="G2216" t="s">
        <v>38</v>
      </c>
      <c r="H2216" t="s">
        <v>2</v>
      </c>
      <c r="I2216" t="s">
        <v>51</v>
      </c>
      <c r="J2216">
        <v>749.2</v>
      </c>
    </row>
    <row r="2217" spans="1:10" x14ac:dyDescent="0.25">
      <c r="A2217">
        <v>93</v>
      </c>
      <c r="B2217">
        <v>2017</v>
      </c>
      <c r="C2217" t="s">
        <v>34</v>
      </c>
      <c r="D2217" t="s">
        <v>49</v>
      </c>
      <c r="E2217" t="s">
        <v>39</v>
      </c>
      <c r="F2217">
        <v>2</v>
      </c>
      <c r="G2217" t="s">
        <v>38</v>
      </c>
      <c r="H2217" t="s">
        <v>2</v>
      </c>
      <c r="I2217" t="s">
        <v>51</v>
      </c>
      <c r="J2217">
        <v>652.5</v>
      </c>
    </row>
    <row r="2218" spans="1:10" x14ac:dyDescent="0.25">
      <c r="A2218">
        <v>93</v>
      </c>
      <c r="B2218">
        <v>2017</v>
      </c>
      <c r="C2218" t="s">
        <v>34</v>
      </c>
      <c r="D2218" t="s">
        <v>49</v>
      </c>
      <c r="E2218" t="s">
        <v>39</v>
      </c>
      <c r="F2218">
        <v>3</v>
      </c>
      <c r="G2218" t="s">
        <v>38</v>
      </c>
      <c r="H2218" t="s">
        <v>2</v>
      </c>
      <c r="I2218" t="s">
        <v>37</v>
      </c>
      <c r="J2218">
        <v>820.6</v>
      </c>
    </row>
    <row r="2219" spans="1:10" x14ac:dyDescent="0.25">
      <c r="A2219">
        <v>93</v>
      </c>
      <c r="B2219">
        <v>2017</v>
      </c>
      <c r="C2219" t="s">
        <v>34</v>
      </c>
      <c r="D2219" t="s">
        <v>49</v>
      </c>
      <c r="E2219" t="s">
        <v>39</v>
      </c>
      <c r="F2219">
        <v>4</v>
      </c>
      <c r="G2219" t="s">
        <v>45</v>
      </c>
      <c r="H2219" t="s">
        <v>2</v>
      </c>
      <c r="I2219" t="s">
        <v>51</v>
      </c>
      <c r="J2219">
        <v>728.8</v>
      </c>
    </row>
    <row r="2220" spans="1:10" x14ac:dyDescent="0.25">
      <c r="A2220">
        <v>93</v>
      </c>
      <c r="B2220">
        <v>2017</v>
      </c>
      <c r="C2220" t="s">
        <v>34</v>
      </c>
      <c r="D2220" t="s">
        <v>49</v>
      </c>
      <c r="E2220" t="s">
        <v>39</v>
      </c>
      <c r="F2220">
        <v>5</v>
      </c>
      <c r="G2220" t="s">
        <v>45</v>
      </c>
      <c r="H2220" t="s">
        <v>46</v>
      </c>
      <c r="I2220" t="s">
        <v>37</v>
      </c>
      <c r="J2220">
        <v>1207.0999999999999</v>
      </c>
    </row>
    <row r="2221" spans="1:10" x14ac:dyDescent="0.25">
      <c r="A2221">
        <v>93</v>
      </c>
      <c r="B2221">
        <v>2017</v>
      </c>
      <c r="C2221" t="s">
        <v>34</v>
      </c>
      <c r="D2221" t="s">
        <v>49</v>
      </c>
      <c r="E2221" t="s">
        <v>39</v>
      </c>
      <c r="F2221">
        <v>6</v>
      </c>
      <c r="G2221" t="s">
        <v>45</v>
      </c>
      <c r="H2221" t="s">
        <v>2</v>
      </c>
      <c r="I2221" t="s">
        <v>51</v>
      </c>
      <c r="J2221">
        <v>746.9</v>
      </c>
    </row>
    <row r="2222" spans="1:10" x14ac:dyDescent="0.25">
      <c r="A2222">
        <v>93</v>
      </c>
      <c r="B2222">
        <v>2018</v>
      </c>
      <c r="C2222" t="s">
        <v>34</v>
      </c>
      <c r="D2222" t="s">
        <v>48</v>
      </c>
      <c r="E2222" t="s">
        <v>39</v>
      </c>
      <c r="F2222">
        <v>1</v>
      </c>
      <c r="G2222" t="s">
        <v>38</v>
      </c>
      <c r="H2222" t="s">
        <v>2</v>
      </c>
      <c r="I2222" t="s">
        <v>51</v>
      </c>
      <c r="J2222">
        <v>536.79999999999995</v>
      </c>
    </row>
    <row r="2223" spans="1:10" x14ac:dyDescent="0.25">
      <c r="A2223">
        <v>93</v>
      </c>
      <c r="B2223">
        <v>2018</v>
      </c>
      <c r="C2223" t="s">
        <v>34</v>
      </c>
      <c r="D2223" t="s">
        <v>48</v>
      </c>
      <c r="E2223" t="s">
        <v>39</v>
      </c>
      <c r="F2223">
        <v>2</v>
      </c>
      <c r="G2223" t="s">
        <v>38</v>
      </c>
      <c r="H2223" t="s">
        <v>2</v>
      </c>
      <c r="I2223" t="s">
        <v>37</v>
      </c>
      <c r="J2223">
        <v>677.5</v>
      </c>
    </row>
    <row r="2224" spans="1:10" x14ac:dyDescent="0.25">
      <c r="A2224">
        <v>93</v>
      </c>
      <c r="B2224">
        <v>2018</v>
      </c>
      <c r="C2224" t="s">
        <v>34</v>
      </c>
      <c r="D2224" t="s">
        <v>48</v>
      </c>
      <c r="E2224" t="s">
        <v>39</v>
      </c>
      <c r="F2224">
        <v>3</v>
      </c>
      <c r="G2224" t="s">
        <v>45</v>
      </c>
      <c r="H2224" t="s">
        <v>46</v>
      </c>
      <c r="I2224" t="s">
        <v>51</v>
      </c>
      <c r="J2224">
        <v>1107.2</v>
      </c>
    </row>
    <row r="2225" spans="1:10" x14ac:dyDescent="0.25">
      <c r="A2225">
        <v>93</v>
      </c>
      <c r="B2225">
        <v>2018</v>
      </c>
      <c r="C2225" t="s">
        <v>34</v>
      </c>
      <c r="D2225" t="s">
        <v>48</v>
      </c>
      <c r="E2225" t="s">
        <v>39</v>
      </c>
      <c r="F2225">
        <v>4</v>
      </c>
      <c r="G2225" t="s">
        <v>38</v>
      </c>
      <c r="H2225" t="s">
        <v>2</v>
      </c>
      <c r="I2225" t="s">
        <v>37</v>
      </c>
      <c r="J2225">
        <v>580.4</v>
      </c>
    </row>
    <row r="2226" spans="1:10" x14ac:dyDescent="0.25">
      <c r="A2226">
        <v>93</v>
      </c>
      <c r="B2226">
        <v>2018</v>
      </c>
      <c r="C2226" t="s">
        <v>34</v>
      </c>
      <c r="D2226" t="s">
        <v>48</v>
      </c>
      <c r="E2226" t="s">
        <v>39</v>
      </c>
      <c r="F2226">
        <v>5</v>
      </c>
      <c r="G2226" t="s">
        <v>45</v>
      </c>
      <c r="H2226" t="s">
        <v>2</v>
      </c>
      <c r="I2226" t="s">
        <v>51</v>
      </c>
      <c r="J2226">
        <v>697.6</v>
      </c>
    </row>
    <row r="2227" spans="1:10" x14ac:dyDescent="0.25">
      <c r="A2227">
        <v>93</v>
      </c>
      <c r="B2227">
        <v>2018</v>
      </c>
      <c r="C2227" t="s">
        <v>34</v>
      </c>
      <c r="D2227" t="s">
        <v>48</v>
      </c>
      <c r="E2227" t="s">
        <v>39</v>
      </c>
      <c r="F2227">
        <v>6</v>
      </c>
      <c r="G2227" t="s">
        <v>38</v>
      </c>
      <c r="H2227" t="s">
        <v>46</v>
      </c>
      <c r="I2227" t="s">
        <v>37</v>
      </c>
      <c r="J2227">
        <v>1041.2</v>
      </c>
    </row>
    <row r="2228" spans="1:10" x14ac:dyDescent="0.25">
      <c r="A2228">
        <v>93</v>
      </c>
      <c r="B2228">
        <v>2018</v>
      </c>
      <c r="C2228" t="s">
        <v>34</v>
      </c>
      <c r="D2228" t="s">
        <v>49</v>
      </c>
      <c r="E2228" t="s">
        <v>39</v>
      </c>
      <c r="F2228">
        <v>1</v>
      </c>
      <c r="G2228" t="s">
        <v>38</v>
      </c>
      <c r="H2228" t="s">
        <v>46</v>
      </c>
      <c r="I2228" t="s">
        <v>51</v>
      </c>
      <c r="J2228">
        <v>1444.9</v>
      </c>
    </row>
    <row r="2229" spans="1:10" x14ac:dyDescent="0.25">
      <c r="A2229">
        <v>93</v>
      </c>
      <c r="B2229">
        <v>2018</v>
      </c>
      <c r="C2229" t="s">
        <v>34</v>
      </c>
      <c r="D2229" t="s">
        <v>49</v>
      </c>
      <c r="E2229" t="s">
        <v>39</v>
      </c>
      <c r="F2229">
        <v>2</v>
      </c>
      <c r="G2229" t="s">
        <v>45</v>
      </c>
      <c r="H2229" t="s">
        <v>46</v>
      </c>
      <c r="I2229" t="s">
        <v>37</v>
      </c>
      <c r="J2229">
        <v>1289.7</v>
      </c>
    </row>
    <row r="2230" spans="1:10" x14ac:dyDescent="0.25">
      <c r="A2230">
        <v>93</v>
      </c>
      <c r="B2230">
        <v>2018</v>
      </c>
      <c r="C2230" t="s">
        <v>34</v>
      </c>
      <c r="D2230" t="s">
        <v>49</v>
      </c>
      <c r="E2230" t="s">
        <v>39</v>
      </c>
      <c r="F2230">
        <v>3</v>
      </c>
      <c r="G2230" t="s">
        <v>45</v>
      </c>
      <c r="H2230" t="s">
        <v>2</v>
      </c>
      <c r="I2230" t="s">
        <v>37</v>
      </c>
      <c r="J2230">
        <v>948</v>
      </c>
    </row>
    <row r="2231" spans="1:10" x14ac:dyDescent="0.25">
      <c r="A2231">
        <v>93</v>
      </c>
      <c r="B2231">
        <v>2018</v>
      </c>
      <c r="C2231" t="s">
        <v>34</v>
      </c>
      <c r="D2231" t="s">
        <v>49</v>
      </c>
      <c r="E2231" t="s">
        <v>39</v>
      </c>
      <c r="F2231">
        <v>4</v>
      </c>
      <c r="G2231" t="s">
        <v>38</v>
      </c>
      <c r="H2231" t="s">
        <v>2</v>
      </c>
      <c r="I2231" t="s">
        <v>37</v>
      </c>
      <c r="J2231">
        <v>912.8</v>
      </c>
    </row>
    <row r="2232" spans="1:10" x14ac:dyDescent="0.25">
      <c r="A2232">
        <v>93</v>
      </c>
      <c r="B2232">
        <v>2018</v>
      </c>
      <c r="C2232" t="s">
        <v>34</v>
      </c>
      <c r="D2232" t="s">
        <v>49</v>
      </c>
      <c r="E2232" t="s">
        <v>39</v>
      </c>
      <c r="F2232">
        <v>5</v>
      </c>
      <c r="G2232" t="s">
        <v>45</v>
      </c>
      <c r="H2232" t="s">
        <v>46</v>
      </c>
      <c r="I2232" t="s">
        <v>51</v>
      </c>
      <c r="J2232">
        <v>1426.1</v>
      </c>
    </row>
    <row r="2233" spans="1:10" x14ac:dyDescent="0.25">
      <c r="A2233">
        <v>93</v>
      </c>
      <c r="B2233">
        <v>2018</v>
      </c>
      <c r="C2233" t="s">
        <v>34</v>
      </c>
      <c r="D2233" t="s">
        <v>49</v>
      </c>
      <c r="E2233" t="s">
        <v>39</v>
      </c>
      <c r="F2233">
        <v>6</v>
      </c>
      <c r="G2233" t="s">
        <v>45</v>
      </c>
      <c r="H2233" t="s">
        <v>46</v>
      </c>
      <c r="I2233" t="s">
        <v>37</v>
      </c>
      <c r="J2233">
        <v>1368.7</v>
      </c>
    </row>
    <row r="2234" spans="1:10" x14ac:dyDescent="0.25">
      <c r="A2234">
        <v>94</v>
      </c>
      <c r="B2234">
        <v>2017</v>
      </c>
      <c r="C2234" t="s">
        <v>34</v>
      </c>
      <c r="D2234" t="s">
        <v>48</v>
      </c>
      <c r="E2234" t="s">
        <v>39</v>
      </c>
      <c r="F2234">
        <v>1</v>
      </c>
      <c r="G2234" t="s">
        <v>45</v>
      </c>
      <c r="H2234" t="s">
        <v>2</v>
      </c>
      <c r="I2234" t="s">
        <v>51</v>
      </c>
      <c r="J2234">
        <v>537.20000000000005</v>
      </c>
    </row>
    <row r="2235" spans="1:10" x14ac:dyDescent="0.25">
      <c r="A2235">
        <v>94</v>
      </c>
      <c r="B2235">
        <v>2017</v>
      </c>
      <c r="C2235" t="s">
        <v>34</v>
      </c>
      <c r="D2235" t="s">
        <v>48</v>
      </c>
      <c r="E2235" t="s">
        <v>39</v>
      </c>
      <c r="F2235">
        <v>2</v>
      </c>
      <c r="G2235" t="s">
        <v>45</v>
      </c>
      <c r="H2235" t="s">
        <v>2</v>
      </c>
      <c r="I2235" t="s">
        <v>51</v>
      </c>
      <c r="J2235">
        <v>557.5</v>
      </c>
    </row>
    <row r="2236" spans="1:10" x14ac:dyDescent="0.25">
      <c r="A2236">
        <v>94</v>
      </c>
      <c r="B2236">
        <v>2017</v>
      </c>
      <c r="C2236" t="s">
        <v>34</v>
      </c>
      <c r="D2236" t="s">
        <v>48</v>
      </c>
      <c r="E2236" t="s">
        <v>39</v>
      </c>
      <c r="F2236">
        <v>3</v>
      </c>
      <c r="G2236" t="s">
        <v>38</v>
      </c>
      <c r="H2236" t="s">
        <v>2</v>
      </c>
      <c r="I2236" t="s">
        <v>51</v>
      </c>
      <c r="J2236">
        <v>406.6</v>
      </c>
    </row>
    <row r="2237" spans="1:10" x14ac:dyDescent="0.25">
      <c r="A2237">
        <v>94</v>
      </c>
      <c r="B2237">
        <v>2017</v>
      </c>
      <c r="C2237" t="s">
        <v>34</v>
      </c>
      <c r="D2237" t="s">
        <v>48</v>
      </c>
      <c r="E2237" t="s">
        <v>39</v>
      </c>
      <c r="F2237">
        <v>4</v>
      </c>
      <c r="G2237" t="s">
        <v>38</v>
      </c>
      <c r="H2237" t="s">
        <v>2</v>
      </c>
      <c r="I2237" t="s">
        <v>51</v>
      </c>
      <c r="J2237">
        <v>358.9</v>
      </c>
    </row>
    <row r="2238" spans="1:10" x14ac:dyDescent="0.25">
      <c r="A2238">
        <v>94</v>
      </c>
      <c r="B2238">
        <v>2017</v>
      </c>
      <c r="C2238" t="s">
        <v>34</v>
      </c>
      <c r="D2238" t="s">
        <v>48</v>
      </c>
      <c r="E2238" t="s">
        <v>39</v>
      </c>
      <c r="F2238">
        <v>5</v>
      </c>
      <c r="G2238" t="s">
        <v>38</v>
      </c>
      <c r="H2238" t="s">
        <v>2</v>
      </c>
      <c r="I2238" t="s">
        <v>37</v>
      </c>
      <c r="J2238">
        <v>308.5</v>
      </c>
    </row>
    <row r="2239" spans="1:10" x14ac:dyDescent="0.25">
      <c r="A2239">
        <v>94</v>
      </c>
      <c r="B2239">
        <v>2017</v>
      </c>
      <c r="C2239" t="s">
        <v>34</v>
      </c>
      <c r="D2239" t="s">
        <v>48</v>
      </c>
      <c r="E2239" t="s">
        <v>39</v>
      </c>
      <c r="F2239">
        <v>6</v>
      </c>
      <c r="G2239" t="s">
        <v>38</v>
      </c>
      <c r="H2239" t="s">
        <v>46</v>
      </c>
      <c r="I2239" t="s">
        <v>51</v>
      </c>
      <c r="J2239">
        <v>860.9</v>
      </c>
    </row>
    <row r="2240" spans="1:10" x14ac:dyDescent="0.25">
      <c r="A2240">
        <v>94</v>
      </c>
      <c r="B2240">
        <v>2017</v>
      </c>
      <c r="C2240" t="s">
        <v>34</v>
      </c>
      <c r="D2240" t="s">
        <v>49</v>
      </c>
      <c r="E2240" t="s">
        <v>39</v>
      </c>
      <c r="F2240">
        <v>1</v>
      </c>
      <c r="G2240" t="s">
        <v>38</v>
      </c>
      <c r="H2240" t="s">
        <v>46</v>
      </c>
      <c r="I2240" t="s">
        <v>37</v>
      </c>
      <c r="J2240">
        <v>1218.2</v>
      </c>
    </row>
    <row r="2241" spans="1:10" x14ac:dyDescent="0.25">
      <c r="A2241">
        <v>94</v>
      </c>
      <c r="B2241">
        <v>2017</v>
      </c>
      <c r="C2241" t="s">
        <v>34</v>
      </c>
      <c r="D2241" t="s">
        <v>49</v>
      </c>
      <c r="E2241" t="s">
        <v>39</v>
      </c>
      <c r="F2241">
        <v>2</v>
      </c>
      <c r="G2241" t="s">
        <v>45</v>
      </c>
      <c r="H2241" t="s">
        <v>46</v>
      </c>
      <c r="I2241" t="s">
        <v>37</v>
      </c>
      <c r="J2241">
        <v>1191.5</v>
      </c>
    </row>
    <row r="2242" spans="1:10" x14ac:dyDescent="0.25">
      <c r="A2242">
        <v>94</v>
      </c>
      <c r="B2242">
        <v>2017</v>
      </c>
      <c r="C2242" t="s">
        <v>34</v>
      </c>
      <c r="D2242" t="s">
        <v>49</v>
      </c>
      <c r="E2242" t="s">
        <v>39</v>
      </c>
      <c r="F2242">
        <v>3</v>
      </c>
      <c r="G2242" t="s">
        <v>38</v>
      </c>
      <c r="H2242" t="s">
        <v>2</v>
      </c>
      <c r="I2242" t="s">
        <v>37</v>
      </c>
      <c r="J2242">
        <v>904.1</v>
      </c>
    </row>
    <row r="2243" spans="1:10" x14ac:dyDescent="0.25">
      <c r="A2243">
        <v>94</v>
      </c>
      <c r="B2243">
        <v>2017</v>
      </c>
      <c r="C2243" t="s">
        <v>34</v>
      </c>
      <c r="D2243" t="s">
        <v>49</v>
      </c>
      <c r="E2243" t="s">
        <v>39</v>
      </c>
      <c r="F2243">
        <v>4</v>
      </c>
      <c r="G2243" t="s">
        <v>45</v>
      </c>
      <c r="H2243" t="s">
        <v>2</v>
      </c>
      <c r="I2243" t="s">
        <v>37</v>
      </c>
      <c r="J2243">
        <v>829.7</v>
      </c>
    </row>
    <row r="2244" spans="1:10" x14ac:dyDescent="0.25">
      <c r="A2244">
        <v>94</v>
      </c>
      <c r="B2244">
        <v>2017</v>
      </c>
      <c r="C2244" t="s">
        <v>34</v>
      </c>
      <c r="D2244" t="s">
        <v>49</v>
      </c>
      <c r="E2244" t="s">
        <v>39</v>
      </c>
      <c r="F2244">
        <v>5</v>
      </c>
      <c r="G2244" t="s">
        <v>38</v>
      </c>
      <c r="H2244" t="s">
        <v>46</v>
      </c>
      <c r="I2244" t="s">
        <v>37</v>
      </c>
      <c r="J2244">
        <v>1082</v>
      </c>
    </row>
    <row r="2245" spans="1:10" x14ac:dyDescent="0.25">
      <c r="A2245">
        <v>94</v>
      </c>
      <c r="B2245">
        <v>2017</v>
      </c>
      <c r="C2245" t="s">
        <v>34</v>
      </c>
      <c r="D2245" t="s">
        <v>49</v>
      </c>
      <c r="E2245" t="s">
        <v>39</v>
      </c>
      <c r="F2245">
        <v>6</v>
      </c>
      <c r="G2245" t="s">
        <v>45</v>
      </c>
      <c r="H2245" t="s">
        <v>2</v>
      </c>
      <c r="I2245" t="s">
        <v>37</v>
      </c>
      <c r="J2245">
        <v>786.4</v>
      </c>
    </row>
    <row r="2246" spans="1:10" x14ac:dyDescent="0.25">
      <c r="A2246">
        <v>94</v>
      </c>
      <c r="B2246">
        <v>2018</v>
      </c>
      <c r="C2246" t="s">
        <v>34</v>
      </c>
      <c r="D2246" t="s">
        <v>48</v>
      </c>
      <c r="E2246" t="s">
        <v>39</v>
      </c>
      <c r="F2246">
        <v>1</v>
      </c>
      <c r="G2246" t="s">
        <v>38</v>
      </c>
      <c r="H2246" t="s">
        <v>46</v>
      </c>
      <c r="I2246" t="s">
        <v>37</v>
      </c>
      <c r="J2246">
        <v>1148.5999999999999</v>
      </c>
    </row>
    <row r="2247" spans="1:10" x14ac:dyDescent="0.25">
      <c r="A2247">
        <v>94</v>
      </c>
      <c r="B2247">
        <v>2018</v>
      </c>
      <c r="C2247" t="s">
        <v>34</v>
      </c>
      <c r="D2247" t="s">
        <v>48</v>
      </c>
      <c r="E2247" t="s">
        <v>39</v>
      </c>
      <c r="F2247">
        <v>2</v>
      </c>
      <c r="G2247" t="s">
        <v>45</v>
      </c>
      <c r="H2247" t="s">
        <v>46</v>
      </c>
      <c r="I2247" t="s">
        <v>37</v>
      </c>
      <c r="J2247">
        <v>1142.5999999999999</v>
      </c>
    </row>
    <row r="2248" spans="1:10" x14ac:dyDescent="0.25">
      <c r="A2248">
        <v>94</v>
      </c>
      <c r="B2248">
        <v>2018</v>
      </c>
      <c r="C2248" t="s">
        <v>34</v>
      </c>
      <c r="D2248" t="s">
        <v>48</v>
      </c>
      <c r="E2248" t="s">
        <v>39</v>
      </c>
      <c r="F2248">
        <v>3</v>
      </c>
      <c r="G2248" t="s">
        <v>45</v>
      </c>
      <c r="H2248" t="s">
        <v>2</v>
      </c>
      <c r="I2248" t="s">
        <v>37</v>
      </c>
      <c r="J2248">
        <v>682.8</v>
      </c>
    </row>
    <row r="2249" spans="1:10" x14ac:dyDescent="0.25">
      <c r="A2249">
        <v>94</v>
      </c>
      <c r="B2249">
        <v>2018</v>
      </c>
      <c r="C2249" t="s">
        <v>34</v>
      </c>
      <c r="D2249" t="s">
        <v>48</v>
      </c>
      <c r="E2249" t="s">
        <v>39</v>
      </c>
      <c r="F2249">
        <v>4</v>
      </c>
      <c r="G2249" t="s">
        <v>38</v>
      </c>
      <c r="H2249" t="s">
        <v>46</v>
      </c>
      <c r="I2249" t="s">
        <v>37</v>
      </c>
      <c r="J2249">
        <v>923</v>
      </c>
    </row>
    <row r="2250" spans="1:10" x14ac:dyDescent="0.25">
      <c r="A2250">
        <v>94</v>
      </c>
      <c r="B2250">
        <v>2018</v>
      </c>
      <c r="C2250" t="s">
        <v>34</v>
      </c>
      <c r="D2250" t="s">
        <v>48</v>
      </c>
      <c r="E2250" t="s">
        <v>39</v>
      </c>
      <c r="F2250">
        <v>5</v>
      </c>
      <c r="G2250" t="s">
        <v>38</v>
      </c>
      <c r="H2250" t="s">
        <v>46</v>
      </c>
      <c r="I2250" t="s">
        <v>37</v>
      </c>
      <c r="J2250">
        <v>1045.4000000000001</v>
      </c>
    </row>
    <row r="2251" spans="1:10" x14ac:dyDescent="0.25">
      <c r="A2251">
        <v>94</v>
      </c>
      <c r="B2251">
        <v>2018</v>
      </c>
      <c r="C2251" t="s">
        <v>34</v>
      </c>
      <c r="D2251" t="s">
        <v>48</v>
      </c>
      <c r="E2251" t="s">
        <v>39</v>
      </c>
      <c r="F2251">
        <v>6</v>
      </c>
      <c r="G2251" t="s">
        <v>45</v>
      </c>
      <c r="H2251" t="s">
        <v>2</v>
      </c>
      <c r="I2251" t="s">
        <v>51</v>
      </c>
      <c r="J2251">
        <v>520.70000000000005</v>
      </c>
    </row>
    <row r="2252" spans="1:10" x14ac:dyDescent="0.25">
      <c r="A2252">
        <v>94</v>
      </c>
      <c r="B2252">
        <v>2018</v>
      </c>
      <c r="C2252" t="s">
        <v>34</v>
      </c>
      <c r="D2252" t="s">
        <v>49</v>
      </c>
      <c r="E2252" t="s">
        <v>39</v>
      </c>
      <c r="F2252">
        <v>1</v>
      </c>
      <c r="G2252" t="s">
        <v>45</v>
      </c>
      <c r="H2252" t="s">
        <v>46</v>
      </c>
      <c r="I2252" t="s">
        <v>37</v>
      </c>
      <c r="J2252">
        <v>1395.6</v>
      </c>
    </row>
    <row r="2253" spans="1:10" x14ac:dyDescent="0.25">
      <c r="A2253">
        <v>94</v>
      </c>
      <c r="B2253">
        <v>2018</v>
      </c>
      <c r="C2253" t="s">
        <v>34</v>
      </c>
      <c r="D2253" t="s">
        <v>49</v>
      </c>
      <c r="E2253" t="s">
        <v>39</v>
      </c>
      <c r="F2253">
        <v>2</v>
      </c>
      <c r="G2253" t="s">
        <v>45</v>
      </c>
      <c r="H2253" t="s">
        <v>46</v>
      </c>
      <c r="I2253" t="s">
        <v>51</v>
      </c>
      <c r="J2253">
        <v>1609.6</v>
      </c>
    </row>
    <row r="2254" spans="1:10" x14ac:dyDescent="0.25">
      <c r="A2254">
        <v>94</v>
      </c>
      <c r="B2254">
        <v>2018</v>
      </c>
      <c r="C2254" t="s">
        <v>34</v>
      </c>
      <c r="D2254" t="s">
        <v>49</v>
      </c>
      <c r="E2254" t="s">
        <v>39</v>
      </c>
      <c r="F2254">
        <v>3</v>
      </c>
      <c r="G2254" t="s">
        <v>38</v>
      </c>
      <c r="H2254" t="s">
        <v>2</v>
      </c>
      <c r="I2254" t="s">
        <v>51</v>
      </c>
      <c r="J2254">
        <v>1021.7</v>
      </c>
    </row>
    <row r="2255" spans="1:10" x14ac:dyDescent="0.25">
      <c r="A2255">
        <v>94</v>
      </c>
      <c r="B2255">
        <v>2018</v>
      </c>
      <c r="C2255" t="s">
        <v>34</v>
      </c>
      <c r="D2255" t="s">
        <v>49</v>
      </c>
      <c r="E2255" t="s">
        <v>39</v>
      </c>
      <c r="F2255">
        <v>4</v>
      </c>
      <c r="G2255" t="s">
        <v>38</v>
      </c>
      <c r="H2255" t="s">
        <v>46</v>
      </c>
      <c r="I2255" t="s">
        <v>37</v>
      </c>
      <c r="J2255">
        <v>1349.3</v>
      </c>
    </row>
    <row r="2256" spans="1:10" x14ac:dyDescent="0.25">
      <c r="A2256">
        <v>94</v>
      </c>
      <c r="B2256">
        <v>2018</v>
      </c>
      <c r="C2256" t="s">
        <v>34</v>
      </c>
      <c r="D2256" t="s">
        <v>49</v>
      </c>
      <c r="E2256" t="s">
        <v>39</v>
      </c>
      <c r="F2256">
        <v>5</v>
      </c>
      <c r="G2256" t="s">
        <v>45</v>
      </c>
      <c r="H2256" t="s">
        <v>2</v>
      </c>
      <c r="I2256" t="s">
        <v>51</v>
      </c>
      <c r="J2256">
        <v>949.5</v>
      </c>
    </row>
    <row r="2257" spans="1:10" x14ac:dyDescent="0.25">
      <c r="A2257">
        <v>94</v>
      </c>
      <c r="B2257">
        <v>2018</v>
      </c>
      <c r="C2257" t="s">
        <v>34</v>
      </c>
      <c r="D2257" t="s">
        <v>49</v>
      </c>
      <c r="E2257" t="s">
        <v>39</v>
      </c>
      <c r="F2257">
        <v>6</v>
      </c>
      <c r="G2257" t="s">
        <v>38</v>
      </c>
      <c r="H2257" t="s">
        <v>2</v>
      </c>
      <c r="I2257" t="s">
        <v>51</v>
      </c>
      <c r="J2257">
        <v>905.1</v>
      </c>
    </row>
    <row r="2258" spans="1:10" x14ac:dyDescent="0.25">
      <c r="A2258">
        <v>95</v>
      </c>
      <c r="B2258">
        <v>2017</v>
      </c>
      <c r="C2258" t="s">
        <v>34</v>
      </c>
      <c r="D2258" t="s">
        <v>48</v>
      </c>
      <c r="E2258" t="s">
        <v>39</v>
      </c>
      <c r="F2258">
        <v>1</v>
      </c>
      <c r="G2258" t="s">
        <v>45</v>
      </c>
      <c r="H2258" t="s">
        <v>2</v>
      </c>
      <c r="I2258" t="s">
        <v>37</v>
      </c>
      <c r="J2258">
        <v>379.4</v>
      </c>
    </row>
    <row r="2259" spans="1:10" x14ac:dyDescent="0.25">
      <c r="A2259">
        <v>95</v>
      </c>
      <c r="B2259">
        <v>2017</v>
      </c>
      <c r="C2259" t="s">
        <v>34</v>
      </c>
      <c r="D2259" t="s">
        <v>48</v>
      </c>
      <c r="E2259" t="s">
        <v>39</v>
      </c>
      <c r="F2259">
        <v>2</v>
      </c>
      <c r="G2259" t="s">
        <v>45</v>
      </c>
      <c r="H2259" t="s">
        <v>46</v>
      </c>
      <c r="I2259" t="s">
        <v>37</v>
      </c>
      <c r="J2259">
        <v>737.4</v>
      </c>
    </row>
    <row r="2260" spans="1:10" x14ac:dyDescent="0.25">
      <c r="A2260">
        <v>95</v>
      </c>
      <c r="B2260">
        <v>2017</v>
      </c>
      <c r="C2260" t="s">
        <v>34</v>
      </c>
      <c r="D2260" t="s">
        <v>48</v>
      </c>
      <c r="E2260" t="s">
        <v>39</v>
      </c>
      <c r="F2260">
        <v>3</v>
      </c>
      <c r="G2260" t="s">
        <v>38</v>
      </c>
      <c r="H2260" t="s">
        <v>46</v>
      </c>
      <c r="I2260" t="s">
        <v>51</v>
      </c>
      <c r="J2260">
        <v>838</v>
      </c>
    </row>
    <row r="2261" spans="1:10" x14ac:dyDescent="0.25">
      <c r="A2261">
        <v>95</v>
      </c>
      <c r="B2261">
        <v>2017</v>
      </c>
      <c r="C2261" t="s">
        <v>34</v>
      </c>
      <c r="D2261" t="s">
        <v>48</v>
      </c>
      <c r="E2261" t="s">
        <v>39</v>
      </c>
      <c r="F2261">
        <v>4</v>
      </c>
      <c r="G2261" t="s">
        <v>45</v>
      </c>
      <c r="H2261" t="s">
        <v>46</v>
      </c>
      <c r="I2261" t="s">
        <v>51</v>
      </c>
      <c r="J2261">
        <v>795.1</v>
      </c>
    </row>
    <row r="2262" spans="1:10" x14ac:dyDescent="0.25">
      <c r="A2262">
        <v>95</v>
      </c>
      <c r="B2262">
        <v>2017</v>
      </c>
      <c r="C2262" t="s">
        <v>34</v>
      </c>
      <c r="D2262" t="s">
        <v>48</v>
      </c>
      <c r="E2262" t="s">
        <v>39</v>
      </c>
      <c r="F2262">
        <v>5</v>
      </c>
      <c r="G2262" t="s">
        <v>45</v>
      </c>
      <c r="H2262" t="s">
        <v>2</v>
      </c>
      <c r="I2262" t="s">
        <v>37</v>
      </c>
      <c r="J2262">
        <v>306.8</v>
      </c>
    </row>
    <row r="2263" spans="1:10" x14ac:dyDescent="0.25">
      <c r="A2263">
        <v>95</v>
      </c>
      <c r="B2263">
        <v>2017</v>
      </c>
      <c r="C2263" t="s">
        <v>34</v>
      </c>
      <c r="D2263" t="s">
        <v>48</v>
      </c>
      <c r="E2263" t="s">
        <v>39</v>
      </c>
      <c r="F2263">
        <v>6</v>
      </c>
      <c r="G2263" t="s">
        <v>38</v>
      </c>
      <c r="H2263" t="s">
        <v>46</v>
      </c>
      <c r="I2263" t="s">
        <v>37</v>
      </c>
      <c r="J2263">
        <v>777</v>
      </c>
    </row>
    <row r="2264" spans="1:10" x14ac:dyDescent="0.25">
      <c r="A2264">
        <v>95</v>
      </c>
      <c r="B2264">
        <v>2017</v>
      </c>
      <c r="C2264" t="s">
        <v>34</v>
      </c>
      <c r="D2264" t="s">
        <v>49</v>
      </c>
      <c r="E2264" t="s">
        <v>39</v>
      </c>
      <c r="F2264">
        <v>1</v>
      </c>
      <c r="G2264" t="s">
        <v>38</v>
      </c>
      <c r="H2264" t="s">
        <v>46</v>
      </c>
      <c r="I2264" t="s">
        <v>51</v>
      </c>
      <c r="J2264">
        <v>1089.5999999999999</v>
      </c>
    </row>
    <row r="2265" spans="1:10" x14ac:dyDescent="0.25">
      <c r="A2265">
        <v>95</v>
      </c>
      <c r="B2265">
        <v>2017</v>
      </c>
      <c r="C2265" t="s">
        <v>34</v>
      </c>
      <c r="D2265" t="s">
        <v>49</v>
      </c>
      <c r="E2265" t="s">
        <v>39</v>
      </c>
      <c r="F2265">
        <v>2</v>
      </c>
      <c r="G2265" t="s">
        <v>38</v>
      </c>
      <c r="H2265" t="s">
        <v>2</v>
      </c>
      <c r="I2265" t="s">
        <v>51</v>
      </c>
      <c r="J2265">
        <v>903.6</v>
      </c>
    </row>
    <row r="2266" spans="1:10" x14ac:dyDescent="0.25">
      <c r="A2266">
        <v>95</v>
      </c>
      <c r="B2266">
        <v>2017</v>
      </c>
      <c r="C2266" t="s">
        <v>34</v>
      </c>
      <c r="D2266" t="s">
        <v>49</v>
      </c>
      <c r="E2266" t="s">
        <v>39</v>
      </c>
      <c r="F2266">
        <v>3</v>
      </c>
      <c r="G2266" t="s">
        <v>45</v>
      </c>
      <c r="H2266" t="s">
        <v>2</v>
      </c>
      <c r="I2266" t="s">
        <v>51</v>
      </c>
      <c r="J2266">
        <v>678.4</v>
      </c>
    </row>
    <row r="2267" spans="1:10" x14ac:dyDescent="0.25">
      <c r="A2267">
        <v>95</v>
      </c>
      <c r="B2267">
        <v>2017</v>
      </c>
      <c r="C2267" t="s">
        <v>34</v>
      </c>
      <c r="D2267" t="s">
        <v>49</v>
      </c>
      <c r="E2267" t="s">
        <v>39</v>
      </c>
      <c r="F2267">
        <v>4</v>
      </c>
      <c r="G2267" t="s">
        <v>45</v>
      </c>
      <c r="H2267" t="s">
        <v>46</v>
      </c>
      <c r="I2267" t="s">
        <v>51</v>
      </c>
      <c r="J2267">
        <v>1148.4000000000001</v>
      </c>
    </row>
    <row r="2268" spans="1:10" x14ac:dyDescent="0.25">
      <c r="A2268">
        <v>95</v>
      </c>
      <c r="B2268">
        <v>2017</v>
      </c>
      <c r="C2268" t="s">
        <v>34</v>
      </c>
      <c r="D2268" t="s">
        <v>49</v>
      </c>
      <c r="E2268" t="s">
        <v>39</v>
      </c>
      <c r="F2268">
        <v>5</v>
      </c>
      <c r="G2268" t="s">
        <v>45</v>
      </c>
      <c r="H2268" t="s">
        <v>46</v>
      </c>
      <c r="I2268" t="s">
        <v>51</v>
      </c>
      <c r="J2268">
        <v>1237.5999999999999</v>
      </c>
    </row>
    <row r="2269" spans="1:10" x14ac:dyDescent="0.25">
      <c r="A2269">
        <v>95</v>
      </c>
      <c r="B2269">
        <v>2017</v>
      </c>
      <c r="C2269" t="s">
        <v>34</v>
      </c>
      <c r="D2269" t="s">
        <v>49</v>
      </c>
      <c r="E2269" t="s">
        <v>39</v>
      </c>
      <c r="F2269">
        <v>6</v>
      </c>
      <c r="G2269" t="s">
        <v>45</v>
      </c>
      <c r="H2269" t="s">
        <v>2</v>
      </c>
      <c r="I2269" t="s">
        <v>51</v>
      </c>
      <c r="J2269">
        <v>793</v>
      </c>
    </row>
    <row r="2270" spans="1:10" x14ac:dyDescent="0.25">
      <c r="A2270">
        <v>95</v>
      </c>
      <c r="B2270">
        <v>2018</v>
      </c>
      <c r="C2270" t="s">
        <v>34</v>
      </c>
      <c r="D2270" t="s">
        <v>48</v>
      </c>
      <c r="E2270" t="s">
        <v>39</v>
      </c>
      <c r="F2270">
        <v>1</v>
      </c>
      <c r="G2270" t="s">
        <v>38</v>
      </c>
      <c r="H2270" t="s">
        <v>46</v>
      </c>
      <c r="I2270" t="s">
        <v>51</v>
      </c>
      <c r="J2270">
        <v>1061.5999999999999</v>
      </c>
    </row>
    <row r="2271" spans="1:10" x14ac:dyDescent="0.25">
      <c r="A2271">
        <v>95</v>
      </c>
      <c r="B2271">
        <v>2018</v>
      </c>
      <c r="C2271" t="s">
        <v>34</v>
      </c>
      <c r="D2271" t="s">
        <v>48</v>
      </c>
      <c r="E2271" t="s">
        <v>39</v>
      </c>
      <c r="F2271">
        <v>2</v>
      </c>
      <c r="G2271" t="s">
        <v>38</v>
      </c>
      <c r="H2271" t="s">
        <v>46</v>
      </c>
      <c r="I2271" t="s">
        <v>37</v>
      </c>
      <c r="J2271">
        <v>1071.8</v>
      </c>
    </row>
    <row r="2272" spans="1:10" x14ac:dyDescent="0.25">
      <c r="A2272">
        <v>95</v>
      </c>
      <c r="B2272">
        <v>2018</v>
      </c>
      <c r="C2272" t="s">
        <v>34</v>
      </c>
      <c r="D2272" t="s">
        <v>48</v>
      </c>
      <c r="E2272" t="s">
        <v>39</v>
      </c>
      <c r="F2272">
        <v>3</v>
      </c>
      <c r="G2272" t="s">
        <v>45</v>
      </c>
      <c r="H2272" t="s">
        <v>2</v>
      </c>
      <c r="I2272" t="s">
        <v>37</v>
      </c>
      <c r="J2272">
        <v>550.9</v>
      </c>
    </row>
    <row r="2273" spans="1:10" x14ac:dyDescent="0.25">
      <c r="A2273">
        <v>95</v>
      </c>
      <c r="B2273">
        <v>2018</v>
      </c>
      <c r="C2273" t="s">
        <v>34</v>
      </c>
      <c r="D2273" t="s">
        <v>48</v>
      </c>
      <c r="E2273" t="s">
        <v>39</v>
      </c>
      <c r="F2273">
        <v>4</v>
      </c>
      <c r="G2273" t="s">
        <v>45</v>
      </c>
      <c r="H2273" t="s">
        <v>46</v>
      </c>
      <c r="I2273" t="s">
        <v>51</v>
      </c>
      <c r="J2273">
        <v>1079.8</v>
      </c>
    </row>
    <row r="2274" spans="1:10" x14ac:dyDescent="0.25">
      <c r="A2274">
        <v>95</v>
      </c>
      <c r="B2274">
        <v>2018</v>
      </c>
      <c r="C2274" t="s">
        <v>34</v>
      </c>
      <c r="D2274" t="s">
        <v>48</v>
      </c>
      <c r="E2274" t="s">
        <v>39</v>
      </c>
      <c r="F2274">
        <v>5</v>
      </c>
      <c r="G2274" t="s">
        <v>45</v>
      </c>
      <c r="H2274" t="s">
        <v>2</v>
      </c>
      <c r="I2274" t="s">
        <v>37</v>
      </c>
      <c r="J2274">
        <v>679.7</v>
      </c>
    </row>
    <row r="2275" spans="1:10" x14ac:dyDescent="0.25">
      <c r="A2275">
        <v>95</v>
      </c>
      <c r="B2275">
        <v>2018</v>
      </c>
      <c r="C2275" t="s">
        <v>34</v>
      </c>
      <c r="D2275" t="s">
        <v>48</v>
      </c>
      <c r="E2275" t="s">
        <v>39</v>
      </c>
      <c r="F2275">
        <v>6</v>
      </c>
      <c r="G2275" t="s">
        <v>38</v>
      </c>
      <c r="H2275" t="s">
        <v>2</v>
      </c>
      <c r="I2275" t="s">
        <v>51</v>
      </c>
      <c r="J2275">
        <v>706.8</v>
      </c>
    </row>
    <row r="2276" spans="1:10" x14ac:dyDescent="0.25">
      <c r="A2276">
        <v>95</v>
      </c>
      <c r="B2276">
        <v>2018</v>
      </c>
      <c r="C2276" t="s">
        <v>34</v>
      </c>
      <c r="D2276" t="s">
        <v>49</v>
      </c>
      <c r="E2276" t="s">
        <v>39</v>
      </c>
      <c r="F2276">
        <v>1</v>
      </c>
      <c r="G2276" t="s">
        <v>45</v>
      </c>
      <c r="H2276" t="s">
        <v>46</v>
      </c>
      <c r="I2276" t="s">
        <v>37</v>
      </c>
      <c r="J2276">
        <v>1402.4</v>
      </c>
    </row>
    <row r="2277" spans="1:10" x14ac:dyDescent="0.25">
      <c r="A2277">
        <v>95</v>
      </c>
      <c r="B2277">
        <v>2018</v>
      </c>
      <c r="C2277" t="s">
        <v>34</v>
      </c>
      <c r="D2277" t="s">
        <v>49</v>
      </c>
      <c r="E2277" t="s">
        <v>39</v>
      </c>
      <c r="F2277">
        <v>2</v>
      </c>
      <c r="G2277" t="s">
        <v>45</v>
      </c>
      <c r="H2277" t="s">
        <v>2</v>
      </c>
      <c r="I2277" t="s">
        <v>51</v>
      </c>
      <c r="J2277">
        <v>997.1</v>
      </c>
    </row>
    <row r="2278" spans="1:10" x14ac:dyDescent="0.25">
      <c r="A2278">
        <v>95</v>
      </c>
      <c r="B2278">
        <v>2018</v>
      </c>
      <c r="C2278" t="s">
        <v>34</v>
      </c>
      <c r="D2278" t="s">
        <v>49</v>
      </c>
      <c r="E2278" t="s">
        <v>39</v>
      </c>
      <c r="F2278">
        <v>3</v>
      </c>
      <c r="G2278" t="s">
        <v>38</v>
      </c>
      <c r="H2278" t="s">
        <v>46</v>
      </c>
      <c r="I2278" t="s">
        <v>37</v>
      </c>
      <c r="J2278">
        <v>1342.9</v>
      </c>
    </row>
    <row r="2279" spans="1:10" x14ac:dyDescent="0.25">
      <c r="A2279">
        <v>95</v>
      </c>
      <c r="B2279">
        <v>2018</v>
      </c>
      <c r="C2279" t="s">
        <v>34</v>
      </c>
      <c r="D2279" t="s">
        <v>49</v>
      </c>
      <c r="E2279" t="s">
        <v>39</v>
      </c>
      <c r="F2279">
        <v>4</v>
      </c>
      <c r="G2279" t="s">
        <v>45</v>
      </c>
      <c r="H2279" t="s">
        <v>46</v>
      </c>
      <c r="I2279" t="s">
        <v>37</v>
      </c>
      <c r="J2279">
        <v>1528.4</v>
      </c>
    </row>
    <row r="2280" spans="1:10" x14ac:dyDescent="0.25">
      <c r="A2280">
        <v>95</v>
      </c>
      <c r="B2280">
        <v>2018</v>
      </c>
      <c r="C2280" t="s">
        <v>34</v>
      </c>
      <c r="D2280" t="s">
        <v>49</v>
      </c>
      <c r="E2280" t="s">
        <v>39</v>
      </c>
      <c r="F2280">
        <v>5</v>
      </c>
      <c r="G2280" t="s">
        <v>38</v>
      </c>
      <c r="H2280" t="s">
        <v>46</v>
      </c>
      <c r="I2280" t="s">
        <v>51</v>
      </c>
      <c r="J2280">
        <v>1512.1</v>
      </c>
    </row>
    <row r="2281" spans="1:10" x14ac:dyDescent="0.25">
      <c r="A2281">
        <v>95</v>
      </c>
      <c r="B2281">
        <v>2018</v>
      </c>
      <c r="C2281" t="s">
        <v>34</v>
      </c>
      <c r="D2281" t="s">
        <v>49</v>
      </c>
      <c r="E2281" t="s">
        <v>39</v>
      </c>
      <c r="F2281">
        <v>6</v>
      </c>
      <c r="G2281" t="s">
        <v>45</v>
      </c>
      <c r="H2281" t="s">
        <v>46</v>
      </c>
      <c r="I2281" t="s">
        <v>37</v>
      </c>
      <c r="J2281">
        <v>1403.9</v>
      </c>
    </row>
    <row r="2282" spans="1:10" x14ac:dyDescent="0.25">
      <c r="A2282">
        <v>96</v>
      </c>
      <c r="B2282">
        <v>2017</v>
      </c>
      <c r="C2282" t="s">
        <v>34</v>
      </c>
      <c r="D2282" t="s">
        <v>48</v>
      </c>
      <c r="E2282" t="s">
        <v>39</v>
      </c>
      <c r="F2282">
        <v>1</v>
      </c>
      <c r="G2282" t="s">
        <v>45</v>
      </c>
      <c r="H2282" t="s">
        <v>46</v>
      </c>
      <c r="I2282" t="s">
        <v>37</v>
      </c>
      <c r="J2282">
        <v>793.9</v>
      </c>
    </row>
    <row r="2283" spans="1:10" x14ac:dyDescent="0.25">
      <c r="A2283">
        <v>96</v>
      </c>
      <c r="B2283">
        <v>2017</v>
      </c>
      <c r="C2283" t="s">
        <v>34</v>
      </c>
      <c r="D2283" t="s">
        <v>48</v>
      </c>
      <c r="E2283" t="s">
        <v>39</v>
      </c>
      <c r="F2283">
        <v>2</v>
      </c>
      <c r="G2283" t="s">
        <v>45</v>
      </c>
      <c r="H2283" t="s">
        <v>2</v>
      </c>
      <c r="I2283" t="s">
        <v>51</v>
      </c>
      <c r="J2283">
        <v>389.8</v>
      </c>
    </row>
    <row r="2284" spans="1:10" x14ac:dyDescent="0.25">
      <c r="A2284">
        <v>96</v>
      </c>
      <c r="B2284">
        <v>2017</v>
      </c>
      <c r="C2284" t="s">
        <v>34</v>
      </c>
      <c r="D2284" t="s">
        <v>48</v>
      </c>
      <c r="E2284" t="s">
        <v>39</v>
      </c>
      <c r="F2284">
        <v>3</v>
      </c>
      <c r="G2284" t="s">
        <v>38</v>
      </c>
      <c r="H2284" t="s">
        <v>46</v>
      </c>
      <c r="I2284" t="s">
        <v>37</v>
      </c>
      <c r="J2284">
        <v>738.3</v>
      </c>
    </row>
    <row r="2285" spans="1:10" x14ac:dyDescent="0.25">
      <c r="A2285">
        <v>96</v>
      </c>
      <c r="B2285">
        <v>2017</v>
      </c>
      <c r="C2285" t="s">
        <v>34</v>
      </c>
      <c r="D2285" t="s">
        <v>48</v>
      </c>
      <c r="E2285" t="s">
        <v>39</v>
      </c>
      <c r="F2285">
        <v>4</v>
      </c>
      <c r="G2285" t="s">
        <v>45</v>
      </c>
      <c r="H2285" t="s">
        <v>46</v>
      </c>
      <c r="I2285" t="s">
        <v>51</v>
      </c>
      <c r="J2285">
        <v>645.1</v>
      </c>
    </row>
    <row r="2286" spans="1:10" x14ac:dyDescent="0.25">
      <c r="A2286">
        <v>96</v>
      </c>
      <c r="B2286">
        <v>2017</v>
      </c>
      <c r="C2286" t="s">
        <v>34</v>
      </c>
      <c r="D2286" t="s">
        <v>48</v>
      </c>
      <c r="E2286" t="s">
        <v>39</v>
      </c>
      <c r="F2286">
        <v>5</v>
      </c>
      <c r="G2286" t="s">
        <v>45</v>
      </c>
      <c r="H2286" t="s">
        <v>2</v>
      </c>
      <c r="I2286" t="s">
        <v>51</v>
      </c>
      <c r="J2286">
        <v>510.6</v>
      </c>
    </row>
    <row r="2287" spans="1:10" x14ac:dyDescent="0.25">
      <c r="A2287">
        <v>96</v>
      </c>
      <c r="B2287">
        <v>2017</v>
      </c>
      <c r="C2287" t="s">
        <v>34</v>
      </c>
      <c r="D2287" t="s">
        <v>48</v>
      </c>
      <c r="E2287" t="s">
        <v>39</v>
      </c>
      <c r="F2287">
        <v>6</v>
      </c>
      <c r="G2287" t="s">
        <v>38</v>
      </c>
      <c r="H2287" t="s">
        <v>2</v>
      </c>
      <c r="I2287" t="s">
        <v>37</v>
      </c>
      <c r="J2287">
        <v>361.7</v>
      </c>
    </row>
    <row r="2288" spans="1:10" x14ac:dyDescent="0.25">
      <c r="A2288">
        <v>96</v>
      </c>
      <c r="B2288">
        <v>2017</v>
      </c>
      <c r="C2288" t="s">
        <v>34</v>
      </c>
      <c r="D2288" t="s">
        <v>49</v>
      </c>
      <c r="E2288" t="s">
        <v>39</v>
      </c>
      <c r="F2288">
        <v>1</v>
      </c>
      <c r="G2288" t="s">
        <v>45</v>
      </c>
      <c r="H2288" t="s">
        <v>2</v>
      </c>
      <c r="I2288" t="s">
        <v>51</v>
      </c>
      <c r="J2288">
        <v>898.4</v>
      </c>
    </row>
    <row r="2289" spans="1:10" x14ac:dyDescent="0.25">
      <c r="A2289">
        <v>96</v>
      </c>
      <c r="B2289">
        <v>2017</v>
      </c>
      <c r="C2289" t="s">
        <v>34</v>
      </c>
      <c r="D2289" t="s">
        <v>49</v>
      </c>
      <c r="E2289" t="s">
        <v>39</v>
      </c>
      <c r="F2289">
        <v>2</v>
      </c>
      <c r="G2289" t="s">
        <v>38</v>
      </c>
      <c r="H2289" t="s">
        <v>46</v>
      </c>
      <c r="I2289" t="s">
        <v>37</v>
      </c>
      <c r="J2289">
        <v>1216.4000000000001</v>
      </c>
    </row>
    <row r="2290" spans="1:10" x14ac:dyDescent="0.25">
      <c r="A2290">
        <v>96</v>
      </c>
      <c r="B2290">
        <v>2017</v>
      </c>
      <c r="C2290" t="s">
        <v>34</v>
      </c>
      <c r="D2290" t="s">
        <v>49</v>
      </c>
      <c r="E2290" t="s">
        <v>39</v>
      </c>
      <c r="F2290">
        <v>3</v>
      </c>
      <c r="G2290" t="s">
        <v>45</v>
      </c>
      <c r="H2290" t="s">
        <v>2</v>
      </c>
      <c r="I2290" t="s">
        <v>51</v>
      </c>
      <c r="J2290">
        <v>718.7</v>
      </c>
    </row>
    <row r="2291" spans="1:10" x14ac:dyDescent="0.25">
      <c r="A2291">
        <v>96</v>
      </c>
      <c r="B2291">
        <v>2017</v>
      </c>
      <c r="C2291" t="s">
        <v>34</v>
      </c>
      <c r="D2291" t="s">
        <v>49</v>
      </c>
      <c r="E2291" t="s">
        <v>39</v>
      </c>
      <c r="F2291">
        <v>4</v>
      </c>
      <c r="G2291" t="s">
        <v>45</v>
      </c>
      <c r="H2291" t="s">
        <v>46</v>
      </c>
      <c r="I2291" t="s">
        <v>51</v>
      </c>
      <c r="J2291">
        <v>1236.0999999999999</v>
      </c>
    </row>
    <row r="2292" spans="1:10" x14ac:dyDescent="0.25">
      <c r="A2292">
        <v>96</v>
      </c>
      <c r="B2292">
        <v>2017</v>
      </c>
      <c r="C2292" t="s">
        <v>34</v>
      </c>
      <c r="D2292" t="s">
        <v>49</v>
      </c>
      <c r="E2292" t="s">
        <v>39</v>
      </c>
      <c r="F2292">
        <v>5</v>
      </c>
      <c r="G2292" t="s">
        <v>45</v>
      </c>
      <c r="H2292" t="s">
        <v>2</v>
      </c>
      <c r="I2292" t="s">
        <v>51</v>
      </c>
      <c r="J2292">
        <v>969</v>
      </c>
    </row>
    <row r="2293" spans="1:10" x14ac:dyDescent="0.25">
      <c r="A2293">
        <v>96</v>
      </c>
      <c r="B2293">
        <v>2017</v>
      </c>
      <c r="C2293" t="s">
        <v>34</v>
      </c>
      <c r="D2293" t="s">
        <v>49</v>
      </c>
      <c r="E2293" t="s">
        <v>39</v>
      </c>
      <c r="F2293">
        <v>6</v>
      </c>
      <c r="G2293" t="s">
        <v>38</v>
      </c>
      <c r="H2293" t="s">
        <v>2</v>
      </c>
      <c r="I2293" t="s">
        <v>51</v>
      </c>
      <c r="J2293">
        <v>858.3</v>
      </c>
    </row>
    <row r="2294" spans="1:10" x14ac:dyDescent="0.25">
      <c r="A2294">
        <v>96</v>
      </c>
      <c r="B2294">
        <v>2018</v>
      </c>
      <c r="C2294" t="s">
        <v>34</v>
      </c>
      <c r="D2294" t="s">
        <v>48</v>
      </c>
      <c r="E2294" t="s">
        <v>39</v>
      </c>
      <c r="F2294">
        <v>1</v>
      </c>
      <c r="G2294" t="s">
        <v>45</v>
      </c>
      <c r="H2294" t="s">
        <v>2</v>
      </c>
      <c r="I2294" t="s">
        <v>51</v>
      </c>
      <c r="J2294">
        <v>601.70000000000005</v>
      </c>
    </row>
    <row r="2295" spans="1:10" x14ac:dyDescent="0.25">
      <c r="A2295">
        <v>96</v>
      </c>
      <c r="B2295">
        <v>2018</v>
      </c>
      <c r="C2295" t="s">
        <v>34</v>
      </c>
      <c r="D2295" t="s">
        <v>48</v>
      </c>
      <c r="E2295" t="s">
        <v>39</v>
      </c>
      <c r="F2295">
        <v>2</v>
      </c>
      <c r="G2295" t="s">
        <v>38</v>
      </c>
      <c r="H2295" t="s">
        <v>2</v>
      </c>
      <c r="I2295" t="s">
        <v>37</v>
      </c>
      <c r="J2295">
        <v>637.6</v>
      </c>
    </row>
    <row r="2296" spans="1:10" x14ac:dyDescent="0.25">
      <c r="A2296">
        <v>96</v>
      </c>
      <c r="B2296">
        <v>2018</v>
      </c>
      <c r="C2296" t="s">
        <v>34</v>
      </c>
      <c r="D2296" t="s">
        <v>48</v>
      </c>
      <c r="E2296" t="s">
        <v>39</v>
      </c>
      <c r="F2296">
        <v>3</v>
      </c>
      <c r="G2296" t="s">
        <v>38</v>
      </c>
      <c r="H2296" t="s">
        <v>2</v>
      </c>
      <c r="I2296" t="s">
        <v>37</v>
      </c>
      <c r="J2296">
        <v>532.1</v>
      </c>
    </row>
    <row r="2297" spans="1:10" x14ac:dyDescent="0.25">
      <c r="A2297">
        <v>96</v>
      </c>
      <c r="B2297">
        <v>2018</v>
      </c>
      <c r="C2297" t="s">
        <v>34</v>
      </c>
      <c r="D2297" t="s">
        <v>48</v>
      </c>
      <c r="E2297" t="s">
        <v>39</v>
      </c>
      <c r="F2297">
        <v>4</v>
      </c>
      <c r="G2297" t="s">
        <v>45</v>
      </c>
      <c r="H2297" t="s">
        <v>2</v>
      </c>
      <c r="I2297" t="s">
        <v>51</v>
      </c>
      <c r="J2297">
        <v>591.79999999999995</v>
      </c>
    </row>
    <row r="2298" spans="1:10" x14ac:dyDescent="0.25">
      <c r="A2298">
        <v>96</v>
      </c>
      <c r="B2298">
        <v>2018</v>
      </c>
      <c r="C2298" t="s">
        <v>34</v>
      </c>
      <c r="D2298" t="s">
        <v>48</v>
      </c>
      <c r="E2298" t="s">
        <v>39</v>
      </c>
      <c r="F2298">
        <v>5</v>
      </c>
      <c r="G2298" t="s">
        <v>38</v>
      </c>
      <c r="H2298" t="s">
        <v>2</v>
      </c>
      <c r="I2298" t="s">
        <v>51</v>
      </c>
      <c r="J2298">
        <v>385.4</v>
      </c>
    </row>
    <row r="2299" spans="1:10" x14ac:dyDescent="0.25">
      <c r="A2299">
        <v>96</v>
      </c>
      <c r="B2299">
        <v>2018</v>
      </c>
      <c r="C2299" t="s">
        <v>34</v>
      </c>
      <c r="D2299" t="s">
        <v>48</v>
      </c>
      <c r="E2299" t="s">
        <v>39</v>
      </c>
      <c r="F2299">
        <v>6</v>
      </c>
      <c r="G2299" t="s">
        <v>45</v>
      </c>
      <c r="H2299" t="s">
        <v>2</v>
      </c>
      <c r="I2299" t="s">
        <v>37</v>
      </c>
      <c r="J2299">
        <v>750</v>
      </c>
    </row>
    <row r="2300" spans="1:10" x14ac:dyDescent="0.25">
      <c r="A2300">
        <v>96</v>
      </c>
      <c r="B2300">
        <v>2018</v>
      </c>
      <c r="C2300" t="s">
        <v>34</v>
      </c>
      <c r="D2300" t="s">
        <v>49</v>
      </c>
      <c r="E2300" t="s">
        <v>39</v>
      </c>
      <c r="F2300">
        <v>1</v>
      </c>
      <c r="G2300" t="s">
        <v>45</v>
      </c>
      <c r="H2300" t="s">
        <v>2</v>
      </c>
      <c r="I2300" t="s">
        <v>51</v>
      </c>
      <c r="J2300">
        <v>1025</v>
      </c>
    </row>
    <row r="2301" spans="1:10" x14ac:dyDescent="0.25">
      <c r="A2301">
        <v>96</v>
      </c>
      <c r="B2301">
        <v>2018</v>
      </c>
      <c r="C2301" t="s">
        <v>34</v>
      </c>
      <c r="D2301" t="s">
        <v>49</v>
      </c>
      <c r="E2301" t="s">
        <v>39</v>
      </c>
      <c r="F2301">
        <v>2</v>
      </c>
      <c r="G2301" t="s">
        <v>45</v>
      </c>
      <c r="H2301" t="s">
        <v>2</v>
      </c>
      <c r="I2301" t="s">
        <v>51</v>
      </c>
      <c r="J2301">
        <v>1286.8</v>
      </c>
    </row>
    <row r="2302" spans="1:10" x14ac:dyDescent="0.25">
      <c r="A2302">
        <v>96</v>
      </c>
      <c r="B2302">
        <v>2018</v>
      </c>
      <c r="C2302" t="s">
        <v>34</v>
      </c>
      <c r="D2302" t="s">
        <v>49</v>
      </c>
      <c r="E2302" t="s">
        <v>39</v>
      </c>
      <c r="F2302">
        <v>3</v>
      </c>
      <c r="G2302" t="s">
        <v>45</v>
      </c>
      <c r="H2302" t="s">
        <v>46</v>
      </c>
      <c r="I2302" t="s">
        <v>37</v>
      </c>
      <c r="J2302">
        <v>1329.1</v>
      </c>
    </row>
    <row r="2303" spans="1:10" x14ac:dyDescent="0.25">
      <c r="A2303">
        <v>96</v>
      </c>
      <c r="B2303">
        <v>2018</v>
      </c>
      <c r="C2303" t="s">
        <v>34</v>
      </c>
      <c r="D2303" t="s">
        <v>49</v>
      </c>
      <c r="E2303" t="s">
        <v>39</v>
      </c>
      <c r="F2303">
        <v>4</v>
      </c>
      <c r="G2303" t="s">
        <v>45</v>
      </c>
      <c r="H2303" t="s">
        <v>2</v>
      </c>
      <c r="I2303" t="s">
        <v>37</v>
      </c>
      <c r="J2303">
        <v>952.7</v>
      </c>
    </row>
    <row r="2304" spans="1:10" x14ac:dyDescent="0.25">
      <c r="A2304">
        <v>96</v>
      </c>
      <c r="B2304">
        <v>2018</v>
      </c>
      <c r="C2304" t="s">
        <v>34</v>
      </c>
      <c r="D2304" t="s">
        <v>49</v>
      </c>
      <c r="E2304" t="s">
        <v>39</v>
      </c>
      <c r="F2304">
        <v>5</v>
      </c>
      <c r="G2304" t="s">
        <v>38</v>
      </c>
      <c r="H2304" t="s">
        <v>2</v>
      </c>
      <c r="I2304" t="s">
        <v>37</v>
      </c>
      <c r="J2304">
        <v>889</v>
      </c>
    </row>
    <row r="2305" spans="1:10" x14ac:dyDescent="0.25">
      <c r="A2305">
        <v>96</v>
      </c>
      <c r="B2305">
        <v>2018</v>
      </c>
      <c r="C2305" t="s">
        <v>34</v>
      </c>
      <c r="D2305" t="s">
        <v>49</v>
      </c>
      <c r="E2305" t="s">
        <v>39</v>
      </c>
      <c r="F2305">
        <v>6</v>
      </c>
      <c r="G2305" t="s">
        <v>45</v>
      </c>
      <c r="H2305" t="s">
        <v>46</v>
      </c>
      <c r="I2305" t="s">
        <v>51</v>
      </c>
      <c r="J2305">
        <v>1468.6</v>
      </c>
    </row>
    <row r="2306" spans="1:10" x14ac:dyDescent="0.25">
      <c r="A2306">
        <v>97</v>
      </c>
      <c r="B2306">
        <v>2017</v>
      </c>
      <c r="C2306" t="s">
        <v>34</v>
      </c>
      <c r="D2306" t="s">
        <v>48</v>
      </c>
      <c r="E2306" t="s">
        <v>39</v>
      </c>
      <c r="F2306">
        <v>1</v>
      </c>
      <c r="G2306" t="s">
        <v>38</v>
      </c>
      <c r="H2306" t="s">
        <v>46</v>
      </c>
      <c r="I2306" t="s">
        <v>51</v>
      </c>
      <c r="J2306">
        <v>948</v>
      </c>
    </row>
    <row r="2307" spans="1:10" x14ac:dyDescent="0.25">
      <c r="A2307">
        <v>97</v>
      </c>
      <c r="B2307">
        <v>2017</v>
      </c>
      <c r="C2307" t="s">
        <v>34</v>
      </c>
      <c r="D2307" t="s">
        <v>48</v>
      </c>
      <c r="E2307" t="s">
        <v>39</v>
      </c>
      <c r="F2307">
        <v>2</v>
      </c>
      <c r="G2307" t="s">
        <v>38</v>
      </c>
      <c r="H2307" t="s">
        <v>2</v>
      </c>
      <c r="I2307" t="s">
        <v>37</v>
      </c>
      <c r="J2307">
        <v>511.4</v>
      </c>
    </row>
    <row r="2308" spans="1:10" x14ac:dyDescent="0.25">
      <c r="A2308">
        <v>97</v>
      </c>
      <c r="B2308">
        <v>2017</v>
      </c>
      <c r="C2308" t="s">
        <v>34</v>
      </c>
      <c r="D2308" t="s">
        <v>48</v>
      </c>
      <c r="E2308" t="s">
        <v>39</v>
      </c>
      <c r="F2308">
        <v>3</v>
      </c>
      <c r="G2308" t="s">
        <v>38</v>
      </c>
      <c r="H2308" t="s">
        <v>46</v>
      </c>
      <c r="I2308" t="s">
        <v>37</v>
      </c>
      <c r="J2308">
        <v>726.9</v>
      </c>
    </row>
    <row r="2309" spans="1:10" x14ac:dyDescent="0.25">
      <c r="A2309">
        <v>97</v>
      </c>
      <c r="B2309">
        <v>2017</v>
      </c>
      <c r="C2309" t="s">
        <v>34</v>
      </c>
      <c r="D2309" t="s">
        <v>48</v>
      </c>
      <c r="E2309" t="s">
        <v>39</v>
      </c>
      <c r="F2309">
        <v>4</v>
      </c>
      <c r="G2309" t="s">
        <v>45</v>
      </c>
      <c r="H2309" t="s">
        <v>2</v>
      </c>
      <c r="I2309" t="s">
        <v>37</v>
      </c>
      <c r="J2309">
        <v>381.2</v>
      </c>
    </row>
    <row r="2310" spans="1:10" x14ac:dyDescent="0.25">
      <c r="A2310">
        <v>97</v>
      </c>
      <c r="B2310">
        <v>2017</v>
      </c>
      <c r="C2310" t="s">
        <v>34</v>
      </c>
      <c r="D2310" t="s">
        <v>48</v>
      </c>
      <c r="E2310" t="s">
        <v>39</v>
      </c>
      <c r="F2310">
        <v>5</v>
      </c>
      <c r="G2310" t="s">
        <v>45</v>
      </c>
      <c r="H2310" t="s">
        <v>46</v>
      </c>
      <c r="I2310" t="s">
        <v>51</v>
      </c>
      <c r="J2310">
        <v>668.3</v>
      </c>
    </row>
    <row r="2311" spans="1:10" x14ac:dyDescent="0.25">
      <c r="A2311">
        <v>97</v>
      </c>
      <c r="B2311">
        <v>2017</v>
      </c>
      <c r="C2311" t="s">
        <v>34</v>
      </c>
      <c r="D2311" t="s">
        <v>48</v>
      </c>
      <c r="E2311" t="s">
        <v>39</v>
      </c>
      <c r="F2311">
        <v>6</v>
      </c>
      <c r="G2311" t="s">
        <v>38</v>
      </c>
      <c r="H2311" t="s">
        <v>46</v>
      </c>
      <c r="I2311" t="s">
        <v>37</v>
      </c>
      <c r="J2311">
        <v>926.6</v>
      </c>
    </row>
    <row r="2312" spans="1:10" x14ac:dyDescent="0.25">
      <c r="A2312">
        <v>97</v>
      </c>
      <c r="B2312">
        <v>2017</v>
      </c>
      <c r="C2312" t="s">
        <v>34</v>
      </c>
      <c r="D2312" t="s">
        <v>49</v>
      </c>
      <c r="E2312" t="s">
        <v>39</v>
      </c>
      <c r="F2312">
        <v>1</v>
      </c>
      <c r="G2312" t="s">
        <v>38</v>
      </c>
      <c r="H2312" t="s">
        <v>2</v>
      </c>
      <c r="I2312" t="s">
        <v>37</v>
      </c>
      <c r="J2312">
        <v>805.9</v>
      </c>
    </row>
    <row r="2313" spans="1:10" x14ac:dyDescent="0.25">
      <c r="A2313">
        <v>97</v>
      </c>
      <c r="B2313">
        <v>2017</v>
      </c>
      <c r="C2313" t="s">
        <v>34</v>
      </c>
      <c r="D2313" t="s">
        <v>49</v>
      </c>
      <c r="E2313" t="s">
        <v>39</v>
      </c>
      <c r="F2313">
        <v>2</v>
      </c>
      <c r="G2313" t="s">
        <v>38</v>
      </c>
      <c r="H2313" t="s">
        <v>2</v>
      </c>
      <c r="I2313" t="s">
        <v>37</v>
      </c>
      <c r="J2313">
        <v>969.6</v>
      </c>
    </row>
    <row r="2314" spans="1:10" x14ac:dyDescent="0.25">
      <c r="A2314">
        <v>97</v>
      </c>
      <c r="B2314">
        <v>2017</v>
      </c>
      <c r="C2314" t="s">
        <v>34</v>
      </c>
      <c r="D2314" t="s">
        <v>49</v>
      </c>
      <c r="E2314" t="s">
        <v>39</v>
      </c>
      <c r="F2314">
        <v>3</v>
      </c>
      <c r="G2314" t="s">
        <v>45</v>
      </c>
      <c r="H2314" t="s">
        <v>46</v>
      </c>
      <c r="I2314" t="s">
        <v>51</v>
      </c>
      <c r="J2314">
        <v>1412.2</v>
      </c>
    </row>
    <row r="2315" spans="1:10" x14ac:dyDescent="0.25">
      <c r="A2315">
        <v>97</v>
      </c>
      <c r="B2315">
        <v>2017</v>
      </c>
      <c r="C2315" t="s">
        <v>34</v>
      </c>
      <c r="D2315" t="s">
        <v>49</v>
      </c>
      <c r="E2315" t="s">
        <v>39</v>
      </c>
      <c r="F2315">
        <v>4</v>
      </c>
      <c r="G2315" t="s">
        <v>45</v>
      </c>
      <c r="H2315" t="s">
        <v>2</v>
      </c>
      <c r="I2315" t="s">
        <v>51</v>
      </c>
      <c r="J2315">
        <v>995</v>
      </c>
    </row>
    <row r="2316" spans="1:10" x14ac:dyDescent="0.25">
      <c r="A2316">
        <v>97</v>
      </c>
      <c r="B2316">
        <v>2017</v>
      </c>
      <c r="C2316" t="s">
        <v>34</v>
      </c>
      <c r="D2316" t="s">
        <v>49</v>
      </c>
      <c r="E2316" t="s">
        <v>39</v>
      </c>
      <c r="F2316">
        <v>5</v>
      </c>
      <c r="G2316" t="s">
        <v>38</v>
      </c>
      <c r="H2316" t="s">
        <v>2</v>
      </c>
      <c r="I2316" t="s">
        <v>51</v>
      </c>
      <c r="J2316">
        <v>920.9</v>
      </c>
    </row>
    <row r="2317" spans="1:10" x14ac:dyDescent="0.25">
      <c r="A2317">
        <v>97</v>
      </c>
      <c r="B2317">
        <v>2017</v>
      </c>
      <c r="C2317" t="s">
        <v>34</v>
      </c>
      <c r="D2317" t="s">
        <v>49</v>
      </c>
      <c r="E2317" t="s">
        <v>39</v>
      </c>
      <c r="F2317">
        <v>6</v>
      </c>
      <c r="G2317" t="s">
        <v>45</v>
      </c>
      <c r="H2317" t="s">
        <v>46</v>
      </c>
      <c r="I2317" t="s">
        <v>51</v>
      </c>
      <c r="J2317">
        <v>1208.5</v>
      </c>
    </row>
    <row r="2318" spans="1:10" x14ac:dyDescent="0.25">
      <c r="A2318">
        <v>97</v>
      </c>
      <c r="B2318">
        <v>2018</v>
      </c>
      <c r="C2318" t="s">
        <v>34</v>
      </c>
      <c r="D2318" t="s">
        <v>48</v>
      </c>
      <c r="E2318" t="s">
        <v>39</v>
      </c>
      <c r="F2318">
        <v>1</v>
      </c>
      <c r="G2318" t="s">
        <v>38</v>
      </c>
      <c r="H2318" t="s">
        <v>46</v>
      </c>
      <c r="I2318" t="s">
        <v>37</v>
      </c>
      <c r="J2318">
        <v>873</v>
      </c>
    </row>
    <row r="2319" spans="1:10" x14ac:dyDescent="0.25">
      <c r="A2319">
        <v>97</v>
      </c>
      <c r="B2319">
        <v>2018</v>
      </c>
      <c r="C2319" t="s">
        <v>34</v>
      </c>
      <c r="D2319" t="s">
        <v>48</v>
      </c>
      <c r="E2319" t="s">
        <v>39</v>
      </c>
      <c r="F2319">
        <v>2</v>
      </c>
      <c r="G2319" t="s">
        <v>38</v>
      </c>
      <c r="H2319" t="s">
        <v>46</v>
      </c>
      <c r="I2319" t="s">
        <v>37</v>
      </c>
      <c r="J2319">
        <v>1137.3</v>
      </c>
    </row>
    <row r="2320" spans="1:10" x14ac:dyDescent="0.25">
      <c r="A2320">
        <v>97</v>
      </c>
      <c r="B2320">
        <v>2018</v>
      </c>
      <c r="C2320" t="s">
        <v>34</v>
      </c>
      <c r="D2320" t="s">
        <v>48</v>
      </c>
      <c r="E2320" t="s">
        <v>39</v>
      </c>
      <c r="F2320">
        <v>3</v>
      </c>
      <c r="G2320" t="s">
        <v>38</v>
      </c>
      <c r="H2320" t="s">
        <v>46</v>
      </c>
      <c r="I2320" t="s">
        <v>51</v>
      </c>
      <c r="J2320">
        <v>987.5</v>
      </c>
    </row>
    <row r="2321" spans="1:10" x14ac:dyDescent="0.25">
      <c r="A2321">
        <v>97</v>
      </c>
      <c r="B2321">
        <v>2018</v>
      </c>
      <c r="C2321" t="s">
        <v>34</v>
      </c>
      <c r="D2321" t="s">
        <v>48</v>
      </c>
      <c r="E2321" t="s">
        <v>39</v>
      </c>
      <c r="F2321">
        <v>4</v>
      </c>
      <c r="G2321" t="s">
        <v>38</v>
      </c>
      <c r="H2321" t="s">
        <v>46</v>
      </c>
      <c r="I2321" t="s">
        <v>51</v>
      </c>
      <c r="J2321">
        <v>1026.2</v>
      </c>
    </row>
    <row r="2322" spans="1:10" x14ac:dyDescent="0.25">
      <c r="A2322">
        <v>97</v>
      </c>
      <c r="B2322">
        <v>2018</v>
      </c>
      <c r="C2322" t="s">
        <v>34</v>
      </c>
      <c r="D2322" t="s">
        <v>48</v>
      </c>
      <c r="E2322" t="s">
        <v>39</v>
      </c>
      <c r="F2322">
        <v>5</v>
      </c>
      <c r="G2322" t="s">
        <v>38</v>
      </c>
      <c r="H2322" t="s">
        <v>46</v>
      </c>
      <c r="I2322" t="s">
        <v>37</v>
      </c>
      <c r="J2322">
        <v>917.5</v>
      </c>
    </row>
    <row r="2323" spans="1:10" x14ac:dyDescent="0.25">
      <c r="A2323">
        <v>97</v>
      </c>
      <c r="B2323">
        <v>2018</v>
      </c>
      <c r="C2323" t="s">
        <v>34</v>
      </c>
      <c r="D2323" t="s">
        <v>48</v>
      </c>
      <c r="E2323" t="s">
        <v>39</v>
      </c>
      <c r="F2323">
        <v>6</v>
      </c>
      <c r="G2323" t="s">
        <v>45</v>
      </c>
      <c r="H2323" t="s">
        <v>46</v>
      </c>
      <c r="I2323" t="s">
        <v>37</v>
      </c>
      <c r="J2323">
        <v>1079.2</v>
      </c>
    </row>
    <row r="2324" spans="1:10" x14ac:dyDescent="0.25">
      <c r="A2324">
        <v>97</v>
      </c>
      <c r="B2324">
        <v>2018</v>
      </c>
      <c r="C2324" t="s">
        <v>34</v>
      </c>
      <c r="D2324" t="s">
        <v>49</v>
      </c>
      <c r="E2324" t="s">
        <v>39</v>
      </c>
      <c r="F2324">
        <v>1</v>
      </c>
      <c r="G2324" t="s">
        <v>38</v>
      </c>
      <c r="H2324" t="s">
        <v>46</v>
      </c>
      <c r="I2324" t="s">
        <v>37</v>
      </c>
      <c r="J2324">
        <v>1423.5</v>
      </c>
    </row>
    <row r="2325" spans="1:10" x14ac:dyDescent="0.25">
      <c r="A2325">
        <v>97</v>
      </c>
      <c r="B2325">
        <v>2018</v>
      </c>
      <c r="C2325" t="s">
        <v>34</v>
      </c>
      <c r="D2325" t="s">
        <v>49</v>
      </c>
      <c r="E2325" t="s">
        <v>39</v>
      </c>
      <c r="F2325">
        <v>2</v>
      </c>
      <c r="G2325" t="s">
        <v>45</v>
      </c>
      <c r="H2325" t="s">
        <v>2</v>
      </c>
      <c r="I2325" t="s">
        <v>37</v>
      </c>
      <c r="J2325">
        <v>1105.5999999999999</v>
      </c>
    </row>
    <row r="2326" spans="1:10" x14ac:dyDescent="0.25">
      <c r="A2326">
        <v>97</v>
      </c>
      <c r="B2326">
        <v>2018</v>
      </c>
      <c r="C2326" t="s">
        <v>34</v>
      </c>
      <c r="D2326" t="s">
        <v>49</v>
      </c>
      <c r="E2326" t="s">
        <v>39</v>
      </c>
      <c r="F2326">
        <v>3</v>
      </c>
      <c r="G2326" t="s">
        <v>45</v>
      </c>
      <c r="H2326" t="s">
        <v>46</v>
      </c>
      <c r="I2326" t="s">
        <v>51</v>
      </c>
      <c r="J2326">
        <v>1346.2</v>
      </c>
    </row>
    <row r="2327" spans="1:10" x14ac:dyDescent="0.25">
      <c r="A2327">
        <v>97</v>
      </c>
      <c r="B2327">
        <v>2018</v>
      </c>
      <c r="C2327" t="s">
        <v>34</v>
      </c>
      <c r="D2327" t="s">
        <v>49</v>
      </c>
      <c r="E2327" t="s">
        <v>39</v>
      </c>
      <c r="F2327">
        <v>4</v>
      </c>
      <c r="G2327" t="s">
        <v>45</v>
      </c>
      <c r="H2327" t="s">
        <v>46</v>
      </c>
      <c r="I2327" t="s">
        <v>51</v>
      </c>
      <c r="J2327">
        <v>1529.9</v>
      </c>
    </row>
    <row r="2328" spans="1:10" x14ac:dyDescent="0.25">
      <c r="A2328">
        <v>97</v>
      </c>
      <c r="B2328">
        <v>2018</v>
      </c>
      <c r="C2328" t="s">
        <v>34</v>
      </c>
      <c r="D2328" t="s">
        <v>49</v>
      </c>
      <c r="E2328" t="s">
        <v>39</v>
      </c>
      <c r="F2328">
        <v>5</v>
      </c>
      <c r="G2328" t="s">
        <v>38</v>
      </c>
      <c r="H2328" t="s">
        <v>2</v>
      </c>
      <c r="I2328" t="s">
        <v>37</v>
      </c>
      <c r="J2328">
        <v>1159.2</v>
      </c>
    </row>
    <row r="2329" spans="1:10" x14ac:dyDescent="0.25">
      <c r="A2329">
        <v>97</v>
      </c>
      <c r="B2329">
        <v>2018</v>
      </c>
      <c r="C2329" t="s">
        <v>34</v>
      </c>
      <c r="D2329" t="s">
        <v>49</v>
      </c>
      <c r="E2329" t="s">
        <v>39</v>
      </c>
      <c r="F2329">
        <v>6</v>
      </c>
      <c r="G2329" t="s">
        <v>45</v>
      </c>
      <c r="H2329" t="s">
        <v>2</v>
      </c>
      <c r="I2329" t="s">
        <v>51</v>
      </c>
      <c r="J2329">
        <v>925.8</v>
      </c>
    </row>
    <row r="2330" spans="1:10" x14ac:dyDescent="0.25">
      <c r="A2330">
        <v>98</v>
      </c>
      <c r="B2330">
        <v>2017</v>
      </c>
      <c r="C2330" t="s">
        <v>34</v>
      </c>
      <c r="D2330" t="s">
        <v>48</v>
      </c>
      <c r="E2330" t="s">
        <v>39</v>
      </c>
      <c r="F2330">
        <v>1</v>
      </c>
      <c r="G2330" t="s">
        <v>45</v>
      </c>
      <c r="H2330" t="s">
        <v>46</v>
      </c>
      <c r="I2330" t="s">
        <v>37</v>
      </c>
      <c r="J2330">
        <v>832.4</v>
      </c>
    </row>
    <row r="2331" spans="1:10" x14ac:dyDescent="0.25">
      <c r="A2331">
        <v>98</v>
      </c>
      <c r="B2331">
        <v>2017</v>
      </c>
      <c r="C2331" t="s">
        <v>34</v>
      </c>
      <c r="D2331" t="s">
        <v>48</v>
      </c>
      <c r="E2331" t="s">
        <v>39</v>
      </c>
      <c r="F2331">
        <v>2</v>
      </c>
      <c r="G2331" t="s">
        <v>38</v>
      </c>
      <c r="H2331" t="s">
        <v>2</v>
      </c>
      <c r="I2331" t="s">
        <v>51</v>
      </c>
      <c r="J2331">
        <v>496.6</v>
      </c>
    </row>
    <row r="2332" spans="1:10" x14ac:dyDescent="0.25">
      <c r="A2332">
        <v>98</v>
      </c>
      <c r="B2332">
        <v>2017</v>
      </c>
      <c r="C2332" t="s">
        <v>34</v>
      </c>
      <c r="D2332" t="s">
        <v>48</v>
      </c>
      <c r="E2332" t="s">
        <v>39</v>
      </c>
      <c r="F2332">
        <v>3</v>
      </c>
      <c r="G2332" t="s">
        <v>38</v>
      </c>
      <c r="H2332" t="s">
        <v>46</v>
      </c>
      <c r="I2332" t="s">
        <v>37</v>
      </c>
      <c r="J2332">
        <v>770.2</v>
      </c>
    </row>
    <row r="2333" spans="1:10" x14ac:dyDescent="0.25">
      <c r="A2333">
        <v>98</v>
      </c>
      <c r="B2333">
        <v>2017</v>
      </c>
      <c r="C2333" t="s">
        <v>34</v>
      </c>
      <c r="D2333" t="s">
        <v>48</v>
      </c>
      <c r="E2333" t="s">
        <v>39</v>
      </c>
      <c r="F2333">
        <v>4</v>
      </c>
      <c r="G2333" t="s">
        <v>45</v>
      </c>
      <c r="H2333" t="s">
        <v>2</v>
      </c>
      <c r="I2333" t="s">
        <v>51</v>
      </c>
      <c r="J2333">
        <v>539.4</v>
      </c>
    </row>
    <row r="2334" spans="1:10" x14ac:dyDescent="0.25">
      <c r="A2334">
        <v>98</v>
      </c>
      <c r="B2334">
        <v>2017</v>
      </c>
      <c r="C2334" t="s">
        <v>34</v>
      </c>
      <c r="D2334" t="s">
        <v>48</v>
      </c>
      <c r="E2334" t="s">
        <v>39</v>
      </c>
      <c r="F2334">
        <v>5</v>
      </c>
      <c r="G2334" t="s">
        <v>45</v>
      </c>
      <c r="H2334" t="s">
        <v>2</v>
      </c>
      <c r="I2334" t="s">
        <v>51</v>
      </c>
      <c r="J2334">
        <v>453.7</v>
      </c>
    </row>
    <row r="2335" spans="1:10" x14ac:dyDescent="0.25">
      <c r="A2335">
        <v>98</v>
      </c>
      <c r="B2335">
        <v>2017</v>
      </c>
      <c r="C2335" t="s">
        <v>34</v>
      </c>
      <c r="D2335" t="s">
        <v>48</v>
      </c>
      <c r="E2335" t="s">
        <v>39</v>
      </c>
      <c r="F2335">
        <v>6</v>
      </c>
      <c r="G2335" t="s">
        <v>38</v>
      </c>
      <c r="H2335" t="s">
        <v>46</v>
      </c>
      <c r="I2335" t="s">
        <v>51</v>
      </c>
      <c r="J2335">
        <v>772.6</v>
      </c>
    </row>
    <row r="2336" spans="1:10" x14ac:dyDescent="0.25">
      <c r="A2336">
        <v>98</v>
      </c>
      <c r="B2336">
        <v>2017</v>
      </c>
      <c r="C2336" t="s">
        <v>34</v>
      </c>
      <c r="D2336" t="s">
        <v>49</v>
      </c>
      <c r="E2336" t="s">
        <v>39</v>
      </c>
      <c r="F2336">
        <v>1</v>
      </c>
      <c r="G2336" t="s">
        <v>38</v>
      </c>
      <c r="H2336" t="s">
        <v>2</v>
      </c>
      <c r="I2336" t="s">
        <v>37</v>
      </c>
      <c r="J2336">
        <v>621.70000000000005</v>
      </c>
    </row>
    <row r="2337" spans="1:10" x14ac:dyDescent="0.25">
      <c r="A2337">
        <v>98</v>
      </c>
      <c r="B2337">
        <v>2017</v>
      </c>
      <c r="C2337" t="s">
        <v>34</v>
      </c>
      <c r="D2337" t="s">
        <v>49</v>
      </c>
      <c r="E2337" t="s">
        <v>39</v>
      </c>
      <c r="F2337">
        <v>2</v>
      </c>
      <c r="G2337" t="s">
        <v>45</v>
      </c>
      <c r="H2337" t="s">
        <v>2</v>
      </c>
      <c r="I2337" t="s">
        <v>51</v>
      </c>
      <c r="J2337">
        <v>765.2</v>
      </c>
    </row>
    <row r="2338" spans="1:10" x14ac:dyDescent="0.25">
      <c r="A2338">
        <v>98</v>
      </c>
      <c r="B2338">
        <v>2017</v>
      </c>
      <c r="C2338" t="s">
        <v>34</v>
      </c>
      <c r="D2338" t="s">
        <v>49</v>
      </c>
      <c r="E2338" t="s">
        <v>39</v>
      </c>
      <c r="F2338">
        <v>3</v>
      </c>
      <c r="G2338" t="s">
        <v>45</v>
      </c>
      <c r="H2338" t="s">
        <v>2</v>
      </c>
      <c r="I2338" t="s">
        <v>51</v>
      </c>
      <c r="J2338">
        <v>742</v>
      </c>
    </row>
    <row r="2339" spans="1:10" x14ac:dyDescent="0.25">
      <c r="A2339">
        <v>98</v>
      </c>
      <c r="B2339">
        <v>2017</v>
      </c>
      <c r="C2339" t="s">
        <v>34</v>
      </c>
      <c r="D2339" t="s">
        <v>49</v>
      </c>
      <c r="E2339" t="s">
        <v>39</v>
      </c>
      <c r="F2339">
        <v>4</v>
      </c>
      <c r="G2339" t="s">
        <v>45</v>
      </c>
      <c r="H2339" t="s">
        <v>2</v>
      </c>
      <c r="I2339" t="s">
        <v>51</v>
      </c>
      <c r="J2339">
        <v>837.7</v>
      </c>
    </row>
    <row r="2340" spans="1:10" x14ac:dyDescent="0.25">
      <c r="A2340">
        <v>98</v>
      </c>
      <c r="B2340">
        <v>2017</v>
      </c>
      <c r="C2340" t="s">
        <v>34</v>
      </c>
      <c r="D2340" t="s">
        <v>49</v>
      </c>
      <c r="E2340" t="s">
        <v>39</v>
      </c>
      <c r="F2340">
        <v>5</v>
      </c>
      <c r="G2340" t="s">
        <v>38</v>
      </c>
      <c r="H2340" t="s">
        <v>2</v>
      </c>
      <c r="I2340" t="s">
        <v>51</v>
      </c>
      <c r="J2340">
        <v>743.8</v>
      </c>
    </row>
    <row r="2341" spans="1:10" x14ac:dyDescent="0.25">
      <c r="A2341">
        <v>98</v>
      </c>
      <c r="B2341">
        <v>2017</v>
      </c>
      <c r="C2341" t="s">
        <v>34</v>
      </c>
      <c r="D2341" t="s">
        <v>49</v>
      </c>
      <c r="E2341" t="s">
        <v>39</v>
      </c>
      <c r="F2341">
        <v>6</v>
      </c>
      <c r="G2341" t="s">
        <v>38</v>
      </c>
      <c r="H2341" t="s">
        <v>2</v>
      </c>
      <c r="I2341" t="s">
        <v>37</v>
      </c>
      <c r="J2341">
        <v>734.8</v>
      </c>
    </row>
    <row r="2342" spans="1:10" x14ac:dyDescent="0.25">
      <c r="A2342">
        <v>98</v>
      </c>
      <c r="B2342">
        <v>2018</v>
      </c>
      <c r="C2342" t="s">
        <v>34</v>
      </c>
      <c r="D2342" t="s">
        <v>48</v>
      </c>
      <c r="E2342" t="s">
        <v>39</v>
      </c>
      <c r="F2342">
        <v>1</v>
      </c>
      <c r="G2342" t="s">
        <v>45</v>
      </c>
      <c r="H2342" t="s">
        <v>2</v>
      </c>
      <c r="I2342" t="s">
        <v>51</v>
      </c>
      <c r="J2342">
        <v>564.29999999999995</v>
      </c>
    </row>
    <row r="2343" spans="1:10" x14ac:dyDescent="0.25">
      <c r="A2343">
        <v>98</v>
      </c>
      <c r="B2343">
        <v>2018</v>
      </c>
      <c r="C2343" t="s">
        <v>34</v>
      </c>
      <c r="D2343" t="s">
        <v>48</v>
      </c>
      <c r="E2343" t="s">
        <v>39</v>
      </c>
      <c r="F2343">
        <v>2</v>
      </c>
      <c r="G2343" t="s">
        <v>45</v>
      </c>
      <c r="H2343" t="s">
        <v>46</v>
      </c>
      <c r="I2343" t="s">
        <v>37</v>
      </c>
      <c r="J2343">
        <v>1136.4000000000001</v>
      </c>
    </row>
    <row r="2344" spans="1:10" x14ac:dyDescent="0.25">
      <c r="A2344">
        <v>98</v>
      </c>
      <c r="B2344">
        <v>2018</v>
      </c>
      <c r="C2344" t="s">
        <v>34</v>
      </c>
      <c r="D2344" t="s">
        <v>48</v>
      </c>
      <c r="E2344" t="s">
        <v>39</v>
      </c>
      <c r="F2344">
        <v>3</v>
      </c>
      <c r="G2344" t="s">
        <v>45</v>
      </c>
      <c r="H2344" t="s">
        <v>46</v>
      </c>
      <c r="I2344" t="s">
        <v>51</v>
      </c>
      <c r="J2344">
        <v>1070.8</v>
      </c>
    </row>
    <row r="2345" spans="1:10" x14ac:dyDescent="0.25">
      <c r="A2345">
        <v>98</v>
      </c>
      <c r="B2345">
        <v>2018</v>
      </c>
      <c r="C2345" t="s">
        <v>34</v>
      </c>
      <c r="D2345" t="s">
        <v>48</v>
      </c>
      <c r="E2345" t="s">
        <v>39</v>
      </c>
      <c r="F2345">
        <v>4</v>
      </c>
      <c r="G2345" t="s">
        <v>45</v>
      </c>
      <c r="H2345" t="s">
        <v>46</v>
      </c>
      <c r="I2345" t="s">
        <v>51</v>
      </c>
      <c r="J2345">
        <v>1009.8</v>
      </c>
    </row>
    <row r="2346" spans="1:10" x14ac:dyDescent="0.25">
      <c r="A2346">
        <v>98</v>
      </c>
      <c r="B2346">
        <v>2018</v>
      </c>
      <c r="C2346" t="s">
        <v>34</v>
      </c>
      <c r="D2346" t="s">
        <v>48</v>
      </c>
      <c r="E2346" t="s">
        <v>39</v>
      </c>
      <c r="F2346">
        <v>5</v>
      </c>
      <c r="G2346" t="s">
        <v>45</v>
      </c>
      <c r="H2346" t="s">
        <v>46</v>
      </c>
      <c r="I2346" t="s">
        <v>51</v>
      </c>
      <c r="J2346">
        <v>915</v>
      </c>
    </row>
    <row r="2347" spans="1:10" x14ac:dyDescent="0.25">
      <c r="A2347">
        <v>98</v>
      </c>
      <c r="B2347">
        <v>2018</v>
      </c>
      <c r="C2347" t="s">
        <v>34</v>
      </c>
      <c r="D2347" t="s">
        <v>48</v>
      </c>
      <c r="E2347" t="s">
        <v>39</v>
      </c>
      <c r="F2347">
        <v>6</v>
      </c>
      <c r="G2347" t="s">
        <v>45</v>
      </c>
      <c r="H2347" t="s">
        <v>2</v>
      </c>
      <c r="I2347" t="s">
        <v>37</v>
      </c>
      <c r="J2347">
        <v>670.3</v>
      </c>
    </row>
    <row r="2348" spans="1:10" x14ac:dyDescent="0.25">
      <c r="A2348">
        <v>98</v>
      </c>
      <c r="B2348">
        <v>2018</v>
      </c>
      <c r="C2348" t="s">
        <v>34</v>
      </c>
      <c r="D2348" t="s">
        <v>49</v>
      </c>
      <c r="E2348" t="s">
        <v>39</v>
      </c>
      <c r="F2348">
        <v>1</v>
      </c>
      <c r="G2348" t="s">
        <v>45</v>
      </c>
      <c r="H2348" t="s">
        <v>46</v>
      </c>
      <c r="I2348" t="s">
        <v>37</v>
      </c>
      <c r="J2348">
        <v>1357.9</v>
      </c>
    </row>
    <row r="2349" spans="1:10" x14ac:dyDescent="0.25">
      <c r="A2349">
        <v>98</v>
      </c>
      <c r="B2349">
        <v>2018</v>
      </c>
      <c r="C2349" t="s">
        <v>34</v>
      </c>
      <c r="D2349" t="s">
        <v>49</v>
      </c>
      <c r="E2349" t="s">
        <v>39</v>
      </c>
      <c r="F2349">
        <v>2</v>
      </c>
      <c r="G2349" t="s">
        <v>38</v>
      </c>
      <c r="H2349" t="s">
        <v>46</v>
      </c>
      <c r="I2349" t="s">
        <v>51</v>
      </c>
      <c r="J2349">
        <v>1375.1</v>
      </c>
    </row>
    <row r="2350" spans="1:10" x14ac:dyDescent="0.25">
      <c r="A2350">
        <v>98</v>
      </c>
      <c r="B2350">
        <v>2018</v>
      </c>
      <c r="C2350" t="s">
        <v>34</v>
      </c>
      <c r="D2350" t="s">
        <v>49</v>
      </c>
      <c r="E2350" t="s">
        <v>39</v>
      </c>
      <c r="F2350">
        <v>3</v>
      </c>
      <c r="G2350" t="s">
        <v>45</v>
      </c>
      <c r="H2350" t="s">
        <v>2</v>
      </c>
      <c r="I2350" t="s">
        <v>37</v>
      </c>
      <c r="J2350">
        <v>946.3</v>
      </c>
    </row>
    <row r="2351" spans="1:10" x14ac:dyDescent="0.25">
      <c r="A2351">
        <v>98</v>
      </c>
      <c r="B2351">
        <v>2018</v>
      </c>
      <c r="C2351" t="s">
        <v>34</v>
      </c>
      <c r="D2351" t="s">
        <v>49</v>
      </c>
      <c r="E2351" t="s">
        <v>39</v>
      </c>
      <c r="F2351">
        <v>4</v>
      </c>
      <c r="G2351" t="s">
        <v>38</v>
      </c>
      <c r="H2351" t="s">
        <v>46</v>
      </c>
      <c r="I2351" t="s">
        <v>37</v>
      </c>
      <c r="J2351">
        <v>1707.9</v>
      </c>
    </row>
    <row r="2352" spans="1:10" x14ac:dyDescent="0.25">
      <c r="A2352">
        <v>98</v>
      </c>
      <c r="B2352">
        <v>2018</v>
      </c>
      <c r="C2352" t="s">
        <v>34</v>
      </c>
      <c r="D2352" t="s">
        <v>49</v>
      </c>
      <c r="E2352" t="s">
        <v>39</v>
      </c>
      <c r="F2352">
        <v>5</v>
      </c>
      <c r="G2352" t="s">
        <v>38</v>
      </c>
      <c r="H2352" t="s">
        <v>46</v>
      </c>
      <c r="I2352" t="s">
        <v>51</v>
      </c>
      <c r="J2352">
        <v>1294.2</v>
      </c>
    </row>
    <row r="2353" spans="1:10" x14ac:dyDescent="0.25">
      <c r="A2353">
        <v>98</v>
      </c>
      <c r="B2353">
        <v>2018</v>
      </c>
      <c r="C2353" t="s">
        <v>34</v>
      </c>
      <c r="D2353" t="s">
        <v>49</v>
      </c>
      <c r="E2353" t="s">
        <v>39</v>
      </c>
      <c r="F2353">
        <v>6</v>
      </c>
      <c r="G2353" t="s">
        <v>38</v>
      </c>
      <c r="H2353" t="s">
        <v>2</v>
      </c>
      <c r="I2353" t="s">
        <v>51</v>
      </c>
      <c r="J2353">
        <v>943.4</v>
      </c>
    </row>
    <row r="2354" spans="1:10" x14ac:dyDescent="0.25">
      <c r="A2354">
        <v>99</v>
      </c>
      <c r="B2354">
        <v>2017</v>
      </c>
      <c r="C2354" t="s">
        <v>34</v>
      </c>
      <c r="D2354" t="s">
        <v>48</v>
      </c>
      <c r="E2354" t="s">
        <v>39</v>
      </c>
      <c r="F2354">
        <v>1</v>
      </c>
      <c r="G2354" t="s">
        <v>38</v>
      </c>
      <c r="H2354" t="s">
        <v>2</v>
      </c>
      <c r="I2354" t="s">
        <v>51</v>
      </c>
      <c r="J2354">
        <v>376.9</v>
      </c>
    </row>
    <row r="2355" spans="1:10" x14ac:dyDescent="0.25">
      <c r="A2355">
        <v>99</v>
      </c>
      <c r="B2355">
        <v>2017</v>
      </c>
      <c r="C2355" t="s">
        <v>34</v>
      </c>
      <c r="D2355" t="s">
        <v>48</v>
      </c>
      <c r="E2355" t="s">
        <v>39</v>
      </c>
      <c r="F2355">
        <v>2</v>
      </c>
      <c r="G2355" t="s">
        <v>45</v>
      </c>
      <c r="H2355" t="s">
        <v>46</v>
      </c>
      <c r="I2355" t="s">
        <v>37</v>
      </c>
      <c r="J2355">
        <v>852.5</v>
      </c>
    </row>
    <row r="2356" spans="1:10" x14ac:dyDescent="0.25">
      <c r="A2356">
        <v>99</v>
      </c>
      <c r="B2356">
        <v>2017</v>
      </c>
      <c r="C2356" t="s">
        <v>34</v>
      </c>
      <c r="D2356" t="s">
        <v>48</v>
      </c>
      <c r="E2356" t="s">
        <v>39</v>
      </c>
      <c r="F2356">
        <v>3</v>
      </c>
      <c r="G2356" t="s">
        <v>38</v>
      </c>
      <c r="H2356" t="s">
        <v>46</v>
      </c>
      <c r="I2356" t="s">
        <v>37</v>
      </c>
      <c r="J2356">
        <v>816</v>
      </c>
    </row>
    <row r="2357" spans="1:10" x14ac:dyDescent="0.25">
      <c r="A2357">
        <v>99</v>
      </c>
      <c r="B2357">
        <v>2017</v>
      </c>
      <c r="C2357" t="s">
        <v>34</v>
      </c>
      <c r="D2357" t="s">
        <v>48</v>
      </c>
      <c r="E2357" t="s">
        <v>39</v>
      </c>
      <c r="F2357">
        <v>4</v>
      </c>
      <c r="G2357" t="s">
        <v>45</v>
      </c>
      <c r="H2357" t="s">
        <v>2</v>
      </c>
      <c r="I2357" t="s">
        <v>51</v>
      </c>
      <c r="J2357">
        <v>519.20000000000005</v>
      </c>
    </row>
    <row r="2358" spans="1:10" x14ac:dyDescent="0.25">
      <c r="A2358">
        <v>99</v>
      </c>
      <c r="B2358">
        <v>2017</v>
      </c>
      <c r="C2358" t="s">
        <v>34</v>
      </c>
      <c r="D2358" t="s">
        <v>48</v>
      </c>
      <c r="E2358" t="s">
        <v>39</v>
      </c>
      <c r="F2358">
        <v>5</v>
      </c>
      <c r="G2358" t="s">
        <v>45</v>
      </c>
      <c r="H2358" t="s">
        <v>2</v>
      </c>
      <c r="I2358" t="s">
        <v>51</v>
      </c>
      <c r="J2358">
        <v>410.2</v>
      </c>
    </row>
    <row r="2359" spans="1:10" x14ac:dyDescent="0.25">
      <c r="A2359">
        <v>99</v>
      </c>
      <c r="B2359">
        <v>2017</v>
      </c>
      <c r="C2359" t="s">
        <v>34</v>
      </c>
      <c r="D2359" t="s">
        <v>48</v>
      </c>
      <c r="E2359" t="s">
        <v>39</v>
      </c>
      <c r="F2359">
        <v>6</v>
      </c>
      <c r="G2359" t="s">
        <v>45</v>
      </c>
      <c r="H2359" t="s">
        <v>2</v>
      </c>
      <c r="I2359" t="s">
        <v>51</v>
      </c>
      <c r="J2359">
        <v>308.2</v>
      </c>
    </row>
    <row r="2360" spans="1:10" x14ac:dyDescent="0.25">
      <c r="A2360">
        <v>99</v>
      </c>
      <c r="B2360">
        <v>2017</v>
      </c>
      <c r="C2360" t="s">
        <v>34</v>
      </c>
      <c r="D2360" t="s">
        <v>49</v>
      </c>
      <c r="E2360" t="s">
        <v>39</v>
      </c>
      <c r="F2360">
        <v>1</v>
      </c>
      <c r="G2360" t="s">
        <v>45</v>
      </c>
      <c r="H2360" t="s">
        <v>2</v>
      </c>
      <c r="I2360" t="s">
        <v>51</v>
      </c>
      <c r="J2360">
        <v>723.5</v>
      </c>
    </row>
    <row r="2361" spans="1:10" x14ac:dyDescent="0.25">
      <c r="A2361">
        <v>99</v>
      </c>
      <c r="B2361">
        <v>2017</v>
      </c>
      <c r="C2361" t="s">
        <v>34</v>
      </c>
      <c r="D2361" t="s">
        <v>49</v>
      </c>
      <c r="E2361" t="s">
        <v>39</v>
      </c>
      <c r="F2361">
        <v>2</v>
      </c>
      <c r="G2361" t="s">
        <v>45</v>
      </c>
      <c r="H2361" t="s">
        <v>46</v>
      </c>
      <c r="I2361" t="s">
        <v>51</v>
      </c>
      <c r="J2361">
        <v>1089.9000000000001</v>
      </c>
    </row>
    <row r="2362" spans="1:10" x14ac:dyDescent="0.25">
      <c r="A2362">
        <v>99</v>
      </c>
      <c r="B2362">
        <v>2017</v>
      </c>
      <c r="C2362" t="s">
        <v>34</v>
      </c>
      <c r="D2362" t="s">
        <v>49</v>
      </c>
      <c r="E2362" t="s">
        <v>39</v>
      </c>
      <c r="F2362">
        <v>3</v>
      </c>
      <c r="G2362" t="s">
        <v>45</v>
      </c>
      <c r="H2362" t="s">
        <v>46</v>
      </c>
      <c r="I2362" t="s">
        <v>37</v>
      </c>
      <c r="J2362">
        <v>1359.8</v>
      </c>
    </row>
    <row r="2363" spans="1:10" x14ac:dyDescent="0.25">
      <c r="A2363">
        <v>99</v>
      </c>
      <c r="B2363">
        <v>2017</v>
      </c>
      <c r="C2363" t="s">
        <v>34</v>
      </c>
      <c r="D2363" t="s">
        <v>49</v>
      </c>
      <c r="E2363" t="s">
        <v>39</v>
      </c>
      <c r="F2363">
        <v>4</v>
      </c>
      <c r="G2363" t="s">
        <v>38</v>
      </c>
      <c r="H2363" t="s">
        <v>2</v>
      </c>
      <c r="I2363" t="s">
        <v>37</v>
      </c>
      <c r="J2363">
        <v>515.5</v>
      </c>
    </row>
    <row r="2364" spans="1:10" x14ac:dyDescent="0.25">
      <c r="A2364">
        <v>99</v>
      </c>
      <c r="B2364">
        <v>2017</v>
      </c>
      <c r="C2364" t="s">
        <v>34</v>
      </c>
      <c r="D2364" t="s">
        <v>49</v>
      </c>
      <c r="E2364" t="s">
        <v>39</v>
      </c>
      <c r="F2364">
        <v>5</v>
      </c>
      <c r="G2364" t="s">
        <v>38</v>
      </c>
      <c r="H2364" t="s">
        <v>46</v>
      </c>
      <c r="I2364" t="s">
        <v>37</v>
      </c>
      <c r="J2364">
        <v>1505.8</v>
      </c>
    </row>
    <row r="2365" spans="1:10" x14ac:dyDescent="0.25">
      <c r="A2365">
        <v>99</v>
      </c>
      <c r="B2365">
        <v>2017</v>
      </c>
      <c r="C2365" t="s">
        <v>34</v>
      </c>
      <c r="D2365" t="s">
        <v>49</v>
      </c>
      <c r="E2365" t="s">
        <v>39</v>
      </c>
      <c r="F2365">
        <v>6</v>
      </c>
      <c r="G2365" t="s">
        <v>45</v>
      </c>
      <c r="H2365" t="s">
        <v>2</v>
      </c>
      <c r="I2365" t="s">
        <v>51</v>
      </c>
      <c r="J2365">
        <v>727.2</v>
      </c>
    </row>
    <row r="2366" spans="1:10" x14ac:dyDescent="0.25">
      <c r="A2366">
        <v>99</v>
      </c>
      <c r="B2366">
        <v>2018</v>
      </c>
      <c r="C2366" t="s">
        <v>34</v>
      </c>
      <c r="D2366" t="s">
        <v>48</v>
      </c>
      <c r="E2366" t="s">
        <v>39</v>
      </c>
      <c r="F2366">
        <v>1</v>
      </c>
      <c r="G2366" t="s">
        <v>45</v>
      </c>
      <c r="H2366" t="s">
        <v>2</v>
      </c>
      <c r="I2366" t="s">
        <v>37</v>
      </c>
      <c r="J2366">
        <v>485.6</v>
      </c>
    </row>
    <row r="2367" spans="1:10" x14ac:dyDescent="0.25">
      <c r="A2367">
        <v>99</v>
      </c>
      <c r="B2367">
        <v>2018</v>
      </c>
      <c r="C2367" t="s">
        <v>34</v>
      </c>
      <c r="D2367" t="s">
        <v>48</v>
      </c>
      <c r="E2367" t="s">
        <v>39</v>
      </c>
      <c r="F2367">
        <v>2</v>
      </c>
      <c r="G2367" t="s">
        <v>38</v>
      </c>
      <c r="H2367" t="s">
        <v>46</v>
      </c>
      <c r="I2367" t="s">
        <v>37</v>
      </c>
      <c r="J2367">
        <v>1218.9000000000001</v>
      </c>
    </row>
    <row r="2368" spans="1:10" x14ac:dyDescent="0.25">
      <c r="A2368">
        <v>99</v>
      </c>
      <c r="B2368">
        <v>2018</v>
      </c>
      <c r="C2368" t="s">
        <v>34</v>
      </c>
      <c r="D2368" t="s">
        <v>48</v>
      </c>
      <c r="E2368" t="s">
        <v>39</v>
      </c>
      <c r="F2368">
        <v>3</v>
      </c>
      <c r="G2368" t="s">
        <v>45</v>
      </c>
      <c r="H2368" t="s">
        <v>2</v>
      </c>
      <c r="I2368" t="s">
        <v>37</v>
      </c>
      <c r="J2368">
        <v>400.6</v>
      </c>
    </row>
    <row r="2369" spans="1:10" x14ac:dyDescent="0.25">
      <c r="A2369">
        <v>99</v>
      </c>
      <c r="B2369">
        <v>2018</v>
      </c>
      <c r="C2369" t="s">
        <v>34</v>
      </c>
      <c r="D2369" t="s">
        <v>48</v>
      </c>
      <c r="E2369" t="s">
        <v>39</v>
      </c>
      <c r="F2369">
        <v>4</v>
      </c>
      <c r="G2369" t="s">
        <v>38</v>
      </c>
      <c r="H2369" t="s">
        <v>2</v>
      </c>
      <c r="I2369" t="s">
        <v>51</v>
      </c>
      <c r="J2369">
        <v>630.29999999999995</v>
      </c>
    </row>
    <row r="2370" spans="1:10" x14ac:dyDescent="0.25">
      <c r="A2370">
        <v>99</v>
      </c>
      <c r="B2370">
        <v>2018</v>
      </c>
      <c r="C2370" t="s">
        <v>34</v>
      </c>
      <c r="D2370" t="s">
        <v>48</v>
      </c>
      <c r="E2370" t="s">
        <v>39</v>
      </c>
      <c r="F2370">
        <v>5</v>
      </c>
      <c r="G2370" t="s">
        <v>45</v>
      </c>
      <c r="H2370" t="s">
        <v>2</v>
      </c>
      <c r="I2370" t="s">
        <v>51</v>
      </c>
      <c r="J2370">
        <v>698.7</v>
      </c>
    </row>
    <row r="2371" spans="1:10" x14ac:dyDescent="0.25">
      <c r="A2371">
        <v>99</v>
      </c>
      <c r="B2371">
        <v>2018</v>
      </c>
      <c r="C2371" t="s">
        <v>34</v>
      </c>
      <c r="D2371" t="s">
        <v>48</v>
      </c>
      <c r="E2371" t="s">
        <v>39</v>
      </c>
      <c r="F2371">
        <v>6</v>
      </c>
      <c r="G2371" t="s">
        <v>45</v>
      </c>
      <c r="H2371" t="s">
        <v>46</v>
      </c>
      <c r="I2371" t="s">
        <v>37</v>
      </c>
      <c r="J2371">
        <v>914.4</v>
      </c>
    </row>
    <row r="2372" spans="1:10" x14ac:dyDescent="0.25">
      <c r="A2372">
        <v>99</v>
      </c>
      <c r="B2372">
        <v>2018</v>
      </c>
      <c r="C2372" t="s">
        <v>34</v>
      </c>
      <c r="D2372" t="s">
        <v>49</v>
      </c>
      <c r="E2372" t="s">
        <v>39</v>
      </c>
      <c r="F2372">
        <v>1</v>
      </c>
      <c r="G2372" t="s">
        <v>45</v>
      </c>
      <c r="H2372" t="s">
        <v>2</v>
      </c>
      <c r="I2372" t="s">
        <v>37</v>
      </c>
      <c r="J2372">
        <v>1045</v>
      </c>
    </row>
    <row r="2373" spans="1:10" x14ac:dyDescent="0.25">
      <c r="A2373">
        <v>99</v>
      </c>
      <c r="B2373">
        <v>2018</v>
      </c>
      <c r="C2373" t="s">
        <v>34</v>
      </c>
      <c r="D2373" t="s">
        <v>49</v>
      </c>
      <c r="E2373" t="s">
        <v>39</v>
      </c>
      <c r="F2373">
        <v>2</v>
      </c>
      <c r="G2373" t="s">
        <v>38</v>
      </c>
      <c r="H2373" t="s">
        <v>2</v>
      </c>
      <c r="I2373" t="s">
        <v>51</v>
      </c>
      <c r="J2373">
        <v>1212.5</v>
      </c>
    </row>
    <row r="2374" spans="1:10" x14ac:dyDescent="0.25">
      <c r="A2374">
        <v>99</v>
      </c>
      <c r="B2374">
        <v>2018</v>
      </c>
      <c r="C2374" t="s">
        <v>34</v>
      </c>
      <c r="D2374" t="s">
        <v>49</v>
      </c>
      <c r="E2374" t="s">
        <v>39</v>
      </c>
      <c r="F2374">
        <v>3</v>
      </c>
      <c r="G2374" t="s">
        <v>38</v>
      </c>
      <c r="H2374" t="s">
        <v>2</v>
      </c>
      <c r="I2374" t="s">
        <v>51</v>
      </c>
      <c r="J2374">
        <v>862.4</v>
      </c>
    </row>
    <row r="2375" spans="1:10" x14ac:dyDescent="0.25">
      <c r="A2375">
        <v>99</v>
      </c>
      <c r="B2375">
        <v>2018</v>
      </c>
      <c r="C2375" t="s">
        <v>34</v>
      </c>
      <c r="D2375" t="s">
        <v>49</v>
      </c>
      <c r="E2375" t="s">
        <v>39</v>
      </c>
      <c r="F2375">
        <v>4</v>
      </c>
      <c r="G2375" t="s">
        <v>38</v>
      </c>
      <c r="H2375" t="s">
        <v>2</v>
      </c>
      <c r="I2375" t="s">
        <v>37</v>
      </c>
      <c r="J2375">
        <v>1164.0999999999999</v>
      </c>
    </row>
    <row r="2376" spans="1:10" x14ac:dyDescent="0.25">
      <c r="A2376">
        <v>99</v>
      </c>
      <c r="B2376">
        <v>2018</v>
      </c>
      <c r="C2376" t="s">
        <v>34</v>
      </c>
      <c r="D2376" t="s">
        <v>49</v>
      </c>
      <c r="E2376" t="s">
        <v>39</v>
      </c>
      <c r="F2376">
        <v>5</v>
      </c>
      <c r="G2376" t="s">
        <v>45</v>
      </c>
      <c r="H2376" t="s">
        <v>46</v>
      </c>
      <c r="I2376" t="s">
        <v>37</v>
      </c>
      <c r="J2376">
        <v>1420</v>
      </c>
    </row>
    <row r="2377" spans="1:10" x14ac:dyDescent="0.25">
      <c r="A2377">
        <v>99</v>
      </c>
      <c r="B2377">
        <v>2018</v>
      </c>
      <c r="C2377" t="s">
        <v>34</v>
      </c>
      <c r="D2377" t="s">
        <v>49</v>
      </c>
      <c r="E2377" t="s">
        <v>39</v>
      </c>
      <c r="F2377">
        <v>6</v>
      </c>
      <c r="G2377" t="s">
        <v>45</v>
      </c>
      <c r="H2377" t="s">
        <v>2</v>
      </c>
      <c r="I2377" t="s">
        <v>37</v>
      </c>
      <c r="J2377">
        <v>938</v>
      </c>
    </row>
    <row r="2378" spans="1:10" x14ac:dyDescent="0.25">
      <c r="A2378">
        <v>100</v>
      </c>
      <c r="B2378">
        <v>2017</v>
      </c>
      <c r="C2378" t="s">
        <v>34</v>
      </c>
      <c r="D2378" t="s">
        <v>48</v>
      </c>
      <c r="E2378" t="s">
        <v>39</v>
      </c>
      <c r="F2378">
        <v>1</v>
      </c>
      <c r="G2378" t="s">
        <v>45</v>
      </c>
      <c r="H2378" t="s">
        <v>46</v>
      </c>
      <c r="I2378" t="s">
        <v>37</v>
      </c>
      <c r="J2378">
        <v>682.1</v>
      </c>
    </row>
    <row r="2379" spans="1:10" x14ac:dyDescent="0.25">
      <c r="A2379">
        <v>100</v>
      </c>
      <c r="B2379">
        <v>2017</v>
      </c>
      <c r="C2379" t="s">
        <v>34</v>
      </c>
      <c r="D2379" t="s">
        <v>48</v>
      </c>
      <c r="E2379" t="s">
        <v>39</v>
      </c>
      <c r="F2379">
        <v>2</v>
      </c>
      <c r="G2379" t="s">
        <v>38</v>
      </c>
      <c r="H2379" t="s">
        <v>46</v>
      </c>
      <c r="I2379" t="s">
        <v>51</v>
      </c>
      <c r="J2379">
        <v>888.9</v>
      </c>
    </row>
    <row r="2380" spans="1:10" x14ac:dyDescent="0.25">
      <c r="A2380">
        <v>100</v>
      </c>
      <c r="B2380">
        <v>2017</v>
      </c>
      <c r="C2380" t="s">
        <v>34</v>
      </c>
      <c r="D2380" t="s">
        <v>48</v>
      </c>
      <c r="E2380" t="s">
        <v>39</v>
      </c>
      <c r="F2380">
        <v>3</v>
      </c>
      <c r="G2380" t="s">
        <v>45</v>
      </c>
      <c r="H2380" t="s">
        <v>46</v>
      </c>
      <c r="I2380" t="s">
        <v>37</v>
      </c>
      <c r="J2380">
        <v>830.3</v>
      </c>
    </row>
    <row r="2381" spans="1:10" x14ac:dyDescent="0.25">
      <c r="A2381">
        <v>100</v>
      </c>
      <c r="B2381">
        <v>2017</v>
      </c>
      <c r="C2381" t="s">
        <v>34</v>
      </c>
      <c r="D2381" t="s">
        <v>48</v>
      </c>
      <c r="E2381" t="s">
        <v>39</v>
      </c>
      <c r="F2381">
        <v>4</v>
      </c>
      <c r="G2381" t="s">
        <v>45</v>
      </c>
      <c r="H2381" t="s">
        <v>46</v>
      </c>
      <c r="I2381" t="s">
        <v>51</v>
      </c>
      <c r="J2381">
        <v>842.3</v>
      </c>
    </row>
    <row r="2382" spans="1:10" x14ac:dyDescent="0.25">
      <c r="A2382">
        <v>100</v>
      </c>
      <c r="B2382">
        <v>2017</v>
      </c>
      <c r="C2382" t="s">
        <v>34</v>
      </c>
      <c r="D2382" t="s">
        <v>48</v>
      </c>
      <c r="E2382" t="s">
        <v>39</v>
      </c>
      <c r="F2382">
        <v>5</v>
      </c>
      <c r="G2382" t="s">
        <v>45</v>
      </c>
      <c r="H2382" t="s">
        <v>46</v>
      </c>
      <c r="I2382" t="s">
        <v>37</v>
      </c>
      <c r="J2382">
        <v>786.5</v>
      </c>
    </row>
    <row r="2383" spans="1:10" x14ac:dyDescent="0.25">
      <c r="A2383">
        <v>100</v>
      </c>
      <c r="B2383">
        <v>2017</v>
      </c>
      <c r="C2383" t="s">
        <v>34</v>
      </c>
      <c r="D2383" t="s">
        <v>48</v>
      </c>
      <c r="E2383" t="s">
        <v>39</v>
      </c>
      <c r="F2383">
        <v>6</v>
      </c>
      <c r="G2383" t="s">
        <v>45</v>
      </c>
      <c r="H2383" t="s">
        <v>46</v>
      </c>
      <c r="I2383" t="s">
        <v>51</v>
      </c>
      <c r="J2383">
        <v>825.9</v>
      </c>
    </row>
    <row r="2384" spans="1:10" x14ac:dyDescent="0.25">
      <c r="A2384">
        <v>100</v>
      </c>
      <c r="B2384">
        <v>2017</v>
      </c>
      <c r="C2384" t="s">
        <v>34</v>
      </c>
      <c r="D2384" t="s">
        <v>49</v>
      </c>
      <c r="E2384" t="s">
        <v>39</v>
      </c>
      <c r="F2384">
        <v>1</v>
      </c>
      <c r="G2384" t="s">
        <v>45</v>
      </c>
      <c r="H2384" t="s">
        <v>2</v>
      </c>
      <c r="I2384" t="s">
        <v>37</v>
      </c>
      <c r="J2384">
        <v>941.7</v>
      </c>
    </row>
    <row r="2385" spans="1:10" x14ac:dyDescent="0.25">
      <c r="A2385">
        <v>100</v>
      </c>
      <c r="B2385">
        <v>2017</v>
      </c>
      <c r="C2385" t="s">
        <v>34</v>
      </c>
      <c r="D2385" t="s">
        <v>49</v>
      </c>
      <c r="E2385" t="s">
        <v>39</v>
      </c>
      <c r="F2385">
        <v>2</v>
      </c>
      <c r="G2385" t="s">
        <v>45</v>
      </c>
      <c r="H2385" t="s">
        <v>2</v>
      </c>
      <c r="I2385" t="s">
        <v>37</v>
      </c>
      <c r="J2385">
        <v>828.7</v>
      </c>
    </row>
    <row r="2386" spans="1:10" x14ac:dyDescent="0.25">
      <c r="A2386">
        <v>100</v>
      </c>
      <c r="B2386">
        <v>2017</v>
      </c>
      <c r="C2386" t="s">
        <v>34</v>
      </c>
      <c r="D2386" t="s">
        <v>49</v>
      </c>
      <c r="E2386" t="s">
        <v>39</v>
      </c>
      <c r="F2386">
        <v>3</v>
      </c>
      <c r="G2386" t="s">
        <v>45</v>
      </c>
      <c r="H2386" t="s">
        <v>2</v>
      </c>
      <c r="I2386" t="s">
        <v>51</v>
      </c>
      <c r="J2386">
        <v>891.3</v>
      </c>
    </row>
    <row r="2387" spans="1:10" x14ac:dyDescent="0.25">
      <c r="A2387">
        <v>100</v>
      </c>
      <c r="B2387">
        <v>2017</v>
      </c>
      <c r="C2387" t="s">
        <v>34</v>
      </c>
      <c r="D2387" t="s">
        <v>49</v>
      </c>
      <c r="E2387" t="s">
        <v>39</v>
      </c>
      <c r="F2387">
        <v>4</v>
      </c>
      <c r="G2387" t="s">
        <v>45</v>
      </c>
      <c r="H2387" t="s">
        <v>2</v>
      </c>
      <c r="I2387" t="s">
        <v>37</v>
      </c>
      <c r="J2387">
        <v>770.5</v>
      </c>
    </row>
    <row r="2388" spans="1:10" x14ac:dyDescent="0.25">
      <c r="A2388">
        <v>100</v>
      </c>
      <c r="B2388">
        <v>2017</v>
      </c>
      <c r="C2388" t="s">
        <v>34</v>
      </c>
      <c r="D2388" t="s">
        <v>49</v>
      </c>
      <c r="E2388" t="s">
        <v>39</v>
      </c>
      <c r="F2388">
        <v>5</v>
      </c>
      <c r="G2388" t="s">
        <v>38</v>
      </c>
      <c r="H2388" t="s">
        <v>46</v>
      </c>
      <c r="I2388" t="s">
        <v>37</v>
      </c>
      <c r="J2388">
        <v>1311</v>
      </c>
    </row>
    <row r="2389" spans="1:10" x14ac:dyDescent="0.25">
      <c r="A2389">
        <v>100</v>
      </c>
      <c r="B2389">
        <v>2017</v>
      </c>
      <c r="C2389" t="s">
        <v>34</v>
      </c>
      <c r="D2389" t="s">
        <v>49</v>
      </c>
      <c r="E2389" t="s">
        <v>39</v>
      </c>
      <c r="F2389">
        <v>6</v>
      </c>
      <c r="G2389" t="s">
        <v>38</v>
      </c>
      <c r="H2389" t="s">
        <v>46</v>
      </c>
      <c r="I2389" t="s">
        <v>51</v>
      </c>
      <c r="J2389">
        <v>1286.5999999999999</v>
      </c>
    </row>
    <row r="2390" spans="1:10" x14ac:dyDescent="0.25">
      <c r="A2390">
        <v>100</v>
      </c>
      <c r="B2390">
        <v>2018</v>
      </c>
      <c r="C2390" t="s">
        <v>34</v>
      </c>
      <c r="D2390" t="s">
        <v>48</v>
      </c>
      <c r="E2390" t="s">
        <v>39</v>
      </c>
      <c r="F2390">
        <v>1</v>
      </c>
      <c r="G2390" t="s">
        <v>38</v>
      </c>
      <c r="H2390" t="s">
        <v>46</v>
      </c>
      <c r="I2390" t="s">
        <v>37</v>
      </c>
      <c r="J2390">
        <v>930.3</v>
      </c>
    </row>
    <row r="2391" spans="1:10" x14ac:dyDescent="0.25">
      <c r="A2391">
        <v>100</v>
      </c>
      <c r="B2391">
        <v>2018</v>
      </c>
      <c r="C2391" t="s">
        <v>34</v>
      </c>
      <c r="D2391" t="s">
        <v>48</v>
      </c>
      <c r="E2391" t="s">
        <v>39</v>
      </c>
      <c r="F2391">
        <v>2</v>
      </c>
      <c r="G2391" t="s">
        <v>38</v>
      </c>
      <c r="H2391" t="s">
        <v>46</v>
      </c>
      <c r="I2391" t="s">
        <v>51</v>
      </c>
      <c r="J2391">
        <v>993.7</v>
      </c>
    </row>
    <row r="2392" spans="1:10" x14ac:dyDescent="0.25">
      <c r="A2392">
        <v>100</v>
      </c>
      <c r="B2392">
        <v>2018</v>
      </c>
      <c r="C2392" t="s">
        <v>34</v>
      </c>
      <c r="D2392" t="s">
        <v>48</v>
      </c>
      <c r="E2392" t="s">
        <v>39</v>
      </c>
      <c r="F2392">
        <v>3</v>
      </c>
      <c r="G2392" t="s">
        <v>45</v>
      </c>
      <c r="H2392" t="s">
        <v>2</v>
      </c>
      <c r="I2392" t="s">
        <v>37</v>
      </c>
      <c r="J2392">
        <v>460.7</v>
      </c>
    </row>
    <row r="2393" spans="1:10" x14ac:dyDescent="0.25">
      <c r="A2393">
        <v>100</v>
      </c>
      <c r="B2393">
        <v>2018</v>
      </c>
      <c r="C2393" t="s">
        <v>34</v>
      </c>
      <c r="D2393" t="s">
        <v>48</v>
      </c>
      <c r="E2393" t="s">
        <v>39</v>
      </c>
      <c r="F2393">
        <v>4</v>
      </c>
      <c r="G2393" t="s">
        <v>45</v>
      </c>
      <c r="H2393" t="s">
        <v>2</v>
      </c>
      <c r="I2393" t="s">
        <v>37</v>
      </c>
      <c r="J2393">
        <v>510.8</v>
      </c>
    </row>
    <row r="2394" spans="1:10" x14ac:dyDescent="0.25">
      <c r="A2394">
        <v>100</v>
      </c>
      <c r="B2394">
        <v>2018</v>
      </c>
      <c r="C2394" t="s">
        <v>34</v>
      </c>
      <c r="D2394" t="s">
        <v>48</v>
      </c>
      <c r="E2394" t="s">
        <v>39</v>
      </c>
      <c r="F2394">
        <v>5</v>
      </c>
      <c r="G2394" t="s">
        <v>38</v>
      </c>
      <c r="H2394" t="s">
        <v>2</v>
      </c>
      <c r="I2394" t="s">
        <v>51</v>
      </c>
      <c r="J2394">
        <v>788.3</v>
      </c>
    </row>
    <row r="2395" spans="1:10" x14ac:dyDescent="0.25">
      <c r="A2395">
        <v>100</v>
      </c>
      <c r="B2395">
        <v>2018</v>
      </c>
      <c r="C2395" t="s">
        <v>34</v>
      </c>
      <c r="D2395" t="s">
        <v>48</v>
      </c>
      <c r="E2395" t="s">
        <v>39</v>
      </c>
      <c r="F2395">
        <v>6</v>
      </c>
      <c r="G2395" t="s">
        <v>45</v>
      </c>
      <c r="H2395" t="s">
        <v>2</v>
      </c>
      <c r="I2395" t="s">
        <v>37</v>
      </c>
      <c r="J2395">
        <v>585.20000000000005</v>
      </c>
    </row>
    <row r="2396" spans="1:10" x14ac:dyDescent="0.25">
      <c r="A2396">
        <v>100</v>
      </c>
      <c r="B2396">
        <v>2018</v>
      </c>
      <c r="C2396" t="s">
        <v>34</v>
      </c>
      <c r="D2396" t="s">
        <v>49</v>
      </c>
      <c r="E2396" t="s">
        <v>39</v>
      </c>
      <c r="F2396">
        <v>1</v>
      </c>
      <c r="G2396" t="s">
        <v>38</v>
      </c>
      <c r="H2396" t="s">
        <v>2</v>
      </c>
      <c r="I2396" t="s">
        <v>37</v>
      </c>
      <c r="J2396">
        <v>986.7</v>
      </c>
    </row>
    <row r="2397" spans="1:10" x14ac:dyDescent="0.25">
      <c r="A2397">
        <v>100</v>
      </c>
      <c r="B2397">
        <v>2018</v>
      </c>
      <c r="C2397" t="s">
        <v>34</v>
      </c>
      <c r="D2397" t="s">
        <v>49</v>
      </c>
      <c r="E2397" t="s">
        <v>39</v>
      </c>
      <c r="F2397">
        <v>2</v>
      </c>
      <c r="G2397" t="s">
        <v>38</v>
      </c>
      <c r="H2397" t="s">
        <v>2</v>
      </c>
      <c r="I2397" t="s">
        <v>51</v>
      </c>
      <c r="J2397">
        <v>1158</v>
      </c>
    </row>
    <row r="2398" spans="1:10" x14ac:dyDescent="0.25">
      <c r="A2398">
        <v>100</v>
      </c>
      <c r="B2398">
        <v>2018</v>
      </c>
      <c r="C2398" t="s">
        <v>34</v>
      </c>
      <c r="D2398" t="s">
        <v>49</v>
      </c>
      <c r="E2398" t="s">
        <v>39</v>
      </c>
      <c r="F2398">
        <v>3</v>
      </c>
      <c r="G2398" t="s">
        <v>45</v>
      </c>
      <c r="H2398" t="s">
        <v>2</v>
      </c>
      <c r="I2398" t="s">
        <v>37</v>
      </c>
      <c r="J2398">
        <v>1001.4</v>
      </c>
    </row>
    <row r="2399" spans="1:10" x14ac:dyDescent="0.25">
      <c r="A2399">
        <v>100</v>
      </c>
      <c r="B2399">
        <v>2018</v>
      </c>
      <c r="C2399" t="s">
        <v>34</v>
      </c>
      <c r="D2399" t="s">
        <v>49</v>
      </c>
      <c r="E2399" t="s">
        <v>39</v>
      </c>
      <c r="F2399">
        <v>4</v>
      </c>
      <c r="G2399" t="s">
        <v>45</v>
      </c>
      <c r="H2399" t="s">
        <v>2</v>
      </c>
      <c r="I2399" t="s">
        <v>37</v>
      </c>
      <c r="J2399">
        <v>871.2</v>
      </c>
    </row>
    <row r="2400" spans="1:10" x14ac:dyDescent="0.25">
      <c r="A2400">
        <v>100</v>
      </c>
      <c r="B2400">
        <v>2018</v>
      </c>
      <c r="C2400" t="s">
        <v>34</v>
      </c>
      <c r="D2400" t="s">
        <v>49</v>
      </c>
      <c r="E2400" t="s">
        <v>39</v>
      </c>
      <c r="F2400">
        <v>5</v>
      </c>
      <c r="G2400" t="s">
        <v>38</v>
      </c>
      <c r="H2400" t="s">
        <v>2</v>
      </c>
      <c r="I2400" t="s">
        <v>37</v>
      </c>
      <c r="J2400">
        <v>866.5</v>
      </c>
    </row>
    <row r="2401" spans="1:10" x14ac:dyDescent="0.25">
      <c r="A2401">
        <v>100</v>
      </c>
      <c r="B2401">
        <v>2018</v>
      </c>
      <c r="C2401" t="s">
        <v>34</v>
      </c>
      <c r="D2401" t="s">
        <v>49</v>
      </c>
      <c r="E2401" t="s">
        <v>39</v>
      </c>
      <c r="F2401">
        <v>6</v>
      </c>
      <c r="G2401" t="s">
        <v>38</v>
      </c>
      <c r="H2401" t="s">
        <v>2</v>
      </c>
      <c r="I2401" t="s">
        <v>51</v>
      </c>
      <c r="J2401">
        <v>1004.6</v>
      </c>
    </row>
    <row r="2402" spans="1:10" x14ac:dyDescent="0.25">
      <c r="A2402">
        <v>1</v>
      </c>
      <c r="B2402">
        <v>2017</v>
      </c>
      <c r="C2402" t="s">
        <v>34</v>
      </c>
      <c r="D2402" t="s">
        <v>48</v>
      </c>
      <c r="E2402" t="s">
        <v>35</v>
      </c>
      <c r="F2402">
        <v>1</v>
      </c>
      <c r="G2402" t="s">
        <v>45</v>
      </c>
      <c r="H2402" t="s">
        <v>46</v>
      </c>
      <c r="I2402" t="s">
        <v>51</v>
      </c>
      <c r="J2402">
        <v>1019.5</v>
      </c>
    </row>
    <row r="2403" spans="1:10" x14ac:dyDescent="0.25">
      <c r="A2403">
        <v>1</v>
      </c>
      <c r="B2403">
        <v>2017</v>
      </c>
      <c r="C2403" t="s">
        <v>34</v>
      </c>
      <c r="D2403" t="s">
        <v>48</v>
      </c>
      <c r="E2403" t="s">
        <v>35</v>
      </c>
      <c r="F2403">
        <v>2</v>
      </c>
      <c r="G2403" t="s">
        <v>45</v>
      </c>
      <c r="H2403" t="s">
        <v>46</v>
      </c>
      <c r="I2403" t="s">
        <v>37</v>
      </c>
      <c r="J2403">
        <v>1002.8</v>
      </c>
    </row>
    <row r="2404" spans="1:10" x14ac:dyDescent="0.25">
      <c r="A2404">
        <v>1</v>
      </c>
      <c r="B2404">
        <v>2017</v>
      </c>
      <c r="C2404" t="s">
        <v>34</v>
      </c>
      <c r="D2404" t="s">
        <v>48</v>
      </c>
      <c r="E2404" t="s">
        <v>35</v>
      </c>
      <c r="F2404">
        <v>3</v>
      </c>
      <c r="G2404" t="s">
        <v>45</v>
      </c>
      <c r="H2404" t="s">
        <v>46</v>
      </c>
      <c r="I2404" t="s">
        <v>37</v>
      </c>
      <c r="J2404">
        <v>979.5</v>
      </c>
    </row>
    <row r="2405" spans="1:10" x14ac:dyDescent="0.25">
      <c r="A2405">
        <v>1</v>
      </c>
      <c r="B2405">
        <v>2017</v>
      </c>
      <c r="C2405" t="s">
        <v>34</v>
      </c>
      <c r="D2405" t="s">
        <v>48</v>
      </c>
      <c r="E2405" t="s">
        <v>35</v>
      </c>
      <c r="F2405">
        <v>4</v>
      </c>
      <c r="G2405" t="s">
        <v>38</v>
      </c>
      <c r="H2405" t="s">
        <v>2</v>
      </c>
      <c r="I2405" t="s">
        <v>37</v>
      </c>
      <c r="J2405">
        <v>619.79999999999995</v>
      </c>
    </row>
    <row r="2406" spans="1:10" x14ac:dyDescent="0.25">
      <c r="A2406">
        <v>1</v>
      </c>
      <c r="B2406">
        <v>2017</v>
      </c>
      <c r="C2406" t="s">
        <v>34</v>
      </c>
      <c r="D2406" t="s">
        <v>48</v>
      </c>
      <c r="E2406" t="s">
        <v>35</v>
      </c>
      <c r="F2406">
        <v>5</v>
      </c>
      <c r="G2406" t="s">
        <v>45</v>
      </c>
      <c r="H2406" t="s">
        <v>46</v>
      </c>
      <c r="I2406" t="s">
        <v>51</v>
      </c>
      <c r="J2406">
        <v>953</v>
      </c>
    </row>
    <row r="2407" spans="1:10" x14ac:dyDescent="0.25">
      <c r="A2407">
        <v>1</v>
      </c>
      <c r="B2407">
        <v>2017</v>
      </c>
      <c r="C2407" t="s">
        <v>34</v>
      </c>
      <c r="D2407" t="s">
        <v>48</v>
      </c>
      <c r="E2407" t="s">
        <v>35</v>
      </c>
      <c r="F2407">
        <v>6</v>
      </c>
      <c r="G2407" t="s">
        <v>45</v>
      </c>
      <c r="H2407" t="s">
        <v>46</v>
      </c>
      <c r="I2407" t="s">
        <v>37</v>
      </c>
      <c r="J2407">
        <v>807.5</v>
      </c>
    </row>
    <row r="2408" spans="1:10" x14ac:dyDescent="0.25">
      <c r="A2408">
        <v>1</v>
      </c>
      <c r="B2408">
        <v>2017</v>
      </c>
      <c r="C2408" t="s">
        <v>34</v>
      </c>
      <c r="D2408" t="s">
        <v>49</v>
      </c>
      <c r="E2408" t="s">
        <v>35</v>
      </c>
      <c r="F2408">
        <v>1</v>
      </c>
      <c r="G2408" t="s">
        <v>38</v>
      </c>
      <c r="H2408" t="s">
        <v>2</v>
      </c>
      <c r="I2408" t="s">
        <v>37</v>
      </c>
      <c r="J2408">
        <v>854.1</v>
      </c>
    </row>
    <row r="2409" spans="1:10" x14ac:dyDescent="0.25">
      <c r="A2409">
        <v>1</v>
      </c>
      <c r="B2409">
        <v>2017</v>
      </c>
      <c r="C2409" t="s">
        <v>34</v>
      </c>
      <c r="D2409" t="s">
        <v>49</v>
      </c>
      <c r="E2409" t="s">
        <v>35</v>
      </c>
      <c r="F2409">
        <v>2</v>
      </c>
      <c r="G2409" t="s">
        <v>45</v>
      </c>
      <c r="H2409" t="s">
        <v>46</v>
      </c>
      <c r="I2409" t="s">
        <v>37</v>
      </c>
      <c r="J2409">
        <v>1019.3</v>
      </c>
    </row>
    <row r="2410" spans="1:10" x14ac:dyDescent="0.25">
      <c r="A2410">
        <v>1</v>
      </c>
      <c r="B2410">
        <v>2017</v>
      </c>
      <c r="C2410" t="s">
        <v>34</v>
      </c>
      <c r="D2410" t="s">
        <v>49</v>
      </c>
      <c r="E2410" t="s">
        <v>35</v>
      </c>
      <c r="F2410">
        <v>3</v>
      </c>
      <c r="G2410" t="s">
        <v>45</v>
      </c>
      <c r="H2410" t="s">
        <v>46</v>
      </c>
      <c r="I2410" t="s">
        <v>37</v>
      </c>
      <c r="J2410">
        <v>1150.0999999999999</v>
      </c>
    </row>
    <row r="2411" spans="1:10" x14ac:dyDescent="0.25">
      <c r="A2411">
        <v>1</v>
      </c>
      <c r="B2411">
        <v>2017</v>
      </c>
      <c r="C2411" t="s">
        <v>34</v>
      </c>
      <c r="D2411" t="s">
        <v>49</v>
      </c>
      <c r="E2411" t="s">
        <v>35</v>
      </c>
      <c r="F2411">
        <v>4</v>
      </c>
      <c r="G2411" t="s">
        <v>45</v>
      </c>
      <c r="H2411" t="s">
        <v>46</v>
      </c>
      <c r="I2411" t="s">
        <v>37</v>
      </c>
      <c r="J2411">
        <v>1017.8</v>
      </c>
    </row>
    <row r="2412" spans="1:10" x14ac:dyDescent="0.25">
      <c r="A2412">
        <v>1</v>
      </c>
      <c r="B2412">
        <v>2017</v>
      </c>
      <c r="C2412" t="s">
        <v>34</v>
      </c>
      <c r="D2412" t="s">
        <v>49</v>
      </c>
      <c r="E2412" t="s">
        <v>35</v>
      </c>
      <c r="F2412">
        <v>5</v>
      </c>
      <c r="G2412" t="s">
        <v>45</v>
      </c>
      <c r="H2412" t="s">
        <v>46</v>
      </c>
      <c r="I2412" t="s">
        <v>51</v>
      </c>
      <c r="J2412">
        <v>1146.7</v>
      </c>
    </row>
    <row r="2413" spans="1:10" x14ac:dyDescent="0.25">
      <c r="A2413">
        <v>1</v>
      </c>
      <c r="B2413">
        <v>2017</v>
      </c>
      <c r="C2413" t="s">
        <v>34</v>
      </c>
      <c r="D2413" t="s">
        <v>49</v>
      </c>
      <c r="E2413" t="s">
        <v>35</v>
      </c>
      <c r="F2413">
        <v>6</v>
      </c>
      <c r="G2413" t="s">
        <v>38</v>
      </c>
      <c r="H2413" t="s">
        <v>46</v>
      </c>
      <c r="I2413" t="s">
        <v>51</v>
      </c>
      <c r="J2413">
        <v>1065.0999999999999</v>
      </c>
    </row>
    <row r="2414" spans="1:10" x14ac:dyDescent="0.25">
      <c r="A2414">
        <v>1</v>
      </c>
      <c r="B2414">
        <v>2018</v>
      </c>
      <c r="C2414" t="s">
        <v>34</v>
      </c>
      <c r="D2414" t="s">
        <v>48</v>
      </c>
      <c r="E2414" t="s">
        <v>35</v>
      </c>
      <c r="F2414">
        <v>1</v>
      </c>
      <c r="G2414" t="s">
        <v>45</v>
      </c>
      <c r="H2414" t="s">
        <v>2</v>
      </c>
      <c r="I2414" t="s">
        <v>51</v>
      </c>
      <c r="J2414">
        <v>810.2</v>
      </c>
    </row>
    <row r="2415" spans="1:10" x14ac:dyDescent="0.25">
      <c r="A2415">
        <v>1</v>
      </c>
      <c r="B2415">
        <v>2018</v>
      </c>
      <c r="C2415" t="s">
        <v>34</v>
      </c>
      <c r="D2415" t="s">
        <v>48</v>
      </c>
      <c r="E2415" t="s">
        <v>35</v>
      </c>
      <c r="F2415">
        <v>2</v>
      </c>
      <c r="G2415" t="s">
        <v>45</v>
      </c>
      <c r="H2415" t="s">
        <v>2</v>
      </c>
      <c r="I2415" t="s">
        <v>37</v>
      </c>
      <c r="J2415">
        <v>844.9</v>
      </c>
    </row>
    <row r="2416" spans="1:10" x14ac:dyDescent="0.25">
      <c r="A2416">
        <v>1</v>
      </c>
      <c r="B2416">
        <v>2018</v>
      </c>
      <c r="C2416" t="s">
        <v>34</v>
      </c>
      <c r="D2416" t="s">
        <v>48</v>
      </c>
      <c r="E2416" t="s">
        <v>35</v>
      </c>
      <c r="F2416">
        <v>3</v>
      </c>
      <c r="G2416" t="s">
        <v>38</v>
      </c>
      <c r="H2416" t="s">
        <v>2</v>
      </c>
      <c r="I2416" t="s">
        <v>51</v>
      </c>
      <c r="J2416">
        <v>858.1</v>
      </c>
    </row>
    <row r="2417" spans="1:10" x14ac:dyDescent="0.25">
      <c r="A2417">
        <v>1</v>
      </c>
      <c r="B2417">
        <v>2018</v>
      </c>
      <c r="C2417" t="s">
        <v>34</v>
      </c>
      <c r="D2417" t="s">
        <v>48</v>
      </c>
      <c r="E2417" t="s">
        <v>35</v>
      </c>
      <c r="F2417">
        <v>4</v>
      </c>
      <c r="G2417" t="s">
        <v>38</v>
      </c>
      <c r="H2417" t="s">
        <v>46</v>
      </c>
      <c r="I2417" t="s">
        <v>51</v>
      </c>
      <c r="J2417">
        <v>1216.0999999999999</v>
      </c>
    </row>
    <row r="2418" spans="1:10" x14ac:dyDescent="0.25">
      <c r="A2418">
        <v>1</v>
      </c>
      <c r="B2418">
        <v>2018</v>
      </c>
      <c r="C2418" t="s">
        <v>34</v>
      </c>
      <c r="D2418" t="s">
        <v>48</v>
      </c>
      <c r="E2418" t="s">
        <v>35</v>
      </c>
      <c r="F2418">
        <v>5</v>
      </c>
      <c r="G2418" t="s">
        <v>38</v>
      </c>
      <c r="H2418" t="s">
        <v>46</v>
      </c>
      <c r="I2418" t="s">
        <v>37</v>
      </c>
      <c r="J2418">
        <v>1188.2</v>
      </c>
    </row>
    <row r="2419" spans="1:10" x14ac:dyDescent="0.25">
      <c r="A2419">
        <v>1</v>
      </c>
      <c r="B2419">
        <v>2018</v>
      </c>
      <c r="C2419" t="s">
        <v>34</v>
      </c>
      <c r="D2419" t="s">
        <v>48</v>
      </c>
      <c r="E2419" t="s">
        <v>35</v>
      </c>
      <c r="F2419">
        <v>6</v>
      </c>
      <c r="G2419" t="s">
        <v>38</v>
      </c>
      <c r="H2419" t="s">
        <v>2</v>
      </c>
      <c r="I2419" t="s">
        <v>51</v>
      </c>
      <c r="J2419">
        <v>873.9</v>
      </c>
    </row>
    <row r="2420" spans="1:10" x14ac:dyDescent="0.25">
      <c r="A2420">
        <v>1</v>
      </c>
      <c r="B2420">
        <v>2018</v>
      </c>
      <c r="C2420" t="s">
        <v>34</v>
      </c>
      <c r="D2420" t="s">
        <v>49</v>
      </c>
      <c r="E2420" t="s">
        <v>35</v>
      </c>
      <c r="F2420">
        <v>1</v>
      </c>
      <c r="G2420" t="s">
        <v>45</v>
      </c>
      <c r="H2420" t="s">
        <v>2</v>
      </c>
      <c r="I2420" t="s">
        <v>51</v>
      </c>
      <c r="J2420">
        <v>900.2</v>
      </c>
    </row>
    <row r="2421" spans="1:10" x14ac:dyDescent="0.25">
      <c r="A2421">
        <v>1</v>
      </c>
      <c r="B2421">
        <v>2018</v>
      </c>
      <c r="C2421" t="s">
        <v>34</v>
      </c>
      <c r="D2421" t="s">
        <v>49</v>
      </c>
      <c r="E2421" t="s">
        <v>35</v>
      </c>
      <c r="F2421">
        <v>2</v>
      </c>
      <c r="G2421" t="s">
        <v>38</v>
      </c>
      <c r="H2421" t="s">
        <v>46</v>
      </c>
      <c r="I2421" t="s">
        <v>37</v>
      </c>
      <c r="J2421">
        <v>1323.8</v>
      </c>
    </row>
    <row r="2422" spans="1:10" x14ac:dyDescent="0.25">
      <c r="A2422">
        <v>1</v>
      </c>
      <c r="B2422">
        <v>2018</v>
      </c>
      <c r="C2422" t="s">
        <v>34</v>
      </c>
      <c r="D2422" t="s">
        <v>49</v>
      </c>
      <c r="E2422" t="s">
        <v>35</v>
      </c>
      <c r="F2422">
        <v>3</v>
      </c>
      <c r="G2422" t="s">
        <v>38</v>
      </c>
      <c r="H2422" t="s">
        <v>46</v>
      </c>
      <c r="I2422" t="s">
        <v>51</v>
      </c>
      <c r="J2422">
        <v>1281.4000000000001</v>
      </c>
    </row>
    <row r="2423" spans="1:10" x14ac:dyDescent="0.25">
      <c r="A2423">
        <v>1</v>
      </c>
      <c r="B2423">
        <v>2018</v>
      </c>
      <c r="C2423" t="s">
        <v>34</v>
      </c>
      <c r="D2423" t="s">
        <v>49</v>
      </c>
      <c r="E2423" t="s">
        <v>35</v>
      </c>
      <c r="F2423">
        <v>4</v>
      </c>
      <c r="G2423" t="s">
        <v>45</v>
      </c>
      <c r="H2423" t="s">
        <v>2</v>
      </c>
      <c r="I2423" t="s">
        <v>51</v>
      </c>
      <c r="J2423">
        <v>960.5</v>
      </c>
    </row>
    <row r="2424" spans="1:10" x14ac:dyDescent="0.25">
      <c r="A2424">
        <v>1</v>
      </c>
      <c r="B2424">
        <v>2018</v>
      </c>
      <c r="C2424" t="s">
        <v>34</v>
      </c>
      <c r="D2424" t="s">
        <v>49</v>
      </c>
      <c r="E2424" t="s">
        <v>35</v>
      </c>
      <c r="F2424">
        <v>5</v>
      </c>
      <c r="G2424" t="s">
        <v>38</v>
      </c>
      <c r="H2424" t="s">
        <v>46</v>
      </c>
      <c r="I2424" t="s">
        <v>51</v>
      </c>
      <c r="J2424">
        <v>1304.5</v>
      </c>
    </row>
    <row r="2425" spans="1:10" x14ac:dyDescent="0.25">
      <c r="A2425">
        <v>1</v>
      </c>
      <c r="B2425">
        <v>2018</v>
      </c>
      <c r="C2425" t="s">
        <v>34</v>
      </c>
      <c r="D2425" t="s">
        <v>49</v>
      </c>
      <c r="E2425" t="s">
        <v>35</v>
      </c>
      <c r="F2425">
        <v>6</v>
      </c>
      <c r="G2425" t="s">
        <v>45</v>
      </c>
      <c r="H2425" t="s">
        <v>2</v>
      </c>
      <c r="I2425" t="s">
        <v>51</v>
      </c>
      <c r="J2425">
        <v>877.4</v>
      </c>
    </row>
    <row r="2426" spans="1:10" x14ac:dyDescent="0.25">
      <c r="A2426">
        <v>2</v>
      </c>
      <c r="B2426">
        <v>2017</v>
      </c>
      <c r="C2426" t="s">
        <v>34</v>
      </c>
      <c r="D2426" t="s">
        <v>48</v>
      </c>
      <c r="E2426" t="s">
        <v>35</v>
      </c>
      <c r="F2426">
        <v>1</v>
      </c>
      <c r="G2426" t="s">
        <v>45</v>
      </c>
      <c r="H2426" t="s">
        <v>46</v>
      </c>
      <c r="I2426" t="s">
        <v>51</v>
      </c>
      <c r="J2426">
        <v>1039.8</v>
      </c>
    </row>
    <row r="2427" spans="1:10" x14ac:dyDescent="0.25">
      <c r="A2427">
        <v>2</v>
      </c>
      <c r="B2427">
        <v>2017</v>
      </c>
      <c r="C2427" t="s">
        <v>34</v>
      </c>
      <c r="D2427" t="s">
        <v>48</v>
      </c>
      <c r="E2427" t="s">
        <v>35</v>
      </c>
      <c r="F2427">
        <v>2</v>
      </c>
      <c r="G2427" t="s">
        <v>38</v>
      </c>
      <c r="H2427" t="s">
        <v>2</v>
      </c>
      <c r="I2427" t="s">
        <v>37</v>
      </c>
      <c r="J2427">
        <v>522.1</v>
      </c>
    </row>
    <row r="2428" spans="1:10" x14ac:dyDescent="0.25">
      <c r="A2428">
        <v>2</v>
      </c>
      <c r="B2428">
        <v>2017</v>
      </c>
      <c r="C2428" t="s">
        <v>34</v>
      </c>
      <c r="D2428" t="s">
        <v>48</v>
      </c>
      <c r="E2428" t="s">
        <v>35</v>
      </c>
      <c r="F2428">
        <v>3</v>
      </c>
      <c r="G2428" t="s">
        <v>38</v>
      </c>
      <c r="H2428" t="s">
        <v>46</v>
      </c>
      <c r="I2428" t="s">
        <v>51</v>
      </c>
      <c r="J2428">
        <v>1045.3</v>
      </c>
    </row>
    <row r="2429" spans="1:10" x14ac:dyDescent="0.25">
      <c r="A2429">
        <v>2</v>
      </c>
      <c r="B2429">
        <v>2017</v>
      </c>
      <c r="C2429" t="s">
        <v>34</v>
      </c>
      <c r="D2429" t="s">
        <v>48</v>
      </c>
      <c r="E2429" t="s">
        <v>35</v>
      </c>
      <c r="F2429">
        <v>4</v>
      </c>
      <c r="G2429" t="s">
        <v>38</v>
      </c>
      <c r="H2429" t="s">
        <v>2</v>
      </c>
      <c r="I2429" t="s">
        <v>51</v>
      </c>
      <c r="J2429">
        <v>474.4</v>
      </c>
    </row>
    <row r="2430" spans="1:10" x14ac:dyDescent="0.25">
      <c r="A2430">
        <v>2</v>
      </c>
      <c r="B2430">
        <v>2017</v>
      </c>
      <c r="C2430" t="s">
        <v>34</v>
      </c>
      <c r="D2430" t="s">
        <v>48</v>
      </c>
      <c r="E2430" t="s">
        <v>35</v>
      </c>
      <c r="F2430">
        <v>5</v>
      </c>
      <c r="G2430" t="s">
        <v>45</v>
      </c>
      <c r="H2430" t="s">
        <v>46</v>
      </c>
      <c r="I2430" t="s">
        <v>37</v>
      </c>
      <c r="J2430">
        <v>1075.0999999999999</v>
      </c>
    </row>
    <row r="2431" spans="1:10" x14ac:dyDescent="0.25">
      <c r="A2431">
        <v>2</v>
      </c>
      <c r="B2431">
        <v>2017</v>
      </c>
      <c r="C2431" t="s">
        <v>34</v>
      </c>
      <c r="D2431" t="s">
        <v>48</v>
      </c>
      <c r="E2431" t="s">
        <v>35</v>
      </c>
      <c r="F2431">
        <v>6</v>
      </c>
      <c r="G2431" t="s">
        <v>45</v>
      </c>
      <c r="H2431" t="s">
        <v>46</v>
      </c>
      <c r="I2431" t="s">
        <v>51</v>
      </c>
      <c r="J2431">
        <v>1046.3</v>
      </c>
    </row>
    <row r="2432" spans="1:10" x14ac:dyDescent="0.25">
      <c r="A2432">
        <v>2</v>
      </c>
      <c r="B2432">
        <v>2017</v>
      </c>
      <c r="C2432" t="s">
        <v>34</v>
      </c>
      <c r="D2432" t="s">
        <v>49</v>
      </c>
      <c r="E2432" t="s">
        <v>35</v>
      </c>
      <c r="F2432">
        <v>1</v>
      </c>
      <c r="G2432" t="s">
        <v>38</v>
      </c>
      <c r="H2432" t="s">
        <v>2</v>
      </c>
      <c r="I2432" t="s">
        <v>51</v>
      </c>
      <c r="J2432">
        <v>647.20000000000005</v>
      </c>
    </row>
    <row r="2433" spans="1:10" x14ac:dyDescent="0.25">
      <c r="A2433">
        <v>2</v>
      </c>
      <c r="B2433">
        <v>2017</v>
      </c>
      <c r="C2433" t="s">
        <v>34</v>
      </c>
      <c r="D2433" t="s">
        <v>49</v>
      </c>
      <c r="E2433" t="s">
        <v>35</v>
      </c>
      <c r="F2433">
        <v>2</v>
      </c>
      <c r="G2433" t="s">
        <v>38</v>
      </c>
      <c r="H2433" t="s">
        <v>2</v>
      </c>
      <c r="I2433" t="s">
        <v>37</v>
      </c>
      <c r="J2433">
        <v>584.9</v>
      </c>
    </row>
    <row r="2434" spans="1:10" x14ac:dyDescent="0.25">
      <c r="A2434">
        <v>2</v>
      </c>
      <c r="B2434">
        <v>2017</v>
      </c>
      <c r="C2434" t="s">
        <v>34</v>
      </c>
      <c r="D2434" t="s">
        <v>49</v>
      </c>
      <c r="E2434" t="s">
        <v>35</v>
      </c>
      <c r="F2434">
        <v>3</v>
      </c>
      <c r="G2434" t="s">
        <v>45</v>
      </c>
      <c r="H2434" t="s">
        <v>46</v>
      </c>
      <c r="I2434" t="s">
        <v>51</v>
      </c>
      <c r="J2434">
        <v>1114</v>
      </c>
    </row>
    <row r="2435" spans="1:10" x14ac:dyDescent="0.25">
      <c r="A2435">
        <v>2</v>
      </c>
      <c r="B2435">
        <v>2017</v>
      </c>
      <c r="C2435" t="s">
        <v>34</v>
      </c>
      <c r="D2435" t="s">
        <v>49</v>
      </c>
      <c r="E2435" t="s">
        <v>35</v>
      </c>
      <c r="F2435">
        <v>4</v>
      </c>
      <c r="G2435" t="s">
        <v>38</v>
      </c>
      <c r="H2435" t="s">
        <v>2</v>
      </c>
      <c r="I2435" t="s">
        <v>51</v>
      </c>
      <c r="J2435">
        <v>719.6</v>
      </c>
    </row>
    <row r="2436" spans="1:10" x14ac:dyDescent="0.25">
      <c r="A2436">
        <v>2</v>
      </c>
      <c r="B2436">
        <v>2017</v>
      </c>
      <c r="C2436" t="s">
        <v>34</v>
      </c>
      <c r="D2436" t="s">
        <v>49</v>
      </c>
      <c r="E2436" t="s">
        <v>35</v>
      </c>
      <c r="F2436">
        <v>5</v>
      </c>
      <c r="G2436" t="s">
        <v>45</v>
      </c>
      <c r="H2436" t="s">
        <v>2</v>
      </c>
      <c r="I2436" t="s">
        <v>51</v>
      </c>
      <c r="J2436">
        <v>689.2</v>
      </c>
    </row>
    <row r="2437" spans="1:10" x14ac:dyDescent="0.25">
      <c r="A2437">
        <v>2</v>
      </c>
      <c r="B2437">
        <v>2017</v>
      </c>
      <c r="C2437" t="s">
        <v>34</v>
      </c>
      <c r="D2437" t="s">
        <v>49</v>
      </c>
      <c r="E2437" t="s">
        <v>35</v>
      </c>
      <c r="F2437">
        <v>6</v>
      </c>
      <c r="G2437" t="s">
        <v>38</v>
      </c>
      <c r="H2437" t="s">
        <v>2</v>
      </c>
      <c r="I2437" t="s">
        <v>51</v>
      </c>
      <c r="J2437">
        <v>611.5</v>
      </c>
    </row>
    <row r="2438" spans="1:10" x14ac:dyDescent="0.25">
      <c r="A2438">
        <v>2</v>
      </c>
      <c r="B2438">
        <v>2018</v>
      </c>
      <c r="C2438" t="s">
        <v>34</v>
      </c>
      <c r="D2438" t="s">
        <v>48</v>
      </c>
      <c r="E2438" t="s">
        <v>35</v>
      </c>
      <c r="F2438">
        <v>1</v>
      </c>
      <c r="G2438" t="s">
        <v>38</v>
      </c>
      <c r="H2438" t="s">
        <v>2</v>
      </c>
      <c r="I2438" t="s">
        <v>51</v>
      </c>
      <c r="J2438">
        <v>897.5</v>
      </c>
    </row>
    <row r="2439" spans="1:10" x14ac:dyDescent="0.25">
      <c r="A2439">
        <v>2</v>
      </c>
      <c r="B2439">
        <v>2018</v>
      </c>
      <c r="C2439" t="s">
        <v>34</v>
      </c>
      <c r="D2439" t="s">
        <v>48</v>
      </c>
      <c r="E2439" t="s">
        <v>35</v>
      </c>
      <c r="F2439">
        <v>2</v>
      </c>
      <c r="G2439" t="s">
        <v>45</v>
      </c>
      <c r="H2439" t="s">
        <v>46</v>
      </c>
      <c r="I2439" t="s">
        <v>37</v>
      </c>
      <c r="J2439">
        <v>1094.7</v>
      </c>
    </row>
    <row r="2440" spans="1:10" x14ac:dyDescent="0.25">
      <c r="A2440">
        <v>2</v>
      </c>
      <c r="B2440">
        <v>2018</v>
      </c>
      <c r="C2440" t="s">
        <v>34</v>
      </c>
      <c r="D2440" t="s">
        <v>48</v>
      </c>
      <c r="E2440" t="s">
        <v>35</v>
      </c>
      <c r="F2440">
        <v>3</v>
      </c>
      <c r="G2440" t="s">
        <v>38</v>
      </c>
      <c r="H2440" t="s">
        <v>2</v>
      </c>
      <c r="I2440" t="s">
        <v>51</v>
      </c>
      <c r="J2440">
        <v>933.9</v>
      </c>
    </row>
    <row r="2441" spans="1:10" x14ac:dyDescent="0.25">
      <c r="A2441">
        <v>2</v>
      </c>
      <c r="B2441">
        <v>2018</v>
      </c>
      <c r="C2441" t="s">
        <v>34</v>
      </c>
      <c r="D2441" t="s">
        <v>48</v>
      </c>
      <c r="E2441" t="s">
        <v>35</v>
      </c>
      <c r="F2441">
        <v>4</v>
      </c>
      <c r="G2441" t="s">
        <v>38</v>
      </c>
      <c r="H2441" t="s">
        <v>46</v>
      </c>
      <c r="I2441" t="s">
        <v>37</v>
      </c>
      <c r="J2441">
        <v>1124.9000000000001</v>
      </c>
    </row>
    <row r="2442" spans="1:10" x14ac:dyDescent="0.25">
      <c r="A2442">
        <v>2</v>
      </c>
      <c r="B2442">
        <v>2018</v>
      </c>
      <c r="C2442" t="s">
        <v>34</v>
      </c>
      <c r="D2442" t="s">
        <v>48</v>
      </c>
      <c r="E2442" t="s">
        <v>35</v>
      </c>
      <c r="F2442">
        <v>5</v>
      </c>
      <c r="G2442" t="s">
        <v>45</v>
      </c>
      <c r="H2442" t="s">
        <v>2</v>
      </c>
      <c r="I2442" t="s">
        <v>51</v>
      </c>
      <c r="J2442">
        <v>696.3</v>
      </c>
    </row>
    <row r="2443" spans="1:10" x14ac:dyDescent="0.25">
      <c r="A2443">
        <v>2</v>
      </c>
      <c r="B2443">
        <v>2018</v>
      </c>
      <c r="C2443" t="s">
        <v>34</v>
      </c>
      <c r="D2443" t="s">
        <v>48</v>
      </c>
      <c r="E2443" t="s">
        <v>35</v>
      </c>
      <c r="F2443">
        <v>6</v>
      </c>
      <c r="G2443" t="s">
        <v>45</v>
      </c>
      <c r="H2443" t="s">
        <v>2</v>
      </c>
      <c r="I2443" t="s">
        <v>51</v>
      </c>
      <c r="J2443">
        <v>845.9</v>
      </c>
    </row>
    <row r="2444" spans="1:10" x14ac:dyDescent="0.25">
      <c r="A2444">
        <v>2</v>
      </c>
      <c r="B2444">
        <v>2018</v>
      </c>
      <c r="C2444" t="s">
        <v>34</v>
      </c>
      <c r="D2444" t="s">
        <v>49</v>
      </c>
      <c r="E2444" t="s">
        <v>35</v>
      </c>
      <c r="F2444">
        <v>1</v>
      </c>
      <c r="G2444" t="s">
        <v>38</v>
      </c>
      <c r="H2444" t="s">
        <v>2</v>
      </c>
      <c r="I2444" t="s">
        <v>37</v>
      </c>
      <c r="J2444">
        <v>935</v>
      </c>
    </row>
    <row r="2445" spans="1:10" x14ac:dyDescent="0.25">
      <c r="A2445">
        <v>2</v>
      </c>
      <c r="B2445">
        <v>2018</v>
      </c>
      <c r="C2445" t="s">
        <v>34</v>
      </c>
      <c r="D2445" t="s">
        <v>49</v>
      </c>
      <c r="E2445" t="s">
        <v>35</v>
      </c>
      <c r="F2445">
        <v>2</v>
      </c>
      <c r="G2445" t="s">
        <v>38</v>
      </c>
      <c r="H2445" t="s">
        <v>46</v>
      </c>
      <c r="I2445" t="s">
        <v>37</v>
      </c>
      <c r="J2445">
        <v>1275.5</v>
      </c>
    </row>
    <row r="2446" spans="1:10" x14ac:dyDescent="0.25">
      <c r="A2446">
        <v>2</v>
      </c>
      <c r="B2446">
        <v>2018</v>
      </c>
      <c r="C2446" t="s">
        <v>34</v>
      </c>
      <c r="D2446" t="s">
        <v>49</v>
      </c>
      <c r="E2446" t="s">
        <v>35</v>
      </c>
      <c r="F2446">
        <v>3</v>
      </c>
      <c r="G2446" t="s">
        <v>45</v>
      </c>
      <c r="H2446" t="s">
        <v>2</v>
      </c>
      <c r="I2446" t="s">
        <v>51</v>
      </c>
      <c r="J2446">
        <v>922.6</v>
      </c>
    </row>
    <row r="2447" spans="1:10" x14ac:dyDescent="0.25">
      <c r="A2447">
        <v>2</v>
      </c>
      <c r="B2447">
        <v>2018</v>
      </c>
      <c r="C2447" t="s">
        <v>34</v>
      </c>
      <c r="D2447" t="s">
        <v>49</v>
      </c>
      <c r="E2447" t="s">
        <v>35</v>
      </c>
      <c r="F2447">
        <v>4</v>
      </c>
      <c r="G2447" t="s">
        <v>38</v>
      </c>
      <c r="H2447" t="s">
        <v>46</v>
      </c>
      <c r="I2447" t="s">
        <v>51</v>
      </c>
      <c r="J2447">
        <v>1274.5999999999999</v>
      </c>
    </row>
    <row r="2448" spans="1:10" x14ac:dyDescent="0.25">
      <c r="A2448">
        <v>2</v>
      </c>
      <c r="B2448">
        <v>2018</v>
      </c>
      <c r="C2448" t="s">
        <v>34</v>
      </c>
      <c r="D2448" t="s">
        <v>49</v>
      </c>
      <c r="E2448" t="s">
        <v>35</v>
      </c>
      <c r="F2448">
        <v>5</v>
      </c>
      <c r="G2448" t="s">
        <v>45</v>
      </c>
      <c r="H2448" t="s">
        <v>46</v>
      </c>
      <c r="I2448" t="s">
        <v>37</v>
      </c>
      <c r="J2448">
        <v>1344</v>
      </c>
    </row>
    <row r="2449" spans="1:10" x14ac:dyDescent="0.25">
      <c r="A2449">
        <v>2</v>
      </c>
      <c r="B2449">
        <v>2018</v>
      </c>
      <c r="C2449" t="s">
        <v>34</v>
      </c>
      <c r="D2449" t="s">
        <v>49</v>
      </c>
      <c r="E2449" t="s">
        <v>35</v>
      </c>
      <c r="F2449">
        <v>6</v>
      </c>
      <c r="G2449" t="s">
        <v>38</v>
      </c>
      <c r="H2449" t="s">
        <v>2</v>
      </c>
      <c r="I2449" t="s">
        <v>37</v>
      </c>
      <c r="J2449">
        <v>837.2</v>
      </c>
    </row>
    <row r="2450" spans="1:10" x14ac:dyDescent="0.25">
      <c r="A2450">
        <v>3</v>
      </c>
      <c r="B2450">
        <v>2017</v>
      </c>
      <c r="C2450" t="s">
        <v>34</v>
      </c>
      <c r="D2450" t="s">
        <v>48</v>
      </c>
      <c r="E2450" t="s">
        <v>35</v>
      </c>
      <c r="F2450">
        <v>1</v>
      </c>
      <c r="G2450" t="s">
        <v>45</v>
      </c>
      <c r="H2450" t="s">
        <v>46</v>
      </c>
      <c r="I2450" t="s">
        <v>37</v>
      </c>
      <c r="J2450">
        <v>952.3</v>
      </c>
    </row>
    <row r="2451" spans="1:10" x14ac:dyDescent="0.25">
      <c r="A2451">
        <v>3</v>
      </c>
      <c r="B2451">
        <v>2017</v>
      </c>
      <c r="C2451" t="s">
        <v>34</v>
      </c>
      <c r="D2451" t="s">
        <v>48</v>
      </c>
      <c r="E2451" t="s">
        <v>35</v>
      </c>
      <c r="F2451">
        <v>2</v>
      </c>
      <c r="G2451" t="s">
        <v>45</v>
      </c>
      <c r="H2451" t="s">
        <v>46</v>
      </c>
      <c r="I2451" t="s">
        <v>37</v>
      </c>
      <c r="J2451">
        <v>883.8</v>
      </c>
    </row>
    <row r="2452" spans="1:10" x14ac:dyDescent="0.25">
      <c r="A2452">
        <v>3</v>
      </c>
      <c r="B2452">
        <v>2017</v>
      </c>
      <c r="C2452" t="s">
        <v>34</v>
      </c>
      <c r="D2452" t="s">
        <v>48</v>
      </c>
      <c r="E2452" t="s">
        <v>35</v>
      </c>
      <c r="F2452">
        <v>3</v>
      </c>
      <c r="G2452" t="s">
        <v>38</v>
      </c>
      <c r="H2452" t="s">
        <v>46</v>
      </c>
      <c r="I2452" t="s">
        <v>37</v>
      </c>
      <c r="J2452">
        <v>994</v>
      </c>
    </row>
    <row r="2453" spans="1:10" x14ac:dyDescent="0.25">
      <c r="A2453">
        <v>3</v>
      </c>
      <c r="B2453">
        <v>2017</v>
      </c>
      <c r="C2453" t="s">
        <v>34</v>
      </c>
      <c r="D2453" t="s">
        <v>48</v>
      </c>
      <c r="E2453" t="s">
        <v>35</v>
      </c>
      <c r="F2453">
        <v>4</v>
      </c>
      <c r="G2453" t="s">
        <v>45</v>
      </c>
      <c r="H2453" t="s">
        <v>2</v>
      </c>
      <c r="I2453" t="s">
        <v>51</v>
      </c>
      <c r="J2453">
        <v>568.5</v>
      </c>
    </row>
    <row r="2454" spans="1:10" x14ac:dyDescent="0.25">
      <c r="A2454">
        <v>3</v>
      </c>
      <c r="B2454">
        <v>2017</v>
      </c>
      <c r="C2454" t="s">
        <v>34</v>
      </c>
      <c r="D2454" t="s">
        <v>48</v>
      </c>
      <c r="E2454" t="s">
        <v>35</v>
      </c>
      <c r="F2454">
        <v>5</v>
      </c>
      <c r="G2454" t="s">
        <v>45</v>
      </c>
      <c r="H2454" t="s">
        <v>46</v>
      </c>
      <c r="I2454" t="s">
        <v>51</v>
      </c>
      <c r="J2454">
        <v>843.6</v>
      </c>
    </row>
    <row r="2455" spans="1:10" x14ac:dyDescent="0.25">
      <c r="A2455">
        <v>3</v>
      </c>
      <c r="B2455">
        <v>2017</v>
      </c>
      <c r="C2455" t="s">
        <v>34</v>
      </c>
      <c r="D2455" t="s">
        <v>48</v>
      </c>
      <c r="E2455" t="s">
        <v>35</v>
      </c>
      <c r="F2455">
        <v>6</v>
      </c>
      <c r="G2455" t="s">
        <v>38</v>
      </c>
      <c r="H2455" t="s">
        <v>2</v>
      </c>
      <c r="I2455" t="s">
        <v>51</v>
      </c>
      <c r="J2455">
        <v>513.70000000000005</v>
      </c>
    </row>
    <row r="2456" spans="1:10" x14ac:dyDescent="0.25">
      <c r="A2456">
        <v>3</v>
      </c>
      <c r="B2456">
        <v>2017</v>
      </c>
      <c r="C2456" t="s">
        <v>34</v>
      </c>
      <c r="D2456" t="s">
        <v>49</v>
      </c>
      <c r="E2456" t="s">
        <v>35</v>
      </c>
      <c r="F2456">
        <v>1</v>
      </c>
      <c r="G2456" t="s">
        <v>38</v>
      </c>
      <c r="H2456" t="s">
        <v>46</v>
      </c>
      <c r="I2456" t="s">
        <v>37</v>
      </c>
      <c r="J2456">
        <v>1109</v>
      </c>
    </row>
    <row r="2457" spans="1:10" x14ac:dyDescent="0.25">
      <c r="A2457">
        <v>3</v>
      </c>
      <c r="B2457">
        <v>2017</v>
      </c>
      <c r="C2457" t="s">
        <v>34</v>
      </c>
      <c r="D2457" t="s">
        <v>49</v>
      </c>
      <c r="E2457" t="s">
        <v>35</v>
      </c>
      <c r="F2457">
        <v>2</v>
      </c>
      <c r="G2457" t="s">
        <v>38</v>
      </c>
      <c r="H2457" t="s">
        <v>46</v>
      </c>
      <c r="I2457" t="s">
        <v>51</v>
      </c>
      <c r="J2457">
        <v>1144</v>
      </c>
    </row>
    <row r="2458" spans="1:10" x14ac:dyDescent="0.25">
      <c r="A2458">
        <v>3</v>
      </c>
      <c r="B2458">
        <v>2017</v>
      </c>
      <c r="C2458" t="s">
        <v>34</v>
      </c>
      <c r="D2458" t="s">
        <v>49</v>
      </c>
      <c r="E2458" t="s">
        <v>35</v>
      </c>
      <c r="F2458">
        <v>3</v>
      </c>
      <c r="G2458" t="s">
        <v>45</v>
      </c>
      <c r="H2458" t="s">
        <v>2</v>
      </c>
      <c r="I2458" t="s">
        <v>37</v>
      </c>
      <c r="J2458">
        <v>619.4</v>
      </c>
    </row>
    <row r="2459" spans="1:10" x14ac:dyDescent="0.25">
      <c r="A2459">
        <v>3</v>
      </c>
      <c r="B2459">
        <v>2017</v>
      </c>
      <c r="C2459" t="s">
        <v>34</v>
      </c>
      <c r="D2459" t="s">
        <v>49</v>
      </c>
      <c r="E2459" t="s">
        <v>35</v>
      </c>
      <c r="F2459">
        <v>4</v>
      </c>
      <c r="G2459" t="s">
        <v>38</v>
      </c>
      <c r="H2459" t="s">
        <v>46</v>
      </c>
      <c r="I2459" t="s">
        <v>51</v>
      </c>
      <c r="J2459">
        <v>1014.5</v>
      </c>
    </row>
    <row r="2460" spans="1:10" x14ac:dyDescent="0.25">
      <c r="A2460">
        <v>3</v>
      </c>
      <c r="B2460">
        <v>2017</v>
      </c>
      <c r="C2460" t="s">
        <v>34</v>
      </c>
      <c r="D2460" t="s">
        <v>49</v>
      </c>
      <c r="E2460" t="s">
        <v>35</v>
      </c>
      <c r="F2460">
        <v>5</v>
      </c>
      <c r="G2460" t="s">
        <v>38</v>
      </c>
      <c r="H2460" t="s">
        <v>46</v>
      </c>
      <c r="I2460" t="s">
        <v>51</v>
      </c>
      <c r="J2460">
        <v>1174.4000000000001</v>
      </c>
    </row>
    <row r="2461" spans="1:10" x14ac:dyDescent="0.25">
      <c r="A2461">
        <v>3</v>
      </c>
      <c r="B2461">
        <v>2017</v>
      </c>
      <c r="C2461" t="s">
        <v>34</v>
      </c>
      <c r="D2461" t="s">
        <v>49</v>
      </c>
      <c r="E2461" t="s">
        <v>35</v>
      </c>
      <c r="F2461">
        <v>6</v>
      </c>
      <c r="G2461" t="s">
        <v>45</v>
      </c>
      <c r="H2461" t="s">
        <v>46</v>
      </c>
      <c r="I2461" t="s">
        <v>51</v>
      </c>
      <c r="J2461">
        <v>1108.5999999999999</v>
      </c>
    </row>
    <row r="2462" spans="1:10" x14ac:dyDescent="0.25">
      <c r="A2462">
        <v>3</v>
      </c>
      <c r="B2462">
        <v>2018</v>
      </c>
      <c r="C2462" t="s">
        <v>34</v>
      </c>
      <c r="D2462" t="s">
        <v>48</v>
      </c>
      <c r="E2462" t="s">
        <v>35</v>
      </c>
      <c r="F2462">
        <v>1</v>
      </c>
      <c r="G2462" t="s">
        <v>45</v>
      </c>
      <c r="H2462" t="s">
        <v>46</v>
      </c>
      <c r="I2462" t="s">
        <v>51</v>
      </c>
      <c r="J2462">
        <v>1117.2</v>
      </c>
    </row>
    <row r="2463" spans="1:10" x14ac:dyDescent="0.25">
      <c r="A2463">
        <v>3</v>
      </c>
      <c r="B2463">
        <v>2018</v>
      </c>
      <c r="C2463" t="s">
        <v>34</v>
      </c>
      <c r="D2463" t="s">
        <v>48</v>
      </c>
      <c r="E2463" t="s">
        <v>35</v>
      </c>
      <c r="F2463">
        <v>2</v>
      </c>
      <c r="G2463" t="s">
        <v>38</v>
      </c>
      <c r="H2463" t="s">
        <v>46</v>
      </c>
      <c r="I2463" t="s">
        <v>51</v>
      </c>
      <c r="J2463">
        <v>1289.5</v>
      </c>
    </row>
    <row r="2464" spans="1:10" x14ac:dyDescent="0.25">
      <c r="A2464">
        <v>3</v>
      </c>
      <c r="B2464">
        <v>2018</v>
      </c>
      <c r="C2464" t="s">
        <v>34</v>
      </c>
      <c r="D2464" t="s">
        <v>48</v>
      </c>
      <c r="E2464" t="s">
        <v>35</v>
      </c>
      <c r="F2464">
        <v>3</v>
      </c>
      <c r="G2464" t="s">
        <v>45</v>
      </c>
      <c r="H2464" t="s">
        <v>46</v>
      </c>
      <c r="I2464" t="s">
        <v>51</v>
      </c>
      <c r="J2464">
        <v>1194.8</v>
      </c>
    </row>
    <row r="2465" spans="1:10" x14ac:dyDescent="0.25">
      <c r="A2465">
        <v>3</v>
      </c>
      <c r="B2465">
        <v>2018</v>
      </c>
      <c r="C2465" t="s">
        <v>34</v>
      </c>
      <c r="D2465" t="s">
        <v>48</v>
      </c>
      <c r="E2465" t="s">
        <v>35</v>
      </c>
      <c r="F2465">
        <v>4</v>
      </c>
      <c r="G2465" t="s">
        <v>45</v>
      </c>
      <c r="H2465" t="s">
        <v>46</v>
      </c>
      <c r="I2465" t="s">
        <v>51</v>
      </c>
      <c r="J2465">
        <v>1149.5999999999999</v>
      </c>
    </row>
    <row r="2466" spans="1:10" x14ac:dyDescent="0.25">
      <c r="A2466">
        <v>3</v>
      </c>
      <c r="B2466">
        <v>2018</v>
      </c>
      <c r="C2466" t="s">
        <v>34</v>
      </c>
      <c r="D2466" t="s">
        <v>48</v>
      </c>
      <c r="E2466" t="s">
        <v>35</v>
      </c>
      <c r="F2466">
        <v>5</v>
      </c>
      <c r="G2466" t="s">
        <v>38</v>
      </c>
      <c r="H2466" t="s">
        <v>2</v>
      </c>
      <c r="I2466" t="s">
        <v>51</v>
      </c>
      <c r="J2466">
        <v>851.1</v>
      </c>
    </row>
    <row r="2467" spans="1:10" x14ac:dyDescent="0.25">
      <c r="A2467">
        <v>3</v>
      </c>
      <c r="B2467">
        <v>2018</v>
      </c>
      <c r="C2467" t="s">
        <v>34</v>
      </c>
      <c r="D2467" t="s">
        <v>48</v>
      </c>
      <c r="E2467" t="s">
        <v>35</v>
      </c>
      <c r="F2467">
        <v>6</v>
      </c>
      <c r="G2467" t="s">
        <v>38</v>
      </c>
      <c r="H2467" t="s">
        <v>2</v>
      </c>
      <c r="I2467" t="s">
        <v>51</v>
      </c>
      <c r="J2467">
        <v>792.6</v>
      </c>
    </row>
    <row r="2468" spans="1:10" x14ac:dyDescent="0.25">
      <c r="A2468">
        <v>3</v>
      </c>
      <c r="B2468">
        <v>2018</v>
      </c>
      <c r="C2468" t="s">
        <v>34</v>
      </c>
      <c r="D2468" t="s">
        <v>49</v>
      </c>
      <c r="E2468" t="s">
        <v>35</v>
      </c>
      <c r="F2468">
        <v>1</v>
      </c>
      <c r="G2468" t="s">
        <v>45</v>
      </c>
      <c r="H2468" t="s">
        <v>2</v>
      </c>
      <c r="I2468" t="s">
        <v>37</v>
      </c>
      <c r="J2468">
        <v>970.3</v>
      </c>
    </row>
    <row r="2469" spans="1:10" x14ac:dyDescent="0.25">
      <c r="A2469">
        <v>3</v>
      </c>
      <c r="B2469">
        <v>2018</v>
      </c>
      <c r="C2469" t="s">
        <v>34</v>
      </c>
      <c r="D2469" t="s">
        <v>49</v>
      </c>
      <c r="E2469" t="s">
        <v>35</v>
      </c>
      <c r="F2469">
        <v>2</v>
      </c>
      <c r="G2469" t="s">
        <v>38</v>
      </c>
      <c r="H2469" t="s">
        <v>2</v>
      </c>
      <c r="I2469" t="s">
        <v>37</v>
      </c>
      <c r="J2469">
        <v>905.4</v>
      </c>
    </row>
    <row r="2470" spans="1:10" x14ac:dyDescent="0.25">
      <c r="A2470">
        <v>3</v>
      </c>
      <c r="B2470">
        <v>2018</v>
      </c>
      <c r="C2470" t="s">
        <v>34</v>
      </c>
      <c r="D2470" t="s">
        <v>49</v>
      </c>
      <c r="E2470" t="s">
        <v>35</v>
      </c>
      <c r="F2470">
        <v>3</v>
      </c>
      <c r="G2470" t="s">
        <v>45</v>
      </c>
      <c r="H2470" t="s">
        <v>2</v>
      </c>
      <c r="I2470" t="s">
        <v>51</v>
      </c>
      <c r="J2470">
        <v>1117.5</v>
      </c>
    </row>
    <row r="2471" spans="1:10" x14ac:dyDescent="0.25">
      <c r="A2471">
        <v>3</v>
      </c>
      <c r="B2471">
        <v>2018</v>
      </c>
      <c r="C2471" t="s">
        <v>34</v>
      </c>
      <c r="D2471" t="s">
        <v>49</v>
      </c>
      <c r="E2471" t="s">
        <v>35</v>
      </c>
      <c r="F2471">
        <v>4</v>
      </c>
      <c r="G2471" t="s">
        <v>45</v>
      </c>
      <c r="H2471" t="s">
        <v>2</v>
      </c>
      <c r="I2471" t="s">
        <v>51</v>
      </c>
      <c r="J2471">
        <v>829.8</v>
      </c>
    </row>
    <row r="2472" spans="1:10" x14ac:dyDescent="0.25">
      <c r="A2472">
        <v>3</v>
      </c>
      <c r="B2472">
        <v>2018</v>
      </c>
      <c r="C2472" t="s">
        <v>34</v>
      </c>
      <c r="D2472" t="s">
        <v>49</v>
      </c>
      <c r="E2472" t="s">
        <v>35</v>
      </c>
      <c r="F2472">
        <v>5</v>
      </c>
      <c r="G2472" t="s">
        <v>45</v>
      </c>
      <c r="H2472" t="s">
        <v>46</v>
      </c>
      <c r="I2472" t="s">
        <v>51</v>
      </c>
      <c r="J2472">
        <v>1305.2</v>
      </c>
    </row>
    <row r="2473" spans="1:10" x14ac:dyDescent="0.25">
      <c r="A2473">
        <v>3</v>
      </c>
      <c r="B2473">
        <v>2018</v>
      </c>
      <c r="C2473" t="s">
        <v>34</v>
      </c>
      <c r="D2473" t="s">
        <v>49</v>
      </c>
      <c r="E2473" t="s">
        <v>35</v>
      </c>
      <c r="F2473">
        <v>6</v>
      </c>
      <c r="G2473" t="s">
        <v>45</v>
      </c>
      <c r="H2473" t="s">
        <v>46</v>
      </c>
      <c r="I2473" t="s">
        <v>51</v>
      </c>
      <c r="J2473">
        <v>1265.0999999999999</v>
      </c>
    </row>
    <row r="2474" spans="1:10" x14ac:dyDescent="0.25">
      <c r="A2474">
        <v>4</v>
      </c>
      <c r="B2474">
        <v>2017</v>
      </c>
      <c r="C2474" t="s">
        <v>34</v>
      </c>
      <c r="D2474" t="s">
        <v>48</v>
      </c>
      <c r="E2474" t="s">
        <v>35</v>
      </c>
      <c r="F2474">
        <v>1</v>
      </c>
      <c r="G2474" t="s">
        <v>45</v>
      </c>
      <c r="H2474" t="s">
        <v>46</v>
      </c>
      <c r="I2474" t="s">
        <v>51</v>
      </c>
      <c r="J2474">
        <v>914.1</v>
      </c>
    </row>
    <row r="2475" spans="1:10" x14ac:dyDescent="0.25">
      <c r="A2475">
        <v>4</v>
      </c>
      <c r="B2475">
        <v>2017</v>
      </c>
      <c r="C2475" t="s">
        <v>34</v>
      </c>
      <c r="D2475" t="s">
        <v>48</v>
      </c>
      <c r="E2475" t="s">
        <v>35</v>
      </c>
      <c r="F2475">
        <v>2</v>
      </c>
      <c r="G2475" t="s">
        <v>38</v>
      </c>
      <c r="H2475" t="s">
        <v>46</v>
      </c>
      <c r="I2475" t="s">
        <v>51</v>
      </c>
      <c r="J2475">
        <v>1017.5</v>
      </c>
    </row>
    <row r="2476" spans="1:10" x14ac:dyDescent="0.25">
      <c r="A2476">
        <v>4</v>
      </c>
      <c r="B2476">
        <v>2017</v>
      </c>
      <c r="C2476" t="s">
        <v>34</v>
      </c>
      <c r="D2476" t="s">
        <v>48</v>
      </c>
      <c r="E2476" t="s">
        <v>35</v>
      </c>
      <c r="F2476">
        <v>3</v>
      </c>
      <c r="G2476" t="s">
        <v>45</v>
      </c>
      <c r="H2476" t="s">
        <v>2</v>
      </c>
      <c r="I2476" t="s">
        <v>51</v>
      </c>
      <c r="J2476">
        <v>592</v>
      </c>
    </row>
    <row r="2477" spans="1:10" x14ac:dyDescent="0.25">
      <c r="A2477">
        <v>4</v>
      </c>
      <c r="B2477">
        <v>2017</v>
      </c>
      <c r="C2477" t="s">
        <v>34</v>
      </c>
      <c r="D2477" t="s">
        <v>48</v>
      </c>
      <c r="E2477" t="s">
        <v>35</v>
      </c>
      <c r="F2477">
        <v>4</v>
      </c>
      <c r="G2477" t="s">
        <v>45</v>
      </c>
      <c r="H2477" t="s">
        <v>2</v>
      </c>
      <c r="I2477" t="s">
        <v>51</v>
      </c>
      <c r="J2477">
        <v>668.1</v>
      </c>
    </row>
    <row r="2478" spans="1:10" x14ac:dyDescent="0.25">
      <c r="A2478">
        <v>4</v>
      </c>
      <c r="B2478">
        <v>2017</v>
      </c>
      <c r="C2478" t="s">
        <v>34</v>
      </c>
      <c r="D2478" t="s">
        <v>48</v>
      </c>
      <c r="E2478" t="s">
        <v>35</v>
      </c>
      <c r="F2478">
        <v>5</v>
      </c>
      <c r="G2478" t="s">
        <v>45</v>
      </c>
      <c r="H2478" t="s">
        <v>2</v>
      </c>
      <c r="I2478" t="s">
        <v>51</v>
      </c>
      <c r="J2478">
        <v>626.9</v>
      </c>
    </row>
    <row r="2479" spans="1:10" x14ac:dyDescent="0.25">
      <c r="A2479">
        <v>4</v>
      </c>
      <c r="B2479">
        <v>2017</v>
      </c>
      <c r="C2479" t="s">
        <v>34</v>
      </c>
      <c r="D2479" t="s">
        <v>48</v>
      </c>
      <c r="E2479" t="s">
        <v>35</v>
      </c>
      <c r="F2479">
        <v>6</v>
      </c>
      <c r="G2479" t="s">
        <v>45</v>
      </c>
      <c r="H2479" t="s">
        <v>2</v>
      </c>
      <c r="I2479" t="s">
        <v>51</v>
      </c>
      <c r="J2479">
        <v>605.6</v>
      </c>
    </row>
    <row r="2480" spans="1:10" x14ac:dyDescent="0.25">
      <c r="A2480">
        <v>4</v>
      </c>
      <c r="B2480">
        <v>2017</v>
      </c>
      <c r="C2480" t="s">
        <v>34</v>
      </c>
      <c r="D2480" t="s">
        <v>49</v>
      </c>
      <c r="E2480" t="s">
        <v>35</v>
      </c>
      <c r="F2480">
        <v>1</v>
      </c>
      <c r="G2480" t="s">
        <v>38</v>
      </c>
      <c r="H2480" t="s">
        <v>46</v>
      </c>
      <c r="I2480" t="s">
        <v>51</v>
      </c>
      <c r="J2480">
        <v>1149.3</v>
      </c>
    </row>
    <row r="2481" spans="1:10" x14ac:dyDescent="0.25">
      <c r="A2481">
        <v>4</v>
      </c>
      <c r="B2481">
        <v>2017</v>
      </c>
      <c r="C2481" t="s">
        <v>34</v>
      </c>
      <c r="D2481" t="s">
        <v>49</v>
      </c>
      <c r="E2481" t="s">
        <v>35</v>
      </c>
      <c r="F2481">
        <v>2</v>
      </c>
      <c r="G2481" t="s">
        <v>38</v>
      </c>
      <c r="H2481" t="s">
        <v>46</v>
      </c>
      <c r="I2481" t="s">
        <v>37</v>
      </c>
      <c r="J2481">
        <v>1092.8</v>
      </c>
    </row>
    <row r="2482" spans="1:10" x14ac:dyDescent="0.25">
      <c r="A2482">
        <v>4</v>
      </c>
      <c r="B2482">
        <v>2017</v>
      </c>
      <c r="C2482" t="s">
        <v>34</v>
      </c>
      <c r="D2482" t="s">
        <v>49</v>
      </c>
      <c r="E2482" t="s">
        <v>35</v>
      </c>
      <c r="F2482">
        <v>3</v>
      </c>
      <c r="G2482" t="s">
        <v>45</v>
      </c>
      <c r="H2482" t="s">
        <v>46</v>
      </c>
      <c r="I2482" t="s">
        <v>37</v>
      </c>
      <c r="J2482">
        <v>1059.4000000000001</v>
      </c>
    </row>
    <row r="2483" spans="1:10" x14ac:dyDescent="0.25">
      <c r="A2483">
        <v>4</v>
      </c>
      <c r="B2483">
        <v>2017</v>
      </c>
      <c r="C2483" t="s">
        <v>34</v>
      </c>
      <c r="D2483" t="s">
        <v>49</v>
      </c>
      <c r="E2483" t="s">
        <v>35</v>
      </c>
      <c r="F2483">
        <v>4</v>
      </c>
      <c r="G2483" t="s">
        <v>38</v>
      </c>
      <c r="H2483" t="s">
        <v>2</v>
      </c>
      <c r="I2483" t="s">
        <v>51</v>
      </c>
      <c r="J2483">
        <v>578.79999999999995</v>
      </c>
    </row>
    <row r="2484" spans="1:10" x14ac:dyDescent="0.25">
      <c r="A2484">
        <v>4</v>
      </c>
      <c r="B2484">
        <v>2017</v>
      </c>
      <c r="C2484" t="s">
        <v>34</v>
      </c>
      <c r="D2484" t="s">
        <v>49</v>
      </c>
      <c r="E2484" t="s">
        <v>35</v>
      </c>
      <c r="F2484">
        <v>5</v>
      </c>
      <c r="G2484" t="s">
        <v>38</v>
      </c>
      <c r="H2484" t="s">
        <v>2</v>
      </c>
      <c r="I2484" t="s">
        <v>51</v>
      </c>
      <c r="J2484">
        <v>754.6</v>
      </c>
    </row>
    <row r="2485" spans="1:10" x14ac:dyDescent="0.25">
      <c r="A2485">
        <v>4</v>
      </c>
      <c r="B2485">
        <v>2017</v>
      </c>
      <c r="C2485" t="s">
        <v>34</v>
      </c>
      <c r="D2485" t="s">
        <v>49</v>
      </c>
      <c r="E2485" t="s">
        <v>35</v>
      </c>
      <c r="F2485">
        <v>6</v>
      </c>
      <c r="G2485" t="s">
        <v>45</v>
      </c>
      <c r="H2485" t="s">
        <v>2</v>
      </c>
      <c r="I2485" t="s">
        <v>51</v>
      </c>
      <c r="J2485">
        <v>819.3</v>
      </c>
    </row>
    <row r="2486" spans="1:10" x14ac:dyDescent="0.25">
      <c r="A2486">
        <v>4</v>
      </c>
      <c r="B2486">
        <v>2018</v>
      </c>
      <c r="C2486" t="s">
        <v>34</v>
      </c>
      <c r="D2486" t="s">
        <v>48</v>
      </c>
      <c r="E2486" t="s">
        <v>35</v>
      </c>
      <c r="F2486">
        <v>1</v>
      </c>
      <c r="G2486" t="s">
        <v>45</v>
      </c>
      <c r="H2486" t="s">
        <v>46</v>
      </c>
      <c r="I2486" t="s">
        <v>37</v>
      </c>
      <c r="J2486">
        <v>1100.4000000000001</v>
      </c>
    </row>
    <row r="2487" spans="1:10" x14ac:dyDescent="0.25">
      <c r="A2487">
        <v>4</v>
      </c>
      <c r="B2487">
        <v>2018</v>
      </c>
      <c r="C2487" t="s">
        <v>34</v>
      </c>
      <c r="D2487" t="s">
        <v>48</v>
      </c>
      <c r="E2487" t="s">
        <v>35</v>
      </c>
      <c r="F2487">
        <v>2</v>
      </c>
      <c r="G2487" t="s">
        <v>38</v>
      </c>
      <c r="H2487" t="s">
        <v>2</v>
      </c>
      <c r="I2487" t="s">
        <v>37</v>
      </c>
      <c r="J2487">
        <v>796.1</v>
      </c>
    </row>
    <row r="2488" spans="1:10" x14ac:dyDescent="0.25">
      <c r="A2488">
        <v>4</v>
      </c>
      <c r="B2488">
        <v>2018</v>
      </c>
      <c r="C2488" t="s">
        <v>34</v>
      </c>
      <c r="D2488" t="s">
        <v>48</v>
      </c>
      <c r="E2488" t="s">
        <v>35</v>
      </c>
      <c r="F2488">
        <v>3</v>
      </c>
      <c r="G2488" t="s">
        <v>45</v>
      </c>
      <c r="H2488" t="s">
        <v>2</v>
      </c>
      <c r="I2488" t="s">
        <v>51</v>
      </c>
      <c r="J2488">
        <v>723.4</v>
      </c>
    </row>
    <row r="2489" spans="1:10" x14ac:dyDescent="0.25">
      <c r="A2489">
        <v>4</v>
      </c>
      <c r="B2489">
        <v>2018</v>
      </c>
      <c r="C2489" t="s">
        <v>34</v>
      </c>
      <c r="D2489" t="s">
        <v>48</v>
      </c>
      <c r="E2489" t="s">
        <v>35</v>
      </c>
      <c r="F2489">
        <v>4</v>
      </c>
      <c r="G2489" t="s">
        <v>38</v>
      </c>
      <c r="H2489" t="s">
        <v>2</v>
      </c>
      <c r="I2489" t="s">
        <v>37</v>
      </c>
      <c r="J2489">
        <v>738.5</v>
      </c>
    </row>
    <row r="2490" spans="1:10" x14ac:dyDescent="0.25">
      <c r="A2490">
        <v>4</v>
      </c>
      <c r="B2490">
        <v>2018</v>
      </c>
      <c r="C2490" t="s">
        <v>34</v>
      </c>
      <c r="D2490" t="s">
        <v>48</v>
      </c>
      <c r="E2490" t="s">
        <v>35</v>
      </c>
      <c r="F2490">
        <v>5</v>
      </c>
      <c r="G2490" t="s">
        <v>45</v>
      </c>
      <c r="H2490" t="s">
        <v>2</v>
      </c>
      <c r="I2490" t="s">
        <v>51</v>
      </c>
      <c r="J2490">
        <v>758</v>
      </c>
    </row>
    <row r="2491" spans="1:10" x14ac:dyDescent="0.25">
      <c r="A2491">
        <v>4</v>
      </c>
      <c r="B2491">
        <v>2018</v>
      </c>
      <c r="C2491" t="s">
        <v>34</v>
      </c>
      <c r="D2491" t="s">
        <v>48</v>
      </c>
      <c r="E2491" t="s">
        <v>35</v>
      </c>
      <c r="F2491">
        <v>6</v>
      </c>
      <c r="G2491" t="s">
        <v>45</v>
      </c>
      <c r="H2491" t="s">
        <v>46</v>
      </c>
      <c r="I2491" t="s">
        <v>37</v>
      </c>
      <c r="J2491">
        <v>1176</v>
      </c>
    </row>
    <row r="2492" spans="1:10" x14ac:dyDescent="0.25">
      <c r="A2492">
        <v>4</v>
      </c>
      <c r="B2492">
        <v>2018</v>
      </c>
      <c r="C2492" t="s">
        <v>34</v>
      </c>
      <c r="D2492" t="s">
        <v>49</v>
      </c>
      <c r="E2492" t="s">
        <v>35</v>
      </c>
      <c r="F2492">
        <v>1</v>
      </c>
      <c r="G2492" t="s">
        <v>45</v>
      </c>
      <c r="H2492" t="s">
        <v>46</v>
      </c>
      <c r="I2492" t="s">
        <v>37</v>
      </c>
      <c r="J2492">
        <v>1358.9</v>
      </c>
    </row>
    <row r="2493" spans="1:10" x14ac:dyDescent="0.25">
      <c r="A2493">
        <v>4</v>
      </c>
      <c r="B2493">
        <v>2018</v>
      </c>
      <c r="C2493" t="s">
        <v>34</v>
      </c>
      <c r="D2493" t="s">
        <v>49</v>
      </c>
      <c r="E2493" t="s">
        <v>35</v>
      </c>
      <c r="F2493">
        <v>2</v>
      </c>
      <c r="G2493" t="s">
        <v>38</v>
      </c>
      <c r="H2493" t="s">
        <v>46</v>
      </c>
      <c r="I2493" t="s">
        <v>51</v>
      </c>
      <c r="J2493">
        <v>1288.4000000000001</v>
      </c>
    </row>
    <row r="2494" spans="1:10" x14ac:dyDescent="0.25">
      <c r="A2494">
        <v>4</v>
      </c>
      <c r="B2494">
        <v>2018</v>
      </c>
      <c r="C2494" t="s">
        <v>34</v>
      </c>
      <c r="D2494" t="s">
        <v>49</v>
      </c>
      <c r="E2494" t="s">
        <v>35</v>
      </c>
      <c r="F2494">
        <v>3</v>
      </c>
      <c r="G2494" t="s">
        <v>45</v>
      </c>
      <c r="H2494" t="s">
        <v>46</v>
      </c>
      <c r="I2494" t="s">
        <v>37</v>
      </c>
      <c r="J2494">
        <v>1278</v>
      </c>
    </row>
    <row r="2495" spans="1:10" x14ac:dyDescent="0.25">
      <c r="A2495">
        <v>4</v>
      </c>
      <c r="B2495">
        <v>2018</v>
      </c>
      <c r="C2495" t="s">
        <v>34</v>
      </c>
      <c r="D2495" t="s">
        <v>49</v>
      </c>
      <c r="E2495" t="s">
        <v>35</v>
      </c>
      <c r="F2495">
        <v>4</v>
      </c>
      <c r="G2495" t="s">
        <v>45</v>
      </c>
      <c r="H2495" t="s">
        <v>2</v>
      </c>
      <c r="I2495" t="s">
        <v>51</v>
      </c>
      <c r="J2495">
        <v>910.4</v>
      </c>
    </row>
    <row r="2496" spans="1:10" x14ac:dyDescent="0.25">
      <c r="A2496">
        <v>4</v>
      </c>
      <c r="B2496">
        <v>2018</v>
      </c>
      <c r="C2496" t="s">
        <v>34</v>
      </c>
      <c r="D2496" t="s">
        <v>49</v>
      </c>
      <c r="E2496" t="s">
        <v>35</v>
      </c>
      <c r="F2496">
        <v>5</v>
      </c>
      <c r="G2496" t="s">
        <v>38</v>
      </c>
      <c r="H2496" t="s">
        <v>46</v>
      </c>
      <c r="I2496" t="s">
        <v>37</v>
      </c>
      <c r="J2496">
        <v>1359.6</v>
      </c>
    </row>
    <row r="2497" spans="1:10" x14ac:dyDescent="0.25">
      <c r="A2497">
        <v>4</v>
      </c>
      <c r="B2497">
        <v>2018</v>
      </c>
      <c r="C2497" t="s">
        <v>34</v>
      </c>
      <c r="D2497" t="s">
        <v>49</v>
      </c>
      <c r="E2497" t="s">
        <v>35</v>
      </c>
      <c r="F2497">
        <v>6</v>
      </c>
      <c r="G2497" t="s">
        <v>38</v>
      </c>
      <c r="H2497" t="s">
        <v>2</v>
      </c>
      <c r="I2497" t="s">
        <v>51</v>
      </c>
      <c r="J2497">
        <v>796.6</v>
      </c>
    </row>
    <row r="2498" spans="1:10" x14ac:dyDescent="0.25">
      <c r="A2498">
        <v>5</v>
      </c>
      <c r="B2498">
        <v>2017</v>
      </c>
      <c r="C2498" t="s">
        <v>34</v>
      </c>
      <c r="D2498" t="s">
        <v>48</v>
      </c>
      <c r="E2498" t="s">
        <v>35</v>
      </c>
      <c r="F2498">
        <v>1</v>
      </c>
      <c r="G2498" t="s">
        <v>38</v>
      </c>
      <c r="H2498" t="s">
        <v>46</v>
      </c>
      <c r="I2498" t="s">
        <v>37</v>
      </c>
      <c r="J2498">
        <v>918.2</v>
      </c>
    </row>
    <row r="2499" spans="1:10" x14ac:dyDescent="0.25">
      <c r="A2499">
        <v>5</v>
      </c>
      <c r="B2499">
        <v>2017</v>
      </c>
      <c r="C2499" t="s">
        <v>34</v>
      </c>
      <c r="D2499" t="s">
        <v>48</v>
      </c>
      <c r="E2499" t="s">
        <v>35</v>
      </c>
      <c r="F2499">
        <v>2</v>
      </c>
      <c r="G2499" t="s">
        <v>45</v>
      </c>
      <c r="H2499" t="s">
        <v>2</v>
      </c>
      <c r="I2499" t="s">
        <v>51</v>
      </c>
      <c r="J2499">
        <v>498.5</v>
      </c>
    </row>
    <row r="2500" spans="1:10" x14ac:dyDescent="0.25">
      <c r="A2500">
        <v>5</v>
      </c>
      <c r="B2500">
        <v>2017</v>
      </c>
      <c r="C2500" t="s">
        <v>34</v>
      </c>
      <c r="D2500" t="s">
        <v>48</v>
      </c>
      <c r="E2500" t="s">
        <v>35</v>
      </c>
      <c r="F2500">
        <v>3</v>
      </c>
      <c r="G2500" t="s">
        <v>45</v>
      </c>
      <c r="H2500" t="s">
        <v>2</v>
      </c>
      <c r="I2500" t="s">
        <v>37</v>
      </c>
      <c r="J2500">
        <v>607.6</v>
      </c>
    </row>
    <row r="2501" spans="1:10" x14ac:dyDescent="0.25">
      <c r="A2501">
        <v>5</v>
      </c>
      <c r="B2501">
        <v>2017</v>
      </c>
      <c r="C2501" t="s">
        <v>34</v>
      </c>
      <c r="D2501" t="s">
        <v>48</v>
      </c>
      <c r="E2501" t="s">
        <v>35</v>
      </c>
      <c r="F2501">
        <v>4</v>
      </c>
      <c r="G2501" t="s">
        <v>38</v>
      </c>
      <c r="H2501" t="s">
        <v>2</v>
      </c>
      <c r="I2501" t="s">
        <v>51</v>
      </c>
      <c r="J2501">
        <v>672.5</v>
      </c>
    </row>
    <row r="2502" spans="1:10" x14ac:dyDescent="0.25">
      <c r="A2502">
        <v>5</v>
      </c>
      <c r="B2502">
        <v>2017</v>
      </c>
      <c r="C2502" t="s">
        <v>34</v>
      </c>
      <c r="D2502" t="s">
        <v>48</v>
      </c>
      <c r="E2502" t="s">
        <v>35</v>
      </c>
      <c r="F2502">
        <v>5</v>
      </c>
      <c r="G2502" t="s">
        <v>38</v>
      </c>
      <c r="H2502" t="s">
        <v>2</v>
      </c>
      <c r="I2502" t="s">
        <v>51</v>
      </c>
      <c r="J2502">
        <v>609.4</v>
      </c>
    </row>
    <row r="2503" spans="1:10" x14ac:dyDescent="0.25">
      <c r="A2503">
        <v>5</v>
      </c>
      <c r="B2503">
        <v>2017</v>
      </c>
      <c r="C2503" t="s">
        <v>34</v>
      </c>
      <c r="D2503" t="s">
        <v>48</v>
      </c>
      <c r="E2503" t="s">
        <v>35</v>
      </c>
      <c r="F2503">
        <v>6</v>
      </c>
      <c r="G2503" t="s">
        <v>45</v>
      </c>
      <c r="H2503" t="s">
        <v>2</v>
      </c>
      <c r="I2503" t="s">
        <v>51</v>
      </c>
      <c r="J2503">
        <v>558.20000000000005</v>
      </c>
    </row>
    <row r="2504" spans="1:10" x14ac:dyDescent="0.25">
      <c r="A2504">
        <v>5</v>
      </c>
      <c r="B2504">
        <v>2017</v>
      </c>
      <c r="C2504" t="s">
        <v>34</v>
      </c>
      <c r="D2504" t="s">
        <v>49</v>
      </c>
      <c r="E2504" t="s">
        <v>35</v>
      </c>
      <c r="F2504">
        <v>1</v>
      </c>
      <c r="G2504" t="s">
        <v>45</v>
      </c>
      <c r="H2504" t="s">
        <v>46</v>
      </c>
      <c r="I2504" t="s">
        <v>51</v>
      </c>
      <c r="J2504">
        <v>1134</v>
      </c>
    </row>
    <row r="2505" spans="1:10" x14ac:dyDescent="0.25">
      <c r="A2505">
        <v>5</v>
      </c>
      <c r="B2505">
        <v>2017</v>
      </c>
      <c r="C2505" t="s">
        <v>34</v>
      </c>
      <c r="D2505" t="s">
        <v>49</v>
      </c>
      <c r="E2505" t="s">
        <v>35</v>
      </c>
      <c r="F2505">
        <v>2</v>
      </c>
      <c r="G2505" t="s">
        <v>45</v>
      </c>
      <c r="H2505" t="s">
        <v>2</v>
      </c>
      <c r="I2505" t="s">
        <v>37</v>
      </c>
      <c r="J2505">
        <v>724.4</v>
      </c>
    </row>
    <row r="2506" spans="1:10" x14ac:dyDescent="0.25">
      <c r="A2506">
        <v>5</v>
      </c>
      <c r="B2506">
        <v>2017</v>
      </c>
      <c r="C2506" t="s">
        <v>34</v>
      </c>
      <c r="D2506" t="s">
        <v>49</v>
      </c>
      <c r="E2506" t="s">
        <v>35</v>
      </c>
      <c r="F2506">
        <v>3</v>
      </c>
      <c r="G2506" t="s">
        <v>45</v>
      </c>
      <c r="H2506" t="s">
        <v>2</v>
      </c>
      <c r="I2506" t="s">
        <v>51</v>
      </c>
      <c r="J2506">
        <v>786.6</v>
      </c>
    </row>
    <row r="2507" spans="1:10" x14ac:dyDescent="0.25">
      <c r="A2507">
        <v>5</v>
      </c>
      <c r="B2507">
        <v>2017</v>
      </c>
      <c r="C2507" t="s">
        <v>34</v>
      </c>
      <c r="D2507" t="s">
        <v>49</v>
      </c>
      <c r="E2507" t="s">
        <v>35</v>
      </c>
      <c r="F2507">
        <v>4</v>
      </c>
      <c r="G2507" t="s">
        <v>38</v>
      </c>
      <c r="H2507" t="s">
        <v>2</v>
      </c>
      <c r="I2507" t="s">
        <v>51</v>
      </c>
      <c r="J2507">
        <v>744.7</v>
      </c>
    </row>
    <row r="2508" spans="1:10" x14ac:dyDescent="0.25">
      <c r="A2508">
        <v>5</v>
      </c>
      <c r="B2508">
        <v>2017</v>
      </c>
      <c r="C2508" t="s">
        <v>34</v>
      </c>
      <c r="D2508" t="s">
        <v>49</v>
      </c>
      <c r="E2508" t="s">
        <v>35</v>
      </c>
      <c r="F2508">
        <v>5</v>
      </c>
      <c r="G2508" t="s">
        <v>38</v>
      </c>
      <c r="H2508" t="s">
        <v>2</v>
      </c>
      <c r="I2508" t="s">
        <v>37</v>
      </c>
      <c r="J2508">
        <v>588.20000000000005</v>
      </c>
    </row>
    <row r="2509" spans="1:10" x14ac:dyDescent="0.25">
      <c r="A2509">
        <v>5</v>
      </c>
      <c r="B2509">
        <v>2017</v>
      </c>
      <c r="C2509" t="s">
        <v>34</v>
      </c>
      <c r="D2509" t="s">
        <v>49</v>
      </c>
      <c r="E2509" t="s">
        <v>35</v>
      </c>
      <c r="F2509">
        <v>6</v>
      </c>
      <c r="G2509" t="s">
        <v>45</v>
      </c>
      <c r="H2509" t="s">
        <v>2</v>
      </c>
      <c r="I2509" t="s">
        <v>37</v>
      </c>
      <c r="J2509">
        <v>730.6</v>
      </c>
    </row>
    <row r="2510" spans="1:10" x14ac:dyDescent="0.25">
      <c r="A2510">
        <v>5</v>
      </c>
      <c r="B2510">
        <v>2018</v>
      </c>
      <c r="C2510" t="s">
        <v>34</v>
      </c>
      <c r="D2510" t="s">
        <v>48</v>
      </c>
      <c r="E2510" t="s">
        <v>35</v>
      </c>
      <c r="F2510">
        <v>1</v>
      </c>
      <c r="G2510" t="s">
        <v>38</v>
      </c>
      <c r="H2510" t="s">
        <v>46</v>
      </c>
      <c r="I2510" t="s">
        <v>37</v>
      </c>
      <c r="J2510">
        <v>1222.7</v>
      </c>
    </row>
    <row r="2511" spans="1:10" x14ac:dyDescent="0.25">
      <c r="A2511">
        <v>5</v>
      </c>
      <c r="B2511">
        <v>2018</v>
      </c>
      <c r="C2511" t="s">
        <v>34</v>
      </c>
      <c r="D2511" t="s">
        <v>48</v>
      </c>
      <c r="E2511" t="s">
        <v>35</v>
      </c>
      <c r="F2511">
        <v>2</v>
      </c>
      <c r="G2511" t="s">
        <v>38</v>
      </c>
      <c r="H2511" t="s">
        <v>46</v>
      </c>
      <c r="I2511" t="s">
        <v>51</v>
      </c>
      <c r="J2511">
        <v>1139.8</v>
      </c>
    </row>
    <row r="2512" spans="1:10" x14ac:dyDescent="0.25">
      <c r="A2512">
        <v>5</v>
      </c>
      <c r="B2512">
        <v>2018</v>
      </c>
      <c r="C2512" t="s">
        <v>34</v>
      </c>
      <c r="D2512" t="s">
        <v>48</v>
      </c>
      <c r="E2512" t="s">
        <v>35</v>
      </c>
      <c r="F2512">
        <v>3</v>
      </c>
      <c r="G2512" t="s">
        <v>45</v>
      </c>
      <c r="H2512" t="s">
        <v>2</v>
      </c>
      <c r="I2512" t="s">
        <v>37</v>
      </c>
      <c r="J2512">
        <v>877.5</v>
      </c>
    </row>
    <row r="2513" spans="1:10" x14ac:dyDescent="0.25">
      <c r="A2513">
        <v>5</v>
      </c>
      <c r="B2513">
        <v>2018</v>
      </c>
      <c r="C2513" t="s">
        <v>34</v>
      </c>
      <c r="D2513" t="s">
        <v>48</v>
      </c>
      <c r="E2513" t="s">
        <v>35</v>
      </c>
      <c r="F2513">
        <v>4</v>
      </c>
      <c r="G2513" t="s">
        <v>45</v>
      </c>
      <c r="H2513" t="s">
        <v>46</v>
      </c>
      <c r="I2513" t="s">
        <v>51</v>
      </c>
      <c r="J2513">
        <v>1174.5999999999999</v>
      </c>
    </row>
    <row r="2514" spans="1:10" x14ac:dyDescent="0.25">
      <c r="A2514">
        <v>5</v>
      </c>
      <c r="B2514">
        <v>2018</v>
      </c>
      <c r="C2514" t="s">
        <v>34</v>
      </c>
      <c r="D2514" t="s">
        <v>48</v>
      </c>
      <c r="E2514" t="s">
        <v>35</v>
      </c>
      <c r="F2514">
        <v>5</v>
      </c>
      <c r="G2514" t="s">
        <v>45</v>
      </c>
      <c r="H2514" t="s">
        <v>46</v>
      </c>
      <c r="I2514" t="s">
        <v>37</v>
      </c>
      <c r="J2514">
        <v>1206.2</v>
      </c>
    </row>
    <row r="2515" spans="1:10" x14ac:dyDescent="0.25">
      <c r="A2515">
        <v>5</v>
      </c>
      <c r="B2515">
        <v>2018</v>
      </c>
      <c r="C2515" t="s">
        <v>34</v>
      </c>
      <c r="D2515" t="s">
        <v>48</v>
      </c>
      <c r="E2515" t="s">
        <v>35</v>
      </c>
      <c r="F2515">
        <v>6</v>
      </c>
      <c r="G2515" t="s">
        <v>38</v>
      </c>
      <c r="H2515" t="s">
        <v>46</v>
      </c>
      <c r="I2515" t="s">
        <v>37</v>
      </c>
      <c r="J2515">
        <v>1267.3</v>
      </c>
    </row>
    <row r="2516" spans="1:10" x14ac:dyDescent="0.25">
      <c r="A2516">
        <v>5</v>
      </c>
      <c r="B2516">
        <v>2018</v>
      </c>
      <c r="C2516" t="s">
        <v>34</v>
      </c>
      <c r="D2516" t="s">
        <v>49</v>
      </c>
      <c r="E2516" t="s">
        <v>35</v>
      </c>
      <c r="F2516">
        <v>1</v>
      </c>
      <c r="G2516" t="s">
        <v>45</v>
      </c>
      <c r="H2516" t="s">
        <v>2</v>
      </c>
      <c r="I2516" t="s">
        <v>51</v>
      </c>
      <c r="J2516">
        <v>880.5</v>
      </c>
    </row>
    <row r="2517" spans="1:10" x14ac:dyDescent="0.25">
      <c r="A2517">
        <v>5</v>
      </c>
      <c r="B2517">
        <v>2018</v>
      </c>
      <c r="C2517" t="s">
        <v>34</v>
      </c>
      <c r="D2517" t="s">
        <v>49</v>
      </c>
      <c r="E2517" t="s">
        <v>35</v>
      </c>
      <c r="F2517">
        <v>2</v>
      </c>
      <c r="G2517" t="s">
        <v>38</v>
      </c>
      <c r="H2517" t="s">
        <v>46</v>
      </c>
      <c r="I2517" t="s">
        <v>37</v>
      </c>
      <c r="J2517">
        <v>1289.8</v>
      </c>
    </row>
    <row r="2518" spans="1:10" x14ac:dyDescent="0.25">
      <c r="A2518">
        <v>5</v>
      </c>
      <c r="B2518">
        <v>2018</v>
      </c>
      <c r="C2518" t="s">
        <v>34</v>
      </c>
      <c r="D2518" t="s">
        <v>49</v>
      </c>
      <c r="E2518" t="s">
        <v>35</v>
      </c>
      <c r="F2518">
        <v>3</v>
      </c>
      <c r="G2518" t="s">
        <v>38</v>
      </c>
      <c r="H2518" t="s">
        <v>2</v>
      </c>
      <c r="I2518" t="s">
        <v>37</v>
      </c>
      <c r="J2518">
        <v>923.4</v>
      </c>
    </row>
    <row r="2519" spans="1:10" x14ac:dyDescent="0.25">
      <c r="A2519">
        <v>5</v>
      </c>
      <c r="B2519">
        <v>2018</v>
      </c>
      <c r="C2519" t="s">
        <v>34</v>
      </c>
      <c r="D2519" t="s">
        <v>49</v>
      </c>
      <c r="E2519" t="s">
        <v>35</v>
      </c>
      <c r="F2519">
        <v>4</v>
      </c>
      <c r="G2519" t="s">
        <v>45</v>
      </c>
      <c r="H2519" t="s">
        <v>46</v>
      </c>
      <c r="I2519" t="s">
        <v>51</v>
      </c>
      <c r="J2519">
        <v>1378.8</v>
      </c>
    </row>
    <row r="2520" spans="1:10" x14ac:dyDescent="0.25">
      <c r="A2520">
        <v>5</v>
      </c>
      <c r="B2520">
        <v>2018</v>
      </c>
      <c r="C2520" t="s">
        <v>34</v>
      </c>
      <c r="D2520" t="s">
        <v>49</v>
      </c>
      <c r="E2520" t="s">
        <v>35</v>
      </c>
      <c r="F2520">
        <v>5</v>
      </c>
      <c r="G2520" t="s">
        <v>45</v>
      </c>
      <c r="H2520" t="s">
        <v>46</v>
      </c>
      <c r="I2520" t="s">
        <v>51</v>
      </c>
      <c r="J2520">
        <v>1269.4000000000001</v>
      </c>
    </row>
    <row r="2521" spans="1:10" x14ac:dyDescent="0.25">
      <c r="A2521">
        <v>5</v>
      </c>
      <c r="B2521">
        <v>2018</v>
      </c>
      <c r="C2521" t="s">
        <v>34</v>
      </c>
      <c r="D2521" t="s">
        <v>49</v>
      </c>
      <c r="E2521" t="s">
        <v>35</v>
      </c>
      <c r="F2521">
        <v>6</v>
      </c>
      <c r="G2521" t="s">
        <v>45</v>
      </c>
      <c r="H2521" t="s">
        <v>46</v>
      </c>
      <c r="I2521" t="s">
        <v>51</v>
      </c>
      <c r="J2521">
        <v>1373</v>
      </c>
    </row>
    <row r="2522" spans="1:10" x14ac:dyDescent="0.25">
      <c r="A2522">
        <v>6</v>
      </c>
      <c r="B2522">
        <v>2017</v>
      </c>
      <c r="C2522" t="s">
        <v>34</v>
      </c>
      <c r="D2522" t="s">
        <v>48</v>
      </c>
      <c r="E2522" t="s">
        <v>35</v>
      </c>
      <c r="F2522">
        <v>1</v>
      </c>
      <c r="G2522" t="s">
        <v>38</v>
      </c>
      <c r="H2522" t="s">
        <v>46</v>
      </c>
      <c r="I2522" t="s">
        <v>37</v>
      </c>
      <c r="J2522">
        <v>919.2</v>
      </c>
    </row>
    <row r="2523" spans="1:10" x14ac:dyDescent="0.25">
      <c r="A2523">
        <v>6</v>
      </c>
      <c r="B2523">
        <v>2017</v>
      </c>
      <c r="C2523" t="s">
        <v>34</v>
      </c>
      <c r="D2523" t="s">
        <v>48</v>
      </c>
      <c r="E2523" t="s">
        <v>35</v>
      </c>
      <c r="F2523">
        <v>2</v>
      </c>
      <c r="G2523" t="s">
        <v>45</v>
      </c>
      <c r="H2523" t="s">
        <v>2</v>
      </c>
      <c r="I2523" t="s">
        <v>37</v>
      </c>
      <c r="J2523">
        <v>692.6</v>
      </c>
    </row>
    <row r="2524" spans="1:10" x14ac:dyDescent="0.25">
      <c r="A2524">
        <v>6</v>
      </c>
      <c r="B2524">
        <v>2017</v>
      </c>
      <c r="C2524" t="s">
        <v>34</v>
      </c>
      <c r="D2524" t="s">
        <v>48</v>
      </c>
      <c r="E2524" t="s">
        <v>35</v>
      </c>
      <c r="F2524">
        <v>3</v>
      </c>
      <c r="G2524" t="s">
        <v>45</v>
      </c>
      <c r="H2524" t="s">
        <v>2</v>
      </c>
      <c r="I2524" t="s">
        <v>51</v>
      </c>
      <c r="J2524">
        <v>611.29999999999995</v>
      </c>
    </row>
    <row r="2525" spans="1:10" x14ac:dyDescent="0.25">
      <c r="A2525">
        <v>6</v>
      </c>
      <c r="B2525">
        <v>2017</v>
      </c>
      <c r="C2525" t="s">
        <v>34</v>
      </c>
      <c r="D2525" t="s">
        <v>48</v>
      </c>
      <c r="E2525" t="s">
        <v>35</v>
      </c>
      <c r="F2525">
        <v>4</v>
      </c>
      <c r="G2525" t="s">
        <v>45</v>
      </c>
      <c r="H2525" t="s">
        <v>46</v>
      </c>
      <c r="I2525" t="s">
        <v>51</v>
      </c>
      <c r="J2525">
        <v>1045.2</v>
      </c>
    </row>
    <row r="2526" spans="1:10" x14ac:dyDescent="0.25">
      <c r="A2526">
        <v>6</v>
      </c>
      <c r="B2526">
        <v>2017</v>
      </c>
      <c r="C2526" t="s">
        <v>34</v>
      </c>
      <c r="D2526" t="s">
        <v>48</v>
      </c>
      <c r="E2526" t="s">
        <v>35</v>
      </c>
      <c r="F2526">
        <v>5</v>
      </c>
      <c r="G2526" t="s">
        <v>38</v>
      </c>
      <c r="H2526" t="s">
        <v>2</v>
      </c>
      <c r="I2526" t="s">
        <v>51</v>
      </c>
      <c r="J2526">
        <v>617.5</v>
      </c>
    </row>
    <row r="2527" spans="1:10" x14ac:dyDescent="0.25">
      <c r="A2527">
        <v>6</v>
      </c>
      <c r="B2527">
        <v>2017</v>
      </c>
      <c r="C2527" t="s">
        <v>34</v>
      </c>
      <c r="D2527" t="s">
        <v>48</v>
      </c>
      <c r="E2527" t="s">
        <v>35</v>
      </c>
      <c r="F2527">
        <v>6</v>
      </c>
      <c r="G2527" t="s">
        <v>45</v>
      </c>
      <c r="H2527" t="s">
        <v>46</v>
      </c>
      <c r="I2527" t="s">
        <v>37</v>
      </c>
      <c r="J2527">
        <v>1049.8</v>
      </c>
    </row>
    <row r="2528" spans="1:10" x14ac:dyDescent="0.25">
      <c r="A2528">
        <v>6</v>
      </c>
      <c r="B2528">
        <v>2017</v>
      </c>
      <c r="C2528" t="s">
        <v>34</v>
      </c>
      <c r="D2528" t="s">
        <v>49</v>
      </c>
      <c r="E2528" t="s">
        <v>35</v>
      </c>
      <c r="F2528">
        <v>1</v>
      </c>
      <c r="G2528" t="s">
        <v>38</v>
      </c>
      <c r="H2528" t="s">
        <v>46</v>
      </c>
      <c r="I2528" t="s">
        <v>51</v>
      </c>
      <c r="J2528">
        <v>1032.0999999999999</v>
      </c>
    </row>
    <row r="2529" spans="1:10" x14ac:dyDescent="0.25">
      <c r="A2529">
        <v>6</v>
      </c>
      <c r="B2529">
        <v>2017</v>
      </c>
      <c r="C2529" t="s">
        <v>34</v>
      </c>
      <c r="D2529" t="s">
        <v>49</v>
      </c>
      <c r="E2529" t="s">
        <v>35</v>
      </c>
      <c r="F2529">
        <v>2</v>
      </c>
      <c r="G2529" t="s">
        <v>38</v>
      </c>
      <c r="H2529" t="s">
        <v>46</v>
      </c>
      <c r="I2529" t="s">
        <v>51</v>
      </c>
      <c r="J2529">
        <v>1111.5999999999999</v>
      </c>
    </row>
    <row r="2530" spans="1:10" x14ac:dyDescent="0.25">
      <c r="A2530">
        <v>6</v>
      </c>
      <c r="B2530">
        <v>2017</v>
      </c>
      <c r="C2530" t="s">
        <v>34</v>
      </c>
      <c r="D2530" t="s">
        <v>49</v>
      </c>
      <c r="E2530" t="s">
        <v>35</v>
      </c>
      <c r="F2530">
        <v>3</v>
      </c>
      <c r="G2530" t="s">
        <v>45</v>
      </c>
      <c r="H2530" t="s">
        <v>46</v>
      </c>
      <c r="I2530" t="s">
        <v>37</v>
      </c>
      <c r="J2530">
        <v>1146</v>
      </c>
    </row>
    <row r="2531" spans="1:10" x14ac:dyDescent="0.25">
      <c r="A2531">
        <v>6</v>
      </c>
      <c r="B2531">
        <v>2017</v>
      </c>
      <c r="C2531" t="s">
        <v>34</v>
      </c>
      <c r="D2531" t="s">
        <v>49</v>
      </c>
      <c r="E2531" t="s">
        <v>35</v>
      </c>
      <c r="F2531">
        <v>4</v>
      </c>
      <c r="G2531" t="s">
        <v>38</v>
      </c>
      <c r="H2531" t="s">
        <v>2</v>
      </c>
      <c r="I2531" t="s">
        <v>37</v>
      </c>
      <c r="J2531">
        <v>697.1</v>
      </c>
    </row>
    <row r="2532" spans="1:10" x14ac:dyDescent="0.25">
      <c r="A2532">
        <v>6</v>
      </c>
      <c r="B2532">
        <v>2017</v>
      </c>
      <c r="C2532" t="s">
        <v>34</v>
      </c>
      <c r="D2532" t="s">
        <v>49</v>
      </c>
      <c r="E2532" t="s">
        <v>35</v>
      </c>
      <c r="F2532">
        <v>5</v>
      </c>
      <c r="G2532" t="s">
        <v>45</v>
      </c>
      <c r="H2532" t="s">
        <v>46</v>
      </c>
      <c r="I2532" t="s">
        <v>37</v>
      </c>
      <c r="J2532">
        <v>1116.5999999999999</v>
      </c>
    </row>
    <row r="2533" spans="1:10" x14ac:dyDescent="0.25">
      <c r="A2533">
        <v>6</v>
      </c>
      <c r="B2533">
        <v>2017</v>
      </c>
      <c r="C2533" t="s">
        <v>34</v>
      </c>
      <c r="D2533" t="s">
        <v>49</v>
      </c>
      <c r="E2533" t="s">
        <v>35</v>
      </c>
      <c r="F2533">
        <v>6</v>
      </c>
      <c r="G2533" t="s">
        <v>38</v>
      </c>
      <c r="H2533" t="s">
        <v>2</v>
      </c>
      <c r="I2533" t="s">
        <v>51</v>
      </c>
      <c r="J2533">
        <v>561</v>
      </c>
    </row>
    <row r="2534" spans="1:10" x14ac:dyDescent="0.25">
      <c r="A2534">
        <v>6</v>
      </c>
      <c r="B2534">
        <v>2018</v>
      </c>
      <c r="C2534" t="s">
        <v>34</v>
      </c>
      <c r="D2534" t="s">
        <v>48</v>
      </c>
      <c r="E2534" t="s">
        <v>35</v>
      </c>
      <c r="F2534">
        <v>1</v>
      </c>
      <c r="G2534" t="s">
        <v>45</v>
      </c>
      <c r="H2534" t="s">
        <v>2</v>
      </c>
      <c r="I2534" t="s">
        <v>37</v>
      </c>
      <c r="J2534">
        <v>811.1</v>
      </c>
    </row>
    <row r="2535" spans="1:10" x14ac:dyDescent="0.25">
      <c r="A2535">
        <v>6</v>
      </c>
      <c r="B2535">
        <v>2018</v>
      </c>
      <c r="C2535" t="s">
        <v>34</v>
      </c>
      <c r="D2535" t="s">
        <v>48</v>
      </c>
      <c r="E2535" t="s">
        <v>35</v>
      </c>
      <c r="F2535">
        <v>2</v>
      </c>
      <c r="G2535" t="s">
        <v>45</v>
      </c>
      <c r="H2535" t="s">
        <v>2</v>
      </c>
      <c r="I2535" t="s">
        <v>51</v>
      </c>
      <c r="J2535">
        <v>785.3</v>
      </c>
    </row>
    <row r="2536" spans="1:10" x14ac:dyDescent="0.25">
      <c r="A2536">
        <v>6</v>
      </c>
      <c r="B2536">
        <v>2018</v>
      </c>
      <c r="C2536" t="s">
        <v>34</v>
      </c>
      <c r="D2536" t="s">
        <v>48</v>
      </c>
      <c r="E2536" t="s">
        <v>35</v>
      </c>
      <c r="F2536">
        <v>3</v>
      </c>
      <c r="G2536" t="s">
        <v>38</v>
      </c>
      <c r="H2536" t="s">
        <v>2</v>
      </c>
      <c r="I2536" t="s">
        <v>51</v>
      </c>
      <c r="J2536">
        <v>781.7</v>
      </c>
    </row>
    <row r="2537" spans="1:10" x14ac:dyDescent="0.25">
      <c r="A2537">
        <v>6</v>
      </c>
      <c r="B2537">
        <v>2018</v>
      </c>
      <c r="C2537" t="s">
        <v>34</v>
      </c>
      <c r="D2537" t="s">
        <v>48</v>
      </c>
      <c r="E2537" t="s">
        <v>35</v>
      </c>
      <c r="F2537">
        <v>4</v>
      </c>
      <c r="G2537" t="s">
        <v>45</v>
      </c>
      <c r="H2537" t="s">
        <v>46</v>
      </c>
      <c r="I2537" t="s">
        <v>37</v>
      </c>
      <c r="J2537">
        <v>1093.9000000000001</v>
      </c>
    </row>
    <row r="2538" spans="1:10" x14ac:dyDescent="0.25">
      <c r="A2538">
        <v>6</v>
      </c>
      <c r="B2538">
        <v>2018</v>
      </c>
      <c r="C2538" t="s">
        <v>34</v>
      </c>
      <c r="D2538" t="s">
        <v>48</v>
      </c>
      <c r="E2538" t="s">
        <v>35</v>
      </c>
      <c r="F2538">
        <v>5</v>
      </c>
      <c r="G2538" t="s">
        <v>38</v>
      </c>
      <c r="H2538" t="s">
        <v>46</v>
      </c>
      <c r="I2538" t="s">
        <v>37</v>
      </c>
      <c r="J2538">
        <v>1167.5</v>
      </c>
    </row>
    <row r="2539" spans="1:10" x14ac:dyDescent="0.25">
      <c r="A2539">
        <v>6</v>
      </c>
      <c r="B2539">
        <v>2018</v>
      </c>
      <c r="C2539" t="s">
        <v>34</v>
      </c>
      <c r="D2539" t="s">
        <v>48</v>
      </c>
      <c r="E2539" t="s">
        <v>35</v>
      </c>
      <c r="F2539">
        <v>6</v>
      </c>
      <c r="G2539" t="s">
        <v>38</v>
      </c>
      <c r="H2539" t="s">
        <v>2</v>
      </c>
      <c r="I2539" t="s">
        <v>51</v>
      </c>
      <c r="J2539">
        <v>714.1</v>
      </c>
    </row>
    <row r="2540" spans="1:10" x14ac:dyDescent="0.25">
      <c r="A2540">
        <v>6</v>
      </c>
      <c r="B2540">
        <v>2018</v>
      </c>
      <c r="C2540" t="s">
        <v>34</v>
      </c>
      <c r="D2540" t="s">
        <v>49</v>
      </c>
      <c r="E2540" t="s">
        <v>35</v>
      </c>
      <c r="F2540">
        <v>1</v>
      </c>
      <c r="G2540" t="s">
        <v>45</v>
      </c>
      <c r="H2540" t="s">
        <v>2</v>
      </c>
      <c r="I2540" t="s">
        <v>51</v>
      </c>
      <c r="J2540">
        <v>901.9</v>
      </c>
    </row>
    <row r="2541" spans="1:10" x14ac:dyDescent="0.25">
      <c r="A2541">
        <v>6</v>
      </c>
      <c r="B2541">
        <v>2018</v>
      </c>
      <c r="C2541" t="s">
        <v>34</v>
      </c>
      <c r="D2541" t="s">
        <v>49</v>
      </c>
      <c r="E2541" t="s">
        <v>35</v>
      </c>
      <c r="F2541">
        <v>2</v>
      </c>
      <c r="G2541" t="s">
        <v>38</v>
      </c>
      <c r="H2541" t="s">
        <v>2</v>
      </c>
      <c r="I2541" t="s">
        <v>51</v>
      </c>
      <c r="J2541">
        <v>993.3</v>
      </c>
    </row>
    <row r="2542" spans="1:10" x14ac:dyDescent="0.25">
      <c r="A2542">
        <v>6</v>
      </c>
      <c r="B2542">
        <v>2018</v>
      </c>
      <c r="C2542" t="s">
        <v>34</v>
      </c>
      <c r="D2542" t="s">
        <v>49</v>
      </c>
      <c r="E2542" t="s">
        <v>35</v>
      </c>
      <c r="F2542">
        <v>3</v>
      </c>
      <c r="G2542" t="s">
        <v>38</v>
      </c>
      <c r="H2542" t="s">
        <v>46</v>
      </c>
      <c r="I2542" t="s">
        <v>51</v>
      </c>
      <c r="J2542">
        <v>1310.3</v>
      </c>
    </row>
    <row r="2543" spans="1:10" x14ac:dyDescent="0.25">
      <c r="A2543">
        <v>6</v>
      </c>
      <c r="B2543">
        <v>2018</v>
      </c>
      <c r="C2543" t="s">
        <v>34</v>
      </c>
      <c r="D2543" t="s">
        <v>49</v>
      </c>
      <c r="E2543" t="s">
        <v>35</v>
      </c>
      <c r="F2543">
        <v>4</v>
      </c>
      <c r="G2543" t="s">
        <v>45</v>
      </c>
      <c r="H2543" t="s">
        <v>46</v>
      </c>
      <c r="I2543" t="s">
        <v>51</v>
      </c>
      <c r="J2543">
        <v>1283.3</v>
      </c>
    </row>
    <row r="2544" spans="1:10" x14ac:dyDescent="0.25">
      <c r="A2544">
        <v>6</v>
      </c>
      <c r="B2544">
        <v>2018</v>
      </c>
      <c r="C2544" t="s">
        <v>34</v>
      </c>
      <c r="D2544" t="s">
        <v>49</v>
      </c>
      <c r="E2544" t="s">
        <v>35</v>
      </c>
      <c r="F2544">
        <v>5</v>
      </c>
      <c r="G2544" t="s">
        <v>45</v>
      </c>
      <c r="H2544" t="s">
        <v>46</v>
      </c>
      <c r="I2544" t="s">
        <v>37</v>
      </c>
      <c r="J2544">
        <v>1165.3</v>
      </c>
    </row>
    <row r="2545" spans="1:10" x14ac:dyDescent="0.25">
      <c r="A2545">
        <v>6</v>
      </c>
      <c r="B2545">
        <v>2018</v>
      </c>
      <c r="C2545" t="s">
        <v>34</v>
      </c>
      <c r="D2545" t="s">
        <v>49</v>
      </c>
      <c r="E2545" t="s">
        <v>35</v>
      </c>
      <c r="F2545">
        <v>6</v>
      </c>
      <c r="G2545" t="s">
        <v>45</v>
      </c>
      <c r="H2545" t="s">
        <v>2</v>
      </c>
      <c r="I2545" t="s">
        <v>37</v>
      </c>
      <c r="J2545">
        <v>1003.9</v>
      </c>
    </row>
    <row r="2546" spans="1:10" x14ac:dyDescent="0.25">
      <c r="A2546">
        <v>7</v>
      </c>
      <c r="B2546">
        <v>2017</v>
      </c>
      <c r="C2546" t="s">
        <v>34</v>
      </c>
      <c r="D2546" t="s">
        <v>48</v>
      </c>
      <c r="E2546" t="s">
        <v>35</v>
      </c>
      <c r="F2546">
        <v>1</v>
      </c>
      <c r="G2546" t="s">
        <v>45</v>
      </c>
      <c r="H2546" t="s">
        <v>46</v>
      </c>
      <c r="I2546" t="s">
        <v>37</v>
      </c>
      <c r="J2546">
        <v>1152.5999999999999</v>
      </c>
    </row>
    <row r="2547" spans="1:10" x14ac:dyDescent="0.25">
      <c r="A2547">
        <v>7</v>
      </c>
      <c r="B2547">
        <v>2017</v>
      </c>
      <c r="C2547" t="s">
        <v>34</v>
      </c>
      <c r="D2547" t="s">
        <v>48</v>
      </c>
      <c r="E2547" t="s">
        <v>35</v>
      </c>
      <c r="F2547">
        <v>2</v>
      </c>
      <c r="G2547" t="s">
        <v>38</v>
      </c>
      <c r="H2547" t="s">
        <v>2</v>
      </c>
      <c r="I2547" t="s">
        <v>37</v>
      </c>
      <c r="J2547">
        <v>570.4</v>
      </c>
    </row>
    <row r="2548" spans="1:10" x14ac:dyDescent="0.25">
      <c r="A2548">
        <v>7</v>
      </c>
      <c r="B2548">
        <v>2017</v>
      </c>
      <c r="C2548" t="s">
        <v>34</v>
      </c>
      <c r="D2548" t="s">
        <v>48</v>
      </c>
      <c r="E2548" t="s">
        <v>35</v>
      </c>
      <c r="F2548">
        <v>3</v>
      </c>
      <c r="G2548" t="s">
        <v>45</v>
      </c>
      <c r="H2548" t="s">
        <v>2</v>
      </c>
      <c r="I2548" t="s">
        <v>37</v>
      </c>
      <c r="J2548">
        <v>573.20000000000005</v>
      </c>
    </row>
    <row r="2549" spans="1:10" x14ac:dyDescent="0.25">
      <c r="A2549">
        <v>7</v>
      </c>
      <c r="B2549">
        <v>2017</v>
      </c>
      <c r="C2549" t="s">
        <v>34</v>
      </c>
      <c r="D2549" t="s">
        <v>48</v>
      </c>
      <c r="E2549" t="s">
        <v>35</v>
      </c>
      <c r="F2549">
        <v>4</v>
      </c>
      <c r="G2549" t="s">
        <v>38</v>
      </c>
      <c r="H2549" t="s">
        <v>2</v>
      </c>
      <c r="I2549" t="s">
        <v>51</v>
      </c>
      <c r="J2549">
        <v>675.1</v>
      </c>
    </row>
    <row r="2550" spans="1:10" x14ac:dyDescent="0.25">
      <c r="A2550">
        <v>7</v>
      </c>
      <c r="B2550">
        <v>2017</v>
      </c>
      <c r="C2550" t="s">
        <v>34</v>
      </c>
      <c r="D2550" t="s">
        <v>48</v>
      </c>
      <c r="E2550" t="s">
        <v>35</v>
      </c>
      <c r="F2550">
        <v>5</v>
      </c>
      <c r="G2550" t="s">
        <v>45</v>
      </c>
      <c r="H2550" t="s">
        <v>46</v>
      </c>
      <c r="I2550" t="s">
        <v>37</v>
      </c>
      <c r="J2550">
        <v>1020.9</v>
      </c>
    </row>
    <row r="2551" spans="1:10" x14ac:dyDescent="0.25">
      <c r="A2551">
        <v>7</v>
      </c>
      <c r="B2551">
        <v>2017</v>
      </c>
      <c r="C2551" t="s">
        <v>34</v>
      </c>
      <c r="D2551" t="s">
        <v>48</v>
      </c>
      <c r="E2551" t="s">
        <v>35</v>
      </c>
      <c r="F2551">
        <v>6</v>
      </c>
      <c r="G2551" t="s">
        <v>45</v>
      </c>
      <c r="H2551" t="s">
        <v>2</v>
      </c>
      <c r="I2551" t="s">
        <v>51</v>
      </c>
      <c r="J2551">
        <v>548.6</v>
      </c>
    </row>
    <row r="2552" spans="1:10" x14ac:dyDescent="0.25">
      <c r="A2552">
        <v>7</v>
      </c>
      <c r="B2552">
        <v>2017</v>
      </c>
      <c r="C2552" t="s">
        <v>34</v>
      </c>
      <c r="D2552" t="s">
        <v>49</v>
      </c>
      <c r="E2552" t="s">
        <v>35</v>
      </c>
      <c r="F2552">
        <v>1</v>
      </c>
      <c r="G2552" t="s">
        <v>38</v>
      </c>
      <c r="H2552" t="s">
        <v>2</v>
      </c>
      <c r="I2552" t="s">
        <v>37</v>
      </c>
      <c r="J2552">
        <v>608.6</v>
      </c>
    </row>
    <row r="2553" spans="1:10" x14ac:dyDescent="0.25">
      <c r="A2553">
        <v>7</v>
      </c>
      <c r="B2553">
        <v>2017</v>
      </c>
      <c r="C2553" t="s">
        <v>34</v>
      </c>
      <c r="D2553" t="s">
        <v>49</v>
      </c>
      <c r="E2553" t="s">
        <v>35</v>
      </c>
      <c r="F2553">
        <v>2</v>
      </c>
      <c r="G2553" t="s">
        <v>38</v>
      </c>
      <c r="H2553" t="s">
        <v>2</v>
      </c>
      <c r="I2553" t="s">
        <v>51</v>
      </c>
      <c r="J2553">
        <v>720.6</v>
      </c>
    </row>
    <row r="2554" spans="1:10" x14ac:dyDescent="0.25">
      <c r="A2554">
        <v>7</v>
      </c>
      <c r="B2554">
        <v>2017</v>
      </c>
      <c r="C2554" t="s">
        <v>34</v>
      </c>
      <c r="D2554" t="s">
        <v>49</v>
      </c>
      <c r="E2554" t="s">
        <v>35</v>
      </c>
      <c r="F2554">
        <v>3</v>
      </c>
      <c r="G2554" t="s">
        <v>38</v>
      </c>
      <c r="H2554" t="s">
        <v>46</v>
      </c>
      <c r="I2554" t="s">
        <v>51</v>
      </c>
      <c r="J2554">
        <v>1139.5999999999999</v>
      </c>
    </row>
    <row r="2555" spans="1:10" x14ac:dyDescent="0.25">
      <c r="A2555">
        <v>7</v>
      </c>
      <c r="B2555">
        <v>2017</v>
      </c>
      <c r="C2555" t="s">
        <v>34</v>
      </c>
      <c r="D2555" t="s">
        <v>49</v>
      </c>
      <c r="E2555" t="s">
        <v>35</v>
      </c>
      <c r="F2555">
        <v>4</v>
      </c>
      <c r="G2555" t="s">
        <v>45</v>
      </c>
      <c r="H2555" t="s">
        <v>46</v>
      </c>
      <c r="I2555" t="s">
        <v>51</v>
      </c>
      <c r="J2555">
        <v>1134.5999999999999</v>
      </c>
    </row>
    <row r="2556" spans="1:10" x14ac:dyDescent="0.25">
      <c r="A2556">
        <v>7</v>
      </c>
      <c r="B2556">
        <v>2017</v>
      </c>
      <c r="C2556" t="s">
        <v>34</v>
      </c>
      <c r="D2556" t="s">
        <v>49</v>
      </c>
      <c r="E2556" t="s">
        <v>35</v>
      </c>
      <c r="F2556">
        <v>5</v>
      </c>
      <c r="G2556" t="s">
        <v>38</v>
      </c>
      <c r="H2556" t="s">
        <v>2</v>
      </c>
      <c r="I2556" t="s">
        <v>37</v>
      </c>
      <c r="J2556">
        <v>628</v>
      </c>
    </row>
    <row r="2557" spans="1:10" x14ac:dyDescent="0.25">
      <c r="A2557">
        <v>7</v>
      </c>
      <c r="B2557">
        <v>2017</v>
      </c>
      <c r="C2557" t="s">
        <v>34</v>
      </c>
      <c r="D2557" t="s">
        <v>49</v>
      </c>
      <c r="E2557" t="s">
        <v>35</v>
      </c>
      <c r="F2557">
        <v>6</v>
      </c>
      <c r="G2557" t="s">
        <v>45</v>
      </c>
      <c r="H2557" t="s">
        <v>46</v>
      </c>
      <c r="I2557" t="s">
        <v>51</v>
      </c>
      <c r="J2557">
        <v>1082.7</v>
      </c>
    </row>
    <row r="2558" spans="1:10" x14ac:dyDescent="0.25">
      <c r="A2558">
        <v>7</v>
      </c>
      <c r="B2558">
        <v>2018</v>
      </c>
      <c r="C2558" t="s">
        <v>34</v>
      </c>
      <c r="D2558" t="s">
        <v>48</v>
      </c>
      <c r="E2558" t="s">
        <v>35</v>
      </c>
      <c r="F2558">
        <v>1</v>
      </c>
      <c r="G2558" t="s">
        <v>38</v>
      </c>
      <c r="H2558" t="s">
        <v>2</v>
      </c>
      <c r="I2558" t="s">
        <v>51</v>
      </c>
      <c r="J2558">
        <v>852.1</v>
      </c>
    </row>
    <row r="2559" spans="1:10" x14ac:dyDescent="0.25">
      <c r="A2559">
        <v>7</v>
      </c>
      <c r="B2559">
        <v>2018</v>
      </c>
      <c r="C2559" t="s">
        <v>34</v>
      </c>
      <c r="D2559" t="s">
        <v>48</v>
      </c>
      <c r="E2559" t="s">
        <v>35</v>
      </c>
      <c r="F2559">
        <v>2</v>
      </c>
      <c r="G2559" t="s">
        <v>38</v>
      </c>
      <c r="H2559" t="s">
        <v>2</v>
      </c>
      <c r="I2559" t="s">
        <v>37</v>
      </c>
      <c r="J2559">
        <v>792</v>
      </c>
    </row>
    <row r="2560" spans="1:10" x14ac:dyDescent="0.25">
      <c r="A2560">
        <v>7</v>
      </c>
      <c r="B2560">
        <v>2018</v>
      </c>
      <c r="C2560" t="s">
        <v>34</v>
      </c>
      <c r="D2560" t="s">
        <v>48</v>
      </c>
      <c r="E2560" t="s">
        <v>35</v>
      </c>
      <c r="F2560">
        <v>3</v>
      </c>
      <c r="G2560" t="s">
        <v>45</v>
      </c>
      <c r="H2560" t="s">
        <v>46</v>
      </c>
      <c r="I2560" t="s">
        <v>37</v>
      </c>
      <c r="J2560">
        <v>1231</v>
      </c>
    </row>
    <row r="2561" spans="1:10" x14ac:dyDescent="0.25">
      <c r="A2561">
        <v>7</v>
      </c>
      <c r="B2561">
        <v>2018</v>
      </c>
      <c r="C2561" t="s">
        <v>34</v>
      </c>
      <c r="D2561" t="s">
        <v>48</v>
      </c>
      <c r="E2561" t="s">
        <v>35</v>
      </c>
      <c r="F2561">
        <v>4</v>
      </c>
      <c r="G2561" t="s">
        <v>38</v>
      </c>
      <c r="H2561" t="s">
        <v>46</v>
      </c>
      <c r="I2561" t="s">
        <v>51</v>
      </c>
      <c r="J2561">
        <v>1235.9000000000001</v>
      </c>
    </row>
    <row r="2562" spans="1:10" x14ac:dyDescent="0.25">
      <c r="A2562">
        <v>7</v>
      </c>
      <c r="B2562">
        <v>2018</v>
      </c>
      <c r="C2562" t="s">
        <v>34</v>
      </c>
      <c r="D2562" t="s">
        <v>48</v>
      </c>
      <c r="E2562" t="s">
        <v>35</v>
      </c>
      <c r="F2562">
        <v>5</v>
      </c>
      <c r="G2562" t="s">
        <v>38</v>
      </c>
      <c r="H2562" t="s">
        <v>2</v>
      </c>
      <c r="I2562" t="s">
        <v>51</v>
      </c>
      <c r="J2562">
        <v>805.6</v>
      </c>
    </row>
    <row r="2563" spans="1:10" x14ac:dyDescent="0.25">
      <c r="A2563">
        <v>7</v>
      </c>
      <c r="B2563">
        <v>2018</v>
      </c>
      <c r="C2563" t="s">
        <v>34</v>
      </c>
      <c r="D2563" t="s">
        <v>48</v>
      </c>
      <c r="E2563" t="s">
        <v>35</v>
      </c>
      <c r="F2563">
        <v>6</v>
      </c>
      <c r="G2563" t="s">
        <v>38</v>
      </c>
      <c r="H2563" t="s">
        <v>2</v>
      </c>
      <c r="I2563" t="s">
        <v>37</v>
      </c>
      <c r="J2563">
        <v>829.1</v>
      </c>
    </row>
    <row r="2564" spans="1:10" x14ac:dyDescent="0.25">
      <c r="A2564">
        <v>7</v>
      </c>
      <c r="B2564">
        <v>2018</v>
      </c>
      <c r="C2564" t="s">
        <v>34</v>
      </c>
      <c r="D2564" t="s">
        <v>49</v>
      </c>
      <c r="E2564" t="s">
        <v>35</v>
      </c>
      <c r="F2564">
        <v>1</v>
      </c>
      <c r="G2564" t="s">
        <v>45</v>
      </c>
      <c r="H2564" t="s">
        <v>46</v>
      </c>
      <c r="I2564" t="s">
        <v>51</v>
      </c>
      <c r="J2564">
        <v>1437.1</v>
      </c>
    </row>
    <row r="2565" spans="1:10" x14ac:dyDescent="0.25">
      <c r="A2565">
        <v>7</v>
      </c>
      <c r="B2565">
        <v>2018</v>
      </c>
      <c r="C2565" t="s">
        <v>34</v>
      </c>
      <c r="D2565" t="s">
        <v>49</v>
      </c>
      <c r="E2565" t="s">
        <v>35</v>
      </c>
      <c r="F2565">
        <v>2</v>
      </c>
      <c r="G2565" t="s">
        <v>38</v>
      </c>
      <c r="H2565" t="s">
        <v>46</v>
      </c>
      <c r="I2565" t="s">
        <v>37</v>
      </c>
      <c r="J2565">
        <v>1213.8</v>
      </c>
    </row>
    <row r="2566" spans="1:10" x14ac:dyDescent="0.25">
      <c r="A2566">
        <v>7</v>
      </c>
      <c r="B2566">
        <v>2018</v>
      </c>
      <c r="C2566" t="s">
        <v>34</v>
      </c>
      <c r="D2566" t="s">
        <v>49</v>
      </c>
      <c r="E2566" t="s">
        <v>35</v>
      </c>
      <c r="F2566">
        <v>3</v>
      </c>
      <c r="G2566" t="s">
        <v>38</v>
      </c>
      <c r="H2566" t="s">
        <v>46</v>
      </c>
      <c r="I2566" t="s">
        <v>37</v>
      </c>
      <c r="J2566">
        <v>1153.0999999999999</v>
      </c>
    </row>
    <row r="2567" spans="1:10" x14ac:dyDescent="0.25">
      <c r="A2567">
        <v>7</v>
      </c>
      <c r="B2567">
        <v>2018</v>
      </c>
      <c r="C2567" t="s">
        <v>34</v>
      </c>
      <c r="D2567" t="s">
        <v>49</v>
      </c>
      <c r="E2567" t="s">
        <v>35</v>
      </c>
      <c r="F2567">
        <v>4</v>
      </c>
      <c r="G2567" t="s">
        <v>38</v>
      </c>
      <c r="H2567" t="s">
        <v>46</v>
      </c>
      <c r="I2567" t="s">
        <v>37</v>
      </c>
      <c r="J2567">
        <v>1314.3</v>
      </c>
    </row>
    <row r="2568" spans="1:10" x14ac:dyDescent="0.25">
      <c r="A2568">
        <v>7</v>
      </c>
      <c r="B2568">
        <v>2018</v>
      </c>
      <c r="C2568" t="s">
        <v>34</v>
      </c>
      <c r="D2568" t="s">
        <v>49</v>
      </c>
      <c r="E2568" t="s">
        <v>35</v>
      </c>
      <c r="F2568">
        <v>5</v>
      </c>
      <c r="G2568" t="s">
        <v>38</v>
      </c>
      <c r="H2568" t="s">
        <v>46</v>
      </c>
      <c r="I2568" t="s">
        <v>51</v>
      </c>
      <c r="J2568">
        <v>1342.5</v>
      </c>
    </row>
    <row r="2569" spans="1:10" x14ac:dyDescent="0.25">
      <c r="A2569">
        <v>7</v>
      </c>
      <c r="B2569">
        <v>2018</v>
      </c>
      <c r="C2569" t="s">
        <v>34</v>
      </c>
      <c r="D2569" t="s">
        <v>49</v>
      </c>
      <c r="E2569" t="s">
        <v>35</v>
      </c>
      <c r="F2569">
        <v>6</v>
      </c>
      <c r="G2569" t="s">
        <v>38</v>
      </c>
      <c r="H2569" t="s">
        <v>2</v>
      </c>
      <c r="I2569" t="s">
        <v>37</v>
      </c>
      <c r="J2569">
        <v>933.9</v>
      </c>
    </row>
    <row r="2570" spans="1:10" x14ac:dyDescent="0.25">
      <c r="A2570">
        <v>8</v>
      </c>
      <c r="B2570">
        <v>2017</v>
      </c>
      <c r="C2570" t="s">
        <v>34</v>
      </c>
      <c r="D2570" t="s">
        <v>48</v>
      </c>
      <c r="E2570" t="s">
        <v>35</v>
      </c>
      <c r="F2570">
        <v>1</v>
      </c>
      <c r="G2570" t="s">
        <v>45</v>
      </c>
      <c r="H2570" t="s">
        <v>2</v>
      </c>
      <c r="I2570" t="s">
        <v>51</v>
      </c>
      <c r="J2570">
        <v>599.29999999999995</v>
      </c>
    </row>
    <row r="2571" spans="1:10" x14ac:dyDescent="0.25">
      <c r="A2571">
        <v>8</v>
      </c>
      <c r="B2571">
        <v>2017</v>
      </c>
      <c r="C2571" t="s">
        <v>34</v>
      </c>
      <c r="D2571" t="s">
        <v>48</v>
      </c>
      <c r="E2571" t="s">
        <v>35</v>
      </c>
      <c r="F2571">
        <v>2</v>
      </c>
      <c r="G2571" t="s">
        <v>45</v>
      </c>
      <c r="H2571" t="s">
        <v>46</v>
      </c>
      <c r="I2571" t="s">
        <v>51</v>
      </c>
      <c r="J2571">
        <v>1062.4000000000001</v>
      </c>
    </row>
    <row r="2572" spans="1:10" x14ac:dyDescent="0.25">
      <c r="A2572">
        <v>8</v>
      </c>
      <c r="B2572">
        <v>2017</v>
      </c>
      <c r="C2572" t="s">
        <v>34</v>
      </c>
      <c r="D2572" t="s">
        <v>48</v>
      </c>
      <c r="E2572" t="s">
        <v>35</v>
      </c>
      <c r="F2572">
        <v>3</v>
      </c>
      <c r="G2572" t="s">
        <v>38</v>
      </c>
      <c r="H2572" t="s">
        <v>2</v>
      </c>
      <c r="I2572" t="s">
        <v>51</v>
      </c>
      <c r="J2572">
        <v>659.1</v>
      </c>
    </row>
    <row r="2573" spans="1:10" x14ac:dyDescent="0.25">
      <c r="A2573">
        <v>8</v>
      </c>
      <c r="B2573">
        <v>2017</v>
      </c>
      <c r="C2573" t="s">
        <v>34</v>
      </c>
      <c r="D2573" t="s">
        <v>48</v>
      </c>
      <c r="E2573" t="s">
        <v>35</v>
      </c>
      <c r="F2573">
        <v>4</v>
      </c>
      <c r="G2573" t="s">
        <v>38</v>
      </c>
      <c r="H2573" t="s">
        <v>2</v>
      </c>
      <c r="I2573" t="s">
        <v>37</v>
      </c>
      <c r="J2573">
        <v>604.29999999999995</v>
      </c>
    </row>
    <row r="2574" spans="1:10" x14ac:dyDescent="0.25">
      <c r="A2574">
        <v>8</v>
      </c>
      <c r="B2574">
        <v>2017</v>
      </c>
      <c r="C2574" t="s">
        <v>34</v>
      </c>
      <c r="D2574" t="s">
        <v>48</v>
      </c>
      <c r="E2574" t="s">
        <v>35</v>
      </c>
      <c r="F2574">
        <v>5</v>
      </c>
      <c r="G2574" t="s">
        <v>45</v>
      </c>
      <c r="H2574" t="s">
        <v>2</v>
      </c>
      <c r="I2574" t="s">
        <v>37</v>
      </c>
      <c r="J2574">
        <v>590.1</v>
      </c>
    </row>
    <row r="2575" spans="1:10" x14ac:dyDescent="0.25">
      <c r="A2575">
        <v>8</v>
      </c>
      <c r="B2575">
        <v>2017</v>
      </c>
      <c r="C2575" t="s">
        <v>34</v>
      </c>
      <c r="D2575" t="s">
        <v>48</v>
      </c>
      <c r="E2575" t="s">
        <v>35</v>
      </c>
      <c r="F2575">
        <v>6</v>
      </c>
      <c r="G2575" t="s">
        <v>38</v>
      </c>
      <c r="H2575" t="s">
        <v>46</v>
      </c>
      <c r="I2575" t="s">
        <v>51</v>
      </c>
      <c r="J2575">
        <v>916.4</v>
      </c>
    </row>
    <row r="2576" spans="1:10" x14ac:dyDescent="0.25">
      <c r="A2576">
        <v>8</v>
      </c>
      <c r="B2576">
        <v>2017</v>
      </c>
      <c r="C2576" t="s">
        <v>34</v>
      </c>
      <c r="D2576" t="s">
        <v>49</v>
      </c>
      <c r="E2576" t="s">
        <v>35</v>
      </c>
      <c r="F2576">
        <v>1</v>
      </c>
      <c r="G2576" t="s">
        <v>45</v>
      </c>
      <c r="H2576" t="s">
        <v>2</v>
      </c>
      <c r="I2576" t="s">
        <v>51</v>
      </c>
      <c r="J2576">
        <v>661.8</v>
      </c>
    </row>
    <row r="2577" spans="1:10" x14ac:dyDescent="0.25">
      <c r="A2577">
        <v>8</v>
      </c>
      <c r="B2577">
        <v>2017</v>
      </c>
      <c r="C2577" t="s">
        <v>34</v>
      </c>
      <c r="D2577" t="s">
        <v>49</v>
      </c>
      <c r="E2577" t="s">
        <v>35</v>
      </c>
      <c r="F2577">
        <v>2</v>
      </c>
      <c r="G2577" t="s">
        <v>45</v>
      </c>
      <c r="H2577" t="s">
        <v>2</v>
      </c>
      <c r="I2577" t="s">
        <v>51</v>
      </c>
      <c r="J2577">
        <v>608.6</v>
      </c>
    </row>
    <row r="2578" spans="1:10" x14ac:dyDescent="0.25">
      <c r="A2578">
        <v>8</v>
      </c>
      <c r="B2578">
        <v>2017</v>
      </c>
      <c r="C2578" t="s">
        <v>34</v>
      </c>
      <c r="D2578" t="s">
        <v>49</v>
      </c>
      <c r="E2578" t="s">
        <v>35</v>
      </c>
      <c r="F2578">
        <v>3</v>
      </c>
      <c r="G2578" t="s">
        <v>38</v>
      </c>
      <c r="H2578" t="s">
        <v>2</v>
      </c>
      <c r="I2578" t="s">
        <v>37</v>
      </c>
      <c r="J2578">
        <v>725.3</v>
      </c>
    </row>
    <row r="2579" spans="1:10" x14ac:dyDescent="0.25">
      <c r="A2579">
        <v>8</v>
      </c>
      <c r="B2579">
        <v>2017</v>
      </c>
      <c r="C2579" t="s">
        <v>34</v>
      </c>
      <c r="D2579" t="s">
        <v>49</v>
      </c>
      <c r="E2579" t="s">
        <v>35</v>
      </c>
      <c r="F2579">
        <v>4</v>
      </c>
      <c r="G2579" t="s">
        <v>38</v>
      </c>
      <c r="H2579" t="s">
        <v>2</v>
      </c>
      <c r="I2579" t="s">
        <v>51</v>
      </c>
      <c r="J2579">
        <v>728.4</v>
      </c>
    </row>
    <row r="2580" spans="1:10" x14ac:dyDescent="0.25">
      <c r="A2580">
        <v>8</v>
      </c>
      <c r="B2580">
        <v>2017</v>
      </c>
      <c r="C2580" t="s">
        <v>34</v>
      </c>
      <c r="D2580" t="s">
        <v>49</v>
      </c>
      <c r="E2580" t="s">
        <v>35</v>
      </c>
      <c r="F2580">
        <v>5</v>
      </c>
      <c r="G2580" t="s">
        <v>45</v>
      </c>
      <c r="H2580" t="s">
        <v>46</v>
      </c>
      <c r="I2580" t="s">
        <v>37</v>
      </c>
      <c r="J2580">
        <v>1129.9000000000001</v>
      </c>
    </row>
    <row r="2581" spans="1:10" x14ac:dyDescent="0.25">
      <c r="A2581">
        <v>8</v>
      </c>
      <c r="B2581">
        <v>2017</v>
      </c>
      <c r="C2581" t="s">
        <v>34</v>
      </c>
      <c r="D2581" t="s">
        <v>49</v>
      </c>
      <c r="E2581" t="s">
        <v>35</v>
      </c>
      <c r="F2581">
        <v>6</v>
      </c>
      <c r="G2581" t="s">
        <v>45</v>
      </c>
      <c r="H2581" t="s">
        <v>46</v>
      </c>
      <c r="I2581" t="s">
        <v>51</v>
      </c>
      <c r="J2581">
        <v>1016.3</v>
      </c>
    </row>
    <row r="2582" spans="1:10" x14ac:dyDescent="0.25">
      <c r="A2582">
        <v>8</v>
      </c>
      <c r="B2582">
        <v>2018</v>
      </c>
      <c r="C2582" t="s">
        <v>34</v>
      </c>
      <c r="D2582" t="s">
        <v>48</v>
      </c>
      <c r="E2582" t="s">
        <v>35</v>
      </c>
      <c r="F2582">
        <v>1</v>
      </c>
      <c r="G2582" t="s">
        <v>45</v>
      </c>
      <c r="H2582" t="s">
        <v>2</v>
      </c>
      <c r="I2582" t="s">
        <v>37</v>
      </c>
      <c r="J2582">
        <v>679.8</v>
      </c>
    </row>
    <row r="2583" spans="1:10" x14ac:dyDescent="0.25">
      <c r="A2583">
        <v>8</v>
      </c>
      <c r="B2583">
        <v>2018</v>
      </c>
      <c r="C2583" t="s">
        <v>34</v>
      </c>
      <c r="D2583" t="s">
        <v>48</v>
      </c>
      <c r="E2583" t="s">
        <v>35</v>
      </c>
      <c r="F2583">
        <v>2</v>
      </c>
      <c r="G2583" t="s">
        <v>45</v>
      </c>
      <c r="H2583" t="s">
        <v>46</v>
      </c>
      <c r="I2583" t="s">
        <v>37</v>
      </c>
      <c r="J2583">
        <v>1230.8</v>
      </c>
    </row>
    <row r="2584" spans="1:10" x14ac:dyDescent="0.25">
      <c r="A2584">
        <v>8</v>
      </c>
      <c r="B2584">
        <v>2018</v>
      </c>
      <c r="C2584" t="s">
        <v>34</v>
      </c>
      <c r="D2584" t="s">
        <v>48</v>
      </c>
      <c r="E2584" t="s">
        <v>35</v>
      </c>
      <c r="F2584">
        <v>3</v>
      </c>
      <c r="G2584" t="s">
        <v>45</v>
      </c>
      <c r="H2584" t="s">
        <v>2</v>
      </c>
      <c r="I2584" t="s">
        <v>37</v>
      </c>
      <c r="J2584">
        <v>793.1</v>
      </c>
    </row>
    <row r="2585" spans="1:10" x14ac:dyDescent="0.25">
      <c r="A2585">
        <v>8</v>
      </c>
      <c r="B2585">
        <v>2018</v>
      </c>
      <c r="C2585" t="s">
        <v>34</v>
      </c>
      <c r="D2585" t="s">
        <v>48</v>
      </c>
      <c r="E2585" t="s">
        <v>35</v>
      </c>
      <c r="F2585">
        <v>4</v>
      </c>
      <c r="G2585" t="s">
        <v>45</v>
      </c>
      <c r="H2585" t="s">
        <v>2</v>
      </c>
      <c r="I2585" t="s">
        <v>51</v>
      </c>
      <c r="J2585">
        <v>805</v>
      </c>
    </row>
    <row r="2586" spans="1:10" x14ac:dyDescent="0.25">
      <c r="A2586">
        <v>8</v>
      </c>
      <c r="B2586">
        <v>2018</v>
      </c>
      <c r="C2586" t="s">
        <v>34</v>
      </c>
      <c r="D2586" t="s">
        <v>48</v>
      </c>
      <c r="E2586" t="s">
        <v>35</v>
      </c>
      <c r="F2586">
        <v>5</v>
      </c>
      <c r="G2586" t="s">
        <v>38</v>
      </c>
      <c r="H2586" t="s">
        <v>46</v>
      </c>
      <c r="I2586" t="s">
        <v>51</v>
      </c>
      <c r="J2586">
        <v>1339.3</v>
      </c>
    </row>
    <row r="2587" spans="1:10" x14ac:dyDescent="0.25">
      <c r="A2587">
        <v>8</v>
      </c>
      <c r="B2587">
        <v>2018</v>
      </c>
      <c r="C2587" t="s">
        <v>34</v>
      </c>
      <c r="D2587" t="s">
        <v>48</v>
      </c>
      <c r="E2587" t="s">
        <v>35</v>
      </c>
      <c r="F2587">
        <v>6</v>
      </c>
      <c r="G2587" t="s">
        <v>38</v>
      </c>
      <c r="H2587" t="s">
        <v>2</v>
      </c>
      <c r="I2587" t="s">
        <v>37</v>
      </c>
      <c r="J2587">
        <v>846.8</v>
      </c>
    </row>
    <row r="2588" spans="1:10" x14ac:dyDescent="0.25">
      <c r="A2588">
        <v>8</v>
      </c>
      <c r="B2588">
        <v>2018</v>
      </c>
      <c r="C2588" t="s">
        <v>34</v>
      </c>
      <c r="D2588" t="s">
        <v>49</v>
      </c>
      <c r="E2588" t="s">
        <v>35</v>
      </c>
      <c r="F2588">
        <v>1</v>
      </c>
      <c r="G2588" t="s">
        <v>45</v>
      </c>
      <c r="H2588" t="s">
        <v>2</v>
      </c>
      <c r="I2588" t="s">
        <v>51</v>
      </c>
      <c r="J2588">
        <v>920.7</v>
      </c>
    </row>
    <row r="2589" spans="1:10" x14ac:dyDescent="0.25">
      <c r="A2589">
        <v>8</v>
      </c>
      <c r="B2589">
        <v>2018</v>
      </c>
      <c r="C2589" t="s">
        <v>34</v>
      </c>
      <c r="D2589" t="s">
        <v>49</v>
      </c>
      <c r="E2589" t="s">
        <v>35</v>
      </c>
      <c r="F2589">
        <v>2</v>
      </c>
      <c r="G2589" t="s">
        <v>38</v>
      </c>
      <c r="H2589" t="s">
        <v>2</v>
      </c>
      <c r="I2589" t="s">
        <v>51</v>
      </c>
      <c r="J2589">
        <v>897.2</v>
      </c>
    </row>
    <row r="2590" spans="1:10" x14ac:dyDescent="0.25">
      <c r="A2590">
        <v>8</v>
      </c>
      <c r="B2590">
        <v>2018</v>
      </c>
      <c r="C2590" t="s">
        <v>34</v>
      </c>
      <c r="D2590" t="s">
        <v>49</v>
      </c>
      <c r="E2590" t="s">
        <v>35</v>
      </c>
      <c r="F2590">
        <v>3</v>
      </c>
      <c r="G2590" t="s">
        <v>45</v>
      </c>
      <c r="H2590" t="s">
        <v>2</v>
      </c>
      <c r="I2590" t="s">
        <v>51</v>
      </c>
      <c r="J2590">
        <v>987.2</v>
      </c>
    </row>
    <row r="2591" spans="1:10" x14ac:dyDescent="0.25">
      <c r="A2591">
        <v>8</v>
      </c>
      <c r="B2591">
        <v>2018</v>
      </c>
      <c r="C2591" t="s">
        <v>34</v>
      </c>
      <c r="D2591" t="s">
        <v>49</v>
      </c>
      <c r="E2591" t="s">
        <v>35</v>
      </c>
      <c r="F2591">
        <v>4</v>
      </c>
      <c r="G2591" t="s">
        <v>38</v>
      </c>
      <c r="H2591" t="s">
        <v>2</v>
      </c>
      <c r="I2591" t="s">
        <v>51</v>
      </c>
      <c r="J2591">
        <v>936.7</v>
      </c>
    </row>
    <row r="2592" spans="1:10" x14ac:dyDescent="0.25">
      <c r="A2592">
        <v>8</v>
      </c>
      <c r="B2592">
        <v>2018</v>
      </c>
      <c r="C2592" t="s">
        <v>34</v>
      </c>
      <c r="D2592" t="s">
        <v>49</v>
      </c>
      <c r="E2592" t="s">
        <v>35</v>
      </c>
      <c r="F2592">
        <v>5</v>
      </c>
      <c r="G2592" t="s">
        <v>38</v>
      </c>
      <c r="H2592" t="s">
        <v>2</v>
      </c>
      <c r="I2592" t="s">
        <v>37</v>
      </c>
      <c r="J2592">
        <v>842.2</v>
      </c>
    </row>
    <row r="2593" spans="1:10" x14ac:dyDescent="0.25">
      <c r="A2593">
        <v>8</v>
      </c>
      <c r="B2593">
        <v>2018</v>
      </c>
      <c r="C2593" t="s">
        <v>34</v>
      </c>
      <c r="D2593" t="s">
        <v>49</v>
      </c>
      <c r="E2593" t="s">
        <v>35</v>
      </c>
      <c r="F2593">
        <v>6</v>
      </c>
      <c r="G2593" t="s">
        <v>45</v>
      </c>
      <c r="H2593" t="s">
        <v>2</v>
      </c>
      <c r="I2593" t="s">
        <v>51</v>
      </c>
      <c r="J2593">
        <v>890.7</v>
      </c>
    </row>
    <row r="2594" spans="1:10" x14ac:dyDescent="0.25">
      <c r="A2594">
        <v>9</v>
      </c>
      <c r="B2594">
        <v>2017</v>
      </c>
      <c r="C2594" t="s">
        <v>34</v>
      </c>
      <c r="D2594" t="s">
        <v>48</v>
      </c>
      <c r="E2594" t="s">
        <v>35</v>
      </c>
      <c r="F2594">
        <v>1</v>
      </c>
      <c r="G2594" t="s">
        <v>38</v>
      </c>
      <c r="H2594" t="s">
        <v>2</v>
      </c>
      <c r="I2594" t="s">
        <v>37</v>
      </c>
      <c r="J2594">
        <v>606.79999999999995</v>
      </c>
    </row>
    <row r="2595" spans="1:10" x14ac:dyDescent="0.25">
      <c r="A2595">
        <v>9</v>
      </c>
      <c r="B2595">
        <v>2017</v>
      </c>
      <c r="C2595" t="s">
        <v>34</v>
      </c>
      <c r="D2595" t="s">
        <v>48</v>
      </c>
      <c r="E2595" t="s">
        <v>35</v>
      </c>
      <c r="F2595">
        <v>2</v>
      </c>
      <c r="G2595" t="s">
        <v>45</v>
      </c>
      <c r="H2595" t="s">
        <v>46</v>
      </c>
      <c r="I2595" t="s">
        <v>51</v>
      </c>
      <c r="J2595">
        <v>1016.5</v>
      </c>
    </row>
    <row r="2596" spans="1:10" x14ac:dyDescent="0.25">
      <c r="A2596">
        <v>9</v>
      </c>
      <c r="B2596">
        <v>2017</v>
      </c>
      <c r="C2596" t="s">
        <v>34</v>
      </c>
      <c r="D2596" t="s">
        <v>48</v>
      </c>
      <c r="E2596" t="s">
        <v>35</v>
      </c>
      <c r="F2596">
        <v>3</v>
      </c>
      <c r="G2596" t="s">
        <v>38</v>
      </c>
      <c r="H2596" t="s">
        <v>2</v>
      </c>
      <c r="I2596" t="s">
        <v>51</v>
      </c>
      <c r="J2596">
        <v>634.5</v>
      </c>
    </row>
    <row r="2597" spans="1:10" x14ac:dyDescent="0.25">
      <c r="A2597">
        <v>9</v>
      </c>
      <c r="B2597">
        <v>2017</v>
      </c>
      <c r="C2597" t="s">
        <v>34</v>
      </c>
      <c r="D2597" t="s">
        <v>48</v>
      </c>
      <c r="E2597" t="s">
        <v>35</v>
      </c>
      <c r="F2597">
        <v>4</v>
      </c>
      <c r="G2597" t="s">
        <v>38</v>
      </c>
      <c r="H2597" t="s">
        <v>46</v>
      </c>
      <c r="I2597" t="s">
        <v>51</v>
      </c>
      <c r="J2597">
        <v>909.2</v>
      </c>
    </row>
    <row r="2598" spans="1:10" x14ac:dyDescent="0.25">
      <c r="A2598">
        <v>9</v>
      </c>
      <c r="B2598">
        <v>2017</v>
      </c>
      <c r="C2598" t="s">
        <v>34</v>
      </c>
      <c r="D2598" t="s">
        <v>48</v>
      </c>
      <c r="E2598" t="s">
        <v>35</v>
      </c>
      <c r="F2598">
        <v>5</v>
      </c>
      <c r="G2598" t="s">
        <v>38</v>
      </c>
      <c r="H2598" t="s">
        <v>46</v>
      </c>
      <c r="I2598" t="s">
        <v>51</v>
      </c>
      <c r="J2598">
        <v>1122</v>
      </c>
    </row>
    <row r="2599" spans="1:10" x14ac:dyDescent="0.25">
      <c r="A2599">
        <v>9</v>
      </c>
      <c r="B2599">
        <v>2017</v>
      </c>
      <c r="C2599" t="s">
        <v>34</v>
      </c>
      <c r="D2599" t="s">
        <v>48</v>
      </c>
      <c r="E2599" t="s">
        <v>35</v>
      </c>
      <c r="F2599">
        <v>6</v>
      </c>
      <c r="G2599" t="s">
        <v>45</v>
      </c>
      <c r="H2599" t="s">
        <v>2</v>
      </c>
      <c r="I2599" t="s">
        <v>37</v>
      </c>
      <c r="J2599">
        <v>650.20000000000005</v>
      </c>
    </row>
    <row r="2600" spans="1:10" x14ac:dyDescent="0.25">
      <c r="A2600">
        <v>9</v>
      </c>
      <c r="B2600">
        <v>2017</v>
      </c>
      <c r="C2600" t="s">
        <v>34</v>
      </c>
      <c r="D2600" t="s">
        <v>49</v>
      </c>
      <c r="E2600" t="s">
        <v>35</v>
      </c>
      <c r="F2600">
        <v>1</v>
      </c>
      <c r="G2600" t="s">
        <v>45</v>
      </c>
      <c r="H2600" t="s">
        <v>2</v>
      </c>
      <c r="I2600" t="s">
        <v>51</v>
      </c>
      <c r="J2600">
        <v>720.5</v>
      </c>
    </row>
    <row r="2601" spans="1:10" x14ac:dyDescent="0.25">
      <c r="A2601">
        <v>9</v>
      </c>
      <c r="B2601">
        <v>2017</v>
      </c>
      <c r="C2601" t="s">
        <v>34</v>
      </c>
      <c r="D2601" t="s">
        <v>49</v>
      </c>
      <c r="E2601" t="s">
        <v>35</v>
      </c>
      <c r="F2601">
        <v>2</v>
      </c>
      <c r="G2601" t="s">
        <v>45</v>
      </c>
      <c r="H2601" t="s">
        <v>46</v>
      </c>
      <c r="I2601" t="s">
        <v>51</v>
      </c>
      <c r="J2601">
        <v>1083.8</v>
      </c>
    </row>
    <row r="2602" spans="1:10" x14ac:dyDescent="0.25">
      <c r="A2602">
        <v>9</v>
      </c>
      <c r="B2602">
        <v>2017</v>
      </c>
      <c r="C2602" t="s">
        <v>34</v>
      </c>
      <c r="D2602" t="s">
        <v>49</v>
      </c>
      <c r="E2602" t="s">
        <v>35</v>
      </c>
      <c r="F2602">
        <v>3</v>
      </c>
      <c r="G2602" t="s">
        <v>38</v>
      </c>
      <c r="H2602" t="s">
        <v>2</v>
      </c>
      <c r="I2602" t="s">
        <v>37</v>
      </c>
      <c r="J2602">
        <v>674.5</v>
      </c>
    </row>
    <row r="2603" spans="1:10" x14ac:dyDescent="0.25">
      <c r="A2603">
        <v>9</v>
      </c>
      <c r="B2603">
        <v>2017</v>
      </c>
      <c r="C2603" t="s">
        <v>34</v>
      </c>
      <c r="D2603" t="s">
        <v>49</v>
      </c>
      <c r="E2603" t="s">
        <v>35</v>
      </c>
      <c r="F2603">
        <v>4</v>
      </c>
      <c r="G2603" t="s">
        <v>45</v>
      </c>
      <c r="H2603" t="s">
        <v>46</v>
      </c>
      <c r="I2603" t="s">
        <v>37</v>
      </c>
      <c r="J2603">
        <v>1147.8</v>
      </c>
    </row>
    <row r="2604" spans="1:10" x14ac:dyDescent="0.25">
      <c r="A2604">
        <v>9</v>
      </c>
      <c r="B2604">
        <v>2017</v>
      </c>
      <c r="C2604" t="s">
        <v>34</v>
      </c>
      <c r="D2604" t="s">
        <v>49</v>
      </c>
      <c r="E2604" t="s">
        <v>35</v>
      </c>
      <c r="F2604">
        <v>5</v>
      </c>
      <c r="G2604" t="s">
        <v>38</v>
      </c>
      <c r="H2604" t="s">
        <v>46</v>
      </c>
      <c r="I2604" t="s">
        <v>51</v>
      </c>
      <c r="J2604">
        <v>1192.4000000000001</v>
      </c>
    </row>
    <row r="2605" spans="1:10" x14ac:dyDescent="0.25">
      <c r="A2605">
        <v>9</v>
      </c>
      <c r="B2605">
        <v>2017</v>
      </c>
      <c r="C2605" t="s">
        <v>34</v>
      </c>
      <c r="D2605" t="s">
        <v>49</v>
      </c>
      <c r="E2605" t="s">
        <v>35</v>
      </c>
      <c r="F2605">
        <v>6</v>
      </c>
      <c r="G2605" t="s">
        <v>38</v>
      </c>
      <c r="H2605" t="s">
        <v>2</v>
      </c>
      <c r="I2605" t="s">
        <v>51</v>
      </c>
      <c r="J2605">
        <v>708.8</v>
      </c>
    </row>
    <row r="2606" spans="1:10" x14ac:dyDescent="0.25">
      <c r="A2606">
        <v>9</v>
      </c>
      <c r="B2606">
        <v>2018</v>
      </c>
      <c r="C2606" t="s">
        <v>34</v>
      </c>
      <c r="D2606" t="s">
        <v>48</v>
      </c>
      <c r="E2606" t="s">
        <v>35</v>
      </c>
      <c r="F2606">
        <v>1</v>
      </c>
      <c r="G2606" t="s">
        <v>45</v>
      </c>
      <c r="H2606" t="s">
        <v>46</v>
      </c>
      <c r="I2606" t="s">
        <v>37</v>
      </c>
      <c r="J2606">
        <v>1160.0999999999999</v>
      </c>
    </row>
    <row r="2607" spans="1:10" x14ac:dyDescent="0.25">
      <c r="A2607">
        <v>9</v>
      </c>
      <c r="B2607">
        <v>2018</v>
      </c>
      <c r="C2607" t="s">
        <v>34</v>
      </c>
      <c r="D2607" t="s">
        <v>48</v>
      </c>
      <c r="E2607" t="s">
        <v>35</v>
      </c>
      <c r="F2607">
        <v>2</v>
      </c>
      <c r="G2607" t="s">
        <v>45</v>
      </c>
      <c r="H2607" t="s">
        <v>2</v>
      </c>
      <c r="I2607" t="s">
        <v>37</v>
      </c>
      <c r="J2607">
        <v>775.6</v>
      </c>
    </row>
    <row r="2608" spans="1:10" x14ac:dyDescent="0.25">
      <c r="A2608">
        <v>9</v>
      </c>
      <c r="B2608">
        <v>2018</v>
      </c>
      <c r="C2608" t="s">
        <v>34</v>
      </c>
      <c r="D2608" t="s">
        <v>48</v>
      </c>
      <c r="E2608" t="s">
        <v>35</v>
      </c>
      <c r="F2608">
        <v>3</v>
      </c>
      <c r="G2608" t="s">
        <v>38</v>
      </c>
      <c r="H2608" t="s">
        <v>46</v>
      </c>
      <c r="I2608" t="s">
        <v>37</v>
      </c>
      <c r="J2608">
        <v>1230.2</v>
      </c>
    </row>
    <row r="2609" spans="1:10" x14ac:dyDescent="0.25">
      <c r="A2609">
        <v>9</v>
      </c>
      <c r="B2609">
        <v>2018</v>
      </c>
      <c r="C2609" t="s">
        <v>34</v>
      </c>
      <c r="D2609" t="s">
        <v>48</v>
      </c>
      <c r="E2609" t="s">
        <v>35</v>
      </c>
      <c r="F2609">
        <v>4</v>
      </c>
      <c r="G2609" t="s">
        <v>45</v>
      </c>
      <c r="H2609" t="s">
        <v>2</v>
      </c>
      <c r="I2609" t="s">
        <v>51</v>
      </c>
      <c r="J2609">
        <v>923.7</v>
      </c>
    </row>
    <row r="2610" spans="1:10" x14ac:dyDescent="0.25">
      <c r="A2610">
        <v>9</v>
      </c>
      <c r="B2610">
        <v>2018</v>
      </c>
      <c r="C2610" t="s">
        <v>34</v>
      </c>
      <c r="D2610" t="s">
        <v>48</v>
      </c>
      <c r="E2610" t="s">
        <v>35</v>
      </c>
      <c r="F2610">
        <v>5</v>
      </c>
      <c r="G2610" t="s">
        <v>45</v>
      </c>
      <c r="H2610" t="s">
        <v>2</v>
      </c>
      <c r="I2610" t="s">
        <v>37</v>
      </c>
      <c r="J2610">
        <v>798.5</v>
      </c>
    </row>
    <row r="2611" spans="1:10" x14ac:dyDescent="0.25">
      <c r="A2611">
        <v>9</v>
      </c>
      <c r="B2611">
        <v>2018</v>
      </c>
      <c r="C2611" t="s">
        <v>34</v>
      </c>
      <c r="D2611" t="s">
        <v>48</v>
      </c>
      <c r="E2611" t="s">
        <v>35</v>
      </c>
      <c r="F2611">
        <v>6</v>
      </c>
      <c r="G2611" t="s">
        <v>38</v>
      </c>
      <c r="H2611" t="s">
        <v>46</v>
      </c>
      <c r="I2611" t="s">
        <v>37</v>
      </c>
      <c r="J2611">
        <v>1243.4000000000001</v>
      </c>
    </row>
    <row r="2612" spans="1:10" x14ac:dyDescent="0.25">
      <c r="A2612">
        <v>9</v>
      </c>
      <c r="B2612">
        <v>2018</v>
      </c>
      <c r="C2612" t="s">
        <v>34</v>
      </c>
      <c r="D2612" t="s">
        <v>49</v>
      </c>
      <c r="E2612" t="s">
        <v>35</v>
      </c>
      <c r="F2612">
        <v>1</v>
      </c>
      <c r="G2612" t="s">
        <v>45</v>
      </c>
      <c r="H2612" t="s">
        <v>2</v>
      </c>
      <c r="I2612" t="s">
        <v>51</v>
      </c>
      <c r="J2612">
        <v>856.7</v>
      </c>
    </row>
    <row r="2613" spans="1:10" x14ac:dyDescent="0.25">
      <c r="A2613">
        <v>9</v>
      </c>
      <c r="B2613">
        <v>2018</v>
      </c>
      <c r="C2613" t="s">
        <v>34</v>
      </c>
      <c r="D2613" t="s">
        <v>49</v>
      </c>
      <c r="E2613" t="s">
        <v>35</v>
      </c>
      <c r="F2613">
        <v>2</v>
      </c>
      <c r="G2613" t="s">
        <v>45</v>
      </c>
      <c r="H2613" t="s">
        <v>2</v>
      </c>
      <c r="I2613" t="s">
        <v>37</v>
      </c>
      <c r="J2613">
        <v>864.4</v>
      </c>
    </row>
    <row r="2614" spans="1:10" x14ac:dyDescent="0.25">
      <c r="A2614">
        <v>9</v>
      </c>
      <c r="B2614">
        <v>2018</v>
      </c>
      <c r="C2614" t="s">
        <v>34</v>
      </c>
      <c r="D2614" t="s">
        <v>49</v>
      </c>
      <c r="E2614" t="s">
        <v>35</v>
      </c>
      <c r="F2614">
        <v>3</v>
      </c>
      <c r="G2614" t="s">
        <v>38</v>
      </c>
      <c r="H2614" t="s">
        <v>46</v>
      </c>
      <c r="I2614" t="s">
        <v>37</v>
      </c>
      <c r="J2614">
        <v>1428</v>
      </c>
    </row>
    <row r="2615" spans="1:10" x14ac:dyDescent="0.25">
      <c r="A2615">
        <v>9</v>
      </c>
      <c r="B2615">
        <v>2018</v>
      </c>
      <c r="C2615" t="s">
        <v>34</v>
      </c>
      <c r="D2615" t="s">
        <v>49</v>
      </c>
      <c r="E2615" t="s">
        <v>35</v>
      </c>
      <c r="F2615">
        <v>4</v>
      </c>
      <c r="G2615" t="s">
        <v>38</v>
      </c>
      <c r="H2615" t="s">
        <v>2</v>
      </c>
      <c r="I2615" t="s">
        <v>37</v>
      </c>
      <c r="J2615">
        <v>800.3</v>
      </c>
    </row>
    <row r="2616" spans="1:10" x14ac:dyDescent="0.25">
      <c r="A2616">
        <v>9</v>
      </c>
      <c r="B2616">
        <v>2018</v>
      </c>
      <c r="C2616" t="s">
        <v>34</v>
      </c>
      <c r="D2616" t="s">
        <v>49</v>
      </c>
      <c r="E2616" t="s">
        <v>35</v>
      </c>
      <c r="F2616">
        <v>5</v>
      </c>
      <c r="G2616" t="s">
        <v>45</v>
      </c>
      <c r="H2616" t="s">
        <v>46</v>
      </c>
      <c r="I2616" t="s">
        <v>51</v>
      </c>
      <c r="J2616">
        <v>1280.5</v>
      </c>
    </row>
    <row r="2617" spans="1:10" x14ac:dyDescent="0.25">
      <c r="A2617">
        <v>9</v>
      </c>
      <c r="B2617">
        <v>2018</v>
      </c>
      <c r="C2617" t="s">
        <v>34</v>
      </c>
      <c r="D2617" t="s">
        <v>49</v>
      </c>
      <c r="E2617" t="s">
        <v>35</v>
      </c>
      <c r="F2617">
        <v>6</v>
      </c>
      <c r="G2617" t="s">
        <v>45</v>
      </c>
      <c r="H2617" t="s">
        <v>2</v>
      </c>
      <c r="I2617" t="s">
        <v>51</v>
      </c>
      <c r="J2617">
        <v>916.9</v>
      </c>
    </row>
    <row r="2618" spans="1:10" x14ac:dyDescent="0.25">
      <c r="A2618">
        <v>10</v>
      </c>
      <c r="B2618">
        <v>2017</v>
      </c>
      <c r="C2618" t="s">
        <v>34</v>
      </c>
      <c r="D2618" t="s">
        <v>48</v>
      </c>
      <c r="E2618" t="s">
        <v>35</v>
      </c>
      <c r="F2618">
        <v>1</v>
      </c>
      <c r="G2618" t="s">
        <v>45</v>
      </c>
      <c r="H2618" t="s">
        <v>46</v>
      </c>
      <c r="I2618" t="s">
        <v>37</v>
      </c>
      <c r="J2618">
        <v>1118.3</v>
      </c>
    </row>
    <row r="2619" spans="1:10" x14ac:dyDescent="0.25">
      <c r="A2619">
        <v>10</v>
      </c>
      <c r="B2619">
        <v>2017</v>
      </c>
      <c r="C2619" t="s">
        <v>34</v>
      </c>
      <c r="D2619" t="s">
        <v>48</v>
      </c>
      <c r="E2619" t="s">
        <v>35</v>
      </c>
      <c r="F2619">
        <v>2</v>
      </c>
      <c r="G2619" t="s">
        <v>38</v>
      </c>
      <c r="H2619" t="s">
        <v>46</v>
      </c>
      <c r="I2619" t="s">
        <v>51</v>
      </c>
      <c r="J2619">
        <v>883</v>
      </c>
    </row>
    <row r="2620" spans="1:10" x14ac:dyDescent="0.25">
      <c r="A2620">
        <v>10</v>
      </c>
      <c r="B2620">
        <v>2017</v>
      </c>
      <c r="C2620" t="s">
        <v>34</v>
      </c>
      <c r="D2620" t="s">
        <v>48</v>
      </c>
      <c r="E2620" t="s">
        <v>35</v>
      </c>
      <c r="F2620">
        <v>3</v>
      </c>
      <c r="G2620" t="s">
        <v>38</v>
      </c>
      <c r="H2620" t="s">
        <v>2</v>
      </c>
      <c r="I2620" t="s">
        <v>51</v>
      </c>
      <c r="J2620">
        <v>688.6</v>
      </c>
    </row>
    <row r="2621" spans="1:10" x14ac:dyDescent="0.25">
      <c r="A2621">
        <v>10</v>
      </c>
      <c r="B2621">
        <v>2017</v>
      </c>
      <c r="C2621" t="s">
        <v>34</v>
      </c>
      <c r="D2621" t="s">
        <v>48</v>
      </c>
      <c r="E2621" t="s">
        <v>35</v>
      </c>
      <c r="F2621">
        <v>4</v>
      </c>
      <c r="G2621" t="s">
        <v>38</v>
      </c>
      <c r="H2621" t="s">
        <v>2</v>
      </c>
      <c r="I2621" t="s">
        <v>51</v>
      </c>
      <c r="J2621">
        <v>728.5</v>
      </c>
    </row>
    <row r="2622" spans="1:10" x14ac:dyDescent="0.25">
      <c r="A2622">
        <v>10</v>
      </c>
      <c r="B2622">
        <v>2017</v>
      </c>
      <c r="C2622" t="s">
        <v>34</v>
      </c>
      <c r="D2622" t="s">
        <v>48</v>
      </c>
      <c r="E2622" t="s">
        <v>35</v>
      </c>
      <c r="F2622">
        <v>5</v>
      </c>
      <c r="G2622" t="s">
        <v>45</v>
      </c>
      <c r="H2622" t="s">
        <v>46</v>
      </c>
      <c r="I2622" t="s">
        <v>51</v>
      </c>
      <c r="J2622">
        <v>1127.9000000000001</v>
      </c>
    </row>
    <row r="2623" spans="1:10" x14ac:dyDescent="0.25">
      <c r="A2623">
        <v>10</v>
      </c>
      <c r="B2623">
        <v>2017</v>
      </c>
      <c r="C2623" t="s">
        <v>34</v>
      </c>
      <c r="D2623" t="s">
        <v>48</v>
      </c>
      <c r="E2623" t="s">
        <v>35</v>
      </c>
      <c r="F2623">
        <v>6</v>
      </c>
      <c r="G2623" t="s">
        <v>38</v>
      </c>
      <c r="H2623" t="s">
        <v>2</v>
      </c>
      <c r="I2623" t="s">
        <v>37</v>
      </c>
      <c r="J2623">
        <v>588.20000000000005</v>
      </c>
    </row>
    <row r="2624" spans="1:10" x14ac:dyDescent="0.25">
      <c r="A2624">
        <v>10</v>
      </c>
      <c r="B2624">
        <v>2017</v>
      </c>
      <c r="C2624" t="s">
        <v>34</v>
      </c>
      <c r="D2624" t="s">
        <v>49</v>
      </c>
      <c r="E2624" t="s">
        <v>35</v>
      </c>
      <c r="F2624">
        <v>1</v>
      </c>
      <c r="G2624" t="s">
        <v>38</v>
      </c>
      <c r="H2624" t="s">
        <v>2</v>
      </c>
      <c r="I2624" t="s">
        <v>37</v>
      </c>
      <c r="J2624">
        <v>781.9</v>
      </c>
    </row>
    <row r="2625" spans="1:10" x14ac:dyDescent="0.25">
      <c r="A2625">
        <v>10</v>
      </c>
      <c r="B2625">
        <v>2017</v>
      </c>
      <c r="C2625" t="s">
        <v>34</v>
      </c>
      <c r="D2625" t="s">
        <v>49</v>
      </c>
      <c r="E2625" t="s">
        <v>35</v>
      </c>
      <c r="F2625">
        <v>2</v>
      </c>
      <c r="G2625" t="s">
        <v>38</v>
      </c>
      <c r="H2625" t="s">
        <v>46</v>
      </c>
      <c r="I2625" t="s">
        <v>37</v>
      </c>
      <c r="J2625">
        <v>1181.5999999999999</v>
      </c>
    </row>
    <row r="2626" spans="1:10" x14ac:dyDescent="0.25">
      <c r="A2626">
        <v>10</v>
      </c>
      <c r="B2626">
        <v>2017</v>
      </c>
      <c r="C2626" t="s">
        <v>34</v>
      </c>
      <c r="D2626" t="s">
        <v>49</v>
      </c>
      <c r="E2626" t="s">
        <v>35</v>
      </c>
      <c r="F2626">
        <v>3</v>
      </c>
      <c r="G2626" t="s">
        <v>45</v>
      </c>
      <c r="H2626" t="s">
        <v>46</v>
      </c>
      <c r="I2626" t="s">
        <v>37</v>
      </c>
      <c r="J2626">
        <v>1150.5</v>
      </c>
    </row>
    <row r="2627" spans="1:10" x14ac:dyDescent="0.25">
      <c r="A2627">
        <v>10</v>
      </c>
      <c r="B2627">
        <v>2017</v>
      </c>
      <c r="C2627" t="s">
        <v>34</v>
      </c>
      <c r="D2627" t="s">
        <v>49</v>
      </c>
      <c r="E2627" t="s">
        <v>35</v>
      </c>
      <c r="F2627">
        <v>4</v>
      </c>
      <c r="G2627" t="s">
        <v>45</v>
      </c>
      <c r="H2627" t="s">
        <v>46</v>
      </c>
      <c r="I2627" t="s">
        <v>37</v>
      </c>
      <c r="J2627">
        <v>1059</v>
      </c>
    </row>
    <row r="2628" spans="1:10" x14ac:dyDescent="0.25">
      <c r="A2628">
        <v>10</v>
      </c>
      <c r="B2628">
        <v>2017</v>
      </c>
      <c r="C2628" t="s">
        <v>34</v>
      </c>
      <c r="D2628" t="s">
        <v>49</v>
      </c>
      <c r="E2628" t="s">
        <v>35</v>
      </c>
      <c r="F2628">
        <v>5</v>
      </c>
      <c r="G2628" t="s">
        <v>38</v>
      </c>
      <c r="H2628" t="s">
        <v>46</v>
      </c>
      <c r="I2628" t="s">
        <v>51</v>
      </c>
      <c r="J2628">
        <v>1143.7</v>
      </c>
    </row>
    <row r="2629" spans="1:10" x14ac:dyDescent="0.25">
      <c r="A2629">
        <v>10</v>
      </c>
      <c r="B2629">
        <v>2017</v>
      </c>
      <c r="C2629" t="s">
        <v>34</v>
      </c>
      <c r="D2629" t="s">
        <v>49</v>
      </c>
      <c r="E2629" t="s">
        <v>35</v>
      </c>
      <c r="F2629">
        <v>6</v>
      </c>
      <c r="G2629" t="s">
        <v>38</v>
      </c>
      <c r="H2629" t="s">
        <v>2</v>
      </c>
      <c r="I2629" t="s">
        <v>37</v>
      </c>
      <c r="J2629">
        <v>895.7</v>
      </c>
    </row>
    <row r="2630" spans="1:10" x14ac:dyDescent="0.25">
      <c r="A2630">
        <v>10</v>
      </c>
      <c r="B2630">
        <v>2018</v>
      </c>
      <c r="C2630" t="s">
        <v>34</v>
      </c>
      <c r="D2630" t="s">
        <v>48</v>
      </c>
      <c r="E2630" t="s">
        <v>35</v>
      </c>
      <c r="F2630">
        <v>1</v>
      </c>
      <c r="G2630" t="s">
        <v>45</v>
      </c>
      <c r="H2630" t="s">
        <v>46</v>
      </c>
      <c r="I2630" t="s">
        <v>37</v>
      </c>
      <c r="J2630">
        <v>1166.5999999999999</v>
      </c>
    </row>
    <row r="2631" spans="1:10" x14ac:dyDescent="0.25">
      <c r="A2631">
        <v>10</v>
      </c>
      <c r="B2631">
        <v>2018</v>
      </c>
      <c r="C2631" t="s">
        <v>34</v>
      </c>
      <c r="D2631" t="s">
        <v>48</v>
      </c>
      <c r="E2631" t="s">
        <v>35</v>
      </c>
      <c r="F2631">
        <v>2</v>
      </c>
      <c r="G2631" t="s">
        <v>38</v>
      </c>
      <c r="H2631" t="s">
        <v>46</v>
      </c>
      <c r="I2631" t="s">
        <v>51</v>
      </c>
      <c r="J2631">
        <v>1316.9</v>
      </c>
    </row>
    <row r="2632" spans="1:10" x14ac:dyDescent="0.25">
      <c r="A2632">
        <v>10</v>
      </c>
      <c r="B2632">
        <v>2018</v>
      </c>
      <c r="C2632" t="s">
        <v>34</v>
      </c>
      <c r="D2632" t="s">
        <v>48</v>
      </c>
      <c r="E2632" t="s">
        <v>35</v>
      </c>
      <c r="F2632">
        <v>3</v>
      </c>
      <c r="G2632" t="s">
        <v>38</v>
      </c>
      <c r="H2632" t="s">
        <v>2</v>
      </c>
      <c r="I2632" t="s">
        <v>51</v>
      </c>
      <c r="J2632">
        <v>696</v>
      </c>
    </row>
    <row r="2633" spans="1:10" x14ac:dyDescent="0.25">
      <c r="A2633">
        <v>10</v>
      </c>
      <c r="B2633">
        <v>2018</v>
      </c>
      <c r="C2633" t="s">
        <v>34</v>
      </c>
      <c r="D2633" t="s">
        <v>48</v>
      </c>
      <c r="E2633" t="s">
        <v>35</v>
      </c>
      <c r="F2633">
        <v>4</v>
      </c>
      <c r="G2633" t="s">
        <v>45</v>
      </c>
      <c r="H2633" t="s">
        <v>2</v>
      </c>
      <c r="I2633" t="s">
        <v>37</v>
      </c>
      <c r="J2633">
        <v>760.6</v>
      </c>
    </row>
    <row r="2634" spans="1:10" x14ac:dyDescent="0.25">
      <c r="A2634">
        <v>10</v>
      </c>
      <c r="B2634">
        <v>2018</v>
      </c>
      <c r="C2634" t="s">
        <v>34</v>
      </c>
      <c r="D2634" t="s">
        <v>48</v>
      </c>
      <c r="E2634" t="s">
        <v>35</v>
      </c>
      <c r="F2634">
        <v>5</v>
      </c>
      <c r="G2634" t="s">
        <v>45</v>
      </c>
      <c r="H2634" t="s">
        <v>2</v>
      </c>
      <c r="I2634" t="s">
        <v>37</v>
      </c>
      <c r="J2634">
        <v>919.8</v>
      </c>
    </row>
    <row r="2635" spans="1:10" x14ac:dyDescent="0.25">
      <c r="A2635">
        <v>10</v>
      </c>
      <c r="B2635">
        <v>2018</v>
      </c>
      <c r="C2635" t="s">
        <v>34</v>
      </c>
      <c r="D2635" t="s">
        <v>48</v>
      </c>
      <c r="E2635" t="s">
        <v>35</v>
      </c>
      <c r="F2635">
        <v>6</v>
      </c>
      <c r="G2635" t="s">
        <v>38</v>
      </c>
      <c r="H2635" t="s">
        <v>46</v>
      </c>
      <c r="I2635" t="s">
        <v>51</v>
      </c>
      <c r="J2635">
        <v>1322.1</v>
      </c>
    </row>
    <row r="2636" spans="1:10" x14ac:dyDescent="0.25">
      <c r="A2636">
        <v>10</v>
      </c>
      <c r="B2636">
        <v>2018</v>
      </c>
      <c r="C2636" t="s">
        <v>34</v>
      </c>
      <c r="D2636" t="s">
        <v>49</v>
      </c>
      <c r="E2636" t="s">
        <v>35</v>
      </c>
      <c r="F2636">
        <v>1</v>
      </c>
      <c r="G2636" t="s">
        <v>38</v>
      </c>
      <c r="H2636" t="s">
        <v>2</v>
      </c>
      <c r="I2636" t="s">
        <v>37</v>
      </c>
      <c r="J2636">
        <v>971.4</v>
      </c>
    </row>
    <row r="2637" spans="1:10" x14ac:dyDescent="0.25">
      <c r="A2637">
        <v>10</v>
      </c>
      <c r="B2637">
        <v>2018</v>
      </c>
      <c r="C2637" t="s">
        <v>34</v>
      </c>
      <c r="D2637" t="s">
        <v>49</v>
      </c>
      <c r="E2637" t="s">
        <v>35</v>
      </c>
      <c r="F2637">
        <v>2</v>
      </c>
      <c r="G2637" t="s">
        <v>38</v>
      </c>
      <c r="H2637" t="s">
        <v>2</v>
      </c>
      <c r="I2637" t="s">
        <v>37</v>
      </c>
      <c r="J2637">
        <v>1036.0999999999999</v>
      </c>
    </row>
    <row r="2638" spans="1:10" x14ac:dyDescent="0.25">
      <c r="A2638">
        <v>10</v>
      </c>
      <c r="B2638">
        <v>2018</v>
      </c>
      <c r="C2638" t="s">
        <v>34</v>
      </c>
      <c r="D2638" t="s">
        <v>49</v>
      </c>
      <c r="E2638" t="s">
        <v>35</v>
      </c>
      <c r="F2638">
        <v>3</v>
      </c>
      <c r="G2638" t="s">
        <v>38</v>
      </c>
      <c r="H2638" t="s">
        <v>46</v>
      </c>
      <c r="I2638" t="s">
        <v>37</v>
      </c>
      <c r="J2638">
        <v>1205.5999999999999</v>
      </c>
    </row>
    <row r="2639" spans="1:10" x14ac:dyDescent="0.25">
      <c r="A2639">
        <v>10</v>
      </c>
      <c r="B2639">
        <v>2018</v>
      </c>
      <c r="C2639" t="s">
        <v>34</v>
      </c>
      <c r="D2639" t="s">
        <v>49</v>
      </c>
      <c r="E2639" t="s">
        <v>35</v>
      </c>
      <c r="F2639">
        <v>4</v>
      </c>
      <c r="G2639" t="s">
        <v>38</v>
      </c>
      <c r="H2639" t="s">
        <v>2</v>
      </c>
      <c r="I2639" t="s">
        <v>37</v>
      </c>
      <c r="J2639">
        <v>816.3</v>
      </c>
    </row>
    <row r="2640" spans="1:10" x14ac:dyDescent="0.25">
      <c r="A2640">
        <v>10</v>
      </c>
      <c r="B2640">
        <v>2018</v>
      </c>
      <c r="C2640" t="s">
        <v>34</v>
      </c>
      <c r="D2640" t="s">
        <v>49</v>
      </c>
      <c r="E2640" t="s">
        <v>35</v>
      </c>
      <c r="F2640">
        <v>5</v>
      </c>
      <c r="G2640" t="s">
        <v>38</v>
      </c>
      <c r="H2640" t="s">
        <v>2</v>
      </c>
      <c r="I2640" t="s">
        <v>37</v>
      </c>
      <c r="J2640">
        <v>799.1</v>
      </c>
    </row>
    <row r="2641" spans="1:10" x14ac:dyDescent="0.25">
      <c r="A2641">
        <v>10</v>
      </c>
      <c r="B2641">
        <v>2018</v>
      </c>
      <c r="C2641" t="s">
        <v>34</v>
      </c>
      <c r="D2641" t="s">
        <v>49</v>
      </c>
      <c r="E2641" t="s">
        <v>35</v>
      </c>
      <c r="F2641">
        <v>6</v>
      </c>
      <c r="G2641" t="s">
        <v>38</v>
      </c>
      <c r="H2641" t="s">
        <v>46</v>
      </c>
      <c r="I2641" t="s">
        <v>37</v>
      </c>
      <c r="J2641">
        <v>1287.5</v>
      </c>
    </row>
    <row r="2642" spans="1:10" x14ac:dyDescent="0.25">
      <c r="A2642">
        <v>11</v>
      </c>
      <c r="B2642">
        <v>2017</v>
      </c>
      <c r="C2642" t="s">
        <v>34</v>
      </c>
      <c r="D2642" t="s">
        <v>48</v>
      </c>
      <c r="E2642" t="s">
        <v>35</v>
      </c>
      <c r="F2642">
        <v>1</v>
      </c>
      <c r="G2642" t="s">
        <v>45</v>
      </c>
      <c r="H2642" t="s">
        <v>2</v>
      </c>
      <c r="I2642" t="s">
        <v>51</v>
      </c>
      <c r="J2642">
        <v>611.20000000000005</v>
      </c>
    </row>
    <row r="2643" spans="1:10" x14ac:dyDescent="0.25">
      <c r="A2643">
        <v>11</v>
      </c>
      <c r="B2643">
        <v>2017</v>
      </c>
      <c r="C2643" t="s">
        <v>34</v>
      </c>
      <c r="D2643" t="s">
        <v>48</v>
      </c>
      <c r="E2643" t="s">
        <v>35</v>
      </c>
      <c r="F2643">
        <v>2</v>
      </c>
      <c r="G2643" t="s">
        <v>45</v>
      </c>
      <c r="H2643" t="s">
        <v>2</v>
      </c>
      <c r="I2643" t="s">
        <v>37</v>
      </c>
      <c r="J2643">
        <v>611</v>
      </c>
    </row>
    <row r="2644" spans="1:10" x14ac:dyDescent="0.25">
      <c r="A2644">
        <v>11</v>
      </c>
      <c r="B2644">
        <v>2017</v>
      </c>
      <c r="C2644" t="s">
        <v>34</v>
      </c>
      <c r="D2644" t="s">
        <v>48</v>
      </c>
      <c r="E2644" t="s">
        <v>35</v>
      </c>
      <c r="F2644">
        <v>3</v>
      </c>
      <c r="G2644" t="s">
        <v>45</v>
      </c>
      <c r="H2644" t="s">
        <v>2</v>
      </c>
      <c r="I2644" t="s">
        <v>37</v>
      </c>
      <c r="J2644">
        <v>547.29999999999995</v>
      </c>
    </row>
    <row r="2645" spans="1:10" x14ac:dyDescent="0.25">
      <c r="A2645">
        <v>11</v>
      </c>
      <c r="B2645">
        <v>2017</v>
      </c>
      <c r="C2645" t="s">
        <v>34</v>
      </c>
      <c r="D2645" t="s">
        <v>48</v>
      </c>
      <c r="E2645" t="s">
        <v>35</v>
      </c>
      <c r="F2645">
        <v>4</v>
      </c>
      <c r="G2645" t="s">
        <v>38</v>
      </c>
      <c r="H2645" t="s">
        <v>46</v>
      </c>
      <c r="I2645" t="s">
        <v>51</v>
      </c>
      <c r="J2645">
        <v>980.4</v>
      </c>
    </row>
    <row r="2646" spans="1:10" x14ac:dyDescent="0.25">
      <c r="A2646">
        <v>11</v>
      </c>
      <c r="B2646">
        <v>2017</v>
      </c>
      <c r="C2646" t="s">
        <v>34</v>
      </c>
      <c r="D2646" t="s">
        <v>48</v>
      </c>
      <c r="E2646" t="s">
        <v>35</v>
      </c>
      <c r="F2646">
        <v>5</v>
      </c>
      <c r="G2646" t="s">
        <v>38</v>
      </c>
      <c r="H2646" t="s">
        <v>46</v>
      </c>
      <c r="I2646" t="s">
        <v>51</v>
      </c>
      <c r="J2646">
        <v>963.8</v>
      </c>
    </row>
    <row r="2647" spans="1:10" x14ac:dyDescent="0.25">
      <c r="A2647">
        <v>11</v>
      </c>
      <c r="B2647">
        <v>2017</v>
      </c>
      <c r="C2647" t="s">
        <v>34</v>
      </c>
      <c r="D2647" t="s">
        <v>48</v>
      </c>
      <c r="E2647" t="s">
        <v>35</v>
      </c>
      <c r="F2647">
        <v>6</v>
      </c>
      <c r="G2647" t="s">
        <v>38</v>
      </c>
      <c r="H2647" t="s">
        <v>46</v>
      </c>
      <c r="I2647" t="s">
        <v>51</v>
      </c>
      <c r="J2647">
        <v>1008.3</v>
      </c>
    </row>
    <row r="2648" spans="1:10" x14ac:dyDescent="0.25">
      <c r="A2648">
        <v>11</v>
      </c>
      <c r="B2648">
        <v>2017</v>
      </c>
      <c r="C2648" t="s">
        <v>34</v>
      </c>
      <c r="D2648" t="s">
        <v>49</v>
      </c>
      <c r="E2648" t="s">
        <v>35</v>
      </c>
      <c r="F2648">
        <v>1</v>
      </c>
      <c r="G2648" t="s">
        <v>38</v>
      </c>
      <c r="H2648" t="s">
        <v>2</v>
      </c>
      <c r="I2648" t="s">
        <v>51</v>
      </c>
      <c r="J2648">
        <v>802.2</v>
      </c>
    </row>
    <row r="2649" spans="1:10" x14ac:dyDescent="0.25">
      <c r="A2649">
        <v>11</v>
      </c>
      <c r="B2649">
        <v>2017</v>
      </c>
      <c r="C2649" t="s">
        <v>34</v>
      </c>
      <c r="D2649" t="s">
        <v>49</v>
      </c>
      <c r="E2649" t="s">
        <v>35</v>
      </c>
      <c r="F2649">
        <v>2</v>
      </c>
      <c r="G2649" t="s">
        <v>38</v>
      </c>
      <c r="H2649" t="s">
        <v>2</v>
      </c>
      <c r="I2649" t="s">
        <v>37</v>
      </c>
      <c r="J2649">
        <v>762.1</v>
      </c>
    </row>
    <row r="2650" spans="1:10" x14ac:dyDescent="0.25">
      <c r="A2650">
        <v>11</v>
      </c>
      <c r="B2650">
        <v>2017</v>
      </c>
      <c r="C2650" t="s">
        <v>34</v>
      </c>
      <c r="D2650" t="s">
        <v>49</v>
      </c>
      <c r="E2650" t="s">
        <v>35</v>
      </c>
      <c r="F2650">
        <v>3</v>
      </c>
      <c r="G2650" t="s">
        <v>38</v>
      </c>
      <c r="H2650" t="s">
        <v>2</v>
      </c>
      <c r="I2650" t="s">
        <v>37</v>
      </c>
      <c r="J2650">
        <v>723.7</v>
      </c>
    </row>
    <row r="2651" spans="1:10" x14ac:dyDescent="0.25">
      <c r="A2651">
        <v>11</v>
      </c>
      <c r="B2651">
        <v>2017</v>
      </c>
      <c r="C2651" t="s">
        <v>34</v>
      </c>
      <c r="D2651" t="s">
        <v>49</v>
      </c>
      <c r="E2651" t="s">
        <v>35</v>
      </c>
      <c r="F2651">
        <v>4</v>
      </c>
      <c r="G2651" t="s">
        <v>38</v>
      </c>
      <c r="H2651" t="s">
        <v>46</v>
      </c>
      <c r="I2651" t="s">
        <v>51</v>
      </c>
      <c r="J2651">
        <v>1129.8</v>
      </c>
    </row>
    <row r="2652" spans="1:10" x14ac:dyDescent="0.25">
      <c r="A2652">
        <v>11</v>
      </c>
      <c r="B2652">
        <v>2017</v>
      </c>
      <c r="C2652" t="s">
        <v>34</v>
      </c>
      <c r="D2652" t="s">
        <v>49</v>
      </c>
      <c r="E2652" t="s">
        <v>35</v>
      </c>
      <c r="F2652">
        <v>5</v>
      </c>
      <c r="G2652" t="s">
        <v>45</v>
      </c>
      <c r="H2652" t="s">
        <v>46</v>
      </c>
      <c r="I2652" t="s">
        <v>37</v>
      </c>
      <c r="J2652">
        <v>1264.2</v>
      </c>
    </row>
    <row r="2653" spans="1:10" x14ac:dyDescent="0.25">
      <c r="A2653">
        <v>11</v>
      </c>
      <c r="B2653">
        <v>2017</v>
      </c>
      <c r="C2653" t="s">
        <v>34</v>
      </c>
      <c r="D2653" t="s">
        <v>49</v>
      </c>
      <c r="E2653" t="s">
        <v>35</v>
      </c>
      <c r="F2653">
        <v>6</v>
      </c>
      <c r="G2653" t="s">
        <v>45</v>
      </c>
      <c r="H2653" t="s">
        <v>2</v>
      </c>
      <c r="I2653" t="s">
        <v>51</v>
      </c>
      <c r="J2653">
        <v>769.3</v>
      </c>
    </row>
    <row r="2654" spans="1:10" x14ac:dyDescent="0.25">
      <c r="A2654">
        <v>11</v>
      </c>
      <c r="B2654">
        <v>2018</v>
      </c>
      <c r="C2654" t="s">
        <v>34</v>
      </c>
      <c r="D2654" t="s">
        <v>48</v>
      </c>
      <c r="E2654" t="s">
        <v>35</v>
      </c>
      <c r="F2654">
        <v>1</v>
      </c>
      <c r="G2654" t="s">
        <v>38</v>
      </c>
      <c r="H2654" t="s">
        <v>46</v>
      </c>
      <c r="I2654" t="s">
        <v>37</v>
      </c>
      <c r="J2654">
        <v>1378.4</v>
      </c>
    </row>
    <row r="2655" spans="1:10" x14ac:dyDescent="0.25">
      <c r="A2655">
        <v>11</v>
      </c>
      <c r="B2655">
        <v>2018</v>
      </c>
      <c r="C2655" t="s">
        <v>34</v>
      </c>
      <c r="D2655" t="s">
        <v>48</v>
      </c>
      <c r="E2655" t="s">
        <v>35</v>
      </c>
      <c r="F2655">
        <v>2</v>
      </c>
      <c r="G2655" t="s">
        <v>45</v>
      </c>
      <c r="H2655" t="s">
        <v>46</v>
      </c>
      <c r="I2655" t="s">
        <v>37</v>
      </c>
      <c r="J2655">
        <v>1240.8</v>
      </c>
    </row>
    <row r="2656" spans="1:10" x14ac:dyDescent="0.25">
      <c r="A2656">
        <v>11</v>
      </c>
      <c r="B2656">
        <v>2018</v>
      </c>
      <c r="C2656" t="s">
        <v>34</v>
      </c>
      <c r="D2656" t="s">
        <v>48</v>
      </c>
      <c r="E2656" t="s">
        <v>35</v>
      </c>
      <c r="F2656">
        <v>3</v>
      </c>
      <c r="G2656" t="s">
        <v>38</v>
      </c>
      <c r="H2656" t="s">
        <v>46</v>
      </c>
      <c r="I2656" t="s">
        <v>51</v>
      </c>
      <c r="J2656">
        <v>1216.4000000000001</v>
      </c>
    </row>
    <row r="2657" spans="1:10" x14ac:dyDescent="0.25">
      <c r="A2657">
        <v>11</v>
      </c>
      <c r="B2657">
        <v>2018</v>
      </c>
      <c r="C2657" t="s">
        <v>34</v>
      </c>
      <c r="D2657" t="s">
        <v>48</v>
      </c>
      <c r="E2657" t="s">
        <v>35</v>
      </c>
      <c r="F2657">
        <v>4</v>
      </c>
      <c r="G2657" t="s">
        <v>38</v>
      </c>
      <c r="H2657" t="s">
        <v>2</v>
      </c>
      <c r="I2657" t="s">
        <v>51</v>
      </c>
      <c r="J2657">
        <v>904.1</v>
      </c>
    </row>
    <row r="2658" spans="1:10" x14ac:dyDescent="0.25">
      <c r="A2658">
        <v>11</v>
      </c>
      <c r="B2658">
        <v>2018</v>
      </c>
      <c r="C2658" t="s">
        <v>34</v>
      </c>
      <c r="D2658" t="s">
        <v>48</v>
      </c>
      <c r="E2658" t="s">
        <v>35</v>
      </c>
      <c r="F2658">
        <v>5</v>
      </c>
      <c r="G2658" t="s">
        <v>38</v>
      </c>
      <c r="H2658" t="s">
        <v>2</v>
      </c>
      <c r="I2658" t="s">
        <v>37</v>
      </c>
      <c r="J2658">
        <v>728.6</v>
      </c>
    </row>
    <row r="2659" spans="1:10" x14ac:dyDescent="0.25">
      <c r="A2659">
        <v>11</v>
      </c>
      <c r="B2659">
        <v>2018</v>
      </c>
      <c r="C2659" t="s">
        <v>34</v>
      </c>
      <c r="D2659" t="s">
        <v>48</v>
      </c>
      <c r="E2659" t="s">
        <v>35</v>
      </c>
      <c r="F2659">
        <v>6</v>
      </c>
      <c r="G2659" t="s">
        <v>38</v>
      </c>
      <c r="H2659" t="s">
        <v>46</v>
      </c>
      <c r="I2659" t="s">
        <v>37</v>
      </c>
      <c r="J2659">
        <v>1254.7</v>
      </c>
    </row>
    <row r="2660" spans="1:10" x14ac:dyDescent="0.25">
      <c r="A2660">
        <v>11</v>
      </c>
      <c r="B2660">
        <v>2018</v>
      </c>
      <c r="C2660" t="s">
        <v>34</v>
      </c>
      <c r="D2660" t="s">
        <v>49</v>
      </c>
      <c r="E2660" t="s">
        <v>35</v>
      </c>
      <c r="F2660">
        <v>1</v>
      </c>
      <c r="G2660" t="s">
        <v>45</v>
      </c>
      <c r="H2660" t="s">
        <v>2</v>
      </c>
      <c r="I2660" t="s">
        <v>37</v>
      </c>
      <c r="J2660">
        <v>801.7</v>
      </c>
    </row>
    <row r="2661" spans="1:10" x14ac:dyDescent="0.25">
      <c r="A2661">
        <v>11</v>
      </c>
      <c r="B2661">
        <v>2018</v>
      </c>
      <c r="C2661" t="s">
        <v>34</v>
      </c>
      <c r="D2661" t="s">
        <v>49</v>
      </c>
      <c r="E2661" t="s">
        <v>35</v>
      </c>
      <c r="F2661">
        <v>2</v>
      </c>
      <c r="G2661" t="s">
        <v>38</v>
      </c>
      <c r="H2661" t="s">
        <v>2</v>
      </c>
      <c r="I2661" t="s">
        <v>51</v>
      </c>
      <c r="J2661">
        <v>956</v>
      </c>
    </row>
    <row r="2662" spans="1:10" x14ac:dyDescent="0.25">
      <c r="A2662">
        <v>11</v>
      </c>
      <c r="B2662">
        <v>2018</v>
      </c>
      <c r="C2662" t="s">
        <v>34</v>
      </c>
      <c r="D2662" t="s">
        <v>49</v>
      </c>
      <c r="E2662" t="s">
        <v>35</v>
      </c>
      <c r="F2662">
        <v>3</v>
      </c>
      <c r="G2662" t="s">
        <v>45</v>
      </c>
      <c r="H2662" t="s">
        <v>2</v>
      </c>
      <c r="I2662" t="s">
        <v>51</v>
      </c>
      <c r="J2662">
        <v>827</v>
      </c>
    </row>
    <row r="2663" spans="1:10" x14ac:dyDescent="0.25">
      <c r="A2663">
        <v>11</v>
      </c>
      <c r="B2663">
        <v>2018</v>
      </c>
      <c r="C2663" t="s">
        <v>34</v>
      </c>
      <c r="D2663" t="s">
        <v>49</v>
      </c>
      <c r="E2663" t="s">
        <v>35</v>
      </c>
      <c r="F2663">
        <v>4</v>
      </c>
      <c r="G2663" t="s">
        <v>45</v>
      </c>
      <c r="H2663" t="s">
        <v>46</v>
      </c>
      <c r="I2663" t="s">
        <v>37</v>
      </c>
      <c r="J2663">
        <v>1223</v>
      </c>
    </row>
    <row r="2664" spans="1:10" x14ac:dyDescent="0.25">
      <c r="A2664">
        <v>11</v>
      </c>
      <c r="B2664">
        <v>2018</v>
      </c>
      <c r="C2664" t="s">
        <v>34</v>
      </c>
      <c r="D2664" t="s">
        <v>49</v>
      </c>
      <c r="E2664" t="s">
        <v>35</v>
      </c>
      <c r="F2664">
        <v>5</v>
      </c>
      <c r="G2664" t="s">
        <v>38</v>
      </c>
      <c r="H2664" t="s">
        <v>2</v>
      </c>
      <c r="I2664" t="s">
        <v>51</v>
      </c>
      <c r="J2664">
        <v>818.9</v>
      </c>
    </row>
    <row r="2665" spans="1:10" x14ac:dyDescent="0.25">
      <c r="A2665">
        <v>11</v>
      </c>
      <c r="B2665">
        <v>2018</v>
      </c>
      <c r="C2665" t="s">
        <v>34</v>
      </c>
      <c r="D2665" t="s">
        <v>49</v>
      </c>
      <c r="E2665" t="s">
        <v>35</v>
      </c>
      <c r="F2665">
        <v>6</v>
      </c>
      <c r="G2665" t="s">
        <v>45</v>
      </c>
      <c r="H2665" t="s">
        <v>2</v>
      </c>
      <c r="I2665" t="s">
        <v>37</v>
      </c>
      <c r="J2665">
        <v>866.8</v>
      </c>
    </row>
    <row r="2666" spans="1:10" x14ac:dyDescent="0.25">
      <c r="A2666">
        <v>12</v>
      </c>
      <c r="B2666">
        <v>2017</v>
      </c>
      <c r="C2666" t="s">
        <v>34</v>
      </c>
      <c r="D2666" t="s">
        <v>48</v>
      </c>
      <c r="E2666" t="s">
        <v>35</v>
      </c>
      <c r="F2666">
        <v>1</v>
      </c>
      <c r="G2666" t="s">
        <v>45</v>
      </c>
      <c r="H2666" t="s">
        <v>2</v>
      </c>
      <c r="I2666" t="s">
        <v>37</v>
      </c>
      <c r="J2666">
        <v>544.5</v>
      </c>
    </row>
    <row r="2667" spans="1:10" x14ac:dyDescent="0.25">
      <c r="A2667">
        <v>12</v>
      </c>
      <c r="B2667">
        <v>2017</v>
      </c>
      <c r="C2667" t="s">
        <v>34</v>
      </c>
      <c r="D2667" t="s">
        <v>48</v>
      </c>
      <c r="E2667" t="s">
        <v>35</v>
      </c>
      <c r="F2667">
        <v>2</v>
      </c>
      <c r="G2667" t="s">
        <v>45</v>
      </c>
      <c r="H2667" t="s">
        <v>46</v>
      </c>
      <c r="I2667" t="s">
        <v>37</v>
      </c>
      <c r="J2667">
        <v>986.4</v>
      </c>
    </row>
    <row r="2668" spans="1:10" x14ac:dyDescent="0.25">
      <c r="A2668">
        <v>12</v>
      </c>
      <c r="B2668">
        <v>2017</v>
      </c>
      <c r="C2668" t="s">
        <v>34</v>
      </c>
      <c r="D2668" t="s">
        <v>48</v>
      </c>
      <c r="E2668" t="s">
        <v>35</v>
      </c>
      <c r="F2668">
        <v>3</v>
      </c>
      <c r="G2668" t="s">
        <v>38</v>
      </c>
      <c r="H2668" t="s">
        <v>46</v>
      </c>
      <c r="I2668" t="s">
        <v>51</v>
      </c>
      <c r="J2668">
        <v>1019</v>
      </c>
    </row>
    <row r="2669" spans="1:10" x14ac:dyDescent="0.25">
      <c r="A2669">
        <v>12</v>
      </c>
      <c r="B2669">
        <v>2017</v>
      </c>
      <c r="C2669" t="s">
        <v>34</v>
      </c>
      <c r="D2669" t="s">
        <v>48</v>
      </c>
      <c r="E2669" t="s">
        <v>35</v>
      </c>
      <c r="F2669">
        <v>4</v>
      </c>
      <c r="G2669" t="s">
        <v>45</v>
      </c>
      <c r="H2669" t="s">
        <v>46</v>
      </c>
      <c r="I2669" t="s">
        <v>51</v>
      </c>
      <c r="J2669">
        <v>1057.5</v>
      </c>
    </row>
    <row r="2670" spans="1:10" x14ac:dyDescent="0.25">
      <c r="A2670">
        <v>12</v>
      </c>
      <c r="B2670">
        <v>2017</v>
      </c>
      <c r="C2670" t="s">
        <v>34</v>
      </c>
      <c r="D2670" t="s">
        <v>48</v>
      </c>
      <c r="E2670" t="s">
        <v>35</v>
      </c>
      <c r="F2670">
        <v>5</v>
      </c>
      <c r="G2670" t="s">
        <v>38</v>
      </c>
      <c r="H2670" t="s">
        <v>2</v>
      </c>
      <c r="I2670" t="s">
        <v>51</v>
      </c>
      <c r="J2670">
        <v>683.7</v>
      </c>
    </row>
    <row r="2671" spans="1:10" x14ac:dyDescent="0.25">
      <c r="A2671">
        <v>12</v>
      </c>
      <c r="B2671">
        <v>2017</v>
      </c>
      <c r="C2671" t="s">
        <v>34</v>
      </c>
      <c r="D2671" t="s">
        <v>48</v>
      </c>
      <c r="E2671" t="s">
        <v>35</v>
      </c>
      <c r="F2671">
        <v>6</v>
      </c>
      <c r="G2671" t="s">
        <v>38</v>
      </c>
      <c r="H2671" t="s">
        <v>46</v>
      </c>
      <c r="I2671" t="s">
        <v>51</v>
      </c>
      <c r="J2671">
        <v>983.2</v>
      </c>
    </row>
    <row r="2672" spans="1:10" x14ac:dyDescent="0.25">
      <c r="A2672">
        <v>12</v>
      </c>
      <c r="B2672">
        <v>2017</v>
      </c>
      <c r="C2672" t="s">
        <v>34</v>
      </c>
      <c r="D2672" t="s">
        <v>49</v>
      </c>
      <c r="E2672" t="s">
        <v>35</v>
      </c>
      <c r="F2672">
        <v>1</v>
      </c>
      <c r="G2672" t="s">
        <v>38</v>
      </c>
      <c r="H2672" t="s">
        <v>46</v>
      </c>
      <c r="I2672" t="s">
        <v>37</v>
      </c>
      <c r="J2672">
        <v>1119.8</v>
      </c>
    </row>
    <row r="2673" spans="1:10" x14ac:dyDescent="0.25">
      <c r="A2673">
        <v>12</v>
      </c>
      <c r="B2673">
        <v>2017</v>
      </c>
      <c r="C2673" t="s">
        <v>34</v>
      </c>
      <c r="D2673" t="s">
        <v>49</v>
      </c>
      <c r="E2673" t="s">
        <v>35</v>
      </c>
      <c r="F2673">
        <v>2</v>
      </c>
      <c r="G2673" t="s">
        <v>38</v>
      </c>
      <c r="H2673" t="s">
        <v>46</v>
      </c>
      <c r="I2673" t="s">
        <v>51</v>
      </c>
      <c r="J2673">
        <v>1111.7</v>
      </c>
    </row>
    <row r="2674" spans="1:10" x14ac:dyDescent="0.25">
      <c r="A2674">
        <v>12</v>
      </c>
      <c r="B2674">
        <v>2017</v>
      </c>
      <c r="C2674" t="s">
        <v>34</v>
      </c>
      <c r="D2674" t="s">
        <v>49</v>
      </c>
      <c r="E2674" t="s">
        <v>35</v>
      </c>
      <c r="F2674">
        <v>3</v>
      </c>
      <c r="G2674" t="s">
        <v>45</v>
      </c>
      <c r="H2674" t="s">
        <v>46</v>
      </c>
      <c r="I2674" t="s">
        <v>51</v>
      </c>
      <c r="J2674">
        <v>1172.5999999999999</v>
      </c>
    </row>
    <row r="2675" spans="1:10" x14ac:dyDescent="0.25">
      <c r="A2675">
        <v>12</v>
      </c>
      <c r="B2675">
        <v>2017</v>
      </c>
      <c r="C2675" t="s">
        <v>34</v>
      </c>
      <c r="D2675" t="s">
        <v>49</v>
      </c>
      <c r="E2675" t="s">
        <v>35</v>
      </c>
      <c r="F2675">
        <v>4</v>
      </c>
      <c r="G2675" t="s">
        <v>38</v>
      </c>
      <c r="H2675" t="s">
        <v>46</v>
      </c>
      <c r="I2675" t="s">
        <v>51</v>
      </c>
      <c r="J2675">
        <v>1027.9000000000001</v>
      </c>
    </row>
    <row r="2676" spans="1:10" x14ac:dyDescent="0.25">
      <c r="A2676">
        <v>12</v>
      </c>
      <c r="B2676">
        <v>2017</v>
      </c>
      <c r="C2676" t="s">
        <v>34</v>
      </c>
      <c r="D2676" t="s">
        <v>49</v>
      </c>
      <c r="E2676" t="s">
        <v>35</v>
      </c>
      <c r="F2676">
        <v>5</v>
      </c>
      <c r="G2676" t="s">
        <v>38</v>
      </c>
      <c r="H2676" t="s">
        <v>2</v>
      </c>
      <c r="I2676" t="s">
        <v>37</v>
      </c>
      <c r="J2676">
        <v>706</v>
      </c>
    </row>
    <row r="2677" spans="1:10" x14ac:dyDescent="0.25">
      <c r="A2677">
        <v>12</v>
      </c>
      <c r="B2677">
        <v>2017</v>
      </c>
      <c r="C2677" t="s">
        <v>34</v>
      </c>
      <c r="D2677" t="s">
        <v>49</v>
      </c>
      <c r="E2677" t="s">
        <v>35</v>
      </c>
      <c r="F2677">
        <v>6</v>
      </c>
      <c r="G2677" t="s">
        <v>38</v>
      </c>
      <c r="H2677" t="s">
        <v>2</v>
      </c>
      <c r="I2677" t="s">
        <v>51</v>
      </c>
      <c r="J2677">
        <v>675.4</v>
      </c>
    </row>
    <row r="2678" spans="1:10" x14ac:dyDescent="0.25">
      <c r="A2678">
        <v>12</v>
      </c>
      <c r="B2678">
        <v>2018</v>
      </c>
      <c r="C2678" t="s">
        <v>34</v>
      </c>
      <c r="D2678" t="s">
        <v>48</v>
      </c>
      <c r="E2678" t="s">
        <v>35</v>
      </c>
      <c r="F2678">
        <v>1</v>
      </c>
      <c r="G2678" t="s">
        <v>45</v>
      </c>
      <c r="H2678" t="s">
        <v>46</v>
      </c>
      <c r="I2678" t="s">
        <v>37</v>
      </c>
      <c r="J2678">
        <v>1115.5999999999999</v>
      </c>
    </row>
    <row r="2679" spans="1:10" x14ac:dyDescent="0.25">
      <c r="A2679">
        <v>12</v>
      </c>
      <c r="B2679">
        <v>2018</v>
      </c>
      <c r="C2679" t="s">
        <v>34</v>
      </c>
      <c r="D2679" t="s">
        <v>48</v>
      </c>
      <c r="E2679" t="s">
        <v>35</v>
      </c>
      <c r="F2679">
        <v>2</v>
      </c>
      <c r="G2679" t="s">
        <v>45</v>
      </c>
      <c r="H2679" t="s">
        <v>2</v>
      </c>
      <c r="I2679" t="s">
        <v>37</v>
      </c>
      <c r="J2679">
        <v>637.9</v>
      </c>
    </row>
    <row r="2680" spans="1:10" x14ac:dyDescent="0.25">
      <c r="A2680">
        <v>12</v>
      </c>
      <c r="B2680">
        <v>2018</v>
      </c>
      <c r="C2680" t="s">
        <v>34</v>
      </c>
      <c r="D2680" t="s">
        <v>48</v>
      </c>
      <c r="E2680" t="s">
        <v>35</v>
      </c>
      <c r="F2680">
        <v>3</v>
      </c>
      <c r="G2680" t="s">
        <v>45</v>
      </c>
      <c r="H2680" t="s">
        <v>46</v>
      </c>
      <c r="I2680" t="s">
        <v>51</v>
      </c>
      <c r="J2680">
        <v>1029.7</v>
      </c>
    </row>
    <row r="2681" spans="1:10" x14ac:dyDescent="0.25">
      <c r="A2681">
        <v>12</v>
      </c>
      <c r="B2681">
        <v>2018</v>
      </c>
      <c r="C2681" t="s">
        <v>34</v>
      </c>
      <c r="D2681" t="s">
        <v>48</v>
      </c>
      <c r="E2681" t="s">
        <v>35</v>
      </c>
      <c r="F2681">
        <v>4</v>
      </c>
      <c r="G2681" t="s">
        <v>45</v>
      </c>
      <c r="H2681" t="s">
        <v>2</v>
      </c>
      <c r="I2681" t="s">
        <v>37</v>
      </c>
      <c r="J2681">
        <v>721.5</v>
      </c>
    </row>
    <row r="2682" spans="1:10" x14ac:dyDescent="0.25">
      <c r="A2682">
        <v>12</v>
      </c>
      <c r="B2682">
        <v>2018</v>
      </c>
      <c r="C2682" t="s">
        <v>34</v>
      </c>
      <c r="D2682" t="s">
        <v>48</v>
      </c>
      <c r="E2682" t="s">
        <v>35</v>
      </c>
      <c r="F2682">
        <v>5</v>
      </c>
      <c r="G2682" t="s">
        <v>38</v>
      </c>
      <c r="H2682" t="s">
        <v>2</v>
      </c>
      <c r="I2682" t="s">
        <v>51</v>
      </c>
      <c r="J2682">
        <v>631.6</v>
      </c>
    </row>
    <row r="2683" spans="1:10" x14ac:dyDescent="0.25">
      <c r="A2683">
        <v>12</v>
      </c>
      <c r="B2683">
        <v>2018</v>
      </c>
      <c r="C2683" t="s">
        <v>34</v>
      </c>
      <c r="D2683" t="s">
        <v>48</v>
      </c>
      <c r="E2683" t="s">
        <v>35</v>
      </c>
      <c r="F2683">
        <v>6</v>
      </c>
      <c r="G2683" t="s">
        <v>45</v>
      </c>
      <c r="H2683" t="s">
        <v>46</v>
      </c>
      <c r="I2683" t="s">
        <v>37</v>
      </c>
      <c r="J2683">
        <v>1203.5999999999999</v>
      </c>
    </row>
    <row r="2684" spans="1:10" x14ac:dyDescent="0.25">
      <c r="A2684">
        <v>12</v>
      </c>
      <c r="B2684">
        <v>2018</v>
      </c>
      <c r="C2684" t="s">
        <v>34</v>
      </c>
      <c r="D2684" t="s">
        <v>49</v>
      </c>
      <c r="E2684" t="s">
        <v>35</v>
      </c>
      <c r="F2684">
        <v>1</v>
      </c>
      <c r="G2684" t="s">
        <v>45</v>
      </c>
      <c r="H2684" t="s">
        <v>46</v>
      </c>
      <c r="I2684" t="s">
        <v>37</v>
      </c>
      <c r="J2684">
        <v>1406.5</v>
      </c>
    </row>
    <row r="2685" spans="1:10" x14ac:dyDescent="0.25">
      <c r="A2685">
        <v>12</v>
      </c>
      <c r="B2685">
        <v>2018</v>
      </c>
      <c r="C2685" t="s">
        <v>34</v>
      </c>
      <c r="D2685" t="s">
        <v>49</v>
      </c>
      <c r="E2685" t="s">
        <v>35</v>
      </c>
      <c r="F2685">
        <v>2</v>
      </c>
      <c r="G2685" t="s">
        <v>45</v>
      </c>
      <c r="H2685" t="s">
        <v>2</v>
      </c>
      <c r="I2685" t="s">
        <v>51</v>
      </c>
      <c r="J2685">
        <v>796</v>
      </c>
    </row>
    <row r="2686" spans="1:10" x14ac:dyDescent="0.25">
      <c r="A2686">
        <v>12</v>
      </c>
      <c r="B2686">
        <v>2018</v>
      </c>
      <c r="C2686" t="s">
        <v>34</v>
      </c>
      <c r="D2686" t="s">
        <v>49</v>
      </c>
      <c r="E2686" t="s">
        <v>35</v>
      </c>
      <c r="F2686">
        <v>3</v>
      </c>
      <c r="G2686" t="s">
        <v>38</v>
      </c>
      <c r="H2686" t="s">
        <v>46</v>
      </c>
      <c r="I2686" t="s">
        <v>51</v>
      </c>
      <c r="J2686">
        <v>1460.2</v>
      </c>
    </row>
    <row r="2687" spans="1:10" x14ac:dyDescent="0.25">
      <c r="A2687">
        <v>12</v>
      </c>
      <c r="B2687">
        <v>2018</v>
      </c>
      <c r="C2687" t="s">
        <v>34</v>
      </c>
      <c r="D2687" t="s">
        <v>49</v>
      </c>
      <c r="E2687" t="s">
        <v>35</v>
      </c>
      <c r="F2687">
        <v>4</v>
      </c>
      <c r="G2687" t="s">
        <v>45</v>
      </c>
      <c r="H2687" t="s">
        <v>46</v>
      </c>
      <c r="I2687" t="s">
        <v>37</v>
      </c>
      <c r="J2687">
        <v>1299.2</v>
      </c>
    </row>
    <row r="2688" spans="1:10" x14ac:dyDescent="0.25">
      <c r="A2688">
        <v>12</v>
      </c>
      <c r="B2688">
        <v>2018</v>
      </c>
      <c r="C2688" t="s">
        <v>34</v>
      </c>
      <c r="D2688" t="s">
        <v>49</v>
      </c>
      <c r="E2688" t="s">
        <v>35</v>
      </c>
      <c r="F2688">
        <v>5</v>
      </c>
      <c r="G2688" t="s">
        <v>45</v>
      </c>
      <c r="H2688" t="s">
        <v>46</v>
      </c>
      <c r="I2688" t="s">
        <v>51</v>
      </c>
      <c r="J2688">
        <v>1279.5999999999999</v>
      </c>
    </row>
    <row r="2689" spans="1:10" x14ac:dyDescent="0.25">
      <c r="A2689">
        <v>12</v>
      </c>
      <c r="B2689">
        <v>2018</v>
      </c>
      <c r="C2689" t="s">
        <v>34</v>
      </c>
      <c r="D2689" t="s">
        <v>49</v>
      </c>
      <c r="E2689" t="s">
        <v>35</v>
      </c>
      <c r="F2689">
        <v>6</v>
      </c>
      <c r="G2689" t="s">
        <v>38</v>
      </c>
      <c r="H2689" t="s">
        <v>2</v>
      </c>
      <c r="I2689" t="s">
        <v>51</v>
      </c>
      <c r="J2689">
        <v>922.4</v>
      </c>
    </row>
    <row r="2690" spans="1:10" x14ac:dyDescent="0.25">
      <c r="A2690">
        <v>13</v>
      </c>
      <c r="B2690">
        <v>2017</v>
      </c>
      <c r="C2690" t="s">
        <v>34</v>
      </c>
      <c r="D2690" t="s">
        <v>48</v>
      </c>
      <c r="E2690" t="s">
        <v>35</v>
      </c>
      <c r="F2690">
        <v>1</v>
      </c>
      <c r="G2690" t="s">
        <v>38</v>
      </c>
      <c r="H2690" t="s">
        <v>46</v>
      </c>
      <c r="I2690" t="s">
        <v>51</v>
      </c>
      <c r="J2690">
        <v>1062.5999999999999</v>
      </c>
    </row>
    <row r="2691" spans="1:10" x14ac:dyDescent="0.25">
      <c r="A2691">
        <v>13</v>
      </c>
      <c r="B2691">
        <v>2017</v>
      </c>
      <c r="C2691" t="s">
        <v>34</v>
      </c>
      <c r="D2691" t="s">
        <v>48</v>
      </c>
      <c r="E2691" t="s">
        <v>35</v>
      </c>
      <c r="F2691">
        <v>2</v>
      </c>
      <c r="G2691" t="s">
        <v>38</v>
      </c>
      <c r="H2691" t="s">
        <v>46</v>
      </c>
      <c r="I2691" t="s">
        <v>51</v>
      </c>
      <c r="J2691">
        <v>829.9</v>
      </c>
    </row>
    <row r="2692" spans="1:10" x14ac:dyDescent="0.25">
      <c r="A2692">
        <v>13</v>
      </c>
      <c r="B2692">
        <v>2017</v>
      </c>
      <c r="C2692" t="s">
        <v>34</v>
      </c>
      <c r="D2692" t="s">
        <v>48</v>
      </c>
      <c r="E2692" t="s">
        <v>35</v>
      </c>
      <c r="F2692">
        <v>3</v>
      </c>
      <c r="G2692" t="s">
        <v>38</v>
      </c>
      <c r="H2692" t="s">
        <v>2</v>
      </c>
      <c r="I2692" t="s">
        <v>37</v>
      </c>
      <c r="J2692">
        <v>663.6</v>
      </c>
    </row>
    <row r="2693" spans="1:10" x14ac:dyDescent="0.25">
      <c r="A2693">
        <v>13</v>
      </c>
      <c r="B2693">
        <v>2017</v>
      </c>
      <c r="C2693" t="s">
        <v>34</v>
      </c>
      <c r="D2693" t="s">
        <v>48</v>
      </c>
      <c r="E2693" t="s">
        <v>35</v>
      </c>
      <c r="F2693">
        <v>4</v>
      </c>
      <c r="G2693" t="s">
        <v>38</v>
      </c>
      <c r="H2693" t="s">
        <v>46</v>
      </c>
      <c r="I2693" t="s">
        <v>37</v>
      </c>
      <c r="J2693">
        <v>989.4</v>
      </c>
    </row>
    <row r="2694" spans="1:10" x14ac:dyDescent="0.25">
      <c r="A2694">
        <v>13</v>
      </c>
      <c r="B2694">
        <v>2017</v>
      </c>
      <c r="C2694" t="s">
        <v>34</v>
      </c>
      <c r="D2694" t="s">
        <v>48</v>
      </c>
      <c r="E2694" t="s">
        <v>35</v>
      </c>
      <c r="F2694">
        <v>5</v>
      </c>
      <c r="G2694" t="s">
        <v>45</v>
      </c>
      <c r="H2694" t="s">
        <v>2</v>
      </c>
      <c r="I2694" t="s">
        <v>37</v>
      </c>
      <c r="J2694">
        <v>592.4</v>
      </c>
    </row>
    <row r="2695" spans="1:10" x14ac:dyDescent="0.25">
      <c r="A2695">
        <v>13</v>
      </c>
      <c r="B2695">
        <v>2017</v>
      </c>
      <c r="C2695" t="s">
        <v>34</v>
      </c>
      <c r="D2695" t="s">
        <v>48</v>
      </c>
      <c r="E2695" t="s">
        <v>35</v>
      </c>
      <c r="F2695">
        <v>6</v>
      </c>
      <c r="G2695" t="s">
        <v>38</v>
      </c>
      <c r="H2695" t="s">
        <v>46</v>
      </c>
      <c r="I2695" t="s">
        <v>37</v>
      </c>
      <c r="J2695">
        <v>977.8</v>
      </c>
    </row>
    <row r="2696" spans="1:10" x14ac:dyDescent="0.25">
      <c r="A2696">
        <v>13</v>
      </c>
      <c r="B2696">
        <v>2017</v>
      </c>
      <c r="C2696" t="s">
        <v>34</v>
      </c>
      <c r="D2696" t="s">
        <v>49</v>
      </c>
      <c r="E2696" t="s">
        <v>35</v>
      </c>
      <c r="F2696">
        <v>1</v>
      </c>
      <c r="G2696" t="s">
        <v>45</v>
      </c>
      <c r="H2696" t="s">
        <v>2</v>
      </c>
      <c r="I2696" t="s">
        <v>37</v>
      </c>
      <c r="J2696">
        <v>757.6</v>
      </c>
    </row>
    <row r="2697" spans="1:10" x14ac:dyDescent="0.25">
      <c r="A2697">
        <v>13</v>
      </c>
      <c r="B2697">
        <v>2017</v>
      </c>
      <c r="C2697" t="s">
        <v>34</v>
      </c>
      <c r="D2697" t="s">
        <v>49</v>
      </c>
      <c r="E2697" t="s">
        <v>35</v>
      </c>
      <c r="F2697">
        <v>2</v>
      </c>
      <c r="G2697" t="s">
        <v>38</v>
      </c>
      <c r="H2697" t="s">
        <v>2</v>
      </c>
      <c r="I2697" t="s">
        <v>37</v>
      </c>
      <c r="J2697">
        <v>700.5</v>
      </c>
    </row>
    <row r="2698" spans="1:10" x14ac:dyDescent="0.25">
      <c r="A2698">
        <v>13</v>
      </c>
      <c r="B2698">
        <v>2017</v>
      </c>
      <c r="C2698" t="s">
        <v>34</v>
      </c>
      <c r="D2698" t="s">
        <v>49</v>
      </c>
      <c r="E2698" t="s">
        <v>35</v>
      </c>
      <c r="F2698">
        <v>3</v>
      </c>
      <c r="G2698" t="s">
        <v>38</v>
      </c>
      <c r="H2698" t="s">
        <v>2</v>
      </c>
      <c r="I2698" t="s">
        <v>37</v>
      </c>
      <c r="J2698">
        <v>642.5</v>
      </c>
    </row>
    <row r="2699" spans="1:10" x14ac:dyDescent="0.25">
      <c r="A2699">
        <v>13</v>
      </c>
      <c r="B2699">
        <v>2017</v>
      </c>
      <c r="C2699" t="s">
        <v>34</v>
      </c>
      <c r="D2699" t="s">
        <v>49</v>
      </c>
      <c r="E2699" t="s">
        <v>35</v>
      </c>
      <c r="F2699">
        <v>4</v>
      </c>
      <c r="G2699" t="s">
        <v>45</v>
      </c>
      <c r="H2699" t="s">
        <v>46</v>
      </c>
      <c r="I2699" t="s">
        <v>51</v>
      </c>
      <c r="J2699">
        <v>1030.5999999999999</v>
      </c>
    </row>
    <row r="2700" spans="1:10" x14ac:dyDescent="0.25">
      <c r="A2700">
        <v>13</v>
      </c>
      <c r="B2700">
        <v>2017</v>
      </c>
      <c r="C2700" t="s">
        <v>34</v>
      </c>
      <c r="D2700" t="s">
        <v>49</v>
      </c>
      <c r="E2700" t="s">
        <v>35</v>
      </c>
      <c r="F2700">
        <v>5</v>
      </c>
      <c r="G2700" t="s">
        <v>38</v>
      </c>
      <c r="H2700" t="s">
        <v>2</v>
      </c>
      <c r="I2700" t="s">
        <v>37</v>
      </c>
      <c r="J2700">
        <v>637.5</v>
      </c>
    </row>
    <row r="2701" spans="1:10" x14ac:dyDescent="0.25">
      <c r="A2701">
        <v>13</v>
      </c>
      <c r="B2701">
        <v>2017</v>
      </c>
      <c r="C2701" t="s">
        <v>34</v>
      </c>
      <c r="D2701" t="s">
        <v>49</v>
      </c>
      <c r="E2701" t="s">
        <v>35</v>
      </c>
      <c r="F2701">
        <v>6</v>
      </c>
      <c r="G2701" t="s">
        <v>45</v>
      </c>
      <c r="H2701" t="s">
        <v>46</v>
      </c>
      <c r="I2701" t="s">
        <v>37</v>
      </c>
      <c r="J2701">
        <v>1264.5</v>
      </c>
    </row>
    <row r="2702" spans="1:10" x14ac:dyDescent="0.25">
      <c r="A2702">
        <v>13</v>
      </c>
      <c r="B2702">
        <v>2018</v>
      </c>
      <c r="C2702" t="s">
        <v>34</v>
      </c>
      <c r="D2702" t="s">
        <v>48</v>
      </c>
      <c r="E2702" t="s">
        <v>35</v>
      </c>
      <c r="F2702">
        <v>1</v>
      </c>
      <c r="G2702" t="s">
        <v>38</v>
      </c>
      <c r="H2702" t="s">
        <v>46</v>
      </c>
      <c r="I2702" t="s">
        <v>37</v>
      </c>
      <c r="J2702">
        <v>1216.8</v>
      </c>
    </row>
    <row r="2703" spans="1:10" x14ac:dyDescent="0.25">
      <c r="A2703">
        <v>13</v>
      </c>
      <c r="B2703">
        <v>2018</v>
      </c>
      <c r="C2703" t="s">
        <v>34</v>
      </c>
      <c r="D2703" t="s">
        <v>48</v>
      </c>
      <c r="E2703" t="s">
        <v>35</v>
      </c>
      <c r="F2703">
        <v>2</v>
      </c>
      <c r="G2703" t="s">
        <v>45</v>
      </c>
      <c r="H2703" t="s">
        <v>46</v>
      </c>
      <c r="I2703" t="s">
        <v>51</v>
      </c>
      <c r="J2703">
        <v>1139.5</v>
      </c>
    </row>
    <row r="2704" spans="1:10" x14ac:dyDescent="0.25">
      <c r="A2704">
        <v>13</v>
      </c>
      <c r="B2704">
        <v>2018</v>
      </c>
      <c r="C2704" t="s">
        <v>34</v>
      </c>
      <c r="D2704" t="s">
        <v>48</v>
      </c>
      <c r="E2704" t="s">
        <v>35</v>
      </c>
      <c r="F2704">
        <v>3</v>
      </c>
      <c r="G2704" t="s">
        <v>45</v>
      </c>
      <c r="H2704" t="s">
        <v>2</v>
      </c>
      <c r="I2704" t="s">
        <v>37</v>
      </c>
      <c r="J2704">
        <v>737.3</v>
      </c>
    </row>
    <row r="2705" spans="1:10" x14ac:dyDescent="0.25">
      <c r="A2705">
        <v>13</v>
      </c>
      <c r="B2705">
        <v>2018</v>
      </c>
      <c r="C2705" t="s">
        <v>34</v>
      </c>
      <c r="D2705" t="s">
        <v>48</v>
      </c>
      <c r="E2705" t="s">
        <v>35</v>
      </c>
      <c r="F2705">
        <v>4</v>
      </c>
      <c r="G2705" t="s">
        <v>38</v>
      </c>
      <c r="H2705" t="s">
        <v>2</v>
      </c>
      <c r="I2705" t="s">
        <v>37</v>
      </c>
      <c r="J2705">
        <v>767.9</v>
      </c>
    </row>
    <row r="2706" spans="1:10" x14ac:dyDescent="0.25">
      <c r="A2706">
        <v>13</v>
      </c>
      <c r="B2706">
        <v>2018</v>
      </c>
      <c r="C2706" t="s">
        <v>34</v>
      </c>
      <c r="D2706" t="s">
        <v>48</v>
      </c>
      <c r="E2706" t="s">
        <v>35</v>
      </c>
      <c r="F2706">
        <v>5</v>
      </c>
      <c r="G2706" t="s">
        <v>45</v>
      </c>
      <c r="H2706" t="s">
        <v>2</v>
      </c>
      <c r="I2706" t="s">
        <v>37</v>
      </c>
      <c r="J2706">
        <v>763.8</v>
      </c>
    </row>
    <row r="2707" spans="1:10" x14ac:dyDescent="0.25">
      <c r="A2707">
        <v>13</v>
      </c>
      <c r="B2707">
        <v>2018</v>
      </c>
      <c r="C2707" t="s">
        <v>34</v>
      </c>
      <c r="D2707" t="s">
        <v>48</v>
      </c>
      <c r="E2707" t="s">
        <v>35</v>
      </c>
      <c r="F2707">
        <v>6</v>
      </c>
      <c r="G2707" t="s">
        <v>45</v>
      </c>
      <c r="H2707" t="s">
        <v>2</v>
      </c>
      <c r="I2707" t="s">
        <v>51</v>
      </c>
      <c r="J2707">
        <v>808.9</v>
      </c>
    </row>
    <row r="2708" spans="1:10" x14ac:dyDescent="0.25">
      <c r="A2708">
        <v>13</v>
      </c>
      <c r="B2708">
        <v>2018</v>
      </c>
      <c r="C2708" t="s">
        <v>34</v>
      </c>
      <c r="D2708" t="s">
        <v>49</v>
      </c>
      <c r="E2708" t="s">
        <v>35</v>
      </c>
      <c r="F2708">
        <v>1</v>
      </c>
      <c r="G2708" t="s">
        <v>38</v>
      </c>
      <c r="H2708" t="s">
        <v>46</v>
      </c>
      <c r="I2708" t="s">
        <v>37</v>
      </c>
      <c r="J2708">
        <v>1223.8</v>
      </c>
    </row>
    <row r="2709" spans="1:10" x14ac:dyDescent="0.25">
      <c r="A2709">
        <v>13</v>
      </c>
      <c r="B2709">
        <v>2018</v>
      </c>
      <c r="C2709" t="s">
        <v>34</v>
      </c>
      <c r="D2709" t="s">
        <v>49</v>
      </c>
      <c r="E2709" t="s">
        <v>35</v>
      </c>
      <c r="F2709">
        <v>2</v>
      </c>
      <c r="G2709" t="s">
        <v>45</v>
      </c>
      <c r="H2709" t="s">
        <v>46</v>
      </c>
      <c r="I2709" t="s">
        <v>37</v>
      </c>
      <c r="J2709">
        <v>1247</v>
      </c>
    </row>
    <row r="2710" spans="1:10" x14ac:dyDescent="0.25">
      <c r="A2710">
        <v>13</v>
      </c>
      <c r="B2710">
        <v>2018</v>
      </c>
      <c r="C2710" t="s">
        <v>34</v>
      </c>
      <c r="D2710" t="s">
        <v>49</v>
      </c>
      <c r="E2710" t="s">
        <v>35</v>
      </c>
      <c r="F2710">
        <v>3</v>
      </c>
      <c r="G2710" t="s">
        <v>38</v>
      </c>
      <c r="H2710" t="s">
        <v>46</v>
      </c>
      <c r="I2710" t="s">
        <v>51</v>
      </c>
      <c r="J2710">
        <v>1281.5999999999999</v>
      </c>
    </row>
    <row r="2711" spans="1:10" x14ac:dyDescent="0.25">
      <c r="A2711">
        <v>13</v>
      </c>
      <c r="B2711">
        <v>2018</v>
      </c>
      <c r="C2711" t="s">
        <v>34</v>
      </c>
      <c r="D2711" t="s">
        <v>49</v>
      </c>
      <c r="E2711" t="s">
        <v>35</v>
      </c>
      <c r="F2711">
        <v>4</v>
      </c>
      <c r="G2711" t="s">
        <v>38</v>
      </c>
      <c r="H2711" t="s">
        <v>46</v>
      </c>
      <c r="I2711" t="s">
        <v>37</v>
      </c>
      <c r="J2711">
        <v>1301.2</v>
      </c>
    </row>
    <row r="2712" spans="1:10" x14ac:dyDescent="0.25">
      <c r="A2712">
        <v>13</v>
      </c>
      <c r="B2712">
        <v>2018</v>
      </c>
      <c r="C2712" t="s">
        <v>34</v>
      </c>
      <c r="D2712" t="s">
        <v>49</v>
      </c>
      <c r="E2712" t="s">
        <v>35</v>
      </c>
      <c r="F2712">
        <v>5</v>
      </c>
      <c r="G2712" t="s">
        <v>38</v>
      </c>
      <c r="H2712" t="s">
        <v>2</v>
      </c>
      <c r="I2712" t="s">
        <v>51</v>
      </c>
      <c r="J2712">
        <v>937.5</v>
      </c>
    </row>
    <row r="2713" spans="1:10" x14ac:dyDescent="0.25">
      <c r="A2713">
        <v>13</v>
      </c>
      <c r="B2713">
        <v>2018</v>
      </c>
      <c r="C2713" t="s">
        <v>34</v>
      </c>
      <c r="D2713" t="s">
        <v>49</v>
      </c>
      <c r="E2713" t="s">
        <v>35</v>
      </c>
      <c r="F2713">
        <v>6</v>
      </c>
      <c r="G2713" t="s">
        <v>38</v>
      </c>
      <c r="H2713" t="s">
        <v>46</v>
      </c>
      <c r="I2713" t="s">
        <v>37</v>
      </c>
      <c r="J2713">
        <v>1327.7</v>
      </c>
    </row>
    <row r="2714" spans="1:10" x14ac:dyDescent="0.25">
      <c r="A2714">
        <v>14</v>
      </c>
      <c r="B2714">
        <v>2017</v>
      </c>
      <c r="C2714" t="s">
        <v>34</v>
      </c>
      <c r="D2714" t="s">
        <v>48</v>
      </c>
      <c r="E2714" t="s">
        <v>35</v>
      </c>
      <c r="F2714">
        <v>1</v>
      </c>
      <c r="G2714" t="s">
        <v>45</v>
      </c>
      <c r="H2714" t="s">
        <v>46</v>
      </c>
      <c r="I2714" t="s">
        <v>37</v>
      </c>
      <c r="J2714">
        <v>907.1</v>
      </c>
    </row>
    <row r="2715" spans="1:10" x14ac:dyDescent="0.25">
      <c r="A2715">
        <v>14</v>
      </c>
      <c r="B2715">
        <v>2017</v>
      </c>
      <c r="C2715" t="s">
        <v>34</v>
      </c>
      <c r="D2715" t="s">
        <v>48</v>
      </c>
      <c r="E2715" t="s">
        <v>35</v>
      </c>
      <c r="F2715">
        <v>2</v>
      </c>
      <c r="G2715" t="s">
        <v>45</v>
      </c>
      <c r="H2715" t="s">
        <v>2</v>
      </c>
      <c r="I2715" t="s">
        <v>37</v>
      </c>
      <c r="J2715">
        <v>629.5</v>
      </c>
    </row>
    <row r="2716" spans="1:10" x14ac:dyDescent="0.25">
      <c r="A2716">
        <v>14</v>
      </c>
      <c r="B2716">
        <v>2017</v>
      </c>
      <c r="C2716" t="s">
        <v>34</v>
      </c>
      <c r="D2716" t="s">
        <v>48</v>
      </c>
      <c r="E2716" t="s">
        <v>35</v>
      </c>
      <c r="F2716">
        <v>3</v>
      </c>
      <c r="G2716" t="s">
        <v>45</v>
      </c>
      <c r="H2716" t="s">
        <v>46</v>
      </c>
      <c r="I2716" t="s">
        <v>51</v>
      </c>
      <c r="J2716">
        <v>1037.3</v>
      </c>
    </row>
    <row r="2717" spans="1:10" x14ac:dyDescent="0.25">
      <c r="A2717">
        <v>14</v>
      </c>
      <c r="B2717">
        <v>2017</v>
      </c>
      <c r="C2717" t="s">
        <v>34</v>
      </c>
      <c r="D2717" t="s">
        <v>48</v>
      </c>
      <c r="E2717" t="s">
        <v>35</v>
      </c>
      <c r="F2717">
        <v>4</v>
      </c>
      <c r="G2717" t="s">
        <v>38</v>
      </c>
      <c r="H2717" t="s">
        <v>46</v>
      </c>
      <c r="I2717" t="s">
        <v>51</v>
      </c>
      <c r="J2717">
        <v>1047.7</v>
      </c>
    </row>
    <row r="2718" spans="1:10" x14ac:dyDescent="0.25">
      <c r="A2718">
        <v>14</v>
      </c>
      <c r="B2718">
        <v>2017</v>
      </c>
      <c r="C2718" t="s">
        <v>34</v>
      </c>
      <c r="D2718" t="s">
        <v>48</v>
      </c>
      <c r="E2718" t="s">
        <v>35</v>
      </c>
      <c r="F2718">
        <v>5</v>
      </c>
      <c r="G2718" t="s">
        <v>38</v>
      </c>
      <c r="H2718" t="s">
        <v>46</v>
      </c>
      <c r="I2718" t="s">
        <v>51</v>
      </c>
      <c r="J2718">
        <v>1112.4000000000001</v>
      </c>
    </row>
    <row r="2719" spans="1:10" x14ac:dyDescent="0.25">
      <c r="A2719">
        <v>14</v>
      </c>
      <c r="B2719">
        <v>2017</v>
      </c>
      <c r="C2719" t="s">
        <v>34</v>
      </c>
      <c r="D2719" t="s">
        <v>48</v>
      </c>
      <c r="E2719" t="s">
        <v>35</v>
      </c>
      <c r="F2719">
        <v>6</v>
      </c>
      <c r="G2719" t="s">
        <v>38</v>
      </c>
      <c r="H2719" t="s">
        <v>2</v>
      </c>
      <c r="I2719" t="s">
        <v>37</v>
      </c>
      <c r="J2719">
        <v>664.2</v>
      </c>
    </row>
    <row r="2720" spans="1:10" x14ac:dyDescent="0.25">
      <c r="A2720">
        <v>14</v>
      </c>
      <c r="B2720">
        <v>2017</v>
      </c>
      <c r="C2720" t="s">
        <v>34</v>
      </c>
      <c r="D2720" t="s">
        <v>49</v>
      </c>
      <c r="E2720" t="s">
        <v>35</v>
      </c>
      <c r="F2720">
        <v>1</v>
      </c>
      <c r="G2720" t="s">
        <v>45</v>
      </c>
      <c r="H2720" t="s">
        <v>2</v>
      </c>
      <c r="I2720" t="s">
        <v>37</v>
      </c>
      <c r="J2720">
        <v>656.5</v>
      </c>
    </row>
    <row r="2721" spans="1:10" x14ac:dyDescent="0.25">
      <c r="A2721">
        <v>14</v>
      </c>
      <c r="B2721">
        <v>2017</v>
      </c>
      <c r="C2721" t="s">
        <v>34</v>
      </c>
      <c r="D2721" t="s">
        <v>49</v>
      </c>
      <c r="E2721" t="s">
        <v>35</v>
      </c>
      <c r="F2721">
        <v>2</v>
      </c>
      <c r="G2721" t="s">
        <v>45</v>
      </c>
      <c r="H2721" t="s">
        <v>2</v>
      </c>
      <c r="I2721" t="s">
        <v>51</v>
      </c>
      <c r="J2721">
        <v>833.5</v>
      </c>
    </row>
    <row r="2722" spans="1:10" x14ac:dyDescent="0.25">
      <c r="A2722">
        <v>14</v>
      </c>
      <c r="B2722">
        <v>2017</v>
      </c>
      <c r="C2722" t="s">
        <v>34</v>
      </c>
      <c r="D2722" t="s">
        <v>49</v>
      </c>
      <c r="E2722" t="s">
        <v>35</v>
      </c>
      <c r="F2722">
        <v>3</v>
      </c>
      <c r="G2722" t="s">
        <v>38</v>
      </c>
      <c r="H2722" t="s">
        <v>2</v>
      </c>
      <c r="I2722" t="s">
        <v>37</v>
      </c>
      <c r="J2722">
        <v>725.4</v>
      </c>
    </row>
    <row r="2723" spans="1:10" x14ac:dyDescent="0.25">
      <c r="A2723">
        <v>14</v>
      </c>
      <c r="B2723">
        <v>2017</v>
      </c>
      <c r="C2723" t="s">
        <v>34</v>
      </c>
      <c r="D2723" t="s">
        <v>49</v>
      </c>
      <c r="E2723" t="s">
        <v>35</v>
      </c>
      <c r="F2723">
        <v>4</v>
      </c>
      <c r="G2723" t="s">
        <v>45</v>
      </c>
      <c r="H2723" t="s">
        <v>46</v>
      </c>
      <c r="I2723" t="s">
        <v>51</v>
      </c>
      <c r="J2723">
        <v>953.8</v>
      </c>
    </row>
    <row r="2724" spans="1:10" x14ac:dyDescent="0.25">
      <c r="A2724">
        <v>14</v>
      </c>
      <c r="B2724">
        <v>2017</v>
      </c>
      <c r="C2724" t="s">
        <v>34</v>
      </c>
      <c r="D2724" t="s">
        <v>49</v>
      </c>
      <c r="E2724" t="s">
        <v>35</v>
      </c>
      <c r="F2724">
        <v>5</v>
      </c>
      <c r="G2724" t="s">
        <v>45</v>
      </c>
      <c r="H2724" t="s">
        <v>2</v>
      </c>
      <c r="I2724" t="s">
        <v>37</v>
      </c>
      <c r="J2724">
        <v>774.9</v>
      </c>
    </row>
    <row r="2725" spans="1:10" x14ac:dyDescent="0.25">
      <c r="A2725">
        <v>14</v>
      </c>
      <c r="B2725">
        <v>2017</v>
      </c>
      <c r="C2725" t="s">
        <v>34</v>
      </c>
      <c r="D2725" t="s">
        <v>49</v>
      </c>
      <c r="E2725" t="s">
        <v>35</v>
      </c>
      <c r="F2725">
        <v>6</v>
      </c>
      <c r="G2725" t="s">
        <v>45</v>
      </c>
      <c r="H2725" t="s">
        <v>46</v>
      </c>
      <c r="I2725" t="s">
        <v>51</v>
      </c>
      <c r="J2725">
        <v>925</v>
      </c>
    </row>
    <row r="2726" spans="1:10" x14ac:dyDescent="0.25">
      <c r="A2726">
        <v>14</v>
      </c>
      <c r="B2726">
        <v>2018</v>
      </c>
      <c r="C2726" t="s">
        <v>34</v>
      </c>
      <c r="D2726" t="s">
        <v>48</v>
      </c>
      <c r="E2726" t="s">
        <v>35</v>
      </c>
      <c r="F2726">
        <v>1</v>
      </c>
      <c r="G2726" t="s">
        <v>45</v>
      </c>
      <c r="H2726" t="s">
        <v>2</v>
      </c>
      <c r="I2726" t="s">
        <v>51</v>
      </c>
      <c r="J2726">
        <v>739.7</v>
      </c>
    </row>
    <row r="2727" spans="1:10" x14ac:dyDescent="0.25">
      <c r="A2727">
        <v>14</v>
      </c>
      <c r="B2727">
        <v>2018</v>
      </c>
      <c r="C2727" t="s">
        <v>34</v>
      </c>
      <c r="D2727" t="s">
        <v>48</v>
      </c>
      <c r="E2727" t="s">
        <v>35</v>
      </c>
      <c r="F2727">
        <v>2</v>
      </c>
      <c r="G2727" t="s">
        <v>38</v>
      </c>
      <c r="H2727" t="s">
        <v>46</v>
      </c>
      <c r="I2727" t="s">
        <v>51</v>
      </c>
      <c r="J2727">
        <v>1225.7</v>
      </c>
    </row>
    <row r="2728" spans="1:10" x14ac:dyDescent="0.25">
      <c r="A2728">
        <v>14</v>
      </c>
      <c r="B2728">
        <v>2018</v>
      </c>
      <c r="C2728" t="s">
        <v>34</v>
      </c>
      <c r="D2728" t="s">
        <v>48</v>
      </c>
      <c r="E2728" t="s">
        <v>35</v>
      </c>
      <c r="F2728">
        <v>3</v>
      </c>
      <c r="G2728" t="s">
        <v>38</v>
      </c>
      <c r="H2728" t="s">
        <v>46</v>
      </c>
      <c r="I2728" t="s">
        <v>51</v>
      </c>
      <c r="J2728">
        <v>889.1</v>
      </c>
    </row>
    <row r="2729" spans="1:10" x14ac:dyDescent="0.25">
      <c r="A2729">
        <v>14</v>
      </c>
      <c r="B2729">
        <v>2018</v>
      </c>
      <c r="C2729" t="s">
        <v>34</v>
      </c>
      <c r="D2729" t="s">
        <v>48</v>
      </c>
      <c r="E2729" t="s">
        <v>35</v>
      </c>
      <c r="F2729">
        <v>4</v>
      </c>
      <c r="G2729" t="s">
        <v>45</v>
      </c>
      <c r="H2729" t="s">
        <v>46</v>
      </c>
      <c r="I2729" t="s">
        <v>51</v>
      </c>
      <c r="J2729">
        <v>1269</v>
      </c>
    </row>
    <row r="2730" spans="1:10" x14ac:dyDescent="0.25">
      <c r="A2730">
        <v>14</v>
      </c>
      <c r="B2730">
        <v>2018</v>
      </c>
      <c r="C2730" t="s">
        <v>34</v>
      </c>
      <c r="D2730" t="s">
        <v>48</v>
      </c>
      <c r="E2730" t="s">
        <v>35</v>
      </c>
      <c r="F2730">
        <v>5</v>
      </c>
      <c r="G2730" t="s">
        <v>38</v>
      </c>
      <c r="H2730" t="s">
        <v>2</v>
      </c>
      <c r="I2730" t="s">
        <v>51</v>
      </c>
      <c r="J2730">
        <v>905.7</v>
      </c>
    </row>
    <row r="2731" spans="1:10" x14ac:dyDescent="0.25">
      <c r="A2731">
        <v>14</v>
      </c>
      <c r="B2731">
        <v>2018</v>
      </c>
      <c r="C2731" t="s">
        <v>34</v>
      </c>
      <c r="D2731" t="s">
        <v>48</v>
      </c>
      <c r="E2731" t="s">
        <v>35</v>
      </c>
      <c r="F2731">
        <v>6</v>
      </c>
      <c r="G2731" t="s">
        <v>38</v>
      </c>
      <c r="H2731" t="s">
        <v>2</v>
      </c>
      <c r="I2731" t="s">
        <v>51</v>
      </c>
      <c r="J2731">
        <v>735.9</v>
      </c>
    </row>
    <row r="2732" spans="1:10" x14ac:dyDescent="0.25">
      <c r="A2732">
        <v>14</v>
      </c>
      <c r="B2732">
        <v>2018</v>
      </c>
      <c r="C2732" t="s">
        <v>34</v>
      </c>
      <c r="D2732" t="s">
        <v>49</v>
      </c>
      <c r="E2732" t="s">
        <v>35</v>
      </c>
      <c r="F2732">
        <v>1</v>
      </c>
      <c r="G2732" t="s">
        <v>45</v>
      </c>
      <c r="H2732" t="s">
        <v>2</v>
      </c>
      <c r="I2732" t="s">
        <v>37</v>
      </c>
      <c r="J2732">
        <v>926.3</v>
      </c>
    </row>
    <row r="2733" spans="1:10" x14ac:dyDescent="0.25">
      <c r="A2733">
        <v>14</v>
      </c>
      <c r="B2733">
        <v>2018</v>
      </c>
      <c r="C2733" t="s">
        <v>34</v>
      </c>
      <c r="D2733" t="s">
        <v>49</v>
      </c>
      <c r="E2733" t="s">
        <v>35</v>
      </c>
      <c r="F2733">
        <v>2</v>
      </c>
      <c r="G2733" t="s">
        <v>38</v>
      </c>
      <c r="H2733" t="s">
        <v>2</v>
      </c>
      <c r="I2733" t="s">
        <v>51</v>
      </c>
      <c r="J2733">
        <v>916.7</v>
      </c>
    </row>
    <row r="2734" spans="1:10" x14ac:dyDescent="0.25">
      <c r="A2734">
        <v>14</v>
      </c>
      <c r="B2734">
        <v>2018</v>
      </c>
      <c r="C2734" t="s">
        <v>34</v>
      </c>
      <c r="D2734" t="s">
        <v>49</v>
      </c>
      <c r="E2734" t="s">
        <v>35</v>
      </c>
      <c r="F2734">
        <v>3</v>
      </c>
      <c r="G2734" t="s">
        <v>38</v>
      </c>
      <c r="H2734" t="s">
        <v>46</v>
      </c>
      <c r="I2734" t="s">
        <v>51</v>
      </c>
      <c r="J2734">
        <v>1253.3</v>
      </c>
    </row>
    <row r="2735" spans="1:10" x14ac:dyDescent="0.25">
      <c r="A2735">
        <v>14</v>
      </c>
      <c r="B2735">
        <v>2018</v>
      </c>
      <c r="C2735" t="s">
        <v>34</v>
      </c>
      <c r="D2735" t="s">
        <v>49</v>
      </c>
      <c r="E2735" t="s">
        <v>35</v>
      </c>
      <c r="F2735">
        <v>4</v>
      </c>
      <c r="G2735" t="s">
        <v>45</v>
      </c>
      <c r="H2735" t="s">
        <v>2</v>
      </c>
      <c r="I2735" t="s">
        <v>37</v>
      </c>
      <c r="J2735">
        <v>905.3</v>
      </c>
    </row>
    <row r="2736" spans="1:10" x14ac:dyDescent="0.25">
      <c r="A2736">
        <v>14</v>
      </c>
      <c r="B2736">
        <v>2018</v>
      </c>
      <c r="C2736" t="s">
        <v>34</v>
      </c>
      <c r="D2736" t="s">
        <v>49</v>
      </c>
      <c r="E2736" t="s">
        <v>35</v>
      </c>
      <c r="F2736">
        <v>5</v>
      </c>
      <c r="G2736" t="s">
        <v>45</v>
      </c>
      <c r="H2736" t="s">
        <v>46</v>
      </c>
      <c r="I2736" t="s">
        <v>51</v>
      </c>
      <c r="J2736">
        <v>1388.4</v>
      </c>
    </row>
    <row r="2737" spans="1:10" x14ac:dyDescent="0.25">
      <c r="A2737">
        <v>14</v>
      </c>
      <c r="B2737">
        <v>2018</v>
      </c>
      <c r="C2737" t="s">
        <v>34</v>
      </c>
      <c r="D2737" t="s">
        <v>49</v>
      </c>
      <c r="E2737" t="s">
        <v>35</v>
      </c>
      <c r="F2737">
        <v>6</v>
      </c>
      <c r="G2737" t="s">
        <v>45</v>
      </c>
      <c r="H2737" t="s">
        <v>2</v>
      </c>
      <c r="I2737" t="s">
        <v>37</v>
      </c>
      <c r="J2737">
        <v>950.9</v>
      </c>
    </row>
    <row r="2738" spans="1:10" x14ac:dyDescent="0.25">
      <c r="A2738">
        <v>15</v>
      </c>
      <c r="B2738">
        <v>2017</v>
      </c>
      <c r="C2738" t="s">
        <v>34</v>
      </c>
      <c r="D2738" t="s">
        <v>48</v>
      </c>
      <c r="E2738" t="s">
        <v>35</v>
      </c>
      <c r="F2738">
        <v>1</v>
      </c>
      <c r="G2738" t="s">
        <v>38</v>
      </c>
      <c r="H2738" t="s">
        <v>46</v>
      </c>
      <c r="I2738" t="s">
        <v>51</v>
      </c>
      <c r="J2738">
        <v>791.3</v>
      </c>
    </row>
    <row r="2739" spans="1:10" x14ac:dyDescent="0.25">
      <c r="A2739">
        <v>15</v>
      </c>
      <c r="B2739">
        <v>2017</v>
      </c>
      <c r="C2739" t="s">
        <v>34</v>
      </c>
      <c r="D2739" t="s">
        <v>48</v>
      </c>
      <c r="E2739" t="s">
        <v>35</v>
      </c>
      <c r="F2739">
        <v>2</v>
      </c>
      <c r="G2739" t="s">
        <v>38</v>
      </c>
      <c r="H2739" t="s">
        <v>2</v>
      </c>
      <c r="I2739" t="s">
        <v>37</v>
      </c>
      <c r="J2739">
        <v>638.5</v>
      </c>
    </row>
    <row r="2740" spans="1:10" x14ac:dyDescent="0.25">
      <c r="A2740">
        <v>15</v>
      </c>
      <c r="B2740">
        <v>2017</v>
      </c>
      <c r="C2740" t="s">
        <v>34</v>
      </c>
      <c r="D2740" t="s">
        <v>48</v>
      </c>
      <c r="E2740" t="s">
        <v>35</v>
      </c>
      <c r="F2740">
        <v>3</v>
      </c>
      <c r="G2740" t="s">
        <v>45</v>
      </c>
      <c r="H2740" t="s">
        <v>2</v>
      </c>
      <c r="I2740" t="s">
        <v>51</v>
      </c>
      <c r="J2740">
        <v>508</v>
      </c>
    </row>
    <row r="2741" spans="1:10" x14ac:dyDescent="0.25">
      <c r="A2741">
        <v>15</v>
      </c>
      <c r="B2741">
        <v>2017</v>
      </c>
      <c r="C2741" t="s">
        <v>34</v>
      </c>
      <c r="D2741" t="s">
        <v>48</v>
      </c>
      <c r="E2741" t="s">
        <v>35</v>
      </c>
      <c r="F2741">
        <v>4</v>
      </c>
      <c r="G2741" t="s">
        <v>45</v>
      </c>
      <c r="H2741" t="s">
        <v>2</v>
      </c>
      <c r="I2741" t="s">
        <v>37</v>
      </c>
      <c r="J2741">
        <v>396</v>
      </c>
    </row>
    <row r="2742" spans="1:10" x14ac:dyDescent="0.25">
      <c r="A2742">
        <v>15</v>
      </c>
      <c r="B2742">
        <v>2017</v>
      </c>
      <c r="C2742" t="s">
        <v>34</v>
      </c>
      <c r="D2742" t="s">
        <v>48</v>
      </c>
      <c r="E2742" t="s">
        <v>35</v>
      </c>
      <c r="F2742">
        <v>5</v>
      </c>
      <c r="G2742" t="s">
        <v>45</v>
      </c>
      <c r="H2742" t="s">
        <v>2</v>
      </c>
      <c r="I2742" t="s">
        <v>51</v>
      </c>
      <c r="J2742">
        <v>516.4</v>
      </c>
    </row>
    <row r="2743" spans="1:10" x14ac:dyDescent="0.25">
      <c r="A2743">
        <v>15</v>
      </c>
      <c r="B2743">
        <v>2017</v>
      </c>
      <c r="C2743" t="s">
        <v>34</v>
      </c>
      <c r="D2743" t="s">
        <v>48</v>
      </c>
      <c r="E2743" t="s">
        <v>35</v>
      </c>
      <c r="F2743">
        <v>6</v>
      </c>
      <c r="G2743" t="s">
        <v>38</v>
      </c>
      <c r="H2743" t="s">
        <v>2</v>
      </c>
      <c r="I2743" t="s">
        <v>51</v>
      </c>
      <c r="J2743">
        <v>440.9</v>
      </c>
    </row>
    <row r="2744" spans="1:10" x14ac:dyDescent="0.25">
      <c r="A2744">
        <v>15</v>
      </c>
      <c r="B2744">
        <v>2017</v>
      </c>
      <c r="C2744" t="s">
        <v>34</v>
      </c>
      <c r="D2744" t="s">
        <v>49</v>
      </c>
      <c r="E2744" t="s">
        <v>35</v>
      </c>
      <c r="F2744">
        <v>1</v>
      </c>
      <c r="G2744" t="s">
        <v>38</v>
      </c>
      <c r="H2744" t="s">
        <v>46</v>
      </c>
      <c r="I2744" t="s">
        <v>51</v>
      </c>
      <c r="J2744">
        <v>1226.3</v>
      </c>
    </row>
    <row r="2745" spans="1:10" x14ac:dyDescent="0.25">
      <c r="A2745">
        <v>15</v>
      </c>
      <c r="B2745">
        <v>2017</v>
      </c>
      <c r="C2745" t="s">
        <v>34</v>
      </c>
      <c r="D2745" t="s">
        <v>49</v>
      </c>
      <c r="E2745" t="s">
        <v>35</v>
      </c>
      <c r="F2745">
        <v>2</v>
      </c>
      <c r="G2745" t="s">
        <v>38</v>
      </c>
      <c r="H2745" t="s">
        <v>46</v>
      </c>
      <c r="I2745" t="s">
        <v>37</v>
      </c>
      <c r="J2745">
        <v>1057.3</v>
      </c>
    </row>
    <row r="2746" spans="1:10" x14ac:dyDescent="0.25">
      <c r="A2746">
        <v>15</v>
      </c>
      <c r="B2746">
        <v>2017</v>
      </c>
      <c r="C2746" t="s">
        <v>34</v>
      </c>
      <c r="D2746" t="s">
        <v>49</v>
      </c>
      <c r="E2746" t="s">
        <v>35</v>
      </c>
      <c r="F2746">
        <v>3</v>
      </c>
      <c r="G2746" t="s">
        <v>38</v>
      </c>
      <c r="H2746" t="s">
        <v>2</v>
      </c>
      <c r="I2746" t="s">
        <v>51</v>
      </c>
      <c r="J2746">
        <v>800.7</v>
      </c>
    </row>
    <row r="2747" spans="1:10" x14ac:dyDescent="0.25">
      <c r="A2747">
        <v>15</v>
      </c>
      <c r="B2747">
        <v>2017</v>
      </c>
      <c r="C2747" t="s">
        <v>34</v>
      </c>
      <c r="D2747" t="s">
        <v>49</v>
      </c>
      <c r="E2747" t="s">
        <v>35</v>
      </c>
      <c r="F2747">
        <v>4</v>
      </c>
      <c r="G2747" t="s">
        <v>38</v>
      </c>
      <c r="H2747" t="s">
        <v>2</v>
      </c>
      <c r="I2747" t="s">
        <v>37</v>
      </c>
      <c r="J2747">
        <v>581.29999999999995</v>
      </c>
    </row>
    <row r="2748" spans="1:10" x14ac:dyDescent="0.25">
      <c r="A2748">
        <v>15</v>
      </c>
      <c r="B2748">
        <v>2017</v>
      </c>
      <c r="C2748" t="s">
        <v>34</v>
      </c>
      <c r="D2748" t="s">
        <v>49</v>
      </c>
      <c r="E2748" t="s">
        <v>35</v>
      </c>
      <c r="F2748">
        <v>5</v>
      </c>
      <c r="G2748" t="s">
        <v>38</v>
      </c>
      <c r="H2748" t="s">
        <v>2</v>
      </c>
      <c r="I2748" t="s">
        <v>51</v>
      </c>
      <c r="J2748">
        <v>658.8</v>
      </c>
    </row>
    <row r="2749" spans="1:10" x14ac:dyDescent="0.25">
      <c r="A2749">
        <v>15</v>
      </c>
      <c r="B2749">
        <v>2017</v>
      </c>
      <c r="C2749" t="s">
        <v>34</v>
      </c>
      <c r="D2749" t="s">
        <v>49</v>
      </c>
      <c r="E2749" t="s">
        <v>35</v>
      </c>
      <c r="F2749">
        <v>6</v>
      </c>
      <c r="G2749" t="s">
        <v>38</v>
      </c>
      <c r="H2749" t="s">
        <v>46</v>
      </c>
      <c r="I2749" t="s">
        <v>51</v>
      </c>
      <c r="J2749">
        <v>1159.7</v>
      </c>
    </row>
    <row r="2750" spans="1:10" x14ac:dyDescent="0.25">
      <c r="A2750">
        <v>15</v>
      </c>
      <c r="B2750">
        <v>2018</v>
      </c>
      <c r="C2750" t="s">
        <v>34</v>
      </c>
      <c r="D2750" t="s">
        <v>48</v>
      </c>
      <c r="E2750" t="s">
        <v>35</v>
      </c>
      <c r="F2750">
        <v>1</v>
      </c>
      <c r="G2750" t="s">
        <v>38</v>
      </c>
      <c r="H2750" t="s">
        <v>46</v>
      </c>
      <c r="I2750" t="s">
        <v>51</v>
      </c>
      <c r="J2750">
        <v>1274.4000000000001</v>
      </c>
    </row>
    <row r="2751" spans="1:10" x14ac:dyDescent="0.25">
      <c r="A2751">
        <v>15</v>
      </c>
      <c r="B2751">
        <v>2018</v>
      </c>
      <c r="C2751" t="s">
        <v>34</v>
      </c>
      <c r="D2751" t="s">
        <v>48</v>
      </c>
      <c r="E2751" t="s">
        <v>35</v>
      </c>
      <c r="F2751">
        <v>2</v>
      </c>
      <c r="G2751" t="s">
        <v>38</v>
      </c>
      <c r="H2751" t="s">
        <v>2</v>
      </c>
      <c r="I2751" t="s">
        <v>37</v>
      </c>
      <c r="J2751">
        <v>825.3</v>
      </c>
    </row>
    <row r="2752" spans="1:10" x14ac:dyDescent="0.25">
      <c r="A2752">
        <v>15</v>
      </c>
      <c r="B2752">
        <v>2018</v>
      </c>
      <c r="C2752" t="s">
        <v>34</v>
      </c>
      <c r="D2752" t="s">
        <v>48</v>
      </c>
      <c r="E2752" t="s">
        <v>35</v>
      </c>
      <c r="F2752">
        <v>3</v>
      </c>
      <c r="G2752" t="s">
        <v>45</v>
      </c>
      <c r="H2752" t="s">
        <v>46</v>
      </c>
      <c r="I2752" t="s">
        <v>37</v>
      </c>
      <c r="J2752">
        <v>1149.5999999999999</v>
      </c>
    </row>
    <row r="2753" spans="1:10" x14ac:dyDescent="0.25">
      <c r="A2753">
        <v>15</v>
      </c>
      <c r="B2753">
        <v>2018</v>
      </c>
      <c r="C2753" t="s">
        <v>34</v>
      </c>
      <c r="D2753" t="s">
        <v>48</v>
      </c>
      <c r="E2753" t="s">
        <v>35</v>
      </c>
      <c r="F2753">
        <v>4</v>
      </c>
      <c r="G2753" t="s">
        <v>38</v>
      </c>
      <c r="H2753" t="s">
        <v>46</v>
      </c>
      <c r="I2753" t="s">
        <v>37</v>
      </c>
      <c r="J2753">
        <v>1324.7</v>
      </c>
    </row>
    <row r="2754" spans="1:10" x14ac:dyDescent="0.25">
      <c r="A2754">
        <v>15</v>
      </c>
      <c r="B2754">
        <v>2018</v>
      </c>
      <c r="C2754" t="s">
        <v>34</v>
      </c>
      <c r="D2754" t="s">
        <v>48</v>
      </c>
      <c r="E2754" t="s">
        <v>35</v>
      </c>
      <c r="F2754">
        <v>5</v>
      </c>
      <c r="G2754" t="s">
        <v>45</v>
      </c>
      <c r="H2754" t="s">
        <v>2</v>
      </c>
      <c r="I2754" t="s">
        <v>37</v>
      </c>
      <c r="J2754">
        <v>833.9</v>
      </c>
    </row>
    <row r="2755" spans="1:10" x14ac:dyDescent="0.25">
      <c r="A2755">
        <v>15</v>
      </c>
      <c r="B2755">
        <v>2018</v>
      </c>
      <c r="C2755" t="s">
        <v>34</v>
      </c>
      <c r="D2755" t="s">
        <v>48</v>
      </c>
      <c r="E2755" t="s">
        <v>35</v>
      </c>
      <c r="F2755">
        <v>6</v>
      </c>
      <c r="G2755" t="s">
        <v>38</v>
      </c>
      <c r="H2755" t="s">
        <v>2</v>
      </c>
      <c r="I2755" t="s">
        <v>51</v>
      </c>
      <c r="J2755">
        <v>865.6</v>
      </c>
    </row>
    <row r="2756" spans="1:10" x14ac:dyDescent="0.25">
      <c r="A2756">
        <v>15</v>
      </c>
      <c r="B2756">
        <v>2018</v>
      </c>
      <c r="C2756" t="s">
        <v>34</v>
      </c>
      <c r="D2756" t="s">
        <v>49</v>
      </c>
      <c r="E2756" t="s">
        <v>35</v>
      </c>
      <c r="F2756">
        <v>1</v>
      </c>
      <c r="G2756" t="s">
        <v>38</v>
      </c>
      <c r="H2756" t="s">
        <v>46</v>
      </c>
      <c r="I2756" t="s">
        <v>51</v>
      </c>
      <c r="J2756">
        <v>1240</v>
      </c>
    </row>
    <row r="2757" spans="1:10" x14ac:dyDescent="0.25">
      <c r="A2757">
        <v>15</v>
      </c>
      <c r="B2757">
        <v>2018</v>
      </c>
      <c r="C2757" t="s">
        <v>34</v>
      </c>
      <c r="D2757" t="s">
        <v>49</v>
      </c>
      <c r="E2757" t="s">
        <v>35</v>
      </c>
      <c r="F2757">
        <v>2</v>
      </c>
      <c r="G2757" t="s">
        <v>45</v>
      </c>
      <c r="H2757" t="s">
        <v>2</v>
      </c>
      <c r="I2757" t="s">
        <v>37</v>
      </c>
      <c r="J2757">
        <v>894.4</v>
      </c>
    </row>
    <row r="2758" spans="1:10" x14ac:dyDescent="0.25">
      <c r="A2758">
        <v>15</v>
      </c>
      <c r="B2758">
        <v>2018</v>
      </c>
      <c r="C2758" t="s">
        <v>34</v>
      </c>
      <c r="D2758" t="s">
        <v>49</v>
      </c>
      <c r="E2758" t="s">
        <v>35</v>
      </c>
      <c r="F2758">
        <v>3</v>
      </c>
      <c r="G2758" t="s">
        <v>45</v>
      </c>
      <c r="H2758" t="s">
        <v>2</v>
      </c>
      <c r="I2758" t="s">
        <v>37</v>
      </c>
      <c r="J2758">
        <v>884.6</v>
      </c>
    </row>
    <row r="2759" spans="1:10" x14ac:dyDescent="0.25">
      <c r="A2759">
        <v>15</v>
      </c>
      <c r="B2759">
        <v>2018</v>
      </c>
      <c r="C2759" t="s">
        <v>34</v>
      </c>
      <c r="D2759" t="s">
        <v>49</v>
      </c>
      <c r="E2759" t="s">
        <v>35</v>
      </c>
      <c r="F2759">
        <v>4</v>
      </c>
      <c r="G2759" t="s">
        <v>38</v>
      </c>
      <c r="H2759" t="s">
        <v>2</v>
      </c>
      <c r="I2759" t="s">
        <v>51</v>
      </c>
      <c r="J2759">
        <v>998.1</v>
      </c>
    </row>
    <row r="2760" spans="1:10" x14ac:dyDescent="0.25">
      <c r="A2760">
        <v>15</v>
      </c>
      <c r="B2760">
        <v>2018</v>
      </c>
      <c r="C2760" t="s">
        <v>34</v>
      </c>
      <c r="D2760" t="s">
        <v>49</v>
      </c>
      <c r="E2760" t="s">
        <v>35</v>
      </c>
      <c r="F2760">
        <v>5</v>
      </c>
      <c r="G2760" t="s">
        <v>38</v>
      </c>
      <c r="H2760" t="s">
        <v>2</v>
      </c>
      <c r="I2760" t="s">
        <v>51</v>
      </c>
      <c r="J2760">
        <v>964</v>
      </c>
    </row>
    <row r="2761" spans="1:10" x14ac:dyDescent="0.25">
      <c r="A2761">
        <v>15</v>
      </c>
      <c r="B2761">
        <v>2018</v>
      </c>
      <c r="C2761" t="s">
        <v>34</v>
      </c>
      <c r="D2761" t="s">
        <v>49</v>
      </c>
      <c r="E2761" t="s">
        <v>35</v>
      </c>
      <c r="F2761">
        <v>6</v>
      </c>
      <c r="G2761" t="s">
        <v>45</v>
      </c>
      <c r="H2761" t="s">
        <v>2</v>
      </c>
      <c r="I2761" t="s">
        <v>37</v>
      </c>
      <c r="J2761">
        <v>857.2</v>
      </c>
    </row>
    <row r="2762" spans="1:10" x14ac:dyDescent="0.25">
      <c r="A2762">
        <v>16</v>
      </c>
      <c r="B2762">
        <v>2017</v>
      </c>
      <c r="C2762" t="s">
        <v>34</v>
      </c>
      <c r="D2762" t="s">
        <v>48</v>
      </c>
      <c r="E2762" t="s">
        <v>35</v>
      </c>
      <c r="F2762">
        <v>1</v>
      </c>
      <c r="G2762" t="s">
        <v>38</v>
      </c>
      <c r="H2762" t="s">
        <v>46</v>
      </c>
      <c r="I2762" t="s">
        <v>37</v>
      </c>
      <c r="J2762">
        <v>966.3</v>
      </c>
    </row>
    <row r="2763" spans="1:10" x14ac:dyDescent="0.25">
      <c r="A2763">
        <v>16</v>
      </c>
      <c r="B2763">
        <v>2017</v>
      </c>
      <c r="C2763" t="s">
        <v>34</v>
      </c>
      <c r="D2763" t="s">
        <v>48</v>
      </c>
      <c r="E2763" t="s">
        <v>35</v>
      </c>
      <c r="F2763">
        <v>2</v>
      </c>
      <c r="G2763" t="s">
        <v>45</v>
      </c>
      <c r="H2763" t="s">
        <v>2</v>
      </c>
      <c r="I2763" t="s">
        <v>51</v>
      </c>
      <c r="J2763">
        <v>597.1</v>
      </c>
    </row>
    <row r="2764" spans="1:10" x14ac:dyDescent="0.25">
      <c r="A2764">
        <v>16</v>
      </c>
      <c r="B2764">
        <v>2017</v>
      </c>
      <c r="C2764" t="s">
        <v>34</v>
      </c>
      <c r="D2764" t="s">
        <v>48</v>
      </c>
      <c r="E2764" t="s">
        <v>35</v>
      </c>
      <c r="F2764">
        <v>3</v>
      </c>
      <c r="G2764" t="s">
        <v>38</v>
      </c>
      <c r="H2764" t="s">
        <v>2</v>
      </c>
      <c r="I2764" t="s">
        <v>37</v>
      </c>
      <c r="J2764">
        <v>697.6</v>
      </c>
    </row>
    <row r="2765" spans="1:10" x14ac:dyDescent="0.25">
      <c r="A2765">
        <v>16</v>
      </c>
      <c r="B2765">
        <v>2017</v>
      </c>
      <c r="C2765" t="s">
        <v>34</v>
      </c>
      <c r="D2765" t="s">
        <v>48</v>
      </c>
      <c r="E2765" t="s">
        <v>35</v>
      </c>
      <c r="F2765">
        <v>4</v>
      </c>
      <c r="G2765" t="s">
        <v>38</v>
      </c>
      <c r="H2765" t="s">
        <v>46</v>
      </c>
      <c r="I2765" t="s">
        <v>51</v>
      </c>
      <c r="J2765">
        <v>1016</v>
      </c>
    </row>
    <row r="2766" spans="1:10" x14ac:dyDescent="0.25">
      <c r="A2766">
        <v>16</v>
      </c>
      <c r="B2766">
        <v>2017</v>
      </c>
      <c r="C2766" t="s">
        <v>34</v>
      </c>
      <c r="D2766" t="s">
        <v>48</v>
      </c>
      <c r="E2766" t="s">
        <v>35</v>
      </c>
      <c r="F2766">
        <v>5</v>
      </c>
      <c r="G2766" t="s">
        <v>38</v>
      </c>
      <c r="H2766" t="s">
        <v>2</v>
      </c>
      <c r="I2766" t="s">
        <v>37</v>
      </c>
      <c r="J2766">
        <v>696.8</v>
      </c>
    </row>
    <row r="2767" spans="1:10" x14ac:dyDescent="0.25">
      <c r="A2767">
        <v>16</v>
      </c>
      <c r="B2767">
        <v>2017</v>
      </c>
      <c r="C2767" t="s">
        <v>34</v>
      </c>
      <c r="D2767" t="s">
        <v>48</v>
      </c>
      <c r="E2767" t="s">
        <v>35</v>
      </c>
      <c r="F2767">
        <v>6</v>
      </c>
      <c r="G2767" t="s">
        <v>45</v>
      </c>
      <c r="H2767" t="s">
        <v>2</v>
      </c>
      <c r="I2767" t="s">
        <v>37</v>
      </c>
      <c r="J2767">
        <v>574.29999999999995</v>
      </c>
    </row>
    <row r="2768" spans="1:10" x14ac:dyDescent="0.25">
      <c r="A2768">
        <v>16</v>
      </c>
      <c r="B2768">
        <v>2017</v>
      </c>
      <c r="C2768" t="s">
        <v>34</v>
      </c>
      <c r="D2768" t="s">
        <v>49</v>
      </c>
      <c r="E2768" t="s">
        <v>35</v>
      </c>
      <c r="F2768">
        <v>1</v>
      </c>
      <c r="G2768" t="s">
        <v>45</v>
      </c>
      <c r="H2768" t="s">
        <v>2</v>
      </c>
      <c r="I2768" t="s">
        <v>37</v>
      </c>
      <c r="J2768">
        <v>727.2</v>
      </c>
    </row>
    <row r="2769" spans="1:10" x14ac:dyDescent="0.25">
      <c r="A2769">
        <v>16</v>
      </c>
      <c r="B2769">
        <v>2017</v>
      </c>
      <c r="C2769" t="s">
        <v>34</v>
      </c>
      <c r="D2769" t="s">
        <v>49</v>
      </c>
      <c r="E2769" t="s">
        <v>35</v>
      </c>
      <c r="F2769">
        <v>2</v>
      </c>
      <c r="G2769" t="s">
        <v>38</v>
      </c>
      <c r="H2769" t="s">
        <v>2</v>
      </c>
      <c r="I2769" t="s">
        <v>37</v>
      </c>
      <c r="J2769">
        <v>766.7</v>
      </c>
    </row>
    <row r="2770" spans="1:10" x14ac:dyDescent="0.25">
      <c r="A2770">
        <v>16</v>
      </c>
      <c r="B2770">
        <v>2017</v>
      </c>
      <c r="C2770" t="s">
        <v>34</v>
      </c>
      <c r="D2770" t="s">
        <v>49</v>
      </c>
      <c r="E2770" t="s">
        <v>35</v>
      </c>
      <c r="F2770">
        <v>3</v>
      </c>
      <c r="G2770" t="s">
        <v>45</v>
      </c>
      <c r="H2770" t="s">
        <v>2</v>
      </c>
      <c r="I2770" t="s">
        <v>37</v>
      </c>
      <c r="J2770">
        <v>795.2</v>
      </c>
    </row>
    <row r="2771" spans="1:10" x14ac:dyDescent="0.25">
      <c r="A2771">
        <v>16</v>
      </c>
      <c r="B2771">
        <v>2017</v>
      </c>
      <c r="C2771" t="s">
        <v>34</v>
      </c>
      <c r="D2771" t="s">
        <v>49</v>
      </c>
      <c r="E2771" t="s">
        <v>35</v>
      </c>
      <c r="F2771">
        <v>4</v>
      </c>
      <c r="G2771" t="s">
        <v>38</v>
      </c>
      <c r="H2771" t="s">
        <v>46</v>
      </c>
      <c r="I2771" t="s">
        <v>51</v>
      </c>
      <c r="J2771">
        <v>1121.8</v>
      </c>
    </row>
    <row r="2772" spans="1:10" x14ac:dyDescent="0.25">
      <c r="A2772">
        <v>16</v>
      </c>
      <c r="B2772">
        <v>2017</v>
      </c>
      <c r="C2772" t="s">
        <v>34</v>
      </c>
      <c r="D2772" t="s">
        <v>49</v>
      </c>
      <c r="E2772" t="s">
        <v>35</v>
      </c>
      <c r="F2772">
        <v>5</v>
      </c>
      <c r="G2772" t="s">
        <v>38</v>
      </c>
      <c r="H2772" t="s">
        <v>46</v>
      </c>
      <c r="I2772" t="s">
        <v>51</v>
      </c>
      <c r="J2772">
        <v>1080.4000000000001</v>
      </c>
    </row>
    <row r="2773" spans="1:10" x14ac:dyDescent="0.25">
      <c r="A2773">
        <v>16</v>
      </c>
      <c r="B2773">
        <v>2017</v>
      </c>
      <c r="C2773" t="s">
        <v>34</v>
      </c>
      <c r="D2773" t="s">
        <v>49</v>
      </c>
      <c r="E2773" t="s">
        <v>35</v>
      </c>
      <c r="F2773">
        <v>6</v>
      </c>
      <c r="G2773" t="s">
        <v>45</v>
      </c>
      <c r="H2773" t="s">
        <v>2</v>
      </c>
      <c r="I2773" t="s">
        <v>51</v>
      </c>
      <c r="J2773">
        <v>731.2</v>
      </c>
    </row>
    <row r="2774" spans="1:10" x14ac:dyDescent="0.25">
      <c r="A2774">
        <v>16</v>
      </c>
      <c r="B2774">
        <v>2018</v>
      </c>
      <c r="C2774" t="s">
        <v>34</v>
      </c>
      <c r="D2774" t="s">
        <v>48</v>
      </c>
      <c r="E2774" t="s">
        <v>35</v>
      </c>
      <c r="F2774">
        <v>1</v>
      </c>
      <c r="G2774" t="s">
        <v>45</v>
      </c>
      <c r="H2774" t="s">
        <v>46</v>
      </c>
      <c r="I2774" t="s">
        <v>51</v>
      </c>
      <c r="J2774">
        <v>1164.8</v>
      </c>
    </row>
    <row r="2775" spans="1:10" x14ac:dyDescent="0.25">
      <c r="A2775">
        <v>16</v>
      </c>
      <c r="B2775">
        <v>2018</v>
      </c>
      <c r="C2775" t="s">
        <v>34</v>
      </c>
      <c r="D2775" t="s">
        <v>48</v>
      </c>
      <c r="E2775" t="s">
        <v>35</v>
      </c>
      <c r="F2775">
        <v>2</v>
      </c>
      <c r="G2775" t="s">
        <v>45</v>
      </c>
      <c r="H2775" t="s">
        <v>2</v>
      </c>
      <c r="I2775" t="s">
        <v>37</v>
      </c>
      <c r="J2775">
        <v>808.9</v>
      </c>
    </row>
    <row r="2776" spans="1:10" x14ac:dyDescent="0.25">
      <c r="A2776">
        <v>16</v>
      </c>
      <c r="B2776">
        <v>2018</v>
      </c>
      <c r="C2776" t="s">
        <v>34</v>
      </c>
      <c r="D2776" t="s">
        <v>48</v>
      </c>
      <c r="E2776" t="s">
        <v>35</v>
      </c>
      <c r="F2776">
        <v>3</v>
      </c>
      <c r="G2776" t="s">
        <v>38</v>
      </c>
      <c r="H2776" t="s">
        <v>2</v>
      </c>
      <c r="I2776" t="s">
        <v>37</v>
      </c>
      <c r="J2776">
        <v>862.6</v>
      </c>
    </row>
    <row r="2777" spans="1:10" x14ac:dyDescent="0.25">
      <c r="A2777">
        <v>16</v>
      </c>
      <c r="B2777">
        <v>2018</v>
      </c>
      <c r="C2777" t="s">
        <v>34</v>
      </c>
      <c r="D2777" t="s">
        <v>48</v>
      </c>
      <c r="E2777" t="s">
        <v>35</v>
      </c>
      <c r="F2777">
        <v>4</v>
      </c>
      <c r="G2777" t="s">
        <v>38</v>
      </c>
      <c r="H2777" t="s">
        <v>46</v>
      </c>
      <c r="I2777" t="s">
        <v>51</v>
      </c>
      <c r="J2777">
        <v>1089.2</v>
      </c>
    </row>
    <row r="2778" spans="1:10" x14ac:dyDescent="0.25">
      <c r="A2778">
        <v>16</v>
      </c>
      <c r="B2778">
        <v>2018</v>
      </c>
      <c r="C2778" t="s">
        <v>34</v>
      </c>
      <c r="D2778" t="s">
        <v>48</v>
      </c>
      <c r="E2778" t="s">
        <v>35</v>
      </c>
      <c r="F2778">
        <v>5</v>
      </c>
      <c r="G2778" t="s">
        <v>38</v>
      </c>
      <c r="H2778" t="s">
        <v>46</v>
      </c>
      <c r="I2778" t="s">
        <v>37</v>
      </c>
      <c r="J2778">
        <v>1184.8</v>
      </c>
    </row>
    <row r="2779" spans="1:10" x14ac:dyDescent="0.25">
      <c r="A2779">
        <v>16</v>
      </c>
      <c r="B2779">
        <v>2018</v>
      </c>
      <c r="C2779" t="s">
        <v>34</v>
      </c>
      <c r="D2779" t="s">
        <v>48</v>
      </c>
      <c r="E2779" t="s">
        <v>35</v>
      </c>
      <c r="F2779">
        <v>6</v>
      </c>
      <c r="G2779" t="s">
        <v>45</v>
      </c>
      <c r="H2779" t="s">
        <v>46</v>
      </c>
      <c r="I2779" t="s">
        <v>51</v>
      </c>
      <c r="J2779">
        <v>1245.9000000000001</v>
      </c>
    </row>
    <row r="2780" spans="1:10" x14ac:dyDescent="0.25">
      <c r="A2780">
        <v>16</v>
      </c>
      <c r="B2780">
        <v>2018</v>
      </c>
      <c r="C2780" t="s">
        <v>34</v>
      </c>
      <c r="D2780" t="s">
        <v>49</v>
      </c>
      <c r="E2780" t="s">
        <v>35</v>
      </c>
      <c r="F2780">
        <v>1</v>
      </c>
      <c r="G2780" t="s">
        <v>45</v>
      </c>
      <c r="H2780" t="s">
        <v>46</v>
      </c>
      <c r="I2780" t="s">
        <v>51</v>
      </c>
      <c r="J2780">
        <v>1344.6</v>
      </c>
    </row>
    <row r="2781" spans="1:10" x14ac:dyDescent="0.25">
      <c r="A2781">
        <v>16</v>
      </c>
      <c r="B2781">
        <v>2018</v>
      </c>
      <c r="C2781" t="s">
        <v>34</v>
      </c>
      <c r="D2781" t="s">
        <v>49</v>
      </c>
      <c r="E2781" t="s">
        <v>35</v>
      </c>
      <c r="F2781">
        <v>2</v>
      </c>
      <c r="G2781" t="s">
        <v>45</v>
      </c>
      <c r="H2781" t="s">
        <v>46</v>
      </c>
      <c r="I2781" t="s">
        <v>51</v>
      </c>
      <c r="J2781">
        <v>1244.8</v>
      </c>
    </row>
    <row r="2782" spans="1:10" x14ac:dyDescent="0.25">
      <c r="A2782">
        <v>16</v>
      </c>
      <c r="B2782">
        <v>2018</v>
      </c>
      <c r="C2782" t="s">
        <v>34</v>
      </c>
      <c r="D2782" t="s">
        <v>49</v>
      </c>
      <c r="E2782" t="s">
        <v>35</v>
      </c>
      <c r="F2782">
        <v>3</v>
      </c>
      <c r="G2782" t="s">
        <v>38</v>
      </c>
      <c r="H2782" t="s">
        <v>46</v>
      </c>
      <c r="I2782" t="s">
        <v>51</v>
      </c>
      <c r="J2782">
        <v>1340</v>
      </c>
    </row>
    <row r="2783" spans="1:10" x14ac:dyDescent="0.25">
      <c r="A2783">
        <v>16</v>
      </c>
      <c r="B2783">
        <v>2018</v>
      </c>
      <c r="C2783" t="s">
        <v>34</v>
      </c>
      <c r="D2783" t="s">
        <v>49</v>
      </c>
      <c r="E2783" t="s">
        <v>35</v>
      </c>
      <c r="F2783">
        <v>4</v>
      </c>
      <c r="G2783" t="s">
        <v>38</v>
      </c>
      <c r="H2783" t="s">
        <v>46</v>
      </c>
      <c r="I2783" t="s">
        <v>37</v>
      </c>
      <c r="J2783">
        <v>1453.3</v>
      </c>
    </row>
    <row r="2784" spans="1:10" x14ac:dyDescent="0.25">
      <c r="A2784">
        <v>16</v>
      </c>
      <c r="B2784">
        <v>2018</v>
      </c>
      <c r="C2784" t="s">
        <v>34</v>
      </c>
      <c r="D2784" t="s">
        <v>49</v>
      </c>
      <c r="E2784" t="s">
        <v>35</v>
      </c>
      <c r="F2784">
        <v>5</v>
      </c>
      <c r="G2784" t="s">
        <v>45</v>
      </c>
      <c r="H2784" t="s">
        <v>46</v>
      </c>
      <c r="I2784" t="s">
        <v>51</v>
      </c>
      <c r="J2784">
        <v>1261.3</v>
      </c>
    </row>
    <row r="2785" spans="1:10" x14ac:dyDescent="0.25">
      <c r="A2785">
        <v>16</v>
      </c>
      <c r="B2785">
        <v>2018</v>
      </c>
      <c r="C2785" t="s">
        <v>34</v>
      </c>
      <c r="D2785" t="s">
        <v>49</v>
      </c>
      <c r="E2785" t="s">
        <v>35</v>
      </c>
      <c r="F2785">
        <v>6</v>
      </c>
      <c r="G2785" t="s">
        <v>38</v>
      </c>
      <c r="H2785" t="s">
        <v>2</v>
      </c>
      <c r="I2785" t="s">
        <v>37</v>
      </c>
      <c r="J2785">
        <v>916.2</v>
      </c>
    </row>
    <row r="2786" spans="1:10" x14ac:dyDescent="0.25">
      <c r="A2786">
        <v>17</v>
      </c>
      <c r="B2786">
        <v>2017</v>
      </c>
      <c r="C2786" t="s">
        <v>34</v>
      </c>
      <c r="D2786" t="s">
        <v>48</v>
      </c>
      <c r="E2786" t="s">
        <v>35</v>
      </c>
      <c r="F2786">
        <v>1</v>
      </c>
      <c r="G2786" t="s">
        <v>38</v>
      </c>
      <c r="H2786" t="s">
        <v>2</v>
      </c>
      <c r="I2786" t="s">
        <v>51</v>
      </c>
      <c r="J2786">
        <v>707</v>
      </c>
    </row>
    <row r="2787" spans="1:10" x14ac:dyDescent="0.25">
      <c r="A2787">
        <v>17</v>
      </c>
      <c r="B2787">
        <v>2017</v>
      </c>
      <c r="C2787" t="s">
        <v>34</v>
      </c>
      <c r="D2787" t="s">
        <v>48</v>
      </c>
      <c r="E2787" t="s">
        <v>35</v>
      </c>
      <c r="F2787">
        <v>2</v>
      </c>
      <c r="G2787" t="s">
        <v>38</v>
      </c>
      <c r="H2787" t="s">
        <v>2</v>
      </c>
      <c r="I2787" t="s">
        <v>37</v>
      </c>
      <c r="J2787">
        <v>573.6</v>
      </c>
    </row>
    <row r="2788" spans="1:10" x14ac:dyDescent="0.25">
      <c r="A2788">
        <v>17</v>
      </c>
      <c r="B2788">
        <v>2017</v>
      </c>
      <c r="C2788" t="s">
        <v>34</v>
      </c>
      <c r="D2788" t="s">
        <v>48</v>
      </c>
      <c r="E2788" t="s">
        <v>35</v>
      </c>
      <c r="F2788">
        <v>3</v>
      </c>
      <c r="G2788" t="s">
        <v>38</v>
      </c>
      <c r="H2788" t="s">
        <v>2</v>
      </c>
      <c r="I2788" t="s">
        <v>37</v>
      </c>
      <c r="J2788">
        <v>702.9</v>
      </c>
    </row>
    <row r="2789" spans="1:10" x14ac:dyDescent="0.25">
      <c r="A2789">
        <v>17</v>
      </c>
      <c r="B2789">
        <v>2017</v>
      </c>
      <c r="C2789" t="s">
        <v>34</v>
      </c>
      <c r="D2789" t="s">
        <v>48</v>
      </c>
      <c r="E2789" t="s">
        <v>35</v>
      </c>
      <c r="F2789">
        <v>4</v>
      </c>
      <c r="G2789" t="s">
        <v>45</v>
      </c>
      <c r="H2789" t="s">
        <v>46</v>
      </c>
      <c r="I2789" t="s">
        <v>51</v>
      </c>
      <c r="J2789">
        <v>1070.2</v>
      </c>
    </row>
    <row r="2790" spans="1:10" x14ac:dyDescent="0.25">
      <c r="A2790">
        <v>17</v>
      </c>
      <c r="B2790">
        <v>2017</v>
      </c>
      <c r="C2790" t="s">
        <v>34</v>
      </c>
      <c r="D2790" t="s">
        <v>48</v>
      </c>
      <c r="E2790" t="s">
        <v>35</v>
      </c>
      <c r="F2790">
        <v>5</v>
      </c>
      <c r="G2790" t="s">
        <v>45</v>
      </c>
      <c r="H2790" t="s">
        <v>46</v>
      </c>
      <c r="I2790" t="s">
        <v>51</v>
      </c>
      <c r="J2790">
        <v>896.6</v>
      </c>
    </row>
    <row r="2791" spans="1:10" x14ac:dyDescent="0.25">
      <c r="A2791">
        <v>17</v>
      </c>
      <c r="B2791">
        <v>2017</v>
      </c>
      <c r="C2791" t="s">
        <v>34</v>
      </c>
      <c r="D2791" t="s">
        <v>48</v>
      </c>
      <c r="E2791" t="s">
        <v>35</v>
      </c>
      <c r="F2791">
        <v>6</v>
      </c>
      <c r="G2791" t="s">
        <v>38</v>
      </c>
      <c r="H2791" t="s">
        <v>2</v>
      </c>
      <c r="I2791" t="s">
        <v>51</v>
      </c>
      <c r="J2791">
        <v>535.4</v>
      </c>
    </row>
    <row r="2792" spans="1:10" x14ac:dyDescent="0.25">
      <c r="A2792">
        <v>17</v>
      </c>
      <c r="B2792">
        <v>2017</v>
      </c>
      <c r="C2792" t="s">
        <v>34</v>
      </c>
      <c r="D2792" t="s">
        <v>49</v>
      </c>
      <c r="E2792" t="s">
        <v>35</v>
      </c>
      <c r="F2792">
        <v>1</v>
      </c>
      <c r="G2792" t="s">
        <v>45</v>
      </c>
      <c r="H2792" t="s">
        <v>2</v>
      </c>
      <c r="I2792" t="s">
        <v>37</v>
      </c>
      <c r="J2792">
        <v>633.70000000000005</v>
      </c>
    </row>
    <row r="2793" spans="1:10" x14ac:dyDescent="0.25">
      <c r="A2793">
        <v>17</v>
      </c>
      <c r="B2793">
        <v>2017</v>
      </c>
      <c r="C2793" t="s">
        <v>34</v>
      </c>
      <c r="D2793" t="s">
        <v>49</v>
      </c>
      <c r="E2793" t="s">
        <v>35</v>
      </c>
      <c r="F2793">
        <v>2</v>
      </c>
      <c r="G2793" t="s">
        <v>45</v>
      </c>
      <c r="H2793" t="s">
        <v>46</v>
      </c>
      <c r="I2793" t="s">
        <v>37</v>
      </c>
      <c r="J2793">
        <v>1192.7</v>
      </c>
    </row>
    <row r="2794" spans="1:10" x14ac:dyDescent="0.25">
      <c r="A2794">
        <v>17</v>
      </c>
      <c r="B2794">
        <v>2017</v>
      </c>
      <c r="C2794" t="s">
        <v>34</v>
      </c>
      <c r="D2794" t="s">
        <v>49</v>
      </c>
      <c r="E2794" t="s">
        <v>35</v>
      </c>
      <c r="F2794">
        <v>3</v>
      </c>
      <c r="G2794" t="s">
        <v>38</v>
      </c>
      <c r="H2794" t="s">
        <v>46</v>
      </c>
      <c r="I2794" t="s">
        <v>37</v>
      </c>
      <c r="J2794">
        <v>1088.5999999999999</v>
      </c>
    </row>
    <row r="2795" spans="1:10" x14ac:dyDescent="0.25">
      <c r="A2795">
        <v>17</v>
      </c>
      <c r="B2795">
        <v>2017</v>
      </c>
      <c r="C2795" t="s">
        <v>34</v>
      </c>
      <c r="D2795" t="s">
        <v>49</v>
      </c>
      <c r="E2795" t="s">
        <v>35</v>
      </c>
      <c r="F2795">
        <v>4</v>
      </c>
      <c r="G2795" t="s">
        <v>45</v>
      </c>
      <c r="H2795" t="s">
        <v>46</v>
      </c>
      <c r="I2795" t="s">
        <v>51</v>
      </c>
      <c r="J2795">
        <v>970.9</v>
      </c>
    </row>
    <row r="2796" spans="1:10" x14ac:dyDescent="0.25">
      <c r="A2796">
        <v>17</v>
      </c>
      <c r="B2796">
        <v>2017</v>
      </c>
      <c r="C2796" t="s">
        <v>34</v>
      </c>
      <c r="D2796" t="s">
        <v>49</v>
      </c>
      <c r="E2796" t="s">
        <v>35</v>
      </c>
      <c r="F2796">
        <v>5</v>
      </c>
      <c r="G2796" t="s">
        <v>45</v>
      </c>
      <c r="H2796" t="s">
        <v>2</v>
      </c>
      <c r="I2796" t="s">
        <v>51</v>
      </c>
      <c r="J2796">
        <v>485</v>
      </c>
    </row>
    <row r="2797" spans="1:10" x14ac:dyDescent="0.25">
      <c r="A2797">
        <v>17</v>
      </c>
      <c r="B2797">
        <v>2017</v>
      </c>
      <c r="C2797" t="s">
        <v>34</v>
      </c>
      <c r="D2797" t="s">
        <v>49</v>
      </c>
      <c r="E2797" t="s">
        <v>35</v>
      </c>
      <c r="F2797">
        <v>6</v>
      </c>
      <c r="G2797" t="s">
        <v>38</v>
      </c>
      <c r="H2797" t="s">
        <v>2</v>
      </c>
      <c r="I2797" t="s">
        <v>51</v>
      </c>
      <c r="J2797">
        <v>848</v>
      </c>
    </row>
    <row r="2798" spans="1:10" x14ac:dyDescent="0.25">
      <c r="A2798">
        <v>17</v>
      </c>
      <c r="B2798">
        <v>2018</v>
      </c>
      <c r="C2798" t="s">
        <v>34</v>
      </c>
      <c r="D2798" t="s">
        <v>48</v>
      </c>
      <c r="E2798" t="s">
        <v>35</v>
      </c>
      <c r="F2798">
        <v>1</v>
      </c>
      <c r="G2798" t="s">
        <v>38</v>
      </c>
      <c r="H2798" t="s">
        <v>46</v>
      </c>
      <c r="I2798" t="s">
        <v>37</v>
      </c>
      <c r="J2798">
        <v>1198.8</v>
      </c>
    </row>
    <row r="2799" spans="1:10" x14ac:dyDescent="0.25">
      <c r="A2799">
        <v>17</v>
      </c>
      <c r="B2799">
        <v>2018</v>
      </c>
      <c r="C2799" t="s">
        <v>34</v>
      </c>
      <c r="D2799" t="s">
        <v>48</v>
      </c>
      <c r="E2799" t="s">
        <v>35</v>
      </c>
      <c r="F2799">
        <v>2</v>
      </c>
      <c r="G2799" t="s">
        <v>45</v>
      </c>
      <c r="H2799" t="s">
        <v>46</v>
      </c>
      <c r="I2799" t="s">
        <v>37</v>
      </c>
      <c r="J2799">
        <v>1244.4000000000001</v>
      </c>
    </row>
    <row r="2800" spans="1:10" x14ac:dyDescent="0.25">
      <c r="A2800">
        <v>17</v>
      </c>
      <c r="B2800">
        <v>2018</v>
      </c>
      <c r="C2800" t="s">
        <v>34</v>
      </c>
      <c r="D2800" t="s">
        <v>48</v>
      </c>
      <c r="E2800" t="s">
        <v>35</v>
      </c>
      <c r="F2800">
        <v>3</v>
      </c>
      <c r="G2800" t="s">
        <v>38</v>
      </c>
      <c r="H2800" t="s">
        <v>46</v>
      </c>
      <c r="I2800" t="s">
        <v>51</v>
      </c>
      <c r="J2800">
        <v>1197.2</v>
      </c>
    </row>
    <row r="2801" spans="1:10" x14ac:dyDescent="0.25">
      <c r="A2801">
        <v>17</v>
      </c>
      <c r="B2801">
        <v>2018</v>
      </c>
      <c r="C2801" t="s">
        <v>34</v>
      </c>
      <c r="D2801" t="s">
        <v>48</v>
      </c>
      <c r="E2801" t="s">
        <v>35</v>
      </c>
      <c r="F2801">
        <v>4</v>
      </c>
      <c r="G2801" t="s">
        <v>38</v>
      </c>
      <c r="H2801" t="s">
        <v>46</v>
      </c>
      <c r="I2801" t="s">
        <v>51</v>
      </c>
      <c r="J2801">
        <v>1203.5999999999999</v>
      </c>
    </row>
    <row r="2802" spans="1:10" x14ac:dyDescent="0.25">
      <c r="A2802">
        <v>17</v>
      </c>
      <c r="B2802">
        <v>2018</v>
      </c>
      <c r="C2802" t="s">
        <v>34</v>
      </c>
      <c r="D2802" t="s">
        <v>48</v>
      </c>
      <c r="E2802" t="s">
        <v>35</v>
      </c>
      <c r="F2802">
        <v>5</v>
      </c>
      <c r="G2802" t="s">
        <v>45</v>
      </c>
      <c r="H2802" t="s">
        <v>46</v>
      </c>
      <c r="I2802" t="s">
        <v>51</v>
      </c>
      <c r="J2802">
        <v>928.2</v>
      </c>
    </row>
    <row r="2803" spans="1:10" x14ac:dyDescent="0.25">
      <c r="A2803">
        <v>17</v>
      </c>
      <c r="B2803">
        <v>2018</v>
      </c>
      <c r="C2803" t="s">
        <v>34</v>
      </c>
      <c r="D2803" t="s">
        <v>48</v>
      </c>
      <c r="E2803" t="s">
        <v>35</v>
      </c>
      <c r="F2803">
        <v>6</v>
      </c>
      <c r="G2803" t="s">
        <v>38</v>
      </c>
      <c r="H2803" t="s">
        <v>46</v>
      </c>
      <c r="I2803" t="s">
        <v>51</v>
      </c>
      <c r="J2803">
        <v>1161.2</v>
      </c>
    </row>
    <row r="2804" spans="1:10" x14ac:dyDescent="0.25">
      <c r="A2804">
        <v>17</v>
      </c>
      <c r="B2804">
        <v>2018</v>
      </c>
      <c r="C2804" t="s">
        <v>34</v>
      </c>
      <c r="D2804" t="s">
        <v>49</v>
      </c>
      <c r="E2804" t="s">
        <v>35</v>
      </c>
      <c r="F2804">
        <v>1</v>
      </c>
      <c r="G2804" t="s">
        <v>38</v>
      </c>
      <c r="H2804" t="s">
        <v>46</v>
      </c>
      <c r="I2804" t="s">
        <v>51</v>
      </c>
      <c r="J2804">
        <v>1139.3</v>
      </c>
    </row>
    <row r="2805" spans="1:10" x14ac:dyDescent="0.25">
      <c r="A2805">
        <v>17</v>
      </c>
      <c r="B2805">
        <v>2018</v>
      </c>
      <c r="C2805" t="s">
        <v>34</v>
      </c>
      <c r="D2805" t="s">
        <v>49</v>
      </c>
      <c r="E2805" t="s">
        <v>35</v>
      </c>
      <c r="F2805">
        <v>2</v>
      </c>
      <c r="G2805" t="s">
        <v>38</v>
      </c>
      <c r="H2805" t="s">
        <v>46</v>
      </c>
      <c r="I2805" t="s">
        <v>51</v>
      </c>
      <c r="J2805">
        <v>1240.4000000000001</v>
      </c>
    </row>
    <row r="2806" spans="1:10" x14ac:dyDescent="0.25">
      <c r="A2806">
        <v>17</v>
      </c>
      <c r="B2806">
        <v>2018</v>
      </c>
      <c r="C2806" t="s">
        <v>34</v>
      </c>
      <c r="D2806" t="s">
        <v>49</v>
      </c>
      <c r="E2806" t="s">
        <v>35</v>
      </c>
      <c r="F2806">
        <v>3</v>
      </c>
      <c r="G2806" t="s">
        <v>38</v>
      </c>
      <c r="H2806" t="s">
        <v>2</v>
      </c>
      <c r="I2806" t="s">
        <v>51</v>
      </c>
      <c r="J2806">
        <v>1034</v>
      </c>
    </row>
    <row r="2807" spans="1:10" x14ac:dyDescent="0.25">
      <c r="A2807">
        <v>17</v>
      </c>
      <c r="B2807">
        <v>2018</v>
      </c>
      <c r="C2807" t="s">
        <v>34</v>
      </c>
      <c r="D2807" t="s">
        <v>49</v>
      </c>
      <c r="E2807" t="s">
        <v>35</v>
      </c>
      <c r="F2807">
        <v>4</v>
      </c>
      <c r="G2807" t="s">
        <v>45</v>
      </c>
      <c r="H2807" t="s">
        <v>2</v>
      </c>
      <c r="I2807" t="s">
        <v>37</v>
      </c>
      <c r="J2807">
        <v>802.4</v>
      </c>
    </row>
    <row r="2808" spans="1:10" x14ac:dyDescent="0.25">
      <c r="A2808">
        <v>17</v>
      </c>
      <c r="B2808">
        <v>2018</v>
      </c>
      <c r="C2808" t="s">
        <v>34</v>
      </c>
      <c r="D2808" t="s">
        <v>49</v>
      </c>
      <c r="E2808" t="s">
        <v>35</v>
      </c>
      <c r="F2808">
        <v>5</v>
      </c>
      <c r="G2808" t="s">
        <v>45</v>
      </c>
      <c r="H2808" t="s">
        <v>46</v>
      </c>
      <c r="I2808" t="s">
        <v>37</v>
      </c>
      <c r="J2808">
        <v>1243.2</v>
      </c>
    </row>
    <row r="2809" spans="1:10" x14ac:dyDescent="0.25">
      <c r="A2809">
        <v>17</v>
      </c>
      <c r="B2809">
        <v>2018</v>
      </c>
      <c r="C2809" t="s">
        <v>34</v>
      </c>
      <c r="D2809" t="s">
        <v>49</v>
      </c>
      <c r="E2809" t="s">
        <v>35</v>
      </c>
      <c r="F2809">
        <v>6</v>
      </c>
      <c r="G2809" t="s">
        <v>45</v>
      </c>
      <c r="H2809" t="s">
        <v>2</v>
      </c>
      <c r="I2809" t="s">
        <v>51</v>
      </c>
      <c r="J2809">
        <v>1151.5</v>
      </c>
    </row>
    <row r="2810" spans="1:10" x14ac:dyDescent="0.25">
      <c r="A2810">
        <v>18</v>
      </c>
      <c r="B2810">
        <v>2017</v>
      </c>
      <c r="C2810" t="s">
        <v>34</v>
      </c>
      <c r="D2810" t="s">
        <v>48</v>
      </c>
      <c r="E2810" t="s">
        <v>35</v>
      </c>
      <c r="F2810">
        <v>1</v>
      </c>
      <c r="G2810" t="s">
        <v>38</v>
      </c>
      <c r="H2810" t="s">
        <v>2</v>
      </c>
      <c r="I2810" t="s">
        <v>37</v>
      </c>
      <c r="J2810">
        <v>626.1</v>
      </c>
    </row>
    <row r="2811" spans="1:10" x14ac:dyDescent="0.25">
      <c r="A2811">
        <v>18</v>
      </c>
      <c r="B2811">
        <v>2017</v>
      </c>
      <c r="C2811" t="s">
        <v>34</v>
      </c>
      <c r="D2811" t="s">
        <v>48</v>
      </c>
      <c r="E2811" t="s">
        <v>35</v>
      </c>
      <c r="F2811">
        <v>2</v>
      </c>
      <c r="G2811" t="s">
        <v>45</v>
      </c>
      <c r="H2811" t="s">
        <v>46</v>
      </c>
      <c r="I2811" t="s">
        <v>51</v>
      </c>
      <c r="J2811">
        <v>1033.5</v>
      </c>
    </row>
    <row r="2812" spans="1:10" x14ac:dyDescent="0.25">
      <c r="A2812">
        <v>18</v>
      </c>
      <c r="B2812">
        <v>2017</v>
      </c>
      <c r="C2812" t="s">
        <v>34</v>
      </c>
      <c r="D2812" t="s">
        <v>48</v>
      </c>
      <c r="E2812" t="s">
        <v>35</v>
      </c>
      <c r="F2812">
        <v>3</v>
      </c>
      <c r="G2812" t="s">
        <v>45</v>
      </c>
      <c r="H2812" t="s">
        <v>46</v>
      </c>
      <c r="I2812" t="s">
        <v>51</v>
      </c>
      <c r="J2812">
        <v>1170.2</v>
      </c>
    </row>
    <row r="2813" spans="1:10" x14ac:dyDescent="0.25">
      <c r="A2813">
        <v>18</v>
      </c>
      <c r="B2813">
        <v>2017</v>
      </c>
      <c r="C2813" t="s">
        <v>34</v>
      </c>
      <c r="D2813" t="s">
        <v>48</v>
      </c>
      <c r="E2813" t="s">
        <v>35</v>
      </c>
      <c r="F2813">
        <v>4</v>
      </c>
      <c r="G2813" t="s">
        <v>45</v>
      </c>
      <c r="H2813" t="s">
        <v>46</v>
      </c>
      <c r="I2813" t="s">
        <v>51</v>
      </c>
      <c r="J2813">
        <v>888.9</v>
      </c>
    </row>
    <row r="2814" spans="1:10" x14ac:dyDescent="0.25">
      <c r="A2814">
        <v>18</v>
      </c>
      <c r="B2814">
        <v>2017</v>
      </c>
      <c r="C2814" t="s">
        <v>34</v>
      </c>
      <c r="D2814" t="s">
        <v>48</v>
      </c>
      <c r="E2814" t="s">
        <v>35</v>
      </c>
      <c r="F2814">
        <v>5</v>
      </c>
      <c r="G2814" t="s">
        <v>45</v>
      </c>
      <c r="H2814" t="s">
        <v>2</v>
      </c>
      <c r="I2814" t="s">
        <v>37</v>
      </c>
      <c r="J2814">
        <v>604.4</v>
      </c>
    </row>
    <row r="2815" spans="1:10" x14ac:dyDescent="0.25">
      <c r="A2815">
        <v>18</v>
      </c>
      <c r="B2815">
        <v>2017</v>
      </c>
      <c r="C2815" t="s">
        <v>34</v>
      </c>
      <c r="D2815" t="s">
        <v>48</v>
      </c>
      <c r="E2815" t="s">
        <v>35</v>
      </c>
      <c r="F2815">
        <v>6</v>
      </c>
      <c r="G2815" t="s">
        <v>45</v>
      </c>
      <c r="H2815" t="s">
        <v>46</v>
      </c>
      <c r="I2815" t="s">
        <v>51</v>
      </c>
      <c r="J2815">
        <v>1076.5999999999999</v>
      </c>
    </row>
    <row r="2816" spans="1:10" x14ac:dyDescent="0.25">
      <c r="A2816">
        <v>18</v>
      </c>
      <c r="B2816">
        <v>2017</v>
      </c>
      <c r="C2816" t="s">
        <v>34</v>
      </c>
      <c r="D2816" t="s">
        <v>49</v>
      </c>
      <c r="E2816" t="s">
        <v>35</v>
      </c>
      <c r="F2816">
        <v>1</v>
      </c>
      <c r="G2816" t="s">
        <v>38</v>
      </c>
      <c r="H2816" t="s">
        <v>2</v>
      </c>
      <c r="I2816" t="s">
        <v>51</v>
      </c>
      <c r="J2816">
        <v>688.2</v>
      </c>
    </row>
    <row r="2817" spans="1:10" x14ac:dyDescent="0.25">
      <c r="A2817">
        <v>18</v>
      </c>
      <c r="B2817">
        <v>2017</v>
      </c>
      <c r="C2817" t="s">
        <v>34</v>
      </c>
      <c r="D2817" t="s">
        <v>49</v>
      </c>
      <c r="E2817" t="s">
        <v>35</v>
      </c>
      <c r="F2817">
        <v>2</v>
      </c>
      <c r="G2817" t="s">
        <v>45</v>
      </c>
      <c r="H2817" t="s">
        <v>46</v>
      </c>
      <c r="I2817" t="s">
        <v>51</v>
      </c>
      <c r="J2817">
        <v>1182.4000000000001</v>
      </c>
    </row>
    <row r="2818" spans="1:10" x14ac:dyDescent="0.25">
      <c r="A2818">
        <v>18</v>
      </c>
      <c r="B2818">
        <v>2017</v>
      </c>
      <c r="C2818" t="s">
        <v>34</v>
      </c>
      <c r="D2818" t="s">
        <v>49</v>
      </c>
      <c r="E2818" t="s">
        <v>35</v>
      </c>
      <c r="F2818">
        <v>3</v>
      </c>
      <c r="G2818" t="s">
        <v>45</v>
      </c>
      <c r="H2818" t="s">
        <v>2</v>
      </c>
      <c r="I2818" t="s">
        <v>51</v>
      </c>
      <c r="J2818">
        <v>676.9</v>
      </c>
    </row>
    <row r="2819" spans="1:10" x14ac:dyDescent="0.25">
      <c r="A2819">
        <v>18</v>
      </c>
      <c r="B2819">
        <v>2017</v>
      </c>
      <c r="C2819" t="s">
        <v>34</v>
      </c>
      <c r="D2819" t="s">
        <v>49</v>
      </c>
      <c r="E2819" t="s">
        <v>35</v>
      </c>
      <c r="F2819">
        <v>4</v>
      </c>
      <c r="G2819" t="s">
        <v>45</v>
      </c>
      <c r="H2819" t="s">
        <v>2</v>
      </c>
      <c r="I2819" t="s">
        <v>37</v>
      </c>
      <c r="J2819">
        <v>736.1</v>
      </c>
    </row>
    <row r="2820" spans="1:10" x14ac:dyDescent="0.25">
      <c r="A2820">
        <v>18</v>
      </c>
      <c r="B2820">
        <v>2017</v>
      </c>
      <c r="C2820" t="s">
        <v>34</v>
      </c>
      <c r="D2820" t="s">
        <v>49</v>
      </c>
      <c r="E2820" t="s">
        <v>35</v>
      </c>
      <c r="F2820">
        <v>5</v>
      </c>
      <c r="G2820" t="s">
        <v>45</v>
      </c>
      <c r="H2820" t="s">
        <v>2</v>
      </c>
      <c r="I2820" t="s">
        <v>37</v>
      </c>
      <c r="J2820">
        <v>823.5</v>
      </c>
    </row>
    <row r="2821" spans="1:10" x14ac:dyDescent="0.25">
      <c r="A2821">
        <v>18</v>
      </c>
      <c r="B2821">
        <v>2017</v>
      </c>
      <c r="C2821" t="s">
        <v>34</v>
      </c>
      <c r="D2821" t="s">
        <v>49</v>
      </c>
      <c r="E2821" t="s">
        <v>35</v>
      </c>
      <c r="F2821">
        <v>6</v>
      </c>
      <c r="G2821" t="s">
        <v>45</v>
      </c>
      <c r="H2821" t="s">
        <v>2</v>
      </c>
      <c r="I2821" t="s">
        <v>51</v>
      </c>
      <c r="J2821">
        <v>592</v>
      </c>
    </row>
    <row r="2822" spans="1:10" x14ac:dyDescent="0.25">
      <c r="A2822">
        <v>18</v>
      </c>
      <c r="B2822">
        <v>2018</v>
      </c>
      <c r="C2822" t="s">
        <v>34</v>
      </c>
      <c r="D2822" t="s">
        <v>48</v>
      </c>
      <c r="E2822" t="s">
        <v>35</v>
      </c>
      <c r="F2822">
        <v>1</v>
      </c>
      <c r="G2822" t="s">
        <v>45</v>
      </c>
      <c r="H2822" t="s">
        <v>2</v>
      </c>
      <c r="I2822" t="s">
        <v>37</v>
      </c>
      <c r="J2822">
        <v>738.5</v>
      </c>
    </row>
    <row r="2823" spans="1:10" x14ac:dyDescent="0.25">
      <c r="A2823">
        <v>18</v>
      </c>
      <c r="B2823">
        <v>2018</v>
      </c>
      <c r="C2823" t="s">
        <v>34</v>
      </c>
      <c r="D2823" t="s">
        <v>48</v>
      </c>
      <c r="E2823" t="s">
        <v>35</v>
      </c>
      <c r="F2823">
        <v>2</v>
      </c>
      <c r="G2823" t="s">
        <v>38</v>
      </c>
      <c r="H2823" t="s">
        <v>2</v>
      </c>
      <c r="I2823" t="s">
        <v>37</v>
      </c>
      <c r="J2823">
        <v>800.7</v>
      </c>
    </row>
    <row r="2824" spans="1:10" x14ac:dyDescent="0.25">
      <c r="A2824">
        <v>18</v>
      </c>
      <c r="B2824">
        <v>2018</v>
      </c>
      <c r="C2824" t="s">
        <v>34</v>
      </c>
      <c r="D2824" t="s">
        <v>48</v>
      </c>
      <c r="E2824" t="s">
        <v>35</v>
      </c>
      <c r="F2824">
        <v>3</v>
      </c>
      <c r="G2824" t="s">
        <v>38</v>
      </c>
      <c r="H2824" t="s">
        <v>2</v>
      </c>
      <c r="I2824" t="s">
        <v>51</v>
      </c>
      <c r="J2824">
        <v>724.1</v>
      </c>
    </row>
    <row r="2825" spans="1:10" x14ac:dyDescent="0.25">
      <c r="A2825">
        <v>18</v>
      </c>
      <c r="B2825">
        <v>2018</v>
      </c>
      <c r="C2825" t="s">
        <v>34</v>
      </c>
      <c r="D2825" t="s">
        <v>48</v>
      </c>
      <c r="E2825" t="s">
        <v>35</v>
      </c>
      <c r="F2825">
        <v>4</v>
      </c>
      <c r="G2825" t="s">
        <v>45</v>
      </c>
      <c r="H2825" t="s">
        <v>2</v>
      </c>
      <c r="I2825" t="s">
        <v>37</v>
      </c>
      <c r="J2825">
        <v>827.6</v>
      </c>
    </row>
    <row r="2826" spans="1:10" x14ac:dyDescent="0.25">
      <c r="A2826">
        <v>18</v>
      </c>
      <c r="B2826">
        <v>2018</v>
      </c>
      <c r="C2826" t="s">
        <v>34</v>
      </c>
      <c r="D2826" t="s">
        <v>48</v>
      </c>
      <c r="E2826" t="s">
        <v>35</v>
      </c>
      <c r="F2826">
        <v>5</v>
      </c>
      <c r="G2826" t="s">
        <v>45</v>
      </c>
      <c r="H2826" t="s">
        <v>2</v>
      </c>
      <c r="I2826" t="s">
        <v>51</v>
      </c>
      <c r="J2826">
        <v>751.6</v>
      </c>
    </row>
    <row r="2827" spans="1:10" x14ac:dyDescent="0.25">
      <c r="A2827">
        <v>18</v>
      </c>
      <c r="B2827">
        <v>2018</v>
      </c>
      <c r="C2827" t="s">
        <v>34</v>
      </c>
      <c r="D2827" t="s">
        <v>48</v>
      </c>
      <c r="E2827" t="s">
        <v>35</v>
      </c>
      <c r="F2827">
        <v>6</v>
      </c>
      <c r="G2827" t="s">
        <v>38</v>
      </c>
      <c r="H2827" t="s">
        <v>2</v>
      </c>
      <c r="I2827" t="s">
        <v>51</v>
      </c>
      <c r="J2827">
        <v>884.5</v>
      </c>
    </row>
    <row r="2828" spans="1:10" x14ac:dyDescent="0.25">
      <c r="A2828">
        <v>18</v>
      </c>
      <c r="B2828">
        <v>2018</v>
      </c>
      <c r="C2828" t="s">
        <v>34</v>
      </c>
      <c r="D2828" t="s">
        <v>49</v>
      </c>
      <c r="E2828" t="s">
        <v>35</v>
      </c>
      <c r="F2828">
        <v>1</v>
      </c>
      <c r="G2828" t="s">
        <v>45</v>
      </c>
      <c r="H2828" t="s">
        <v>46</v>
      </c>
      <c r="I2828" t="s">
        <v>37</v>
      </c>
      <c r="J2828">
        <v>1412.2</v>
      </c>
    </row>
    <row r="2829" spans="1:10" x14ac:dyDescent="0.25">
      <c r="A2829">
        <v>18</v>
      </c>
      <c r="B2829">
        <v>2018</v>
      </c>
      <c r="C2829" t="s">
        <v>34</v>
      </c>
      <c r="D2829" t="s">
        <v>49</v>
      </c>
      <c r="E2829" t="s">
        <v>35</v>
      </c>
      <c r="F2829">
        <v>2</v>
      </c>
      <c r="G2829" t="s">
        <v>38</v>
      </c>
      <c r="H2829" t="s">
        <v>46</v>
      </c>
      <c r="I2829" t="s">
        <v>51</v>
      </c>
      <c r="J2829">
        <v>1353.3</v>
      </c>
    </row>
    <row r="2830" spans="1:10" x14ac:dyDescent="0.25">
      <c r="A2830">
        <v>18</v>
      </c>
      <c r="B2830">
        <v>2018</v>
      </c>
      <c r="C2830" t="s">
        <v>34</v>
      </c>
      <c r="D2830" t="s">
        <v>49</v>
      </c>
      <c r="E2830" t="s">
        <v>35</v>
      </c>
      <c r="F2830">
        <v>3</v>
      </c>
      <c r="G2830" t="s">
        <v>38</v>
      </c>
      <c r="H2830" t="s">
        <v>46</v>
      </c>
      <c r="I2830" t="s">
        <v>51</v>
      </c>
      <c r="J2830">
        <v>1170.9000000000001</v>
      </c>
    </row>
    <row r="2831" spans="1:10" x14ac:dyDescent="0.25">
      <c r="A2831">
        <v>18</v>
      </c>
      <c r="B2831">
        <v>2018</v>
      </c>
      <c r="C2831" t="s">
        <v>34</v>
      </c>
      <c r="D2831" t="s">
        <v>49</v>
      </c>
      <c r="E2831" t="s">
        <v>35</v>
      </c>
      <c r="F2831">
        <v>4</v>
      </c>
      <c r="G2831" t="s">
        <v>45</v>
      </c>
      <c r="H2831" t="s">
        <v>46</v>
      </c>
      <c r="I2831" t="s">
        <v>51</v>
      </c>
      <c r="J2831">
        <v>1319</v>
      </c>
    </row>
    <row r="2832" spans="1:10" x14ac:dyDescent="0.25">
      <c r="A2832">
        <v>18</v>
      </c>
      <c r="B2832">
        <v>2018</v>
      </c>
      <c r="C2832" t="s">
        <v>34</v>
      </c>
      <c r="D2832" t="s">
        <v>49</v>
      </c>
      <c r="E2832" t="s">
        <v>35</v>
      </c>
      <c r="F2832">
        <v>5</v>
      </c>
      <c r="G2832" t="s">
        <v>45</v>
      </c>
      <c r="H2832" t="s">
        <v>46</v>
      </c>
      <c r="I2832" t="s">
        <v>51</v>
      </c>
      <c r="J2832">
        <v>1283</v>
      </c>
    </row>
    <row r="2833" spans="1:10" x14ac:dyDescent="0.25">
      <c r="A2833">
        <v>18</v>
      </c>
      <c r="B2833">
        <v>2018</v>
      </c>
      <c r="C2833" t="s">
        <v>34</v>
      </c>
      <c r="D2833" t="s">
        <v>49</v>
      </c>
      <c r="E2833" t="s">
        <v>35</v>
      </c>
      <c r="F2833">
        <v>6</v>
      </c>
      <c r="G2833" t="s">
        <v>38</v>
      </c>
      <c r="H2833" t="s">
        <v>2</v>
      </c>
      <c r="I2833" t="s">
        <v>51</v>
      </c>
      <c r="J2833">
        <v>984.4</v>
      </c>
    </row>
    <row r="2834" spans="1:10" x14ac:dyDescent="0.25">
      <c r="A2834">
        <v>19</v>
      </c>
      <c r="B2834">
        <v>2017</v>
      </c>
      <c r="C2834" t="s">
        <v>34</v>
      </c>
      <c r="D2834" t="s">
        <v>48</v>
      </c>
      <c r="E2834" t="s">
        <v>35</v>
      </c>
      <c r="F2834">
        <v>1</v>
      </c>
      <c r="G2834" t="s">
        <v>45</v>
      </c>
      <c r="H2834" t="s">
        <v>2</v>
      </c>
      <c r="I2834" t="s">
        <v>37</v>
      </c>
      <c r="J2834">
        <v>562.70000000000005</v>
      </c>
    </row>
    <row r="2835" spans="1:10" x14ac:dyDescent="0.25">
      <c r="A2835">
        <v>19</v>
      </c>
      <c r="B2835">
        <v>2017</v>
      </c>
      <c r="C2835" t="s">
        <v>34</v>
      </c>
      <c r="D2835" t="s">
        <v>48</v>
      </c>
      <c r="E2835" t="s">
        <v>35</v>
      </c>
      <c r="F2835">
        <v>2</v>
      </c>
      <c r="G2835" t="s">
        <v>38</v>
      </c>
      <c r="H2835" t="s">
        <v>2</v>
      </c>
      <c r="I2835" t="s">
        <v>37</v>
      </c>
      <c r="J2835">
        <v>652.9</v>
      </c>
    </row>
    <row r="2836" spans="1:10" x14ac:dyDescent="0.25">
      <c r="A2836">
        <v>19</v>
      </c>
      <c r="B2836">
        <v>2017</v>
      </c>
      <c r="C2836" t="s">
        <v>34</v>
      </c>
      <c r="D2836" t="s">
        <v>48</v>
      </c>
      <c r="E2836" t="s">
        <v>35</v>
      </c>
      <c r="F2836">
        <v>3</v>
      </c>
      <c r="G2836" t="s">
        <v>38</v>
      </c>
      <c r="H2836" t="s">
        <v>46</v>
      </c>
      <c r="I2836" t="s">
        <v>37</v>
      </c>
      <c r="J2836">
        <v>1138.0999999999999</v>
      </c>
    </row>
    <row r="2837" spans="1:10" x14ac:dyDescent="0.25">
      <c r="A2837">
        <v>19</v>
      </c>
      <c r="B2837">
        <v>2017</v>
      </c>
      <c r="C2837" t="s">
        <v>34</v>
      </c>
      <c r="D2837" t="s">
        <v>48</v>
      </c>
      <c r="E2837" t="s">
        <v>35</v>
      </c>
      <c r="F2837">
        <v>4</v>
      </c>
      <c r="G2837" t="s">
        <v>38</v>
      </c>
      <c r="H2837" t="s">
        <v>2</v>
      </c>
      <c r="I2837" t="s">
        <v>37</v>
      </c>
      <c r="J2837">
        <v>631</v>
      </c>
    </row>
    <row r="2838" spans="1:10" x14ac:dyDescent="0.25">
      <c r="A2838">
        <v>19</v>
      </c>
      <c r="B2838">
        <v>2017</v>
      </c>
      <c r="C2838" t="s">
        <v>34</v>
      </c>
      <c r="D2838" t="s">
        <v>48</v>
      </c>
      <c r="E2838" t="s">
        <v>35</v>
      </c>
      <c r="F2838">
        <v>5</v>
      </c>
      <c r="G2838" t="s">
        <v>38</v>
      </c>
      <c r="H2838" t="s">
        <v>2</v>
      </c>
      <c r="I2838" t="s">
        <v>37</v>
      </c>
      <c r="J2838">
        <v>485.7</v>
      </c>
    </row>
    <row r="2839" spans="1:10" x14ac:dyDescent="0.25">
      <c r="A2839">
        <v>19</v>
      </c>
      <c r="B2839">
        <v>2017</v>
      </c>
      <c r="C2839" t="s">
        <v>34</v>
      </c>
      <c r="D2839" t="s">
        <v>48</v>
      </c>
      <c r="E2839" t="s">
        <v>35</v>
      </c>
      <c r="F2839">
        <v>6</v>
      </c>
      <c r="G2839" t="s">
        <v>45</v>
      </c>
      <c r="H2839" t="s">
        <v>46</v>
      </c>
      <c r="I2839" t="s">
        <v>51</v>
      </c>
      <c r="J2839">
        <v>1032.0999999999999</v>
      </c>
    </row>
    <row r="2840" spans="1:10" x14ac:dyDescent="0.25">
      <c r="A2840">
        <v>19</v>
      </c>
      <c r="B2840">
        <v>2017</v>
      </c>
      <c r="C2840" t="s">
        <v>34</v>
      </c>
      <c r="D2840" t="s">
        <v>49</v>
      </c>
      <c r="E2840" t="s">
        <v>35</v>
      </c>
      <c r="F2840">
        <v>1</v>
      </c>
      <c r="G2840" t="s">
        <v>38</v>
      </c>
      <c r="H2840" t="s">
        <v>2</v>
      </c>
      <c r="I2840" t="s">
        <v>51</v>
      </c>
      <c r="J2840">
        <v>645.20000000000005</v>
      </c>
    </row>
    <row r="2841" spans="1:10" x14ac:dyDescent="0.25">
      <c r="A2841">
        <v>19</v>
      </c>
      <c r="B2841">
        <v>2017</v>
      </c>
      <c r="C2841" t="s">
        <v>34</v>
      </c>
      <c r="D2841" t="s">
        <v>49</v>
      </c>
      <c r="E2841" t="s">
        <v>35</v>
      </c>
      <c r="F2841">
        <v>2</v>
      </c>
      <c r="G2841" t="s">
        <v>38</v>
      </c>
      <c r="H2841" t="s">
        <v>46</v>
      </c>
      <c r="I2841" t="s">
        <v>51</v>
      </c>
      <c r="J2841">
        <v>991.4</v>
      </c>
    </row>
    <row r="2842" spans="1:10" x14ac:dyDescent="0.25">
      <c r="A2842">
        <v>19</v>
      </c>
      <c r="B2842">
        <v>2017</v>
      </c>
      <c r="C2842" t="s">
        <v>34</v>
      </c>
      <c r="D2842" t="s">
        <v>49</v>
      </c>
      <c r="E2842" t="s">
        <v>35</v>
      </c>
      <c r="F2842">
        <v>3</v>
      </c>
      <c r="G2842" t="s">
        <v>45</v>
      </c>
      <c r="H2842" t="s">
        <v>2</v>
      </c>
      <c r="I2842" t="s">
        <v>51</v>
      </c>
      <c r="J2842">
        <v>711.3</v>
      </c>
    </row>
    <row r="2843" spans="1:10" x14ac:dyDescent="0.25">
      <c r="A2843">
        <v>19</v>
      </c>
      <c r="B2843">
        <v>2017</v>
      </c>
      <c r="C2843" t="s">
        <v>34</v>
      </c>
      <c r="D2843" t="s">
        <v>49</v>
      </c>
      <c r="E2843" t="s">
        <v>35</v>
      </c>
      <c r="F2843">
        <v>4</v>
      </c>
      <c r="G2843" t="s">
        <v>38</v>
      </c>
      <c r="H2843" t="s">
        <v>2</v>
      </c>
      <c r="I2843" t="s">
        <v>37</v>
      </c>
      <c r="J2843">
        <v>790</v>
      </c>
    </row>
    <row r="2844" spans="1:10" x14ac:dyDescent="0.25">
      <c r="A2844">
        <v>19</v>
      </c>
      <c r="B2844">
        <v>2017</v>
      </c>
      <c r="C2844" t="s">
        <v>34</v>
      </c>
      <c r="D2844" t="s">
        <v>49</v>
      </c>
      <c r="E2844" t="s">
        <v>35</v>
      </c>
      <c r="F2844">
        <v>5</v>
      </c>
      <c r="G2844" t="s">
        <v>45</v>
      </c>
      <c r="H2844" t="s">
        <v>46</v>
      </c>
      <c r="I2844" t="s">
        <v>37</v>
      </c>
      <c r="J2844">
        <v>997.1</v>
      </c>
    </row>
    <row r="2845" spans="1:10" x14ac:dyDescent="0.25">
      <c r="A2845">
        <v>19</v>
      </c>
      <c r="B2845">
        <v>2017</v>
      </c>
      <c r="C2845" t="s">
        <v>34</v>
      </c>
      <c r="D2845" t="s">
        <v>49</v>
      </c>
      <c r="E2845" t="s">
        <v>35</v>
      </c>
      <c r="F2845">
        <v>6</v>
      </c>
      <c r="G2845" t="s">
        <v>38</v>
      </c>
      <c r="H2845" t="s">
        <v>46</v>
      </c>
      <c r="I2845" t="s">
        <v>51</v>
      </c>
      <c r="J2845">
        <v>1061.2</v>
      </c>
    </row>
    <row r="2846" spans="1:10" x14ac:dyDescent="0.25">
      <c r="A2846">
        <v>19</v>
      </c>
      <c r="B2846">
        <v>2018</v>
      </c>
      <c r="C2846" t="s">
        <v>34</v>
      </c>
      <c r="D2846" t="s">
        <v>48</v>
      </c>
      <c r="E2846" t="s">
        <v>35</v>
      </c>
      <c r="F2846">
        <v>1</v>
      </c>
      <c r="G2846" t="s">
        <v>45</v>
      </c>
      <c r="H2846" t="s">
        <v>2</v>
      </c>
      <c r="I2846" t="s">
        <v>51</v>
      </c>
      <c r="J2846">
        <v>760.9</v>
      </c>
    </row>
    <row r="2847" spans="1:10" x14ac:dyDescent="0.25">
      <c r="A2847">
        <v>19</v>
      </c>
      <c r="B2847">
        <v>2018</v>
      </c>
      <c r="C2847" t="s">
        <v>34</v>
      </c>
      <c r="D2847" t="s">
        <v>48</v>
      </c>
      <c r="E2847" t="s">
        <v>35</v>
      </c>
      <c r="F2847">
        <v>2</v>
      </c>
      <c r="G2847" t="s">
        <v>45</v>
      </c>
      <c r="H2847" t="s">
        <v>2</v>
      </c>
      <c r="I2847" t="s">
        <v>37</v>
      </c>
      <c r="J2847">
        <v>745.3</v>
      </c>
    </row>
    <row r="2848" spans="1:10" x14ac:dyDescent="0.25">
      <c r="A2848">
        <v>19</v>
      </c>
      <c r="B2848">
        <v>2018</v>
      </c>
      <c r="C2848" t="s">
        <v>34</v>
      </c>
      <c r="D2848" t="s">
        <v>48</v>
      </c>
      <c r="E2848" t="s">
        <v>35</v>
      </c>
      <c r="F2848">
        <v>3</v>
      </c>
      <c r="G2848" t="s">
        <v>45</v>
      </c>
      <c r="H2848" t="s">
        <v>46</v>
      </c>
      <c r="I2848" t="s">
        <v>51</v>
      </c>
      <c r="J2848">
        <v>1229.5999999999999</v>
      </c>
    </row>
    <row r="2849" spans="1:10" x14ac:dyDescent="0.25">
      <c r="A2849">
        <v>19</v>
      </c>
      <c r="B2849">
        <v>2018</v>
      </c>
      <c r="C2849" t="s">
        <v>34</v>
      </c>
      <c r="D2849" t="s">
        <v>48</v>
      </c>
      <c r="E2849" t="s">
        <v>35</v>
      </c>
      <c r="F2849">
        <v>4</v>
      </c>
      <c r="G2849" t="s">
        <v>38</v>
      </c>
      <c r="H2849" t="s">
        <v>46</v>
      </c>
      <c r="I2849" t="s">
        <v>37</v>
      </c>
      <c r="J2849">
        <v>1259.7</v>
      </c>
    </row>
    <row r="2850" spans="1:10" x14ac:dyDescent="0.25">
      <c r="A2850">
        <v>19</v>
      </c>
      <c r="B2850">
        <v>2018</v>
      </c>
      <c r="C2850" t="s">
        <v>34</v>
      </c>
      <c r="D2850" t="s">
        <v>48</v>
      </c>
      <c r="E2850" t="s">
        <v>35</v>
      </c>
      <c r="F2850">
        <v>5</v>
      </c>
      <c r="G2850" t="s">
        <v>45</v>
      </c>
      <c r="H2850" t="s">
        <v>2</v>
      </c>
      <c r="I2850" t="s">
        <v>51</v>
      </c>
      <c r="J2850">
        <v>670.1</v>
      </c>
    </row>
    <row r="2851" spans="1:10" x14ac:dyDescent="0.25">
      <c r="A2851">
        <v>19</v>
      </c>
      <c r="B2851">
        <v>2018</v>
      </c>
      <c r="C2851" t="s">
        <v>34</v>
      </c>
      <c r="D2851" t="s">
        <v>48</v>
      </c>
      <c r="E2851" t="s">
        <v>35</v>
      </c>
      <c r="F2851">
        <v>6</v>
      </c>
      <c r="G2851" t="s">
        <v>45</v>
      </c>
      <c r="H2851" t="s">
        <v>2</v>
      </c>
      <c r="I2851" t="s">
        <v>51</v>
      </c>
      <c r="J2851">
        <v>857.1</v>
      </c>
    </row>
    <row r="2852" spans="1:10" x14ac:dyDescent="0.25">
      <c r="A2852">
        <v>19</v>
      </c>
      <c r="B2852">
        <v>2018</v>
      </c>
      <c r="C2852" t="s">
        <v>34</v>
      </c>
      <c r="D2852" t="s">
        <v>49</v>
      </c>
      <c r="E2852" t="s">
        <v>35</v>
      </c>
      <c r="F2852">
        <v>1</v>
      </c>
      <c r="G2852" t="s">
        <v>45</v>
      </c>
      <c r="H2852" t="s">
        <v>2</v>
      </c>
      <c r="I2852" t="s">
        <v>51</v>
      </c>
      <c r="J2852">
        <v>864.4</v>
      </c>
    </row>
    <row r="2853" spans="1:10" x14ac:dyDescent="0.25">
      <c r="A2853">
        <v>19</v>
      </c>
      <c r="B2853">
        <v>2018</v>
      </c>
      <c r="C2853" t="s">
        <v>34</v>
      </c>
      <c r="D2853" t="s">
        <v>49</v>
      </c>
      <c r="E2853" t="s">
        <v>35</v>
      </c>
      <c r="F2853">
        <v>2</v>
      </c>
      <c r="G2853" t="s">
        <v>45</v>
      </c>
      <c r="H2853" t="s">
        <v>46</v>
      </c>
      <c r="I2853" t="s">
        <v>37</v>
      </c>
      <c r="J2853">
        <v>1241.9000000000001</v>
      </c>
    </row>
    <row r="2854" spans="1:10" x14ac:dyDescent="0.25">
      <c r="A2854">
        <v>19</v>
      </c>
      <c r="B2854">
        <v>2018</v>
      </c>
      <c r="C2854" t="s">
        <v>34</v>
      </c>
      <c r="D2854" t="s">
        <v>49</v>
      </c>
      <c r="E2854" t="s">
        <v>35</v>
      </c>
      <c r="F2854">
        <v>3</v>
      </c>
      <c r="G2854" t="s">
        <v>45</v>
      </c>
      <c r="H2854" t="s">
        <v>46</v>
      </c>
      <c r="I2854" t="s">
        <v>51</v>
      </c>
      <c r="J2854">
        <v>1359.3</v>
      </c>
    </row>
    <row r="2855" spans="1:10" x14ac:dyDescent="0.25">
      <c r="A2855">
        <v>19</v>
      </c>
      <c r="B2855">
        <v>2018</v>
      </c>
      <c r="C2855" t="s">
        <v>34</v>
      </c>
      <c r="D2855" t="s">
        <v>49</v>
      </c>
      <c r="E2855" t="s">
        <v>35</v>
      </c>
      <c r="F2855">
        <v>4</v>
      </c>
      <c r="G2855" t="s">
        <v>45</v>
      </c>
      <c r="H2855" t="s">
        <v>46</v>
      </c>
      <c r="I2855" t="s">
        <v>37</v>
      </c>
      <c r="J2855">
        <v>1372.4</v>
      </c>
    </row>
    <row r="2856" spans="1:10" x14ac:dyDescent="0.25">
      <c r="A2856">
        <v>19</v>
      </c>
      <c r="B2856">
        <v>2018</v>
      </c>
      <c r="C2856" t="s">
        <v>34</v>
      </c>
      <c r="D2856" t="s">
        <v>49</v>
      </c>
      <c r="E2856" t="s">
        <v>35</v>
      </c>
      <c r="F2856">
        <v>5</v>
      </c>
      <c r="G2856" t="s">
        <v>38</v>
      </c>
      <c r="H2856" t="s">
        <v>2</v>
      </c>
      <c r="I2856" t="s">
        <v>37</v>
      </c>
      <c r="J2856">
        <v>940.4</v>
      </c>
    </row>
    <row r="2857" spans="1:10" x14ac:dyDescent="0.25">
      <c r="A2857">
        <v>19</v>
      </c>
      <c r="B2857">
        <v>2018</v>
      </c>
      <c r="C2857" t="s">
        <v>34</v>
      </c>
      <c r="D2857" t="s">
        <v>49</v>
      </c>
      <c r="E2857" t="s">
        <v>35</v>
      </c>
      <c r="F2857">
        <v>6</v>
      </c>
      <c r="G2857" t="s">
        <v>38</v>
      </c>
      <c r="H2857" t="s">
        <v>46</v>
      </c>
      <c r="I2857" t="s">
        <v>51</v>
      </c>
      <c r="J2857">
        <v>1307.5999999999999</v>
      </c>
    </row>
    <row r="2858" spans="1:10" x14ac:dyDescent="0.25">
      <c r="A2858">
        <v>20</v>
      </c>
      <c r="B2858">
        <v>2017</v>
      </c>
      <c r="C2858" t="s">
        <v>34</v>
      </c>
      <c r="D2858" t="s">
        <v>48</v>
      </c>
      <c r="E2858" t="s">
        <v>35</v>
      </c>
      <c r="F2858">
        <v>1</v>
      </c>
      <c r="G2858" t="s">
        <v>45</v>
      </c>
      <c r="H2858" t="s">
        <v>46</v>
      </c>
      <c r="I2858" t="s">
        <v>51</v>
      </c>
      <c r="J2858">
        <v>1059.5999999999999</v>
      </c>
    </row>
    <row r="2859" spans="1:10" x14ac:dyDescent="0.25">
      <c r="A2859">
        <v>20</v>
      </c>
      <c r="B2859">
        <v>2017</v>
      </c>
      <c r="C2859" t="s">
        <v>34</v>
      </c>
      <c r="D2859" t="s">
        <v>48</v>
      </c>
      <c r="E2859" t="s">
        <v>35</v>
      </c>
      <c r="F2859">
        <v>2</v>
      </c>
      <c r="G2859" t="s">
        <v>38</v>
      </c>
      <c r="H2859" t="s">
        <v>46</v>
      </c>
      <c r="I2859" t="s">
        <v>51</v>
      </c>
      <c r="J2859">
        <v>1137.9000000000001</v>
      </c>
    </row>
    <row r="2860" spans="1:10" x14ac:dyDescent="0.25">
      <c r="A2860">
        <v>20</v>
      </c>
      <c r="B2860">
        <v>2017</v>
      </c>
      <c r="C2860" t="s">
        <v>34</v>
      </c>
      <c r="D2860" t="s">
        <v>48</v>
      </c>
      <c r="E2860" t="s">
        <v>35</v>
      </c>
      <c r="F2860">
        <v>3</v>
      </c>
      <c r="G2860" t="s">
        <v>45</v>
      </c>
      <c r="H2860" t="s">
        <v>46</v>
      </c>
      <c r="I2860" t="s">
        <v>51</v>
      </c>
      <c r="J2860">
        <v>1038.3</v>
      </c>
    </row>
    <row r="2861" spans="1:10" x14ac:dyDescent="0.25">
      <c r="A2861">
        <v>20</v>
      </c>
      <c r="B2861">
        <v>2017</v>
      </c>
      <c r="C2861" t="s">
        <v>34</v>
      </c>
      <c r="D2861" t="s">
        <v>48</v>
      </c>
      <c r="E2861" t="s">
        <v>35</v>
      </c>
      <c r="F2861">
        <v>4</v>
      </c>
      <c r="G2861" t="s">
        <v>45</v>
      </c>
      <c r="H2861" t="s">
        <v>2</v>
      </c>
      <c r="I2861" t="s">
        <v>51</v>
      </c>
      <c r="J2861">
        <v>717.7</v>
      </c>
    </row>
    <row r="2862" spans="1:10" x14ac:dyDescent="0.25">
      <c r="A2862">
        <v>20</v>
      </c>
      <c r="B2862">
        <v>2017</v>
      </c>
      <c r="C2862" t="s">
        <v>34</v>
      </c>
      <c r="D2862" t="s">
        <v>48</v>
      </c>
      <c r="E2862" t="s">
        <v>35</v>
      </c>
      <c r="F2862">
        <v>5</v>
      </c>
      <c r="G2862" t="s">
        <v>45</v>
      </c>
      <c r="H2862" t="s">
        <v>2</v>
      </c>
      <c r="I2862" t="s">
        <v>51</v>
      </c>
      <c r="J2862">
        <v>609.20000000000005</v>
      </c>
    </row>
    <row r="2863" spans="1:10" x14ac:dyDescent="0.25">
      <c r="A2863">
        <v>20</v>
      </c>
      <c r="B2863">
        <v>2017</v>
      </c>
      <c r="C2863" t="s">
        <v>34</v>
      </c>
      <c r="D2863" t="s">
        <v>48</v>
      </c>
      <c r="E2863" t="s">
        <v>35</v>
      </c>
      <c r="F2863">
        <v>6</v>
      </c>
      <c r="G2863" t="s">
        <v>45</v>
      </c>
      <c r="H2863" t="s">
        <v>2</v>
      </c>
      <c r="I2863" t="s">
        <v>51</v>
      </c>
      <c r="J2863">
        <v>799.9</v>
      </c>
    </row>
    <row r="2864" spans="1:10" x14ac:dyDescent="0.25">
      <c r="A2864">
        <v>20</v>
      </c>
      <c r="B2864">
        <v>2017</v>
      </c>
      <c r="C2864" t="s">
        <v>34</v>
      </c>
      <c r="D2864" t="s">
        <v>49</v>
      </c>
      <c r="E2864" t="s">
        <v>35</v>
      </c>
      <c r="F2864">
        <v>1</v>
      </c>
      <c r="G2864" t="s">
        <v>38</v>
      </c>
      <c r="H2864" t="s">
        <v>2</v>
      </c>
      <c r="I2864" t="s">
        <v>51</v>
      </c>
      <c r="J2864">
        <v>684.4</v>
      </c>
    </row>
    <row r="2865" spans="1:10" x14ac:dyDescent="0.25">
      <c r="A2865">
        <v>20</v>
      </c>
      <c r="B2865">
        <v>2017</v>
      </c>
      <c r="C2865" t="s">
        <v>34</v>
      </c>
      <c r="D2865" t="s">
        <v>49</v>
      </c>
      <c r="E2865" t="s">
        <v>35</v>
      </c>
      <c r="F2865">
        <v>2</v>
      </c>
      <c r="G2865" t="s">
        <v>38</v>
      </c>
      <c r="H2865" t="s">
        <v>2</v>
      </c>
      <c r="I2865" t="s">
        <v>51</v>
      </c>
      <c r="J2865">
        <v>782.8</v>
      </c>
    </row>
    <row r="2866" spans="1:10" x14ac:dyDescent="0.25">
      <c r="A2866">
        <v>20</v>
      </c>
      <c r="B2866">
        <v>2017</v>
      </c>
      <c r="C2866" t="s">
        <v>34</v>
      </c>
      <c r="D2866" t="s">
        <v>49</v>
      </c>
      <c r="E2866" t="s">
        <v>35</v>
      </c>
      <c r="F2866">
        <v>3</v>
      </c>
      <c r="G2866" t="s">
        <v>38</v>
      </c>
      <c r="H2866" t="s">
        <v>46</v>
      </c>
      <c r="I2866" t="s">
        <v>37</v>
      </c>
      <c r="J2866">
        <v>1170.3</v>
      </c>
    </row>
    <row r="2867" spans="1:10" x14ac:dyDescent="0.25">
      <c r="A2867">
        <v>20</v>
      </c>
      <c r="B2867">
        <v>2017</v>
      </c>
      <c r="C2867" t="s">
        <v>34</v>
      </c>
      <c r="D2867" t="s">
        <v>49</v>
      </c>
      <c r="E2867" t="s">
        <v>35</v>
      </c>
      <c r="F2867">
        <v>4</v>
      </c>
      <c r="G2867" t="s">
        <v>45</v>
      </c>
      <c r="H2867" t="s">
        <v>46</v>
      </c>
      <c r="I2867" t="s">
        <v>51</v>
      </c>
      <c r="J2867">
        <v>1265.9000000000001</v>
      </c>
    </row>
    <row r="2868" spans="1:10" x14ac:dyDescent="0.25">
      <c r="A2868">
        <v>20</v>
      </c>
      <c r="B2868">
        <v>2017</v>
      </c>
      <c r="C2868" t="s">
        <v>34</v>
      </c>
      <c r="D2868" t="s">
        <v>49</v>
      </c>
      <c r="E2868" t="s">
        <v>35</v>
      </c>
      <c r="F2868">
        <v>5</v>
      </c>
      <c r="G2868" t="s">
        <v>45</v>
      </c>
      <c r="H2868" t="s">
        <v>2</v>
      </c>
      <c r="I2868" t="s">
        <v>51</v>
      </c>
      <c r="J2868">
        <v>649.5</v>
      </c>
    </row>
    <row r="2869" spans="1:10" x14ac:dyDescent="0.25">
      <c r="A2869">
        <v>20</v>
      </c>
      <c r="B2869">
        <v>2017</v>
      </c>
      <c r="C2869" t="s">
        <v>34</v>
      </c>
      <c r="D2869" t="s">
        <v>49</v>
      </c>
      <c r="E2869" t="s">
        <v>35</v>
      </c>
      <c r="F2869">
        <v>6</v>
      </c>
      <c r="G2869" t="s">
        <v>38</v>
      </c>
      <c r="H2869" t="s">
        <v>2</v>
      </c>
      <c r="I2869" t="s">
        <v>51</v>
      </c>
      <c r="J2869">
        <v>478.8</v>
      </c>
    </row>
    <row r="2870" spans="1:10" x14ac:dyDescent="0.25">
      <c r="A2870">
        <v>20</v>
      </c>
      <c r="B2870">
        <v>2018</v>
      </c>
      <c r="C2870" t="s">
        <v>34</v>
      </c>
      <c r="D2870" t="s">
        <v>48</v>
      </c>
      <c r="E2870" t="s">
        <v>35</v>
      </c>
      <c r="F2870">
        <v>1</v>
      </c>
      <c r="G2870" t="s">
        <v>38</v>
      </c>
      <c r="H2870" t="s">
        <v>2</v>
      </c>
      <c r="I2870" t="s">
        <v>51</v>
      </c>
      <c r="J2870">
        <v>823.2</v>
      </c>
    </row>
    <row r="2871" spans="1:10" x14ac:dyDescent="0.25">
      <c r="A2871">
        <v>20</v>
      </c>
      <c r="B2871">
        <v>2018</v>
      </c>
      <c r="C2871" t="s">
        <v>34</v>
      </c>
      <c r="D2871" t="s">
        <v>48</v>
      </c>
      <c r="E2871" t="s">
        <v>35</v>
      </c>
      <c r="F2871">
        <v>2</v>
      </c>
      <c r="G2871" t="s">
        <v>45</v>
      </c>
      <c r="H2871" t="s">
        <v>46</v>
      </c>
      <c r="I2871" t="s">
        <v>51</v>
      </c>
      <c r="J2871">
        <v>1150.5</v>
      </c>
    </row>
    <row r="2872" spans="1:10" x14ac:dyDescent="0.25">
      <c r="A2872">
        <v>20</v>
      </c>
      <c r="B2872">
        <v>2018</v>
      </c>
      <c r="C2872" t="s">
        <v>34</v>
      </c>
      <c r="D2872" t="s">
        <v>48</v>
      </c>
      <c r="E2872" t="s">
        <v>35</v>
      </c>
      <c r="F2872">
        <v>3</v>
      </c>
      <c r="G2872" t="s">
        <v>45</v>
      </c>
      <c r="H2872" t="s">
        <v>2</v>
      </c>
      <c r="I2872" t="s">
        <v>51</v>
      </c>
      <c r="J2872">
        <v>869.4</v>
      </c>
    </row>
    <row r="2873" spans="1:10" x14ac:dyDescent="0.25">
      <c r="A2873">
        <v>20</v>
      </c>
      <c r="B2873">
        <v>2018</v>
      </c>
      <c r="C2873" t="s">
        <v>34</v>
      </c>
      <c r="D2873" t="s">
        <v>48</v>
      </c>
      <c r="E2873" t="s">
        <v>35</v>
      </c>
      <c r="F2873">
        <v>4</v>
      </c>
      <c r="G2873" t="s">
        <v>38</v>
      </c>
      <c r="H2873" t="s">
        <v>46</v>
      </c>
      <c r="I2873" t="s">
        <v>37</v>
      </c>
      <c r="J2873">
        <v>1159.0999999999999</v>
      </c>
    </row>
    <row r="2874" spans="1:10" x14ac:dyDescent="0.25">
      <c r="A2874">
        <v>20</v>
      </c>
      <c r="B2874">
        <v>2018</v>
      </c>
      <c r="C2874" t="s">
        <v>34</v>
      </c>
      <c r="D2874" t="s">
        <v>48</v>
      </c>
      <c r="E2874" t="s">
        <v>35</v>
      </c>
      <c r="F2874">
        <v>5</v>
      </c>
      <c r="G2874" t="s">
        <v>45</v>
      </c>
      <c r="H2874" t="s">
        <v>2</v>
      </c>
      <c r="I2874" t="s">
        <v>51</v>
      </c>
      <c r="J2874">
        <v>734.2</v>
      </c>
    </row>
    <row r="2875" spans="1:10" x14ac:dyDescent="0.25">
      <c r="A2875">
        <v>20</v>
      </c>
      <c r="B2875">
        <v>2018</v>
      </c>
      <c r="C2875" t="s">
        <v>34</v>
      </c>
      <c r="D2875" t="s">
        <v>48</v>
      </c>
      <c r="E2875" t="s">
        <v>35</v>
      </c>
      <c r="F2875">
        <v>6</v>
      </c>
      <c r="G2875" t="s">
        <v>45</v>
      </c>
      <c r="H2875" t="s">
        <v>2</v>
      </c>
      <c r="I2875" t="s">
        <v>51</v>
      </c>
      <c r="J2875">
        <v>774.4</v>
      </c>
    </row>
    <row r="2876" spans="1:10" x14ac:dyDescent="0.25">
      <c r="A2876">
        <v>20</v>
      </c>
      <c r="B2876">
        <v>2018</v>
      </c>
      <c r="C2876" t="s">
        <v>34</v>
      </c>
      <c r="D2876" t="s">
        <v>49</v>
      </c>
      <c r="E2876" t="s">
        <v>35</v>
      </c>
      <c r="F2876">
        <v>1</v>
      </c>
      <c r="G2876" t="s">
        <v>45</v>
      </c>
      <c r="H2876" t="s">
        <v>2</v>
      </c>
      <c r="I2876" t="s">
        <v>51</v>
      </c>
      <c r="J2876">
        <v>734.5</v>
      </c>
    </row>
    <row r="2877" spans="1:10" x14ac:dyDescent="0.25">
      <c r="A2877">
        <v>20</v>
      </c>
      <c r="B2877">
        <v>2018</v>
      </c>
      <c r="C2877" t="s">
        <v>34</v>
      </c>
      <c r="D2877" t="s">
        <v>49</v>
      </c>
      <c r="E2877" t="s">
        <v>35</v>
      </c>
      <c r="F2877">
        <v>2</v>
      </c>
      <c r="G2877" t="s">
        <v>38</v>
      </c>
      <c r="H2877" t="s">
        <v>2</v>
      </c>
      <c r="I2877" t="s">
        <v>51</v>
      </c>
      <c r="J2877">
        <v>1010.6</v>
      </c>
    </row>
    <row r="2878" spans="1:10" x14ac:dyDescent="0.25">
      <c r="A2878">
        <v>20</v>
      </c>
      <c r="B2878">
        <v>2018</v>
      </c>
      <c r="C2878" t="s">
        <v>34</v>
      </c>
      <c r="D2878" t="s">
        <v>49</v>
      </c>
      <c r="E2878" t="s">
        <v>35</v>
      </c>
      <c r="F2878">
        <v>3</v>
      </c>
      <c r="G2878" t="s">
        <v>38</v>
      </c>
      <c r="H2878" t="s">
        <v>46</v>
      </c>
      <c r="I2878" t="s">
        <v>37</v>
      </c>
      <c r="J2878">
        <v>1164.7</v>
      </c>
    </row>
    <row r="2879" spans="1:10" x14ac:dyDescent="0.25">
      <c r="A2879">
        <v>20</v>
      </c>
      <c r="B2879">
        <v>2018</v>
      </c>
      <c r="C2879" t="s">
        <v>34</v>
      </c>
      <c r="D2879" t="s">
        <v>49</v>
      </c>
      <c r="E2879" t="s">
        <v>35</v>
      </c>
      <c r="F2879">
        <v>4</v>
      </c>
      <c r="G2879" t="s">
        <v>45</v>
      </c>
      <c r="H2879" t="s">
        <v>2</v>
      </c>
      <c r="I2879" t="s">
        <v>51</v>
      </c>
      <c r="J2879">
        <v>818.7</v>
      </c>
    </row>
    <row r="2880" spans="1:10" x14ac:dyDescent="0.25">
      <c r="A2880">
        <v>20</v>
      </c>
      <c r="B2880">
        <v>2018</v>
      </c>
      <c r="C2880" t="s">
        <v>34</v>
      </c>
      <c r="D2880" t="s">
        <v>49</v>
      </c>
      <c r="E2880" t="s">
        <v>35</v>
      </c>
      <c r="F2880">
        <v>5</v>
      </c>
      <c r="G2880" t="s">
        <v>38</v>
      </c>
      <c r="H2880" t="s">
        <v>2</v>
      </c>
      <c r="I2880" t="s">
        <v>51</v>
      </c>
      <c r="J2880">
        <v>1024.8</v>
      </c>
    </row>
    <row r="2881" spans="1:10" x14ac:dyDescent="0.25">
      <c r="A2881">
        <v>20</v>
      </c>
      <c r="B2881">
        <v>2018</v>
      </c>
      <c r="C2881" t="s">
        <v>34</v>
      </c>
      <c r="D2881" t="s">
        <v>49</v>
      </c>
      <c r="E2881" t="s">
        <v>35</v>
      </c>
      <c r="F2881">
        <v>6</v>
      </c>
      <c r="G2881" t="s">
        <v>45</v>
      </c>
      <c r="H2881" t="s">
        <v>46</v>
      </c>
      <c r="I2881" t="s">
        <v>37</v>
      </c>
      <c r="J2881">
        <v>1272</v>
      </c>
    </row>
    <row r="2882" spans="1:10" x14ac:dyDescent="0.25">
      <c r="A2882">
        <v>21</v>
      </c>
      <c r="B2882">
        <v>2017</v>
      </c>
      <c r="C2882" t="s">
        <v>34</v>
      </c>
      <c r="D2882" t="s">
        <v>48</v>
      </c>
      <c r="E2882" t="s">
        <v>35</v>
      </c>
      <c r="F2882">
        <v>1</v>
      </c>
      <c r="G2882" t="s">
        <v>45</v>
      </c>
      <c r="H2882" t="s">
        <v>46</v>
      </c>
      <c r="I2882" t="s">
        <v>51</v>
      </c>
      <c r="J2882">
        <v>1101.3</v>
      </c>
    </row>
    <row r="2883" spans="1:10" x14ac:dyDescent="0.25">
      <c r="A2883">
        <v>21</v>
      </c>
      <c r="B2883">
        <v>2017</v>
      </c>
      <c r="C2883" t="s">
        <v>34</v>
      </c>
      <c r="D2883" t="s">
        <v>48</v>
      </c>
      <c r="E2883" t="s">
        <v>35</v>
      </c>
      <c r="F2883">
        <v>2</v>
      </c>
      <c r="G2883" t="s">
        <v>45</v>
      </c>
      <c r="H2883" t="s">
        <v>2</v>
      </c>
      <c r="I2883" t="s">
        <v>37</v>
      </c>
      <c r="J2883">
        <v>626.6</v>
      </c>
    </row>
    <row r="2884" spans="1:10" x14ac:dyDescent="0.25">
      <c r="A2884">
        <v>21</v>
      </c>
      <c r="B2884">
        <v>2017</v>
      </c>
      <c r="C2884" t="s">
        <v>34</v>
      </c>
      <c r="D2884" t="s">
        <v>48</v>
      </c>
      <c r="E2884" t="s">
        <v>35</v>
      </c>
      <c r="F2884">
        <v>3</v>
      </c>
      <c r="G2884" t="s">
        <v>45</v>
      </c>
      <c r="H2884" t="s">
        <v>2</v>
      </c>
      <c r="I2884" t="s">
        <v>37</v>
      </c>
      <c r="J2884">
        <v>440</v>
      </c>
    </row>
    <row r="2885" spans="1:10" x14ac:dyDescent="0.25">
      <c r="A2885">
        <v>21</v>
      </c>
      <c r="B2885">
        <v>2017</v>
      </c>
      <c r="C2885" t="s">
        <v>34</v>
      </c>
      <c r="D2885" t="s">
        <v>48</v>
      </c>
      <c r="E2885" t="s">
        <v>35</v>
      </c>
      <c r="F2885">
        <v>4</v>
      </c>
      <c r="G2885" t="s">
        <v>38</v>
      </c>
      <c r="H2885" t="s">
        <v>2</v>
      </c>
      <c r="I2885" t="s">
        <v>51</v>
      </c>
      <c r="J2885">
        <v>551.20000000000005</v>
      </c>
    </row>
    <row r="2886" spans="1:10" x14ac:dyDescent="0.25">
      <c r="A2886">
        <v>21</v>
      </c>
      <c r="B2886">
        <v>2017</v>
      </c>
      <c r="C2886" t="s">
        <v>34</v>
      </c>
      <c r="D2886" t="s">
        <v>48</v>
      </c>
      <c r="E2886" t="s">
        <v>35</v>
      </c>
      <c r="F2886">
        <v>5</v>
      </c>
      <c r="G2886" t="s">
        <v>45</v>
      </c>
      <c r="H2886" t="s">
        <v>2</v>
      </c>
      <c r="I2886" t="s">
        <v>51</v>
      </c>
      <c r="J2886">
        <v>669.2</v>
      </c>
    </row>
    <row r="2887" spans="1:10" x14ac:dyDescent="0.25">
      <c r="A2887">
        <v>21</v>
      </c>
      <c r="B2887">
        <v>2017</v>
      </c>
      <c r="C2887" t="s">
        <v>34</v>
      </c>
      <c r="D2887" t="s">
        <v>48</v>
      </c>
      <c r="E2887" t="s">
        <v>35</v>
      </c>
      <c r="F2887">
        <v>6</v>
      </c>
      <c r="G2887" t="s">
        <v>38</v>
      </c>
      <c r="H2887" t="s">
        <v>46</v>
      </c>
      <c r="I2887" t="s">
        <v>37</v>
      </c>
      <c r="J2887">
        <v>931.7</v>
      </c>
    </row>
    <row r="2888" spans="1:10" x14ac:dyDescent="0.25">
      <c r="A2888">
        <v>21</v>
      </c>
      <c r="B2888">
        <v>2017</v>
      </c>
      <c r="C2888" t="s">
        <v>34</v>
      </c>
      <c r="D2888" t="s">
        <v>49</v>
      </c>
      <c r="E2888" t="s">
        <v>35</v>
      </c>
      <c r="F2888">
        <v>1</v>
      </c>
      <c r="G2888" t="s">
        <v>45</v>
      </c>
      <c r="H2888" t="s">
        <v>46</v>
      </c>
      <c r="I2888" t="s">
        <v>51</v>
      </c>
      <c r="J2888">
        <v>1173.4000000000001</v>
      </c>
    </row>
    <row r="2889" spans="1:10" x14ac:dyDescent="0.25">
      <c r="A2889">
        <v>21</v>
      </c>
      <c r="B2889">
        <v>2017</v>
      </c>
      <c r="C2889" t="s">
        <v>34</v>
      </c>
      <c r="D2889" t="s">
        <v>49</v>
      </c>
      <c r="E2889" t="s">
        <v>35</v>
      </c>
      <c r="F2889">
        <v>2</v>
      </c>
      <c r="G2889" t="s">
        <v>38</v>
      </c>
      <c r="H2889" t="s">
        <v>46</v>
      </c>
      <c r="I2889" t="s">
        <v>51</v>
      </c>
      <c r="J2889">
        <v>1115.4000000000001</v>
      </c>
    </row>
    <row r="2890" spans="1:10" x14ac:dyDescent="0.25">
      <c r="A2890">
        <v>21</v>
      </c>
      <c r="B2890">
        <v>2017</v>
      </c>
      <c r="C2890" t="s">
        <v>34</v>
      </c>
      <c r="D2890" t="s">
        <v>49</v>
      </c>
      <c r="E2890" t="s">
        <v>35</v>
      </c>
      <c r="F2890">
        <v>3</v>
      </c>
      <c r="G2890" t="s">
        <v>38</v>
      </c>
      <c r="H2890" t="s">
        <v>46</v>
      </c>
      <c r="I2890" t="s">
        <v>37</v>
      </c>
      <c r="J2890">
        <v>947</v>
      </c>
    </row>
    <row r="2891" spans="1:10" x14ac:dyDescent="0.25">
      <c r="A2891">
        <v>21</v>
      </c>
      <c r="B2891">
        <v>2017</v>
      </c>
      <c r="C2891" t="s">
        <v>34</v>
      </c>
      <c r="D2891" t="s">
        <v>49</v>
      </c>
      <c r="E2891" t="s">
        <v>35</v>
      </c>
      <c r="F2891">
        <v>4</v>
      </c>
      <c r="G2891" t="s">
        <v>38</v>
      </c>
      <c r="H2891" t="s">
        <v>46</v>
      </c>
      <c r="I2891" t="s">
        <v>37</v>
      </c>
      <c r="J2891">
        <v>1067.7</v>
      </c>
    </row>
    <row r="2892" spans="1:10" x14ac:dyDescent="0.25">
      <c r="A2892">
        <v>21</v>
      </c>
      <c r="B2892">
        <v>2017</v>
      </c>
      <c r="C2892" t="s">
        <v>34</v>
      </c>
      <c r="D2892" t="s">
        <v>49</v>
      </c>
      <c r="E2892" t="s">
        <v>35</v>
      </c>
      <c r="F2892">
        <v>5</v>
      </c>
      <c r="G2892" t="s">
        <v>38</v>
      </c>
      <c r="H2892" t="s">
        <v>2</v>
      </c>
      <c r="I2892" t="s">
        <v>51</v>
      </c>
      <c r="J2892">
        <v>658.5</v>
      </c>
    </row>
    <row r="2893" spans="1:10" x14ac:dyDescent="0.25">
      <c r="A2893">
        <v>21</v>
      </c>
      <c r="B2893">
        <v>2017</v>
      </c>
      <c r="C2893" t="s">
        <v>34</v>
      </c>
      <c r="D2893" t="s">
        <v>49</v>
      </c>
      <c r="E2893" t="s">
        <v>35</v>
      </c>
      <c r="F2893">
        <v>6</v>
      </c>
      <c r="G2893" t="s">
        <v>45</v>
      </c>
      <c r="H2893" t="s">
        <v>46</v>
      </c>
      <c r="I2893" t="s">
        <v>51</v>
      </c>
      <c r="J2893">
        <v>1103.0999999999999</v>
      </c>
    </row>
    <row r="2894" spans="1:10" x14ac:dyDescent="0.25">
      <c r="A2894">
        <v>21</v>
      </c>
      <c r="B2894">
        <v>2018</v>
      </c>
      <c r="C2894" t="s">
        <v>34</v>
      </c>
      <c r="D2894" t="s">
        <v>48</v>
      </c>
      <c r="E2894" t="s">
        <v>35</v>
      </c>
      <c r="F2894">
        <v>1</v>
      </c>
      <c r="G2894" t="s">
        <v>45</v>
      </c>
      <c r="H2894" t="s">
        <v>2</v>
      </c>
      <c r="I2894" t="s">
        <v>37</v>
      </c>
      <c r="J2894">
        <v>630.20000000000005</v>
      </c>
    </row>
    <row r="2895" spans="1:10" x14ac:dyDescent="0.25">
      <c r="A2895">
        <v>21</v>
      </c>
      <c r="B2895">
        <v>2018</v>
      </c>
      <c r="C2895" t="s">
        <v>34</v>
      </c>
      <c r="D2895" t="s">
        <v>48</v>
      </c>
      <c r="E2895" t="s">
        <v>35</v>
      </c>
      <c r="F2895">
        <v>2</v>
      </c>
      <c r="G2895" t="s">
        <v>45</v>
      </c>
      <c r="H2895" t="s">
        <v>2</v>
      </c>
      <c r="I2895" t="s">
        <v>37</v>
      </c>
      <c r="J2895">
        <v>901.5</v>
      </c>
    </row>
    <row r="2896" spans="1:10" x14ac:dyDescent="0.25">
      <c r="A2896">
        <v>21</v>
      </c>
      <c r="B2896">
        <v>2018</v>
      </c>
      <c r="C2896" t="s">
        <v>34</v>
      </c>
      <c r="D2896" t="s">
        <v>48</v>
      </c>
      <c r="E2896" t="s">
        <v>35</v>
      </c>
      <c r="F2896">
        <v>3</v>
      </c>
      <c r="G2896" t="s">
        <v>38</v>
      </c>
      <c r="H2896" t="s">
        <v>46</v>
      </c>
      <c r="I2896" t="s">
        <v>51</v>
      </c>
      <c r="J2896">
        <v>1201.3</v>
      </c>
    </row>
    <row r="2897" spans="1:10" x14ac:dyDescent="0.25">
      <c r="A2897">
        <v>21</v>
      </c>
      <c r="B2897">
        <v>2018</v>
      </c>
      <c r="C2897" t="s">
        <v>34</v>
      </c>
      <c r="D2897" t="s">
        <v>48</v>
      </c>
      <c r="E2897" t="s">
        <v>35</v>
      </c>
      <c r="F2897">
        <v>4</v>
      </c>
      <c r="G2897" t="s">
        <v>38</v>
      </c>
      <c r="H2897" t="s">
        <v>46</v>
      </c>
      <c r="I2897" t="s">
        <v>51</v>
      </c>
      <c r="J2897">
        <v>1200.9000000000001</v>
      </c>
    </row>
    <row r="2898" spans="1:10" x14ac:dyDescent="0.25">
      <c r="A2898">
        <v>21</v>
      </c>
      <c r="B2898">
        <v>2018</v>
      </c>
      <c r="C2898" t="s">
        <v>34</v>
      </c>
      <c r="D2898" t="s">
        <v>48</v>
      </c>
      <c r="E2898" t="s">
        <v>35</v>
      </c>
      <c r="F2898">
        <v>5</v>
      </c>
      <c r="G2898" t="s">
        <v>38</v>
      </c>
      <c r="H2898" t="s">
        <v>2</v>
      </c>
      <c r="I2898" t="s">
        <v>51</v>
      </c>
      <c r="J2898">
        <v>809.2</v>
      </c>
    </row>
    <row r="2899" spans="1:10" x14ac:dyDescent="0.25">
      <c r="A2899">
        <v>21</v>
      </c>
      <c r="B2899">
        <v>2018</v>
      </c>
      <c r="C2899" t="s">
        <v>34</v>
      </c>
      <c r="D2899" t="s">
        <v>48</v>
      </c>
      <c r="E2899" t="s">
        <v>35</v>
      </c>
      <c r="F2899">
        <v>6</v>
      </c>
      <c r="G2899" t="s">
        <v>38</v>
      </c>
      <c r="H2899" t="s">
        <v>46</v>
      </c>
      <c r="I2899" t="s">
        <v>37</v>
      </c>
      <c r="J2899">
        <v>1358.9</v>
      </c>
    </row>
    <row r="2900" spans="1:10" x14ac:dyDescent="0.25">
      <c r="A2900">
        <v>21</v>
      </c>
      <c r="B2900">
        <v>2018</v>
      </c>
      <c r="C2900" t="s">
        <v>34</v>
      </c>
      <c r="D2900" t="s">
        <v>49</v>
      </c>
      <c r="E2900" t="s">
        <v>35</v>
      </c>
      <c r="F2900">
        <v>1</v>
      </c>
      <c r="G2900" t="s">
        <v>38</v>
      </c>
      <c r="H2900" t="s">
        <v>46</v>
      </c>
      <c r="I2900" t="s">
        <v>37</v>
      </c>
      <c r="J2900">
        <v>1382.9</v>
      </c>
    </row>
    <row r="2901" spans="1:10" x14ac:dyDescent="0.25">
      <c r="A2901">
        <v>21</v>
      </c>
      <c r="B2901">
        <v>2018</v>
      </c>
      <c r="C2901" t="s">
        <v>34</v>
      </c>
      <c r="D2901" t="s">
        <v>49</v>
      </c>
      <c r="E2901" t="s">
        <v>35</v>
      </c>
      <c r="F2901">
        <v>2</v>
      </c>
      <c r="G2901" t="s">
        <v>38</v>
      </c>
      <c r="H2901" t="s">
        <v>2</v>
      </c>
      <c r="I2901" t="s">
        <v>51</v>
      </c>
      <c r="J2901">
        <v>846.4</v>
      </c>
    </row>
    <row r="2902" spans="1:10" x14ac:dyDescent="0.25">
      <c r="A2902">
        <v>21</v>
      </c>
      <c r="B2902">
        <v>2018</v>
      </c>
      <c r="C2902" t="s">
        <v>34</v>
      </c>
      <c r="D2902" t="s">
        <v>49</v>
      </c>
      <c r="E2902" t="s">
        <v>35</v>
      </c>
      <c r="F2902">
        <v>3</v>
      </c>
      <c r="G2902" t="s">
        <v>38</v>
      </c>
      <c r="H2902" t="s">
        <v>2</v>
      </c>
      <c r="I2902" t="s">
        <v>37</v>
      </c>
      <c r="J2902">
        <v>926.2</v>
      </c>
    </row>
    <row r="2903" spans="1:10" x14ac:dyDescent="0.25">
      <c r="A2903">
        <v>21</v>
      </c>
      <c r="B2903">
        <v>2018</v>
      </c>
      <c r="C2903" t="s">
        <v>34</v>
      </c>
      <c r="D2903" t="s">
        <v>49</v>
      </c>
      <c r="E2903" t="s">
        <v>35</v>
      </c>
      <c r="F2903">
        <v>4</v>
      </c>
      <c r="G2903" t="s">
        <v>38</v>
      </c>
      <c r="H2903" t="s">
        <v>2</v>
      </c>
      <c r="I2903" t="s">
        <v>37</v>
      </c>
      <c r="J2903">
        <v>982</v>
      </c>
    </row>
    <row r="2904" spans="1:10" x14ac:dyDescent="0.25">
      <c r="A2904">
        <v>21</v>
      </c>
      <c r="B2904">
        <v>2018</v>
      </c>
      <c r="C2904" t="s">
        <v>34</v>
      </c>
      <c r="D2904" t="s">
        <v>49</v>
      </c>
      <c r="E2904" t="s">
        <v>35</v>
      </c>
      <c r="F2904">
        <v>5</v>
      </c>
      <c r="G2904" t="s">
        <v>45</v>
      </c>
      <c r="H2904" t="s">
        <v>46</v>
      </c>
      <c r="I2904" t="s">
        <v>37</v>
      </c>
      <c r="J2904">
        <v>1493.6</v>
      </c>
    </row>
    <row r="2905" spans="1:10" x14ac:dyDescent="0.25">
      <c r="A2905">
        <v>21</v>
      </c>
      <c r="B2905">
        <v>2018</v>
      </c>
      <c r="C2905" t="s">
        <v>34</v>
      </c>
      <c r="D2905" t="s">
        <v>49</v>
      </c>
      <c r="E2905" t="s">
        <v>35</v>
      </c>
      <c r="F2905">
        <v>6</v>
      </c>
      <c r="G2905" t="s">
        <v>38</v>
      </c>
      <c r="H2905" t="s">
        <v>2</v>
      </c>
      <c r="I2905" t="s">
        <v>51</v>
      </c>
      <c r="J2905">
        <v>930.1</v>
      </c>
    </row>
    <row r="2906" spans="1:10" x14ac:dyDescent="0.25">
      <c r="A2906">
        <v>22</v>
      </c>
      <c r="B2906">
        <v>2017</v>
      </c>
      <c r="C2906" t="s">
        <v>34</v>
      </c>
      <c r="D2906" t="s">
        <v>48</v>
      </c>
      <c r="E2906" t="s">
        <v>35</v>
      </c>
      <c r="F2906">
        <v>1</v>
      </c>
      <c r="G2906" t="s">
        <v>45</v>
      </c>
      <c r="H2906" t="s">
        <v>46</v>
      </c>
      <c r="I2906" t="s">
        <v>37</v>
      </c>
      <c r="J2906">
        <v>1005.2</v>
      </c>
    </row>
    <row r="2907" spans="1:10" x14ac:dyDescent="0.25">
      <c r="A2907">
        <v>22</v>
      </c>
      <c r="B2907">
        <v>2017</v>
      </c>
      <c r="C2907" t="s">
        <v>34</v>
      </c>
      <c r="D2907" t="s">
        <v>48</v>
      </c>
      <c r="E2907" t="s">
        <v>35</v>
      </c>
      <c r="F2907">
        <v>2</v>
      </c>
      <c r="G2907" t="s">
        <v>45</v>
      </c>
      <c r="H2907" t="s">
        <v>46</v>
      </c>
      <c r="I2907" t="s">
        <v>51</v>
      </c>
      <c r="J2907">
        <v>911.1</v>
      </c>
    </row>
    <row r="2908" spans="1:10" x14ac:dyDescent="0.25">
      <c r="A2908">
        <v>22</v>
      </c>
      <c r="B2908">
        <v>2017</v>
      </c>
      <c r="C2908" t="s">
        <v>34</v>
      </c>
      <c r="D2908" t="s">
        <v>48</v>
      </c>
      <c r="E2908" t="s">
        <v>35</v>
      </c>
      <c r="F2908">
        <v>3</v>
      </c>
      <c r="G2908" t="s">
        <v>45</v>
      </c>
      <c r="H2908" t="s">
        <v>2</v>
      </c>
      <c r="I2908" t="s">
        <v>37</v>
      </c>
      <c r="J2908">
        <v>656.5</v>
      </c>
    </row>
    <row r="2909" spans="1:10" x14ac:dyDescent="0.25">
      <c r="A2909">
        <v>22</v>
      </c>
      <c r="B2909">
        <v>2017</v>
      </c>
      <c r="C2909" t="s">
        <v>34</v>
      </c>
      <c r="D2909" t="s">
        <v>48</v>
      </c>
      <c r="E2909" t="s">
        <v>35</v>
      </c>
      <c r="F2909">
        <v>4</v>
      </c>
      <c r="G2909" t="s">
        <v>38</v>
      </c>
      <c r="H2909" t="s">
        <v>46</v>
      </c>
      <c r="I2909" t="s">
        <v>51</v>
      </c>
      <c r="J2909">
        <v>1124.7</v>
      </c>
    </row>
    <row r="2910" spans="1:10" x14ac:dyDescent="0.25">
      <c r="A2910">
        <v>22</v>
      </c>
      <c r="B2910">
        <v>2017</v>
      </c>
      <c r="C2910" t="s">
        <v>34</v>
      </c>
      <c r="D2910" t="s">
        <v>48</v>
      </c>
      <c r="E2910" t="s">
        <v>35</v>
      </c>
      <c r="F2910">
        <v>5</v>
      </c>
      <c r="G2910" t="s">
        <v>38</v>
      </c>
      <c r="H2910" t="s">
        <v>2</v>
      </c>
      <c r="I2910" t="s">
        <v>37</v>
      </c>
      <c r="J2910">
        <v>645.29999999999995</v>
      </c>
    </row>
    <row r="2911" spans="1:10" x14ac:dyDescent="0.25">
      <c r="A2911">
        <v>22</v>
      </c>
      <c r="B2911">
        <v>2017</v>
      </c>
      <c r="C2911" t="s">
        <v>34</v>
      </c>
      <c r="D2911" t="s">
        <v>48</v>
      </c>
      <c r="E2911" t="s">
        <v>35</v>
      </c>
      <c r="F2911">
        <v>6</v>
      </c>
      <c r="G2911" t="s">
        <v>45</v>
      </c>
      <c r="H2911" t="s">
        <v>46</v>
      </c>
      <c r="I2911" t="s">
        <v>51</v>
      </c>
      <c r="J2911">
        <v>1012.2</v>
      </c>
    </row>
    <row r="2912" spans="1:10" x14ac:dyDescent="0.25">
      <c r="A2912">
        <v>22</v>
      </c>
      <c r="B2912">
        <v>2017</v>
      </c>
      <c r="C2912" t="s">
        <v>34</v>
      </c>
      <c r="D2912" t="s">
        <v>49</v>
      </c>
      <c r="E2912" t="s">
        <v>35</v>
      </c>
      <c r="F2912">
        <v>1</v>
      </c>
      <c r="G2912" t="s">
        <v>45</v>
      </c>
      <c r="H2912" t="s">
        <v>46</v>
      </c>
      <c r="I2912" t="s">
        <v>51</v>
      </c>
      <c r="J2912">
        <v>1067.5</v>
      </c>
    </row>
    <row r="2913" spans="1:10" x14ac:dyDescent="0.25">
      <c r="A2913">
        <v>22</v>
      </c>
      <c r="B2913">
        <v>2017</v>
      </c>
      <c r="C2913" t="s">
        <v>34</v>
      </c>
      <c r="D2913" t="s">
        <v>49</v>
      </c>
      <c r="E2913" t="s">
        <v>35</v>
      </c>
      <c r="F2913">
        <v>2</v>
      </c>
      <c r="G2913" t="s">
        <v>45</v>
      </c>
      <c r="H2913" t="s">
        <v>2</v>
      </c>
      <c r="I2913" t="s">
        <v>37</v>
      </c>
      <c r="J2913">
        <v>712.5</v>
      </c>
    </row>
    <row r="2914" spans="1:10" x14ac:dyDescent="0.25">
      <c r="A2914">
        <v>22</v>
      </c>
      <c r="B2914">
        <v>2017</v>
      </c>
      <c r="C2914" t="s">
        <v>34</v>
      </c>
      <c r="D2914" t="s">
        <v>49</v>
      </c>
      <c r="E2914" t="s">
        <v>35</v>
      </c>
      <c r="F2914">
        <v>3</v>
      </c>
      <c r="G2914" t="s">
        <v>45</v>
      </c>
      <c r="H2914" t="s">
        <v>46</v>
      </c>
      <c r="I2914" t="s">
        <v>51</v>
      </c>
      <c r="J2914">
        <v>1270.2</v>
      </c>
    </row>
    <row r="2915" spans="1:10" x14ac:dyDescent="0.25">
      <c r="A2915">
        <v>22</v>
      </c>
      <c r="B2915">
        <v>2017</v>
      </c>
      <c r="C2915" t="s">
        <v>34</v>
      </c>
      <c r="D2915" t="s">
        <v>49</v>
      </c>
      <c r="E2915" t="s">
        <v>35</v>
      </c>
      <c r="F2915">
        <v>4</v>
      </c>
      <c r="G2915" t="s">
        <v>38</v>
      </c>
      <c r="H2915" t="s">
        <v>46</v>
      </c>
      <c r="I2915" t="s">
        <v>37</v>
      </c>
      <c r="J2915">
        <v>1054</v>
      </c>
    </row>
    <row r="2916" spans="1:10" x14ac:dyDescent="0.25">
      <c r="A2916">
        <v>22</v>
      </c>
      <c r="B2916">
        <v>2017</v>
      </c>
      <c r="C2916" t="s">
        <v>34</v>
      </c>
      <c r="D2916" t="s">
        <v>49</v>
      </c>
      <c r="E2916" t="s">
        <v>35</v>
      </c>
      <c r="F2916">
        <v>5</v>
      </c>
      <c r="G2916" t="s">
        <v>45</v>
      </c>
      <c r="H2916" t="s">
        <v>46</v>
      </c>
      <c r="I2916" t="s">
        <v>37</v>
      </c>
      <c r="J2916">
        <v>974.9</v>
      </c>
    </row>
    <row r="2917" spans="1:10" x14ac:dyDescent="0.25">
      <c r="A2917">
        <v>22</v>
      </c>
      <c r="B2917">
        <v>2017</v>
      </c>
      <c r="C2917" t="s">
        <v>34</v>
      </c>
      <c r="D2917" t="s">
        <v>49</v>
      </c>
      <c r="E2917" t="s">
        <v>35</v>
      </c>
      <c r="F2917">
        <v>6</v>
      </c>
      <c r="G2917" t="s">
        <v>38</v>
      </c>
      <c r="H2917" t="s">
        <v>46</v>
      </c>
      <c r="I2917" t="s">
        <v>37</v>
      </c>
      <c r="J2917">
        <v>1034.4000000000001</v>
      </c>
    </row>
    <row r="2918" spans="1:10" x14ac:dyDescent="0.25">
      <c r="A2918">
        <v>22</v>
      </c>
      <c r="B2918">
        <v>2018</v>
      </c>
      <c r="C2918" t="s">
        <v>34</v>
      </c>
      <c r="D2918" t="s">
        <v>48</v>
      </c>
      <c r="E2918" t="s">
        <v>35</v>
      </c>
      <c r="F2918">
        <v>1</v>
      </c>
      <c r="G2918" t="s">
        <v>38</v>
      </c>
      <c r="H2918" t="s">
        <v>2</v>
      </c>
      <c r="I2918" t="s">
        <v>37</v>
      </c>
      <c r="J2918">
        <v>763.9</v>
      </c>
    </row>
    <row r="2919" spans="1:10" x14ac:dyDescent="0.25">
      <c r="A2919">
        <v>22</v>
      </c>
      <c r="B2919">
        <v>2018</v>
      </c>
      <c r="C2919" t="s">
        <v>34</v>
      </c>
      <c r="D2919" t="s">
        <v>48</v>
      </c>
      <c r="E2919" t="s">
        <v>35</v>
      </c>
      <c r="F2919">
        <v>2</v>
      </c>
      <c r="G2919" t="s">
        <v>45</v>
      </c>
      <c r="H2919" t="s">
        <v>46</v>
      </c>
      <c r="I2919" t="s">
        <v>37</v>
      </c>
      <c r="J2919">
        <v>1209.3</v>
      </c>
    </row>
    <row r="2920" spans="1:10" x14ac:dyDescent="0.25">
      <c r="A2920">
        <v>22</v>
      </c>
      <c r="B2920">
        <v>2018</v>
      </c>
      <c r="C2920" t="s">
        <v>34</v>
      </c>
      <c r="D2920" t="s">
        <v>48</v>
      </c>
      <c r="E2920" t="s">
        <v>35</v>
      </c>
      <c r="F2920">
        <v>3</v>
      </c>
      <c r="G2920" t="s">
        <v>38</v>
      </c>
      <c r="H2920" t="s">
        <v>46</v>
      </c>
      <c r="I2920" t="s">
        <v>51</v>
      </c>
      <c r="J2920">
        <v>1209.3</v>
      </c>
    </row>
    <row r="2921" spans="1:10" x14ac:dyDescent="0.25">
      <c r="A2921">
        <v>22</v>
      </c>
      <c r="B2921">
        <v>2018</v>
      </c>
      <c r="C2921" t="s">
        <v>34</v>
      </c>
      <c r="D2921" t="s">
        <v>48</v>
      </c>
      <c r="E2921" t="s">
        <v>35</v>
      </c>
      <c r="F2921">
        <v>4</v>
      </c>
      <c r="G2921" t="s">
        <v>38</v>
      </c>
      <c r="H2921" t="s">
        <v>46</v>
      </c>
      <c r="I2921" t="s">
        <v>51</v>
      </c>
      <c r="J2921">
        <v>1254.7</v>
      </c>
    </row>
    <row r="2922" spans="1:10" x14ac:dyDescent="0.25">
      <c r="A2922">
        <v>22</v>
      </c>
      <c r="B2922">
        <v>2018</v>
      </c>
      <c r="C2922" t="s">
        <v>34</v>
      </c>
      <c r="D2922" t="s">
        <v>48</v>
      </c>
      <c r="E2922" t="s">
        <v>35</v>
      </c>
      <c r="F2922">
        <v>5</v>
      </c>
      <c r="G2922" t="s">
        <v>45</v>
      </c>
      <c r="H2922" t="s">
        <v>2</v>
      </c>
      <c r="I2922" t="s">
        <v>37</v>
      </c>
      <c r="J2922">
        <v>932.9</v>
      </c>
    </row>
    <row r="2923" spans="1:10" x14ac:dyDescent="0.25">
      <c r="A2923">
        <v>22</v>
      </c>
      <c r="B2923">
        <v>2018</v>
      </c>
      <c r="C2923" t="s">
        <v>34</v>
      </c>
      <c r="D2923" t="s">
        <v>48</v>
      </c>
      <c r="E2923" t="s">
        <v>35</v>
      </c>
      <c r="F2923">
        <v>6</v>
      </c>
      <c r="G2923" t="s">
        <v>45</v>
      </c>
      <c r="H2923" t="s">
        <v>2</v>
      </c>
      <c r="I2923" t="s">
        <v>51</v>
      </c>
      <c r="J2923">
        <v>940.6</v>
      </c>
    </row>
    <row r="2924" spans="1:10" x14ac:dyDescent="0.25">
      <c r="A2924">
        <v>22</v>
      </c>
      <c r="B2924">
        <v>2018</v>
      </c>
      <c r="C2924" t="s">
        <v>34</v>
      </c>
      <c r="D2924" t="s">
        <v>49</v>
      </c>
      <c r="E2924" t="s">
        <v>35</v>
      </c>
      <c r="F2924">
        <v>1</v>
      </c>
      <c r="G2924" t="s">
        <v>38</v>
      </c>
      <c r="H2924" t="s">
        <v>46</v>
      </c>
      <c r="I2924" t="s">
        <v>51</v>
      </c>
      <c r="J2924">
        <v>1343</v>
      </c>
    </row>
    <row r="2925" spans="1:10" x14ac:dyDescent="0.25">
      <c r="A2925">
        <v>22</v>
      </c>
      <c r="B2925">
        <v>2018</v>
      </c>
      <c r="C2925" t="s">
        <v>34</v>
      </c>
      <c r="D2925" t="s">
        <v>49</v>
      </c>
      <c r="E2925" t="s">
        <v>35</v>
      </c>
      <c r="F2925">
        <v>2</v>
      </c>
      <c r="G2925" t="s">
        <v>38</v>
      </c>
      <c r="H2925" t="s">
        <v>46</v>
      </c>
      <c r="I2925" t="s">
        <v>51</v>
      </c>
      <c r="J2925">
        <v>1297.3</v>
      </c>
    </row>
    <row r="2926" spans="1:10" x14ac:dyDescent="0.25">
      <c r="A2926">
        <v>22</v>
      </c>
      <c r="B2926">
        <v>2018</v>
      </c>
      <c r="C2926" t="s">
        <v>34</v>
      </c>
      <c r="D2926" t="s">
        <v>49</v>
      </c>
      <c r="E2926" t="s">
        <v>35</v>
      </c>
      <c r="F2926">
        <v>3</v>
      </c>
      <c r="G2926" t="s">
        <v>38</v>
      </c>
      <c r="H2926" t="s">
        <v>2</v>
      </c>
      <c r="I2926" t="s">
        <v>37</v>
      </c>
      <c r="J2926">
        <v>887.1</v>
      </c>
    </row>
    <row r="2927" spans="1:10" x14ac:dyDescent="0.25">
      <c r="A2927">
        <v>22</v>
      </c>
      <c r="B2927">
        <v>2018</v>
      </c>
      <c r="C2927" t="s">
        <v>34</v>
      </c>
      <c r="D2927" t="s">
        <v>49</v>
      </c>
      <c r="E2927" t="s">
        <v>35</v>
      </c>
      <c r="F2927">
        <v>4</v>
      </c>
      <c r="G2927" t="s">
        <v>45</v>
      </c>
      <c r="H2927" t="s">
        <v>46</v>
      </c>
      <c r="I2927" t="s">
        <v>51</v>
      </c>
      <c r="J2927">
        <v>1270.5999999999999</v>
      </c>
    </row>
    <row r="2928" spans="1:10" x14ac:dyDescent="0.25">
      <c r="A2928">
        <v>22</v>
      </c>
      <c r="B2928">
        <v>2018</v>
      </c>
      <c r="C2928" t="s">
        <v>34</v>
      </c>
      <c r="D2928" t="s">
        <v>49</v>
      </c>
      <c r="E2928" t="s">
        <v>35</v>
      </c>
      <c r="F2928">
        <v>5</v>
      </c>
      <c r="G2928" t="s">
        <v>38</v>
      </c>
      <c r="H2928" t="s">
        <v>46</v>
      </c>
      <c r="I2928" t="s">
        <v>51</v>
      </c>
      <c r="J2928">
        <v>1334.7</v>
      </c>
    </row>
    <row r="2929" spans="1:10" x14ac:dyDescent="0.25">
      <c r="A2929">
        <v>22</v>
      </c>
      <c r="B2929">
        <v>2018</v>
      </c>
      <c r="C2929" t="s">
        <v>34</v>
      </c>
      <c r="D2929" t="s">
        <v>49</v>
      </c>
      <c r="E2929" t="s">
        <v>35</v>
      </c>
      <c r="F2929">
        <v>6</v>
      </c>
      <c r="G2929" t="s">
        <v>45</v>
      </c>
      <c r="H2929" t="s">
        <v>46</v>
      </c>
      <c r="I2929" t="s">
        <v>37</v>
      </c>
      <c r="J2929">
        <v>1360.2</v>
      </c>
    </row>
    <row r="2930" spans="1:10" x14ac:dyDescent="0.25">
      <c r="A2930">
        <v>23</v>
      </c>
      <c r="B2930">
        <v>2017</v>
      </c>
      <c r="C2930" t="s">
        <v>34</v>
      </c>
      <c r="D2930" t="s">
        <v>48</v>
      </c>
      <c r="E2930" t="s">
        <v>35</v>
      </c>
      <c r="F2930">
        <v>1</v>
      </c>
      <c r="G2930" t="s">
        <v>38</v>
      </c>
      <c r="H2930" t="s">
        <v>46</v>
      </c>
      <c r="I2930" t="s">
        <v>51</v>
      </c>
      <c r="J2930">
        <v>996.1</v>
      </c>
    </row>
    <row r="2931" spans="1:10" x14ac:dyDescent="0.25">
      <c r="A2931">
        <v>23</v>
      </c>
      <c r="B2931">
        <v>2017</v>
      </c>
      <c r="C2931" t="s">
        <v>34</v>
      </c>
      <c r="D2931" t="s">
        <v>48</v>
      </c>
      <c r="E2931" t="s">
        <v>35</v>
      </c>
      <c r="F2931">
        <v>2</v>
      </c>
      <c r="G2931" t="s">
        <v>45</v>
      </c>
      <c r="H2931" t="s">
        <v>2</v>
      </c>
      <c r="I2931" t="s">
        <v>51</v>
      </c>
      <c r="J2931">
        <v>650.29999999999995</v>
      </c>
    </row>
    <row r="2932" spans="1:10" x14ac:dyDescent="0.25">
      <c r="A2932">
        <v>23</v>
      </c>
      <c r="B2932">
        <v>2017</v>
      </c>
      <c r="C2932" t="s">
        <v>34</v>
      </c>
      <c r="D2932" t="s">
        <v>48</v>
      </c>
      <c r="E2932" t="s">
        <v>35</v>
      </c>
      <c r="F2932">
        <v>3</v>
      </c>
      <c r="G2932" t="s">
        <v>38</v>
      </c>
      <c r="H2932" t="s">
        <v>46</v>
      </c>
      <c r="I2932" t="s">
        <v>37</v>
      </c>
      <c r="J2932">
        <v>1066.5999999999999</v>
      </c>
    </row>
    <row r="2933" spans="1:10" x14ac:dyDescent="0.25">
      <c r="A2933">
        <v>23</v>
      </c>
      <c r="B2933">
        <v>2017</v>
      </c>
      <c r="C2933" t="s">
        <v>34</v>
      </c>
      <c r="D2933" t="s">
        <v>48</v>
      </c>
      <c r="E2933" t="s">
        <v>35</v>
      </c>
      <c r="F2933">
        <v>4</v>
      </c>
      <c r="G2933" t="s">
        <v>38</v>
      </c>
      <c r="H2933" t="s">
        <v>46</v>
      </c>
      <c r="I2933" t="s">
        <v>37</v>
      </c>
      <c r="J2933">
        <v>974.7</v>
      </c>
    </row>
    <row r="2934" spans="1:10" x14ac:dyDescent="0.25">
      <c r="A2934">
        <v>23</v>
      </c>
      <c r="B2934">
        <v>2017</v>
      </c>
      <c r="C2934" t="s">
        <v>34</v>
      </c>
      <c r="D2934" t="s">
        <v>48</v>
      </c>
      <c r="E2934" t="s">
        <v>35</v>
      </c>
      <c r="F2934">
        <v>5</v>
      </c>
      <c r="G2934" t="s">
        <v>38</v>
      </c>
      <c r="H2934" t="s">
        <v>2</v>
      </c>
      <c r="I2934" t="s">
        <v>51</v>
      </c>
      <c r="J2934">
        <v>507.3</v>
      </c>
    </row>
    <row r="2935" spans="1:10" x14ac:dyDescent="0.25">
      <c r="A2935">
        <v>23</v>
      </c>
      <c r="B2935">
        <v>2017</v>
      </c>
      <c r="C2935" t="s">
        <v>34</v>
      </c>
      <c r="D2935" t="s">
        <v>48</v>
      </c>
      <c r="E2935" t="s">
        <v>35</v>
      </c>
      <c r="F2935">
        <v>6</v>
      </c>
      <c r="G2935" t="s">
        <v>38</v>
      </c>
      <c r="H2935" t="s">
        <v>46</v>
      </c>
      <c r="I2935" t="s">
        <v>51</v>
      </c>
      <c r="J2935">
        <v>998.2</v>
      </c>
    </row>
    <row r="2936" spans="1:10" x14ac:dyDescent="0.25">
      <c r="A2936">
        <v>23</v>
      </c>
      <c r="B2936">
        <v>2017</v>
      </c>
      <c r="C2936" t="s">
        <v>34</v>
      </c>
      <c r="D2936" t="s">
        <v>49</v>
      </c>
      <c r="E2936" t="s">
        <v>35</v>
      </c>
      <c r="F2936">
        <v>1</v>
      </c>
      <c r="G2936" t="s">
        <v>45</v>
      </c>
      <c r="H2936" t="s">
        <v>2</v>
      </c>
      <c r="I2936" t="s">
        <v>51</v>
      </c>
      <c r="J2936">
        <v>750.5</v>
      </c>
    </row>
    <row r="2937" spans="1:10" x14ac:dyDescent="0.25">
      <c r="A2937">
        <v>23</v>
      </c>
      <c r="B2937">
        <v>2017</v>
      </c>
      <c r="C2937" t="s">
        <v>34</v>
      </c>
      <c r="D2937" t="s">
        <v>49</v>
      </c>
      <c r="E2937" t="s">
        <v>35</v>
      </c>
      <c r="F2937">
        <v>2</v>
      </c>
      <c r="G2937" t="s">
        <v>45</v>
      </c>
      <c r="H2937" t="s">
        <v>46</v>
      </c>
      <c r="I2937" t="s">
        <v>37</v>
      </c>
      <c r="J2937">
        <v>1026.5999999999999</v>
      </c>
    </row>
    <row r="2938" spans="1:10" x14ac:dyDescent="0.25">
      <c r="A2938">
        <v>23</v>
      </c>
      <c r="B2938">
        <v>2017</v>
      </c>
      <c r="C2938" t="s">
        <v>34</v>
      </c>
      <c r="D2938" t="s">
        <v>49</v>
      </c>
      <c r="E2938" t="s">
        <v>35</v>
      </c>
      <c r="F2938">
        <v>3</v>
      </c>
      <c r="G2938" t="s">
        <v>38</v>
      </c>
      <c r="H2938" t="s">
        <v>2</v>
      </c>
      <c r="I2938" t="s">
        <v>37</v>
      </c>
      <c r="J2938">
        <v>713.7</v>
      </c>
    </row>
    <row r="2939" spans="1:10" x14ac:dyDescent="0.25">
      <c r="A2939">
        <v>23</v>
      </c>
      <c r="B2939">
        <v>2017</v>
      </c>
      <c r="C2939" t="s">
        <v>34</v>
      </c>
      <c r="D2939" t="s">
        <v>49</v>
      </c>
      <c r="E2939" t="s">
        <v>35</v>
      </c>
      <c r="F2939">
        <v>4</v>
      </c>
      <c r="G2939" t="s">
        <v>38</v>
      </c>
      <c r="H2939" t="s">
        <v>2</v>
      </c>
      <c r="I2939" t="s">
        <v>37</v>
      </c>
      <c r="J2939">
        <v>618.5</v>
      </c>
    </row>
    <row r="2940" spans="1:10" x14ac:dyDescent="0.25">
      <c r="A2940">
        <v>23</v>
      </c>
      <c r="B2940">
        <v>2017</v>
      </c>
      <c r="C2940" t="s">
        <v>34</v>
      </c>
      <c r="D2940" t="s">
        <v>49</v>
      </c>
      <c r="E2940" t="s">
        <v>35</v>
      </c>
      <c r="F2940">
        <v>5</v>
      </c>
      <c r="G2940" t="s">
        <v>38</v>
      </c>
      <c r="H2940" t="s">
        <v>2</v>
      </c>
      <c r="I2940" t="s">
        <v>37</v>
      </c>
      <c r="J2940">
        <v>674.5</v>
      </c>
    </row>
    <row r="2941" spans="1:10" x14ac:dyDescent="0.25">
      <c r="A2941">
        <v>23</v>
      </c>
      <c r="B2941">
        <v>2017</v>
      </c>
      <c r="C2941" t="s">
        <v>34</v>
      </c>
      <c r="D2941" t="s">
        <v>49</v>
      </c>
      <c r="E2941" t="s">
        <v>35</v>
      </c>
      <c r="F2941">
        <v>6</v>
      </c>
      <c r="G2941" t="s">
        <v>38</v>
      </c>
      <c r="H2941" t="s">
        <v>2</v>
      </c>
      <c r="I2941" t="s">
        <v>51</v>
      </c>
      <c r="J2941">
        <v>674.8</v>
      </c>
    </row>
    <row r="2942" spans="1:10" x14ac:dyDescent="0.25">
      <c r="A2942">
        <v>23</v>
      </c>
      <c r="B2942">
        <v>2018</v>
      </c>
      <c r="C2942" t="s">
        <v>34</v>
      </c>
      <c r="D2942" t="s">
        <v>48</v>
      </c>
      <c r="E2942" t="s">
        <v>35</v>
      </c>
      <c r="F2942">
        <v>1</v>
      </c>
      <c r="G2942" t="s">
        <v>45</v>
      </c>
      <c r="H2942" t="s">
        <v>2</v>
      </c>
      <c r="I2942" t="s">
        <v>37</v>
      </c>
      <c r="J2942">
        <v>776.3</v>
      </c>
    </row>
    <row r="2943" spans="1:10" x14ac:dyDescent="0.25">
      <c r="A2943">
        <v>23</v>
      </c>
      <c r="B2943">
        <v>2018</v>
      </c>
      <c r="C2943" t="s">
        <v>34</v>
      </c>
      <c r="D2943" t="s">
        <v>48</v>
      </c>
      <c r="E2943" t="s">
        <v>35</v>
      </c>
      <c r="F2943">
        <v>2</v>
      </c>
      <c r="G2943" t="s">
        <v>45</v>
      </c>
      <c r="H2943" t="s">
        <v>2</v>
      </c>
      <c r="I2943" t="s">
        <v>37</v>
      </c>
      <c r="J2943">
        <v>801.9</v>
      </c>
    </row>
    <row r="2944" spans="1:10" x14ac:dyDescent="0.25">
      <c r="A2944">
        <v>23</v>
      </c>
      <c r="B2944">
        <v>2018</v>
      </c>
      <c r="C2944" t="s">
        <v>34</v>
      </c>
      <c r="D2944" t="s">
        <v>48</v>
      </c>
      <c r="E2944" t="s">
        <v>35</v>
      </c>
      <c r="F2944">
        <v>3</v>
      </c>
      <c r="G2944" t="s">
        <v>38</v>
      </c>
      <c r="H2944" t="s">
        <v>2</v>
      </c>
      <c r="I2944" t="s">
        <v>37</v>
      </c>
      <c r="J2944">
        <v>861.7</v>
      </c>
    </row>
    <row r="2945" spans="1:10" x14ac:dyDescent="0.25">
      <c r="A2945">
        <v>23</v>
      </c>
      <c r="B2945">
        <v>2018</v>
      </c>
      <c r="C2945" t="s">
        <v>34</v>
      </c>
      <c r="D2945" t="s">
        <v>48</v>
      </c>
      <c r="E2945" t="s">
        <v>35</v>
      </c>
      <c r="F2945">
        <v>4</v>
      </c>
      <c r="G2945" t="s">
        <v>38</v>
      </c>
      <c r="H2945" t="s">
        <v>46</v>
      </c>
      <c r="I2945" t="s">
        <v>51</v>
      </c>
      <c r="J2945">
        <v>1185.4000000000001</v>
      </c>
    </row>
    <row r="2946" spans="1:10" x14ac:dyDescent="0.25">
      <c r="A2946">
        <v>23</v>
      </c>
      <c r="B2946">
        <v>2018</v>
      </c>
      <c r="C2946" t="s">
        <v>34</v>
      </c>
      <c r="D2946" t="s">
        <v>48</v>
      </c>
      <c r="E2946" t="s">
        <v>35</v>
      </c>
      <c r="F2946">
        <v>5</v>
      </c>
      <c r="G2946" t="s">
        <v>38</v>
      </c>
      <c r="H2946" t="s">
        <v>2</v>
      </c>
      <c r="I2946" t="s">
        <v>51</v>
      </c>
      <c r="J2946">
        <v>754.5</v>
      </c>
    </row>
    <row r="2947" spans="1:10" x14ac:dyDescent="0.25">
      <c r="A2947">
        <v>23</v>
      </c>
      <c r="B2947">
        <v>2018</v>
      </c>
      <c r="C2947" t="s">
        <v>34</v>
      </c>
      <c r="D2947" t="s">
        <v>48</v>
      </c>
      <c r="E2947" t="s">
        <v>35</v>
      </c>
      <c r="F2947">
        <v>6</v>
      </c>
      <c r="G2947" t="s">
        <v>38</v>
      </c>
      <c r="H2947" t="s">
        <v>46</v>
      </c>
      <c r="I2947" t="s">
        <v>51</v>
      </c>
      <c r="J2947">
        <v>1233.0999999999999</v>
      </c>
    </row>
    <row r="2948" spans="1:10" x14ac:dyDescent="0.25">
      <c r="A2948">
        <v>23</v>
      </c>
      <c r="B2948">
        <v>2018</v>
      </c>
      <c r="C2948" t="s">
        <v>34</v>
      </c>
      <c r="D2948" t="s">
        <v>49</v>
      </c>
      <c r="E2948" t="s">
        <v>35</v>
      </c>
      <c r="F2948">
        <v>1</v>
      </c>
      <c r="G2948" t="s">
        <v>45</v>
      </c>
      <c r="H2948" t="s">
        <v>46</v>
      </c>
      <c r="I2948" t="s">
        <v>51</v>
      </c>
      <c r="J2948">
        <v>1283.0999999999999</v>
      </c>
    </row>
    <row r="2949" spans="1:10" x14ac:dyDescent="0.25">
      <c r="A2949">
        <v>23</v>
      </c>
      <c r="B2949">
        <v>2018</v>
      </c>
      <c r="C2949" t="s">
        <v>34</v>
      </c>
      <c r="D2949" t="s">
        <v>49</v>
      </c>
      <c r="E2949" t="s">
        <v>35</v>
      </c>
      <c r="F2949">
        <v>2</v>
      </c>
      <c r="G2949" t="s">
        <v>38</v>
      </c>
      <c r="H2949" t="s">
        <v>2</v>
      </c>
      <c r="I2949" t="s">
        <v>51</v>
      </c>
      <c r="J2949">
        <v>743.7</v>
      </c>
    </row>
    <row r="2950" spans="1:10" x14ac:dyDescent="0.25">
      <c r="A2950">
        <v>23</v>
      </c>
      <c r="B2950">
        <v>2018</v>
      </c>
      <c r="C2950" t="s">
        <v>34</v>
      </c>
      <c r="D2950" t="s">
        <v>49</v>
      </c>
      <c r="E2950" t="s">
        <v>35</v>
      </c>
      <c r="F2950">
        <v>3</v>
      </c>
      <c r="G2950" t="s">
        <v>38</v>
      </c>
      <c r="H2950" t="s">
        <v>2</v>
      </c>
      <c r="I2950" t="s">
        <v>51</v>
      </c>
      <c r="J2950">
        <v>853</v>
      </c>
    </row>
    <row r="2951" spans="1:10" x14ac:dyDescent="0.25">
      <c r="A2951">
        <v>23</v>
      </c>
      <c r="B2951">
        <v>2018</v>
      </c>
      <c r="C2951" t="s">
        <v>34</v>
      </c>
      <c r="D2951" t="s">
        <v>49</v>
      </c>
      <c r="E2951" t="s">
        <v>35</v>
      </c>
      <c r="F2951">
        <v>4</v>
      </c>
      <c r="G2951" t="s">
        <v>38</v>
      </c>
      <c r="H2951" t="s">
        <v>2</v>
      </c>
      <c r="I2951" t="s">
        <v>37</v>
      </c>
      <c r="J2951">
        <v>1014.6</v>
      </c>
    </row>
    <row r="2952" spans="1:10" x14ac:dyDescent="0.25">
      <c r="A2952">
        <v>23</v>
      </c>
      <c r="B2952">
        <v>2018</v>
      </c>
      <c r="C2952" t="s">
        <v>34</v>
      </c>
      <c r="D2952" t="s">
        <v>49</v>
      </c>
      <c r="E2952" t="s">
        <v>35</v>
      </c>
      <c r="F2952">
        <v>5</v>
      </c>
      <c r="G2952" t="s">
        <v>38</v>
      </c>
      <c r="H2952" t="s">
        <v>2</v>
      </c>
      <c r="I2952" t="s">
        <v>37</v>
      </c>
      <c r="J2952">
        <v>976.1</v>
      </c>
    </row>
    <row r="2953" spans="1:10" x14ac:dyDescent="0.25">
      <c r="A2953">
        <v>23</v>
      </c>
      <c r="B2953">
        <v>2018</v>
      </c>
      <c r="C2953" t="s">
        <v>34</v>
      </c>
      <c r="D2953" t="s">
        <v>49</v>
      </c>
      <c r="E2953" t="s">
        <v>35</v>
      </c>
      <c r="F2953">
        <v>6</v>
      </c>
      <c r="G2953" t="s">
        <v>38</v>
      </c>
      <c r="H2953" t="s">
        <v>2</v>
      </c>
      <c r="I2953" t="s">
        <v>51</v>
      </c>
      <c r="J2953">
        <v>802.6</v>
      </c>
    </row>
    <row r="2954" spans="1:10" x14ac:dyDescent="0.25">
      <c r="A2954">
        <v>24</v>
      </c>
      <c r="B2954">
        <v>2017</v>
      </c>
      <c r="C2954" t="s">
        <v>34</v>
      </c>
      <c r="D2954" t="s">
        <v>48</v>
      </c>
      <c r="E2954" t="s">
        <v>35</v>
      </c>
      <c r="F2954">
        <v>1</v>
      </c>
      <c r="G2954" t="s">
        <v>38</v>
      </c>
      <c r="H2954" t="s">
        <v>2</v>
      </c>
      <c r="I2954" t="s">
        <v>37</v>
      </c>
      <c r="J2954">
        <v>620.9</v>
      </c>
    </row>
    <row r="2955" spans="1:10" x14ac:dyDescent="0.25">
      <c r="A2955">
        <v>24</v>
      </c>
      <c r="B2955">
        <v>2017</v>
      </c>
      <c r="C2955" t="s">
        <v>34</v>
      </c>
      <c r="D2955" t="s">
        <v>48</v>
      </c>
      <c r="E2955" t="s">
        <v>35</v>
      </c>
      <c r="F2955">
        <v>2</v>
      </c>
      <c r="G2955" t="s">
        <v>45</v>
      </c>
      <c r="H2955" t="s">
        <v>2</v>
      </c>
      <c r="I2955" t="s">
        <v>37</v>
      </c>
      <c r="J2955">
        <v>686.3</v>
      </c>
    </row>
    <row r="2956" spans="1:10" x14ac:dyDescent="0.25">
      <c r="A2956">
        <v>24</v>
      </c>
      <c r="B2956">
        <v>2017</v>
      </c>
      <c r="C2956" t="s">
        <v>34</v>
      </c>
      <c r="D2956" t="s">
        <v>48</v>
      </c>
      <c r="E2956" t="s">
        <v>35</v>
      </c>
      <c r="F2956">
        <v>3</v>
      </c>
      <c r="G2956" t="s">
        <v>45</v>
      </c>
      <c r="H2956" t="s">
        <v>46</v>
      </c>
      <c r="I2956" t="s">
        <v>51</v>
      </c>
      <c r="J2956">
        <v>1147.5999999999999</v>
      </c>
    </row>
    <row r="2957" spans="1:10" x14ac:dyDescent="0.25">
      <c r="A2957">
        <v>24</v>
      </c>
      <c r="B2957">
        <v>2017</v>
      </c>
      <c r="C2957" t="s">
        <v>34</v>
      </c>
      <c r="D2957" t="s">
        <v>48</v>
      </c>
      <c r="E2957" t="s">
        <v>35</v>
      </c>
      <c r="F2957">
        <v>4</v>
      </c>
      <c r="G2957" t="s">
        <v>38</v>
      </c>
      <c r="H2957" t="s">
        <v>2</v>
      </c>
      <c r="I2957" t="s">
        <v>51</v>
      </c>
      <c r="J2957">
        <v>677.6</v>
      </c>
    </row>
    <row r="2958" spans="1:10" x14ac:dyDescent="0.25">
      <c r="A2958">
        <v>24</v>
      </c>
      <c r="B2958">
        <v>2017</v>
      </c>
      <c r="C2958" t="s">
        <v>34</v>
      </c>
      <c r="D2958" t="s">
        <v>48</v>
      </c>
      <c r="E2958" t="s">
        <v>35</v>
      </c>
      <c r="F2958">
        <v>5</v>
      </c>
      <c r="G2958" t="s">
        <v>38</v>
      </c>
      <c r="H2958" t="s">
        <v>46</v>
      </c>
      <c r="I2958" t="s">
        <v>37</v>
      </c>
      <c r="J2958">
        <v>1065.5999999999999</v>
      </c>
    </row>
    <row r="2959" spans="1:10" x14ac:dyDescent="0.25">
      <c r="A2959">
        <v>24</v>
      </c>
      <c r="B2959">
        <v>2017</v>
      </c>
      <c r="C2959" t="s">
        <v>34</v>
      </c>
      <c r="D2959" t="s">
        <v>48</v>
      </c>
      <c r="E2959" t="s">
        <v>35</v>
      </c>
      <c r="F2959">
        <v>6</v>
      </c>
      <c r="G2959" t="s">
        <v>38</v>
      </c>
      <c r="H2959" t="s">
        <v>46</v>
      </c>
      <c r="I2959" t="s">
        <v>51</v>
      </c>
      <c r="J2959">
        <v>961.2</v>
      </c>
    </row>
    <row r="2960" spans="1:10" x14ac:dyDescent="0.25">
      <c r="A2960">
        <v>24</v>
      </c>
      <c r="B2960">
        <v>2017</v>
      </c>
      <c r="C2960" t="s">
        <v>34</v>
      </c>
      <c r="D2960" t="s">
        <v>49</v>
      </c>
      <c r="E2960" t="s">
        <v>35</v>
      </c>
      <c r="F2960">
        <v>1</v>
      </c>
      <c r="G2960" t="s">
        <v>38</v>
      </c>
      <c r="H2960" t="s">
        <v>2</v>
      </c>
      <c r="I2960" t="s">
        <v>37</v>
      </c>
      <c r="J2960">
        <v>811.5</v>
      </c>
    </row>
    <row r="2961" spans="1:10" x14ac:dyDescent="0.25">
      <c r="A2961">
        <v>24</v>
      </c>
      <c r="B2961">
        <v>2017</v>
      </c>
      <c r="C2961" t="s">
        <v>34</v>
      </c>
      <c r="D2961" t="s">
        <v>49</v>
      </c>
      <c r="E2961" t="s">
        <v>35</v>
      </c>
      <c r="F2961">
        <v>2</v>
      </c>
      <c r="G2961" t="s">
        <v>38</v>
      </c>
      <c r="H2961" t="s">
        <v>46</v>
      </c>
      <c r="I2961" t="s">
        <v>51</v>
      </c>
      <c r="J2961">
        <v>1143.2</v>
      </c>
    </row>
    <row r="2962" spans="1:10" x14ac:dyDescent="0.25">
      <c r="A2962">
        <v>24</v>
      </c>
      <c r="B2962">
        <v>2017</v>
      </c>
      <c r="C2962" t="s">
        <v>34</v>
      </c>
      <c r="D2962" t="s">
        <v>49</v>
      </c>
      <c r="E2962" t="s">
        <v>35</v>
      </c>
      <c r="F2962">
        <v>3</v>
      </c>
      <c r="G2962" t="s">
        <v>45</v>
      </c>
      <c r="H2962" t="s">
        <v>2</v>
      </c>
      <c r="I2962" t="s">
        <v>51</v>
      </c>
      <c r="J2962">
        <v>722.3</v>
      </c>
    </row>
    <row r="2963" spans="1:10" x14ac:dyDescent="0.25">
      <c r="A2963">
        <v>24</v>
      </c>
      <c r="B2963">
        <v>2017</v>
      </c>
      <c r="C2963" t="s">
        <v>34</v>
      </c>
      <c r="D2963" t="s">
        <v>49</v>
      </c>
      <c r="E2963" t="s">
        <v>35</v>
      </c>
      <c r="F2963">
        <v>4</v>
      </c>
      <c r="G2963" t="s">
        <v>38</v>
      </c>
      <c r="H2963" t="s">
        <v>2</v>
      </c>
      <c r="I2963" t="s">
        <v>37</v>
      </c>
      <c r="J2963">
        <v>657.2</v>
      </c>
    </row>
    <row r="2964" spans="1:10" x14ac:dyDescent="0.25">
      <c r="A2964">
        <v>24</v>
      </c>
      <c r="B2964">
        <v>2017</v>
      </c>
      <c r="C2964" t="s">
        <v>34</v>
      </c>
      <c r="D2964" t="s">
        <v>49</v>
      </c>
      <c r="E2964" t="s">
        <v>35</v>
      </c>
      <c r="F2964">
        <v>5</v>
      </c>
      <c r="G2964" t="s">
        <v>38</v>
      </c>
      <c r="H2964" t="s">
        <v>46</v>
      </c>
      <c r="I2964" t="s">
        <v>37</v>
      </c>
      <c r="J2964">
        <v>1000.4</v>
      </c>
    </row>
    <row r="2965" spans="1:10" x14ac:dyDescent="0.25">
      <c r="A2965">
        <v>24</v>
      </c>
      <c r="B2965">
        <v>2017</v>
      </c>
      <c r="C2965" t="s">
        <v>34</v>
      </c>
      <c r="D2965" t="s">
        <v>49</v>
      </c>
      <c r="E2965" t="s">
        <v>35</v>
      </c>
      <c r="F2965">
        <v>6</v>
      </c>
      <c r="G2965" t="s">
        <v>45</v>
      </c>
      <c r="H2965" t="s">
        <v>46</v>
      </c>
      <c r="I2965" t="s">
        <v>37</v>
      </c>
      <c r="J2965">
        <v>1079.5999999999999</v>
      </c>
    </row>
    <row r="2966" spans="1:10" x14ac:dyDescent="0.25">
      <c r="A2966">
        <v>24</v>
      </c>
      <c r="B2966">
        <v>2018</v>
      </c>
      <c r="C2966" t="s">
        <v>34</v>
      </c>
      <c r="D2966" t="s">
        <v>48</v>
      </c>
      <c r="E2966" t="s">
        <v>35</v>
      </c>
      <c r="F2966">
        <v>1</v>
      </c>
      <c r="G2966" t="s">
        <v>38</v>
      </c>
      <c r="H2966" t="s">
        <v>46</v>
      </c>
      <c r="I2966" t="s">
        <v>51</v>
      </c>
      <c r="J2966">
        <v>1066.2</v>
      </c>
    </row>
    <row r="2967" spans="1:10" x14ac:dyDescent="0.25">
      <c r="A2967">
        <v>24</v>
      </c>
      <c r="B2967">
        <v>2018</v>
      </c>
      <c r="C2967" t="s">
        <v>34</v>
      </c>
      <c r="D2967" t="s">
        <v>48</v>
      </c>
      <c r="E2967" t="s">
        <v>35</v>
      </c>
      <c r="F2967">
        <v>2</v>
      </c>
      <c r="G2967" t="s">
        <v>45</v>
      </c>
      <c r="H2967" t="s">
        <v>46</v>
      </c>
      <c r="I2967" t="s">
        <v>51</v>
      </c>
      <c r="J2967">
        <v>1118.2</v>
      </c>
    </row>
    <row r="2968" spans="1:10" x14ac:dyDescent="0.25">
      <c r="A2968">
        <v>24</v>
      </c>
      <c r="B2968">
        <v>2018</v>
      </c>
      <c r="C2968" t="s">
        <v>34</v>
      </c>
      <c r="D2968" t="s">
        <v>48</v>
      </c>
      <c r="E2968" t="s">
        <v>35</v>
      </c>
      <c r="F2968">
        <v>3</v>
      </c>
      <c r="G2968" t="s">
        <v>45</v>
      </c>
      <c r="H2968" t="s">
        <v>46</v>
      </c>
      <c r="I2968" t="s">
        <v>37</v>
      </c>
      <c r="J2968">
        <v>1097.5</v>
      </c>
    </row>
    <row r="2969" spans="1:10" x14ac:dyDescent="0.25">
      <c r="A2969">
        <v>24</v>
      </c>
      <c r="B2969">
        <v>2018</v>
      </c>
      <c r="C2969" t="s">
        <v>34</v>
      </c>
      <c r="D2969" t="s">
        <v>48</v>
      </c>
      <c r="E2969" t="s">
        <v>35</v>
      </c>
      <c r="F2969">
        <v>4</v>
      </c>
      <c r="G2969" t="s">
        <v>38</v>
      </c>
      <c r="H2969" t="s">
        <v>2</v>
      </c>
      <c r="I2969" t="s">
        <v>51</v>
      </c>
      <c r="J2969">
        <v>867.6</v>
      </c>
    </row>
    <row r="2970" spans="1:10" x14ac:dyDescent="0.25">
      <c r="A2970">
        <v>24</v>
      </c>
      <c r="B2970">
        <v>2018</v>
      </c>
      <c r="C2970" t="s">
        <v>34</v>
      </c>
      <c r="D2970" t="s">
        <v>48</v>
      </c>
      <c r="E2970" t="s">
        <v>35</v>
      </c>
      <c r="F2970">
        <v>5</v>
      </c>
      <c r="G2970" t="s">
        <v>45</v>
      </c>
      <c r="H2970" t="s">
        <v>2</v>
      </c>
      <c r="I2970" t="s">
        <v>37</v>
      </c>
      <c r="J2970">
        <v>765.8</v>
      </c>
    </row>
    <row r="2971" spans="1:10" x14ac:dyDescent="0.25">
      <c r="A2971">
        <v>24</v>
      </c>
      <c r="B2971">
        <v>2018</v>
      </c>
      <c r="C2971" t="s">
        <v>34</v>
      </c>
      <c r="D2971" t="s">
        <v>48</v>
      </c>
      <c r="E2971" t="s">
        <v>35</v>
      </c>
      <c r="F2971">
        <v>6</v>
      </c>
      <c r="G2971" t="s">
        <v>38</v>
      </c>
      <c r="H2971" t="s">
        <v>2</v>
      </c>
      <c r="I2971" t="s">
        <v>37</v>
      </c>
      <c r="J2971">
        <v>786.6</v>
      </c>
    </row>
    <row r="2972" spans="1:10" x14ac:dyDescent="0.25">
      <c r="A2972">
        <v>24</v>
      </c>
      <c r="B2972">
        <v>2018</v>
      </c>
      <c r="C2972" t="s">
        <v>34</v>
      </c>
      <c r="D2972" t="s">
        <v>49</v>
      </c>
      <c r="E2972" t="s">
        <v>35</v>
      </c>
      <c r="F2972">
        <v>1</v>
      </c>
      <c r="G2972" t="s">
        <v>38</v>
      </c>
      <c r="H2972" t="s">
        <v>46</v>
      </c>
      <c r="I2972" t="s">
        <v>37</v>
      </c>
      <c r="J2972">
        <v>1361</v>
      </c>
    </row>
    <row r="2973" spans="1:10" x14ac:dyDescent="0.25">
      <c r="A2973">
        <v>24</v>
      </c>
      <c r="B2973">
        <v>2018</v>
      </c>
      <c r="C2973" t="s">
        <v>34</v>
      </c>
      <c r="D2973" t="s">
        <v>49</v>
      </c>
      <c r="E2973" t="s">
        <v>35</v>
      </c>
      <c r="F2973">
        <v>2</v>
      </c>
      <c r="G2973" t="s">
        <v>45</v>
      </c>
      <c r="H2973" t="s">
        <v>2</v>
      </c>
      <c r="I2973" t="s">
        <v>37</v>
      </c>
      <c r="J2973">
        <v>831.2</v>
      </c>
    </row>
    <row r="2974" spans="1:10" x14ac:dyDescent="0.25">
      <c r="A2974">
        <v>24</v>
      </c>
      <c r="B2974">
        <v>2018</v>
      </c>
      <c r="C2974" t="s">
        <v>34</v>
      </c>
      <c r="D2974" t="s">
        <v>49</v>
      </c>
      <c r="E2974" t="s">
        <v>35</v>
      </c>
      <c r="F2974">
        <v>3</v>
      </c>
      <c r="G2974" t="s">
        <v>45</v>
      </c>
      <c r="H2974" t="s">
        <v>46</v>
      </c>
      <c r="I2974" t="s">
        <v>37</v>
      </c>
      <c r="J2974">
        <v>1456.4</v>
      </c>
    </row>
    <row r="2975" spans="1:10" x14ac:dyDescent="0.25">
      <c r="A2975">
        <v>24</v>
      </c>
      <c r="B2975">
        <v>2018</v>
      </c>
      <c r="C2975" t="s">
        <v>34</v>
      </c>
      <c r="D2975" t="s">
        <v>49</v>
      </c>
      <c r="E2975" t="s">
        <v>35</v>
      </c>
      <c r="F2975">
        <v>4</v>
      </c>
      <c r="G2975" t="s">
        <v>38</v>
      </c>
      <c r="H2975" t="s">
        <v>2</v>
      </c>
      <c r="I2975" t="s">
        <v>37</v>
      </c>
      <c r="J2975">
        <v>1046.4000000000001</v>
      </c>
    </row>
    <row r="2976" spans="1:10" x14ac:dyDescent="0.25">
      <c r="A2976">
        <v>24</v>
      </c>
      <c r="B2976">
        <v>2018</v>
      </c>
      <c r="C2976" t="s">
        <v>34</v>
      </c>
      <c r="D2976" t="s">
        <v>49</v>
      </c>
      <c r="E2976" t="s">
        <v>35</v>
      </c>
      <c r="F2976">
        <v>5</v>
      </c>
      <c r="G2976" t="s">
        <v>45</v>
      </c>
      <c r="H2976" t="s">
        <v>46</v>
      </c>
      <c r="I2976" t="s">
        <v>51</v>
      </c>
      <c r="J2976">
        <v>1268.9000000000001</v>
      </c>
    </row>
    <row r="2977" spans="1:10" x14ac:dyDescent="0.25">
      <c r="A2977">
        <v>24</v>
      </c>
      <c r="B2977">
        <v>2018</v>
      </c>
      <c r="C2977" t="s">
        <v>34</v>
      </c>
      <c r="D2977" t="s">
        <v>49</v>
      </c>
      <c r="E2977" t="s">
        <v>35</v>
      </c>
      <c r="F2977">
        <v>6</v>
      </c>
      <c r="G2977" t="s">
        <v>45</v>
      </c>
      <c r="H2977" t="s">
        <v>46</v>
      </c>
      <c r="I2977" t="s">
        <v>37</v>
      </c>
      <c r="J2977">
        <v>1407.4</v>
      </c>
    </row>
    <row r="2978" spans="1:10" x14ac:dyDescent="0.25">
      <c r="A2978">
        <v>25</v>
      </c>
      <c r="B2978">
        <v>2017</v>
      </c>
      <c r="C2978" t="s">
        <v>34</v>
      </c>
      <c r="D2978" t="s">
        <v>48</v>
      </c>
      <c r="E2978" t="s">
        <v>35</v>
      </c>
      <c r="F2978">
        <v>1</v>
      </c>
      <c r="G2978" t="s">
        <v>38</v>
      </c>
      <c r="H2978" t="s">
        <v>46</v>
      </c>
      <c r="I2978" t="s">
        <v>51</v>
      </c>
      <c r="J2978">
        <v>1053.7</v>
      </c>
    </row>
    <row r="2979" spans="1:10" x14ac:dyDescent="0.25">
      <c r="A2979">
        <v>25</v>
      </c>
      <c r="B2979">
        <v>2017</v>
      </c>
      <c r="C2979" t="s">
        <v>34</v>
      </c>
      <c r="D2979" t="s">
        <v>48</v>
      </c>
      <c r="E2979" t="s">
        <v>35</v>
      </c>
      <c r="F2979">
        <v>2</v>
      </c>
      <c r="G2979" t="s">
        <v>45</v>
      </c>
      <c r="H2979" t="s">
        <v>2</v>
      </c>
      <c r="I2979" t="s">
        <v>51</v>
      </c>
      <c r="J2979">
        <v>674.8</v>
      </c>
    </row>
    <row r="2980" spans="1:10" x14ac:dyDescent="0.25">
      <c r="A2980">
        <v>25</v>
      </c>
      <c r="B2980">
        <v>2017</v>
      </c>
      <c r="C2980" t="s">
        <v>34</v>
      </c>
      <c r="D2980" t="s">
        <v>48</v>
      </c>
      <c r="E2980" t="s">
        <v>35</v>
      </c>
      <c r="F2980">
        <v>3</v>
      </c>
      <c r="G2980" t="s">
        <v>45</v>
      </c>
      <c r="H2980" t="s">
        <v>46</v>
      </c>
      <c r="I2980" t="s">
        <v>37</v>
      </c>
      <c r="J2980">
        <v>906.4</v>
      </c>
    </row>
    <row r="2981" spans="1:10" x14ac:dyDescent="0.25">
      <c r="A2981">
        <v>25</v>
      </c>
      <c r="B2981">
        <v>2017</v>
      </c>
      <c r="C2981" t="s">
        <v>34</v>
      </c>
      <c r="D2981" t="s">
        <v>48</v>
      </c>
      <c r="E2981" t="s">
        <v>35</v>
      </c>
      <c r="F2981">
        <v>4</v>
      </c>
      <c r="G2981" t="s">
        <v>38</v>
      </c>
      <c r="H2981" t="s">
        <v>2</v>
      </c>
      <c r="I2981" t="s">
        <v>37</v>
      </c>
      <c r="J2981">
        <v>648.4</v>
      </c>
    </row>
    <row r="2982" spans="1:10" x14ac:dyDescent="0.25">
      <c r="A2982">
        <v>25</v>
      </c>
      <c r="B2982">
        <v>2017</v>
      </c>
      <c r="C2982" t="s">
        <v>34</v>
      </c>
      <c r="D2982" t="s">
        <v>48</v>
      </c>
      <c r="E2982" t="s">
        <v>35</v>
      </c>
      <c r="F2982">
        <v>5</v>
      </c>
      <c r="G2982" t="s">
        <v>45</v>
      </c>
      <c r="H2982" t="s">
        <v>46</v>
      </c>
      <c r="I2982" t="s">
        <v>51</v>
      </c>
      <c r="J2982">
        <v>1033.5999999999999</v>
      </c>
    </row>
    <row r="2983" spans="1:10" x14ac:dyDescent="0.25">
      <c r="A2983">
        <v>25</v>
      </c>
      <c r="B2983">
        <v>2017</v>
      </c>
      <c r="C2983" t="s">
        <v>34</v>
      </c>
      <c r="D2983" t="s">
        <v>48</v>
      </c>
      <c r="E2983" t="s">
        <v>35</v>
      </c>
      <c r="F2983">
        <v>6</v>
      </c>
      <c r="G2983" t="s">
        <v>38</v>
      </c>
      <c r="H2983" t="s">
        <v>2</v>
      </c>
      <c r="I2983" t="s">
        <v>51</v>
      </c>
      <c r="J2983">
        <v>569.79999999999995</v>
      </c>
    </row>
    <row r="2984" spans="1:10" x14ac:dyDescent="0.25">
      <c r="A2984">
        <v>25</v>
      </c>
      <c r="B2984">
        <v>2017</v>
      </c>
      <c r="C2984" t="s">
        <v>34</v>
      </c>
      <c r="D2984" t="s">
        <v>49</v>
      </c>
      <c r="E2984" t="s">
        <v>35</v>
      </c>
      <c r="F2984">
        <v>1</v>
      </c>
      <c r="G2984" t="s">
        <v>38</v>
      </c>
      <c r="H2984" t="s">
        <v>46</v>
      </c>
      <c r="I2984" t="s">
        <v>37</v>
      </c>
      <c r="J2984">
        <v>1144.2</v>
      </c>
    </row>
    <row r="2985" spans="1:10" x14ac:dyDescent="0.25">
      <c r="A2985">
        <v>25</v>
      </c>
      <c r="B2985">
        <v>2017</v>
      </c>
      <c r="C2985" t="s">
        <v>34</v>
      </c>
      <c r="D2985" t="s">
        <v>49</v>
      </c>
      <c r="E2985" t="s">
        <v>35</v>
      </c>
      <c r="F2985">
        <v>2</v>
      </c>
      <c r="G2985" t="s">
        <v>45</v>
      </c>
      <c r="H2985" t="s">
        <v>46</v>
      </c>
      <c r="I2985" t="s">
        <v>37</v>
      </c>
      <c r="J2985">
        <v>1113.5999999999999</v>
      </c>
    </row>
    <row r="2986" spans="1:10" x14ac:dyDescent="0.25">
      <c r="A2986">
        <v>25</v>
      </c>
      <c r="B2986">
        <v>2017</v>
      </c>
      <c r="C2986" t="s">
        <v>34</v>
      </c>
      <c r="D2986" t="s">
        <v>49</v>
      </c>
      <c r="E2986" t="s">
        <v>35</v>
      </c>
      <c r="F2986">
        <v>3</v>
      </c>
      <c r="G2986" t="s">
        <v>38</v>
      </c>
      <c r="H2986" t="s">
        <v>2</v>
      </c>
      <c r="I2986" t="s">
        <v>37</v>
      </c>
      <c r="J2986">
        <v>836</v>
      </c>
    </row>
    <row r="2987" spans="1:10" x14ac:dyDescent="0.25">
      <c r="A2987">
        <v>25</v>
      </c>
      <c r="B2987">
        <v>2017</v>
      </c>
      <c r="C2987" t="s">
        <v>34</v>
      </c>
      <c r="D2987" t="s">
        <v>49</v>
      </c>
      <c r="E2987" t="s">
        <v>35</v>
      </c>
      <c r="F2987">
        <v>4</v>
      </c>
      <c r="G2987" t="s">
        <v>38</v>
      </c>
      <c r="H2987" t="s">
        <v>2</v>
      </c>
      <c r="I2987" t="s">
        <v>37</v>
      </c>
      <c r="J2987">
        <v>576.9</v>
      </c>
    </row>
    <row r="2988" spans="1:10" x14ac:dyDescent="0.25">
      <c r="A2988">
        <v>25</v>
      </c>
      <c r="B2988">
        <v>2017</v>
      </c>
      <c r="C2988" t="s">
        <v>34</v>
      </c>
      <c r="D2988" t="s">
        <v>49</v>
      </c>
      <c r="E2988" t="s">
        <v>35</v>
      </c>
      <c r="F2988">
        <v>5</v>
      </c>
      <c r="G2988" t="s">
        <v>45</v>
      </c>
      <c r="H2988" t="s">
        <v>2</v>
      </c>
      <c r="I2988" t="s">
        <v>37</v>
      </c>
      <c r="J2988">
        <v>587.1</v>
      </c>
    </row>
    <row r="2989" spans="1:10" x14ac:dyDescent="0.25">
      <c r="A2989">
        <v>25</v>
      </c>
      <c r="B2989">
        <v>2017</v>
      </c>
      <c r="C2989" t="s">
        <v>34</v>
      </c>
      <c r="D2989" t="s">
        <v>49</v>
      </c>
      <c r="E2989" t="s">
        <v>35</v>
      </c>
      <c r="F2989">
        <v>6</v>
      </c>
      <c r="G2989" t="s">
        <v>45</v>
      </c>
      <c r="H2989" t="s">
        <v>2</v>
      </c>
      <c r="I2989" t="s">
        <v>37</v>
      </c>
      <c r="J2989">
        <v>720.6</v>
      </c>
    </row>
    <row r="2990" spans="1:10" x14ac:dyDescent="0.25">
      <c r="A2990">
        <v>25</v>
      </c>
      <c r="B2990">
        <v>2018</v>
      </c>
      <c r="C2990" t="s">
        <v>34</v>
      </c>
      <c r="D2990" t="s">
        <v>48</v>
      </c>
      <c r="E2990" t="s">
        <v>35</v>
      </c>
      <c r="F2990">
        <v>1</v>
      </c>
      <c r="G2990" t="s">
        <v>38</v>
      </c>
      <c r="H2990" t="s">
        <v>2</v>
      </c>
      <c r="I2990" t="s">
        <v>37</v>
      </c>
      <c r="J2990">
        <v>720</v>
      </c>
    </row>
    <row r="2991" spans="1:10" x14ac:dyDescent="0.25">
      <c r="A2991">
        <v>25</v>
      </c>
      <c r="B2991">
        <v>2018</v>
      </c>
      <c r="C2991" t="s">
        <v>34</v>
      </c>
      <c r="D2991" t="s">
        <v>48</v>
      </c>
      <c r="E2991" t="s">
        <v>35</v>
      </c>
      <c r="F2991">
        <v>2</v>
      </c>
      <c r="G2991" t="s">
        <v>38</v>
      </c>
      <c r="H2991" t="s">
        <v>46</v>
      </c>
      <c r="I2991" t="s">
        <v>37</v>
      </c>
      <c r="J2991">
        <v>1257.0999999999999</v>
      </c>
    </row>
    <row r="2992" spans="1:10" x14ac:dyDescent="0.25">
      <c r="A2992">
        <v>25</v>
      </c>
      <c r="B2992">
        <v>2018</v>
      </c>
      <c r="C2992" t="s">
        <v>34</v>
      </c>
      <c r="D2992" t="s">
        <v>48</v>
      </c>
      <c r="E2992" t="s">
        <v>35</v>
      </c>
      <c r="F2992">
        <v>3</v>
      </c>
      <c r="G2992" t="s">
        <v>45</v>
      </c>
      <c r="H2992" t="s">
        <v>2</v>
      </c>
      <c r="I2992" t="s">
        <v>37</v>
      </c>
      <c r="J2992">
        <v>753.3</v>
      </c>
    </row>
    <row r="2993" spans="1:10" x14ac:dyDescent="0.25">
      <c r="A2993">
        <v>25</v>
      </c>
      <c r="B2993">
        <v>2018</v>
      </c>
      <c r="C2993" t="s">
        <v>34</v>
      </c>
      <c r="D2993" t="s">
        <v>48</v>
      </c>
      <c r="E2993" t="s">
        <v>35</v>
      </c>
      <c r="F2993">
        <v>4</v>
      </c>
      <c r="G2993" t="s">
        <v>45</v>
      </c>
      <c r="H2993" t="s">
        <v>46</v>
      </c>
      <c r="I2993" t="s">
        <v>51</v>
      </c>
      <c r="J2993">
        <v>1158.7</v>
      </c>
    </row>
    <row r="2994" spans="1:10" x14ac:dyDescent="0.25">
      <c r="A2994">
        <v>25</v>
      </c>
      <c r="B2994">
        <v>2018</v>
      </c>
      <c r="C2994" t="s">
        <v>34</v>
      </c>
      <c r="D2994" t="s">
        <v>48</v>
      </c>
      <c r="E2994" t="s">
        <v>35</v>
      </c>
      <c r="F2994">
        <v>5</v>
      </c>
      <c r="G2994" t="s">
        <v>45</v>
      </c>
      <c r="H2994" t="s">
        <v>46</v>
      </c>
      <c r="I2994" t="s">
        <v>51</v>
      </c>
      <c r="J2994">
        <v>1332.4</v>
      </c>
    </row>
    <row r="2995" spans="1:10" x14ac:dyDescent="0.25">
      <c r="A2995">
        <v>25</v>
      </c>
      <c r="B2995">
        <v>2018</v>
      </c>
      <c r="C2995" t="s">
        <v>34</v>
      </c>
      <c r="D2995" t="s">
        <v>48</v>
      </c>
      <c r="E2995" t="s">
        <v>35</v>
      </c>
      <c r="F2995">
        <v>6</v>
      </c>
      <c r="G2995" t="s">
        <v>38</v>
      </c>
      <c r="H2995" t="s">
        <v>46</v>
      </c>
      <c r="I2995" t="s">
        <v>51</v>
      </c>
      <c r="J2995">
        <v>1216.9000000000001</v>
      </c>
    </row>
    <row r="2996" spans="1:10" x14ac:dyDescent="0.25">
      <c r="A2996">
        <v>25</v>
      </c>
      <c r="B2996">
        <v>2018</v>
      </c>
      <c r="C2996" t="s">
        <v>34</v>
      </c>
      <c r="D2996" t="s">
        <v>49</v>
      </c>
      <c r="E2996" t="s">
        <v>35</v>
      </c>
      <c r="F2996">
        <v>1</v>
      </c>
      <c r="G2996" t="s">
        <v>45</v>
      </c>
      <c r="H2996" t="s">
        <v>2</v>
      </c>
      <c r="I2996" t="s">
        <v>51</v>
      </c>
      <c r="J2996">
        <v>940</v>
      </c>
    </row>
    <row r="2997" spans="1:10" x14ac:dyDescent="0.25">
      <c r="A2997">
        <v>25</v>
      </c>
      <c r="B2997">
        <v>2018</v>
      </c>
      <c r="C2997" t="s">
        <v>34</v>
      </c>
      <c r="D2997" t="s">
        <v>49</v>
      </c>
      <c r="E2997" t="s">
        <v>35</v>
      </c>
      <c r="F2997">
        <v>2</v>
      </c>
      <c r="G2997" t="s">
        <v>45</v>
      </c>
      <c r="H2997" t="s">
        <v>46</v>
      </c>
      <c r="I2997" t="s">
        <v>51</v>
      </c>
      <c r="J2997">
        <v>1263.3</v>
      </c>
    </row>
    <row r="2998" spans="1:10" x14ac:dyDescent="0.25">
      <c r="A2998">
        <v>25</v>
      </c>
      <c r="B2998">
        <v>2018</v>
      </c>
      <c r="C2998" t="s">
        <v>34</v>
      </c>
      <c r="D2998" t="s">
        <v>49</v>
      </c>
      <c r="E2998" t="s">
        <v>35</v>
      </c>
      <c r="F2998">
        <v>3</v>
      </c>
      <c r="G2998" t="s">
        <v>38</v>
      </c>
      <c r="H2998" t="s">
        <v>2</v>
      </c>
      <c r="I2998" t="s">
        <v>37</v>
      </c>
      <c r="J2998">
        <v>885.5</v>
      </c>
    </row>
    <row r="2999" spans="1:10" x14ac:dyDescent="0.25">
      <c r="A2999">
        <v>25</v>
      </c>
      <c r="B2999">
        <v>2018</v>
      </c>
      <c r="C2999" t="s">
        <v>34</v>
      </c>
      <c r="D2999" t="s">
        <v>49</v>
      </c>
      <c r="E2999" t="s">
        <v>35</v>
      </c>
      <c r="F2999">
        <v>4</v>
      </c>
      <c r="G2999" t="s">
        <v>38</v>
      </c>
      <c r="H2999" t="s">
        <v>46</v>
      </c>
      <c r="I2999" t="s">
        <v>51</v>
      </c>
      <c r="J2999">
        <v>1364.4</v>
      </c>
    </row>
    <row r="3000" spans="1:10" x14ac:dyDescent="0.25">
      <c r="A3000">
        <v>25</v>
      </c>
      <c r="B3000">
        <v>2018</v>
      </c>
      <c r="C3000" t="s">
        <v>34</v>
      </c>
      <c r="D3000" t="s">
        <v>49</v>
      </c>
      <c r="E3000" t="s">
        <v>35</v>
      </c>
      <c r="F3000">
        <v>5</v>
      </c>
      <c r="G3000" t="s">
        <v>38</v>
      </c>
      <c r="H3000" t="s">
        <v>46</v>
      </c>
      <c r="I3000" t="s">
        <v>51</v>
      </c>
      <c r="J3000">
        <v>1102.3</v>
      </c>
    </row>
    <row r="3001" spans="1:10" x14ac:dyDescent="0.25">
      <c r="A3001">
        <v>25</v>
      </c>
      <c r="B3001">
        <v>2018</v>
      </c>
      <c r="C3001" t="s">
        <v>34</v>
      </c>
      <c r="D3001" t="s">
        <v>49</v>
      </c>
      <c r="E3001" t="s">
        <v>35</v>
      </c>
      <c r="F3001">
        <v>6</v>
      </c>
      <c r="G3001" t="s">
        <v>38</v>
      </c>
      <c r="H3001" t="s">
        <v>2</v>
      </c>
      <c r="I3001" t="s">
        <v>51</v>
      </c>
      <c r="J3001">
        <v>921.6</v>
      </c>
    </row>
    <row r="3002" spans="1:10" x14ac:dyDescent="0.25">
      <c r="A3002">
        <v>26</v>
      </c>
      <c r="B3002">
        <v>2017</v>
      </c>
      <c r="C3002" t="s">
        <v>34</v>
      </c>
      <c r="D3002" t="s">
        <v>48</v>
      </c>
      <c r="E3002" t="s">
        <v>35</v>
      </c>
      <c r="F3002">
        <v>1</v>
      </c>
      <c r="G3002" t="s">
        <v>45</v>
      </c>
      <c r="H3002" t="s">
        <v>2</v>
      </c>
      <c r="I3002" t="s">
        <v>51</v>
      </c>
      <c r="J3002">
        <v>658.6</v>
      </c>
    </row>
    <row r="3003" spans="1:10" x14ac:dyDescent="0.25">
      <c r="A3003">
        <v>26</v>
      </c>
      <c r="B3003">
        <v>2017</v>
      </c>
      <c r="C3003" t="s">
        <v>34</v>
      </c>
      <c r="D3003" t="s">
        <v>48</v>
      </c>
      <c r="E3003" t="s">
        <v>35</v>
      </c>
      <c r="F3003">
        <v>2</v>
      </c>
      <c r="G3003" t="s">
        <v>45</v>
      </c>
      <c r="H3003" t="s">
        <v>46</v>
      </c>
      <c r="I3003" t="s">
        <v>37</v>
      </c>
      <c r="J3003">
        <v>1171.5999999999999</v>
      </c>
    </row>
    <row r="3004" spans="1:10" x14ac:dyDescent="0.25">
      <c r="A3004">
        <v>26</v>
      </c>
      <c r="B3004">
        <v>2017</v>
      </c>
      <c r="C3004" t="s">
        <v>34</v>
      </c>
      <c r="D3004" t="s">
        <v>48</v>
      </c>
      <c r="E3004" t="s">
        <v>35</v>
      </c>
      <c r="F3004">
        <v>3</v>
      </c>
      <c r="G3004" t="s">
        <v>38</v>
      </c>
      <c r="H3004" t="s">
        <v>2</v>
      </c>
      <c r="I3004" t="s">
        <v>37</v>
      </c>
      <c r="J3004">
        <v>475.6</v>
      </c>
    </row>
    <row r="3005" spans="1:10" x14ac:dyDescent="0.25">
      <c r="A3005">
        <v>26</v>
      </c>
      <c r="B3005">
        <v>2017</v>
      </c>
      <c r="C3005" t="s">
        <v>34</v>
      </c>
      <c r="D3005" t="s">
        <v>48</v>
      </c>
      <c r="E3005" t="s">
        <v>35</v>
      </c>
      <c r="F3005">
        <v>4</v>
      </c>
      <c r="G3005" t="s">
        <v>45</v>
      </c>
      <c r="H3005" t="s">
        <v>46</v>
      </c>
      <c r="I3005" t="s">
        <v>51</v>
      </c>
      <c r="J3005">
        <v>978.1</v>
      </c>
    </row>
    <row r="3006" spans="1:10" x14ac:dyDescent="0.25">
      <c r="A3006">
        <v>26</v>
      </c>
      <c r="B3006">
        <v>2017</v>
      </c>
      <c r="C3006" t="s">
        <v>34</v>
      </c>
      <c r="D3006" t="s">
        <v>48</v>
      </c>
      <c r="E3006" t="s">
        <v>35</v>
      </c>
      <c r="F3006">
        <v>5</v>
      </c>
      <c r="G3006" t="s">
        <v>38</v>
      </c>
      <c r="H3006" t="s">
        <v>46</v>
      </c>
      <c r="I3006" t="s">
        <v>51</v>
      </c>
      <c r="J3006">
        <v>1008.3</v>
      </c>
    </row>
    <row r="3007" spans="1:10" x14ac:dyDescent="0.25">
      <c r="A3007">
        <v>26</v>
      </c>
      <c r="B3007">
        <v>2017</v>
      </c>
      <c r="C3007" t="s">
        <v>34</v>
      </c>
      <c r="D3007" t="s">
        <v>48</v>
      </c>
      <c r="E3007" t="s">
        <v>35</v>
      </c>
      <c r="F3007">
        <v>6</v>
      </c>
      <c r="G3007" t="s">
        <v>38</v>
      </c>
      <c r="H3007" t="s">
        <v>2</v>
      </c>
      <c r="I3007" t="s">
        <v>51</v>
      </c>
      <c r="J3007">
        <v>730.2</v>
      </c>
    </row>
    <row r="3008" spans="1:10" x14ac:dyDescent="0.25">
      <c r="A3008">
        <v>26</v>
      </c>
      <c r="B3008">
        <v>2017</v>
      </c>
      <c r="C3008" t="s">
        <v>34</v>
      </c>
      <c r="D3008" t="s">
        <v>49</v>
      </c>
      <c r="E3008" t="s">
        <v>35</v>
      </c>
      <c r="F3008">
        <v>1</v>
      </c>
      <c r="G3008" t="s">
        <v>38</v>
      </c>
      <c r="H3008" t="s">
        <v>2</v>
      </c>
      <c r="I3008" t="s">
        <v>37</v>
      </c>
      <c r="J3008">
        <v>836.3</v>
      </c>
    </row>
    <row r="3009" spans="1:10" x14ac:dyDescent="0.25">
      <c r="A3009">
        <v>26</v>
      </c>
      <c r="B3009">
        <v>2017</v>
      </c>
      <c r="C3009" t="s">
        <v>34</v>
      </c>
      <c r="D3009" t="s">
        <v>49</v>
      </c>
      <c r="E3009" t="s">
        <v>35</v>
      </c>
      <c r="F3009">
        <v>2</v>
      </c>
      <c r="G3009" t="s">
        <v>38</v>
      </c>
      <c r="H3009" t="s">
        <v>46</v>
      </c>
      <c r="I3009" t="s">
        <v>51</v>
      </c>
      <c r="J3009">
        <v>989</v>
      </c>
    </row>
    <row r="3010" spans="1:10" x14ac:dyDescent="0.25">
      <c r="A3010">
        <v>26</v>
      </c>
      <c r="B3010">
        <v>2017</v>
      </c>
      <c r="C3010" t="s">
        <v>34</v>
      </c>
      <c r="D3010" t="s">
        <v>49</v>
      </c>
      <c r="E3010" t="s">
        <v>35</v>
      </c>
      <c r="F3010">
        <v>3</v>
      </c>
      <c r="G3010" t="s">
        <v>45</v>
      </c>
      <c r="H3010" t="s">
        <v>2</v>
      </c>
      <c r="I3010" t="s">
        <v>37</v>
      </c>
      <c r="J3010">
        <v>692.7</v>
      </c>
    </row>
    <row r="3011" spans="1:10" x14ac:dyDescent="0.25">
      <c r="A3011">
        <v>26</v>
      </c>
      <c r="B3011">
        <v>2017</v>
      </c>
      <c r="C3011" t="s">
        <v>34</v>
      </c>
      <c r="D3011" t="s">
        <v>49</v>
      </c>
      <c r="E3011" t="s">
        <v>35</v>
      </c>
      <c r="F3011">
        <v>4</v>
      </c>
      <c r="G3011" t="s">
        <v>45</v>
      </c>
      <c r="H3011" t="s">
        <v>2</v>
      </c>
      <c r="I3011" t="s">
        <v>51</v>
      </c>
      <c r="J3011">
        <v>758</v>
      </c>
    </row>
    <row r="3012" spans="1:10" x14ac:dyDescent="0.25">
      <c r="A3012">
        <v>26</v>
      </c>
      <c r="B3012">
        <v>2017</v>
      </c>
      <c r="C3012" t="s">
        <v>34</v>
      </c>
      <c r="D3012" t="s">
        <v>49</v>
      </c>
      <c r="E3012" t="s">
        <v>35</v>
      </c>
      <c r="F3012">
        <v>5</v>
      </c>
      <c r="G3012" t="s">
        <v>38</v>
      </c>
      <c r="H3012" t="s">
        <v>46</v>
      </c>
      <c r="I3012" t="s">
        <v>37</v>
      </c>
      <c r="J3012">
        <v>1016.7</v>
      </c>
    </row>
    <row r="3013" spans="1:10" x14ac:dyDescent="0.25">
      <c r="A3013">
        <v>26</v>
      </c>
      <c r="B3013">
        <v>2017</v>
      </c>
      <c r="C3013" t="s">
        <v>34</v>
      </c>
      <c r="D3013" t="s">
        <v>49</v>
      </c>
      <c r="E3013" t="s">
        <v>35</v>
      </c>
      <c r="F3013">
        <v>6</v>
      </c>
      <c r="G3013" t="s">
        <v>45</v>
      </c>
      <c r="H3013" t="s">
        <v>46</v>
      </c>
      <c r="I3013" t="s">
        <v>51</v>
      </c>
      <c r="J3013">
        <v>1072.5999999999999</v>
      </c>
    </row>
    <row r="3014" spans="1:10" x14ac:dyDescent="0.25">
      <c r="A3014">
        <v>26</v>
      </c>
      <c r="B3014">
        <v>2018</v>
      </c>
      <c r="C3014" t="s">
        <v>34</v>
      </c>
      <c r="D3014" t="s">
        <v>48</v>
      </c>
      <c r="E3014" t="s">
        <v>35</v>
      </c>
      <c r="F3014">
        <v>1</v>
      </c>
      <c r="G3014" t="s">
        <v>38</v>
      </c>
      <c r="H3014" t="s">
        <v>2</v>
      </c>
      <c r="I3014" t="s">
        <v>37</v>
      </c>
      <c r="J3014">
        <v>807.1</v>
      </c>
    </row>
    <row r="3015" spans="1:10" x14ac:dyDescent="0.25">
      <c r="A3015">
        <v>26</v>
      </c>
      <c r="B3015">
        <v>2018</v>
      </c>
      <c r="C3015" t="s">
        <v>34</v>
      </c>
      <c r="D3015" t="s">
        <v>48</v>
      </c>
      <c r="E3015" t="s">
        <v>35</v>
      </c>
      <c r="F3015">
        <v>2</v>
      </c>
      <c r="G3015" t="s">
        <v>45</v>
      </c>
      <c r="H3015" t="s">
        <v>2</v>
      </c>
      <c r="I3015" t="s">
        <v>37</v>
      </c>
      <c r="J3015">
        <v>855.5</v>
      </c>
    </row>
    <row r="3016" spans="1:10" x14ac:dyDescent="0.25">
      <c r="A3016">
        <v>26</v>
      </c>
      <c r="B3016">
        <v>2018</v>
      </c>
      <c r="C3016" t="s">
        <v>34</v>
      </c>
      <c r="D3016" t="s">
        <v>48</v>
      </c>
      <c r="E3016" t="s">
        <v>35</v>
      </c>
      <c r="F3016">
        <v>3</v>
      </c>
      <c r="G3016" t="s">
        <v>38</v>
      </c>
      <c r="H3016" t="s">
        <v>2</v>
      </c>
      <c r="I3016" t="s">
        <v>51</v>
      </c>
      <c r="J3016">
        <v>731.8</v>
      </c>
    </row>
    <row r="3017" spans="1:10" x14ac:dyDescent="0.25">
      <c r="A3017">
        <v>26</v>
      </c>
      <c r="B3017">
        <v>2018</v>
      </c>
      <c r="C3017" t="s">
        <v>34</v>
      </c>
      <c r="D3017" t="s">
        <v>48</v>
      </c>
      <c r="E3017" t="s">
        <v>35</v>
      </c>
      <c r="F3017">
        <v>4</v>
      </c>
      <c r="G3017" t="s">
        <v>45</v>
      </c>
      <c r="H3017" t="s">
        <v>2</v>
      </c>
      <c r="I3017" t="s">
        <v>51</v>
      </c>
      <c r="J3017">
        <v>734.4</v>
      </c>
    </row>
    <row r="3018" spans="1:10" x14ac:dyDescent="0.25">
      <c r="A3018">
        <v>26</v>
      </c>
      <c r="B3018">
        <v>2018</v>
      </c>
      <c r="C3018" t="s">
        <v>34</v>
      </c>
      <c r="D3018" t="s">
        <v>48</v>
      </c>
      <c r="E3018" t="s">
        <v>35</v>
      </c>
      <c r="F3018">
        <v>5</v>
      </c>
      <c r="G3018" t="s">
        <v>45</v>
      </c>
      <c r="H3018" t="s">
        <v>2</v>
      </c>
      <c r="I3018" t="s">
        <v>37</v>
      </c>
      <c r="J3018">
        <v>655.9</v>
      </c>
    </row>
    <row r="3019" spans="1:10" x14ac:dyDescent="0.25">
      <c r="A3019">
        <v>26</v>
      </c>
      <c r="B3019">
        <v>2018</v>
      </c>
      <c r="C3019" t="s">
        <v>34</v>
      </c>
      <c r="D3019" t="s">
        <v>48</v>
      </c>
      <c r="E3019" t="s">
        <v>35</v>
      </c>
      <c r="F3019">
        <v>6</v>
      </c>
      <c r="G3019" t="s">
        <v>45</v>
      </c>
      <c r="H3019" t="s">
        <v>2</v>
      </c>
      <c r="I3019" t="s">
        <v>37</v>
      </c>
      <c r="J3019">
        <v>799.1</v>
      </c>
    </row>
    <row r="3020" spans="1:10" x14ac:dyDescent="0.25">
      <c r="A3020">
        <v>26</v>
      </c>
      <c r="B3020">
        <v>2018</v>
      </c>
      <c r="C3020" t="s">
        <v>34</v>
      </c>
      <c r="D3020" t="s">
        <v>49</v>
      </c>
      <c r="E3020" t="s">
        <v>35</v>
      </c>
      <c r="F3020">
        <v>1</v>
      </c>
      <c r="G3020" t="s">
        <v>38</v>
      </c>
      <c r="H3020" t="s">
        <v>46</v>
      </c>
      <c r="I3020" t="s">
        <v>51</v>
      </c>
      <c r="J3020">
        <v>1471.8</v>
      </c>
    </row>
    <row r="3021" spans="1:10" x14ac:dyDescent="0.25">
      <c r="A3021">
        <v>26</v>
      </c>
      <c r="B3021">
        <v>2018</v>
      </c>
      <c r="C3021" t="s">
        <v>34</v>
      </c>
      <c r="D3021" t="s">
        <v>49</v>
      </c>
      <c r="E3021" t="s">
        <v>35</v>
      </c>
      <c r="F3021">
        <v>2</v>
      </c>
      <c r="G3021" t="s">
        <v>38</v>
      </c>
      <c r="H3021" t="s">
        <v>46</v>
      </c>
      <c r="I3021" t="s">
        <v>51</v>
      </c>
      <c r="J3021">
        <v>1353.2</v>
      </c>
    </row>
    <row r="3022" spans="1:10" x14ac:dyDescent="0.25">
      <c r="A3022">
        <v>26</v>
      </c>
      <c r="B3022">
        <v>2018</v>
      </c>
      <c r="C3022" t="s">
        <v>34</v>
      </c>
      <c r="D3022" t="s">
        <v>49</v>
      </c>
      <c r="E3022" t="s">
        <v>35</v>
      </c>
      <c r="F3022">
        <v>3</v>
      </c>
      <c r="G3022" t="s">
        <v>38</v>
      </c>
      <c r="H3022" t="s">
        <v>46</v>
      </c>
      <c r="I3022" t="s">
        <v>37</v>
      </c>
      <c r="J3022">
        <v>1287.5999999999999</v>
      </c>
    </row>
    <row r="3023" spans="1:10" x14ac:dyDescent="0.25">
      <c r="A3023">
        <v>26</v>
      </c>
      <c r="B3023">
        <v>2018</v>
      </c>
      <c r="C3023" t="s">
        <v>34</v>
      </c>
      <c r="D3023" t="s">
        <v>49</v>
      </c>
      <c r="E3023" t="s">
        <v>35</v>
      </c>
      <c r="F3023">
        <v>4</v>
      </c>
      <c r="G3023" t="s">
        <v>45</v>
      </c>
      <c r="H3023" t="s">
        <v>2</v>
      </c>
      <c r="I3023" t="s">
        <v>37</v>
      </c>
      <c r="J3023">
        <v>955.6</v>
      </c>
    </row>
    <row r="3024" spans="1:10" x14ac:dyDescent="0.25">
      <c r="A3024">
        <v>26</v>
      </c>
      <c r="B3024">
        <v>2018</v>
      </c>
      <c r="C3024" t="s">
        <v>34</v>
      </c>
      <c r="D3024" t="s">
        <v>49</v>
      </c>
      <c r="E3024" t="s">
        <v>35</v>
      </c>
      <c r="F3024">
        <v>5</v>
      </c>
      <c r="G3024" t="s">
        <v>38</v>
      </c>
      <c r="H3024" t="s">
        <v>2</v>
      </c>
      <c r="I3024" t="s">
        <v>51</v>
      </c>
      <c r="J3024">
        <v>936</v>
      </c>
    </row>
    <row r="3025" spans="1:10" x14ac:dyDescent="0.25">
      <c r="A3025">
        <v>26</v>
      </c>
      <c r="B3025">
        <v>2018</v>
      </c>
      <c r="C3025" t="s">
        <v>34</v>
      </c>
      <c r="D3025" t="s">
        <v>49</v>
      </c>
      <c r="E3025" t="s">
        <v>35</v>
      </c>
      <c r="F3025">
        <v>6</v>
      </c>
      <c r="G3025" t="s">
        <v>38</v>
      </c>
      <c r="H3025" t="s">
        <v>2</v>
      </c>
      <c r="I3025" t="s">
        <v>37</v>
      </c>
      <c r="J3025">
        <v>901.7</v>
      </c>
    </row>
    <row r="3026" spans="1:10" x14ac:dyDescent="0.25">
      <c r="A3026">
        <v>27</v>
      </c>
      <c r="B3026">
        <v>2017</v>
      </c>
      <c r="C3026" t="s">
        <v>34</v>
      </c>
      <c r="D3026" t="s">
        <v>48</v>
      </c>
      <c r="E3026" t="s">
        <v>35</v>
      </c>
      <c r="F3026">
        <v>1</v>
      </c>
      <c r="G3026" t="s">
        <v>38</v>
      </c>
      <c r="H3026" t="s">
        <v>2</v>
      </c>
      <c r="I3026" t="s">
        <v>51</v>
      </c>
      <c r="J3026">
        <v>602.4</v>
      </c>
    </row>
    <row r="3027" spans="1:10" x14ac:dyDescent="0.25">
      <c r="A3027">
        <v>27</v>
      </c>
      <c r="B3027">
        <v>2017</v>
      </c>
      <c r="C3027" t="s">
        <v>34</v>
      </c>
      <c r="D3027" t="s">
        <v>48</v>
      </c>
      <c r="E3027" t="s">
        <v>35</v>
      </c>
      <c r="F3027">
        <v>2</v>
      </c>
      <c r="G3027" t="s">
        <v>38</v>
      </c>
      <c r="H3027" t="s">
        <v>46</v>
      </c>
      <c r="I3027" t="s">
        <v>37</v>
      </c>
      <c r="J3027">
        <v>1031.7</v>
      </c>
    </row>
    <row r="3028" spans="1:10" x14ac:dyDescent="0.25">
      <c r="A3028">
        <v>27</v>
      </c>
      <c r="B3028">
        <v>2017</v>
      </c>
      <c r="C3028" t="s">
        <v>34</v>
      </c>
      <c r="D3028" t="s">
        <v>48</v>
      </c>
      <c r="E3028" t="s">
        <v>35</v>
      </c>
      <c r="F3028">
        <v>3</v>
      </c>
      <c r="G3028" t="s">
        <v>45</v>
      </c>
      <c r="H3028" t="s">
        <v>46</v>
      </c>
      <c r="I3028" t="s">
        <v>37</v>
      </c>
      <c r="J3028">
        <v>1028.2</v>
      </c>
    </row>
    <row r="3029" spans="1:10" x14ac:dyDescent="0.25">
      <c r="A3029">
        <v>27</v>
      </c>
      <c r="B3029">
        <v>2017</v>
      </c>
      <c r="C3029" t="s">
        <v>34</v>
      </c>
      <c r="D3029" t="s">
        <v>48</v>
      </c>
      <c r="E3029" t="s">
        <v>35</v>
      </c>
      <c r="F3029">
        <v>4</v>
      </c>
      <c r="G3029" t="s">
        <v>45</v>
      </c>
      <c r="H3029" t="s">
        <v>46</v>
      </c>
      <c r="I3029" t="s">
        <v>51</v>
      </c>
      <c r="J3029">
        <v>914.2</v>
      </c>
    </row>
    <row r="3030" spans="1:10" x14ac:dyDescent="0.25">
      <c r="A3030">
        <v>27</v>
      </c>
      <c r="B3030">
        <v>2017</v>
      </c>
      <c r="C3030" t="s">
        <v>34</v>
      </c>
      <c r="D3030" t="s">
        <v>48</v>
      </c>
      <c r="E3030" t="s">
        <v>35</v>
      </c>
      <c r="F3030">
        <v>5</v>
      </c>
      <c r="G3030" t="s">
        <v>45</v>
      </c>
      <c r="H3030" t="s">
        <v>2</v>
      </c>
      <c r="I3030" t="s">
        <v>37</v>
      </c>
      <c r="J3030">
        <v>553.20000000000005</v>
      </c>
    </row>
    <row r="3031" spans="1:10" x14ac:dyDescent="0.25">
      <c r="A3031">
        <v>27</v>
      </c>
      <c r="B3031">
        <v>2017</v>
      </c>
      <c r="C3031" t="s">
        <v>34</v>
      </c>
      <c r="D3031" t="s">
        <v>48</v>
      </c>
      <c r="E3031" t="s">
        <v>35</v>
      </c>
      <c r="F3031">
        <v>6</v>
      </c>
      <c r="G3031" t="s">
        <v>45</v>
      </c>
      <c r="H3031" t="s">
        <v>46</v>
      </c>
      <c r="I3031" t="s">
        <v>51</v>
      </c>
      <c r="J3031">
        <v>998.3</v>
      </c>
    </row>
    <row r="3032" spans="1:10" x14ac:dyDescent="0.25">
      <c r="A3032">
        <v>27</v>
      </c>
      <c r="B3032">
        <v>2017</v>
      </c>
      <c r="C3032" t="s">
        <v>34</v>
      </c>
      <c r="D3032" t="s">
        <v>49</v>
      </c>
      <c r="E3032" t="s">
        <v>35</v>
      </c>
      <c r="F3032">
        <v>1</v>
      </c>
      <c r="G3032" t="s">
        <v>45</v>
      </c>
      <c r="H3032" t="s">
        <v>2</v>
      </c>
      <c r="I3032" t="s">
        <v>37</v>
      </c>
      <c r="J3032">
        <v>700.9</v>
      </c>
    </row>
    <row r="3033" spans="1:10" x14ac:dyDescent="0.25">
      <c r="A3033">
        <v>27</v>
      </c>
      <c r="B3033">
        <v>2017</v>
      </c>
      <c r="C3033" t="s">
        <v>34</v>
      </c>
      <c r="D3033" t="s">
        <v>49</v>
      </c>
      <c r="E3033" t="s">
        <v>35</v>
      </c>
      <c r="F3033">
        <v>2</v>
      </c>
      <c r="G3033" t="s">
        <v>38</v>
      </c>
      <c r="H3033" t="s">
        <v>46</v>
      </c>
      <c r="I3033" t="s">
        <v>37</v>
      </c>
      <c r="J3033">
        <v>1110.3</v>
      </c>
    </row>
    <row r="3034" spans="1:10" x14ac:dyDescent="0.25">
      <c r="A3034">
        <v>27</v>
      </c>
      <c r="B3034">
        <v>2017</v>
      </c>
      <c r="C3034" t="s">
        <v>34</v>
      </c>
      <c r="D3034" t="s">
        <v>49</v>
      </c>
      <c r="E3034" t="s">
        <v>35</v>
      </c>
      <c r="F3034">
        <v>3</v>
      </c>
      <c r="G3034" t="s">
        <v>38</v>
      </c>
      <c r="H3034" t="s">
        <v>46</v>
      </c>
      <c r="I3034" t="s">
        <v>37</v>
      </c>
      <c r="J3034">
        <v>1222.3</v>
      </c>
    </row>
    <row r="3035" spans="1:10" x14ac:dyDescent="0.25">
      <c r="A3035">
        <v>27</v>
      </c>
      <c r="B3035">
        <v>2017</v>
      </c>
      <c r="C3035" t="s">
        <v>34</v>
      </c>
      <c r="D3035" t="s">
        <v>49</v>
      </c>
      <c r="E3035" t="s">
        <v>35</v>
      </c>
      <c r="F3035">
        <v>4</v>
      </c>
      <c r="G3035" t="s">
        <v>38</v>
      </c>
      <c r="H3035" t="s">
        <v>46</v>
      </c>
      <c r="I3035" t="s">
        <v>51</v>
      </c>
      <c r="J3035">
        <v>1168.2</v>
      </c>
    </row>
    <row r="3036" spans="1:10" x14ac:dyDescent="0.25">
      <c r="A3036">
        <v>27</v>
      </c>
      <c r="B3036">
        <v>2017</v>
      </c>
      <c r="C3036" t="s">
        <v>34</v>
      </c>
      <c r="D3036" t="s">
        <v>49</v>
      </c>
      <c r="E3036" t="s">
        <v>35</v>
      </c>
      <c r="F3036">
        <v>5</v>
      </c>
      <c r="G3036" t="s">
        <v>38</v>
      </c>
      <c r="H3036" t="s">
        <v>2</v>
      </c>
      <c r="I3036" t="s">
        <v>51</v>
      </c>
      <c r="J3036">
        <v>618.1</v>
      </c>
    </row>
    <row r="3037" spans="1:10" x14ac:dyDescent="0.25">
      <c r="A3037">
        <v>27</v>
      </c>
      <c r="B3037">
        <v>2017</v>
      </c>
      <c r="C3037" t="s">
        <v>34</v>
      </c>
      <c r="D3037" t="s">
        <v>49</v>
      </c>
      <c r="E3037" t="s">
        <v>35</v>
      </c>
      <c r="F3037">
        <v>6</v>
      </c>
      <c r="G3037" t="s">
        <v>38</v>
      </c>
      <c r="H3037" t="s">
        <v>46</v>
      </c>
      <c r="I3037" t="s">
        <v>37</v>
      </c>
      <c r="J3037">
        <v>1263.5</v>
      </c>
    </row>
    <row r="3038" spans="1:10" x14ac:dyDescent="0.25">
      <c r="A3038">
        <v>27</v>
      </c>
      <c r="B3038">
        <v>2018</v>
      </c>
      <c r="C3038" t="s">
        <v>34</v>
      </c>
      <c r="D3038" t="s">
        <v>48</v>
      </c>
      <c r="E3038" t="s">
        <v>35</v>
      </c>
      <c r="F3038">
        <v>1</v>
      </c>
      <c r="G3038" t="s">
        <v>45</v>
      </c>
      <c r="H3038" t="s">
        <v>46</v>
      </c>
      <c r="I3038" t="s">
        <v>51</v>
      </c>
      <c r="J3038">
        <v>1085.8</v>
      </c>
    </row>
    <row r="3039" spans="1:10" x14ac:dyDescent="0.25">
      <c r="A3039">
        <v>27</v>
      </c>
      <c r="B3039">
        <v>2018</v>
      </c>
      <c r="C3039" t="s">
        <v>34</v>
      </c>
      <c r="D3039" t="s">
        <v>48</v>
      </c>
      <c r="E3039" t="s">
        <v>35</v>
      </c>
      <c r="F3039">
        <v>2</v>
      </c>
      <c r="G3039" t="s">
        <v>38</v>
      </c>
      <c r="H3039" t="s">
        <v>2</v>
      </c>
      <c r="I3039" t="s">
        <v>51</v>
      </c>
      <c r="J3039">
        <v>792.9</v>
      </c>
    </row>
    <row r="3040" spans="1:10" x14ac:dyDescent="0.25">
      <c r="A3040">
        <v>27</v>
      </c>
      <c r="B3040">
        <v>2018</v>
      </c>
      <c r="C3040" t="s">
        <v>34</v>
      </c>
      <c r="D3040" t="s">
        <v>48</v>
      </c>
      <c r="E3040" t="s">
        <v>35</v>
      </c>
      <c r="F3040">
        <v>3</v>
      </c>
      <c r="G3040" t="s">
        <v>45</v>
      </c>
      <c r="H3040" t="s">
        <v>46</v>
      </c>
      <c r="I3040" t="s">
        <v>51</v>
      </c>
      <c r="J3040">
        <v>1233.8</v>
      </c>
    </row>
    <row r="3041" spans="1:10" x14ac:dyDescent="0.25">
      <c r="A3041">
        <v>27</v>
      </c>
      <c r="B3041">
        <v>2018</v>
      </c>
      <c r="C3041" t="s">
        <v>34</v>
      </c>
      <c r="D3041" t="s">
        <v>48</v>
      </c>
      <c r="E3041" t="s">
        <v>35</v>
      </c>
      <c r="F3041">
        <v>4</v>
      </c>
      <c r="G3041" t="s">
        <v>38</v>
      </c>
      <c r="H3041" t="s">
        <v>46</v>
      </c>
      <c r="I3041" t="s">
        <v>51</v>
      </c>
      <c r="J3041">
        <v>1280.9000000000001</v>
      </c>
    </row>
    <row r="3042" spans="1:10" x14ac:dyDescent="0.25">
      <c r="A3042">
        <v>27</v>
      </c>
      <c r="B3042">
        <v>2018</v>
      </c>
      <c r="C3042" t="s">
        <v>34</v>
      </c>
      <c r="D3042" t="s">
        <v>48</v>
      </c>
      <c r="E3042" t="s">
        <v>35</v>
      </c>
      <c r="F3042">
        <v>5</v>
      </c>
      <c r="G3042" t="s">
        <v>38</v>
      </c>
      <c r="H3042" t="s">
        <v>46</v>
      </c>
      <c r="I3042" t="s">
        <v>51</v>
      </c>
      <c r="J3042">
        <v>1174.3</v>
      </c>
    </row>
    <row r="3043" spans="1:10" x14ac:dyDescent="0.25">
      <c r="A3043">
        <v>27</v>
      </c>
      <c r="B3043">
        <v>2018</v>
      </c>
      <c r="C3043" t="s">
        <v>34</v>
      </c>
      <c r="D3043" t="s">
        <v>48</v>
      </c>
      <c r="E3043" t="s">
        <v>35</v>
      </c>
      <c r="F3043">
        <v>6</v>
      </c>
      <c r="G3043" t="s">
        <v>38</v>
      </c>
      <c r="H3043" t="s">
        <v>2</v>
      </c>
      <c r="I3043" t="s">
        <v>51</v>
      </c>
      <c r="J3043">
        <v>798.1</v>
      </c>
    </row>
    <row r="3044" spans="1:10" x14ac:dyDescent="0.25">
      <c r="A3044">
        <v>27</v>
      </c>
      <c r="B3044">
        <v>2018</v>
      </c>
      <c r="C3044" t="s">
        <v>34</v>
      </c>
      <c r="D3044" t="s">
        <v>49</v>
      </c>
      <c r="E3044" t="s">
        <v>35</v>
      </c>
      <c r="F3044">
        <v>1</v>
      </c>
      <c r="G3044" t="s">
        <v>38</v>
      </c>
      <c r="H3044" t="s">
        <v>2</v>
      </c>
      <c r="I3044" t="s">
        <v>37</v>
      </c>
      <c r="J3044">
        <v>898.6</v>
      </c>
    </row>
    <row r="3045" spans="1:10" x14ac:dyDescent="0.25">
      <c r="A3045">
        <v>27</v>
      </c>
      <c r="B3045">
        <v>2018</v>
      </c>
      <c r="C3045" t="s">
        <v>34</v>
      </c>
      <c r="D3045" t="s">
        <v>49</v>
      </c>
      <c r="E3045" t="s">
        <v>35</v>
      </c>
      <c r="F3045">
        <v>2</v>
      </c>
      <c r="G3045" t="s">
        <v>45</v>
      </c>
      <c r="H3045" t="s">
        <v>2</v>
      </c>
      <c r="I3045" t="s">
        <v>37</v>
      </c>
      <c r="J3045">
        <v>984.1</v>
      </c>
    </row>
    <row r="3046" spans="1:10" x14ac:dyDescent="0.25">
      <c r="A3046">
        <v>27</v>
      </c>
      <c r="B3046">
        <v>2018</v>
      </c>
      <c r="C3046" t="s">
        <v>34</v>
      </c>
      <c r="D3046" t="s">
        <v>49</v>
      </c>
      <c r="E3046" t="s">
        <v>35</v>
      </c>
      <c r="F3046">
        <v>3</v>
      </c>
      <c r="G3046" t="s">
        <v>45</v>
      </c>
      <c r="H3046" t="s">
        <v>46</v>
      </c>
      <c r="I3046" t="s">
        <v>37</v>
      </c>
      <c r="J3046">
        <v>1380.7</v>
      </c>
    </row>
    <row r="3047" spans="1:10" x14ac:dyDescent="0.25">
      <c r="A3047">
        <v>27</v>
      </c>
      <c r="B3047">
        <v>2018</v>
      </c>
      <c r="C3047" t="s">
        <v>34</v>
      </c>
      <c r="D3047" t="s">
        <v>49</v>
      </c>
      <c r="E3047" t="s">
        <v>35</v>
      </c>
      <c r="F3047">
        <v>4</v>
      </c>
      <c r="G3047" t="s">
        <v>45</v>
      </c>
      <c r="H3047" t="s">
        <v>46</v>
      </c>
      <c r="I3047" t="s">
        <v>37</v>
      </c>
      <c r="J3047">
        <v>1241.2</v>
      </c>
    </row>
    <row r="3048" spans="1:10" x14ac:dyDescent="0.25">
      <c r="A3048">
        <v>27</v>
      </c>
      <c r="B3048">
        <v>2018</v>
      </c>
      <c r="C3048" t="s">
        <v>34</v>
      </c>
      <c r="D3048" t="s">
        <v>49</v>
      </c>
      <c r="E3048" t="s">
        <v>35</v>
      </c>
      <c r="F3048">
        <v>5</v>
      </c>
      <c r="G3048" t="s">
        <v>45</v>
      </c>
      <c r="H3048" t="s">
        <v>2</v>
      </c>
      <c r="I3048" t="s">
        <v>51</v>
      </c>
      <c r="J3048">
        <v>842.9</v>
      </c>
    </row>
    <row r="3049" spans="1:10" x14ac:dyDescent="0.25">
      <c r="A3049">
        <v>27</v>
      </c>
      <c r="B3049">
        <v>2018</v>
      </c>
      <c r="C3049" t="s">
        <v>34</v>
      </c>
      <c r="D3049" t="s">
        <v>49</v>
      </c>
      <c r="E3049" t="s">
        <v>35</v>
      </c>
      <c r="F3049">
        <v>6</v>
      </c>
      <c r="G3049" t="s">
        <v>45</v>
      </c>
      <c r="H3049" t="s">
        <v>46</v>
      </c>
      <c r="I3049" t="s">
        <v>51</v>
      </c>
      <c r="J3049">
        <v>1426.9</v>
      </c>
    </row>
    <row r="3050" spans="1:10" x14ac:dyDescent="0.25">
      <c r="A3050">
        <v>28</v>
      </c>
      <c r="B3050">
        <v>2017</v>
      </c>
      <c r="C3050" t="s">
        <v>34</v>
      </c>
      <c r="D3050" t="s">
        <v>48</v>
      </c>
      <c r="E3050" t="s">
        <v>35</v>
      </c>
      <c r="F3050">
        <v>1</v>
      </c>
      <c r="G3050" t="s">
        <v>45</v>
      </c>
      <c r="H3050" t="s">
        <v>2</v>
      </c>
      <c r="I3050" t="s">
        <v>51</v>
      </c>
      <c r="J3050">
        <v>662.2</v>
      </c>
    </row>
    <row r="3051" spans="1:10" x14ac:dyDescent="0.25">
      <c r="A3051">
        <v>28</v>
      </c>
      <c r="B3051">
        <v>2017</v>
      </c>
      <c r="C3051" t="s">
        <v>34</v>
      </c>
      <c r="D3051" t="s">
        <v>48</v>
      </c>
      <c r="E3051" t="s">
        <v>35</v>
      </c>
      <c r="F3051">
        <v>2</v>
      </c>
      <c r="G3051" t="s">
        <v>45</v>
      </c>
      <c r="H3051" t="s">
        <v>2</v>
      </c>
      <c r="I3051" t="s">
        <v>37</v>
      </c>
      <c r="J3051">
        <v>539.29999999999995</v>
      </c>
    </row>
    <row r="3052" spans="1:10" x14ac:dyDescent="0.25">
      <c r="A3052">
        <v>28</v>
      </c>
      <c r="B3052">
        <v>2017</v>
      </c>
      <c r="C3052" t="s">
        <v>34</v>
      </c>
      <c r="D3052" t="s">
        <v>48</v>
      </c>
      <c r="E3052" t="s">
        <v>35</v>
      </c>
      <c r="F3052">
        <v>3</v>
      </c>
      <c r="G3052" t="s">
        <v>45</v>
      </c>
      <c r="H3052" t="s">
        <v>2</v>
      </c>
      <c r="I3052" t="s">
        <v>51</v>
      </c>
      <c r="J3052">
        <v>649.1</v>
      </c>
    </row>
    <row r="3053" spans="1:10" x14ac:dyDescent="0.25">
      <c r="A3053">
        <v>28</v>
      </c>
      <c r="B3053">
        <v>2017</v>
      </c>
      <c r="C3053" t="s">
        <v>34</v>
      </c>
      <c r="D3053" t="s">
        <v>48</v>
      </c>
      <c r="E3053" t="s">
        <v>35</v>
      </c>
      <c r="F3053">
        <v>4</v>
      </c>
      <c r="G3053" t="s">
        <v>45</v>
      </c>
      <c r="H3053" t="s">
        <v>46</v>
      </c>
      <c r="I3053" t="s">
        <v>37</v>
      </c>
      <c r="J3053">
        <v>962.5</v>
      </c>
    </row>
    <row r="3054" spans="1:10" x14ac:dyDescent="0.25">
      <c r="A3054">
        <v>28</v>
      </c>
      <c r="B3054">
        <v>2017</v>
      </c>
      <c r="C3054" t="s">
        <v>34</v>
      </c>
      <c r="D3054" t="s">
        <v>48</v>
      </c>
      <c r="E3054" t="s">
        <v>35</v>
      </c>
      <c r="F3054">
        <v>5</v>
      </c>
      <c r="G3054" t="s">
        <v>38</v>
      </c>
      <c r="H3054" t="s">
        <v>2</v>
      </c>
      <c r="I3054" t="s">
        <v>51</v>
      </c>
      <c r="J3054">
        <v>635.6</v>
      </c>
    </row>
    <row r="3055" spans="1:10" x14ac:dyDescent="0.25">
      <c r="A3055">
        <v>28</v>
      </c>
      <c r="B3055">
        <v>2017</v>
      </c>
      <c r="C3055" t="s">
        <v>34</v>
      </c>
      <c r="D3055" t="s">
        <v>48</v>
      </c>
      <c r="E3055" t="s">
        <v>35</v>
      </c>
      <c r="F3055">
        <v>6</v>
      </c>
      <c r="G3055" t="s">
        <v>38</v>
      </c>
      <c r="H3055" t="s">
        <v>46</v>
      </c>
      <c r="I3055" t="s">
        <v>37</v>
      </c>
      <c r="J3055">
        <v>957.2</v>
      </c>
    </row>
    <row r="3056" spans="1:10" x14ac:dyDescent="0.25">
      <c r="A3056">
        <v>28</v>
      </c>
      <c r="B3056">
        <v>2017</v>
      </c>
      <c r="C3056" t="s">
        <v>34</v>
      </c>
      <c r="D3056" t="s">
        <v>49</v>
      </c>
      <c r="E3056" t="s">
        <v>35</v>
      </c>
      <c r="F3056">
        <v>1</v>
      </c>
      <c r="G3056" t="s">
        <v>45</v>
      </c>
      <c r="H3056" t="s">
        <v>46</v>
      </c>
      <c r="I3056" t="s">
        <v>51</v>
      </c>
      <c r="J3056">
        <v>1032.4000000000001</v>
      </c>
    </row>
    <row r="3057" spans="1:10" x14ac:dyDescent="0.25">
      <c r="A3057">
        <v>28</v>
      </c>
      <c r="B3057">
        <v>2017</v>
      </c>
      <c r="C3057" t="s">
        <v>34</v>
      </c>
      <c r="D3057" t="s">
        <v>49</v>
      </c>
      <c r="E3057" t="s">
        <v>35</v>
      </c>
      <c r="F3057">
        <v>2</v>
      </c>
      <c r="G3057" t="s">
        <v>38</v>
      </c>
      <c r="H3057" t="s">
        <v>46</v>
      </c>
      <c r="I3057" t="s">
        <v>37</v>
      </c>
      <c r="J3057">
        <v>1075.4000000000001</v>
      </c>
    </row>
    <row r="3058" spans="1:10" x14ac:dyDescent="0.25">
      <c r="A3058">
        <v>28</v>
      </c>
      <c r="B3058">
        <v>2017</v>
      </c>
      <c r="C3058" t="s">
        <v>34</v>
      </c>
      <c r="D3058" t="s">
        <v>49</v>
      </c>
      <c r="E3058" t="s">
        <v>35</v>
      </c>
      <c r="F3058">
        <v>3</v>
      </c>
      <c r="G3058" t="s">
        <v>38</v>
      </c>
      <c r="H3058" t="s">
        <v>46</v>
      </c>
      <c r="I3058" t="s">
        <v>51</v>
      </c>
      <c r="J3058">
        <v>1054.3</v>
      </c>
    </row>
    <row r="3059" spans="1:10" x14ac:dyDescent="0.25">
      <c r="A3059">
        <v>28</v>
      </c>
      <c r="B3059">
        <v>2017</v>
      </c>
      <c r="C3059" t="s">
        <v>34</v>
      </c>
      <c r="D3059" t="s">
        <v>49</v>
      </c>
      <c r="E3059" t="s">
        <v>35</v>
      </c>
      <c r="F3059">
        <v>4</v>
      </c>
      <c r="G3059" t="s">
        <v>38</v>
      </c>
      <c r="H3059" t="s">
        <v>46</v>
      </c>
      <c r="I3059" t="s">
        <v>37</v>
      </c>
      <c r="J3059">
        <v>1101.5</v>
      </c>
    </row>
    <row r="3060" spans="1:10" x14ac:dyDescent="0.25">
      <c r="A3060">
        <v>28</v>
      </c>
      <c r="B3060">
        <v>2017</v>
      </c>
      <c r="C3060" t="s">
        <v>34</v>
      </c>
      <c r="D3060" t="s">
        <v>49</v>
      </c>
      <c r="E3060" t="s">
        <v>35</v>
      </c>
      <c r="F3060">
        <v>5</v>
      </c>
      <c r="G3060" t="s">
        <v>38</v>
      </c>
      <c r="H3060" t="s">
        <v>2</v>
      </c>
      <c r="I3060" t="s">
        <v>51</v>
      </c>
      <c r="J3060">
        <v>806.4</v>
      </c>
    </row>
    <row r="3061" spans="1:10" x14ac:dyDescent="0.25">
      <c r="A3061">
        <v>28</v>
      </c>
      <c r="B3061">
        <v>2017</v>
      </c>
      <c r="C3061" t="s">
        <v>34</v>
      </c>
      <c r="D3061" t="s">
        <v>49</v>
      </c>
      <c r="E3061" t="s">
        <v>35</v>
      </c>
      <c r="F3061">
        <v>6</v>
      </c>
      <c r="G3061" t="s">
        <v>45</v>
      </c>
      <c r="H3061" t="s">
        <v>2</v>
      </c>
      <c r="I3061" t="s">
        <v>37</v>
      </c>
      <c r="J3061">
        <v>773.1</v>
      </c>
    </row>
    <row r="3062" spans="1:10" x14ac:dyDescent="0.25">
      <c r="A3062">
        <v>28</v>
      </c>
      <c r="B3062">
        <v>2018</v>
      </c>
      <c r="C3062" t="s">
        <v>34</v>
      </c>
      <c r="D3062" t="s">
        <v>48</v>
      </c>
      <c r="E3062" t="s">
        <v>35</v>
      </c>
      <c r="F3062">
        <v>1</v>
      </c>
      <c r="G3062" t="s">
        <v>45</v>
      </c>
      <c r="H3062" t="s">
        <v>46</v>
      </c>
      <c r="I3062" t="s">
        <v>37</v>
      </c>
      <c r="J3062">
        <v>1212.5</v>
      </c>
    </row>
    <row r="3063" spans="1:10" x14ac:dyDescent="0.25">
      <c r="A3063">
        <v>28</v>
      </c>
      <c r="B3063">
        <v>2018</v>
      </c>
      <c r="C3063" t="s">
        <v>34</v>
      </c>
      <c r="D3063" t="s">
        <v>48</v>
      </c>
      <c r="E3063" t="s">
        <v>35</v>
      </c>
      <c r="F3063">
        <v>2</v>
      </c>
      <c r="G3063" t="s">
        <v>45</v>
      </c>
      <c r="H3063" t="s">
        <v>2</v>
      </c>
      <c r="I3063" t="s">
        <v>51</v>
      </c>
      <c r="J3063">
        <v>736</v>
      </c>
    </row>
    <row r="3064" spans="1:10" x14ac:dyDescent="0.25">
      <c r="A3064">
        <v>28</v>
      </c>
      <c r="B3064">
        <v>2018</v>
      </c>
      <c r="C3064" t="s">
        <v>34</v>
      </c>
      <c r="D3064" t="s">
        <v>48</v>
      </c>
      <c r="E3064" t="s">
        <v>35</v>
      </c>
      <c r="F3064">
        <v>3</v>
      </c>
      <c r="G3064" t="s">
        <v>38</v>
      </c>
      <c r="H3064" t="s">
        <v>2</v>
      </c>
      <c r="I3064" t="s">
        <v>37</v>
      </c>
      <c r="J3064">
        <v>816.5</v>
      </c>
    </row>
    <row r="3065" spans="1:10" x14ac:dyDescent="0.25">
      <c r="A3065">
        <v>28</v>
      </c>
      <c r="B3065">
        <v>2018</v>
      </c>
      <c r="C3065" t="s">
        <v>34</v>
      </c>
      <c r="D3065" t="s">
        <v>48</v>
      </c>
      <c r="E3065" t="s">
        <v>35</v>
      </c>
      <c r="F3065">
        <v>4</v>
      </c>
      <c r="G3065" t="s">
        <v>45</v>
      </c>
      <c r="H3065" t="s">
        <v>46</v>
      </c>
      <c r="I3065" t="s">
        <v>37</v>
      </c>
      <c r="J3065">
        <v>1227</v>
      </c>
    </row>
    <row r="3066" spans="1:10" x14ac:dyDescent="0.25">
      <c r="A3066">
        <v>28</v>
      </c>
      <c r="B3066">
        <v>2018</v>
      </c>
      <c r="C3066" t="s">
        <v>34</v>
      </c>
      <c r="D3066" t="s">
        <v>48</v>
      </c>
      <c r="E3066" t="s">
        <v>35</v>
      </c>
      <c r="F3066">
        <v>5</v>
      </c>
      <c r="G3066" t="s">
        <v>45</v>
      </c>
      <c r="H3066" t="s">
        <v>2</v>
      </c>
      <c r="I3066" t="s">
        <v>51</v>
      </c>
      <c r="J3066">
        <v>869</v>
      </c>
    </row>
    <row r="3067" spans="1:10" x14ac:dyDescent="0.25">
      <c r="A3067">
        <v>28</v>
      </c>
      <c r="B3067">
        <v>2018</v>
      </c>
      <c r="C3067" t="s">
        <v>34</v>
      </c>
      <c r="D3067" t="s">
        <v>48</v>
      </c>
      <c r="E3067" t="s">
        <v>35</v>
      </c>
      <c r="F3067">
        <v>6</v>
      </c>
      <c r="G3067" t="s">
        <v>38</v>
      </c>
      <c r="H3067" t="s">
        <v>46</v>
      </c>
      <c r="I3067" t="s">
        <v>51</v>
      </c>
      <c r="J3067">
        <v>1304</v>
      </c>
    </row>
    <row r="3068" spans="1:10" x14ac:dyDescent="0.25">
      <c r="A3068">
        <v>28</v>
      </c>
      <c r="B3068">
        <v>2018</v>
      </c>
      <c r="C3068" t="s">
        <v>34</v>
      </c>
      <c r="D3068" t="s">
        <v>49</v>
      </c>
      <c r="E3068" t="s">
        <v>35</v>
      </c>
      <c r="F3068">
        <v>1</v>
      </c>
      <c r="G3068" t="s">
        <v>45</v>
      </c>
      <c r="H3068" t="s">
        <v>2</v>
      </c>
      <c r="I3068" t="s">
        <v>51</v>
      </c>
      <c r="J3068">
        <v>782.3</v>
      </c>
    </row>
    <row r="3069" spans="1:10" x14ac:dyDescent="0.25">
      <c r="A3069">
        <v>28</v>
      </c>
      <c r="B3069">
        <v>2018</v>
      </c>
      <c r="C3069" t="s">
        <v>34</v>
      </c>
      <c r="D3069" t="s">
        <v>49</v>
      </c>
      <c r="E3069" t="s">
        <v>35</v>
      </c>
      <c r="F3069">
        <v>2</v>
      </c>
      <c r="G3069" t="s">
        <v>45</v>
      </c>
      <c r="H3069" t="s">
        <v>2</v>
      </c>
      <c r="I3069" t="s">
        <v>51</v>
      </c>
      <c r="J3069">
        <v>1054.0999999999999</v>
      </c>
    </row>
    <row r="3070" spans="1:10" x14ac:dyDescent="0.25">
      <c r="A3070">
        <v>28</v>
      </c>
      <c r="B3070">
        <v>2018</v>
      </c>
      <c r="C3070" t="s">
        <v>34</v>
      </c>
      <c r="D3070" t="s">
        <v>49</v>
      </c>
      <c r="E3070" t="s">
        <v>35</v>
      </c>
      <c r="F3070">
        <v>3</v>
      </c>
      <c r="G3070" t="s">
        <v>38</v>
      </c>
      <c r="H3070" t="s">
        <v>2</v>
      </c>
      <c r="I3070" t="s">
        <v>37</v>
      </c>
      <c r="J3070">
        <v>907.7</v>
      </c>
    </row>
    <row r="3071" spans="1:10" x14ac:dyDescent="0.25">
      <c r="A3071">
        <v>28</v>
      </c>
      <c r="B3071">
        <v>2018</v>
      </c>
      <c r="C3071" t="s">
        <v>34</v>
      </c>
      <c r="D3071" t="s">
        <v>49</v>
      </c>
      <c r="E3071" t="s">
        <v>35</v>
      </c>
      <c r="F3071">
        <v>4</v>
      </c>
      <c r="G3071" t="s">
        <v>45</v>
      </c>
      <c r="H3071" t="s">
        <v>46</v>
      </c>
      <c r="I3071" t="s">
        <v>37</v>
      </c>
      <c r="J3071">
        <v>1297.3</v>
      </c>
    </row>
    <row r="3072" spans="1:10" x14ac:dyDescent="0.25">
      <c r="A3072">
        <v>28</v>
      </c>
      <c r="B3072">
        <v>2018</v>
      </c>
      <c r="C3072" t="s">
        <v>34</v>
      </c>
      <c r="D3072" t="s">
        <v>49</v>
      </c>
      <c r="E3072" t="s">
        <v>35</v>
      </c>
      <c r="F3072">
        <v>5</v>
      </c>
      <c r="G3072" t="s">
        <v>38</v>
      </c>
      <c r="H3072" t="s">
        <v>2</v>
      </c>
      <c r="I3072" t="s">
        <v>37</v>
      </c>
      <c r="J3072">
        <v>893.3</v>
      </c>
    </row>
    <row r="3073" spans="1:10" x14ac:dyDescent="0.25">
      <c r="A3073">
        <v>28</v>
      </c>
      <c r="B3073">
        <v>2018</v>
      </c>
      <c r="C3073" t="s">
        <v>34</v>
      </c>
      <c r="D3073" t="s">
        <v>49</v>
      </c>
      <c r="E3073" t="s">
        <v>35</v>
      </c>
      <c r="F3073">
        <v>6</v>
      </c>
      <c r="G3073" t="s">
        <v>45</v>
      </c>
      <c r="H3073" t="s">
        <v>2</v>
      </c>
      <c r="I3073" t="s">
        <v>37</v>
      </c>
      <c r="J3073">
        <v>859.4</v>
      </c>
    </row>
    <row r="3074" spans="1:10" x14ac:dyDescent="0.25">
      <c r="A3074">
        <v>29</v>
      </c>
      <c r="B3074">
        <v>2017</v>
      </c>
      <c r="C3074" t="s">
        <v>34</v>
      </c>
      <c r="D3074" t="s">
        <v>48</v>
      </c>
      <c r="E3074" t="s">
        <v>35</v>
      </c>
      <c r="F3074">
        <v>1</v>
      </c>
      <c r="G3074" t="s">
        <v>38</v>
      </c>
      <c r="H3074" t="s">
        <v>46</v>
      </c>
      <c r="I3074" t="s">
        <v>51</v>
      </c>
      <c r="J3074">
        <v>995.9</v>
      </c>
    </row>
    <row r="3075" spans="1:10" x14ac:dyDescent="0.25">
      <c r="A3075">
        <v>29</v>
      </c>
      <c r="B3075">
        <v>2017</v>
      </c>
      <c r="C3075" t="s">
        <v>34</v>
      </c>
      <c r="D3075" t="s">
        <v>48</v>
      </c>
      <c r="E3075" t="s">
        <v>35</v>
      </c>
      <c r="F3075">
        <v>2</v>
      </c>
      <c r="G3075" t="s">
        <v>38</v>
      </c>
      <c r="H3075" t="s">
        <v>46</v>
      </c>
      <c r="I3075" t="s">
        <v>51</v>
      </c>
      <c r="J3075">
        <v>1139.5</v>
      </c>
    </row>
    <row r="3076" spans="1:10" x14ac:dyDescent="0.25">
      <c r="A3076">
        <v>29</v>
      </c>
      <c r="B3076">
        <v>2017</v>
      </c>
      <c r="C3076" t="s">
        <v>34</v>
      </c>
      <c r="D3076" t="s">
        <v>48</v>
      </c>
      <c r="E3076" t="s">
        <v>35</v>
      </c>
      <c r="F3076">
        <v>3</v>
      </c>
      <c r="G3076" t="s">
        <v>45</v>
      </c>
      <c r="H3076" t="s">
        <v>46</v>
      </c>
      <c r="I3076" t="s">
        <v>51</v>
      </c>
      <c r="J3076">
        <v>932.5</v>
      </c>
    </row>
    <row r="3077" spans="1:10" x14ac:dyDescent="0.25">
      <c r="A3077">
        <v>29</v>
      </c>
      <c r="B3077">
        <v>2017</v>
      </c>
      <c r="C3077" t="s">
        <v>34</v>
      </c>
      <c r="D3077" t="s">
        <v>48</v>
      </c>
      <c r="E3077" t="s">
        <v>35</v>
      </c>
      <c r="F3077">
        <v>4</v>
      </c>
      <c r="G3077" t="s">
        <v>38</v>
      </c>
      <c r="H3077" t="s">
        <v>2</v>
      </c>
      <c r="I3077" t="s">
        <v>51</v>
      </c>
      <c r="J3077">
        <v>555.1</v>
      </c>
    </row>
    <row r="3078" spans="1:10" x14ac:dyDescent="0.25">
      <c r="A3078">
        <v>29</v>
      </c>
      <c r="B3078">
        <v>2017</v>
      </c>
      <c r="C3078" t="s">
        <v>34</v>
      </c>
      <c r="D3078" t="s">
        <v>48</v>
      </c>
      <c r="E3078" t="s">
        <v>35</v>
      </c>
      <c r="F3078">
        <v>5</v>
      </c>
      <c r="G3078" t="s">
        <v>38</v>
      </c>
      <c r="H3078" t="s">
        <v>2</v>
      </c>
      <c r="I3078" t="s">
        <v>51</v>
      </c>
      <c r="J3078">
        <v>626.4</v>
      </c>
    </row>
    <row r="3079" spans="1:10" x14ac:dyDescent="0.25">
      <c r="A3079">
        <v>29</v>
      </c>
      <c r="B3079">
        <v>2017</v>
      </c>
      <c r="C3079" t="s">
        <v>34</v>
      </c>
      <c r="D3079" t="s">
        <v>48</v>
      </c>
      <c r="E3079" t="s">
        <v>35</v>
      </c>
      <c r="F3079">
        <v>6</v>
      </c>
      <c r="G3079" t="s">
        <v>45</v>
      </c>
      <c r="H3079" t="s">
        <v>46</v>
      </c>
      <c r="I3079" t="s">
        <v>51</v>
      </c>
      <c r="J3079">
        <v>1035.5</v>
      </c>
    </row>
    <row r="3080" spans="1:10" x14ac:dyDescent="0.25">
      <c r="A3080">
        <v>29</v>
      </c>
      <c r="B3080">
        <v>2017</v>
      </c>
      <c r="C3080" t="s">
        <v>34</v>
      </c>
      <c r="D3080" t="s">
        <v>49</v>
      </c>
      <c r="E3080" t="s">
        <v>35</v>
      </c>
      <c r="F3080">
        <v>1</v>
      </c>
      <c r="G3080" t="s">
        <v>38</v>
      </c>
      <c r="H3080" t="s">
        <v>2</v>
      </c>
      <c r="I3080" t="s">
        <v>51</v>
      </c>
      <c r="J3080">
        <v>776.6</v>
      </c>
    </row>
    <row r="3081" spans="1:10" x14ac:dyDescent="0.25">
      <c r="A3081">
        <v>29</v>
      </c>
      <c r="B3081">
        <v>2017</v>
      </c>
      <c r="C3081" t="s">
        <v>34</v>
      </c>
      <c r="D3081" t="s">
        <v>49</v>
      </c>
      <c r="E3081" t="s">
        <v>35</v>
      </c>
      <c r="F3081">
        <v>2</v>
      </c>
      <c r="G3081" t="s">
        <v>45</v>
      </c>
      <c r="H3081" t="s">
        <v>46</v>
      </c>
      <c r="I3081" t="s">
        <v>51</v>
      </c>
      <c r="J3081">
        <v>1182</v>
      </c>
    </row>
    <row r="3082" spans="1:10" x14ac:dyDescent="0.25">
      <c r="A3082">
        <v>29</v>
      </c>
      <c r="B3082">
        <v>2017</v>
      </c>
      <c r="C3082" t="s">
        <v>34</v>
      </c>
      <c r="D3082" t="s">
        <v>49</v>
      </c>
      <c r="E3082" t="s">
        <v>35</v>
      </c>
      <c r="F3082">
        <v>3</v>
      </c>
      <c r="G3082" t="s">
        <v>45</v>
      </c>
      <c r="H3082" t="s">
        <v>46</v>
      </c>
      <c r="I3082" t="s">
        <v>51</v>
      </c>
      <c r="J3082">
        <v>1054.7</v>
      </c>
    </row>
    <row r="3083" spans="1:10" x14ac:dyDescent="0.25">
      <c r="A3083">
        <v>29</v>
      </c>
      <c r="B3083">
        <v>2017</v>
      </c>
      <c r="C3083" t="s">
        <v>34</v>
      </c>
      <c r="D3083" t="s">
        <v>49</v>
      </c>
      <c r="E3083" t="s">
        <v>35</v>
      </c>
      <c r="F3083">
        <v>4</v>
      </c>
      <c r="G3083" t="s">
        <v>38</v>
      </c>
      <c r="H3083" t="s">
        <v>2</v>
      </c>
      <c r="I3083" t="s">
        <v>37</v>
      </c>
      <c r="J3083">
        <v>634.9</v>
      </c>
    </row>
    <row r="3084" spans="1:10" x14ac:dyDescent="0.25">
      <c r="A3084">
        <v>29</v>
      </c>
      <c r="B3084">
        <v>2017</v>
      </c>
      <c r="C3084" t="s">
        <v>34</v>
      </c>
      <c r="D3084" t="s">
        <v>49</v>
      </c>
      <c r="E3084" t="s">
        <v>35</v>
      </c>
      <c r="F3084">
        <v>5</v>
      </c>
      <c r="G3084" t="s">
        <v>38</v>
      </c>
      <c r="H3084" t="s">
        <v>2</v>
      </c>
      <c r="I3084" t="s">
        <v>51</v>
      </c>
      <c r="J3084">
        <v>667.1</v>
      </c>
    </row>
    <row r="3085" spans="1:10" x14ac:dyDescent="0.25">
      <c r="A3085">
        <v>29</v>
      </c>
      <c r="B3085">
        <v>2017</v>
      </c>
      <c r="C3085" t="s">
        <v>34</v>
      </c>
      <c r="D3085" t="s">
        <v>49</v>
      </c>
      <c r="E3085" t="s">
        <v>35</v>
      </c>
      <c r="F3085">
        <v>6</v>
      </c>
      <c r="G3085" t="s">
        <v>45</v>
      </c>
      <c r="H3085" t="s">
        <v>2</v>
      </c>
      <c r="I3085" t="s">
        <v>51</v>
      </c>
      <c r="J3085">
        <v>649.5</v>
      </c>
    </row>
    <row r="3086" spans="1:10" x14ac:dyDescent="0.25">
      <c r="A3086">
        <v>29</v>
      </c>
      <c r="B3086">
        <v>2018</v>
      </c>
      <c r="C3086" t="s">
        <v>34</v>
      </c>
      <c r="D3086" t="s">
        <v>48</v>
      </c>
      <c r="E3086" t="s">
        <v>35</v>
      </c>
      <c r="F3086">
        <v>1</v>
      </c>
      <c r="G3086" t="s">
        <v>38</v>
      </c>
      <c r="H3086" t="s">
        <v>46</v>
      </c>
      <c r="I3086" t="s">
        <v>51</v>
      </c>
      <c r="J3086">
        <v>1291.2</v>
      </c>
    </row>
    <row r="3087" spans="1:10" x14ac:dyDescent="0.25">
      <c r="A3087">
        <v>29</v>
      </c>
      <c r="B3087">
        <v>2018</v>
      </c>
      <c r="C3087" t="s">
        <v>34</v>
      </c>
      <c r="D3087" t="s">
        <v>48</v>
      </c>
      <c r="E3087" t="s">
        <v>35</v>
      </c>
      <c r="F3087">
        <v>2</v>
      </c>
      <c r="G3087" t="s">
        <v>38</v>
      </c>
      <c r="H3087" t="s">
        <v>2</v>
      </c>
      <c r="I3087" t="s">
        <v>51</v>
      </c>
      <c r="J3087">
        <v>764.3</v>
      </c>
    </row>
    <row r="3088" spans="1:10" x14ac:dyDescent="0.25">
      <c r="A3088">
        <v>29</v>
      </c>
      <c r="B3088">
        <v>2018</v>
      </c>
      <c r="C3088" t="s">
        <v>34</v>
      </c>
      <c r="D3088" t="s">
        <v>48</v>
      </c>
      <c r="E3088" t="s">
        <v>35</v>
      </c>
      <c r="F3088">
        <v>3</v>
      </c>
      <c r="G3088" t="s">
        <v>45</v>
      </c>
      <c r="H3088" t="s">
        <v>46</v>
      </c>
      <c r="I3088" t="s">
        <v>37</v>
      </c>
      <c r="J3088">
        <v>1254.3</v>
      </c>
    </row>
    <row r="3089" spans="1:10" x14ac:dyDescent="0.25">
      <c r="A3089">
        <v>29</v>
      </c>
      <c r="B3089">
        <v>2018</v>
      </c>
      <c r="C3089" t="s">
        <v>34</v>
      </c>
      <c r="D3089" t="s">
        <v>48</v>
      </c>
      <c r="E3089" t="s">
        <v>35</v>
      </c>
      <c r="F3089">
        <v>4</v>
      </c>
      <c r="G3089" t="s">
        <v>38</v>
      </c>
      <c r="H3089" t="s">
        <v>2</v>
      </c>
      <c r="I3089" t="s">
        <v>37</v>
      </c>
      <c r="J3089">
        <v>887.5</v>
      </c>
    </row>
    <row r="3090" spans="1:10" x14ac:dyDescent="0.25">
      <c r="A3090">
        <v>29</v>
      </c>
      <c r="B3090">
        <v>2018</v>
      </c>
      <c r="C3090" t="s">
        <v>34</v>
      </c>
      <c r="D3090" t="s">
        <v>48</v>
      </c>
      <c r="E3090" t="s">
        <v>35</v>
      </c>
      <c r="F3090">
        <v>5</v>
      </c>
      <c r="G3090" t="s">
        <v>38</v>
      </c>
      <c r="H3090" t="s">
        <v>2</v>
      </c>
      <c r="I3090" t="s">
        <v>37</v>
      </c>
      <c r="J3090">
        <v>746.2</v>
      </c>
    </row>
    <row r="3091" spans="1:10" x14ac:dyDescent="0.25">
      <c r="A3091">
        <v>29</v>
      </c>
      <c r="B3091">
        <v>2018</v>
      </c>
      <c r="C3091" t="s">
        <v>34</v>
      </c>
      <c r="D3091" t="s">
        <v>48</v>
      </c>
      <c r="E3091" t="s">
        <v>35</v>
      </c>
      <c r="F3091">
        <v>6</v>
      </c>
      <c r="G3091" t="s">
        <v>38</v>
      </c>
      <c r="H3091" t="s">
        <v>2</v>
      </c>
      <c r="I3091" t="s">
        <v>51</v>
      </c>
      <c r="J3091">
        <v>712.4</v>
      </c>
    </row>
    <row r="3092" spans="1:10" x14ac:dyDescent="0.25">
      <c r="A3092">
        <v>29</v>
      </c>
      <c r="B3092">
        <v>2018</v>
      </c>
      <c r="C3092" t="s">
        <v>34</v>
      </c>
      <c r="D3092" t="s">
        <v>49</v>
      </c>
      <c r="E3092" t="s">
        <v>35</v>
      </c>
      <c r="F3092">
        <v>1</v>
      </c>
      <c r="G3092" t="s">
        <v>38</v>
      </c>
      <c r="H3092" t="s">
        <v>2</v>
      </c>
      <c r="I3092" t="s">
        <v>51</v>
      </c>
      <c r="J3092">
        <v>905.5</v>
      </c>
    </row>
    <row r="3093" spans="1:10" x14ac:dyDescent="0.25">
      <c r="A3093">
        <v>29</v>
      </c>
      <c r="B3093">
        <v>2018</v>
      </c>
      <c r="C3093" t="s">
        <v>34</v>
      </c>
      <c r="D3093" t="s">
        <v>49</v>
      </c>
      <c r="E3093" t="s">
        <v>35</v>
      </c>
      <c r="F3093">
        <v>2</v>
      </c>
      <c r="G3093" t="s">
        <v>45</v>
      </c>
      <c r="H3093" t="s">
        <v>2</v>
      </c>
      <c r="I3093" t="s">
        <v>37</v>
      </c>
      <c r="J3093">
        <v>888.3</v>
      </c>
    </row>
    <row r="3094" spans="1:10" x14ac:dyDescent="0.25">
      <c r="A3094">
        <v>29</v>
      </c>
      <c r="B3094">
        <v>2018</v>
      </c>
      <c r="C3094" t="s">
        <v>34</v>
      </c>
      <c r="D3094" t="s">
        <v>49</v>
      </c>
      <c r="E3094" t="s">
        <v>35</v>
      </c>
      <c r="F3094">
        <v>3</v>
      </c>
      <c r="G3094" t="s">
        <v>45</v>
      </c>
      <c r="H3094" t="s">
        <v>2</v>
      </c>
      <c r="I3094" t="s">
        <v>51</v>
      </c>
      <c r="J3094">
        <v>865.6</v>
      </c>
    </row>
    <row r="3095" spans="1:10" x14ac:dyDescent="0.25">
      <c r="A3095">
        <v>29</v>
      </c>
      <c r="B3095">
        <v>2018</v>
      </c>
      <c r="C3095" t="s">
        <v>34</v>
      </c>
      <c r="D3095" t="s">
        <v>49</v>
      </c>
      <c r="E3095" t="s">
        <v>35</v>
      </c>
      <c r="F3095">
        <v>4</v>
      </c>
      <c r="G3095" t="s">
        <v>45</v>
      </c>
      <c r="H3095" t="s">
        <v>46</v>
      </c>
      <c r="I3095" t="s">
        <v>37</v>
      </c>
      <c r="J3095">
        <v>1406.5</v>
      </c>
    </row>
    <row r="3096" spans="1:10" x14ac:dyDescent="0.25">
      <c r="A3096">
        <v>29</v>
      </c>
      <c r="B3096">
        <v>2018</v>
      </c>
      <c r="C3096" t="s">
        <v>34</v>
      </c>
      <c r="D3096" t="s">
        <v>49</v>
      </c>
      <c r="E3096" t="s">
        <v>35</v>
      </c>
      <c r="F3096">
        <v>5</v>
      </c>
      <c r="G3096" t="s">
        <v>38</v>
      </c>
      <c r="H3096" t="s">
        <v>2</v>
      </c>
      <c r="I3096" t="s">
        <v>51</v>
      </c>
      <c r="J3096">
        <v>849.8</v>
      </c>
    </row>
    <row r="3097" spans="1:10" x14ac:dyDescent="0.25">
      <c r="A3097">
        <v>29</v>
      </c>
      <c r="B3097">
        <v>2018</v>
      </c>
      <c r="C3097" t="s">
        <v>34</v>
      </c>
      <c r="D3097" t="s">
        <v>49</v>
      </c>
      <c r="E3097" t="s">
        <v>35</v>
      </c>
      <c r="F3097">
        <v>6</v>
      </c>
      <c r="G3097" t="s">
        <v>38</v>
      </c>
      <c r="H3097" t="s">
        <v>2</v>
      </c>
      <c r="I3097" t="s">
        <v>37</v>
      </c>
      <c r="J3097">
        <v>984.9</v>
      </c>
    </row>
    <row r="3098" spans="1:10" x14ac:dyDescent="0.25">
      <c r="A3098">
        <v>30</v>
      </c>
      <c r="B3098">
        <v>2017</v>
      </c>
      <c r="C3098" t="s">
        <v>34</v>
      </c>
      <c r="D3098" t="s">
        <v>48</v>
      </c>
      <c r="E3098" t="s">
        <v>35</v>
      </c>
      <c r="F3098">
        <v>1</v>
      </c>
      <c r="G3098" t="s">
        <v>45</v>
      </c>
      <c r="H3098" t="s">
        <v>46</v>
      </c>
      <c r="I3098" t="s">
        <v>51</v>
      </c>
      <c r="J3098">
        <v>981.2</v>
      </c>
    </row>
    <row r="3099" spans="1:10" x14ac:dyDescent="0.25">
      <c r="A3099">
        <v>30</v>
      </c>
      <c r="B3099">
        <v>2017</v>
      </c>
      <c r="C3099" t="s">
        <v>34</v>
      </c>
      <c r="D3099" t="s">
        <v>48</v>
      </c>
      <c r="E3099" t="s">
        <v>35</v>
      </c>
      <c r="F3099">
        <v>2</v>
      </c>
      <c r="G3099" t="s">
        <v>38</v>
      </c>
      <c r="H3099" t="s">
        <v>46</v>
      </c>
      <c r="I3099" t="s">
        <v>37</v>
      </c>
      <c r="J3099">
        <v>957.6</v>
      </c>
    </row>
    <row r="3100" spans="1:10" x14ac:dyDescent="0.25">
      <c r="A3100">
        <v>30</v>
      </c>
      <c r="B3100">
        <v>2017</v>
      </c>
      <c r="C3100" t="s">
        <v>34</v>
      </c>
      <c r="D3100" t="s">
        <v>48</v>
      </c>
      <c r="E3100" t="s">
        <v>35</v>
      </c>
      <c r="F3100">
        <v>3</v>
      </c>
      <c r="G3100" t="s">
        <v>38</v>
      </c>
      <c r="H3100" t="s">
        <v>46</v>
      </c>
      <c r="I3100" t="s">
        <v>37</v>
      </c>
      <c r="J3100">
        <v>1066.2</v>
      </c>
    </row>
    <row r="3101" spans="1:10" x14ac:dyDescent="0.25">
      <c r="A3101">
        <v>30</v>
      </c>
      <c r="B3101">
        <v>2017</v>
      </c>
      <c r="C3101" t="s">
        <v>34</v>
      </c>
      <c r="D3101" t="s">
        <v>48</v>
      </c>
      <c r="E3101" t="s">
        <v>35</v>
      </c>
      <c r="F3101">
        <v>4</v>
      </c>
      <c r="G3101" t="s">
        <v>38</v>
      </c>
      <c r="H3101" t="s">
        <v>2</v>
      </c>
      <c r="I3101" t="s">
        <v>37</v>
      </c>
      <c r="J3101">
        <v>575</v>
      </c>
    </row>
    <row r="3102" spans="1:10" x14ac:dyDescent="0.25">
      <c r="A3102">
        <v>30</v>
      </c>
      <c r="B3102">
        <v>2017</v>
      </c>
      <c r="C3102" t="s">
        <v>34</v>
      </c>
      <c r="D3102" t="s">
        <v>48</v>
      </c>
      <c r="E3102" t="s">
        <v>35</v>
      </c>
      <c r="F3102">
        <v>5</v>
      </c>
      <c r="G3102" t="s">
        <v>45</v>
      </c>
      <c r="H3102" t="s">
        <v>46</v>
      </c>
      <c r="I3102" t="s">
        <v>37</v>
      </c>
      <c r="J3102">
        <v>1146.3</v>
      </c>
    </row>
    <row r="3103" spans="1:10" x14ac:dyDescent="0.25">
      <c r="A3103">
        <v>30</v>
      </c>
      <c r="B3103">
        <v>2017</v>
      </c>
      <c r="C3103" t="s">
        <v>34</v>
      </c>
      <c r="D3103" t="s">
        <v>48</v>
      </c>
      <c r="E3103" t="s">
        <v>35</v>
      </c>
      <c r="F3103">
        <v>6</v>
      </c>
      <c r="G3103" t="s">
        <v>45</v>
      </c>
      <c r="H3103" t="s">
        <v>2</v>
      </c>
      <c r="I3103" t="s">
        <v>51</v>
      </c>
      <c r="J3103">
        <v>457.3</v>
      </c>
    </row>
    <row r="3104" spans="1:10" x14ac:dyDescent="0.25">
      <c r="A3104">
        <v>30</v>
      </c>
      <c r="B3104">
        <v>2017</v>
      </c>
      <c r="C3104" t="s">
        <v>34</v>
      </c>
      <c r="D3104" t="s">
        <v>49</v>
      </c>
      <c r="E3104" t="s">
        <v>35</v>
      </c>
      <c r="F3104">
        <v>1</v>
      </c>
      <c r="G3104" t="s">
        <v>45</v>
      </c>
      <c r="H3104" t="s">
        <v>46</v>
      </c>
      <c r="I3104" t="s">
        <v>37</v>
      </c>
      <c r="J3104">
        <v>1068.4000000000001</v>
      </c>
    </row>
    <row r="3105" spans="1:10" x14ac:dyDescent="0.25">
      <c r="A3105">
        <v>30</v>
      </c>
      <c r="B3105">
        <v>2017</v>
      </c>
      <c r="C3105" t="s">
        <v>34</v>
      </c>
      <c r="D3105" t="s">
        <v>49</v>
      </c>
      <c r="E3105" t="s">
        <v>35</v>
      </c>
      <c r="F3105">
        <v>2</v>
      </c>
      <c r="G3105" t="s">
        <v>38</v>
      </c>
      <c r="H3105" t="s">
        <v>46</v>
      </c>
      <c r="I3105" t="s">
        <v>51</v>
      </c>
      <c r="J3105">
        <v>1075.8</v>
      </c>
    </row>
    <row r="3106" spans="1:10" x14ac:dyDescent="0.25">
      <c r="A3106">
        <v>30</v>
      </c>
      <c r="B3106">
        <v>2017</v>
      </c>
      <c r="C3106" t="s">
        <v>34</v>
      </c>
      <c r="D3106" t="s">
        <v>49</v>
      </c>
      <c r="E3106" t="s">
        <v>35</v>
      </c>
      <c r="F3106">
        <v>3</v>
      </c>
      <c r="G3106" t="s">
        <v>45</v>
      </c>
      <c r="H3106" t="s">
        <v>46</v>
      </c>
      <c r="I3106" t="s">
        <v>37</v>
      </c>
      <c r="J3106">
        <v>1162.4000000000001</v>
      </c>
    </row>
    <row r="3107" spans="1:10" x14ac:dyDescent="0.25">
      <c r="A3107">
        <v>30</v>
      </c>
      <c r="B3107">
        <v>2017</v>
      </c>
      <c r="C3107" t="s">
        <v>34</v>
      </c>
      <c r="D3107" t="s">
        <v>49</v>
      </c>
      <c r="E3107" t="s">
        <v>35</v>
      </c>
      <c r="F3107">
        <v>4</v>
      </c>
      <c r="G3107" t="s">
        <v>38</v>
      </c>
      <c r="H3107" t="s">
        <v>46</v>
      </c>
      <c r="I3107" t="s">
        <v>51</v>
      </c>
      <c r="J3107">
        <v>1041.3</v>
      </c>
    </row>
    <row r="3108" spans="1:10" x14ac:dyDescent="0.25">
      <c r="A3108">
        <v>30</v>
      </c>
      <c r="B3108">
        <v>2017</v>
      </c>
      <c r="C3108" t="s">
        <v>34</v>
      </c>
      <c r="D3108" t="s">
        <v>49</v>
      </c>
      <c r="E3108" t="s">
        <v>35</v>
      </c>
      <c r="F3108">
        <v>5</v>
      </c>
      <c r="G3108" t="s">
        <v>38</v>
      </c>
      <c r="H3108" t="s">
        <v>46</v>
      </c>
      <c r="I3108" t="s">
        <v>51</v>
      </c>
      <c r="J3108">
        <v>1038.9000000000001</v>
      </c>
    </row>
    <row r="3109" spans="1:10" x14ac:dyDescent="0.25">
      <c r="A3109">
        <v>30</v>
      </c>
      <c r="B3109">
        <v>2017</v>
      </c>
      <c r="C3109" t="s">
        <v>34</v>
      </c>
      <c r="D3109" t="s">
        <v>49</v>
      </c>
      <c r="E3109" t="s">
        <v>35</v>
      </c>
      <c r="F3109">
        <v>6</v>
      </c>
      <c r="G3109" t="s">
        <v>38</v>
      </c>
      <c r="H3109" t="s">
        <v>46</v>
      </c>
      <c r="I3109" t="s">
        <v>37</v>
      </c>
      <c r="J3109">
        <v>1114.2</v>
      </c>
    </row>
    <row r="3110" spans="1:10" x14ac:dyDescent="0.25">
      <c r="A3110">
        <v>30</v>
      </c>
      <c r="B3110">
        <v>2018</v>
      </c>
      <c r="C3110" t="s">
        <v>34</v>
      </c>
      <c r="D3110" t="s">
        <v>48</v>
      </c>
      <c r="E3110" t="s">
        <v>35</v>
      </c>
      <c r="F3110">
        <v>1</v>
      </c>
      <c r="G3110" t="s">
        <v>45</v>
      </c>
      <c r="H3110" t="s">
        <v>2</v>
      </c>
      <c r="I3110" t="s">
        <v>37</v>
      </c>
      <c r="J3110">
        <v>885.6</v>
      </c>
    </row>
    <row r="3111" spans="1:10" x14ac:dyDescent="0.25">
      <c r="A3111">
        <v>30</v>
      </c>
      <c r="B3111">
        <v>2018</v>
      </c>
      <c r="C3111" t="s">
        <v>34</v>
      </c>
      <c r="D3111" t="s">
        <v>48</v>
      </c>
      <c r="E3111" t="s">
        <v>35</v>
      </c>
      <c r="F3111">
        <v>2</v>
      </c>
      <c r="G3111" t="s">
        <v>38</v>
      </c>
      <c r="H3111" t="s">
        <v>2</v>
      </c>
      <c r="I3111" t="s">
        <v>51</v>
      </c>
      <c r="J3111">
        <v>727.6</v>
      </c>
    </row>
    <row r="3112" spans="1:10" x14ac:dyDescent="0.25">
      <c r="A3112">
        <v>30</v>
      </c>
      <c r="B3112">
        <v>2018</v>
      </c>
      <c r="C3112" t="s">
        <v>34</v>
      </c>
      <c r="D3112" t="s">
        <v>48</v>
      </c>
      <c r="E3112" t="s">
        <v>35</v>
      </c>
      <c r="F3112">
        <v>3</v>
      </c>
      <c r="G3112" t="s">
        <v>38</v>
      </c>
      <c r="H3112" t="s">
        <v>2</v>
      </c>
      <c r="I3112" t="s">
        <v>51</v>
      </c>
      <c r="J3112">
        <v>678.1</v>
      </c>
    </row>
    <row r="3113" spans="1:10" x14ac:dyDescent="0.25">
      <c r="A3113">
        <v>30</v>
      </c>
      <c r="B3113">
        <v>2018</v>
      </c>
      <c r="C3113" t="s">
        <v>34</v>
      </c>
      <c r="D3113" t="s">
        <v>48</v>
      </c>
      <c r="E3113" t="s">
        <v>35</v>
      </c>
      <c r="F3113">
        <v>4</v>
      </c>
      <c r="G3113" t="s">
        <v>38</v>
      </c>
      <c r="H3113" t="s">
        <v>2</v>
      </c>
      <c r="I3113" t="s">
        <v>37</v>
      </c>
      <c r="J3113">
        <v>903.3</v>
      </c>
    </row>
    <row r="3114" spans="1:10" x14ac:dyDescent="0.25">
      <c r="A3114">
        <v>30</v>
      </c>
      <c r="B3114">
        <v>2018</v>
      </c>
      <c r="C3114" t="s">
        <v>34</v>
      </c>
      <c r="D3114" t="s">
        <v>48</v>
      </c>
      <c r="E3114" t="s">
        <v>35</v>
      </c>
      <c r="F3114">
        <v>5</v>
      </c>
      <c r="G3114" t="s">
        <v>45</v>
      </c>
      <c r="H3114" t="s">
        <v>46</v>
      </c>
      <c r="I3114" t="s">
        <v>37</v>
      </c>
      <c r="J3114">
        <v>1191.7</v>
      </c>
    </row>
    <row r="3115" spans="1:10" x14ac:dyDescent="0.25">
      <c r="A3115">
        <v>30</v>
      </c>
      <c r="B3115">
        <v>2018</v>
      </c>
      <c r="C3115" t="s">
        <v>34</v>
      </c>
      <c r="D3115" t="s">
        <v>48</v>
      </c>
      <c r="E3115" t="s">
        <v>35</v>
      </c>
      <c r="F3115">
        <v>6</v>
      </c>
      <c r="G3115" t="s">
        <v>45</v>
      </c>
      <c r="H3115" t="s">
        <v>46</v>
      </c>
      <c r="I3115" t="s">
        <v>37</v>
      </c>
      <c r="J3115">
        <v>1189.8</v>
      </c>
    </row>
    <row r="3116" spans="1:10" x14ac:dyDescent="0.25">
      <c r="A3116">
        <v>30</v>
      </c>
      <c r="B3116">
        <v>2018</v>
      </c>
      <c r="C3116" t="s">
        <v>34</v>
      </c>
      <c r="D3116" t="s">
        <v>49</v>
      </c>
      <c r="E3116" t="s">
        <v>35</v>
      </c>
      <c r="F3116">
        <v>1</v>
      </c>
      <c r="G3116" t="s">
        <v>45</v>
      </c>
      <c r="H3116" t="s">
        <v>46</v>
      </c>
      <c r="I3116" t="s">
        <v>51</v>
      </c>
      <c r="J3116">
        <v>1350.5</v>
      </c>
    </row>
    <row r="3117" spans="1:10" x14ac:dyDescent="0.25">
      <c r="A3117">
        <v>30</v>
      </c>
      <c r="B3117">
        <v>2018</v>
      </c>
      <c r="C3117" t="s">
        <v>34</v>
      </c>
      <c r="D3117" t="s">
        <v>49</v>
      </c>
      <c r="E3117" t="s">
        <v>35</v>
      </c>
      <c r="F3117">
        <v>2</v>
      </c>
      <c r="G3117" t="s">
        <v>38</v>
      </c>
      <c r="H3117" t="s">
        <v>2</v>
      </c>
      <c r="I3117" t="s">
        <v>37</v>
      </c>
      <c r="J3117">
        <v>916.5</v>
      </c>
    </row>
    <row r="3118" spans="1:10" x14ac:dyDescent="0.25">
      <c r="A3118">
        <v>30</v>
      </c>
      <c r="B3118">
        <v>2018</v>
      </c>
      <c r="C3118" t="s">
        <v>34</v>
      </c>
      <c r="D3118" t="s">
        <v>49</v>
      </c>
      <c r="E3118" t="s">
        <v>35</v>
      </c>
      <c r="F3118">
        <v>3</v>
      </c>
      <c r="G3118" t="s">
        <v>38</v>
      </c>
      <c r="H3118" t="s">
        <v>2</v>
      </c>
      <c r="I3118" t="s">
        <v>37</v>
      </c>
      <c r="J3118">
        <v>776.8</v>
      </c>
    </row>
    <row r="3119" spans="1:10" x14ac:dyDescent="0.25">
      <c r="A3119">
        <v>30</v>
      </c>
      <c r="B3119">
        <v>2018</v>
      </c>
      <c r="C3119" t="s">
        <v>34</v>
      </c>
      <c r="D3119" t="s">
        <v>49</v>
      </c>
      <c r="E3119" t="s">
        <v>35</v>
      </c>
      <c r="F3119">
        <v>4</v>
      </c>
      <c r="G3119" t="s">
        <v>45</v>
      </c>
      <c r="H3119" t="s">
        <v>2</v>
      </c>
      <c r="I3119" t="s">
        <v>51</v>
      </c>
      <c r="J3119">
        <v>984.4</v>
      </c>
    </row>
    <row r="3120" spans="1:10" x14ac:dyDescent="0.25">
      <c r="A3120">
        <v>30</v>
      </c>
      <c r="B3120">
        <v>2018</v>
      </c>
      <c r="C3120" t="s">
        <v>34</v>
      </c>
      <c r="D3120" t="s">
        <v>49</v>
      </c>
      <c r="E3120" t="s">
        <v>35</v>
      </c>
      <c r="F3120">
        <v>5</v>
      </c>
      <c r="G3120" t="s">
        <v>45</v>
      </c>
      <c r="H3120" t="s">
        <v>46</v>
      </c>
      <c r="I3120" t="s">
        <v>51</v>
      </c>
      <c r="J3120">
        <v>1286.5</v>
      </c>
    </row>
    <row r="3121" spans="1:10" x14ac:dyDescent="0.25">
      <c r="A3121">
        <v>30</v>
      </c>
      <c r="B3121">
        <v>2018</v>
      </c>
      <c r="C3121" t="s">
        <v>34</v>
      </c>
      <c r="D3121" t="s">
        <v>49</v>
      </c>
      <c r="E3121" t="s">
        <v>35</v>
      </c>
      <c r="F3121">
        <v>6</v>
      </c>
      <c r="G3121" t="s">
        <v>45</v>
      </c>
      <c r="H3121" t="s">
        <v>2</v>
      </c>
      <c r="I3121" t="s">
        <v>37</v>
      </c>
      <c r="J3121">
        <v>758.6</v>
      </c>
    </row>
    <row r="3122" spans="1:10" x14ac:dyDescent="0.25">
      <c r="A3122">
        <v>31</v>
      </c>
      <c r="B3122">
        <v>2017</v>
      </c>
      <c r="C3122" t="s">
        <v>34</v>
      </c>
      <c r="D3122" t="s">
        <v>48</v>
      </c>
      <c r="E3122" t="s">
        <v>35</v>
      </c>
      <c r="F3122">
        <v>1</v>
      </c>
      <c r="G3122" t="s">
        <v>45</v>
      </c>
      <c r="H3122" t="s">
        <v>46</v>
      </c>
      <c r="I3122" t="s">
        <v>37</v>
      </c>
      <c r="J3122">
        <v>982.8</v>
      </c>
    </row>
    <row r="3123" spans="1:10" x14ac:dyDescent="0.25">
      <c r="A3123">
        <v>31</v>
      </c>
      <c r="B3123">
        <v>2017</v>
      </c>
      <c r="C3123" t="s">
        <v>34</v>
      </c>
      <c r="D3123" t="s">
        <v>48</v>
      </c>
      <c r="E3123" t="s">
        <v>35</v>
      </c>
      <c r="F3123">
        <v>2</v>
      </c>
      <c r="G3123" t="s">
        <v>45</v>
      </c>
      <c r="H3123" t="s">
        <v>2</v>
      </c>
      <c r="I3123" t="s">
        <v>51</v>
      </c>
      <c r="J3123">
        <v>600.9</v>
      </c>
    </row>
    <row r="3124" spans="1:10" x14ac:dyDescent="0.25">
      <c r="A3124">
        <v>31</v>
      </c>
      <c r="B3124">
        <v>2017</v>
      </c>
      <c r="C3124" t="s">
        <v>34</v>
      </c>
      <c r="D3124" t="s">
        <v>48</v>
      </c>
      <c r="E3124" t="s">
        <v>35</v>
      </c>
      <c r="F3124">
        <v>3</v>
      </c>
      <c r="G3124" t="s">
        <v>38</v>
      </c>
      <c r="H3124" t="s">
        <v>46</v>
      </c>
      <c r="I3124" t="s">
        <v>51</v>
      </c>
      <c r="J3124">
        <v>994.1</v>
      </c>
    </row>
    <row r="3125" spans="1:10" x14ac:dyDescent="0.25">
      <c r="A3125">
        <v>31</v>
      </c>
      <c r="B3125">
        <v>2017</v>
      </c>
      <c r="C3125" t="s">
        <v>34</v>
      </c>
      <c r="D3125" t="s">
        <v>48</v>
      </c>
      <c r="E3125" t="s">
        <v>35</v>
      </c>
      <c r="F3125">
        <v>4</v>
      </c>
      <c r="G3125" t="s">
        <v>45</v>
      </c>
      <c r="H3125" t="s">
        <v>46</v>
      </c>
      <c r="I3125" t="s">
        <v>51</v>
      </c>
      <c r="J3125">
        <v>1114</v>
      </c>
    </row>
    <row r="3126" spans="1:10" x14ac:dyDescent="0.25">
      <c r="A3126">
        <v>31</v>
      </c>
      <c r="B3126">
        <v>2017</v>
      </c>
      <c r="C3126" t="s">
        <v>34</v>
      </c>
      <c r="D3126" t="s">
        <v>48</v>
      </c>
      <c r="E3126" t="s">
        <v>35</v>
      </c>
      <c r="F3126">
        <v>5</v>
      </c>
      <c r="G3126" t="s">
        <v>38</v>
      </c>
      <c r="H3126" t="s">
        <v>2</v>
      </c>
      <c r="I3126" t="s">
        <v>37</v>
      </c>
      <c r="J3126">
        <v>607</v>
      </c>
    </row>
    <row r="3127" spans="1:10" x14ac:dyDescent="0.25">
      <c r="A3127">
        <v>31</v>
      </c>
      <c r="B3127">
        <v>2017</v>
      </c>
      <c r="C3127" t="s">
        <v>34</v>
      </c>
      <c r="D3127" t="s">
        <v>48</v>
      </c>
      <c r="E3127" t="s">
        <v>35</v>
      </c>
      <c r="F3127">
        <v>6</v>
      </c>
      <c r="G3127" t="s">
        <v>45</v>
      </c>
      <c r="H3127" t="s">
        <v>2</v>
      </c>
      <c r="I3127" t="s">
        <v>51</v>
      </c>
      <c r="J3127">
        <v>632.4</v>
      </c>
    </row>
    <row r="3128" spans="1:10" x14ac:dyDescent="0.25">
      <c r="A3128">
        <v>31</v>
      </c>
      <c r="B3128">
        <v>2017</v>
      </c>
      <c r="C3128" t="s">
        <v>34</v>
      </c>
      <c r="D3128" t="s">
        <v>49</v>
      </c>
      <c r="E3128" t="s">
        <v>35</v>
      </c>
      <c r="F3128">
        <v>1</v>
      </c>
      <c r="G3128" t="s">
        <v>38</v>
      </c>
      <c r="H3128" t="s">
        <v>2</v>
      </c>
      <c r="I3128" t="s">
        <v>51</v>
      </c>
      <c r="J3128">
        <v>699.6</v>
      </c>
    </row>
    <row r="3129" spans="1:10" x14ac:dyDescent="0.25">
      <c r="A3129">
        <v>31</v>
      </c>
      <c r="B3129">
        <v>2017</v>
      </c>
      <c r="C3129" t="s">
        <v>34</v>
      </c>
      <c r="D3129" t="s">
        <v>49</v>
      </c>
      <c r="E3129" t="s">
        <v>35</v>
      </c>
      <c r="F3129">
        <v>2</v>
      </c>
      <c r="G3129" t="s">
        <v>38</v>
      </c>
      <c r="H3129" t="s">
        <v>46</v>
      </c>
      <c r="I3129" t="s">
        <v>51</v>
      </c>
      <c r="J3129">
        <v>1048.5999999999999</v>
      </c>
    </row>
    <row r="3130" spans="1:10" x14ac:dyDescent="0.25">
      <c r="A3130">
        <v>31</v>
      </c>
      <c r="B3130">
        <v>2017</v>
      </c>
      <c r="C3130" t="s">
        <v>34</v>
      </c>
      <c r="D3130" t="s">
        <v>49</v>
      </c>
      <c r="E3130" t="s">
        <v>35</v>
      </c>
      <c r="F3130">
        <v>3</v>
      </c>
      <c r="G3130" t="s">
        <v>45</v>
      </c>
      <c r="H3130" t="s">
        <v>2</v>
      </c>
      <c r="I3130" t="s">
        <v>37</v>
      </c>
      <c r="J3130">
        <v>736.7</v>
      </c>
    </row>
    <row r="3131" spans="1:10" x14ac:dyDescent="0.25">
      <c r="A3131">
        <v>31</v>
      </c>
      <c r="B3131">
        <v>2017</v>
      </c>
      <c r="C3131" t="s">
        <v>34</v>
      </c>
      <c r="D3131" t="s">
        <v>49</v>
      </c>
      <c r="E3131" t="s">
        <v>35</v>
      </c>
      <c r="F3131">
        <v>4</v>
      </c>
      <c r="G3131" t="s">
        <v>45</v>
      </c>
      <c r="H3131" t="s">
        <v>46</v>
      </c>
      <c r="I3131" t="s">
        <v>51</v>
      </c>
      <c r="J3131">
        <v>1207.3</v>
      </c>
    </row>
    <row r="3132" spans="1:10" x14ac:dyDescent="0.25">
      <c r="A3132">
        <v>31</v>
      </c>
      <c r="B3132">
        <v>2017</v>
      </c>
      <c r="C3132" t="s">
        <v>34</v>
      </c>
      <c r="D3132" t="s">
        <v>49</v>
      </c>
      <c r="E3132" t="s">
        <v>35</v>
      </c>
      <c r="F3132">
        <v>5</v>
      </c>
      <c r="G3132" t="s">
        <v>38</v>
      </c>
      <c r="H3132" t="s">
        <v>2</v>
      </c>
      <c r="I3132" t="s">
        <v>37</v>
      </c>
      <c r="J3132">
        <v>680.2</v>
      </c>
    </row>
    <row r="3133" spans="1:10" x14ac:dyDescent="0.25">
      <c r="A3133">
        <v>31</v>
      </c>
      <c r="B3133">
        <v>2017</v>
      </c>
      <c r="C3133" t="s">
        <v>34</v>
      </c>
      <c r="D3133" t="s">
        <v>49</v>
      </c>
      <c r="E3133" t="s">
        <v>35</v>
      </c>
      <c r="F3133">
        <v>6</v>
      </c>
      <c r="G3133" t="s">
        <v>38</v>
      </c>
      <c r="H3133" t="s">
        <v>46</v>
      </c>
      <c r="I3133" t="s">
        <v>37</v>
      </c>
      <c r="J3133">
        <v>1023.2</v>
      </c>
    </row>
    <row r="3134" spans="1:10" x14ac:dyDescent="0.25">
      <c r="A3134">
        <v>31</v>
      </c>
      <c r="B3134">
        <v>2018</v>
      </c>
      <c r="C3134" t="s">
        <v>34</v>
      </c>
      <c r="D3134" t="s">
        <v>48</v>
      </c>
      <c r="E3134" t="s">
        <v>35</v>
      </c>
      <c r="F3134">
        <v>1</v>
      </c>
      <c r="G3134" t="s">
        <v>45</v>
      </c>
      <c r="H3134" t="s">
        <v>46</v>
      </c>
      <c r="I3134" t="s">
        <v>37</v>
      </c>
      <c r="J3134">
        <v>1174.2</v>
      </c>
    </row>
    <row r="3135" spans="1:10" x14ac:dyDescent="0.25">
      <c r="A3135">
        <v>31</v>
      </c>
      <c r="B3135">
        <v>2018</v>
      </c>
      <c r="C3135" t="s">
        <v>34</v>
      </c>
      <c r="D3135" t="s">
        <v>48</v>
      </c>
      <c r="E3135" t="s">
        <v>35</v>
      </c>
      <c r="F3135">
        <v>2</v>
      </c>
      <c r="G3135" t="s">
        <v>38</v>
      </c>
      <c r="H3135" t="s">
        <v>46</v>
      </c>
      <c r="I3135" t="s">
        <v>37</v>
      </c>
      <c r="J3135">
        <v>1099.8</v>
      </c>
    </row>
    <row r="3136" spans="1:10" x14ac:dyDescent="0.25">
      <c r="A3136">
        <v>31</v>
      </c>
      <c r="B3136">
        <v>2018</v>
      </c>
      <c r="C3136" t="s">
        <v>34</v>
      </c>
      <c r="D3136" t="s">
        <v>48</v>
      </c>
      <c r="E3136" t="s">
        <v>35</v>
      </c>
      <c r="F3136">
        <v>3</v>
      </c>
      <c r="G3136" t="s">
        <v>45</v>
      </c>
      <c r="H3136" t="s">
        <v>46</v>
      </c>
      <c r="I3136" t="s">
        <v>37</v>
      </c>
      <c r="J3136">
        <v>1158.8</v>
      </c>
    </row>
    <row r="3137" spans="1:10" x14ac:dyDescent="0.25">
      <c r="A3137">
        <v>31</v>
      </c>
      <c r="B3137">
        <v>2018</v>
      </c>
      <c r="C3137" t="s">
        <v>34</v>
      </c>
      <c r="D3137" t="s">
        <v>48</v>
      </c>
      <c r="E3137" t="s">
        <v>35</v>
      </c>
      <c r="F3137">
        <v>4</v>
      </c>
      <c r="G3137" t="s">
        <v>38</v>
      </c>
      <c r="H3137" t="s">
        <v>46</v>
      </c>
      <c r="I3137" t="s">
        <v>51</v>
      </c>
      <c r="J3137">
        <v>1102.5999999999999</v>
      </c>
    </row>
    <row r="3138" spans="1:10" x14ac:dyDescent="0.25">
      <c r="A3138">
        <v>31</v>
      </c>
      <c r="B3138">
        <v>2018</v>
      </c>
      <c r="C3138" t="s">
        <v>34</v>
      </c>
      <c r="D3138" t="s">
        <v>48</v>
      </c>
      <c r="E3138" t="s">
        <v>35</v>
      </c>
      <c r="F3138">
        <v>5</v>
      </c>
      <c r="G3138" t="s">
        <v>38</v>
      </c>
      <c r="H3138" t="s">
        <v>46</v>
      </c>
      <c r="I3138" t="s">
        <v>51</v>
      </c>
      <c r="J3138">
        <v>1165.5999999999999</v>
      </c>
    </row>
    <row r="3139" spans="1:10" x14ac:dyDescent="0.25">
      <c r="A3139">
        <v>31</v>
      </c>
      <c r="B3139">
        <v>2018</v>
      </c>
      <c r="C3139" t="s">
        <v>34</v>
      </c>
      <c r="D3139" t="s">
        <v>48</v>
      </c>
      <c r="E3139" t="s">
        <v>35</v>
      </c>
      <c r="F3139">
        <v>6</v>
      </c>
      <c r="G3139" t="s">
        <v>45</v>
      </c>
      <c r="H3139" t="s">
        <v>2</v>
      </c>
      <c r="I3139" t="s">
        <v>51</v>
      </c>
      <c r="J3139">
        <v>745.8</v>
      </c>
    </row>
    <row r="3140" spans="1:10" x14ac:dyDescent="0.25">
      <c r="A3140">
        <v>31</v>
      </c>
      <c r="B3140">
        <v>2018</v>
      </c>
      <c r="C3140" t="s">
        <v>34</v>
      </c>
      <c r="D3140" t="s">
        <v>49</v>
      </c>
      <c r="E3140" t="s">
        <v>35</v>
      </c>
      <c r="F3140">
        <v>1</v>
      </c>
      <c r="G3140" t="s">
        <v>45</v>
      </c>
      <c r="H3140" t="s">
        <v>46</v>
      </c>
      <c r="I3140" t="s">
        <v>51</v>
      </c>
      <c r="J3140">
        <v>1311.9</v>
      </c>
    </row>
    <row r="3141" spans="1:10" x14ac:dyDescent="0.25">
      <c r="A3141">
        <v>31</v>
      </c>
      <c r="B3141">
        <v>2018</v>
      </c>
      <c r="C3141" t="s">
        <v>34</v>
      </c>
      <c r="D3141" t="s">
        <v>49</v>
      </c>
      <c r="E3141" t="s">
        <v>35</v>
      </c>
      <c r="F3141">
        <v>2</v>
      </c>
      <c r="G3141" t="s">
        <v>38</v>
      </c>
      <c r="H3141" t="s">
        <v>46</v>
      </c>
      <c r="I3141" t="s">
        <v>51</v>
      </c>
      <c r="J3141">
        <v>1355.4</v>
      </c>
    </row>
    <row r="3142" spans="1:10" x14ac:dyDescent="0.25">
      <c r="A3142">
        <v>31</v>
      </c>
      <c r="B3142">
        <v>2018</v>
      </c>
      <c r="C3142" t="s">
        <v>34</v>
      </c>
      <c r="D3142" t="s">
        <v>49</v>
      </c>
      <c r="E3142" t="s">
        <v>35</v>
      </c>
      <c r="F3142">
        <v>3</v>
      </c>
      <c r="G3142" t="s">
        <v>38</v>
      </c>
      <c r="H3142" t="s">
        <v>2</v>
      </c>
      <c r="I3142" t="s">
        <v>51</v>
      </c>
      <c r="J3142">
        <v>912.4</v>
      </c>
    </row>
    <row r="3143" spans="1:10" x14ac:dyDescent="0.25">
      <c r="A3143">
        <v>31</v>
      </c>
      <c r="B3143">
        <v>2018</v>
      </c>
      <c r="C3143" t="s">
        <v>34</v>
      </c>
      <c r="D3143" t="s">
        <v>49</v>
      </c>
      <c r="E3143" t="s">
        <v>35</v>
      </c>
      <c r="F3143">
        <v>4</v>
      </c>
      <c r="G3143" t="s">
        <v>38</v>
      </c>
      <c r="H3143" t="s">
        <v>46</v>
      </c>
      <c r="I3143" t="s">
        <v>37</v>
      </c>
      <c r="J3143">
        <v>1333.4</v>
      </c>
    </row>
    <row r="3144" spans="1:10" x14ac:dyDescent="0.25">
      <c r="A3144">
        <v>31</v>
      </c>
      <c r="B3144">
        <v>2018</v>
      </c>
      <c r="C3144" t="s">
        <v>34</v>
      </c>
      <c r="D3144" t="s">
        <v>49</v>
      </c>
      <c r="E3144" t="s">
        <v>35</v>
      </c>
      <c r="F3144">
        <v>5</v>
      </c>
      <c r="G3144" t="s">
        <v>45</v>
      </c>
      <c r="H3144" t="s">
        <v>46</v>
      </c>
      <c r="I3144" t="s">
        <v>51</v>
      </c>
      <c r="J3144">
        <v>1374.5</v>
      </c>
    </row>
    <row r="3145" spans="1:10" x14ac:dyDescent="0.25">
      <c r="A3145">
        <v>31</v>
      </c>
      <c r="B3145">
        <v>2018</v>
      </c>
      <c r="C3145" t="s">
        <v>34</v>
      </c>
      <c r="D3145" t="s">
        <v>49</v>
      </c>
      <c r="E3145" t="s">
        <v>35</v>
      </c>
      <c r="F3145">
        <v>6</v>
      </c>
      <c r="G3145" t="s">
        <v>45</v>
      </c>
      <c r="H3145" t="s">
        <v>46</v>
      </c>
      <c r="I3145" t="s">
        <v>37</v>
      </c>
      <c r="J3145">
        <v>1209.2</v>
      </c>
    </row>
    <row r="3146" spans="1:10" x14ac:dyDescent="0.25">
      <c r="A3146">
        <v>32</v>
      </c>
      <c r="B3146">
        <v>2017</v>
      </c>
      <c r="C3146" t="s">
        <v>34</v>
      </c>
      <c r="D3146" t="s">
        <v>48</v>
      </c>
      <c r="E3146" t="s">
        <v>35</v>
      </c>
      <c r="F3146">
        <v>1</v>
      </c>
      <c r="G3146" t="s">
        <v>38</v>
      </c>
      <c r="H3146" t="s">
        <v>2</v>
      </c>
      <c r="I3146" t="s">
        <v>37</v>
      </c>
      <c r="J3146">
        <v>570.4</v>
      </c>
    </row>
    <row r="3147" spans="1:10" x14ac:dyDescent="0.25">
      <c r="A3147">
        <v>32</v>
      </c>
      <c r="B3147">
        <v>2017</v>
      </c>
      <c r="C3147" t="s">
        <v>34</v>
      </c>
      <c r="D3147" t="s">
        <v>48</v>
      </c>
      <c r="E3147" t="s">
        <v>35</v>
      </c>
      <c r="F3147">
        <v>2</v>
      </c>
      <c r="G3147" t="s">
        <v>45</v>
      </c>
      <c r="H3147" t="s">
        <v>2</v>
      </c>
      <c r="I3147" t="s">
        <v>51</v>
      </c>
      <c r="J3147">
        <v>739.8</v>
      </c>
    </row>
    <row r="3148" spans="1:10" x14ac:dyDescent="0.25">
      <c r="A3148">
        <v>32</v>
      </c>
      <c r="B3148">
        <v>2017</v>
      </c>
      <c r="C3148" t="s">
        <v>34</v>
      </c>
      <c r="D3148" t="s">
        <v>48</v>
      </c>
      <c r="E3148" t="s">
        <v>35</v>
      </c>
      <c r="F3148">
        <v>3</v>
      </c>
      <c r="G3148" t="s">
        <v>45</v>
      </c>
      <c r="H3148" t="s">
        <v>2</v>
      </c>
      <c r="I3148" t="s">
        <v>37</v>
      </c>
      <c r="J3148">
        <v>353.5</v>
      </c>
    </row>
    <row r="3149" spans="1:10" x14ac:dyDescent="0.25">
      <c r="A3149">
        <v>32</v>
      </c>
      <c r="B3149">
        <v>2017</v>
      </c>
      <c r="C3149" t="s">
        <v>34</v>
      </c>
      <c r="D3149" t="s">
        <v>48</v>
      </c>
      <c r="E3149" t="s">
        <v>35</v>
      </c>
      <c r="F3149">
        <v>4</v>
      </c>
      <c r="G3149" t="s">
        <v>45</v>
      </c>
      <c r="H3149" t="s">
        <v>46</v>
      </c>
      <c r="I3149" t="s">
        <v>37</v>
      </c>
      <c r="J3149">
        <v>964.5</v>
      </c>
    </row>
    <row r="3150" spans="1:10" x14ac:dyDescent="0.25">
      <c r="A3150">
        <v>32</v>
      </c>
      <c r="B3150">
        <v>2017</v>
      </c>
      <c r="C3150" t="s">
        <v>34</v>
      </c>
      <c r="D3150" t="s">
        <v>48</v>
      </c>
      <c r="E3150" t="s">
        <v>35</v>
      </c>
      <c r="F3150">
        <v>5</v>
      </c>
      <c r="G3150" t="s">
        <v>45</v>
      </c>
      <c r="H3150" t="s">
        <v>46</v>
      </c>
      <c r="I3150" t="s">
        <v>37</v>
      </c>
      <c r="J3150">
        <v>928.3</v>
      </c>
    </row>
    <row r="3151" spans="1:10" x14ac:dyDescent="0.25">
      <c r="A3151">
        <v>32</v>
      </c>
      <c r="B3151">
        <v>2017</v>
      </c>
      <c r="C3151" t="s">
        <v>34</v>
      </c>
      <c r="D3151" t="s">
        <v>48</v>
      </c>
      <c r="E3151" t="s">
        <v>35</v>
      </c>
      <c r="F3151">
        <v>6</v>
      </c>
      <c r="G3151" t="s">
        <v>45</v>
      </c>
      <c r="H3151" t="s">
        <v>2</v>
      </c>
      <c r="I3151" t="s">
        <v>37</v>
      </c>
      <c r="J3151">
        <v>717.8</v>
      </c>
    </row>
    <row r="3152" spans="1:10" x14ac:dyDescent="0.25">
      <c r="A3152">
        <v>32</v>
      </c>
      <c r="B3152">
        <v>2017</v>
      </c>
      <c r="C3152" t="s">
        <v>34</v>
      </c>
      <c r="D3152" t="s">
        <v>49</v>
      </c>
      <c r="E3152" t="s">
        <v>35</v>
      </c>
      <c r="F3152">
        <v>1</v>
      </c>
      <c r="G3152" t="s">
        <v>45</v>
      </c>
      <c r="H3152" t="s">
        <v>46</v>
      </c>
      <c r="I3152" t="s">
        <v>37</v>
      </c>
      <c r="J3152">
        <v>1029.7</v>
      </c>
    </row>
    <row r="3153" spans="1:10" x14ac:dyDescent="0.25">
      <c r="A3153">
        <v>32</v>
      </c>
      <c r="B3153">
        <v>2017</v>
      </c>
      <c r="C3153" t="s">
        <v>34</v>
      </c>
      <c r="D3153" t="s">
        <v>49</v>
      </c>
      <c r="E3153" t="s">
        <v>35</v>
      </c>
      <c r="F3153">
        <v>2</v>
      </c>
      <c r="G3153" t="s">
        <v>38</v>
      </c>
      <c r="H3153" t="s">
        <v>46</v>
      </c>
      <c r="I3153" t="s">
        <v>37</v>
      </c>
      <c r="J3153">
        <v>1170.3</v>
      </c>
    </row>
    <row r="3154" spans="1:10" x14ac:dyDescent="0.25">
      <c r="A3154">
        <v>32</v>
      </c>
      <c r="B3154">
        <v>2017</v>
      </c>
      <c r="C3154" t="s">
        <v>34</v>
      </c>
      <c r="D3154" t="s">
        <v>49</v>
      </c>
      <c r="E3154" t="s">
        <v>35</v>
      </c>
      <c r="F3154">
        <v>3</v>
      </c>
      <c r="G3154" t="s">
        <v>45</v>
      </c>
      <c r="H3154" t="s">
        <v>2</v>
      </c>
      <c r="I3154" t="s">
        <v>51</v>
      </c>
      <c r="J3154">
        <v>760.2</v>
      </c>
    </row>
    <row r="3155" spans="1:10" x14ac:dyDescent="0.25">
      <c r="A3155">
        <v>32</v>
      </c>
      <c r="B3155">
        <v>2017</v>
      </c>
      <c r="C3155" t="s">
        <v>34</v>
      </c>
      <c r="D3155" t="s">
        <v>49</v>
      </c>
      <c r="E3155" t="s">
        <v>35</v>
      </c>
      <c r="F3155">
        <v>4</v>
      </c>
      <c r="G3155" t="s">
        <v>38</v>
      </c>
      <c r="H3155" t="s">
        <v>46</v>
      </c>
      <c r="I3155" t="s">
        <v>51</v>
      </c>
      <c r="J3155">
        <v>1130.4000000000001</v>
      </c>
    </row>
    <row r="3156" spans="1:10" x14ac:dyDescent="0.25">
      <c r="A3156">
        <v>32</v>
      </c>
      <c r="B3156">
        <v>2017</v>
      </c>
      <c r="C3156" t="s">
        <v>34</v>
      </c>
      <c r="D3156" t="s">
        <v>49</v>
      </c>
      <c r="E3156" t="s">
        <v>35</v>
      </c>
      <c r="F3156">
        <v>5</v>
      </c>
      <c r="G3156" t="s">
        <v>45</v>
      </c>
      <c r="H3156" t="s">
        <v>46</v>
      </c>
      <c r="I3156" t="s">
        <v>37</v>
      </c>
      <c r="J3156">
        <v>1148.3</v>
      </c>
    </row>
    <row r="3157" spans="1:10" x14ac:dyDescent="0.25">
      <c r="A3157">
        <v>32</v>
      </c>
      <c r="B3157">
        <v>2017</v>
      </c>
      <c r="C3157" t="s">
        <v>34</v>
      </c>
      <c r="D3157" t="s">
        <v>49</v>
      </c>
      <c r="E3157" t="s">
        <v>35</v>
      </c>
      <c r="F3157">
        <v>6</v>
      </c>
      <c r="G3157" t="s">
        <v>45</v>
      </c>
      <c r="H3157" t="s">
        <v>46</v>
      </c>
      <c r="I3157" t="s">
        <v>51</v>
      </c>
      <c r="J3157">
        <v>1066.5999999999999</v>
      </c>
    </row>
    <row r="3158" spans="1:10" x14ac:dyDescent="0.25">
      <c r="A3158">
        <v>32</v>
      </c>
      <c r="B3158">
        <v>2018</v>
      </c>
      <c r="C3158" t="s">
        <v>34</v>
      </c>
      <c r="D3158" t="s">
        <v>48</v>
      </c>
      <c r="E3158" t="s">
        <v>35</v>
      </c>
      <c r="F3158">
        <v>1</v>
      </c>
      <c r="G3158" t="s">
        <v>45</v>
      </c>
      <c r="H3158" t="s">
        <v>2</v>
      </c>
      <c r="I3158" t="s">
        <v>37</v>
      </c>
      <c r="J3158">
        <v>739.1</v>
      </c>
    </row>
    <row r="3159" spans="1:10" x14ac:dyDescent="0.25">
      <c r="A3159">
        <v>32</v>
      </c>
      <c r="B3159">
        <v>2018</v>
      </c>
      <c r="C3159" t="s">
        <v>34</v>
      </c>
      <c r="D3159" t="s">
        <v>48</v>
      </c>
      <c r="E3159" t="s">
        <v>35</v>
      </c>
      <c r="F3159">
        <v>2</v>
      </c>
      <c r="G3159" t="s">
        <v>45</v>
      </c>
      <c r="H3159" t="s">
        <v>2</v>
      </c>
      <c r="I3159" t="s">
        <v>37</v>
      </c>
      <c r="J3159">
        <v>787.1</v>
      </c>
    </row>
    <row r="3160" spans="1:10" x14ac:dyDescent="0.25">
      <c r="A3160">
        <v>32</v>
      </c>
      <c r="B3160">
        <v>2018</v>
      </c>
      <c r="C3160" t="s">
        <v>34</v>
      </c>
      <c r="D3160" t="s">
        <v>48</v>
      </c>
      <c r="E3160" t="s">
        <v>35</v>
      </c>
      <c r="F3160">
        <v>3</v>
      </c>
      <c r="G3160" t="s">
        <v>38</v>
      </c>
      <c r="H3160" t="s">
        <v>46</v>
      </c>
      <c r="I3160" t="s">
        <v>37</v>
      </c>
      <c r="J3160">
        <v>1166.3</v>
      </c>
    </row>
    <row r="3161" spans="1:10" x14ac:dyDescent="0.25">
      <c r="A3161">
        <v>32</v>
      </c>
      <c r="B3161">
        <v>2018</v>
      </c>
      <c r="C3161" t="s">
        <v>34</v>
      </c>
      <c r="D3161" t="s">
        <v>48</v>
      </c>
      <c r="E3161" t="s">
        <v>35</v>
      </c>
      <c r="F3161">
        <v>4</v>
      </c>
      <c r="G3161" t="s">
        <v>38</v>
      </c>
      <c r="H3161" t="s">
        <v>2</v>
      </c>
      <c r="I3161" t="s">
        <v>37</v>
      </c>
      <c r="J3161">
        <v>854.4</v>
      </c>
    </row>
    <row r="3162" spans="1:10" x14ac:dyDescent="0.25">
      <c r="A3162">
        <v>32</v>
      </c>
      <c r="B3162">
        <v>2018</v>
      </c>
      <c r="C3162" t="s">
        <v>34</v>
      </c>
      <c r="D3162" t="s">
        <v>48</v>
      </c>
      <c r="E3162" t="s">
        <v>35</v>
      </c>
      <c r="F3162">
        <v>5</v>
      </c>
      <c r="G3162" t="s">
        <v>38</v>
      </c>
      <c r="H3162" t="s">
        <v>2</v>
      </c>
      <c r="I3162" t="s">
        <v>51</v>
      </c>
      <c r="J3162">
        <v>835.4</v>
      </c>
    </row>
    <row r="3163" spans="1:10" x14ac:dyDescent="0.25">
      <c r="A3163">
        <v>32</v>
      </c>
      <c r="B3163">
        <v>2018</v>
      </c>
      <c r="C3163" t="s">
        <v>34</v>
      </c>
      <c r="D3163" t="s">
        <v>48</v>
      </c>
      <c r="E3163" t="s">
        <v>35</v>
      </c>
      <c r="F3163">
        <v>6</v>
      </c>
      <c r="G3163" t="s">
        <v>45</v>
      </c>
      <c r="H3163" t="s">
        <v>46</v>
      </c>
      <c r="I3163" t="s">
        <v>51</v>
      </c>
      <c r="J3163">
        <v>1272</v>
      </c>
    </row>
    <row r="3164" spans="1:10" x14ac:dyDescent="0.25">
      <c r="A3164">
        <v>32</v>
      </c>
      <c r="B3164">
        <v>2018</v>
      </c>
      <c r="C3164" t="s">
        <v>34</v>
      </c>
      <c r="D3164" t="s">
        <v>49</v>
      </c>
      <c r="E3164" t="s">
        <v>35</v>
      </c>
      <c r="F3164">
        <v>1</v>
      </c>
      <c r="G3164" t="s">
        <v>45</v>
      </c>
      <c r="H3164" t="s">
        <v>2</v>
      </c>
      <c r="I3164" t="s">
        <v>51</v>
      </c>
      <c r="J3164">
        <v>966.7</v>
      </c>
    </row>
    <row r="3165" spans="1:10" x14ac:dyDescent="0.25">
      <c r="A3165">
        <v>32</v>
      </c>
      <c r="B3165">
        <v>2018</v>
      </c>
      <c r="C3165" t="s">
        <v>34</v>
      </c>
      <c r="D3165" t="s">
        <v>49</v>
      </c>
      <c r="E3165" t="s">
        <v>35</v>
      </c>
      <c r="F3165">
        <v>2</v>
      </c>
      <c r="G3165" t="s">
        <v>38</v>
      </c>
      <c r="H3165" t="s">
        <v>2</v>
      </c>
      <c r="I3165" t="s">
        <v>37</v>
      </c>
      <c r="J3165">
        <v>867.3</v>
      </c>
    </row>
    <row r="3166" spans="1:10" x14ac:dyDescent="0.25">
      <c r="A3166">
        <v>32</v>
      </c>
      <c r="B3166">
        <v>2018</v>
      </c>
      <c r="C3166" t="s">
        <v>34</v>
      </c>
      <c r="D3166" t="s">
        <v>49</v>
      </c>
      <c r="E3166" t="s">
        <v>35</v>
      </c>
      <c r="F3166">
        <v>3</v>
      </c>
      <c r="G3166" t="s">
        <v>38</v>
      </c>
      <c r="H3166" t="s">
        <v>2</v>
      </c>
      <c r="I3166" t="s">
        <v>51</v>
      </c>
      <c r="J3166">
        <v>942.2</v>
      </c>
    </row>
    <row r="3167" spans="1:10" x14ac:dyDescent="0.25">
      <c r="A3167">
        <v>32</v>
      </c>
      <c r="B3167">
        <v>2018</v>
      </c>
      <c r="C3167" t="s">
        <v>34</v>
      </c>
      <c r="D3167" t="s">
        <v>49</v>
      </c>
      <c r="E3167" t="s">
        <v>35</v>
      </c>
      <c r="F3167">
        <v>4</v>
      </c>
      <c r="G3167" t="s">
        <v>38</v>
      </c>
      <c r="H3167" t="s">
        <v>2</v>
      </c>
      <c r="I3167" t="s">
        <v>37</v>
      </c>
      <c r="J3167">
        <v>933.6</v>
      </c>
    </row>
    <row r="3168" spans="1:10" x14ac:dyDescent="0.25">
      <c r="A3168">
        <v>32</v>
      </c>
      <c r="B3168">
        <v>2018</v>
      </c>
      <c r="C3168" t="s">
        <v>34</v>
      </c>
      <c r="D3168" t="s">
        <v>49</v>
      </c>
      <c r="E3168" t="s">
        <v>35</v>
      </c>
      <c r="F3168">
        <v>5</v>
      </c>
      <c r="G3168" t="s">
        <v>38</v>
      </c>
      <c r="H3168" t="s">
        <v>2</v>
      </c>
      <c r="I3168" t="s">
        <v>37</v>
      </c>
      <c r="J3168">
        <v>866.6</v>
      </c>
    </row>
    <row r="3169" spans="1:10" x14ac:dyDescent="0.25">
      <c r="A3169">
        <v>32</v>
      </c>
      <c r="B3169">
        <v>2018</v>
      </c>
      <c r="C3169" t="s">
        <v>34</v>
      </c>
      <c r="D3169" t="s">
        <v>49</v>
      </c>
      <c r="E3169" t="s">
        <v>35</v>
      </c>
      <c r="F3169">
        <v>6</v>
      </c>
      <c r="G3169" t="s">
        <v>38</v>
      </c>
      <c r="H3169" t="s">
        <v>46</v>
      </c>
      <c r="I3169" t="s">
        <v>51</v>
      </c>
      <c r="J3169">
        <v>1293.5</v>
      </c>
    </row>
    <row r="3170" spans="1:10" x14ac:dyDescent="0.25">
      <c r="A3170">
        <v>33</v>
      </c>
      <c r="B3170">
        <v>2017</v>
      </c>
      <c r="C3170" t="s">
        <v>34</v>
      </c>
      <c r="D3170" t="s">
        <v>48</v>
      </c>
      <c r="E3170" t="s">
        <v>35</v>
      </c>
      <c r="F3170">
        <v>1</v>
      </c>
      <c r="G3170" t="s">
        <v>38</v>
      </c>
      <c r="H3170" t="s">
        <v>46</v>
      </c>
      <c r="I3170" t="s">
        <v>51</v>
      </c>
      <c r="J3170">
        <v>881</v>
      </c>
    </row>
    <row r="3171" spans="1:10" x14ac:dyDescent="0.25">
      <c r="A3171">
        <v>33</v>
      </c>
      <c r="B3171">
        <v>2017</v>
      </c>
      <c r="C3171" t="s">
        <v>34</v>
      </c>
      <c r="D3171" t="s">
        <v>48</v>
      </c>
      <c r="E3171" t="s">
        <v>35</v>
      </c>
      <c r="F3171">
        <v>2</v>
      </c>
      <c r="G3171" t="s">
        <v>45</v>
      </c>
      <c r="H3171" t="s">
        <v>2</v>
      </c>
      <c r="I3171" t="s">
        <v>51</v>
      </c>
      <c r="J3171">
        <v>449.2</v>
      </c>
    </row>
    <row r="3172" spans="1:10" x14ac:dyDescent="0.25">
      <c r="A3172">
        <v>33</v>
      </c>
      <c r="B3172">
        <v>2017</v>
      </c>
      <c r="C3172" t="s">
        <v>34</v>
      </c>
      <c r="D3172" t="s">
        <v>48</v>
      </c>
      <c r="E3172" t="s">
        <v>35</v>
      </c>
      <c r="F3172">
        <v>3</v>
      </c>
      <c r="G3172" t="s">
        <v>38</v>
      </c>
      <c r="H3172" t="s">
        <v>46</v>
      </c>
      <c r="I3172" t="s">
        <v>37</v>
      </c>
      <c r="J3172">
        <v>949.5</v>
      </c>
    </row>
    <row r="3173" spans="1:10" x14ac:dyDescent="0.25">
      <c r="A3173">
        <v>33</v>
      </c>
      <c r="B3173">
        <v>2017</v>
      </c>
      <c r="C3173" t="s">
        <v>34</v>
      </c>
      <c r="D3173" t="s">
        <v>48</v>
      </c>
      <c r="E3173" t="s">
        <v>35</v>
      </c>
      <c r="F3173">
        <v>4</v>
      </c>
      <c r="G3173" t="s">
        <v>45</v>
      </c>
      <c r="H3173" t="s">
        <v>46</v>
      </c>
      <c r="I3173" t="s">
        <v>37</v>
      </c>
      <c r="J3173">
        <v>1080.8</v>
      </c>
    </row>
    <row r="3174" spans="1:10" x14ac:dyDescent="0.25">
      <c r="A3174">
        <v>33</v>
      </c>
      <c r="B3174">
        <v>2017</v>
      </c>
      <c r="C3174" t="s">
        <v>34</v>
      </c>
      <c r="D3174" t="s">
        <v>48</v>
      </c>
      <c r="E3174" t="s">
        <v>35</v>
      </c>
      <c r="F3174">
        <v>5</v>
      </c>
      <c r="G3174" t="s">
        <v>45</v>
      </c>
      <c r="H3174" t="s">
        <v>2</v>
      </c>
      <c r="I3174" t="s">
        <v>51</v>
      </c>
      <c r="J3174">
        <v>642.70000000000005</v>
      </c>
    </row>
    <row r="3175" spans="1:10" x14ac:dyDescent="0.25">
      <c r="A3175">
        <v>33</v>
      </c>
      <c r="B3175">
        <v>2017</v>
      </c>
      <c r="C3175" t="s">
        <v>34</v>
      </c>
      <c r="D3175" t="s">
        <v>48</v>
      </c>
      <c r="E3175" t="s">
        <v>35</v>
      </c>
      <c r="F3175">
        <v>6</v>
      </c>
      <c r="G3175" t="s">
        <v>45</v>
      </c>
      <c r="H3175" t="s">
        <v>2</v>
      </c>
      <c r="I3175" t="s">
        <v>51</v>
      </c>
      <c r="J3175">
        <v>535.9</v>
      </c>
    </row>
    <row r="3176" spans="1:10" x14ac:dyDescent="0.25">
      <c r="A3176">
        <v>33</v>
      </c>
      <c r="B3176">
        <v>2017</v>
      </c>
      <c r="C3176" t="s">
        <v>34</v>
      </c>
      <c r="D3176" t="s">
        <v>49</v>
      </c>
      <c r="E3176" t="s">
        <v>35</v>
      </c>
      <c r="F3176">
        <v>1</v>
      </c>
      <c r="G3176" t="s">
        <v>45</v>
      </c>
      <c r="H3176" t="s">
        <v>46</v>
      </c>
      <c r="I3176" t="s">
        <v>51</v>
      </c>
      <c r="J3176">
        <v>1039.3</v>
      </c>
    </row>
    <row r="3177" spans="1:10" x14ac:dyDescent="0.25">
      <c r="A3177">
        <v>33</v>
      </c>
      <c r="B3177">
        <v>2017</v>
      </c>
      <c r="C3177" t="s">
        <v>34</v>
      </c>
      <c r="D3177" t="s">
        <v>49</v>
      </c>
      <c r="E3177" t="s">
        <v>35</v>
      </c>
      <c r="F3177">
        <v>2</v>
      </c>
      <c r="G3177" t="s">
        <v>45</v>
      </c>
      <c r="H3177" t="s">
        <v>46</v>
      </c>
      <c r="I3177" t="s">
        <v>37</v>
      </c>
      <c r="J3177">
        <v>1091.5</v>
      </c>
    </row>
    <row r="3178" spans="1:10" x14ac:dyDescent="0.25">
      <c r="A3178">
        <v>33</v>
      </c>
      <c r="B3178">
        <v>2017</v>
      </c>
      <c r="C3178" t="s">
        <v>34</v>
      </c>
      <c r="D3178" t="s">
        <v>49</v>
      </c>
      <c r="E3178" t="s">
        <v>35</v>
      </c>
      <c r="F3178">
        <v>3</v>
      </c>
      <c r="G3178" t="s">
        <v>38</v>
      </c>
      <c r="H3178" t="s">
        <v>46</v>
      </c>
      <c r="I3178" t="s">
        <v>51</v>
      </c>
      <c r="J3178">
        <v>1219.0999999999999</v>
      </c>
    </row>
    <row r="3179" spans="1:10" x14ac:dyDescent="0.25">
      <c r="A3179">
        <v>33</v>
      </c>
      <c r="B3179">
        <v>2017</v>
      </c>
      <c r="C3179" t="s">
        <v>34</v>
      </c>
      <c r="D3179" t="s">
        <v>49</v>
      </c>
      <c r="E3179" t="s">
        <v>35</v>
      </c>
      <c r="F3179">
        <v>4</v>
      </c>
      <c r="G3179" t="s">
        <v>38</v>
      </c>
      <c r="H3179" t="s">
        <v>46</v>
      </c>
      <c r="I3179" t="s">
        <v>37</v>
      </c>
      <c r="J3179">
        <v>1153.3</v>
      </c>
    </row>
    <row r="3180" spans="1:10" x14ac:dyDescent="0.25">
      <c r="A3180">
        <v>33</v>
      </c>
      <c r="B3180">
        <v>2017</v>
      </c>
      <c r="C3180" t="s">
        <v>34</v>
      </c>
      <c r="D3180" t="s">
        <v>49</v>
      </c>
      <c r="E3180" t="s">
        <v>35</v>
      </c>
      <c r="F3180">
        <v>5</v>
      </c>
      <c r="G3180" t="s">
        <v>38</v>
      </c>
      <c r="H3180" t="s">
        <v>2</v>
      </c>
      <c r="I3180" t="s">
        <v>51</v>
      </c>
      <c r="J3180">
        <v>596.29999999999995</v>
      </c>
    </row>
    <row r="3181" spans="1:10" x14ac:dyDescent="0.25">
      <c r="A3181">
        <v>33</v>
      </c>
      <c r="B3181">
        <v>2017</v>
      </c>
      <c r="C3181" t="s">
        <v>34</v>
      </c>
      <c r="D3181" t="s">
        <v>49</v>
      </c>
      <c r="E3181" t="s">
        <v>35</v>
      </c>
      <c r="F3181">
        <v>6</v>
      </c>
      <c r="G3181" t="s">
        <v>38</v>
      </c>
      <c r="H3181" t="s">
        <v>46</v>
      </c>
      <c r="I3181" t="s">
        <v>37</v>
      </c>
      <c r="J3181">
        <v>1089.3</v>
      </c>
    </row>
    <row r="3182" spans="1:10" x14ac:dyDescent="0.25">
      <c r="A3182">
        <v>33</v>
      </c>
      <c r="B3182">
        <v>2018</v>
      </c>
      <c r="C3182" t="s">
        <v>34</v>
      </c>
      <c r="D3182" t="s">
        <v>48</v>
      </c>
      <c r="E3182" t="s">
        <v>35</v>
      </c>
      <c r="F3182">
        <v>1</v>
      </c>
      <c r="G3182" t="s">
        <v>45</v>
      </c>
      <c r="H3182" t="s">
        <v>2</v>
      </c>
      <c r="I3182" t="s">
        <v>51</v>
      </c>
      <c r="J3182">
        <v>748.4</v>
      </c>
    </row>
    <row r="3183" spans="1:10" x14ac:dyDescent="0.25">
      <c r="A3183">
        <v>33</v>
      </c>
      <c r="B3183">
        <v>2018</v>
      </c>
      <c r="C3183" t="s">
        <v>34</v>
      </c>
      <c r="D3183" t="s">
        <v>48</v>
      </c>
      <c r="E3183" t="s">
        <v>35</v>
      </c>
      <c r="F3183">
        <v>2</v>
      </c>
      <c r="G3183" t="s">
        <v>45</v>
      </c>
      <c r="H3183" t="s">
        <v>2</v>
      </c>
      <c r="I3183" t="s">
        <v>51</v>
      </c>
      <c r="J3183">
        <v>806.3</v>
      </c>
    </row>
    <row r="3184" spans="1:10" x14ac:dyDescent="0.25">
      <c r="A3184">
        <v>33</v>
      </c>
      <c r="B3184">
        <v>2018</v>
      </c>
      <c r="C3184" t="s">
        <v>34</v>
      </c>
      <c r="D3184" t="s">
        <v>48</v>
      </c>
      <c r="E3184" t="s">
        <v>35</v>
      </c>
      <c r="F3184">
        <v>3</v>
      </c>
      <c r="G3184" t="s">
        <v>45</v>
      </c>
      <c r="H3184" t="s">
        <v>46</v>
      </c>
      <c r="I3184" t="s">
        <v>51</v>
      </c>
      <c r="J3184">
        <v>983.4</v>
      </c>
    </row>
    <row r="3185" spans="1:10" x14ac:dyDescent="0.25">
      <c r="A3185">
        <v>33</v>
      </c>
      <c r="B3185">
        <v>2018</v>
      </c>
      <c r="C3185" t="s">
        <v>34</v>
      </c>
      <c r="D3185" t="s">
        <v>48</v>
      </c>
      <c r="E3185" t="s">
        <v>35</v>
      </c>
      <c r="F3185">
        <v>4</v>
      </c>
      <c r="G3185" t="s">
        <v>38</v>
      </c>
      <c r="H3185" t="s">
        <v>2</v>
      </c>
      <c r="I3185" t="s">
        <v>51</v>
      </c>
      <c r="J3185">
        <v>753.2</v>
      </c>
    </row>
    <row r="3186" spans="1:10" x14ac:dyDescent="0.25">
      <c r="A3186">
        <v>33</v>
      </c>
      <c r="B3186">
        <v>2018</v>
      </c>
      <c r="C3186" t="s">
        <v>34</v>
      </c>
      <c r="D3186" t="s">
        <v>48</v>
      </c>
      <c r="E3186" t="s">
        <v>35</v>
      </c>
      <c r="F3186">
        <v>5</v>
      </c>
      <c r="G3186" t="s">
        <v>38</v>
      </c>
      <c r="H3186" t="s">
        <v>46</v>
      </c>
      <c r="I3186" t="s">
        <v>51</v>
      </c>
      <c r="J3186">
        <v>1176.2</v>
      </c>
    </row>
    <row r="3187" spans="1:10" x14ac:dyDescent="0.25">
      <c r="A3187">
        <v>33</v>
      </c>
      <c r="B3187">
        <v>2018</v>
      </c>
      <c r="C3187" t="s">
        <v>34</v>
      </c>
      <c r="D3187" t="s">
        <v>48</v>
      </c>
      <c r="E3187" t="s">
        <v>35</v>
      </c>
      <c r="F3187">
        <v>6</v>
      </c>
      <c r="G3187" t="s">
        <v>45</v>
      </c>
      <c r="H3187" t="s">
        <v>2</v>
      </c>
      <c r="I3187" t="s">
        <v>37</v>
      </c>
      <c r="J3187">
        <v>815</v>
      </c>
    </row>
    <row r="3188" spans="1:10" x14ac:dyDescent="0.25">
      <c r="A3188">
        <v>33</v>
      </c>
      <c r="B3188">
        <v>2018</v>
      </c>
      <c r="C3188" t="s">
        <v>34</v>
      </c>
      <c r="D3188" t="s">
        <v>49</v>
      </c>
      <c r="E3188" t="s">
        <v>35</v>
      </c>
      <c r="F3188">
        <v>1</v>
      </c>
      <c r="G3188" t="s">
        <v>38</v>
      </c>
      <c r="H3188" t="s">
        <v>46</v>
      </c>
      <c r="I3188" t="s">
        <v>37</v>
      </c>
      <c r="J3188">
        <v>1269.8</v>
      </c>
    </row>
    <row r="3189" spans="1:10" x14ac:dyDescent="0.25">
      <c r="A3189">
        <v>33</v>
      </c>
      <c r="B3189">
        <v>2018</v>
      </c>
      <c r="C3189" t="s">
        <v>34</v>
      </c>
      <c r="D3189" t="s">
        <v>49</v>
      </c>
      <c r="E3189" t="s">
        <v>35</v>
      </c>
      <c r="F3189">
        <v>2</v>
      </c>
      <c r="G3189" t="s">
        <v>45</v>
      </c>
      <c r="H3189" t="s">
        <v>46</v>
      </c>
      <c r="I3189" t="s">
        <v>37</v>
      </c>
      <c r="J3189">
        <v>1321.8</v>
      </c>
    </row>
    <row r="3190" spans="1:10" x14ac:dyDescent="0.25">
      <c r="A3190">
        <v>33</v>
      </c>
      <c r="B3190">
        <v>2018</v>
      </c>
      <c r="C3190" t="s">
        <v>34</v>
      </c>
      <c r="D3190" t="s">
        <v>49</v>
      </c>
      <c r="E3190" t="s">
        <v>35</v>
      </c>
      <c r="F3190">
        <v>3</v>
      </c>
      <c r="G3190" t="s">
        <v>38</v>
      </c>
      <c r="H3190" t="s">
        <v>46</v>
      </c>
      <c r="I3190" t="s">
        <v>51</v>
      </c>
      <c r="J3190">
        <v>1268.3</v>
      </c>
    </row>
    <row r="3191" spans="1:10" x14ac:dyDescent="0.25">
      <c r="A3191">
        <v>33</v>
      </c>
      <c r="B3191">
        <v>2018</v>
      </c>
      <c r="C3191" t="s">
        <v>34</v>
      </c>
      <c r="D3191" t="s">
        <v>49</v>
      </c>
      <c r="E3191" t="s">
        <v>35</v>
      </c>
      <c r="F3191">
        <v>4</v>
      </c>
      <c r="G3191" t="s">
        <v>38</v>
      </c>
      <c r="H3191" t="s">
        <v>46</v>
      </c>
      <c r="I3191" t="s">
        <v>51</v>
      </c>
      <c r="J3191">
        <v>1241</v>
      </c>
    </row>
    <row r="3192" spans="1:10" x14ac:dyDescent="0.25">
      <c r="A3192">
        <v>33</v>
      </c>
      <c r="B3192">
        <v>2018</v>
      </c>
      <c r="C3192" t="s">
        <v>34</v>
      </c>
      <c r="D3192" t="s">
        <v>49</v>
      </c>
      <c r="E3192" t="s">
        <v>35</v>
      </c>
      <c r="F3192">
        <v>5</v>
      </c>
      <c r="G3192" t="s">
        <v>45</v>
      </c>
      <c r="H3192" t="s">
        <v>46</v>
      </c>
      <c r="I3192" t="s">
        <v>37</v>
      </c>
      <c r="J3192">
        <v>1347.6</v>
      </c>
    </row>
    <row r="3193" spans="1:10" x14ac:dyDescent="0.25">
      <c r="A3193">
        <v>33</v>
      </c>
      <c r="B3193">
        <v>2018</v>
      </c>
      <c r="C3193" t="s">
        <v>34</v>
      </c>
      <c r="D3193" t="s">
        <v>49</v>
      </c>
      <c r="E3193" t="s">
        <v>35</v>
      </c>
      <c r="F3193">
        <v>6</v>
      </c>
      <c r="G3193" t="s">
        <v>38</v>
      </c>
      <c r="H3193" t="s">
        <v>2</v>
      </c>
      <c r="I3193" t="s">
        <v>37</v>
      </c>
      <c r="J3193">
        <v>886.8</v>
      </c>
    </row>
    <row r="3194" spans="1:10" x14ac:dyDescent="0.25">
      <c r="A3194">
        <v>34</v>
      </c>
      <c r="B3194">
        <v>2017</v>
      </c>
      <c r="C3194" t="s">
        <v>34</v>
      </c>
      <c r="D3194" t="s">
        <v>48</v>
      </c>
      <c r="E3194" t="s">
        <v>35</v>
      </c>
      <c r="F3194">
        <v>1</v>
      </c>
      <c r="G3194" t="s">
        <v>38</v>
      </c>
      <c r="H3194" t="s">
        <v>2</v>
      </c>
      <c r="I3194" t="s">
        <v>37</v>
      </c>
      <c r="J3194">
        <v>577.6</v>
      </c>
    </row>
    <row r="3195" spans="1:10" x14ac:dyDescent="0.25">
      <c r="A3195">
        <v>34</v>
      </c>
      <c r="B3195">
        <v>2017</v>
      </c>
      <c r="C3195" t="s">
        <v>34</v>
      </c>
      <c r="D3195" t="s">
        <v>48</v>
      </c>
      <c r="E3195" t="s">
        <v>35</v>
      </c>
      <c r="F3195">
        <v>2</v>
      </c>
      <c r="G3195" t="s">
        <v>38</v>
      </c>
      <c r="H3195" t="s">
        <v>2</v>
      </c>
      <c r="I3195" t="s">
        <v>37</v>
      </c>
      <c r="J3195">
        <v>420.7</v>
      </c>
    </row>
    <row r="3196" spans="1:10" x14ac:dyDescent="0.25">
      <c r="A3196">
        <v>34</v>
      </c>
      <c r="B3196">
        <v>2017</v>
      </c>
      <c r="C3196" t="s">
        <v>34</v>
      </c>
      <c r="D3196" t="s">
        <v>48</v>
      </c>
      <c r="E3196" t="s">
        <v>35</v>
      </c>
      <c r="F3196">
        <v>3</v>
      </c>
      <c r="G3196" t="s">
        <v>45</v>
      </c>
      <c r="H3196" t="s">
        <v>46</v>
      </c>
      <c r="I3196" t="s">
        <v>37</v>
      </c>
      <c r="J3196">
        <v>884.6</v>
      </c>
    </row>
    <row r="3197" spans="1:10" x14ac:dyDescent="0.25">
      <c r="A3197">
        <v>34</v>
      </c>
      <c r="B3197">
        <v>2017</v>
      </c>
      <c r="C3197" t="s">
        <v>34</v>
      </c>
      <c r="D3197" t="s">
        <v>48</v>
      </c>
      <c r="E3197" t="s">
        <v>35</v>
      </c>
      <c r="F3197">
        <v>4</v>
      </c>
      <c r="G3197" t="s">
        <v>38</v>
      </c>
      <c r="H3197" t="s">
        <v>46</v>
      </c>
      <c r="I3197" t="s">
        <v>37</v>
      </c>
      <c r="J3197">
        <v>1097.9000000000001</v>
      </c>
    </row>
    <row r="3198" spans="1:10" x14ac:dyDescent="0.25">
      <c r="A3198">
        <v>34</v>
      </c>
      <c r="B3198">
        <v>2017</v>
      </c>
      <c r="C3198" t="s">
        <v>34</v>
      </c>
      <c r="D3198" t="s">
        <v>48</v>
      </c>
      <c r="E3198" t="s">
        <v>35</v>
      </c>
      <c r="F3198">
        <v>5</v>
      </c>
      <c r="G3198" t="s">
        <v>38</v>
      </c>
      <c r="H3198" t="s">
        <v>2</v>
      </c>
      <c r="I3198" t="s">
        <v>37</v>
      </c>
      <c r="J3198">
        <v>442.7</v>
      </c>
    </row>
    <row r="3199" spans="1:10" x14ac:dyDescent="0.25">
      <c r="A3199">
        <v>34</v>
      </c>
      <c r="B3199">
        <v>2017</v>
      </c>
      <c r="C3199" t="s">
        <v>34</v>
      </c>
      <c r="D3199" t="s">
        <v>48</v>
      </c>
      <c r="E3199" t="s">
        <v>35</v>
      </c>
      <c r="F3199">
        <v>6</v>
      </c>
      <c r="G3199" t="s">
        <v>38</v>
      </c>
      <c r="H3199" t="s">
        <v>2</v>
      </c>
      <c r="I3199" t="s">
        <v>37</v>
      </c>
      <c r="J3199">
        <v>656.4</v>
      </c>
    </row>
    <row r="3200" spans="1:10" x14ac:dyDescent="0.25">
      <c r="A3200">
        <v>34</v>
      </c>
      <c r="B3200">
        <v>2017</v>
      </c>
      <c r="C3200" t="s">
        <v>34</v>
      </c>
      <c r="D3200" t="s">
        <v>49</v>
      </c>
      <c r="E3200" t="s">
        <v>35</v>
      </c>
      <c r="F3200">
        <v>1</v>
      </c>
      <c r="G3200" t="s">
        <v>38</v>
      </c>
      <c r="H3200" t="s">
        <v>2</v>
      </c>
      <c r="I3200" t="s">
        <v>37</v>
      </c>
      <c r="J3200">
        <v>689.9</v>
      </c>
    </row>
    <row r="3201" spans="1:10" x14ac:dyDescent="0.25">
      <c r="A3201">
        <v>34</v>
      </c>
      <c r="B3201">
        <v>2017</v>
      </c>
      <c r="C3201" t="s">
        <v>34</v>
      </c>
      <c r="D3201" t="s">
        <v>49</v>
      </c>
      <c r="E3201" t="s">
        <v>35</v>
      </c>
      <c r="F3201">
        <v>2</v>
      </c>
      <c r="G3201" t="s">
        <v>45</v>
      </c>
      <c r="H3201" t="s">
        <v>2</v>
      </c>
      <c r="I3201" t="s">
        <v>51</v>
      </c>
      <c r="J3201">
        <v>695.9</v>
      </c>
    </row>
    <row r="3202" spans="1:10" x14ac:dyDescent="0.25">
      <c r="A3202">
        <v>34</v>
      </c>
      <c r="B3202">
        <v>2017</v>
      </c>
      <c r="C3202" t="s">
        <v>34</v>
      </c>
      <c r="D3202" t="s">
        <v>49</v>
      </c>
      <c r="E3202" t="s">
        <v>35</v>
      </c>
      <c r="F3202">
        <v>3</v>
      </c>
      <c r="G3202" t="s">
        <v>38</v>
      </c>
      <c r="H3202" t="s">
        <v>2</v>
      </c>
      <c r="I3202" t="s">
        <v>37</v>
      </c>
      <c r="J3202">
        <v>901.7</v>
      </c>
    </row>
    <row r="3203" spans="1:10" x14ac:dyDescent="0.25">
      <c r="A3203">
        <v>34</v>
      </c>
      <c r="B3203">
        <v>2017</v>
      </c>
      <c r="C3203" t="s">
        <v>34</v>
      </c>
      <c r="D3203" t="s">
        <v>49</v>
      </c>
      <c r="E3203" t="s">
        <v>35</v>
      </c>
      <c r="F3203">
        <v>4</v>
      </c>
      <c r="G3203" t="s">
        <v>38</v>
      </c>
      <c r="H3203" t="s">
        <v>46</v>
      </c>
      <c r="I3203" t="s">
        <v>37</v>
      </c>
      <c r="J3203">
        <v>1115</v>
      </c>
    </row>
    <row r="3204" spans="1:10" x14ac:dyDescent="0.25">
      <c r="A3204">
        <v>34</v>
      </c>
      <c r="B3204">
        <v>2017</v>
      </c>
      <c r="C3204" t="s">
        <v>34</v>
      </c>
      <c r="D3204" t="s">
        <v>49</v>
      </c>
      <c r="E3204" t="s">
        <v>35</v>
      </c>
      <c r="F3204">
        <v>5</v>
      </c>
      <c r="G3204" t="s">
        <v>45</v>
      </c>
      <c r="H3204" t="s">
        <v>2</v>
      </c>
      <c r="I3204" t="s">
        <v>51</v>
      </c>
      <c r="J3204">
        <v>654</v>
      </c>
    </row>
    <row r="3205" spans="1:10" x14ac:dyDescent="0.25">
      <c r="A3205">
        <v>34</v>
      </c>
      <c r="B3205">
        <v>2017</v>
      </c>
      <c r="C3205" t="s">
        <v>34</v>
      </c>
      <c r="D3205" t="s">
        <v>49</v>
      </c>
      <c r="E3205" t="s">
        <v>35</v>
      </c>
      <c r="F3205">
        <v>6</v>
      </c>
      <c r="G3205" t="s">
        <v>45</v>
      </c>
      <c r="H3205" t="s">
        <v>2</v>
      </c>
      <c r="I3205" t="s">
        <v>51</v>
      </c>
      <c r="J3205">
        <v>775.6</v>
      </c>
    </row>
    <row r="3206" spans="1:10" x14ac:dyDescent="0.25">
      <c r="A3206">
        <v>34</v>
      </c>
      <c r="B3206">
        <v>2018</v>
      </c>
      <c r="C3206" t="s">
        <v>34</v>
      </c>
      <c r="D3206" t="s">
        <v>48</v>
      </c>
      <c r="E3206" t="s">
        <v>35</v>
      </c>
      <c r="F3206">
        <v>1</v>
      </c>
      <c r="G3206" t="s">
        <v>45</v>
      </c>
      <c r="H3206" t="s">
        <v>2</v>
      </c>
      <c r="I3206" t="s">
        <v>37</v>
      </c>
      <c r="J3206">
        <v>765.3</v>
      </c>
    </row>
    <row r="3207" spans="1:10" x14ac:dyDescent="0.25">
      <c r="A3207">
        <v>34</v>
      </c>
      <c r="B3207">
        <v>2018</v>
      </c>
      <c r="C3207" t="s">
        <v>34</v>
      </c>
      <c r="D3207" t="s">
        <v>48</v>
      </c>
      <c r="E3207" t="s">
        <v>35</v>
      </c>
      <c r="F3207">
        <v>2</v>
      </c>
      <c r="G3207" t="s">
        <v>38</v>
      </c>
      <c r="H3207" t="s">
        <v>46</v>
      </c>
      <c r="I3207" t="s">
        <v>51</v>
      </c>
      <c r="J3207">
        <v>1248.2</v>
      </c>
    </row>
    <row r="3208" spans="1:10" x14ac:dyDescent="0.25">
      <c r="A3208">
        <v>34</v>
      </c>
      <c r="B3208">
        <v>2018</v>
      </c>
      <c r="C3208" t="s">
        <v>34</v>
      </c>
      <c r="D3208" t="s">
        <v>48</v>
      </c>
      <c r="E3208" t="s">
        <v>35</v>
      </c>
      <c r="F3208">
        <v>3</v>
      </c>
      <c r="G3208" t="s">
        <v>38</v>
      </c>
      <c r="H3208" t="s">
        <v>46</v>
      </c>
      <c r="I3208" t="s">
        <v>37</v>
      </c>
      <c r="J3208">
        <v>1125.7</v>
      </c>
    </row>
    <row r="3209" spans="1:10" x14ac:dyDescent="0.25">
      <c r="A3209">
        <v>34</v>
      </c>
      <c r="B3209">
        <v>2018</v>
      </c>
      <c r="C3209" t="s">
        <v>34</v>
      </c>
      <c r="D3209" t="s">
        <v>48</v>
      </c>
      <c r="E3209" t="s">
        <v>35</v>
      </c>
      <c r="F3209">
        <v>4</v>
      </c>
      <c r="G3209" t="s">
        <v>45</v>
      </c>
      <c r="H3209" t="s">
        <v>2</v>
      </c>
      <c r="I3209" t="s">
        <v>37</v>
      </c>
      <c r="J3209">
        <v>917.5</v>
      </c>
    </row>
    <row r="3210" spans="1:10" x14ac:dyDescent="0.25">
      <c r="A3210">
        <v>34</v>
      </c>
      <c r="B3210">
        <v>2018</v>
      </c>
      <c r="C3210" t="s">
        <v>34</v>
      </c>
      <c r="D3210" t="s">
        <v>48</v>
      </c>
      <c r="E3210" t="s">
        <v>35</v>
      </c>
      <c r="F3210">
        <v>5</v>
      </c>
      <c r="G3210" t="s">
        <v>45</v>
      </c>
      <c r="H3210" t="s">
        <v>46</v>
      </c>
      <c r="I3210" t="s">
        <v>37</v>
      </c>
      <c r="J3210">
        <v>1149</v>
      </c>
    </row>
    <row r="3211" spans="1:10" x14ac:dyDescent="0.25">
      <c r="A3211">
        <v>34</v>
      </c>
      <c r="B3211">
        <v>2018</v>
      </c>
      <c r="C3211" t="s">
        <v>34</v>
      </c>
      <c r="D3211" t="s">
        <v>48</v>
      </c>
      <c r="E3211" t="s">
        <v>35</v>
      </c>
      <c r="F3211">
        <v>6</v>
      </c>
      <c r="G3211" t="s">
        <v>38</v>
      </c>
      <c r="H3211" t="s">
        <v>2</v>
      </c>
      <c r="I3211" t="s">
        <v>51</v>
      </c>
      <c r="J3211">
        <v>869.5</v>
      </c>
    </row>
    <row r="3212" spans="1:10" x14ac:dyDescent="0.25">
      <c r="A3212">
        <v>34</v>
      </c>
      <c r="B3212">
        <v>2018</v>
      </c>
      <c r="C3212" t="s">
        <v>34</v>
      </c>
      <c r="D3212" t="s">
        <v>49</v>
      </c>
      <c r="E3212" t="s">
        <v>35</v>
      </c>
      <c r="F3212">
        <v>1</v>
      </c>
      <c r="G3212" t="s">
        <v>38</v>
      </c>
      <c r="H3212" t="s">
        <v>2</v>
      </c>
      <c r="I3212" t="s">
        <v>51</v>
      </c>
      <c r="J3212">
        <v>1121.8</v>
      </c>
    </row>
    <row r="3213" spans="1:10" x14ac:dyDescent="0.25">
      <c r="A3213">
        <v>34</v>
      </c>
      <c r="B3213">
        <v>2018</v>
      </c>
      <c r="C3213" t="s">
        <v>34</v>
      </c>
      <c r="D3213" t="s">
        <v>49</v>
      </c>
      <c r="E3213" t="s">
        <v>35</v>
      </c>
      <c r="F3213">
        <v>2</v>
      </c>
      <c r="G3213" t="s">
        <v>45</v>
      </c>
      <c r="H3213" t="s">
        <v>46</v>
      </c>
      <c r="I3213" t="s">
        <v>37</v>
      </c>
      <c r="J3213">
        <v>1434.5</v>
      </c>
    </row>
    <row r="3214" spans="1:10" x14ac:dyDescent="0.25">
      <c r="A3214">
        <v>34</v>
      </c>
      <c r="B3214">
        <v>2018</v>
      </c>
      <c r="C3214" t="s">
        <v>34</v>
      </c>
      <c r="D3214" t="s">
        <v>49</v>
      </c>
      <c r="E3214" t="s">
        <v>35</v>
      </c>
      <c r="F3214">
        <v>3</v>
      </c>
      <c r="G3214" t="s">
        <v>38</v>
      </c>
      <c r="H3214" t="s">
        <v>46</v>
      </c>
      <c r="I3214" t="s">
        <v>51</v>
      </c>
      <c r="J3214">
        <v>1256.0999999999999</v>
      </c>
    </row>
    <row r="3215" spans="1:10" x14ac:dyDescent="0.25">
      <c r="A3215">
        <v>34</v>
      </c>
      <c r="B3215">
        <v>2018</v>
      </c>
      <c r="C3215" t="s">
        <v>34</v>
      </c>
      <c r="D3215" t="s">
        <v>49</v>
      </c>
      <c r="E3215" t="s">
        <v>35</v>
      </c>
      <c r="F3215">
        <v>4</v>
      </c>
      <c r="G3215" t="s">
        <v>38</v>
      </c>
      <c r="H3215" t="s">
        <v>2</v>
      </c>
      <c r="I3215" t="s">
        <v>51</v>
      </c>
      <c r="J3215">
        <v>927.8</v>
      </c>
    </row>
    <row r="3216" spans="1:10" x14ac:dyDescent="0.25">
      <c r="A3216">
        <v>34</v>
      </c>
      <c r="B3216">
        <v>2018</v>
      </c>
      <c r="C3216" t="s">
        <v>34</v>
      </c>
      <c r="D3216" t="s">
        <v>49</v>
      </c>
      <c r="E3216" t="s">
        <v>35</v>
      </c>
      <c r="F3216">
        <v>5</v>
      </c>
      <c r="G3216" t="s">
        <v>45</v>
      </c>
      <c r="H3216" t="s">
        <v>46</v>
      </c>
      <c r="I3216" t="s">
        <v>51</v>
      </c>
      <c r="J3216">
        <v>1401.3</v>
      </c>
    </row>
    <row r="3217" spans="1:10" x14ac:dyDescent="0.25">
      <c r="A3217">
        <v>34</v>
      </c>
      <c r="B3217">
        <v>2018</v>
      </c>
      <c r="C3217" t="s">
        <v>34</v>
      </c>
      <c r="D3217" t="s">
        <v>49</v>
      </c>
      <c r="E3217" t="s">
        <v>35</v>
      </c>
      <c r="F3217">
        <v>6</v>
      </c>
      <c r="G3217" t="s">
        <v>45</v>
      </c>
      <c r="H3217" t="s">
        <v>46</v>
      </c>
      <c r="I3217" t="s">
        <v>37</v>
      </c>
      <c r="J3217">
        <v>1271.3</v>
      </c>
    </row>
    <row r="3218" spans="1:10" x14ac:dyDescent="0.25">
      <c r="A3218">
        <v>35</v>
      </c>
      <c r="B3218">
        <v>2017</v>
      </c>
      <c r="C3218" t="s">
        <v>34</v>
      </c>
      <c r="D3218" t="s">
        <v>48</v>
      </c>
      <c r="E3218" t="s">
        <v>35</v>
      </c>
      <c r="F3218">
        <v>1</v>
      </c>
      <c r="G3218" t="s">
        <v>45</v>
      </c>
      <c r="H3218" t="s">
        <v>2</v>
      </c>
      <c r="I3218" t="s">
        <v>37</v>
      </c>
      <c r="J3218">
        <v>528.20000000000005</v>
      </c>
    </row>
    <row r="3219" spans="1:10" x14ac:dyDescent="0.25">
      <c r="A3219">
        <v>35</v>
      </c>
      <c r="B3219">
        <v>2017</v>
      </c>
      <c r="C3219" t="s">
        <v>34</v>
      </c>
      <c r="D3219" t="s">
        <v>48</v>
      </c>
      <c r="E3219" t="s">
        <v>35</v>
      </c>
      <c r="F3219">
        <v>2</v>
      </c>
      <c r="G3219" t="s">
        <v>45</v>
      </c>
      <c r="H3219" t="s">
        <v>46</v>
      </c>
      <c r="I3219" t="s">
        <v>37</v>
      </c>
      <c r="J3219">
        <v>954.3</v>
      </c>
    </row>
    <row r="3220" spans="1:10" x14ac:dyDescent="0.25">
      <c r="A3220">
        <v>35</v>
      </c>
      <c r="B3220">
        <v>2017</v>
      </c>
      <c r="C3220" t="s">
        <v>34</v>
      </c>
      <c r="D3220" t="s">
        <v>48</v>
      </c>
      <c r="E3220" t="s">
        <v>35</v>
      </c>
      <c r="F3220">
        <v>3</v>
      </c>
      <c r="G3220" t="s">
        <v>45</v>
      </c>
      <c r="H3220" t="s">
        <v>2</v>
      </c>
      <c r="I3220" t="s">
        <v>37</v>
      </c>
      <c r="J3220">
        <v>556.1</v>
      </c>
    </row>
    <row r="3221" spans="1:10" x14ac:dyDescent="0.25">
      <c r="A3221">
        <v>35</v>
      </c>
      <c r="B3221">
        <v>2017</v>
      </c>
      <c r="C3221" t="s">
        <v>34</v>
      </c>
      <c r="D3221" t="s">
        <v>48</v>
      </c>
      <c r="E3221" t="s">
        <v>35</v>
      </c>
      <c r="F3221">
        <v>4</v>
      </c>
      <c r="G3221" t="s">
        <v>45</v>
      </c>
      <c r="H3221" t="s">
        <v>46</v>
      </c>
      <c r="I3221" t="s">
        <v>37</v>
      </c>
      <c r="J3221">
        <v>1062</v>
      </c>
    </row>
    <row r="3222" spans="1:10" x14ac:dyDescent="0.25">
      <c r="A3222">
        <v>35</v>
      </c>
      <c r="B3222">
        <v>2017</v>
      </c>
      <c r="C3222" t="s">
        <v>34</v>
      </c>
      <c r="D3222" t="s">
        <v>48</v>
      </c>
      <c r="E3222" t="s">
        <v>35</v>
      </c>
      <c r="F3222">
        <v>5</v>
      </c>
      <c r="G3222" t="s">
        <v>45</v>
      </c>
      <c r="H3222" t="s">
        <v>46</v>
      </c>
      <c r="I3222" t="s">
        <v>37</v>
      </c>
      <c r="J3222">
        <v>1106.2</v>
      </c>
    </row>
    <row r="3223" spans="1:10" x14ac:dyDescent="0.25">
      <c r="A3223">
        <v>35</v>
      </c>
      <c r="B3223">
        <v>2017</v>
      </c>
      <c r="C3223" t="s">
        <v>34</v>
      </c>
      <c r="D3223" t="s">
        <v>48</v>
      </c>
      <c r="E3223" t="s">
        <v>35</v>
      </c>
      <c r="F3223">
        <v>6</v>
      </c>
      <c r="G3223" t="s">
        <v>38</v>
      </c>
      <c r="H3223" t="s">
        <v>2</v>
      </c>
      <c r="I3223" t="s">
        <v>51</v>
      </c>
      <c r="J3223">
        <v>444.7</v>
      </c>
    </row>
    <row r="3224" spans="1:10" x14ac:dyDescent="0.25">
      <c r="A3224">
        <v>35</v>
      </c>
      <c r="B3224">
        <v>2017</v>
      </c>
      <c r="C3224" t="s">
        <v>34</v>
      </c>
      <c r="D3224" t="s">
        <v>49</v>
      </c>
      <c r="E3224" t="s">
        <v>35</v>
      </c>
      <c r="F3224">
        <v>1</v>
      </c>
      <c r="G3224" t="s">
        <v>38</v>
      </c>
      <c r="H3224" t="s">
        <v>46</v>
      </c>
      <c r="I3224" t="s">
        <v>37</v>
      </c>
      <c r="J3224">
        <v>1145.9000000000001</v>
      </c>
    </row>
    <row r="3225" spans="1:10" x14ac:dyDescent="0.25">
      <c r="A3225">
        <v>35</v>
      </c>
      <c r="B3225">
        <v>2017</v>
      </c>
      <c r="C3225" t="s">
        <v>34</v>
      </c>
      <c r="D3225" t="s">
        <v>49</v>
      </c>
      <c r="E3225" t="s">
        <v>35</v>
      </c>
      <c r="F3225">
        <v>2</v>
      </c>
      <c r="G3225" t="s">
        <v>45</v>
      </c>
      <c r="H3225" t="s">
        <v>2</v>
      </c>
      <c r="I3225" t="s">
        <v>37</v>
      </c>
      <c r="J3225">
        <v>646.70000000000005</v>
      </c>
    </row>
    <row r="3226" spans="1:10" x14ac:dyDescent="0.25">
      <c r="A3226">
        <v>35</v>
      </c>
      <c r="B3226">
        <v>2017</v>
      </c>
      <c r="C3226" t="s">
        <v>34</v>
      </c>
      <c r="D3226" t="s">
        <v>49</v>
      </c>
      <c r="E3226" t="s">
        <v>35</v>
      </c>
      <c r="F3226">
        <v>3</v>
      </c>
      <c r="G3226" t="s">
        <v>38</v>
      </c>
      <c r="H3226" t="s">
        <v>46</v>
      </c>
      <c r="I3226" t="s">
        <v>51</v>
      </c>
      <c r="J3226">
        <v>1160.5999999999999</v>
      </c>
    </row>
    <row r="3227" spans="1:10" x14ac:dyDescent="0.25">
      <c r="A3227">
        <v>35</v>
      </c>
      <c r="B3227">
        <v>2017</v>
      </c>
      <c r="C3227" t="s">
        <v>34</v>
      </c>
      <c r="D3227" t="s">
        <v>49</v>
      </c>
      <c r="E3227" t="s">
        <v>35</v>
      </c>
      <c r="F3227">
        <v>4</v>
      </c>
      <c r="G3227" t="s">
        <v>38</v>
      </c>
      <c r="H3227" t="s">
        <v>46</v>
      </c>
      <c r="I3227" t="s">
        <v>37</v>
      </c>
      <c r="J3227">
        <v>1091.5</v>
      </c>
    </row>
    <row r="3228" spans="1:10" x14ac:dyDescent="0.25">
      <c r="A3228">
        <v>35</v>
      </c>
      <c r="B3228">
        <v>2017</v>
      </c>
      <c r="C3228" t="s">
        <v>34</v>
      </c>
      <c r="D3228" t="s">
        <v>49</v>
      </c>
      <c r="E3228" t="s">
        <v>35</v>
      </c>
      <c r="F3228">
        <v>5</v>
      </c>
      <c r="G3228" t="s">
        <v>45</v>
      </c>
      <c r="H3228" t="s">
        <v>2</v>
      </c>
      <c r="I3228" t="s">
        <v>51</v>
      </c>
      <c r="J3228">
        <v>620</v>
      </c>
    </row>
    <row r="3229" spans="1:10" x14ac:dyDescent="0.25">
      <c r="A3229">
        <v>35</v>
      </c>
      <c r="B3229">
        <v>2017</v>
      </c>
      <c r="C3229" t="s">
        <v>34</v>
      </c>
      <c r="D3229" t="s">
        <v>49</v>
      </c>
      <c r="E3229" t="s">
        <v>35</v>
      </c>
      <c r="F3229">
        <v>6</v>
      </c>
      <c r="G3229" t="s">
        <v>45</v>
      </c>
      <c r="H3229" t="s">
        <v>46</v>
      </c>
      <c r="I3229" t="s">
        <v>51</v>
      </c>
      <c r="J3229">
        <v>1185</v>
      </c>
    </row>
    <row r="3230" spans="1:10" x14ac:dyDescent="0.25">
      <c r="A3230">
        <v>35</v>
      </c>
      <c r="B3230">
        <v>2018</v>
      </c>
      <c r="C3230" t="s">
        <v>34</v>
      </c>
      <c r="D3230" t="s">
        <v>48</v>
      </c>
      <c r="E3230" t="s">
        <v>35</v>
      </c>
      <c r="F3230">
        <v>1</v>
      </c>
      <c r="G3230" t="s">
        <v>45</v>
      </c>
      <c r="H3230" t="s">
        <v>2</v>
      </c>
      <c r="I3230" t="s">
        <v>37</v>
      </c>
      <c r="J3230">
        <v>756.3</v>
      </c>
    </row>
    <row r="3231" spans="1:10" x14ac:dyDescent="0.25">
      <c r="A3231">
        <v>35</v>
      </c>
      <c r="B3231">
        <v>2018</v>
      </c>
      <c r="C3231" t="s">
        <v>34</v>
      </c>
      <c r="D3231" t="s">
        <v>48</v>
      </c>
      <c r="E3231" t="s">
        <v>35</v>
      </c>
      <c r="F3231">
        <v>2</v>
      </c>
      <c r="G3231" t="s">
        <v>45</v>
      </c>
      <c r="H3231" t="s">
        <v>2</v>
      </c>
      <c r="I3231" t="s">
        <v>37</v>
      </c>
      <c r="J3231">
        <v>780</v>
      </c>
    </row>
    <row r="3232" spans="1:10" x14ac:dyDescent="0.25">
      <c r="A3232">
        <v>35</v>
      </c>
      <c r="B3232">
        <v>2018</v>
      </c>
      <c r="C3232" t="s">
        <v>34</v>
      </c>
      <c r="D3232" t="s">
        <v>48</v>
      </c>
      <c r="E3232" t="s">
        <v>35</v>
      </c>
      <c r="F3232">
        <v>3</v>
      </c>
      <c r="G3232" t="s">
        <v>38</v>
      </c>
      <c r="H3232" t="s">
        <v>46</v>
      </c>
      <c r="I3232" t="s">
        <v>51</v>
      </c>
      <c r="J3232">
        <v>1228.3</v>
      </c>
    </row>
    <row r="3233" spans="1:10" x14ac:dyDescent="0.25">
      <c r="A3233">
        <v>35</v>
      </c>
      <c r="B3233">
        <v>2018</v>
      </c>
      <c r="C3233" t="s">
        <v>34</v>
      </c>
      <c r="D3233" t="s">
        <v>48</v>
      </c>
      <c r="E3233" t="s">
        <v>35</v>
      </c>
      <c r="F3233">
        <v>4</v>
      </c>
      <c r="G3233" t="s">
        <v>38</v>
      </c>
      <c r="H3233" t="s">
        <v>46</v>
      </c>
      <c r="I3233" t="s">
        <v>37</v>
      </c>
      <c r="J3233">
        <v>1117.4000000000001</v>
      </c>
    </row>
    <row r="3234" spans="1:10" x14ac:dyDescent="0.25">
      <c r="A3234">
        <v>35</v>
      </c>
      <c r="B3234">
        <v>2018</v>
      </c>
      <c r="C3234" t="s">
        <v>34</v>
      </c>
      <c r="D3234" t="s">
        <v>48</v>
      </c>
      <c r="E3234" t="s">
        <v>35</v>
      </c>
      <c r="F3234">
        <v>5</v>
      </c>
      <c r="G3234" t="s">
        <v>45</v>
      </c>
      <c r="H3234" t="s">
        <v>2</v>
      </c>
      <c r="I3234" t="s">
        <v>51</v>
      </c>
      <c r="J3234">
        <v>720.2</v>
      </c>
    </row>
    <row r="3235" spans="1:10" x14ac:dyDescent="0.25">
      <c r="A3235">
        <v>35</v>
      </c>
      <c r="B3235">
        <v>2018</v>
      </c>
      <c r="C3235" t="s">
        <v>34</v>
      </c>
      <c r="D3235" t="s">
        <v>48</v>
      </c>
      <c r="E3235" t="s">
        <v>35</v>
      </c>
      <c r="F3235">
        <v>6</v>
      </c>
      <c r="G3235" t="s">
        <v>45</v>
      </c>
      <c r="H3235" t="s">
        <v>2</v>
      </c>
      <c r="I3235" t="s">
        <v>37</v>
      </c>
      <c r="J3235">
        <v>898.6</v>
      </c>
    </row>
    <row r="3236" spans="1:10" x14ac:dyDescent="0.25">
      <c r="A3236">
        <v>35</v>
      </c>
      <c r="B3236">
        <v>2018</v>
      </c>
      <c r="C3236" t="s">
        <v>34</v>
      </c>
      <c r="D3236" t="s">
        <v>49</v>
      </c>
      <c r="E3236" t="s">
        <v>35</v>
      </c>
      <c r="F3236">
        <v>1</v>
      </c>
      <c r="G3236" t="s">
        <v>45</v>
      </c>
      <c r="H3236" t="s">
        <v>2</v>
      </c>
      <c r="I3236" t="s">
        <v>51</v>
      </c>
      <c r="J3236">
        <v>923.2</v>
      </c>
    </row>
    <row r="3237" spans="1:10" x14ac:dyDescent="0.25">
      <c r="A3237">
        <v>35</v>
      </c>
      <c r="B3237">
        <v>2018</v>
      </c>
      <c r="C3237" t="s">
        <v>34</v>
      </c>
      <c r="D3237" t="s">
        <v>49</v>
      </c>
      <c r="E3237" t="s">
        <v>35</v>
      </c>
      <c r="F3237">
        <v>2</v>
      </c>
      <c r="G3237" t="s">
        <v>38</v>
      </c>
      <c r="H3237" t="s">
        <v>2</v>
      </c>
      <c r="I3237" t="s">
        <v>37</v>
      </c>
      <c r="J3237">
        <v>944.1</v>
      </c>
    </row>
    <row r="3238" spans="1:10" x14ac:dyDescent="0.25">
      <c r="A3238">
        <v>35</v>
      </c>
      <c r="B3238">
        <v>2018</v>
      </c>
      <c r="C3238" t="s">
        <v>34</v>
      </c>
      <c r="D3238" t="s">
        <v>49</v>
      </c>
      <c r="E3238" t="s">
        <v>35</v>
      </c>
      <c r="F3238">
        <v>3</v>
      </c>
      <c r="G3238" t="s">
        <v>38</v>
      </c>
      <c r="H3238" t="s">
        <v>46</v>
      </c>
      <c r="I3238" t="s">
        <v>51</v>
      </c>
      <c r="J3238">
        <v>1278.2</v>
      </c>
    </row>
    <row r="3239" spans="1:10" x14ac:dyDescent="0.25">
      <c r="A3239">
        <v>35</v>
      </c>
      <c r="B3239">
        <v>2018</v>
      </c>
      <c r="C3239" t="s">
        <v>34</v>
      </c>
      <c r="D3239" t="s">
        <v>49</v>
      </c>
      <c r="E3239" t="s">
        <v>35</v>
      </c>
      <c r="F3239">
        <v>4</v>
      </c>
      <c r="G3239" t="s">
        <v>38</v>
      </c>
      <c r="H3239" t="s">
        <v>2</v>
      </c>
      <c r="I3239" t="s">
        <v>37</v>
      </c>
      <c r="J3239">
        <v>861.4</v>
      </c>
    </row>
    <row r="3240" spans="1:10" x14ac:dyDescent="0.25">
      <c r="A3240">
        <v>35</v>
      </c>
      <c r="B3240">
        <v>2018</v>
      </c>
      <c r="C3240" t="s">
        <v>34</v>
      </c>
      <c r="D3240" t="s">
        <v>49</v>
      </c>
      <c r="E3240" t="s">
        <v>35</v>
      </c>
      <c r="F3240">
        <v>5</v>
      </c>
      <c r="G3240" t="s">
        <v>45</v>
      </c>
      <c r="H3240" t="s">
        <v>46</v>
      </c>
      <c r="I3240" t="s">
        <v>37</v>
      </c>
      <c r="J3240">
        <v>1338.1</v>
      </c>
    </row>
    <row r="3241" spans="1:10" x14ac:dyDescent="0.25">
      <c r="A3241">
        <v>35</v>
      </c>
      <c r="B3241">
        <v>2018</v>
      </c>
      <c r="C3241" t="s">
        <v>34</v>
      </c>
      <c r="D3241" t="s">
        <v>49</v>
      </c>
      <c r="E3241" t="s">
        <v>35</v>
      </c>
      <c r="F3241">
        <v>6</v>
      </c>
      <c r="G3241" t="s">
        <v>38</v>
      </c>
      <c r="H3241" t="s">
        <v>46</v>
      </c>
      <c r="I3241" t="s">
        <v>51</v>
      </c>
      <c r="J3241">
        <v>1313.7</v>
      </c>
    </row>
    <row r="3242" spans="1:10" x14ac:dyDescent="0.25">
      <c r="A3242">
        <v>36</v>
      </c>
      <c r="B3242">
        <v>2017</v>
      </c>
      <c r="C3242" t="s">
        <v>34</v>
      </c>
      <c r="D3242" t="s">
        <v>48</v>
      </c>
      <c r="E3242" t="s">
        <v>35</v>
      </c>
      <c r="F3242">
        <v>1</v>
      </c>
      <c r="G3242" t="s">
        <v>38</v>
      </c>
      <c r="H3242" t="s">
        <v>2</v>
      </c>
      <c r="I3242" t="s">
        <v>51</v>
      </c>
      <c r="J3242">
        <v>551.70000000000005</v>
      </c>
    </row>
    <row r="3243" spans="1:10" x14ac:dyDescent="0.25">
      <c r="A3243">
        <v>36</v>
      </c>
      <c r="B3243">
        <v>2017</v>
      </c>
      <c r="C3243" t="s">
        <v>34</v>
      </c>
      <c r="D3243" t="s">
        <v>48</v>
      </c>
      <c r="E3243" t="s">
        <v>35</v>
      </c>
      <c r="F3243">
        <v>2</v>
      </c>
      <c r="G3243" t="s">
        <v>38</v>
      </c>
      <c r="H3243" t="s">
        <v>46</v>
      </c>
      <c r="I3243" t="s">
        <v>51</v>
      </c>
      <c r="J3243">
        <v>923.7</v>
      </c>
    </row>
    <row r="3244" spans="1:10" x14ac:dyDescent="0.25">
      <c r="A3244">
        <v>36</v>
      </c>
      <c r="B3244">
        <v>2017</v>
      </c>
      <c r="C3244" t="s">
        <v>34</v>
      </c>
      <c r="D3244" t="s">
        <v>48</v>
      </c>
      <c r="E3244" t="s">
        <v>35</v>
      </c>
      <c r="F3244">
        <v>3</v>
      </c>
      <c r="G3244" t="s">
        <v>38</v>
      </c>
      <c r="H3244" t="s">
        <v>46</v>
      </c>
      <c r="I3244" t="s">
        <v>51</v>
      </c>
      <c r="J3244">
        <v>1049.5</v>
      </c>
    </row>
    <row r="3245" spans="1:10" x14ac:dyDescent="0.25">
      <c r="A3245">
        <v>36</v>
      </c>
      <c r="B3245">
        <v>2017</v>
      </c>
      <c r="C3245" t="s">
        <v>34</v>
      </c>
      <c r="D3245" t="s">
        <v>48</v>
      </c>
      <c r="E3245" t="s">
        <v>35</v>
      </c>
      <c r="F3245">
        <v>4</v>
      </c>
      <c r="G3245" t="s">
        <v>38</v>
      </c>
      <c r="H3245" t="s">
        <v>46</v>
      </c>
      <c r="I3245" t="s">
        <v>51</v>
      </c>
      <c r="J3245">
        <v>1087.4000000000001</v>
      </c>
    </row>
    <row r="3246" spans="1:10" x14ac:dyDescent="0.25">
      <c r="A3246">
        <v>36</v>
      </c>
      <c r="B3246">
        <v>2017</v>
      </c>
      <c r="C3246" t="s">
        <v>34</v>
      </c>
      <c r="D3246" t="s">
        <v>48</v>
      </c>
      <c r="E3246" t="s">
        <v>35</v>
      </c>
      <c r="F3246">
        <v>5</v>
      </c>
      <c r="G3246" t="s">
        <v>38</v>
      </c>
      <c r="H3246" t="s">
        <v>2</v>
      </c>
      <c r="I3246" t="s">
        <v>37</v>
      </c>
      <c r="J3246">
        <v>554</v>
      </c>
    </row>
    <row r="3247" spans="1:10" x14ac:dyDescent="0.25">
      <c r="A3247">
        <v>36</v>
      </c>
      <c r="B3247">
        <v>2017</v>
      </c>
      <c r="C3247" t="s">
        <v>34</v>
      </c>
      <c r="D3247" t="s">
        <v>48</v>
      </c>
      <c r="E3247" t="s">
        <v>35</v>
      </c>
      <c r="F3247">
        <v>6</v>
      </c>
      <c r="G3247" t="s">
        <v>38</v>
      </c>
      <c r="H3247" t="s">
        <v>46</v>
      </c>
      <c r="I3247" t="s">
        <v>51</v>
      </c>
      <c r="J3247">
        <v>955.2</v>
      </c>
    </row>
    <row r="3248" spans="1:10" x14ac:dyDescent="0.25">
      <c r="A3248">
        <v>36</v>
      </c>
      <c r="B3248">
        <v>2017</v>
      </c>
      <c r="C3248" t="s">
        <v>34</v>
      </c>
      <c r="D3248" t="s">
        <v>49</v>
      </c>
      <c r="E3248" t="s">
        <v>35</v>
      </c>
      <c r="F3248">
        <v>1</v>
      </c>
      <c r="G3248" t="s">
        <v>45</v>
      </c>
      <c r="H3248" t="s">
        <v>46</v>
      </c>
      <c r="I3248" t="s">
        <v>37</v>
      </c>
      <c r="J3248">
        <v>1197.5</v>
      </c>
    </row>
    <row r="3249" spans="1:10" x14ac:dyDescent="0.25">
      <c r="A3249">
        <v>36</v>
      </c>
      <c r="B3249">
        <v>2017</v>
      </c>
      <c r="C3249" t="s">
        <v>34</v>
      </c>
      <c r="D3249" t="s">
        <v>49</v>
      </c>
      <c r="E3249" t="s">
        <v>35</v>
      </c>
      <c r="F3249">
        <v>2</v>
      </c>
      <c r="G3249" t="s">
        <v>38</v>
      </c>
      <c r="H3249" t="s">
        <v>46</v>
      </c>
      <c r="I3249" t="s">
        <v>37</v>
      </c>
      <c r="J3249">
        <v>995</v>
      </c>
    </row>
    <row r="3250" spans="1:10" x14ac:dyDescent="0.25">
      <c r="A3250">
        <v>36</v>
      </c>
      <c r="B3250">
        <v>2017</v>
      </c>
      <c r="C3250" t="s">
        <v>34</v>
      </c>
      <c r="D3250" t="s">
        <v>49</v>
      </c>
      <c r="E3250" t="s">
        <v>35</v>
      </c>
      <c r="F3250">
        <v>3</v>
      </c>
      <c r="G3250" t="s">
        <v>38</v>
      </c>
      <c r="H3250" t="s">
        <v>2</v>
      </c>
      <c r="I3250" t="s">
        <v>51</v>
      </c>
      <c r="J3250">
        <v>628.4</v>
      </c>
    </row>
    <row r="3251" spans="1:10" x14ac:dyDescent="0.25">
      <c r="A3251">
        <v>36</v>
      </c>
      <c r="B3251">
        <v>2017</v>
      </c>
      <c r="C3251" t="s">
        <v>34</v>
      </c>
      <c r="D3251" t="s">
        <v>49</v>
      </c>
      <c r="E3251" t="s">
        <v>35</v>
      </c>
      <c r="F3251">
        <v>4</v>
      </c>
      <c r="G3251" t="s">
        <v>45</v>
      </c>
      <c r="H3251" t="s">
        <v>2</v>
      </c>
      <c r="I3251" t="s">
        <v>51</v>
      </c>
      <c r="J3251">
        <v>746.5</v>
      </c>
    </row>
    <row r="3252" spans="1:10" x14ac:dyDescent="0.25">
      <c r="A3252">
        <v>36</v>
      </c>
      <c r="B3252">
        <v>2017</v>
      </c>
      <c r="C3252" t="s">
        <v>34</v>
      </c>
      <c r="D3252" t="s">
        <v>49</v>
      </c>
      <c r="E3252" t="s">
        <v>35</v>
      </c>
      <c r="F3252">
        <v>5</v>
      </c>
      <c r="G3252" t="s">
        <v>38</v>
      </c>
      <c r="H3252" t="s">
        <v>2</v>
      </c>
      <c r="I3252" t="s">
        <v>51</v>
      </c>
      <c r="J3252">
        <v>708.8</v>
      </c>
    </row>
    <row r="3253" spans="1:10" x14ac:dyDescent="0.25">
      <c r="A3253">
        <v>36</v>
      </c>
      <c r="B3253">
        <v>2017</v>
      </c>
      <c r="C3253" t="s">
        <v>34</v>
      </c>
      <c r="D3253" t="s">
        <v>49</v>
      </c>
      <c r="E3253" t="s">
        <v>35</v>
      </c>
      <c r="F3253">
        <v>6</v>
      </c>
      <c r="G3253" t="s">
        <v>45</v>
      </c>
      <c r="H3253" t="s">
        <v>2</v>
      </c>
      <c r="I3253" t="s">
        <v>51</v>
      </c>
      <c r="J3253">
        <v>785</v>
      </c>
    </row>
    <row r="3254" spans="1:10" x14ac:dyDescent="0.25">
      <c r="A3254">
        <v>36</v>
      </c>
      <c r="B3254">
        <v>2018</v>
      </c>
      <c r="C3254" t="s">
        <v>34</v>
      </c>
      <c r="D3254" t="s">
        <v>48</v>
      </c>
      <c r="E3254" t="s">
        <v>35</v>
      </c>
      <c r="F3254">
        <v>1</v>
      </c>
      <c r="G3254" t="s">
        <v>38</v>
      </c>
      <c r="H3254" t="s">
        <v>2</v>
      </c>
      <c r="I3254" t="s">
        <v>37</v>
      </c>
      <c r="J3254">
        <v>934.7</v>
      </c>
    </row>
    <row r="3255" spans="1:10" x14ac:dyDescent="0.25">
      <c r="A3255">
        <v>36</v>
      </c>
      <c r="B3255">
        <v>2018</v>
      </c>
      <c r="C3255" t="s">
        <v>34</v>
      </c>
      <c r="D3255" t="s">
        <v>48</v>
      </c>
      <c r="E3255" t="s">
        <v>35</v>
      </c>
      <c r="F3255">
        <v>2</v>
      </c>
      <c r="G3255" t="s">
        <v>45</v>
      </c>
      <c r="H3255" t="s">
        <v>2</v>
      </c>
      <c r="I3255" t="s">
        <v>51</v>
      </c>
      <c r="J3255">
        <v>875.3</v>
      </c>
    </row>
    <row r="3256" spans="1:10" x14ac:dyDescent="0.25">
      <c r="A3256">
        <v>36</v>
      </c>
      <c r="B3256">
        <v>2018</v>
      </c>
      <c r="C3256" t="s">
        <v>34</v>
      </c>
      <c r="D3256" t="s">
        <v>48</v>
      </c>
      <c r="E3256" t="s">
        <v>35</v>
      </c>
      <c r="F3256">
        <v>3</v>
      </c>
      <c r="G3256" t="s">
        <v>38</v>
      </c>
      <c r="H3256" t="s">
        <v>46</v>
      </c>
      <c r="I3256" t="s">
        <v>37</v>
      </c>
      <c r="J3256">
        <v>1161.5999999999999</v>
      </c>
    </row>
    <row r="3257" spans="1:10" x14ac:dyDescent="0.25">
      <c r="A3257">
        <v>36</v>
      </c>
      <c r="B3257">
        <v>2018</v>
      </c>
      <c r="C3257" t="s">
        <v>34</v>
      </c>
      <c r="D3257" t="s">
        <v>48</v>
      </c>
      <c r="E3257" t="s">
        <v>35</v>
      </c>
      <c r="F3257">
        <v>4</v>
      </c>
      <c r="G3257" t="s">
        <v>45</v>
      </c>
      <c r="H3257" t="s">
        <v>46</v>
      </c>
      <c r="I3257" t="s">
        <v>37</v>
      </c>
      <c r="J3257">
        <v>1134.7</v>
      </c>
    </row>
    <row r="3258" spans="1:10" x14ac:dyDescent="0.25">
      <c r="A3258">
        <v>36</v>
      </c>
      <c r="B3258">
        <v>2018</v>
      </c>
      <c r="C3258" t="s">
        <v>34</v>
      </c>
      <c r="D3258" t="s">
        <v>48</v>
      </c>
      <c r="E3258" t="s">
        <v>35</v>
      </c>
      <c r="F3258">
        <v>5</v>
      </c>
      <c r="G3258" t="s">
        <v>45</v>
      </c>
      <c r="H3258" t="s">
        <v>2</v>
      </c>
      <c r="I3258" t="s">
        <v>37</v>
      </c>
      <c r="J3258">
        <v>898.5</v>
      </c>
    </row>
    <row r="3259" spans="1:10" x14ac:dyDescent="0.25">
      <c r="A3259">
        <v>36</v>
      </c>
      <c r="B3259">
        <v>2018</v>
      </c>
      <c r="C3259" t="s">
        <v>34</v>
      </c>
      <c r="D3259" t="s">
        <v>48</v>
      </c>
      <c r="E3259" t="s">
        <v>35</v>
      </c>
      <c r="F3259">
        <v>6</v>
      </c>
      <c r="G3259" t="s">
        <v>38</v>
      </c>
      <c r="H3259" t="s">
        <v>46</v>
      </c>
      <c r="I3259" t="s">
        <v>37</v>
      </c>
      <c r="J3259">
        <v>1128.8</v>
      </c>
    </row>
    <row r="3260" spans="1:10" x14ac:dyDescent="0.25">
      <c r="A3260">
        <v>36</v>
      </c>
      <c r="B3260">
        <v>2018</v>
      </c>
      <c r="C3260" t="s">
        <v>34</v>
      </c>
      <c r="D3260" t="s">
        <v>49</v>
      </c>
      <c r="E3260" t="s">
        <v>35</v>
      </c>
      <c r="F3260">
        <v>1</v>
      </c>
      <c r="G3260" t="s">
        <v>45</v>
      </c>
      <c r="H3260" t="s">
        <v>46</v>
      </c>
      <c r="I3260" t="s">
        <v>37</v>
      </c>
      <c r="J3260">
        <v>1180.8</v>
      </c>
    </row>
    <row r="3261" spans="1:10" x14ac:dyDescent="0.25">
      <c r="A3261">
        <v>36</v>
      </c>
      <c r="B3261">
        <v>2018</v>
      </c>
      <c r="C3261" t="s">
        <v>34</v>
      </c>
      <c r="D3261" t="s">
        <v>49</v>
      </c>
      <c r="E3261" t="s">
        <v>35</v>
      </c>
      <c r="F3261">
        <v>2</v>
      </c>
      <c r="G3261" t="s">
        <v>38</v>
      </c>
      <c r="H3261" t="s">
        <v>46</v>
      </c>
      <c r="I3261" t="s">
        <v>37</v>
      </c>
      <c r="J3261">
        <v>1245.4000000000001</v>
      </c>
    </row>
    <row r="3262" spans="1:10" x14ac:dyDescent="0.25">
      <c r="A3262">
        <v>36</v>
      </c>
      <c r="B3262">
        <v>2018</v>
      </c>
      <c r="C3262" t="s">
        <v>34</v>
      </c>
      <c r="D3262" t="s">
        <v>49</v>
      </c>
      <c r="E3262" t="s">
        <v>35</v>
      </c>
      <c r="F3262">
        <v>3</v>
      </c>
      <c r="G3262" t="s">
        <v>45</v>
      </c>
      <c r="H3262" t="s">
        <v>46</v>
      </c>
      <c r="I3262" t="s">
        <v>51</v>
      </c>
      <c r="J3262">
        <v>1299.8</v>
      </c>
    </row>
    <row r="3263" spans="1:10" x14ac:dyDescent="0.25">
      <c r="A3263">
        <v>36</v>
      </c>
      <c r="B3263">
        <v>2018</v>
      </c>
      <c r="C3263" t="s">
        <v>34</v>
      </c>
      <c r="D3263" t="s">
        <v>49</v>
      </c>
      <c r="E3263" t="s">
        <v>35</v>
      </c>
      <c r="F3263">
        <v>4</v>
      </c>
      <c r="G3263" t="s">
        <v>45</v>
      </c>
      <c r="H3263" t="s">
        <v>46</v>
      </c>
      <c r="I3263" t="s">
        <v>37</v>
      </c>
      <c r="J3263">
        <v>1306.7</v>
      </c>
    </row>
    <row r="3264" spans="1:10" x14ac:dyDescent="0.25">
      <c r="A3264">
        <v>36</v>
      </c>
      <c r="B3264">
        <v>2018</v>
      </c>
      <c r="C3264" t="s">
        <v>34</v>
      </c>
      <c r="D3264" t="s">
        <v>49</v>
      </c>
      <c r="E3264" t="s">
        <v>35</v>
      </c>
      <c r="F3264">
        <v>5</v>
      </c>
      <c r="G3264" t="s">
        <v>45</v>
      </c>
      <c r="H3264" t="s">
        <v>46</v>
      </c>
      <c r="I3264" t="s">
        <v>51</v>
      </c>
      <c r="J3264">
        <v>1410.6</v>
      </c>
    </row>
    <row r="3265" spans="1:10" x14ac:dyDescent="0.25">
      <c r="A3265">
        <v>36</v>
      </c>
      <c r="B3265">
        <v>2018</v>
      </c>
      <c r="C3265" t="s">
        <v>34</v>
      </c>
      <c r="D3265" t="s">
        <v>49</v>
      </c>
      <c r="E3265" t="s">
        <v>35</v>
      </c>
      <c r="F3265">
        <v>6</v>
      </c>
      <c r="G3265" t="s">
        <v>38</v>
      </c>
      <c r="H3265" t="s">
        <v>2</v>
      </c>
      <c r="I3265" t="s">
        <v>37</v>
      </c>
      <c r="J3265">
        <v>888.1</v>
      </c>
    </row>
    <row r="3266" spans="1:10" x14ac:dyDescent="0.25">
      <c r="A3266">
        <v>37</v>
      </c>
      <c r="B3266">
        <v>2017</v>
      </c>
      <c r="C3266" t="s">
        <v>34</v>
      </c>
      <c r="D3266" t="s">
        <v>48</v>
      </c>
      <c r="E3266" t="s">
        <v>35</v>
      </c>
      <c r="F3266">
        <v>1</v>
      </c>
      <c r="G3266" t="s">
        <v>38</v>
      </c>
      <c r="H3266" t="s">
        <v>46</v>
      </c>
      <c r="I3266" t="s">
        <v>51</v>
      </c>
      <c r="J3266">
        <v>999.6</v>
      </c>
    </row>
    <row r="3267" spans="1:10" x14ac:dyDescent="0.25">
      <c r="A3267">
        <v>37</v>
      </c>
      <c r="B3267">
        <v>2017</v>
      </c>
      <c r="C3267" t="s">
        <v>34</v>
      </c>
      <c r="D3267" t="s">
        <v>48</v>
      </c>
      <c r="E3267" t="s">
        <v>35</v>
      </c>
      <c r="F3267">
        <v>2</v>
      </c>
      <c r="G3267" t="s">
        <v>45</v>
      </c>
      <c r="H3267" t="s">
        <v>2</v>
      </c>
      <c r="I3267" t="s">
        <v>37</v>
      </c>
      <c r="J3267">
        <v>379.8</v>
      </c>
    </row>
    <row r="3268" spans="1:10" x14ac:dyDescent="0.25">
      <c r="A3268">
        <v>37</v>
      </c>
      <c r="B3268">
        <v>2017</v>
      </c>
      <c r="C3268" t="s">
        <v>34</v>
      </c>
      <c r="D3268" t="s">
        <v>48</v>
      </c>
      <c r="E3268" t="s">
        <v>35</v>
      </c>
      <c r="F3268">
        <v>3</v>
      </c>
      <c r="G3268" t="s">
        <v>38</v>
      </c>
      <c r="H3268" t="s">
        <v>46</v>
      </c>
      <c r="I3268" t="s">
        <v>37</v>
      </c>
      <c r="J3268">
        <v>961.7</v>
      </c>
    </row>
    <row r="3269" spans="1:10" x14ac:dyDescent="0.25">
      <c r="A3269">
        <v>37</v>
      </c>
      <c r="B3269">
        <v>2017</v>
      </c>
      <c r="C3269" t="s">
        <v>34</v>
      </c>
      <c r="D3269" t="s">
        <v>48</v>
      </c>
      <c r="E3269" t="s">
        <v>35</v>
      </c>
      <c r="F3269">
        <v>4</v>
      </c>
      <c r="G3269" t="s">
        <v>45</v>
      </c>
      <c r="H3269" t="s">
        <v>2</v>
      </c>
      <c r="I3269" t="s">
        <v>51</v>
      </c>
      <c r="J3269">
        <v>599</v>
      </c>
    </row>
    <row r="3270" spans="1:10" x14ac:dyDescent="0.25">
      <c r="A3270">
        <v>37</v>
      </c>
      <c r="B3270">
        <v>2017</v>
      </c>
      <c r="C3270" t="s">
        <v>34</v>
      </c>
      <c r="D3270" t="s">
        <v>48</v>
      </c>
      <c r="E3270" t="s">
        <v>35</v>
      </c>
      <c r="F3270">
        <v>5</v>
      </c>
      <c r="G3270" t="s">
        <v>38</v>
      </c>
      <c r="H3270" t="s">
        <v>46</v>
      </c>
      <c r="I3270" t="s">
        <v>37</v>
      </c>
      <c r="J3270">
        <v>1098.8</v>
      </c>
    </row>
    <row r="3271" spans="1:10" x14ac:dyDescent="0.25">
      <c r="A3271">
        <v>37</v>
      </c>
      <c r="B3271">
        <v>2017</v>
      </c>
      <c r="C3271" t="s">
        <v>34</v>
      </c>
      <c r="D3271" t="s">
        <v>48</v>
      </c>
      <c r="E3271" t="s">
        <v>35</v>
      </c>
      <c r="F3271">
        <v>6</v>
      </c>
      <c r="G3271" t="s">
        <v>45</v>
      </c>
      <c r="H3271" t="s">
        <v>2</v>
      </c>
      <c r="I3271" t="s">
        <v>51</v>
      </c>
      <c r="J3271">
        <v>690.5</v>
      </c>
    </row>
    <row r="3272" spans="1:10" x14ac:dyDescent="0.25">
      <c r="A3272">
        <v>37</v>
      </c>
      <c r="B3272">
        <v>2017</v>
      </c>
      <c r="C3272" t="s">
        <v>34</v>
      </c>
      <c r="D3272" t="s">
        <v>49</v>
      </c>
      <c r="E3272" t="s">
        <v>35</v>
      </c>
      <c r="F3272">
        <v>1</v>
      </c>
      <c r="G3272" t="s">
        <v>38</v>
      </c>
      <c r="H3272" t="s">
        <v>2</v>
      </c>
      <c r="I3272" t="s">
        <v>51</v>
      </c>
      <c r="J3272">
        <v>765.9</v>
      </c>
    </row>
    <row r="3273" spans="1:10" x14ac:dyDescent="0.25">
      <c r="A3273">
        <v>37</v>
      </c>
      <c r="B3273">
        <v>2017</v>
      </c>
      <c r="C3273" t="s">
        <v>34</v>
      </c>
      <c r="D3273" t="s">
        <v>49</v>
      </c>
      <c r="E3273" t="s">
        <v>35</v>
      </c>
      <c r="F3273">
        <v>2</v>
      </c>
      <c r="G3273" t="s">
        <v>45</v>
      </c>
      <c r="H3273" t="s">
        <v>2</v>
      </c>
      <c r="I3273" t="s">
        <v>37</v>
      </c>
      <c r="J3273">
        <v>670.6</v>
      </c>
    </row>
    <row r="3274" spans="1:10" x14ac:dyDescent="0.25">
      <c r="A3274">
        <v>37</v>
      </c>
      <c r="B3274">
        <v>2017</v>
      </c>
      <c r="C3274" t="s">
        <v>34</v>
      </c>
      <c r="D3274" t="s">
        <v>49</v>
      </c>
      <c r="E3274" t="s">
        <v>35</v>
      </c>
      <c r="F3274">
        <v>3</v>
      </c>
      <c r="G3274" t="s">
        <v>45</v>
      </c>
      <c r="H3274" t="s">
        <v>2</v>
      </c>
      <c r="I3274" t="s">
        <v>37</v>
      </c>
      <c r="J3274">
        <v>851.1</v>
      </c>
    </row>
    <row r="3275" spans="1:10" x14ac:dyDescent="0.25">
      <c r="A3275">
        <v>37</v>
      </c>
      <c r="B3275">
        <v>2017</v>
      </c>
      <c r="C3275" t="s">
        <v>34</v>
      </c>
      <c r="D3275" t="s">
        <v>49</v>
      </c>
      <c r="E3275" t="s">
        <v>35</v>
      </c>
      <c r="F3275">
        <v>4</v>
      </c>
      <c r="G3275" t="s">
        <v>45</v>
      </c>
      <c r="H3275" t="s">
        <v>46</v>
      </c>
      <c r="I3275" t="s">
        <v>37</v>
      </c>
      <c r="J3275">
        <v>1151.8</v>
      </c>
    </row>
    <row r="3276" spans="1:10" x14ac:dyDescent="0.25">
      <c r="A3276">
        <v>37</v>
      </c>
      <c r="B3276">
        <v>2017</v>
      </c>
      <c r="C3276" t="s">
        <v>34</v>
      </c>
      <c r="D3276" t="s">
        <v>49</v>
      </c>
      <c r="E3276" t="s">
        <v>35</v>
      </c>
      <c r="F3276">
        <v>5</v>
      </c>
      <c r="G3276" t="s">
        <v>38</v>
      </c>
      <c r="H3276" t="s">
        <v>2</v>
      </c>
      <c r="I3276" t="s">
        <v>51</v>
      </c>
      <c r="J3276">
        <v>665.9</v>
      </c>
    </row>
    <row r="3277" spans="1:10" x14ac:dyDescent="0.25">
      <c r="A3277">
        <v>37</v>
      </c>
      <c r="B3277">
        <v>2017</v>
      </c>
      <c r="C3277" t="s">
        <v>34</v>
      </c>
      <c r="D3277" t="s">
        <v>49</v>
      </c>
      <c r="E3277" t="s">
        <v>35</v>
      </c>
      <c r="F3277">
        <v>6</v>
      </c>
      <c r="G3277" t="s">
        <v>38</v>
      </c>
      <c r="H3277" t="s">
        <v>46</v>
      </c>
      <c r="I3277" t="s">
        <v>37</v>
      </c>
      <c r="J3277">
        <v>1033.4000000000001</v>
      </c>
    </row>
    <row r="3278" spans="1:10" x14ac:dyDescent="0.25">
      <c r="A3278">
        <v>37</v>
      </c>
      <c r="B3278">
        <v>2018</v>
      </c>
      <c r="C3278" t="s">
        <v>34</v>
      </c>
      <c r="D3278" t="s">
        <v>48</v>
      </c>
      <c r="E3278" t="s">
        <v>35</v>
      </c>
      <c r="F3278">
        <v>1</v>
      </c>
      <c r="G3278" t="s">
        <v>45</v>
      </c>
      <c r="H3278" t="s">
        <v>2</v>
      </c>
      <c r="I3278" t="s">
        <v>37</v>
      </c>
      <c r="J3278">
        <v>741.4</v>
      </c>
    </row>
    <row r="3279" spans="1:10" x14ac:dyDescent="0.25">
      <c r="A3279">
        <v>37</v>
      </c>
      <c r="B3279">
        <v>2018</v>
      </c>
      <c r="C3279" t="s">
        <v>34</v>
      </c>
      <c r="D3279" t="s">
        <v>48</v>
      </c>
      <c r="E3279" t="s">
        <v>35</v>
      </c>
      <c r="F3279">
        <v>2</v>
      </c>
      <c r="G3279" t="s">
        <v>45</v>
      </c>
      <c r="H3279" t="s">
        <v>2</v>
      </c>
      <c r="I3279" t="s">
        <v>51</v>
      </c>
      <c r="J3279">
        <v>785.9</v>
      </c>
    </row>
    <row r="3280" spans="1:10" x14ac:dyDescent="0.25">
      <c r="A3280">
        <v>37</v>
      </c>
      <c r="B3280">
        <v>2018</v>
      </c>
      <c r="C3280" t="s">
        <v>34</v>
      </c>
      <c r="D3280" t="s">
        <v>48</v>
      </c>
      <c r="E3280" t="s">
        <v>35</v>
      </c>
      <c r="F3280">
        <v>3</v>
      </c>
      <c r="G3280" t="s">
        <v>45</v>
      </c>
      <c r="H3280" t="s">
        <v>46</v>
      </c>
      <c r="I3280" t="s">
        <v>37</v>
      </c>
      <c r="J3280">
        <v>1349.5</v>
      </c>
    </row>
    <row r="3281" spans="1:10" x14ac:dyDescent="0.25">
      <c r="A3281">
        <v>37</v>
      </c>
      <c r="B3281">
        <v>2018</v>
      </c>
      <c r="C3281" t="s">
        <v>34</v>
      </c>
      <c r="D3281" t="s">
        <v>48</v>
      </c>
      <c r="E3281" t="s">
        <v>35</v>
      </c>
      <c r="F3281">
        <v>4</v>
      </c>
      <c r="G3281" t="s">
        <v>45</v>
      </c>
      <c r="H3281" t="s">
        <v>46</v>
      </c>
      <c r="I3281" t="s">
        <v>37</v>
      </c>
      <c r="J3281">
        <v>1191.5</v>
      </c>
    </row>
    <row r="3282" spans="1:10" x14ac:dyDescent="0.25">
      <c r="A3282">
        <v>37</v>
      </c>
      <c r="B3282">
        <v>2018</v>
      </c>
      <c r="C3282" t="s">
        <v>34</v>
      </c>
      <c r="D3282" t="s">
        <v>48</v>
      </c>
      <c r="E3282" t="s">
        <v>35</v>
      </c>
      <c r="F3282">
        <v>5</v>
      </c>
      <c r="G3282" t="s">
        <v>45</v>
      </c>
      <c r="H3282" t="s">
        <v>2</v>
      </c>
      <c r="I3282" t="s">
        <v>37</v>
      </c>
      <c r="J3282">
        <v>776.6</v>
      </c>
    </row>
    <row r="3283" spans="1:10" x14ac:dyDescent="0.25">
      <c r="A3283">
        <v>37</v>
      </c>
      <c r="B3283">
        <v>2018</v>
      </c>
      <c r="C3283" t="s">
        <v>34</v>
      </c>
      <c r="D3283" t="s">
        <v>48</v>
      </c>
      <c r="E3283" t="s">
        <v>35</v>
      </c>
      <c r="F3283">
        <v>6</v>
      </c>
      <c r="G3283" t="s">
        <v>45</v>
      </c>
      <c r="H3283" t="s">
        <v>2</v>
      </c>
      <c r="I3283" t="s">
        <v>37</v>
      </c>
      <c r="J3283">
        <v>934.2</v>
      </c>
    </row>
    <row r="3284" spans="1:10" x14ac:dyDescent="0.25">
      <c r="A3284">
        <v>37</v>
      </c>
      <c r="B3284">
        <v>2018</v>
      </c>
      <c r="C3284" t="s">
        <v>34</v>
      </c>
      <c r="D3284" t="s">
        <v>49</v>
      </c>
      <c r="E3284" t="s">
        <v>35</v>
      </c>
      <c r="F3284">
        <v>1</v>
      </c>
      <c r="G3284" t="s">
        <v>45</v>
      </c>
      <c r="H3284" t="s">
        <v>46</v>
      </c>
      <c r="I3284" t="s">
        <v>51</v>
      </c>
      <c r="J3284">
        <v>1221</v>
      </c>
    </row>
    <row r="3285" spans="1:10" x14ac:dyDescent="0.25">
      <c r="A3285">
        <v>37</v>
      </c>
      <c r="B3285">
        <v>2018</v>
      </c>
      <c r="C3285" t="s">
        <v>34</v>
      </c>
      <c r="D3285" t="s">
        <v>49</v>
      </c>
      <c r="E3285" t="s">
        <v>35</v>
      </c>
      <c r="F3285">
        <v>2</v>
      </c>
      <c r="G3285" t="s">
        <v>45</v>
      </c>
      <c r="H3285" t="s">
        <v>2</v>
      </c>
      <c r="I3285" t="s">
        <v>51</v>
      </c>
      <c r="J3285">
        <v>975.2</v>
      </c>
    </row>
    <row r="3286" spans="1:10" x14ac:dyDescent="0.25">
      <c r="A3286">
        <v>37</v>
      </c>
      <c r="B3286">
        <v>2018</v>
      </c>
      <c r="C3286" t="s">
        <v>34</v>
      </c>
      <c r="D3286" t="s">
        <v>49</v>
      </c>
      <c r="E3286" t="s">
        <v>35</v>
      </c>
      <c r="F3286">
        <v>3</v>
      </c>
      <c r="G3286" t="s">
        <v>45</v>
      </c>
      <c r="H3286" t="s">
        <v>2</v>
      </c>
      <c r="I3286" t="s">
        <v>51</v>
      </c>
      <c r="J3286">
        <v>893</v>
      </c>
    </row>
    <row r="3287" spans="1:10" x14ac:dyDescent="0.25">
      <c r="A3287">
        <v>37</v>
      </c>
      <c r="B3287">
        <v>2018</v>
      </c>
      <c r="C3287" t="s">
        <v>34</v>
      </c>
      <c r="D3287" t="s">
        <v>49</v>
      </c>
      <c r="E3287" t="s">
        <v>35</v>
      </c>
      <c r="F3287">
        <v>4</v>
      </c>
      <c r="G3287" t="s">
        <v>38</v>
      </c>
      <c r="H3287" t="s">
        <v>46</v>
      </c>
      <c r="I3287" t="s">
        <v>51</v>
      </c>
      <c r="J3287">
        <v>1336.1</v>
      </c>
    </row>
    <row r="3288" spans="1:10" x14ac:dyDescent="0.25">
      <c r="A3288">
        <v>37</v>
      </c>
      <c r="B3288">
        <v>2018</v>
      </c>
      <c r="C3288" t="s">
        <v>34</v>
      </c>
      <c r="D3288" t="s">
        <v>49</v>
      </c>
      <c r="E3288" t="s">
        <v>35</v>
      </c>
      <c r="F3288">
        <v>5</v>
      </c>
      <c r="G3288" t="s">
        <v>45</v>
      </c>
      <c r="H3288" t="s">
        <v>2</v>
      </c>
      <c r="I3288" t="s">
        <v>37</v>
      </c>
      <c r="J3288">
        <v>892.7</v>
      </c>
    </row>
    <row r="3289" spans="1:10" x14ac:dyDescent="0.25">
      <c r="A3289">
        <v>37</v>
      </c>
      <c r="B3289">
        <v>2018</v>
      </c>
      <c r="C3289" t="s">
        <v>34</v>
      </c>
      <c r="D3289" t="s">
        <v>49</v>
      </c>
      <c r="E3289" t="s">
        <v>35</v>
      </c>
      <c r="F3289">
        <v>6</v>
      </c>
      <c r="G3289" t="s">
        <v>45</v>
      </c>
      <c r="H3289" t="s">
        <v>2</v>
      </c>
      <c r="I3289" t="s">
        <v>37</v>
      </c>
      <c r="J3289">
        <v>858.4</v>
      </c>
    </row>
    <row r="3290" spans="1:10" x14ac:dyDescent="0.25">
      <c r="A3290">
        <v>38</v>
      </c>
      <c r="B3290">
        <v>2017</v>
      </c>
      <c r="C3290" t="s">
        <v>34</v>
      </c>
      <c r="D3290" t="s">
        <v>48</v>
      </c>
      <c r="E3290" t="s">
        <v>35</v>
      </c>
      <c r="F3290">
        <v>1</v>
      </c>
      <c r="G3290" t="s">
        <v>38</v>
      </c>
      <c r="H3290" t="s">
        <v>2</v>
      </c>
      <c r="I3290" t="s">
        <v>51</v>
      </c>
      <c r="J3290">
        <v>645.4</v>
      </c>
    </row>
    <row r="3291" spans="1:10" x14ac:dyDescent="0.25">
      <c r="A3291">
        <v>38</v>
      </c>
      <c r="B3291">
        <v>2017</v>
      </c>
      <c r="C3291" t="s">
        <v>34</v>
      </c>
      <c r="D3291" t="s">
        <v>48</v>
      </c>
      <c r="E3291" t="s">
        <v>35</v>
      </c>
      <c r="F3291">
        <v>2</v>
      </c>
      <c r="G3291" t="s">
        <v>45</v>
      </c>
      <c r="H3291" t="s">
        <v>46</v>
      </c>
      <c r="I3291" t="s">
        <v>37</v>
      </c>
      <c r="J3291">
        <v>924.4</v>
      </c>
    </row>
    <row r="3292" spans="1:10" x14ac:dyDescent="0.25">
      <c r="A3292">
        <v>38</v>
      </c>
      <c r="B3292">
        <v>2017</v>
      </c>
      <c r="C3292" t="s">
        <v>34</v>
      </c>
      <c r="D3292" t="s">
        <v>48</v>
      </c>
      <c r="E3292" t="s">
        <v>35</v>
      </c>
      <c r="F3292">
        <v>3</v>
      </c>
      <c r="G3292" t="s">
        <v>45</v>
      </c>
      <c r="H3292" t="s">
        <v>46</v>
      </c>
      <c r="I3292" t="s">
        <v>37</v>
      </c>
      <c r="J3292">
        <v>1063.4000000000001</v>
      </c>
    </row>
    <row r="3293" spans="1:10" x14ac:dyDescent="0.25">
      <c r="A3293">
        <v>38</v>
      </c>
      <c r="B3293">
        <v>2017</v>
      </c>
      <c r="C3293" t="s">
        <v>34</v>
      </c>
      <c r="D3293" t="s">
        <v>48</v>
      </c>
      <c r="E3293" t="s">
        <v>35</v>
      </c>
      <c r="F3293">
        <v>4</v>
      </c>
      <c r="G3293" t="s">
        <v>45</v>
      </c>
      <c r="H3293" t="s">
        <v>2</v>
      </c>
      <c r="I3293" t="s">
        <v>51</v>
      </c>
      <c r="J3293">
        <v>773.9</v>
      </c>
    </row>
    <row r="3294" spans="1:10" x14ac:dyDescent="0.25">
      <c r="A3294">
        <v>38</v>
      </c>
      <c r="B3294">
        <v>2017</v>
      </c>
      <c r="C3294" t="s">
        <v>34</v>
      </c>
      <c r="D3294" t="s">
        <v>48</v>
      </c>
      <c r="E3294" t="s">
        <v>35</v>
      </c>
      <c r="F3294">
        <v>5</v>
      </c>
      <c r="G3294" t="s">
        <v>38</v>
      </c>
      <c r="H3294" t="s">
        <v>46</v>
      </c>
      <c r="I3294" t="s">
        <v>51</v>
      </c>
      <c r="J3294">
        <v>1034</v>
      </c>
    </row>
    <row r="3295" spans="1:10" x14ac:dyDescent="0.25">
      <c r="A3295">
        <v>38</v>
      </c>
      <c r="B3295">
        <v>2017</v>
      </c>
      <c r="C3295" t="s">
        <v>34</v>
      </c>
      <c r="D3295" t="s">
        <v>48</v>
      </c>
      <c r="E3295" t="s">
        <v>35</v>
      </c>
      <c r="F3295">
        <v>6</v>
      </c>
      <c r="G3295" t="s">
        <v>38</v>
      </c>
      <c r="H3295" t="s">
        <v>2</v>
      </c>
      <c r="I3295" t="s">
        <v>51</v>
      </c>
      <c r="J3295">
        <v>535.6</v>
      </c>
    </row>
    <row r="3296" spans="1:10" x14ac:dyDescent="0.25">
      <c r="A3296">
        <v>38</v>
      </c>
      <c r="B3296">
        <v>2017</v>
      </c>
      <c r="C3296" t="s">
        <v>34</v>
      </c>
      <c r="D3296" t="s">
        <v>49</v>
      </c>
      <c r="E3296" t="s">
        <v>35</v>
      </c>
      <c r="F3296">
        <v>1</v>
      </c>
      <c r="G3296" t="s">
        <v>38</v>
      </c>
      <c r="H3296" t="s">
        <v>2</v>
      </c>
      <c r="I3296" t="s">
        <v>37</v>
      </c>
      <c r="J3296">
        <v>659.5</v>
      </c>
    </row>
    <row r="3297" spans="1:10" x14ac:dyDescent="0.25">
      <c r="A3297">
        <v>38</v>
      </c>
      <c r="B3297">
        <v>2017</v>
      </c>
      <c r="C3297" t="s">
        <v>34</v>
      </c>
      <c r="D3297" t="s">
        <v>49</v>
      </c>
      <c r="E3297" t="s">
        <v>35</v>
      </c>
      <c r="F3297">
        <v>2</v>
      </c>
      <c r="G3297" t="s">
        <v>38</v>
      </c>
      <c r="H3297" t="s">
        <v>2</v>
      </c>
      <c r="I3297" t="s">
        <v>37</v>
      </c>
      <c r="J3297">
        <v>677.8</v>
      </c>
    </row>
    <row r="3298" spans="1:10" x14ac:dyDescent="0.25">
      <c r="A3298">
        <v>38</v>
      </c>
      <c r="B3298">
        <v>2017</v>
      </c>
      <c r="C3298" t="s">
        <v>34</v>
      </c>
      <c r="D3298" t="s">
        <v>49</v>
      </c>
      <c r="E3298" t="s">
        <v>35</v>
      </c>
      <c r="F3298">
        <v>3</v>
      </c>
      <c r="G3298" t="s">
        <v>45</v>
      </c>
      <c r="H3298" t="s">
        <v>46</v>
      </c>
      <c r="I3298" t="s">
        <v>51</v>
      </c>
      <c r="J3298">
        <v>982.8</v>
      </c>
    </row>
    <row r="3299" spans="1:10" x14ac:dyDescent="0.25">
      <c r="A3299">
        <v>38</v>
      </c>
      <c r="B3299">
        <v>2017</v>
      </c>
      <c r="C3299" t="s">
        <v>34</v>
      </c>
      <c r="D3299" t="s">
        <v>49</v>
      </c>
      <c r="E3299" t="s">
        <v>35</v>
      </c>
      <c r="F3299">
        <v>4</v>
      </c>
      <c r="G3299" t="s">
        <v>45</v>
      </c>
      <c r="H3299" t="s">
        <v>46</v>
      </c>
      <c r="I3299" t="s">
        <v>37</v>
      </c>
      <c r="J3299">
        <v>1183.5</v>
      </c>
    </row>
    <row r="3300" spans="1:10" x14ac:dyDescent="0.25">
      <c r="A3300">
        <v>38</v>
      </c>
      <c r="B3300">
        <v>2017</v>
      </c>
      <c r="C3300" t="s">
        <v>34</v>
      </c>
      <c r="D3300" t="s">
        <v>49</v>
      </c>
      <c r="E3300" t="s">
        <v>35</v>
      </c>
      <c r="F3300">
        <v>5</v>
      </c>
      <c r="G3300" t="s">
        <v>38</v>
      </c>
      <c r="H3300" t="s">
        <v>2</v>
      </c>
      <c r="I3300" t="s">
        <v>51</v>
      </c>
      <c r="J3300">
        <v>665</v>
      </c>
    </row>
    <row r="3301" spans="1:10" x14ac:dyDescent="0.25">
      <c r="A3301">
        <v>38</v>
      </c>
      <c r="B3301">
        <v>2017</v>
      </c>
      <c r="C3301" t="s">
        <v>34</v>
      </c>
      <c r="D3301" t="s">
        <v>49</v>
      </c>
      <c r="E3301" t="s">
        <v>35</v>
      </c>
      <c r="F3301">
        <v>6</v>
      </c>
      <c r="G3301" t="s">
        <v>45</v>
      </c>
      <c r="H3301" t="s">
        <v>2</v>
      </c>
      <c r="I3301" t="s">
        <v>37</v>
      </c>
      <c r="J3301">
        <v>626.20000000000005</v>
      </c>
    </row>
    <row r="3302" spans="1:10" x14ac:dyDescent="0.25">
      <c r="A3302">
        <v>38</v>
      </c>
      <c r="B3302">
        <v>2018</v>
      </c>
      <c r="C3302" t="s">
        <v>34</v>
      </c>
      <c r="D3302" t="s">
        <v>48</v>
      </c>
      <c r="E3302" t="s">
        <v>35</v>
      </c>
      <c r="F3302">
        <v>1</v>
      </c>
      <c r="G3302" t="s">
        <v>45</v>
      </c>
      <c r="H3302" t="s">
        <v>2</v>
      </c>
      <c r="I3302" t="s">
        <v>51</v>
      </c>
      <c r="J3302">
        <v>889.6</v>
      </c>
    </row>
    <row r="3303" spans="1:10" x14ac:dyDescent="0.25">
      <c r="A3303">
        <v>38</v>
      </c>
      <c r="B3303">
        <v>2018</v>
      </c>
      <c r="C3303" t="s">
        <v>34</v>
      </c>
      <c r="D3303" t="s">
        <v>48</v>
      </c>
      <c r="E3303" t="s">
        <v>35</v>
      </c>
      <c r="F3303">
        <v>2</v>
      </c>
      <c r="G3303" t="s">
        <v>45</v>
      </c>
      <c r="H3303" t="s">
        <v>2</v>
      </c>
      <c r="I3303" t="s">
        <v>51</v>
      </c>
      <c r="J3303">
        <v>797.8</v>
      </c>
    </row>
    <row r="3304" spans="1:10" x14ac:dyDescent="0.25">
      <c r="A3304">
        <v>38</v>
      </c>
      <c r="B3304">
        <v>2018</v>
      </c>
      <c r="C3304" t="s">
        <v>34</v>
      </c>
      <c r="D3304" t="s">
        <v>48</v>
      </c>
      <c r="E3304" t="s">
        <v>35</v>
      </c>
      <c r="F3304">
        <v>3</v>
      </c>
      <c r="G3304" t="s">
        <v>45</v>
      </c>
      <c r="H3304" t="s">
        <v>46</v>
      </c>
      <c r="I3304" t="s">
        <v>37</v>
      </c>
      <c r="J3304">
        <v>1201.5</v>
      </c>
    </row>
    <row r="3305" spans="1:10" x14ac:dyDescent="0.25">
      <c r="A3305">
        <v>38</v>
      </c>
      <c r="B3305">
        <v>2018</v>
      </c>
      <c r="C3305" t="s">
        <v>34</v>
      </c>
      <c r="D3305" t="s">
        <v>48</v>
      </c>
      <c r="E3305" t="s">
        <v>35</v>
      </c>
      <c r="F3305">
        <v>4</v>
      </c>
      <c r="G3305" t="s">
        <v>45</v>
      </c>
      <c r="H3305" t="s">
        <v>2</v>
      </c>
      <c r="I3305" t="s">
        <v>37</v>
      </c>
      <c r="J3305">
        <v>753.5</v>
      </c>
    </row>
    <row r="3306" spans="1:10" x14ac:dyDescent="0.25">
      <c r="A3306">
        <v>38</v>
      </c>
      <c r="B3306">
        <v>2018</v>
      </c>
      <c r="C3306" t="s">
        <v>34</v>
      </c>
      <c r="D3306" t="s">
        <v>48</v>
      </c>
      <c r="E3306" t="s">
        <v>35</v>
      </c>
      <c r="F3306">
        <v>5</v>
      </c>
      <c r="G3306" t="s">
        <v>45</v>
      </c>
      <c r="H3306" t="s">
        <v>2</v>
      </c>
      <c r="I3306" t="s">
        <v>37</v>
      </c>
      <c r="J3306">
        <v>781.7</v>
      </c>
    </row>
    <row r="3307" spans="1:10" x14ac:dyDescent="0.25">
      <c r="A3307">
        <v>38</v>
      </c>
      <c r="B3307">
        <v>2018</v>
      </c>
      <c r="C3307" t="s">
        <v>34</v>
      </c>
      <c r="D3307" t="s">
        <v>48</v>
      </c>
      <c r="E3307" t="s">
        <v>35</v>
      </c>
      <c r="F3307">
        <v>6</v>
      </c>
      <c r="G3307" t="s">
        <v>45</v>
      </c>
      <c r="H3307" t="s">
        <v>2</v>
      </c>
      <c r="I3307" t="s">
        <v>37</v>
      </c>
      <c r="J3307">
        <v>824</v>
      </c>
    </row>
    <row r="3308" spans="1:10" x14ac:dyDescent="0.25">
      <c r="A3308">
        <v>38</v>
      </c>
      <c r="B3308">
        <v>2018</v>
      </c>
      <c r="C3308" t="s">
        <v>34</v>
      </c>
      <c r="D3308" t="s">
        <v>49</v>
      </c>
      <c r="E3308" t="s">
        <v>35</v>
      </c>
      <c r="F3308">
        <v>1</v>
      </c>
      <c r="G3308" t="s">
        <v>38</v>
      </c>
      <c r="H3308" t="s">
        <v>2</v>
      </c>
      <c r="I3308" t="s">
        <v>51</v>
      </c>
      <c r="J3308">
        <v>947.2</v>
      </c>
    </row>
    <row r="3309" spans="1:10" x14ac:dyDescent="0.25">
      <c r="A3309">
        <v>38</v>
      </c>
      <c r="B3309">
        <v>2018</v>
      </c>
      <c r="C3309" t="s">
        <v>34</v>
      </c>
      <c r="D3309" t="s">
        <v>49</v>
      </c>
      <c r="E3309" t="s">
        <v>35</v>
      </c>
      <c r="F3309">
        <v>2</v>
      </c>
      <c r="G3309" t="s">
        <v>38</v>
      </c>
      <c r="H3309" t="s">
        <v>46</v>
      </c>
      <c r="I3309" t="s">
        <v>51</v>
      </c>
      <c r="J3309">
        <v>1392.4</v>
      </c>
    </row>
    <row r="3310" spans="1:10" x14ac:dyDescent="0.25">
      <c r="A3310">
        <v>38</v>
      </c>
      <c r="B3310">
        <v>2018</v>
      </c>
      <c r="C3310" t="s">
        <v>34</v>
      </c>
      <c r="D3310" t="s">
        <v>49</v>
      </c>
      <c r="E3310" t="s">
        <v>35</v>
      </c>
      <c r="F3310">
        <v>3</v>
      </c>
      <c r="G3310" t="s">
        <v>45</v>
      </c>
      <c r="H3310" t="s">
        <v>2</v>
      </c>
      <c r="I3310" t="s">
        <v>37</v>
      </c>
      <c r="J3310">
        <v>812.5</v>
      </c>
    </row>
    <row r="3311" spans="1:10" x14ac:dyDescent="0.25">
      <c r="A3311">
        <v>38</v>
      </c>
      <c r="B3311">
        <v>2018</v>
      </c>
      <c r="C3311" t="s">
        <v>34</v>
      </c>
      <c r="D3311" t="s">
        <v>49</v>
      </c>
      <c r="E3311" t="s">
        <v>35</v>
      </c>
      <c r="F3311">
        <v>4</v>
      </c>
      <c r="G3311" t="s">
        <v>45</v>
      </c>
      <c r="H3311" t="s">
        <v>2</v>
      </c>
      <c r="I3311" t="s">
        <v>51</v>
      </c>
      <c r="J3311">
        <v>801.8</v>
      </c>
    </row>
    <row r="3312" spans="1:10" x14ac:dyDescent="0.25">
      <c r="A3312">
        <v>38</v>
      </c>
      <c r="B3312">
        <v>2018</v>
      </c>
      <c r="C3312" t="s">
        <v>34</v>
      </c>
      <c r="D3312" t="s">
        <v>49</v>
      </c>
      <c r="E3312" t="s">
        <v>35</v>
      </c>
      <c r="F3312">
        <v>5</v>
      </c>
      <c r="G3312" t="s">
        <v>45</v>
      </c>
      <c r="H3312" t="s">
        <v>46</v>
      </c>
      <c r="I3312" t="s">
        <v>51</v>
      </c>
      <c r="J3312">
        <v>1216.4000000000001</v>
      </c>
    </row>
    <row r="3313" spans="1:10" x14ac:dyDescent="0.25">
      <c r="A3313">
        <v>38</v>
      </c>
      <c r="B3313">
        <v>2018</v>
      </c>
      <c r="C3313" t="s">
        <v>34</v>
      </c>
      <c r="D3313" t="s">
        <v>49</v>
      </c>
      <c r="E3313" t="s">
        <v>35</v>
      </c>
      <c r="F3313">
        <v>6</v>
      </c>
      <c r="G3313" t="s">
        <v>45</v>
      </c>
      <c r="H3313" t="s">
        <v>2</v>
      </c>
      <c r="I3313" t="s">
        <v>51</v>
      </c>
      <c r="J3313">
        <v>895</v>
      </c>
    </row>
    <row r="3314" spans="1:10" x14ac:dyDescent="0.25">
      <c r="A3314">
        <v>39</v>
      </c>
      <c r="B3314">
        <v>2017</v>
      </c>
      <c r="C3314" t="s">
        <v>34</v>
      </c>
      <c r="D3314" t="s">
        <v>48</v>
      </c>
      <c r="E3314" t="s">
        <v>35</v>
      </c>
      <c r="F3314">
        <v>1</v>
      </c>
      <c r="G3314" t="s">
        <v>45</v>
      </c>
      <c r="H3314" t="s">
        <v>2</v>
      </c>
      <c r="I3314" t="s">
        <v>37</v>
      </c>
      <c r="J3314">
        <v>661.1</v>
      </c>
    </row>
    <row r="3315" spans="1:10" x14ac:dyDescent="0.25">
      <c r="A3315">
        <v>39</v>
      </c>
      <c r="B3315">
        <v>2017</v>
      </c>
      <c r="C3315" t="s">
        <v>34</v>
      </c>
      <c r="D3315" t="s">
        <v>48</v>
      </c>
      <c r="E3315" t="s">
        <v>35</v>
      </c>
      <c r="F3315">
        <v>2</v>
      </c>
      <c r="G3315" t="s">
        <v>45</v>
      </c>
      <c r="H3315" t="s">
        <v>46</v>
      </c>
      <c r="I3315" t="s">
        <v>37</v>
      </c>
      <c r="J3315">
        <v>1134.5</v>
      </c>
    </row>
    <row r="3316" spans="1:10" x14ac:dyDescent="0.25">
      <c r="A3316">
        <v>39</v>
      </c>
      <c r="B3316">
        <v>2017</v>
      </c>
      <c r="C3316" t="s">
        <v>34</v>
      </c>
      <c r="D3316" t="s">
        <v>48</v>
      </c>
      <c r="E3316" t="s">
        <v>35</v>
      </c>
      <c r="F3316">
        <v>3</v>
      </c>
      <c r="G3316" t="s">
        <v>38</v>
      </c>
      <c r="H3316" t="s">
        <v>2</v>
      </c>
      <c r="I3316" t="s">
        <v>51</v>
      </c>
      <c r="J3316">
        <v>493.5</v>
      </c>
    </row>
    <row r="3317" spans="1:10" x14ac:dyDescent="0.25">
      <c r="A3317">
        <v>39</v>
      </c>
      <c r="B3317">
        <v>2017</v>
      </c>
      <c r="C3317" t="s">
        <v>34</v>
      </c>
      <c r="D3317" t="s">
        <v>48</v>
      </c>
      <c r="E3317" t="s">
        <v>35</v>
      </c>
      <c r="F3317">
        <v>4</v>
      </c>
      <c r="G3317" t="s">
        <v>45</v>
      </c>
      <c r="H3317" t="s">
        <v>2</v>
      </c>
      <c r="I3317" t="s">
        <v>37</v>
      </c>
      <c r="J3317">
        <v>640.79999999999995</v>
      </c>
    </row>
    <row r="3318" spans="1:10" x14ac:dyDescent="0.25">
      <c r="A3318">
        <v>39</v>
      </c>
      <c r="B3318">
        <v>2017</v>
      </c>
      <c r="C3318" t="s">
        <v>34</v>
      </c>
      <c r="D3318" t="s">
        <v>48</v>
      </c>
      <c r="E3318" t="s">
        <v>35</v>
      </c>
      <c r="F3318">
        <v>5</v>
      </c>
      <c r="G3318" t="s">
        <v>38</v>
      </c>
      <c r="H3318" t="s">
        <v>2</v>
      </c>
      <c r="I3318" t="s">
        <v>37</v>
      </c>
      <c r="J3318">
        <v>584.70000000000005</v>
      </c>
    </row>
    <row r="3319" spans="1:10" x14ac:dyDescent="0.25">
      <c r="A3319">
        <v>39</v>
      </c>
      <c r="B3319">
        <v>2017</v>
      </c>
      <c r="C3319" t="s">
        <v>34</v>
      </c>
      <c r="D3319" t="s">
        <v>48</v>
      </c>
      <c r="E3319" t="s">
        <v>35</v>
      </c>
      <c r="F3319">
        <v>6</v>
      </c>
      <c r="G3319" t="s">
        <v>38</v>
      </c>
      <c r="H3319" t="s">
        <v>2</v>
      </c>
      <c r="I3319" t="s">
        <v>51</v>
      </c>
      <c r="J3319">
        <v>608.9</v>
      </c>
    </row>
    <row r="3320" spans="1:10" x14ac:dyDescent="0.25">
      <c r="A3320">
        <v>39</v>
      </c>
      <c r="B3320">
        <v>2017</v>
      </c>
      <c r="C3320" t="s">
        <v>34</v>
      </c>
      <c r="D3320" t="s">
        <v>49</v>
      </c>
      <c r="E3320" t="s">
        <v>35</v>
      </c>
      <c r="F3320">
        <v>1</v>
      </c>
      <c r="G3320" t="s">
        <v>38</v>
      </c>
      <c r="H3320" t="s">
        <v>46</v>
      </c>
      <c r="I3320" t="s">
        <v>51</v>
      </c>
      <c r="J3320">
        <v>1036.9000000000001</v>
      </c>
    </row>
    <row r="3321" spans="1:10" x14ac:dyDescent="0.25">
      <c r="A3321">
        <v>39</v>
      </c>
      <c r="B3321">
        <v>2017</v>
      </c>
      <c r="C3321" t="s">
        <v>34</v>
      </c>
      <c r="D3321" t="s">
        <v>49</v>
      </c>
      <c r="E3321" t="s">
        <v>35</v>
      </c>
      <c r="F3321">
        <v>2</v>
      </c>
      <c r="G3321" t="s">
        <v>45</v>
      </c>
      <c r="H3321" t="s">
        <v>2</v>
      </c>
      <c r="I3321" t="s">
        <v>51</v>
      </c>
      <c r="J3321">
        <v>706</v>
      </c>
    </row>
    <row r="3322" spans="1:10" x14ac:dyDescent="0.25">
      <c r="A3322">
        <v>39</v>
      </c>
      <c r="B3322">
        <v>2017</v>
      </c>
      <c r="C3322" t="s">
        <v>34</v>
      </c>
      <c r="D3322" t="s">
        <v>49</v>
      </c>
      <c r="E3322" t="s">
        <v>35</v>
      </c>
      <c r="F3322">
        <v>3</v>
      </c>
      <c r="G3322" t="s">
        <v>38</v>
      </c>
      <c r="H3322" t="s">
        <v>2</v>
      </c>
      <c r="I3322" t="s">
        <v>51</v>
      </c>
      <c r="J3322">
        <v>650.9</v>
      </c>
    </row>
    <row r="3323" spans="1:10" x14ac:dyDescent="0.25">
      <c r="A3323">
        <v>39</v>
      </c>
      <c r="B3323">
        <v>2017</v>
      </c>
      <c r="C3323" t="s">
        <v>34</v>
      </c>
      <c r="D3323" t="s">
        <v>49</v>
      </c>
      <c r="E3323" t="s">
        <v>35</v>
      </c>
      <c r="F3323">
        <v>4</v>
      </c>
      <c r="G3323" t="s">
        <v>45</v>
      </c>
      <c r="H3323" t="s">
        <v>2</v>
      </c>
      <c r="I3323" t="s">
        <v>51</v>
      </c>
      <c r="J3323">
        <v>683.3</v>
      </c>
    </row>
    <row r="3324" spans="1:10" x14ac:dyDescent="0.25">
      <c r="A3324">
        <v>39</v>
      </c>
      <c r="B3324">
        <v>2017</v>
      </c>
      <c r="C3324" t="s">
        <v>34</v>
      </c>
      <c r="D3324" t="s">
        <v>49</v>
      </c>
      <c r="E3324" t="s">
        <v>35</v>
      </c>
      <c r="F3324">
        <v>5</v>
      </c>
      <c r="G3324" t="s">
        <v>45</v>
      </c>
      <c r="H3324" t="s">
        <v>2</v>
      </c>
      <c r="I3324" t="s">
        <v>51</v>
      </c>
      <c r="J3324">
        <v>676.7</v>
      </c>
    </row>
    <row r="3325" spans="1:10" x14ac:dyDescent="0.25">
      <c r="A3325">
        <v>39</v>
      </c>
      <c r="B3325">
        <v>2017</v>
      </c>
      <c r="C3325" t="s">
        <v>34</v>
      </c>
      <c r="D3325" t="s">
        <v>49</v>
      </c>
      <c r="E3325" t="s">
        <v>35</v>
      </c>
      <c r="F3325">
        <v>6</v>
      </c>
      <c r="G3325" t="s">
        <v>38</v>
      </c>
      <c r="H3325" t="s">
        <v>46</v>
      </c>
      <c r="I3325" t="s">
        <v>51</v>
      </c>
      <c r="J3325">
        <v>1019.2</v>
      </c>
    </row>
    <row r="3326" spans="1:10" x14ac:dyDescent="0.25">
      <c r="A3326">
        <v>39</v>
      </c>
      <c r="B3326">
        <v>2018</v>
      </c>
      <c r="C3326" t="s">
        <v>34</v>
      </c>
      <c r="D3326" t="s">
        <v>48</v>
      </c>
      <c r="E3326" t="s">
        <v>35</v>
      </c>
      <c r="F3326">
        <v>1</v>
      </c>
      <c r="G3326" t="s">
        <v>45</v>
      </c>
      <c r="H3326" t="s">
        <v>46</v>
      </c>
      <c r="I3326" t="s">
        <v>37</v>
      </c>
      <c r="J3326">
        <v>1265.2</v>
      </c>
    </row>
    <row r="3327" spans="1:10" x14ac:dyDescent="0.25">
      <c r="A3327">
        <v>39</v>
      </c>
      <c r="B3327">
        <v>2018</v>
      </c>
      <c r="C3327" t="s">
        <v>34</v>
      </c>
      <c r="D3327" t="s">
        <v>48</v>
      </c>
      <c r="E3327" t="s">
        <v>35</v>
      </c>
      <c r="F3327">
        <v>2</v>
      </c>
      <c r="G3327" t="s">
        <v>45</v>
      </c>
      <c r="H3327" t="s">
        <v>46</v>
      </c>
      <c r="I3327" t="s">
        <v>51</v>
      </c>
      <c r="J3327">
        <v>1176.0999999999999</v>
      </c>
    </row>
    <row r="3328" spans="1:10" x14ac:dyDescent="0.25">
      <c r="A3328">
        <v>39</v>
      </c>
      <c r="B3328">
        <v>2018</v>
      </c>
      <c r="C3328" t="s">
        <v>34</v>
      </c>
      <c r="D3328" t="s">
        <v>48</v>
      </c>
      <c r="E3328" t="s">
        <v>35</v>
      </c>
      <c r="F3328">
        <v>3</v>
      </c>
      <c r="G3328" t="s">
        <v>38</v>
      </c>
      <c r="H3328" t="s">
        <v>2</v>
      </c>
      <c r="I3328" t="s">
        <v>37</v>
      </c>
      <c r="J3328">
        <v>848.5</v>
      </c>
    </row>
    <row r="3329" spans="1:10" x14ac:dyDescent="0.25">
      <c r="A3329">
        <v>39</v>
      </c>
      <c r="B3329">
        <v>2018</v>
      </c>
      <c r="C3329" t="s">
        <v>34</v>
      </c>
      <c r="D3329" t="s">
        <v>48</v>
      </c>
      <c r="E3329" t="s">
        <v>35</v>
      </c>
      <c r="F3329">
        <v>4</v>
      </c>
      <c r="G3329" t="s">
        <v>45</v>
      </c>
      <c r="H3329" t="s">
        <v>46</v>
      </c>
      <c r="I3329" t="s">
        <v>51</v>
      </c>
      <c r="J3329">
        <v>1346.3</v>
      </c>
    </row>
    <row r="3330" spans="1:10" x14ac:dyDescent="0.25">
      <c r="A3330">
        <v>39</v>
      </c>
      <c r="B3330">
        <v>2018</v>
      </c>
      <c r="C3330" t="s">
        <v>34</v>
      </c>
      <c r="D3330" t="s">
        <v>48</v>
      </c>
      <c r="E3330" t="s">
        <v>35</v>
      </c>
      <c r="F3330">
        <v>5</v>
      </c>
      <c r="G3330" t="s">
        <v>45</v>
      </c>
      <c r="H3330" t="s">
        <v>46</v>
      </c>
      <c r="I3330" t="s">
        <v>37</v>
      </c>
      <c r="J3330">
        <v>1270.8</v>
      </c>
    </row>
    <row r="3331" spans="1:10" x14ac:dyDescent="0.25">
      <c r="A3331">
        <v>39</v>
      </c>
      <c r="B3331">
        <v>2018</v>
      </c>
      <c r="C3331" t="s">
        <v>34</v>
      </c>
      <c r="D3331" t="s">
        <v>48</v>
      </c>
      <c r="E3331" t="s">
        <v>35</v>
      </c>
      <c r="F3331">
        <v>6</v>
      </c>
      <c r="G3331" t="s">
        <v>45</v>
      </c>
      <c r="H3331" t="s">
        <v>46</v>
      </c>
      <c r="I3331" t="s">
        <v>37</v>
      </c>
      <c r="J3331">
        <v>1200.4000000000001</v>
      </c>
    </row>
    <row r="3332" spans="1:10" x14ac:dyDescent="0.25">
      <c r="A3332">
        <v>39</v>
      </c>
      <c r="B3332">
        <v>2018</v>
      </c>
      <c r="C3332" t="s">
        <v>34</v>
      </c>
      <c r="D3332" t="s">
        <v>49</v>
      </c>
      <c r="E3332" t="s">
        <v>35</v>
      </c>
      <c r="F3332">
        <v>1</v>
      </c>
      <c r="G3332" t="s">
        <v>38</v>
      </c>
      <c r="H3332" t="s">
        <v>2</v>
      </c>
      <c r="I3332" t="s">
        <v>51</v>
      </c>
      <c r="J3332">
        <v>932.6</v>
      </c>
    </row>
    <row r="3333" spans="1:10" x14ac:dyDescent="0.25">
      <c r="A3333">
        <v>39</v>
      </c>
      <c r="B3333">
        <v>2018</v>
      </c>
      <c r="C3333" t="s">
        <v>34</v>
      </c>
      <c r="D3333" t="s">
        <v>49</v>
      </c>
      <c r="E3333" t="s">
        <v>35</v>
      </c>
      <c r="F3333">
        <v>2</v>
      </c>
      <c r="G3333" t="s">
        <v>38</v>
      </c>
      <c r="H3333" t="s">
        <v>2</v>
      </c>
      <c r="I3333" t="s">
        <v>51</v>
      </c>
      <c r="J3333">
        <v>944.7</v>
      </c>
    </row>
    <row r="3334" spans="1:10" x14ac:dyDescent="0.25">
      <c r="A3334">
        <v>39</v>
      </c>
      <c r="B3334">
        <v>2018</v>
      </c>
      <c r="C3334" t="s">
        <v>34</v>
      </c>
      <c r="D3334" t="s">
        <v>49</v>
      </c>
      <c r="E3334" t="s">
        <v>35</v>
      </c>
      <c r="F3334">
        <v>3</v>
      </c>
      <c r="G3334" t="s">
        <v>45</v>
      </c>
      <c r="H3334" t="s">
        <v>2</v>
      </c>
      <c r="I3334" t="s">
        <v>37</v>
      </c>
      <c r="J3334">
        <v>864.7</v>
      </c>
    </row>
    <row r="3335" spans="1:10" x14ac:dyDescent="0.25">
      <c r="A3335">
        <v>39</v>
      </c>
      <c r="B3335">
        <v>2018</v>
      </c>
      <c r="C3335" t="s">
        <v>34</v>
      </c>
      <c r="D3335" t="s">
        <v>49</v>
      </c>
      <c r="E3335" t="s">
        <v>35</v>
      </c>
      <c r="F3335">
        <v>4</v>
      </c>
      <c r="G3335" t="s">
        <v>45</v>
      </c>
      <c r="H3335" t="s">
        <v>2</v>
      </c>
      <c r="I3335" t="s">
        <v>37</v>
      </c>
      <c r="J3335">
        <v>808.2</v>
      </c>
    </row>
    <row r="3336" spans="1:10" x14ac:dyDescent="0.25">
      <c r="A3336">
        <v>39</v>
      </c>
      <c r="B3336">
        <v>2018</v>
      </c>
      <c r="C3336" t="s">
        <v>34</v>
      </c>
      <c r="D3336" t="s">
        <v>49</v>
      </c>
      <c r="E3336" t="s">
        <v>35</v>
      </c>
      <c r="F3336">
        <v>5</v>
      </c>
      <c r="G3336" t="s">
        <v>45</v>
      </c>
      <c r="H3336" t="s">
        <v>2</v>
      </c>
      <c r="I3336" t="s">
        <v>37</v>
      </c>
      <c r="J3336">
        <v>959.9</v>
      </c>
    </row>
    <row r="3337" spans="1:10" x14ac:dyDescent="0.25">
      <c r="A3337">
        <v>39</v>
      </c>
      <c r="B3337">
        <v>2018</v>
      </c>
      <c r="C3337" t="s">
        <v>34</v>
      </c>
      <c r="D3337" t="s">
        <v>49</v>
      </c>
      <c r="E3337" t="s">
        <v>35</v>
      </c>
      <c r="F3337">
        <v>6</v>
      </c>
      <c r="G3337" t="s">
        <v>45</v>
      </c>
      <c r="H3337" t="s">
        <v>46</v>
      </c>
      <c r="I3337" t="s">
        <v>51</v>
      </c>
      <c r="J3337">
        <v>1267.5</v>
      </c>
    </row>
    <row r="3338" spans="1:10" x14ac:dyDescent="0.25">
      <c r="A3338">
        <v>40</v>
      </c>
      <c r="B3338">
        <v>2017</v>
      </c>
      <c r="C3338" t="s">
        <v>34</v>
      </c>
      <c r="D3338" t="s">
        <v>48</v>
      </c>
      <c r="E3338" t="s">
        <v>35</v>
      </c>
      <c r="F3338">
        <v>1</v>
      </c>
      <c r="G3338" t="s">
        <v>38</v>
      </c>
      <c r="H3338" t="s">
        <v>2</v>
      </c>
      <c r="I3338" t="s">
        <v>51</v>
      </c>
      <c r="J3338">
        <v>606.79999999999995</v>
      </c>
    </row>
    <row r="3339" spans="1:10" x14ac:dyDescent="0.25">
      <c r="A3339">
        <v>40</v>
      </c>
      <c r="B3339">
        <v>2017</v>
      </c>
      <c r="C3339" t="s">
        <v>34</v>
      </c>
      <c r="D3339" t="s">
        <v>48</v>
      </c>
      <c r="E3339" t="s">
        <v>35</v>
      </c>
      <c r="F3339">
        <v>2</v>
      </c>
      <c r="G3339" t="s">
        <v>38</v>
      </c>
      <c r="H3339" t="s">
        <v>2</v>
      </c>
      <c r="I3339" t="s">
        <v>37</v>
      </c>
      <c r="J3339">
        <v>654.29999999999995</v>
      </c>
    </row>
    <row r="3340" spans="1:10" x14ac:dyDescent="0.25">
      <c r="A3340">
        <v>40</v>
      </c>
      <c r="B3340">
        <v>2017</v>
      </c>
      <c r="C3340" t="s">
        <v>34</v>
      </c>
      <c r="D3340" t="s">
        <v>48</v>
      </c>
      <c r="E3340" t="s">
        <v>35</v>
      </c>
      <c r="F3340">
        <v>3</v>
      </c>
      <c r="G3340" t="s">
        <v>45</v>
      </c>
      <c r="H3340" t="s">
        <v>46</v>
      </c>
      <c r="I3340" t="s">
        <v>51</v>
      </c>
      <c r="J3340">
        <v>1152.0999999999999</v>
      </c>
    </row>
    <row r="3341" spans="1:10" x14ac:dyDescent="0.25">
      <c r="A3341">
        <v>40</v>
      </c>
      <c r="B3341">
        <v>2017</v>
      </c>
      <c r="C3341" t="s">
        <v>34</v>
      </c>
      <c r="D3341" t="s">
        <v>48</v>
      </c>
      <c r="E3341" t="s">
        <v>35</v>
      </c>
      <c r="F3341">
        <v>4</v>
      </c>
      <c r="G3341" t="s">
        <v>38</v>
      </c>
      <c r="H3341" t="s">
        <v>46</v>
      </c>
      <c r="I3341" t="s">
        <v>51</v>
      </c>
      <c r="J3341">
        <v>1172.2</v>
      </c>
    </row>
    <row r="3342" spans="1:10" x14ac:dyDescent="0.25">
      <c r="A3342">
        <v>40</v>
      </c>
      <c r="B3342">
        <v>2017</v>
      </c>
      <c r="C3342" t="s">
        <v>34</v>
      </c>
      <c r="D3342" t="s">
        <v>48</v>
      </c>
      <c r="E3342" t="s">
        <v>35</v>
      </c>
      <c r="F3342">
        <v>5</v>
      </c>
      <c r="G3342" t="s">
        <v>45</v>
      </c>
      <c r="H3342" t="s">
        <v>2</v>
      </c>
      <c r="I3342" t="s">
        <v>37</v>
      </c>
      <c r="J3342">
        <v>759.3</v>
      </c>
    </row>
    <row r="3343" spans="1:10" x14ac:dyDescent="0.25">
      <c r="A3343">
        <v>40</v>
      </c>
      <c r="B3343">
        <v>2017</v>
      </c>
      <c r="C3343" t="s">
        <v>34</v>
      </c>
      <c r="D3343" t="s">
        <v>48</v>
      </c>
      <c r="E3343" t="s">
        <v>35</v>
      </c>
      <c r="F3343">
        <v>6</v>
      </c>
      <c r="G3343" t="s">
        <v>45</v>
      </c>
      <c r="H3343" t="s">
        <v>46</v>
      </c>
      <c r="I3343" t="s">
        <v>51</v>
      </c>
      <c r="J3343">
        <v>957.3</v>
      </c>
    </row>
    <row r="3344" spans="1:10" x14ac:dyDescent="0.25">
      <c r="A3344">
        <v>40</v>
      </c>
      <c r="B3344">
        <v>2017</v>
      </c>
      <c r="C3344" t="s">
        <v>34</v>
      </c>
      <c r="D3344" t="s">
        <v>49</v>
      </c>
      <c r="E3344" t="s">
        <v>35</v>
      </c>
      <c r="F3344">
        <v>1</v>
      </c>
      <c r="G3344" t="s">
        <v>45</v>
      </c>
      <c r="H3344" t="s">
        <v>46</v>
      </c>
      <c r="I3344" t="s">
        <v>51</v>
      </c>
      <c r="J3344">
        <v>1075.2</v>
      </c>
    </row>
    <row r="3345" spans="1:10" x14ac:dyDescent="0.25">
      <c r="A3345">
        <v>40</v>
      </c>
      <c r="B3345">
        <v>2017</v>
      </c>
      <c r="C3345" t="s">
        <v>34</v>
      </c>
      <c r="D3345" t="s">
        <v>49</v>
      </c>
      <c r="E3345" t="s">
        <v>35</v>
      </c>
      <c r="F3345">
        <v>2</v>
      </c>
      <c r="G3345" t="s">
        <v>38</v>
      </c>
      <c r="H3345" t="s">
        <v>46</v>
      </c>
      <c r="I3345" t="s">
        <v>37</v>
      </c>
      <c r="J3345">
        <v>1017.8</v>
      </c>
    </row>
    <row r="3346" spans="1:10" x14ac:dyDescent="0.25">
      <c r="A3346">
        <v>40</v>
      </c>
      <c r="B3346">
        <v>2017</v>
      </c>
      <c r="C3346" t="s">
        <v>34</v>
      </c>
      <c r="D3346" t="s">
        <v>49</v>
      </c>
      <c r="E3346" t="s">
        <v>35</v>
      </c>
      <c r="F3346">
        <v>3</v>
      </c>
      <c r="G3346" t="s">
        <v>38</v>
      </c>
      <c r="H3346" t="s">
        <v>2</v>
      </c>
      <c r="I3346" t="s">
        <v>51</v>
      </c>
      <c r="J3346">
        <v>683.7</v>
      </c>
    </row>
    <row r="3347" spans="1:10" x14ac:dyDescent="0.25">
      <c r="A3347">
        <v>40</v>
      </c>
      <c r="B3347">
        <v>2017</v>
      </c>
      <c r="C3347" t="s">
        <v>34</v>
      </c>
      <c r="D3347" t="s">
        <v>49</v>
      </c>
      <c r="E3347" t="s">
        <v>35</v>
      </c>
      <c r="F3347">
        <v>4</v>
      </c>
      <c r="G3347" t="s">
        <v>38</v>
      </c>
      <c r="H3347" t="s">
        <v>46</v>
      </c>
      <c r="I3347" t="s">
        <v>51</v>
      </c>
      <c r="J3347">
        <v>1146.7</v>
      </c>
    </row>
    <row r="3348" spans="1:10" x14ac:dyDescent="0.25">
      <c r="A3348">
        <v>40</v>
      </c>
      <c r="B3348">
        <v>2017</v>
      </c>
      <c r="C3348" t="s">
        <v>34</v>
      </c>
      <c r="D3348" t="s">
        <v>49</v>
      </c>
      <c r="E3348" t="s">
        <v>35</v>
      </c>
      <c r="F3348">
        <v>5</v>
      </c>
      <c r="G3348" t="s">
        <v>38</v>
      </c>
      <c r="H3348" t="s">
        <v>46</v>
      </c>
      <c r="I3348" t="s">
        <v>37</v>
      </c>
      <c r="J3348">
        <v>1069.3</v>
      </c>
    </row>
    <row r="3349" spans="1:10" x14ac:dyDescent="0.25">
      <c r="A3349">
        <v>40</v>
      </c>
      <c r="B3349">
        <v>2017</v>
      </c>
      <c r="C3349" t="s">
        <v>34</v>
      </c>
      <c r="D3349" t="s">
        <v>49</v>
      </c>
      <c r="E3349" t="s">
        <v>35</v>
      </c>
      <c r="F3349">
        <v>6</v>
      </c>
      <c r="G3349" t="s">
        <v>45</v>
      </c>
      <c r="H3349" t="s">
        <v>46</v>
      </c>
      <c r="I3349" t="s">
        <v>37</v>
      </c>
      <c r="J3349">
        <v>1093.5999999999999</v>
      </c>
    </row>
    <row r="3350" spans="1:10" x14ac:dyDescent="0.25">
      <c r="A3350">
        <v>40</v>
      </c>
      <c r="B3350">
        <v>2018</v>
      </c>
      <c r="C3350" t="s">
        <v>34</v>
      </c>
      <c r="D3350" t="s">
        <v>48</v>
      </c>
      <c r="E3350" t="s">
        <v>35</v>
      </c>
      <c r="F3350">
        <v>1</v>
      </c>
      <c r="G3350" t="s">
        <v>45</v>
      </c>
      <c r="H3350" t="s">
        <v>46</v>
      </c>
      <c r="I3350" t="s">
        <v>37</v>
      </c>
      <c r="J3350">
        <v>1272.3</v>
      </c>
    </row>
    <row r="3351" spans="1:10" x14ac:dyDescent="0.25">
      <c r="A3351">
        <v>40</v>
      </c>
      <c r="B3351">
        <v>2018</v>
      </c>
      <c r="C3351" t="s">
        <v>34</v>
      </c>
      <c r="D3351" t="s">
        <v>48</v>
      </c>
      <c r="E3351" t="s">
        <v>35</v>
      </c>
      <c r="F3351">
        <v>2</v>
      </c>
      <c r="G3351" t="s">
        <v>45</v>
      </c>
      <c r="H3351" t="s">
        <v>2</v>
      </c>
      <c r="I3351" t="s">
        <v>37</v>
      </c>
      <c r="J3351">
        <v>786.5</v>
      </c>
    </row>
    <row r="3352" spans="1:10" x14ac:dyDescent="0.25">
      <c r="A3352">
        <v>40</v>
      </c>
      <c r="B3352">
        <v>2018</v>
      </c>
      <c r="C3352" t="s">
        <v>34</v>
      </c>
      <c r="D3352" t="s">
        <v>48</v>
      </c>
      <c r="E3352" t="s">
        <v>35</v>
      </c>
      <c r="F3352">
        <v>3</v>
      </c>
      <c r="G3352" t="s">
        <v>38</v>
      </c>
      <c r="H3352" t="s">
        <v>2</v>
      </c>
      <c r="I3352" t="s">
        <v>51</v>
      </c>
      <c r="J3352">
        <v>803.9</v>
      </c>
    </row>
    <row r="3353" spans="1:10" x14ac:dyDescent="0.25">
      <c r="A3353">
        <v>40</v>
      </c>
      <c r="B3353">
        <v>2018</v>
      </c>
      <c r="C3353" t="s">
        <v>34</v>
      </c>
      <c r="D3353" t="s">
        <v>48</v>
      </c>
      <c r="E3353" t="s">
        <v>35</v>
      </c>
      <c r="F3353">
        <v>4</v>
      </c>
      <c r="G3353" t="s">
        <v>38</v>
      </c>
      <c r="H3353" t="s">
        <v>2</v>
      </c>
      <c r="I3353" t="s">
        <v>37</v>
      </c>
      <c r="J3353">
        <v>904.7</v>
      </c>
    </row>
    <row r="3354" spans="1:10" x14ac:dyDescent="0.25">
      <c r="A3354">
        <v>40</v>
      </c>
      <c r="B3354">
        <v>2018</v>
      </c>
      <c r="C3354" t="s">
        <v>34</v>
      </c>
      <c r="D3354" t="s">
        <v>48</v>
      </c>
      <c r="E3354" t="s">
        <v>35</v>
      </c>
      <c r="F3354">
        <v>5</v>
      </c>
      <c r="G3354" t="s">
        <v>45</v>
      </c>
      <c r="H3354" t="s">
        <v>46</v>
      </c>
      <c r="I3354" t="s">
        <v>37</v>
      </c>
      <c r="J3354">
        <v>1198.5999999999999</v>
      </c>
    </row>
    <row r="3355" spans="1:10" x14ac:dyDescent="0.25">
      <c r="A3355">
        <v>40</v>
      </c>
      <c r="B3355">
        <v>2018</v>
      </c>
      <c r="C3355" t="s">
        <v>34</v>
      </c>
      <c r="D3355" t="s">
        <v>48</v>
      </c>
      <c r="E3355" t="s">
        <v>35</v>
      </c>
      <c r="F3355">
        <v>6</v>
      </c>
      <c r="G3355" t="s">
        <v>45</v>
      </c>
      <c r="H3355" t="s">
        <v>46</v>
      </c>
      <c r="I3355" t="s">
        <v>37</v>
      </c>
      <c r="J3355">
        <v>1314.6</v>
      </c>
    </row>
    <row r="3356" spans="1:10" x14ac:dyDescent="0.25">
      <c r="A3356">
        <v>40</v>
      </c>
      <c r="B3356">
        <v>2018</v>
      </c>
      <c r="C3356" t="s">
        <v>34</v>
      </c>
      <c r="D3356" t="s">
        <v>49</v>
      </c>
      <c r="E3356" t="s">
        <v>35</v>
      </c>
      <c r="F3356">
        <v>1</v>
      </c>
      <c r="G3356" t="s">
        <v>45</v>
      </c>
      <c r="H3356" t="s">
        <v>46</v>
      </c>
      <c r="I3356" t="s">
        <v>51</v>
      </c>
      <c r="J3356">
        <v>1359.8</v>
      </c>
    </row>
    <row r="3357" spans="1:10" x14ac:dyDescent="0.25">
      <c r="A3357">
        <v>40</v>
      </c>
      <c r="B3357">
        <v>2018</v>
      </c>
      <c r="C3357" t="s">
        <v>34</v>
      </c>
      <c r="D3357" t="s">
        <v>49</v>
      </c>
      <c r="E3357" t="s">
        <v>35</v>
      </c>
      <c r="F3357">
        <v>2</v>
      </c>
      <c r="G3357" t="s">
        <v>45</v>
      </c>
      <c r="H3357" t="s">
        <v>2</v>
      </c>
      <c r="I3357" t="s">
        <v>51</v>
      </c>
      <c r="J3357">
        <v>936.4</v>
      </c>
    </row>
    <row r="3358" spans="1:10" x14ac:dyDescent="0.25">
      <c r="A3358">
        <v>40</v>
      </c>
      <c r="B3358">
        <v>2018</v>
      </c>
      <c r="C3358" t="s">
        <v>34</v>
      </c>
      <c r="D3358" t="s">
        <v>49</v>
      </c>
      <c r="E3358" t="s">
        <v>35</v>
      </c>
      <c r="F3358">
        <v>3</v>
      </c>
      <c r="G3358" t="s">
        <v>38</v>
      </c>
      <c r="H3358" t="s">
        <v>2</v>
      </c>
      <c r="I3358" t="s">
        <v>51</v>
      </c>
      <c r="J3358">
        <v>995.2</v>
      </c>
    </row>
    <row r="3359" spans="1:10" x14ac:dyDescent="0.25">
      <c r="A3359">
        <v>40</v>
      </c>
      <c r="B3359">
        <v>2018</v>
      </c>
      <c r="C3359" t="s">
        <v>34</v>
      </c>
      <c r="D3359" t="s">
        <v>49</v>
      </c>
      <c r="E3359" t="s">
        <v>35</v>
      </c>
      <c r="F3359">
        <v>4</v>
      </c>
      <c r="G3359" t="s">
        <v>38</v>
      </c>
      <c r="H3359" t="s">
        <v>2</v>
      </c>
      <c r="I3359" t="s">
        <v>51</v>
      </c>
      <c r="J3359">
        <v>791.5</v>
      </c>
    </row>
    <row r="3360" spans="1:10" x14ac:dyDescent="0.25">
      <c r="A3360">
        <v>40</v>
      </c>
      <c r="B3360">
        <v>2018</v>
      </c>
      <c r="C3360" t="s">
        <v>34</v>
      </c>
      <c r="D3360" t="s">
        <v>49</v>
      </c>
      <c r="E3360" t="s">
        <v>35</v>
      </c>
      <c r="F3360">
        <v>5</v>
      </c>
      <c r="G3360" t="s">
        <v>45</v>
      </c>
      <c r="H3360" t="s">
        <v>2</v>
      </c>
      <c r="I3360" t="s">
        <v>51</v>
      </c>
      <c r="J3360">
        <v>854</v>
      </c>
    </row>
    <row r="3361" spans="1:10" x14ac:dyDescent="0.25">
      <c r="A3361">
        <v>40</v>
      </c>
      <c r="B3361">
        <v>2018</v>
      </c>
      <c r="C3361" t="s">
        <v>34</v>
      </c>
      <c r="D3361" t="s">
        <v>49</v>
      </c>
      <c r="E3361" t="s">
        <v>35</v>
      </c>
      <c r="F3361">
        <v>6</v>
      </c>
      <c r="G3361" t="s">
        <v>38</v>
      </c>
      <c r="H3361" t="s">
        <v>46</v>
      </c>
      <c r="I3361" t="s">
        <v>37</v>
      </c>
      <c r="J3361">
        <v>1239.5</v>
      </c>
    </row>
    <row r="3362" spans="1:10" x14ac:dyDescent="0.25">
      <c r="A3362">
        <v>41</v>
      </c>
      <c r="B3362">
        <v>2017</v>
      </c>
      <c r="C3362" t="s">
        <v>34</v>
      </c>
      <c r="D3362" t="s">
        <v>48</v>
      </c>
      <c r="E3362" t="s">
        <v>35</v>
      </c>
      <c r="F3362">
        <v>1</v>
      </c>
      <c r="G3362" t="s">
        <v>45</v>
      </c>
      <c r="H3362" t="s">
        <v>2</v>
      </c>
      <c r="I3362" t="s">
        <v>37</v>
      </c>
      <c r="J3362">
        <v>663.8</v>
      </c>
    </row>
    <row r="3363" spans="1:10" x14ac:dyDescent="0.25">
      <c r="A3363">
        <v>41</v>
      </c>
      <c r="B3363">
        <v>2017</v>
      </c>
      <c r="C3363" t="s">
        <v>34</v>
      </c>
      <c r="D3363" t="s">
        <v>48</v>
      </c>
      <c r="E3363" t="s">
        <v>35</v>
      </c>
      <c r="F3363">
        <v>2</v>
      </c>
      <c r="G3363" t="s">
        <v>45</v>
      </c>
      <c r="H3363" t="s">
        <v>2</v>
      </c>
      <c r="I3363" t="s">
        <v>37</v>
      </c>
      <c r="J3363">
        <v>699.1</v>
      </c>
    </row>
    <row r="3364" spans="1:10" x14ac:dyDescent="0.25">
      <c r="A3364">
        <v>41</v>
      </c>
      <c r="B3364">
        <v>2017</v>
      </c>
      <c r="C3364" t="s">
        <v>34</v>
      </c>
      <c r="D3364" t="s">
        <v>48</v>
      </c>
      <c r="E3364" t="s">
        <v>35</v>
      </c>
      <c r="F3364">
        <v>3</v>
      </c>
      <c r="G3364" t="s">
        <v>38</v>
      </c>
      <c r="H3364" t="s">
        <v>2</v>
      </c>
      <c r="I3364" t="s">
        <v>37</v>
      </c>
      <c r="J3364">
        <v>570.6</v>
      </c>
    </row>
    <row r="3365" spans="1:10" x14ac:dyDescent="0.25">
      <c r="A3365">
        <v>41</v>
      </c>
      <c r="B3365">
        <v>2017</v>
      </c>
      <c r="C3365" t="s">
        <v>34</v>
      </c>
      <c r="D3365" t="s">
        <v>48</v>
      </c>
      <c r="E3365" t="s">
        <v>35</v>
      </c>
      <c r="F3365">
        <v>4</v>
      </c>
      <c r="G3365" t="s">
        <v>38</v>
      </c>
      <c r="H3365" t="s">
        <v>2</v>
      </c>
      <c r="I3365" t="s">
        <v>37</v>
      </c>
      <c r="J3365">
        <v>531.70000000000005</v>
      </c>
    </row>
    <row r="3366" spans="1:10" x14ac:dyDescent="0.25">
      <c r="A3366">
        <v>41</v>
      </c>
      <c r="B3366">
        <v>2017</v>
      </c>
      <c r="C3366" t="s">
        <v>34</v>
      </c>
      <c r="D3366" t="s">
        <v>48</v>
      </c>
      <c r="E3366" t="s">
        <v>35</v>
      </c>
      <c r="F3366">
        <v>5</v>
      </c>
      <c r="G3366" t="s">
        <v>45</v>
      </c>
      <c r="H3366" t="s">
        <v>2</v>
      </c>
      <c r="I3366" t="s">
        <v>37</v>
      </c>
      <c r="J3366">
        <v>539.70000000000005</v>
      </c>
    </row>
    <row r="3367" spans="1:10" x14ac:dyDescent="0.25">
      <c r="A3367">
        <v>41</v>
      </c>
      <c r="B3367">
        <v>2017</v>
      </c>
      <c r="C3367" t="s">
        <v>34</v>
      </c>
      <c r="D3367" t="s">
        <v>48</v>
      </c>
      <c r="E3367" t="s">
        <v>35</v>
      </c>
      <c r="F3367">
        <v>6</v>
      </c>
      <c r="G3367" t="s">
        <v>45</v>
      </c>
      <c r="H3367" t="s">
        <v>46</v>
      </c>
      <c r="I3367" t="s">
        <v>37</v>
      </c>
      <c r="J3367">
        <v>1051</v>
      </c>
    </row>
    <row r="3368" spans="1:10" x14ac:dyDescent="0.25">
      <c r="A3368">
        <v>41</v>
      </c>
      <c r="B3368">
        <v>2017</v>
      </c>
      <c r="C3368" t="s">
        <v>34</v>
      </c>
      <c r="D3368" t="s">
        <v>49</v>
      </c>
      <c r="E3368" t="s">
        <v>35</v>
      </c>
      <c r="F3368">
        <v>1</v>
      </c>
      <c r="G3368" t="s">
        <v>45</v>
      </c>
      <c r="H3368" t="s">
        <v>46</v>
      </c>
      <c r="I3368" t="s">
        <v>51</v>
      </c>
      <c r="J3368">
        <v>1128.8</v>
      </c>
    </row>
    <row r="3369" spans="1:10" x14ac:dyDescent="0.25">
      <c r="A3369">
        <v>41</v>
      </c>
      <c r="B3369">
        <v>2017</v>
      </c>
      <c r="C3369" t="s">
        <v>34</v>
      </c>
      <c r="D3369" t="s">
        <v>49</v>
      </c>
      <c r="E3369" t="s">
        <v>35</v>
      </c>
      <c r="F3369">
        <v>2</v>
      </c>
      <c r="G3369" t="s">
        <v>38</v>
      </c>
      <c r="H3369" t="s">
        <v>2</v>
      </c>
      <c r="I3369" t="s">
        <v>37</v>
      </c>
      <c r="J3369">
        <v>707.8</v>
      </c>
    </row>
    <row r="3370" spans="1:10" x14ac:dyDescent="0.25">
      <c r="A3370">
        <v>41</v>
      </c>
      <c r="B3370">
        <v>2017</v>
      </c>
      <c r="C3370" t="s">
        <v>34</v>
      </c>
      <c r="D3370" t="s">
        <v>49</v>
      </c>
      <c r="E3370" t="s">
        <v>35</v>
      </c>
      <c r="F3370">
        <v>3</v>
      </c>
      <c r="G3370" t="s">
        <v>38</v>
      </c>
      <c r="H3370" t="s">
        <v>2</v>
      </c>
      <c r="I3370" t="s">
        <v>51</v>
      </c>
      <c r="J3370">
        <v>676.2</v>
      </c>
    </row>
    <row r="3371" spans="1:10" x14ac:dyDescent="0.25">
      <c r="A3371">
        <v>41</v>
      </c>
      <c r="B3371">
        <v>2017</v>
      </c>
      <c r="C3371" t="s">
        <v>34</v>
      </c>
      <c r="D3371" t="s">
        <v>49</v>
      </c>
      <c r="E3371" t="s">
        <v>35</v>
      </c>
      <c r="F3371">
        <v>4</v>
      </c>
      <c r="G3371" t="s">
        <v>45</v>
      </c>
      <c r="H3371" t="s">
        <v>2</v>
      </c>
      <c r="I3371" t="s">
        <v>51</v>
      </c>
      <c r="J3371">
        <v>630</v>
      </c>
    </row>
    <row r="3372" spans="1:10" x14ac:dyDescent="0.25">
      <c r="A3372">
        <v>41</v>
      </c>
      <c r="B3372">
        <v>2017</v>
      </c>
      <c r="C3372" t="s">
        <v>34</v>
      </c>
      <c r="D3372" t="s">
        <v>49</v>
      </c>
      <c r="E3372" t="s">
        <v>35</v>
      </c>
      <c r="F3372">
        <v>5</v>
      </c>
      <c r="G3372" t="s">
        <v>45</v>
      </c>
      <c r="H3372" t="s">
        <v>2</v>
      </c>
      <c r="I3372" t="s">
        <v>37</v>
      </c>
      <c r="J3372">
        <v>579.29999999999995</v>
      </c>
    </row>
    <row r="3373" spans="1:10" x14ac:dyDescent="0.25">
      <c r="A3373">
        <v>41</v>
      </c>
      <c r="B3373">
        <v>2017</v>
      </c>
      <c r="C3373" t="s">
        <v>34</v>
      </c>
      <c r="D3373" t="s">
        <v>49</v>
      </c>
      <c r="E3373" t="s">
        <v>35</v>
      </c>
      <c r="F3373">
        <v>6</v>
      </c>
      <c r="G3373" t="s">
        <v>38</v>
      </c>
      <c r="H3373" t="s">
        <v>2</v>
      </c>
      <c r="I3373" t="s">
        <v>51</v>
      </c>
      <c r="J3373">
        <v>696.6</v>
      </c>
    </row>
    <row r="3374" spans="1:10" x14ac:dyDescent="0.25">
      <c r="A3374">
        <v>41</v>
      </c>
      <c r="B3374">
        <v>2018</v>
      </c>
      <c r="C3374" t="s">
        <v>34</v>
      </c>
      <c r="D3374" t="s">
        <v>48</v>
      </c>
      <c r="E3374" t="s">
        <v>35</v>
      </c>
      <c r="F3374">
        <v>1</v>
      </c>
      <c r="G3374" t="s">
        <v>45</v>
      </c>
      <c r="H3374" t="s">
        <v>2</v>
      </c>
      <c r="I3374" t="s">
        <v>37</v>
      </c>
      <c r="J3374">
        <v>863.6</v>
      </c>
    </row>
    <row r="3375" spans="1:10" x14ac:dyDescent="0.25">
      <c r="A3375">
        <v>41</v>
      </c>
      <c r="B3375">
        <v>2018</v>
      </c>
      <c r="C3375" t="s">
        <v>34</v>
      </c>
      <c r="D3375" t="s">
        <v>48</v>
      </c>
      <c r="E3375" t="s">
        <v>35</v>
      </c>
      <c r="F3375">
        <v>2</v>
      </c>
      <c r="G3375" t="s">
        <v>38</v>
      </c>
      <c r="H3375" t="s">
        <v>46</v>
      </c>
      <c r="I3375" t="s">
        <v>37</v>
      </c>
      <c r="J3375">
        <v>1385.7</v>
      </c>
    </row>
    <row r="3376" spans="1:10" x14ac:dyDescent="0.25">
      <c r="A3376">
        <v>41</v>
      </c>
      <c r="B3376">
        <v>2018</v>
      </c>
      <c r="C3376" t="s">
        <v>34</v>
      </c>
      <c r="D3376" t="s">
        <v>48</v>
      </c>
      <c r="E3376" t="s">
        <v>35</v>
      </c>
      <c r="F3376">
        <v>3</v>
      </c>
      <c r="G3376" t="s">
        <v>45</v>
      </c>
      <c r="H3376" t="s">
        <v>46</v>
      </c>
      <c r="I3376" t="s">
        <v>37</v>
      </c>
      <c r="J3376">
        <v>1237.2</v>
      </c>
    </row>
    <row r="3377" spans="1:10" x14ac:dyDescent="0.25">
      <c r="A3377">
        <v>41</v>
      </c>
      <c r="B3377">
        <v>2018</v>
      </c>
      <c r="C3377" t="s">
        <v>34</v>
      </c>
      <c r="D3377" t="s">
        <v>48</v>
      </c>
      <c r="E3377" t="s">
        <v>35</v>
      </c>
      <c r="F3377">
        <v>4</v>
      </c>
      <c r="G3377" t="s">
        <v>45</v>
      </c>
      <c r="H3377" t="s">
        <v>2</v>
      </c>
      <c r="I3377" t="s">
        <v>37</v>
      </c>
      <c r="J3377">
        <v>789.5</v>
      </c>
    </row>
    <row r="3378" spans="1:10" x14ac:dyDescent="0.25">
      <c r="A3378">
        <v>41</v>
      </c>
      <c r="B3378">
        <v>2018</v>
      </c>
      <c r="C3378" t="s">
        <v>34</v>
      </c>
      <c r="D3378" t="s">
        <v>48</v>
      </c>
      <c r="E3378" t="s">
        <v>35</v>
      </c>
      <c r="F3378">
        <v>5</v>
      </c>
      <c r="G3378" t="s">
        <v>45</v>
      </c>
      <c r="H3378" t="s">
        <v>46</v>
      </c>
      <c r="I3378" t="s">
        <v>51</v>
      </c>
      <c r="J3378">
        <v>1147.7</v>
      </c>
    </row>
    <row r="3379" spans="1:10" x14ac:dyDescent="0.25">
      <c r="A3379">
        <v>41</v>
      </c>
      <c r="B3379">
        <v>2018</v>
      </c>
      <c r="C3379" t="s">
        <v>34</v>
      </c>
      <c r="D3379" t="s">
        <v>48</v>
      </c>
      <c r="E3379" t="s">
        <v>35</v>
      </c>
      <c r="F3379">
        <v>6</v>
      </c>
      <c r="G3379" t="s">
        <v>45</v>
      </c>
      <c r="H3379" t="s">
        <v>46</v>
      </c>
      <c r="I3379" t="s">
        <v>51</v>
      </c>
      <c r="J3379">
        <v>1154.7</v>
      </c>
    </row>
    <row r="3380" spans="1:10" x14ac:dyDescent="0.25">
      <c r="A3380">
        <v>41</v>
      </c>
      <c r="B3380">
        <v>2018</v>
      </c>
      <c r="C3380" t="s">
        <v>34</v>
      </c>
      <c r="D3380" t="s">
        <v>49</v>
      </c>
      <c r="E3380" t="s">
        <v>35</v>
      </c>
      <c r="F3380">
        <v>1</v>
      </c>
      <c r="G3380" t="s">
        <v>45</v>
      </c>
      <c r="H3380" t="s">
        <v>46</v>
      </c>
      <c r="I3380" t="s">
        <v>51</v>
      </c>
      <c r="J3380">
        <v>1414.8</v>
      </c>
    </row>
    <row r="3381" spans="1:10" x14ac:dyDescent="0.25">
      <c r="A3381">
        <v>41</v>
      </c>
      <c r="B3381">
        <v>2018</v>
      </c>
      <c r="C3381" t="s">
        <v>34</v>
      </c>
      <c r="D3381" t="s">
        <v>49</v>
      </c>
      <c r="E3381" t="s">
        <v>35</v>
      </c>
      <c r="F3381">
        <v>2</v>
      </c>
      <c r="G3381" t="s">
        <v>45</v>
      </c>
      <c r="H3381" t="s">
        <v>2</v>
      </c>
      <c r="I3381" t="s">
        <v>37</v>
      </c>
      <c r="J3381">
        <v>811.8</v>
      </c>
    </row>
    <row r="3382" spans="1:10" x14ac:dyDescent="0.25">
      <c r="A3382">
        <v>41</v>
      </c>
      <c r="B3382">
        <v>2018</v>
      </c>
      <c r="C3382" t="s">
        <v>34</v>
      </c>
      <c r="D3382" t="s">
        <v>49</v>
      </c>
      <c r="E3382" t="s">
        <v>35</v>
      </c>
      <c r="F3382">
        <v>3</v>
      </c>
      <c r="G3382" t="s">
        <v>45</v>
      </c>
      <c r="H3382" t="s">
        <v>46</v>
      </c>
      <c r="I3382" t="s">
        <v>37</v>
      </c>
      <c r="J3382">
        <v>1339.9</v>
      </c>
    </row>
    <row r="3383" spans="1:10" x14ac:dyDescent="0.25">
      <c r="A3383">
        <v>41</v>
      </c>
      <c r="B3383">
        <v>2018</v>
      </c>
      <c r="C3383" t="s">
        <v>34</v>
      </c>
      <c r="D3383" t="s">
        <v>49</v>
      </c>
      <c r="E3383" t="s">
        <v>35</v>
      </c>
      <c r="F3383">
        <v>4</v>
      </c>
      <c r="G3383" t="s">
        <v>45</v>
      </c>
      <c r="H3383" t="s">
        <v>46</v>
      </c>
      <c r="I3383" t="s">
        <v>51</v>
      </c>
      <c r="J3383">
        <v>1267</v>
      </c>
    </row>
    <row r="3384" spans="1:10" x14ac:dyDescent="0.25">
      <c r="A3384">
        <v>41</v>
      </c>
      <c r="B3384">
        <v>2018</v>
      </c>
      <c r="C3384" t="s">
        <v>34</v>
      </c>
      <c r="D3384" t="s">
        <v>49</v>
      </c>
      <c r="E3384" t="s">
        <v>35</v>
      </c>
      <c r="F3384">
        <v>5</v>
      </c>
      <c r="G3384" t="s">
        <v>45</v>
      </c>
      <c r="H3384" t="s">
        <v>46</v>
      </c>
      <c r="I3384" t="s">
        <v>51</v>
      </c>
      <c r="J3384">
        <v>1285.5</v>
      </c>
    </row>
    <row r="3385" spans="1:10" x14ac:dyDescent="0.25">
      <c r="A3385">
        <v>41</v>
      </c>
      <c r="B3385">
        <v>2018</v>
      </c>
      <c r="C3385" t="s">
        <v>34</v>
      </c>
      <c r="D3385" t="s">
        <v>49</v>
      </c>
      <c r="E3385" t="s">
        <v>35</v>
      </c>
      <c r="F3385">
        <v>6</v>
      </c>
      <c r="G3385" t="s">
        <v>45</v>
      </c>
      <c r="H3385" t="s">
        <v>46</v>
      </c>
      <c r="I3385" t="s">
        <v>37</v>
      </c>
      <c r="J3385">
        <v>1290.5999999999999</v>
      </c>
    </row>
    <row r="3386" spans="1:10" x14ac:dyDescent="0.25">
      <c r="A3386">
        <v>42</v>
      </c>
      <c r="B3386">
        <v>2017</v>
      </c>
      <c r="C3386" t="s">
        <v>34</v>
      </c>
      <c r="D3386" t="s">
        <v>48</v>
      </c>
      <c r="E3386" t="s">
        <v>35</v>
      </c>
      <c r="F3386">
        <v>1</v>
      </c>
      <c r="G3386" t="s">
        <v>38</v>
      </c>
      <c r="H3386" t="s">
        <v>2</v>
      </c>
      <c r="I3386" t="s">
        <v>37</v>
      </c>
      <c r="J3386">
        <v>587.79999999999995</v>
      </c>
    </row>
    <row r="3387" spans="1:10" x14ac:dyDescent="0.25">
      <c r="A3387">
        <v>42</v>
      </c>
      <c r="B3387">
        <v>2017</v>
      </c>
      <c r="C3387" t="s">
        <v>34</v>
      </c>
      <c r="D3387" t="s">
        <v>48</v>
      </c>
      <c r="E3387" t="s">
        <v>35</v>
      </c>
      <c r="F3387">
        <v>2</v>
      </c>
      <c r="G3387" t="s">
        <v>38</v>
      </c>
      <c r="H3387" t="s">
        <v>46</v>
      </c>
      <c r="I3387" t="s">
        <v>51</v>
      </c>
      <c r="J3387">
        <v>1046.2</v>
      </c>
    </row>
    <row r="3388" spans="1:10" x14ac:dyDescent="0.25">
      <c r="A3388">
        <v>42</v>
      </c>
      <c r="B3388">
        <v>2017</v>
      </c>
      <c r="C3388" t="s">
        <v>34</v>
      </c>
      <c r="D3388" t="s">
        <v>48</v>
      </c>
      <c r="E3388" t="s">
        <v>35</v>
      </c>
      <c r="F3388">
        <v>3</v>
      </c>
      <c r="G3388" t="s">
        <v>38</v>
      </c>
      <c r="H3388" t="s">
        <v>46</v>
      </c>
      <c r="I3388" t="s">
        <v>51</v>
      </c>
      <c r="J3388">
        <v>857.2</v>
      </c>
    </row>
    <row r="3389" spans="1:10" x14ac:dyDescent="0.25">
      <c r="A3389">
        <v>42</v>
      </c>
      <c r="B3389">
        <v>2017</v>
      </c>
      <c r="C3389" t="s">
        <v>34</v>
      </c>
      <c r="D3389" t="s">
        <v>48</v>
      </c>
      <c r="E3389" t="s">
        <v>35</v>
      </c>
      <c r="F3389">
        <v>4</v>
      </c>
      <c r="G3389" t="s">
        <v>38</v>
      </c>
      <c r="H3389" t="s">
        <v>2</v>
      </c>
      <c r="I3389" t="s">
        <v>51</v>
      </c>
      <c r="J3389">
        <v>624.1</v>
      </c>
    </row>
    <row r="3390" spans="1:10" x14ac:dyDescent="0.25">
      <c r="A3390">
        <v>42</v>
      </c>
      <c r="B3390">
        <v>2017</v>
      </c>
      <c r="C3390" t="s">
        <v>34</v>
      </c>
      <c r="D3390" t="s">
        <v>48</v>
      </c>
      <c r="E3390" t="s">
        <v>35</v>
      </c>
      <c r="F3390">
        <v>5</v>
      </c>
      <c r="G3390" t="s">
        <v>45</v>
      </c>
      <c r="H3390" t="s">
        <v>2</v>
      </c>
      <c r="I3390" t="s">
        <v>37</v>
      </c>
      <c r="J3390">
        <v>719.8</v>
      </c>
    </row>
    <row r="3391" spans="1:10" x14ac:dyDescent="0.25">
      <c r="A3391">
        <v>42</v>
      </c>
      <c r="B3391">
        <v>2017</v>
      </c>
      <c r="C3391" t="s">
        <v>34</v>
      </c>
      <c r="D3391" t="s">
        <v>48</v>
      </c>
      <c r="E3391" t="s">
        <v>35</v>
      </c>
      <c r="F3391">
        <v>6</v>
      </c>
      <c r="G3391" t="s">
        <v>45</v>
      </c>
      <c r="H3391" t="s">
        <v>2</v>
      </c>
      <c r="I3391" t="s">
        <v>37</v>
      </c>
      <c r="J3391">
        <v>559.1</v>
      </c>
    </row>
    <row r="3392" spans="1:10" x14ac:dyDescent="0.25">
      <c r="A3392">
        <v>42</v>
      </c>
      <c r="B3392">
        <v>2017</v>
      </c>
      <c r="C3392" t="s">
        <v>34</v>
      </c>
      <c r="D3392" t="s">
        <v>49</v>
      </c>
      <c r="E3392" t="s">
        <v>35</v>
      </c>
      <c r="F3392">
        <v>1</v>
      </c>
      <c r="G3392" t="s">
        <v>38</v>
      </c>
      <c r="H3392" t="s">
        <v>46</v>
      </c>
      <c r="I3392" t="s">
        <v>37</v>
      </c>
      <c r="J3392">
        <v>1188.4000000000001</v>
      </c>
    </row>
    <row r="3393" spans="1:10" x14ac:dyDescent="0.25">
      <c r="A3393">
        <v>42</v>
      </c>
      <c r="B3393">
        <v>2017</v>
      </c>
      <c r="C3393" t="s">
        <v>34</v>
      </c>
      <c r="D3393" t="s">
        <v>49</v>
      </c>
      <c r="E3393" t="s">
        <v>35</v>
      </c>
      <c r="F3393">
        <v>2</v>
      </c>
      <c r="G3393" t="s">
        <v>38</v>
      </c>
      <c r="H3393" t="s">
        <v>46</v>
      </c>
      <c r="I3393" t="s">
        <v>51</v>
      </c>
      <c r="J3393">
        <v>999.4</v>
      </c>
    </row>
    <row r="3394" spans="1:10" x14ac:dyDescent="0.25">
      <c r="A3394">
        <v>42</v>
      </c>
      <c r="B3394">
        <v>2017</v>
      </c>
      <c r="C3394" t="s">
        <v>34</v>
      </c>
      <c r="D3394" t="s">
        <v>49</v>
      </c>
      <c r="E3394" t="s">
        <v>35</v>
      </c>
      <c r="F3394">
        <v>3</v>
      </c>
      <c r="G3394" t="s">
        <v>45</v>
      </c>
      <c r="H3394" t="s">
        <v>2</v>
      </c>
      <c r="I3394" t="s">
        <v>37</v>
      </c>
      <c r="J3394">
        <v>862.5</v>
      </c>
    </row>
    <row r="3395" spans="1:10" x14ac:dyDescent="0.25">
      <c r="A3395">
        <v>42</v>
      </c>
      <c r="B3395">
        <v>2017</v>
      </c>
      <c r="C3395" t="s">
        <v>34</v>
      </c>
      <c r="D3395" t="s">
        <v>49</v>
      </c>
      <c r="E3395" t="s">
        <v>35</v>
      </c>
      <c r="F3395">
        <v>4</v>
      </c>
      <c r="G3395" t="s">
        <v>45</v>
      </c>
      <c r="H3395" t="s">
        <v>46</v>
      </c>
      <c r="I3395" t="s">
        <v>37</v>
      </c>
      <c r="J3395">
        <v>995.1</v>
      </c>
    </row>
    <row r="3396" spans="1:10" x14ac:dyDescent="0.25">
      <c r="A3396">
        <v>42</v>
      </c>
      <c r="B3396">
        <v>2017</v>
      </c>
      <c r="C3396" t="s">
        <v>34</v>
      </c>
      <c r="D3396" t="s">
        <v>49</v>
      </c>
      <c r="E3396" t="s">
        <v>35</v>
      </c>
      <c r="F3396">
        <v>5</v>
      </c>
      <c r="G3396" t="s">
        <v>38</v>
      </c>
      <c r="H3396" t="s">
        <v>46</v>
      </c>
      <c r="I3396" t="s">
        <v>51</v>
      </c>
      <c r="J3396">
        <v>1073</v>
      </c>
    </row>
    <row r="3397" spans="1:10" x14ac:dyDescent="0.25">
      <c r="A3397">
        <v>42</v>
      </c>
      <c r="B3397">
        <v>2017</v>
      </c>
      <c r="C3397" t="s">
        <v>34</v>
      </c>
      <c r="D3397" t="s">
        <v>49</v>
      </c>
      <c r="E3397" t="s">
        <v>35</v>
      </c>
      <c r="F3397">
        <v>6</v>
      </c>
      <c r="G3397" t="s">
        <v>45</v>
      </c>
      <c r="H3397" t="s">
        <v>2</v>
      </c>
      <c r="I3397" t="s">
        <v>37</v>
      </c>
      <c r="J3397">
        <v>706.1</v>
      </c>
    </row>
    <row r="3398" spans="1:10" x14ac:dyDescent="0.25">
      <c r="A3398">
        <v>42</v>
      </c>
      <c r="B3398">
        <v>2018</v>
      </c>
      <c r="C3398" t="s">
        <v>34</v>
      </c>
      <c r="D3398" t="s">
        <v>48</v>
      </c>
      <c r="E3398" t="s">
        <v>35</v>
      </c>
      <c r="F3398">
        <v>1</v>
      </c>
      <c r="G3398" t="s">
        <v>45</v>
      </c>
      <c r="H3398" t="s">
        <v>2</v>
      </c>
      <c r="I3398" t="s">
        <v>37</v>
      </c>
      <c r="J3398">
        <v>811.2</v>
      </c>
    </row>
    <row r="3399" spans="1:10" x14ac:dyDescent="0.25">
      <c r="A3399">
        <v>42</v>
      </c>
      <c r="B3399">
        <v>2018</v>
      </c>
      <c r="C3399" t="s">
        <v>34</v>
      </c>
      <c r="D3399" t="s">
        <v>48</v>
      </c>
      <c r="E3399" t="s">
        <v>35</v>
      </c>
      <c r="F3399">
        <v>2</v>
      </c>
      <c r="G3399" t="s">
        <v>38</v>
      </c>
      <c r="H3399" t="s">
        <v>2</v>
      </c>
      <c r="I3399" t="s">
        <v>51</v>
      </c>
      <c r="J3399">
        <v>783.5</v>
      </c>
    </row>
    <row r="3400" spans="1:10" x14ac:dyDescent="0.25">
      <c r="A3400">
        <v>42</v>
      </c>
      <c r="B3400">
        <v>2018</v>
      </c>
      <c r="C3400" t="s">
        <v>34</v>
      </c>
      <c r="D3400" t="s">
        <v>48</v>
      </c>
      <c r="E3400" t="s">
        <v>35</v>
      </c>
      <c r="F3400">
        <v>3</v>
      </c>
      <c r="G3400" t="s">
        <v>38</v>
      </c>
      <c r="H3400" t="s">
        <v>46</v>
      </c>
      <c r="I3400" t="s">
        <v>37</v>
      </c>
      <c r="J3400">
        <v>1100.9000000000001</v>
      </c>
    </row>
    <row r="3401" spans="1:10" x14ac:dyDescent="0.25">
      <c r="A3401">
        <v>42</v>
      </c>
      <c r="B3401">
        <v>2018</v>
      </c>
      <c r="C3401" t="s">
        <v>34</v>
      </c>
      <c r="D3401" t="s">
        <v>48</v>
      </c>
      <c r="E3401" t="s">
        <v>35</v>
      </c>
      <c r="F3401">
        <v>4</v>
      </c>
      <c r="G3401" t="s">
        <v>45</v>
      </c>
      <c r="H3401" t="s">
        <v>2</v>
      </c>
      <c r="I3401" t="s">
        <v>51</v>
      </c>
      <c r="J3401">
        <v>894</v>
      </c>
    </row>
    <row r="3402" spans="1:10" x14ac:dyDescent="0.25">
      <c r="A3402">
        <v>42</v>
      </c>
      <c r="B3402">
        <v>2018</v>
      </c>
      <c r="C3402" t="s">
        <v>34</v>
      </c>
      <c r="D3402" t="s">
        <v>48</v>
      </c>
      <c r="E3402" t="s">
        <v>35</v>
      </c>
      <c r="F3402">
        <v>5</v>
      </c>
      <c r="G3402" t="s">
        <v>38</v>
      </c>
      <c r="H3402" t="s">
        <v>46</v>
      </c>
      <c r="I3402" t="s">
        <v>37</v>
      </c>
      <c r="J3402">
        <v>1306.5</v>
      </c>
    </row>
    <row r="3403" spans="1:10" x14ac:dyDescent="0.25">
      <c r="A3403">
        <v>42</v>
      </c>
      <c r="B3403">
        <v>2018</v>
      </c>
      <c r="C3403" t="s">
        <v>34</v>
      </c>
      <c r="D3403" t="s">
        <v>48</v>
      </c>
      <c r="E3403" t="s">
        <v>35</v>
      </c>
      <c r="F3403">
        <v>6</v>
      </c>
      <c r="G3403" t="s">
        <v>45</v>
      </c>
      <c r="H3403" t="s">
        <v>46</v>
      </c>
      <c r="I3403" t="s">
        <v>51</v>
      </c>
      <c r="J3403">
        <v>1279.0999999999999</v>
      </c>
    </row>
    <row r="3404" spans="1:10" x14ac:dyDescent="0.25">
      <c r="A3404">
        <v>42</v>
      </c>
      <c r="B3404">
        <v>2018</v>
      </c>
      <c r="C3404" t="s">
        <v>34</v>
      </c>
      <c r="D3404" t="s">
        <v>49</v>
      </c>
      <c r="E3404" t="s">
        <v>35</v>
      </c>
      <c r="F3404">
        <v>1</v>
      </c>
      <c r="G3404" t="s">
        <v>38</v>
      </c>
      <c r="H3404" t="s">
        <v>46</v>
      </c>
      <c r="I3404" t="s">
        <v>37</v>
      </c>
      <c r="J3404">
        <v>1432.2</v>
      </c>
    </row>
    <row r="3405" spans="1:10" x14ac:dyDescent="0.25">
      <c r="A3405">
        <v>42</v>
      </c>
      <c r="B3405">
        <v>2018</v>
      </c>
      <c r="C3405" t="s">
        <v>34</v>
      </c>
      <c r="D3405" t="s">
        <v>49</v>
      </c>
      <c r="E3405" t="s">
        <v>35</v>
      </c>
      <c r="F3405">
        <v>2</v>
      </c>
      <c r="G3405" t="s">
        <v>38</v>
      </c>
      <c r="H3405" t="s">
        <v>2</v>
      </c>
      <c r="I3405" t="s">
        <v>51</v>
      </c>
      <c r="J3405">
        <v>875</v>
      </c>
    </row>
    <row r="3406" spans="1:10" x14ac:dyDescent="0.25">
      <c r="A3406">
        <v>42</v>
      </c>
      <c r="B3406">
        <v>2018</v>
      </c>
      <c r="C3406" t="s">
        <v>34</v>
      </c>
      <c r="D3406" t="s">
        <v>49</v>
      </c>
      <c r="E3406" t="s">
        <v>35</v>
      </c>
      <c r="F3406">
        <v>3</v>
      </c>
      <c r="G3406" t="s">
        <v>45</v>
      </c>
      <c r="H3406" t="s">
        <v>2</v>
      </c>
      <c r="I3406" t="s">
        <v>51</v>
      </c>
      <c r="J3406">
        <v>914.6</v>
      </c>
    </row>
    <row r="3407" spans="1:10" x14ac:dyDescent="0.25">
      <c r="A3407">
        <v>42</v>
      </c>
      <c r="B3407">
        <v>2018</v>
      </c>
      <c r="C3407" t="s">
        <v>34</v>
      </c>
      <c r="D3407" t="s">
        <v>49</v>
      </c>
      <c r="E3407" t="s">
        <v>35</v>
      </c>
      <c r="F3407">
        <v>4</v>
      </c>
      <c r="G3407" t="s">
        <v>38</v>
      </c>
      <c r="H3407" t="s">
        <v>2</v>
      </c>
      <c r="I3407" t="s">
        <v>51</v>
      </c>
      <c r="J3407">
        <v>842.5</v>
      </c>
    </row>
    <row r="3408" spans="1:10" x14ac:dyDescent="0.25">
      <c r="A3408">
        <v>42</v>
      </c>
      <c r="B3408">
        <v>2018</v>
      </c>
      <c r="C3408" t="s">
        <v>34</v>
      </c>
      <c r="D3408" t="s">
        <v>49</v>
      </c>
      <c r="E3408" t="s">
        <v>35</v>
      </c>
      <c r="F3408">
        <v>5</v>
      </c>
      <c r="G3408" t="s">
        <v>38</v>
      </c>
      <c r="H3408" t="s">
        <v>46</v>
      </c>
      <c r="I3408" t="s">
        <v>51</v>
      </c>
      <c r="J3408">
        <v>1200.3</v>
      </c>
    </row>
    <row r="3409" spans="1:10" x14ac:dyDescent="0.25">
      <c r="A3409">
        <v>42</v>
      </c>
      <c r="B3409">
        <v>2018</v>
      </c>
      <c r="C3409" t="s">
        <v>34</v>
      </c>
      <c r="D3409" t="s">
        <v>49</v>
      </c>
      <c r="E3409" t="s">
        <v>35</v>
      </c>
      <c r="F3409">
        <v>6</v>
      </c>
      <c r="G3409" t="s">
        <v>45</v>
      </c>
      <c r="H3409" t="s">
        <v>2</v>
      </c>
      <c r="I3409" t="s">
        <v>37</v>
      </c>
      <c r="J3409">
        <v>880.3</v>
      </c>
    </row>
    <row r="3410" spans="1:10" x14ac:dyDescent="0.25">
      <c r="A3410">
        <v>43</v>
      </c>
      <c r="B3410">
        <v>2017</v>
      </c>
      <c r="C3410" t="s">
        <v>34</v>
      </c>
      <c r="D3410" t="s">
        <v>48</v>
      </c>
      <c r="E3410" t="s">
        <v>35</v>
      </c>
      <c r="F3410">
        <v>1</v>
      </c>
      <c r="G3410" t="s">
        <v>38</v>
      </c>
      <c r="H3410" t="s">
        <v>46</v>
      </c>
      <c r="I3410" t="s">
        <v>37</v>
      </c>
      <c r="J3410">
        <v>956</v>
      </c>
    </row>
    <row r="3411" spans="1:10" x14ac:dyDescent="0.25">
      <c r="A3411">
        <v>43</v>
      </c>
      <c r="B3411">
        <v>2017</v>
      </c>
      <c r="C3411" t="s">
        <v>34</v>
      </c>
      <c r="D3411" t="s">
        <v>48</v>
      </c>
      <c r="E3411" t="s">
        <v>35</v>
      </c>
      <c r="F3411">
        <v>2</v>
      </c>
      <c r="G3411" t="s">
        <v>38</v>
      </c>
      <c r="H3411" t="s">
        <v>46</v>
      </c>
      <c r="I3411" t="s">
        <v>51</v>
      </c>
      <c r="J3411">
        <v>1015.5</v>
      </c>
    </row>
    <row r="3412" spans="1:10" x14ac:dyDescent="0.25">
      <c r="A3412">
        <v>43</v>
      </c>
      <c r="B3412">
        <v>2017</v>
      </c>
      <c r="C3412" t="s">
        <v>34</v>
      </c>
      <c r="D3412" t="s">
        <v>48</v>
      </c>
      <c r="E3412" t="s">
        <v>35</v>
      </c>
      <c r="F3412">
        <v>3</v>
      </c>
      <c r="G3412" t="s">
        <v>45</v>
      </c>
      <c r="H3412" t="s">
        <v>2</v>
      </c>
      <c r="I3412" t="s">
        <v>51</v>
      </c>
      <c r="J3412">
        <v>682.6</v>
      </c>
    </row>
    <row r="3413" spans="1:10" x14ac:dyDescent="0.25">
      <c r="A3413">
        <v>43</v>
      </c>
      <c r="B3413">
        <v>2017</v>
      </c>
      <c r="C3413" t="s">
        <v>34</v>
      </c>
      <c r="D3413" t="s">
        <v>48</v>
      </c>
      <c r="E3413" t="s">
        <v>35</v>
      </c>
      <c r="F3413">
        <v>4</v>
      </c>
      <c r="G3413" t="s">
        <v>45</v>
      </c>
      <c r="H3413" t="s">
        <v>2</v>
      </c>
      <c r="I3413" t="s">
        <v>51</v>
      </c>
      <c r="J3413">
        <v>632.6</v>
      </c>
    </row>
    <row r="3414" spans="1:10" x14ac:dyDescent="0.25">
      <c r="A3414">
        <v>43</v>
      </c>
      <c r="B3414">
        <v>2017</v>
      </c>
      <c r="C3414" t="s">
        <v>34</v>
      </c>
      <c r="D3414" t="s">
        <v>48</v>
      </c>
      <c r="E3414" t="s">
        <v>35</v>
      </c>
      <c r="F3414">
        <v>5</v>
      </c>
      <c r="G3414" t="s">
        <v>38</v>
      </c>
      <c r="H3414" t="s">
        <v>2</v>
      </c>
      <c r="I3414" t="s">
        <v>51</v>
      </c>
      <c r="J3414">
        <v>459.1</v>
      </c>
    </row>
    <row r="3415" spans="1:10" x14ac:dyDescent="0.25">
      <c r="A3415">
        <v>43</v>
      </c>
      <c r="B3415">
        <v>2017</v>
      </c>
      <c r="C3415" t="s">
        <v>34</v>
      </c>
      <c r="D3415" t="s">
        <v>48</v>
      </c>
      <c r="E3415" t="s">
        <v>35</v>
      </c>
      <c r="F3415">
        <v>6</v>
      </c>
      <c r="G3415" t="s">
        <v>45</v>
      </c>
      <c r="H3415" t="s">
        <v>2</v>
      </c>
      <c r="I3415" t="s">
        <v>37</v>
      </c>
      <c r="J3415">
        <v>549.5</v>
      </c>
    </row>
    <row r="3416" spans="1:10" x14ac:dyDescent="0.25">
      <c r="A3416">
        <v>43</v>
      </c>
      <c r="B3416">
        <v>2017</v>
      </c>
      <c r="C3416" t="s">
        <v>34</v>
      </c>
      <c r="D3416" t="s">
        <v>49</v>
      </c>
      <c r="E3416" t="s">
        <v>35</v>
      </c>
      <c r="F3416">
        <v>1</v>
      </c>
      <c r="G3416" t="s">
        <v>38</v>
      </c>
      <c r="H3416" t="s">
        <v>46</v>
      </c>
      <c r="I3416" t="s">
        <v>37</v>
      </c>
      <c r="J3416">
        <v>1199.8</v>
      </c>
    </row>
    <row r="3417" spans="1:10" x14ac:dyDescent="0.25">
      <c r="A3417">
        <v>43</v>
      </c>
      <c r="B3417">
        <v>2017</v>
      </c>
      <c r="C3417" t="s">
        <v>34</v>
      </c>
      <c r="D3417" t="s">
        <v>49</v>
      </c>
      <c r="E3417" t="s">
        <v>35</v>
      </c>
      <c r="F3417">
        <v>2</v>
      </c>
      <c r="G3417" t="s">
        <v>45</v>
      </c>
      <c r="H3417" t="s">
        <v>46</v>
      </c>
      <c r="I3417" t="s">
        <v>37</v>
      </c>
      <c r="J3417">
        <v>1014.1</v>
      </c>
    </row>
    <row r="3418" spans="1:10" x14ac:dyDescent="0.25">
      <c r="A3418">
        <v>43</v>
      </c>
      <c r="B3418">
        <v>2017</v>
      </c>
      <c r="C3418" t="s">
        <v>34</v>
      </c>
      <c r="D3418" t="s">
        <v>49</v>
      </c>
      <c r="E3418" t="s">
        <v>35</v>
      </c>
      <c r="F3418">
        <v>3</v>
      </c>
      <c r="G3418" t="s">
        <v>38</v>
      </c>
      <c r="H3418" t="s">
        <v>46</v>
      </c>
      <c r="I3418" t="s">
        <v>37</v>
      </c>
      <c r="J3418">
        <v>997.4</v>
      </c>
    </row>
    <row r="3419" spans="1:10" x14ac:dyDescent="0.25">
      <c r="A3419">
        <v>43</v>
      </c>
      <c r="B3419">
        <v>2017</v>
      </c>
      <c r="C3419" t="s">
        <v>34</v>
      </c>
      <c r="D3419" t="s">
        <v>49</v>
      </c>
      <c r="E3419" t="s">
        <v>35</v>
      </c>
      <c r="F3419">
        <v>4</v>
      </c>
      <c r="G3419" t="s">
        <v>38</v>
      </c>
      <c r="H3419" t="s">
        <v>46</v>
      </c>
      <c r="I3419" t="s">
        <v>37</v>
      </c>
      <c r="J3419">
        <v>1161.7</v>
      </c>
    </row>
    <row r="3420" spans="1:10" x14ac:dyDescent="0.25">
      <c r="A3420">
        <v>43</v>
      </c>
      <c r="B3420">
        <v>2017</v>
      </c>
      <c r="C3420" t="s">
        <v>34</v>
      </c>
      <c r="D3420" t="s">
        <v>49</v>
      </c>
      <c r="E3420" t="s">
        <v>35</v>
      </c>
      <c r="F3420">
        <v>5</v>
      </c>
      <c r="G3420" t="s">
        <v>38</v>
      </c>
      <c r="H3420" t="s">
        <v>2</v>
      </c>
      <c r="I3420" t="s">
        <v>37</v>
      </c>
      <c r="J3420">
        <v>604.6</v>
      </c>
    </row>
    <row r="3421" spans="1:10" x14ac:dyDescent="0.25">
      <c r="A3421">
        <v>43</v>
      </c>
      <c r="B3421">
        <v>2017</v>
      </c>
      <c r="C3421" t="s">
        <v>34</v>
      </c>
      <c r="D3421" t="s">
        <v>49</v>
      </c>
      <c r="E3421" t="s">
        <v>35</v>
      </c>
      <c r="F3421">
        <v>6</v>
      </c>
      <c r="G3421" t="s">
        <v>45</v>
      </c>
      <c r="H3421" t="s">
        <v>2</v>
      </c>
      <c r="I3421" t="s">
        <v>37</v>
      </c>
      <c r="J3421">
        <v>832</v>
      </c>
    </row>
    <row r="3422" spans="1:10" x14ac:dyDescent="0.25">
      <c r="A3422">
        <v>43</v>
      </c>
      <c r="B3422">
        <v>2018</v>
      </c>
      <c r="C3422" t="s">
        <v>34</v>
      </c>
      <c r="D3422" t="s">
        <v>48</v>
      </c>
      <c r="E3422" t="s">
        <v>35</v>
      </c>
      <c r="F3422">
        <v>1</v>
      </c>
      <c r="G3422" t="s">
        <v>38</v>
      </c>
      <c r="H3422" t="s">
        <v>46</v>
      </c>
      <c r="I3422" t="s">
        <v>37</v>
      </c>
      <c r="J3422">
        <v>1322.6</v>
      </c>
    </row>
    <row r="3423" spans="1:10" x14ac:dyDescent="0.25">
      <c r="A3423">
        <v>43</v>
      </c>
      <c r="B3423">
        <v>2018</v>
      </c>
      <c r="C3423" t="s">
        <v>34</v>
      </c>
      <c r="D3423" t="s">
        <v>48</v>
      </c>
      <c r="E3423" t="s">
        <v>35</v>
      </c>
      <c r="F3423">
        <v>2</v>
      </c>
      <c r="G3423" t="s">
        <v>38</v>
      </c>
      <c r="H3423" t="s">
        <v>2</v>
      </c>
      <c r="I3423" t="s">
        <v>37</v>
      </c>
      <c r="J3423">
        <v>659.7</v>
      </c>
    </row>
    <row r="3424" spans="1:10" x14ac:dyDescent="0.25">
      <c r="A3424">
        <v>43</v>
      </c>
      <c r="B3424">
        <v>2018</v>
      </c>
      <c r="C3424" t="s">
        <v>34</v>
      </c>
      <c r="D3424" t="s">
        <v>48</v>
      </c>
      <c r="E3424" t="s">
        <v>35</v>
      </c>
      <c r="F3424">
        <v>3</v>
      </c>
      <c r="G3424" t="s">
        <v>45</v>
      </c>
      <c r="H3424" t="s">
        <v>46</v>
      </c>
      <c r="I3424" t="s">
        <v>51</v>
      </c>
      <c r="J3424">
        <v>1213.9000000000001</v>
      </c>
    </row>
    <row r="3425" spans="1:10" x14ac:dyDescent="0.25">
      <c r="A3425">
        <v>43</v>
      </c>
      <c r="B3425">
        <v>2018</v>
      </c>
      <c r="C3425" t="s">
        <v>34</v>
      </c>
      <c r="D3425" t="s">
        <v>48</v>
      </c>
      <c r="E3425" t="s">
        <v>35</v>
      </c>
      <c r="F3425">
        <v>4</v>
      </c>
      <c r="G3425" t="s">
        <v>38</v>
      </c>
      <c r="H3425" t="s">
        <v>2</v>
      </c>
      <c r="I3425" t="s">
        <v>51</v>
      </c>
      <c r="J3425">
        <v>821.8</v>
      </c>
    </row>
    <row r="3426" spans="1:10" x14ac:dyDescent="0.25">
      <c r="A3426">
        <v>43</v>
      </c>
      <c r="B3426">
        <v>2018</v>
      </c>
      <c r="C3426" t="s">
        <v>34</v>
      </c>
      <c r="D3426" t="s">
        <v>48</v>
      </c>
      <c r="E3426" t="s">
        <v>35</v>
      </c>
      <c r="F3426">
        <v>5</v>
      </c>
      <c r="G3426" t="s">
        <v>38</v>
      </c>
      <c r="H3426" t="s">
        <v>46</v>
      </c>
      <c r="I3426" t="s">
        <v>51</v>
      </c>
      <c r="J3426">
        <v>1175.9000000000001</v>
      </c>
    </row>
    <row r="3427" spans="1:10" x14ac:dyDescent="0.25">
      <c r="A3427">
        <v>43</v>
      </c>
      <c r="B3427">
        <v>2018</v>
      </c>
      <c r="C3427" t="s">
        <v>34</v>
      </c>
      <c r="D3427" t="s">
        <v>48</v>
      </c>
      <c r="E3427" t="s">
        <v>35</v>
      </c>
      <c r="F3427">
        <v>6</v>
      </c>
      <c r="G3427" t="s">
        <v>38</v>
      </c>
      <c r="H3427" t="s">
        <v>46</v>
      </c>
      <c r="I3427" t="s">
        <v>37</v>
      </c>
      <c r="J3427">
        <v>1052.5999999999999</v>
      </c>
    </row>
    <row r="3428" spans="1:10" x14ac:dyDescent="0.25">
      <c r="A3428">
        <v>43</v>
      </c>
      <c r="B3428">
        <v>2018</v>
      </c>
      <c r="C3428" t="s">
        <v>34</v>
      </c>
      <c r="D3428" t="s">
        <v>49</v>
      </c>
      <c r="E3428" t="s">
        <v>35</v>
      </c>
      <c r="F3428">
        <v>1</v>
      </c>
      <c r="G3428" t="s">
        <v>45</v>
      </c>
      <c r="H3428" t="s">
        <v>46</v>
      </c>
      <c r="I3428" t="s">
        <v>51</v>
      </c>
      <c r="J3428">
        <v>1340</v>
      </c>
    </row>
    <row r="3429" spans="1:10" x14ac:dyDescent="0.25">
      <c r="A3429">
        <v>43</v>
      </c>
      <c r="B3429">
        <v>2018</v>
      </c>
      <c r="C3429" t="s">
        <v>34</v>
      </c>
      <c r="D3429" t="s">
        <v>49</v>
      </c>
      <c r="E3429" t="s">
        <v>35</v>
      </c>
      <c r="F3429">
        <v>2</v>
      </c>
      <c r="G3429" t="s">
        <v>38</v>
      </c>
      <c r="H3429" t="s">
        <v>2</v>
      </c>
      <c r="I3429" t="s">
        <v>51</v>
      </c>
      <c r="J3429">
        <v>957.4</v>
      </c>
    </row>
    <row r="3430" spans="1:10" x14ac:dyDescent="0.25">
      <c r="A3430">
        <v>43</v>
      </c>
      <c r="B3430">
        <v>2018</v>
      </c>
      <c r="C3430" t="s">
        <v>34</v>
      </c>
      <c r="D3430" t="s">
        <v>49</v>
      </c>
      <c r="E3430" t="s">
        <v>35</v>
      </c>
      <c r="F3430">
        <v>3</v>
      </c>
      <c r="G3430" t="s">
        <v>45</v>
      </c>
      <c r="H3430" t="s">
        <v>46</v>
      </c>
      <c r="I3430" t="s">
        <v>51</v>
      </c>
      <c r="J3430">
        <v>1274.2</v>
      </c>
    </row>
    <row r="3431" spans="1:10" x14ac:dyDescent="0.25">
      <c r="A3431">
        <v>43</v>
      </c>
      <c r="B3431">
        <v>2018</v>
      </c>
      <c r="C3431" t="s">
        <v>34</v>
      </c>
      <c r="D3431" t="s">
        <v>49</v>
      </c>
      <c r="E3431" t="s">
        <v>35</v>
      </c>
      <c r="F3431">
        <v>4</v>
      </c>
      <c r="G3431" t="s">
        <v>38</v>
      </c>
      <c r="H3431" t="s">
        <v>46</v>
      </c>
      <c r="I3431" t="s">
        <v>37</v>
      </c>
      <c r="J3431">
        <v>1200.9000000000001</v>
      </c>
    </row>
    <row r="3432" spans="1:10" x14ac:dyDescent="0.25">
      <c r="A3432">
        <v>43</v>
      </c>
      <c r="B3432">
        <v>2018</v>
      </c>
      <c r="C3432" t="s">
        <v>34</v>
      </c>
      <c r="D3432" t="s">
        <v>49</v>
      </c>
      <c r="E3432" t="s">
        <v>35</v>
      </c>
      <c r="F3432">
        <v>5</v>
      </c>
      <c r="G3432" t="s">
        <v>45</v>
      </c>
      <c r="H3432" t="s">
        <v>46</v>
      </c>
      <c r="I3432" t="s">
        <v>37</v>
      </c>
      <c r="J3432">
        <v>1211.5</v>
      </c>
    </row>
    <row r="3433" spans="1:10" x14ac:dyDescent="0.25">
      <c r="A3433">
        <v>43</v>
      </c>
      <c r="B3433">
        <v>2018</v>
      </c>
      <c r="C3433" t="s">
        <v>34</v>
      </c>
      <c r="D3433" t="s">
        <v>49</v>
      </c>
      <c r="E3433" t="s">
        <v>35</v>
      </c>
      <c r="F3433">
        <v>6</v>
      </c>
      <c r="G3433" t="s">
        <v>45</v>
      </c>
      <c r="H3433" t="s">
        <v>46</v>
      </c>
      <c r="I3433" t="s">
        <v>51</v>
      </c>
      <c r="J3433">
        <v>1279.5999999999999</v>
      </c>
    </row>
    <row r="3434" spans="1:10" x14ac:dyDescent="0.25">
      <c r="A3434">
        <v>44</v>
      </c>
      <c r="B3434">
        <v>2017</v>
      </c>
      <c r="C3434" t="s">
        <v>34</v>
      </c>
      <c r="D3434" t="s">
        <v>48</v>
      </c>
      <c r="E3434" t="s">
        <v>35</v>
      </c>
      <c r="F3434">
        <v>1</v>
      </c>
      <c r="G3434" t="s">
        <v>38</v>
      </c>
      <c r="H3434" t="s">
        <v>46</v>
      </c>
      <c r="I3434" t="s">
        <v>51</v>
      </c>
      <c r="J3434">
        <v>930.1</v>
      </c>
    </row>
    <row r="3435" spans="1:10" x14ac:dyDescent="0.25">
      <c r="A3435">
        <v>44</v>
      </c>
      <c r="B3435">
        <v>2017</v>
      </c>
      <c r="C3435" t="s">
        <v>34</v>
      </c>
      <c r="D3435" t="s">
        <v>48</v>
      </c>
      <c r="E3435" t="s">
        <v>35</v>
      </c>
      <c r="F3435">
        <v>2</v>
      </c>
      <c r="G3435" t="s">
        <v>38</v>
      </c>
      <c r="H3435" t="s">
        <v>46</v>
      </c>
      <c r="I3435" t="s">
        <v>37</v>
      </c>
      <c r="J3435">
        <v>1063.9000000000001</v>
      </c>
    </row>
    <row r="3436" spans="1:10" x14ac:dyDescent="0.25">
      <c r="A3436">
        <v>44</v>
      </c>
      <c r="B3436">
        <v>2017</v>
      </c>
      <c r="C3436" t="s">
        <v>34</v>
      </c>
      <c r="D3436" t="s">
        <v>48</v>
      </c>
      <c r="E3436" t="s">
        <v>35</v>
      </c>
      <c r="F3436">
        <v>3</v>
      </c>
      <c r="G3436" t="s">
        <v>38</v>
      </c>
      <c r="H3436" t="s">
        <v>2</v>
      </c>
      <c r="I3436" t="s">
        <v>37</v>
      </c>
      <c r="J3436">
        <v>639.4</v>
      </c>
    </row>
    <row r="3437" spans="1:10" x14ac:dyDescent="0.25">
      <c r="A3437">
        <v>44</v>
      </c>
      <c r="B3437">
        <v>2017</v>
      </c>
      <c r="C3437" t="s">
        <v>34</v>
      </c>
      <c r="D3437" t="s">
        <v>48</v>
      </c>
      <c r="E3437" t="s">
        <v>35</v>
      </c>
      <c r="F3437">
        <v>4</v>
      </c>
      <c r="G3437" t="s">
        <v>38</v>
      </c>
      <c r="H3437" t="s">
        <v>46</v>
      </c>
      <c r="I3437" t="s">
        <v>37</v>
      </c>
      <c r="J3437">
        <v>1029.0999999999999</v>
      </c>
    </row>
    <row r="3438" spans="1:10" x14ac:dyDescent="0.25">
      <c r="A3438">
        <v>44</v>
      </c>
      <c r="B3438">
        <v>2017</v>
      </c>
      <c r="C3438" t="s">
        <v>34</v>
      </c>
      <c r="D3438" t="s">
        <v>48</v>
      </c>
      <c r="E3438" t="s">
        <v>35</v>
      </c>
      <c r="F3438">
        <v>5</v>
      </c>
      <c r="G3438" t="s">
        <v>38</v>
      </c>
      <c r="H3438" t="s">
        <v>2</v>
      </c>
      <c r="I3438" t="s">
        <v>51</v>
      </c>
      <c r="J3438">
        <v>562.79999999999995</v>
      </c>
    </row>
    <row r="3439" spans="1:10" x14ac:dyDescent="0.25">
      <c r="A3439">
        <v>44</v>
      </c>
      <c r="B3439">
        <v>2017</v>
      </c>
      <c r="C3439" t="s">
        <v>34</v>
      </c>
      <c r="D3439" t="s">
        <v>48</v>
      </c>
      <c r="E3439" t="s">
        <v>35</v>
      </c>
      <c r="F3439">
        <v>6</v>
      </c>
      <c r="G3439" t="s">
        <v>45</v>
      </c>
      <c r="H3439" t="s">
        <v>46</v>
      </c>
      <c r="I3439" t="s">
        <v>37</v>
      </c>
      <c r="J3439">
        <v>1140.5999999999999</v>
      </c>
    </row>
    <row r="3440" spans="1:10" x14ac:dyDescent="0.25">
      <c r="A3440">
        <v>44</v>
      </c>
      <c r="B3440">
        <v>2017</v>
      </c>
      <c r="C3440" t="s">
        <v>34</v>
      </c>
      <c r="D3440" t="s">
        <v>49</v>
      </c>
      <c r="E3440" t="s">
        <v>35</v>
      </c>
      <c r="F3440">
        <v>1</v>
      </c>
      <c r="G3440" t="s">
        <v>38</v>
      </c>
      <c r="H3440" t="s">
        <v>2</v>
      </c>
      <c r="I3440" t="s">
        <v>37</v>
      </c>
      <c r="J3440">
        <v>714.3</v>
      </c>
    </row>
    <row r="3441" spans="1:10" x14ac:dyDescent="0.25">
      <c r="A3441">
        <v>44</v>
      </c>
      <c r="B3441">
        <v>2017</v>
      </c>
      <c r="C3441" t="s">
        <v>34</v>
      </c>
      <c r="D3441" t="s">
        <v>49</v>
      </c>
      <c r="E3441" t="s">
        <v>35</v>
      </c>
      <c r="F3441">
        <v>2</v>
      </c>
      <c r="G3441" t="s">
        <v>45</v>
      </c>
      <c r="H3441" t="s">
        <v>2</v>
      </c>
      <c r="I3441" t="s">
        <v>51</v>
      </c>
      <c r="J3441">
        <v>885.3</v>
      </c>
    </row>
    <row r="3442" spans="1:10" x14ac:dyDescent="0.25">
      <c r="A3442">
        <v>44</v>
      </c>
      <c r="B3442">
        <v>2017</v>
      </c>
      <c r="C3442" t="s">
        <v>34</v>
      </c>
      <c r="D3442" t="s">
        <v>49</v>
      </c>
      <c r="E3442" t="s">
        <v>35</v>
      </c>
      <c r="F3442">
        <v>3</v>
      </c>
      <c r="G3442" t="s">
        <v>45</v>
      </c>
      <c r="H3442" t="s">
        <v>2</v>
      </c>
      <c r="I3442" t="s">
        <v>37</v>
      </c>
      <c r="J3442">
        <v>704.1</v>
      </c>
    </row>
    <row r="3443" spans="1:10" x14ac:dyDescent="0.25">
      <c r="A3443">
        <v>44</v>
      </c>
      <c r="B3443">
        <v>2017</v>
      </c>
      <c r="C3443" t="s">
        <v>34</v>
      </c>
      <c r="D3443" t="s">
        <v>49</v>
      </c>
      <c r="E3443" t="s">
        <v>35</v>
      </c>
      <c r="F3443">
        <v>4</v>
      </c>
      <c r="G3443" t="s">
        <v>38</v>
      </c>
      <c r="H3443" t="s">
        <v>46</v>
      </c>
      <c r="I3443" t="s">
        <v>51</v>
      </c>
      <c r="J3443">
        <v>1131</v>
      </c>
    </row>
    <row r="3444" spans="1:10" x14ac:dyDescent="0.25">
      <c r="A3444">
        <v>44</v>
      </c>
      <c r="B3444">
        <v>2017</v>
      </c>
      <c r="C3444" t="s">
        <v>34</v>
      </c>
      <c r="D3444" t="s">
        <v>49</v>
      </c>
      <c r="E3444" t="s">
        <v>35</v>
      </c>
      <c r="F3444">
        <v>5</v>
      </c>
      <c r="G3444" t="s">
        <v>45</v>
      </c>
      <c r="H3444" t="s">
        <v>46</v>
      </c>
      <c r="I3444" t="s">
        <v>51</v>
      </c>
      <c r="J3444">
        <v>1013.5</v>
      </c>
    </row>
    <row r="3445" spans="1:10" x14ac:dyDescent="0.25">
      <c r="A3445">
        <v>44</v>
      </c>
      <c r="B3445">
        <v>2017</v>
      </c>
      <c r="C3445" t="s">
        <v>34</v>
      </c>
      <c r="D3445" t="s">
        <v>49</v>
      </c>
      <c r="E3445" t="s">
        <v>35</v>
      </c>
      <c r="F3445">
        <v>6</v>
      </c>
      <c r="G3445" t="s">
        <v>45</v>
      </c>
      <c r="H3445" t="s">
        <v>46</v>
      </c>
      <c r="I3445" t="s">
        <v>51</v>
      </c>
      <c r="J3445">
        <v>1008.5</v>
      </c>
    </row>
    <row r="3446" spans="1:10" x14ac:dyDescent="0.25">
      <c r="A3446">
        <v>44</v>
      </c>
      <c r="B3446">
        <v>2018</v>
      </c>
      <c r="C3446" t="s">
        <v>34</v>
      </c>
      <c r="D3446" t="s">
        <v>48</v>
      </c>
      <c r="E3446" t="s">
        <v>35</v>
      </c>
      <c r="F3446">
        <v>1</v>
      </c>
      <c r="G3446" t="s">
        <v>38</v>
      </c>
      <c r="H3446" t="s">
        <v>2</v>
      </c>
      <c r="I3446" t="s">
        <v>51</v>
      </c>
      <c r="J3446">
        <v>867.1</v>
      </c>
    </row>
    <row r="3447" spans="1:10" x14ac:dyDescent="0.25">
      <c r="A3447">
        <v>44</v>
      </c>
      <c r="B3447">
        <v>2018</v>
      </c>
      <c r="C3447" t="s">
        <v>34</v>
      </c>
      <c r="D3447" t="s">
        <v>48</v>
      </c>
      <c r="E3447" t="s">
        <v>35</v>
      </c>
      <c r="F3447">
        <v>2</v>
      </c>
      <c r="G3447" t="s">
        <v>45</v>
      </c>
      <c r="H3447" t="s">
        <v>2</v>
      </c>
      <c r="I3447" t="s">
        <v>51</v>
      </c>
      <c r="J3447">
        <v>734.4</v>
      </c>
    </row>
    <row r="3448" spans="1:10" x14ac:dyDescent="0.25">
      <c r="A3448">
        <v>44</v>
      </c>
      <c r="B3448">
        <v>2018</v>
      </c>
      <c r="C3448" t="s">
        <v>34</v>
      </c>
      <c r="D3448" t="s">
        <v>48</v>
      </c>
      <c r="E3448" t="s">
        <v>35</v>
      </c>
      <c r="F3448">
        <v>3</v>
      </c>
      <c r="G3448" t="s">
        <v>38</v>
      </c>
      <c r="H3448" t="s">
        <v>46</v>
      </c>
      <c r="I3448" t="s">
        <v>51</v>
      </c>
      <c r="J3448">
        <v>1347.2</v>
      </c>
    </row>
    <row r="3449" spans="1:10" x14ac:dyDescent="0.25">
      <c r="A3449">
        <v>44</v>
      </c>
      <c r="B3449">
        <v>2018</v>
      </c>
      <c r="C3449" t="s">
        <v>34</v>
      </c>
      <c r="D3449" t="s">
        <v>48</v>
      </c>
      <c r="E3449" t="s">
        <v>35</v>
      </c>
      <c r="F3449">
        <v>4</v>
      </c>
      <c r="G3449" t="s">
        <v>38</v>
      </c>
      <c r="H3449" t="s">
        <v>46</v>
      </c>
      <c r="I3449" t="s">
        <v>51</v>
      </c>
      <c r="J3449">
        <v>1320.7</v>
      </c>
    </row>
    <row r="3450" spans="1:10" x14ac:dyDescent="0.25">
      <c r="A3450">
        <v>44</v>
      </c>
      <c r="B3450">
        <v>2018</v>
      </c>
      <c r="C3450" t="s">
        <v>34</v>
      </c>
      <c r="D3450" t="s">
        <v>48</v>
      </c>
      <c r="E3450" t="s">
        <v>35</v>
      </c>
      <c r="F3450">
        <v>5</v>
      </c>
      <c r="G3450" t="s">
        <v>38</v>
      </c>
      <c r="H3450" t="s">
        <v>2</v>
      </c>
      <c r="I3450" t="s">
        <v>37</v>
      </c>
      <c r="J3450">
        <v>789.2</v>
      </c>
    </row>
    <row r="3451" spans="1:10" x14ac:dyDescent="0.25">
      <c r="A3451">
        <v>44</v>
      </c>
      <c r="B3451">
        <v>2018</v>
      </c>
      <c r="C3451" t="s">
        <v>34</v>
      </c>
      <c r="D3451" t="s">
        <v>48</v>
      </c>
      <c r="E3451" t="s">
        <v>35</v>
      </c>
      <c r="F3451">
        <v>6</v>
      </c>
      <c r="G3451" t="s">
        <v>45</v>
      </c>
      <c r="H3451" t="s">
        <v>46</v>
      </c>
      <c r="I3451" t="s">
        <v>51</v>
      </c>
      <c r="J3451">
        <v>1114.8</v>
      </c>
    </row>
    <row r="3452" spans="1:10" x14ac:dyDescent="0.25">
      <c r="A3452">
        <v>44</v>
      </c>
      <c r="B3452">
        <v>2018</v>
      </c>
      <c r="C3452" t="s">
        <v>34</v>
      </c>
      <c r="D3452" t="s">
        <v>49</v>
      </c>
      <c r="E3452" t="s">
        <v>35</v>
      </c>
      <c r="F3452">
        <v>1</v>
      </c>
      <c r="G3452" t="s">
        <v>38</v>
      </c>
      <c r="H3452" t="s">
        <v>46</v>
      </c>
      <c r="I3452" t="s">
        <v>37</v>
      </c>
      <c r="J3452">
        <v>1115.0999999999999</v>
      </c>
    </row>
    <row r="3453" spans="1:10" x14ac:dyDescent="0.25">
      <c r="A3453">
        <v>44</v>
      </c>
      <c r="B3453">
        <v>2018</v>
      </c>
      <c r="C3453" t="s">
        <v>34</v>
      </c>
      <c r="D3453" t="s">
        <v>49</v>
      </c>
      <c r="E3453" t="s">
        <v>35</v>
      </c>
      <c r="F3453">
        <v>2</v>
      </c>
      <c r="G3453" t="s">
        <v>38</v>
      </c>
      <c r="H3453" t="s">
        <v>2</v>
      </c>
      <c r="I3453" t="s">
        <v>51</v>
      </c>
      <c r="J3453">
        <v>937.2</v>
      </c>
    </row>
    <row r="3454" spans="1:10" x14ac:dyDescent="0.25">
      <c r="A3454">
        <v>44</v>
      </c>
      <c r="B3454">
        <v>2018</v>
      </c>
      <c r="C3454" t="s">
        <v>34</v>
      </c>
      <c r="D3454" t="s">
        <v>49</v>
      </c>
      <c r="E3454" t="s">
        <v>35</v>
      </c>
      <c r="F3454">
        <v>3</v>
      </c>
      <c r="G3454" t="s">
        <v>45</v>
      </c>
      <c r="H3454" t="s">
        <v>2</v>
      </c>
      <c r="I3454" t="s">
        <v>37</v>
      </c>
      <c r="J3454">
        <v>1000.6</v>
      </c>
    </row>
    <row r="3455" spans="1:10" x14ac:dyDescent="0.25">
      <c r="A3455">
        <v>44</v>
      </c>
      <c r="B3455">
        <v>2018</v>
      </c>
      <c r="C3455" t="s">
        <v>34</v>
      </c>
      <c r="D3455" t="s">
        <v>49</v>
      </c>
      <c r="E3455" t="s">
        <v>35</v>
      </c>
      <c r="F3455">
        <v>4</v>
      </c>
      <c r="G3455" t="s">
        <v>45</v>
      </c>
      <c r="H3455" t="s">
        <v>2</v>
      </c>
      <c r="I3455" t="s">
        <v>51</v>
      </c>
      <c r="J3455">
        <v>858.1</v>
      </c>
    </row>
    <row r="3456" spans="1:10" x14ac:dyDescent="0.25">
      <c r="A3456">
        <v>44</v>
      </c>
      <c r="B3456">
        <v>2018</v>
      </c>
      <c r="C3456" t="s">
        <v>34</v>
      </c>
      <c r="D3456" t="s">
        <v>49</v>
      </c>
      <c r="E3456" t="s">
        <v>35</v>
      </c>
      <c r="F3456">
        <v>5</v>
      </c>
      <c r="G3456" t="s">
        <v>45</v>
      </c>
      <c r="H3456" t="s">
        <v>46</v>
      </c>
      <c r="I3456" t="s">
        <v>37</v>
      </c>
      <c r="J3456">
        <v>1270.8</v>
      </c>
    </row>
    <row r="3457" spans="1:10" x14ac:dyDescent="0.25">
      <c r="A3457">
        <v>44</v>
      </c>
      <c r="B3457">
        <v>2018</v>
      </c>
      <c r="C3457" t="s">
        <v>34</v>
      </c>
      <c r="D3457" t="s">
        <v>49</v>
      </c>
      <c r="E3457" t="s">
        <v>35</v>
      </c>
      <c r="F3457">
        <v>6</v>
      </c>
      <c r="G3457" t="s">
        <v>45</v>
      </c>
      <c r="H3457" t="s">
        <v>2</v>
      </c>
      <c r="I3457" t="s">
        <v>37</v>
      </c>
      <c r="J3457">
        <v>958.8</v>
      </c>
    </row>
    <row r="3458" spans="1:10" x14ac:dyDescent="0.25">
      <c r="A3458">
        <v>45</v>
      </c>
      <c r="B3458">
        <v>2017</v>
      </c>
      <c r="C3458" t="s">
        <v>34</v>
      </c>
      <c r="D3458" t="s">
        <v>48</v>
      </c>
      <c r="E3458" t="s">
        <v>35</v>
      </c>
      <c r="F3458">
        <v>1</v>
      </c>
      <c r="G3458" t="s">
        <v>45</v>
      </c>
      <c r="H3458" t="s">
        <v>2</v>
      </c>
      <c r="I3458" t="s">
        <v>51</v>
      </c>
      <c r="J3458">
        <v>741.7</v>
      </c>
    </row>
    <row r="3459" spans="1:10" x14ac:dyDescent="0.25">
      <c r="A3459">
        <v>45</v>
      </c>
      <c r="B3459">
        <v>2017</v>
      </c>
      <c r="C3459" t="s">
        <v>34</v>
      </c>
      <c r="D3459" t="s">
        <v>48</v>
      </c>
      <c r="E3459" t="s">
        <v>35</v>
      </c>
      <c r="F3459">
        <v>2</v>
      </c>
      <c r="G3459" t="s">
        <v>45</v>
      </c>
      <c r="H3459" t="s">
        <v>2</v>
      </c>
      <c r="I3459" t="s">
        <v>51</v>
      </c>
      <c r="J3459">
        <v>647.79999999999995</v>
      </c>
    </row>
    <row r="3460" spans="1:10" x14ac:dyDescent="0.25">
      <c r="A3460">
        <v>45</v>
      </c>
      <c r="B3460">
        <v>2017</v>
      </c>
      <c r="C3460" t="s">
        <v>34</v>
      </c>
      <c r="D3460" t="s">
        <v>48</v>
      </c>
      <c r="E3460" t="s">
        <v>35</v>
      </c>
      <c r="F3460">
        <v>3</v>
      </c>
      <c r="G3460" t="s">
        <v>45</v>
      </c>
      <c r="H3460" t="s">
        <v>2</v>
      </c>
      <c r="I3460" t="s">
        <v>51</v>
      </c>
      <c r="J3460">
        <v>576.79999999999995</v>
      </c>
    </row>
    <row r="3461" spans="1:10" x14ac:dyDescent="0.25">
      <c r="A3461">
        <v>45</v>
      </c>
      <c r="B3461">
        <v>2017</v>
      </c>
      <c r="C3461" t="s">
        <v>34</v>
      </c>
      <c r="D3461" t="s">
        <v>48</v>
      </c>
      <c r="E3461" t="s">
        <v>35</v>
      </c>
      <c r="F3461">
        <v>4</v>
      </c>
      <c r="G3461" t="s">
        <v>38</v>
      </c>
      <c r="H3461" t="s">
        <v>46</v>
      </c>
      <c r="I3461" t="s">
        <v>37</v>
      </c>
      <c r="J3461">
        <v>1104.5</v>
      </c>
    </row>
    <row r="3462" spans="1:10" x14ac:dyDescent="0.25">
      <c r="A3462">
        <v>45</v>
      </c>
      <c r="B3462">
        <v>2017</v>
      </c>
      <c r="C3462" t="s">
        <v>34</v>
      </c>
      <c r="D3462" t="s">
        <v>48</v>
      </c>
      <c r="E3462" t="s">
        <v>35</v>
      </c>
      <c r="F3462">
        <v>5</v>
      </c>
      <c r="G3462" t="s">
        <v>45</v>
      </c>
      <c r="H3462" t="s">
        <v>2</v>
      </c>
      <c r="I3462" t="s">
        <v>37</v>
      </c>
      <c r="J3462">
        <v>624.5</v>
      </c>
    </row>
    <row r="3463" spans="1:10" x14ac:dyDescent="0.25">
      <c r="A3463">
        <v>45</v>
      </c>
      <c r="B3463">
        <v>2017</v>
      </c>
      <c r="C3463" t="s">
        <v>34</v>
      </c>
      <c r="D3463" t="s">
        <v>48</v>
      </c>
      <c r="E3463" t="s">
        <v>35</v>
      </c>
      <c r="F3463">
        <v>6</v>
      </c>
      <c r="G3463" t="s">
        <v>45</v>
      </c>
      <c r="H3463" t="s">
        <v>46</v>
      </c>
      <c r="I3463" t="s">
        <v>37</v>
      </c>
      <c r="J3463">
        <v>1061.3</v>
      </c>
    </row>
    <row r="3464" spans="1:10" x14ac:dyDescent="0.25">
      <c r="A3464">
        <v>45</v>
      </c>
      <c r="B3464">
        <v>2017</v>
      </c>
      <c r="C3464" t="s">
        <v>34</v>
      </c>
      <c r="D3464" t="s">
        <v>49</v>
      </c>
      <c r="E3464" t="s">
        <v>35</v>
      </c>
      <c r="F3464">
        <v>1</v>
      </c>
      <c r="G3464" t="s">
        <v>38</v>
      </c>
      <c r="H3464" t="s">
        <v>46</v>
      </c>
      <c r="I3464" t="s">
        <v>51</v>
      </c>
      <c r="J3464">
        <v>1145.2</v>
      </c>
    </row>
    <row r="3465" spans="1:10" x14ac:dyDescent="0.25">
      <c r="A3465">
        <v>45</v>
      </c>
      <c r="B3465">
        <v>2017</v>
      </c>
      <c r="C3465" t="s">
        <v>34</v>
      </c>
      <c r="D3465" t="s">
        <v>49</v>
      </c>
      <c r="E3465" t="s">
        <v>35</v>
      </c>
      <c r="F3465">
        <v>2</v>
      </c>
      <c r="G3465" t="s">
        <v>45</v>
      </c>
      <c r="H3465" t="s">
        <v>46</v>
      </c>
      <c r="I3465" t="s">
        <v>37</v>
      </c>
      <c r="J3465">
        <v>964.8</v>
      </c>
    </row>
    <row r="3466" spans="1:10" x14ac:dyDescent="0.25">
      <c r="A3466">
        <v>45</v>
      </c>
      <c r="B3466">
        <v>2017</v>
      </c>
      <c r="C3466" t="s">
        <v>34</v>
      </c>
      <c r="D3466" t="s">
        <v>49</v>
      </c>
      <c r="E3466" t="s">
        <v>35</v>
      </c>
      <c r="F3466">
        <v>3</v>
      </c>
      <c r="G3466" t="s">
        <v>38</v>
      </c>
      <c r="H3466" t="s">
        <v>2</v>
      </c>
      <c r="I3466" t="s">
        <v>37</v>
      </c>
      <c r="J3466">
        <v>617.79999999999995</v>
      </c>
    </row>
    <row r="3467" spans="1:10" x14ac:dyDescent="0.25">
      <c r="A3467">
        <v>45</v>
      </c>
      <c r="B3467">
        <v>2017</v>
      </c>
      <c r="C3467" t="s">
        <v>34</v>
      </c>
      <c r="D3467" t="s">
        <v>49</v>
      </c>
      <c r="E3467" t="s">
        <v>35</v>
      </c>
      <c r="F3467">
        <v>4</v>
      </c>
      <c r="G3467" t="s">
        <v>45</v>
      </c>
      <c r="H3467" t="s">
        <v>2</v>
      </c>
      <c r="I3467" t="s">
        <v>51</v>
      </c>
      <c r="J3467">
        <v>547.20000000000005</v>
      </c>
    </row>
    <row r="3468" spans="1:10" x14ac:dyDescent="0.25">
      <c r="A3468">
        <v>45</v>
      </c>
      <c r="B3468">
        <v>2017</v>
      </c>
      <c r="C3468" t="s">
        <v>34</v>
      </c>
      <c r="D3468" t="s">
        <v>49</v>
      </c>
      <c r="E3468" t="s">
        <v>35</v>
      </c>
      <c r="F3468">
        <v>5</v>
      </c>
      <c r="G3468" t="s">
        <v>45</v>
      </c>
      <c r="H3468" t="s">
        <v>2</v>
      </c>
      <c r="I3468" t="s">
        <v>51</v>
      </c>
      <c r="J3468">
        <v>654.4</v>
      </c>
    </row>
    <row r="3469" spans="1:10" x14ac:dyDescent="0.25">
      <c r="A3469">
        <v>45</v>
      </c>
      <c r="B3469">
        <v>2017</v>
      </c>
      <c r="C3469" t="s">
        <v>34</v>
      </c>
      <c r="D3469" t="s">
        <v>49</v>
      </c>
      <c r="E3469" t="s">
        <v>35</v>
      </c>
      <c r="F3469">
        <v>6</v>
      </c>
      <c r="G3469" t="s">
        <v>38</v>
      </c>
      <c r="H3469" t="s">
        <v>2</v>
      </c>
      <c r="I3469" t="s">
        <v>51</v>
      </c>
      <c r="J3469">
        <v>666.5</v>
      </c>
    </row>
    <row r="3470" spans="1:10" x14ac:dyDescent="0.25">
      <c r="A3470">
        <v>45</v>
      </c>
      <c r="B3470">
        <v>2018</v>
      </c>
      <c r="C3470" t="s">
        <v>34</v>
      </c>
      <c r="D3470" t="s">
        <v>48</v>
      </c>
      <c r="E3470" t="s">
        <v>35</v>
      </c>
      <c r="F3470">
        <v>1</v>
      </c>
      <c r="G3470" t="s">
        <v>45</v>
      </c>
      <c r="H3470" t="s">
        <v>2</v>
      </c>
      <c r="I3470" t="s">
        <v>37</v>
      </c>
      <c r="J3470">
        <v>1050.4000000000001</v>
      </c>
    </row>
    <row r="3471" spans="1:10" x14ac:dyDescent="0.25">
      <c r="A3471">
        <v>45</v>
      </c>
      <c r="B3471">
        <v>2018</v>
      </c>
      <c r="C3471" t="s">
        <v>34</v>
      </c>
      <c r="D3471" t="s">
        <v>48</v>
      </c>
      <c r="E3471" t="s">
        <v>35</v>
      </c>
      <c r="F3471">
        <v>2</v>
      </c>
      <c r="G3471" t="s">
        <v>38</v>
      </c>
      <c r="H3471" t="s">
        <v>2</v>
      </c>
      <c r="I3471" t="s">
        <v>37</v>
      </c>
      <c r="J3471">
        <v>746.3</v>
      </c>
    </row>
    <row r="3472" spans="1:10" x14ac:dyDescent="0.25">
      <c r="A3472">
        <v>45</v>
      </c>
      <c r="B3472">
        <v>2018</v>
      </c>
      <c r="C3472" t="s">
        <v>34</v>
      </c>
      <c r="D3472" t="s">
        <v>48</v>
      </c>
      <c r="E3472" t="s">
        <v>35</v>
      </c>
      <c r="F3472">
        <v>3</v>
      </c>
      <c r="G3472" t="s">
        <v>45</v>
      </c>
      <c r="H3472" t="s">
        <v>2</v>
      </c>
      <c r="I3472" t="s">
        <v>51</v>
      </c>
      <c r="J3472">
        <v>719.5</v>
      </c>
    </row>
    <row r="3473" spans="1:10" x14ac:dyDescent="0.25">
      <c r="A3473">
        <v>45</v>
      </c>
      <c r="B3473">
        <v>2018</v>
      </c>
      <c r="C3473" t="s">
        <v>34</v>
      </c>
      <c r="D3473" t="s">
        <v>48</v>
      </c>
      <c r="E3473" t="s">
        <v>35</v>
      </c>
      <c r="F3473">
        <v>4</v>
      </c>
      <c r="G3473" t="s">
        <v>45</v>
      </c>
      <c r="H3473" t="s">
        <v>46</v>
      </c>
      <c r="I3473" t="s">
        <v>37</v>
      </c>
      <c r="J3473">
        <v>1145.7</v>
      </c>
    </row>
    <row r="3474" spans="1:10" x14ac:dyDescent="0.25">
      <c r="A3474">
        <v>45</v>
      </c>
      <c r="B3474">
        <v>2018</v>
      </c>
      <c r="C3474" t="s">
        <v>34</v>
      </c>
      <c r="D3474" t="s">
        <v>48</v>
      </c>
      <c r="E3474" t="s">
        <v>35</v>
      </c>
      <c r="F3474">
        <v>5</v>
      </c>
      <c r="G3474" t="s">
        <v>45</v>
      </c>
      <c r="H3474" t="s">
        <v>46</v>
      </c>
      <c r="I3474" t="s">
        <v>37</v>
      </c>
      <c r="J3474">
        <v>1342.7</v>
      </c>
    </row>
    <row r="3475" spans="1:10" x14ac:dyDescent="0.25">
      <c r="A3475">
        <v>45</v>
      </c>
      <c r="B3475">
        <v>2018</v>
      </c>
      <c r="C3475" t="s">
        <v>34</v>
      </c>
      <c r="D3475" t="s">
        <v>48</v>
      </c>
      <c r="E3475" t="s">
        <v>35</v>
      </c>
      <c r="F3475">
        <v>6</v>
      </c>
      <c r="G3475" t="s">
        <v>45</v>
      </c>
      <c r="H3475" t="s">
        <v>2</v>
      </c>
      <c r="I3475" t="s">
        <v>51</v>
      </c>
      <c r="J3475">
        <v>801.5</v>
      </c>
    </row>
    <row r="3476" spans="1:10" x14ac:dyDescent="0.25">
      <c r="A3476">
        <v>45</v>
      </c>
      <c r="B3476">
        <v>2018</v>
      </c>
      <c r="C3476" t="s">
        <v>34</v>
      </c>
      <c r="D3476" t="s">
        <v>49</v>
      </c>
      <c r="E3476" t="s">
        <v>35</v>
      </c>
      <c r="F3476">
        <v>1</v>
      </c>
      <c r="G3476" t="s">
        <v>45</v>
      </c>
      <c r="H3476" t="s">
        <v>2</v>
      </c>
      <c r="I3476" t="s">
        <v>51</v>
      </c>
      <c r="J3476">
        <v>942.9</v>
      </c>
    </row>
    <row r="3477" spans="1:10" x14ac:dyDescent="0.25">
      <c r="A3477">
        <v>45</v>
      </c>
      <c r="B3477">
        <v>2018</v>
      </c>
      <c r="C3477" t="s">
        <v>34</v>
      </c>
      <c r="D3477" t="s">
        <v>49</v>
      </c>
      <c r="E3477" t="s">
        <v>35</v>
      </c>
      <c r="F3477">
        <v>2</v>
      </c>
      <c r="G3477" t="s">
        <v>38</v>
      </c>
      <c r="H3477" t="s">
        <v>2</v>
      </c>
      <c r="I3477" t="s">
        <v>37</v>
      </c>
      <c r="J3477">
        <v>890.3</v>
      </c>
    </row>
    <row r="3478" spans="1:10" x14ac:dyDescent="0.25">
      <c r="A3478">
        <v>45</v>
      </c>
      <c r="B3478">
        <v>2018</v>
      </c>
      <c r="C3478" t="s">
        <v>34</v>
      </c>
      <c r="D3478" t="s">
        <v>49</v>
      </c>
      <c r="E3478" t="s">
        <v>35</v>
      </c>
      <c r="F3478">
        <v>3</v>
      </c>
      <c r="G3478" t="s">
        <v>38</v>
      </c>
      <c r="H3478" t="s">
        <v>2</v>
      </c>
      <c r="I3478" t="s">
        <v>51</v>
      </c>
      <c r="J3478">
        <v>780.7</v>
      </c>
    </row>
    <row r="3479" spans="1:10" x14ac:dyDescent="0.25">
      <c r="A3479">
        <v>45</v>
      </c>
      <c r="B3479">
        <v>2018</v>
      </c>
      <c r="C3479" t="s">
        <v>34</v>
      </c>
      <c r="D3479" t="s">
        <v>49</v>
      </c>
      <c r="E3479" t="s">
        <v>35</v>
      </c>
      <c r="F3479">
        <v>4</v>
      </c>
      <c r="G3479" t="s">
        <v>38</v>
      </c>
      <c r="H3479" t="s">
        <v>46</v>
      </c>
      <c r="I3479" t="s">
        <v>37</v>
      </c>
      <c r="J3479">
        <v>1222.5</v>
      </c>
    </row>
    <row r="3480" spans="1:10" x14ac:dyDescent="0.25">
      <c r="A3480">
        <v>45</v>
      </c>
      <c r="B3480">
        <v>2018</v>
      </c>
      <c r="C3480" t="s">
        <v>34</v>
      </c>
      <c r="D3480" t="s">
        <v>49</v>
      </c>
      <c r="E3480" t="s">
        <v>35</v>
      </c>
      <c r="F3480">
        <v>5</v>
      </c>
      <c r="G3480" t="s">
        <v>38</v>
      </c>
      <c r="H3480" t="s">
        <v>46</v>
      </c>
      <c r="I3480" t="s">
        <v>37</v>
      </c>
      <c r="J3480">
        <v>1323.7</v>
      </c>
    </row>
    <row r="3481" spans="1:10" x14ac:dyDescent="0.25">
      <c r="A3481">
        <v>45</v>
      </c>
      <c r="B3481">
        <v>2018</v>
      </c>
      <c r="C3481" t="s">
        <v>34</v>
      </c>
      <c r="D3481" t="s">
        <v>49</v>
      </c>
      <c r="E3481" t="s">
        <v>35</v>
      </c>
      <c r="F3481">
        <v>6</v>
      </c>
      <c r="G3481" t="s">
        <v>45</v>
      </c>
      <c r="H3481" t="s">
        <v>2</v>
      </c>
      <c r="I3481" t="s">
        <v>37</v>
      </c>
      <c r="J3481">
        <v>1001.1</v>
      </c>
    </row>
    <row r="3482" spans="1:10" x14ac:dyDescent="0.25">
      <c r="A3482">
        <v>46</v>
      </c>
      <c r="B3482">
        <v>2017</v>
      </c>
      <c r="C3482" t="s">
        <v>34</v>
      </c>
      <c r="D3482" t="s">
        <v>48</v>
      </c>
      <c r="E3482" t="s">
        <v>35</v>
      </c>
      <c r="F3482">
        <v>1</v>
      </c>
      <c r="G3482" t="s">
        <v>45</v>
      </c>
      <c r="H3482" t="s">
        <v>2</v>
      </c>
      <c r="I3482" t="s">
        <v>37</v>
      </c>
      <c r="J3482">
        <v>601.29999999999995</v>
      </c>
    </row>
    <row r="3483" spans="1:10" x14ac:dyDescent="0.25">
      <c r="A3483">
        <v>46</v>
      </c>
      <c r="B3483">
        <v>2017</v>
      </c>
      <c r="C3483" t="s">
        <v>34</v>
      </c>
      <c r="D3483" t="s">
        <v>48</v>
      </c>
      <c r="E3483" t="s">
        <v>35</v>
      </c>
      <c r="F3483">
        <v>2</v>
      </c>
      <c r="G3483" t="s">
        <v>38</v>
      </c>
      <c r="H3483" t="s">
        <v>46</v>
      </c>
      <c r="I3483" t="s">
        <v>51</v>
      </c>
      <c r="J3483">
        <v>1046.2</v>
      </c>
    </row>
    <row r="3484" spans="1:10" x14ac:dyDescent="0.25">
      <c r="A3484">
        <v>46</v>
      </c>
      <c r="B3484">
        <v>2017</v>
      </c>
      <c r="C3484" t="s">
        <v>34</v>
      </c>
      <c r="D3484" t="s">
        <v>48</v>
      </c>
      <c r="E3484" t="s">
        <v>35</v>
      </c>
      <c r="F3484">
        <v>3</v>
      </c>
      <c r="G3484" t="s">
        <v>38</v>
      </c>
      <c r="H3484" t="s">
        <v>2</v>
      </c>
      <c r="I3484" t="s">
        <v>37</v>
      </c>
      <c r="J3484">
        <v>649.20000000000005</v>
      </c>
    </row>
    <row r="3485" spans="1:10" x14ac:dyDescent="0.25">
      <c r="A3485">
        <v>46</v>
      </c>
      <c r="B3485">
        <v>2017</v>
      </c>
      <c r="C3485" t="s">
        <v>34</v>
      </c>
      <c r="D3485" t="s">
        <v>48</v>
      </c>
      <c r="E3485" t="s">
        <v>35</v>
      </c>
      <c r="F3485">
        <v>4</v>
      </c>
      <c r="G3485" t="s">
        <v>45</v>
      </c>
      <c r="H3485" t="s">
        <v>46</v>
      </c>
      <c r="I3485" t="s">
        <v>37</v>
      </c>
      <c r="J3485">
        <v>1066.8</v>
      </c>
    </row>
    <row r="3486" spans="1:10" x14ac:dyDescent="0.25">
      <c r="A3486">
        <v>46</v>
      </c>
      <c r="B3486">
        <v>2017</v>
      </c>
      <c r="C3486" t="s">
        <v>34</v>
      </c>
      <c r="D3486" t="s">
        <v>48</v>
      </c>
      <c r="E3486" t="s">
        <v>35</v>
      </c>
      <c r="F3486">
        <v>5</v>
      </c>
      <c r="G3486" t="s">
        <v>45</v>
      </c>
      <c r="H3486" t="s">
        <v>2</v>
      </c>
      <c r="I3486" t="s">
        <v>37</v>
      </c>
      <c r="J3486">
        <v>671.1</v>
      </c>
    </row>
    <row r="3487" spans="1:10" x14ac:dyDescent="0.25">
      <c r="A3487">
        <v>46</v>
      </c>
      <c r="B3487">
        <v>2017</v>
      </c>
      <c r="C3487" t="s">
        <v>34</v>
      </c>
      <c r="D3487" t="s">
        <v>48</v>
      </c>
      <c r="E3487" t="s">
        <v>35</v>
      </c>
      <c r="F3487">
        <v>6</v>
      </c>
      <c r="G3487" t="s">
        <v>38</v>
      </c>
      <c r="H3487" t="s">
        <v>46</v>
      </c>
      <c r="I3487" t="s">
        <v>37</v>
      </c>
      <c r="J3487">
        <v>886.7</v>
      </c>
    </row>
    <row r="3488" spans="1:10" x14ac:dyDescent="0.25">
      <c r="A3488">
        <v>46</v>
      </c>
      <c r="B3488">
        <v>2017</v>
      </c>
      <c r="C3488" t="s">
        <v>34</v>
      </c>
      <c r="D3488" t="s">
        <v>49</v>
      </c>
      <c r="E3488" t="s">
        <v>35</v>
      </c>
      <c r="F3488">
        <v>1</v>
      </c>
      <c r="G3488" t="s">
        <v>45</v>
      </c>
      <c r="H3488" t="s">
        <v>46</v>
      </c>
      <c r="I3488" t="s">
        <v>37</v>
      </c>
      <c r="J3488">
        <v>1038.3</v>
      </c>
    </row>
    <row r="3489" spans="1:10" x14ac:dyDescent="0.25">
      <c r="A3489">
        <v>46</v>
      </c>
      <c r="B3489">
        <v>2017</v>
      </c>
      <c r="C3489" t="s">
        <v>34</v>
      </c>
      <c r="D3489" t="s">
        <v>49</v>
      </c>
      <c r="E3489" t="s">
        <v>35</v>
      </c>
      <c r="F3489">
        <v>2</v>
      </c>
      <c r="G3489" t="s">
        <v>45</v>
      </c>
      <c r="H3489" t="s">
        <v>46</v>
      </c>
      <c r="I3489" t="s">
        <v>51</v>
      </c>
      <c r="J3489">
        <v>1118.4000000000001</v>
      </c>
    </row>
    <row r="3490" spans="1:10" x14ac:dyDescent="0.25">
      <c r="A3490">
        <v>46</v>
      </c>
      <c r="B3490">
        <v>2017</v>
      </c>
      <c r="C3490" t="s">
        <v>34</v>
      </c>
      <c r="D3490" t="s">
        <v>49</v>
      </c>
      <c r="E3490" t="s">
        <v>35</v>
      </c>
      <c r="F3490">
        <v>3</v>
      </c>
      <c r="G3490" t="s">
        <v>45</v>
      </c>
      <c r="H3490" t="s">
        <v>46</v>
      </c>
      <c r="I3490" t="s">
        <v>37</v>
      </c>
      <c r="J3490">
        <v>1156.4000000000001</v>
      </c>
    </row>
    <row r="3491" spans="1:10" x14ac:dyDescent="0.25">
      <c r="A3491">
        <v>46</v>
      </c>
      <c r="B3491">
        <v>2017</v>
      </c>
      <c r="C3491" t="s">
        <v>34</v>
      </c>
      <c r="D3491" t="s">
        <v>49</v>
      </c>
      <c r="E3491" t="s">
        <v>35</v>
      </c>
      <c r="F3491">
        <v>4</v>
      </c>
      <c r="G3491" t="s">
        <v>45</v>
      </c>
      <c r="H3491" t="s">
        <v>2</v>
      </c>
      <c r="I3491" t="s">
        <v>51</v>
      </c>
      <c r="J3491">
        <v>642.20000000000005</v>
      </c>
    </row>
    <row r="3492" spans="1:10" x14ac:dyDescent="0.25">
      <c r="A3492">
        <v>46</v>
      </c>
      <c r="B3492">
        <v>2017</v>
      </c>
      <c r="C3492" t="s">
        <v>34</v>
      </c>
      <c r="D3492" t="s">
        <v>49</v>
      </c>
      <c r="E3492" t="s">
        <v>35</v>
      </c>
      <c r="F3492">
        <v>5</v>
      </c>
      <c r="G3492" t="s">
        <v>38</v>
      </c>
      <c r="H3492" t="s">
        <v>46</v>
      </c>
      <c r="I3492" t="s">
        <v>37</v>
      </c>
      <c r="J3492">
        <v>1078.4000000000001</v>
      </c>
    </row>
    <row r="3493" spans="1:10" x14ac:dyDescent="0.25">
      <c r="A3493">
        <v>46</v>
      </c>
      <c r="B3493">
        <v>2017</v>
      </c>
      <c r="C3493" t="s">
        <v>34</v>
      </c>
      <c r="D3493" t="s">
        <v>49</v>
      </c>
      <c r="E3493" t="s">
        <v>35</v>
      </c>
      <c r="F3493">
        <v>6</v>
      </c>
      <c r="G3493" t="s">
        <v>45</v>
      </c>
      <c r="H3493" t="s">
        <v>46</v>
      </c>
      <c r="I3493" t="s">
        <v>51</v>
      </c>
      <c r="J3493">
        <v>1225.5</v>
      </c>
    </row>
    <row r="3494" spans="1:10" x14ac:dyDescent="0.25">
      <c r="A3494">
        <v>46</v>
      </c>
      <c r="B3494">
        <v>2018</v>
      </c>
      <c r="C3494" t="s">
        <v>34</v>
      </c>
      <c r="D3494" t="s">
        <v>48</v>
      </c>
      <c r="E3494" t="s">
        <v>35</v>
      </c>
      <c r="F3494">
        <v>1</v>
      </c>
      <c r="G3494" t="s">
        <v>45</v>
      </c>
      <c r="H3494" t="s">
        <v>46</v>
      </c>
      <c r="I3494" t="s">
        <v>37</v>
      </c>
      <c r="J3494">
        <v>1170.7</v>
      </c>
    </row>
    <row r="3495" spans="1:10" x14ac:dyDescent="0.25">
      <c r="A3495">
        <v>46</v>
      </c>
      <c r="B3495">
        <v>2018</v>
      </c>
      <c r="C3495" t="s">
        <v>34</v>
      </c>
      <c r="D3495" t="s">
        <v>48</v>
      </c>
      <c r="E3495" t="s">
        <v>35</v>
      </c>
      <c r="F3495">
        <v>2</v>
      </c>
      <c r="G3495" t="s">
        <v>38</v>
      </c>
      <c r="H3495" t="s">
        <v>2</v>
      </c>
      <c r="I3495" t="s">
        <v>37</v>
      </c>
      <c r="J3495">
        <v>802.4</v>
      </c>
    </row>
    <row r="3496" spans="1:10" x14ac:dyDescent="0.25">
      <c r="A3496">
        <v>46</v>
      </c>
      <c r="B3496">
        <v>2018</v>
      </c>
      <c r="C3496" t="s">
        <v>34</v>
      </c>
      <c r="D3496" t="s">
        <v>48</v>
      </c>
      <c r="E3496" t="s">
        <v>35</v>
      </c>
      <c r="F3496">
        <v>3</v>
      </c>
      <c r="G3496" t="s">
        <v>38</v>
      </c>
      <c r="H3496" t="s">
        <v>2</v>
      </c>
      <c r="I3496" t="s">
        <v>37</v>
      </c>
      <c r="J3496">
        <v>903.7</v>
      </c>
    </row>
    <row r="3497" spans="1:10" x14ac:dyDescent="0.25">
      <c r="A3497">
        <v>46</v>
      </c>
      <c r="B3497">
        <v>2018</v>
      </c>
      <c r="C3497" t="s">
        <v>34</v>
      </c>
      <c r="D3497" t="s">
        <v>48</v>
      </c>
      <c r="E3497" t="s">
        <v>35</v>
      </c>
      <c r="F3497">
        <v>4</v>
      </c>
      <c r="G3497" t="s">
        <v>45</v>
      </c>
      <c r="H3497" t="s">
        <v>46</v>
      </c>
      <c r="I3497" t="s">
        <v>51</v>
      </c>
      <c r="J3497">
        <v>1269.5</v>
      </c>
    </row>
    <row r="3498" spans="1:10" x14ac:dyDescent="0.25">
      <c r="A3498">
        <v>46</v>
      </c>
      <c r="B3498">
        <v>2018</v>
      </c>
      <c r="C3498" t="s">
        <v>34</v>
      </c>
      <c r="D3498" t="s">
        <v>48</v>
      </c>
      <c r="E3498" t="s">
        <v>35</v>
      </c>
      <c r="F3498">
        <v>5</v>
      </c>
      <c r="G3498" t="s">
        <v>45</v>
      </c>
      <c r="H3498" t="s">
        <v>46</v>
      </c>
      <c r="I3498" t="s">
        <v>51</v>
      </c>
      <c r="J3498">
        <v>1264.2</v>
      </c>
    </row>
    <row r="3499" spans="1:10" x14ac:dyDescent="0.25">
      <c r="A3499">
        <v>46</v>
      </c>
      <c r="B3499">
        <v>2018</v>
      </c>
      <c r="C3499" t="s">
        <v>34</v>
      </c>
      <c r="D3499" t="s">
        <v>48</v>
      </c>
      <c r="E3499" t="s">
        <v>35</v>
      </c>
      <c r="F3499">
        <v>6</v>
      </c>
      <c r="G3499" t="s">
        <v>45</v>
      </c>
      <c r="H3499" t="s">
        <v>2</v>
      </c>
      <c r="I3499" t="s">
        <v>51</v>
      </c>
      <c r="J3499">
        <v>801.6</v>
      </c>
    </row>
    <row r="3500" spans="1:10" x14ac:dyDescent="0.25">
      <c r="A3500">
        <v>46</v>
      </c>
      <c r="B3500">
        <v>2018</v>
      </c>
      <c r="C3500" t="s">
        <v>34</v>
      </c>
      <c r="D3500" t="s">
        <v>49</v>
      </c>
      <c r="E3500" t="s">
        <v>35</v>
      </c>
      <c r="F3500">
        <v>1</v>
      </c>
      <c r="G3500" t="s">
        <v>38</v>
      </c>
      <c r="H3500" t="s">
        <v>2</v>
      </c>
      <c r="I3500" t="s">
        <v>37</v>
      </c>
      <c r="J3500">
        <v>934</v>
      </c>
    </row>
    <row r="3501" spans="1:10" x14ac:dyDescent="0.25">
      <c r="A3501">
        <v>46</v>
      </c>
      <c r="B3501">
        <v>2018</v>
      </c>
      <c r="C3501" t="s">
        <v>34</v>
      </c>
      <c r="D3501" t="s">
        <v>49</v>
      </c>
      <c r="E3501" t="s">
        <v>35</v>
      </c>
      <c r="F3501">
        <v>2</v>
      </c>
      <c r="G3501" t="s">
        <v>38</v>
      </c>
      <c r="H3501" t="s">
        <v>2</v>
      </c>
      <c r="I3501" t="s">
        <v>37</v>
      </c>
      <c r="J3501">
        <v>880.7</v>
      </c>
    </row>
    <row r="3502" spans="1:10" x14ac:dyDescent="0.25">
      <c r="A3502">
        <v>46</v>
      </c>
      <c r="B3502">
        <v>2018</v>
      </c>
      <c r="C3502" t="s">
        <v>34</v>
      </c>
      <c r="D3502" t="s">
        <v>49</v>
      </c>
      <c r="E3502" t="s">
        <v>35</v>
      </c>
      <c r="F3502">
        <v>3</v>
      </c>
      <c r="G3502" t="s">
        <v>38</v>
      </c>
      <c r="H3502" t="s">
        <v>2</v>
      </c>
      <c r="I3502" t="s">
        <v>37</v>
      </c>
      <c r="J3502">
        <v>928.1</v>
      </c>
    </row>
    <row r="3503" spans="1:10" x14ac:dyDescent="0.25">
      <c r="A3503">
        <v>46</v>
      </c>
      <c r="B3503">
        <v>2018</v>
      </c>
      <c r="C3503" t="s">
        <v>34</v>
      </c>
      <c r="D3503" t="s">
        <v>49</v>
      </c>
      <c r="E3503" t="s">
        <v>35</v>
      </c>
      <c r="F3503">
        <v>4</v>
      </c>
      <c r="G3503" t="s">
        <v>38</v>
      </c>
      <c r="H3503" t="s">
        <v>46</v>
      </c>
      <c r="I3503" t="s">
        <v>51</v>
      </c>
      <c r="J3503">
        <v>1151.5999999999999</v>
      </c>
    </row>
    <row r="3504" spans="1:10" x14ac:dyDescent="0.25">
      <c r="A3504">
        <v>46</v>
      </c>
      <c r="B3504">
        <v>2018</v>
      </c>
      <c r="C3504" t="s">
        <v>34</v>
      </c>
      <c r="D3504" t="s">
        <v>49</v>
      </c>
      <c r="E3504" t="s">
        <v>35</v>
      </c>
      <c r="F3504">
        <v>5</v>
      </c>
      <c r="G3504" t="s">
        <v>38</v>
      </c>
      <c r="H3504" t="s">
        <v>46</v>
      </c>
      <c r="I3504" t="s">
        <v>51</v>
      </c>
      <c r="J3504">
        <v>1360.3</v>
      </c>
    </row>
    <row r="3505" spans="1:10" x14ac:dyDescent="0.25">
      <c r="A3505">
        <v>46</v>
      </c>
      <c r="B3505">
        <v>2018</v>
      </c>
      <c r="C3505" t="s">
        <v>34</v>
      </c>
      <c r="D3505" t="s">
        <v>49</v>
      </c>
      <c r="E3505" t="s">
        <v>35</v>
      </c>
      <c r="F3505">
        <v>6</v>
      </c>
      <c r="G3505" t="s">
        <v>45</v>
      </c>
      <c r="H3505" t="s">
        <v>2</v>
      </c>
      <c r="I3505" t="s">
        <v>37</v>
      </c>
      <c r="J3505">
        <v>812</v>
      </c>
    </row>
    <row r="3506" spans="1:10" x14ac:dyDescent="0.25">
      <c r="A3506">
        <v>47</v>
      </c>
      <c r="B3506">
        <v>2017</v>
      </c>
      <c r="C3506" t="s">
        <v>34</v>
      </c>
      <c r="D3506" t="s">
        <v>48</v>
      </c>
      <c r="E3506" t="s">
        <v>35</v>
      </c>
      <c r="F3506">
        <v>1</v>
      </c>
      <c r="G3506" t="s">
        <v>38</v>
      </c>
      <c r="H3506" t="s">
        <v>46</v>
      </c>
      <c r="I3506" t="s">
        <v>37</v>
      </c>
      <c r="J3506">
        <v>1024.5999999999999</v>
      </c>
    </row>
    <row r="3507" spans="1:10" x14ac:dyDescent="0.25">
      <c r="A3507">
        <v>47</v>
      </c>
      <c r="B3507">
        <v>2017</v>
      </c>
      <c r="C3507" t="s">
        <v>34</v>
      </c>
      <c r="D3507" t="s">
        <v>48</v>
      </c>
      <c r="E3507" t="s">
        <v>35</v>
      </c>
      <c r="F3507">
        <v>2</v>
      </c>
      <c r="G3507" t="s">
        <v>45</v>
      </c>
      <c r="H3507" t="s">
        <v>2</v>
      </c>
      <c r="I3507" t="s">
        <v>51</v>
      </c>
      <c r="J3507">
        <v>513.9</v>
      </c>
    </row>
    <row r="3508" spans="1:10" x14ac:dyDescent="0.25">
      <c r="A3508">
        <v>47</v>
      </c>
      <c r="B3508">
        <v>2017</v>
      </c>
      <c r="C3508" t="s">
        <v>34</v>
      </c>
      <c r="D3508" t="s">
        <v>48</v>
      </c>
      <c r="E3508" t="s">
        <v>35</v>
      </c>
      <c r="F3508">
        <v>3</v>
      </c>
      <c r="G3508" t="s">
        <v>45</v>
      </c>
      <c r="H3508" t="s">
        <v>2</v>
      </c>
      <c r="I3508" t="s">
        <v>37</v>
      </c>
      <c r="J3508">
        <v>626.9</v>
      </c>
    </row>
    <row r="3509" spans="1:10" x14ac:dyDescent="0.25">
      <c r="A3509">
        <v>47</v>
      </c>
      <c r="B3509">
        <v>2017</v>
      </c>
      <c r="C3509" t="s">
        <v>34</v>
      </c>
      <c r="D3509" t="s">
        <v>48</v>
      </c>
      <c r="E3509" t="s">
        <v>35</v>
      </c>
      <c r="F3509">
        <v>4</v>
      </c>
      <c r="G3509" t="s">
        <v>38</v>
      </c>
      <c r="H3509" t="s">
        <v>46</v>
      </c>
      <c r="I3509" t="s">
        <v>37</v>
      </c>
      <c r="J3509">
        <v>1035.2</v>
      </c>
    </row>
    <row r="3510" spans="1:10" x14ac:dyDescent="0.25">
      <c r="A3510">
        <v>47</v>
      </c>
      <c r="B3510">
        <v>2017</v>
      </c>
      <c r="C3510" t="s">
        <v>34</v>
      </c>
      <c r="D3510" t="s">
        <v>48</v>
      </c>
      <c r="E3510" t="s">
        <v>35</v>
      </c>
      <c r="F3510">
        <v>5</v>
      </c>
      <c r="G3510" t="s">
        <v>45</v>
      </c>
      <c r="H3510" t="s">
        <v>46</v>
      </c>
      <c r="I3510" t="s">
        <v>37</v>
      </c>
      <c r="J3510">
        <v>1051.5999999999999</v>
      </c>
    </row>
    <row r="3511" spans="1:10" x14ac:dyDescent="0.25">
      <c r="A3511">
        <v>47</v>
      </c>
      <c r="B3511">
        <v>2017</v>
      </c>
      <c r="C3511" t="s">
        <v>34</v>
      </c>
      <c r="D3511" t="s">
        <v>48</v>
      </c>
      <c r="E3511" t="s">
        <v>35</v>
      </c>
      <c r="F3511">
        <v>6</v>
      </c>
      <c r="G3511" t="s">
        <v>45</v>
      </c>
      <c r="H3511" t="s">
        <v>2</v>
      </c>
      <c r="I3511" t="s">
        <v>51</v>
      </c>
      <c r="J3511">
        <v>515.5</v>
      </c>
    </row>
    <row r="3512" spans="1:10" x14ac:dyDescent="0.25">
      <c r="A3512">
        <v>47</v>
      </c>
      <c r="B3512">
        <v>2017</v>
      </c>
      <c r="C3512" t="s">
        <v>34</v>
      </c>
      <c r="D3512" t="s">
        <v>49</v>
      </c>
      <c r="E3512" t="s">
        <v>35</v>
      </c>
      <c r="F3512">
        <v>1</v>
      </c>
      <c r="G3512" t="s">
        <v>38</v>
      </c>
      <c r="H3512" t="s">
        <v>2</v>
      </c>
      <c r="I3512" t="s">
        <v>51</v>
      </c>
      <c r="J3512">
        <v>779.3</v>
      </c>
    </row>
    <row r="3513" spans="1:10" x14ac:dyDescent="0.25">
      <c r="A3513">
        <v>47</v>
      </c>
      <c r="B3513">
        <v>2017</v>
      </c>
      <c r="C3513" t="s">
        <v>34</v>
      </c>
      <c r="D3513" t="s">
        <v>49</v>
      </c>
      <c r="E3513" t="s">
        <v>35</v>
      </c>
      <c r="F3513">
        <v>2</v>
      </c>
      <c r="G3513" t="s">
        <v>38</v>
      </c>
      <c r="H3513" t="s">
        <v>46</v>
      </c>
      <c r="I3513" t="s">
        <v>37</v>
      </c>
      <c r="J3513">
        <v>947</v>
      </c>
    </row>
    <row r="3514" spans="1:10" x14ac:dyDescent="0.25">
      <c r="A3514">
        <v>47</v>
      </c>
      <c r="B3514">
        <v>2017</v>
      </c>
      <c r="C3514" t="s">
        <v>34</v>
      </c>
      <c r="D3514" t="s">
        <v>49</v>
      </c>
      <c r="E3514" t="s">
        <v>35</v>
      </c>
      <c r="F3514">
        <v>3</v>
      </c>
      <c r="G3514" t="s">
        <v>45</v>
      </c>
      <c r="H3514" t="s">
        <v>46</v>
      </c>
      <c r="I3514" t="s">
        <v>37</v>
      </c>
      <c r="J3514">
        <v>1055.9000000000001</v>
      </c>
    </row>
    <row r="3515" spans="1:10" x14ac:dyDescent="0.25">
      <c r="A3515">
        <v>47</v>
      </c>
      <c r="B3515">
        <v>2017</v>
      </c>
      <c r="C3515" t="s">
        <v>34</v>
      </c>
      <c r="D3515" t="s">
        <v>49</v>
      </c>
      <c r="E3515" t="s">
        <v>35</v>
      </c>
      <c r="F3515">
        <v>4</v>
      </c>
      <c r="G3515" t="s">
        <v>38</v>
      </c>
      <c r="H3515" t="s">
        <v>46</v>
      </c>
      <c r="I3515" t="s">
        <v>51</v>
      </c>
      <c r="J3515">
        <v>1119.5999999999999</v>
      </c>
    </row>
    <row r="3516" spans="1:10" x14ac:dyDescent="0.25">
      <c r="A3516">
        <v>47</v>
      </c>
      <c r="B3516">
        <v>2017</v>
      </c>
      <c r="C3516" t="s">
        <v>34</v>
      </c>
      <c r="D3516" t="s">
        <v>49</v>
      </c>
      <c r="E3516" t="s">
        <v>35</v>
      </c>
      <c r="F3516">
        <v>5</v>
      </c>
      <c r="G3516" t="s">
        <v>38</v>
      </c>
      <c r="H3516" t="s">
        <v>2</v>
      </c>
      <c r="I3516" t="s">
        <v>51</v>
      </c>
      <c r="J3516">
        <v>663.5</v>
      </c>
    </row>
    <row r="3517" spans="1:10" x14ac:dyDescent="0.25">
      <c r="A3517">
        <v>47</v>
      </c>
      <c r="B3517">
        <v>2017</v>
      </c>
      <c r="C3517" t="s">
        <v>34</v>
      </c>
      <c r="D3517" t="s">
        <v>49</v>
      </c>
      <c r="E3517" t="s">
        <v>35</v>
      </c>
      <c r="F3517">
        <v>6</v>
      </c>
      <c r="G3517" t="s">
        <v>38</v>
      </c>
      <c r="H3517" t="s">
        <v>46</v>
      </c>
      <c r="I3517" t="s">
        <v>37</v>
      </c>
      <c r="J3517">
        <v>1067.3</v>
      </c>
    </row>
    <row r="3518" spans="1:10" x14ac:dyDescent="0.25">
      <c r="A3518">
        <v>47</v>
      </c>
      <c r="B3518">
        <v>2018</v>
      </c>
      <c r="C3518" t="s">
        <v>34</v>
      </c>
      <c r="D3518" t="s">
        <v>48</v>
      </c>
      <c r="E3518" t="s">
        <v>35</v>
      </c>
      <c r="F3518">
        <v>1</v>
      </c>
      <c r="G3518" t="s">
        <v>38</v>
      </c>
      <c r="H3518" t="s">
        <v>2</v>
      </c>
      <c r="I3518" t="s">
        <v>51</v>
      </c>
      <c r="J3518">
        <v>840.1</v>
      </c>
    </row>
    <row r="3519" spans="1:10" x14ac:dyDescent="0.25">
      <c r="A3519">
        <v>47</v>
      </c>
      <c r="B3519">
        <v>2018</v>
      </c>
      <c r="C3519" t="s">
        <v>34</v>
      </c>
      <c r="D3519" t="s">
        <v>48</v>
      </c>
      <c r="E3519" t="s">
        <v>35</v>
      </c>
      <c r="F3519">
        <v>2</v>
      </c>
      <c r="G3519" t="s">
        <v>38</v>
      </c>
      <c r="H3519" t="s">
        <v>2</v>
      </c>
      <c r="I3519" t="s">
        <v>37</v>
      </c>
      <c r="J3519">
        <v>773.6</v>
      </c>
    </row>
    <row r="3520" spans="1:10" x14ac:dyDescent="0.25">
      <c r="A3520">
        <v>47</v>
      </c>
      <c r="B3520">
        <v>2018</v>
      </c>
      <c r="C3520" t="s">
        <v>34</v>
      </c>
      <c r="D3520" t="s">
        <v>48</v>
      </c>
      <c r="E3520" t="s">
        <v>35</v>
      </c>
      <c r="F3520">
        <v>3</v>
      </c>
      <c r="G3520" t="s">
        <v>45</v>
      </c>
      <c r="H3520" t="s">
        <v>46</v>
      </c>
      <c r="I3520" t="s">
        <v>51</v>
      </c>
      <c r="J3520">
        <v>1120.4000000000001</v>
      </c>
    </row>
    <row r="3521" spans="1:10" x14ac:dyDescent="0.25">
      <c r="A3521">
        <v>47</v>
      </c>
      <c r="B3521">
        <v>2018</v>
      </c>
      <c r="C3521" t="s">
        <v>34</v>
      </c>
      <c r="D3521" t="s">
        <v>48</v>
      </c>
      <c r="E3521" t="s">
        <v>35</v>
      </c>
      <c r="F3521">
        <v>4</v>
      </c>
      <c r="G3521" t="s">
        <v>45</v>
      </c>
      <c r="H3521" t="s">
        <v>2</v>
      </c>
      <c r="I3521" t="s">
        <v>37</v>
      </c>
      <c r="J3521">
        <v>680.1</v>
      </c>
    </row>
    <row r="3522" spans="1:10" x14ac:dyDescent="0.25">
      <c r="A3522">
        <v>47</v>
      </c>
      <c r="B3522">
        <v>2018</v>
      </c>
      <c r="C3522" t="s">
        <v>34</v>
      </c>
      <c r="D3522" t="s">
        <v>48</v>
      </c>
      <c r="E3522" t="s">
        <v>35</v>
      </c>
      <c r="F3522">
        <v>5</v>
      </c>
      <c r="G3522" t="s">
        <v>45</v>
      </c>
      <c r="H3522" t="s">
        <v>2</v>
      </c>
      <c r="I3522" t="s">
        <v>37</v>
      </c>
      <c r="J3522">
        <v>859.1</v>
      </c>
    </row>
    <row r="3523" spans="1:10" x14ac:dyDescent="0.25">
      <c r="A3523">
        <v>47</v>
      </c>
      <c r="B3523">
        <v>2018</v>
      </c>
      <c r="C3523" t="s">
        <v>34</v>
      </c>
      <c r="D3523" t="s">
        <v>48</v>
      </c>
      <c r="E3523" t="s">
        <v>35</v>
      </c>
      <c r="F3523">
        <v>6</v>
      </c>
      <c r="G3523" t="s">
        <v>38</v>
      </c>
      <c r="H3523" t="s">
        <v>46</v>
      </c>
      <c r="I3523" t="s">
        <v>37</v>
      </c>
      <c r="J3523">
        <v>1194.9000000000001</v>
      </c>
    </row>
    <row r="3524" spans="1:10" x14ac:dyDescent="0.25">
      <c r="A3524">
        <v>47</v>
      </c>
      <c r="B3524">
        <v>2018</v>
      </c>
      <c r="C3524" t="s">
        <v>34</v>
      </c>
      <c r="D3524" t="s">
        <v>49</v>
      </c>
      <c r="E3524" t="s">
        <v>35</v>
      </c>
      <c r="F3524">
        <v>1</v>
      </c>
      <c r="G3524" t="s">
        <v>45</v>
      </c>
      <c r="H3524" t="s">
        <v>2</v>
      </c>
      <c r="I3524" t="s">
        <v>37</v>
      </c>
      <c r="J3524">
        <v>945.1</v>
      </c>
    </row>
    <row r="3525" spans="1:10" x14ac:dyDescent="0.25">
      <c r="A3525">
        <v>47</v>
      </c>
      <c r="B3525">
        <v>2018</v>
      </c>
      <c r="C3525" t="s">
        <v>34</v>
      </c>
      <c r="D3525" t="s">
        <v>49</v>
      </c>
      <c r="E3525" t="s">
        <v>35</v>
      </c>
      <c r="F3525">
        <v>2</v>
      </c>
      <c r="G3525" t="s">
        <v>38</v>
      </c>
      <c r="H3525" t="s">
        <v>2</v>
      </c>
      <c r="I3525" t="s">
        <v>37</v>
      </c>
      <c r="J3525">
        <v>988.9</v>
      </c>
    </row>
    <row r="3526" spans="1:10" x14ac:dyDescent="0.25">
      <c r="A3526">
        <v>47</v>
      </c>
      <c r="B3526">
        <v>2018</v>
      </c>
      <c r="C3526" t="s">
        <v>34</v>
      </c>
      <c r="D3526" t="s">
        <v>49</v>
      </c>
      <c r="E3526" t="s">
        <v>35</v>
      </c>
      <c r="F3526">
        <v>3</v>
      </c>
      <c r="G3526" t="s">
        <v>38</v>
      </c>
      <c r="H3526" t="s">
        <v>46</v>
      </c>
      <c r="I3526" t="s">
        <v>51</v>
      </c>
      <c r="J3526">
        <v>1304.7</v>
      </c>
    </row>
    <row r="3527" spans="1:10" x14ac:dyDescent="0.25">
      <c r="A3527">
        <v>47</v>
      </c>
      <c r="B3527">
        <v>2018</v>
      </c>
      <c r="C3527" t="s">
        <v>34</v>
      </c>
      <c r="D3527" t="s">
        <v>49</v>
      </c>
      <c r="E3527" t="s">
        <v>35</v>
      </c>
      <c r="F3527">
        <v>4</v>
      </c>
      <c r="G3527" t="s">
        <v>38</v>
      </c>
      <c r="H3527" t="s">
        <v>46</v>
      </c>
      <c r="I3527" t="s">
        <v>37</v>
      </c>
      <c r="J3527">
        <v>1249.9000000000001</v>
      </c>
    </row>
    <row r="3528" spans="1:10" x14ac:dyDescent="0.25">
      <c r="A3528">
        <v>47</v>
      </c>
      <c r="B3528">
        <v>2018</v>
      </c>
      <c r="C3528" t="s">
        <v>34</v>
      </c>
      <c r="D3528" t="s">
        <v>49</v>
      </c>
      <c r="E3528" t="s">
        <v>35</v>
      </c>
      <c r="F3528">
        <v>5</v>
      </c>
      <c r="G3528" t="s">
        <v>38</v>
      </c>
      <c r="H3528" t="s">
        <v>2</v>
      </c>
      <c r="I3528" t="s">
        <v>37</v>
      </c>
      <c r="J3528">
        <v>936.9</v>
      </c>
    </row>
    <row r="3529" spans="1:10" x14ac:dyDescent="0.25">
      <c r="A3529">
        <v>47</v>
      </c>
      <c r="B3529">
        <v>2018</v>
      </c>
      <c r="C3529" t="s">
        <v>34</v>
      </c>
      <c r="D3529" t="s">
        <v>49</v>
      </c>
      <c r="E3529" t="s">
        <v>35</v>
      </c>
      <c r="F3529">
        <v>6</v>
      </c>
      <c r="G3529" t="s">
        <v>38</v>
      </c>
      <c r="H3529" t="s">
        <v>46</v>
      </c>
      <c r="I3529" t="s">
        <v>37</v>
      </c>
      <c r="J3529">
        <v>1351.7</v>
      </c>
    </row>
    <row r="3530" spans="1:10" x14ac:dyDescent="0.25">
      <c r="A3530">
        <v>48</v>
      </c>
      <c r="B3530">
        <v>2017</v>
      </c>
      <c r="C3530" t="s">
        <v>34</v>
      </c>
      <c r="D3530" t="s">
        <v>48</v>
      </c>
      <c r="E3530" t="s">
        <v>35</v>
      </c>
      <c r="F3530">
        <v>1</v>
      </c>
      <c r="G3530" t="s">
        <v>38</v>
      </c>
      <c r="H3530" t="s">
        <v>2</v>
      </c>
      <c r="I3530" t="s">
        <v>51</v>
      </c>
      <c r="J3530">
        <v>531</v>
      </c>
    </row>
    <row r="3531" spans="1:10" x14ac:dyDescent="0.25">
      <c r="A3531">
        <v>48</v>
      </c>
      <c r="B3531">
        <v>2017</v>
      </c>
      <c r="C3531" t="s">
        <v>34</v>
      </c>
      <c r="D3531" t="s">
        <v>48</v>
      </c>
      <c r="E3531" t="s">
        <v>35</v>
      </c>
      <c r="F3531">
        <v>2</v>
      </c>
      <c r="G3531" t="s">
        <v>38</v>
      </c>
      <c r="H3531" t="s">
        <v>46</v>
      </c>
      <c r="I3531" t="s">
        <v>37</v>
      </c>
      <c r="J3531">
        <v>953</v>
      </c>
    </row>
    <row r="3532" spans="1:10" x14ac:dyDescent="0.25">
      <c r="A3532">
        <v>48</v>
      </c>
      <c r="B3532">
        <v>2017</v>
      </c>
      <c r="C3532" t="s">
        <v>34</v>
      </c>
      <c r="D3532" t="s">
        <v>48</v>
      </c>
      <c r="E3532" t="s">
        <v>35</v>
      </c>
      <c r="F3532">
        <v>3</v>
      </c>
      <c r="G3532" t="s">
        <v>38</v>
      </c>
      <c r="H3532" t="s">
        <v>46</v>
      </c>
      <c r="I3532" t="s">
        <v>51</v>
      </c>
      <c r="J3532">
        <v>1100.5999999999999</v>
      </c>
    </row>
    <row r="3533" spans="1:10" x14ac:dyDescent="0.25">
      <c r="A3533">
        <v>48</v>
      </c>
      <c r="B3533">
        <v>2017</v>
      </c>
      <c r="C3533" t="s">
        <v>34</v>
      </c>
      <c r="D3533" t="s">
        <v>48</v>
      </c>
      <c r="E3533" t="s">
        <v>35</v>
      </c>
      <c r="F3533">
        <v>4</v>
      </c>
      <c r="G3533" t="s">
        <v>45</v>
      </c>
      <c r="H3533" t="s">
        <v>2</v>
      </c>
      <c r="I3533" t="s">
        <v>37</v>
      </c>
      <c r="J3533">
        <v>682.3</v>
      </c>
    </row>
    <row r="3534" spans="1:10" x14ac:dyDescent="0.25">
      <c r="A3534">
        <v>48</v>
      </c>
      <c r="B3534">
        <v>2017</v>
      </c>
      <c r="C3534" t="s">
        <v>34</v>
      </c>
      <c r="D3534" t="s">
        <v>48</v>
      </c>
      <c r="E3534" t="s">
        <v>35</v>
      </c>
      <c r="F3534">
        <v>5</v>
      </c>
      <c r="G3534" t="s">
        <v>38</v>
      </c>
      <c r="H3534" t="s">
        <v>2</v>
      </c>
      <c r="I3534" t="s">
        <v>51</v>
      </c>
      <c r="J3534">
        <v>549.4</v>
      </c>
    </row>
    <row r="3535" spans="1:10" x14ac:dyDescent="0.25">
      <c r="A3535">
        <v>48</v>
      </c>
      <c r="B3535">
        <v>2017</v>
      </c>
      <c r="C3535" t="s">
        <v>34</v>
      </c>
      <c r="D3535" t="s">
        <v>48</v>
      </c>
      <c r="E3535" t="s">
        <v>35</v>
      </c>
      <c r="F3535">
        <v>6</v>
      </c>
      <c r="G3535" t="s">
        <v>45</v>
      </c>
      <c r="H3535" t="s">
        <v>46</v>
      </c>
      <c r="I3535" t="s">
        <v>51</v>
      </c>
      <c r="J3535">
        <v>967.1</v>
      </c>
    </row>
    <row r="3536" spans="1:10" x14ac:dyDescent="0.25">
      <c r="A3536">
        <v>48</v>
      </c>
      <c r="B3536">
        <v>2017</v>
      </c>
      <c r="C3536" t="s">
        <v>34</v>
      </c>
      <c r="D3536" t="s">
        <v>49</v>
      </c>
      <c r="E3536" t="s">
        <v>35</v>
      </c>
      <c r="F3536">
        <v>1</v>
      </c>
      <c r="G3536" t="s">
        <v>38</v>
      </c>
      <c r="H3536" t="s">
        <v>46</v>
      </c>
      <c r="I3536" t="s">
        <v>37</v>
      </c>
      <c r="J3536">
        <v>1103.7</v>
      </c>
    </row>
    <row r="3537" spans="1:10" x14ac:dyDescent="0.25">
      <c r="A3537">
        <v>48</v>
      </c>
      <c r="B3537">
        <v>2017</v>
      </c>
      <c r="C3537" t="s">
        <v>34</v>
      </c>
      <c r="D3537" t="s">
        <v>49</v>
      </c>
      <c r="E3537" t="s">
        <v>35</v>
      </c>
      <c r="F3537">
        <v>2</v>
      </c>
      <c r="G3537" t="s">
        <v>38</v>
      </c>
      <c r="H3537" t="s">
        <v>2</v>
      </c>
      <c r="I3537" t="s">
        <v>37</v>
      </c>
      <c r="J3537">
        <v>729</v>
      </c>
    </row>
    <row r="3538" spans="1:10" x14ac:dyDescent="0.25">
      <c r="A3538">
        <v>48</v>
      </c>
      <c r="B3538">
        <v>2017</v>
      </c>
      <c r="C3538" t="s">
        <v>34</v>
      </c>
      <c r="D3538" t="s">
        <v>49</v>
      </c>
      <c r="E3538" t="s">
        <v>35</v>
      </c>
      <c r="F3538">
        <v>3</v>
      </c>
      <c r="G3538" t="s">
        <v>45</v>
      </c>
      <c r="H3538" t="s">
        <v>2</v>
      </c>
      <c r="I3538" t="s">
        <v>37</v>
      </c>
      <c r="J3538">
        <v>698.6</v>
      </c>
    </row>
    <row r="3539" spans="1:10" x14ac:dyDescent="0.25">
      <c r="A3539">
        <v>48</v>
      </c>
      <c r="B3539">
        <v>2017</v>
      </c>
      <c r="C3539" t="s">
        <v>34</v>
      </c>
      <c r="D3539" t="s">
        <v>49</v>
      </c>
      <c r="E3539" t="s">
        <v>35</v>
      </c>
      <c r="F3539">
        <v>4</v>
      </c>
      <c r="G3539" t="s">
        <v>38</v>
      </c>
      <c r="H3539" t="s">
        <v>2</v>
      </c>
      <c r="I3539" t="s">
        <v>51</v>
      </c>
      <c r="J3539">
        <v>702.4</v>
      </c>
    </row>
    <row r="3540" spans="1:10" x14ac:dyDescent="0.25">
      <c r="A3540">
        <v>48</v>
      </c>
      <c r="B3540">
        <v>2017</v>
      </c>
      <c r="C3540" t="s">
        <v>34</v>
      </c>
      <c r="D3540" t="s">
        <v>49</v>
      </c>
      <c r="E3540" t="s">
        <v>35</v>
      </c>
      <c r="F3540">
        <v>5</v>
      </c>
      <c r="G3540" t="s">
        <v>38</v>
      </c>
      <c r="H3540" t="s">
        <v>2</v>
      </c>
      <c r="I3540" t="s">
        <v>51</v>
      </c>
      <c r="J3540">
        <v>794.3</v>
      </c>
    </row>
    <row r="3541" spans="1:10" x14ac:dyDescent="0.25">
      <c r="A3541">
        <v>48</v>
      </c>
      <c r="B3541">
        <v>2017</v>
      </c>
      <c r="C3541" t="s">
        <v>34</v>
      </c>
      <c r="D3541" t="s">
        <v>49</v>
      </c>
      <c r="E3541" t="s">
        <v>35</v>
      </c>
      <c r="F3541">
        <v>6</v>
      </c>
      <c r="G3541" t="s">
        <v>38</v>
      </c>
      <c r="H3541" t="s">
        <v>2</v>
      </c>
      <c r="I3541" t="s">
        <v>51</v>
      </c>
      <c r="J3541">
        <v>765.1</v>
      </c>
    </row>
    <row r="3542" spans="1:10" x14ac:dyDescent="0.25">
      <c r="A3542">
        <v>48</v>
      </c>
      <c r="B3542">
        <v>2018</v>
      </c>
      <c r="C3542" t="s">
        <v>34</v>
      </c>
      <c r="D3542" t="s">
        <v>48</v>
      </c>
      <c r="E3542" t="s">
        <v>35</v>
      </c>
      <c r="F3542">
        <v>1</v>
      </c>
      <c r="G3542" t="s">
        <v>45</v>
      </c>
      <c r="H3542" t="s">
        <v>2</v>
      </c>
      <c r="I3542" t="s">
        <v>37</v>
      </c>
      <c r="J3542">
        <v>900.5</v>
      </c>
    </row>
    <row r="3543" spans="1:10" x14ac:dyDescent="0.25">
      <c r="A3543">
        <v>48</v>
      </c>
      <c r="B3543">
        <v>2018</v>
      </c>
      <c r="C3543" t="s">
        <v>34</v>
      </c>
      <c r="D3543" t="s">
        <v>48</v>
      </c>
      <c r="E3543" t="s">
        <v>35</v>
      </c>
      <c r="F3543">
        <v>2</v>
      </c>
      <c r="G3543" t="s">
        <v>38</v>
      </c>
      <c r="H3543" t="s">
        <v>46</v>
      </c>
      <c r="I3543" t="s">
        <v>37</v>
      </c>
      <c r="J3543">
        <v>1115.0999999999999</v>
      </c>
    </row>
    <row r="3544" spans="1:10" x14ac:dyDescent="0.25">
      <c r="A3544">
        <v>48</v>
      </c>
      <c r="B3544">
        <v>2018</v>
      </c>
      <c r="C3544" t="s">
        <v>34</v>
      </c>
      <c r="D3544" t="s">
        <v>48</v>
      </c>
      <c r="E3544" t="s">
        <v>35</v>
      </c>
      <c r="F3544">
        <v>3</v>
      </c>
      <c r="G3544" t="s">
        <v>45</v>
      </c>
      <c r="H3544" t="s">
        <v>2</v>
      </c>
      <c r="I3544" t="s">
        <v>37</v>
      </c>
      <c r="J3544">
        <v>832.5</v>
      </c>
    </row>
    <row r="3545" spans="1:10" x14ac:dyDescent="0.25">
      <c r="A3545">
        <v>48</v>
      </c>
      <c r="B3545">
        <v>2018</v>
      </c>
      <c r="C3545" t="s">
        <v>34</v>
      </c>
      <c r="D3545" t="s">
        <v>48</v>
      </c>
      <c r="E3545" t="s">
        <v>35</v>
      </c>
      <c r="F3545">
        <v>4</v>
      </c>
      <c r="G3545" t="s">
        <v>38</v>
      </c>
      <c r="H3545" t="s">
        <v>46</v>
      </c>
      <c r="I3545" t="s">
        <v>37</v>
      </c>
      <c r="J3545">
        <v>1155.0999999999999</v>
      </c>
    </row>
    <row r="3546" spans="1:10" x14ac:dyDescent="0.25">
      <c r="A3546">
        <v>48</v>
      </c>
      <c r="B3546">
        <v>2018</v>
      </c>
      <c r="C3546" t="s">
        <v>34</v>
      </c>
      <c r="D3546" t="s">
        <v>48</v>
      </c>
      <c r="E3546" t="s">
        <v>35</v>
      </c>
      <c r="F3546">
        <v>5</v>
      </c>
      <c r="G3546" t="s">
        <v>45</v>
      </c>
      <c r="H3546" t="s">
        <v>46</v>
      </c>
      <c r="I3546" t="s">
        <v>37</v>
      </c>
      <c r="J3546">
        <v>1252.0999999999999</v>
      </c>
    </row>
    <row r="3547" spans="1:10" x14ac:dyDescent="0.25">
      <c r="A3547">
        <v>48</v>
      </c>
      <c r="B3547">
        <v>2018</v>
      </c>
      <c r="C3547" t="s">
        <v>34</v>
      </c>
      <c r="D3547" t="s">
        <v>48</v>
      </c>
      <c r="E3547" t="s">
        <v>35</v>
      </c>
      <c r="F3547">
        <v>6</v>
      </c>
      <c r="G3547" t="s">
        <v>45</v>
      </c>
      <c r="H3547" t="s">
        <v>2</v>
      </c>
      <c r="I3547" t="s">
        <v>51</v>
      </c>
      <c r="J3547">
        <v>849.5</v>
      </c>
    </row>
    <row r="3548" spans="1:10" x14ac:dyDescent="0.25">
      <c r="A3548">
        <v>48</v>
      </c>
      <c r="B3548">
        <v>2018</v>
      </c>
      <c r="C3548" t="s">
        <v>34</v>
      </c>
      <c r="D3548" t="s">
        <v>49</v>
      </c>
      <c r="E3548" t="s">
        <v>35</v>
      </c>
      <c r="F3548">
        <v>1</v>
      </c>
      <c r="G3548" t="s">
        <v>45</v>
      </c>
      <c r="H3548" t="s">
        <v>46</v>
      </c>
      <c r="I3548" t="s">
        <v>37</v>
      </c>
      <c r="J3548">
        <v>1342.5</v>
      </c>
    </row>
    <row r="3549" spans="1:10" x14ac:dyDescent="0.25">
      <c r="A3549">
        <v>48</v>
      </c>
      <c r="B3549">
        <v>2018</v>
      </c>
      <c r="C3549" t="s">
        <v>34</v>
      </c>
      <c r="D3549" t="s">
        <v>49</v>
      </c>
      <c r="E3549" t="s">
        <v>35</v>
      </c>
      <c r="F3549">
        <v>2</v>
      </c>
      <c r="G3549" t="s">
        <v>38</v>
      </c>
      <c r="H3549" t="s">
        <v>46</v>
      </c>
      <c r="I3549" t="s">
        <v>51</v>
      </c>
      <c r="J3549">
        <v>1248.0999999999999</v>
      </c>
    </row>
    <row r="3550" spans="1:10" x14ac:dyDescent="0.25">
      <c r="A3550">
        <v>48</v>
      </c>
      <c r="B3550">
        <v>2018</v>
      </c>
      <c r="C3550" t="s">
        <v>34</v>
      </c>
      <c r="D3550" t="s">
        <v>49</v>
      </c>
      <c r="E3550" t="s">
        <v>35</v>
      </c>
      <c r="F3550">
        <v>3</v>
      </c>
      <c r="G3550" t="s">
        <v>38</v>
      </c>
      <c r="H3550" t="s">
        <v>2</v>
      </c>
      <c r="I3550" t="s">
        <v>37</v>
      </c>
      <c r="J3550">
        <v>906.7</v>
      </c>
    </row>
    <row r="3551" spans="1:10" x14ac:dyDescent="0.25">
      <c r="A3551">
        <v>48</v>
      </c>
      <c r="B3551">
        <v>2018</v>
      </c>
      <c r="C3551" t="s">
        <v>34</v>
      </c>
      <c r="D3551" t="s">
        <v>49</v>
      </c>
      <c r="E3551" t="s">
        <v>35</v>
      </c>
      <c r="F3551">
        <v>4</v>
      </c>
      <c r="G3551" t="s">
        <v>45</v>
      </c>
      <c r="H3551" t="s">
        <v>46</v>
      </c>
      <c r="I3551" t="s">
        <v>51</v>
      </c>
      <c r="J3551">
        <v>1230.9000000000001</v>
      </c>
    </row>
    <row r="3552" spans="1:10" x14ac:dyDescent="0.25">
      <c r="A3552">
        <v>48</v>
      </c>
      <c r="B3552">
        <v>2018</v>
      </c>
      <c r="C3552" t="s">
        <v>34</v>
      </c>
      <c r="D3552" t="s">
        <v>49</v>
      </c>
      <c r="E3552" t="s">
        <v>35</v>
      </c>
      <c r="F3552">
        <v>5</v>
      </c>
      <c r="G3552" t="s">
        <v>45</v>
      </c>
      <c r="H3552" t="s">
        <v>46</v>
      </c>
      <c r="I3552" t="s">
        <v>51</v>
      </c>
      <c r="J3552">
        <v>1227</v>
      </c>
    </row>
    <row r="3553" spans="1:10" x14ac:dyDescent="0.25">
      <c r="A3553">
        <v>48</v>
      </c>
      <c r="B3553">
        <v>2018</v>
      </c>
      <c r="C3553" t="s">
        <v>34</v>
      </c>
      <c r="D3553" t="s">
        <v>49</v>
      </c>
      <c r="E3553" t="s">
        <v>35</v>
      </c>
      <c r="F3553">
        <v>6</v>
      </c>
      <c r="G3553" t="s">
        <v>45</v>
      </c>
      <c r="H3553" t="s">
        <v>46</v>
      </c>
      <c r="I3553" t="s">
        <v>37</v>
      </c>
      <c r="J3553">
        <v>1224.7</v>
      </c>
    </row>
    <row r="3554" spans="1:10" x14ac:dyDescent="0.25">
      <c r="A3554">
        <v>49</v>
      </c>
      <c r="B3554">
        <v>2017</v>
      </c>
      <c r="C3554" t="s">
        <v>34</v>
      </c>
      <c r="D3554" t="s">
        <v>48</v>
      </c>
      <c r="E3554" t="s">
        <v>35</v>
      </c>
      <c r="F3554">
        <v>1</v>
      </c>
      <c r="G3554" t="s">
        <v>38</v>
      </c>
      <c r="H3554" t="s">
        <v>2</v>
      </c>
      <c r="I3554" t="s">
        <v>51</v>
      </c>
      <c r="J3554">
        <v>383.4</v>
      </c>
    </row>
    <row r="3555" spans="1:10" x14ac:dyDescent="0.25">
      <c r="A3555">
        <v>49</v>
      </c>
      <c r="B3555">
        <v>2017</v>
      </c>
      <c r="C3555" t="s">
        <v>34</v>
      </c>
      <c r="D3555" t="s">
        <v>48</v>
      </c>
      <c r="E3555" t="s">
        <v>35</v>
      </c>
      <c r="F3555">
        <v>2</v>
      </c>
      <c r="G3555" t="s">
        <v>38</v>
      </c>
      <c r="H3555" t="s">
        <v>46</v>
      </c>
      <c r="I3555" t="s">
        <v>51</v>
      </c>
      <c r="J3555">
        <v>999</v>
      </c>
    </row>
    <row r="3556" spans="1:10" x14ac:dyDescent="0.25">
      <c r="A3556">
        <v>49</v>
      </c>
      <c r="B3556">
        <v>2017</v>
      </c>
      <c r="C3556" t="s">
        <v>34</v>
      </c>
      <c r="D3556" t="s">
        <v>48</v>
      </c>
      <c r="E3556" t="s">
        <v>35</v>
      </c>
      <c r="F3556">
        <v>3</v>
      </c>
      <c r="G3556" t="s">
        <v>38</v>
      </c>
      <c r="H3556" t="s">
        <v>2</v>
      </c>
      <c r="I3556" t="s">
        <v>37</v>
      </c>
      <c r="J3556">
        <v>580.6</v>
      </c>
    </row>
    <row r="3557" spans="1:10" x14ac:dyDescent="0.25">
      <c r="A3557">
        <v>49</v>
      </c>
      <c r="B3557">
        <v>2017</v>
      </c>
      <c r="C3557" t="s">
        <v>34</v>
      </c>
      <c r="D3557" t="s">
        <v>48</v>
      </c>
      <c r="E3557" t="s">
        <v>35</v>
      </c>
      <c r="F3557">
        <v>4</v>
      </c>
      <c r="G3557" t="s">
        <v>38</v>
      </c>
      <c r="H3557" t="s">
        <v>2</v>
      </c>
      <c r="I3557" t="s">
        <v>51</v>
      </c>
      <c r="J3557">
        <v>640.6</v>
      </c>
    </row>
    <row r="3558" spans="1:10" x14ac:dyDescent="0.25">
      <c r="A3558">
        <v>49</v>
      </c>
      <c r="B3558">
        <v>2017</v>
      </c>
      <c r="C3558" t="s">
        <v>34</v>
      </c>
      <c r="D3558" t="s">
        <v>48</v>
      </c>
      <c r="E3558" t="s">
        <v>35</v>
      </c>
      <c r="F3558">
        <v>5</v>
      </c>
      <c r="G3558" t="s">
        <v>38</v>
      </c>
      <c r="H3558" t="s">
        <v>46</v>
      </c>
      <c r="I3558" t="s">
        <v>51</v>
      </c>
      <c r="J3558">
        <v>925.1</v>
      </c>
    </row>
    <row r="3559" spans="1:10" x14ac:dyDescent="0.25">
      <c r="A3559">
        <v>49</v>
      </c>
      <c r="B3559">
        <v>2017</v>
      </c>
      <c r="C3559" t="s">
        <v>34</v>
      </c>
      <c r="D3559" t="s">
        <v>48</v>
      </c>
      <c r="E3559" t="s">
        <v>35</v>
      </c>
      <c r="F3559">
        <v>6</v>
      </c>
      <c r="G3559" t="s">
        <v>45</v>
      </c>
      <c r="H3559" t="s">
        <v>46</v>
      </c>
      <c r="I3559" t="s">
        <v>37</v>
      </c>
      <c r="J3559">
        <v>827</v>
      </c>
    </row>
    <row r="3560" spans="1:10" x14ac:dyDescent="0.25">
      <c r="A3560">
        <v>49</v>
      </c>
      <c r="B3560">
        <v>2017</v>
      </c>
      <c r="C3560" t="s">
        <v>34</v>
      </c>
      <c r="D3560" t="s">
        <v>49</v>
      </c>
      <c r="E3560" t="s">
        <v>35</v>
      </c>
      <c r="F3560">
        <v>1</v>
      </c>
      <c r="G3560" t="s">
        <v>38</v>
      </c>
      <c r="H3560" t="s">
        <v>46</v>
      </c>
      <c r="I3560" t="s">
        <v>37</v>
      </c>
      <c r="J3560">
        <v>970.9</v>
      </c>
    </row>
    <row r="3561" spans="1:10" x14ac:dyDescent="0.25">
      <c r="A3561">
        <v>49</v>
      </c>
      <c r="B3561">
        <v>2017</v>
      </c>
      <c r="C3561" t="s">
        <v>34</v>
      </c>
      <c r="D3561" t="s">
        <v>49</v>
      </c>
      <c r="E3561" t="s">
        <v>35</v>
      </c>
      <c r="F3561">
        <v>2</v>
      </c>
      <c r="G3561" t="s">
        <v>38</v>
      </c>
      <c r="H3561" t="s">
        <v>2</v>
      </c>
      <c r="I3561" t="s">
        <v>37</v>
      </c>
      <c r="J3561">
        <v>771.8</v>
      </c>
    </row>
    <row r="3562" spans="1:10" x14ac:dyDescent="0.25">
      <c r="A3562">
        <v>49</v>
      </c>
      <c r="B3562">
        <v>2017</v>
      </c>
      <c r="C3562" t="s">
        <v>34</v>
      </c>
      <c r="D3562" t="s">
        <v>49</v>
      </c>
      <c r="E3562" t="s">
        <v>35</v>
      </c>
      <c r="F3562">
        <v>3</v>
      </c>
      <c r="G3562" t="s">
        <v>45</v>
      </c>
      <c r="H3562" t="s">
        <v>2</v>
      </c>
      <c r="I3562" t="s">
        <v>37</v>
      </c>
      <c r="J3562">
        <v>651.9</v>
      </c>
    </row>
    <row r="3563" spans="1:10" x14ac:dyDescent="0.25">
      <c r="A3563">
        <v>49</v>
      </c>
      <c r="B3563">
        <v>2017</v>
      </c>
      <c r="C3563" t="s">
        <v>34</v>
      </c>
      <c r="D3563" t="s">
        <v>49</v>
      </c>
      <c r="E3563" t="s">
        <v>35</v>
      </c>
      <c r="F3563">
        <v>4</v>
      </c>
      <c r="G3563" t="s">
        <v>38</v>
      </c>
      <c r="H3563" t="s">
        <v>2</v>
      </c>
      <c r="I3563" t="s">
        <v>37</v>
      </c>
      <c r="J3563">
        <v>659</v>
      </c>
    </row>
    <row r="3564" spans="1:10" x14ac:dyDescent="0.25">
      <c r="A3564">
        <v>49</v>
      </c>
      <c r="B3564">
        <v>2017</v>
      </c>
      <c r="C3564" t="s">
        <v>34</v>
      </c>
      <c r="D3564" t="s">
        <v>49</v>
      </c>
      <c r="E3564" t="s">
        <v>35</v>
      </c>
      <c r="F3564">
        <v>5</v>
      </c>
      <c r="G3564" t="s">
        <v>45</v>
      </c>
      <c r="H3564" t="s">
        <v>2</v>
      </c>
      <c r="I3564" t="s">
        <v>51</v>
      </c>
      <c r="J3564">
        <v>850.1</v>
      </c>
    </row>
    <row r="3565" spans="1:10" x14ac:dyDescent="0.25">
      <c r="A3565">
        <v>49</v>
      </c>
      <c r="B3565">
        <v>2017</v>
      </c>
      <c r="C3565" t="s">
        <v>34</v>
      </c>
      <c r="D3565" t="s">
        <v>49</v>
      </c>
      <c r="E3565" t="s">
        <v>35</v>
      </c>
      <c r="F3565">
        <v>6</v>
      </c>
      <c r="G3565" t="s">
        <v>38</v>
      </c>
      <c r="H3565" t="s">
        <v>46</v>
      </c>
      <c r="I3565" t="s">
        <v>51</v>
      </c>
      <c r="J3565">
        <v>1144.5</v>
      </c>
    </row>
    <row r="3566" spans="1:10" x14ac:dyDescent="0.25">
      <c r="A3566">
        <v>49</v>
      </c>
      <c r="B3566">
        <v>2018</v>
      </c>
      <c r="C3566" t="s">
        <v>34</v>
      </c>
      <c r="D3566" t="s">
        <v>48</v>
      </c>
      <c r="E3566" t="s">
        <v>35</v>
      </c>
      <c r="F3566">
        <v>1</v>
      </c>
      <c r="G3566" t="s">
        <v>38</v>
      </c>
      <c r="H3566" t="s">
        <v>2</v>
      </c>
      <c r="I3566" t="s">
        <v>37</v>
      </c>
      <c r="J3566">
        <v>866</v>
      </c>
    </row>
    <row r="3567" spans="1:10" x14ac:dyDescent="0.25">
      <c r="A3567">
        <v>49</v>
      </c>
      <c r="B3567">
        <v>2018</v>
      </c>
      <c r="C3567" t="s">
        <v>34</v>
      </c>
      <c r="D3567" t="s">
        <v>48</v>
      </c>
      <c r="E3567" t="s">
        <v>35</v>
      </c>
      <c r="F3567">
        <v>2</v>
      </c>
      <c r="G3567" t="s">
        <v>45</v>
      </c>
      <c r="H3567" t="s">
        <v>46</v>
      </c>
      <c r="I3567" t="s">
        <v>37</v>
      </c>
      <c r="J3567">
        <v>1124.3</v>
      </c>
    </row>
    <row r="3568" spans="1:10" x14ac:dyDescent="0.25">
      <c r="A3568">
        <v>49</v>
      </c>
      <c r="B3568">
        <v>2018</v>
      </c>
      <c r="C3568" t="s">
        <v>34</v>
      </c>
      <c r="D3568" t="s">
        <v>48</v>
      </c>
      <c r="E3568" t="s">
        <v>35</v>
      </c>
      <c r="F3568">
        <v>3</v>
      </c>
      <c r="G3568" t="s">
        <v>38</v>
      </c>
      <c r="H3568" t="s">
        <v>2</v>
      </c>
      <c r="I3568" t="s">
        <v>37</v>
      </c>
      <c r="J3568">
        <v>767.3</v>
      </c>
    </row>
    <row r="3569" spans="1:10" x14ac:dyDescent="0.25">
      <c r="A3569">
        <v>49</v>
      </c>
      <c r="B3569">
        <v>2018</v>
      </c>
      <c r="C3569" t="s">
        <v>34</v>
      </c>
      <c r="D3569" t="s">
        <v>48</v>
      </c>
      <c r="E3569" t="s">
        <v>35</v>
      </c>
      <c r="F3569">
        <v>4</v>
      </c>
      <c r="G3569" t="s">
        <v>45</v>
      </c>
      <c r="H3569" t="s">
        <v>2</v>
      </c>
      <c r="I3569" t="s">
        <v>51</v>
      </c>
      <c r="J3569">
        <v>870.3</v>
      </c>
    </row>
    <row r="3570" spans="1:10" x14ac:dyDescent="0.25">
      <c r="A3570">
        <v>49</v>
      </c>
      <c r="B3570">
        <v>2018</v>
      </c>
      <c r="C3570" t="s">
        <v>34</v>
      </c>
      <c r="D3570" t="s">
        <v>48</v>
      </c>
      <c r="E3570" t="s">
        <v>35</v>
      </c>
      <c r="F3570">
        <v>5</v>
      </c>
      <c r="G3570" t="s">
        <v>38</v>
      </c>
      <c r="H3570" t="s">
        <v>2</v>
      </c>
      <c r="I3570" t="s">
        <v>51</v>
      </c>
      <c r="J3570">
        <v>812</v>
      </c>
    </row>
    <row r="3571" spans="1:10" x14ac:dyDescent="0.25">
      <c r="A3571">
        <v>49</v>
      </c>
      <c r="B3571">
        <v>2018</v>
      </c>
      <c r="C3571" t="s">
        <v>34</v>
      </c>
      <c r="D3571" t="s">
        <v>48</v>
      </c>
      <c r="E3571" t="s">
        <v>35</v>
      </c>
      <c r="F3571">
        <v>6</v>
      </c>
      <c r="G3571" t="s">
        <v>38</v>
      </c>
      <c r="H3571" t="s">
        <v>2</v>
      </c>
      <c r="I3571" t="s">
        <v>51</v>
      </c>
      <c r="J3571">
        <v>832.8</v>
      </c>
    </row>
    <row r="3572" spans="1:10" x14ac:dyDescent="0.25">
      <c r="A3572">
        <v>49</v>
      </c>
      <c r="B3572">
        <v>2018</v>
      </c>
      <c r="C3572" t="s">
        <v>34</v>
      </c>
      <c r="D3572" t="s">
        <v>49</v>
      </c>
      <c r="E3572" t="s">
        <v>35</v>
      </c>
      <c r="F3572">
        <v>1</v>
      </c>
      <c r="G3572" t="s">
        <v>38</v>
      </c>
      <c r="H3572" t="s">
        <v>2</v>
      </c>
      <c r="I3572" t="s">
        <v>37</v>
      </c>
      <c r="J3572">
        <v>896.9</v>
      </c>
    </row>
    <row r="3573" spans="1:10" x14ac:dyDescent="0.25">
      <c r="A3573">
        <v>49</v>
      </c>
      <c r="B3573">
        <v>2018</v>
      </c>
      <c r="C3573" t="s">
        <v>34</v>
      </c>
      <c r="D3573" t="s">
        <v>49</v>
      </c>
      <c r="E3573" t="s">
        <v>35</v>
      </c>
      <c r="F3573">
        <v>2</v>
      </c>
      <c r="G3573" t="s">
        <v>38</v>
      </c>
      <c r="H3573" t="s">
        <v>46</v>
      </c>
      <c r="I3573" t="s">
        <v>51</v>
      </c>
      <c r="J3573">
        <v>1371.1</v>
      </c>
    </row>
    <row r="3574" spans="1:10" x14ac:dyDescent="0.25">
      <c r="A3574">
        <v>49</v>
      </c>
      <c r="B3574">
        <v>2018</v>
      </c>
      <c r="C3574" t="s">
        <v>34</v>
      </c>
      <c r="D3574" t="s">
        <v>49</v>
      </c>
      <c r="E3574" t="s">
        <v>35</v>
      </c>
      <c r="F3574">
        <v>3</v>
      </c>
      <c r="G3574" t="s">
        <v>45</v>
      </c>
      <c r="H3574" t="s">
        <v>2</v>
      </c>
      <c r="I3574" t="s">
        <v>37</v>
      </c>
      <c r="J3574">
        <v>904.2</v>
      </c>
    </row>
    <row r="3575" spans="1:10" x14ac:dyDescent="0.25">
      <c r="A3575">
        <v>49</v>
      </c>
      <c r="B3575">
        <v>2018</v>
      </c>
      <c r="C3575" t="s">
        <v>34</v>
      </c>
      <c r="D3575" t="s">
        <v>49</v>
      </c>
      <c r="E3575" t="s">
        <v>35</v>
      </c>
      <c r="F3575">
        <v>4</v>
      </c>
      <c r="G3575" t="s">
        <v>45</v>
      </c>
      <c r="H3575" t="s">
        <v>46</v>
      </c>
      <c r="I3575" t="s">
        <v>37</v>
      </c>
      <c r="J3575">
        <v>1221.3</v>
      </c>
    </row>
    <row r="3576" spans="1:10" x14ac:dyDescent="0.25">
      <c r="A3576">
        <v>49</v>
      </c>
      <c r="B3576">
        <v>2018</v>
      </c>
      <c r="C3576" t="s">
        <v>34</v>
      </c>
      <c r="D3576" t="s">
        <v>49</v>
      </c>
      <c r="E3576" t="s">
        <v>35</v>
      </c>
      <c r="F3576">
        <v>5</v>
      </c>
      <c r="G3576" t="s">
        <v>38</v>
      </c>
      <c r="H3576" t="s">
        <v>46</v>
      </c>
      <c r="I3576" t="s">
        <v>51</v>
      </c>
      <c r="J3576">
        <v>1185.0999999999999</v>
      </c>
    </row>
    <row r="3577" spans="1:10" x14ac:dyDescent="0.25">
      <c r="A3577">
        <v>49</v>
      </c>
      <c r="B3577">
        <v>2018</v>
      </c>
      <c r="C3577" t="s">
        <v>34</v>
      </c>
      <c r="D3577" t="s">
        <v>49</v>
      </c>
      <c r="E3577" t="s">
        <v>35</v>
      </c>
      <c r="F3577">
        <v>6</v>
      </c>
      <c r="G3577" t="s">
        <v>38</v>
      </c>
      <c r="H3577" t="s">
        <v>2</v>
      </c>
      <c r="I3577" t="s">
        <v>51</v>
      </c>
      <c r="J3577">
        <v>933.6</v>
      </c>
    </row>
    <row r="3578" spans="1:10" x14ac:dyDescent="0.25">
      <c r="A3578">
        <v>50</v>
      </c>
      <c r="B3578">
        <v>2017</v>
      </c>
      <c r="C3578" t="s">
        <v>34</v>
      </c>
      <c r="D3578" t="s">
        <v>48</v>
      </c>
      <c r="E3578" t="s">
        <v>35</v>
      </c>
      <c r="F3578">
        <v>1</v>
      </c>
      <c r="G3578" t="s">
        <v>38</v>
      </c>
      <c r="H3578" t="s">
        <v>46</v>
      </c>
      <c r="I3578" t="s">
        <v>51</v>
      </c>
      <c r="J3578">
        <v>1117.5999999999999</v>
      </c>
    </row>
    <row r="3579" spans="1:10" x14ac:dyDescent="0.25">
      <c r="A3579">
        <v>50</v>
      </c>
      <c r="B3579">
        <v>2017</v>
      </c>
      <c r="C3579" t="s">
        <v>34</v>
      </c>
      <c r="D3579" t="s">
        <v>48</v>
      </c>
      <c r="E3579" t="s">
        <v>35</v>
      </c>
      <c r="F3579">
        <v>2</v>
      </c>
      <c r="G3579" t="s">
        <v>38</v>
      </c>
      <c r="H3579" t="s">
        <v>2</v>
      </c>
      <c r="I3579" t="s">
        <v>37</v>
      </c>
      <c r="J3579">
        <v>524.4</v>
      </c>
    </row>
    <row r="3580" spans="1:10" x14ac:dyDescent="0.25">
      <c r="A3580">
        <v>50</v>
      </c>
      <c r="B3580">
        <v>2017</v>
      </c>
      <c r="C3580" t="s">
        <v>34</v>
      </c>
      <c r="D3580" t="s">
        <v>48</v>
      </c>
      <c r="E3580" t="s">
        <v>35</v>
      </c>
      <c r="F3580">
        <v>3</v>
      </c>
      <c r="G3580" t="s">
        <v>45</v>
      </c>
      <c r="H3580" t="s">
        <v>2</v>
      </c>
      <c r="I3580" t="s">
        <v>51</v>
      </c>
      <c r="J3580">
        <v>722</v>
      </c>
    </row>
    <row r="3581" spans="1:10" x14ac:dyDescent="0.25">
      <c r="A3581">
        <v>50</v>
      </c>
      <c r="B3581">
        <v>2017</v>
      </c>
      <c r="C3581" t="s">
        <v>34</v>
      </c>
      <c r="D3581" t="s">
        <v>48</v>
      </c>
      <c r="E3581" t="s">
        <v>35</v>
      </c>
      <c r="F3581">
        <v>4</v>
      </c>
      <c r="G3581" t="s">
        <v>38</v>
      </c>
      <c r="H3581" t="s">
        <v>46</v>
      </c>
      <c r="I3581" t="s">
        <v>37</v>
      </c>
      <c r="J3581">
        <v>1009.7</v>
      </c>
    </row>
    <row r="3582" spans="1:10" x14ac:dyDescent="0.25">
      <c r="A3582">
        <v>50</v>
      </c>
      <c r="B3582">
        <v>2017</v>
      </c>
      <c r="C3582" t="s">
        <v>34</v>
      </c>
      <c r="D3582" t="s">
        <v>48</v>
      </c>
      <c r="E3582" t="s">
        <v>35</v>
      </c>
      <c r="F3582">
        <v>5</v>
      </c>
      <c r="G3582" t="s">
        <v>45</v>
      </c>
      <c r="H3582" t="s">
        <v>46</v>
      </c>
      <c r="I3582" t="s">
        <v>51</v>
      </c>
      <c r="J3582">
        <v>966</v>
      </c>
    </row>
    <row r="3583" spans="1:10" x14ac:dyDescent="0.25">
      <c r="A3583">
        <v>50</v>
      </c>
      <c r="B3583">
        <v>2017</v>
      </c>
      <c r="C3583" t="s">
        <v>34</v>
      </c>
      <c r="D3583" t="s">
        <v>48</v>
      </c>
      <c r="E3583" t="s">
        <v>35</v>
      </c>
      <c r="F3583">
        <v>6</v>
      </c>
      <c r="G3583" t="s">
        <v>45</v>
      </c>
      <c r="H3583" t="s">
        <v>46</v>
      </c>
      <c r="I3583" t="s">
        <v>51</v>
      </c>
      <c r="J3583">
        <v>1002.7</v>
      </c>
    </row>
    <row r="3584" spans="1:10" x14ac:dyDescent="0.25">
      <c r="A3584">
        <v>50</v>
      </c>
      <c r="B3584">
        <v>2017</v>
      </c>
      <c r="C3584" t="s">
        <v>34</v>
      </c>
      <c r="D3584" t="s">
        <v>49</v>
      </c>
      <c r="E3584" t="s">
        <v>35</v>
      </c>
      <c r="F3584">
        <v>1</v>
      </c>
      <c r="G3584" t="s">
        <v>45</v>
      </c>
      <c r="H3584" t="s">
        <v>46</v>
      </c>
      <c r="I3584" t="s">
        <v>37</v>
      </c>
      <c r="J3584">
        <v>1053.5999999999999</v>
      </c>
    </row>
    <row r="3585" spans="1:10" x14ac:dyDescent="0.25">
      <c r="A3585">
        <v>50</v>
      </c>
      <c r="B3585">
        <v>2017</v>
      </c>
      <c r="C3585" t="s">
        <v>34</v>
      </c>
      <c r="D3585" t="s">
        <v>49</v>
      </c>
      <c r="E3585" t="s">
        <v>35</v>
      </c>
      <c r="F3585">
        <v>2</v>
      </c>
      <c r="G3585" t="s">
        <v>38</v>
      </c>
      <c r="H3585" t="s">
        <v>46</v>
      </c>
      <c r="I3585" t="s">
        <v>51</v>
      </c>
      <c r="J3585">
        <v>1198.2</v>
      </c>
    </row>
    <row r="3586" spans="1:10" x14ac:dyDescent="0.25">
      <c r="A3586">
        <v>50</v>
      </c>
      <c r="B3586">
        <v>2017</v>
      </c>
      <c r="C3586" t="s">
        <v>34</v>
      </c>
      <c r="D3586" t="s">
        <v>49</v>
      </c>
      <c r="E3586" t="s">
        <v>35</v>
      </c>
      <c r="F3586">
        <v>3</v>
      </c>
      <c r="G3586" t="s">
        <v>45</v>
      </c>
      <c r="H3586" t="s">
        <v>46</v>
      </c>
      <c r="I3586" t="s">
        <v>37</v>
      </c>
      <c r="J3586">
        <v>1086.0999999999999</v>
      </c>
    </row>
    <row r="3587" spans="1:10" x14ac:dyDescent="0.25">
      <c r="A3587">
        <v>50</v>
      </c>
      <c r="B3587">
        <v>2017</v>
      </c>
      <c r="C3587" t="s">
        <v>34</v>
      </c>
      <c r="D3587" t="s">
        <v>49</v>
      </c>
      <c r="E3587" t="s">
        <v>35</v>
      </c>
      <c r="F3587">
        <v>4</v>
      </c>
      <c r="G3587" t="s">
        <v>45</v>
      </c>
      <c r="H3587" t="s">
        <v>46</v>
      </c>
      <c r="I3587" t="s">
        <v>51</v>
      </c>
      <c r="J3587">
        <v>1057.5999999999999</v>
      </c>
    </row>
    <row r="3588" spans="1:10" x14ac:dyDescent="0.25">
      <c r="A3588">
        <v>50</v>
      </c>
      <c r="B3588">
        <v>2017</v>
      </c>
      <c r="C3588" t="s">
        <v>34</v>
      </c>
      <c r="D3588" t="s">
        <v>49</v>
      </c>
      <c r="E3588" t="s">
        <v>35</v>
      </c>
      <c r="F3588">
        <v>5</v>
      </c>
      <c r="G3588" t="s">
        <v>45</v>
      </c>
      <c r="H3588" t="s">
        <v>46</v>
      </c>
      <c r="I3588" t="s">
        <v>51</v>
      </c>
      <c r="J3588">
        <v>1081.4000000000001</v>
      </c>
    </row>
    <row r="3589" spans="1:10" x14ac:dyDescent="0.25">
      <c r="A3589">
        <v>50</v>
      </c>
      <c r="B3589">
        <v>2017</v>
      </c>
      <c r="C3589" t="s">
        <v>34</v>
      </c>
      <c r="D3589" t="s">
        <v>49</v>
      </c>
      <c r="E3589" t="s">
        <v>35</v>
      </c>
      <c r="F3589">
        <v>6</v>
      </c>
      <c r="G3589" t="s">
        <v>45</v>
      </c>
      <c r="H3589" t="s">
        <v>46</v>
      </c>
      <c r="I3589" t="s">
        <v>37</v>
      </c>
      <c r="J3589">
        <v>1085.7</v>
      </c>
    </row>
    <row r="3590" spans="1:10" x14ac:dyDescent="0.25">
      <c r="A3590">
        <v>50</v>
      </c>
      <c r="B3590">
        <v>2018</v>
      </c>
      <c r="C3590" t="s">
        <v>34</v>
      </c>
      <c r="D3590" t="s">
        <v>48</v>
      </c>
      <c r="E3590" t="s">
        <v>35</v>
      </c>
      <c r="F3590">
        <v>1</v>
      </c>
      <c r="G3590" t="s">
        <v>45</v>
      </c>
      <c r="H3590" t="s">
        <v>46</v>
      </c>
      <c r="I3590" t="s">
        <v>51</v>
      </c>
      <c r="J3590">
        <v>1149.4000000000001</v>
      </c>
    </row>
    <row r="3591" spans="1:10" x14ac:dyDescent="0.25">
      <c r="A3591">
        <v>50</v>
      </c>
      <c r="B3591">
        <v>2018</v>
      </c>
      <c r="C3591" t="s">
        <v>34</v>
      </c>
      <c r="D3591" t="s">
        <v>48</v>
      </c>
      <c r="E3591" t="s">
        <v>35</v>
      </c>
      <c r="F3591">
        <v>2</v>
      </c>
      <c r="G3591" t="s">
        <v>45</v>
      </c>
      <c r="H3591" t="s">
        <v>46</v>
      </c>
      <c r="I3591" t="s">
        <v>51</v>
      </c>
      <c r="J3591">
        <v>1260.0999999999999</v>
      </c>
    </row>
    <row r="3592" spans="1:10" x14ac:dyDescent="0.25">
      <c r="A3592">
        <v>50</v>
      </c>
      <c r="B3592">
        <v>2018</v>
      </c>
      <c r="C3592" t="s">
        <v>34</v>
      </c>
      <c r="D3592" t="s">
        <v>48</v>
      </c>
      <c r="E3592" t="s">
        <v>35</v>
      </c>
      <c r="F3592">
        <v>3</v>
      </c>
      <c r="G3592" t="s">
        <v>45</v>
      </c>
      <c r="H3592" t="s">
        <v>46</v>
      </c>
      <c r="I3592" t="s">
        <v>51</v>
      </c>
      <c r="J3592">
        <v>1351.9</v>
      </c>
    </row>
    <row r="3593" spans="1:10" x14ac:dyDescent="0.25">
      <c r="A3593">
        <v>50</v>
      </c>
      <c r="B3593">
        <v>2018</v>
      </c>
      <c r="C3593" t="s">
        <v>34</v>
      </c>
      <c r="D3593" t="s">
        <v>48</v>
      </c>
      <c r="E3593" t="s">
        <v>35</v>
      </c>
      <c r="F3593">
        <v>4</v>
      </c>
      <c r="G3593" t="s">
        <v>38</v>
      </c>
      <c r="H3593" t="s">
        <v>46</v>
      </c>
      <c r="I3593" t="s">
        <v>51</v>
      </c>
      <c r="J3593">
        <v>1077.8</v>
      </c>
    </row>
    <row r="3594" spans="1:10" x14ac:dyDescent="0.25">
      <c r="A3594">
        <v>50</v>
      </c>
      <c r="B3594">
        <v>2018</v>
      </c>
      <c r="C3594" t="s">
        <v>34</v>
      </c>
      <c r="D3594" t="s">
        <v>48</v>
      </c>
      <c r="E3594" t="s">
        <v>35</v>
      </c>
      <c r="F3594">
        <v>5</v>
      </c>
      <c r="G3594" t="s">
        <v>38</v>
      </c>
      <c r="H3594" t="s">
        <v>46</v>
      </c>
      <c r="I3594" t="s">
        <v>37</v>
      </c>
      <c r="J3594">
        <v>1076.0999999999999</v>
      </c>
    </row>
    <row r="3595" spans="1:10" x14ac:dyDescent="0.25">
      <c r="A3595">
        <v>50</v>
      </c>
      <c r="B3595">
        <v>2018</v>
      </c>
      <c r="C3595" t="s">
        <v>34</v>
      </c>
      <c r="D3595" t="s">
        <v>48</v>
      </c>
      <c r="E3595" t="s">
        <v>35</v>
      </c>
      <c r="F3595">
        <v>6</v>
      </c>
      <c r="G3595" t="s">
        <v>38</v>
      </c>
      <c r="H3595" t="s">
        <v>2</v>
      </c>
      <c r="I3595" t="s">
        <v>37</v>
      </c>
      <c r="J3595">
        <v>816.8</v>
      </c>
    </row>
    <row r="3596" spans="1:10" x14ac:dyDescent="0.25">
      <c r="A3596">
        <v>50</v>
      </c>
      <c r="B3596">
        <v>2018</v>
      </c>
      <c r="C3596" t="s">
        <v>34</v>
      </c>
      <c r="D3596" t="s">
        <v>49</v>
      </c>
      <c r="E3596" t="s">
        <v>35</v>
      </c>
      <c r="F3596">
        <v>1</v>
      </c>
      <c r="G3596" t="s">
        <v>45</v>
      </c>
      <c r="H3596" t="s">
        <v>46</v>
      </c>
      <c r="I3596" t="s">
        <v>51</v>
      </c>
      <c r="J3596">
        <v>1386.9</v>
      </c>
    </row>
    <row r="3597" spans="1:10" x14ac:dyDescent="0.25">
      <c r="A3597">
        <v>50</v>
      </c>
      <c r="B3597">
        <v>2018</v>
      </c>
      <c r="C3597" t="s">
        <v>34</v>
      </c>
      <c r="D3597" t="s">
        <v>49</v>
      </c>
      <c r="E3597" t="s">
        <v>35</v>
      </c>
      <c r="F3597">
        <v>2</v>
      </c>
      <c r="G3597" t="s">
        <v>45</v>
      </c>
      <c r="H3597" t="s">
        <v>46</v>
      </c>
      <c r="I3597" t="s">
        <v>37</v>
      </c>
      <c r="J3597">
        <v>1451.1</v>
      </c>
    </row>
    <row r="3598" spans="1:10" x14ac:dyDescent="0.25">
      <c r="A3598">
        <v>50</v>
      </c>
      <c r="B3598">
        <v>2018</v>
      </c>
      <c r="C3598" t="s">
        <v>34</v>
      </c>
      <c r="D3598" t="s">
        <v>49</v>
      </c>
      <c r="E3598" t="s">
        <v>35</v>
      </c>
      <c r="F3598">
        <v>3</v>
      </c>
      <c r="G3598" t="s">
        <v>38</v>
      </c>
      <c r="H3598" t="s">
        <v>46</v>
      </c>
      <c r="I3598" t="s">
        <v>51</v>
      </c>
      <c r="J3598">
        <v>1266.7</v>
      </c>
    </row>
    <row r="3599" spans="1:10" x14ac:dyDescent="0.25">
      <c r="A3599">
        <v>50</v>
      </c>
      <c r="B3599">
        <v>2018</v>
      </c>
      <c r="C3599" t="s">
        <v>34</v>
      </c>
      <c r="D3599" t="s">
        <v>49</v>
      </c>
      <c r="E3599" t="s">
        <v>35</v>
      </c>
      <c r="F3599">
        <v>4</v>
      </c>
      <c r="G3599" t="s">
        <v>38</v>
      </c>
      <c r="H3599" t="s">
        <v>46</v>
      </c>
      <c r="I3599" t="s">
        <v>37</v>
      </c>
      <c r="J3599">
        <v>1300.4000000000001</v>
      </c>
    </row>
    <row r="3600" spans="1:10" x14ac:dyDescent="0.25">
      <c r="A3600">
        <v>50</v>
      </c>
      <c r="B3600">
        <v>2018</v>
      </c>
      <c r="C3600" t="s">
        <v>34</v>
      </c>
      <c r="D3600" t="s">
        <v>49</v>
      </c>
      <c r="E3600" t="s">
        <v>35</v>
      </c>
      <c r="F3600">
        <v>5</v>
      </c>
      <c r="G3600" t="s">
        <v>45</v>
      </c>
      <c r="H3600" t="s">
        <v>2</v>
      </c>
      <c r="I3600" t="s">
        <v>51</v>
      </c>
      <c r="J3600">
        <v>843.4</v>
      </c>
    </row>
    <row r="3601" spans="1:10" x14ac:dyDescent="0.25">
      <c r="A3601">
        <v>50</v>
      </c>
      <c r="B3601">
        <v>2018</v>
      </c>
      <c r="C3601" t="s">
        <v>34</v>
      </c>
      <c r="D3601" t="s">
        <v>49</v>
      </c>
      <c r="E3601" t="s">
        <v>35</v>
      </c>
      <c r="F3601">
        <v>6</v>
      </c>
      <c r="G3601" t="s">
        <v>45</v>
      </c>
      <c r="H3601" t="s">
        <v>46</v>
      </c>
      <c r="I3601" t="s">
        <v>37</v>
      </c>
      <c r="J3601">
        <v>1327.9</v>
      </c>
    </row>
    <row r="3602" spans="1:10" x14ac:dyDescent="0.25">
      <c r="A3602">
        <v>51</v>
      </c>
      <c r="B3602">
        <v>2017</v>
      </c>
      <c r="C3602" t="s">
        <v>34</v>
      </c>
      <c r="D3602" t="s">
        <v>48</v>
      </c>
      <c r="E3602" t="s">
        <v>35</v>
      </c>
      <c r="F3602">
        <v>1</v>
      </c>
      <c r="G3602" t="s">
        <v>45</v>
      </c>
      <c r="H3602" t="s">
        <v>46</v>
      </c>
      <c r="I3602" t="s">
        <v>51</v>
      </c>
      <c r="J3602">
        <v>1075</v>
      </c>
    </row>
    <row r="3603" spans="1:10" x14ac:dyDescent="0.25">
      <c r="A3603">
        <v>51</v>
      </c>
      <c r="B3603">
        <v>2017</v>
      </c>
      <c r="C3603" t="s">
        <v>34</v>
      </c>
      <c r="D3603" t="s">
        <v>48</v>
      </c>
      <c r="E3603" t="s">
        <v>35</v>
      </c>
      <c r="F3603">
        <v>2</v>
      </c>
      <c r="G3603" t="s">
        <v>45</v>
      </c>
      <c r="H3603" t="s">
        <v>2</v>
      </c>
      <c r="I3603" t="s">
        <v>37</v>
      </c>
      <c r="J3603">
        <v>618.1</v>
      </c>
    </row>
    <row r="3604" spans="1:10" x14ac:dyDescent="0.25">
      <c r="A3604">
        <v>51</v>
      </c>
      <c r="B3604">
        <v>2017</v>
      </c>
      <c r="C3604" t="s">
        <v>34</v>
      </c>
      <c r="D3604" t="s">
        <v>48</v>
      </c>
      <c r="E3604" t="s">
        <v>35</v>
      </c>
      <c r="F3604">
        <v>3</v>
      </c>
      <c r="G3604" t="s">
        <v>45</v>
      </c>
      <c r="H3604" t="s">
        <v>46</v>
      </c>
      <c r="I3604" t="s">
        <v>37</v>
      </c>
      <c r="J3604">
        <v>981.7</v>
      </c>
    </row>
    <row r="3605" spans="1:10" x14ac:dyDescent="0.25">
      <c r="A3605">
        <v>51</v>
      </c>
      <c r="B3605">
        <v>2017</v>
      </c>
      <c r="C3605" t="s">
        <v>34</v>
      </c>
      <c r="D3605" t="s">
        <v>48</v>
      </c>
      <c r="E3605" t="s">
        <v>35</v>
      </c>
      <c r="F3605">
        <v>4</v>
      </c>
      <c r="G3605" t="s">
        <v>45</v>
      </c>
      <c r="H3605" t="s">
        <v>2</v>
      </c>
      <c r="I3605" t="s">
        <v>51</v>
      </c>
      <c r="J3605">
        <v>649.20000000000005</v>
      </c>
    </row>
    <row r="3606" spans="1:10" x14ac:dyDescent="0.25">
      <c r="A3606">
        <v>51</v>
      </c>
      <c r="B3606">
        <v>2017</v>
      </c>
      <c r="C3606" t="s">
        <v>34</v>
      </c>
      <c r="D3606" t="s">
        <v>48</v>
      </c>
      <c r="E3606" t="s">
        <v>35</v>
      </c>
      <c r="F3606">
        <v>5</v>
      </c>
      <c r="G3606" t="s">
        <v>45</v>
      </c>
      <c r="H3606" t="s">
        <v>46</v>
      </c>
      <c r="I3606" t="s">
        <v>51</v>
      </c>
      <c r="J3606">
        <v>1017.4</v>
      </c>
    </row>
    <row r="3607" spans="1:10" x14ac:dyDescent="0.25">
      <c r="A3607">
        <v>51</v>
      </c>
      <c r="B3607">
        <v>2017</v>
      </c>
      <c r="C3607" t="s">
        <v>34</v>
      </c>
      <c r="D3607" t="s">
        <v>48</v>
      </c>
      <c r="E3607" t="s">
        <v>35</v>
      </c>
      <c r="F3607">
        <v>6</v>
      </c>
      <c r="G3607" t="s">
        <v>38</v>
      </c>
      <c r="H3607" t="s">
        <v>46</v>
      </c>
      <c r="I3607" t="s">
        <v>51</v>
      </c>
      <c r="J3607">
        <v>932.8</v>
      </c>
    </row>
    <row r="3608" spans="1:10" x14ac:dyDescent="0.25">
      <c r="A3608">
        <v>51</v>
      </c>
      <c r="B3608">
        <v>2017</v>
      </c>
      <c r="C3608" t="s">
        <v>34</v>
      </c>
      <c r="D3608" t="s">
        <v>49</v>
      </c>
      <c r="E3608" t="s">
        <v>35</v>
      </c>
      <c r="F3608">
        <v>1</v>
      </c>
      <c r="G3608" t="s">
        <v>45</v>
      </c>
      <c r="H3608" t="s">
        <v>46</v>
      </c>
      <c r="I3608" t="s">
        <v>37</v>
      </c>
      <c r="J3608">
        <v>968.5</v>
      </c>
    </row>
    <row r="3609" spans="1:10" x14ac:dyDescent="0.25">
      <c r="A3609">
        <v>51</v>
      </c>
      <c r="B3609">
        <v>2017</v>
      </c>
      <c r="C3609" t="s">
        <v>34</v>
      </c>
      <c r="D3609" t="s">
        <v>49</v>
      </c>
      <c r="E3609" t="s">
        <v>35</v>
      </c>
      <c r="F3609">
        <v>2</v>
      </c>
      <c r="G3609" t="s">
        <v>45</v>
      </c>
      <c r="H3609" t="s">
        <v>46</v>
      </c>
      <c r="I3609" t="s">
        <v>37</v>
      </c>
      <c r="J3609">
        <v>1041.0999999999999</v>
      </c>
    </row>
    <row r="3610" spans="1:10" x14ac:dyDescent="0.25">
      <c r="A3610">
        <v>51</v>
      </c>
      <c r="B3610">
        <v>2017</v>
      </c>
      <c r="C3610" t="s">
        <v>34</v>
      </c>
      <c r="D3610" t="s">
        <v>49</v>
      </c>
      <c r="E3610" t="s">
        <v>35</v>
      </c>
      <c r="F3610">
        <v>3</v>
      </c>
      <c r="G3610" t="s">
        <v>45</v>
      </c>
      <c r="H3610" t="s">
        <v>46</v>
      </c>
      <c r="I3610" t="s">
        <v>51</v>
      </c>
      <c r="J3610">
        <v>1172.7</v>
      </c>
    </row>
    <row r="3611" spans="1:10" x14ac:dyDescent="0.25">
      <c r="A3611">
        <v>51</v>
      </c>
      <c r="B3611">
        <v>2017</v>
      </c>
      <c r="C3611" t="s">
        <v>34</v>
      </c>
      <c r="D3611" t="s">
        <v>49</v>
      </c>
      <c r="E3611" t="s">
        <v>35</v>
      </c>
      <c r="F3611">
        <v>4</v>
      </c>
      <c r="G3611" t="s">
        <v>38</v>
      </c>
      <c r="H3611" t="s">
        <v>46</v>
      </c>
      <c r="I3611" t="s">
        <v>51</v>
      </c>
      <c r="J3611">
        <v>1173.9000000000001</v>
      </c>
    </row>
    <row r="3612" spans="1:10" x14ac:dyDescent="0.25">
      <c r="A3612">
        <v>51</v>
      </c>
      <c r="B3612">
        <v>2017</v>
      </c>
      <c r="C3612" t="s">
        <v>34</v>
      </c>
      <c r="D3612" t="s">
        <v>49</v>
      </c>
      <c r="E3612" t="s">
        <v>35</v>
      </c>
      <c r="F3612">
        <v>5</v>
      </c>
      <c r="G3612" t="s">
        <v>38</v>
      </c>
      <c r="H3612" t="s">
        <v>2</v>
      </c>
      <c r="I3612" t="s">
        <v>51</v>
      </c>
      <c r="J3612">
        <v>533.9</v>
      </c>
    </row>
    <row r="3613" spans="1:10" x14ac:dyDescent="0.25">
      <c r="A3613">
        <v>51</v>
      </c>
      <c r="B3613">
        <v>2017</v>
      </c>
      <c r="C3613" t="s">
        <v>34</v>
      </c>
      <c r="D3613" t="s">
        <v>49</v>
      </c>
      <c r="E3613" t="s">
        <v>35</v>
      </c>
      <c r="F3613">
        <v>6</v>
      </c>
      <c r="G3613" t="s">
        <v>38</v>
      </c>
      <c r="H3613" t="s">
        <v>2</v>
      </c>
      <c r="I3613" t="s">
        <v>51</v>
      </c>
      <c r="J3613">
        <v>650.20000000000005</v>
      </c>
    </row>
    <row r="3614" spans="1:10" x14ac:dyDescent="0.25">
      <c r="A3614">
        <v>51</v>
      </c>
      <c r="B3614">
        <v>2018</v>
      </c>
      <c r="C3614" t="s">
        <v>34</v>
      </c>
      <c r="D3614" t="s">
        <v>48</v>
      </c>
      <c r="E3614" t="s">
        <v>35</v>
      </c>
      <c r="F3614">
        <v>1</v>
      </c>
      <c r="G3614" t="s">
        <v>38</v>
      </c>
      <c r="H3614" t="s">
        <v>2</v>
      </c>
      <c r="I3614" t="s">
        <v>51</v>
      </c>
      <c r="J3614">
        <v>690</v>
      </c>
    </row>
    <row r="3615" spans="1:10" x14ac:dyDescent="0.25">
      <c r="A3615">
        <v>51</v>
      </c>
      <c r="B3615">
        <v>2018</v>
      </c>
      <c r="C3615" t="s">
        <v>34</v>
      </c>
      <c r="D3615" t="s">
        <v>48</v>
      </c>
      <c r="E3615" t="s">
        <v>35</v>
      </c>
      <c r="F3615">
        <v>2</v>
      </c>
      <c r="G3615" t="s">
        <v>45</v>
      </c>
      <c r="H3615" t="s">
        <v>46</v>
      </c>
      <c r="I3615" t="s">
        <v>51</v>
      </c>
      <c r="J3615">
        <v>1175</v>
      </c>
    </row>
    <row r="3616" spans="1:10" x14ac:dyDescent="0.25">
      <c r="A3616">
        <v>51</v>
      </c>
      <c r="B3616">
        <v>2018</v>
      </c>
      <c r="C3616" t="s">
        <v>34</v>
      </c>
      <c r="D3616" t="s">
        <v>48</v>
      </c>
      <c r="E3616" t="s">
        <v>35</v>
      </c>
      <c r="F3616">
        <v>3</v>
      </c>
      <c r="G3616" t="s">
        <v>38</v>
      </c>
      <c r="H3616" t="s">
        <v>46</v>
      </c>
      <c r="I3616" t="s">
        <v>37</v>
      </c>
      <c r="J3616">
        <v>1191.2</v>
      </c>
    </row>
    <row r="3617" spans="1:10" x14ac:dyDescent="0.25">
      <c r="A3617">
        <v>51</v>
      </c>
      <c r="B3617">
        <v>2018</v>
      </c>
      <c r="C3617" t="s">
        <v>34</v>
      </c>
      <c r="D3617" t="s">
        <v>48</v>
      </c>
      <c r="E3617" t="s">
        <v>35</v>
      </c>
      <c r="F3617">
        <v>4</v>
      </c>
      <c r="G3617" t="s">
        <v>38</v>
      </c>
      <c r="H3617" t="s">
        <v>46</v>
      </c>
      <c r="I3617" t="s">
        <v>37</v>
      </c>
      <c r="J3617">
        <v>1159.9000000000001</v>
      </c>
    </row>
    <row r="3618" spans="1:10" x14ac:dyDescent="0.25">
      <c r="A3618">
        <v>51</v>
      </c>
      <c r="B3618">
        <v>2018</v>
      </c>
      <c r="C3618" t="s">
        <v>34</v>
      </c>
      <c r="D3618" t="s">
        <v>48</v>
      </c>
      <c r="E3618" t="s">
        <v>35</v>
      </c>
      <c r="F3618">
        <v>5</v>
      </c>
      <c r="G3618" t="s">
        <v>38</v>
      </c>
      <c r="H3618" t="s">
        <v>2</v>
      </c>
      <c r="I3618" t="s">
        <v>51</v>
      </c>
      <c r="J3618">
        <v>682.1</v>
      </c>
    </row>
    <row r="3619" spans="1:10" x14ac:dyDescent="0.25">
      <c r="A3619">
        <v>51</v>
      </c>
      <c r="B3619">
        <v>2018</v>
      </c>
      <c r="C3619" t="s">
        <v>34</v>
      </c>
      <c r="D3619" t="s">
        <v>48</v>
      </c>
      <c r="E3619" t="s">
        <v>35</v>
      </c>
      <c r="F3619">
        <v>6</v>
      </c>
      <c r="G3619" t="s">
        <v>45</v>
      </c>
      <c r="H3619" t="s">
        <v>2</v>
      </c>
      <c r="I3619" t="s">
        <v>37</v>
      </c>
      <c r="J3619">
        <v>876.7</v>
      </c>
    </row>
    <row r="3620" spans="1:10" x14ac:dyDescent="0.25">
      <c r="A3620">
        <v>51</v>
      </c>
      <c r="B3620">
        <v>2018</v>
      </c>
      <c r="C3620" t="s">
        <v>34</v>
      </c>
      <c r="D3620" t="s">
        <v>49</v>
      </c>
      <c r="E3620" t="s">
        <v>35</v>
      </c>
      <c r="F3620">
        <v>1</v>
      </c>
      <c r="G3620" t="s">
        <v>38</v>
      </c>
      <c r="H3620" t="s">
        <v>46</v>
      </c>
      <c r="I3620" t="s">
        <v>37</v>
      </c>
      <c r="J3620">
        <v>1347.8</v>
      </c>
    </row>
    <row r="3621" spans="1:10" x14ac:dyDescent="0.25">
      <c r="A3621">
        <v>51</v>
      </c>
      <c r="B3621">
        <v>2018</v>
      </c>
      <c r="C3621" t="s">
        <v>34</v>
      </c>
      <c r="D3621" t="s">
        <v>49</v>
      </c>
      <c r="E3621" t="s">
        <v>35</v>
      </c>
      <c r="F3621">
        <v>2</v>
      </c>
      <c r="G3621" t="s">
        <v>38</v>
      </c>
      <c r="H3621" t="s">
        <v>46</v>
      </c>
      <c r="I3621" t="s">
        <v>51</v>
      </c>
      <c r="J3621">
        <v>1166.0999999999999</v>
      </c>
    </row>
    <row r="3622" spans="1:10" x14ac:dyDescent="0.25">
      <c r="A3622">
        <v>51</v>
      </c>
      <c r="B3622">
        <v>2018</v>
      </c>
      <c r="C3622" t="s">
        <v>34</v>
      </c>
      <c r="D3622" t="s">
        <v>49</v>
      </c>
      <c r="E3622" t="s">
        <v>35</v>
      </c>
      <c r="F3622">
        <v>3</v>
      </c>
      <c r="G3622" t="s">
        <v>38</v>
      </c>
      <c r="H3622" t="s">
        <v>2</v>
      </c>
      <c r="I3622" t="s">
        <v>37</v>
      </c>
      <c r="J3622">
        <v>962.6</v>
      </c>
    </row>
    <row r="3623" spans="1:10" x14ac:dyDescent="0.25">
      <c r="A3623">
        <v>51</v>
      </c>
      <c r="B3623">
        <v>2018</v>
      </c>
      <c r="C3623" t="s">
        <v>34</v>
      </c>
      <c r="D3623" t="s">
        <v>49</v>
      </c>
      <c r="E3623" t="s">
        <v>35</v>
      </c>
      <c r="F3623">
        <v>4</v>
      </c>
      <c r="G3623" t="s">
        <v>45</v>
      </c>
      <c r="H3623" t="s">
        <v>46</v>
      </c>
      <c r="I3623" t="s">
        <v>51</v>
      </c>
      <c r="J3623">
        <v>1316.4</v>
      </c>
    </row>
    <row r="3624" spans="1:10" x14ac:dyDescent="0.25">
      <c r="A3624">
        <v>51</v>
      </c>
      <c r="B3624">
        <v>2018</v>
      </c>
      <c r="C3624" t="s">
        <v>34</v>
      </c>
      <c r="D3624" t="s">
        <v>49</v>
      </c>
      <c r="E3624" t="s">
        <v>35</v>
      </c>
      <c r="F3624">
        <v>5</v>
      </c>
      <c r="G3624" t="s">
        <v>38</v>
      </c>
      <c r="H3624" t="s">
        <v>2</v>
      </c>
      <c r="I3624" t="s">
        <v>51</v>
      </c>
      <c r="J3624">
        <v>899.4</v>
      </c>
    </row>
    <row r="3625" spans="1:10" x14ac:dyDescent="0.25">
      <c r="A3625">
        <v>51</v>
      </c>
      <c r="B3625">
        <v>2018</v>
      </c>
      <c r="C3625" t="s">
        <v>34</v>
      </c>
      <c r="D3625" t="s">
        <v>49</v>
      </c>
      <c r="E3625" t="s">
        <v>35</v>
      </c>
      <c r="F3625">
        <v>6</v>
      </c>
      <c r="G3625" t="s">
        <v>38</v>
      </c>
      <c r="H3625" t="s">
        <v>46</v>
      </c>
      <c r="I3625" t="s">
        <v>37</v>
      </c>
      <c r="J3625">
        <v>1284.3</v>
      </c>
    </row>
    <row r="3626" spans="1:10" x14ac:dyDescent="0.25">
      <c r="A3626">
        <v>52</v>
      </c>
      <c r="B3626">
        <v>2017</v>
      </c>
      <c r="C3626" t="s">
        <v>34</v>
      </c>
      <c r="D3626" t="s">
        <v>48</v>
      </c>
      <c r="E3626" t="s">
        <v>35</v>
      </c>
      <c r="F3626">
        <v>1</v>
      </c>
      <c r="G3626" t="s">
        <v>45</v>
      </c>
      <c r="H3626" t="s">
        <v>46</v>
      </c>
      <c r="I3626" t="s">
        <v>51</v>
      </c>
      <c r="J3626">
        <v>1008.5</v>
      </c>
    </row>
    <row r="3627" spans="1:10" x14ac:dyDescent="0.25">
      <c r="A3627">
        <v>52</v>
      </c>
      <c r="B3627">
        <v>2017</v>
      </c>
      <c r="C3627" t="s">
        <v>34</v>
      </c>
      <c r="D3627" t="s">
        <v>48</v>
      </c>
      <c r="E3627" t="s">
        <v>35</v>
      </c>
      <c r="F3627">
        <v>2</v>
      </c>
      <c r="G3627" t="s">
        <v>45</v>
      </c>
      <c r="H3627" t="s">
        <v>46</v>
      </c>
      <c r="I3627" t="s">
        <v>51</v>
      </c>
      <c r="J3627">
        <v>923.6</v>
      </c>
    </row>
    <row r="3628" spans="1:10" x14ac:dyDescent="0.25">
      <c r="A3628">
        <v>52</v>
      </c>
      <c r="B3628">
        <v>2017</v>
      </c>
      <c r="C3628" t="s">
        <v>34</v>
      </c>
      <c r="D3628" t="s">
        <v>48</v>
      </c>
      <c r="E3628" t="s">
        <v>35</v>
      </c>
      <c r="F3628">
        <v>3</v>
      </c>
      <c r="G3628" t="s">
        <v>38</v>
      </c>
      <c r="H3628" t="s">
        <v>2</v>
      </c>
      <c r="I3628" t="s">
        <v>51</v>
      </c>
      <c r="J3628">
        <v>620.6</v>
      </c>
    </row>
    <row r="3629" spans="1:10" x14ac:dyDescent="0.25">
      <c r="A3629">
        <v>52</v>
      </c>
      <c r="B3629">
        <v>2017</v>
      </c>
      <c r="C3629" t="s">
        <v>34</v>
      </c>
      <c r="D3629" t="s">
        <v>48</v>
      </c>
      <c r="E3629" t="s">
        <v>35</v>
      </c>
      <c r="F3629">
        <v>4</v>
      </c>
      <c r="G3629" t="s">
        <v>45</v>
      </c>
      <c r="H3629" t="s">
        <v>2</v>
      </c>
      <c r="I3629" t="s">
        <v>51</v>
      </c>
      <c r="J3629">
        <v>624.29999999999995</v>
      </c>
    </row>
    <row r="3630" spans="1:10" x14ac:dyDescent="0.25">
      <c r="A3630">
        <v>52</v>
      </c>
      <c r="B3630">
        <v>2017</v>
      </c>
      <c r="C3630" t="s">
        <v>34</v>
      </c>
      <c r="D3630" t="s">
        <v>48</v>
      </c>
      <c r="E3630" t="s">
        <v>35</v>
      </c>
      <c r="F3630">
        <v>5</v>
      </c>
      <c r="G3630" t="s">
        <v>45</v>
      </c>
      <c r="H3630" t="s">
        <v>2</v>
      </c>
      <c r="I3630" t="s">
        <v>37</v>
      </c>
      <c r="J3630">
        <v>664</v>
      </c>
    </row>
    <row r="3631" spans="1:10" x14ac:dyDescent="0.25">
      <c r="A3631">
        <v>52</v>
      </c>
      <c r="B3631">
        <v>2017</v>
      </c>
      <c r="C3631" t="s">
        <v>34</v>
      </c>
      <c r="D3631" t="s">
        <v>48</v>
      </c>
      <c r="E3631" t="s">
        <v>35</v>
      </c>
      <c r="F3631">
        <v>6</v>
      </c>
      <c r="G3631" t="s">
        <v>45</v>
      </c>
      <c r="H3631" t="s">
        <v>2</v>
      </c>
      <c r="I3631" t="s">
        <v>51</v>
      </c>
      <c r="J3631">
        <v>574.5</v>
      </c>
    </row>
    <row r="3632" spans="1:10" x14ac:dyDescent="0.25">
      <c r="A3632">
        <v>52</v>
      </c>
      <c r="B3632">
        <v>2017</v>
      </c>
      <c r="C3632" t="s">
        <v>34</v>
      </c>
      <c r="D3632" t="s">
        <v>49</v>
      </c>
      <c r="E3632" t="s">
        <v>35</v>
      </c>
      <c r="F3632">
        <v>1</v>
      </c>
      <c r="G3632" t="s">
        <v>45</v>
      </c>
      <c r="H3632" t="s">
        <v>46</v>
      </c>
      <c r="I3632" t="s">
        <v>37</v>
      </c>
      <c r="J3632">
        <v>1037.2</v>
      </c>
    </row>
    <row r="3633" spans="1:10" x14ac:dyDescent="0.25">
      <c r="A3633">
        <v>52</v>
      </c>
      <c r="B3633">
        <v>2017</v>
      </c>
      <c r="C3633" t="s">
        <v>34</v>
      </c>
      <c r="D3633" t="s">
        <v>49</v>
      </c>
      <c r="E3633" t="s">
        <v>35</v>
      </c>
      <c r="F3633">
        <v>2</v>
      </c>
      <c r="G3633" t="s">
        <v>45</v>
      </c>
      <c r="H3633" t="s">
        <v>46</v>
      </c>
      <c r="I3633" t="s">
        <v>37</v>
      </c>
      <c r="J3633">
        <v>1007.6</v>
      </c>
    </row>
    <row r="3634" spans="1:10" x14ac:dyDescent="0.25">
      <c r="A3634">
        <v>52</v>
      </c>
      <c r="B3634">
        <v>2017</v>
      </c>
      <c r="C3634" t="s">
        <v>34</v>
      </c>
      <c r="D3634" t="s">
        <v>49</v>
      </c>
      <c r="E3634" t="s">
        <v>35</v>
      </c>
      <c r="F3634">
        <v>3</v>
      </c>
      <c r="G3634" t="s">
        <v>45</v>
      </c>
      <c r="H3634" t="s">
        <v>46</v>
      </c>
      <c r="I3634" t="s">
        <v>37</v>
      </c>
      <c r="J3634">
        <v>1066.3</v>
      </c>
    </row>
    <row r="3635" spans="1:10" x14ac:dyDescent="0.25">
      <c r="A3635">
        <v>52</v>
      </c>
      <c r="B3635">
        <v>2017</v>
      </c>
      <c r="C3635" t="s">
        <v>34</v>
      </c>
      <c r="D3635" t="s">
        <v>49</v>
      </c>
      <c r="E3635" t="s">
        <v>35</v>
      </c>
      <c r="F3635">
        <v>4</v>
      </c>
      <c r="G3635" t="s">
        <v>38</v>
      </c>
      <c r="H3635" t="s">
        <v>46</v>
      </c>
      <c r="I3635" t="s">
        <v>37</v>
      </c>
      <c r="J3635">
        <v>1058.7</v>
      </c>
    </row>
    <row r="3636" spans="1:10" x14ac:dyDescent="0.25">
      <c r="A3636">
        <v>52</v>
      </c>
      <c r="B3636">
        <v>2017</v>
      </c>
      <c r="C3636" t="s">
        <v>34</v>
      </c>
      <c r="D3636" t="s">
        <v>49</v>
      </c>
      <c r="E3636" t="s">
        <v>35</v>
      </c>
      <c r="F3636">
        <v>5</v>
      </c>
      <c r="G3636" t="s">
        <v>38</v>
      </c>
      <c r="H3636" t="s">
        <v>46</v>
      </c>
      <c r="I3636" t="s">
        <v>37</v>
      </c>
      <c r="J3636">
        <v>1130</v>
      </c>
    </row>
    <row r="3637" spans="1:10" x14ac:dyDescent="0.25">
      <c r="A3637">
        <v>52</v>
      </c>
      <c r="B3637">
        <v>2017</v>
      </c>
      <c r="C3637" t="s">
        <v>34</v>
      </c>
      <c r="D3637" t="s">
        <v>49</v>
      </c>
      <c r="E3637" t="s">
        <v>35</v>
      </c>
      <c r="F3637">
        <v>6</v>
      </c>
      <c r="G3637" t="s">
        <v>45</v>
      </c>
      <c r="H3637" t="s">
        <v>46</v>
      </c>
      <c r="I3637" t="s">
        <v>37</v>
      </c>
      <c r="J3637">
        <v>1110.2</v>
      </c>
    </row>
    <row r="3638" spans="1:10" x14ac:dyDescent="0.25">
      <c r="A3638">
        <v>52</v>
      </c>
      <c r="B3638">
        <v>2018</v>
      </c>
      <c r="C3638" t="s">
        <v>34</v>
      </c>
      <c r="D3638" t="s">
        <v>48</v>
      </c>
      <c r="E3638" t="s">
        <v>35</v>
      </c>
      <c r="F3638">
        <v>1</v>
      </c>
      <c r="G3638" t="s">
        <v>38</v>
      </c>
      <c r="H3638" t="s">
        <v>2</v>
      </c>
      <c r="I3638" t="s">
        <v>51</v>
      </c>
      <c r="J3638">
        <v>711.3</v>
      </c>
    </row>
    <row r="3639" spans="1:10" x14ac:dyDescent="0.25">
      <c r="A3639">
        <v>52</v>
      </c>
      <c r="B3639">
        <v>2018</v>
      </c>
      <c r="C3639" t="s">
        <v>34</v>
      </c>
      <c r="D3639" t="s">
        <v>48</v>
      </c>
      <c r="E3639" t="s">
        <v>35</v>
      </c>
      <c r="F3639">
        <v>2</v>
      </c>
      <c r="G3639" t="s">
        <v>38</v>
      </c>
      <c r="H3639" t="s">
        <v>46</v>
      </c>
      <c r="I3639" t="s">
        <v>51</v>
      </c>
      <c r="J3639">
        <v>1147.5999999999999</v>
      </c>
    </row>
    <row r="3640" spans="1:10" x14ac:dyDescent="0.25">
      <c r="A3640">
        <v>52</v>
      </c>
      <c r="B3640">
        <v>2018</v>
      </c>
      <c r="C3640" t="s">
        <v>34</v>
      </c>
      <c r="D3640" t="s">
        <v>48</v>
      </c>
      <c r="E3640" t="s">
        <v>35</v>
      </c>
      <c r="F3640">
        <v>3</v>
      </c>
      <c r="G3640" t="s">
        <v>45</v>
      </c>
      <c r="H3640" t="s">
        <v>2</v>
      </c>
      <c r="I3640" t="s">
        <v>37</v>
      </c>
      <c r="J3640">
        <v>818.8</v>
      </c>
    </row>
    <row r="3641" spans="1:10" x14ac:dyDescent="0.25">
      <c r="A3641">
        <v>52</v>
      </c>
      <c r="B3641">
        <v>2018</v>
      </c>
      <c r="C3641" t="s">
        <v>34</v>
      </c>
      <c r="D3641" t="s">
        <v>48</v>
      </c>
      <c r="E3641" t="s">
        <v>35</v>
      </c>
      <c r="F3641">
        <v>4</v>
      </c>
      <c r="G3641" t="s">
        <v>38</v>
      </c>
      <c r="H3641" t="s">
        <v>2</v>
      </c>
      <c r="I3641" t="s">
        <v>37</v>
      </c>
      <c r="J3641">
        <v>897.7</v>
      </c>
    </row>
    <row r="3642" spans="1:10" x14ac:dyDescent="0.25">
      <c r="A3642">
        <v>52</v>
      </c>
      <c r="B3642">
        <v>2018</v>
      </c>
      <c r="C3642" t="s">
        <v>34</v>
      </c>
      <c r="D3642" t="s">
        <v>48</v>
      </c>
      <c r="E3642" t="s">
        <v>35</v>
      </c>
      <c r="F3642">
        <v>5</v>
      </c>
      <c r="G3642" t="s">
        <v>45</v>
      </c>
      <c r="H3642" t="s">
        <v>2</v>
      </c>
      <c r="I3642" t="s">
        <v>51</v>
      </c>
      <c r="J3642">
        <v>787.4</v>
      </c>
    </row>
    <row r="3643" spans="1:10" x14ac:dyDescent="0.25">
      <c r="A3643">
        <v>52</v>
      </c>
      <c r="B3643">
        <v>2018</v>
      </c>
      <c r="C3643" t="s">
        <v>34</v>
      </c>
      <c r="D3643" t="s">
        <v>48</v>
      </c>
      <c r="E3643" t="s">
        <v>35</v>
      </c>
      <c r="F3643">
        <v>6</v>
      </c>
      <c r="G3643" t="s">
        <v>45</v>
      </c>
      <c r="H3643" t="s">
        <v>2</v>
      </c>
      <c r="I3643" t="s">
        <v>37</v>
      </c>
      <c r="J3643">
        <v>860</v>
      </c>
    </row>
    <row r="3644" spans="1:10" x14ac:dyDescent="0.25">
      <c r="A3644">
        <v>52</v>
      </c>
      <c r="B3644">
        <v>2018</v>
      </c>
      <c r="C3644" t="s">
        <v>34</v>
      </c>
      <c r="D3644" t="s">
        <v>49</v>
      </c>
      <c r="E3644" t="s">
        <v>35</v>
      </c>
      <c r="F3644">
        <v>1</v>
      </c>
      <c r="G3644" t="s">
        <v>38</v>
      </c>
      <c r="H3644" t="s">
        <v>2</v>
      </c>
      <c r="I3644" t="s">
        <v>51</v>
      </c>
      <c r="J3644">
        <v>1000.9</v>
      </c>
    </row>
    <row r="3645" spans="1:10" x14ac:dyDescent="0.25">
      <c r="A3645">
        <v>52</v>
      </c>
      <c r="B3645">
        <v>2018</v>
      </c>
      <c r="C3645" t="s">
        <v>34</v>
      </c>
      <c r="D3645" t="s">
        <v>49</v>
      </c>
      <c r="E3645" t="s">
        <v>35</v>
      </c>
      <c r="F3645">
        <v>2</v>
      </c>
      <c r="G3645" t="s">
        <v>45</v>
      </c>
      <c r="H3645" t="s">
        <v>2</v>
      </c>
      <c r="I3645" t="s">
        <v>51</v>
      </c>
      <c r="J3645">
        <v>871</v>
      </c>
    </row>
    <row r="3646" spans="1:10" x14ac:dyDescent="0.25">
      <c r="A3646">
        <v>52</v>
      </c>
      <c r="B3646">
        <v>2018</v>
      </c>
      <c r="C3646" t="s">
        <v>34</v>
      </c>
      <c r="D3646" t="s">
        <v>49</v>
      </c>
      <c r="E3646" t="s">
        <v>35</v>
      </c>
      <c r="F3646">
        <v>3</v>
      </c>
      <c r="G3646" t="s">
        <v>45</v>
      </c>
      <c r="H3646" t="s">
        <v>46</v>
      </c>
      <c r="I3646" t="s">
        <v>51</v>
      </c>
      <c r="J3646">
        <v>1356.5</v>
      </c>
    </row>
    <row r="3647" spans="1:10" x14ac:dyDescent="0.25">
      <c r="A3647">
        <v>52</v>
      </c>
      <c r="B3647">
        <v>2018</v>
      </c>
      <c r="C3647" t="s">
        <v>34</v>
      </c>
      <c r="D3647" t="s">
        <v>49</v>
      </c>
      <c r="E3647" t="s">
        <v>35</v>
      </c>
      <c r="F3647">
        <v>4</v>
      </c>
      <c r="G3647" t="s">
        <v>38</v>
      </c>
      <c r="H3647" t="s">
        <v>46</v>
      </c>
      <c r="I3647" t="s">
        <v>37</v>
      </c>
      <c r="J3647">
        <v>1349.2</v>
      </c>
    </row>
    <row r="3648" spans="1:10" x14ac:dyDescent="0.25">
      <c r="A3648">
        <v>52</v>
      </c>
      <c r="B3648">
        <v>2018</v>
      </c>
      <c r="C3648" t="s">
        <v>34</v>
      </c>
      <c r="D3648" t="s">
        <v>49</v>
      </c>
      <c r="E3648" t="s">
        <v>35</v>
      </c>
      <c r="F3648">
        <v>5</v>
      </c>
      <c r="G3648" t="s">
        <v>45</v>
      </c>
      <c r="H3648" t="s">
        <v>46</v>
      </c>
      <c r="I3648" t="s">
        <v>51</v>
      </c>
      <c r="J3648">
        <v>1343.7</v>
      </c>
    </row>
    <row r="3649" spans="1:10" x14ac:dyDescent="0.25">
      <c r="A3649">
        <v>52</v>
      </c>
      <c r="B3649">
        <v>2018</v>
      </c>
      <c r="C3649" t="s">
        <v>34</v>
      </c>
      <c r="D3649" t="s">
        <v>49</v>
      </c>
      <c r="E3649" t="s">
        <v>35</v>
      </c>
      <c r="F3649">
        <v>6</v>
      </c>
      <c r="G3649" t="s">
        <v>38</v>
      </c>
      <c r="H3649" t="s">
        <v>2</v>
      </c>
      <c r="I3649" t="s">
        <v>51</v>
      </c>
      <c r="J3649">
        <v>867.5</v>
      </c>
    </row>
    <row r="3650" spans="1:10" x14ac:dyDescent="0.25">
      <c r="A3650">
        <v>53</v>
      </c>
      <c r="B3650">
        <v>2017</v>
      </c>
      <c r="C3650" t="s">
        <v>34</v>
      </c>
      <c r="D3650" t="s">
        <v>48</v>
      </c>
      <c r="E3650" t="s">
        <v>35</v>
      </c>
      <c r="F3650">
        <v>1</v>
      </c>
      <c r="G3650" t="s">
        <v>38</v>
      </c>
      <c r="H3650" t="s">
        <v>46</v>
      </c>
      <c r="I3650" t="s">
        <v>37</v>
      </c>
      <c r="J3650">
        <v>1094.7</v>
      </c>
    </row>
    <row r="3651" spans="1:10" x14ac:dyDescent="0.25">
      <c r="A3651">
        <v>53</v>
      </c>
      <c r="B3651">
        <v>2017</v>
      </c>
      <c r="C3651" t="s">
        <v>34</v>
      </c>
      <c r="D3651" t="s">
        <v>48</v>
      </c>
      <c r="E3651" t="s">
        <v>35</v>
      </c>
      <c r="F3651">
        <v>2</v>
      </c>
      <c r="G3651" t="s">
        <v>38</v>
      </c>
      <c r="H3651" t="s">
        <v>2</v>
      </c>
      <c r="I3651" t="s">
        <v>37</v>
      </c>
      <c r="J3651">
        <v>530.6</v>
      </c>
    </row>
    <row r="3652" spans="1:10" x14ac:dyDescent="0.25">
      <c r="A3652">
        <v>53</v>
      </c>
      <c r="B3652">
        <v>2017</v>
      </c>
      <c r="C3652" t="s">
        <v>34</v>
      </c>
      <c r="D3652" t="s">
        <v>48</v>
      </c>
      <c r="E3652" t="s">
        <v>35</v>
      </c>
      <c r="F3652">
        <v>3</v>
      </c>
      <c r="G3652" t="s">
        <v>45</v>
      </c>
      <c r="H3652" t="s">
        <v>2</v>
      </c>
      <c r="I3652" t="s">
        <v>37</v>
      </c>
      <c r="J3652">
        <v>582.1</v>
      </c>
    </row>
    <row r="3653" spans="1:10" x14ac:dyDescent="0.25">
      <c r="A3653">
        <v>53</v>
      </c>
      <c r="B3653">
        <v>2017</v>
      </c>
      <c r="C3653" t="s">
        <v>34</v>
      </c>
      <c r="D3653" t="s">
        <v>48</v>
      </c>
      <c r="E3653" t="s">
        <v>35</v>
      </c>
      <c r="F3653">
        <v>4</v>
      </c>
      <c r="G3653" t="s">
        <v>45</v>
      </c>
      <c r="H3653" t="s">
        <v>2</v>
      </c>
      <c r="I3653" t="s">
        <v>37</v>
      </c>
      <c r="J3653">
        <v>608.4</v>
      </c>
    </row>
    <row r="3654" spans="1:10" x14ac:dyDescent="0.25">
      <c r="A3654">
        <v>53</v>
      </c>
      <c r="B3654">
        <v>2017</v>
      </c>
      <c r="C3654" t="s">
        <v>34</v>
      </c>
      <c r="D3654" t="s">
        <v>48</v>
      </c>
      <c r="E3654" t="s">
        <v>35</v>
      </c>
      <c r="F3654">
        <v>5</v>
      </c>
      <c r="G3654" t="s">
        <v>38</v>
      </c>
      <c r="H3654" t="s">
        <v>46</v>
      </c>
      <c r="I3654" t="s">
        <v>51</v>
      </c>
      <c r="J3654">
        <v>1063.9000000000001</v>
      </c>
    </row>
    <row r="3655" spans="1:10" x14ac:dyDescent="0.25">
      <c r="A3655">
        <v>53</v>
      </c>
      <c r="B3655">
        <v>2017</v>
      </c>
      <c r="C3655" t="s">
        <v>34</v>
      </c>
      <c r="D3655" t="s">
        <v>48</v>
      </c>
      <c r="E3655" t="s">
        <v>35</v>
      </c>
      <c r="F3655">
        <v>6</v>
      </c>
      <c r="G3655" t="s">
        <v>45</v>
      </c>
      <c r="H3655" t="s">
        <v>46</v>
      </c>
      <c r="I3655" t="s">
        <v>51</v>
      </c>
      <c r="J3655">
        <v>981.7</v>
      </c>
    </row>
    <row r="3656" spans="1:10" x14ac:dyDescent="0.25">
      <c r="A3656">
        <v>53</v>
      </c>
      <c r="B3656">
        <v>2017</v>
      </c>
      <c r="C3656" t="s">
        <v>34</v>
      </c>
      <c r="D3656" t="s">
        <v>49</v>
      </c>
      <c r="E3656" t="s">
        <v>35</v>
      </c>
      <c r="F3656">
        <v>1</v>
      </c>
      <c r="G3656" t="s">
        <v>45</v>
      </c>
      <c r="H3656" t="s">
        <v>2</v>
      </c>
      <c r="I3656" t="s">
        <v>51</v>
      </c>
      <c r="J3656">
        <v>718.3</v>
      </c>
    </row>
    <row r="3657" spans="1:10" x14ac:dyDescent="0.25">
      <c r="A3657">
        <v>53</v>
      </c>
      <c r="B3657">
        <v>2017</v>
      </c>
      <c r="C3657" t="s">
        <v>34</v>
      </c>
      <c r="D3657" t="s">
        <v>49</v>
      </c>
      <c r="E3657" t="s">
        <v>35</v>
      </c>
      <c r="F3657">
        <v>2</v>
      </c>
      <c r="G3657" t="s">
        <v>45</v>
      </c>
      <c r="H3657" t="s">
        <v>46</v>
      </c>
      <c r="I3657" t="s">
        <v>51</v>
      </c>
      <c r="J3657">
        <v>1208.9000000000001</v>
      </c>
    </row>
    <row r="3658" spans="1:10" x14ac:dyDescent="0.25">
      <c r="A3658">
        <v>53</v>
      </c>
      <c r="B3658">
        <v>2017</v>
      </c>
      <c r="C3658" t="s">
        <v>34</v>
      </c>
      <c r="D3658" t="s">
        <v>49</v>
      </c>
      <c r="E3658" t="s">
        <v>35</v>
      </c>
      <c r="F3658">
        <v>3</v>
      </c>
      <c r="G3658" t="s">
        <v>38</v>
      </c>
      <c r="H3658" t="s">
        <v>46</v>
      </c>
      <c r="I3658" t="s">
        <v>51</v>
      </c>
      <c r="J3658">
        <v>1150.0999999999999</v>
      </c>
    </row>
    <row r="3659" spans="1:10" x14ac:dyDescent="0.25">
      <c r="A3659">
        <v>53</v>
      </c>
      <c r="B3659">
        <v>2017</v>
      </c>
      <c r="C3659" t="s">
        <v>34</v>
      </c>
      <c r="D3659" t="s">
        <v>49</v>
      </c>
      <c r="E3659" t="s">
        <v>35</v>
      </c>
      <c r="F3659">
        <v>4</v>
      </c>
      <c r="G3659" t="s">
        <v>45</v>
      </c>
      <c r="H3659" t="s">
        <v>46</v>
      </c>
      <c r="I3659" t="s">
        <v>51</v>
      </c>
      <c r="J3659">
        <v>1273.0999999999999</v>
      </c>
    </row>
    <row r="3660" spans="1:10" x14ac:dyDescent="0.25">
      <c r="A3660">
        <v>53</v>
      </c>
      <c r="B3660">
        <v>2017</v>
      </c>
      <c r="C3660" t="s">
        <v>34</v>
      </c>
      <c r="D3660" t="s">
        <v>49</v>
      </c>
      <c r="E3660" t="s">
        <v>35</v>
      </c>
      <c r="F3660">
        <v>5</v>
      </c>
      <c r="G3660" t="s">
        <v>38</v>
      </c>
      <c r="H3660" t="s">
        <v>2</v>
      </c>
      <c r="I3660" t="s">
        <v>37</v>
      </c>
      <c r="J3660">
        <v>628.9</v>
      </c>
    </row>
    <row r="3661" spans="1:10" x14ac:dyDescent="0.25">
      <c r="A3661">
        <v>53</v>
      </c>
      <c r="B3661">
        <v>2017</v>
      </c>
      <c r="C3661" t="s">
        <v>34</v>
      </c>
      <c r="D3661" t="s">
        <v>49</v>
      </c>
      <c r="E3661" t="s">
        <v>35</v>
      </c>
      <c r="F3661">
        <v>6</v>
      </c>
      <c r="G3661" t="s">
        <v>45</v>
      </c>
      <c r="H3661" t="s">
        <v>46</v>
      </c>
      <c r="I3661" t="s">
        <v>51</v>
      </c>
      <c r="J3661">
        <v>1133.0999999999999</v>
      </c>
    </row>
    <row r="3662" spans="1:10" x14ac:dyDescent="0.25">
      <c r="A3662">
        <v>53</v>
      </c>
      <c r="B3662">
        <v>2018</v>
      </c>
      <c r="C3662" t="s">
        <v>34</v>
      </c>
      <c r="D3662" t="s">
        <v>48</v>
      </c>
      <c r="E3662" t="s">
        <v>35</v>
      </c>
      <c r="F3662">
        <v>1</v>
      </c>
      <c r="G3662" t="s">
        <v>38</v>
      </c>
      <c r="H3662" t="s">
        <v>2</v>
      </c>
      <c r="I3662" t="s">
        <v>37</v>
      </c>
      <c r="J3662">
        <v>745.8</v>
      </c>
    </row>
    <row r="3663" spans="1:10" x14ac:dyDescent="0.25">
      <c r="A3663">
        <v>53</v>
      </c>
      <c r="B3663">
        <v>2018</v>
      </c>
      <c r="C3663" t="s">
        <v>34</v>
      </c>
      <c r="D3663" t="s">
        <v>48</v>
      </c>
      <c r="E3663" t="s">
        <v>35</v>
      </c>
      <c r="F3663">
        <v>2</v>
      </c>
      <c r="G3663" t="s">
        <v>45</v>
      </c>
      <c r="H3663" t="s">
        <v>46</v>
      </c>
      <c r="I3663" t="s">
        <v>37</v>
      </c>
      <c r="J3663">
        <v>1250.9000000000001</v>
      </c>
    </row>
    <row r="3664" spans="1:10" x14ac:dyDescent="0.25">
      <c r="A3664">
        <v>53</v>
      </c>
      <c r="B3664">
        <v>2018</v>
      </c>
      <c r="C3664" t="s">
        <v>34</v>
      </c>
      <c r="D3664" t="s">
        <v>48</v>
      </c>
      <c r="E3664" t="s">
        <v>35</v>
      </c>
      <c r="F3664">
        <v>3</v>
      </c>
      <c r="G3664" t="s">
        <v>38</v>
      </c>
      <c r="H3664" t="s">
        <v>2</v>
      </c>
      <c r="I3664" t="s">
        <v>51</v>
      </c>
      <c r="J3664">
        <v>751.6</v>
      </c>
    </row>
    <row r="3665" spans="1:10" x14ac:dyDescent="0.25">
      <c r="A3665">
        <v>53</v>
      </c>
      <c r="B3665">
        <v>2018</v>
      </c>
      <c r="C3665" t="s">
        <v>34</v>
      </c>
      <c r="D3665" t="s">
        <v>48</v>
      </c>
      <c r="E3665" t="s">
        <v>35</v>
      </c>
      <c r="F3665">
        <v>4</v>
      </c>
      <c r="G3665" t="s">
        <v>38</v>
      </c>
      <c r="H3665" t="s">
        <v>46</v>
      </c>
      <c r="I3665" t="s">
        <v>37</v>
      </c>
      <c r="J3665">
        <v>1141.4000000000001</v>
      </c>
    </row>
    <row r="3666" spans="1:10" x14ac:dyDescent="0.25">
      <c r="A3666">
        <v>53</v>
      </c>
      <c r="B3666">
        <v>2018</v>
      </c>
      <c r="C3666" t="s">
        <v>34</v>
      </c>
      <c r="D3666" t="s">
        <v>48</v>
      </c>
      <c r="E3666" t="s">
        <v>35</v>
      </c>
      <c r="F3666">
        <v>5</v>
      </c>
      <c r="G3666" t="s">
        <v>38</v>
      </c>
      <c r="H3666" t="s">
        <v>46</v>
      </c>
      <c r="I3666" t="s">
        <v>51</v>
      </c>
      <c r="J3666">
        <v>1043.5</v>
      </c>
    </row>
    <row r="3667" spans="1:10" x14ac:dyDescent="0.25">
      <c r="A3667">
        <v>53</v>
      </c>
      <c r="B3667">
        <v>2018</v>
      </c>
      <c r="C3667" t="s">
        <v>34</v>
      </c>
      <c r="D3667" t="s">
        <v>48</v>
      </c>
      <c r="E3667" t="s">
        <v>35</v>
      </c>
      <c r="F3667">
        <v>6</v>
      </c>
      <c r="G3667" t="s">
        <v>38</v>
      </c>
      <c r="H3667" t="s">
        <v>46</v>
      </c>
      <c r="I3667" t="s">
        <v>37</v>
      </c>
      <c r="J3667">
        <v>1252</v>
      </c>
    </row>
    <row r="3668" spans="1:10" x14ac:dyDescent="0.25">
      <c r="A3668">
        <v>53</v>
      </c>
      <c r="B3668">
        <v>2018</v>
      </c>
      <c r="C3668" t="s">
        <v>34</v>
      </c>
      <c r="D3668" t="s">
        <v>49</v>
      </c>
      <c r="E3668" t="s">
        <v>35</v>
      </c>
      <c r="F3668">
        <v>1</v>
      </c>
      <c r="G3668" t="s">
        <v>45</v>
      </c>
      <c r="H3668" t="s">
        <v>46</v>
      </c>
      <c r="I3668" t="s">
        <v>51</v>
      </c>
      <c r="J3668">
        <v>1246.8</v>
      </c>
    </row>
    <row r="3669" spans="1:10" x14ac:dyDescent="0.25">
      <c r="A3669">
        <v>53</v>
      </c>
      <c r="B3669">
        <v>2018</v>
      </c>
      <c r="C3669" t="s">
        <v>34</v>
      </c>
      <c r="D3669" t="s">
        <v>49</v>
      </c>
      <c r="E3669" t="s">
        <v>35</v>
      </c>
      <c r="F3669">
        <v>2</v>
      </c>
      <c r="G3669" t="s">
        <v>45</v>
      </c>
      <c r="H3669" t="s">
        <v>2</v>
      </c>
      <c r="I3669" t="s">
        <v>37</v>
      </c>
      <c r="J3669">
        <v>851.4</v>
      </c>
    </row>
    <row r="3670" spans="1:10" x14ac:dyDescent="0.25">
      <c r="A3670">
        <v>53</v>
      </c>
      <c r="B3670">
        <v>2018</v>
      </c>
      <c r="C3670" t="s">
        <v>34</v>
      </c>
      <c r="D3670" t="s">
        <v>49</v>
      </c>
      <c r="E3670" t="s">
        <v>35</v>
      </c>
      <c r="F3670">
        <v>3</v>
      </c>
      <c r="G3670" t="s">
        <v>38</v>
      </c>
      <c r="H3670" t="s">
        <v>2</v>
      </c>
      <c r="I3670" t="s">
        <v>51</v>
      </c>
      <c r="J3670">
        <v>804.7</v>
      </c>
    </row>
    <row r="3671" spans="1:10" x14ac:dyDescent="0.25">
      <c r="A3671">
        <v>53</v>
      </c>
      <c r="B3671">
        <v>2018</v>
      </c>
      <c r="C3671" t="s">
        <v>34</v>
      </c>
      <c r="D3671" t="s">
        <v>49</v>
      </c>
      <c r="E3671" t="s">
        <v>35</v>
      </c>
      <c r="F3671">
        <v>4</v>
      </c>
      <c r="G3671" t="s">
        <v>38</v>
      </c>
      <c r="H3671" t="s">
        <v>2</v>
      </c>
      <c r="I3671" t="s">
        <v>51</v>
      </c>
      <c r="J3671">
        <v>864.8</v>
      </c>
    </row>
    <row r="3672" spans="1:10" x14ac:dyDescent="0.25">
      <c r="A3672">
        <v>53</v>
      </c>
      <c r="B3672">
        <v>2018</v>
      </c>
      <c r="C3672" t="s">
        <v>34</v>
      </c>
      <c r="D3672" t="s">
        <v>49</v>
      </c>
      <c r="E3672" t="s">
        <v>35</v>
      </c>
      <c r="F3672">
        <v>5</v>
      </c>
      <c r="G3672" t="s">
        <v>45</v>
      </c>
      <c r="H3672" t="s">
        <v>2</v>
      </c>
      <c r="I3672" t="s">
        <v>51</v>
      </c>
      <c r="J3672">
        <v>948.2</v>
      </c>
    </row>
    <row r="3673" spans="1:10" x14ac:dyDescent="0.25">
      <c r="A3673">
        <v>53</v>
      </c>
      <c r="B3673">
        <v>2018</v>
      </c>
      <c r="C3673" t="s">
        <v>34</v>
      </c>
      <c r="D3673" t="s">
        <v>49</v>
      </c>
      <c r="E3673" t="s">
        <v>35</v>
      </c>
      <c r="F3673">
        <v>6</v>
      </c>
      <c r="G3673" t="s">
        <v>38</v>
      </c>
      <c r="H3673" t="s">
        <v>2</v>
      </c>
      <c r="I3673" t="s">
        <v>37</v>
      </c>
      <c r="J3673">
        <v>947.3</v>
      </c>
    </row>
    <row r="3674" spans="1:10" x14ac:dyDescent="0.25">
      <c r="A3674">
        <v>54</v>
      </c>
      <c r="B3674">
        <v>2017</v>
      </c>
      <c r="C3674" t="s">
        <v>34</v>
      </c>
      <c r="D3674" t="s">
        <v>48</v>
      </c>
      <c r="E3674" t="s">
        <v>35</v>
      </c>
      <c r="F3674">
        <v>1</v>
      </c>
      <c r="G3674" t="s">
        <v>38</v>
      </c>
      <c r="H3674" t="s">
        <v>2</v>
      </c>
      <c r="I3674" t="s">
        <v>51</v>
      </c>
      <c r="J3674">
        <v>648.1</v>
      </c>
    </row>
    <row r="3675" spans="1:10" x14ac:dyDescent="0.25">
      <c r="A3675">
        <v>54</v>
      </c>
      <c r="B3675">
        <v>2017</v>
      </c>
      <c r="C3675" t="s">
        <v>34</v>
      </c>
      <c r="D3675" t="s">
        <v>48</v>
      </c>
      <c r="E3675" t="s">
        <v>35</v>
      </c>
      <c r="F3675">
        <v>2</v>
      </c>
      <c r="G3675" t="s">
        <v>45</v>
      </c>
      <c r="H3675" t="s">
        <v>2</v>
      </c>
      <c r="I3675" t="s">
        <v>51</v>
      </c>
      <c r="J3675">
        <v>420</v>
      </c>
    </row>
    <row r="3676" spans="1:10" x14ac:dyDescent="0.25">
      <c r="A3676">
        <v>54</v>
      </c>
      <c r="B3676">
        <v>2017</v>
      </c>
      <c r="C3676" t="s">
        <v>34</v>
      </c>
      <c r="D3676" t="s">
        <v>48</v>
      </c>
      <c r="E3676" t="s">
        <v>35</v>
      </c>
      <c r="F3676">
        <v>3</v>
      </c>
      <c r="G3676" t="s">
        <v>45</v>
      </c>
      <c r="H3676" t="s">
        <v>46</v>
      </c>
      <c r="I3676" t="s">
        <v>37</v>
      </c>
      <c r="J3676">
        <v>1026.9000000000001</v>
      </c>
    </row>
    <row r="3677" spans="1:10" x14ac:dyDescent="0.25">
      <c r="A3677">
        <v>54</v>
      </c>
      <c r="B3677">
        <v>2017</v>
      </c>
      <c r="C3677" t="s">
        <v>34</v>
      </c>
      <c r="D3677" t="s">
        <v>48</v>
      </c>
      <c r="E3677" t="s">
        <v>35</v>
      </c>
      <c r="F3677">
        <v>4</v>
      </c>
      <c r="G3677" t="s">
        <v>38</v>
      </c>
      <c r="H3677" t="s">
        <v>2</v>
      </c>
      <c r="I3677" t="s">
        <v>37</v>
      </c>
      <c r="J3677">
        <v>674.7</v>
      </c>
    </row>
    <row r="3678" spans="1:10" x14ac:dyDescent="0.25">
      <c r="A3678">
        <v>54</v>
      </c>
      <c r="B3678">
        <v>2017</v>
      </c>
      <c r="C3678" t="s">
        <v>34</v>
      </c>
      <c r="D3678" t="s">
        <v>48</v>
      </c>
      <c r="E3678" t="s">
        <v>35</v>
      </c>
      <c r="F3678">
        <v>5</v>
      </c>
      <c r="G3678" t="s">
        <v>45</v>
      </c>
      <c r="H3678" t="s">
        <v>2</v>
      </c>
      <c r="I3678" t="s">
        <v>37</v>
      </c>
      <c r="J3678">
        <v>587.70000000000005</v>
      </c>
    </row>
    <row r="3679" spans="1:10" x14ac:dyDescent="0.25">
      <c r="A3679">
        <v>54</v>
      </c>
      <c r="B3679">
        <v>2017</v>
      </c>
      <c r="C3679" t="s">
        <v>34</v>
      </c>
      <c r="D3679" t="s">
        <v>48</v>
      </c>
      <c r="E3679" t="s">
        <v>35</v>
      </c>
      <c r="F3679">
        <v>6</v>
      </c>
      <c r="G3679" t="s">
        <v>38</v>
      </c>
      <c r="H3679" t="s">
        <v>2</v>
      </c>
      <c r="I3679" t="s">
        <v>37</v>
      </c>
      <c r="J3679">
        <v>626.6</v>
      </c>
    </row>
    <row r="3680" spans="1:10" x14ac:dyDescent="0.25">
      <c r="A3680">
        <v>54</v>
      </c>
      <c r="B3680">
        <v>2017</v>
      </c>
      <c r="C3680" t="s">
        <v>34</v>
      </c>
      <c r="D3680" t="s">
        <v>49</v>
      </c>
      <c r="E3680" t="s">
        <v>35</v>
      </c>
      <c r="F3680">
        <v>1</v>
      </c>
      <c r="G3680" t="s">
        <v>38</v>
      </c>
      <c r="H3680" t="s">
        <v>2</v>
      </c>
      <c r="I3680" t="s">
        <v>37</v>
      </c>
      <c r="J3680">
        <v>588.9</v>
      </c>
    </row>
    <row r="3681" spans="1:10" x14ac:dyDescent="0.25">
      <c r="A3681">
        <v>54</v>
      </c>
      <c r="B3681">
        <v>2017</v>
      </c>
      <c r="C3681" t="s">
        <v>34</v>
      </c>
      <c r="D3681" t="s">
        <v>49</v>
      </c>
      <c r="E3681" t="s">
        <v>35</v>
      </c>
      <c r="F3681">
        <v>2</v>
      </c>
      <c r="G3681" t="s">
        <v>38</v>
      </c>
      <c r="H3681" t="s">
        <v>46</v>
      </c>
      <c r="I3681" t="s">
        <v>51</v>
      </c>
      <c r="J3681">
        <v>933.7</v>
      </c>
    </row>
    <row r="3682" spans="1:10" x14ac:dyDescent="0.25">
      <c r="A3682">
        <v>54</v>
      </c>
      <c r="B3682">
        <v>2017</v>
      </c>
      <c r="C3682" t="s">
        <v>34</v>
      </c>
      <c r="D3682" t="s">
        <v>49</v>
      </c>
      <c r="E3682" t="s">
        <v>35</v>
      </c>
      <c r="F3682">
        <v>3</v>
      </c>
      <c r="G3682" t="s">
        <v>38</v>
      </c>
      <c r="H3682" t="s">
        <v>2</v>
      </c>
      <c r="I3682" t="s">
        <v>51</v>
      </c>
      <c r="J3682">
        <v>818</v>
      </c>
    </row>
    <row r="3683" spans="1:10" x14ac:dyDescent="0.25">
      <c r="A3683">
        <v>54</v>
      </c>
      <c r="B3683">
        <v>2017</v>
      </c>
      <c r="C3683" t="s">
        <v>34</v>
      </c>
      <c r="D3683" t="s">
        <v>49</v>
      </c>
      <c r="E3683" t="s">
        <v>35</v>
      </c>
      <c r="F3683">
        <v>4</v>
      </c>
      <c r="G3683" t="s">
        <v>45</v>
      </c>
      <c r="H3683" t="s">
        <v>46</v>
      </c>
      <c r="I3683" t="s">
        <v>37</v>
      </c>
      <c r="J3683">
        <v>1055.7</v>
      </c>
    </row>
    <row r="3684" spans="1:10" x14ac:dyDescent="0.25">
      <c r="A3684">
        <v>54</v>
      </c>
      <c r="B3684">
        <v>2017</v>
      </c>
      <c r="C3684" t="s">
        <v>34</v>
      </c>
      <c r="D3684" t="s">
        <v>49</v>
      </c>
      <c r="E3684" t="s">
        <v>35</v>
      </c>
      <c r="F3684">
        <v>5</v>
      </c>
      <c r="G3684" t="s">
        <v>45</v>
      </c>
      <c r="H3684" t="s">
        <v>2</v>
      </c>
      <c r="I3684" t="s">
        <v>51</v>
      </c>
      <c r="J3684">
        <v>682.1</v>
      </c>
    </row>
    <row r="3685" spans="1:10" x14ac:dyDescent="0.25">
      <c r="A3685">
        <v>54</v>
      </c>
      <c r="B3685">
        <v>2017</v>
      </c>
      <c r="C3685" t="s">
        <v>34</v>
      </c>
      <c r="D3685" t="s">
        <v>49</v>
      </c>
      <c r="E3685" t="s">
        <v>35</v>
      </c>
      <c r="F3685">
        <v>6</v>
      </c>
      <c r="G3685" t="s">
        <v>38</v>
      </c>
      <c r="H3685" t="s">
        <v>46</v>
      </c>
      <c r="I3685" t="s">
        <v>37</v>
      </c>
      <c r="J3685">
        <v>1220.9000000000001</v>
      </c>
    </row>
    <row r="3686" spans="1:10" x14ac:dyDescent="0.25">
      <c r="A3686">
        <v>54</v>
      </c>
      <c r="B3686">
        <v>2018</v>
      </c>
      <c r="C3686" t="s">
        <v>34</v>
      </c>
      <c r="D3686" t="s">
        <v>48</v>
      </c>
      <c r="E3686" t="s">
        <v>35</v>
      </c>
      <c r="F3686">
        <v>1</v>
      </c>
      <c r="G3686" t="s">
        <v>45</v>
      </c>
      <c r="H3686" t="s">
        <v>2</v>
      </c>
      <c r="I3686" t="s">
        <v>51</v>
      </c>
      <c r="J3686">
        <v>752.9</v>
      </c>
    </row>
    <row r="3687" spans="1:10" x14ac:dyDescent="0.25">
      <c r="A3687">
        <v>54</v>
      </c>
      <c r="B3687">
        <v>2018</v>
      </c>
      <c r="C3687" t="s">
        <v>34</v>
      </c>
      <c r="D3687" t="s">
        <v>48</v>
      </c>
      <c r="E3687" t="s">
        <v>35</v>
      </c>
      <c r="F3687">
        <v>2</v>
      </c>
      <c r="G3687" t="s">
        <v>38</v>
      </c>
      <c r="H3687" t="s">
        <v>46</v>
      </c>
      <c r="I3687" t="s">
        <v>37</v>
      </c>
      <c r="J3687">
        <v>1147.0999999999999</v>
      </c>
    </row>
    <row r="3688" spans="1:10" x14ac:dyDescent="0.25">
      <c r="A3688">
        <v>54</v>
      </c>
      <c r="B3688">
        <v>2018</v>
      </c>
      <c r="C3688" t="s">
        <v>34</v>
      </c>
      <c r="D3688" t="s">
        <v>48</v>
      </c>
      <c r="E3688" t="s">
        <v>35</v>
      </c>
      <c r="F3688">
        <v>3</v>
      </c>
      <c r="G3688" t="s">
        <v>45</v>
      </c>
      <c r="H3688" t="s">
        <v>46</v>
      </c>
      <c r="I3688" t="s">
        <v>51</v>
      </c>
      <c r="J3688">
        <v>1156</v>
      </c>
    </row>
    <row r="3689" spans="1:10" x14ac:dyDescent="0.25">
      <c r="A3689">
        <v>54</v>
      </c>
      <c r="B3689">
        <v>2018</v>
      </c>
      <c r="C3689" t="s">
        <v>34</v>
      </c>
      <c r="D3689" t="s">
        <v>48</v>
      </c>
      <c r="E3689" t="s">
        <v>35</v>
      </c>
      <c r="F3689">
        <v>4</v>
      </c>
      <c r="G3689" t="s">
        <v>45</v>
      </c>
      <c r="H3689" t="s">
        <v>2</v>
      </c>
      <c r="I3689" t="s">
        <v>37</v>
      </c>
      <c r="J3689">
        <v>815.3</v>
      </c>
    </row>
    <row r="3690" spans="1:10" x14ac:dyDescent="0.25">
      <c r="A3690">
        <v>54</v>
      </c>
      <c r="B3690">
        <v>2018</v>
      </c>
      <c r="C3690" t="s">
        <v>34</v>
      </c>
      <c r="D3690" t="s">
        <v>48</v>
      </c>
      <c r="E3690" t="s">
        <v>35</v>
      </c>
      <c r="F3690">
        <v>5</v>
      </c>
      <c r="G3690" t="s">
        <v>45</v>
      </c>
      <c r="H3690" t="s">
        <v>46</v>
      </c>
      <c r="I3690" t="s">
        <v>51</v>
      </c>
      <c r="J3690">
        <v>1230.5</v>
      </c>
    </row>
    <row r="3691" spans="1:10" x14ac:dyDescent="0.25">
      <c r="A3691">
        <v>54</v>
      </c>
      <c r="B3691">
        <v>2018</v>
      </c>
      <c r="C3691" t="s">
        <v>34</v>
      </c>
      <c r="D3691" t="s">
        <v>48</v>
      </c>
      <c r="E3691" t="s">
        <v>35</v>
      </c>
      <c r="F3691">
        <v>6</v>
      </c>
      <c r="G3691" t="s">
        <v>38</v>
      </c>
      <c r="H3691" t="s">
        <v>46</v>
      </c>
      <c r="I3691" t="s">
        <v>37</v>
      </c>
      <c r="J3691">
        <v>1101.4000000000001</v>
      </c>
    </row>
    <row r="3692" spans="1:10" x14ac:dyDescent="0.25">
      <c r="A3692">
        <v>54</v>
      </c>
      <c r="B3692">
        <v>2018</v>
      </c>
      <c r="C3692" t="s">
        <v>34</v>
      </c>
      <c r="D3692" t="s">
        <v>49</v>
      </c>
      <c r="E3692" t="s">
        <v>35</v>
      </c>
      <c r="F3692">
        <v>1</v>
      </c>
      <c r="G3692" t="s">
        <v>38</v>
      </c>
      <c r="H3692" t="s">
        <v>46</v>
      </c>
      <c r="I3692" t="s">
        <v>51</v>
      </c>
      <c r="J3692">
        <v>1312.7</v>
      </c>
    </row>
    <row r="3693" spans="1:10" x14ac:dyDescent="0.25">
      <c r="A3693">
        <v>54</v>
      </c>
      <c r="B3693">
        <v>2018</v>
      </c>
      <c r="C3693" t="s">
        <v>34</v>
      </c>
      <c r="D3693" t="s">
        <v>49</v>
      </c>
      <c r="E3693" t="s">
        <v>35</v>
      </c>
      <c r="F3693">
        <v>2</v>
      </c>
      <c r="G3693" t="s">
        <v>45</v>
      </c>
      <c r="H3693" t="s">
        <v>2</v>
      </c>
      <c r="I3693" t="s">
        <v>37</v>
      </c>
      <c r="J3693">
        <v>807.4</v>
      </c>
    </row>
    <row r="3694" spans="1:10" x14ac:dyDescent="0.25">
      <c r="A3694">
        <v>54</v>
      </c>
      <c r="B3694">
        <v>2018</v>
      </c>
      <c r="C3694" t="s">
        <v>34</v>
      </c>
      <c r="D3694" t="s">
        <v>49</v>
      </c>
      <c r="E3694" t="s">
        <v>35</v>
      </c>
      <c r="F3694">
        <v>3</v>
      </c>
      <c r="G3694" t="s">
        <v>45</v>
      </c>
      <c r="H3694" t="s">
        <v>46</v>
      </c>
      <c r="I3694" t="s">
        <v>37</v>
      </c>
      <c r="J3694">
        <v>1323.7</v>
      </c>
    </row>
    <row r="3695" spans="1:10" x14ac:dyDescent="0.25">
      <c r="A3695">
        <v>54</v>
      </c>
      <c r="B3695">
        <v>2018</v>
      </c>
      <c r="C3695" t="s">
        <v>34</v>
      </c>
      <c r="D3695" t="s">
        <v>49</v>
      </c>
      <c r="E3695" t="s">
        <v>35</v>
      </c>
      <c r="F3695">
        <v>4</v>
      </c>
      <c r="G3695" t="s">
        <v>38</v>
      </c>
      <c r="H3695" t="s">
        <v>2</v>
      </c>
      <c r="I3695" t="s">
        <v>51</v>
      </c>
      <c r="J3695">
        <v>930</v>
      </c>
    </row>
    <row r="3696" spans="1:10" x14ac:dyDescent="0.25">
      <c r="A3696">
        <v>54</v>
      </c>
      <c r="B3696">
        <v>2018</v>
      </c>
      <c r="C3696" t="s">
        <v>34</v>
      </c>
      <c r="D3696" t="s">
        <v>49</v>
      </c>
      <c r="E3696" t="s">
        <v>35</v>
      </c>
      <c r="F3696">
        <v>5</v>
      </c>
      <c r="G3696" t="s">
        <v>45</v>
      </c>
      <c r="H3696" t="s">
        <v>2</v>
      </c>
      <c r="I3696" t="s">
        <v>51</v>
      </c>
      <c r="J3696">
        <v>880.9</v>
      </c>
    </row>
    <row r="3697" spans="1:10" x14ac:dyDescent="0.25">
      <c r="A3697">
        <v>54</v>
      </c>
      <c r="B3697">
        <v>2018</v>
      </c>
      <c r="C3697" t="s">
        <v>34</v>
      </c>
      <c r="D3697" t="s">
        <v>49</v>
      </c>
      <c r="E3697" t="s">
        <v>35</v>
      </c>
      <c r="F3697">
        <v>6</v>
      </c>
      <c r="G3697" t="s">
        <v>45</v>
      </c>
      <c r="H3697" t="s">
        <v>46</v>
      </c>
      <c r="I3697" t="s">
        <v>51</v>
      </c>
      <c r="J3697">
        <v>1441.5</v>
      </c>
    </row>
    <row r="3698" spans="1:10" x14ac:dyDescent="0.25">
      <c r="A3698">
        <v>55</v>
      </c>
      <c r="B3698">
        <v>2017</v>
      </c>
      <c r="C3698" t="s">
        <v>34</v>
      </c>
      <c r="D3698" t="s">
        <v>48</v>
      </c>
      <c r="E3698" t="s">
        <v>35</v>
      </c>
      <c r="F3698">
        <v>1</v>
      </c>
      <c r="G3698" t="s">
        <v>45</v>
      </c>
      <c r="H3698" t="s">
        <v>2</v>
      </c>
      <c r="I3698" t="s">
        <v>51</v>
      </c>
      <c r="J3698">
        <v>704.2</v>
      </c>
    </row>
    <row r="3699" spans="1:10" x14ac:dyDescent="0.25">
      <c r="A3699">
        <v>55</v>
      </c>
      <c r="B3699">
        <v>2017</v>
      </c>
      <c r="C3699" t="s">
        <v>34</v>
      </c>
      <c r="D3699" t="s">
        <v>48</v>
      </c>
      <c r="E3699" t="s">
        <v>35</v>
      </c>
      <c r="F3699">
        <v>2</v>
      </c>
      <c r="G3699" t="s">
        <v>45</v>
      </c>
      <c r="H3699" t="s">
        <v>2</v>
      </c>
      <c r="I3699" t="s">
        <v>51</v>
      </c>
      <c r="J3699">
        <v>776.6</v>
      </c>
    </row>
    <row r="3700" spans="1:10" x14ac:dyDescent="0.25">
      <c r="A3700">
        <v>55</v>
      </c>
      <c r="B3700">
        <v>2017</v>
      </c>
      <c r="C3700" t="s">
        <v>34</v>
      </c>
      <c r="D3700" t="s">
        <v>48</v>
      </c>
      <c r="E3700" t="s">
        <v>35</v>
      </c>
      <c r="F3700">
        <v>3</v>
      </c>
      <c r="G3700" t="s">
        <v>38</v>
      </c>
      <c r="H3700" t="s">
        <v>46</v>
      </c>
      <c r="I3700" t="s">
        <v>37</v>
      </c>
      <c r="J3700">
        <v>923.9</v>
      </c>
    </row>
    <row r="3701" spans="1:10" x14ac:dyDescent="0.25">
      <c r="A3701">
        <v>55</v>
      </c>
      <c r="B3701">
        <v>2017</v>
      </c>
      <c r="C3701" t="s">
        <v>34</v>
      </c>
      <c r="D3701" t="s">
        <v>48</v>
      </c>
      <c r="E3701" t="s">
        <v>35</v>
      </c>
      <c r="F3701">
        <v>4</v>
      </c>
      <c r="G3701" t="s">
        <v>38</v>
      </c>
      <c r="H3701" t="s">
        <v>2</v>
      </c>
      <c r="I3701" t="s">
        <v>37</v>
      </c>
      <c r="J3701">
        <v>680.3</v>
      </c>
    </row>
    <row r="3702" spans="1:10" x14ac:dyDescent="0.25">
      <c r="A3702">
        <v>55</v>
      </c>
      <c r="B3702">
        <v>2017</v>
      </c>
      <c r="C3702" t="s">
        <v>34</v>
      </c>
      <c r="D3702" t="s">
        <v>48</v>
      </c>
      <c r="E3702" t="s">
        <v>35</v>
      </c>
      <c r="F3702">
        <v>5</v>
      </c>
      <c r="G3702" t="s">
        <v>38</v>
      </c>
      <c r="H3702" t="s">
        <v>2</v>
      </c>
      <c r="I3702" t="s">
        <v>37</v>
      </c>
      <c r="J3702">
        <v>608</v>
      </c>
    </row>
    <row r="3703" spans="1:10" x14ac:dyDescent="0.25">
      <c r="A3703">
        <v>55</v>
      </c>
      <c r="B3703">
        <v>2017</v>
      </c>
      <c r="C3703" t="s">
        <v>34</v>
      </c>
      <c r="D3703" t="s">
        <v>48</v>
      </c>
      <c r="E3703" t="s">
        <v>35</v>
      </c>
      <c r="F3703">
        <v>6</v>
      </c>
      <c r="G3703" t="s">
        <v>38</v>
      </c>
      <c r="H3703" t="s">
        <v>46</v>
      </c>
      <c r="I3703" t="s">
        <v>37</v>
      </c>
      <c r="J3703">
        <v>984.1</v>
      </c>
    </row>
    <row r="3704" spans="1:10" x14ac:dyDescent="0.25">
      <c r="A3704">
        <v>55</v>
      </c>
      <c r="B3704">
        <v>2017</v>
      </c>
      <c r="C3704" t="s">
        <v>34</v>
      </c>
      <c r="D3704" t="s">
        <v>49</v>
      </c>
      <c r="E3704" t="s">
        <v>35</v>
      </c>
      <c r="F3704">
        <v>1</v>
      </c>
      <c r="G3704" t="s">
        <v>45</v>
      </c>
      <c r="H3704" t="s">
        <v>46</v>
      </c>
      <c r="I3704" t="s">
        <v>51</v>
      </c>
      <c r="J3704">
        <v>1093</v>
      </c>
    </row>
    <row r="3705" spans="1:10" x14ac:dyDescent="0.25">
      <c r="A3705">
        <v>55</v>
      </c>
      <c r="B3705">
        <v>2017</v>
      </c>
      <c r="C3705" t="s">
        <v>34</v>
      </c>
      <c r="D3705" t="s">
        <v>49</v>
      </c>
      <c r="E3705" t="s">
        <v>35</v>
      </c>
      <c r="F3705">
        <v>2</v>
      </c>
      <c r="G3705" t="s">
        <v>38</v>
      </c>
      <c r="H3705" t="s">
        <v>46</v>
      </c>
      <c r="I3705" t="s">
        <v>51</v>
      </c>
      <c r="J3705">
        <v>1142</v>
      </c>
    </row>
    <row r="3706" spans="1:10" x14ac:dyDescent="0.25">
      <c r="A3706">
        <v>55</v>
      </c>
      <c r="B3706">
        <v>2017</v>
      </c>
      <c r="C3706" t="s">
        <v>34</v>
      </c>
      <c r="D3706" t="s">
        <v>49</v>
      </c>
      <c r="E3706" t="s">
        <v>35</v>
      </c>
      <c r="F3706">
        <v>3</v>
      </c>
      <c r="G3706" t="s">
        <v>45</v>
      </c>
      <c r="H3706" t="s">
        <v>46</v>
      </c>
      <c r="I3706" t="s">
        <v>51</v>
      </c>
      <c r="J3706">
        <v>1151.3</v>
      </c>
    </row>
    <row r="3707" spans="1:10" x14ac:dyDescent="0.25">
      <c r="A3707">
        <v>55</v>
      </c>
      <c r="B3707">
        <v>2017</v>
      </c>
      <c r="C3707" t="s">
        <v>34</v>
      </c>
      <c r="D3707" t="s">
        <v>49</v>
      </c>
      <c r="E3707" t="s">
        <v>35</v>
      </c>
      <c r="F3707">
        <v>4</v>
      </c>
      <c r="G3707" t="s">
        <v>45</v>
      </c>
      <c r="H3707" t="s">
        <v>46</v>
      </c>
      <c r="I3707" t="s">
        <v>37</v>
      </c>
      <c r="J3707">
        <v>1099.5999999999999</v>
      </c>
    </row>
    <row r="3708" spans="1:10" x14ac:dyDescent="0.25">
      <c r="A3708">
        <v>55</v>
      </c>
      <c r="B3708">
        <v>2017</v>
      </c>
      <c r="C3708" t="s">
        <v>34</v>
      </c>
      <c r="D3708" t="s">
        <v>49</v>
      </c>
      <c r="E3708" t="s">
        <v>35</v>
      </c>
      <c r="F3708">
        <v>5</v>
      </c>
      <c r="G3708" t="s">
        <v>38</v>
      </c>
      <c r="H3708" t="s">
        <v>2</v>
      </c>
      <c r="I3708" t="s">
        <v>51</v>
      </c>
      <c r="J3708">
        <v>637.29999999999995</v>
      </c>
    </row>
    <row r="3709" spans="1:10" x14ac:dyDescent="0.25">
      <c r="A3709">
        <v>55</v>
      </c>
      <c r="B3709">
        <v>2017</v>
      </c>
      <c r="C3709" t="s">
        <v>34</v>
      </c>
      <c r="D3709" t="s">
        <v>49</v>
      </c>
      <c r="E3709" t="s">
        <v>35</v>
      </c>
      <c r="F3709">
        <v>6</v>
      </c>
      <c r="G3709" t="s">
        <v>45</v>
      </c>
      <c r="H3709" t="s">
        <v>2</v>
      </c>
      <c r="I3709" t="s">
        <v>51</v>
      </c>
      <c r="J3709">
        <v>745</v>
      </c>
    </row>
    <row r="3710" spans="1:10" x14ac:dyDescent="0.25">
      <c r="A3710">
        <v>55</v>
      </c>
      <c r="B3710">
        <v>2018</v>
      </c>
      <c r="C3710" t="s">
        <v>34</v>
      </c>
      <c r="D3710" t="s">
        <v>48</v>
      </c>
      <c r="E3710" t="s">
        <v>35</v>
      </c>
      <c r="F3710">
        <v>1</v>
      </c>
      <c r="G3710" t="s">
        <v>45</v>
      </c>
      <c r="H3710" t="s">
        <v>2</v>
      </c>
      <c r="I3710" t="s">
        <v>51</v>
      </c>
      <c r="J3710">
        <v>678.3</v>
      </c>
    </row>
    <row r="3711" spans="1:10" x14ac:dyDescent="0.25">
      <c r="A3711">
        <v>55</v>
      </c>
      <c r="B3711">
        <v>2018</v>
      </c>
      <c r="C3711" t="s">
        <v>34</v>
      </c>
      <c r="D3711" t="s">
        <v>48</v>
      </c>
      <c r="E3711" t="s">
        <v>35</v>
      </c>
      <c r="F3711">
        <v>2</v>
      </c>
      <c r="G3711" t="s">
        <v>45</v>
      </c>
      <c r="H3711" t="s">
        <v>46</v>
      </c>
      <c r="I3711" t="s">
        <v>37</v>
      </c>
      <c r="J3711">
        <v>1078.4000000000001</v>
      </c>
    </row>
    <row r="3712" spans="1:10" x14ac:dyDescent="0.25">
      <c r="A3712">
        <v>55</v>
      </c>
      <c r="B3712">
        <v>2018</v>
      </c>
      <c r="C3712" t="s">
        <v>34</v>
      </c>
      <c r="D3712" t="s">
        <v>48</v>
      </c>
      <c r="E3712" t="s">
        <v>35</v>
      </c>
      <c r="F3712">
        <v>3</v>
      </c>
      <c r="G3712" t="s">
        <v>38</v>
      </c>
      <c r="H3712" t="s">
        <v>2</v>
      </c>
      <c r="I3712" t="s">
        <v>51</v>
      </c>
      <c r="J3712">
        <v>800.1</v>
      </c>
    </row>
    <row r="3713" spans="1:10" x14ac:dyDescent="0.25">
      <c r="A3713">
        <v>55</v>
      </c>
      <c r="B3713">
        <v>2018</v>
      </c>
      <c r="C3713" t="s">
        <v>34</v>
      </c>
      <c r="D3713" t="s">
        <v>48</v>
      </c>
      <c r="E3713" t="s">
        <v>35</v>
      </c>
      <c r="F3713">
        <v>4</v>
      </c>
      <c r="G3713" t="s">
        <v>45</v>
      </c>
      <c r="H3713" t="s">
        <v>2</v>
      </c>
      <c r="I3713" t="s">
        <v>51</v>
      </c>
      <c r="J3713">
        <v>768.8</v>
      </c>
    </row>
    <row r="3714" spans="1:10" x14ac:dyDescent="0.25">
      <c r="A3714">
        <v>55</v>
      </c>
      <c r="B3714">
        <v>2018</v>
      </c>
      <c r="C3714" t="s">
        <v>34</v>
      </c>
      <c r="D3714" t="s">
        <v>48</v>
      </c>
      <c r="E3714" t="s">
        <v>35</v>
      </c>
      <c r="F3714">
        <v>5</v>
      </c>
      <c r="G3714" t="s">
        <v>38</v>
      </c>
      <c r="H3714" t="s">
        <v>2</v>
      </c>
      <c r="I3714" t="s">
        <v>51</v>
      </c>
      <c r="J3714">
        <v>735.5</v>
      </c>
    </row>
    <row r="3715" spans="1:10" x14ac:dyDescent="0.25">
      <c r="A3715">
        <v>55</v>
      </c>
      <c r="B3715">
        <v>2018</v>
      </c>
      <c r="C3715" t="s">
        <v>34</v>
      </c>
      <c r="D3715" t="s">
        <v>48</v>
      </c>
      <c r="E3715" t="s">
        <v>35</v>
      </c>
      <c r="F3715">
        <v>6</v>
      </c>
      <c r="G3715" t="s">
        <v>38</v>
      </c>
      <c r="H3715" t="s">
        <v>46</v>
      </c>
      <c r="I3715" t="s">
        <v>51</v>
      </c>
      <c r="J3715">
        <v>1121.2</v>
      </c>
    </row>
    <row r="3716" spans="1:10" x14ac:dyDescent="0.25">
      <c r="A3716">
        <v>55</v>
      </c>
      <c r="B3716">
        <v>2018</v>
      </c>
      <c r="C3716" t="s">
        <v>34</v>
      </c>
      <c r="D3716" t="s">
        <v>49</v>
      </c>
      <c r="E3716" t="s">
        <v>35</v>
      </c>
      <c r="F3716">
        <v>1</v>
      </c>
      <c r="G3716" t="s">
        <v>45</v>
      </c>
      <c r="H3716" t="s">
        <v>2</v>
      </c>
      <c r="I3716" t="s">
        <v>37</v>
      </c>
      <c r="J3716">
        <v>947.7</v>
      </c>
    </row>
    <row r="3717" spans="1:10" x14ac:dyDescent="0.25">
      <c r="A3717">
        <v>55</v>
      </c>
      <c r="B3717">
        <v>2018</v>
      </c>
      <c r="C3717" t="s">
        <v>34</v>
      </c>
      <c r="D3717" t="s">
        <v>49</v>
      </c>
      <c r="E3717" t="s">
        <v>35</v>
      </c>
      <c r="F3717">
        <v>2</v>
      </c>
      <c r="G3717" t="s">
        <v>45</v>
      </c>
      <c r="H3717" t="s">
        <v>2</v>
      </c>
      <c r="I3717" t="s">
        <v>51</v>
      </c>
      <c r="J3717">
        <v>847.7</v>
      </c>
    </row>
    <row r="3718" spans="1:10" x14ac:dyDescent="0.25">
      <c r="A3718">
        <v>55</v>
      </c>
      <c r="B3718">
        <v>2018</v>
      </c>
      <c r="C3718" t="s">
        <v>34</v>
      </c>
      <c r="D3718" t="s">
        <v>49</v>
      </c>
      <c r="E3718" t="s">
        <v>35</v>
      </c>
      <c r="F3718">
        <v>3</v>
      </c>
      <c r="G3718" t="s">
        <v>38</v>
      </c>
      <c r="H3718" t="s">
        <v>46</v>
      </c>
      <c r="I3718" t="s">
        <v>51</v>
      </c>
      <c r="J3718">
        <v>1232.5999999999999</v>
      </c>
    </row>
    <row r="3719" spans="1:10" x14ac:dyDescent="0.25">
      <c r="A3719">
        <v>55</v>
      </c>
      <c r="B3719">
        <v>2018</v>
      </c>
      <c r="C3719" t="s">
        <v>34</v>
      </c>
      <c r="D3719" t="s">
        <v>49</v>
      </c>
      <c r="E3719" t="s">
        <v>35</v>
      </c>
      <c r="F3719">
        <v>4</v>
      </c>
      <c r="G3719" t="s">
        <v>38</v>
      </c>
      <c r="H3719" t="s">
        <v>46</v>
      </c>
      <c r="I3719" t="s">
        <v>37</v>
      </c>
      <c r="J3719">
        <v>1202.4000000000001</v>
      </c>
    </row>
    <row r="3720" spans="1:10" x14ac:dyDescent="0.25">
      <c r="A3720">
        <v>55</v>
      </c>
      <c r="B3720">
        <v>2018</v>
      </c>
      <c r="C3720" t="s">
        <v>34</v>
      </c>
      <c r="D3720" t="s">
        <v>49</v>
      </c>
      <c r="E3720" t="s">
        <v>35</v>
      </c>
      <c r="F3720">
        <v>5</v>
      </c>
      <c r="G3720" t="s">
        <v>45</v>
      </c>
      <c r="H3720" t="s">
        <v>46</v>
      </c>
      <c r="I3720" t="s">
        <v>37</v>
      </c>
      <c r="J3720">
        <v>1308.0999999999999</v>
      </c>
    </row>
    <row r="3721" spans="1:10" x14ac:dyDescent="0.25">
      <c r="A3721">
        <v>55</v>
      </c>
      <c r="B3721">
        <v>2018</v>
      </c>
      <c r="C3721" t="s">
        <v>34</v>
      </c>
      <c r="D3721" t="s">
        <v>49</v>
      </c>
      <c r="E3721" t="s">
        <v>35</v>
      </c>
      <c r="F3721">
        <v>6</v>
      </c>
      <c r="G3721" t="s">
        <v>45</v>
      </c>
      <c r="H3721" t="s">
        <v>2</v>
      </c>
      <c r="I3721" t="s">
        <v>37</v>
      </c>
      <c r="J3721">
        <v>877.1</v>
      </c>
    </row>
    <row r="3722" spans="1:10" x14ac:dyDescent="0.25">
      <c r="A3722">
        <v>56</v>
      </c>
      <c r="B3722">
        <v>2017</v>
      </c>
      <c r="C3722" t="s">
        <v>34</v>
      </c>
      <c r="D3722" t="s">
        <v>48</v>
      </c>
      <c r="E3722" t="s">
        <v>35</v>
      </c>
      <c r="F3722">
        <v>1</v>
      </c>
      <c r="G3722" t="s">
        <v>45</v>
      </c>
      <c r="H3722" t="s">
        <v>2</v>
      </c>
      <c r="I3722" t="s">
        <v>51</v>
      </c>
      <c r="J3722">
        <v>555.1</v>
      </c>
    </row>
    <row r="3723" spans="1:10" x14ac:dyDescent="0.25">
      <c r="A3723">
        <v>56</v>
      </c>
      <c r="B3723">
        <v>2017</v>
      </c>
      <c r="C3723" t="s">
        <v>34</v>
      </c>
      <c r="D3723" t="s">
        <v>48</v>
      </c>
      <c r="E3723" t="s">
        <v>35</v>
      </c>
      <c r="F3723">
        <v>2</v>
      </c>
      <c r="G3723" t="s">
        <v>45</v>
      </c>
      <c r="H3723" t="s">
        <v>46</v>
      </c>
      <c r="I3723" t="s">
        <v>51</v>
      </c>
      <c r="J3723">
        <v>994.1</v>
      </c>
    </row>
    <row r="3724" spans="1:10" x14ac:dyDescent="0.25">
      <c r="A3724">
        <v>56</v>
      </c>
      <c r="B3724">
        <v>2017</v>
      </c>
      <c r="C3724" t="s">
        <v>34</v>
      </c>
      <c r="D3724" t="s">
        <v>48</v>
      </c>
      <c r="E3724" t="s">
        <v>35</v>
      </c>
      <c r="F3724">
        <v>3</v>
      </c>
      <c r="G3724" t="s">
        <v>38</v>
      </c>
      <c r="H3724" t="s">
        <v>2</v>
      </c>
      <c r="I3724" t="s">
        <v>51</v>
      </c>
      <c r="J3724">
        <v>661.7</v>
      </c>
    </row>
    <row r="3725" spans="1:10" x14ac:dyDescent="0.25">
      <c r="A3725">
        <v>56</v>
      </c>
      <c r="B3725">
        <v>2017</v>
      </c>
      <c r="C3725" t="s">
        <v>34</v>
      </c>
      <c r="D3725" t="s">
        <v>48</v>
      </c>
      <c r="E3725" t="s">
        <v>35</v>
      </c>
      <c r="F3725">
        <v>4</v>
      </c>
      <c r="G3725" t="s">
        <v>38</v>
      </c>
      <c r="H3725" t="s">
        <v>46</v>
      </c>
      <c r="I3725" t="s">
        <v>51</v>
      </c>
      <c r="J3725">
        <v>1117.4000000000001</v>
      </c>
    </row>
    <row r="3726" spans="1:10" x14ac:dyDescent="0.25">
      <c r="A3726">
        <v>56</v>
      </c>
      <c r="B3726">
        <v>2017</v>
      </c>
      <c r="C3726" t="s">
        <v>34</v>
      </c>
      <c r="D3726" t="s">
        <v>48</v>
      </c>
      <c r="E3726" t="s">
        <v>35</v>
      </c>
      <c r="F3726">
        <v>5</v>
      </c>
      <c r="G3726" t="s">
        <v>38</v>
      </c>
      <c r="H3726" t="s">
        <v>46</v>
      </c>
      <c r="I3726" t="s">
        <v>51</v>
      </c>
      <c r="J3726">
        <v>1140.9000000000001</v>
      </c>
    </row>
    <row r="3727" spans="1:10" x14ac:dyDescent="0.25">
      <c r="A3727">
        <v>56</v>
      </c>
      <c r="B3727">
        <v>2017</v>
      </c>
      <c r="C3727" t="s">
        <v>34</v>
      </c>
      <c r="D3727" t="s">
        <v>48</v>
      </c>
      <c r="E3727" t="s">
        <v>35</v>
      </c>
      <c r="F3727">
        <v>6</v>
      </c>
      <c r="G3727" t="s">
        <v>45</v>
      </c>
      <c r="H3727" t="s">
        <v>2</v>
      </c>
      <c r="I3727" t="s">
        <v>51</v>
      </c>
      <c r="J3727">
        <v>494.3</v>
      </c>
    </row>
    <row r="3728" spans="1:10" x14ac:dyDescent="0.25">
      <c r="A3728">
        <v>56</v>
      </c>
      <c r="B3728">
        <v>2017</v>
      </c>
      <c r="C3728" t="s">
        <v>34</v>
      </c>
      <c r="D3728" t="s">
        <v>49</v>
      </c>
      <c r="E3728" t="s">
        <v>35</v>
      </c>
      <c r="F3728">
        <v>1</v>
      </c>
      <c r="G3728" t="s">
        <v>38</v>
      </c>
      <c r="H3728" t="s">
        <v>46</v>
      </c>
      <c r="I3728" t="s">
        <v>51</v>
      </c>
      <c r="J3728">
        <v>1123.2</v>
      </c>
    </row>
    <row r="3729" spans="1:10" x14ac:dyDescent="0.25">
      <c r="A3729">
        <v>56</v>
      </c>
      <c r="B3729">
        <v>2017</v>
      </c>
      <c r="C3729" t="s">
        <v>34</v>
      </c>
      <c r="D3729" t="s">
        <v>49</v>
      </c>
      <c r="E3729" t="s">
        <v>35</v>
      </c>
      <c r="F3729">
        <v>2</v>
      </c>
      <c r="G3729" t="s">
        <v>38</v>
      </c>
      <c r="H3729" t="s">
        <v>46</v>
      </c>
      <c r="I3729" t="s">
        <v>37</v>
      </c>
      <c r="J3729">
        <v>1074.7</v>
      </c>
    </row>
    <row r="3730" spans="1:10" x14ac:dyDescent="0.25">
      <c r="A3730">
        <v>56</v>
      </c>
      <c r="B3730">
        <v>2017</v>
      </c>
      <c r="C3730" t="s">
        <v>34</v>
      </c>
      <c r="D3730" t="s">
        <v>49</v>
      </c>
      <c r="E3730" t="s">
        <v>35</v>
      </c>
      <c r="F3730">
        <v>3</v>
      </c>
      <c r="G3730" t="s">
        <v>38</v>
      </c>
      <c r="H3730" t="s">
        <v>2</v>
      </c>
      <c r="I3730" t="s">
        <v>37</v>
      </c>
      <c r="J3730">
        <v>551.4</v>
      </c>
    </row>
    <row r="3731" spans="1:10" x14ac:dyDescent="0.25">
      <c r="A3731">
        <v>56</v>
      </c>
      <c r="B3731">
        <v>2017</v>
      </c>
      <c r="C3731" t="s">
        <v>34</v>
      </c>
      <c r="D3731" t="s">
        <v>49</v>
      </c>
      <c r="E3731" t="s">
        <v>35</v>
      </c>
      <c r="F3731">
        <v>4</v>
      </c>
      <c r="G3731" t="s">
        <v>45</v>
      </c>
      <c r="H3731" t="s">
        <v>46</v>
      </c>
      <c r="I3731" t="s">
        <v>51</v>
      </c>
      <c r="J3731">
        <v>1293</v>
      </c>
    </row>
    <row r="3732" spans="1:10" x14ac:dyDescent="0.25">
      <c r="A3732">
        <v>56</v>
      </c>
      <c r="B3732">
        <v>2017</v>
      </c>
      <c r="C3732" t="s">
        <v>34</v>
      </c>
      <c r="D3732" t="s">
        <v>49</v>
      </c>
      <c r="E3732" t="s">
        <v>35</v>
      </c>
      <c r="F3732">
        <v>5</v>
      </c>
      <c r="G3732" t="s">
        <v>45</v>
      </c>
      <c r="H3732" t="s">
        <v>2</v>
      </c>
      <c r="I3732" t="s">
        <v>37</v>
      </c>
      <c r="J3732">
        <v>681.6</v>
      </c>
    </row>
    <row r="3733" spans="1:10" x14ac:dyDescent="0.25">
      <c r="A3733">
        <v>56</v>
      </c>
      <c r="B3733">
        <v>2017</v>
      </c>
      <c r="C3733" t="s">
        <v>34</v>
      </c>
      <c r="D3733" t="s">
        <v>49</v>
      </c>
      <c r="E3733" t="s">
        <v>35</v>
      </c>
      <c r="F3733">
        <v>6</v>
      </c>
      <c r="G3733" t="s">
        <v>38</v>
      </c>
      <c r="H3733" t="s">
        <v>46</v>
      </c>
      <c r="I3733" t="s">
        <v>51</v>
      </c>
      <c r="J3733">
        <v>1071.4000000000001</v>
      </c>
    </row>
    <row r="3734" spans="1:10" x14ac:dyDescent="0.25">
      <c r="A3734">
        <v>56</v>
      </c>
      <c r="B3734">
        <v>2018</v>
      </c>
      <c r="C3734" t="s">
        <v>34</v>
      </c>
      <c r="D3734" t="s">
        <v>48</v>
      </c>
      <c r="E3734" t="s">
        <v>35</v>
      </c>
      <c r="F3734">
        <v>1</v>
      </c>
      <c r="G3734" t="s">
        <v>45</v>
      </c>
      <c r="H3734" t="s">
        <v>2</v>
      </c>
      <c r="I3734" t="s">
        <v>51</v>
      </c>
      <c r="J3734">
        <v>788.7</v>
      </c>
    </row>
    <row r="3735" spans="1:10" x14ac:dyDescent="0.25">
      <c r="A3735">
        <v>56</v>
      </c>
      <c r="B3735">
        <v>2018</v>
      </c>
      <c r="C3735" t="s">
        <v>34</v>
      </c>
      <c r="D3735" t="s">
        <v>48</v>
      </c>
      <c r="E3735" t="s">
        <v>35</v>
      </c>
      <c r="F3735">
        <v>2</v>
      </c>
      <c r="G3735" t="s">
        <v>38</v>
      </c>
      <c r="H3735" t="s">
        <v>46</v>
      </c>
      <c r="I3735" t="s">
        <v>37</v>
      </c>
      <c r="J3735">
        <v>1206</v>
      </c>
    </row>
    <row r="3736" spans="1:10" x14ac:dyDescent="0.25">
      <c r="A3736">
        <v>56</v>
      </c>
      <c r="B3736">
        <v>2018</v>
      </c>
      <c r="C3736" t="s">
        <v>34</v>
      </c>
      <c r="D3736" t="s">
        <v>48</v>
      </c>
      <c r="E3736" t="s">
        <v>35</v>
      </c>
      <c r="F3736">
        <v>3</v>
      </c>
      <c r="G3736" t="s">
        <v>38</v>
      </c>
      <c r="H3736" t="s">
        <v>46</v>
      </c>
      <c r="I3736" t="s">
        <v>51</v>
      </c>
      <c r="J3736">
        <v>1254.9000000000001</v>
      </c>
    </row>
    <row r="3737" spans="1:10" x14ac:dyDescent="0.25">
      <c r="A3737">
        <v>56</v>
      </c>
      <c r="B3737">
        <v>2018</v>
      </c>
      <c r="C3737" t="s">
        <v>34</v>
      </c>
      <c r="D3737" t="s">
        <v>48</v>
      </c>
      <c r="E3737" t="s">
        <v>35</v>
      </c>
      <c r="F3737">
        <v>4</v>
      </c>
      <c r="G3737" t="s">
        <v>38</v>
      </c>
      <c r="H3737" t="s">
        <v>46</v>
      </c>
      <c r="I3737" t="s">
        <v>37</v>
      </c>
      <c r="J3737">
        <v>1272.5999999999999</v>
      </c>
    </row>
    <row r="3738" spans="1:10" x14ac:dyDescent="0.25">
      <c r="A3738">
        <v>56</v>
      </c>
      <c r="B3738">
        <v>2018</v>
      </c>
      <c r="C3738" t="s">
        <v>34</v>
      </c>
      <c r="D3738" t="s">
        <v>48</v>
      </c>
      <c r="E3738" t="s">
        <v>35</v>
      </c>
      <c r="F3738">
        <v>5</v>
      </c>
      <c r="G3738" t="s">
        <v>45</v>
      </c>
      <c r="H3738" t="s">
        <v>2</v>
      </c>
      <c r="I3738" t="s">
        <v>51</v>
      </c>
      <c r="J3738">
        <v>795</v>
      </c>
    </row>
    <row r="3739" spans="1:10" x14ac:dyDescent="0.25">
      <c r="A3739">
        <v>56</v>
      </c>
      <c r="B3739">
        <v>2018</v>
      </c>
      <c r="C3739" t="s">
        <v>34</v>
      </c>
      <c r="D3739" t="s">
        <v>48</v>
      </c>
      <c r="E3739" t="s">
        <v>35</v>
      </c>
      <c r="F3739">
        <v>6</v>
      </c>
      <c r="G3739" t="s">
        <v>45</v>
      </c>
      <c r="H3739" t="s">
        <v>46</v>
      </c>
      <c r="I3739" t="s">
        <v>37</v>
      </c>
      <c r="J3739">
        <v>1151</v>
      </c>
    </row>
    <row r="3740" spans="1:10" x14ac:dyDescent="0.25">
      <c r="A3740">
        <v>56</v>
      </c>
      <c r="B3740">
        <v>2018</v>
      </c>
      <c r="C3740" t="s">
        <v>34</v>
      </c>
      <c r="D3740" t="s">
        <v>49</v>
      </c>
      <c r="E3740" t="s">
        <v>35</v>
      </c>
      <c r="F3740">
        <v>1</v>
      </c>
      <c r="G3740" t="s">
        <v>38</v>
      </c>
      <c r="H3740" t="s">
        <v>2</v>
      </c>
      <c r="I3740" t="s">
        <v>37</v>
      </c>
      <c r="J3740">
        <v>918.1</v>
      </c>
    </row>
    <row r="3741" spans="1:10" x14ac:dyDescent="0.25">
      <c r="A3741">
        <v>56</v>
      </c>
      <c r="B3741">
        <v>2018</v>
      </c>
      <c r="C3741" t="s">
        <v>34</v>
      </c>
      <c r="D3741" t="s">
        <v>49</v>
      </c>
      <c r="E3741" t="s">
        <v>35</v>
      </c>
      <c r="F3741">
        <v>2</v>
      </c>
      <c r="G3741" t="s">
        <v>45</v>
      </c>
      <c r="H3741" t="s">
        <v>2</v>
      </c>
      <c r="I3741" t="s">
        <v>37</v>
      </c>
      <c r="J3741">
        <v>708.9</v>
      </c>
    </row>
    <row r="3742" spans="1:10" x14ac:dyDescent="0.25">
      <c r="A3742">
        <v>56</v>
      </c>
      <c r="B3742">
        <v>2018</v>
      </c>
      <c r="C3742" t="s">
        <v>34</v>
      </c>
      <c r="D3742" t="s">
        <v>49</v>
      </c>
      <c r="E3742" t="s">
        <v>35</v>
      </c>
      <c r="F3742">
        <v>3</v>
      </c>
      <c r="G3742" t="s">
        <v>38</v>
      </c>
      <c r="H3742" t="s">
        <v>2</v>
      </c>
      <c r="I3742" t="s">
        <v>37</v>
      </c>
      <c r="J3742">
        <v>924.2</v>
      </c>
    </row>
    <row r="3743" spans="1:10" x14ac:dyDescent="0.25">
      <c r="A3743">
        <v>56</v>
      </c>
      <c r="B3743">
        <v>2018</v>
      </c>
      <c r="C3743" t="s">
        <v>34</v>
      </c>
      <c r="D3743" t="s">
        <v>49</v>
      </c>
      <c r="E3743" t="s">
        <v>35</v>
      </c>
      <c r="F3743">
        <v>4</v>
      </c>
      <c r="G3743" t="s">
        <v>45</v>
      </c>
      <c r="H3743" t="s">
        <v>2</v>
      </c>
      <c r="I3743" t="s">
        <v>37</v>
      </c>
      <c r="J3743">
        <v>1064.7</v>
      </c>
    </row>
    <row r="3744" spans="1:10" x14ac:dyDescent="0.25">
      <c r="A3744">
        <v>56</v>
      </c>
      <c r="B3744">
        <v>2018</v>
      </c>
      <c r="C3744" t="s">
        <v>34</v>
      </c>
      <c r="D3744" t="s">
        <v>49</v>
      </c>
      <c r="E3744" t="s">
        <v>35</v>
      </c>
      <c r="F3744">
        <v>5</v>
      </c>
      <c r="G3744" t="s">
        <v>45</v>
      </c>
      <c r="H3744" t="s">
        <v>2</v>
      </c>
      <c r="I3744" t="s">
        <v>37</v>
      </c>
      <c r="J3744">
        <v>734</v>
      </c>
    </row>
    <row r="3745" spans="1:10" x14ac:dyDescent="0.25">
      <c r="A3745">
        <v>56</v>
      </c>
      <c r="B3745">
        <v>2018</v>
      </c>
      <c r="C3745" t="s">
        <v>34</v>
      </c>
      <c r="D3745" t="s">
        <v>49</v>
      </c>
      <c r="E3745" t="s">
        <v>35</v>
      </c>
      <c r="F3745">
        <v>6</v>
      </c>
      <c r="G3745" t="s">
        <v>45</v>
      </c>
      <c r="H3745" t="s">
        <v>2</v>
      </c>
      <c r="I3745" t="s">
        <v>37</v>
      </c>
      <c r="J3745">
        <v>862.5</v>
      </c>
    </row>
    <row r="3746" spans="1:10" x14ac:dyDescent="0.25">
      <c r="A3746">
        <v>57</v>
      </c>
      <c r="B3746">
        <v>2017</v>
      </c>
      <c r="C3746" t="s">
        <v>34</v>
      </c>
      <c r="D3746" t="s">
        <v>48</v>
      </c>
      <c r="E3746" t="s">
        <v>35</v>
      </c>
      <c r="F3746">
        <v>1</v>
      </c>
      <c r="G3746" t="s">
        <v>45</v>
      </c>
      <c r="H3746" t="s">
        <v>46</v>
      </c>
      <c r="I3746" t="s">
        <v>37</v>
      </c>
      <c r="J3746">
        <v>1029.8</v>
      </c>
    </row>
    <row r="3747" spans="1:10" x14ac:dyDescent="0.25">
      <c r="A3747">
        <v>57</v>
      </c>
      <c r="B3747">
        <v>2017</v>
      </c>
      <c r="C3747" t="s">
        <v>34</v>
      </c>
      <c r="D3747" t="s">
        <v>48</v>
      </c>
      <c r="E3747" t="s">
        <v>35</v>
      </c>
      <c r="F3747">
        <v>2</v>
      </c>
      <c r="G3747" t="s">
        <v>38</v>
      </c>
      <c r="H3747" t="s">
        <v>46</v>
      </c>
      <c r="I3747" t="s">
        <v>51</v>
      </c>
      <c r="J3747">
        <v>1059.4000000000001</v>
      </c>
    </row>
    <row r="3748" spans="1:10" x14ac:dyDescent="0.25">
      <c r="A3748">
        <v>57</v>
      </c>
      <c r="B3748">
        <v>2017</v>
      </c>
      <c r="C3748" t="s">
        <v>34</v>
      </c>
      <c r="D3748" t="s">
        <v>48</v>
      </c>
      <c r="E3748" t="s">
        <v>35</v>
      </c>
      <c r="F3748">
        <v>3</v>
      </c>
      <c r="G3748" t="s">
        <v>38</v>
      </c>
      <c r="H3748" t="s">
        <v>46</v>
      </c>
      <c r="I3748" t="s">
        <v>37</v>
      </c>
      <c r="J3748">
        <v>981.3</v>
      </c>
    </row>
    <row r="3749" spans="1:10" x14ac:dyDescent="0.25">
      <c r="A3749">
        <v>57</v>
      </c>
      <c r="B3749">
        <v>2017</v>
      </c>
      <c r="C3749" t="s">
        <v>34</v>
      </c>
      <c r="D3749" t="s">
        <v>48</v>
      </c>
      <c r="E3749" t="s">
        <v>35</v>
      </c>
      <c r="F3749">
        <v>4</v>
      </c>
      <c r="G3749" t="s">
        <v>45</v>
      </c>
      <c r="H3749" t="s">
        <v>46</v>
      </c>
      <c r="I3749" t="s">
        <v>37</v>
      </c>
      <c r="J3749">
        <v>987.5</v>
      </c>
    </row>
    <row r="3750" spans="1:10" x14ac:dyDescent="0.25">
      <c r="A3750">
        <v>57</v>
      </c>
      <c r="B3750">
        <v>2017</v>
      </c>
      <c r="C3750" t="s">
        <v>34</v>
      </c>
      <c r="D3750" t="s">
        <v>48</v>
      </c>
      <c r="E3750" t="s">
        <v>35</v>
      </c>
      <c r="F3750">
        <v>5</v>
      </c>
      <c r="G3750" t="s">
        <v>45</v>
      </c>
      <c r="H3750" t="s">
        <v>46</v>
      </c>
      <c r="I3750" t="s">
        <v>51</v>
      </c>
      <c r="J3750">
        <v>1011.4</v>
      </c>
    </row>
    <row r="3751" spans="1:10" x14ac:dyDescent="0.25">
      <c r="A3751">
        <v>57</v>
      </c>
      <c r="B3751">
        <v>2017</v>
      </c>
      <c r="C3751" t="s">
        <v>34</v>
      </c>
      <c r="D3751" t="s">
        <v>48</v>
      </c>
      <c r="E3751" t="s">
        <v>35</v>
      </c>
      <c r="F3751">
        <v>6</v>
      </c>
      <c r="G3751" t="s">
        <v>45</v>
      </c>
      <c r="H3751" t="s">
        <v>46</v>
      </c>
      <c r="I3751" t="s">
        <v>51</v>
      </c>
      <c r="J3751">
        <v>1143.8</v>
      </c>
    </row>
    <row r="3752" spans="1:10" x14ac:dyDescent="0.25">
      <c r="A3752">
        <v>57</v>
      </c>
      <c r="B3752">
        <v>2017</v>
      </c>
      <c r="C3752" t="s">
        <v>34</v>
      </c>
      <c r="D3752" t="s">
        <v>49</v>
      </c>
      <c r="E3752" t="s">
        <v>35</v>
      </c>
      <c r="F3752">
        <v>1</v>
      </c>
      <c r="G3752" t="s">
        <v>45</v>
      </c>
      <c r="H3752" t="s">
        <v>2</v>
      </c>
      <c r="I3752" t="s">
        <v>37</v>
      </c>
      <c r="J3752">
        <v>678.8</v>
      </c>
    </row>
    <row r="3753" spans="1:10" x14ac:dyDescent="0.25">
      <c r="A3753">
        <v>57</v>
      </c>
      <c r="B3753">
        <v>2017</v>
      </c>
      <c r="C3753" t="s">
        <v>34</v>
      </c>
      <c r="D3753" t="s">
        <v>49</v>
      </c>
      <c r="E3753" t="s">
        <v>35</v>
      </c>
      <c r="F3753">
        <v>2</v>
      </c>
      <c r="G3753" t="s">
        <v>45</v>
      </c>
      <c r="H3753" t="s">
        <v>2</v>
      </c>
      <c r="I3753" t="s">
        <v>51</v>
      </c>
      <c r="J3753">
        <v>665.6</v>
      </c>
    </row>
    <row r="3754" spans="1:10" x14ac:dyDescent="0.25">
      <c r="A3754">
        <v>57</v>
      </c>
      <c r="B3754">
        <v>2017</v>
      </c>
      <c r="C3754" t="s">
        <v>34</v>
      </c>
      <c r="D3754" t="s">
        <v>49</v>
      </c>
      <c r="E3754" t="s">
        <v>35</v>
      </c>
      <c r="F3754">
        <v>3</v>
      </c>
      <c r="G3754" t="s">
        <v>38</v>
      </c>
      <c r="H3754" t="s">
        <v>2</v>
      </c>
      <c r="I3754" t="s">
        <v>51</v>
      </c>
      <c r="J3754">
        <v>718.7</v>
      </c>
    </row>
    <row r="3755" spans="1:10" x14ac:dyDescent="0.25">
      <c r="A3755">
        <v>57</v>
      </c>
      <c r="B3755">
        <v>2017</v>
      </c>
      <c r="C3755" t="s">
        <v>34</v>
      </c>
      <c r="D3755" t="s">
        <v>49</v>
      </c>
      <c r="E3755" t="s">
        <v>35</v>
      </c>
      <c r="F3755">
        <v>4</v>
      </c>
      <c r="G3755" t="s">
        <v>45</v>
      </c>
      <c r="H3755" t="s">
        <v>46</v>
      </c>
      <c r="I3755" t="s">
        <v>37</v>
      </c>
      <c r="J3755">
        <v>1009</v>
      </c>
    </row>
    <row r="3756" spans="1:10" x14ac:dyDescent="0.25">
      <c r="A3756">
        <v>57</v>
      </c>
      <c r="B3756">
        <v>2017</v>
      </c>
      <c r="C3756" t="s">
        <v>34</v>
      </c>
      <c r="D3756" t="s">
        <v>49</v>
      </c>
      <c r="E3756" t="s">
        <v>35</v>
      </c>
      <c r="F3756">
        <v>5</v>
      </c>
      <c r="G3756" t="s">
        <v>38</v>
      </c>
      <c r="H3756" t="s">
        <v>2</v>
      </c>
      <c r="I3756" t="s">
        <v>51</v>
      </c>
      <c r="J3756">
        <v>779</v>
      </c>
    </row>
    <row r="3757" spans="1:10" x14ac:dyDescent="0.25">
      <c r="A3757">
        <v>57</v>
      </c>
      <c r="B3757">
        <v>2017</v>
      </c>
      <c r="C3757" t="s">
        <v>34</v>
      </c>
      <c r="D3757" t="s">
        <v>49</v>
      </c>
      <c r="E3757" t="s">
        <v>35</v>
      </c>
      <c r="F3757">
        <v>6</v>
      </c>
      <c r="G3757" t="s">
        <v>45</v>
      </c>
      <c r="H3757" t="s">
        <v>2</v>
      </c>
      <c r="I3757" t="s">
        <v>37</v>
      </c>
      <c r="J3757">
        <v>627.9</v>
      </c>
    </row>
    <row r="3758" spans="1:10" x14ac:dyDescent="0.25">
      <c r="A3758">
        <v>57</v>
      </c>
      <c r="B3758">
        <v>2018</v>
      </c>
      <c r="C3758" t="s">
        <v>34</v>
      </c>
      <c r="D3758" t="s">
        <v>48</v>
      </c>
      <c r="E3758" t="s">
        <v>35</v>
      </c>
      <c r="F3758">
        <v>1</v>
      </c>
      <c r="G3758" t="s">
        <v>45</v>
      </c>
      <c r="H3758" t="s">
        <v>46</v>
      </c>
      <c r="I3758" t="s">
        <v>37</v>
      </c>
      <c r="J3758">
        <v>1154.7</v>
      </c>
    </row>
    <row r="3759" spans="1:10" x14ac:dyDescent="0.25">
      <c r="A3759">
        <v>57</v>
      </c>
      <c r="B3759">
        <v>2018</v>
      </c>
      <c r="C3759" t="s">
        <v>34</v>
      </c>
      <c r="D3759" t="s">
        <v>48</v>
      </c>
      <c r="E3759" t="s">
        <v>35</v>
      </c>
      <c r="F3759">
        <v>2</v>
      </c>
      <c r="G3759" t="s">
        <v>38</v>
      </c>
      <c r="H3759" t="s">
        <v>2</v>
      </c>
      <c r="I3759" t="s">
        <v>51</v>
      </c>
      <c r="J3759">
        <v>649.6</v>
      </c>
    </row>
    <row r="3760" spans="1:10" x14ac:dyDescent="0.25">
      <c r="A3760">
        <v>57</v>
      </c>
      <c r="B3760">
        <v>2018</v>
      </c>
      <c r="C3760" t="s">
        <v>34</v>
      </c>
      <c r="D3760" t="s">
        <v>48</v>
      </c>
      <c r="E3760" t="s">
        <v>35</v>
      </c>
      <c r="F3760">
        <v>3</v>
      </c>
      <c r="G3760" t="s">
        <v>45</v>
      </c>
      <c r="H3760" t="s">
        <v>2</v>
      </c>
      <c r="I3760" t="s">
        <v>37</v>
      </c>
      <c r="J3760">
        <v>908.4</v>
      </c>
    </row>
    <row r="3761" spans="1:10" x14ac:dyDescent="0.25">
      <c r="A3761">
        <v>57</v>
      </c>
      <c r="B3761">
        <v>2018</v>
      </c>
      <c r="C3761" t="s">
        <v>34</v>
      </c>
      <c r="D3761" t="s">
        <v>48</v>
      </c>
      <c r="E3761" t="s">
        <v>35</v>
      </c>
      <c r="F3761">
        <v>4</v>
      </c>
      <c r="G3761" t="s">
        <v>45</v>
      </c>
      <c r="H3761" t="s">
        <v>46</v>
      </c>
      <c r="I3761" t="s">
        <v>37</v>
      </c>
      <c r="J3761">
        <v>1182.9000000000001</v>
      </c>
    </row>
    <row r="3762" spans="1:10" x14ac:dyDescent="0.25">
      <c r="A3762">
        <v>57</v>
      </c>
      <c r="B3762">
        <v>2018</v>
      </c>
      <c r="C3762" t="s">
        <v>34</v>
      </c>
      <c r="D3762" t="s">
        <v>48</v>
      </c>
      <c r="E3762" t="s">
        <v>35</v>
      </c>
      <c r="F3762">
        <v>5</v>
      </c>
      <c r="G3762" t="s">
        <v>45</v>
      </c>
      <c r="H3762" t="s">
        <v>46</v>
      </c>
      <c r="I3762" t="s">
        <v>37</v>
      </c>
      <c r="J3762">
        <v>1168.4000000000001</v>
      </c>
    </row>
    <row r="3763" spans="1:10" x14ac:dyDescent="0.25">
      <c r="A3763">
        <v>57</v>
      </c>
      <c r="B3763">
        <v>2018</v>
      </c>
      <c r="C3763" t="s">
        <v>34</v>
      </c>
      <c r="D3763" t="s">
        <v>48</v>
      </c>
      <c r="E3763" t="s">
        <v>35</v>
      </c>
      <c r="F3763">
        <v>6</v>
      </c>
      <c r="G3763" t="s">
        <v>45</v>
      </c>
      <c r="H3763" t="s">
        <v>2</v>
      </c>
      <c r="I3763" t="s">
        <v>37</v>
      </c>
      <c r="J3763">
        <v>855.1</v>
      </c>
    </row>
    <row r="3764" spans="1:10" x14ac:dyDescent="0.25">
      <c r="A3764">
        <v>57</v>
      </c>
      <c r="B3764">
        <v>2018</v>
      </c>
      <c r="C3764" t="s">
        <v>34</v>
      </c>
      <c r="D3764" t="s">
        <v>49</v>
      </c>
      <c r="E3764" t="s">
        <v>35</v>
      </c>
      <c r="F3764">
        <v>1</v>
      </c>
      <c r="G3764" t="s">
        <v>38</v>
      </c>
      <c r="H3764" t="s">
        <v>46</v>
      </c>
      <c r="I3764" t="s">
        <v>51</v>
      </c>
      <c r="J3764">
        <v>1459.4</v>
      </c>
    </row>
    <row r="3765" spans="1:10" x14ac:dyDescent="0.25">
      <c r="A3765">
        <v>57</v>
      </c>
      <c r="B3765">
        <v>2018</v>
      </c>
      <c r="C3765" t="s">
        <v>34</v>
      </c>
      <c r="D3765" t="s">
        <v>49</v>
      </c>
      <c r="E3765" t="s">
        <v>35</v>
      </c>
      <c r="F3765">
        <v>2</v>
      </c>
      <c r="G3765" t="s">
        <v>38</v>
      </c>
      <c r="H3765" t="s">
        <v>46</v>
      </c>
      <c r="I3765" t="s">
        <v>51</v>
      </c>
      <c r="J3765">
        <v>1348.2</v>
      </c>
    </row>
    <row r="3766" spans="1:10" x14ac:dyDescent="0.25">
      <c r="A3766">
        <v>57</v>
      </c>
      <c r="B3766">
        <v>2018</v>
      </c>
      <c r="C3766" t="s">
        <v>34</v>
      </c>
      <c r="D3766" t="s">
        <v>49</v>
      </c>
      <c r="E3766" t="s">
        <v>35</v>
      </c>
      <c r="F3766">
        <v>3</v>
      </c>
      <c r="G3766" t="s">
        <v>38</v>
      </c>
      <c r="H3766" t="s">
        <v>2</v>
      </c>
      <c r="I3766" t="s">
        <v>51</v>
      </c>
      <c r="J3766">
        <v>961.8</v>
      </c>
    </row>
    <row r="3767" spans="1:10" x14ac:dyDescent="0.25">
      <c r="A3767">
        <v>57</v>
      </c>
      <c r="B3767">
        <v>2018</v>
      </c>
      <c r="C3767" t="s">
        <v>34</v>
      </c>
      <c r="D3767" t="s">
        <v>49</v>
      </c>
      <c r="E3767" t="s">
        <v>35</v>
      </c>
      <c r="F3767">
        <v>4</v>
      </c>
      <c r="G3767" t="s">
        <v>45</v>
      </c>
      <c r="H3767" t="s">
        <v>2</v>
      </c>
      <c r="I3767" t="s">
        <v>37</v>
      </c>
      <c r="J3767">
        <v>932.5</v>
      </c>
    </row>
    <row r="3768" spans="1:10" x14ac:dyDescent="0.25">
      <c r="A3768">
        <v>57</v>
      </c>
      <c r="B3768">
        <v>2018</v>
      </c>
      <c r="C3768" t="s">
        <v>34</v>
      </c>
      <c r="D3768" t="s">
        <v>49</v>
      </c>
      <c r="E3768" t="s">
        <v>35</v>
      </c>
      <c r="F3768">
        <v>5</v>
      </c>
      <c r="G3768" t="s">
        <v>45</v>
      </c>
      <c r="H3768" t="s">
        <v>46</v>
      </c>
      <c r="I3768" t="s">
        <v>51</v>
      </c>
      <c r="J3768">
        <v>1330</v>
      </c>
    </row>
    <row r="3769" spans="1:10" x14ac:dyDescent="0.25">
      <c r="A3769">
        <v>57</v>
      </c>
      <c r="B3769">
        <v>2018</v>
      </c>
      <c r="C3769" t="s">
        <v>34</v>
      </c>
      <c r="D3769" t="s">
        <v>49</v>
      </c>
      <c r="E3769" t="s">
        <v>35</v>
      </c>
      <c r="F3769">
        <v>6</v>
      </c>
      <c r="G3769" t="s">
        <v>45</v>
      </c>
      <c r="H3769" t="s">
        <v>2</v>
      </c>
      <c r="I3769" t="s">
        <v>51</v>
      </c>
      <c r="J3769">
        <v>803.6</v>
      </c>
    </row>
    <row r="3770" spans="1:10" x14ac:dyDescent="0.25">
      <c r="A3770">
        <v>58</v>
      </c>
      <c r="B3770">
        <v>2017</v>
      </c>
      <c r="C3770" t="s">
        <v>34</v>
      </c>
      <c r="D3770" t="s">
        <v>48</v>
      </c>
      <c r="E3770" t="s">
        <v>35</v>
      </c>
      <c r="F3770">
        <v>1</v>
      </c>
      <c r="G3770" t="s">
        <v>45</v>
      </c>
      <c r="H3770" t="s">
        <v>46</v>
      </c>
      <c r="I3770" t="s">
        <v>51</v>
      </c>
      <c r="J3770">
        <v>1096.4000000000001</v>
      </c>
    </row>
    <row r="3771" spans="1:10" x14ac:dyDescent="0.25">
      <c r="A3771">
        <v>58</v>
      </c>
      <c r="B3771">
        <v>2017</v>
      </c>
      <c r="C3771" t="s">
        <v>34</v>
      </c>
      <c r="D3771" t="s">
        <v>48</v>
      </c>
      <c r="E3771" t="s">
        <v>35</v>
      </c>
      <c r="F3771">
        <v>2</v>
      </c>
      <c r="G3771" t="s">
        <v>38</v>
      </c>
      <c r="H3771" t="s">
        <v>2</v>
      </c>
      <c r="I3771" t="s">
        <v>37</v>
      </c>
      <c r="J3771">
        <v>557.5</v>
      </c>
    </row>
    <row r="3772" spans="1:10" x14ac:dyDescent="0.25">
      <c r="A3772">
        <v>58</v>
      </c>
      <c r="B3772">
        <v>2017</v>
      </c>
      <c r="C3772" t="s">
        <v>34</v>
      </c>
      <c r="D3772" t="s">
        <v>48</v>
      </c>
      <c r="E3772" t="s">
        <v>35</v>
      </c>
      <c r="F3772">
        <v>3</v>
      </c>
      <c r="G3772" t="s">
        <v>38</v>
      </c>
      <c r="H3772" t="s">
        <v>46</v>
      </c>
      <c r="I3772" t="s">
        <v>37</v>
      </c>
      <c r="J3772">
        <v>1068.9000000000001</v>
      </c>
    </row>
    <row r="3773" spans="1:10" x14ac:dyDescent="0.25">
      <c r="A3773">
        <v>58</v>
      </c>
      <c r="B3773">
        <v>2017</v>
      </c>
      <c r="C3773" t="s">
        <v>34</v>
      </c>
      <c r="D3773" t="s">
        <v>48</v>
      </c>
      <c r="E3773" t="s">
        <v>35</v>
      </c>
      <c r="F3773">
        <v>4</v>
      </c>
      <c r="G3773" t="s">
        <v>38</v>
      </c>
      <c r="H3773" t="s">
        <v>2</v>
      </c>
      <c r="I3773" t="s">
        <v>37</v>
      </c>
      <c r="J3773">
        <v>635</v>
      </c>
    </row>
    <row r="3774" spans="1:10" x14ac:dyDescent="0.25">
      <c r="A3774">
        <v>58</v>
      </c>
      <c r="B3774">
        <v>2017</v>
      </c>
      <c r="C3774" t="s">
        <v>34</v>
      </c>
      <c r="D3774" t="s">
        <v>48</v>
      </c>
      <c r="E3774" t="s">
        <v>35</v>
      </c>
      <c r="F3774">
        <v>5</v>
      </c>
      <c r="G3774" t="s">
        <v>45</v>
      </c>
      <c r="H3774" t="s">
        <v>2</v>
      </c>
      <c r="I3774" t="s">
        <v>37</v>
      </c>
      <c r="J3774">
        <v>524.79999999999995</v>
      </c>
    </row>
    <row r="3775" spans="1:10" x14ac:dyDescent="0.25">
      <c r="A3775">
        <v>58</v>
      </c>
      <c r="B3775">
        <v>2017</v>
      </c>
      <c r="C3775" t="s">
        <v>34</v>
      </c>
      <c r="D3775" t="s">
        <v>48</v>
      </c>
      <c r="E3775" t="s">
        <v>35</v>
      </c>
      <c r="F3775">
        <v>6</v>
      </c>
      <c r="G3775" t="s">
        <v>45</v>
      </c>
      <c r="H3775" t="s">
        <v>2</v>
      </c>
      <c r="I3775" t="s">
        <v>37</v>
      </c>
      <c r="J3775">
        <v>588.5</v>
      </c>
    </row>
    <row r="3776" spans="1:10" x14ac:dyDescent="0.25">
      <c r="A3776">
        <v>58</v>
      </c>
      <c r="B3776">
        <v>2017</v>
      </c>
      <c r="C3776" t="s">
        <v>34</v>
      </c>
      <c r="D3776" t="s">
        <v>49</v>
      </c>
      <c r="E3776" t="s">
        <v>35</v>
      </c>
      <c r="F3776">
        <v>1</v>
      </c>
      <c r="G3776" t="s">
        <v>38</v>
      </c>
      <c r="H3776" t="s">
        <v>46</v>
      </c>
      <c r="I3776" t="s">
        <v>37</v>
      </c>
      <c r="J3776">
        <v>1120.7</v>
      </c>
    </row>
    <row r="3777" spans="1:10" x14ac:dyDescent="0.25">
      <c r="A3777">
        <v>58</v>
      </c>
      <c r="B3777">
        <v>2017</v>
      </c>
      <c r="C3777" t="s">
        <v>34</v>
      </c>
      <c r="D3777" t="s">
        <v>49</v>
      </c>
      <c r="E3777" t="s">
        <v>35</v>
      </c>
      <c r="F3777">
        <v>2</v>
      </c>
      <c r="G3777" t="s">
        <v>45</v>
      </c>
      <c r="H3777" t="s">
        <v>2</v>
      </c>
      <c r="I3777" t="s">
        <v>37</v>
      </c>
      <c r="J3777">
        <v>806.8</v>
      </c>
    </row>
    <row r="3778" spans="1:10" x14ac:dyDescent="0.25">
      <c r="A3778">
        <v>58</v>
      </c>
      <c r="B3778">
        <v>2017</v>
      </c>
      <c r="C3778" t="s">
        <v>34</v>
      </c>
      <c r="D3778" t="s">
        <v>49</v>
      </c>
      <c r="E3778" t="s">
        <v>35</v>
      </c>
      <c r="F3778">
        <v>3</v>
      </c>
      <c r="G3778" t="s">
        <v>38</v>
      </c>
      <c r="H3778" t="s">
        <v>46</v>
      </c>
      <c r="I3778" t="s">
        <v>37</v>
      </c>
      <c r="J3778">
        <v>1065.2</v>
      </c>
    </row>
    <row r="3779" spans="1:10" x14ac:dyDescent="0.25">
      <c r="A3779">
        <v>58</v>
      </c>
      <c r="B3779">
        <v>2017</v>
      </c>
      <c r="C3779" t="s">
        <v>34</v>
      </c>
      <c r="D3779" t="s">
        <v>49</v>
      </c>
      <c r="E3779" t="s">
        <v>35</v>
      </c>
      <c r="F3779">
        <v>4</v>
      </c>
      <c r="G3779" t="s">
        <v>38</v>
      </c>
      <c r="H3779" t="s">
        <v>2</v>
      </c>
      <c r="I3779" t="s">
        <v>37</v>
      </c>
      <c r="J3779">
        <v>635.29999999999995</v>
      </c>
    </row>
    <row r="3780" spans="1:10" x14ac:dyDescent="0.25">
      <c r="A3780">
        <v>58</v>
      </c>
      <c r="B3780">
        <v>2017</v>
      </c>
      <c r="C3780" t="s">
        <v>34</v>
      </c>
      <c r="D3780" t="s">
        <v>49</v>
      </c>
      <c r="E3780" t="s">
        <v>35</v>
      </c>
      <c r="F3780">
        <v>5</v>
      </c>
      <c r="G3780" t="s">
        <v>38</v>
      </c>
      <c r="H3780" t="s">
        <v>2</v>
      </c>
      <c r="I3780" t="s">
        <v>51</v>
      </c>
      <c r="J3780">
        <v>680.6</v>
      </c>
    </row>
    <row r="3781" spans="1:10" x14ac:dyDescent="0.25">
      <c r="A3781">
        <v>58</v>
      </c>
      <c r="B3781">
        <v>2017</v>
      </c>
      <c r="C3781" t="s">
        <v>34</v>
      </c>
      <c r="D3781" t="s">
        <v>49</v>
      </c>
      <c r="E3781" t="s">
        <v>35</v>
      </c>
      <c r="F3781">
        <v>6</v>
      </c>
      <c r="G3781" t="s">
        <v>38</v>
      </c>
      <c r="H3781" t="s">
        <v>2</v>
      </c>
      <c r="I3781" t="s">
        <v>51</v>
      </c>
      <c r="J3781">
        <v>703.7</v>
      </c>
    </row>
    <row r="3782" spans="1:10" x14ac:dyDescent="0.25">
      <c r="A3782">
        <v>58</v>
      </c>
      <c r="B3782">
        <v>2018</v>
      </c>
      <c r="C3782" t="s">
        <v>34</v>
      </c>
      <c r="D3782" t="s">
        <v>48</v>
      </c>
      <c r="E3782" t="s">
        <v>35</v>
      </c>
      <c r="F3782">
        <v>1</v>
      </c>
      <c r="G3782" t="s">
        <v>45</v>
      </c>
      <c r="H3782" t="s">
        <v>46</v>
      </c>
      <c r="I3782" t="s">
        <v>51</v>
      </c>
      <c r="J3782">
        <v>1179.8</v>
      </c>
    </row>
    <row r="3783" spans="1:10" x14ac:dyDescent="0.25">
      <c r="A3783">
        <v>58</v>
      </c>
      <c r="B3783">
        <v>2018</v>
      </c>
      <c r="C3783" t="s">
        <v>34</v>
      </c>
      <c r="D3783" t="s">
        <v>48</v>
      </c>
      <c r="E3783" t="s">
        <v>35</v>
      </c>
      <c r="F3783">
        <v>2</v>
      </c>
      <c r="G3783" t="s">
        <v>38</v>
      </c>
      <c r="H3783" t="s">
        <v>46</v>
      </c>
      <c r="I3783" t="s">
        <v>37</v>
      </c>
      <c r="J3783">
        <v>1283.7</v>
      </c>
    </row>
    <row r="3784" spans="1:10" x14ac:dyDescent="0.25">
      <c r="A3784">
        <v>58</v>
      </c>
      <c r="B3784">
        <v>2018</v>
      </c>
      <c r="C3784" t="s">
        <v>34</v>
      </c>
      <c r="D3784" t="s">
        <v>48</v>
      </c>
      <c r="E3784" t="s">
        <v>35</v>
      </c>
      <c r="F3784">
        <v>3</v>
      </c>
      <c r="G3784" t="s">
        <v>38</v>
      </c>
      <c r="H3784" t="s">
        <v>46</v>
      </c>
      <c r="I3784" t="s">
        <v>51</v>
      </c>
      <c r="J3784">
        <v>1267.8</v>
      </c>
    </row>
    <row r="3785" spans="1:10" x14ac:dyDescent="0.25">
      <c r="A3785">
        <v>58</v>
      </c>
      <c r="B3785">
        <v>2018</v>
      </c>
      <c r="C3785" t="s">
        <v>34</v>
      </c>
      <c r="D3785" t="s">
        <v>48</v>
      </c>
      <c r="E3785" t="s">
        <v>35</v>
      </c>
      <c r="F3785">
        <v>4</v>
      </c>
      <c r="G3785" t="s">
        <v>38</v>
      </c>
      <c r="H3785" t="s">
        <v>46</v>
      </c>
      <c r="I3785" t="s">
        <v>51</v>
      </c>
      <c r="J3785">
        <v>1183.2</v>
      </c>
    </row>
    <row r="3786" spans="1:10" x14ac:dyDescent="0.25">
      <c r="A3786">
        <v>58</v>
      </c>
      <c r="B3786">
        <v>2018</v>
      </c>
      <c r="C3786" t="s">
        <v>34</v>
      </c>
      <c r="D3786" t="s">
        <v>48</v>
      </c>
      <c r="E3786" t="s">
        <v>35</v>
      </c>
      <c r="F3786">
        <v>5</v>
      </c>
      <c r="G3786" t="s">
        <v>45</v>
      </c>
      <c r="H3786" t="s">
        <v>46</v>
      </c>
      <c r="I3786" t="s">
        <v>37</v>
      </c>
      <c r="J3786">
        <v>1224.8</v>
      </c>
    </row>
    <row r="3787" spans="1:10" x14ac:dyDescent="0.25">
      <c r="A3787">
        <v>58</v>
      </c>
      <c r="B3787">
        <v>2018</v>
      </c>
      <c r="C3787" t="s">
        <v>34</v>
      </c>
      <c r="D3787" t="s">
        <v>48</v>
      </c>
      <c r="E3787" t="s">
        <v>35</v>
      </c>
      <c r="F3787">
        <v>6</v>
      </c>
      <c r="G3787" t="s">
        <v>38</v>
      </c>
      <c r="H3787" t="s">
        <v>46</v>
      </c>
      <c r="I3787" t="s">
        <v>37</v>
      </c>
      <c r="J3787">
        <v>1054.2</v>
      </c>
    </row>
    <row r="3788" spans="1:10" x14ac:dyDescent="0.25">
      <c r="A3788">
        <v>58</v>
      </c>
      <c r="B3788">
        <v>2018</v>
      </c>
      <c r="C3788" t="s">
        <v>34</v>
      </c>
      <c r="D3788" t="s">
        <v>49</v>
      </c>
      <c r="E3788" t="s">
        <v>35</v>
      </c>
      <c r="F3788">
        <v>1</v>
      </c>
      <c r="G3788" t="s">
        <v>45</v>
      </c>
      <c r="H3788" t="s">
        <v>2</v>
      </c>
      <c r="I3788" t="s">
        <v>51</v>
      </c>
      <c r="J3788">
        <v>949.5</v>
      </c>
    </row>
    <row r="3789" spans="1:10" x14ac:dyDescent="0.25">
      <c r="A3789">
        <v>58</v>
      </c>
      <c r="B3789">
        <v>2018</v>
      </c>
      <c r="C3789" t="s">
        <v>34</v>
      </c>
      <c r="D3789" t="s">
        <v>49</v>
      </c>
      <c r="E3789" t="s">
        <v>35</v>
      </c>
      <c r="F3789">
        <v>2</v>
      </c>
      <c r="G3789" t="s">
        <v>38</v>
      </c>
      <c r="H3789" t="s">
        <v>46</v>
      </c>
      <c r="I3789" t="s">
        <v>37</v>
      </c>
      <c r="J3789">
        <v>1360.5</v>
      </c>
    </row>
    <row r="3790" spans="1:10" x14ac:dyDescent="0.25">
      <c r="A3790">
        <v>58</v>
      </c>
      <c r="B3790">
        <v>2018</v>
      </c>
      <c r="C3790" t="s">
        <v>34</v>
      </c>
      <c r="D3790" t="s">
        <v>49</v>
      </c>
      <c r="E3790" t="s">
        <v>35</v>
      </c>
      <c r="F3790">
        <v>3</v>
      </c>
      <c r="G3790" t="s">
        <v>38</v>
      </c>
      <c r="H3790" t="s">
        <v>2</v>
      </c>
      <c r="I3790" t="s">
        <v>51</v>
      </c>
      <c r="J3790">
        <v>906.2</v>
      </c>
    </row>
    <row r="3791" spans="1:10" x14ac:dyDescent="0.25">
      <c r="A3791">
        <v>58</v>
      </c>
      <c r="B3791">
        <v>2018</v>
      </c>
      <c r="C3791" t="s">
        <v>34</v>
      </c>
      <c r="D3791" t="s">
        <v>49</v>
      </c>
      <c r="E3791" t="s">
        <v>35</v>
      </c>
      <c r="F3791">
        <v>4</v>
      </c>
      <c r="G3791" t="s">
        <v>45</v>
      </c>
      <c r="H3791" t="s">
        <v>2</v>
      </c>
      <c r="I3791" t="s">
        <v>51</v>
      </c>
      <c r="J3791">
        <v>897.2</v>
      </c>
    </row>
    <row r="3792" spans="1:10" x14ac:dyDescent="0.25">
      <c r="A3792">
        <v>58</v>
      </c>
      <c r="B3792">
        <v>2018</v>
      </c>
      <c r="C3792" t="s">
        <v>34</v>
      </c>
      <c r="D3792" t="s">
        <v>49</v>
      </c>
      <c r="E3792" t="s">
        <v>35</v>
      </c>
      <c r="F3792">
        <v>5</v>
      </c>
      <c r="G3792" t="s">
        <v>38</v>
      </c>
      <c r="H3792" t="s">
        <v>46</v>
      </c>
      <c r="I3792" t="s">
        <v>37</v>
      </c>
      <c r="J3792">
        <v>1263.2</v>
      </c>
    </row>
    <row r="3793" spans="1:10" x14ac:dyDescent="0.25">
      <c r="A3793">
        <v>58</v>
      </c>
      <c r="B3793">
        <v>2018</v>
      </c>
      <c r="C3793" t="s">
        <v>34</v>
      </c>
      <c r="D3793" t="s">
        <v>49</v>
      </c>
      <c r="E3793" t="s">
        <v>35</v>
      </c>
      <c r="F3793">
        <v>6</v>
      </c>
      <c r="G3793" t="s">
        <v>45</v>
      </c>
      <c r="H3793" t="s">
        <v>2</v>
      </c>
      <c r="I3793" t="s">
        <v>37</v>
      </c>
      <c r="J3793">
        <v>802.4</v>
      </c>
    </row>
    <row r="3794" spans="1:10" x14ac:dyDescent="0.25">
      <c r="A3794">
        <v>59</v>
      </c>
      <c r="B3794">
        <v>2017</v>
      </c>
      <c r="C3794" t="s">
        <v>34</v>
      </c>
      <c r="D3794" t="s">
        <v>48</v>
      </c>
      <c r="E3794" t="s">
        <v>35</v>
      </c>
      <c r="F3794">
        <v>1</v>
      </c>
      <c r="G3794" t="s">
        <v>45</v>
      </c>
      <c r="H3794" t="s">
        <v>2</v>
      </c>
      <c r="I3794" t="s">
        <v>51</v>
      </c>
      <c r="J3794">
        <v>680.1</v>
      </c>
    </row>
    <row r="3795" spans="1:10" x14ac:dyDescent="0.25">
      <c r="A3795">
        <v>59</v>
      </c>
      <c r="B3795">
        <v>2017</v>
      </c>
      <c r="C3795" t="s">
        <v>34</v>
      </c>
      <c r="D3795" t="s">
        <v>48</v>
      </c>
      <c r="E3795" t="s">
        <v>35</v>
      </c>
      <c r="F3795">
        <v>2</v>
      </c>
      <c r="G3795" t="s">
        <v>38</v>
      </c>
      <c r="H3795" t="s">
        <v>46</v>
      </c>
      <c r="I3795" t="s">
        <v>37</v>
      </c>
      <c r="J3795">
        <v>963.2</v>
      </c>
    </row>
    <row r="3796" spans="1:10" x14ac:dyDescent="0.25">
      <c r="A3796">
        <v>59</v>
      </c>
      <c r="B3796">
        <v>2017</v>
      </c>
      <c r="C3796" t="s">
        <v>34</v>
      </c>
      <c r="D3796" t="s">
        <v>48</v>
      </c>
      <c r="E3796" t="s">
        <v>35</v>
      </c>
      <c r="F3796">
        <v>3</v>
      </c>
      <c r="G3796" t="s">
        <v>38</v>
      </c>
      <c r="H3796" t="s">
        <v>46</v>
      </c>
      <c r="I3796" t="s">
        <v>51</v>
      </c>
      <c r="J3796">
        <v>1094.0999999999999</v>
      </c>
    </row>
    <row r="3797" spans="1:10" x14ac:dyDescent="0.25">
      <c r="A3797">
        <v>59</v>
      </c>
      <c r="B3797">
        <v>2017</v>
      </c>
      <c r="C3797" t="s">
        <v>34</v>
      </c>
      <c r="D3797" t="s">
        <v>48</v>
      </c>
      <c r="E3797" t="s">
        <v>35</v>
      </c>
      <c r="F3797">
        <v>4</v>
      </c>
      <c r="G3797" t="s">
        <v>45</v>
      </c>
      <c r="H3797" t="s">
        <v>2</v>
      </c>
      <c r="I3797" t="s">
        <v>51</v>
      </c>
      <c r="J3797">
        <v>449.8</v>
      </c>
    </row>
    <row r="3798" spans="1:10" x14ac:dyDescent="0.25">
      <c r="A3798">
        <v>59</v>
      </c>
      <c r="B3798">
        <v>2017</v>
      </c>
      <c r="C3798" t="s">
        <v>34</v>
      </c>
      <c r="D3798" t="s">
        <v>48</v>
      </c>
      <c r="E3798" t="s">
        <v>35</v>
      </c>
      <c r="F3798">
        <v>5</v>
      </c>
      <c r="G3798" t="s">
        <v>38</v>
      </c>
      <c r="H3798" t="s">
        <v>46</v>
      </c>
      <c r="I3798" t="s">
        <v>37</v>
      </c>
      <c r="J3798">
        <v>1020.3</v>
      </c>
    </row>
    <row r="3799" spans="1:10" x14ac:dyDescent="0.25">
      <c r="A3799">
        <v>59</v>
      </c>
      <c r="B3799">
        <v>2017</v>
      </c>
      <c r="C3799" t="s">
        <v>34</v>
      </c>
      <c r="D3799" t="s">
        <v>48</v>
      </c>
      <c r="E3799" t="s">
        <v>35</v>
      </c>
      <c r="F3799">
        <v>6</v>
      </c>
      <c r="G3799" t="s">
        <v>45</v>
      </c>
      <c r="H3799" t="s">
        <v>2</v>
      </c>
      <c r="I3799" t="s">
        <v>51</v>
      </c>
      <c r="J3799">
        <v>669.4</v>
      </c>
    </row>
    <row r="3800" spans="1:10" x14ac:dyDescent="0.25">
      <c r="A3800">
        <v>59</v>
      </c>
      <c r="B3800">
        <v>2017</v>
      </c>
      <c r="C3800" t="s">
        <v>34</v>
      </c>
      <c r="D3800" t="s">
        <v>49</v>
      </c>
      <c r="E3800" t="s">
        <v>35</v>
      </c>
      <c r="F3800">
        <v>1</v>
      </c>
      <c r="G3800" t="s">
        <v>38</v>
      </c>
      <c r="H3800" t="s">
        <v>46</v>
      </c>
      <c r="I3800" t="s">
        <v>51</v>
      </c>
      <c r="J3800">
        <v>1013.5</v>
      </c>
    </row>
    <row r="3801" spans="1:10" x14ac:dyDescent="0.25">
      <c r="A3801">
        <v>59</v>
      </c>
      <c r="B3801">
        <v>2017</v>
      </c>
      <c r="C3801" t="s">
        <v>34</v>
      </c>
      <c r="D3801" t="s">
        <v>49</v>
      </c>
      <c r="E3801" t="s">
        <v>35</v>
      </c>
      <c r="F3801">
        <v>2</v>
      </c>
      <c r="G3801" t="s">
        <v>45</v>
      </c>
      <c r="H3801" t="s">
        <v>46</v>
      </c>
      <c r="I3801" t="s">
        <v>37</v>
      </c>
      <c r="J3801">
        <v>1101.8</v>
      </c>
    </row>
    <row r="3802" spans="1:10" x14ac:dyDescent="0.25">
      <c r="A3802">
        <v>59</v>
      </c>
      <c r="B3802">
        <v>2017</v>
      </c>
      <c r="C3802" t="s">
        <v>34</v>
      </c>
      <c r="D3802" t="s">
        <v>49</v>
      </c>
      <c r="E3802" t="s">
        <v>35</v>
      </c>
      <c r="F3802">
        <v>3</v>
      </c>
      <c r="G3802" t="s">
        <v>45</v>
      </c>
      <c r="H3802" t="s">
        <v>46</v>
      </c>
      <c r="I3802" t="s">
        <v>37</v>
      </c>
      <c r="J3802">
        <v>964.3</v>
      </c>
    </row>
    <row r="3803" spans="1:10" x14ac:dyDescent="0.25">
      <c r="A3803">
        <v>59</v>
      </c>
      <c r="B3803">
        <v>2017</v>
      </c>
      <c r="C3803" t="s">
        <v>34</v>
      </c>
      <c r="D3803" t="s">
        <v>49</v>
      </c>
      <c r="E3803" t="s">
        <v>35</v>
      </c>
      <c r="F3803">
        <v>4</v>
      </c>
      <c r="G3803" t="s">
        <v>45</v>
      </c>
      <c r="H3803" t="s">
        <v>2</v>
      </c>
      <c r="I3803" t="s">
        <v>37</v>
      </c>
      <c r="J3803">
        <v>715.8</v>
      </c>
    </row>
    <row r="3804" spans="1:10" x14ac:dyDescent="0.25">
      <c r="A3804">
        <v>59</v>
      </c>
      <c r="B3804">
        <v>2017</v>
      </c>
      <c r="C3804" t="s">
        <v>34</v>
      </c>
      <c r="D3804" t="s">
        <v>49</v>
      </c>
      <c r="E3804" t="s">
        <v>35</v>
      </c>
      <c r="F3804">
        <v>5</v>
      </c>
      <c r="G3804" t="s">
        <v>38</v>
      </c>
      <c r="H3804" t="s">
        <v>2</v>
      </c>
      <c r="I3804" t="s">
        <v>37</v>
      </c>
      <c r="J3804">
        <v>787.5</v>
      </c>
    </row>
    <row r="3805" spans="1:10" x14ac:dyDescent="0.25">
      <c r="A3805">
        <v>59</v>
      </c>
      <c r="B3805">
        <v>2017</v>
      </c>
      <c r="C3805" t="s">
        <v>34</v>
      </c>
      <c r="D3805" t="s">
        <v>49</v>
      </c>
      <c r="E3805" t="s">
        <v>35</v>
      </c>
      <c r="F3805">
        <v>6</v>
      </c>
      <c r="G3805" t="s">
        <v>45</v>
      </c>
      <c r="H3805" t="s">
        <v>2</v>
      </c>
      <c r="I3805" t="s">
        <v>51</v>
      </c>
      <c r="J3805">
        <v>750.3</v>
      </c>
    </row>
    <row r="3806" spans="1:10" x14ac:dyDescent="0.25">
      <c r="A3806">
        <v>59</v>
      </c>
      <c r="B3806">
        <v>2018</v>
      </c>
      <c r="C3806" t="s">
        <v>34</v>
      </c>
      <c r="D3806" t="s">
        <v>48</v>
      </c>
      <c r="E3806" t="s">
        <v>35</v>
      </c>
      <c r="F3806">
        <v>1</v>
      </c>
      <c r="G3806" t="s">
        <v>38</v>
      </c>
      <c r="H3806" t="s">
        <v>46</v>
      </c>
      <c r="I3806" t="s">
        <v>37</v>
      </c>
      <c r="J3806">
        <v>1228.2</v>
      </c>
    </row>
    <row r="3807" spans="1:10" x14ac:dyDescent="0.25">
      <c r="A3807">
        <v>59</v>
      </c>
      <c r="B3807">
        <v>2018</v>
      </c>
      <c r="C3807" t="s">
        <v>34</v>
      </c>
      <c r="D3807" t="s">
        <v>48</v>
      </c>
      <c r="E3807" t="s">
        <v>35</v>
      </c>
      <c r="F3807">
        <v>2</v>
      </c>
      <c r="G3807" t="s">
        <v>38</v>
      </c>
      <c r="H3807" t="s">
        <v>2</v>
      </c>
      <c r="I3807" t="s">
        <v>51</v>
      </c>
      <c r="J3807">
        <v>783.2</v>
      </c>
    </row>
    <row r="3808" spans="1:10" x14ac:dyDescent="0.25">
      <c r="A3808">
        <v>59</v>
      </c>
      <c r="B3808">
        <v>2018</v>
      </c>
      <c r="C3808" t="s">
        <v>34</v>
      </c>
      <c r="D3808" t="s">
        <v>48</v>
      </c>
      <c r="E3808" t="s">
        <v>35</v>
      </c>
      <c r="F3808">
        <v>3</v>
      </c>
      <c r="G3808" t="s">
        <v>38</v>
      </c>
      <c r="H3808" t="s">
        <v>46</v>
      </c>
      <c r="I3808" t="s">
        <v>51</v>
      </c>
      <c r="J3808">
        <v>1157.5999999999999</v>
      </c>
    </row>
    <row r="3809" spans="1:10" x14ac:dyDescent="0.25">
      <c r="A3809">
        <v>59</v>
      </c>
      <c r="B3809">
        <v>2018</v>
      </c>
      <c r="C3809" t="s">
        <v>34</v>
      </c>
      <c r="D3809" t="s">
        <v>48</v>
      </c>
      <c r="E3809" t="s">
        <v>35</v>
      </c>
      <c r="F3809">
        <v>4</v>
      </c>
      <c r="G3809" t="s">
        <v>38</v>
      </c>
      <c r="H3809" t="s">
        <v>46</v>
      </c>
      <c r="I3809" t="s">
        <v>37</v>
      </c>
      <c r="J3809">
        <v>1131.8</v>
      </c>
    </row>
    <row r="3810" spans="1:10" x14ac:dyDescent="0.25">
      <c r="A3810">
        <v>59</v>
      </c>
      <c r="B3810">
        <v>2018</v>
      </c>
      <c r="C3810" t="s">
        <v>34</v>
      </c>
      <c r="D3810" t="s">
        <v>48</v>
      </c>
      <c r="E3810" t="s">
        <v>35</v>
      </c>
      <c r="F3810">
        <v>5</v>
      </c>
      <c r="G3810" t="s">
        <v>38</v>
      </c>
      <c r="H3810" t="s">
        <v>46</v>
      </c>
      <c r="I3810" t="s">
        <v>37</v>
      </c>
      <c r="J3810">
        <v>1135.5</v>
      </c>
    </row>
    <row r="3811" spans="1:10" x14ac:dyDescent="0.25">
      <c r="A3811">
        <v>59</v>
      </c>
      <c r="B3811">
        <v>2018</v>
      </c>
      <c r="C3811" t="s">
        <v>34</v>
      </c>
      <c r="D3811" t="s">
        <v>48</v>
      </c>
      <c r="E3811" t="s">
        <v>35</v>
      </c>
      <c r="F3811">
        <v>6</v>
      </c>
      <c r="G3811" t="s">
        <v>38</v>
      </c>
      <c r="H3811" t="s">
        <v>46</v>
      </c>
      <c r="I3811" t="s">
        <v>51</v>
      </c>
      <c r="J3811">
        <v>1175.5</v>
      </c>
    </row>
    <row r="3812" spans="1:10" x14ac:dyDescent="0.25">
      <c r="A3812">
        <v>59</v>
      </c>
      <c r="B3812">
        <v>2018</v>
      </c>
      <c r="C3812" t="s">
        <v>34</v>
      </c>
      <c r="D3812" t="s">
        <v>49</v>
      </c>
      <c r="E3812" t="s">
        <v>35</v>
      </c>
      <c r="F3812">
        <v>1</v>
      </c>
      <c r="G3812" t="s">
        <v>45</v>
      </c>
      <c r="H3812" t="s">
        <v>46</v>
      </c>
      <c r="I3812" t="s">
        <v>37</v>
      </c>
      <c r="J3812">
        <v>1345</v>
      </c>
    </row>
    <row r="3813" spans="1:10" x14ac:dyDescent="0.25">
      <c r="A3813">
        <v>59</v>
      </c>
      <c r="B3813">
        <v>2018</v>
      </c>
      <c r="C3813" t="s">
        <v>34</v>
      </c>
      <c r="D3813" t="s">
        <v>49</v>
      </c>
      <c r="E3813" t="s">
        <v>35</v>
      </c>
      <c r="F3813">
        <v>2</v>
      </c>
      <c r="G3813" t="s">
        <v>45</v>
      </c>
      <c r="H3813" t="s">
        <v>46</v>
      </c>
      <c r="I3813" t="s">
        <v>37</v>
      </c>
      <c r="J3813">
        <v>1299.9000000000001</v>
      </c>
    </row>
    <row r="3814" spans="1:10" x14ac:dyDescent="0.25">
      <c r="A3814">
        <v>59</v>
      </c>
      <c r="B3814">
        <v>2018</v>
      </c>
      <c r="C3814" t="s">
        <v>34</v>
      </c>
      <c r="D3814" t="s">
        <v>49</v>
      </c>
      <c r="E3814" t="s">
        <v>35</v>
      </c>
      <c r="F3814">
        <v>3</v>
      </c>
      <c r="G3814" t="s">
        <v>38</v>
      </c>
      <c r="H3814" t="s">
        <v>2</v>
      </c>
      <c r="I3814" t="s">
        <v>51</v>
      </c>
      <c r="J3814">
        <v>935.9</v>
      </c>
    </row>
    <row r="3815" spans="1:10" x14ac:dyDescent="0.25">
      <c r="A3815">
        <v>59</v>
      </c>
      <c r="B3815">
        <v>2018</v>
      </c>
      <c r="C3815" t="s">
        <v>34</v>
      </c>
      <c r="D3815" t="s">
        <v>49</v>
      </c>
      <c r="E3815" t="s">
        <v>35</v>
      </c>
      <c r="F3815">
        <v>4</v>
      </c>
      <c r="G3815" t="s">
        <v>38</v>
      </c>
      <c r="H3815" t="s">
        <v>46</v>
      </c>
      <c r="I3815" t="s">
        <v>37</v>
      </c>
      <c r="J3815">
        <v>1358.6</v>
      </c>
    </row>
    <row r="3816" spans="1:10" x14ac:dyDescent="0.25">
      <c r="A3816">
        <v>59</v>
      </c>
      <c r="B3816">
        <v>2018</v>
      </c>
      <c r="C3816" t="s">
        <v>34</v>
      </c>
      <c r="D3816" t="s">
        <v>49</v>
      </c>
      <c r="E3816" t="s">
        <v>35</v>
      </c>
      <c r="F3816">
        <v>5</v>
      </c>
      <c r="G3816" t="s">
        <v>45</v>
      </c>
      <c r="H3816" t="s">
        <v>2</v>
      </c>
      <c r="I3816" t="s">
        <v>51</v>
      </c>
      <c r="J3816">
        <v>970.8</v>
      </c>
    </row>
    <row r="3817" spans="1:10" x14ac:dyDescent="0.25">
      <c r="A3817">
        <v>59</v>
      </c>
      <c r="B3817">
        <v>2018</v>
      </c>
      <c r="C3817" t="s">
        <v>34</v>
      </c>
      <c r="D3817" t="s">
        <v>49</v>
      </c>
      <c r="E3817" t="s">
        <v>35</v>
      </c>
      <c r="F3817">
        <v>6</v>
      </c>
      <c r="G3817" t="s">
        <v>45</v>
      </c>
      <c r="H3817" t="s">
        <v>2</v>
      </c>
      <c r="I3817" t="s">
        <v>51</v>
      </c>
      <c r="J3817">
        <v>927.7</v>
      </c>
    </row>
    <row r="3818" spans="1:10" x14ac:dyDescent="0.25">
      <c r="A3818">
        <v>60</v>
      </c>
      <c r="B3818">
        <v>2017</v>
      </c>
      <c r="C3818" t="s">
        <v>34</v>
      </c>
      <c r="D3818" t="s">
        <v>48</v>
      </c>
      <c r="E3818" t="s">
        <v>35</v>
      </c>
      <c r="F3818">
        <v>1</v>
      </c>
      <c r="G3818" t="s">
        <v>45</v>
      </c>
      <c r="H3818" t="s">
        <v>2</v>
      </c>
      <c r="I3818" t="s">
        <v>37</v>
      </c>
      <c r="J3818">
        <v>574.6</v>
      </c>
    </row>
    <row r="3819" spans="1:10" x14ac:dyDescent="0.25">
      <c r="A3819">
        <v>60</v>
      </c>
      <c r="B3819">
        <v>2017</v>
      </c>
      <c r="C3819" t="s">
        <v>34</v>
      </c>
      <c r="D3819" t="s">
        <v>48</v>
      </c>
      <c r="E3819" t="s">
        <v>35</v>
      </c>
      <c r="F3819">
        <v>2</v>
      </c>
      <c r="G3819" t="s">
        <v>45</v>
      </c>
      <c r="H3819" t="s">
        <v>2</v>
      </c>
      <c r="I3819" t="s">
        <v>37</v>
      </c>
      <c r="J3819">
        <v>539.20000000000005</v>
      </c>
    </row>
    <row r="3820" spans="1:10" x14ac:dyDescent="0.25">
      <c r="A3820">
        <v>60</v>
      </c>
      <c r="B3820">
        <v>2017</v>
      </c>
      <c r="C3820" t="s">
        <v>34</v>
      </c>
      <c r="D3820" t="s">
        <v>48</v>
      </c>
      <c r="E3820" t="s">
        <v>35</v>
      </c>
      <c r="F3820">
        <v>3</v>
      </c>
      <c r="G3820" t="s">
        <v>45</v>
      </c>
      <c r="H3820" t="s">
        <v>46</v>
      </c>
      <c r="I3820" t="s">
        <v>37</v>
      </c>
      <c r="J3820">
        <v>994.2</v>
      </c>
    </row>
    <row r="3821" spans="1:10" x14ac:dyDescent="0.25">
      <c r="A3821">
        <v>60</v>
      </c>
      <c r="B3821">
        <v>2017</v>
      </c>
      <c r="C3821" t="s">
        <v>34</v>
      </c>
      <c r="D3821" t="s">
        <v>48</v>
      </c>
      <c r="E3821" t="s">
        <v>35</v>
      </c>
      <c r="F3821">
        <v>4</v>
      </c>
      <c r="G3821" t="s">
        <v>38</v>
      </c>
      <c r="H3821" t="s">
        <v>46</v>
      </c>
      <c r="I3821" t="s">
        <v>51</v>
      </c>
      <c r="J3821">
        <v>1064.8</v>
      </c>
    </row>
    <row r="3822" spans="1:10" x14ac:dyDescent="0.25">
      <c r="A3822">
        <v>60</v>
      </c>
      <c r="B3822">
        <v>2017</v>
      </c>
      <c r="C3822" t="s">
        <v>34</v>
      </c>
      <c r="D3822" t="s">
        <v>48</v>
      </c>
      <c r="E3822" t="s">
        <v>35</v>
      </c>
      <c r="F3822">
        <v>5</v>
      </c>
      <c r="G3822" t="s">
        <v>38</v>
      </c>
      <c r="H3822" t="s">
        <v>2</v>
      </c>
      <c r="I3822" t="s">
        <v>51</v>
      </c>
      <c r="J3822">
        <v>650.5</v>
      </c>
    </row>
    <row r="3823" spans="1:10" x14ac:dyDescent="0.25">
      <c r="A3823">
        <v>60</v>
      </c>
      <c r="B3823">
        <v>2017</v>
      </c>
      <c r="C3823" t="s">
        <v>34</v>
      </c>
      <c r="D3823" t="s">
        <v>48</v>
      </c>
      <c r="E3823" t="s">
        <v>35</v>
      </c>
      <c r="F3823">
        <v>6</v>
      </c>
      <c r="G3823" t="s">
        <v>45</v>
      </c>
      <c r="H3823" t="s">
        <v>2</v>
      </c>
      <c r="I3823" t="s">
        <v>51</v>
      </c>
      <c r="J3823">
        <v>593.9</v>
      </c>
    </row>
    <row r="3824" spans="1:10" x14ac:dyDescent="0.25">
      <c r="A3824">
        <v>60</v>
      </c>
      <c r="B3824">
        <v>2017</v>
      </c>
      <c r="C3824" t="s">
        <v>34</v>
      </c>
      <c r="D3824" t="s">
        <v>49</v>
      </c>
      <c r="E3824" t="s">
        <v>35</v>
      </c>
      <c r="F3824">
        <v>1</v>
      </c>
      <c r="G3824" t="s">
        <v>45</v>
      </c>
      <c r="H3824" t="s">
        <v>2</v>
      </c>
      <c r="I3824" t="s">
        <v>51</v>
      </c>
      <c r="J3824">
        <v>758</v>
      </c>
    </row>
    <row r="3825" spans="1:10" x14ac:dyDescent="0.25">
      <c r="A3825">
        <v>60</v>
      </c>
      <c r="B3825">
        <v>2017</v>
      </c>
      <c r="C3825" t="s">
        <v>34</v>
      </c>
      <c r="D3825" t="s">
        <v>49</v>
      </c>
      <c r="E3825" t="s">
        <v>35</v>
      </c>
      <c r="F3825">
        <v>2</v>
      </c>
      <c r="G3825" t="s">
        <v>45</v>
      </c>
      <c r="H3825" t="s">
        <v>2</v>
      </c>
      <c r="I3825" t="s">
        <v>51</v>
      </c>
      <c r="J3825">
        <v>686.3</v>
      </c>
    </row>
    <row r="3826" spans="1:10" x14ac:dyDescent="0.25">
      <c r="A3826">
        <v>60</v>
      </c>
      <c r="B3826">
        <v>2017</v>
      </c>
      <c r="C3826" t="s">
        <v>34</v>
      </c>
      <c r="D3826" t="s">
        <v>49</v>
      </c>
      <c r="E3826" t="s">
        <v>35</v>
      </c>
      <c r="F3826">
        <v>3</v>
      </c>
      <c r="G3826" t="s">
        <v>38</v>
      </c>
      <c r="H3826" t="s">
        <v>2</v>
      </c>
      <c r="I3826" t="s">
        <v>37</v>
      </c>
      <c r="J3826">
        <v>716</v>
      </c>
    </row>
    <row r="3827" spans="1:10" x14ac:dyDescent="0.25">
      <c r="A3827">
        <v>60</v>
      </c>
      <c r="B3827">
        <v>2017</v>
      </c>
      <c r="C3827" t="s">
        <v>34</v>
      </c>
      <c r="D3827" t="s">
        <v>49</v>
      </c>
      <c r="E3827" t="s">
        <v>35</v>
      </c>
      <c r="F3827">
        <v>4</v>
      </c>
      <c r="G3827" t="s">
        <v>45</v>
      </c>
      <c r="H3827" t="s">
        <v>46</v>
      </c>
      <c r="I3827" t="s">
        <v>37</v>
      </c>
      <c r="J3827">
        <v>1123.9000000000001</v>
      </c>
    </row>
    <row r="3828" spans="1:10" x14ac:dyDescent="0.25">
      <c r="A3828">
        <v>60</v>
      </c>
      <c r="B3828">
        <v>2017</v>
      </c>
      <c r="C3828" t="s">
        <v>34</v>
      </c>
      <c r="D3828" t="s">
        <v>49</v>
      </c>
      <c r="E3828" t="s">
        <v>35</v>
      </c>
      <c r="F3828">
        <v>5</v>
      </c>
      <c r="G3828" t="s">
        <v>38</v>
      </c>
      <c r="H3828" t="s">
        <v>46</v>
      </c>
      <c r="I3828" t="s">
        <v>51</v>
      </c>
      <c r="J3828">
        <v>1018.8</v>
      </c>
    </row>
    <row r="3829" spans="1:10" x14ac:dyDescent="0.25">
      <c r="A3829">
        <v>60</v>
      </c>
      <c r="B3829">
        <v>2017</v>
      </c>
      <c r="C3829" t="s">
        <v>34</v>
      </c>
      <c r="D3829" t="s">
        <v>49</v>
      </c>
      <c r="E3829" t="s">
        <v>35</v>
      </c>
      <c r="F3829">
        <v>6</v>
      </c>
      <c r="G3829" t="s">
        <v>45</v>
      </c>
      <c r="H3829" t="s">
        <v>2</v>
      </c>
      <c r="I3829" t="s">
        <v>37</v>
      </c>
      <c r="J3829">
        <v>636.9</v>
      </c>
    </row>
    <row r="3830" spans="1:10" x14ac:dyDescent="0.25">
      <c r="A3830">
        <v>60</v>
      </c>
      <c r="B3830">
        <v>2018</v>
      </c>
      <c r="C3830" t="s">
        <v>34</v>
      </c>
      <c r="D3830" t="s">
        <v>48</v>
      </c>
      <c r="E3830" t="s">
        <v>35</v>
      </c>
      <c r="F3830">
        <v>1</v>
      </c>
      <c r="G3830" t="s">
        <v>45</v>
      </c>
      <c r="H3830" t="s">
        <v>2</v>
      </c>
      <c r="I3830" t="s">
        <v>51</v>
      </c>
      <c r="J3830">
        <v>886.4</v>
      </c>
    </row>
    <row r="3831" spans="1:10" x14ac:dyDescent="0.25">
      <c r="A3831">
        <v>60</v>
      </c>
      <c r="B3831">
        <v>2018</v>
      </c>
      <c r="C3831" t="s">
        <v>34</v>
      </c>
      <c r="D3831" t="s">
        <v>48</v>
      </c>
      <c r="E3831" t="s">
        <v>35</v>
      </c>
      <c r="F3831">
        <v>2</v>
      </c>
      <c r="G3831" t="s">
        <v>38</v>
      </c>
      <c r="H3831" t="s">
        <v>2</v>
      </c>
      <c r="I3831" t="s">
        <v>51</v>
      </c>
      <c r="J3831">
        <v>1008.8</v>
      </c>
    </row>
    <row r="3832" spans="1:10" x14ac:dyDescent="0.25">
      <c r="A3832">
        <v>60</v>
      </c>
      <c r="B3832">
        <v>2018</v>
      </c>
      <c r="C3832" t="s">
        <v>34</v>
      </c>
      <c r="D3832" t="s">
        <v>48</v>
      </c>
      <c r="E3832" t="s">
        <v>35</v>
      </c>
      <c r="F3832">
        <v>3</v>
      </c>
      <c r="G3832" t="s">
        <v>38</v>
      </c>
      <c r="H3832" t="s">
        <v>2</v>
      </c>
      <c r="I3832" t="s">
        <v>51</v>
      </c>
      <c r="J3832">
        <v>730.1</v>
      </c>
    </row>
    <row r="3833" spans="1:10" x14ac:dyDescent="0.25">
      <c r="A3833">
        <v>60</v>
      </c>
      <c r="B3833">
        <v>2018</v>
      </c>
      <c r="C3833" t="s">
        <v>34</v>
      </c>
      <c r="D3833" t="s">
        <v>48</v>
      </c>
      <c r="E3833" t="s">
        <v>35</v>
      </c>
      <c r="F3833">
        <v>4</v>
      </c>
      <c r="G3833" t="s">
        <v>45</v>
      </c>
      <c r="H3833" t="s">
        <v>2</v>
      </c>
      <c r="I3833" t="s">
        <v>37</v>
      </c>
      <c r="J3833">
        <v>686</v>
      </c>
    </row>
    <row r="3834" spans="1:10" x14ac:dyDescent="0.25">
      <c r="A3834">
        <v>60</v>
      </c>
      <c r="B3834">
        <v>2018</v>
      </c>
      <c r="C3834" t="s">
        <v>34</v>
      </c>
      <c r="D3834" t="s">
        <v>48</v>
      </c>
      <c r="E3834" t="s">
        <v>35</v>
      </c>
      <c r="F3834">
        <v>5</v>
      </c>
      <c r="G3834" t="s">
        <v>38</v>
      </c>
      <c r="H3834" t="s">
        <v>2</v>
      </c>
      <c r="I3834" t="s">
        <v>37</v>
      </c>
      <c r="J3834">
        <v>886.9</v>
      </c>
    </row>
    <row r="3835" spans="1:10" x14ac:dyDescent="0.25">
      <c r="A3835">
        <v>60</v>
      </c>
      <c r="B3835">
        <v>2018</v>
      </c>
      <c r="C3835" t="s">
        <v>34</v>
      </c>
      <c r="D3835" t="s">
        <v>48</v>
      </c>
      <c r="E3835" t="s">
        <v>35</v>
      </c>
      <c r="F3835">
        <v>6</v>
      </c>
      <c r="G3835" t="s">
        <v>38</v>
      </c>
      <c r="H3835" t="s">
        <v>46</v>
      </c>
      <c r="I3835" t="s">
        <v>37</v>
      </c>
      <c r="J3835">
        <v>1122.7</v>
      </c>
    </row>
    <row r="3836" spans="1:10" x14ac:dyDescent="0.25">
      <c r="A3836">
        <v>60</v>
      </c>
      <c r="B3836">
        <v>2018</v>
      </c>
      <c r="C3836" t="s">
        <v>34</v>
      </c>
      <c r="D3836" t="s">
        <v>49</v>
      </c>
      <c r="E3836" t="s">
        <v>35</v>
      </c>
      <c r="F3836">
        <v>1</v>
      </c>
      <c r="G3836" t="s">
        <v>38</v>
      </c>
      <c r="H3836" t="s">
        <v>46</v>
      </c>
      <c r="I3836" t="s">
        <v>51</v>
      </c>
      <c r="J3836">
        <v>1354.9</v>
      </c>
    </row>
    <row r="3837" spans="1:10" x14ac:dyDescent="0.25">
      <c r="A3837">
        <v>60</v>
      </c>
      <c r="B3837">
        <v>2018</v>
      </c>
      <c r="C3837" t="s">
        <v>34</v>
      </c>
      <c r="D3837" t="s">
        <v>49</v>
      </c>
      <c r="E3837" t="s">
        <v>35</v>
      </c>
      <c r="F3837">
        <v>2</v>
      </c>
      <c r="G3837" t="s">
        <v>38</v>
      </c>
      <c r="H3837" t="s">
        <v>46</v>
      </c>
      <c r="I3837" t="s">
        <v>51</v>
      </c>
      <c r="J3837">
        <v>1240.0999999999999</v>
      </c>
    </row>
    <row r="3838" spans="1:10" x14ac:dyDescent="0.25">
      <c r="A3838">
        <v>60</v>
      </c>
      <c r="B3838">
        <v>2018</v>
      </c>
      <c r="C3838" t="s">
        <v>34</v>
      </c>
      <c r="D3838" t="s">
        <v>49</v>
      </c>
      <c r="E3838" t="s">
        <v>35</v>
      </c>
      <c r="F3838">
        <v>3</v>
      </c>
      <c r="G3838" t="s">
        <v>38</v>
      </c>
      <c r="H3838" t="s">
        <v>2</v>
      </c>
      <c r="I3838" t="s">
        <v>37</v>
      </c>
      <c r="J3838">
        <v>800.4</v>
      </c>
    </row>
    <row r="3839" spans="1:10" x14ac:dyDescent="0.25">
      <c r="A3839">
        <v>60</v>
      </c>
      <c r="B3839">
        <v>2018</v>
      </c>
      <c r="C3839" t="s">
        <v>34</v>
      </c>
      <c r="D3839" t="s">
        <v>49</v>
      </c>
      <c r="E3839" t="s">
        <v>35</v>
      </c>
      <c r="F3839">
        <v>4</v>
      </c>
      <c r="G3839" t="s">
        <v>38</v>
      </c>
      <c r="H3839" t="s">
        <v>2</v>
      </c>
      <c r="I3839" t="s">
        <v>37</v>
      </c>
      <c r="J3839">
        <v>997.6</v>
      </c>
    </row>
    <row r="3840" spans="1:10" x14ac:dyDescent="0.25">
      <c r="A3840">
        <v>60</v>
      </c>
      <c r="B3840">
        <v>2018</v>
      </c>
      <c r="C3840" t="s">
        <v>34</v>
      </c>
      <c r="D3840" t="s">
        <v>49</v>
      </c>
      <c r="E3840" t="s">
        <v>35</v>
      </c>
      <c r="F3840">
        <v>5</v>
      </c>
      <c r="G3840" t="s">
        <v>38</v>
      </c>
      <c r="H3840" t="s">
        <v>2</v>
      </c>
      <c r="I3840" t="s">
        <v>51</v>
      </c>
      <c r="J3840">
        <v>772.9</v>
      </c>
    </row>
    <row r="3841" spans="1:10" x14ac:dyDescent="0.25">
      <c r="A3841">
        <v>60</v>
      </c>
      <c r="B3841">
        <v>2018</v>
      </c>
      <c r="C3841" t="s">
        <v>34</v>
      </c>
      <c r="D3841" t="s">
        <v>49</v>
      </c>
      <c r="E3841" t="s">
        <v>35</v>
      </c>
      <c r="F3841">
        <v>6</v>
      </c>
      <c r="G3841" t="s">
        <v>45</v>
      </c>
      <c r="H3841" t="s">
        <v>2</v>
      </c>
      <c r="I3841" t="s">
        <v>37</v>
      </c>
      <c r="J3841">
        <v>797.1</v>
      </c>
    </row>
    <row r="3842" spans="1:10" x14ac:dyDescent="0.25">
      <c r="A3842">
        <v>61</v>
      </c>
      <c r="B3842">
        <v>2017</v>
      </c>
      <c r="C3842" t="s">
        <v>34</v>
      </c>
      <c r="D3842" t="s">
        <v>48</v>
      </c>
      <c r="E3842" t="s">
        <v>35</v>
      </c>
      <c r="F3842">
        <v>1</v>
      </c>
      <c r="G3842" t="s">
        <v>38</v>
      </c>
      <c r="H3842" t="s">
        <v>2</v>
      </c>
      <c r="I3842" t="s">
        <v>37</v>
      </c>
      <c r="J3842">
        <v>555.29999999999995</v>
      </c>
    </row>
    <row r="3843" spans="1:10" x14ac:dyDescent="0.25">
      <c r="A3843">
        <v>61</v>
      </c>
      <c r="B3843">
        <v>2017</v>
      </c>
      <c r="C3843" t="s">
        <v>34</v>
      </c>
      <c r="D3843" t="s">
        <v>48</v>
      </c>
      <c r="E3843" t="s">
        <v>35</v>
      </c>
      <c r="F3843">
        <v>2</v>
      </c>
      <c r="G3843" t="s">
        <v>38</v>
      </c>
      <c r="H3843" t="s">
        <v>46</v>
      </c>
      <c r="I3843" t="s">
        <v>51</v>
      </c>
      <c r="J3843">
        <v>964.9</v>
      </c>
    </row>
    <row r="3844" spans="1:10" x14ac:dyDescent="0.25">
      <c r="A3844">
        <v>61</v>
      </c>
      <c r="B3844">
        <v>2017</v>
      </c>
      <c r="C3844" t="s">
        <v>34</v>
      </c>
      <c r="D3844" t="s">
        <v>48</v>
      </c>
      <c r="E3844" t="s">
        <v>35</v>
      </c>
      <c r="F3844">
        <v>3</v>
      </c>
      <c r="G3844" t="s">
        <v>45</v>
      </c>
      <c r="H3844" t="s">
        <v>46</v>
      </c>
      <c r="I3844" t="s">
        <v>37</v>
      </c>
      <c r="J3844">
        <v>978.3</v>
      </c>
    </row>
    <row r="3845" spans="1:10" x14ac:dyDescent="0.25">
      <c r="A3845">
        <v>61</v>
      </c>
      <c r="B3845">
        <v>2017</v>
      </c>
      <c r="C3845" t="s">
        <v>34</v>
      </c>
      <c r="D3845" t="s">
        <v>48</v>
      </c>
      <c r="E3845" t="s">
        <v>35</v>
      </c>
      <c r="F3845">
        <v>4</v>
      </c>
      <c r="G3845" t="s">
        <v>38</v>
      </c>
      <c r="H3845" t="s">
        <v>2</v>
      </c>
      <c r="I3845" t="s">
        <v>51</v>
      </c>
      <c r="J3845">
        <v>575.9</v>
      </c>
    </row>
    <row r="3846" spans="1:10" x14ac:dyDescent="0.25">
      <c r="A3846">
        <v>61</v>
      </c>
      <c r="B3846">
        <v>2017</v>
      </c>
      <c r="C3846" t="s">
        <v>34</v>
      </c>
      <c r="D3846" t="s">
        <v>48</v>
      </c>
      <c r="E3846" t="s">
        <v>35</v>
      </c>
      <c r="F3846">
        <v>5</v>
      </c>
      <c r="G3846" t="s">
        <v>45</v>
      </c>
      <c r="H3846" t="s">
        <v>2</v>
      </c>
      <c r="I3846" t="s">
        <v>37</v>
      </c>
      <c r="J3846">
        <v>587</v>
      </c>
    </row>
    <row r="3847" spans="1:10" x14ac:dyDescent="0.25">
      <c r="A3847">
        <v>61</v>
      </c>
      <c r="B3847">
        <v>2017</v>
      </c>
      <c r="C3847" t="s">
        <v>34</v>
      </c>
      <c r="D3847" t="s">
        <v>48</v>
      </c>
      <c r="E3847" t="s">
        <v>35</v>
      </c>
      <c r="F3847">
        <v>6</v>
      </c>
      <c r="G3847" t="s">
        <v>45</v>
      </c>
      <c r="H3847" t="s">
        <v>46</v>
      </c>
      <c r="I3847" t="s">
        <v>51</v>
      </c>
      <c r="J3847">
        <v>1043</v>
      </c>
    </row>
    <row r="3848" spans="1:10" x14ac:dyDescent="0.25">
      <c r="A3848">
        <v>61</v>
      </c>
      <c r="B3848">
        <v>2017</v>
      </c>
      <c r="C3848" t="s">
        <v>34</v>
      </c>
      <c r="D3848" t="s">
        <v>49</v>
      </c>
      <c r="E3848" t="s">
        <v>35</v>
      </c>
      <c r="F3848">
        <v>1</v>
      </c>
      <c r="G3848" t="s">
        <v>45</v>
      </c>
      <c r="H3848" t="s">
        <v>2</v>
      </c>
      <c r="I3848" t="s">
        <v>37</v>
      </c>
      <c r="J3848">
        <v>684.8</v>
      </c>
    </row>
    <row r="3849" spans="1:10" x14ac:dyDescent="0.25">
      <c r="A3849">
        <v>61</v>
      </c>
      <c r="B3849">
        <v>2017</v>
      </c>
      <c r="C3849" t="s">
        <v>34</v>
      </c>
      <c r="D3849" t="s">
        <v>49</v>
      </c>
      <c r="E3849" t="s">
        <v>35</v>
      </c>
      <c r="F3849">
        <v>2</v>
      </c>
      <c r="G3849" t="s">
        <v>45</v>
      </c>
      <c r="H3849" t="s">
        <v>2</v>
      </c>
      <c r="I3849" t="s">
        <v>51</v>
      </c>
      <c r="J3849">
        <v>547.29999999999995</v>
      </c>
    </row>
    <row r="3850" spans="1:10" x14ac:dyDescent="0.25">
      <c r="A3850">
        <v>61</v>
      </c>
      <c r="B3850">
        <v>2017</v>
      </c>
      <c r="C3850" t="s">
        <v>34</v>
      </c>
      <c r="D3850" t="s">
        <v>49</v>
      </c>
      <c r="E3850" t="s">
        <v>35</v>
      </c>
      <c r="F3850">
        <v>3</v>
      </c>
      <c r="G3850" t="s">
        <v>45</v>
      </c>
      <c r="H3850" t="s">
        <v>46</v>
      </c>
      <c r="I3850" t="s">
        <v>51</v>
      </c>
      <c r="J3850">
        <v>1166.5</v>
      </c>
    </row>
    <row r="3851" spans="1:10" x14ac:dyDescent="0.25">
      <c r="A3851">
        <v>61</v>
      </c>
      <c r="B3851">
        <v>2017</v>
      </c>
      <c r="C3851" t="s">
        <v>34</v>
      </c>
      <c r="D3851" t="s">
        <v>49</v>
      </c>
      <c r="E3851" t="s">
        <v>35</v>
      </c>
      <c r="F3851">
        <v>4</v>
      </c>
      <c r="G3851" t="s">
        <v>45</v>
      </c>
      <c r="H3851" t="s">
        <v>2</v>
      </c>
      <c r="I3851" t="s">
        <v>37</v>
      </c>
      <c r="J3851">
        <v>731.2</v>
      </c>
    </row>
    <row r="3852" spans="1:10" x14ac:dyDescent="0.25">
      <c r="A3852">
        <v>61</v>
      </c>
      <c r="B3852">
        <v>2017</v>
      </c>
      <c r="C3852" t="s">
        <v>34</v>
      </c>
      <c r="D3852" t="s">
        <v>49</v>
      </c>
      <c r="E3852" t="s">
        <v>35</v>
      </c>
      <c r="F3852">
        <v>5</v>
      </c>
      <c r="G3852" t="s">
        <v>38</v>
      </c>
      <c r="H3852" t="s">
        <v>2</v>
      </c>
      <c r="I3852" t="s">
        <v>51</v>
      </c>
      <c r="J3852">
        <v>552.6</v>
      </c>
    </row>
    <row r="3853" spans="1:10" x14ac:dyDescent="0.25">
      <c r="A3853">
        <v>61</v>
      </c>
      <c r="B3853">
        <v>2017</v>
      </c>
      <c r="C3853" t="s">
        <v>34</v>
      </c>
      <c r="D3853" t="s">
        <v>49</v>
      </c>
      <c r="E3853" t="s">
        <v>35</v>
      </c>
      <c r="F3853">
        <v>6</v>
      </c>
      <c r="G3853" t="s">
        <v>45</v>
      </c>
      <c r="H3853" t="s">
        <v>46</v>
      </c>
      <c r="I3853" t="s">
        <v>51</v>
      </c>
      <c r="J3853">
        <v>1041.3</v>
      </c>
    </row>
    <row r="3854" spans="1:10" x14ac:dyDescent="0.25">
      <c r="A3854">
        <v>61</v>
      </c>
      <c r="B3854">
        <v>2018</v>
      </c>
      <c r="C3854" t="s">
        <v>34</v>
      </c>
      <c r="D3854" t="s">
        <v>48</v>
      </c>
      <c r="E3854" t="s">
        <v>35</v>
      </c>
      <c r="F3854">
        <v>1</v>
      </c>
      <c r="G3854" t="s">
        <v>45</v>
      </c>
      <c r="H3854" t="s">
        <v>2</v>
      </c>
      <c r="I3854" t="s">
        <v>51</v>
      </c>
      <c r="J3854">
        <v>907.3</v>
      </c>
    </row>
    <row r="3855" spans="1:10" x14ac:dyDescent="0.25">
      <c r="A3855">
        <v>61</v>
      </c>
      <c r="B3855">
        <v>2018</v>
      </c>
      <c r="C3855" t="s">
        <v>34</v>
      </c>
      <c r="D3855" t="s">
        <v>48</v>
      </c>
      <c r="E3855" t="s">
        <v>35</v>
      </c>
      <c r="F3855">
        <v>2</v>
      </c>
      <c r="G3855" t="s">
        <v>38</v>
      </c>
      <c r="H3855" t="s">
        <v>46</v>
      </c>
      <c r="I3855" t="s">
        <v>37</v>
      </c>
      <c r="J3855">
        <v>1340.2</v>
      </c>
    </row>
    <row r="3856" spans="1:10" x14ac:dyDescent="0.25">
      <c r="A3856">
        <v>61</v>
      </c>
      <c r="B3856">
        <v>2018</v>
      </c>
      <c r="C3856" t="s">
        <v>34</v>
      </c>
      <c r="D3856" t="s">
        <v>48</v>
      </c>
      <c r="E3856" t="s">
        <v>35</v>
      </c>
      <c r="F3856">
        <v>3</v>
      </c>
      <c r="G3856" t="s">
        <v>38</v>
      </c>
      <c r="H3856" t="s">
        <v>46</v>
      </c>
      <c r="I3856" t="s">
        <v>51</v>
      </c>
      <c r="J3856">
        <v>1167.0999999999999</v>
      </c>
    </row>
    <row r="3857" spans="1:10" x14ac:dyDescent="0.25">
      <c r="A3857">
        <v>61</v>
      </c>
      <c r="B3857">
        <v>2018</v>
      </c>
      <c r="C3857" t="s">
        <v>34</v>
      </c>
      <c r="D3857" t="s">
        <v>48</v>
      </c>
      <c r="E3857" t="s">
        <v>35</v>
      </c>
      <c r="F3857">
        <v>4</v>
      </c>
      <c r="G3857" t="s">
        <v>38</v>
      </c>
      <c r="H3857" t="s">
        <v>2</v>
      </c>
      <c r="I3857" t="s">
        <v>37</v>
      </c>
      <c r="J3857">
        <v>781.6</v>
      </c>
    </row>
    <row r="3858" spans="1:10" x14ac:dyDescent="0.25">
      <c r="A3858">
        <v>61</v>
      </c>
      <c r="B3858">
        <v>2018</v>
      </c>
      <c r="C3858" t="s">
        <v>34</v>
      </c>
      <c r="D3858" t="s">
        <v>48</v>
      </c>
      <c r="E3858" t="s">
        <v>35</v>
      </c>
      <c r="F3858">
        <v>5</v>
      </c>
      <c r="G3858" t="s">
        <v>45</v>
      </c>
      <c r="H3858" t="s">
        <v>2</v>
      </c>
      <c r="I3858" t="s">
        <v>37</v>
      </c>
      <c r="J3858">
        <v>803.5</v>
      </c>
    </row>
    <row r="3859" spans="1:10" x14ac:dyDescent="0.25">
      <c r="A3859">
        <v>61</v>
      </c>
      <c r="B3859">
        <v>2018</v>
      </c>
      <c r="C3859" t="s">
        <v>34</v>
      </c>
      <c r="D3859" t="s">
        <v>48</v>
      </c>
      <c r="E3859" t="s">
        <v>35</v>
      </c>
      <c r="F3859">
        <v>6</v>
      </c>
      <c r="G3859" t="s">
        <v>38</v>
      </c>
      <c r="H3859" t="s">
        <v>2</v>
      </c>
      <c r="I3859" t="s">
        <v>51</v>
      </c>
      <c r="J3859">
        <v>840.9</v>
      </c>
    </row>
    <row r="3860" spans="1:10" x14ac:dyDescent="0.25">
      <c r="A3860">
        <v>61</v>
      </c>
      <c r="B3860">
        <v>2018</v>
      </c>
      <c r="C3860" t="s">
        <v>34</v>
      </c>
      <c r="D3860" t="s">
        <v>49</v>
      </c>
      <c r="E3860" t="s">
        <v>35</v>
      </c>
      <c r="F3860">
        <v>1</v>
      </c>
      <c r="G3860" t="s">
        <v>38</v>
      </c>
      <c r="H3860" t="s">
        <v>2</v>
      </c>
      <c r="I3860" t="s">
        <v>51</v>
      </c>
      <c r="J3860">
        <v>942.7</v>
      </c>
    </row>
    <row r="3861" spans="1:10" x14ac:dyDescent="0.25">
      <c r="A3861">
        <v>61</v>
      </c>
      <c r="B3861">
        <v>2018</v>
      </c>
      <c r="C3861" t="s">
        <v>34</v>
      </c>
      <c r="D3861" t="s">
        <v>49</v>
      </c>
      <c r="E3861" t="s">
        <v>35</v>
      </c>
      <c r="F3861">
        <v>2</v>
      </c>
      <c r="G3861" t="s">
        <v>38</v>
      </c>
      <c r="H3861" t="s">
        <v>2</v>
      </c>
      <c r="I3861" t="s">
        <v>37</v>
      </c>
      <c r="J3861">
        <v>854.4</v>
      </c>
    </row>
    <row r="3862" spans="1:10" x14ac:dyDescent="0.25">
      <c r="A3862">
        <v>61</v>
      </c>
      <c r="B3862">
        <v>2018</v>
      </c>
      <c r="C3862" t="s">
        <v>34</v>
      </c>
      <c r="D3862" t="s">
        <v>49</v>
      </c>
      <c r="E3862" t="s">
        <v>35</v>
      </c>
      <c r="F3862">
        <v>3</v>
      </c>
      <c r="G3862" t="s">
        <v>38</v>
      </c>
      <c r="H3862" t="s">
        <v>46</v>
      </c>
      <c r="I3862" t="s">
        <v>51</v>
      </c>
      <c r="J3862">
        <v>1319.2</v>
      </c>
    </row>
    <row r="3863" spans="1:10" x14ac:dyDescent="0.25">
      <c r="A3863">
        <v>61</v>
      </c>
      <c r="B3863">
        <v>2018</v>
      </c>
      <c r="C3863" t="s">
        <v>34</v>
      </c>
      <c r="D3863" t="s">
        <v>49</v>
      </c>
      <c r="E3863" t="s">
        <v>35</v>
      </c>
      <c r="F3863">
        <v>4</v>
      </c>
      <c r="G3863" t="s">
        <v>38</v>
      </c>
      <c r="H3863" t="s">
        <v>46</v>
      </c>
      <c r="I3863" t="s">
        <v>37</v>
      </c>
      <c r="J3863">
        <v>1234.5999999999999</v>
      </c>
    </row>
    <row r="3864" spans="1:10" x14ac:dyDescent="0.25">
      <c r="A3864">
        <v>61</v>
      </c>
      <c r="B3864">
        <v>2018</v>
      </c>
      <c r="C3864" t="s">
        <v>34</v>
      </c>
      <c r="D3864" t="s">
        <v>49</v>
      </c>
      <c r="E3864" t="s">
        <v>35</v>
      </c>
      <c r="F3864">
        <v>5</v>
      </c>
      <c r="G3864" t="s">
        <v>38</v>
      </c>
      <c r="H3864" t="s">
        <v>46</v>
      </c>
      <c r="I3864" t="s">
        <v>51</v>
      </c>
      <c r="J3864">
        <v>1365.5</v>
      </c>
    </row>
    <row r="3865" spans="1:10" x14ac:dyDescent="0.25">
      <c r="A3865">
        <v>61</v>
      </c>
      <c r="B3865">
        <v>2018</v>
      </c>
      <c r="C3865" t="s">
        <v>34</v>
      </c>
      <c r="D3865" t="s">
        <v>49</v>
      </c>
      <c r="E3865" t="s">
        <v>35</v>
      </c>
      <c r="F3865">
        <v>6</v>
      </c>
      <c r="G3865" t="s">
        <v>38</v>
      </c>
      <c r="H3865" t="s">
        <v>2</v>
      </c>
      <c r="I3865" t="s">
        <v>37</v>
      </c>
      <c r="J3865">
        <v>953.8</v>
      </c>
    </row>
    <row r="3866" spans="1:10" x14ac:dyDescent="0.25">
      <c r="A3866">
        <v>62</v>
      </c>
      <c r="B3866">
        <v>2017</v>
      </c>
      <c r="C3866" t="s">
        <v>34</v>
      </c>
      <c r="D3866" t="s">
        <v>48</v>
      </c>
      <c r="E3866" t="s">
        <v>35</v>
      </c>
      <c r="F3866">
        <v>1</v>
      </c>
      <c r="G3866" t="s">
        <v>38</v>
      </c>
      <c r="H3866" t="s">
        <v>2</v>
      </c>
      <c r="I3866" t="s">
        <v>51</v>
      </c>
      <c r="J3866">
        <v>585.9</v>
      </c>
    </row>
    <row r="3867" spans="1:10" x14ac:dyDescent="0.25">
      <c r="A3867">
        <v>62</v>
      </c>
      <c r="B3867">
        <v>2017</v>
      </c>
      <c r="C3867" t="s">
        <v>34</v>
      </c>
      <c r="D3867" t="s">
        <v>48</v>
      </c>
      <c r="E3867" t="s">
        <v>35</v>
      </c>
      <c r="F3867">
        <v>2</v>
      </c>
      <c r="G3867" t="s">
        <v>38</v>
      </c>
      <c r="H3867" t="s">
        <v>46</v>
      </c>
      <c r="I3867" t="s">
        <v>51</v>
      </c>
      <c r="J3867">
        <v>1170.8</v>
      </c>
    </row>
    <row r="3868" spans="1:10" x14ac:dyDescent="0.25">
      <c r="A3868">
        <v>62</v>
      </c>
      <c r="B3868">
        <v>2017</v>
      </c>
      <c r="C3868" t="s">
        <v>34</v>
      </c>
      <c r="D3868" t="s">
        <v>48</v>
      </c>
      <c r="E3868" t="s">
        <v>35</v>
      </c>
      <c r="F3868">
        <v>3</v>
      </c>
      <c r="G3868" t="s">
        <v>38</v>
      </c>
      <c r="H3868" t="s">
        <v>2</v>
      </c>
      <c r="I3868" t="s">
        <v>51</v>
      </c>
      <c r="J3868">
        <v>598</v>
      </c>
    </row>
    <row r="3869" spans="1:10" x14ac:dyDescent="0.25">
      <c r="A3869">
        <v>62</v>
      </c>
      <c r="B3869">
        <v>2017</v>
      </c>
      <c r="C3869" t="s">
        <v>34</v>
      </c>
      <c r="D3869" t="s">
        <v>48</v>
      </c>
      <c r="E3869" t="s">
        <v>35</v>
      </c>
      <c r="F3869">
        <v>4</v>
      </c>
      <c r="G3869" t="s">
        <v>38</v>
      </c>
      <c r="H3869" t="s">
        <v>46</v>
      </c>
      <c r="I3869" t="s">
        <v>51</v>
      </c>
      <c r="J3869">
        <v>889.4</v>
      </c>
    </row>
    <row r="3870" spans="1:10" x14ac:dyDescent="0.25">
      <c r="A3870">
        <v>62</v>
      </c>
      <c r="B3870">
        <v>2017</v>
      </c>
      <c r="C3870" t="s">
        <v>34</v>
      </c>
      <c r="D3870" t="s">
        <v>48</v>
      </c>
      <c r="E3870" t="s">
        <v>35</v>
      </c>
      <c r="F3870">
        <v>5</v>
      </c>
      <c r="G3870" t="s">
        <v>45</v>
      </c>
      <c r="H3870" t="s">
        <v>2</v>
      </c>
      <c r="I3870" t="s">
        <v>51</v>
      </c>
      <c r="J3870">
        <v>599</v>
      </c>
    </row>
    <row r="3871" spans="1:10" x14ac:dyDescent="0.25">
      <c r="A3871">
        <v>62</v>
      </c>
      <c r="B3871">
        <v>2017</v>
      </c>
      <c r="C3871" t="s">
        <v>34</v>
      </c>
      <c r="D3871" t="s">
        <v>48</v>
      </c>
      <c r="E3871" t="s">
        <v>35</v>
      </c>
      <c r="F3871">
        <v>6</v>
      </c>
      <c r="G3871" t="s">
        <v>38</v>
      </c>
      <c r="H3871" t="s">
        <v>46</v>
      </c>
      <c r="I3871" t="s">
        <v>51</v>
      </c>
      <c r="J3871">
        <v>1102.9000000000001</v>
      </c>
    </row>
    <row r="3872" spans="1:10" x14ac:dyDescent="0.25">
      <c r="A3872">
        <v>62</v>
      </c>
      <c r="B3872">
        <v>2017</v>
      </c>
      <c r="C3872" t="s">
        <v>34</v>
      </c>
      <c r="D3872" t="s">
        <v>49</v>
      </c>
      <c r="E3872" t="s">
        <v>35</v>
      </c>
      <c r="F3872">
        <v>1</v>
      </c>
      <c r="G3872" t="s">
        <v>45</v>
      </c>
      <c r="H3872" t="s">
        <v>2</v>
      </c>
      <c r="I3872" t="s">
        <v>37</v>
      </c>
      <c r="J3872">
        <v>790.5</v>
      </c>
    </row>
    <row r="3873" spans="1:10" x14ac:dyDescent="0.25">
      <c r="A3873">
        <v>62</v>
      </c>
      <c r="B3873">
        <v>2017</v>
      </c>
      <c r="C3873" t="s">
        <v>34</v>
      </c>
      <c r="D3873" t="s">
        <v>49</v>
      </c>
      <c r="E3873" t="s">
        <v>35</v>
      </c>
      <c r="F3873">
        <v>2</v>
      </c>
      <c r="G3873" t="s">
        <v>45</v>
      </c>
      <c r="H3873" t="s">
        <v>2</v>
      </c>
      <c r="I3873" t="s">
        <v>51</v>
      </c>
      <c r="J3873">
        <v>725.5</v>
      </c>
    </row>
    <row r="3874" spans="1:10" x14ac:dyDescent="0.25">
      <c r="A3874">
        <v>62</v>
      </c>
      <c r="B3874">
        <v>2017</v>
      </c>
      <c r="C3874" t="s">
        <v>34</v>
      </c>
      <c r="D3874" t="s">
        <v>49</v>
      </c>
      <c r="E3874" t="s">
        <v>35</v>
      </c>
      <c r="F3874">
        <v>3</v>
      </c>
      <c r="G3874" t="s">
        <v>45</v>
      </c>
      <c r="H3874" t="s">
        <v>2</v>
      </c>
      <c r="I3874" t="s">
        <v>37</v>
      </c>
      <c r="J3874">
        <v>712</v>
      </c>
    </row>
    <row r="3875" spans="1:10" x14ac:dyDescent="0.25">
      <c r="A3875">
        <v>62</v>
      </c>
      <c r="B3875">
        <v>2017</v>
      </c>
      <c r="C3875" t="s">
        <v>34</v>
      </c>
      <c r="D3875" t="s">
        <v>49</v>
      </c>
      <c r="E3875" t="s">
        <v>35</v>
      </c>
      <c r="F3875">
        <v>4</v>
      </c>
      <c r="G3875" t="s">
        <v>45</v>
      </c>
      <c r="H3875" t="s">
        <v>46</v>
      </c>
      <c r="I3875" t="s">
        <v>37</v>
      </c>
      <c r="J3875">
        <v>965.9</v>
      </c>
    </row>
    <row r="3876" spans="1:10" x14ac:dyDescent="0.25">
      <c r="A3876">
        <v>62</v>
      </c>
      <c r="B3876">
        <v>2017</v>
      </c>
      <c r="C3876" t="s">
        <v>34</v>
      </c>
      <c r="D3876" t="s">
        <v>49</v>
      </c>
      <c r="E3876" t="s">
        <v>35</v>
      </c>
      <c r="F3876">
        <v>5</v>
      </c>
      <c r="G3876" t="s">
        <v>45</v>
      </c>
      <c r="H3876" t="s">
        <v>46</v>
      </c>
      <c r="I3876" t="s">
        <v>37</v>
      </c>
      <c r="J3876">
        <v>1076.7</v>
      </c>
    </row>
    <row r="3877" spans="1:10" x14ac:dyDescent="0.25">
      <c r="A3877">
        <v>62</v>
      </c>
      <c r="B3877">
        <v>2017</v>
      </c>
      <c r="C3877" t="s">
        <v>34</v>
      </c>
      <c r="D3877" t="s">
        <v>49</v>
      </c>
      <c r="E3877" t="s">
        <v>35</v>
      </c>
      <c r="F3877">
        <v>6</v>
      </c>
      <c r="G3877" t="s">
        <v>45</v>
      </c>
      <c r="H3877" t="s">
        <v>46</v>
      </c>
      <c r="I3877" t="s">
        <v>51</v>
      </c>
      <c r="J3877">
        <v>1020</v>
      </c>
    </row>
    <row r="3878" spans="1:10" x14ac:dyDescent="0.25">
      <c r="A3878">
        <v>62</v>
      </c>
      <c r="B3878">
        <v>2018</v>
      </c>
      <c r="C3878" t="s">
        <v>34</v>
      </c>
      <c r="D3878" t="s">
        <v>48</v>
      </c>
      <c r="E3878" t="s">
        <v>35</v>
      </c>
      <c r="F3878">
        <v>1</v>
      </c>
      <c r="G3878" t="s">
        <v>45</v>
      </c>
      <c r="H3878" t="s">
        <v>46</v>
      </c>
      <c r="I3878" t="s">
        <v>37</v>
      </c>
      <c r="J3878">
        <v>1226</v>
      </c>
    </row>
    <row r="3879" spans="1:10" x14ac:dyDescent="0.25">
      <c r="A3879">
        <v>62</v>
      </c>
      <c r="B3879">
        <v>2018</v>
      </c>
      <c r="C3879" t="s">
        <v>34</v>
      </c>
      <c r="D3879" t="s">
        <v>48</v>
      </c>
      <c r="E3879" t="s">
        <v>35</v>
      </c>
      <c r="F3879">
        <v>2</v>
      </c>
      <c r="G3879" t="s">
        <v>45</v>
      </c>
      <c r="H3879" t="s">
        <v>2</v>
      </c>
      <c r="I3879" t="s">
        <v>37</v>
      </c>
      <c r="J3879">
        <v>833.2</v>
      </c>
    </row>
    <row r="3880" spans="1:10" x14ac:dyDescent="0.25">
      <c r="A3880">
        <v>62</v>
      </c>
      <c r="B3880">
        <v>2018</v>
      </c>
      <c r="C3880" t="s">
        <v>34</v>
      </c>
      <c r="D3880" t="s">
        <v>48</v>
      </c>
      <c r="E3880" t="s">
        <v>35</v>
      </c>
      <c r="F3880">
        <v>3</v>
      </c>
      <c r="G3880" t="s">
        <v>38</v>
      </c>
      <c r="H3880" t="s">
        <v>2</v>
      </c>
      <c r="I3880" t="s">
        <v>51</v>
      </c>
      <c r="J3880">
        <v>817.8</v>
      </c>
    </row>
    <row r="3881" spans="1:10" x14ac:dyDescent="0.25">
      <c r="A3881">
        <v>62</v>
      </c>
      <c r="B3881">
        <v>2018</v>
      </c>
      <c r="C3881" t="s">
        <v>34</v>
      </c>
      <c r="D3881" t="s">
        <v>48</v>
      </c>
      <c r="E3881" t="s">
        <v>35</v>
      </c>
      <c r="F3881">
        <v>4</v>
      </c>
      <c r="G3881" t="s">
        <v>45</v>
      </c>
      <c r="H3881" t="s">
        <v>2</v>
      </c>
      <c r="I3881" t="s">
        <v>37</v>
      </c>
      <c r="J3881">
        <v>808</v>
      </c>
    </row>
    <row r="3882" spans="1:10" x14ac:dyDescent="0.25">
      <c r="A3882">
        <v>62</v>
      </c>
      <c r="B3882">
        <v>2018</v>
      </c>
      <c r="C3882" t="s">
        <v>34</v>
      </c>
      <c r="D3882" t="s">
        <v>48</v>
      </c>
      <c r="E3882" t="s">
        <v>35</v>
      </c>
      <c r="F3882">
        <v>5</v>
      </c>
      <c r="G3882" t="s">
        <v>38</v>
      </c>
      <c r="H3882" t="s">
        <v>46</v>
      </c>
      <c r="I3882" t="s">
        <v>51</v>
      </c>
      <c r="J3882">
        <v>1335.5</v>
      </c>
    </row>
    <row r="3883" spans="1:10" x14ac:dyDescent="0.25">
      <c r="A3883">
        <v>62</v>
      </c>
      <c r="B3883">
        <v>2018</v>
      </c>
      <c r="C3883" t="s">
        <v>34</v>
      </c>
      <c r="D3883" t="s">
        <v>48</v>
      </c>
      <c r="E3883" t="s">
        <v>35</v>
      </c>
      <c r="F3883">
        <v>6</v>
      </c>
      <c r="G3883" t="s">
        <v>38</v>
      </c>
      <c r="H3883" t="s">
        <v>46</v>
      </c>
      <c r="I3883" t="s">
        <v>37</v>
      </c>
      <c r="J3883">
        <v>1177.7</v>
      </c>
    </row>
    <row r="3884" spans="1:10" x14ac:dyDescent="0.25">
      <c r="A3884">
        <v>62</v>
      </c>
      <c r="B3884">
        <v>2018</v>
      </c>
      <c r="C3884" t="s">
        <v>34</v>
      </c>
      <c r="D3884" t="s">
        <v>49</v>
      </c>
      <c r="E3884" t="s">
        <v>35</v>
      </c>
      <c r="F3884">
        <v>1</v>
      </c>
      <c r="G3884" t="s">
        <v>38</v>
      </c>
      <c r="H3884" t="s">
        <v>2</v>
      </c>
      <c r="I3884" t="s">
        <v>51</v>
      </c>
      <c r="J3884">
        <v>883.4</v>
      </c>
    </row>
    <row r="3885" spans="1:10" x14ac:dyDescent="0.25">
      <c r="A3885">
        <v>62</v>
      </c>
      <c r="B3885">
        <v>2018</v>
      </c>
      <c r="C3885" t="s">
        <v>34</v>
      </c>
      <c r="D3885" t="s">
        <v>49</v>
      </c>
      <c r="E3885" t="s">
        <v>35</v>
      </c>
      <c r="F3885">
        <v>2</v>
      </c>
      <c r="G3885" t="s">
        <v>45</v>
      </c>
      <c r="H3885" t="s">
        <v>46</v>
      </c>
      <c r="I3885" t="s">
        <v>51</v>
      </c>
      <c r="J3885">
        <v>1149.0999999999999</v>
      </c>
    </row>
    <row r="3886" spans="1:10" x14ac:dyDescent="0.25">
      <c r="A3886">
        <v>62</v>
      </c>
      <c r="B3886">
        <v>2018</v>
      </c>
      <c r="C3886" t="s">
        <v>34</v>
      </c>
      <c r="D3886" t="s">
        <v>49</v>
      </c>
      <c r="E3886" t="s">
        <v>35</v>
      </c>
      <c r="F3886">
        <v>3</v>
      </c>
      <c r="G3886" t="s">
        <v>45</v>
      </c>
      <c r="H3886" t="s">
        <v>46</v>
      </c>
      <c r="I3886" t="s">
        <v>51</v>
      </c>
      <c r="J3886">
        <v>1180</v>
      </c>
    </row>
    <row r="3887" spans="1:10" x14ac:dyDescent="0.25">
      <c r="A3887">
        <v>62</v>
      </c>
      <c r="B3887">
        <v>2018</v>
      </c>
      <c r="C3887" t="s">
        <v>34</v>
      </c>
      <c r="D3887" t="s">
        <v>49</v>
      </c>
      <c r="E3887" t="s">
        <v>35</v>
      </c>
      <c r="F3887">
        <v>4</v>
      </c>
      <c r="G3887" t="s">
        <v>45</v>
      </c>
      <c r="H3887" t="s">
        <v>46</v>
      </c>
      <c r="I3887" t="s">
        <v>51</v>
      </c>
      <c r="J3887">
        <v>1476</v>
      </c>
    </row>
    <row r="3888" spans="1:10" x14ac:dyDescent="0.25">
      <c r="A3888">
        <v>62</v>
      </c>
      <c r="B3888">
        <v>2018</v>
      </c>
      <c r="C3888" t="s">
        <v>34</v>
      </c>
      <c r="D3888" t="s">
        <v>49</v>
      </c>
      <c r="E3888" t="s">
        <v>35</v>
      </c>
      <c r="F3888">
        <v>5</v>
      </c>
      <c r="G3888" t="s">
        <v>45</v>
      </c>
      <c r="H3888" t="s">
        <v>2</v>
      </c>
      <c r="I3888" t="s">
        <v>37</v>
      </c>
      <c r="J3888">
        <v>1033.7</v>
      </c>
    </row>
    <row r="3889" spans="1:10" x14ac:dyDescent="0.25">
      <c r="A3889">
        <v>62</v>
      </c>
      <c r="B3889">
        <v>2018</v>
      </c>
      <c r="C3889" t="s">
        <v>34</v>
      </c>
      <c r="D3889" t="s">
        <v>49</v>
      </c>
      <c r="E3889" t="s">
        <v>35</v>
      </c>
      <c r="F3889">
        <v>6</v>
      </c>
      <c r="G3889" t="s">
        <v>38</v>
      </c>
      <c r="H3889" t="s">
        <v>2</v>
      </c>
      <c r="I3889" t="s">
        <v>51</v>
      </c>
      <c r="J3889">
        <v>751.1</v>
      </c>
    </row>
    <row r="3890" spans="1:10" x14ac:dyDescent="0.25">
      <c r="A3890">
        <v>63</v>
      </c>
      <c r="B3890">
        <v>2017</v>
      </c>
      <c r="C3890" t="s">
        <v>34</v>
      </c>
      <c r="D3890" t="s">
        <v>48</v>
      </c>
      <c r="E3890" t="s">
        <v>35</v>
      </c>
      <c r="F3890">
        <v>1</v>
      </c>
      <c r="G3890" t="s">
        <v>38</v>
      </c>
      <c r="H3890" t="s">
        <v>2</v>
      </c>
      <c r="I3890" t="s">
        <v>51</v>
      </c>
      <c r="J3890">
        <v>630.9</v>
      </c>
    </row>
    <row r="3891" spans="1:10" x14ac:dyDescent="0.25">
      <c r="A3891">
        <v>63</v>
      </c>
      <c r="B3891">
        <v>2017</v>
      </c>
      <c r="C3891" t="s">
        <v>34</v>
      </c>
      <c r="D3891" t="s">
        <v>48</v>
      </c>
      <c r="E3891" t="s">
        <v>35</v>
      </c>
      <c r="F3891">
        <v>2</v>
      </c>
      <c r="G3891" t="s">
        <v>45</v>
      </c>
      <c r="H3891" t="s">
        <v>2</v>
      </c>
      <c r="I3891" t="s">
        <v>51</v>
      </c>
      <c r="J3891">
        <v>611.1</v>
      </c>
    </row>
    <row r="3892" spans="1:10" x14ac:dyDescent="0.25">
      <c r="A3892">
        <v>63</v>
      </c>
      <c r="B3892">
        <v>2017</v>
      </c>
      <c r="C3892" t="s">
        <v>34</v>
      </c>
      <c r="D3892" t="s">
        <v>48</v>
      </c>
      <c r="E3892" t="s">
        <v>35</v>
      </c>
      <c r="F3892">
        <v>3</v>
      </c>
      <c r="G3892" t="s">
        <v>38</v>
      </c>
      <c r="H3892" t="s">
        <v>46</v>
      </c>
      <c r="I3892" t="s">
        <v>37</v>
      </c>
      <c r="J3892">
        <v>1023.6</v>
      </c>
    </row>
    <row r="3893" spans="1:10" x14ac:dyDescent="0.25">
      <c r="A3893">
        <v>63</v>
      </c>
      <c r="B3893">
        <v>2017</v>
      </c>
      <c r="C3893" t="s">
        <v>34</v>
      </c>
      <c r="D3893" t="s">
        <v>48</v>
      </c>
      <c r="E3893" t="s">
        <v>35</v>
      </c>
      <c r="F3893">
        <v>4</v>
      </c>
      <c r="G3893" t="s">
        <v>38</v>
      </c>
      <c r="H3893" t="s">
        <v>46</v>
      </c>
      <c r="I3893" t="s">
        <v>37</v>
      </c>
      <c r="J3893">
        <v>946.6</v>
      </c>
    </row>
    <row r="3894" spans="1:10" x14ac:dyDescent="0.25">
      <c r="A3894">
        <v>63</v>
      </c>
      <c r="B3894">
        <v>2017</v>
      </c>
      <c r="C3894" t="s">
        <v>34</v>
      </c>
      <c r="D3894" t="s">
        <v>48</v>
      </c>
      <c r="E3894" t="s">
        <v>35</v>
      </c>
      <c r="F3894">
        <v>5</v>
      </c>
      <c r="G3894" t="s">
        <v>45</v>
      </c>
      <c r="H3894" t="s">
        <v>46</v>
      </c>
      <c r="I3894" t="s">
        <v>37</v>
      </c>
      <c r="J3894">
        <v>1058.9000000000001</v>
      </c>
    </row>
    <row r="3895" spans="1:10" x14ac:dyDescent="0.25">
      <c r="A3895">
        <v>63</v>
      </c>
      <c r="B3895">
        <v>2017</v>
      </c>
      <c r="C3895" t="s">
        <v>34</v>
      </c>
      <c r="D3895" t="s">
        <v>48</v>
      </c>
      <c r="E3895" t="s">
        <v>35</v>
      </c>
      <c r="F3895">
        <v>6</v>
      </c>
      <c r="G3895" t="s">
        <v>45</v>
      </c>
      <c r="H3895" t="s">
        <v>2</v>
      </c>
      <c r="I3895" t="s">
        <v>37</v>
      </c>
      <c r="J3895">
        <v>582</v>
      </c>
    </row>
    <row r="3896" spans="1:10" x14ac:dyDescent="0.25">
      <c r="A3896">
        <v>63</v>
      </c>
      <c r="B3896">
        <v>2017</v>
      </c>
      <c r="C3896" t="s">
        <v>34</v>
      </c>
      <c r="D3896" t="s">
        <v>49</v>
      </c>
      <c r="E3896" t="s">
        <v>35</v>
      </c>
      <c r="F3896">
        <v>1</v>
      </c>
      <c r="G3896" t="s">
        <v>45</v>
      </c>
      <c r="H3896" t="s">
        <v>2</v>
      </c>
      <c r="I3896" t="s">
        <v>37</v>
      </c>
      <c r="J3896">
        <v>551.9</v>
      </c>
    </row>
    <row r="3897" spans="1:10" x14ac:dyDescent="0.25">
      <c r="A3897">
        <v>63</v>
      </c>
      <c r="B3897">
        <v>2017</v>
      </c>
      <c r="C3897" t="s">
        <v>34</v>
      </c>
      <c r="D3897" t="s">
        <v>49</v>
      </c>
      <c r="E3897" t="s">
        <v>35</v>
      </c>
      <c r="F3897">
        <v>2</v>
      </c>
      <c r="G3897" t="s">
        <v>45</v>
      </c>
      <c r="H3897" t="s">
        <v>2</v>
      </c>
      <c r="I3897" t="s">
        <v>51</v>
      </c>
      <c r="J3897">
        <v>720.4</v>
      </c>
    </row>
    <row r="3898" spans="1:10" x14ac:dyDescent="0.25">
      <c r="A3898">
        <v>63</v>
      </c>
      <c r="B3898">
        <v>2017</v>
      </c>
      <c r="C3898" t="s">
        <v>34</v>
      </c>
      <c r="D3898" t="s">
        <v>49</v>
      </c>
      <c r="E3898" t="s">
        <v>35</v>
      </c>
      <c r="F3898">
        <v>3</v>
      </c>
      <c r="G3898" t="s">
        <v>45</v>
      </c>
      <c r="H3898" t="s">
        <v>2</v>
      </c>
      <c r="I3898" t="s">
        <v>37</v>
      </c>
      <c r="J3898">
        <v>735.2</v>
      </c>
    </row>
    <row r="3899" spans="1:10" x14ac:dyDescent="0.25">
      <c r="A3899">
        <v>63</v>
      </c>
      <c r="B3899">
        <v>2017</v>
      </c>
      <c r="C3899" t="s">
        <v>34</v>
      </c>
      <c r="D3899" t="s">
        <v>49</v>
      </c>
      <c r="E3899" t="s">
        <v>35</v>
      </c>
      <c r="F3899">
        <v>4</v>
      </c>
      <c r="G3899" t="s">
        <v>45</v>
      </c>
      <c r="H3899" t="s">
        <v>46</v>
      </c>
      <c r="I3899" t="s">
        <v>37</v>
      </c>
      <c r="J3899">
        <v>1001.9</v>
      </c>
    </row>
    <row r="3900" spans="1:10" x14ac:dyDescent="0.25">
      <c r="A3900">
        <v>63</v>
      </c>
      <c r="B3900">
        <v>2017</v>
      </c>
      <c r="C3900" t="s">
        <v>34</v>
      </c>
      <c r="D3900" t="s">
        <v>49</v>
      </c>
      <c r="E3900" t="s">
        <v>35</v>
      </c>
      <c r="F3900">
        <v>5</v>
      </c>
      <c r="G3900" t="s">
        <v>45</v>
      </c>
      <c r="H3900" t="s">
        <v>2</v>
      </c>
      <c r="I3900" t="s">
        <v>51</v>
      </c>
      <c r="J3900">
        <v>571.4</v>
      </c>
    </row>
    <row r="3901" spans="1:10" x14ac:dyDescent="0.25">
      <c r="A3901">
        <v>63</v>
      </c>
      <c r="B3901">
        <v>2017</v>
      </c>
      <c r="C3901" t="s">
        <v>34</v>
      </c>
      <c r="D3901" t="s">
        <v>49</v>
      </c>
      <c r="E3901" t="s">
        <v>35</v>
      </c>
      <c r="F3901">
        <v>6</v>
      </c>
      <c r="G3901" t="s">
        <v>45</v>
      </c>
      <c r="H3901" t="s">
        <v>2</v>
      </c>
      <c r="I3901" t="s">
        <v>51</v>
      </c>
      <c r="J3901">
        <v>665.5</v>
      </c>
    </row>
    <row r="3902" spans="1:10" x14ac:dyDescent="0.25">
      <c r="A3902">
        <v>63</v>
      </c>
      <c r="B3902">
        <v>2018</v>
      </c>
      <c r="C3902" t="s">
        <v>34</v>
      </c>
      <c r="D3902" t="s">
        <v>48</v>
      </c>
      <c r="E3902" t="s">
        <v>35</v>
      </c>
      <c r="F3902">
        <v>1</v>
      </c>
      <c r="G3902" t="s">
        <v>38</v>
      </c>
      <c r="H3902" t="s">
        <v>46</v>
      </c>
      <c r="I3902" t="s">
        <v>37</v>
      </c>
      <c r="J3902">
        <v>1279.0999999999999</v>
      </c>
    </row>
    <row r="3903" spans="1:10" x14ac:dyDescent="0.25">
      <c r="A3903">
        <v>63</v>
      </c>
      <c r="B3903">
        <v>2018</v>
      </c>
      <c r="C3903" t="s">
        <v>34</v>
      </c>
      <c r="D3903" t="s">
        <v>48</v>
      </c>
      <c r="E3903" t="s">
        <v>35</v>
      </c>
      <c r="F3903">
        <v>2</v>
      </c>
      <c r="G3903" t="s">
        <v>38</v>
      </c>
      <c r="H3903" t="s">
        <v>2</v>
      </c>
      <c r="I3903" t="s">
        <v>51</v>
      </c>
      <c r="J3903">
        <v>789.8</v>
      </c>
    </row>
    <row r="3904" spans="1:10" x14ac:dyDescent="0.25">
      <c r="A3904">
        <v>63</v>
      </c>
      <c r="B3904">
        <v>2018</v>
      </c>
      <c r="C3904" t="s">
        <v>34</v>
      </c>
      <c r="D3904" t="s">
        <v>48</v>
      </c>
      <c r="E3904" t="s">
        <v>35</v>
      </c>
      <c r="F3904">
        <v>3</v>
      </c>
      <c r="G3904" t="s">
        <v>45</v>
      </c>
      <c r="H3904" t="s">
        <v>46</v>
      </c>
      <c r="I3904" t="s">
        <v>37</v>
      </c>
      <c r="J3904">
        <v>1265.7</v>
      </c>
    </row>
    <row r="3905" spans="1:10" x14ac:dyDescent="0.25">
      <c r="A3905">
        <v>63</v>
      </c>
      <c r="B3905">
        <v>2018</v>
      </c>
      <c r="C3905" t="s">
        <v>34</v>
      </c>
      <c r="D3905" t="s">
        <v>48</v>
      </c>
      <c r="E3905" t="s">
        <v>35</v>
      </c>
      <c r="F3905">
        <v>4</v>
      </c>
      <c r="G3905" t="s">
        <v>45</v>
      </c>
      <c r="H3905" t="s">
        <v>2</v>
      </c>
      <c r="I3905" t="s">
        <v>37</v>
      </c>
      <c r="J3905">
        <v>870.2</v>
      </c>
    </row>
    <row r="3906" spans="1:10" x14ac:dyDescent="0.25">
      <c r="A3906">
        <v>63</v>
      </c>
      <c r="B3906">
        <v>2018</v>
      </c>
      <c r="C3906" t="s">
        <v>34</v>
      </c>
      <c r="D3906" t="s">
        <v>48</v>
      </c>
      <c r="E3906" t="s">
        <v>35</v>
      </c>
      <c r="F3906">
        <v>5</v>
      </c>
      <c r="G3906" t="s">
        <v>45</v>
      </c>
      <c r="H3906" t="s">
        <v>46</v>
      </c>
      <c r="I3906" t="s">
        <v>37</v>
      </c>
      <c r="J3906">
        <v>1082.3</v>
      </c>
    </row>
    <row r="3907" spans="1:10" x14ac:dyDescent="0.25">
      <c r="A3907">
        <v>63</v>
      </c>
      <c r="B3907">
        <v>2018</v>
      </c>
      <c r="C3907" t="s">
        <v>34</v>
      </c>
      <c r="D3907" t="s">
        <v>48</v>
      </c>
      <c r="E3907" t="s">
        <v>35</v>
      </c>
      <c r="F3907">
        <v>6</v>
      </c>
      <c r="G3907" t="s">
        <v>38</v>
      </c>
      <c r="H3907" t="s">
        <v>2</v>
      </c>
      <c r="I3907" t="s">
        <v>37</v>
      </c>
      <c r="J3907">
        <v>804.4</v>
      </c>
    </row>
    <row r="3908" spans="1:10" x14ac:dyDescent="0.25">
      <c r="A3908">
        <v>63</v>
      </c>
      <c r="B3908">
        <v>2018</v>
      </c>
      <c r="C3908" t="s">
        <v>34</v>
      </c>
      <c r="D3908" t="s">
        <v>49</v>
      </c>
      <c r="E3908" t="s">
        <v>35</v>
      </c>
      <c r="F3908">
        <v>1</v>
      </c>
      <c r="G3908" t="s">
        <v>38</v>
      </c>
      <c r="H3908" t="s">
        <v>2</v>
      </c>
      <c r="I3908" t="s">
        <v>51</v>
      </c>
      <c r="J3908">
        <v>939.8</v>
      </c>
    </row>
    <row r="3909" spans="1:10" x14ac:dyDescent="0.25">
      <c r="A3909">
        <v>63</v>
      </c>
      <c r="B3909">
        <v>2018</v>
      </c>
      <c r="C3909" t="s">
        <v>34</v>
      </c>
      <c r="D3909" t="s">
        <v>49</v>
      </c>
      <c r="E3909" t="s">
        <v>35</v>
      </c>
      <c r="F3909">
        <v>2</v>
      </c>
      <c r="G3909" t="s">
        <v>38</v>
      </c>
      <c r="H3909" t="s">
        <v>2</v>
      </c>
      <c r="I3909" t="s">
        <v>37</v>
      </c>
      <c r="J3909">
        <v>965</v>
      </c>
    </row>
    <row r="3910" spans="1:10" x14ac:dyDescent="0.25">
      <c r="A3910">
        <v>63</v>
      </c>
      <c r="B3910">
        <v>2018</v>
      </c>
      <c r="C3910" t="s">
        <v>34</v>
      </c>
      <c r="D3910" t="s">
        <v>49</v>
      </c>
      <c r="E3910" t="s">
        <v>35</v>
      </c>
      <c r="F3910">
        <v>3</v>
      </c>
      <c r="G3910" t="s">
        <v>38</v>
      </c>
      <c r="H3910" t="s">
        <v>2</v>
      </c>
      <c r="I3910" t="s">
        <v>37</v>
      </c>
      <c r="J3910">
        <v>860</v>
      </c>
    </row>
    <row r="3911" spans="1:10" x14ac:dyDescent="0.25">
      <c r="A3911">
        <v>63</v>
      </c>
      <c r="B3911">
        <v>2018</v>
      </c>
      <c r="C3911" t="s">
        <v>34</v>
      </c>
      <c r="D3911" t="s">
        <v>49</v>
      </c>
      <c r="E3911" t="s">
        <v>35</v>
      </c>
      <c r="F3911">
        <v>4</v>
      </c>
      <c r="G3911" t="s">
        <v>45</v>
      </c>
      <c r="H3911" t="s">
        <v>46</v>
      </c>
      <c r="I3911" t="s">
        <v>51</v>
      </c>
      <c r="J3911">
        <v>1327.8</v>
      </c>
    </row>
    <row r="3912" spans="1:10" x14ac:dyDescent="0.25">
      <c r="A3912">
        <v>63</v>
      </c>
      <c r="B3912">
        <v>2018</v>
      </c>
      <c r="C3912" t="s">
        <v>34</v>
      </c>
      <c r="D3912" t="s">
        <v>49</v>
      </c>
      <c r="E3912" t="s">
        <v>35</v>
      </c>
      <c r="F3912">
        <v>5</v>
      </c>
      <c r="G3912" t="s">
        <v>45</v>
      </c>
      <c r="H3912" t="s">
        <v>2</v>
      </c>
      <c r="I3912" t="s">
        <v>37</v>
      </c>
      <c r="J3912">
        <v>871.1</v>
      </c>
    </row>
    <row r="3913" spans="1:10" x14ac:dyDescent="0.25">
      <c r="A3913">
        <v>63</v>
      </c>
      <c r="B3913">
        <v>2018</v>
      </c>
      <c r="C3913" t="s">
        <v>34</v>
      </c>
      <c r="D3913" t="s">
        <v>49</v>
      </c>
      <c r="E3913" t="s">
        <v>35</v>
      </c>
      <c r="F3913">
        <v>6</v>
      </c>
      <c r="G3913" t="s">
        <v>38</v>
      </c>
      <c r="H3913" t="s">
        <v>46</v>
      </c>
      <c r="I3913" t="s">
        <v>37</v>
      </c>
      <c r="J3913">
        <v>1239.0999999999999</v>
      </c>
    </row>
    <row r="3914" spans="1:10" x14ac:dyDescent="0.25">
      <c r="A3914">
        <v>64</v>
      </c>
      <c r="B3914">
        <v>2017</v>
      </c>
      <c r="C3914" t="s">
        <v>34</v>
      </c>
      <c r="D3914" t="s">
        <v>48</v>
      </c>
      <c r="E3914" t="s">
        <v>35</v>
      </c>
      <c r="F3914">
        <v>1</v>
      </c>
      <c r="G3914" t="s">
        <v>38</v>
      </c>
      <c r="H3914" t="s">
        <v>2</v>
      </c>
      <c r="I3914" t="s">
        <v>51</v>
      </c>
      <c r="J3914">
        <v>669.7</v>
      </c>
    </row>
    <row r="3915" spans="1:10" x14ac:dyDescent="0.25">
      <c r="A3915">
        <v>64</v>
      </c>
      <c r="B3915">
        <v>2017</v>
      </c>
      <c r="C3915" t="s">
        <v>34</v>
      </c>
      <c r="D3915" t="s">
        <v>48</v>
      </c>
      <c r="E3915" t="s">
        <v>35</v>
      </c>
      <c r="F3915">
        <v>2</v>
      </c>
      <c r="G3915" t="s">
        <v>38</v>
      </c>
      <c r="H3915" t="s">
        <v>2</v>
      </c>
      <c r="I3915" t="s">
        <v>37</v>
      </c>
      <c r="J3915">
        <v>576.1</v>
      </c>
    </row>
    <row r="3916" spans="1:10" x14ac:dyDescent="0.25">
      <c r="A3916">
        <v>64</v>
      </c>
      <c r="B3916">
        <v>2017</v>
      </c>
      <c r="C3916" t="s">
        <v>34</v>
      </c>
      <c r="D3916" t="s">
        <v>48</v>
      </c>
      <c r="E3916" t="s">
        <v>35</v>
      </c>
      <c r="F3916">
        <v>3</v>
      </c>
      <c r="G3916" t="s">
        <v>38</v>
      </c>
      <c r="H3916" t="s">
        <v>46</v>
      </c>
      <c r="I3916" t="s">
        <v>51</v>
      </c>
      <c r="J3916">
        <v>1025.3</v>
      </c>
    </row>
    <row r="3917" spans="1:10" x14ac:dyDescent="0.25">
      <c r="A3917">
        <v>64</v>
      </c>
      <c r="B3917">
        <v>2017</v>
      </c>
      <c r="C3917" t="s">
        <v>34</v>
      </c>
      <c r="D3917" t="s">
        <v>48</v>
      </c>
      <c r="E3917" t="s">
        <v>35</v>
      </c>
      <c r="F3917">
        <v>4</v>
      </c>
      <c r="G3917" t="s">
        <v>38</v>
      </c>
      <c r="H3917" t="s">
        <v>2</v>
      </c>
      <c r="I3917" t="s">
        <v>51</v>
      </c>
      <c r="J3917">
        <v>542.6</v>
      </c>
    </row>
    <row r="3918" spans="1:10" x14ac:dyDescent="0.25">
      <c r="A3918">
        <v>64</v>
      </c>
      <c r="B3918">
        <v>2017</v>
      </c>
      <c r="C3918" t="s">
        <v>34</v>
      </c>
      <c r="D3918" t="s">
        <v>48</v>
      </c>
      <c r="E3918" t="s">
        <v>35</v>
      </c>
      <c r="F3918">
        <v>5</v>
      </c>
      <c r="G3918" t="s">
        <v>45</v>
      </c>
      <c r="H3918" t="s">
        <v>46</v>
      </c>
      <c r="I3918" t="s">
        <v>37</v>
      </c>
      <c r="J3918">
        <v>919.9</v>
      </c>
    </row>
    <row r="3919" spans="1:10" x14ac:dyDescent="0.25">
      <c r="A3919">
        <v>64</v>
      </c>
      <c r="B3919">
        <v>2017</v>
      </c>
      <c r="C3919" t="s">
        <v>34</v>
      </c>
      <c r="D3919" t="s">
        <v>48</v>
      </c>
      <c r="E3919" t="s">
        <v>35</v>
      </c>
      <c r="F3919">
        <v>6</v>
      </c>
      <c r="G3919" t="s">
        <v>45</v>
      </c>
      <c r="H3919" t="s">
        <v>2</v>
      </c>
      <c r="I3919" t="s">
        <v>37</v>
      </c>
      <c r="J3919">
        <v>605.9</v>
      </c>
    </row>
    <row r="3920" spans="1:10" x14ac:dyDescent="0.25">
      <c r="A3920">
        <v>64</v>
      </c>
      <c r="B3920">
        <v>2017</v>
      </c>
      <c r="C3920" t="s">
        <v>34</v>
      </c>
      <c r="D3920" t="s">
        <v>49</v>
      </c>
      <c r="E3920" t="s">
        <v>35</v>
      </c>
      <c r="F3920">
        <v>1</v>
      </c>
      <c r="G3920" t="s">
        <v>38</v>
      </c>
      <c r="H3920" t="s">
        <v>46</v>
      </c>
      <c r="I3920" t="s">
        <v>37</v>
      </c>
      <c r="J3920">
        <v>1134.4000000000001</v>
      </c>
    </row>
    <row r="3921" spans="1:10" x14ac:dyDescent="0.25">
      <c r="A3921">
        <v>64</v>
      </c>
      <c r="B3921">
        <v>2017</v>
      </c>
      <c r="C3921" t="s">
        <v>34</v>
      </c>
      <c r="D3921" t="s">
        <v>49</v>
      </c>
      <c r="E3921" t="s">
        <v>35</v>
      </c>
      <c r="F3921">
        <v>2</v>
      </c>
      <c r="G3921" t="s">
        <v>38</v>
      </c>
      <c r="H3921" t="s">
        <v>46</v>
      </c>
      <c r="I3921" t="s">
        <v>37</v>
      </c>
      <c r="J3921">
        <v>1058.0999999999999</v>
      </c>
    </row>
    <row r="3922" spans="1:10" x14ac:dyDescent="0.25">
      <c r="A3922">
        <v>64</v>
      </c>
      <c r="B3922">
        <v>2017</v>
      </c>
      <c r="C3922" t="s">
        <v>34</v>
      </c>
      <c r="D3922" t="s">
        <v>49</v>
      </c>
      <c r="E3922" t="s">
        <v>35</v>
      </c>
      <c r="F3922">
        <v>3</v>
      </c>
      <c r="G3922" t="s">
        <v>45</v>
      </c>
      <c r="H3922" t="s">
        <v>2</v>
      </c>
      <c r="I3922" t="s">
        <v>51</v>
      </c>
      <c r="J3922">
        <v>520.29999999999995</v>
      </c>
    </row>
    <row r="3923" spans="1:10" x14ac:dyDescent="0.25">
      <c r="A3923">
        <v>64</v>
      </c>
      <c r="B3923">
        <v>2017</v>
      </c>
      <c r="C3923" t="s">
        <v>34</v>
      </c>
      <c r="D3923" t="s">
        <v>49</v>
      </c>
      <c r="E3923" t="s">
        <v>35</v>
      </c>
      <c r="F3923">
        <v>4</v>
      </c>
      <c r="G3923" t="s">
        <v>38</v>
      </c>
      <c r="H3923" t="s">
        <v>2</v>
      </c>
      <c r="I3923" t="s">
        <v>51</v>
      </c>
      <c r="J3923">
        <v>631.5</v>
      </c>
    </row>
    <row r="3924" spans="1:10" x14ac:dyDescent="0.25">
      <c r="A3924">
        <v>64</v>
      </c>
      <c r="B3924">
        <v>2017</v>
      </c>
      <c r="C3924" t="s">
        <v>34</v>
      </c>
      <c r="D3924" t="s">
        <v>49</v>
      </c>
      <c r="E3924" t="s">
        <v>35</v>
      </c>
      <c r="F3924">
        <v>5</v>
      </c>
      <c r="G3924" t="s">
        <v>38</v>
      </c>
      <c r="H3924" t="s">
        <v>2</v>
      </c>
      <c r="I3924" t="s">
        <v>37</v>
      </c>
      <c r="J3924">
        <v>782.3</v>
      </c>
    </row>
    <row r="3925" spans="1:10" x14ac:dyDescent="0.25">
      <c r="A3925">
        <v>64</v>
      </c>
      <c r="B3925">
        <v>2017</v>
      </c>
      <c r="C3925" t="s">
        <v>34</v>
      </c>
      <c r="D3925" t="s">
        <v>49</v>
      </c>
      <c r="E3925" t="s">
        <v>35</v>
      </c>
      <c r="F3925">
        <v>6</v>
      </c>
      <c r="G3925" t="s">
        <v>45</v>
      </c>
      <c r="H3925" t="s">
        <v>46</v>
      </c>
      <c r="I3925" t="s">
        <v>51</v>
      </c>
      <c r="J3925">
        <v>1003.5</v>
      </c>
    </row>
    <row r="3926" spans="1:10" x14ac:dyDescent="0.25">
      <c r="A3926">
        <v>64</v>
      </c>
      <c r="B3926">
        <v>2018</v>
      </c>
      <c r="C3926" t="s">
        <v>34</v>
      </c>
      <c r="D3926" t="s">
        <v>48</v>
      </c>
      <c r="E3926" t="s">
        <v>35</v>
      </c>
      <c r="F3926">
        <v>1</v>
      </c>
      <c r="G3926" t="s">
        <v>38</v>
      </c>
      <c r="H3926" t="s">
        <v>46</v>
      </c>
      <c r="I3926" t="s">
        <v>51</v>
      </c>
      <c r="J3926">
        <v>1185.5999999999999</v>
      </c>
    </row>
    <row r="3927" spans="1:10" x14ac:dyDescent="0.25">
      <c r="A3927">
        <v>64</v>
      </c>
      <c r="B3927">
        <v>2018</v>
      </c>
      <c r="C3927" t="s">
        <v>34</v>
      </c>
      <c r="D3927" t="s">
        <v>48</v>
      </c>
      <c r="E3927" t="s">
        <v>35</v>
      </c>
      <c r="F3927">
        <v>2</v>
      </c>
      <c r="G3927" t="s">
        <v>45</v>
      </c>
      <c r="H3927" t="s">
        <v>46</v>
      </c>
      <c r="I3927" t="s">
        <v>37</v>
      </c>
      <c r="J3927">
        <v>1226.5999999999999</v>
      </c>
    </row>
    <row r="3928" spans="1:10" x14ac:dyDescent="0.25">
      <c r="A3928">
        <v>64</v>
      </c>
      <c r="B3928">
        <v>2018</v>
      </c>
      <c r="C3928" t="s">
        <v>34</v>
      </c>
      <c r="D3928" t="s">
        <v>48</v>
      </c>
      <c r="E3928" t="s">
        <v>35</v>
      </c>
      <c r="F3928">
        <v>3</v>
      </c>
      <c r="G3928" t="s">
        <v>38</v>
      </c>
      <c r="H3928" t="s">
        <v>46</v>
      </c>
      <c r="I3928" t="s">
        <v>37</v>
      </c>
      <c r="J3928">
        <v>1269.0999999999999</v>
      </c>
    </row>
    <row r="3929" spans="1:10" x14ac:dyDescent="0.25">
      <c r="A3929">
        <v>64</v>
      </c>
      <c r="B3929">
        <v>2018</v>
      </c>
      <c r="C3929" t="s">
        <v>34</v>
      </c>
      <c r="D3929" t="s">
        <v>48</v>
      </c>
      <c r="E3929" t="s">
        <v>35</v>
      </c>
      <c r="F3929">
        <v>4</v>
      </c>
      <c r="G3929" t="s">
        <v>38</v>
      </c>
      <c r="H3929" t="s">
        <v>2</v>
      </c>
      <c r="I3929" t="s">
        <v>37</v>
      </c>
      <c r="J3929">
        <v>818.2</v>
      </c>
    </row>
    <row r="3930" spans="1:10" x14ac:dyDescent="0.25">
      <c r="A3930">
        <v>64</v>
      </c>
      <c r="B3930">
        <v>2018</v>
      </c>
      <c r="C3930" t="s">
        <v>34</v>
      </c>
      <c r="D3930" t="s">
        <v>48</v>
      </c>
      <c r="E3930" t="s">
        <v>35</v>
      </c>
      <c r="F3930">
        <v>5</v>
      </c>
      <c r="G3930" t="s">
        <v>45</v>
      </c>
      <c r="H3930" t="s">
        <v>2</v>
      </c>
      <c r="I3930" t="s">
        <v>51</v>
      </c>
      <c r="J3930">
        <v>827.6</v>
      </c>
    </row>
    <row r="3931" spans="1:10" x14ac:dyDescent="0.25">
      <c r="A3931">
        <v>64</v>
      </c>
      <c r="B3931">
        <v>2018</v>
      </c>
      <c r="C3931" t="s">
        <v>34</v>
      </c>
      <c r="D3931" t="s">
        <v>48</v>
      </c>
      <c r="E3931" t="s">
        <v>35</v>
      </c>
      <c r="F3931">
        <v>6</v>
      </c>
      <c r="G3931" t="s">
        <v>45</v>
      </c>
      <c r="H3931" t="s">
        <v>2</v>
      </c>
      <c r="I3931" t="s">
        <v>51</v>
      </c>
      <c r="J3931">
        <v>794.7</v>
      </c>
    </row>
    <row r="3932" spans="1:10" x14ac:dyDescent="0.25">
      <c r="A3932">
        <v>64</v>
      </c>
      <c r="B3932">
        <v>2018</v>
      </c>
      <c r="C3932" t="s">
        <v>34</v>
      </c>
      <c r="D3932" t="s">
        <v>49</v>
      </c>
      <c r="E3932" t="s">
        <v>35</v>
      </c>
      <c r="F3932">
        <v>1</v>
      </c>
      <c r="G3932" t="s">
        <v>38</v>
      </c>
      <c r="H3932" t="s">
        <v>2</v>
      </c>
      <c r="I3932" t="s">
        <v>37</v>
      </c>
      <c r="J3932">
        <v>886.6</v>
      </c>
    </row>
    <row r="3933" spans="1:10" x14ac:dyDescent="0.25">
      <c r="A3933">
        <v>64</v>
      </c>
      <c r="B3933">
        <v>2018</v>
      </c>
      <c r="C3933" t="s">
        <v>34</v>
      </c>
      <c r="D3933" t="s">
        <v>49</v>
      </c>
      <c r="E3933" t="s">
        <v>35</v>
      </c>
      <c r="F3933">
        <v>2</v>
      </c>
      <c r="G3933" t="s">
        <v>45</v>
      </c>
      <c r="H3933" t="s">
        <v>2</v>
      </c>
      <c r="I3933" t="s">
        <v>37</v>
      </c>
      <c r="J3933">
        <v>1040.7</v>
      </c>
    </row>
    <row r="3934" spans="1:10" x14ac:dyDescent="0.25">
      <c r="A3934">
        <v>64</v>
      </c>
      <c r="B3934">
        <v>2018</v>
      </c>
      <c r="C3934" t="s">
        <v>34</v>
      </c>
      <c r="D3934" t="s">
        <v>49</v>
      </c>
      <c r="E3934" t="s">
        <v>35</v>
      </c>
      <c r="F3934">
        <v>3</v>
      </c>
      <c r="G3934" t="s">
        <v>45</v>
      </c>
      <c r="H3934" t="s">
        <v>46</v>
      </c>
      <c r="I3934" t="s">
        <v>37</v>
      </c>
      <c r="J3934">
        <v>1228.7</v>
      </c>
    </row>
    <row r="3935" spans="1:10" x14ac:dyDescent="0.25">
      <c r="A3935">
        <v>64</v>
      </c>
      <c r="B3935">
        <v>2018</v>
      </c>
      <c r="C3935" t="s">
        <v>34</v>
      </c>
      <c r="D3935" t="s">
        <v>49</v>
      </c>
      <c r="E3935" t="s">
        <v>35</v>
      </c>
      <c r="F3935">
        <v>4</v>
      </c>
      <c r="G3935" t="s">
        <v>38</v>
      </c>
      <c r="H3935" t="s">
        <v>46</v>
      </c>
      <c r="I3935" t="s">
        <v>37</v>
      </c>
      <c r="J3935">
        <v>1299.4000000000001</v>
      </c>
    </row>
    <row r="3936" spans="1:10" x14ac:dyDescent="0.25">
      <c r="A3936">
        <v>64</v>
      </c>
      <c r="B3936">
        <v>2018</v>
      </c>
      <c r="C3936" t="s">
        <v>34</v>
      </c>
      <c r="D3936" t="s">
        <v>49</v>
      </c>
      <c r="E3936" t="s">
        <v>35</v>
      </c>
      <c r="F3936">
        <v>5</v>
      </c>
      <c r="G3936" t="s">
        <v>38</v>
      </c>
      <c r="H3936" t="s">
        <v>2</v>
      </c>
      <c r="I3936" t="s">
        <v>37</v>
      </c>
      <c r="J3936">
        <v>967.2</v>
      </c>
    </row>
    <row r="3937" spans="1:10" x14ac:dyDescent="0.25">
      <c r="A3937">
        <v>64</v>
      </c>
      <c r="B3937">
        <v>2018</v>
      </c>
      <c r="C3937" t="s">
        <v>34</v>
      </c>
      <c r="D3937" t="s">
        <v>49</v>
      </c>
      <c r="E3937" t="s">
        <v>35</v>
      </c>
      <c r="F3937">
        <v>6</v>
      </c>
      <c r="G3937" t="s">
        <v>38</v>
      </c>
      <c r="H3937" t="s">
        <v>46</v>
      </c>
      <c r="I3937" t="s">
        <v>37</v>
      </c>
      <c r="J3937">
        <v>1331.4</v>
      </c>
    </row>
    <row r="3938" spans="1:10" x14ac:dyDescent="0.25">
      <c r="A3938">
        <v>65</v>
      </c>
      <c r="B3938">
        <v>2017</v>
      </c>
      <c r="C3938" t="s">
        <v>34</v>
      </c>
      <c r="D3938" t="s">
        <v>48</v>
      </c>
      <c r="E3938" t="s">
        <v>35</v>
      </c>
      <c r="F3938">
        <v>1</v>
      </c>
      <c r="G3938" t="s">
        <v>45</v>
      </c>
      <c r="H3938" t="s">
        <v>46</v>
      </c>
      <c r="I3938" t="s">
        <v>51</v>
      </c>
      <c r="J3938">
        <v>1053</v>
      </c>
    </row>
    <row r="3939" spans="1:10" x14ac:dyDescent="0.25">
      <c r="A3939">
        <v>65</v>
      </c>
      <c r="B3939">
        <v>2017</v>
      </c>
      <c r="C3939" t="s">
        <v>34</v>
      </c>
      <c r="D3939" t="s">
        <v>48</v>
      </c>
      <c r="E3939" t="s">
        <v>35</v>
      </c>
      <c r="F3939">
        <v>2</v>
      </c>
      <c r="G3939" t="s">
        <v>45</v>
      </c>
      <c r="H3939" t="s">
        <v>46</v>
      </c>
      <c r="I3939" t="s">
        <v>37</v>
      </c>
      <c r="J3939">
        <v>1057.8</v>
      </c>
    </row>
    <row r="3940" spans="1:10" x14ac:dyDescent="0.25">
      <c r="A3940">
        <v>65</v>
      </c>
      <c r="B3940">
        <v>2017</v>
      </c>
      <c r="C3940" t="s">
        <v>34</v>
      </c>
      <c r="D3940" t="s">
        <v>48</v>
      </c>
      <c r="E3940" t="s">
        <v>35</v>
      </c>
      <c r="F3940">
        <v>3</v>
      </c>
      <c r="G3940" t="s">
        <v>45</v>
      </c>
      <c r="H3940" t="s">
        <v>46</v>
      </c>
      <c r="I3940" t="s">
        <v>51</v>
      </c>
      <c r="J3940">
        <v>972.8</v>
      </c>
    </row>
    <row r="3941" spans="1:10" x14ac:dyDescent="0.25">
      <c r="A3941">
        <v>65</v>
      </c>
      <c r="B3941">
        <v>2017</v>
      </c>
      <c r="C3941" t="s">
        <v>34</v>
      </c>
      <c r="D3941" t="s">
        <v>48</v>
      </c>
      <c r="E3941" t="s">
        <v>35</v>
      </c>
      <c r="F3941">
        <v>4</v>
      </c>
      <c r="G3941" t="s">
        <v>45</v>
      </c>
      <c r="H3941" t="s">
        <v>2</v>
      </c>
      <c r="I3941" t="s">
        <v>51</v>
      </c>
      <c r="J3941">
        <v>574.1</v>
      </c>
    </row>
    <row r="3942" spans="1:10" x14ac:dyDescent="0.25">
      <c r="A3942">
        <v>65</v>
      </c>
      <c r="B3942">
        <v>2017</v>
      </c>
      <c r="C3942" t="s">
        <v>34</v>
      </c>
      <c r="D3942" t="s">
        <v>48</v>
      </c>
      <c r="E3942" t="s">
        <v>35</v>
      </c>
      <c r="F3942">
        <v>5</v>
      </c>
      <c r="G3942" t="s">
        <v>38</v>
      </c>
      <c r="H3942" t="s">
        <v>2</v>
      </c>
      <c r="I3942" t="s">
        <v>51</v>
      </c>
      <c r="J3942">
        <v>583.9</v>
      </c>
    </row>
    <row r="3943" spans="1:10" x14ac:dyDescent="0.25">
      <c r="A3943">
        <v>65</v>
      </c>
      <c r="B3943">
        <v>2017</v>
      </c>
      <c r="C3943" t="s">
        <v>34</v>
      </c>
      <c r="D3943" t="s">
        <v>48</v>
      </c>
      <c r="E3943" t="s">
        <v>35</v>
      </c>
      <c r="F3943">
        <v>6</v>
      </c>
      <c r="G3943" t="s">
        <v>38</v>
      </c>
      <c r="H3943" t="s">
        <v>46</v>
      </c>
      <c r="I3943" t="s">
        <v>37</v>
      </c>
      <c r="J3943">
        <v>1026.3</v>
      </c>
    </row>
    <row r="3944" spans="1:10" x14ac:dyDescent="0.25">
      <c r="A3944">
        <v>65</v>
      </c>
      <c r="B3944">
        <v>2017</v>
      </c>
      <c r="C3944" t="s">
        <v>34</v>
      </c>
      <c r="D3944" t="s">
        <v>49</v>
      </c>
      <c r="E3944" t="s">
        <v>35</v>
      </c>
      <c r="F3944">
        <v>1</v>
      </c>
      <c r="G3944" t="s">
        <v>45</v>
      </c>
      <c r="H3944" t="s">
        <v>2</v>
      </c>
      <c r="I3944" t="s">
        <v>51</v>
      </c>
      <c r="J3944">
        <v>736.9</v>
      </c>
    </row>
    <row r="3945" spans="1:10" x14ac:dyDescent="0.25">
      <c r="A3945">
        <v>65</v>
      </c>
      <c r="B3945">
        <v>2017</v>
      </c>
      <c r="C3945" t="s">
        <v>34</v>
      </c>
      <c r="D3945" t="s">
        <v>49</v>
      </c>
      <c r="E3945" t="s">
        <v>35</v>
      </c>
      <c r="F3945">
        <v>2</v>
      </c>
      <c r="G3945" t="s">
        <v>45</v>
      </c>
      <c r="H3945" t="s">
        <v>46</v>
      </c>
      <c r="I3945" t="s">
        <v>37</v>
      </c>
      <c r="J3945">
        <v>944.6</v>
      </c>
    </row>
    <row r="3946" spans="1:10" x14ac:dyDescent="0.25">
      <c r="A3946">
        <v>65</v>
      </c>
      <c r="B3946">
        <v>2017</v>
      </c>
      <c r="C3946" t="s">
        <v>34</v>
      </c>
      <c r="D3946" t="s">
        <v>49</v>
      </c>
      <c r="E3946" t="s">
        <v>35</v>
      </c>
      <c r="F3946">
        <v>3</v>
      </c>
      <c r="G3946" t="s">
        <v>38</v>
      </c>
      <c r="H3946" t="s">
        <v>2</v>
      </c>
      <c r="I3946" t="s">
        <v>51</v>
      </c>
      <c r="J3946">
        <v>679</v>
      </c>
    </row>
    <row r="3947" spans="1:10" x14ac:dyDescent="0.25">
      <c r="A3947">
        <v>65</v>
      </c>
      <c r="B3947">
        <v>2017</v>
      </c>
      <c r="C3947" t="s">
        <v>34</v>
      </c>
      <c r="D3947" t="s">
        <v>49</v>
      </c>
      <c r="E3947" t="s">
        <v>35</v>
      </c>
      <c r="F3947">
        <v>4</v>
      </c>
      <c r="G3947" t="s">
        <v>38</v>
      </c>
      <c r="H3947" t="s">
        <v>2</v>
      </c>
      <c r="I3947" t="s">
        <v>51</v>
      </c>
      <c r="J3947">
        <v>726.1</v>
      </c>
    </row>
    <row r="3948" spans="1:10" x14ac:dyDescent="0.25">
      <c r="A3948">
        <v>65</v>
      </c>
      <c r="B3948">
        <v>2017</v>
      </c>
      <c r="C3948" t="s">
        <v>34</v>
      </c>
      <c r="D3948" t="s">
        <v>49</v>
      </c>
      <c r="E3948" t="s">
        <v>35</v>
      </c>
      <c r="F3948">
        <v>5</v>
      </c>
      <c r="G3948" t="s">
        <v>45</v>
      </c>
      <c r="H3948" t="s">
        <v>2</v>
      </c>
      <c r="I3948" t="s">
        <v>51</v>
      </c>
      <c r="J3948">
        <v>735.9</v>
      </c>
    </row>
    <row r="3949" spans="1:10" x14ac:dyDescent="0.25">
      <c r="A3949">
        <v>65</v>
      </c>
      <c r="B3949">
        <v>2017</v>
      </c>
      <c r="C3949" t="s">
        <v>34</v>
      </c>
      <c r="D3949" t="s">
        <v>49</v>
      </c>
      <c r="E3949" t="s">
        <v>35</v>
      </c>
      <c r="F3949">
        <v>6</v>
      </c>
      <c r="G3949" t="s">
        <v>38</v>
      </c>
      <c r="H3949" t="s">
        <v>2</v>
      </c>
      <c r="I3949" t="s">
        <v>37</v>
      </c>
      <c r="J3949">
        <v>767.6</v>
      </c>
    </row>
    <row r="3950" spans="1:10" x14ac:dyDescent="0.25">
      <c r="A3950">
        <v>65</v>
      </c>
      <c r="B3950">
        <v>2018</v>
      </c>
      <c r="C3950" t="s">
        <v>34</v>
      </c>
      <c r="D3950" t="s">
        <v>48</v>
      </c>
      <c r="E3950" t="s">
        <v>35</v>
      </c>
      <c r="F3950">
        <v>1</v>
      </c>
      <c r="G3950" t="s">
        <v>45</v>
      </c>
      <c r="H3950" t="s">
        <v>46</v>
      </c>
      <c r="I3950" t="s">
        <v>51</v>
      </c>
      <c r="J3950">
        <v>1133.5999999999999</v>
      </c>
    </row>
    <row r="3951" spans="1:10" x14ac:dyDescent="0.25">
      <c r="A3951">
        <v>65</v>
      </c>
      <c r="B3951">
        <v>2018</v>
      </c>
      <c r="C3951" t="s">
        <v>34</v>
      </c>
      <c r="D3951" t="s">
        <v>48</v>
      </c>
      <c r="E3951" t="s">
        <v>35</v>
      </c>
      <c r="F3951">
        <v>2</v>
      </c>
      <c r="G3951" t="s">
        <v>38</v>
      </c>
      <c r="H3951" t="s">
        <v>2</v>
      </c>
      <c r="I3951" t="s">
        <v>51</v>
      </c>
      <c r="J3951">
        <v>817.4</v>
      </c>
    </row>
    <row r="3952" spans="1:10" x14ac:dyDescent="0.25">
      <c r="A3952">
        <v>65</v>
      </c>
      <c r="B3952">
        <v>2018</v>
      </c>
      <c r="C3952" t="s">
        <v>34</v>
      </c>
      <c r="D3952" t="s">
        <v>48</v>
      </c>
      <c r="E3952" t="s">
        <v>35</v>
      </c>
      <c r="F3952">
        <v>3</v>
      </c>
      <c r="G3952" t="s">
        <v>45</v>
      </c>
      <c r="H3952" t="s">
        <v>46</v>
      </c>
      <c r="I3952" t="s">
        <v>37</v>
      </c>
      <c r="J3952">
        <v>1195</v>
      </c>
    </row>
    <row r="3953" spans="1:10" x14ac:dyDescent="0.25">
      <c r="A3953">
        <v>65</v>
      </c>
      <c r="B3953">
        <v>2018</v>
      </c>
      <c r="C3953" t="s">
        <v>34</v>
      </c>
      <c r="D3953" t="s">
        <v>48</v>
      </c>
      <c r="E3953" t="s">
        <v>35</v>
      </c>
      <c r="F3953">
        <v>4</v>
      </c>
      <c r="G3953" t="s">
        <v>38</v>
      </c>
      <c r="H3953" t="s">
        <v>2</v>
      </c>
      <c r="I3953" t="s">
        <v>37</v>
      </c>
      <c r="J3953">
        <v>736.2</v>
      </c>
    </row>
    <row r="3954" spans="1:10" x14ac:dyDescent="0.25">
      <c r="A3954">
        <v>65</v>
      </c>
      <c r="B3954">
        <v>2018</v>
      </c>
      <c r="C3954" t="s">
        <v>34</v>
      </c>
      <c r="D3954" t="s">
        <v>48</v>
      </c>
      <c r="E3954" t="s">
        <v>35</v>
      </c>
      <c r="F3954">
        <v>5</v>
      </c>
      <c r="G3954" t="s">
        <v>45</v>
      </c>
      <c r="H3954" t="s">
        <v>2</v>
      </c>
      <c r="I3954" t="s">
        <v>51</v>
      </c>
      <c r="J3954">
        <v>812</v>
      </c>
    </row>
    <row r="3955" spans="1:10" x14ac:dyDescent="0.25">
      <c r="A3955">
        <v>65</v>
      </c>
      <c r="B3955">
        <v>2018</v>
      </c>
      <c r="C3955" t="s">
        <v>34</v>
      </c>
      <c r="D3955" t="s">
        <v>48</v>
      </c>
      <c r="E3955" t="s">
        <v>35</v>
      </c>
      <c r="F3955">
        <v>6</v>
      </c>
      <c r="G3955" t="s">
        <v>38</v>
      </c>
      <c r="H3955" t="s">
        <v>46</v>
      </c>
      <c r="I3955" t="s">
        <v>51</v>
      </c>
      <c r="J3955">
        <v>1213.5</v>
      </c>
    </row>
    <row r="3956" spans="1:10" x14ac:dyDescent="0.25">
      <c r="A3956">
        <v>65</v>
      </c>
      <c r="B3956">
        <v>2018</v>
      </c>
      <c r="C3956" t="s">
        <v>34</v>
      </c>
      <c r="D3956" t="s">
        <v>49</v>
      </c>
      <c r="E3956" t="s">
        <v>35</v>
      </c>
      <c r="F3956">
        <v>1</v>
      </c>
      <c r="G3956" t="s">
        <v>38</v>
      </c>
      <c r="H3956" t="s">
        <v>2</v>
      </c>
      <c r="I3956" t="s">
        <v>51</v>
      </c>
      <c r="J3956">
        <v>887.9</v>
      </c>
    </row>
    <row r="3957" spans="1:10" x14ac:dyDescent="0.25">
      <c r="A3957">
        <v>65</v>
      </c>
      <c r="B3957">
        <v>2018</v>
      </c>
      <c r="C3957" t="s">
        <v>34</v>
      </c>
      <c r="D3957" t="s">
        <v>49</v>
      </c>
      <c r="E3957" t="s">
        <v>35</v>
      </c>
      <c r="F3957">
        <v>2</v>
      </c>
      <c r="G3957" t="s">
        <v>45</v>
      </c>
      <c r="H3957" t="s">
        <v>46</v>
      </c>
      <c r="I3957" t="s">
        <v>51</v>
      </c>
      <c r="J3957">
        <v>1379.2</v>
      </c>
    </row>
    <row r="3958" spans="1:10" x14ac:dyDescent="0.25">
      <c r="A3958">
        <v>65</v>
      </c>
      <c r="B3958">
        <v>2018</v>
      </c>
      <c r="C3958" t="s">
        <v>34</v>
      </c>
      <c r="D3958" t="s">
        <v>49</v>
      </c>
      <c r="E3958" t="s">
        <v>35</v>
      </c>
      <c r="F3958">
        <v>3</v>
      </c>
      <c r="G3958" t="s">
        <v>38</v>
      </c>
      <c r="H3958" t="s">
        <v>46</v>
      </c>
      <c r="I3958" t="s">
        <v>51</v>
      </c>
      <c r="J3958">
        <v>1303.9000000000001</v>
      </c>
    </row>
    <row r="3959" spans="1:10" x14ac:dyDescent="0.25">
      <c r="A3959">
        <v>65</v>
      </c>
      <c r="B3959">
        <v>2018</v>
      </c>
      <c r="C3959" t="s">
        <v>34</v>
      </c>
      <c r="D3959" t="s">
        <v>49</v>
      </c>
      <c r="E3959" t="s">
        <v>35</v>
      </c>
      <c r="F3959">
        <v>4</v>
      </c>
      <c r="G3959" t="s">
        <v>45</v>
      </c>
      <c r="H3959" t="s">
        <v>2</v>
      </c>
      <c r="I3959" t="s">
        <v>51</v>
      </c>
      <c r="J3959">
        <v>992.4</v>
      </c>
    </row>
    <row r="3960" spans="1:10" x14ac:dyDescent="0.25">
      <c r="A3960">
        <v>65</v>
      </c>
      <c r="B3960">
        <v>2018</v>
      </c>
      <c r="C3960" t="s">
        <v>34</v>
      </c>
      <c r="D3960" t="s">
        <v>49</v>
      </c>
      <c r="E3960" t="s">
        <v>35</v>
      </c>
      <c r="F3960">
        <v>5</v>
      </c>
      <c r="G3960" t="s">
        <v>45</v>
      </c>
      <c r="H3960" t="s">
        <v>46</v>
      </c>
      <c r="I3960" t="s">
        <v>51</v>
      </c>
      <c r="J3960">
        <v>1237.0999999999999</v>
      </c>
    </row>
    <row r="3961" spans="1:10" x14ac:dyDescent="0.25">
      <c r="A3961">
        <v>65</v>
      </c>
      <c r="B3961">
        <v>2018</v>
      </c>
      <c r="C3961" t="s">
        <v>34</v>
      </c>
      <c r="D3961" t="s">
        <v>49</v>
      </c>
      <c r="E3961" t="s">
        <v>35</v>
      </c>
      <c r="F3961">
        <v>6</v>
      </c>
      <c r="G3961" t="s">
        <v>38</v>
      </c>
      <c r="H3961" t="s">
        <v>2</v>
      </c>
      <c r="I3961" t="s">
        <v>37</v>
      </c>
      <c r="J3961">
        <v>945.7</v>
      </c>
    </row>
    <row r="3962" spans="1:10" x14ac:dyDescent="0.25">
      <c r="A3962">
        <v>66</v>
      </c>
      <c r="B3962">
        <v>2017</v>
      </c>
      <c r="C3962" t="s">
        <v>34</v>
      </c>
      <c r="D3962" t="s">
        <v>48</v>
      </c>
      <c r="E3962" t="s">
        <v>35</v>
      </c>
      <c r="F3962">
        <v>1</v>
      </c>
      <c r="G3962" t="s">
        <v>45</v>
      </c>
      <c r="H3962" t="s">
        <v>46</v>
      </c>
      <c r="I3962" t="s">
        <v>37</v>
      </c>
      <c r="J3962">
        <v>963.4</v>
      </c>
    </row>
    <row r="3963" spans="1:10" x14ac:dyDescent="0.25">
      <c r="A3963">
        <v>66</v>
      </c>
      <c r="B3963">
        <v>2017</v>
      </c>
      <c r="C3963" t="s">
        <v>34</v>
      </c>
      <c r="D3963" t="s">
        <v>48</v>
      </c>
      <c r="E3963" t="s">
        <v>35</v>
      </c>
      <c r="F3963">
        <v>2</v>
      </c>
      <c r="G3963" t="s">
        <v>45</v>
      </c>
      <c r="H3963" t="s">
        <v>46</v>
      </c>
      <c r="I3963" t="s">
        <v>37</v>
      </c>
      <c r="J3963">
        <v>910.9</v>
      </c>
    </row>
    <row r="3964" spans="1:10" x14ac:dyDescent="0.25">
      <c r="A3964">
        <v>66</v>
      </c>
      <c r="B3964">
        <v>2017</v>
      </c>
      <c r="C3964" t="s">
        <v>34</v>
      </c>
      <c r="D3964" t="s">
        <v>48</v>
      </c>
      <c r="E3964" t="s">
        <v>35</v>
      </c>
      <c r="F3964">
        <v>3</v>
      </c>
      <c r="G3964" t="s">
        <v>38</v>
      </c>
      <c r="H3964" t="s">
        <v>46</v>
      </c>
      <c r="I3964" t="s">
        <v>37</v>
      </c>
      <c r="J3964">
        <v>1028.2</v>
      </c>
    </row>
    <row r="3965" spans="1:10" x14ac:dyDescent="0.25">
      <c r="A3965">
        <v>66</v>
      </c>
      <c r="B3965">
        <v>2017</v>
      </c>
      <c r="C3965" t="s">
        <v>34</v>
      </c>
      <c r="D3965" t="s">
        <v>48</v>
      </c>
      <c r="E3965" t="s">
        <v>35</v>
      </c>
      <c r="F3965">
        <v>4</v>
      </c>
      <c r="G3965" t="s">
        <v>38</v>
      </c>
      <c r="H3965" t="s">
        <v>46</v>
      </c>
      <c r="I3965" t="s">
        <v>37</v>
      </c>
      <c r="J3965">
        <v>828.9</v>
      </c>
    </row>
    <row r="3966" spans="1:10" x14ac:dyDescent="0.25">
      <c r="A3966">
        <v>66</v>
      </c>
      <c r="B3966">
        <v>2017</v>
      </c>
      <c r="C3966" t="s">
        <v>34</v>
      </c>
      <c r="D3966" t="s">
        <v>48</v>
      </c>
      <c r="E3966" t="s">
        <v>35</v>
      </c>
      <c r="F3966">
        <v>5</v>
      </c>
      <c r="G3966" t="s">
        <v>45</v>
      </c>
      <c r="H3966" t="s">
        <v>46</v>
      </c>
      <c r="I3966" t="s">
        <v>51</v>
      </c>
      <c r="J3966">
        <v>989.5</v>
      </c>
    </row>
    <row r="3967" spans="1:10" x14ac:dyDescent="0.25">
      <c r="A3967">
        <v>66</v>
      </c>
      <c r="B3967">
        <v>2017</v>
      </c>
      <c r="C3967" t="s">
        <v>34</v>
      </c>
      <c r="D3967" t="s">
        <v>48</v>
      </c>
      <c r="E3967" t="s">
        <v>35</v>
      </c>
      <c r="F3967">
        <v>6</v>
      </c>
      <c r="G3967" t="s">
        <v>45</v>
      </c>
      <c r="H3967" t="s">
        <v>2</v>
      </c>
      <c r="I3967" t="s">
        <v>37</v>
      </c>
      <c r="J3967">
        <v>487.5</v>
      </c>
    </row>
    <row r="3968" spans="1:10" x14ac:dyDescent="0.25">
      <c r="A3968">
        <v>66</v>
      </c>
      <c r="B3968">
        <v>2017</v>
      </c>
      <c r="C3968" t="s">
        <v>34</v>
      </c>
      <c r="D3968" t="s">
        <v>49</v>
      </c>
      <c r="E3968" t="s">
        <v>35</v>
      </c>
      <c r="F3968">
        <v>1</v>
      </c>
      <c r="G3968" t="s">
        <v>45</v>
      </c>
      <c r="H3968" t="s">
        <v>2</v>
      </c>
      <c r="I3968" t="s">
        <v>37</v>
      </c>
      <c r="J3968">
        <v>797.1</v>
      </c>
    </row>
    <row r="3969" spans="1:10" x14ac:dyDescent="0.25">
      <c r="A3969">
        <v>66</v>
      </c>
      <c r="B3969">
        <v>2017</v>
      </c>
      <c r="C3969" t="s">
        <v>34</v>
      </c>
      <c r="D3969" t="s">
        <v>49</v>
      </c>
      <c r="E3969" t="s">
        <v>35</v>
      </c>
      <c r="F3969">
        <v>2</v>
      </c>
      <c r="G3969" t="s">
        <v>45</v>
      </c>
      <c r="H3969" t="s">
        <v>46</v>
      </c>
      <c r="I3969" t="s">
        <v>51</v>
      </c>
      <c r="J3969">
        <v>1020.2</v>
      </c>
    </row>
    <row r="3970" spans="1:10" x14ac:dyDescent="0.25">
      <c r="A3970">
        <v>66</v>
      </c>
      <c r="B3970">
        <v>2017</v>
      </c>
      <c r="C3970" t="s">
        <v>34</v>
      </c>
      <c r="D3970" t="s">
        <v>49</v>
      </c>
      <c r="E3970" t="s">
        <v>35</v>
      </c>
      <c r="F3970">
        <v>3</v>
      </c>
      <c r="G3970" t="s">
        <v>38</v>
      </c>
      <c r="H3970" t="s">
        <v>46</v>
      </c>
      <c r="I3970" t="s">
        <v>51</v>
      </c>
      <c r="J3970">
        <v>1132.8</v>
      </c>
    </row>
    <row r="3971" spans="1:10" x14ac:dyDescent="0.25">
      <c r="A3971">
        <v>66</v>
      </c>
      <c r="B3971">
        <v>2017</v>
      </c>
      <c r="C3971" t="s">
        <v>34</v>
      </c>
      <c r="D3971" t="s">
        <v>49</v>
      </c>
      <c r="E3971" t="s">
        <v>35</v>
      </c>
      <c r="F3971">
        <v>4</v>
      </c>
      <c r="G3971" t="s">
        <v>38</v>
      </c>
      <c r="H3971" t="s">
        <v>46</v>
      </c>
      <c r="I3971" t="s">
        <v>51</v>
      </c>
      <c r="J3971">
        <v>1164.5999999999999</v>
      </c>
    </row>
    <row r="3972" spans="1:10" x14ac:dyDescent="0.25">
      <c r="A3972">
        <v>66</v>
      </c>
      <c r="B3972">
        <v>2017</v>
      </c>
      <c r="C3972" t="s">
        <v>34</v>
      </c>
      <c r="D3972" t="s">
        <v>49</v>
      </c>
      <c r="E3972" t="s">
        <v>35</v>
      </c>
      <c r="F3972">
        <v>5</v>
      </c>
      <c r="G3972" t="s">
        <v>45</v>
      </c>
      <c r="H3972" t="s">
        <v>46</v>
      </c>
      <c r="I3972" t="s">
        <v>51</v>
      </c>
      <c r="J3972">
        <v>1070.4000000000001</v>
      </c>
    </row>
    <row r="3973" spans="1:10" x14ac:dyDescent="0.25">
      <c r="A3973">
        <v>66</v>
      </c>
      <c r="B3973">
        <v>2017</v>
      </c>
      <c r="C3973" t="s">
        <v>34</v>
      </c>
      <c r="D3973" t="s">
        <v>49</v>
      </c>
      <c r="E3973" t="s">
        <v>35</v>
      </c>
      <c r="F3973">
        <v>6</v>
      </c>
      <c r="G3973" t="s">
        <v>38</v>
      </c>
      <c r="H3973" t="s">
        <v>46</v>
      </c>
      <c r="I3973" t="s">
        <v>37</v>
      </c>
      <c r="J3973">
        <v>1168</v>
      </c>
    </row>
    <row r="3974" spans="1:10" x14ac:dyDescent="0.25">
      <c r="A3974">
        <v>66</v>
      </c>
      <c r="B3974">
        <v>2018</v>
      </c>
      <c r="C3974" t="s">
        <v>34</v>
      </c>
      <c r="D3974" t="s">
        <v>48</v>
      </c>
      <c r="E3974" t="s">
        <v>35</v>
      </c>
      <c r="F3974">
        <v>1</v>
      </c>
      <c r="G3974" t="s">
        <v>38</v>
      </c>
      <c r="H3974" t="s">
        <v>2</v>
      </c>
      <c r="I3974" t="s">
        <v>51</v>
      </c>
      <c r="J3974">
        <v>975.9</v>
      </c>
    </row>
    <row r="3975" spans="1:10" x14ac:dyDescent="0.25">
      <c r="A3975">
        <v>66</v>
      </c>
      <c r="B3975">
        <v>2018</v>
      </c>
      <c r="C3975" t="s">
        <v>34</v>
      </c>
      <c r="D3975" t="s">
        <v>48</v>
      </c>
      <c r="E3975" t="s">
        <v>35</v>
      </c>
      <c r="F3975">
        <v>2</v>
      </c>
      <c r="G3975" t="s">
        <v>38</v>
      </c>
      <c r="H3975" t="s">
        <v>2</v>
      </c>
      <c r="I3975" t="s">
        <v>37</v>
      </c>
      <c r="J3975">
        <v>828.9</v>
      </c>
    </row>
    <row r="3976" spans="1:10" x14ac:dyDescent="0.25">
      <c r="A3976">
        <v>66</v>
      </c>
      <c r="B3976">
        <v>2018</v>
      </c>
      <c r="C3976" t="s">
        <v>34</v>
      </c>
      <c r="D3976" t="s">
        <v>48</v>
      </c>
      <c r="E3976" t="s">
        <v>35</v>
      </c>
      <c r="F3976">
        <v>3</v>
      </c>
      <c r="G3976" t="s">
        <v>38</v>
      </c>
      <c r="H3976" t="s">
        <v>46</v>
      </c>
      <c r="I3976" t="s">
        <v>37</v>
      </c>
      <c r="J3976">
        <v>1220.7</v>
      </c>
    </row>
    <row r="3977" spans="1:10" x14ac:dyDescent="0.25">
      <c r="A3977">
        <v>66</v>
      </c>
      <c r="B3977">
        <v>2018</v>
      </c>
      <c r="C3977" t="s">
        <v>34</v>
      </c>
      <c r="D3977" t="s">
        <v>48</v>
      </c>
      <c r="E3977" t="s">
        <v>35</v>
      </c>
      <c r="F3977">
        <v>4</v>
      </c>
      <c r="G3977" t="s">
        <v>45</v>
      </c>
      <c r="H3977" t="s">
        <v>46</v>
      </c>
      <c r="I3977" t="s">
        <v>51</v>
      </c>
      <c r="J3977">
        <v>1346.1</v>
      </c>
    </row>
    <row r="3978" spans="1:10" x14ac:dyDescent="0.25">
      <c r="A3978">
        <v>66</v>
      </c>
      <c r="B3978">
        <v>2018</v>
      </c>
      <c r="C3978" t="s">
        <v>34</v>
      </c>
      <c r="D3978" t="s">
        <v>48</v>
      </c>
      <c r="E3978" t="s">
        <v>35</v>
      </c>
      <c r="F3978">
        <v>5</v>
      </c>
      <c r="G3978" t="s">
        <v>45</v>
      </c>
      <c r="H3978" t="s">
        <v>2</v>
      </c>
      <c r="I3978" t="s">
        <v>51</v>
      </c>
      <c r="J3978">
        <v>831.5</v>
      </c>
    </row>
    <row r="3979" spans="1:10" x14ac:dyDescent="0.25">
      <c r="A3979">
        <v>66</v>
      </c>
      <c r="B3979">
        <v>2018</v>
      </c>
      <c r="C3979" t="s">
        <v>34</v>
      </c>
      <c r="D3979" t="s">
        <v>48</v>
      </c>
      <c r="E3979" t="s">
        <v>35</v>
      </c>
      <c r="F3979">
        <v>6</v>
      </c>
      <c r="G3979" t="s">
        <v>45</v>
      </c>
      <c r="H3979" t="s">
        <v>46</v>
      </c>
      <c r="I3979" t="s">
        <v>37</v>
      </c>
      <c r="J3979">
        <v>1127.4000000000001</v>
      </c>
    </row>
    <row r="3980" spans="1:10" x14ac:dyDescent="0.25">
      <c r="A3980">
        <v>66</v>
      </c>
      <c r="B3980">
        <v>2018</v>
      </c>
      <c r="C3980" t="s">
        <v>34</v>
      </c>
      <c r="D3980" t="s">
        <v>49</v>
      </c>
      <c r="E3980" t="s">
        <v>35</v>
      </c>
      <c r="F3980">
        <v>1</v>
      </c>
      <c r="G3980" t="s">
        <v>38</v>
      </c>
      <c r="H3980" t="s">
        <v>46</v>
      </c>
      <c r="I3980" t="s">
        <v>37</v>
      </c>
      <c r="J3980">
        <v>1312.7</v>
      </c>
    </row>
    <row r="3981" spans="1:10" x14ac:dyDescent="0.25">
      <c r="A3981">
        <v>66</v>
      </c>
      <c r="B3981">
        <v>2018</v>
      </c>
      <c r="C3981" t="s">
        <v>34</v>
      </c>
      <c r="D3981" t="s">
        <v>49</v>
      </c>
      <c r="E3981" t="s">
        <v>35</v>
      </c>
      <c r="F3981">
        <v>2</v>
      </c>
      <c r="G3981" t="s">
        <v>45</v>
      </c>
      <c r="H3981" t="s">
        <v>46</v>
      </c>
      <c r="I3981" t="s">
        <v>37</v>
      </c>
      <c r="J3981">
        <v>1364.5</v>
      </c>
    </row>
    <row r="3982" spans="1:10" x14ac:dyDescent="0.25">
      <c r="A3982">
        <v>66</v>
      </c>
      <c r="B3982">
        <v>2018</v>
      </c>
      <c r="C3982" t="s">
        <v>34</v>
      </c>
      <c r="D3982" t="s">
        <v>49</v>
      </c>
      <c r="E3982" t="s">
        <v>35</v>
      </c>
      <c r="F3982">
        <v>3</v>
      </c>
      <c r="G3982" t="s">
        <v>45</v>
      </c>
      <c r="H3982" t="s">
        <v>46</v>
      </c>
      <c r="I3982" t="s">
        <v>51</v>
      </c>
      <c r="J3982">
        <v>1234.2</v>
      </c>
    </row>
    <row r="3983" spans="1:10" x14ac:dyDescent="0.25">
      <c r="A3983">
        <v>66</v>
      </c>
      <c r="B3983">
        <v>2018</v>
      </c>
      <c r="C3983" t="s">
        <v>34</v>
      </c>
      <c r="D3983" t="s">
        <v>49</v>
      </c>
      <c r="E3983" t="s">
        <v>35</v>
      </c>
      <c r="F3983">
        <v>4</v>
      </c>
      <c r="G3983" t="s">
        <v>38</v>
      </c>
      <c r="H3983" t="s">
        <v>2</v>
      </c>
      <c r="I3983" t="s">
        <v>51</v>
      </c>
      <c r="J3983">
        <v>828.9</v>
      </c>
    </row>
    <row r="3984" spans="1:10" x14ac:dyDescent="0.25">
      <c r="A3984">
        <v>66</v>
      </c>
      <c r="B3984">
        <v>2018</v>
      </c>
      <c r="C3984" t="s">
        <v>34</v>
      </c>
      <c r="D3984" t="s">
        <v>49</v>
      </c>
      <c r="E3984" t="s">
        <v>35</v>
      </c>
      <c r="F3984">
        <v>5</v>
      </c>
      <c r="G3984" t="s">
        <v>38</v>
      </c>
      <c r="H3984" t="s">
        <v>2</v>
      </c>
      <c r="I3984" t="s">
        <v>51</v>
      </c>
      <c r="J3984">
        <v>871.4</v>
      </c>
    </row>
    <row r="3985" spans="1:10" x14ac:dyDescent="0.25">
      <c r="A3985">
        <v>66</v>
      </c>
      <c r="B3985">
        <v>2018</v>
      </c>
      <c r="C3985" t="s">
        <v>34</v>
      </c>
      <c r="D3985" t="s">
        <v>49</v>
      </c>
      <c r="E3985" t="s">
        <v>35</v>
      </c>
      <c r="F3985">
        <v>6</v>
      </c>
      <c r="G3985" t="s">
        <v>45</v>
      </c>
      <c r="H3985" t="s">
        <v>2</v>
      </c>
      <c r="I3985" t="s">
        <v>51</v>
      </c>
      <c r="J3985">
        <v>950.9</v>
      </c>
    </row>
    <row r="3986" spans="1:10" x14ac:dyDescent="0.25">
      <c r="A3986">
        <v>67</v>
      </c>
      <c r="B3986">
        <v>2017</v>
      </c>
      <c r="C3986" t="s">
        <v>34</v>
      </c>
      <c r="D3986" t="s">
        <v>48</v>
      </c>
      <c r="E3986" t="s">
        <v>35</v>
      </c>
      <c r="F3986">
        <v>1</v>
      </c>
      <c r="G3986" t="s">
        <v>38</v>
      </c>
      <c r="H3986" t="s">
        <v>2</v>
      </c>
      <c r="I3986" t="s">
        <v>51</v>
      </c>
      <c r="J3986">
        <v>566.20000000000005</v>
      </c>
    </row>
    <row r="3987" spans="1:10" x14ac:dyDescent="0.25">
      <c r="A3987">
        <v>67</v>
      </c>
      <c r="B3987">
        <v>2017</v>
      </c>
      <c r="C3987" t="s">
        <v>34</v>
      </c>
      <c r="D3987" t="s">
        <v>48</v>
      </c>
      <c r="E3987" t="s">
        <v>35</v>
      </c>
      <c r="F3987">
        <v>2</v>
      </c>
      <c r="G3987" t="s">
        <v>38</v>
      </c>
      <c r="H3987" t="s">
        <v>2</v>
      </c>
      <c r="I3987" t="s">
        <v>51</v>
      </c>
      <c r="J3987">
        <v>646.4</v>
      </c>
    </row>
    <row r="3988" spans="1:10" x14ac:dyDescent="0.25">
      <c r="A3988">
        <v>67</v>
      </c>
      <c r="B3988">
        <v>2017</v>
      </c>
      <c r="C3988" t="s">
        <v>34</v>
      </c>
      <c r="D3988" t="s">
        <v>48</v>
      </c>
      <c r="E3988" t="s">
        <v>35</v>
      </c>
      <c r="F3988">
        <v>3</v>
      </c>
      <c r="G3988" t="s">
        <v>38</v>
      </c>
      <c r="H3988" t="s">
        <v>46</v>
      </c>
      <c r="I3988" t="s">
        <v>37</v>
      </c>
      <c r="J3988">
        <v>969.1</v>
      </c>
    </row>
    <row r="3989" spans="1:10" x14ac:dyDescent="0.25">
      <c r="A3989">
        <v>67</v>
      </c>
      <c r="B3989">
        <v>2017</v>
      </c>
      <c r="C3989" t="s">
        <v>34</v>
      </c>
      <c r="D3989" t="s">
        <v>48</v>
      </c>
      <c r="E3989" t="s">
        <v>35</v>
      </c>
      <c r="F3989">
        <v>4</v>
      </c>
      <c r="G3989" t="s">
        <v>38</v>
      </c>
      <c r="H3989" t="s">
        <v>46</v>
      </c>
      <c r="I3989" t="s">
        <v>51</v>
      </c>
      <c r="J3989">
        <v>1000.8</v>
      </c>
    </row>
    <row r="3990" spans="1:10" x14ac:dyDescent="0.25">
      <c r="A3990">
        <v>67</v>
      </c>
      <c r="B3990">
        <v>2017</v>
      </c>
      <c r="C3990" t="s">
        <v>34</v>
      </c>
      <c r="D3990" t="s">
        <v>48</v>
      </c>
      <c r="E3990" t="s">
        <v>35</v>
      </c>
      <c r="F3990">
        <v>5</v>
      </c>
      <c r="G3990" t="s">
        <v>45</v>
      </c>
      <c r="H3990" t="s">
        <v>2</v>
      </c>
      <c r="I3990" t="s">
        <v>51</v>
      </c>
      <c r="J3990">
        <v>491.8</v>
      </c>
    </row>
    <row r="3991" spans="1:10" x14ac:dyDescent="0.25">
      <c r="A3991">
        <v>67</v>
      </c>
      <c r="B3991">
        <v>2017</v>
      </c>
      <c r="C3991" t="s">
        <v>34</v>
      </c>
      <c r="D3991" t="s">
        <v>48</v>
      </c>
      <c r="E3991" t="s">
        <v>35</v>
      </c>
      <c r="F3991">
        <v>6</v>
      </c>
      <c r="G3991" t="s">
        <v>45</v>
      </c>
      <c r="H3991" t="s">
        <v>46</v>
      </c>
      <c r="I3991" t="s">
        <v>37</v>
      </c>
      <c r="J3991">
        <v>926.5</v>
      </c>
    </row>
    <row r="3992" spans="1:10" x14ac:dyDescent="0.25">
      <c r="A3992">
        <v>67</v>
      </c>
      <c r="B3992">
        <v>2017</v>
      </c>
      <c r="C3992" t="s">
        <v>34</v>
      </c>
      <c r="D3992" t="s">
        <v>49</v>
      </c>
      <c r="E3992" t="s">
        <v>35</v>
      </c>
      <c r="F3992">
        <v>1</v>
      </c>
      <c r="G3992" t="s">
        <v>45</v>
      </c>
      <c r="H3992" t="s">
        <v>46</v>
      </c>
      <c r="I3992" t="s">
        <v>37</v>
      </c>
      <c r="J3992">
        <v>1026.0999999999999</v>
      </c>
    </row>
    <row r="3993" spans="1:10" x14ac:dyDescent="0.25">
      <c r="A3993">
        <v>67</v>
      </c>
      <c r="B3993">
        <v>2017</v>
      </c>
      <c r="C3993" t="s">
        <v>34</v>
      </c>
      <c r="D3993" t="s">
        <v>49</v>
      </c>
      <c r="E3993" t="s">
        <v>35</v>
      </c>
      <c r="F3993">
        <v>2</v>
      </c>
      <c r="G3993" t="s">
        <v>45</v>
      </c>
      <c r="H3993" t="s">
        <v>2</v>
      </c>
      <c r="I3993" t="s">
        <v>51</v>
      </c>
      <c r="J3993">
        <v>511.8</v>
      </c>
    </row>
    <row r="3994" spans="1:10" x14ac:dyDescent="0.25">
      <c r="A3994">
        <v>67</v>
      </c>
      <c r="B3994">
        <v>2017</v>
      </c>
      <c r="C3994" t="s">
        <v>34</v>
      </c>
      <c r="D3994" t="s">
        <v>49</v>
      </c>
      <c r="E3994" t="s">
        <v>35</v>
      </c>
      <c r="F3994">
        <v>3</v>
      </c>
      <c r="G3994" t="s">
        <v>45</v>
      </c>
      <c r="H3994" t="s">
        <v>46</v>
      </c>
      <c r="I3994" t="s">
        <v>51</v>
      </c>
      <c r="J3994">
        <v>1137.0999999999999</v>
      </c>
    </row>
    <row r="3995" spans="1:10" x14ac:dyDescent="0.25">
      <c r="A3995">
        <v>67</v>
      </c>
      <c r="B3995">
        <v>2017</v>
      </c>
      <c r="C3995" t="s">
        <v>34</v>
      </c>
      <c r="D3995" t="s">
        <v>49</v>
      </c>
      <c r="E3995" t="s">
        <v>35</v>
      </c>
      <c r="F3995">
        <v>4</v>
      </c>
      <c r="G3995" t="s">
        <v>38</v>
      </c>
      <c r="H3995" t="s">
        <v>2</v>
      </c>
      <c r="I3995" t="s">
        <v>37</v>
      </c>
      <c r="J3995">
        <v>561.9</v>
      </c>
    </row>
    <row r="3996" spans="1:10" x14ac:dyDescent="0.25">
      <c r="A3996">
        <v>67</v>
      </c>
      <c r="B3996">
        <v>2017</v>
      </c>
      <c r="C3996" t="s">
        <v>34</v>
      </c>
      <c r="D3996" t="s">
        <v>49</v>
      </c>
      <c r="E3996" t="s">
        <v>35</v>
      </c>
      <c r="F3996">
        <v>5</v>
      </c>
      <c r="G3996" t="s">
        <v>38</v>
      </c>
      <c r="H3996" t="s">
        <v>2</v>
      </c>
      <c r="I3996" t="s">
        <v>51</v>
      </c>
      <c r="J3996">
        <v>738.5</v>
      </c>
    </row>
    <row r="3997" spans="1:10" x14ac:dyDescent="0.25">
      <c r="A3997">
        <v>67</v>
      </c>
      <c r="B3997">
        <v>2017</v>
      </c>
      <c r="C3997" t="s">
        <v>34</v>
      </c>
      <c r="D3997" t="s">
        <v>49</v>
      </c>
      <c r="E3997" t="s">
        <v>35</v>
      </c>
      <c r="F3997">
        <v>6</v>
      </c>
      <c r="G3997" t="s">
        <v>38</v>
      </c>
      <c r="H3997" t="s">
        <v>46</v>
      </c>
      <c r="I3997" t="s">
        <v>51</v>
      </c>
      <c r="J3997">
        <v>1090.0999999999999</v>
      </c>
    </row>
    <row r="3998" spans="1:10" x14ac:dyDescent="0.25">
      <c r="A3998">
        <v>67</v>
      </c>
      <c r="B3998">
        <v>2018</v>
      </c>
      <c r="C3998" t="s">
        <v>34</v>
      </c>
      <c r="D3998" t="s">
        <v>48</v>
      </c>
      <c r="E3998" t="s">
        <v>35</v>
      </c>
      <c r="F3998">
        <v>1</v>
      </c>
      <c r="G3998" t="s">
        <v>45</v>
      </c>
      <c r="H3998" t="s">
        <v>2</v>
      </c>
      <c r="I3998" t="s">
        <v>37</v>
      </c>
      <c r="J3998">
        <v>834.1</v>
      </c>
    </row>
    <row r="3999" spans="1:10" x14ac:dyDescent="0.25">
      <c r="A3999">
        <v>67</v>
      </c>
      <c r="B3999">
        <v>2018</v>
      </c>
      <c r="C3999" t="s">
        <v>34</v>
      </c>
      <c r="D3999" t="s">
        <v>48</v>
      </c>
      <c r="E3999" t="s">
        <v>35</v>
      </c>
      <c r="F3999">
        <v>2</v>
      </c>
      <c r="G3999" t="s">
        <v>38</v>
      </c>
      <c r="H3999" t="s">
        <v>2</v>
      </c>
      <c r="I3999" t="s">
        <v>51</v>
      </c>
      <c r="J3999">
        <v>724.3</v>
      </c>
    </row>
    <row r="4000" spans="1:10" x14ac:dyDescent="0.25">
      <c r="A4000">
        <v>67</v>
      </c>
      <c r="B4000">
        <v>2018</v>
      </c>
      <c r="C4000" t="s">
        <v>34</v>
      </c>
      <c r="D4000" t="s">
        <v>48</v>
      </c>
      <c r="E4000" t="s">
        <v>35</v>
      </c>
      <c r="F4000">
        <v>3</v>
      </c>
      <c r="G4000" t="s">
        <v>38</v>
      </c>
      <c r="H4000" t="s">
        <v>46</v>
      </c>
      <c r="I4000" t="s">
        <v>37</v>
      </c>
      <c r="J4000">
        <v>1090.2</v>
      </c>
    </row>
    <row r="4001" spans="1:10" x14ac:dyDescent="0.25">
      <c r="A4001">
        <v>67</v>
      </c>
      <c r="B4001">
        <v>2018</v>
      </c>
      <c r="C4001" t="s">
        <v>34</v>
      </c>
      <c r="D4001" t="s">
        <v>48</v>
      </c>
      <c r="E4001" t="s">
        <v>35</v>
      </c>
      <c r="F4001">
        <v>4</v>
      </c>
      <c r="G4001" t="s">
        <v>45</v>
      </c>
      <c r="H4001" t="s">
        <v>46</v>
      </c>
      <c r="I4001" t="s">
        <v>37</v>
      </c>
      <c r="J4001">
        <v>1154</v>
      </c>
    </row>
    <row r="4002" spans="1:10" x14ac:dyDescent="0.25">
      <c r="A4002">
        <v>67</v>
      </c>
      <c r="B4002">
        <v>2018</v>
      </c>
      <c r="C4002" t="s">
        <v>34</v>
      </c>
      <c r="D4002" t="s">
        <v>48</v>
      </c>
      <c r="E4002" t="s">
        <v>35</v>
      </c>
      <c r="F4002">
        <v>5</v>
      </c>
      <c r="G4002" t="s">
        <v>38</v>
      </c>
      <c r="H4002" t="s">
        <v>2</v>
      </c>
      <c r="I4002" t="s">
        <v>37</v>
      </c>
      <c r="J4002">
        <v>859.2</v>
      </c>
    </row>
    <row r="4003" spans="1:10" x14ac:dyDescent="0.25">
      <c r="A4003">
        <v>67</v>
      </c>
      <c r="B4003">
        <v>2018</v>
      </c>
      <c r="C4003" t="s">
        <v>34</v>
      </c>
      <c r="D4003" t="s">
        <v>48</v>
      </c>
      <c r="E4003" t="s">
        <v>35</v>
      </c>
      <c r="F4003">
        <v>6</v>
      </c>
      <c r="G4003" t="s">
        <v>38</v>
      </c>
      <c r="H4003" t="s">
        <v>2</v>
      </c>
      <c r="I4003" t="s">
        <v>51</v>
      </c>
      <c r="J4003">
        <v>819.1</v>
      </c>
    </row>
    <row r="4004" spans="1:10" x14ac:dyDescent="0.25">
      <c r="A4004">
        <v>67</v>
      </c>
      <c r="B4004">
        <v>2018</v>
      </c>
      <c r="C4004" t="s">
        <v>34</v>
      </c>
      <c r="D4004" t="s">
        <v>49</v>
      </c>
      <c r="E4004" t="s">
        <v>35</v>
      </c>
      <c r="F4004">
        <v>1</v>
      </c>
      <c r="G4004" t="s">
        <v>38</v>
      </c>
      <c r="H4004" t="s">
        <v>46</v>
      </c>
      <c r="I4004" t="s">
        <v>37</v>
      </c>
      <c r="J4004">
        <v>1332.4</v>
      </c>
    </row>
    <row r="4005" spans="1:10" x14ac:dyDescent="0.25">
      <c r="A4005">
        <v>67</v>
      </c>
      <c r="B4005">
        <v>2018</v>
      </c>
      <c r="C4005" t="s">
        <v>34</v>
      </c>
      <c r="D4005" t="s">
        <v>49</v>
      </c>
      <c r="E4005" t="s">
        <v>35</v>
      </c>
      <c r="F4005">
        <v>2</v>
      </c>
      <c r="G4005" t="s">
        <v>45</v>
      </c>
      <c r="H4005" t="s">
        <v>46</v>
      </c>
      <c r="I4005" t="s">
        <v>51</v>
      </c>
      <c r="J4005">
        <v>1226.9000000000001</v>
      </c>
    </row>
    <row r="4006" spans="1:10" x14ac:dyDescent="0.25">
      <c r="A4006">
        <v>67</v>
      </c>
      <c r="B4006">
        <v>2018</v>
      </c>
      <c r="C4006" t="s">
        <v>34</v>
      </c>
      <c r="D4006" t="s">
        <v>49</v>
      </c>
      <c r="E4006" t="s">
        <v>35</v>
      </c>
      <c r="F4006">
        <v>3</v>
      </c>
      <c r="G4006" t="s">
        <v>38</v>
      </c>
      <c r="H4006" t="s">
        <v>2</v>
      </c>
      <c r="I4006" t="s">
        <v>51</v>
      </c>
      <c r="J4006">
        <v>750.2</v>
      </c>
    </row>
    <row r="4007" spans="1:10" x14ac:dyDescent="0.25">
      <c r="A4007">
        <v>67</v>
      </c>
      <c r="B4007">
        <v>2018</v>
      </c>
      <c r="C4007" t="s">
        <v>34</v>
      </c>
      <c r="D4007" t="s">
        <v>49</v>
      </c>
      <c r="E4007" t="s">
        <v>35</v>
      </c>
      <c r="F4007">
        <v>4</v>
      </c>
      <c r="G4007" t="s">
        <v>45</v>
      </c>
      <c r="H4007" t="s">
        <v>46</v>
      </c>
      <c r="I4007" t="s">
        <v>37</v>
      </c>
      <c r="J4007">
        <v>1335.5</v>
      </c>
    </row>
    <row r="4008" spans="1:10" x14ac:dyDescent="0.25">
      <c r="A4008">
        <v>67</v>
      </c>
      <c r="B4008">
        <v>2018</v>
      </c>
      <c r="C4008" t="s">
        <v>34</v>
      </c>
      <c r="D4008" t="s">
        <v>49</v>
      </c>
      <c r="E4008" t="s">
        <v>35</v>
      </c>
      <c r="F4008">
        <v>5</v>
      </c>
      <c r="G4008" t="s">
        <v>45</v>
      </c>
      <c r="H4008" t="s">
        <v>2</v>
      </c>
      <c r="I4008" t="s">
        <v>51</v>
      </c>
      <c r="J4008">
        <v>808.5</v>
      </c>
    </row>
    <row r="4009" spans="1:10" x14ac:dyDescent="0.25">
      <c r="A4009">
        <v>67</v>
      </c>
      <c r="B4009">
        <v>2018</v>
      </c>
      <c r="C4009" t="s">
        <v>34</v>
      </c>
      <c r="D4009" t="s">
        <v>49</v>
      </c>
      <c r="E4009" t="s">
        <v>35</v>
      </c>
      <c r="F4009">
        <v>6</v>
      </c>
      <c r="G4009" t="s">
        <v>45</v>
      </c>
      <c r="H4009" t="s">
        <v>46</v>
      </c>
      <c r="I4009" t="s">
        <v>37</v>
      </c>
      <c r="J4009">
        <v>1191.5</v>
      </c>
    </row>
    <row r="4010" spans="1:10" x14ac:dyDescent="0.25">
      <c r="A4010">
        <v>68</v>
      </c>
      <c r="B4010">
        <v>2017</v>
      </c>
      <c r="C4010" t="s">
        <v>34</v>
      </c>
      <c r="D4010" t="s">
        <v>48</v>
      </c>
      <c r="E4010" t="s">
        <v>35</v>
      </c>
      <c r="F4010">
        <v>1</v>
      </c>
      <c r="G4010" t="s">
        <v>38</v>
      </c>
      <c r="H4010" t="s">
        <v>2</v>
      </c>
      <c r="I4010" t="s">
        <v>37</v>
      </c>
      <c r="J4010">
        <v>627.5</v>
      </c>
    </row>
    <row r="4011" spans="1:10" x14ac:dyDescent="0.25">
      <c r="A4011">
        <v>68</v>
      </c>
      <c r="B4011">
        <v>2017</v>
      </c>
      <c r="C4011" t="s">
        <v>34</v>
      </c>
      <c r="D4011" t="s">
        <v>48</v>
      </c>
      <c r="E4011" t="s">
        <v>35</v>
      </c>
      <c r="F4011">
        <v>2</v>
      </c>
      <c r="G4011" t="s">
        <v>45</v>
      </c>
      <c r="H4011" t="s">
        <v>46</v>
      </c>
      <c r="I4011" t="s">
        <v>51</v>
      </c>
      <c r="J4011">
        <v>1137.5</v>
      </c>
    </row>
    <row r="4012" spans="1:10" x14ac:dyDescent="0.25">
      <c r="A4012">
        <v>68</v>
      </c>
      <c r="B4012">
        <v>2017</v>
      </c>
      <c r="C4012" t="s">
        <v>34</v>
      </c>
      <c r="D4012" t="s">
        <v>48</v>
      </c>
      <c r="E4012" t="s">
        <v>35</v>
      </c>
      <c r="F4012">
        <v>3</v>
      </c>
      <c r="G4012" t="s">
        <v>45</v>
      </c>
      <c r="H4012" t="s">
        <v>2</v>
      </c>
      <c r="I4012" t="s">
        <v>51</v>
      </c>
      <c r="J4012">
        <v>557</v>
      </c>
    </row>
    <row r="4013" spans="1:10" x14ac:dyDescent="0.25">
      <c r="A4013">
        <v>68</v>
      </c>
      <c r="B4013">
        <v>2017</v>
      </c>
      <c r="C4013" t="s">
        <v>34</v>
      </c>
      <c r="D4013" t="s">
        <v>48</v>
      </c>
      <c r="E4013" t="s">
        <v>35</v>
      </c>
      <c r="F4013">
        <v>4</v>
      </c>
      <c r="G4013" t="s">
        <v>45</v>
      </c>
      <c r="H4013" t="s">
        <v>46</v>
      </c>
      <c r="I4013" t="s">
        <v>51</v>
      </c>
      <c r="J4013">
        <v>933.7</v>
      </c>
    </row>
    <row r="4014" spans="1:10" x14ac:dyDescent="0.25">
      <c r="A4014">
        <v>68</v>
      </c>
      <c r="B4014">
        <v>2017</v>
      </c>
      <c r="C4014" t="s">
        <v>34</v>
      </c>
      <c r="D4014" t="s">
        <v>48</v>
      </c>
      <c r="E4014" t="s">
        <v>35</v>
      </c>
      <c r="F4014">
        <v>5</v>
      </c>
      <c r="G4014" t="s">
        <v>45</v>
      </c>
      <c r="H4014" t="s">
        <v>2</v>
      </c>
      <c r="I4014" t="s">
        <v>51</v>
      </c>
      <c r="J4014">
        <v>522</v>
      </c>
    </row>
    <row r="4015" spans="1:10" x14ac:dyDescent="0.25">
      <c r="A4015">
        <v>68</v>
      </c>
      <c r="B4015">
        <v>2017</v>
      </c>
      <c r="C4015" t="s">
        <v>34</v>
      </c>
      <c r="D4015" t="s">
        <v>48</v>
      </c>
      <c r="E4015" t="s">
        <v>35</v>
      </c>
      <c r="F4015">
        <v>6</v>
      </c>
      <c r="G4015" t="s">
        <v>45</v>
      </c>
      <c r="H4015" t="s">
        <v>46</v>
      </c>
      <c r="I4015" t="s">
        <v>51</v>
      </c>
      <c r="J4015">
        <v>954.3</v>
      </c>
    </row>
    <row r="4016" spans="1:10" x14ac:dyDescent="0.25">
      <c r="A4016">
        <v>68</v>
      </c>
      <c r="B4016">
        <v>2017</v>
      </c>
      <c r="C4016" t="s">
        <v>34</v>
      </c>
      <c r="D4016" t="s">
        <v>49</v>
      </c>
      <c r="E4016" t="s">
        <v>35</v>
      </c>
      <c r="F4016">
        <v>1</v>
      </c>
      <c r="G4016" t="s">
        <v>45</v>
      </c>
      <c r="H4016" t="s">
        <v>46</v>
      </c>
      <c r="I4016" t="s">
        <v>37</v>
      </c>
      <c r="J4016">
        <v>1063.3</v>
      </c>
    </row>
    <row r="4017" spans="1:10" x14ac:dyDescent="0.25">
      <c r="A4017">
        <v>68</v>
      </c>
      <c r="B4017">
        <v>2017</v>
      </c>
      <c r="C4017" t="s">
        <v>34</v>
      </c>
      <c r="D4017" t="s">
        <v>49</v>
      </c>
      <c r="E4017" t="s">
        <v>35</v>
      </c>
      <c r="F4017">
        <v>2</v>
      </c>
      <c r="G4017" t="s">
        <v>45</v>
      </c>
      <c r="H4017" t="s">
        <v>2</v>
      </c>
      <c r="I4017" t="s">
        <v>51</v>
      </c>
      <c r="J4017">
        <v>823.1</v>
      </c>
    </row>
    <row r="4018" spans="1:10" x14ac:dyDescent="0.25">
      <c r="A4018">
        <v>68</v>
      </c>
      <c r="B4018">
        <v>2017</v>
      </c>
      <c r="C4018" t="s">
        <v>34</v>
      </c>
      <c r="D4018" t="s">
        <v>49</v>
      </c>
      <c r="E4018" t="s">
        <v>35</v>
      </c>
      <c r="F4018">
        <v>3</v>
      </c>
      <c r="G4018" t="s">
        <v>38</v>
      </c>
      <c r="H4018" t="s">
        <v>46</v>
      </c>
      <c r="I4018" t="s">
        <v>51</v>
      </c>
      <c r="J4018">
        <v>1059.7</v>
      </c>
    </row>
    <row r="4019" spans="1:10" x14ac:dyDescent="0.25">
      <c r="A4019">
        <v>68</v>
      </c>
      <c r="B4019">
        <v>2017</v>
      </c>
      <c r="C4019" t="s">
        <v>34</v>
      </c>
      <c r="D4019" t="s">
        <v>49</v>
      </c>
      <c r="E4019" t="s">
        <v>35</v>
      </c>
      <c r="F4019">
        <v>4</v>
      </c>
      <c r="G4019" t="s">
        <v>45</v>
      </c>
      <c r="H4019" t="s">
        <v>2</v>
      </c>
      <c r="I4019" t="s">
        <v>37</v>
      </c>
      <c r="J4019">
        <v>731.3</v>
      </c>
    </row>
    <row r="4020" spans="1:10" x14ac:dyDescent="0.25">
      <c r="A4020">
        <v>68</v>
      </c>
      <c r="B4020">
        <v>2017</v>
      </c>
      <c r="C4020" t="s">
        <v>34</v>
      </c>
      <c r="D4020" t="s">
        <v>49</v>
      </c>
      <c r="E4020" t="s">
        <v>35</v>
      </c>
      <c r="F4020">
        <v>5</v>
      </c>
      <c r="G4020" t="s">
        <v>45</v>
      </c>
      <c r="H4020" t="s">
        <v>46</v>
      </c>
      <c r="I4020" t="s">
        <v>51</v>
      </c>
      <c r="J4020">
        <v>1114.5</v>
      </c>
    </row>
    <row r="4021" spans="1:10" x14ac:dyDescent="0.25">
      <c r="A4021">
        <v>68</v>
      </c>
      <c r="B4021">
        <v>2017</v>
      </c>
      <c r="C4021" t="s">
        <v>34</v>
      </c>
      <c r="D4021" t="s">
        <v>49</v>
      </c>
      <c r="E4021" t="s">
        <v>35</v>
      </c>
      <c r="F4021">
        <v>6</v>
      </c>
      <c r="G4021" t="s">
        <v>38</v>
      </c>
      <c r="H4021" t="s">
        <v>46</v>
      </c>
      <c r="I4021" t="s">
        <v>37</v>
      </c>
      <c r="J4021">
        <v>975.9</v>
      </c>
    </row>
    <row r="4022" spans="1:10" x14ac:dyDescent="0.25">
      <c r="A4022">
        <v>68</v>
      </c>
      <c r="B4022">
        <v>2018</v>
      </c>
      <c r="C4022" t="s">
        <v>34</v>
      </c>
      <c r="D4022" t="s">
        <v>48</v>
      </c>
      <c r="E4022" t="s">
        <v>35</v>
      </c>
      <c r="F4022">
        <v>1</v>
      </c>
      <c r="G4022" t="s">
        <v>38</v>
      </c>
      <c r="H4022" t="s">
        <v>46</v>
      </c>
      <c r="I4022" t="s">
        <v>37</v>
      </c>
      <c r="J4022">
        <v>1097.3</v>
      </c>
    </row>
    <row r="4023" spans="1:10" x14ac:dyDescent="0.25">
      <c r="A4023">
        <v>68</v>
      </c>
      <c r="B4023">
        <v>2018</v>
      </c>
      <c r="C4023" t="s">
        <v>34</v>
      </c>
      <c r="D4023" t="s">
        <v>48</v>
      </c>
      <c r="E4023" t="s">
        <v>35</v>
      </c>
      <c r="F4023">
        <v>2</v>
      </c>
      <c r="G4023" t="s">
        <v>45</v>
      </c>
      <c r="H4023" t="s">
        <v>2</v>
      </c>
      <c r="I4023" t="s">
        <v>51</v>
      </c>
      <c r="J4023">
        <v>791.6</v>
      </c>
    </row>
    <row r="4024" spans="1:10" x14ac:dyDescent="0.25">
      <c r="A4024">
        <v>68</v>
      </c>
      <c r="B4024">
        <v>2018</v>
      </c>
      <c r="C4024" t="s">
        <v>34</v>
      </c>
      <c r="D4024" t="s">
        <v>48</v>
      </c>
      <c r="E4024" t="s">
        <v>35</v>
      </c>
      <c r="F4024">
        <v>3</v>
      </c>
      <c r="G4024" t="s">
        <v>38</v>
      </c>
      <c r="H4024" t="s">
        <v>46</v>
      </c>
      <c r="I4024" t="s">
        <v>37</v>
      </c>
      <c r="J4024">
        <v>1240.5</v>
      </c>
    </row>
    <row r="4025" spans="1:10" x14ac:dyDescent="0.25">
      <c r="A4025">
        <v>68</v>
      </c>
      <c r="B4025">
        <v>2018</v>
      </c>
      <c r="C4025" t="s">
        <v>34</v>
      </c>
      <c r="D4025" t="s">
        <v>48</v>
      </c>
      <c r="E4025" t="s">
        <v>35</v>
      </c>
      <c r="F4025">
        <v>4</v>
      </c>
      <c r="G4025" t="s">
        <v>38</v>
      </c>
      <c r="H4025" t="s">
        <v>2</v>
      </c>
      <c r="I4025" t="s">
        <v>51</v>
      </c>
      <c r="J4025">
        <v>786.4</v>
      </c>
    </row>
    <row r="4026" spans="1:10" x14ac:dyDescent="0.25">
      <c r="A4026">
        <v>68</v>
      </c>
      <c r="B4026">
        <v>2018</v>
      </c>
      <c r="C4026" t="s">
        <v>34</v>
      </c>
      <c r="D4026" t="s">
        <v>48</v>
      </c>
      <c r="E4026" t="s">
        <v>35</v>
      </c>
      <c r="F4026">
        <v>5</v>
      </c>
      <c r="G4026" t="s">
        <v>45</v>
      </c>
      <c r="H4026" t="s">
        <v>2</v>
      </c>
      <c r="I4026" t="s">
        <v>37</v>
      </c>
      <c r="J4026">
        <v>856.2</v>
      </c>
    </row>
    <row r="4027" spans="1:10" x14ac:dyDescent="0.25">
      <c r="A4027">
        <v>68</v>
      </c>
      <c r="B4027">
        <v>2018</v>
      </c>
      <c r="C4027" t="s">
        <v>34</v>
      </c>
      <c r="D4027" t="s">
        <v>48</v>
      </c>
      <c r="E4027" t="s">
        <v>35</v>
      </c>
      <c r="F4027">
        <v>6</v>
      </c>
      <c r="G4027" t="s">
        <v>45</v>
      </c>
      <c r="H4027" t="s">
        <v>46</v>
      </c>
      <c r="I4027" t="s">
        <v>37</v>
      </c>
      <c r="J4027">
        <v>1141.5</v>
      </c>
    </row>
    <row r="4028" spans="1:10" x14ac:dyDescent="0.25">
      <c r="A4028">
        <v>68</v>
      </c>
      <c r="B4028">
        <v>2018</v>
      </c>
      <c r="C4028" t="s">
        <v>34</v>
      </c>
      <c r="D4028" t="s">
        <v>49</v>
      </c>
      <c r="E4028" t="s">
        <v>35</v>
      </c>
      <c r="F4028">
        <v>1</v>
      </c>
      <c r="G4028" t="s">
        <v>38</v>
      </c>
      <c r="H4028" t="s">
        <v>46</v>
      </c>
      <c r="I4028" t="s">
        <v>51</v>
      </c>
      <c r="J4028">
        <v>1314.8</v>
      </c>
    </row>
    <row r="4029" spans="1:10" x14ac:dyDescent="0.25">
      <c r="A4029">
        <v>68</v>
      </c>
      <c r="B4029">
        <v>2018</v>
      </c>
      <c r="C4029" t="s">
        <v>34</v>
      </c>
      <c r="D4029" t="s">
        <v>49</v>
      </c>
      <c r="E4029" t="s">
        <v>35</v>
      </c>
      <c r="F4029">
        <v>2</v>
      </c>
      <c r="G4029" t="s">
        <v>45</v>
      </c>
      <c r="H4029" t="s">
        <v>2</v>
      </c>
      <c r="I4029" t="s">
        <v>51</v>
      </c>
      <c r="J4029">
        <v>855.8</v>
      </c>
    </row>
    <row r="4030" spans="1:10" x14ac:dyDescent="0.25">
      <c r="A4030">
        <v>68</v>
      </c>
      <c r="B4030">
        <v>2018</v>
      </c>
      <c r="C4030" t="s">
        <v>34</v>
      </c>
      <c r="D4030" t="s">
        <v>49</v>
      </c>
      <c r="E4030" t="s">
        <v>35</v>
      </c>
      <c r="F4030">
        <v>3</v>
      </c>
      <c r="G4030" t="s">
        <v>38</v>
      </c>
      <c r="H4030" t="s">
        <v>2</v>
      </c>
      <c r="I4030" t="s">
        <v>37</v>
      </c>
      <c r="J4030">
        <v>982</v>
      </c>
    </row>
    <row r="4031" spans="1:10" x14ac:dyDescent="0.25">
      <c r="A4031">
        <v>68</v>
      </c>
      <c r="B4031">
        <v>2018</v>
      </c>
      <c r="C4031" t="s">
        <v>34</v>
      </c>
      <c r="D4031" t="s">
        <v>49</v>
      </c>
      <c r="E4031" t="s">
        <v>35</v>
      </c>
      <c r="F4031">
        <v>4</v>
      </c>
      <c r="G4031" t="s">
        <v>45</v>
      </c>
      <c r="H4031" t="s">
        <v>2</v>
      </c>
      <c r="I4031" t="s">
        <v>51</v>
      </c>
      <c r="J4031">
        <v>954.3</v>
      </c>
    </row>
    <row r="4032" spans="1:10" x14ac:dyDescent="0.25">
      <c r="A4032">
        <v>68</v>
      </c>
      <c r="B4032">
        <v>2018</v>
      </c>
      <c r="C4032" t="s">
        <v>34</v>
      </c>
      <c r="D4032" t="s">
        <v>49</v>
      </c>
      <c r="E4032" t="s">
        <v>35</v>
      </c>
      <c r="F4032">
        <v>5</v>
      </c>
      <c r="G4032" t="s">
        <v>45</v>
      </c>
      <c r="H4032" t="s">
        <v>2</v>
      </c>
      <c r="I4032" t="s">
        <v>51</v>
      </c>
      <c r="J4032">
        <v>865.6</v>
      </c>
    </row>
    <row r="4033" spans="1:10" x14ac:dyDescent="0.25">
      <c r="A4033">
        <v>68</v>
      </c>
      <c r="B4033">
        <v>2018</v>
      </c>
      <c r="C4033" t="s">
        <v>34</v>
      </c>
      <c r="D4033" t="s">
        <v>49</v>
      </c>
      <c r="E4033" t="s">
        <v>35</v>
      </c>
      <c r="F4033">
        <v>6</v>
      </c>
      <c r="G4033" t="s">
        <v>45</v>
      </c>
      <c r="H4033" t="s">
        <v>46</v>
      </c>
      <c r="I4033" t="s">
        <v>51</v>
      </c>
      <c r="J4033">
        <v>1169.0999999999999</v>
      </c>
    </row>
    <row r="4034" spans="1:10" x14ac:dyDescent="0.25">
      <c r="A4034">
        <v>69</v>
      </c>
      <c r="B4034">
        <v>2017</v>
      </c>
      <c r="C4034" t="s">
        <v>34</v>
      </c>
      <c r="D4034" t="s">
        <v>48</v>
      </c>
      <c r="E4034" t="s">
        <v>35</v>
      </c>
      <c r="F4034">
        <v>1</v>
      </c>
      <c r="G4034" t="s">
        <v>45</v>
      </c>
      <c r="H4034" t="s">
        <v>46</v>
      </c>
      <c r="I4034" t="s">
        <v>51</v>
      </c>
      <c r="J4034">
        <v>907.1</v>
      </c>
    </row>
    <row r="4035" spans="1:10" x14ac:dyDescent="0.25">
      <c r="A4035">
        <v>69</v>
      </c>
      <c r="B4035">
        <v>2017</v>
      </c>
      <c r="C4035" t="s">
        <v>34</v>
      </c>
      <c r="D4035" t="s">
        <v>48</v>
      </c>
      <c r="E4035" t="s">
        <v>35</v>
      </c>
      <c r="F4035">
        <v>2</v>
      </c>
      <c r="G4035" t="s">
        <v>38</v>
      </c>
      <c r="H4035" t="s">
        <v>2</v>
      </c>
      <c r="I4035" t="s">
        <v>37</v>
      </c>
      <c r="J4035">
        <v>527.1</v>
      </c>
    </row>
    <row r="4036" spans="1:10" x14ac:dyDescent="0.25">
      <c r="A4036">
        <v>69</v>
      </c>
      <c r="B4036">
        <v>2017</v>
      </c>
      <c r="C4036" t="s">
        <v>34</v>
      </c>
      <c r="D4036" t="s">
        <v>48</v>
      </c>
      <c r="E4036" t="s">
        <v>35</v>
      </c>
      <c r="F4036">
        <v>3</v>
      </c>
      <c r="G4036" t="s">
        <v>38</v>
      </c>
      <c r="H4036" t="s">
        <v>2</v>
      </c>
      <c r="I4036" t="s">
        <v>51</v>
      </c>
      <c r="J4036">
        <v>564.79999999999995</v>
      </c>
    </row>
    <row r="4037" spans="1:10" x14ac:dyDescent="0.25">
      <c r="A4037">
        <v>69</v>
      </c>
      <c r="B4037">
        <v>2017</v>
      </c>
      <c r="C4037" t="s">
        <v>34</v>
      </c>
      <c r="D4037" t="s">
        <v>48</v>
      </c>
      <c r="E4037" t="s">
        <v>35</v>
      </c>
      <c r="F4037">
        <v>4</v>
      </c>
      <c r="G4037" t="s">
        <v>45</v>
      </c>
      <c r="H4037" t="s">
        <v>2</v>
      </c>
      <c r="I4037" t="s">
        <v>51</v>
      </c>
      <c r="J4037">
        <v>582.29999999999995</v>
      </c>
    </row>
    <row r="4038" spans="1:10" x14ac:dyDescent="0.25">
      <c r="A4038">
        <v>69</v>
      </c>
      <c r="B4038">
        <v>2017</v>
      </c>
      <c r="C4038" t="s">
        <v>34</v>
      </c>
      <c r="D4038" t="s">
        <v>48</v>
      </c>
      <c r="E4038" t="s">
        <v>35</v>
      </c>
      <c r="F4038">
        <v>5</v>
      </c>
      <c r="G4038" t="s">
        <v>38</v>
      </c>
      <c r="H4038" t="s">
        <v>46</v>
      </c>
      <c r="I4038" t="s">
        <v>37</v>
      </c>
      <c r="J4038">
        <v>1002.3</v>
      </c>
    </row>
    <row r="4039" spans="1:10" x14ac:dyDescent="0.25">
      <c r="A4039">
        <v>69</v>
      </c>
      <c r="B4039">
        <v>2017</v>
      </c>
      <c r="C4039" t="s">
        <v>34</v>
      </c>
      <c r="D4039" t="s">
        <v>48</v>
      </c>
      <c r="E4039" t="s">
        <v>35</v>
      </c>
      <c r="F4039">
        <v>6</v>
      </c>
      <c r="G4039" t="s">
        <v>38</v>
      </c>
      <c r="H4039" t="s">
        <v>46</v>
      </c>
      <c r="I4039" t="s">
        <v>37</v>
      </c>
      <c r="J4039">
        <v>1046.8</v>
      </c>
    </row>
    <row r="4040" spans="1:10" x14ac:dyDescent="0.25">
      <c r="A4040">
        <v>69</v>
      </c>
      <c r="B4040">
        <v>2017</v>
      </c>
      <c r="C4040" t="s">
        <v>34</v>
      </c>
      <c r="D4040" t="s">
        <v>49</v>
      </c>
      <c r="E4040" t="s">
        <v>35</v>
      </c>
      <c r="F4040">
        <v>1</v>
      </c>
      <c r="G4040" t="s">
        <v>45</v>
      </c>
      <c r="H4040" t="s">
        <v>46</v>
      </c>
      <c r="I4040" t="s">
        <v>51</v>
      </c>
      <c r="J4040">
        <v>1035.7</v>
      </c>
    </row>
    <row r="4041" spans="1:10" x14ac:dyDescent="0.25">
      <c r="A4041">
        <v>69</v>
      </c>
      <c r="B4041">
        <v>2017</v>
      </c>
      <c r="C4041" t="s">
        <v>34</v>
      </c>
      <c r="D4041" t="s">
        <v>49</v>
      </c>
      <c r="E4041" t="s">
        <v>35</v>
      </c>
      <c r="F4041">
        <v>2</v>
      </c>
      <c r="G4041" t="s">
        <v>38</v>
      </c>
      <c r="H4041" t="s">
        <v>46</v>
      </c>
      <c r="I4041" t="s">
        <v>37</v>
      </c>
      <c r="J4041">
        <v>1064.5</v>
      </c>
    </row>
    <row r="4042" spans="1:10" x14ac:dyDescent="0.25">
      <c r="A4042">
        <v>69</v>
      </c>
      <c r="B4042">
        <v>2017</v>
      </c>
      <c r="C4042" t="s">
        <v>34</v>
      </c>
      <c r="D4042" t="s">
        <v>49</v>
      </c>
      <c r="E4042" t="s">
        <v>35</v>
      </c>
      <c r="F4042">
        <v>3</v>
      </c>
      <c r="G4042" t="s">
        <v>38</v>
      </c>
      <c r="H4042" t="s">
        <v>46</v>
      </c>
      <c r="I4042" t="s">
        <v>37</v>
      </c>
      <c r="J4042">
        <v>1067.0999999999999</v>
      </c>
    </row>
    <row r="4043" spans="1:10" x14ac:dyDescent="0.25">
      <c r="A4043">
        <v>69</v>
      </c>
      <c r="B4043">
        <v>2017</v>
      </c>
      <c r="C4043" t="s">
        <v>34</v>
      </c>
      <c r="D4043" t="s">
        <v>49</v>
      </c>
      <c r="E4043" t="s">
        <v>35</v>
      </c>
      <c r="F4043">
        <v>4</v>
      </c>
      <c r="G4043" t="s">
        <v>45</v>
      </c>
      <c r="H4043" t="s">
        <v>46</v>
      </c>
      <c r="I4043" t="s">
        <v>51</v>
      </c>
      <c r="J4043">
        <v>965.3</v>
      </c>
    </row>
    <row r="4044" spans="1:10" x14ac:dyDescent="0.25">
      <c r="A4044">
        <v>69</v>
      </c>
      <c r="B4044">
        <v>2017</v>
      </c>
      <c r="C4044" t="s">
        <v>34</v>
      </c>
      <c r="D4044" t="s">
        <v>49</v>
      </c>
      <c r="E4044" t="s">
        <v>35</v>
      </c>
      <c r="F4044">
        <v>5</v>
      </c>
      <c r="G4044" t="s">
        <v>45</v>
      </c>
      <c r="H4044" t="s">
        <v>2</v>
      </c>
      <c r="I4044" t="s">
        <v>51</v>
      </c>
      <c r="J4044">
        <v>771.9</v>
      </c>
    </row>
    <row r="4045" spans="1:10" x14ac:dyDescent="0.25">
      <c r="A4045">
        <v>69</v>
      </c>
      <c r="B4045">
        <v>2017</v>
      </c>
      <c r="C4045" t="s">
        <v>34</v>
      </c>
      <c r="D4045" t="s">
        <v>49</v>
      </c>
      <c r="E4045" t="s">
        <v>35</v>
      </c>
      <c r="F4045">
        <v>6</v>
      </c>
      <c r="G4045" t="s">
        <v>45</v>
      </c>
      <c r="H4045" t="s">
        <v>46</v>
      </c>
      <c r="I4045" t="s">
        <v>51</v>
      </c>
      <c r="J4045">
        <v>1237.0999999999999</v>
      </c>
    </row>
    <row r="4046" spans="1:10" x14ac:dyDescent="0.25">
      <c r="A4046">
        <v>69</v>
      </c>
      <c r="B4046">
        <v>2018</v>
      </c>
      <c r="C4046" t="s">
        <v>34</v>
      </c>
      <c r="D4046" t="s">
        <v>48</v>
      </c>
      <c r="E4046" t="s">
        <v>35</v>
      </c>
      <c r="F4046">
        <v>1</v>
      </c>
      <c r="G4046" t="s">
        <v>45</v>
      </c>
      <c r="H4046" t="s">
        <v>46</v>
      </c>
      <c r="I4046" t="s">
        <v>51</v>
      </c>
      <c r="J4046">
        <v>1086.7</v>
      </c>
    </row>
    <row r="4047" spans="1:10" x14ac:dyDescent="0.25">
      <c r="A4047">
        <v>69</v>
      </c>
      <c r="B4047">
        <v>2018</v>
      </c>
      <c r="C4047" t="s">
        <v>34</v>
      </c>
      <c r="D4047" t="s">
        <v>48</v>
      </c>
      <c r="E4047" t="s">
        <v>35</v>
      </c>
      <c r="F4047">
        <v>2</v>
      </c>
      <c r="G4047" t="s">
        <v>38</v>
      </c>
      <c r="H4047" t="s">
        <v>46</v>
      </c>
      <c r="I4047" t="s">
        <v>51</v>
      </c>
      <c r="J4047">
        <v>1292</v>
      </c>
    </row>
    <row r="4048" spans="1:10" x14ac:dyDescent="0.25">
      <c r="A4048">
        <v>69</v>
      </c>
      <c r="B4048">
        <v>2018</v>
      </c>
      <c r="C4048" t="s">
        <v>34</v>
      </c>
      <c r="D4048" t="s">
        <v>48</v>
      </c>
      <c r="E4048" t="s">
        <v>35</v>
      </c>
      <c r="F4048">
        <v>3</v>
      </c>
      <c r="G4048" t="s">
        <v>45</v>
      </c>
      <c r="H4048" t="s">
        <v>46</v>
      </c>
      <c r="I4048" t="s">
        <v>51</v>
      </c>
      <c r="J4048">
        <v>1172</v>
      </c>
    </row>
    <row r="4049" spans="1:10" x14ac:dyDescent="0.25">
      <c r="A4049">
        <v>69</v>
      </c>
      <c r="B4049">
        <v>2018</v>
      </c>
      <c r="C4049" t="s">
        <v>34</v>
      </c>
      <c r="D4049" t="s">
        <v>48</v>
      </c>
      <c r="E4049" t="s">
        <v>35</v>
      </c>
      <c r="F4049">
        <v>4</v>
      </c>
      <c r="G4049" t="s">
        <v>45</v>
      </c>
      <c r="H4049" t="s">
        <v>2</v>
      </c>
      <c r="I4049" t="s">
        <v>51</v>
      </c>
      <c r="J4049">
        <v>861.1</v>
      </c>
    </row>
    <row r="4050" spans="1:10" x14ac:dyDescent="0.25">
      <c r="A4050">
        <v>69</v>
      </c>
      <c r="B4050">
        <v>2018</v>
      </c>
      <c r="C4050" t="s">
        <v>34</v>
      </c>
      <c r="D4050" t="s">
        <v>48</v>
      </c>
      <c r="E4050" t="s">
        <v>35</v>
      </c>
      <c r="F4050">
        <v>5</v>
      </c>
      <c r="G4050" t="s">
        <v>38</v>
      </c>
      <c r="H4050" t="s">
        <v>46</v>
      </c>
      <c r="I4050" t="s">
        <v>37</v>
      </c>
      <c r="J4050">
        <v>1194.7</v>
      </c>
    </row>
    <row r="4051" spans="1:10" x14ac:dyDescent="0.25">
      <c r="A4051">
        <v>69</v>
      </c>
      <c r="B4051">
        <v>2018</v>
      </c>
      <c r="C4051" t="s">
        <v>34</v>
      </c>
      <c r="D4051" t="s">
        <v>48</v>
      </c>
      <c r="E4051" t="s">
        <v>35</v>
      </c>
      <c r="F4051">
        <v>6</v>
      </c>
      <c r="G4051" t="s">
        <v>45</v>
      </c>
      <c r="H4051" t="s">
        <v>2</v>
      </c>
      <c r="I4051" t="s">
        <v>51</v>
      </c>
      <c r="J4051">
        <v>773.4</v>
      </c>
    </row>
    <row r="4052" spans="1:10" x14ac:dyDescent="0.25">
      <c r="A4052">
        <v>69</v>
      </c>
      <c r="B4052">
        <v>2018</v>
      </c>
      <c r="C4052" t="s">
        <v>34</v>
      </c>
      <c r="D4052" t="s">
        <v>49</v>
      </c>
      <c r="E4052" t="s">
        <v>35</v>
      </c>
      <c r="F4052">
        <v>1</v>
      </c>
      <c r="G4052" t="s">
        <v>38</v>
      </c>
      <c r="H4052" t="s">
        <v>46</v>
      </c>
      <c r="I4052" t="s">
        <v>37</v>
      </c>
      <c r="J4052">
        <v>1220.5999999999999</v>
      </c>
    </row>
    <row r="4053" spans="1:10" x14ac:dyDescent="0.25">
      <c r="A4053">
        <v>69</v>
      </c>
      <c r="B4053">
        <v>2018</v>
      </c>
      <c r="C4053" t="s">
        <v>34</v>
      </c>
      <c r="D4053" t="s">
        <v>49</v>
      </c>
      <c r="E4053" t="s">
        <v>35</v>
      </c>
      <c r="F4053">
        <v>2</v>
      </c>
      <c r="G4053" t="s">
        <v>45</v>
      </c>
      <c r="H4053" t="s">
        <v>46</v>
      </c>
      <c r="I4053" t="s">
        <v>37</v>
      </c>
      <c r="J4053">
        <v>1297.7</v>
      </c>
    </row>
    <row r="4054" spans="1:10" x14ac:dyDescent="0.25">
      <c r="A4054">
        <v>69</v>
      </c>
      <c r="B4054">
        <v>2018</v>
      </c>
      <c r="C4054" t="s">
        <v>34</v>
      </c>
      <c r="D4054" t="s">
        <v>49</v>
      </c>
      <c r="E4054" t="s">
        <v>35</v>
      </c>
      <c r="F4054">
        <v>3</v>
      </c>
      <c r="G4054" t="s">
        <v>38</v>
      </c>
      <c r="H4054" t="s">
        <v>2</v>
      </c>
      <c r="I4054" t="s">
        <v>37</v>
      </c>
      <c r="J4054">
        <v>910.1</v>
      </c>
    </row>
    <row r="4055" spans="1:10" x14ac:dyDescent="0.25">
      <c r="A4055">
        <v>69</v>
      </c>
      <c r="B4055">
        <v>2018</v>
      </c>
      <c r="C4055" t="s">
        <v>34</v>
      </c>
      <c r="D4055" t="s">
        <v>49</v>
      </c>
      <c r="E4055" t="s">
        <v>35</v>
      </c>
      <c r="F4055">
        <v>4</v>
      </c>
      <c r="G4055" t="s">
        <v>38</v>
      </c>
      <c r="H4055" t="s">
        <v>46</v>
      </c>
      <c r="I4055" t="s">
        <v>37</v>
      </c>
      <c r="J4055">
        <v>1354.6</v>
      </c>
    </row>
    <row r="4056" spans="1:10" x14ac:dyDescent="0.25">
      <c r="A4056">
        <v>69</v>
      </c>
      <c r="B4056">
        <v>2018</v>
      </c>
      <c r="C4056" t="s">
        <v>34</v>
      </c>
      <c r="D4056" t="s">
        <v>49</v>
      </c>
      <c r="E4056" t="s">
        <v>35</v>
      </c>
      <c r="F4056">
        <v>5</v>
      </c>
      <c r="G4056" t="s">
        <v>45</v>
      </c>
      <c r="H4056" t="s">
        <v>2</v>
      </c>
      <c r="I4056" t="s">
        <v>51</v>
      </c>
      <c r="J4056">
        <v>971.9</v>
      </c>
    </row>
    <row r="4057" spans="1:10" x14ac:dyDescent="0.25">
      <c r="A4057">
        <v>69</v>
      </c>
      <c r="B4057">
        <v>2018</v>
      </c>
      <c r="C4057" t="s">
        <v>34</v>
      </c>
      <c r="D4057" t="s">
        <v>49</v>
      </c>
      <c r="E4057" t="s">
        <v>35</v>
      </c>
      <c r="F4057">
        <v>6</v>
      </c>
      <c r="G4057" t="s">
        <v>45</v>
      </c>
      <c r="H4057" t="s">
        <v>46</v>
      </c>
      <c r="I4057" t="s">
        <v>51</v>
      </c>
      <c r="J4057">
        <v>1490.5</v>
      </c>
    </row>
    <row r="4058" spans="1:10" x14ac:dyDescent="0.25">
      <c r="A4058">
        <v>70</v>
      </c>
      <c r="B4058">
        <v>2017</v>
      </c>
      <c r="C4058" t="s">
        <v>34</v>
      </c>
      <c r="D4058" t="s">
        <v>48</v>
      </c>
      <c r="E4058" t="s">
        <v>35</v>
      </c>
      <c r="F4058">
        <v>1</v>
      </c>
      <c r="G4058" t="s">
        <v>38</v>
      </c>
      <c r="H4058" t="s">
        <v>46</v>
      </c>
      <c r="I4058" t="s">
        <v>37</v>
      </c>
      <c r="J4058">
        <v>1012.1</v>
      </c>
    </row>
    <row r="4059" spans="1:10" x14ac:dyDescent="0.25">
      <c r="A4059">
        <v>70</v>
      </c>
      <c r="B4059">
        <v>2017</v>
      </c>
      <c r="C4059" t="s">
        <v>34</v>
      </c>
      <c r="D4059" t="s">
        <v>48</v>
      </c>
      <c r="E4059" t="s">
        <v>35</v>
      </c>
      <c r="F4059">
        <v>2</v>
      </c>
      <c r="G4059" t="s">
        <v>38</v>
      </c>
      <c r="H4059" t="s">
        <v>46</v>
      </c>
      <c r="I4059" t="s">
        <v>37</v>
      </c>
      <c r="J4059">
        <v>1033.4000000000001</v>
      </c>
    </row>
    <row r="4060" spans="1:10" x14ac:dyDescent="0.25">
      <c r="A4060">
        <v>70</v>
      </c>
      <c r="B4060">
        <v>2017</v>
      </c>
      <c r="C4060" t="s">
        <v>34</v>
      </c>
      <c r="D4060" t="s">
        <v>48</v>
      </c>
      <c r="E4060" t="s">
        <v>35</v>
      </c>
      <c r="F4060">
        <v>3</v>
      </c>
      <c r="G4060" t="s">
        <v>38</v>
      </c>
      <c r="H4060" t="s">
        <v>2</v>
      </c>
      <c r="I4060" t="s">
        <v>51</v>
      </c>
      <c r="J4060">
        <v>558.9</v>
      </c>
    </row>
    <row r="4061" spans="1:10" x14ac:dyDescent="0.25">
      <c r="A4061">
        <v>70</v>
      </c>
      <c r="B4061">
        <v>2017</v>
      </c>
      <c r="C4061" t="s">
        <v>34</v>
      </c>
      <c r="D4061" t="s">
        <v>48</v>
      </c>
      <c r="E4061" t="s">
        <v>35</v>
      </c>
      <c r="F4061">
        <v>4</v>
      </c>
      <c r="G4061" t="s">
        <v>45</v>
      </c>
      <c r="H4061" t="s">
        <v>2</v>
      </c>
      <c r="I4061" t="s">
        <v>51</v>
      </c>
      <c r="J4061">
        <v>600.6</v>
      </c>
    </row>
    <row r="4062" spans="1:10" x14ac:dyDescent="0.25">
      <c r="A4062">
        <v>70</v>
      </c>
      <c r="B4062">
        <v>2017</v>
      </c>
      <c r="C4062" t="s">
        <v>34</v>
      </c>
      <c r="D4062" t="s">
        <v>48</v>
      </c>
      <c r="E4062" t="s">
        <v>35</v>
      </c>
      <c r="F4062">
        <v>5</v>
      </c>
      <c r="G4062" t="s">
        <v>45</v>
      </c>
      <c r="H4062" t="s">
        <v>2</v>
      </c>
      <c r="I4062" t="s">
        <v>51</v>
      </c>
      <c r="J4062">
        <v>417.6</v>
      </c>
    </row>
    <row r="4063" spans="1:10" x14ac:dyDescent="0.25">
      <c r="A4063">
        <v>70</v>
      </c>
      <c r="B4063">
        <v>2017</v>
      </c>
      <c r="C4063" t="s">
        <v>34</v>
      </c>
      <c r="D4063" t="s">
        <v>48</v>
      </c>
      <c r="E4063" t="s">
        <v>35</v>
      </c>
      <c r="F4063">
        <v>6</v>
      </c>
      <c r="G4063" t="s">
        <v>38</v>
      </c>
      <c r="H4063" t="s">
        <v>46</v>
      </c>
      <c r="I4063" t="s">
        <v>37</v>
      </c>
      <c r="J4063">
        <v>1093.8</v>
      </c>
    </row>
    <row r="4064" spans="1:10" x14ac:dyDescent="0.25">
      <c r="A4064">
        <v>70</v>
      </c>
      <c r="B4064">
        <v>2017</v>
      </c>
      <c r="C4064" t="s">
        <v>34</v>
      </c>
      <c r="D4064" t="s">
        <v>49</v>
      </c>
      <c r="E4064" t="s">
        <v>35</v>
      </c>
      <c r="F4064">
        <v>1</v>
      </c>
      <c r="G4064" t="s">
        <v>38</v>
      </c>
      <c r="H4064" t="s">
        <v>46</v>
      </c>
      <c r="I4064" t="s">
        <v>51</v>
      </c>
      <c r="J4064">
        <v>1130.2</v>
      </c>
    </row>
    <row r="4065" spans="1:10" x14ac:dyDescent="0.25">
      <c r="A4065">
        <v>70</v>
      </c>
      <c r="B4065">
        <v>2017</v>
      </c>
      <c r="C4065" t="s">
        <v>34</v>
      </c>
      <c r="D4065" t="s">
        <v>49</v>
      </c>
      <c r="E4065" t="s">
        <v>35</v>
      </c>
      <c r="F4065">
        <v>2</v>
      </c>
      <c r="G4065" t="s">
        <v>38</v>
      </c>
      <c r="H4065" t="s">
        <v>46</v>
      </c>
      <c r="I4065" t="s">
        <v>51</v>
      </c>
      <c r="J4065">
        <v>1091.5999999999999</v>
      </c>
    </row>
    <row r="4066" spans="1:10" x14ac:dyDescent="0.25">
      <c r="A4066">
        <v>70</v>
      </c>
      <c r="B4066">
        <v>2017</v>
      </c>
      <c r="C4066" t="s">
        <v>34</v>
      </c>
      <c r="D4066" t="s">
        <v>49</v>
      </c>
      <c r="E4066" t="s">
        <v>35</v>
      </c>
      <c r="F4066">
        <v>3</v>
      </c>
      <c r="G4066" t="s">
        <v>38</v>
      </c>
      <c r="H4066" t="s">
        <v>46</v>
      </c>
      <c r="I4066" t="s">
        <v>51</v>
      </c>
      <c r="J4066">
        <v>1126.4000000000001</v>
      </c>
    </row>
    <row r="4067" spans="1:10" x14ac:dyDescent="0.25">
      <c r="A4067">
        <v>70</v>
      </c>
      <c r="B4067">
        <v>2017</v>
      </c>
      <c r="C4067" t="s">
        <v>34</v>
      </c>
      <c r="D4067" t="s">
        <v>49</v>
      </c>
      <c r="E4067" t="s">
        <v>35</v>
      </c>
      <c r="F4067">
        <v>4</v>
      </c>
      <c r="G4067" t="s">
        <v>38</v>
      </c>
      <c r="H4067" t="s">
        <v>46</v>
      </c>
      <c r="I4067" t="s">
        <v>51</v>
      </c>
      <c r="J4067">
        <v>1099.9000000000001</v>
      </c>
    </row>
    <row r="4068" spans="1:10" x14ac:dyDescent="0.25">
      <c r="A4068">
        <v>70</v>
      </c>
      <c r="B4068">
        <v>2017</v>
      </c>
      <c r="C4068" t="s">
        <v>34</v>
      </c>
      <c r="D4068" t="s">
        <v>49</v>
      </c>
      <c r="E4068" t="s">
        <v>35</v>
      </c>
      <c r="F4068">
        <v>5</v>
      </c>
      <c r="G4068" t="s">
        <v>45</v>
      </c>
      <c r="H4068" t="s">
        <v>46</v>
      </c>
      <c r="I4068" t="s">
        <v>37</v>
      </c>
      <c r="J4068">
        <v>1061.4000000000001</v>
      </c>
    </row>
    <row r="4069" spans="1:10" x14ac:dyDescent="0.25">
      <c r="A4069">
        <v>70</v>
      </c>
      <c r="B4069">
        <v>2017</v>
      </c>
      <c r="C4069" t="s">
        <v>34</v>
      </c>
      <c r="D4069" t="s">
        <v>49</v>
      </c>
      <c r="E4069" t="s">
        <v>35</v>
      </c>
      <c r="F4069">
        <v>6</v>
      </c>
      <c r="G4069" t="s">
        <v>38</v>
      </c>
      <c r="H4069" t="s">
        <v>2</v>
      </c>
      <c r="I4069" t="s">
        <v>37</v>
      </c>
      <c r="J4069">
        <v>708.1</v>
      </c>
    </row>
    <row r="4070" spans="1:10" x14ac:dyDescent="0.25">
      <c r="A4070">
        <v>70</v>
      </c>
      <c r="B4070">
        <v>2018</v>
      </c>
      <c r="C4070" t="s">
        <v>34</v>
      </c>
      <c r="D4070" t="s">
        <v>48</v>
      </c>
      <c r="E4070" t="s">
        <v>35</v>
      </c>
      <c r="F4070">
        <v>1</v>
      </c>
      <c r="G4070" t="s">
        <v>38</v>
      </c>
      <c r="H4070" t="s">
        <v>46</v>
      </c>
      <c r="I4070" t="s">
        <v>37</v>
      </c>
      <c r="J4070">
        <v>1192.2</v>
      </c>
    </row>
    <row r="4071" spans="1:10" x14ac:dyDescent="0.25">
      <c r="A4071">
        <v>70</v>
      </c>
      <c r="B4071">
        <v>2018</v>
      </c>
      <c r="C4071" t="s">
        <v>34</v>
      </c>
      <c r="D4071" t="s">
        <v>48</v>
      </c>
      <c r="E4071" t="s">
        <v>35</v>
      </c>
      <c r="F4071">
        <v>2</v>
      </c>
      <c r="G4071" t="s">
        <v>45</v>
      </c>
      <c r="H4071" t="s">
        <v>2</v>
      </c>
      <c r="I4071" t="s">
        <v>37</v>
      </c>
      <c r="J4071">
        <v>864.4</v>
      </c>
    </row>
    <row r="4072" spans="1:10" x14ac:dyDescent="0.25">
      <c r="A4072">
        <v>70</v>
      </c>
      <c r="B4072">
        <v>2018</v>
      </c>
      <c r="C4072" t="s">
        <v>34</v>
      </c>
      <c r="D4072" t="s">
        <v>48</v>
      </c>
      <c r="E4072" t="s">
        <v>35</v>
      </c>
      <c r="F4072">
        <v>3</v>
      </c>
      <c r="G4072" t="s">
        <v>45</v>
      </c>
      <c r="H4072" t="s">
        <v>46</v>
      </c>
      <c r="I4072" t="s">
        <v>37</v>
      </c>
      <c r="J4072">
        <v>1281.7</v>
      </c>
    </row>
    <row r="4073" spans="1:10" x14ac:dyDescent="0.25">
      <c r="A4073">
        <v>70</v>
      </c>
      <c r="B4073">
        <v>2018</v>
      </c>
      <c r="C4073" t="s">
        <v>34</v>
      </c>
      <c r="D4073" t="s">
        <v>48</v>
      </c>
      <c r="E4073" t="s">
        <v>35</v>
      </c>
      <c r="F4073">
        <v>4</v>
      </c>
      <c r="G4073" t="s">
        <v>45</v>
      </c>
      <c r="H4073" t="s">
        <v>2</v>
      </c>
      <c r="I4073" t="s">
        <v>37</v>
      </c>
      <c r="J4073">
        <v>840.8</v>
      </c>
    </row>
    <row r="4074" spans="1:10" x14ac:dyDescent="0.25">
      <c r="A4074">
        <v>70</v>
      </c>
      <c r="B4074">
        <v>2018</v>
      </c>
      <c r="C4074" t="s">
        <v>34</v>
      </c>
      <c r="D4074" t="s">
        <v>48</v>
      </c>
      <c r="E4074" t="s">
        <v>35</v>
      </c>
      <c r="F4074">
        <v>5</v>
      </c>
      <c r="G4074" t="s">
        <v>45</v>
      </c>
      <c r="H4074" t="s">
        <v>46</v>
      </c>
      <c r="I4074" t="s">
        <v>51</v>
      </c>
      <c r="J4074">
        <v>1244.7</v>
      </c>
    </row>
    <row r="4075" spans="1:10" x14ac:dyDescent="0.25">
      <c r="A4075">
        <v>70</v>
      </c>
      <c r="B4075">
        <v>2018</v>
      </c>
      <c r="C4075" t="s">
        <v>34</v>
      </c>
      <c r="D4075" t="s">
        <v>48</v>
      </c>
      <c r="E4075" t="s">
        <v>35</v>
      </c>
      <c r="F4075">
        <v>6</v>
      </c>
      <c r="G4075" t="s">
        <v>45</v>
      </c>
      <c r="H4075" t="s">
        <v>46</v>
      </c>
      <c r="I4075" t="s">
        <v>51</v>
      </c>
      <c r="J4075">
        <v>1176.2</v>
      </c>
    </row>
    <row r="4076" spans="1:10" x14ac:dyDescent="0.25">
      <c r="A4076">
        <v>70</v>
      </c>
      <c r="B4076">
        <v>2018</v>
      </c>
      <c r="C4076" t="s">
        <v>34</v>
      </c>
      <c r="D4076" t="s">
        <v>49</v>
      </c>
      <c r="E4076" t="s">
        <v>35</v>
      </c>
      <c r="F4076">
        <v>1</v>
      </c>
      <c r="G4076" t="s">
        <v>45</v>
      </c>
      <c r="H4076" t="s">
        <v>2</v>
      </c>
      <c r="I4076" t="s">
        <v>37</v>
      </c>
      <c r="J4076">
        <v>839.7</v>
      </c>
    </row>
    <row r="4077" spans="1:10" x14ac:dyDescent="0.25">
      <c r="A4077">
        <v>70</v>
      </c>
      <c r="B4077">
        <v>2018</v>
      </c>
      <c r="C4077" t="s">
        <v>34</v>
      </c>
      <c r="D4077" t="s">
        <v>49</v>
      </c>
      <c r="E4077" t="s">
        <v>35</v>
      </c>
      <c r="F4077">
        <v>2</v>
      </c>
      <c r="G4077" t="s">
        <v>38</v>
      </c>
      <c r="H4077" t="s">
        <v>46</v>
      </c>
      <c r="I4077" t="s">
        <v>51</v>
      </c>
      <c r="J4077">
        <v>1218.5</v>
      </c>
    </row>
    <row r="4078" spans="1:10" x14ac:dyDescent="0.25">
      <c r="A4078">
        <v>70</v>
      </c>
      <c r="B4078">
        <v>2018</v>
      </c>
      <c r="C4078" t="s">
        <v>34</v>
      </c>
      <c r="D4078" t="s">
        <v>49</v>
      </c>
      <c r="E4078" t="s">
        <v>35</v>
      </c>
      <c r="F4078">
        <v>3</v>
      </c>
      <c r="G4078" t="s">
        <v>45</v>
      </c>
      <c r="H4078" t="s">
        <v>2</v>
      </c>
      <c r="I4078" t="s">
        <v>37</v>
      </c>
      <c r="J4078">
        <v>1015.8</v>
      </c>
    </row>
    <row r="4079" spans="1:10" x14ac:dyDescent="0.25">
      <c r="A4079">
        <v>70</v>
      </c>
      <c r="B4079">
        <v>2018</v>
      </c>
      <c r="C4079" t="s">
        <v>34</v>
      </c>
      <c r="D4079" t="s">
        <v>49</v>
      </c>
      <c r="E4079" t="s">
        <v>35</v>
      </c>
      <c r="F4079">
        <v>4</v>
      </c>
      <c r="G4079" t="s">
        <v>38</v>
      </c>
      <c r="H4079" t="s">
        <v>46</v>
      </c>
      <c r="I4079" t="s">
        <v>51</v>
      </c>
      <c r="J4079">
        <v>1157.3</v>
      </c>
    </row>
    <row r="4080" spans="1:10" x14ac:dyDescent="0.25">
      <c r="A4080">
        <v>70</v>
      </c>
      <c r="B4080">
        <v>2018</v>
      </c>
      <c r="C4080" t="s">
        <v>34</v>
      </c>
      <c r="D4080" t="s">
        <v>49</v>
      </c>
      <c r="E4080" t="s">
        <v>35</v>
      </c>
      <c r="F4080">
        <v>5</v>
      </c>
      <c r="G4080" t="s">
        <v>38</v>
      </c>
      <c r="H4080" t="s">
        <v>2</v>
      </c>
      <c r="I4080" t="s">
        <v>51</v>
      </c>
      <c r="J4080">
        <v>896</v>
      </c>
    </row>
    <row r="4081" spans="1:10" x14ac:dyDescent="0.25">
      <c r="A4081">
        <v>70</v>
      </c>
      <c r="B4081">
        <v>2018</v>
      </c>
      <c r="C4081" t="s">
        <v>34</v>
      </c>
      <c r="D4081" t="s">
        <v>49</v>
      </c>
      <c r="E4081" t="s">
        <v>35</v>
      </c>
      <c r="F4081">
        <v>6</v>
      </c>
      <c r="G4081" t="s">
        <v>45</v>
      </c>
      <c r="H4081" t="s">
        <v>46</v>
      </c>
      <c r="I4081" t="s">
        <v>37</v>
      </c>
      <c r="J4081">
        <v>1256.2</v>
      </c>
    </row>
    <row r="4082" spans="1:10" x14ac:dyDescent="0.25">
      <c r="A4082">
        <v>71</v>
      </c>
      <c r="B4082">
        <v>2017</v>
      </c>
      <c r="C4082" t="s">
        <v>34</v>
      </c>
      <c r="D4082" t="s">
        <v>48</v>
      </c>
      <c r="E4082" t="s">
        <v>35</v>
      </c>
      <c r="F4082">
        <v>1</v>
      </c>
      <c r="G4082" t="s">
        <v>45</v>
      </c>
      <c r="H4082" t="s">
        <v>2</v>
      </c>
      <c r="I4082" t="s">
        <v>37</v>
      </c>
      <c r="J4082">
        <v>679.5</v>
      </c>
    </row>
    <row r="4083" spans="1:10" x14ac:dyDescent="0.25">
      <c r="A4083">
        <v>71</v>
      </c>
      <c r="B4083">
        <v>2017</v>
      </c>
      <c r="C4083" t="s">
        <v>34</v>
      </c>
      <c r="D4083" t="s">
        <v>48</v>
      </c>
      <c r="E4083" t="s">
        <v>35</v>
      </c>
      <c r="F4083">
        <v>2</v>
      </c>
      <c r="G4083" t="s">
        <v>38</v>
      </c>
      <c r="H4083" t="s">
        <v>46</v>
      </c>
      <c r="I4083" t="s">
        <v>51</v>
      </c>
      <c r="J4083">
        <v>1071.7</v>
      </c>
    </row>
    <row r="4084" spans="1:10" x14ac:dyDescent="0.25">
      <c r="A4084">
        <v>71</v>
      </c>
      <c r="B4084">
        <v>2017</v>
      </c>
      <c r="C4084" t="s">
        <v>34</v>
      </c>
      <c r="D4084" t="s">
        <v>48</v>
      </c>
      <c r="E4084" t="s">
        <v>35</v>
      </c>
      <c r="F4084">
        <v>3</v>
      </c>
      <c r="G4084" t="s">
        <v>45</v>
      </c>
      <c r="H4084" t="s">
        <v>2</v>
      </c>
      <c r="I4084" t="s">
        <v>51</v>
      </c>
      <c r="J4084">
        <v>473</v>
      </c>
    </row>
    <row r="4085" spans="1:10" x14ac:dyDescent="0.25">
      <c r="A4085">
        <v>71</v>
      </c>
      <c r="B4085">
        <v>2017</v>
      </c>
      <c r="C4085" t="s">
        <v>34</v>
      </c>
      <c r="D4085" t="s">
        <v>48</v>
      </c>
      <c r="E4085" t="s">
        <v>35</v>
      </c>
      <c r="F4085">
        <v>4</v>
      </c>
      <c r="G4085" t="s">
        <v>38</v>
      </c>
      <c r="H4085" t="s">
        <v>46</v>
      </c>
      <c r="I4085" t="s">
        <v>37</v>
      </c>
      <c r="J4085">
        <v>1069.0999999999999</v>
      </c>
    </row>
    <row r="4086" spans="1:10" x14ac:dyDescent="0.25">
      <c r="A4086">
        <v>71</v>
      </c>
      <c r="B4086">
        <v>2017</v>
      </c>
      <c r="C4086" t="s">
        <v>34</v>
      </c>
      <c r="D4086" t="s">
        <v>48</v>
      </c>
      <c r="E4086" t="s">
        <v>35</v>
      </c>
      <c r="F4086">
        <v>5</v>
      </c>
      <c r="G4086" t="s">
        <v>38</v>
      </c>
      <c r="H4086" t="s">
        <v>46</v>
      </c>
      <c r="I4086" t="s">
        <v>37</v>
      </c>
      <c r="J4086">
        <v>996</v>
      </c>
    </row>
    <row r="4087" spans="1:10" x14ac:dyDescent="0.25">
      <c r="A4087">
        <v>71</v>
      </c>
      <c r="B4087">
        <v>2017</v>
      </c>
      <c r="C4087" t="s">
        <v>34</v>
      </c>
      <c r="D4087" t="s">
        <v>48</v>
      </c>
      <c r="E4087" t="s">
        <v>35</v>
      </c>
      <c r="F4087">
        <v>6</v>
      </c>
      <c r="G4087" t="s">
        <v>38</v>
      </c>
      <c r="H4087" t="s">
        <v>2</v>
      </c>
      <c r="I4087" t="s">
        <v>37</v>
      </c>
      <c r="J4087">
        <v>502.8</v>
      </c>
    </row>
    <row r="4088" spans="1:10" x14ac:dyDescent="0.25">
      <c r="A4088">
        <v>71</v>
      </c>
      <c r="B4088">
        <v>2017</v>
      </c>
      <c r="C4088" t="s">
        <v>34</v>
      </c>
      <c r="D4088" t="s">
        <v>49</v>
      </c>
      <c r="E4088" t="s">
        <v>35</v>
      </c>
      <c r="F4088">
        <v>1</v>
      </c>
      <c r="G4088" t="s">
        <v>45</v>
      </c>
      <c r="H4088" t="s">
        <v>2</v>
      </c>
      <c r="I4088" t="s">
        <v>37</v>
      </c>
      <c r="J4088">
        <v>707.3</v>
      </c>
    </row>
    <row r="4089" spans="1:10" x14ac:dyDescent="0.25">
      <c r="A4089">
        <v>71</v>
      </c>
      <c r="B4089">
        <v>2017</v>
      </c>
      <c r="C4089" t="s">
        <v>34</v>
      </c>
      <c r="D4089" t="s">
        <v>49</v>
      </c>
      <c r="E4089" t="s">
        <v>35</v>
      </c>
      <c r="F4089">
        <v>2</v>
      </c>
      <c r="G4089" t="s">
        <v>45</v>
      </c>
      <c r="H4089" t="s">
        <v>46</v>
      </c>
      <c r="I4089" t="s">
        <v>51</v>
      </c>
      <c r="J4089">
        <v>1140.5</v>
      </c>
    </row>
    <row r="4090" spans="1:10" x14ac:dyDescent="0.25">
      <c r="A4090">
        <v>71</v>
      </c>
      <c r="B4090">
        <v>2017</v>
      </c>
      <c r="C4090" t="s">
        <v>34</v>
      </c>
      <c r="D4090" t="s">
        <v>49</v>
      </c>
      <c r="E4090" t="s">
        <v>35</v>
      </c>
      <c r="F4090">
        <v>3</v>
      </c>
      <c r="G4090" t="s">
        <v>45</v>
      </c>
      <c r="H4090" t="s">
        <v>2</v>
      </c>
      <c r="I4090" t="s">
        <v>51</v>
      </c>
      <c r="J4090">
        <v>584.5</v>
      </c>
    </row>
    <row r="4091" spans="1:10" x14ac:dyDescent="0.25">
      <c r="A4091">
        <v>71</v>
      </c>
      <c r="B4091">
        <v>2017</v>
      </c>
      <c r="C4091" t="s">
        <v>34</v>
      </c>
      <c r="D4091" t="s">
        <v>49</v>
      </c>
      <c r="E4091" t="s">
        <v>35</v>
      </c>
      <c r="F4091">
        <v>4</v>
      </c>
      <c r="G4091" t="s">
        <v>45</v>
      </c>
      <c r="H4091" t="s">
        <v>2</v>
      </c>
      <c r="I4091" t="s">
        <v>37</v>
      </c>
      <c r="J4091">
        <v>680.2</v>
      </c>
    </row>
    <row r="4092" spans="1:10" x14ac:dyDescent="0.25">
      <c r="A4092">
        <v>71</v>
      </c>
      <c r="B4092">
        <v>2017</v>
      </c>
      <c r="C4092" t="s">
        <v>34</v>
      </c>
      <c r="D4092" t="s">
        <v>49</v>
      </c>
      <c r="E4092" t="s">
        <v>35</v>
      </c>
      <c r="F4092">
        <v>5</v>
      </c>
      <c r="G4092" t="s">
        <v>38</v>
      </c>
      <c r="H4092" t="s">
        <v>2</v>
      </c>
      <c r="I4092" t="s">
        <v>37</v>
      </c>
      <c r="J4092">
        <v>773.9</v>
      </c>
    </row>
    <row r="4093" spans="1:10" x14ac:dyDescent="0.25">
      <c r="A4093">
        <v>71</v>
      </c>
      <c r="B4093">
        <v>2017</v>
      </c>
      <c r="C4093" t="s">
        <v>34</v>
      </c>
      <c r="D4093" t="s">
        <v>49</v>
      </c>
      <c r="E4093" t="s">
        <v>35</v>
      </c>
      <c r="F4093">
        <v>6</v>
      </c>
      <c r="G4093" t="s">
        <v>38</v>
      </c>
      <c r="H4093" t="s">
        <v>46</v>
      </c>
      <c r="I4093" t="s">
        <v>51</v>
      </c>
      <c r="J4093">
        <v>1012.9</v>
      </c>
    </row>
    <row r="4094" spans="1:10" x14ac:dyDescent="0.25">
      <c r="A4094">
        <v>71</v>
      </c>
      <c r="B4094">
        <v>2018</v>
      </c>
      <c r="C4094" t="s">
        <v>34</v>
      </c>
      <c r="D4094" t="s">
        <v>48</v>
      </c>
      <c r="E4094" t="s">
        <v>35</v>
      </c>
      <c r="F4094">
        <v>1</v>
      </c>
      <c r="G4094" t="s">
        <v>38</v>
      </c>
      <c r="H4094" t="s">
        <v>46</v>
      </c>
      <c r="I4094" t="s">
        <v>37</v>
      </c>
      <c r="J4094">
        <v>1107.7</v>
      </c>
    </row>
    <row r="4095" spans="1:10" x14ac:dyDescent="0.25">
      <c r="A4095">
        <v>71</v>
      </c>
      <c r="B4095">
        <v>2018</v>
      </c>
      <c r="C4095" t="s">
        <v>34</v>
      </c>
      <c r="D4095" t="s">
        <v>48</v>
      </c>
      <c r="E4095" t="s">
        <v>35</v>
      </c>
      <c r="F4095">
        <v>2</v>
      </c>
      <c r="G4095" t="s">
        <v>38</v>
      </c>
      <c r="H4095" t="s">
        <v>2</v>
      </c>
      <c r="I4095" t="s">
        <v>51</v>
      </c>
      <c r="J4095">
        <v>808</v>
      </c>
    </row>
    <row r="4096" spans="1:10" x14ac:dyDescent="0.25">
      <c r="A4096">
        <v>71</v>
      </c>
      <c r="B4096">
        <v>2018</v>
      </c>
      <c r="C4096" t="s">
        <v>34</v>
      </c>
      <c r="D4096" t="s">
        <v>48</v>
      </c>
      <c r="E4096" t="s">
        <v>35</v>
      </c>
      <c r="F4096">
        <v>3</v>
      </c>
      <c r="G4096" t="s">
        <v>38</v>
      </c>
      <c r="H4096" t="s">
        <v>2</v>
      </c>
      <c r="I4096" t="s">
        <v>37</v>
      </c>
      <c r="J4096">
        <v>690.4</v>
      </c>
    </row>
    <row r="4097" spans="1:10" x14ac:dyDescent="0.25">
      <c r="A4097">
        <v>71</v>
      </c>
      <c r="B4097">
        <v>2018</v>
      </c>
      <c r="C4097" t="s">
        <v>34</v>
      </c>
      <c r="D4097" t="s">
        <v>48</v>
      </c>
      <c r="E4097" t="s">
        <v>35</v>
      </c>
      <c r="F4097">
        <v>4</v>
      </c>
      <c r="G4097" t="s">
        <v>45</v>
      </c>
      <c r="H4097" t="s">
        <v>46</v>
      </c>
      <c r="I4097" t="s">
        <v>51</v>
      </c>
      <c r="J4097">
        <v>1202.9000000000001</v>
      </c>
    </row>
    <row r="4098" spans="1:10" x14ac:dyDescent="0.25">
      <c r="A4098">
        <v>71</v>
      </c>
      <c r="B4098">
        <v>2018</v>
      </c>
      <c r="C4098" t="s">
        <v>34</v>
      </c>
      <c r="D4098" t="s">
        <v>48</v>
      </c>
      <c r="E4098" t="s">
        <v>35</v>
      </c>
      <c r="F4098">
        <v>5</v>
      </c>
      <c r="G4098" t="s">
        <v>45</v>
      </c>
      <c r="H4098" t="s">
        <v>46</v>
      </c>
      <c r="I4098" t="s">
        <v>51</v>
      </c>
      <c r="J4098">
        <v>1176.0999999999999</v>
      </c>
    </row>
    <row r="4099" spans="1:10" x14ac:dyDescent="0.25">
      <c r="A4099">
        <v>71</v>
      </c>
      <c r="B4099">
        <v>2018</v>
      </c>
      <c r="C4099" t="s">
        <v>34</v>
      </c>
      <c r="D4099" t="s">
        <v>48</v>
      </c>
      <c r="E4099" t="s">
        <v>35</v>
      </c>
      <c r="F4099">
        <v>6</v>
      </c>
      <c r="G4099" t="s">
        <v>45</v>
      </c>
      <c r="H4099" t="s">
        <v>2</v>
      </c>
      <c r="I4099" t="s">
        <v>37</v>
      </c>
      <c r="J4099">
        <v>819.7</v>
      </c>
    </row>
    <row r="4100" spans="1:10" x14ac:dyDescent="0.25">
      <c r="A4100">
        <v>71</v>
      </c>
      <c r="B4100">
        <v>2018</v>
      </c>
      <c r="C4100" t="s">
        <v>34</v>
      </c>
      <c r="D4100" t="s">
        <v>49</v>
      </c>
      <c r="E4100" t="s">
        <v>35</v>
      </c>
      <c r="F4100">
        <v>1</v>
      </c>
      <c r="G4100" t="s">
        <v>38</v>
      </c>
      <c r="H4100" t="s">
        <v>2</v>
      </c>
      <c r="I4100" t="s">
        <v>37</v>
      </c>
      <c r="J4100">
        <v>922.9</v>
      </c>
    </row>
    <row r="4101" spans="1:10" x14ac:dyDescent="0.25">
      <c r="A4101">
        <v>71</v>
      </c>
      <c r="B4101">
        <v>2018</v>
      </c>
      <c r="C4101" t="s">
        <v>34</v>
      </c>
      <c r="D4101" t="s">
        <v>49</v>
      </c>
      <c r="E4101" t="s">
        <v>35</v>
      </c>
      <c r="F4101">
        <v>2</v>
      </c>
      <c r="G4101" t="s">
        <v>45</v>
      </c>
      <c r="H4101" t="s">
        <v>2</v>
      </c>
      <c r="I4101" t="s">
        <v>51</v>
      </c>
      <c r="J4101">
        <v>914</v>
      </c>
    </row>
    <row r="4102" spans="1:10" x14ac:dyDescent="0.25">
      <c r="A4102">
        <v>71</v>
      </c>
      <c r="B4102">
        <v>2018</v>
      </c>
      <c r="C4102" t="s">
        <v>34</v>
      </c>
      <c r="D4102" t="s">
        <v>49</v>
      </c>
      <c r="E4102" t="s">
        <v>35</v>
      </c>
      <c r="F4102">
        <v>3</v>
      </c>
      <c r="G4102" t="s">
        <v>38</v>
      </c>
      <c r="H4102" t="s">
        <v>46</v>
      </c>
      <c r="I4102" t="s">
        <v>37</v>
      </c>
      <c r="J4102">
        <v>1381.8</v>
      </c>
    </row>
    <row r="4103" spans="1:10" x14ac:dyDescent="0.25">
      <c r="A4103">
        <v>71</v>
      </c>
      <c r="B4103">
        <v>2018</v>
      </c>
      <c r="C4103" t="s">
        <v>34</v>
      </c>
      <c r="D4103" t="s">
        <v>49</v>
      </c>
      <c r="E4103" t="s">
        <v>35</v>
      </c>
      <c r="F4103">
        <v>4</v>
      </c>
      <c r="G4103" t="s">
        <v>38</v>
      </c>
      <c r="H4103" t="s">
        <v>2</v>
      </c>
      <c r="I4103" t="s">
        <v>37</v>
      </c>
      <c r="J4103">
        <v>994.1</v>
      </c>
    </row>
    <row r="4104" spans="1:10" x14ac:dyDescent="0.25">
      <c r="A4104">
        <v>71</v>
      </c>
      <c r="B4104">
        <v>2018</v>
      </c>
      <c r="C4104" t="s">
        <v>34</v>
      </c>
      <c r="D4104" t="s">
        <v>49</v>
      </c>
      <c r="E4104" t="s">
        <v>35</v>
      </c>
      <c r="F4104">
        <v>5</v>
      </c>
      <c r="G4104" t="s">
        <v>45</v>
      </c>
      <c r="H4104" t="s">
        <v>2</v>
      </c>
      <c r="I4104" t="s">
        <v>37</v>
      </c>
      <c r="J4104">
        <v>808.2</v>
      </c>
    </row>
    <row r="4105" spans="1:10" x14ac:dyDescent="0.25">
      <c r="A4105">
        <v>71</v>
      </c>
      <c r="B4105">
        <v>2018</v>
      </c>
      <c r="C4105" t="s">
        <v>34</v>
      </c>
      <c r="D4105" t="s">
        <v>49</v>
      </c>
      <c r="E4105" t="s">
        <v>35</v>
      </c>
      <c r="F4105">
        <v>6</v>
      </c>
      <c r="G4105" t="s">
        <v>45</v>
      </c>
      <c r="H4105" t="s">
        <v>46</v>
      </c>
      <c r="I4105" t="s">
        <v>37</v>
      </c>
      <c r="J4105">
        <v>1247.0999999999999</v>
      </c>
    </row>
    <row r="4106" spans="1:10" x14ac:dyDescent="0.25">
      <c r="A4106">
        <v>72</v>
      </c>
      <c r="B4106">
        <v>2017</v>
      </c>
      <c r="C4106" t="s">
        <v>34</v>
      </c>
      <c r="D4106" t="s">
        <v>48</v>
      </c>
      <c r="E4106" t="s">
        <v>35</v>
      </c>
      <c r="F4106">
        <v>1</v>
      </c>
      <c r="G4106" t="s">
        <v>38</v>
      </c>
      <c r="H4106" t="s">
        <v>2</v>
      </c>
      <c r="I4106" t="s">
        <v>51</v>
      </c>
      <c r="J4106">
        <v>670.3</v>
      </c>
    </row>
    <row r="4107" spans="1:10" x14ac:dyDescent="0.25">
      <c r="A4107">
        <v>72</v>
      </c>
      <c r="B4107">
        <v>2017</v>
      </c>
      <c r="C4107" t="s">
        <v>34</v>
      </c>
      <c r="D4107" t="s">
        <v>48</v>
      </c>
      <c r="E4107" t="s">
        <v>35</v>
      </c>
      <c r="F4107">
        <v>2</v>
      </c>
      <c r="G4107" t="s">
        <v>45</v>
      </c>
      <c r="H4107" t="s">
        <v>46</v>
      </c>
      <c r="I4107" t="s">
        <v>51</v>
      </c>
      <c r="J4107">
        <v>1161</v>
      </c>
    </row>
    <row r="4108" spans="1:10" x14ac:dyDescent="0.25">
      <c r="A4108">
        <v>72</v>
      </c>
      <c r="B4108">
        <v>2017</v>
      </c>
      <c r="C4108" t="s">
        <v>34</v>
      </c>
      <c r="D4108" t="s">
        <v>48</v>
      </c>
      <c r="E4108" t="s">
        <v>35</v>
      </c>
      <c r="F4108">
        <v>3</v>
      </c>
      <c r="G4108" t="s">
        <v>45</v>
      </c>
      <c r="H4108" t="s">
        <v>46</v>
      </c>
      <c r="I4108" t="s">
        <v>51</v>
      </c>
      <c r="J4108">
        <v>985.4</v>
      </c>
    </row>
    <row r="4109" spans="1:10" x14ac:dyDescent="0.25">
      <c r="A4109">
        <v>72</v>
      </c>
      <c r="B4109">
        <v>2017</v>
      </c>
      <c r="C4109" t="s">
        <v>34</v>
      </c>
      <c r="D4109" t="s">
        <v>48</v>
      </c>
      <c r="E4109" t="s">
        <v>35</v>
      </c>
      <c r="F4109">
        <v>4</v>
      </c>
      <c r="G4109" t="s">
        <v>45</v>
      </c>
      <c r="H4109" t="s">
        <v>2</v>
      </c>
      <c r="I4109" t="s">
        <v>51</v>
      </c>
      <c r="J4109">
        <v>640.6</v>
      </c>
    </row>
    <row r="4110" spans="1:10" x14ac:dyDescent="0.25">
      <c r="A4110">
        <v>72</v>
      </c>
      <c r="B4110">
        <v>2017</v>
      </c>
      <c r="C4110" t="s">
        <v>34</v>
      </c>
      <c r="D4110" t="s">
        <v>48</v>
      </c>
      <c r="E4110" t="s">
        <v>35</v>
      </c>
      <c r="F4110">
        <v>5</v>
      </c>
      <c r="G4110" t="s">
        <v>45</v>
      </c>
      <c r="H4110" t="s">
        <v>2</v>
      </c>
      <c r="I4110" t="s">
        <v>51</v>
      </c>
      <c r="J4110">
        <v>655.20000000000005</v>
      </c>
    </row>
    <row r="4111" spans="1:10" x14ac:dyDescent="0.25">
      <c r="A4111">
        <v>72</v>
      </c>
      <c r="B4111">
        <v>2017</v>
      </c>
      <c r="C4111" t="s">
        <v>34</v>
      </c>
      <c r="D4111" t="s">
        <v>48</v>
      </c>
      <c r="E4111" t="s">
        <v>35</v>
      </c>
      <c r="F4111">
        <v>6</v>
      </c>
      <c r="G4111" t="s">
        <v>45</v>
      </c>
      <c r="H4111" t="s">
        <v>2</v>
      </c>
      <c r="I4111" t="s">
        <v>37</v>
      </c>
      <c r="J4111">
        <v>636.5</v>
      </c>
    </row>
    <row r="4112" spans="1:10" x14ac:dyDescent="0.25">
      <c r="A4112">
        <v>72</v>
      </c>
      <c r="B4112">
        <v>2017</v>
      </c>
      <c r="C4112" t="s">
        <v>34</v>
      </c>
      <c r="D4112" t="s">
        <v>49</v>
      </c>
      <c r="E4112" t="s">
        <v>35</v>
      </c>
      <c r="F4112">
        <v>1</v>
      </c>
      <c r="G4112" t="s">
        <v>38</v>
      </c>
      <c r="H4112" t="s">
        <v>2</v>
      </c>
      <c r="I4112" t="s">
        <v>37</v>
      </c>
      <c r="J4112">
        <v>736.2</v>
      </c>
    </row>
    <row r="4113" spans="1:10" x14ac:dyDescent="0.25">
      <c r="A4113">
        <v>72</v>
      </c>
      <c r="B4113">
        <v>2017</v>
      </c>
      <c r="C4113" t="s">
        <v>34</v>
      </c>
      <c r="D4113" t="s">
        <v>49</v>
      </c>
      <c r="E4113" t="s">
        <v>35</v>
      </c>
      <c r="F4113">
        <v>2</v>
      </c>
      <c r="G4113" t="s">
        <v>45</v>
      </c>
      <c r="H4113" t="s">
        <v>46</v>
      </c>
      <c r="I4113" t="s">
        <v>51</v>
      </c>
      <c r="J4113">
        <v>1083.3</v>
      </c>
    </row>
    <row r="4114" spans="1:10" x14ac:dyDescent="0.25">
      <c r="A4114">
        <v>72</v>
      </c>
      <c r="B4114">
        <v>2017</v>
      </c>
      <c r="C4114" t="s">
        <v>34</v>
      </c>
      <c r="D4114" t="s">
        <v>49</v>
      </c>
      <c r="E4114" t="s">
        <v>35</v>
      </c>
      <c r="F4114">
        <v>3</v>
      </c>
      <c r="G4114" t="s">
        <v>45</v>
      </c>
      <c r="H4114" t="s">
        <v>2</v>
      </c>
      <c r="I4114" t="s">
        <v>51</v>
      </c>
      <c r="J4114">
        <v>689.8</v>
      </c>
    </row>
    <row r="4115" spans="1:10" x14ac:dyDescent="0.25">
      <c r="A4115">
        <v>72</v>
      </c>
      <c r="B4115">
        <v>2017</v>
      </c>
      <c r="C4115" t="s">
        <v>34</v>
      </c>
      <c r="D4115" t="s">
        <v>49</v>
      </c>
      <c r="E4115" t="s">
        <v>35</v>
      </c>
      <c r="F4115">
        <v>4</v>
      </c>
      <c r="G4115" t="s">
        <v>38</v>
      </c>
      <c r="H4115" t="s">
        <v>2</v>
      </c>
      <c r="I4115" t="s">
        <v>51</v>
      </c>
      <c r="J4115">
        <v>588.79999999999995</v>
      </c>
    </row>
    <row r="4116" spans="1:10" x14ac:dyDescent="0.25">
      <c r="A4116">
        <v>72</v>
      </c>
      <c r="B4116">
        <v>2017</v>
      </c>
      <c r="C4116" t="s">
        <v>34</v>
      </c>
      <c r="D4116" t="s">
        <v>49</v>
      </c>
      <c r="E4116" t="s">
        <v>35</v>
      </c>
      <c r="F4116">
        <v>5</v>
      </c>
      <c r="G4116" t="s">
        <v>38</v>
      </c>
      <c r="H4116" t="s">
        <v>2</v>
      </c>
      <c r="I4116" t="s">
        <v>37</v>
      </c>
      <c r="J4116">
        <v>655.7</v>
      </c>
    </row>
    <row r="4117" spans="1:10" x14ac:dyDescent="0.25">
      <c r="A4117">
        <v>72</v>
      </c>
      <c r="B4117">
        <v>2017</v>
      </c>
      <c r="C4117" t="s">
        <v>34</v>
      </c>
      <c r="D4117" t="s">
        <v>49</v>
      </c>
      <c r="E4117" t="s">
        <v>35</v>
      </c>
      <c r="F4117">
        <v>6</v>
      </c>
      <c r="G4117" t="s">
        <v>38</v>
      </c>
      <c r="H4117" t="s">
        <v>2</v>
      </c>
      <c r="I4117" t="s">
        <v>37</v>
      </c>
      <c r="J4117">
        <v>576.4</v>
      </c>
    </row>
    <row r="4118" spans="1:10" x14ac:dyDescent="0.25">
      <c r="A4118">
        <v>72</v>
      </c>
      <c r="B4118">
        <v>2018</v>
      </c>
      <c r="C4118" t="s">
        <v>34</v>
      </c>
      <c r="D4118" t="s">
        <v>48</v>
      </c>
      <c r="E4118" t="s">
        <v>35</v>
      </c>
      <c r="F4118">
        <v>1</v>
      </c>
      <c r="G4118" t="s">
        <v>45</v>
      </c>
      <c r="H4118" t="s">
        <v>46</v>
      </c>
      <c r="I4118" t="s">
        <v>37</v>
      </c>
      <c r="J4118">
        <v>1281.2</v>
      </c>
    </row>
    <row r="4119" spans="1:10" x14ac:dyDescent="0.25">
      <c r="A4119">
        <v>72</v>
      </c>
      <c r="B4119">
        <v>2018</v>
      </c>
      <c r="C4119" t="s">
        <v>34</v>
      </c>
      <c r="D4119" t="s">
        <v>48</v>
      </c>
      <c r="E4119" t="s">
        <v>35</v>
      </c>
      <c r="F4119">
        <v>2</v>
      </c>
      <c r="G4119" t="s">
        <v>45</v>
      </c>
      <c r="H4119" t="s">
        <v>46</v>
      </c>
      <c r="I4119" t="s">
        <v>51</v>
      </c>
      <c r="J4119">
        <v>1190.2</v>
      </c>
    </row>
    <row r="4120" spans="1:10" x14ac:dyDescent="0.25">
      <c r="A4120">
        <v>72</v>
      </c>
      <c r="B4120">
        <v>2018</v>
      </c>
      <c r="C4120" t="s">
        <v>34</v>
      </c>
      <c r="D4120" t="s">
        <v>48</v>
      </c>
      <c r="E4120" t="s">
        <v>35</v>
      </c>
      <c r="F4120">
        <v>3</v>
      </c>
      <c r="G4120" t="s">
        <v>38</v>
      </c>
      <c r="H4120" t="s">
        <v>2</v>
      </c>
      <c r="I4120" t="s">
        <v>37</v>
      </c>
      <c r="J4120">
        <v>871</v>
      </c>
    </row>
    <row r="4121" spans="1:10" x14ac:dyDescent="0.25">
      <c r="A4121">
        <v>72</v>
      </c>
      <c r="B4121">
        <v>2018</v>
      </c>
      <c r="C4121" t="s">
        <v>34</v>
      </c>
      <c r="D4121" t="s">
        <v>48</v>
      </c>
      <c r="E4121" t="s">
        <v>35</v>
      </c>
      <c r="F4121">
        <v>4</v>
      </c>
      <c r="G4121" t="s">
        <v>45</v>
      </c>
      <c r="H4121" t="s">
        <v>46</v>
      </c>
      <c r="I4121" t="s">
        <v>51</v>
      </c>
      <c r="J4121">
        <v>1211.5</v>
      </c>
    </row>
    <row r="4122" spans="1:10" x14ac:dyDescent="0.25">
      <c r="A4122">
        <v>72</v>
      </c>
      <c r="B4122">
        <v>2018</v>
      </c>
      <c r="C4122" t="s">
        <v>34</v>
      </c>
      <c r="D4122" t="s">
        <v>48</v>
      </c>
      <c r="E4122" t="s">
        <v>35</v>
      </c>
      <c r="F4122">
        <v>5</v>
      </c>
      <c r="G4122" t="s">
        <v>38</v>
      </c>
      <c r="H4122" t="s">
        <v>46</v>
      </c>
      <c r="I4122" t="s">
        <v>37</v>
      </c>
      <c r="J4122">
        <v>1153.3</v>
      </c>
    </row>
    <row r="4123" spans="1:10" x14ac:dyDescent="0.25">
      <c r="A4123">
        <v>72</v>
      </c>
      <c r="B4123">
        <v>2018</v>
      </c>
      <c r="C4123" t="s">
        <v>34</v>
      </c>
      <c r="D4123" t="s">
        <v>48</v>
      </c>
      <c r="E4123" t="s">
        <v>35</v>
      </c>
      <c r="F4123">
        <v>6</v>
      </c>
      <c r="G4123" t="s">
        <v>45</v>
      </c>
      <c r="H4123" t="s">
        <v>2</v>
      </c>
      <c r="I4123" t="s">
        <v>51</v>
      </c>
      <c r="J4123">
        <v>779</v>
      </c>
    </row>
    <row r="4124" spans="1:10" x14ac:dyDescent="0.25">
      <c r="A4124">
        <v>72</v>
      </c>
      <c r="B4124">
        <v>2018</v>
      </c>
      <c r="C4124" t="s">
        <v>34</v>
      </c>
      <c r="D4124" t="s">
        <v>49</v>
      </c>
      <c r="E4124" t="s">
        <v>35</v>
      </c>
      <c r="F4124">
        <v>1</v>
      </c>
      <c r="G4124" t="s">
        <v>45</v>
      </c>
      <c r="H4124" t="s">
        <v>46</v>
      </c>
      <c r="I4124" t="s">
        <v>37</v>
      </c>
      <c r="J4124">
        <v>1241</v>
      </c>
    </row>
    <row r="4125" spans="1:10" x14ac:dyDescent="0.25">
      <c r="A4125">
        <v>72</v>
      </c>
      <c r="B4125">
        <v>2018</v>
      </c>
      <c r="C4125" t="s">
        <v>34</v>
      </c>
      <c r="D4125" t="s">
        <v>49</v>
      </c>
      <c r="E4125" t="s">
        <v>35</v>
      </c>
      <c r="F4125">
        <v>2</v>
      </c>
      <c r="G4125" t="s">
        <v>38</v>
      </c>
      <c r="H4125" t="s">
        <v>2</v>
      </c>
      <c r="I4125" t="s">
        <v>37</v>
      </c>
      <c r="J4125">
        <v>818</v>
      </c>
    </row>
    <row r="4126" spans="1:10" x14ac:dyDescent="0.25">
      <c r="A4126">
        <v>72</v>
      </c>
      <c r="B4126">
        <v>2018</v>
      </c>
      <c r="C4126" t="s">
        <v>34</v>
      </c>
      <c r="D4126" t="s">
        <v>49</v>
      </c>
      <c r="E4126" t="s">
        <v>35</v>
      </c>
      <c r="F4126">
        <v>3</v>
      </c>
      <c r="G4126" t="s">
        <v>38</v>
      </c>
      <c r="H4126" t="s">
        <v>46</v>
      </c>
      <c r="I4126" t="s">
        <v>37</v>
      </c>
      <c r="J4126">
        <v>1227.9000000000001</v>
      </c>
    </row>
    <row r="4127" spans="1:10" x14ac:dyDescent="0.25">
      <c r="A4127">
        <v>72</v>
      </c>
      <c r="B4127">
        <v>2018</v>
      </c>
      <c r="C4127" t="s">
        <v>34</v>
      </c>
      <c r="D4127" t="s">
        <v>49</v>
      </c>
      <c r="E4127" t="s">
        <v>35</v>
      </c>
      <c r="F4127">
        <v>4</v>
      </c>
      <c r="G4127" t="s">
        <v>45</v>
      </c>
      <c r="H4127" t="s">
        <v>46</v>
      </c>
      <c r="I4127" t="s">
        <v>37</v>
      </c>
      <c r="J4127">
        <v>1341.6</v>
      </c>
    </row>
    <row r="4128" spans="1:10" x14ac:dyDescent="0.25">
      <c r="A4128">
        <v>72</v>
      </c>
      <c r="B4128">
        <v>2018</v>
      </c>
      <c r="C4128" t="s">
        <v>34</v>
      </c>
      <c r="D4128" t="s">
        <v>49</v>
      </c>
      <c r="E4128" t="s">
        <v>35</v>
      </c>
      <c r="F4128">
        <v>5</v>
      </c>
      <c r="G4128" t="s">
        <v>38</v>
      </c>
      <c r="H4128" t="s">
        <v>46</v>
      </c>
      <c r="I4128" t="s">
        <v>37</v>
      </c>
      <c r="J4128">
        <v>1313.1</v>
      </c>
    </row>
    <row r="4129" spans="1:10" x14ac:dyDescent="0.25">
      <c r="A4129">
        <v>72</v>
      </c>
      <c r="B4129">
        <v>2018</v>
      </c>
      <c r="C4129" t="s">
        <v>34</v>
      </c>
      <c r="D4129" t="s">
        <v>49</v>
      </c>
      <c r="E4129" t="s">
        <v>35</v>
      </c>
      <c r="F4129">
        <v>6</v>
      </c>
      <c r="G4129" t="s">
        <v>45</v>
      </c>
      <c r="H4129" t="s">
        <v>2</v>
      </c>
      <c r="I4129" t="s">
        <v>37</v>
      </c>
      <c r="J4129">
        <v>841.9</v>
      </c>
    </row>
    <row r="4130" spans="1:10" x14ac:dyDescent="0.25">
      <c r="A4130">
        <v>73</v>
      </c>
      <c r="B4130">
        <v>2017</v>
      </c>
      <c r="C4130" t="s">
        <v>34</v>
      </c>
      <c r="D4130" t="s">
        <v>48</v>
      </c>
      <c r="E4130" t="s">
        <v>35</v>
      </c>
      <c r="F4130">
        <v>1</v>
      </c>
      <c r="G4130" t="s">
        <v>45</v>
      </c>
      <c r="H4130" t="s">
        <v>2</v>
      </c>
      <c r="I4130" t="s">
        <v>37</v>
      </c>
      <c r="J4130">
        <v>564.70000000000005</v>
      </c>
    </row>
    <row r="4131" spans="1:10" x14ac:dyDescent="0.25">
      <c r="A4131">
        <v>73</v>
      </c>
      <c r="B4131">
        <v>2017</v>
      </c>
      <c r="C4131" t="s">
        <v>34</v>
      </c>
      <c r="D4131" t="s">
        <v>48</v>
      </c>
      <c r="E4131" t="s">
        <v>35</v>
      </c>
      <c r="F4131">
        <v>2</v>
      </c>
      <c r="G4131" t="s">
        <v>38</v>
      </c>
      <c r="H4131" t="s">
        <v>46</v>
      </c>
      <c r="I4131" t="s">
        <v>51</v>
      </c>
      <c r="J4131">
        <v>995.7</v>
      </c>
    </row>
    <row r="4132" spans="1:10" x14ac:dyDescent="0.25">
      <c r="A4132">
        <v>73</v>
      </c>
      <c r="B4132">
        <v>2017</v>
      </c>
      <c r="C4132" t="s">
        <v>34</v>
      </c>
      <c r="D4132" t="s">
        <v>48</v>
      </c>
      <c r="E4132" t="s">
        <v>35</v>
      </c>
      <c r="F4132">
        <v>3</v>
      </c>
      <c r="G4132" t="s">
        <v>38</v>
      </c>
      <c r="H4132" t="s">
        <v>2</v>
      </c>
      <c r="I4132" t="s">
        <v>37</v>
      </c>
      <c r="J4132">
        <v>553.6</v>
      </c>
    </row>
    <row r="4133" spans="1:10" x14ac:dyDescent="0.25">
      <c r="A4133">
        <v>73</v>
      </c>
      <c r="B4133">
        <v>2017</v>
      </c>
      <c r="C4133" t="s">
        <v>34</v>
      </c>
      <c r="D4133" t="s">
        <v>48</v>
      </c>
      <c r="E4133" t="s">
        <v>35</v>
      </c>
      <c r="F4133">
        <v>4</v>
      </c>
      <c r="G4133" t="s">
        <v>38</v>
      </c>
      <c r="H4133" t="s">
        <v>46</v>
      </c>
      <c r="I4133" t="s">
        <v>37</v>
      </c>
      <c r="J4133">
        <v>999.8</v>
      </c>
    </row>
    <row r="4134" spans="1:10" x14ac:dyDescent="0.25">
      <c r="A4134">
        <v>73</v>
      </c>
      <c r="B4134">
        <v>2017</v>
      </c>
      <c r="C4134" t="s">
        <v>34</v>
      </c>
      <c r="D4134" t="s">
        <v>48</v>
      </c>
      <c r="E4134" t="s">
        <v>35</v>
      </c>
      <c r="F4134">
        <v>5</v>
      </c>
      <c r="G4134" t="s">
        <v>38</v>
      </c>
      <c r="H4134" t="s">
        <v>2</v>
      </c>
      <c r="I4134" t="s">
        <v>51</v>
      </c>
      <c r="J4134">
        <v>644.4</v>
      </c>
    </row>
    <row r="4135" spans="1:10" x14ac:dyDescent="0.25">
      <c r="A4135">
        <v>73</v>
      </c>
      <c r="B4135">
        <v>2017</v>
      </c>
      <c r="C4135" t="s">
        <v>34</v>
      </c>
      <c r="D4135" t="s">
        <v>48</v>
      </c>
      <c r="E4135" t="s">
        <v>35</v>
      </c>
      <c r="F4135">
        <v>6</v>
      </c>
      <c r="G4135" t="s">
        <v>38</v>
      </c>
      <c r="H4135" t="s">
        <v>2</v>
      </c>
      <c r="I4135" t="s">
        <v>37</v>
      </c>
      <c r="J4135">
        <v>408.9</v>
      </c>
    </row>
    <row r="4136" spans="1:10" x14ac:dyDescent="0.25">
      <c r="A4136">
        <v>73</v>
      </c>
      <c r="B4136">
        <v>2017</v>
      </c>
      <c r="C4136" t="s">
        <v>34</v>
      </c>
      <c r="D4136" t="s">
        <v>49</v>
      </c>
      <c r="E4136" t="s">
        <v>35</v>
      </c>
      <c r="F4136">
        <v>1</v>
      </c>
      <c r="G4136" t="s">
        <v>38</v>
      </c>
      <c r="H4136" t="s">
        <v>46</v>
      </c>
      <c r="I4136" t="s">
        <v>37</v>
      </c>
      <c r="J4136">
        <v>1217.3</v>
      </c>
    </row>
    <row r="4137" spans="1:10" x14ac:dyDescent="0.25">
      <c r="A4137">
        <v>73</v>
      </c>
      <c r="B4137">
        <v>2017</v>
      </c>
      <c r="C4137" t="s">
        <v>34</v>
      </c>
      <c r="D4137" t="s">
        <v>49</v>
      </c>
      <c r="E4137" t="s">
        <v>35</v>
      </c>
      <c r="F4137">
        <v>2</v>
      </c>
      <c r="G4137" t="s">
        <v>45</v>
      </c>
      <c r="H4137" t="s">
        <v>2</v>
      </c>
      <c r="I4137" t="s">
        <v>37</v>
      </c>
      <c r="J4137">
        <v>804.4</v>
      </c>
    </row>
    <row r="4138" spans="1:10" x14ac:dyDescent="0.25">
      <c r="A4138">
        <v>73</v>
      </c>
      <c r="B4138">
        <v>2017</v>
      </c>
      <c r="C4138" t="s">
        <v>34</v>
      </c>
      <c r="D4138" t="s">
        <v>49</v>
      </c>
      <c r="E4138" t="s">
        <v>35</v>
      </c>
      <c r="F4138">
        <v>3</v>
      </c>
      <c r="G4138" t="s">
        <v>38</v>
      </c>
      <c r="H4138" t="s">
        <v>46</v>
      </c>
      <c r="I4138" t="s">
        <v>37</v>
      </c>
      <c r="J4138">
        <v>1125.7</v>
      </c>
    </row>
    <row r="4139" spans="1:10" x14ac:dyDescent="0.25">
      <c r="A4139">
        <v>73</v>
      </c>
      <c r="B4139">
        <v>2017</v>
      </c>
      <c r="C4139" t="s">
        <v>34</v>
      </c>
      <c r="D4139" t="s">
        <v>49</v>
      </c>
      <c r="E4139" t="s">
        <v>35</v>
      </c>
      <c r="F4139">
        <v>4</v>
      </c>
      <c r="G4139" t="s">
        <v>45</v>
      </c>
      <c r="H4139" t="s">
        <v>46</v>
      </c>
      <c r="I4139" t="s">
        <v>51</v>
      </c>
      <c r="J4139">
        <v>1181.8</v>
      </c>
    </row>
    <row r="4140" spans="1:10" x14ac:dyDescent="0.25">
      <c r="A4140">
        <v>73</v>
      </c>
      <c r="B4140">
        <v>2017</v>
      </c>
      <c r="C4140" t="s">
        <v>34</v>
      </c>
      <c r="D4140" t="s">
        <v>49</v>
      </c>
      <c r="E4140" t="s">
        <v>35</v>
      </c>
      <c r="F4140">
        <v>5</v>
      </c>
      <c r="G4140" t="s">
        <v>38</v>
      </c>
      <c r="H4140" t="s">
        <v>2</v>
      </c>
      <c r="I4140" t="s">
        <v>51</v>
      </c>
      <c r="J4140">
        <v>693.7</v>
      </c>
    </row>
    <row r="4141" spans="1:10" x14ac:dyDescent="0.25">
      <c r="A4141">
        <v>73</v>
      </c>
      <c r="B4141">
        <v>2017</v>
      </c>
      <c r="C4141" t="s">
        <v>34</v>
      </c>
      <c r="D4141" t="s">
        <v>49</v>
      </c>
      <c r="E4141" t="s">
        <v>35</v>
      </c>
      <c r="F4141">
        <v>6</v>
      </c>
      <c r="G4141" t="s">
        <v>45</v>
      </c>
      <c r="H4141" t="s">
        <v>46</v>
      </c>
      <c r="I4141" t="s">
        <v>37</v>
      </c>
      <c r="J4141">
        <v>1132.4000000000001</v>
      </c>
    </row>
    <row r="4142" spans="1:10" x14ac:dyDescent="0.25">
      <c r="A4142">
        <v>73</v>
      </c>
      <c r="B4142">
        <v>2018</v>
      </c>
      <c r="C4142" t="s">
        <v>34</v>
      </c>
      <c r="D4142" t="s">
        <v>48</v>
      </c>
      <c r="E4142" t="s">
        <v>35</v>
      </c>
      <c r="F4142">
        <v>1</v>
      </c>
      <c r="G4142" t="s">
        <v>38</v>
      </c>
      <c r="H4142" t="s">
        <v>46</v>
      </c>
      <c r="I4142" t="s">
        <v>37</v>
      </c>
      <c r="J4142">
        <v>1210.5999999999999</v>
      </c>
    </row>
    <row r="4143" spans="1:10" x14ac:dyDescent="0.25">
      <c r="A4143">
        <v>73</v>
      </c>
      <c r="B4143">
        <v>2018</v>
      </c>
      <c r="C4143" t="s">
        <v>34</v>
      </c>
      <c r="D4143" t="s">
        <v>48</v>
      </c>
      <c r="E4143" t="s">
        <v>35</v>
      </c>
      <c r="F4143">
        <v>2</v>
      </c>
      <c r="G4143" t="s">
        <v>45</v>
      </c>
      <c r="H4143" t="s">
        <v>2</v>
      </c>
      <c r="I4143" t="s">
        <v>51</v>
      </c>
      <c r="J4143">
        <v>882.4</v>
      </c>
    </row>
    <row r="4144" spans="1:10" x14ac:dyDescent="0.25">
      <c r="A4144">
        <v>73</v>
      </c>
      <c r="B4144">
        <v>2018</v>
      </c>
      <c r="C4144" t="s">
        <v>34</v>
      </c>
      <c r="D4144" t="s">
        <v>48</v>
      </c>
      <c r="E4144" t="s">
        <v>35</v>
      </c>
      <c r="F4144">
        <v>3</v>
      </c>
      <c r="G4144" t="s">
        <v>38</v>
      </c>
      <c r="H4144" t="s">
        <v>46</v>
      </c>
      <c r="I4144" t="s">
        <v>37</v>
      </c>
      <c r="J4144">
        <v>1345.7</v>
      </c>
    </row>
    <row r="4145" spans="1:10" x14ac:dyDescent="0.25">
      <c r="A4145">
        <v>73</v>
      </c>
      <c r="B4145">
        <v>2018</v>
      </c>
      <c r="C4145" t="s">
        <v>34</v>
      </c>
      <c r="D4145" t="s">
        <v>48</v>
      </c>
      <c r="E4145" t="s">
        <v>35</v>
      </c>
      <c r="F4145">
        <v>4</v>
      </c>
      <c r="G4145" t="s">
        <v>38</v>
      </c>
      <c r="H4145" t="s">
        <v>2</v>
      </c>
      <c r="I4145" t="s">
        <v>37</v>
      </c>
      <c r="J4145">
        <v>733.6</v>
      </c>
    </row>
    <row r="4146" spans="1:10" x14ac:dyDescent="0.25">
      <c r="A4146">
        <v>73</v>
      </c>
      <c r="B4146">
        <v>2018</v>
      </c>
      <c r="C4146" t="s">
        <v>34</v>
      </c>
      <c r="D4146" t="s">
        <v>48</v>
      </c>
      <c r="E4146" t="s">
        <v>35</v>
      </c>
      <c r="F4146">
        <v>5</v>
      </c>
      <c r="G4146" t="s">
        <v>45</v>
      </c>
      <c r="H4146" t="s">
        <v>2</v>
      </c>
      <c r="I4146" t="s">
        <v>37</v>
      </c>
      <c r="J4146">
        <v>747.9</v>
      </c>
    </row>
    <row r="4147" spans="1:10" x14ac:dyDescent="0.25">
      <c r="A4147">
        <v>73</v>
      </c>
      <c r="B4147">
        <v>2018</v>
      </c>
      <c r="C4147" t="s">
        <v>34</v>
      </c>
      <c r="D4147" t="s">
        <v>48</v>
      </c>
      <c r="E4147" t="s">
        <v>35</v>
      </c>
      <c r="F4147">
        <v>6</v>
      </c>
      <c r="G4147" t="s">
        <v>45</v>
      </c>
      <c r="H4147" t="s">
        <v>2</v>
      </c>
      <c r="I4147" t="s">
        <v>37</v>
      </c>
      <c r="J4147">
        <v>693.2</v>
      </c>
    </row>
    <row r="4148" spans="1:10" x14ac:dyDescent="0.25">
      <c r="A4148">
        <v>73</v>
      </c>
      <c r="B4148">
        <v>2018</v>
      </c>
      <c r="C4148" t="s">
        <v>34</v>
      </c>
      <c r="D4148" t="s">
        <v>49</v>
      </c>
      <c r="E4148" t="s">
        <v>35</v>
      </c>
      <c r="F4148">
        <v>1</v>
      </c>
      <c r="G4148" t="s">
        <v>45</v>
      </c>
      <c r="H4148" t="s">
        <v>46</v>
      </c>
      <c r="I4148" t="s">
        <v>37</v>
      </c>
      <c r="J4148">
        <v>1375.2</v>
      </c>
    </row>
    <row r="4149" spans="1:10" x14ac:dyDescent="0.25">
      <c r="A4149">
        <v>73</v>
      </c>
      <c r="B4149">
        <v>2018</v>
      </c>
      <c r="C4149" t="s">
        <v>34</v>
      </c>
      <c r="D4149" t="s">
        <v>49</v>
      </c>
      <c r="E4149" t="s">
        <v>35</v>
      </c>
      <c r="F4149">
        <v>2</v>
      </c>
      <c r="G4149" t="s">
        <v>45</v>
      </c>
      <c r="H4149" t="s">
        <v>2</v>
      </c>
      <c r="I4149" t="s">
        <v>51</v>
      </c>
      <c r="J4149">
        <v>829.1</v>
      </c>
    </row>
    <row r="4150" spans="1:10" x14ac:dyDescent="0.25">
      <c r="A4150">
        <v>73</v>
      </c>
      <c r="B4150">
        <v>2018</v>
      </c>
      <c r="C4150" t="s">
        <v>34</v>
      </c>
      <c r="D4150" t="s">
        <v>49</v>
      </c>
      <c r="E4150" t="s">
        <v>35</v>
      </c>
      <c r="F4150">
        <v>3</v>
      </c>
      <c r="G4150" t="s">
        <v>45</v>
      </c>
      <c r="H4150" t="s">
        <v>46</v>
      </c>
      <c r="I4150" t="s">
        <v>51</v>
      </c>
      <c r="J4150">
        <v>1339.2</v>
      </c>
    </row>
    <row r="4151" spans="1:10" x14ac:dyDescent="0.25">
      <c r="A4151">
        <v>73</v>
      </c>
      <c r="B4151">
        <v>2018</v>
      </c>
      <c r="C4151" t="s">
        <v>34</v>
      </c>
      <c r="D4151" t="s">
        <v>49</v>
      </c>
      <c r="E4151" t="s">
        <v>35</v>
      </c>
      <c r="F4151">
        <v>4</v>
      </c>
      <c r="G4151" t="s">
        <v>45</v>
      </c>
      <c r="H4151" t="s">
        <v>2</v>
      </c>
      <c r="I4151" t="s">
        <v>37</v>
      </c>
      <c r="J4151">
        <v>968</v>
      </c>
    </row>
    <row r="4152" spans="1:10" x14ac:dyDescent="0.25">
      <c r="A4152">
        <v>73</v>
      </c>
      <c r="B4152">
        <v>2018</v>
      </c>
      <c r="C4152" t="s">
        <v>34</v>
      </c>
      <c r="D4152" t="s">
        <v>49</v>
      </c>
      <c r="E4152" t="s">
        <v>35</v>
      </c>
      <c r="F4152">
        <v>5</v>
      </c>
      <c r="G4152" t="s">
        <v>38</v>
      </c>
      <c r="H4152" t="s">
        <v>2</v>
      </c>
      <c r="I4152" t="s">
        <v>51</v>
      </c>
      <c r="J4152">
        <v>939.2</v>
      </c>
    </row>
    <row r="4153" spans="1:10" x14ac:dyDescent="0.25">
      <c r="A4153">
        <v>73</v>
      </c>
      <c r="B4153">
        <v>2018</v>
      </c>
      <c r="C4153" t="s">
        <v>34</v>
      </c>
      <c r="D4153" t="s">
        <v>49</v>
      </c>
      <c r="E4153" t="s">
        <v>35</v>
      </c>
      <c r="F4153">
        <v>6</v>
      </c>
      <c r="G4153" t="s">
        <v>38</v>
      </c>
      <c r="H4153" t="s">
        <v>2</v>
      </c>
      <c r="I4153" t="s">
        <v>37</v>
      </c>
      <c r="J4153">
        <v>911.5</v>
      </c>
    </row>
    <row r="4154" spans="1:10" x14ac:dyDescent="0.25">
      <c r="A4154">
        <v>74</v>
      </c>
      <c r="B4154">
        <v>2017</v>
      </c>
      <c r="C4154" t="s">
        <v>34</v>
      </c>
      <c r="D4154" t="s">
        <v>48</v>
      </c>
      <c r="E4154" t="s">
        <v>35</v>
      </c>
      <c r="F4154">
        <v>1</v>
      </c>
      <c r="G4154" t="s">
        <v>38</v>
      </c>
      <c r="H4154" t="s">
        <v>46</v>
      </c>
      <c r="I4154" t="s">
        <v>51</v>
      </c>
      <c r="J4154">
        <v>930.9</v>
      </c>
    </row>
    <row r="4155" spans="1:10" x14ac:dyDescent="0.25">
      <c r="A4155">
        <v>74</v>
      </c>
      <c r="B4155">
        <v>2017</v>
      </c>
      <c r="C4155" t="s">
        <v>34</v>
      </c>
      <c r="D4155" t="s">
        <v>48</v>
      </c>
      <c r="E4155" t="s">
        <v>35</v>
      </c>
      <c r="F4155">
        <v>2</v>
      </c>
      <c r="G4155" t="s">
        <v>45</v>
      </c>
      <c r="H4155" t="s">
        <v>2</v>
      </c>
      <c r="I4155" t="s">
        <v>37</v>
      </c>
      <c r="J4155">
        <v>629.4</v>
      </c>
    </row>
    <row r="4156" spans="1:10" x14ac:dyDescent="0.25">
      <c r="A4156">
        <v>74</v>
      </c>
      <c r="B4156">
        <v>2017</v>
      </c>
      <c r="C4156" t="s">
        <v>34</v>
      </c>
      <c r="D4156" t="s">
        <v>48</v>
      </c>
      <c r="E4156" t="s">
        <v>35</v>
      </c>
      <c r="F4156">
        <v>3</v>
      </c>
      <c r="G4156" t="s">
        <v>38</v>
      </c>
      <c r="H4156" t="s">
        <v>2</v>
      </c>
      <c r="I4156" t="s">
        <v>37</v>
      </c>
      <c r="J4156">
        <v>585.9</v>
      </c>
    </row>
    <row r="4157" spans="1:10" x14ac:dyDescent="0.25">
      <c r="A4157">
        <v>74</v>
      </c>
      <c r="B4157">
        <v>2017</v>
      </c>
      <c r="C4157" t="s">
        <v>34</v>
      </c>
      <c r="D4157" t="s">
        <v>48</v>
      </c>
      <c r="E4157" t="s">
        <v>35</v>
      </c>
      <c r="F4157">
        <v>4</v>
      </c>
      <c r="G4157" t="s">
        <v>45</v>
      </c>
      <c r="H4157" t="s">
        <v>46</v>
      </c>
      <c r="I4157" t="s">
        <v>37</v>
      </c>
      <c r="J4157">
        <v>1008.6</v>
      </c>
    </row>
    <row r="4158" spans="1:10" x14ac:dyDescent="0.25">
      <c r="A4158">
        <v>74</v>
      </c>
      <c r="B4158">
        <v>2017</v>
      </c>
      <c r="C4158" t="s">
        <v>34</v>
      </c>
      <c r="D4158" t="s">
        <v>48</v>
      </c>
      <c r="E4158" t="s">
        <v>35</v>
      </c>
      <c r="F4158">
        <v>5</v>
      </c>
      <c r="G4158" t="s">
        <v>45</v>
      </c>
      <c r="H4158" t="s">
        <v>2</v>
      </c>
      <c r="I4158" t="s">
        <v>37</v>
      </c>
      <c r="J4158">
        <v>532.4</v>
      </c>
    </row>
    <row r="4159" spans="1:10" x14ac:dyDescent="0.25">
      <c r="A4159">
        <v>74</v>
      </c>
      <c r="B4159">
        <v>2017</v>
      </c>
      <c r="C4159" t="s">
        <v>34</v>
      </c>
      <c r="D4159" t="s">
        <v>48</v>
      </c>
      <c r="E4159" t="s">
        <v>35</v>
      </c>
      <c r="F4159">
        <v>6</v>
      </c>
      <c r="G4159" t="s">
        <v>38</v>
      </c>
      <c r="H4159" t="s">
        <v>2</v>
      </c>
      <c r="I4159" t="s">
        <v>37</v>
      </c>
      <c r="J4159">
        <v>580.6</v>
      </c>
    </row>
    <row r="4160" spans="1:10" x14ac:dyDescent="0.25">
      <c r="A4160">
        <v>74</v>
      </c>
      <c r="B4160">
        <v>2017</v>
      </c>
      <c r="C4160" t="s">
        <v>34</v>
      </c>
      <c r="D4160" t="s">
        <v>49</v>
      </c>
      <c r="E4160" t="s">
        <v>35</v>
      </c>
      <c r="F4160">
        <v>1</v>
      </c>
      <c r="G4160" t="s">
        <v>45</v>
      </c>
      <c r="H4160" t="s">
        <v>2</v>
      </c>
      <c r="I4160" t="s">
        <v>51</v>
      </c>
      <c r="J4160">
        <v>621.9</v>
      </c>
    </row>
    <row r="4161" spans="1:10" x14ac:dyDescent="0.25">
      <c r="A4161">
        <v>74</v>
      </c>
      <c r="B4161">
        <v>2017</v>
      </c>
      <c r="C4161" t="s">
        <v>34</v>
      </c>
      <c r="D4161" t="s">
        <v>49</v>
      </c>
      <c r="E4161" t="s">
        <v>35</v>
      </c>
      <c r="F4161">
        <v>2</v>
      </c>
      <c r="G4161" t="s">
        <v>45</v>
      </c>
      <c r="H4161" t="s">
        <v>2</v>
      </c>
      <c r="I4161" t="s">
        <v>51</v>
      </c>
      <c r="J4161">
        <v>712.9</v>
      </c>
    </row>
    <row r="4162" spans="1:10" x14ac:dyDescent="0.25">
      <c r="A4162">
        <v>74</v>
      </c>
      <c r="B4162">
        <v>2017</v>
      </c>
      <c r="C4162" t="s">
        <v>34</v>
      </c>
      <c r="D4162" t="s">
        <v>49</v>
      </c>
      <c r="E4162" t="s">
        <v>35</v>
      </c>
      <c r="F4162">
        <v>3</v>
      </c>
      <c r="G4162" t="s">
        <v>45</v>
      </c>
      <c r="H4162" t="s">
        <v>46</v>
      </c>
      <c r="I4162" t="s">
        <v>51</v>
      </c>
      <c r="J4162">
        <v>1094.3</v>
      </c>
    </row>
    <row r="4163" spans="1:10" x14ac:dyDescent="0.25">
      <c r="A4163">
        <v>74</v>
      </c>
      <c r="B4163">
        <v>2017</v>
      </c>
      <c r="C4163" t="s">
        <v>34</v>
      </c>
      <c r="D4163" t="s">
        <v>49</v>
      </c>
      <c r="E4163" t="s">
        <v>35</v>
      </c>
      <c r="F4163">
        <v>4</v>
      </c>
      <c r="G4163" t="s">
        <v>45</v>
      </c>
      <c r="H4163" t="s">
        <v>2</v>
      </c>
      <c r="I4163" t="s">
        <v>37</v>
      </c>
      <c r="J4163">
        <v>611.79999999999995</v>
      </c>
    </row>
    <row r="4164" spans="1:10" x14ac:dyDescent="0.25">
      <c r="A4164">
        <v>74</v>
      </c>
      <c r="B4164">
        <v>2017</v>
      </c>
      <c r="C4164" t="s">
        <v>34</v>
      </c>
      <c r="D4164" t="s">
        <v>49</v>
      </c>
      <c r="E4164" t="s">
        <v>35</v>
      </c>
      <c r="F4164">
        <v>5</v>
      </c>
      <c r="G4164" t="s">
        <v>38</v>
      </c>
      <c r="H4164" t="s">
        <v>2</v>
      </c>
      <c r="I4164" t="s">
        <v>37</v>
      </c>
      <c r="J4164">
        <v>649.1</v>
      </c>
    </row>
    <row r="4165" spans="1:10" x14ac:dyDescent="0.25">
      <c r="A4165">
        <v>74</v>
      </c>
      <c r="B4165">
        <v>2017</v>
      </c>
      <c r="C4165" t="s">
        <v>34</v>
      </c>
      <c r="D4165" t="s">
        <v>49</v>
      </c>
      <c r="E4165" t="s">
        <v>35</v>
      </c>
      <c r="F4165">
        <v>6</v>
      </c>
      <c r="G4165" t="s">
        <v>45</v>
      </c>
      <c r="H4165" t="s">
        <v>46</v>
      </c>
      <c r="I4165" t="s">
        <v>37</v>
      </c>
      <c r="J4165">
        <v>1064.7</v>
      </c>
    </row>
    <row r="4166" spans="1:10" x14ac:dyDescent="0.25">
      <c r="A4166">
        <v>74</v>
      </c>
      <c r="B4166">
        <v>2018</v>
      </c>
      <c r="C4166" t="s">
        <v>34</v>
      </c>
      <c r="D4166" t="s">
        <v>48</v>
      </c>
      <c r="E4166" t="s">
        <v>35</v>
      </c>
      <c r="F4166">
        <v>1</v>
      </c>
      <c r="G4166" t="s">
        <v>45</v>
      </c>
      <c r="H4166" t="s">
        <v>2</v>
      </c>
      <c r="I4166" t="s">
        <v>37</v>
      </c>
      <c r="J4166">
        <v>669.1</v>
      </c>
    </row>
    <row r="4167" spans="1:10" x14ac:dyDescent="0.25">
      <c r="A4167">
        <v>74</v>
      </c>
      <c r="B4167">
        <v>2018</v>
      </c>
      <c r="C4167" t="s">
        <v>34</v>
      </c>
      <c r="D4167" t="s">
        <v>48</v>
      </c>
      <c r="E4167" t="s">
        <v>35</v>
      </c>
      <c r="F4167">
        <v>2</v>
      </c>
      <c r="G4167" t="s">
        <v>38</v>
      </c>
      <c r="H4167" t="s">
        <v>46</v>
      </c>
      <c r="I4167" t="s">
        <v>37</v>
      </c>
      <c r="J4167">
        <v>1117.3</v>
      </c>
    </row>
    <row r="4168" spans="1:10" x14ac:dyDescent="0.25">
      <c r="A4168">
        <v>74</v>
      </c>
      <c r="B4168">
        <v>2018</v>
      </c>
      <c r="C4168" t="s">
        <v>34</v>
      </c>
      <c r="D4168" t="s">
        <v>48</v>
      </c>
      <c r="E4168" t="s">
        <v>35</v>
      </c>
      <c r="F4168">
        <v>3</v>
      </c>
      <c r="G4168" t="s">
        <v>45</v>
      </c>
      <c r="H4168" t="s">
        <v>2</v>
      </c>
      <c r="I4168" t="s">
        <v>51</v>
      </c>
      <c r="J4168">
        <v>771.8</v>
      </c>
    </row>
    <row r="4169" spans="1:10" x14ac:dyDescent="0.25">
      <c r="A4169">
        <v>74</v>
      </c>
      <c r="B4169">
        <v>2018</v>
      </c>
      <c r="C4169" t="s">
        <v>34</v>
      </c>
      <c r="D4169" t="s">
        <v>48</v>
      </c>
      <c r="E4169" t="s">
        <v>35</v>
      </c>
      <c r="F4169">
        <v>4</v>
      </c>
      <c r="G4169" t="s">
        <v>38</v>
      </c>
      <c r="H4169" t="s">
        <v>46</v>
      </c>
      <c r="I4169" t="s">
        <v>51</v>
      </c>
      <c r="J4169">
        <v>1248.3</v>
      </c>
    </row>
    <row r="4170" spans="1:10" x14ac:dyDescent="0.25">
      <c r="A4170">
        <v>74</v>
      </c>
      <c r="B4170">
        <v>2018</v>
      </c>
      <c r="C4170" t="s">
        <v>34</v>
      </c>
      <c r="D4170" t="s">
        <v>48</v>
      </c>
      <c r="E4170" t="s">
        <v>35</v>
      </c>
      <c r="F4170">
        <v>5</v>
      </c>
      <c r="G4170" t="s">
        <v>45</v>
      </c>
      <c r="H4170" t="s">
        <v>2</v>
      </c>
      <c r="I4170" t="s">
        <v>51</v>
      </c>
      <c r="J4170">
        <v>722.1</v>
      </c>
    </row>
    <row r="4171" spans="1:10" x14ac:dyDescent="0.25">
      <c r="A4171">
        <v>74</v>
      </c>
      <c r="B4171">
        <v>2018</v>
      </c>
      <c r="C4171" t="s">
        <v>34</v>
      </c>
      <c r="D4171" t="s">
        <v>48</v>
      </c>
      <c r="E4171" t="s">
        <v>35</v>
      </c>
      <c r="F4171">
        <v>6</v>
      </c>
      <c r="G4171" t="s">
        <v>45</v>
      </c>
      <c r="H4171" t="s">
        <v>2</v>
      </c>
      <c r="I4171" t="s">
        <v>51</v>
      </c>
      <c r="J4171">
        <v>625.9</v>
      </c>
    </row>
    <row r="4172" spans="1:10" x14ac:dyDescent="0.25">
      <c r="A4172">
        <v>74</v>
      </c>
      <c r="B4172">
        <v>2018</v>
      </c>
      <c r="C4172" t="s">
        <v>34</v>
      </c>
      <c r="D4172" t="s">
        <v>49</v>
      </c>
      <c r="E4172" t="s">
        <v>35</v>
      </c>
      <c r="F4172">
        <v>1</v>
      </c>
      <c r="G4172" t="s">
        <v>45</v>
      </c>
      <c r="H4172" t="s">
        <v>46</v>
      </c>
      <c r="I4172" t="s">
        <v>37</v>
      </c>
      <c r="J4172">
        <v>1269.5999999999999</v>
      </c>
    </row>
    <row r="4173" spans="1:10" x14ac:dyDescent="0.25">
      <c r="A4173">
        <v>74</v>
      </c>
      <c r="B4173">
        <v>2018</v>
      </c>
      <c r="C4173" t="s">
        <v>34</v>
      </c>
      <c r="D4173" t="s">
        <v>49</v>
      </c>
      <c r="E4173" t="s">
        <v>35</v>
      </c>
      <c r="F4173">
        <v>2</v>
      </c>
      <c r="G4173" t="s">
        <v>38</v>
      </c>
      <c r="H4173" t="s">
        <v>2</v>
      </c>
      <c r="I4173" t="s">
        <v>37</v>
      </c>
      <c r="J4173">
        <v>750.6</v>
      </c>
    </row>
    <row r="4174" spans="1:10" x14ac:dyDescent="0.25">
      <c r="A4174">
        <v>74</v>
      </c>
      <c r="B4174">
        <v>2018</v>
      </c>
      <c r="C4174" t="s">
        <v>34</v>
      </c>
      <c r="D4174" t="s">
        <v>49</v>
      </c>
      <c r="E4174" t="s">
        <v>35</v>
      </c>
      <c r="F4174">
        <v>3</v>
      </c>
      <c r="G4174" t="s">
        <v>38</v>
      </c>
      <c r="H4174" t="s">
        <v>2</v>
      </c>
      <c r="I4174" t="s">
        <v>37</v>
      </c>
      <c r="J4174">
        <v>860.8</v>
      </c>
    </row>
    <row r="4175" spans="1:10" x14ac:dyDescent="0.25">
      <c r="A4175">
        <v>74</v>
      </c>
      <c r="B4175">
        <v>2018</v>
      </c>
      <c r="C4175" t="s">
        <v>34</v>
      </c>
      <c r="D4175" t="s">
        <v>49</v>
      </c>
      <c r="E4175" t="s">
        <v>35</v>
      </c>
      <c r="F4175">
        <v>4</v>
      </c>
      <c r="G4175" t="s">
        <v>45</v>
      </c>
      <c r="H4175" t="s">
        <v>2</v>
      </c>
      <c r="I4175" t="s">
        <v>37</v>
      </c>
      <c r="J4175">
        <v>911.6</v>
      </c>
    </row>
    <row r="4176" spans="1:10" x14ac:dyDescent="0.25">
      <c r="A4176">
        <v>74</v>
      </c>
      <c r="B4176">
        <v>2018</v>
      </c>
      <c r="C4176" t="s">
        <v>34</v>
      </c>
      <c r="D4176" t="s">
        <v>49</v>
      </c>
      <c r="E4176" t="s">
        <v>35</v>
      </c>
      <c r="F4176">
        <v>5</v>
      </c>
      <c r="G4176" t="s">
        <v>45</v>
      </c>
      <c r="H4176" t="s">
        <v>46</v>
      </c>
      <c r="I4176" t="s">
        <v>37</v>
      </c>
      <c r="J4176">
        <v>1270</v>
      </c>
    </row>
    <row r="4177" spans="1:10" x14ac:dyDescent="0.25">
      <c r="A4177">
        <v>74</v>
      </c>
      <c r="B4177">
        <v>2018</v>
      </c>
      <c r="C4177" t="s">
        <v>34</v>
      </c>
      <c r="D4177" t="s">
        <v>49</v>
      </c>
      <c r="E4177" t="s">
        <v>35</v>
      </c>
      <c r="F4177">
        <v>6</v>
      </c>
      <c r="G4177" t="s">
        <v>38</v>
      </c>
      <c r="H4177" t="s">
        <v>46</v>
      </c>
      <c r="I4177" t="s">
        <v>37</v>
      </c>
      <c r="J4177">
        <v>1320.8</v>
      </c>
    </row>
    <row r="4178" spans="1:10" x14ac:dyDescent="0.25">
      <c r="A4178">
        <v>75</v>
      </c>
      <c r="B4178">
        <v>2017</v>
      </c>
      <c r="C4178" t="s">
        <v>34</v>
      </c>
      <c r="D4178" t="s">
        <v>48</v>
      </c>
      <c r="E4178" t="s">
        <v>35</v>
      </c>
      <c r="F4178">
        <v>1</v>
      </c>
      <c r="G4178" t="s">
        <v>38</v>
      </c>
      <c r="H4178" t="s">
        <v>46</v>
      </c>
      <c r="I4178" t="s">
        <v>37</v>
      </c>
      <c r="J4178">
        <v>949</v>
      </c>
    </row>
    <row r="4179" spans="1:10" x14ac:dyDescent="0.25">
      <c r="A4179">
        <v>75</v>
      </c>
      <c r="B4179">
        <v>2017</v>
      </c>
      <c r="C4179" t="s">
        <v>34</v>
      </c>
      <c r="D4179" t="s">
        <v>48</v>
      </c>
      <c r="E4179" t="s">
        <v>35</v>
      </c>
      <c r="F4179">
        <v>2</v>
      </c>
      <c r="G4179" t="s">
        <v>45</v>
      </c>
      <c r="H4179" t="s">
        <v>2</v>
      </c>
      <c r="I4179" t="s">
        <v>51</v>
      </c>
      <c r="J4179">
        <v>679.3</v>
      </c>
    </row>
    <row r="4180" spans="1:10" x14ac:dyDescent="0.25">
      <c r="A4180">
        <v>75</v>
      </c>
      <c r="B4180">
        <v>2017</v>
      </c>
      <c r="C4180" t="s">
        <v>34</v>
      </c>
      <c r="D4180" t="s">
        <v>48</v>
      </c>
      <c r="E4180" t="s">
        <v>35</v>
      </c>
      <c r="F4180">
        <v>3</v>
      </c>
      <c r="G4180" t="s">
        <v>38</v>
      </c>
      <c r="H4180" t="s">
        <v>2</v>
      </c>
      <c r="I4180" t="s">
        <v>51</v>
      </c>
      <c r="J4180">
        <v>647.9</v>
      </c>
    </row>
    <row r="4181" spans="1:10" x14ac:dyDescent="0.25">
      <c r="A4181">
        <v>75</v>
      </c>
      <c r="B4181">
        <v>2017</v>
      </c>
      <c r="C4181" t="s">
        <v>34</v>
      </c>
      <c r="D4181" t="s">
        <v>48</v>
      </c>
      <c r="E4181" t="s">
        <v>35</v>
      </c>
      <c r="F4181">
        <v>4</v>
      </c>
      <c r="G4181" t="s">
        <v>38</v>
      </c>
      <c r="H4181" t="s">
        <v>2</v>
      </c>
      <c r="I4181" t="s">
        <v>51</v>
      </c>
      <c r="J4181">
        <v>534</v>
      </c>
    </row>
    <row r="4182" spans="1:10" x14ac:dyDescent="0.25">
      <c r="A4182">
        <v>75</v>
      </c>
      <c r="B4182">
        <v>2017</v>
      </c>
      <c r="C4182" t="s">
        <v>34</v>
      </c>
      <c r="D4182" t="s">
        <v>48</v>
      </c>
      <c r="E4182" t="s">
        <v>35</v>
      </c>
      <c r="F4182">
        <v>5</v>
      </c>
      <c r="G4182" t="s">
        <v>45</v>
      </c>
      <c r="H4182" t="s">
        <v>46</v>
      </c>
      <c r="I4182" t="s">
        <v>51</v>
      </c>
      <c r="J4182">
        <v>1196.7</v>
      </c>
    </row>
    <row r="4183" spans="1:10" x14ac:dyDescent="0.25">
      <c r="A4183">
        <v>75</v>
      </c>
      <c r="B4183">
        <v>2017</v>
      </c>
      <c r="C4183" t="s">
        <v>34</v>
      </c>
      <c r="D4183" t="s">
        <v>48</v>
      </c>
      <c r="E4183" t="s">
        <v>35</v>
      </c>
      <c r="F4183">
        <v>6</v>
      </c>
      <c r="G4183" t="s">
        <v>38</v>
      </c>
      <c r="H4183" t="s">
        <v>46</v>
      </c>
      <c r="I4183" t="s">
        <v>37</v>
      </c>
      <c r="J4183">
        <v>938.8</v>
      </c>
    </row>
    <row r="4184" spans="1:10" x14ac:dyDescent="0.25">
      <c r="A4184">
        <v>75</v>
      </c>
      <c r="B4184">
        <v>2017</v>
      </c>
      <c r="C4184" t="s">
        <v>34</v>
      </c>
      <c r="D4184" t="s">
        <v>49</v>
      </c>
      <c r="E4184" t="s">
        <v>35</v>
      </c>
      <c r="F4184">
        <v>1</v>
      </c>
      <c r="G4184" t="s">
        <v>45</v>
      </c>
      <c r="H4184" t="s">
        <v>46</v>
      </c>
      <c r="I4184" t="s">
        <v>37</v>
      </c>
      <c r="J4184">
        <v>1023.3</v>
      </c>
    </row>
    <row r="4185" spans="1:10" x14ac:dyDescent="0.25">
      <c r="A4185">
        <v>75</v>
      </c>
      <c r="B4185">
        <v>2017</v>
      </c>
      <c r="C4185" t="s">
        <v>34</v>
      </c>
      <c r="D4185" t="s">
        <v>49</v>
      </c>
      <c r="E4185" t="s">
        <v>35</v>
      </c>
      <c r="F4185">
        <v>2</v>
      </c>
      <c r="G4185" t="s">
        <v>45</v>
      </c>
      <c r="H4185" t="s">
        <v>46</v>
      </c>
      <c r="I4185" t="s">
        <v>51</v>
      </c>
      <c r="J4185">
        <v>1140.5999999999999</v>
      </c>
    </row>
    <row r="4186" spans="1:10" x14ac:dyDescent="0.25">
      <c r="A4186">
        <v>75</v>
      </c>
      <c r="B4186">
        <v>2017</v>
      </c>
      <c r="C4186" t="s">
        <v>34</v>
      </c>
      <c r="D4186" t="s">
        <v>49</v>
      </c>
      <c r="E4186" t="s">
        <v>35</v>
      </c>
      <c r="F4186">
        <v>3</v>
      </c>
      <c r="G4186" t="s">
        <v>38</v>
      </c>
      <c r="H4186" t="s">
        <v>46</v>
      </c>
      <c r="I4186" t="s">
        <v>51</v>
      </c>
      <c r="J4186">
        <v>1162.4000000000001</v>
      </c>
    </row>
    <row r="4187" spans="1:10" x14ac:dyDescent="0.25">
      <c r="A4187">
        <v>75</v>
      </c>
      <c r="B4187">
        <v>2017</v>
      </c>
      <c r="C4187" t="s">
        <v>34</v>
      </c>
      <c r="D4187" t="s">
        <v>49</v>
      </c>
      <c r="E4187" t="s">
        <v>35</v>
      </c>
      <c r="F4187">
        <v>4</v>
      </c>
      <c r="G4187" t="s">
        <v>45</v>
      </c>
      <c r="H4187" t="s">
        <v>2</v>
      </c>
      <c r="I4187" t="s">
        <v>51</v>
      </c>
      <c r="J4187">
        <v>632.79999999999995</v>
      </c>
    </row>
    <row r="4188" spans="1:10" x14ac:dyDescent="0.25">
      <c r="A4188">
        <v>75</v>
      </c>
      <c r="B4188">
        <v>2017</v>
      </c>
      <c r="C4188" t="s">
        <v>34</v>
      </c>
      <c r="D4188" t="s">
        <v>49</v>
      </c>
      <c r="E4188" t="s">
        <v>35</v>
      </c>
      <c r="F4188">
        <v>5</v>
      </c>
      <c r="G4188" t="s">
        <v>38</v>
      </c>
      <c r="H4188" t="s">
        <v>2</v>
      </c>
      <c r="I4188" t="s">
        <v>51</v>
      </c>
      <c r="J4188">
        <v>693.9</v>
      </c>
    </row>
    <row r="4189" spans="1:10" x14ac:dyDescent="0.25">
      <c r="A4189">
        <v>75</v>
      </c>
      <c r="B4189">
        <v>2017</v>
      </c>
      <c r="C4189" t="s">
        <v>34</v>
      </c>
      <c r="D4189" t="s">
        <v>49</v>
      </c>
      <c r="E4189" t="s">
        <v>35</v>
      </c>
      <c r="F4189">
        <v>6</v>
      </c>
      <c r="G4189" t="s">
        <v>45</v>
      </c>
      <c r="H4189" t="s">
        <v>2</v>
      </c>
      <c r="I4189" t="s">
        <v>51</v>
      </c>
      <c r="J4189">
        <v>670.9</v>
      </c>
    </row>
    <row r="4190" spans="1:10" x14ac:dyDescent="0.25">
      <c r="A4190">
        <v>75</v>
      </c>
      <c r="B4190">
        <v>2018</v>
      </c>
      <c r="C4190" t="s">
        <v>34</v>
      </c>
      <c r="D4190" t="s">
        <v>48</v>
      </c>
      <c r="E4190" t="s">
        <v>35</v>
      </c>
      <c r="F4190">
        <v>1</v>
      </c>
      <c r="G4190" t="s">
        <v>45</v>
      </c>
      <c r="H4190" t="s">
        <v>46</v>
      </c>
      <c r="I4190" t="s">
        <v>51</v>
      </c>
      <c r="J4190">
        <v>1124.4000000000001</v>
      </c>
    </row>
    <row r="4191" spans="1:10" x14ac:dyDescent="0.25">
      <c r="A4191">
        <v>75</v>
      </c>
      <c r="B4191">
        <v>2018</v>
      </c>
      <c r="C4191" t="s">
        <v>34</v>
      </c>
      <c r="D4191" t="s">
        <v>48</v>
      </c>
      <c r="E4191" t="s">
        <v>35</v>
      </c>
      <c r="F4191">
        <v>2</v>
      </c>
      <c r="G4191" t="s">
        <v>45</v>
      </c>
      <c r="H4191" t="s">
        <v>2</v>
      </c>
      <c r="I4191" t="s">
        <v>37</v>
      </c>
      <c r="J4191">
        <v>819.9</v>
      </c>
    </row>
    <row r="4192" spans="1:10" x14ac:dyDescent="0.25">
      <c r="A4192">
        <v>75</v>
      </c>
      <c r="B4192">
        <v>2018</v>
      </c>
      <c r="C4192" t="s">
        <v>34</v>
      </c>
      <c r="D4192" t="s">
        <v>48</v>
      </c>
      <c r="E4192" t="s">
        <v>35</v>
      </c>
      <c r="F4192">
        <v>3</v>
      </c>
      <c r="G4192" t="s">
        <v>38</v>
      </c>
      <c r="H4192" t="s">
        <v>46</v>
      </c>
      <c r="I4192" t="s">
        <v>51</v>
      </c>
      <c r="J4192">
        <v>1266</v>
      </c>
    </row>
    <row r="4193" spans="1:10" x14ac:dyDescent="0.25">
      <c r="A4193">
        <v>75</v>
      </c>
      <c r="B4193">
        <v>2018</v>
      </c>
      <c r="C4193" t="s">
        <v>34</v>
      </c>
      <c r="D4193" t="s">
        <v>48</v>
      </c>
      <c r="E4193" t="s">
        <v>35</v>
      </c>
      <c r="F4193">
        <v>4</v>
      </c>
      <c r="G4193" t="s">
        <v>38</v>
      </c>
      <c r="H4193" t="s">
        <v>2</v>
      </c>
      <c r="I4193" t="s">
        <v>51</v>
      </c>
      <c r="J4193">
        <v>811.6</v>
      </c>
    </row>
    <row r="4194" spans="1:10" x14ac:dyDescent="0.25">
      <c r="A4194">
        <v>75</v>
      </c>
      <c r="B4194">
        <v>2018</v>
      </c>
      <c r="C4194" t="s">
        <v>34</v>
      </c>
      <c r="D4194" t="s">
        <v>48</v>
      </c>
      <c r="E4194" t="s">
        <v>35</v>
      </c>
      <c r="F4194">
        <v>5</v>
      </c>
      <c r="G4194" t="s">
        <v>45</v>
      </c>
      <c r="H4194" t="s">
        <v>46</v>
      </c>
      <c r="I4194" t="s">
        <v>37</v>
      </c>
      <c r="J4194">
        <v>1271</v>
      </c>
    </row>
    <row r="4195" spans="1:10" x14ac:dyDescent="0.25">
      <c r="A4195">
        <v>75</v>
      </c>
      <c r="B4195">
        <v>2018</v>
      </c>
      <c r="C4195" t="s">
        <v>34</v>
      </c>
      <c r="D4195" t="s">
        <v>48</v>
      </c>
      <c r="E4195" t="s">
        <v>35</v>
      </c>
      <c r="F4195">
        <v>6</v>
      </c>
      <c r="G4195" t="s">
        <v>38</v>
      </c>
      <c r="H4195" t="s">
        <v>2</v>
      </c>
      <c r="I4195" t="s">
        <v>51</v>
      </c>
      <c r="J4195">
        <v>806.1</v>
      </c>
    </row>
    <row r="4196" spans="1:10" x14ac:dyDescent="0.25">
      <c r="A4196">
        <v>75</v>
      </c>
      <c r="B4196">
        <v>2018</v>
      </c>
      <c r="C4196" t="s">
        <v>34</v>
      </c>
      <c r="D4196" t="s">
        <v>49</v>
      </c>
      <c r="E4196" t="s">
        <v>35</v>
      </c>
      <c r="F4196">
        <v>1</v>
      </c>
      <c r="G4196" t="s">
        <v>38</v>
      </c>
      <c r="H4196" t="s">
        <v>46</v>
      </c>
      <c r="I4196" t="s">
        <v>37</v>
      </c>
      <c r="J4196">
        <v>1311.5</v>
      </c>
    </row>
    <row r="4197" spans="1:10" x14ac:dyDescent="0.25">
      <c r="A4197">
        <v>75</v>
      </c>
      <c r="B4197">
        <v>2018</v>
      </c>
      <c r="C4197" t="s">
        <v>34</v>
      </c>
      <c r="D4197" t="s">
        <v>49</v>
      </c>
      <c r="E4197" t="s">
        <v>35</v>
      </c>
      <c r="F4197">
        <v>2</v>
      </c>
      <c r="G4197" t="s">
        <v>38</v>
      </c>
      <c r="H4197" t="s">
        <v>46</v>
      </c>
      <c r="I4197" t="s">
        <v>51</v>
      </c>
      <c r="J4197">
        <v>1162.5999999999999</v>
      </c>
    </row>
    <row r="4198" spans="1:10" x14ac:dyDescent="0.25">
      <c r="A4198">
        <v>75</v>
      </c>
      <c r="B4198">
        <v>2018</v>
      </c>
      <c r="C4198" t="s">
        <v>34</v>
      </c>
      <c r="D4198" t="s">
        <v>49</v>
      </c>
      <c r="E4198" t="s">
        <v>35</v>
      </c>
      <c r="F4198">
        <v>3</v>
      </c>
      <c r="G4198" t="s">
        <v>45</v>
      </c>
      <c r="H4198" t="s">
        <v>2</v>
      </c>
      <c r="I4198" t="s">
        <v>51</v>
      </c>
      <c r="J4198">
        <v>967.3</v>
      </c>
    </row>
    <row r="4199" spans="1:10" x14ac:dyDescent="0.25">
      <c r="A4199">
        <v>75</v>
      </c>
      <c r="B4199">
        <v>2018</v>
      </c>
      <c r="C4199" t="s">
        <v>34</v>
      </c>
      <c r="D4199" t="s">
        <v>49</v>
      </c>
      <c r="E4199" t="s">
        <v>35</v>
      </c>
      <c r="F4199">
        <v>4</v>
      </c>
      <c r="G4199" t="s">
        <v>38</v>
      </c>
      <c r="H4199" t="s">
        <v>2</v>
      </c>
      <c r="I4199" t="s">
        <v>51</v>
      </c>
      <c r="J4199">
        <v>857.3</v>
      </c>
    </row>
    <row r="4200" spans="1:10" x14ac:dyDescent="0.25">
      <c r="A4200">
        <v>75</v>
      </c>
      <c r="B4200">
        <v>2018</v>
      </c>
      <c r="C4200" t="s">
        <v>34</v>
      </c>
      <c r="D4200" t="s">
        <v>49</v>
      </c>
      <c r="E4200" t="s">
        <v>35</v>
      </c>
      <c r="F4200">
        <v>5</v>
      </c>
      <c r="G4200" t="s">
        <v>38</v>
      </c>
      <c r="H4200" t="s">
        <v>2</v>
      </c>
      <c r="I4200" t="s">
        <v>51</v>
      </c>
      <c r="J4200">
        <v>870.7</v>
      </c>
    </row>
    <row r="4201" spans="1:10" x14ac:dyDescent="0.25">
      <c r="A4201">
        <v>75</v>
      </c>
      <c r="B4201">
        <v>2018</v>
      </c>
      <c r="C4201" t="s">
        <v>34</v>
      </c>
      <c r="D4201" t="s">
        <v>49</v>
      </c>
      <c r="E4201" t="s">
        <v>35</v>
      </c>
      <c r="F4201">
        <v>6</v>
      </c>
      <c r="G4201" t="s">
        <v>45</v>
      </c>
      <c r="H4201" t="s">
        <v>46</v>
      </c>
      <c r="I4201" t="s">
        <v>51</v>
      </c>
      <c r="J4201">
        <v>1340.9</v>
      </c>
    </row>
    <row r="4202" spans="1:10" x14ac:dyDescent="0.25">
      <c r="A4202">
        <v>76</v>
      </c>
      <c r="B4202">
        <v>2017</v>
      </c>
      <c r="C4202" t="s">
        <v>34</v>
      </c>
      <c r="D4202" t="s">
        <v>48</v>
      </c>
      <c r="E4202" t="s">
        <v>35</v>
      </c>
      <c r="F4202">
        <v>1</v>
      </c>
      <c r="G4202" t="s">
        <v>38</v>
      </c>
      <c r="H4202" t="s">
        <v>46</v>
      </c>
      <c r="I4202" t="s">
        <v>37</v>
      </c>
      <c r="J4202">
        <v>975.5</v>
      </c>
    </row>
    <row r="4203" spans="1:10" x14ac:dyDescent="0.25">
      <c r="A4203">
        <v>76</v>
      </c>
      <c r="B4203">
        <v>2017</v>
      </c>
      <c r="C4203" t="s">
        <v>34</v>
      </c>
      <c r="D4203" t="s">
        <v>48</v>
      </c>
      <c r="E4203" t="s">
        <v>35</v>
      </c>
      <c r="F4203">
        <v>2</v>
      </c>
      <c r="G4203" t="s">
        <v>45</v>
      </c>
      <c r="H4203" t="s">
        <v>2</v>
      </c>
      <c r="I4203" t="s">
        <v>37</v>
      </c>
      <c r="J4203">
        <v>586.29999999999995</v>
      </c>
    </row>
    <row r="4204" spans="1:10" x14ac:dyDescent="0.25">
      <c r="A4204">
        <v>76</v>
      </c>
      <c r="B4204">
        <v>2017</v>
      </c>
      <c r="C4204" t="s">
        <v>34</v>
      </c>
      <c r="D4204" t="s">
        <v>48</v>
      </c>
      <c r="E4204" t="s">
        <v>35</v>
      </c>
      <c r="F4204">
        <v>3</v>
      </c>
      <c r="G4204" t="s">
        <v>45</v>
      </c>
      <c r="H4204" t="s">
        <v>2</v>
      </c>
      <c r="I4204" t="s">
        <v>37</v>
      </c>
      <c r="J4204">
        <v>477</v>
      </c>
    </row>
    <row r="4205" spans="1:10" x14ac:dyDescent="0.25">
      <c r="A4205">
        <v>76</v>
      </c>
      <c r="B4205">
        <v>2017</v>
      </c>
      <c r="C4205" t="s">
        <v>34</v>
      </c>
      <c r="D4205" t="s">
        <v>48</v>
      </c>
      <c r="E4205" t="s">
        <v>35</v>
      </c>
      <c r="F4205">
        <v>4</v>
      </c>
      <c r="G4205" t="s">
        <v>38</v>
      </c>
      <c r="H4205" t="s">
        <v>46</v>
      </c>
      <c r="I4205" t="s">
        <v>51</v>
      </c>
      <c r="J4205">
        <v>1056.3</v>
      </c>
    </row>
    <row r="4206" spans="1:10" x14ac:dyDescent="0.25">
      <c r="A4206">
        <v>76</v>
      </c>
      <c r="B4206">
        <v>2017</v>
      </c>
      <c r="C4206" t="s">
        <v>34</v>
      </c>
      <c r="D4206" t="s">
        <v>48</v>
      </c>
      <c r="E4206" t="s">
        <v>35</v>
      </c>
      <c r="F4206">
        <v>5</v>
      </c>
      <c r="G4206" t="s">
        <v>38</v>
      </c>
      <c r="H4206" t="s">
        <v>2</v>
      </c>
      <c r="I4206" t="s">
        <v>37</v>
      </c>
      <c r="J4206">
        <v>384.3</v>
      </c>
    </row>
    <row r="4207" spans="1:10" x14ac:dyDescent="0.25">
      <c r="A4207">
        <v>76</v>
      </c>
      <c r="B4207">
        <v>2017</v>
      </c>
      <c r="C4207" t="s">
        <v>34</v>
      </c>
      <c r="D4207" t="s">
        <v>48</v>
      </c>
      <c r="E4207" t="s">
        <v>35</v>
      </c>
      <c r="F4207">
        <v>6</v>
      </c>
      <c r="G4207" t="s">
        <v>45</v>
      </c>
      <c r="H4207" t="s">
        <v>2</v>
      </c>
      <c r="I4207" t="s">
        <v>51</v>
      </c>
      <c r="J4207">
        <v>657.4</v>
      </c>
    </row>
    <row r="4208" spans="1:10" x14ac:dyDescent="0.25">
      <c r="A4208">
        <v>76</v>
      </c>
      <c r="B4208">
        <v>2017</v>
      </c>
      <c r="C4208" t="s">
        <v>34</v>
      </c>
      <c r="D4208" t="s">
        <v>49</v>
      </c>
      <c r="E4208" t="s">
        <v>35</v>
      </c>
      <c r="F4208">
        <v>1</v>
      </c>
      <c r="G4208" t="s">
        <v>38</v>
      </c>
      <c r="H4208" t="s">
        <v>2</v>
      </c>
      <c r="I4208" t="s">
        <v>37</v>
      </c>
      <c r="J4208">
        <v>762.4</v>
      </c>
    </row>
    <row r="4209" spans="1:10" x14ac:dyDescent="0.25">
      <c r="A4209">
        <v>76</v>
      </c>
      <c r="B4209">
        <v>2017</v>
      </c>
      <c r="C4209" t="s">
        <v>34</v>
      </c>
      <c r="D4209" t="s">
        <v>49</v>
      </c>
      <c r="E4209" t="s">
        <v>35</v>
      </c>
      <c r="F4209">
        <v>2</v>
      </c>
      <c r="G4209" t="s">
        <v>45</v>
      </c>
      <c r="H4209" t="s">
        <v>46</v>
      </c>
      <c r="I4209" t="s">
        <v>51</v>
      </c>
      <c r="J4209">
        <v>1133.9000000000001</v>
      </c>
    </row>
    <row r="4210" spans="1:10" x14ac:dyDescent="0.25">
      <c r="A4210">
        <v>76</v>
      </c>
      <c r="B4210">
        <v>2017</v>
      </c>
      <c r="C4210" t="s">
        <v>34</v>
      </c>
      <c r="D4210" t="s">
        <v>49</v>
      </c>
      <c r="E4210" t="s">
        <v>35</v>
      </c>
      <c r="F4210">
        <v>3</v>
      </c>
      <c r="G4210" t="s">
        <v>45</v>
      </c>
      <c r="H4210" t="s">
        <v>46</v>
      </c>
      <c r="I4210" t="s">
        <v>51</v>
      </c>
      <c r="J4210">
        <v>1092.4000000000001</v>
      </c>
    </row>
    <row r="4211" spans="1:10" x14ac:dyDescent="0.25">
      <c r="A4211">
        <v>76</v>
      </c>
      <c r="B4211">
        <v>2017</v>
      </c>
      <c r="C4211" t="s">
        <v>34</v>
      </c>
      <c r="D4211" t="s">
        <v>49</v>
      </c>
      <c r="E4211" t="s">
        <v>35</v>
      </c>
      <c r="F4211">
        <v>4</v>
      </c>
      <c r="G4211" t="s">
        <v>45</v>
      </c>
      <c r="H4211" t="s">
        <v>46</v>
      </c>
      <c r="I4211" t="s">
        <v>37</v>
      </c>
      <c r="J4211">
        <v>1081.4000000000001</v>
      </c>
    </row>
    <row r="4212" spans="1:10" x14ac:dyDescent="0.25">
      <c r="A4212">
        <v>76</v>
      </c>
      <c r="B4212">
        <v>2017</v>
      </c>
      <c r="C4212" t="s">
        <v>34</v>
      </c>
      <c r="D4212" t="s">
        <v>49</v>
      </c>
      <c r="E4212" t="s">
        <v>35</v>
      </c>
      <c r="F4212">
        <v>5</v>
      </c>
      <c r="G4212" t="s">
        <v>38</v>
      </c>
      <c r="H4212" t="s">
        <v>2</v>
      </c>
      <c r="I4212" t="s">
        <v>51</v>
      </c>
      <c r="J4212">
        <v>837.7</v>
      </c>
    </row>
    <row r="4213" spans="1:10" x14ac:dyDescent="0.25">
      <c r="A4213">
        <v>76</v>
      </c>
      <c r="B4213">
        <v>2017</v>
      </c>
      <c r="C4213" t="s">
        <v>34</v>
      </c>
      <c r="D4213" t="s">
        <v>49</v>
      </c>
      <c r="E4213" t="s">
        <v>35</v>
      </c>
      <c r="F4213">
        <v>6</v>
      </c>
      <c r="G4213" t="s">
        <v>38</v>
      </c>
      <c r="H4213" t="s">
        <v>46</v>
      </c>
      <c r="I4213" t="s">
        <v>51</v>
      </c>
      <c r="J4213">
        <v>1004.4</v>
      </c>
    </row>
    <row r="4214" spans="1:10" x14ac:dyDescent="0.25">
      <c r="A4214">
        <v>76</v>
      </c>
      <c r="B4214">
        <v>2018</v>
      </c>
      <c r="C4214" t="s">
        <v>34</v>
      </c>
      <c r="D4214" t="s">
        <v>48</v>
      </c>
      <c r="E4214" t="s">
        <v>35</v>
      </c>
      <c r="F4214">
        <v>1</v>
      </c>
      <c r="G4214" t="s">
        <v>45</v>
      </c>
      <c r="H4214" t="s">
        <v>2</v>
      </c>
      <c r="I4214" t="s">
        <v>37</v>
      </c>
      <c r="J4214">
        <v>850.3</v>
      </c>
    </row>
    <row r="4215" spans="1:10" x14ac:dyDescent="0.25">
      <c r="A4215">
        <v>76</v>
      </c>
      <c r="B4215">
        <v>2018</v>
      </c>
      <c r="C4215" t="s">
        <v>34</v>
      </c>
      <c r="D4215" t="s">
        <v>48</v>
      </c>
      <c r="E4215" t="s">
        <v>35</v>
      </c>
      <c r="F4215">
        <v>2</v>
      </c>
      <c r="G4215" t="s">
        <v>38</v>
      </c>
      <c r="H4215" t="s">
        <v>2</v>
      </c>
      <c r="I4215" t="s">
        <v>51</v>
      </c>
      <c r="J4215">
        <v>822.2</v>
      </c>
    </row>
    <row r="4216" spans="1:10" x14ac:dyDescent="0.25">
      <c r="A4216">
        <v>76</v>
      </c>
      <c r="B4216">
        <v>2018</v>
      </c>
      <c r="C4216" t="s">
        <v>34</v>
      </c>
      <c r="D4216" t="s">
        <v>48</v>
      </c>
      <c r="E4216" t="s">
        <v>35</v>
      </c>
      <c r="F4216">
        <v>3</v>
      </c>
      <c r="G4216" t="s">
        <v>45</v>
      </c>
      <c r="H4216" t="s">
        <v>46</v>
      </c>
      <c r="I4216" t="s">
        <v>37</v>
      </c>
      <c r="J4216">
        <v>1133.8</v>
      </c>
    </row>
    <row r="4217" spans="1:10" x14ac:dyDescent="0.25">
      <c r="A4217">
        <v>76</v>
      </c>
      <c r="B4217">
        <v>2018</v>
      </c>
      <c r="C4217" t="s">
        <v>34</v>
      </c>
      <c r="D4217" t="s">
        <v>48</v>
      </c>
      <c r="E4217" t="s">
        <v>35</v>
      </c>
      <c r="F4217">
        <v>4</v>
      </c>
      <c r="G4217" t="s">
        <v>45</v>
      </c>
      <c r="H4217" t="s">
        <v>46</v>
      </c>
      <c r="I4217" t="s">
        <v>51</v>
      </c>
      <c r="J4217">
        <v>1392.2</v>
      </c>
    </row>
    <row r="4218" spans="1:10" x14ac:dyDescent="0.25">
      <c r="A4218">
        <v>76</v>
      </c>
      <c r="B4218">
        <v>2018</v>
      </c>
      <c r="C4218" t="s">
        <v>34</v>
      </c>
      <c r="D4218" t="s">
        <v>48</v>
      </c>
      <c r="E4218" t="s">
        <v>35</v>
      </c>
      <c r="F4218">
        <v>5</v>
      </c>
      <c r="G4218" t="s">
        <v>45</v>
      </c>
      <c r="H4218" t="s">
        <v>46</v>
      </c>
      <c r="I4218" t="s">
        <v>51</v>
      </c>
      <c r="J4218">
        <v>1113</v>
      </c>
    </row>
    <row r="4219" spans="1:10" x14ac:dyDescent="0.25">
      <c r="A4219">
        <v>76</v>
      </c>
      <c r="B4219">
        <v>2018</v>
      </c>
      <c r="C4219" t="s">
        <v>34</v>
      </c>
      <c r="D4219" t="s">
        <v>48</v>
      </c>
      <c r="E4219" t="s">
        <v>35</v>
      </c>
      <c r="F4219">
        <v>6</v>
      </c>
      <c r="G4219" t="s">
        <v>45</v>
      </c>
      <c r="H4219" t="s">
        <v>2</v>
      </c>
      <c r="I4219" t="s">
        <v>37</v>
      </c>
      <c r="J4219">
        <v>967.3</v>
      </c>
    </row>
    <row r="4220" spans="1:10" x14ac:dyDescent="0.25">
      <c r="A4220">
        <v>76</v>
      </c>
      <c r="B4220">
        <v>2018</v>
      </c>
      <c r="C4220" t="s">
        <v>34</v>
      </c>
      <c r="D4220" t="s">
        <v>49</v>
      </c>
      <c r="E4220" t="s">
        <v>35</v>
      </c>
      <c r="F4220">
        <v>1</v>
      </c>
      <c r="G4220" t="s">
        <v>45</v>
      </c>
      <c r="H4220" t="s">
        <v>2</v>
      </c>
      <c r="I4220" t="s">
        <v>37</v>
      </c>
      <c r="J4220">
        <v>869.4</v>
      </c>
    </row>
    <row r="4221" spans="1:10" x14ac:dyDescent="0.25">
      <c r="A4221">
        <v>76</v>
      </c>
      <c r="B4221">
        <v>2018</v>
      </c>
      <c r="C4221" t="s">
        <v>34</v>
      </c>
      <c r="D4221" t="s">
        <v>49</v>
      </c>
      <c r="E4221" t="s">
        <v>35</v>
      </c>
      <c r="F4221">
        <v>2</v>
      </c>
      <c r="G4221" t="s">
        <v>38</v>
      </c>
      <c r="H4221" t="s">
        <v>46</v>
      </c>
      <c r="I4221" t="s">
        <v>51</v>
      </c>
      <c r="J4221">
        <v>1308.9000000000001</v>
      </c>
    </row>
    <row r="4222" spans="1:10" x14ac:dyDescent="0.25">
      <c r="A4222">
        <v>76</v>
      </c>
      <c r="B4222">
        <v>2018</v>
      </c>
      <c r="C4222" t="s">
        <v>34</v>
      </c>
      <c r="D4222" t="s">
        <v>49</v>
      </c>
      <c r="E4222" t="s">
        <v>35</v>
      </c>
      <c r="F4222">
        <v>3</v>
      </c>
      <c r="G4222" t="s">
        <v>38</v>
      </c>
      <c r="H4222" t="s">
        <v>46</v>
      </c>
      <c r="I4222" t="s">
        <v>51</v>
      </c>
      <c r="J4222">
        <v>1197.8</v>
      </c>
    </row>
    <row r="4223" spans="1:10" x14ac:dyDescent="0.25">
      <c r="A4223">
        <v>76</v>
      </c>
      <c r="B4223">
        <v>2018</v>
      </c>
      <c r="C4223" t="s">
        <v>34</v>
      </c>
      <c r="D4223" t="s">
        <v>49</v>
      </c>
      <c r="E4223" t="s">
        <v>35</v>
      </c>
      <c r="F4223">
        <v>4</v>
      </c>
      <c r="G4223" t="s">
        <v>38</v>
      </c>
      <c r="H4223" t="s">
        <v>2</v>
      </c>
      <c r="I4223" t="s">
        <v>37</v>
      </c>
      <c r="J4223">
        <v>867.2</v>
      </c>
    </row>
    <row r="4224" spans="1:10" x14ac:dyDescent="0.25">
      <c r="A4224">
        <v>76</v>
      </c>
      <c r="B4224">
        <v>2018</v>
      </c>
      <c r="C4224" t="s">
        <v>34</v>
      </c>
      <c r="D4224" t="s">
        <v>49</v>
      </c>
      <c r="E4224" t="s">
        <v>35</v>
      </c>
      <c r="F4224">
        <v>5</v>
      </c>
      <c r="G4224" t="s">
        <v>45</v>
      </c>
      <c r="H4224" t="s">
        <v>2</v>
      </c>
      <c r="I4224" t="s">
        <v>51</v>
      </c>
      <c r="J4224">
        <v>910.2</v>
      </c>
    </row>
    <row r="4225" spans="1:10" x14ac:dyDescent="0.25">
      <c r="A4225">
        <v>76</v>
      </c>
      <c r="B4225">
        <v>2018</v>
      </c>
      <c r="C4225" t="s">
        <v>34</v>
      </c>
      <c r="D4225" t="s">
        <v>49</v>
      </c>
      <c r="E4225" t="s">
        <v>35</v>
      </c>
      <c r="F4225">
        <v>6</v>
      </c>
      <c r="G4225" t="s">
        <v>38</v>
      </c>
      <c r="H4225" t="s">
        <v>2</v>
      </c>
      <c r="I4225" t="s">
        <v>37</v>
      </c>
      <c r="J4225">
        <v>836.6</v>
      </c>
    </row>
    <row r="4226" spans="1:10" x14ac:dyDescent="0.25">
      <c r="A4226">
        <v>77</v>
      </c>
      <c r="B4226">
        <v>2017</v>
      </c>
      <c r="C4226" t="s">
        <v>34</v>
      </c>
      <c r="D4226" t="s">
        <v>48</v>
      </c>
      <c r="E4226" t="s">
        <v>35</v>
      </c>
      <c r="F4226">
        <v>1</v>
      </c>
      <c r="G4226" t="s">
        <v>38</v>
      </c>
      <c r="H4226" t="s">
        <v>2</v>
      </c>
      <c r="I4226" t="s">
        <v>37</v>
      </c>
      <c r="J4226">
        <v>579.70000000000005</v>
      </c>
    </row>
    <row r="4227" spans="1:10" x14ac:dyDescent="0.25">
      <c r="A4227">
        <v>77</v>
      </c>
      <c r="B4227">
        <v>2017</v>
      </c>
      <c r="C4227" t="s">
        <v>34</v>
      </c>
      <c r="D4227" t="s">
        <v>48</v>
      </c>
      <c r="E4227" t="s">
        <v>35</v>
      </c>
      <c r="F4227">
        <v>2</v>
      </c>
      <c r="G4227" t="s">
        <v>38</v>
      </c>
      <c r="H4227" t="s">
        <v>46</v>
      </c>
      <c r="I4227" t="s">
        <v>37</v>
      </c>
      <c r="J4227">
        <v>1042.4000000000001</v>
      </c>
    </row>
    <row r="4228" spans="1:10" x14ac:dyDescent="0.25">
      <c r="A4228">
        <v>77</v>
      </c>
      <c r="B4228">
        <v>2017</v>
      </c>
      <c r="C4228" t="s">
        <v>34</v>
      </c>
      <c r="D4228" t="s">
        <v>48</v>
      </c>
      <c r="E4228" t="s">
        <v>35</v>
      </c>
      <c r="F4228">
        <v>3</v>
      </c>
      <c r="G4228" t="s">
        <v>38</v>
      </c>
      <c r="H4228" t="s">
        <v>2</v>
      </c>
      <c r="I4228" t="s">
        <v>51</v>
      </c>
      <c r="J4228">
        <v>538.4</v>
      </c>
    </row>
    <row r="4229" spans="1:10" x14ac:dyDescent="0.25">
      <c r="A4229">
        <v>77</v>
      </c>
      <c r="B4229">
        <v>2017</v>
      </c>
      <c r="C4229" t="s">
        <v>34</v>
      </c>
      <c r="D4229" t="s">
        <v>48</v>
      </c>
      <c r="E4229" t="s">
        <v>35</v>
      </c>
      <c r="F4229">
        <v>4</v>
      </c>
      <c r="G4229" t="s">
        <v>38</v>
      </c>
      <c r="H4229" t="s">
        <v>46</v>
      </c>
      <c r="I4229" t="s">
        <v>37</v>
      </c>
      <c r="J4229">
        <v>1027.4000000000001</v>
      </c>
    </row>
    <row r="4230" spans="1:10" x14ac:dyDescent="0.25">
      <c r="A4230">
        <v>77</v>
      </c>
      <c r="B4230">
        <v>2017</v>
      </c>
      <c r="C4230" t="s">
        <v>34</v>
      </c>
      <c r="D4230" t="s">
        <v>48</v>
      </c>
      <c r="E4230" t="s">
        <v>35</v>
      </c>
      <c r="F4230">
        <v>5</v>
      </c>
      <c r="G4230" t="s">
        <v>38</v>
      </c>
      <c r="H4230" t="s">
        <v>2</v>
      </c>
      <c r="I4230" t="s">
        <v>51</v>
      </c>
      <c r="J4230">
        <v>474.2</v>
      </c>
    </row>
    <row r="4231" spans="1:10" x14ac:dyDescent="0.25">
      <c r="A4231">
        <v>77</v>
      </c>
      <c r="B4231">
        <v>2017</v>
      </c>
      <c r="C4231" t="s">
        <v>34</v>
      </c>
      <c r="D4231" t="s">
        <v>48</v>
      </c>
      <c r="E4231" t="s">
        <v>35</v>
      </c>
      <c r="F4231">
        <v>6</v>
      </c>
      <c r="G4231" t="s">
        <v>38</v>
      </c>
      <c r="H4231" t="s">
        <v>46</v>
      </c>
      <c r="I4231" t="s">
        <v>51</v>
      </c>
      <c r="J4231">
        <v>991.2</v>
      </c>
    </row>
    <row r="4232" spans="1:10" x14ac:dyDescent="0.25">
      <c r="A4232">
        <v>77</v>
      </c>
      <c r="B4232">
        <v>2017</v>
      </c>
      <c r="C4232" t="s">
        <v>34</v>
      </c>
      <c r="D4232" t="s">
        <v>49</v>
      </c>
      <c r="E4232" t="s">
        <v>35</v>
      </c>
      <c r="F4232">
        <v>1</v>
      </c>
      <c r="G4232" t="s">
        <v>38</v>
      </c>
      <c r="H4232" t="s">
        <v>2</v>
      </c>
      <c r="I4232" t="s">
        <v>37</v>
      </c>
      <c r="J4232">
        <v>807.8</v>
      </c>
    </row>
    <row r="4233" spans="1:10" x14ac:dyDescent="0.25">
      <c r="A4233">
        <v>77</v>
      </c>
      <c r="B4233">
        <v>2017</v>
      </c>
      <c r="C4233" t="s">
        <v>34</v>
      </c>
      <c r="D4233" t="s">
        <v>49</v>
      </c>
      <c r="E4233" t="s">
        <v>35</v>
      </c>
      <c r="F4233">
        <v>2</v>
      </c>
      <c r="G4233" t="s">
        <v>38</v>
      </c>
      <c r="H4233" t="s">
        <v>2</v>
      </c>
      <c r="I4233" t="s">
        <v>37</v>
      </c>
      <c r="J4233">
        <v>768.2</v>
      </c>
    </row>
    <row r="4234" spans="1:10" x14ac:dyDescent="0.25">
      <c r="A4234">
        <v>77</v>
      </c>
      <c r="B4234">
        <v>2017</v>
      </c>
      <c r="C4234" t="s">
        <v>34</v>
      </c>
      <c r="D4234" t="s">
        <v>49</v>
      </c>
      <c r="E4234" t="s">
        <v>35</v>
      </c>
      <c r="F4234">
        <v>3</v>
      </c>
      <c r="G4234" t="s">
        <v>45</v>
      </c>
      <c r="H4234" t="s">
        <v>46</v>
      </c>
      <c r="I4234" t="s">
        <v>51</v>
      </c>
      <c r="J4234">
        <v>1060.9000000000001</v>
      </c>
    </row>
    <row r="4235" spans="1:10" x14ac:dyDescent="0.25">
      <c r="A4235">
        <v>77</v>
      </c>
      <c r="B4235">
        <v>2017</v>
      </c>
      <c r="C4235" t="s">
        <v>34</v>
      </c>
      <c r="D4235" t="s">
        <v>49</v>
      </c>
      <c r="E4235" t="s">
        <v>35</v>
      </c>
      <c r="F4235">
        <v>4</v>
      </c>
      <c r="G4235" t="s">
        <v>38</v>
      </c>
      <c r="H4235" t="s">
        <v>46</v>
      </c>
      <c r="I4235" t="s">
        <v>51</v>
      </c>
      <c r="J4235">
        <v>1009.7</v>
      </c>
    </row>
    <row r="4236" spans="1:10" x14ac:dyDescent="0.25">
      <c r="A4236">
        <v>77</v>
      </c>
      <c r="B4236">
        <v>2017</v>
      </c>
      <c r="C4236" t="s">
        <v>34</v>
      </c>
      <c r="D4236" t="s">
        <v>49</v>
      </c>
      <c r="E4236" t="s">
        <v>35</v>
      </c>
      <c r="F4236">
        <v>5</v>
      </c>
      <c r="G4236" t="s">
        <v>38</v>
      </c>
      <c r="H4236" t="s">
        <v>2</v>
      </c>
      <c r="I4236" t="s">
        <v>51</v>
      </c>
      <c r="J4236">
        <v>717.2</v>
      </c>
    </row>
    <row r="4237" spans="1:10" x14ac:dyDescent="0.25">
      <c r="A4237">
        <v>77</v>
      </c>
      <c r="B4237">
        <v>2017</v>
      </c>
      <c r="C4237" t="s">
        <v>34</v>
      </c>
      <c r="D4237" t="s">
        <v>49</v>
      </c>
      <c r="E4237" t="s">
        <v>35</v>
      </c>
      <c r="F4237">
        <v>6</v>
      </c>
      <c r="G4237" t="s">
        <v>45</v>
      </c>
      <c r="H4237" t="s">
        <v>2</v>
      </c>
      <c r="I4237" t="s">
        <v>51</v>
      </c>
      <c r="J4237">
        <v>804.8</v>
      </c>
    </row>
    <row r="4238" spans="1:10" x14ac:dyDescent="0.25">
      <c r="A4238">
        <v>77</v>
      </c>
      <c r="B4238">
        <v>2018</v>
      </c>
      <c r="C4238" t="s">
        <v>34</v>
      </c>
      <c r="D4238" t="s">
        <v>48</v>
      </c>
      <c r="E4238" t="s">
        <v>35</v>
      </c>
      <c r="F4238">
        <v>1</v>
      </c>
      <c r="G4238" t="s">
        <v>38</v>
      </c>
      <c r="H4238" t="s">
        <v>46</v>
      </c>
      <c r="I4238" t="s">
        <v>37</v>
      </c>
      <c r="J4238">
        <v>1231</v>
      </c>
    </row>
    <row r="4239" spans="1:10" x14ac:dyDescent="0.25">
      <c r="A4239">
        <v>77</v>
      </c>
      <c r="B4239">
        <v>2018</v>
      </c>
      <c r="C4239" t="s">
        <v>34</v>
      </c>
      <c r="D4239" t="s">
        <v>48</v>
      </c>
      <c r="E4239" t="s">
        <v>35</v>
      </c>
      <c r="F4239">
        <v>2</v>
      </c>
      <c r="G4239" t="s">
        <v>45</v>
      </c>
      <c r="H4239" t="s">
        <v>46</v>
      </c>
      <c r="I4239" t="s">
        <v>51</v>
      </c>
      <c r="J4239">
        <v>1202.5999999999999</v>
      </c>
    </row>
    <row r="4240" spans="1:10" x14ac:dyDescent="0.25">
      <c r="A4240">
        <v>77</v>
      </c>
      <c r="B4240">
        <v>2018</v>
      </c>
      <c r="C4240" t="s">
        <v>34</v>
      </c>
      <c r="D4240" t="s">
        <v>48</v>
      </c>
      <c r="E4240" t="s">
        <v>35</v>
      </c>
      <c r="F4240">
        <v>3</v>
      </c>
      <c r="G4240" t="s">
        <v>38</v>
      </c>
      <c r="H4240" t="s">
        <v>2</v>
      </c>
      <c r="I4240" t="s">
        <v>51</v>
      </c>
      <c r="J4240">
        <v>767.4</v>
      </c>
    </row>
    <row r="4241" spans="1:10" x14ac:dyDescent="0.25">
      <c r="A4241">
        <v>77</v>
      </c>
      <c r="B4241">
        <v>2018</v>
      </c>
      <c r="C4241" t="s">
        <v>34</v>
      </c>
      <c r="D4241" t="s">
        <v>48</v>
      </c>
      <c r="E4241" t="s">
        <v>35</v>
      </c>
      <c r="F4241">
        <v>4</v>
      </c>
      <c r="G4241" t="s">
        <v>38</v>
      </c>
      <c r="H4241" t="s">
        <v>2</v>
      </c>
      <c r="I4241" t="s">
        <v>37</v>
      </c>
      <c r="J4241">
        <v>778</v>
      </c>
    </row>
    <row r="4242" spans="1:10" x14ac:dyDescent="0.25">
      <c r="A4242">
        <v>77</v>
      </c>
      <c r="B4242">
        <v>2018</v>
      </c>
      <c r="C4242" t="s">
        <v>34</v>
      </c>
      <c r="D4242" t="s">
        <v>48</v>
      </c>
      <c r="E4242" t="s">
        <v>35</v>
      </c>
      <c r="F4242">
        <v>5</v>
      </c>
      <c r="G4242" t="s">
        <v>45</v>
      </c>
      <c r="H4242" t="s">
        <v>2</v>
      </c>
      <c r="I4242" t="s">
        <v>51</v>
      </c>
      <c r="J4242">
        <v>887.5</v>
      </c>
    </row>
    <row r="4243" spans="1:10" x14ac:dyDescent="0.25">
      <c r="A4243">
        <v>77</v>
      </c>
      <c r="B4243">
        <v>2018</v>
      </c>
      <c r="C4243" t="s">
        <v>34</v>
      </c>
      <c r="D4243" t="s">
        <v>48</v>
      </c>
      <c r="E4243" t="s">
        <v>35</v>
      </c>
      <c r="F4243">
        <v>6</v>
      </c>
      <c r="G4243" t="s">
        <v>45</v>
      </c>
      <c r="H4243" t="s">
        <v>2</v>
      </c>
      <c r="I4243" t="s">
        <v>51</v>
      </c>
      <c r="J4243">
        <v>843.4</v>
      </c>
    </row>
    <row r="4244" spans="1:10" x14ac:dyDescent="0.25">
      <c r="A4244">
        <v>77</v>
      </c>
      <c r="B4244">
        <v>2018</v>
      </c>
      <c r="C4244" t="s">
        <v>34</v>
      </c>
      <c r="D4244" t="s">
        <v>49</v>
      </c>
      <c r="E4244" t="s">
        <v>35</v>
      </c>
      <c r="F4244">
        <v>1</v>
      </c>
      <c r="G4244" t="s">
        <v>45</v>
      </c>
      <c r="H4244" t="s">
        <v>2</v>
      </c>
      <c r="I4244" t="s">
        <v>51</v>
      </c>
      <c r="J4244">
        <v>905.1</v>
      </c>
    </row>
    <row r="4245" spans="1:10" x14ac:dyDescent="0.25">
      <c r="A4245">
        <v>77</v>
      </c>
      <c r="B4245">
        <v>2018</v>
      </c>
      <c r="C4245" t="s">
        <v>34</v>
      </c>
      <c r="D4245" t="s">
        <v>49</v>
      </c>
      <c r="E4245" t="s">
        <v>35</v>
      </c>
      <c r="F4245">
        <v>2</v>
      </c>
      <c r="G4245" t="s">
        <v>45</v>
      </c>
      <c r="H4245" t="s">
        <v>46</v>
      </c>
      <c r="I4245" t="s">
        <v>51</v>
      </c>
      <c r="J4245">
        <v>1399.4</v>
      </c>
    </row>
    <row r="4246" spans="1:10" x14ac:dyDescent="0.25">
      <c r="A4246">
        <v>77</v>
      </c>
      <c r="B4246">
        <v>2018</v>
      </c>
      <c r="C4246" t="s">
        <v>34</v>
      </c>
      <c r="D4246" t="s">
        <v>49</v>
      </c>
      <c r="E4246" t="s">
        <v>35</v>
      </c>
      <c r="F4246">
        <v>3</v>
      </c>
      <c r="G4246" t="s">
        <v>38</v>
      </c>
      <c r="H4246" t="s">
        <v>46</v>
      </c>
      <c r="I4246" t="s">
        <v>37</v>
      </c>
      <c r="J4246">
        <v>1430.4</v>
      </c>
    </row>
    <row r="4247" spans="1:10" x14ac:dyDescent="0.25">
      <c r="A4247">
        <v>77</v>
      </c>
      <c r="B4247">
        <v>2018</v>
      </c>
      <c r="C4247" t="s">
        <v>34</v>
      </c>
      <c r="D4247" t="s">
        <v>49</v>
      </c>
      <c r="E4247" t="s">
        <v>35</v>
      </c>
      <c r="F4247">
        <v>4</v>
      </c>
      <c r="G4247" t="s">
        <v>38</v>
      </c>
      <c r="H4247" t="s">
        <v>46</v>
      </c>
      <c r="I4247" t="s">
        <v>51</v>
      </c>
      <c r="J4247">
        <v>1172.7</v>
      </c>
    </row>
    <row r="4248" spans="1:10" x14ac:dyDescent="0.25">
      <c r="A4248">
        <v>77</v>
      </c>
      <c r="B4248">
        <v>2018</v>
      </c>
      <c r="C4248" t="s">
        <v>34</v>
      </c>
      <c r="D4248" t="s">
        <v>49</v>
      </c>
      <c r="E4248" t="s">
        <v>35</v>
      </c>
      <c r="F4248">
        <v>5</v>
      </c>
      <c r="G4248" t="s">
        <v>38</v>
      </c>
      <c r="H4248" t="s">
        <v>2</v>
      </c>
      <c r="I4248" t="s">
        <v>37</v>
      </c>
      <c r="J4248">
        <v>964.8</v>
      </c>
    </row>
    <row r="4249" spans="1:10" x14ac:dyDescent="0.25">
      <c r="A4249">
        <v>77</v>
      </c>
      <c r="B4249">
        <v>2018</v>
      </c>
      <c r="C4249" t="s">
        <v>34</v>
      </c>
      <c r="D4249" t="s">
        <v>49</v>
      </c>
      <c r="E4249" t="s">
        <v>35</v>
      </c>
      <c r="F4249">
        <v>6</v>
      </c>
      <c r="G4249" t="s">
        <v>38</v>
      </c>
      <c r="H4249" t="s">
        <v>46</v>
      </c>
      <c r="I4249" t="s">
        <v>37</v>
      </c>
      <c r="J4249">
        <v>1286.5</v>
      </c>
    </row>
    <row r="4250" spans="1:10" x14ac:dyDescent="0.25">
      <c r="A4250">
        <v>78</v>
      </c>
      <c r="B4250">
        <v>2017</v>
      </c>
      <c r="C4250" t="s">
        <v>34</v>
      </c>
      <c r="D4250" t="s">
        <v>48</v>
      </c>
      <c r="E4250" t="s">
        <v>35</v>
      </c>
      <c r="F4250">
        <v>1</v>
      </c>
      <c r="G4250" t="s">
        <v>38</v>
      </c>
      <c r="H4250" t="s">
        <v>46</v>
      </c>
      <c r="I4250" t="s">
        <v>37</v>
      </c>
      <c r="J4250">
        <v>924.2</v>
      </c>
    </row>
    <row r="4251" spans="1:10" x14ac:dyDescent="0.25">
      <c r="A4251">
        <v>78</v>
      </c>
      <c r="B4251">
        <v>2017</v>
      </c>
      <c r="C4251" t="s">
        <v>34</v>
      </c>
      <c r="D4251" t="s">
        <v>48</v>
      </c>
      <c r="E4251" t="s">
        <v>35</v>
      </c>
      <c r="F4251">
        <v>2</v>
      </c>
      <c r="G4251" t="s">
        <v>45</v>
      </c>
      <c r="H4251" t="s">
        <v>46</v>
      </c>
      <c r="I4251" t="s">
        <v>37</v>
      </c>
      <c r="J4251">
        <v>882.6</v>
      </c>
    </row>
    <row r="4252" spans="1:10" x14ac:dyDescent="0.25">
      <c r="A4252">
        <v>78</v>
      </c>
      <c r="B4252">
        <v>2017</v>
      </c>
      <c r="C4252" t="s">
        <v>34</v>
      </c>
      <c r="D4252" t="s">
        <v>48</v>
      </c>
      <c r="E4252" t="s">
        <v>35</v>
      </c>
      <c r="F4252">
        <v>3</v>
      </c>
      <c r="G4252" t="s">
        <v>45</v>
      </c>
      <c r="H4252" t="s">
        <v>46</v>
      </c>
      <c r="I4252" t="s">
        <v>37</v>
      </c>
      <c r="J4252">
        <v>874.8</v>
      </c>
    </row>
    <row r="4253" spans="1:10" x14ac:dyDescent="0.25">
      <c r="A4253">
        <v>78</v>
      </c>
      <c r="B4253">
        <v>2017</v>
      </c>
      <c r="C4253" t="s">
        <v>34</v>
      </c>
      <c r="D4253" t="s">
        <v>48</v>
      </c>
      <c r="E4253" t="s">
        <v>35</v>
      </c>
      <c r="F4253">
        <v>4</v>
      </c>
      <c r="G4253" t="s">
        <v>38</v>
      </c>
      <c r="H4253" t="s">
        <v>2</v>
      </c>
      <c r="I4253" t="s">
        <v>37</v>
      </c>
      <c r="J4253">
        <v>518.70000000000005</v>
      </c>
    </row>
    <row r="4254" spans="1:10" x14ac:dyDescent="0.25">
      <c r="A4254">
        <v>78</v>
      </c>
      <c r="B4254">
        <v>2017</v>
      </c>
      <c r="C4254" t="s">
        <v>34</v>
      </c>
      <c r="D4254" t="s">
        <v>48</v>
      </c>
      <c r="E4254" t="s">
        <v>35</v>
      </c>
      <c r="F4254">
        <v>5</v>
      </c>
      <c r="G4254" t="s">
        <v>45</v>
      </c>
      <c r="H4254" t="s">
        <v>46</v>
      </c>
      <c r="I4254" t="s">
        <v>51</v>
      </c>
      <c r="J4254">
        <v>1145.0999999999999</v>
      </c>
    </row>
    <row r="4255" spans="1:10" x14ac:dyDescent="0.25">
      <c r="A4255">
        <v>78</v>
      </c>
      <c r="B4255">
        <v>2017</v>
      </c>
      <c r="C4255" t="s">
        <v>34</v>
      </c>
      <c r="D4255" t="s">
        <v>48</v>
      </c>
      <c r="E4255" t="s">
        <v>35</v>
      </c>
      <c r="F4255">
        <v>6</v>
      </c>
      <c r="G4255" t="s">
        <v>38</v>
      </c>
      <c r="H4255" t="s">
        <v>2</v>
      </c>
      <c r="I4255" t="s">
        <v>37</v>
      </c>
      <c r="J4255">
        <v>614.5</v>
      </c>
    </row>
    <row r="4256" spans="1:10" x14ac:dyDescent="0.25">
      <c r="A4256">
        <v>78</v>
      </c>
      <c r="B4256">
        <v>2017</v>
      </c>
      <c r="C4256" t="s">
        <v>34</v>
      </c>
      <c r="D4256" t="s">
        <v>49</v>
      </c>
      <c r="E4256" t="s">
        <v>35</v>
      </c>
      <c r="F4256">
        <v>1</v>
      </c>
      <c r="G4256" t="s">
        <v>38</v>
      </c>
      <c r="H4256" t="s">
        <v>46</v>
      </c>
      <c r="I4256" t="s">
        <v>51</v>
      </c>
      <c r="J4256">
        <v>1077</v>
      </c>
    </row>
    <row r="4257" spans="1:10" x14ac:dyDescent="0.25">
      <c r="A4257">
        <v>78</v>
      </c>
      <c r="B4257">
        <v>2017</v>
      </c>
      <c r="C4257" t="s">
        <v>34</v>
      </c>
      <c r="D4257" t="s">
        <v>49</v>
      </c>
      <c r="E4257" t="s">
        <v>35</v>
      </c>
      <c r="F4257">
        <v>2</v>
      </c>
      <c r="G4257" t="s">
        <v>38</v>
      </c>
      <c r="H4257" t="s">
        <v>46</v>
      </c>
      <c r="I4257" t="s">
        <v>37</v>
      </c>
      <c r="J4257">
        <v>1096.5</v>
      </c>
    </row>
    <row r="4258" spans="1:10" x14ac:dyDescent="0.25">
      <c r="A4258">
        <v>78</v>
      </c>
      <c r="B4258">
        <v>2017</v>
      </c>
      <c r="C4258" t="s">
        <v>34</v>
      </c>
      <c r="D4258" t="s">
        <v>49</v>
      </c>
      <c r="E4258" t="s">
        <v>35</v>
      </c>
      <c r="F4258">
        <v>3</v>
      </c>
      <c r="G4258" t="s">
        <v>45</v>
      </c>
      <c r="H4258" t="s">
        <v>2</v>
      </c>
      <c r="I4258" t="s">
        <v>37</v>
      </c>
      <c r="J4258">
        <v>627</v>
      </c>
    </row>
    <row r="4259" spans="1:10" x14ac:dyDescent="0.25">
      <c r="A4259">
        <v>78</v>
      </c>
      <c r="B4259">
        <v>2017</v>
      </c>
      <c r="C4259" t="s">
        <v>34</v>
      </c>
      <c r="D4259" t="s">
        <v>49</v>
      </c>
      <c r="E4259" t="s">
        <v>35</v>
      </c>
      <c r="F4259">
        <v>4</v>
      </c>
      <c r="G4259" t="s">
        <v>38</v>
      </c>
      <c r="H4259" t="s">
        <v>2</v>
      </c>
      <c r="I4259" t="s">
        <v>37</v>
      </c>
      <c r="J4259">
        <v>732.1</v>
      </c>
    </row>
    <row r="4260" spans="1:10" x14ac:dyDescent="0.25">
      <c r="A4260">
        <v>78</v>
      </c>
      <c r="B4260">
        <v>2017</v>
      </c>
      <c r="C4260" t="s">
        <v>34</v>
      </c>
      <c r="D4260" t="s">
        <v>49</v>
      </c>
      <c r="E4260" t="s">
        <v>35</v>
      </c>
      <c r="F4260">
        <v>5</v>
      </c>
      <c r="G4260" t="s">
        <v>38</v>
      </c>
      <c r="H4260" t="s">
        <v>2</v>
      </c>
      <c r="I4260" t="s">
        <v>51</v>
      </c>
      <c r="J4260">
        <v>632</v>
      </c>
    </row>
    <row r="4261" spans="1:10" x14ac:dyDescent="0.25">
      <c r="A4261">
        <v>78</v>
      </c>
      <c r="B4261">
        <v>2017</v>
      </c>
      <c r="C4261" t="s">
        <v>34</v>
      </c>
      <c r="D4261" t="s">
        <v>49</v>
      </c>
      <c r="E4261" t="s">
        <v>35</v>
      </c>
      <c r="F4261">
        <v>6</v>
      </c>
      <c r="G4261" t="s">
        <v>45</v>
      </c>
      <c r="H4261" t="s">
        <v>46</v>
      </c>
      <c r="I4261" t="s">
        <v>51</v>
      </c>
      <c r="J4261">
        <v>1020.9</v>
      </c>
    </row>
    <row r="4262" spans="1:10" x14ac:dyDescent="0.25">
      <c r="A4262">
        <v>78</v>
      </c>
      <c r="B4262">
        <v>2018</v>
      </c>
      <c r="C4262" t="s">
        <v>34</v>
      </c>
      <c r="D4262" t="s">
        <v>48</v>
      </c>
      <c r="E4262" t="s">
        <v>35</v>
      </c>
      <c r="F4262">
        <v>1</v>
      </c>
      <c r="G4262" t="s">
        <v>45</v>
      </c>
      <c r="H4262" t="s">
        <v>46</v>
      </c>
      <c r="I4262" t="s">
        <v>51</v>
      </c>
      <c r="J4262">
        <v>1247.2</v>
      </c>
    </row>
    <row r="4263" spans="1:10" x14ac:dyDescent="0.25">
      <c r="A4263">
        <v>78</v>
      </c>
      <c r="B4263">
        <v>2018</v>
      </c>
      <c r="C4263" t="s">
        <v>34</v>
      </c>
      <c r="D4263" t="s">
        <v>48</v>
      </c>
      <c r="E4263" t="s">
        <v>35</v>
      </c>
      <c r="F4263">
        <v>2</v>
      </c>
      <c r="G4263" t="s">
        <v>45</v>
      </c>
      <c r="H4263" t="s">
        <v>46</v>
      </c>
      <c r="I4263" t="s">
        <v>51</v>
      </c>
      <c r="J4263">
        <v>1227.2</v>
      </c>
    </row>
    <row r="4264" spans="1:10" x14ac:dyDescent="0.25">
      <c r="A4264">
        <v>78</v>
      </c>
      <c r="B4264">
        <v>2018</v>
      </c>
      <c r="C4264" t="s">
        <v>34</v>
      </c>
      <c r="D4264" t="s">
        <v>48</v>
      </c>
      <c r="E4264" t="s">
        <v>35</v>
      </c>
      <c r="F4264">
        <v>3</v>
      </c>
      <c r="G4264" t="s">
        <v>38</v>
      </c>
      <c r="H4264" t="s">
        <v>2</v>
      </c>
      <c r="I4264" t="s">
        <v>37</v>
      </c>
      <c r="J4264">
        <v>696.3</v>
      </c>
    </row>
    <row r="4265" spans="1:10" x14ac:dyDescent="0.25">
      <c r="A4265">
        <v>78</v>
      </c>
      <c r="B4265">
        <v>2018</v>
      </c>
      <c r="C4265" t="s">
        <v>34</v>
      </c>
      <c r="D4265" t="s">
        <v>48</v>
      </c>
      <c r="E4265" t="s">
        <v>35</v>
      </c>
      <c r="F4265">
        <v>4</v>
      </c>
      <c r="G4265" t="s">
        <v>38</v>
      </c>
      <c r="H4265" t="s">
        <v>46</v>
      </c>
      <c r="I4265" t="s">
        <v>51</v>
      </c>
      <c r="J4265">
        <v>1091.8</v>
      </c>
    </row>
    <row r="4266" spans="1:10" x14ac:dyDescent="0.25">
      <c r="A4266">
        <v>78</v>
      </c>
      <c r="B4266">
        <v>2018</v>
      </c>
      <c r="C4266" t="s">
        <v>34</v>
      </c>
      <c r="D4266" t="s">
        <v>48</v>
      </c>
      <c r="E4266" t="s">
        <v>35</v>
      </c>
      <c r="F4266">
        <v>5</v>
      </c>
      <c r="G4266" t="s">
        <v>38</v>
      </c>
      <c r="H4266" t="s">
        <v>46</v>
      </c>
      <c r="I4266" t="s">
        <v>51</v>
      </c>
      <c r="J4266">
        <v>1315.1</v>
      </c>
    </row>
    <row r="4267" spans="1:10" x14ac:dyDescent="0.25">
      <c r="A4267">
        <v>78</v>
      </c>
      <c r="B4267">
        <v>2018</v>
      </c>
      <c r="C4267" t="s">
        <v>34</v>
      </c>
      <c r="D4267" t="s">
        <v>48</v>
      </c>
      <c r="E4267" t="s">
        <v>35</v>
      </c>
      <c r="F4267">
        <v>6</v>
      </c>
      <c r="G4267" t="s">
        <v>45</v>
      </c>
      <c r="H4267" t="s">
        <v>2</v>
      </c>
      <c r="I4267" t="s">
        <v>37</v>
      </c>
      <c r="J4267">
        <v>689.7</v>
      </c>
    </row>
    <row r="4268" spans="1:10" x14ac:dyDescent="0.25">
      <c r="A4268">
        <v>78</v>
      </c>
      <c r="B4268">
        <v>2018</v>
      </c>
      <c r="C4268" t="s">
        <v>34</v>
      </c>
      <c r="D4268" t="s">
        <v>49</v>
      </c>
      <c r="E4268" t="s">
        <v>35</v>
      </c>
      <c r="F4268">
        <v>1</v>
      </c>
      <c r="G4268" t="s">
        <v>38</v>
      </c>
      <c r="H4268" t="s">
        <v>46</v>
      </c>
      <c r="I4268" t="s">
        <v>37</v>
      </c>
      <c r="J4268">
        <v>1433.5</v>
      </c>
    </row>
    <row r="4269" spans="1:10" x14ac:dyDescent="0.25">
      <c r="A4269">
        <v>78</v>
      </c>
      <c r="B4269">
        <v>2018</v>
      </c>
      <c r="C4269" t="s">
        <v>34</v>
      </c>
      <c r="D4269" t="s">
        <v>49</v>
      </c>
      <c r="E4269" t="s">
        <v>35</v>
      </c>
      <c r="F4269">
        <v>2</v>
      </c>
      <c r="G4269" t="s">
        <v>45</v>
      </c>
      <c r="H4269" t="s">
        <v>46</v>
      </c>
      <c r="I4269" t="s">
        <v>37</v>
      </c>
      <c r="J4269">
        <v>1292.2</v>
      </c>
    </row>
    <row r="4270" spans="1:10" x14ac:dyDescent="0.25">
      <c r="A4270">
        <v>78</v>
      </c>
      <c r="B4270">
        <v>2018</v>
      </c>
      <c r="C4270" t="s">
        <v>34</v>
      </c>
      <c r="D4270" t="s">
        <v>49</v>
      </c>
      <c r="E4270" t="s">
        <v>35</v>
      </c>
      <c r="F4270">
        <v>3</v>
      </c>
      <c r="G4270" t="s">
        <v>45</v>
      </c>
      <c r="H4270" t="s">
        <v>2</v>
      </c>
      <c r="I4270" t="s">
        <v>51</v>
      </c>
      <c r="J4270">
        <v>855.4</v>
      </c>
    </row>
    <row r="4271" spans="1:10" x14ac:dyDescent="0.25">
      <c r="A4271">
        <v>78</v>
      </c>
      <c r="B4271">
        <v>2018</v>
      </c>
      <c r="C4271" t="s">
        <v>34</v>
      </c>
      <c r="D4271" t="s">
        <v>49</v>
      </c>
      <c r="E4271" t="s">
        <v>35</v>
      </c>
      <c r="F4271">
        <v>4</v>
      </c>
      <c r="G4271" t="s">
        <v>45</v>
      </c>
      <c r="H4271" t="s">
        <v>2</v>
      </c>
      <c r="I4271" t="s">
        <v>51</v>
      </c>
      <c r="J4271">
        <v>955.3</v>
      </c>
    </row>
    <row r="4272" spans="1:10" x14ac:dyDescent="0.25">
      <c r="A4272">
        <v>78</v>
      </c>
      <c r="B4272">
        <v>2018</v>
      </c>
      <c r="C4272" t="s">
        <v>34</v>
      </c>
      <c r="D4272" t="s">
        <v>49</v>
      </c>
      <c r="E4272" t="s">
        <v>35</v>
      </c>
      <c r="F4272">
        <v>5</v>
      </c>
      <c r="G4272" t="s">
        <v>45</v>
      </c>
      <c r="H4272" t="s">
        <v>2</v>
      </c>
      <c r="I4272" t="s">
        <v>37</v>
      </c>
      <c r="J4272">
        <v>1022.2</v>
      </c>
    </row>
    <row r="4273" spans="1:10" x14ac:dyDescent="0.25">
      <c r="A4273">
        <v>78</v>
      </c>
      <c r="B4273">
        <v>2018</v>
      </c>
      <c r="C4273" t="s">
        <v>34</v>
      </c>
      <c r="D4273" t="s">
        <v>49</v>
      </c>
      <c r="E4273" t="s">
        <v>35</v>
      </c>
      <c r="F4273">
        <v>6</v>
      </c>
      <c r="G4273" t="s">
        <v>38</v>
      </c>
      <c r="H4273" t="s">
        <v>2</v>
      </c>
      <c r="I4273" t="s">
        <v>37</v>
      </c>
      <c r="J4273">
        <v>948.1</v>
      </c>
    </row>
    <row r="4274" spans="1:10" x14ac:dyDescent="0.25">
      <c r="A4274">
        <v>79</v>
      </c>
      <c r="B4274">
        <v>2017</v>
      </c>
      <c r="C4274" t="s">
        <v>34</v>
      </c>
      <c r="D4274" t="s">
        <v>48</v>
      </c>
      <c r="E4274" t="s">
        <v>35</v>
      </c>
      <c r="F4274">
        <v>1</v>
      </c>
      <c r="G4274" t="s">
        <v>45</v>
      </c>
      <c r="H4274" t="s">
        <v>2</v>
      </c>
      <c r="I4274" t="s">
        <v>37</v>
      </c>
      <c r="J4274">
        <v>600.79999999999995</v>
      </c>
    </row>
    <row r="4275" spans="1:10" x14ac:dyDescent="0.25">
      <c r="A4275">
        <v>79</v>
      </c>
      <c r="B4275">
        <v>2017</v>
      </c>
      <c r="C4275" t="s">
        <v>34</v>
      </c>
      <c r="D4275" t="s">
        <v>48</v>
      </c>
      <c r="E4275" t="s">
        <v>35</v>
      </c>
      <c r="F4275">
        <v>2</v>
      </c>
      <c r="G4275" t="s">
        <v>38</v>
      </c>
      <c r="H4275" t="s">
        <v>2</v>
      </c>
      <c r="I4275" t="s">
        <v>51</v>
      </c>
      <c r="J4275">
        <v>664.5</v>
      </c>
    </row>
    <row r="4276" spans="1:10" x14ac:dyDescent="0.25">
      <c r="A4276">
        <v>79</v>
      </c>
      <c r="B4276">
        <v>2017</v>
      </c>
      <c r="C4276" t="s">
        <v>34</v>
      </c>
      <c r="D4276" t="s">
        <v>48</v>
      </c>
      <c r="E4276" t="s">
        <v>35</v>
      </c>
      <c r="F4276">
        <v>3</v>
      </c>
      <c r="G4276" t="s">
        <v>45</v>
      </c>
      <c r="H4276" t="s">
        <v>2</v>
      </c>
      <c r="I4276" t="s">
        <v>51</v>
      </c>
      <c r="J4276">
        <v>584.79999999999995</v>
      </c>
    </row>
    <row r="4277" spans="1:10" x14ac:dyDescent="0.25">
      <c r="A4277">
        <v>79</v>
      </c>
      <c r="B4277">
        <v>2017</v>
      </c>
      <c r="C4277" t="s">
        <v>34</v>
      </c>
      <c r="D4277" t="s">
        <v>48</v>
      </c>
      <c r="E4277" t="s">
        <v>35</v>
      </c>
      <c r="F4277">
        <v>4</v>
      </c>
      <c r="G4277" t="s">
        <v>38</v>
      </c>
      <c r="H4277" t="s">
        <v>2</v>
      </c>
      <c r="I4277" t="s">
        <v>51</v>
      </c>
      <c r="J4277">
        <v>620.6</v>
      </c>
    </row>
    <row r="4278" spans="1:10" x14ac:dyDescent="0.25">
      <c r="A4278">
        <v>79</v>
      </c>
      <c r="B4278">
        <v>2017</v>
      </c>
      <c r="C4278" t="s">
        <v>34</v>
      </c>
      <c r="D4278" t="s">
        <v>48</v>
      </c>
      <c r="E4278" t="s">
        <v>35</v>
      </c>
      <c r="F4278">
        <v>5</v>
      </c>
      <c r="G4278" t="s">
        <v>38</v>
      </c>
      <c r="H4278" t="s">
        <v>2</v>
      </c>
      <c r="I4278" t="s">
        <v>37</v>
      </c>
      <c r="J4278">
        <v>624.1</v>
      </c>
    </row>
    <row r="4279" spans="1:10" x14ac:dyDescent="0.25">
      <c r="A4279">
        <v>79</v>
      </c>
      <c r="B4279">
        <v>2017</v>
      </c>
      <c r="C4279" t="s">
        <v>34</v>
      </c>
      <c r="D4279" t="s">
        <v>48</v>
      </c>
      <c r="E4279" t="s">
        <v>35</v>
      </c>
      <c r="F4279">
        <v>6</v>
      </c>
      <c r="G4279" t="s">
        <v>38</v>
      </c>
      <c r="H4279" t="s">
        <v>2</v>
      </c>
      <c r="I4279" t="s">
        <v>51</v>
      </c>
      <c r="J4279">
        <v>598.70000000000005</v>
      </c>
    </row>
    <row r="4280" spans="1:10" x14ac:dyDescent="0.25">
      <c r="A4280">
        <v>79</v>
      </c>
      <c r="B4280">
        <v>2017</v>
      </c>
      <c r="C4280" t="s">
        <v>34</v>
      </c>
      <c r="D4280" t="s">
        <v>49</v>
      </c>
      <c r="E4280" t="s">
        <v>35</v>
      </c>
      <c r="F4280">
        <v>1</v>
      </c>
      <c r="G4280" t="s">
        <v>38</v>
      </c>
      <c r="H4280" t="s">
        <v>46</v>
      </c>
      <c r="I4280" t="s">
        <v>51</v>
      </c>
      <c r="J4280">
        <v>911.5</v>
      </c>
    </row>
    <row r="4281" spans="1:10" x14ac:dyDescent="0.25">
      <c r="A4281">
        <v>79</v>
      </c>
      <c r="B4281">
        <v>2017</v>
      </c>
      <c r="C4281" t="s">
        <v>34</v>
      </c>
      <c r="D4281" t="s">
        <v>49</v>
      </c>
      <c r="E4281" t="s">
        <v>35</v>
      </c>
      <c r="F4281">
        <v>2</v>
      </c>
      <c r="G4281" t="s">
        <v>38</v>
      </c>
      <c r="H4281" t="s">
        <v>2</v>
      </c>
      <c r="I4281" t="s">
        <v>51</v>
      </c>
      <c r="J4281">
        <v>514.4</v>
      </c>
    </row>
    <row r="4282" spans="1:10" x14ac:dyDescent="0.25">
      <c r="A4282">
        <v>79</v>
      </c>
      <c r="B4282">
        <v>2017</v>
      </c>
      <c r="C4282" t="s">
        <v>34</v>
      </c>
      <c r="D4282" t="s">
        <v>49</v>
      </c>
      <c r="E4282" t="s">
        <v>35</v>
      </c>
      <c r="F4282">
        <v>3</v>
      </c>
      <c r="G4282" t="s">
        <v>38</v>
      </c>
      <c r="H4282" t="s">
        <v>46</v>
      </c>
      <c r="I4282" t="s">
        <v>37</v>
      </c>
      <c r="J4282">
        <v>1194.4000000000001</v>
      </c>
    </row>
    <row r="4283" spans="1:10" x14ac:dyDescent="0.25">
      <c r="A4283">
        <v>79</v>
      </c>
      <c r="B4283">
        <v>2017</v>
      </c>
      <c r="C4283" t="s">
        <v>34</v>
      </c>
      <c r="D4283" t="s">
        <v>49</v>
      </c>
      <c r="E4283" t="s">
        <v>35</v>
      </c>
      <c r="F4283">
        <v>4</v>
      </c>
      <c r="G4283" t="s">
        <v>45</v>
      </c>
      <c r="H4283" t="s">
        <v>46</v>
      </c>
      <c r="I4283" t="s">
        <v>37</v>
      </c>
      <c r="J4283">
        <v>1081</v>
      </c>
    </row>
    <row r="4284" spans="1:10" x14ac:dyDescent="0.25">
      <c r="A4284">
        <v>79</v>
      </c>
      <c r="B4284">
        <v>2017</v>
      </c>
      <c r="C4284" t="s">
        <v>34</v>
      </c>
      <c r="D4284" t="s">
        <v>49</v>
      </c>
      <c r="E4284" t="s">
        <v>35</v>
      </c>
      <c r="F4284">
        <v>5</v>
      </c>
      <c r="G4284" t="s">
        <v>38</v>
      </c>
      <c r="H4284" t="s">
        <v>2</v>
      </c>
      <c r="I4284" t="s">
        <v>37</v>
      </c>
      <c r="J4284">
        <v>716.2</v>
      </c>
    </row>
    <row r="4285" spans="1:10" x14ac:dyDescent="0.25">
      <c r="A4285">
        <v>79</v>
      </c>
      <c r="B4285">
        <v>2017</v>
      </c>
      <c r="C4285" t="s">
        <v>34</v>
      </c>
      <c r="D4285" t="s">
        <v>49</v>
      </c>
      <c r="E4285" t="s">
        <v>35</v>
      </c>
      <c r="F4285">
        <v>6</v>
      </c>
      <c r="G4285" t="s">
        <v>45</v>
      </c>
      <c r="H4285" t="s">
        <v>2</v>
      </c>
      <c r="I4285" t="s">
        <v>37</v>
      </c>
      <c r="J4285">
        <v>614.20000000000005</v>
      </c>
    </row>
    <row r="4286" spans="1:10" x14ac:dyDescent="0.25">
      <c r="A4286">
        <v>79</v>
      </c>
      <c r="B4286">
        <v>2018</v>
      </c>
      <c r="C4286" t="s">
        <v>34</v>
      </c>
      <c r="D4286" t="s">
        <v>48</v>
      </c>
      <c r="E4286" t="s">
        <v>35</v>
      </c>
      <c r="F4286">
        <v>1</v>
      </c>
      <c r="G4286" t="s">
        <v>38</v>
      </c>
      <c r="H4286" t="s">
        <v>2</v>
      </c>
      <c r="I4286" t="s">
        <v>37</v>
      </c>
      <c r="J4286">
        <v>867.9</v>
      </c>
    </row>
    <row r="4287" spans="1:10" x14ac:dyDescent="0.25">
      <c r="A4287">
        <v>79</v>
      </c>
      <c r="B4287">
        <v>2018</v>
      </c>
      <c r="C4287" t="s">
        <v>34</v>
      </c>
      <c r="D4287" t="s">
        <v>48</v>
      </c>
      <c r="E4287" t="s">
        <v>35</v>
      </c>
      <c r="F4287">
        <v>2</v>
      </c>
      <c r="G4287" t="s">
        <v>38</v>
      </c>
      <c r="H4287" t="s">
        <v>46</v>
      </c>
      <c r="I4287" t="s">
        <v>51</v>
      </c>
      <c r="J4287">
        <v>1169.5</v>
      </c>
    </row>
    <row r="4288" spans="1:10" x14ac:dyDescent="0.25">
      <c r="A4288">
        <v>79</v>
      </c>
      <c r="B4288">
        <v>2018</v>
      </c>
      <c r="C4288" t="s">
        <v>34</v>
      </c>
      <c r="D4288" t="s">
        <v>48</v>
      </c>
      <c r="E4288" t="s">
        <v>35</v>
      </c>
      <c r="F4288">
        <v>3</v>
      </c>
      <c r="G4288" t="s">
        <v>45</v>
      </c>
      <c r="H4288" t="s">
        <v>46</v>
      </c>
      <c r="I4288" t="s">
        <v>51</v>
      </c>
      <c r="J4288">
        <v>1157.9000000000001</v>
      </c>
    </row>
    <row r="4289" spans="1:10" x14ac:dyDescent="0.25">
      <c r="A4289">
        <v>79</v>
      </c>
      <c r="B4289">
        <v>2018</v>
      </c>
      <c r="C4289" t="s">
        <v>34</v>
      </c>
      <c r="D4289" t="s">
        <v>48</v>
      </c>
      <c r="E4289" t="s">
        <v>35</v>
      </c>
      <c r="F4289">
        <v>4</v>
      </c>
      <c r="G4289" t="s">
        <v>38</v>
      </c>
      <c r="H4289" t="s">
        <v>2</v>
      </c>
      <c r="I4289" t="s">
        <v>37</v>
      </c>
      <c r="J4289">
        <v>782.6</v>
      </c>
    </row>
    <row r="4290" spans="1:10" x14ac:dyDescent="0.25">
      <c r="A4290">
        <v>79</v>
      </c>
      <c r="B4290">
        <v>2018</v>
      </c>
      <c r="C4290" t="s">
        <v>34</v>
      </c>
      <c r="D4290" t="s">
        <v>48</v>
      </c>
      <c r="E4290" t="s">
        <v>35</v>
      </c>
      <c r="F4290">
        <v>5</v>
      </c>
      <c r="G4290" t="s">
        <v>45</v>
      </c>
      <c r="H4290" t="s">
        <v>2</v>
      </c>
      <c r="I4290" t="s">
        <v>37</v>
      </c>
      <c r="J4290">
        <v>720.5</v>
      </c>
    </row>
    <row r="4291" spans="1:10" x14ac:dyDescent="0.25">
      <c r="A4291">
        <v>79</v>
      </c>
      <c r="B4291">
        <v>2018</v>
      </c>
      <c r="C4291" t="s">
        <v>34</v>
      </c>
      <c r="D4291" t="s">
        <v>48</v>
      </c>
      <c r="E4291" t="s">
        <v>35</v>
      </c>
      <c r="F4291">
        <v>6</v>
      </c>
      <c r="G4291" t="s">
        <v>38</v>
      </c>
      <c r="H4291" t="s">
        <v>46</v>
      </c>
      <c r="I4291" t="s">
        <v>51</v>
      </c>
      <c r="J4291">
        <v>1178.4000000000001</v>
      </c>
    </row>
    <row r="4292" spans="1:10" x14ac:dyDescent="0.25">
      <c r="A4292">
        <v>79</v>
      </c>
      <c r="B4292">
        <v>2018</v>
      </c>
      <c r="C4292" t="s">
        <v>34</v>
      </c>
      <c r="D4292" t="s">
        <v>49</v>
      </c>
      <c r="E4292" t="s">
        <v>35</v>
      </c>
      <c r="F4292">
        <v>1</v>
      </c>
      <c r="G4292" t="s">
        <v>38</v>
      </c>
      <c r="H4292" t="s">
        <v>2</v>
      </c>
      <c r="I4292" t="s">
        <v>37</v>
      </c>
      <c r="J4292">
        <v>898.2</v>
      </c>
    </row>
    <row r="4293" spans="1:10" x14ac:dyDescent="0.25">
      <c r="A4293">
        <v>79</v>
      </c>
      <c r="B4293">
        <v>2018</v>
      </c>
      <c r="C4293" t="s">
        <v>34</v>
      </c>
      <c r="D4293" t="s">
        <v>49</v>
      </c>
      <c r="E4293" t="s">
        <v>35</v>
      </c>
      <c r="F4293">
        <v>2</v>
      </c>
      <c r="G4293" t="s">
        <v>38</v>
      </c>
      <c r="H4293" t="s">
        <v>46</v>
      </c>
      <c r="I4293" t="s">
        <v>51</v>
      </c>
      <c r="J4293">
        <v>1308.3</v>
      </c>
    </row>
    <row r="4294" spans="1:10" x14ac:dyDescent="0.25">
      <c r="A4294">
        <v>79</v>
      </c>
      <c r="B4294">
        <v>2018</v>
      </c>
      <c r="C4294" t="s">
        <v>34</v>
      </c>
      <c r="D4294" t="s">
        <v>49</v>
      </c>
      <c r="E4294" t="s">
        <v>35</v>
      </c>
      <c r="F4294">
        <v>3</v>
      </c>
      <c r="G4294" t="s">
        <v>45</v>
      </c>
      <c r="H4294" t="s">
        <v>2</v>
      </c>
      <c r="I4294" t="s">
        <v>51</v>
      </c>
      <c r="J4294">
        <v>988.5</v>
      </c>
    </row>
    <row r="4295" spans="1:10" x14ac:dyDescent="0.25">
      <c r="A4295">
        <v>79</v>
      </c>
      <c r="B4295">
        <v>2018</v>
      </c>
      <c r="C4295" t="s">
        <v>34</v>
      </c>
      <c r="D4295" t="s">
        <v>49</v>
      </c>
      <c r="E4295" t="s">
        <v>35</v>
      </c>
      <c r="F4295">
        <v>4</v>
      </c>
      <c r="G4295" t="s">
        <v>38</v>
      </c>
      <c r="H4295" t="s">
        <v>46</v>
      </c>
      <c r="I4295" t="s">
        <v>51</v>
      </c>
      <c r="J4295">
        <v>1377.5</v>
      </c>
    </row>
    <row r="4296" spans="1:10" x14ac:dyDescent="0.25">
      <c r="A4296">
        <v>79</v>
      </c>
      <c r="B4296">
        <v>2018</v>
      </c>
      <c r="C4296" t="s">
        <v>34</v>
      </c>
      <c r="D4296" t="s">
        <v>49</v>
      </c>
      <c r="E4296" t="s">
        <v>35</v>
      </c>
      <c r="F4296">
        <v>5</v>
      </c>
      <c r="G4296" t="s">
        <v>38</v>
      </c>
      <c r="H4296" t="s">
        <v>46</v>
      </c>
      <c r="I4296" t="s">
        <v>37</v>
      </c>
      <c r="J4296">
        <v>1369.8</v>
      </c>
    </row>
    <row r="4297" spans="1:10" x14ac:dyDescent="0.25">
      <c r="A4297">
        <v>79</v>
      </c>
      <c r="B4297">
        <v>2018</v>
      </c>
      <c r="C4297" t="s">
        <v>34</v>
      </c>
      <c r="D4297" t="s">
        <v>49</v>
      </c>
      <c r="E4297" t="s">
        <v>35</v>
      </c>
      <c r="F4297">
        <v>6</v>
      </c>
      <c r="G4297" t="s">
        <v>45</v>
      </c>
      <c r="H4297" t="s">
        <v>46</v>
      </c>
      <c r="I4297" t="s">
        <v>51</v>
      </c>
      <c r="J4297">
        <v>1295.3</v>
      </c>
    </row>
    <row r="4298" spans="1:10" x14ac:dyDescent="0.25">
      <c r="A4298">
        <v>80</v>
      </c>
      <c r="B4298">
        <v>2017</v>
      </c>
      <c r="C4298" t="s">
        <v>34</v>
      </c>
      <c r="D4298" t="s">
        <v>48</v>
      </c>
      <c r="E4298" t="s">
        <v>35</v>
      </c>
      <c r="F4298">
        <v>1</v>
      </c>
      <c r="G4298" t="s">
        <v>45</v>
      </c>
      <c r="H4298" t="s">
        <v>46</v>
      </c>
      <c r="I4298" t="s">
        <v>37</v>
      </c>
      <c r="J4298">
        <v>956.5</v>
      </c>
    </row>
    <row r="4299" spans="1:10" x14ac:dyDescent="0.25">
      <c r="A4299">
        <v>80</v>
      </c>
      <c r="B4299">
        <v>2017</v>
      </c>
      <c r="C4299" t="s">
        <v>34</v>
      </c>
      <c r="D4299" t="s">
        <v>48</v>
      </c>
      <c r="E4299" t="s">
        <v>35</v>
      </c>
      <c r="F4299">
        <v>2</v>
      </c>
      <c r="G4299" t="s">
        <v>38</v>
      </c>
      <c r="H4299" t="s">
        <v>2</v>
      </c>
      <c r="I4299" t="s">
        <v>51</v>
      </c>
      <c r="J4299">
        <v>559.9</v>
      </c>
    </row>
    <row r="4300" spans="1:10" x14ac:dyDescent="0.25">
      <c r="A4300">
        <v>80</v>
      </c>
      <c r="B4300">
        <v>2017</v>
      </c>
      <c r="C4300" t="s">
        <v>34</v>
      </c>
      <c r="D4300" t="s">
        <v>48</v>
      </c>
      <c r="E4300" t="s">
        <v>35</v>
      </c>
      <c r="F4300">
        <v>3</v>
      </c>
      <c r="G4300" t="s">
        <v>45</v>
      </c>
      <c r="H4300" t="s">
        <v>2</v>
      </c>
      <c r="I4300" t="s">
        <v>37</v>
      </c>
      <c r="J4300">
        <v>527.4</v>
      </c>
    </row>
    <row r="4301" spans="1:10" x14ac:dyDescent="0.25">
      <c r="A4301">
        <v>80</v>
      </c>
      <c r="B4301">
        <v>2017</v>
      </c>
      <c r="C4301" t="s">
        <v>34</v>
      </c>
      <c r="D4301" t="s">
        <v>48</v>
      </c>
      <c r="E4301" t="s">
        <v>35</v>
      </c>
      <c r="F4301">
        <v>4</v>
      </c>
      <c r="G4301" t="s">
        <v>38</v>
      </c>
      <c r="H4301" t="s">
        <v>46</v>
      </c>
      <c r="I4301" t="s">
        <v>37</v>
      </c>
      <c r="J4301">
        <v>979.6</v>
      </c>
    </row>
    <row r="4302" spans="1:10" x14ac:dyDescent="0.25">
      <c r="A4302">
        <v>80</v>
      </c>
      <c r="B4302">
        <v>2017</v>
      </c>
      <c r="C4302" t="s">
        <v>34</v>
      </c>
      <c r="D4302" t="s">
        <v>48</v>
      </c>
      <c r="E4302" t="s">
        <v>35</v>
      </c>
      <c r="F4302">
        <v>5</v>
      </c>
      <c r="G4302" t="s">
        <v>38</v>
      </c>
      <c r="H4302" t="s">
        <v>2</v>
      </c>
      <c r="I4302" t="s">
        <v>51</v>
      </c>
      <c r="J4302">
        <v>677.2</v>
      </c>
    </row>
    <row r="4303" spans="1:10" x14ac:dyDescent="0.25">
      <c r="A4303">
        <v>80</v>
      </c>
      <c r="B4303">
        <v>2017</v>
      </c>
      <c r="C4303" t="s">
        <v>34</v>
      </c>
      <c r="D4303" t="s">
        <v>48</v>
      </c>
      <c r="E4303" t="s">
        <v>35</v>
      </c>
      <c r="F4303">
        <v>6</v>
      </c>
      <c r="G4303" t="s">
        <v>45</v>
      </c>
      <c r="H4303" t="s">
        <v>2</v>
      </c>
      <c r="I4303" t="s">
        <v>51</v>
      </c>
      <c r="J4303">
        <v>608.5</v>
      </c>
    </row>
    <row r="4304" spans="1:10" x14ac:dyDescent="0.25">
      <c r="A4304">
        <v>80</v>
      </c>
      <c r="B4304">
        <v>2017</v>
      </c>
      <c r="C4304" t="s">
        <v>34</v>
      </c>
      <c r="D4304" t="s">
        <v>49</v>
      </c>
      <c r="E4304" t="s">
        <v>35</v>
      </c>
      <c r="F4304">
        <v>1</v>
      </c>
      <c r="G4304" t="s">
        <v>38</v>
      </c>
      <c r="H4304" t="s">
        <v>2</v>
      </c>
      <c r="I4304" t="s">
        <v>37</v>
      </c>
      <c r="J4304">
        <v>728.3</v>
      </c>
    </row>
    <row r="4305" spans="1:10" x14ac:dyDescent="0.25">
      <c r="A4305">
        <v>80</v>
      </c>
      <c r="B4305">
        <v>2017</v>
      </c>
      <c r="C4305" t="s">
        <v>34</v>
      </c>
      <c r="D4305" t="s">
        <v>49</v>
      </c>
      <c r="E4305" t="s">
        <v>35</v>
      </c>
      <c r="F4305">
        <v>2</v>
      </c>
      <c r="G4305" t="s">
        <v>38</v>
      </c>
      <c r="H4305" t="s">
        <v>2</v>
      </c>
      <c r="I4305" t="s">
        <v>37</v>
      </c>
      <c r="J4305">
        <v>747.9</v>
      </c>
    </row>
    <row r="4306" spans="1:10" x14ac:dyDescent="0.25">
      <c r="A4306">
        <v>80</v>
      </c>
      <c r="B4306">
        <v>2017</v>
      </c>
      <c r="C4306" t="s">
        <v>34</v>
      </c>
      <c r="D4306" t="s">
        <v>49</v>
      </c>
      <c r="E4306" t="s">
        <v>35</v>
      </c>
      <c r="F4306">
        <v>3</v>
      </c>
      <c r="G4306" t="s">
        <v>45</v>
      </c>
      <c r="H4306" t="s">
        <v>2</v>
      </c>
      <c r="I4306" t="s">
        <v>51</v>
      </c>
      <c r="J4306">
        <v>668.4</v>
      </c>
    </row>
    <row r="4307" spans="1:10" x14ac:dyDescent="0.25">
      <c r="A4307">
        <v>80</v>
      </c>
      <c r="B4307">
        <v>2017</v>
      </c>
      <c r="C4307" t="s">
        <v>34</v>
      </c>
      <c r="D4307" t="s">
        <v>49</v>
      </c>
      <c r="E4307" t="s">
        <v>35</v>
      </c>
      <c r="F4307">
        <v>4</v>
      </c>
      <c r="G4307" t="s">
        <v>45</v>
      </c>
      <c r="H4307" t="s">
        <v>2</v>
      </c>
      <c r="I4307" t="s">
        <v>51</v>
      </c>
      <c r="J4307">
        <v>731.1</v>
      </c>
    </row>
    <row r="4308" spans="1:10" x14ac:dyDescent="0.25">
      <c r="A4308">
        <v>80</v>
      </c>
      <c r="B4308">
        <v>2017</v>
      </c>
      <c r="C4308" t="s">
        <v>34</v>
      </c>
      <c r="D4308" t="s">
        <v>49</v>
      </c>
      <c r="E4308" t="s">
        <v>35</v>
      </c>
      <c r="F4308">
        <v>5</v>
      </c>
      <c r="G4308" t="s">
        <v>45</v>
      </c>
      <c r="H4308" t="s">
        <v>46</v>
      </c>
      <c r="I4308" t="s">
        <v>37</v>
      </c>
      <c r="J4308">
        <v>1127.8</v>
      </c>
    </row>
    <row r="4309" spans="1:10" x14ac:dyDescent="0.25">
      <c r="A4309">
        <v>80</v>
      </c>
      <c r="B4309">
        <v>2017</v>
      </c>
      <c r="C4309" t="s">
        <v>34</v>
      </c>
      <c r="D4309" t="s">
        <v>49</v>
      </c>
      <c r="E4309" t="s">
        <v>35</v>
      </c>
      <c r="F4309">
        <v>6</v>
      </c>
      <c r="G4309" t="s">
        <v>45</v>
      </c>
      <c r="H4309" t="s">
        <v>46</v>
      </c>
      <c r="I4309" t="s">
        <v>37</v>
      </c>
      <c r="J4309">
        <v>1037.8</v>
      </c>
    </row>
    <row r="4310" spans="1:10" x14ac:dyDescent="0.25">
      <c r="A4310">
        <v>80</v>
      </c>
      <c r="B4310">
        <v>2018</v>
      </c>
      <c r="C4310" t="s">
        <v>34</v>
      </c>
      <c r="D4310" t="s">
        <v>48</v>
      </c>
      <c r="E4310" t="s">
        <v>35</v>
      </c>
      <c r="F4310">
        <v>1</v>
      </c>
      <c r="G4310" t="s">
        <v>38</v>
      </c>
      <c r="H4310" t="s">
        <v>2</v>
      </c>
      <c r="I4310" t="s">
        <v>51</v>
      </c>
      <c r="J4310">
        <v>850.7</v>
      </c>
    </row>
    <row r="4311" spans="1:10" x14ac:dyDescent="0.25">
      <c r="A4311">
        <v>80</v>
      </c>
      <c r="B4311">
        <v>2018</v>
      </c>
      <c r="C4311" t="s">
        <v>34</v>
      </c>
      <c r="D4311" t="s">
        <v>48</v>
      </c>
      <c r="E4311" t="s">
        <v>35</v>
      </c>
      <c r="F4311">
        <v>2</v>
      </c>
      <c r="G4311" t="s">
        <v>38</v>
      </c>
      <c r="H4311" t="s">
        <v>46</v>
      </c>
      <c r="I4311" t="s">
        <v>37</v>
      </c>
      <c r="J4311">
        <v>1331.7</v>
      </c>
    </row>
    <row r="4312" spans="1:10" x14ac:dyDescent="0.25">
      <c r="A4312">
        <v>80</v>
      </c>
      <c r="B4312">
        <v>2018</v>
      </c>
      <c r="C4312" t="s">
        <v>34</v>
      </c>
      <c r="D4312" t="s">
        <v>48</v>
      </c>
      <c r="E4312" t="s">
        <v>35</v>
      </c>
      <c r="F4312">
        <v>3</v>
      </c>
      <c r="G4312" t="s">
        <v>45</v>
      </c>
      <c r="H4312" t="s">
        <v>2</v>
      </c>
      <c r="I4312" t="s">
        <v>51</v>
      </c>
      <c r="J4312">
        <v>859.9</v>
      </c>
    </row>
    <row r="4313" spans="1:10" x14ac:dyDescent="0.25">
      <c r="A4313">
        <v>80</v>
      </c>
      <c r="B4313">
        <v>2018</v>
      </c>
      <c r="C4313" t="s">
        <v>34</v>
      </c>
      <c r="D4313" t="s">
        <v>48</v>
      </c>
      <c r="E4313" t="s">
        <v>35</v>
      </c>
      <c r="F4313">
        <v>4</v>
      </c>
      <c r="G4313" t="s">
        <v>38</v>
      </c>
      <c r="H4313" t="s">
        <v>2</v>
      </c>
      <c r="I4313" t="s">
        <v>37</v>
      </c>
      <c r="J4313">
        <v>845.8</v>
      </c>
    </row>
    <row r="4314" spans="1:10" x14ac:dyDescent="0.25">
      <c r="A4314">
        <v>80</v>
      </c>
      <c r="B4314">
        <v>2018</v>
      </c>
      <c r="C4314" t="s">
        <v>34</v>
      </c>
      <c r="D4314" t="s">
        <v>48</v>
      </c>
      <c r="E4314" t="s">
        <v>35</v>
      </c>
      <c r="F4314">
        <v>5</v>
      </c>
      <c r="G4314" t="s">
        <v>45</v>
      </c>
      <c r="H4314" t="s">
        <v>2</v>
      </c>
      <c r="I4314" t="s">
        <v>51</v>
      </c>
      <c r="J4314">
        <v>769.7</v>
      </c>
    </row>
    <row r="4315" spans="1:10" x14ac:dyDescent="0.25">
      <c r="A4315">
        <v>80</v>
      </c>
      <c r="B4315">
        <v>2018</v>
      </c>
      <c r="C4315" t="s">
        <v>34</v>
      </c>
      <c r="D4315" t="s">
        <v>48</v>
      </c>
      <c r="E4315" t="s">
        <v>35</v>
      </c>
      <c r="F4315">
        <v>6</v>
      </c>
      <c r="G4315" t="s">
        <v>45</v>
      </c>
      <c r="H4315" t="s">
        <v>2</v>
      </c>
      <c r="I4315" t="s">
        <v>37</v>
      </c>
      <c r="J4315">
        <v>627.1</v>
      </c>
    </row>
    <row r="4316" spans="1:10" x14ac:dyDescent="0.25">
      <c r="A4316">
        <v>80</v>
      </c>
      <c r="B4316">
        <v>2018</v>
      </c>
      <c r="C4316" t="s">
        <v>34</v>
      </c>
      <c r="D4316" t="s">
        <v>49</v>
      </c>
      <c r="E4316" t="s">
        <v>35</v>
      </c>
      <c r="F4316">
        <v>1</v>
      </c>
      <c r="G4316" t="s">
        <v>38</v>
      </c>
      <c r="H4316" t="s">
        <v>2</v>
      </c>
      <c r="I4316" t="s">
        <v>37</v>
      </c>
      <c r="J4316">
        <v>1027.5999999999999</v>
      </c>
    </row>
    <row r="4317" spans="1:10" x14ac:dyDescent="0.25">
      <c r="A4317">
        <v>80</v>
      </c>
      <c r="B4317">
        <v>2018</v>
      </c>
      <c r="C4317" t="s">
        <v>34</v>
      </c>
      <c r="D4317" t="s">
        <v>49</v>
      </c>
      <c r="E4317" t="s">
        <v>35</v>
      </c>
      <c r="F4317">
        <v>2</v>
      </c>
      <c r="G4317" t="s">
        <v>45</v>
      </c>
      <c r="H4317" t="s">
        <v>46</v>
      </c>
      <c r="I4317" t="s">
        <v>51</v>
      </c>
      <c r="J4317">
        <v>1301.4000000000001</v>
      </c>
    </row>
    <row r="4318" spans="1:10" x14ac:dyDescent="0.25">
      <c r="A4318">
        <v>80</v>
      </c>
      <c r="B4318">
        <v>2018</v>
      </c>
      <c r="C4318" t="s">
        <v>34</v>
      </c>
      <c r="D4318" t="s">
        <v>49</v>
      </c>
      <c r="E4318" t="s">
        <v>35</v>
      </c>
      <c r="F4318">
        <v>3</v>
      </c>
      <c r="G4318" t="s">
        <v>45</v>
      </c>
      <c r="H4318" t="s">
        <v>2</v>
      </c>
      <c r="I4318" t="s">
        <v>37</v>
      </c>
      <c r="J4318">
        <v>922.6</v>
      </c>
    </row>
    <row r="4319" spans="1:10" x14ac:dyDescent="0.25">
      <c r="A4319">
        <v>80</v>
      </c>
      <c r="B4319">
        <v>2018</v>
      </c>
      <c r="C4319" t="s">
        <v>34</v>
      </c>
      <c r="D4319" t="s">
        <v>49</v>
      </c>
      <c r="E4319" t="s">
        <v>35</v>
      </c>
      <c r="F4319">
        <v>4</v>
      </c>
      <c r="G4319" t="s">
        <v>38</v>
      </c>
      <c r="H4319" t="s">
        <v>2</v>
      </c>
      <c r="I4319" t="s">
        <v>51</v>
      </c>
      <c r="J4319">
        <v>924.4</v>
      </c>
    </row>
    <row r="4320" spans="1:10" x14ac:dyDescent="0.25">
      <c r="A4320">
        <v>80</v>
      </c>
      <c r="B4320">
        <v>2018</v>
      </c>
      <c r="C4320" t="s">
        <v>34</v>
      </c>
      <c r="D4320" t="s">
        <v>49</v>
      </c>
      <c r="E4320" t="s">
        <v>35</v>
      </c>
      <c r="F4320">
        <v>5</v>
      </c>
      <c r="G4320" t="s">
        <v>45</v>
      </c>
      <c r="H4320" t="s">
        <v>2</v>
      </c>
      <c r="I4320" t="s">
        <v>37</v>
      </c>
      <c r="J4320">
        <v>855.6</v>
      </c>
    </row>
    <row r="4321" spans="1:10" x14ac:dyDescent="0.25">
      <c r="A4321">
        <v>80</v>
      </c>
      <c r="B4321">
        <v>2018</v>
      </c>
      <c r="C4321" t="s">
        <v>34</v>
      </c>
      <c r="D4321" t="s">
        <v>49</v>
      </c>
      <c r="E4321" t="s">
        <v>35</v>
      </c>
      <c r="F4321">
        <v>6</v>
      </c>
      <c r="G4321" t="s">
        <v>45</v>
      </c>
      <c r="H4321" t="s">
        <v>2</v>
      </c>
      <c r="I4321" t="s">
        <v>51</v>
      </c>
      <c r="J4321">
        <v>1053.3</v>
      </c>
    </row>
    <row r="4322" spans="1:10" x14ac:dyDescent="0.25">
      <c r="A4322">
        <v>81</v>
      </c>
      <c r="B4322">
        <v>2017</v>
      </c>
      <c r="C4322" t="s">
        <v>34</v>
      </c>
      <c r="D4322" t="s">
        <v>48</v>
      </c>
      <c r="E4322" t="s">
        <v>35</v>
      </c>
      <c r="F4322">
        <v>1</v>
      </c>
      <c r="G4322" t="s">
        <v>45</v>
      </c>
      <c r="H4322" t="s">
        <v>46</v>
      </c>
      <c r="I4322" t="s">
        <v>51</v>
      </c>
      <c r="J4322">
        <v>967.2</v>
      </c>
    </row>
    <row r="4323" spans="1:10" x14ac:dyDescent="0.25">
      <c r="A4323">
        <v>81</v>
      </c>
      <c r="B4323">
        <v>2017</v>
      </c>
      <c r="C4323" t="s">
        <v>34</v>
      </c>
      <c r="D4323" t="s">
        <v>48</v>
      </c>
      <c r="E4323" t="s">
        <v>35</v>
      </c>
      <c r="F4323">
        <v>2</v>
      </c>
      <c r="G4323" t="s">
        <v>45</v>
      </c>
      <c r="H4323" t="s">
        <v>2</v>
      </c>
      <c r="I4323" t="s">
        <v>37</v>
      </c>
      <c r="J4323">
        <v>687.1</v>
      </c>
    </row>
    <row r="4324" spans="1:10" x14ac:dyDescent="0.25">
      <c r="A4324">
        <v>81</v>
      </c>
      <c r="B4324">
        <v>2017</v>
      </c>
      <c r="C4324" t="s">
        <v>34</v>
      </c>
      <c r="D4324" t="s">
        <v>48</v>
      </c>
      <c r="E4324" t="s">
        <v>35</v>
      </c>
      <c r="F4324">
        <v>3</v>
      </c>
      <c r="G4324" t="s">
        <v>45</v>
      </c>
      <c r="H4324" t="s">
        <v>46</v>
      </c>
      <c r="I4324" t="s">
        <v>51</v>
      </c>
      <c r="J4324">
        <v>916</v>
      </c>
    </row>
    <row r="4325" spans="1:10" x14ac:dyDescent="0.25">
      <c r="A4325">
        <v>81</v>
      </c>
      <c r="B4325">
        <v>2017</v>
      </c>
      <c r="C4325" t="s">
        <v>34</v>
      </c>
      <c r="D4325" t="s">
        <v>48</v>
      </c>
      <c r="E4325" t="s">
        <v>35</v>
      </c>
      <c r="F4325">
        <v>4</v>
      </c>
      <c r="G4325" t="s">
        <v>45</v>
      </c>
      <c r="H4325" t="s">
        <v>2</v>
      </c>
      <c r="I4325" t="s">
        <v>37</v>
      </c>
      <c r="J4325">
        <v>673.5</v>
      </c>
    </row>
    <row r="4326" spans="1:10" x14ac:dyDescent="0.25">
      <c r="A4326">
        <v>81</v>
      </c>
      <c r="B4326">
        <v>2017</v>
      </c>
      <c r="C4326" t="s">
        <v>34</v>
      </c>
      <c r="D4326" t="s">
        <v>48</v>
      </c>
      <c r="E4326" t="s">
        <v>35</v>
      </c>
      <c r="F4326">
        <v>5</v>
      </c>
      <c r="G4326" t="s">
        <v>38</v>
      </c>
      <c r="H4326" t="s">
        <v>46</v>
      </c>
      <c r="I4326" t="s">
        <v>51</v>
      </c>
      <c r="J4326">
        <v>997</v>
      </c>
    </row>
    <row r="4327" spans="1:10" x14ac:dyDescent="0.25">
      <c r="A4327">
        <v>81</v>
      </c>
      <c r="B4327">
        <v>2017</v>
      </c>
      <c r="C4327" t="s">
        <v>34</v>
      </c>
      <c r="D4327" t="s">
        <v>48</v>
      </c>
      <c r="E4327" t="s">
        <v>35</v>
      </c>
      <c r="F4327">
        <v>6</v>
      </c>
      <c r="G4327" t="s">
        <v>45</v>
      </c>
      <c r="H4327" t="s">
        <v>46</v>
      </c>
      <c r="I4327" t="s">
        <v>51</v>
      </c>
      <c r="J4327">
        <v>892.9</v>
      </c>
    </row>
    <row r="4328" spans="1:10" x14ac:dyDescent="0.25">
      <c r="A4328">
        <v>81</v>
      </c>
      <c r="B4328">
        <v>2017</v>
      </c>
      <c r="C4328" t="s">
        <v>34</v>
      </c>
      <c r="D4328" t="s">
        <v>49</v>
      </c>
      <c r="E4328" t="s">
        <v>35</v>
      </c>
      <c r="F4328">
        <v>1</v>
      </c>
      <c r="G4328" t="s">
        <v>45</v>
      </c>
      <c r="H4328" t="s">
        <v>46</v>
      </c>
      <c r="I4328" t="s">
        <v>51</v>
      </c>
      <c r="J4328">
        <v>1021.2</v>
      </c>
    </row>
    <row r="4329" spans="1:10" x14ac:dyDescent="0.25">
      <c r="A4329">
        <v>81</v>
      </c>
      <c r="B4329">
        <v>2017</v>
      </c>
      <c r="C4329" t="s">
        <v>34</v>
      </c>
      <c r="D4329" t="s">
        <v>49</v>
      </c>
      <c r="E4329" t="s">
        <v>35</v>
      </c>
      <c r="F4329">
        <v>2</v>
      </c>
      <c r="G4329" t="s">
        <v>38</v>
      </c>
      <c r="H4329" t="s">
        <v>46</v>
      </c>
      <c r="I4329" t="s">
        <v>51</v>
      </c>
      <c r="J4329">
        <v>945.9</v>
      </c>
    </row>
    <row r="4330" spans="1:10" x14ac:dyDescent="0.25">
      <c r="A4330">
        <v>81</v>
      </c>
      <c r="B4330">
        <v>2017</v>
      </c>
      <c r="C4330" t="s">
        <v>34</v>
      </c>
      <c r="D4330" t="s">
        <v>49</v>
      </c>
      <c r="E4330" t="s">
        <v>35</v>
      </c>
      <c r="F4330">
        <v>3</v>
      </c>
      <c r="G4330" t="s">
        <v>38</v>
      </c>
      <c r="H4330" t="s">
        <v>46</v>
      </c>
      <c r="I4330" t="s">
        <v>37</v>
      </c>
      <c r="J4330">
        <v>1067.3</v>
      </c>
    </row>
    <row r="4331" spans="1:10" x14ac:dyDescent="0.25">
      <c r="A4331">
        <v>81</v>
      </c>
      <c r="B4331">
        <v>2017</v>
      </c>
      <c r="C4331" t="s">
        <v>34</v>
      </c>
      <c r="D4331" t="s">
        <v>49</v>
      </c>
      <c r="E4331" t="s">
        <v>35</v>
      </c>
      <c r="F4331">
        <v>4</v>
      </c>
      <c r="G4331" t="s">
        <v>45</v>
      </c>
      <c r="H4331" t="s">
        <v>46</v>
      </c>
      <c r="I4331" t="s">
        <v>51</v>
      </c>
      <c r="J4331">
        <v>1161</v>
      </c>
    </row>
    <row r="4332" spans="1:10" x14ac:dyDescent="0.25">
      <c r="A4332">
        <v>81</v>
      </c>
      <c r="B4332">
        <v>2017</v>
      </c>
      <c r="C4332" t="s">
        <v>34</v>
      </c>
      <c r="D4332" t="s">
        <v>49</v>
      </c>
      <c r="E4332" t="s">
        <v>35</v>
      </c>
      <c r="F4332">
        <v>5</v>
      </c>
      <c r="G4332" t="s">
        <v>38</v>
      </c>
      <c r="H4332" t="s">
        <v>2</v>
      </c>
      <c r="I4332" t="s">
        <v>51</v>
      </c>
      <c r="J4332">
        <v>637.6</v>
      </c>
    </row>
    <row r="4333" spans="1:10" x14ac:dyDescent="0.25">
      <c r="A4333">
        <v>81</v>
      </c>
      <c r="B4333">
        <v>2017</v>
      </c>
      <c r="C4333" t="s">
        <v>34</v>
      </c>
      <c r="D4333" t="s">
        <v>49</v>
      </c>
      <c r="E4333" t="s">
        <v>35</v>
      </c>
      <c r="F4333">
        <v>6</v>
      </c>
      <c r="G4333" t="s">
        <v>38</v>
      </c>
      <c r="H4333" t="s">
        <v>2</v>
      </c>
      <c r="I4333" t="s">
        <v>51</v>
      </c>
      <c r="J4333">
        <v>744</v>
      </c>
    </row>
    <row r="4334" spans="1:10" x14ac:dyDescent="0.25">
      <c r="A4334">
        <v>81</v>
      </c>
      <c r="B4334">
        <v>2018</v>
      </c>
      <c r="C4334" t="s">
        <v>34</v>
      </c>
      <c r="D4334" t="s">
        <v>48</v>
      </c>
      <c r="E4334" t="s">
        <v>35</v>
      </c>
      <c r="F4334">
        <v>1</v>
      </c>
      <c r="G4334" t="s">
        <v>45</v>
      </c>
      <c r="H4334" t="s">
        <v>46</v>
      </c>
      <c r="I4334" t="s">
        <v>37</v>
      </c>
      <c r="J4334">
        <v>1176.7</v>
      </c>
    </row>
    <row r="4335" spans="1:10" x14ac:dyDescent="0.25">
      <c r="A4335">
        <v>81</v>
      </c>
      <c r="B4335">
        <v>2018</v>
      </c>
      <c r="C4335" t="s">
        <v>34</v>
      </c>
      <c r="D4335" t="s">
        <v>48</v>
      </c>
      <c r="E4335" t="s">
        <v>35</v>
      </c>
      <c r="F4335">
        <v>2</v>
      </c>
      <c r="G4335" t="s">
        <v>45</v>
      </c>
      <c r="H4335" t="s">
        <v>46</v>
      </c>
      <c r="I4335" t="s">
        <v>37</v>
      </c>
      <c r="J4335">
        <v>1274.5</v>
      </c>
    </row>
    <row r="4336" spans="1:10" x14ac:dyDescent="0.25">
      <c r="A4336">
        <v>81</v>
      </c>
      <c r="B4336">
        <v>2018</v>
      </c>
      <c r="C4336" t="s">
        <v>34</v>
      </c>
      <c r="D4336" t="s">
        <v>48</v>
      </c>
      <c r="E4336" t="s">
        <v>35</v>
      </c>
      <c r="F4336">
        <v>3</v>
      </c>
      <c r="G4336" t="s">
        <v>38</v>
      </c>
      <c r="H4336" t="s">
        <v>46</v>
      </c>
      <c r="I4336" t="s">
        <v>51</v>
      </c>
      <c r="J4336">
        <v>1186.3</v>
      </c>
    </row>
    <row r="4337" spans="1:10" x14ac:dyDescent="0.25">
      <c r="A4337">
        <v>81</v>
      </c>
      <c r="B4337">
        <v>2018</v>
      </c>
      <c r="C4337" t="s">
        <v>34</v>
      </c>
      <c r="D4337" t="s">
        <v>48</v>
      </c>
      <c r="E4337" t="s">
        <v>35</v>
      </c>
      <c r="F4337">
        <v>4</v>
      </c>
      <c r="G4337" t="s">
        <v>45</v>
      </c>
      <c r="H4337" t="s">
        <v>2</v>
      </c>
      <c r="I4337" t="s">
        <v>37</v>
      </c>
      <c r="J4337">
        <v>777.5</v>
      </c>
    </row>
    <row r="4338" spans="1:10" x14ac:dyDescent="0.25">
      <c r="A4338">
        <v>81</v>
      </c>
      <c r="B4338">
        <v>2018</v>
      </c>
      <c r="C4338" t="s">
        <v>34</v>
      </c>
      <c r="D4338" t="s">
        <v>48</v>
      </c>
      <c r="E4338" t="s">
        <v>35</v>
      </c>
      <c r="F4338">
        <v>5</v>
      </c>
      <c r="G4338" t="s">
        <v>38</v>
      </c>
      <c r="H4338" t="s">
        <v>46</v>
      </c>
      <c r="I4338" t="s">
        <v>51</v>
      </c>
      <c r="J4338">
        <v>1176.4000000000001</v>
      </c>
    </row>
    <row r="4339" spans="1:10" x14ac:dyDescent="0.25">
      <c r="A4339">
        <v>81</v>
      </c>
      <c r="B4339">
        <v>2018</v>
      </c>
      <c r="C4339" t="s">
        <v>34</v>
      </c>
      <c r="D4339" t="s">
        <v>48</v>
      </c>
      <c r="E4339" t="s">
        <v>35</v>
      </c>
      <c r="F4339">
        <v>6</v>
      </c>
      <c r="G4339" t="s">
        <v>38</v>
      </c>
      <c r="H4339" t="s">
        <v>46</v>
      </c>
      <c r="I4339" t="s">
        <v>51</v>
      </c>
      <c r="J4339">
        <v>1157.5999999999999</v>
      </c>
    </row>
    <row r="4340" spans="1:10" x14ac:dyDescent="0.25">
      <c r="A4340">
        <v>81</v>
      </c>
      <c r="B4340">
        <v>2018</v>
      </c>
      <c r="C4340" t="s">
        <v>34</v>
      </c>
      <c r="D4340" t="s">
        <v>49</v>
      </c>
      <c r="E4340" t="s">
        <v>35</v>
      </c>
      <c r="F4340">
        <v>1</v>
      </c>
      <c r="G4340" t="s">
        <v>45</v>
      </c>
      <c r="H4340" t="s">
        <v>2</v>
      </c>
      <c r="I4340" t="s">
        <v>37</v>
      </c>
      <c r="J4340">
        <v>837.2</v>
      </c>
    </row>
    <row r="4341" spans="1:10" x14ac:dyDescent="0.25">
      <c r="A4341">
        <v>81</v>
      </c>
      <c r="B4341">
        <v>2018</v>
      </c>
      <c r="C4341" t="s">
        <v>34</v>
      </c>
      <c r="D4341" t="s">
        <v>49</v>
      </c>
      <c r="E4341" t="s">
        <v>35</v>
      </c>
      <c r="F4341">
        <v>2</v>
      </c>
      <c r="G4341" t="s">
        <v>38</v>
      </c>
      <c r="H4341" t="s">
        <v>46</v>
      </c>
      <c r="I4341" t="s">
        <v>37</v>
      </c>
      <c r="J4341">
        <v>1337.9</v>
      </c>
    </row>
    <row r="4342" spans="1:10" x14ac:dyDescent="0.25">
      <c r="A4342">
        <v>81</v>
      </c>
      <c r="B4342">
        <v>2018</v>
      </c>
      <c r="C4342" t="s">
        <v>34</v>
      </c>
      <c r="D4342" t="s">
        <v>49</v>
      </c>
      <c r="E4342" t="s">
        <v>35</v>
      </c>
      <c r="F4342">
        <v>3</v>
      </c>
      <c r="G4342" t="s">
        <v>45</v>
      </c>
      <c r="H4342" t="s">
        <v>2</v>
      </c>
      <c r="I4342" t="s">
        <v>37</v>
      </c>
      <c r="J4342">
        <v>867.3</v>
      </c>
    </row>
    <row r="4343" spans="1:10" x14ac:dyDescent="0.25">
      <c r="A4343">
        <v>81</v>
      </c>
      <c r="B4343">
        <v>2018</v>
      </c>
      <c r="C4343" t="s">
        <v>34</v>
      </c>
      <c r="D4343" t="s">
        <v>49</v>
      </c>
      <c r="E4343" t="s">
        <v>35</v>
      </c>
      <c r="F4343">
        <v>4</v>
      </c>
      <c r="G4343" t="s">
        <v>45</v>
      </c>
      <c r="H4343" t="s">
        <v>2</v>
      </c>
      <c r="I4343" t="s">
        <v>37</v>
      </c>
      <c r="J4343">
        <v>890.1</v>
      </c>
    </row>
    <row r="4344" spans="1:10" x14ac:dyDescent="0.25">
      <c r="A4344">
        <v>81</v>
      </c>
      <c r="B4344">
        <v>2018</v>
      </c>
      <c r="C4344" t="s">
        <v>34</v>
      </c>
      <c r="D4344" t="s">
        <v>49</v>
      </c>
      <c r="E4344" t="s">
        <v>35</v>
      </c>
      <c r="F4344">
        <v>5</v>
      </c>
      <c r="G4344" t="s">
        <v>45</v>
      </c>
      <c r="H4344" t="s">
        <v>2</v>
      </c>
      <c r="I4344" t="s">
        <v>51</v>
      </c>
      <c r="J4344">
        <v>822.7</v>
      </c>
    </row>
    <row r="4345" spans="1:10" x14ac:dyDescent="0.25">
      <c r="A4345">
        <v>81</v>
      </c>
      <c r="B4345">
        <v>2018</v>
      </c>
      <c r="C4345" t="s">
        <v>34</v>
      </c>
      <c r="D4345" t="s">
        <v>49</v>
      </c>
      <c r="E4345" t="s">
        <v>35</v>
      </c>
      <c r="F4345">
        <v>6</v>
      </c>
      <c r="G4345" t="s">
        <v>45</v>
      </c>
      <c r="H4345" t="s">
        <v>2</v>
      </c>
      <c r="I4345" t="s">
        <v>37</v>
      </c>
      <c r="J4345">
        <v>918.4</v>
      </c>
    </row>
    <row r="4346" spans="1:10" x14ac:dyDescent="0.25">
      <c r="A4346">
        <v>82</v>
      </c>
      <c r="B4346">
        <v>2017</v>
      </c>
      <c r="C4346" t="s">
        <v>34</v>
      </c>
      <c r="D4346" t="s">
        <v>48</v>
      </c>
      <c r="E4346" t="s">
        <v>35</v>
      </c>
      <c r="F4346">
        <v>1</v>
      </c>
      <c r="G4346" t="s">
        <v>38</v>
      </c>
      <c r="H4346" t="s">
        <v>2</v>
      </c>
      <c r="I4346" t="s">
        <v>51</v>
      </c>
      <c r="J4346">
        <v>599.4</v>
      </c>
    </row>
    <row r="4347" spans="1:10" x14ac:dyDescent="0.25">
      <c r="A4347">
        <v>82</v>
      </c>
      <c r="B4347">
        <v>2017</v>
      </c>
      <c r="C4347" t="s">
        <v>34</v>
      </c>
      <c r="D4347" t="s">
        <v>48</v>
      </c>
      <c r="E4347" t="s">
        <v>35</v>
      </c>
      <c r="F4347">
        <v>2</v>
      </c>
      <c r="G4347" t="s">
        <v>38</v>
      </c>
      <c r="H4347" t="s">
        <v>46</v>
      </c>
      <c r="I4347" t="s">
        <v>37</v>
      </c>
      <c r="J4347">
        <v>1092.3</v>
      </c>
    </row>
    <row r="4348" spans="1:10" x14ac:dyDescent="0.25">
      <c r="A4348">
        <v>82</v>
      </c>
      <c r="B4348">
        <v>2017</v>
      </c>
      <c r="C4348" t="s">
        <v>34</v>
      </c>
      <c r="D4348" t="s">
        <v>48</v>
      </c>
      <c r="E4348" t="s">
        <v>35</v>
      </c>
      <c r="F4348">
        <v>3</v>
      </c>
      <c r="G4348" t="s">
        <v>38</v>
      </c>
      <c r="H4348" t="s">
        <v>46</v>
      </c>
      <c r="I4348" t="s">
        <v>37</v>
      </c>
      <c r="J4348">
        <v>924.7</v>
      </c>
    </row>
    <row r="4349" spans="1:10" x14ac:dyDescent="0.25">
      <c r="A4349">
        <v>82</v>
      </c>
      <c r="B4349">
        <v>2017</v>
      </c>
      <c r="C4349" t="s">
        <v>34</v>
      </c>
      <c r="D4349" t="s">
        <v>48</v>
      </c>
      <c r="E4349" t="s">
        <v>35</v>
      </c>
      <c r="F4349">
        <v>4</v>
      </c>
      <c r="G4349" t="s">
        <v>45</v>
      </c>
      <c r="H4349" t="s">
        <v>46</v>
      </c>
      <c r="I4349" t="s">
        <v>37</v>
      </c>
      <c r="J4349">
        <v>957.1</v>
      </c>
    </row>
    <row r="4350" spans="1:10" x14ac:dyDescent="0.25">
      <c r="A4350">
        <v>82</v>
      </c>
      <c r="B4350">
        <v>2017</v>
      </c>
      <c r="C4350" t="s">
        <v>34</v>
      </c>
      <c r="D4350" t="s">
        <v>48</v>
      </c>
      <c r="E4350" t="s">
        <v>35</v>
      </c>
      <c r="F4350">
        <v>5</v>
      </c>
      <c r="G4350" t="s">
        <v>38</v>
      </c>
      <c r="H4350" t="s">
        <v>46</v>
      </c>
      <c r="I4350" t="s">
        <v>37</v>
      </c>
      <c r="J4350">
        <v>976.4</v>
      </c>
    </row>
    <row r="4351" spans="1:10" x14ac:dyDescent="0.25">
      <c r="A4351">
        <v>82</v>
      </c>
      <c r="B4351">
        <v>2017</v>
      </c>
      <c r="C4351" t="s">
        <v>34</v>
      </c>
      <c r="D4351" t="s">
        <v>48</v>
      </c>
      <c r="E4351" t="s">
        <v>35</v>
      </c>
      <c r="F4351">
        <v>6</v>
      </c>
      <c r="G4351" t="s">
        <v>38</v>
      </c>
      <c r="H4351" t="s">
        <v>2</v>
      </c>
      <c r="I4351" t="s">
        <v>51</v>
      </c>
      <c r="J4351">
        <v>587.1</v>
      </c>
    </row>
    <row r="4352" spans="1:10" x14ac:dyDescent="0.25">
      <c r="A4352">
        <v>82</v>
      </c>
      <c r="B4352">
        <v>2017</v>
      </c>
      <c r="C4352" t="s">
        <v>34</v>
      </c>
      <c r="D4352" t="s">
        <v>49</v>
      </c>
      <c r="E4352" t="s">
        <v>35</v>
      </c>
      <c r="F4352">
        <v>1</v>
      </c>
      <c r="G4352" t="s">
        <v>38</v>
      </c>
      <c r="H4352" t="s">
        <v>46</v>
      </c>
      <c r="I4352" t="s">
        <v>37</v>
      </c>
      <c r="J4352">
        <v>1070.9000000000001</v>
      </c>
    </row>
    <row r="4353" spans="1:10" x14ac:dyDescent="0.25">
      <c r="A4353">
        <v>82</v>
      </c>
      <c r="B4353">
        <v>2017</v>
      </c>
      <c r="C4353" t="s">
        <v>34</v>
      </c>
      <c r="D4353" t="s">
        <v>49</v>
      </c>
      <c r="E4353" t="s">
        <v>35</v>
      </c>
      <c r="F4353">
        <v>2</v>
      </c>
      <c r="G4353" t="s">
        <v>45</v>
      </c>
      <c r="H4353" t="s">
        <v>2</v>
      </c>
      <c r="I4353" t="s">
        <v>37</v>
      </c>
      <c r="J4353">
        <v>635.6</v>
      </c>
    </row>
    <row r="4354" spans="1:10" x14ac:dyDescent="0.25">
      <c r="A4354">
        <v>82</v>
      </c>
      <c r="B4354">
        <v>2017</v>
      </c>
      <c r="C4354" t="s">
        <v>34</v>
      </c>
      <c r="D4354" t="s">
        <v>49</v>
      </c>
      <c r="E4354" t="s">
        <v>35</v>
      </c>
      <c r="F4354">
        <v>3</v>
      </c>
      <c r="G4354" t="s">
        <v>38</v>
      </c>
      <c r="H4354" t="s">
        <v>46</v>
      </c>
      <c r="I4354" t="s">
        <v>37</v>
      </c>
      <c r="J4354">
        <v>1144.5999999999999</v>
      </c>
    </row>
    <row r="4355" spans="1:10" x14ac:dyDescent="0.25">
      <c r="A4355">
        <v>82</v>
      </c>
      <c r="B4355">
        <v>2017</v>
      </c>
      <c r="C4355" t="s">
        <v>34</v>
      </c>
      <c r="D4355" t="s">
        <v>49</v>
      </c>
      <c r="E4355" t="s">
        <v>35</v>
      </c>
      <c r="F4355">
        <v>4</v>
      </c>
      <c r="G4355" t="s">
        <v>45</v>
      </c>
      <c r="H4355" t="s">
        <v>2</v>
      </c>
      <c r="I4355" t="s">
        <v>51</v>
      </c>
      <c r="J4355">
        <v>618.1</v>
      </c>
    </row>
    <row r="4356" spans="1:10" x14ac:dyDescent="0.25">
      <c r="A4356">
        <v>82</v>
      </c>
      <c r="B4356">
        <v>2017</v>
      </c>
      <c r="C4356" t="s">
        <v>34</v>
      </c>
      <c r="D4356" t="s">
        <v>49</v>
      </c>
      <c r="E4356" t="s">
        <v>35</v>
      </c>
      <c r="F4356">
        <v>5</v>
      </c>
      <c r="G4356" t="s">
        <v>38</v>
      </c>
      <c r="H4356" t="s">
        <v>2</v>
      </c>
      <c r="I4356" t="s">
        <v>37</v>
      </c>
      <c r="J4356">
        <v>605.5</v>
      </c>
    </row>
    <row r="4357" spans="1:10" x14ac:dyDescent="0.25">
      <c r="A4357">
        <v>82</v>
      </c>
      <c r="B4357">
        <v>2017</v>
      </c>
      <c r="C4357" t="s">
        <v>34</v>
      </c>
      <c r="D4357" t="s">
        <v>49</v>
      </c>
      <c r="E4357" t="s">
        <v>35</v>
      </c>
      <c r="F4357">
        <v>6</v>
      </c>
      <c r="G4357" t="s">
        <v>45</v>
      </c>
      <c r="H4357" t="s">
        <v>2</v>
      </c>
      <c r="I4357" t="s">
        <v>51</v>
      </c>
      <c r="J4357">
        <v>551.1</v>
      </c>
    </row>
    <row r="4358" spans="1:10" x14ac:dyDescent="0.25">
      <c r="A4358">
        <v>82</v>
      </c>
      <c r="B4358">
        <v>2018</v>
      </c>
      <c r="C4358" t="s">
        <v>34</v>
      </c>
      <c r="D4358" t="s">
        <v>48</v>
      </c>
      <c r="E4358" t="s">
        <v>35</v>
      </c>
      <c r="F4358">
        <v>1</v>
      </c>
      <c r="G4358" t="s">
        <v>45</v>
      </c>
      <c r="H4358" t="s">
        <v>46</v>
      </c>
      <c r="I4358" t="s">
        <v>51</v>
      </c>
      <c r="J4358">
        <v>1208.2</v>
      </c>
    </row>
    <row r="4359" spans="1:10" x14ac:dyDescent="0.25">
      <c r="A4359">
        <v>82</v>
      </c>
      <c r="B4359">
        <v>2018</v>
      </c>
      <c r="C4359" t="s">
        <v>34</v>
      </c>
      <c r="D4359" t="s">
        <v>48</v>
      </c>
      <c r="E4359" t="s">
        <v>35</v>
      </c>
      <c r="F4359">
        <v>2</v>
      </c>
      <c r="G4359" t="s">
        <v>38</v>
      </c>
      <c r="H4359" t="s">
        <v>2</v>
      </c>
      <c r="I4359" t="s">
        <v>51</v>
      </c>
      <c r="J4359">
        <v>765.7</v>
      </c>
    </row>
    <row r="4360" spans="1:10" x14ac:dyDescent="0.25">
      <c r="A4360">
        <v>82</v>
      </c>
      <c r="B4360">
        <v>2018</v>
      </c>
      <c r="C4360" t="s">
        <v>34</v>
      </c>
      <c r="D4360" t="s">
        <v>48</v>
      </c>
      <c r="E4360" t="s">
        <v>35</v>
      </c>
      <c r="F4360">
        <v>3</v>
      </c>
      <c r="G4360" t="s">
        <v>38</v>
      </c>
      <c r="H4360" t="s">
        <v>2</v>
      </c>
      <c r="I4360" t="s">
        <v>51</v>
      </c>
      <c r="J4360">
        <v>677.7</v>
      </c>
    </row>
    <row r="4361" spans="1:10" x14ac:dyDescent="0.25">
      <c r="A4361">
        <v>82</v>
      </c>
      <c r="B4361">
        <v>2018</v>
      </c>
      <c r="C4361" t="s">
        <v>34</v>
      </c>
      <c r="D4361" t="s">
        <v>48</v>
      </c>
      <c r="E4361" t="s">
        <v>35</v>
      </c>
      <c r="F4361">
        <v>4</v>
      </c>
      <c r="G4361" t="s">
        <v>45</v>
      </c>
      <c r="H4361" t="s">
        <v>2</v>
      </c>
      <c r="I4361" t="s">
        <v>37</v>
      </c>
      <c r="J4361">
        <v>841.4</v>
      </c>
    </row>
    <row r="4362" spans="1:10" x14ac:dyDescent="0.25">
      <c r="A4362">
        <v>82</v>
      </c>
      <c r="B4362">
        <v>2018</v>
      </c>
      <c r="C4362" t="s">
        <v>34</v>
      </c>
      <c r="D4362" t="s">
        <v>48</v>
      </c>
      <c r="E4362" t="s">
        <v>35</v>
      </c>
      <c r="F4362">
        <v>5</v>
      </c>
      <c r="G4362" t="s">
        <v>38</v>
      </c>
      <c r="H4362" t="s">
        <v>46</v>
      </c>
      <c r="I4362" t="s">
        <v>51</v>
      </c>
      <c r="J4362">
        <v>1099</v>
      </c>
    </row>
    <row r="4363" spans="1:10" x14ac:dyDescent="0.25">
      <c r="A4363">
        <v>82</v>
      </c>
      <c r="B4363">
        <v>2018</v>
      </c>
      <c r="C4363" t="s">
        <v>34</v>
      </c>
      <c r="D4363" t="s">
        <v>48</v>
      </c>
      <c r="E4363" t="s">
        <v>35</v>
      </c>
      <c r="F4363">
        <v>6</v>
      </c>
      <c r="G4363" t="s">
        <v>45</v>
      </c>
      <c r="H4363" t="s">
        <v>46</v>
      </c>
      <c r="I4363" t="s">
        <v>51</v>
      </c>
      <c r="J4363">
        <v>1210.7</v>
      </c>
    </row>
    <row r="4364" spans="1:10" x14ac:dyDescent="0.25">
      <c r="A4364">
        <v>82</v>
      </c>
      <c r="B4364">
        <v>2018</v>
      </c>
      <c r="C4364" t="s">
        <v>34</v>
      </c>
      <c r="D4364" t="s">
        <v>49</v>
      </c>
      <c r="E4364" t="s">
        <v>35</v>
      </c>
      <c r="F4364">
        <v>1</v>
      </c>
      <c r="G4364" t="s">
        <v>45</v>
      </c>
      <c r="H4364" t="s">
        <v>2</v>
      </c>
      <c r="I4364" t="s">
        <v>37</v>
      </c>
      <c r="J4364">
        <v>789.7</v>
      </c>
    </row>
    <row r="4365" spans="1:10" x14ac:dyDescent="0.25">
      <c r="A4365">
        <v>82</v>
      </c>
      <c r="B4365">
        <v>2018</v>
      </c>
      <c r="C4365" t="s">
        <v>34</v>
      </c>
      <c r="D4365" t="s">
        <v>49</v>
      </c>
      <c r="E4365" t="s">
        <v>35</v>
      </c>
      <c r="F4365">
        <v>2</v>
      </c>
      <c r="G4365" t="s">
        <v>38</v>
      </c>
      <c r="H4365" t="s">
        <v>2</v>
      </c>
      <c r="I4365" t="s">
        <v>51</v>
      </c>
      <c r="J4365">
        <v>889.5</v>
      </c>
    </row>
    <row r="4366" spans="1:10" x14ac:dyDescent="0.25">
      <c r="A4366">
        <v>82</v>
      </c>
      <c r="B4366">
        <v>2018</v>
      </c>
      <c r="C4366" t="s">
        <v>34</v>
      </c>
      <c r="D4366" t="s">
        <v>49</v>
      </c>
      <c r="E4366" t="s">
        <v>35</v>
      </c>
      <c r="F4366">
        <v>3</v>
      </c>
      <c r="G4366" t="s">
        <v>38</v>
      </c>
      <c r="H4366" t="s">
        <v>46</v>
      </c>
      <c r="I4366" t="s">
        <v>37</v>
      </c>
      <c r="J4366">
        <v>1382.5</v>
      </c>
    </row>
    <row r="4367" spans="1:10" x14ac:dyDescent="0.25">
      <c r="A4367">
        <v>82</v>
      </c>
      <c r="B4367">
        <v>2018</v>
      </c>
      <c r="C4367" t="s">
        <v>34</v>
      </c>
      <c r="D4367" t="s">
        <v>49</v>
      </c>
      <c r="E4367" t="s">
        <v>35</v>
      </c>
      <c r="F4367">
        <v>4</v>
      </c>
      <c r="G4367" t="s">
        <v>38</v>
      </c>
      <c r="H4367" t="s">
        <v>46</v>
      </c>
      <c r="I4367" t="s">
        <v>37</v>
      </c>
      <c r="J4367">
        <v>1329.7</v>
      </c>
    </row>
    <row r="4368" spans="1:10" x14ac:dyDescent="0.25">
      <c r="A4368">
        <v>82</v>
      </c>
      <c r="B4368">
        <v>2018</v>
      </c>
      <c r="C4368" t="s">
        <v>34</v>
      </c>
      <c r="D4368" t="s">
        <v>49</v>
      </c>
      <c r="E4368" t="s">
        <v>35</v>
      </c>
      <c r="F4368">
        <v>5</v>
      </c>
      <c r="G4368" t="s">
        <v>45</v>
      </c>
      <c r="H4368" t="s">
        <v>46</v>
      </c>
      <c r="I4368" t="s">
        <v>51</v>
      </c>
      <c r="J4368">
        <v>1258.5999999999999</v>
      </c>
    </row>
    <row r="4369" spans="1:10" x14ac:dyDescent="0.25">
      <c r="A4369">
        <v>82</v>
      </c>
      <c r="B4369">
        <v>2018</v>
      </c>
      <c r="C4369" t="s">
        <v>34</v>
      </c>
      <c r="D4369" t="s">
        <v>49</v>
      </c>
      <c r="E4369" t="s">
        <v>35</v>
      </c>
      <c r="F4369">
        <v>6</v>
      </c>
      <c r="G4369" t="s">
        <v>38</v>
      </c>
      <c r="H4369" t="s">
        <v>46</v>
      </c>
      <c r="I4369" t="s">
        <v>51</v>
      </c>
      <c r="J4369">
        <v>1333</v>
      </c>
    </row>
    <row r="4370" spans="1:10" x14ac:dyDescent="0.25">
      <c r="A4370">
        <v>83</v>
      </c>
      <c r="B4370">
        <v>2017</v>
      </c>
      <c r="C4370" t="s">
        <v>34</v>
      </c>
      <c r="D4370" t="s">
        <v>48</v>
      </c>
      <c r="E4370" t="s">
        <v>35</v>
      </c>
      <c r="F4370">
        <v>1</v>
      </c>
      <c r="G4370" t="s">
        <v>45</v>
      </c>
      <c r="H4370" t="s">
        <v>46</v>
      </c>
      <c r="I4370" t="s">
        <v>37</v>
      </c>
      <c r="J4370">
        <v>1023.6</v>
      </c>
    </row>
    <row r="4371" spans="1:10" x14ac:dyDescent="0.25">
      <c r="A4371">
        <v>83</v>
      </c>
      <c r="B4371">
        <v>2017</v>
      </c>
      <c r="C4371" t="s">
        <v>34</v>
      </c>
      <c r="D4371" t="s">
        <v>48</v>
      </c>
      <c r="E4371" t="s">
        <v>35</v>
      </c>
      <c r="F4371">
        <v>2</v>
      </c>
      <c r="G4371" t="s">
        <v>45</v>
      </c>
      <c r="H4371" t="s">
        <v>46</v>
      </c>
      <c r="I4371" t="s">
        <v>51</v>
      </c>
      <c r="J4371">
        <v>1035.3</v>
      </c>
    </row>
    <row r="4372" spans="1:10" x14ac:dyDescent="0.25">
      <c r="A4372">
        <v>83</v>
      </c>
      <c r="B4372">
        <v>2017</v>
      </c>
      <c r="C4372" t="s">
        <v>34</v>
      </c>
      <c r="D4372" t="s">
        <v>48</v>
      </c>
      <c r="E4372" t="s">
        <v>35</v>
      </c>
      <c r="F4372">
        <v>3</v>
      </c>
      <c r="G4372" t="s">
        <v>38</v>
      </c>
      <c r="H4372" t="s">
        <v>2</v>
      </c>
      <c r="I4372" t="s">
        <v>51</v>
      </c>
      <c r="J4372">
        <v>499.3</v>
      </c>
    </row>
    <row r="4373" spans="1:10" x14ac:dyDescent="0.25">
      <c r="A4373">
        <v>83</v>
      </c>
      <c r="B4373">
        <v>2017</v>
      </c>
      <c r="C4373" t="s">
        <v>34</v>
      </c>
      <c r="D4373" t="s">
        <v>48</v>
      </c>
      <c r="E4373" t="s">
        <v>35</v>
      </c>
      <c r="F4373">
        <v>4</v>
      </c>
      <c r="G4373" t="s">
        <v>38</v>
      </c>
      <c r="H4373" t="s">
        <v>2</v>
      </c>
      <c r="I4373" t="s">
        <v>37</v>
      </c>
      <c r="J4373">
        <v>493.4</v>
      </c>
    </row>
    <row r="4374" spans="1:10" x14ac:dyDescent="0.25">
      <c r="A4374">
        <v>83</v>
      </c>
      <c r="B4374">
        <v>2017</v>
      </c>
      <c r="C4374" t="s">
        <v>34</v>
      </c>
      <c r="D4374" t="s">
        <v>48</v>
      </c>
      <c r="E4374" t="s">
        <v>35</v>
      </c>
      <c r="F4374">
        <v>5</v>
      </c>
      <c r="G4374" t="s">
        <v>45</v>
      </c>
      <c r="H4374" t="s">
        <v>2</v>
      </c>
      <c r="I4374" t="s">
        <v>37</v>
      </c>
      <c r="J4374">
        <v>575.1</v>
      </c>
    </row>
    <row r="4375" spans="1:10" x14ac:dyDescent="0.25">
      <c r="A4375">
        <v>83</v>
      </c>
      <c r="B4375">
        <v>2017</v>
      </c>
      <c r="C4375" t="s">
        <v>34</v>
      </c>
      <c r="D4375" t="s">
        <v>48</v>
      </c>
      <c r="E4375" t="s">
        <v>35</v>
      </c>
      <c r="F4375">
        <v>6</v>
      </c>
      <c r="G4375" t="s">
        <v>38</v>
      </c>
      <c r="H4375" t="s">
        <v>2</v>
      </c>
      <c r="I4375" t="s">
        <v>37</v>
      </c>
      <c r="J4375">
        <v>726.6</v>
      </c>
    </row>
    <row r="4376" spans="1:10" x14ac:dyDescent="0.25">
      <c r="A4376">
        <v>83</v>
      </c>
      <c r="B4376">
        <v>2017</v>
      </c>
      <c r="C4376" t="s">
        <v>34</v>
      </c>
      <c r="D4376" t="s">
        <v>49</v>
      </c>
      <c r="E4376" t="s">
        <v>35</v>
      </c>
      <c r="F4376">
        <v>1</v>
      </c>
      <c r="G4376" t="s">
        <v>45</v>
      </c>
      <c r="H4376" t="s">
        <v>46</v>
      </c>
      <c r="I4376" t="s">
        <v>37</v>
      </c>
      <c r="J4376">
        <v>1002.6</v>
      </c>
    </row>
    <row r="4377" spans="1:10" x14ac:dyDescent="0.25">
      <c r="A4377">
        <v>83</v>
      </c>
      <c r="B4377">
        <v>2017</v>
      </c>
      <c r="C4377" t="s">
        <v>34</v>
      </c>
      <c r="D4377" t="s">
        <v>49</v>
      </c>
      <c r="E4377" t="s">
        <v>35</v>
      </c>
      <c r="F4377">
        <v>2</v>
      </c>
      <c r="G4377" t="s">
        <v>45</v>
      </c>
      <c r="H4377" t="s">
        <v>46</v>
      </c>
      <c r="I4377" t="s">
        <v>51</v>
      </c>
      <c r="J4377">
        <v>1120.5999999999999</v>
      </c>
    </row>
    <row r="4378" spans="1:10" x14ac:dyDescent="0.25">
      <c r="A4378">
        <v>83</v>
      </c>
      <c r="B4378">
        <v>2017</v>
      </c>
      <c r="C4378" t="s">
        <v>34</v>
      </c>
      <c r="D4378" t="s">
        <v>49</v>
      </c>
      <c r="E4378" t="s">
        <v>35</v>
      </c>
      <c r="F4378">
        <v>3</v>
      </c>
      <c r="G4378" t="s">
        <v>38</v>
      </c>
      <c r="H4378" t="s">
        <v>46</v>
      </c>
      <c r="I4378" t="s">
        <v>37</v>
      </c>
      <c r="J4378">
        <v>1072.7</v>
      </c>
    </row>
    <row r="4379" spans="1:10" x14ac:dyDescent="0.25">
      <c r="A4379">
        <v>83</v>
      </c>
      <c r="B4379">
        <v>2017</v>
      </c>
      <c r="C4379" t="s">
        <v>34</v>
      </c>
      <c r="D4379" t="s">
        <v>49</v>
      </c>
      <c r="E4379" t="s">
        <v>35</v>
      </c>
      <c r="F4379">
        <v>4</v>
      </c>
      <c r="G4379" t="s">
        <v>38</v>
      </c>
      <c r="H4379" t="s">
        <v>46</v>
      </c>
      <c r="I4379" t="s">
        <v>37</v>
      </c>
      <c r="J4379">
        <v>969.1</v>
      </c>
    </row>
    <row r="4380" spans="1:10" x14ac:dyDescent="0.25">
      <c r="A4380">
        <v>83</v>
      </c>
      <c r="B4380">
        <v>2017</v>
      </c>
      <c r="C4380" t="s">
        <v>34</v>
      </c>
      <c r="D4380" t="s">
        <v>49</v>
      </c>
      <c r="E4380" t="s">
        <v>35</v>
      </c>
      <c r="F4380">
        <v>5</v>
      </c>
      <c r="G4380" t="s">
        <v>38</v>
      </c>
      <c r="H4380" t="s">
        <v>2</v>
      </c>
      <c r="I4380" t="s">
        <v>51</v>
      </c>
      <c r="J4380">
        <v>634.70000000000005</v>
      </c>
    </row>
    <row r="4381" spans="1:10" x14ac:dyDescent="0.25">
      <c r="A4381">
        <v>83</v>
      </c>
      <c r="B4381">
        <v>2017</v>
      </c>
      <c r="C4381" t="s">
        <v>34</v>
      </c>
      <c r="D4381" t="s">
        <v>49</v>
      </c>
      <c r="E4381" t="s">
        <v>35</v>
      </c>
      <c r="F4381">
        <v>6</v>
      </c>
      <c r="G4381" t="s">
        <v>45</v>
      </c>
      <c r="H4381" t="s">
        <v>2</v>
      </c>
      <c r="I4381" t="s">
        <v>51</v>
      </c>
      <c r="J4381">
        <v>691.3</v>
      </c>
    </row>
    <row r="4382" spans="1:10" x14ac:dyDescent="0.25">
      <c r="A4382">
        <v>83</v>
      </c>
      <c r="B4382">
        <v>2018</v>
      </c>
      <c r="C4382" t="s">
        <v>34</v>
      </c>
      <c r="D4382" t="s">
        <v>48</v>
      </c>
      <c r="E4382" t="s">
        <v>35</v>
      </c>
      <c r="F4382">
        <v>1</v>
      </c>
      <c r="G4382" t="s">
        <v>45</v>
      </c>
      <c r="H4382" t="s">
        <v>2</v>
      </c>
      <c r="I4382" t="s">
        <v>51</v>
      </c>
      <c r="J4382">
        <v>700.1</v>
      </c>
    </row>
    <row r="4383" spans="1:10" x14ac:dyDescent="0.25">
      <c r="A4383">
        <v>83</v>
      </c>
      <c r="B4383">
        <v>2018</v>
      </c>
      <c r="C4383" t="s">
        <v>34</v>
      </c>
      <c r="D4383" t="s">
        <v>48</v>
      </c>
      <c r="E4383" t="s">
        <v>35</v>
      </c>
      <c r="F4383">
        <v>2</v>
      </c>
      <c r="G4383" t="s">
        <v>45</v>
      </c>
      <c r="H4383" t="s">
        <v>46</v>
      </c>
      <c r="I4383" t="s">
        <v>37</v>
      </c>
      <c r="J4383">
        <v>1252</v>
      </c>
    </row>
    <row r="4384" spans="1:10" x14ac:dyDescent="0.25">
      <c r="A4384">
        <v>83</v>
      </c>
      <c r="B4384">
        <v>2018</v>
      </c>
      <c r="C4384" t="s">
        <v>34</v>
      </c>
      <c r="D4384" t="s">
        <v>48</v>
      </c>
      <c r="E4384" t="s">
        <v>35</v>
      </c>
      <c r="F4384">
        <v>3</v>
      </c>
      <c r="G4384" t="s">
        <v>38</v>
      </c>
      <c r="H4384" t="s">
        <v>46</v>
      </c>
      <c r="I4384" t="s">
        <v>51</v>
      </c>
      <c r="J4384">
        <v>1200.5</v>
      </c>
    </row>
    <row r="4385" spans="1:10" x14ac:dyDescent="0.25">
      <c r="A4385">
        <v>83</v>
      </c>
      <c r="B4385">
        <v>2018</v>
      </c>
      <c r="C4385" t="s">
        <v>34</v>
      </c>
      <c r="D4385" t="s">
        <v>48</v>
      </c>
      <c r="E4385" t="s">
        <v>35</v>
      </c>
      <c r="F4385">
        <v>4</v>
      </c>
      <c r="G4385" t="s">
        <v>45</v>
      </c>
      <c r="H4385" t="s">
        <v>2</v>
      </c>
      <c r="I4385" t="s">
        <v>51</v>
      </c>
      <c r="J4385">
        <v>680.7</v>
      </c>
    </row>
    <row r="4386" spans="1:10" x14ac:dyDescent="0.25">
      <c r="A4386">
        <v>83</v>
      </c>
      <c r="B4386">
        <v>2018</v>
      </c>
      <c r="C4386" t="s">
        <v>34</v>
      </c>
      <c r="D4386" t="s">
        <v>48</v>
      </c>
      <c r="E4386" t="s">
        <v>35</v>
      </c>
      <c r="F4386">
        <v>5</v>
      </c>
      <c r="G4386" t="s">
        <v>38</v>
      </c>
      <c r="H4386" t="s">
        <v>2</v>
      </c>
      <c r="I4386" t="s">
        <v>37</v>
      </c>
      <c r="J4386">
        <v>765.8</v>
      </c>
    </row>
    <row r="4387" spans="1:10" x14ac:dyDescent="0.25">
      <c r="A4387">
        <v>83</v>
      </c>
      <c r="B4387">
        <v>2018</v>
      </c>
      <c r="C4387" t="s">
        <v>34</v>
      </c>
      <c r="D4387" t="s">
        <v>48</v>
      </c>
      <c r="E4387" t="s">
        <v>35</v>
      </c>
      <c r="F4387">
        <v>6</v>
      </c>
      <c r="G4387" t="s">
        <v>38</v>
      </c>
      <c r="H4387" t="s">
        <v>46</v>
      </c>
      <c r="I4387" t="s">
        <v>37</v>
      </c>
      <c r="J4387">
        <v>1127.5</v>
      </c>
    </row>
    <row r="4388" spans="1:10" x14ac:dyDescent="0.25">
      <c r="A4388">
        <v>83</v>
      </c>
      <c r="B4388">
        <v>2018</v>
      </c>
      <c r="C4388" t="s">
        <v>34</v>
      </c>
      <c r="D4388" t="s">
        <v>49</v>
      </c>
      <c r="E4388" t="s">
        <v>35</v>
      </c>
      <c r="F4388">
        <v>1</v>
      </c>
      <c r="G4388" t="s">
        <v>38</v>
      </c>
      <c r="H4388" t="s">
        <v>46</v>
      </c>
      <c r="I4388" t="s">
        <v>51</v>
      </c>
      <c r="J4388">
        <v>1282.5999999999999</v>
      </c>
    </row>
    <row r="4389" spans="1:10" x14ac:dyDescent="0.25">
      <c r="A4389">
        <v>83</v>
      </c>
      <c r="B4389">
        <v>2018</v>
      </c>
      <c r="C4389" t="s">
        <v>34</v>
      </c>
      <c r="D4389" t="s">
        <v>49</v>
      </c>
      <c r="E4389" t="s">
        <v>35</v>
      </c>
      <c r="F4389">
        <v>2</v>
      </c>
      <c r="G4389" t="s">
        <v>38</v>
      </c>
      <c r="H4389" t="s">
        <v>2</v>
      </c>
      <c r="I4389" t="s">
        <v>51</v>
      </c>
      <c r="J4389">
        <v>806.1</v>
      </c>
    </row>
    <row r="4390" spans="1:10" x14ac:dyDescent="0.25">
      <c r="A4390">
        <v>83</v>
      </c>
      <c r="B4390">
        <v>2018</v>
      </c>
      <c r="C4390" t="s">
        <v>34</v>
      </c>
      <c r="D4390" t="s">
        <v>49</v>
      </c>
      <c r="E4390" t="s">
        <v>35</v>
      </c>
      <c r="F4390">
        <v>3</v>
      </c>
      <c r="G4390" t="s">
        <v>45</v>
      </c>
      <c r="H4390" t="s">
        <v>2</v>
      </c>
      <c r="I4390" t="s">
        <v>37</v>
      </c>
      <c r="J4390">
        <v>783.6</v>
      </c>
    </row>
    <row r="4391" spans="1:10" x14ac:dyDescent="0.25">
      <c r="A4391">
        <v>83</v>
      </c>
      <c r="B4391">
        <v>2018</v>
      </c>
      <c r="C4391" t="s">
        <v>34</v>
      </c>
      <c r="D4391" t="s">
        <v>49</v>
      </c>
      <c r="E4391" t="s">
        <v>35</v>
      </c>
      <c r="F4391">
        <v>4</v>
      </c>
      <c r="G4391" t="s">
        <v>45</v>
      </c>
      <c r="H4391" t="s">
        <v>2</v>
      </c>
      <c r="I4391" t="s">
        <v>51</v>
      </c>
      <c r="J4391">
        <v>917.1</v>
      </c>
    </row>
    <row r="4392" spans="1:10" x14ac:dyDescent="0.25">
      <c r="A4392">
        <v>83</v>
      </c>
      <c r="B4392">
        <v>2018</v>
      </c>
      <c r="C4392" t="s">
        <v>34</v>
      </c>
      <c r="D4392" t="s">
        <v>49</v>
      </c>
      <c r="E4392" t="s">
        <v>35</v>
      </c>
      <c r="F4392">
        <v>5</v>
      </c>
      <c r="G4392" t="s">
        <v>45</v>
      </c>
      <c r="H4392" t="s">
        <v>46</v>
      </c>
      <c r="I4392" t="s">
        <v>37</v>
      </c>
      <c r="J4392">
        <v>1307.2</v>
      </c>
    </row>
    <row r="4393" spans="1:10" x14ac:dyDescent="0.25">
      <c r="A4393">
        <v>83</v>
      </c>
      <c r="B4393">
        <v>2018</v>
      </c>
      <c r="C4393" t="s">
        <v>34</v>
      </c>
      <c r="D4393" t="s">
        <v>49</v>
      </c>
      <c r="E4393" t="s">
        <v>35</v>
      </c>
      <c r="F4393">
        <v>6</v>
      </c>
      <c r="G4393" t="s">
        <v>45</v>
      </c>
      <c r="H4393" t="s">
        <v>2</v>
      </c>
      <c r="I4393" t="s">
        <v>51</v>
      </c>
      <c r="J4393">
        <v>908.2</v>
      </c>
    </row>
    <row r="4394" spans="1:10" x14ac:dyDescent="0.25">
      <c r="A4394">
        <v>84</v>
      </c>
      <c r="B4394">
        <v>2017</v>
      </c>
      <c r="C4394" t="s">
        <v>34</v>
      </c>
      <c r="D4394" t="s">
        <v>48</v>
      </c>
      <c r="E4394" t="s">
        <v>35</v>
      </c>
      <c r="F4394">
        <v>1</v>
      </c>
      <c r="G4394" t="s">
        <v>45</v>
      </c>
      <c r="H4394" t="s">
        <v>46</v>
      </c>
      <c r="I4394" t="s">
        <v>51</v>
      </c>
      <c r="J4394">
        <v>1010.1</v>
      </c>
    </row>
    <row r="4395" spans="1:10" x14ac:dyDescent="0.25">
      <c r="A4395">
        <v>84</v>
      </c>
      <c r="B4395">
        <v>2017</v>
      </c>
      <c r="C4395" t="s">
        <v>34</v>
      </c>
      <c r="D4395" t="s">
        <v>48</v>
      </c>
      <c r="E4395" t="s">
        <v>35</v>
      </c>
      <c r="F4395">
        <v>2</v>
      </c>
      <c r="G4395" t="s">
        <v>45</v>
      </c>
      <c r="H4395" t="s">
        <v>2</v>
      </c>
      <c r="I4395" t="s">
        <v>51</v>
      </c>
      <c r="J4395">
        <v>617.29999999999995</v>
      </c>
    </row>
    <row r="4396" spans="1:10" x14ac:dyDescent="0.25">
      <c r="A4396">
        <v>84</v>
      </c>
      <c r="B4396">
        <v>2017</v>
      </c>
      <c r="C4396" t="s">
        <v>34</v>
      </c>
      <c r="D4396" t="s">
        <v>48</v>
      </c>
      <c r="E4396" t="s">
        <v>35</v>
      </c>
      <c r="F4396">
        <v>3</v>
      </c>
      <c r="G4396" t="s">
        <v>38</v>
      </c>
      <c r="H4396" t="s">
        <v>46</v>
      </c>
      <c r="I4396" t="s">
        <v>37</v>
      </c>
      <c r="J4396">
        <v>1055.5999999999999</v>
      </c>
    </row>
    <row r="4397" spans="1:10" x14ac:dyDescent="0.25">
      <c r="A4397">
        <v>84</v>
      </c>
      <c r="B4397">
        <v>2017</v>
      </c>
      <c r="C4397" t="s">
        <v>34</v>
      </c>
      <c r="D4397" t="s">
        <v>48</v>
      </c>
      <c r="E4397" t="s">
        <v>35</v>
      </c>
      <c r="F4397">
        <v>4</v>
      </c>
      <c r="G4397" t="s">
        <v>38</v>
      </c>
      <c r="H4397" t="s">
        <v>46</v>
      </c>
      <c r="I4397" t="s">
        <v>51</v>
      </c>
      <c r="J4397">
        <v>1011.7</v>
      </c>
    </row>
    <row r="4398" spans="1:10" x14ac:dyDescent="0.25">
      <c r="A4398">
        <v>84</v>
      </c>
      <c r="B4398">
        <v>2017</v>
      </c>
      <c r="C4398" t="s">
        <v>34</v>
      </c>
      <c r="D4398" t="s">
        <v>48</v>
      </c>
      <c r="E4398" t="s">
        <v>35</v>
      </c>
      <c r="F4398">
        <v>5</v>
      </c>
      <c r="G4398" t="s">
        <v>38</v>
      </c>
      <c r="H4398" t="s">
        <v>46</v>
      </c>
      <c r="I4398" t="s">
        <v>37</v>
      </c>
      <c r="J4398">
        <v>962.4</v>
      </c>
    </row>
    <row r="4399" spans="1:10" x14ac:dyDescent="0.25">
      <c r="A4399">
        <v>84</v>
      </c>
      <c r="B4399">
        <v>2017</v>
      </c>
      <c r="C4399" t="s">
        <v>34</v>
      </c>
      <c r="D4399" t="s">
        <v>48</v>
      </c>
      <c r="E4399" t="s">
        <v>35</v>
      </c>
      <c r="F4399">
        <v>6</v>
      </c>
      <c r="G4399" t="s">
        <v>38</v>
      </c>
      <c r="H4399" t="s">
        <v>2</v>
      </c>
      <c r="I4399" t="s">
        <v>51</v>
      </c>
      <c r="J4399">
        <v>768.6</v>
      </c>
    </row>
    <row r="4400" spans="1:10" x14ac:dyDescent="0.25">
      <c r="A4400">
        <v>84</v>
      </c>
      <c r="B4400">
        <v>2017</v>
      </c>
      <c r="C4400" t="s">
        <v>34</v>
      </c>
      <c r="D4400" t="s">
        <v>49</v>
      </c>
      <c r="E4400" t="s">
        <v>35</v>
      </c>
      <c r="F4400">
        <v>1</v>
      </c>
      <c r="G4400" t="s">
        <v>38</v>
      </c>
      <c r="H4400" t="s">
        <v>46</v>
      </c>
      <c r="I4400" t="s">
        <v>37</v>
      </c>
      <c r="J4400">
        <v>1045.9000000000001</v>
      </c>
    </row>
    <row r="4401" spans="1:10" x14ac:dyDescent="0.25">
      <c r="A4401">
        <v>84</v>
      </c>
      <c r="B4401">
        <v>2017</v>
      </c>
      <c r="C4401" t="s">
        <v>34</v>
      </c>
      <c r="D4401" t="s">
        <v>49</v>
      </c>
      <c r="E4401" t="s">
        <v>35</v>
      </c>
      <c r="F4401">
        <v>2</v>
      </c>
      <c r="G4401" t="s">
        <v>38</v>
      </c>
      <c r="H4401" t="s">
        <v>2</v>
      </c>
      <c r="I4401" t="s">
        <v>51</v>
      </c>
      <c r="J4401">
        <v>719.5</v>
      </c>
    </row>
    <row r="4402" spans="1:10" x14ac:dyDescent="0.25">
      <c r="A4402">
        <v>84</v>
      </c>
      <c r="B4402">
        <v>2017</v>
      </c>
      <c r="C4402" t="s">
        <v>34</v>
      </c>
      <c r="D4402" t="s">
        <v>49</v>
      </c>
      <c r="E4402" t="s">
        <v>35</v>
      </c>
      <c r="F4402">
        <v>3</v>
      </c>
      <c r="G4402" t="s">
        <v>45</v>
      </c>
      <c r="H4402" t="s">
        <v>2</v>
      </c>
      <c r="I4402" t="s">
        <v>37</v>
      </c>
      <c r="J4402">
        <v>593.1</v>
      </c>
    </row>
    <row r="4403" spans="1:10" x14ac:dyDescent="0.25">
      <c r="A4403">
        <v>84</v>
      </c>
      <c r="B4403">
        <v>2017</v>
      </c>
      <c r="C4403" t="s">
        <v>34</v>
      </c>
      <c r="D4403" t="s">
        <v>49</v>
      </c>
      <c r="E4403" t="s">
        <v>35</v>
      </c>
      <c r="F4403">
        <v>4</v>
      </c>
      <c r="G4403" t="s">
        <v>45</v>
      </c>
      <c r="H4403" t="s">
        <v>2</v>
      </c>
      <c r="I4403" t="s">
        <v>51</v>
      </c>
      <c r="J4403">
        <v>776.2</v>
      </c>
    </row>
    <row r="4404" spans="1:10" x14ac:dyDescent="0.25">
      <c r="A4404">
        <v>84</v>
      </c>
      <c r="B4404">
        <v>2017</v>
      </c>
      <c r="C4404" t="s">
        <v>34</v>
      </c>
      <c r="D4404" t="s">
        <v>49</v>
      </c>
      <c r="E4404" t="s">
        <v>35</v>
      </c>
      <c r="F4404">
        <v>5</v>
      </c>
      <c r="G4404" t="s">
        <v>38</v>
      </c>
      <c r="H4404" t="s">
        <v>2</v>
      </c>
      <c r="I4404" t="s">
        <v>37</v>
      </c>
      <c r="J4404">
        <v>662.9</v>
      </c>
    </row>
    <row r="4405" spans="1:10" x14ac:dyDescent="0.25">
      <c r="A4405">
        <v>84</v>
      </c>
      <c r="B4405">
        <v>2017</v>
      </c>
      <c r="C4405" t="s">
        <v>34</v>
      </c>
      <c r="D4405" t="s">
        <v>49</v>
      </c>
      <c r="E4405" t="s">
        <v>35</v>
      </c>
      <c r="F4405">
        <v>6</v>
      </c>
      <c r="G4405" t="s">
        <v>45</v>
      </c>
      <c r="H4405" t="s">
        <v>46</v>
      </c>
      <c r="I4405" t="s">
        <v>37</v>
      </c>
      <c r="J4405">
        <v>1072.4000000000001</v>
      </c>
    </row>
    <row r="4406" spans="1:10" x14ac:dyDescent="0.25">
      <c r="A4406">
        <v>84</v>
      </c>
      <c r="B4406">
        <v>2018</v>
      </c>
      <c r="C4406" t="s">
        <v>34</v>
      </c>
      <c r="D4406" t="s">
        <v>48</v>
      </c>
      <c r="E4406" t="s">
        <v>35</v>
      </c>
      <c r="F4406">
        <v>1</v>
      </c>
      <c r="G4406" t="s">
        <v>38</v>
      </c>
      <c r="H4406" t="s">
        <v>46</v>
      </c>
      <c r="I4406" t="s">
        <v>51</v>
      </c>
      <c r="J4406">
        <v>1282.8</v>
      </c>
    </row>
    <row r="4407" spans="1:10" x14ac:dyDescent="0.25">
      <c r="A4407">
        <v>84</v>
      </c>
      <c r="B4407">
        <v>2018</v>
      </c>
      <c r="C4407" t="s">
        <v>34</v>
      </c>
      <c r="D4407" t="s">
        <v>48</v>
      </c>
      <c r="E4407" t="s">
        <v>35</v>
      </c>
      <c r="F4407">
        <v>2</v>
      </c>
      <c r="G4407" t="s">
        <v>45</v>
      </c>
      <c r="H4407" t="s">
        <v>2</v>
      </c>
      <c r="I4407" t="s">
        <v>37</v>
      </c>
      <c r="J4407">
        <v>796.3</v>
      </c>
    </row>
    <row r="4408" spans="1:10" x14ac:dyDescent="0.25">
      <c r="A4408">
        <v>84</v>
      </c>
      <c r="B4408">
        <v>2018</v>
      </c>
      <c r="C4408" t="s">
        <v>34</v>
      </c>
      <c r="D4408" t="s">
        <v>48</v>
      </c>
      <c r="E4408" t="s">
        <v>35</v>
      </c>
      <c r="F4408">
        <v>3</v>
      </c>
      <c r="G4408" t="s">
        <v>45</v>
      </c>
      <c r="H4408" t="s">
        <v>2</v>
      </c>
      <c r="I4408" t="s">
        <v>37</v>
      </c>
      <c r="J4408">
        <v>823.9</v>
      </c>
    </row>
    <row r="4409" spans="1:10" x14ac:dyDescent="0.25">
      <c r="A4409">
        <v>84</v>
      </c>
      <c r="B4409">
        <v>2018</v>
      </c>
      <c r="C4409" t="s">
        <v>34</v>
      </c>
      <c r="D4409" t="s">
        <v>48</v>
      </c>
      <c r="E4409" t="s">
        <v>35</v>
      </c>
      <c r="F4409">
        <v>4</v>
      </c>
      <c r="G4409" t="s">
        <v>38</v>
      </c>
      <c r="H4409" t="s">
        <v>2</v>
      </c>
      <c r="I4409" t="s">
        <v>37</v>
      </c>
      <c r="J4409">
        <v>854.1</v>
      </c>
    </row>
    <row r="4410" spans="1:10" x14ac:dyDescent="0.25">
      <c r="A4410">
        <v>84</v>
      </c>
      <c r="B4410">
        <v>2018</v>
      </c>
      <c r="C4410" t="s">
        <v>34</v>
      </c>
      <c r="D4410" t="s">
        <v>48</v>
      </c>
      <c r="E4410" t="s">
        <v>35</v>
      </c>
      <c r="F4410">
        <v>5</v>
      </c>
      <c r="G4410" t="s">
        <v>45</v>
      </c>
      <c r="H4410" t="s">
        <v>2</v>
      </c>
      <c r="I4410" t="s">
        <v>51</v>
      </c>
      <c r="J4410">
        <v>908.5</v>
      </c>
    </row>
    <row r="4411" spans="1:10" x14ac:dyDescent="0.25">
      <c r="A4411">
        <v>84</v>
      </c>
      <c r="B4411">
        <v>2018</v>
      </c>
      <c r="C4411" t="s">
        <v>34</v>
      </c>
      <c r="D4411" t="s">
        <v>48</v>
      </c>
      <c r="E4411" t="s">
        <v>35</v>
      </c>
      <c r="F4411">
        <v>6</v>
      </c>
      <c r="G4411" t="s">
        <v>38</v>
      </c>
      <c r="H4411" t="s">
        <v>2</v>
      </c>
      <c r="I4411" t="s">
        <v>51</v>
      </c>
      <c r="J4411">
        <v>792.4</v>
      </c>
    </row>
    <row r="4412" spans="1:10" x14ac:dyDescent="0.25">
      <c r="A4412">
        <v>84</v>
      </c>
      <c r="B4412">
        <v>2018</v>
      </c>
      <c r="C4412" t="s">
        <v>34</v>
      </c>
      <c r="D4412" t="s">
        <v>49</v>
      </c>
      <c r="E4412" t="s">
        <v>35</v>
      </c>
      <c r="F4412">
        <v>1</v>
      </c>
      <c r="G4412" t="s">
        <v>38</v>
      </c>
      <c r="H4412" t="s">
        <v>46</v>
      </c>
      <c r="I4412" t="s">
        <v>51</v>
      </c>
      <c r="J4412">
        <v>1182.0999999999999</v>
      </c>
    </row>
    <row r="4413" spans="1:10" x14ac:dyDescent="0.25">
      <c r="A4413">
        <v>84</v>
      </c>
      <c r="B4413">
        <v>2018</v>
      </c>
      <c r="C4413" t="s">
        <v>34</v>
      </c>
      <c r="D4413" t="s">
        <v>49</v>
      </c>
      <c r="E4413" t="s">
        <v>35</v>
      </c>
      <c r="F4413">
        <v>2</v>
      </c>
      <c r="G4413" t="s">
        <v>38</v>
      </c>
      <c r="H4413" t="s">
        <v>2</v>
      </c>
      <c r="I4413" t="s">
        <v>51</v>
      </c>
      <c r="J4413">
        <v>744.5</v>
      </c>
    </row>
    <row r="4414" spans="1:10" x14ac:dyDescent="0.25">
      <c r="A4414">
        <v>84</v>
      </c>
      <c r="B4414">
        <v>2018</v>
      </c>
      <c r="C4414" t="s">
        <v>34</v>
      </c>
      <c r="D4414" t="s">
        <v>49</v>
      </c>
      <c r="E4414" t="s">
        <v>35</v>
      </c>
      <c r="F4414">
        <v>3</v>
      </c>
      <c r="G4414" t="s">
        <v>45</v>
      </c>
      <c r="H4414" t="s">
        <v>2</v>
      </c>
      <c r="I4414" t="s">
        <v>37</v>
      </c>
      <c r="J4414">
        <v>953.8</v>
      </c>
    </row>
    <row r="4415" spans="1:10" x14ac:dyDescent="0.25">
      <c r="A4415">
        <v>84</v>
      </c>
      <c r="B4415">
        <v>2018</v>
      </c>
      <c r="C4415" t="s">
        <v>34</v>
      </c>
      <c r="D4415" t="s">
        <v>49</v>
      </c>
      <c r="E4415" t="s">
        <v>35</v>
      </c>
      <c r="F4415">
        <v>4</v>
      </c>
      <c r="G4415" t="s">
        <v>45</v>
      </c>
      <c r="H4415" t="s">
        <v>46</v>
      </c>
      <c r="I4415" t="s">
        <v>51</v>
      </c>
      <c r="J4415">
        <v>1318.9</v>
      </c>
    </row>
    <row r="4416" spans="1:10" x14ac:dyDescent="0.25">
      <c r="A4416">
        <v>84</v>
      </c>
      <c r="B4416">
        <v>2018</v>
      </c>
      <c r="C4416" t="s">
        <v>34</v>
      </c>
      <c r="D4416" t="s">
        <v>49</v>
      </c>
      <c r="E4416" t="s">
        <v>35</v>
      </c>
      <c r="F4416">
        <v>5</v>
      </c>
      <c r="G4416" t="s">
        <v>38</v>
      </c>
      <c r="H4416" t="s">
        <v>2</v>
      </c>
      <c r="I4416" t="s">
        <v>51</v>
      </c>
      <c r="J4416">
        <v>947.9</v>
      </c>
    </row>
    <row r="4417" spans="1:10" x14ac:dyDescent="0.25">
      <c r="A4417">
        <v>84</v>
      </c>
      <c r="B4417">
        <v>2018</v>
      </c>
      <c r="C4417" t="s">
        <v>34</v>
      </c>
      <c r="D4417" t="s">
        <v>49</v>
      </c>
      <c r="E4417" t="s">
        <v>35</v>
      </c>
      <c r="F4417">
        <v>6</v>
      </c>
      <c r="G4417" t="s">
        <v>38</v>
      </c>
      <c r="H4417" t="s">
        <v>46</v>
      </c>
      <c r="I4417" t="s">
        <v>37</v>
      </c>
      <c r="J4417">
        <v>1311.5</v>
      </c>
    </row>
    <row r="4418" spans="1:10" x14ac:dyDescent="0.25">
      <c r="A4418">
        <v>85</v>
      </c>
      <c r="B4418">
        <v>2017</v>
      </c>
      <c r="C4418" t="s">
        <v>34</v>
      </c>
      <c r="D4418" t="s">
        <v>48</v>
      </c>
      <c r="E4418" t="s">
        <v>35</v>
      </c>
      <c r="F4418">
        <v>1</v>
      </c>
      <c r="G4418" t="s">
        <v>38</v>
      </c>
      <c r="H4418" t="s">
        <v>2</v>
      </c>
      <c r="I4418" t="s">
        <v>37</v>
      </c>
      <c r="J4418">
        <v>516.1</v>
      </c>
    </row>
    <row r="4419" spans="1:10" x14ac:dyDescent="0.25">
      <c r="A4419">
        <v>85</v>
      </c>
      <c r="B4419">
        <v>2017</v>
      </c>
      <c r="C4419" t="s">
        <v>34</v>
      </c>
      <c r="D4419" t="s">
        <v>48</v>
      </c>
      <c r="E4419" t="s">
        <v>35</v>
      </c>
      <c r="F4419">
        <v>2</v>
      </c>
      <c r="G4419" t="s">
        <v>38</v>
      </c>
      <c r="H4419" t="s">
        <v>46</v>
      </c>
      <c r="I4419" t="s">
        <v>37</v>
      </c>
      <c r="J4419">
        <v>1136.9000000000001</v>
      </c>
    </row>
    <row r="4420" spans="1:10" x14ac:dyDescent="0.25">
      <c r="A4420">
        <v>85</v>
      </c>
      <c r="B4420">
        <v>2017</v>
      </c>
      <c r="C4420" t="s">
        <v>34</v>
      </c>
      <c r="D4420" t="s">
        <v>48</v>
      </c>
      <c r="E4420" t="s">
        <v>35</v>
      </c>
      <c r="F4420">
        <v>3</v>
      </c>
      <c r="G4420" t="s">
        <v>45</v>
      </c>
      <c r="H4420" t="s">
        <v>46</v>
      </c>
      <c r="I4420" t="s">
        <v>37</v>
      </c>
      <c r="J4420">
        <v>873</v>
      </c>
    </row>
    <row r="4421" spans="1:10" x14ac:dyDescent="0.25">
      <c r="A4421">
        <v>85</v>
      </c>
      <c r="B4421">
        <v>2017</v>
      </c>
      <c r="C4421" t="s">
        <v>34</v>
      </c>
      <c r="D4421" t="s">
        <v>48</v>
      </c>
      <c r="E4421" t="s">
        <v>35</v>
      </c>
      <c r="F4421">
        <v>4</v>
      </c>
      <c r="G4421" t="s">
        <v>38</v>
      </c>
      <c r="H4421" t="s">
        <v>46</v>
      </c>
      <c r="I4421" t="s">
        <v>37</v>
      </c>
      <c r="J4421">
        <v>895.3</v>
      </c>
    </row>
    <row r="4422" spans="1:10" x14ac:dyDescent="0.25">
      <c r="A4422">
        <v>85</v>
      </c>
      <c r="B4422">
        <v>2017</v>
      </c>
      <c r="C4422" t="s">
        <v>34</v>
      </c>
      <c r="D4422" t="s">
        <v>48</v>
      </c>
      <c r="E4422" t="s">
        <v>35</v>
      </c>
      <c r="F4422">
        <v>5</v>
      </c>
      <c r="G4422" t="s">
        <v>38</v>
      </c>
      <c r="H4422" t="s">
        <v>46</v>
      </c>
      <c r="I4422" t="s">
        <v>51</v>
      </c>
      <c r="J4422">
        <v>863.3</v>
      </c>
    </row>
    <row r="4423" spans="1:10" x14ac:dyDescent="0.25">
      <c r="A4423">
        <v>85</v>
      </c>
      <c r="B4423">
        <v>2017</v>
      </c>
      <c r="C4423" t="s">
        <v>34</v>
      </c>
      <c r="D4423" t="s">
        <v>48</v>
      </c>
      <c r="E4423" t="s">
        <v>35</v>
      </c>
      <c r="F4423">
        <v>6</v>
      </c>
      <c r="G4423" t="s">
        <v>45</v>
      </c>
      <c r="H4423" t="s">
        <v>2</v>
      </c>
      <c r="I4423" t="s">
        <v>51</v>
      </c>
      <c r="J4423">
        <v>686.6</v>
      </c>
    </row>
    <row r="4424" spans="1:10" x14ac:dyDescent="0.25">
      <c r="A4424">
        <v>85</v>
      </c>
      <c r="B4424">
        <v>2017</v>
      </c>
      <c r="C4424" t="s">
        <v>34</v>
      </c>
      <c r="D4424" t="s">
        <v>49</v>
      </c>
      <c r="E4424" t="s">
        <v>35</v>
      </c>
      <c r="F4424">
        <v>1</v>
      </c>
      <c r="G4424" t="s">
        <v>45</v>
      </c>
      <c r="H4424" t="s">
        <v>2</v>
      </c>
      <c r="I4424" t="s">
        <v>51</v>
      </c>
      <c r="J4424">
        <v>720.4</v>
      </c>
    </row>
    <row r="4425" spans="1:10" x14ac:dyDescent="0.25">
      <c r="A4425">
        <v>85</v>
      </c>
      <c r="B4425">
        <v>2017</v>
      </c>
      <c r="C4425" t="s">
        <v>34</v>
      </c>
      <c r="D4425" t="s">
        <v>49</v>
      </c>
      <c r="E4425" t="s">
        <v>35</v>
      </c>
      <c r="F4425">
        <v>2</v>
      </c>
      <c r="G4425" t="s">
        <v>45</v>
      </c>
      <c r="H4425" t="s">
        <v>2</v>
      </c>
      <c r="I4425" t="s">
        <v>51</v>
      </c>
      <c r="J4425">
        <v>704.2</v>
      </c>
    </row>
    <row r="4426" spans="1:10" x14ac:dyDescent="0.25">
      <c r="A4426">
        <v>85</v>
      </c>
      <c r="B4426">
        <v>2017</v>
      </c>
      <c r="C4426" t="s">
        <v>34</v>
      </c>
      <c r="D4426" t="s">
        <v>49</v>
      </c>
      <c r="E4426" t="s">
        <v>35</v>
      </c>
      <c r="F4426">
        <v>3</v>
      </c>
      <c r="G4426" t="s">
        <v>38</v>
      </c>
      <c r="H4426" t="s">
        <v>2</v>
      </c>
      <c r="I4426" t="s">
        <v>51</v>
      </c>
      <c r="J4426">
        <v>744.9</v>
      </c>
    </row>
    <row r="4427" spans="1:10" x14ac:dyDescent="0.25">
      <c r="A4427">
        <v>85</v>
      </c>
      <c r="B4427">
        <v>2017</v>
      </c>
      <c r="C4427" t="s">
        <v>34</v>
      </c>
      <c r="D4427" t="s">
        <v>49</v>
      </c>
      <c r="E4427" t="s">
        <v>35</v>
      </c>
      <c r="F4427">
        <v>4</v>
      </c>
      <c r="G4427" t="s">
        <v>38</v>
      </c>
      <c r="H4427" t="s">
        <v>2</v>
      </c>
      <c r="I4427" t="s">
        <v>37</v>
      </c>
      <c r="J4427">
        <v>794.2</v>
      </c>
    </row>
    <row r="4428" spans="1:10" x14ac:dyDescent="0.25">
      <c r="A4428">
        <v>85</v>
      </c>
      <c r="B4428">
        <v>2017</v>
      </c>
      <c r="C4428" t="s">
        <v>34</v>
      </c>
      <c r="D4428" t="s">
        <v>49</v>
      </c>
      <c r="E4428" t="s">
        <v>35</v>
      </c>
      <c r="F4428">
        <v>5</v>
      </c>
      <c r="G4428" t="s">
        <v>38</v>
      </c>
      <c r="H4428" t="s">
        <v>2</v>
      </c>
      <c r="I4428" t="s">
        <v>37</v>
      </c>
      <c r="J4428">
        <v>661.3</v>
      </c>
    </row>
    <row r="4429" spans="1:10" x14ac:dyDescent="0.25">
      <c r="A4429">
        <v>85</v>
      </c>
      <c r="B4429">
        <v>2017</v>
      </c>
      <c r="C4429" t="s">
        <v>34</v>
      </c>
      <c r="D4429" t="s">
        <v>49</v>
      </c>
      <c r="E4429" t="s">
        <v>35</v>
      </c>
      <c r="F4429">
        <v>6</v>
      </c>
      <c r="G4429" t="s">
        <v>45</v>
      </c>
      <c r="H4429" t="s">
        <v>46</v>
      </c>
      <c r="I4429" t="s">
        <v>51</v>
      </c>
      <c r="J4429">
        <v>991.8</v>
      </c>
    </row>
    <row r="4430" spans="1:10" x14ac:dyDescent="0.25">
      <c r="A4430">
        <v>85</v>
      </c>
      <c r="B4430">
        <v>2018</v>
      </c>
      <c r="C4430" t="s">
        <v>34</v>
      </c>
      <c r="D4430" t="s">
        <v>48</v>
      </c>
      <c r="E4430" t="s">
        <v>35</v>
      </c>
      <c r="F4430">
        <v>1</v>
      </c>
      <c r="G4430" t="s">
        <v>45</v>
      </c>
      <c r="H4430" t="s">
        <v>2</v>
      </c>
      <c r="I4430" t="s">
        <v>51</v>
      </c>
      <c r="J4430">
        <v>841.2</v>
      </c>
    </row>
    <row r="4431" spans="1:10" x14ac:dyDescent="0.25">
      <c r="A4431">
        <v>85</v>
      </c>
      <c r="B4431">
        <v>2018</v>
      </c>
      <c r="C4431" t="s">
        <v>34</v>
      </c>
      <c r="D4431" t="s">
        <v>48</v>
      </c>
      <c r="E4431" t="s">
        <v>35</v>
      </c>
      <c r="F4431">
        <v>2</v>
      </c>
      <c r="G4431" t="s">
        <v>45</v>
      </c>
      <c r="H4431" t="s">
        <v>2</v>
      </c>
      <c r="I4431" t="s">
        <v>51</v>
      </c>
      <c r="J4431">
        <v>874.9</v>
      </c>
    </row>
    <row r="4432" spans="1:10" x14ac:dyDescent="0.25">
      <c r="A4432">
        <v>85</v>
      </c>
      <c r="B4432">
        <v>2018</v>
      </c>
      <c r="C4432" t="s">
        <v>34</v>
      </c>
      <c r="D4432" t="s">
        <v>48</v>
      </c>
      <c r="E4432" t="s">
        <v>35</v>
      </c>
      <c r="F4432">
        <v>3</v>
      </c>
      <c r="G4432" t="s">
        <v>38</v>
      </c>
      <c r="H4432" t="s">
        <v>46</v>
      </c>
      <c r="I4432" t="s">
        <v>37</v>
      </c>
      <c r="J4432">
        <v>1152.2</v>
      </c>
    </row>
    <row r="4433" spans="1:10" x14ac:dyDescent="0.25">
      <c r="A4433">
        <v>85</v>
      </c>
      <c r="B4433">
        <v>2018</v>
      </c>
      <c r="C4433" t="s">
        <v>34</v>
      </c>
      <c r="D4433" t="s">
        <v>48</v>
      </c>
      <c r="E4433" t="s">
        <v>35</v>
      </c>
      <c r="F4433">
        <v>4</v>
      </c>
      <c r="G4433" t="s">
        <v>45</v>
      </c>
      <c r="H4433" t="s">
        <v>2</v>
      </c>
      <c r="I4433" t="s">
        <v>51</v>
      </c>
      <c r="J4433">
        <v>731.3</v>
      </c>
    </row>
    <row r="4434" spans="1:10" x14ac:dyDescent="0.25">
      <c r="A4434">
        <v>85</v>
      </c>
      <c r="B4434">
        <v>2018</v>
      </c>
      <c r="C4434" t="s">
        <v>34</v>
      </c>
      <c r="D4434" t="s">
        <v>48</v>
      </c>
      <c r="E4434" t="s">
        <v>35</v>
      </c>
      <c r="F4434">
        <v>5</v>
      </c>
      <c r="G4434" t="s">
        <v>45</v>
      </c>
      <c r="H4434" t="s">
        <v>2</v>
      </c>
      <c r="I4434" t="s">
        <v>37</v>
      </c>
      <c r="J4434">
        <v>847.8</v>
      </c>
    </row>
    <row r="4435" spans="1:10" x14ac:dyDescent="0.25">
      <c r="A4435">
        <v>85</v>
      </c>
      <c r="B4435">
        <v>2018</v>
      </c>
      <c r="C4435" t="s">
        <v>34</v>
      </c>
      <c r="D4435" t="s">
        <v>48</v>
      </c>
      <c r="E4435" t="s">
        <v>35</v>
      </c>
      <c r="F4435">
        <v>6</v>
      </c>
      <c r="G4435" t="s">
        <v>45</v>
      </c>
      <c r="H4435" t="s">
        <v>46</v>
      </c>
      <c r="I4435" t="s">
        <v>51</v>
      </c>
      <c r="J4435">
        <v>1257.7</v>
      </c>
    </row>
    <row r="4436" spans="1:10" x14ac:dyDescent="0.25">
      <c r="A4436">
        <v>85</v>
      </c>
      <c r="B4436">
        <v>2018</v>
      </c>
      <c r="C4436" t="s">
        <v>34</v>
      </c>
      <c r="D4436" t="s">
        <v>49</v>
      </c>
      <c r="E4436" t="s">
        <v>35</v>
      </c>
      <c r="F4436">
        <v>1</v>
      </c>
      <c r="G4436" t="s">
        <v>38</v>
      </c>
      <c r="H4436" t="s">
        <v>46</v>
      </c>
      <c r="I4436" t="s">
        <v>37</v>
      </c>
      <c r="J4436">
        <v>1382</v>
      </c>
    </row>
    <row r="4437" spans="1:10" x14ac:dyDescent="0.25">
      <c r="A4437">
        <v>85</v>
      </c>
      <c r="B4437">
        <v>2018</v>
      </c>
      <c r="C4437" t="s">
        <v>34</v>
      </c>
      <c r="D4437" t="s">
        <v>49</v>
      </c>
      <c r="E4437" t="s">
        <v>35</v>
      </c>
      <c r="F4437">
        <v>2</v>
      </c>
      <c r="G4437" t="s">
        <v>38</v>
      </c>
      <c r="H4437" t="s">
        <v>2</v>
      </c>
      <c r="I4437" t="s">
        <v>37</v>
      </c>
      <c r="J4437">
        <v>905.6</v>
      </c>
    </row>
    <row r="4438" spans="1:10" x14ac:dyDescent="0.25">
      <c r="A4438">
        <v>85</v>
      </c>
      <c r="B4438">
        <v>2018</v>
      </c>
      <c r="C4438" t="s">
        <v>34</v>
      </c>
      <c r="D4438" t="s">
        <v>49</v>
      </c>
      <c r="E4438" t="s">
        <v>35</v>
      </c>
      <c r="F4438">
        <v>3</v>
      </c>
      <c r="G4438" t="s">
        <v>45</v>
      </c>
      <c r="H4438" t="s">
        <v>46</v>
      </c>
      <c r="I4438" t="s">
        <v>51</v>
      </c>
      <c r="J4438">
        <v>1367.9</v>
      </c>
    </row>
    <row r="4439" spans="1:10" x14ac:dyDescent="0.25">
      <c r="A4439">
        <v>85</v>
      </c>
      <c r="B4439">
        <v>2018</v>
      </c>
      <c r="C4439" t="s">
        <v>34</v>
      </c>
      <c r="D4439" t="s">
        <v>49</v>
      </c>
      <c r="E4439" t="s">
        <v>35</v>
      </c>
      <c r="F4439">
        <v>4</v>
      </c>
      <c r="G4439" t="s">
        <v>38</v>
      </c>
      <c r="H4439" t="s">
        <v>46</v>
      </c>
      <c r="I4439" t="s">
        <v>37</v>
      </c>
      <c r="J4439">
        <v>1154.5</v>
      </c>
    </row>
    <row r="4440" spans="1:10" x14ac:dyDescent="0.25">
      <c r="A4440">
        <v>85</v>
      </c>
      <c r="B4440">
        <v>2018</v>
      </c>
      <c r="C4440" t="s">
        <v>34</v>
      </c>
      <c r="D4440" t="s">
        <v>49</v>
      </c>
      <c r="E4440" t="s">
        <v>35</v>
      </c>
      <c r="F4440">
        <v>5</v>
      </c>
      <c r="G4440" t="s">
        <v>45</v>
      </c>
      <c r="H4440" t="s">
        <v>46</v>
      </c>
      <c r="I4440" t="s">
        <v>37</v>
      </c>
      <c r="J4440">
        <v>1347</v>
      </c>
    </row>
    <row r="4441" spans="1:10" x14ac:dyDescent="0.25">
      <c r="A4441">
        <v>85</v>
      </c>
      <c r="B4441">
        <v>2018</v>
      </c>
      <c r="C4441" t="s">
        <v>34</v>
      </c>
      <c r="D4441" t="s">
        <v>49</v>
      </c>
      <c r="E4441" t="s">
        <v>35</v>
      </c>
      <c r="F4441">
        <v>6</v>
      </c>
      <c r="G4441" t="s">
        <v>45</v>
      </c>
      <c r="H4441" t="s">
        <v>2</v>
      </c>
      <c r="I4441" t="s">
        <v>51</v>
      </c>
      <c r="J4441">
        <v>786.8</v>
      </c>
    </row>
    <row r="4442" spans="1:10" x14ac:dyDescent="0.25">
      <c r="A4442">
        <v>86</v>
      </c>
      <c r="B4442">
        <v>2017</v>
      </c>
      <c r="C4442" t="s">
        <v>34</v>
      </c>
      <c r="D4442" t="s">
        <v>48</v>
      </c>
      <c r="E4442" t="s">
        <v>35</v>
      </c>
      <c r="F4442">
        <v>1</v>
      </c>
      <c r="G4442" t="s">
        <v>38</v>
      </c>
      <c r="H4442" t="s">
        <v>2</v>
      </c>
      <c r="I4442" t="s">
        <v>37</v>
      </c>
      <c r="J4442">
        <v>537.20000000000005</v>
      </c>
    </row>
    <row r="4443" spans="1:10" x14ac:dyDescent="0.25">
      <c r="A4443">
        <v>86</v>
      </c>
      <c r="B4443">
        <v>2017</v>
      </c>
      <c r="C4443" t="s">
        <v>34</v>
      </c>
      <c r="D4443" t="s">
        <v>48</v>
      </c>
      <c r="E4443" t="s">
        <v>35</v>
      </c>
      <c r="F4443">
        <v>2</v>
      </c>
      <c r="G4443" t="s">
        <v>45</v>
      </c>
      <c r="H4443" t="s">
        <v>46</v>
      </c>
      <c r="I4443" t="s">
        <v>37</v>
      </c>
      <c r="J4443">
        <v>921.8</v>
      </c>
    </row>
    <row r="4444" spans="1:10" x14ac:dyDescent="0.25">
      <c r="A4444">
        <v>86</v>
      </c>
      <c r="B4444">
        <v>2017</v>
      </c>
      <c r="C4444" t="s">
        <v>34</v>
      </c>
      <c r="D4444" t="s">
        <v>48</v>
      </c>
      <c r="E4444" t="s">
        <v>35</v>
      </c>
      <c r="F4444">
        <v>3</v>
      </c>
      <c r="G4444" t="s">
        <v>45</v>
      </c>
      <c r="H4444" t="s">
        <v>46</v>
      </c>
      <c r="I4444" t="s">
        <v>37</v>
      </c>
      <c r="J4444">
        <v>1052</v>
      </c>
    </row>
    <row r="4445" spans="1:10" x14ac:dyDescent="0.25">
      <c r="A4445">
        <v>86</v>
      </c>
      <c r="B4445">
        <v>2017</v>
      </c>
      <c r="C4445" t="s">
        <v>34</v>
      </c>
      <c r="D4445" t="s">
        <v>48</v>
      </c>
      <c r="E4445" t="s">
        <v>35</v>
      </c>
      <c r="F4445">
        <v>4</v>
      </c>
      <c r="G4445" t="s">
        <v>38</v>
      </c>
      <c r="H4445" t="s">
        <v>46</v>
      </c>
      <c r="I4445" t="s">
        <v>37</v>
      </c>
      <c r="J4445">
        <v>1151.9000000000001</v>
      </c>
    </row>
    <row r="4446" spans="1:10" x14ac:dyDescent="0.25">
      <c r="A4446">
        <v>86</v>
      </c>
      <c r="B4446">
        <v>2017</v>
      </c>
      <c r="C4446" t="s">
        <v>34</v>
      </c>
      <c r="D4446" t="s">
        <v>48</v>
      </c>
      <c r="E4446" t="s">
        <v>35</v>
      </c>
      <c r="F4446">
        <v>5</v>
      </c>
      <c r="G4446" t="s">
        <v>38</v>
      </c>
      <c r="H4446" t="s">
        <v>46</v>
      </c>
      <c r="I4446" t="s">
        <v>51</v>
      </c>
      <c r="J4446">
        <v>979.6</v>
      </c>
    </row>
    <row r="4447" spans="1:10" x14ac:dyDescent="0.25">
      <c r="A4447">
        <v>86</v>
      </c>
      <c r="B4447">
        <v>2017</v>
      </c>
      <c r="C4447" t="s">
        <v>34</v>
      </c>
      <c r="D4447" t="s">
        <v>48</v>
      </c>
      <c r="E4447" t="s">
        <v>35</v>
      </c>
      <c r="F4447">
        <v>6</v>
      </c>
      <c r="G4447" t="s">
        <v>45</v>
      </c>
      <c r="H4447" t="s">
        <v>2</v>
      </c>
      <c r="I4447" t="s">
        <v>51</v>
      </c>
      <c r="J4447">
        <v>733.6</v>
      </c>
    </row>
    <row r="4448" spans="1:10" x14ac:dyDescent="0.25">
      <c r="A4448">
        <v>86</v>
      </c>
      <c r="B4448">
        <v>2017</v>
      </c>
      <c r="C4448" t="s">
        <v>34</v>
      </c>
      <c r="D4448" t="s">
        <v>49</v>
      </c>
      <c r="E4448" t="s">
        <v>35</v>
      </c>
      <c r="F4448">
        <v>1</v>
      </c>
      <c r="G4448" t="s">
        <v>45</v>
      </c>
      <c r="H4448" t="s">
        <v>2</v>
      </c>
      <c r="I4448" t="s">
        <v>37</v>
      </c>
      <c r="J4448">
        <v>581</v>
      </c>
    </row>
    <row r="4449" spans="1:10" x14ac:dyDescent="0.25">
      <c r="A4449">
        <v>86</v>
      </c>
      <c r="B4449">
        <v>2017</v>
      </c>
      <c r="C4449" t="s">
        <v>34</v>
      </c>
      <c r="D4449" t="s">
        <v>49</v>
      </c>
      <c r="E4449" t="s">
        <v>35</v>
      </c>
      <c r="F4449">
        <v>2</v>
      </c>
      <c r="G4449" t="s">
        <v>45</v>
      </c>
      <c r="H4449" t="s">
        <v>46</v>
      </c>
      <c r="I4449" t="s">
        <v>37</v>
      </c>
      <c r="J4449">
        <v>1141.5999999999999</v>
      </c>
    </row>
    <row r="4450" spans="1:10" x14ac:dyDescent="0.25">
      <c r="A4450">
        <v>86</v>
      </c>
      <c r="B4450">
        <v>2017</v>
      </c>
      <c r="C4450" t="s">
        <v>34</v>
      </c>
      <c r="D4450" t="s">
        <v>49</v>
      </c>
      <c r="E4450" t="s">
        <v>35</v>
      </c>
      <c r="F4450">
        <v>3</v>
      </c>
      <c r="G4450" t="s">
        <v>45</v>
      </c>
      <c r="H4450" t="s">
        <v>46</v>
      </c>
      <c r="I4450" t="s">
        <v>51</v>
      </c>
      <c r="J4450">
        <v>1021</v>
      </c>
    </row>
    <row r="4451" spans="1:10" x14ac:dyDescent="0.25">
      <c r="A4451">
        <v>86</v>
      </c>
      <c r="B4451">
        <v>2017</v>
      </c>
      <c r="C4451" t="s">
        <v>34</v>
      </c>
      <c r="D4451" t="s">
        <v>49</v>
      </c>
      <c r="E4451" t="s">
        <v>35</v>
      </c>
      <c r="F4451">
        <v>4</v>
      </c>
      <c r="G4451" t="s">
        <v>45</v>
      </c>
      <c r="H4451" t="s">
        <v>46</v>
      </c>
      <c r="I4451" t="s">
        <v>37</v>
      </c>
      <c r="J4451">
        <v>1106.5</v>
      </c>
    </row>
    <row r="4452" spans="1:10" x14ac:dyDescent="0.25">
      <c r="A4452">
        <v>86</v>
      </c>
      <c r="B4452">
        <v>2017</v>
      </c>
      <c r="C4452" t="s">
        <v>34</v>
      </c>
      <c r="D4452" t="s">
        <v>49</v>
      </c>
      <c r="E4452" t="s">
        <v>35</v>
      </c>
      <c r="F4452">
        <v>5</v>
      </c>
      <c r="G4452" t="s">
        <v>38</v>
      </c>
      <c r="H4452" t="s">
        <v>46</v>
      </c>
      <c r="I4452" t="s">
        <v>51</v>
      </c>
      <c r="J4452">
        <v>934.9</v>
      </c>
    </row>
    <row r="4453" spans="1:10" x14ac:dyDescent="0.25">
      <c r="A4453">
        <v>86</v>
      </c>
      <c r="B4453">
        <v>2017</v>
      </c>
      <c r="C4453" t="s">
        <v>34</v>
      </c>
      <c r="D4453" t="s">
        <v>49</v>
      </c>
      <c r="E4453" t="s">
        <v>35</v>
      </c>
      <c r="F4453">
        <v>6</v>
      </c>
      <c r="G4453" t="s">
        <v>45</v>
      </c>
      <c r="H4453" t="s">
        <v>46</v>
      </c>
      <c r="I4453" t="s">
        <v>51</v>
      </c>
      <c r="J4453">
        <v>1224.9000000000001</v>
      </c>
    </row>
    <row r="4454" spans="1:10" x14ac:dyDescent="0.25">
      <c r="A4454">
        <v>86</v>
      </c>
      <c r="B4454">
        <v>2018</v>
      </c>
      <c r="C4454" t="s">
        <v>34</v>
      </c>
      <c r="D4454" t="s">
        <v>48</v>
      </c>
      <c r="E4454" t="s">
        <v>35</v>
      </c>
      <c r="F4454">
        <v>1</v>
      </c>
      <c r="G4454" t="s">
        <v>45</v>
      </c>
      <c r="H4454" t="s">
        <v>46</v>
      </c>
      <c r="I4454" t="s">
        <v>37</v>
      </c>
      <c r="J4454">
        <v>1193.4000000000001</v>
      </c>
    </row>
    <row r="4455" spans="1:10" x14ac:dyDescent="0.25">
      <c r="A4455">
        <v>86</v>
      </c>
      <c r="B4455">
        <v>2018</v>
      </c>
      <c r="C4455" t="s">
        <v>34</v>
      </c>
      <c r="D4455" t="s">
        <v>48</v>
      </c>
      <c r="E4455" t="s">
        <v>35</v>
      </c>
      <c r="F4455">
        <v>2</v>
      </c>
      <c r="G4455" t="s">
        <v>45</v>
      </c>
      <c r="H4455" t="s">
        <v>46</v>
      </c>
      <c r="I4455" t="s">
        <v>37</v>
      </c>
      <c r="J4455">
        <v>1131.7</v>
      </c>
    </row>
    <row r="4456" spans="1:10" x14ac:dyDescent="0.25">
      <c r="A4456">
        <v>86</v>
      </c>
      <c r="B4456">
        <v>2018</v>
      </c>
      <c r="C4456" t="s">
        <v>34</v>
      </c>
      <c r="D4456" t="s">
        <v>48</v>
      </c>
      <c r="E4456" t="s">
        <v>35</v>
      </c>
      <c r="F4456">
        <v>3</v>
      </c>
      <c r="G4456" t="s">
        <v>45</v>
      </c>
      <c r="H4456" t="s">
        <v>46</v>
      </c>
      <c r="I4456" t="s">
        <v>37</v>
      </c>
      <c r="J4456">
        <v>1151.3</v>
      </c>
    </row>
    <row r="4457" spans="1:10" x14ac:dyDescent="0.25">
      <c r="A4457">
        <v>86</v>
      </c>
      <c r="B4457">
        <v>2018</v>
      </c>
      <c r="C4457" t="s">
        <v>34</v>
      </c>
      <c r="D4457" t="s">
        <v>48</v>
      </c>
      <c r="E4457" t="s">
        <v>35</v>
      </c>
      <c r="F4457">
        <v>4</v>
      </c>
      <c r="G4457" t="s">
        <v>38</v>
      </c>
      <c r="H4457" t="s">
        <v>46</v>
      </c>
      <c r="I4457" t="s">
        <v>51</v>
      </c>
      <c r="J4457">
        <v>1227.9000000000001</v>
      </c>
    </row>
    <row r="4458" spans="1:10" x14ac:dyDescent="0.25">
      <c r="A4458">
        <v>86</v>
      </c>
      <c r="B4458">
        <v>2018</v>
      </c>
      <c r="C4458" t="s">
        <v>34</v>
      </c>
      <c r="D4458" t="s">
        <v>48</v>
      </c>
      <c r="E4458" t="s">
        <v>35</v>
      </c>
      <c r="F4458">
        <v>5</v>
      </c>
      <c r="G4458" t="s">
        <v>38</v>
      </c>
      <c r="H4458" t="s">
        <v>46</v>
      </c>
      <c r="I4458" t="s">
        <v>37</v>
      </c>
      <c r="J4458">
        <v>1219.7</v>
      </c>
    </row>
    <row r="4459" spans="1:10" x14ac:dyDescent="0.25">
      <c r="A4459">
        <v>86</v>
      </c>
      <c r="B4459">
        <v>2018</v>
      </c>
      <c r="C4459" t="s">
        <v>34</v>
      </c>
      <c r="D4459" t="s">
        <v>48</v>
      </c>
      <c r="E4459" t="s">
        <v>35</v>
      </c>
      <c r="F4459">
        <v>6</v>
      </c>
      <c r="G4459" t="s">
        <v>38</v>
      </c>
      <c r="H4459" t="s">
        <v>46</v>
      </c>
      <c r="I4459" t="s">
        <v>37</v>
      </c>
      <c r="J4459">
        <v>1194.2</v>
      </c>
    </row>
    <row r="4460" spans="1:10" x14ac:dyDescent="0.25">
      <c r="A4460">
        <v>86</v>
      </c>
      <c r="B4460">
        <v>2018</v>
      </c>
      <c r="C4460" t="s">
        <v>34</v>
      </c>
      <c r="D4460" t="s">
        <v>49</v>
      </c>
      <c r="E4460" t="s">
        <v>35</v>
      </c>
      <c r="F4460">
        <v>1</v>
      </c>
      <c r="G4460" t="s">
        <v>45</v>
      </c>
      <c r="H4460" t="s">
        <v>2</v>
      </c>
      <c r="I4460" t="s">
        <v>37</v>
      </c>
      <c r="J4460">
        <v>932.4</v>
      </c>
    </row>
    <row r="4461" spans="1:10" x14ac:dyDescent="0.25">
      <c r="A4461">
        <v>86</v>
      </c>
      <c r="B4461">
        <v>2018</v>
      </c>
      <c r="C4461" t="s">
        <v>34</v>
      </c>
      <c r="D4461" t="s">
        <v>49</v>
      </c>
      <c r="E4461" t="s">
        <v>35</v>
      </c>
      <c r="F4461">
        <v>2</v>
      </c>
      <c r="G4461" t="s">
        <v>45</v>
      </c>
      <c r="H4461" t="s">
        <v>2</v>
      </c>
      <c r="I4461" t="s">
        <v>37</v>
      </c>
      <c r="J4461">
        <v>1056.0999999999999</v>
      </c>
    </row>
    <row r="4462" spans="1:10" x14ac:dyDescent="0.25">
      <c r="A4462">
        <v>86</v>
      </c>
      <c r="B4462">
        <v>2018</v>
      </c>
      <c r="C4462" t="s">
        <v>34</v>
      </c>
      <c r="D4462" t="s">
        <v>49</v>
      </c>
      <c r="E4462" t="s">
        <v>35</v>
      </c>
      <c r="F4462">
        <v>3</v>
      </c>
      <c r="G4462" t="s">
        <v>45</v>
      </c>
      <c r="H4462" t="s">
        <v>46</v>
      </c>
      <c r="I4462" t="s">
        <v>37</v>
      </c>
      <c r="J4462">
        <v>1187.0999999999999</v>
      </c>
    </row>
    <row r="4463" spans="1:10" x14ac:dyDescent="0.25">
      <c r="A4463">
        <v>86</v>
      </c>
      <c r="B4463">
        <v>2018</v>
      </c>
      <c r="C4463" t="s">
        <v>34</v>
      </c>
      <c r="D4463" t="s">
        <v>49</v>
      </c>
      <c r="E4463" t="s">
        <v>35</v>
      </c>
      <c r="F4463">
        <v>4</v>
      </c>
      <c r="G4463" t="s">
        <v>38</v>
      </c>
      <c r="H4463" t="s">
        <v>46</v>
      </c>
      <c r="I4463" t="s">
        <v>37</v>
      </c>
      <c r="J4463">
        <v>1240.5</v>
      </c>
    </row>
    <row r="4464" spans="1:10" x14ac:dyDescent="0.25">
      <c r="A4464">
        <v>86</v>
      </c>
      <c r="B4464">
        <v>2018</v>
      </c>
      <c r="C4464" t="s">
        <v>34</v>
      </c>
      <c r="D4464" t="s">
        <v>49</v>
      </c>
      <c r="E4464" t="s">
        <v>35</v>
      </c>
      <c r="F4464">
        <v>5</v>
      </c>
      <c r="G4464" t="s">
        <v>45</v>
      </c>
      <c r="H4464" t="s">
        <v>2</v>
      </c>
      <c r="I4464" t="s">
        <v>51</v>
      </c>
      <c r="J4464">
        <v>875.3</v>
      </c>
    </row>
    <row r="4465" spans="1:10" x14ac:dyDescent="0.25">
      <c r="A4465">
        <v>86</v>
      </c>
      <c r="B4465">
        <v>2018</v>
      </c>
      <c r="C4465" t="s">
        <v>34</v>
      </c>
      <c r="D4465" t="s">
        <v>49</v>
      </c>
      <c r="E4465" t="s">
        <v>35</v>
      </c>
      <c r="F4465">
        <v>6</v>
      </c>
      <c r="G4465" t="s">
        <v>45</v>
      </c>
      <c r="H4465" t="s">
        <v>2</v>
      </c>
      <c r="I4465" t="s">
        <v>51</v>
      </c>
      <c r="J4465">
        <v>881.3</v>
      </c>
    </row>
    <row r="4466" spans="1:10" x14ac:dyDescent="0.25">
      <c r="A4466">
        <v>87</v>
      </c>
      <c r="B4466">
        <v>2017</v>
      </c>
      <c r="C4466" t="s">
        <v>34</v>
      </c>
      <c r="D4466" t="s">
        <v>48</v>
      </c>
      <c r="E4466" t="s">
        <v>35</v>
      </c>
      <c r="F4466">
        <v>1</v>
      </c>
      <c r="G4466" t="s">
        <v>45</v>
      </c>
      <c r="H4466" t="s">
        <v>2</v>
      </c>
      <c r="I4466" t="s">
        <v>37</v>
      </c>
      <c r="J4466">
        <v>620.1</v>
      </c>
    </row>
    <row r="4467" spans="1:10" x14ac:dyDescent="0.25">
      <c r="A4467">
        <v>87</v>
      </c>
      <c r="B4467">
        <v>2017</v>
      </c>
      <c r="C4467" t="s">
        <v>34</v>
      </c>
      <c r="D4467" t="s">
        <v>48</v>
      </c>
      <c r="E4467" t="s">
        <v>35</v>
      </c>
      <c r="F4467">
        <v>2</v>
      </c>
      <c r="G4467" t="s">
        <v>45</v>
      </c>
      <c r="H4467" t="s">
        <v>2</v>
      </c>
      <c r="I4467" t="s">
        <v>51</v>
      </c>
      <c r="J4467">
        <v>596.70000000000005</v>
      </c>
    </row>
    <row r="4468" spans="1:10" x14ac:dyDescent="0.25">
      <c r="A4468">
        <v>87</v>
      </c>
      <c r="B4468">
        <v>2017</v>
      </c>
      <c r="C4468" t="s">
        <v>34</v>
      </c>
      <c r="D4468" t="s">
        <v>48</v>
      </c>
      <c r="E4468" t="s">
        <v>35</v>
      </c>
      <c r="F4468">
        <v>3</v>
      </c>
      <c r="G4468" t="s">
        <v>45</v>
      </c>
      <c r="H4468" t="s">
        <v>2</v>
      </c>
      <c r="I4468" t="s">
        <v>37</v>
      </c>
      <c r="J4468">
        <v>650</v>
      </c>
    </row>
    <row r="4469" spans="1:10" x14ac:dyDescent="0.25">
      <c r="A4469">
        <v>87</v>
      </c>
      <c r="B4469">
        <v>2017</v>
      </c>
      <c r="C4469" t="s">
        <v>34</v>
      </c>
      <c r="D4469" t="s">
        <v>48</v>
      </c>
      <c r="E4469" t="s">
        <v>35</v>
      </c>
      <c r="F4469">
        <v>4</v>
      </c>
      <c r="G4469" t="s">
        <v>45</v>
      </c>
      <c r="H4469" t="s">
        <v>46</v>
      </c>
      <c r="I4469" t="s">
        <v>51</v>
      </c>
      <c r="J4469">
        <v>1018.6</v>
      </c>
    </row>
    <row r="4470" spans="1:10" x14ac:dyDescent="0.25">
      <c r="A4470">
        <v>87</v>
      </c>
      <c r="B4470">
        <v>2017</v>
      </c>
      <c r="C4470" t="s">
        <v>34</v>
      </c>
      <c r="D4470" t="s">
        <v>48</v>
      </c>
      <c r="E4470" t="s">
        <v>35</v>
      </c>
      <c r="F4470">
        <v>5</v>
      </c>
      <c r="G4470" t="s">
        <v>38</v>
      </c>
      <c r="H4470" t="s">
        <v>46</v>
      </c>
      <c r="I4470" t="s">
        <v>51</v>
      </c>
      <c r="J4470">
        <v>943.8</v>
      </c>
    </row>
    <row r="4471" spans="1:10" x14ac:dyDescent="0.25">
      <c r="A4471">
        <v>87</v>
      </c>
      <c r="B4471">
        <v>2017</v>
      </c>
      <c r="C4471" t="s">
        <v>34</v>
      </c>
      <c r="D4471" t="s">
        <v>48</v>
      </c>
      <c r="E4471" t="s">
        <v>35</v>
      </c>
      <c r="F4471">
        <v>6</v>
      </c>
      <c r="G4471" t="s">
        <v>38</v>
      </c>
      <c r="H4471" t="s">
        <v>46</v>
      </c>
      <c r="I4471" t="s">
        <v>51</v>
      </c>
      <c r="J4471">
        <v>1017.3</v>
      </c>
    </row>
    <row r="4472" spans="1:10" x14ac:dyDescent="0.25">
      <c r="A4472">
        <v>87</v>
      </c>
      <c r="B4472">
        <v>2017</v>
      </c>
      <c r="C4472" t="s">
        <v>34</v>
      </c>
      <c r="D4472" t="s">
        <v>49</v>
      </c>
      <c r="E4472" t="s">
        <v>35</v>
      </c>
      <c r="F4472">
        <v>1</v>
      </c>
      <c r="G4472" t="s">
        <v>38</v>
      </c>
      <c r="H4472" t="s">
        <v>2</v>
      </c>
      <c r="I4472" t="s">
        <v>51</v>
      </c>
      <c r="J4472">
        <v>686.1</v>
      </c>
    </row>
    <row r="4473" spans="1:10" x14ac:dyDescent="0.25">
      <c r="A4473">
        <v>87</v>
      </c>
      <c r="B4473">
        <v>2017</v>
      </c>
      <c r="C4473" t="s">
        <v>34</v>
      </c>
      <c r="D4473" t="s">
        <v>49</v>
      </c>
      <c r="E4473" t="s">
        <v>35</v>
      </c>
      <c r="F4473">
        <v>2</v>
      </c>
      <c r="G4473" t="s">
        <v>45</v>
      </c>
      <c r="H4473" t="s">
        <v>2</v>
      </c>
      <c r="I4473" t="s">
        <v>51</v>
      </c>
      <c r="J4473">
        <v>702.1</v>
      </c>
    </row>
    <row r="4474" spans="1:10" x14ac:dyDescent="0.25">
      <c r="A4474">
        <v>87</v>
      </c>
      <c r="B4474">
        <v>2017</v>
      </c>
      <c r="C4474" t="s">
        <v>34</v>
      </c>
      <c r="D4474" t="s">
        <v>49</v>
      </c>
      <c r="E4474" t="s">
        <v>35</v>
      </c>
      <c r="F4474">
        <v>3</v>
      </c>
      <c r="G4474" t="s">
        <v>45</v>
      </c>
      <c r="H4474" t="s">
        <v>46</v>
      </c>
      <c r="I4474" t="s">
        <v>51</v>
      </c>
      <c r="J4474">
        <v>1032.3</v>
      </c>
    </row>
    <row r="4475" spans="1:10" x14ac:dyDescent="0.25">
      <c r="A4475">
        <v>87</v>
      </c>
      <c r="B4475">
        <v>2017</v>
      </c>
      <c r="C4475" t="s">
        <v>34</v>
      </c>
      <c r="D4475" t="s">
        <v>49</v>
      </c>
      <c r="E4475" t="s">
        <v>35</v>
      </c>
      <c r="F4475">
        <v>4</v>
      </c>
      <c r="G4475" t="s">
        <v>45</v>
      </c>
      <c r="H4475" t="s">
        <v>46</v>
      </c>
      <c r="I4475" t="s">
        <v>51</v>
      </c>
      <c r="J4475">
        <v>1006.7</v>
      </c>
    </row>
    <row r="4476" spans="1:10" x14ac:dyDescent="0.25">
      <c r="A4476">
        <v>87</v>
      </c>
      <c r="B4476">
        <v>2017</v>
      </c>
      <c r="C4476" t="s">
        <v>34</v>
      </c>
      <c r="D4476" t="s">
        <v>49</v>
      </c>
      <c r="E4476" t="s">
        <v>35</v>
      </c>
      <c r="F4476">
        <v>5</v>
      </c>
      <c r="G4476" t="s">
        <v>45</v>
      </c>
      <c r="H4476" t="s">
        <v>2</v>
      </c>
      <c r="I4476" t="s">
        <v>51</v>
      </c>
      <c r="J4476">
        <v>657.7</v>
      </c>
    </row>
    <row r="4477" spans="1:10" x14ac:dyDescent="0.25">
      <c r="A4477">
        <v>87</v>
      </c>
      <c r="B4477">
        <v>2017</v>
      </c>
      <c r="C4477" t="s">
        <v>34</v>
      </c>
      <c r="D4477" t="s">
        <v>49</v>
      </c>
      <c r="E4477" t="s">
        <v>35</v>
      </c>
      <c r="F4477">
        <v>6</v>
      </c>
      <c r="G4477" t="s">
        <v>38</v>
      </c>
      <c r="H4477" t="s">
        <v>46</v>
      </c>
      <c r="I4477" t="s">
        <v>37</v>
      </c>
      <c r="J4477">
        <v>1067.5999999999999</v>
      </c>
    </row>
    <row r="4478" spans="1:10" x14ac:dyDescent="0.25">
      <c r="A4478">
        <v>87</v>
      </c>
      <c r="B4478">
        <v>2018</v>
      </c>
      <c r="C4478" t="s">
        <v>34</v>
      </c>
      <c r="D4478" t="s">
        <v>48</v>
      </c>
      <c r="E4478" t="s">
        <v>35</v>
      </c>
      <c r="F4478">
        <v>1</v>
      </c>
      <c r="G4478" t="s">
        <v>38</v>
      </c>
      <c r="H4478" t="s">
        <v>46</v>
      </c>
      <c r="I4478" t="s">
        <v>51</v>
      </c>
      <c r="J4478">
        <v>1352.1</v>
      </c>
    </row>
    <row r="4479" spans="1:10" x14ac:dyDescent="0.25">
      <c r="A4479">
        <v>87</v>
      </c>
      <c r="B4479">
        <v>2018</v>
      </c>
      <c r="C4479" t="s">
        <v>34</v>
      </c>
      <c r="D4479" t="s">
        <v>48</v>
      </c>
      <c r="E4479" t="s">
        <v>35</v>
      </c>
      <c r="F4479">
        <v>2</v>
      </c>
      <c r="G4479" t="s">
        <v>45</v>
      </c>
      <c r="H4479" t="s">
        <v>2</v>
      </c>
      <c r="I4479" t="s">
        <v>51</v>
      </c>
      <c r="J4479">
        <v>876.2</v>
      </c>
    </row>
    <row r="4480" spans="1:10" x14ac:dyDescent="0.25">
      <c r="A4480">
        <v>87</v>
      </c>
      <c r="B4480">
        <v>2018</v>
      </c>
      <c r="C4480" t="s">
        <v>34</v>
      </c>
      <c r="D4480" t="s">
        <v>48</v>
      </c>
      <c r="E4480" t="s">
        <v>35</v>
      </c>
      <c r="F4480">
        <v>3</v>
      </c>
      <c r="G4480" t="s">
        <v>38</v>
      </c>
      <c r="H4480" t="s">
        <v>2</v>
      </c>
      <c r="I4480" t="s">
        <v>51</v>
      </c>
      <c r="J4480">
        <v>791.7</v>
      </c>
    </row>
    <row r="4481" spans="1:10" x14ac:dyDescent="0.25">
      <c r="A4481">
        <v>87</v>
      </c>
      <c r="B4481">
        <v>2018</v>
      </c>
      <c r="C4481" t="s">
        <v>34</v>
      </c>
      <c r="D4481" t="s">
        <v>48</v>
      </c>
      <c r="E4481" t="s">
        <v>35</v>
      </c>
      <c r="F4481">
        <v>4</v>
      </c>
      <c r="G4481" t="s">
        <v>38</v>
      </c>
      <c r="H4481" t="s">
        <v>46</v>
      </c>
      <c r="I4481" t="s">
        <v>37</v>
      </c>
      <c r="J4481">
        <v>1200.8</v>
      </c>
    </row>
    <row r="4482" spans="1:10" x14ac:dyDescent="0.25">
      <c r="A4482">
        <v>87</v>
      </c>
      <c r="B4482">
        <v>2018</v>
      </c>
      <c r="C4482" t="s">
        <v>34</v>
      </c>
      <c r="D4482" t="s">
        <v>48</v>
      </c>
      <c r="E4482" t="s">
        <v>35</v>
      </c>
      <c r="F4482">
        <v>5</v>
      </c>
      <c r="G4482" t="s">
        <v>45</v>
      </c>
      <c r="H4482" t="s">
        <v>2</v>
      </c>
      <c r="I4482" t="s">
        <v>51</v>
      </c>
      <c r="J4482">
        <v>774.6</v>
      </c>
    </row>
    <row r="4483" spans="1:10" x14ac:dyDescent="0.25">
      <c r="A4483">
        <v>87</v>
      </c>
      <c r="B4483">
        <v>2018</v>
      </c>
      <c r="C4483" t="s">
        <v>34</v>
      </c>
      <c r="D4483" t="s">
        <v>48</v>
      </c>
      <c r="E4483" t="s">
        <v>35</v>
      </c>
      <c r="F4483">
        <v>6</v>
      </c>
      <c r="G4483" t="s">
        <v>45</v>
      </c>
      <c r="H4483" t="s">
        <v>2</v>
      </c>
      <c r="I4483" t="s">
        <v>51</v>
      </c>
      <c r="J4483">
        <v>885.5</v>
      </c>
    </row>
    <row r="4484" spans="1:10" x14ac:dyDescent="0.25">
      <c r="A4484">
        <v>87</v>
      </c>
      <c r="B4484">
        <v>2018</v>
      </c>
      <c r="C4484" t="s">
        <v>34</v>
      </c>
      <c r="D4484" t="s">
        <v>49</v>
      </c>
      <c r="E4484" t="s">
        <v>35</v>
      </c>
      <c r="F4484">
        <v>1</v>
      </c>
      <c r="G4484" t="s">
        <v>38</v>
      </c>
      <c r="H4484" t="s">
        <v>2</v>
      </c>
      <c r="I4484" t="s">
        <v>51</v>
      </c>
      <c r="J4484">
        <v>863.8</v>
      </c>
    </row>
    <row r="4485" spans="1:10" x14ac:dyDescent="0.25">
      <c r="A4485">
        <v>87</v>
      </c>
      <c r="B4485">
        <v>2018</v>
      </c>
      <c r="C4485" t="s">
        <v>34</v>
      </c>
      <c r="D4485" t="s">
        <v>49</v>
      </c>
      <c r="E4485" t="s">
        <v>35</v>
      </c>
      <c r="F4485">
        <v>2</v>
      </c>
      <c r="G4485" t="s">
        <v>38</v>
      </c>
      <c r="H4485" t="s">
        <v>2</v>
      </c>
      <c r="I4485" t="s">
        <v>51</v>
      </c>
      <c r="J4485">
        <v>943.1</v>
      </c>
    </row>
    <row r="4486" spans="1:10" x14ac:dyDescent="0.25">
      <c r="A4486">
        <v>87</v>
      </c>
      <c r="B4486">
        <v>2018</v>
      </c>
      <c r="C4486" t="s">
        <v>34</v>
      </c>
      <c r="D4486" t="s">
        <v>49</v>
      </c>
      <c r="E4486" t="s">
        <v>35</v>
      </c>
      <c r="F4486">
        <v>3</v>
      </c>
      <c r="G4486" t="s">
        <v>45</v>
      </c>
      <c r="H4486" t="s">
        <v>2</v>
      </c>
      <c r="I4486" t="s">
        <v>37</v>
      </c>
      <c r="J4486">
        <v>871.7</v>
      </c>
    </row>
    <row r="4487" spans="1:10" x14ac:dyDescent="0.25">
      <c r="A4487">
        <v>87</v>
      </c>
      <c r="B4487">
        <v>2018</v>
      </c>
      <c r="C4487" t="s">
        <v>34</v>
      </c>
      <c r="D4487" t="s">
        <v>49</v>
      </c>
      <c r="E4487" t="s">
        <v>35</v>
      </c>
      <c r="F4487">
        <v>4</v>
      </c>
      <c r="G4487" t="s">
        <v>45</v>
      </c>
      <c r="H4487" t="s">
        <v>46</v>
      </c>
      <c r="I4487" t="s">
        <v>37</v>
      </c>
      <c r="J4487">
        <v>1301.2</v>
      </c>
    </row>
    <row r="4488" spans="1:10" x14ac:dyDescent="0.25">
      <c r="A4488">
        <v>87</v>
      </c>
      <c r="B4488">
        <v>2018</v>
      </c>
      <c r="C4488" t="s">
        <v>34</v>
      </c>
      <c r="D4488" t="s">
        <v>49</v>
      </c>
      <c r="E4488" t="s">
        <v>35</v>
      </c>
      <c r="F4488">
        <v>5</v>
      </c>
      <c r="G4488" t="s">
        <v>38</v>
      </c>
      <c r="H4488" t="s">
        <v>2</v>
      </c>
      <c r="I4488" t="s">
        <v>51</v>
      </c>
      <c r="J4488">
        <v>898.3</v>
      </c>
    </row>
    <row r="4489" spans="1:10" x14ac:dyDescent="0.25">
      <c r="A4489">
        <v>87</v>
      </c>
      <c r="B4489">
        <v>2018</v>
      </c>
      <c r="C4489" t="s">
        <v>34</v>
      </c>
      <c r="D4489" t="s">
        <v>49</v>
      </c>
      <c r="E4489" t="s">
        <v>35</v>
      </c>
      <c r="F4489">
        <v>6</v>
      </c>
      <c r="G4489" t="s">
        <v>38</v>
      </c>
      <c r="H4489" t="s">
        <v>2</v>
      </c>
      <c r="I4489" t="s">
        <v>37</v>
      </c>
      <c r="J4489">
        <v>1001.9</v>
      </c>
    </row>
    <row r="4490" spans="1:10" x14ac:dyDescent="0.25">
      <c r="A4490">
        <v>88</v>
      </c>
      <c r="B4490">
        <v>2017</v>
      </c>
      <c r="C4490" t="s">
        <v>34</v>
      </c>
      <c r="D4490" t="s">
        <v>48</v>
      </c>
      <c r="E4490" t="s">
        <v>35</v>
      </c>
      <c r="F4490">
        <v>1</v>
      </c>
      <c r="G4490" t="s">
        <v>38</v>
      </c>
      <c r="H4490" t="s">
        <v>2</v>
      </c>
      <c r="I4490" t="s">
        <v>51</v>
      </c>
      <c r="J4490">
        <v>534</v>
      </c>
    </row>
    <row r="4491" spans="1:10" x14ac:dyDescent="0.25">
      <c r="A4491">
        <v>88</v>
      </c>
      <c r="B4491">
        <v>2017</v>
      </c>
      <c r="C4491" t="s">
        <v>34</v>
      </c>
      <c r="D4491" t="s">
        <v>48</v>
      </c>
      <c r="E4491" t="s">
        <v>35</v>
      </c>
      <c r="F4491">
        <v>2</v>
      </c>
      <c r="G4491" t="s">
        <v>45</v>
      </c>
      <c r="H4491" t="s">
        <v>46</v>
      </c>
      <c r="I4491" t="s">
        <v>51</v>
      </c>
      <c r="J4491">
        <v>963.3</v>
      </c>
    </row>
    <row r="4492" spans="1:10" x14ac:dyDescent="0.25">
      <c r="A4492">
        <v>88</v>
      </c>
      <c r="B4492">
        <v>2017</v>
      </c>
      <c r="C4492" t="s">
        <v>34</v>
      </c>
      <c r="D4492" t="s">
        <v>48</v>
      </c>
      <c r="E4492" t="s">
        <v>35</v>
      </c>
      <c r="F4492">
        <v>3</v>
      </c>
      <c r="G4492" t="s">
        <v>45</v>
      </c>
      <c r="H4492" t="s">
        <v>46</v>
      </c>
      <c r="I4492" t="s">
        <v>51</v>
      </c>
      <c r="J4492">
        <v>1082.2</v>
      </c>
    </row>
    <row r="4493" spans="1:10" x14ac:dyDescent="0.25">
      <c r="A4493">
        <v>88</v>
      </c>
      <c r="B4493">
        <v>2017</v>
      </c>
      <c r="C4493" t="s">
        <v>34</v>
      </c>
      <c r="D4493" t="s">
        <v>48</v>
      </c>
      <c r="E4493" t="s">
        <v>35</v>
      </c>
      <c r="F4493">
        <v>4</v>
      </c>
      <c r="G4493" t="s">
        <v>45</v>
      </c>
      <c r="H4493" t="s">
        <v>2</v>
      </c>
      <c r="I4493" t="s">
        <v>37</v>
      </c>
      <c r="J4493">
        <v>556.9</v>
      </c>
    </row>
    <row r="4494" spans="1:10" x14ac:dyDescent="0.25">
      <c r="A4494">
        <v>88</v>
      </c>
      <c r="B4494">
        <v>2017</v>
      </c>
      <c r="C4494" t="s">
        <v>34</v>
      </c>
      <c r="D4494" t="s">
        <v>48</v>
      </c>
      <c r="E4494" t="s">
        <v>35</v>
      </c>
      <c r="F4494">
        <v>5</v>
      </c>
      <c r="G4494" t="s">
        <v>38</v>
      </c>
      <c r="H4494" t="s">
        <v>2</v>
      </c>
      <c r="I4494" t="s">
        <v>37</v>
      </c>
      <c r="J4494">
        <v>577.20000000000005</v>
      </c>
    </row>
    <row r="4495" spans="1:10" x14ac:dyDescent="0.25">
      <c r="A4495">
        <v>88</v>
      </c>
      <c r="B4495">
        <v>2017</v>
      </c>
      <c r="C4495" t="s">
        <v>34</v>
      </c>
      <c r="D4495" t="s">
        <v>48</v>
      </c>
      <c r="E4495" t="s">
        <v>35</v>
      </c>
      <c r="F4495">
        <v>6</v>
      </c>
      <c r="G4495" t="s">
        <v>38</v>
      </c>
      <c r="H4495" t="s">
        <v>46</v>
      </c>
      <c r="I4495" t="s">
        <v>37</v>
      </c>
      <c r="J4495">
        <v>906.5</v>
      </c>
    </row>
    <row r="4496" spans="1:10" x14ac:dyDescent="0.25">
      <c r="A4496">
        <v>88</v>
      </c>
      <c r="B4496">
        <v>2017</v>
      </c>
      <c r="C4496" t="s">
        <v>34</v>
      </c>
      <c r="D4496" t="s">
        <v>49</v>
      </c>
      <c r="E4496" t="s">
        <v>35</v>
      </c>
      <c r="F4496">
        <v>1</v>
      </c>
      <c r="G4496" t="s">
        <v>38</v>
      </c>
      <c r="H4496" t="s">
        <v>2</v>
      </c>
      <c r="I4496" t="s">
        <v>37</v>
      </c>
      <c r="J4496">
        <v>711.7</v>
      </c>
    </row>
    <row r="4497" spans="1:10" x14ac:dyDescent="0.25">
      <c r="A4497">
        <v>88</v>
      </c>
      <c r="B4497">
        <v>2017</v>
      </c>
      <c r="C4497" t="s">
        <v>34</v>
      </c>
      <c r="D4497" t="s">
        <v>49</v>
      </c>
      <c r="E4497" t="s">
        <v>35</v>
      </c>
      <c r="F4497">
        <v>2</v>
      </c>
      <c r="G4497" t="s">
        <v>45</v>
      </c>
      <c r="H4497" t="s">
        <v>2</v>
      </c>
      <c r="I4497" t="s">
        <v>37</v>
      </c>
      <c r="J4497">
        <v>653.6</v>
      </c>
    </row>
    <row r="4498" spans="1:10" x14ac:dyDescent="0.25">
      <c r="A4498">
        <v>88</v>
      </c>
      <c r="B4498">
        <v>2017</v>
      </c>
      <c r="C4498" t="s">
        <v>34</v>
      </c>
      <c r="D4498" t="s">
        <v>49</v>
      </c>
      <c r="E4498" t="s">
        <v>35</v>
      </c>
      <c r="F4498">
        <v>3</v>
      </c>
      <c r="G4498" t="s">
        <v>38</v>
      </c>
      <c r="H4498" t="s">
        <v>46</v>
      </c>
      <c r="I4498" t="s">
        <v>37</v>
      </c>
      <c r="J4498">
        <v>1135.2</v>
      </c>
    </row>
    <row r="4499" spans="1:10" x14ac:dyDescent="0.25">
      <c r="A4499">
        <v>88</v>
      </c>
      <c r="B4499">
        <v>2017</v>
      </c>
      <c r="C4499" t="s">
        <v>34</v>
      </c>
      <c r="D4499" t="s">
        <v>49</v>
      </c>
      <c r="E4499" t="s">
        <v>35</v>
      </c>
      <c r="F4499">
        <v>4</v>
      </c>
      <c r="G4499" t="s">
        <v>38</v>
      </c>
      <c r="H4499" t="s">
        <v>46</v>
      </c>
      <c r="I4499" t="s">
        <v>51</v>
      </c>
      <c r="J4499">
        <v>1227.5999999999999</v>
      </c>
    </row>
    <row r="4500" spans="1:10" x14ac:dyDescent="0.25">
      <c r="A4500">
        <v>88</v>
      </c>
      <c r="B4500">
        <v>2017</v>
      </c>
      <c r="C4500" t="s">
        <v>34</v>
      </c>
      <c r="D4500" t="s">
        <v>49</v>
      </c>
      <c r="E4500" t="s">
        <v>35</v>
      </c>
      <c r="F4500">
        <v>5</v>
      </c>
      <c r="G4500" t="s">
        <v>38</v>
      </c>
      <c r="H4500" t="s">
        <v>46</v>
      </c>
      <c r="I4500" t="s">
        <v>51</v>
      </c>
      <c r="J4500">
        <v>1235.3</v>
      </c>
    </row>
    <row r="4501" spans="1:10" x14ac:dyDescent="0.25">
      <c r="A4501">
        <v>88</v>
      </c>
      <c r="B4501">
        <v>2017</v>
      </c>
      <c r="C4501" t="s">
        <v>34</v>
      </c>
      <c r="D4501" t="s">
        <v>49</v>
      </c>
      <c r="E4501" t="s">
        <v>35</v>
      </c>
      <c r="F4501">
        <v>6</v>
      </c>
      <c r="G4501" t="s">
        <v>38</v>
      </c>
      <c r="H4501" t="s">
        <v>2</v>
      </c>
      <c r="I4501" t="s">
        <v>51</v>
      </c>
      <c r="J4501">
        <v>711.4</v>
      </c>
    </row>
    <row r="4502" spans="1:10" x14ac:dyDescent="0.25">
      <c r="A4502">
        <v>88</v>
      </c>
      <c r="B4502">
        <v>2018</v>
      </c>
      <c r="C4502" t="s">
        <v>34</v>
      </c>
      <c r="D4502" t="s">
        <v>48</v>
      </c>
      <c r="E4502" t="s">
        <v>35</v>
      </c>
      <c r="F4502">
        <v>1</v>
      </c>
      <c r="G4502" t="s">
        <v>45</v>
      </c>
      <c r="H4502" t="s">
        <v>2</v>
      </c>
      <c r="I4502" t="s">
        <v>51</v>
      </c>
      <c r="J4502">
        <v>700.9</v>
      </c>
    </row>
    <row r="4503" spans="1:10" x14ac:dyDescent="0.25">
      <c r="A4503">
        <v>88</v>
      </c>
      <c r="B4503">
        <v>2018</v>
      </c>
      <c r="C4503" t="s">
        <v>34</v>
      </c>
      <c r="D4503" t="s">
        <v>48</v>
      </c>
      <c r="E4503" t="s">
        <v>35</v>
      </c>
      <c r="F4503">
        <v>2</v>
      </c>
      <c r="G4503" t="s">
        <v>38</v>
      </c>
      <c r="H4503" t="s">
        <v>2</v>
      </c>
      <c r="I4503" t="s">
        <v>37</v>
      </c>
      <c r="J4503">
        <v>730.3</v>
      </c>
    </row>
    <row r="4504" spans="1:10" x14ac:dyDescent="0.25">
      <c r="A4504">
        <v>88</v>
      </c>
      <c r="B4504">
        <v>2018</v>
      </c>
      <c r="C4504" t="s">
        <v>34</v>
      </c>
      <c r="D4504" t="s">
        <v>48</v>
      </c>
      <c r="E4504" t="s">
        <v>35</v>
      </c>
      <c r="F4504">
        <v>3</v>
      </c>
      <c r="G4504" t="s">
        <v>45</v>
      </c>
      <c r="H4504" t="s">
        <v>46</v>
      </c>
      <c r="I4504" t="s">
        <v>51</v>
      </c>
      <c r="J4504">
        <v>1239.4000000000001</v>
      </c>
    </row>
    <row r="4505" spans="1:10" x14ac:dyDescent="0.25">
      <c r="A4505">
        <v>88</v>
      </c>
      <c r="B4505">
        <v>2018</v>
      </c>
      <c r="C4505" t="s">
        <v>34</v>
      </c>
      <c r="D4505" t="s">
        <v>48</v>
      </c>
      <c r="E4505" t="s">
        <v>35</v>
      </c>
      <c r="F4505">
        <v>4</v>
      </c>
      <c r="G4505" t="s">
        <v>45</v>
      </c>
      <c r="H4505" t="s">
        <v>46</v>
      </c>
      <c r="I4505" t="s">
        <v>37</v>
      </c>
      <c r="J4505">
        <v>1104.3</v>
      </c>
    </row>
    <row r="4506" spans="1:10" x14ac:dyDescent="0.25">
      <c r="A4506">
        <v>88</v>
      </c>
      <c r="B4506">
        <v>2018</v>
      </c>
      <c r="C4506" t="s">
        <v>34</v>
      </c>
      <c r="D4506" t="s">
        <v>48</v>
      </c>
      <c r="E4506" t="s">
        <v>35</v>
      </c>
      <c r="F4506">
        <v>5</v>
      </c>
      <c r="G4506" t="s">
        <v>38</v>
      </c>
      <c r="H4506" t="s">
        <v>46</v>
      </c>
      <c r="I4506" t="s">
        <v>51</v>
      </c>
      <c r="J4506">
        <v>1285.3</v>
      </c>
    </row>
    <row r="4507" spans="1:10" x14ac:dyDescent="0.25">
      <c r="A4507">
        <v>88</v>
      </c>
      <c r="B4507">
        <v>2018</v>
      </c>
      <c r="C4507" t="s">
        <v>34</v>
      </c>
      <c r="D4507" t="s">
        <v>48</v>
      </c>
      <c r="E4507" t="s">
        <v>35</v>
      </c>
      <c r="F4507">
        <v>6</v>
      </c>
      <c r="G4507" t="s">
        <v>45</v>
      </c>
      <c r="H4507" t="s">
        <v>46</v>
      </c>
      <c r="I4507" t="s">
        <v>51</v>
      </c>
      <c r="J4507">
        <v>1168</v>
      </c>
    </row>
    <row r="4508" spans="1:10" x14ac:dyDescent="0.25">
      <c r="A4508">
        <v>88</v>
      </c>
      <c r="B4508">
        <v>2018</v>
      </c>
      <c r="C4508" t="s">
        <v>34</v>
      </c>
      <c r="D4508" t="s">
        <v>49</v>
      </c>
      <c r="E4508" t="s">
        <v>35</v>
      </c>
      <c r="F4508">
        <v>1</v>
      </c>
      <c r="G4508" t="s">
        <v>38</v>
      </c>
      <c r="H4508" t="s">
        <v>46</v>
      </c>
      <c r="I4508" t="s">
        <v>51</v>
      </c>
      <c r="J4508">
        <v>1328.6</v>
      </c>
    </row>
    <row r="4509" spans="1:10" x14ac:dyDescent="0.25">
      <c r="A4509">
        <v>88</v>
      </c>
      <c r="B4509">
        <v>2018</v>
      </c>
      <c r="C4509" t="s">
        <v>34</v>
      </c>
      <c r="D4509" t="s">
        <v>49</v>
      </c>
      <c r="E4509" t="s">
        <v>35</v>
      </c>
      <c r="F4509">
        <v>2</v>
      </c>
      <c r="G4509" t="s">
        <v>38</v>
      </c>
      <c r="H4509" t="s">
        <v>2</v>
      </c>
      <c r="I4509" t="s">
        <v>51</v>
      </c>
      <c r="J4509">
        <v>795.3</v>
      </c>
    </row>
    <row r="4510" spans="1:10" x14ac:dyDescent="0.25">
      <c r="A4510">
        <v>88</v>
      </c>
      <c r="B4510">
        <v>2018</v>
      </c>
      <c r="C4510" t="s">
        <v>34</v>
      </c>
      <c r="D4510" t="s">
        <v>49</v>
      </c>
      <c r="E4510" t="s">
        <v>35</v>
      </c>
      <c r="F4510">
        <v>3</v>
      </c>
      <c r="G4510" t="s">
        <v>45</v>
      </c>
      <c r="H4510" t="s">
        <v>46</v>
      </c>
      <c r="I4510" t="s">
        <v>51</v>
      </c>
      <c r="J4510">
        <v>1304.0999999999999</v>
      </c>
    </row>
    <row r="4511" spans="1:10" x14ac:dyDescent="0.25">
      <c r="A4511">
        <v>88</v>
      </c>
      <c r="B4511">
        <v>2018</v>
      </c>
      <c r="C4511" t="s">
        <v>34</v>
      </c>
      <c r="D4511" t="s">
        <v>49</v>
      </c>
      <c r="E4511" t="s">
        <v>35</v>
      </c>
      <c r="F4511">
        <v>4</v>
      </c>
      <c r="G4511" t="s">
        <v>45</v>
      </c>
      <c r="H4511" t="s">
        <v>46</v>
      </c>
      <c r="I4511" t="s">
        <v>37</v>
      </c>
      <c r="J4511">
        <v>1248.8</v>
      </c>
    </row>
    <row r="4512" spans="1:10" x14ac:dyDescent="0.25">
      <c r="A4512">
        <v>88</v>
      </c>
      <c r="B4512">
        <v>2018</v>
      </c>
      <c r="C4512" t="s">
        <v>34</v>
      </c>
      <c r="D4512" t="s">
        <v>49</v>
      </c>
      <c r="E4512" t="s">
        <v>35</v>
      </c>
      <c r="F4512">
        <v>5</v>
      </c>
      <c r="G4512" t="s">
        <v>38</v>
      </c>
      <c r="H4512" t="s">
        <v>46</v>
      </c>
      <c r="I4512" t="s">
        <v>37</v>
      </c>
      <c r="J4512">
        <v>1415.3</v>
      </c>
    </row>
    <row r="4513" spans="1:10" x14ac:dyDescent="0.25">
      <c r="A4513">
        <v>88</v>
      </c>
      <c r="B4513">
        <v>2018</v>
      </c>
      <c r="C4513" t="s">
        <v>34</v>
      </c>
      <c r="D4513" t="s">
        <v>49</v>
      </c>
      <c r="E4513" t="s">
        <v>35</v>
      </c>
      <c r="F4513">
        <v>6</v>
      </c>
      <c r="G4513" t="s">
        <v>45</v>
      </c>
      <c r="H4513" t="s">
        <v>46</v>
      </c>
      <c r="I4513" t="s">
        <v>51</v>
      </c>
      <c r="J4513">
        <v>1418.4</v>
      </c>
    </row>
    <row r="4514" spans="1:10" x14ac:dyDescent="0.25">
      <c r="A4514">
        <v>89</v>
      </c>
      <c r="B4514">
        <v>2017</v>
      </c>
      <c r="C4514" t="s">
        <v>34</v>
      </c>
      <c r="D4514" t="s">
        <v>48</v>
      </c>
      <c r="E4514" t="s">
        <v>35</v>
      </c>
      <c r="F4514">
        <v>1</v>
      </c>
      <c r="G4514" t="s">
        <v>38</v>
      </c>
      <c r="H4514" t="s">
        <v>2</v>
      </c>
      <c r="I4514" t="s">
        <v>37</v>
      </c>
      <c r="J4514">
        <v>662</v>
      </c>
    </row>
    <row r="4515" spans="1:10" x14ac:dyDescent="0.25">
      <c r="A4515">
        <v>89</v>
      </c>
      <c r="B4515">
        <v>2017</v>
      </c>
      <c r="C4515" t="s">
        <v>34</v>
      </c>
      <c r="D4515" t="s">
        <v>48</v>
      </c>
      <c r="E4515" t="s">
        <v>35</v>
      </c>
      <c r="F4515">
        <v>2</v>
      </c>
      <c r="G4515" t="s">
        <v>45</v>
      </c>
      <c r="H4515" t="s">
        <v>46</v>
      </c>
      <c r="I4515" t="s">
        <v>51</v>
      </c>
      <c r="J4515">
        <v>1155.0999999999999</v>
      </c>
    </row>
    <row r="4516" spans="1:10" x14ac:dyDescent="0.25">
      <c r="A4516">
        <v>89</v>
      </c>
      <c r="B4516">
        <v>2017</v>
      </c>
      <c r="C4516" t="s">
        <v>34</v>
      </c>
      <c r="D4516" t="s">
        <v>48</v>
      </c>
      <c r="E4516" t="s">
        <v>35</v>
      </c>
      <c r="F4516">
        <v>3</v>
      </c>
      <c r="G4516" t="s">
        <v>45</v>
      </c>
      <c r="H4516" t="s">
        <v>46</v>
      </c>
      <c r="I4516" t="s">
        <v>37</v>
      </c>
      <c r="J4516">
        <v>1121.5</v>
      </c>
    </row>
    <row r="4517" spans="1:10" x14ac:dyDescent="0.25">
      <c r="A4517">
        <v>89</v>
      </c>
      <c r="B4517">
        <v>2017</v>
      </c>
      <c r="C4517" t="s">
        <v>34</v>
      </c>
      <c r="D4517" t="s">
        <v>48</v>
      </c>
      <c r="E4517" t="s">
        <v>35</v>
      </c>
      <c r="F4517">
        <v>4</v>
      </c>
      <c r="G4517" t="s">
        <v>38</v>
      </c>
      <c r="H4517" t="s">
        <v>2</v>
      </c>
      <c r="I4517" t="s">
        <v>37</v>
      </c>
      <c r="J4517">
        <v>576.5</v>
      </c>
    </row>
    <row r="4518" spans="1:10" x14ac:dyDescent="0.25">
      <c r="A4518">
        <v>89</v>
      </c>
      <c r="B4518">
        <v>2017</v>
      </c>
      <c r="C4518" t="s">
        <v>34</v>
      </c>
      <c r="D4518" t="s">
        <v>48</v>
      </c>
      <c r="E4518" t="s">
        <v>35</v>
      </c>
      <c r="F4518">
        <v>5</v>
      </c>
      <c r="G4518" t="s">
        <v>38</v>
      </c>
      <c r="H4518" t="s">
        <v>46</v>
      </c>
      <c r="I4518" t="s">
        <v>37</v>
      </c>
      <c r="J4518">
        <v>1038.9000000000001</v>
      </c>
    </row>
    <row r="4519" spans="1:10" x14ac:dyDescent="0.25">
      <c r="A4519">
        <v>89</v>
      </c>
      <c r="B4519">
        <v>2017</v>
      </c>
      <c r="C4519" t="s">
        <v>34</v>
      </c>
      <c r="D4519" t="s">
        <v>48</v>
      </c>
      <c r="E4519" t="s">
        <v>35</v>
      </c>
      <c r="F4519">
        <v>6</v>
      </c>
      <c r="G4519" t="s">
        <v>38</v>
      </c>
      <c r="H4519" t="s">
        <v>46</v>
      </c>
      <c r="I4519" t="s">
        <v>37</v>
      </c>
      <c r="J4519">
        <v>1078</v>
      </c>
    </row>
    <row r="4520" spans="1:10" x14ac:dyDescent="0.25">
      <c r="A4520">
        <v>89</v>
      </c>
      <c r="B4520">
        <v>2017</v>
      </c>
      <c r="C4520" t="s">
        <v>34</v>
      </c>
      <c r="D4520" t="s">
        <v>49</v>
      </c>
      <c r="E4520" t="s">
        <v>35</v>
      </c>
      <c r="F4520">
        <v>1</v>
      </c>
      <c r="G4520" t="s">
        <v>45</v>
      </c>
      <c r="H4520" t="s">
        <v>46</v>
      </c>
      <c r="I4520" t="s">
        <v>37</v>
      </c>
      <c r="J4520">
        <v>1061.9000000000001</v>
      </c>
    </row>
    <row r="4521" spans="1:10" x14ac:dyDescent="0.25">
      <c r="A4521">
        <v>89</v>
      </c>
      <c r="B4521">
        <v>2017</v>
      </c>
      <c r="C4521" t="s">
        <v>34</v>
      </c>
      <c r="D4521" t="s">
        <v>49</v>
      </c>
      <c r="E4521" t="s">
        <v>35</v>
      </c>
      <c r="F4521">
        <v>2</v>
      </c>
      <c r="G4521" t="s">
        <v>45</v>
      </c>
      <c r="H4521" t="s">
        <v>2</v>
      </c>
      <c r="I4521" t="s">
        <v>51</v>
      </c>
      <c r="J4521">
        <v>666</v>
      </c>
    </row>
    <row r="4522" spans="1:10" x14ac:dyDescent="0.25">
      <c r="A4522">
        <v>89</v>
      </c>
      <c r="B4522">
        <v>2017</v>
      </c>
      <c r="C4522" t="s">
        <v>34</v>
      </c>
      <c r="D4522" t="s">
        <v>49</v>
      </c>
      <c r="E4522" t="s">
        <v>35</v>
      </c>
      <c r="F4522">
        <v>3</v>
      </c>
      <c r="G4522" t="s">
        <v>45</v>
      </c>
      <c r="H4522" t="s">
        <v>46</v>
      </c>
      <c r="I4522" t="s">
        <v>37</v>
      </c>
      <c r="J4522">
        <v>1096.5999999999999</v>
      </c>
    </row>
    <row r="4523" spans="1:10" x14ac:dyDescent="0.25">
      <c r="A4523">
        <v>89</v>
      </c>
      <c r="B4523">
        <v>2017</v>
      </c>
      <c r="C4523" t="s">
        <v>34</v>
      </c>
      <c r="D4523" t="s">
        <v>49</v>
      </c>
      <c r="E4523" t="s">
        <v>35</v>
      </c>
      <c r="F4523">
        <v>4</v>
      </c>
      <c r="G4523" t="s">
        <v>45</v>
      </c>
      <c r="H4523" t="s">
        <v>46</v>
      </c>
      <c r="I4523" t="s">
        <v>37</v>
      </c>
      <c r="J4523">
        <v>1085.8</v>
      </c>
    </row>
    <row r="4524" spans="1:10" x14ac:dyDescent="0.25">
      <c r="A4524">
        <v>89</v>
      </c>
      <c r="B4524">
        <v>2017</v>
      </c>
      <c r="C4524" t="s">
        <v>34</v>
      </c>
      <c r="D4524" t="s">
        <v>49</v>
      </c>
      <c r="E4524" t="s">
        <v>35</v>
      </c>
      <c r="F4524">
        <v>5</v>
      </c>
      <c r="G4524" t="s">
        <v>38</v>
      </c>
      <c r="H4524" t="s">
        <v>2</v>
      </c>
      <c r="I4524" t="s">
        <v>51</v>
      </c>
      <c r="J4524">
        <v>792.7</v>
      </c>
    </row>
    <row r="4525" spans="1:10" x14ac:dyDescent="0.25">
      <c r="A4525">
        <v>89</v>
      </c>
      <c r="B4525">
        <v>2017</v>
      </c>
      <c r="C4525" t="s">
        <v>34</v>
      </c>
      <c r="D4525" t="s">
        <v>49</v>
      </c>
      <c r="E4525" t="s">
        <v>35</v>
      </c>
      <c r="F4525">
        <v>6</v>
      </c>
      <c r="G4525" t="s">
        <v>45</v>
      </c>
      <c r="H4525" t="s">
        <v>46</v>
      </c>
      <c r="I4525" t="s">
        <v>51</v>
      </c>
      <c r="J4525">
        <v>1251.8</v>
      </c>
    </row>
    <row r="4526" spans="1:10" x14ac:dyDescent="0.25">
      <c r="A4526">
        <v>89</v>
      </c>
      <c r="B4526">
        <v>2018</v>
      </c>
      <c r="C4526" t="s">
        <v>34</v>
      </c>
      <c r="D4526" t="s">
        <v>48</v>
      </c>
      <c r="E4526" t="s">
        <v>35</v>
      </c>
      <c r="F4526">
        <v>1</v>
      </c>
      <c r="G4526" t="s">
        <v>38</v>
      </c>
      <c r="H4526" t="s">
        <v>46</v>
      </c>
      <c r="I4526" t="s">
        <v>51</v>
      </c>
      <c r="J4526">
        <v>1229.4000000000001</v>
      </c>
    </row>
    <row r="4527" spans="1:10" x14ac:dyDescent="0.25">
      <c r="A4527">
        <v>89</v>
      </c>
      <c r="B4527">
        <v>2018</v>
      </c>
      <c r="C4527" t="s">
        <v>34</v>
      </c>
      <c r="D4527" t="s">
        <v>48</v>
      </c>
      <c r="E4527" t="s">
        <v>35</v>
      </c>
      <c r="F4527">
        <v>2</v>
      </c>
      <c r="G4527" t="s">
        <v>45</v>
      </c>
      <c r="H4527" t="s">
        <v>2</v>
      </c>
      <c r="I4527" t="s">
        <v>37</v>
      </c>
      <c r="J4527">
        <v>803.4</v>
      </c>
    </row>
    <row r="4528" spans="1:10" x14ac:dyDescent="0.25">
      <c r="A4528">
        <v>89</v>
      </c>
      <c r="B4528">
        <v>2018</v>
      </c>
      <c r="C4528" t="s">
        <v>34</v>
      </c>
      <c r="D4528" t="s">
        <v>48</v>
      </c>
      <c r="E4528" t="s">
        <v>35</v>
      </c>
      <c r="F4528">
        <v>3</v>
      </c>
      <c r="G4528" t="s">
        <v>38</v>
      </c>
      <c r="H4528" t="s">
        <v>2</v>
      </c>
      <c r="I4528" t="s">
        <v>51</v>
      </c>
      <c r="J4528">
        <v>873</v>
      </c>
    </row>
    <row r="4529" spans="1:10" x14ac:dyDescent="0.25">
      <c r="A4529">
        <v>89</v>
      </c>
      <c r="B4529">
        <v>2018</v>
      </c>
      <c r="C4529" t="s">
        <v>34</v>
      </c>
      <c r="D4529" t="s">
        <v>48</v>
      </c>
      <c r="E4529" t="s">
        <v>35</v>
      </c>
      <c r="F4529">
        <v>4</v>
      </c>
      <c r="G4529" t="s">
        <v>45</v>
      </c>
      <c r="H4529" t="s">
        <v>46</v>
      </c>
      <c r="I4529" t="s">
        <v>37</v>
      </c>
      <c r="J4529">
        <v>1257.5999999999999</v>
      </c>
    </row>
    <row r="4530" spans="1:10" x14ac:dyDescent="0.25">
      <c r="A4530">
        <v>89</v>
      </c>
      <c r="B4530">
        <v>2018</v>
      </c>
      <c r="C4530" t="s">
        <v>34</v>
      </c>
      <c r="D4530" t="s">
        <v>48</v>
      </c>
      <c r="E4530" t="s">
        <v>35</v>
      </c>
      <c r="F4530">
        <v>5</v>
      </c>
      <c r="G4530" t="s">
        <v>45</v>
      </c>
      <c r="H4530" t="s">
        <v>46</v>
      </c>
      <c r="I4530" t="s">
        <v>51</v>
      </c>
      <c r="J4530">
        <v>1333.6</v>
      </c>
    </row>
    <row r="4531" spans="1:10" x14ac:dyDescent="0.25">
      <c r="A4531">
        <v>89</v>
      </c>
      <c r="B4531">
        <v>2018</v>
      </c>
      <c r="C4531" t="s">
        <v>34</v>
      </c>
      <c r="D4531" t="s">
        <v>48</v>
      </c>
      <c r="E4531" t="s">
        <v>35</v>
      </c>
      <c r="F4531">
        <v>6</v>
      </c>
      <c r="G4531" t="s">
        <v>38</v>
      </c>
      <c r="H4531" t="s">
        <v>46</v>
      </c>
      <c r="I4531" t="s">
        <v>37</v>
      </c>
      <c r="J4531">
        <v>1136.4000000000001</v>
      </c>
    </row>
    <row r="4532" spans="1:10" x14ac:dyDescent="0.25">
      <c r="A4532">
        <v>89</v>
      </c>
      <c r="B4532">
        <v>2018</v>
      </c>
      <c r="C4532" t="s">
        <v>34</v>
      </c>
      <c r="D4532" t="s">
        <v>49</v>
      </c>
      <c r="E4532" t="s">
        <v>35</v>
      </c>
      <c r="F4532">
        <v>1</v>
      </c>
      <c r="G4532" t="s">
        <v>45</v>
      </c>
      <c r="H4532" t="s">
        <v>46</v>
      </c>
      <c r="I4532" t="s">
        <v>37</v>
      </c>
      <c r="J4532">
        <v>1302.5</v>
      </c>
    </row>
    <row r="4533" spans="1:10" x14ac:dyDescent="0.25">
      <c r="A4533">
        <v>89</v>
      </c>
      <c r="B4533">
        <v>2018</v>
      </c>
      <c r="C4533" t="s">
        <v>34</v>
      </c>
      <c r="D4533" t="s">
        <v>49</v>
      </c>
      <c r="E4533" t="s">
        <v>35</v>
      </c>
      <c r="F4533">
        <v>2</v>
      </c>
      <c r="G4533" t="s">
        <v>45</v>
      </c>
      <c r="H4533" t="s">
        <v>46</v>
      </c>
      <c r="I4533" t="s">
        <v>51</v>
      </c>
      <c r="J4533">
        <v>1284.3</v>
      </c>
    </row>
    <row r="4534" spans="1:10" x14ac:dyDescent="0.25">
      <c r="A4534">
        <v>89</v>
      </c>
      <c r="B4534">
        <v>2018</v>
      </c>
      <c r="C4534" t="s">
        <v>34</v>
      </c>
      <c r="D4534" t="s">
        <v>49</v>
      </c>
      <c r="E4534" t="s">
        <v>35</v>
      </c>
      <c r="F4534">
        <v>3</v>
      </c>
      <c r="G4534" t="s">
        <v>38</v>
      </c>
      <c r="H4534" t="s">
        <v>2</v>
      </c>
      <c r="I4534" t="s">
        <v>37</v>
      </c>
      <c r="J4534">
        <v>884.2</v>
      </c>
    </row>
    <row r="4535" spans="1:10" x14ac:dyDescent="0.25">
      <c r="A4535">
        <v>89</v>
      </c>
      <c r="B4535">
        <v>2018</v>
      </c>
      <c r="C4535" t="s">
        <v>34</v>
      </c>
      <c r="D4535" t="s">
        <v>49</v>
      </c>
      <c r="E4535" t="s">
        <v>35</v>
      </c>
      <c r="F4535">
        <v>4</v>
      </c>
      <c r="G4535" t="s">
        <v>38</v>
      </c>
      <c r="H4535" t="s">
        <v>46</v>
      </c>
      <c r="I4535" t="s">
        <v>51</v>
      </c>
      <c r="J4535">
        <v>1358.1</v>
      </c>
    </row>
    <row r="4536" spans="1:10" x14ac:dyDescent="0.25">
      <c r="A4536">
        <v>89</v>
      </c>
      <c r="B4536">
        <v>2018</v>
      </c>
      <c r="C4536" t="s">
        <v>34</v>
      </c>
      <c r="D4536" t="s">
        <v>49</v>
      </c>
      <c r="E4536" t="s">
        <v>35</v>
      </c>
      <c r="F4536">
        <v>5</v>
      </c>
      <c r="G4536" t="s">
        <v>45</v>
      </c>
      <c r="H4536" t="s">
        <v>2</v>
      </c>
      <c r="I4536" t="s">
        <v>37</v>
      </c>
      <c r="J4536">
        <v>910.6</v>
      </c>
    </row>
    <row r="4537" spans="1:10" x14ac:dyDescent="0.25">
      <c r="A4537">
        <v>89</v>
      </c>
      <c r="B4537">
        <v>2018</v>
      </c>
      <c r="C4537" t="s">
        <v>34</v>
      </c>
      <c r="D4537" t="s">
        <v>49</v>
      </c>
      <c r="E4537" t="s">
        <v>35</v>
      </c>
      <c r="F4537">
        <v>6</v>
      </c>
      <c r="G4537" t="s">
        <v>45</v>
      </c>
      <c r="H4537" t="s">
        <v>46</v>
      </c>
      <c r="I4537" t="s">
        <v>51</v>
      </c>
      <c r="J4537">
        <v>1373.2</v>
      </c>
    </row>
    <row r="4538" spans="1:10" x14ac:dyDescent="0.25">
      <c r="A4538">
        <v>90</v>
      </c>
      <c r="B4538">
        <v>2017</v>
      </c>
      <c r="C4538" t="s">
        <v>34</v>
      </c>
      <c r="D4538" t="s">
        <v>48</v>
      </c>
      <c r="E4538" t="s">
        <v>35</v>
      </c>
      <c r="F4538">
        <v>1</v>
      </c>
      <c r="G4538" t="s">
        <v>38</v>
      </c>
      <c r="H4538" t="s">
        <v>46</v>
      </c>
      <c r="I4538" t="s">
        <v>37</v>
      </c>
      <c r="J4538">
        <v>953.7</v>
      </c>
    </row>
    <row r="4539" spans="1:10" x14ac:dyDescent="0.25">
      <c r="A4539">
        <v>90</v>
      </c>
      <c r="B4539">
        <v>2017</v>
      </c>
      <c r="C4539" t="s">
        <v>34</v>
      </c>
      <c r="D4539" t="s">
        <v>48</v>
      </c>
      <c r="E4539" t="s">
        <v>35</v>
      </c>
      <c r="F4539">
        <v>2</v>
      </c>
      <c r="G4539" t="s">
        <v>45</v>
      </c>
      <c r="H4539" t="s">
        <v>46</v>
      </c>
      <c r="I4539" t="s">
        <v>51</v>
      </c>
      <c r="J4539">
        <v>1072.2</v>
      </c>
    </row>
    <row r="4540" spans="1:10" x14ac:dyDescent="0.25">
      <c r="A4540">
        <v>90</v>
      </c>
      <c r="B4540">
        <v>2017</v>
      </c>
      <c r="C4540" t="s">
        <v>34</v>
      </c>
      <c r="D4540" t="s">
        <v>48</v>
      </c>
      <c r="E4540" t="s">
        <v>35</v>
      </c>
      <c r="F4540">
        <v>3</v>
      </c>
      <c r="G4540" t="s">
        <v>45</v>
      </c>
      <c r="H4540" t="s">
        <v>46</v>
      </c>
      <c r="I4540" t="s">
        <v>37</v>
      </c>
      <c r="J4540">
        <v>1075.5</v>
      </c>
    </row>
    <row r="4541" spans="1:10" x14ac:dyDescent="0.25">
      <c r="A4541">
        <v>90</v>
      </c>
      <c r="B4541">
        <v>2017</v>
      </c>
      <c r="C4541" t="s">
        <v>34</v>
      </c>
      <c r="D4541" t="s">
        <v>48</v>
      </c>
      <c r="E4541" t="s">
        <v>35</v>
      </c>
      <c r="F4541">
        <v>4</v>
      </c>
      <c r="G4541" t="s">
        <v>45</v>
      </c>
      <c r="H4541" t="s">
        <v>2</v>
      </c>
      <c r="I4541" t="s">
        <v>51</v>
      </c>
      <c r="J4541">
        <v>543.20000000000005</v>
      </c>
    </row>
    <row r="4542" spans="1:10" x14ac:dyDescent="0.25">
      <c r="A4542">
        <v>90</v>
      </c>
      <c r="B4542">
        <v>2017</v>
      </c>
      <c r="C4542" t="s">
        <v>34</v>
      </c>
      <c r="D4542" t="s">
        <v>48</v>
      </c>
      <c r="E4542" t="s">
        <v>35</v>
      </c>
      <c r="F4542">
        <v>5</v>
      </c>
      <c r="G4542" t="s">
        <v>45</v>
      </c>
      <c r="H4542" t="s">
        <v>2</v>
      </c>
      <c r="I4542" t="s">
        <v>37</v>
      </c>
      <c r="J4542">
        <v>449.1</v>
      </c>
    </row>
    <row r="4543" spans="1:10" x14ac:dyDescent="0.25">
      <c r="A4543">
        <v>90</v>
      </c>
      <c r="B4543">
        <v>2017</v>
      </c>
      <c r="C4543" t="s">
        <v>34</v>
      </c>
      <c r="D4543" t="s">
        <v>48</v>
      </c>
      <c r="E4543" t="s">
        <v>35</v>
      </c>
      <c r="F4543">
        <v>6</v>
      </c>
      <c r="G4543" t="s">
        <v>38</v>
      </c>
      <c r="H4543" t="s">
        <v>2</v>
      </c>
      <c r="I4543" t="s">
        <v>51</v>
      </c>
      <c r="J4543">
        <v>528.20000000000005</v>
      </c>
    </row>
    <row r="4544" spans="1:10" x14ac:dyDescent="0.25">
      <c r="A4544">
        <v>90</v>
      </c>
      <c r="B4544">
        <v>2017</v>
      </c>
      <c r="C4544" t="s">
        <v>34</v>
      </c>
      <c r="D4544" t="s">
        <v>49</v>
      </c>
      <c r="E4544" t="s">
        <v>35</v>
      </c>
      <c r="F4544">
        <v>1</v>
      </c>
      <c r="G4544" t="s">
        <v>45</v>
      </c>
      <c r="H4544" t="s">
        <v>46</v>
      </c>
      <c r="I4544" t="s">
        <v>51</v>
      </c>
      <c r="J4544">
        <v>1100.4000000000001</v>
      </c>
    </row>
    <row r="4545" spans="1:10" x14ac:dyDescent="0.25">
      <c r="A4545">
        <v>90</v>
      </c>
      <c r="B4545">
        <v>2017</v>
      </c>
      <c r="C4545" t="s">
        <v>34</v>
      </c>
      <c r="D4545" t="s">
        <v>49</v>
      </c>
      <c r="E4545" t="s">
        <v>35</v>
      </c>
      <c r="F4545">
        <v>2</v>
      </c>
      <c r="G4545" t="s">
        <v>45</v>
      </c>
      <c r="H4545" t="s">
        <v>46</v>
      </c>
      <c r="I4545" t="s">
        <v>37</v>
      </c>
      <c r="J4545">
        <v>954.2</v>
      </c>
    </row>
    <row r="4546" spans="1:10" x14ac:dyDescent="0.25">
      <c r="A4546">
        <v>90</v>
      </c>
      <c r="B4546">
        <v>2017</v>
      </c>
      <c r="C4546" t="s">
        <v>34</v>
      </c>
      <c r="D4546" t="s">
        <v>49</v>
      </c>
      <c r="E4546" t="s">
        <v>35</v>
      </c>
      <c r="F4546">
        <v>3</v>
      </c>
      <c r="G4546" t="s">
        <v>45</v>
      </c>
      <c r="H4546" t="s">
        <v>46</v>
      </c>
      <c r="I4546" t="s">
        <v>51</v>
      </c>
      <c r="J4546">
        <v>1087</v>
      </c>
    </row>
    <row r="4547" spans="1:10" x14ac:dyDescent="0.25">
      <c r="A4547">
        <v>90</v>
      </c>
      <c r="B4547">
        <v>2017</v>
      </c>
      <c r="C4547" t="s">
        <v>34</v>
      </c>
      <c r="D4547" t="s">
        <v>49</v>
      </c>
      <c r="E4547" t="s">
        <v>35</v>
      </c>
      <c r="F4547">
        <v>4</v>
      </c>
      <c r="G4547" t="s">
        <v>38</v>
      </c>
      <c r="H4547" t="s">
        <v>2</v>
      </c>
      <c r="I4547" t="s">
        <v>37</v>
      </c>
      <c r="J4547">
        <v>780.3</v>
      </c>
    </row>
    <row r="4548" spans="1:10" x14ac:dyDescent="0.25">
      <c r="A4548">
        <v>90</v>
      </c>
      <c r="B4548">
        <v>2017</v>
      </c>
      <c r="C4548" t="s">
        <v>34</v>
      </c>
      <c r="D4548" t="s">
        <v>49</v>
      </c>
      <c r="E4548" t="s">
        <v>35</v>
      </c>
      <c r="F4548">
        <v>5</v>
      </c>
      <c r="G4548" t="s">
        <v>45</v>
      </c>
      <c r="H4548" t="s">
        <v>46</v>
      </c>
      <c r="I4548" t="s">
        <v>51</v>
      </c>
      <c r="J4548">
        <v>1201.5</v>
      </c>
    </row>
    <row r="4549" spans="1:10" x14ac:dyDescent="0.25">
      <c r="A4549">
        <v>90</v>
      </c>
      <c r="B4549">
        <v>2017</v>
      </c>
      <c r="C4549" t="s">
        <v>34</v>
      </c>
      <c r="D4549" t="s">
        <v>49</v>
      </c>
      <c r="E4549" t="s">
        <v>35</v>
      </c>
      <c r="F4549">
        <v>6</v>
      </c>
      <c r="G4549" t="s">
        <v>45</v>
      </c>
      <c r="H4549" t="s">
        <v>46</v>
      </c>
      <c r="I4549" t="s">
        <v>51</v>
      </c>
      <c r="J4549">
        <v>1211.4000000000001</v>
      </c>
    </row>
    <row r="4550" spans="1:10" x14ac:dyDescent="0.25">
      <c r="A4550">
        <v>90</v>
      </c>
      <c r="B4550">
        <v>2018</v>
      </c>
      <c r="C4550" t="s">
        <v>34</v>
      </c>
      <c r="D4550" t="s">
        <v>48</v>
      </c>
      <c r="E4550" t="s">
        <v>35</v>
      </c>
      <c r="F4550">
        <v>1</v>
      </c>
      <c r="G4550" t="s">
        <v>38</v>
      </c>
      <c r="H4550" t="s">
        <v>2</v>
      </c>
      <c r="I4550" t="s">
        <v>51</v>
      </c>
      <c r="J4550">
        <v>800</v>
      </c>
    </row>
    <row r="4551" spans="1:10" x14ac:dyDescent="0.25">
      <c r="A4551">
        <v>90</v>
      </c>
      <c r="B4551">
        <v>2018</v>
      </c>
      <c r="C4551" t="s">
        <v>34</v>
      </c>
      <c r="D4551" t="s">
        <v>48</v>
      </c>
      <c r="E4551" t="s">
        <v>35</v>
      </c>
      <c r="F4551">
        <v>2</v>
      </c>
      <c r="G4551" t="s">
        <v>38</v>
      </c>
      <c r="H4551" t="s">
        <v>2</v>
      </c>
      <c r="I4551" t="s">
        <v>51</v>
      </c>
      <c r="J4551">
        <v>740.8</v>
      </c>
    </row>
    <row r="4552" spans="1:10" x14ac:dyDescent="0.25">
      <c r="A4552">
        <v>90</v>
      </c>
      <c r="B4552">
        <v>2018</v>
      </c>
      <c r="C4552" t="s">
        <v>34</v>
      </c>
      <c r="D4552" t="s">
        <v>48</v>
      </c>
      <c r="E4552" t="s">
        <v>35</v>
      </c>
      <c r="F4552">
        <v>3</v>
      </c>
      <c r="G4552" t="s">
        <v>38</v>
      </c>
      <c r="H4552" t="s">
        <v>2</v>
      </c>
      <c r="I4552" t="s">
        <v>51</v>
      </c>
      <c r="J4552">
        <v>839.9</v>
      </c>
    </row>
    <row r="4553" spans="1:10" x14ac:dyDescent="0.25">
      <c r="A4553">
        <v>90</v>
      </c>
      <c r="B4553">
        <v>2018</v>
      </c>
      <c r="C4553" t="s">
        <v>34</v>
      </c>
      <c r="D4553" t="s">
        <v>48</v>
      </c>
      <c r="E4553" t="s">
        <v>35</v>
      </c>
      <c r="F4553">
        <v>4</v>
      </c>
      <c r="G4553" t="s">
        <v>38</v>
      </c>
      <c r="H4553" t="s">
        <v>2</v>
      </c>
      <c r="I4553" t="s">
        <v>51</v>
      </c>
      <c r="J4553">
        <v>888.8</v>
      </c>
    </row>
    <row r="4554" spans="1:10" x14ac:dyDescent="0.25">
      <c r="A4554">
        <v>90</v>
      </c>
      <c r="B4554">
        <v>2018</v>
      </c>
      <c r="C4554" t="s">
        <v>34</v>
      </c>
      <c r="D4554" t="s">
        <v>48</v>
      </c>
      <c r="E4554" t="s">
        <v>35</v>
      </c>
      <c r="F4554">
        <v>5</v>
      </c>
      <c r="G4554" t="s">
        <v>45</v>
      </c>
      <c r="H4554" t="s">
        <v>46</v>
      </c>
      <c r="I4554" t="s">
        <v>37</v>
      </c>
      <c r="J4554">
        <v>1196.5999999999999</v>
      </c>
    </row>
    <row r="4555" spans="1:10" x14ac:dyDescent="0.25">
      <c r="A4555">
        <v>90</v>
      </c>
      <c r="B4555">
        <v>2018</v>
      </c>
      <c r="C4555" t="s">
        <v>34</v>
      </c>
      <c r="D4555" t="s">
        <v>48</v>
      </c>
      <c r="E4555" t="s">
        <v>35</v>
      </c>
      <c r="F4555">
        <v>6</v>
      </c>
      <c r="G4555" t="s">
        <v>45</v>
      </c>
      <c r="H4555" t="s">
        <v>2</v>
      </c>
      <c r="I4555" t="s">
        <v>37</v>
      </c>
      <c r="J4555">
        <v>865</v>
      </c>
    </row>
    <row r="4556" spans="1:10" x14ac:dyDescent="0.25">
      <c r="A4556">
        <v>90</v>
      </c>
      <c r="B4556">
        <v>2018</v>
      </c>
      <c r="C4556" t="s">
        <v>34</v>
      </c>
      <c r="D4556" t="s">
        <v>49</v>
      </c>
      <c r="E4556" t="s">
        <v>35</v>
      </c>
      <c r="F4556">
        <v>1</v>
      </c>
      <c r="G4556" t="s">
        <v>45</v>
      </c>
      <c r="H4556" t="s">
        <v>46</v>
      </c>
      <c r="I4556" t="s">
        <v>37</v>
      </c>
      <c r="J4556">
        <v>1351.1</v>
      </c>
    </row>
    <row r="4557" spans="1:10" x14ac:dyDescent="0.25">
      <c r="A4557">
        <v>90</v>
      </c>
      <c r="B4557">
        <v>2018</v>
      </c>
      <c r="C4557" t="s">
        <v>34</v>
      </c>
      <c r="D4557" t="s">
        <v>49</v>
      </c>
      <c r="E4557" t="s">
        <v>35</v>
      </c>
      <c r="F4557">
        <v>2</v>
      </c>
      <c r="G4557" t="s">
        <v>38</v>
      </c>
      <c r="H4557" t="s">
        <v>2</v>
      </c>
      <c r="I4557" t="s">
        <v>51</v>
      </c>
      <c r="J4557">
        <v>788.7</v>
      </c>
    </row>
    <row r="4558" spans="1:10" x14ac:dyDescent="0.25">
      <c r="A4558">
        <v>90</v>
      </c>
      <c r="B4558">
        <v>2018</v>
      </c>
      <c r="C4558" t="s">
        <v>34</v>
      </c>
      <c r="D4558" t="s">
        <v>49</v>
      </c>
      <c r="E4558" t="s">
        <v>35</v>
      </c>
      <c r="F4558">
        <v>3</v>
      </c>
      <c r="G4558" t="s">
        <v>45</v>
      </c>
      <c r="H4558" t="s">
        <v>2</v>
      </c>
      <c r="I4558" t="s">
        <v>51</v>
      </c>
      <c r="J4558">
        <v>988.5</v>
      </c>
    </row>
    <row r="4559" spans="1:10" x14ac:dyDescent="0.25">
      <c r="A4559">
        <v>90</v>
      </c>
      <c r="B4559">
        <v>2018</v>
      </c>
      <c r="C4559" t="s">
        <v>34</v>
      </c>
      <c r="D4559" t="s">
        <v>49</v>
      </c>
      <c r="E4559" t="s">
        <v>35</v>
      </c>
      <c r="F4559">
        <v>4</v>
      </c>
      <c r="G4559" t="s">
        <v>45</v>
      </c>
      <c r="H4559" t="s">
        <v>2</v>
      </c>
      <c r="I4559" t="s">
        <v>37</v>
      </c>
      <c r="J4559">
        <v>890.5</v>
      </c>
    </row>
    <row r="4560" spans="1:10" x14ac:dyDescent="0.25">
      <c r="A4560">
        <v>90</v>
      </c>
      <c r="B4560">
        <v>2018</v>
      </c>
      <c r="C4560" t="s">
        <v>34</v>
      </c>
      <c r="D4560" t="s">
        <v>49</v>
      </c>
      <c r="E4560" t="s">
        <v>35</v>
      </c>
      <c r="F4560">
        <v>5</v>
      </c>
      <c r="G4560" t="s">
        <v>45</v>
      </c>
      <c r="H4560" t="s">
        <v>2</v>
      </c>
      <c r="I4560" t="s">
        <v>37</v>
      </c>
      <c r="J4560">
        <v>834</v>
      </c>
    </row>
    <row r="4561" spans="1:10" x14ac:dyDescent="0.25">
      <c r="A4561">
        <v>90</v>
      </c>
      <c r="B4561">
        <v>2018</v>
      </c>
      <c r="C4561" t="s">
        <v>34</v>
      </c>
      <c r="D4561" t="s">
        <v>49</v>
      </c>
      <c r="E4561" t="s">
        <v>35</v>
      </c>
      <c r="F4561">
        <v>6</v>
      </c>
      <c r="G4561" t="s">
        <v>45</v>
      </c>
      <c r="H4561" t="s">
        <v>46</v>
      </c>
      <c r="I4561" t="s">
        <v>37</v>
      </c>
      <c r="J4561">
        <v>1413.1</v>
      </c>
    </row>
    <row r="4562" spans="1:10" x14ac:dyDescent="0.25">
      <c r="A4562">
        <v>91</v>
      </c>
      <c r="B4562">
        <v>2017</v>
      </c>
      <c r="C4562" t="s">
        <v>34</v>
      </c>
      <c r="D4562" t="s">
        <v>48</v>
      </c>
      <c r="E4562" t="s">
        <v>35</v>
      </c>
      <c r="F4562">
        <v>1</v>
      </c>
      <c r="G4562" t="s">
        <v>45</v>
      </c>
      <c r="H4562" t="s">
        <v>2</v>
      </c>
      <c r="I4562" t="s">
        <v>51</v>
      </c>
      <c r="J4562">
        <v>590.9</v>
      </c>
    </row>
    <row r="4563" spans="1:10" x14ac:dyDescent="0.25">
      <c r="A4563">
        <v>91</v>
      </c>
      <c r="B4563">
        <v>2017</v>
      </c>
      <c r="C4563" t="s">
        <v>34</v>
      </c>
      <c r="D4563" t="s">
        <v>48</v>
      </c>
      <c r="E4563" t="s">
        <v>35</v>
      </c>
      <c r="F4563">
        <v>2</v>
      </c>
      <c r="G4563" t="s">
        <v>45</v>
      </c>
      <c r="H4563" t="s">
        <v>2</v>
      </c>
      <c r="I4563" t="s">
        <v>37</v>
      </c>
      <c r="J4563">
        <v>539.6</v>
      </c>
    </row>
    <row r="4564" spans="1:10" x14ac:dyDescent="0.25">
      <c r="A4564">
        <v>91</v>
      </c>
      <c r="B4564">
        <v>2017</v>
      </c>
      <c r="C4564" t="s">
        <v>34</v>
      </c>
      <c r="D4564" t="s">
        <v>48</v>
      </c>
      <c r="E4564" t="s">
        <v>35</v>
      </c>
      <c r="F4564">
        <v>3</v>
      </c>
      <c r="G4564" t="s">
        <v>38</v>
      </c>
      <c r="H4564" t="s">
        <v>2</v>
      </c>
      <c r="I4564" t="s">
        <v>51</v>
      </c>
      <c r="J4564">
        <v>579.79999999999995</v>
      </c>
    </row>
    <row r="4565" spans="1:10" x14ac:dyDescent="0.25">
      <c r="A4565">
        <v>91</v>
      </c>
      <c r="B4565">
        <v>2017</v>
      </c>
      <c r="C4565" t="s">
        <v>34</v>
      </c>
      <c r="D4565" t="s">
        <v>48</v>
      </c>
      <c r="E4565" t="s">
        <v>35</v>
      </c>
      <c r="F4565">
        <v>4</v>
      </c>
      <c r="G4565" t="s">
        <v>38</v>
      </c>
      <c r="H4565" t="s">
        <v>2</v>
      </c>
      <c r="I4565" t="s">
        <v>51</v>
      </c>
      <c r="J4565">
        <v>528.1</v>
      </c>
    </row>
    <row r="4566" spans="1:10" x14ac:dyDescent="0.25">
      <c r="A4566">
        <v>91</v>
      </c>
      <c r="B4566">
        <v>2017</v>
      </c>
      <c r="C4566" t="s">
        <v>34</v>
      </c>
      <c r="D4566" t="s">
        <v>48</v>
      </c>
      <c r="E4566" t="s">
        <v>35</v>
      </c>
      <c r="F4566">
        <v>5</v>
      </c>
      <c r="G4566" t="s">
        <v>45</v>
      </c>
      <c r="H4566" t="s">
        <v>2</v>
      </c>
      <c r="I4566" t="s">
        <v>37</v>
      </c>
      <c r="J4566">
        <v>536.1</v>
      </c>
    </row>
    <row r="4567" spans="1:10" x14ac:dyDescent="0.25">
      <c r="A4567">
        <v>91</v>
      </c>
      <c r="B4567">
        <v>2017</v>
      </c>
      <c r="C4567" t="s">
        <v>34</v>
      </c>
      <c r="D4567" t="s">
        <v>48</v>
      </c>
      <c r="E4567" t="s">
        <v>35</v>
      </c>
      <c r="F4567">
        <v>6</v>
      </c>
      <c r="G4567" t="s">
        <v>38</v>
      </c>
      <c r="H4567" t="s">
        <v>46</v>
      </c>
      <c r="I4567" t="s">
        <v>37</v>
      </c>
      <c r="J4567">
        <v>981.9</v>
      </c>
    </row>
    <row r="4568" spans="1:10" x14ac:dyDescent="0.25">
      <c r="A4568">
        <v>91</v>
      </c>
      <c r="B4568">
        <v>2017</v>
      </c>
      <c r="C4568" t="s">
        <v>34</v>
      </c>
      <c r="D4568" t="s">
        <v>49</v>
      </c>
      <c r="E4568" t="s">
        <v>35</v>
      </c>
      <c r="F4568">
        <v>1</v>
      </c>
      <c r="G4568" t="s">
        <v>45</v>
      </c>
      <c r="H4568" t="s">
        <v>46</v>
      </c>
      <c r="I4568" t="s">
        <v>51</v>
      </c>
      <c r="J4568">
        <v>1289.5999999999999</v>
      </c>
    </row>
    <row r="4569" spans="1:10" x14ac:dyDescent="0.25">
      <c r="A4569">
        <v>91</v>
      </c>
      <c r="B4569">
        <v>2017</v>
      </c>
      <c r="C4569" t="s">
        <v>34</v>
      </c>
      <c r="D4569" t="s">
        <v>49</v>
      </c>
      <c r="E4569" t="s">
        <v>35</v>
      </c>
      <c r="F4569">
        <v>2</v>
      </c>
      <c r="G4569" t="s">
        <v>38</v>
      </c>
      <c r="H4569" t="s">
        <v>46</v>
      </c>
      <c r="I4569" t="s">
        <v>37</v>
      </c>
      <c r="J4569">
        <v>1142.5</v>
      </c>
    </row>
    <row r="4570" spans="1:10" x14ac:dyDescent="0.25">
      <c r="A4570">
        <v>91</v>
      </c>
      <c r="B4570">
        <v>2017</v>
      </c>
      <c r="C4570" t="s">
        <v>34</v>
      </c>
      <c r="D4570" t="s">
        <v>49</v>
      </c>
      <c r="E4570" t="s">
        <v>35</v>
      </c>
      <c r="F4570">
        <v>3</v>
      </c>
      <c r="G4570" t="s">
        <v>38</v>
      </c>
      <c r="H4570" t="s">
        <v>46</v>
      </c>
      <c r="I4570" t="s">
        <v>37</v>
      </c>
      <c r="J4570">
        <v>1075.5</v>
      </c>
    </row>
    <row r="4571" spans="1:10" x14ac:dyDescent="0.25">
      <c r="A4571">
        <v>91</v>
      </c>
      <c r="B4571">
        <v>2017</v>
      </c>
      <c r="C4571" t="s">
        <v>34</v>
      </c>
      <c r="D4571" t="s">
        <v>49</v>
      </c>
      <c r="E4571" t="s">
        <v>35</v>
      </c>
      <c r="F4571">
        <v>4</v>
      </c>
      <c r="G4571" t="s">
        <v>45</v>
      </c>
      <c r="H4571" t="s">
        <v>2</v>
      </c>
      <c r="I4571" t="s">
        <v>51</v>
      </c>
      <c r="J4571">
        <v>718.8</v>
      </c>
    </row>
    <row r="4572" spans="1:10" x14ac:dyDescent="0.25">
      <c r="A4572">
        <v>91</v>
      </c>
      <c r="B4572">
        <v>2017</v>
      </c>
      <c r="C4572" t="s">
        <v>34</v>
      </c>
      <c r="D4572" t="s">
        <v>49</v>
      </c>
      <c r="E4572" t="s">
        <v>35</v>
      </c>
      <c r="F4572">
        <v>5</v>
      </c>
      <c r="G4572" t="s">
        <v>38</v>
      </c>
      <c r="H4572" t="s">
        <v>46</v>
      </c>
      <c r="I4572" t="s">
        <v>51</v>
      </c>
      <c r="J4572">
        <v>1184.2</v>
      </c>
    </row>
    <row r="4573" spans="1:10" x14ac:dyDescent="0.25">
      <c r="A4573">
        <v>91</v>
      </c>
      <c r="B4573">
        <v>2017</v>
      </c>
      <c r="C4573" t="s">
        <v>34</v>
      </c>
      <c r="D4573" t="s">
        <v>49</v>
      </c>
      <c r="E4573" t="s">
        <v>35</v>
      </c>
      <c r="F4573">
        <v>6</v>
      </c>
      <c r="G4573" t="s">
        <v>38</v>
      </c>
      <c r="H4573" t="s">
        <v>2</v>
      </c>
      <c r="I4573" t="s">
        <v>37</v>
      </c>
      <c r="J4573">
        <v>753.5</v>
      </c>
    </row>
    <row r="4574" spans="1:10" x14ac:dyDescent="0.25">
      <c r="A4574">
        <v>91</v>
      </c>
      <c r="B4574">
        <v>2018</v>
      </c>
      <c r="C4574" t="s">
        <v>34</v>
      </c>
      <c r="D4574" t="s">
        <v>48</v>
      </c>
      <c r="E4574" t="s">
        <v>35</v>
      </c>
      <c r="F4574">
        <v>1</v>
      </c>
      <c r="G4574" t="s">
        <v>38</v>
      </c>
      <c r="H4574" t="s">
        <v>46</v>
      </c>
      <c r="I4574" t="s">
        <v>37</v>
      </c>
      <c r="J4574">
        <v>1196.0999999999999</v>
      </c>
    </row>
    <row r="4575" spans="1:10" x14ac:dyDescent="0.25">
      <c r="A4575">
        <v>91</v>
      </c>
      <c r="B4575">
        <v>2018</v>
      </c>
      <c r="C4575" t="s">
        <v>34</v>
      </c>
      <c r="D4575" t="s">
        <v>48</v>
      </c>
      <c r="E4575" t="s">
        <v>35</v>
      </c>
      <c r="F4575">
        <v>2</v>
      </c>
      <c r="G4575" t="s">
        <v>45</v>
      </c>
      <c r="H4575" t="s">
        <v>2</v>
      </c>
      <c r="I4575" t="s">
        <v>51</v>
      </c>
      <c r="J4575">
        <v>821</v>
      </c>
    </row>
    <row r="4576" spans="1:10" x14ac:dyDescent="0.25">
      <c r="A4576">
        <v>91</v>
      </c>
      <c r="B4576">
        <v>2018</v>
      </c>
      <c r="C4576" t="s">
        <v>34</v>
      </c>
      <c r="D4576" t="s">
        <v>48</v>
      </c>
      <c r="E4576" t="s">
        <v>35</v>
      </c>
      <c r="F4576">
        <v>3</v>
      </c>
      <c r="G4576" t="s">
        <v>38</v>
      </c>
      <c r="H4576" t="s">
        <v>46</v>
      </c>
      <c r="I4576" t="s">
        <v>51</v>
      </c>
      <c r="J4576">
        <v>1121.5999999999999</v>
      </c>
    </row>
    <row r="4577" spans="1:10" x14ac:dyDescent="0.25">
      <c r="A4577">
        <v>91</v>
      </c>
      <c r="B4577">
        <v>2018</v>
      </c>
      <c r="C4577" t="s">
        <v>34</v>
      </c>
      <c r="D4577" t="s">
        <v>48</v>
      </c>
      <c r="E4577" t="s">
        <v>35</v>
      </c>
      <c r="F4577">
        <v>4</v>
      </c>
      <c r="G4577" t="s">
        <v>38</v>
      </c>
      <c r="H4577" t="s">
        <v>46</v>
      </c>
      <c r="I4577" t="s">
        <v>37</v>
      </c>
      <c r="J4577">
        <v>1251.4000000000001</v>
      </c>
    </row>
    <row r="4578" spans="1:10" x14ac:dyDescent="0.25">
      <c r="A4578">
        <v>91</v>
      </c>
      <c r="B4578">
        <v>2018</v>
      </c>
      <c r="C4578" t="s">
        <v>34</v>
      </c>
      <c r="D4578" t="s">
        <v>48</v>
      </c>
      <c r="E4578" t="s">
        <v>35</v>
      </c>
      <c r="F4578">
        <v>5</v>
      </c>
      <c r="G4578" t="s">
        <v>38</v>
      </c>
      <c r="H4578" t="s">
        <v>46</v>
      </c>
      <c r="I4578" t="s">
        <v>37</v>
      </c>
      <c r="J4578">
        <v>1154.9000000000001</v>
      </c>
    </row>
    <row r="4579" spans="1:10" x14ac:dyDescent="0.25">
      <c r="A4579">
        <v>91</v>
      </c>
      <c r="B4579">
        <v>2018</v>
      </c>
      <c r="C4579" t="s">
        <v>34</v>
      </c>
      <c r="D4579" t="s">
        <v>48</v>
      </c>
      <c r="E4579" t="s">
        <v>35</v>
      </c>
      <c r="F4579">
        <v>6</v>
      </c>
      <c r="G4579" t="s">
        <v>38</v>
      </c>
      <c r="H4579" t="s">
        <v>46</v>
      </c>
      <c r="I4579" t="s">
        <v>37</v>
      </c>
      <c r="J4579">
        <v>1200.9000000000001</v>
      </c>
    </row>
    <row r="4580" spans="1:10" x14ac:dyDescent="0.25">
      <c r="A4580">
        <v>91</v>
      </c>
      <c r="B4580">
        <v>2018</v>
      </c>
      <c r="C4580" t="s">
        <v>34</v>
      </c>
      <c r="D4580" t="s">
        <v>49</v>
      </c>
      <c r="E4580" t="s">
        <v>35</v>
      </c>
      <c r="F4580">
        <v>1</v>
      </c>
      <c r="G4580" t="s">
        <v>38</v>
      </c>
      <c r="H4580" t="s">
        <v>46</v>
      </c>
      <c r="I4580" t="s">
        <v>51</v>
      </c>
      <c r="J4580">
        <v>1239.2</v>
      </c>
    </row>
    <row r="4581" spans="1:10" x14ac:dyDescent="0.25">
      <c r="A4581">
        <v>91</v>
      </c>
      <c r="B4581">
        <v>2018</v>
      </c>
      <c r="C4581" t="s">
        <v>34</v>
      </c>
      <c r="D4581" t="s">
        <v>49</v>
      </c>
      <c r="E4581" t="s">
        <v>35</v>
      </c>
      <c r="F4581">
        <v>2</v>
      </c>
      <c r="G4581" t="s">
        <v>45</v>
      </c>
      <c r="H4581" t="s">
        <v>2</v>
      </c>
      <c r="I4581" t="s">
        <v>51</v>
      </c>
      <c r="J4581">
        <v>877.1</v>
      </c>
    </row>
    <row r="4582" spans="1:10" x14ac:dyDescent="0.25">
      <c r="A4582">
        <v>91</v>
      </c>
      <c r="B4582">
        <v>2018</v>
      </c>
      <c r="C4582" t="s">
        <v>34</v>
      </c>
      <c r="D4582" t="s">
        <v>49</v>
      </c>
      <c r="E4582" t="s">
        <v>35</v>
      </c>
      <c r="F4582">
        <v>3</v>
      </c>
      <c r="G4582" t="s">
        <v>45</v>
      </c>
      <c r="H4582" t="s">
        <v>2</v>
      </c>
      <c r="I4582" t="s">
        <v>51</v>
      </c>
      <c r="J4582">
        <v>952.7</v>
      </c>
    </row>
    <row r="4583" spans="1:10" x14ac:dyDescent="0.25">
      <c r="A4583">
        <v>91</v>
      </c>
      <c r="B4583">
        <v>2018</v>
      </c>
      <c r="C4583" t="s">
        <v>34</v>
      </c>
      <c r="D4583" t="s">
        <v>49</v>
      </c>
      <c r="E4583" t="s">
        <v>35</v>
      </c>
      <c r="F4583">
        <v>4</v>
      </c>
      <c r="G4583" t="s">
        <v>45</v>
      </c>
      <c r="H4583" t="s">
        <v>2</v>
      </c>
      <c r="I4583" t="s">
        <v>51</v>
      </c>
      <c r="J4583">
        <v>918.7</v>
      </c>
    </row>
    <row r="4584" spans="1:10" x14ac:dyDescent="0.25">
      <c r="A4584">
        <v>91</v>
      </c>
      <c r="B4584">
        <v>2018</v>
      </c>
      <c r="C4584" t="s">
        <v>34</v>
      </c>
      <c r="D4584" t="s">
        <v>49</v>
      </c>
      <c r="E4584" t="s">
        <v>35</v>
      </c>
      <c r="F4584">
        <v>5</v>
      </c>
      <c r="G4584" t="s">
        <v>45</v>
      </c>
      <c r="H4584" t="s">
        <v>46</v>
      </c>
      <c r="I4584" t="s">
        <v>51</v>
      </c>
      <c r="J4584">
        <v>1335.4</v>
      </c>
    </row>
    <row r="4585" spans="1:10" x14ac:dyDescent="0.25">
      <c r="A4585">
        <v>91</v>
      </c>
      <c r="B4585">
        <v>2018</v>
      </c>
      <c r="C4585" t="s">
        <v>34</v>
      </c>
      <c r="D4585" t="s">
        <v>49</v>
      </c>
      <c r="E4585" t="s">
        <v>35</v>
      </c>
      <c r="F4585">
        <v>6</v>
      </c>
      <c r="G4585" t="s">
        <v>38</v>
      </c>
      <c r="H4585" t="s">
        <v>46</v>
      </c>
      <c r="I4585" t="s">
        <v>51</v>
      </c>
      <c r="J4585">
        <v>1315.7</v>
      </c>
    </row>
    <row r="4586" spans="1:10" x14ac:dyDescent="0.25">
      <c r="A4586">
        <v>92</v>
      </c>
      <c r="B4586">
        <v>2017</v>
      </c>
      <c r="C4586" t="s">
        <v>34</v>
      </c>
      <c r="D4586" t="s">
        <v>48</v>
      </c>
      <c r="E4586" t="s">
        <v>35</v>
      </c>
      <c r="F4586">
        <v>1</v>
      </c>
      <c r="G4586" t="s">
        <v>45</v>
      </c>
      <c r="H4586" t="s">
        <v>46</v>
      </c>
      <c r="I4586" t="s">
        <v>37</v>
      </c>
      <c r="J4586">
        <v>933.7</v>
      </c>
    </row>
    <row r="4587" spans="1:10" x14ac:dyDescent="0.25">
      <c r="A4587">
        <v>92</v>
      </c>
      <c r="B4587">
        <v>2017</v>
      </c>
      <c r="C4587" t="s">
        <v>34</v>
      </c>
      <c r="D4587" t="s">
        <v>48</v>
      </c>
      <c r="E4587" t="s">
        <v>35</v>
      </c>
      <c r="F4587">
        <v>2</v>
      </c>
      <c r="G4587" t="s">
        <v>38</v>
      </c>
      <c r="H4587" t="s">
        <v>46</v>
      </c>
      <c r="I4587" t="s">
        <v>51</v>
      </c>
      <c r="J4587">
        <v>992.2</v>
      </c>
    </row>
    <row r="4588" spans="1:10" x14ac:dyDescent="0.25">
      <c r="A4588">
        <v>92</v>
      </c>
      <c r="B4588">
        <v>2017</v>
      </c>
      <c r="C4588" t="s">
        <v>34</v>
      </c>
      <c r="D4588" t="s">
        <v>48</v>
      </c>
      <c r="E4588" t="s">
        <v>35</v>
      </c>
      <c r="F4588">
        <v>3</v>
      </c>
      <c r="G4588" t="s">
        <v>45</v>
      </c>
      <c r="H4588" t="s">
        <v>46</v>
      </c>
      <c r="I4588" t="s">
        <v>37</v>
      </c>
      <c r="J4588">
        <v>989.5</v>
      </c>
    </row>
    <row r="4589" spans="1:10" x14ac:dyDescent="0.25">
      <c r="A4589">
        <v>92</v>
      </c>
      <c r="B4589">
        <v>2017</v>
      </c>
      <c r="C4589" t="s">
        <v>34</v>
      </c>
      <c r="D4589" t="s">
        <v>48</v>
      </c>
      <c r="E4589" t="s">
        <v>35</v>
      </c>
      <c r="F4589">
        <v>4</v>
      </c>
      <c r="G4589" t="s">
        <v>45</v>
      </c>
      <c r="H4589" t="s">
        <v>46</v>
      </c>
      <c r="I4589" t="s">
        <v>37</v>
      </c>
      <c r="J4589">
        <v>1010.2</v>
      </c>
    </row>
    <row r="4590" spans="1:10" x14ac:dyDescent="0.25">
      <c r="A4590">
        <v>92</v>
      </c>
      <c r="B4590">
        <v>2017</v>
      </c>
      <c r="C4590" t="s">
        <v>34</v>
      </c>
      <c r="D4590" t="s">
        <v>48</v>
      </c>
      <c r="E4590" t="s">
        <v>35</v>
      </c>
      <c r="F4590">
        <v>5</v>
      </c>
      <c r="G4590" t="s">
        <v>45</v>
      </c>
      <c r="H4590" t="s">
        <v>46</v>
      </c>
      <c r="I4590" t="s">
        <v>37</v>
      </c>
      <c r="J4590">
        <v>887.5</v>
      </c>
    </row>
    <row r="4591" spans="1:10" x14ac:dyDescent="0.25">
      <c r="A4591">
        <v>92</v>
      </c>
      <c r="B4591">
        <v>2017</v>
      </c>
      <c r="C4591" t="s">
        <v>34</v>
      </c>
      <c r="D4591" t="s">
        <v>48</v>
      </c>
      <c r="E4591" t="s">
        <v>35</v>
      </c>
      <c r="F4591">
        <v>6</v>
      </c>
      <c r="G4591" t="s">
        <v>45</v>
      </c>
      <c r="H4591" t="s">
        <v>2</v>
      </c>
      <c r="I4591" t="s">
        <v>51</v>
      </c>
      <c r="J4591">
        <v>696.4</v>
      </c>
    </row>
    <row r="4592" spans="1:10" x14ac:dyDescent="0.25">
      <c r="A4592">
        <v>92</v>
      </c>
      <c r="B4592">
        <v>2017</v>
      </c>
      <c r="C4592" t="s">
        <v>34</v>
      </c>
      <c r="D4592" t="s">
        <v>49</v>
      </c>
      <c r="E4592" t="s">
        <v>35</v>
      </c>
      <c r="F4592">
        <v>1</v>
      </c>
      <c r="G4592" t="s">
        <v>38</v>
      </c>
      <c r="H4592" t="s">
        <v>2</v>
      </c>
      <c r="I4592" t="s">
        <v>37</v>
      </c>
      <c r="J4592">
        <v>724.2</v>
      </c>
    </row>
    <row r="4593" spans="1:10" x14ac:dyDescent="0.25">
      <c r="A4593">
        <v>92</v>
      </c>
      <c r="B4593">
        <v>2017</v>
      </c>
      <c r="C4593" t="s">
        <v>34</v>
      </c>
      <c r="D4593" t="s">
        <v>49</v>
      </c>
      <c r="E4593" t="s">
        <v>35</v>
      </c>
      <c r="F4593">
        <v>2</v>
      </c>
      <c r="G4593" t="s">
        <v>38</v>
      </c>
      <c r="H4593" t="s">
        <v>46</v>
      </c>
      <c r="I4593" t="s">
        <v>37</v>
      </c>
      <c r="J4593">
        <v>1146.9000000000001</v>
      </c>
    </row>
    <row r="4594" spans="1:10" x14ac:dyDescent="0.25">
      <c r="A4594">
        <v>92</v>
      </c>
      <c r="B4594">
        <v>2017</v>
      </c>
      <c r="C4594" t="s">
        <v>34</v>
      </c>
      <c r="D4594" t="s">
        <v>49</v>
      </c>
      <c r="E4594" t="s">
        <v>35</v>
      </c>
      <c r="F4594">
        <v>3</v>
      </c>
      <c r="G4594" t="s">
        <v>38</v>
      </c>
      <c r="H4594" t="s">
        <v>2</v>
      </c>
      <c r="I4594" t="s">
        <v>37</v>
      </c>
      <c r="J4594">
        <v>621.5</v>
      </c>
    </row>
    <row r="4595" spans="1:10" x14ac:dyDescent="0.25">
      <c r="A4595">
        <v>92</v>
      </c>
      <c r="B4595">
        <v>2017</v>
      </c>
      <c r="C4595" t="s">
        <v>34</v>
      </c>
      <c r="D4595" t="s">
        <v>49</v>
      </c>
      <c r="E4595" t="s">
        <v>35</v>
      </c>
      <c r="F4595">
        <v>4</v>
      </c>
      <c r="G4595" t="s">
        <v>45</v>
      </c>
      <c r="H4595" t="s">
        <v>2</v>
      </c>
      <c r="I4595" t="s">
        <v>37</v>
      </c>
      <c r="J4595">
        <v>879.6</v>
      </c>
    </row>
    <row r="4596" spans="1:10" x14ac:dyDescent="0.25">
      <c r="A4596">
        <v>92</v>
      </c>
      <c r="B4596">
        <v>2017</v>
      </c>
      <c r="C4596" t="s">
        <v>34</v>
      </c>
      <c r="D4596" t="s">
        <v>49</v>
      </c>
      <c r="E4596" t="s">
        <v>35</v>
      </c>
      <c r="F4596">
        <v>5</v>
      </c>
      <c r="G4596" t="s">
        <v>45</v>
      </c>
      <c r="H4596" t="s">
        <v>2</v>
      </c>
      <c r="I4596" t="s">
        <v>51</v>
      </c>
      <c r="J4596">
        <v>720.3</v>
      </c>
    </row>
    <row r="4597" spans="1:10" x14ac:dyDescent="0.25">
      <c r="A4597">
        <v>92</v>
      </c>
      <c r="B4597">
        <v>2017</v>
      </c>
      <c r="C4597" t="s">
        <v>34</v>
      </c>
      <c r="D4597" t="s">
        <v>49</v>
      </c>
      <c r="E4597" t="s">
        <v>35</v>
      </c>
      <c r="F4597">
        <v>6</v>
      </c>
      <c r="G4597" t="s">
        <v>45</v>
      </c>
      <c r="H4597" t="s">
        <v>2</v>
      </c>
      <c r="I4597" t="s">
        <v>51</v>
      </c>
      <c r="J4597">
        <v>767.2</v>
      </c>
    </row>
    <row r="4598" spans="1:10" x14ac:dyDescent="0.25">
      <c r="A4598">
        <v>92</v>
      </c>
      <c r="B4598">
        <v>2018</v>
      </c>
      <c r="C4598" t="s">
        <v>34</v>
      </c>
      <c r="D4598" t="s">
        <v>48</v>
      </c>
      <c r="E4598" t="s">
        <v>35</v>
      </c>
      <c r="F4598">
        <v>1</v>
      </c>
      <c r="G4598" t="s">
        <v>38</v>
      </c>
      <c r="H4598" t="s">
        <v>2</v>
      </c>
      <c r="I4598" t="s">
        <v>51</v>
      </c>
      <c r="J4598">
        <v>787.7</v>
      </c>
    </row>
    <row r="4599" spans="1:10" x14ac:dyDescent="0.25">
      <c r="A4599">
        <v>92</v>
      </c>
      <c r="B4599">
        <v>2018</v>
      </c>
      <c r="C4599" t="s">
        <v>34</v>
      </c>
      <c r="D4599" t="s">
        <v>48</v>
      </c>
      <c r="E4599" t="s">
        <v>35</v>
      </c>
      <c r="F4599">
        <v>2</v>
      </c>
      <c r="G4599" t="s">
        <v>38</v>
      </c>
      <c r="H4599" t="s">
        <v>46</v>
      </c>
      <c r="I4599" t="s">
        <v>51</v>
      </c>
      <c r="J4599">
        <v>1075</v>
      </c>
    </row>
    <row r="4600" spans="1:10" x14ac:dyDescent="0.25">
      <c r="A4600">
        <v>92</v>
      </c>
      <c r="B4600">
        <v>2018</v>
      </c>
      <c r="C4600" t="s">
        <v>34</v>
      </c>
      <c r="D4600" t="s">
        <v>48</v>
      </c>
      <c r="E4600" t="s">
        <v>35</v>
      </c>
      <c r="F4600">
        <v>3</v>
      </c>
      <c r="G4600" t="s">
        <v>45</v>
      </c>
      <c r="H4600" t="s">
        <v>2</v>
      </c>
      <c r="I4600" t="s">
        <v>37</v>
      </c>
      <c r="J4600">
        <v>635.70000000000005</v>
      </c>
    </row>
    <row r="4601" spans="1:10" x14ac:dyDescent="0.25">
      <c r="A4601">
        <v>92</v>
      </c>
      <c r="B4601">
        <v>2018</v>
      </c>
      <c r="C4601" t="s">
        <v>34</v>
      </c>
      <c r="D4601" t="s">
        <v>48</v>
      </c>
      <c r="E4601" t="s">
        <v>35</v>
      </c>
      <c r="F4601">
        <v>4</v>
      </c>
      <c r="G4601" t="s">
        <v>38</v>
      </c>
      <c r="H4601" t="s">
        <v>2</v>
      </c>
      <c r="I4601" t="s">
        <v>37</v>
      </c>
      <c r="J4601">
        <v>847.7</v>
      </c>
    </row>
    <row r="4602" spans="1:10" x14ac:dyDescent="0.25">
      <c r="A4602">
        <v>92</v>
      </c>
      <c r="B4602">
        <v>2018</v>
      </c>
      <c r="C4602" t="s">
        <v>34</v>
      </c>
      <c r="D4602" t="s">
        <v>48</v>
      </c>
      <c r="E4602" t="s">
        <v>35</v>
      </c>
      <c r="F4602">
        <v>5</v>
      </c>
      <c r="G4602" t="s">
        <v>38</v>
      </c>
      <c r="H4602" t="s">
        <v>46</v>
      </c>
      <c r="I4602" t="s">
        <v>51</v>
      </c>
      <c r="J4602">
        <v>1131.9000000000001</v>
      </c>
    </row>
    <row r="4603" spans="1:10" x14ac:dyDescent="0.25">
      <c r="A4603">
        <v>92</v>
      </c>
      <c r="B4603">
        <v>2018</v>
      </c>
      <c r="C4603" t="s">
        <v>34</v>
      </c>
      <c r="D4603" t="s">
        <v>48</v>
      </c>
      <c r="E4603" t="s">
        <v>35</v>
      </c>
      <c r="F4603">
        <v>6</v>
      </c>
      <c r="G4603" t="s">
        <v>38</v>
      </c>
      <c r="H4603" t="s">
        <v>2</v>
      </c>
      <c r="I4603" t="s">
        <v>51</v>
      </c>
      <c r="J4603">
        <v>826</v>
      </c>
    </row>
    <row r="4604" spans="1:10" x14ac:dyDescent="0.25">
      <c r="A4604">
        <v>92</v>
      </c>
      <c r="B4604">
        <v>2018</v>
      </c>
      <c r="C4604" t="s">
        <v>34</v>
      </c>
      <c r="D4604" t="s">
        <v>49</v>
      </c>
      <c r="E4604" t="s">
        <v>35</v>
      </c>
      <c r="F4604">
        <v>1</v>
      </c>
      <c r="G4604" t="s">
        <v>45</v>
      </c>
      <c r="H4604" t="s">
        <v>2</v>
      </c>
      <c r="I4604" t="s">
        <v>51</v>
      </c>
      <c r="J4604">
        <v>945.4</v>
      </c>
    </row>
    <row r="4605" spans="1:10" x14ac:dyDescent="0.25">
      <c r="A4605">
        <v>92</v>
      </c>
      <c r="B4605">
        <v>2018</v>
      </c>
      <c r="C4605" t="s">
        <v>34</v>
      </c>
      <c r="D4605" t="s">
        <v>49</v>
      </c>
      <c r="E4605" t="s">
        <v>35</v>
      </c>
      <c r="F4605">
        <v>2</v>
      </c>
      <c r="G4605" t="s">
        <v>45</v>
      </c>
      <c r="H4605" t="s">
        <v>2</v>
      </c>
      <c r="I4605" t="s">
        <v>37</v>
      </c>
      <c r="J4605">
        <v>938.1</v>
      </c>
    </row>
    <row r="4606" spans="1:10" x14ac:dyDescent="0.25">
      <c r="A4606">
        <v>92</v>
      </c>
      <c r="B4606">
        <v>2018</v>
      </c>
      <c r="C4606" t="s">
        <v>34</v>
      </c>
      <c r="D4606" t="s">
        <v>49</v>
      </c>
      <c r="E4606" t="s">
        <v>35</v>
      </c>
      <c r="F4606">
        <v>3</v>
      </c>
      <c r="G4606" t="s">
        <v>45</v>
      </c>
      <c r="H4606" t="s">
        <v>46</v>
      </c>
      <c r="I4606" t="s">
        <v>37</v>
      </c>
      <c r="J4606">
        <v>1393.4</v>
      </c>
    </row>
    <row r="4607" spans="1:10" x14ac:dyDescent="0.25">
      <c r="A4607">
        <v>92</v>
      </c>
      <c r="B4607">
        <v>2018</v>
      </c>
      <c r="C4607" t="s">
        <v>34</v>
      </c>
      <c r="D4607" t="s">
        <v>49</v>
      </c>
      <c r="E4607" t="s">
        <v>35</v>
      </c>
      <c r="F4607">
        <v>4</v>
      </c>
      <c r="G4607" t="s">
        <v>38</v>
      </c>
      <c r="H4607" t="s">
        <v>2</v>
      </c>
      <c r="I4607" t="s">
        <v>51</v>
      </c>
      <c r="J4607">
        <v>913.4</v>
      </c>
    </row>
    <row r="4608" spans="1:10" x14ac:dyDescent="0.25">
      <c r="A4608">
        <v>92</v>
      </c>
      <c r="B4608">
        <v>2018</v>
      </c>
      <c r="C4608" t="s">
        <v>34</v>
      </c>
      <c r="D4608" t="s">
        <v>49</v>
      </c>
      <c r="E4608" t="s">
        <v>35</v>
      </c>
      <c r="F4608">
        <v>5</v>
      </c>
      <c r="G4608" t="s">
        <v>45</v>
      </c>
      <c r="H4608" t="s">
        <v>46</v>
      </c>
      <c r="I4608" t="s">
        <v>37</v>
      </c>
      <c r="J4608">
        <v>1386.6</v>
      </c>
    </row>
    <row r="4609" spans="1:10" x14ac:dyDescent="0.25">
      <c r="A4609">
        <v>92</v>
      </c>
      <c r="B4609">
        <v>2018</v>
      </c>
      <c r="C4609" t="s">
        <v>34</v>
      </c>
      <c r="D4609" t="s">
        <v>49</v>
      </c>
      <c r="E4609" t="s">
        <v>35</v>
      </c>
      <c r="F4609">
        <v>6</v>
      </c>
      <c r="G4609" t="s">
        <v>38</v>
      </c>
      <c r="H4609" t="s">
        <v>2</v>
      </c>
      <c r="I4609" t="s">
        <v>37</v>
      </c>
      <c r="J4609">
        <v>814</v>
      </c>
    </row>
    <row r="4610" spans="1:10" x14ac:dyDescent="0.25">
      <c r="A4610">
        <v>93</v>
      </c>
      <c r="B4610">
        <v>2017</v>
      </c>
      <c r="C4610" t="s">
        <v>34</v>
      </c>
      <c r="D4610" t="s">
        <v>48</v>
      </c>
      <c r="E4610" t="s">
        <v>35</v>
      </c>
      <c r="F4610">
        <v>1</v>
      </c>
      <c r="G4610" t="s">
        <v>38</v>
      </c>
      <c r="H4610" t="s">
        <v>46</v>
      </c>
      <c r="I4610" t="s">
        <v>51</v>
      </c>
      <c r="J4610">
        <v>965.6</v>
      </c>
    </row>
    <row r="4611" spans="1:10" x14ac:dyDescent="0.25">
      <c r="A4611">
        <v>93</v>
      </c>
      <c r="B4611">
        <v>2017</v>
      </c>
      <c r="C4611" t="s">
        <v>34</v>
      </c>
      <c r="D4611" t="s">
        <v>48</v>
      </c>
      <c r="E4611" t="s">
        <v>35</v>
      </c>
      <c r="F4611">
        <v>2</v>
      </c>
      <c r="G4611" t="s">
        <v>45</v>
      </c>
      <c r="H4611" t="s">
        <v>2</v>
      </c>
      <c r="I4611" t="s">
        <v>37</v>
      </c>
      <c r="J4611">
        <v>705.9</v>
      </c>
    </row>
    <row r="4612" spans="1:10" x14ac:dyDescent="0.25">
      <c r="A4612">
        <v>93</v>
      </c>
      <c r="B4612">
        <v>2017</v>
      </c>
      <c r="C4612" t="s">
        <v>34</v>
      </c>
      <c r="D4612" t="s">
        <v>48</v>
      </c>
      <c r="E4612" t="s">
        <v>35</v>
      </c>
      <c r="F4612">
        <v>3</v>
      </c>
      <c r="G4612" t="s">
        <v>38</v>
      </c>
      <c r="H4612" t="s">
        <v>2</v>
      </c>
      <c r="I4612" t="s">
        <v>37</v>
      </c>
      <c r="J4612">
        <v>673.9</v>
      </c>
    </row>
    <row r="4613" spans="1:10" x14ac:dyDescent="0.25">
      <c r="A4613">
        <v>93</v>
      </c>
      <c r="B4613">
        <v>2017</v>
      </c>
      <c r="C4613" t="s">
        <v>34</v>
      </c>
      <c r="D4613" t="s">
        <v>48</v>
      </c>
      <c r="E4613" t="s">
        <v>35</v>
      </c>
      <c r="F4613">
        <v>4</v>
      </c>
      <c r="G4613" t="s">
        <v>38</v>
      </c>
      <c r="H4613" t="s">
        <v>46</v>
      </c>
      <c r="I4613" t="s">
        <v>37</v>
      </c>
      <c r="J4613">
        <v>1044.5</v>
      </c>
    </row>
    <row r="4614" spans="1:10" x14ac:dyDescent="0.25">
      <c r="A4614">
        <v>93</v>
      </c>
      <c r="B4614">
        <v>2017</v>
      </c>
      <c r="C4614" t="s">
        <v>34</v>
      </c>
      <c r="D4614" t="s">
        <v>48</v>
      </c>
      <c r="E4614" t="s">
        <v>35</v>
      </c>
      <c r="F4614">
        <v>5</v>
      </c>
      <c r="G4614" t="s">
        <v>45</v>
      </c>
      <c r="H4614" t="s">
        <v>2</v>
      </c>
      <c r="I4614" t="s">
        <v>37</v>
      </c>
      <c r="J4614">
        <v>595.29999999999995</v>
      </c>
    </row>
    <row r="4615" spans="1:10" x14ac:dyDescent="0.25">
      <c r="A4615">
        <v>93</v>
      </c>
      <c r="B4615">
        <v>2017</v>
      </c>
      <c r="C4615" t="s">
        <v>34</v>
      </c>
      <c r="D4615" t="s">
        <v>48</v>
      </c>
      <c r="E4615" t="s">
        <v>35</v>
      </c>
      <c r="F4615">
        <v>6</v>
      </c>
      <c r="G4615" t="s">
        <v>38</v>
      </c>
      <c r="H4615" t="s">
        <v>2</v>
      </c>
      <c r="I4615" t="s">
        <v>37</v>
      </c>
      <c r="J4615">
        <v>381.7</v>
      </c>
    </row>
    <row r="4616" spans="1:10" x14ac:dyDescent="0.25">
      <c r="A4616">
        <v>93</v>
      </c>
      <c r="B4616">
        <v>2017</v>
      </c>
      <c r="C4616" t="s">
        <v>34</v>
      </c>
      <c r="D4616" t="s">
        <v>49</v>
      </c>
      <c r="E4616" t="s">
        <v>35</v>
      </c>
      <c r="F4616">
        <v>1</v>
      </c>
      <c r="G4616" t="s">
        <v>45</v>
      </c>
      <c r="H4616" t="s">
        <v>46</v>
      </c>
      <c r="I4616" t="s">
        <v>37</v>
      </c>
      <c r="J4616">
        <v>1047.5999999999999</v>
      </c>
    </row>
    <row r="4617" spans="1:10" x14ac:dyDescent="0.25">
      <c r="A4617">
        <v>93</v>
      </c>
      <c r="B4617">
        <v>2017</v>
      </c>
      <c r="C4617" t="s">
        <v>34</v>
      </c>
      <c r="D4617" t="s">
        <v>49</v>
      </c>
      <c r="E4617" t="s">
        <v>35</v>
      </c>
      <c r="F4617">
        <v>2</v>
      </c>
      <c r="G4617" t="s">
        <v>38</v>
      </c>
      <c r="H4617" t="s">
        <v>2</v>
      </c>
      <c r="I4617" t="s">
        <v>37</v>
      </c>
      <c r="J4617">
        <v>686.5</v>
      </c>
    </row>
    <row r="4618" spans="1:10" x14ac:dyDescent="0.25">
      <c r="A4618">
        <v>93</v>
      </c>
      <c r="B4618">
        <v>2017</v>
      </c>
      <c r="C4618" t="s">
        <v>34</v>
      </c>
      <c r="D4618" t="s">
        <v>49</v>
      </c>
      <c r="E4618" t="s">
        <v>35</v>
      </c>
      <c r="F4618">
        <v>3</v>
      </c>
      <c r="G4618" t="s">
        <v>38</v>
      </c>
      <c r="H4618" t="s">
        <v>2</v>
      </c>
      <c r="I4618" t="s">
        <v>37</v>
      </c>
      <c r="J4618">
        <v>719.4</v>
      </c>
    </row>
    <row r="4619" spans="1:10" x14ac:dyDescent="0.25">
      <c r="A4619">
        <v>93</v>
      </c>
      <c r="B4619">
        <v>2017</v>
      </c>
      <c r="C4619" t="s">
        <v>34</v>
      </c>
      <c r="D4619" t="s">
        <v>49</v>
      </c>
      <c r="E4619" t="s">
        <v>35</v>
      </c>
      <c r="F4619">
        <v>4</v>
      </c>
      <c r="G4619" t="s">
        <v>45</v>
      </c>
      <c r="H4619" t="s">
        <v>2</v>
      </c>
      <c r="I4619" t="s">
        <v>51</v>
      </c>
      <c r="J4619">
        <v>677</v>
      </c>
    </row>
    <row r="4620" spans="1:10" x14ac:dyDescent="0.25">
      <c r="A4620">
        <v>93</v>
      </c>
      <c r="B4620">
        <v>2017</v>
      </c>
      <c r="C4620" t="s">
        <v>34</v>
      </c>
      <c r="D4620" t="s">
        <v>49</v>
      </c>
      <c r="E4620" t="s">
        <v>35</v>
      </c>
      <c r="F4620">
        <v>5</v>
      </c>
      <c r="G4620" t="s">
        <v>45</v>
      </c>
      <c r="H4620" t="s">
        <v>2</v>
      </c>
      <c r="I4620" t="s">
        <v>37</v>
      </c>
      <c r="J4620">
        <v>839.7</v>
      </c>
    </row>
    <row r="4621" spans="1:10" x14ac:dyDescent="0.25">
      <c r="A4621">
        <v>93</v>
      </c>
      <c r="B4621">
        <v>2017</v>
      </c>
      <c r="C4621" t="s">
        <v>34</v>
      </c>
      <c r="D4621" t="s">
        <v>49</v>
      </c>
      <c r="E4621" t="s">
        <v>35</v>
      </c>
      <c r="F4621">
        <v>6</v>
      </c>
      <c r="G4621" t="s">
        <v>38</v>
      </c>
      <c r="H4621" t="s">
        <v>2</v>
      </c>
      <c r="I4621" t="s">
        <v>37</v>
      </c>
      <c r="J4621">
        <v>687.4</v>
      </c>
    </row>
    <row r="4622" spans="1:10" x14ac:dyDescent="0.25">
      <c r="A4622">
        <v>93</v>
      </c>
      <c r="B4622">
        <v>2018</v>
      </c>
      <c r="C4622" t="s">
        <v>34</v>
      </c>
      <c r="D4622" t="s">
        <v>48</v>
      </c>
      <c r="E4622" t="s">
        <v>35</v>
      </c>
      <c r="F4622">
        <v>1</v>
      </c>
      <c r="G4622" t="s">
        <v>45</v>
      </c>
      <c r="H4622" t="s">
        <v>2</v>
      </c>
      <c r="I4622" t="s">
        <v>51</v>
      </c>
      <c r="J4622">
        <v>739.4</v>
      </c>
    </row>
    <row r="4623" spans="1:10" x14ac:dyDescent="0.25">
      <c r="A4623">
        <v>93</v>
      </c>
      <c r="B4623">
        <v>2018</v>
      </c>
      <c r="C4623" t="s">
        <v>34</v>
      </c>
      <c r="D4623" t="s">
        <v>48</v>
      </c>
      <c r="E4623" t="s">
        <v>35</v>
      </c>
      <c r="F4623">
        <v>2</v>
      </c>
      <c r="G4623" t="s">
        <v>45</v>
      </c>
      <c r="H4623" t="s">
        <v>46</v>
      </c>
      <c r="I4623" t="s">
        <v>51</v>
      </c>
      <c r="J4623">
        <v>1284.9000000000001</v>
      </c>
    </row>
    <row r="4624" spans="1:10" x14ac:dyDescent="0.25">
      <c r="A4624">
        <v>93</v>
      </c>
      <c r="B4624">
        <v>2018</v>
      </c>
      <c r="C4624" t="s">
        <v>34</v>
      </c>
      <c r="D4624" t="s">
        <v>48</v>
      </c>
      <c r="E4624" t="s">
        <v>35</v>
      </c>
      <c r="F4624">
        <v>3</v>
      </c>
      <c r="G4624" t="s">
        <v>38</v>
      </c>
      <c r="H4624" t="s">
        <v>46</v>
      </c>
      <c r="I4624" t="s">
        <v>51</v>
      </c>
      <c r="J4624">
        <v>1120.8</v>
      </c>
    </row>
    <row r="4625" spans="1:10" x14ac:dyDescent="0.25">
      <c r="A4625">
        <v>93</v>
      </c>
      <c r="B4625">
        <v>2018</v>
      </c>
      <c r="C4625" t="s">
        <v>34</v>
      </c>
      <c r="D4625" t="s">
        <v>48</v>
      </c>
      <c r="E4625" t="s">
        <v>35</v>
      </c>
      <c r="F4625">
        <v>4</v>
      </c>
      <c r="G4625" t="s">
        <v>38</v>
      </c>
      <c r="H4625" t="s">
        <v>46</v>
      </c>
      <c r="I4625" t="s">
        <v>51</v>
      </c>
      <c r="J4625">
        <v>1130.9000000000001</v>
      </c>
    </row>
    <row r="4626" spans="1:10" x14ac:dyDescent="0.25">
      <c r="A4626">
        <v>93</v>
      </c>
      <c r="B4626">
        <v>2018</v>
      </c>
      <c r="C4626" t="s">
        <v>34</v>
      </c>
      <c r="D4626" t="s">
        <v>48</v>
      </c>
      <c r="E4626" t="s">
        <v>35</v>
      </c>
      <c r="F4626">
        <v>5</v>
      </c>
      <c r="G4626" t="s">
        <v>45</v>
      </c>
      <c r="H4626" t="s">
        <v>2</v>
      </c>
      <c r="I4626" t="s">
        <v>37</v>
      </c>
      <c r="J4626">
        <v>677</v>
      </c>
    </row>
    <row r="4627" spans="1:10" x14ac:dyDescent="0.25">
      <c r="A4627">
        <v>93</v>
      </c>
      <c r="B4627">
        <v>2018</v>
      </c>
      <c r="C4627" t="s">
        <v>34</v>
      </c>
      <c r="D4627" t="s">
        <v>48</v>
      </c>
      <c r="E4627" t="s">
        <v>35</v>
      </c>
      <c r="F4627">
        <v>6</v>
      </c>
      <c r="G4627" t="s">
        <v>38</v>
      </c>
      <c r="H4627" t="s">
        <v>2</v>
      </c>
      <c r="I4627" t="s">
        <v>51</v>
      </c>
      <c r="J4627">
        <v>808.1</v>
      </c>
    </row>
    <row r="4628" spans="1:10" x14ac:dyDescent="0.25">
      <c r="A4628">
        <v>93</v>
      </c>
      <c r="B4628">
        <v>2018</v>
      </c>
      <c r="C4628" t="s">
        <v>34</v>
      </c>
      <c r="D4628" t="s">
        <v>49</v>
      </c>
      <c r="E4628" t="s">
        <v>35</v>
      </c>
      <c r="F4628">
        <v>1</v>
      </c>
      <c r="G4628" t="s">
        <v>45</v>
      </c>
      <c r="H4628" t="s">
        <v>2</v>
      </c>
      <c r="I4628" t="s">
        <v>51</v>
      </c>
      <c r="J4628">
        <v>822.8</v>
      </c>
    </row>
    <row r="4629" spans="1:10" x14ac:dyDescent="0.25">
      <c r="A4629">
        <v>93</v>
      </c>
      <c r="B4629">
        <v>2018</v>
      </c>
      <c r="C4629" t="s">
        <v>34</v>
      </c>
      <c r="D4629" t="s">
        <v>49</v>
      </c>
      <c r="E4629" t="s">
        <v>35</v>
      </c>
      <c r="F4629">
        <v>2</v>
      </c>
      <c r="G4629" t="s">
        <v>38</v>
      </c>
      <c r="H4629" t="s">
        <v>46</v>
      </c>
      <c r="I4629" t="s">
        <v>51</v>
      </c>
      <c r="J4629">
        <v>1272.2</v>
      </c>
    </row>
    <row r="4630" spans="1:10" x14ac:dyDescent="0.25">
      <c r="A4630">
        <v>93</v>
      </c>
      <c r="B4630">
        <v>2018</v>
      </c>
      <c r="C4630" t="s">
        <v>34</v>
      </c>
      <c r="D4630" t="s">
        <v>49</v>
      </c>
      <c r="E4630" t="s">
        <v>35</v>
      </c>
      <c r="F4630">
        <v>3</v>
      </c>
      <c r="G4630" t="s">
        <v>45</v>
      </c>
      <c r="H4630" t="s">
        <v>46</v>
      </c>
      <c r="I4630" t="s">
        <v>37</v>
      </c>
      <c r="J4630">
        <v>1215.2</v>
      </c>
    </row>
    <row r="4631" spans="1:10" x14ac:dyDescent="0.25">
      <c r="A4631">
        <v>93</v>
      </c>
      <c r="B4631">
        <v>2018</v>
      </c>
      <c r="C4631" t="s">
        <v>34</v>
      </c>
      <c r="D4631" t="s">
        <v>49</v>
      </c>
      <c r="E4631" t="s">
        <v>35</v>
      </c>
      <c r="F4631">
        <v>4</v>
      </c>
      <c r="G4631" t="s">
        <v>45</v>
      </c>
      <c r="H4631" t="s">
        <v>2</v>
      </c>
      <c r="I4631" t="s">
        <v>37</v>
      </c>
      <c r="J4631">
        <v>941.7</v>
      </c>
    </row>
    <row r="4632" spans="1:10" x14ac:dyDescent="0.25">
      <c r="A4632">
        <v>93</v>
      </c>
      <c r="B4632">
        <v>2018</v>
      </c>
      <c r="C4632" t="s">
        <v>34</v>
      </c>
      <c r="D4632" t="s">
        <v>49</v>
      </c>
      <c r="E4632" t="s">
        <v>35</v>
      </c>
      <c r="F4632">
        <v>5</v>
      </c>
      <c r="G4632" t="s">
        <v>45</v>
      </c>
      <c r="H4632" t="s">
        <v>2</v>
      </c>
      <c r="I4632" t="s">
        <v>51</v>
      </c>
      <c r="J4632">
        <v>922.2</v>
      </c>
    </row>
    <row r="4633" spans="1:10" x14ac:dyDescent="0.25">
      <c r="A4633">
        <v>93</v>
      </c>
      <c r="B4633">
        <v>2018</v>
      </c>
      <c r="C4633" t="s">
        <v>34</v>
      </c>
      <c r="D4633" t="s">
        <v>49</v>
      </c>
      <c r="E4633" t="s">
        <v>35</v>
      </c>
      <c r="F4633">
        <v>6</v>
      </c>
      <c r="G4633" t="s">
        <v>38</v>
      </c>
      <c r="H4633" t="s">
        <v>46</v>
      </c>
      <c r="I4633" t="s">
        <v>51</v>
      </c>
      <c r="J4633">
        <v>1398.7</v>
      </c>
    </row>
    <row r="4634" spans="1:10" x14ac:dyDescent="0.25">
      <c r="A4634">
        <v>94</v>
      </c>
      <c r="B4634">
        <v>2017</v>
      </c>
      <c r="C4634" t="s">
        <v>34</v>
      </c>
      <c r="D4634" t="s">
        <v>48</v>
      </c>
      <c r="E4634" t="s">
        <v>35</v>
      </c>
      <c r="F4634">
        <v>1</v>
      </c>
      <c r="G4634" t="s">
        <v>45</v>
      </c>
      <c r="H4634" t="s">
        <v>46</v>
      </c>
      <c r="I4634" t="s">
        <v>37</v>
      </c>
      <c r="J4634">
        <v>1039.2</v>
      </c>
    </row>
    <row r="4635" spans="1:10" x14ac:dyDescent="0.25">
      <c r="A4635">
        <v>94</v>
      </c>
      <c r="B4635">
        <v>2017</v>
      </c>
      <c r="C4635" t="s">
        <v>34</v>
      </c>
      <c r="D4635" t="s">
        <v>48</v>
      </c>
      <c r="E4635" t="s">
        <v>35</v>
      </c>
      <c r="F4635">
        <v>2</v>
      </c>
      <c r="G4635" t="s">
        <v>45</v>
      </c>
      <c r="H4635" t="s">
        <v>46</v>
      </c>
      <c r="I4635" t="s">
        <v>51</v>
      </c>
      <c r="J4635">
        <v>1117.5</v>
      </c>
    </row>
    <row r="4636" spans="1:10" x14ac:dyDescent="0.25">
      <c r="A4636">
        <v>94</v>
      </c>
      <c r="B4636">
        <v>2017</v>
      </c>
      <c r="C4636" t="s">
        <v>34</v>
      </c>
      <c r="D4636" t="s">
        <v>48</v>
      </c>
      <c r="E4636" t="s">
        <v>35</v>
      </c>
      <c r="F4636">
        <v>3</v>
      </c>
      <c r="G4636" t="s">
        <v>45</v>
      </c>
      <c r="H4636" t="s">
        <v>2</v>
      </c>
      <c r="I4636" t="s">
        <v>51</v>
      </c>
      <c r="J4636">
        <v>584.5</v>
      </c>
    </row>
    <row r="4637" spans="1:10" x14ac:dyDescent="0.25">
      <c r="A4637">
        <v>94</v>
      </c>
      <c r="B4637">
        <v>2017</v>
      </c>
      <c r="C4637" t="s">
        <v>34</v>
      </c>
      <c r="D4637" t="s">
        <v>48</v>
      </c>
      <c r="E4637" t="s">
        <v>35</v>
      </c>
      <c r="F4637">
        <v>4</v>
      </c>
      <c r="G4637" t="s">
        <v>38</v>
      </c>
      <c r="H4637" t="s">
        <v>2</v>
      </c>
      <c r="I4637" t="s">
        <v>51</v>
      </c>
      <c r="J4637">
        <v>447.5</v>
      </c>
    </row>
    <row r="4638" spans="1:10" x14ac:dyDescent="0.25">
      <c r="A4638">
        <v>94</v>
      </c>
      <c r="B4638">
        <v>2017</v>
      </c>
      <c r="C4638" t="s">
        <v>34</v>
      </c>
      <c r="D4638" t="s">
        <v>48</v>
      </c>
      <c r="E4638" t="s">
        <v>35</v>
      </c>
      <c r="F4638">
        <v>5</v>
      </c>
      <c r="G4638" t="s">
        <v>38</v>
      </c>
      <c r="H4638" t="s">
        <v>2</v>
      </c>
      <c r="I4638" t="s">
        <v>51</v>
      </c>
      <c r="J4638">
        <v>552.9</v>
      </c>
    </row>
    <row r="4639" spans="1:10" x14ac:dyDescent="0.25">
      <c r="A4639">
        <v>94</v>
      </c>
      <c r="B4639">
        <v>2017</v>
      </c>
      <c r="C4639" t="s">
        <v>34</v>
      </c>
      <c r="D4639" t="s">
        <v>48</v>
      </c>
      <c r="E4639" t="s">
        <v>35</v>
      </c>
      <c r="F4639">
        <v>6</v>
      </c>
      <c r="G4639" t="s">
        <v>45</v>
      </c>
      <c r="H4639" t="s">
        <v>2</v>
      </c>
      <c r="I4639" t="s">
        <v>37</v>
      </c>
      <c r="J4639">
        <v>477.6</v>
      </c>
    </row>
    <row r="4640" spans="1:10" x14ac:dyDescent="0.25">
      <c r="A4640">
        <v>94</v>
      </c>
      <c r="B4640">
        <v>2017</v>
      </c>
      <c r="C4640" t="s">
        <v>34</v>
      </c>
      <c r="D4640" t="s">
        <v>49</v>
      </c>
      <c r="E4640" t="s">
        <v>35</v>
      </c>
      <c r="F4640">
        <v>1</v>
      </c>
      <c r="G4640" t="s">
        <v>45</v>
      </c>
      <c r="H4640" t="s">
        <v>2</v>
      </c>
      <c r="I4640" t="s">
        <v>37</v>
      </c>
      <c r="J4640">
        <v>736.3</v>
      </c>
    </row>
    <row r="4641" spans="1:10" x14ac:dyDescent="0.25">
      <c r="A4641">
        <v>94</v>
      </c>
      <c r="B4641">
        <v>2017</v>
      </c>
      <c r="C4641" t="s">
        <v>34</v>
      </c>
      <c r="D4641" t="s">
        <v>49</v>
      </c>
      <c r="E4641" t="s">
        <v>35</v>
      </c>
      <c r="F4641">
        <v>2</v>
      </c>
      <c r="G4641" t="s">
        <v>38</v>
      </c>
      <c r="H4641" t="s">
        <v>2</v>
      </c>
      <c r="I4641" t="s">
        <v>51</v>
      </c>
      <c r="J4641">
        <v>619.79999999999995</v>
      </c>
    </row>
    <row r="4642" spans="1:10" x14ac:dyDescent="0.25">
      <c r="A4642">
        <v>94</v>
      </c>
      <c r="B4642">
        <v>2017</v>
      </c>
      <c r="C4642" t="s">
        <v>34</v>
      </c>
      <c r="D4642" t="s">
        <v>49</v>
      </c>
      <c r="E4642" t="s">
        <v>35</v>
      </c>
      <c r="F4642">
        <v>3</v>
      </c>
      <c r="G4642" t="s">
        <v>38</v>
      </c>
      <c r="H4642" t="s">
        <v>46</v>
      </c>
      <c r="I4642" t="s">
        <v>37</v>
      </c>
      <c r="J4642">
        <v>1115.0999999999999</v>
      </c>
    </row>
    <row r="4643" spans="1:10" x14ac:dyDescent="0.25">
      <c r="A4643">
        <v>94</v>
      </c>
      <c r="B4643">
        <v>2017</v>
      </c>
      <c r="C4643" t="s">
        <v>34</v>
      </c>
      <c r="D4643" t="s">
        <v>49</v>
      </c>
      <c r="E4643" t="s">
        <v>35</v>
      </c>
      <c r="F4643">
        <v>4</v>
      </c>
      <c r="G4643" t="s">
        <v>45</v>
      </c>
      <c r="H4643" t="s">
        <v>46</v>
      </c>
      <c r="I4643" t="s">
        <v>51</v>
      </c>
      <c r="J4643">
        <v>1006.8</v>
      </c>
    </row>
    <row r="4644" spans="1:10" x14ac:dyDescent="0.25">
      <c r="A4644">
        <v>94</v>
      </c>
      <c r="B4644">
        <v>2017</v>
      </c>
      <c r="C4644" t="s">
        <v>34</v>
      </c>
      <c r="D4644" t="s">
        <v>49</v>
      </c>
      <c r="E4644" t="s">
        <v>35</v>
      </c>
      <c r="F4644">
        <v>5</v>
      </c>
      <c r="G4644" t="s">
        <v>38</v>
      </c>
      <c r="H4644" t="s">
        <v>46</v>
      </c>
      <c r="I4644" t="s">
        <v>51</v>
      </c>
      <c r="J4644">
        <v>1162.8</v>
      </c>
    </row>
    <row r="4645" spans="1:10" x14ac:dyDescent="0.25">
      <c r="A4645">
        <v>94</v>
      </c>
      <c r="B4645">
        <v>2017</v>
      </c>
      <c r="C4645" t="s">
        <v>34</v>
      </c>
      <c r="D4645" t="s">
        <v>49</v>
      </c>
      <c r="E4645" t="s">
        <v>35</v>
      </c>
      <c r="F4645">
        <v>6</v>
      </c>
      <c r="G4645" t="s">
        <v>38</v>
      </c>
      <c r="H4645" t="s">
        <v>2</v>
      </c>
      <c r="I4645" t="s">
        <v>51</v>
      </c>
      <c r="J4645">
        <v>832.4</v>
      </c>
    </row>
    <row r="4646" spans="1:10" x14ac:dyDescent="0.25">
      <c r="A4646">
        <v>94</v>
      </c>
      <c r="B4646">
        <v>2018</v>
      </c>
      <c r="C4646" t="s">
        <v>34</v>
      </c>
      <c r="D4646" t="s">
        <v>48</v>
      </c>
      <c r="E4646" t="s">
        <v>35</v>
      </c>
      <c r="F4646">
        <v>1</v>
      </c>
      <c r="G4646" t="s">
        <v>45</v>
      </c>
      <c r="H4646" t="s">
        <v>2</v>
      </c>
      <c r="I4646" t="s">
        <v>37</v>
      </c>
      <c r="J4646">
        <v>828.5</v>
      </c>
    </row>
    <row r="4647" spans="1:10" x14ac:dyDescent="0.25">
      <c r="A4647">
        <v>94</v>
      </c>
      <c r="B4647">
        <v>2018</v>
      </c>
      <c r="C4647" t="s">
        <v>34</v>
      </c>
      <c r="D4647" t="s">
        <v>48</v>
      </c>
      <c r="E4647" t="s">
        <v>35</v>
      </c>
      <c r="F4647">
        <v>2</v>
      </c>
      <c r="G4647" t="s">
        <v>45</v>
      </c>
      <c r="H4647" t="s">
        <v>46</v>
      </c>
      <c r="I4647" t="s">
        <v>51</v>
      </c>
      <c r="J4647">
        <v>1185.7</v>
      </c>
    </row>
    <row r="4648" spans="1:10" x14ac:dyDescent="0.25">
      <c r="A4648">
        <v>94</v>
      </c>
      <c r="B4648">
        <v>2018</v>
      </c>
      <c r="C4648" t="s">
        <v>34</v>
      </c>
      <c r="D4648" t="s">
        <v>48</v>
      </c>
      <c r="E4648" t="s">
        <v>35</v>
      </c>
      <c r="F4648">
        <v>3</v>
      </c>
      <c r="G4648" t="s">
        <v>38</v>
      </c>
      <c r="H4648" t="s">
        <v>46</v>
      </c>
      <c r="I4648" t="s">
        <v>37</v>
      </c>
      <c r="J4648">
        <v>1178.2</v>
      </c>
    </row>
    <row r="4649" spans="1:10" x14ac:dyDescent="0.25">
      <c r="A4649">
        <v>94</v>
      </c>
      <c r="B4649">
        <v>2018</v>
      </c>
      <c r="C4649" t="s">
        <v>34</v>
      </c>
      <c r="D4649" t="s">
        <v>48</v>
      </c>
      <c r="E4649" t="s">
        <v>35</v>
      </c>
      <c r="F4649">
        <v>4</v>
      </c>
      <c r="G4649" t="s">
        <v>45</v>
      </c>
      <c r="H4649" t="s">
        <v>2</v>
      </c>
      <c r="I4649" t="s">
        <v>51</v>
      </c>
      <c r="J4649">
        <v>784.7</v>
      </c>
    </row>
    <row r="4650" spans="1:10" x14ac:dyDescent="0.25">
      <c r="A4650">
        <v>94</v>
      </c>
      <c r="B4650">
        <v>2018</v>
      </c>
      <c r="C4650" t="s">
        <v>34</v>
      </c>
      <c r="D4650" t="s">
        <v>48</v>
      </c>
      <c r="E4650" t="s">
        <v>35</v>
      </c>
      <c r="F4650">
        <v>5</v>
      </c>
      <c r="G4650" t="s">
        <v>38</v>
      </c>
      <c r="H4650" t="s">
        <v>46</v>
      </c>
      <c r="I4650" t="s">
        <v>51</v>
      </c>
      <c r="J4650">
        <v>1244.4000000000001</v>
      </c>
    </row>
    <row r="4651" spans="1:10" x14ac:dyDescent="0.25">
      <c r="A4651">
        <v>94</v>
      </c>
      <c r="B4651">
        <v>2018</v>
      </c>
      <c r="C4651" t="s">
        <v>34</v>
      </c>
      <c r="D4651" t="s">
        <v>48</v>
      </c>
      <c r="E4651" t="s">
        <v>35</v>
      </c>
      <c r="F4651">
        <v>6</v>
      </c>
      <c r="G4651" t="s">
        <v>45</v>
      </c>
      <c r="H4651" t="s">
        <v>46</v>
      </c>
      <c r="I4651" t="s">
        <v>51</v>
      </c>
      <c r="J4651">
        <v>1213.3</v>
      </c>
    </row>
    <row r="4652" spans="1:10" x14ac:dyDescent="0.25">
      <c r="A4652">
        <v>94</v>
      </c>
      <c r="B4652">
        <v>2018</v>
      </c>
      <c r="C4652" t="s">
        <v>34</v>
      </c>
      <c r="D4652" t="s">
        <v>49</v>
      </c>
      <c r="E4652" t="s">
        <v>35</v>
      </c>
      <c r="F4652">
        <v>1</v>
      </c>
      <c r="G4652" t="s">
        <v>45</v>
      </c>
      <c r="H4652" t="s">
        <v>46</v>
      </c>
      <c r="I4652" t="s">
        <v>51</v>
      </c>
      <c r="J4652">
        <v>1266</v>
      </c>
    </row>
    <row r="4653" spans="1:10" x14ac:dyDescent="0.25">
      <c r="A4653">
        <v>94</v>
      </c>
      <c r="B4653">
        <v>2018</v>
      </c>
      <c r="C4653" t="s">
        <v>34</v>
      </c>
      <c r="D4653" t="s">
        <v>49</v>
      </c>
      <c r="E4653" t="s">
        <v>35</v>
      </c>
      <c r="F4653">
        <v>2</v>
      </c>
      <c r="G4653" t="s">
        <v>45</v>
      </c>
      <c r="H4653" t="s">
        <v>46</v>
      </c>
      <c r="I4653" t="s">
        <v>51</v>
      </c>
      <c r="J4653">
        <v>1340.9</v>
      </c>
    </row>
    <row r="4654" spans="1:10" x14ac:dyDescent="0.25">
      <c r="A4654">
        <v>94</v>
      </c>
      <c r="B4654">
        <v>2018</v>
      </c>
      <c r="C4654" t="s">
        <v>34</v>
      </c>
      <c r="D4654" t="s">
        <v>49</v>
      </c>
      <c r="E4654" t="s">
        <v>35</v>
      </c>
      <c r="F4654">
        <v>3</v>
      </c>
      <c r="G4654" t="s">
        <v>38</v>
      </c>
      <c r="H4654" t="s">
        <v>46</v>
      </c>
      <c r="I4654" t="s">
        <v>37</v>
      </c>
      <c r="J4654">
        <v>1262.7</v>
      </c>
    </row>
    <row r="4655" spans="1:10" x14ac:dyDescent="0.25">
      <c r="A4655">
        <v>94</v>
      </c>
      <c r="B4655">
        <v>2018</v>
      </c>
      <c r="C4655" t="s">
        <v>34</v>
      </c>
      <c r="D4655" t="s">
        <v>49</v>
      </c>
      <c r="E4655" t="s">
        <v>35</v>
      </c>
      <c r="F4655">
        <v>4</v>
      </c>
      <c r="G4655" t="s">
        <v>45</v>
      </c>
      <c r="H4655" t="s">
        <v>2</v>
      </c>
      <c r="I4655" t="s">
        <v>51</v>
      </c>
      <c r="J4655">
        <v>873.4</v>
      </c>
    </row>
    <row r="4656" spans="1:10" x14ac:dyDescent="0.25">
      <c r="A4656">
        <v>94</v>
      </c>
      <c r="B4656">
        <v>2018</v>
      </c>
      <c r="C4656" t="s">
        <v>34</v>
      </c>
      <c r="D4656" t="s">
        <v>49</v>
      </c>
      <c r="E4656" t="s">
        <v>35</v>
      </c>
      <c r="F4656">
        <v>5</v>
      </c>
      <c r="G4656" t="s">
        <v>38</v>
      </c>
      <c r="H4656" t="s">
        <v>46</v>
      </c>
      <c r="I4656" t="s">
        <v>51</v>
      </c>
      <c r="J4656">
        <v>1349.8</v>
      </c>
    </row>
    <row r="4657" spans="1:10" x14ac:dyDescent="0.25">
      <c r="A4657">
        <v>94</v>
      </c>
      <c r="B4657">
        <v>2018</v>
      </c>
      <c r="C4657" t="s">
        <v>34</v>
      </c>
      <c r="D4657" t="s">
        <v>49</v>
      </c>
      <c r="E4657" t="s">
        <v>35</v>
      </c>
      <c r="F4657">
        <v>6</v>
      </c>
      <c r="G4657" t="s">
        <v>38</v>
      </c>
      <c r="H4657" t="s">
        <v>46</v>
      </c>
      <c r="I4657" t="s">
        <v>51</v>
      </c>
      <c r="J4657">
        <v>1253.4000000000001</v>
      </c>
    </row>
    <row r="4658" spans="1:10" x14ac:dyDescent="0.25">
      <c r="A4658">
        <v>95</v>
      </c>
      <c r="B4658">
        <v>2017</v>
      </c>
      <c r="C4658" t="s">
        <v>34</v>
      </c>
      <c r="D4658" t="s">
        <v>48</v>
      </c>
      <c r="E4658" t="s">
        <v>35</v>
      </c>
      <c r="F4658">
        <v>1</v>
      </c>
      <c r="G4658" t="s">
        <v>38</v>
      </c>
      <c r="H4658" t="s">
        <v>2</v>
      </c>
      <c r="I4658" t="s">
        <v>51</v>
      </c>
      <c r="J4658">
        <v>525.6</v>
      </c>
    </row>
    <row r="4659" spans="1:10" x14ac:dyDescent="0.25">
      <c r="A4659">
        <v>95</v>
      </c>
      <c r="B4659">
        <v>2017</v>
      </c>
      <c r="C4659" t="s">
        <v>34</v>
      </c>
      <c r="D4659" t="s">
        <v>48</v>
      </c>
      <c r="E4659" t="s">
        <v>35</v>
      </c>
      <c r="F4659">
        <v>2</v>
      </c>
      <c r="G4659" t="s">
        <v>38</v>
      </c>
      <c r="H4659" t="s">
        <v>2</v>
      </c>
      <c r="I4659" t="s">
        <v>51</v>
      </c>
      <c r="J4659">
        <v>682.2</v>
      </c>
    </row>
    <row r="4660" spans="1:10" x14ac:dyDescent="0.25">
      <c r="A4660">
        <v>95</v>
      </c>
      <c r="B4660">
        <v>2017</v>
      </c>
      <c r="C4660" t="s">
        <v>34</v>
      </c>
      <c r="D4660" t="s">
        <v>48</v>
      </c>
      <c r="E4660" t="s">
        <v>35</v>
      </c>
      <c r="F4660">
        <v>3</v>
      </c>
      <c r="G4660" t="s">
        <v>38</v>
      </c>
      <c r="H4660" t="s">
        <v>46</v>
      </c>
      <c r="I4660" t="s">
        <v>51</v>
      </c>
      <c r="J4660">
        <v>857.4</v>
      </c>
    </row>
    <row r="4661" spans="1:10" x14ac:dyDescent="0.25">
      <c r="A4661">
        <v>95</v>
      </c>
      <c r="B4661">
        <v>2017</v>
      </c>
      <c r="C4661" t="s">
        <v>34</v>
      </c>
      <c r="D4661" t="s">
        <v>48</v>
      </c>
      <c r="E4661" t="s">
        <v>35</v>
      </c>
      <c r="F4661">
        <v>4</v>
      </c>
      <c r="G4661" t="s">
        <v>45</v>
      </c>
      <c r="H4661" t="s">
        <v>46</v>
      </c>
      <c r="I4661" t="s">
        <v>51</v>
      </c>
      <c r="J4661">
        <v>1060.5999999999999</v>
      </c>
    </row>
    <row r="4662" spans="1:10" x14ac:dyDescent="0.25">
      <c r="A4662">
        <v>95</v>
      </c>
      <c r="B4662">
        <v>2017</v>
      </c>
      <c r="C4662" t="s">
        <v>34</v>
      </c>
      <c r="D4662" t="s">
        <v>48</v>
      </c>
      <c r="E4662" t="s">
        <v>35</v>
      </c>
      <c r="F4662">
        <v>5</v>
      </c>
      <c r="G4662" t="s">
        <v>45</v>
      </c>
      <c r="H4662" t="s">
        <v>2</v>
      </c>
      <c r="I4662" t="s">
        <v>37</v>
      </c>
      <c r="J4662">
        <v>556.4</v>
      </c>
    </row>
    <row r="4663" spans="1:10" x14ac:dyDescent="0.25">
      <c r="A4663">
        <v>95</v>
      </c>
      <c r="B4663">
        <v>2017</v>
      </c>
      <c r="C4663" t="s">
        <v>34</v>
      </c>
      <c r="D4663" t="s">
        <v>48</v>
      </c>
      <c r="E4663" t="s">
        <v>35</v>
      </c>
      <c r="F4663">
        <v>6</v>
      </c>
      <c r="G4663" t="s">
        <v>38</v>
      </c>
      <c r="H4663" t="s">
        <v>2</v>
      </c>
      <c r="I4663" t="s">
        <v>51</v>
      </c>
      <c r="J4663">
        <v>579.70000000000005</v>
      </c>
    </row>
    <row r="4664" spans="1:10" x14ac:dyDescent="0.25">
      <c r="A4664">
        <v>95</v>
      </c>
      <c r="B4664">
        <v>2017</v>
      </c>
      <c r="C4664" t="s">
        <v>34</v>
      </c>
      <c r="D4664" t="s">
        <v>49</v>
      </c>
      <c r="E4664" t="s">
        <v>35</v>
      </c>
      <c r="F4664">
        <v>1</v>
      </c>
      <c r="G4664" t="s">
        <v>38</v>
      </c>
      <c r="H4664" t="s">
        <v>46</v>
      </c>
      <c r="I4664" t="s">
        <v>37</v>
      </c>
      <c r="J4664">
        <v>1163.2</v>
      </c>
    </row>
    <row r="4665" spans="1:10" x14ac:dyDescent="0.25">
      <c r="A4665">
        <v>95</v>
      </c>
      <c r="B4665">
        <v>2017</v>
      </c>
      <c r="C4665" t="s">
        <v>34</v>
      </c>
      <c r="D4665" t="s">
        <v>49</v>
      </c>
      <c r="E4665" t="s">
        <v>35</v>
      </c>
      <c r="F4665">
        <v>2</v>
      </c>
      <c r="G4665" t="s">
        <v>38</v>
      </c>
      <c r="H4665" t="s">
        <v>46</v>
      </c>
      <c r="I4665" t="s">
        <v>37</v>
      </c>
      <c r="J4665">
        <v>1041.7</v>
      </c>
    </row>
    <row r="4666" spans="1:10" x14ac:dyDescent="0.25">
      <c r="A4666">
        <v>95</v>
      </c>
      <c r="B4666">
        <v>2017</v>
      </c>
      <c r="C4666" t="s">
        <v>34</v>
      </c>
      <c r="D4666" t="s">
        <v>49</v>
      </c>
      <c r="E4666" t="s">
        <v>35</v>
      </c>
      <c r="F4666">
        <v>3</v>
      </c>
      <c r="G4666" t="s">
        <v>38</v>
      </c>
      <c r="H4666" t="s">
        <v>2</v>
      </c>
      <c r="I4666" t="s">
        <v>51</v>
      </c>
      <c r="J4666">
        <v>807.2</v>
      </c>
    </row>
    <row r="4667" spans="1:10" x14ac:dyDescent="0.25">
      <c r="A4667">
        <v>95</v>
      </c>
      <c r="B4667">
        <v>2017</v>
      </c>
      <c r="C4667" t="s">
        <v>34</v>
      </c>
      <c r="D4667" t="s">
        <v>49</v>
      </c>
      <c r="E4667" t="s">
        <v>35</v>
      </c>
      <c r="F4667">
        <v>4</v>
      </c>
      <c r="G4667" t="s">
        <v>45</v>
      </c>
      <c r="H4667" t="s">
        <v>46</v>
      </c>
      <c r="I4667" t="s">
        <v>37</v>
      </c>
      <c r="J4667">
        <v>1103.2</v>
      </c>
    </row>
    <row r="4668" spans="1:10" x14ac:dyDescent="0.25">
      <c r="A4668">
        <v>95</v>
      </c>
      <c r="B4668">
        <v>2017</v>
      </c>
      <c r="C4668" t="s">
        <v>34</v>
      </c>
      <c r="D4668" t="s">
        <v>49</v>
      </c>
      <c r="E4668" t="s">
        <v>35</v>
      </c>
      <c r="F4668">
        <v>5</v>
      </c>
      <c r="G4668" t="s">
        <v>38</v>
      </c>
      <c r="H4668" t="s">
        <v>2</v>
      </c>
      <c r="I4668" t="s">
        <v>51</v>
      </c>
      <c r="J4668">
        <v>816.8</v>
      </c>
    </row>
    <row r="4669" spans="1:10" x14ac:dyDescent="0.25">
      <c r="A4669">
        <v>95</v>
      </c>
      <c r="B4669">
        <v>2017</v>
      </c>
      <c r="C4669" t="s">
        <v>34</v>
      </c>
      <c r="D4669" t="s">
        <v>49</v>
      </c>
      <c r="E4669" t="s">
        <v>35</v>
      </c>
      <c r="F4669">
        <v>6</v>
      </c>
      <c r="G4669" t="s">
        <v>45</v>
      </c>
      <c r="H4669" t="s">
        <v>2</v>
      </c>
      <c r="I4669" t="s">
        <v>51</v>
      </c>
      <c r="J4669">
        <v>748.8</v>
      </c>
    </row>
    <row r="4670" spans="1:10" x14ac:dyDescent="0.25">
      <c r="A4670">
        <v>95</v>
      </c>
      <c r="B4670">
        <v>2018</v>
      </c>
      <c r="C4670" t="s">
        <v>34</v>
      </c>
      <c r="D4670" t="s">
        <v>48</v>
      </c>
      <c r="E4670" t="s">
        <v>35</v>
      </c>
      <c r="F4670">
        <v>1</v>
      </c>
      <c r="G4670" t="s">
        <v>45</v>
      </c>
      <c r="H4670" t="s">
        <v>2</v>
      </c>
      <c r="I4670" t="s">
        <v>51</v>
      </c>
      <c r="J4670">
        <v>817.7</v>
      </c>
    </row>
    <row r="4671" spans="1:10" x14ac:dyDescent="0.25">
      <c r="A4671">
        <v>95</v>
      </c>
      <c r="B4671">
        <v>2018</v>
      </c>
      <c r="C4671" t="s">
        <v>34</v>
      </c>
      <c r="D4671" t="s">
        <v>48</v>
      </c>
      <c r="E4671" t="s">
        <v>35</v>
      </c>
      <c r="F4671">
        <v>2</v>
      </c>
      <c r="G4671" t="s">
        <v>45</v>
      </c>
      <c r="H4671" t="s">
        <v>46</v>
      </c>
      <c r="I4671" t="s">
        <v>37</v>
      </c>
      <c r="J4671">
        <v>1077.5</v>
      </c>
    </row>
    <row r="4672" spans="1:10" x14ac:dyDescent="0.25">
      <c r="A4672">
        <v>95</v>
      </c>
      <c r="B4672">
        <v>2018</v>
      </c>
      <c r="C4672" t="s">
        <v>34</v>
      </c>
      <c r="D4672" t="s">
        <v>48</v>
      </c>
      <c r="E4672" t="s">
        <v>35</v>
      </c>
      <c r="F4672">
        <v>3</v>
      </c>
      <c r="G4672" t="s">
        <v>45</v>
      </c>
      <c r="H4672" t="s">
        <v>2</v>
      </c>
      <c r="I4672" t="s">
        <v>51</v>
      </c>
      <c r="J4672">
        <v>814.7</v>
      </c>
    </row>
    <row r="4673" spans="1:10" x14ac:dyDescent="0.25">
      <c r="A4673">
        <v>95</v>
      </c>
      <c r="B4673">
        <v>2018</v>
      </c>
      <c r="C4673" t="s">
        <v>34</v>
      </c>
      <c r="D4673" t="s">
        <v>48</v>
      </c>
      <c r="E4673" t="s">
        <v>35</v>
      </c>
      <c r="F4673">
        <v>4</v>
      </c>
      <c r="G4673" t="s">
        <v>45</v>
      </c>
      <c r="H4673" t="s">
        <v>2</v>
      </c>
      <c r="I4673" t="s">
        <v>37</v>
      </c>
      <c r="J4673">
        <v>864.1</v>
      </c>
    </row>
    <row r="4674" spans="1:10" x14ac:dyDescent="0.25">
      <c r="A4674">
        <v>95</v>
      </c>
      <c r="B4674">
        <v>2018</v>
      </c>
      <c r="C4674" t="s">
        <v>34</v>
      </c>
      <c r="D4674" t="s">
        <v>48</v>
      </c>
      <c r="E4674" t="s">
        <v>35</v>
      </c>
      <c r="F4674">
        <v>5</v>
      </c>
      <c r="G4674" t="s">
        <v>38</v>
      </c>
      <c r="H4674" t="s">
        <v>46</v>
      </c>
      <c r="I4674" t="s">
        <v>37</v>
      </c>
      <c r="J4674">
        <v>1071.5</v>
      </c>
    </row>
    <row r="4675" spans="1:10" x14ac:dyDescent="0.25">
      <c r="A4675">
        <v>95</v>
      </c>
      <c r="B4675">
        <v>2018</v>
      </c>
      <c r="C4675" t="s">
        <v>34</v>
      </c>
      <c r="D4675" t="s">
        <v>48</v>
      </c>
      <c r="E4675" t="s">
        <v>35</v>
      </c>
      <c r="F4675">
        <v>6</v>
      </c>
      <c r="G4675" t="s">
        <v>38</v>
      </c>
      <c r="H4675" t="s">
        <v>2</v>
      </c>
      <c r="I4675" t="s">
        <v>51</v>
      </c>
      <c r="J4675">
        <v>684.8</v>
      </c>
    </row>
    <row r="4676" spans="1:10" x14ac:dyDescent="0.25">
      <c r="A4676">
        <v>95</v>
      </c>
      <c r="B4676">
        <v>2018</v>
      </c>
      <c r="C4676" t="s">
        <v>34</v>
      </c>
      <c r="D4676" t="s">
        <v>49</v>
      </c>
      <c r="E4676" t="s">
        <v>35</v>
      </c>
      <c r="F4676">
        <v>1</v>
      </c>
      <c r="G4676" t="s">
        <v>38</v>
      </c>
      <c r="H4676" t="s">
        <v>2</v>
      </c>
      <c r="I4676" t="s">
        <v>51</v>
      </c>
      <c r="J4676">
        <v>800.2</v>
      </c>
    </row>
    <row r="4677" spans="1:10" x14ac:dyDescent="0.25">
      <c r="A4677">
        <v>95</v>
      </c>
      <c r="B4677">
        <v>2018</v>
      </c>
      <c r="C4677" t="s">
        <v>34</v>
      </c>
      <c r="D4677" t="s">
        <v>49</v>
      </c>
      <c r="E4677" t="s">
        <v>35</v>
      </c>
      <c r="F4677">
        <v>2</v>
      </c>
      <c r="G4677" t="s">
        <v>45</v>
      </c>
      <c r="H4677" t="s">
        <v>46</v>
      </c>
      <c r="I4677" t="s">
        <v>51</v>
      </c>
      <c r="J4677">
        <v>1201.0999999999999</v>
      </c>
    </row>
    <row r="4678" spans="1:10" x14ac:dyDescent="0.25">
      <c r="A4678">
        <v>95</v>
      </c>
      <c r="B4678">
        <v>2018</v>
      </c>
      <c r="C4678" t="s">
        <v>34</v>
      </c>
      <c r="D4678" t="s">
        <v>49</v>
      </c>
      <c r="E4678" t="s">
        <v>35</v>
      </c>
      <c r="F4678">
        <v>3</v>
      </c>
      <c r="G4678" t="s">
        <v>45</v>
      </c>
      <c r="H4678" t="s">
        <v>46</v>
      </c>
      <c r="I4678" t="s">
        <v>37</v>
      </c>
      <c r="J4678">
        <v>1255.8</v>
      </c>
    </row>
    <row r="4679" spans="1:10" x14ac:dyDescent="0.25">
      <c r="A4679">
        <v>95</v>
      </c>
      <c r="B4679">
        <v>2018</v>
      </c>
      <c r="C4679" t="s">
        <v>34</v>
      </c>
      <c r="D4679" t="s">
        <v>49</v>
      </c>
      <c r="E4679" t="s">
        <v>35</v>
      </c>
      <c r="F4679">
        <v>4</v>
      </c>
      <c r="G4679" t="s">
        <v>45</v>
      </c>
      <c r="H4679" t="s">
        <v>46</v>
      </c>
      <c r="I4679" t="s">
        <v>51</v>
      </c>
      <c r="J4679">
        <v>1383.3</v>
      </c>
    </row>
    <row r="4680" spans="1:10" x14ac:dyDescent="0.25">
      <c r="A4680">
        <v>95</v>
      </c>
      <c r="B4680">
        <v>2018</v>
      </c>
      <c r="C4680" t="s">
        <v>34</v>
      </c>
      <c r="D4680" t="s">
        <v>49</v>
      </c>
      <c r="E4680" t="s">
        <v>35</v>
      </c>
      <c r="F4680">
        <v>5</v>
      </c>
      <c r="G4680" t="s">
        <v>38</v>
      </c>
      <c r="H4680" t="s">
        <v>46</v>
      </c>
      <c r="I4680" t="s">
        <v>37</v>
      </c>
      <c r="J4680">
        <v>1208.2</v>
      </c>
    </row>
    <row r="4681" spans="1:10" x14ac:dyDescent="0.25">
      <c r="A4681">
        <v>95</v>
      </c>
      <c r="B4681">
        <v>2018</v>
      </c>
      <c r="C4681" t="s">
        <v>34</v>
      </c>
      <c r="D4681" t="s">
        <v>49</v>
      </c>
      <c r="E4681" t="s">
        <v>35</v>
      </c>
      <c r="F4681">
        <v>6</v>
      </c>
      <c r="G4681" t="s">
        <v>38</v>
      </c>
      <c r="H4681" t="s">
        <v>46</v>
      </c>
      <c r="I4681" t="s">
        <v>51</v>
      </c>
      <c r="J4681">
        <v>1310.2</v>
      </c>
    </row>
    <row r="4682" spans="1:10" x14ac:dyDescent="0.25">
      <c r="A4682">
        <v>96</v>
      </c>
      <c r="B4682">
        <v>2017</v>
      </c>
      <c r="C4682" t="s">
        <v>34</v>
      </c>
      <c r="D4682" t="s">
        <v>48</v>
      </c>
      <c r="E4682" t="s">
        <v>35</v>
      </c>
      <c r="F4682">
        <v>1</v>
      </c>
      <c r="G4682" t="s">
        <v>38</v>
      </c>
      <c r="H4682" t="s">
        <v>46</v>
      </c>
      <c r="I4682" t="s">
        <v>37</v>
      </c>
      <c r="J4682">
        <v>1009.6</v>
      </c>
    </row>
    <row r="4683" spans="1:10" x14ac:dyDescent="0.25">
      <c r="A4683">
        <v>96</v>
      </c>
      <c r="B4683">
        <v>2017</v>
      </c>
      <c r="C4683" t="s">
        <v>34</v>
      </c>
      <c r="D4683" t="s">
        <v>48</v>
      </c>
      <c r="E4683" t="s">
        <v>35</v>
      </c>
      <c r="F4683">
        <v>2</v>
      </c>
      <c r="G4683" t="s">
        <v>45</v>
      </c>
      <c r="H4683" t="s">
        <v>46</v>
      </c>
      <c r="I4683" t="s">
        <v>51</v>
      </c>
      <c r="J4683">
        <v>859.8</v>
      </c>
    </row>
    <row r="4684" spans="1:10" x14ac:dyDescent="0.25">
      <c r="A4684">
        <v>96</v>
      </c>
      <c r="B4684">
        <v>2017</v>
      </c>
      <c r="C4684" t="s">
        <v>34</v>
      </c>
      <c r="D4684" t="s">
        <v>48</v>
      </c>
      <c r="E4684" t="s">
        <v>35</v>
      </c>
      <c r="F4684">
        <v>3</v>
      </c>
      <c r="G4684" t="s">
        <v>38</v>
      </c>
      <c r="H4684" t="s">
        <v>46</v>
      </c>
      <c r="I4684" t="s">
        <v>37</v>
      </c>
      <c r="J4684">
        <v>1002.6</v>
      </c>
    </row>
    <row r="4685" spans="1:10" x14ac:dyDescent="0.25">
      <c r="A4685">
        <v>96</v>
      </c>
      <c r="B4685">
        <v>2017</v>
      </c>
      <c r="C4685" t="s">
        <v>34</v>
      </c>
      <c r="D4685" t="s">
        <v>48</v>
      </c>
      <c r="E4685" t="s">
        <v>35</v>
      </c>
      <c r="F4685">
        <v>4</v>
      </c>
      <c r="G4685" t="s">
        <v>38</v>
      </c>
      <c r="H4685" t="s">
        <v>2</v>
      </c>
      <c r="I4685" t="s">
        <v>51</v>
      </c>
      <c r="J4685">
        <v>576.29999999999995</v>
      </c>
    </row>
    <row r="4686" spans="1:10" x14ac:dyDescent="0.25">
      <c r="A4686">
        <v>96</v>
      </c>
      <c r="B4686">
        <v>2017</v>
      </c>
      <c r="C4686" t="s">
        <v>34</v>
      </c>
      <c r="D4686" t="s">
        <v>48</v>
      </c>
      <c r="E4686" t="s">
        <v>35</v>
      </c>
      <c r="F4686">
        <v>5</v>
      </c>
      <c r="G4686" t="s">
        <v>45</v>
      </c>
      <c r="H4686" t="s">
        <v>2</v>
      </c>
      <c r="I4686" t="s">
        <v>37</v>
      </c>
      <c r="J4686">
        <v>574.4</v>
      </c>
    </row>
    <row r="4687" spans="1:10" x14ac:dyDescent="0.25">
      <c r="A4687">
        <v>96</v>
      </c>
      <c r="B4687">
        <v>2017</v>
      </c>
      <c r="C4687" t="s">
        <v>34</v>
      </c>
      <c r="D4687" t="s">
        <v>48</v>
      </c>
      <c r="E4687" t="s">
        <v>35</v>
      </c>
      <c r="F4687">
        <v>6</v>
      </c>
      <c r="G4687" t="s">
        <v>38</v>
      </c>
      <c r="H4687" t="s">
        <v>46</v>
      </c>
      <c r="I4687" t="s">
        <v>37</v>
      </c>
      <c r="J4687">
        <v>975.3</v>
      </c>
    </row>
    <row r="4688" spans="1:10" x14ac:dyDescent="0.25">
      <c r="A4688">
        <v>96</v>
      </c>
      <c r="B4688">
        <v>2017</v>
      </c>
      <c r="C4688" t="s">
        <v>34</v>
      </c>
      <c r="D4688" t="s">
        <v>49</v>
      </c>
      <c r="E4688" t="s">
        <v>35</v>
      </c>
      <c r="F4688">
        <v>1</v>
      </c>
      <c r="G4688" t="s">
        <v>45</v>
      </c>
      <c r="H4688" t="s">
        <v>2</v>
      </c>
      <c r="I4688" t="s">
        <v>37</v>
      </c>
      <c r="J4688">
        <v>686.7</v>
      </c>
    </row>
    <row r="4689" spans="1:10" x14ac:dyDescent="0.25">
      <c r="A4689">
        <v>96</v>
      </c>
      <c r="B4689">
        <v>2017</v>
      </c>
      <c r="C4689" t="s">
        <v>34</v>
      </c>
      <c r="D4689" t="s">
        <v>49</v>
      </c>
      <c r="E4689" t="s">
        <v>35</v>
      </c>
      <c r="F4689">
        <v>2</v>
      </c>
      <c r="G4689" t="s">
        <v>38</v>
      </c>
      <c r="H4689" t="s">
        <v>2</v>
      </c>
      <c r="I4689" t="s">
        <v>51</v>
      </c>
      <c r="J4689">
        <v>464.1</v>
      </c>
    </row>
    <row r="4690" spans="1:10" x14ac:dyDescent="0.25">
      <c r="A4690">
        <v>96</v>
      </c>
      <c r="B4690">
        <v>2017</v>
      </c>
      <c r="C4690" t="s">
        <v>34</v>
      </c>
      <c r="D4690" t="s">
        <v>49</v>
      </c>
      <c r="E4690" t="s">
        <v>35</v>
      </c>
      <c r="F4690">
        <v>3</v>
      </c>
      <c r="G4690" t="s">
        <v>45</v>
      </c>
      <c r="H4690" t="s">
        <v>2</v>
      </c>
      <c r="I4690" t="s">
        <v>37</v>
      </c>
      <c r="J4690">
        <v>695.8</v>
      </c>
    </row>
    <row r="4691" spans="1:10" x14ac:dyDescent="0.25">
      <c r="A4691">
        <v>96</v>
      </c>
      <c r="B4691">
        <v>2017</v>
      </c>
      <c r="C4691" t="s">
        <v>34</v>
      </c>
      <c r="D4691" t="s">
        <v>49</v>
      </c>
      <c r="E4691" t="s">
        <v>35</v>
      </c>
      <c r="F4691">
        <v>4</v>
      </c>
      <c r="G4691" t="s">
        <v>38</v>
      </c>
      <c r="H4691" t="s">
        <v>2</v>
      </c>
      <c r="I4691" t="s">
        <v>37</v>
      </c>
      <c r="J4691">
        <v>826</v>
      </c>
    </row>
    <row r="4692" spans="1:10" x14ac:dyDescent="0.25">
      <c r="A4692">
        <v>96</v>
      </c>
      <c r="B4692">
        <v>2017</v>
      </c>
      <c r="C4692" t="s">
        <v>34</v>
      </c>
      <c r="D4692" t="s">
        <v>49</v>
      </c>
      <c r="E4692" t="s">
        <v>35</v>
      </c>
      <c r="F4692">
        <v>5</v>
      </c>
      <c r="G4692" t="s">
        <v>38</v>
      </c>
      <c r="H4692" t="s">
        <v>2</v>
      </c>
      <c r="I4692" t="s">
        <v>51</v>
      </c>
      <c r="J4692">
        <v>646.4</v>
      </c>
    </row>
    <row r="4693" spans="1:10" x14ac:dyDescent="0.25">
      <c r="A4693">
        <v>96</v>
      </c>
      <c r="B4693">
        <v>2017</v>
      </c>
      <c r="C4693" t="s">
        <v>34</v>
      </c>
      <c r="D4693" t="s">
        <v>49</v>
      </c>
      <c r="E4693" t="s">
        <v>35</v>
      </c>
      <c r="F4693">
        <v>6</v>
      </c>
      <c r="G4693" t="s">
        <v>38</v>
      </c>
      <c r="H4693" t="s">
        <v>2</v>
      </c>
      <c r="I4693" t="s">
        <v>37</v>
      </c>
      <c r="J4693">
        <v>612</v>
      </c>
    </row>
    <row r="4694" spans="1:10" x14ac:dyDescent="0.25">
      <c r="A4694">
        <v>96</v>
      </c>
      <c r="B4694">
        <v>2018</v>
      </c>
      <c r="C4694" t="s">
        <v>34</v>
      </c>
      <c r="D4694" t="s">
        <v>48</v>
      </c>
      <c r="E4694" t="s">
        <v>35</v>
      </c>
      <c r="F4694">
        <v>1</v>
      </c>
      <c r="G4694" t="s">
        <v>45</v>
      </c>
      <c r="H4694" t="s">
        <v>46</v>
      </c>
      <c r="I4694" t="s">
        <v>37</v>
      </c>
      <c r="J4694">
        <v>1291.7</v>
      </c>
    </row>
    <row r="4695" spans="1:10" x14ac:dyDescent="0.25">
      <c r="A4695">
        <v>96</v>
      </c>
      <c r="B4695">
        <v>2018</v>
      </c>
      <c r="C4695" t="s">
        <v>34</v>
      </c>
      <c r="D4695" t="s">
        <v>48</v>
      </c>
      <c r="E4695" t="s">
        <v>35</v>
      </c>
      <c r="F4695">
        <v>2</v>
      </c>
      <c r="G4695" t="s">
        <v>45</v>
      </c>
      <c r="H4695" t="s">
        <v>46</v>
      </c>
      <c r="I4695" t="s">
        <v>51</v>
      </c>
      <c r="J4695">
        <v>1101.8</v>
      </c>
    </row>
    <row r="4696" spans="1:10" x14ac:dyDescent="0.25">
      <c r="A4696">
        <v>96</v>
      </c>
      <c r="B4696">
        <v>2018</v>
      </c>
      <c r="C4696" t="s">
        <v>34</v>
      </c>
      <c r="D4696" t="s">
        <v>48</v>
      </c>
      <c r="E4696" t="s">
        <v>35</v>
      </c>
      <c r="F4696">
        <v>3</v>
      </c>
      <c r="G4696" t="s">
        <v>38</v>
      </c>
      <c r="H4696" t="s">
        <v>2</v>
      </c>
      <c r="I4696" t="s">
        <v>37</v>
      </c>
      <c r="J4696">
        <v>812.5</v>
      </c>
    </row>
    <row r="4697" spans="1:10" x14ac:dyDescent="0.25">
      <c r="A4697">
        <v>96</v>
      </c>
      <c r="B4697">
        <v>2018</v>
      </c>
      <c r="C4697" t="s">
        <v>34</v>
      </c>
      <c r="D4697" t="s">
        <v>48</v>
      </c>
      <c r="E4697" t="s">
        <v>35</v>
      </c>
      <c r="F4697">
        <v>4</v>
      </c>
      <c r="G4697" t="s">
        <v>45</v>
      </c>
      <c r="H4697" t="s">
        <v>46</v>
      </c>
      <c r="I4697" t="s">
        <v>51</v>
      </c>
      <c r="J4697">
        <v>1234.0999999999999</v>
      </c>
    </row>
    <row r="4698" spans="1:10" x14ac:dyDescent="0.25">
      <c r="A4698">
        <v>96</v>
      </c>
      <c r="B4698">
        <v>2018</v>
      </c>
      <c r="C4698" t="s">
        <v>34</v>
      </c>
      <c r="D4698" t="s">
        <v>48</v>
      </c>
      <c r="E4698" t="s">
        <v>35</v>
      </c>
      <c r="F4698">
        <v>5</v>
      </c>
      <c r="G4698" t="s">
        <v>38</v>
      </c>
      <c r="H4698" t="s">
        <v>46</v>
      </c>
      <c r="I4698" t="s">
        <v>37</v>
      </c>
      <c r="J4698">
        <v>1279.3</v>
      </c>
    </row>
    <row r="4699" spans="1:10" x14ac:dyDescent="0.25">
      <c r="A4699">
        <v>96</v>
      </c>
      <c r="B4699">
        <v>2018</v>
      </c>
      <c r="C4699" t="s">
        <v>34</v>
      </c>
      <c r="D4699" t="s">
        <v>48</v>
      </c>
      <c r="E4699" t="s">
        <v>35</v>
      </c>
      <c r="F4699">
        <v>6</v>
      </c>
      <c r="G4699" t="s">
        <v>38</v>
      </c>
      <c r="H4699" t="s">
        <v>2</v>
      </c>
      <c r="I4699" t="s">
        <v>51</v>
      </c>
      <c r="J4699">
        <v>773.5</v>
      </c>
    </row>
    <row r="4700" spans="1:10" x14ac:dyDescent="0.25">
      <c r="A4700">
        <v>96</v>
      </c>
      <c r="B4700">
        <v>2018</v>
      </c>
      <c r="C4700" t="s">
        <v>34</v>
      </c>
      <c r="D4700" t="s">
        <v>49</v>
      </c>
      <c r="E4700" t="s">
        <v>35</v>
      </c>
      <c r="F4700">
        <v>1</v>
      </c>
      <c r="G4700" t="s">
        <v>38</v>
      </c>
      <c r="H4700" t="s">
        <v>2</v>
      </c>
      <c r="I4700" t="s">
        <v>37</v>
      </c>
      <c r="J4700">
        <v>859.5</v>
      </c>
    </row>
    <row r="4701" spans="1:10" x14ac:dyDescent="0.25">
      <c r="A4701">
        <v>96</v>
      </c>
      <c r="B4701">
        <v>2018</v>
      </c>
      <c r="C4701" t="s">
        <v>34</v>
      </c>
      <c r="D4701" t="s">
        <v>49</v>
      </c>
      <c r="E4701" t="s">
        <v>35</v>
      </c>
      <c r="F4701">
        <v>2</v>
      </c>
      <c r="G4701" t="s">
        <v>45</v>
      </c>
      <c r="H4701" t="s">
        <v>2</v>
      </c>
      <c r="I4701" t="s">
        <v>37</v>
      </c>
      <c r="J4701">
        <v>980.4</v>
      </c>
    </row>
    <row r="4702" spans="1:10" x14ac:dyDescent="0.25">
      <c r="A4702">
        <v>96</v>
      </c>
      <c r="B4702">
        <v>2018</v>
      </c>
      <c r="C4702" t="s">
        <v>34</v>
      </c>
      <c r="D4702" t="s">
        <v>49</v>
      </c>
      <c r="E4702" t="s">
        <v>35</v>
      </c>
      <c r="F4702">
        <v>3</v>
      </c>
      <c r="G4702" t="s">
        <v>45</v>
      </c>
      <c r="H4702" t="s">
        <v>2</v>
      </c>
      <c r="I4702" t="s">
        <v>51</v>
      </c>
      <c r="J4702">
        <v>987.6</v>
      </c>
    </row>
    <row r="4703" spans="1:10" x14ac:dyDescent="0.25">
      <c r="A4703">
        <v>96</v>
      </c>
      <c r="B4703">
        <v>2018</v>
      </c>
      <c r="C4703" t="s">
        <v>34</v>
      </c>
      <c r="D4703" t="s">
        <v>49</v>
      </c>
      <c r="E4703" t="s">
        <v>35</v>
      </c>
      <c r="F4703">
        <v>4</v>
      </c>
      <c r="G4703" t="s">
        <v>45</v>
      </c>
      <c r="H4703" t="s">
        <v>2</v>
      </c>
      <c r="I4703" t="s">
        <v>37</v>
      </c>
      <c r="J4703">
        <v>913.3</v>
      </c>
    </row>
    <row r="4704" spans="1:10" x14ac:dyDescent="0.25">
      <c r="A4704">
        <v>96</v>
      </c>
      <c r="B4704">
        <v>2018</v>
      </c>
      <c r="C4704" t="s">
        <v>34</v>
      </c>
      <c r="D4704" t="s">
        <v>49</v>
      </c>
      <c r="E4704" t="s">
        <v>35</v>
      </c>
      <c r="F4704">
        <v>5</v>
      </c>
      <c r="G4704" t="s">
        <v>45</v>
      </c>
      <c r="H4704" t="s">
        <v>2</v>
      </c>
      <c r="I4704" t="s">
        <v>51</v>
      </c>
      <c r="J4704">
        <v>909.8</v>
      </c>
    </row>
    <row r="4705" spans="1:10" x14ac:dyDescent="0.25">
      <c r="A4705">
        <v>96</v>
      </c>
      <c r="B4705">
        <v>2018</v>
      </c>
      <c r="C4705" t="s">
        <v>34</v>
      </c>
      <c r="D4705" t="s">
        <v>49</v>
      </c>
      <c r="E4705" t="s">
        <v>35</v>
      </c>
      <c r="F4705">
        <v>6</v>
      </c>
      <c r="G4705" t="s">
        <v>45</v>
      </c>
      <c r="H4705" t="s">
        <v>46</v>
      </c>
      <c r="I4705" t="s">
        <v>51</v>
      </c>
      <c r="J4705">
        <v>1207.7</v>
      </c>
    </row>
    <row r="4706" spans="1:10" x14ac:dyDescent="0.25">
      <c r="A4706">
        <v>97</v>
      </c>
      <c r="B4706">
        <v>2017</v>
      </c>
      <c r="C4706" t="s">
        <v>34</v>
      </c>
      <c r="D4706" t="s">
        <v>48</v>
      </c>
      <c r="E4706" t="s">
        <v>35</v>
      </c>
      <c r="F4706">
        <v>1</v>
      </c>
      <c r="G4706" t="s">
        <v>45</v>
      </c>
      <c r="H4706" t="s">
        <v>2</v>
      </c>
      <c r="I4706" t="s">
        <v>51</v>
      </c>
      <c r="J4706">
        <v>642.4</v>
      </c>
    </row>
    <row r="4707" spans="1:10" x14ac:dyDescent="0.25">
      <c r="A4707">
        <v>97</v>
      </c>
      <c r="B4707">
        <v>2017</v>
      </c>
      <c r="C4707" t="s">
        <v>34</v>
      </c>
      <c r="D4707" t="s">
        <v>48</v>
      </c>
      <c r="E4707" t="s">
        <v>35</v>
      </c>
      <c r="F4707">
        <v>2</v>
      </c>
      <c r="G4707" t="s">
        <v>38</v>
      </c>
      <c r="H4707" t="s">
        <v>46</v>
      </c>
      <c r="I4707" t="s">
        <v>37</v>
      </c>
      <c r="J4707">
        <v>1059.8</v>
      </c>
    </row>
    <row r="4708" spans="1:10" x14ac:dyDescent="0.25">
      <c r="A4708">
        <v>97</v>
      </c>
      <c r="B4708">
        <v>2017</v>
      </c>
      <c r="C4708" t="s">
        <v>34</v>
      </c>
      <c r="D4708" t="s">
        <v>48</v>
      </c>
      <c r="E4708" t="s">
        <v>35</v>
      </c>
      <c r="F4708">
        <v>3</v>
      </c>
      <c r="G4708" t="s">
        <v>45</v>
      </c>
      <c r="H4708" t="s">
        <v>2</v>
      </c>
      <c r="I4708" t="s">
        <v>37</v>
      </c>
      <c r="J4708">
        <v>642.9</v>
      </c>
    </row>
    <row r="4709" spans="1:10" x14ac:dyDescent="0.25">
      <c r="A4709">
        <v>97</v>
      </c>
      <c r="B4709">
        <v>2017</v>
      </c>
      <c r="C4709" t="s">
        <v>34</v>
      </c>
      <c r="D4709" t="s">
        <v>48</v>
      </c>
      <c r="E4709" t="s">
        <v>35</v>
      </c>
      <c r="F4709">
        <v>4</v>
      </c>
      <c r="G4709" t="s">
        <v>45</v>
      </c>
      <c r="H4709" t="s">
        <v>2</v>
      </c>
      <c r="I4709" t="s">
        <v>37</v>
      </c>
      <c r="J4709">
        <v>512.1</v>
      </c>
    </row>
    <row r="4710" spans="1:10" x14ac:dyDescent="0.25">
      <c r="A4710">
        <v>97</v>
      </c>
      <c r="B4710">
        <v>2017</v>
      </c>
      <c r="C4710" t="s">
        <v>34</v>
      </c>
      <c r="D4710" t="s">
        <v>48</v>
      </c>
      <c r="E4710" t="s">
        <v>35</v>
      </c>
      <c r="F4710">
        <v>5</v>
      </c>
      <c r="G4710" t="s">
        <v>45</v>
      </c>
      <c r="H4710" t="s">
        <v>2</v>
      </c>
      <c r="I4710" t="s">
        <v>37</v>
      </c>
      <c r="J4710">
        <v>574.1</v>
      </c>
    </row>
    <row r="4711" spans="1:10" x14ac:dyDescent="0.25">
      <c r="A4711">
        <v>97</v>
      </c>
      <c r="B4711">
        <v>2017</v>
      </c>
      <c r="C4711" t="s">
        <v>34</v>
      </c>
      <c r="D4711" t="s">
        <v>48</v>
      </c>
      <c r="E4711" t="s">
        <v>35</v>
      </c>
      <c r="F4711">
        <v>6</v>
      </c>
      <c r="G4711" t="s">
        <v>38</v>
      </c>
      <c r="H4711" t="s">
        <v>46</v>
      </c>
      <c r="I4711" t="s">
        <v>37</v>
      </c>
      <c r="J4711">
        <v>966.7</v>
      </c>
    </row>
    <row r="4712" spans="1:10" x14ac:dyDescent="0.25">
      <c r="A4712">
        <v>97</v>
      </c>
      <c r="B4712">
        <v>2017</v>
      </c>
      <c r="C4712" t="s">
        <v>34</v>
      </c>
      <c r="D4712" t="s">
        <v>49</v>
      </c>
      <c r="E4712" t="s">
        <v>35</v>
      </c>
      <c r="F4712">
        <v>1</v>
      </c>
      <c r="G4712" t="s">
        <v>45</v>
      </c>
      <c r="H4712" t="s">
        <v>2</v>
      </c>
      <c r="I4712" t="s">
        <v>51</v>
      </c>
      <c r="J4712">
        <v>684.4</v>
      </c>
    </row>
    <row r="4713" spans="1:10" x14ac:dyDescent="0.25">
      <c r="A4713">
        <v>97</v>
      </c>
      <c r="B4713">
        <v>2017</v>
      </c>
      <c r="C4713" t="s">
        <v>34</v>
      </c>
      <c r="D4713" t="s">
        <v>49</v>
      </c>
      <c r="E4713" t="s">
        <v>35</v>
      </c>
      <c r="F4713">
        <v>2</v>
      </c>
      <c r="G4713" t="s">
        <v>38</v>
      </c>
      <c r="H4713" t="s">
        <v>2</v>
      </c>
      <c r="I4713" t="s">
        <v>51</v>
      </c>
      <c r="J4713">
        <v>772.5</v>
      </c>
    </row>
    <row r="4714" spans="1:10" x14ac:dyDescent="0.25">
      <c r="A4714">
        <v>97</v>
      </c>
      <c r="B4714">
        <v>2017</v>
      </c>
      <c r="C4714" t="s">
        <v>34</v>
      </c>
      <c r="D4714" t="s">
        <v>49</v>
      </c>
      <c r="E4714" t="s">
        <v>35</v>
      </c>
      <c r="F4714">
        <v>3</v>
      </c>
      <c r="G4714" t="s">
        <v>45</v>
      </c>
      <c r="H4714" t="s">
        <v>46</v>
      </c>
      <c r="I4714" t="s">
        <v>37</v>
      </c>
      <c r="J4714">
        <v>997.4</v>
      </c>
    </row>
    <row r="4715" spans="1:10" x14ac:dyDescent="0.25">
      <c r="A4715">
        <v>97</v>
      </c>
      <c r="B4715">
        <v>2017</v>
      </c>
      <c r="C4715" t="s">
        <v>34</v>
      </c>
      <c r="D4715" t="s">
        <v>49</v>
      </c>
      <c r="E4715" t="s">
        <v>35</v>
      </c>
      <c r="F4715">
        <v>4</v>
      </c>
      <c r="G4715" t="s">
        <v>38</v>
      </c>
      <c r="H4715" t="s">
        <v>2</v>
      </c>
      <c r="I4715" t="s">
        <v>37</v>
      </c>
      <c r="J4715">
        <v>753.1</v>
      </c>
    </row>
    <row r="4716" spans="1:10" x14ac:dyDescent="0.25">
      <c r="A4716">
        <v>97</v>
      </c>
      <c r="B4716">
        <v>2017</v>
      </c>
      <c r="C4716" t="s">
        <v>34</v>
      </c>
      <c r="D4716" t="s">
        <v>49</v>
      </c>
      <c r="E4716" t="s">
        <v>35</v>
      </c>
      <c r="F4716">
        <v>5</v>
      </c>
      <c r="G4716" t="s">
        <v>45</v>
      </c>
      <c r="H4716" t="s">
        <v>46</v>
      </c>
      <c r="I4716" t="s">
        <v>37</v>
      </c>
      <c r="J4716">
        <v>1106.4000000000001</v>
      </c>
    </row>
    <row r="4717" spans="1:10" x14ac:dyDescent="0.25">
      <c r="A4717">
        <v>97</v>
      </c>
      <c r="B4717">
        <v>2017</v>
      </c>
      <c r="C4717" t="s">
        <v>34</v>
      </c>
      <c r="D4717" t="s">
        <v>49</v>
      </c>
      <c r="E4717" t="s">
        <v>35</v>
      </c>
      <c r="F4717">
        <v>6</v>
      </c>
      <c r="G4717" t="s">
        <v>45</v>
      </c>
      <c r="H4717" t="s">
        <v>46</v>
      </c>
      <c r="I4717" t="s">
        <v>37</v>
      </c>
      <c r="J4717">
        <v>1088.5</v>
      </c>
    </row>
    <row r="4718" spans="1:10" x14ac:dyDescent="0.25">
      <c r="A4718">
        <v>97</v>
      </c>
      <c r="B4718">
        <v>2018</v>
      </c>
      <c r="C4718" t="s">
        <v>34</v>
      </c>
      <c r="D4718" t="s">
        <v>48</v>
      </c>
      <c r="E4718" t="s">
        <v>35</v>
      </c>
      <c r="F4718">
        <v>1</v>
      </c>
      <c r="G4718" t="s">
        <v>38</v>
      </c>
      <c r="H4718" t="s">
        <v>46</v>
      </c>
      <c r="I4718" t="s">
        <v>37</v>
      </c>
      <c r="J4718">
        <v>1177.0999999999999</v>
      </c>
    </row>
    <row r="4719" spans="1:10" x14ac:dyDescent="0.25">
      <c r="A4719">
        <v>97</v>
      </c>
      <c r="B4719">
        <v>2018</v>
      </c>
      <c r="C4719" t="s">
        <v>34</v>
      </c>
      <c r="D4719" t="s">
        <v>48</v>
      </c>
      <c r="E4719" t="s">
        <v>35</v>
      </c>
      <c r="F4719">
        <v>2</v>
      </c>
      <c r="G4719" t="s">
        <v>45</v>
      </c>
      <c r="H4719" t="s">
        <v>46</v>
      </c>
      <c r="I4719" t="s">
        <v>51</v>
      </c>
      <c r="J4719">
        <v>1296.0999999999999</v>
      </c>
    </row>
    <row r="4720" spans="1:10" x14ac:dyDescent="0.25">
      <c r="A4720">
        <v>97</v>
      </c>
      <c r="B4720">
        <v>2018</v>
      </c>
      <c r="C4720" t="s">
        <v>34</v>
      </c>
      <c r="D4720" t="s">
        <v>48</v>
      </c>
      <c r="E4720" t="s">
        <v>35</v>
      </c>
      <c r="F4720">
        <v>3</v>
      </c>
      <c r="G4720" t="s">
        <v>45</v>
      </c>
      <c r="H4720" t="s">
        <v>2</v>
      </c>
      <c r="I4720" t="s">
        <v>37</v>
      </c>
      <c r="J4720">
        <v>735.4</v>
      </c>
    </row>
    <row r="4721" spans="1:10" x14ac:dyDescent="0.25">
      <c r="A4721">
        <v>97</v>
      </c>
      <c r="B4721">
        <v>2018</v>
      </c>
      <c r="C4721" t="s">
        <v>34</v>
      </c>
      <c r="D4721" t="s">
        <v>48</v>
      </c>
      <c r="E4721" t="s">
        <v>35</v>
      </c>
      <c r="F4721">
        <v>4</v>
      </c>
      <c r="G4721" t="s">
        <v>45</v>
      </c>
      <c r="H4721" t="s">
        <v>2</v>
      </c>
      <c r="I4721" t="s">
        <v>51</v>
      </c>
      <c r="J4721">
        <v>776.9</v>
      </c>
    </row>
    <row r="4722" spans="1:10" x14ac:dyDescent="0.25">
      <c r="A4722">
        <v>97</v>
      </c>
      <c r="B4722">
        <v>2018</v>
      </c>
      <c r="C4722" t="s">
        <v>34</v>
      </c>
      <c r="D4722" t="s">
        <v>48</v>
      </c>
      <c r="E4722" t="s">
        <v>35</v>
      </c>
      <c r="F4722">
        <v>5</v>
      </c>
      <c r="G4722" t="s">
        <v>38</v>
      </c>
      <c r="H4722" t="s">
        <v>46</v>
      </c>
      <c r="I4722" t="s">
        <v>51</v>
      </c>
      <c r="J4722">
        <v>982</v>
      </c>
    </row>
    <row r="4723" spans="1:10" x14ac:dyDescent="0.25">
      <c r="A4723">
        <v>97</v>
      </c>
      <c r="B4723">
        <v>2018</v>
      </c>
      <c r="C4723" t="s">
        <v>34</v>
      </c>
      <c r="D4723" t="s">
        <v>48</v>
      </c>
      <c r="E4723" t="s">
        <v>35</v>
      </c>
      <c r="F4723">
        <v>6</v>
      </c>
      <c r="G4723" t="s">
        <v>45</v>
      </c>
      <c r="H4723" t="s">
        <v>46</v>
      </c>
      <c r="I4723" t="s">
        <v>51</v>
      </c>
      <c r="J4723">
        <v>1266.7</v>
      </c>
    </row>
    <row r="4724" spans="1:10" x14ac:dyDescent="0.25">
      <c r="A4724">
        <v>97</v>
      </c>
      <c r="B4724">
        <v>2018</v>
      </c>
      <c r="C4724" t="s">
        <v>34</v>
      </c>
      <c r="D4724" t="s">
        <v>49</v>
      </c>
      <c r="E4724" t="s">
        <v>35</v>
      </c>
      <c r="F4724">
        <v>1</v>
      </c>
      <c r="G4724" t="s">
        <v>38</v>
      </c>
      <c r="H4724" t="s">
        <v>2</v>
      </c>
      <c r="I4724" t="s">
        <v>51</v>
      </c>
      <c r="J4724">
        <v>957.5</v>
      </c>
    </row>
    <row r="4725" spans="1:10" x14ac:dyDescent="0.25">
      <c r="A4725">
        <v>97</v>
      </c>
      <c r="B4725">
        <v>2018</v>
      </c>
      <c r="C4725" t="s">
        <v>34</v>
      </c>
      <c r="D4725" t="s">
        <v>49</v>
      </c>
      <c r="E4725" t="s">
        <v>35</v>
      </c>
      <c r="F4725">
        <v>2</v>
      </c>
      <c r="G4725" t="s">
        <v>45</v>
      </c>
      <c r="H4725" t="s">
        <v>2</v>
      </c>
      <c r="I4725" t="s">
        <v>37</v>
      </c>
      <c r="J4725">
        <v>870</v>
      </c>
    </row>
    <row r="4726" spans="1:10" x14ac:dyDescent="0.25">
      <c r="A4726">
        <v>97</v>
      </c>
      <c r="B4726">
        <v>2018</v>
      </c>
      <c r="C4726" t="s">
        <v>34</v>
      </c>
      <c r="D4726" t="s">
        <v>49</v>
      </c>
      <c r="E4726" t="s">
        <v>35</v>
      </c>
      <c r="F4726">
        <v>3</v>
      </c>
      <c r="G4726" t="s">
        <v>38</v>
      </c>
      <c r="H4726" t="s">
        <v>46</v>
      </c>
      <c r="I4726" t="s">
        <v>51</v>
      </c>
      <c r="J4726">
        <v>1427.1</v>
      </c>
    </row>
    <row r="4727" spans="1:10" x14ac:dyDescent="0.25">
      <c r="A4727">
        <v>97</v>
      </c>
      <c r="B4727">
        <v>2018</v>
      </c>
      <c r="C4727" t="s">
        <v>34</v>
      </c>
      <c r="D4727" t="s">
        <v>49</v>
      </c>
      <c r="E4727" t="s">
        <v>35</v>
      </c>
      <c r="F4727">
        <v>4</v>
      </c>
      <c r="G4727" t="s">
        <v>38</v>
      </c>
      <c r="H4727" t="s">
        <v>2</v>
      </c>
      <c r="I4727" t="s">
        <v>37</v>
      </c>
      <c r="J4727">
        <v>967.7</v>
      </c>
    </row>
    <row r="4728" spans="1:10" x14ac:dyDescent="0.25">
      <c r="A4728">
        <v>97</v>
      </c>
      <c r="B4728">
        <v>2018</v>
      </c>
      <c r="C4728" t="s">
        <v>34</v>
      </c>
      <c r="D4728" t="s">
        <v>49</v>
      </c>
      <c r="E4728" t="s">
        <v>35</v>
      </c>
      <c r="F4728">
        <v>5</v>
      </c>
      <c r="G4728" t="s">
        <v>45</v>
      </c>
      <c r="H4728" t="s">
        <v>46</v>
      </c>
      <c r="I4728" t="s">
        <v>51</v>
      </c>
      <c r="J4728">
        <v>1402.6</v>
      </c>
    </row>
    <row r="4729" spans="1:10" x14ac:dyDescent="0.25">
      <c r="A4729">
        <v>97</v>
      </c>
      <c r="B4729">
        <v>2018</v>
      </c>
      <c r="C4729" t="s">
        <v>34</v>
      </c>
      <c r="D4729" t="s">
        <v>49</v>
      </c>
      <c r="E4729" t="s">
        <v>35</v>
      </c>
      <c r="F4729">
        <v>6</v>
      </c>
      <c r="G4729" t="s">
        <v>45</v>
      </c>
      <c r="H4729" t="s">
        <v>2</v>
      </c>
      <c r="I4729" t="s">
        <v>51</v>
      </c>
      <c r="J4729">
        <v>855.7</v>
      </c>
    </row>
    <row r="4730" spans="1:10" x14ac:dyDescent="0.25">
      <c r="A4730">
        <v>98</v>
      </c>
      <c r="B4730">
        <v>2017</v>
      </c>
      <c r="C4730" t="s">
        <v>34</v>
      </c>
      <c r="D4730" t="s">
        <v>48</v>
      </c>
      <c r="E4730" t="s">
        <v>35</v>
      </c>
      <c r="F4730">
        <v>1</v>
      </c>
      <c r="G4730" t="s">
        <v>38</v>
      </c>
      <c r="H4730" t="s">
        <v>2</v>
      </c>
      <c r="I4730" t="s">
        <v>37</v>
      </c>
      <c r="J4730">
        <v>598.70000000000005</v>
      </c>
    </row>
    <row r="4731" spans="1:10" x14ac:dyDescent="0.25">
      <c r="A4731">
        <v>98</v>
      </c>
      <c r="B4731">
        <v>2017</v>
      </c>
      <c r="C4731" t="s">
        <v>34</v>
      </c>
      <c r="D4731" t="s">
        <v>48</v>
      </c>
      <c r="E4731" t="s">
        <v>35</v>
      </c>
      <c r="F4731">
        <v>2</v>
      </c>
      <c r="G4731" t="s">
        <v>38</v>
      </c>
      <c r="H4731" t="s">
        <v>2</v>
      </c>
      <c r="I4731" t="s">
        <v>37</v>
      </c>
      <c r="J4731">
        <v>595.6</v>
      </c>
    </row>
    <row r="4732" spans="1:10" x14ac:dyDescent="0.25">
      <c r="A4732">
        <v>98</v>
      </c>
      <c r="B4732">
        <v>2017</v>
      </c>
      <c r="C4732" t="s">
        <v>34</v>
      </c>
      <c r="D4732" t="s">
        <v>48</v>
      </c>
      <c r="E4732" t="s">
        <v>35</v>
      </c>
      <c r="F4732">
        <v>3</v>
      </c>
      <c r="G4732" t="s">
        <v>45</v>
      </c>
      <c r="H4732" t="s">
        <v>2</v>
      </c>
      <c r="I4732" t="s">
        <v>37</v>
      </c>
      <c r="J4732">
        <v>596.5</v>
      </c>
    </row>
    <row r="4733" spans="1:10" x14ac:dyDescent="0.25">
      <c r="A4733">
        <v>98</v>
      </c>
      <c r="B4733">
        <v>2017</v>
      </c>
      <c r="C4733" t="s">
        <v>34</v>
      </c>
      <c r="D4733" t="s">
        <v>48</v>
      </c>
      <c r="E4733" t="s">
        <v>35</v>
      </c>
      <c r="F4733">
        <v>4</v>
      </c>
      <c r="G4733" t="s">
        <v>45</v>
      </c>
      <c r="H4733" t="s">
        <v>46</v>
      </c>
      <c r="I4733" t="s">
        <v>37</v>
      </c>
      <c r="J4733">
        <v>974.8</v>
      </c>
    </row>
    <row r="4734" spans="1:10" x14ac:dyDescent="0.25">
      <c r="A4734">
        <v>98</v>
      </c>
      <c r="B4734">
        <v>2017</v>
      </c>
      <c r="C4734" t="s">
        <v>34</v>
      </c>
      <c r="D4734" t="s">
        <v>48</v>
      </c>
      <c r="E4734" t="s">
        <v>35</v>
      </c>
      <c r="F4734">
        <v>5</v>
      </c>
      <c r="G4734" t="s">
        <v>38</v>
      </c>
      <c r="H4734" t="s">
        <v>46</v>
      </c>
      <c r="I4734" t="s">
        <v>37</v>
      </c>
      <c r="J4734">
        <v>912.2</v>
      </c>
    </row>
    <row r="4735" spans="1:10" x14ac:dyDescent="0.25">
      <c r="A4735">
        <v>98</v>
      </c>
      <c r="B4735">
        <v>2017</v>
      </c>
      <c r="C4735" t="s">
        <v>34</v>
      </c>
      <c r="D4735" t="s">
        <v>48</v>
      </c>
      <c r="E4735" t="s">
        <v>35</v>
      </c>
      <c r="F4735">
        <v>6</v>
      </c>
      <c r="G4735" t="s">
        <v>45</v>
      </c>
      <c r="H4735" t="s">
        <v>46</v>
      </c>
      <c r="I4735" t="s">
        <v>37</v>
      </c>
      <c r="J4735">
        <v>1020.8</v>
      </c>
    </row>
    <row r="4736" spans="1:10" x14ac:dyDescent="0.25">
      <c r="A4736">
        <v>98</v>
      </c>
      <c r="B4736">
        <v>2017</v>
      </c>
      <c r="C4736" t="s">
        <v>34</v>
      </c>
      <c r="D4736" t="s">
        <v>49</v>
      </c>
      <c r="E4736" t="s">
        <v>35</v>
      </c>
      <c r="F4736">
        <v>1</v>
      </c>
      <c r="G4736" t="s">
        <v>45</v>
      </c>
      <c r="H4736" t="s">
        <v>2</v>
      </c>
      <c r="I4736" t="s">
        <v>37</v>
      </c>
      <c r="J4736">
        <v>720.6</v>
      </c>
    </row>
    <row r="4737" spans="1:10" x14ac:dyDescent="0.25">
      <c r="A4737">
        <v>98</v>
      </c>
      <c r="B4737">
        <v>2017</v>
      </c>
      <c r="C4737" t="s">
        <v>34</v>
      </c>
      <c r="D4737" t="s">
        <v>49</v>
      </c>
      <c r="E4737" t="s">
        <v>35</v>
      </c>
      <c r="F4737">
        <v>2</v>
      </c>
      <c r="G4737" t="s">
        <v>38</v>
      </c>
      <c r="H4737" t="s">
        <v>2</v>
      </c>
      <c r="I4737" t="s">
        <v>37</v>
      </c>
      <c r="J4737">
        <v>583.1</v>
      </c>
    </row>
    <row r="4738" spans="1:10" x14ac:dyDescent="0.25">
      <c r="A4738">
        <v>98</v>
      </c>
      <c r="B4738">
        <v>2017</v>
      </c>
      <c r="C4738" t="s">
        <v>34</v>
      </c>
      <c r="D4738" t="s">
        <v>49</v>
      </c>
      <c r="E4738" t="s">
        <v>35</v>
      </c>
      <c r="F4738">
        <v>3</v>
      </c>
      <c r="G4738" t="s">
        <v>38</v>
      </c>
      <c r="H4738" t="s">
        <v>2</v>
      </c>
      <c r="I4738" t="s">
        <v>51</v>
      </c>
      <c r="J4738">
        <v>717.4</v>
      </c>
    </row>
    <row r="4739" spans="1:10" x14ac:dyDescent="0.25">
      <c r="A4739">
        <v>98</v>
      </c>
      <c r="B4739">
        <v>2017</v>
      </c>
      <c r="C4739" t="s">
        <v>34</v>
      </c>
      <c r="D4739" t="s">
        <v>49</v>
      </c>
      <c r="E4739" t="s">
        <v>35</v>
      </c>
      <c r="F4739">
        <v>4</v>
      </c>
      <c r="G4739" t="s">
        <v>38</v>
      </c>
      <c r="H4739" t="s">
        <v>46</v>
      </c>
      <c r="I4739" t="s">
        <v>51</v>
      </c>
      <c r="J4739">
        <v>1056.7</v>
      </c>
    </row>
    <row r="4740" spans="1:10" x14ac:dyDescent="0.25">
      <c r="A4740">
        <v>98</v>
      </c>
      <c r="B4740">
        <v>2017</v>
      </c>
      <c r="C4740" t="s">
        <v>34</v>
      </c>
      <c r="D4740" t="s">
        <v>49</v>
      </c>
      <c r="E4740" t="s">
        <v>35</v>
      </c>
      <c r="F4740">
        <v>5</v>
      </c>
      <c r="G4740" t="s">
        <v>45</v>
      </c>
      <c r="H4740" t="s">
        <v>2</v>
      </c>
      <c r="I4740" t="s">
        <v>51</v>
      </c>
      <c r="J4740">
        <v>733.7</v>
      </c>
    </row>
    <row r="4741" spans="1:10" x14ac:dyDescent="0.25">
      <c r="A4741">
        <v>98</v>
      </c>
      <c r="B4741">
        <v>2017</v>
      </c>
      <c r="C4741" t="s">
        <v>34</v>
      </c>
      <c r="D4741" t="s">
        <v>49</v>
      </c>
      <c r="E4741" t="s">
        <v>35</v>
      </c>
      <c r="F4741">
        <v>6</v>
      </c>
      <c r="G4741" t="s">
        <v>45</v>
      </c>
      <c r="H4741" t="s">
        <v>46</v>
      </c>
      <c r="I4741" t="s">
        <v>37</v>
      </c>
      <c r="J4741">
        <v>970.4</v>
      </c>
    </row>
    <row r="4742" spans="1:10" x14ac:dyDescent="0.25">
      <c r="A4742">
        <v>98</v>
      </c>
      <c r="B4742">
        <v>2018</v>
      </c>
      <c r="C4742" t="s">
        <v>34</v>
      </c>
      <c r="D4742" t="s">
        <v>48</v>
      </c>
      <c r="E4742" t="s">
        <v>35</v>
      </c>
      <c r="F4742">
        <v>1</v>
      </c>
      <c r="G4742" t="s">
        <v>38</v>
      </c>
      <c r="H4742" t="s">
        <v>46</v>
      </c>
      <c r="I4742" t="s">
        <v>51</v>
      </c>
      <c r="J4742">
        <v>1300.2</v>
      </c>
    </row>
    <row r="4743" spans="1:10" x14ac:dyDescent="0.25">
      <c r="A4743">
        <v>98</v>
      </c>
      <c r="B4743">
        <v>2018</v>
      </c>
      <c r="C4743" t="s">
        <v>34</v>
      </c>
      <c r="D4743" t="s">
        <v>48</v>
      </c>
      <c r="E4743" t="s">
        <v>35</v>
      </c>
      <c r="F4743">
        <v>2</v>
      </c>
      <c r="G4743" t="s">
        <v>38</v>
      </c>
      <c r="H4743" t="s">
        <v>2</v>
      </c>
      <c r="I4743" t="s">
        <v>37</v>
      </c>
      <c r="J4743">
        <v>865.8</v>
      </c>
    </row>
    <row r="4744" spans="1:10" x14ac:dyDescent="0.25">
      <c r="A4744">
        <v>98</v>
      </c>
      <c r="B4744">
        <v>2018</v>
      </c>
      <c r="C4744" t="s">
        <v>34</v>
      </c>
      <c r="D4744" t="s">
        <v>48</v>
      </c>
      <c r="E4744" t="s">
        <v>35</v>
      </c>
      <c r="F4744">
        <v>3</v>
      </c>
      <c r="G4744" t="s">
        <v>45</v>
      </c>
      <c r="H4744" t="s">
        <v>2</v>
      </c>
      <c r="I4744" t="s">
        <v>51</v>
      </c>
      <c r="J4744">
        <v>762.1</v>
      </c>
    </row>
    <row r="4745" spans="1:10" x14ac:dyDescent="0.25">
      <c r="A4745">
        <v>98</v>
      </c>
      <c r="B4745">
        <v>2018</v>
      </c>
      <c r="C4745" t="s">
        <v>34</v>
      </c>
      <c r="D4745" t="s">
        <v>48</v>
      </c>
      <c r="E4745" t="s">
        <v>35</v>
      </c>
      <c r="F4745">
        <v>4</v>
      </c>
      <c r="G4745" t="s">
        <v>45</v>
      </c>
      <c r="H4745" t="s">
        <v>2</v>
      </c>
      <c r="I4745" t="s">
        <v>37</v>
      </c>
      <c r="J4745">
        <v>751.1</v>
      </c>
    </row>
    <row r="4746" spans="1:10" x14ac:dyDescent="0.25">
      <c r="A4746">
        <v>98</v>
      </c>
      <c r="B4746">
        <v>2018</v>
      </c>
      <c r="C4746" t="s">
        <v>34</v>
      </c>
      <c r="D4746" t="s">
        <v>48</v>
      </c>
      <c r="E4746" t="s">
        <v>35</v>
      </c>
      <c r="F4746">
        <v>5</v>
      </c>
      <c r="G4746" t="s">
        <v>38</v>
      </c>
      <c r="H4746" t="s">
        <v>2</v>
      </c>
      <c r="I4746" t="s">
        <v>37</v>
      </c>
      <c r="J4746">
        <v>766.5</v>
      </c>
    </row>
    <row r="4747" spans="1:10" x14ac:dyDescent="0.25">
      <c r="A4747">
        <v>98</v>
      </c>
      <c r="B4747">
        <v>2018</v>
      </c>
      <c r="C4747" t="s">
        <v>34</v>
      </c>
      <c r="D4747" t="s">
        <v>48</v>
      </c>
      <c r="E4747" t="s">
        <v>35</v>
      </c>
      <c r="F4747">
        <v>6</v>
      </c>
      <c r="G4747" t="s">
        <v>45</v>
      </c>
      <c r="H4747" t="s">
        <v>2</v>
      </c>
      <c r="I4747" t="s">
        <v>51</v>
      </c>
      <c r="J4747">
        <v>852.9</v>
      </c>
    </row>
    <row r="4748" spans="1:10" x14ac:dyDescent="0.25">
      <c r="A4748">
        <v>98</v>
      </c>
      <c r="B4748">
        <v>2018</v>
      </c>
      <c r="C4748" t="s">
        <v>34</v>
      </c>
      <c r="D4748" t="s">
        <v>49</v>
      </c>
      <c r="E4748" t="s">
        <v>35</v>
      </c>
      <c r="F4748">
        <v>1</v>
      </c>
      <c r="G4748" t="s">
        <v>38</v>
      </c>
      <c r="H4748" t="s">
        <v>2</v>
      </c>
      <c r="I4748" t="s">
        <v>37</v>
      </c>
      <c r="J4748">
        <v>878.4</v>
      </c>
    </row>
    <row r="4749" spans="1:10" x14ac:dyDescent="0.25">
      <c r="A4749">
        <v>98</v>
      </c>
      <c r="B4749">
        <v>2018</v>
      </c>
      <c r="C4749" t="s">
        <v>34</v>
      </c>
      <c r="D4749" t="s">
        <v>49</v>
      </c>
      <c r="E4749" t="s">
        <v>35</v>
      </c>
      <c r="F4749">
        <v>2</v>
      </c>
      <c r="G4749" t="s">
        <v>38</v>
      </c>
      <c r="H4749" t="s">
        <v>2</v>
      </c>
      <c r="I4749" t="s">
        <v>37</v>
      </c>
      <c r="J4749">
        <v>994.6</v>
      </c>
    </row>
    <row r="4750" spans="1:10" x14ac:dyDescent="0.25">
      <c r="A4750">
        <v>98</v>
      </c>
      <c r="B4750">
        <v>2018</v>
      </c>
      <c r="C4750" t="s">
        <v>34</v>
      </c>
      <c r="D4750" t="s">
        <v>49</v>
      </c>
      <c r="E4750" t="s">
        <v>35</v>
      </c>
      <c r="F4750">
        <v>3</v>
      </c>
      <c r="G4750" t="s">
        <v>38</v>
      </c>
      <c r="H4750" t="s">
        <v>46</v>
      </c>
      <c r="I4750" t="s">
        <v>37</v>
      </c>
      <c r="J4750">
        <v>1271.3</v>
      </c>
    </row>
    <row r="4751" spans="1:10" x14ac:dyDescent="0.25">
      <c r="A4751">
        <v>98</v>
      </c>
      <c r="B4751">
        <v>2018</v>
      </c>
      <c r="C4751" t="s">
        <v>34</v>
      </c>
      <c r="D4751" t="s">
        <v>49</v>
      </c>
      <c r="E4751" t="s">
        <v>35</v>
      </c>
      <c r="F4751">
        <v>4</v>
      </c>
      <c r="G4751" t="s">
        <v>38</v>
      </c>
      <c r="H4751" t="s">
        <v>46</v>
      </c>
      <c r="I4751" t="s">
        <v>51</v>
      </c>
      <c r="J4751">
        <v>1422.4</v>
      </c>
    </row>
    <row r="4752" spans="1:10" x14ac:dyDescent="0.25">
      <c r="A4752">
        <v>98</v>
      </c>
      <c r="B4752">
        <v>2018</v>
      </c>
      <c r="C4752" t="s">
        <v>34</v>
      </c>
      <c r="D4752" t="s">
        <v>49</v>
      </c>
      <c r="E4752" t="s">
        <v>35</v>
      </c>
      <c r="F4752">
        <v>5</v>
      </c>
      <c r="G4752" t="s">
        <v>38</v>
      </c>
      <c r="H4752" t="s">
        <v>46</v>
      </c>
      <c r="I4752" t="s">
        <v>37</v>
      </c>
      <c r="J4752">
        <v>1170.2</v>
      </c>
    </row>
    <row r="4753" spans="1:10" x14ac:dyDescent="0.25">
      <c r="A4753">
        <v>98</v>
      </c>
      <c r="B4753">
        <v>2018</v>
      </c>
      <c r="C4753" t="s">
        <v>34</v>
      </c>
      <c r="D4753" t="s">
        <v>49</v>
      </c>
      <c r="E4753" t="s">
        <v>35</v>
      </c>
      <c r="F4753">
        <v>6</v>
      </c>
      <c r="G4753" t="s">
        <v>45</v>
      </c>
      <c r="H4753" t="s">
        <v>2</v>
      </c>
      <c r="I4753" t="s">
        <v>37</v>
      </c>
      <c r="J4753">
        <v>881.3</v>
      </c>
    </row>
    <row r="4754" spans="1:10" x14ac:dyDescent="0.25">
      <c r="A4754">
        <v>99</v>
      </c>
      <c r="B4754">
        <v>2017</v>
      </c>
      <c r="C4754" t="s">
        <v>34</v>
      </c>
      <c r="D4754" t="s">
        <v>48</v>
      </c>
      <c r="E4754" t="s">
        <v>35</v>
      </c>
      <c r="F4754">
        <v>1</v>
      </c>
      <c r="G4754" t="s">
        <v>38</v>
      </c>
      <c r="H4754" t="s">
        <v>2</v>
      </c>
      <c r="I4754" t="s">
        <v>51</v>
      </c>
      <c r="J4754">
        <v>646.6</v>
      </c>
    </row>
    <row r="4755" spans="1:10" x14ac:dyDescent="0.25">
      <c r="A4755">
        <v>99</v>
      </c>
      <c r="B4755">
        <v>2017</v>
      </c>
      <c r="C4755" t="s">
        <v>34</v>
      </c>
      <c r="D4755" t="s">
        <v>48</v>
      </c>
      <c r="E4755" t="s">
        <v>35</v>
      </c>
      <c r="F4755">
        <v>2</v>
      </c>
      <c r="G4755" t="s">
        <v>45</v>
      </c>
      <c r="H4755" t="s">
        <v>46</v>
      </c>
      <c r="I4755" t="s">
        <v>37</v>
      </c>
      <c r="J4755">
        <v>989.1</v>
      </c>
    </row>
    <row r="4756" spans="1:10" x14ac:dyDescent="0.25">
      <c r="A4756">
        <v>99</v>
      </c>
      <c r="B4756">
        <v>2017</v>
      </c>
      <c r="C4756" t="s">
        <v>34</v>
      </c>
      <c r="D4756" t="s">
        <v>48</v>
      </c>
      <c r="E4756" t="s">
        <v>35</v>
      </c>
      <c r="F4756">
        <v>3</v>
      </c>
      <c r="G4756" t="s">
        <v>38</v>
      </c>
      <c r="H4756" t="s">
        <v>46</v>
      </c>
      <c r="I4756" t="s">
        <v>51</v>
      </c>
      <c r="J4756">
        <v>1029.2</v>
      </c>
    </row>
    <row r="4757" spans="1:10" x14ac:dyDescent="0.25">
      <c r="A4757">
        <v>99</v>
      </c>
      <c r="B4757">
        <v>2017</v>
      </c>
      <c r="C4757" t="s">
        <v>34</v>
      </c>
      <c r="D4757" t="s">
        <v>48</v>
      </c>
      <c r="E4757" t="s">
        <v>35</v>
      </c>
      <c r="F4757">
        <v>4</v>
      </c>
      <c r="G4757" t="s">
        <v>45</v>
      </c>
      <c r="H4757" t="s">
        <v>46</v>
      </c>
      <c r="I4757" t="s">
        <v>37</v>
      </c>
      <c r="J4757">
        <v>993.1</v>
      </c>
    </row>
    <row r="4758" spans="1:10" x14ac:dyDescent="0.25">
      <c r="A4758">
        <v>99</v>
      </c>
      <c r="B4758">
        <v>2017</v>
      </c>
      <c r="C4758" t="s">
        <v>34</v>
      </c>
      <c r="D4758" t="s">
        <v>48</v>
      </c>
      <c r="E4758" t="s">
        <v>35</v>
      </c>
      <c r="F4758">
        <v>5</v>
      </c>
      <c r="G4758" t="s">
        <v>38</v>
      </c>
      <c r="H4758" t="s">
        <v>2</v>
      </c>
      <c r="I4758" t="s">
        <v>51</v>
      </c>
      <c r="J4758">
        <v>595.79999999999995</v>
      </c>
    </row>
    <row r="4759" spans="1:10" x14ac:dyDescent="0.25">
      <c r="A4759">
        <v>99</v>
      </c>
      <c r="B4759">
        <v>2017</v>
      </c>
      <c r="C4759" t="s">
        <v>34</v>
      </c>
      <c r="D4759" t="s">
        <v>48</v>
      </c>
      <c r="E4759" t="s">
        <v>35</v>
      </c>
      <c r="F4759">
        <v>6</v>
      </c>
      <c r="G4759" t="s">
        <v>38</v>
      </c>
      <c r="H4759" t="s">
        <v>2</v>
      </c>
      <c r="I4759" t="s">
        <v>51</v>
      </c>
      <c r="J4759">
        <v>610.9</v>
      </c>
    </row>
    <row r="4760" spans="1:10" x14ac:dyDescent="0.25">
      <c r="A4760">
        <v>99</v>
      </c>
      <c r="B4760">
        <v>2017</v>
      </c>
      <c r="C4760" t="s">
        <v>34</v>
      </c>
      <c r="D4760" t="s">
        <v>49</v>
      </c>
      <c r="E4760" t="s">
        <v>35</v>
      </c>
      <c r="F4760">
        <v>1</v>
      </c>
      <c r="G4760" t="s">
        <v>45</v>
      </c>
      <c r="H4760" t="s">
        <v>46</v>
      </c>
      <c r="I4760" t="s">
        <v>51</v>
      </c>
      <c r="J4760">
        <v>1176</v>
      </c>
    </row>
    <row r="4761" spans="1:10" x14ac:dyDescent="0.25">
      <c r="A4761">
        <v>99</v>
      </c>
      <c r="B4761">
        <v>2017</v>
      </c>
      <c r="C4761" t="s">
        <v>34</v>
      </c>
      <c r="D4761" t="s">
        <v>49</v>
      </c>
      <c r="E4761" t="s">
        <v>35</v>
      </c>
      <c r="F4761">
        <v>2</v>
      </c>
      <c r="G4761" t="s">
        <v>45</v>
      </c>
      <c r="H4761" t="s">
        <v>2</v>
      </c>
      <c r="I4761" t="s">
        <v>37</v>
      </c>
      <c r="J4761">
        <v>550.79999999999995</v>
      </c>
    </row>
    <row r="4762" spans="1:10" x14ac:dyDescent="0.25">
      <c r="A4762">
        <v>99</v>
      </c>
      <c r="B4762">
        <v>2017</v>
      </c>
      <c r="C4762" t="s">
        <v>34</v>
      </c>
      <c r="D4762" t="s">
        <v>49</v>
      </c>
      <c r="E4762" t="s">
        <v>35</v>
      </c>
      <c r="F4762">
        <v>3</v>
      </c>
      <c r="G4762" t="s">
        <v>45</v>
      </c>
      <c r="H4762" t="s">
        <v>46</v>
      </c>
      <c r="I4762" t="s">
        <v>51</v>
      </c>
      <c r="J4762">
        <v>1174.2</v>
      </c>
    </row>
    <row r="4763" spans="1:10" x14ac:dyDescent="0.25">
      <c r="A4763">
        <v>99</v>
      </c>
      <c r="B4763">
        <v>2017</v>
      </c>
      <c r="C4763" t="s">
        <v>34</v>
      </c>
      <c r="D4763" t="s">
        <v>49</v>
      </c>
      <c r="E4763" t="s">
        <v>35</v>
      </c>
      <c r="F4763">
        <v>4</v>
      </c>
      <c r="G4763" t="s">
        <v>38</v>
      </c>
      <c r="H4763" t="s">
        <v>46</v>
      </c>
      <c r="I4763" t="s">
        <v>37</v>
      </c>
      <c r="J4763">
        <v>1181.2</v>
      </c>
    </row>
    <row r="4764" spans="1:10" x14ac:dyDescent="0.25">
      <c r="A4764">
        <v>99</v>
      </c>
      <c r="B4764">
        <v>2017</v>
      </c>
      <c r="C4764" t="s">
        <v>34</v>
      </c>
      <c r="D4764" t="s">
        <v>49</v>
      </c>
      <c r="E4764" t="s">
        <v>35</v>
      </c>
      <c r="F4764">
        <v>5</v>
      </c>
      <c r="G4764" t="s">
        <v>38</v>
      </c>
      <c r="H4764" t="s">
        <v>46</v>
      </c>
      <c r="I4764" t="s">
        <v>51</v>
      </c>
      <c r="J4764">
        <v>1100</v>
      </c>
    </row>
    <row r="4765" spans="1:10" x14ac:dyDescent="0.25">
      <c r="A4765">
        <v>99</v>
      </c>
      <c r="B4765">
        <v>2017</v>
      </c>
      <c r="C4765" t="s">
        <v>34</v>
      </c>
      <c r="D4765" t="s">
        <v>49</v>
      </c>
      <c r="E4765" t="s">
        <v>35</v>
      </c>
      <c r="F4765">
        <v>6</v>
      </c>
      <c r="G4765" t="s">
        <v>45</v>
      </c>
      <c r="H4765" t="s">
        <v>2</v>
      </c>
      <c r="I4765" t="s">
        <v>51</v>
      </c>
      <c r="J4765">
        <v>654.79999999999995</v>
      </c>
    </row>
    <row r="4766" spans="1:10" x14ac:dyDescent="0.25">
      <c r="A4766">
        <v>99</v>
      </c>
      <c r="B4766">
        <v>2018</v>
      </c>
      <c r="C4766" t="s">
        <v>34</v>
      </c>
      <c r="D4766" t="s">
        <v>48</v>
      </c>
      <c r="E4766" t="s">
        <v>35</v>
      </c>
      <c r="F4766">
        <v>1</v>
      </c>
      <c r="G4766" t="s">
        <v>38</v>
      </c>
      <c r="H4766" t="s">
        <v>46</v>
      </c>
      <c r="I4766" t="s">
        <v>51</v>
      </c>
      <c r="J4766">
        <v>1165</v>
      </c>
    </row>
    <row r="4767" spans="1:10" x14ac:dyDescent="0.25">
      <c r="A4767">
        <v>99</v>
      </c>
      <c r="B4767">
        <v>2018</v>
      </c>
      <c r="C4767" t="s">
        <v>34</v>
      </c>
      <c r="D4767" t="s">
        <v>48</v>
      </c>
      <c r="E4767" t="s">
        <v>35</v>
      </c>
      <c r="F4767">
        <v>2</v>
      </c>
      <c r="G4767" t="s">
        <v>45</v>
      </c>
      <c r="H4767" t="s">
        <v>2</v>
      </c>
      <c r="I4767" t="s">
        <v>37</v>
      </c>
      <c r="J4767">
        <v>727.8</v>
      </c>
    </row>
    <row r="4768" spans="1:10" x14ac:dyDescent="0.25">
      <c r="A4768">
        <v>99</v>
      </c>
      <c r="B4768">
        <v>2018</v>
      </c>
      <c r="C4768" t="s">
        <v>34</v>
      </c>
      <c r="D4768" t="s">
        <v>48</v>
      </c>
      <c r="E4768" t="s">
        <v>35</v>
      </c>
      <c r="F4768">
        <v>3</v>
      </c>
      <c r="G4768" t="s">
        <v>38</v>
      </c>
      <c r="H4768" t="s">
        <v>46</v>
      </c>
      <c r="I4768" t="s">
        <v>51</v>
      </c>
      <c r="J4768">
        <v>1249.7</v>
      </c>
    </row>
    <row r="4769" spans="1:10" x14ac:dyDescent="0.25">
      <c r="A4769">
        <v>99</v>
      </c>
      <c r="B4769">
        <v>2018</v>
      </c>
      <c r="C4769" t="s">
        <v>34</v>
      </c>
      <c r="D4769" t="s">
        <v>48</v>
      </c>
      <c r="E4769" t="s">
        <v>35</v>
      </c>
      <c r="F4769">
        <v>4</v>
      </c>
      <c r="G4769" t="s">
        <v>45</v>
      </c>
      <c r="H4769" t="s">
        <v>2</v>
      </c>
      <c r="I4769" t="s">
        <v>37</v>
      </c>
      <c r="J4769">
        <v>829.8</v>
      </c>
    </row>
    <row r="4770" spans="1:10" x14ac:dyDescent="0.25">
      <c r="A4770">
        <v>99</v>
      </c>
      <c r="B4770">
        <v>2018</v>
      </c>
      <c r="C4770" t="s">
        <v>34</v>
      </c>
      <c r="D4770" t="s">
        <v>48</v>
      </c>
      <c r="E4770" t="s">
        <v>35</v>
      </c>
      <c r="F4770">
        <v>5</v>
      </c>
      <c r="G4770" t="s">
        <v>38</v>
      </c>
      <c r="H4770" t="s">
        <v>2</v>
      </c>
      <c r="I4770" t="s">
        <v>51</v>
      </c>
      <c r="J4770">
        <v>834.3</v>
      </c>
    </row>
    <row r="4771" spans="1:10" x14ac:dyDescent="0.25">
      <c r="A4771">
        <v>99</v>
      </c>
      <c r="B4771">
        <v>2018</v>
      </c>
      <c r="C4771" t="s">
        <v>34</v>
      </c>
      <c r="D4771" t="s">
        <v>48</v>
      </c>
      <c r="E4771" t="s">
        <v>35</v>
      </c>
      <c r="F4771">
        <v>6</v>
      </c>
      <c r="G4771" t="s">
        <v>38</v>
      </c>
      <c r="H4771" t="s">
        <v>46</v>
      </c>
      <c r="I4771" t="s">
        <v>51</v>
      </c>
      <c r="J4771">
        <v>1208.5999999999999</v>
      </c>
    </row>
    <row r="4772" spans="1:10" x14ac:dyDescent="0.25">
      <c r="A4772">
        <v>99</v>
      </c>
      <c r="B4772">
        <v>2018</v>
      </c>
      <c r="C4772" t="s">
        <v>34</v>
      </c>
      <c r="D4772" t="s">
        <v>49</v>
      </c>
      <c r="E4772" t="s">
        <v>35</v>
      </c>
      <c r="F4772">
        <v>1</v>
      </c>
      <c r="G4772" t="s">
        <v>38</v>
      </c>
      <c r="H4772" t="s">
        <v>46</v>
      </c>
      <c r="I4772" t="s">
        <v>37</v>
      </c>
      <c r="J4772">
        <v>1433.6</v>
      </c>
    </row>
    <row r="4773" spans="1:10" x14ac:dyDescent="0.25">
      <c r="A4773">
        <v>99</v>
      </c>
      <c r="B4773">
        <v>2018</v>
      </c>
      <c r="C4773" t="s">
        <v>34</v>
      </c>
      <c r="D4773" t="s">
        <v>49</v>
      </c>
      <c r="E4773" t="s">
        <v>35</v>
      </c>
      <c r="F4773">
        <v>2</v>
      </c>
      <c r="G4773" t="s">
        <v>38</v>
      </c>
      <c r="H4773" t="s">
        <v>2</v>
      </c>
      <c r="I4773" t="s">
        <v>51</v>
      </c>
      <c r="J4773">
        <v>980.3</v>
      </c>
    </row>
    <row r="4774" spans="1:10" x14ac:dyDescent="0.25">
      <c r="A4774">
        <v>99</v>
      </c>
      <c r="B4774">
        <v>2018</v>
      </c>
      <c r="C4774" t="s">
        <v>34</v>
      </c>
      <c r="D4774" t="s">
        <v>49</v>
      </c>
      <c r="E4774" t="s">
        <v>35</v>
      </c>
      <c r="F4774">
        <v>3</v>
      </c>
      <c r="G4774" t="s">
        <v>38</v>
      </c>
      <c r="H4774" t="s">
        <v>2</v>
      </c>
      <c r="I4774" t="s">
        <v>51</v>
      </c>
      <c r="J4774">
        <v>1000.7</v>
      </c>
    </row>
    <row r="4775" spans="1:10" x14ac:dyDescent="0.25">
      <c r="A4775">
        <v>99</v>
      </c>
      <c r="B4775">
        <v>2018</v>
      </c>
      <c r="C4775" t="s">
        <v>34</v>
      </c>
      <c r="D4775" t="s">
        <v>49</v>
      </c>
      <c r="E4775" t="s">
        <v>35</v>
      </c>
      <c r="F4775">
        <v>4</v>
      </c>
      <c r="G4775" t="s">
        <v>45</v>
      </c>
      <c r="H4775" t="s">
        <v>2</v>
      </c>
      <c r="I4775" t="s">
        <v>37</v>
      </c>
      <c r="J4775">
        <v>862.9</v>
      </c>
    </row>
    <row r="4776" spans="1:10" x14ac:dyDescent="0.25">
      <c r="A4776">
        <v>99</v>
      </c>
      <c r="B4776">
        <v>2018</v>
      </c>
      <c r="C4776" t="s">
        <v>34</v>
      </c>
      <c r="D4776" t="s">
        <v>49</v>
      </c>
      <c r="E4776" t="s">
        <v>35</v>
      </c>
      <c r="F4776">
        <v>5</v>
      </c>
      <c r="G4776" t="s">
        <v>38</v>
      </c>
      <c r="H4776" t="s">
        <v>46</v>
      </c>
      <c r="I4776" t="s">
        <v>37</v>
      </c>
      <c r="J4776">
        <v>1357.4</v>
      </c>
    </row>
    <row r="4777" spans="1:10" x14ac:dyDescent="0.25">
      <c r="A4777">
        <v>99</v>
      </c>
      <c r="B4777">
        <v>2018</v>
      </c>
      <c r="C4777" t="s">
        <v>34</v>
      </c>
      <c r="D4777" t="s">
        <v>49</v>
      </c>
      <c r="E4777" t="s">
        <v>35</v>
      </c>
      <c r="F4777">
        <v>6</v>
      </c>
      <c r="G4777" t="s">
        <v>45</v>
      </c>
      <c r="H4777" t="s">
        <v>2</v>
      </c>
      <c r="I4777" t="s">
        <v>51</v>
      </c>
      <c r="J4777">
        <v>970.3</v>
      </c>
    </row>
    <row r="4778" spans="1:10" x14ac:dyDescent="0.25">
      <c r="A4778">
        <v>100</v>
      </c>
      <c r="B4778">
        <v>2017</v>
      </c>
      <c r="C4778" t="s">
        <v>34</v>
      </c>
      <c r="D4778" t="s">
        <v>48</v>
      </c>
      <c r="E4778" t="s">
        <v>35</v>
      </c>
      <c r="F4778">
        <v>1</v>
      </c>
      <c r="G4778" t="s">
        <v>38</v>
      </c>
      <c r="H4778" t="s">
        <v>46</v>
      </c>
      <c r="I4778" t="s">
        <v>37</v>
      </c>
      <c r="J4778">
        <v>955.5</v>
      </c>
    </row>
    <row r="4779" spans="1:10" x14ac:dyDescent="0.25">
      <c r="A4779">
        <v>100</v>
      </c>
      <c r="B4779">
        <v>2017</v>
      </c>
      <c r="C4779" t="s">
        <v>34</v>
      </c>
      <c r="D4779" t="s">
        <v>48</v>
      </c>
      <c r="E4779" t="s">
        <v>35</v>
      </c>
      <c r="F4779">
        <v>2</v>
      </c>
      <c r="G4779" t="s">
        <v>38</v>
      </c>
      <c r="H4779" t="s">
        <v>2</v>
      </c>
      <c r="I4779" t="s">
        <v>37</v>
      </c>
      <c r="J4779">
        <v>457.6</v>
      </c>
    </row>
    <row r="4780" spans="1:10" x14ac:dyDescent="0.25">
      <c r="A4780">
        <v>100</v>
      </c>
      <c r="B4780">
        <v>2017</v>
      </c>
      <c r="C4780" t="s">
        <v>34</v>
      </c>
      <c r="D4780" t="s">
        <v>48</v>
      </c>
      <c r="E4780" t="s">
        <v>35</v>
      </c>
      <c r="F4780">
        <v>3</v>
      </c>
      <c r="G4780" t="s">
        <v>38</v>
      </c>
      <c r="H4780" t="s">
        <v>2</v>
      </c>
      <c r="I4780" t="s">
        <v>37</v>
      </c>
      <c r="J4780">
        <v>489.9</v>
      </c>
    </row>
    <row r="4781" spans="1:10" x14ac:dyDescent="0.25">
      <c r="A4781">
        <v>100</v>
      </c>
      <c r="B4781">
        <v>2017</v>
      </c>
      <c r="C4781" t="s">
        <v>34</v>
      </c>
      <c r="D4781" t="s">
        <v>48</v>
      </c>
      <c r="E4781" t="s">
        <v>35</v>
      </c>
      <c r="F4781">
        <v>4</v>
      </c>
      <c r="G4781" t="s">
        <v>45</v>
      </c>
      <c r="H4781" t="s">
        <v>2</v>
      </c>
      <c r="I4781" t="s">
        <v>51</v>
      </c>
      <c r="J4781">
        <v>650.29999999999995</v>
      </c>
    </row>
    <row r="4782" spans="1:10" x14ac:dyDescent="0.25">
      <c r="A4782">
        <v>100</v>
      </c>
      <c r="B4782">
        <v>2017</v>
      </c>
      <c r="C4782" t="s">
        <v>34</v>
      </c>
      <c r="D4782" t="s">
        <v>48</v>
      </c>
      <c r="E4782" t="s">
        <v>35</v>
      </c>
      <c r="F4782">
        <v>5</v>
      </c>
      <c r="G4782" t="s">
        <v>45</v>
      </c>
      <c r="H4782" t="s">
        <v>46</v>
      </c>
      <c r="I4782" t="s">
        <v>51</v>
      </c>
      <c r="J4782">
        <v>956</v>
      </c>
    </row>
    <row r="4783" spans="1:10" x14ac:dyDescent="0.25">
      <c r="A4783">
        <v>100</v>
      </c>
      <c r="B4783">
        <v>2017</v>
      </c>
      <c r="C4783" t="s">
        <v>34</v>
      </c>
      <c r="D4783" t="s">
        <v>48</v>
      </c>
      <c r="E4783" t="s">
        <v>35</v>
      </c>
      <c r="F4783">
        <v>6</v>
      </c>
      <c r="G4783" t="s">
        <v>45</v>
      </c>
      <c r="H4783" t="s">
        <v>46</v>
      </c>
      <c r="I4783" t="s">
        <v>51</v>
      </c>
      <c r="J4783">
        <v>1003.2</v>
      </c>
    </row>
    <row r="4784" spans="1:10" x14ac:dyDescent="0.25">
      <c r="A4784">
        <v>100</v>
      </c>
      <c r="B4784">
        <v>2017</v>
      </c>
      <c r="C4784" t="s">
        <v>34</v>
      </c>
      <c r="D4784" t="s">
        <v>49</v>
      </c>
      <c r="E4784" t="s">
        <v>35</v>
      </c>
      <c r="F4784">
        <v>1</v>
      </c>
      <c r="G4784" t="s">
        <v>45</v>
      </c>
      <c r="H4784" t="s">
        <v>46</v>
      </c>
      <c r="I4784" t="s">
        <v>37</v>
      </c>
      <c r="J4784">
        <v>1242.0999999999999</v>
      </c>
    </row>
    <row r="4785" spans="1:10" x14ac:dyDescent="0.25">
      <c r="A4785">
        <v>100</v>
      </c>
      <c r="B4785">
        <v>2017</v>
      </c>
      <c r="C4785" t="s">
        <v>34</v>
      </c>
      <c r="D4785" t="s">
        <v>49</v>
      </c>
      <c r="E4785" t="s">
        <v>35</v>
      </c>
      <c r="F4785">
        <v>2</v>
      </c>
      <c r="G4785" t="s">
        <v>45</v>
      </c>
      <c r="H4785" t="s">
        <v>2</v>
      </c>
      <c r="I4785" t="s">
        <v>37</v>
      </c>
      <c r="J4785">
        <v>588.4</v>
      </c>
    </row>
    <row r="4786" spans="1:10" x14ac:dyDescent="0.25">
      <c r="A4786">
        <v>100</v>
      </c>
      <c r="B4786">
        <v>2017</v>
      </c>
      <c r="C4786" t="s">
        <v>34</v>
      </c>
      <c r="D4786" t="s">
        <v>49</v>
      </c>
      <c r="E4786" t="s">
        <v>35</v>
      </c>
      <c r="F4786">
        <v>3</v>
      </c>
      <c r="G4786" t="s">
        <v>45</v>
      </c>
      <c r="H4786" t="s">
        <v>46</v>
      </c>
      <c r="I4786" t="s">
        <v>37</v>
      </c>
      <c r="J4786">
        <v>1133.2</v>
      </c>
    </row>
    <row r="4787" spans="1:10" x14ac:dyDescent="0.25">
      <c r="A4787">
        <v>100</v>
      </c>
      <c r="B4787">
        <v>2017</v>
      </c>
      <c r="C4787" t="s">
        <v>34</v>
      </c>
      <c r="D4787" t="s">
        <v>49</v>
      </c>
      <c r="E4787" t="s">
        <v>35</v>
      </c>
      <c r="F4787">
        <v>4</v>
      </c>
      <c r="G4787" t="s">
        <v>38</v>
      </c>
      <c r="H4787" t="s">
        <v>46</v>
      </c>
      <c r="I4787" t="s">
        <v>51</v>
      </c>
      <c r="J4787">
        <v>1175</v>
      </c>
    </row>
    <row r="4788" spans="1:10" x14ac:dyDescent="0.25">
      <c r="A4788">
        <v>100</v>
      </c>
      <c r="B4788">
        <v>2017</v>
      </c>
      <c r="C4788" t="s">
        <v>34</v>
      </c>
      <c r="D4788" t="s">
        <v>49</v>
      </c>
      <c r="E4788" t="s">
        <v>35</v>
      </c>
      <c r="F4788">
        <v>5</v>
      </c>
      <c r="G4788" t="s">
        <v>38</v>
      </c>
      <c r="H4788" t="s">
        <v>46</v>
      </c>
      <c r="I4788" t="s">
        <v>51</v>
      </c>
      <c r="J4788">
        <v>1179.9000000000001</v>
      </c>
    </row>
    <row r="4789" spans="1:10" x14ac:dyDescent="0.25">
      <c r="A4789">
        <v>100</v>
      </c>
      <c r="B4789">
        <v>2017</v>
      </c>
      <c r="C4789" t="s">
        <v>34</v>
      </c>
      <c r="D4789" t="s">
        <v>49</v>
      </c>
      <c r="E4789" t="s">
        <v>35</v>
      </c>
      <c r="F4789">
        <v>6</v>
      </c>
      <c r="G4789" t="s">
        <v>38</v>
      </c>
      <c r="H4789" t="s">
        <v>46</v>
      </c>
      <c r="I4789" t="s">
        <v>37</v>
      </c>
      <c r="J4789">
        <v>1095.5999999999999</v>
      </c>
    </row>
    <row r="4790" spans="1:10" x14ac:dyDescent="0.25">
      <c r="A4790">
        <v>100</v>
      </c>
      <c r="B4790">
        <v>2018</v>
      </c>
      <c r="C4790" t="s">
        <v>34</v>
      </c>
      <c r="D4790" t="s">
        <v>48</v>
      </c>
      <c r="E4790" t="s">
        <v>35</v>
      </c>
      <c r="F4790">
        <v>1</v>
      </c>
      <c r="G4790" t="s">
        <v>38</v>
      </c>
      <c r="H4790" t="s">
        <v>46</v>
      </c>
      <c r="I4790" t="s">
        <v>51</v>
      </c>
      <c r="J4790">
        <v>1192</v>
      </c>
    </row>
    <row r="4791" spans="1:10" x14ac:dyDescent="0.25">
      <c r="A4791">
        <v>100</v>
      </c>
      <c r="B4791">
        <v>2018</v>
      </c>
      <c r="C4791" t="s">
        <v>34</v>
      </c>
      <c r="D4791" t="s">
        <v>48</v>
      </c>
      <c r="E4791" t="s">
        <v>35</v>
      </c>
      <c r="F4791">
        <v>2</v>
      </c>
      <c r="G4791" t="s">
        <v>38</v>
      </c>
      <c r="H4791" t="s">
        <v>46</v>
      </c>
      <c r="I4791" t="s">
        <v>37</v>
      </c>
      <c r="J4791">
        <v>1164.5</v>
      </c>
    </row>
    <row r="4792" spans="1:10" x14ac:dyDescent="0.25">
      <c r="A4792">
        <v>100</v>
      </c>
      <c r="B4792">
        <v>2018</v>
      </c>
      <c r="C4792" t="s">
        <v>34</v>
      </c>
      <c r="D4792" t="s">
        <v>48</v>
      </c>
      <c r="E4792" t="s">
        <v>35</v>
      </c>
      <c r="F4792">
        <v>3</v>
      </c>
      <c r="G4792" t="s">
        <v>38</v>
      </c>
      <c r="H4792" t="s">
        <v>2</v>
      </c>
      <c r="I4792" t="s">
        <v>37</v>
      </c>
      <c r="J4792">
        <v>772.4</v>
      </c>
    </row>
    <row r="4793" spans="1:10" x14ac:dyDescent="0.25">
      <c r="A4793">
        <v>100</v>
      </c>
      <c r="B4793">
        <v>2018</v>
      </c>
      <c r="C4793" t="s">
        <v>34</v>
      </c>
      <c r="D4793" t="s">
        <v>48</v>
      </c>
      <c r="E4793" t="s">
        <v>35</v>
      </c>
      <c r="F4793">
        <v>4</v>
      </c>
      <c r="G4793" t="s">
        <v>45</v>
      </c>
      <c r="H4793" t="s">
        <v>2</v>
      </c>
      <c r="I4793" t="s">
        <v>51</v>
      </c>
      <c r="J4793">
        <v>902.4</v>
      </c>
    </row>
    <row r="4794" spans="1:10" x14ac:dyDescent="0.25">
      <c r="A4794">
        <v>100</v>
      </c>
      <c r="B4794">
        <v>2018</v>
      </c>
      <c r="C4794" t="s">
        <v>34</v>
      </c>
      <c r="D4794" t="s">
        <v>48</v>
      </c>
      <c r="E4794" t="s">
        <v>35</v>
      </c>
      <c r="F4794">
        <v>5</v>
      </c>
      <c r="G4794" t="s">
        <v>45</v>
      </c>
      <c r="H4794" t="s">
        <v>46</v>
      </c>
      <c r="I4794" t="s">
        <v>51</v>
      </c>
      <c r="J4794">
        <v>1292.5</v>
      </c>
    </row>
    <row r="4795" spans="1:10" x14ac:dyDescent="0.25">
      <c r="A4795">
        <v>100</v>
      </c>
      <c r="B4795">
        <v>2018</v>
      </c>
      <c r="C4795" t="s">
        <v>34</v>
      </c>
      <c r="D4795" t="s">
        <v>48</v>
      </c>
      <c r="E4795" t="s">
        <v>35</v>
      </c>
      <c r="F4795">
        <v>6</v>
      </c>
      <c r="G4795" t="s">
        <v>45</v>
      </c>
      <c r="H4795" t="s">
        <v>2</v>
      </c>
      <c r="I4795" t="s">
        <v>51</v>
      </c>
      <c r="J4795">
        <v>802.7</v>
      </c>
    </row>
    <row r="4796" spans="1:10" x14ac:dyDescent="0.25">
      <c r="A4796">
        <v>100</v>
      </c>
      <c r="B4796">
        <v>2018</v>
      </c>
      <c r="C4796" t="s">
        <v>34</v>
      </c>
      <c r="D4796" t="s">
        <v>49</v>
      </c>
      <c r="E4796" t="s">
        <v>35</v>
      </c>
      <c r="F4796">
        <v>1</v>
      </c>
      <c r="G4796" t="s">
        <v>45</v>
      </c>
      <c r="H4796" t="s">
        <v>2</v>
      </c>
      <c r="I4796" t="s">
        <v>51</v>
      </c>
      <c r="J4796">
        <v>871.2</v>
      </c>
    </row>
    <row r="4797" spans="1:10" x14ac:dyDescent="0.25">
      <c r="A4797">
        <v>100</v>
      </c>
      <c r="B4797">
        <v>2018</v>
      </c>
      <c r="C4797" t="s">
        <v>34</v>
      </c>
      <c r="D4797" t="s">
        <v>49</v>
      </c>
      <c r="E4797" t="s">
        <v>35</v>
      </c>
      <c r="F4797">
        <v>2</v>
      </c>
      <c r="G4797" t="s">
        <v>45</v>
      </c>
      <c r="H4797" t="s">
        <v>46</v>
      </c>
      <c r="I4797" t="s">
        <v>51</v>
      </c>
      <c r="J4797">
        <v>1313.7</v>
      </c>
    </row>
    <row r="4798" spans="1:10" x14ac:dyDescent="0.25">
      <c r="A4798">
        <v>100</v>
      </c>
      <c r="B4798">
        <v>2018</v>
      </c>
      <c r="C4798" t="s">
        <v>34</v>
      </c>
      <c r="D4798" t="s">
        <v>49</v>
      </c>
      <c r="E4798" t="s">
        <v>35</v>
      </c>
      <c r="F4798">
        <v>3</v>
      </c>
      <c r="G4798" t="s">
        <v>45</v>
      </c>
      <c r="H4798" t="s">
        <v>46</v>
      </c>
      <c r="I4798" t="s">
        <v>51</v>
      </c>
      <c r="J4798">
        <v>1295.5999999999999</v>
      </c>
    </row>
    <row r="4799" spans="1:10" x14ac:dyDescent="0.25">
      <c r="A4799">
        <v>100</v>
      </c>
      <c r="B4799">
        <v>2018</v>
      </c>
      <c r="C4799" t="s">
        <v>34</v>
      </c>
      <c r="D4799" t="s">
        <v>49</v>
      </c>
      <c r="E4799" t="s">
        <v>35</v>
      </c>
      <c r="F4799">
        <v>4</v>
      </c>
      <c r="G4799" t="s">
        <v>38</v>
      </c>
      <c r="H4799" t="s">
        <v>2</v>
      </c>
      <c r="I4799" t="s">
        <v>51</v>
      </c>
      <c r="J4799">
        <v>848.4</v>
      </c>
    </row>
    <row r="4800" spans="1:10" x14ac:dyDescent="0.25">
      <c r="A4800">
        <v>100</v>
      </c>
      <c r="B4800">
        <v>2018</v>
      </c>
      <c r="C4800" t="s">
        <v>34</v>
      </c>
      <c r="D4800" t="s">
        <v>49</v>
      </c>
      <c r="E4800" t="s">
        <v>35</v>
      </c>
      <c r="F4800">
        <v>5</v>
      </c>
      <c r="G4800" t="s">
        <v>38</v>
      </c>
      <c r="H4800" t="s">
        <v>46</v>
      </c>
      <c r="I4800" t="s">
        <v>37</v>
      </c>
      <c r="J4800">
        <v>1437.2</v>
      </c>
    </row>
    <row r="4801" spans="1:10" x14ac:dyDescent="0.25">
      <c r="A4801">
        <v>100</v>
      </c>
      <c r="B4801">
        <v>2018</v>
      </c>
      <c r="C4801" t="s">
        <v>34</v>
      </c>
      <c r="D4801" t="s">
        <v>49</v>
      </c>
      <c r="E4801" t="s">
        <v>35</v>
      </c>
      <c r="F4801">
        <v>6</v>
      </c>
      <c r="G4801" t="s">
        <v>38</v>
      </c>
      <c r="H4801" t="s">
        <v>2</v>
      </c>
      <c r="I4801" t="s">
        <v>51</v>
      </c>
      <c r="J4801">
        <v>993.5</v>
      </c>
    </row>
    <row r="4802" spans="1:10" x14ac:dyDescent="0.25">
      <c r="A4802">
        <v>1</v>
      </c>
      <c r="B4802">
        <v>2017</v>
      </c>
      <c r="C4802" t="s">
        <v>40</v>
      </c>
      <c r="D4802" t="s">
        <v>55</v>
      </c>
      <c r="E4802" t="s">
        <v>39</v>
      </c>
      <c r="F4802">
        <v>1</v>
      </c>
      <c r="G4802" t="s">
        <v>38</v>
      </c>
      <c r="H4802" t="s">
        <v>46</v>
      </c>
      <c r="I4802" t="s">
        <v>51</v>
      </c>
      <c r="J4802">
        <v>1385</v>
      </c>
    </row>
    <row r="4803" spans="1:10" x14ac:dyDescent="0.25">
      <c r="A4803">
        <v>1</v>
      </c>
      <c r="B4803">
        <v>2017</v>
      </c>
      <c r="C4803" t="s">
        <v>40</v>
      </c>
      <c r="D4803" t="s">
        <v>55</v>
      </c>
      <c r="E4803" t="s">
        <v>39</v>
      </c>
      <c r="F4803">
        <v>2</v>
      </c>
      <c r="G4803" t="s">
        <v>45</v>
      </c>
      <c r="H4803" t="s">
        <v>46</v>
      </c>
      <c r="I4803" t="s">
        <v>37</v>
      </c>
      <c r="J4803">
        <v>1220</v>
      </c>
    </row>
    <row r="4804" spans="1:10" x14ac:dyDescent="0.25">
      <c r="A4804">
        <v>1</v>
      </c>
      <c r="B4804">
        <v>2017</v>
      </c>
      <c r="C4804" t="s">
        <v>40</v>
      </c>
      <c r="D4804" t="s">
        <v>55</v>
      </c>
      <c r="E4804" t="s">
        <v>39</v>
      </c>
      <c r="F4804">
        <v>3</v>
      </c>
      <c r="G4804" t="s">
        <v>38</v>
      </c>
      <c r="H4804" t="s">
        <v>2</v>
      </c>
      <c r="I4804" t="s">
        <v>51</v>
      </c>
      <c r="J4804">
        <v>821.1</v>
      </c>
    </row>
    <row r="4805" spans="1:10" x14ac:dyDescent="0.25">
      <c r="A4805">
        <v>1</v>
      </c>
      <c r="B4805">
        <v>2017</v>
      </c>
      <c r="C4805" t="s">
        <v>40</v>
      </c>
      <c r="D4805" t="s">
        <v>55</v>
      </c>
      <c r="E4805" t="s">
        <v>39</v>
      </c>
      <c r="F4805">
        <v>4</v>
      </c>
      <c r="G4805" t="s">
        <v>38</v>
      </c>
      <c r="H4805" t="s">
        <v>46</v>
      </c>
      <c r="I4805" t="s">
        <v>37</v>
      </c>
      <c r="J4805">
        <v>1217.3</v>
      </c>
    </row>
    <row r="4806" spans="1:10" x14ac:dyDescent="0.25">
      <c r="A4806">
        <v>1</v>
      </c>
      <c r="B4806">
        <v>2017</v>
      </c>
      <c r="C4806" t="s">
        <v>40</v>
      </c>
      <c r="D4806" t="s">
        <v>55</v>
      </c>
      <c r="E4806" t="s">
        <v>39</v>
      </c>
      <c r="F4806">
        <v>5</v>
      </c>
      <c r="G4806" t="s">
        <v>38</v>
      </c>
      <c r="H4806" t="s">
        <v>2</v>
      </c>
      <c r="I4806" t="s">
        <v>51</v>
      </c>
      <c r="J4806">
        <v>766.4</v>
      </c>
    </row>
    <row r="4807" spans="1:10" x14ac:dyDescent="0.25">
      <c r="A4807">
        <v>1</v>
      </c>
      <c r="B4807">
        <v>2017</v>
      </c>
      <c r="C4807" t="s">
        <v>40</v>
      </c>
      <c r="D4807" t="s">
        <v>55</v>
      </c>
      <c r="E4807" t="s">
        <v>39</v>
      </c>
      <c r="F4807">
        <v>6</v>
      </c>
      <c r="G4807" t="s">
        <v>45</v>
      </c>
      <c r="H4807" t="s">
        <v>46</v>
      </c>
      <c r="I4807" t="s">
        <v>51</v>
      </c>
      <c r="J4807">
        <v>1295.7</v>
      </c>
    </row>
    <row r="4808" spans="1:10" x14ac:dyDescent="0.25">
      <c r="A4808">
        <v>1</v>
      </c>
      <c r="B4808">
        <v>2017</v>
      </c>
      <c r="C4808" t="s">
        <v>40</v>
      </c>
      <c r="D4808" t="s">
        <v>56</v>
      </c>
      <c r="E4808" t="s">
        <v>39</v>
      </c>
      <c r="F4808">
        <v>1</v>
      </c>
      <c r="G4808" t="s">
        <v>38</v>
      </c>
      <c r="H4808" t="s">
        <v>46</v>
      </c>
      <c r="I4808" t="s">
        <v>37</v>
      </c>
      <c r="J4808">
        <v>1095.8</v>
      </c>
    </row>
    <row r="4809" spans="1:10" x14ac:dyDescent="0.25">
      <c r="A4809">
        <v>1</v>
      </c>
      <c r="B4809">
        <v>2017</v>
      </c>
      <c r="C4809" t="s">
        <v>40</v>
      </c>
      <c r="D4809" t="s">
        <v>56</v>
      </c>
      <c r="E4809" t="s">
        <v>39</v>
      </c>
      <c r="F4809">
        <v>2</v>
      </c>
      <c r="G4809" t="s">
        <v>45</v>
      </c>
      <c r="H4809" t="s">
        <v>46</v>
      </c>
      <c r="I4809" t="s">
        <v>51</v>
      </c>
      <c r="J4809">
        <v>1009.7</v>
      </c>
    </row>
    <row r="4810" spans="1:10" x14ac:dyDescent="0.25">
      <c r="A4810">
        <v>1</v>
      </c>
      <c r="B4810">
        <v>2017</v>
      </c>
      <c r="C4810" t="s">
        <v>40</v>
      </c>
      <c r="D4810" t="s">
        <v>56</v>
      </c>
      <c r="E4810" t="s">
        <v>39</v>
      </c>
      <c r="F4810">
        <v>3</v>
      </c>
      <c r="G4810" t="s">
        <v>38</v>
      </c>
      <c r="H4810" t="s">
        <v>2</v>
      </c>
      <c r="I4810" t="s">
        <v>37</v>
      </c>
      <c r="J4810">
        <v>749.5</v>
      </c>
    </row>
    <row r="4811" spans="1:10" x14ac:dyDescent="0.25">
      <c r="A4811">
        <v>1</v>
      </c>
      <c r="B4811">
        <v>2017</v>
      </c>
      <c r="C4811" t="s">
        <v>40</v>
      </c>
      <c r="D4811" t="s">
        <v>56</v>
      </c>
      <c r="E4811" t="s">
        <v>39</v>
      </c>
      <c r="F4811">
        <v>4</v>
      </c>
      <c r="G4811" t="s">
        <v>38</v>
      </c>
      <c r="H4811" t="s">
        <v>2</v>
      </c>
      <c r="I4811" t="s">
        <v>51</v>
      </c>
      <c r="J4811">
        <v>616.9</v>
      </c>
    </row>
    <row r="4812" spans="1:10" x14ac:dyDescent="0.25">
      <c r="A4812">
        <v>1</v>
      </c>
      <c r="B4812">
        <v>2017</v>
      </c>
      <c r="C4812" t="s">
        <v>40</v>
      </c>
      <c r="D4812" t="s">
        <v>56</v>
      </c>
      <c r="E4812" t="s">
        <v>39</v>
      </c>
      <c r="F4812">
        <v>5</v>
      </c>
      <c r="G4812" t="s">
        <v>38</v>
      </c>
      <c r="H4812" t="s">
        <v>2</v>
      </c>
      <c r="I4812" t="s">
        <v>51</v>
      </c>
      <c r="J4812">
        <v>622.1</v>
      </c>
    </row>
    <row r="4813" spans="1:10" x14ac:dyDescent="0.25">
      <c r="A4813">
        <v>1</v>
      </c>
      <c r="B4813">
        <v>2017</v>
      </c>
      <c r="C4813" t="s">
        <v>40</v>
      </c>
      <c r="D4813" t="s">
        <v>56</v>
      </c>
      <c r="E4813" t="s">
        <v>39</v>
      </c>
      <c r="F4813">
        <v>6</v>
      </c>
      <c r="G4813" t="s">
        <v>38</v>
      </c>
      <c r="H4813" t="s">
        <v>46</v>
      </c>
      <c r="I4813" t="s">
        <v>51</v>
      </c>
      <c r="J4813">
        <v>1259.5</v>
      </c>
    </row>
    <row r="4814" spans="1:10" x14ac:dyDescent="0.25">
      <c r="A4814">
        <v>1</v>
      </c>
      <c r="B4814">
        <v>2018</v>
      </c>
      <c r="C4814" t="s">
        <v>40</v>
      </c>
      <c r="D4814" t="s">
        <v>55</v>
      </c>
      <c r="E4814" t="s">
        <v>39</v>
      </c>
      <c r="F4814">
        <v>1</v>
      </c>
      <c r="G4814" t="s">
        <v>45</v>
      </c>
      <c r="H4814" t="s">
        <v>46</v>
      </c>
      <c r="I4814" t="s">
        <v>37</v>
      </c>
      <c r="J4814">
        <v>902.1</v>
      </c>
    </row>
    <row r="4815" spans="1:10" x14ac:dyDescent="0.25">
      <c r="A4815">
        <v>1</v>
      </c>
      <c r="B4815">
        <v>2018</v>
      </c>
      <c r="C4815" t="s">
        <v>40</v>
      </c>
      <c r="D4815" t="s">
        <v>55</v>
      </c>
      <c r="E4815" t="s">
        <v>39</v>
      </c>
      <c r="F4815">
        <v>2</v>
      </c>
      <c r="G4815" t="s">
        <v>45</v>
      </c>
      <c r="H4815" t="s">
        <v>46</v>
      </c>
      <c r="I4815" t="s">
        <v>37</v>
      </c>
      <c r="J4815">
        <v>1026.5</v>
      </c>
    </row>
    <row r="4816" spans="1:10" x14ac:dyDescent="0.25">
      <c r="A4816">
        <v>1</v>
      </c>
      <c r="B4816">
        <v>2018</v>
      </c>
      <c r="C4816" t="s">
        <v>40</v>
      </c>
      <c r="D4816" t="s">
        <v>55</v>
      </c>
      <c r="E4816" t="s">
        <v>39</v>
      </c>
      <c r="F4816">
        <v>3</v>
      </c>
      <c r="G4816" t="s">
        <v>45</v>
      </c>
      <c r="H4816" t="s">
        <v>2</v>
      </c>
      <c r="I4816" t="s">
        <v>37</v>
      </c>
      <c r="J4816">
        <v>810</v>
      </c>
    </row>
    <row r="4817" spans="1:10" x14ac:dyDescent="0.25">
      <c r="A4817">
        <v>1</v>
      </c>
      <c r="B4817">
        <v>2018</v>
      </c>
      <c r="C4817" t="s">
        <v>40</v>
      </c>
      <c r="D4817" t="s">
        <v>55</v>
      </c>
      <c r="E4817" t="s">
        <v>39</v>
      </c>
      <c r="F4817">
        <v>4</v>
      </c>
      <c r="G4817" t="s">
        <v>38</v>
      </c>
      <c r="H4817" t="s">
        <v>46</v>
      </c>
      <c r="I4817" t="s">
        <v>37</v>
      </c>
      <c r="J4817">
        <v>969.5</v>
      </c>
    </row>
    <row r="4818" spans="1:10" x14ac:dyDescent="0.25">
      <c r="A4818">
        <v>1</v>
      </c>
      <c r="B4818">
        <v>2018</v>
      </c>
      <c r="C4818" t="s">
        <v>40</v>
      </c>
      <c r="D4818" t="s">
        <v>55</v>
      </c>
      <c r="E4818" t="s">
        <v>39</v>
      </c>
      <c r="F4818">
        <v>5</v>
      </c>
      <c r="G4818" t="s">
        <v>45</v>
      </c>
      <c r="H4818" t="s">
        <v>2</v>
      </c>
      <c r="I4818" t="s">
        <v>37</v>
      </c>
      <c r="J4818">
        <v>690.2</v>
      </c>
    </row>
    <row r="4819" spans="1:10" x14ac:dyDescent="0.25">
      <c r="A4819">
        <v>1</v>
      </c>
      <c r="B4819">
        <v>2018</v>
      </c>
      <c r="C4819" t="s">
        <v>40</v>
      </c>
      <c r="D4819" t="s">
        <v>55</v>
      </c>
      <c r="E4819" t="s">
        <v>39</v>
      </c>
      <c r="F4819">
        <v>6</v>
      </c>
      <c r="G4819" t="s">
        <v>38</v>
      </c>
      <c r="H4819" t="s">
        <v>46</v>
      </c>
      <c r="I4819" t="s">
        <v>37</v>
      </c>
      <c r="J4819">
        <v>765.5</v>
      </c>
    </row>
    <row r="4820" spans="1:10" x14ac:dyDescent="0.25">
      <c r="A4820">
        <v>1</v>
      </c>
      <c r="B4820">
        <v>2018</v>
      </c>
      <c r="C4820" t="s">
        <v>40</v>
      </c>
      <c r="D4820" t="s">
        <v>56</v>
      </c>
      <c r="E4820" t="s">
        <v>39</v>
      </c>
      <c r="F4820">
        <v>1</v>
      </c>
      <c r="G4820" t="s">
        <v>38</v>
      </c>
      <c r="H4820" t="s">
        <v>46</v>
      </c>
      <c r="I4820" t="s">
        <v>37</v>
      </c>
      <c r="J4820">
        <v>773</v>
      </c>
    </row>
    <row r="4821" spans="1:10" x14ac:dyDescent="0.25">
      <c r="A4821">
        <v>1</v>
      </c>
      <c r="B4821">
        <v>2018</v>
      </c>
      <c r="C4821" t="s">
        <v>40</v>
      </c>
      <c r="D4821" t="s">
        <v>56</v>
      </c>
      <c r="E4821" t="s">
        <v>39</v>
      </c>
      <c r="F4821">
        <v>2</v>
      </c>
      <c r="G4821" t="s">
        <v>45</v>
      </c>
      <c r="H4821" t="s">
        <v>46</v>
      </c>
      <c r="I4821" t="s">
        <v>37</v>
      </c>
      <c r="J4821">
        <v>770.6</v>
      </c>
    </row>
    <row r="4822" spans="1:10" x14ac:dyDescent="0.25">
      <c r="A4822">
        <v>1</v>
      </c>
      <c r="B4822">
        <v>2018</v>
      </c>
      <c r="C4822" t="s">
        <v>40</v>
      </c>
      <c r="D4822" t="s">
        <v>56</v>
      </c>
      <c r="E4822" t="s">
        <v>39</v>
      </c>
      <c r="F4822">
        <v>3</v>
      </c>
      <c r="G4822" t="s">
        <v>38</v>
      </c>
      <c r="H4822" t="s">
        <v>46</v>
      </c>
      <c r="I4822" t="s">
        <v>37</v>
      </c>
      <c r="J4822">
        <v>924.8</v>
      </c>
    </row>
    <row r="4823" spans="1:10" x14ac:dyDescent="0.25">
      <c r="A4823">
        <v>1</v>
      </c>
      <c r="B4823">
        <v>2018</v>
      </c>
      <c r="C4823" t="s">
        <v>40</v>
      </c>
      <c r="D4823" t="s">
        <v>56</v>
      </c>
      <c r="E4823" t="s">
        <v>39</v>
      </c>
      <c r="F4823">
        <v>4</v>
      </c>
      <c r="G4823" t="s">
        <v>38</v>
      </c>
      <c r="H4823" t="s">
        <v>2</v>
      </c>
      <c r="I4823" t="s">
        <v>51</v>
      </c>
      <c r="J4823">
        <v>270.89999999999998</v>
      </c>
    </row>
    <row r="4824" spans="1:10" x14ac:dyDescent="0.25">
      <c r="A4824">
        <v>1</v>
      </c>
      <c r="B4824">
        <v>2018</v>
      </c>
      <c r="C4824" t="s">
        <v>40</v>
      </c>
      <c r="D4824" t="s">
        <v>56</v>
      </c>
      <c r="E4824" t="s">
        <v>39</v>
      </c>
      <c r="F4824">
        <v>5</v>
      </c>
      <c r="G4824" t="s">
        <v>38</v>
      </c>
      <c r="H4824" t="s">
        <v>2</v>
      </c>
      <c r="I4824" t="s">
        <v>37</v>
      </c>
      <c r="J4824">
        <v>387.7</v>
      </c>
    </row>
    <row r="4825" spans="1:10" x14ac:dyDescent="0.25">
      <c r="A4825">
        <v>1</v>
      </c>
      <c r="B4825">
        <v>2018</v>
      </c>
      <c r="C4825" t="s">
        <v>40</v>
      </c>
      <c r="D4825" t="s">
        <v>56</v>
      </c>
      <c r="E4825" t="s">
        <v>39</v>
      </c>
      <c r="F4825">
        <v>6</v>
      </c>
      <c r="G4825" t="s">
        <v>38</v>
      </c>
      <c r="H4825" t="s">
        <v>46</v>
      </c>
      <c r="I4825" t="s">
        <v>37</v>
      </c>
      <c r="J4825">
        <v>963.8</v>
      </c>
    </row>
    <row r="4826" spans="1:10" x14ac:dyDescent="0.25">
      <c r="A4826">
        <v>2</v>
      </c>
      <c r="B4826">
        <v>2017</v>
      </c>
      <c r="C4826" t="s">
        <v>40</v>
      </c>
      <c r="D4826" t="s">
        <v>55</v>
      </c>
      <c r="E4826" t="s">
        <v>39</v>
      </c>
      <c r="F4826">
        <v>1</v>
      </c>
      <c r="G4826" t="s">
        <v>45</v>
      </c>
      <c r="H4826" t="s">
        <v>2</v>
      </c>
      <c r="I4826" t="s">
        <v>37</v>
      </c>
      <c r="J4826">
        <v>838.7</v>
      </c>
    </row>
    <row r="4827" spans="1:10" x14ac:dyDescent="0.25">
      <c r="A4827">
        <v>2</v>
      </c>
      <c r="B4827">
        <v>2017</v>
      </c>
      <c r="C4827" t="s">
        <v>40</v>
      </c>
      <c r="D4827" t="s">
        <v>55</v>
      </c>
      <c r="E4827" t="s">
        <v>39</v>
      </c>
      <c r="F4827">
        <v>2</v>
      </c>
      <c r="G4827" t="s">
        <v>45</v>
      </c>
      <c r="H4827" t="s">
        <v>2</v>
      </c>
      <c r="I4827" t="s">
        <v>51</v>
      </c>
      <c r="J4827">
        <v>784.3</v>
      </c>
    </row>
    <row r="4828" spans="1:10" x14ac:dyDescent="0.25">
      <c r="A4828">
        <v>2</v>
      </c>
      <c r="B4828">
        <v>2017</v>
      </c>
      <c r="C4828" t="s">
        <v>40</v>
      </c>
      <c r="D4828" t="s">
        <v>55</v>
      </c>
      <c r="E4828" t="s">
        <v>39</v>
      </c>
      <c r="F4828">
        <v>3</v>
      </c>
      <c r="G4828" t="s">
        <v>38</v>
      </c>
      <c r="H4828" t="s">
        <v>2</v>
      </c>
      <c r="I4828" t="s">
        <v>51</v>
      </c>
      <c r="J4828">
        <v>616</v>
      </c>
    </row>
    <row r="4829" spans="1:10" x14ac:dyDescent="0.25">
      <c r="A4829">
        <v>2</v>
      </c>
      <c r="B4829">
        <v>2017</v>
      </c>
      <c r="C4829" t="s">
        <v>40</v>
      </c>
      <c r="D4829" t="s">
        <v>55</v>
      </c>
      <c r="E4829" t="s">
        <v>39</v>
      </c>
      <c r="F4829">
        <v>4</v>
      </c>
      <c r="G4829" t="s">
        <v>38</v>
      </c>
      <c r="H4829" t="s">
        <v>46</v>
      </c>
      <c r="I4829" t="s">
        <v>37</v>
      </c>
      <c r="J4829">
        <v>1137.7</v>
      </c>
    </row>
    <row r="4830" spans="1:10" x14ac:dyDescent="0.25">
      <c r="A4830">
        <v>2</v>
      </c>
      <c r="B4830">
        <v>2017</v>
      </c>
      <c r="C4830" t="s">
        <v>40</v>
      </c>
      <c r="D4830" t="s">
        <v>55</v>
      </c>
      <c r="E4830" t="s">
        <v>39</v>
      </c>
      <c r="F4830">
        <v>5</v>
      </c>
      <c r="G4830" t="s">
        <v>45</v>
      </c>
      <c r="H4830" t="s">
        <v>2</v>
      </c>
      <c r="I4830" t="s">
        <v>37</v>
      </c>
      <c r="J4830">
        <v>822.8</v>
      </c>
    </row>
    <row r="4831" spans="1:10" x14ac:dyDescent="0.25">
      <c r="A4831">
        <v>2</v>
      </c>
      <c r="B4831">
        <v>2017</v>
      </c>
      <c r="C4831" t="s">
        <v>40</v>
      </c>
      <c r="D4831" t="s">
        <v>55</v>
      </c>
      <c r="E4831" t="s">
        <v>39</v>
      </c>
      <c r="F4831">
        <v>6</v>
      </c>
      <c r="G4831" t="s">
        <v>38</v>
      </c>
      <c r="H4831" t="s">
        <v>2</v>
      </c>
      <c r="I4831" t="s">
        <v>37</v>
      </c>
      <c r="J4831">
        <v>900.8</v>
      </c>
    </row>
    <row r="4832" spans="1:10" x14ac:dyDescent="0.25">
      <c r="A4832">
        <v>2</v>
      </c>
      <c r="B4832">
        <v>2017</v>
      </c>
      <c r="C4832" t="s">
        <v>40</v>
      </c>
      <c r="D4832" t="s">
        <v>56</v>
      </c>
      <c r="E4832" t="s">
        <v>39</v>
      </c>
      <c r="F4832">
        <v>1</v>
      </c>
      <c r="G4832" t="s">
        <v>45</v>
      </c>
      <c r="H4832" t="s">
        <v>46</v>
      </c>
      <c r="I4832" t="s">
        <v>51</v>
      </c>
      <c r="J4832">
        <v>938.3</v>
      </c>
    </row>
    <row r="4833" spans="1:10" x14ac:dyDescent="0.25">
      <c r="A4833">
        <v>2</v>
      </c>
      <c r="B4833">
        <v>2017</v>
      </c>
      <c r="C4833" t="s">
        <v>40</v>
      </c>
      <c r="D4833" t="s">
        <v>56</v>
      </c>
      <c r="E4833" t="s">
        <v>39</v>
      </c>
      <c r="F4833">
        <v>2</v>
      </c>
      <c r="G4833" t="s">
        <v>45</v>
      </c>
      <c r="H4833" t="s">
        <v>46</v>
      </c>
      <c r="I4833" t="s">
        <v>51</v>
      </c>
      <c r="J4833">
        <v>1076.4000000000001</v>
      </c>
    </row>
    <row r="4834" spans="1:10" x14ac:dyDescent="0.25">
      <c r="A4834">
        <v>2</v>
      </c>
      <c r="B4834">
        <v>2017</v>
      </c>
      <c r="C4834" t="s">
        <v>40</v>
      </c>
      <c r="D4834" t="s">
        <v>56</v>
      </c>
      <c r="E4834" t="s">
        <v>39</v>
      </c>
      <c r="F4834">
        <v>3</v>
      </c>
      <c r="G4834" t="s">
        <v>38</v>
      </c>
      <c r="H4834" t="s">
        <v>2</v>
      </c>
      <c r="I4834" t="s">
        <v>51</v>
      </c>
      <c r="J4834">
        <v>591.6</v>
      </c>
    </row>
    <row r="4835" spans="1:10" x14ac:dyDescent="0.25">
      <c r="A4835">
        <v>2</v>
      </c>
      <c r="B4835">
        <v>2017</v>
      </c>
      <c r="C4835" t="s">
        <v>40</v>
      </c>
      <c r="D4835" t="s">
        <v>56</v>
      </c>
      <c r="E4835" t="s">
        <v>39</v>
      </c>
      <c r="F4835">
        <v>4</v>
      </c>
      <c r="G4835" t="s">
        <v>38</v>
      </c>
      <c r="H4835" t="s">
        <v>46</v>
      </c>
      <c r="I4835" t="s">
        <v>37</v>
      </c>
      <c r="J4835">
        <v>970</v>
      </c>
    </row>
    <row r="4836" spans="1:10" x14ac:dyDescent="0.25">
      <c r="A4836">
        <v>2</v>
      </c>
      <c r="B4836">
        <v>2017</v>
      </c>
      <c r="C4836" t="s">
        <v>40</v>
      </c>
      <c r="D4836" t="s">
        <v>56</v>
      </c>
      <c r="E4836" t="s">
        <v>39</v>
      </c>
      <c r="F4836">
        <v>5</v>
      </c>
      <c r="G4836" t="s">
        <v>45</v>
      </c>
      <c r="H4836" t="s">
        <v>2</v>
      </c>
      <c r="I4836" t="s">
        <v>37</v>
      </c>
      <c r="J4836">
        <v>609.20000000000005</v>
      </c>
    </row>
    <row r="4837" spans="1:10" x14ac:dyDescent="0.25">
      <c r="A4837">
        <v>2</v>
      </c>
      <c r="B4837">
        <v>2017</v>
      </c>
      <c r="C4837" t="s">
        <v>40</v>
      </c>
      <c r="D4837" t="s">
        <v>56</v>
      </c>
      <c r="E4837" t="s">
        <v>39</v>
      </c>
      <c r="F4837">
        <v>6</v>
      </c>
      <c r="G4837" t="s">
        <v>38</v>
      </c>
      <c r="H4837" t="s">
        <v>2</v>
      </c>
      <c r="I4837" t="s">
        <v>37</v>
      </c>
      <c r="J4837">
        <v>506</v>
      </c>
    </row>
    <row r="4838" spans="1:10" x14ac:dyDescent="0.25">
      <c r="A4838">
        <v>2</v>
      </c>
      <c r="B4838">
        <v>2018</v>
      </c>
      <c r="C4838" t="s">
        <v>40</v>
      </c>
      <c r="D4838" t="s">
        <v>55</v>
      </c>
      <c r="E4838" t="s">
        <v>39</v>
      </c>
      <c r="F4838">
        <v>1</v>
      </c>
      <c r="G4838" t="s">
        <v>45</v>
      </c>
      <c r="H4838" t="s">
        <v>2</v>
      </c>
      <c r="I4838" t="s">
        <v>37</v>
      </c>
      <c r="J4838">
        <v>542.79999999999995</v>
      </c>
    </row>
    <row r="4839" spans="1:10" x14ac:dyDescent="0.25">
      <c r="A4839">
        <v>2</v>
      </c>
      <c r="B4839">
        <v>2018</v>
      </c>
      <c r="C4839" t="s">
        <v>40</v>
      </c>
      <c r="D4839" t="s">
        <v>55</v>
      </c>
      <c r="E4839" t="s">
        <v>39</v>
      </c>
      <c r="F4839">
        <v>2</v>
      </c>
      <c r="G4839" t="s">
        <v>38</v>
      </c>
      <c r="H4839" t="s">
        <v>2</v>
      </c>
      <c r="I4839" t="s">
        <v>51</v>
      </c>
      <c r="J4839">
        <v>567</v>
      </c>
    </row>
    <row r="4840" spans="1:10" x14ac:dyDescent="0.25">
      <c r="A4840">
        <v>2</v>
      </c>
      <c r="B4840">
        <v>2018</v>
      </c>
      <c r="C4840" t="s">
        <v>40</v>
      </c>
      <c r="D4840" t="s">
        <v>55</v>
      </c>
      <c r="E4840" t="s">
        <v>39</v>
      </c>
      <c r="F4840">
        <v>3</v>
      </c>
      <c r="G4840" t="s">
        <v>45</v>
      </c>
      <c r="H4840" t="s">
        <v>2</v>
      </c>
      <c r="I4840" t="s">
        <v>37</v>
      </c>
      <c r="J4840">
        <v>591.5</v>
      </c>
    </row>
    <row r="4841" spans="1:10" x14ac:dyDescent="0.25">
      <c r="A4841">
        <v>2</v>
      </c>
      <c r="B4841">
        <v>2018</v>
      </c>
      <c r="C4841" t="s">
        <v>40</v>
      </c>
      <c r="D4841" t="s">
        <v>55</v>
      </c>
      <c r="E4841" t="s">
        <v>39</v>
      </c>
      <c r="F4841">
        <v>4</v>
      </c>
      <c r="G4841" t="s">
        <v>38</v>
      </c>
      <c r="H4841" t="s">
        <v>46</v>
      </c>
      <c r="I4841" t="s">
        <v>51</v>
      </c>
      <c r="J4841">
        <v>973.6</v>
      </c>
    </row>
    <row r="4842" spans="1:10" x14ac:dyDescent="0.25">
      <c r="A4842">
        <v>2</v>
      </c>
      <c r="B4842">
        <v>2018</v>
      </c>
      <c r="C4842" t="s">
        <v>40</v>
      </c>
      <c r="D4842" t="s">
        <v>55</v>
      </c>
      <c r="E4842" t="s">
        <v>39</v>
      </c>
      <c r="F4842">
        <v>5</v>
      </c>
      <c r="G4842" t="s">
        <v>45</v>
      </c>
      <c r="H4842" t="s">
        <v>46</v>
      </c>
      <c r="I4842" t="s">
        <v>37</v>
      </c>
      <c r="J4842">
        <v>946.3</v>
      </c>
    </row>
    <row r="4843" spans="1:10" x14ac:dyDescent="0.25">
      <c r="A4843">
        <v>2</v>
      </c>
      <c r="B4843">
        <v>2018</v>
      </c>
      <c r="C4843" t="s">
        <v>40</v>
      </c>
      <c r="D4843" t="s">
        <v>55</v>
      </c>
      <c r="E4843" t="s">
        <v>39</v>
      </c>
      <c r="F4843">
        <v>6</v>
      </c>
      <c r="G4843" t="s">
        <v>45</v>
      </c>
      <c r="H4843" t="s">
        <v>2</v>
      </c>
      <c r="I4843" t="s">
        <v>51</v>
      </c>
      <c r="J4843">
        <v>568.20000000000005</v>
      </c>
    </row>
    <row r="4844" spans="1:10" x14ac:dyDescent="0.25">
      <c r="A4844">
        <v>2</v>
      </c>
      <c r="B4844">
        <v>2018</v>
      </c>
      <c r="C4844" t="s">
        <v>40</v>
      </c>
      <c r="D4844" t="s">
        <v>56</v>
      </c>
      <c r="E4844" t="s">
        <v>39</v>
      </c>
      <c r="F4844">
        <v>1</v>
      </c>
      <c r="G4844" t="s">
        <v>45</v>
      </c>
      <c r="H4844" t="s">
        <v>2</v>
      </c>
      <c r="I4844" t="s">
        <v>37</v>
      </c>
      <c r="J4844">
        <v>552.29999999999995</v>
      </c>
    </row>
    <row r="4845" spans="1:10" x14ac:dyDescent="0.25">
      <c r="A4845">
        <v>2</v>
      </c>
      <c r="B4845">
        <v>2018</v>
      </c>
      <c r="C4845" t="s">
        <v>40</v>
      </c>
      <c r="D4845" t="s">
        <v>56</v>
      </c>
      <c r="E4845" t="s">
        <v>39</v>
      </c>
      <c r="F4845">
        <v>2</v>
      </c>
      <c r="G4845" t="s">
        <v>45</v>
      </c>
      <c r="H4845" t="s">
        <v>46</v>
      </c>
      <c r="I4845" t="s">
        <v>37</v>
      </c>
      <c r="J4845">
        <v>834.9</v>
      </c>
    </row>
    <row r="4846" spans="1:10" x14ac:dyDescent="0.25">
      <c r="A4846">
        <v>2</v>
      </c>
      <c r="B4846">
        <v>2018</v>
      </c>
      <c r="C4846" t="s">
        <v>40</v>
      </c>
      <c r="D4846" t="s">
        <v>56</v>
      </c>
      <c r="E4846" t="s">
        <v>39</v>
      </c>
      <c r="F4846">
        <v>3</v>
      </c>
      <c r="G4846" t="s">
        <v>38</v>
      </c>
      <c r="H4846" t="s">
        <v>2</v>
      </c>
      <c r="I4846" t="s">
        <v>51</v>
      </c>
      <c r="J4846">
        <v>147.80000000000001</v>
      </c>
    </row>
    <row r="4847" spans="1:10" x14ac:dyDescent="0.25">
      <c r="A4847">
        <v>2</v>
      </c>
      <c r="B4847">
        <v>2018</v>
      </c>
      <c r="C4847" t="s">
        <v>40</v>
      </c>
      <c r="D4847" t="s">
        <v>56</v>
      </c>
      <c r="E4847" t="s">
        <v>39</v>
      </c>
      <c r="F4847">
        <v>4</v>
      </c>
      <c r="G4847" t="s">
        <v>45</v>
      </c>
      <c r="H4847" t="s">
        <v>2</v>
      </c>
      <c r="I4847" t="s">
        <v>37</v>
      </c>
      <c r="J4847">
        <v>320</v>
      </c>
    </row>
    <row r="4848" spans="1:10" x14ac:dyDescent="0.25">
      <c r="A4848">
        <v>2</v>
      </c>
      <c r="B4848">
        <v>2018</v>
      </c>
      <c r="C4848" t="s">
        <v>40</v>
      </c>
      <c r="D4848" t="s">
        <v>56</v>
      </c>
      <c r="E4848" t="s">
        <v>39</v>
      </c>
      <c r="F4848">
        <v>5</v>
      </c>
      <c r="G4848" t="s">
        <v>45</v>
      </c>
      <c r="H4848" t="s">
        <v>46</v>
      </c>
      <c r="I4848" t="s">
        <v>51</v>
      </c>
      <c r="J4848">
        <v>656.3</v>
      </c>
    </row>
    <row r="4849" spans="1:10" x14ac:dyDescent="0.25">
      <c r="A4849">
        <v>2</v>
      </c>
      <c r="B4849">
        <v>2018</v>
      </c>
      <c r="C4849" t="s">
        <v>40</v>
      </c>
      <c r="D4849" t="s">
        <v>56</v>
      </c>
      <c r="E4849" t="s">
        <v>39</v>
      </c>
      <c r="F4849">
        <v>6</v>
      </c>
      <c r="G4849" t="s">
        <v>45</v>
      </c>
      <c r="H4849" t="s">
        <v>2</v>
      </c>
      <c r="I4849" t="s">
        <v>37</v>
      </c>
      <c r="J4849">
        <v>357.7</v>
      </c>
    </row>
    <row r="4850" spans="1:10" x14ac:dyDescent="0.25">
      <c r="A4850">
        <v>3</v>
      </c>
      <c r="B4850">
        <v>2017</v>
      </c>
      <c r="C4850" t="s">
        <v>40</v>
      </c>
      <c r="D4850" t="s">
        <v>55</v>
      </c>
      <c r="E4850" t="s">
        <v>39</v>
      </c>
      <c r="F4850">
        <v>1</v>
      </c>
      <c r="G4850" t="s">
        <v>38</v>
      </c>
      <c r="H4850" t="s">
        <v>2</v>
      </c>
      <c r="I4850" t="s">
        <v>51</v>
      </c>
      <c r="J4850">
        <v>704</v>
      </c>
    </row>
    <row r="4851" spans="1:10" x14ac:dyDescent="0.25">
      <c r="A4851">
        <v>3</v>
      </c>
      <c r="B4851">
        <v>2017</v>
      </c>
      <c r="C4851" t="s">
        <v>40</v>
      </c>
      <c r="D4851" t="s">
        <v>55</v>
      </c>
      <c r="E4851" t="s">
        <v>39</v>
      </c>
      <c r="F4851">
        <v>2</v>
      </c>
      <c r="G4851" t="s">
        <v>45</v>
      </c>
      <c r="H4851" t="s">
        <v>46</v>
      </c>
      <c r="I4851" t="s">
        <v>51</v>
      </c>
      <c r="J4851">
        <v>1361.9</v>
      </c>
    </row>
    <row r="4852" spans="1:10" x14ac:dyDescent="0.25">
      <c r="A4852">
        <v>3</v>
      </c>
      <c r="B4852">
        <v>2017</v>
      </c>
      <c r="C4852" t="s">
        <v>40</v>
      </c>
      <c r="D4852" t="s">
        <v>55</v>
      </c>
      <c r="E4852" t="s">
        <v>39</v>
      </c>
      <c r="F4852">
        <v>3</v>
      </c>
      <c r="G4852" t="s">
        <v>45</v>
      </c>
      <c r="H4852" t="s">
        <v>46</v>
      </c>
      <c r="I4852" t="s">
        <v>37</v>
      </c>
      <c r="J4852">
        <v>1136.5</v>
      </c>
    </row>
    <row r="4853" spans="1:10" x14ac:dyDescent="0.25">
      <c r="A4853">
        <v>3</v>
      </c>
      <c r="B4853">
        <v>2017</v>
      </c>
      <c r="C4853" t="s">
        <v>40</v>
      </c>
      <c r="D4853" t="s">
        <v>55</v>
      </c>
      <c r="E4853" t="s">
        <v>39</v>
      </c>
      <c r="F4853">
        <v>4</v>
      </c>
      <c r="G4853" t="s">
        <v>38</v>
      </c>
      <c r="H4853" t="s">
        <v>46</v>
      </c>
      <c r="I4853" t="s">
        <v>37</v>
      </c>
      <c r="J4853">
        <v>1110.9000000000001</v>
      </c>
    </row>
    <row r="4854" spans="1:10" x14ac:dyDescent="0.25">
      <c r="A4854">
        <v>3</v>
      </c>
      <c r="B4854">
        <v>2017</v>
      </c>
      <c r="C4854" t="s">
        <v>40</v>
      </c>
      <c r="D4854" t="s">
        <v>55</v>
      </c>
      <c r="E4854" t="s">
        <v>39</v>
      </c>
      <c r="F4854">
        <v>5</v>
      </c>
      <c r="G4854" t="s">
        <v>38</v>
      </c>
      <c r="H4854" t="s">
        <v>2</v>
      </c>
      <c r="I4854" t="s">
        <v>37</v>
      </c>
      <c r="J4854">
        <v>879.9</v>
      </c>
    </row>
    <row r="4855" spans="1:10" x14ac:dyDescent="0.25">
      <c r="A4855">
        <v>3</v>
      </c>
      <c r="B4855">
        <v>2017</v>
      </c>
      <c r="C4855" t="s">
        <v>40</v>
      </c>
      <c r="D4855" t="s">
        <v>55</v>
      </c>
      <c r="E4855" t="s">
        <v>39</v>
      </c>
      <c r="F4855">
        <v>6</v>
      </c>
      <c r="G4855" t="s">
        <v>38</v>
      </c>
      <c r="H4855" t="s">
        <v>2</v>
      </c>
      <c r="I4855" t="s">
        <v>37</v>
      </c>
      <c r="J4855">
        <v>927</v>
      </c>
    </row>
    <row r="4856" spans="1:10" x14ac:dyDescent="0.25">
      <c r="A4856">
        <v>3</v>
      </c>
      <c r="B4856">
        <v>2017</v>
      </c>
      <c r="C4856" t="s">
        <v>40</v>
      </c>
      <c r="D4856" t="s">
        <v>56</v>
      </c>
      <c r="E4856" t="s">
        <v>39</v>
      </c>
      <c r="F4856">
        <v>1</v>
      </c>
      <c r="G4856" t="s">
        <v>45</v>
      </c>
      <c r="H4856" t="s">
        <v>2</v>
      </c>
      <c r="I4856" t="s">
        <v>37</v>
      </c>
      <c r="J4856">
        <v>486</v>
      </c>
    </row>
    <row r="4857" spans="1:10" x14ac:dyDescent="0.25">
      <c r="A4857">
        <v>3</v>
      </c>
      <c r="B4857">
        <v>2017</v>
      </c>
      <c r="C4857" t="s">
        <v>40</v>
      </c>
      <c r="D4857" t="s">
        <v>56</v>
      </c>
      <c r="E4857" t="s">
        <v>39</v>
      </c>
      <c r="F4857">
        <v>2</v>
      </c>
      <c r="G4857" t="s">
        <v>45</v>
      </c>
      <c r="H4857" t="s">
        <v>2</v>
      </c>
      <c r="I4857" t="s">
        <v>51</v>
      </c>
      <c r="J4857">
        <v>486.9</v>
      </c>
    </row>
    <row r="4858" spans="1:10" x14ac:dyDescent="0.25">
      <c r="A4858">
        <v>3</v>
      </c>
      <c r="B4858">
        <v>2017</v>
      </c>
      <c r="C4858" t="s">
        <v>40</v>
      </c>
      <c r="D4858" t="s">
        <v>56</v>
      </c>
      <c r="E4858" t="s">
        <v>39</v>
      </c>
      <c r="F4858">
        <v>3</v>
      </c>
      <c r="G4858" t="s">
        <v>38</v>
      </c>
      <c r="H4858" t="s">
        <v>2</v>
      </c>
      <c r="I4858" t="s">
        <v>37</v>
      </c>
      <c r="J4858">
        <v>481.1</v>
      </c>
    </row>
    <row r="4859" spans="1:10" x14ac:dyDescent="0.25">
      <c r="A4859">
        <v>3</v>
      </c>
      <c r="B4859">
        <v>2017</v>
      </c>
      <c r="C4859" t="s">
        <v>40</v>
      </c>
      <c r="D4859" t="s">
        <v>56</v>
      </c>
      <c r="E4859" t="s">
        <v>39</v>
      </c>
      <c r="F4859">
        <v>4</v>
      </c>
      <c r="G4859" t="s">
        <v>38</v>
      </c>
      <c r="H4859" t="s">
        <v>2</v>
      </c>
      <c r="I4859" t="s">
        <v>51</v>
      </c>
      <c r="J4859">
        <v>633.20000000000005</v>
      </c>
    </row>
    <row r="4860" spans="1:10" x14ac:dyDescent="0.25">
      <c r="A4860">
        <v>3</v>
      </c>
      <c r="B4860">
        <v>2017</v>
      </c>
      <c r="C4860" t="s">
        <v>40</v>
      </c>
      <c r="D4860" t="s">
        <v>56</v>
      </c>
      <c r="E4860" t="s">
        <v>39</v>
      </c>
      <c r="F4860">
        <v>5</v>
      </c>
      <c r="G4860" t="s">
        <v>38</v>
      </c>
      <c r="H4860" t="s">
        <v>2</v>
      </c>
      <c r="I4860" t="s">
        <v>37</v>
      </c>
      <c r="J4860">
        <v>611.9</v>
      </c>
    </row>
    <row r="4861" spans="1:10" x14ac:dyDescent="0.25">
      <c r="A4861">
        <v>3</v>
      </c>
      <c r="B4861">
        <v>2017</v>
      </c>
      <c r="C4861" t="s">
        <v>40</v>
      </c>
      <c r="D4861" t="s">
        <v>56</v>
      </c>
      <c r="E4861" t="s">
        <v>39</v>
      </c>
      <c r="F4861">
        <v>6</v>
      </c>
      <c r="G4861" t="s">
        <v>45</v>
      </c>
      <c r="H4861" t="s">
        <v>2</v>
      </c>
      <c r="I4861" t="s">
        <v>37</v>
      </c>
      <c r="J4861">
        <v>562.79999999999995</v>
      </c>
    </row>
    <row r="4862" spans="1:10" x14ac:dyDescent="0.25">
      <c r="A4862">
        <v>3</v>
      </c>
      <c r="B4862">
        <v>2018</v>
      </c>
      <c r="C4862" t="s">
        <v>40</v>
      </c>
      <c r="D4862" t="s">
        <v>55</v>
      </c>
      <c r="E4862" t="s">
        <v>39</v>
      </c>
      <c r="F4862">
        <v>1</v>
      </c>
      <c r="G4862" t="s">
        <v>38</v>
      </c>
      <c r="H4862" t="s">
        <v>2</v>
      </c>
      <c r="I4862" t="s">
        <v>37</v>
      </c>
      <c r="J4862">
        <v>641.4</v>
      </c>
    </row>
    <row r="4863" spans="1:10" x14ac:dyDescent="0.25">
      <c r="A4863">
        <v>3</v>
      </c>
      <c r="B4863">
        <v>2018</v>
      </c>
      <c r="C4863" t="s">
        <v>40</v>
      </c>
      <c r="D4863" t="s">
        <v>55</v>
      </c>
      <c r="E4863" t="s">
        <v>39</v>
      </c>
      <c r="F4863">
        <v>2</v>
      </c>
      <c r="G4863" t="s">
        <v>38</v>
      </c>
      <c r="H4863" t="s">
        <v>46</v>
      </c>
      <c r="I4863" t="s">
        <v>51</v>
      </c>
      <c r="J4863">
        <v>1175.4000000000001</v>
      </c>
    </row>
    <row r="4864" spans="1:10" x14ac:dyDescent="0.25">
      <c r="A4864">
        <v>3</v>
      </c>
      <c r="B4864">
        <v>2018</v>
      </c>
      <c r="C4864" t="s">
        <v>40</v>
      </c>
      <c r="D4864" t="s">
        <v>55</v>
      </c>
      <c r="E4864" t="s">
        <v>39</v>
      </c>
      <c r="F4864">
        <v>3</v>
      </c>
      <c r="G4864" t="s">
        <v>38</v>
      </c>
      <c r="H4864" t="s">
        <v>46</v>
      </c>
      <c r="I4864" t="s">
        <v>51</v>
      </c>
      <c r="J4864">
        <v>1039.3</v>
      </c>
    </row>
    <row r="4865" spans="1:10" x14ac:dyDescent="0.25">
      <c r="A4865">
        <v>3</v>
      </c>
      <c r="B4865">
        <v>2018</v>
      </c>
      <c r="C4865" t="s">
        <v>40</v>
      </c>
      <c r="D4865" t="s">
        <v>55</v>
      </c>
      <c r="E4865" t="s">
        <v>39</v>
      </c>
      <c r="F4865">
        <v>4</v>
      </c>
      <c r="G4865" t="s">
        <v>45</v>
      </c>
      <c r="H4865" t="s">
        <v>2</v>
      </c>
      <c r="I4865" t="s">
        <v>51</v>
      </c>
      <c r="J4865">
        <v>549.20000000000005</v>
      </c>
    </row>
    <row r="4866" spans="1:10" x14ac:dyDescent="0.25">
      <c r="A4866">
        <v>3</v>
      </c>
      <c r="B4866">
        <v>2018</v>
      </c>
      <c r="C4866" t="s">
        <v>40</v>
      </c>
      <c r="D4866" t="s">
        <v>55</v>
      </c>
      <c r="E4866" t="s">
        <v>39</v>
      </c>
      <c r="F4866">
        <v>5</v>
      </c>
      <c r="G4866" t="s">
        <v>45</v>
      </c>
      <c r="H4866" t="s">
        <v>46</v>
      </c>
      <c r="I4866" t="s">
        <v>51</v>
      </c>
      <c r="J4866">
        <v>905.5</v>
      </c>
    </row>
    <row r="4867" spans="1:10" x14ac:dyDescent="0.25">
      <c r="A4867">
        <v>3</v>
      </c>
      <c r="B4867">
        <v>2018</v>
      </c>
      <c r="C4867" t="s">
        <v>40</v>
      </c>
      <c r="D4867" t="s">
        <v>55</v>
      </c>
      <c r="E4867" t="s">
        <v>39</v>
      </c>
      <c r="F4867">
        <v>6</v>
      </c>
      <c r="G4867" t="s">
        <v>45</v>
      </c>
      <c r="H4867" t="s">
        <v>46</v>
      </c>
      <c r="I4867" t="s">
        <v>37</v>
      </c>
      <c r="J4867">
        <v>1169.3</v>
      </c>
    </row>
    <row r="4868" spans="1:10" x14ac:dyDescent="0.25">
      <c r="A4868">
        <v>3</v>
      </c>
      <c r="B4868">
        <v>2018</v>
      </c>
      <c r="C4868" t="s">
        <v>40</v>
      </c>
      <c r="D4868" t="s">
        <v>56</v>
      </c>
      <c r="E4868" t="s">
        <v>39</v>
      </c>
      <c r="F4868">
        <v>1</v>
      </c>
      <c r="G4868" t="s">
        <v>38</v>
      </c>
      <c r="H4868" t="s">
        <v>2</v>
      </c>
      <c r="I4868" t="s">
        <v>51</v>
      </c>
      <c r="J4868">
        <v>492.2</v>
      </c>
    </row>
    <row r="4869" spans="1:10" x14ac:dyDescent="0.25">
      <c r="A4869">
        <v>3</v>
      </c>
      <c r="B4869">
        <v>2018</v>
      </c>
      <c r="C4869" t="s">
        <v>40</v>
      </c>
      <c r="D4869" t="s">
        <v>56</v>
      </c>
      <c r="E4869" t="s">
        <v>39</v>
      </c>
      <c r="F4869">
        <v>2</v>
      </c>
      <c r="G4869" t="s">
        <v>45</v>
      </c>
      <c r="H4869" t="s">
        <v>2</v>
      </c>
      <c r="I4869" t="s">
        <v>51</v>
      </c>
      <c r="J4869">
        <v>444.9</v>
      </c>
    </row>
    <row r="4870" spans="1:10" x14ac:dyDescent="0.25">
      <c r="A4870">
        <v>3</v>
      </c>
      <c r="B4870">
        <v>2018</v>
      </c>
      <c r="C4870" t="s">
        <v>40</v>
      </c>
      <c r="D4870" t="s">
        <v>56</v>
      </c>
      <c r="E4870" t="s">
        <v>39</v>
      </c>
      <c r="F4870">
        <v>3</v>
      </c>
      <c r="G4870" t="s">
        <v>38</v>
      </c>
      <c r="H4870" t="s">
        <v>46</v>
      </c>
      <c r="I4870" t="s">
        <v>51</v>
      </c>
      <c r="J4870">
        <v>840.2</v>
      </c>
    </row>
    <row r="4871" spans="1:10" x14ac:dyDescent="0.25">
      <c r="A4871">
        <v>3</v>
      </c>
      <c r="B4871">
        <v>2018</v>
      </c>
      <c r="C4871" t="s">
        <v>40</v>
      </c>
      <c r="D4871" t="s">
        <v>56</v>
      </c>
      <c r="E4871" t="s">
        <v>39</v>
      </c>
      <c r="F4871">
        <v>4</v>
      </c>
      <c r="G4871" t="s">
        <v>38</v>
      </c>
      <c r="H4871" t="s">
        <v>2</v>
      </c>
      <c r="I4871" t="s">
        <v>37</v>
      </c>
      <c r="J4871">
        <v>547.6</v>
      </c>
    </row>
    <row r="4872" spans="1:10" x14ac:dyDescent="0.25">
      <c r="A4872">
        <v>3</v>
      </c>
      <c r="B4872">
        <v>2018</v>
      </c>
      <c r="C4872" t="s">
        <v>40</v>
      </c>
      <c r="D4872" t="s">
        <v>56</v>
      </c>
      <c r="E4872" t="s">
        <v>39</v>
      </c>
      <c r="F4872">
        <v>5</v>
      </c>
      <c r="G4872" t="s">
        <v>45</v>
      </c>
      <c r="H4872" t="s">
        <v>2</v>
      </c>
      <c r="I4872" t="s">
        <v>51</v>
      </c>
      <c r="J4872">
        <v>447.7</v>
      </c>
    </row>
    <row r="4873" spans="1:10" x14ac:dyDescent="0.25">
      <c r="A4873">
        <v>3</v>
      </c>
      <c r="B4873">
        <v>2018</v>
      </c>
      <c r="C4873" t="s">
        <v>40</v>
      </c>
      <c r="D4873" t="s">
        <v>56</v>
      </c>
      <c r="E4873" t="s">
        <v>39</v>
      </c>
      <c r="F4873">
        <v>6</v>
      </c>
      <c r="G4873" t="s">
        <v>45</v>
      </c>
      <c r="H4873" t="s">
        <v>46</v>
      </c>
      <c r="I4873" t="s">
        <v>37</v>
      </c>
      <c r="J4873">
        <v>774.2</v>
      </c>
    </row>
    <row r="4874" spans="1:10" x14ac:dyDescent="0.25">
      <c r="A4874">
        <v>4</v>
      </c>
      <c r="B4874">
        <v>2017</v>
      </c>
      <c r="C4874" t="s">
        <v>40</v>
      </c>
      <c r="D4874" t="s">
        <v>55</v>
      </c>
      <c r="E4874" t="s">
        <v>39</v>
      </c>
      <c r="F4874">
        <v>1</v>
      </c>
      <c r="G4874" t="s">
        <v>45</v>
      </c>
      <c r="H4874" t="s">
        <v>46</v>
      </c>
      <c r="I4874" t="s">
        <v>51</v>
      </c>
      <c r="J4874">
        <v>1165.5999999999999</v>
      </c>
    </row>
    <row r="4875" spans="1:10" x14ac:dyDescent="0.25">
      <c r="A4875">
        <v>4</v>
      </c>
      <c r="B4875">
        <v>2017</v>
      </c>
      <c r="C4875" t="s">
        <v>40</v>
      </c>
      <c r="D4875" t="s">
        <v>55</v>
      </c>
      <c r="E4875" t="s">
        <v>39</v>
      </c>
      <c r="F4875">
        <v>2</v>
      </c>
      <c r="G4875" t="s">
        <v>38</v>
      </c>
      <c r="H4875" t="s">
        <v>46</v>
      </c>
      <c r="I4875" t="s">
        <v>37</v>
      </c>
      <c r="J4875">
        <v>1188.0999999999999</v>
      </c>
    </row>
    <row r="4876" spans="1:10" x14ac:dyDescent="0.25">
      <c r="A4876">
        <v>4</v>
      </c>
      <c r="B4876">
        <v>2017</v>
      </c>
      <c r="C4876" t="s">
        <v>40</v>
      </c>
      <c r="D4876" t="s">
        <v>55</v>
      </c>
      <c r="E4876" t="s">
        <v>39</v>
      </c>
      <c r="F4876">
        <v>3</v>
      </c>
      <c r="G4876" t="s">
        <v>45</v>
      </c>
      <c r="H4876" t="s">
        <v>2</v>
      </c>
      <c r="I4876" t="s">
        <v>51</v>
      </c>
      <c r="J4876">
        <v>680.9</v>
      </c>
    </row>
    <row r="4877" spans="1:10" x14ac:dyDescent="0.25">
      <c r="A4877">
        <v>4</v>
      </c>
      <c r="B4877">
        <v>2017</v>
      </c>
      <c r="C4877" t="s">
        <v>40</v>
      </c>
      <c r="D4877" t="s">
        <v>55</v>
      </c>
      <c r="E4877" t="s">
        <v>39</v>
      </c>
      <c r="F4877">
        <v>4</v>
      </c>
      <c r="G4877" t="s">
        <v>38</v>
      </c>
      <c r="H4877" t="s">
        <v>2</v>
      </c>
      <c r="I4877" t="s">
        <v>51</v>
      </c>
      <c r="J4877">
        <v>844.6</v>
      </c>
    </row>
    <row r="4878" spans="1:10" x14ac:dyDescent="0.25">
      <c r="A4878">
        <v>4</v>
      </c>
      <c r="B4878">
        <v>2017</v>
      </c>
      <c r="C4878" t="s">
        <v>40</v>
      </c>
      <c r="D4878" t="s">
        <v>55</v>
      </c>
      <c r="E4878" t="s">
        <v>39</v>
      </c>
      <c r="F4878">
        <v>5</v>
      </c>
      <c r="G4878" t="s">
        <v>38</v>
      </c>
      <c r="H4878" t="s">
        <v>46</v>
      </c>
      <c r="I4878" t="s">
        <v>51</v>
      </c>
      <c r="J4878">
        <v>1285.9000000000001</v>
      </c>
    </row>
    <row r="4879" spans="1:10" x14ac:dyDescent="0.25">
      <c r="A4879">
        <v>4</v>
      </c>
      <c r="B4879">
        <v>2017</v>
      </c>
      <c r="C4879" t="s">
        <v>40</v>
      </c>
      <c r="D4879" t="s">
        <v>55</v>
      </c>
      <c r="E4879" t="s">
        <v>39</v>
      </c>
      <c r="F4879">
        <v>6</v>
      </c>
      <c r="G4879" t="s">
        <v>45</v>
      </c>
      <c r="H4879" t="s">
        <v>46</v>
      </c>
      <c r="I4879" t="s">
        <v>51</v>
      </c>
      <c r="J4879">
        <v>1158.4000000000001</v>
      </c>
    </row>
    <row r="4880" spans="1:10" x14ac:dyDescent="0.25">
      <c r="A4880">
        <v>4</v>
      </c>
      <c r="B4880">
        <v>2017</v>
      </c>
      <c r="C4880" t="s">
        <v>40</v>
      </c>
      <c r="D4880" t="s">
        <v>56</v>
      </c>
      <c r="E4880" t="s">
        <v>39</v>
      </c>
      <c r="F4880">
        <v>1</v>
      </c>
      <c r="G4880" t="s">
        <v>38</v>
      </c>
      <c r="H4880" t="s">
        <v>2</v>
      </c>
      <c r="I4880" t="s">
        <v>51</v>
      </c>
      <c r="J4880">
        <v>532.70000000000005</v>
      </c>
    </row>
    <row r="4881" spans="1:10" x14ac:dyDescent="0.25">
      <c r="A4881">
        <v>4</v>
      </c>
      <c r="B4881">
        <v>2017</v>
      </c>
      <c r="C4881" t="s">
        <v>40</v>
      </c>
      <c r="D4881" t="s">
        <v>56</v>
      </c>
      <c r="E4881" t="s">
        <v>39</v>
      </c>
      <c r="F4881">
        <v>2</v>
      </c>
      <c r="G4881" t="s">
        <v>45</v>
      </c>
      <c r="H4881" t="s">
        <v>2</v>
      </c>
      <c r="I4881" t="s">
        <v>51</v>
      </c>
      <c r="J4881">
        <v>752.8</v>
      </c>
    </row>
    <row r="4882" spans="1:10" x14ac:dyDescent="0.25">
      <c r="A4882">
        <v>4</v>
      </c>
      <c r="B4882">
        <v>2017</v>
      </c>
      <c r="C4882" t="s">
        <v>40</v>
      </c>
      <c r="D4882" t="s">
        <v>56</v>
      </c>
      <c r="E4882" t="s">
        <v>39</v>
      </c>
      <c r="F4882">
        <v>3</v>
      </c>
      <c r="G4882" t="s">
        <v>38</v>
      </c>
      <c r="H4882" t="s">
        <v>46</v>
      </c>
      <c r="I4882" t="s">
        <v>51</v>
      </c>
      <c r="J4882">
        <v>1060.5999999999999</v>
      </c>
    </row>
    <row r="4883" spans="1:10" x14ac:dyDescent="0.25">
      <c r="A4883">
        <v>4</v>
      </c>
      <c r="B4883">
        <v>2017</v>
      </c>
      <c r="C4883" t="s">
        <v>40</v>
      </c>
      <c r="D4883" t="s">
        <v>56</v>
      </c>
      <c r="E4883" t="s">
        <v>39</v>
      </c>
      <c r="F4883">
        <v>4</v>
      </c>
      <c r="G4883" t="s">
        <v>45</v>
      </c>
      <c r="H4883" t="s">
        <v>2</v>
      </c>
      <c r="I4883" t="s">
        <v>37</v>
      </c>
      <c r="J4883">
        <v>639.79999999999995</v>
      </c>
    </row>
    <row r="4884" spans="1:10" x14ac:dyDescent="0.25">
      <c r="A4884">
        <v>4</v>
      </c>
      <c r="B4884">
        <v>2017</v>
      </c>
      <c r="C4884" t="s">
        <v>40</v>
      </c>
      <c r="D4884" t="s">
        <v>56</v>
      </c>
      <c r="E4884" t="s">
        <v>39</v>
      </c>
      <c r="F4884">
        <v>5</v>
      </c>
      <c r="G4884" t="s">
        <v>45</v>
      </c>
      <c r="H4884" t="s">
        <v>2</v>
      </c>
      <c r="I4884" t="s">
        <v>37</v>
      </c>
      <c r="J4884">
        <v>590.9</v>
      </c>
    </row>
    <row r="4885" spans="1:10" x14ac:dyDescent="0.25">
      <c r="A4885">
        <v>4</v>
      </c>
      <c r="B4885">
        <v>2017</v>
      </c>
      <c r="C4885" t="s">
        <v>40</v>
      </c>
      <c r="D4885" t="s">
        <v>56</v>
      </c>
      <c r="E4885" t="s">
        <v>39</v>
      </c>
      <c r="F4885">
        <v>6</v>
      </c>
      <c r="G4885" t="s">
        <v>45</v>
      </c>
      <c r="H4885" t="s">
        <v>46</v>
      </c>
      <c r="I4885" t="s">
        <v>37</v>
      </c>
      <c r="J4885">
        <v>1119.2</v>
      </c>
    </row>
    <row r="4886" spans="1:10" x14ac:dyDescent="0.25">
      <c r="A4886">
        <v>4</v>
      </c>
      <c r="B4886">
        <v>2018</v>
      </c>
      <c r="C4886" t="s">
        <v>40</v>
      </c>
      <c r="D4886" t="s">
        <v>55</v>
      </c>
      <c r="E4886" t="s">
        <v>39</v>
      </c>
      <c r="F4886">
        <v>1</v>
      </c>
      <c r="G4886" t="s">
        <v>38</v>
      </c>
      <c r="H4886" t="s">
        <v>46</v>
      </c>
      <c r="I4886" t="s">
        <v>37</v>
      </c>
      <c r="J4886">
        <v>891.3</v>
      </c>
    </row>
    <row r="4887" spans="1:10" x14ac:dyDescent="0.25">
      <c r="A4887">
        <v>4</v>
      </c>
      <c r="B4887">
        <v>2018</v>
      </c>
      <c r="C4887" t="s">
        <v>40</v>
      </c>
      <c r="D4887" t="s">
        <v>55</v>
      </c>
      <c r="E4887" t="s">
        <v>39</v>
      </c>
      <c r="F4887">
        <v>2</v>
      </c>
      <c r="G4887" t="s">
        <v>38</v>
      </c>
      <c r="H4887" t="s">
        <v>2</v>
      </c>
      <c r="I4887" t="s">
        <v>51</v>
      </c>
      <c r="J4887">
        <v>657.4</v>
      </c>
    </row>
    <row r="4888" spans="1:10" x14ac:dyDescent="0.25">
      <c r="A4888">
        <v>4</v>
      </c>
      <c r="B4888">
        <v>2018</v>
      </c>
      <c r="C4888" t="s">
        <v>40</v>
      </c>
      <c r="D4888" t="s">
        <v>55</v>
      </c>
      <c r="E4888" t="s">
        <v>39</v>
      </c>
      <c r="F4888">
        <v>3</v>
      </c>
      <c r="G4888" t="s">
        <v>45</v>
      </c>
      <c r="H4888" t="s">
        <v>2</v>
      </c>
      <c r="I4888" t="s">
        <v>37</v>
      </c>
      <c r="J4888">
        <v>570.79999999999995</v>
      </c>
    </row>
    <row r="4889" spans="1:10" x14ac:dyDescent="0.25">
      <c r="A4889">
        <v>4</v>
      </c>
      <c r="B4889">
        <v>2018</v>
      </c>
      <c r="C4889" t="s">
        <v>40</v>
      </c>
      <c r="D4889" t="s">
        <v>55</v>
      </c>
      <c r="E4889" t="s">
        <v>39</v>
      </c>
      <c r="F4889">
        <v>4</v>
      </c>
      <c r="G4889" t="s">
        <v>45</v>
      </c>
      <c r="H4889" t="s">
        <v>2</v>
      </c>
      <c r="I4889" t="s">
        <v>51</v>
      </c>
      <c r="J4889">
        <v>588.29999999999995</v>
      </c>
    </row>
    <row r="4890" spans="1:10" x14ac:dyDescent="0.25">
      <c r="A4890">
        <v>4</v>
      </c>
      <c r="B4890">
        <v>2018</v>
      </c>
      <c r="C4890" t="s">
        <v>40</v>
      </c>
      <c r="D4890" t="s">
        <v>55</v>
      </c>
      <c r="E4890" t="s">
        <v>39</v>
      </c>
      <c r="F4890">
        <v>5</v>
      </c>
      <c r="G4890" t="s">
        <v>38</v>
      </c>
      <c r="H4890" t="s">
        <v>2</v>
      </c>
      <c r="I4890" t="s">
        <v>37</v>
      </c>
      <c r="J4890">
        <v>544.9</v>
      </c>
    </row>
    <row r="4891" spans="1:10" x14ac:dyDescent="0.25">
      <c r="A4891">
        <v>4</v>
      </c>
      <c r="B4891">
        <v>2018</v>
      </c>
      <c r="C4891" t="s">
        <v>40</v>
      </c>
      <c r="D4891" t="s">
        <v>55</v>
      </c>
      <c r="E4891" t="s">
        <v>39</v>
      </c>
      <c r="F4891">
        <v>6</v>
      </c>
      <c r="G4891" t="s">
        <v>45</v>
      </c>
      <c r="H4891" t="s">
        <v>2</v>
      </c>
      <c r="I4891" t="s">
        <v>37</v>
      </c>
      <c r="J4891">
        <v>467.4</v>
      </c>
    </row>
    <row r="4892" spans="1:10" x14ac:dyDescent="0.25">
      <c r="A4892">
        <v>4</v>
      </c>
      <c r="B4892">
        <v>2018</v>
      </c>
      <c r="C4892" t="s">
        <v>40</v>
      </c>
      <c r="D4892" t="s">
        <v>56</v>
      </c>
      <c r="E4892" t="s">
        <v>39</v>
      </c>
      <c r="F4892">
        <v>1</v>
      </c>
      <c r="G4892" t="s">
        <v>45</v>
      </c>
      <c r="H4892" t="s">
        <v>2</v>
      </c>
      <c r="I4892" t="s">
        <v>51</v>
      </c>
      <c r="J4892">
        <v>524.9</v>
      </c>
    </row>
    <row r="4893" spans="1:10" x14ac:dyDescent="0.25">
      <c r="A4893">
        <v>4</v>
      </c>
      <c r="B4893">
        <v>2018</v>
      </c>
      <c r="C4893" t="s">
        <v>40</v>
      </c>
      <c r="D4893" t="s">
        <v>56</v>
      </c>
      <c r="E4893" t="s">
        <v>39</v>
      </c>
      <c r="F4893">
        <v>2</v>
      </c>
      <c r="G4893" t="s">
        <v>38</v>
      </c>
      <c r="H4893" t="s">
        <v>2</v>
      </c>
      <c r="I4893" t="s">
        <v>51</v>
      </c>
      <c r="J4893">
        <v>498.6</v>
      </c>
    </row>
    <row r="4894" spans="1:10" x14ac:dyDescent="0.25">
      <c r="A4894">
        <v>4</v>
      </c>
      <c r="B4894">
        <v>2018</v>
      </c>
      <c r="C4894" t="s">
        <v>40</v>
      </c>
      <c r="D4894" t="s">
        <v>56</v>
      </c>
      <c r="E4894" t="s">
        <v>39</v>
      </c>
      <c r="F4894">
        <v>3</v>
      </c>
      <c r="G4894" t="s">
        <v>38</v>
      </c>
      <c r="H4894" t="s">
        <v>2</v>
      </c>
      <c r="I4894" t="s">
        <v>51</v>
      </c>
      <c r="J4894">
        <v>449.1</v>
      </c>
    </row>
    <row r="4895" spans="1:10" x14ac:dyDescent="0.25">
      <c r="A4895">
        <v>4</v>
      </c>
      <c r="B4895">
        <v>2018</v>
      </c>
      <c r="C4895" t="s">
        <v>40</v>
      </c>
      <c r="D4895" t="s">
        <v>56</v>
      </c>
      <c r="E4895" t="s">
        <v>39</v>
      </c>
      <c r="F4895">
        <v>4</v>
      </c>
      <c r="G4895" t="s">
        <v>38</v>
      </c>
      <c r="H4895" t="s">
        <v>2</v>
      </c>
      <c r="I4895" t="s">
        <v>51</v>
      </c>
      <c r="J4895">
        <v>424.5</v>
      </c>
    </row>
    <row r="4896" spans="1:10" x14ac:dyDescent="0.25">
      <c r="A4896">
        <v>4</v>
      </c>
      <c r="B4896">
        <v>2018</v>
      </c>
      <c r="C4896" t="s">
        <v>40</v>
      </c>
      <c r="D4896" t="s">
        <v>56</v>
      </c>
      <c r="E4896" t="s">
        <v>39</v>
      </c>
      <c r="F4896">
        <v>5</v>
      </c>
      <c r="G4896" t="s">
        <v>38</v>
      </c>
      <c r="H4896" t="s">
        <v>2</v>
      </c>
      <c r="I4896" t="s">
        <v>37</v>
      </c>
      <c r="J4896">
        <v>282</v>
      </c>
    </row>
    <row r="4897" spans="1:10" x14ac:dyDescent="0.25">
      <c r="A4897">
        <v>4</v>
      </c>
      <c r="B4897">
        <v>2018</v>
      </c>
      <c r="C4897" t="s">
        <v>40</v>
      </c>
      <c r="D4897" t="s">
        <v>56</v>
      </c>
      <c r="E4897" t="s">
        <v>39</v>
      </c>
      <c r="F4897">
        <v>6</v>
      </c>
      <c r="G4897" t="s">
        <v>45</v>
      </c>
      <c r="H4897" t="s">
        <v>46</v>
      </c>
      <c r="I4897" t="s">
        <v>37</v>
      </c>
      <c r="J4897">
        <v>794.7</v>
      </c>
    </row>
    <row r="4898" spans="1:10" x14ac:dyDescent="0.25">
      <c r="A4898">
        <v>5</v>
      </c>
      <c r="B4898">
        <v>2017</v>
      </c>
      <c r="C4898" t="s">
        <v>40</v>
      </c>
      <c r="D4898" t="s">
        <v>55</v>
      </c>
      <c r="E4898" t="s">
        <v>39</v>
      </c>
      <c r="F4898">
        <v>1</v>
      </c>
      <c r="G4898" t="s">
        <v>38</v>
      </c>
      <c r="H4898" t="s">
        <v>2</v>
      </c>
      <c r="I4898" t="s">
        <v>37</v>
      </c>
      <c r="J4898">
        <v>662.9</v>
      </c>
    </row>
    <row r="4899" spans="1:10" x14ac:dyDescent="0.25">
      <c r="A4899">
        <v>5</v>
      </c>
      <c r="B4899">
        <v>2017</v>
      </c>
      <c r="C4899" t="s">
        <v>40</v>
      </c>
      <c r="D4899" t="s">
        <v>55</v>
      </c>
      <c r="E4899" t="s">
        <v>39</v>
      </c>
      <c r="F4899">
        <v>2</v>
      </c>
      <c r="G4899" t="s">
        <v>38</v>
      </c>
      <c r="H4899" t="s">
        <v>46</v>
      </c>
      <c r="I4899" t="s">
        <v>51</v>
      </c>
      <c r="J4899">
        <v>1146.7</v>
      </c>
    </row>
    <row r="4900" spans="1:10" x14ac:dyDescent="0.25">
      <c r="A4900">
        <v>5</v>
      </c>
      <c r="B4900">
        <v>2017</v>
      </c>
      <c r="C4900" t="s">
        <v>40</v>
      </c>
      <c r="D4900" t="s">
        <v>55</v>
      </c>
      <c r="E4900" t="s">
        <v>39</v>
      </c>
      <c r="F4900">
        <v>3</v>
      </c>
      <c r="G4900" t="s">
        <v>38</v>
      </c>
      <c r="H4900" t="s">
        <v>46</v>
      </c>
      <c r="I4900" t="s">
        <v>51</v>
      </c>
      <c r="J4900">
        <v>1184.5999999999999</v>
      </c>
    </row>
    <row r="4901" spans="1:10" x14ac:dyDescent="0.25">
      <c r="A4901">
        <v>5</v>
      </c>
      <c r="B4901">
        <v>2017</v>
      </c>
      <c r="C4901" t="s">
        <v>40</v>
      </c>
      <c r="D4901" t="s">
        <v>55</v>
      </c>
      <c r="E4901" t="s">
        <v>39</v>
      </c>
      <c r="F4901">
        <v>4</v>
      </c>
      <c r="G4901" t="s">
        <v>45</v>
      </c>
      <c r="H4901" t="s">
        <v>46</v>
      </c>
      <c r="I4901" t="s">
        <v>51</v>
      </c>
      <c r="J4901">
        <v>1050.3</v>
      </c>
    </row>
    <row r="4902" spans="1:10" x14ac:dyDescent="0.25">
      <c r="A4902">
        <v>5</v>
      </c>
      <c r="B4902">
        <v>2017</v>
      </c>
      <c r="C4902" t="s">
        <v>40</v>
      </c>
      <c r="D4902" t="s">
        <v>55</v>
      </c>
      <c r="E4902" t="s">
        <v>39</v>
      </c>
      <c r="F4902">
        <v>5</v>
      </c>
      <c r="G4902" t="s">
        <v>38</v>
      </c>
      <c r="H4902" t="s">
        <v>2</v>
      </c>
      <c r="I4902" t="s">
        <v>51</v>
      </c>
      <c r="J4902">
        <v>796.3</v>
      </c>
    </row>
    <row r="4903" spans="1:10" x14ac:dyDescent="0.25">
      <c r="A4903">
        <v>5</v>
      </c>
      <c r="B4903">
        <v>2017</v>
      </c>
      <c r="C4903" t="s">
        <v>40</v>
      </c>
      <c r="D4903" t="s">
        <v>55</v>
      </c>
      <c r="E4903" t="s">
        <v>39</v>
      </c>
      <c r="F4903">
        <v>6</v>
      </c>
      <c r="G4903" t="s">
        <v>38</v>
      </c>
      <c r="H4903" t="s">
        <v>2</v>
      </c>
      <c r="I4903" t="s">
        <v>51</v>
      </c>
      <c r="J4903">
        <v>802.3</v>
      </c>
    </row>
    <row r="4904" spans="1:10" x14ac:dyDescent="0.25">
      <c r="A4904">
        <v>5</v>
      </c>
      <c r="B4904">
        <v>2017</v>
      </c>
      <c r="C4904" t="s">
        <v>40</v>
      </c>
      <c r="D4904" t="s">
        <v>56</v>
      </c>
      <c r="E4904" t="s">
        <v>39</v>
      </c>
      <c r="F4904">
        <v>1</v>
      </c>
      <c r="G4904" t="s">
        <v>38</v>
      </c>
      <c r="H4904" t="s">
        <v>2</v>
      </c>
      <c r="I4904" t="s">
        <v>51</v>
      </c>
      <c r="J4904">
        <v>595.70000000000005</v>
      </c>
    </row>
    <row r="4905" spans="1:10" x14ac:dyDescent="0.25">
      <c r="A4905">
        <v>5</v>
      </c>
      <c r="B4905">
        <v>2017</v>
      </c>
      <c r="C4905" t="s">
        <v>40</v>
      </c>
      <c r="D4905" t="s">
        <v>56</v>
      </c>
      <c r="E4905" t="s">
        <v>39</v>
      </c>
      <c r="F4905">
        <v>2</v>
      </c>
      <c r="G4905" t="s">
        <v>38</v>
      </c>
      <c r="H4905" t="s">
        <v>2</v>
      </c>
      <c r="I4905" t="s">
        <v>37</v>
      </c>
      <c r="J4905">
        <v>611.20000000000005</v>
      </c>
    </row>
    <row r="4906" spans="1:10" x14ac:dyDescent="0.25">
      <c r="A4906">
        <v>5</v>
      </c>
      <c r="B4906">
        <v>2017</v>
      </c>
      <c r="C4906" t="s">
        <v>40</v>
      </c>
      <c r="D4906" t="s">
        <v>56</v>
      </c>
      <c r="E4906" t="s">
        <v>39</v>
      </c>
      <c r="F4906">
        <v>3</v>
      </c>
      <c r="G4906" t="s">
        <v>45</v>
      </c>
      <c r="H4906" t="s">
        <v>2</v>
      </c>
      <c r="I4906" t="s">
        <v>37</v>
      </c>
      <c r="J4906">
        <v>493.1</v>
      </c>
    </row>
    <row r="4907" spans="1:10" x14ac:dyDescent="0.25">
      <c r="A4907">
        <v>5</v>
      </c>
      <c r="B4907">
        <v>2017</v>
      </c>
      <c r="C4907" t="s">
        <v>40</v>
      </c>
      <c r="D4907" t="s">
        <v>56</v>
      </c>
      <c r="E4907" t="s">
        <v>39</v>
      </c>
      <c r="F4907">
        <v>4</v>
      </c>
      <c r="G4907" t="s">
        <v>38</v>
      </c>
      <c r="H4907" t="s">
        <v>2</v>
      </c>
      <c r="I4907" t="s">
        <v>37</v>
      </c>
      <c r="J4907">
        <v>684</v>
      </c>
    </row>
    <row r="4908" spans="1:10" x14ac:dyDescent="0.25">
      <c r="A4908">
        <v>5</v>
      </c>
      <c r="B4908">
        <v>2017</v>
      </c>
      <c r="C4908" t="s">
        <v>40</v>
      </c>
      <c r="D4908" t="s">
        <v>56</v>
      </c>
      <c r="E4908" t="s">
        <v>39</v>
      </c>
      <c r="F4908">
        <v>5</v>
      </c>
      <c r="G4908" t="s">
        <v>38</v>
      </c>
      <c r="H4908" t="s">
        <v>46</v>
      </c>
      <c r="I4908" t="s">
        <v>51</v>
      </c>
      <c r="J4908">
        <v>887.1</v>
      </c>
    </row>
    <row r="4909" spans="1:10" x14ac:dyDescent="0.25">
      <c r="A4909">
        <v>5</v>
      </c>
      <c r="B4909">
        <v>2017</v>
      </c>
      <c r="C4909" t="s">
        <v>40</v>
      </c>
      <c r="D4909" t="s">
        <v>56</v>
      </c>
      <c r="E4909" t="s">
        <v>39</v>
      </c>
      <c r="F4909">
        <v>6</v>
      </c>
      <c r="G4909" t="s">
        <v>45</v>
      </c>
      <c r="H4909" t="s">
        <v>2</v>
      </c>
      <c r="I4909" t="s">
        <v>37</v>
      </c>
      <c r="J4909">
        <v>473.2</v>
      </c>
    </row>
    <row r="4910" spans="1:10" x14ac:dyDescent="0.25">
      <c r="A4910">
        <v>5</v>
      </c>
      <c r="B4910">
        <v>2018</v>
      </c>
      <c r="C4910" t="s">
        <v>40</v>
      </c>
      <c r="D4910" t="s">
        <v>55</v>
      </c>
      <c r="E4910" t="s">
        <v>39</v>
      </c>
      <c r="F4910">
        <v>1</v>
      </c>
      <c r="G4910" t="s">
        <v>38</v>
      </c>
      <c r="H4910" t="s">
        <v>2</v>
      </c>
      <c r="I4910" t="s">
        <v>51</v>
      </c>
      <c r="J4910">
        <v>615.29999999999995</v>
      </c>
    </row>
    <row r="4911" spans="1:10" x14ac:dyDescent="0.25">
      <c r="A4911">
        <v>5</v>
      </c>
      <c r="B4911">
        <v>2018</v>
      </c>
      <c r="C4911" t="s">
        <v>40</v>
      </c>
      <c r="D4911" t="s">
        <v>55</v>
      </c>
      <c r="E4911" t="s">
        <v>39</v>
      </c>
      <c r="F4911">
        <v>2</v>
      </c>
      <c r="G4911" t="s">
        <v>45</v>
      </c>
      <c r="H4911" t="s">
        <v>46</v>
      </c>
      <c r="I4911" t="s">
        <v>37</v>
      </c>
      <c r="J4911">
        <v>1216.8</v>
      </c>
    </row>
    <row r="4912" spans="1:10" x14ac:dyDescent="0.25">
      <c r="A4912">
        <v>5</v>
      </c>
      <c r="B4912">
        <v>2018</v>
      </c>
      <c r="C4912" t="s">
        <v>40</v>
      </c>
      <c r="D4912" t="s">
        <v>55</v>
      </c>
      <c r="E4912" t="s">
        <v>39</v>
      </c>
      <c r="F4912">
        <v>3</v>
      </c>
      <c r="G4912" t="s">
        <v>38</v>
      </c>
      <c r="H4912" t="s">
        <v>2</v>
      </c>
      <c r="I4912" t="s">
        <v>37</v>
      </c>
      <c r="J4912">
        <v>602</v>
      </c>
    </row>
    <row r="4913" spans="1:10" x14ac:dyDescent="0.25">
      <c r="A4913">
        <v>5</v>
      </c>
      <c r="B4913">
        <v>2018</v>
      </c>
      <c r="C4913" t="s">
        <v>40</v>
      </c>
      <c r="D4913" t="s">
        <v>55</v>
      </c>
      <c r="E4913" t="s">
        <v>39</v>
      </c>
      <c r="F4913">
        <v>4</v>
      </c>
      <c r="G4913" t="s">
        <v>45</v>
      </c>
      <c r="H4913" t="s">
        <v>2</v>
      </c>
      <c r="I4913" t="s">
        <v>37</v>
      </c>
      <c r="J4913">
        <v>509.2</v>
      </c>
    </row>
    <row r="4914" spans="1:10" x14ac:dyDescent="0.25">
      <c r="A4914">
        <v>5</v>
      </c>
      <c r="B4914">
        <v>2018</v>
      </c>
      <c r="C4914" t="s">
        <v>40</v>
      </c>
      <c r="D4914" t="s">
        <v>55</v>
      </c>
      <c r="E4914" t="s">
        <v>39</v>
      </c>
      <c r="F4914">
        <v>5</v>
      </c>
      <c r="G4914" t="s">
        <v>38</v>
      </c>
      <c r="H4914" t="s">
        <v>46</v>
      </c>
      <c r="I4914" t="s">
        <v>51</v>
      </c>
      <c r="J4914">
        <v>998.5</v>
      </c>
    </row>
    <row r="4915" spans="1:10" x14ac:dyDescent="0.25">
      <c r="A4915">
        <v>5</v>
      </c>
      <c r="B4915">
        <v>2018</v>
      </c>
      <c r="C4915" t="s">
        <v>40</v>
      </c>
      <c r="D4915" t="s">
        <v>55</v>
      </c>
      <c r="E4915" t="s">
        <v>39</v>
      </c>
      <c r="F4915">
        <v>6</v>
      </c>
      <c r="G4915" t="s">
        <v>45</v>
      </c>
      <c r="H4915" t="s">
        <v>2</v>
      </c>
      <c r="I4915" t="s">
        <v>37</v>
      </c>
      <c r="J4915">
        <v>488.1</v>
      </c>
    </row>
    <row r="4916" spans="1:10" x14ac:dyDescent="0.25">
      <c r="A4916">
        <v>5</v>
      </c>
      <c r="B4916">
        <v>2018</v>
      </c>
      <c r="C4916" t="s">
        <v>40</v>
      </c>
      <c r="D4916" t="s">
        <v>56</v>
      </c>
      <c r="E4916" t="s">
        <v>39</v>
      </c>
      <c r="F4916">
        <v>1</v>
      </c>
      <c r="G4916" t="s">
        <v>38</v>
      </c>
      <c r="H4916" t="s">
        <v>46</v>
      </c>
      <c r="I4916" t="s">
        <v>51</v>
      </c>
      <c r="J4916">
        <v>1074.2</v>
      </c>
    </row>
    <row r="4917" spans="1:10" x14ac:dyDescent="0.25">
      <c r="A4917">
        <v>5</v>
      </c>
      <c r="B4917">
        <v>2018</v>
      </c>
      <c r="C4917" t="s">
        <v>40</v>
      </c>
      <c r="D4917" t="s">
        <v>56</v>
      </c>
      <c r="E4917" t="s">
        <v>39</v>
      </c>
      <c r="F4917">
        <v>2</v>
      </c>
      <c r="G4917" t="s">
        <v>45</v>
      </c>
      <c r="H4917" t="s">
        <v>46</v>
      </c>
      <c r="I4917" t="s">
        <v>37</v>
      </c>
      <c r="J4917">
        <v>793.7</v>
      </c>
    </row>
    <row r="4918" spans="1:10" x14ac:dyDescent="0.25">
      <c r="A4918">
        <v>5</v>
      </c>
      <c r="B4918">
        <v>2018</v>
      </c>
      <c r="C4918" t="s">
        <v>40</v>
      </c>
      <c r="D4918" t="s">
        <v>56</v>
      </c>
      <c r="E4918" t="s">
        <v>39</v>
      </c>
      <c r="F4918">
        <v>3</v>
      </c>
      <c r="G4918" t="s">
        <v>45</v>
      </c>
      <c r="H4918" t="s">
        <v>2</v>
      </c>
      <c r="I4918" t="s">
        <v>51</v>
      </c>
      <c r="J4918">
        <v>561</v>
      </c>
    </row>
    <row r="4919" spans="1:10" x14ac:dyDescent="0.25">
      <c r="A4919">
        <v>5</v>
      </c>
      <c r="B4919">
        <v>2018</v>
      </c>
      <c r="C4919" t="s">
        <v>40</v>
      </c>
      <c r="D4919" t="s">
        <v>56</v>
      </c>
      <c r="E4919" t="s">
        <v>39</v>
      </c>
      <c r="F4919">
        <v>4</v>
      </c>
      <c r="G4919" t="s">
        <v>45</v>
      </c>
      <c r="H4919" t="s">
        <v>2</v>
      </c>
      <c r="I4919" t="s">
        <v>37</v>
      </c>
      <c r="J4919">
        <v>414</v>
      </c>
    </row>
    <row r="4920" spans="1:10" x14ac:dyDescent="0.25">
      <c r="A4920">
        <v>5</v>
      </c>
      <c r="B4920">
        <v>2018</v>
      </c>
      <c r="C4920" t="s">
        <v>40</v>
      </c>
      <c r="D4920" t="s">
        <v>56</v>
      </c>
      <c r="E4920" t="s">
        <v>39</v>
      </c>
      <c r="F4920">
        <v>5</v>
      </c>
      <c r="G4920" t="s">
        <v>45</v>
      </c>
      <c r="H4920" t="s">
        <v>46</v>
      </c>
      <c r="I4920" t="s">
        <v>37</v>
      </c>
      <c r="J4920">
        <v>724.7</v>
      </c>
    </row>
    <row r="4921" spans="1:10" x14ac:dyDescent="0.25">
      <c r="A4921">
        <v>5</v>
      </c>
      <c r="B4921">
        <v>2018</v>
      </c>
      <c r="C4921" t="s">
        <v>40</v>
      </c>
      <c r="D4921" t="s">
        <v>56</v>
      </c>
      <c r="E4921" t="s">
        <v>39</v>
      </c>
      <c r="F4921">
        <v>6</v>
      </c>
      <c r="G4921" t="s">
        <v>45</v>
      </c>
      <c r="H4921" t="s">
        <v>2</v>
      </c>
      <c r="I4921" t="s">
        <v>37</v>
      </c>
      <c r="J4921">
        <v>541.9</v>
      </c>
    </row>
    <row r="4922" spans="1:10" x14ac:dyDescent="0.25">
      <c r="A4922">
        <v>6</v>
      </c>
      <c r="B4922">
        <v>2017</v>
      </c>
      <c r="C4922" t="s">
        <v>40</v>
      </c>
      <c r="D4922" t="s">
        <v>55</v>
      </c>
      <c r="E4922" t="s">
        <v>39</v>
      </c>
      <c r="F4922">
        <v>1</v>
      </c>
      <c r="G4922" t="s">
        <v>38</v>
      </c>
      <c r="H4922" t="s">
        <v>46</v>
      </c>
      <c r="I4922" t="s">
        <v>37</v>
      </c>
      <c r="J4922">
        <v>1105.0999999999999</v>
      </c>
    </row>
    <row r="4923" spans="1:10" x14ac:dyDescent="0.25">
      <c r="A4923">
        <v>6</v>
      </c>
      <c r="B4923">
        <v>2017</v>
      </c>
      <c r="C4923" t="s">
        <v>40</v>
      </c>
      <c r="D4923" t="s">
        <v>55</v>
      </c>
      <c r="E4923" t="s">
        <v>39</v>
      </c>
      <c r="F4923">
        <v>2</v>
      </c>
      <c r="G4923" t="s">
        <v>45</v>
      </c>
      <c r="H4923" t="s">
        <v>2</v>
      </c>
      <c r="I4923" t="s">
        <v>37</v>
      </c>
      <c r="J4923">
        <v>893.1</v>
      </c>
    </row>
    <row r="4924" spans="1:10" x14ac:dyDescent="0.25">
      <c r="A4924">
        <v>6</v>
      </c>
      <c r="B4924">
        <v>2017</v>
      </c>
      <c r="C4924" t="s">
        <v>40</v>
      </c>
      <c r="D4924" t="s">
        <v>55</v>
      </c>
      <c r="E4924" t="s">
        <v>39</v>
      </c>
      <c r="F4924">
        <v>3</v>
      </c>
      <c r="G4924" t="s">
        <v>45</v>
      </c>
      <c r="H4924" t="s">
        <v>2</v>
      </c>
      <c r="I4924" t="s">
        <v>51</v>
      </c>
      <c r="J4924">
        <v>654.4</v>
      </c>
    </row>
    <row r="4925" spans="1:10" x14ac:dyDescent="0.25">
      <c r="A4925">
        <v>6</v>
      </c>
      <c r="B4925">
        <v>2017</v>
      </c>
      <c r="C4925" t="s">
        <v>40</v>
      </c>
      <c r="D4925" t="s">
        <v>55</v>
      </c>
      <c r="E4925" t="s">
        <v>39</v>
      </c>
      <c r="F4925">
        <v>4</v>
      </c>
      <c r="G4925" t="s">
        <v>45</v>
      </c>
      <c r="H4925" t="s">
        <v>46</v>
      </c>
      <c r="I4925" t="s">
        <v>51</v>
      </c>
      <c r="J4925">
        <v>1256.9000000000001</v>
      </c>
    </row>
    <row r="4926" spans="1:10" x14ac:dyDescent="0.25">
      <c r="A4926">
        <v>6</v>
      </c>
      <c r="B4926">
        <v>2017</v>
      </c>
      <c r="C4926" t="s">
        <v>40</v>
      </c>
      <c r="D4926" t="s">
        <v>55</v>
      </c>
      <c r="E4926" t="s">
        <v>39</v>
      </c>
      <c r="F4926">
        <v>5</v>
      </c>
      <c r="G4926" t="s">
        <v>38</v>
      </c>
      <c r="H4926" t="s">
        <v>2</v>
      </c>
      <c r="I4926" t="s">
        <v>37</v>
      </c>
      <c r="J4926">
        <v>844.8</v>
      </c>
    </row>
    <row r="4927" spans="1:10" x14ac:dyDescent="0.25">
      <c r="A4927">
        <v>6</v>
      </c>
      <c r="B4927">
        <v>2017</v>
      </c>
      <c r="C4927" t="s">
        <v>40</v>
      </c>
      <c r="D4927" t="s">
        <v>55</v>
      </c>
      <c r="E4927" t="s">
        <v>39</v>
      </c>
      <c r="F4927">
        <v>6</v>
      </c>
      <c r="G4927" t="s">
        <v>38</v>
      </c>
      <c r="H4927" t="s">
        <v>46</v>
      </c>
      <c r="I4927" t="s">
        <v>37</v>
      </c>
      <c r="J4927">
        <v>1268.4000000000001</v>
      </c>
    </row>
    <row r="4928" spans="1:10" x14ac:dyDescent="0.25">
      <c r="A4928">
        <v>6</v>
      </c>
      <c r="B4928">
        <v>2017</v>
      </c>
      <c r="C4928" t="s">
        <v>40</v>
      </c>
      <c r="D4928" t="s">
        <v>56</v>
      </c>
      <c r="E4928" t="s">
        <v>39</v>
      </c>
      <c r="F4928">
        <v>1</v>
      </c>
      <c r="G4928" t="s">
        <v>45</v>
      </c>
      <c r="H4928" t="s">
        <v>2</v>
      </c>
      <c r="I4928" t="s">
        <v>37</v>
      </c>
      <c r="J4928">
        <v>643.20000000000005</v>
      </c>
    </row>
    <row r="4929" spans="1:10" x14ac:dyDescent="0.25">
      <c r="A4929">
        <v>6</v>
      </c>
      <c r="B4929">
        <v>2017</v>
      </c>
      <c r="C4929" t="s">
        <v>40</v>
      </c>
      <c r="D4929" t="s">
        <v>56</v>
      </c>
      <c r="E4929" t="s">
        <v>39</v>
      </c>
      <c r="F4929">
        <v>2</v>
      </c>
      <c r="G4929" t="s">
        <v>38</v>
      </c>
      <c r="H4929" t="s">
        <v>46</v>
      </c>
      <c r="I4929" t="s">
        <v>51</v>
      </c>
      <c r="J4929">
        <v>946.5</v>
      </c>
    </row>
    <row r="4930" spans="1:10" x14ac:dyDescent="0.25">
      <c r="A4930">
        <v>6</v>
      </c>
      <c r="B4930">
        <v>2017</v>
      </c>
      <c r="C4930" t="s">
        <v>40</v>
      </c>
      <c r="D4930" t="s">
        <v>56</v>
      </c>
      <c r="E4930" t="s">
        <v>39</v>
      </c>
      <c r="F4930">
        <v>3</v>
      </c>
      <c r="G4930" t="s">
        <v>38</v>
      </c>
      <c r="H4930" t="s">
        <v>46</v>
      </c>
      <c r="I4930" t="s">
        <v>37</v>
      </c>
      <c r="J4930">
        <v>917.6</v>
      </c>
    </row>
    <row r="4931" spans="1:10" x14ac:dyDescent="0.25">
      <c r="A4931">
        <v>6</v>
      </c>
      <c r="B4931">
        <v>2017</v>
      </c>
      <c r="C4931" t="s">
        <v>40</v>
      </c>
      <c r="D4931" t="s">
        <v>56</v>
      </c>
      <c r="E4931" t="s">
        <v>39</v>
      </c>
      <c r="F4931">
        <v>4</v>
      </c>
      <c r="G4931" t="s">
        <v>38</v>
      </c>
      <c r="H4931" t="s">
        <v>46</v>
      </c>
      <c r="I4931" t="s">
        <v>51</v>
      </c>
      <c r="J4931">
        <v>976.9</v>
      </c>
    </row>
    <row r="4932" spans="1:10" x14ac:dyDescent="0.25">
      <c r="A4932">
        <v>6</v>
      </c>
      <c r="B4932">
        <v>2017</v>
      </c>
      <c r="C4932" t="s">
        <v>40</v>
      </c>
      <c r="D4932" t="s">
        <v>56</v>
      </c>
      <c r="E4932" t="s">
        <v>39</v>
      </c>
      <c r="F4932">
        <v>5</v>
      </c>
      <c r="G4932" t="s">
        <v>45</v>
      </c>
      <c r="H4932" t="s">
        <v>2</v>
      </c>
      <c r="I4932" t="s">
        <v>37</v>
      </c>
      <c r="J4932">
        <v>571.6</v>
      </c>
    </row>
    <row r="4933" spans="1:10" x14ac:dyDescent="0.25">
      <c r="A4933">
        <v>6</v>
      </c>
      <c r="B4933">
        <v>2017</v>
      </c>
      <c r="C4933" t="s">
        <v>40</v>
      </c>
      <c r="D4933" t="s">
        <v>56</v>
      </c>
      <c r="E4933" t="s">
        <v>39</v>
      </c>
      <c r="F4933">
        <v>6</v>
      </c>
      <c r="G4933" t="s">
        <v>45</v>
      </c>
      <c r="H4933" t="s">
        <v>46</v>
      </c>
      <c r="I4933" t="s">
        <v>37</v>
      </c>
      <c r="J4933">
        <v>963</v>
      </c>
    </row>
    <row r="4934" spans="1:10" x14ac:dyDescent="0.25">
      <c r="A4934">
        <v>6</v>
      </c>
      <c r="B4934">
        <v>2018</v>
      </c>
      <c r="C4934" t="s">
        <v>40</v>
      </c>
      <c r="D4934" t="s">
        <v>55</v>
      </c>
      <c r="E4934" t="s">
        <v>39</v>
      </c>
      <c r="F4934">
        <v>1</v>
      </c>
      <c r="G4934" t="s">
        <v>45</v>
      </c>
      <c r="H4934" t="s">
        <v>46</v>
      </c>
      <c r="I4934" t="s">
        <v>37</v>
      </c>
      <c r="J4934">
        <v>1074.4000000000001</v>
      </c>
    </row>
    <row r="4935" spans="1:10" x14ac:dyDescent="0.25">
      <c r="A4935">
        <v>6</v>
      </c>
      <c r="B4935">
        <v>2018</v>
      </c>
      <c r="C4935" t="s">
        <v>40</v>
      </c>
      <c r="D4935" t="s">
        <v>55</v>
      </c>
      <c r="E4935" t="s">
        <v>39</v>
      </c>
      <c r="F4935">
        <v>2</v>
      </c>
      <c r="G4935" t="s">
        <v>45</v>
      </c>
      <c r="H4935" t="s">
        <v>46</v>
      </c>
      <c r="I4935" t="s">
        <v>51</v>
      </c>
      <c r="J4935">
        <v>876</v>
      </c>
    </row>
    <row r="4936" spans="1:10" x14ac:dyDescent="0.25">
      <c r="A4936">
        <v>6</v>
      </c>
      <c r="B4936">
        <v>2018</v>
      </c>
      <c r="C4936" t="s">
        <v>40</v>
      </c>
      <c r="D4936" t="s">
        <v>55</v>
      </c>
      <c r="E4936" t="s">
        <v>39</v>
      </c>
      <c r="F4936">
        <v>3</v>
      </c>
      <c r="G4936" t="s">
        <v>38</v>
      </c>
      <c r="H4936" t="s">
        <v>2</v>
      </c>
      <c r="I4936" t="s">
        <v>37</v>
      </c>
      <c r="J4936">
        <v>709.9</v>
      </c>
    </row>
    <row r="4937" spans="1:10" x14ac:dyDescent="0.25">
      <c r="A4937">
        <v>6</v>
      </c>
      <c r="B4937">
        <v>2018</v>
      </c>
      <c r="C4937" t="s">
        <v>40</v>
      </c>
      <c r="D4937" t="s">
        <v>55</v>
      </c>
      <c r="E4937" t="s">
        <v>39</v>
      </c>
      <c r="F4937">
        <v>4</v>
      </c>
      <c r="G4937" t="s">
        <v>38</v>
      </c>
      <c r="H4937" t="s">
        <v>46</v>
      </c>
      <c r="I4937" t="s">
        <v>51</v>
      </c>
      <c r="J4937">
        <v>1097.7</v>
      </c>
    </row>
    <row r="4938" spans="1:10" x14ac:dyDescent="0.25">
      <c r="A4938">
        <v>6</v>
      </c>
      <c r="B4938">
        <v>2018</v>
      </c>
      <c r="C4938" t="s">
        <v>40</v>
      </c>
      <c r="D4938" t="s">
        <v>55</v>
      </c>
      <c r="E4938" t="s">
        <v>39</v>
      </c>
      <c r="F4938">
        <v>5</v>
      </c>
      <c r="G4938" t="s">
        <v>38</v>
      </c>
      <c r="H4938" t="s">
        <v>2</v>
      </c>
      <c r="I4938" t="s">
        <v>51</v>
      </c>
      <c r="J4938">
        <v>632.29999999999995</v>
      </c>
    </row>
    <row r="4939" spans="1:10" x14ac:dyDescent="0.25">
      <c r="A4939">
        <v>6</v>
      </c>
      <c r="B4939">
        <v>2018</v>
      </c>
      <c r="C4939" t="s">
        <v>40</v>
      </c>
      <c r="D4939" t="s">
        <v>55</v>
      </c>
      <c r="E4939" t="s">
        <v>39</v>
      </c>
      <c r="F4939">
        <v>6</v>
      </c>
      <c r="G4939" t="s">
        <v>45</v>
      </c>
      <c r="H4939" t="s">
        <v>2</v>
      </c>
      <c r="I4939" t="s">
        <v>51</v>
      </c>
      <c r="J4939">
        <v>578.79999999999995</v>
      </c>
    </row>
    <row r="4940" spans="1:10" x14ac:dyDescent="0.25">
      <c r="A4940">
        <v>6</v>
      </c>
      <c r="B4940">
        <v>2018</v>
      </c>
      <c r="C4940" t="s">
        <v>40</v>
      </c>
      <c r="D4940" t="s">
        <v>56</v>
      </c>
      <c r="E4940" t="s">
        <v>39</v>
      </c>
      <c r="F4940">
        <v>1</v>
      </c>
      <c r="G4940" t="s">
        <v>38</v>
      </c>
      <c r="H4940" t="s">
        <v>2</v>
      </c>
      <c r="I4940" t="s">
        <v>51</v>
      </c>
      <c r="J4940">
        <v>594.4</v>
      </c>
    </row>
    <row r="4941" spans="1:10" x14ac:dyDescent="0.25">
      <c r="A4941">
        <v>6</v>
      </c>
      <c r="B4941">
        <v>2018</v>
      </c>
      <c r="C4941" t="s">
        <v>40</v>
      </c>
      <c r="D4941" t="s">
        <v>56</v>
      </c>
      <c r="E4941" t="s">
        <v>39</v>
      </c>
      <c r="F4941">
        <v>2</v>
      </c>
      <c r="G4941" t="s">
        <v>45</v>
      </c>
      <c r="H4941" t="s">
        <v>46</v>
      </c>
      <c r="I4941" t="s">
        <v>37</v>
      </c>
      <c r="J4941">
        <v>945.5</v>
      </c>
    </row>
    <row r="4942" spans="1:10" x14ac:dyDescent="0.25">
      <c r="A4942">
        <v>6</v>
      </c>
      <c r="B4942">
        <v>2018</v>
      </c>
      <c r="C4942" t="s">
        <v>40</v>
      </c>
      <c r="D4942" t="s">
        <v>56</v>
      </c>
      <c r="E4942" t="s">
        <v>39</v>
      </c>
      <c r="F4942">
        <v>3</v>
      </c>
      <c r="G4942" t="s">
        <v>38</v>
      </c>
      <c r="H4942" t="s">
        <v>2</v>
      </c>
      <c r="I4942" t="s">
        <v>37</v>
      </c>
      <c r="J4942">
        <v>339.9</v>
      </c>
    </row>
    <row r="4943" spans="1:10" x14ac:dyDescent="0.25">
      <c r="A4943">
        <v>6</v>
      </c>
      <c r="B4943">
        <v>2018</v>
      </c>
      <c r="C4943" t="s">
        <v>40</v>
      </c>
      <c r="D4943" t="s">
        <v>56</v>
      </c>
      <c r="E4943" t="s">
        <v>39</v>
      </c>
      <c r="F4943">
        <v>4</v>
      </c>
      <c r="G4943" t="s">
        <v>38</v>
      </c>
      <c r="H4943" t="s">
        <v>46</v>
      </c>
      <c r="I4943" t="s">
        <v>37</v>
      </c>
      <c r="J4943">
        <v>696.7</v>
      </c>
    </row>
    <row r="4944" spans="1:10" x14ac:dyDescent="0.25">
      <c r="A4944">
        <v>6</v>
      </c>
      <c r="B4944">
        <v>2018</v>
      </c>
      <c r="C4944" t="s">
        <v>40</v>
      </c>
      <c r="D4944" t="s">
        <v>56</v>
      </c>
      <c r="E4944" t="s">
        <v>39</v>
      </c>
      <c r="F4944">
        <v>5</v>
      </c>
      <c r="G4944" t="s">
        <v>38</v>
      </c>
      <c r="H4944" t="s">
        <v>46</v>
      </c>
      <c r="I4944" t="s">
        <v>37</v>
      </c>
      <c r="J4944">
        <v>902.4</v>
      </c>
    </row>
    <row r="4945" spans="1:10" x14ac:dyDescent="0.25">
      <c r="A4945">
        <v>6</v>
      </c>
      <c r="B4945">
        <v>2018</v>
      </c>
      <c r="C4945" t="s">
        <v>40</v>
      </c>
      <c r="D4945" t="s">
        <v>56</v>
      </c>
      <c r="E4945" t="s">
        <v>39</v>
      </c>
      <c r="F4945">
        <v>6</v>
      </c>
      <c r="G4945" t="s">
        <v>38</v>
      </c>
      <c r="H4945" t="s">
        <v>46</v>
      </c>
      <c r="I4945" t="s">
        <v>37</v>
      </c>
      <c r="J4945">
        <v>653.70000000000005</v>
      </c>
    </row>
    <row r="4946" spans="1:10" x14ac:dyDescent="0.25">
      <c r="A4946">
        <v>7</v>
      </c>
      <c r="B4946">
        <v>2017</v>
      </c>
      <c r="C4946" t="s">
        <v>40</v>
      </c>
      <c r="D4946" t="s">
        <v>55</v>
      </c>
      <c r="E4946" t="s">
        <v>39</v>
      </c>
      <c r="F4946">
        <v>1</v>
      </c>
      <c r="G4946" t="s">
        <v>38</v>
      </c>
      <c r="H4946" t="s">
        <v>46</v>
      </c>
      <c r="I4946" t="s">
        <v>51</v>
      </c>
      <c r="J4946">
        <v>1191.8</v>
      </c>
    </row>
    <row r="4947" spans="1:10" x14ac:dyDescent="0.25">
      <c r="A4947">
        <v>7</v>
      </c>
      <c r="B4947">
        <v>2017</v>
      </c>
      <c r="C4947" t="s">
        <v>40</v>
      </c>
      <c r="D4947" t="s">
        <v>55</v>
      </c>
      <c r="E4947" t="s">
        <v>39</v>
      </c>
      <c r="F4947">
        <v>2</v>
      </c>
      <c r="G4947" t="s">
        <v>45</v>
      </c>
      <c r="H4947" t="s">
        <v>46</v>
      </c>
      <c r="I4947" t="s">
        <v>51</v>
      </c>
      <c r="J4947">
        <v>1168.9000000000001</v>
      </c>
    </row>
    <row r="4948" spans="1:10" x14ac:dyDescent="0.25">
      <c r="A4948">
        <v>7</v>
      </c>
      <c r="B4948">
        <v>2017</v>
      </c>
      <c r="C4948" t="s">
        <v>40</v>
      </c>
      <c r="D4948" t="s">
        <v>55</v>
      </c>
      <c r="E4948" t="s">
        <v>39</v>
      </c>
      <c r="F4948">
        <v>3</v>
      </c>
      <c r="G4948" t="s">
        <v>45</v>
      </c>
      <c r="H4948" t="s">
        <v>46</v>
      </c>
      <c r="I4948" t="s">
        <v>51</v>
      </c>
      <c r="J4948">
        <v>1309</v>
      </c>
    </row>
    <row r="4949" spans="1:10" x14ac:dyDescent="0.25">
      <c r="A4949">
        <v>7</v>
      </c>
      <c r="B4949">
        <v>2017</v>
      </c>
      <c r="C4949" t="s">
        <v>40</v>
      </c>
      <c r="D4949" t="s">
        <v>55</v>
      </c>
      <c r="E4949" t="s">
        <v>39</v>
      </c>
      <c r="F4949">
        <v>4</v>
      </c>
      <c r="G4949" t="s">
        <v>38</v>
      </c>
      <c r="H4949" t="s">
        <v>46</v>
      </c>
      <c r="I4949" t="s">
        <v>37</v>
      </c>
      <c r="J4949">
        <v>1375.8</v>
      </c>
    </row>
    <row r="4950" spans="1:10" x14ac:dyDescent="0.25">
      <c r="A4950">
        <v>7</v>
      </c>
      <c r="B4950">
        <v>2017</v>
      </c>
      <c r="C4950" t="s">
        <v>40</v>
      </c>
      <c r="D4950" t="s">
        <v>55</v>
      </c>
      <c r="E4950" t="s">
        <v>39</v>
      </c>
      <c r="F4950">
        <v>5</v>
      </c>
      <c r="G4950" t="s">
        <v>45</v>
      </c>
      <c r="H4950" t="s">
        <v>2</v>
      </c>
      <c r="I4950" t="s">
        <v>37</v>
      </c>
      <c r="J4950">
        <v>719.8</v>
      </c>
    </row>
    <row r="4951" spans="1:10" x14ac:dyDescent="0.25">
      <c r="A4951">
        <v>7</v>
      </c>
      <c r="B4951">
        <v>2017</v>
      </c>
      <c r="C4951" t="s">
        <v>40</v>
      </c>
      <c r="D4951" t="s">
        <v>55</v>
      </c>
      <c r="E4951" t="s">
        <v>39</v>
      </c>
      <c r="F4951">
        <v>6</v>
      </c>
      <c r="G4951" t="s">
        <v>38</v>
      </c>
      <c r="H4951" t="s">
        <v>2</v>
      </c>
      <c r="I4951" t="s">
        <v>37</v>
      </c>
      <c r="J4951">
        <v>778.3</v>
      </c>
    </row>
    <row r="4952" spans="1:10" x14ac:dyDescent="0.25">
      <c r="A4952">
        <v>7</v>
      </c>
      <c r="B4952">
        <v>2017</v>
      </c>
      <c r="C4952" t="s">
        <v>40</v>
      </c>
      <c r="D4952" t="s">
        <v>56</v>
      </c>
      <c r="E4952" t="s">
        <v>39</v>
      </c>
      <c r="F4952">
        <v>1</v>
      </c>
      <c r="G4952" t="s">
        <v>45</v>
      </c>
      <c r="H4952" t="s">
        <v>46</v>
      </c>
      <c r="I4952" t="s">
        <v>37</v>
      </c>
      <c r="J4952">
        <v>1038</v>
      </c>
    </row>
    <row r="4953" spans="1:10" x14ac:dyDescent="0.25">
      <c r="A4953">
        <v>7</v>
      </c>
      <c r="B4953">
        <v>2017</v>
      </c>
      <c r="C4953" t="s">
        <v>40</v>
      </c>
      <c r="D4953" t="s">
        <v>56</v>
      </c>
      <c r="E4953" t="s">
        <v>39</v>
      </c>
      <c r="F4953">
        <v>2</v>
      </c>
      <c r="G4953" t="s">
        <v>38</v>
      </c>
      <c r="H4953" t="s">
        <v>46</v>
      </c>
      <c r="I4953" t="s">
        <v>37</v>
      </c>
      <c r="J4953">
        <v>1008.9</v>
      </c>
    </row>
    <row r="4954" spans="1:10" x14ac:dyDescent="0.25">
      <c r="A4954">
        <v>7</v>
      </c>
      <c r="B4954">
        <v>2017</v>
      </c>
      <c r="C4954" t="s">
        <v>40</v>
      </c>
      <c r="D4954" t="s">
        <v>56</v>
      </c>
      <c r="E4954" t="s">
        <v>39</v>
      </c>
      <c r="F4954">
        <v>3</v>
      </c>
      <c r="G4954" t="s">
        <v>45</v>
      </c>
      <c r="H4954" t="s">
        <v>46</v>
      </c>
      <c r="I4954" t="s">
        <v>37</v>
      </c>
      <c r="J4954">
        <v>1070.3</v>
      </c>
    </row>
    <row r="4955" spans="1:10" x14ac:dyDescent="0.25">
      <c r="A4955">
        <v>7</v>
      </c>
      <c r="B4955">
        <v>2017</v>
      </c>
      <c r="C4955" t="s">
        <v>40</v>
      </c>
      <c r="D4955" t="s">
        <v>56</v>
      </c>
      <c r="E4955" t="s">
        <v>39</v>
      </c>
      <c r="F4955">
        <v>4</v>
      </c>
      <c r="G4955" t="s">
        <v>38</v>
      </c>
      <c r="H4955" t="s">
        <v>46</v>
      </c>
      <c r="I4955" t="s">
        <v>51</v>
      </c>
      <c r="J4955">
        <v>1093.5999999999999</v>
      </c>
    </row>
    <row r="4956" spans="1:10" x14ac:dyDescent="0.25">
      <c r="A4956">
        <v>7</v>
      </c>
      <c r="B4956">
        <v>2017</v>
      </c>
      <c r="C4956" t="s">
        <v>40</v>
      </c>
      <c r="D4956" t="s">
        <v>56</v>
      </c>
      <c r="E4956" t="s">
        <v>39</v>
      </c>
      <c r="F4956">
        <v>5</v>
      </c>
      <c r="G4956" t="s">
        <v>38</v>
      </c>
      <c r="H4956" t="s">
        <v>46</v>
      </c>
      <c r="I4956" t="s">
        <v>51</v>
      </c>
      <c r="J4956">
        <v>861.8</v>
      </c>
    </row>
    <row r="4957" spans="1:10" x14ac:dyDescent="0.25">
      <c r="A4957">
        <v>7</v>
      </c>
      <c r="B4957">
        <v>2017</v>
      </c>
      <c r="C4957" t="s">
        <v>40</v>
      </c>
      <c r="D4957" t="s">
        <v>56</v>
      </c>
      <c r="E4957" t="s">
        <v>39</v>
      </c>
      <c r="F4957">
        <v>6</v>
      </c>
      <c r="G4957" t="s">
        <v>38</v>
      </c>
      <c r="H4957" t="s">
        <v>2</v>
      </c>
      <c r="I4957" t="s">
        <v>51</v>
      </c>
      <c r="J4957">
        <v>824.2</v>
      </c>
    </row>
    <row r="4958" spans="1:10" x14ac:dyDescent="0.25">
      <c r="A4958">
        <v>7</v>
      </c>
      <c r="B4958">
        <v>2018</v>
      </c>
      <c r="C4958" t="s">
        <v>40</v>
      </c>
      <c r="D4958" t="s">
        <v>55</v>
      </c>
      <c r="E4958" t="s">
        <v>39</v>
      </c>
      <c r="F4958">
        <v>1</v>
      </c>
      <c r="G4958" t="s">
        <v>38</v>
      </c>
      <c r="H4958" t="s">
        <v>46</v>
      </c>
      <c r="I4958" t="s">
        <v>51</v>
      </c>
      <c r="J4958">
        <v>1029.0999999999999</v>
      </c>
    </row>
    <row r="4959" spans="1:10" x14ac:dyDescent="0.25">
      <c r="A4959">
        <v>7</v>
      </c>
      <c r="B4959">
        <v>2018</v>
      </c>
      <c r="C4959" t="s">
        <v>40</v>
      </c>
      <c r="D4959" t="s">
        <v>55</v>
      </c>
      <c r="E4959" t="s">
        <v>39</v>
      </c>
      <c r="F4959">
        <v>2</v>
      </c>
      <c r="G4959" t="s">
        <v>45</v>
      </c>
      <c r="H4959" t="s">
        <v>2</v>
      </c>
      <c r="I4959" t="s">
        <v>37</v>
      </c>
      <c r="J4959">
        <v>582</v>
      </c>
    </row>
    <row r="4960" spans="1:10" x14ac:dyDescent="0.25">
      <c r="A4960">
        <v>7</v>
      </c>
      <c r="B4960">
        <v>2018</v>
      </c>
      <c r="C4960" t="s">
        <v>40</v>
      </c>
      <c r="D4960" t="s">
        <v>55</v>
      </c>
      <c r="E4960" t="s">
        <v>39</v>
      </c>
      <c r="F4960">
        <v>3</v>
      </c>
      <c r="G4960" t="s">
        <v>38</v>
      </c>
      <c r="H4960" t="s">
        <v>2</v>
      </c>
      <c r="I4960" t="s">
        <v>51</v>
      </c>
      <c r="J4960">
        <v>546.9</v>
      </c>
    </row>
    <row r="4961" spans="1:10" x14ac:dyDescent="0.25">
      <c r="A4961">
        <v>7</v>
      </c>
      <c r="B4961">
        <v>2018</v>
      </c>
      <c r="C4961" t="s">
        <v>40</v>
      </c>
      <c r="D4961" t="s">
        <v>55</v>
      </c>
      <c r="E4961" t="s">
        <v>39</v>
      </c>
      <c r="F4961">
        <v>4</v>
      </c>
      <c r="G4961" t="s">
        <v>38</v>
      </c>
      <c r="H4961" t="s">
        <v>46</v>
      </c>
      <c r="I4961" t="s">
        <v>51</v>
      </c>
      <c r="J4961">
        <v>1070.0999999999999</v>
      </c>
    </row>
    <row r="4962" spans="1:10" x14ac:dyDescent="0.25">
      <c r="A4962">
        <v>7</v>
      </c>
      <c r="B4962">
        <v>2018</v>
      </c>
      <c r="C4962" t="s">
        <v>40</v>
      </c>
      <c r="D4962" t="s">
        <v>55</v>
      </c>
      <c r="E4962" t="s">
        <v>39</v>
      </c>
      <c r="F4962">
        <v>5</v>
      </c>
      <c r="G4962" t="s">
        <v>38</v>
      </c>
      <c r="H4962" t="s">
        <v>2</v>
      </c>
      <c r="I4962" t="s">
        <v>51</v>
      </c>
      <c r="J4962">
        <v>608</v>
      </c>
    </row>
    <row r="4963" spans="1:10" x14ac:dyDescent="0.25">
      <c r="A4963">
        <v>7</v>
      </c>
      <c r="B4963">
        <v>2018</v>
      </c>
      <c r="C4963" t="s">
        <v>40</v>
      </c>
      <c r="D4963" t="s">
        <v>55</v>
      </c>
      <c r="E4963" t="s">
        <v>39</v>
      </c>
      <c r="F4963">
        <v>6</v>
      </c>
      <c r="G4963" t="s">
        <v>38</v>
      </c>
      <c r="H4963" t="s">
        <v>46</v>
      </c>
      <c r="I4963" t="s">
        <v>37</v>
      </c>
      <c r="J4963">
        <v>944.6</v>
      </c>
    </row>
    <row r="4964" spans="1:10" x14ac:dyDescent="0.25">
      <c r="A4964">
        <v>7</v>
      </c>
      <c r="B4964">
        <v>2018</v>
      </c>
      <c r="C4964" t="s">
        <v>40</v>
      </c>
      <c r="D4964" t="s">
        <v>56</v>
      </c>
      <c r="E4964" t="s">
        <v>39</v>
      </c>
      <c r="F4964">
        <v>1</v>
      </c>
      <c r="G4964" t="s">
        <v>38</v>
      </c>
      <c r="H4964" t="s">
        <v>46</v>
      </c>
      <c r="I4964" t="s">
        <v>51</v>
      </c>
      <c r="J4964">
        <v>843.8</v>
      </c>
    </row>
    <row r="4965" spans="1:10" x14ac:dyDescent="0.25">
      <c r="A4965">
        <v>7</v>
      </c>
      <c r="B4965">
        <v>2018</v>
      </c>
      <c r="C4965" t="s">
        <v>40</v>
      </c>
      <c r="D4965" t="s">
        <v>56</v>
      </c>
      <c r="E4965" t="s">
        <v>39</v>
      </c>
      <c r="F4965">
        <v>2</v>
      </c>
      <c r="G4965" t="s">
        <v>45</v>
      </c>
      <c r="H4965" t="s">
        <v>46</v>
      </c>
      <c r="I4965" t="s">
        <v>37</v>
      </c>
      <c r="J4965">
        <v>809.8</v>
      </c>
    </row>
    <row r="4966" spans="1:10" x14ac:dyDescent="0.25">
      <c r="A4966">
        <v>7</v>
      </c>
      <c r="B4966">
        <v>2018</v>
      </c>
      <c r="C4966" t="s">
        <v>40</v>
      </c>
      <c r="D4966" t="s">
        <v>56</v>
      </c>
      <c r="E4966" t="s">
        <v>39</v>
      </c>
      <c r="F4966">
        <v>3</v>
      </c>
      <c r="G4966" t="s">
        <v>38</v>
      </c>
      <c r="H4966" t="s">
        <v>2</v>
      </c>
      <c r="I4966" t="s">
        <v>51</v>
      </c>
      <c r="J4966">
        <v>403.8</v>
      </c>
    </row>
    <row r="4967" spans="1:10" x14ac:dyDescent="0.25">
      <c r="A4967">
        <v>7</v>
      </c>
      <c r="B4967">
        <v>2018</v>
      </c>
      <c r="C4967" t="s">
        <v>40</v>
      </c>
      <c r="D4967" t="s">
        <v>56</v>
      </c>
      <c r="E4967" t="s">
        <v>39</v>
      </c>
      <c r="F4967">
        <v>4</v>
      </c>
      <c r="G4967" t="s">
        <v>38</v>
      </c>
      <c r="H4967" t="s">
        <v>46</v>
      </c>
      <c r="I4967" t="s">
        <v>37</v>
      </c>
      <c r="J4967">
        <v>859.9</v>
      </c>
    </row>
    <row r="4968" spans="1:10" x14ac:dyDescent="0.25">
      <c r="A4968">
        <v>7</v>
      </c>
      <c r="B4968">
        <v>2018</v>
      </c>
      <c r="C4968" t="s">
        <v>40</v>
      </c>
      <c r="D4968" t="s">
        <v>56</v>
      </c>
      <c r="E4968" t="s">
        <v>39</v>
      </c>
      <c r="F4968">
        <v>5</v>
      </c>
      <c r="G4968" t="s">
        <v>38</v>
      </c>
      <c r="H4968" t="s">
        <v>46</v>
      </c>
      <c r="I4968" t="s">
        <v>51</v>
      </c>
      <c r="J4968">
        <v>894.4</v>
      </c>
    </row>
    <row r="4969" spans="1:10" x14ac:dyDescent="0.25">
      <c r="A4969">
        <v>7</v>
      </c>
      <c r="B4969">
        <v>2018</v>
      </c>
      <c r="C4969" t="s">
        <v>40</v>
      </c>
      <c r="D4969" t="s">
        <v>56</v>
      </c>
      <c r="E4969" t="s">
        <v>39</v>
      </c>
      <c r="F4969">
        <v>6</v>
      </c>
      <c r="G4969" t="s">
        <v>45</v>
      </c>
      <c r="H4969" t="s">
        <v>46</v>
      </c>
      <c r="I4969" t="s">
        <v>37</v>
      </c>
      <c r="J4969">
        <v>739.1</v>
      </c>
    </row>
    <row r="4970" spans="1:10" x14ac:dyDescent="0.25">
      <c r="A4970">
        <v>8</v>
      </c>
      <c r="B4970">
        <v>2017</v>
      </c>
      <c r="C4970" t="s">
        <v>40</v>
      </c>
      <c r="D4970" t="s">
        <v>55</v>
      </c>
      <c r="E4970" t="s">
        <v>39</v>
      </c>
      <c r="F4970">
        <v>1</v>
      </c>
      <c r="G4970" t="s">
        <v>38</v>
      </c>
      <c r="H4970" t="s">
        <v>2</v>
      </c>
      <c r="I4970" t="s">
        <v>37</v>
      </c>
      <c r="J4970">
        <v>890.7</v>
      </c>
    </row>
    <row r="4971" spans="1:10" x14ac:dyDescent="0.25">
      <c r="A4971">
        <v>8</v>
      </c>
      <c r="B4971">
        <v>2017</v>
      </c>
      <c r="C4971" t="s">
        <v>40</v>
      </c>
      <c r="D4971" t="s">
        <v>55</v>
      </c>
      <c r="E4971" t="s">
        <v>39</v>
      </c>
      <c r="F4971">
        <v>2</v>
      </c>
      <c r="G4971" t="s">
        <v>45</v>
      </c>
      <c r="H4971" t="s">
        <v>46</v>
      </c>
      <c r="I4971" t="s">
        <v>51</v>
      </c>
      <c r="J4971">
        <v>1148.2</v>
      </c>
    </row>
    <row r="4972" spans="1:10" x14ac:dyDescent="0.25">
      <c r="A4972">
        <v>8</v>
      </c>
      <c r="B4972">
        <v>2017</v>
      </c>
      <c r="C4972" t="s">
        <v>40</v>
      </c>
      <c r="D4972" t="s">
        <v>55</v>
      </c>
      <c r="E4972" t="s">
        <v>39</v>
      </c>
      <c r="F4972">
        <v>3</v>
      </c>
      <c r="G4972" t="s">
        <v>38</v>
      </c>
      <c r="H4972" t="s">
        <v>2</v>
      </c>
      <c r="I4972" t="s">
        <v>37</v>
      </c>
      <c r="J4972">
        <v>838.7</v>
      </c>
    </row>
    <row r="4973" spans="1:10" x14ac:dyDescent="0.25">
      <c r="A4973">
        <v>8</v>
      </c>
      <c r="B4973">
        <v>2017</v>
      </c>
      <c r="C4973" t="s">
        <v>40</v>
      </c>
      <c r="D4973" t="s">
        <v>55</v>
      </c>
      <c r="E4973" t="s">
        <v>39</v>
      </c>
      <c r="F4973">
        <v>4</v>
      </c>
      <c r="G4973" t="s">
        <v>45</v>
      </c>
      <c r="H4973" t="s">
        <v>46</v>
      </c>
      <c r="I4973" t="s">
        <v>51</v>
      </c>
      <c r="J4973">
        <v>1094.8</v>
      </c>
    </row>
    <row r="4974" spans="1:10" x14ac:dyDescent="0.25">
      <c r="A4974">
        <v>8</v>
      </c>
      <c r="B4974">
        <v>2017</v>
      </c>
      <c r="C4974" t="s">
        <v>40</v>
      </c>
      <c r="D4974" t="s">
        <v>55</v>
      </c>
      <c r="E4974" t="s">
        <v>39</v>
      </c>
      <c r="F4974">
        <v>5</v>
      </c>
      <c r="G4974" t="s">
        <v>38</v>
      </c>
      <c r="H4974" t="s">
        <v>46</v>
      </c>
      <c r="I4974" t="s">
        <v>51</v>
      </c>
      <c r="J4974">
        <v>1359</v>
      </c>
    </row>
    <row r="4975" spans="1:10" x14ac:dyDescent="0.25">
      <c r="A4975">
        <v>8</v>
      </c>
      <c r="B4975">
        <v>2017</v>
      </c>
      <c r="C4975" t="s">
        <v>40</v>
      </c>
      <c r="D4975" t="s">
        <v>55</v>
      </c>
      <c r="E4975" t="s">
        <v>39</v>
      </c>
      <c r="F4975">
        <v>6</v>
      </c>
      <c r="G4975" t="s">
        <v>38</v>
      </c>
      <c r="H4975" t="s">
        <v>46</v>
      </c>
      <c r="I4975" t="s">
        <v>51</v>
      </c>
      <c r="J4975">
        <v>1297.9000000000001</v>
      </c>
    </row>
    <row r="4976" spans="1:10" x14ac:dyDescent="0.25">
      <c r="A4976">
        <v>8</v>
      </c>
      <c r="B4976">
        <v>2017</v>
      </c>
      <c r="C4976" t="s">
        <v>40</v>
      </c>
      <c r="D4976" t="s">
        <v>56</v>
      </c>
      <c r="E4976" t="s">
        <v>39</v>
      </c>
      <c r="F4976">
        <v>1</v>
      </c>
      <c r="G4976" t="s">
        <v>45</v>
      </c>
      <c r="H4976" t="s">
        <v>2</v>
      </c>
      <c r="I4976" t="s">
        <v>51</v>
      </c>
      <c r="J4976">
        <v>538.29999999999995</v>
      </c>
    </row>
    <row r="4977" spans="1:10" x14ac:dyDescent="0.25">
      <c r="A4977">
        <v>8</v>
      </c>
      <c r="B4977">
        <v>2017</v>
      </c>
      <c r="C4977" t="s">
        <v>40</v>
      </c>
      <c r="D4977" t="s">
        <v>56</v>
      </c>
      <c r="E4977" t="s">
        <v>39</v>
      </c>
      <c r="F4977">
        <v>2</v>
      </c>
      <c r="G4977" t="s">
        <v>45</v>
      </c>
      <c r="H4977" t="s">
        <v>2</v>
      </c>
      <c r="I4977" t="s">
        <v>51</v>
      </c>
      <c r="J4977">
        <v>626.9</v>
      </c>
    </row>
    <row r="4978" spans="1:10" x14ac:dyDescent="0.25">
      <c r="A4978">
        <v>8</v>
      </c>
      <c r="B4978">
        <v>2017</v>
      </c>
      <c r="C4978" t="s">
        <v>40</v>
      </c>
      <c r="D4978" t="s">
        <v>56</v>
      </c>
      <c r="E4978" t="s">
        <v>39</v>
      </c>
      <c r="F4978">
        <v>3</v>
      </c>
      <c r="G4978" t="s">
        <v>45</v>
      </c>
      <c r="H4978" t="s">
        <v>2</v>
      </c>
      <c r="I4978" t="s">
        <v>51</v>
      </c>
      <c r="J4978">
        <v>638</v>
      </c>
    </row>
    <row r="4979" spans="1:10" x14ac:dyDescent="0.25">
      <c r="A4979">
        <v>8</v>
      </c>
      <c r="B4979">
        <v>2017</v>
      </c>
      <c r="C4979" t="s">
        <v>40</v>
      </c>
      <c r="D4979" t="s">
        <v>56</v>
      </c>
      <c r="E4979" t="s">
        <v>39</v>
      </c>
      <c r="F4979">
        <v>4</v>
      </c>
      <c r="G4979" t="s">
        <v>38</v>
      </c>
      <c r="H4979" t="s">
        <v>2</v>
      </c>
      <c r="I4979" t="s">
        <v>51</v>
      </c>
      <c r="J4979">
        <v>573.1</v>
      </c>
    </row>
    <row r="4980" spans="1:10" x14ac:dyDescent="0.25">
      <c r="A4980">
        <v>8</v>
      </c>
      <c r="B4980">
        <v>2017</v>
      </c>
      <c r="C4980" t="s">
        <v>40</v>
      </c>
      <c r="D4980" t="s">
        <v>56</v>
      </c>
      <c r="E4980" t="s">
        <v>39</v>
      </c>
      <c r="F4980">
        <v>5</v>
      </c>
      <c r="G4980" t="s">
        <v>38</v>
      </c>
      <c r="H4980" t="s">
        <v>46</v>
      </c>
      <c r="I4980" t="s">
        <v>51</v>
      </c>
      <c r="J4980">
        <v>844</v>
      </c>
    </row>
    <row r="4981" spans="1:10" x14ac:dyDescent="0.25">
      <c r="A4981">
        <v>8</v>
      </c>
      <c r="B4981">
        <v>2017</v>
      </c>
      <c r="C4981" t="s">
        <v>40</v>
      </c>
      <c r="D4981" t="s">
        <v>56</v>
      </c>
      <c r="E4981" t="s">
        <v>39</v>
      </c>
      <c r="F4981">
        <v>6</v>
      </c>
      <c r="G4981" t="s">
        <v>45</v>
      </c>
      <c r="H4981" t="s">
        <v>46</v>
      </c>
      <c r="I4981" t="s">
        <v>37</v>
      </c>
      <c r="J4981">
        <v>959</v>
      </c>
    </row>
    <row r="4982" spans="1:10" x14ac:dyDescent="0.25">
      <c r="A4982">
        <v>8</v>
      </c>
      <c r="B4982">
        <v>2018</v>
      </c>
      <c r="C4982" t="s">
        <v>40</v>
      </c>
      <c r="D4982" t="s">
        <v>55</v>
      </c>
      <c r="E4982" t="s">
        <v>39</v>
      </c>
      <c r="F4982">
        <v>1</v>
      </c>
      <c r="G4982" t="s">
        <v>45</v>
      </c>
      <c r="H4982" t="s">
        <v>2</v>
      </c>
      <c r="I4982" t="s">
        <v>37</v>
      </c>
      <c r="J4982">
        <v>749.9</v>
      </c>
    </row>
    <row r="4983" spans="1:10" x14ac:dyDescent="0.25">
      <c r="A4983">
        <v>8</v>
      </c>
      <c r="B4983">
        <v>2018</v>
      </c>
      <c r="C4983" t="s">
        <v>40</v>
      </c>
      <c r="D4983" t="s">
        <v>55</v>
      </c>
      <c r="E4983" t="s">
        <v>39</v>
      </c>
      <c r="F4983">
        <v>2</v>
      </c>
      <c r="G4983" t="s">
        <v>45</v>
      </c>
      <c r="H4983" t="s">
        <v>2</v>
      </c>
      <c r="I4983" t="s">
        <v>51</v>
      </c>
      <c r="J4983">
        <v>545.20000000000005</v>
      </c>
    </row>
    <row r="4984" spans="1:10" x14ac:dyDescent="0.25">
      <c r="A4984">
        <v>8</v>
      </c>
      <c r="B4984">
        <v>2018</v>
      </c>
      <c r="C4984" t="s">
        <v>40</v>
      </c>
      <c r="D4984" t="s">
        <v>55</v>
      </c>
      <c r="E4984" t="s">
        <v>39</v>
      </c>
      <c r="F4984">
        <v>3</v>
      </c>
      <c r="G4984" t="s">
        <v>45</v>
      </c>
      <c r="H4984" t="s">
        <v>46</v>
      </c>
      <c r="I4984" t="s">
        <v>51</v>
      </c>
      <c r="J4984">
        <v>1039.0999999999999</v>
      </c>
    </row>
    <row r="4985" spans="1:10" x14ac:dyDescent="0.25">
      <c r="A4985">
        <v>8</v>
      </c>
      <c r="B4985">
        <v>2018</v>
      </c>
      <c r="C4985" t="s">
        <v>40</v>
      </c>
      <c r="D4985" t="s">
        <v>55</v>
      </c>
      <c r="E4985" t="s">
        <v>39</v>
      </c>
      <c r="F4985">
        <v>4</v>
      </c>
      <c r="G4985" t="s">
        <v>45</v>
      </c>
      <c r="H4985" t="s">
        <v>46</v>
      </c>
      <c r="I4985" t="s">
        <v>37</v>
      </c>
      <c r="J4985">
        <v>945.6</v>
      </c>
    </row>
    <row r="4986" spans="1:10" x14ac:dyDescent="0.25">
      <c r="A4986">
        <v>8</v>
      </c>
      <c r="B4986">
        <v>2018</v>
      </c>
      <c r="C4986" t="s">
        <v>40</v>
      </c>
      <c r="D4986" t="s">
        <v>55</v>
      </c>
      <c r="E4986" t="s">
        <v>39</v>
      </c>
      <c r="F4986">
        <v>5</v>
      </c>
      <c r="G4986" t="s">
        <v>38</v>
      </c>
      <c r="H4986" t="s">
        <v>2</v>
      </c>
      <c r="I4986" t="s">
        <v>51</v>
      </c>
      <c r="J4986">
        <v>438.8</v>
      </c>
    </row>
    <row r="4987" spans="1:10" x14ac:dyDescent="0.25">
      <c r="A4987">
        <v>8</v>
      </c>
      <c r="B4987">
        <v>2018</v>
      </c>
      <c r="C4987" t="s">
        <v>40</v>
      </c>
      <c r="D4987" t="s">
        <v>55</v>
      </c>
      <c r="E4987" t="s">
        <v>39</v>
      </c>
      <c r="F4987">
        <v>6</v>
      </c>
      <c r="G4987" t="s">
        <v>45</v>
      </c>
      <c r="H4987" t="s">
        <v>46</v>
      </c>
      <c r="I4987" t="s">
        <v>37</v>
      </c>
      <c r="J4987">
        <v>869.7</v>
      </c>
    </row>
    <row r="4988" spans="1:10" x14ac:dyDescent="0.25">
      <c r="A4988">
        <v>8</v>
      </c>
      <c r="B4988">
        <v>2018</v>
      </c>
      <c r="C4988" t="s">
        <v>40</v>
      </c>
      <c r="D4988" t="s">
        <v>56</v>
      </c>
      <c r="E4988" t="s">
        <v>39</v>
      </c>
      <c r="F4988">
        <v>1</v>
      </c>
      <c r="G4988" t="s">
        <v>45</v>
      </c>
      <c r="H4988" t="s">
        <v>46</v>
      </c>
      <c r="I4988" t="s">
        <v>51</v>
      </c>
      <c r="J4988">
        <v>944.8</v>
      </c>
    </row>
    <row r="4989" spans="1:10" x14ac:dyDescent="0.25">
      <c r="A4989">
        <v>8</v>
      </c>
      <c r="B4989">
        <v>2018</v>
      </c>
      <c r="C4989" t="s">
        <v>40</v>
      </c>
      <c r="D4989" t="s">
        <v>56</v>
      </c>
      <c r="E4989" t="s">
        <v>39</v>
      </c>
      <c r="F4989">
        <v>2</v>
      </c>
      <c r="G4989" t="s">
        <v>38</v>
      </c>
      <c r="H4989" t="s">
        <v>46</v>
      </c>
      <c r="I4989" t="s">
        <v>51</v>
      </c>
      <c r="J4989">
        <v>839.6</v>
      </c>
    </row>
    <row r="4990" spans="1:10" x14ac:dyDescent="0.25">
      <c r="A4990">
        <v>8</v>
      </c>
      <c r="B4990">
        <v>2018</v>
      </c>
      <c r="C4990" t="s">
        <v>40</v>
      </c>
      <c r="D4990" t="s">
        <v>56</v>
      </c>
      <c r="E4990" t="s">
        <v>39</v>
      </c>
      <c r="F4990">
        <v>3</v>
      </c>
      <c r="G4990" t="s">
        <v>38</v>
      </c>
      <c r="H4990" t="s">
        <v>2</v>
      </c>
      <c r="I4990" t="s">
        <v>51</v>
      </c>
      <c r="J4990">
        <v>403.3</v>
      </c>
    </row>
    <row r="4991" spans="1:10" x14ac:dyDescent="0.25">
      <c r="A4991">
        <v>8</v>
      </c>
      <c r="B4991">
        <v>2018</v>
      </c>
      <c r="C4991" t="s">
        <v>40</v>
      </c>
      <c r="D4991" t="s">
        <v>56</v>
      </c>
      <c r="E4991" t="s">
        <v>39</v>
      </c>
      <c r="F4991">
        <v>4</v>
      </c>
      <c r="G4991" t="s">
        <v>45</v>
      </c>
      <c r="H4991" t="s">
        <v>2</v>
      </c>
      <c r="I4991" t="s">
        <v>51</v>
      </c>
      <c r="J4991">
        <v>431.5</v>
      </c>
    </row>
    <row r="4992" spans="1:10" x14ac:dyDescent="0.25">
      <c r="A4992">
        <v>8</v>
      </c>
      <c r="B4992">
        <v>2018</v>
      </c>
      <c r="C4992" t="s">
        <v>40</v>
      </c>
      <c r="D4992" t="s">
        <v>56</v>
      </c>
      <c r="E4992" t="s">
        <v>39</v>
      </c>
      <c r="F4992">
        <v>5</v>
      </c>
      <c r="G4992" t="s">
        <v>38</v>
      </c>
      <c r="H4992" t="s">
        <v>46</v>
      </c>
      <c r="I4992" t="s">
        <v>51</v>
      </c>
      <c r="J4992">
        <v>567</v>
      </c>
    </row>
    <row r="4993" spans="1:10" x14ac:dyDescent="0.25">
      <c r="A4993">
        <v>8</v>
      </c>
      <c r="B4993">
        <v>2018</v>
      </c>
      <c r="C4993" t="s">
        <v>40</v>
      </c>
      <c r="D4993" t="s">
        <v>56</v>
      </c>
      <c r="E4993" t="s">
        <v>39</v>
      </c>
      <c r="F4993">
        <v>6</v>
      </c>
      <c r="G4993" t="s">
        <v>38</v>
      </c>
      <c r="H4993" t="s">
        <v>2</v>
      </c>
      <c r="I4993" t="s">
        <v>51</v>
      </c>
      <c r="J4993">
        <v>510.2</v>
      </c>
    </row>
    <row r="4994" spans="1:10" x14ac:dyDescent="0.25">
      <c r="A4994">
        <v>9</v>
      </c>
      <c r="B4994">
        <v>2017</v>
      </c>
      <c r="C4994" t="s">
        <v>40</v>
      </c>
      <c r="D4994" t="s">
        <v>55</v>
      </c>
      <c r="E4994" t="s">
        <v>39</v>
      </c>
      <c r="F4994">
        <v>1</v>
      </c>
      <c r="G4994" t="s">
        <v>38</v>
      </c>
      <c r="H4994" t="s">
        <v>46</v>
      </c>
      <c r="I4994" t="s">
        <v>51</v>
      </c>
      <c r="J4994">
        <v>1049.0999999999999</v>
      </c>
    </row>
    <row r="4995" spans="1:10" x14ac:dyDescent="0.25">
      <c r="A4995">
        <v>9</v>
      </c>
      <c r="B4995">
        <v>2017</v>
      </c>
      <c r="C4995" t="s">
        <v>40</v>
      </c>
      <c r="D4995" t="s">
        <v>55</v>
      </c>
      <c r="E4995" t="s">
        <v>39</v>
      </c>
      <c r="F4995">
        <v>2</v>
      </c>
      <c r="G4995" t="s">
        <v>38</v>
      </c>
      <c r="H4995" t="s">
        <v>46</v>
      </c>
      <c r="I4995" t="s">
        <v>51</v>
      </c>
      <c r="J4995">
        <v>1355.8</v>
      </c>
    </row>
    <row r="4996" spans="1:10" x14ac:dyDescent="0.25">
      <c r="A4996">
        <v>9</v>
      </c>
      <c r="B4996">
        <v>2017</v>
      </c>
      <c r="C4996" t="s">
        <v>40</v>
      </c>
      <c r="D4996" t="s">
        <v>55</v>
      </c>
      <c r="E4996" t="s">
        <v>39</v>
      </c>
      <c r="F4996">
        <v>3</v>
      </c>
      <c r="G4996" t="s">
        <v>38</v>
      </c>
      <c r="H4996" t="s">
        <v>46</v>
      </c>
      <c r="I4996" t="s">
        <v>51</v>
      </c>
      <c r="J4996">
        <v>1142.4000000000001</v>
      </c>
    </row>
    <row r="4997" spans="1:10" x14ac:dyDescent="0.25">
      <c r="A4997">
        <v>9</v>
      </c>
      <c r="B4997">
        <v>2017</v>
      </c>
      <c r="C4997" t="s">
        <v>40</v>
      </c>
      <c r="D4997" t="s">
        <v>55</v>
      </c>
      <c r="E4997" t="s">
        <v>39</v>
      </c>
      <c r="F4997">
        <v>4</v>
      </c>
      <c r="G4997" t="s">
        <v>38</v>
      </c>
      <c r="H4997" t="s">
        <v>2</v>
      </c>
      <c r="I4997" t="s">
        <v>51</v>
      </c>
      <c r="J4997">
        <v>829.7</v>
      </c>
    </row>
    <row r="4998" spans="1:10" x14ac:dyDescent="0.25">
      <c r="A4998">
        <v>9</v>
      </c>
      <c r="B4998">
        <v>2017</v>
      </c>
      <c r="C4998" t="s">
        <v>40</v>
      </c>
      <c r="D4998" t="s">
        <v>55</v>
      </c>
      <c r="E4998" t="s">
        <v>39</v>
      </c>
      <c r="F4998">
        <v>5</v>
      </c>
      <c r="G4998" t="s">
        <v>45</v>
      </c>
      <c r="H4998" t="s">
        <v>2</v>
      </c>
      <c r="I4998" t="s">
        <v>51</v>
      </c>
      <c r="J4998">
        <v>856.9</v>
      </c>
    </row>
    <row r="4999" spans="1:10" x14ac:dyDescent="0.25">
      <c r="A4999">
        <v>9</v>
      </c>
      <c r="B4999">
        <v>2017</v>
      </c>
      <c r="C4999" t="s">
        <v>40</v>
      </c>
      <c r="D4999" t="s">
        <v>55</v>
      </c>
      <c r="E4999" t="s">
        <v>39</v>
      </c>
      <c r="F4999">
        <v>6</v>
      </c>
      <c r="G4999" t="s">
        <v>38</v>
      </c>
      <c r="H4999" t="s">
        <v>2</v>
      </c>
      <c r="I4999" t="s">
        <v>37</v>
      </c>
      <c r="J4999">
        <v>764.9</v>
      </c>
    </row>
    <row r="5000" spans="1:10" x14ac:dyDescent="0.25">
      <c r="A5000">
        <v>9</v>
      </c>
      <c r="B5000">
        <v>2017</v>
      </c>
      <c r="C5000" t="s">
        <v>40</v>
      </c>
      <c r="D5000" t="s">
        <v>56</v>
      </c>
      <c r="E5000" t="s">
        <v>39</v>
      </c>
      <c r="F5000">
        <v>1</v>
      </c>
      <c r="G5000" t="s">
        <v>38</v>
      </c>
      <c r="H5000" t="s">
        <v>2</v>
      </c>
      <c r="I5000" t="s">
        <v>37</v>
      </c>
      <c r="J5000">
        <v>567.5</v>
      </c>
    </row>
    <row r="5001" spans="1:10" x14ac:dyDescent="0.25">
      <c r="A5001">
        <v>9</v>
      </c>
      <c r="B5001">
        <v>2017</v>
      </c>
      <c r="C5001" t="s">
        <v>40</v>
      </c>
      <c r="D5001" t="s">
        <v>56</v>
      </c>
      <c r="E5001" t="s">
        <v>39</v>
      </c>
      <c r="F5001">
        <v>2</v>
      </c>
      <c r="G5001" t="s">
        <v>38</v>
      </c>
      <c r="H5001" t="s">
        <v>46</v>
      </c>
      <c r="I5001" t="s">
        <v>51</v>
      </c>
      <c r="J5001">
        <v>1104.3</v>
      </c>
    </row>
    <row r="5002" spans="1:10" x14ac:dyDescent="0.25">
      <c r="A5002">
        <v>9</v>
      </c>
      <c r="B5002">
        <v>2017</v>
      </c>
      <c r="C5002" t="s">
        <v>40</v>
      </c>
      <c r="D5002" t="s">
        <v>56</v>
      </c>
      <c r="E5002" t="s">
        <v>39</v>
      </c>
      <c r="F5002">
        <v>3</v>
      </c>
      <c r="G5002" t="s">
        <v>38</v>
      </c>
      <c r="H5002" t="s">
        <v>2</v>
      </c>
      <c r="I5002" t="s">
        <v>37</v>
      </c>
      <c r="J5002">
        <v>657.1</v>
      </c>
    </row>
    <row r="5003" spans="1:10" x14ac:dyDescent="0.25">
      <c r="A5003">
        <v>9</v>
      </c>
      <c r="B5003">
        <v>2017</v>
      </c>
      <c r="C5003" t="s">
        <v>40</v>
      </c>
      <c r="D5003" t="s">
        <v>56</v>
      </c>
      <c r="E5003" t="s">
        <v>39</v>
      </c>
      <c r="F5003">
        <v>4</v>
      </c>
      <c r="G5003" t="s">
        <v>45</v>
      </c>
      <c r="H5003" t="s">
        <v>46</v>
      </c>
      <c r="I5003" t="s">
        <v>37</v>
      </c>
      <c r="J5003">
        <v>989.4</v>
      </c>
    </row>
    <row r="5004" spans="1:10" x14ac:dyDescent="0.25">
      <c r="A5004">
        <v>9</v>
      </c>
      <c r="B5004">
        <v>2017</v>
      </c>
      <c r="C5004" t="s">
        <v>40</v>
      </c>
      <c r="D5004" t="s">
        <v>56</v>
      </c>
      <c r="E5004" t="s">
        <v>39</v>
      </c>
      <c r="F5004">
        <v>5</v>
      </c>
      <c r="G5004" t="s">
        <v>38</v>
      </c>
      <c r="H5004" t="s">
        <v>2</v>
      </c>
      <c r="I5004" t="s">
        <v>51</v>
      </c>
      <c r="J5004">
        <v>500.4</v>
      </c>
    </row>
    <row r="5005" spans="1:10" x14ac:dyDescent="0.25">
      <c r="A5005">
        <v>9</v>
      </c>
      <c r="B5005">
        <v>2017</v>
      </c>
      <c r="C5005" t="s">
        <v>40</v>
      </c>
      <c r="D5005" t="s">
        <v>56</v>
      </c>
      <c r="E5005" t="s">
        <v>39</v>
      </c>
      <c r="F5005">
        <v>6</v>
      </c>
      <c r="G5005" t="s">
        <v>45</v>
      </c>
      <c r="H5005" t="s">
        <v>46</v>
      </c>
      <c r="I5005" t="s">
        <v>51</v>
      </c>
      <c r="J5005">
        <v>1070.7</v>
      </c>
    </row>
    <row r="5006" spans="1:10" x14ac:dyDescent="0.25">
      <c r="A5006">
        <v>9</v>
      </c>
      <c r="B5006">
        <v>2018</v>
      </c>
      <c r="C5006" t="s">
        <v>40</v>
      </c>
      <c r="D5006" t="s">
        <v>55</v>
      </c>
      <c r="E5006" t="s">
        <v>39</v>
      </c>
      <c r="F5006">
        <v>1</v>
      </c>
      <c r="G5006" t="s">
        <v>45</v>
      </c>
      <c r="H5006" t="s">
        <v>46</v>
      </c>
      <c r="I5006" t="s">
        <v>37</v>
      </c>
      <c r="J5006">
        <v>1018</v>
      </c>
    </row>
    <row r="5007" spans="1:10" x14ac:dyDescent="0.25">
      <c r="A5007">
        <v>9</v>
      </c>
      <c r="B5007">
        <v>2018</v>
      </c>
      <c r="C5007" t="s">
        <v>40</v>
      </c>
      <c r="D5007" t="s">
        <v>55</v>
      </c>
      <c r="E5007" t="s">
        <v>39</v>
      </c>
      <c r="F5007">
        <v>2</v>
      </c>
      <c r="G5007" t="s">
        <v>38</v>
      </c>
      <c r="H5007" t="s">
        <v>46</v>
      </c>
      <c r="I5007" t="s">
        <v>51</v>
      </c>
      <c r="J5007">
        <v>826.1</v>
      </c>
    </row>
    <row r="5008" spans="1:10" x14ac:dyDescent="0.25">
      <c r="A5008">
        <v>9</v>
      </c>
      <c r="B5008">
        <v>2018</v>
      </c>
      <c r="C5008" t="s">
        <v>40</v>
      </c>
      <c r="D5008" t="s">
        <v>55</v>
      </c>
      <c r="E5008" t="s">
        <v>39</v>
      </c>
      <c r="F5008">
        <v>3</v>
      </c>
      <c r="G5008" t="s">
        <v>45</v>
      </c>
      <c r="H5008" t="s">
        <v>46</v>
      </c>
      <c r="I5008" t="s">
        <v>51</v>
      </c>
      <c r="J5008">
        <v>1074.5</v>
      </c>
    </row>
    <row r="5009" spans="1:10" x14ac:dyDescent="0.25">
      <c r="A5009">
        <v>9</v>
      </c>
      <c r="B5009">
        <v>2018</v>
      </c>
      <c r="C5009" t="s">
        <v>40</v>
      </c>
      <c r="D5009" t="s">
        <v>55</v>
      </c>
      <c r="E5009" t="s">
        <v>39</v>
      </c>
      <c r="F5009">
        <v>4</v>
      </c>
      <c r="G5009" t="s">
        <v>45</v>
      </c>
      <c r="H5009" t="s">
        <v>46</v>
      </c>
      <c r="I5009" t="s">
        <v>51</v>
      </c>
      <c r="J5009">
        <v>1078.8</v>
      </c>
    </row>
    <row r="5010" spans="1:10" x14ac:dyDescent="0.25">
      <c r="A5010">
        <v>9</v>
      </c>
      <c r="B5010">
        <v>2018</v>
      </c>
      <c r="C5010" t="s">
        <v>40</v>
      </c>
      <c r="D5010" t="s">
        <v>55</v>
      </c>
      <c r="E5010" t="s">
        <v>39</v>
      </c>
      <c r="F5010">
        <v>5</v>
      </c>
      <c r="G5010" t="s">
        <v>38</v>
      </c>
      <c r="H5010" t="s">
        <v>46</v>
      </c>
      <c r="I5010" t="s">
        <v>37</v>
      </c>
      <c r="J5010">
        <v>819.2</v>
      </c>
    </row>
    <row r="5011" spans="1:10" x14ac:dyDescent="0.25">
      <c r="A5011">
        <v>9</v>
      </c>
      <c r="B5011">
        <v>2018</v>
      </c>
      <c r="C5011" t="s">
        <v>40</v>
      </c>
      <c r="D5011" t="s">
        <v>55</v>
      </c>
      <c r="E5011" t="s">
        <v>39</v>
      </c>
      <c r="F5011">
        <v>6</v>
      </c>
      <c r="G5011" t="s">
        <v>45</v>
      </c>
      <c r="H5011" t="s">
        <v>46</v>
      </c>
      <c r="I5011" t="s">
        <v>51</v>
      </c>
      <c r="J5011">
        <v>908.2</v>
      </c>
    </row>
    <row r="5012" spans="1:10" x14ac:dyDescent="0.25">
      <c r="A5012">
        <v>9</v>
      </c>
      <c r="B5012">
        <v>2018</v>
      </c>
      <c r="C5012" t="s">
        <v>40</v>
      </c>
      <c r="D5012" t="s">
        <v>56</v>
      </c>
      <c r="E5012" t="s">
        <v>39</v>
      </c>
      <c r="F5012">
        <v>1</v>
      </c>
      <c r="G5012" t="s">
        <v>45</v>
      </c>
      <c r="H5012" t="s">
        <v>2</v>
      </c>
      <c r="I5012" t="s">
        <v>37</v>
      </c>
      <c r="J5012">
        <v>422.4</v>
      </c>
    </row>
    <row r="5013" spans="1:10" x14ac:dyDescent="0.25">
      <c r="A5013">
        <v>9</v>
      </c>
      <c r="B5013">
        <v>2018</v>
      </c>
      <c r="C5013" t="s">
        <v>40</v>
      </c>
      <c r="D5013" t="s">
        <v>56</v>
      </c>
      <c r="E5013" t="s">
        <v>39</v>
      </c>
      <c r="F5013">
        <v>2</v>
      </c>
      <c r="G5013" t="s">
        <v>38</v>
      </c>
      <c r="H5013" t="s">
        <v>46</v>
      </c>
      <c r="I5013" t="s">
        <v>37</v>
      </c>
      <c r="J5013">
        <v>829.5</v>
      </c>
    </row>
    <row r="5014" spans="1:10" x14ac:dyDescent="0.25">
      <c r="A5014">
        <v>9</v>
      </c>
      <c r="B5014">
        <v>2018</v>
      </c>
      <c r="C5014" t="s">
        <v>40</v>
      </c>
      <c r="D5014" t="s">
        <v>56</v>
      </c>
      <c r="E5014" t="s">
        <v>39</v>
      </c>
      <c r="F5014">
        <v>3</v>
      </c>
      <c r="G5014" t="s">
        <v>38</v>
      </c>
      <c r="H5014" t="s">
        <v>2</v>
      </c>
      <c r="I5014" t="s">
        <v>51</v>
      </c>
      <c r="J5014">
        <v>278.39999999999998</v>
      </c>
    </row>
    <row r="5015" spans="1:10" x14ac:dyDescent="0.25">
      <c r="A5015">
        <v>9</v>
      </c>
      <c r="B5015">
        <v>2018</v>
      </c>
      <c r="C5015" t="s">
        <v>40</v>
      </c>
      <c r="D5015" t="s">
        <v>56</v>
      </c>
      <c r="E5015" t="s">
        <v>39</v>
      </c>
      <c r="F5015">
        <v>4</v>
      </c>
      <c r="G5015" t="s">
        <v>38</v>
      </c>
      <c r="H5015" t="s">
        <v>2</v>
      </c>
      <c r="I5015" t="s">
        <v>37</v>
      </c>
      <c r="J5015">
        <v>311.89999999999998</v>
      </c>
    </row>
    <row r="5016" spans="1:10" x14ac:dyDescent="0.25">
      <c r="A5016">
        <v>9</v>
      </c>
      <c r="B5016">
        <v>2018</v>
      </c>
      <c r="C5016" t="s">
        <v>40</v>
      </c>
      <c r="D5016" t="s">
        <v>56</v>
      </c>
      <c r="E5016" t="s">
        <v>39</v>
      </c>
      <c r="F5016">
        <v>5</v>
      </c>
      <c r="G5016" t="s">
        <v>38</v>
      </c>
      <c r="H5016" t="s">
        <v>46</v>
      </c>
      <c r="I5016" t="s">
        <v>51</v>
      </c>
      <c r="J5016">
        <v>728.9</v>
      </c>
    </row>
    <row r="5017" spans="1:10" x14ac:dyDescent="0.25">
      <c r="A5017">
        <v>9</v>
      </c>
      <c r="B5017">
        <v>2018</v>
      </c>
      <c r="C5017" t="s">
        <v>40</v>
      </c>
      <c r="D5017" t="s">
        <v>56</v>
      </c>
      <c r="E5017" t="s">
        <v>39</v>
      </c>
      <c r="F5017">
        <v>6</v>
      </c>
      <c r="G5017" t="s">
        <v>45</v>
      </c>
      <c r="H5017" t="s">
        <v>46</v>
      </c>
      <c r="I5017" t="s">
        <v>51</v>
      </c>
      <c r="J5017">
        <v>714.3</v>
      </c>
    </row>
    <row r="5018" spans="1:10" x14ac:dyDescent="0.25">
      <c r="A5018">
        <v>10</v>
      </c>
      <c r="B5018">
        <v>2017</v>
      </c>
      <c r="C5018" t="s">
        <v>40</v>
      </c>
      <c r="D5018" t="s">
        <v>55</v>
      </c>
      <c r="E5018" t="s">
        <v>39</v>
      </c>
      <c r="F5018">
        <v>1</v>
      </c>
      <c r="G5018" t="s">
        <v>38</v>
      </c>
      <c r="H5018" t="s">
        <v>2</v>
      </c>
      <c r="I5018" t="s">
        <v>51</v>
      </c>
      <c r="J5018">
        <v>640.29999999999995</v>
      </c>
    </row>
    <row r="5019" spans="1:10" x14ac:dyDescent="0.25">
      <c r="A5019">
        <v>10</v>
      </c>
      <c r="B5019">
        <v>2017</v>
      </c>
      <c r="C5019" t="s">
        <v>40</v>
      </c>
      <c r="D5019" t="s">
        <v>55</v>
      </c>
      <c r="E5019" t="s">
        <v>39</v>
      </c>
      <c r="F5019">
        <v>2</v>
      </c>
      <c r="G5019" t="s">
        <v>45</v>
      </c>
      <c r="H5019" t="s">
        <v>2</v>
      </c>
      <c r="I5019" t="s">
        <v>37</v>
      </c>
      <c r="J5019">
        <v>834.9</v>
      </c>
    </row>
    <row r="5020" spans="1:10" x14ac:dyDescent="0.25">
      <c r="A5020">
        <v>10</v>
      </c>
      <c r="B5020">
        <v>2017</v>
      </c>
      <c r="C5020" t="s">
        <v>40</v>
      </c>
      <c r="D5020" t="s">
        <v>55</v>
      </c>
      <c r="E5020" t="s">
        <v>39</v>
      </c>
      <c r="F5020">
        <v>3</v>
      </c>
      <c r="G5020" t="s">
        <v>45</v>
      </c>
      <c r="H5020" t="s">
        <v>46</v>
      </c>
      <c r="I5020" t="s">
        <v>37</v>
      </c>
      <c r="J5020">
        <v>1225.5999999999999</v>
      </c>
    </row>
    <row r="5021" spans="1:10" x14ac:dyDescent="0.25">
      <c r="A5021">
        <v>10</v>
      </c>
      <c r="B5021">
        <v>2017</v>
      </c>
      <c r="C5021" t="s">
        <v>40</v>
      </c>
      <c r="D5021" t="s">
        <v>55</v>
      </c>
      <c r="E5021" t="s">
        <v>39</v>
      </c>
      <c r="F5021">
        <v>4</v>
      </c>
      <c r="G5021" t="s">
        <v>38</v>
      </c>
      <c r="H5021" t="s">
        <v>46</v>
      </c>
      <c r="I5021" t="s">
        <v>37</v>
      </c>
      <c r="J5021">
        <v>1256.9000000000001</v>
      </c>
    </row>
    <row r="5022" spans="1:10" x14ac:dyDescent="0.25">
      <c r="A5022">
        <v>10</v>
      </c>
      <c r="B5022">
        <v>2017</v>
      </c>
      <c r="C5022" t="s">
        <v>40</v>
      </c>
      <c r="D5022" t="s">
        <v>55</v>
      </c>
      <c r="E5022" t="s">
        <v>39</v>
      </c>
      <c r="F5022">
        <v>5</v>
      </c>
      <c r="G5022" t="s">
        <v>45</v>
      </c>
      <c r="H5022" t="s">
        <v>46</v>
      </c>
      <c r="I5022" t="s">
        <v>51</v>
      </c>
      <c r="J5022">
        <v>1166.5</v>
      </c>
    </row>
    <row r="5023" spans="1:10" x14ac:dyDescent="0.25">
      <c r="A5023">
        <v>10</v>
      </c>
      <c r="B5023">
        <v>2017</v>
      </c>
      <c r="C5023" t="s">
        <v>40</v>
      </c>
      <c r="D5023" t="s">
        <v>55</v>
      </c>
      <c r="E5023" t="s">
        <v>39</v>
      </c>
      <c r="F5023">
        <v>6</v>
      </c>
      <c r="G5023" t="s">
        <v>45</v>
      </c>
      <c r="H5023" t="s">
        <v>2</v>
      </c>
      <c r="I5023" t="s">
        <v>51</v>
      </c>
      <c r="J5023">
        <v>758.3</v>
      </c>
    </row>
    <row r="5024" spans="1:10" x14ac:dyDescent="0.25">
      <c r="A5024">
        <v>10</v>
      </c>
      <c r="B5024">
        <v>2017</v>
      </c>
      <c r="C5024" t="s">
        <v>40</v>
      </c>
      <c r="D5024" t="s">
        <v>56</v>
      </c>
      <c r="E5024" t="s">
        <v>39</v>
      </c>
      <c r="F5024">
        <v>1</v>
      </c>
      <c r="G5024" t="s">
        <v>38</v>
      </c>
      <c r="H5024" t="s">
        <v>46</v>
      </c>
      <c r="I5024" t="s">
        <v>51</v>
      </c>
      <c r="J5024">
        <v>1085.7</v>
      </c>
    </row>
    <row r="5025" spans="1:10" x14ac:dyDescent="0.25">
      <c r="A5025">
        <v>10</v>
      </c>
      <c r="B5025">
        <v>2017</v>
      </c>
      <c r="C5025" t="s">
        <v>40</v>
      </c>
      <c r="D5025" t="s">
        <v>56</v>
      </c>
      <c r="E5025" t="s">
        <v>39</v>
      </c>
      <c r="F5025">
        <v>2</v>
      </c>
      <c r="G5025" t="s">
        <v>38</v>
      </c>
      <c r="H5025" t="s">
        <v>46</v>
      </c>
      <c r="I5025" t="s">
        <v>37</v>
      </c>
      <c r="J5025">
        <v>1029.4000000000001</v>
      </c>
    </row>
    <row r="5026" spans="1:10" x14ac:dyDescent="0.25">
      <c r="A5026">
        <v>10</v>
      </c>
      <c r="B5026">
        <v>2017</v>
      </c>
      <c r="C5026" t="s">
        <v>40</v>
      </c>
      <c r="D5026" t="s">
        <v>56</v>
      </c>
      <c r="E5026" t="s">
        <v>39</v>
      </c>
      <c r="F5026">
        <v>3</v>
      </c>
      <c r="G5026" t="s">
        <v>45</v>
      </c>
      <c r="H5026" t="s">
        <v>2</v>
      </c>
      <c r="I5026" t="s">
        <v>37</v>
      </c>
      <c r="J5026">
        <v>686.5</v>
      </c>
    </row>
    <row r="5027" spans="1:10" x14ac:dyDescent="0.25">
      <c r="A5027">
        <v>10</v>
      </c>
      <c r="B5027">
        <v>2017</v>
      </c>
      <c r="C5027" t="s">
        <v>40</v>
      </c>
      <c r="D5027" t="s">
        <v>56</v>
      </c>
      <c r="E5027" t="s">
        <v>39</v>
      </c>
      <c r="F5027">
        <v>4</v>
      </c>
      <c r="G5027" t="s">
        <v>45</v>
      </c>
      <c r="H5027" t="s">
        <v>46</v>
      </c>
      <c r="I5027" t="s">
        <v>37</v>
      </c>
      <c r="J5027">
        <v>964.3</v>
      </c>
    </row>
    <row r="5028" spans="1:10" x14ac:dyDescent="0.25">
      <c r="A5028">
        <v>10</v>
      </c>
      <c r="B5028">
        <v>2017</v>
      </c>
      <c r="C5028" t="s">
        <v>40</v>
      </c>
      <c r="D5028" t="s">
        <v>56</v>
      </c>
      <c r="E5028" t="s">
        <v>39</v>
      </c>
      <c r="F5028">
        <v>5</v>
      </c>
      <c r="G5028" t="s">
        <v>38</v>
      </c>
      <c r="H5028" t="s">
        <v>2</v>
      </c>
      <c r="I5028" t="s">
        <v>37</v>
      </c>
      <c r="J5028">
        <v>525.4</v>
      </c>
    </row>
    <row r="5029" spans="1:10" x14ac:dyDescent="0.25">
      <c r="A5029">
        <v>10</v>
      </c>
      <c r="B5029">
        <v>2017</v>
      </c>
      <c r="C5029" t="s">
        <v>40</v>
      </c>
      <c r="D5029" t="s">
        <v>56</v>
      </c>
      <c r="E5029" t="s">
        <v>39</v>
      </c>
      <c r="F5029">
        <v>6</v>
      </c>
      <c r="G5029" t="s">
        <v>38</v>
      </c>
      <c r="H5029" t="s">
        <v>2</v>
      </c>
      <c r="I5029" t="s">
        <v>51</v>
      </c>
      <c r="J5029">
        <v>622.5</v>
      </c>
    </row>
    <row r="5030" spans="1:10" x14ac:dyDescent="0.25">
      <c r="A5030">
        <v>10</v>
      </c>
      <c r="B5030">
        <v>2018</v>
      </c>
      <c r="C5030" t="s">
        <v>40</v>
      </c>
      <c r="D5030" t="s">
        <v>55</v>
      </c>
      <c r="E5030" t="s">
        <v>39</v>
      </c>
      <c r="F5030">
        <v>1</v>
      </c>
      <c r="G5030" t="s">
        <v>38</v>
      </c>
      <c r="H5030" t="s">
        <v>2</v>
      </c>
      <c r="I5030" t="s">
        <v>51</v>
      </c>
      <c r="J5030">
        <v>567.5</v>
      </c>
    </row>
    <row r="5031" spans="1:10" x14ac:dyDescent="0.25">
      <c r="A5031">
        <v>10</v>
      </c>
      <c r="B5031">
        <v>2018</v>
      </c>
      <c r="C5031" t="s">
        <v>40</v>
      </c>
      <c r="D5031" t="s">
        <v>55</v>
      </c>
      <c r="E5031" t="s">
        <v>39</v>
      </c>
      <c r="F5031">
        <v>2</v>
      </c>
      <c r="G5031" t="s">
        <v>38</v>
      </c>
      <c r="H5031" t="s">
        <v>46</v>
      </c>
      <c r="I5031" t="s">
        <v>37</v>
      </c>
      <c r="J5031">
        <v>794.7</v>
      </c>
    </row>
    <row r="5032" spans="1:10" x14ac:dyDescent="0.25">
      <c r="A5032">
        <v>10</v>
      </c>
      <c r="B5032">
        <v>2018</v>
      </c>
      <c r="C5032" t="s">
        <v>40</v>
      </c>
      <c r="D5032" t="s">
        <v>55</v>
      </c>
      <c r="E5032" t="s">
        <v>39</v>
      </c>
      <c r="F5032">
        <v>3</v>
      </c>
      <c r="G5032" t="s">
        <v>38</v>
      </c>
      <c r="H5032" t="s">
        <v>46</v>
      </c>
      <c r="I5032" t="s">
        <v>51</v>
      </c>
      <c r="J5032">
        <v>1000</v>
      </c>
    </row>
    <row r="5033" spans="1:10" x14ac:dyDescent="0.25">
      <c r="A5033">
        <v>10</v>
      </c>
      <c r="B5033">
        <v>2018</v>
      </c>
      <c r="C5033" t="s">
        <v>40</v>
      </c>
      <c r="D5033" t="s">
        <v>55</v>
      </c>
      <c r="E5033" t="s">
        <v>39</v>
      </c>
      <c r="F5033">
        <v>4</v>
      </c>
      <c r="G5033" t="s">
        <v>45</v>
      </c>
      <c r="H5033" t="s">
        <v>2</v>
      </c>
      <c r="I5033" t="s">
        <v>37</v>
      </c>
      <c r="J5033">
        <v>619.20000000000005</v>
      </c>
    </row>
    <row r="5034" spans="1:10" x14ac:dyDescent="0.25">
      <c r="A5034">
        <v>10</v>
      </c>
      <c r="B5034">
        <v>2018</v>
      </c>
      <c r="C5034" t="s">
        <v>40</v>
      </c>
      <c r="D5034" t="s">
        <v>55</v>
      </c>
      <c r="E5034" t="s">
        <v>39</v>
      </c>
      <c r="F5034">
        <v>5</v>
      </c>
      <c r="G5034" t="s">
        <v>38</v>
      </c>
      <c r="H5034" t="s">
        <v>46</v>
      </c>
      <c r="I5034" t="s">
        <v>51</v>
      </c>
      <c r="J5034">
        <v>953.5</v>
      </c>
    </row>
    <row r="5035" spans="1:10" x14ac:dyDescent="0.25">
      <c r="A5035">
        <v>10</v>
      </c>
      <c r="B5035">
        <v>2018</v>
      </c>
      <c r="C5035" t="s">
        <v>40</v>
      </c>
      <c r="D5035" t="s">
        <v>55</v>
      </c>
      <c r="E5035" t="s">
        <v>39</v>
      </c>
      <c r="F5035">
        <v>6</v>
      </c>
      <c r="G5035" t="s">
        <v>38</v>
      </c>
      <c r="H5035" t="s">
        <v>2</v>
      </c>
      <c r="I5035" t="s">
        <v>51</v>
      </c>
      <c r="J5035">
        <v>718.9</v>
      </c>
    </row>
    <row r="5036" spans="1:10" x14ac:dyDescent="0.25">
      <c r="A5036">
        <v>10</v>
      </c>
      <c r="B5036">
        <v>2018</v>
      </c>
      <c r="C5036" t="s">
        <v>40</v>
      </c>
      <c r="D5036" t="s">
        <v>56</v>
      </c>
      <c r="E5036" t="s">
        <v>39</v>
      </c>
      <c r="F5036">
        <v>1</v>
      </c>
      <c r="G5036" t="s">
        <v>38</v>
      </c>
      <c r="H5036" t="s">
        <v>2</v>
      </c>
      <c r="I5036" t="s">
        <v>37</v>
      </c>
      <c r="J5036">
        <v>400.1</v>
      </c>
    </row>
    <row r="5037" spans="1:10" x14ac:dyDescent="0.25">
      <c r="A5037">
        <v>10</v>
      </c>
      <c r="B5037">
        <v>2018</v>
      </c>
      <c r="C5037" t="s">
        <v>40</v>
      </c>
      <c r="D5037" t="s">
        <v>56</v>
      </c>
      <c r="E5037" t="s">
        <v>39</v>
      </c>
      <c r="F5037">
        <v>2</v>
      </c>
      <c r="G5037" t="s">
        <v>38</v>
      </c>
      <c r="H5037" t="s">
        <v>46</v>
      </c>
      <c r="I5037" t="s">
        <v>37</v>
      </c>
      <c r="J5037">
        <v>873.5</v>
      </c>
    </row>
    <row r="5038" spans="1:10" x14ac:dyDescent="0.25">
      <c r="A5038">
        <v>10</v>
      </c>
      <c r="B5038">
        <v>2018</v>
      </c>
      <c r="C5038" t="s">
        <v>40</v>
      </c>
      <c r="D5038" t="s">
        <v>56</v>
      </c>
      <c r="E5038" t="s">
        <v>39</v>
      </c>
      <c r="F5038">
        <v>3</v>
      </c>
      <c r="G5038" t="s">
        <v>45</v>
      </c>
      <c r="H5038" t="s">
        <v>46</v>
      </c>
      <c r="I5038" t="s">
        <v>37</v>
      </c>
      <c r="J5038">
        <v>698.6</v>
      </c>
    </row>
    <row r="5039" spans="1:10" x14ac:dyDescent="0.25">
      <c r="A5039">
        <v>10</v>
      </c>
      <c r="B5039">
        <v>2018</v>
      </c>
      <c r="C5039" t="s">
        <v>40</v>
      </c>
      <c r="D5039" t="s">
        <v>56</v>
      </c>
      <c r="E5039" t="s">
        <v>39</v>
      </c>
      <c r="F5039">
        <v>4</v>
      </c>
      <c r="G5039" t="s">
        <v>38</v>
      </c>
      <c r="H5039" t="s">
        <v>2</v>
      </c>
      <c r="I5039" t="s">
        <v>51</v>
      </c>
      <c r="J5039">
        <v>472.4</v>
      </c>
    </row>
    <row r="5040" spans="1:10" x14ac:dyDescent="0.25">
      <c r="A5040">
        <v>10</v>
      </c>
      <c r="B5040">
        <v>2018</v>
      </c>
      <c r="C5040" t="s">
        <v>40</v>
      </c>
      <c r="D5040" t="s">
        <v>56</v>
      </c>
      <c r="E5040" t="s">
        <v>39</v>
      </c>
      <c r="F5040">
        <v>5</v>
      </c>
      <c r="G5040" t="s">
        <v>45</v>
      </c>
      <c r="H5040" t="s">
        <v>2</v>
      </c>
      <c r="I5040" t="s">
        <v>51</v>
      </c>
      <c r="J5040">
        <v>363.4</v>
      </c>
    </row>
    <row r="5041" spans="1:10" x14ac:dyDescent="0.25">
      <c r="A5041">
        <v>10</v>
      </c>
      <c r="B5041">
        <v>2018</v>
      </c>
      <c r="C5041" t="s">
        <v>40</v>
      </c>
      <c r="D5041" t="s">
        <v>56</v>
      </c>
      <c r="E5041" t="s">
        <v>39</v>
      </c>
      <c r="F5041">
        <v>6</v>
      </c>
      <c r="G5041" t="s">
        <v>45</v>
      </c>
      <c r="H5041" t="s">
        <v>46</v>
      </c>
      <c r="I5041" t="s">
        <v>51</v>
      </c>
      <c r="J5041">
        <v>827.4</v>
      </c>
    </row>
    <row r="5042" spans="1:10" x14ac:dyDescent="0.25">
      <c r="A5042">
        <v>11</v>
      </c>
      <c r="B5042">
        <v>2017</v>
      </c>
      <c r="C5042" t="s">
        <v>40</v>
      </c>
      <c r="D5042" t="s">
        <v>55</v>
      </c>
      <c r="E5042" t="s">
        <v>39</v>
      </c>
      <c r="F5042">
        <v>1</v>
      </c>
      <c r="G5042" t="s">
        <v>38</v>
      </c>
      <c r="H5042" t="s">
        <v>46</v>
      </c>
      <c r="I5042" t="s">
        <v>37</v>
      </c>
      <c r="J5042">
        <v>1233.0999999999999</v>
      </c>
    </row>
    <row r="5043" spans="1:10" x14ac:dyDescent="0.25">
      <c r="A5043">
        <v>11</v>
      </c>
      <c r="B5043">
        <v>2017</v>
      </c>
      <c r="C5043" t="s">
        <v>40</v>
      </c>
      <c r="D5043" t="s">
        <v>55</v>
      </c>
      <c r="E5043" t="s">
        <v>39</v>
      </c>
      <c r="F5043">
        <v>2</v>
      </c>
      <c r="G5043" t="s">
        <v>38</v>
      </c>
      <c r="H5043" t="s">
        <v>2</v>
      </c>
      <c r="I5043" t="s">
        <v>37</v>
      </c>
      <c r="J5043">
        <v>862.6</v>
      </c>
    </row>
    <row r="5044" spans="1:10" x14ac:dyDescent="0.25">
      <c r="A5044">
        <v>11</v>
      </c>
      <c r="B5044">
        <v>2017</v>
      </c>
      <c r="C5044" t="s">
        <v>40</v>
      </c>
      <c r="D5044" t="s">
        <v>55</v>
      </c>
      <c r="E5044" t="s">
        <v>39</v>
      </c>
      <c r="F5044">
        <v>3</v>
      </c>
      <c r="G5044" t="s">
        <v>45</v>
      </c>
      <c r="H5044" t="s">
        <v>46</v>
      </c>
      <c r="I5044" t="s">
        <v>51</v>
      </c>
      <c r="J5044">
        <v>1187.4000000000001</v>
      </c>
    </row>
    <row r="5045" spans="1:10" x14ac:dyDescent="0.25">
      <c r="A5045">
        <v>11</v>
      </c>
      <c r="B5045">
        <v>2017</v>
      </c>
      <c r="C5045" t="s">
        <v>40</v>
      </c>
      <c r="D5045" t="s">
        <v>55</v>
      </c>
      <c r="E5045" t="s">
        <v>39</v>
      </c>
      <c r="F5045">
        <v>4</v>
      </c>
      <c r="G5045" t="s">
        <v>38</v>
      </c>
      <c r="H5045" t="s">
        <v>46</v>
      </c>
      <c r="I5045" t="s">
        <v>37</v>
      </c>
      <c r="J5045">
        <v>1279.0999999999999</v>
      </c>
    </row>
    <row r="5046" spans="1:10" x14ac:dyDescent="0.25">
      <c r="A5046">
        <v>11</v>
      </c>
      <c r="B5046">
        <v>2017</v>
      </c>
      <c r="C5046" t="s">
        <v>40</v>
      </c>
      <c r="D5046" t="s">
        <v>55</v>
      </c>
      <c r="E5046" t="s">
        <v>39</v>
      </c>
      <c r="F5046">
        <v>5</v>
      </c>
      <c r="G5046" t="s">
        <v>45</v>
      </c>
      <c r="H5046" t="s">
        <v>46</v>
      </c>
      <c r="I5046" t="s">
        <v>37</v>
      </c>
      <c r="J5046">
        <v>1266.8</v>
      </c>
    </row>
    <row r="5047" spans="1:10" x14ac:dyDescent="0.25">
      <c r="A5047">
        <v>11</v>
      </c>
      <c r="B5047">
        <v>2017</v>
      </c>
      <c r="C5047" t="s">
        <v>40</v>
      </c>
      <c r="D5047" t="s">
        <v>55</v>
      </c>
      <c r="E5047" t="s">
        <v>39</v>
      </c>
      <c r="F5047">
        <v>6</v>
      </c>
      <c r="G5047" t="s">
        <v>38</v>
      </c>
      <c r="H5047" t="s">
        <v>2</v>
      </c>
      <c r="I5047" t="s">
        <v>37</v>
      </c>
      <c r="J5047">
        <v>675.1</v>
      </c>
    </row>
    <row r="5048" spans="1:10" x14ac:dyDescent="0.25">
      <c r="A5048">
        <v>11</v>
      </c>
      <c r="B5048">
        <v>2017</v>
      </c>
      <c r="C5048" t="s">
        <v>40</v>
      </c>
      <c r="D5048" t="s">
        <v>56</v>
      </c>
      <c r="E5048" t="s">
        <v>39</v>
      </c>
      <c r="F5048">
        <v>1</v>
      </c>
      <c r="G5048" t="s">
        <v>45</v>
      </c>
      <c r="H5048" t="s">
        <v>46</v>
      </c>
      <c r="I5048" t="s">
        <v>37</v>
      </c>
      <c r="J5048">
        <v>976.5</v>
      </c>
    </row>
    <row r="5049" spans="1:10" x14ac:dyDescent="0.25">
      <c r="A5049">
        <v>11</v>
      </c>
      <c r="B5049">
        <v>2017</v>
      </c>
      <c r="C5049" t="s">
        <v>40</v>
      </c>
      <c r="D5049" t="s">
        <v>56</v>
      </c>
      <c r="E5049" t="s">
        <v>39</v>
      </c>
      <c r="F5049">
        <v>2</v>
      </c>
      <c r="G5049" t="s">
        <v>45</v>
      </c>
      <c r="H5049" t="s">
        <v>2</v>
      </c>
      <c r="I5049" t="s">
        <v>37</v>
      </c>
      <c r="J5049">
        <v>530.20000000000005</v>
      </c>
    </row>
    <row r="5050" spans="1:10" x14ac:dyDescent="0.25">
      <c r="A5050">
        <v>11</v>
      </c>
      <c r="B5050">
        <v>2017</v>
      </c>
      <c r="C5050" t="s">
        <v>40</v>
      </c>
      <c r="D5050" t="s">
        <v>56</v>
      </c>
      <c r="E5050" t="s">
        <v>39</v>
      </c>
      <c r="F5050">
        <v>3</v>
      </c>
      <c r="G5050" t="s">
        <v>38</v>
      </c>
      <c r="H5050" t="s">
        <v>46</v>
      </c>
      <c r="I5050" t="s">
        <v>37</v>
      </c>
      <c r="J5050">
        <v>1071.9000000000001</v>
      </c>
    </row>
    <row r="5051" spans="1:10" x14ac:dyDescent="0.25">
      <c r="A5051">
        <v>11</v>
      </c>
      <c r="B5051">
        <v>2017</v>
      </c>
      <c r="C5051" t="s">
        <v>40</v>
      </c>
      <c r="D5051" t="s">
        <v>56</v>
      </c>
      <c r="E5051" t="s">
        <v>39</v>
      </c>
      <c r="F5051">
        <v>4</v>
      </c>
      <c r="G5051" t="s">
        <v>38</v>
      </c>
      <c r="H5051" t="s">
        <v>46</v>
      </c>
      <c r="I5051" t="s">
        <v>51</v>
      </c>
      <c r="J5051">
        <v>986.5</v>
      </c>
    </row>
    <row r="5052" spans="1:10" x14ac:dyDescent="0.25">
      <c r="A5052">
        <v>11</v>
      </c>
      <c r="B5052">
        <v>2017</v>
      </c>
      <c r="C5052" t="s">
        <v>40</v>
      </c>
      <c r="D5052" t="s">
        <v>56</v>
      </c>
      <c r="E5052" t="s">
        <v>39</v>
      </c>
      <c r="F5052">
        <v>5</v>
      </c>
      <c r="G5052" t="s">
        <v>45</v>
      </c>
      <c r="H5052" t="s">
        <v>2</v>
      </c>
      <c r="I5052" t="s">
        <v>51</v>
      </c>
      <c r="J5052">
        <v>476.1</v>
      </c>
    </row>
    <row r="5053" spans="1:10" x14ac:dyDescent="0.25">
      <c r="A5053">
        <v>11</v>
      </c>
      <c r="B5053">
        <v>2017</v>
      </c>
      <c r="C5053" t="s">
        <v>40</v>
      </c>
      <c r="D5053" t="s">
        <v>56</v>
      </c>
      <c r="E5053" t="s">
        <v>39</v>
      </c>
      <c r="F5053">
        <v>6</v>
      </c>
      <c r="G5053" t="s">
        <v>38</v>
      </c>
      <c r="H5053" t="s">
        <v>46</v>
      </c>
      <c r="I5053" t="s">
        <v>37</v>
      </c>
      <c r="J5053">
        <v>904.9</v>
      </c>
    </row>
    <row r="5054" spans="1:10" x14ac:dyDescent="0.25">
      <c r="A5054">
        <v>11</v>
      </c>
      <c r="B5054">
        <v>2018</v>
      </c>
      <c r="C5054" t="s">
        <v>40</v>
      </c>
      <c r="D5054" t="s">
        <v>55</v>
      </c>
      <c r="E5054" t="s">
        <v>39</v>
      </c>
      <c r="F5054">
        <v>1</v>
      </c>
      <c r="G5054" t="s">
        <v>45</v>
      </c>
      <c r="H5054" t="s">
        <v>46</v>
      </c>
      <c r="I5054" t="s">
        <v>51</v>
      </c>
      <c r="J5054">
        <v>909</v>
      </c>
    </row>
    <row r="5055" spans="1:10" x14ac:dyDescent="0.25">
      <c r="A5055">
        <v>11</v>
      </c>
      <c r="B5055">
        <v>2018</v>
      </c>
      <c r="C5055" t="s">
        <v>40</v>
      </c>
      <c r="D5055" t="s">
        <v>55</v>
      </c>
      <c r="E5055" t="s">
        <v>39</v>
      </c>
      <c r="F5055">
        <v>2</v>
      </c>
      <c r="G5055" t="s">
        <v>38</v>
      </c>
      <c r="H5055" t="s">
        <v>46</v>
      </c>
      <c r="I5055" t="s">
        <v>37</v>
      </c>
      <c r="J5055">
        <v>1018.3</v>
      </c>
    </row>
    <row r="5056" spans="1:10" x14ac:dyDescent="0.25">
      <c r="A5056">
        <v>11</v>
      </c>
      <c r="B5056">
        <v>2018</v>
      </c>
      <c r="C5056" t="s">
        <v>40</v>
      </c>
      <c r="D5056" t="s">
        <v>55</v>
      </c>
      <c r="E5056" t="s">
        <v>39</v>
      </c>
      <c r="F5056">
        <v>3</v>
      </c>
      <c r="G5056" t="s">
        <v>45</v>
      </c>
      <c r="H5056" t="s">
        <v>2</v>
      </c>
      <c r="I5056" t="s">
        <v>51</v>
      </c>
      <c r="J5056">
        <v>647</v>
      </c>
    </row>
    <row r="5057" spans="1:10" x14ac:dyDescent="0.25">
      <c r="A5057">
        <v>11</v>
      </c>
      <c r="B5057">
        <v>2018</v>
      </c>
      <c r="C5057" t="s">
        <v>40</v>
      </c>
      <c r="D5057" t="s">
        <v>55</v>
      </c>
      <c r="E5057" t="s">
        <v>39</v>
      </c>
      <c r="F5057">
        <v>4</v>
      </c>
      <c r="G5057" t="s">
        <v>38</v>
      </c>
      <c r="H5057" t="s">
        <v>2</v>
      </c>
      <c r="I5057" t="s">
        <v>51</v>
      </c>
      <c r="J5057">
        <v>372.3</v>
      </c>
    </row>
    <row r="5058" spans="1:10" x14ac:dyDescent="0.25">
      <c r="A5058">
        <v>11</v>
      </c>
      <c r="B5058">
        <v>2018</v>
      </c>
      <c r="C5058" t="s">
        <v>40</v>
      </c>
      <c r="D5058" t="s">
        <v>55</v>
      </c>
      <c r="E5058" t="s">
        <v>39</v>
      </c>
      <c r="F5058">
        <v>5</v>
      </c>
      <c r="G5058" t="s">
        <v>38</v>
      </c>
      <c r="H5058" t="s">
        <v>46</v>
      </c>
      <c r="I5058" t="s">
        <v>51</v>
      </c>
      <c r="J5058">
        <v>1068.9000000000001</v>
      </c>
    </row>
    <row r="5059" spans="1:10" x14ac:dyDescent="0.25">
      <c r="A5059">
        <v>11</v>
      </c>
      <c r="B5059">
        <v>2018</v>
      </c>
      <c r="C5059" t="s">
        <v>40</v>
      </c>
      <c r="D5059" t="s">
        <v>55</v>
      </c>
      <c r="E5059" t="s">
        <v>39</v>
      </c>
      <c r="F5059">
        <v>6</v>
      </c>
      <c r="G5059" t="s">
        <v>45</v>
      </c>
      <c r="H5059" t="s">
        <v>46</v>
      </c>
      <c r="I5059" t="s">
        <v>51</v>
      </c>
      <c r="J5059">
        <v>1012.7</v>
      </c>
    </row>
    <row r="5060" spans="1:10" x14ac:dyDescent="0.25">
      <c r="A5060">
        <v>11</v>
      </c>
      <c r="B5060">
        <v>2018</v>
      </c>
      <c r="C5060" t="s">
        <v>40</v>
      </c>
      <c r="D5060" t="s">
        <v>56</v>
      </c>
      <c r="E5060" t="s">
        <v>39</v>
      </c>
      <c r="F5060">
        <v>1</v>
      </c>
      <c r="G5060" t="s">
        <v>38</v>
      </c>
      <c r="H5060" t="s">
        <v>2</v>
      </c>
      <c r="I5060" t="s">
        <v>51</v>
      </c>
      <c r="J5060">
        <v>401.3</v>
      </c>
    </row>
    <row r="5061" spans="1:10" x14ac:dyDescent="0.25">
      <c r="A5061">
        <v>11</v>
      </c>
      <c r="B5061">
        <v>2018</v>
      </c>
      <c r="C5061" t="s">
        <v>40</v>
      </c>
      <c r="D5061" t="s">
        <v>56</v>
      </c>
      <c r="E5061" t="s">
        <v>39</v>
      </c>
      <c r="F5061">
        <v>2</v>
      </c>
      <c r="G5061" t="s">
        <v>38</v>
      </c>
      <c r="H5061" t="s">
        <v>2</v>
      </c>
      <c r="I5061" t="s">
        <v>37</v>
      </c>
      <c r="J5061">
        <v>388.9</v>
      </c>
    </row>
    <row r="5062" spans="1:10" x14ac:dyDescent="0.25">
      <c r="A5062">
        <v>11</v>
      </c>
      <c r="B5062">
        <v>2018</v>
      </c>
      <c r="C5062" t="s">
        <v>40</v>
      </c>
      <c r="D5062" t="s">
        <v>56</v>
      </c>
      <c r="E5062" t="s">
        <v>39</v>
      </c>
      <c r="F5062">
        <v>3</v>
      </c>
      <c r="G5062" t="s">
        <v>38</v>
      </c>
      <c r="H5062" t="s">
        <v>2</v>
      </c>
      <c r="I5062" t="s">
        <v>51</v>
      </c>
      <c r="J5062">
        <v>396.8</v>
      </c>
    </row>
    <row r="5063" spans="1:10" x14ac:dyDescent="0.25">
      <c r="A5063">
        <v>11</v>
      </c>
      <c r="B5063">
        <v>2018</v>
      </c>
      <c r="C5063" t="s">
        <v>40</v>
      </c>
      <c r="D5063" t="s">
        <v>56</v>
      </c>
      <c r="E5063" t="s">
        <v>39</v>
      </c>
      <c r="F5063">
        <v>4</v>
      </c>
      <c r="G5063" t="s">
        <v>38</v>
      </c>
      <c r="H5063" t="s">
        <v>46</v>
      </c>
      <c r="I5063" t="s">
        <v>51</v>
      </c>
      <c r="J5063">
        <v>851.5</v>
      </c>
    </row>
    <row r="5064" spans="1:10" x14ac:dyDescent="0.25">
      <c r="A5064">
        <v>11</v>
      </c>
      <c r="B5064">
        <v>2018</v>
      </c>
      <c r="C5064" t="s">
        <v>40</v>
      </c>
      <c r="D5064" t="s">
        <v>56</v>
      </c>
      <c r="E5064" t="s">
        <v>39</v>
      </c>
      <c r="F5064">
        <v>5</v>
      </c>
      <c r="G5064" t="s">
        <v>45</v>
      </c>
      <c r="H5064" t="s">
        <v>46</v>
      </c>
      <c r="I5064" t="s">
        <v>37</v>
      </c>
      <c r="J5064">
        <v>719.2</v>
      </c>
    </row>
    <row r="5065" spans="1:10" x14ac:dyDescent="0.25">
      <c r="A5065">
        <v>11</v>
      </c>
      <c r="B5065">
        <v>2018</v>
      </c>
      <c r="C5065" t="s">
        <v>40</v>
      </c>
      <c r="D5065" t="s">
        <v>56</v>
      </c>
      <c r="E5065" t="s">
        <v>39</v>
      </c>
      <c r="F5065">
        <v>6</v>
      </c>
      <c r="G5065" t="s">
        <v>45</v>
      </c>
      <c r="H5065" t="s">
        <v>46</v>
      </c>
      <c r="I5065" t="s">
        <v>37</v>
      </c>
      <c r="J5065">
        <v>786.3</v>
      </c>
    </row>
    <row r="5066" spans="1:10" x14ac:dyDescent="0.25">
      <c r="A5066">
        <v>12</v>
      </c>
      <c r="B5066">
        <v>2017</v>
      </c>
      <c r="C5066" t="s">
        <v>40</v>
      </c>
      <c r="D5066" t="s">
        <v>55</v>
      </c>
      <c r="E5066" t="s">
        <v>39</v>
      </c>
      <c r="F5066">
        <v>1</v>
      </c>
      <c r="G5066" t="s">
        <v>38</v>
      </c>
      <c r="H5066" t="s">
        <v>46</v>
      </c>
      <c r="I5066" t="s">
        <v>51</v>
      </c>
      <c r="J5066">
        <v>1234.0999999999999</v>
      </c>
    </row>
    <row r="5067" spans="1:10" x14ac:dyDescent="0.25">
      <c r="A5067">
        <v>12</v>
      </c>
      <c r="B5067">
        <v>2017</v>
      </c>
      <c r="C5067" t="s">
        <v>40</v>
      </c>
      <c r="D5067" t="s">
        <v>55</v>
      </c>
      <c r="E5067" t="s">
        <v>39</v>
      </c>
      <c r="F5067">
        <v>2</v>
      </c>
      <c r="G5067" t="s">
        <v>38</v>
      </c>
      <c r="H5067" t="s">
        <v>2</v>
      </c>
      <c r="I5067" t="s">
        <v>37</v>
      </c>
      <c r="J5067">
        <v>819.5</v>
      </c>
    </row>
    <row r="5068" spans="1:10" x14ac:dyDescent="0.25">
      <c r="A5068">
        <v>12</v>
      </c>
      <c r="B5068">
        <v>2017</v>
      </c>
      <c r="C5068" t="s">
        <v>40</v>
      </c>
      <c r="D5068" t="s">
        <v>55</v>
      </c>
      <c r="E5068" t="s">
        <v>39</v>
      </c>
      <c r="F5068">
        <v>3</v>
      </c>
      <c r="G5068" t="s">
        <v>45</v>
      </c>
      <c r="H5068" t="s">
        <v>2</v>
      </c>
      <c r="I5068" t="s">
        <v>37</v>
      </c>
      <c r="J5068">
        <v>844.8</v>
      </c>
    </row>
    <row r="5069" spans="1:10" x14ac:dyDescent="0.25">
      <c r="A5069">
        <v>12</v>
      </c>
      <c r="B5069">
        <v>2017</v>
      </c>
      <c r="C5069" t="s">
        <v>40</v>
      </c>
      <c r="D5069" t="s">
        <v>55</v>
      </c>
      <c r="E5069" t="s">
        <v>39</v>
      </c>
      <c r="F5069">
        <v>4</v>
      </c>
      <c r="G5069" t="s">
        <v>45</v>
      </c>
      <c r="H5069" t="s">
        <v>46</v>
      </c>
      <c r="I5069" t="s">
        <v>37</v>
      </c>
      <c r="J5069">
        <v>1105.2</v>
      </c>
    </row>
    <row r="5070" spans="1:10" x14ac:dyDescent="0.25">
      <c r="A5070">
        <v>12</v>
      </c>
      <c r="B5070">
        <v>2017</v>
      </c>
      <c r="C5070" t="s">
        <v>40</v>
      </c>
      <c r="D5070" t="s">
        <v>55</v>
      </c>
      <c r="E5070" t="s">
        <v>39</v>
      </c>
      <c r="F5070">
        <v>5</v>
      </c>
      <c r="G5070" t="s">
        <v>45</v>
      </c>
      <c r="H5070" t="s">
        <v>46</v>
      </c>
      <c r="I5070" t="s">
        <v>37</v>
      </c>
      <c r="J5070">
        <v>1251.5</v>
      </c>
    </row>
    <row r="5071" spans="1:10" x14ac:dyDescent="0.25">
      <c r="A5071">
        <v>12</v>
      </c>
      <c r="B5071">
        <v>2017</v>
      </c>
      <c r="C5071" t="s">
        <v>40</v>
      </c>
      <c r="D5071" t="s">
        <v>55</v>
      </c>
      <c r="E5071" t="s">
        <v>39</v>
      </c>
      <c r="F5071">
        <v>6</v>
      </c>
      <c r="G5071" t="s">
        <v>38</v>
      </c>
      <c r="H5071" t="s">
        <v>46</v>
      </c>
      <c r="I5071" t="s">
        <v>37</v>
      </c>
      <c r="J5071">
        <v>965.2</v>
      </c>
    </row>
    <row r="5072" spans="1:10" x14ac:dyDescent="0.25">
      <c r="A5072">
        <v>12</v>
      </c>
      <c r="B5072">
        <v>2017</v>
      </c>
      <c r="C5072" t="s">
        <v>40</v>
      </c>
      <c r="D5072" t="s">
        <v>56</v>
      </c>
      <c r="E5072" t="s">
        <v>39</v>
      </c>
      <c r="F5072">
        <v>1</v>
      </c>
      <c r="G5072" t="s">
        <v>38</v>
      </c>
      <c r="H5072" t="s">
        <v>2</v>
      </c>
      <c r="I5072" t="s">
        <v>51</v>
      </c>
      <c r="J5072">
        <v>403.4</v>
      </c>
    </row>
    <row r="5073" spans="1:10" x14ac:dyDescent="0.25">
      <c r="A5073">
        <v>12</v>
      </c>
      <c r="B5073">
        <v>2017</v>
      </c>
      <c r="C5073" t="s">
        <v>40</v>
      </c>
      <c r="D5073" t="s">
        <v>56</v>
      </c>
      <c r="E5073" t="s">
        <v>39</v>
      </c>
      <c r="F5073">
        <v>2</v>
      </c>
      <c r="G5073" t="s">
        <v>38</v>
      </c>
      <c r="H5073" t="s">
        <v>46</v>
      </c>
      <c r="I5073" t="s">
        <v>51</v>
      </c>
      <c r="J5073">
        <v>856.7</v>
      </c>
    </row>
    <row r="5074" spans="1:10" x14ac:dyDescent="0.25">
      <c r="A5074">
        <v>12</v>
      </c>
      <c r="B5074">
        <v>2017</v>
      </c>
      <c r="C5074" t="s">
        <v>40</v>
      </c>
      <c r="D5074" t="s">
        <v>56</v>
      </c>
      <c r="E5074" t="s">
        <v>39</v>
      </c>
      <c r="F5074">
        <v>3</v>
      </c>
      <c r="G5074" t="s">
        <v>45</v>
      </c>
      <c r="H5074" t="s">
        <v>46</v>
      </c>
      <c r="I5074" t="s">
        <v>51</v>
      </c>
      <c r="J5074">
        <v>982.7</v>
      </c>
    </row>
    <row r="5075" spans="1:10" x14ac:dyDescent="0.25">
      <c r="A5075">
        <v>12</v>
      </c>
      <c r="B5075">
        <v>2017</v>
      </c>
      <c r="C5075" t="s">
        <v>40</v>
      </c>
      <c r="D5075" t="s">
        <v>56</v>
      </c>
      <c r="E5075" t="s">
        <v>39</v>
      </c>
      <c r="F5075">
        <v>4</v>
      </c>
      <c r="G5075" t="s">
        <v>45</v>
      </c>
      <c r="H5075" t="s">
        <v>2</v>
      </c>
      <c r="I5075" t="s">
        <v>37</v>
      </c>
      <c r="J5075">
        <v>443.6</v>
      </c>
    </row>
    <row r="5076" spans="1:10" x14ac:dyDescent="0.25">
      <c r="A5076">
        <v>12</v>
      </c>
      <c r="B5076">
        <v>2017</v>
      </c>
      <c r="C5076" t="s">
        <v>40</v>
      </c>
      <c r="D5076" t="s">
        <v>56</v>
      </c>
      <c r="E5076" t="s">
        <v>39</v>
      </c>
      <c r="F5076">
        <v>5</v>
      </c>
      <c r="G5076" t="s">
        <v>38</v>
      </c>
      <c r="H5076" t="s">
        <v>2</v>
      </c>
      <c r="I5076" t="s">
        <v>51</v>
      </c>
      <c r="J5076">
        <v>636.70000000000005</v>
      </c>
    </row>
    <row r="5077" spans="1:10" x14ac:dyDescent="0.25">
      <c r="A5077">
        <v>12</v>
      </c>
      <c r="B5077">
        <v>2017</v>
      </c>
      <c r="C5077" t="s">
        <v>40</v>
      </c>
      <c r="D5077" t="s">
        <v>56</v>
      </c>
      <c r="E5077" t="s">
        <v>39</v>
      </c>
      <c r="F5077">
        <v>6</v>
      </c>
      <c r="G5077" t="s">
        <v>45</v>
      </c>
      <c r="H5077" t="s">
        <v>2</v>
      </c>
      <c r="I5077" t="s">
        <v>37</v>
      </c>
      <c r="J5077">
        <v>703.5</v>
      </c>
    </row>
    <row r="5078" spans="1:10" x14ac:dyDescent="0.25">
      <c r="A5078">
        <v>12</v>
      </c>
      <c r="B5078">
        <v>2018</v>
      </c>
      <c r="C5078" t="s">
        <v>40</v>
      </c>
      <c r="D5078" t="s">
        <v>55</v>
      </c>
      <c r="E5078" t="s">
        <v>39</v>
      </c>
      <c r="F5078">
        <v>1</v>
      </c>
      <c r="G5078" t="s">
        <v>38</v>
      </c>
      <c r="H5078" t="s">
        <v>2</v>
      </c>
      <c r="I5078" t="s">
        <v>37</v>
      </c>
      <c r="J5078">
        <v>699.8</v>
      </c>
    </row>
    <row r="5079" spans="1:10" x14ac:dyDescent="0.25">
      <c r="A5079">
        <v>12</v>
      </c>
      <c r="B5079">
        <v>2018</v>
      </c>
      <c r="C5079" t="s">
        <v>40</v>
      </c>
      <c r="D5079" t="s">
        <v>55</v>
      </c>
      <c r="E5079" t="s">
        <v>39</v>
      </c>
      <c r="F5079">
        <v>2</v>
      </c>
      <c r="G5079" t="s">
        <v>38</v>
      </c>
      <c r="H5079" t="s">
        <v>46</v>
      </c>
      <c r="I5079" t="s">
        <v>51</v>
      </c>
      <c r="J5079">
        <v>827.5</v>
      </c>
    </row>
    <row r="5080" spans="1:10" x14ac:dyDescent="0.25">
      <c r="A5080">
        <v>12</v>
      </c>
      <c r="B5080">
        <v>2018</v>
      </c>
      <c r="C5080" t="s">
        <v>40</v>
      </c>
      <c r="D5080" t="s">
        <v>55</v>
      </c>
      <c r="E5080" t="s">
        <v>39</v>
      </c>
      <c r="F5080">
        <v>3</v>
      </c>
      <c r="G5080" t="s">
        <v>45</v>
      </c>
      <c r="H5080" t="s">
        <v>46</v>
      </c>
      <c r="I5080" t="s">
        <v>51</v>
      </c>
      <c r="J5080">
        <v>899.5</v>
      </c>
    </row>
    <row r="5081" spans="1:10" x14ac:dyDescent="0.25">
      <c r="A5081">
        <v>12</v>
      </c>
      <c r="B5081">
        <v>2018</v>
      </c>
      <c r="C5081" t="s">
        <v>40</v>
      </c>
      <c r="D5081" t="s">
        <v>55</v>
      </c>
      <c r="E5081" t="s">
        <v>39</v>
      </c>
      <c r="F5081">
        <v>4</v>
      </c>
      <c r="G5081" t="s">
        <v>38</v>
      </c>
      <c r="H5081" t="s">
        <v>46</v>
      </c>
      <c r="I5081" t="s">
        <v>51</v>
      </c>
      <c r="J5081">
        <v>983.4</v>
      </c>
    </row>
    <row r="5082" spans="1:10" x14ac:dyDescent="0.25">
      <c r="A5082">
        <v>12</v>
      </c>
      <c r="B5082">
        <v>2018</v>
      </c>
      <c r="C5082" t="s">
        <v>40</v>
      </c>
      <c r="D5082" t="s">
        <v>55</v>
      </c>
      <c r="E5082" t="s">
        <v>39</v>
      </c>
      <c r="F5082">
        <v>5</v>
      </c>
      <c r="G5082" t="s">
        <v>45</v>
      </c>
      <c r="H5082" t="s">
        <v>46</v>
      </c>
      <c r="I5082" t="s">
        <v>37</v>
      </c>
      <c r="J5082">
        <v>908.3</v>
      </c>
    </row>
    <row r="5083" spans="1:10" x14ac:dyDescent="0.25">
      <c r="A5083">
        <v>12</v>
      </c>
      <c r="B5083">
        <v>2018</v>
      </c>
      <c r="C5083" t="s">
        <v>40</v>
      </c>
      <c r="D5083" t="s">
        <v>55</v>
      </c>
      <c r="E5083" t="s">
        <v>39</v>
      </c>
      <c r="F5083">
        <v>6</v>
      </c>
      <c r="G5083" t="s">
        <v>38</v>
      </c>
      <c r="H5083" t="s">
        <v>2</v>
      </c>
      <c r="I5083" t="s">
        <v>51</v>
      </c>
      <c r="J5083">
        <v>606.5</v>
      </c>
    </row>
    <row r="5084" spans="1:10" x14ac:dyDescent="0.25">
      <c r="A5084">
        <v>12</v>
      </c>
      <c r="B5084">
        <v>2018</v>
      </c>
      <c r="C5084" t="s">
        <v>40</v>
      </c>
      <c r="D5084" t="s">
        <v>56</v>
      </c>
      <c r="E5084" t="s">
        <v>39</v>
      </c>
      <c r="F5084">
        <v>1</v>
      </c>
      <c r="G5084" t="s">
        <v>45</v>
      </c>
      <c r="H5084" t="s">
        <v>46</v>
      </c>
      <c r="I5084" t="s">
        <v>37</v>
      </c>
      <c r="J5084">
        <v>786.5</v>
      </c>
    </row>
    <row r="5085" spans="1:10" x14ac:dyDescent="0.25">
      <c r="A5085">
        <v>12</v>
      </c>
      <c r="B5085">
        <v>2018</v>
      </c>
      <c r="C5085" t="s">
        <v>40</v>
      </c>
      <c r="D5085" t="s">
        <v>56</v>
      </c>
      <c r="E5085" t="s">
        <v>39</v>
      </c>
      <c r="F5085">
        <v>2</v>
      </c>
      <c r="G5085" t="s">
        <v>45</v>
      </c>
      <c r="H5085" t="s">
        <v>46</v>
      </c>
      <c r="I5085" t="s">
        <v>51</v>
      </c>
      <c r="J5085">
        <v>596.6</v>
      </c>
    </row>
    <row r="5086" spans="1:10" x14ac:dyDescent="0.25">
      <c r="A5086">
        <v>12</v>
      </c>
      <c r="B5086">
        <v>2018</v>
      </c>
      <c r="C5086" t="s">
        <v>40</v>
      </c>
      <c r="D5086" t="s">
        <v>56</v>
      </c>
      <c r="E5086" t="s">
        <v>39</v>
      </c>
      <c r="F5086">
        <v>3</v>
      </c>
      <c r="G5086" t="s">
        <v>38</v>
      </c>
      <c r="H5086" t="s">
        <v>2</v>
      </c>
      <c r="I5086" t="s">
        <v>37</v>
      </c>
      <c r="J5086">
        <v>565.6</v>
      </c>
    </row>
    <row r="5087" spans="1:10" x14ac:dyDescent="0.25">
      <c r="A5087">
        <v>12</v>
      </c>
      <c r="B5087">
        <v>2018</v>
      </c>
      <c r="C5087" t="s">
        <v>40</v>
      </c>
      <c r="D5087" t="s">
        <v>56</v>
      </c>
      <c r="E5087" t="s">
        <v>39</v>
      </c>
      <c r="F5087">
        <v>4</v>
      </c>
      <c r="G5087" t="s">
        <v>38</v>
      </c>
      <c r="H5087" t="s">
        <v>46</v>
      </c>
      <c r="I5087" t="s">
        <v>51</v>
      </c>
      <c r="J5087">
        <v>755</v>
      </c>
    </row>
    <row r="5088" spans="1:10" x14ac:dyDescent="0.25">
      <c r="A5088">
        <v>12</v>
      </c>
      <c r="B5088">
        <v>2018</v>
      </c>
      <c r="C5088" t="s">
        <v>40</v>
      </c>
      <c r="D5088" t="s">
        <v>56</v>
      </c>
      <c r="E5088" t="s">
        <v>39</v>
      </c>
      <c r="F5088">
        <v>5</v>
      </c>
      <c r="G5088" t="s">
        <v>45</v>
      </c>
      <c r="H5088" t="s">
        <v>46</v>
      </c>
      <c r="I5088" t="s">
        <v>51</v>
      </c>
      <c r="J5088">
        <v>835.6</v>
      </c>
    </row>
    <row r="5089" spans="1:10" x14ac:dyDescent="0.25">
      <c r="A5089">
        <v>12</v>
      </c>
      <c r="B5089">
        <v>2018</v>
      </c>
      <c r="C5089" t="s">
        <v>40</v>
      </c>
      <c r="D5089" t="s">
        <v>56</v>
      </c>
      <c r="E5089" t="s">
        <v>39</v>
      </c>
      <c r="F5089">
        <v>6</v>
      </c>
      <c r="G5089" t="s">
        <v>45</v>
      </c>
      <c r="H5089" t="s">
        <v>2</v>
      </c>
      <c r="I5089" t="s">
        <v>37</v>
      </c>
      <c r="J5089">
        <v>236.9</v>
      </c>
    </row>
    <row r="5090" spans="1:10" x14ac:dyDescent="0.25">
      <c r="A5090">
        <v>13</v>
      </c>
      <c r="B5090">
        <v>2017</v>
      </c>
      <c r="C5090" t="s">
        <v>40</v>
      </c>
      <c r="D5090" t="s">
        <v>55</v>
      </c>
      <c r="E5090" t="s">
        <v>39</v>
      </c>
      <c r="F5090">
        <v>1</v>
      </c>
      <c r="G5090" t="s">
        <v>38</v>
      </c>
      <c r="H5090" t="s">
        <v>2</v>
      </c>
      <c r="I5090" t="s">
        <v>37</v>
      </c>
      <c r="J5090">
        <v>933.8</v>
      </c>
    </row>
    <row r="5091" spans="1:10" x14ac:dyDescent="0.25">
      <c r="A5091">
        <v>13</v>
      </c>
      <c r="B5091">
        <v>2017</v>
      </c>
      <c r="C5091" t="s">
        <v>40</v>
      </c>
      <c r="D5091" t="s">
        <v>55</v>
      </c>
      <c r="E5091" t="s">
        <v>39</v>
      </c>
      <c r="F5091">
        <v>2</v>
      </c>
      <c r="G5091" t="s">
        <v>45</v>
      </c>
      <c r="H5091" t="s">
        <v>2</v>
      </c>
      <c r="I5091" t="s">
        <v>37</v>
      </c>
      <c r="J5091">
        <v>802.4</v>
      </c>
    </row>
    <row r="5092" spans="1:10" x14ac:dyDescent="0.25">
      <c r="A5092">
        <v>13</v>
      </c>
      <c r="B5092">
        <v>2017</v>
      </c>
      <c r="C5092" t="s">
        <v>40</v>
      </c>
      <c r="D5092" t="s">
        <v>55</v>
      </c>
      <c r="E5092" t="s">
        <v>39</v>
      </c>
      <c r="F5092">
        <v>3</v>
      </c>
      <c r="G5092" t="s">
        <v>38</v>
      </c>
      <c r="H5092" t="s">
        <v>2</v>
      </c>
      <c r="I5092" t="s">
        <v>51</v>
      </c>
      <c r="J5092">
        <v>679.6</v>
      </c>
    </row>
    <row r="5093" spans="1:10" x14ac:dyDescent="0.25">
      <c r="A5093">
        <v>13</v>
      </c>
      <c r="B5093">
        <v>2017</v>
      </c>
      <c r="C5093" t="s">
        <v>40</v>
      </c>
      <c r="D5093" t="s">
        <v>55</v>
      </c>
      <c r="E5093" t="s">
        <v>39</v>
      </c>
      <c r="F5093">
        <v>4</v>
      </c>
      <c r="G5093" t="s">
        <v>38</v>
      </c>
      <c r="H5093" t="s">
        <v>2</v>
      </c>
      <c r="I5093" t="s">
        <v>51</v>
      </c>
      <c r="J5093">
        <v>721.8</v>
      </c>
    </row>
    <row r="5094" spans="1:10" x14ac:dyDescent="0.25">
      <c r="A5094">
        <v>13</v>
      </c>
      <c r="B5094">
        <v>2017</v>
      </c>
      <c r="C5094" t="s">
        <v>40</v>
      </c>
      <c r="D5094" t="s">
        <v>55</v>
      </c>
      <c r="E5094" t="s">
        <v>39</v>
      </c>
      <c r="F5094">
        <v>5</v>
      </c>
      <c r="G5094" t="s">
        <v>45</v>
      </c>
      <c r="H5094" t="s">
        <v>2</v>
      </c>
      <c r="I5094" t="s">
        <v>37</v>
      </c>
      <c r="J5094">
        <v>643.4</v>
      </c>
    </row>
    <row r="5095" spans="1:10" x14ac:dyDescent="0.25">
      <c r="A5095">
        <v>13</v>
      </c>
      <c r="B5095">
        <v>2017</v>
      </c>
      <c r="C5095" t="s">
        <v>40</v>
      </c>
      <c r="D5095" t="s">
        <v>55</v>
      </c>
      <c r="E5095" t="s">
        <v>39</v>
      </c>
      <c r="F5095">
        <v>6</v>
      </c>
      <c r="G5095" t="s">
        <v>45</v>
      </c>
      <c r="H5095" t="s">
        <v>46</v>
      </c>
      <c r="I5095" t="s">
        <v>51</v>
      </c>
      <c r="J5095">
        <v>1172.8</v>
      </c>
    </row>
    <row r="5096" spans="1:10" x14ac:dyDescent="0.25">
      <c r="A5096">
        <v>13</v>
      </c>
      <c r="B5096">
        <v>2017</v>
      </c>
      <c r="C5096" t="s">
        <v>40</v>
      </c>
      <c r="D5096" t="s">
        <v>56</v>
      </c>
      <c r="E5096" t="s">
        <v>39</v>
      </c>
      <c r="F5096">
        <v>1</v>
      </c>
      <c r="G5096" t="s">
        <v>38</v>
      </c>
      <c r="H5096" t="s">
        <v>46</v>
      </c>
      <c r="I5096" t="s">
        <v>51</v>
      </c>
      <c r="J5096">
        <v>1000.2</v>
      </c>
    </row>
    <row r="5097" spans="1:10" x14ac:dyDescent="0.25">
      <c r="A5097">
        <v>13</v>
      </c>
      <c r="B5097">
        <v>2017</v>
      </c>
      <c r="C5097" t="s">
        <v>40</v>
      </c>
      <c r="D5097" t="s">
        <v>56</v>
      </c>
      <c r="E5097" t="s">
        <v>39</v>
      </c>
      <c r="F5097">
        <v>2</v>
      </c>
      <c r="G5097" t="s">
        <v>38</v>
      </c>
      <c r="H5097" t="s">
        <v>46</v>
      </c>
      <c r="I5097" t="s">
        <v>37</v>
      </c>
      <c r="J5097">
        <v>989.7</v>
      </c>
    </row>
    <row r="5098" spans="1:10" x14ac:dyDescent="0.25">
      <c r="A5098">
        <v>13</v>
      </c>
      <c r="B5098">
        <v>2017</v>
      </c>
      <c r="C5098" t="s">
        <v>40</v>
      </c>
      <c r="D5098" t="s">
        <v>56</v>
      </c>
      <c r="E5098" t="s">
        <v>39</v>
      </c>
      <c r="F5098">
        <v>3</v>
      </c>
      <c r="G5098" t="s">
        <v>38</v>
      </c>
      <c r="H5098" t="s">
        <v>2</v>
      </c>
      <c r="I5098" t="s">
        <v>51</v>
      </c>
      <c r="J5098">
        <v>639.20000000000005</v>
      </c>
    </row>
    <row r="5099" spans="1:10" x14ac:dyDescent="0.25">
      <c r="A5099">
        <v>13</v>
      </c>
      <c r="B5099">
        <v>2017</v>
      </c>
      <c r="C5099" t="s">
        <v>40</v>
      </c>
      <c r="D5099" t="s">
        <v>56</v>
      </c>
      <c r="E5099" t="s">
        <v>39</v>
      </c>
      <c r="F5099">
        <v>4</v>
      </c>
      <c r="G5099" t="s">
        <v>38</v>
      </c>
      <c r="H5099" t="s">
        <v>46</v>
      </c>
      <c r="I5099" t="s">
        <v>37</v>
      </c>
      <c r="J5099">
        <v>1010.5</v>
      </c>
    </row>
    <row r="5100" spans="1:10" x14ac:dyDescent="0.25">
      <c r="A5100">
        <v>13</v>
      </c>
      <c r="B5100">
        <v>2017</v>
      </c>
      <c r="C5100" t="s">
        <v>40</v>
      </c>
      <c r="D5100" t="s">
        <v>56</v>
      </c>
      <c r="E5100" t="s">
        <v>39</v>
      </c>
      <c r="F5100">
        <v>5</v>
      </c>
      <c r="G5100" t="s">
        <v>45</v>
      </c>
      <c r="H5100" t="s">
        <v>46</v>
      </c>
      <c r="I5100" t="s">
        <v>37</v>
      </c>
      <c r="J5100">
        <v>1046.2</v>
      </c>
    </row>
    <row r="5101" spans="1:10" x14ac:dyDescent="0.25">
      <c r="A5101">
        <v>13</v>
      </c>
      <c r="B5101">
        <v>2017</v>
      </c>
      <c r="C5101" t="s">
        <v>40</v>
      </c>
      <c r="D5101" t="s">
        <v>56</v>
      </c>
      <c r="E5101" t="s">
        <v>39</v>
      </c>
      <c r="F5101">
        <v>6</v>
      </c>
      <c r="G5101" t="s">
        <v>38</v>
      </c>
      <c r="H5101" t="s">
        <v>46</v>
      </c>
      <c r="I5101" t="s">
        <v>51</v>
      </c>
      <c r="J5101">
        <v>1186.7</v>
      </c>
    </row>
    <row r="5102" spans="1:10" x14ac:dyDescent="0.25">
      <c r="A5102">
        <v>13</v>
      </c>
      <c r="B5102">
        <v>2018</v>
      </c>
      <c r="C5102" t="s">
        <v>40</v>
      </c>
      <c r="D5102" t="s">
        <v>55</v>
      </c>
      <c r="E5102" t="s">
        <v>39</v>
      </c>
      <c r="F5102">
        <v>1</v>
      </c>
      <c r="G5102" t="s">
        <v>45</v>
      </c>
      <c r="H5102" t="s">
        <v>46</v>
      </c>
      <c r="I5102" t="s">
        <v>37</v>
      </c>
      <c r="J5102">
        <v>914</v>
      </c>
    </row>
    <row r="5103" spans="1:10" x14ac:dyDescent="0.25">
      <c r="A5103">
        <v>13</v>
      </c>
      <c r="B5103">
        <v>2018</v>
      </c>
      <c r="C5103" t="s">
        <v>40</v>
      </c>
      <c r="D5103" t="s">
        <v>55</v>
      </c>
      <c r="E5103" t="s">
        <v>39</v>
      </c>
      <c r="F5103">
        <v>2</v>
      </c>
      <c r="G5103" t="s">
        <v>45</v>
      </c>
      <c r="H5103" t="s">
        <v>2</v>
      </c>
      <c r="I5103" t="s">
        <v>37</v>
      </c>
      <c r="J5103">
        <v>674.9</v>
      </c>
    </row>
    <row r="5104" spans="1:10" x14ac:dyDescent="0.25">
      <c r="A5104">
        <v>13</v>
      </c>
      <c r="B5104">
        <v>2018</v>
      </c>
      <c r="C5104" t="s">
        <v>40</v>
      </c>
      <c r="D5104" t="s">
        <v>55</v>
      </c>
      <c r="E5104" t="s">
        <v>39</v>
      </c>
      <c r="F5104">
        <v>3</v>
      </c>
      <c r="G5104" t="s">
        <v>38</v>
      </c>
      <c r="H5104" t="s">
        <v>46</v>
      </c>
      <c r="I5104" t="s">
        <v>51</v>
      </c>
      <c r="J5104">
        <v>1075.3</v>
      </c>
    </row>
    <row r="5105" spans="1:10" x14ac:dyDescent="0.25">
      <c r="A5105">
        <v>13</v>
      </c>
      <c r="B5105">
        <v>2018</v>
      </c>
      <c r="C5105" t="s">
        <v>40</v>
      </c>
      <c r="D5105" t="s">
        <v>55</v>
      </c>
      <c r="E5105" t="s">
        <v>39</v>
      </c>
      <c r="F5105">
        <v>4</v>
      </c>
      <c r="G5105" t="s">
        <v>45</v>
      </c>
      <c r="H5105" t="s">
        <v>2</v>
      </c>
      <c r="I5105" t="s">
        <v>51</v>
      </c>
      <c r="J5105">
        <v>511.6</v>
      </c>
    </row>
    <row r="5106" spans="1:10" x14ac:dyDescent="0.25">
      <c r="A5106">
        <v>13</v>
      </c>
      <c r="B5106">
        <v>2018</v>
      </c>
      <c r="C5106" t="s">
        <v>40</v>
      </c>
      <c r="D5106" t="s">
        <v>55</v>
      </c>
      <c r="E5106" t="s">
        <v>39</v>
      </c>
      <c r="F5106">
        <v>5</v>
      </c>
      <c r="G5106" t="s">
        <v>38</v>
      </c>
      <c r="H5106" t="s">
        <v>2</v>
      </c>
      <c r="I5106" t="s">
        <v>51</v>
      </c>
      <c r="J5106">
        <v>584.79999999999995</v>
      </c>
    </row>
    <row r="5107" spans="1:10" x14ac:dyDescent="0.25">
      <c r="A5107">
        <v>13</v>
      </c>
      <c r="B5107">
        <v>2018</v>
      </c>
      <c r="C5107" t="s">
        <v>40</v>
      </c>
      <c r="D5107" t="s">
        <v>55</v>
      </c>
      <c r="E5107" t="s">
        <v>39</v>
      </c>
      <c r="F5107">
        <v>6</v>
      </c>
      <c r="G5107" t="s">
        <v>45</v>
      </c>
      <c r="H5107" t="s">
        <v>46</v>
      </c>
      <c r="I5107" t="s">
        <v>37</v>
      </c>
      <c r="J5107">
        <v>897.6</v>
      </c>
    </row>
    <row r="5108" spans="1:10" x14ac:dyDescent="0.25">
      <c r="A5108">
        <v>13</v>
      </c>
      <c r="B5108">
        <v>2018</v>
      </c>
      <c r="C5108" t="s">
        <v>40</v>
      </c>
      <c r="D5108" t="s">
        <v>56</v>
      </c>
      <c r="E5108" t="s">
        <v>39</v>
      </c>
      <c r="F5108">
        <v>1</v>
      </c>
      <c r="G5108" t="s">
        <v>38</v>
      </c>
      <c r="H5108" t="s">
        <v>2</v>
      </c>
      <c r="I5108" t="s">
        <v>37</v>
      </c>
      <c r="J5108">
        <v>304</v>
      </c>
    </row>
    <row r="5109" spans="1:10" x14ac:dyDescent="0.25">
      <c r="A5109">
        <v>13</v>
      </c>
      <c r="B5109">
        <v>2018</v>
      </c>
      <c r="C5109" t="s">
        <v>40</v>
      </c>
      <c r="D5109" t="s">
        <v>56</v>
      </c>
      <c r="E5109" t="s">
        <v>39</v>
      </c>
      <c r="F5109">
        <v>2</v>
      </c>
      <c r="G5109" t="s">
        <v>38</v>
      </c>
      <c r="H5109" t="s">
        <v>2</v>
      </c>
      <c r="I5109" t="s">
        <v>37</v>
      </c>
      <c r="J5109">
        <v>487.1</v>
      </c>
    </row>
    <row r="5110" spans="1:10" x14ac:dyDescent="0.25">
      <c r="A5110">
        <v>13</v>
      </c>
      <c r="B5110">
        <v>2018</v>
      </c>
      <c r="C5110" t="s">
        <v>40</v>
      </c>
      <c r="D5110" t="s">
        <v>56</v>
      </c>
      <c r="E5110" t="s">
        <v>39</v>
      </c>
      <c r="F5110">
        <v>3</v>
      </c>
      <c r="G5110" t="s">
        <v>38</v>
      </c>
      <c r="H5110" t="s">
        <v>46</v>
      </c>
      <c r="I5110" t="s">
        <v>51</v>
      </c>
      <c r="J5110">
        <v>772.3</v>
      </c>
    </row>
    <row r="5111" spans="1:10" x14ac:dyDescent="0.25">
      <c r="A5111">
        <v>13</v>
      </c>
      <c r="B5111">
        <v>2018</v>
      </c>
      <c r="C5111" t="s">
        <v>40</v>
      </c>
      <c r="D5111" t="s">
        <v>56</v>
      </c>
      <c r="E5111" t="s">
        <v>39</v>
      </c>
      <c r="F5111">
        <v>4</v>
      </c>
      <c r="G5111" t="s">
        <v>38</v>
      </c>
      <c r="H5111" t="s">
        <v>2</v>
      </c>
      <c r="I5111" t="s">
        <v>51</v>
      </c>
      <c r="J5111">
        <v>689.6</v>
      </c>
    </row>
    <row r="5112" spans="1:10" x14ac:dyDescent="0.25">
      <c r="A5112">
        <v>13</v>
      </c>
      <c r="B5112">
        <v>2018</v>
      </c>
      <c r="C5112" t="s">
        <v>40</v>
      </c>
      <c r="D5112" t="s">
        <v>56</v>
      </c>
      <c r="E5112" t="s">
        <v>39</v>
      </c>
      <c r="F5112">
        <v>5</v>
      </c>
      <c r="G5112" t="s">
        <v>45</v>
      </c>
      <c r="H5112" t="s">
        <v>46</v>
      </c>
      <c r="I5112" t="s">
        <v>51</v>
      </c>
      <c r="J5112">
        <v>797.5</v>
      </c>
    </row>
    <row r="5113" spans="1:10" x14ac:dyDescent="0.25">
      <c r="A5113">
        <v>13</v>
      </c>
      <c r="B5113">
        <v>2018</v>
      </c>
      <c r="C5113" t="s">
        <v>40</v>
      </c>
      <c r="D5113" t="s">
        <v>56</v>
      </c>
      <c r="E5113" t="s">
        <v>39</v>
      </c>
      <c r="F5113">
        <v>6</v>
      </c>
      <c r="G5113" t="s">
        <v>45</v>
      </c>
      <c r="H5113" t="s">
        <v>46</v>
      </c>
      <c r="I5113" t="s">
        <v>51</v>
      </c>
      <c r="J5113">
        <v>873.9</v>
      </c>
    </row>
    <row r="5114" spans="1:10" x14ac:dyDescent="0.25">
      <c r="A5114">
        <v>14</v>
      </c>
      <c r="B5114">
        <v>2017</v>
      </c>
      <c r="C5114" t="s">
        <v>40</v>
      </c>
      <c r="D5114" t="s">
        <v>55</v>
      </c>
      <c r="E5114" t="s">
        <v>39</v>
      </c>
      <c r="F5114">
        <v>1</v>
      </c>
      <c r="G5114" t="s">
        <v>45</v>
      </c>
      <c r="H5114" t="s">
        <v>2</v>
      </c>
      <c r="I5114" t="s">
        <v>51</v>
      </c>
      <c r="J5114">
        <v>748.2</v>
      </c>
    </row>
    <row r="5115" spans="1:10" x14ac:dyDescent="0.25">
      <c r="A5115">
        <v>14</v>
      </c>
      <c r="B5115">
        <v>2017</v>
      </c>
      <c r="C5115" t="s">
        <v>40</v>
      </c>
      <c r="D5115" t="s">
        <v>55</v>
      </c>
      <c r="E5115" t="s">
        <v>39</v>
      </c>
      <c r="F5115">
        <v>2</v>
      </c>
      <c r="G5115" t="s">
        <v>38</v>
      </c>
      <c r="H5115" t="s">
        <v>2</v>
      </c>
      <c r="I5115" t="s">
        <v>51</v>
      </c>
      <c r="J5115">
        <v>915</v>
      </c>
    </row>
    <row r="5116" spans="1:10" x14ac:dyDescent="0.25">
      <c r="A5116">
        <v>14</v>
      </c>
      <c r="B5116">
        <v>2017</v>
      </c>
      <c r="C5116" t="s">
        <v>40</v>
      </c>
      <c r="D5116" t="s">
        <v>55</v>
      </c>
      <c r="E5116" t="s">
        <v>39</v>
      </c>
      <c r="F5116">
        <v>3</v>
      </c>
      <c r="G5116" t="s">
        <v>38</v>
      </c>
      <c r="H5116" t="s">
        <v>46</v>
      </c>
      <c r="I5116" t="s">
        <v>37</v>
      </c>
      <c r="J5116">
        <v>1229.8</v>
      </c>
    </row>
    <row r="5117" spans="1:10" x14ac:dyDescent="0.25">
      <c r="A5117">
        <v>14</v>
      </c>
      <c r="B5117">
        <v>2017</v>
      </c>
      <c r="C5117" t="s">
        <v>40</v>
      </c>
      <c r="D5117" t="s">
        <v>55</v>
      </c>
      <c r="E5117" t="s">
        <v>39</v>
      </c>
      <c r="F5117">
        <v>4</v>
      </c>
      <c r="G5117" t="s">
        <v>45</v>
      </c>
      <c r="H5117" t="s">
        <v>46</v>
      </c>
      <c r="I5117" t="s">
        <v>51</v>
      </c>
      <c r="J5117">
        <v>1137.4000000000001</v>
      </c>
    </row>
    <row r="5118" spans="1:10" x14ac:dyDescent="0.25">
      <c r="A5118">
        <v>14</v>
      </c>
      <c r="B5118">
        <v>2017</v>
      </c>
      <c r="C5118" t="s">
        <v>40</v>
      </c>
      <c r="D5118" t="s">
        <v>55</v>
      </c>
      <c r="E5118" t="s">
        <v>39</v>
      </c>
      <c r="F5118">
        <v>5</v>
      </c>
      <c r="G5118" t="s">
        <v>38</v>
      </c>
      <c r="H5118" t="s">
        <v>46</v>
      </c>
      <c r="I5118" t="s">
        <v>51</v>
      </c>
      <c r="J5118">
        <v>1246.2</v>
      </c>
    </row>
    <row r="5119" spans="1:10" x14ac:dyDescent="0.25">
      <c r="A5119">
        <v>14</v>
      </c>
      <c r="B5119">
        <v>2017</v>
      </c>
      <c r="C5119" t="s">
        <v>40</v>
      </c>
      <c r="D5119" t="s">
        <v>55</v>
      </c>
      <c r="E5119" t="s">
        <v>39</v>
      </c>
      <c r="F5119">
        <v>6</v>
      </c>
      <c r="G5119" t="s">
        <v>45</v>
      </c>
      <c r="H5119" t="s">
        <v>2</v>
      </c>
      <c r="I5119" t="s">
        <v>37</v>
      </c>
      <c r="J5119">
        <v>825.2</v>
      </c>
    </row>
    <row r="5120" spans="1:10" x14ac:dyDescent="0.25">
      <c r="A5120">
        <v>14</v>
      </c>
      <c r="B5120">
        <v>2017</v>
      </c>
      <c r="C5120" t="s">
        <v>40</v>
      </c>
      <c r="D5120" t="s">
        <v>56</v>
      </c>
      <c r="E5120" t="s">
        <v>39</v>
      </c>
      <c r="F5120">
        <v>1</v>
      </c>
      <c r="G5120" t="s">
        <v>38</v>
      </c>
      <c r="H5120" t="s">
        <v>46</v>
      </c>
      <c r="I5120" t="s">
        <v>51</v>
      </c>
      <c r="J5120">
        <v>1046.7</v>
      </c>
    </row>
    <row r="5121" spans="1:10" x14ac:dyDescent="0.25">
      <c r="A5121">
        <v>14</v>
      </c>
      <c r="B5121">
        <v>2017</v>
      </c>
      <c r="C5121" t="s">
        <v>40</v>
      </c>
      <c r="D5121" t="s">
        <v>56</v>
      </c>
      <c r="E5121" t="s">
        <v>39</v>
      </c>
      <c r="F5121">
        <v>2</v>
      </c>
      <c r="G5121" t="s">
        <v>45</v>
      </c>
      <c r="H5121" t="s">
        <v>46</v>
      </c>
      <c r="I5121" t="s">
        <v>37</v>
      </c>
      <c r="J5121">
        <v>1063.0999999999999</v>
      </c>
    </row>
    <row r="5122" spans="1:10" x14ac:dyDescent="0.25">
      <c r="A5122">
        <v>14</v>
      </c>
      <c r="B5122">
        <v>2017</v>
      </c>
      <c r="C5122" t="s">
        <v>40</v>
      </c>
      <c r="D5122" t="s">
        <v>56</v>
      </c>
      <c r="E5122" t="s">
        <v>39</v>
      </c>
      <c r="F5122">
        <v>3</v>
      </c>
      <c r="G5122" t="s">
        <v>38</v>
      </c>
      <c r="H5122" t="s">
        <v>2</v>
      </c>
      <c r="I5122" t="s">
        <v>37</v>
      </c>
      <c r="J5122">
        <v>539.20000000000005</v>
      </c>
    </row>
    <row r="5123" spans="1:10" x14ac:dyDescent="0.25">
      <c r="A5123">
        <v>14</v>
      </c>
      <c r="B5123">
        <v>2017</v>
      </c>
      <c r="C5123" t="s">
        <v>40</v>
      </c>
      <c r="D5123" t="s">
        <v>56</v>
      </c>
      <c r="E5123" t="s">
        <v>39</v>
      </c>
      <c r="F5123">
        <v>4</v>
      </c>
      <c r="G5123" t="s">
        <v>38</v>
      </c>
      <c r="H5123" t="s">
        <v>2</v>
      </c>
      <c r="I5123" t="s">
        <v>51</v>
      </c>
      <c r="J5123">
        <v>528.9</v>
      </c>
    </row>
    <row r="5124" spans="1:10" x14ac:dyDescent="0.25">
      <c r="A5124">
        <v>14</v>
      </c>
      <c r="B5124">
        <v>2017</v>
      </c>
      <c r="C5124" t="s">
        <v>40</v>
      </c>
      <c r="D5124" t="s">
        <v>56</v>
      </c>
      <c r="E5124" t="s">
        <v>39</v>
      </c>
      <c r="F5124">
        <v>5</v>
      </c>
      <c r="G5124" t="s">
        <v>38</v>
      </c>
      <c r="H5124" t="s">
        <v>46</v>
      </c>
      <c r="I5124" t="s">
        <v>37</v>
      </c>
      <c r="J5124">
        <v>840.8</v>
      </c>
    </row>
    <row r="5125" spans="1:10" x14ac:dyDescent="0.25">
      <c r="A5125">
        <v>14</v>
      </c>
      <c r="B5125">
        <v>2017</v>
      </c>
      <c r="C5125" t="s">
        <v>40</v>
      </c>
      <c r="D5125" t="s">
        <v>56</v>
      </c>
      <c r="E5125" t="s">
        <v>39</v>
      </c>
      <c r="F5125">
        <v>6</v>
      </c>
      <c r="G5125" t="s">
        <v>38</v>
      </c>
      <c r="H5125" t="s">
        <v>2</v>
      </c>
      <c r="I5125" t="s">
        <v>51</v>
      </c>
      <c r="J5125">
        <v>714</v>
      </c>
    </row>
    <row r="5126" spans="1:10" x14ac:dyDescent="0.25">
      <c r="A5126">
        <v>14</v>
      </c>
      <c r="B5126">
        <v>2018</v>
      </c>
      <c r="C5126" t="s">
        <v>40</v>
      </c>
      <c r="D5126" t="s">
        <v>55</v>
      </c>
      <c r="E5126" t="s">
        <v>39</v>
      </c>
      <c r="F5126">
        <v>1</v>
      </c>
      <c r="G5126" t="s">
        <v>38</v>
      </c>
      <c r="H5126" t="s">
        <v>46</v>
      </c>
      <c r="I5126" t="s">
        <v>51</v>
      </c>
      <c r="J5126">
        <v>864.2</v>
      </c>
    </row>
    <row r="5127" spans="1:10" x14ac:dyDescent="0.25">
      <c r="A5127">
        <v>14</v>
      </c>
      <c r="B5127">
        <v>2018</v>
      </c>
      <c r="C5127" t="s">
        <v>40</v>
      </c>
      <c r="D5127" t="s">
        <v>55</v>
      </c>
      <c r="E5127" t="s">
        <v>39</v>
      </c>
      <c r="F5127">
        <v>2</v>
      </c>
      <c r="G5127" t="s">
        <v>45</v>
      </c>
      <c r="H5127" t="s">
        <v>2</v>
      </c>
      <c r="I5127" t="s">
        <v>51</v>
      </c>
      <c r="J5127">
        <v>476.5</v>
      </c>
    </row>
    <row r="5128" spans="1:10" x14ac:dyDescent="0.25">
      <c r="A5128">
        <v>14</v>
      </c>
      <c r="B5128">
        <v>2018</v>
      </c>
      <c r="C5128" t="s">
        <v>40</v>
      </c>
      <c r="D5128" t="s">
        <v>55</v>
      </c>
      <c r="E5128" t="s">
        <v>39</v>
      </c>
      <c r="F5128">
        <v>3</v>
      </c>
      <c r="G5128" t="s">
        <v>38</v>
      </c>
      <c r="H5128" t="s">
        <v>2</v>
      </c>
      <c r="I5128" t="s">
        <v>51</v>
      </c>
      <c r="J5128">
        <v>568</v>
      </c>
    </row>
    <row r="5129" spans="1:10" x14ac:dyDescent="0.25">
      <c r="A5129">
        <v>14</v>
      </c>
      <c r="B5129">
        <v>2018</v>
      </c>
      <c r="C5129" t="s">
        <v>40</v>
      </c>
      <c r="D5129" t="s">
        <v>55</v>
      </c>
      <c r="E5129" t="s">
        <v>39</v>
      </c>
      <c r="F5129">
        <v>4</v>
      </c>
      <c r="G5129" t="s">
        <v>45</v>
      </c>
      <c r="H5129" t="s">
        <v>2</v>
      </c>
      <c r="I5129" t="s">
        <v>51</v>
      </c>
      <c r="J5129">
        <v>629.9</v>
      </c>
    </row>
    <row r="5130" spans="1:10" x14ac:dyDescent="0.25">
      <c r="A5130">
        <v>14</v>
      </c>
      <c r="B5130">
        <v>2018</v>
      </c>
      <c r="C5130" t="s">
        <v>40</v>
      </c>
      <c r="D5130" t="s">
        <v>55</v>
      </c>
      <c r="E5130" t="s">
        <v>39</v>
      </c>
      <c r="F5130">
        <v>5</v>
      </c>
      <c r="G5130" t="s">
        <v>38</v>
      </c>
      <c r="H5130" t="s">
        <v>46</v>
      </c>
      <c r="I5130" t="s">
        <v>51</v>
      </c>
      <c r="J5130">
        <v>969.1</v>
      </c>
    </row>
    <row r="5131" spans="1:10" x14ac:dyDescent="0.25">
      <c r="A5131">
        <v>14</v>
      </c>
      <c r="B5131">
        <v>2018</v>
      </c>
      <c r="C5131" t="s">
        <v>40</v>
      </c>
      <c r="D5131" t="s">
        <v>55</v>
      </c>
      <c r="E5131" t="s">
        <v>39</v>
      </c>
      <c r="F5131">
        <v>6</v>
      </c>
      <c r="G5131" t="s">
        <v>38</v>
      </c>
      <c r="H5131" t="s">
        <v>46</v>
      </c>
      <c r="I5131" t="s">
        <v>51</v>
      </c>
      <c r="J5131">
        <v>1075.7</v>
      </c>
    </row>
    <row r="5132" spans="1:10" x14ac:dyDescent="0.25">
      <c r="A5132">
        <v>14</v>
      </c>
      <c r="B5132">
        <v>2018</v>
      </c>
      <c r="C5132" t="s">
        <v>40</v>
      </c>
      <c r="D5132" t="s">
        <v>56</v>
      </c>
      <c r="E5132" t="s">
        <v>39</v>
      </c>
      <c r="F5132">
        <v>1</v>
      </c>
      <c r="G5132" t="s">
        <v>38</v>
      </c>
      <c r="H5132" t="s">
        <v>46</v>
      </c>
      <c r="I5132" t="s">
        <v>37</v>
      </c>
      <c r="J5132">
        <v>803.7</v>
      </c>
    </row>
    <row r="5133" spans="1:10" x14ac:dyDescent="0.25">
      <c r="A5133">
        <v>14</v>
      </c>
      <c r="B5133">
        <v>2018</v>
      </c>
      <c r="C5133" t="s">
        <v>40</v>
      </c>
      <c r="D5133" t="s">
        <v>56</v>
      </c>
      <c r="E5133" t="s">
        <v>39</v>
      </c>
      <c r="F5133">
        <v>2</v>
      </c>
      <c r="G5133" t="s">
        <v>38</v>
      </c>
      <c r="H5133" t="s">
        <v>46</v>
      </c>
      <c r="I5133" t="s">
        <v>51</v>
      </c>
      <c r="J5133">
        <v>701</v>
      </c>
    </row>
    <row r="5134" spans="1:10" x14ac:dyDescent="0.25">
      <c r="A5134">
        <v>14</v>
      </c>
      <c r="B5134">
        <v>2018</v>
      </c>
      <c r="C5134" t="s">
        <v>40</v>
      </c>
      <c r="D5134" t="s">
        <v>56</v>
      </c>
      <c r="E5134" t="s">
        <v>39</v>
      </c>
      <c r="F5134">
        <v>3</v>
      </c>
      <c r="G5134" t="s">
        <v>45</v>
      </c>
      <c r="H5134" t="s">
        <v>46</v>
      </c>
      <c r="I5134" t="s">
        <v>51</v>
      </c>
      <c r="J5134">
        <v>838.6</v>
      </c>
    </row>
    <row r="5135" spans="1:10" x14ac:dyDescent="0.25">
      <c r="A5135">
        <v>14</v>
      </c>
      <c r="B5135">
        <v>2018</v>
      </c>
      <c r="C5135" t="s">
        <v>40</v>
      </c>
      <c r="D5135" t="s">
        <v>56</v>
      </c>
      <c r="E5135" t="s">
        <v>39</v>
      </c>
      <c r="F5135">
        <v>4</v>
      </c>
      <c r="G5135" t="s">
        <v>38</v>
      </c>
      <c r="H5135" t="s">
        <v>2</v>
      </c>
      <c r="I5135" t="s">
        <v>51</v>
      </c>
      <c r="J5135">
        <v>241</v>
      </c>
    </row>
    <row r="5136" spans="1:10" x14ac:dyDescent="0.25">
      <c r="A5136">
        <v>14</v>
      </c>
      <c r="B5136">
        <v>2018</v>
      </c>
      <c r="C5136" t="s">
        <v>40</v>
      </c>
      <c r="D5136" t="s">
        <v>56</v>
      </c>
      <c r="E5136" t="s">
        <v>39</v>
      </c>
      <c r="F5136">
        <v>5</v>
      </c>
      <c r="G5136" t="s">
        <v>38</v>
      </c>
      <c r="H5136" t="s">
        <v>2</v>
      </c>
      <c r="I5136" t="s">
        <v>37</v>
      </c>
      <c r="J5136">
        <v>426.8</v>
      </c>
    </row>
    <row r="5137" spans="1:10" x14ac:dyDescent="0.25">
      <c r="A5137">
        <v>14</v>
      </c>
      <c r="B5137">
        <v>2018</v>
      </c>
      <c r="C5137" t="s">
        <v>40</v>
      </c>
      <c r="D5137" t="s">
        <v>56</v>
      </c>
      <c r="E5137" t="s">
        <v>39</v>
      </c>
      <c r="F5137">
        <v>6</v>
      </c>
      <c r="G5137" t="s">
        <v>45</v>
      </c>
      <c r="H5137" t="s">
        <v>46</v>
      </c>
      <c r="I5137" t="s">
        <v>37</v>
      </c>
      <c r="J5137">
        <v>960</v>
      </c>
    </row>
    <row r="5138" spans="1:10" x14ac:dyDescent="0.25">
      <c r="A5138">
        <v>15</v>
      </c>
      <c r="B5138">
        <v>2017</v>
      </c>
      <c r="C5138" t="s">
        <v>40</v>
      </c>
      <c r="D5138" t="s">
        <v>55</v>
      </c>
      <c r="E5138" t="s">
        <v>39</v>
      </c>
      <c r="F5138">
        <v>1</v>
      </c>
      <c r="G5138" t="s">
        <v>45</v>
      </c>
      <c r="H5138" t="s">
        <v>46</v>
      </c>
      <c r="I5138" t="s">
        <v>37</v>
      </c>
      <c r="J5138">
        <v>1239.9000000000001</v>
      </c>
    </row>
    <row r="5139" spans="1:10" x14ac:dyDescent="0.25">
      <c r="A5139">
        <v>15</v>
      </c>
      <c r="B5139">
        <v>2017</v>
      </c>
      <c r="C5139" t="s">
        <v>40</v>
      </c>
      <c r="D5139" t="s">
        <v>55</v>
      </c>
      <c r="E5139" t="s">
        <v>39</v>
      </c>
      <c r="F5139">
        <v>2</v>
      </c>
      <c r="G5139" t="s">
        <v>45</v>
      </c>
      <c r="H5139" t="s">
        <v>2</v>
      </c>
      <c r="I5139" t="s">
        <v>37</v>
      </c>
      <c r="J5139">
        <v>586.9</v>
      </c>
    </row>
    <row r="5140" spans="1:10" x14ac:dyDescent="0.25">
      <c r="A5140">
        <v>15</v>
      </c>
      <c r="B5140">
        <v>2017</v>
      </c>
      <c r="C5140" t="s">
        <v>40</v>
      </c>
      <c r="D5140" t="s">
        <v>55</v>
      </c>
      <c r="E5140" t="s">
        <v>39</v>
      </c>
      <c r="F5140">
        <v>3</v>
      </c>
      <c r="G5140" t="s">
        <v>38</v>
      </c>
      <c r="H5140" t="s">
        <v>46</v>
      </c>
      <c r="I5140" t="s">
        <v>51</v>
      </c>
      <c r="J5140">
        <v>1005.5</v>
      </c>
    </row>
    <row r="5141" spans="1:10" x14ac:dyDescent="0.25">
      <c r="A5141">
        <v>15</v>
      </c>
      <c r="B5141">
        <v>2017</v>
      </c>
      <c r="C5141" t="s">
        <v>40</v>
      </c>
      <c r="D5141" t="s">
        <v>55</v>
      </c>
      <c r="E5141" t="s">
        <v>39</v>
      </c>
      <c r="F5141">
        <v>4</v>
      </c>
      <c r="G5141" t="s">
        <v>38</v>
      </c>
      <c r="H5141" t="s">
        <v>46</v>
      </c>
      <c r="I5141" t="s">
        <v>37</v>
      </c>
      <c r="J5141">
        <v>1241.5999999999999</v>
      </c>
    </row>
    <row r="5142" spans="1:10" x14ac:dyDescent="0.25">
      <c r="A5142">
        <v>15</v>
      </c>
      <c r="B5142">
        <v>2017</v>
      </c>
      <c r="C5142" t="s">
        <v>40</v>
      </c>
      <c r="D5142" t="s">
        <v>55</v>
      </c>
      <c r="E5142" t="s">
        <v>39</v>
      </c>
      <c r="F5142">
        <v>5</v>
      </c>
      <c r="G5142" t="s">
        <v>45</v>
      </c>
      <c r="H5142" t="s">
        <v>46</v>
      </c>
      <c r="I5142" t="s">
        <v>37</v>
      </c>
      <c r="J5142">
        <v>1174.0999999999999</v>
      </c>
    </row>
    <row r="5143" spans="1:10" x14ac:dyDescent="0.25">
      <c r="A5143">
        <v>15</v>
      </c>
      <c r="B5143">
        <v>2017</v>
      </c>
      <c r="C5143" t="s">
        <v>40</v>
      </c>
      <c r="D5143" t="s">
        <v>55</v>
      </c>
      <c r="E5143" t="s">
        <v>39</v>
      </c>
      <c r="F5143">
        <v>6</v>
      </c>
      <c r="G5143" t="s">
        <v>38</v>
      </c>
      <c r="H5143" t="s">
        <v>2</v>
      </c>
      <c r="I5143" t="s">
        <v>51</v>
      </c>
      <c r="J5143">
        <v>993.5</v>
      </c>
    </row>
    <row r="5144" spans="1:10" x14ac:dyDescent="0.25">
      <c r="A5144">
        <v>15</v>
      </c>
      <c r="B5144">
        <v>2017</v>
      </c>
      <c r="C5144" t="s">
        <v>40</v>
      </c>
      <c r="D5144" t="s">
        <v>56</v>
      </c>
      <c r="E5144" t="s">
        <v>39</v>
      </c>
      <c r="F5144">
        <v>1</v>
      </c>
      <c r="G5144" t="s">
        <v>45</v>
      </c>
      <c r="H5144" t="s">
        <v>46</v>
      </c>
      <c r="I5144" t="s">
        <v>37</v>
      </c>
      <c r="J5144">
        <v>975.8</v>
      </c>
    </row>
    <row r="5145" spans="1:10" x14ac:dyDescent="0.25">
      <c r="A5145">
        <v>15</v>
      </c>
      <c r="B5145">
        <v>2017</v>
      </c>
      <c r="C5145" t="s">
        <v>40</v>
      </c>
      <c r="D5145" t="s">
        <v>56</v>
      </c>
      <c r="E5145" t="s">
        <v>39</v>
      </c>
      <c r="F5145">
        <v>2</v>
      </c>
      <c r="G5145" t="s">
        <v>45</v>
      </c>
      <c r="H5145" t="s">
        <v>46</v>
      </c>
      <c r="I5145" t="s">
        <v>37</v>
      </c>
      <c r="J5145">
        <v>932.8</v>
      </c>
    </row>
    <row r="5146" spans="1:10" x14ac:dyDescent="0.25">
      <c r="A5146">
        <v>15</v>
      </c>
      <c r="B5146">
        <v>2017</v>
      </c>
      <c r="C5146" t="s">
        <v>40</v>
      </c>
      <c r="D5146" t="s">
        <v>56</v>
      </c>
      <c r="E5146" t="s">
        <v>39</v>
      </c>
      <c r="F5146">
        <v>3</v>
      </c>
      <c r="G5146" t="s">
        <v>45</v>
      </c>
      <c r="H5146" t="s">
        <v>2</v>
      </c>
      <c r="I5146" t="s">
        <v>37</v>
      </c>
      <c r="J5146">
        <v>488.3</v>
      </c>
    </row>
    <row r="5147" spans="1:10" x14ac:dyDescent="0.25">
      <c r="A5147">
        <v>15</v>
      </c>
      <c r="B5147">
        <v>2017</v>
      </c>
      <c r="C5147" t="s">
        <v>40</v>
      </c>
      <c r="D5147" t="s">
        <v>56</v>
      </c>
      <c r="E5147" t="s">
        <v>39</v>
      </c>
      <c r="F5147">
        <v>4</v>
      </c>
      <c r="G5147" t="s">
        <v>45</v>
      </c>
      <c r="H5147" t="s">
        <v>46</v>
      </c>
      <c r="I5147" t="s">
        <v>37</v>
      </c>
      <c r="J5147">
        <v>998.3</v>
      </c>
    </row>
    <row r="5148" spans="1:10" x14ac:dyDescent="0.25">
      <c r="A5148">
        <v>15</v>
      </c>
      <c r="B5148">
        <v>2017</v>
      </c>
      <c r="C5148" t="s">
        <v>40</v>
      </c>
      <c r="D5148" t="s">
        <v>56</v>
      </c>
      <c r="E5148" t="s">
        <v>39</v>
      </c>
      <c r="F5148">
        <v>5</v>
      </c>
      <c r="G5148" t="s">
        <v>38</v>
      </c>
      <c r="H5148" t="s">
        <v>46</v>
      </c>
      <c r="I5148" t="s">
        <v>37</v>
      </c>
      <c r="J5148">
        <v>1030.5999999999999</v>
      </c>
    </row>
    <row r="5149" spans="1:10" x14ac:dyDescent="0.25">
      <c r="A5149">
        <v>15</v>
      </c>
      <c r="B5149">
        <v>2017</v>
      </c>
      <c r="C5149" t="s">
        <v>40</v>
      </c>
      <c r="D5149" t="s">
        <v>56</v>
      </c>
      <c r="E5149" t="s">
        <v>39</v>
      </c>
      <c r="F5149">
        <v>6</v>
      </c>
      <c r="G5149" t="s">
        <v>45</v>
      </c>
      <c r="H5149" t="s">
        <v>46</v>
      </c>
      <c r="I5149" t="s">
        <v>37</v>
      </c>
      <c r="J5149">
        <v>1131</v>
      </c>
    </row>
    <row r="5150" spans="1:10" x14ac:dyDescent="0.25">
      <c r="A5150">
        <v>15</v>
      </c>
      <c r="B5150">
        <v>2018</v>
      </c>
      <c r="C5150" t="s">
        <v>40</v>
      </c>
      <c r="D5150" t="s">
        <v>55</v>
      </c>
      <c r="E5150" t="s">
        <v>39</v>
      </c>
      <c r="F5150">
        <v>1</v>
      </c>
      <c r="G5150" t="s">
        <v>45</v>
      </c>
      <c r="H5150" t="s">
        <v>46</v>
      </c>
      <c r="I5150" t="s">
        <v>37</v>
      </c>
      <c r="J5150">
        <v>964.6</v>
      </c>
    </row>
    <row r="5151" spans="1:10" x14ac:dyDescent="0.25">
      <c r="A5151">
        <v>15</v>
      </c>
      <c r="B5151">
        <v>2018</v>
      </c>
      <c r="C5151" t="s">
        <v>40</v>
      </c>
      <c r="D5151" t="s">
        <v>55</v>
      </c>
      <c r="E5151" t="s">
        <v>39</v>
      </c>
      <c r="F5151">
        <v>2</v>
      </c>
      <c r="G5151" t="s">
        <v>38</v>
      </c>
      <c r="H5151" t="s">
        <v>2</v>
      </c>
      <c r="I5151" t="s">
        <v>37</v>
      </c>
      <c r="J5151">
        <v>572.70000000000005</v>
      </c>
    </row>
    <row r="5152" spans="1:10" x14ac:dyDescent="0.25">
      <c r="A5152">
        <v>15</v>
      </c>
      <c r="B5152">
        <v>2018</v>
      </c>
      <c r="C5152" t="s">
        <v>40</v>
      </c>
      <c r="D5152" t="s">
        <v>55</v>
      </c>
      <c r="E5152" t="s">
        <v>39</v>
      </c>
      <c r="F5152">
        <v>3</v>
      </c>
      <c r="G5152" t="s">
        <v>45</v>
      </c>
      <c r="H5152" t="s">
        <v>2</v>
      </c>
      <c r="I5152" t="s">
        <v>51</v>
      </c>
      <c r="J5152">
        <v>684.9</v>
      </c>
    </row>
    <row r="5153" spans="1:10" x14ac:dyDescent="0.25">
      <c r="A5153">
        <v>15</v>
      </c>
      <c r="B5153">
        <v>2018</v>
      </c>
      <c r="C5153" t="s">
        <v>40</v>
      </c>
      <c r="D5153" t="s">
        <v>55</v>
      </c>
      <c r="E5153" t="s">
        <v>39</v>
      </c>
      <c r="F5153">
        <v>4</v>
      </c>
      <c r="G5153" t="s">
        <v>38</v>
      </c>
      <c r="H5153" t="s">
        <v>2</v>
      </c>
      <c r="I5153" t="s">
        <v>51</v>
      </c>
      <c r="J5153">
        <v>448.8</v>
      </c>
    </row>
    <row r="5154" spans="1:10" x14ac:dyDescent="0.25">
      <c r="A5154">
        <v>15</v>
      </c>
      <c r="B5154">
        <v>2018</v>
      </c>
      <c r="C5154" t="s">
        <v>40</v>
      </c>
      <c r="D5154" t="s">
        <v>55</v>
      </c>
      <c r="E5154" t="s">
        <v>39</v>
      </c>
      <c r="F5154">
        <v>5</v>
      </c>
      <c r="G5154" t="s">
        <v>45</v>
      </c>
      <c r="H5154" t="s">
        <v>2</v>
      </c>
      <c r="I5154" t="s">
        <v>51</v>
      </c>
      <c r="J5154">
        <v>699.7</v>
      </c>
    </row>
    <row r="5155" spans="1:10" x14ac:dyDescent="0.25">
      <c r="A5155">
        <v>15</v>
      </c>
      <c r="B5155">
        <v>2018</v>
      </c>
      <c r="C5155" t="s">
        <v>40</v>
      </c>
      <c r="D5155" t="s">
        <v>55</v>
      </c>
      <c r="E5155" t="s">
        <v>39</v>
      </c>
      <c r="F5155">
        <v>6</v>
      </c>
      <c r="G5155" t="s">
        <v>45</v>
      </c>
      <c r="H5155" t="s">
        <v>2</v>
      </c>
      <c r="I5155" t="s">
        <v>37</v>
      </c>
      <c r="J5155">
        <v>663.4</v>
      </c>
    </row>
    <row r="5156" spans="1:10" x14ac:dyDescent="0.25">
      <c r="A5156">
        <v>15</v>
      </c>
      <c r="B5156">
        <v>2018</v>
      </c>
      <c r="C5156" t="s">
        <v>40</v>
      </c>
      <c r="D5156" t="s">
        <v>56</v>
      </c>
      <c r="E5156" t="s">
        <v>39</v>
      </c>
      <c r="F5156">
        <v>1</v>
      </c>
      <c r="G5156" t="s">
        <v>38</v>
      </c>
      <c r="H5156" t="s">
        <v>46</v>
      </c>
      <c r="I5156" t="s">
        <v>51</v>
      </c>
      <c r="J5156">
        <v>755.8</v>
      </c>
    </row>
    <row r="5157" spans="1:10" x14ac:dyDescent="0.25">
      <c r="A5157">
        <v>15</v>
      </c>
      <c r="B5157">
        <v>2018</v>
      </c>
      <c r="C5157" t="s">
        <v>40</v>
      </c>
      <c r="D5157" t="s">
        <v>56</v>
      </c>
      <c r="E5157" t="s">
        <v>39</v>
      </c>
      <c r="F5157">
        <v>2</v>
      </c>
      <c r="G5157" t="s">
        <v>38</v>
      </c>
      <c r="H5157" t="s">
        <v>2</v>
      </c>
      <c r="I5157" t="s">
        <v>37</v>
      </c>
      <c r="J5157">
        <v>380.6</v>
      </c>
    </row>
    <row r="5158" spans="1:10" x14ac:dyDescent="0.25">
      <c r="A5158">
        <v>15</v>
      </c>
      <c r="B5158">
        <v>2018</v>
      </c>
      <c r="C5158" t="s">
        <v>40</v>
      </c>
      <c r="D5158" t="s">
        <v>56</v>
      </c>
      <c r="E5158" t="s">
        <v>39</v>
      </c>
      <c r="F5158">
        <v>3</v>
      </c>
      <c r="G5158" t="s">
        <v>38</v>
      </c>
      <c r="H5158" t="s">
        <v>2</v>
      </c>
      <c r="I5158" t="s">
        <v>37</v>
      </c>
      <c r="J5158">
        <v>418.3</v>
      </c>
    </row>
    <row r="5159" spans="1:10" x14ac:dyDescent="0.25">
      <c r="A5159">
        <v>15</v>
      </c>
      <c r="B5159">
        <v>2018</v>
      </c>
      <c r="C5159" t="s">
        <v>40</v>
      </c>
      <c r="D5159" t="s">
        <v>56</v>
      </c>
      <c r="E5159" t="s">
        <v>39</v>
      </c>
      <c r="F5159">
        <v>4</v>
      </c>
      <c r="G5159" t="s">
        <v>38</v>
      </c>
      <c r="H5159" t="s">
        <v>2</v>
      </c>
      <c r="I5159" t="s">
        <v>37</v>
      </c>
      <c r="J5159">
        <v>500.9</v>
      </c>
    </row>
    <row r="5160" spans="1:10" x14ac:dyDescent="0.25">
      <c r="A5160">
        <v>15</v>
      </c>
      <c r="B5160">
        <v>2018</v>
      </c>
      <c r="C5160" t="s">
        <v>40</v>
      </c>
      <c r="D5160" t="s">
        <v>56</v>
      </c>
      <c r="E5160" t="s">
        <v>39</v>
      </c>
      <c r="F5160">
        <v>5</v>
      </c>
      <c r="G5160" t="s">
        <v>38</v>
      </c>
      <c r="H5160" t="s">
        <v>46</v>
      </c>
      <c r="I5160" t="s">
        <v>37</v>
      </c>
      <c r="J5160">
        <v>895.4</v>
      </c>
    </row>
    <row r="5161" spans="1:10" x14ac:dyDescent="0.25">
      <c r="A5161">
        <v>15</v>
      </c>
      <c r="B5161">
        <v>2018</v>
      </c>
      <c r="C5161" t="s">
        <v>40</v>
      </c>
      <c r="D5161" t="s">
        <v>56</v>
      </c>
      <c r="E5161" t="s">
        <v>39</v>
      </c>
      <c r="F5161">
        <v>6</v>
      </c>
      <c r="G5161" t="s">
        <v>38</v>
      </c>
      <c r="H5161" t="s">
        <v>46</v>
      </c>
      <c r="I5161" t="s">
        <v>51</v>
      </c>
      <c r="J5161">
        <v>940.6</v>
      </c>
    </row>
    <row r="5162" spans="1:10" x14ac:dyDescent="0.25">
      <c r="A5162">
        <v>16</v>
      </c>
      <c r="B5162">
        <v>2017</v>
      </c>
      <c r="C5162" t="s">
        <v>40</v>
      </c>
      <c r="D5162" t="s">
        <v>55</v>
      </c>
      <c r="E5162" t="s">
        <v>39</v>
      </c>
      <c r="F5162">
        <v>1</v>
      </c>
      <c r="G5162" t="s">
        <v>45</v>
      </c>
      <c r="H5162" t="s">
        <v>2</v>
      </c>
      <c r="I5162" t="s">
        <v>51</v>
      </c>
      <c r="J5162">
        <v>888.6</v>
      </c>
    </row>
    <row r="5163" spans="1:10" x14ac:dyDescent="0.25">
      <c r="A5163">
        <v>16</v>
      </c>
      <c r="B5163">
        <v>2017</v>
      </c>
      <c r="C5163" t="s">
        <v>40</v>
      </c>
      <c r="D5163" t="s">
        <v>55</v>
      </c>
      <c r="E5163" t="s">
        <v>39</v>
      </c>
      <c r="F5163">
        <v>2</v>
      </c>
      <c r="G5163" t="s">
        <v>38</v>
      </c>
      <c r="H5163" t="s">
        <v>46</v>
      </c>
      <c r="I5163" t="s">
        <v>51</v>
      </c>
      <c r="J5163">
        <v>1141.3</v>
      </c>
    </row>
    <row r="5164" spans="1:10" x14ac:dyDescent="0.25">
      <c r="A5164">
        <v>16</v>
      </c>
      <c r="B5164">
        <v>2017</v>
      </c>
      <c r="C5164" t="s">
        <v>40</v>
      </c>
      <c r="D5164" t="s">
        <v>55</v>
      </c>
      <c r="E5164" t="s">
        <v>39</v>
      </c>
      <c r="F5164">
        <v>3</v>
      </c>
      <c r="G5164" t="s">
        <v>38</v>
      </c>
      <c r="H5164" t="s">
        <v>46</v>
      </c>
      <c r="I5164" t="s">
        <v>51</v>
      </c>
      <c r="J5164">
        <v>1109.9000000000001</v>
      </c>
    </row>
    <row r="5165" spans="1:10" x14ac:dyDescent="0.25">
      <c r="A5165">
        <v>16</v>
      </c>
      <c r="B5165">
        <v>2017</v>
      </c>
      <c r="C5165" t="s">
        <v>40</v>
      </c>
      <c r="D5165" t="s">
        <v>55</v>
      </c>
      <c r="E5165" t="s">
        <v>39</v>
      </c>
      <c r="F5165">
        <v>4</v>
      </c>
      <c r="G5165" t="s">
        <v>45</v>
      </c>
      <c r="H5165" t="s">
        <v>46</v>
      </c>
      <c r="I5165" t="s">
        <v>37</v>
      </c>
      <c r="J5165">
        <v>1266.7</v>
      </c>
    </row>
    <row r="5166" spans="1:10" x14ac:dyDescent="0.25">
      <c r="A5166">
        <v>16</v>
      </c>
      <c r="B5166">
        <v>2017</v>
      </c>
      <c r="C5166" t="s">
        <v>40</v>
      </c>
      <c r="D5166" t="s">
        <v>55</v>
      </c>
      <c r="E5166" t="s">
        <v>39</v>
      </c>
      <c r="F5166">
        <v>5</v>
      </c>
      <c r="G5166" t="s">
        <v>45</v>
      </c>
      <c r="H5166" t="s">
        <v>2</v>
      </c>
      <c r="I5166" t="s">
        <v>37</v>
      </c>
      <c r="J5166">
        <v>646.5</v>
      </c>
    </row>
    <row r="5167" spans="1:10" x14ac:dyDescent="0.25">
      <c r="A5167">
        <v>16</v>
      </c>
      <c r="B5167">
        <v>2017</v>
      </c>
      <c r="C5167" t="s">
        <v>40</v>
      </c>
      <c r="D5167" t="s">
        <v>55</v>
      </c>
      <c r="E5167" t="s">
        <v>39</v>
      </c>
      <c r="F5167">
        <v>6</v>
      </c>
      <c r="G5167" t="s">
        <v>45</v>
      </c>
      <c r="H5167" t="s">
        <v>2</v>
      </c>
      <c r="I5167" t="s">
        <v>37</v>
      </c>
      <c r="J5167">
        <v>907.4</v>
      </c>
    </row>
    <row r="5168" spans="1:10" x14ac:dyDescent="0.25">
      <c r="A5168">
        <v>16</v>
      </c>
      <c r="B5168">
        <v>2017</v>
      </c>
      <c r="C5168" t="s">
        <v>40</v>
      </c>
      <c r="D5168" t="s">
        <v>56</v>
      </c>
      <c r="E5168" t="s">
        <v>39</v>
      </c>
      <c r="F5168">
        <v>1</v>
      </c>
      <c r="G5168" t="s">
        <v>45</v>
      </c>
      <c r="H5168" t="s">
        <v>46</v>
      </c>
      <c r="I5168" t="s">
        <v>37</v>
      </c>
      <c r="J5168">
        <v>1004.8</v>
      </c>
    </row>
    <row r="5169" spans="1:10" x14ac:dyDescent="0.25">
      <c r="A5169">
        <v>16</v>
      </c>
      <c r="B5169">
        <v>2017</v>
      </c>
      <c r="C5169" t="s">
        <v>40</v>
      </c>
      <c r="D5169" t="s">
        <v>56</v>
      </c>
      <c r="E5169" t="s">
        <v>39</v>
      </c>
      <c r="F5169">
        <v>2</v>
      </c>
      <c r="G5169" t="s">
        <v>45</v>
      </c>
      <c r="H5169" t="s">
        <v>2</v>
      </c>
      <c r="I5169" t="s">
        <v>51</v>
      </c>
      <c r="J5169">
        <v>560.5</v>
      </c>
    </row>
    <row r="5170" spans="1:10" x14ac:dyDescent="0.25">
      <c r="A5170">
        <v>16</v>
      </c>
      <c r="B5170">
        <v>2017</v>
      </c>
      <c r="C5170" t="s">
        <v>40</v>
      </c>
      <c r="D5170" t="s">
        <v>56</v>
      </c>
      <c r="E5170" t="s">
        <v>39</v>
      </c>
      <c r="F5170">
        <v>3</v>
      </c>
      <c r="G5170" t="s">
        <v>38</v>
      </c>
      <c r="H5170" t="s">
        <v>46</v>
      </c>
      <c r="I5170" t="s">
        <v>51</v>
      </c>
      <c r="J5170">
        <v>858</v>
      </c>
    </row>
    <row r="5171" spans="1:10" x14ac:dyDescent="0.25">
      <c r="A5171">
        <v>16</v>
      </c>
      <c r="B5171">
        <v>2017</v>
      </c>
      <c r="C5171" t="s">
        <v>40</v>
      </c>
      <c r="D5171" t="s">
        <v>56</v>
      </c>
      <c r="E5171" t="s">
        <v>39</v>
      </c>
      <c r="F5171">
        <v>4</v>
      </c>
      <c r="G5171" t="s">
        <v>45</v>
      </c>
      <c r="H5171" t="s">
        <v>46</v>
      </c>
      <c r="I5171" t="s">
        <v>37</v>
      </c>
      <c r="J5171">
        <v>1038.4000000000001</v>
      </c>
    </row>
    <row r="5172" spans="1:10" x14ac:dyDescent="0.25">
      <c r="A5172">
        <v>16</v>
      </c>
      <c r="B5172">
        <v>2017</v>
      </c>
      <c r="C5172" t="s">
        <v>40</v>
      </c>
      <c r="D5172" t="s">
        <v>56</v>
      </c>
      <c r="E5172" t="s">
        <v>39</v>
      </c>
      <c r="F5172">
        <v>5</v>
      </c>
      <c r="G5172" t="s">
        <v>38</v>
      </c>
      <c r="H5172" t="s">
        <v>2</v>
      </c>
      <c r="I5172" t="s">
        <v>51</v>
      </c>
      <c r="J5172">
        <v>521.20000000000005</v>
      </c>
    </row>
    <row r="5173" spans="1:10" x14ac:dyDescent="0.25">
      <c r="A5173">
        <v>16</v>
      </c>
      <c r="B5173">
        <v>2017</v>
      </c>
      <c r="C5173" t="s">
        <v>40</v>
      </c>
      <c r="D5173" t="s">
        <v>56</v>
      </c>
      <c r="E5173" t="s">
        <v>39</v>
      </c>
      <c r="F5173">
        <v>6</v>
      </c>
      <c r="G5173" t="s">
        <v>45</v>
      </c>
      <c r="H5173" t="s">
        <v>46</v>
      </c>
      <c r="I5173" t="s">
        <v>37</v>
      </c>
      <c r="J5173">
        <v>977</v>
      </c>
    </row>
    <row r="5174" spans="1:10" x14ac:dyDescent="0.25">
      <c r="A5174">
        <v>16</v>
      </c>
      <c r="B5174">
        <v>2018</v>
      </c>
      <c r="C5174" t="s">
        <v>40</v>
      </c>
      <c r="D5174" t="s">
        <v>55</v>
      </c>
      <c r="E5174" t="s">
        <v>39</v>
      </c>
      <c r="F5174">
        <v>1</v>
      </c>
      <c r="G5174" t="s">
        <v>45</v>
      </c>
      <c r="H5174" t="s">
        <v>2</v>
      </c>
      <c r="I5174" t="s">
        <v>37</v>
      </c>
      <c r="J5174">
        <v>708.9</v>
      </c>
    </row>
    <row r="5175" spans="1:10" x14ac:dyDescent="0.25">
      <c r="A5175">
        <v>16</v>
      </c>
      <c r="B5175">
        <v>2018</v>
      </c>
      <c r="C5175" t="s">
        <v>40</v>
      </c>
      <c r="D5175" t="s">
        <v>55</v>
      </c>
      <c r="E5175" t="s">
        <v>39</v>
      </c>
      <c r="F5175">
        <v>2</v>
      </c>
      <c r="G5175" t="s">
        <v>45</v>
      </c>
      <c r="H5175" t="s">
        <v>46</v>
      </c>
      <c r="I5175" t="s">
        <v>37</v>
      </c>
      <c r="J5175">
        <v>1185.9000000000001</v>
      </c>
    </row>
    <row r="5176" spans="1:10" x14ac:dyDescent="0.25">
      <c r="A5176">
        <v>16</v>
      </c>
      <c r="B5176">
        <v>2018</v>
      </c>
      <c r="C5176" t="s">
        <v>40</v>
      </c>
      <c r="D5176" t="s">
        <v>55</v>
      </c>
      <c r="E5176" t="s">
        <v>39</v>
      </c>
      <c r="F5176">
        <v>3</v>
      </c>
      <c r="G5176" t="s">
        <v>45</v>
      </c>
      <c r="H5176" t="s">
        <v>46</v>
      </c>
      <c r="I5176" t="s">
        <v>51</v>
      </c>
      <c r="J5176">
        <v>1128.7</v>
      </c>
    </row>
    <row r="5177" spans="1:10" x14ac:dyDescent="0.25">
      <c r="A5177">
        <v>16</v>
      </c>
      <c r="B5177">
        <v>2018</v>
      </c>
      <c r="C5177" t="s">
        <v>40</v>
      </c>
      <c r="D5177" t="s">
        <v>55</v>
      </c>
      <c r="E5177" t="s">
        <v>39</v>
      </c>
      <c r="F5177">
        <v>4</v>
      </c>
      <c r="G5177" t="s">
        <v>45</v>
      </c>
      <c r="H5177" t="s">
        <v>2</v>
      </c>
      <c r="I5177" t="s">
        <v>51</v>
      </c>
      <c r="J5177">
        <v>715.4</v>
      </c>
    </row>
    <row r="5178" spans="1:10" x14ac:dyDescent="0.25">
      <c r="A5178">
        <v>16</v>
      </c>
      <c r="B5178">
        <v>2018</v>
      </c>
      <c r="C5178" t="s">
        <v>40</v>
      </c>
      <c r="D5178" t="s">
        <v>55</v>
      </c>
      <c r="E5178" t="s">
        <v>39</v>
      </c>
      <c r="F5178">
        <v>5</v>
      </c>
      <c r="G5178" t="s">
        <v>38</v>
      </c>
      <c r="H5178" t="s">
        <v>46</v>
      </c>
      <c r="I5178" t="s">
        <v>37</v>
      </c>
      <c r="J5178">
        <v>1043.7</v>
      </c>
    </row>
    <row r="5179" spans="1:10" x14ac:dyDescent="0.25">
      <c r="A5179">
        <v>16</v>
      </c>
      <c r="B5179">
        <v>2018</v>
      </c>
      <c r="C5179" t="s">
        <v>40</v>
      </c>
      <c r="D5179" t="s">
        <v>55</v>
      </c>
      <c r="E5179" t="s">
        <v>39</v>
      </c>
      <c r="F5179">
        <v>6</v>
      </c>
      <c r="G5179" t="s">
        <v>45</v>
      </c>
      <c r="H5179" t="s">
        <v>46</v>
      </c>
      <c r="I5179" t="s">
        <v>37</v>
      </c>
      <c r="J5179">
        <v>969.8</v>
      </c>
    </row>
    <row r="5180" spans="1:10" x14ac:dyDescent="0.25">
      <c r="A5180">
        <v>16</v>
      </c>
      <c r="B5180">
        <v>2018</v>
      </c>
      <c r="C5180" t="s">
        <v>40</v>
      </c>
      <c r="D5180" t="s">
        <v>56</v>
      </c>
      <c r="E5180" t="s">
        <v>39</v>
      </c>
      <c r="F5180">
        <v>1</v>
      </c>
      <c r="G5180" t="s">
        <v>38</v>
      </c>
      <c r="H5180" t="s">
        <v>2</v>
      </c>
      <c r="I5180" t="s">
        <v>51</v>
      </c>
      <c r="J5180">
        <v>388.7</v>
      </c>
    </row>
    <row r="5181" spans="1:10" x14ac:dyDescent="0.25">
      <c r="A5181">
        <v>16</v>
      </c>
      <c r="B5181">
        <v>2018</v>
      </c>
      <c r="C5181" t="s">
        <v>40</v>
      </c>
      <c r="D5181" t="s">
        <v>56</v>
      </c>
      <c r="E5181" t="s">
        <v>39</v>
      </c>
      <c r="F5181">
        <v>2</v>
      </c>
      <c r="G5181" t="s">
        <v>45</v>
      </c>
      <c r="H5181" t="s">
        <v>46</v>
      </c>
      <c r="I5181" t="s">
        <v>37</v>
      </c>
      <c r="J5181">
        <v>954.4</v>
      </c>
    </row>
    <row r="5182" spans="1:10" x14ac:dyDescent="0.25">
      <c r="A5182">
        <v>16</v>
      </c>
      <c r="B5182">
        <v>2018</v>
      </c>
      <c r="C5182" t="s">
        <v>40</v>
      </c>
      <c r="D5182" t="s">
        <v>56</v>
      </c>
      <c r="E5182" t="s">
        <v>39</v>
      </c>
      <c r="F5182">
        <v>3</v>
      </c>
      <c r="G5182" t="s">
        <v>45</v>
      </c>
      <c r="H5182" t="s">
        <v>2</v>
      </c>
      <c r="I5182" t="s">
        <v>37</v>
      </c>
      <c r="J5182">
        <v>118.8</v>
      </c>
    </row>
    <row r="5183" spans="1:10" x14ac:dyDescent="0.25">
      <c r="A5183">
        <v>16</v>
      </c>
      <c r="B5183">
        <v>2018</v>
      </c>
      <c r="C5183" t="s">
        <v>40</v>
      </c>
      <c r="D5183" t="s">
        <v>56</v>
      </c>
      <c r="E5183" t="s">
        <v>39</v>
      </c>
      <c r="F5183">
        <v>4</v>
      </c>
      <c r="G5183" t="s">
        <v>45</v>
      </c>
      <c r="H5183" t="s">
        <v>46</v>
      </c>
      <c r="I5183" t="s">
        <v>51</v>
      </c>
      <c r="J5183">
        <v>853.8</v>
      </c>
    </row>
    <row r="5184" spans="1:10" x14ac:dyDescent="0.25">
      <c r="A5184">
        <v>16</v>
      </c>
      <c r="B5184">
        <v>2018</v>
      </c>
      <c r="C5184" t="s">
        <v>40</v>
      </c>
      <c r="D5184" t="s">
        <v>56</v>
      </c>
      <c r="E5184" t="s">
        <v>39</v>
      </c>
      <c r="F5184">
        <v>5</v>
      </c>
      <c r="G5184" t="s">
        <v>38</v>
      </c>
      <c r="H5184" t="s">
        <v>46</v>
      </c>
      <c r="I5184" t="s">
        <v>37</v>
      </c>
      <c r="J5184">
        <v>552.5</v>
      </c>
    </row>
    <row r="5185" spans="1:10" x14ac:dyDescent="0.25">
      <c r="A5185">
        <v>16</v>
      </c>
      <c r="B5185">
        <v>2018</v>
      </c>
      <c r="C5185" t="s">
        <v>40</v>
      </c>
      <c r="D5185" t="s">
        <v>56</v>
      </c>
      <c r="E5185" t="s">
        <v>39</v>
      </c>
      <c r="F5185">
        <v>6</v>
      </c>
      <c r="G5185" t="s">
        <v>45</v>
      </c>
      <c r="H5185" t="s">
        <v>46</v>
      </c>
      <c r="I5185" t="s">
        <v>37</v>
      </c>
      <c r="J5185">
        <v>623.79999999999995</v>
      </c>
    </row>
    <row r="5186" spans="1:10" x14ac:dyDescent="0.25">
      <c r="A5186">
        <v>17</v>
      </c>
      <c r="B5186">
        <v>2017</v>
      </c>
      <c r="C5186" t="s">
        <v>40</v>
      </c>
      <c r="D5186" t="s">
        <v>55</v>
      </c>
      <c r="E5186" t="s">
        <v>39</v>
      </c>
      <c r="F5186">
        <v>1</v>
      </c>
      <c r="G5186" t="s">
        <v>45</v>
      </c>
      <c r="H5186" t="s">
        <v>46</v>
      </c>
      <c r="I5186" t="s">
        <v>51</v>
      </c>
      <c r="J5186">
        <v>1229.7</v>
      </c>
    </row>
    <row r="5187" spans="1:10" x14ac:dyDescent="0.25">
      <c r="A5187">
        <v>17</v>
      </c>
      <c r="B5187">
        <v>2017</v>
      </c>
      <c r="C5187" t="s">
        <v>40</v>
      </c>
      <c r="D5187" t="s">
        <v>55</v>
      </c>
      <c r="E5187" t="s">
        <v>39</v>
      </c>
      <c r="F5187">
        <v>2</v>
      </c>
      <c r="G5187" t="s">
        <v>45</v>
      </c>
      <c r="H5187" t="s">
        <v>46</v>
      </c>
      <c r="I5187" t="s">
        <v>37</v>
      </c>
      <c r="J5187">
        <v>941</v>
      </c>
    </row>
    <row r="5188" spans="1:10" x14ac:dyDescent="0.25">
      <c r="A5188">
        <v>17</v>
      </c>
      <c r="B5188">
        <v>2017</v>
      </c>
      <c r="C5188" t="s">
        <v>40</v>
      </c>
      <c r="D5188" t="s">
        <v>55</v>
      </c>
      <c r="E5188" t="s">
        <v>39</v>
      </c>
      <c r="F5188">
        <v>3</v>
      </c>
      <c r="G5188" t="s">
        <v>45</v>
      </c>
      <c r="H5188" t="s">
        <v>2</v>
      </c>
      <c r="I5188" t="s">
        <v>37</v>
      </c>
      <c r="J5188">
        <v>951</v>
      </c>
    </row>
    <row r="5189" spans="1:10" x14ac:dyDescent="0.25">
      <c r="A5189">
        <v>17</v>
      </c>
      <c r="B5189">
        <v>2017</v>
      </c>
      <c r="C5189" t="s">
        <v>40</v>
      </c>
      <c r="D5189" t="s">
        <v>55</v>
      </c>
      <c r="E5189" t="s">
        <v>39</v>
      </c>
      <c r="F5189">
        <v>4</v>
      </c>
      <c r="G5189" t="s">
        <v>38</v>
      </c>
      <c r="H5189" t="s">
        <v>2</v>
      </c>
      <c r="I5189" t="s">
        <v>37</v>
      </c>
      <c r="J5189">
        <v>911.8</v>
      </c>
    </row>
    <row r="5190" spans="1:10" x14ac:dyDescent="0.25">
      <c r="A5190">
        <v>17</v>
      </c>
      <c r="B5190">
        <v>2017</v>
      </c>
      <c r="C5190" t="s">
        <v>40</v>
      </c>
      <c r="D5190" t="s">
        <v>55</v>
      </c>
      <c r="E5190" t="s">
        <v>39</v>
      </c>
      <c r="F5190">
        <v>5</v>
      </c>
      <c r="G5190" t="s">
        <v>38</v>
      </c>
      <c r="H5190" t="s">
        <v>2</v>
      </c>
      <c r="I5190" t="s">
        <v>37</v>
      </c>
      <c r="J5190">
        <v>803.8</v>
      </c>
    </row>
    <row r="5191" spans="1:10" x14ac:dyDescent="0.25">
      <c r="A5191">
        <v>17</v>
      </c>
      <c r="B5191">
        <v>2017</v>
      </c>
      <c r="C5191" t="s">
        <v>40</v>
      </c>
      <c r="D5191" t="s">
        <v>55</v>
      </c>
      <c r="E5191" t="s">
        <v>39</v>
      </c>
      <c r="F5191">
        <v>6</v>
      </c>
      <c r="G5191" t="s">
        <v>38</v>
      </c>
      <c r="H5191" t="s">
        <v>46</v>
      </c>
      <c r="I5191" t="s">
        <v>37</v>
      </c>
      <c r="J5191">
        <v>1224.9000000000001</v>
      </c>
    </row>
    <row r="5192" spans="1:10" x14ac:dyDescent="0.25">
      <c r="A5192">
        <v>17</v>
      </c>
      <c r="B5192">
        <v>2017</v>
      </c>
      <c r="C5192" t="s">
        <v>40</v>
      </c>
      <c r="D5192" t="s">
        <v>56</v>
      </c>
      <c r="E5192" t="s">
        <v>39</v>
      </c>
      <c r="F5192">
        <v>1</v>
      </c>
      <c r="G5192" t="s">
        <v>38</v>
      </c>
      <c r="H5192" t="s">
        <v>2</v>
      </c>
      <c r="I5192" t="s">
        <v>37</v>
      </c>
      <c r="J5192">
        <v>711.5</v>
      </c>
    </row>
    <row r="5193" spans="1:10" x14ac:dyDescent="0.25">
      <c r="A5193">
        <v>17</v>
      </c>
      <c r="B5193">
        <v>2017</v>
      </c>
      <c r="C5193" t="s">
        <v>40</v>
      </c>
      <c r="D5193" t="s">
        <v>56</v>
      </c>
      <c r="E5193" t="s">
        <v>39</v>
      </c>
      <c r="F5193">
        <v>2</v>
      </c>
      <c r="G5193" t="s">
        <v>38</v>
      </c>
      <c r="H5193" t="s">
        <v>46</v>
      </c>
      <c r="I5193" t="s">
        <v>51</v>
      </c>
      <c r="J5193">
        <v>966.2</v>
      </c>
    </row>
    <row r="5194" spans="1:10" x14ac:dyDescent="0.25">
      <c r="A5194">
        <v>17</v>
      </c>
      <c r="B5194">
        <v>2017</v>
      </c>
      <c r="C5194" t="s">
        <v>40</v>
      </c>
      <c r="D5194" t="s">
        <v>56</v>
      </c>
      <c r="E5194" t="s">
        <v>39</v>
      </c>
      <c r="F5194">
        <v>3</v>
      </c>
      <c r="G5194" t="s">
        <v>45</v>
      </c>
      <c r="H5194" t="s">
        <v>2</v>
      </c>
      <c r="I5194" t="s">
        <v>51</v>
      </c>
      <c r="J5194">
        <v>766.8</v>
      </c>
    </row>
    <row r="5195" spans="1:10" x14ac:dyDescent="0.25">
      <c r="A5195">
        <v>17</v>
      </c>
      <c r="B5195">
        <v>2017</v>
      </c>
      <c r="C5195" t="s">
        <v>40</v>
      </c>
      <c r="D5195" t="s">
        <v>56</v>
      </c>
      <c r="E5195" t="s">
        <v>39</v>
      </c>
      <c r="F5195">
        <v>4</v>
      </c>
      <c r="G5195" t="s">
        <v>38</v>
      </c>
      <c r="H5195" t="s">
        <v>2</v>
      </c>
      <c r="I5195" t="s">
        <v>37</v>
      </c>
      <c r="J5195">
        <v>436.8</v>
      </c>
    </row>
    <row r="5196" spans="1:10" x14ac:dyDescent="0.25">
      <c r="A5196">
        <v>17</v>
      </c>
      <c r="B5196">
        <v>2017</v>
      </c>
      <c r="C5196" t="s">
        <v>40</v>
      </c>
      <c r="D5196" t="s">
        <v>56</v>
      </c>
      <c r="E5196" t="s">
        <v>39</v>
      </c>
      <c r="F5196">
        <v>5</v>
      </c>
      <c r="G5196" t="s">
        <v>45</v>
      </c>
      <c r="H5196" t="s">
        <v>46</v>
      </c>
      <c r="I5196" t="s">
        <v>37</v>
      </c>
      <c r="J5196">
        <v>1048.0999999999999</v>
      </c>
    </row>
    <row r="5197" spans="1:10" x14ac:dyDescent="0.25">
      <c r="A5197">
        <v>17</v>
      </c>
      <c r="B5197">
        <v>2017</v>
      </c>
      <c r="C5197" t="s">
        <v>40</v>
      </c>
      <c r="D5197" t="s">
        <v>56</v>
      </c>
      <c r="E5197" t="s">
        <v>39</v>
      </c>
      <c r="F5197">
        <v>6</v>
      </c>
      <c r="G5197" t="s">
        <v>45</v>
      </c>
      <c r="H5197" t="s">
        <v>46</v>
      </c>
      <c r="I5197" t="s">
        <v>51</v>
      </c>
      <c r="J5197">
        <v>1060.8</v>
      </c>
    </row>
    <row r="5198" spans="1:10" x14ac:dyDescent="0.25">
      <c r="A5198">
        <v>17</v>
      </c>
      <c r="B5198">
        <v>2018</v>
      </c>
      <c r="C5198" t="s">
        <v>40</v>
      </c>
      <c r="D5198" t="s">
        <v>55</v>
      </c>
      <c r="E5198" t="s">
        <v>39</v>
      </c>
      <c r="F5198">
        <v>1</v>
      </c>
      <c r="G5198" t="s">
        <v>38</v>
      </c>
      <c r="H5198" t="s">
        <v>2</v>
      </c>
      <c r="I5198" t="s">
        <v>37</v>
      </c>
      <c r="J5198">
        <v>582.79999999999995</v>
      </c>
    </row>
    <row r="5199" spans="1:10" x14ac:dyDescent="0.25">
      <c r="A5199">
        <v>17</v>
      </c>
      <c r="B5199">
        <v>2018</v>
      </c>
      <c r="C5199" t="s">
        <v>40</v>
      </c>
      <c r="D5199" t="s">
        <v>55</v>
      </c>
      <c r="E5199" t="s">
        <v>39</v>
      </c>
      <c r="F5199">
        <v>2</v>
      </c>
      <c r="G5199" t="s">
        <v>38</v>
      </c>
      <c r="H5199" t="s">
        <v>2</v>
      </c>
      <c r="I5199" t="s">
        <v>37</v>
      </c>
      <c r="J5199">
        <v>508.7</v>
      </c>
    </row>
    <row r="5200" spans="1:10" x14ac:dyDescent="0.25">
      <c r="A5200">
        <v>17</v>
      </c>
      <c r="B5200">
        <v>2018</v>
      </c>
      <c r="C5200" t="s">
        <v>40</v>
      </c>
      <c r="D5200" t="s">
        <v>55</v>
      </c>
      <c r="E5200" t="s">
        <v>39</v>
      </c>
      <c r="F5200">
        <v>3</v>
      </c>
      <c r="G5200" t="s">
        <v>38</v>
      </c>
      <c r="H5200" t="s">
        <v>46</v>
      </c>
      <c r="I5200" t="s">
        <v>51</v>
      </c>
      <c r="J5200">
        <v>1003.7</v>
      </c>
    </row>
    <row r="5201" spans="1:10" x14ac:dyDescent="0.25">
      <c r="A5201">
        <v>17</v>
      </c>
      <c r="B5201">
        <v>2018</v>
      </c>
      <c r="C5201" t="s">
        <v>40</v>
      </c>
      <c r="D5201" t="s">
        <v>55</v>
      </c>
      <c r="E5201" t="s">
        <v>39</v>
      </c>
      <c r="F5201">
        <v>4</v>
      </c>
      <c r="G5201" t="s">
        <v>38</v>
      </c>
      <c r="H5201" t="s">
        <v>2</v>
      </c>
      <c r="I5201" t="s">
        <v>51</v>
      </c>
      <c r="J5201">
        <v>572.70000000000005</v>
      </c>
    </row>
    <row r="5202" spans="1:10" x14ac:dyDescent="0.25">
      <c r="A5202">
        <v>17</v>
      </c>
      <c r="B5202">
        <v>2018</v>
      </c>
      <c r="C5202" t="s">
        <v>40</v>
      </c>
      <c r="D5202" t="s">
        <v>55</v>
      </c>
      <c r="E5202" t="s">
        <v>39</v>
      </c>
      <c r="F5202">
        <v>5</v>
      </c>
      <c r="G5202" t="s">
        <v>45</v>
      </c>
      <c r="H5202" t="s">
        <v>2</v>
      </c>
      <c r="I5202" t="s">
        <v>37</v>
      </c>
      <c r="J5202">
        <v>654.6</v>
      </c>
    </row>
    <row r="5203" spans="1:10" x14ac:dyDescent="0.25">
      <c r="A5203">
        <v>17</v>
      </c>
      <c r="B5203">
        <v>2018</v>
      </c>
      <c r="C5203" t="s">
        <v>40</v>
      </c>
      <c r="D5203" t="s">
        <v>55</v>
      </c>
      <c r="E5203" t="s">
        <v>39</v>
      </c>
      <c r="F5203">
        <v>6</v>
      </c>
      <c r="G5203" t="s">
        <v>38</v>
      </c>
      <c r="H5203" t="s">
        <v>2</v>
      </c>
      <c r="I5203" t="s">
        <v>51</v>
      </c>
      <c r="J5203">
        <v>437.7</v>
      </c>
    </row>
    <row r="5204" spans="1:10" x14ac:dyDescent="0.25">
      <c r="A5204">
        <v>17</v>
      </c>
      <c r="B5204">
        <v>2018</v>
      </c>
      <c r="C5204" t="s">
        <v>40</v>
      </c>
      <c r="D5204" t="s">
        <v>56</v>
      </c>
      <c r="E5204" t="s">
        <v>39</v>
      </c>
      <c r="F5204">
        <v>1</v>
      </c>
      <c r="G5204" t="s">
        <v>38</v>
      </c>
      <c r="H5204" t="s">
        <v>46</v>
      </c>
      <c r="I5204" t="s">
        <v>37</v>
      </c>
      <c r="J5204">
        <v>863.3</v>
      </c>
    </row>
    <row r="5205" spans="1:10" x14ac:dyDescent="0.25">
      <c r="A5205">
        <v>17</v>
      </c>
      <c r="B5205">
        <v>2018</v>
      </c>
      <c r="C5205" t="s">
        <v>40</v>
      </c>
      <c r="D5205" t="s">
        <v>56</v>
      </c>
      <c r="E5205" t="s">
        <v>39</v>
      </c>
      <c r="F5205">
        <v>2</v>
      </c>
      <c r="G5205" t="s">
        <v>45</v>
      </c>
      <c r="H5205" t="s">
        <v>2</v>
      </c>
      <c r="I5205" t="s">
        <v>37</v>
      </c>
      <c r="J5205">
        <v>236.5</v>
      </c>
    </row>
    <row r="5206" spans="1:10" x14ac:dyDescent="0.25">
      <c r="A5206">
        <v>17</v>
      </c>
      <c r="B5206">
        <v>2018</v>
      </c>
      <c r="C5206" t="s">
        <v>40</v>
      </c>
      <c r="D5206" t="s">
        <v>56</v>
      </c>
      <c r="E5206" t="s">
        <v>39</v>
      </c>
      <c r="F5206">
        <v>3</v>
      </c>
      <c r="G5206" t="s">
        <v>38</v>
      </c>
      <c r="H5206" t="s">
        <v>46</v>
      </c>
      <c r="I5206" t="s">
        <v>51</v>
      </c>
      <c r="J5206">
        <v>878.2</v>
      </c>
    </row>
    <row r="5207" spans="1:10" x14ac:dyDescent="0.25">
      <c r="A5207">
        <v>17</v>
      </c>
      <c r="B5207">
        <v>2018</v>
      </c>
      <c r="C5207" t="s">
        <v>40</v>
      </c>
      <c r="D5207" t="s">
        <v>56</v>
      </c>
      <c r="E5207" t="s">
        <v>39</v>
      </c>
      <c r="F5207">
        <v>4</v>
      </c>
      <c r="G5207" t="s">
        <v>45</v>
      </c>
      <c r="H5207" t="s">
        <v>2</v>
      </c>
      <c r="I5207" t="s">
        <v>37</v>
      </c>
      <c r="J5207">
        <v>611.9</v>
      </c>
    </row>
    <row r="5208" spans="1:10" x14ac:dyDescent="0.25">
      <c r="A5208">
        <v>17</v>
      </c>
      <c r="B5208">
        <v>2018</v>
      </c>
      <c r="C5208" t="s">
        <v>40</v>
      </c>
      <c r="D5208" t="s">
        <v>56</v>
      </c>
      <c r="E5208" t="s">
        <v>39</v>
      </c>
      <c r="F5208">
        <v>5</v>
      </c>
      <c r="G5208" t="s">
        <v>38</v>
      </c>
      <c r="H5208" t="s">
        <v>2</v>
      </c>
      <c r="I5208" t="s">
        <v>51</v>
      </c>
      <c r="J5208">
        <v>604.4</v>
      </c>
    </row>
    <row r="5209" spans="1:10" x14ac:dyDescent="0.25">
      <c r="A5209">
        <v>17</v>
      </c>
      <c r="B5209">
        <v>2018</v>
      </c>
      <c r="C5209" t="s">
        <v>40</v>
      </c>
      <c r="D5209" t="s">
        <v>56</v>
      </c>
      <c r="E5209" t="s">
        <v>39</v>
      </c>
      <c r="F5209">
        <v>6</v>
      </c>
      <c r="G5209" t="s">
        <v>45</v>
      </c>
      <c r="H5209" t="s">
        <v>2</v>
      </c>
      <c r="I5209" t="s">
        <v>51</v>
      </c>
      <c r="J5209">
        <v>437.3</v>
      </c>
    </row>
    <row r="5210" spans="1:10" x14ac:dyDescent="0.25">
      <c r="A5210">
        <v>18</v>
      </c>
      <c r="B5210">
        <v>2017</v>
      </c>
      <c r="C5210" t="s">
        <v>40</v>
      </c>
      <c r="D5210" t="s">
        <v>55</v>
      </c>
      <c r="E5210" t="s">
        <v>39</v>
      </c>
      <c r="F5210">
        <v>1</v>
      </c>
      <c r="G5210" t="s">
        <v>38</v>
      </c>
      <c r="H5210" t="s">
        <v>46</v>
      </c>
      <c r="I5210" t="s">
        <v>37</v>
      </c>
      <c r="J5210">
        <v>1335.8</v>
      </c>
    </row>
    <row r="5211" spans="1:10" x14ac:dyDescent="0.25">
      <c r="A5211">
        <v>18</v>
      </c>
      <c r="B5211">
        <v>2017</v>
      </c>
      <c r="C5211" t="s">
        <v>40</v>
      </c>
      <c r="D5211" t="s">
        <v>55</v>
      </c>
      <c r="E5211" t="s">
        <v>39</v>
      </c>
      <c r="F5211">
        <v>2</v>
      </c>
      <c r="G5211" t="s">
        <v>38</v>
      </c>
      <c r="H5211" t="s">
        <v>46</v>
      </c>
      <c r="I5211" t="s">
        <v>51</v>
      </c>
      <c r="J5211">
        <v>1209.8</v>
      </c>
    </row>
    <row r="5212" spans="1:10" x14ac:dyDescent="0.25">
      <c r="A5212">
        <v>18</v>
      </c>
      <c r="B5212">
        <v>2017</v>
      </c>
      <c r="C5212" t="s">
        <v>40</v>
      </c>
      <c r="D5212" t="s">
        <v>55</v>
      </c>
      <c r="E5212" t="s">
        <v>39</v>
      </c>
      <c r="F5212">
        <v>3</v>
      </c>
      <c r="G5212" t="s">
        <v>38</v>
      </c>
      <c r="H5212" t="s">
        <v>46</v>
      </c>
      <c r="I5212" t="s">
        <v>37</v>
      </c>
      <c r="J5212">
        <v>1083.5</v>
      </c>
    </row>
    <row r="5213" spans="1:10" x14ac:dyDescent="0.25">
      <c r="A5213">
        <v>18</v>
      </c>
      <c r="B5213">
        <v>2017</v>
      </c>
      <c r="C5213" t="s">
        <v>40</v>
      </c>
      <c r="D5213" t="s">
        <v>55</v>
      </c>
      <c r="E5213" t="s">
        <v>39</v>
      </c>
      <c r="F5213">
        <v>4</v>
      </c>
      <c r="G5213" t="s">
        <v>38</v>
      </c>
      <c r="H5213" t="s">
        <v>2</v>
      </c>
      <c r="I5213" t="s">
        <v>51</v>
      </c>
      <c r="J5213">
        <v>766</v>
      </c>
    </row>
    <row r="5214" spans="1:10" x14ac:dyDescent="0.25">
      <c r="A5214">
        <v>18</v>
      </c>
      <c r="B5214">
        <v>2017</v>
      </c>
      <c r="C5214" t="s">
        <v>40</v>
      </c>
      <c r="D5214" t="s">
        <v>55</v>
      </c>
      <c r="E5214" t="s">
        <v>39</v>
      </c>
      <c r="F5214">
        <v>5</v>
      </c>
      <c r="G5214" t="s">
        <v>38</v>
      </c>
      <c r="H5214" t="s">
        <v>46</v>
      </c>
      <c r="I5214" t="s">
        <v>37</v>
      </c>
      <c r="J5214">
        <v>1225.4000000000001</v>
      </c>
    </row>
    <row r="5215" spans="1:10" x14ac:dyDescent="0.25">
      <c r="A5215">
        <v>18</v>
      </c>
      <c r="B5215">
        <v>2017</v>
      </c>
      <c r="C5215" t="s">
        <v>40</v>
      </c>
      <c r="D5215" t="s">
        <v>55</v>
      </c>
      <c r="E5215" t="s">
        <v>39</v>
      </c>
      <c r="F5215">
        <v>6</v>
      </c>
      <c r="G5215" t="s">
        <v>38</v>
      </c>
      <c r="H5215" t="s">
        <v>46</v>
      </c>
      <c r="I5215" t="s">
        <v>51</v>
      </c>
      <c r="J5215">
        <v>1209.2</v>
      </c>
    </row>
    <row r="5216" spans="1:10" x14ac:dyDescent="0.25">
      <c r="A5216">
        <v>18</v>
      </c>
      <c r="B5216">
        <v>2017</v>
      </c>
      <c r="C5216" t="s">
        <v>40</v>
      </c>
      <c r="D5216" t="s">
        <v>56</v>
      </c>
      <c r="E5216" t="s">
        <v>39</v>
      </c>
      <c r="F5216">
        <v>1</v>
      </c>
      <c r="G5216" t="s">
        <v>45</v>
      </c>
      <c r="H5216" t="s">
        <v>2</v>
      </c>
      <c r="I5216" t="s">
        <v>37</v>
      </c>
      <c r="J5216">
        <v>545.6</v>
      </c>
    </row>
    <row r="5217" spans="1:10" x14ac:dyDescent="0.25">
      <c r="A5217">
        <v>18</v>
      </c>
      <c r="B5217">
        <v>2017</v>
      </c>
      <c r="C5217" t="s">
        <v>40</v>
      </c>
      <c r="D5217" t="s">
        <v>56</v>
      </c>
      <c r="E5217" t="s">
        <v>39</v>
      </c>
      <c r="F5217">
        <v>2</v>
      </c>
      <c r="G5217" t="s">
        <v>45</v>
      </c>
      <c r="H5217" t="s">
        <v>2</v>
      </c>
      <c r="I5217" t="s">
        <v>37</v>
      </c>
      <c r="J5217">
        <v>640.5</v>
      </c>
    </row>
    <row r="5218" spans="1:10" x14ac:dyDescent="0.25">
      <c r="A5218">
        <v>18</v>
      </c>
      <c r="B5218">
        <v>2017</v>
      </c>
      <c r="C5218" t="s">
        <v>40</v>
      </c>
      <c r="D5218" t="s">
        <v>56</v>
      </c>
      <c r="E5218" t="s">
        <v>39</v>
      </c>
      <c r="F5218">
        <v>3</v>
      </c>
      <c r="G5218" t="s">
        <v>45</v>
      </c>
      <c r="H5218" t="s">
        <v>46</v>
      </c>
      <c r="I5218" t="s">
        <v>37</v>
      </c>
      <c r="J5218">
        <v>1025.3</v>
      </c>
    </row>
    <row r="5219" spans="1:10" x14ac:dyDescent="0.25">
      <c r="A5219">
        <v>18</v>
      </c>
      <c r="B5219">
        <v>2017</v>
      </c>
      <c r="C5219" t="s">
        <v>40</v>
      </c>
      <c r="D5219" t="s">
        <v>56</v>
      </c>
      <c r="E5219" t="s">
        <v>39</v>
      </c>
      <c r="F5219">
        <v>4</v>
      </c>
      <c r="G5219" t="s">
        <v>45</v>
      </c>
      <c r="H5219" t="s">
        <v>2</v>
      </c>
      <c r="I5219" t="s">
        <v>51</v>
      </c>
      <c r="J5219">
        <v>427.5</v>
      </c>
    </row>
    <row r="5220" spans="1:10" x14ac:dyDescent="0.25">
      <c r="A5220">
        <v>18</v>
      </c>
      <c r="B5220">
        <v>2017</v>
      </c>
      <c r="C5220" t="s">
        <v>40</v>
      </c>
      <c r="D5220" t="s">
        <v>56</v>
      </c>
      <c r="E5220" t="s">
        <v>39</v>
      </c>
      <c r="F5220">
        <v>5</v>
      </c>
      <c r="G5220" t="s">
        <v>38</v>
      </c>
      <c r="H5220" t="s">
        <v>46</v>
      </c>
      <c r="I5220" t="s">
        <v>51</v>
      </c>
      <c r="J5220">
        <v>1113.5999999999999</v>
      </c>
    </row>
    <row r="5221" spans="1:10" x14ac:dyDescent="0.25">
      <c r="A5221">
        <v>18</v>
      </c>
      <c r="B5221">
        <v>2017</v>
      </c>
      <c r="C5221" t="s">
        <v>40</v>
      </c>
      <c r="D5221" t="s">
        <v>56</v>
      </c>
      <c r="E5221" t="s">
        <v>39</v>
      </c>
      <c r="F5221">
        <v>6</v>
      </c>
      <c r="G5221" t="s">
        <v>38</v>
      </c>
      <c r="H5221" t="s">
        <v>2</v>
      </c>
      <c r="I5221" t="s">
        <v>51</v>
      </c>
      <c r="J5221">
        <v>518.5</v>
      </c>
    </row>
    <row r="5222" spans="1:10" x14ac:dyDescent="0.25">
      <c r="A5222">
        <v>18</v>
      </c>
      <c r="B5222">
        <v>2018</v>
      </c>
      <c r="C5222" t="s">
        <v>40</v>
      </c>
      <c r="D5222" t="s">
        <v>55</v>
      </c>
      <c r="E5222" t="s">
        <v>39</v>
      </c>
      <c r="F5222">
        <v>1</v>
      </c>
      <c r="G5222" t="s">
        <v>45</v>
      </c>
      <c r="H5222" t="s">
        <v>2</v>
      </c>
      <c r="I5222" t="s">
        <v>37</v>
      </c>
      <c r="J5222">
        <v>737.2</v>
      </c>
    </row>
    <row r="5223" spans="1:10" x14ac:dyDescent="0.25">
      <c r="A5223">
        <v>18</v>
      </c>
      <c r="B5223">
        <v>2018</v>
      </c>
      <c r="C5223" t="s">
        <v>40</v>
      </c>
      <c r="D5223" t="s">
        <v>55</v>
      </c>
      <c r="E5223" t="s">
        <v>39</v>
      </c>
      <c r="F5223">
        <v>2</v>
      </c>
      <c r="G5223" t="s">
        <v>45</v>
      </c>
      <c r="H5223" t="s">
        <v>2</v>
      </c>
      <c r="I5223" t="s">
        <v>51</v>
      </c>
      <c r="J5223">
        <v>567.5</v>
      </c>
    </row>
    <row r="5224" spans="1:10" x14ac:dyDescent="0.25">
      <c r="A5224">
        <v>18</v>
      </c>
      <c r="B5224">
        <v>2018</v>
      </c>
      <c r="C5224" t="s">
        <v>40</v>
      </c>
      <c r="D5224" t="s">
        <v>55</v>
      </c>
      <c r="E5224" t="s">
        <v>39</v>
      </c>
      <c r="F5224">
        <v>3</v>
      </c>
      <c r="G5224" t="s">
        <v>45</v>
      </c>
      <c r="H5224" t="s">
        <v>2</v>
      </c>
      <c r="I5224" t="s">
        <v>51</v>
      </c>
      <c r="J5224">
        <v>596.79999999999995</v>
      </c>
    </row>
    <row r="5225" spans="1:10" x14ac:dyDescent="0.25">
      <c r="A5225">
        <v>18</v>
      </c>
      <c r="B5225">
        <v>2018</v>
      </c>
      <c r="C5225" t="s">
        <v>40</v>
      </c>
      <c r="D5225" t="s">
        <v>55</v>
      </c>
      <c r="E5225" t="s">
        <v>39</v>
      </c>
      <c r="F5225">
        <v>4</v>
      </c>
      <c r="G5225" t="s">
        <v>38</v>
      </c>
      <c r="H5225" t="s">
        <v>46</v>
      </c>
      <c r="I5225" t="s">
        <v>51</v>
      </c>
      <c r="J5225">
        <v>1174.3</v>
      </c>
    </row>
    <row r="5226" spans="1:10" x14ac:dyDescent="0.25">
      <c r="A5226">
        <v>18</v>
      </c>
      <c r="B5226">
        <v>2018</v>
      </c>
      <c r="C5226" t="s">
        <v>40</v>
      </c>
      <c r="D5226" t="s">
        <v>55</v>
      </c>
      <c r="E5226" t="s">
        <v>39</v>
      </c>
      <c r="F5226">
        <v>5</v>
      </c>
      <c r="G5226" t="s">
        <v>45</v>
      </c>
      <c r="H5226" t="s">
        <v>46</v>
      </c>
      <c r="I5226" t="s">
        <v>51</v>
      </c>
      <c r="J5226">
        <v>1084.0999999999999</v>
      </c>
    </row>
    <row r="5227" spans="1:10" x14ac:dyDescent="0.25">
      <c r="A5227">
        <v>18</v>
      </c>
      <c r="B5227">
        <v>2018</v>
      </c>
      <c r="C5227" t="s">
        <v>40</v>
      </c>
      <c r="D5227" t="s">
        <v>55</v>
      </c>
      <c r="E5227" t="s">
        <v>39</v>
      </c>
      <c r="F5227">
        <v>6</v>
      </c>
      <c r="G5227" t="s">
        <v>38</v>
      </c>
      <c r="H5227" t="s">
        <v>2</v>
      </c>
      <c r="I5227" t="s">
        <v>37</v>
      </c>
      <c r="J5227">
        <v>468.2</v>
      </c>
    </row>
    <row r="5228" spans="1:10" x14ac:dyDescent="0.25">
      <c r="A5228">
        <v>18</v>
      </c>
      <c r="B5228">
        <v>2018</v>
      </c>
      <c r="C5228" t="s">
        <v>40</v>
      </c>
      <c r="D5228" t="s">
        <v>56</v>
      </c>
      <c r="E5228" t="s">
        <v>39</v>
      </c>
      <c r="F5228">
        <v>1</v>
      </c>
      <c r="G5228" t="s">
        <v>38</v>
      </c>
      <c r="H5228" t="s">
        <v>46</v>
      </c>
      <c r="I5228" t="s">
        <v>37</v>
      </c>
      <c r="J5228">
        <v>589.29999999999995</v>
      </c>
    </row>
    <row r="5229" spans="1:10" x14ac:dyDescent="0.25">
      <c r="A5229">
        <v>18</v>
      </c>
      <c r="B5229">
        <v>2018</v>
      </c>
      <c r="C5229" t="s">
        <v>40</v>
      </c>
      <c r="D5229" t="s">
        <v>56</v>
      </c>
      <c r="E5229" t="s">
        <v>39</v>
      </c>
      <c r="F5229">
        <v>2</v>
      </c>
      <c r="G5229" t="s">
        <v>45</v>
      </c>
      <c r="H5229" t="s">
        <v>2</v>
      </c>
      <c r="I5229" t="s">
        <v>37</v>
      </c>
      <c r="J5229">
        <v>274.10000000000002</v>
      </c>
    </row>
    <row r="5230" spans="1:10" x14ac:dyDescent="0.25">
      <c r="A5230">
        <v>18</v>
      </c>
      <c r="B5230">
        <v>2018</v>
      </c>
      <c r="C5230" t="s">
        <v>40</v>
      </c>
      <c r="D5230" t="s">
        <v>56</v>
      </c>
      <c r="E5230" t="s">
        <v>39</v>
      </c>
      <c r="F5230">
        <v>3</v>
      </c>
      <c r="G5230" t="s">
        <v>38</v>
      </c>
      <c r="H5230" t="s">
        <v>2</v>
      </c>
      <c r="I5230" t="s">
        <v>51</v>
      </c>
      <c r="J5230">
        <v>470</v>
      </c>
    </row>
    <row r="5231" spans="1:10" x14ac:dyDescent="0.25">
      <c r="A5231">
        <v>18</v>
      </c>
      <c r="B5231">
        <v>2018</v>
      </c>
      <c r="C5231" t="s">
        <v>40</v>
      </c>
      <c r="D5231" t="s">
        <v>56</v>
      </c>
      <c r="E5231" t="s">
        <v>39</v>
      </c>
      <c r="F5231">
        <v>4</v>
      </c>
      <c r="G5231" t="s">
        <v>38</v>
      </c>
      <c r="H5231" t="s">
        <v>46</v>
      </c>
      <c r="I5231" t="s">
        <v>51</v>
      </c>
      <c r="J5231">
        <v>599</v>
      </c>
    </row>
    <row r="5232" spans="1:10" x14ac:dyDescent="0.25">
      <c r="A5232">
        <v>18</v>
      </c>
      <c r="B5232">
        <v>2018</v>
      </c>
      <c r="C5232" t="s">
        <v>40</v>
      </c>
      <c r="D5232" t="s">
        <v>56</v>
      </c>
      <c r="E5232" t="s">
        <v>39</v>
      </c>
      <c r="F5232">
        <v>5</v>
      </c>
      <c r="G5232" t="s">
        <v>45</v>
      </c>
      <c r="H5232" t="s">
        <v>2</v>
      </c>
      <c r="I5232" t="s">
        <v>51</v>
      </c>
      <c r="J5232">
        <v>423.3</v>
      </c>
    </row>
    <row r="5233" spans="1:10" x14ac:dyDescent="0.25">
      <c r="A5233">
        <v>18</v>
      </c>
      <c r="B5233">
        <v>2018</v>
      </c>
      <c r="C5233" t="s">
        <v>40</v>
      </c>
      <c r="D5233" t="s">
        <v>56</v>
      </c>
      <c r="E5233" t="s">
        <v>39</v>
      </c>
      <c r="F5233">
        <v>6</v>
      </c>
      <c r="G5233" t="s">
        <v>38</v>
      </c>
      <c r="H5233" t="s">
        <v>46</v>
      </c>
      <c r="I5233" t="s">
        <v>51</v>
      </c>
      <c r="J5233">
        <v>661.5</v>
      </c>
    </row>
    <row r="5234" spans="1:10" x14ac:dyDescent="0.25">
      <c r="A5234">
        <v>19</v>
      </c>
      <c r="B5234">
        <v>2017</v>
      </c>
      <c r="C5234" t="s">
        <v>40</v>
      </c>
      <c r="D5234" t="s">
        <v>55</v>
      </c>
      <c r="E5234" t="s">
        <v>39</v>
      </c>
      <c r="F5234">
        <v>1</v>
      </c>
      <c r="G5234" t="s">
        <v>45</v>
      </c>
      <c r="H5234" t="s">
        <v>2</v>
      </c>
      <c r="I5234" t="s">
        <v>51</v>
      </c>
      <c r="J5234">
        <v>811</v>
      </c>
    </row>
    <row r="5235" spans="1:10" x14ac:dyDescent="0.25">
      <c r="A5235">
        <v>19</v>
      </c>
      <c r="B5235">
        <v>2017</v>
      </c>
      <c r="C5235" t="s">
        <v>40</v>
      </c>
      <c r="D5235" t="s">
        <v>55</v>
      </c>
      <c r="E5235" t="s">
        <v>39</v>
      </c>
      <c r="F5235">
        <v>2</v>
      </c>
      <c r="G5235" t="s">
        <v>38</v>
      </c>
      <c r="H5235" t="s">
        <v>2</v>
      </c>
      <c r="I5235" t="s">
        <v>37</v>
      </c>
      <c r="J5235">
        <v>724.3</v>
      </c>
    </row>
    <row r="5236" spans="1:10" x14ac:dyDescent="0.25">
      <c r="A5236">
        <v>19</v>
      </c>
      <c r="B5236">
        <v>2017</v>
      </c>
      <c r="C5236" t="s">
        <v>40</v>
      </c>
      <c r="D5236" t="s">
        <v>55</v>
      </c>
      <c r="E5236" t="s">
        <v>39</v>
      </c>
      <c r="F5236">
        <v>3</v>
      </c>
      <c r="G5236" t="s">
        <v>38</v>
      </c>
      <c r="H5236" t="s">
        <v>46</v>
      </c>
      <c r="I5236" t="s">
        <v>51</v>
      </c>
      <c r="J5236">
        <v>1222.8</v>
      </c>
    </row>
    <row r="5237" spans="1:10" x14ac:dyDescent="0.25">
      <c r="A5237">
        <v>19</v>
      </c>
      <c r="B5237">
        <v>2017</v>
      </c>
      <c r="C5237" t="s">
        <v>40</v>
      </c>
      <c r="D5237" t="s">
        <v>55</v>
      </c>
      <c r="E5237" t="s">
        <v>39</v>
      </c>
      <c r="F5237">
        <v>4</v>
      </c>
      <c r="G5237" t="s">
        <v>38</v>
      </c>
      <c r="H5237" t="s">
        <v>46</v>
      </c>
      <c r="I5237" t="s">
        <v>37</v>
      </c>
      <c r="J5237">
        <v>1222.2</v>
      </c>
    </row>
    <row r="5238" spans="1:10" x14ac:dyDescent="0.25">
      <c r="A5238">
        <v>19</v>
      </c>
      <c r="B5238">
        <v>2017</v>
      </c>
      <c r="C5238" t="s">
        <v>40</v>
      </c>
      <c r="D5238" t="s">
        <v>55</v>
      </c>
      <c r="E5238" t="s">
        <v>39</v>
      </c>
      <c r="F5238">
        <v>5</v>
      </c>
      <c r="G5238" t="s">
        <v>45</v>
      </c>
      <c r="H5238" t="s">
        <v>46</v>
      </c>
      <c r="I5238" t="s">
        <v>37</v>
      </c>
      <c r="J5238">
        <v>1101</v>
      </c>
    </row>
    <row r="5239" spans="1:10" x14ac:dyDescent="0.25">
      <c r="A5239">
        <v>19</v>
      </c>
      <c r="B5239">
        <v>2017</v>
      </c>
      <c r="C5239" t="s">
        <v>40</v>
      </c>
      <c r="D5239" t="s">
        <v>55</v>
      </c>
      <c r="E5239" t="s">
        <v>39</v>
      </c>
      <c r="F5239">
        <v>6</v>
      </c>
      <c r="G5239" t="s">
        <v>38</v>
      </c>
      <c r="H5239" t="s">
        <v>2</v>
      </c>
      <c r="I5239" t="s">
        <v>51</v>
      </c>
      <c r="J5239">
        <v>587.79999999999995</v>
      </c>
    </row>
    <row r="5240" spans="1:10" x14ac:dyDescent="0.25">
      <c r="A5240">
        <v>19</v>
      </c>
      <c r="B5240">
        <v>2017</v>
      </c>
      <c r="C5240" t="s">
        <v>40</v>
      </c>
      <c r="D5240" t="s">
        <v>56</v>
      </c>
      <c r="E5240" t="s">
        <v>39</v>
      </c>
      <c r="F5240">
        <v>1</v>
      </c>
      <c r="G5240" t="s">
        <v>45</v>
      </c>
      <c r="H5240" t="s">
        <v>46</v>
      </c>
      <c r="I5240" t="s">
        <v>37</v>
      </c>
      <c r="J5240">
        <v>1035.9000000000001</v>
      </c>
    </row>
    <row r="5241" spans="1:10" x14ac:dyDescent="0.25">
      <c r="A5241">
        <v>19</v>
      </c>
      <c r="B5241">
        <v>2017</v>
      </c>
      <c r="C5241" t="s">
        <v>40</v>
      </c>
      <c r="D5241" t="s">
        <v>56</v>
      </c>
      <c r="E5241" t="s">
        <v>39</v>
      </c>
      <c r="F5241">
        <v>2</v>
      </c>
      <c r="G5241" t="s">
        <v>38</v>
      </c>
      <c r="H5241" t="s">
        <v>2</v>
      </c>
      <c r="I5241" t="s">
        <v>51</v>
      </c>
      <c r="J5241">
        <v>615</v>
      </c>
    </row>
    <row r="5242" spans="1:10" x14ac:dyDescent="0.25">
      <c r="A5242">
        <v>19</v>
      </c>
      <c r="B5242">
        <v>2017</v>
      </c>
      <c r="C5242" t="s">
        <v>40</v>
      </c>
      <c r="D5242" t="s">
        <v>56</v>
      </c>
      <c r="E5242" t="s">
        <v>39</v>
      </c>
      <c r="F5242">
        <v>3</v>
      </c>
      <c r="G5242" t="s">
        <v>38</v>
      </c>
      <c r="H5242" t="s">
        <v>2</v>
      </c>
      <c r="I5242" t="s">
        <v>37</v>
      </c>
      <c r="J5242">
        <v>709.6</v>
      </c>
    </row>
    <row r="5243" spans="1:10" x14ac:dyDescent="0.25">
      <c r="A5243">
        <v>19</v>
      </c>
      <c r="B5243">
        <v>2017</v>
      </c>
      <c r="C5243" t="s">
        <v>40</v>
      </c>
      <c r="D5243" t="s">
        <v>56</v>
      </c>
      <c r="E5243" t="s">
        <v>39</v>
      </c>
      <c r="F5243">
        <v>4</v>
      </c>
      <c r="G5243" t="s">
        <v>45</v>
      </c>
      <c r="H5243" t="s">
        <v>46</v>
      </c>
      <c r="I5243" t="s">
        <v>37</v>
      </c>
      <c r="J5243">
        <v>1182.4000000000001</v>
      </c>
    </row>
    <row r="5244" spans="1:10" x14ac:dyDescent="0.25">
      <c r="A5244">
        <v>19</v>
      </c>
      <c r="B5244">
        <v>2017</v>
      </c>
      <c r="C5244" t="s">
        <v>40</v>
      </c>
      <c r="D5244" t="s">
        <v>56</v>
      </c>
      <c r="E5244" t="s">
        <v>39</v>
      </c>
      <c r="F5244">
        <v>5</v>
      </c>
      <c r="G5244" t="s">
        <v>38</v>
      </c>
      <c r="H5244" t="s">
        <v>46</v>
      </c>
      <c r="I5244" t="s">
        <v>51</v>
      </c>
      <c r="J5244">
        <v>1030.8</v>
      </c>
    </row>
    <row r="5245" spans="1:10" x14ac:dyDescent="0.25">
      <c r="A5245">
        <v>19</v>
      </c>
      <c r="B5245">
        <v>2017</v>
      </c>
      <c r="C5245" t="s">
        <v>40</v>
      </c>
      <c r="D5245" t="s">
        <v>56</v>
      </c>
      <c r="E5245" t="s">
        <v>39</v>
      </c>
      <c r="F5245">
        <v>6</v>
      </c>
      <c r="G5245" t="s">
        <v>38</v>
      </c>
      <c r="H5245" t="s">
        <v>2</v>
      </c>
      <c r="I5245" t="s">
        <v>37</v>
      </c>
      <c r="J5245">
        <v>512.1</v>
      </c>
    </row>
    <row r="5246" spans="1:10" x14ac:dyDescent="0.25">
      <c r="A5246">
        <v>19</v>
      </c>
      <c r="B5246">
        <v>2018</v>
      </c>
      <c r="C5246" t="s">
        <v>40</v>
      </c>
      <c r="D5246" t="s">
        <v>55</v>
      </c>
      <c r="E5246" t="s">
        <v>39</v>
      </c>
      <c r="F5246">
        <v>1</v>
      </c>
      <c r="G5246" t="s">
        <v>45</v>
      </c>
      <c r="H5246" t="s">
        <v>46</v>
      </c>
      <c r="I5246" t="s">
        <v>51</v>
      </c>
      <c r="J5246">
        <v>898.6</v>
      </c>
    </row>
    <row r="5247" spans="1:10" x14ac:dyDescent="0.25">
      <c r="A5247">
        <v>19</v>
      </c>
      <c r="B5247">
        <v>2018</v>
      </c>
      <c r="C5247" t="s">
        <v>40</v>
      </c>
      <c r="D5247" t="s">
        <v>55</v>
      </c>
      <c r="E5247" t="s">
        <v>39</v>
      </c>
      <c r="F5247">
        <v>2</v>
      </c>
      <c r="G5247" t="s">
        <v>38</v>
      </c>
      <c r="H5247" t="s">
        <v>2</v>
      </c>
      <c r="I5247" t="s">
        <v>37</v>
      </c>
      <c r="J5247">
        <v>721.5</v>
      </c>
    </row>
    <row r="5248" spans="1:10" x14ac:dyDescent="0.25">
      <c r="A5248">
        <v>19</v>
      </c>
      <c r="B5248">
        <v>2018</v>
      </c>
      <c r="C5248" t="s">
        <v>40</v>
      </c>
      <c r="D5248" t="s">
        <v>55</v>
      </c>
      <c r="E5248" t="s">
        <v>39</v>
      </c>
      <c r="F5248">
        <v>3</v>
      </c>
      <c r="G5248" t="s">
        <v>38</v>
      </c>
      <c r="H5248" t="s">
        <v>46</v>
      </c>
      <c r="I5248" t="s">
        <v>37</v>
      </c>
      <c r="J5248">
        <v>1041.7</v>
      </c>
    </row>
    <row r="5249" spans="1:10" x14ac:dyDescent="0.25">
      <c r="A5249">
        <v>19</v>
      </c>
      <c r="B5249">
        <v>2018</v>
      </c>
      <c r="C5249" t="s">
        <v>40</v>
      </c>
      <c r="D5249" t="s">
        <v>55</v>
      </c>
      <c r="E5249" t="s">
        <v>39</v>
      </c>
      <c r="F5249">
        <v>4</v>
      </c>
      <c r="G5249" t="s">
        <v>45</v>
      </c>
      <c r="H5249" t="s">
        <v>46</v>
      </c>
      <c r="I5249" t="s">
        <v>37</v>
      </c>
      <c r="J5249">
        <v>1140.5</v>
      </c>
    </row>
    <row r="5250" spans="1:10" x14ac:dyDescent="0.25">
      <c r="A5250">
        <v>19</v>
      </c>
      <c r="B5250">
        <v>2018</v>
      </c>
      <c r="C5250" t="s">
        <v>40</v>
      </c>
      <c r="D5250" t="s">
        <v>55</v>
      </c>
      <c r="E5250" t="s">
        <v>39</v>
      </c>
      <c r="F5250">
        <v>5</v>
      </c>
      <c r="G5250" t="s">
        <v>38</v>
      </c>
      <c r="H5250" t="s">
        <v>46</v>
      </c>
      <c r="I5250" t="s">
        <v>37</v>
      </c>
      <c r="J5250">
        <v>1080.5999999999999</v>
      </c>
    </row>
    <row r="5251" spans="1:10" x14ac:dyDescent="0.25">
      <c r="A5251">
        <v>19</v>
      </c>
      <c r="B5251">
        <v>2018</v>
      </c>
      <c r="C5251" t="s">
        <v>40</v>
      </c>
      <c r="D5251" t="s">
        <v>55</v>
      </c>
      <c r="E5251" t="s">
        <v>39</v>
      </c>
      <c r="F5251">
        <v>6</v>
      </c>
      <c r="G5251" t="s">
        <v>38</v>
      </c>
      <c r="H5251" t="s">
        <v>46</v>
      </c>
      <c r="I5251" t="s">
        <v>37</v>
      </c>
      <c r="J5251">
        <v>1103.3</v>
      </c>
    </row>
    <row r="5252" spans="1:10" x14ac:dyDescent="0.25">
      <c r="A5252">
        <v>19</v>
      </c>
      <c r="B5252">
        <v>2018</v>
      </c>
      <c r="C5252" t="s">
        <v>40</v>
      </c>
      <c r="D5252" t="s">
        <v>56</v>
      </c>
      <c r="E5252" t="s">
        <v>39</v>
      </c>
      <c r="F5252">
        <v>1</v>
      </c>
      <c r="G5252" t="s">
        <v>38</v>
      </c>
      <c r="H5252" t="s">
        <v>46</v>
      </c>
      <c r="I5252" t="s">
        <v>37</v>
      </c>
      <c r="J5252">
        <v>692.6</v>
      </c>
    </row>
    <row r="5253" spans="1:10" x14ac:dyDescent="0.25">
      <c r="A5253">
        <v>19</v>
      </c>
      <c r="B5253">
        <v>2018</v>
      </c>
      <c r="C5253" t="s">
        <v>40</v>
      </c>
      <c r="D5253" t="s">
        <v>56</v>
      </c>
      <c r="E5253" t="s">
        <v>39</v>
      </c>
      <c r="F5253">
        <v>2</v>
      </c>
      <c r="G5253" t="s">
        <v>38</v>
      </c>
      <c r="H5253" t="s">
        <v>2</v>
      </c>
      <c r="I5253" t="s">
        <v>51</v>
      </c>
      <c r="J5253">
        <v>385.3</v>
      </c>
    </row>
    <row r="5254" spans="1:10" x14ac:dyDescent="0.25">
      <c r="A5254">
        <v>19</v>
      </c>
      <c r="B5254">
        <v>2018</v>
      </c>
      <c r="C5254" t="s">
        <v>40</v>
      </c>
      <c r="D5254" t="s">
        <v>56</v>
      </c>
      <c r="E5254" t="s">
        <v>39</v>
      </c>
      <c r="F5254">
        <v>3</v>
      </c>
      <c r="G5254" t="s">
        <v>45</v>
      </c>
      <c r="H5254" t="s">
        <v>2</v>
      </c>
      <c r="I5254" t="s">
        <v>51</v>
      </c>
      <c r="J5254">
        <v>474.4</v>
      </c>
    </row>
    <row r="5255" spans="1:10" x14ac:dyDescent="0.25">
      <c r="A5255">
        <v>19</v>
      </c>
      <c r="B5255">
        <v>2018</v>
      </c>
      <c r="C5255" t="s">
        <v>40</v>
      </c>
      <c r="D5255" t="s">
        <v>56</v>
      </c>
      <c r="E5255" t="s">
        <v>39</v>
      </c>
      <c r="F5255">
        <v>4</v>
      </c>
      <c r="G5255" t="s">
        <v>38</v>
      </c>
      <c r="H5255" t="s">
        <v>2</v>
      </c>
      <c r="I5255" t="s">
        <v>51</v>
      </c>
      <c r="J5255">
        <v>303.10000000000002</v>
      </c>
    </row>
    <row r="5256" spans="1:10" x14ac:dyDescent="0.25">
      <c r="A5256">
        <v>19</v>
      </c>
      <c r="B5256">
        <v>2018</v>
      </c>
      <c r="C5256" t="s">
        <v>40</v>
      </c>
      <c r="D5256" t="s">
        <v>56</v>
      </c>
      <c r="E5256" t="s">
        <v>39</v>
      </c>
      <c r="F5256">
        <v>5</v>
      </c>
      <c r="G5256" t="s">
        <v>45</v>
      </c>
      <c r="H5256" t="s">
        <v>46</v>
      </c>
      <c r="I5256" t="s">
        <v>51</v>
      </c>
      <c r="J5256">
        <v>849.2</v>
      </c>
    </row>
    <row r="5257" spans="1:10" x14ac:dyDescent="0.25">
      <c r="A5257">
        <v>19</v>
      </c>
      <c r="B5257">
        <v>2018</v>
      </c>
      <c r="C5257" t="s">
        <v>40</v>
      </c>
      <c r="D5257" t="s">
        <v>56</v>
      </c>
      <c r="E5257" t="s">
        <v>39</v>
      </c>
      <c r="F5257">
        <v>6</v>
      </c>
      <c r="G5257" t="s">
        <v>45</v>
      </c>
      <c r="H5257" t="s">
        <v>2</v>
      </c>
      <c r="I5257" t="s">
        <v>37</v>
      </c>
      <c r="J5257">
        <v>451.2</v>
      </c>
    </row>
    <row r="5258" spans="1:10" x14ac:dyDescent="0.25">
      <c r="A5258">
        <v>20</v>
      </c>
      <c r="B5258">
        <v>2017</v>
      </c>
      <c r="C5258" t="s">
        <v>40</v>
      </c>
      <c r="D5258" t="s">
        <v>55</v>
      </c>
      <c r="E5258" t="s">
        <v>39</v>
      </c>
      <c r="F5258">
        <v>1</v>
      </c>
      <c r="G5258" t="s">
        <v>38</v>
      </c>
      <c r="H5258" t="s">
        <v>46</v>
      </c>
      <c r="I5258" t="s">
        <v>37</v>
      </c>
      <c r="J5258">
        <v>1162.5999999999999</v>
      </c>
    </row>
    <row r="5259" spans="1:10" x14ac:dyDescent="0.25">
      <c r="A5259">
        <v>20</v>
      </c>
      <c r="B5259">
        <v>2017</v>
      </c>
      <c r="C5259" t="s">
        <v>40</v>
      </c>
      <c r="D5259" t="s">
        <v>55</v>
      </c>
      <c r="E5259" t="s">
        <v>39</v>
      </c>
      <c r="F5259">
        <v>2</v>
      </c>
      <c r="G5259" t="s">
        <v>38</v>
      </c>
      <c r="H5259" t="s">
        <v>46</v>
      </c>
      <c r="I5259" t="s">
        <v>51</v>
      </c>
      <c r="J5259">
        <v>1176.0999999999999</v>
      </c>
    </row>
    <row r="5260" spans="1:10" x14ac:dyDescent="0.25">
      <c r="A5260">
        <v>20</v>
      </c>
      <c r="B5260">
        <v>2017</v>
      </c>
      <c r="C5260" t="s">
        <v>40</v>
      </c>
      <c r="D5260" t="s">
        <v>55</v>
      </c>
      <c r="E5260" t="s">
        <v>39</v>
      </c>
      <c r="F5260">
        <v>3</v>
      </c>
      <c r="G5260" t="s">
        <v>38</v>
      </c>
      <c r="H5260" t="s">
        <v>2</v>
      </c>
      <c r="I5260" t="s">
        <v>37</v>
      </c>
      <c r="J5260">
        <v>709.4</v>
      </c>
    </row>
    <row r="5261" spans="1:10" x14ac:dyDescent="0.25">
      <c r="A5261">
        <v>20</v>
      </c>
      <c r="B5261">
        <v>2017</v>
      </c>
      <c r="C5261" t="s">
        <v>40</v>
      </c>
      <c r="D5261" t="s">
        <v>55</v>
      </c>
      <c r="E5261" t="s">
        <v>39</v>
      </c>
      <c r="F5261">
        <v>4</v>
      </c>
      <c r="G5261" t="s">
        <v>45</v>
      </c>
      <c r="H5261" t="s">
        <v>2</v>
      </c>
      <c r="I5261" t="s">
        <v>37</v>
      </c>
      <c r="J5261">
        <v>914.6</v>
      </c>
    </row>
    <row r="5262" spans="1:10" x14ac:dyDescent="0.25">
      <c r="A5262">
        <v>20</v>
      </c>
      <c r="B5262">
        <v>2017</v>
      </c>
      <c r="C5262" t="s">
        <v>40</v>
      </c>
      <c r="D5262" t="s">
        <v>55</v>
      </c>
      <c r="E5262" t="s">
        <v>39</v>
      </c>
      <c r="F5262">
        <v>5</v>
      </c>
      <c r="G5262" t="s">
        <v>38</v>
      </c>
      <c r="H5262" t="s">
        <v>46</v>
      </c>
      <c r="I5262" t="s">
        <v>37</v>
      </c>
      <c r="J5262">
        <v>1026.7</v>
      </c>
    </row>
    <row r="5263" spans="1:10" x14ac:dyDescent="0.25">
      <c r="A5263">
        <v>20</v>
      </c>
      <c r="B5263">
        <v>2017</v>
      </c>
      <c r="C5263" t="s">
        <v>40</v>
      </c>
      <c r="D5263" t="s">
        <v>55</v>
      </c>
      <c r="E5263" t="s">
        <v>39</v>
      </c>
      <c r="F5263">
        <v>6</v>
      </c>
      <c r="G5263" t="s">
        <v>45</v>
      </c>
      <c r="H5263" t="s">
        <v>2</v>
      </c>
      <c r="I5263" t="s">
        <v>51</v>
      </c>
      <c r="J5263">
        <v>770.3</v>
      </c>
    </row>
    <row r="5264" spans="1:10" x14ac:dyDescent="0.25">
      <c r="A5264">
        <v>20</v>
      </c>
      <c r="B5264">
        <v>2017</v>
      </c>
      <c r="C5264" t="s">
        <v>40</v>
      </c>
      <c r="D5264" t="s">
        <v>56</v>
      </c>
      <c r="E5264" t="s">
        <v>39</v>
      </c>
      <c r="F5264">
        <v>1</v>
      </c>
      <c r="G5264" t="s">
        <v>45</v>
      </c>
      <c r="H5264" t="s">
        <v>46</v>
      </c>
      <c r="I5264" t="s">
        <v>37</v>
      </c>
      <c r="J5264">
        <v>1068</v>
      </c>
    </row>
    <row r="5265" spans="1:10" x14ac:dyDescent="0.25">
      <c r="A5265">
        <v>20</v>
      </c>
      <c r="B5265">
        <v>2017</v>
      </c>
      <c r="C5265" t="s">
        <v>40</v>
      </c>
      <c r="D5265" t="s">
        <v>56</v>
      </c>
      <c r="E5265" t="s">
        <v>39</v>
      </c>
      <c r="F5265">
        <v>2</v>
      </c>
      <c r="G5265" t="s">
        <v>38</v>
      </c>
      <c r="H5265" t="s">
        <v>2</v>
      </c>
      <c r="I5265" t="s">
        <v>37</v>
      </c>
      <c r="J5265">
        <v>579.29999999999995</v>
      </c>
    </row>
    <row r="5266" spans="1:10" x14ac:dyDescent="0.25">
      <c r="A5266">
        <v>20</v>
      </c>
      <c r="B5266">
        <v>2017</v>
      </c>
      <c r="C5266" t="s">
        <v>40</v>
      </c>
      <c r="D5266" t="s">
        <v>56</v>
      </c>
      <c r="E5266" t="s">
        <v>39</v>
      </c>
      <c r="F5266">
        <v>3</v>
      </c>
      <c r="G5266" t="s">
        <v>45</v>
      </c>
      <c r="H5266" t="s">
        <v>2</v>
      </c>
      <c r="I5266" t="s">
        <v>51</v>
      </c>
      <c r="J5266">
        <v>622.1</v>
      </c>
    </row>
    <row r="5267" spans="1:10" x14ac:dyDescent="0.25">
      <c r="A5267">
        <v>20</v>
      </c>
      <c r="B5267">
        <v>2017</v>
      </c>
      <c r="C5267" t="s">
        <v>40</v>
      </c>
      <c r="D5267" t="s">
        <v>56</v>
      </c>
      <c r="E5267" t="s">
        <v>39</v>
      </c>
      <c r="F5267">
        <v>4</v>
      </c>
      <c r="G5267" t="s">
        <v>45</v>
      </c>
      <c r="H5267" t="s">
        <v>46</v>
      </c>
      <c r="I5267" t="s">
        <v>51</v>
      </c>
      <c r="J5267">
        <v>903.1</v>
      </c>
    </row>
    <row r="5268" spans="1:10" x14ac:dyDescent="0.25">
      <c r="A5268">
        <v>20</v>
      </c>
      <c r="B5268">
        <v>2017</v>
      </c>
      <c r="C5268" t="s">
        <v>40</v>
      </c>
      <c r="D5268" t="s">
        <v>56</v>
      </c>
      <c r="E5268" t="s">
        <v>39</v>
      </c>
      <c r="F5268">
        <v>5</v>
      </c>
      <c r="G5268" t="s">
        <v>38</v>
      </c>
      <c r="H5268" t="s">
        <v>46</v>
      </c>
      <c r="I5268" t="s">
        <v>51</v>
      </c>
      <c r="J5268">
        <v>1075.8</v>
      </c>
    </row>
    <row r="5269" spans="1:10" x14ac:dyDescent="0.25">
      <c r="A5269">
        <v>20</v>
      </c>
      <c r="B5269">
        <v>2017</v>
      </c>
      <c r="C5269" t="s">
        <v>40</v>
      </c>
      <c r="D5269" t="s">
        <v>56</v>
      </c>
      <c r="E5269" t="s">
        <v>39</v>
      </c>
      <c r="F5269">
        <v>6</v>
      </c>
      <c r="G5269" t="s">
        <v>38</v>
      </c>
      <c r="H5269" t="s">
        <v>46</v>
      </c>
      <c r="I5269" t="s">
        <v>37</v>
      </c>
      <c r="J5269">
        <v>792.4</v>
      </c>
    </row>
    <row r="5270" spans="1:10" x14ac:dyDescent="0.25">
      <c r="A5270">
        <v>20</v>
      </c>
      <c r="B5270">
        <v>2018</v>
      </c>
      <c r="C5270" t="s">
        <v>40</v>
      </c>
      <c r="D5270" t="s">
        <v>55</v>
      </c>
      <c r="E5270" t="s">
        <v>39</v>
      </c>
      <c r="F5270">
        <v>1</v>
      </c>
      <c r="G5270" t="s">
        <v>45</v>
      </c>
      <c r="H5270" t="s">
        <v>2</v>
      </c>
      <c r="I5270" t="s">
        <v>37</v>
      </c>
      <c r="J5270">
        <v>867.6</v>
      </c>
    </row>
    <row r="5271" spans="1:10" x14ac:dyDescent="0.25">
      <c r="A5271">
        <v>20</v>
      </c>
      <c r="B5271">
        <v>2018</v>
      </c>
      <c r="C5271" t="s">
        <v>40</v>
      </c>
      <c r="D5271" t="s">
        <v>55</v>
      </c>
      <c r="E5271" t="s">
        <v>39</v>
      </c>
      <c r="F5271">
        <v>2</v>
      </c>
      <c r="G5271" t="s">
        <v>38</v>
      </c>
      <c r="H5271" t="s">
        <v>46</v>
      </c>
      <c r="I5271" t="s">
        <v>37</v>
      </c>
      <c r="J5271">
        <v>852.8</v>
      </c>
    </row>
    <row r="5272" spans="1:10" x14ac:dyDescent="0.25">
      <c r="A5272">
        <v>20</v>
      </c>
      <c r="B5272">
        <v>2018</v>
      </c>
      <c r="C5272" t="s">
        <v>40</v>
      </c>
      <c r="D5272" t="s">
        <v>55</v>
      </c>
      <c r="E5272" t="s">
        <v>39</v>
      </c>
      <c r="F5272">
        <v>3</v>
      </c>
      <c r="G5272" t="s">
        <v>45</v>
      </c>
      <c r="H5272" t="s">
        <v>2</v>
      </c>
      <c r="I5272" t="s">
        <v>51</v>
      </c>
      <c r="J5272">
        <v>718.9</v>
      </c>
    </row>
    <row r="5273" spans="1:10" x14ac:dyDescent="0.25">
      <c r="A5273">
        <v>20</v>
      </c>
      <c r="B5273">
        <v>2018</v>
      </c>
      <c r="C5273" t="s">
        <v>40</v>
      </c>
      <c r="D5273" t="s">
        <v>55</v>
      </c>
      <c r="E5273" t="s">
        <v>39</v>
      </c>
      <c r="F5273">
        <v>4</v>
      </c>
      <c r="G5273" t="s">
        <v>38</v>
      </c>
      <c r="H5273" t="s">
        <v>46</v>
      </c>
      <c r="I5273" t="s">
        <v>37</v>
      </c>
      <c r="J5273">
        <v>1030.0999999999999</v>
      </c>
    </row>
    <row r="5274" spans="1:10" x14ac:dyDescent="0.25">
      <c r="A5274">
        <v>20</v>
      </c>
      <c r="B5274">
        <v>2018</v>
      </c>
      <c r="C5274" t="s">
        <v>40</v>
      </c>
      <c r="D5274" t="s">
        <v>55</v>
      </c>
      <c r="E5274" t="s">
        <v>39</v>
      </c>
      <c r="F5274">
        <v>5</v>
      </c>
      <c r="G5274" t="s">
        <v>45</v>
      </c>
      <c r="H5274" t="s">
        <v>2</v>
      </c>
      <c r="I5274" t="s">
        <v>51</v>
      </c>
      <c r="J5274">
        <v>605.4</v>
      </c>
    </row>
    <row r="5275" spans="1:10" x14ac:dyDescent="0.25">
      <c r="A5275">
        <v>20</v>
      </c>
      <c r="B5275">
        <v>2018</v>
      </c>
      <c r="C5275" t="s">
        <v>40</v>
      </c>
      <c r="D5275" t="s">
        <v>55</v>
      </c>
      <c r="E5275" t="s">
        <v>39</v>
      </c>
      <c r="F5275">
        <v>6</v>
      </c>
      <c r="G5275" t="s">
        <v>45</v>
      </c>
      <c r="H5275" t="s">
        <v>46</v>
      </c>
      <c r="I5275" t="s">
        <v>51</v>
      </c>
      <c r="J5275">
        <v>1041.9000000000001</v>
      </c>
    </row>
    <row r="5276" spans="1:10" x14ac:dyDescent="0.25">
      <c r="A5276">
        <v>20</v>
      </c>
      <c r="B5276">
        <v>2018</v>
      </c>
      <c r="C5276" t="s">
        <v>40</v>
      </c>
      <c r="D5276" t="s">
        <v>56</v>
      </c>
      <c r="E5276" t="s">
        <v>39</v>
      </c>
      <c r="F5276">
        <v>1</v>
      </c>
      <c r="G5276" t="s">
        <v>45</v>
      </c>
      <c r="H5276" t="s">
        <v>2</v>
      </c>
      <c r="I5276" t="s">
        <v>51</v>
      </c>
      <c r="J5276">
        <v>566.5</v>
      </c>
    </row>
    <row r="5277" spans="1:10" x14ac:dyDescent="0.25">
      <c r="A5277">
        <v>20</v>
      </c>
      <c r="B5277">
        <v>2018</v>
      </c>
      <c r="C5277" t="s">
        <v>40</v>
      </c>
      <c r="D5277" t="s">
        <v>56</v>
      </c>
      <c r="E5277" t="s">
        <v>39</v>
      </c>
      <c r="F5277">
        <v>2</v>
      </c>
      <c r="G5277" t="s">
        <v>45</v>
      </c>
      <c r="H5277" t="s">
        <v>46</v>
      </c>
      <c r="I5277" t="s">
        <v>51</v>
      </c>
      <c r="J5277">
        <v>776.5</v>
      </c>
    </row>
    <row r="5278" spans="1:10" x14ac:dyDescent="0.25">
      <c r="A5278">
        <v>20</v>
      </c>
      <c r="B5278">
        <v>2018</v>
      </c>
      <c r="C5278" t="s">
        <v>40</v>
      </c>
      <c r="D5278" t="s">
        <v>56</v>
      </c>
      <c r="E5278" t="s">
        <v>39</v>
      </c>
      <c r="F5278">
        <v>3</v>
      </c>
      <c r="G5278" t="s">
        <v>38</v>
      </c>
      <c r="H5278" t="s">
        <v>2</v>
      </c>
      <c r="I5278" t="s">
        <v>37</v>
      </c>
      <c r="J5278">
        <v>443.2</v>
      </c>
    </row>
    <row r="5279" spans="1:10" x14ac:dyDescent="0.25">
      <c r="A5279">
        <v>20</v>
      </c>
      <c r="B5279">
        <v>2018</v>
      </c>
      <c r="C5279" t="s">
        <v>40</v>
      </c>
      <c r="D5279" t="s">
        <v>56</v>
      </c>
      <c r="E5279" t="s">
        <v>39</v>
      </c>
      <c r="F5279">
        <v>4</v>
      </c>
      <c r="G5279" t="s">
        <v>38</v>
      </c>
      <c r="H5279" t="s">
        <v>2</v>
      </c>
      <c r="I5279" t="s">
        <v>37</v>
      </c>
      <c r="J5279">
        <v>470.2</v>
      </c>
    </row>
    <row r="5280" spans="1:10" x14ac:dyDescent="0.25">
      <c r="A5280">
        <v>20</v>
      </c>
      <c r="B5280">
        <v>2018</v>
      </c>
      <c r="C5280" t="s">
        <v>40</v>
      </c>
      <c r="D5280" t="s">
        <v>56</v>
      </c>
      <c r="E5280" t="s">
        <v>39</v>
      </c>
      <c r="F5280">
        <v>5</v>
      </c>
      <c r="G5280" t="s">
        <v>45</v>
      </c>
      <c r="H5280" t="s">
        <v>2</v>
      </c>
      <c r="I5280" t="s">
        <v>37</v>
      </c>
      <c r="J5280">
        <v>278.60000000000002</v>
      </c>
    </row>
    <row r="5281" spans="1:10" x14ac:dyDescent="0.25">
      <c r="A5281">
        <v>20</v>
      </c>
      <c r="B5281">
        <v>2018</v>
      </c>
      <c r="C5281" t="s">
        <v>40</v>
      </c>
      <c r="D5281" t="s">
        <v>56</v>
      </c>
      <c r="E5281" t="s">
        <v>39</v>
      </c>
      <c r="F5281">
        <v>6</v>
      </c>
      <c r="G5281" t="s">
        <v>38</v>
      </c>
      <c r="H5281" t="s">
        <v>46</v>
      </c>
      <c r="I5281" t="s">
        <v>37</v>
      </c>
      <c r="J5281">
        <v>894.4</v>
      </c>
    </row>
    <row r="5282" spans="1:10" x14ac:dyDescent="0.25">
      <c r="A5282">
        <v>21</v>
      </c>
      <c r="B5282">
        <v>2017</v>
      </c>
      <c r="C5282" t="s">
        <v>40</v>
      </c>
      <c r="D5282" t="s">
        <v>55</v>
      </c>
      <c r="E5282" t="s">
        <v>39</v>
      </c>
      <c r="F5282">
        <v>1</v>
      </c>
      <c r="G5282" t="s">
        <v>38</v>
      </c>
      <c r="H5282" t="s">
        <v>46</v>
      </c>
      <c r="I5282" t="s">
        <v>37</v>
      </c>
      <c r="J5282">
        <v>1111.0999999999999</v>
      </c>
    </row>
    <row r="5283" spans="1:10" x14ac:dyDescent="0.25">
      <c r="A5283">
        <v>21</v>
      </c>
      <c r="B5283">
        <v>2017</v>
      </c>
      <c r="C5283" t="s">
        <v>40</v>
      </c>
      <c r="D5283" t="s">
        <v>55</v>
      </c>
      <c r="E5283" t="s">
        <v>39</v>
      </c>
      <c r="F5283">
        <v>2</v>
      </c>
      <c r="G5283" t="s">
        <v>45</v>
      </c>
      <c r="H5283" t="s">
        <v>46</v>
      </c>
      <c r="I5283" t="s">
        <v>51</v>
      </c>
      <c r="J5283">
        <v>1181.3</v>
      </c>
    </row>
    <row r="5284" spans="1:10" x14ac:dyDescent="0.25">
      <c r="A5284">
        <v>21</v>
      </c>
      <c r="B5284">
        <v>2017</v>
      </c>
      <c r="C5284" t="s">
        <v>40</v>
      </c>
      <c r="D5284" t="s">
        <v>55</v>
      </c>
      <c r="E5284" t="s">
        <v>39</v>
      </c>
      <c r="F5284">
        <v>3</v>
      </c>
      <c r="G5284" t="s">
        <v>45</v>
      </c>
      <c r="H5284" t="s">
        <v>2</v>
      </c>
      <c r="I5284" t="s">
        <v>51</v>
      </c>
      <c r="J5284">
        <v>865.2</v>
      </c>
    </row>
    <row r="5285" spans="1:10" x14ac:dyDescent="0.25">
      <c r="A5285">
        <v>21</v>
      </c>
      <c r="B5285">
        <v>2017</v>
      </c>
      <c r="C5285" t="s">
        <v>40</v>
      </c>
      <c r="D5285" t="s">
        <v>55</v>
      </c>
      <c r="E5285" t="s">
        <v>39</v>
      </c>
      <c r="F5285">
        <v>4</v>
      </c>
      <c r="G5285" t="s">
        <v>38</v>
      </c>
      <c r="H5285" t="s">
        <v>46</v>
      </c>
      <c r="I5285" t="s">
        <v>51</v>
      </c>
      <c r="J5285">
        <v>1217.5999999999999</v>
      </c>
    </row>
    <row r="5286" spans="1:10" x14ac:dyDescent="0.25">
      <c r="A5286">
        <v>21</v>
      </c>
      <c r="B5286">
        <v>2017</v>
      </c>
      <c r="C5286" t="s">
        <v>40</v>
      </c>
      <c r="D5286" t="s">
        <v>55</v>
      </c>
      <c r="E5286" t="s">
        <v>39</v>
      </c>
      <c r="F5286">
        <v>5</v>
      </c>
      <c r="G5286" t="s">
        <v>45</v>
      </c>
      <c r="H5286" t="s">
        <v>2</v>
      </c>
      <c r="I5286" t="s">
        <v>51</v>
      </c>
      <c r="J5286">
        <v>662.9</v>
      </c>
    </row>
    <row r="5287" spans="1:10" x14ac:dyDescent="0.25">
      <c r="A5287">
        <v>21</v>
      </c>
      <c r="B5287">
        <v>2017</v>
      </c>
      <c r="C5287" t="s">
        <v>40</v>
      </c>
      <c r="D5287" t="s">
        <v>55</v>
      </c>
      <c r="E5287" t="s">
        <v>39</v>
      </c>
      <c r="F5287">
        <v>6</v>
      </c>
      <c r="G5287" t="s">
        <v>38</v>
      </c>
      <c r="H5287" t="s">
        <v>46</v>
      </c>
      <c r="I5287" t="s">
        <v>51</v>
      </c>
      <c r="J5287">
        <v>1404.5</v>
      </c>
    </row>
    <row r="5288" spans="1:10" x14ac:dyDescent="0.25">
      <c r="A5288">
        <v>21</v>
      </c>
      <c r="B5288">
        <v>2017</v>
      </c>
      <c r="C5288" t="s">
        <v>40</v>
      </c>
      <c r="D5288" t="s">
        <v>56</v>
      </c>
      <c r="E5288" t="s">
        <v>39</v>
      </c>
      <c r="F5288">
        <v>1</v>
      </c>
      <c r="G5288" t="s">
        <v>45</v>
      </c>
      <c r="H5288" t="s">
        <v>2</v>
      </c>
      <c r="I5288" t="s">
        <v>51</v>
      </c>
      <c r="J5288">
        <v>593.1</v>
      </c>
    </row>
    <row r="5289" spans="1:10" x14ac:dyDescent="0.25">
      <c r="A5289">
        <v>21</v>
      </c>
      <c r="B5289">
        <v>2017</v>
      </c>
      <c r="C5289" t="s">
        <v>40</v>
      </c>
      <c r="D5289" t="s">
        <v>56</v>
      </c>
      <c r="E5289" t="s">
        <v>39</v>
      </c>
      <c r="F5289">
        <v>2</v>
      </c>
      <c r="G5289" t="s">
        <v>38</v>
      </c>
      <c r="H5289" t="s">
        <v>2</v>
      </c>
      <c r="I5289" t="s">
        <v>51</v>
      </c>
      <c r="J5289">
        <v>619.29999999999995</v>
      </c>
    </row>
    <row r="5290" spans="1:10" x14ac:dyDescent="0.25">
      <c r="A5290">
        <v>21</v>
      </c>
      <c r="B5290">
        <v>2017</v>
      </c>
      <c r="C5290" t="s">
        <v>40</v>
      </c>
      <c r="D5290" t="s">
        <v>56</v>
      </c>
      <c r="E5290" t="s">
        <v>39</v>
      </c>
      <c r="F5290">
        <v>3</v>
      </c>
      <c r="G5290" t="s">
        <v>38</v>
      </c>
      <c r="H5290" t="s">
        <v>46</v>
      </c>
      <c r="I5290" t="s">
        <v>37</v>
      </c>
      <c r="J5290">
        <v>1029.4000000000001</v>
      </c>
    </row>
    <row r="5291" spans="1:10" x14ac:dyDescent="0.25">
      <c r="A5291">
        <v>21</v>
      </c>
      <c r="B5291">
        <v>2017</v>
      </c>
      <c r="C5291" t="s">
        <v>40</v>
      </c>
      <c r="D5291" t="s">
        <v>56</v>
      </c>
      <c r="E5291" t="s">
        <v>39</v>
      </c>
      <c r="F5291">
        <v>4</v>
      </c>
      <c r="G5291" t="s">
        <v>45</v>
      </c>
      <c r="H5291" t="s">
        <v>46</v>
      </c>
      <c r="I5291" t="s">
        <v>37</v>
      </c>
      <c r="J5291">
        <v>1222.3</v>
      </c>
    </row>
    <row r="5292" spans="1:10" x14ac:dyDescent="0.25">
      <c r="A5292">
        <v>21</v>
      </c>
      <c r="B5292">
        <v>2017</v>
      </c>
      <c r="C5292" t="s">
        <v>40</v>
      </c>
      <c r="D5292" t="s">
        <v>56</v>
      </c>
      <c r="E5292" t="s">
        <v>39</v>
      </c>
      <c r="F5292">
        <v>5</v>
      </c>
      <c r="G5292" t="s">
        <v>45</v>
      </c>
      <c r="H5292" t="s">
        <v>46</v>
      </c>
      <c r="I5292" t="s">
        <v>51</v>
      </c>
      <c r="J5292">
        <v>908.3</v>
      </c>
    </row>
    <row r="5293" spans="1:10" x14ac:dyDescent="0.25">
      <c r="A5293">
        <v>21</v>
      </c>
      <c r="B5293">
        <v>2017</v>
      </c>
      <c r="C5293" t="s">
        <v>40</v>
      </c>
      <c r="D5293" t="s">
        <v>56</v>
      </c>
      <c r="E5293" t="s">
        <v>39</v>
      </c>
      <c r="F5293">
        <v>6</v>
      </c>
      <c r="G5293" t="s">
        <v>38</v>
      </c>
      <c r="H5293" t="s">
        <v>46</v>
      </c>
      <c r="I5293" t="s">
        <v>51</v>
      </c>
      <c r="J5293">
        <v>823.5</v>
      </c>
    </row>
    <row r="5294" spans="1:10" x14ac:dyDescent="0.25">
      <c r="A5294">
        <v>21</v>
      </c>
      <c r="B5294">
        <v>2018</v>
      </c>
      <c r="C5294" t="s">
        <v>40</v>
      </c>
      <c r="D5294" t="s">
        <v>55</v>
      </c>
      <c r="E5294" t="s">
        <v>39</v>
      </c>
      <c r="F5294">
        <v>1</v>
      </c>
      <c r="G5294" t="s">
        <v>45</v>
      </c>
      <c r="H5294" t="s">
        <v>2</v>
      </c>
      <c r="I5294" t="s">
        <v>37</v>
      </c>
      <c r="J5294">
        <v>542.29999999999995</v>
      </c>
    </row>
    <row r="5295" spans="1:10" x14ac:dyDescent="0.25">
      <c r="A5295">
        <v>21</v>
      </c>
      <c r="B5295">
        <v>2018</v>
      </c>
      <c r="C5295" t="s">
        <v>40</v>
      </c>
      <c r="D5295" t="s">
        <v>55</v>
      </c>
      <c r="E5295" t="s">
        <v>39</v>
      </c>
      <c r="F5295">
        <v>2</v>
      </c>
      <c r="G5295" t="s">
        <v>38</v>
      </c>
      <c r="H5295" t="s">
        <v>46</v>
      </c>
      <c r="I5295" t="s">
        <v>51</v>
      </c>
      <c r="J5295">
        <v>936.9</v>
      </c>
    </row>
    <row r="5296" spans="1:10" x14ac:dyDescent="0.25">
      <c r="A5296">
        <v>21</v>
      </c>
      <c r="B5296">
        <v>2018</v>
      </c>
      <c r="C5296" t="s">
        <v>40</v>
      </c>
      <c r="D5296" t="s">
        <v>55</v>
      </c>
      <c r="E5296" t="s">
        <v>39</v>
      </c>
      <c r="F5296">
        <v>3</v>
      </c>
      <c r="G5296" t="s">
        <v>45</v>
      </c>
      <c r="H5296" t="s">
        <v>46</v>
      </c>
      <c r="I5296" t="s">
        <v>51</v>
      </c>
      <c r="J5296">
        <v>1248.5999999999999</v>
      </c>
    </row>
    <row r="5297" spans="1:10" x14ac:dyDescent="0.25">
      <c r="A5297">
        <v>21</v>
      </c>
      <c r="B5297">
        <v>2018</v>
      </c>
      <c r="C5297" t="s">
        <v>40</v>
      </c>
      <c r="D5297" t="s">
        <v>55</v>
      </c>
      <c r="E5297" t="s">
        <v>39</v>
      </c>
      <c r="F5297">
        <v>4</v>
      </c>
      <c r="G5297" t="s">
        <v>38</v>
      </c>
      <c r="H5297" t="s">
        <v>46</v>
      </c>
      <c r="I5297" t="s">
        <v>51</v>
      </c>
      <c r="J5297">
        <v>974.1</v>
      </c>
    </row>
    <row r="5298" spans="1:10" x14ac:dyDescent="0.25">
      <c r="A5298">
        <v>21</v>
      </c>
      <c r="B5298">
        <v>2018</v>
      </c>
      <c r="C5298" t="s">
        <v>40</v>
      </c>
      <c r="D5298" t="s">
        <v>55</v>
      </c>
      <c r="E5298" t="s">
        <v>39</v>
      </c>
      <c r="F5298">
        <v>5</v>
      </c>
      <c r="G5298" t="s">
        <v>38</v>
      </c>
      <c r="H5298" t="s">
        <v>2</v>
      </c>
      <c r="I5298" t="s">
        <v>37</v>
      </c>
      <c r="J5298">
        <v>698.7</v>
      </c>
    </row>
    <row r="5299" spans="1:10" x14ac:dyDescent="0.25">
      <c r="A5299">
        <v>21</v>
      </c>
      <c r="B5299">
        <v>2018</v>
      </c>
      <c r="C5299" t="s">
        <v>40</v>
      </c>
      <c r="D5299" t="s">
        <v>55</v>
      </c>
      <c r="E5299" t="s">
        <v>39</v>
      </c>
      <c r="F5299">
        <v>6</v>
      </c>
      <c r="G5299" t="s">
        <v>45</v>
      </c>
      <c r="H5299" t="s">
        <v>46</v>
      </c>
      <c r="I5299" t="s">
        <v>37</v>
      </c>
      <c r="J5299">
        <v>1116.2</v>
      </c>
    </row>
    <row r="5300" spans="1:10" x14ac:dyDescent="0.25">
      <c r="A5300">
        <v>21</v>
      </c>
      <c r="B5300">
        <v>2018</v>
      </c>
      <c r="C5300" t="s">
        <v>40</v>
      </c>
      <c r="D5300" t="s">
        <v>56</v>
      </c>
      <c r="E5300" t="s">
        <v>39</v>
      </c>
      <c r="F5300">
        <v>1</v>
      </c>
      <c r="G5300" t="s">
        <v>45</v>
      </c>
      <c r="H5300" t="s">
        <v>2</v>
      </c>
      <c r="I5300" t="s">
        <v>51</v>
      </c>
      <c r="J5300">
        <v>345.6</v>
      </c>
    </row>
    <row r="5301" spans="1:10" x14ac:dyDescent="0.25">
      <c r="A5301">
        <v>21</v>
      </c>
      <c r="B5301">
        <v>2018</v>
      </c>
      <c r="C5301" t="s">
        <v>40</v>
      </c>
      <c r="D5301" t="s">
        <v>56</v>
      </c>
      <c r="E5301" t="s">
        <v>39</v>
      </c>
      <c r="F5301">
        <v>2</v>
      </c>
      <c r="G5301" t="s">
        <v>45</v>
      </c>
      <c r="H5301" t="s">
        <v>2</v>
      </c>
      <c r="I5301" t="s">
        <v>37</v>
      </c>
      <c r="J5301">
        <v>360</v>
      </c>
    </row>
    <row r="5302" spans="1:10" x14ac:dyDescent="0.25">
      <c r="A5302">
        <v>21</v>
      </c>
      <c r="B5302">
        <v>2018</v>
      </c>
      <c r="C5302" t="s">
        <v>40</v>
      </c>
      <c r="D5302" t="s">
        <v>56</v>
      </c>
      <c r="E5302" t="s">
        <v>39</v>
      </c>
      <c r="F5302">
        <v>3</v>
      </c>
      <c r="G5302" t="s">
        <v>38</v>
      </c>
      <c r="H5302" t="s">
        <v>46</v>
      </c>
      <c r="I5302" t="s">
        <v>37</v>
      </c>
      <c r="J5302">
        <v>744.2</v>
      </c>
    </row>
    <row r="5303" spans="1:10" x14ac:dyDescent="0.25">
      <c r="A5303">
        <v>21</v>
      </c>
      <c r="B5303">
        <v>2018</v>
      </c>
      <c r="C5303" t="s">
        <v>40</v>
      </c>
      <c r="D5303" t="s">
        <v>56</v>
      </c>
      <c r="E5303" t="s">
        <v>39</v>
      </c>
      <c r="F5303">
        <v>4</v>
      </c>
      <c r="G5303" t="s">
        <v>45</v>
      </c>
      <c r="H5303" t="s">
        <v>46</v>
      </c>
      <c r="I5303" t="s">
        <v>37</v>
      </c>
      <c r="J5303">
        <v>693.5</v>
      </c>
    </row>
    <row r="5304" spans="1:10" x14ac:dyDescent="0.25">
      <c r="A5304">
        <v>21</v>
      </c>
      <c r="B5304">
        <v>2018</v>
      </c>
      <c r="C5304" t="s">
        <v>40</v>
      </c>
      <c r="D5304" t="s">
        <v>56</v>
      </c>
      <c r="E5304" t="s">
        <v>39</v>
      </c>
      <c r="F5304">
        <v>5</v>
      </c>
      <c r="G5304" t="s">
        <v>45</v>
      </c>
      <c r="H5304" t="s">
        <v>2</v>
      </c>
      <c r="I5304" t="s">
        <v>51</v>
      </c>
      <c r="J5304">
        <v>454.6</v>
      </c>
    </row>
    <row r="5305" spans="1:10" x14ac:dyDescent="0.25">
      <c r="A5305">
        <v>21</v>
      </c>
      <c r="B5305">
        <v>2018</v>
      </c>
      <c r="C5305" t="s">
        <v>40</v>
      </c>
      <c r="D5305" t="s">
        <v>56</v>
      </c>
      <c r="E5305" t="s">
        <v>39</v>
      </c>
      <c r="F5305">
        <v>6</v>
      </c>
      <c r="G5305" t="s">
        <v>38</v>
      </c>
      <c r="H5305" t="s">
        <v>2</v>
      </c>
      <c r="I5305" t="s">
        <v>51</v>
      </c>
      <c r="J5305">
        <v>492.1</v>
      </c>
    </row>
    <row r="5306" spans="1:10" x14ac:dyDescent="0.25">
      <c r="A5306">
        <v>22</v>
      </c>
      <c r="B5306">
        <v>2017</v>
      </c>
      <c r="C5306" t="s">
        <v>40</v>
      </c>
      <c r="D5306" t="s">
        <v>55</v>
      </c>
      <c r="E5306" t="s">
        <v>39</v>
      </c>
      <c r="F5306">
        <v>1</v>
      </c>
      <c r="G5306" t="s">
        <v>38</v>
      </c>
      <c r="H5306" t="s">
        <v>46</v>
      </c>
      <c r="I5306" t="s">
        <v>51</v>
      </c>
      <c r="J5306">
        <v>1320.8</v>
      </c>
    </row>
    <row r="5307" spans="1:10" x14ac:dyDescent="0.25">
      <c r="A5307">
        <v>22</v>
      </c>
      <c r="B5307">
        <v>2017</v>
      </c>
      <c r="C5307" t="s">
        <v>40</v>
      </c>
      <c r="D5307" t="s">
        <v>55</v>
      </c>
      <c r="E5307" t="s">
        <v>39</v>
      </c>
      <c r="F5307">
        <v>2</v>
      </c>
      <c r="G5307" t="s">
        <v>38</v>
      </c>
      <c r="H5307" t="s">
        <v>46</v>
      </c>
      <c r="I5307" t="s">
        <v>51</v>
      </c>
      <c r="J5307">
        <v>1232.8</v>
      </c>
    </row>
    <row r="5308" spans="1:10" x14ac:dyDescent="0.25">
      <c r="A5308">
        <v>22</v>
      </c>
      <c r="B5308">
        <v>2017</v>
      </c>
      <c r="C5308" t="s">
        <v>40</v>
      </c>
      <c r="D5308" t="s">
        <v>55</v>
      </c>
      <c r="E5308" t="s">
        <v>39</v>
      </c>
      <c r="F5308">
        <v>3</v>
      </c>
      <c r="G5308" t="s">
        <v>45</v>
      </c>
      <c r="H5308" t="s">
        <v>46</v>
      </c>
      <c r="I5308" t="s">
        <v>51</v>
      </c>
      <c r="J5308">
        <v>1080</v>
      </c>
    </row>
    <row r="5309" spans="1:10" x14ac:dyDescent="0.25">
      <c r="A5309">
        <v>22</v>
      </c>
      <c r="B5309">
        <v>2017</v>
      </c>
      <c r="C5309" t="s">
        <v>40</v>
      </c>
      <c r="D5309" t="s">
        <v>55</v>
      </c>
      <c r="E5309" t="s">
        <v>39</v>
      </c>
      <c r="F5309">
        <v>4</v>
      </c>
      <c r="G5309" t="s">
        <v>45</v>
      </c>
      <c r="H5309" t="s">
        <v>46</v>
      </c>
      <c r="I5309" t="s">
        <v>51</v>
      </c>
      <c r="J5309">
        <v>992.6</v>
      </c>
    </row>
    <row r="5310" spans="1:10" x14ac:dyDescent="0.25">
      <c r="A5310">
        <v>22</v>
      </c>
      <c r="B5310">
        <v>2017</v>
      </c>
      <c r="C5310" t="s">
        <v>40</v>
      </c>
      <c r="D5310" t="s">
        <v>55</v>
      </c>
      <c r="E5310" t="s">
        <v>39</v>
      </c>
      <c r="F5310">
        <v>5</v>
      </c>
      <c r="G5310" t="s">
        <v>45</v>
      </c>
      <c r="H5310" t="s">
        <v>2</v>
      </c>
      <c r="I5310" t="s">
        <v>51</v>
      </c>
      <c r="J5310">
        <v>690.2</v>
      </c>
    </row>
    <row r="5311" spans="1:10" x14ac:dyDescent="0.25">
      <c r="A5311">
        <v>22</v>
      </c>
      <c r="B5311">
        <v>2017</v>
      </c>
      <c r="C5311" t="s">
        <v>40</v>
      </c>
      <c r="D5311" t="s">
        <v>55</v>
      </c>
      <c r="E5311" t="s">
        <v>39</v>
      </c>
      <c r="F5311">
        <v>6</v>
      </c>
      <c r="G5311" t="s">
        <v>38</v>
      </c>
      <c r="H5311" t="s">
        <v>46</v>
      </c>
      <c r="I5311" t="s">
        <v>51</v>
      </c>
      <c r="J5311">
        <v>1096</v>
      </c>
    </row>
    <row r="5312" spans="1:10" x14ac:dyDescent="0.25">
      <c r="A5312">
        <v>22</v>
      </c>
      <c r="B5312">
        <v>2017</v>
      </c>
      <c r="C5312" t="s">
        <v>40</v>
      </c>
      <c r="D5312" t="s">
        <v>56</v>
      </c>
      <c r="E5312" t="s">
        <v>39</v>
      </c>
      <c r="F5312">
        <v>1</v>
      </c>
      <c r="G5312" t="s">
        <v>38</v>
      </c>
      <c r="H5312" t="s">
        <v>46</v>
      </c>
      <c r="I5312" t="s">
        <v>51</v>
      </c>
      <c r="J5312">
        <v>1037.2</v>
      </c>
    </row>
    <row r="5313" spans="1:10" x14ac:dyDescent="0.25">
      <c r="A5313">
        <v>22</v>
      </c>
      <c r="B5313">
        <v>2017</v>
      </c>
      <c r="C5313" t="s">
        <v>40</v>
      </c>
      <c r="D5313" t="s">
        <v>56</v>
      </c>
      <c r="E5313" t="s">
        <v>39</v>
      </c>
      <c r="F5313">
        <v>2</v>
      </c>
      <c r="G5313" t="s">
        <v>45</v>
      </c>
      <c r="H5313" t="s">
        <v>2</v>
      </c>
      <c r="I5313" t="s">
        <v>51</v>
      </c>
      <c r="J5313">
        <v>569.20000000000005</v>
      </c>
    </row>
    <row r="5314" spans="1:10" x14ac:dyDescent="0.25">
      <c r="A5314">
        <v>22</v>
      </c>
      <c r="B5314">
        <v>2017</v>
      </c>
      <c r="C5314" t="s">
        <v>40</v>
      </c>
      <c r="D5314" t="s">
        <v>56</v>
      </c>
      <c r="E5314" t="s">
        <v>39</v>
      </c>
      <c r="F5314">
        <v>3</v>
      </c>
      <c r="G5314" t="s">
        <v>45</v>
      </c>
      <c r="H5314" t="s">
        <v>46</v>
      </c>
      <c r="I5314" t="s">
        <v>37</v>
      </c>
      <c r="J5314">
        <v>1081.0999999999999</v>
      </c>
    </row>
    <row r="5315" spans="1:10" x14ac:dyDescent="0.25">
      <c r="A5315">
        <v>22</v>
      </c>
      <c r="B5315">
        <v>2017</v>
      </c>
      <c r="C5315" t="s">
        <v>40</v>
      </c>
      <c r="D5315" t="s">
        <v>56</v>
      </c>
      <c r="E5315" t="s">
        <v>39</v>
      </c>
      <c r="F5315">
        <v>4</v>
      </c>
      <c r="G5315" t="s">
        <v>38</v>
      </c>
      <c r="H5315" t="s">
        <v>46</v>
      </c>
      <c r="I5315" t="s">
        <v>37</v>
      </c>
      <c r="J5315">
        <v>1074.4000000000001</v>
      </c>
    </row>
    <row r="5316" spans="1:10" x14ac:dyDescent="0.25">
      <c r="A5316">
        <v>22</v>
      </c>
      <c r="B5316">
        <v>2017</v>
      </c>
      <c r="C5316" t="s">
        <v>40</v>
      </c>
      <c r="D5316" t="s">
        <v>56</v>
      </c>
      <c r="E5316" t="s">
        <v>39</v>
      </c>
      <c r="F5316">
        <v>5</v>
      </c>
      <c r="G5316" t="s">
        <v>45</v>
      </c>
      <c r="H5316" t="s">
        <v>46</v>
      </c>
      <c r="I5316" t="s">
        <v>51</v>
      </c>
      <c r="J5316">
        <v>1045.8</v>
      </c>
    </row>
    <row r="5317" spans="1:10" x14ac:dyDescent="0.25">
      <c r="A5317">
        <v>22</v>
      </c>
      <c r="B5317">
        <v>2017</v>
      </c>
      <c r="C5317" t="s">
        <v>40</v>
      </c>
      <c r="D5317" t="s">
        <v>56</v>
      </c>
      <c r="E5317" t="s">
        <v>39</v>
      </c>
      <c r="F5317">
        <v>6</v>
      </c>
      <c r="G5317" t="s">
        <v>38</v>
      </c>
      <c r="H5317" t="s">
        <v>46</v>
      </c>
      <c r="I5317" t="s">
        <v>37</v>
      </c>
      <c r="J5317">
        <v>1023.5</v>
      </c>
    </row>
    <row r="5318" spans="1:10" x14ac:dyDescent="0.25">
      <c r="A5318">
        <v>22</v>
      </c>
      <c r="B5318">
        <v>2018</v>
      </c>
      <c r="C5318" t="s">
        <v>40</v>
      </c>
      <c r="D5318" t="s">
        <v>55</v>
      </c>
      <c r="E5318" t="s">
        <v>39</v>
      </c>
      <c r="F5318">
        <v>1</v>
      </c>
      <c r="G5318" t="s">
        <v>45</v>
      </c>
      <c r="H5318" t="s">
        <v>46</v>
      </c>
      <c r="I5318" t="s">
        <v>51</v>
      </c>
      <c r="J5318">
        <v>1106.2</v>
      </c>
    </row>
    <row r="5319" spans="1:10" x14ac:dyDescent="0.25">
      <c r="A5319">
        <v>22</v>
      </c>
      <c r="B5319">
        <v>2018</v>
      </c>
      <c r="C5319" t="s">
        <v>40</v>
      </c>
      <c r="D5319" t="s">
        <v>55</v>
      </c>
      <c r="E5319" t="s">
        <v>39</v>
      </c>
      <c r="F5319">
        <v>2</v>
      </c>
      <c r="G5319" t="s">
        <v>38</v>
      </c>
      <c r="H5319" t="s">
        <v>2</v>
      </c>
      <c r="I5319" t="s">
        <v>37</v>
      </c>
      <c r="J5319">
        <v>688.7</v>
      </c>
    </row>
    <row r="5320" spans="1:10" x14ac:dyDescent="0.25">
      <c r="A5320">
        <v>22</v>
      </c>
      <c r="B5320">
        <v>2018</v>
      </c>
      <c r="C5320" t="s">
        <v>40</v>
      </c>
      <c r="D5320" t="s">
        <v>55</v>
      </c>
      <c r="E5320" t="s">
        <v>39</v>
      </c>
      <c r="F5320">
        <v>3</v>
      </c>
      <c r="G5320" t="s">
        <v>38</v>
      </c>
      <c r="H5320" t="s">
        <v>46</v>
      </c>
      <c r="I5320" t="s">
        <v>51</v>
      </c>
      <c r="J5320">
        <v>1098.5999999999999</v>
      </c>
    </row>
    <row r="5321" spans="1:10" x14ac:dyDescent="0.25">
      <c r="A5321">
        <v>22</v>
      </c>
      <c r="B5321">
        <v>2018</v>
      </c>
      <c r="C5321" t="s">
        <v>40</v>
      </c>
      <c r="D5321" t="s">
        <v>55</v>
      </c>
      <c r="E5321" t="s">
        <v>39</v>
      </c>
      <c r="F5321">
        <v>4</v>
      </c>
      <c r="G5321" t="s">
        <v>38</v>
      </c>
      <c r="H5321" t="s">
        <v>2</v>
      </c>
      <c r="I5321" t="s">
        <v>51</v>
      </c>
      <c r="J5321">
        <v>625.9</v>
      </c>
    </row>
    <row r="5322" spans="1:10" x14ac:dyDescent="0.25">
      <c r="A5322">
        <v>22</v>
      </c>
      <c r="B5322">
        <v>2018</v>
      </c>
      <c r="C5322" t="s">
        <v>40</v>
      </c>
      <c r="D5322" t="s">
        <v>55</v>
      </c>
      <c r="E5322" t="s">
        <v>39</v>
      </c>
      <c r="F5322">
        <v>5</v>
      </c>
      <c r="G5322" t="s">
        <v>38</v>
      </c>
      <c r="H5322" t="s">
        <v>46</v>
      </c>
      <c r="I5322" t="s">
        <v>51</v>
      </c>
      <c r="J5322">
        <v>1021.2</v>
      </c>
    </row>
    <row r="5323" spans="1:10" x14ac:dyDescent="0.25">
      <c r="A5323">
        <v>22</v>
      </c>
      <c r="B5323">
        <v>2018</v>
      </c>
      <c r="C5323" t="s">
        <v>40</v>
      </c>
      <c r="D5323" t="s">
        <v>55</v>
      </c>
      <c r="E5323" t="s">
        <v>39</v>
      </c>
      <c r="F5323">
        <v>6</v>
      </c>
      <c r="G5323" t="s">
        <v>38</v>
      </c>
      <c r="H5323" t="s">
        <v>2</v>
      </c>
      <c r="I5323" t="s">
        <v>51</v>
      </c>
      <c r="J5323">
        <v>698.5</v>
      </c>
    </row>
    <row r="5324" spans="1:10" x14ac:dyDescent="0.25">
      <c r="A5324">
        <v>22</v>
      </c>
      <c r="B5324">
        <v>2018</v>
      </c>
      <c r="C5324" t="s">
        <v>40</v>
      </c>
      <c r="D5324" t="s">
        <v>56</v>
      </c>
      <c r="E5324" t="s">
        <v>39</v>
      </c>
      <c r="F5324">
        <v>1</v>
      </c>
      <c r="G5324" t="s">
        <v>45</v>
      </c>
      <c r="H5324" t="s">
        <v>2</v>
      </c>
      <c r="I5324" t="s">
        <v>51</v>
      </c>
      <c r="J5324">
        <v>161.69999999999999</v>
      </c>
    </row>
    <row r="5325" spans="1:10" x14ac:dyDescent="0.25">
      <c r="A5325">
        <v>22</v>
      </c>
      <c r="B5325">
        <v>2018</v>
      </c>
      <c r="C5325" t="s">
        <v>40</v>
      </c>
      <c r="D5325" t="s">
        <v>56</v>
      </c>
      <c r="E5325" t="s">
        <v>39</v>
      </c>
      <c r="F5325">
        <v>2</v>
      </c>
      <c r="G5325" t="s">
        <v>38</v>
      </c>
      <c r="H5325" t="s">
        <v>46</v>
      </c>
      <c r="I5325" t="s">
        <v>51</v>
      </c>
      <c r="J5325">
        <v>824.8</v>
      </c>
    </row>
    <row r="5326" spans="1:10" x14ac:dyDescent="0.25">
      <c r="A5326">
        <v>22</v>
      </c>
      <c r="B5326">
        <v>2018</v>
      </c>
      <c r="C5326" t="s">
        <v>40</v>
      </c>
      <c r="D5326" t="s">
        <v>56</v>
      </c>
      <c r="E5326" t="s">
        <v>39</v>
      </c>
      <c r="F5326">
        <v>3</v>
      </c>
      <c r="G5326" t="s">
        <v>38</v>
      </c>
      <c r="H5326" t="s">
        <v>46</v>
      </c>
      <c r="I5326" t="s">
        <v>51</v>
      </c>
      <c r="J5326">
        <v>794.8</v>
      </c>
    </row>
    <row r="5327" spans="1:10" x14ac:dyDescent="0.25">
      <c r="A5327">
        <v>22</v>
      </c>
      <c r="B5327">
        <v>2018</v>
      </c>
      <c r="C5327" t="s">
        <v>40</v>
      </c>
      <c r="D5327" t="s">
        <v>56</v>
      </c>
      <c r="E5327" t="s">
        <v>39</v>
      </c>
      <c r="F5327">
        <v>4</v>
      </c>
      <c r="G5327" t="s">
        <v>38</v>
      </c>
      <c r="H5327" t="s">
        <v>46</v>
      </c>
      <c r="I5327" t="s">
        <v>37</v>
      </c>
      <c r="J5327">
        <v>842.4</v>
      </c>
    </row>
    <row r="5328" spans="1:10" x14ac:dyDescent="0.25">
      <c r="A5328">
        <v>22</v>
      </c>
      <c r="B5328">
        <v>2018</v>
      </c>
      <c r="C5328" t="s">
        <v>40</v>
      </c>
      <c r="D5328" t="s">
        <v>56</v>
      </c>
      <c r="E5328" t="s">
        <v>39</v>
      </c>
      <c r="F5328">
        <v>5</v>
      </c>
      <c r="G5328" t="s">
        <v>45</v>
      </c>
      <c r="H5328" t="s">
        <v>46</v>
      </c>
      <c r="I5328" t="s">
        <v>37</v>
      </c>
      <c r="J5328">
        <v>752.4</v>
      </c>
    </row>
    <row r="5329" spans="1:10" x14ac:dyDescent="0.25">
      <c r="A5329">
        <v>22</v>
      </c>
      <c r="B5329">
        <v>2018</v>
      </c>
      <c r="C5329" t="s">
        <v>40</v>
      </c>
      <c r="D5329" t="s">
        <v>56</v>
      </c>
      <c r="E5329" t="s">
        <v>39</v>
      </c>
      <c r="F5329">
        <v>6</v>
      </c>
      <c r="G5329" t="s">
        <v>45</v>
      </c>
      <c r="H5329" t="s">
        <v>2</v>
      </c>
      <c r="I5329" t="s">
        <v>51</v>
      </c>
      <c r="J5329">
        <v>198.1</v>
      </c>
    </row>
    <row r="5330" spans="1:10" x14ac:dyDescent="0.25">
      <c r="A5330">
        <v>23</v>
      </c>
      <c r="B5330">
        <v>2017</v>
      </c>
      <c r="C5330" t="s">
        <v>40</v>
      </c>
      <c r="D5330" t="s">
        <v>55</v>
      </c>
      <c r="E5330" t="s">
        <v>39</v>
      </c>
      <c r="F5330">
        <v>1</v>
      </c>
      <c r="G5330" t="s">
        <v>45</v>
      </c>
      <c r="H5330" t="s">
        <v>2</v>
      </c>
      <c r="I5330" t="s">
        <v>37</v>
      </c>
      <c r="J5330">
        <v>746.4</v>
      </c>
    </row>
    <row r="5331" spans="1:10" x14ac:dyDescent="0.25">
      <c r="A5331">
        <v>23</v>
      </c>
      <c r="B5331">
        <v>2017</v>
      </c>
      <c r="C5331" t="s">
        <v>40</v>
      </c>
      <c r="D5331" t="s">
        <v>55</v>
      </c>
      <c r="E5331" t="s">
        <v>39</v>
      </c>
      <c r="F5331">
        <v>2</v>
      </c>
      <c r="G5331" t="s">
        <v>38</v>
      </c>
      <c r="H5331" t="s">
        <v>2</v>
      </c>
      <c r="I5331" t="s">
        <v>37</v>
      </c>
      <c r="J5331">
        <v>763.7</v>
      </c>
    </row>
    <row r="5332" spans="1:10" x14ac:dyDescent="0.25">
      <c r="A5332">
        <v>23</v>
      </c>
      <c r="B5332">
        <v>2017</v>
      </c>
      <c r="C5332" t="s">
        <v>40</v>
      </c>
      <c r="D5332" t="s">
        <v>55</v>
      </c>
      <c r="E5332" t="s">
        <v>39</v>
      </c>
      <c r="F5332">
        <v>3</v>
      </c>
      <c r="G5332" t="s">
        <v>38</v>
      </c>
      <c r="H5332" t="s">
        <v>46</v>
      </c>
      <c r="I5332" t="s">
        <v>37</v>
      </c>
      <c r="J5332">
        <v>1093.2</v>
      </c>
    </row>
    <row r="5333" spans="1:10" x14ac:dyDescent="0.25">
      <c r="A5333">
        <v>23</v>
      </c>
      <c r="B5333">
        <v>2017</v>
      </c>
      <c r="C5333" t="s">
        <v>40</v>
      </c>
      <c r="D5333" t="s">
        <v>55</v>
      </c>
      <c r="E5333" t="s">
        <v>39</v>
      </c>
      <c r="F5333">
        <v>4</v>
      </c>
      <c r="G5333" t="s">
        <v>45</v>
      </c>
      <c r="H5333" t="s">
        <v>46</v>
      </c>
      <c r="I5333" t="s">
        <v>37</v>
      </c>
      <c r="J5333">
        <v>1216.4000000000001</v>
      </c>
    </row>
    <row r="5334" spans="1:10" x14ac:dyDescent="0.25">
      <c r="A5334">
        <v>23</v>
      </c>
      <c r="B5334">
        <v>2017</v>
      </c>
      <c r="C5334" t="s">
        <v>40</v>
      </c>
      <c r="D5334" t="s">
        <v>55</v>
      </c>
      <c r="E5334" t="s">
        <v>39</v>
      </c>
      <c r="F5334">
        <v>5</v>
      </c>
      <c r="G5334" t="s">
        <v>38</v>
      </c>
      <c r="H5334" t="s">
        <v>2</v>
      </c>
      <c r="I5334" t="s">
        <v>51</v>
      </c>
      <c r="J5334">
        <v>622.20000000000005</v>
      </c>
    </row>
    <row r="5335" spans="1:10" x14ac:dyDescent="0.25">
      <c r="A5335">
        <v>23</v>
      </c>
      <c r="B5335">
        <v>2017</v>
      </c>
      <c r="C5335" t="s">
        <v>40</v>
      </c>
      <c r="D5335" t="s">
        <v>55</v>
      </c>
      <c r="E5335" t="s">
        <v>39</v>
      </c>
      <c r="F5335">
        <v>6</v>
      </c>
      <c r="G5335" t="s">
        <v>45</v>
      </c>
      <c r="H5335" t="s">
        <v>46</v>
      </c>
      <c r="I5335" t="s">
        <v>51</v>
      </c>
      <c r="J5335">
        <v>1128.0999999999999</v>
      </c>
    </row>
    <row r="5336" spans="1:10" x14ac:dyDescent="0.25">
      <c r="A5336">
        <v>23</v>
      </c>
      <c r="B5336">
        <v>2017</v>
      </c>
      <c r="C5336" t="s">
        <v>40</v>
      </c>
      <c r="D5336" t="s">
        <v>56</v>
      </c>
      <c r="E5336" t="s">
        <v>39</v>
      </c>
      <c r="F5336">
        <v>1</v>
      </c>
      <c r="G5336" t="s">
        <v>45</v>
      </c>
      <c r="H5336" t="s">
        <v>46</v>
      </c>
      <c r="I5336" t="s">
        <v>51</v>
      </c>
      <c r="J5336">
        <v>879.5</v>
      </c>
    </row>
    <row r="5337" spans="1:10" x14ac:dyDescent="0.25">
      <c r="A5337">
        <v>23</v>
      </c>
      <c r="B5337">
        <v>2017</v>
      </c>
      <c r="C5337" t="s">
        <v>40</v>
      </c>
      <c r="D5337" t="s">
        <v>56</v>
      </c>
      <c r="E5337" t="s">
        <v>39</v>
      </c>
      <c r="F5337">
        <v>2</v>
      </c>
      <c r="G5337" t="s">
        <v>38</v>
      </c>
      <c r="H5337" t="s">
        <v>2</v>
      </c>
      <c r="I5337" t="s">
        <v>51</v>
      </c>
      <c r="J5337">
        <v>504.2</v>
      </c>
    </row>
    <row r="5338" spans="1:10" x14ac:dyDescent="0.25">
      <c r="A5338">
        <v>23</v>
      </c>
      <c r="B5338">
        <v>2017</v>
      </c>
      <c r="C5338" t="s">
        <v>40</v>
      </c>
      <c r="D5338" t="s">
        <v>56</v>
      </c>
      <c r="E5338" t="s">
        <v>39</v>
      </c>
      <c r="F5338">
        <v>3</v>
      </c>
      <c r="G5338" t="s">
        <v>38</v>
      </c>
      <c r="H5338" t="s">
        <v>46</v>
      </c>
      <c r="I5338" t="s">
        <v>51</v>
      </c>
      <c r="J5338">
        <v>1173.2</v>
      </c>
    </row>
    <row r="5339" spans="1:10" x14ac:dyDescent="0.25">
      <c r="A5339">
        <v>23</v>
      </c>
      <c r="B5339">
        <v>2017</v>
      </c>
      <c r="C5339" t="s">
        <v>40</v>
      </c>
      <c r="D5339" t="s">
        <v>56</v>
      </c>
      <c r="E5339" t="s">
        <v>39</v>
      </c>
      <c r="F5339">
        <v>4</v>
      </c>
      <c r="G5339" t="s">
        <v>45</v>
      </c>
      <c r="H5339" t="s">
        <v>2</v>
      </c>
      <c r="I5339" t="s">
        <v>51</v>
      </c>
      <c r="J5339">
        <v>710</v>
      </c>
    </row>
    <row r="5340" spans="1:10" x14ac:dyDescent="0.25">
      <c r="A5340">
        <v>23</v>
      </c>
      <c r="B5340">
        <v>2017</v>
      </c>
      <c r="C5340" t="s">
        <v>40</v>
      </c>
      <c r="D5340" t="s">
        <v>56</v>
      </c>
      <c r="E5340" t="s">
        <v>39</v>
      </c>
      <c r="F5340">
        <v>5</v>
      </c>
      <c r="G5340" t="s">
        <v>38</v>
      </c>
      <c r="H5340" t="s">
        <v>46</v>
      </c>
      <c r="I5340" t="s">
        <v>51</v>
      </c>
      <c r="J5340">
        <v>877.4</v>
      </c>
    </row>
    <row r="5341" spans="1:10" x14ac:dyDescent="0.25">
      <c r="A5341">
        <v>23</v>
      </c>
      <c r="B5341">
        <v>2017</v>
      </c>
      <c r="C5341" t="s">
        <v>40</v>
      </c>
      <c r="D5341" t="s">
        <v>56</v>
      </c>
      <c r="E5341" t="s">
        <v>39</v>
      </c>
      <c r="F5341">
        <v>6</v>
      </c>
      <c r="G5341" t="s">
        <v>38</v>
      </c>
      <c r="H5341" t="s">
        <v>2</v>
      </c>
      <c r="I5341" t="s">
        <v>37</v>
      </c>
      <c r="J5341">
        <v>404.8</v>
      </c>
    </row>
    <row r="5342" spans="1:10" x14ac:dyDescent="0.25">
      <c r="A5342">
        <v>23</v>
      </c>
      <c r="B5342">
        <v>2018</v>
      </c>
      <c r="C5342" t="s">
        <v>40</v>
      </c>
      <c r="D5342" t="s">
        <v>55</v>
      </c>
      <c r="E5342" t="s">
        <v>39</v>
      </c>
      <c r="F5342">
        <v>1</v>
      </c>
      <c r="G5342" t="s">
        <v>45</v>
      </c>
      <c r="H5342" t="s">
        <v>2</v>
      </c>
      <c r="I5342" t="s">
        <v>51</v>
      </c>
      <c r="J5342">
        <v>615.6</v>
      </c>
    </row>
    <row r="5343" spans="1:10" x14ac:dyDescent="0.25">
      <c r="A5343">
        <v>23</v>
      </c>
      <c r="B5343">
        <v>2018</v>
      </c>
      <c r="C5343" t="s">
        <v>40</v>
      </c>
      <c r="D5343" t="s">
        <v>55</v>
      </c>
      <c r="E5343" t="s">
        <v>39</v>
      </c>
      <c r="F5343">
        <v>2</v>
      </c>
      <c r="G5343" t="s">
        <v>38</v>
      </c>
      <c r="H5343" t="s">
        <v>46</v>
      </c>
      <c r="I5343" t="s">
        <v>37</v>
      </c>
      <c r="J5343">
        <v>843.9</v>
      </c>
    </row>
    <row r="5344" spans="1:10" x14ac:dyDescent="0.25">
      <c r="A5344">
        <v>23</v>
      </c>
      <c r="B5344">
        <v>2018</v>
      </c>
      <c r="C5344" t="s">
        <v>40</v>
      </c>
      <c r="D5344" t="s">
        <v>55</v>
      </c>
      <c r="E5344" t="s">
        <v>39</v>
      </c>
      <c r="F5344">
        <v>3</v>
      </c>
      <c r="G5344" t="s">
        <v>45</v>
      </c>
      <c r="H5344" t="s">
        <v>2</v>
      </c>
      <c r="I5344" t="s">
        <v>37</v>
      </c>
      <c r="J5344">
        <v>535.6</v>
      </c>
    </row>
    <row r="5345" spans="1:10" x14ac:dyDescent="0.25">
      <c r="A5345">
        <v>23</v>
      </c>
      <c r="B5345">
        <v>2018</v>
      </c>
      <c r="C5345" t="s">
        <v>40</v>
      </c>
      <c r="D5345" t="s">
        <v>55</v>
      </c>
      <c r="E5345" t="s">
        <v>39</v>
      </c>
      <c r="F5345">
        <v>4</v>
      </c>
      <c r="G5345" t="s">
        <v>45</v>
      </c>
      <c r="H5345" t="s">
        <v>46</v>
      </c>
      <c r="I5345" t="s">
        <v>51</v>
      </c>
      <c r="J5345">
        <v>1019</v>
      </c>
    </row>
    <row r="5346" spans="1:10" x14ac:dyDescent="0.25">
      <c r="A5346">
        <v>23</v>
      </c>
      <c r="B5346">
        <v>2018</v>
      </c>
      <c r="C5346" t="s">
        <v>40</v>
      </c>
      <c r="D5346" t="s">
        <v>55</v>
      </c>
      <c r="E5346" t="s">
        <v>39</v>
      </c>
      <c r="F5346">
        <v>5</v>
      </c>
      <c r="G5346" t="s">
        <v>45</v>
      </c>
      <c r="H5346" t="s">
        <v>2</v>
      </c>
      <c r="I5346" t="s">
        <v>37</v>
      </c>
      <c r="J5346">
        <v>626</v>
      </c>
    </row>
    <row r="5347" spans="1:10" x14ac:dyDescent="0.25">
      <c r="A5347">
        <v>23</v>
      </c>
      <c r="B5347">
        <v>2018</v>
      </c>
      <c r="C5347" t="s">
        <v>40</v>
      </c>
      <c r="D5347" t="s">
        <v>55</v>
      </c>
      <c r="E5347" t="s">
        <v>39</v>
      </c>
      <c r="F5347">
        <v>6</v>
      </c>
      <c r="G5347" t="s">
        <v>45</v>
      </c>
      <c r="H5347" t="s">
        <v>46</v>
      </c>
      <c r="I5347" t="s">
        <v>51</v>
      </c>
      <c r="J5347">
        <v>1121.2</v>
      </c>
    </row>
    <row r="5348" spans="1:10" x14ac:dyDescent="0.25">
      <c r="A5348">
        <v>23</v>
      </c>
      <c r="B5348">
        <v>2018</v>
      </c>
      <c r="C5348" t="s">
        <v>40</v>
      </c>
      <c r="D5348" t="s">
        <v>56</v>
      </c>
      <c r="E5348" t="s">
        <v>39</v>
      </c>
      <c r="F5348">
        <v>1</v>
      </c>
      <c r="G5348" t="s">
        <v>38</v>
      </c>
      <c r="H5348" t="s">
        <v>2</v>
      </c>
      <c r="I5348" t="s">
        <v>37</v>
      </c>
      <c r="J5348">
        <v>557.20000000000005</v>
      </c>
    </row>
    <row r="5349" spans="1:10" x14ac:dyDescent="0.25">
      <c r="A5349">
        <v>23</v>
      </c>
      <c r="B5349">
        <v>2018</v>
      </c>
      <c r="C5349" t="s">
        <v>40</v>
      </c>
      <c r="D5349" t="s">
        <v>56</v>
      </c>
      <c r="E5349" t="s">
        <v>39</v>
      </c>
      <c r="F5349">
        <v>2</v>
      </c>
      <c r="G5349" t="s">
        <v>38</v>
      </c>
      <c r="H5349" t="s">
        <v>46</v>
      </c>
      <c r="I5349" t="s">
        <v>37</v>
      </c>
      <c r="J5349">
        <v>802.7</v>
      </c>
    </row>
    <row r="5350" spans="1:10" x14ac:dyDescent="0.25">
      <c r="A5350">
        <v>23</v>
      </c>
      <c r="B5350">
        <v>2018</v>
      </c>
      <c r="C5350" t="s">
        <v>40</v>
      </c>
      <c r="D5350" t="s">
        <v>56</v>
      </c>
      <c r="E5350" t="s">
        <v>39</v>
      </c>
      <c r="F5350">
        <v>3</v>
      </c>
      <c r="G5350" t="s">
        <v>38</v>
      </c>
      <c r="H5350" t="s">
        <v>2</v>
      </c>
      <c r="I5350" t="s">
        <v>37</v>
      </c>
      <c r="J5350">
        <v>261.89999999999998</v>
      </c>
    </row>
    <row r="5351" spans="1:10" x14ac:dyDescent="0.25">
      <c r="A5351">
        <v>23</v>
      </c>
      <c r="B5351">
        <v>2018</v>
      </c>
      <c r="C5351" t="s">
        <v>40</v>
      </c>
      <c r="D5351" t="s">
        <v>56</v>
      </c>
      <c r="E5351" t="s">
        <v>39</v>
      </c>
      <c r="F5351">
        <v>4</v>
      </c>
      <c r="G5351" t="s">
        <v>45</v>
      </c>
      <c r="H5351" t="s">
        <v>2</v>
      </c>
      <c r="I5351" t="s">
        <v>37</v>
      </c>
      <c r="J5351">
        <v>442.5</v>
      </c>
    </row>
    <row r="5352" spans="1:10" x14ac:dyDescent="0.25">
      <c r="A5352">
        <v>23</v>
      </c>
      <c r="B5352">
        <v>2018</v>
      </c>
      <c r="C5352" t="s">
        <v>40</v>
      </c>
      <c r="D5352" t="s">
        <v>56</v>
      </c>
      <c r="E5352" t="s">
        <v>39</v>
      </c>
      <c r="F5352">
        <v>5</v>
      </c>
      <c r="G5352" t="s">
        <v>38</v>
      </c>
      <c r="H5352" t="s">
        <v>46</v>
      </c>
      <c r="I5352" t="s">
        <v>37</v>
      </c>
      <c r="J5352">
        <v>879.2</v>
      </c>
    </row>
    <row r="5353" spans="1:10" x14ac:dyDescent="0.25">
      <c r="A5353">
        <v>23</v>
      </c>
      <c r="B5353">
        <v>2018</v>
      </c>
      <c r="C5353" t="s">
        <v>40</v>
      </c>
      <c r="D5353" t="s">
        <v>56</v>
      </c>
      <c r="E5353" t="s">
        <v>39</v>
      </c>
      <c r="F5353">
        <v>6</v>
      </c>
      <c r="G5353" t="s">
        <v>38</v>
      </c>
      <c r="H5353" t="s">
        <v>2</v>
      </c>
      <c r="I5353" t="s">
        <v>37</v>
      </c>
      <c r="J5353">
        <v>474.6</v>
      </c>
    </row>
    <row r="5354" spans="1:10" x14ac:dyDescent="0.25">
      <c r="A5354">
        <v>24</v>
      </c>
      <c r="B5354">
        <v>2017</v>
      </c>
      <c r="C5354" t="s">
        <v>40</v>
      </c>
      <c r="D5354" t="s">
        <v>55</v>
      </c>
      <c r="E5354" t="s">
        <v>39</v>
      </c>
      <c r="F5354">
        <v>1</v>
      </c>
      <c r="G5354" t="s">
        <v>45</v>
      </c>
      <c r="H5354" t="s">
        <v>2</v>
      </c>
      <c r="I5354" t="s">
        <v>37</v>
      </c>
      <c r="J5354">
        <v>735.5</v>
      </c>
    </row>
    <row r="5355" spans="1:10" x14ac:dyDescent="0.25">
      <c r="A5355">
        <v>24</v>
      </c>
      <c r="B5355">
        <v>2017</v>
      </c>
      <c r="C5355" t="s">
        <v>40</v>
      </c>
      <c r="D5355" t="s">
        <v>55</v>
      </c>
      <c r="E5355" t="s">
        <v>39</v>
      </c>
      <c r="F5355">
        <v>2</v>
      </c>
      <c r="G5355" t="s">
        <v>45</v>
      </c>
      <c r="H5355" t="s">
        <v>2</v>
      </c>
      <c r="I5355" t="s">
        <v>37</v>
      </c>
      <c r="J5355">
        <v>973</v>
      </c>
    </row>
    <row r="5356" spans="1:10" x14ac:dyDescent="0.25">
      <c r="A5356">
        <v>24</v>
      </c>
      <c r="B5356">
        <v>2017</v>
      </c>
      <c r="C5356" t="s">
        <v>40</v>
      </c>
      <c r="D5356" t="s">
        <v>55</v>
      </c>
      <c r="E5356" t="s">
        <v>39</v>
      </c>
      <c r="F5356">
        <v>3</v>
      </c>
      <c r="G5356" t="s">
        <v>38</v>
      </c>
      <c r="H5356" t="s">
        <v>46</v>
      </c>
      <c r="I5356" t="s">
        <v>37</v>
      </c>
      <c r="J5356">
        <v>1243.9000000000001</v>
      </c>
    </row>
    <row r="5357" spans="1:10" x14ac:dyDescent="0.25">
      <c r="A5357">
        <v>24</v>
      </c>
      <c r="B5357">
        <v>2017</v>
      </c>
      <c r="C5357" t="s">
        <v>40</v>
      </c>
      <c r="D5357" t="s">
        <v>55</v>
      </c>
      <c r="E5357" t="s">
        <v>39</v>
      </c>
      <c r="F5357">
        <v>4</v>
      </c>
      <c r="G5357" t="s">
        <v>45</v>
      </c>
      <c r="H5357" t="s">
        <v>2</v>
      </c>
      <c r="I5357" t="s">
        <v>37</v>
      </c>
      <c r="J5357">
        <v>813</v>
      </c>
    </row>
    <row r="5358" spans="1:10" x14ac:dyDescent="0.25">
      <c r="A5358">
        <v>24</v>
      </c>
      <c r="B5358">
        <v>2017</v>
      </c>
      <c r="C5358" t="s">
        <v>40</v>
      </c>
      <c r="D5358" t="s">
        <v>55</v>
      </c>
      <c r="E5358" t="s">
        <v>39</v>
      </c>
      <c r="F5358">
        <v>5</v>
      </c>
      <c r="G5358" t="s">
        <v>45</v>
      </c>
      <c r="H5358" t="s">
        <v>2</v>
      </c>
      <c r="I5358" t="s">
        <v>51</v>
      </c>
      <c r="J5358">
        <v>834.2</v>
      </c>
    </row>
    <row r="5359" spans="1:10" x14ac:dyDescent="0.25">
      <c r="A5359">
        <v>24</v>
      </c>
      <c r="B5359">
        <v>2017</v>
      </c>
      <c r="C5359" t="s">
        <v>40</v>
      </c>
      <c r="D5359" t="s">
        <v>55</v>
      </c>
      <c r="E5359" t="s">
        <v>39</v>
      </c>
      <c r="F5359">
        <v>6</v>
      </c>
      <c r="G5359" t="s">
        <v>38</v>
      </c>
      <c r="H5359" t="s">
        <v>46</v>
      </c>
      <c r="I5359" t="s">
        <v>51</v>
      </c>
      <c r="J5359">
        <v>1221.2</v>
      </c>
    </row>
    <row r="5360" spans="1:10" x14ac:dyDescent="0.25">
      <c r="A5360">
        <v>24</v>
      </c>
      <c r="B5360">
        <v>2017</v>
      </c>
      <c r="C5360" t="s">
        <v>40</v>
      </c>
      <c r="D5360" t="s">
        <v>56</v>
      </c>
      <c r="E5360" t="s">
        <v>39</v>
      </c>
      <c r="F5360">
        <v>1</v>
      </c>
      <c r="G5360" t="s">
        <v>38</v>
      </c>
      <c r="H5360" t="s">
        <v>2</v>
      </c>
      <c r="I5360" t="s">
        <v>51</v>
      </c>
      <c r="J5360">
        <v>659.2</v>
      </c>
    </row>
    <row r="5361" spans="1:10" x14ac:dyDescent="0.25">
      <c r="A5361">
        <v>24</v>
      </c>
      <c r="B5361">
        <v>2017</v>
      </c>
      <c r="C5361" t="s">
        <v>40</v>
      </c>
      <c r="D5361" t="s">
        <v>56</v>
      </c>
      <c r="E5361" t="s">
        <v>39</v>
      </c>
      <c r="F5361">
        <v>2</v>
      </c>
      <c r="G5361" t="s">
        <v>45</v>
      </c>
      <c r="H5361" t="s">
        <v>46</v>
      </c>
      <c r="I5361" t="s">
        <v>37</v>
      </c>
      <c r="J5361">
        <v>944.8</v>
      </c>
    </row>
    <row r="5362" spans="1:10" x14ac:dyDescent="0.25">
      <c r="A5362">
        <v>24</v>
      </c>
      <c r="B5362">
        <v>2017</v>
      </c>
      <c r="C5362" t="s">
        <v>40</v>
      </c>
      <c r="D5362" t="s">
        <v>56</v>
      </c>
      <c r="E5362" t="s">
        <v>39</v>
      </c>
      <c r="F5362">
        <v>3</v>
      </c>
      <c r="G5362" t="s">
        <v>45</v>
      </c>
      <c r="H5362" t="s">
        <v>46</v>
      </c>
      <c r="I5362" t="s">
        <v>37</v>
      </c>
      <c r="J5362">
        <v>1175.9000000000001</v>
      </c>
    </row>
    <row r="5363" spans="1:10" x14ac:dyDescent="0.25">
      <c r="A5363">
        <v>24</v>
      </c>
      <c r="B5363">
        <v>2017</v>
      </c>
      <c r="C5363" t="s">
        <v>40</v>
      </c>
      <c r="D5363" t="s">
        <v>56</v>
      </c>
      <c r="E5363" t="s">
        <v>39</v>
      </c>
      <c r="F5363">
        <v>4</v>
      </c>
      <c r="G5363" t="s">
        <v>38</v>
      </c>
      <c r="H5363" t="s">
        <v>46</v>
      </c>
      <c r="I5363" t="s">
        <v>37</v>
      </c>
      <c r="J5363">
        <v>1027.5999999999999</v>
      </c>
    </row>
    <row r="5364" spans="1:10" x14ac:dyDescent="0.25">
      <c r="A5364">
        <v>24</v>
      </c>
      <c r="B5364">
        <v>2017</v>
      </c>
      <c r="C5364" t="s">
        <v>40</v>
      </c>
      <c r="D5364" t="s">
        <v>56</v>
      </c>
      <c r="E5364" t="s">
        <v>39</v>
      </c>
      <c r="F5364">
        <v>5</v>
      </c>
      <c r="G5364" t="s">
        <v>38</v>
      </c>
      <c r="H5364" t="s">
        <v>2</v>
      </c>
      <c r="I5364" t="s">
        <v>37</v>
      </c>
      <c r="J5364">
        <v>554.4</v>
      </c>
    </row>
    <row r="5365" spans="1:10" x14ac:dyDescent="0.25">
      <c r="A5365">
        <v>24</v>
      </c>
      <c r="B5365">
        <v>2017</v>
      </c>
      <c r="C5365" t="s">
        <v>40</v>
      </c>
      <c r="D5365" t="s">
        <v>56</v>
      </c>
      <c r="E5365" t="s">
        <v>39</v>
      </c>
      <c r="F5365">
        <v>6</v>
      </c>
      <c r="G5365" t="s">
        <v>38</v>
      </c>
      <c r="H5365" t="s">
        <v>2</v>
      </c>
      <c r="I5365" t="s">
        <v>37</v>
      </c>
      <c r="J5365">
        <v>646.70000000000005</v>
      </c>
    </row>
    <row r="5366" spans="1:10" x14ac:dyDescent="0.25">
      <c r="A5366">
        <v>24</v>
      </c>
      <c r="B5366">
        <v>2018</v>
      </c>
      <c r="C5366" t="s">
        <v>40</v>
      </c>
      <c r="D5366" t="s">
        <v>55</v>
      </c>
      <c r="E5366" t="s">
        <v>39</v>
      </c>
      <c r="F5366">
        <v>1</v>
      </c>
      <c r="G5366" t="s">
        <v>45</v>
      </c>
      <c r="H5366" t="s">
        <v>2</v>
      </c>
      <c r="I5366" t="s">
        <v>51</v>
      </c>
      <c r="J5366">
        <v>530.6</v>
      </c>
    </row>
    <row r="5367" spans="1:10" x14ac:dyDescent="0.25">
      <c r="A5367">
        <v>24</v>
      </c>
      <c r="B5367">
        <v>2018</v>
      </c>
      <c r="C5367" t="s">
        <v>40</v>
      </c>
      <c r="D5367" t="s">
        <v>55</v>
      </c>
      <c r="E5367" t="s">
        <v>39</v>
      </c>
      <c r="F5367">
        <v>2</v>
      </c>
      <c r="G5367" t="s">
        <v>38</v>
      </c>
      <c r="H5367" t="s">
        <v>2</v>
      </c>
      <c r="I5367" t="s">
        <v>51</v>
      </c>
      <c r="J5367">
        <v>561</v>
      </c>
    </row>
    <row r="5368" spans="1:10" x14ac:dyDescent="0.25">
      <c r="A5368">
        <v>24</v>
      </c>
      <c r="B5368">
        <v>2018</v>
      </c>
      <c r="C5368" t="s">
        <v>40</v>
      </c>
      <c r="D5368" t="s">
        <v>55</v>
      </c>
      <c r="E5368" t="s">
        <v>39</v>
      </c>
      <c r="F5368">
        <v>3</v>
      </c>
      <c r="G5368" t="s">
        <v>38</v>
      </c>
      <c r="H5368" t="s">
        <v>46</v>
      </c>
      <c r="I5368" t="s">
        <v>37</v>
      </c>
      <c r="J5368">
        <v>873.4</v>
      </c>
    </row>
    <row r="5369" spans="1:10" x14ac:dyDescent="0.25">
      <c r="A5369">
        <v>24</v>
      </c>
      <c r="B5369">
        <v>2018</v>
      </c>
      <c r="C5369" t="s">
        <v>40</v>
      </c>
      <c r="D5369" t="s">
        <v>55</v>
      </c>
      <c r="E5369" t="s">
        <v>39</v>
      </c>
      <c r="F5369">
        <v>4</v>
      </c>
      <c r="G5369" t="s">
        <v>45</v>
      </c>
      <c r="H5369" t="s">
        <v>2</v>
      </c>
      <c r="I5369" t="s">
        <v>51</v>
      </c>
      <c r="J5369">
        <v>641.6</v>
      </c>
    </row>
    <row r="5370" spans="1:10" x14ac:dyDescent="0.25">
      <c r="A5370">
        <v>24</v>
      </c>
      <c r="B5370">
        <v>2018</v>
      </c>
      <c r="C5370" t="s">
        <v>40</v>
      </c>
      <c r="D5370" t="s">
        <v>55</v>
      </c>
      <c r="E5370" t="s">
        <v>39</v>
      </c>
      <c r="F5370">
        <v>5</v>
      </c>
      <c r="G5370" t="s">
        <v>38</v>
      </c>
      <c r="H5370" t="s">
        <v>2</v>
      </c>
      <c r="I5370" t="s">
        <v>51</v>
      </c>
      <c r="J5370">
        <v>663.5</v>
      </c>
    </row>
    <row r="5371" spans="1:10" x14ac:dyDescent="0.25">
      <c r="A5371">
        <v>24</v>
      </c>
      <c r="B5371">
        <v>2018</v>
      </c>
      <c r="C5371" t="s">
        <v>40</v>
      </c>
      <c r="D5371" t="s">
        <v>55</v>
      </c>
      <c r="E5371" t="s">
        <v>39</v>
      </c>
      <c r="F5371">
        <v>6</v>
      </c>
      <c r="G5371" t="s">
        <v>45</v>
      </c>
      <c r="H5371" t="s">
        <v>46</v>
      </c>
      <c r="I5371" t="s">
        <v>51</v>
      </c>
      <c r="J5371">
        <v>966.7</v>
      </c>
    </row>
    <row r="5372" spans="1:10" x14ac:dyDescent="0.25">
      <c r="A5372">
        <v>24</v>
      </c>
      <c r="B5372">
        <v>2018</v>
      </c>
      <c r="C5372" t="s">
        <v>40</v>
      </c>
      <c r="D5372" t="s">
        <v>56</v>
      </c>
      <c r="E5372" t="s">
        <v>39</v>
      </c>
      <c r="F5372">
        <v>1</v>
      </c>
      <c r="G5372" t="s">
        <v>38</v>
      </c>
      <c r="H5372" t="s">
        <v>46</v>
      </c>
      <c r="I5372" t="s">
        <v>37</v>
      </c>
      <c r="J5372">
        <v>953.2</v>
      </c>
    </row>
    <row r="5373" spans="1:10" x14ac:dyDescent="0.25">
      <c r="A5373">
        <v>24</v>
      </c>
      <c r="B5373">
        <v>2018</v>
      </c>
      <c r="C5373" t="s">
        <v>40</v>
      </c>
      <c r="D5373" t="s">
        <v>56</v>
      </c>
      <c r="E5373" t="s">
        <v>39</v>
      </c>
      <c r="F5373">
        <v>2</v>
      </c>
      <c r="G5373" t="s">
        <v>38</v>
      </c>
      <c r="H5373" t="s">
        <v>2</v>
      </c>
      <c r="I5373" t="s">
        <v>37</v>
      </c>
      <c r="J5373">
        <v>381.4</v>
      </c>
    </row>
    <row r="5374" spans="1:10" x14ac:dyDescent="0.25">
      <c r="A5374">
        <v>24</v>
      </c>
      <c r="B5374">
        <v>2018</v>
      </c>
      <c r="C5374" t="s">
        <v>40</v>
      </c>
      <c r="D5374" t="s">
        <v>56</v>
      </c>
      <c r="E5374" t="s">
        <v>39</v>
      </c>
      <c r="F5374">
        <v>3</v>
      </c>
      <c r="G5374" t="s">
        <v>38</v>
      </c>
      <c r="H5374" t="s">
        <v>46</v>
      </c>
      <c r="I5374" t="s">
        <v>51</v>
      </c>
      <c r="J5374">
        <v>959.8</v>
      </c>
    </row>
    <row r="5375" spans="1:10" x14ac:dyDescent="0.25">
      <c r="A5375">
        <v>24</v>
      </c>
      <c r="B5375">
        <v>2018</v>
      </c>
      <c r="C5375" t="s">
        <v>40</v>
      </c>
      <c r="D5375" t="s">
        <v>56</v>
      </c>
      <c r="E5375" t="s">
        <v>39</v>
      </c>
      <c r="F5375">
        <v>4</v>
      </c>
      <c r="G5375" t="s">
        <v>45</v>
      </c>
      <c r="H5375" t="s">
        <v>2</v>
      </c>
      <c r="I5375" t="s">
        <v>37</v>
      </c>
      <c r="J5375">
        <v>397.2</v>
      </c>
    </row>
    <row r="5376" spans="1:10" x14ac:dyDescent="0.25">
      <c r="A5376">
        <v>24</v>
      </c>
      <c r="B5376">
        <v>2018</v>
      </c>
      <c r="C5376" t="s">
        <v>40</v>
      </c>
      <c r="D5376" t="s">
        <v>56</v>
      </c>
      <c r="E5376" t="s">
        <v>39</v>
      </c>
      <c r="F5376">
        <v>5</v>
      </c>
      <c r="G5376" t="s">
        <v>38</v>
      </c>
      <c r="H5376" t="s">
        <v>46</v>
      </c>
      <c r="I5376" t="s">
        <v>37</v>
      </c>
      <c r="J5376">
        <v>971.2</v>
      </c>
    </row>
    <row r="5377" spans="1:10" x14ac:dyDescent="0.25">
      <c r="A5377">
        <v>24</v>
      </c>
      <c r="B5377">
        <v>2018</v>
      </c>
      <c r="C5377" t="s">
        <v>40</v>
      </c>
      <c r="D5377" t="s">
        <v>56</v>
      </c>
      <c r="E5377" t="s">
        <v>39</v>
      </c>
      <c r="F5377">
        <v>6</v>
      </c>
      <c r="G5377" t="s">
        <v>45</v>
      </c>
      <c r="H5377" t="s">
        <v>46</v>
      </c>
      <c r="I5377" t="s">
        <v>51</v>
      </c>
      <c r="J5377">
        <v>778.9</v>
      </c>
    </row>
    <row r="5378" spans="1:10" x14ac:dyDescent="0.25">
      <c r="A5378">
        <v>25</v>
      </c>
      <c r="B5378">
        <v>2017</v>
      </c>
      <c r="C5378" t="s">
        <v>40</v>
      </c>
      <c r="D5378" t="s">
        <v>55</v>
      </c>
      <c r="E5378" t="s">
        <v>39</v>
      </c>
      <c r="F5378">
        <v>1</v>
      </c>
      <c r="G5378" t="s">
        <v>45</v>
      </c>
      <c r="H5378" t="s">
        <v>2</v>
      </c>
      <c r="I5378" t="s">
        <v>51</v>
      </c>
      <c r="J5378">
        <v>830.7</v>
      </c>
    </row>
    <row r="5379" spans="1:10" x14ac:dyDescent="0.25">
      <c r="A5379">
        <v>25</v>
      </c>
      <c r="B5379">
        <v>2017</v>
      </c>
      <c r="C5379" t="s">
        <v>40</v>
      </c>
      <c r="D5379" t="s">
        <v>55</v>
      </c>
      <c r="E5379" t="s">
        <v>39</v>
      </c>
      <c r="F5379">
        <v>2</v>
      </c>
      <c r="G5379" t="s">
        <v>38</v>
      </c>
      <c r="H5379" t="s">
        <v>46</v>
      </c>
      <c r="I5379" t="s">
        <v>37</v>
      </c>
      <c r="J5379">
        <v>1274.5999999999999</v>
      </c>
    </row>
    <row r="5380" spans="1:10" x14ac:dyDescent="0.25">
      <c r="A5380">
        <v>25</v>
      </c>
      <c r="B5380">
        <v>2017</v>
      </c>
      <c r="C5380" t="s">
        <v>40</v>
      </c>
      <c r="D5380" t="s">
        <v>55</v>
      </c>
      <c r="E5380" t="s">
        <v>39</v>
      </c>
      <c r="F5380">
        <v>3</v>
      </c>
      <c r="G5380" t="s">
        <v>45</v>
      </c>
      <c r="H5380" t="s">
        <v>46</v>
      </c>
      <c r="I5380" t="s">
        <v>37</v>
      </c>
      <c r="J5380">
        <v>1209.9000000000001</v>
      </c>
    </row>
    <row r="5381" spans="1:10" x14ac:dyDescent="0.25">
      <c r="A5381">
        <v>25</v>
      </c>
      <c r="B5381">
        <v>2017</v>
      </c>
      <c r="C5381" t="s">
        <v>40</v>
      </c>
      <c r="D5381" t="s">
        <v>55</v>
      </c>
      <c r="E5381" t="s">
        <v>39</v>
      </c>
      <c r="F5381">
        <v>4</v>
      </c>
      <c r="G5381" t="s">
        <v>38</v>
      </c>
      <c r="H5381" t="s">
        <v>2</v>
      </c>
      <c r="I5381" t="s">
        <v>51</v>
      </c>
      <c r="J5381">
        <v>754</v>
      </c>
    </row>
    <row r="5382" spans="1:10" x14ac:dyDescent="0.25">
      <c r="A5382">
        <v>25</v>
      </c>
      <c r="B5382">
        <v>2017</v>
      </c>
      <c r="C5382" t="s">
        <v>40</v>
      </c>
      <c r="D5382" t="s">
        <v>55</v>
      </c>
      <c r="E5382" t="s">
        <v>39</v>
      </c>
      <c r="F5382">
        <v>5</v>
      </c>
      <c r="G5382" t="s">
        <v>38</v>
      </c>
      <c r="H5382" t="s">
        <v>46</v>
      </c>
      <c r="I5382" t="s">
        <v>51</v>
      </c>
      <c r="J5382">
        <v>1273.4000000000001</v>
      </c>
    </row>
    <row r="5383" spans="1:10" x14ac:dyDescent="0.25">
      <c r="A5383">
        <v>25</v>
      </c>
      <c r="B5383">
        <v>2017</v>
      </c>
      <c r="C5383" t="s">
        <v>40</v>
      </c>
      <c r="D5383" t="s">
        <v>55</v>
      </c>
      <c r="E5383" t="s">
        <v>39</v>
      </c>
      <c r="F5383">
        <v>6</v>
      </c>
      <c r="G5383" t="s">
        <v>45</v>
      </c>
      <c r="H5383" t="s">
        <v>46</v>
      </c>
      <c r="I5383" t="s">
        <v>37</v>
      </c>
      <c r="J5383">
        <v>1209.2</v>
      </c>
    </row>
    <row r="5384" spans="1:10" x14ac:dyDescent="0.25">
      <c r="A5384">
        <v>25</v>
      </c>
      <c r="B5384">
        <v>2017</v>
      </c>
      <c r="C5384" t="s">
        <v>40</v>
      </c>
      <c r="D5384" t="s">
        <v>56</v>
      </c>
      <c r="E5384" t="s">
        <v>39</v>
      </c>
      <c r="F5384">
        <v>1</v>
      </c>
      <c r="G5384" t="s">
        <v>45</v>
      </c>
      <c r="H5384" t="s">
        <v>2</v>
      </c>
      <c r="I5384" t="s">
        <v>37</v>
      </c>
      <c r="J5384">
        <v>551.9</v>
      </c>
    </row>
    <row r="5385" spans="1:10" x14ac:dyDescent="0.25">
      <c r="A5385">
        <v>25</v>
      </c>
      <c r="B5385">
        <v>2017</v>
      </c>
      <c r="C5385" t="s">
        <v>40</v>
      </c>
      <c r="D5385" t="s">
        <v>56</v>
      </c>
      <c r="E5385" t="s">
        <v>39</v>
      </c>
      <c r="F5385">
        <v>2</v>
      </c>
      <c r="G5385" t="s">
        <v>45</v>
      </c>
      <c r="H5385" t="s">
        <v>2</v>
      </c>
      <c r="I5385" t="s">
        <v>51</v>
      </c>
      <c r="J5385">
        <v>463.8</v>
      </c>
    </row>
    <row r="5386" spans="1:10" x14ac:dyDescent="0.25">
      <c r="A5386">
        <v>25</v>
      </c>
      <c r="B5386">
        <v>2017</v>
      </c>
      <c r="C5386" t="s">
        <v>40</v>
      </c>
      <c r="D5386" t="s">
        <v>56</v>
      </c>
      <c r="E5386" t="s">
        <v>39</v>
      </c>
      <c r="F5386">
        <v>3</v>
      </c>
      <c r="G5386" t="s">
        <v>38</v>
      </c>
      <c r="H5386" t="s">
        <v>2</v>
      </c>
      <c r="I5386" t="s">
        <v>51</v>
      </c>
      <c r="J5386">
        <v>636.4</v>
      </c>
    </row>
    <row r="5387" spans="1:10" x14ac:dyDescent="0.25">
      <c r="A5387">
        <v>25</v>
      </c>
      <c r="B5387">
        <v>2017</v>
      </c>
      <c r="C5387" t="s">
        <v>40</v>
      </c>
      <c r="D5387" t="s">
        <v>56</v>
      </c>
      <c r="E5387" t="s">
        <v>39</v>
      </c>
      <c r="F5387">
        <v>4</v>
      </c>
      <c r="G5387" t="s">
        <v>38</v>
      </c>
      <c r="H5387" t="s">
        <v>46</v>
      </c>
      <c r="I5387" t="s">
        <v>37</v>
      </c>
      <c r="J5387">
        <v>961</v>
      </c>
    </row>
    <row r="5388" spans="1:10" x14ac:dyDescent="0.25">
      <c r="A5388">
        <v>25</v>
      </c>
      <c r="B5388">
        <v>2017</v>
      </c>
      <c r="C5388" t="s">
        <v>40</v>
      </c>
      <c r="D5388" t="s">
        <v>56</v>
      </c>
      <c r="E5388" t="s">
        <v>39</v>
      </c>
      <c r="F5388">
        <v>5</v>
      </c>
      <c r="G5388" t="s">
        <v>38</v>
      </c>
      <c r="H5388" t="s">
        <v>46</v>
      </c>
      <c r="I5388" t="s">
        <v>37</v>
      </c>
      <c r="J5388">
        <v>901.7</v>
      </c>
    </row>
    <row r="5389" spans="1:10" x14ac:dyDescent="0.25">
      <c r="A5389">
        <v>25</v>
      </c>
      <c r="B5389">
        <v>2017</v>
      </c>
      <c r="C5389" t="s">
        <v>40</v>
      </c>
      <c r="D5389" t="s">
        <v>56</v>
      </c>
      <c r="E5389" t="s">
        <v>39</v>
      </c>
      <c r="F5389">
        <v>6</v>
      </c>
      <c r="G5389" t="s">
        <v>45</v>
      </c>
      <c r="H5389" t="s">
        <v>2</v>
      </c>
      <c r="I5389" t="s">
        <v>37</v>
      </c>
      <c r="J5389">
        <v>728.1</v>
      </c>
    </row>
    <row r="5390" spans="1:10" x14ac:dyDescent="0.25">
      <c r="A5390">
        <v>25</v>
      </c>
      <c r="B5390">
        <v>2018</v>
      </c>
      <c r="C5390" t="s">
        <v>40</v>
      </c>
      <c r="D5390" t="s">
        <v>55</v>
      </c>
      <c r="E5390" t="s">
        <v>39</v>
      </c>
      <c r="F5390">
        <v>1</v>
      </c>
      <c r="G5390" t="s">
        <v>45</v>
      </c>
      <c r="H5390" t="s">
        <v>2</v>
      </c>
      <c r="I5390" t="s">
        <v>37</v>
      </c>
      <c r="J5390">
        <v>666</v>
      </c>
    </row>
    <row r="5391" spans="1:10" x14ac:dyDescent="0.25">
      <c r="A5391">
        <v>25</v>
      </c>
      <c r="B5391">
        <v>2018</v>
      </c>
      <c r="C5391" t="s">
        <v>40</v>
      </c>
      <c r="D5391" t="s">
        <v>55</v>
      </c>
      <c r="E5391" t="s">
        <v>39</v>
      </c>
      <c r="F5391">
        <v>2</v>
      </c>
      <c r="G5391" t="s">
        <v>45</v>
      </c>
      <c r="H5391" t="s">
        <v>46</v>
      </c>
      <c r="I5391" t="s">
        <v>37</v>
      </c>
      <c r="J5391">
        <v>801</v>
      </c>
    </row>
    <row r="5392" spans="1:10" x14ac:dyDescent="0.25">
      <c r="A5392">
        <v>25</v>
      </c>
      <c r="B5392">
        <v>2018</v>
      </c>
      <c r="C5392" t="s">
        <v>40</v>
      </c>
      <c r="D5392" t="s">
        <v>55</v>
      </c>
      <c r="E5392" t="s">
        <v>39</v>
      </c>
      <c r="F5392">
        <v>3</v>
      </c>
      <c r="G5392" t="s">
        <v>45</v>
      </c>
      <c r="H5392" t="s">
        <v>2</v>
      </c>
      <c r="I5392" t="s">
        <v>37</v>
      </c>
      <c r="J5392">
        <v>519.6</v>
      </c>
    </row>
    <row r="5393" spans="1:10" x14ac:dyDescent="0.25">
      <c r="A5393">
        <v>25</v>
      </c>
      <c r="B5393">
        <v>2018</v>
      </c>
      <c r="C5393" t="s">
        <v>40</v>
      </c>
      <c r="D5393" t="s">
        <v>55</v>
      </c>
      <c r="E5393" t="s">
        <v>39</v>
      </c>
      <c r="F5393">
        <v>4</v>
      </c>
      <c r="G5393" t="s">
        <v>45</v>
      </c>
      <c r="H5393" t="s">
        <v>46</v>
      </c>
      <c r="I5393" t="s">
        <v>37</v>
      </c>
      <c r="J5393">
        <v>917.1</v>
      </c>
    </row>
    <row r="5394" spans="1:10" x14ac:dyDescent="0.25">
      <c r="A5394">
        <v>25</v>
      </c>
      <c r="B5394">
        <v>2018</v>
      </c>
      <c r="C5394" t="s">
        <v>40</v>
      </c>
      <c r="D5394" t="s">
        <v>55</v>
      </c>
      <c r="E5394" t="s">
        <v>39</v>
      </c>
      <c r="F5394">
        <v>5</v>
      </c>
      <c r="G5394" t="s">
        <v>45</v>
      </c>
      <c r="H5394" t="s">
        <v>46</v>
      </c>
      <c r="I5394" t="s">
        <v>37</v>
      </c>
      <c r="J5394">
        <v>1096.4000000000001</v>
      </c>
    </row>
    <row r="5395" spans="1:10" x14ac:dyDescent="0.25">
      <c r="A5395">
        <v>25</v>
      </c>
      <c r="B5395">
        <v>2018</v>
      </c>
      <c r="C5395" t="s">
        <v>40</v>
      </c>
      <c r="D5395" t="s">
        <v>55</v>
      </c>
      <c r="E5395" t="s">
        <v>39</v>
      </c>
      <c r="F5395">
        <v>6</v>
      </c>
      <c r="G5395" t="s">
        <v>38</v>
      </c>
      <c r="H5395" t="s">
        <v>46</v>
      </c>
      <c r="I5395" t="s">
        <v>37</v>
      </c>
      <c r="J5395">
        <v>1032.8</v>
      </c>
    </row>
    <row r="5396" spans="1:10" x14ac:dyDescent="0.25">
      <c r="A5396">
        <v>25</v>
      </c>
      <c r="B5396">
        <v>2018</v>
      </c>
      <c r="C5396" t="s">
        <v>40</v>
      </c>
      <c r="D5396" t="s">
        <v>56</v>
      </c>
      <c r="E5396" t="s">
        <v>39</v>
      </c>
      <c r="F5396">
        <v>1</v>
      </c>
      <c r="G5396" t="s">
        <v>45</v>
      </c>
      <c r="H5396" t="s">
        <v>2</v>
      </c>
      <c r="I5396" t="s">
        <v>37</v>
      </c>
      <c r="J5396">
        <v>498.6</v>
      </c>
    </row>
    <row r="5397" spans="1:10" x14ac:dyDescent="0.25">
      <c r="A5397">
        <v>25</v>
      </c>
      <c r="B5397">
        <v>2018</v>
      </c>
      <c r="C5397" t="s">
        <v>40</v>
      </c>
      <c r="D5397" t="s">
        <v>56</v>
      </c>
      <c r="E5397" t="s">
        <v>39</v>
      </c>
      <c r="F5397">
        <v>2</v>
      </c>
      <c r="G5397" t="s">
        <v>38</v>
      </c>
      <c r="H5397" t="s">
        <v>46</v>
      </c>
      <c r="I5397" t="s">
        <v>37</v>
      </c>
      <c r="J5397">
        <v>849.3</v>
      </c>
    </row>
    <row r="5398" spans="1:10" x14ac:dyDescent="0.25">
      <c r="A5398">
        <v>25</v>
      </c>
      <c r="B5398">
        <v>2018</v>
      </c>
      <c r="C5398" t="s">
        <v>40</v>
      </c>
      <c r="D5398" t="s">
        <v>56</v>
      </c>
      <c r="E5398" t="s">
        <v>39</v>
      </c>
      <c r="F5398">
        <v>3</v>
      </c>
      <c r="G5398" t="s">
        <v>45</v>
      </c>
      <c r="H5398" t="s">
        <v>2</v>
      </c>
      <c r="I5398" t="s">
        <v>51</v>
      </c>
      <c r="J5398">
        <v>532.4</v>
      </c>
    </row>
    <row r="5399" spans="1:10" x14ac:dyDescent="0.25">
      <c r="A5399">
        <v>25</v>
      </c>
      <c r="B5399">
        <v>2018</v>
      </c>
      <c r="C5399" t="s">
        <v>40</v>
      </c>
      <c r="D5399" t="s">
        <v>56</v>
      </c>
      <c r="E5399" t="s">
        <v>39</v>
      </c>
      <c r="F5399">
        <v>4</v>
      </c>
      <c r="G5399" t="s">
        <v>45</v>
      </c>
      <c r="H5399" t="s">
        <v>46</v>
      </c>
      <c r="I5399" t="s">
        <v>51</v>
      </c>
      <c r="J5399">
        <v>795</v>
      </c>
    </row>
    <row r="5400" spans="1:10" x14ac:dyDescent="0.25">
      <c r="A5400">
        <v>25</v>
      </c>
      <c r="B5400">
        <v>2018</v>
      </c>
      <c r="C5400" t="s">
        <v>40</v>
      </c>
      <c r="D5400" t="s">
        <v>56</v>
      </c>
      <c r="E5400" t="s">
        <v>39</v>
      </c>
      <c r="F5400">
        <v>5</v>
      </c>
      <c r="G5400" t="s">
        <v>45</v>
      </c>
      <c r="H5400" t="s">
        <v>2</v>
      </c>
      <c r="I5400" t="s">
        <v>37</v>
      </c>
      <c r="J5400">
        <v>445</v>
      </c>
    </row>
    <row r="5401" spans="1:10" x14ac:dyDescent="0.25">
      <c r="A5401">
        <v>25</v>
      </c>
      <c r="B5401">
        <v>2018</v>
      </c>
      <c r="C5401" t="s">
        <v>40</v>
      </c>
      <c r="D5401" t="s">
        <v>56</v>
      </c>
      <c r="E5401" t="s">
        <v>39</v>
      </c>
      <c r="F5401">
        <v>6</v>
      </c>
      <c r="G5401" t="s">
        <v>45</v>
      </c>
      <c r="H5401" t="s">
        <v>46</v>
      </c>
      <c r="I5401" t="s">
        <v>37</v>
      </c>
      <c r="J5401">
        <v>747</v>
      </c>
    </row>
    <row r="5402" spans="1:10" x14ac:dyDescent="0.25">
      <c r="A5402">
        <v>26</v>
      </c>
      <c r="B5402">
        <v>2017</v>
      </c>
      <c r="C5402" t="s">
        <v>40</v>
      </c>
      <c r="D5402" t="s">
        <v>55</v>
      </c>
      <c r="E5402" t="s">
        <v>39</v>
      </c>
      <c r="F5402">
        <v>1</v>
      </c>
      <c r="G5402" t="s">
        <v>38</v>
      </c>
      <c r="H5402" t="s">
        <v>46</v>
      </c>
      <c r="I5402" t="s">
        <v>51</v>
      </c>
      <c r="J5402">
        <v>1123.9000000000001</v>
      </c>
    </row>
    <row r="5403" spans="1:10" x14ac:dyDescent="0.25">
      <c r="A5403">
        <v>26</v>
      </c>
      <c r="B5403">
        <v>2017</v>
      </c>
      <c r="C5403" t="s">
        <v>40</v>
      </c>
      <c r="D5403" t="s">
        <v>55</v>
      </c>
      <c r="E5403" t="s">
        <v>39</v>
      </c>
      <c r="F5403">
        <v>2</v>
      </c>
      <c r="G5403" t="s">
        <v>38</v>
      </c>
      <c r="H5403" t="s">
        <v>2</v>
      </c>
      <c r="I5403" t="s">
        <v>51</v>
      </c>
      <c r="J5403">
        <v>693.9</v>
      </c>
    </row>
    <row r="5404" spans="1:10" x14ac:dyDescent="0.25">
      <c r="A5404">
        <v>26</v>
      </c>
      <c r="B5404">
        <v>2017</v>
      </c>
      <c r="C5404" t="s">
        <v>40</v>
      </c>
      <c r="D5404" t="s">
        <v>55</v>
      </c>
      <c r="E5404" t="s">
        <v>39</v>
      </c>
      <c r="F5404">
        <v>3</v>
      </c>
      <c r="G5404" t="s">
        <v>45</v>
      </c>
      <c r="H5404" t="s">
        <v>2</v>
      </c>
      <c r="I5404" t="s">
        <v>51</v>
      </c>
      <c r="J5404">
        <v>824.4</v>
      </c>
    </row>
    <row r="5405" spans="1:10" x14ac:dyDescent="0.25">
      <c r="A5405">
        <v>26</v>
      </c>
      <c r="B5405">
        <v>2017</v>
      </c>
      <c r="C5405" t="s">
        <v>40</v>
      </c>
      <c r="D5405" t="s">
        <v>55</v>
      </c>
      <c r="E5405" t="s">
        <v>39</v>
      </c>
      <c r="F5405">
        <v>4</v>
      </c>
      <c r="G5405" t="s">
        <v>45</v>
      </c>
      <c r="H5405" t="s">
        <v>46</v>
      </c>
      <c r="I5405" t="s">
        <v>51</v>
      </c>
      <c r="J5405">
        <v>1123.4000000000001</v>
      </c>
    </row>
    <row r="5406" spans="1:10" x14ac:dyDescent="0.25">
      <c r="A5406">
        <v>26</v>
      </c>
      <c r="B5406">
        <v>2017</v>
      </c>
      <c r="C5406" t="s">
        <v>40</v>
      </c>
      <c r="D5406" t="s">
        <v>55</v>
      </c>
      <c r="E5406" t="s">
        <v>39</v>
      </c>
      <c r="F5406">
        <v>5</v>
      </c>
      <c r="G5406" t="s">
        <v>38</v>
      </c>
      <c r="H5406" t="s">
        <v>2</v>
      </c>
      <c r="I5406" t="s">
        <v>51</v>
      </c>
      <c r="J5406">
        <v>743.2</v>
      </c>
    </row>
    <row r="5407" spans="1:10" x14ac:dyDescent="0.25">
      <c r="A5407">
        <v>26</v>
      </c>
      <c r="B5407">
        <v>2017</v>
      </c>
      <c r="C5407" t="s">
        <v>40</v>
      </c>
      <c r="D5407" t="s">
        <v>55</v>
      </c>
      <c r="E5407" t="s">
        <v>39</v>
      </c>
      <c r="F5407">
        <v>6</v>
      </c>
      <c r="G5407" t="s">
        <v>45</v>
      </c>
      <c r="H5407" t="s">
        <v>2</v>
      </c>
      <c r="I5407" t="s">
        <v>51</v>
      </c>
      <c r="J5407">
        <v>784.3</v>
      </c>
    </row>
    <row r="5408" spans="1:10" x14ac:dyDescent="0.25">
      <c r="A5408">
        <v>26</v>
      </c>
      <c r="B5408">
        <v>2017</v>
      </c>
      <c r="C5408" t="s">
        <v>40</v>
      </c>
      <c r="D5408" t="s">
        <v>56</v>
      </c>
      <c r="E5408" t="s">
        <v>39</v>
      </c>
      <c r="F5408">
        <v>1</v>
      </c>
      <c r="G5408" t="s">
        <v>45</v>
      </c>
      <c r="H5408" t="s">
        <v>2</v>
      </c>
      <c r="I5408" t="s">
        <v>37</v>
      </c>
      <c r="J5408">
        <v>662.9</v>
      </c>
    </row>
    <row r="5409" spans="1:10" x14ac:dyDescent="0.25">
      <c r="A5409">
        <v>26</v>
      </c>
      <c r="B5409">
        <v>2017</v>
      </c>
      <c r="C5409" t="s">
        <v>40</v>
      </c>
      <c r="D5409" t="s">
        <v>56</v>
      </c>
      <c r="E5409" t="s">
        <v>39</v>
      </c>
      <c r="F5409">
        <v>2</v>
      </c>
      <c r="G5409" t="s">
        <v>38</v>
      </c>
      <c r="H5409" t="s">
        <v>2</v>
      </c>
      <c r="I5409" t="s">
        <v>51</v>
      </c>
      <c r="J5409">
        <v>729.2</v>
      </c>
    </row>
    <row r="5410" spans="1:10" x14ac:dyDescent="0.25">
      <c r="A5410">
        <v>26</v>
      </c>
      <c r="B5410">
        <v>2017</v>
      </c>
      <c r="C5410" t="s">
        <v>40</v>
      </c>
      <c r="D5410" t="s">
        <v>56</v>
      </c>
      <c r="E5410" t="s">
        <v>39</v>
      </c>
      <c r="F5410">
        <v>3</v>
      </c>
      <c r="G5410" t="s">
        <v>38</v>
      </c>
      <c r="H5410" t="s">
        <v>46</v>
      </c>
      <c r="I5410" t="s">
        <v>51</v>
      </c>
      <c r="J5410">
        <v>1101.9000000000001</v>
      </c>
    </row>
    <row r="5411" spans="1:10" x14ac:dyDescent="0.25">
      <c r="A5411">
        <v>26</v>
      </c>
      <c r="B5411">
        <v>2017</v>
      </c>
      <c r="C5411" t="s">
        <v>40</v>
      </c>
      <c r="D5411" t="s">
        <v>56</v>
      </c>
      <c r="E5411" t="s">
        <v>39</v>
      </c>
      <c r="F5411">
        <v>4</v>
      </c>
      <c r="G5411" t="s">
        <v>38</v>
      </c>
      <c r="H5411" t="s">
        <v>2</v>
      </c>
      <c r="I5411" t="s">
        <v>51</v>
      </c>
      <c r="J5411">
        <v>581.6</v>
      </c>
    </row>
    <row r="5412" spans="1:10" x14ac:dyDescent="0.25">
      <c r="A5412">
        <v>26</v>
      </c>
      <c r="B5412">
        <v>2017</v>
      </c>
      <c r="C5412" t="s">
        <v>40</v>
      </c>
      <c r="D5412" t="s">
        <v>56</v>
      </c>
      <c r="E5412" t="s">
        <v>39</v>
      </c>
      <c r="F5412">
        <v>5</v>
      </c>
      <c r="G5412" t="s">
        <v>45</v>
      </c>
      <c r="H5412" t="s">
        <v>46</v>
      </c>
      <c r="I5412" t="s">
        <v>37</v>
      </c>
      <c r="J5412">
        <v>992.3</v>
      </c>
    </row>
    <row r="5413" spans="1:10" x14ac:dyDescent="0.25">
      <c r="A5413">
        <v>26</v>
      </c>
      <c r="B5413">
        <v>2017</v>
      </c>
      <c r="C5413" t="s">
        <v>40</v>
      </c>
      <c r="D5413" t="s">
        <v>56</v>
      </c>
      <c r="E5413" t="s">
        <v>39</v>
      </c>
      <c r="F5413">
        <v>6</v>
      </c>
      <c r="G5413" t="s">
        <v>38</v>
      </c>
      <c r="H5413" t="s">
        <v>2</v>
      </c>
      <c r="I5413" t="s">
        <v>51</v>
      </c>
      <c r="J5413">
        <v>410.8</v>
      </c>
    </row>
    <row r="5414" spans="1:10" x14ac:dyDescent="0.25">
      <c r="A5414">
        <v>26</v>
      </c>
      <c r="B5414">
        <v>2018</v>
      </c>
      <c r="C5414" t="s">
        <v>40</v>
      </c>
      <c r="D5414" t="s">
        <v>55</v>
      </c>
      <c r="E5414" t="s">
        <v>39</v>
      </c>
      <c r="F5414">
        <v>1</v>
      </c>
      <c r="G5414" t="s">
        <v>38</v>
      </c>
      <c r="H5414" t="s">
        <v>46</v>
      </c>
      <c r="I5414" t="s">
        <v>51</v>
      </c>
      <c r="J5414">
        <v>1134.2</v>
      </c>
    </row>
    <row r="5415" spans="1:10" x14ac:dyDescent="0.25">
      <c r="A5415">
        <v>26</v>
      </c>
      <c r="B5415">
        <v>2018</v>
      </c>
      <c r="C5415" t="s">
        <v>40</v>
      </c>
      <c r="D5415" t="s">
        <v>55</v>
      </c>
      <c r="E5415" t="s">
        <v>39</v>
      </c>
      <c r="F5415">
        <v>2</v>
      </c>
      <c r="G5415" t="s">
        <v>38</v>
      </c>
      <c r="H5415" t="s">
        <v>2</v>
      </c>
      <c r="I5415" t="s">
        <v>51</v>
      </c>
      <c r="J5415">
        <v>581.9</v>
      </c>
    </row>
    <row r="5416" spans="1:10" x14ac:dyDescent="0.25">
      <c r="A5416">
        <v>26</v>
      </c>
      <c r="B5416">
        <v>2018</v>
      </c>
      <c r="C5416" t="s">
        <v>40</v>
      </c>
      <c r="D5416" t="s">
        <v>55</v>
      </c>
      <c r="E5416" t="s">
        <v>39</v>
      </c>
      <c r="F5416">
        <v>3</v>
      </c>
      <c r="G5416" t="s">
        <v>45</v>
      </c>
      <c r="H5416" t="s">
        <v>2</v>
      </c>
      <c r="I5416" t="s">
        <v>37</v>
      </c>
      <c r="J5416">
        <v>581.6</v>
      </c>
    </row>
    <row r="5417" spans="1:10" x14ac:dyDescent="0.25">
      <c r="A5417">
        <v>26</v>
      </c>
      <c r="B5417">
        <v>2018</v>
      </c>
      <c r="C5417" t="s">
        <v>40</v>
      </c>
      <c r="D5417" t="s">
        <v>55</v>
      </c>
      <c r="E5417" t="s">
        <v>39</v>
      </c>
      <c r="F5417">
        <v>4</v>
      </c>
      <c r="G5417" t="s">
        <v>38</v>
      </c>
      <c r="H5417" t="s">
        <v>46</v>
      </c>
      <c r="I5417" t="s">
        <v>37</v>
      </c>
      <c r="J5417">
        <v>1011.5</v>
      </c>
    </row>
    <row r="5418" spans="1:10" x14ac:dyDescent="0.25">
      <c r="A5418">
        <v>26</v>
      </c>
      <c r="B5418">
        <v>2018</v>
      </c>
      <c r="C5418" t="s">
        <v>40</v>
      </c>
      <c r="D5418" t="s">
        <v>55</v>
      </c>
      <c r="E5418" t="s">
        <v>39</v>
      </c>
      <c r="F5418">
        <v>5</v>
      </c>
      <c r="G5418" t="s">
        <v>38</v>
      </c>
      <c r="H5418" t="s">
        <v>46</v>
      </c>
      <c r="I5418" t="s">
        <v>37</v>
      </c>
      <c r="J5418">
        <v>1061.8</v>
      </c>
    </row>
    <row r="5419" spans="1:10" x14ac:dyDescent="0.25">
      <c r="A5419">
        <v>26</v>
      </c>
      <c r="B5419">
        <v>2018</v>
      </c>
      <c r="C5419" t="s">
        <v>40</v>
      </c>
      <c r="D5419" t="s">
        <v>55</v>
      </c>
      <c r="E5419" t="s">
        <v>39</v>
      </c>
      <c r="F5419">
        <v>6</v>
      </c>
      <c r="G5419" t="s">
        <v>45</v>
      </c>
      <c r="H5419" t="s">
        <v>46</v>
      </c>
      <c r="I5419" t="s">
        <v>37</v>
      </c>
      <c r="J5419">
        <v>757.6</v>
      </c>
    </row>
    <row r="5420" spans="1:10" x14ac:dyDescent="0.25">
      <c r="A5420">
        <v>26</v>
      </c>
      <c r="B5420">
        <v>2018</v>
      </c>
      <c r="C5420" t="s">
        <v>40</v>
      </c>
      <c r="D5420" t="s">
        <v>56</v>
      </c>
      <c r="E5420" t="s">
        <v>39</v>
      </c>
      <c r="F5420">
        <v>1</v>
      </c>
      <c r="G5420" t="s">
        <v>38</v>
      </c>
      <c r="H5420" t="s">
        <v>2</v>
      </c>
      <c r="I5420" t="s">
        <v>37</v>
      </c>
      <c r="J5420">
        <v>397</v>
      </c>
    </row>
    <row r="5421" spans="1:10" x14ac:dyDescent="0.25">
      <c r="A5421">
        <v>26</v>
      </c>
      <c r="B5421">
        <v>2018</v>
      </c>
      <c r="C5421" t="s">
        <v>40</v>
      </c>
      <c r="D5421" t="s">
        <v>56</v>
      </c>
      <c r="E5421" t="s">
        <v>39</v>
      </c>
      <c r="F5421">
        <v>2</v>
      </c>
      <c r="G5421" t="s">
        <v>38</v>
      </c>
      <c r="H5421" t="s">
        <v>46</v>
      </c>
      <c r="I5421" t="s">
        <v>37</v>
      </c>
      <c r="J5421">
        <v>836.5</v>
      </c>
    </row>
    <row r="5422" spans="1:10" x14ac:dyDescent="0.25">
      <c r="A5422">
        <v>26</v>
      </c>
      <c r="B5422">
        <v>2018</v>
      </c>
      <c r="C5422" t="s">
        <v>40</v>
      </c>
      <c r="D5422" t="s">
        <v>56</v>
      </c>
      <c r="E5422" t="s">
        <v>39</v>
      </c>
      <c r="F5422">
        <v>3</v>
      </c>
      <c r="G5422" t="s">
        <v>38</v>
      </c>
      <c r="H5422" t="s">
        <v>2</v>
      </c>
      <c r="I5422" t="s">
        <v>37</v>
      </c>
      <c r="J5422">
        <v>489.3</v>
      </c>
    </row>
    <row r="5423" spans="1:10" x14ac:dyDescent="0.25">
      <c r="A5423">
        <v>26</v>
      </c>
      <c r="B5423">
        <v>2018</v>
      </c>
      <c r="C5423" t="s">
        <v>40</v>
      </c>
      <c r="D5423" t="s">
        <v>56</v>
      </c>
      <c r="E5423" t="s">
        <v>39</v>
      </c>
      <c r="F5423">
        <v>4</v>
      </c>
      <c r="G5423" t="s">
        <v>38</v>
      </c>
      <c r="H5423" t="s">
        <v>2</v>
      </c>
      <c r="I5423" t="s">
        <v>51</v>
      </c>
      <c r="J5423">
        <v>610</v>
      </c>
    </row>
    <row r="5424" spans="1:10" x14ac:dyDescent="0.25">
      <c r="A5424">
        <v>26</v>
      </c>
      <c r="B5424">
        <v>2018</v>
      </c>
      <c r="C5424" t="s">
        <v>40</v>
      </c>
      <c r="D5424" t="s">
        <v>56</v>
      </c>
      <c r="E5424" t="s">
        <v>39</v>
      </c>
      <c r="F5424">
        <v>5</v>
      </c>
      <c r="G5424" t="s">
        <v>45</v>
      </c>
      <c r="H5424" t="s">
        <v>2</v>
      </c>
      <c r="I5424" t="s">
        <v>51</v>
      </c>
      <c r="J5424">
        <v>477.4</v>
      </c>
    </row>
    <row r="5425" spans="1:10" x14ac:dyDescent="0.25">
      <c r="A5425">
        <v>26</v>
      </c>
      <c r="B5425">
        <v>2018</v>
      </c>
      <c r="C5425" t="s">
        <v>40</v>
      </c>
      <c r="D5425" t="s">
        <v>56</v>
      </c>
      <c r="E5425" t="s">
        <v>39</v>
      </c>
      <c r="F5425">
        <v>6</v>
      </c>
      <c r="G5425" t="s">
        <v>45</v>
      </c>
      <c r="H5425" t="s">
        <v>2</v>
      </c>
      <c r="I5425" t="s">
        <v>37</v>
      </c>
      <c r="J5425">
        <v>471</v>
      </c>
    </row>
    <row r="5426" spans="1:10" x14ac:dyDescent="0.25">
      <c r="A5426">
        <v>27</v>
      </c>
      <c r="B5426">
        <v>2017</v>
      </c>
      <c r="C5426" t="s">
        <v>40</v>
      </c>
      <c r="D5426" t="s">
        <v>55</v>
      </c>
      <c r="E5426" t="s">
        <v>39</v>
      </c>
      <c r="F5426">
        <v>1</v>
      </c>
      <c r="G5426" t="s">
        <v>45</v>
      </c>
      <c r="H5426" t="s">
        <v>46</v>
      </c>
      <c r="I5426" t="s">
        <v>37</v>
      </c>
      <c r="J5426">
        <v>1334.9</v>
      </c>
    </row>
    <row r="5427" spans="1:10" x14ac:dyDescent="0.25">
      <c r="A5427">
        <v>27</v>
      </c>
      <c r="B5427">
        <v>2017</v>
      </c>
      <c r="C5427" t="s">
        <v>40</v>
      </c>
      <c r="D5427" t="s">
        <v>55</v>
      </c>
      <c r="E5427" t="s">
        <v>39</v>
      </c>
      <c r="F5427">
        <v>2</v>
      </c>
      <c r="G5427" t="s">
        <v>45</v>
      </c>
      <c r="H5427" t="s">
        <v>2</v>
      </c>
      <c r="I5427" t="s">
        <v>37</v>
      </c>
      <c r="J5427">
        <v>779.2</v>
      </c>
    </row>
    <row r="5428" spans="1:10" x14ac:dyDescent="0.25">
      <c r="A5428">
        <v>27</v>
      </c>
      <c r="B5428">
        <v>2017</v>
      </c>
      <c r="C5428" t="s">
        <v>40</v>
      </c>
      <c r="D5428" t="s">
        <v>55</v>
      </c>
      <c r="E5428" t="s">
        <v>39</v>
      </c>
      <c r="F5428">
        <v>3</v>
      </c>
      <c r="G5428" t="s">
        <v>45</v>
      </c>
      <c r="H5428" t="s">
        <v>46</v>
      </c>
      <c r="I5428" t="s">
        <v>51</v>
      </c>
      <c r="J5428">
        <v>1247.8</v>
      </c>
    </row>
    <row r="5429" spans="1:10" x14ac:dyDescent="0.25">
      <c r="A5429">
        <v>27</v>
      </c>
      <c r="B5429">
        <v>2017</v>
      </c>
      <c r="C5429" t="s">
        <v>40</v>
      </c>
      <c r="D5429" t="s">
        <v>55</v>
      </c>
      <c r="E5429" t="s">
        <v>39</v>
      </c>
      <c r="F5429">
        <v>4</v>
      </c>
      <c r="G5429" t="s">
        <v>38</v>
      </c>
      <c r="H5429" t="s">
        <v>2</v>
      </c>
      <c r="I5429" t="s">
        <v>37</v>
      </c>
      <c r="J5429">
        <v>823.5</v>
      </c>
    </row>
    <row r="5430" spans="1:10" x14ac:dyDescent="0.25">
      <c r="A5430">
        <v>27</v>
      </c>
      <c r="B5430">
        <v>2017</v>
      </c>
      <c r="C5430" t="s">
        <v>40</v>
      </c>
      <c r="D5430" t="s">
        <v>55</v>
      </c>
      <c r="E5430" t="s">
        <v>39</v>
      </c>
      <c r="F5430">
        <v>5</v>
      </c>
      <c r="G5430" t="s">
        <v>45</v>
      </c>
      <c r="H5430" t="s">
        <v>2</v>
      </c>
      <c r="I5430" t="s">
        <v>37</v>
      </c>
      <c r="J5430">
        <v>608.1</v>
      </c>
    </row>
    <row r="5431" spans="1:10" x14ac:dyDescent="0.25">
      <c r="A5431">
        <v>27</v>
      </c>
      <c r="B5431">
        <v>2017</v>
      </c>
      <c r="C5431" t="s">
        <v>40</v>
      </c>
      <c r="D5431" t="s">
        <v>55</v>
      </c>
      <c r="E5431" t="s">
        <v>39</v>
      </c>
      <c r="F5431">
        <v>6</v>
      </c>
      <c r="G5431" t="s">
        <v>45</v>
      </c>
      <c r="H5431" t="s">
        <v>46</v>
      </c>
      <c r="I5431" t="s">
        <v>37</v>
      </c>
      <c r="J5431">
        <v>1233.5</v>
      </c>
    </row>
    <row r="5432" spans="1:10" x14ac:dyDescent="0.25">
      <c r="A5432">
        <v>27</v>
      </c>
      <c r="B5432">
        <v>2017</v>
      </c>
      <c r="C5432" t="s">
        <v>40</v>
      </c>
      <c r="D5432" t="s">
        <v>56</v>
      </c>
      <c r="E5432" t="s">
        <v>39</v>
      </c>
      <c r="F5432">
        <v>1</v>
      </c>
      <c r="G5432" t="s">
        <v>38</v>
      </c>
      <c r="H5432" t="s">
        <v>2</v>
      </c>
      <c r="I5432" t="s">
        <v>37</v>
      </c>
      <c r="J5432">
        <v>694</v>
      </c>
    </row>
    <row r="5433" spans="1:10" x14ac:dyDescent="0.25">
      <c r="A5433">
        <v>27</v>
      </c>
      <c r="B5433">
        <v>2017</v>
      </c>
      <c r="C5433" t="s">
        <v>40</v>
      </c>
      <c r="D5433" t="s">
        <v>56</v>
      </c>
      <c r="E5433" t="s">
        <v>39</v>
      </c>
      <c r="F5433">
        <v>2</v>
      </c>
      <c r="G5433" t="s">
        <v>45</v>
      </c>
      <c r="H5433" t="s">
        <v>46</v>
      </c>
      <c r="I5433" t="s">
        <v>51</v>
      </c>
      <c r="J5433">
        <v>859.1</v>
      </c>
    </row>
    <row r="5434" spans="1:10" x14ac:dyDescent="0.25">
      <c r="A5434">
        <v>27</v>
      </c>
      <c r="B5434">
        <v>2017</v>
      </c>
      <c r="C5434" t="s">
        <v>40</v>
      </c>
      <c r="D5434" t="s">
        <v>56</v>
      </c>
      <c r="E5434" t="s">
        <v>39</v>
      </c>
      <c r="F5434">
        <v>3</v>
      </c>
      <c r="G5434" t="s">
        <v>45</v>
      </c>
      <c r="H5434" t="s">
        <v>46</v>
      </c>
      <c r="I5434" t="s">
        <v>51</v>
      </c>
      <c r="J5434">
        <v>978.9</v>
      </c>
    </row>
    <row r="5435" spans="1:10" x14ac:dyDescent="0.25">
      <c r="A5435">
        <v>27</v>
      </c>
      <c r="B5435">
        <v>2017</v>
      </c>
      <c r="C5435" t="s">
        <v>40</v>
      </c>
      <c r="D5435" t="s">
        <v>56</v>
      </c>
      <c r="E5435" t="s">
        <v>39</v>
      </c>
      <c r="F5435">
        <v>4</v>
      </c>
      <c r="G5435" t="s">
        <v>38</v>
      </c>
      <c r="H5435" t="s">
        <v>46</v>
      </c>
      <c r="I5435" t="s">
        <v>37</v>
      </c>
      <c r="J5435">
        <v>911.7</v>
      </c>
    </row>
    <row r="5436" spans="1:10" x14ac:dyDescent="0.25">
      <c r="A5436">
        <v>27</v>
      </c>
      <c r="B5436">
        <v>2017</v>
      </c>
      <c r="C5436" t="s">
        <v>40</v>
      </c>
      <c r="D5436" t="s">
        <v>56</v>
      </c>
      <c r="E5436" t="s">
        <v>39</v>
      </c>
      <c r="F5436">
        <v>5</v>
      </c>
      <c r="G5436" t="s">
        <v>38</v>
      </c>
      <c r="H5436" t="s">
        <v>46</v>
      </c>
      <c r="I5436" t="s">
        <v>51</v>
      </c>
      <c r="J5436">
        <v>864.4</v>
      </c>
    </row>
    <row r="5437" spans="1:10" x14ac:dyDescent="0.25">
      <c r="A5437">
        <v>27</v>
      </c>
      <c r="B5437">
        <v>2017</v>
      </c>
      <c r="C5437" t="s">
        <v>40</v>
      </c>
      <c r="D5437" t="s">
        <v>56</v>
      </c>
      <c r="E5437" t="s">
        <v>39</v>
      </c>
      <c r="F5437">
        <v>6</v>
      </c>
      <c r="G5437" t="s">
        <v>45</v>
      </c>
      <c r="H5437" t="s">
        <v>46</v>
      </c>
      <c r="I5437" t="s">
        <v>37</v>
      </c>
      <c r="J5437">
        <v>977.7</v>
      </c>
    </row>
    <row r="5438" spans="1:10" x14ac:dyDescent="0.25">
      <c r="A5438">
        <v>27</v>
      </c>
      <c r="B5438">
        <v>2018</v>
      </c>
      <c r="C5438" t="s">
        <v>40</v>
      </c>
      <c r="D5438" t="s">
        <v>55</v>
      </c>
      <c r="E5438" t="s">
        <v>39</v>
      </c>
      <c r="F5438">
        <v>1</v>
      </c>
      <c r="G5438" t="s">
        <v>45</v>
      </c>
      <c r="H5438" t="s">
        <v>46</v>
      </c>
      <c r="I5438" t="s">
        <v>37</v>
      </c>
      <c r="J5438">
        <v>1020.7</v>
      </c>
    </row>
    <row r="5439" spans="1:10" x14ac:dyDescent="0.25">
      <c r="A5439">
        <v>27</v>
      </c>
      <c r="B5439">
        <v>2018</v>
      </c>
      <c r="C5439" t="s">
        <v>40</v>
      </c>
      <c r="D5439" t="s">
        <v>55</v>
      </c>
      <c r="E5439" t="s">
        <v>39</v>
      </c>
      <c r="F5439">
        <v>2</v>
      </c>
      <c r="G5439" t="s">
        <v>45</v>
      </c>
      <c r="H5439" t="s">
        <v>46</v>
      </c>
      <c r="I5439" t="s">
        <v>51</v>
      </c>
      <c r="J5439">
        <v>1131.9000000000001</v>
      </c>
    </row>
    <row r="5440" spans="1:10" x14ac:dyDescent="0.25">
      <c r="A5440">
        <v>27</v>
      </c>
      <c r="B5440">
        <v>2018</v>
      </c>
      <c r="C5440" t="s">
        <v>40</v>
      </c>
      <c r="D5440" t="s">
        <v>55</v>
      </c>
      <c r="E5440" t="s">
        <v>39</v>
      </c>
      <c r="F5440">
        <v>3</v>
      </c>
      <c r="G5440" t="s">
        <v>45</v>
      </c>
      <c r="H5440" t="s">
        <v>46</v>
      </c>
      <c r="I5440" t="s">
        <v>37</v>
      </c>
      <c r="J5440">
        <v>1024.3</v>
      </c>
    </row>
    <row r="5441" spans="1:10" x14ac:dyDescent="0.25">
      <c r="A5441">
        <v>27</v>
      </c>
      <c r="B5441">
        <v>2018</v>
      </c>
      <c r="C5441" t="s">
        <v>40</v>
      </c>
      <c r="D5441" t="s">
        <v>55</v>
      </c>
      <c r="E5441" t="s">
        <v>39</v>
      </c>
      <c r="F5441">
        <v>4</v>
      </c>
      <c r="G5441" t="s">
        <v>45</v>
      </c>
      <c r="H5441" t="s">
        <v>2</v>
      </c>
      <c r="I5441" t="s">
        <v>37</v>
      </c>
      <c r="J5441">
        <v>414.4</v>
      </c>
    </row>
    <row r="5442" spans="1:10" x14ac:dyDescent="0.25">
      <c r="A5442">
        <v>27</v>
      </c>
      <c r="B5442">
        <v>2018</v>
      </c>
      <c r="C5442" t="s">
        <v>40</v>
      </c>
      <c r="D5442" t="s">
        <v>55</v>
      </c>
      <c r="E5442" t="s">
        <v>39</v>
      </c>
      <c r="F5442">
        <v>5</v>
      </c>
      <c r="G5442" t="s">
        <v>38</v>
      </c>
      <c r="H5442" t="s">
        <v>2</v>
      </c>
      <c r="I5442" t="s">
        <v>37</v>
      </c>
      <c r="J5442">
        <v>541.20000000000005</v>
      </c>
    </row>
    <row r="5443" spans="1:10" x14ac:dyDescent="0.25">
      <c r="A5443">
        <v>27</v>
      </c>
      <c r="B5443">
        <v>2018</v>
      </c>
      <c r="C5443" t="s">
        <v>40</v>
      </c>
      <c r="D5443" t="s">
        <v>55</v>
      </c>
      <c r="E5443" t="s">
        <v>39</v>
      </c>
      <c r="F5443">
        <v>6</v>
      </c>
      <c r="G5443" t="s">
        <v>38</v>
      </c>
      <c r="H5443" t="s">
        <v>2</v>
      </c>
      <c r="I5443" t="s">
        <v>51</v>
      </c>
      <c r="J5443">
        <v>704.1</v>
      </c>
    </row>
    <row r="5444" spans="1:10" x14ac:dyDescent="0.25">
      <c r="A5444">
        <v>27</v>
      </c>
      <c r="B5444">
        <v>2018</v>
      </c>
      <c r="C5444" t="s">
        <v>40</v>
      </c>
      <c r="D5444" t="s">
        <v>56</v>
      </c>
      <c r="E5444" t="s">
        <v>39</v>
      </c>
      <c r="F5444">
        <v>1</v>
      </c>
      <c r="G5444" t="s">
        <v>38</v>
      </c>
      <c r="H5444" t="s">
        <v>46</v>
      </c>
      <c r="I5444" t="s">
        <v>37</v>
      </c>
      <c r="J5444">
        <v>861.6</v>
      </c>
    </row>
    <row r="5445" spans="1:10" x14ac:dyDescent="0.25">
      <c r="A5445">
        <v>27</v>
      </c>
      <c r="B5445">
        <v>2018</v>
      </c>
      <c r="C5445" t="s">
        <v>40</v>
      </c>
      <c r="D5445" t="s">
        <v>56</v>
      </c>
      <c r="E5445" t="s">
        <v>39</v>
      </c>
      <c r="F5445">
        <v>2</v>
      </c>
      <c r="G5445" t="s">
        <v>38</v>
      </c>
      <c r="H5445" t="s">
        <v>46</v>
      </c>
      <c r="I5445" t="s">
        <v>37</v>
      </c>
      <c r="J5445">
        <v>833.3</v>
      </c>
    </row>
    <row r="5446" spans="1:10" x14ac:dyDescent="0.25">
      <c r="A5446">
        <v>27</v>
      </c>
      <c r="B5446">
        <v>2018</v>
      </c>
      <c r="C5446" t="s">
        <v>40</v>
      </c>
      <c r="D5446" t="s">
        <v>56</v>
      </c>
      <c r="E5446" t="s">
        <v>39</v>
      </c>
      <c r="F5446">
        <v>3</v>
      </c>
      <c r="G5446" t="s">
        <v>45</v>
      </c>
      <c r="H5446" t="s">
        <v>46</v>
      </c>
      <c r="I5446" t="s">
        <v>37</v>
      </c>
      <c r="J5446">
        <v>802.3</v>
      </c>
    </row>
    <row r="5447" spans="1:10" x14ac:dyDescent="0.25">
      <c r="A5447">
        <v>27</v>
      </c>
      <c r="B5447">
        <v>2018</v>
      </c>
      <c r="C5447" t="s">
        <v>40</v>
      </c>
      <c r="D5447" t="s">
        <v>56</v>
      </c>
      <c r="E5447" t="s">
        <v>39</v>
      </c>
      <c r="F5447">
        <v>4</v>
      </c>
      <c r="G5447" t="s">
        <v>45</v>
      </c>
      <c r="H5447" t="s">
        <v>2</v>
      </c>
      <c r="I5447" t="s">
        <v>51</v>
      </c>
      <c r="J5447">
        <v>358.5</v>
      </c>
    </row>
    <row r="5448" spans="1:10" x14ac:dyDescent="0.25">
      <c r="A5448">
        <v>27</v>
      </c>
      <c r="B5448">
        <v>2018</v>
      </c>
      <c r="C5448" t="s">
        <v>40</v>
      </c>
      <c r="D5448" t="s">
        <v>56</v>
      </c>
      <c r="E5448" t="s">
        <v>39</v>
      </c>
      <c r="F5448">
        <v>5</v>
      </c>
      <c r="G5448" t="s">
        <v>45</v>
      </c>
      <c r="H5448" t="s">
        <v>2</v>
      </c>
      <c r="I5448" t="s">
        <v>51</v>
      </c>
      <c r="J5448">
        <v>283</v>
      </c>
    </row>
    <row r="5449" spans="1:10" x14ac:dyDescent="0.25">
      <c r="A5449">
        <v>27</v>
      </c>
      <c r="B5449">
        <v>2018</v>
      </c>
      <c r="C5449" t="s">
        <v>40</v>
      </c>
      <c r="D5449" t="s">
        <v>56</v>
      </c>
      <c r="E5449" t="s">
        <v>39</v>
      </c>
      <c r="F5449">
        <v>6</v>
      </c>
      <c r="G5449" t="s">
        <v>38</v>
      </c>
      <c r="H5449" t="s">
        <v>2</v>
      </c>
      <c r="I5449" t="s">
        <v>37</v>
      </c>
      <c r="J5449">
        <v>296.10000000000002</v>
      </c>
    </row>
    <row r="5450" spans="1:10" x14ac:dyDescent="0.25">
      <c r="A5450">
        <v>28</v>
      </c>
      <c r="B5450">
        <v>2017</v>
      </c>
      <c r="C5450" t="s">
        <v>40</v>
      </c>
      <c r="D5450" t="s">
        <v>55</v>
      </c>
      <c r="E5450" t="s">
        <v>39</v>
      </c>
      <c r="F5450">
        <v>1</v>
      </c>
      <c r="G5450" t="s">
        <v>38</v>
      </c>
      <c r="H5450" t="s">
        <v>2</v>
      </c>
      <c r="I5450" t="s">
        <v>37</v>
      </c>
      <c r="J5450">
        <v>807.1</v>
      </c>
    </row>
    <row r="5451" spans="1:10" x14ac:dyDescent="0.25">
      <c r="A5451">
        <v>28</v>
      </c>
      <c r="B5451">
        <v>2017</v>
      </c>
      <c r="C5451" t="s">
        <v>40</v>
      </c>
      <c r="D5451" t="s">
        <v>55</v>
      </c>
      <c r="E5451" t="s">
        <v>39</v>
      </c>
      <c r="F5451">
        <v>2</v>
      </c>
      <c r="G5451" t="s">
        <v>38</v>
      </c>
      <c r="H5451" t="s">
        <v>2</v>
      </c>
      <c r="I5451" t="s">
        <v>37</v>
      </c>
      <c r="J5451">
        <v>952.8</v>
      </c>
    </row>
    <row r="5452" spans="1:10" x14ac:dyDescent="0.25">
      <c r="A5452">
        <v>28</v>
      </c>
      <c r="B5452">
        <v>2017</v>
      </c>
      <c r="C5452" t="s">
        <v>40</v>
      </c>
      <c r="D5452" t="s">
        <v>55</v>
      </c>
      <c r="E5452" t="s">
        <v>39</v>
      </c>
      <c r="F5452">
        <v>3</v>
      </c>
      <c r="G5452" t="s">
        <v>38</v>
      </c>
      <c r="H5452" t="s">
        <v>46</v>
      </c>
      <c r="I5452" t="s">
        <v>37</v>
      </c>
      <c r="J5452">
        <v>1237.2</v>
      </c>
    </row>
    <row r="5453" spans="1:10" x14ac:dyDescent="0.25">
      <c r="A5453">
        <v>28</v>
      </c>
      <c r="B5453">
        <v>2017</v>
      </c>
      <c r="C5453" t="s">
        <v>40</v>
      </c>
      <c r="D5453" t="s">
        <v>55</v>
      </c>
      <c r="E5453" t="s">
        <v>39</v>
      </c>
      <c r="F5453">
        <v>4</v>
      </c>
      <c r="G5453" t="s">
        <v>38</v>
      </c>
      <c r="H5453" t="s">
        <v>2</v>
      </c>
      <c r="I5453" t="s">
        <v>37</v>
      </c>
      <c r="J5453">
        <v>877.2</v>
      </c>
    </row>
    <row r="5454" spans="1:10" x14ac:dyDescent="0.25">
      <c r="A5454">
        <v>28</v>
      </c>
      <c r="B5454">
        <v>2017</v>
      </c>
      <c r="C5454" t="s">
        <v>40</v>
      </c>
      <c r="D5454" t="s">
        <v>55</v>
      </c>
      <c r="E5454" t="s">
        <v>39</v>
      </c>
      <c r="F5454">
        <v>5</v>
      </c>
      <c r="G5454" t="s">
        <v>38</v>
      </c>
      <c r="H5454" t="s">
        <v>46</v>
      </c>
      <c r="I5454" t="s">
        <v>51</v>
      </c>
      <c r="J5454">
        <v>1299.3</v>
      </c>
    </row>
    <row r="5455" spans="1:10" x14ac:dyDescent="0.25">
      <c r="A5455">
        <v>28</v>
      </c>
      <c r="B5455">
        <v>2017</v>
      </c>
      <c r="C5455" t="s">
        <v>40</v>
      </c>
      <c r="D5455" t="s">
        <v>55</v>
      </c>
      <c r="E5455" t="s">
        <v>39</v>
      </c>
      <c r="F5455">
        <v>6</v>
      </c>
      <c r="G5455" t="s">
        <v>45</v>
      </c>
      <c r="H5455" t="s">
        <v>46</v>
      </c>
      <c r="I5455" t="s">
        <v>37</v>
      </c>
      <c r="J5455">
        <v>1190.0999999999999</v>
      </c>
    </row>
    <row r="5456" spans="1:10" x14ac:dyDescent="0.25">
      <c r="A5456">
        <v>28</v>
      </c>
      <c r="B5456">
        <v>2017</v>
      </c>
      <c r="C5456" t="s">
        <v>40</v>
      </c>
      <c r="D5456" t="s">
        <v>56</v>
      </c>
      <c r="E5456" t="s">
        <v>39</v>
      </c>
      <c r="F5456">
        <v>1</v>
      </c>
      <c r="G5456" t="s">
        <v>38</v>
      </c>
      <c r="H5456" t="s">
        <v>46</v>
      </c>
      <c r="I5456" t="s">
        <v>51</v>
      </c>
      <c r="J5456">
        <v>982.9</v>
      </c>
    </row>
    <row r="5457" spans="1:10" x14ac:dyDescent="0.25">
      <c r="A5457">
        <v>28</v>
      </c>
      <c r="B5457">
        <v>2017</v>
      </c>
      <c r="C5457" t="s">
        <v>40</v>
      </c>
      <c r="D5457" t="s">
        <v>56</v>
      </c>
      <c r="E5457" t="s">
        <v>39</v>
      </c>
      <c r="F5457">
        <v>2</v>
      </c>
      <c r="G5457" t="s">
        <v>45</v>
      </c>
      <c r="H5457" t="s">
        <v>46</v>
      </c>
      <c r="I5457" t="s">
        <v>51</v>
      </c>
      <c r="J5457">
        <v>1179.2</v>
      </c>
    </row>
    <row r="5458" spans="1:10" x14ac:dyDescent="0.25">
      <c r="A5458">
        <v>28</v>
      </c>
      <c r="B5458">
        <v>2017</v>
      </c>
      <c r="C5458" t="s">
        <v>40</v>
      </c>
      <c r="D5458" t="s">
        <v>56</v>
      </c>
      <c r="E5458" t="s">
        <v>39</v>
      </c>
      <c r="F5458">
        <v>3</v>
      </c>
      <c r="G5458" t="s">
        <v>38</v>
      </c>
      <c r="H5458" t="s">
        <v>46</v>
      </c>
      <c r="I5458" t="s">
        <v>37</v>
      </c>
      <c r="J5458">
        <v>914.8</v>
      </c>
    </row>
    <row r="5459" spans="1:10" x14ac:dyDescent="0.25">
      <c r="A5459">
        <v>28</v>
      </c>
      <c r="B5459">
        <v>2017</v>
      </c>
      <c r="C5459" t="s">
        <v>40</v>
      </c>
      <c r="D5459" t="s">
        <v>56</v>
      </c>
      <c r="E5459" t="s">
        <v>39</v>
      </c>
      <c r="F5459">
        <v>4</v>
      </c>
      <c r="G5459" t="s">
        <v>38</v>
      </c>
      <c r="H5459" t="s">
        <v>2</v>
      </c>
      <c r="I5459" t="s">
        <v>51</v>
      </c>
      <c r="J5459">
        <v>799</v>
      </c>
    </row>
    <row r="5460" spans="1:10" x14ac:dyDescent="0.25">
      <c r="A5460">
        <v>28</v>
      </c>
      <c r="B5460">
        <v>2017</v>
      </c>
      <c r="C5460" t="s">
        <v>40</v>
      </c>
      <c r="D5460" t="s">
        <v>56</v>
      </c>
      <c r="E5460" t="s">
        <v>39</v>
      </c>
      <c r="F5460">
        <v>5</v>
      </c>
      <c r="G5460" t="s">
        <v>38</v>
      </c>
      <c r="H5460" t="s">
        <v>46</v>
      </c>
      <c r="I5460" t="s">
        <v>37</v>
      </c>
      <c r="J5460">
        <v>1108.5999999999999</v>
      </c>
    </row>
    <row r="5461" spans="1:10" x14ac:dyDescent="0.25">
      <c r="A5461">
        <v>28</v>
      </c>
      <c r="B5461">
        <v>2017</v>
      </c>
      <c r="C5461" t="s">
        <v>40</v>
      </c>
      <c r="D5461" t="s">
        <v>56</v>
      </c>
      <c r="E5461" t="s">
        <v>39</v>
      </c>
      <c r="F5461">
        <v>6</v>
      </c>
      <c r="G5461" t="s">
        <v>45</v>
      </c>
      <c r="H5461" t="s">
        <v>46</v>
      </c>
      <c r="I5461" t="s">
        <v>37</v>
      </c>
      <c r="J5461">
        <v>972.4</v>
      </c>
    </row>
    <row r="5462" spans="1:10" x14ac:dyDescent="0.25">
      <c r="A5462">
        <v>28</v>
      </c>
      <c r="B5462">
        <v>2018</v>
      </c>
      <c r="C5462" t="s">
        <v>40</v>
      </c>
      <c r="D5462" t="s">
        <v>55</v>
      </c>
      <c r="E5462" t="s">
        <v>39</v>
      </c>
      <c r="F5462">
        <v>1</v>
      </c>
      <c r="G5462" t="s">
        <v>45</v>
      </c>
      <c r="H5462" t="s">
        <v>46</v>
      </c>
      <c r="I5462" t="s">
        <v>37</v>
      </c>
      <c r="J5462">
        <v>1026.5999999999999</v>
      </c>
    </row>
    <row r="5463" spans="1:10" x14ac:dyDescent="0.25">
      <c r="A5463">
        <v>28</v>
      </c>
      <c r="B5463">
        <v>2018</v>
      </c>
      <c r="C5463" t="s">
        <v>40</v>
      </c>
      <c r="D5463" t="s">
        <v>55</v>
      </c>
      <c r="E5463" t="s">
        <v>39</v>
      </c>
      <c r="F5463">
        <v>2</v>
      </c>
      <c r="G5463" t="s">
        <v>45</v>
      </c>
      <c r="H5463" t="s">
        <v>2</v>
      </c>
      <c r="I5463" t="s">
        <v>37</v>
      </c>
      <c r="J5463">
        <v>684.8</v>
      </c>
    </row>
    <row r="5464" spans="1:10" x14ac:dyDescent="0.25">
      <c r="A5464">
        <v>28</v>
      </c>
      <c r="B5464">
        <v>2018</v>
      </c>
      <c r="C5464" t="s">
        <v>40</v>
      </c>
      <c r="D5464" t="s">
        <v>55</v>
      </c>
      <c r="E5464" t="s">
        <v>39</v>
      </c>
      <c r="F5464">
        <v>3</v>
      </c>
      <c r="G5464" t="s">
        <v>38</v>
      </c>
      <c r="H5464" t="s">
        <v>2</v>
      </c>
      <c r="I5464" t="s">
        <v>37</v>
      </c>
      <c r="J5464">
        <v>615.4</v>
      </c>
    </row>
    <row r="5465" spans="1:10" x14ac:dyDescent="0.25">
      <c r="A5465">
        <v>28</v>
      </c>
      <c r="B5465">
        <v>2018</v>
      </c>
      <c r="C5465" t="s">
        <v>40</v>
      </c>
      <c r="D5465" t="s">
        <v>55</v>
      </c>
      <c r="E5465" t="s">
        <v>39</v>
      </c>
      <c r="F5465">
        <v>4</v>
      </c>
      <c r="G5465" t="s">
        <v>45</v>
      </c>
      <c r="H5465" t="s">
        <v>46</v>
      </c>
      <c r="I5465" t="s">
        <v>51</v>
      </c>
      <c r="J5465">
        <v>744.4</v>
      </c>
    </row>
    <row r="5466" spans="1:10" x14ac:dyDescent="0.25">
      <c r="A5466">
        <v>28</v>
      </c>
      <c r="B5466">
        <v>2018</v>
      </c>
      <c r="C5466" t="s">
        <v>40</v>
      </c>
      <c r="D5466" t="s">
        <v>55</v>
      </c>
      <c r="E5466" t="s">
        <v>39</v>
      </c>
      <c r="F5466">
        <v>5</v>
      </c>
      <c r="G5466" t="s">
        <v>38</v>
      </c>
      <c r="H5466" t="s">
        <v>2</v>
      </c>
      <c r="I5466" t="s">
        <v>51</v>
      </c>
      <c r="J5466">
        <v>552.29999999999995</v>
      </c>
    </row>
    <row r="5467" spans="1:10" x14ac:dyDescent="0.25">
      <c r="A5467">
        <v>28</v>
      </c>
      <c r="B5467">
        <v>2018</v>
      </c>
      <c r="C5467" t="s">
        <v>40</v>
      </c>
      <c r="D5467" t="s">
        <v>55</v>
      </c>
      <c r="E5467" t="s">
        <v>39</v>
      </c>
      <c r="F5467">
        <v>6</v>
      </c>
      <c r="G5467" t="s">
        <v>38</v>
      </c>
      <c r="H5467" t="s">
        <v>2</v>
      </c>
      <c r="I5467" t="s">
        <v>37</v>
      </c>
      <c r="J5467">
        <v>600.6</v>
      </c>
    </row>
    <row r="5468" spans="1:10" x14ac:dyDescent="0.25">
      <c r="A5468">
        <v>28</v>
      </c>
      <c r="B5468">
        <v>2018</v>
      </c>
      <c r="C5468" t="s">
        <v>40</v>
      </c>
      <c r="D5468" t="s">
        <v>56</v>
      </c>
      <c r="E5468" t="s">
        <v>39</v>
      </c>
      <c r="F5468">
        <v>1</v>
      </c>
      <c r="G5468" t="s">
        <v>38</v>
      </c>
      <c r="H5468" t="s">
        <v>46</v>
      </c>
      <c r="I5468" t="s">
        <v>51</v>
      </c>
      <c r="J5468">
        <v>777.4</v>
      </c>
    </row>
    <row r="5469" spans="1:10" x14ac:dyDescent="0.25">
      <c r="A5469">
        <v>28</v>
      </c>
      <c r="B5469">
        <v>2018</v>
      </c>
      <c r="C5469" t="s">
        <v>40</v>
      </c>
      <c r="D5469" t="s">
        <v>56</v>
      </c>
      <c r="E5469" t="s">
        <v>39</v>
      </c>
      <c r="F5469">
        <v>2</v>
      </c>
      <c r="G5469" t="s">
        <v>38</v>
      </c>
      <c r="H5469" t="s">
        <v>46</v>
      </c>
      <c r="I5469" t="s">
        <v>51</v>
      </c>
      <c r="J5469">
        <v>1069</v>
      </c>
    </row>
    <row r="5470" spans="1:10" x14ac:dyDescent="0.25">
      <c r="A5470">
        <v>28</v>
      </c>
      <c r="B5470">
        <v>2018</v>
      </c>
      <c r="C5470" t="s">
        <v>40</v>
      </c>
      <c r="D5470" t="s">
        <v>56</v>
      </c>
      <c r="E5470" t="s">
        <v>39</v>
      </c>
      <c r="F5470">
        <v>3</v>
      </c>
      <c r="G5470" t="s">
        <v>45</v>
      </c>
      <c r="H5470" t="s">
        <v>2</v>
      </c>
      <c r="I5470" t="s">
        <v>51</v>
      </c>
      <c r="J5470">
        <v>497.9</v>
      </c>
    </row>
    <row r="5471" spans="1:10" x14ac:dyDescent="0.25">
      <c r="A5471">
        <v>28</v>
      </c>
      <c r="B5471">
        <v>2018</v>
      </c>
      <c r="C5471" t="s">
        <v>40</v>
      </c>
      <c r="D5471" t="s">
        <v>56</v>
      </c>
      <c r="E5471" t="s">
        <v>39</v>
      </c>
      <c r="F5471">
        <v>4</v>
      </c>
      <c r="G5471" t="s">
        <v>38</v>
      </c>
      <c r="H5471" t="s">
        <v>46</v>
      </c>
      <c r="I5471" t="s">
        <v>51</v>
      </c>
      <c r="J5471">
        <v>925.1</v>
      </c>
    </row>
    <row r="5472" spans="1:10" x14ac:dyDescent="0.25">
      <c r="A5472">
        <v>28</v>
      </c>
      <c r="B5472">
        <v>2018</v>
      </c>
      <c r="C5472" t="s">
        <v>40</v>
      </c>
      <c r="D5472" t="s">
        <v>56</v>
      </c>
      <c r="E5472" t="s">
        <v>39</v>
      </c>
      <c r="F5472">
        <v>5</v>
      </c>
      <c r="G5472" t="s">
        <v>45</v>
      </c>
      <c r="H5472" t="s">
        <v>46</v>
      </c>
      <c r="I5472" t="s">
        <v>51</v>
      </c>
      <c r="J5472">
        <v>809.8</v>
      </c>
    </row>
    <row r="5473" spans="1:10" x14ac:dyDescent="0.25">
      <c r="A5473">
        <v>28</v>
      </c>
      <c r="B5473">
        <v>2018</v>
      </c>
      <c r="C5473" t="s">
        <v>40</v>
      </c>
      <c r="D5473" t="s">
        <v>56</v>
      </c>
      <c r="E5473" t="s">
        <v>39</v>
      </c>
      <c r="F5473">
        <v>6</v>
      </c>
      <c r="G5473" t="s">
        <v>45</v>
      </c>
      <c r="H5473" t="s">
        <v>46</v>
      </c>
      <c r="I5473" t="s">
        <v>37</v>
      </c>
      <c r="J5473">
        <v>886.4</v>
      </c>
    </row>
    <row r="5474" spans="1:10" x14ac:dyDescent="0.25">
      <c r="A5474">
        <v>29</v>
      </c>
      <c r="B5474">
        <v>2017</v>
      </c>
      <c r="C5474" t="s">
        <v>40</v>
      </c>
      <c r="D5474" t="s">
        <v>55</v>
      </c>
      <c r="E5474" t="s">
        <v>39</v>
      </c>
      <c r="F5474">
        <v>1</v>
      </c>
      <c r="G5474" t="s">
        <v>45</v>
      </c>
      <c r="H5474" t="s">
        <v>2</v>
      </c>
      <c r="I5474" t="s">
        <v>51</v>
      </c>
      <c r="J5474">
        <v>939</v>
      </c>
    </row>
    <row r="5475" spans="1:10" x14ac:dyDescent="0.25">
      <c r="A5475">
        <v>29</v>
      </c>
      <c r="B5475">
        <v>2017</v>
      </c>
      <c r="C5475" t="s">
        <v>40</v>
      </c>
      <c r="D5475" t="s">
        <v>55</v>
      </c>
      <c r="E5475" t="s">
        <v>39</v>
      </c>
      <c r="F5475">
        <v>2</v>
      </c>
      <c r="G5475" t="s">
        <v>38</v>
      </c>
      <c r="H5475" t="s">
        <v>46</v>
      </c>
      <c r="I5475" t="s">
        <v>37</v>
      </c>
      <c r="J5475">
        <v>1030.2</v>
      </c>
    </row>
    <row r="5476" spans="1:10" x14ac:dyDescent="0.25">
      <c r="A5476">
        <v>29</v>
      </c>
      <c r="B5476">
        <v>2017</v>
      </c>
      <c r="C5476" t="s">
        <v>40</v>
      </c>
      <c r="D5476" t="s">
        <v>55</v>
      </c>
      <c r="E5476" t="s">
        <v>39</v>
      </c>
      <c r="F5476">
        <v>3</v>
      </c>
      <c r="G5476" t="s">
        <v>38</v>
      </c>
      <c r="H5476" t="s">
        <v>46</v>
      </c>
      <c r="I5476" t="s">
        <v>37</v>
      </c>
      <c r="J5476">
        <v>1154.5</v>
      </c>
    </row>
    <row r="5477" spans="1:10" x14ac:dyDescent="0.25">
      <c r="A5477">
        <v>29</v>
      </c>
      <c r="B5477">
        <v>2017</v>
      </c>
      <c r="C5477" t="s">
        <v>40</v>
      </c>
      <c r="D5477" t="s">
        <v>55</v>
      </c>
      <c r="E5477" t="s">
        <v>39</v>
      </c>
      <c r="F5477">
        <v>4</v>
      </c>
      <c r="G5477" t="s">
        <v>38</v>
      </c>
      <c r="H5477" t="s">
        <v>2</v>
      </c>
      <c r="I5477" t="s">
        <v>37</v>
      </c>
      <c r="J5477">
        <v>685.5</v>
      </c>
    </row>
    <row r="5478" spans="1:10" x14ac:dyDescent="0.25">
      <c r="A5478">
        <v>29</v>
      </c>
      <c r="B5478">
        <v>2017</v>
      </c>
      <c r="C5478" t="s">
        <v>40</v>
      </c>
      <c r="D5478" t="s">
        <v>55</v>
      </c>
      <c r="E5478" t="s">
        <v>39</v>
      </c>
      <c r="F5478">
        <v>5</v>
      </c>
      <c r="G5478" t="s">
        <v>45</v>
      </c>
      <c r="H5478" t="s">
        <v>46</v>
      </c>
      <c r="I5478" t="s">
        <v>37</v>
      </c>
      <c r="J5478">
        <v>1216.3</v>
      </c>
    </row>
    <row r="5479" spans="1:10" x14ac:dyDescent="0.25">
      <c r="A5479">
        <v>29</v>
      </c>
      <c r="B5479">
        <v>2017</v>
      </c>
      <c r="C5479" t="s">
        <v>40</v>
      </c>
      <c r="D5479" t="s">
        <v>55</v>
      </c>
      <c r="E5479" t="s">
        <v>39</v>
      </c>
      <c r="F5479">
        <v>6</v>
      </c>
      <c r="G5479" t="s">
        <v>38</v>
      </c>
      <c r="H5479" t="s">
        <v>46</v>
      </c>
      <c r="I5479" t="s">
        <v>37</v>
      </c>
      <c r="J5479">
        <v>1138.5999999999999</v>
      </c>
    </row>
    <row r="5480" spans="1:10" x14ac:dyDescent="0.25">
      <c r="A5480">
        <v>29</v>
      </c>
      <c r="B5480">
        <v>2017</v>
      </c>
      <c r="C5480" t="s">
        <v>40</v>
      </c>
      <c r="D5480" t="s">
        <v>56</v>
      </c>
      <c r="E5480" t="s">
        <v>39</v>
      </c>
      <c r="F5480">
        <v>1</v>
      </c>
      <c r="G5480" t="s">
        <v>38</v>
      </c>
      <c r="H5480" t="s">
        <v>2</v>
      </c>
      <c r="I5480" t="s">
        <v>37</v>
      </c>
      <c r="J5480">
        <v>573.79999999999995</v>
      </c>
    </row>
    <row r="5481" spans="1:10" x14ac:dyDescent="0.25">
      <c r="A5481">
        <v>29</v>
      </c>
      <c r="B5481">
        <v>2017</v>
      </c>
      <c r="C5481" t="s">
        <v>40</v>
      </c>
      <c r="D5481" t="s">
        <v>56</v>
      </c>
      <c r="E5481" t="s">
        <v>39</v>
      </c>
      <c r="F5481">
        <v>2</v>
      </c>
      <c r="G5481" t="s">
        <v>38</v>
      </c>
      <c r="H5481" t="s">
        <v>46</v>
      </c>
      <c r="I5481" t="s">
        <v>51</v>
      </c>
      <c r="J5481">
        <v>1126.7</v>
      </c>
    </row>
    <row r="5482" spans="1:10" x14ac:dyDescent="0.25">
      <c r="A5482">
        <v>29</v>
      </c>
      <c r="B5482">
        <v>2017</v>
      </c>
      <c r="C5482" t="s">
        <v>40</v>
      </c>
      <c r="D5482" t="s">
        <v>56</v>
      </c>
      <c r="E5482" t="s">
        <v>39</v>
      </c>
      <c r="F5482">
        <v>3</v>
      </c>
      <c r="G5482" t="s">
        <v>45</v>
      </c>
      <c r="H5482" t="s">
        <v>46</v>
      </c>
      <c r="I5482" t="s">
        <v>51</v>
      </c>
      <c r="J5482">
        <v>814.4</v>
      </c>
    </row>
    <row r="5483" spans="1:10" x14ac:dyDescent="0.25">
      <c r="A5483">
        <v>29</v>
      </c>
      <c r="B5483">
        <v>2017</v>
      </c>
      <c r="C5483" t="s">
        <v>40</v>
      </c>
      <c r="D5483" t="s">
        <v>56</v>
      </c>
      <c r="E5483" t="s">
        <v>39</v>
      </c>
      <c r="F5483">
        <v>4</v>
      </c>
      <c r="G5483" t="s">
        <v>45</v>
      </c>
      <c r="H5483" t="s">
        <v>2</v>
      </c>
      <c r="I5483" t="s">
        <v>37</v>
      </c>
      <c r="J5483">
        <v>489.8</v>
      </c>
    </row>
    <row r="5484" spans="1:10" x14ac:dyDescent="0.25">
      <c r="A5484">
        <v>29</v>
      </c>
      <c r="B5484">
        <v>2017</v>
      </c>
      <c r="C5484" t="s">
        <v>40</v>
      </c>
      <c r="D5484" t="s">
        <v>56</v>
      </c>
      <c r="E5484" t="s">
        <v>39</v>
      </c>
      <c r="F5484">
        <v>5</v>
      </c>
      <c r="G5484" t="s">
        <v>38</v>
      </c>
      <c r="H5484" t="s">
        <v>46</v>
      </c>
      <c r="I5484" t="s">
        <v>51</v>
      </c>
      <c r="J5484">
        <v>1034.3</v>
      </c>
    </row>
    <row r="5485" spans="1:10" x14ac:dyDescent="0.25">
      <c r="A5485">
        <v>29</v>
      </c>
      <c r="B5485">
        <v>2017</v>
      </c>
      <c r="C5485" t="s">
        <v>40</v>
      </c>
      <c r="D5485" t="s">
        <v>56</v>
      </c>
      <c r="E5485" t="s">
        <v>39</v>
      </c>
      <c r="F5485">
        <v>6</v>
      </c>
      <c r="G5485" t="s">
        <v>45</v>
      </c>
      <c r="H5485" t="s">
        <v>46</v>
      </c>
      <c r="I5485" t="s">
        <v>51</v>
      </c>
      <c r="J5485">
        <v>950.9</v>
      </c>
    </row>
    <row r="5486" spans="1:10" x14ac:dyDescent="0.25">
      <c r="A5486">
        <v>29</v>
      </c>
      <c r="B5486">
        <v>2018</v>
      </c>
      <c r="C5486" t="s">
        <v>40</v>
      </c>
      <c r="D5486" t="s">
        <v>55</v>
      </c>
      <c r="E5486" t="s">
        <v>39</v>
      </c>
      <c r="F5486">
        <v>1</v>
      </c>
      <c r="G5486" t="s">
        <v>45</v>
      </c>
      <c r="H5486" t="s">
        <v>46</v>
      </c>
      <c r="I5486" t="s">
        <v>37</v>
      </c>
      <c r="J5486">
        <v>1092.4000000000001</v>
      </c>
    </row>
    <row r="5487" spans="1:10" x14ac:dyDescent="0.25">
      <c r="A5487">
        <v>29</v>
      </c>
      <c r="B5487">
        <v>2018</v>
      </c>
      <c r="C5487" t="s">
        <v>40</v>
      </c>
      <c r="D5487" t="s">
        <v>55</v>
      </c>
      <c r="E5487" t="s">
        <v>39</v>
      </c>
      <c r="F5487">
        <v>2</v>
      </c>
      <c r="G5487" t="s">
        <v>38</v>
      </c>
      <c r="H5487" t="s">
        <v>2</v>
      </c>
      <c r="I5487" t="s">
        <v>37</v>
      </c>
      <c r="J5487">
        <v>589.5</v>
      </c>
    </row>
    <row r="5488" spans="1:10" x14ac:dyDescent="0.25">
      <c r="A5488">
        <v>29</v>
      </c>
      <c r="B5488">
        <v>2018</v>
      </c>
      <c r="C5488" t="s">
        <v>40</v>
      </c>
      <c r="D5488" t="s">
        <v>55</v>
      </c>
      <c r="E5488" t="s">
        <v>39</v>
      </c>
      <c r="F5488">
        <v>3</v>
      </c>
      <c r="G5488" t="s">
        <v>45</v>
      </c>
      <c r="H5488" t="s">
        <v>46</v>
      </c>
      <c r="I5488" t="s">
        <v>37</v>
      </c>
      <c r="J5488">
        <v>903</v>
      </c>
    </row>
    <row r="5489" spans="1:10" x14ac:dyDescent="0.25">
      <c r="A5489">
        <v>29</v>
      </c>
      <c r="B5489">
        <v>2018</v>
      </c>
      <c r="C5489" t="s">
        <v>40</v>
      </c>
      <c r="D5489" t="s">
        <v>55</v>
      </c>
      <c r="E5489" t="s">
        <v>39</v>
      </c>
      <c r="F5489">
        <v>4</v>
      </c>
      <c r="G5489" t="s">
        <v>38</v>
      </c>
      <c r="H5489" t="s">
        <v>46</v>
      </c>
      <c r="I5489" t="s">
        <v>37</v>
      </c>
      <c r="J5489">
        <v>1087.8</v>
      </c>
    </row>
    <row r="5490" spans="1:10" x14ac:dyDescent="0.25">
      <c r="A5490">
        <v>29</v>
      </c>
      <c r="B5490">
        <v>2018</v>
      </c>
      <c r="C5490" t="s">
        <v>40</v>
      </c>
      <c r="D5490" t="s">
        <v>55</v>
      </c>
      <c r="E5490" t="s">
        <v>39</v>
      </c>
      <c r="F5490">
        <v>5</v>
      </c>
      <c r="G5490" t="s">
        <v>45</v>
      </c>
      <c r="H5490" t="s">
        <v>46</v>
      </c>
      <c r="I5490" t="s">
        <v>37</v>
      </c>
      <c r="J5490">
        <v>1049.5999999999999</v>
      </c>
    </row>
    <row r="5491" spans="1:10" x14ac:dyDescent="0.25">
      <c r="A5491">
        <v>29</v>
      </c>
      <c r="B5491">
        <v>2018</v>
      </c>
      <c r="C5491" t="s">
        <v>40</v>
      </c>
      <c r="D5491" t="s">
        <v>55</v>
      </c>
      <c r="E5491" t="s">
        <v>39</v>
      </c>
      <c r="F5491">
        <v>6</v>
      </c>
      <c r="G5491" t="s">
        <v>45</v>
      </c>
      <c r="H5491" t="s">
        <v>46</v>
      </c>
      <c r="I5491" t="s">
        <v>51</v>
      </c>
      <c r="J5491">
        <v>949</v>
      </c>
    </row>
    <row r="5492" spans="1:10" x14ac:dyDescent="0.25">
      <c r="A5492">
        <v>29</v>
      </c>
      <c r="B5492">
        <v>2018</v>
      </c>
      <c r="C5492" t="s">
        <v>40</v>
      </c>
      <c r="D5492" t="s">
        <v>56</v>
      </c>
      <c r="E5492" t="s">
        <v>39</v>
      </c>
      <c r="F5492">
        <v>1</v>
      </c>
      <c r="G5492" t="s">
        <v>45</v>
      </c>
      <c r="H5492" t="s">
        <v>46</v>
      </c>
      <c r="I5492" t="s">
        <v>37</v>
      </c>
      <c r="J5492">
        <v>767.1</v>
      </c>
    </row>
    <row r="5493" spans="1:10" x14ac:dyDescent="0.25">
      <c r="A5493">
        <v>29</v>
      </c>
      <c r="B5493">
        <v>2018</v>
      </c>
      <c r="C5493" t="s">
        <v>40</v>
      </c>
      <c r="D5493" t="s">
        <v>56</v>
      </c>
      <c r="E5493" t="s">
        <v>39</v>
      </c>
      <c r="F5493">
        <v>2</v>
      </c>
      <c r="G5493" t="s">
        <v>45</v>
      </c>
      <c r="H5493" t="s">
        <v>46</v>
      </c>
      <c r="I5493" t="s">
        <v>37</v>
      </c>
      <c r="J5493">
        <v>662.4</v>
      </c>
    </row>
    <row r="5494" spans="1:10" x14ac:dyDescent="0.25">
      <c r="A5494">
        <v>29</v>
      </c>
      <c r="B5494">
        <v>2018</v>
      </c>
      <c r="C5494" t="s">
        <v>40</v>
      </c>
      <c r="D5494" t="s">
        <v>56</v>
      </c>
      <c r="E5494" t="s">
        <v>39</v>
      </c>
      <c r="F5494">
        <v>3</v>
      </c>
      <c r="G5494" t="s">
        <v>45</v>
      </c>
      <c r="H5494" t="s">
        <v>46</v>
      </c>
      <c r="I5494" t="s">
        <v>37</v>
      </c>
      <c r="J5494">
        <v>835.6</v>
      </c>
    </row>
    <row r="5495" spans="1:10" x14ac:dyDescent="0.25">
      <c r="A5495">
        <v>29</v>
      </c>
      <c r="B5495">
        <v>2018</v>
      </c>
      <c r="C5495" t="s">
        <v>40</v>
      </c>
      <c r="D5495" t="s">
        <v>56</v>
      </c>
      <c r="E5495" t="s">
        <v>39</v>
      </c>
      <c r="F5495">
        <v>4</v>
      </c>
      <c r="G5495" t="s">
        <v>38</v>
      </c>
      <c r="H5495" t="s">
        <v>2</v>
      </c>
      <c r="I5495" t="s">
        <v>51</v>
      </c>
      <c r="J5495">
        <v>641.29999999999995</v>
      </c>
    </row>
    <row r="5496" spans="1:10" x14ac:dyDescent="0.25">
      <c r="A5496">
        <v>29</v>
      </c>
      <c r="B5496">
        <v>2018</v>
      </c>
      <c r="C5496" t="s">
        <v>40</v>
      </c>
      <c r="D5496" t="s">
        <v>56</v>
      </c>
      <c r="E5496" t="s">
        <v>39</v>
      </c>
      <c r="F5496">
        <v>5</v>
      </c>
      <c r="G5496" t="s">
        <v>38</v>
      </c>
      <c r="H5496" t="s">
        <v>2</v>
      </c>
      <c r="I5496" t="s">
        <v>51</v>
      </c>
      <c r="J5496">
        <v>516.5</v>
      </c>
    </row>
    <row r="5497" spans="1:10" x14ac:dyDescent="0.25">
      <c r="A5497">
        <v>29</v>
      </c>
      <c r="B5497">
        <v>2018</v>
      </c>
      <c r="C5497" t="s">
        <v>40</v>
      </c>
      <c r="D5497" t="s">
        <v>56</v>
      </c>
      <c r="E5497" t="s">
        <v>39</v>
      </c>
      <c r="F5497">
        <v>6</v>
      </c>
      <c r="G5497" t="s">
        <v>38</v>
      </c>
      <c r="H5497" t="s">
        <v>46</v>
      </c>
      <c r="I5497" t="s">
        <v>51</v>
      </c>
      <c r="J5497">
        <v>656.5</v>
      </c>
    </row>
    <row r="5498" spans="1:10" x14ac:dyDescent="0.25">
      <c r="A5498">
        <v>30</v>
      </c>
      <c r="B5498">
        <v>2017</v>
      </c>
      <c r="C5498" t="s">
        <v>40</v>
      </c>
      <c r="D5498" t="s">
        <v>55</v>
      </c>
      <c r="E5498" t="s">
        <v>39</v>
      </c>
      <c r="F5498">
        <v>1</v>
      </c>
      <c r="G5498" t="s">
        <v>38</v>
      </c>
      <c r="H5498" t="s">
        <v>2</v>
      </c>
      <c r="I5498" t="s">
        <v>37</v>
      </c>
      <c r="J5498">
        <v>943</v>
      </c>
    </row>
    <row r="5499" spans="1:10" x14ac:dyDescent="0.25">
      <c r="A5499">
        <v>30</v>
      </c>
      <c r="B5499">
        <v>2017</v>
      </c>
      <c r="C5499" t="s">
        <v>40</v>
      </c>
      <c r="D5499" t="s">
        <v>55</v>
      </c>
      <c r="E5499" t="s">
        <v>39</v>
      </c>
      <c r="F5499">
        <v>2</v>
      </c>
      <c r="G5499" t="s">
        <v>45</v>
      </c>
      <c r="H5499" t="s">
        <v>2</v>
      </c>
      <c r="I5499" t="s">
        <v>51</v>
      </c>
      <c r="J5499">
        <v>663.2</v>
      </c>
    </row>
    <row r="5500" spans="1:10" x14ac:dyDescent="0.25">
      <c r="A5500">
        <v>30</v>
      </c>
      <c r="B5500">
        <v>2017</v>
      </c>
      <c r="C5500" t="s">
        <v>40</v>
      </c>
      <c r="D5500" t="s">
        <v>55</v>
      </c>
      <c r="E5500" t="s">
        <v>39</v>
      </c>
      <c r="F5500">
        <v>3</v>
      </c>
      <c r="G5500" t="s">
        <v>45</v>
      </c>
      <c r="H5500" t="s">
        <v>46</v>
      </c>
      <c r="I5500" t="s">
        <v>51</v>
      </c>
      <c r="J5500">
        <v>1216.5999999999999</v>
      </c>
    </row>
    <row r="5501" spans="1:10" x14ac:dyDescent="0.25">
      <c r="A5501">
        <v>30</v>
      </c>
      <c r="B5501">
        <v>2017</v>
      </c>
      <c r="C5501" t="s">
        <v>40</v>
      </c>
      <c r="D5501" t="s">
        <v>55</v>
      </c>
      <c r="E5501" t="s">
        <v>39</v>
      </c>
      <c r="F5501">
        <v>4</v>
      </c>
      <c r="G5501" t="s">
        <v>38</v>
      </c>
      <c r="H5501" t="s">
        <v>46</v>
      </c>
      <c r="I5501" t="s">
        <v>51</v>
      </c>
      <c r="J5501">
        <v>1396.9</v>
      </c>
    </row>
    <row r="5502" spans="1:10" x14ac:dyDescent="0.25">
      <c r="A5502">
        <v>30</v>
      </c>
      <c r="B5502">
        <v>2017</v>
      </c>
      <c r="C5502" t="s">
        <v>40</v>
      </c>
      <c r="D5502" t="s">
        <v>55</v>
      </c>
      <c r="E5502" t="s">
        <v>39</v>
      </c>
      <c r="F5502">
        <v>5</v>
      </c>
      <c r="G5502" t="s">
        <v>38</v>
      </c>
      <c r="H5502" t="s">
        <v>46</v>
      </c>
      <c r="I5502" t="s">
        <v>37</v>
      </c>
      <c r="J5502">
        <v>1032.9000000000001</v>
      </c>
    </row>
    <row r="5503" spans="1:10" x14ac:dyDescent="0.25">
      <c r="A5503">
        <v>30</v>
      </c>
      <c r="B5503">
        <v>2017</v>
      </c>
      <c r="C5503" t="s">
        <v>40</v>
      </c>
      <c r="D5503" t="s">
        <v>55</v>
      </c>
      <c r="E5503" t="s">
        <v>39</v>
      </c>
      <c r="F5503">
        <v>6</v>
      </c>
      <c r="G5503" t="s">
        <v>38</v>
      </c>
      <c r="H5503" t="s">
        <v>2</v>
      </c>
      <c r="I5503" t="s">
        <v>37</v>
      </c>
      <c r="J5503">
        <v>775.2</v>
      </c>
    </row>
    <row r="5504" spans="1:10" x14ac:dyDescent="0.25">
      <c r="A5504">
        <v>30</v>
      </c>
      <c r="B5504">
        <v>2017</v>
      </c>
      <c r="C5504" t="s">
        <v>40</v>
      </c>
      <c r="D5504" t="s">
        <v>56</v>
      </c>
      <c r="E5504" t="s">
        <v>39</v>
      </c>
      <c r="F5504">
        <v>1</v>
      </c>
      <c r="G5504" t="s">
        <v>45</v>
      </c>
      <c r="H5504" t="s">
        <v>2</v>
      </c>
      <c r="I5504" t="s">
        <v>37</v>
      </c>
      <c r="J5504">
        <v>616</v>
      </c>
    </row>
    <row r="5505" spans="1:10" x14ac:dyDescent="0.25">
      <c r="A5505">
        <v>30</v>
      </c>
      <c r="B5505">
        <v>2017</v>
      </c>
      <c r="C5505" t="s">
        <v>40</v>
      </c>
      <c r="D5505" t="s">
        <v>56</v>
      </c>
      <c r="E5505" t="s">
        <v>39</v>
      </c>
      <c r="F5505">
        <v>2</v>
      </c>
      <c r="G5505" t="s">
        <v>45</v>
      </c>
      <c r="H5505" t="s">
        <v>46</v>
      </c>
      <c r="I5505" t="s">
        <v>37</v>
      </c>
      <c r="J5505">
        <v>924.5</v>
      </c>
    </row>
    <row r="5506" spans="1:10" x14ac:dyDescent="0.25">
      <c r="A5506">
        <v>30</v>
      </c>
      <c r="B5506">
        <v>2017</v>
      </c>
      <c r="C5506" t="s">
        <v>40</v>
      </c>
      <c r="D5506" t="s">
        <v>56</v>
      </c>
      <c r="E5506" t="s">
        <v>39</v>
      </c>
      <c r="F5506">
        <v>3</v>
      </c>
      <c r="G5506" t="s">
        <v>45</v>
      </c>
      <c r="H5506" t="s">
        <v>46</v>
      </c>
      <c r="I5506" t="s">
        <v>51</v>
      </c>
      <c r="J5506">
        <v>1071.9000000000001</v>
      </c>
    </row>
    <row r="5507" spans="1:10" x14ac:dyDescent="0.25">
      <c r="A5507">
        <v>30</v>
      </c>
      <c r="B5507">
        <v>2017</v>
      </c>
      <c r="C5507" t="s">
        <v>40</v>
      </c>
      <c r="D5507" t="s">
        <v>56</v>
      </c>
      <c r="E5507" t="s">
        <v>39</v>
      </c>
      <c r="F5507">
        <v>4</v>
      </c>
      <c r="G5507" t="s">
        <v>45</v>
      </c>
      <c r="H5507" t="s">
        <v>2</v>
      </c>
      <c r="I5507" t="s">
        <v>37</v>
      </c>
      <c r="J5507">
        <v>358.8</v>
      </c>
    </row>
    <row r="5508" spans="1:10" x14ac:dyDescent="0.25">
      <c r="A5508">
        <v>30</v>
      </c>
      <c r="B5508">
        <v>2017</v>
      </c>
      <c r="C5508" t="s">
        <v>40</v>
      </c>
      <c r="D5508" t="s">
        <v>56</v>
      </c>
      <c r="E5508" t="s">
        <v>39</v>
      </c>
      <c r="F5508">
        <v>5</v>
      </c>
      <c r="G5508" t="s">
        <v>38</v>
      </c>
      <c r="H5508" t="s">
        <v>2</v>
      </c>
      <c r="I5508" t="s">
        <v>37</v>
      </c>
      <c r="J5508">
        <v>532.70000000000005</v>
      </c>
    </row>
    <row r="5509" spans="1:10" x14ac:dyDescent="0.25">
      <c r="A5509">
        <v>30</v>
      </c>
      <c r="B5509">
        <v>2017</v>
      </c>
      <c r="C5509" t="s">
        <v>40</v>
      </c>
      <c r="D5509" t="s">
        <v>56</v>
      </c>
      <c r="E5509" t="s">
        <v>39</v>
      </c>
      <c r="F5509">
        <v>6</v>
      </c>
      <c r="G5509" t="s">
        <v>45</v>
      </c>
      <c r="H5509" t="s">
        <v>46</v>
      </c>
      <c r="I5509" t="s">
        <v>51</v>
      </c>
      <c r="J5509">
        <v>1004.1</v>
      </c>
    </row>
    <row r="5510" spans="1:10" x14ac:dyDescent="0.25">
      <c r="A5510">
        <v>30</v>
      </c>
      <c r="B5510">
        <v>2018</v>
      </c>
      <c r="C5510" t="s">
        <v>40</v>
      </c>
      <c r="D5510" t="s">
        <v>55</v>
      </c>
      <c r="E5510" t="s">
        <v>39</v>
      </c>
      <c r="F5510">
        <v>1</v>
      </c>
      <c r="G5510" t="s">
        <v>38</v>
      </c>
      <c r="H5510" t="s">
        <v>46</v>
      </c>
      <c r="I5510" t="s">
        <v>37</v>
      </c>
      <c r="J5510">
        <v>858</v>
      </c>
    </row>
    <row r="5511" spans="1:10" x14ac:dyDescent="0.25">
      <c r="A5511">
        <v>30</v>
      </c>
      <c r="B5511">
        <v>2018</v>
      </c>
      <c r="C5511" t="s">
        <v>40</v>
      </c>
      <c r="D5511" t="s">
        <v>55</v>
      </c>
      <c r="E5511" t="s">
        <v>39</v>
      </c>
      <c r="F5511">
        <v>2</v>
      </c>
      <c r="G5511" t="s">
        <v>45</v>
      </c>
      <c r="H5511" t="s">
        <v>2</v>
      </c>
      <c r="I5511" t="s">
        <v>51</v>
      </c>
      <c r="J5511">
        <v>522.6</v>
      </c>
    </row>
    <row r="5512" spans="1:10" x14ac:dyDescent="0.25">
      <c r="A5512">
        <v>30</v>
      </c>
      <c r="B5512">
        <v>2018</v>
      </c>
      <c r="C5512" t="s">
        <v>40</v>
      </c>
      <c r="D5512" t="s">
        <v>55</v>
      </c>
      <c r="E5512" t="s">
        <v>39</v>
      </c>
      <c r="F5512">
        <v>3</v>
      </c>
      <c r="G5512" t="s">
        <v>38</v>
      </c>
      <c r="H5512" t="s">
        <v>46</v>
      </c>
      <c r="I5512" t="s">
        <v>51</v>
      </c>
      <c r="J5512">
        <v>934</v>
      </c>
    </row>
    <row r="5513" spans="1:10" x14ac:dyDescent="0.25">
      <c r="A5513">
        <v>30</v>
      </c>
      <c r="B5513">
        <v>2018</v>
      </c>
      <c r="C5513" t="s">
        <v>40</v>
      </c>
      <c r="D5513" t="s">
        <v>55</v>
      </c>
      <c r="E5513" t="s">
        <v>39</v>
      </c>
      <c r="F5513">
        <v>4</v>
      </c>
      <c r="G5513" t="s">
        <v>38</v>
      </c>
      <c r="H5513" t="s">
        <v>2</v>
      </c>
      <c r="I5513" t="s">
        <v>37</v>
      </c>
      <c r="J5513">
        <v>680.7</v>
      </c>
    </row>
    <row r="5514" spans="1:10" x14ac:dyDescent="0.25">
      <c r="A5514">
        <v>30</v>
      </c>
      <c r="B5514">
        <v>2018</v>
      </c>
      <c r="C5514" t="s">
        <v>40</v>
      </c>
      <c r="D5514" t="s">
        <v>55</v>
      </c>
      <c r="E5514" t="s">
        <v>39</v>
      </c>
      <c r="F5514">
        <v>5</v>
      </c>
      <c r="G5514" t="s">
        <v>45</v>
      </c>
      <c r="H5514" t="s">
        <v>2</v>
      </c>
      <c r="I5514" t="s">
        <v>51</v>
      </c>
      <c r="J5514">
        <v>530.1</v>
      </c>
    </row>
    <row r="5515" spans="1:10" x14ac:dyDescent="0.25">
      <c r="A5515">
        <v>30</v>
      </c>
      <c r="B5515">
        <v>2018</v>
      </c>
      <c r="C5515" t="s">
        <v>40</v>
      </c>
      <c r="D5515" t="s">
        <v>55</v>
      </c>
      <c r="E5515" t="s">
        <v>39</v>
      </c>
      <c r="F5515">
        <v>6</v>
      </c>
      <c r="G5515" t="s">
        <v>45</v>
      </c>
      <c r="H5515" t="s">
        <v>2</v>
      </c>
      <c r="I5515" t="s">
        <v>51</v>
      </c>
      <c r="J5515">
        <v>626.20000000000005</v>
      </c>
    </row>
    <row r="5516" spans="1:10" x14ac:dyDescent="0.25">
      <c r="A5516">
        <v>30</v>
      </c>
      <c r="B5516">
        <v>2018</v>
      </c>
      <c r="C5516" t="s">
        <v>40</v>
      </c>
      <c r="D5516" t="s">
        <v>56</v>
      </c>
      <c r="E5516" t="s">
        <v>39</v>
      </c>
      <c r="F5516">
        <v>1</v>
      </c>
      <c r="G5516" t="s">
        <v>45</v>
      </c>
      <c r="H5516" t="s">
        <v>46</v>
      </c>
      <c r="I5516" t="s">
        <v>37</v>
      </c>
      <c r="J5516">
        <v>788.8</v>
      </c>
    </row>
    <row r="5517" spans="1:10" x14ac:dyDescent="0.25">
      <c r="A5517">
        <v>30</v>
      </c>
      <c r="B5517">
        <v>2018</v>
      </c>
      <c r="C5517" t="s">
        <v>40</v>
      </c>
      <c r="D5517" t="s">
        <v>56</v>
      </c>
      <c r="E5517" t="s">
        <v>39</v>
      </c>
      <c r="F5517">
        <v>2</v>
      </c>
      <c r="G5517" t="s">
        <v>45</v>
      </c>
      <c r="H5517" t="s">
        <v>2</v>
      </c>
      <c r="I5517" t="s">
        <v>51</v>
      </c>
      <c r="J5517">
        <v>328.7</v>
      </c>
    </row>
    <row r="5518" spans="1:10" x14ac:dyDescent="0.25">
      <c r="A5518">
        <v>30</v>
      </c>
      <c r="B5518">
        <v>2018</v>
      </c>
      <c r="C5518" t="s">
        <v>40</v>
      </c>
      <c r="D5518" t="s">
        <v>56</v>
      </c>
      <c r="E5518" t="s">
        <v>39</v>
      </c>
      <c r="F5518">
        <v>3</v>
      </c>
      <c r="G5518" t="s">
        <v>38</v>
      </c>
      <c r="H5518" t="s">
        <v>46</v>
      </c>
      <c r="I5518" t="s">
        <v>51</v>
      </c>
      <c r="J5518">
        <v>871.2</v>
      </c>
    </row>
    <row r="5519" spans="1:10" x14ac:dyDescent="0.25">
      <c r="A5519">
        <v>30</v>
      </c>
      <c r="B5519">
        <v>2018</v>
      </c>
      <c r="C5519" t="s">
        <v>40</v>
      </c>
      <c r="D5519" t="s">
        <v>56</v>
      </c>
      <c r="E5519" t="s">
        <v>39</v>
      </c>
      <c r="F5519">
        <v>4</v>
      </c>
      <c r="G5519" t="s">
        <v>38</v>
      </c>
      <c r="H5519" t="s">
        <v>2</v>
      </c>
      <c r="I5519" t="s">
        <v>37</v>
      </c>
      <c r="J5519">
        <v>597.29999999999995</v>
      </c>
    </row>
    <row r="5520" spans="1:10" x14ac:dyDescent="0.25">
      <c r="A5520">
        <v>30</v>
      </c>
      <c r="B5520">
        <v>2018</v>
      </c>
      <c r="C5520" t="s">
        <v>40</v>
      </c>
      <c r="D5520" t="s">
        <v>56</v>
      </c>
      <c r="E5520" t="s">
        <v>39</v>
      </c>
      <c r="F5520">
        <v>5</v>
      </c>
      <c r="G5520" t="s">
        <v>38</v>
      </c>
      <c r="H5520" t="s">
        <v>46</v>
      </c>
      <c r="I5520" t="s">
        <v>51</v>
      </c>
      <c r="J5520">
        <v>1009.5</v>
      </c>
    </row>
    <row r="5521" spans="1:10" x14ac:dyDescent="0.25">
      <c r="A5521">
        <v>30</v>
      </c>
      <c r="B5521">
        <v>2018</v>
      </c>
      <c r="C5521" t="s">
        <v>40</v>
      </c>
      <c r="D5521" t="s">
        <v>56</v>
      </c>
      <c r="E5521" t="s">
        <v>39</v>
      </c>
      <c r="F5521">
        <v>6</v>
      </c>
      <c r="G5521" t="s">
        <v>38</v>
      </c>
      <c r="H5521" t="s">
        <v>2</v>
      </c>
      <c r="I5521" t="s">
        <v>37</v>
      </c>
      <c r="J5521">
        <v>348</v>
      </c>
    </row>
    <row r="5522" spans="1:10" x14ac:dyDescent="0.25">
      <c r="A5522">
        <v>31</v>
      </c>
      <c r="B5522">
        <v>2017</v>
      </c>
      <c r="C5522" t="s">
        <v>40</v>
      </c>
      <c r="D5522" t="s">
        <v>55</v>
      </c>
      <c r="E5522" t="s">
        <v>39</v>
      </c>
      <c r="F5522">
        <v>1</v>
      </c>
      <c r="G5522" t="s">
        <v>38</v>
      </c>
      <c r="H5522" t="s">
        <v>2</v>
      </c>
      <c r="I5522" t="s">
        <v>51</v>
      </c>
      <c r="J5522">
        <v>772</v>
      </c>
    </row>
    <row r="5523" spans="1:10" x14ac:dyDescent="0.25">
      <c r="A5523">
        <v>31</v>
      </c>
      <c r="B5523">
        <v>2017</v>
      </c>
      <c r="C5523" t="s">
        <v>40</v>
      </c>
      <c r="D5523" t="s">
        <v>55</v>
      </c>
      <c r="E5523" t="s">
        <v>39</v>
      </c>
      <c r="F5523">
        <v>2</v>
      </c>
      <c r="G5523" t="s">
        <v>38</v>
      </c>
      <c r="H5523" t="s">
        <v>2</v>
      </c>
      <c r="I5523" t="s">
        <v>51</v>
      </c>
      <c r="J5523">
        <v>775.5</v>
      </c>
    </row>
    <row r="5524" spans="1:10" x14ac:dyDescent="0.25">
      <c r="A5524">
        <v>31</v>
      </c>
      <c r="B5524">
        <v>2017</v>
      </c>
      <c r="C5524" t="s">
        <v>40</v>
      </c>
      <c r="D5524" t="s">
        <v>55</v>
      </c>
      <c r="E5524" t="s">
        <v>39</v>
      </c>
      <c r="F5524">
        <v>3</v>
      </c>
      <c r="G5524" t="s">
        <v>45</v>
      </c>
      <c r="H5524" t="s">
        <v>46</v>
      </c>
      <c r="I5524" t="s">
        <v>51</v>
      </c>
      <c r="J5524">
        <v>1120.3</v>
      </c>
    </row>
    <row r="5525" spans="1:10" x14ac:dyDescent="0.25">
      <c r="A5525">
        <v>31</v>
      </c>
      <c r="B5525">
        <v>2017</v>
      </c>
      <c r="C5525" t="s">
        <v>40</v>
      </c>
      <c r="D5525" t="s">
        <v>55</v>
      </c>
      <c r="E5525" t="s">
        <v>39</v>
      </c>
      <c r="F5525">
        <v>4</v>
      </c>
      <c r="G5525" t="s">
        <v>45</v>
      </c>
      <c r="H5525" t="s">
        <v>2</v>
      </c>
      <c r="I5525" t="s">
        <v>37</v>
      </c>
      <c r="J5525">
        <v>844.5</v>
      </c>
    </row>
    <row r="5526" spans="1:10" x14ac:dyDescent="0.25">
      <c r="A5526">
        <v>31</v>
      </c>
      <c r="B5526">
        <v>2017</v>
      </c>
      <c r="C5526" t="s">
        <v>40</v>
      </c>
      <c r="D5526" t="s">
        <v>55</v>
      </c>
      <c r="E5526" t="s">
        <v>39</v>
      </c>
      <c r="F5526">
        <v>5</v>
      </c>
      <c r="G5526" t="s">
        <v>38</v>
      </c>
      <c r="H5526" t="s">
        <v>46</v>
      </c>
      <c r="I5526" t="s">
        <v>51</v>
      </c>
      <c r="J5526">
        <v>1087.5999999999999</v>
      </c>
    </row>
    <row r="5527" spans="1:10" x14ac:dyDescent="0.25">
      <c r="A5527">
        <v>31</v>
      </c>
      <c r="B5527">
        <v>2017</v>
      </c>
      <c r="C5527" t="s">
        <v>40</v>
      </c>
      <c r="D5527" t="s">
        <v>55</v>
      </c>
      <c r="E5527" t="s">
        <v>39</v>
      </c>
      <c r="F5527">
        <v>6</v>
      </c>
      <c r="G5527" t="s">
        <v>45</v>
      </c>
      <c r="H5527" t="s">
        <v>2</v>
      </c>
      <c r="I5527" t="s">
        <v>37</v>
      </c>
      <c r="J5527">
        <v>716.5</v>
      </c>
    </row>
    <row r="5528" spans="1:10" x14ac:dyDescent="0.25">
      <c r="A5528">
        <v>31</v>
      </c>
      <c r="B5528">
        <v>2017</v>
      </c>
      <c r="C5528" t="s">
        <v>40</v>
      </c>
      <c r="D5528" t="s">
        <v>56</v>
      </c>
      <c r="E5528" t="s">
        <v>39</v>
      </c>
      <c r="F5528">
        <v>1</v>
      </c>
      <c r="G5528" t="s">
        <v>45</v>
      </c>
      <c r="H5528" t="s">
        <v>46</v>
      </c>
      <c r="I5528" t="s">
        <v>51</v>
      </c>
      <c r="J5528">
        <v>1076.2</v>
      </c>
    </row>
    <row r="5529" spans="1:10" x14ac:dyDescent="0.25">
      <c r="A5529">
        <v>31</v>
      </c>
      <c r="B5529">
        <v>2017</v>
      </c>
      <c r="C5529" t="s">
        <v>40</v>
      </c>
      <c r="D5529" t="s">
        <v>56</v>
      </c>
      <c r="E5529" t="s">
        <v>39</v>
      </c>
      <c r="F5529">
        <v>2</v>
      </c>
      <c r="G5529" t="s">
        <v>45</v>
      </c>
      <c r="H5529" t="s">
        <v>46</v>
      </c>
      <c r="I5529" t="s">
        <v>37</v>
      </c>
      <c r="J5529">
        <v>944.8</v>
      </c>
    </row>
    <row r="5530" spans="1:10" x14ac:dyDescent="0.25">
      <c r="A5530">
        <v>31</v>
      </c>
      <c r="B5530">
        <v>2017</v>
      </c>
      <c r="C5530" t="s">
        <v>40</v>
      </c>
      <c r="D5530" t="s">
        <v>56</v>
      </c>
      <c r="E5530" t="s">
        <v>39</v>
      </c>
      <c r="F5530">
        <v>3</v>
      </c>
      <c r="G5530" t="s">
        <v>38</v>
      </c>
      <c r="H5530" t="s">
        <v>2</v>
      </c>
      <c r="I5530" t="s">
        <v>37</v>
      </c>
      <c r="J5530">
        <v>528.70000000000005</v>
      </c>
    </row>
    <row r="5531" spans="1:10" x14ac:dyDescent="0.25">
      <c r="A5531">
        <v>31</v>
      </c>
      <c r="B5531">
        <v>2017</v>
      </c>
      <c r="C5531" t="s">
        <v>40</v>
      </c>
      <c r="D5531" t="s">
        <v>56</v>
      </c>
      <c r="E5531" t="s">
        <v>39</v>
      </c>
      <c r="F5531">
        <v>4</v>
      </c>
      <c r="G5531" t="s">
        <v>45</v>
      </c>
      <c r="H5531" t="s">
        <v>46</v>
      </c>
      <c r="I5531" t="s">
        <v>51</v>
      </c>
      <c r="J5531">
        <v>1154.2</v>
      </c>
    </row>
    <row r="5532" spans="1:10" x14ac:dyDescent="0.25">
      <c r="A5532">
        <v>31</v>
      </c>
      <c r="B5532">
        <v>2017</v>
      </c>
      <c r="C5532" t="s">
        <v>40</v>
      </c>
      <c r="D5532" t="s">
        <v>56</v>
      </c>
      <c r="E5532" t="s">
        <v>39</v>
      </c>
      <c r="F5532">
        <v>5</v>
      </c>
      <c r="G5532" t="s">
        <v>45</v>
      </c>
      <c r="H5532" t="s">
        <v>2</v>
      </c>
      <c r="I5532" t="s">
        <v>37</v>
      </c>
      <c r="J5532">
        <v>613.4</v>
      </c>
    </row>
    <row r="5533" spans="1:10" x14ac:dyDescent="0.25">
      <c r="A5533">
        <v>31</v>
      </c>
      <c r="B5533">
        <v>2017</v>
      </c>
      <c r="C5533" t="s">
        <v>40</v>
      </c>
      <c r="D5533" t="s">
        <v>56</v>
      </c>
      <c r="E5533" t="s">
        <v>39</v>
      </c>
      <c r="F5533">
        <v>6</v>
      </c>
      <c r="G5533" t="s">
        <v>45</v>
      </c>
      <c r="H5533" t="s">
        <v>46</v>
      </c>
      <c r="I5533" t="s">
        <v>37</v>
      </c>
      <c r="J5533">
        <v>961.2</v>
      </c>
    </row>
    <row r="5534" spans="1:10" x14ac:dyDescent="0.25">
      <c r="A5534">
        <v>31</v>
      </c>
      <c r="B5534">
        <v>2018</v>
      </c>
      <c r="C5534" t="s">
        <v>40</v>
      </c>
      <c r="D5534" t="s">
        <v>55</v>
      </c>
      <c r="E5534" t="s">
        <v>39</v>
      </c>
      <c r="F5534">
        <v>1</v>
      </c>
      <c r="G5534" t="s">
        <v>45</v>
      </c>
      <c r="H5534" t="s">
        <v>2</v>
      </c>
      <c r="I5534" t="s">
        <v>37</v>
      </c>
      <c r="J5534">
        <v>521.29999999999995</v>
      </c>
    </row>
    <row r="5535" spans="1:10" x14ac:dyDescent="0.25">
      <c r="A5535">
        <v>31</v>
      </c>
      <c r="B5535">
        <v>2018</v>
      </c>
      <c r="C5535" t="s">
        <v>40</v>
      </c>
      <c r="D5535" t="s">
        <v>55</v>
      </c>
      <c r="E5535" t="s">
        <v>39</v>
      </c>
      <c r="F5535">
        <v>2</v>
      </c>
      <c r="G5535" t="s">
        <v>45</v>
      </c>
      <c r="H5535" t="s">
        <v>46</v>
      </c>
      <c r="I5535" t="s">
        <v>37</v>
      </c>
      <c r="J5535">
        <v>982.2</v>
      </c>
    </row>
    <row r="5536" spans="1:10" x14ac:dyDescent="0.25">
      <c r="A5536">
        <v>31</v>
      </c>
      <c r="B5536">
        <v>2018</v>
      </c>
      <c r="C5536" t="s">
        <v>40</v>
      </c>
      <c r="D5536" t="s">
        <v>55</v>
      </c>
      <c r="E5536" t="s">
        <v>39</v>
      </c>
      <c r="F5536">
        <v>3</v>
      </c>
      <c r="G5536" t="s">
        <v>38</v>
      </c>
      <c r="H5536" t="s">
        <v>2</v>
      </c>
      <c r="I5536" t="s">
        <v>51</v>
      </c>
      <c r="J5536">
        <v>644.20000000000005</v>
      </c>
    </row>
    <row r="5537" spans="1:10" x14ac:dyDescent="0.25">
      <c r="A5537">
        <v>31</v>
      </c>
      <c r="B5537">
        <v>2018</v>
      </c>
      <c r="C5537" t="s">
        <v>40</v>
      </c>
      <c r="D5537" t="s">
        <v>55</v>
      </c>
      <c r="E5537" t="s">
        <v>39</v>
      </c>
      <c r="F5537">
        <v>4</v>
      </c>
      <c r="G5537" t="s">
        <v>38</v>
      </c>
      <c r="H5537" t="s">
        <v>46</v>
      </c>
      <c r="I5537" t="s">
        <v>37</v>
      </c>
      <c r="J5537">
        <v>944.3</v>
      </c>
    </row>
    <row r="5538" spans="1:10" x14ac:dyDescent="0.25">
      <c r="A5538">
        <v>31</v>
      </c>
      <c r="B5538">
        <v>2018</v>
      </c>
      <c r="C5538" t="s">
        <v>40</v>
      </c>
      <c r="D5538" t="s">
        <v>55</v>
      </c>
      <c r="E5538" t="s">
        <v>39</v>
      </c>
      <c r="F5538">
        <v>5</v>
      </c>
      <c r="G5538" t="s">
        <v>45</v>
      </c>
      <c r="H5538" t="s">
        <v>46</v>
      </c>
      <c r="I5538" t="s">
        <v>37</v>
      </c>
      <c r="J5538">
        <v>1090.5999999999999</v>
      </c>
    </row>
    <row r="5539" spans="1:10" x14ac:dyDescent="0.25">
      <c r="A5539">
        <v>31</v>
      </c>
      <c r="B5539">
        <v>2018</v>
      </c>
      <c r="C5539" t="s">
        <v>40</v>
      </c>
      <c r="D5539" t="s">
        <v>55</v>
      </c>
      <c r="E5539" t="s">
        <v>39</v>
      </c>
      <c r="F5539">
        <v>6</v>
      </c>
      <c r="G5539" t="s">
        <v>38</v>
      </c>
      <c r="H5539" t="s">
        <v>46</v>
      </c>
      <c r="I5539" t="s">
        <v>37</v>
      </c>
      <c r="J5539">
        <v>1064.5</v>
      </c>
    </row>
    <row r="5540" spans="1:10" x14ac:dyDescent="0.25">
      <c r="A5540">
        <v>31</v>
      </c>
      <c r="B5540">
        <v>2018</v>
      </c>
      <c r="C5540" t="s">
        <v>40</v>
      </c>
      <c r="D5540" t="s">
        <v>56</v>
      </c>
      <c r="E5540" t="s">
        <v>39</v>
      </c>
      <c r="F5540">
        <v>1</v>
      </c>
      <c r="G5540" t="s">
        <v>38</v>
      </c>
      <c r="H5540" t="s">
        <v>2</v>
      </c>
      <c r="I5540" t="s">
        <v>37</v>
      </c>
      <c r="J5540">
        <v>402</v>
      </c>
    </row>
    <row r="5541" spans="1:10" x14ac:dyDescent="0.25">
      <c r="A5541">
        <v>31</v>
      </c>
      <c r="B5541">
        <v>2018</v>
      </c>
      <c r="C5541" t="s">
        <v>40</v>
      </c>
      <c r="D5541" t="s">
        <v>56</v>
      </c>
      <c r="E5541" t="s">
        <v>39</v>
      </c>
      <c r="F5541">
        <v>2</v>
      </c>
      <c r="G5541" t="s">
        <v>45</v>
      </c>
      <c r="H5541" t="s">
        <v>2</v>
      </c>
      <c r="I5541" t="s">
        <v>51</v>
      </c>
      <c r="J5541">
        <v>484.5</v>
      </c>
    </row>
    <row r="5542" spans="1:10" x14ac:dyDescent="0.25">
      <c r="A5542">
        <v>31</v>
      </c>
      <c r="B5542">
        <v>2018</v>
      </c>
      <c r="C5542" t="s">
        <v>40</v>
      </c>
      <c r="D5542" t="s">
        <v>56</v>
      </c>
      <c r="E5542" t="s">
        <v>39</v>
      </c>
      <c r="F5542">
        <v>3</v>
      </c>
      <c r="G5542" t="s">
        <v>45</v>
      </c>
      <c r="H5542" t="s">
        <v>2</v>
      </c>
      <c r="I5542" t="s">
        <v>37</v>
      </c>
      <c r="J5542">
        <v>233.2</v>
      </c>
    </row>
    <row r="5543" spans="1:10" x14ac:dyDescent="0.25">
      <c r="A5543">
        <v>31</v>
      </c>
      <c r="B5543">
        <v>2018</v>
      </c>
      <c r="C5543" t="s">
        <v>40</v>
      </c>
      <c r="D5543" t="s">
        <v>56</v>
      </c>
      <c r="E5543" t="s">
        <v>39</v>
      </c>
      <c r="F5543">
        <v>4</v>
      </c>
      <c r="G5543" t="s">
        <v>45</v>
      </c>
      <c r="H5543" t="s">
        <v>2</v>
      </c>
      <c r="I5543" t="s">
        <v>37</v>
      </c>
      <c r="J5543">
        <v>311.89999999999998</v>
      </c>
    </row>
    <row r="5544" spans="1:10" x14ac:dyDescent="0.25">
      <c r="A5544">
        <v>31</v>
      </c>
      <c r="B5544">
        <v>2018</v>
      </c>
      <c r="C5544" t="s">
        <v>40</v>
      </c>
      <c r="D5544" t="s">
        <v>56</v>
      </c>
      <c r="E5544" t="s">
        <v>39</v>
      </c>
      <c r="F5544">
        <v>5</v>
      </c>
      <c r="G5544" t="s">
        <v>38</v>
      </c>
      <c r="H5544" t="s">
        <v>46</v>
      </c>
      <c r="I5544" t="s">
        <v>51</v>
      </c>
      <c r="J5544">
        <v>850.9</v>
      </c>
    </row>
    <row r="5545" spans="1:10" x14ac:dyDescent="0.25">
      <c r="A5545">
        <v>31</v>
      </c>
      <c r="B5545">
        <v>2018</v>
      </c>
      <c r="C5545" t="s">
        <v>40</v>
      </c>
      <c r="D5545" t="s">
        <v>56</v>
      </c>
      <c r="E5545" t="s">
        <v>39</v>
      </c>
      <c r="F5545">
        <v>6</v>
      </c>
      <c r="G5545" t="s">
        <v>45</v>
      </c>
      <c r="H5545" t="s">
        <v>2</v>
      </c>
      <c r="I5545" t="s">
        <v>51</v>
      </c>
      <c r="J5545">
        <v>494.3</v>
      </c>
    </row>
    <row r="5546" spans="1:10" x14ac:dyDescent="0.25">
      <c r="A5546">
        <v>32</v>
      </c>
      <c r="B5546">
        <v>2017</v>
      </c>
      <c r="C5546" t="s">
        <v>40</v>
      </c>
      <c r="D5546" t="s">
        <v>55</v>
      </c>
      <c r="E5546" t="s">
        <v>39</v>
      </c>
      <c r="F5546">
        <v>1</v>
      </c>
      <c r="G5546" t="s">
        <v>45</v>
      </c>
      <c r="H5546" t="s">
        <v>2</v>
      </c>
      <c r="I5546" t="s">
        <v>37</v>
      </c>
      <c r="J5546">
        <v>700.6</v>
      </c>
    </row>
    <row r="5547" spans="1:10" x14ac:dyDescent="0.25">
      <c r="A5547">
        <v>32</v>
      </c>
      <c r="B5547">
        <v>2017</v>
      </c>
      <c r="C5547" t="s">
        <v>40</v>
      </c>
      <c r="D5547" t="s">
        <v>55</v>
      </c>
      <c r="E5547" t="s">
        <v>39</v>
      </c>
      <c r="F5547">
        <v>2</v>
      </c>
      <c r="G5547" t="s">
        <v>38</v>
      </c>
      <c r="H5547" t="s">
        <v>46</v>
      </c>
      <c r="I5547" t="s">
        <v>37</v>
      </c>
      <c r="J5547">
        <v>1159</v>
      </c>
    </row>
    <row r="5548" spans="1:10" x14ac:dyDescent="0.25">
      <c r="A5548">
        <v>32</v>
      </c>
      <c r="B5548">
        <v>2017</v>
      </c>
      <c r="C5548" t="s">
        <v>40</v>
      </c>
      <c r="D5548" t="s">
        <v>55</v>
      </c>
      <c r="E5548" t="s">
        <v>39</v>
      </c>
      <c r="F5548">
        <v>3</v>
      </c>
      <c r="G5548" t="s">
        <v>45</v>
      </c>
      <c r="H5548" t="s">
        <v>2</v>
      </c>
      <c r="I5548" t="s">
        <v>37</v>
      </c>
      <c r="J5548">
        <v>676.7</v>
      </c>
    </row>
    <row r="5549" spans="1:10" x14ac:dyDescent="0.25">
      <c r="A5549">
        <v>32</v>
      </c>
      <c r="B5549">
        <v>2017</v>
      </c>
      <c r="C5549" t="s">
        <v>40</v>
      </c>
      <c r="D5549" t="s">
        <v>55</v>
      </c>
      <c r="E5549" t="s">
        <v>39</v>
      </c>
      <c r="F5549">
        <v>4</v>
      </c>
      <c r="G5549" t="s">
        <v>38</v>
      </c>
      <c r="H5549" t="s">
        <v>46</v>
      </c>
      <c r="I5549" t="s">
        <v>51</v>
      </c>
      <c r="J5549">
        <v>1214.8</v>
      </c>
    </row>
    <row r="5550" spans="1:10" x14ac:dyDescent="0.25">
      <c r="A5550">
        <v>32</v>
      </c>
      <c r="B5550">
        <v>2017</v>
      </c>
      <c r="C5550" t="s">
        <v>40</v>
      </c>
      <c r="D5550" t="s">
        <v>55</v>
      </c>
      <c r="E5550" t="s">
        <v>39</v>
      </c>
      <c r="F5550">
        <v>5</v>
      </c>
      <c r="G5550" t="s">
        <v>45</v>
      </c>
      <c r="H5550" t="s">
        <v>46</v>
      </c>
      <c r="I5550" t="s">
        <v>37</v>
      </c>
      <c r="J5550">
        <v>1240.8</v>
      </c>
    </row>
    <row r="5551" spans="1:10" x14ac:dyDescent="0.25">
      <c r="A5551">
        <v>32</v>
      </c>
      <c r="B5551">
        <v>2017</v>
      </c>
      <c r="C5551" t="s">
        <v>40</v>
      </c>
      <c r="D5551" t="s">
        <v>55</v>
      </c>
      <c r="E5551" t="s">
        <v>39</v>
      </c>
      <c r="F5551">
        <v>6</v>
      </c>
      <c r="G5551" t="s">
        <v>38</v>
      </c>
      <c r="H5551" t="s">
        <v>46</v>
      </c>
      <c r="I5551" t="s">
        <v>37</v>
      </c>
      <c r="J5551">
        <v>976.4</v>
      </c>
    </row>
    <row r="5552" spans="1:10" x14ac:dyDescent="0.25">
      <c r="A5552">
        <v>32</v>
      </c>
      <c r="B5552">
        <v>2017</v>
      </c>
      <c r="C5552" t="s">
        <v>40</v>
      </c>
      <c r="D5552" t="s">
        <v>56</v>
      </c>
      <c r="E5552" t="s">
        <v>39</v>
      </c>
      <c r="F5552">
        <v>1</v>
      </c>
      <c r="G5552" t="s">
        <v>38</v>
      </c>
      <c r="H5552" t="s">
        <v>46</v>
      </c>
      <c r="I5552" t="s">
        <v>37</v>
      </c>
      <c r="J5552">
        <v>1117.4000000000001</v>
      </c>
    </row>
    <row r="5553" spans="1:10" x14ac:dyDescent="0.25">
      <c r="A5553">
        <v>32</v>
      </c>
      <c r="B5553">
        <v>2017</v>
      </c>
      <c r="C5553" t="s">
        <v>40</v>
      </c>
      <c r="D5553" t="s">
        <v>56</v>
      </c>
      <c r="E5553" t="s">
        <v>39</v>
      </c>
      <c r="F5553">
        <v>2</v>
      </c>
      <c r="G5553" t="s">
        <v>45</v>
      </c>
      <c r="H5553" t="s">
        <v>2</v>
      </c>
      <c r="I5553" t="s">
        <v>37</v>
      </c>
      <c r="J5553">
        <v>584.20000000000005</v>
      </c>
    </row>
    <row r="5554" spans="1:10" x14ac:dyDescent="0.25">
      <c r="A5554">
        <v>32</v>
      </c>
      <c r="B5554">
        <v>2017</v>
      </c>
      <c r="C5554" t="s">
        <v>40</v>
      </c>
      <c r="D5554" t="s">
        <v>56</v>
      </c>
      <c r="E5554" t="s">
        <v>39</v>
      </c>
      <c r="F5554">
        <v>3</v>
      </c>
      <c r="G5554" t="s">
        <v>38</v>
      </c>
      <c r="H5554" t="s">
        <v>46</v>
      </c>
      <c r="I5554" t="s">
        <v>51</v>
      </c>
      <c r="J5554">
        <v>946.6</v>
      </c>
    </row>
    <row r="5555" spans="1:10" x14ac:dyDescent="0.25">
      <c r="A5555">
        <v>32</v>
      </c>
      <c r="B5555">
        <v>2017</v>
      </c>
      <c r="C5555" t="s">
        <v>40</v>
      </c>
      <c r="D5555" t="s">
        <v>56</v>
      </c>
      <c r="E5555" t="s">
        <v>39</v>
      </c>
      <c r="F5555">
        <v>4</v>
      </c>
      <c r="G5555" t="s">
        <v>45</v>
      </c>
      <c r="H5555" t="s">
        <v>46</v>
      </c>
      <c r="I5555" t="s">
        <v>37</v>
      </c>
      <c r="J5555">
        <v>938.9</v>
      </c>
    </row>
    <row r="5556" spans="1:10" x14ac:dyDescent="0.25">
      <c r="A5556">
        <v>32</v>
      </c>
      <c r="B5556">
        <v>2017</v>
      </c>
      <c r="C5556" t="s">
        <v>40</v>
      </c>
      <c r="D5556" t="s">
        <v>56</v>
      </c>
      <c r="E5556" t="s">
        <v>39</v>
      </c>
      <c r="F5556">
        <v>5</v>
      </c>
      <c r="G5556" t="s">
        <v>45</v>
      </c>
      <c r="H5556" t="s">
        <v>46</v>
      </c>
      <c r="I5556" t="s">
        <v>37</v>
      </c>
      <c r="J5556">
        <v>971.2</v>
      </c>
    </row>
    <row r="5557" spans="1:10" x14ac:dyDescent="0.25">
      <c r="A5557">
        <v>32</v>
      </c>
      <c r="B5557">
        <v>2017</v>
      </c>
      <c r="C5557" t="s">
        <v>40</v>
      </c>
      <c r="D5557" t="s">
        <v>56</v>
      </c>
      <c r="E5557" t="s">
        <v>39</v>
      </c>
      <c r="F5557">
        <v>6</v>
      </c>
      <c r="G5557" t="s">
        <v>38</v>
      </c>
      <c r="H5557" t="s">
        <v>2</v>
      </c>
      <c r="I5557" t="s">
        <v>37</v>
      </c>
      <c r="J5557">
        <v>498</v>
      </c>
    </row>
    <row r="5558" spans="1:10" x14ac:dyDescent="0.25">
      <c r="A5558">
        <v>32</v>
      </c>
      <c r="B5558">
        <v>2018</v>
      </c>
      <c r="C5558" t="s">
        <v>40</v>
      </c>
      <c r="D5558" t="s">
        <v>55</v>
      </c>
      <c r="E5558" t="s">
        <v>39</v>
      </c>
      <c r="F5558">
        <v>1</v>
      </c>
      <c r="G5558" t="s">
        <v>38</v>
      </c>
      <c r="H5558" t="s">
        <v>2</v>
      </c>
      <c r="I5558" t="s">
        <v>37</v>
      </c>
      <c r="J5558">
        <v>458.8</v>
      </c>
    </row>
    <row r="5559" spans="1:10" x14ac:dyDescent="0.25">
      <c r="A5559">
        <v>32</v>
      </c>
      <c r="B5559">
        <v>2018</v>
      </c>
      <c r="C5559" t="s">
        <v>40</v>
      </c>
      <c r="D5559" t="s">
        <v>55</v>
      </c>
      <c r="E5559" t="s">
        <v>39</v>
      </c>
      <c r="F5559">
        <v>2</v>
      </c>
      <c r="G5559" t="s">
        <v>38</v>
      </c>
      <c r="H5559" t="s">
        <v>46</v>
      </c>
      <c r="I5559" t="s">
        <v>37</v>
      </c>
      <c r="J5559">
        <v>982.7</v>
      </c>
    </row>
    <row r="5560" spans="1:10" x14ac:dyDescent="0.25">
      <c r="A5560">
        <v>32</v>
      </c>
      <c r="B5560">
        <v>2018</v>
      </c>
      <c r="C5560" t="s">
        <v>40</v>
      </c>
      <c r="D5560" t="s">
        <v>55</v>
      </c>
      <c r="E5560" t="s">
        <v>39</v>
      </c>
      <c r="F5560">
        <v>3</v>
      </c>
      <c r="G5560" t="s">
        <v>45</v>
      </c>
      <c r="H5560" t="s">
        <v>46</v>
      </c>
      <c r="I5560" t="s">
        <v>51</v>
      </c>
      <c r="J5560">
        <v>935</v>
      </c>
    </row>
    <row r="5561" spans="1:10" x14ac:dyDescent="0.25">
      <c r="A5561">
        <v>32</v>
      </c>
      <c r="B5561">
        <v>2018</v>
      </c>
      <c r="C5561" t="s">
        <v>40</v>
      </c>
      <c r="D5561" t="s">
        <v>55</v>
      </c>
      <c r="E5561" t="s">
        <v>39</v>
      </c>
      <c r="F5561">
        <v>4</v>
      </c>
      <c r="G5561" t="s">
        <v>45</v>
      </c>
      <c r="H5561" t="s">
        <v>46</v>
      </c>
      <c r="I5561" t="s">
        <v>51</v>
      </c>
      <c r="J5561">
        <v>1038.5</v>
      </c>
    </row>
    <row r="5562" spans="1:10" x14ac:dyDescent="0.25">
      <c r="A5562">
        <v>32</v>
      </c>
      <c r="B5562">
        <v>2018</v>
      </c>
      <c r="C5562" t="s">
        <v>40</v>
      </c>
      <c r="D5562" t="s">
        <v>55</v>
      </c>
      <c r="E5562" t="s">
        <v>39</v>
      </c>
      <c r="F5562">
        <v>5</v>
      </c>
      <c r="G5562" t="s">
        <v>38</v>
      </c>
      <c r="H5562" t="s">
        <v>2</v>
      </c>
      <c r="I5562" t="s">
        <v>37</v>
      </c>
      <c r="J5562">
        <v>535.4</v>
      </c>
    </row>
    <row r="5563" spans="1:10" x14ac:dyDescent="0.25">
      <c r="A5563">
        <v>32</v>
      </c>
      <c r="B5563">
        <v>2018</v>
      </c>
      <c r="C5563" t="s">
        <v>40</v>
      </c>
      <c r="D5563" t="s">
        <v>55</v>
      </c>
      <c r="E5563" t="s">
        <v>39</v>
      </c>
      <c r="F5563">
        <v>6</v>
      </c>
      <c r="G5563" t="s">
        <v>38</v>
      </c>
      <c r="H5563" t="s">
        <v>46</v>
      </c>
      <c r="I5563" t="s">
        <v>37</v>
      </c>
      <c r="J5563">
        <v>845.2</v>
      </c>
    </row>
    <row r="5564" spans="1:10" x14ac:dyDescent="0.25">
      <c r="A5564">
        <v>32</v>
      </c>
      <c r="B5564">
        <v>2018</v>
      </c>
      <c r="C5564" t="s">
        <v>40</v>
      </c>
      <c r="D5564" t="s">
        <v>56</v>
      </c>
      <c r="E5564" t="s">
        <v>39</v>
      </c>
      <c r="F5564">
        <v>1</v>
      </c>
      <c r="G5564" t="s">
        <v>38</v>
      </c>
      <c r="H5564" t="s">
        <v>2</v>
      </c>
      <c r="I5564" t="s">
        <v>51</v>
      </c>
      <c r="J5564">
        <v>367.5</v>
      </c>
    </row>
    <row r="5565" spans="1:10" x14ac:dyDescent="0.25">
      <c r="A5565">
        <v>32</v>
      </c>
      <c r="B5565">
        <v>2018</v>
      </c>
      <c r="C5565" t="s">
        <v>40</v>
      </c>
      <c r="D5565" t="s">
        <v>56</v>
      </c>
      <c r="E5565" t="s">
        <v>39</v>
      </c>
      <c r="F5565">
        <v>2</v>
      </c>
      <c r="G5565" t="s">
        <v>45</v>
      </c>
      <c r="H5565" t="s">
        <v>46</v>
      </c>
      <c r="I5565" t="s">
        <v>51</v>
      </c>
      <c r="J5565">
        <v>681.1</v>
      </c>
    </row>
    <row r="5566" spans="1:10" x14ac:dyDescent="0.25">
      <c r="A5566">
        <v>32</v>
      </c>
      <c r="B5566">
        <v>2018</v>
      </c>
      <c r="C5566" t="s">
        <v>40</v>
      </c>
      <c r="D5566" t="s">
        <v>56</v>
      </c>
      <c r="E5566" t="s">
        <v>39</v>
      </c>
      <c r="F5566">
        <v>3</v>
      </c>
      <c r="G5566" t="s">
        <v>38</v>
      </c>
      <c r="H5566" t="s">
        <v>46</v>
      </c>
      <c r="I5566" t="s">
        <v>37</v>
      </c>
      <c r="J5566">
        <v>758.9</v>
      </c>
    </row>
    <row r="5567" spans="1:10" x14ac:dyDescent="0.25">
      <c r="A5567">
        <v>32</v>
      </c>
      <c r="B5567">
        <v>2018</v>
      </c>
      <c r="C5567" t="s">
        <v>40</v>
      </c>
      <c r="D5567" t="s">
        <v>56</v>
      </c>
      <c r="E5567" t="s">
        <v>39</v>
      </c>
      <c r="F5567">
        <v>4</v>
      </c>
      <c r="G5567" t="s">
        <v>45</v>
      </c>
      <c r="H5567" t="s">
        <v>46</v>
      </c>
      <c r="I5567" t="s">
        <v>51</v>
      </c>
      <c r="J5567">
        <v>997.7</v>
      </c>
    </row>
    <row r="5568" spans="1:10" x14ac:dyDescent="0.25">
      <c r="A5568">
        <v>32</v>
      </c>
      <c r="B5568">
        <v>2018</v>
      </c>
      <c r="C5568" t="s">
        <v>40</v>
      </c>
      <c r="D5568" t="s">
        <v>56</v>
      </c>
      <c r="E5568" t="s">
        <v>39</v>
      </c>
      <c r="F5568">
        <v>5</v>
      </c>
      <c r="G5568" t="s">
        <v>38</v>
      </c>
      <c r="H5568" t="s">
        <v>46</v>
      </c>
      <c r="I5568" t="s">
        <v>51</v>
      </c>
      <c r="J5568">
        <v>907.8</v>
      </c>
    </row>
    <row r="5569" spans="1:10" x14ac:dyDescent="0.25">
      <c r="A5569">
        <v>32</v>
      </c>
      <c r="B5569">
        <v>2018</v>
      </c>
      <c r="C5569" t="s">
        <v>40</v>
      </c>
      <c r="D5569" t="s">
        <v>56</v>
      </c>
      <c r="E5569" t="s">
        <v>39</v>
      </c>
      <c r="F5569">
        <v>6</v>
      </c>
      <c r="G5569" t="s">
        <v>38</v>
      </c>
      <c r="H5569" t="s">
        <v>46</v>
      </c>
      <c r="I5569" t="s">
        <v>51</v>
      </c>
      <c r="J5569">
        <v>1073.2</v>
      </c>
    </row>
    <row r="5570" spans="1:10" x14ac:dyDescent="0.25">
      <c r="A5570">
        <v>33</v>
      </c>
      <c r="B5570">
        <v>2017</v>
      </c>
      <c r="C5570" t="s">
        <v>40</v>
      </c>
      <c r="D5570" t="s">
        <v>55</v>
      </c>
      <c r="E5570" t="s">
        <v>39</v>
      </c>
      <c r="F5570">
        <v>1</v>
      </c>
      <c r="G5570" t="s">
        <v>38</v>
      </c>
      <c r="H5570" t="s">
        <v>2</v>
      </c>
      <c r="I5570" t="s">
        <v>37</v>
      </c>
      <c r="J5570">
        <v>658.1</v>
      </c>
    </row>
    <row r="5571" spans="1:10" x14ac:dyDescent="0.25">
      <c r="A5571">
        <v>33</v>
      </c>
      <c r="B5571">
        <v>2017</v>
      </c>
      <c r="C5571" t="s">
        <v>40</v>
      </c>
      <c r="D5571" t="s">
        <v>55</v>
      </c>
      <c r="E5571" t="s">
        <v>39</v>
      </c>
      <c r="F5571">
        <v>2</v>
      </c>
      <c r="G5571" t="s">
        <v>45</v>
      </c>
      <c r="H5571" t="s">
        <v>2</v>
      </c>
      <c r="I5571" t="s">
        <v>51</v>
      </c>
      <c r="J5571">
        <v>730.3</v>
      </c>
    </row>
    <row r="5572" spans="1:10" x14ac:dyDescent="0.25">
      <c r="A5572">
        <v>33</v>
      </c>
      <c r="B5572">
        <v>2017</v>
      </c>
      <c r="C5572" t="s">
        <v>40</v>
      </c>
      <c r="D5572" t="s">
        <v>55</v>
      </c>
      <c r="E5572" t="s">
        <v>39</v>
      </c>
      <c r="F5572">
        <v>3</v>
      </c>
      <c r="G5572" t="s">
        <v>45</v>
      </c>
      <c r="H5572" t="s">
        <v>2</v>
      </c>
      <c r="I5572" t="s">
        <v>51</v>
      </c>
      <c r="J5572">
        <v>670.6</v>
      </c>
    </row>
    <row r="5573" spans="1:10" x14ac:dyDescent="0.25">
      <c r="A5573">
        <v>33</v>
      </c>
      <c r="B5573">
        <v>2017</v>
      </c>
      <c r="C5573" t="s">
        <v>40</v>
      </c>
      <c r="D5573" t="s">
        <v>55</v>
      </c>
      <c r="E5573" t="s">
        <v>39</v>
      </c>
      <c r="F5573">
        <v>4</v>
      </c>
      <c r="G5573" t="s">
        <v>45</v>
      </c>
      <c r="H5573" t="s">
        <v>46</v>
      </c>
      <c r="I5573" t="s">
        <v>51</v>
      </c>
      <c r="J5573">
        <v>1406</v>
      </c>
    </row>
    <row r="5574" spans="1:10" x14ac:dyDescent="0.25">
      <c r="A5574">
        <v>33</v>
      </c>
      <c r="B5574">
        <v>2017</v>
      </c>
      <c r="C5574" t="s">
        <v>40</v>
      </c>
      <c r="D5574" t="s">
        <v>55</v>
      </c>
      <c r="E5574" t="s">
        <v>39</v>
      </c>
      <c r="F5574">
        <v>5</v>
      </c>
      <c r="G5574" t="s">
        <v>38</v>
      </c>
      <c r="H5574" t="s">
        <v>46</v>
      </c>
      <c r="I5574" t="s">
        <v>37</v>
      </c>
      <c r="J5574">
        <v>1193.5999999999999</v>
      </c>
    </row>
    <row r="5575" spans="1:10" x14ac:dyDescent="0.25">
      <c r="A5575">
        <v>33</v>
      </c>
      <c r="B5575">
        <v>2017</v>
      </c>
      <c r="C5575" t="s">
        <v>40</v>
      </c>
      <c r="D5575" t="s">
        <v>55</v>
      </c>
      <c r="E5575" t="s">
        <v>39</v>
      </c>
      <c r="F5575">
        <v>6</v>
      </c>
      <c r="G5575" t="s">
        <v>45</v>
      </c>
      <c r="H5575" t="s">
        <v>46</v>
      </c>
      <c r="I5575" t="s">
        <v>51</v>
      </c>
      <c r="J5575">
        <v>1107.8</v>
      </c>
    </row>
    <row r="5576" spans="1:10" x14ac:dyDescent="0.25">
      <c r="A5576">
        <v>33</v>
      </c>
      <c r="B5576">
        <v>2017</v>
      </c>
      <c r="C5576" t="s">
        <v>40</v>
      </c>
      <c r="D5576" t="s">
        <v>56</v>
      </c>
      <c r="E5576" t="s">
        <v>39</v>
      </c>
      <c r="F5576">
        <v>1</v>
      </c>
      <c r="G5576" t="s">
        <v>38</v>
      </c>
      <c r="H5576" t="s">
        <v>46</v>
      </c>
      <c r="I5576" t="s">
        <v>51</v>
      </c>
      <c r="J5576">
        <v>1057.2</v>
      </c>
    </row>
    <row r="5577" spans="1:10" x14ac:dyDescent="0.25">
      <c r="A5577">
        <v>33</v>
      </c>
      <c r="B5577">
        <v>2017</v>
      </c>
      <c r="C5577" t="s">
        <v>40</v>
      </c>
      <c r="D5577" t="s">
        <v>56</v>
      </c>
      <c r="E5577" t="s">
        <v>39</v>
      </c>
      <c r="F5577">
        <v>2</v>
      </c>
      <c r="G5577" t="s">
        <v>45</v>
      </c>
      <c r="H5577" t="s">
        <v>46</v>
      </c>
      <c r="I5577" t="s">
        <v>51</v>
      </c>
      <c r="J5577">
        <v>763.3</v>
      </c>
    </row>
    <row r="5578" spans="1:10" x14ac:dyDescent="0.25">
      <c r="A5578">
        <v>33</v>
      </c>
      <c r="B5578">
        <v>2017</v>
      </c>
      <c r="C5578" t="s">
        <v>40</v>
      </c>
      <c r="D5578" t="s">
        <v>56</v>
      </c>
      <c r="E5578" t="s">
        <v>39</v>
      </c>
      <c r="F5578">
        <v>3</v>
      </c>
      <c r="G5578" t="s">
        <v>38</v>
      </c>
      <c r="H5578" t="s">
        <v>2</v>
      </c>
      <c r="I5578" t="s">
        <v>37</v>
      </c>
      <c r="J5578">
        <v>678.8</v>
      </c>
    </row>
    <row r="5579" spans="1:10" x14ac:dyDescent="0.25">
      <c r="A5579">
        <v>33</v>
      </c>
      <c r="B5579">
        <v>2017</v>
      </c>
      <c r="C5579" t="s">
        <v>40</v>
      </c>
      <c r="D5579" t="s">
        <v>56</v>
      </c>
      <c r="E5579" t="s">
        <v>39</v>
      </c>
      <c r="F5579">
        <v>4</v>
      </c>
      <c r="G5579" t="s">
        <v>45</v>
      </c>
      <c r="H5579" t="s">
        <v>46</v>
      </c>
      <c r="I5579" t="s">
        <v>51</v>
      </c>
      <c r="J5579">
        <v>961</v>
      </c>
    </row>
    <row r="5580" spans="1:10" x14ac:dyDescent="0.25">
      <c r="A5580">
        <v>33</v>
      </c>
      <c r="B5580">
        <v>2017</v>
      </c>
      <c r="C5580" t="s">
        <v>40</v>
      </c>
      <c r="D5580" t="s">
        <v>56</v>
      </c>
      <c r="E5580" t="s">
        <v>39</v>
      </c>
      <c r="F5580">
        <v>5</v>
      </c>
      <c r="G5580" t="s">
        <v>38</v>
      </c>
      <c r="H5580" t="s">
        <v>46</v>
      </c>
      <c r="I5580" t="s">
        <v>51</v>
      </c>
      <c r="J5580">
        <v>1023.8</v>
      </c>
    </row>
    <row r="5581" spans="1:10" x14ac:dyDescent="0.25">
      <c r="A5581">
        <v>33</v>
      </c>
      <c r="B5581">
        <v>2017</v>
      </c>
      <c r="C5581" t="s">
        <v>40</v>
      </c>
      <c r="D5581" t="s">
        <v>56</v>
      </c>
      <c r="E5581" t="s">
        <v>39</v>
      </c>
      <c r="F5581">
        <v>6</v>
      </c>
      <c r="G5581" t="s">
        <v>38</v>
      </c>
      <c r="H5581" t="s">
        <v>2</v>
      </c>
      <c r="I5581" t="s">
        <v>51</v>
      </c>
      <c r="J5581">
        <v>540</v>
      </c>
    </row>
    <row r="5582" spans="1:10" x14ac:dyDescent="0.25">
      <c r="A5582">
        <v>33</v>
      </c>
      <c r="B5582">
        <v>2018</v>
      </c>
      <c r="C5582" t="s">
        <v>40</v>
      </c>
      <c r="D5582" t="s">
        <v>55</v>
      </c>
      <c r="E5582" t="s">
        <v>39</v>
      </c>
      <c r="F5582">
        <v>1</v>
      </c>
      <c r="G5582" t="s">
        <v>38</v>
      </c>
      <c r="H5582" t="s">
        <v>46</v>
      </c>
      <c r="I5582" t="s">
        <v>37</v>
      </c>
      <c r="J5582">
        <v>1003.1</v>
      </c>
    </row>
    <row r="5583" spans="1:10" x14ac:dyDescent="0.25">
      <c r="A5583">
        <v>33</v>
      </c>
      <c r="B5583">
        <v>2018</v>
      </c>
      <c r="C5583" t="s">
        <v>40</v>
      </c>
      <c r="D5583" t="s">
        <v>55</v>
      </c>
      <c r="E5583" t="s">
        <v>39</v>
      </c>
      <c r="F5583">
        <v>2</v>
      </c>
      <c r="G5583" t="s">
        <v>45</v>
      </c>
      <c r="H5583" t="s">
        <v>2</v>
      </c>
      <c r="I5583" t="s">
        <v>51</v>
      </c>
      <c r="J5583">
        <v>617.4</v>
      </c>
    </row>
    <row r="5584" spans="1:10" x14ac:dyDescent="0.25">
      <c r="A5584">
        <v>33</v>
      </c>
      <c r="B5584">
        <v>2018</v>
      </c>
      <c r="C5584" t="s">
        <v>40</v>
      </c>
      <c r="D5584" t="s">
        <v>55</v>
      </c>
      <c r="E5584" t="s">
        <v>39</v>
      </c>
      <c r="F5584">
        <v>3</v>
      </c>
      <c r="G5584" t="s">
        <v>38</v>
      </c>
      <c r="H5584" t="s">
        <v>46</v>
      </c>
      <c r="I5584" t="s">
        <v>37</v>
      </c>
      <c r="J5584">
        <v>1107.9000000000001</v>
      </c>
    </row>
    <row r="5585" spans="1:10" x14ac:dyDescent="0.25">
      <c r="A5585">
        <v>33</v>
      </c>
      <c r="B5585">
        <v>2018</v>
      </c>
      <c r="C5585" t="s">
        <v>40</v>
      </c>
      <c r="D5585" t="s">
        <v>55</v>
      </c>
      <c r="E5585" t="s">
        <v>39</v>
      </c>
      <c r="F5585">
        <v>4</v>
      </c>
      <c r="G5585" t="s">
        <v>38</v>
      </c>
      <c r="H5585" t="s">
        <v>46</v>
      </c>
      <c r="I5585" t="s">
        <v>51</v>
      </c>
      <c r="J5585">
        <v>922</v>
      </c>
    </row>
    <row r="5586" spans="1:10" x14ac:dyDescent="0.25">
      <c r="A5586">
        <v>33</v>
      </c>
      <c r="B5586">
        <v>2018</v>
      </c>
      <c r="C5586" t="s">
        <v>40</v>
      </c>
      <c r="D5586" t="s">
        <v>55</v>
      </c>
      <c r="E5586" t="s">
        <v>39</v>
      </c>
      <c r="F5586">
        <v>5</v>
      </c>
      <c r="G5586" t="s">
        <v>38</v>
      </c>
      <c r="H5586" t="s">
        <v>2</v>
      </c>
      <c r="I5586" t="s">
        <v>37</v>
      </c>
      <c r="J5586">
        <v>577.4</v>
      </c>
    </row>
    <row r="5587" spans="1:10" x14ac:dyDescent="0.25">
      <c r="A5587">
        <v>33</v>
      </c>
      <c r="B5587">
        <v>2018</v>
      </c>
      <c r="C5587" t="s">
        <v>40</v>
      </c>
      <c r="D5587" t="s">
        <v>55</v>
      </c>
      <c r="E5587" t="s">
        <v>39</v>
      </c>
      <c r="F5587">
        <v>6</v>
      </c>
      <c r="G5587" t="s">
        <v>45</v>
      </c>
      <c r="H5587" t="s">
        <v>2</v>
      </c>
      <c r="I5587" t="s">
        <v>37</v>
      </c>
      <c r="J5587">
        <v>732.6</v>
      </c>
    </row>
    <row r="5588" spans="1:10" x14ac:dyDescent="0.25">
      <c r="A5588">
        <v>33</v>
      </c>
      <c r="B5588">
        <v>2018</v>
      </c>
      <c r="C5588" t="s">
        <v>40</v>
      </c>
      <c r="D5588" t="s">
        <v>56</v>
      </c>
      <c r="E5588" t="s">
        <v>39</v>
      </c>
      <c r="F5588">
        <v>1</v>
      </c>
      <c r="G5588" t="s">
        <v>38</v>
      </c>
      <c r="H5588" t="s">
        <v>46</v>
      </c>
      <c r="I5588" t="s">
        <v>37</v>
      </c>
      <c r="J5588">
        <v>923.9</v>
      </c>
    </row>
    <row r="5589" spans="1:10" x14ac:dyDescent="0.25">
      <c r="A5589">
        <v>33</v>
      </c>
      <c r="B5589">
        <v>2018</v>
      </c>
      <c r="C5589" t="s">
        <v>40</v>
      </c>
      <c r="D5589" t="s">
        <v>56</v>
      </c>
      <c r="E5589" t="s">
        <v>39</v>
      </c>
      <c r="F5589">
        <v>2</v>
      </c>
      <c r="G5589" t="s">
        <v>38</v>
      </c>
      <c r="H5589" t="s">
        <v>46</v>
      </c>
      <c r="I5589" t="s">
        <v>37</v>
      </c>
      <c r="J5589">
        <v>807.6</v>
      </c>
    </row>
    <row r="5590" spans="1:10" x14ac:dyDescent="0.25">
      <c r="A5590">
        <v>33</v>
      </c>
      <c r="B5590">
        <v>2018</v>
      </c>
      <c r="C5590" t="s">
        <v>40</v>
      </c>
      <c r="D5590" t="s">
        <v>56</v>
      </c>
      <c r="E5590" t="s">
        <v>39</v>
      </c>
      <c r="F5590">
        <v>3</v>
      </c>
      <c r="G5590" t="s">
        <v>38</v>
      </c>
      <c r="H5590" t="s">
        <v>2</v>
      </c>
      <c r="I5590" t="s">
        <v>51</v>
      </c>
      <c r="J5590">
        <v>396.1</v>
      </c>
    </row>
    <row r="5591" spans="1:10" x14ac:dyDescent="0.25">
      <c r="A5591">
        <v>33</v>
      </c>
      <c r="B5591">
        <v>2018</v>
      </c>
      <c r="C5591" t="s">
        <v>40</v>
      </c>
      <c r="D5591" t="s">
        <v>56</v>
      </c>
      <c r="E5591" t="s">
        <v>39</v>
      </c>
      <c r="F5591">
        <v>4</v>
      </c>
      <c r="G5591" t="s">
        <v>38</v>
      </c>
      <c r="H5591" t="s">
        <v>46</v>
      </c>
      <c r="I5591" t="s">
        <v>51</v>
      </c>
      <c r="J5591">
        <v>846.8</v>
      </c>
    </row>
    <row r="5592" spans="1:10" x14ac:dyDescent="0.25">
      <c r="A5592">
        <v>33</v>
      </c>
      <c r="B5592">
        <v>2018</v>
      </c>
      <c r="C5592" t="s">
        <v>40</v>
      </c>
      <c r="D5592" t="s">
        <v>56</v>
      </c>
      <c r="E5592" t="s">
        <v>39</v>
      </c>
      <c r="F5592">
        <v>5</v>
      </c>
      <c r="G5592" t="s">
        <v>45</v>
      </c>
      <c r="H5592" t="s">
        <v>46</v>
      </c>
      <c r="I5592" t="s">
        <v>37</v>
      </c>
      <c r="J5592">
        <v>753.4</v>
      </c>
    </row>
    <row r="5593" spans="1:10" x14ac:dyDescent="0.25">
      <c r="A5593">
        <v>33</v>
      </c>
      <c r="B5593">
        <v>2018</v>
      </c>
      <c r="C5593" t="s">
        <v>40</v>
      </c>
      <c r="D5593" t="s">
        <v>56</v>
      </c>
      <c r="E5593" t="s">
        <v>39</v>
      </c>
      <c r="F5593">
        <v>6</v>
      </c>
      <c r="G5593" t="s">
        <v>45</v>
      </c>
      <c r="H5593" t="s">
        <v>46</v>
      </c>
      <c r="I5593" t="s">
        <v>51</v>
      </c>
      <c r="J5593">
        <v>698.1</v>
      </c>
    </row>
    <row r="5594" spans="1:10" x14ac:dyDescent="0.25">
      <c r="A5594">
        <v>34</v>
      </c>
      <c r="B5594">
        <v>2017</v>
      </c>
      <c r="C5594" t="s">
        <v>40</v>
      </c>
      <c r="D5594" t="s">
        <v>55</v>
      </c>
      <c r="E5594" t="s">
        <v>39</v>
      </c>
      <c r="F5594">
        <v>1</v>
      </c>
      <c r="G5594" t="s">
        <v>45</v>
      </c>
      <c r="H5594" t="s">
        <v>2</v>
      </c>
      <c r="I5594" t="s">
        <v>37</v>
      </c>
      <c r="J5594">
        <v>1023.4</v>
      </c>
    </row>
    <row r="5595" spans="1:10" x14ac:dyDescent="0.25">
      <c r="A5595">
        <v>34</v>
      </c>
      <c r="B5595">
        <v>2017</v>
      </c>
      <c r="C5595" t="s">
        <v>40</v>
      </c>
      <c r="D5595" t="s">
        <v>55</v>
      </c>
      <c r="E5595" t="s">
        <v>39</v>
      </c>
      <c r="F5595">
        <v>2</v>
      </c>
      <c r="G5595" t="s">
        <v>45</v>
      </c>
      <c r="H5595" t="s">
        <v>46</v>
      </c>
      <c r="I5595" t="s">
        <v>37</v>
      </c>
      <c r="J5595">
        <v>1188.0999999999999</v>
      </c>
    </row>
    <row r="5596" spans="1:10" x14ac:dyDescent="0.25">
      <c r="A5596">
        <v>34</v>
      </c>
      <c r="B5596">
        <v>2017</v>
      </c>
      <c r="C5596" t="s">
        <v>40</v>
      </c>
      <c r="D5596" t="s">
        <v>55</v>
      </c>
      <c r="E5596" t="s">
        <v>39</v>
      </c>
      <c r="F5596">
        <v>3</v>
      </c>
      <c r="G5596" t="s">
        <v>38</v>
      </c>
      <c r="H5596" t="s">
        <v>2</v>
      </c>
      <c r="I5596" t="s">
        <v>51</v>
      </c>
      <c r="J5596">
        <v>601.79999999999995</v>
      </c>
    </row>
    <row r="5597" spans="1:10" x14ac:dyDescent="0.25">
      <c r="A5597">
        <v>34</v>
      </c>
      <c r="B5597">
        <v>2017</v>
      </c>
      <c r="C5597" t="s">
        <v>40</v>
      </c>
      <c r="D5597" t="s">
        <v>55</v>
      </c>
      <c r="E5597" t="s">
        <v>39</v>
      </c>
      <c r="F5597">
        <v>4</v>
      </c>
      <c r="G5597" t="s">
        <v>38</v>
      </c>
      <c r="H5597" t="s">
        <v>46</v>
      </c>
      <c r="I5597" t="s">
        <v>37</v>
      </c>
      <c r="J5597">
        <v>1141.7</v>
      </c>
    </row>
    <row r="5598" spans="1:10" x14ac:dyDescent="0.25">
      <c r="A5598">
        <v>34</v>
      </c>
      <c r="B5598">
        <v>2017</v>
      </c>
      <c r="C5598" t="s">
        <v>40</v>
      </c>
      <c r="D5598" t="s">
        <v>55</v>
      </c>
      <c r="E5598" t="s">
        <v>39</v>
      </c>
      <c r="F5598">
        <v>5</v>
      </c>
      <c r="G5598" t="s">
        <v>45</v>
      </c>
      <c r="H5598" t="s">
        <v>46</v>
      </c>
      <c r="I5598" t="s">
        <v>51</v>
      </c>
      <c r="J5598">
        <v>1180.5999999999999</v>
      </c>
    </row>
    <row r="5599" spans="1:10" x14ac:dyDescent="0.25">
      <c r="A5599">
        <v>34</v>
      </c>
      <c r="B5599">
        <v>2017</v>
      </c>
      <c r="C5599" t="s">
        <v>40</v>
      </c>
      <c r="D5599" t="s">
        <v>55</v>
      </c>
      <c r="E5599" t="s">
        <v>39</v>
      </c>
      <c r="F5599">
        <v>6</v>
      </c>
      <c r="G5599" t="s">
        <v>45</v>
      </c>
      <c r="H5599" t="s">
        <v>46</v>
      </c>
      <c r="I5599" t="s">
        <v>37</v>
      </c>
      <c r="J5599">
        <v>1027.4000000000001</v>
      </c>
    </row>
    <row r="5600" spans="1:10" x14ac:dyDescent="0.25">
      <c r="A5600">
        <v>34</v>
      </c>
      <c r="B5600">
        <v>2017</v>
      </c>
      <c r="C5600" t="s">
        <v>40</v>
      </c>
      <c r="D5600" t="s">
        <v>56</v>
      </c>
      <c r="E5600" t="s">
        <v>39</v>
      </c>
      <c r="F5600">
        <v>1</v>
      </c>
      <c r="G5600" t="s">
        <v>38</v>
      </c>
      <c r="H5600" t="s">
        <v>46</v>
      </c>
      <c r="I5600" t="s">
        <v>51</v>
      </c>
      <c r="J5600">
        <v>887.6</v>
      </c>
    </row>
    <row r="5601" spans="1:10" x14ac:dyDescent="0.25">
      <c r="A5601">
        <v>34</v>
      </c>
      <c r="B5601">
        <v>2017</v>
      </c>
      <c r="C5601" t="s">
        <v>40</v>
      </c>
      <c r="D5601" t="s">
        <v>56</v>
      </c>
      <c r="E5601" t="s">
        <v>39</v>
      </c>
      <c r="F5601">
        <v>2</v>
      </c>
      <c r="G5601" t="s">
        <v>38</v>
      </c>
      <c r="H5601" t="s">
        <v>2</v>
      </c>
      <c r="I5601" t="s">
        <v>51</v>
      </c>
      <c r="J5601">
        <v>561.29999999999995</v>
      </c>
    </row>
    <row r="5602" spans="1:10" x14ac:dyDescent="0.25">
      <c r="A5602">
        <v>34</v>
      </c>
      <c r="B5602">
        <v>2017</v>
      </c>
      <c r="C5602" t="s">
        <v>40</v>
      </c>
      <c r="D5602" t="s">
        <v>56</v>
      </c>
      <c r="E5602" t="s">
        <v>39</v>
      </c>
      <c r="F5602">
        <v>3</v>
      </c>
      <c r="G5602" t="s">
        <v>38</v>
      </c>
      <c r="H5602" t="s">
        <v>46</v>
      </c>
      <c r="I5602" t="s">
        <v>51</v>
      </c>
      <c r="J5602">
        <v>1011.4</v>
      </c>
    </row>
    <row r="5603" spans="1:10" x14ac:dyDescent="0.25">
      <c r="A5603">
        <v>34</v>
      </c>
      <c r="B5603">
        <v>2017</v>
      </c>
      <c r="C5603" t="s">
        <v>40</v>
      </c>
      <c r="D5603" t="s">
        <v>56</v>
      </c>
      <c r="E5603" t="s">
        <v>39</v>
      </c>
      <c r="F5603">
        <v>4</v>
      </c>
      <c r="G5603" t="s">
        <v>45</v>
      </c>
      <c r="H5603" t="s">
        <v>2</v>
      </c>
      <c r="I5603" t="s">
        <v>51</v>
      </c>
      <c r="J5603">
        <v>603.70000000000005</v>
      </c>
    </row>
    <row r="5604" spans="1:10" x14ac:dyDescent="0.25">
      <c r="A5604">
        <v>34</v>
      </c>
      <c r="B5604">
        <v>2017</v>
      </c>
      <c r="C5604" t="s">
        <v>40</v>
      </c>
      <c r="D5604" t="s">
        <v>56</v>
      </c>
      <c r="E5604" t="s">
        <v>39</v>
      </c>
      <c r="F5604">
        <v>5</v>
      </c>
      <c r="G5604" t="s">
        <v>45</v>
      </c>
      <c r="H5604" t="s">
        <v>2</v>
      </c>
      <c r="I5604" t="s">
        <v>51</v>
      </c>
      <c r="J5604">
        <v>394</v>
      </c>
    </row>
    <row r="5605" spans="1:10" x14ac:dyDescent="0.25">
      <c r="A5605">
        <v>34</v>
      </c>
      <c r="B5605">
        <v>2017</v>
      </c>
      <c r="C5605" t="s">
        <v>40</v>
      </c>
      <c r="D5605" t="s">
        <v>56</v>
      </c>
      <c r="E5605" t="s">
        <v>39</v>
      </c>
      <c r="F5605">
        <v>6</v>
      </c>
      <c r="G5605" t="s">
        <v>45</v>
      </c>
      <c r="H5605" t="s">
        <v>2</v>
      </c>
      <c r="I5605" t="s">
        <v>37</v>
      </c>
      <c r="J5605">
        <v>439.4</v>
      </c>
    </row>
    <row r="5606" spans="1:10" x14ac:dyDescent="0.25">
      <c r="A5606">
        <v>34</v>
      </c>
      <c r="B5606">
        <v>2018</v>
      </c>
      <c r="C5606" t="s">
        <v>40</v>
      </c>
      <c r="D5606" t="s">
        <v>55</v>
      </c>
      <c r="E5606" t="s">
        <v>39</v>
      </c>
      <c r="F5606">
        <v>1</v>
      </c>
      <c r="G5606" t="s">
        <v>45</v>
      </c>
      <c r="H5606" t="s">
        <v>46</v>
      </c>
      <c r="I5606" t="s">
        <v>37</v>
      </c>
      <c r="J5606">
        <v>963.8</v>
      </c>
    </row>
    <row r="5607" spans="1:10" x14ac:dyDescent="0.25">
      <c r="A5607">
        <v>34</v>
      </c>
      <c r="B5607">
        <v>2018</v>
      </c>
      <c r="C5607" t="s">
        <v>40</v>
      </c>
      <c r="D5607" t="s">
        <v>55</v>
      </c>
      <c r="E5607" t="s">
        <v>39</v>
      </c>
      <c r="F5607">
        <v>2</v>
      </c>
      <c r="G5607" t="s">
        <v>45</v>
      </c>
      <c r="H5607" t="s">
        <v>46</v>
      </c>
      <c r="I5607" t="s">
        <v>37</v>
      </c>
      <c r="J5607">
        <v>911</v>
      </c>
    </row>
    <row r="5608" spans="1:10" x14ac:dyDescent="0.25">
      <c r="A5608">
        <v>34</v>
      </c>
      <c r="B5608">
        <v>2018</v>
      </c>
      <c r="C5608" t="s">
        <v>40</v>
      </c>
      <c r="D5608" t="s">
        <v>55</v>
      </c>
      <c r="E5608" t="s">
        <v>39</v>
      </c>
      <c r="F5608">
        <v>3</v>
      </c>
      <c r="G5608" t="s">
        <v>45</v>
      </c>
      <c r="H5608" t="s">
        <v>46</v>
      </c>
      <c r="I5608" t="s">
        <v>37</v>
      </c>
      <c r="J5608">
        <v>953.3</v>
      </c>
    </row>
    <row r="5609" spans="1:10" x14ac:dyDescent="0.25">
      <c r="A5609">
        <v>34</v>
      </c>
      <c r="B5609">
        <v>2018</v>
      </c>
      <c r="C5609" t="s">
        <v>40</v>
      </c>
      <c r="D5609" t="s">
        <v>55</v>
      </c>
      <c r="E5609" t="s">
        <v>39</v>
      </c>
      <c r="F5609">
        <v>4</v>
      </c>
      <c r="G5609" t="s">
        <v>45</v>
      </c>
      <c r="H5609" t="s">
        <v>2</v>
      </c>
      <c r="I5609" t="s">
        <v>37</v>
      </c>
      <c r="J5609">
        <v>557.4</v>
      </c>
    </row>
    <row r="5610" spans="1:10" x14ac:dyDescent="0.25">
      <c r="A5610">
        <v>34</v>
      </c>
      <c r="B5610">
        <v>2018</v>
      </c>
      <c r="C5610" t="s">
        <v>40</v>
      </c>
      <c r="D5610" t="s">
        <v>55</v>
      </c>
      <c r="E5610" t="s">
        <v>39</v>
      </c>
      <c r="F5610">
        <v>5</v>
      </c>
      <c r="G5610" t="s">
        <v>38</v>
      </c>
      <c r="H5610" t="s">
        <v>46</v>
      </c>
      <c r="I5610" t="s">
        <v>37</v>
      </c>
      <c r="J5610">
        <v>880.7</v>
      </c>
    </row>
    <row r="5611" spans="1:10" x14ac:dyDescent="0.25">
      <c r="A5611">
        <v>34</v>
      </c>
      <c r="B5611">
        <v>2018</v>
      </c>
      <c r="C5611" t="s">
        <v>40</v>
      </c>
      <c r="D5611" t="s">
        <v>55</v>
      </c>
      <c r="E5611" t="s">
        <v>39</v>
      </c>
      <c r="F5611">
        <v>6</v>
      </c>
      <c r="G5611" t="s">
        <v>45</v>
      </c>
      <c r="H5611" t="s">
        <v>2</v>
      </c>
      <c r="I5611" t="s">
        <v>37</v>
      </c>
      <c r="J5611">
        <v>631.79999999999995</v>
      </c>
    </row>
    <row r="5612" spans="1:10" x14ac:dyDescent="0.25">
      <c r="A5612">
        <v>34</v>
      </c>
      <c r="B5612">
        <v>2018</v>
      </c>
      <c r="C5612" t="s">
        <v>40</v>
      </c>
      <c r="D5612" t="s">
        <v>56</v>
      </c>
      <c r="E5612" t="s">
        <v>39</v>
      </c>
      <c r="F5612">
        <v>1</v>
      </c>
      <c r="G5612" t="s">
        <v>45</v>
      </c>
      <c r="H5612" t="s">
        <v>46</v>
      </c>
      <c r="I5612" t="s">
        <v>37</v>
      </c>
      <c r="J5612">
        <v>935</v>
      </c>
    </row>
    <row r="5613" spans="1:10" x14ac:dyDescent="0.25">
      <c r="A5613">
        <v>34</v>
      </c>
      <c r="B5613">
        <v>2018</v>
      </c>
      <c r="C5613" t="s">
        <v>40</v>
      </c>
      <c r="D5613" t="s">
        <v>56</v>
      </c>
      <c r="E5613" t="s">
        <v>39</v>
      </c>
      <c r="F5613">
        <v>2</v>
      </c>
      <c r="G5613" t="s">
        <v>45</v>
      </c>
      <c r="H5613" t="s">
        <v>46</v>
      </c>
      <c r="I5613" t="s">
        <v>37</v>
      </c>
      <c r="J5613">
        <v>770.6</v>
      </c>
    </row>
    <row r="5614" spans="1:10" x14ac:dyDescent="0.25">
      <c r="A5614">
        <v>34</v>
      </c>
      <c r="B5614">
        <v>2018</v>
      </c>
      <c r="C5614" t="s">
        <v>40</v>
      </c>
      <c r="D5614" t="s">
        <v>56</v>
      </c>
      <c r="E5614" t="s">
        <v>39</v>
      </c>
      <c r="F5614">
        <v>3</v>
      </c>
      <c r="G5614" t="s">
        <v>45</v>
      </c>
      <c r="H5614" t="s">
        <v>46</v>
      </c>
      <c r="I5614" t="s">
        <v>37</v>
      </c>
      <c r="J5614">
        <v>754</v>
      </c>
    </row>
    <row r="5615" spans="1:10" x14ac:dyDescent="0.25">
      <c r="A5615">
        <v>34</v>
      </c>
      <c r="B5615">
        <v>2018</v>
      </c>
      <c r="C5615" t="s">
        <v>40</v>
      </c>
      <c r="D5615" t="s">
        <v>56</v>
      </c>
      <c r="E5615" t="s">
        <v>39</v>
      </c>
      <c r="F5615">
        <v>4</v>
      </c>
      <c r="G5615" t="s">
        <v>38</v>
      </c>
      <c r="H5615" t="s">
        <v>2</v>
      </c>
      <c r="I5615" t="s">
        <v>37</v>
      </c>
      <c r="J5615">
        <v>437.2</v>
      </c>
    </row>
    <row r="5616" spans="1:10" x14ac:dyDescent="0.25">
      <c r="A5616">
        <v>34</v>
      </c>
      <c r="B5616">
        <v>2018</v>
      </c>
      <c r="C5616" t="s">
        <v>40</v>
      </c>
      <c r="D5616" t="s">
        <v>56</v>
      </c>
      <c r="E5616" t="s">
        <v>39</v>
      </c>
      <c r="F5616">
        <v>5</v>
      </c>
      <c r="G5616" t="s">
        <v>38</v>
      </c>
      <c r="H5616" t="s">
        <v>46</v>
      </c>
      <c r="I5616" t="s">
        <v>37</v>
      </c>
      <c r="J5616">
        <v>941.7</v>
      </c>
    </row>
    <row r="5617" spans="1:10" x14ac:dyDescent="0.25">
      <c r="A5617">
        <v>34</v>
      </c>
      <c r="B5617">
        <v>2018</v>
      </c>
      <c r="C5617" t="s">
        <v>40</v>
      </c>
      <c r="D5617" t="s">
        <v>56</v>
      </c>
      <c r="E5617" t="s">
        <v>39</v>
      </c>
      <c r="F5617">
        <v>6</v>
      </c>
      <c r="G5617" t="s">
        <v>38</v>
      </c>
      <c r="H5617" t="s">
        <v>46</v>
      </c>
      <c r="I5617" t="s">
        <v>37</v>
      </c>
      <c r="J5617">
        <v>836.5</v>
      </c>
    </row>
    <row r="5618" spans="1:10" x14ac:dyDescent="0.25">
      <c r="A5618">
        <v>35</v>
      </c>
      <c r="B5618">
        <v>2017</v>
      </c>
      <c r="C5618" t="s">
        <v>40</v>
      </c>
      <c r="D5618" t="s">
        <v>55</v>
      </c>
      <c r="E5618" t="s">
        <v>39</v>
      </c>
      <c r="F5618">
        <v>1</v>
      </c>
      <c r="G5618" t="s">
        <v>45</v>
      </c>
      <c r="H5618" t="s">
        <v>46</v>
      </c>
      <c r="I5618" t="s">
        <v>51</v>
      </c>
      <c r="J5618">
        <v>1261.8</v>
      </c>
    </row>
    <row r="5619" spans="1:10" x14ac:dyDescent="0.25">
      <c r="A5619">
        <v>35</v>
      </c>
      <c r="B5619">
        <v>2017</v>
      </c>
      <c r="C5619" t="s">
        <v>40</v>
      </c>
      <c r="D5619" t="s">
        <v>55</v>
      </c>
      <c r="E5619" t="s">
        <v>39</v>
      </c>
      <c r="F5619">
        <v>2</v>
      </c>
      <c r="G5619" t="s">
        <v>45</v>
      </c>
      <c r="H5619" t="s">
        <v>2</v>
      </c>
      <c r="I5619" t="s">
        <v>51</v>
      </c>
      <c r="J5619">
        <v>751.6</v>
      </c>
    </row>
    <row r="5620" spans="1:10" x14ac:dyDescent="0.25">
      <c r="A5620">
        <v>35</v>
      </c>
      <c r="B5620">
        <v>2017</v>
      </c>
      <c r="C5620" t="s">
        <v>40</v>
      </c>
      <c r="D5620" t="s">
        <v>55</v>
      </c>
      <c r="E5620" t="s">
        <v>39</v>
      </c>
      <c r="F5620">
        <v>3</v>
      </c>
      <c r="G5620" t="s">
        <v>45</v>
      </c>
      <c r="H5620" t="s">
        <v>2</v>
      </c>
      <c r="I5620" t="s">
        <v>51</v>
      </c>
      <c r="J5620">
        <v>861.3</v>
      </c>
    </row>
    <row r="5621" spans="1:10" x14ac:dyDescent="0.25">
      <c r="A5621">
        <v>35</v>
      </c>
      <c r="B5621">
        <v>2017</v>
      </c>
      <c r="C5621" t="s">
        <v>40</v>
      </c>
      <c r="D5621" t="s">
        <v>55</v>
      </c>
      <c r="E5621" t="s">
        <v>39</v>
      </c>
      <c r="F5621">
        <v>4</v>
      </c>
      <c r="G5621" t="s">
        <v>38</v>
      </c>
      <c r="H5621" t="s">
        <v>46</v>
      </c>
      <c r="I5621" t="s">
        <v>51</v>
      </c>
      <c r="J5621">
        <v>1284.7</v>
      </c>
    </row>
    <row r="5622" spans="1:10" x14ac:dyDescent="0.25">
      <c r="A5622">
        <v>35</v>
      </c>
      <c r="B5622">
        <v>2017</v>
      </c>
      <c r="C5622" t="s">
        <v>40</v>
      </c>
      <c r="D5622" t="s">
        <v>55</v>
      </c>
      <c r="E5622" t="s">
        <v>39</v>
      </c>
      <c r="F5622">
        <v>5</v>
      </c>
      <c r="G5622" t="s">
        <v>45</v>
      </c>
      <c r="H5622" t="s">
        <v>2</v>
      </c>
      <c r="I5622" t="s">
        <v>51</v>
      </c>
      <c r="J5622">
        <v>760.7</v>
      </c>
    </row>
    <row r="5623" spans="1:10" x14ac:dyDescent="0.25">
      <c r="A5623">
        <v>35</v>
      </c>
      <c r="B5623">
        <v>2017</v>
      </c>
      <c r="C5623" t="s">
        <v>40</v>
      </c>
      <c r="D5623" t="s">
        <v>55</v>
      </c>
      <c r="E5623" t="s">
        <v>39</v>
      </c>
      <c r="F5623">
        <v>6</v>
      </c>
      <c r="G5623" t="s">
        <v>38</v>
      </c>
      <c r="H5623" t="s">
        <v>46</v>
      </c>
      <c r="I5623" t="s">
        <v>37</v>
      </c>
      <c r="J5623">
        <v>1363</v>
      </c>
    </row>
    <row r="5624" spans="1:10" x14ac:dyDescent="0.25">
      <c r="A5624">
        <v>35</v>
      </c>
      <c r="B5624">
        <v>2017</v>
      </c>
      <c r="C5624" t="s">
        <v>40</v>
      </c>
      <c r="D5624" t="s">
        <v>56</v>
      </c>
      <c r="E5624" t="s">
        <v>39</v>
      </c>
      <c r="F5624">
        <v>1</v>
      </c>
      <c r="G5624" t="s">
        <v>38</v>
      </c>
      <c r="H5624" t="s">
        <v>46</v>
      </c>
      <c r="I5624" t="s">
        <v>51</v>
      </c>
      <c r="J5624">
        <v>1182</v>
      </c>
    </row>
    <row r="5625" spans="1:10" x14ac:dyDescent="0.25">
      <c r="A5625">
        <v>35</v>
      </c>
      <c r="B5625">
        <v>2017</v>
      </c>
      <c r="C5625" t="s">
        <v>40</v>
      </c>
      <c r="D5625" t="s">
        <v>56</v>
      </c>
      <c r="E5625" t="s">
        <v>39</v>
      </c>
      <c r="F5625">
        <v>2</v>
      </c>
      <c r="G5625" t="s">
        <v>38</v>
      </c>
      <c r="H5625" t="s">
        <v>2</v>
      </c>
      <c r="I5625" t="s">
        <v>51</v>
      </c>
      <c r="J5625">
        <v>685.1</v>
      </c>
    </row>
    <row r="5626" spans="1:10" x14ac:dyDescent="0.25">
      <c r="A5626">
        <v>35</v>
      </c>
      <c r="B5626">
        <v>2017</v>
      </c>
      <c r="C5626" t="s">
        <v>40</v>
      </c>
      <c r="D5626" t="s">
        <v>56</v>
      </c>
      <c r="E5626" t="s">
        <v>39</v>
      </c>
      <c r="F5626">
        <v>3</v>
      </c>
      <c r="G5626" t="s">
        <v>38</v>
      </c>
      <c r="H5626" t="s">
        <v>46</v>
      </c>
      <c r="I5626" t="s">
        <v>51</v>
      </c>
      <c r="J5626">
        <v>980.4</v>
      </c>
    </row>
    <row r="5627" spans="1:10" x14ac:dyDescent="0.25">
      <c r="A5627">
        <v>35</v>
      </c>
      <c r="B5627">
        <v>2017</v>
      </c>
      <c r="C5627" t="s">
        <v>40</v>
      </c>
      <c r="D5627" t="s">
        <v>56</v>
      </c>
      <c r="E5627" t="s">
        <v>39</v>
      </c>
      <c r="F5627">
        <v>4</v>
      </c>
      <c r="G5627" t="s">
        <v>45</v>
      </c>
      <c r="H5627" t="s">
        <v>46</v>
      </c>
      <c r="I5627" t="s">
        <v>37</v>
      </c>
      <c r="J5627">
        <v>879.6</v>
      </c>
    </row>
    <row r="5628" spans="1:10" x14ac:dyDescent="0.25">
      <c r="A5628">
        <v>35</v>
      </c>
      <c r="B5628">
        <v>2017</v>
      </c>
      <c r="C5628" t="s">
        <v>40</v>
      </c>
      <c r="D5628" t="s">
        <v>56</v>
      </c>
      <c r="E5628" t="s">
        <v>39</v>
      </c>
      <c r="F5628">
        <v>5</v>
      </c>
      <c r="G5628" t="s">
        <v>45</v>
      </c>
      <c r="H5628" t="s">
        <v>46</v>
      </c>
      <c r="I5628" t="s">
        <v>51</v>
      </c>
      <c r="J5628">
        <v>1001.8</v>
      </c>
    </row>
    <row r="5629" spans="1:10" x14ac:dyDescent="0.25">
      <c r="A5629">
        <v>35</v>
      </c>
      <c r="B5629">
        <v>2017</v>
      </c>
      <c r="C5629" t="s">
        <v>40</v>
      </c>
      <c r="D5629" t="s">
        <v>56</v>
      </c>
      <c r="E5629" t="s">
        <v>39</v>
      </c>
      <c r="F5629">
        <v>6</v>
      </c>
      <c r="G5629" t="s">
        <v>38</v>
      </c>
      <c r="H5629" t="s">
        <v>2</v>
      </c>
      <c r="I5629" t="s">
        <v>37</v>
      </c>
      <c r="J5629">
        <v>698.3</v>
      </c>
    </row>
    <row r="5630" spans="1:10" x14ac:dyDescent="0.25">
      <c r="A5630">
        <v>35</v>
      </c>
      <c r="B5630">
        <v>2018</v>
      </c>
      <c r="C5630" t="s">
        <v>40</v>
      </c>
      <c r="D5630" t="s">
        <v>55</v>
      </c>
      <c r="E5630" t="s">
        <v>39</v>
      </c>
      <c r="F5630">
        <v>1</v>
      </c>
      <c r="G5630" t="s">
        <v>38</v>
      </c>
      <c r="H5630" t="s">
        <v>46</v>
      </c>
      <c r="I5630" t="s">
        <v>37</v>
      </c>
      <c r="J5630">
        <v>990.5</v>
      </c>
    </row>
    <row r="5631" spans="1:10" x14ac:dyDescent="0.25">
      <c r="A5631">
        <v>35</v>
      </c>
      <c r="B5631">
        <v>2018</v>
      </c>
      <c r="C5631" t="s">
        <v>40</v>
      </c>
      <c r="D5631" t="s">
        <v>55</v>
      </c>
      <c r="E5631" t="s">
        <v>39</v>
      </c>
      <c r="F5631">
        <v>2</v>
      </c>
      <c r="G5631" t="s">
        <v>38</v>
      </c>
      <c r="H5631" t="s">
        <v>46</v>
      </c>
      <c r="I5631" t="s">
        <v>37</v>
      </c>
      <c r="J5631">
        <v>1032.5999999999999</v>
      </c>
    </row>
    <row r="5632" spans="1:10" x14ac:dyDescent="0.25">
      <c r="A5632">
        <v>35</v>
      </c>
      <c r="B5632">
        <v>2018</v>
      </c>
      <c r="C5632" t="s">
        <v>40</v>
      </c>
      <c r="D5632" t="s">
        <v>55</v>
      </c>
      <c r="E5632" t="s">
        <v>39</v>
      </c>
      <c r="F5632">
        <v>3</v>
      </c>
      <c r="G5632" t="s">
        <v>38</v>
      </c>
      <c r="H5632" t="s">
        <v>2</v>
      </c>
      <c r="I5632" t="s">
        <v>51</v>
      </c>
      <c r="J5632">
        <v>595.9</v>
      </c>
    </row>
    <row r="5633" spans="1:10" x14ac:dyDescent="0.25">
      <c r="A5633">
        <v>35</v>
      </c>
      <c r="B5633">
        <v>2018</v>
      </c>
      <c r="C5633" t="s">
        <v>40</v>
      </c>
      <c r="D5633" t="s">
        <v>55</v>
      </c>
      <c r="E5633" t="s">
        <v>39</v>
      </c>
      <c r="F5633">
        <v>4</v>
      </c>
      <c r="G5633" t="s">
        <v>38</v>
      </c>
      <c r="H5633" t="s">
        <v>46</v>
      </c>
      <c r="I5633" t="s">
        <v>51</v>
      </c>
      <c r="J5633">
        <v>960.5</v>
      </c>
    </row>
    <row r="5634" spans="1:10" x14ac:dyDescent="0.25">
      <c r="A5634">
        <v>35</v>
      </c>
      <c r="B5634">
        <v>2018</v>
      </c>
      <c r="C5634" t="s">
        <v>40</v>
      </c>
      <c r="D5634" t="s">
        <v>55</v>
      </c>
      <c r="E5634" t="s">
        <v>39</v>
      </c>
      <c r="F5634">
        <v>5</v>
      </c>
      <c r="G5634" t="s">
        <v>45</v>
      </c>
      <c r="H5634" t="s">
        <v>2</v>
      </c>
      <c r="I5634" t="s">
        <v>37</v>
      </c>
      <c r="J5634">
        <v>522.70000000000005</v>
      </c>
    </row>
    <row r="5635" spans="1:10" x14ac:dyDescent="0.25">
      <c r="A5635">
        <v>35</v>
      </c>
      <c r="B5635">
        <v>2018</v>
      </c>
      <c r="C5635" t="s">
        <v>40</v>
      </c>
      <c r="D5635" t="s">
        <v>55</v>
      </c>
      <c r="E5635" t="s">
        <v>39</v>
      </c>
      <c r="F5635">
        <v>6</v>
      </c>
      <c r="G5635" t="s">
        <v>38</v>
      </c>
      <c r="H5635" t="s">
        <v>46</v>
      </c>
      <c r="I5635" t="s">
        <v>51</v>
      </c>
      <c r="J5635">
        <v>1014.1</v>
      </c>
    </row>
    <row r="5636" spans="1:10" x14ac:dyDescent="0.25">
      <c r="A5636">
        <v>35</v>
      </c>
      <c r="B5636">
        <v>2018</v>
      </c>
      <c r="C5636" t="s">
        <v>40</v>
      </c>
      <c r="D5636" t="s">
        <v>56</v>
      </c>
      <c r="E5636" t="s">
        <v>39</v>
      </c>
      <c r="F5636">
        <v>1</v>
      </c>
      <c r="G5636" t="s">
        <v>38</v>
      </c>
      <c r="H5636" t="s">
        <v>46</v>
      </c>
      <c r="I5636" t="s">
        <v>51</v>
      </c>
      <c r="J5636">
        <v>739.8</v>
      </c>
    </row>
    <row r="5637" spans="1:10" x14ac:dyDescent="0.25">
      <c r="A5637">
        <v>35</v>
      </c>
      <c r="B5637">
        <v>2018</v>
      </c>
      <c r="C5637" t="s">
        <v>40</v>
      </c>
      <c r="D5637" t="s">
        <v>56</v>
      </c>
      <c r="E5637" t="s">
        <v>39</v>
      </c>
      <c r="F5637">
        <v>2</v>
      </c>
      <c r="G5637" t="s">
        <v>38</v>
      </c>
      <c r="H5637" t="s">
        <v>46</v>
      </c>
      <c r="I5637" t="s">
        <v>37</v>
      </c>
      <c r="J5637">
        <v>599.4</v>
      </c>
    </row>
    <row r="5638" spans="1:10" x14ac:dyDescent="0.25">
      <c r="A5638">
        <v>35</v>
      </c>
      <c r="B5638">
        <v>2018</v>
      </c>
      <c r="C5638" t="s">
        <v>40</v>
      </c>
      <c r="D5638" t="s">
        <v>56</v>
      </c>
      <c r="E5638" t="s">
        <v>39</v>
      </c>
      <c r="F5638">
        <v>3</v>
      </c>
      <c r="G5638" t="s">
        <v>38</v>
      </c>
      <c r="H5638" t="s">
        <v>46</v>
      </c>
      <c r="I5638" t="s">
        <v>37</v>
      </c>
      <c r="J5638">
        <v>852.3</v>
      </c>
    </row>
    <row r="5639" spans="1:10" x14ac:dyDescent="0.25">
      <c r="A5639">
        <v>35</v>
      </c>
      <c r="B5639">
        <v>2018</v>
      </c>
      <c r="C5639" t="s">
        <v>40</v>
      </c>
      <c r="D5639" t="s">
        <v>56</v>
      </c>
      <c r="E5639" t="s">
        <v>39</v>
      </c>
      <c r="F5639">
        <v>4</v>
      </c>
      <c r="G5639" t="s">
        <v>45</v>
      </c>
      <c r="H5639" t="s">
        <v>46</v>
      </c>
      <c r="I5639" t="s">
        <v>51</v>
      </c>
      <c r="J5639">
        <v>721.1</v>
      </c>
    </row>
    <row r="5640" spans="1:10" x14ac:dyDescent="0.25">
      <c r="A5640">
        <v>35</v>
      </c>
      <c r="B5640">
        <v>2018</v>
      </c>
      <c r="C5640" t="s">
        <v>40</v>
      </c>
      <c r="D5640" t="s">
        <v>56</v>
      </c>
      <c r="E5640" t="s">
        <v>39</v>
      </c>
      <c r="F5640">
        <v>5</v>
      </c>
      <c r="G5640" t="s">
        <v>38</v>
      </c>
      <c r="H5640" t="s">
        <v>46</v>
      </c>
      <c r="I5640" t="s">
        <v>51</v>
      </c>
      <c r="J5640">
        <v>801.6</v>
      </c>
    </row>
    <row r="5641" spans="1:10" x14ac:dyDescent="0.25">
      <c r="A5641">
        <v>35</v>
      </c>
      <c r="B5641">
        <v>2018</v>
      </c>
      <c r="C5641" t="s">
        <v>40</v>
      </c>
      <c r="D5641" t="s">
        <v>56</v>
      </c>
      <c r="E5641" t="s">
        <v>39</v>
      </c>
      <c r="F5641">
        <v>6</v>
      </c>
      <c r="G5641" t="s">
        <v>45</v>
      </c>
      <c r="H5641" t="s">
        <v>2</v>
      </c>
      <c r="I5641" t="s">
        <v>51</v>
      </c>
      <c r="J5641">
        <v>486.3</v>
      </c>
    </row>
    <row r="5642" spans="1:10" x14ac:dyDescent="0.25">
      <c r="A5642">
        <v>36</v>
      </c>
      <c r="B5642">
        <v>2017</v>
      </c>
      <c r="C5642" t="s">
        <v>40</v>
      </c>
      <c r="D5642" t="s">
        <v>55</v>
      </c>
      <c r="E5642" t="s">
        <v>39</v>
      </c>
      <c r="F5642">
        <v>1</v>
      </c>
      <c r="G5642" t="s">
        <v>38</v>
      </c>
      <c r="H5642" t="s">
        <v>2</v>
      </c>
      <c r="I5642" t="s">
        <v>37</v>
      </c>
      <c r="J5642">
        <v>698.6</v>
      </c>
    </row>
    <row r="5643" spans="1:10" x14ac:dyDescent="0.25">
      <c r="A5643">
        <v>36</v>
      </c>
      <c r="B5643">
        <v>2017</v>
      </c>
      <c r="C5643" t="s">
        <v>40</v>
      </c>
      <c r="D5643" t="s">
        <v>55</v>
      </c>
      <c r="E5643" t="s">
        <v>39</v>
      </c>
      <c r="F5643">
        <v>2</v>
      </c>
      <c r="G5643" t="s">
        <v>38</v>
      </c>
      <c r="H5643" t="s">
        <v>2</v>
      </c>
      <c r="I5643" t="s">
        <v>37</v>
      </c>
      <c r="J5643">
        <v>705</v>
      </c>
    </row>
    <row r="5644" spans="1:10" x14ac:dyDescent="0.25">
      <c r="A5644">
        <v>36</v>
      </c>
      <c r="B5644">
        <v>2017</v>
      </c>
      <c r="C5644" t="s">
        <v>40</v>
      </c>
      <c r="D5644" t="s">
        <v>55</v>
      </c>
      <c r="E5644" t="s">
        <v>39</v>
      </c>
      <c r="F5644">
        <v>3</v>
      </c>
      <c r="G5644" t="s">
        <v>38</v>
      </c>
      <c r="H5644" t="s">
        <v>46</v>
      </c>
      <c r="I5644" t="s">
        <v>37</v>
      </c>
      <c r="J5644">
        <v>1045.2</v>
      </c>
    </row>
    <row r="5645" spans="1:10" x14ac:dyDescent="0.25">
      <c r="A5645">
        <v>36</v>
      </c>
      <c r="B5645">
        <v>2017</v>
      </c>
      <c r="C5645" t="s">
        <v>40</v>
      </c>
      <c r="D5645" t="s">
        <v>55</v>
      </c>
      <c r="E5645" t="s">
        <v>39</v>
      </c>
      <c r="F5645">
        <v>4</v>
      </c>
      <c r="G5645" t="s">
        <v>38</v>
      </c>
      <c r="H5645" t="s">
        <v>2</v>
      </c>
      <c r="I5645" t="s">
        <v>37</v>
      </c>
      <c r="J5645">
        <v>921.9</v>
      </c>
    </row>
    <row r="5646" spans="1:10" x14ac:dyDescent="0.25">
      <c r="A5646">
        <v>36</v>
      </c>
      <c r="B5646">
        <v>2017</v>
      </c>
      <c r="C5646" t="s">
        <v>40</v>
      </c>
      <c r="D5646" t="s">
        <v>55</v>
      </c>
      <c r="E5646" t="s">
        <v>39</v>
      </c>
      <c r="F5646">
        <v>5</v>
      </c>
      <c r="G5646" t="s">
        <v>38</v>
      </c>
      <c r="H5646" t="s">
        <v>46</v>
      </c>
      <c r="I5646" t="s">
        <v>51</v>
      </c>
      <c r="J5646">
        <v>1066.3</v>
      </c>
    </row>
    <row r="5647" spans="1:10" x14ac:dyDescent="0.25">
      <c r="A5647">
        <v>36</v>
      </c>
      <c r="B5647">
        <v>2017</v>
      </c>
      <c r="C5647" t="s">
        <v>40</v>
      </c>
      <c r="D5647" t="s">
        <v>55</v>
      </c>
      <c r="E5647" t="s">
        <v>39</v>
      </c>
      <c r="F5647">
        <v>6</v>
      </c>
      <c r="G5647" t="s">
        <v>38</v>
      </c>
      <c r="H5647" t="s">
        <v>46</v>
      </c>
      <c r="I5647" t="s">
        <v>51</v>
      </c>
      <c r="J5647">
        <v>1129.5999999999999</v>
      </c>
    </row>
    <row r="5648" spans="1:10" x14ac:dyDescent="0.25">
      <c r="A5648">
        <v>36</v>
      </c>
      <c r="B5648">
        <v>2017</v>
      </c>
      <c r="C5648" t="s">
        <v>40</v>
      </c>
      <c r="D5648" t="s">
        <v>56</v>
      </c>
      <c r="E5648" t="s">
        <v>39</v>
      </c>
      <c r="F5648">
        <v>1</v>
      </c>
      <c r="G5648" t="s">
        <v>38</v>
      </c>
      <c r="H5648" t="s">
        <v>46</v>
      </c>
      <c r="I5648" t="s">
        <v>51</v>
      </c>
      <c r="J5648">
        <v>849.1</v>
      </c>
    </row>
    <row r="5649" spans="1:10" x14ac:dyDescent="0.25">
      <c r="A5649">
        <v>36</v>
      </c>
      <c r="B5649">
        <v>2017</v>
      </c>
      <c r="C5649" t="s">
        <v>40</v>
      </c>
      <c r="D5649" t="s">
        <v>56</v>
      </c>
      <c r="E5649" t="s">
        <v>39</v>
      </c>
      <c r="F5649">
        <v>2</v>
      </c>
      <c r="G5649" t="s">
        <v>38</v>
      </c>
      <c r="H5649" t="s">
        <v>46</v>
      </c>
      <c r="I5649" t="s">
        <v>37</v>
      </c>
      <c r="J5649">
        <v>1055.9000000000001</v>
      </c>
    </row>
    <row r="5650" spans="1:10" x14ac:dyDescent="0.25">
      <c r="A5650">
        <v>36</v>
      </c>
      <c r="B5650">
        <v>2017</v>
      </c>
      <c r="C5650" t="s">
        <v>40</v>
      </c>
      <c r="D5650" t="s">
        <v>56</v>
      </c>
      <c r="E5650" t="s">
        <v>39</v>
      </c>
      <c r="F5650">
        <v>3</v>
      </c>
      <c r="G5650" t="s">
        <v>38</v>
      </c>
      <c r="H5650" t="s">
        <v>2</v>
      </c>
      <c r="I5650" t="s">
        <v>37</v>
      </c>
      <c r="J5650">
        <v>535.6</v>
      </c>
    </row>
    <row r="5651" spans="1:10" x14ac:dyDescent="0.25">
      <c r="A5651">
        <v>36</v>
      </c>
      <c r="B5651">
        <v>2017</v>
      </c>
      <c r="C5651" t="s">
        <v>40</v>
      </c>
      <c r="D5651" t="s">
        <v>56</v>
      </c>
      <c r="E5651" t="s">
        <v>39</v>
      </c>
      <c r="F5651">
        <v>4</v>
      </c>
      <c r="G5651" t="s">
        <v>45</v>
      </c>
      <c r="H5651" t="s">
        <v>46</v>
      </c>
      <c r="I5651" t="s">
        <v>37</v>
      </c>
      <c r="J5651">
        <v>997.6</v>
      </c>
    </row>
    <row r="5652" spans="1:10" x14ac:dyDescent="0.25">
      <c r="A5652">
        <v>36</v>
      </c>
      <c r="B5652">
        <v>2017</v>
      </c>
      <c r="C5652" t="s">
        <v>40</v>
      </c>
      <c r="D5652" t="s">
        <v>56</v>
      </c>
      <c r="E5652" t="s">
        <v>39</v>
      </c>
      <c r="F5652">
        <v>5</v>
      </c>
      <c r="G5652" t="s">
        <v>45</v>
      </c>
      <c r="H5652" t="s">
        <v>2</v>
      </c>
      <c r="I5652" t="s">
        <v>37</v>
      </c>
      <c r="J5652">
        <v>728.2</v>
      </c>
    </row>
    <row r="5653" spans="1:10" x14ac:dyDescent="0.25">
      <c r="A5653">
        <v>36</v>
      </c>
      <c r="B5653">
        <v>2017</v>
      </c>
      <c r="C5653" t="s">
        <v>40</v>
      </c>
      <c r="D5653" t="s">
        <v>56</v>
      </c>
      <c r="E5653" t="s">
        <v>39</v>
      </c>
      <c r="F5653">
        <v>6</v>
      </c>
      <c r="G5653" t="s">
        <v>38</v>
      </c>
      <c r="H5653" t="s">
        <v>2</v>
      </c>
      <c r="I5653" t="s">
        <v>51</v>
      </c>
      <c r="J5653">
        <v>783.9</v>
      </c>
    </row>
    <row r="5654" spans="1:10" x14ac:dyDescent="0.25">
      <c r="A5654">
        <v>36</v>
      </c>
      <c r="B5654">
        <v>2018</v>
      </c>
      <c r="C5654" t="s">
        <v>40</v>
      </c>
      <c r="D5654" t="s">
        <v>55</v>
      </c>
      <c r="E5654" t="s">
        <v>39</v>
      </c>
      <c r="F5654">
        <v>1</v>
      </c>
      <c r="G5654" t="s">
        <v>45</v>
      </c>
      <c r="H5654" t="s">
        <v>2</v>
      </c>
      <c r="I5654" t="s">
        <v>51</v>
      </c>
      <c r="J5654">
        <v>643</v>
      </c>
    </row>
    <row r="5655" spans="1:10" x14ac:dyDescent="0.25">
      <c r="A5655">
        <v>36</v>
      </c>
      <c r="B5655">
        <v>2018</v>
      </c>
      <c r="C5655" t="s">
        <v>40</v>
      </c>
      <c r="D5655" t="s">
        <v>55</v>
      </c>
      <c r="E5655" t="s">
        <v>39</v>
      </c>
      <c r="F5655">
        <v>2</v>
      </c>
      <c r="G5655" t="s">
        <v>45</v>
      </c>
      <c r="H5655" t="s">
        <v>2</v>
      </c>
      <c r="I5655" t="s">
        <v>51</v>
      </c>
      <c r="J5655">
        <v>528.20000000000005</v>
      </c>
    </row>
    <row r="5656" spans="1:10" x14ac:dyDescent="0.25">
      <c r="A5656">
        <v>36</v>
      </c>
      <c r="B5656">
        <v>2018</v>
      </c>
      <c r="C5656" t="s">
        <v>40</v>
      </c>
      <c r="D5656" t="s">
        <v>55</v>
      </c>
      <c r="E5656" t="s">
        <v>39</v>
      </c>
      <c r="F5656">
        <v>3</v>
      </c>
      <c r="G5656" t="s">
        <v>38</v>
      </c>
      <c r="H5656" t="s">
        <v>46</v>
      </c>
      <c r="I5656" t="s">
        <v>37</v>
      </c>
      <c r="J5656">
        <v>913.2</v>
      </c>
    </row>
    <row r="5657" spans="1:10" x14ac:dyDescent="0.25">
      <c r="A5657">
        <v>36</v>
      </c>
      <c r="B5657">
        <v>2018</v>
      </c>
      <c r="C5657" t="s">
        <v>40</v>
      </c>
      <c r="D5657" t="s">
        <v>55</v>
      </c>
      <c r="E5657" t="s">
        <v>39</v>
      </c>
      <c r="F5657">
        <v>4</v>
      </c>
      <c r="G5657" t="s">
        <v>45</v>
      </c>
      <c r="H5657" t="s">
        <v>46</v>
      </c>
      <c r="I5657" t="s">
        <v>37</v>
      </c>
      <c r="J5657">
        <v>1024.2</v>
      </c>
    </row>
    <row r="5658" spans="1:10" x14ac:dyDescent="0.25">
      <c r="A5658">
        <v>36</v>
      </c>
      <c r="B5658">
        <v>2018</v>
      </c>
      <c r="C5658" t="s">
        <v>40</v>
      </c>
      <c r="D5658" t="s">
        <v>55</v>
      </c>
      <c r="E5658" t="s">
        <v>39</v>
      </c>
      <c r="F5658">
        <v>5</v>
      </c>
      <c r="G5658" t="s">
        <v>38</v>
      </c>
      <c r="H5658" t="s">
        <v>2</v>
      </c>
      <c r="I5658" t="s">
        <v>37</v>
      </c>
      <c r="J5658">
        <v>616.29999999999995</v>
      </c>
    </row>
    <row r="5659" spans="1:10" x14ac:dyDescent="0.25">
      <c r="A5659">
        <v>36</v>
      </c>
      <c r="B5659">
        <v>2018</v>
      </c>
      <c r="C5659" t="s">
        <v>40</v>
      </c>
      <c r="D5659" t="s">
        <v>55</v>
      </c>
      <c r="E5659" t="s">
        <v>39</v>
      </c>
      <c r="F5659">
        <v>6</v>
      </c>
      <c r="G5659" t="s">
        <v>38</v>
      </c>
      <c r="H5659" t="s">
        <v>2</v>
      </c>
      <c r="I5659" t="s">
        <v>37</v>
      </c>
      <c r="J5659">
        <v>430.7</v>
      </c>
    </row>
    <row r="5660" spans="1:10" x14ac:dyDescent="0.25">
      <c r="A5660">
        <v>36</v>
      </c>
      <c r="B5660">
        <v>2018</v>
      </c>
      <c r="C5660" t="s">
        <v>40</v>
      </c>
      <c r="D5660" t="s">
        <v>56</v>
      </c>
      <c r="E5660" t="s">
        <v>39</v>
      </c>
      <c r="F5660">
        <v>1</v>
      </c>
      <c r="G5660" t="s">
        <v>38</v>
      </c>
      <c r="H5660" t="s">
        <v>2</v>
      </c>
      <c r="I5660" t="s">
        <v>51</v>
      </c>
      <c r="J5660">
        <v>492.5</v>
      </c>
    </row>
    <row r="5661" spans="1:10" x14ac:dyDescent="0.25">
      <c r="A5661">
        <v>36</v>
      </c>
      <c r="B5661">
        <v>2018</v>
      </c>
      <c r="C5661" t="s">
        <v>40</v>
      </c>
      <c r="D5661" t="s">
        <v>56</v>
      </c>
      <c r="E5661" t="s">
        <v>39</v>
      </c>
      <c r="F5661">
        <v>2</v>
      </c>
      <c r="G5661" t="s">
        <v>45</v>
      </c>
      <c r="H5661" t="s">
        <v>46</v>
      </c>
      <c r="I5661" t="s">
        <v>51</v>
      </c>
      <c r="J5661">
        <v>880.2</v>
      </c>
    </row>
    <row r="5662" spans="1:10" x14ac:dyDescent="0.25">
      <c r="A5662">
        <v>36</v>
      </c>
      <c r="B5662">
        <v>2018</v>
      </c>
      <c r="C5662" t="s">
        <v>40</v>
      </c>
      <c r="D5662" t="s">
        <v>56</v>
      </c>
      <c r="E5662" t="s">
        <v>39</v>
      </c>
      <c r="F5662">
        <v>3</v>
      </c>
      <c r="G5662" t="s">
        <v>45</v>
      </c>
      <c r="H5662" t="s">
        <v>2</v>
      </c>
      <c r="I5662" t="s">
        <v>51</v>
      </c>
      <c r="J5662">
        <v>389.6</v>
      </c>
    </row>
    <row r="5663" spans="1:10" x14ac:dyDescent="0.25">
      <c r="A5663">
        <v>36</v>
      </c>
      <c r="B5663">
        <v>2018</v>
      </c>
      <c r="C5663" t="s">
        <v>40</v>
      </c>
      <c r="D5663" t="s">
        <v>56</v>
      </c>
      <c r="E5663" t="s">
        <v>39</v>
      </c>
      <c r="F5663">
        <v>4</v>
      </c>
      <c r="G5663" t="s">
        <v>38</v>
      </c>
      <c r="H5663" t="s">
        <v>46</v>
      </c>
      <c r="I5663" t="s">
        <v>51</v>
      </c>
      <c r="J5663">
        <v>862.3</v>
      </c>
    </row>
    <row r="5664" spans="1:10" x14ac:dyDescent="0.25">
      <c r="A5664">
        <v>36</v>
      </c>
      <c r="B5664">
        <v>2018</v>
      </c>
      <c r="C5664" t="s">
        <v>40</v>
      </c>
      <c r="D5664" t="s">
        <v>56</v>
      </c>
      <c r="E5664" t="s">
        <v>39</v>
      </c>
      <c r="F5664">
        <v>5</v>
      </c>
      <c r="G5664" t="s">
        <v>38</v>
      </c>
      <c r="H5664" t="s">
        <v>2</v>
      </c>
      <c r="I5664" t="s">
        <v>51</v>
      </c>
      <c r="J5664">
        <v>539.5</v>
      </c>
    </row>
    <row r="5665" spans="1:10" x14ac:dyDescent="0.25">
      <c r="A5665">
        <v>36</v>
      </c>
      <c r="B5665">
        <v>2018</v>
      </c>
      <c r="C5665" t="s">
        <v>40</v>
      </c>
      <c r="D5665" t="s">
        <v>56</v>
      </c>
      <c r="E5665" t="s">
        <v>39</v>
      </c>
      <c r="F5665">
        <v>6</v>
      </c>
      <c r="G5665" t="s">
        <v>45</v>
      </c>
      <c r="H5665" t="s">
        <v>46</v>
      </c>
      <c r="I5665" t="s">
        <v>51</v>
      </c>
      <c r="J5665">
        <v>1026.5999999999999</v>
      </c>
    </row>
    <row r="5666" spans="1:10" x14ac:dyDescent="0.25">
      <c r="A5666">
        <v>37</v>
      </c>
      <c r="B5666">
        <v>2017</v>
      </c>
      <c r="C5666" t="s">
        <v>40</v>
      </c>
      <c r="D5666" t="s">
        <v>55</v>
      </c>
      <c r="E5666" t="s">
        <v>39</v>
      </c>
      <c r="F5666">
        <v>1</v>
      </c>
      <c r="G5666" t="s">
        <v>45</v>
      </c>
      <c r="H5666" t="s">
        <v>46</v>
      </c>
      <c r="I5666" t="s">
        <v>37</v>
      </c>
      <c r="J5666">
        <v>1072.7</v>
      </c>
    </row>
    <row r="5667" spans="1:10" x14ac:dyDescent="0.25">
      <c r="A5667">
        <v>37</v>
      </c>
      <c r="B5667">
        <v>2017</v>
      </c>
      <c r="C5667" t="s">
        <v>40</v>
      </c>
      <c r="D5667" t="s">
        <v>55</v>
      </c>
      <c r="E5667" t="s">
        <v>39</v>
      </c>
      <c r="F5667">
        <v>2</v>
      </c>
      <c r="G5667" t="s">
        <v>38</v>
      </c>
      <c r="H5667" t="s">
        <v>46</v>
      </c>
      <c r="I5667" t="s">
        <v>51</v>
      </c>
      <c r="J5667">
        <v>1166</v>
      </c>
    </row>
    <row r="5668" spans="1:10" x14ac:dyDescent="0.25">
      <c r="A5668">
        <v>37</v>
      </c>
      <c r="B5668">
        <v>2017</v>
      </c>
      <c r="C5668" t="s">
        <v>40</v>
      </c>
      <c r="D5668" t="s">
        <v>55</v>
      </c>
      <c r="E5668" t="s">
        <v>39</v>
      </c>
      <c r="F5668">
        <v>3</v>
      </c>
      <c r="G5668" t="s">
        <v>45</v>
      </c>
      <c r="H5668" t="s">
        <v>2</v>
      </c>
      <c r="I5668" t="s">
        <v>37</v>
      </c>
      <c r="J5668">
        <v>907.8</v>
      </c>
    </row>
    <row r="5669" spans="1:10" x14ac:dyDescent="0.25">
      <c r="A5669">
        <v>37</v>
      </c>
      <c r="B5669">
        <v>2017</v>
      </c>
      <c r="C5669" t="s">
        <v>40</v>
      </c>
      <c r="D5669" t="s">
        <v>55</v>
      </c>
      <c r="E5669" t="s">
        <v>39</v>
      </c>
      <c r="F5669">
        <v>4</v>
      </c>
      <c r="G5669" t="s">
        <v>38</v>
      </c>
      <c r="H5669" t="s">
        <v>2</v>
      </c>
      <c r="I5669" t="s">
        <v>37</v>
      </c>
      <c r="J5669">
        <v>920.2</v>
      </c>
    </row>
    <row r="5670" spans="1:10" x14ac:dyDescent="0.25">
      <c r="A5670">
        <v>37</v>
      </c>
      <c r="B5670">
        <v>2017</v>
      </c>
      <c r="C5670" t="s">
        <v>40</v>
      </c>
      <c r="D5670" t="s">
        <v>55</v>
      </c>
      <c r="E5670" t="s">
        <v>39</v>
      </c>
      <c r="F5670">
        <v>5</v>
      </c>
      <c r="G5670" t="s">
        <v>45</v>
      </c>
      <c r="H5670" t="s">
        <v>46</v>
      </c>
      <c r="I5670" t="s">
        <v>51</v>
      </c>
      <c r="J5670">
        <v>1199.4000000000001</v>
      </c>
    </row>
    <row r="5671" spans="1:10" x14ac:dyDescent="0.25">
      <c r="A5671">
        <v>37</v>
      </c>
      <c r="B5671">
        <v>2017</v>
      </c>
      <c r="C5671" t="s">
        <v>40</v>
      </c>
      <c r="D5671" t="s">
        <v>55</v>
      </c>
      <c r="E5671" t="s">
        <v>39</v>
      </c>
      <c r="F5671">
        <v>6</v>
      </c>
      <c r="G5671" t="s">
        <v>38</v>
      </c>
      <c r="H5671" t="s">
        <v>2</v>
      </c>
      <c r="I5671" t="s">
        <v>37</v>
      </c>
      <c r="J5671">
        <v>736.5</v>
      </c>
    </row>
    <row r="5672" spans="1:10" x14ac:dyDescent="0.25">
      <c r="A5672">
        <v>37</v>
      </c>
      <c r="B5672">
        <v>2017</v>
      </c>
      <c r="C5672" t="s">
        <v>40</v>
      </c>
      <c r="D5672" t="s">
        <v>56</v>
      </c>
      <c r="E5672" t="s">
        <v>39</v>
      </c>
      <c r="F5672">
        <v>1</v>
      </c>
      <c r="G5672" t="s">
        <v>38</v>
      </c>
      <c r="H5672" t="s">
        <v>46</v>
      </c>
      <c r="I5672" t="s">
        <v>37</v>
      </c>
      <c r="J5672">
        <v>940</v>
      </c>
    </row>
    <row r="5673" spans="1:10" x14ac:dyDescent="0.25">
      <c r="A5673">
        <v>37</v>
      </c>
      <c r="B5673">
        <v>2017</v>
      </c>
      <c r="C5673" t="s">
        <v>40</v>
      </c>
      <c r="D5673" t="s">
        <v>56</v>
      </c>
      <c r="E5673" t="s">
        <v>39</v>
      </c>
      <c r="F5673">
        <v>2</v>
      </c>
      <c r="G5673" t="s">
        <v>38</v>
      </c>
      <c r="H5673" t="s">
        <v>2</v>
      </c>
      <c r="I5673" t="s">
        <v>37</v>
      </c>
      <c r="J5673">
        <v>580.1</v>
      </c>
    </row>
    <row r="5674" spans="1:10" x14ac:dyDescent="0.25">
      <c r="A5674">
        <v>37</v>
      </c>
      <c r="B5674">
        <v>2017</v>
      </c>
      <c r="C5674" t="s">
        <v>40</v>
      </c>
      <c r="D5674" t="s">
        <v>56</v>
      </c>
      <c r="E5674" t="s">
        <v>39</v>
      </c>
      <c r="F5674">
        <v>3</v>
      </c>
      <c r="G5674" t="s">
        <v>45</v>
      </c>
      <c r="H5674" t="s">
        <v>2</v>
      </c>
      <c r="I5674" t="s">
        <v>37</v>
      </c>
      <c r="J5674">
        <v>728.8</v>
      </c>
    </row>
    <row r="5675" spans="1:10" x14ac:dyDescent="0.25">
      <c r="A5675">
        <v>37</v>
      </c>
      <c r="B5675">
        <v>2017</v>
      </c>
      <c r="C5675" t="s">
        <v>40</v>
      </c>
      <c r="D5675" t="s">
        <v>56</v>
      </c>
      <c r="E5675" t="s">
        <v>39</v>
      </c>
      <c r="F5675">
        <v>4</v>
      </c>
      <c r="G5675" t="s">
        <v>38</v>
      </c>
      <c r="H5675" t="s">
        <v>46</v>
      </c>
      <c r="I5675" t="s">
        <v>37</v>
      </c>
      <c r="J5675">
        <v>1221.9000000000001</v>
      </c>
    </row>
    <row r="5676" spans="1:10" x14ac:dyDescent="0.25">
      <c r="A5676">
        <v>37</v>
      </c>
      <c r="B5676">
        <v>2017</v>
      </c>
      <c r="C5676" t="s">
        <v>40</v>
      </c>
      <c r="D5676" t="s">
        <v>56</v>
      </c>
      <c r="E5676" t="s">
        <v>39</v>
      </c>
      <c r="F5676">
        <v>5</v>
      </c>
      <c r="G5676" t="s">
        <v>45</v>
      </c>
      <c r="H5676" t="s">
        <v>2</v>
      </c>
      <c r="I5676" t="s">
        <v>51</v>
      </c>
      <c r="J5676">
        <v>427.4</v>
      </c>
    </row>
    <row r="5677" spans="1:10" x14ac:dyDescent="0.25">
      <c r="A5677">
        <v>37</v>
      </c>
      <c r="B5677">
        <v>2017</v>
      </c>
      <c r="C5677" t="s">
        <v>40</v>
      </c>
      <c r="D5677" t="s">
        <v>56</v>
      </c>
      <c r="E5677" t="s">
        <v>39</v>
      </c>
      <c r="F5677">
        <v>6</v>
      </c>
      <c r="G5677" t="s">
        <v>45</v>
      </c>
      <c r="H5677" t="s">
        <v>2</v>
      </c>
      <c r="I5677" t="s">
        <v>51</v>
      </c>
      <c r="J5677">
        <v>679.8</v>
      </c>
    </row>
    <row r="5678" spans="1:10" x14ac:dyDescent="0.25">
      <c r="A5678">
        <v>37</v>
      </c>
      <c r="B5678">
        <v>2018</v>
      </c>
      <c r="C5678" t="s">
        <v>40</v>
      </c>
      <c r="D5678" t="s">
        <v>55</v>
      </c>
      <c r="E5678" t="s">
        <v>39</v>
      </c>
      <c r="F5678">
        <v>1</v>
      </c>
      <c r="G5678" t="s">
        <v>38</v>
      </c>
      <c r="H5678" t="s">
        <v>46</v>
      </c>
      <c r="I5678" t="s">
        <v>37</v>
      </c>
      <c r="J5678">
        <v>1089.8</v>
      </c>
    </row>
    <row r="5679" spans="1:10" x14ac:dyDescent="0.25">
      <c r="A5679">
        <v>37</v>
      </c>
      <c r="B5679">
        <v>2018</v>
      </c>
      <c r="C5679" t="s">
        <v>40</v>
      </c>
      <c r="D5679" t="s">
        <v>55</v>
      </c>
      <c r="E5679" t="s">
        <v>39</v>
      </c>
      <c r="F5679">
        <v>2</v>
      </c>
      <c r="G5679" t="s">
        <v>45</v>
      </c>
      <c r="H5679" t="s">
        <v>2</v>
      </c>
      <c r="I5679" t="s">
        <v>37</v>
      </c>
      <c r="J5679">
        <v>563</v>
      </c>
    </row>
    <row r="5680" spans="1:10" x14ac:dyDescent="0.25">
      <c r="A5680">
        <v>37</v>
      </c>
      <c r="B5680">
        <v>2018</v>
      </c>
      <c r="C5680" t="s">
        <v>40</v>
      </c>
      <c r="D5680" t="s">
        <v>55</v>
      </c>
      <c r="E5680" t="s">
        <v>39</v>
      </c>
      <c r="F5680">
        <v>3</v>
      </c>
      <c r="G5680" t="s">
        <v>45</v>
      </c>
      <c r="H5680" t="s">
        <v>46</v>
      </c>
      <c r="I5680" t="s">
        <v>37</v>
      </c>
      <c r="J5680">
        <v>945.2</v>
      </c>
    </row>
    <row r="5681" spans="1:10" x14ac:dyDescent="0.25">
      <c r="A5681">
        <v>37</v>
      </c>
      <c r="B5681">
        <v>2018</v>
      </c>
      <c r="C5681" t="s">
        <v>40</v>
      </c>
      <c r="D5681" t="s">
        <v>55</v>
      </c>
      <c r="E5681" t="s">
        <v>39</v>
      </c>
      <c r="F5681">
        <v>4</v>
      </c>
      <c r="G5681" t="s">
        <v>45</v>
      </c>
      <c r="H5681" t="s">
        <v>46</v>
      </c>
      <c r="I5681" t="s">
        <v>37</v>
      </c>
      <c r="J5681">
        <v>981.3</v>
      </c>
    </row>
    <row r="5682" spans="1:10" x14ac:dyDescent="0.25">
      <c r="A5682">
        <v>37</v>
      </c>
      <c r="B5682">
        <v>2018</v>
      </c>
      <c r="C5682" t="s">
        <v>40</v>
      </c>
      <c r="D5682" t="s">
        <v>55</v>
      </c>
      <c r="E5682" t="s">
        <v>39</v>
      </c>
      <c r="F5682">
        <v>5</v>
      </c>
      <c r="G5682" t="s">
        <v>38</v>
      </c>
      <c r="H5682" t="s">
        <v>46</v>
      </c>
      <c r="I5682" t="s">
        <v>51</v>
      </c>
      <c r="J5682">
        <v>1256.5999999999999</v>
      </c>
    </row>
    <row r="5683" spans="1:10" x14ac:dyDescent="0.25">
      <c r="A5683">
        <v>37</v>
      </c>
      <c r="B5683">
        <v>2018</v>
      </c>
      <c r="C5683" t="s">
        <v>40</v>
      </c>
      <c r="D5683" t="s">
        <v>55</v>
      </c>
      <c r="E5683" t="s">
        <v>39</v>
      </c>
      <c r="F5683">
        <v>6</v>
      </c>
      <c r="G5683" t="s">
        <v>38</v>
      </c>
      <c r="H5683" t="s">
        <v>2</v>
      </c>
      <c r="I5683" t="s">
        <v>51</v>
      </c>
      <c r="J5683">
        <v>583.9</v>
      </c>
    </row>
    <row r="5684" spans="1:10" x14ac:dyDescent="0.25">
      <c r="A5684">
        <v>37</v>
      </c>
      <c r="B5684">
        <v>2018</v>
      </c>
      <c r="C5684" t="s">
        <v>40</v>
      </c>
      <c r="D5684" t="s">
        <v>56</v>
      </c>
      <c r="E5684" t="s">
        <v>39</v>
      </c>
      <c r="F5684">
        <v>1</v>
      </c>
      <c r="G5684" t="s">
        <v>45</v>
      </c>
      <c r="H5684" t="s">
        <v>2</v>
      </c>
      <c r="I5684" t="s">
        <v>37</v>
      </c>
      <c r="J5684">
        <v>375.2</v>
      </c>
    </row>
    <row r="5685" spans="1:10" x14ac:dyDescent="0.25">
      <c r="A5685">
        <v>37</v>
      </c>
      <c r="B5685">
        <v>2018</v>
      </c>
      <c r="C5685" t="s">
        <v>40</v>
      </c>
      <c r="D5685" t="s">
        <v>56</v>
      </c>
      <c r="E5685" t="s">
        <v>39</v>
      </c>
      <c r="F5685">
        <v>2</v>
      </c>
      <c r="G5685" t="s">
        <v>45</v>
      </c>
      <c r="H5685" t="s">
        <v>2</v>
      </c>
      <c r="I5685" t="s">
        <v>51</v>
      </c>
      <c r="J5685">
        <v>207.6</v>
      </c>
    </row>
    <row r="5686" spans="1:10" x14ac:dyDescent="0.25">
      <c r="A5686">
        <v>37</v>
      </c>
      <c r="B5686">
        <v>2018</v>
      </c>
      <c r="C5686" t="s">
        <v>40</v>
      </c>
      <c r="D5686" t="s">
        <v>56</v>
      </c>
      <c r="E5686" t="s">
        <v>39</v>
      </c>
      <c r="F5686">
        <v>3</v>
      </c>
      <c r="G5686" t="s">
        <v>38</v>
      </c>
      <c r="H5686" t="s">
        <v>46</v>
      </c>
      <c r="I5686" t="s">
        <v>51</v>
      </c>
      <c r="J5686">
        <v>785.7</v>
      </c>
    </row>
    <row r="5687" spans="1:10" x14ac:dyDescent="0.25">
      <c r="A5687">
        <v>37</v>
      </c>
      <c r="B5687">
        <v>2018</v>
      </c>
      <c r="C5687" t="s">
        <v>40</v>
      </c>
      <c r="D5687" t="s">
        <v>56</v>
      </c>
      <c r="E5687" t="s">
        <v>39</v>
      </c>
      <c r="F5687">
        <v>4</v>
      </c>
      <c r="G5687" t="s">
        <v>38</v>
      </c>
      <c r="H5687" t="s">
        <v>46</v>
      </c>
      <c r="I5687" t="s">
        <v>37</v>
      </c>
      <c r="J5687">
        <v>811</v>
      </c>
    </row>
    <row r="5688" spans="1:10" x14ac:dyDescent="0.25">
      <c r="A5688">
        <v>37</v>
      </c>
      <c r="B5688">
        <v>2018</v>
      </c>
      <c r="C5688" t="s">
        <v>40</v>
      </c>
      <c r="D5688" t="s">
        <v>56</v>
      </c>
      <c r="E5688" t="s">
        <v>39</v>
      </c>
      <c r="F5688">
        <v>5</v>
      </c>
      <c r="G5688" t="s">
        <v>38</v>
      </c>
      <c r="H5688" t="s">
        <v>46</v>
      </c>
      <c r="I5688" t="s">
        <v>51</v>
      </c>
      <c r="J5688">
        <v>506.5</v>
      </c>
    </row>
    <row r="5689" spans="1:10" x14ac:dyDescent="0.25">
      <c r="A5689">
        <v>37</v>
      </c>
      <c r="B5689">
        <v>2018</v>
      </c>
      <c r="C5689" t="s">
        <v>40</v>
      </c>
      <c r="D5689" t="s">
        <v>56</v>
      </c>
      <c r="E5689" t="s">
        <v>39</v>
      </c>
      <c r="F5689">
        <v>6</v>
      </c>
      <c r="G5689" t="s">
        <v>45</v>
      </c>
      <c r="H5689" t="s">
        <v>2</v>
      </c>
      <c r="I5689" t="s">
        <v>51</v>
      </c>
      <c r="J5689">
        <v>408.3</v>
      </c>
    </row>
    <row r="5690" spans="1:10" x14ac:dyDescent="0.25">
      <c r="A5690">
        <v>38</v>
      </c>
      <c r="B5690">
        <v>2017</v>
      </c>
      <c r="C5690" t="s">
        <v>40</v>
      </c>
      <c r="D5690" t="s">
        <v>55</v>
      </c>
      <c r="E5690" t="s">
        <v>39</v>
      </c>
      <c r="F5690">
        <v>1</v>
      </c>
      <c r="G5690" t="s">
        <v>45</v>
      </c>
      <c r="H5690" t="s">
        <v>46</v>
      </c>
      <c r="I5690" t="s">
        <v>37</v>
      </c>
      <c r="J5690">
        <v>1178.3</v>
      </c>
    </row>
    <row r="5691" spans="1:10" x14ac:dyDescent="0.25">
      <c r="A5691">
        <v>38</v>
      </c>
      <c r="B5691">
        <v>2017</v>
      </c>
      <c r="C5691" t="s">
        <v>40</v>
      </c>
      <c r="D5691" t="s">
        <v>55</v>
      </c>
      <c r="E5691" t="s">
        <v>39</v>
      </c>
      <c r="F5691">
        <v>2</v>
      </c>
      <c r="G5691" t="s">
        <v>45</v>
      </c>
      <c r="H5691" t="s">
        <v>2</v>
      </c>
      <c r="I5691" t="s">
        <v>37</v>
      </c>
      <c r="J5691">
        <v>731.2</v>
      </c>
    </row>
    <row r="5692" spans="1:10" x14ac:dyDescent="0.25">
      <c r="A5692">
        <v>38</v>
      </c>
      <c r="B5692">
        <v>2017</v>
      </c>
      <c r="C5692" t="s">
        <v>40</v>
      </c>
      <c r="D5692" t="s">
        <v>55</v>
      </c>
      <c r="E5692" t="s">
        <v>39</v>
      </c>
      <c r="F5692">
        <v>3</v>
      </c>
      <c r="G5692" t="s">
        <v>38</v>
      </c>
      <c r="H5692" t="s">
        <v>2</v>
      </c>
      <c r="I5692" t="s">
        <v>37</v>
      </c>
      <c r="J5692">
        <v>987.9</v>
      </c>
    </row>
    <row r="5693" spans="1:10" x14ac:dyDescent="0.25">
      <c r="A5693">
        <v>38</v>
      </c>
      <c r="B5693">
        <v>2017</v>
      </c>
      <c r="C5693" t="s">
        <v>40</v>
      </c>
      <c r="D5693" t="s">
        <v>55</v>
      </c>
      <c r="E5693" t="s">
        <v>39</v>
      </c>
      <c r="F5693">
        <v>4</v>
      </c>
      <c r="G5693" t="s">
        <v>45</v>
      </c>
      <c r="H5693" t="s">
        <v>2</v>
      </c>
      <c r="I5693" t="s">
        <v>51</v>
      </c>
      <c r="J5693">
        <v>689.7</v>
      </c>
    </row>
    <row r="5694" spans="1:10" x14ac:dyDescent="0.25">
      <c r="A5694">
        <v>38</v>
      </c>
      <c r="B5694">
        <v>2017</v>
      </c>
      <c r="C5694" t="s">
        <v>40</v>
      </c>
      <c r="D5694" t="s">
        <v>55</v>
      </c>
      <c r="E5694" t="s">
        <v>39</v>
      </c>
      <c r="F5694">
        <v>5</v>
      </c>
      <c r="G5694" t="s">
        <v>45</v>
      </c>
      <c r="H5694" t="s">
        <v>2</v>
      </c>
      <c r="I5694" t="s">
        <v>51</v>
      </c>
      <c r="J5694">
        <v>777.7</v>
      </c>
    </row>
    <row r="5695" spans="1:10" x14ac:dyDescent="0.25">
      <c r="A5695">
        <v>38</v>
      </c>
      <c r="B5695">
        <v>2017</v>
      </c>
      <c r="C5695" t="s">
        <v>40</v>
      </c>
      <c r="D5695" t="s">
        <v>55</v>
      </c>
      <c r="E5695" t="s">
        <v>39</v>
      </c>
      <c r="F5695">
        <v>6</v>
      </c>
      <c r="G5695" t="s">
        <v>45</v>
      </c>
      <c r="H5695" t="s">
        <v>2</v>
      </c>
      <c r="I5695" t="s">
        <v>51</v>
      </c>
      <c r="J5695">
        <v>763.6</v>
      </c>
    </row>
    <row r="5696" spans="1:10" x14ac:dyDescent="0.25">
      <c r="A5696">
        <v>38</v>
      </c>
      <c r="B5696">
        <v>2017</v>
      </c>
      <c r="C5696" t="s">
        <v>40</v>
      </c>
      <c r="D5696" t="s">
        <v>56</v>
      </c>
      <c r="E5696" t="s">
        <v>39</v>
      </c>
      <c r="F5696">
        <v>1</v>
      </c>
      <c r="G5696" t="s">
        <v>38</v>
      </c>
      <c r="H5696" t="s">
        <v>46</v>
      </c>
      <c r="I5696" t="s">
        <v>37</v>
      </c>
      <c r="J5696">
        <v>983.8</v>
      </c>
    </row>
    <row r="5697" spans="1:10" x14ac:dyDescent="0.25">
      <c r="A5697">
        <v>38</v>
      </c>
      <c r="B5697">
        <v>2017</v>
      </c>
      <c r="C5697" t="s">
        <v>40</v>
      </c>
      <c r="D5697" t="s">
        <v>56</v>
      </c>
      <c r="E5697" t="s">
        <v>39</v>
      </c>
      <c r="F5697">
        <v>2</v>
      </c>
      <c r="G5697" t="s">
        <v>45</v>
      </c>
      <c r="H5697" t="s">
        <v>46</v>
      </c>
      <c r="I5697" t="s">
        <v>37</v>
      </c>
      <c r="J5697">
        <v>940.1</v>
      </c>
    </row>
    <row r="5698" spans="1:10" x14ac:dyDescent="0.25">
      <c r="A5698">
        <v>38</v>
      </c>
      <c r="B5698">
        <v>2017</v>
      </c>
      <c r="C5698" t="s">
        <v>40</v>
      </c>
      <c r="D5698" t="s">
        <v>56</v>
      </c>
      <c r="E5698" t="s">
        <v>39</v>
      </c>
      <c r="F5698">
        <v>3</v>
      </c>
      <c r="G5698" t="s">
        <v>45</v>
      </c>
      <c r="H5698" t="s">
        <v>46</v>
      </c>
      <c r="I5698" t="s">
        <v>37</v>
      </c>
      <c r="J5698">
        <v>912.2</v>
      </c>
    </row>
    <row r="5699" spans="1:10" x14ac:dyDescent="0.25">
      <c r="A5699">
        <v>38</v>
      </c>
      <c r="B5699">
        <v>2017</v>
      </c>
      <c r="C5699" t="s">
        <v>40</v>
      </c>
      <c r="D5699" t="s">
        <v>56</v>
      </c>
      <c r="E5699" t="s">
        <v>39</v>
      </c>
      <c r="F5699">
        <v>4</v>
      </c>
      <c r="G5699" t="s">
        <v>38</v>
      </c>
      <c r="H5699" t="s">
        <v>46</v>
      </c>
      <c r="I5699" t="s">
        <v>51</v>
      </c>
      <c r="J5699">
        <v>1161.9000000000001</v>
      </c>
    </row>
    <row r="5700" spans="1:10" x14ac:dyDescent="0.25">
      <c r="A5700">
        <v>38</v>
      </c>
      <c r="B5700">
        <v>2017</v>
      </c>
      <c r="C5700" t="s">
        <v>40</v>
      </c>
      <c r="D5700" t="s">
        <v>56</v>
      </c>
      <c r="E5700" t="s">
        <v>39</v>
      </c>
      <c r="F5700">
        <v>5</v>
      </c>
      <c r="G5700" t="s">
        <v>45</v>
      </c>
      <c r="H5700" t="s">
        <v>2</v>
      </c>
      <c r="I5700" t="s">
        <v>37</v>
      </c>
      <c r="J5700">
        <v>676.3</v>
      </c>
    </row>
    <row r="5701" spans="1:10" x14ac:dyDescent="0.25">
      <c r="A5701">
        <v>38</v>
      </c>
      <c r="B5701">
        <v>2017</v>
      </c>
      <c r="C5701" t="s">
        <v>40</v>
      </c>
      <c r="D5701" t="s">
        <v>56</v>
      </c>
      <c r="E5701" t="s">
        <v>39</v>
      </c>
      <c r="F5701">
        <v>6</v>
      </c>
      <c r="G5701" t="s">
        <v>38</v>
      </c>
      <c r="H5701" t="s">
        <v>46</v>
      </c>
      <c r="I5701" t="s">
        <v>51</v>
      </c>
      <c r="J5701">
        <v>1036.5999999999999</v>
      </c>
    </row>
    <row r="5702" spans="1:10" x14ac:dyDescent="0.25">
      <c r="A5702">
        <v>38</v>
      </c>
      <c r="B5702">
        <v>2018</v>
      </c>
      <c r="C5702" t="s">
        <v>40</v>
      </c>
      <c r="D5702" t="s">
        <v>55</v>
      </c>
      <c r="E5702" t="s">
        <v>39</v>
      </c>
      <c r="F5702">
        <v>1</v>
      </c>
      <c r="G5702" t="s">
        <v>38</v>
      </c>
      <c r="H5702" t="s">
        <v>46</v>
      </c>
      <c r="I5702" t="s">
        <v>51</v>
      </c>
      <c r="J5702">
        <v>1068.3</v>
      </c>
    </row>
    <row r="5703" spans="1:10" x14ac:dyDescent="0.25">
      <c r="A5703">
        <v>38</v>
      </c>
      <c r="B5703">
        <v>2018</v>
      </c>
      <c r="C5703" t="s">
        <v>40</v>
      </c>
      <c r="D5703" t="s">
        <v>55</v>
      </c>
      <c r="E5703" t="s">
        <v>39</v>
      </c>
      <c r="F5703">
        <v>2</v>
      </c>
      <c r="G5703" t="s">
        <v>38</v>
      </c>
      <c r="H5703" t="s">
        <v>46</v>
      </c>
      <c r="I5703" t="s">
        <v>37</v>
      </c>
      <c r="J5703">
        <v>956</v>
      </c>
    </row>
    <row r="5704" spans="1:10" x14ac:dyDescent="0.25">
      <c r="A5704">
        <v>38</v>
      </c>
      <c r="B5704">
        <v>2018</v>
      </c>
      <c r="C5704" t="s">
        <v>40</v>
      </c>
      <c r="D5704" t="s">
        <v>55</v>
      </c>
      <c r="E5704" t="s">
        <v>39</v>
      </c>
      <c r="F5704">
        <v>3</v>
      </c>
      <c r="G5704" t="s">
        <v>38</v>
      </c>
      <c r="H5704" t="s">
        <v>46</v>
      </c>
      <c r="I5704" t="s">
        <v>37</v>
      </c>
      <c r="J5704">
        <v>1031.7</v>
      </c>
    </row>
    <row r="5705" spans="1:10" x14ac:dyDescent="0.25">
      <c r="A5705">
        <v>38</v>
      </c>
      <c r="B5705">
        <v>2018</v>
      </c>
      <c r="C5705" t="s">
        <v>40</v>
      </c>
      <c r="D5705" t="s">
        <v>55</v>
      </c>
      <c r="E5705" t="s">
        <v>39</v>
      </c>
      <c r="F5705">
        <v>4</v>
      </c>
      <c r="G5705" t="s">
        <v>38</v>
      </c>
      <c r="H5705" t="s">
        <v>46</v>
      </c>
      <c r="I5705" t="s">
        <v>37</v>
      </c>
      <c r="J5705">
        <v>908.9</v>
      </c>
    </row>
    <row r="5706" spans="1:10" x14ac:dyDescent="0.25">
      <c r="A5706">
        <v>38</v>
      </c>
      <c r="B5706">
        <v>2018</v>
      </c>
      <c r="C5706" t="s">
        <v>40</v>
      </c>
      <c r="D5706" t="s">
        <v>55</v>
      </c>
      <c r="E5706" t="s">
        <v>39</v>
      </c>
      <c r="F5706">
        <v>5</v>
      </c>
      <c r="G5706" t="s">
        <v>38</v>
      </c>
      <c r="H5706" t="s">
        <v>2</v>
      </c>
      <c r="I5706" t="s">
        <v>51</v>
      </c>
      <c r="J5706">
        <v>562.5</v>
      </c>
    </row>
    <row r="5707" spans="1:10" x14ac:dyDescent="0.25">
      <c r="A5707">
        <v>38</v>
      </c>
      <c r="B5707">
        <v>2018</v>
      </c>
      <c r="C5707" t="s">
        <v>40</v>
      </c>
      <c r="D5707" t="s">
        <v>55</v>
      </c>
      <c r="E5707" t="s">
        <v>39</v>
      </c>
      <c r="F5707">
        <v>6</v>
      </c>
      <c r="G5707" t="s">
        <v>38</v>
      </c>
      <c r="H5707" t="s">
        <v>2</v>
      </c>
      <c r="I5707" t="s">
        <v>37</v>
      </c>
      <c r="J5707">
        <v>453.9</v>
      </c>
    </row>
    <row r="5708" spans="1:10" x14ac:dyDescent="0.25">
      <c r="A5708">
        <v>38</v>
      </c>
      <c r="B5708">
        <v>2018</v>
      </c>
      <c r="C5708" t="s">
        <v>40</v>
      </c>
      <c r="D5708" t="s">
        <v>56</v>
      </c>
      <c r="E5708" t="s">
        <v>39</v>
      </c>
      <c r="F5708">
        <v>1</v>
      </c>
      <c r="G5708" t="s">
        <v>45</v>
      </c>
      <c r="H5708" t="s">
        <v>2</v>
      </c>
      <c r="I5708" t="s">
        <v>51</v>
      </c>
      <c r="J5708">
        <v>506.1</v>
      </c>
    </row>
    <row r="5709" spans="1:10" x14ac:dyDescent="0.25">
      <c r="A5709">
        <v>38</v>
      </c>
      <c r="B5709">
        <v>2018</v>
      </c>
      <c r="C5709" t="s">
        <v>40</v>
      </c>
      <c r="D5709" t="s">
        <v>56</v>
      </c>
      <c r="E5709" t="s">
        <v>39</v>
      </c>
      <c r="F5709">
        <v>2</v>
      </c>
      <c r="G5709" t="s">
        <v>45</v>
      </c>
      <c r="H5709" t="s">
        <v>46</v>
      </c>
      <c r="I5709" t="s">
        <v>37</v>
      </c>
      <c r="J5709">
        <v>660.3</v>
      </c>
    </row>
    <row r="5710" spans="1:10" x14ac:dyDescent="0.25">
      <c r="A5710">
        <v>38</v>
      </c>
      <c r="B5710">
        <v>2018</v>
      </c>
      <c r="C5710" t="s">
        <v>40</v>
      </c>
      <c r="D5710" t="s">
        <v>56</v>
      </c>
      <c r="E5710" t="s">
        <v>39</v>
      </c>
      <c r="F5710">
        <v>3</v>
      </c>
      <c r="G5710" t="s">
        <v>45</v>
      </c>
      <c r="H5710" t="s">
        <v>46</v>
      </c>
      <c r="I5710" t="s">
        <v>51</v>
      </c>
      <c r="J5710">
        <v>799.3</v>
      </c>
    </row>
    <row r="5711" spans="1:10" x14ac:dyDescent="0.25">
      <c r="A5711">
        <v>38</v>
      </c>
      <c r="B5711">
        <v>2018</v>
      </c>
      <c r="C5711" t="s">
        <v>40</v>
      </c>
      <c r="D5711" t="s">
        <v>56</v>
      </c>
      <c r="E5711" t="s">
        <v>39</v>
      </c>
      <c r="F5711">
        <v>4</v>
      </c>
      <c r="G5711" t="s">
        <v>38</v>
      </c>
      <c r="H5711" t="s">
        <v>2</v>
      </c>
      <c r="I5711" t="s">
        <v>37</v>
      </c>
      <c r="J5711">
        <v>633.79999999999995</v>
      </c>
    </row>
    <row r="5712" spans="1:10" x14ac:dyDescent="0.25">
      <c r="A5712">
        <v>38</v>
      </c>
      <c r="B5712">
        <v>2018</v>
      </c>
      <c r="C5712" t="s">
        <v>40</v>
      </c>
      <c r="D5712" t="s">
        <v>56</v>
      </c>
      <c r="E5712" t="s">
        <v>39</v>
      </c>
      <c r="F5712">
        <v>5</v>
      </c>
      <c r="G5712" t="s">
        <v>45</v>
      </c>
      <c r="H5712" t="s">
        <v>2</v>
      </c>
      <c r="I5712" t="s">
        <v>51</v>
      </c>
      <c r="J5712">
        <v>425.3</v>
      </c>
    </row>
    <row r="5713" spans="1:10" x14ac:dyDescent="0.25">
      <c r="A5713">
        <v>38</v>
      </c>
      <c r="B5713">
        <v>2018</v>
      </c>
      <c r="C5713" t="s">
        <v>40</v>
      </c>
      <c r="D5713" t="s">
        <v>56</v>
      </c>
      <c r="E5713" t="s">
        <v>39</v>
      </c>
      <c r="F5713">
        <v>6</v>
      </c>
      <c r="G5713" t="s">
        <v>38</v>
      </c>
      <c r="H5713" t="s">
        <v>2</v>
      </c>
      <c r="I5713" t="s">
        <v>51</v>
      </c>
      <c r="J5713">
        <v>478.7</v>
      </c>
    </row>
    <row r="5714" spans="1:10" x14ac:dyDescent="0.25">
      <c r="A5714">
        <v>39</v>
      </c>
      <c r="B5714">
        <v>2017</v>
      </c>
      <c r="C5714" t="s">
        <v>40</v>
      </c>
      <c r="D5714" t="s">
        <v>55</v>
      </c>
      <c r="E5714" t="s">
        <v>39</v>
      </c>
      <c r="F5714">
        <v>1</v>
      </c>
      <c r="G5714" t="s">
        <v>38</v>
      </c>
      <c r="H5714" t="s">
        <v>2</v>
      </c>
      <c r="I5714" t="s">
        <v>37</v>
      </c>
      <c r="J5714">
        <v>953</v>
      </c>
    </row>
    <row r="5715" spans="1:10" x14ac:dyDescent="0.25">
      <c r="A5715">
        <v>39</v>
      </c>
      <c r="B5715">
        <v>2017</v>
      </c>
      <c r="C5715" t="s">
        <v>40</v>
      </c>
      <c r="D5715" t="s">
        <v>55</v>
      </c>
      <c r="E5715" t="s">
        <v>39</v>
      </c>
      <c r="F5715">
        <v>2</v>
      </c>
      <c r="G5715" t="s">
        <v>45</v>
      </c>
      <c r="H5715" t="s">
        <v>46</v>
      </c>
      <c r="I5715" t="s">
        <v>37</v>
      </c>
      <c r="J5715">
        <v>1096.8</v>
      </c>
    </row>
    <row r="5716" spans="1:10" x14ac:dyDescent="0.25">
      <c r="A5716">
        <v>39</v>
      </c>
      <c r="B5716">
        <v>2017</v>
      </c>
      <c r="C5716" t="s">
        <v>40</v>
      </c>
      <c r="D5716" t="s">
        <v>55</v>
      </c>
      <c r="E5716" t="s">
        <v>39</v>
      </c>
      <c r="F5716">
        <v>3</v>
      </c>
      <c r="G5716" t="s">
        <v>45</v>
      </c>
      <c r="H5716" t="s">
        <v>2</v>
      </c>
      <c r="I5716" t="s">
        <v>37</v>
      </c>
      <c r="J5716">
        <v>728</v>
      </c>
    </row>
    <row r="5717" spans="1:10" x14ac:dyDescent="0.25">
      <c r="A5717">
        <v>39</v>
      </c>
      <c r="B5717">
        <v>2017</v>
      </c>
      <c r="C5717" t="s">
        <v>40</v>
      </c>
      <c r="D5717" t="s">
        <v>55</v>
      </c>
      <c r="E5717" t="s">
        <v>39</v>
      </c>
      <c r="F5717">
        <v>4</v>
      </c>
      <c r="G5717" t="s">
        <v>45</v>
      </c>
      <c r="H5717" t="s">
        <v>2</v>
      </c>
      <c r="I5717" t="s">
        <v>51</v>
      </c>
      <c r="J5717">
        <v>1009.3</v>
      </c>
    </row>
    <row r="5718" spans="1:10" x14ac:dyDescent="0.25">
      <c r="A5718">
        <v>39</v>
      </c>
      <c r="B5718">
        <v>2017</v>
      </c>
      <c r="C5718" t="s">
        <v>40</v>
      </c>
      <c r="D5718" t="s">
        <v>55</v>
      </c>
      <c r="E5718" t="s">
        <v>39</v>
      </c>
      <c r="F5718">
        <v>5</v>
      </c>
      <c r="G5718" t="s">
        <v>45</v>
      </c>
      <c r="H5718" t="s">
        <v>2</v>
      </c>
      <c r="I5718" t="s">
        <v>51</v>
      </c>
      <c r="J5718">
        <v>845.8</v>
      </c>
    </row>
    <row r="5719" spans="1:10" x14ac:dyDescent="0.25">
      <c r="A5719">
        <v>39</v>
      </c>
      <c r="B5719">
        <v>2017</v>
      </c>
      <c r="C5719" t="s">
        <v>40</v>
      </c>
      <c r="D5719" t="s">
        <v>55</v>
      </c>
      <c r="E5719" t="s">
        <v>39</v>
      </c>
      <c r="F5719">
        <v>6</v>
      </c>
      <c r="G5719" t="s">
        <v>38</v>
      </c>
      <c r="H5719" t="s">
        <v>2</v>
      </c>
      <c r="I5719" t="s">
        <v>51</v>
      </c>
      <c r="J5719">
        <v>913</v>
      </c>
    </row>
    <row r="5720" spans="1:10" x14ac:dyDescent="0.25">
      <c r="A5720">
        <v>39</v>
      </c>
      <c r="B5720">
        <v>2017</v>
      </c>
      <c r="C5720" t="s">
        <v>40</v>
      </c>
      <c r="D5720" t="s">
        <v>56</v>
      </c>
      <c r="E5720" t="s">
        <v>39</v>
      </c>
      <c r="F5720">
        <v>1</v>
      </c>
      <c r="G5720" t="s">
        <v>45</v>
      </c>
      <c r="H5720" t="s">
        <v>46</v>
      </c>
      <c r="I5720" t="s">
        <v>37</v>
      </c>
      <c r="J5720">
        <v>972.8</v>
      </c>
    </row>
    <row r="5721" spans="1:10" x14ac:dyDescent="0.25">
      <c r="A5721">
        <v>39</v>
      </c>
      <c r="B5721">
        <v>2017</v>
      </c>
      <c r="C5721" t="s">
        <v>40</v>
      </c>
      <c r="D5721" t="s">
        <v>56</v>
      </c>
      <c r="E5721" t="s">
        <v>39</v>
      </c>
      <c r="F5721">
        <v>2</v>
      </c>
      <c r="G5721" t="s">
        <v>45</v>
      </c>
      <c r="H5721" t="s">
        <v>2</v>
      </c>
      <c r="I5721" t="s">
        <v>51</v>
      </c>
      <c r="J5721">
        <v>629.29999999999995</v>
      </c>
    </row>
    <row r="5722" spans="1:10" x14ac:dyDescent="0.25">
      <c r="A5722">
        <v>39</v>
      </c>
      <c r="B5722">
        <v>2017</v>
      </c>
      <c r="C5722" t="s">
        <v>40</v>
      </c>
      <c r="D5722" t="s">
        <v>56</v>
      </c>
      <c r="E5722" t="s">
        <v>39</v>
      </c>
      <c r="F5722">
        <v>3</v>
      </c>
      <c r="G5722" t="s">
        <v>38</v>
      </c>
      <c r="H5722" t="s">
        <v>2</v>
      </c>
      <c r="I5722" t="s">
        <v>51</v>
      </c>
      <c r="J5722">
        <v>788.7</v>
      </c>
    </row>
    <row r="5723" spans="1:10" x14ac:dyDescent="0.25">
      <c r="A5723">
        <v>39</v>
      </c>
      <c r="B5723">
        <v>2017</v>
      </c>
      <c r="C5723" t="s">
        <v>40</v>
      </c>
      <c r="D5723" t="s">
        <v>56</v>
      </c>
      <c r="E5723" t="s">
        <v>39</v>
      </c>
      <c r="F5723">
        <v>4</v>
      </c>
      <c r="G5723" t="s">
        <v>45</v>
      </c>
      <c r="H5723" t="s">
        <v>46</v>
      </c>
      <c r="I5723" t="s">
        <v>51</v>
      </c>
      <c r="J5723">
        <v>1057</v>
      </c>
    </row>
    <row r="5724" spans="1:10" x14ac:dyDescent="0.25">
      <c r="A5724">
        <v>39</v>
      </c>
      <c r="B5724">
        <v>2017</v>
      </c>
      <c r="C5724" t="s">
        <v>40</v>
      </c>
      <c r="D5724" t="s">
        <v>56</v>
      </c>
      <c r="E5724" t="s">
        <v>39</v>
      </c>
      <c r="F5724">
        <v>5</v>
      </c>
      <c r="G5724" t="s">
        <v>45</v>
      </c>
      <c r="H5724" t="s">
        <v>2</v>
      </c>
      <c r="I5724" t="s">
        <v>51</v>
      </c>
      <c r="J5724">
        <v>763.8</v>
      </c>
    </row>
    <row r="5725" spans="1:10" x14ac:dyDescent="0.25">
      <c r="A5725">
        <v>39</v>
      </c>
      <c r="B5725">
        <v>2017</v>
      </c>
      <c r="C5725" t="s">
        <v>40</v>
      </c>
      <c r="D5725" t="s">
        <v>56</v>
      </c>
      <c r="E5725" t="s">
        <v>39</v>
      </c>
      <c r="F5725">
        <v>6</v>
      </c>
      <c r="G5725" t="s">
        <v>45</v>
      </c>
      <c r="H5725" t="s">
        <v>2</v>
      </c>
      <c r="I5725" t="s">
        <v>51</v>
      </c>
      <c r="J5725">
        <v>715.5</v>
      </c>
    </row>
    <row r="5726" spans="1:10" x14ac:dyDescent="0.25">
      <c r="A5726">
        <v>39</v>
      </c>
      <c r="B5726">
        <v>2018</v>
      </c>
      <c r="C5726" t="s">
        <v>40</v>
      </c>
      <c r="D5726" t="s">
        <v>55</v>
      </c>
      <c r="E5726" t="s">
        <v>39</v>
      </c>
      <c r="F5726">
        <v>1</v>
      </c>
      <c r="G5726" t="s">
        <v>38</v>
      </c>
      <c r="H5726" t="s">
        <v>46</v>
      </c>
      <c r="I5726" t="s">
        <v>51</v>
      </c>
      <c r="J5726">
        <v>953.8</v>
      </c>
    </row>
    <row r="5727" spans="1:10" x14ac:dyDescent="0.25">
      <c r="A5727">
        <v>39</v>
      </c>
      <c r="B5727">
        <v>2018</v>
      </c>
      <c r="C5727" t="s">
        <v>40</v>
      </c>
      <c r="D5727" t="s">
        <v>55</v>
      </c>
      <c r="E5727" t="s">
        <v>39</v>
      </c>
      <c r="F5727">
        <v>2</v>
      </c>
      <c r="G5727" t="s">
        <v>38</v>
      </c>
      <c r="H5727" t="s">
        <v>46</v>
      </c>
      <c r="I5727" t="s">
        <v>51</v>
      </c>
      <c r="J5727">
        <v>1000.6</v>
      </c>
    </row>
    <row r="5728" spans="1:10" x14ac:dyDescent="0.25">
      <c r="A5728">
        <v>39</v>
      </c>
      <c r="B5728">
        <v>2018</v>
      </c>
      <c r="C5728" t="s">
        <v>40</v>
      </c>
      <c r="D5728" t="s">
        <v>55</v>
      </c>
      <c r="E5728" t="s">
        <v>39</v>
      </c>
      <c r="F5728">
        <v>3</v>
      </c>
      <c r="G5728" t="s">
        <v>45</v>
      </c>
      <c r="H5728" t="s">
        <v>46</v>
      </c>
      <c r="I5728" t="s">
        <v>37</v>
      </c>
      <c r="J5728">
        <v>818.2</v>
      </c>
    </row>
    <row r="5729" spans="1:10" x14ac:dyDescent="0.25">
      <c r="A5729">
        <v>39</v>
      </c>
      <c r="B5729">
        <v>2018</v>
      </c>
      <c r="C5729" t="s">
        <v>40</v>
      </c>
      <c r="D5729" t="s">
        <v>55</v>
      </c>
      <c r="E5729" t="s">
        <v>39</v>
      </c>
      <c r="F5729">
        <v>4</v>
      </c>
      <c r="G5729" t="s">
        <v>45</v>
      </c>
      <c r="H5729" t="s">
        <v>2</v>
      </c>
      <c r="I5729" t="s">
        <v>37</v>
      </c>
      <c r="J5729">
        <v>517.70000000000005</v>
      </c>
    </row>
    <row r="5730" spans="1:10" x14ac:dyDescent="0.25">
      <c r="A5730">
        <v>39</v>
      </c>
      <c r="B5730">
        <v>2018</v>
      </c>
      <c r="C5730" t="s">
        <v>40</v>
      </c>
      <c r="D5730" t="s">
        <v>55</v>
      </c>
      <c r="E5730" t="s">
        <v>39</v>
      </c>
      <c r="F5730">
        <v>5</v>
      </c>
      <c r="G5730" t="s">
        <v>38</v>
      </c>
      <c r="H5730" t="s">
        <v>46</v>
      </c>
      <c r="I5730" t="s">
        <v>51</v>
      </c>
      <c r="J5730">
        <v>996.4</v>
      </c>
    </row>
    <row r="5731" spans="1:10" x14ac:dyDescent="0.25">
      <c r="A5731">
        <v>39</v>
      </c>
      <c r="B5731">
        <v>2018</v>
      </c>
      <c r="C5731" t="s">
        <v>40</v>
      </c>
      <c r="D5731" t="s">
        <v>55</v>
      </c>
      <c r="E5731" t="s">
        <v>39</v>
      </c>
      <c r="F5731">
        <v>6</v>
      </c>
      <c r="G5731" t="s">
        <v>45</v>
      </c>
      <c r="H5731" t="s">
        <v>46</v>
      </c>
      <c r="I5731" t="s">
        <v>37</v>
      </c>
      <c r="J5731">
        <v>946.8</v>
      </c>
    </row>
    <row r="5732" spans="1:10" x14ac:dyDescent="0.25">
      <c r="A5732">
        <v>39</v>
      </c>
      <c r="B5732">
        <v>2018</v>
      </c>
      <c r="C5732" t="s">
        <v>40</v>
      </c>
      <c r="D5732" t="s">
        <v>56</v>
      </c>
      <c r="E5732" t="s">
        <v>39</v>
      </c>
      <c r="F5732">
        <v>1</v>
      </c>
      <c r="G5732" t="s">
        <v>45</v>
      </c>
      <c r="H5732" t="s">
        <v>2</v>
      </c>
      <c r="I5732" t="s">
        <v>37</v>
      </c>
      <c r="J5732">
        <v>207.8</v>
      </c>
    </row>
    <row r="5733" spans="1:10" x14ac:dyDescent="0.25">
      <c r="A5733">
        <v>39</v>
      </c>
      <c r="B5733">
        <v>2018</v>
      </c>
      <c r="C5733" t="s">
        <v>40</v>
      </c>
      <c r="D5733" t="s">
        <v>56</v>
      </c>
      <c r="E5733" t="s">
        <v>39</v>
      </c>
      <c r="F5733">
        <v>2</v>
      </c>
      <c r="G5733" t="s">
        <v>38</v>
      </c>
      <c r="H5733" t="s">
        <v>2</v>
      </c>
      <c r="I5733" t="s">
        <v>51</v>
      </c>
      <c r="J5733">
        <v>346</v>
      </c>
    </row>
    <row r="5734" spans="1:10" x14ac:dyDescent="0.25">
      <c r="A5734">
        <v>39</v>
      </c>
      <c r="B5734">
        <v>2018</v>
      </c>
      <c r="C5734" t="s">
        <v>40</v>
      </c>
      <c r="D5734" t="s">
        <v>56</v>
      </c>
      <c r="E5734" t="s">
        <v>39</v>
      </c>
      <c r="F5734">
        <v>3</v>
      </c>
      <c r="G5734" t="s">
        <v>38</v>
      </c>
      <c r="H5734" t="s">
        <v>2</v>
      </c>
      <c r="I5734" t="s">
        <v>37</v>
      </c>
      <c r="J5734">
        <v>391.2</v>
      </c>
    </row>
    <row r="5735" spans="1:10" x14ac:dyDescent="0.25">
      <c r="A5735">
        <v>39</v>
      </c>
      <c r="B5735">
        <v>2018</v>
      </c>
      <c r="C5735" t="s">
        <v>40</v>
      </c>
      <c r="D5735" t="s">
        <v>56</v>
      </c>
      <c r="E5735" t="s">
        <v>39</v>
      </c>
      <c r="F5735">
        <v>4</v>
      </c>
      <c r="G5735" t="s">
        <v>45</v>
      </c>
      <c r="H5735" t="s">
        <v>46</v>
      </c>
      <c r="I5735" t="s">
        <v>37</v>
      </c>
      <c r="J5735">
        <v>778.9</v>
      </c>
    </row>
    <row r="5736" spans="1:10" x14ac:dyDescent="0.25">
      <c r="A5736">
        <v>39</v>
      </c>
      <c r="B5736">
        <v>2018</v>
      </c>
      <c r="C5736" t="s">
        <v>40</v>
      </c>
      <c r="D5736" t="s">
        <v>56</v>
      </c>
      <c r="E5736" t="s">
        <v>39</v>
      </c>
      <c r="F5736">
        <v>5</v>
      </c>
      <c r="G5736" t="s">
        <v>38</v>
      </c>
      <c r="H5736" t="s">
        <v>46</v>
      </c>
      <c r="I5736" t="s">
        <v>51</v>
      </c>
      <c r="J5736">
        <v>814.2</v>
      </c>
    </row>
    <row r="5737" spans="1:10" x14ac:dyDescent="0.25">
      <c r="A5737">
        <v>39</v>
      </c>
      <c r="B5737">
        <v>2018</v>
      </c>
      <c r="C5737" t="s">
        <v>40</v>
      </c>
      <c r="D5737" t="s">
        <v>56</v>
      </c>
      <c r="E5737" t="s">
        <v>39</v>
      </c>
      <c r="F5737">
        <v>6</v>
      </c>
      <c r="G5737" t="s">
        <v>38</v>
      </c>
      <c r="H5737" t="s">
        <v>2</v>
      </c>
      <c r="I5737" t="s">
        <v>51</v>
      </c>
      <c r="J5737">
        <v>263.10000000000002</v>
      </c>
    </row>
    <row r="5738" spans="1:10" x14ac:dyDescent="0.25">
      <c r="A5738">
        <v>40</v>
      </c>
      <c r="B5738">
        <v>2017</v>
      </c>
      <c r="C5738" t="s">
        <v>40</v>
      </c>
      <c r="D5738" t="s">
        <v>55</v>
      </c>
      <c r="E5738" t="s">
        <v>39</v>
      </c>
      <c r="F5738">
        <v>1</v>
      </c>
      <c r="G5738" t="s">
        <v>38</v>
      </c>
      <c r="H5738" t="s">
        <v>46</v>
      </c>
      <c r="I5738" t="s">
        <v>51</v>
      </c>
      <c r="J5738">
        <v>1203.4000000000001</v>
      </c>
    </row>
    <row r="5739" spans="1:10" x14ac:dyDescent="0.25">
      <c r="A5739">
        <v>40</v>
      </c>
      <c r="B5739">
        <v>2017</v>
      </c>
      <c r="C5739" t="s">
        <v>40</v>
      </c>
      <c r="D5739" t="s">
        <v>55</v>
      </c>
      <c r="E5739" t="s">
        <v>39</v>
      </c>
      <c r="F5739">
        <v>2</v>
      </c>
      <c r="G5739" t="s">
        <v>45</v>
      </c>
      <c r="H5739" t="s">
        <v>2</v>
      </c>
      <c r="I5739" t="s">
        <v>37</v>
      </c>
      <c r="J5739">
        <v>781.6</v>
      </c>
    </row>
    <row r="5740" spans="1:10" x14ac:dyDescent="0.25">
      <c r="A5740">
        <v>40</v>
      </c>
      <c r="B5740">
        <v>2017</v>
      </c>
      <c r="C5740" t="s">
        <v>40</v>
      </c>
      <c r="D5740" t="s">
        <v>55</v>
      </c>
      <c r="E5740" t="s">
        <v>39</v>
      </c>
      <c r="F5740">
        <v>3</v>
      </c>
      <c r="G5740" t="s">
        <v>38</v>
      </c>
      <c r="H5740" t="s">
        <v>2</v>
      </c>
      <c r="I5740" t="s">
        <v>37</v>
      </c>
      <c r="J5740">
        <v>800.3</v>
      </c>
    </row>
    <row r="5741" spans="1:10" x14ac:dyDescent="0.25">
      <c r="A5741">
        <v>40</v>
      </c>
      <c r="B5741">
        <v>2017</v>
      </c>
      <c r="C5741" t="s">
        <v>40</v>
      </c>
      <c r="D5741" t="s">
        <v>55</v>
      </c>
      <c r="E5741" t="s">
        <v>39</v>
      </c>
      <c r="F5741">
        <v>4</v>
      </c>
      <c r="G5741" t="s">
        <v>38</v>
      </c>
      <c r="H5741" t="s">
        <v>46</v>
      </c>
      <c r="I5741" t="s">
        <v>51</v>
      </c>
      <c r="J5741">
        <v>1273.5999999999999</v>
      </c>
    </row>
    <row r="5742" spans="1:10" x14ac:dyDescent="0.25">
      <c r="A5742">
        <v>40</v>
      </c>
      <c r="B5742">
        <v>2017</v>
      </c>
      <c r="C5742" t="s">
        <v>40</v>
      </c>
      <c r="D5742" t="s">
        <v>55</v>
      </c>
      <c r="E5742" t="s">
        <v>39</v>
      </c>
      <c r="F5742">
        <v>5</v>
      </c>
      <c r="G5742" t="s">
        <v>45</v>
      </c>
      <c r="H5742" t="s">
        <v>46</v>
      </c>
      <c r="I5742" t="s">
        <v>51</v>
      </c>
      <c r="J5742">
        <v>1090.2</v>
      </c>
    </row>
    <row r="5743" spans="1:10" x14ac:dyDescent="0.25">
      <c r="A5743">
        <v>40</v>
      </c>
      <c r="B5743">
        <v>2017</v>
      </c>
      <c r="C5743" t="s">
        <v>40</v>
      </c>
      <c r="D5743" t="s">
        <v>55</v>
      </c>
      <c r="E5743" t="s">
        <v>39</v>
      </c>
      <c r="F5743">
        <v>6</v>
      </c>
      <c r="G5743" t="s">
        <v>45</v>
      </c>
      <c r="H5743" t="s">
        <v>46</v>
      </c>
      <c r="I5743" t="s">
        <v>51</v>
      </c>
      <c r="J5743">
        <v>1093.9000000000001</v>
      </c>
    </row>
    <row r="5744" spans="1:10" x14ac:dyDescent="0.25">
      <c r="A5744">
        <v>40</v>
      </c>
      <c r="B5744">
        <v>2017</v>
      </c>
      <c r="C5744" t="s">
        <v>40</v>
      </c>
      <c r="D5744" t="s">
        <v>56</v>
      </c>
      <c r="E5744" t="s">
        <v>39</v>
      </c>
      <c r="F5744">
        <v>1</v>
      </c>
      <c r="G5744" t="s">
        <v>38</v>
      </c>
      <c r="H5744" t="s">
        <v>2</v>
      </c>
      <c r="I5744" t="s">
        <v>51</v>
      </c>
      <c r="J5744">
        <v>832.1</v>
      </c>
    </row>
    <row r="5745" spans="1:10" x14ac:dyDescent="0.25">
      <c r="A5745">
        <v>40</v>
      </c>
      <c r="B5745">
        <v>2017</v>
      </c>
      <c r="C5745" t="s">
        <v>40</v>
      </c>
      <c r="D5745" t="s">
        <v>56</v>
      </c>
      <c r="E5745" t="s">
        <v>39</v>
      </c>
      <c r="F5745">
        <v>2</v>
      </c>
      <c r="G5745" t="s">
        <v>38</v>
      </c>
      <c r="H5745" t="s">
        <v>46</v>
      </c>
      <c r="I5745" t="s">
        <v>51</v>
      </c>
      <c r="J5745">
        <v>1079.7</v>
      </c>
    </row>
    <row r="5746" spans="1:10" x14ac:dyDescent="0.25">
      <c r="A5746">
        <v>40</v>
      </c>
      <c r="B5746">
        <v>2017</v>
      </c>
      <c r="C5746" t="s">
        <v>40</v>
      </c>
      <c r="D5746" t="s">
        <v>56</v>
      </c>
      <c r="E5746" t="s">
        <v>39</v>
      </c>
      <c r="F5746">
        <v>3</v>
      </c>
      <c r="G5746" t="s">
        <v>38</v>
      </c>
      <c r="H5746" t="s">
        <v>46</v>
      </c>
      <c r="I5746" t="s">
        <v>37</v>
      </c>
      <c r="J5746">
        <v>863.5</v>
      </c>
    </row>
    <row r="5747" spans="1:10" x14ac:dyDescent="0.25">
      <c r="A5747">
        <v>40</v>
      </c>
      <c r="B5747">
        <v>2017</v>
      </c>
      <c r="C5747" t="s">
        <v>40</v>
      </c>
      <c r="D5747" t="s">
        <v>56</v>
      </c>
      <c r="E5747" t="s">
        <v>39</v>
      </c>
      <c r="F5747">
        <v>4</v>
      </c>
      <c r="G5747" t="s">
        <v>38</v>
      </c>
      <c r="H5747" t="s">
        <v>2</v>
      </c>
      <c r="I5747" t="s">
        <v>51</v>
      </c>
      <c r="J5747">
        <v>634.70000000000005</v>
      </c>
    </row>
    <row r="5748" spans="1:10" x14ac:dyDescent="0.25">
      <c r="A5748">
        <v>40</v>
      </c>
      <c r="B5748">
        <v>2017</v>
      </c>
      <c r="C5748" t="s">
        <v>40</v>
      </c>
      <c r="D5748" t="s">
        <v>56</v>
      </c>
      <c r="E5748" t="s">
        <v>39</v>
      </c>
      <c r="F5748">
        <v>5</v>
      </c>
      <c r="G5748" t="s">
        <v>38</v>
      </c>
      <c r="H5748" t="s">
        <v>46</v>
      </c>
      <c r="I5748" t="s">
        <v>51</v>
      </c>
      <c r="J5748">
        <v>975.1</v>
      </c>
    </row>
    <row r="5749" spans="1:10" x14ac:dyDescent="0.25">
      <c r="A5749">
        <v>40</v>
      </c>
      <c r="B5749">
        <v>2017</v>
      </c>
      <c r="C5749" t="s">
        <v>40</v>
      </c>
      <c r="D5749" t="s">
        <v>56</v>
      </c>
      <c r="E5749" t="s">
        <v>39</v>
      </c>
      <c r="F5749">
        <v>6</v>
      </c>
      <c r="G5749" t="s">
        <v>45</v>
      </c>
      <c r="H5749" t="s">
        <v>46</v>
      </c>
      <c r="I5749" t="s">
        <v>51</v>
      </c>
      <c r="J5749">
        <v>1095.8</v>
      </c>
    </row>
    <row r="5750" spans="1:10" x14ac:dyDescent="0.25">
      <c r="A5750">
        <v>40</v>
      </c>
      <c r="B5750">
        <v>2018</v>
      </c>
      <c r="C5750" t="s">
        <v>40</v>
      </c>
      <c r="D5750" t="s">
        <v>55</v>
      </c>
      <c r="E5750" t="s">
        <v>39</v>
      </c>
      <c r="F5750">
        <v>1</v>
      </c>
      <c r="G5750" t="s">
        <v>38</v>
      </c>
      <c r="H5750" t="s">
        <v>46</v>
      </c>
      <c r="I5750" t="s">
        <v>51</v>
      </c>
      <c r="J5750">
        <v>966.1</v>
      </c>
    </row>
    <row r="5751" spans="1:10" x14ac:dyDescent="0.25">
      <c r="A5751">
        <v>40</v>
      </c>
      <c r="B5751">
        <v>2018</v>
      </c>
      <c r="C5751" t="s">
        <v>40</v>
      </c>
      <c r="D5751" t="s">
        <v>55</v>
      </c>
      <c r="E5751" t="s">
        <v>39</v>
      </c>
      <c r="F5751">
        <v>2</v>
      </c>
      <c r="G5751" t="s">
        <v>45</v>
      </c>
      <c r="H5751" t="s">
        <v>46</v>
      </c>
      <c r="I5751" t="s">
        <v>37</v>
      </c>
      <c r="J5751">
        <v>921.9</v>
      </c>
    </row>
    <row r="5752" spans="1:10" x14ac:dyDescent="0.25">
      <c r="A5752">
        <v>40</v>
      </c>
      <c r="B5752">
        <v>2018</v>
      </c>
      <c r="C5752" t="s">
        <v>40</v>
      </c>
      <c r="D5752" t="s">
        <v>55</v>
      </c>
      <c r="E5752" t="s">
        <v>39</v>
      </c>
      <c r="F5752">
        <v>3</v>
      </c>
      <c r="G5752" t="s">
        <v>38</v>
      </c>
      <c r="H5752" t="s">
        <v>2</v>
      </c>
      <c r="I5752" t="s">
        <v>51</v>
      </c>
      <c r="J5752">
        <v>565.70000000000005</v>
      </c>
    </row>
    <row r="5753" spans="1:10" x14ac:dyDescent="0.25">
      <c r="A5753">
        <v>40</v>
      </c>
      <c r="B5753">
        <v>2018</v>
      </c>
      <c r="C5753" t="s">
        <v>40</v>
      </c>
      <c r="D5753" t="s">
        <v>55</v>
      </c>
      <c r="E5753" t="s">
        <v>39</v>
      </c>
      <c r="F5753">
        <v>4</v>
      </c>
      <c r="G5753" t="s">
        <v>38</v>
      </c>
      <c r="H5753" t="s">
        <v>46</v>
      </c>
      <c r="I5753" t="s">
        <v>51</v>
      </c>
      <c r="J5753">
        <v>1100.2</v>
      </c>
    </row>
    <row r="5754" spans="1:10" x14ac:dyDescent="0.25">
      <c r="A5754">
        <v>40</v>
      </c>
      <c r="B5754">
        <v>2018</v>
      </c>
      <c r="C5754" t="s">
        <v>40</v>
      </c>
      <c r="D5754" t="s">
        <v>55</v>
      </c>
      <c r="E5754" t="s">
        <v>39</v>
      </c>
      <c r="F5754">
        <v>5</v>
      </c>
      <c r="G5754" t="s">
        <v>38</v>
      </c>
      <c r="H5754" t="s">
        <v>46</v>
      </c>
      <c r="I5754" t="s">
        <v>51</v>
      </c>
      <c r="J5754">
        <v>927.4</v>
      </c>
    </row>
    <row r="5755" spans="1:10" x14ac:dyDescent="0.25">
      <c r="A5755">
        <v>40</v>
      </c>
      <c r="B5755">
        <v>2018</v>
      </c>
      <c r="C5755" t="s">
        <v>40</v>
      </c>
      <c r="D5755" t="s">
        <v>55</v>
      </c>
      <c r="E5755" t="s">
        <v>39</v>
      </c>
      <c r="F5755">
        <v>6</v>
      </c>
      <c r="G5755" t="s">
        <v>38</v>
      </c>
      <c r="H5755" t="s">
        <v>2</v>
      </c>
      <c r="I5755" t="s">
        <v>37</v>
      </c>
      <c r="J5755">
        <v>588.79999999999995</v>
      </c>
    </row>
    <row r="5756" spans="1:10" x14ac:dyDescent="0.25">
      <c r="A5756">
        <v>40</v>
      </c>
      <c r="B5756">
        <v>2018</v>
      </c>
      <c r="C5756" t="s">
        <v>40</v>
      </c>
      <c r="D5756" t="s">
        <v>56</v>
      </c>
      <c r="E5756" t="s">
        <v>39</v>
      </c>
      <c r="F5756">
        <v>1</v>
      </c>
      <c r="G5756" t="s">
        <v>45</v>
      </c>
      <c r="H5756" t="s">
        <v>46</v>
      </c>
      <c r="I5756" t="s">
        <v>37</v>
      </c>
      <c r="J5756">
        <v>870.9</v>
      </c>
    </row>
    <row r="5757" spans="1:10" x14ac:dyDescent="0.25">
      <c r="A5757">
        <v>40</v>
      </c>
      <c r="B5757">
        <v>2018</v>
      </c>
      <c r="C5757" t="s">
        <v>40</v>
      </c>
      <c r="D5757" t="s">
        <v>56</v>
      </c>
      <c r="E5757" t="s">
        <v>39</v>
      </c>
      <c r="F5757">
        <v>2</v>
      </c>
      <c r="G5757" t="s">
        <v>45</v>
      </c>
      <c r="H5757" t="s">
        <v>46</v>
      </c>
      <c r="I5757" t="s">
        <v>51</v>
      </c>
      <c r="J5757">
        <v>571.70000000000005</v>
      </c>
    </row>
    <row r="5758" spans="1:10" x14ac:dyDescent="0.25">
      <c r="A5758">
        <v>40</v>
      </c>
      <c r="B5758">
        <v>2018</v>
      </c>
      <c r="C5758" t="s">
        <v>40</v>
      </c>
      <c r="D5758" t="s">
        <v>56</v>
      </c>
      <c r="E5758" t="s">
        <v>39</v>
      </c>
      <c r="F5758">
        <v>3</v>
      </c>
      <c r="G5758" t="s">
        <v>38</v>
      </c>
      <c r="H5758" t="s">
        <v>2</v>
      </c>
      <c r="I5758" t="s">
        <v>51</v>
      </c>
      <c r="J5758">
        <v>312</v>
      </c>
    </row>
    <row r="5759" spans="1:10" x14ac:dyDescent="0.25">
      <c r="A5759">
        <v>40</v>
      </c>
      <c r="B5759">
        <v>2018</v>
      </c>
      <c r="C5759" t="s">
        <v>40</v>
      </c>
      <c r="D5759" t="s">
        <v>56</v>
      </c>
      <c r="E5759" t="s">
        <v>39</v>
      </c>
      <c r="F5759">
        <v>4</v>
      </c>
      <c r="G5759" t="s">
        <v>45</v>
      </c>
      <c r="H5759" t="s">
        <v>46</v>
      </c>
      <c r="I5759" t="s">
        <v>37</v>
      </c>
      <c r="J5759">
        <v>703.1</v>
      </c>
    </row>
    <row r="5760" spans="1:10" x14ac:dyDescent="0.25">
      <c r="A5760">
        <v>40</v>
      </c>
      <c r="B5760">
        <v>2018</v>
      </c>
      <c r="C5760" t="s">
        <v>40</v>
      </c>
      <c r="D5760" t="s">
        <v>56</v>
      </c>
      <c r="E5760" t="s">
        <v>39</v>
      </c>
      <c r="F5760">
        <v>5</v>
      </c>
      <c r="G5760" t="s">
        <v>38</v>
      </c>
      <c r="H5760" t="s">
        <v>46</v>
      </c>
      <c r="I5760" t="s">
        <v>51</v>
      </c>
      <c r="J5760">
        <v>857</v>
      </c>
    </row>
    <row r="5761" spans="1:10" x14ac:dyDescent="0.25">
      <c r="A5761">
        <v>40</v>
      </c>
      <c r="B5761">
        <v>2018</v>
      </c>
      <c r="C5761" t="s">
        <v>40</v>
      </c>
      <c r="D5761" t="s">
        <v>56</v>
      </c>
      <c r="E5761" t="s">
        <v>39</v>
      </c>
      <c r="F5761">
        <v>6</v>
      </c>
      <c r="G5761" t="s">
        <v>45</v>
      </c>
      <c r="H5761" t="s">
        <v>46</v>
      </c>
      <c r="I5761" t="s">
        <v>37</v>
      </c>
      <c r="J5761">
        <v>877.4</v>
      </c>
    </row>
    <row r="5762" spans="1:10" x14ac:dyDescent="0.25">
      <c r="A5762">
        <v>41</v>
      </c>
      <c r="B5762">
        <v>2017</v>
      </c>
      <c r="C5762" t="s">
        <v>40</v>
      </c>
      <c r="D5762" t="s">
        <v>55</v>
      </c>
      <c r="E5762" t="s">
        <v>39</v>
      </c>
      <c r="F5762">
        <v>1</v>
      </c>
      <c r="G5762" t="s">
        <v>38</v>
      </c>
      <c r="H5762" t="s">
        <v>46</v>
      </c>
      <c r="I5762" t="s">
        <v>51</v>
      </c>
      <c r="J5762">
        <v>1426.5</v>
      </c>
    </row>
    <row r="5763" spans="1:10" x14ac:dyDescent="0.25">
      <c r="A5763">
        <v>41</v>
      </c>
      <c r="B5763">
        <v>2017</v>
      </c>
      <c r="C5763" t="s">
        <v>40</v>
      </c>
      <c r="D5763" t="s">
        <v>55</v>
      </c>
      <c r="E5763" t="s">
        <v>39</v>
      </c>
      <c r="F5763">
        <v>2</v>
      </c>
      <c r="G5763" t="s">
        <v>38</v>
      </c>
      <c r="H5763" t="s">
        <v>46</v>
      </c>
      <c r="I5763" t="s">
        <v>51</v>
      </c>
      <c r="J5763">
        <v>1179</v>
      </c>
    </row>
    <row r="5764" spans="1:10" x14ac:dyDescent="0.25">
      <c r="A5764">
        <v>41</v>
      </c>
      <c r="B5764">
        <v>2017</v>
      </c>
      <c r="C5764" t="s">
        <v>40</v>
      </c>
      <c r="D5764" t="s">
        <v>55</v>
      </c>
      <c r="E5764" t="s">
        <v>39</v>
      </c>
      <c r="F5764">
        <v>3</v>
      </c>
      <c r="G5764" t="s">
        <v>38</v>
      </c>
      <c r="H5764" t="s">
        <v>46</v>
      </c>
      <c r="I5764" t="s">
        <v>51</v>
      </c>
      <c r="J5764">
        <v>1227.7</v>
      </c>
    </row>
    <row r="5765" spans="1:10" x14ac:dyDescent="0.25">
      <c r="A5765">
        <v>41</v>
      </c>
      <c r="B5765">
        <v>2017</v>
      </c>
      <c r="C5765" t="s">
        <v>40</v>
      </c>
      <c r="D5765" t="s">
        <v>55</v>
      </c>
      <c r="E5765" t="s">
        <v>39</v>
      </c>
      <c r="F5765">
        <v>4</v>
      </c>
      <c r="G5765" t="s">
        <v>45</v>
      </c>
      <c r="H5765" t="s">
        <v>2</v>
      </c>
      <c r="I5765" t="s">
        <v>37</v>
      </c>
      <c r="J5765">
        <v>899.9</v>
      </c>
    </row>
    <row r="5766" spans="1:10" x14ac:dyDescent="0.25">
      <c r="A5766">
        <v>41</v>
      </c>
      <c r="B5766">
        <v>2017</v>
      </c>
      <c r="C5766" t="s">
        <v>40</v>
      </c>
      <c r="D5766" t="s">
        <v>55</v>
      </c>
      <c r="E5766" t="s">
        <v>39</v>
      </c>
      <c r="F5766">
        <v>5</v>
      </c>
      <c r="G5766" t="s">
        <v>45</v>
      </c>
      <c r="H5766" t="s">
        <v>46</v>
      </c>
      <c r="I5766" t="s">
        <v>51</v>
      </c>
      <c r="J5766">
        <v>1234.2</v>
      </c>
    </row>
    <row r="5767" spans="1:10" x14ac:dyDescent="0.25">
      <c r="A5767">
        <v>41</v>
      </c>
      <c r="B5767">
        <v>2017</v>
      </c>
      <c r="C5767" t="s">
        <v>40</v>
      </c>
      <c r="D5767" t="s">
        <v>55</v>
      </c>
      <c r="E5767" t="s">
        <v>39</v>
      </c>
      <c r="F5767">
        <v>6</v>
      </c>
      <c r="G5767" t="s">
        <v>38</v>
      </c>
      <c r="H5767" t="s">
        <v>2</v>
      </c>
      <c r="I5767" t="s">
        <v>37</v>
      </c>
      <c r="J5767">
        <v>805.7</v>
      </c>
    </row>
    <row r="5768" spans="1:10" x14ac:dyDescent="0.25">
      <c r="A5768">
        <v>41</v>
      </c>
      <c r="B5768">
        <v>2017</v>
      </c>
      <c r="C5768" t="s">
        <v>40</v>
      </c>
      <c r="D5768" t="s">
        <v>56</v>
      </c>
      <c r="E5768" t="s">
        <v>39</v>
      </c>
      <c r="F5768">
        <v>1</v>
      </c>
      <c r="G5768" t="s">
        <v>38</v>
      </c>
      <c r="H5768" t="s">
        <v>46</v>
      </c>
      <c r="I5768" t="s">
        <v>51</v>
      </c>
      <c r="J5768">
        <v>852.9</v>
      </c>
    </row>
    <row r="5769" spans="1:10" x14ac:dyDescent="0.25">
      <c r="A5769">
        <v>41</v>
      </c>
      <c r="B5769">
        <v>2017</v>
      </c>
      <c r="C5769" t="s">
        <v>40</v>
      </c>
      <c r="D5769" t="s">
        <v>56</v>
      </c>
      <c r="E5769" t="s">
        <v>39</v>
      </c>
      <c r="F5769">
        <v>2</v>
      </c>
      <c r="G5769" t="s">
        <v>38</v>
      </c>
      <c r="H5769" t="s">
        <v>2</v>
      </c>
      <c r="I5769" t="s">
        <v>37</v>
      </c>
      <c r="J5769">
        <v>489.4</v>
      </c>
    </row>
    <row r="5770" spans="1:10" x14ac:dyDescent="0.25">
      <c r="A5770">
        <v>41</v>
      </c>
      <c r="B5770">
        <v>2017</v>
      </c>
      <c r="C5770" t="s">
        <v>40</v>
      </c>
      <c r="D5770" t="s">
        <v>56</v>
      </c>
      <c r="E5770" t="s">
        <v>39</v>
      </c>
      <c r="F5770">
        <v>3</v>
      </c>
      <c r="G5770" t="s">
        <v>45</v>
      </c>
      <c r="H5770" t="s">
        <v>2</v>
      </c>
      <c r="I5770" t="s">
        <v>37</v>
      </c>
      <c r="J5770">
        <v>569.6</v>
      </c>
    </row>
    <row r="5771" spans="1:10" x14ac:dyDescent="0.25">
      <c r="A5771">
        <v>41</v>
      </c>
      <c r="B5771">
        <v>2017</v>
      </c>
      <c r="C5771" t="s">
        <v>40</v>
      </c>
      <c r="D5771" t="s">
        <v>56</v>
      </c>
      <c r="E5771" t="s">
        <v>39</v>
      </c>
      <c r="F5771">
        <v>4</v>
      </c>
      <c r="G5771" t="s">
        <v>45</v>
      </c>
      <c r="H5771" t="s">
        <v>46</v>
      </c>
      <c r="I5771" t="s">
        <v>51</v>
      </c>
      <c r="J5771">
        <v>836.6</v>
      </c>
    </row>
    <row r="5772" spans="1:10" x14ac:dyDescent="0.25">
      <c r="A5772">
        <v>41</v>
      </c>
      <c r="B5772">
        <v>2017</v>
      </c>
      <c r="C5772" t="s">
        <v>40</v>
      </c>
      <c r="D5772" t="s">
        <v>56</v>
      </c>
      <c r="E5772" t="s">
        <v>39</v>
      </c>
      <c r="F5772">
        <v>5</v>
      </c>
      <c r="G5772" t="s">
        <v>38</v>
      </c>
      <c r="H5772" t="s">
        <v>46</v>
      </c>
      <c r="I5772" t="s">
        <v>51</v>
      </c>
      <c r="J5772">
        <v>1202.5</v>
      </c>
    </row>
    <row r="5773" spans="1:10" x14ac:dyDescent="0.25">
      <c r="A5773">
        <v>41</v>
      </c>
      <c r="B5773">
        <v>2017</v>
      </c>
      <c r="C5773" t="s">
        <v>40</v>
      </c>
      <c r="D5773" t="s">
        <v>56</v>
      </c>
      <c r="E5773" t="s">
        <v>39</v>
      </c>
      <c r="F5773">
        <v>6</v>
      </c>
      <c r="G5773" t="s">
        <v>38</v>
      </c>
      <c r="H5773" t="s">
        <v>2</v>
      </c>
      <c r="I5773" t="s">
        <v>51</v>
      </c>
      <c r="J5773">
        <v>704.4</v>
      </c>
    </row>
    <row r="5774" spans="1:10" x14ac:dyDescent="0.25">
      <c r="A5774">
        <v>41</v>
      </c>
      <c r="B5774">
        <v>2018</v>
      </c>
      <c r="C5774" t="s">
        <v>40</v>
      </c>
      <c r="D5774" t="s">
        <v>55</v>
      </c>
      <c r="E5774" t="s">
        <v>39</v>
      </c>
      <c r="F5774">
        <v>1</v>
      </c>
      <c r="G5774" t="s">
        <v>38</v>
      </c>
      <c r="H5774" t="s">
        <v>46</v>
      </c>
      <c r="I5774" t="s">
        <v>51</v>
      </c>
      <c r="J5774">
        <v>1061.9000000000001</v>
      </c>
    </row>
    <row r="5775" spans="1:10" x14ac:dyDescent="0.25">
      <c r="A5775">
        <v>41</v>
      </c>
      <c r="B5775">
        <v>2018</v>
      </c>
      <c r="C5775" t="s">
        <v>40</v>
      </c>
      <c r="D5775" t="s">
        <v>55</v>
      </c>
      <c r="E5775" t="s">
        <v>39</v>
      </c>
      <c r="F5775">
        <v>2</v>
      </c>
      <c r="G5775" t="s">
        <v>38</v>
      </c>
      <c r="H5775" t="s">
        <v>2</v>
      </c>
      <c r="I5775" t="s">
        <v>51</v>
      </c>
      <c r="J5775">
        <v>690.8</v>
      </c>
    </row>
    <row r="5776" spans="1:10" x14ac:dyDescent="0.25">
      <c r="A5776">
        <v>41</v>
      </c>
      <c r="B5776">
        <v>2018</v>
      </c>
      <c r="C5776" t="s">
        <v>40</v>
      </c>
      <c r="D5776" t="s">
        <v>55</v>
      </c>
      <c r="E5776" t="s">
        <v>39</v>
      </c>
      <c r="F5776">
        <v>3</v>
      </c>
      <c r="G5776" t="s">
        <v>45</v>
      </c>
      <c r="H5776" t="s">
        <v>2</v>
      </c>
      <c r="I5776" t="s">
        <v>51</v>
      </c>
      <c r="J5776">
        <v>590.5</v>
      </c>
    </row>
    <row r="5777" spans="1:10" x14ac:dyDescent="0.25">
      <c r="A5777">
        <v>41</v>
      </c>
      <c r="B5777">
        <v>2018</v>
      </c>
      <c r="C5777" t="s">
        <v>40</v>
      </c>
      <c r="D5777" t="s">
        <v>55</v>
      </c>
      <c r="E5777" t="s">
        <v>39</v>
      </c>
      <c r="F5777">
        <v>4</v>
      </c>
      <c r="G5777" t="s">
        <v>38</v>
      </c>
      <c r="H5777" t="s">
        <v>46</v>
      </c>
      <c r="I5777" t="s">
        <v>37</v>
      </c>
      <c r="J5777">
        <v>983.6</v>
      </c>
    </row>
    <row r="5778" spans="1:10" x14ac:dyDescent="0.25">
      <c r="A5778">
        <v>41</v>
      </c>
      <c r="B5778">
        <v>2018</v>
      </c>
      <c r="C5778" t="s">
        <v>40</v>
      </c>
      <c r="D5778" t="s">
        <v>55</v>
      </c>
      <c r="E5778" t="s">
        <v>39</v>
      </c>
      <c r="F5778">
        <v>5</v>
      </c>
      <c r="G5778" t="s">
        <v>45</v>
      </c>
      <c r="H5778" t="s">
        <v>46</v>
      </c>
      <c r="I5778" t="s">
        <v>51</v>
      </c>
      <c r="J5778">
        <v>985.5</v>
      </c>
    </row>
    <row r="5779" spans="1:10" x14ac:dyDescent="0.25">
      <c r="A5779">
        <v>41</v>
      </c>
      <c r="B5779">
        <v>2018</v>
      </c>
      <c r="C5779" t="s">
        <v>40</v>
      </c>
      <c r="D5779" t="s">
        <v>55</v>
      </c>
      <c r="E5779" t="s">
        <v>39</v>
      </c>
      <c r="F5779">
        <v>6</v>
      </c>
      <c r="G5779" t="s">
        <v>38</v>
      </c>
      <c r="H5779" t="s">
        <v>2</v>
      </c>
      <c r="I5779" t="s">
        <v>37</v>
      </c>
      <c r="J5779">
        <v>722.6</v>
      </c>
    </row>
    <row r="5780" spans="1:10" x14ac:dyDescent="0.25">
      <c r="A5780">
        <v>41</v>
      </c>
      <c r="B5780">
        <v>2018</v>
      </c>
      <c r="C5780" t="s">
        <v>40</v>
      </c>
      <c r="D5780" t="s">
        <v>56</v>
      </c>
      <c r="E5780" t="s">
        <v>39</v>
      </c>
      <c r="F5780">
        <v>1</v>
      </c>
      <c r="G5780" t="s">
        <v>45</v>
      </c>
      <c r="H5780" t="s">
        <v>46</v>
      </c>
      <c r="I5780" t="s">
        <v>51</v>
      </c>
      <c r="J5780">
        <v>928</v>
      </c>
    </row>
    <row r="5781" spans="1:10" x14ac:dyDescent="0.25">
      <c r="A5781">
        <v>41</v>
      </c>
      <c r="B5781">
        <v>2018</v>
      </c>
      <c r="C5781" t="s">
        <v>40</v>
      </c>
      <c r="D5781" t="s">
        <v>56</v>
      </c>
      <c r="E5781" t="s">
        <v>39</v>
      </c>
      <c r="F5781">
        <v>2</v>
      </c>
      <c r="G5781" t="s">
        <v>45</v>
      </c>
      <c r="H5781" t="s">
        <v>46</v>
      </c>
      <c r="I5781" t="s">
        <v>51</v>
      </c>
      <c r="J5781">
        <v>818.8</v>
      </c>
    </row>
    <row r="5782" spans="1:10" x14ac:dyDescent="0.25">
      <c r="A5782">
        <v>41</v>
      </c>
      <c r="B5782">
        <v>2018</v>
      </c>
      <c r="C5782" t="s">
        <v>40</v>
      </c>
      <c r="D5782" t="s">
        <v>56</v>
      </c>
      <c r="E5782" t="s">
        <v>39</v>
      </c>
      <c r="F5782">
        <v>3</v>
      </c>
      <c r="G5782" t="s">
        <v>45</v>
      </c>
      <c r="H5782" t="s">
        <v>46</v>
      </c>
      <c r="I5782" t="s">
        <v>51</v>
      </c>
      <c r="J5782">
        <v>803.7</v>
      </c>
    </row>
    <row r="5783" spans="1:10" x14ac:dyDescent="0.25">
      <c r="A5783">
        <v>41</v>
      </c>
      <c r="B5783">
        <v>2018</v>
      </c>
      <c r="C5783" t="s">
        <v>40</v>
      </c>
      <c r="D5783" t="s">
        <v>56</v>
      </c>
      <c r="E5783" t="s">
        <v>39</v>
      </c>
      <c r="F5783">
        <v>4</v>
      </c>
      <c r="G5783" t="s">
        <v>45</v>
      </c>
      <c r="H5783" t="s">
        <v>2</v>
      </c>
      <c r="I5783" t="s">
        <v>51</v>
      </c>
      <c r="J5783">
        <v>421</v>
      </c>
    </row>
    <row r="5784" spans="1:10" x14ac:dyDescent="0.25">
      <c r="A5784">
        <v>41</v>
      </c>
      <c r="B5784">
        <v>2018</v>
      </c>
      <c r="C5784" t="s">
        <v>40</v>
      </c>
      <c r="D5784" t="s">
        <v>56</v>
      </c>
      <c r="E5784" t="s">
        <v>39</v>
      </c>
      <c r="F5784">
        <v>5</v>
      </c>
      <c r="G5784" t="s">
        <v>45</v>
      </c>
      <c r="H5784" t="s">
        <v>46</v>
      </c>
      <c r="I5784" t="s">
        <v>37</v>
      </c>
      <c r="J5784">
        <v>941.1</v>
      </c>
    </row>
    <row r="5785" spans="1:10" x14ac:dyDescent="0.25">
      <c r="A5785">
        <v>41</v>
      </c>
      <c r="B5785">
        <v>2018</v>
      </c>
      <c r="C5785" t="s">
        <v>40</v>
      </c>
      <c r="D5785" t="s">
        <v>56</v>
      </c>
      <c r="E5785" t="s">
        <v>39</v>
      </c>
      <c r="F5785">
        <v>6</v>
      </c>
      <c r="G5785" t="s">
        <v>45</v>
      </c>
      <c r="H5785" t="s">
        <v>46</v>
      </c>
      <c r="I5785" t="s">
        <v>37</v>
      </c>
      <c r="J5785">
        <v>720.4</v>
      </c>
    </row>
    <row r="5786" spans="1:10" x14ac:dyDescent="0.25">
      <c r="A5786">
        <v>42</v>
      </c>
      <c r="B5786">
        <v>2017</v>
      </c>
      <c r="C5786" t="s">
        <v>40</v>
      </c>
      <c r="D5786" t="s">
        <v>55</v>
      </c>
      <c r="E5786" t="s">
        <v>39</v>
      </c>
      <c r="F5786">
        <v>1</v>
      </c>
      <c r="G5786" t="s">
        <v>38</v>
      </c>
      <c r="H5786" t="s">
        <v>46</v>
      </c>
      <c r="I5786" t="s">
        <v>37</v>
      </c>
      <c r="J5786">
        <v>1117.3</v>
      </c>
    </row>
    <row r="5787" spans="1:10" x14ac:dyDescent="0.25">
      <c r="A5787">
        <v>42</v>
      </c>
      <c r="B5787">
        <v>2017</v>
      </c>
      <c r="C5787" t="s">
        <v>40</v>
      </c>
      <c r="D5787" t="s">
        <v>55</v>
      </c>
      <c r="E5787" t="s">
        <v>39</v>
      </c>
      <c r="F5787">
        <v>2</v>
      </c>
      <c r="G5787" t="s">
        <v>38</v>
      </c>
      <c r="H5787" t="s">
        <v>46</v>
      </c>
      <c r="I5787" t="s">
        <v>51</v>
      </c>
      <c r="J5787">
        <v>1191.0999999999999</v>
      </c>
    </row>
    <row r="5788" spans="1:10" x14ac:dyDescent="0.25">
      <c r="A5788">
        <v>42</v>
      </c>
      <c r="B5788">
        <v>2017</v>
      </c>
      <c r="C5788" t="s">
        <v>40</v>
      </c>
      <c r="D5788" t="s">
        <v>55</v>
      </c>
      <c r="E5788" t="s">
        <v>39</v>
      </c>
      <c r="F5788">
        <v>3</v>
      </c>
      <c r="G5788" t="s">
        <v>38</v>
      </c>
      <c r="H5788" t="s">
        <v>2</v>
      </c>
      <c r="I5788" t="s">
        <v>37</v>
      </c>
      <c r="J5788">
        <v>775.8</v>
      </c>
    </row>
    <row r="5789" spans="1:10" x14ac:dyDescent="0.25">
      <c r="A5789">
        <v>42</v>
      </c>
      <c r="B5789">
        <v>2017</v>
      </c>
      <c r="C5789" t="s">
        <v>40</v>
      </c>
      <c r="D5789" t="s">
        <v>55</v>
      </c>
      <c r="E5789" t="s">
        <v>39</v>
      </c>
      <c r="F5789">
        <v>4</v>
      </c>
      <c r="G5789" t="s">
        <v>38</v>
      </c>
      <c r="H5789" t="s">
        <v>46</v>
      </c>
      <c r="I5789" t="s">
        <v>37</v>
      </c>
      <c r="J5789">
        <v>1210.3</v>
      </c>
    </row>
    <row r="5790" spans="1:10" x14ac:dyDescent="0.25">
      <c r="A5790">
        <v>42</v>
      </c>
      <c r="B5790">
        <v>2017</v>
      </c>
      <c r="C5790" t="s">
        <v>40</v>
      </c>
      <c r="D5790" t="s">
        <v>55</v>
      </c>
      <c r="E5790" t="s">
        <v>39</v>
      </c>
      <c r="F5790">
        <v>5</v>
      </c>
      <c r="G5790" t="s">
        <v>45</v>
      </c>
      <c r="H5790" t="s">
        <v>2</v>
      </c>
      <c r="I5790" t="s">
        <v>37</v>
      </c>
      <c r="J5790">
        <v>580</v>
      </c>
    </row>
    <row r="5791" spans="1:10" x14ac:dyDescent="0.25">
      <c r="A5791">
        <v>42</v>
      </c>
      <c r="B5791">
        <v>2017</v>
      </c>
      <c r="C5791" t="s">
        <v>40</v>
      </c>
      <c r="D5791" t="s">
        <v>55</v>
      </c>
      <c r="E5791" t="s">
        <v>39</v>
      </c>
      <c r="F5791">
        <v>6</v>
      </c>
      <c r="G5791" t="s">
        <v>38</v>
      </c>
      <c r="H5791" t="s">
        <v>2</v>
      </c>
      <c r="I5791" t="s">
        <v>51</v>
      </c>
      <c r="J5791">
        <v>761.4</v>
      </c>
    </row>
    <row r="5792" spans="1:10" x14ac:dyDescent="0.25">
      <c r="A5792">
        <v>42</v>
      </c>
      <c r="B5792">
        <v>2017</v>
      </c>
      <c r="C5792" t="s">
        <v>40</v>
      </c>
      <c r="D5792" t="s">
        <v>56</v>
      </c>
      <c r="E5792" t="s">
        <v>39</v>
      </c>
      <c r="F5792">
        <v>1</v>
      </c>
      <c r="G5792" t="s">
        <v>38</v>
      </c>
      <c r="H5792" t="s">
        <v>46</v>
      </c>
      <c r="I5792" t="s">
        <v>51</v>
      </c>
      <c r="J5792">
        <v>994.7</v>
      </c>
    </row>
    <row r="5793" spans="1:10" x14ac:dyDescent="0.25">
      <c r="A5793">
        <v>42</v>
      </c>
      <c r="B5793">
        <v>2017</v>
      </c>
      <c r="C5793" t="s">
        <v>40</v>
      </c>
      <c r="D5793" t="s">
        <v>56</v>
      </c>
      <c r="E5793" t="s">
        <v>39</v>
      </c>
      <c r="F5793">
        <v>2</v>
      </c>
      <c r="G5793" t="s">
        <v>45</v>
      </c>
      <c r="H5793" t="s">
        <v>2</v>
      </c>
      <c r="I5793" t="s">
        <v>37</v>
      </c>
      <c r="J5793">
        <v>253.7</v>
      </c>
    </row>
    <row r="5794" spans="1:10" x14ac:dyDescent="0.25">
      <c r="A5794">
        <v>42</v>
      </c>
      <c r="B5794">
        <v>2017</v>
      </c>
      <c r="C5794" t="s">
        <v>40</v>
      </c>
      <c r="D5794" t="s">
        <v>56</v>
      </c>
      <c r="E5794" t="s">
        <v>39</v>
      </c>
      <c r="F5794">
        <v>3</v>
      </c>
      <c r="G5794" t="s">
        <v>45</v>
      </c>
      <c r="H5794" t="s">
        <v>46</v>
      </c>
      <c r="I5794" t="s">
        <v>51</v>
      </c>
      <c r="J5794">
        <v>1051.8</v>
      </c>
    </row>
    <row r="5795" spans="1:10" x14ac:dyDescent="0.25">
      <c r="A5795">
        <v>42</v>
      </c>
      <c r="B5795">
        <v>2017</v>
      </c>
      <c r="C5795" t="s">
        <v>40</v>
      </c>
      <c r="D5795" t="s">
        <v>56</v>
      </c>
      <c r="E5795" t="s">
        <v>39</v>
      </c>
      <c r="F5795">
        <v>4</v>
      </c>
      <c r="G5795" t="s">
        <v>45</v>
      </c>
      <c r="H5795" t="s">
        <v>2</v>
      </c>
      <c r="I5795" t="s">
        <v>37</v>
      </c>
      <c r="J5795">
        <v>549.20000000000005</v>
      </c>
    </row>
    <row r="5796" spans="1:10" x14ac:dyDescent="0.25">
      <c r="A5796">
        <v>42</v>
      </c>
      <c r="B5796">
        <v>2017</v>
      </c>
      <c r="C5796" t="s">
        <v>40</v>
      </c>
      <c r="D5796" t="s">
        <v>56</v>
      </c>
      <c r="E5796" t="s">
        <v>39</v>
      </c>
      <c r="F5796">
        <v>5</v>
      </c>
      <c r="G5796" t="s">
        <v>45</v>
      </c>
      <c r="H5796" t="s">
        <v>2</v>
      </c>
      <c r="I5796" t="s">
        <v>37</v>
      </c>
      <c r="J5796">
        <v>605.79999999999995</v>
      </c>
    </row>
    <row r="5797" spans="1:10" x14ac:dyDescent="0.25">
      <c r="A5797">
        <v>42</v>
      </c>
      <c r="B5797">
        <v>2017</v>
      </c>
      <c r="C5797" t="s">
        <v>40</v>
      </c>
      <c r="D5797" t="s">
        <v>56</v>
      </c>
      <c r="E5797" t="s">
        <v>39</v>
      </c>
      <c r="F5797">
        <v>6</v>
      </c>
      <c r="G5797" t="s">
        <v>45</v>
      </c>
      <c r="H5797" t="s">
        <v>46</v>
      </c>
      <c r="I5797" t="s">
        <v>37</v>
      </c>
      <c r="J5797">
        <v>942.3</v>
      </c>
    </row>
    <row r="5798" spans="1:10" x14ac:dyDescent="0.25">
      <c r="A5798">
        <v>42</v>
      </c>
      <c r="B5798">
        <v>2018</v>
      </c>
      <c r="C5798" t="s">
        <v>40</v>
      </c>
      <c r="D5798" t="s">
        <v>55</v>
      </c>
      <c r="E5798" t="s">
        <v>39</v>
      </c>
      <c r="F5798">
        <v>1</v>
      </c>
      <c r="G5798" t="s">
        <v>45</v>
      </c>
      <c r="H5798" t="s">
        <v>2</v>
      </c>
      <c r="I5798" t="s">
        <v>51</v>
      </c>
      <c r="J5798">
        <v>535.70000000000005</v>
      </c>
    </row>
    <row r="5799" spans="1:10" x14ac:dyDescent="0.25">
      <c r="A5799">
        <v>42</v>
      </c>
      <c r="B5799">
        <v>2018</v>
      </c>
      <c r="C5799" t="s">
        <v>40</v>
      </c>
      <c r="D5799" t="s">
        <v>55</v>
      </c>
      <c r="E5799" t="s">
        <v>39</v>
      </c>
      <c r="F5799">
        <v>2</v>
      </c>
      <c r="G5799" t="s">
        <v>38</v>
      </c>
      <c r="H5799" t="s">
        <v>2</v>
      </c>
      <c r="I5799" t="s">
        <v>37</v>
      </c>
      <c r="J5799">
        <v>638.20000000000005</v>
      </c>
    </row>
    <row r="5800" spans="1:10" x14ac:dyDescent="0.25">
      <c r="A5800">
        <v>42</v>
      </c>
      <c r="B5800">
        <v>2018</v>
      </c>
      <c r="C5800" t="s">
        <v>40</v>
      </c>
      <c r="D5800" t="s">
        <v>55</v>
      </c>
      <c r="E5800" t="s">
        <v>39</v>
      </c>
      <c r="F5800">
        <v>3</v>
      </c>
      <c r="G5800" t="s">
        <v>45</v>
      </c>
      <c r="H5800" t="s">
        <v>2</v>
      </c>
      <c r="I5800" t="s">
        <v>51</v>
      </c>
      <c r="J5800">
        <v>503.3</v>
      </c>
    </row>
    <row r="5801" spans="1:10" x14ac:dyDescent="0.25">
      <c r="A5801">
        <v>42</v>
      </c>
      <c r="B5801">
        <v>2018</v>
      </c>
      <c r="C5801" t="s">
        <v>40</v>
      </c>
      <c r="D5801" t="s">
        <v>55</v>
      </c>
      <c r="E5801" t="s">
        <v>39</v>
      </c>
      <c r="F5801">
        <v>4</v>
      </c>
      <c r="G5801" t="s">
        <v>45</v>
      </c>
      <c r="H5801" t="s">
        <v>46</v>
      </c>
      <c r="I5801" t="s">
        <v>51</v>
      </c>
      <c r="J5801">
        <v>955.4</v>
      </c>
    </row>
    <row r="5802" spans="1:10" x14ac:dyDescent="0.25">
      <c r="A5802">
        <v>42</v>
      </c>
      <c r="B5802">
        <v>2018</v>
      </c>
      <c r="C5802" t="s">
        <v>40</v>
      </c>
      <c r="D5802" t="s">
        <v>55</v>
      </c>
      <c r="E5802" t="s">
        <v>39</v>
      </c>
      <c r="F5802">
        <v>5</v>
      </c>
      <c r="G5802" t="s">
        <v>38</v>
      </c>
      <c r="H5802" t="s">
        <v>46</v>
      </c>
      <c r="I5802" t="s">
        <v>37</v>
      </c>
      <c r="J5802">
        <v>1169.0999999999999</v>
      </c>
    </row>
    <row r="5803" spans="1:10" x14ac:dyDescent="0.25">
      <c r="A5803">
        <v>42</v>
      </c>
      <c r="B5803">
        <v>2018</v>
      </c>
      <c r="C5803" t="s">
        <v>40</v>
      </c>
      <c r="D5803" t="s">
        <v>55</v>
      </c>
      <c r="E5803" t="s">
        <v>39</v>
      </c>
      <c r="F5803">
        <v>6</v>
      </c>
      <c r="G5803" t="s">
        <v>45</v>
      </c>
      <c r="H5803" t="s">
        <v>46</v>
      </c>
      <c r="I5803" t="s">
        <v>51</v>
      </c>
      <c r="J5803">
        <v>1159.8</v>
      </c>
    </row>
    <row r="5804" spans="1:10" x14ac:dyDescent="0.25">
      <c r="A5804">
        <v>42</v>
      </c>
      <c r="B5804">
        <v>2018</v>
      </c>
      <c r="C5804" t="s">
        <v>40</v>
      </c>
      <c r="D5804" t="s">
        <v>56</v>
      </c>
      <c r="E5804" t="s">
        <v>39</v>
      </c>
      <c r="F5804">
        <v>1</v>
      </c>
      <c r="G5804" t="s">
        <v>45</v>
      </c>
      <c r="H5804" t="s">
        <v>2</v>
      </c>
      <c r="I5804" t="s">
        <v>51</v>
      </c>
      <c r="J5804">
        <v>344.1</v>
      </c>
    </row>
    <row r="5805" spans="1:10" x14ac:dyDescent="0.25">
      <c r="A5805">
        <v>42</v>
      </c>
      <c r="B5805">
        <v>2018</v>
      </c>
      <c r="C5805" t="s">
        <v>40</v>
      </c>
      <c r="D5805" t="s">
        <v>56</v>
      </c>
      <c r="E5805" t="s">
        <v>39</v>
      </c>
      <c r="F5805">
        <v>2</v>
      </c>
      <c r="G5805" t="s">
        <v>38</v>
      </c>
      <c r="H5805" t="s">
        <v>2</v>
      </c>
      <c r="I5805" t="s">
        <v>51</v>
      </c>
      <c r="J5805">
        <v>355.7</v>
      </c>
    </row>
    <row r="5806" spans="1:10" x14ac:dyDescent="0.25">
      <c r="A5806">
        <v>42</v>
      </c>
      <c r="B5806">
        <v>2018</v>
      </c>
      <c r="C5806" t="s">
        <v>40</v>
      </c>
      <c r="D5806" t="s">
        <v>56</v>
      </c>
      <c r="E5806" t="s">
        <v>39</v>
      </c>
      <c r="F5806">
        <v>3</v>
      </c>
      <c r="G5806" t="s">
        <v>38</v>
      </c>
      <c r="H5806" t="s">
        <v>46</v>
      </c>
      <c r="I5806" t="s">
        <v>37</v>
      </c>
      <c r="J5806">
        <v>743.2</v>
      </c>
    </row>
    <row r="5807" spans="1:10" x14ac:dyDescent="0.25">
      <c r="A5807">
        <v>42</v>
      </c>
      <c r="B5807">
        <v>2018</v>
      </c>
      <c r="C5807" t="s">
        <v>40</v>
      </c>
      <c r="D5807" t="s">
        <v>56</v>
      </c>
      <c r="E5807" t="s">
        <v>39</v>
      </c>
      <c r="F5807">
        <v>4</v>
      </c>
      <c r="G5807" t="s">
        <v>38</v>
      </c>
      <c r="H5807" t="s">
        <v>2</v>
      </c>
      <c r="I5807" t="s">
        <v>37</v>
      </c>
      <c r="J5807">
        <v>171.9</v>
      </c>
    </row>
    <row r="5808" spans="1:10" x14ac:dyDescent="0.25">
      <c r="A5808">
        <v>42</v>
      </c>
      <c r="B5808">
        <v>2018</v>
      </c>
      <c r="C5808" t="s">
        <v>40</v>
      </c>
      <c r="D5808" t="s">
        <v>56</v>
      </c>
      <c r="E5808" t="s">
        <v>39</v>
      </c>
      <c r="F5808">
        <v>5</v>
      </c>
      <c r="G5808" t="s">
        <v>45</v>
      </c>
      <c r="H5808" t="s">
        <v>46</v>
      </c>
      <c r="I5808" t="s">
        <v>51</v>
      </c>
      <c r="J5808">
        <v>585.79999999999995</v>
      </c>
    </row>
    <row r="5809" spans="1:10" x14ac:dyDescent="0.25">
      <c r="A5809">
        <v>42</v>
      </c>
      <c r="B5809">
        <v>2018</v>
      </c>
      <c r="C5809" t="s">
        <v>40</v>
      </c>
      <c r="D5809" t="s">
        <v>56</v>
      </c>
      <c r="E5809" t="s">
        <v>39</v>
      </c>
      <c r="F5809">
        <v>6</v>
      </c>
      <c r="G5809" t="s">
        <v>45</v>
      </c>
      <c r="H5809" t="s">
        <v>46</v>
      </c>
      <c r="I5809" t="s">
        <v>51</v>
      </c>
      <c r="J5809">
        <v>860.3</v>
      </c>
    </row>
    <row r="5810" spans="1:10" x14ac:dyDescent="0.25">
      <c r="A5810">
        <v>43</v>
      </c>
      <c r="B5810">
        <v>2017</v>
      </c>
      <c r="C5810" t="s">
        <v>40</v>
      </c>
      <c r="D5810" t="s">
        <v>55</v>
      </c>
      <c r="E5810" t="s">
        <v>39</v>
      </c>
      <c r="F5810">
        <v>1</v>
      </c>
      <c r="G5810" t="s">
        <v>38</v>
      </c>
      <c r="H5810" t="s">
        <v>46</v>
      </c>
      <c r="I5810" t="s">
        <v>51</v>
      </c>
      <c r="J5810">
        <v>945</v>
      </c>
    </row>
    <row r="5811" spans="1:10" x14ac:dyDescent="0.25">
      <c r="A5811">
        <v>43</v>
      </c>
      <c r="B5811">
        <v>2017</v>
      </c>
      <c r="C5811" t="s">
        <v>40</v>
      </c>
      <c r="D5811" t="s">
        <v>55</v>
      </c>
      <c r="E5811" t="s">
        <v>39</v>
      </c>
      <c r="F5811">
        <v>2</v>
      </c>
      <c r="G5811" t="s">
        <v>45</v>
      </c>
      <c r="H5811" t="s">
        <v>46</v>
      </c>
      <c r="I5811" t="s">
        <v>51</v>
      </c>
      <c r="J5811">
        <v>1336.4</v>
      </c>
    </row>
    <row r="5812" spans="1:10" x14ac:dyDescent="0.25">
      <c r="A5812">
        <v>43</v>
      </c>
      <c r="B5812">
        <v>2017</v>
      </c>
      <c r="C5812" t="s">
        <v>40</v>
      </c>
      <c r="D5812" t="s">
        <v>55</v>
      </c>
      <c r="E5812" t="s">
        <v>39</v>
      </c>
      <c r="F5812">
        <v>3</v>
      </c>
      <c r="G5812" t="s">
        <v>38</v>
      </c>
      <c r="H5812" t="s">
        <v>2</v>
      </c>
      <c r="I5812" t="s">
        <v>51</v>
      </c>
      <c r="J5812">
        <v>861.2</v>
      </c>
    </row>
    <row r="5813" spans="1:10" x14ac:dyDescent="0.25">
      <c r="A5813">
        <v>43</v>
      </c>
      <c r="B5813">
        <v>2017</v>
      </c>
      <c r="C5813" t="s">
        <v>40</v>
      </c>
      <c r="D5813" t="s">
        <v>55</v>
      </c>
      <c r="E5813" t="s">
        <v>39</v>
      </c>
      <c r="F5813">
        <v>4</v>
      </c>
      <c r="G5813" t="s">
        <v>45</v>
      </c>
      <c r="H5813" t="s">
        <v>46</v>
      </c>
      <c r="I5813" t="s">
        <v>51</v>
      </c>
      <c r="J5813">
        <v>1120.4000000000001</v>
      </c>
    </row>
    <row r="5814" spans="1:10" x14ac:dyDescent="0.25">
      <c r="A5814">
        <v>43</v>
      </c>
      <c r="B5814">
        <v>2017</v>
      </c>
      <c r="C5814" t="s">
        <v>40</v>
      </c>
      <c r="D5814" t="s">
        <v>55</v>
      </c>
      <c r="E5814" t="s">
        <v>39</v>
      </c>
      <c r="F5814">
        <v>5</v>
      </c>
      <c r="G5814" t="s">
        <v>38</v>
      </c>
      <c r="H5814" t="s">
        <v>46</v>
      </c>
      <c r="I5814" t="s">
        <v>51</v>
      </c>
      <c r="J5814">
        <v>1082.3</v>
      </c>
    </row>
    <row r="5815" spans="1:10" x14ac:dyDescent="0.25">
      <c r="A5815">
        <v>43</v>
      </c>
      <c r="B5815">
        <v>2017</v>
      </c>
      <c r="C5815" t="s">
        <v>40</v>
      </c>
      <c r="D5815" t="s">
        <v>55</v>
      </c>
      <c r="E5815" t="s">
        <v>39</v>
      </c>
      <c r="F5815">
        <v>6</v>
      </c>
      <c r="G5815" t="s">
        <v>38</v>
      </c>
      <c r="H5815" t="s">
        <v>46</v>
      </c>
      <c r="I5815" t="s">
        <v>51</v>
      </c>
      <c r="J5815">
        <v>1386.4</v>
      </c>
    </row>
    <row r="5816" spans="1:10" x14ac:dyDescent="0.25">
      <c r="A5816">
        <v>43</v>
      </c>
      <c r="B5816">
        <v>2017</v>
      </c>
      <c r="C5816" t="s">
        <v>40</v>
      </c>
      <c r="D5816" t="s">
        <v>56</v>
      </c>
      <c r="E5816" t="s">
        <v>39</v>
      </c>
      <c r="F5816">
        <v>1</v>
      </c>
      <c r="G5816" t="s">
        <v>38</v>
      </c>
      <c r="H5816" t="s">
        <v>2</v>
      </c>
      <c r="I5816" t="s">
        <v>37</v>
      </c>
      <c r="J5816">
        <v>442.9</v>
      </c>
    </row>
    <row r="5817" spans="1:10" x14ac:dyDescent="0.25">
      <c r="A5817">
        <v>43</v>
      </c>
      <c r="B5817">
        <v>2017</v>
      </c>
      <c r="C5817" t="s">
        <v>40</v>
      </c>
      <c r="D5817" t="s">
        <v>56</v>
      </c>
      <c r="E5817" t="s">
        <v>39</v>
      </c>
      <c r="F5817">
        <v>2</v>
      </c>
      <c r="G5817" t="s">
        <v>45</v>
      </c>
      <c r="H5817" t="s">
        <v>2</v>
      </c>
      <c r="I5817" t="s">
        <v>51</v>
      </c>
      <c r="J5817">
        <v>660.9</v>
      </c>
    </row>
    <row r="5818" spans="1:10" x14ac:dyDescent="0.25">
      <c r="A5818">
        <v>43</v>
      </c>
      <c r="B5818">
        <v>2017</v>
      </c>
      <c r="C5818" t="s">
        <v>40</v>
      </c>
      <c r="D5818" t="s">
        <v>56</v>
      </c>
      <c r="E5818" t="s">
        <v>39</v>
      </c>
      <c r="F5818">
        <v>3</v>
      </c>
      <c r="G5818" t="s">
        <v>45</v>
      </c>
      <c r="H5818" t="s">
        <v>2</v>
      </c>
      <c r="I5818" t="s">
        <v>37</v>
      </c>
      <c r="J5818">
        <v>718.3</v>
      </c>
    </row>
    <row r="5819" spans="1:10" x14ac:dyDescent="0.25">
      <c r="A5819">
        <v>43</v>
      </c>
      <c r="B5819">
        <v>2017</v>
      </c>
      <c r="C5819" t="s">
        <v>40</v>
      </c>
      <c r="D5819" t="s">
        <v>56</v>
      </c>
      <c r="E5819" t="s">
        <v>39</v>
      </c>
      <c r="F5819">
        <v>4</v>
      </c>
      <c r="G5819" t="s">
        <v>38</v>
      </c>
      <c r="H5819" t="s">
        <v>2</v>
      </c>
      <c r="I5819" t="s">
        <v>51</v>
      </c>
      <c r="J5819">
        <v>665.3</v>
      </c>
    </row>
    <row r="5820" spans="1:10" x14ac:dyDescent="0.25">
      <c r="A5820">
        <v>43</v>
      </c>
      <c r="B5820">
        <v>2017</v>
      </c>
      <c r="C5820" t="s">
        <v>40</v>
      </c>
      <c r="D5820" t="s">
        <v>56</v>
      </c>
      <c r="E5820" t="s">
        <v>39</v>
      </c>
      <c r="F5820">
        <v>5</v>
      </c>
      <c r="G5820" t="s">
        <v>38</v>
      </c>
      <c r="H5820" t="s">
        <v>2</v>
      </c>
      <c r="I5820" t="s">
        <v>37</v>
      </c>
      <c r="J5820">
        <v>717.4</v>
      </c>
    </row>
    <row r="5821" spans="1:10" x14ac:dyDescent="0.25">
      <c r="A5821">
        <v>43</v>
      </c>
      <c r="B5821">
        <v>2017</v>
      </c>
      <c r="C5821" t="s">
        <v>40</v>
      </c>
      <c r="D5821" t="s">
        <v>56</v>
      </c>
      <c r="E5821" t="s">
        <v>39</v>
      </c>
      <c r="F5821">
        <v>6</v>
      </c>
      <c r="G5821" t="s">
        <v>38</v>
      </c>
      <c r="H5821" t="s">
        <v>2</v>
      </c>
      <c r="I5821" t="s">
        <v>51</v>
      </c>
      <c r="J5821">
        <v>591.29999999999995</v>
      </c>
    </row>
    <row r="5822" spans="1:10" x14ac:dyDescent="0.25">
      <c r="A5822">
        <v>43</v>
      </c>
      <c r="B5822">
        <v>2018</v>
      </c>
      <c r="C5822" t="s">
        <v>40</v>
      </c>
      <c r="D5822" t="s">
        <v>55</v>
      </c>
      <c r="E5822" t="s">
        <v>39</v>
      </c>
      <c r="F5822">
        <v>1</v>
      </c>
      <c r="G5822" t="s">
        <v>38</v>
      </c>
      <c r="H5822" t="s">
        <v>2</v>
      </c>
      <c r="I5822" t="s">
        <v>51</v>
      </c>
      <c r="J5822">
        <v>682.5</v>
      </c>
    </row>
    <row r="5823" spans="1:10" x14ac:dyDescent="0.25">
      <c r="A5823">
        <v>43</v>
      </c>
      <c r="B5823">
        <v>2018</v>
      </c>
      <c r="C5823" t="s">
        <v>40</v>
      </c>
      <c r="D5823" t="s">
        <v>55</v>
      </c>
      <c r="E5823" t="s">
        <v>39</v>
      </c>
      <c r="F5823">
        <v>2</v>
      </c>
      <c r="G5823" t="s">
        <v>45</v>
      </c>
      <c r="H5823" t="s">
        <v>46</v>
      </c>
      <c r="I5823" t="s">
        <v>51</v>
      </c>
      <c r="J5823">
        <v>838.1</v>
      </c>
    </row>
    <row r="5824" spans="1:10" x14ac:dyDescent="0.25">
      <c r="A5824">
        <v>43</v>
      </c>
      <c r="B5824">
        <v>2018</v>
      </c>
      <c r="C5824" t="s">
        <v>40</v>
      </c>
      <c r="D5824" t="s">
        <v>55</v>
      </c>
      <c r="E5824" t="s">
        <v>39</v>
      </c>
      <c r="F5824">
        <v>3</v>
      </c>
      <c r="G5824" t="s">
        <v>45</v>
      </c>
      <c r="H5824" t="s">
        <v>46</v>
      </c>
      <c r="I5824" t="s">
        <v>51</v>
      </c>
      <c r="J5824">
        <v>954.3</v>
      </c>
    </row>
    <row r="5825" spans="1:10" x14ac:dyDescent="0.25">
      <c r="A5825">
        <v>43</v>
      </c>
      <c r="B5825">
        <v>2018</v>
      </c>
      <c r="C5825" t="s">
        <v>40</v>
      </c>
      <c r="D5825" t="s">
        <v>55</v>
      </c>
      <c r="E5825" t="s">
        <v>39</v>
      </c>
      <c r="F5825">
        <v>4</v>
      </c>
      <c r="G5825" t="s">
        <v>38</v>
      </c>
      <c r="H5825" t="s">
        <v>2</v>
      </c>
      <c r="I5825" t="s">
        <v>51</v>
      </c>
      <c r="J5825">
        <v>710.1</v>
      </c>
    </row>
    <row r="5826" spans="1:10" x14ac:dyDescent="0.25">
      <c r="A5826">
        <v>43</v>
      </c>
      <c r="B5826">
        <v>2018</v>
      </c>
      <c r="C5826" t="s">
        <v>40</v>
      </c>
      <c r="D5826" t="s">
        <v>55</v>
      </c>
      <c r="E5826" t="s">
        <v>39</v>
      </c>
      <c r="F5826">
        <v>5</v>
      </c>
      <c r="G5826" t="s">
        <v>45</v>
      </c>
      <c r="H5826" t="s">
        <v>2</v>
      </c>
      <c r="I5826" t="s">
        <v>37</v>
      </c>
      <c r="J5826">
        <v>629.1</v>
      </c>
    </row>
    <row r="5827" spans="1:10" x14ac:dyDescent="0.25">
      <c r="A5827">
        <v>43</v>
      </c>
      <c r="B5827">
        <v>2018</v>
      </c>
      <c r="C5827" t="s">
        <v>40</v>
      </c>
      <c r="D5827" t="s">
        <v>55</v>
      </c>
      <c r="E5827" t="s">
        <v>39</v>
      </c>
      <c r="F5827">
        <v>6</v>
      </c>
      <c r="G5827" t="s">
        <v>38</v>
      </c>
      <c r="H5827" t="s">
        <v>2</v>
      </c>
      <c r="I5827" t="s">
        <v>51</v>
      </c>
      <c r="J5827">
        <v>780.1</v>
      </c>
    </row>
    <row r="5828" spans="1:10" x14ac:dyDescent="0.25">
      <c r="A5828">
        <v>43</v>
      </c>
      <c r="B5828">
        <v>2018</v>
      </c>
      <c r="C5828" t="s">
        <v>40</v>
      </c>
      <c r="D5828" t="s">
        <v>56</v>
      </c>
      <c r="E5828" t="s">
        <v>39</v>
      </c>
      <c r="F5828">
        <v>1</v>
      </c>
      <c r="G5828" t="s">
        <v>45</v>
      </c>
      <c r="H5828" t="s">
        <v>46</v>
      </c>
      <c r="I5828" t="s">
        <v>37</v>
      </c>
      <c r="J5828">
        <v>873.7</v>
      </c>
    </row>
    <row r="5829" spans="1:10" x14ac:dyDescent="0.25">
      <c r="A5829">
        <v>43</v>
      </c>
      <c r="B5829">
        <v>2018</v>
      </c>
      <c r="C5829" t="s">
        <v>40</v>
      </c>
      <c r="D5829" t="s">
        <v>56</v>
      </c>
      <c r="E5829" t="s">
        <v>39</v>
      </c>
      <c r="F5829">
        <v>2</v>
      </c>
      <c r="G5829" t="s">
        <v>38</v>
      </c>
      <c r="H5829" t="s">
        <v>46</v>
      </c>
      <c r="I5829" t="s">
        <v>37</v>
      </c>
      <c r="J5829">
        <v>829.9</v>
      </c>
    </row>
    <row r="5830" spans="1:10" x14ac:dyDescent="0.25">
      <c r="A5830">
        <v>43</v>
      </c>
      <c r="B5830">
        <v>2018</v>
      </c>
      <c r="C5830" t="s">
        <v>40</v>
      </c>
      <c r="D5830" t="s">
        <v>56</v>
      </c>
      <c r="E5830" t="s">
        <v>39</v>
      </c>
      <c r="F5830">
        <v>3</v>
      </c>
      <c r="G5830" t="s">
        <v>38</v>
      </c>
      <c r="H5830" t="s">
        <v>46</v>
      </c>
      <c r="I5830" t="s">
        <v>51</v>
      </c>
      <c r="J5830">
        <v>759.7</v>
      </c>
    </row>
    <row r="5831" spans="1:10" x14ac:dyDescent="0.25">
      <c r="A5831">
        <v>43</v>
      </c>
      <c r="B5831">
        <v>2018</v>
      </c>
      <c r="C5831" t="s">
        <v>40</v>
      </c>
      <c r="D5831" t="s">
        <v>56</v>
      </c>
      <c r="E5831" t="s">
        <v>39</v>
      </c>
      <c r="F5831">
        <v>4</v>
      </c>
      <c r="G5831" t="s">
        <v>38</v>
      </c>
      <c r="H5831" t="s">
        <v>2</v>
      </c>
      <c r="I5831" t="s">
        <v>51</v>
      </c>
      <c r="J5831">
        <v>482</v>
      </c>
    </row>
    <row r="5832" spans="1:10" x14ac:dyDescent="0.25">
      <c r="A5832">
        <v>43</v>
      </c>
      <c r="B5832">
        <v>2018</v>
      </c>
      <c r="C5832" t="s">
        <v>40</v>
      </c>
      <c r="D5832" t="s">
        <v>56</v>
      </c>
      <c r="E5832" t="s">
        <v>39</v>
      </c>
      <c r="F5832">
        <v>5</v>
      </c>
      <c r="G5832" t="s">
        <v>45</v>
      </c>
      <c r="H5832" t="s">
        <v>2</v>
      </c>
      <c r="I5832" t="s">
        <v>51</v>
      </c>
      <c r="J5832">
        <v>501.5</v>
      </c>
    </row>
    <row r="5833" spans="1:10" x14ac:dyDescent="0.25">
      <c r="A5833">
        <v>43</v>
      </c>
      <c r="B5833">
        <v>2018</v>
      </c>
      <c r="C5833" t="s">
        <v>40</v>
      </c>
      <c r="D5833" t="s">
        <v>56</v>
      </c>
      <c r="E5833" t="s">
        <v>39</v>
      </c>
      <c r="F5833">
        <v>6</v>
      </c>
      <c r="G5833" t="s">
        <v>38</v>
      </c>
      <c r="H5833" t="s">
        <v>2</v>
      </c>
      <c r="I5833" t="s">
        <v>37</v>
      </c>
      <c r="J5833">
        <v>442.8</v>
      </c>
    </row>
    <row r="5834" spans="1:10" x14ac:dyDescent="0.25">
      <c r="A5834">
        <v>44</v>
      </c>
      <c r="B5834">
        <v>2017</v>
      </c>
      <c r="C5834" t="s">
        <v>40</v>
      </c>
      <c r="D5834" t="s">
        <v>55</v>
      </c>
      <c r="E5834" t="s">
        <v>39</v>
      </c>
      <c r="F5834">
        <v>1</v>
      </c>
      <c r="G5834" t="s">
        <v>45</v>
      </c>
      <c r="H5834" t="s">
        <v>2</v>
      </c>
      <c r="I5834" t="s">
        <v>51</v>
      </c>
      <c r="J5834">
        <v>727.9</v>
      </c>
    </row>
    <row r="5835" spans="1:10" x14ac:dyDescent="0.25">
      <c r="A5835">
        <v>44</v>
      </c>
      <c r="B5835">
        <v>2017</v>
      </c>
      <c r="C5835" t="s">
        <v>40</v>
      </c>
      <c r="D5835" t="s">
        <v>55</v>
      </c>
      <c r="E5835" t="s">
        <v>39</v>
      </c>
      <c r="F5835">
        <v>2</v>
      </c>
      <c r="G5835" t="s">
        <v>38</v>
      </c>
      <c r="H5835" t="s">
        <v>46</v>
      </c>
      <c r="I5835" t="s">
        <v>37</v>
      </c>
      <c r="J5835">
        <v>1076.5</v>
      </c>
    </row>
    <row r="5836" spans="1:10" x14ac:dyDescent="0.25">
      <c r="A5836">
        <v>44</v>
      </c>
      <c r="B5836">
        <v>2017</v>
      </c>
      <c r="C5836" t="s">
        <v>40</v>
      </c>
      <c r="D5836" t="s">
        <v>55</v>
      </c>
      <c r="E5836" t="s">
        <v>39</v>
      </c>
      <c r="F5836">
        <v>3</v>
      </c>
      <c r="G5836" t="s">
        <v>45</v>
      </c>
      <c r="H5836" t="s">
        <v>2</v>
      </c>
      <c r="I5836" t="s">
        <v>37</v>
      </c>
      <c r="J5836">
        <v>782.3</v>
      </c>
    </row>
    <row r="5837" spans="1:10" x14ac:dyDescent="0.25">
      <c r="A5837">
        <v>44</v>
      </c>
      <c r="B5837">
        <v>2017</v>
      </c>
      <c r="C5837" t="s">
        <v>40</v>
      </c>
      <c r="D5837" t="s">
        <v>55</v>
      </c>
      <c r="E5837" t="s">
        <v>39</v>
      </c>
      <c r="F5837">
        <v>4</v>
      </c>
      <c r="G5837" t="s">
        <v>38</v>
      </c>
      <c r="H5837" t="s">
        <v>46</v>
      </c>
      <c r="I5837" t="s">
        <v>51</v>
      </c>
      <c r="J5837">
        <v>1116</v>
      </c>
    </row>
    <row r="5838" spans="1:10" x14ac:dyDescent="0.25">
      <c r="A5838">
        <v>44</v>
      </c>
      <c r="B5838">
        <v>2017</v>
      </c>
      <c r="C5838" t="s">
        <v>40</v>
      </c>
      <c r="D5838" t="s">
        <v>55</v>
      </c>
      <c r="E5838" t="s">
        <v>39</v>
      </c>
      <c r="F5838">
        <v>5</v>
      </c>
      <c r="G5838" t="s">
        <v>38</v>
      </c>
      <c r="H5838" t="s">
        <v>46</v>
      </c>
      <c r="I5838" t="s">
        <v>51</v>
      </c>
      <c r="J5838">
        <v>1282.4000000000001</v>
      </c>
    </row>
    <row r="5839" spans="1:10" x14ac:dyDescent="0.25">
      <c r="A5839">
        <v>44</v>
      </c>
      <c r="B5839">
        <v>2017</v>
      </c>
      <c r="C5839" t="s">
        <v>40</v>
      </c>
      <c r="D5839" t="s">
        <v>55</v>
      </c>
      <c r="E5839" t="s">
        <v>39</v>
      </c>
      <c r="F5839">
        <v>6</v>
      </c>
      <c r="G5839" t="s">
        <v>38</v>
      </c>
      <c r="H5839" t="s">
        <v>46</v>
      </c>
      <c r="I5839" t="s">
        <v>37</v>
      </c>
      <c r="J5839">
        <v>1259.5</v>
      </c>
    </row>
    <row r="5840" spans="1:10" x14ac:dyDescent="0.25">
      <c r="A5840">
        <v>44</v>
      </c>
      <c r="B5840">
        <v>2017</v>
      </c>
      <c r="C5840" t="s">
        <v>40</v>
      </c>
      <c r="D5840" t="s">
        <v>56</v>
      </c>
      <c r="E5840" t="s">
        <v>39</v>
      </c>
      <c r="F5840">
        <v>1</v>
      </c>
      <c r="G5840" t="s">
        <v>45</v>
      </c>
      <c r="H5840" t="s">
        <v>46</v>
      </c>
      <c r="I5840" t="s">
        <v>37</v>
      </c>
      <c r="J5840">
        <v>1039.2</v>
      </c>
    </row>
    <row r="5841" spans="1:10" x14ac:dyDescent="0.25">
      <c r="A5841">
        <v>44</v>
      </c>
      <c r="B5841">
        <v>2017</v>
      </c>
      <c r="C5841" t="s">
        <v>40</v>
      </c>
      <c r="D5841" t="s">
        <v>56</v>
      </c>
      <c r="E5841" t="s">
        <v>39</v>
      </c>
      <c r="F5841">
        <v>2</v>
      </c>
      <c r="G5841" t="s">
        <v>45</v>
      </c>
      <c r="H5841" t="s">
        <v>2</v>
      </c>
      <c r="I5841" t="s">
        <v>51</v>
      </c>
      <c r="J5841">
        <v>642.20000000000005</v>
      </c>
    </row>
    <row r="5842" spans="1:10" x14ac:dyDescent="0.25">
      <c r="A5842">
        <v>44</v>
      </c>
      <c r="B5842">
        <v>2017</v>
      </c>
      <c r="C5842" t="s">
        <v>40</v>
      </c>
      <c r="D5842" t="s">
        <v>56</v>
      </c>
      <c r="E5842" t="s">
        <v>39</v>
      </c>
      <c r="F5842">
        <v>3</v>
      </c>
      <c r="G5842" t="s">
        <v>45</v>
      </c>
      <c r="H5842" t="s">
        <v>2</v>
      </c>
      <c r="I5842" t="s">
        <v>37</v>
      </c>
      <c r="J5842">
        <v>675.7</v>
      </c>
    </row>
    <row r="5843" spans="1:10" x14ac:dyDescent="0.25">
      <c r="A5843">
        <v>44</v>
      </c>
      <c r="B5843">
        <v>2017</v>
      </c>
      <c r="C5843" t="s">
        <v>40</v>
      </c>
      <c r="D5843" t="s">
        <v>56</v>
      </c>
      <c r="E5843" t="s">
        <v>39</v>
      </c>
      <c r="F5843">
        <v>4</v>
      </c>
      <c r="G5843" t="s">
        <v>45</v>
      </c>
      <c r="H5843" t="s">
        <v>2</v>
      </c>
      <c r="I5843" t="s">
        <v>51</v>
      </c>
      <c r="J5843">
        <v>654.5</v>
      </c>
    </row>
    <row r="5844" spans="1:10" x14ac:dyDescent="0.25">
      <c r="A5844">
        <v>44</v>
      </c>
      <c r="B5844">
        <v>2017</v>
      </c>
      <c r="C5844" t="s">
        <v>40</v>
      </c>
      <c r="D5844" t="s">
        <v>56</v>
      </c>
      <c r="E5844" t="s">
        <v>39</v>
      </c>
      <c r="F5844">
        <v>5</v>
      </c>
      <c r="G5844" t="s">
        <v>45</v>
      </c>
      <c r="H5844" t="s">
        <v>46</v>
      </c>
      <c r="I5844" t="s">
        <v>37</v>
      </c>
      <c r="J5844">
        <v>1123.7</v>
      </c>
    </row>
    <row r="5845" spans="1:10" x14ac:dyDescent="0.25">
      <c r="A5845">
        <v>44</v>
      </c>
      <c r="B5845">
        <v>2017</v>
      </c>
      <c r="C5845" t="s">
        <v>40</v>
      </c>
      <c r="D5845" t="s">
        <v>56</v>
      </c>
      <c r="E5845" t="s">
        <v>39</v>
      </c>
      <c r="F5845">
        <v>6</v>
      </c>
      <c r="G5845" t="s">
        <v>45</v>
      </c>
      <c r="H5845" t="s">
        <v>46</v>
      </c>
      <c r="I5845" t="s">
        <v>37</v>
      </c>
      <c r="J5845">
        <v>1066.0999999999999</v>
      </c>
    </row>
    <row r="5846" spans="1:10" x14ac:dyDescent="0.25">
      <c r="A5846">
        <v>44</v>
      </c>
      <c r="B5846">
        <v>2018</v>
      </c>
      <c r="C5846" t="s">
        <v>40</v>
      </c>
      <c r="D5846" t="s">
        <v>55</v>
      </c>
      <c r="E5846" t="s">
        <v>39</v>
      </c>
      <c r="F5846">
        <v>1</v>
      </c>
      <c r="G5846" t="s">
        <v>45</v>
      </c>
      <c r="H5846" t="s">
        <v>46</v>
      </c>
      <c r="I5846" t="s">
        <v>37</v>
      </c>
      <c r="J5846">
        <v>909</v>
      </c>
    </row>
    <row r="5847" spans="1:10" x14ac:dyDescent="0.25">
      <c r="A5847">
        <v>44</v>
      </c>
      <c r="B5847">
        <v>2018</v>
      </c>
      <c r="C5847" t="s">
        <v>40</v>
      </c>
      <c r="D5847" t="s">
        <v>55</v>
      </c>
      <c r="E5847" t="s">
        <v>39</v>
      </c>
      <c r="F5847">
        <v>2</v>
      </c>
      <c r="G5847" t="s">
        <v>38</v>
      </c>
      <c r="H5847" t="s">
        <v>2</v>
      </c>
      <c r="I5847" t="s">
        <v>37</v>
      </c>
      <c r="J5847">
        <v>567.9</v>
      </c>
    </row>
    <row r="5848" spans="1:10" x14ac:dyDescent="0.25">
      <c r="A5848">
        <v>44</v>
      </c>
      <c r="B5848">
        <v>2018</v>
      </c>
      <c r="C5848" t="s">
        <v>40</v>
      </c>
      <c r="D5848" t="s">
        <v>55</v>
      </c>
      <c r="E5848" t="s">
        <v>39</v>
      </c>
      <c r="F5848">
        <v>3</v>
      </c>
      <c r="G5848" t="s">
        <v>38</v>
      </c>
      <c r="H5848" t="s">
        <v>2</v>
      </c>
      <c r="I5848" t="s">
        <v>51</v>
      </c>
      <c r="J5848">
        <v>676.3</v>
      </c>
    </row>
    <row r="5849" spans="1:10" x14ac:dyDescent="0.25">
      <c r="A5849">
        <v>44</v>
      </c>
      <c r="B5849">
        <v>2018</v>
      </c>
      <c r="C5849" t="s">
        <v>40</v>
      </c>
      <c r="D5849" t="s">
        <v>55</v>
      </c>
      <c r="E5849" t="s">
        <v>39</v>
      </c>
      <c r="F5849">
        <v>4</v>
      </c>
      <c r="G5849" t="s">
        <v>45</v>
      </c>
      <c r="H5849" t="s">
        <v>46</v>
      </c>
      <c r="I5849" t="s">
        <v>51</v>
      </c>
      <c r="J5849">
        <v>971.8</v>
      </c>
    </row>
    <row r="5850" spans="1:10" x14ac:dyDescent="0.25">
      <c r="A5850">
        <v>44</v>
      </c>
      <c r="B5850">
        <v>2018</v>
      </c>
      <c r="C5850" t="s">
        <v>40</v>
      </c>
      <c r="D5850" t="s">
        <v>55</v>
      </c>
      <c r="E5850" t="s">
        <v>39</v>
      </c>
      <c r="F5850">
        <v>5</v>
      </c>
      <c r="G5850" t="s">
        <v>38</v>
      </c>
      <c r="H5850" t="s">
        <v>2</v>
      </c>
      <c r="I5850" t="s">
        <v>37</v>
      </c>
      <c r="J5850">
        <v>537.5</v>
      </c>
    </row>
    <row r="5851" spans="1:10" x14ac:dyDescent="0.25">
      <c r="A5851">
        <v>44</v>
      </c>
      <c r="B5851">
        <v>2018</v>
      </c>
      <c r="C5851" t="s">
        <v>40</v>
      </c>
      <c r="D5851" t="s">
        <v>55</v>
      </c>
      <c r="E5851" t="s">
        <v>39</v>
      </c>
      <c r="F5851">
        <v>6</v>
      </c>
      <c r="G5851" t="s">
        <v>45</v>
      </c>
      <c r="H5851" t="s">
        <v>2</v>
      </c>
      <c r="I5851" t="s">
        <v>37</v>
      </c>
      <c r="J5851">
        <v>545</v>
      </c>
    </row>
    <row r="5852" spans="1:10" x14ac:dyDescent="0.25">
      <c r="A5852">
        <v>44</v>
      </c>
      <c r="B5852">
        <v>2018</v>
      </c>
      <c r="C5852" t="s">
        <v>40</v>
      </c>
      <c r="D5852" t="s">
        <v>56</v>
      </c>
      <c r="E5852" t="s">
        <v>39</v>
      </c>
      <c r="F5852">
        <v>1</v>
      </c>
      <c r="G5852" t="s">
        <v>38</v>
      </c>
      <c r="H5852" t="s">
        <v>46</v>
      </c>
      <c r="I5852" t="s">
        <v>51</v>
      </c>
      <c r="J5852">
        <v>711.2</v>
      </c>
    </row>
    <row r="5853" spans="1:10" x14ac:dyDescent="0.25">
      <c r="A5853">
        <v>44</v>
      </c>
      <c r="B5853">
        <v>2018</v>
      </c>
      <c r="C5853" t="s">
        <v>40</v>
      </c>
      <c r="D5853" t="s">
        <v>56</v>
      </c>
      <c r="E5853" t="s">
        <v>39</v>
      </c>
      <c r="F5853">
        <v>2</v>
      </c>
      <c r="G5853" t="s">
        <v>38</v>
      </c>
      <c r="H5853" t="s">
        <v>2</v>
      </c>
      <c r="I5853" t="s">
        <v>37</v>
      </c>
      <c r="J5853">
        <v>478.7</v>
      </c>
    </row>
    <row r="5854" spans="1:10" x14ac:dyDescent="0.25">
      <c r="A5854">
        <v>44</v>
      </c>
      <c r="B5854">
        <v>2018</v>
      </c>
      <c r="C5854" t="s">
        <v>40</v>
      </c>
      <c r="D5854" t="s">
        <v>56</v>
      </c>
      <c r="E5854" t="s">
        <v>39</v>
      </c>
      <c r="F5854">
        <v>3</v>
      </c>
      <c r="G5854" t="s">
        <v>45</v>
      </c>
      <c r="H5854" t="s">
        <v>2</v>
      </c>
      <c r="I5854" t="s">
        <v>51</v>
      </c>
      <c r="J5854">
        <v>408.5</v>
      </c>
    </row>
    <row r="5855" spans="1:10" x14ac:dyDescent="0.25">
      <c r="A5855">
        <v>44</v>
      </c>
      <c r="B5855">
        <v>2018</v>
      </c>
      <c r="C5855" t="s">
        <v>40</v>
      </c>
      <c r="D5855" t="s">
        <v>56</v>
      </c>
      <c r="E5855" t="s">
        <v>39</v>
      </c>
      <c r="F5855">
        <v>4</v>
      </c>
      <c r="G5855" t="s">
        <v>38</v>
      </c>
      <c r="H5855" t="s">
        <v>46</v>
      </c>
      <c r="I5855" t="s">
        <v>51</v>
      </c>
      <c r="J5855">
        <v>740.3</v>
      </c>
    </row>
    <row r="5856" spans="1:10" x14ac:dyDescent="0.25">
      <c r="A5856">
        <v>44</v>
      </c>
      <c r="B5856">
        <v>2018</v>
      </c>
      <c r="C5856" t="s">
        <v>40</v>
      </c>
      <c r="D5856" t="s">
        <v>56</v>
      </c>
      <c r="E5856" t="s">
        <v>39</v>
      </c>
      <c r="F5856">
        <v>5</v>
      </c>
      <c r="G5856" t="s">
        <v>38</v>
      </c>
      <c r="H5856" t="s">
        <v>46</v>
      </c>
      <c r="I5856" t="s">
        <v>51</v>
      </c>
      <c r="J5856">
        <v>732.9</v>
      </c>
    </row>
    <row r="5857" spans="1:10" x14ac:dyDescent="0.25">
      <c r="A5857">
        <v>44</v>
      </c>
      <c r="B5857">
        <v>2018</v>
      </c>
      <c r="C5857" t="s">
        <v>40</v>
      </c>
      <c r="D5857" t="s">
        <v>56</v>
      </c>
      <c r="E5857" t="s">
        <v>39</v>
      </c>
      <c r="F5857">
        <v>6</v>
      </c>
      <c r="G5857" t="s">
        <v>38</v>
      </c>
      <c r="H5857" t="s">
        <v>2</v>
      </c>
      <c r="I5857" t="s">
        <v>51</v>
      </c>
      <c r="J5857">
        <v>367.7</v>
      </c>
    </row>
    <row r="5858" spans="1:10" x14ac:dyDescent="0.25">
      <c r="A5858">
        <v>45</v>
      </c>
      <c r="B5858">
        <v>2017</v>
      </c>
      <c r="C5858" t="s">
        <v>40</v>
      </c>
      <c r="D5858" t="s">
        <v>55</v>
      </c>
      <c r="E5858" t="s">
        <v>39</v>
      </c>
      <c r="F5858">
        <v>1</v>
      </c>
      <c r="G5858" t="s">
        <v>45</v>
      </c>
      <c r="H5858" t="s">
        <v>2</v>
      </c>
      <c r="I5858" t="s">
        <v>37</v>
      </c>
      <c r="J5858">
        <v>863.8</v>
      </c>
    </row>
    <row r="5859" spans="1:10" x14ac:dyDescent="0.25">
      <c r="A5859">
        <v>45</v>
      </c>
      <c r="B5859">
        <v>2017</v>
      </c>
      <c r="C5859" t="s">
        <v>40</v>
      </c>
      <c r="D5859" t="s">
        <v>55</v>
      </c>
      <c r="E5859" t="s">
        <v>39</v>
      </c>
      <c r="F5859">
        <v>2</v>
      </c>
      <c r="G5859" t="s">
        <v>38</v>
      </c>
      <c r="H5859" t="s">
        <v>2</v>
      </c>
      <c r="I5859" t="s">
        <v>51</v>
      </c>
      <c r="J5859">
        <v>772.6</v>
      </c>
    </row>
    <row r="5860" spans="1:10" x14ac:dyDescent="0.25">
      <c r="A5860">
        <v>45</v>
      </c>
      <c r="B5860">
        <v>2017</v>
      </c>
      <c r="C5860" t="s">
        <v>40</v>
      </c>
      <c r="D5860" t="s">
        <v>55</v>
      </c>
      <c r="E5860" t="s">
        <v>39</v>
      </c>
      <c r="F5860">
        <v>3</v>
      </c>
      <c r="G5860" t="s">
        <v>38</v>
      </c>
      <c r="H5860" t="s">
        <v>46</v>
      </c>
      <c r="I5860" t="s">
        <v>51</v>
      </c>
      <c r="J5860">
        <v>1160.8</v>
      </c>
    </row>
    <row r="5861" spans="1:10" x14ac:dyDescent="0.25">
      <c r="A5861">
        <v>45</v>
      </c>
      <c r="B5861">
        <v>2017</v>
      </c>
      <c r="C5861" t="s">
        <v>40</v>
      </c>
      <c r="D5861" t="s">
        <v>55</v>
      </c>
      <c r="E5861" t="s">
        <v>39</v>
      </c>
      <c r="F5861">
        <v>4</v>
      </c>
      <c r="G5861" t="s">
        <v>38</v>
      </c>
      <c r="H5861" t="s">
        <v>2</v>
      </c>
      <c r="I5861" t="s">
        <v>51</v>
      </c>
      <c r="J5861">
        <v>902.6</v>
      </c>
    </row>
    <row r="5862" spans="1:10" x14ac:dyDescent="0.25">
      <c r="A5862">
        <v>45</v>
      </c>
      <c r="B5862">
        <v>2017</v>
      </c>
      <c r="C5862" t="s">
        <v>40</v>
      </c>
      <c r="D5862" t="s">
        <v>55</v>
      </c>
      <c r="E5862" t="s">
        <v>39</v>
      </c>
      <c r="F5862">
        <v>5</v>
      </c>
      <c r="G5862" t="s">
        <v>38</v>
      </c>
      <c r="H5862" t="s">
        <v>46</v>
      </c>
      <c r="I5862" t="s">
        <v>37</v>
      </c>
      <c r="J5862">
        <v>1319.3</v>
      </c>
    </row>
    <row r="5863" spans="1:10" x14ac:dyDescent="0.25">
      <c r="A5863">
        <v>45</v>
      </c>
      <c r="B5863">
        <v>2017</v>
      </c>
      <c r="C5863" t="s">
        <v>40</v>
      </c>
      <c r="D5863" t="s">
        <v>55</v>
      </c>
      <c r="E5863" t="s">
        <v>39</v>
      </c>
      <c r="F5863">
        <v>6</v>
      </c>
      <c r="G5863" t="s">
        <v>45</v>
      </c>
      <c r="H5863" t="s">
        <v>46</v>
      </c>
      <c r="I5863" t="s">
        <v>37</v>
      </c>
      <c r="J5863">
        <v>1373.7</v>
      </c>
    </row>
    <row r="5864" spans="1:10" x14ac:dyDescent="0.25">
      <c r="A5864">
        <v>45</v>
      </c>
      <c r="B5864">
        <v>2017</v>
      </c>
      <c r="C5864" t="s">
        <v>40</v>
      </c>
      <c r="D5864" t="s">
        <v>56</v>
      </c>
      <c r="E5864" t="s">
        <v>39</v>
      </c>
      <c r="F5864">
        <v>1</v>
      </c>
      <c r="G5864" t="s">
        <v>38</v>
      </c>
      <c r="H5864" t="s">
        <v>2</v>
      </c>
      <c r="I5864" t="s">
        <v>51</v>
      </c>
      <c r="J5864">
        <v>474.7</v>
      </c>
    </row>
    <row r="5865" spans="1:10" x14ac:dyDescent="0.25">
      <c r="A5865">
        <v>45</v>
      </c>
      <c r="B5865">
        <v>2017</v>
      </c>
      <c r="C5865" t="s">
        <v>40</v>
      </c>
      <c r="D5865" t="s">
        <v>56</v>
      </c>
      <c r="E5865" t="s">
        <v>39</v>
      </c>
      <c r="F5865">
        <v>2</v>
      </c>
      <c r="G5865" t="s">
        <v>38</v>
      </c>
      <c r="H5865" t="s">
        <v>2</v>
      </c>
      <c r="I5865" t="s">
        <v>37</v>
      </c>
      <c r="J5865">
        <v>495.6</v>
      </c>
    </row>
    <row r="5866" spans="1:10" x14ac:dyDescent="0.25">
      <c r="A5866">
        <v>45</v>
      </c>
      <c r="B5866">
        <v>2017</v>
      </c>
      <c r="C5866" t="s">
        <v>40</v>
      </c>
      <c r="D5866" t="s">
        <v>56</v>
      </c>
      <c r="E5866" t="s">
        <v>39</v>
      </c>
      <c r="F5866">
        <v>3</v>
      </c>
      <c r="G5866" t="s">
        <v>38</v>
      </c>
      <c r="H5866" t="s">
        <v>2</v>
      </c>
      <c r="I5866" t="s">
        <v>37</v>
      </c>
      <c r="J5866">
        <v>524</v>
      </c>
    </row>
    <row r="5867" spans="1:10" x14ac:dyDescent="0.25">
      <c r="A5867">
        <v>45</v>
      </c>
      <c r="B5867">
        <v>2017</v>
      </c>
      <c r="C5867" t="s">
        <v>40</v>
      </c>
      <c r="D5867" t="s">
        <v>56</v>
      </c>
      <c r="E5867" t="s">
        <v>39</v>
      </c>
      <c r="F5867">
        <v>4</v>
      </c>
      <c r="G5867" t="s">
        <v>38</v>
      </c>
      <c r="H5867" t="s">
        <v>46</v>
      </c>
      <c r="I5867" t="s">
        <v>37</v>
      </c>
      <c r="J5867">
        <v>1010.4</v>
      </c>
    </row>
    <row r="5868" spans="1:10" x14ac:dyDescent="0.25">
      <c r="A5868">
        <v>45</v>
      </c>
      <c r="B5868">
        <v>2017</v>
      </c>
      <c r="C5868" t="s">
        <v>40</v>
      </c>
      <c r="D5868" t="s">
        <v>56</v>
      </c>
      <c r="E5868" t="s">
        <v>39</v>
      </c>
      <c r="F5868">
        <v>5</v>
      </c>
      <c r="G5868" t="s">
        <v>45</v>
      </c>
      <c r="H5868" t="s">
        <v>2</v>
      </c>
      <c r="I5868" t="s">
        <v>51</v>
      </c>
      <c r="J5868">
        <v>575.5</v>
      </c>
    </row>
    <row r="5869" spans="1:10" x14ac:dyDescent="0.25">
      <c r="A5869">
        <v>45</v>
      </c>
      <c r="B5869">
        <v>2017</v>
      </c>
      <c r="C5869" t="s">
        <v>40</v>
      </c>
      <c r="D5869" t="s">
        <v>56</v>
      </c>
      <c r="E5869" t="s">
        <v>39</v>
      </c>
      <c r="F5869">
        <v>6</v>
      </c>
      <c r="G5869" t="s">
        <v>45</v>
      </c>
      <c r="H5869" t="s">
        <v>46</v>
      </c>
      <c r="I5869" t="s">
        <v>37</v>
      </c>
      <c r="J5869">
        <v>991.7</v>
      </c>
    </row>
    <row r="5870" spans="1:10" x14ac:dyDescent="0.25">
      <c r="A5870">
        <v>45</v>
      </c>
      <c r="B5870">
        <v>2018</v>
      </c>
      <c r="C5870" t="s">
        <v>40</v>
      </c>
      <c r="D5870" t="s">
        <v>55</v>
      </c>
      <c r="E5870" t="s">
        <v>39</v>
      </c>
      <c r="F5870">
        <v>1</v>
      </c>
      <c r="G5870" t="s">
        <v>38</v>
      </c>
      <c r="H5870" t="s">
        <v>46</v>
      </c>
      <c r="I5870" t="s">
        <v>37</v>
      </c>
      <c r="J5870">
        <v>936.3</v>
      </c>
    </row>
    <row r="5871" spans="1:10" x14ac:dyDescent="0.25">
      <c r="A5871">
        <v>45</v>
      </c>
      <c r="B5871">
        <v>2018</v>
      </c>
      <c r="C5871" t="s">
        <v>40</v>
      </c>
      <c r="D5871" t="s">
        <v>55</v>
      </c>
      <c r="E5871" t="s">
        <v>39</v>
      </c>
      <c r="F5871">
        <v>2</v>
      </c>
      <c r="G5871" t="s">
        <v>38</v>
      </c>
      <c r="H5871" t="s">
        <v>2</v>
      </c>
      <c r="I5871" t="s">
        <v>51</v>
      </c>
      <c r="J5871">
        <v>770.8</v>
      </c>
    </row>
    <row r="5872" spans="1:10" x14ac:dyDescent="0.25">
      <c r="A5872">
        <v>45</v>
      </c>
      <c r="B5872">
        <v>2018</v>
      </c>
      <c r="C5872" t="s">
        <v>40</v>
      </c>
      <c r="D5872" t="s">
        <v>55</v>
      </c>
      <c r="E5872" t="s">
        <v>39</v>
      </c>
      <c r="F5872">
        <v>3</v>
      </c>
      <c r="G5872" t="s">
        <v>45</v>
      </c>
      <c r="H5872" t="s">
        <v>2</v>
      </c>
      <c r="I5872" t="s">
        <v>51</v>
      </c>
      <c r="J5872">
        <v>566.9</v>
      </c>
    </row>
    <row r="5873" spans="1:10" x14ac:dyDescent="0.25">
      <c r="A5873">
        <v>45</v>
      </c>
      <c r="B5873">
        <v>2018</v>
      </c>
      <c r="C5873" t="s">
        <v>40</v>
      </c>
      <c r="D5873" t="s">
        <v>55</v>
      </c>
      <c r="E5873" t="s">
        <v>39</v>
      </c>
      <c r="F5873">
        <v>4</v>
      </c>
      <c r="G5873" t="s">
        <v>45</v>
      </c>
      <c r="H5873" t="s">
        <v>46</v>
      </c>
      <c r="I5873" t="s">
        <v>51</v>
      </c>
      <c r="J5873">
        <v>930.8</v>
      </c>
    </row>
    <row r="5874" spans="1:10" x14ac:dyDescent="0.25">
      <c r="A5874">
        <v>45</v>
      </c>
      <c r="B5874">
        <v>2018</v>
      </c>
      <c r="C5874" t="s">
        <v>40</v>
      </c>
      <c r="D5874" t="s">
        <v>55</v>
      </c>
      <c r="E5874" t="s">
        <v>39</v>
      </c>
      <c r="F5874">
        <v>5</v>
      </c>
      <c r="G5874" t="s">
        <v>45</v>
      </c>
      <c r="H5874" t="s">
        <v>2</v>
      </c>
      <c r="I5874" t="s">
        <v>37</v>
      </c>
      <c r="J5874">
        <v>668.3</v>
      </c>
    </row>
    <row r="5875" spans="1:10" x14ac:dyDescent="0.25">
      <c r="A5875">
        <v>45</v>
      </c>
      <c r="B5875">
        <v>2018</v>
      </c>
      <c r="C5875" t="s">
        <v>40</v>
      </c>
      <c r="D5875" t="s">
        <v>55</v>
      </c>
      <c r="E5875" t="s">
        <v>39</v>
      </c>
      <c r="F5875">
        <v>6</v>
      </c>
      <c r="G5875" t="s">
        <v>38</v>
      </c>
      <c r="H5875" t="s">
        <v>46</v>
      </c>
      <c r="I5875" t="s">
        <v>37</v>
      </c>
      <c r="J5875">
        <v>938.7</v>
      </c>
    </row>
    <row r="5876" spans="1:10" x14ac:dyDescent="0.25">
      <c r="A5876">
        <v>45</v>
      </c>
      <c r="B5876">
        <v>2018</v>
      </c>
      <c r="C5876" t="s">
        <v>40</v>
      </c>
      <c r="D5876" t="s">
        <v>56</v>
      </c>
      <c r="E5876" t="s">
        <v>39</v>
      </c>
      <c r="F5876">
        <v>1</v>
      </c>
      <c r="G5876" t="s">
        <v>38</v>
      </c>
      <c r="H5876" t="s">
        <v>46</v>
      </c>
      <c r="I5876" t="s">
        <v>51</v>
      </c>
      <c r="J5876">
        <v>771</v>
      </c>
    </row>
    <row r="5877" spans="1:10" x14ac:dyDescent="0.25">
      <c r="A5877">
        <v>45</v>
      </c>
      <c r="B5877">
        <v>2018</v>
      </c>
      <c r="C5877" t="s">
        <v>40</v>
      </c>
      <c r="D5877" t="s">
        <v>56</v>
      </c>
      <c r="E5877" t="s">
        <v>39</v>
      </c>
      <c r="F5877">
        <v>2</v>
      </c>
      <c r="G5877" t="s">
        <v>45</v>
      </c>
      <c r="H5877" t="s">
        <v>2</v>
      </c>
      <c r="I5877" t="s">
        <v>37</v>
      </c>
      <c r="J5877">
        <v>305.8</v>
      </c>
    </row>
    <row r="5878" spans="1:10" x14ac:dyDescent="0.25">
      <c r="A5878">
        <v>45</v>
      </c>
      <c r="B5878">
        <v>2018</v>
      </c>
      <c r="C5878" t="s">
        <v>40</v>
      </c>
      <c r="D5878" t="s">
        <v>56</v>
      </c>
      <c r="E5878" t="s">
        <v>39</v>
      </c>
      <c r="F5878">
        <v>3</v>
      </c>
      <c r="G5878" t="s">
        <v>45</v>
      </c>
      <c r="H5878" t="s">
        <v>2</v>
      </c>
      <c r="I5878" t="s">
        <v>37</v>
      </c>
      <c r="J5878">
        <v>452.5</v>
      </c>
    </row>
    <row r="5879" spans="1:10" x14ac:dyDescent="0.25">
      <c r="A5879">
        <v>45</v>
      </c>
      <c r="B5879">
        <v>2018</v>
      </c>
      <c r="C5879" t="s">
        <v>40</v>
      </c>
      <c r="D5879" t="s">
        <v>56</v>
      </c>
      <c r="E5879" t="s">
        <v>39</v>
      </c>
      <c r="F5879">
        <v>4</v>
      </c>
      <c r="G5879" t="s">
        <v>45</v>
      </c>
      <c r="H5879" t="s">
        <v>2</v>
      </c>
      <c r="I5879" t="s">
        <v>51</v>
      </c>
      <c r="J5879">
        <v>483.7</v>
      </c>
    </row>
    <row r="5880" spans="1:10" x14ac:dyDescent="0.25">
      <c r="A5880">
        <v>45</v>
      </c>
      <c r="B5880">
        <v>2018</v>
      </c>
      <c r="C5880" t="s">
        <v>40</v>
      </c>
      <c r="D5880" t="s">
        <v>56</v>
      </c>
      <c r="E5880" t="s">
        <v>39</v>
      </c>
      <c r="F5880">
        <v>5</v>
      </c>
      <c r="G5880" t="s">
        <v>45</v>
      </c>
      <c r="H5880" t="s">
        <v>46</v>
      </c>
      <c r="I5880" t="s">
        <v>51</v>
      </c>
      <c r="J5880">
        <v>658.5</v>
      </c>
    </row>
    <row r="5881" spans="1:10" x14ac:dyDescent="0.25">
      <c r="A5881">
        <v>45</v>
      </c>
      <c r="B5881">
        <v>2018</v>
      </c>
      <c r="C5881" t="s">
        <v>40</v>
      </c>
      <c r="D5881" t="s">
        <v>56</v>
      </c>
      <c r="E5881" t="s">
        <v>39</v>
      </c>
      <c r="F5881">
        <v>6</v>
      </c>
      <c r="G5881" t="s">
        <v>45</v>
      </c>
      <c r="H5881" t="s">
        <v>2</v>
      </c>
      <c r="I5881" t="s">
        <v>51</v>
      </c>
      <c r="J5881">
        <v>313.60000000000002</v>
      </c>
    </row>
    <row r="5882" spans="1:10" x14ac:dyDescent="0.25">
      <c r="A5882">
        <v>46</v>
      </c>
      <c r="B5882">
        <v>2017</v>
      </c>
      <c r="C5882" t="s">
        <v>40</v>
      </c>
      <c r="D5882" t="s">
        <v>55</v>
      </c>
      <c r="E5882" t="s">
        <v>39</v>
      </c>
      <c r="F5882">
        <v>1</v>
      </c>
      <c r="G5882" t="s">
        <v>38</v>
      </c>
      <c r="H5882" t="s">
        <v>2</v>
      </c>
      <c r="I5882" t="s">
        <v>37</v>
      </c>
      <c r="J5882">
        <v>763.5</v>
      </c>
    </row>
    <row r="5883" spans="1:10" x14ac:dyDescent="0.25">
      <c r="A5883">
        <v>46</v>
      </c>
      <c r="B5883">
        <v>2017</v>
      </c>
      <c r="C5883" t="s">
        <v>40</v>
      </c>
      <c r="D5883" t="s">
        <v>55</v>
      </c>
      <c r="E5883" t="s">
        <v>39</v>
      </c>
      <c r="F5883">
        <v>2</v>
      </c>
      <c r="G5883" t="s">
        <v>45</v>
      </c>
      <c r="H5883" t="s">
        <v>2</v>
      </c>
      <c r="I5883" t="s">
        <v>37</v>
      </c>
      <c r="J5883">
        <v>676.8</v>
      </c>
    </row>
    <row r="5884" spans="1:10" x14ac:dyDescent="0.25">
      <c r="A5884">
        <v>46</v>
      </c>
      <c r="B5884">
        <v>2017</v>
      </c>
      <c r="C5884" t="s">
        <v>40</v>
      </c>
      <c r="D5884" t="s">
        <v>55</v>
      </c>
      <c r="E5884" t="s">
        <v>39</v>
      </c>
      <c r="F5884">
        <v>3</v>
      </c>
      <c r="G5884" t="s">
        <v>38</v>
      </c>
      <c r="H5884" t="s">
        <v>2</v>
      </c>
      <c r="I5884" t="s">
        <v>37</v>
      </c>
      <c r="J5884">
        <v>755.2</v>
      </c>
    </row>
    <row r="5885" spans="1:10" x14ac:dyDescent="0.25">
      <c r="A5885">
        <v>46</v>
      </c>
      <c r="B5885">
        <v>2017</v>
      </c>
      <c r="C5885" t="s">
        <v>40</v>
      </c>
      <c r="D5885" t="s">
        <v>55</v>
      </c>
      <c r="E5885" t="s">
        <v>39</v>
      </c>
      <c r="F5885">
        <v>4</v>
      </c>
      <c r="G5885" t="s">
        <v>38</v>
      </c>
      <c r="H5885" t="s">
        <v>2</v>
      </c>
      <c r="I5885" t="s">
        <v>37</v>
      </c>
      <c r="J5885">
        <v>799.5</v>
      </c>
    </row>
    <row r="5886" spans="1:10" x14ac:dyDescent="0.25">
      <c r="A5886">
        <v>46</v>
      </c>
      <c r="B5886">
        <v>2017</v>
      </c>
      <c r="C5886" t="s">
        <v>40</v>
      </c>
      <c r="D5886" t="s">
        <v>55</v>
      </c>
      <c r="E5886" t="s">
        <v>39</v>
      </c>
      <c r="F5886">
        <v>5</v>
      </c>
      <c r="G5886" t="s">
        <v>38</v>
      </c>
      <c r="H5886" t="s">
        <v>2</v>
      </c>
      <c r="I5886" t="s">
        <v>51</v>
      </c>
      <c r="J5886">
        <v>725.9</v>
      </c>
    </row>
    <row r="5887" spans="1:10" x14ac:dyDescent="0.25">
      <c r="A5887">
        <v>46</v>
      </c>
      <c r="B5887">
        <v>2017</v>
      </c>
      <c r="C5887" t="s">
        <v>40</v>
      </c>
      <c r="D5887" t="s">
        <v>55</v>
      </c>
      <c r="E5887" t="s">
        <v>39</v>
      </c>
      <c r="F5887">
        <v>6</v>
      </c>
      <c r="G5887" t="s">
        <v>45</v>
      </c>
      <c r="H5887" t="s">
        <v>2</v>
      </c>
      <c r="I5887" t="s">
        <v>37</v>
      </c>
      <c r="J5887">
        <v>588.4</v>
      </c>
    </row>
    <row r="5888" spans="1:10" x14ac:dyDescent="0.25">
      <c r="A5888">
        <v>46</v>
      </c>
      <c r="B5888">
        <v>2017</v>
      </c>
      <c r="C5888" t="s">
        <v>40</v>
      </c>
      <c r="D5888" t="s">
        <v>56</v>
      </c>
      <c r="E5888" t="s">
        <v>39</v>
      </c>
      <c r="F5888">
        <v>1</v>
      </c>
      <c r="G5888" t="s">
        <v>38</v>
      </c>
      <c r="H5888" t="s">
        <v>46</v>
      </c>
      <c r="I5888" t="s">
        <v>51</v>
      </c>
      <c r="J5888">
        <v>935.8</v>
      </c>
    </row>
    <row r="5889" spans="1:10" x14ac:dyDescent="0.25">
      <c r="A5889">
        <v>46</v>
      </c>
      <c r="B5889">
        <v>2017</v>
      </c>
      <c r="C5889" t="s">
        <v>40</v>
      </c>
      <c r="D5889" t="s">
        <v>56</v>
      </c>
      <c r="E5889" t="s">
        <v>39</v>
      </c>
      <c r="F5889">
        <v>2</v>
      </c>
      <c r="G5889" t="s">
        <v>45</v>
      </c>
      <c r="H5889" t="s">
        <v>46</v>
      </c>
      <c r="I5889" t="s">
        <v>37</v>
      </c>
      <c r="J5889">
        <v>1006.7</v>
      </c>
    </row>
    <row r="5890" spans="1:10" x14ac:dyDescent="0.25">
      <c r="A5890">
        <v>46</v>
      </c>
      <c r="B5890">
        <v>2017</v>
      </c>
      <c r="C5890" t="s">
        <v>40</v>
      </c>
      <c r="D5890" t="s">
        <v>56</v>
      </c>
      <c r="E5890" t="s">
        <v>39</v>
      </c>
      <c r="F5890">
        <v>3</v>
      </c>
      <c r="G5890" t="s">
        <v>38</v>
      </c>
      <c r="H5890" t="s">
        <v>46</v>
      </c>
      <c r="I5890" t="s">
        <v>37</v>
      </c>
      <c r="J5890">
        <v>851.7</v>
      </c>
    </row>
    <row r="5891" spans="1:10" x14ac:dyDescent="0.25">
      <c r="A5891">
        <v>46</v>
      </c>
      <c r="B5891">
        <v>2017</v>
      </c>
      <c r="C5891" t="s">
        <v>40</v>
      </c>
      <c r="D5891" t="s">
        <v>56</v>
      </c>
      <c r="E5891" t="s">
        <v>39</v>
      </c>
      <c r="F5891">
        <v>4</v>
      </c>
      <c r="G5891" t="s">
        <v>38</v>
      </c>
      <c r="H5891" t="s">
        <v>2</v>
      </c>
      <c r="I5891" t="s">
        <v>51</v>
      </c>
      <c r="J5891">
        <v>622.70000000000005</v>
      </c>
    </row>
    <row r="5892" spans="1:10" x14ac:dyDescent="0.25">
      <c r="A5892">
        <v>46</v>
      </c>
      <c r="B5892">
        <v>2017</v>
      </c>
      <c r="C5892" t="s">
        <v>40</v>
      </c>
      <c r="D5892" t="s">
        <v>56</v>
      </c>
      <c r="E5892" t="s">
        <v>39</v>
      </c>
      <c r="F5892">
        <v>5</v>
      </c>
      <c r="G5892" t="s">
        <v>38</v>
      </c>
      <c r="H5892" t="s">
        <v>46</v>
      </c>
      <c r="I5892" t="s">
        <v>37</v>
      </c>
      <c r="J5892">
        <v>934.9</v>
      </c>
    </row>
    <row r="5893" spans="1:10" x14ac:dyDescent="0.25">
      <c r="A5893">
        <v>46</v>
      </c>
      <c r="B5893">
        <v>2017</v>
      </c>
      <c r="C5893" t="s">
        <v>40</v>
      </c>
      <c r="D5893" t="s">
        <v>56</v>
      </c>
      <c r="E5893" t="s">
        <v>39</v>
      </c>
      <c r="F5893">
        <v>6</v>
      </c>
      <c r="G5893" t="s">
        <v>45</v>
      </c>
      <c r="H5893" t="s">
        <v>2</v>
      </c>
      <c r="I5893" t="s">
        <v>51</v>
      </c>
      <c r="J5893">
        <v>791.4</v>
      </c>
    </row>
    <row r="5894" spans="1:10" x14ac:dyDescent="0.25">
      <c r="A5894">
        <v>46</v>
      </c>
      <c r="B5894">
        <v>2018</v>
      </c>
      <c r="C5894" t="s">
        <v>40</v>
      </c>
      <c r="D5894" t="s">
        <v>55</v>
      </c>
      <c r="E5894" t="s">
        <v>39</v>
      </c>
      <c r="F5894">
        <v>1</v>
      </c>
      <c r="G5894" t="s">
        <v>38</v>
      </c>
      <c r="H5894" t="s">
        <v>46</v>
      </c>
      <c r="I5894" t="s">
        <v>37</v>
      </c>
      <c r="J5894">
        <v>1117.9000000000001</v>
      </c>
    </row>
    <row r="5895" spans="1:10" x14ac:dyDescent="0.25">
      <c r="A5895">
        <v>46</v>
      </c>
      <c r="B5895">
        <v>2018</v>
      </c>
      <c r="C5895" t="s">
        <v>40</v>
      </c>
      <c r="D5895" t="s">
        <v>55</v>
      </c>
      <c r="E5895" t="s">
        <v>39</v>
      </c>
      <c r="F5895">
        <v>2</v>
      </c>
      <c r="G5895" t="s">
        <v>38</v>
      </c>
      <c r="H5895" t="s">
        <v>2</v>
      </c>
      <c r="I5895" t="s">
        <v>51</v>
      </c>
      <c r="J5895">
        <v>493.4</v>
      </c>
    </row>
    <row r="5896" spans="1:10" x14ac:dyDescent="0.25">
      <c r="A5896">
        <v>46</v>
      </c>
      <c r="B5896">
        <v>2018</v>
      </c>
      <c r="C5896" t="s">
        <v>40</v>
      </c>
      <c r="D5896" t="s">
        <v>55</v>
      </c>
      <c r="E5896" t="s">
        <v>39</v>
      </c>
      <c r="F5896">
        <v>3</v>
      </c>
      <c r="G5896" t="s">
        <v>38</v>
      </c>
      <c r="H5896" t="s">
        <v>2</v>
      </c>
      <c r="I5896" t="s">
        <v>51</v>
      </c>
      <c r="J5896">
        <v>762</v>
      </c>
    </row>
    <row r="5897" spans="1:10" x14ac:dyDescent="0.25">
      <c r="A5897">
        <v>46</v>
      </c>
      <c r="B5897">
        <v>2018</v>
      </c>
      <c r="C5897" t="s">
        <v>40</v>
      </c>
      <c r="D5897" t="s">
        <v>55</v>
      </c>
      <c r="E5897" t="s">
        <v>39</v>
      </c>
      <c r="F5897">
        <v>4</v>
      </c>
      <c r="G5897" t="s">
        <v>45</v>
      </c>
      <c r="H5897" t="s">
        <v>2</v>
      </c>
      <c r="I5897" t="s">
        <v>51</v>
      </c>
      <c r="J5897">
        <v>675.6</v>
      </c>
    </row>
    <row r="5898" spans="1:10" x14ac:dyDescent="0.25">
      <c r="A5898">
        <v>46</v>
      </c>
      <c r="B5898">
        <v>2018</v>
      </c>
      <c r="C5898" t="s">
        <v>40</v>
      </c>
      <c r="D5898" t="s">
        <v>55</v>
      </c>
      <c r="E5898" t="s">
        <v>39</v>
      </c>
      <c r="F5898">
        <v>5</v>
      </c>
      <c r="G5898" t="s">
        <v>45</v>
      </c>
      <c r="H5898" t="s">
        <v>2</v>
      </c>
      <c r="I5898" t="s">
        <v>51</v>
      </c>
      <c r="J5898">
        <v>739.5</v>
      </c>
    </row>
    <row r="5899" spans="1:10" x14ac:dyDescent="0.25">
      <c r="A5899">
        <v>46</v>
      </c>
      <c r="B5899">
        <v>2018</v>
      </c>
      <c r="C5899" t="s">
        <v>40</v>
      </c>
      <c r="D5899" t="s">
        <v>55</v>
      </c>
      <c r="E5899" t="s">
        <v>39</v>
      </c>
      <c r="F5899">
        <v>6</v>
      </c>
      <c r="G5899" t="s">
        <v>45</v>
      </c>
      <c r="H5899" t="s">
        <v>46</v>
      </c>
      <c r="I5899" t="s">
        <v>51</v>
      </c>
      <c r="J5899">
        <v>930.6</v>
      </c>
    </row>
    <row r="5900" spans="1:10" x14ac:dyDescent="0.25">
      <c r="A5900">
        <v>46</v>
      </c>
      <c r="B5900">
        <v>2018</v>
      </c>
      <c r="C5900" t="s">
        <v>40</v>
      </c>
      <c r="D5900" t="s">
        <v>56</v>
      </c>
      <c r="E5900" t="s">
        <v>39</v>
      </c>
      <c r="F5900">
        <v>1</v>
      </c>
      <c r="G5900" t="s">
        <v>38</v>
      </c>
      <c r="H5900" t="s">
        <v>46</v>
      </c>
      <c r="I5900" t="s">
        <v>51</v>
      </c>
      <c r="J5900">
        <v>718.9</v>
      </c>
    </row>
    <row r="5901" spans="1:10" x14ac:dyDescent="0.25">
      <c r="A5901">
        <v>46</v>
      </c>
      <c r="B5901">
        <v>2018</v>
      </c>
      <c r="C5901" t="s">
        <v>40</v>
      </c>
      <c r="D5901" t="s">
        <v>56</v>
      </c>
      <c r="E5901" t="s">
        <v>39</v>
      </c>
      <c r="F5901">
        <v>2</v>
      </c>
      <c r="G5901" t="s">
        <v>38</v>
      </c>
      <c r="H5901" t="s">
        <v>2</v>
      </c>
      <c r="I5901" t="s">
        <v>37</v>
      </c>
      <c r="J5901">
        <v>286.2</v>
      </c>
    </row>
    <row r="5902" spans="1:10" x14ac:dyDescent="0.25">
      <c r="A5902">
        <v>46</v>
      </c>
      <c r="B5902">
        <v>2018</v>
      </c>
      <c r="C5902" t="s">
        <v>40</v>
      </c>
      <c r="D5902" t="s">
        <v>56</v>
      </c>
      <c r="E5902" t="s">
        <v>39</v>
      </c>
      <c r="F5902">
        <v>3</v>
      </c>
      <c r="G5902" t="s">
        <v>38</v>
      </c>
      <c r="H5902" t="s">
        <v>2</v>
      </c>
      <c r="I5902" t="s">
        <v>51</v>
      </c>
      <c r="J5902">
        <v>448.4</v>
      </c>
    </row>
    <row r="5903" spans="1:10" x14ac:dyDescent="0.25">
      <c r="A5903">
        <v>46</v>
      </c>
      <c r="B5903">
        <v>2018</v>
      </c>
      <c r="C5903" t="s">
        <v>40</v>
      </c>
      <c r="D5903" t="s">
        <v>56</v>
      </c>
      <c r="E5903" t="s">
        <v>39</v>
      </c>
      <c r="F5903">
        <v>4</v>
      </c>
      <c r="G5903" t="s">
        <v>38</v>
      </c>
      <c r="H5903" t="s">
        <v>46</v>
      </c>
      <c r="I5903" t="s">
        <v>37</v>
      </c>
      <c r="J5903">
        <v>854.8</v>
      </c>
    </row>
    <row r="5904" spans="1:10" x14ac:dyDescent="0.25">
      <c r="A5904">
        <v>46</v>
      </c>
      <c r="B5904">
        <v>2018</v>
      </c>
      <c r="C5904" t="s">
        <v>40</v>
      </c>
      <c r="D5904" t="s">
        <v>56</v>
      </c>
      <c r="E5904" t="s">
        <v>39</v>
      </c>
      <c r="F5904">
        <v>5</v>
      </c>
      <c r="G5904" t="s">
        <v>38</v>
      </c>
      <c r="H5904" t="s">
        <v>2</v>
      </c>
      <c r="I5904" t="s">
        <v>37</v>
      </c>
      <c r="J5904">
        <v>304.89999999999998</v>
      </c>
    </row>
    <row r="5905" spans="1:10" x14ac:dyDescent="0.25">
      <c r="A5905">
        <v>46</v>
      </c>
      <c r="B5905">
        <v>2018</v>
      </c>
      <c r="C5905" t="s">
        <v>40</v>
      </c>
      <c r="D5905" t="s">
        <v>56</v>
      </c>
      <c r="E5905" t="s">
        <v>39</v>
      </c>
      <c r="F5905">
        <v>6</v>
      </c>
      <c r="G5905" t="s">
        <v>45</v>
      </c>
      <c r="H5905" t="s">
        <v>2</v>
      </c>
      <c r="I5905" t="s">
        <v>37</v>
      </c>
      <c r="J5905">
        <v>392.5</v>
      </c>
    </row>
    <row r="5906" spans="1:10" x14ac:dyDescent="0.25">
      <c r="A5906">
        <v>47</v>
      </c>
      <c r="B5906">
        <v>2017</v>
      </c>
      <c r="C5906" t="s">
        <v>40</v>
      </c>
      <c r="D5906" t="s">
        <v>55</v>
      </c>
      <c r="E5906" t="s">
        <v>39</v>
      </c>
      <c r="F5906">
        <v>1</v>
      </c>
      <c r="G5906" t="s">
        <v>45</v>
      </c>
      <c r="H5906" t="s">
        <v>2</v>
      </c>
      <c r="I5906" t="s">
        <v>37</v>
      </c>
      <c r="J5906">
        <v>953.1</v>
      </c>
    </row>
    <row r="5907" spans="1:10" x14ac:dyDescent="0.25">
      <c r="A5907">
        <v>47</v>
      </c>
      <c r="B5907">
        <v>2017</v>
      </c>
      <c r="C5907" t="s">
        <v>40</v>
      </c>
      <c r="D5907" t="s">
        <v>55</v>
      </c>
      <c r="E5907" t="s">
        <v>39</v>
      </c>
      <c r="F5907">
        <v>2</v>
      </c>
      <c r="G5907" t="s">
        <v>38</v>
      </c>
      <c r="H5907" t="s">
        <v>2</v>
      </c>
      <c r="I5907" t="s">
        <v>37</v>
      </c>
      <c r="J5907">
        <v>825.9</v>
      </c>
    </row>
    <row r="5908" spans="1:10" x14ac:dyDescent="0.25">
      <c r="A5908">
        <v>47</v>
      </c>
      <c r="B5908">
        <v>2017</v>
      </c>
      <c r="C5908" t="s">
        <v>40</v>
      </c>
      <c r="D5908" t="s">
        <v>55</v>
      </c>
      <c r="E5908" t="s">
        <v>39</v>
      </c>
      <c r="F5908">
        <v>3</v>
      </c>
      <c r="G5908" t="s">
        <v>45</v>
      </c>
      <c r="H5908" t="s">
        <v>2</v>
      </c>
      <c r="I5908" t="s">
        <v>37</v>
      </c>
      <c r="J5908">
        <v>720.1</v>
      </c>
    </row>
    <row r="5909" spans="1:10" x14ac:dyDescent="0.25">
      <c r="A5909">
        <v>47</v>
      </c>
      <c r="B5909">
        <v>2017</v>
      </c>
      <c r="C5909" t="s">
        <v>40</v>
      </c>
      <c r="D5909" t="s">
        <v>55</v>
      </c>
      <c r="E5909" t="s">
        <v>39</v>
      </c>
      <c r="F5909">
        <v>4</v>
      </c>
      <c r="G5909" t="s">
        <v>45</v>
      </c>
      <c r="H5909" t="s">
        <v>2</v>
      </c>
      <c r="I5909" t="s">
        <v>37</v>
      </c>
      <c r="J5909">
        <v>798.7</v>
      </c>
    </row>
    <row r="5910" spans="1:10" x14ac:dyDescent="0.25">
      <c r="A5910">
        <v>47</v>
      </c>
      <c r="B5910">
        <v>2017</v>
      </c>
      <c r="C5910" t="s">
        <v>40</v>
      </c>
      <c r="D5910" t="s">
        <v>55</v>
      </c>
      <c r="E5910" t="s">
        <v>39</v>
      </c>
      <c r="F5910">
        <v>5</v>
      </c>
      <c r="G5910" t="s">
        <v>38</v>
      </c>
      <c r="H5910" t="s">
        <v>2</v>
      </c>
      <c r="I5910" t="s">
        <v>51</v>
      </c>
      <c r="J5910">
        <v>845.6</v>
      </c>
    </row>
    <row r="5911" spans="1:10" x14ac:dyDescent="0.25">
      <c r="A5911">
        <v>47</v>
      </c>
      <c r="B5911">
        <v>2017</v>
      </c>
      <c r="C5911" t="s">
        <v>40</v>
      </c>
      <c r="D5911" t="s">
        <v>55</v>
      </c>
      <c r="E5911" t="s">
        <v>39</v>
      </c>
      <c r="F5911">
        <v>6</v>
      </c>
      <c r="G5911" t="s">
        <v>45</v>
      </c>
      <c r="H5911" t="s">
        <v>2</v>
      </c>
      <c r="I5911" t="s">
        <v>37</v>
      </c>
      <c r="J5911">
        <v>730.3</v>
      </c>
    </row>
    <row r="5912" spans="1:10" x14ac:dyDescent="0.25">
      <c r="A5912">
        <v>47</v>
      </c>
      <c r="B5912">
        <v>2017</v>
      </c>
      <c r="C5912" t="s">
        <v>40</v>
      </c>
      <c r="D5912" t="s">
        <v>56</v>
      </c>
      <c r="E5912" t="s">
        <v>39</v>
      </c>
      <c r="F5912">
        <v>1</v>
      </c>
      <c r="G5912" t="s">
        <v>45</v>
      </c>
      <c r="H5912" t="s">
        <v>46</v>
      </c>
      <c r="I5912" t="s">
        <v>51</v>
      </c>
      <c r="J5912">
        <v>1177.0999999999999</v>
      </c>
    </row>
    <row r="5913" spans="1:10" x14ac:dyDescent="0.25">
      <c r="A5913">
        <v>47</v>
      </c>
      <c r="B5913">
        <v>2017</v>
      </c>
      <c r="C5913" t="s">
        <v>40</v>
      </c>
      <c r="D5913" t="s">
        <v>56</v>
      </c>
      <c r="E5913" t="s">
        <v>39</v>
      </c>
      <c r="F5913">
        <v>2</v>
      </c>
      <c r="G5913" t="s">
        <v>38</v>
      </c>
      <c r="H5913" t="s">
        <v>2</v>
      </c>
      <c r="I5913" t="s">
        <v>37</v>
      </c>
      <c r="J5913">
        <v>493.3</v>
      </c>
    </row>
    <row r="5914" spans="1:10" x14ac:dyDescent="0.25">
      <c r="A5914">
        <v>47</v>
      </c>
      <c r="B5914">
        <v>2017</v>
      </c>
      <c r="C5914" t="s">
        <v>40</v>
      </c>
      <c r="D5914" t="s">
        <v>56</v>
      </c>
      <c r="E5914" t="s">
        <v>39</v>
      </c>
      <c r="F5914">
        <v>3</v>
      </c>
      <c r="G5914" t="s">
        <v>45</v>
      </c>
      <c r="H5914" t="s">
        <v>46</v>
      </c>
      <c r="I5914" t="s">
        <v>37</v>
      </c>
      <c r="J5914">
        <v>899</v>
      </c>
    </row>
    <row r="5915" spans="1:10" x14ac:dyDescent="0.25">
      <c r="A5915">
        <v>47</v>
      </c>
      <c r="B5915">
        <v>2017</v>
      </c>
      <c r="C5915" t="s">
        <v>40</v>
      </c>
      <c r="D5915" t="s">
        <v>56</v>
      </c>
      <c r="E5915" t="s">
        <v>39</v>
      </c>
      <c r="F5915">
        <v>4</v>
      </c>
      <c r="G5915" t="s">
        <v>45</v>
      </c>
      <c r="H5915" t="s">
        <v>46</v>
      </c>
      <c r="I5915" t="s">
        <v>37</v>
      </c>
      <c r="J5915">
        <v>914.4</v>
      </c>
    </row>
    <row r="5916" spans="1:10" x14ac:dyDescent="0.25">
      <c r="A5916">
        <v>47</v>
      </c>
      <c r="B5916">
        <v>2017</v>
      </c>
      <c r="C5916" t="s">
        <v>40</v>
      </c>
      <c r="D5916" t="s">
        <v>56</v>
      </c>
      <c r="E5916" t="s">
        <v>39</v>
      </c>
      <c r="F5916">
        <v>5</v>
      </c>
      <c r="G5916" t="s">
        <v>38</v>
      </c>
      <c r="H5916" t="s">
        <v>2</v>
      </c>
      <c r="I5916" t="s">
        <v>51</v>
      </c>
      <c r="J5916">
        <v>547.20000000000005</v>
      </c>
    </row>
    <row r="5917" spans="1:10" x14ac:dyDescent="0.25">
      <c r="A5917">
        <v>47</v>
      </c>
      <c r="B5917">
        <v>2017</v>
      </c>
      <c r="C5917" t="s">
        <v>40</v>
      </c>
      <c r="D5917" t="s">
        <v>56</v>
      </c>
      <c r="E5917" t="s">
        <v>39</v>
      </c>
      <c r="F5917">
        <v>6</v>
      </c>
      <c r="G5917" t="s">
        <v>45</v>
      </c>
      <c r="H5917" t="s">
        <v>2</v>
      </c>
      <c r="I5917" t="s">
        <v>51</v>
      </c>
      <c r="J5917">
        <v>626.79999999999995</v>
      </c>
    </row>
    <row r="5918" spans="1:10" x14ac:dyDescent="0.25">
      <c r="A5918">
        <v>47</v>
      </c>
      <c r="B5918">
        <v>2018</v>
      </c>
      <c r="C5918" t="s">
        <v>40</v>
      </c>
      <c r="D5918" t="s">
        <v>55</v>
      </c>
      <c r="E5918" t="s">
        <v>39</v>
      </c>
      <c r="F5918">
        <v>1</v>
      </c>
      <c r="G5918" t="s">
        <v>45</v>
      </c>
      <c r="H5918" t="s">
        <v>2</v>
      </c>
      <c r="I5918" t="s">
        <v>51</v>
      </c>
      <c r="J5918">
        <v>718.4</v>
      </c>
    </row>
    <row r="5919" spans="1:10" x14ac:dyDescent="0.25">
      <c r="A5919">
        <v>47</v>
      </c>
      <c r="B5919">
        <v>2018</v>
      </c>
      <c r="C5919" t="s">
        <v>40</v>
      </c>
      <c r="D5919" t="s">
        <v>55</v>
      </c>
      <c r="E5919" t="s">
        <v>39</v>
      </c>
      <c r="F5919">
        <v>2</v>
      </c>
      <c r="G5919" t="s">
        <v>45</v>
      </c>
      <c r="H5919" t="s">
        <v>46</v>
      </c>
      <c r="I5919" t="s">
        <v>37</v>
      </c>
      <c r="J5919">
        <v>941.3</v>
      </c>
    </row>
    <row r="5920" spans="1:10" x14ac:dyDescent="0.25">
      <c r="A5920">
        <v>47</v>
      </c>
      <c r="B5920">
        <v>2018</v>
      </c>
      <c r="C5920" t="s">
        <v>40</v>
      </c>
      <c r="D5920" t="s">
        <v>55</v>
      </c>
      <c r="E5920" t="s">
        <v>39</v>
      </c>
      <c r="F5920">
        <v>3</v>
      </c>
      <c r="G5920" t="s">
        <v>45</v>
      </c>
      <c r="H5920" t="s">
        <v>46</v>
      </c>
      <c r="I5920" t="s">
        <v>51</v>
      </c>
      <c r="J5920">
        <v>961.9</v>
      </c>
    </row>
    <row r="5921" spans="1:10" x14ac:dyDescent="0.25">
      <c r="A5921">
        <v>47</v>
      </c>
      <c r="B5921">
        <v>2018</v>
      </c>
      <c r="C5921" t="s">
        <v>40</v>
      </c>
      <c r="D5921" t="s">
        <v>55</v>
      </c>
      <c r="E5921" t="s">
        <v>39</v>
      </c>
      <c r="F5921">
        <v>4</v>
      </c>
      <c r="G5921" t="s">
        <v>38</v>
      </c>
      <c r="H5921" t="s">
        <v>2</v>
      </c>
      <c r="I5921" t="s">
        <v>51</v>
      </c>
      <c r="J5921">
        <v>554.6</v>
      </c>
    </row>
    <row r="5922" spans="1:10" x14ac:dyDescent="0.25">
      <c r="A5922">
        <v>47</v>
      </c>
      <c r="B5922">
        <v>2018</v>
      </c>
      <c r="C5922" t="s">
        <v>40</v>
      </c>
      <c r="D5922" t="s">
        <v>55</v>
      </c>
      <c r="E5922" t="s">
        <v>39</v>
      </c>
      <c r="F5922">
        <v>5</v>
      </c>
      <c r="G5922" t="s">
        <v>38</v>
      </c>
      <c r="H5922" t="s">
        <v>46</v>
      </c>
      <c r="I5922" t="s">
        <v>51</v>
      </c>
      <c r="J5922">
        <v>1027.0999999999999</v>
      </c>
    </row>
    <row r="5923" spans="1:10" x14ac:dyDescent="0.25">
      <c r="A5923">
        <v>47</v>
      </c>
      <c r="B5923">
        <v>2018</v>
      </c>
      <c r="C5923" t="s">
        <v>40</v>
      </c>
      <c r="D5923" t="s">
        <v>55</v>
      </c>
      <c r="E5923" t="s">
        <v>39</v>
      </c>
      <c r="F5923">
        <v>6</v>
      </c>
      <c r="G5923" t="s">
        <v>38</v>
      </c>
      <c r="H5923" t="s">
        <v>2</v>
      </c>
      <c r="I5923" t="s">
        <v>51</v>
      </c>
      <c r="J5923">
        <v>614.29999999999995</v>
      </c>
    </row>
    <row r="5924" spans="1:10" x14ac:dyDescent="0.25">
      <c r="A5924">
        <v>47</v>
      </c>
      <c r="B5924">
        <v>2018</v>
      </c>
      <c r="C5924" t="s">
        <v>40</v>
      </c>
      <c r="D5924" t="s">
        <v>56</v>
      </c>
      <c r="E5924" t="s">
        <v>39</v>
      </c>
      <c r="F5924">
        <v>1</v>
      </c>
      <c r="G5924" t="s">
        <v>38</v>
      </c>
      <c r="H5924" t="s">
        <v>2</v>
      </c>
      <c r="I5924" t="s">
        <v>37</v>
      </c>
      <c r="J5924">
        <v>399.9</v>
      </c>
    </row>
    <row r="5925" spans="1:10" x14ac:dyDescent="0.25">
      <c r="A5925">
        <v>47</v>
      </c>
      <c r="B5925">
        <v>2018</v>
      </c>
      <c r="C5925" t="s">
        <v>40</v>
      </c>
      <c r="D5925" t="s">
        <v>56</v>
      </c>
      <c r="E5925" t="s">
        <v>39</v>
      </c>
      <c r="F5925">
        <v>2</v>
      </c>
      <c r="G5925" t="s">
        <v>45</v>
      </c>
      <c r="H5925" t="s">
        <v>2</v>
      </c>
      <c r="I5925" t="s">
        <v>51</v>
      </c>
      <c r="J5925">
        <v>637.79999999999995</v>
      </c>
    </row>
    <row r="5926" spans="1:10" x14ac:dyDescent="0.25">
      <c r="A5926">
        <v>47</v>
      </c>
      <c r="B5926">
        <v>2018</v>
      </c>
      <c r="C5926" t="s">
        <v>40</v>
      </c>
      <c r="D5926" t="s">
        <v>56</v>
      </c>
      <c r="E5926" t="s">
        <v>39</v>
      </c>
      <c r="F5926">
        <v>3</v>
      </c>
      <c r="G5926" t="s">
        <v>38</v>
      </c>
      <c r="H5926" t="s">
        <v>2</v>
      </c>
      <c r="I5926" t="s">
        <v>37</v>
      </c>
      <c r="J5926">
        <v>357.4</v>
      </c>
    </row>
    <row r="5927" spans="1:10" x14ac:dyDescent="0.25">
      <c r="A5927">
        <v>47</v>
      </c>
      <c r="B5927">
        <v>2018</v>
      </c>
      <c r="C5927" t="s">
        <v>40</v>
      </c>
      <c r="D5927" t="s">
        <v>56</v>
      </c>
      <c r="E5927" t="s">
        <v>39</v>
      </c>
      <c r="F5927">
        <v>4</v>
      </c>
      <c r="G5927" t="s">
        <v>38</v>
      </c>
      <c r="H5927" t="s">
        <v>2</v>
      </c>
      <c r="I5927" t="s">
        <v>37</v>
      </c>
      <c r="J5927">
        <v>360.7</v>
      </c>
    </row>
    <row r="5928" spans="1:10" x14ac:dyDescent="0.25">
      <c r="A5928">
        <v>47</v>
      </c>
      <c r="B5928">
        <v>2018</v>
      </c>
      <c r="C5928" t="s">
        <v>40</v>
      </c>
      <c r="D5928" t="s">
        <v>56</v>
      </c>
      <c r="E5928" t="s">
        <v>39</v>
      </c>
      <c r="F5928">
        <v>5</v>
      </c>
      <c r="G5928" t="s">
        <v>45</v>
      </c>
      <c r="H5928" t="s">
        <v>46</v>
      </c>
      <c r="I5928" t="s">
        <v>37</v>
      </c>
      <c r="J5928">
        <v>767.2</v>
      </c>
    </row>
    <row r="5929" spans="1:10" x14ac:dyDescent="0.25">
      <c r="A5929">
        <v>47</v>
      </c>
      <c r="B5929">
        <v>2018</v>
      </c>
      <c r="C5929" t="s">
        <v>40</v>
      </c>
      <c r="D5929" t="s">
        <v>56</v>
      </c>
      <c r="E5929" t="s">
        <v>39</v>
      </c>
      <c r="F5929">
        <v>6</v>
      </c>
      <c r="G5929" t="s">
        <v>45</v>
      </c>
      <c r="H5929" t="s">
        <v>46</v>
      </c>
      <c r="I5929" t="s">
        <v>51</v>
      </c>
      <c r="J5929">
        <v>811.8</v>
      </c>
    </row>
    <row r="5930" spans="1:10" x14ac:dyDescent="0.25">
      <c r="A5930">
        <v>48</v>
      </c>
      <c r="B5930">
        <v>2017</v>
      </c>
      <c r="C5930" t="s">
        <v>40</v>
      </c>
      <c r="D5930" t="s">
        <v>55</v>
      </c>
      <c r="E5930" t="s">
        <v>39</v>
      </c>
      <c r="F5930">
        <v>1</v>
      </c>
      <c r="G5930" t="s">
        <v>38</v>
      </c>
      <c r="H5930" t="s">
        <v>2</v>
      </c>
      <c r="I5930" t="s">
        <v>37</v>
      </c>
      <c r="J5930">
        <v>753.4</v>
      </c>
    </row>
    <row r="5931" spans="1:10" x14ac:dyDescent="0.25">
      <c r="A5931">
        <v>48</v>
      </c>
      <c r="B5931">
        <v>2017</v>
      </c>
      <c r="C5931" t="s">
        <v>40</v>
      </c>
      <c r="D5931" t="s">
        <v>55</v>
      </c>
      <c r="E5931" t="s">
        <v>39</v>
      </c>
      <c r="F5931">
        <v>2</v>
      </c>
      <c r="G5931" t="s">
        <v>38</v>
      </c>
      <c r="H5931" t="s">
        <v>2</v>
      </c>
      <c r="I5931" t="s">
        <v>51</v>
      </c>
      <c r="J5931">
        <v>721.4</v>
      </c>
    </row>
    <row r="5932" spans="1:10" x14ac:dyDescent="0.25">
      <c r="A5932">
        <v>48</v>
      </c>
      <c r="B5932">
        <v>2017</v>
      </c>
      <c r="C5932" t="s">
        <v>40</v>
      </c>
      <c r="D5932" t="s">
        <v>55</v>
      </c>
      <c r="E5932" t="s">
        <v>39</v>
      </c>
      <c r="F5932">
        <v>3</v>
      </c>
      <c r="G5932" t="s">
        <v>45</v>
      </c>
      <c r="H5932" t="s">
        <v>2</v>
      </c>
      <c r="I5932" t="s">
        <v>51</v>
      </c>
      <c r="J5932">
        <v>902.1</v>
      </c>
    </row>
    <row r="5933" spans="1:10" x14ac:dyDescent="0.25">
      <c r="A5933">
        <v>48</v>
      </c>
      <c r="B5933">
        <v>2017</v>
      </c>
      <c r="C5933" t="s">
        <v>40</v>
      </c>
      <c r="D5933" t="s">
        <v>55</v>
      </c>
      <c r="E5933" t="s">
        <v>39</v>
      </c>
      <c r="F5933">
        <v>4</v>
      </c>
      <c r="G5933" t="s">
        <v>45</v>
      </c>
      <c r="H5933" t="s">
        <v>46</v>
      </c>
      <c r="I5933" t="s">
        <v>37</v>
      </c>
      <c r="J5933">
        <v>1109.5</v>
      </c>
    </row>
    <row r="5934" spans="1:10" x14ac:dyDescent="0.25">
      <c r="A5934">
        <v>48</v>
      </c>
      <c r="B5934">
        <v>2017</v>
      </c>
      <c r="C5934" t="s">
        <v>40</v>
      </c>
      <c r="D5934" t="s">
        <v>55</v>
      </c>
      <c r="E5934" t="s">
        <v>39</v>
      </c>
      <c r="F5934">
        <v>5</v>
      </c>
      <c r="G5934" t="s">
        <v>38</v>
      </c>
      <c r="H5934" t="s">
        <v>2</v>
      </c>
      <c r="I5934" t="s">
        <v>51</v>
      </c>
      <c r="J5934">
        <v>650.1</v>
      </c>
    </row>
    <row r="5935" spans="1:10" x14ac:dyDescent="0.25">
      <c r="A5935">
        <v>48</v>
      </c>
      <c r="B5935">
        <v>2017</v>
      </c>
      <c r="C5935" t="s">
        <v>40</v>
      </c>
      <c r="D5935" t="s">
        <v>55</v>
      </c>
      <c r="E5935" t="s">
        <v>39</v>
      </c>
      <c r="F5935">
        <v>6</v>
      </c>
      <c r="G5935" t="s">
        <v>45</v>
      </c>
      <c r="H5935" t="s">
        <v>46</v>
      </c>
      <c r="I5935" t="s">
        <v>37</v>
      </c>
      <c r="J5935">
        <v>1404</v>
      </c>
    </row>
    <row r="5936" spans="1:10" x14ac:dyDescent="0.25">
      <c r="A5936">
        <v>48</v>
      </c>
      <c r="B5936">
        <v>2017</v>
      </c>
      <c r="C5936" t="s">
        <v>40</v>
      </c>
      <c r="D5936" t="s">
        <v>56</v>
      </c>
      <c r="E5936" t="s">
        <v>39</v>
      </c>
      <c r="F5936">
        <v>1</v>
      </c>
      <c r="G5936" t="s">
        <v>45</v>
      </c>
      <c r="H5936" t="s">
        <v>46</v>
      </c>
      <c r="I5936" t="s">
        <v>51</v>
      </c>
      <c r="J5936">
        <v>838.4</v>
      </c>
    </row>
    <row r="5937" spans="1:10" x14ac:dyDescent="0.25">
      <c r="A5937">
        <v>48</v>
      </c>
      <c r="B5937">
        <v>2017</v>
      </c>
      <c r="C5937" t="s">
        <v>40</v>
      </c>
      <c r="D5937" t="s">
        <v>56</v>
      </c>
      <c r="E5937" t="s">
        <v>39</v>
      </c>
      <c r="F5937">
        <v>2</v>
      </c>
      <c r="G5937" t="s">
        <v>38</v>
      </c>
      <c r="H5937" t="s">
        <v>2</v>
      </c>
      <c r="I5937" t="s">
        <v>51</v>
      </c>
      <c r="J5937">
        <v>558.9</v>
      </c>
    </row>
    <row r="5938" spans="1:10" x14ac:dyDescent="0.25">
      <c r="A5938">
        <v>48</v>
      </c>
      <c r="B5938">
        <v>2017</v>
      </c>
      <c r="C5938" t="s">
        <v>40</v>
      </c>
      <c r="D5938" t="s">
        <v>56</v>
      </c>
      <c r="E5938" t="s">
        <v>39</v>
      </c>
      <c r="F5938">
        <v>3</v>
      </c>
      <c r="G5938" t="s">
        <v>38</v>
      </c>
      <c r="H5938" t="s">
        <v>2</v>
      </c>
      <c r="I5938" t="s">
        <v>51</v>
      </c>
      <c r="J5938">
        <v>555.6</v>
      </c>
    </row>
    <row r="5939" spans="1:10" x14ac:dyDescent="0.25">
      <c r="A5939">
        <v>48</v>
      </c>
      <c r="B5939">
        <v>2017</v>
      </c>
      <c r="C5939" t="s">
        <v>40</v>
      </c>
      <c r="D5939" t="s">
        <v>56</v>
      </c>
      <c r="E5939" t="s">
        <v>39</v>
      </c>
      <c r="F5939">
        <v>4</v>
      </c>
      <c r="G5939" t="s">
        <v>45</v>
      </c>
      <c r="H5939" t="s">
        <v>46</v>
      </c>
      <c r="I5939" t="s">
        <v>37</v>
      </c>
      <c r="J5939">
        <v>1053.5999999999999</v>
      </c>
    </row>
    <row r="5940" spans="1:10" x14ac:dyDescent="0.25">
      <c r="A5940">
        <v>48</v>
      </c>
      <c r="B5940">
        <v>2017</v>
      </c>
      <c r="C5940" t="s">
        <v>40</v>
      </c>
      <c r="D5940" t="s">
        <v>56</v>
      </c>
      <c r="E5940" t="s">
        <v>39</v>
      </c>
      <c r="F5940">
        <v>5</v>
      </c>
      <c r="G5940" t="s">
        <v>45</v>
      </c>
      <c r="H5940" t="s">
        <v>2</v>
      </c>
      <c r="I5940" t="s">
        <v>37</v>
      </c>
      <c r="J5940">
        <v>566.9</v>
      </c>
    </row>
    <row r="5941" spans="1:10" x14ac:dyDescent="0.25">
      <c r="A5941">
        <v>48</v>
      </c>
      <c r="B5941">
        <v>2017</v>
      </c>
      <c r="C5941" t="s">
        <v>40</v>
      </c>
      <c r="D5941" t="s">
        <v>56</v>
      </c>
      <c r="E5941" t="s">
        <v>39</v>
      </c>
      <c r="F5941">
        <v>6</v>
      </c>
      <c r="G5941" t="s">
        <v>45</v>
      </c>
      <c r="H5941" t="s">
        <v>2</v>
      </c>
      <c r="I5941" t="s">
        <v>37</v>
      </c>
      <c r="J5941">
        <v>655.7</v>
      </c>
    </row>
    <row r="5942" spans="1:10" x14ac:dyDescent="0.25">
      <c r="A5942">
        <v>48</v>
      </c>
      <c r="B5942">
        <v>2018</v>
      </c>
      <c r="C5942" t="s">
        <v>40</v>
      </c>
      <c r="D5942" t="s">
        <v>55</v>
      </c>
      <c r="E5942" t="s">
        <v>39</v>
      </c>
      <c r="F5942">
        <v>1</v>
      </c>
      <c r="G5942" t="s">
        <v>38</v>
      </c>
      <c r="H5942" t="s">
        <v>2</v>
      </c>
      <c r="I5942" t="s">
        <v>37</v>
      </c>
      <c r="J5942">
        <v>476.6</v>
      </c>
    </row>
    <row r="5943" spans="1:10" x14ac:dyDescent="0.25">
      <c r="A5943">
        <v>48</v>
      </c>
      <c r="B5943">
        <v>2018</v>
      </c>
      <c r="C5943" t="s">
        <v>40</v>
      </c>
      <c r="D5943" t="s">
        <v>55</v>
      </c>
      <c r="E5943" t="s">
        <v>39</v>
      </c>
      <c r="F5943">
        <v>2</v>
      </c>
      <c r="G5943" t="s">
        <v>45</v>
      </c>
      <c r="H5943" t="s">
        <v>46</v>
      </c>
      <c r="I5943" t="s">
        <v>37</v>
      </c>
      <c r="J5943">
        <v>1054.3</v>
      </c>
    </row>
    <row r="5944" spans="1:10" x14ac:dyDescent="0.25">
      <c r="A5944">
        <v>48</v>
      </c>
      <c r="B5944">
        <v>2018</v>
      </c>
      <c r="C5944" t="s">
        <v>40</v>
      </c>
      <c r="D5944" t="s">
        <v>55</v>
      </c>
      <c r="E5944" t="s">
        <v>39</v>
      </c>
      <c r="F5944">
        <v>3</v>
      </c>
      <c r="G5944" t="s">
        <v>38</v>
      </c>
      <c r="H5944" t="s">
        <v>2</v>
      </c>
      <c r="I5944" t="s">
        <v>37</v>
      </c>
      <c r="J5944">
        <v>581.6</v>
      </c>
    </row>
    <row r="5945" spans="1:10" x14ac:dyDescent="0.25">
      <c r="A5945">
        <v>48</v>
      </c>
      <c r="B5945">
        <v>2018</v>
      </c>
      <c r="C5945" t="s">
        <v>40</v>
      </c>
      <c r="D5945" t="s">
        <v>55</v>
      </c>
      <c r="E5945" t="s">
        <v>39</v>
      </c>
      <c r="F5945">
        <v>4</v>
      </c>
      <c r="G5945" t="s">
        <v>38</v>
      </c>
      <c r="H5945" t="s">
        <v>46</v>
      </c>
      <c r="I5945" t="s">
        <v>37</v>
      </c>
      <c r="J5945">
        <v>928.3</v>
      </c>
    </row>
    <row r="5946" spans="1:10" x14ac:dyDescent="0.25">
      <c r="A5946">
        <v>48</v>
      </c>
      <c r="B5946">
        <v>2018</v>
      </c>
      <c r="C5946" t="s">
        <v>40</v>
      </c>
      <c r="D5946" t="s">
        <v>55</v>
      </c>
      <c r="E5946" t="s">
        <v>39</v>
      </c>
      <c r="F5946">
        <v>5</v>
      </c>
      <c r="G5946" t="s">
        <v>45</v>
      </c>
      <c r="H5946" t="s">
        <v>46</v>
      </c>
      <c r="I5946" t="s">
        <v>51</v>
      </c>
      <c r="J5946">
        <v>1041.7</v>
      </c>
    </row>
    <row r="5947" spans="1:10" x14ac:dyDescent="0.25">
      <c r="A5947">
        <v>48</v>
      </c>
      <c r="B5947">
        <v>2018</v>
      </c>
      <c r="C5947" t="s">
        <v>40</v>
      </c>
      <c r="D5947" t="s">
        <v>55</v>
      </c>
      <c r="E5947" t="s">
        <v>39</v>
      </c>
      <c r="F5947">
        <v>6</v>
      </c>
      <c r="G5947" t="s">
        <v>45</v>
      </c>
      <c r="H5947" t="s">
        <v>46</v>
      </c>
      <c r="I5947" t="s">
        <v>51</v>
      </c>
      <c r="J5947">
        <v>1013.3</v>
      </c>
    </row>
    <row r="5948" spans="1:10" x14ac:dyDescent="0.25">
      <c r="A5948">
        <v>48</v>
      </c>
      <c r="B5948">
        <v>2018</v>
      </c>
      <c r="C5948" t="s">
        <v>40</v>
      </c>
      <c r="D5948" t="s">
        <v>56</v>
      </c>
      <c r="E5948" t="s">
        <v>39</v>
      </c>
      <c r="F5948">
        <v>1</v>
      </c>
      <c r="G5948" t="s">
        <v>45</v>
      </c>
      <c r="H5948" t="s">
        <v>2</v>
      </c>
      <c r="I5948" t="s">
        <v>51</v>
      </c>
      <c r="J5948">
        <v>273.10000000000002</v>
      </c>
    </row>
    <row r="5949" spans="1:10" x14ac:dyDescent="0.25">
      <c r="A5949">
        <v>48</v>
      </c>
      <c r="B5949">
        <v>2018</v>
      </c>
      <c r="C5949" t="s">
        <v>40</v>
      </c>
      <c r="D5949" t="s">
        <v>56</v>
      </c>
      <c r="E5949" t="s">
        <v>39</v>
      </c>
      <c r="F5949">
        <v>2</v>
      </c>
      <c r="G5949" t="s">
        <v>38</v>
      </c>
      <c r="H5949" t="s">
        <v>46</v>
      </c>
      <c r="I5949" t="s">
        <v>37</v>
      </c>
      <c r="J5949">
        <v>676.4</v>
      </c>
    </row>
    <row r="5950" spans="1:10" x14ac:dyDescent="0.25">
      <c r="A5950">
        <v>48</v>
      </c>
      <c r="B5950">
        <v>2018</v>
      </c>
      <c r="C5950" t="s">
        <v>40</v>
      </c>
      <c r="D5950" t="s">
        <v>56</v>
      </c>
      <c r="E5950" t="s">
        <v>39</v>
      </c>
      <c r="F5950">
        <v>3</v>
      </c>
      <c r="G5950" t="s">
        <v>38</v>
      </c>
      <c r="H5950" t="s">
        <v>2</v>
      </c>
      <c r="I5950" t="s">
        <v>37</v>
      </c>
      <c r="J5950">
        <v>397.8</v>
      </c>
    </row>
    <row r="5951" spans="1:10" x14ac:dyDescent="0.25">
      <c r="A5951">
        <v>48</v>
      </c>
      <c r="B5951">
        <v>2018</v>
      </c>
      <c r="C5951" t="s">
        <v>40</v>
      </c>
      <c r="D5951" t="s">
        <v>56</v>
      </c>
      <c r="E5951" t="s">
        <v>39</v>
      </c>
      <c r="F5951">
        <v>4</v>
      </c>
      <c r="G5951" t="s">
        <v>38</v>
      </c>
      <c r="H5951" t="s">
        <v>2</v>
      </c>
      <c r="I5951" t="s">
        <v>37</v>
      </c>
      <c r="J5951">
        <v>244.3</v>
      </c>
    </row>
    <row r="5952" spans="1:10" x14ac:dyDescent="0.25">
      <c r="A5952">
        <v>48</v>
      </c>
      <c r="B5952">
        <v>2018</v>
      </c>
      <c r="C5952" t="s">
        <v>40</v>
      </c>
      <c r="D5952" t="s">
        <v>56</v>
      </c>
      <c r="E5952" t="s">
        <v>39</v>
      </c>
      <c r="F5952">
        <v>5</v>
      </c>
      <c r="G5952" t="s">
        <v>38</v>
      </c>
      <c r="H5952" t="s">
        <v>46</v>
      </c>
      <c r="I5952" t="s">
        <v>51</v>
      </c>
      <c r="J5952">
        <v>806.2</v>
      </c>
    </row>
    <row r="5953" spans="1:10" x14ac:dyDescent="0.25">
      <c r="A5953">
        <v>48</v>
      </c>
      <c r="B5953">
        <v>2018</v>
      </c>
      <c r="C5953" t="s">
        <v>40</v>
      </c>
      <c r="D5953" t="s">
        <v>56</v>
      </c>
      <c r="E5953" t="s">
        <v>39</v>
      </c>
      <c r="F5953">
        <v>6</v>
      </c>
      <c r="G5953" t="s">
        <v>38</v>
      </c>
      <c r="H5953" t="s">
        <v>2</v>
      </c>
      <c r="I5953" t="s">
        <v>37</v>
      </c>
      <c r="J5953">
        <v>473</v>
      </c>
    </row>
    <row r="5954" spans="1:10" x14ac:dyDescent="0.25">
      <c r="A5954">
        <v>49</v>
      </c>
      <c r="B5954">
        <v>2017</v>
      </c>
      <c r="C5954" t="s">
        <v>40</v>
      </c>
      <c r="D5954" t="s">
        <v>55</v>
      </c>
      <c r="E5954" t="s">
        <v>39</v>
      </c>
      <c r="F5954">
        <v>1</v>
      </c>
      <c r="G5954" t="s">
        <v>38</v>
      </c>
      <c r="H5954" t="s">
        <v>46</v>
      </c>
      <c r="I5954" t="s">
        <v>37</v>
      </c>
      <c r="J5954">
        <v>1161.9000000000001</v>
      </c>
    </row>
    <row r="5955" spans="1:10" x14ac:dyDescent="0.25">
      <c r="A5955">
        <v>49</v>
      </c>
      <c r="B5955">
        <v>2017</v>
      </c>
      <c r="C5955" t="s">
        <v>40</v>
      </c>
      <c r="D5955" t="s">
        <v>55</v>
      </c>
      <c r="E5955" t="s">
        <v>39</v>
      </c>
      <c r="F5955">
        <v>2</v>
      </c>
      <c r="G5955" t="s">
        <v>38</v>
      </c>
      <c r="H5955" t="s">
        <v>46</v>
      </c>
      <c r="I5955" t="s">
        <v>51</v>
      </c>
      <c r="J5955">
        <v>1145.7</v>
      </c>
    </row>
    <row r="5956" spans="1:10" x14ac:dyDescent="0.25">
      <c r="A5956">
        <v>49</v>
      </c>
      <c r="B5956">
        <v>2017</v>
      </c>
      <c r="C5956" t="s">
        <v>40</v>
      </c>
      <c r="D5956" t="s">
        <v>55</v>
      </c>
      <c r="E5956" t="s">
        <v>39</v>
      </c>
      <c r="F5956">
        <v>3</v>
      </c>
      <c r="G5956" t="s">
        <v>38</v>
      </c>
      <c r="H5956" t="s">
        <v>2</v>
      </c>
      <c r="I5956" t="s">
        <v>51</v>
      </c>
      <c r="J5956">
        <v>655.20000000000005</v>
      </c>
    </row>
    <row r="5957" spans="1:10" x14ac:dyDescent="0.25">
      <c r="A5957">
        <v>49</v>
      </c>
      <c r="B5957">
        <v>2017</v>
      </c>
      <c r="C5957" t="s">
        <v>40</v>
      </c>
      <c r="D5957" t="s">
        <v>55</v>
      </c>
      <c r="E5957" t="s">
        <v>39</v>
      </c>
      <c r="F5957">
        <v>4</v>
      </c>
      <c r="G5957" t="s">
        <v>38</v>
      </c>
      <c r="H5957" t="s">
        <v>46</v>
      </c>
      <c r="I5957" t="s">
        <v>51</v>
      </c>
      <c r="J5957">
        <v>1331</v>
      </c>
    </row>
    <row r="5958" spans="1:10" x14ac:dyDescent="0.25">
      <c r="A5958">
        <v>49</v>
      </c>
      <c r="B5958">
        <v>2017</v>
      </c>
      <c r="C5958" t="s">
        <v>40</v>
      </c>
      <c r="D5958" t="s">
        <v>55</v>
      </c>
      <c r="E5958" t="s">
        <v>39</v>
      </c>
      <c r="F5958">
        <v>5</v>
      </c>
      <c r="G5958" t="s">
        <v>38</v>
      </c>
      <c r="H5958" t="s">
        <v>46</v>
      </c>
      <c r="I5958" t="s">
        <v>51</v>
      </c>
      <c r="J5958">
        <v>1131.4000000000001</v>
      </c>
    </row>
    <row r="5959" spans="1:10" x14ac:dyDescent="0.25">
      <c r="A5959">
        <v>49</v>
      </c>
      <c r="B5959">
        <v>2017</v>
      </c>
      <c r="C5959" t="s">
        <v>40</v>
      </c>
      <c r="D5959" t="s">
        <v>55</v>
      </c>
      <c r="E5959" t="s">
        <v>39</v>
      </c>
      <c r="F5959">
        <v>6</v>
      </c>
      <c r="G5959" t="s">
        <v>38</v>
      </c>
      <c r="H5959" t="s">
        <v>46</v>
      </c>
      <c r="I5959" t="s">
        <v>51</v>
      </c>
      <c r="J5959">
        <v>1217.8</v>
      </c>
    </row>
    <row r="5960" spans="1:10" x14ac:dyDescent="0.25">
      <c r="A5960">
        <v>49</v>
      </c>
      <c r="B5960">
        <v>2017</v>
      </c>
      <c r="C5960" t="s">
        <v>40</v>
      </c>
      <c r="D5960" t="s">
        <v>56</v>
      </c>
      <c r="E5960" t="s">
        <v>39</v>
      </c>
      <c r="F5960">
        <v>1</v>
      </c>
      <c r="G5960" t="s">
        <v>45</v>
      </c>
      <c r="H5960" t="s">
        <v>46</v>
      </c>
      <c r="I5960" t="s">
        <v>37</v>
      </c>
      <c r="J5960">
        <v>968.9</v>
      </c>
    </row>
    <row r="5961" spans="1:10" x14ac:dyDescent="0.25">
      <c r="A5961">
        <v>49</v>
      </c>
      <c r="B5961">
        <v>2017</v>
      </c>
      <c r="C5961" t="s">
        <v>40</v>
      </c>
      <c r="D5961" t="s">
        <v>56</v>
      </c>
      <c r="E5961" t="s">
        <v>39</v>
      </c>
      <c r="F5961">
        <v>2</v>
      </c>
      <c r="G5961" t="s">
        <v>45</v>
      </c>
      <c r="H5961" t="s">
        <v>2</v>
      </c>
      <c r="I5961" t="s">
        <v>51</v>
      </c>
      <c r="J5961">
        <v>590.70000000000005</v>
      </c>
    </row>
    <row r="5962" spans="1:10" x14ac:dyDescent="0.25">
      <c r="A5962">
        <v>49</v>
      </c>
      <c r="B5962">
        <v>2017</v>
      </c>
      <c r="C5962" t="s">
        <v>40</v>
      </c>
      <c r="D5962" t="s">
        <v>56</v>
      </c>
      <c r="E5962" t="s">
        <v>39</v>
      </c>
      <c r="F5962">
        <v>3</v>
      </c>
      <c r="G5962" t="s">
        <v>38</v>
      </c>
      <c r="H5962" t="s">
        <v>2</v>
      </c>
      <c r="I5962" t="s">
        <v>37</v>
      </c>
      <c r="J5962">
        <v>582.29999999999995</v>
      </c>
    </row>
    <row r="5963" spans="1:10" x14ac:dyDescent="0.25">
      <c r="A5963">
        <v>49</v>
      </c>
      <c r="B5963">
        <v>2017</v>
      </c>
      <c r="C5963" t="s">
        <v>40</v>
      </c>
      <c r="D5963" t="s">
        <v>56</v>
      </c>
      <c r="E5963" t="s">
        <v>39</v>
      </c>
      <c r="F5963">
        <v>4</v>
      </c>
      <c r="G5963" t="s">
        <v>45</v>
      </c>
      <c r="H5963" t="s">
        <v>2</v>
      </c>
      <c r="I5963" t="s">
        <v>51</v>
      </c>
      <c r="J5963">
        <v>589.29999999999995</v>
      </c>
    </row>
    <row r="5964" spans="1:10" x14ac:dyDescent="0.25">
      <c r="A5964">
        <v>49</v>
      </c>
      <c r="B5964">
        <v>2017</v>
      </c>
      <c r="C5964" t="s">
        <v>40</v>
      </c>
      <c r="D5964" t="s">
        <v>56</v>
      </c>
      <c r="E5964" t="s">
        <v>39</v>
      </c>
      <c r="F5964">
        <v>5</v>
      </c>
      <c r="G5964" t="s">
        <v>38</v>
      </c>
      <c r="H5964" t="s">
        <v>2</v>
      </c>
      <c r="I5964" t="s">
        <v>51</v>
      </c>
      <c r="J5964">
        <v>552.1</v>
      </c>
    </row>
    <row r="5965" spans="1:10" x14ac:dyDescent="0.25">
      <c r="A5965">
        <v>49</v>
      </c>
      <c r="B5965">
        <v>2017</v>
      </c>
      <c r="C5965" t="s">
        <v>40</v>
      </c>
      <c r="D5965" t="s">
        <v>56</v>
      </c>
      <c r="E5965" t="s">
        <v>39</v>
      </c>
      <c r="F5965">
        <v>6</v>
      </c>
      <c r="G5965" t="s">
        <v>45</v>
      </c>
      <c r="H5965" t="s">
        <v>2</v>
      </c>
      <c r="I5965" t="s">
        <v>37</v>
      </c>
      <c r="J5965">
        <v>633.79999999999995</v>
      </c>
    </row>
    <row r="5966" spans="1:10" x14ac:dyDescent="0.25">
      <c r="A5966">
        <v>49</v>
      </c>
      <c r="B5966">
        <v>2018</v>
      </c>
      <c r="C5966" t="s">
        <v>40</v>
      </c>
      <c r="D5966" t="s">
        <v>55</v>
      </c>
      <c r="E5966" t="s">
        <v>39</v>
      </c>
      <c r="F5966">
        <v>1</v>
      </c>
      <c r="G5966" t="s">
        <v>38</v>
      </c>
      <c r="H5966" t="s">
        <v>2</v>
      </c>
      <c r="I5966" t="s">
        <v>37</v>
      </c>
      <c r="J5966">
        <v>576</v>
      </c>
    </row>
    <row r="5967" spans="1:10" x14ac:dyDescent="0.25">
      <c r="A5967">
        <v>49</v>
      </c>
      <c r="B5967">
        <v>2018</v>
      </c>
      <c r="C5967" t="s">
        <v>40</v>
      </c>
      <c r="D5967" t="s">
        <v>55</v>
      </c>
      <c r="E5967" t="s">
        <v>39</v>
      </c>
      <c r="F5967">
        <v>2</v>
      </c>
      <c r="G5967" t="s">
        <v>45</v>
      </c>
      <c r="H5967" t="s">
        <v>46</v>
      </c>
      <c r="I5967" t="s">
        <v>51</v>
      </c>
      <c r="J5967">
        <v>1073.9000000000001</v>
      </c>
    </row>
    <row r="5968" spans="1:10" x14ac:dyDescent="0.25">
      <c r="A5968">
        <v>49</v>
      </c>
      <c r="B5968">
        <v>2018</v>
      </c>
      <c r="C5968" t="s">
        <v>40</v>
      </c>
      <c r="D5968" t="s">
        <v>55</v>
      </c>
      <c r="E5968" t="s">
        <v>39</v>
      </c>
      <c r="F5968">
        <v>3</v>
      </c>
      <c r="G5968" t="s">
        <v>38</v>
      </c>
      <c r="H5968" t="s">
        <v>46</v>
      </c>
      <c r="I5968" t="s">
        <v>51</v>
      </c>
      <c r="J5968">
        <v>788.7</v>
      </c>
    </row>
    <row r="5969" spans="1:10" x14ac:dyDescent="0.25">
      <c r="A5969">
        <v>49</v>
      </c>
      <c r="B5969">
        <v>2018</v>
      </c>
      <c r="C5969" t="s">
        <v>40</v>
      </c>
      <c r="D5969" t="s">
        <v>55</v>
      </c>
      <c r="E5969" t="s">
        <v>39</v>
      </c>
      <c r="F5969">
        <v>4</v>
      </c>
      <c r="G5969" t="s">
        <v>38</v>
      </c>
      <c r="H5969" t="s">
        <v>2</v>
      </c>
      <c r="I5969" t="s">
        <v>51</v>
      </c>
      <c r="J5969">
        <v>705.9</v>
      </c>
    </row>
    <row r="5970" spans="1:10" x14ac:dyDescent="0.25">
      <c r="A5970">
        <v>49</v>
      </c>
      <c r="B5970">
        <v>2018</v>
      </c>
      <c r="C5970" t="s">
        <v>40</v>
      </c>
      <c r="D5970" t="s">
        <v>55</v>
      </c>
      <c r="E5970" t="s">
        <v>39</v>
      </c>
      <c r="F5970">
        <v>5</v>
      </c>
      <c r="G5970" t="s">
        <v>45</v>
      </c>
      <c r="H5970" t="s">
        <v>2</v>
      </c>
      <c r="I5970" t="s">
        <v>51</v>
      </c>
      <c r="J5970">
        <v>745.2</v>
      </c>
    </row>
    <row r="5971" spans="1:10" x14ac:dyDescent="0.25">
      <c r="A5971">
        <v>49</v>
      </c>
      <c r="B5971">
        <v>2018</v>
      </c>
      <c r="C5971" t="s">
        <v>40</v>
      </c>
      <c r="D5971" t="s">
        <v>55</v>
      </c>
      <c r="E5971" t="s">
        <v>39</v>
      </c>
      <c r="F5971">
        <v>6</v>
      </c>
      <c r="G5971" t="s">
        <v>38</v>
      </c>
      <c r="H5971" t="s">
        <v>2</v>
      </c>
      <c r="I5971" t="s">
        <v>51</v>
      </c>
      <c r="J5971">
        <v>619</v>
      </c>
    </row>
    <row r="5972" spans="1:10" x14ac:dyDescent="0.25">
      <c r="A5972">
        <v>49</v>
      </c>
      <c r="B5972">
        <v>2018</v>
      </c>
      <c r="C5972" t="s">
        <v>40</v>
      </c>
      <c r="D5972" t="s">
        <v>56</v>
      </c>
      <c r="E5972" t="s">
        <v>39</v>
      </c>
      <c r="F5972">
        <v>1</v>
      </c>
      <c r="G5972" t="s">
        <v>45</v>
      </c>
      <c r="H5972" t="s">
        <v>2</v>
      </c>
      <c r="I5972" t="s">
        <v>37</v>
      </c>
      <c r="J5972">
        <v>508.2</v>
      </c>
    </row>
    <row r="5973" spans="1:10" x14ac:dyDescent="0.25">
      <c r="A5973">
        <v>49</v>
      </c>
      <c r="B5973">
        <v>2018</v>
      </c>
      <c r="C5973" t="s">
        <v>40</v>
      </c>
      <c r="D5973" t="s">
        <v>56</v>
      </c>
      <c r="E5973" t="s">
        <v>39</v>
      </c>
      <c r="F5973">
        <v>2</v>
      </c>
      <c r="G5973" t="s">
        <v>45</v>
      </c>
      <c r="H5973" t="s">
        <v>2</v>
      </c>
      <c r="I5973" t="s">
        <v>37</v>
      </c>
      <c r="J5973">
        <v>492.4</v>
      </c>
    </row>
    <row r="5974" spans="1:10" x14ac:dyDescent="0.25">
      <c r="A5974">
        <v>49</v>
      </c>
      <c r="B5974">
        <v>2018</v>
      </c>
      <c r="C5974" t="s">
        <v>40</v>
      </c>
      <c r="D5974" t="s">
        <v>56</v>
      </c>
      <c r="E5974" t="s">
        <v>39</v>
      </c>
      <c r="F5974">
        <v>3</v>
      </c>
      <c r="G5974" t="s">
        <v>45</v>
      </c>
      <c r="H5974" t="s">
        <v>46</v>
      </c>
      <c r="I5974" t="s">
        <v>37</v>
      </c>
      <c r="J5974">
        <v>1097.0999999999999</v>
      </c>
    </row>
    <row r="5975" spans="1:10" x14ac:dyDescent="0.25">
      <c r="A5975">
        <v>49</v>
      </c>
      <c r="B5975">
        <v>2018</v>
      </c>
      <c r="C5975" t="s">
        <v>40</v>
      </c>
      <c r="D5975" t="s">
        <v>56</v>
      </c>
      <c r="E5975" t="s">
        <v>39</v>
      </c>
      <c r="F5975">
        <v>4</v>
      </c>
      <c r="G5975" t="s">
        <v>45</v>
      </c>
      <c r="H5975" t="s">
        <v>46</v>
      </c>
      <c r="I5975" t="s">
        <v>37</v>
      </c>
      <c r="J5975">
        <v>712.1</v>
      </c>
    </row>
    <row r="5976" spans="1:10" x14ac:dyDescent="0.25">
      <c r="A5976">
        <v>49</v>
      </c>
      <c r="B5976">
        <v>2018</v>
      </c>
      <c r="C5976" t="s">
        <v>40</v>
      </c>
      <c r="D5976" t="s">
        <v>56</v>
      </c>
      <c r="E5976" t="s">
        <v>39</v>
      </c>
      <c r="F5976">
        <v>5</v>
      </c>
      <c r="G5976" t="s">
        <v>38</v>
      </c>
      <c r="H5976" t="s">
        <v>2</v>
      </c>
      <c r="I5976" t="s">
        <v>37</v>
      </c>
      <c r="J5976">
        <v>393.6</v>
      </c>
    </row>
    <row r="5977" spans="1:10" x14ac:dyDescent="0.25">
      <c r="A5977">
        <v>49</v>
      </c>
      <c r="B5977">
        <v>2018</v>
      </c>
      <c r="C5977" t="s">
        <v>40</v>
      </c>
      <c r="D5977" t="s">
        <v>56</v>
      </c>
      <c r="E5977" t="s">
        <v>39</v>
      </c>
      <c r="F5977">
        <v>6</v>
      </c>
      <c r="G5977" t="s">
        <v>38</v>
      </c>
      <c r="H5977" t="s">
        <v>2</v>
      </c>
      <c r="I5977" t="s">
        <v>51</v>
      </c>
      <c r="J5977">
        <v>393.8</v>
      </c>
    </row>
    <row r="5978" spans="1:10" x14ac:dyDescent="0.25">
      <c r="A5978">
        <v>50</v>
      </c>
      <c r="B5978">
        <v>2017</v>
      </c>
      <c r="C5978" t="s">
        <v>40</v>
      </c>
      <c r="D5978" t="s">
        <v>55</v>
      </c>
      <c r="E5978" t="s">
        <v>39</v>
      </c>
      <c r="F5978">
        <v>1</v>
      </c>
      <c r="G5978" t="s">
        <v>45</v>
      </c>
      <c r="H5978" t="s">
        <v>2</v>
      </c>
      <c r="I5978" t="s">
        <v>51</v>
      </c>
      <c r="J5978">
        <v>914.7</v>
      </c>
    </row>
    <row r="5979" spans="1:10" x14ac:dyDescent="0.25">
      <c r="A5979">
        <v>50</v>
      </c>
      <c r="B5979">
        <v>2017</v>
      </c>
      <c r="C5979" t="s">
        <v>40</v>
      </c>
      <c r="D5979" t="s">
        <v>55</v>
      </c>
      <c r="E5979" t="s">
        <v>39</v>
      </c>
      <c r="F5979">
        <v>2</v>
      </c>
      <c r="G5979" t="s">
        <v>45</v>
      </c>
      <c r="H5979" t="s">
        <v>2</v>
      </c>
      <c r="I5979" t="s">
        <v>51</v>
      </c>
      <c r="J5979">
        <v>708.1</v>
      </c>
    </row>
    <row r="5980" spans="1:10" x14ac:dyDescent="0.25">
      <c r="A5980">
        <v>50</v>
      </c>
      <c r="B5980">
        <v>2017</v>
      </c>
      <c r="C5980" t="s">
        <v>40</v>
      </c>
      <c r="D5980" t="s">
        <v>55</v>
      </c>
      <c r="E5980" t="s">
        <v>39</v>
      </c>
      <c r="F5980">
        <v>3</v>
      </c>
      <c r="G5980" t="s">
        <v>45</v>
      </c>
      <c r="H5980" t="s">
        <v>46</v>
      </c>
      <c r="I5980" t="s">
        <v>51</v>
      </c>
      <c r="J5980">
        <v>1263.7</v>
      </c>
    </row>
    <row r="5981" spans="1:10" x14ac:dyDescent="0.25">
      <c r="A5981">
        <v>50</v>
      </c>
      <c r="B5981">
        <v>2017</v>
      </c>
      <c r="C5981" t="s">
        <v>40</v>
      </c>
      <c r="D5981" t="s">
        <v>55</v>
      </c>
      <c r="E5981" t="s">
        <v>39</v>
      </c>
      <c r="F5981">
        <v>4</v>
      </c>
      <c r="G5981" t="s">
        <v>45</v>
      </c>
      <c r="H5981" t="s">
        <v>2</v>
      </c>
      <c r="I5981" t="s">
        <v>51</v>
      </c>
      <c r="J5981">
        <v>544.70000000000005</v>
      </c>
    </row>
    <row r="5982" spans="1:10" x14ac:dyDescent="0.25">
      <c r="A5982">
        <v>50</v>
      </c>
      <c r="B5982">
        <v>2017</v>
      </c>
      <c r="C5982" t="s">
        <v>40</v>
      </c>
      <c r="D5982" t="s">
        <v>55</v>
      </c>
      <c r="E5982" t="s">
        <v>39</v>
      </c>
      <c r="F5982">
        <v>5</v>
      </c>
      <c r="G5982" t="s">
        <v>38</v>
      </c>
      <c r="H5982" t="s">
        <v>2</v>
      </c>
      <c r="I5982" t="s">
        <v>51</v>
      </c>
      <c r="J5982">
        <v>642.79999999999995</v>
      </c>
    </row>
    <row r="5983" spans="1:10" x14ac:dyDescent="0.25">
      <c r="A5983">
        <v>50</v>
      </c>
      <c r="B5983">
        <v>2017</v>
      </c>
      <c r="C5983" t="s">
        <v>40</v>
      </c>
      <c r="D5983" t="s">
        <v>55</v>
      </c>
      <c r="E5983" t="s">
        <v>39</v>
      </c>
      <c r="F5983">
        <v>6</v>
      </c>
      <c r="G5983" t="s">
        <v>38</v>
      </c>
      <c r="H5983" t="s">
        <v>2</v>
      </c>
      <c r="I5983" t="s">
        <v>37</v>
      </c>
      <c r="J5983">
        <v>764.3</v>
      </c>
    </row>
    <row r="5984" spans="1:10" x14ac:dyDescent="0.25">
      <c r="A5984">
        <v>50</v>
      </c>
      <c r="B5984">
        <v>2017</v>
      </c>
      <c r="C5984" t="s">
        <v>40</v>
      </c>
      <c r="D5984" t="s">
        <v>56</v>
      </c>
      <c r="E5984" t="s">
        <v>39</v>
      </c>
      <c r="F5984">
        <v>1</v>
      </c>
      <c r="G5984" t="s">
        <v>38</v>
      </c>
      <c r="H5984" t="s">
        <v>46</v>
      </c>
      <c r="I5984" t="s">
        <v>37</v>
      </c>
      <c r="J5984">
        <v>1077.3</v>
      </c>
    </row>
    <row r="5985" spans="1:10" x14ac:dyDescent="0.25">
      <c r="A5985">
        <v>50</v>
      </c>
      <c r="B5985">
        <v>2017</v>
      </c>
      <c r="C5985" t="s">
        <v>40</v>
      </c>
      <c r="D5985" t="s">
        <v>56</v>
      </c>
      <c r="E5985" t="s">
        <v>39</v>
      </c>
      <c r="F5985">
        <v>2</v>
      </c>
      <c r="G5985" t="s">
        <v>38</v>
      </c>
      <c r="H5985" t="s">
        <v>2</v>
      </c>
      <c r="I5985" t="s">
        <v>51</v>
      </c>
      <c r="J5985">
        <v>705.5</v>
      </c>
    </row>
    <row r="5986" spans="1:10" x14ac:dyDescent="0.25">
      <c r="A5986">
        <v>50</v>
      </c>
      <c r="B5986">
        <v>2017</v>
      </c>
      <c r="C5986" t="s">
        <v>40</v>
      </c>
      <c r="D5986" t="s">
        <v>56</v>
      </c>
      <c r="E5986" t="s">
        <v>39</v>
      </c>
      <c r="F5986">
        <v>3</v>
      </c>
      <c r="G5986" t="s">
        <v>45</v>
      </c>
      <c r="H5986" t="s">
        <v>2</v>
      </c>
      <c r="I5986" t="s">
        <v>51</v>
      </c>
      <c r="J5986">
        <v>548.6</v>
      </c>
    </row>
    <row r="5987" spans="1:10" x14ac:dyDescent="0.25">
      <c r="A5987">
        <v>50</v>
      </c>
      <c r="B5987">
        <v>2017</v>
      </c>
      <c r="C5987" t="s">
        <v>40</v>
      </c>
      <c r="D5987" t="s">
        <v>56</v>
      </c>
      <c r="E5987" t="s">
        <v>39</v>
      </c>
      <c r="F5987">
        <v>4</v>
      </c>
      <c r="G5987" t="s">
        <v>45</v>
      </c>
      <c r="H5987" t="s">
        <v>46</v>
      </c>
      <c r="I5987" t="s">
        <v>37</v>
      </c>
      <c r="J5987">
        <v>1084.0999999999999</v>
      </c>
    </row>
    <row r="5988" spans="1:10" x14ac:dyDescent="0.25">
      <c r="A5988">
        <v>50</v>
      </c>
      <c r="B5988">
        <v>2017</v>
      </c>
      <c r="C5988" t="s">
        <v>40</v>
      </c>
      <c r="D5988" t="s">
        <v>56</v>
      </c>
      <c r="E5988" t="s">
        <v>39</v>
      </c>
      <c r="F5988">
        <v>5</v>
      </c>
      <c r="G5988" t="s">
        <v>38</v>
      </c>
      <c r="H5988" t="s">
        <v>46</v>
      </c>
      <c r="I5988" t="s">
        <v>37</v>
      </c>
      <c r="J5988">
        <v>1205.4000000000001</v>
      </c>
    </row>
    <row r="5989" spans="1:10" x14ac:dyDescent="0.25">
      <c r="A5989">
        <v>50</v>
      </c>
      <c r="B5989">
        <v>2017</v>
      </c>
      <c r="C5989" t="s">
        <v>40</v>
      </c>
      <c r="D5989" t="s">
        <v>56</v>
      </c>
      <c r="E5989" t="s">
        <v>39</v>
      </c>
      <c r="F5989">
        <v>6</v>
      </c>
      <c r="G5989" t="s">
        <v>38</v>
      </c>
      <c r="H5989" t="s">
        <v>46</v>
      </c>
      <c r="I5989" t="s">
        <v>37</v>
      </c>
      <c r="J5989">
        <v>1056.3</v>
      </c>
    </row>
    <row r="5990" spans="1:10" x14ac:dyDescent="0.25">
      <c r="A5990">
        <v>50</v>
      </c>
      <c r="B5990">
        <v>2018</v>
      </c>
      <c r="C5990" t="s">
        <v>40</v>
      </c>
      <c r="D5990" t="s">
        <v>55</v>
      </c>
      <c r="E5990" t="s">
        <v>39</v>
      </c>
      <c r="F5990">
        <v>1</v>
      </c>
      <c r="G5990" t="s">
        <v>38</v>
      </c>
      <c r="H5990" t="s">
        <v>2</v>
      </c>
      <c r="I5990" t="s">
        <v>37</v>
      </c>
      <c r="J5990">
        <v>629.20000000000005</v>
      </c>
    </row>
    <row r="5991" spans="1:10" x14ac:dyDescent="0.25">
      <c r="A5991">
        <v>50</v>
      </c>
      <c r="B5991">
        <v>2018</v>
      </c>
      <c r="C5991" t="s">
        <v>40</v>
      </c>
      <c r="D5991" t="s">
        <v>55</v>
      </c>
      <c r="E5991" t="s">
        <v>39</v>
      </c>
      <c r="F5991">
        <v>2</v>
      </c>
      <c r="G5991" t="s">
        <v>45</v>
      </c>
      <c r="H5991" t="s">
        <v>46</v>
      </c>
      <c r="I5991" t="s">
        <v>37</v>
      </c>
      <c r="J5991">
        <v>1089.0999999999999</v>
      </c>
    </row>
    <row r="5992" spans="1:10" x14ac:dyDescent="0.25">
      <c r="A5992">
        <v>50</v>
      </c>
      <c r="B5992">
        <v>2018</v>
      </c>
      <c r="C5992" t="s">
        <v>40</v>
      </c>
      <c r="D5992" t="s">
        <v>55</v>
      </c>
      <c r="E5992" t="s">
        <v>39</v>
      </c>
      <c r="F5992">
        <v>3</v>
      </c>
      <c r="G5992" t="s">
        <v>38</v>
      </c>
      <c r="H5992" t="s">
        <v>2</v>
      </c>
      <c r="I5992" t="s">
        <v>51</v>
      </c>
      <c r="J5992">
        <v>782.8</v>
      </c>
    </row>
    <row r="5993" spans="1:10" x14ac:dyDescent="0.25">
      <c r="A5993">
        <v>50</v>
      </c>
      <c r="B5993">
        <v>2018</v>
      </c>
      <c r="C5993" t="s">
        <v>40</v>
      </c>
      <c r="D5993" t="s">
        <v>55</v>
      </c>
      <c r="E5993" t="s">
        <v>39</v>
      </c>
      <c r="F5993">
        <v>4</v>
      </c>
      <c r="G5993" t="s">
        <v>38</v>
      </c>
      <c r="H5993" t="s">
        <v>46</v>
      </c>
      <c r="I5993" t="s">
        <v>37</v>
      </c>
      <c r="J5993">
        <v>1005.9</v>
      </c>
    </row>
    <row r="5994" spans="1:10" x14ac:dyDescent="0.25">
      <c r="A5994">
        <v>50</v>
      </c>
      <c r="B5994">
        <v>2018</v>
      </c>
      <c r="C5994" t="s">
        <v>40</v>
      </c>
      <c r="D5994" t="s">
        <v>55</v>
      </c>
      <c r="E5994" t="s">
        <v>39</v>
      </c>
      <c r="F5994">
        <v>5</v>
      </c>
      <c r="G5994" t="s">
        <v>45</v>
      </c>
      <c r="H5994" t="s">
        <v>2</v>
      </c>
      <c r="I5994" t="s">
        <v>51</v>
      </c>
      <c r="J5994">
        <v>531.20000000000005</v>
      </c>
    </row>
    <row r="5995" spans="1:10" x14ac:dyDescent="0.25">
      <c r="A5995">
        <v>50</v>
      </c>
      <c r="B5995">
        <v>2018</v>
      </c>
      <c r="C5995" t="s">
        <v>40</v>
      </c>
      <c r="D5995" t="s">
        <v>55</v>
      </c>
      <c r="E5995" t="s">
        <v>39</v>
      </c>
      <c r="F5995">
        <v>6</v>
      </c>
      <c r="G5995" t="s">
        <v>45</v>
      </c>
      <c r="H5995" t="s">
        <v>46</v>
      </c>
      <c r="I5995" t="s">
        <v>51</v>
      </c>
      <c r="J5995">
        <v>1185.8</v>
      </c>
    </row>
    <row r="5996" spans="1:10" x14ac:dyDescent="0.25">
      <c r="A5996">
        <v>50</v>
      </c>
      <c r="B5996">
        <v>2018</v>
      </c>
      <c r="C5996" t="s">
        <v>40</v>
      </c>
      <c r="D5996" t="s">
        <v>56</v>
      </c>
      <c r="E5996" t="s">
        <v>39</v>
      </c>
      <c r="F5996">
        <v>1</v>
      </c>
      <c r="G5996" t="s">
        <v>45</v>
      </c>
      <c r="H5996" t="s">
        <v>46</v>
      </c>
      <c r="I5996" t="s">
        <v>37</v>
      </c>
      <c r="J5996">
        <v>830</v>
      </c>
    </row>
    <row r="5997" spans="1:10" x14ac:dyDescent="0.25">
      <c r="A5997">
        <v>50</v>
      </c>
      <c r="B5997">
        <v>2018</v>
      </c>
      <c r="C5997" t="s">
        <v>40</v>
      </c>
      <c r="D5997" t="s">
        <v>56</v>
      </c>
      <c r="E5997" t="s">
        <v>39</v>
      </c>
      <c r="F5997">
        <v>2</v>
      </c>
      <c r="G5997" t="s">
        <v>45</v>
      </c>
      <c r="H5997" t="s">
        <v>46</v>
      </c>
      <c r="I5997" t="s">
        <v>51</v>
      </c>
      <c r="J5997">
        <v>794.2</v>
      </c>
    </row>
    <row r="5998" spans="1:10" x14ac:dyDescent="0.25">
      <c r="A5998">
        <v>50</v>
      </c>
      <c r="B5998">
        <v>2018</v>
      </c>
      <c r="C5998" t="s">
        <v>40</v>
      </c>
      <c r="D5998" t="s">
        <v>56</v>
      </c>
      <c r="E5998" t="s">
        <v>39</v>
      </c>
      <c r="F5998">
        <v>3</v>
      </c>
      <c r="G5998" t="s">
        <v>45</v>
      </c>
      <c r="H5998" t="s">
        <v>46</v>
      </c>
      <c r="I5998" t="s">
        <v>37</v>
      </c>
      <c r="J5998">
        <v>852.5</v>
      </c>
    </row>
    <row r="5999" spans="1:10" x14ac:dyDescent="0.25">
      <c r="A5999">
        <v>50</v>
      </c>
      <c r="B5999">
        <v>2018</v>
      </c>
      <c r="C5999" t="s">
        <v>40</v>
      </c>
      <c r="D5999" t="s">
        <v>56</v>
      </c>
      <c r="E5999" t="s">
        <v>39</v>
      </c>
      <c r="F5999">
        <v>4</v>
      </c>
      <c r="G5999" t="s">
        <v>45</v>
      </c>
      <c r="H5999" t="s">
        <v>46</v>
      </c>
      <c r="I5999" t="s">
        <v>51</v>
      </c>
      <c r="J5999">
        <v>659.8</v>
      </c>
    </row>
    <row r="6000" spans="1:10" x14ac:dyDescent="0.25">
      <c r="A6000">
        <v>50</v>
      </c>
      <c r="B6000">
        <v>2018</v>
      </c>
      <c r="C6000" t="s">
        <v>40</v>
      </c>
      <c r="D6000" t="s">
        <v>56</v>
      </c>
      <c r="E6000" t="s">
        <v>39</v>
      </c>
      <c r="F6000">
        <v>5</v>
      </c>
      <c r="G6000" t="s">
        <v>38</v>
      </c>
      <c r="H6000" t="s">
        <v>2</v>
      </c>
      <c r="I6000" t="s">
        <v>37</v>
      </c>
      <c r="J6000">
        <v>247.5</v>
      </c>
    </row>
    <row r="6001" spans="1:10" x14ac:dyDescent="0.25">
      <c r="A6001">
        <v>50</v>
      </c>
      <c r="B6001">
        <v>2018</v>
      </c>
      <c r="C6001" t="s">
        <v>40</v>
      </c>
      <c r="D6001" t="s">
        <v>56</v>
      </c>
      <c r="E6001" t="s">
        <v>39</v>
      </c>
      <c r="F6001">
        <v>6</v>
      </c>
      <c r="G6001" t="s">
        <v>38</v>
      </c>
      <c r="H6001" t="s">
        <v>46</v>
      </c>
      <c r="I6001" t="s">
        <v>51</v>
      </c>
      <c r="J6001">
        <v>581.29999999999995</v>
      </c>
    </row>
    <row r="6002" spans="1:10" x14ac:dyDescent="0.25">
      <c r="A6002">
        <v>51</v>
      </c>
      <c r="B6002">
        <v>2017</v>
      </c>
      <c r="C6002" t="s">
        <v>40</v>
      </c>
      <c r="D6002" t="s">
        <v>55</v>
      </c>
      <c r="E6002" t="s">
        <v>39</v>
      </c>
      <c r="F6002">
        <v>1</v>
      </c>
      <c r="G6002" t="s">
        <v>45</v>
      </c>
      <c r="H6002" t="s">
        <v>46</v>
      </c>
      <c r="I6002" t="s">
        <v>51</v>
      </c>
      <c r="J6002">
        <v>1261.9000000000001</v>
      </c>
    </row>
    <row r="6003" spans="1:10" x14ac:dyDescent="0.25">
      <c r="A6003">
        <v>51</v>
      </c>
      <c r="B6003">
        <v>2017</v>
      </c>
      <c r="C6003" t="s">
        <v>40</v>
      </c>
      <c r="D6003" t="s">
        <v>55</v>
      </c>
      <c r="E6003" t="s">
        <v>39</v>
      </c>
      <c r="F6003">
        <v>2</v>
      </c>
      <c r="G6003" t="s">
        <v>45</v>
      </c>
      <c r="H6003" t="s">
        <v>46</v>
      </c>
      <c r="I6003" t="s">
        <v>51</v>
      </c>
      <c r="J6003">
        <v>1121.5999999999999</v>
      </c>
    </row>
    <row r="6004" spans="1:10" x14ac:dyDescent="0.25">
      <c r="A6004">
        <v>51</v>
      </c>
      <c r="B6004">
        <v>2017</v>
      </c>
      <c r="C6004" t="s">
        <v>40</v>
      </c>
      <c r="D6004" t="s">
        <v>55</v>
      </c>
      <c r="E6004" t="s">
        <v>39</v>
      </c>
      <c r="F6004">
        <v>3</v>
      </c>
      <c r="G6004" t="s">
        <v>38</v>
      </c>
      <c r="H6004" t="s">
        <v>2</v>
      </c>
      <c r="I6004" t="s">
        <v>37</v>
      </c>
      <c r="J6004">
        <v>847.5</v>
      </c>
    </row>
    <row r="6005" spans="1:10" x14ac:dyDescent="0.25">
      <c r="A6005">
        <v>51</v>
      </c>
      <c r="B6005">
        <v>2017</v>
      </c>
      <c r="C6005" t="s">
        <v>40</v>
      </c>
      <c r="D6005" t="s">
        <v>55</v>
      </c>
      <c r="E6005" t="s">
        <v>39</v>
      </c>
      <c r="F6005">
        <v>4</v>
      </c>
      <c r="G6005" t="s">
        <v>45</v>
      </c>
      <c r="H6005" t="s">
        <v>46</v>
      </c>
      <c r="I6005" t="s">
        <v>51</v>
      </c>
      <c r="J6005">
        <v>1294.5</v>
      </c>
    </row>
    <row r="6006" spans="1:10" x14ac:dyDescent="0.25">
      <c r="A6006">
        <v>51</v>
      </c>
      <c r="B6006">
        <v>2017</v>
      </c>
      <c r="C6006" t="s">
        <v>40</v>
      </c>
      <c r="D6006" t="s">
        <v>55</v>
      </c>
      <c r="E6006" t="s">
        <v>39</v>
      </c>
      <c r="F6006">
        <v>5</v>
      </c>
      <c r="G6006" t="s">
        <v>45</v>
      </c>
      <c r="H6006" t="s">
        <v>46</v>
      </c>
      <c r="I6006" t="s">
        <v>37</v>
      </c>
      <c r="J6006">
        <v>1160.2</v>
      </c>
    </row>
    <row r="6007" spans="1:10" x14ac:dyDescent="0.25">
      <c r="A6007">
        <v>51</v>
      </c>
      <c r="B6007">
        <v>2017</v>
      </c>
      <c r="C6007" t="s">
        <v>40</v>
      </c>
      <c r="D6007" t="s">
        <v>55</v>
      </c>
      <c r="E6007" t="s">
        <v>39</v>
      </c>
      <c r="F6007">
        <v>6</v>
      </c>
      <c r="G6007" t="s">
        <v>45</v>
      </c>
      <c r="H6007" t="s">
        <v>46</v>
      </c>
      <c r="I6007" t="s">
        <v>51</v>
      </c>
      <c r="J6007">
        <v>1250.3</v>
      </c>
    </row>
    <row r="6008" spans="1:10" x14ac:dyDescent="0.25">
      <c r="A6008">
        <v>51</v>
      </c>
      <c r="B6008">
        <v>2017</v>
      </c>
      <c r="C6008" t="s">
        <v>40</v>
      </c>
      <c r="D6008" t="s">
        <v>56</v>
      </c>
      <c r="E6008" t="s">
        <v>39</v>
      </c>
      <c r="F6008">
        <v>1</v>
      </c>
      <c r="G6008" t="s">
        <v>45</v>
      </c>
      <c r="H6008" t="s">
        <v>46</v>
      </c>
      <c r="I6008" t="s">
        <v>51</v>
      </c>
      <c r="J6008">
        <v>873.9</v>
      </c>
    </row>
    <row r="6009" spans="1:10" x14ac:dyDescent="0.25">
      <c r="A6009">
        <v>51</v>
      </c>
      <c r="B6009">
        <v>2017</v>
      </c>
      <c r="C6009" t="s">
        <v>40</v>
      </c>
      <c r="D6009" t="s">
        <v>56</v>
      </c>
      <c r="E6009" t="s">
        <v>39</v>
      </c>
      <c r="F6009">
        <v>2</v>
      </c>
      <c r="G6009" t="s">
        <v>38</v>
      </c>
      <c r="H6009" t="s">
        <v>2</v>
      </c>
      <c r="I6009" t="s">
        <v>37</v>
      </c>
      <c r="J6009">
        <v>707.2</v>
      </c>
    </row>
    <row r="6010" spans="1:10" x14ac:dyDescent="0.25">
      <c r="A6010">
        <v>51</v>
      </c>
      <c r="B6010">
        <v>2017</v>
      </c>
      <c r="C6010" t="s">
        <v>40</v>
      </c>
      <c r="D6010" t="s">
        <v>56</v>
      </c>
      <c r="E6010" t="s">
        <v>39</v>
      </c>
      <c r="F6010">
        <v>3</v>
      </c>
      <c r="G6010" t="s">
        <v>45</v>
      </c>
      <c r="H6010" t="s">
        <v>46</v>
      </c>
      <c r="I6010" t="s">
        <v>37</v>
      </c>
      <c r="J6010">
        <v>1082</v>
      </c>
    </row>
    <row r="6011" spans="1:10" x14ac:dyDescent="0.25">
      <c r="A6011">
        <v>51</v>
      </c>
      <c r="B6011">
        <v>2017</v>
      </c>
      <c r="C6011" t="s">
        <v>40</v>
      </c>
      <c r="D6011" t="s">
        <v>56</v>
      </c>
      <c r="E6011" t="s">
        <v>39</v>
      </c>
      <c r="F6011">
        <v>4</v>
      </c>
      <c r="G6011" t="s">
        <v>45</v>
      </c>
      <c r="H6011" t="s">
        <v>2</v>
      </c>
      <c r="I6011" t="s">
        <v>37</v>
      </c>
      <c r="J6011">
        <v>456</v>
      </c>
    </row>
    <row r="6012" spans="1:10" x14ac:dyDescent="0.25">
      <c r="A6012">
        <v>51</v>
      </c>
      <c r="B6012">
        <v>2017</v>
      </c>
      <c r="C6012" t="s">
        <v>40</v>
      </c>
      <c r="D6012" t="s">
        <v>56</v>
      </c>
      <c r="E6012" t="s">
        <v>39</v>
      </c>
      <c r="F6012">
        <v>5</v>
      </c>
      <c r="G6012" t="s">
        <v>38</v>
      </c>
      <c r="H6012" t="s">
        <v>2</v>
      </c>
      <c r="I6012" t="s">
        <v>37</v>
      </c>
      <c r="J6012">
        <v>517.9</v>
      </c>
    </row>
    <row r="6013" spans="1:10" x14ac:dyDescent="0.25">
      <c r="A6013">
        <v>51</v>
      </c>
      <c r="B6013">
        <v>2017</v>
      </c>
      <c r="C6013" t="s">
        <v>40</v>
      </c>
      <c r="D6013" t="s">
        <v>56</v>
      </c>
      <c r="E6013" t="s">
        <v>39</v>
      </c>
      <c r="F6013">
        <v>6</v>
      </c>
      <c r="G6013" t="s">
        <v>38</v>
      </c>
      <c r="H6013" t="s">
        <v>46</v>
      </c>
      <c r="I6013" t="s">
        <v>51</v>
      </c>
      <c r="J6013">
        <v>946.7</v>
      </c>
    </row>
    <row r="6014" spans="1:10" x14ac:dyDescent="0.25">
      <c r="A6014">
        <v>51</v>
      </c>
      <c r="B6014">
        <v>2018</v>
      </c>
      <c r="C6014" t="s">
        <v>40</v>
      </c>
      <c r="D6014" t="s">
        <v>55</v>
      </c>
      <c r="E6014" t="s">
        <v>39</v>
      </c>
      <c r="F6014">
        <v>1</v>
      </c>
      <c r="G6014" t="s">
        <v>45</v>
      </c>
      <c r="H6014" t="s">
        <v>46</v>
      </c>
      <c r="I6014" t="s">
        <v>37</v>
      </c>
      <c r="J6014">
        <v>1020.6</v>
      </c>
    </row>
    <row r="6015" spans="1:10" x14ac:dyDescent="0.25">
      <c r="A6015">
        <v>51</v>
      </c>
      <c r="B6015">
        <v>2018</v>
      </c>
      <c r="C6015" t="s">
        <v>40</v>
      </c>
      <c r="D6015" t="s">
        <v>55</v>
      </c>
      <c r="E6015" t="s">
        <v>39</v>
      </c>
      <c r="F6015">
        <v>2</v>
      </c>
      <c r="G6015" t="s">
        <v>38</v>
      </c>
      <c r="H6015" t="s">
        <v>2</v>
      </c>
      <c r="I6015" t="s">
        <v>51</v>
      </c>
      <c r="J6015">
        <v>508.7</v>
      </c>
    </row>
    <row r="6016" spans="1:10" x14ac:dyDescent="0.25">
      <c r="A6016">
        <v>51</v>
      </c>
      <c r="B6016">
        <v>2018</v>
      </c>
      <c r="C6016" t="s">
        <v>40</v>
      </c>
      <c r="D6016" t="s">
        <v>55</v>
      </c>
      <c r="E6016" t="s">
        <v>39</v>
      </c>
      <c r="F6016">
        <v>3</v>
      </c>
      <c r="G6016" t="s">
        <v>45</v>
      </c>
      <c r="H6016" t="s">
        <v>46</v>
      </c>
      <c r="I6016" t="s">
        <v>37</v>
      </c>
      <c r="J6016">
        <v>881.3</v>
      </c>
    </row>
    <row r="6017" spans="1:10" x14ac:dyDescent="0.25">
      <c r="A6017">
        <v>51</v>
      </c>
      <c r="B6017">
        <v>2018</v>
      </c>
      <c r="C6017" t="s">
        <v>40</v>
      </c>
      <c r="D6017" t="s">
        <v>55</v>
      </c>
      <c r="E6017" t="s">
        <v>39</v>
      </c>
      <c r="F6017">
        <v>4</v>
      </c>
      <c r="G6017" t="s">
        <v>45</v>
      </c>
      <c r="H6017" t="s">
        <v>2</v>
      </c>
      <c r="I6017" t="s">
        <v>51</v>
      </c>
      <c r="J6017">
        <v>621.70000000000005</v>
      </c>
    </row>
    <row r="6018" spans="1:10" x14ac:dyDescent="0.25">
      <c r="A6018">
        <v>51</v>
      </c>
      <c r="B6018">
        <v>2018</v>
      </c>
      <c r="C6018" t="s">
        <v>40</v>
      </c>
      <c r="D6018" t="s">
        <v>55</v>
      </c>
      <c r="E6018" t="s">
        <v>39</v>
      </c>
      <c r="F6018">
        <v>5</v>
      </c>
      <c r="G6018" t="s">
        <v>38</v>
      </c>
      <c r="H6018" t="s">
        <v>2</v>
      </c>
      <c r="I6018" t="s">
        <v>37</v>
      </c>
      <c r="J6018">
        <v>590.6</v>
      </c>
    </row>
    <row r="6019" spans="1:10" x14ac:dyDescent="0.25">
      <c r="A6019">
        <v>51</v>
      </c>
      <c r="B6019">
        <v>2018</v>
      </c>
      <c r="C6019" t="s">
        <v>40</v>
      </c>
      <c r="D6019" t="s">
        <v>55</v>
      </c>
      <c r="E6019" t="s">
        <v>39</v>
      </c>
      <c r="F6019">
        <v>6</v>
      </c>
      <c r="G6019" t="s">
        <v>38</v>
      </c>
      <c r="H6019" t="s">
        <v>2</v>
      </c>
      <c r="I6019" t="s">
        <v>37</v>
      </c>
      <c r="J6019">
        <v>456.4</v>
      </c>
    </row>
    <row r="6020" spans="1:10" x14ac:dyDescent="0.25">
      <c r="A6020">
        <v>51</v>
      </c>
      <c r="B6020">
        <v>2018</v>
      </c>
      <c r="C6020" t="s">
        <v>40</v>
      </c>
      <c r="D6020" t="s">
        <v>56</v>
      </c>
      <c r="E6020" t="s">
        <v>39</v>
      </c>
      <c r="F6020">
        <v>1</v>
      </c>
      <c r="G6020" t="s">
        <v>45</v>
      </c>
      <c r="H6020" t="s">
        <v>46</v>
      </c>
      <c r="I6020" t="s">
        <v>37</v>
      </c>
      <c r="J6020">
        <v>722.2</v>
      </c>
    </row>
    <row r="6021" spans="1:10" x14ac:dyDescent="0.25">
      <c r="A6021">
        <v>51</v>
      </c>
      <c r="B6021">
        <v>2018</v>
      </c>
      <c r="C6021" t="s">
        <v>40</v>
      </c>
      <c r="D6021" t="s">
        <v>56</v>
      </c>
      <c r="E6021" t="s">
        <v>39</v>
      </c>
      <c r="F6021">
        <v>2</v>
      </c>
      <c r="G6021" t="s">
        <v>45</v>
      </c>
      <c r="H6021" t="s">
        <v>46</v>
      </c>
      <c r="I6021" t="s">
        <v>37</v>
      </c>
      <c r="J6021">
        <v>778.7</v>
      </c>
    </row>
    <row r="6022" spans="1:10" x14ac:dyDescent="0.25">
      <c r="A6022">
        <v>51</v>
      </c>
      <c r="B6022">
        <v>2018</v>
      </c>
      <c r="C6022" t="s">
        <v>40</v>
      </c>
      <c r="D6022" t="s">
        <v>56</v>
      </c>
      <c r="E6022" t="s">
        <v>39</v>
      </c>
      <c r="F6022">
        <v>3</v>
      </c>
      <c r="G6022" t="s">
        <v>45</v>
      </c>
      <c r="H6022" t="s">
        <v>46</v>
      </c>
      <c r="I6022" t="s">
        <v>51</v>
      </c>
      <c r="J6022">
        <v>785</v>
      </c>
    </row>
    <row r="6023" spans="1:10" x14ac:dyDescent="0.25">
      <c r="A6023">
        <v>51</v>
      </c>
      <c r="B6023">
        <v>2018</v>
      </c>
      <c r="C6023" t="s">
        <v>40</v>
      </c>
      <c r="D6023" t="s">
        <v>56</v>
      </c>
      <c r="E6023" t="s">
        <v>39</v>
      </c>
      <c r="F6023">
        <v>4</v>
      </c>
      <c r="G6023" t="s">
        <v>38</v>
      </c>
      <c r="H6023" t="s">
        <v>46</v>
      </c>
      <c r="I6023" t="s">
        <v>51</v>
      </c>
      <c r="J6023">
        <v>656.8</v>
      </c>
    </row>
    <row r="6024" spans="1:10" x14ac:dyDescent="0.25">
      <c r="A6024">
        <v>51</v>
      </c>
      <c r="B6024">
        <v>2018</v>
      </c>
      <c r="C6024" t="s">
        <v>40</v>
      </c>
      <c r="D6024" t="s">
        <v>56</v>
      </c>
      <c r="E6024" t="s">
        <v>39</v>
      </c>
      <c r="F6024">
        <v>5</v>
      </c>
      <c r="G6024" t="s">
        <v>38</v>
      </c>
      <c r="H6024" t="s">
        <v>46</v>
      </c>
      <c r="I6024" t="s">
        <v>51</v>
      </c>
      <c r="J6024">
        <v>690.4</v>
      </c>
    </row>
    <row r="6025" spans="1:10" x14ac:dyDescent="0.25">
      <c r="A6025">
        <v>51</v>
      </c>
      <c r="B6025">
        <v>2018</v>
      </c>
      <c r="C6025" t="s">
        <v>40</v>
      </c>
      <c r="D6025" t="s">
        <v>56</v>
      </c>
      <c r="E6025" t="s">
        <v>39</v>
      </c>
      <c r="F6025">
        <v>6</v>
      </c>
      <c r="G6025" t="s">
        <v>45</v>
      </c>
      <c r="H6025" t="s">
        <v>46</v>
      </c>
      <c r="I6025" t="s">
        <v>51</v>
      </c>
      <c r="J6025">
        <v>860.9</v>
      </c>
    </row>
    <row r="6026" spans="1:10" x14ac:dyDescent="0.25">
      <c r="A6026">
        <v>52</v>
      </c>
      <c r="B6026">
        <v>2017</v>
      </c>
      <c r="C6026" t="s">
        <v>40</v>
      </c>
      <c r="D6026" t="s">
        <v>55</v>
      </c>
      <c r="E6026" t="s">
        <v>39</v>
      </c>
      <c r="F6026">
        <v>1</v>
      </c>
      <c r="G6026" t="s">
        <v>45</v>
      </c>
      <c r="H6026" t="s">
        <v>2</v>
      </c>
      <c r="I6026" t="s">
        <v>51</v>
      </c>
      <c r="J6026">
        <v>873.5</v>
      </c>
    </row>
    <row r="6027" spans="1:10" x14ac:dyDescent="0.25">
      <c r="A6027">
        <v>52</v>
      </c>
      <c r="B6027">
        <v>2017</v>
      </c>
      <c r="C6027" t="s">
        <v>40</v>
      </c>
      <c r="D6027" t="s">
        <v>55</v>
      </c>
      <c r="E6027" t="s">
        <v>39</v>
      </c>
      <c r="F6027">
        <v>2</v>
      </c>
      <c r="G6027" t="s">
        <v>45</v>
      </c>
      <c r="H6027" t="s">
        <v>2</v>
      </c>
      <c r="I6027" t="s">
        <v>37</v>
      </c>
      <c r="J6027">
        <v>867.1</v>
      </c>
    </row>
    <row r="6028" spans="1:10" x14ac:dyDescent="0.25">
      <c r="A6028">
        <v>52</v>
      </c>
      <c r="B6028">
        <v>2017</v>
      </c>
      <c r="C6028" t="s">
        <v>40</v>
      </c>
      <c r="D6028" t="s">
        <v>55</v>
      </c>
      <c r="E6028" t="s">
        <v>39</v>
      </c>
      <c r="F6028">
        <v>3</v>
      </c>
      <c r="G6028" t="s">
        <v>38</v>
      </c>
      <c r="H6028" t="s">
        <v>2</v>
      </c>
      <c r="I6028" t="s">
        <v>51</v>
      </c>
      <c r="J6028">
        <v>867.9</v>
      </c>
    </row>
    <row r="6029" spans="1:10" x14ac:dyDescent="0.25">
      <c r="A6029">
        <v>52</v>
      </c>
      <c r="B6029">
        <v>2017</v>
      </c>
      <c r="C6029" t="s">
        <v>40</v>
      </c>
      <c r="D6029" t="s">
        <v>55</v>
      </c>
      <c r="E6029" t="s">
        <v>39</v>
      </c>
      <c r="F6029">
        <v>4</v>
      </c>
      <c r="G6029" t="s">
        <v>45</v>
      </c>
      <c r="H6029" t="s">
        <v>2</v>
      </c>
      <c r="I6029" t="s">
        <v>37</v>
      </c>
      <c r="J6029">
        <v>857</v>
      </c>
    </row>
    <row r="6030" spans="1:10" x14ac:dyDescent="0.25">
      <c r="A6030">
        <v>52</v>
      </c>
      <c r="B6030">
        <v>2017</v>
      </c>
      <c r="C6030" t="s">
        <v>40</v>
      </c>
      <c r="D6030" t="s">
        <v>55</v>
      </c>
      <c r="E6030" t="s">
        <v>39</v>
      </c>
      <c r="F6030">
        <v>5</v>
      </c>
      <c r="G6030" t="s">
        <v>45</v>
      </c>
      <c r="H6030" t="s">
        <v>2</v>
      </c>
      <c r="I6030" t="s">
        <v>51</v>
      </c>
      <c r="J6030">
        <v>966.8</v>
      </c>
    </row>
    <row r="6031" spans="1:10" x14ac:dyDescent="0.25">
      <c r="A6031">
        <v>52</v>
      </c>
      <c r="B6031">
        <v>2017</v>
      </c>
      <c r="C6031" t="s">
        <v>40</v>
      </c>
      <c r="D6031" t="s">
        <v>55</v>
      </c>
      <c r="E6031" t="s">
        <v>39</v>
      </c>
      <c r="F6031">
        <v>6</v>
      </c>
      <c r="G6031" t="s">
        <v>45</v>
      </c>
      <c r="H6031" t="s">
        <v>2</v>
      </c>
      <c r="I6031" t="s">
        <v>51</v>
      </c>
      <c r="J6031">
        <v>934.3</v>
      </c>
    </row>
    <row r="6032" spans="1:10" x14ac:dyDescent="0.25">
      <c r="A6032">
        <v>52</v>
      </c>
      <c r="B6032">
        <v>2017</v>
      </c>
      <c r="C6032" t="s">
        <v>40</v>
      </c>
      <c r="D6032" t="s">
        <v>56</v>
      </c>
      <c r="E6032" t="s">
        <v>39</v>
      </c>
      <c r="F6032">
        <v>1</v>
      </c>
      <c r="G6032" t="s">
        <v>38</v>
      </c>
      <c r="H6032" t="s">
        <v>46</v>
      </c>
      <c r="I6032" t="s">
        <v>37</v>
      </c>
      <c r="J6032">
        <v>912.9</v>
      </c>
    </row>
    <row r="6033" spans="1:10" x14ac:dyDescent="0.25">
      <c r="A6033">
        <v>52</v>
      </c>
      <c r="B6033">
        <v>2017</v>
      </c>
      <c r="C6033" t="s">
        <v>40</v>
      </c>
      <c r="D6033" t="s">
        <v>56</v>
      </c>
      <c r="E6033" t="s">
        <v>39</v>
      </c>
      <c r="F6033">
        <v>2</v>
      </c>
      <c r="G6033" t="s">
        <v>38</v>
      </c>
      <c r="H6033" t="s">
        <v>2</v>
      </c>
      <c r="I6033" t="s">
        <v>51</v>
      </c>
      <c r="J6033">
        <v>690.8</v>
      </c>
    </row>
    <row r="6034" spans="1:10" x14ac:dyDescent="0.25">
      <c r="A6034">
        <v>52</v>
      </c>
      <c r="B6034">
        <v>2017</v>
      </c>
      <c r="C6034" t="s">
        <v>40</v>
      </c>
      <c r="D6034" t="s">
        <v>56</v>
      </c>
      <c r="E6034" t="s">
        <v>39</v>
      </c>
      <c r="F6034">
        <v>3</v>
      </c>
      <c r="G6034" t="s">
        <v>38</v>
      </c>
      <c r="H6034" t="s">
        <v>46</v>
      </c>
      <c r="I6034" t="s">
        <v>37</v>
      </c>
      <c r="J6034">
        <v>1065.7</v>
      </c>
    </row>
    <row r="6035" spans="1:10" x14ac:dyDescent="0.25">
      <c r="A6035">
        <v>52</v>
      </c>
      <c r="B6035">
        <v>2017</v>
      </c>
      <c r="C6035" t="s">
        <v>40</v>
      </c>
      <c r="D6035" t="s">
        <v>56</v>
      </c>
      <c r="E6035" t="s">
        <v>39</v>
      </c>
      <c r="F6035">
        <v>4</v>
      </c>
      <c r="G6035" t="s">
        <v>45</v>
      </c>
      <c r="H6035" t="s">
        <v>2</v>
      </c>
      <c r="I6035" t="s">
        <v>51</v>
      </c>
      <c r="J6035">
        <v>632.4</v>
      </c>
    </row>
    <row r="6036" spans="1:10" x14ac:dyDescent="0.25">
      <c r="A6036">
        <v>52</v>
      </c>
      <c r="B6036">
        <v>2017</v>
      </c>
      <c r="C6036" t="s">
        <v>40</v>
      </c>
      <c r="D6036" t="s">
        <v>56</v>
      </c>
      <c r="E6036" t="s">
        <v>39</v>
      </c>
      <c r="F6036">
        <v>5</v>
      </c>
      <c r="G6036" t="s">
        <v>38</v>
      </c>
      <c r="H6036" t="s">
        <v>46</v>
      </c>
      <c r="I6036" t="s">
        <v>37</v>
      </c>
      <c r="J6036">
        <v>1098.2</v>
      </c>
    </row>
    <row r="6037" spans="1:10" x14ac:dyDescent="0.25">
      <c r="A6037">
        <v>52</v>
      </c>
      <c r="B6037">
        <v>2017</v>
      </c>
      <c r="C6037" t="s">
        <v>40</v>
      </c>
      <c r="D6037" t="s">
        <v>56</v>
      </c>
      <c r="E6037" t="s">
        <v>39</v>
      </c>
      <c r="F6037">
        <v>6</v>
      </c>
      <c r="G6037" t="s">
        <v>45</v>
      </c>
      <c r="H6037" t="s">
        <v>46</v>
      </c>
      <c r="I6037" t="s">
        <v>51</v>
      </c>
      <c r="J6037">
        <v>1060.5999999999999</v>
      </c>
    </row>
    <row r="6038" spans="1:10" x14ac:dyDescent="0.25">
      <c r="A6038">
        <v>52</v>
      </c>
      <c r="B6038">
        <v>2018</v>
      </c>
      <c r="C6038" t="s">
        <v>40</v>
      </c>
      <c r="D6038" t="s">
        <v>55</v>
      </c>
      <c r="E6038" t="s">
        <v>39</v>
      </c>
      <c r="F6038">
        <v>1</v>
      </c>
      <c r="G6038" t="s">
        <v>45</v>
      </c>
      <c r="H6038" t="s">
        <v>46</v>
      </c>
      <c r="I6038" t="s">
        <v>51</v>
      </c>
      <c r="J6038">
        <v>896</v>
      </c>
    </row>
    <row r="6039" spans="1:10" x14ac:dyDescent="0.25">
      <c r="A6039">
        <v>52</v>
      </c>
      <c r="B6039">
        <v>2018</v>
      </c>
      <c r="C6039" t="s">
        <v>40</v>
      </c>
      <c r="D6039" t="s">
        <v>55</v>
      </c>
      <c r="E6039" t="s">
        <v>39</v>
      </c>
      <c r="F6039">
        <v>2</v>
      </c>
      <c r="G6039" t="s">
        <v>38</v>
      </c>
      <c r="H6039" t="s">
        <v>2</v>
      </c>
      <c r="I6039" t="s">
        <v>37</v>
      </c>
      <c r="J6039">
        <v>521</v>
      </c>
    </row>
    <row r="6040" spans="1:10" x14ac:dyDescent="0.25">
      <c r="A6040">
        <v>52</v>
      </c>
      <c r="B6040">
        <v>2018</v>
      </c>
      <c r="C6040" t="s">
        <v>40</v>
      </c>
      <c r="D6040" t="s">
        <v>55</v>
      </c>
      <c r="E6040" t="s">
        <v>39</v>
      </c>
      <c r="F6040">
        <v>3</v>
      </c>
      <c r="G6040" t="s">
        <v>45</v>
      </c>
      <c r="H6040" t="s">
        <v>46</v>
      </c>
      <c r="I6040" t="s">
        <v>51</v>
      </c>
      <c r="J6040">
        <v>951.8</v>
      </c>
    </row>
    <row r="6041" spans="1:10" x14ac:dyDescent="0.25">
      <c r="A6041">
        <v>52</v>
      </c>
      <c r="B6041">
        <v>2018</v>
      </c>
      <c r="C6041" t="s">
        <v>40</v>
      </c>
      <c r="D6041" t="s">
        <v>55</v>
      </c>
      <c r="E6041" t="s">
        <v>39</v>
      </c>
      <c r="F6041">
        <v>4</v>
      </c>
      <c r="G6041" t="s">
        <v>45</v>
      </c>
      <c r="H6041" t="s">
        <v>2</v>
      </c>
      <c r="I6041" t="s">
        <v>51</v>
      </c>
      <c r="J6041">
        <v>570.9</v>
      </c>
    </row>
    <row r="6042" spans="1:10" x14ac:dyDescent="0.25">
      <c r="A6042">
        <v>52</v>
      </c>
      <c r="B6042">
        <v>2018</v>
      </c>
      <c r="C6042" t="s">
        <v>40</v>
      </c>
      <c r="D6042" t="s">
        <v>55</v>
      </c>
      <c r="E6042" t="s">
        <v>39</v>
      </c>
      <c r="F6042">
        <v>5</v>
      </c>
      <c r="G6042" t="s">
        <v>38</v>
      </c>
      <c r="H6042" t="s">
        <v>2</v>
      </c>
      <c r="I6042" t="s">
        <v>37</v>
      </c>
      <c r="J6042">
        <v>580</v>
      </c>
    </row>
    <row r="6043" spans="1:10" x14ac:dyDescent="0.25">
      <c r="A6043">
        <v>52</v>
      </c>
      <c r="B6043">
        <v>2018</v>
      </c>
      <c r="C6043" t="s">
        <v>40</v>
      </c>
      <c r="D6043" t="s">
        <v>55</v>
      </c>
      <c r="E6043" t="s">
        <v>39</v>
      </c>
      <c r="F6043">
        <v>6</v>
      </c>
      <c r="G6043" t="s">
        <v>45</v>
      </c>
      <c r="H6043" t="s">
        <v>2</v>
      </c>
      <c r="I6043" t="s">
        <v>51</v>
      </c>
      <c r="J6043">
        <v>529.5</v>
      </c>
    </row>
    <row r="6044" spans="1:10" x14ac:dyDescent="0.25">
      <c r="A6044">
        <v>52</v>
      </c>
      <c r="B6044">
        <v>2018</v>
      </c>
      <c r="C6044" t="s">
        <v>40</v>
      </c>
      <c r="D6044" t="s">
        <v>56</v>
      </c>
      <c r="E6044" t="s">
        <v>39</v>
      </c>
      <c r="F6044">
        <v>1</v>
      </c>
      <c r="G6044" t="s">
        <v>45</v>
      </c>
      <c r="H6044" t="s">
        <v>2</v>
      </c>
      <c r="I6044" t="s">
        <v>37</v>
      </c>
      <c r="J6044">
        <v>401.4</v>
      </c>
    </row>
    <row r="6045" spans="1:10" x14ac:dyDescent="0.25">
      <c r="A6045">
        <v>52</v>
      </c>
      <c r="B6045">
        <v>2018</v>
      </c>
      <c r="C6045" t="s">
        <v>40</v>
      </c>
      <c r="D6045" t="s">
        <v>56</v>
      </c>
      <c r="E6045" t="s">
        <v>39</v>
      </c>
      <c r="F6045">
        <v>2</v>
      </c>
      <c r="G6045" t="s">
        <v>45</v>
      </c>
      <c r="H6045" t="s">
        <v>2</v>
      </c>
      <c r="I6045" t="s">
        <v>51</v>
      </c>
      <c r="J6045">
        <v>612</v>
      </c>
    </row>
    <row r="6046" spans="1:10" x14ac:dyDescent="0.25">
      <c r="A6046">
        <v>52</v>
      </c>
      <c r="B6046">
        <v>2018</v>
      </c>
      <c r="C6046" t="s">
        <v>40</v>
      </c>
      <c r="D6046" t="s">
        <v>56</v>
      </c>
      <c r="E6046" t="s">
        <v>39</v>
      </c>
      <c r="F6046">
        <v>3</v>
      </c>
      <c r="G6046" t="s">
        <v>45</v>
      </c>
      <c r="H6046" t="s">
        <v>2</v>
      </c>
      <c r="I6046" t="s">
        <v>37</v>
      </c>
      <c r="J6046">
        <v>246.4</v>
      </c>
    </row>
    <row r="6047" spans="1:10" x14ac:dyDescent="0.25">
      <c r="A6047">
        <v>52</v>
      </c>
      <c r="B6047">
        <v>2018</v>
      </c>
      <c r="C6047" t="s">
        <v>40</v>
      </c>
      <c r="D6047" t="s">
        <v>56</v>
      </c>
      <c r="E6047" t="s">
        <v>39</v>
      </c>
      <c r="F6047">
        <v>4</v>
      </c>
      <c r="G6047" t="s">
        <v>45</v>
      </c>
      <c r="H6047" t="s">
        <v>2</v>
      </c>
      <c r="I6047" t="s">
        <v>51</v>
      </c>
      <c r="J6047">
        <v>405.1</v>
      </c>
    </row>
    <row r="6048" spans="1:10" x14ac:dyDescent="0.25">
      <c r="A6048">
        <v>52</v>
      </c>
      <c r="B6048">
        <v>2018</v>
      </c>
      <c r="C6048" t="s">
        <v>40</v>
      </c>
      <c r="D6048" t="s">
        <v>56</v>
      </c>
      <c r="E6048" t="s">
        <v>39</v>
      </c>
      <c r="F6048">
        <v>5</v>
      </c>
      <c r="G6048" t="s">
        <v>38</v>
      </c>
      <c r="H6048" t="s">
        <v>2</v>
      </c>
      <c r="I6048" t="s">
        <v>51</v>
      </c>
      <c r="J6048">
        <v>409.3</v>
      </c>
    </row>
    <row r="6049" spans="1:10" x14ac:dyDescent="0.25">
      <c r="A6049">
        <v>52</v>
      </c>
      <c r="B6049">
        <v>2018</v>
      </c>
      <c r="C6049" t="s">
        <v>40</v>
      </c>
      <c r="D6049" t="s">
        <v>56</v>
      </c>
      <c r="E6049" t="s">
        <v>39</v>
      </c>
      <c r="F6049">
        <v>6</v>
      </c>
      <c r="G6049" t="s">
        <v>38</v>
      </c>
      <c r="H6049" t="s">
        <v>46</v>
      </c>
      <c r="I6049" t="s">
        <v>51</v>
      </c>
      <c r="J6049">
        <v>977.1</v>
      </c>
    </row>
    <row r="6050" spans="1:10" x14ac:dyDescent="0.25">
      <c r="A6050">
        <v>53</v>
      </c>
      <c r="B6050">
        <v>2017</v>
      </c>
      <c r="C6050" t="s">
        <v>40</v>
      </c>
      <c r="D6050" t="s">
        <v>55</v>
      </c>
      <c r="E6050" t="s">
        <v>39</v>
      </c>
      <c r="F6050">
        <v>1</v>
      </c>
      <c r="G6050" t="s">
        <v>38</v>
      </c>
      <c r="H6050" t="s">
        <v>46</v>
      </c>
      <c r="I6050" t="s">
        <v>51</v>
      </c>
      <c r="J6050">
        <v>1294.8</v>
      </c>
    </row>
    <row r="6051" spans="1:10" x14ac:dyDescent="0.25">
      <c r="A6051">
        <v>53</v>
      </c>
      <c r="B6051">
        <v>2017</v>
      </c>
      <c r="C6051" t="s">
        <v>40</v>
      </c>
      <c r="D6051" t="s">
        <v>55</v>
      </c>
      <c r="E6051" t="s">
        <v>39</v>
      </c>
      <c r="F6051">
        <v>2</v>
      </c>
      <c r="G6051" t="s">
        <v>45</v>
      </c>
      <c r="H6051" t="s">
        <v>46</v>
      </c>
      <c r="I6051" t="s">
        <v>37</v>
      </c>
      <c r="J6051">
        <v>1082.8</v>
      </c>
    </row>
    <row r="6052" spans="1:10" x14ac:dyDescent="0.25">
      <c r="A6052">
        <v>53</v>
      </c>
      <c r="B6052">
        <v>2017</v>
      </c>
      <c r="C6052" t="s">
        <v>40</v>
      </c>
      <c r="D6052" t="s">
        <v>55</v>
      </c>
      <c r="E6052" t="s">
        <v>39</v>
      </c>
      <c r="F6052">
        <v>3</v>
      </c>
      <c r="G6052" t="s">
        <v>45</v>
      </c>
      <c r="H6052" t="s">
        <v>2</v>
      </c>
      <c r="I6052" t="s">
        <v>37</v>
      </c>
      <c r="J6052">
        <v>880.1</v>
      </c>
    </row>
    <row r="6053" spans="1:10" x14ac:dyDescent="0.25">
      <c r="A6053">
        <v>53</v>
      </c>
      <c r="B6053">
        <v>2017</v>
      </c>
      <c r="C6053" t="s">
        <v>40</v>
      </c>
      <c r="D6053" t="s">
        <v>55</v>
      </c>
      <c r="E6053" t="s">
        <v>39</v>
      </c>
      <c r="F6053">
        <v>4</v>
      </c>
      <c r="G6053" t="s">
        <v>45</v>
      </c>
      <c r="H6053" t="s">
        <v>46</v>
      </c>
      <c r="I6053" t="s">
        <v>37</v>
      </c>
      <c r="J6053">
        <v>977.6</v>
      </c>
    </row>
    <row r="6054" spans="1:10" x14ac:dyDescent="0.25">
      <c r="A6054">
        <v>53</v>
      </c>
      <c r="B6054">
        <v>2017</v>
      </c>
      <c r="C6054" t="s">
        <v>40</v>
      </c>
      <c r="D6054" t="s">
        <v>55</v>
      </c>
      <c r="E6054" t="s">
        <v>39</v>
      </c>
      <c r="F6054">
        <v>5</v>
      </c>
      <c r="G6054" t="s">
        <v>45</v>
      </c>
      <c r="H6054" t="s">
        <v>46</v>
      </c>
      <c r="I6054" t="s">
        <v>51</v>
      </c>
      <c r="J6054">
        <v>1259.0999999999999</v>
      </c>
    </row>
    <row r="6055" spans="1:10" x14ac:dyDescent="0.25">
      <c r="A6055">
        <v>53</v>
      </c>
      <c r="B6055">
        <v>2017</v>
      </c>
      <c r="C6055" t="s">
        <v>40</v>
      </c>
      <c r="D6055" t="s">
        <v>55</v>
      </c>
      <c r="E6055" t="s">
        <v>39</v>
      </c>
      <c r="F6055">
        <v>6</v>
      </c>
      <c r="G6055" t="s">
        <v>45</v>
      </c>
      <c r="H6055" t="s">
        <v>2</v>
      </c>
      <c r="I6055" t="s">
        <v>51</v>
      </c>
      <c r="J6055">
        <v>763.7</v>
      </c>
    </row>
    <row r="6056" spans="1:10" x14ac:dyDescent="0.25">
      <c r="A6056">
        <v>53</v>
      </c>
      <c r="B6056">
        <v>2017</v>
      </c>
      <c r="C6056" t="s">
        <v>40</v>
      </c>
      <c r="D6056" t="s">
        <v>56</v>
      </c>
      <c r="E6056" t="s">
        <v>39</v>
      </c>
      <c r="F6056">
        <v>1</v>
      </c>
      <c r="G6056" t="s">
        <v>45</v>
      </c>
      <c r="H6056" t="s">
        <v>2</v>
      </c>
      <c r="I6056" t="s">
        <v>37</v>
      </c>
      <c r="J6056">
        <v>722.1</v>
      </c>
    </row>
    <row r="6057" spans="1:10" x14ac:dyDescent="0.25">
      <c r="A6057">
        <v>53</v>
      </c>
      <c r="B6057">
        <v>2017</v>
      </c>
      <c r="C6057" t="s">
        <v>40</v>
      </c>
      <c r="D6057" t="s">
        <v>56</v>
      </c>
      <c r="E6057" t="s">
        <v>39</v>
      </c>
      <c r="F6057">
        <v>2</v>
      </c>
      <c r="G6057" t="s">
        <v>45</v>
      </c>
      <c r="H6057" t="s">
        <v>2</v>
      </c>
      <c r="I6057" t="s">
        <v>37</v>
      </c>
      <c r="J6057">
        <v>458.4</v>
      </c>
    </row>
    <row r="6058" spans="1:10" x14ac:dyDescent="0.25">
      <c r="A6058">
        <v>53</v>
      </c>
      <c r="B6058">
        <v>2017</v>
      </c>
      <c r="C6058" t="s">
        <v>40</v>
      </c>
      <c r="D6058" t="s">
        <v>56</v>
      </c>
      <c r="E6058" t="s">
        <v>39</v>
      </c>
      <c r="F6058">
        <v>3</v>
      </c>
      <c r="G6058" t="s">
        <v>45</v>
      </c>
      <c r="H6058" t="s">
        <v>46</v>
      </c>
      <c r="I6058" t="s">
        <v>51</v>
      </c>
      <c r="J6058">
        <v>1310.4000000000001</v>
      </c>
    </row>
    <row r="6059" spans="1:10" x14ac:dyDescent="0.25">
      <c r="A6059">
        <v>53</v>
      </c>
      <c r="B6059">
        <v>2017</v>
      </c>
      <c r="C6059" t="s">
        <v>40</v>
      </c>
      <c r="D6059" t="s">
        <v>56</v>
      </c>
      <c r="E6059" t="s">
        <v>39</v>
      </c>
      <c r="F6059">
        <v>4</v>
      </c>
      <c r="G6059" t="s">
        <v>45</v>
      </c>
      <c r="H6059" t="s">
        <v>46</v>
      </c>
      <c r="I6059" t="s">
        <v>51</v>
      </c>
      <c r="J6059">
        <v>1083.8</v>
      </c>
    </row>
    <row r="6060" spans="1:10" x14ac:dyDescent="0.25">
      <c r="A6060">
        <v>53</v>
      </c>
      <c r="B6060">
        <v>2017</v>
      </c>
      <c r="C6060" t="s">
        <v>40</v>
      </c>
      <c r="D6060" t="s">
        <v>56</v>
      </c>
      <c r="E6060" t="s">
        <v>39</v>
      </c>
      <c r="F6060">
        <v>5</v>
      </c>
      <c r="G6060" t="s">
        <v>38</v>
      </c>
      <c r="H6060" t="s">
        <v>2</v>
      </c>
      <c r="I6060" t="s">
        <v>51</v>
      </c>
      <c r="J6060">
        <v>657.5</v>
      </c>
    </row>
    <row r="6061" spans="1:10" x14ac:dyDescent="0.25">
      <c r="A6061">
        <v>53</v>
      </c>
      <c r="B6061">
        <v>2017</v>
      </c>
      <c r="C6061" t="s">
        <v>40</v>
      </c>
      <c r="D6061" t="s">
        <v>56</v>
      </c>
      <c r="E6061" t="s">
        <v>39</v>
      </c>
      <c r="F6061">
        <v>6</v>
      </c>
      <c r="G6061" t="s">
        <v>45</v>
      </c>
      <c r="H6061" t="s">
        <v>46</v>
      </c>
      <c r="I6061" t="s">
        <v>51</v>
      </c>
      <c r="J6061">
        <v>961.2</v>
      </c>
    </row>
    <row r="6062" spans="1:10" x14ac:dyDescent="0.25">
      <c r="A6062">
        <v>53</v>
      </c>
      <c r="B6062">
        <v>2018</v>
      </c>
      <c r="C6062" t="s">
        <v>40</v>
      </c>
      <c r="D6062" t="s">
        <v>55</v>
      </c>
      <c r="E6062" t="s">
        <v>39</v>
      </c>
      <c r="F6062">
        <v>1</v>
      </c>
      <c r="G6062" t="s">
        <v>38</v>
      </c>
      <c r="H6062" t="s">
        <v>46</v>
      </c>
      <c r="I6062" t="s">
        <v>51</v>
      </c>
      <c r="J6062">
        <v>901.2</v>
      </c>
    </row>
    <row r="6063" spans="1:10" x14ac:dyDescent="0.25">
      <c r="A6063">
        <v>53</v>
      </c>
      <c r="B6063">
        <v>2018</v>
      </c>
      <c r="C6063" t="s">
        <v>40</v>
      </c>
      <c r="D6063" t="s">
        <v>55</v>
      </c>
      <c r="E6063" t="s">
        <v>39</v>
      </c>
      <c r="F6063">
        <v>2</v>
      </c>
      <c r="G6063" t="s">
        <v>45</v>
      </c>
      <c r="H6063" t="s">
        <v>46</v>
      </c>
      <c r="I6063" t="s">
        <v>37</v>
      </c>
      <c r="J6063">
        <v>935.6</v>
      </c>
    </row>
    <row r="6064" spans="1:10" x14ac:dyDescent="0.25">
      <c r="A6064">
        <v>53</v>
      </c>
      <c r="B6064">
        <v>2018</v>
      </c>
      <c r="C6064" t="s">
        <v>40</v>
      </c>
      <c r="D6064" t="s">
        <v>55</v>
      </c>
      <c r="E6064" t="s">
        <v>39</v>
      </c>
      <c r="F6064">
        <v>3</v>
      </c>
      <c r="G6064" t="s">
        <v>45</v>
      </c>
      <c r="H6064" t="s">
        <v>2</v>
      </c>
      <c r="I6064" t="s">
        <v>51</v>
      </c>
      <c r="J6064">
        <v>575.29999999999995</v>
      </c>
    </row>
    <row r="6065" spans="1:10" x14ac:dyDescent="0.25">
      <c r="A6065">
        <v>53</v>
      </c>
      <c r="B6065">
        <v>2018</v>
      </c>
      <c r="C6065" t="s">
        <v>40</v>
      </c>
      <c r="D6065" t="s">
        <v>55</v>
      </c>
      <c r="E6065" t="s">
        <v>39</v>
      </c>
      <c r="F6065">
        <v>4</v>
      </c>
      <c r="G6065" t="s">
        <v>45</v>
      </c>
      <c r="H6065" t="s">
        <v>2</v>
      </c>
      <c r="I6065" t="s">
        <v>51</v>
      </c>
      <c r="J6065">
        <v>537.6</v>
      </c>
    </row>
    <row r="6066" spans="1:10" x14ac:dyDescent="0.25">
      <c r="A6066">
        <v>53</v>
      </c>
      <c r="B6066">
        <v>2018</v>
      </c>
      <c r="C6066" t="s">
        <v>40</v>
      </c>
      <c r="D6066" t="s">
        <v>55</v>
      </c>
      <c r="E6066" t="s">
        <v>39</v>
      </c>
      <c r="F6066">
        <v>5</v>
      </c>
      <c r="G6066" t="s">
        <v>45</v>
      </c>
      <c r="H6066" t="s">
        <v>2</v>
      </c>
      <c r="I6066" t="s">
        <v>51</v>
      </c>
      <c r="J6066">
        <v>779.8</v>
      </c>
    </row>
    <row r="6067" spans="1:10" x14ac:dyDescent="0.25">
      <c r="A6067">
        <v>53</v>
      </c>
      <c r="B6067">
        <v>2018</v>
      </c>
      <c r="C6067" t="s">
        <v>40</v>
      </c>
      <c r="D6067" t="s">
        <v>55</v>
      </c>
      <c r="E6067" t="s">
        <v>39</v>
      </c>
      <c r="F6067">
        <v>6</v>
      </c>
      <c r="G6067" t="s">
        <v>45</v>
      </c>
      <c r="H6067" t="s">
        <v>46</v>
      </c>
      <c r="I6067" t="s">
        <v>51</v>
      </c>
      <c r="J6067">
        <v>1086.5999999999999</v>
      </c>
    </row>
    <row r="6068" spans="1:10" x14ac:dyDescent="0.25">
      <c r="A6068">
        <v>53</v>
      </c>
      <c r="B6068">
        <v>2018</v>
      </c>
      <c r="C6068" t="s">
        <v>40</v>
      </c>
      <c r="D6068" t="s">
        <v>56</v>
      </c>
      <c r="E6068" t="s">
        <v>39</v>
      </c>
      <c r="F6068">
        <v>1</v>
      </c>
      <c r="G6068" t="s">
        <v>38</v>
      </c>
      <c r="H6068" t="s">
        <v>46</v>
      </c>
      <c r="I6068" t="s">
        <v>51</v>
      </c>
      <c r="J6068">
        <v>754.1</v>
      </c>
    </row>
    <row r="6069" spans="1:10" x14ac:dyDescent="0.25">
      <c r="A6069">
        <v>53</v>
      </c>
      <c r="B6069">
        <v>2018</v>
      </c>
      <c r="C6069" t="s">
        <v>40</v>
      </c>
      <c r="D6069" t="s">
        <v>56</v>
      </c>
      <c r="E6069" t="s">
        <v>39</v>
      </c>
      <c r="F6069">
        <v>2</v>
      </c>
      <c r="G6069" t="s">
        <v>45</v>
      </c>
      <c r="H6069" t="s">
        <v>2</v>
      </c>
      <c r="I6069" t="s">
        <v>51</v>
      </c>
      <c r="J6069">
        <v>405.6</v>
      </c>
    </row>
    <row r="6070" spans="1:10" x14ac:dyDescent="0.25">
      <c r="A6070">
        <v>53</v>
      </c>
      <c r="B6070">
        <v>2018</v>
      </c>
      <c r="C6070" t="s">
        <v>40</v>
      </c>
      <c r="D6070" t="s">
        <v>56</v>
      </c>
      <c r="E6070" t="s">
        <v>39</v>
      </c>
      <c r="F6070">
        <v>3</v>
      </c>
      <c r="G6070" t="s">
        <v>45</v>
      </c>
      <c r="H6070" t="s">
        <v>46</v>
      </c>
      <c r="I6070" t="s">
        <v>37</v>
      </c>
      <c r="J6070">
        <v>777.3</v>
      </c>
    </row>
    <row r="6071" spans="1:10" x14ac:dyDescent="0.25">
      <c r="A6071">
        <v>53</v>
      </c>
      <c r="B6071">
        <v>2018</v>
      </c>
      <c r="C6071" t="s">
        <v>40</v>
      </c>
      <c r="D6071" t="s">
        <v>56</v>
      </c>
      <c r="E6071" t="s">
        <v>39</v>
      </c>
      <c r="F6071">
        <v>4</v>
      </c>
      <c r="G6071" t="s">
        <v>45</v>
      </c>
      <c r="H6071" t="s">
        <v>2</v>
      </c>
      <c r="I6071" t="s">
        <v>37</v>
      </c>
      <c r="J6071">
        <v>469.5</v>
      </c>
    </row>
    <row r="6072" spans="1:10" x14ac:dyDescent="0.25">
      <c r="A6072">
        <v>53</v>
      </c>
      <c r="B6072">
        <v>2018</v>
      </c>
      <c r="C6072" t="s">
        <v>40</v>
      </c>
      <c r="D6072" t="s">
        <v>56</v>
      </c>
      <c r="E6072" t="s">
        <v>39</v>
      </c>
      <c r="F6072">
        <v>5</v>
      </c>
      <c r="G6072" t="s">
        <v>38</v>
      </c>
      <c r="H6072" t="s">
        <v>2</v>
      </c>
      <c r="I6072" t="s">
        <v>51</v>
      </c>
      <c r="J6072">
        <v>276.5</v>
      </c>
    </row>
    <row r="6073" spans="1:10" x14ac:dyDescent="0.25">
      <c r="A6073">
        <v>53</v>
      </c>
      <c r="B6073">
        <v>2018</v>
      </c>
      <c r="C6073" t="s">
        <v>40</v>
      </c>
      <c r="D6073" t="s">
        <v>56</v>
      </c>
      <c r="E6073" t="s">
        <v>39</v>
      </c>
      <c r="F6073">
        <v>6</v>
      </c>
      <c r="G6073" t="s">
        <v>45</v>
      </c>
      <c r="H6073" t="s">
        <v>46</v>
      </c>
      <c r="I6073" t="s">
        <v>37</v>
      </c>
      <c r="J6073">
        <v>642.29999999999995</v>
      </c>
    </row>
    <row r="6074" spans="1:10" x14ac:dyDescent="0.25">
      <c r="A6074">
        <v>54</v>
      </c>
      <c r="B6074">
        <v>2017</v>
      </c>
      <c r="C6074" t="s">
        <v>40</v>
      </c>
      <c r="D6074" t="s">
        <v>55</v>
      </c>
      <c r="E6074" t="s">
        <v>39</v>
      </c>
      <c r="F6074">
        <v>1</v>
      </c>
      <c r="G6074" t="s">
        <v>38</v>
      </c>
      <c r="H6074" t="s">
        <v>46</v>
      </c>
      <c r="I6074" t="s">
        <v>51</v>
      </c>
      <c r="J6074">
        <v>1268.8</v>
      </c>
    </row>
    <row r="6075" spans="1:10" x14ac:dyDescent="0.25">
      <c r="A6075">
        <v>54</v>
      </c>
      <c r="B6075">
        <v>2017</v>
      </c>
      <c r="C6075" t="s">
        <v>40</v>
      </c>
      <c r="D6075" t="s">
        <v>55</v>
      </c>
      <c r="E6075" t="s">
        <v>39</v>
      </c>
      <c r="F6075">
        <v>2</v>
      </c>
      <c r="G6075" t="s">
        <v>45</v>
      </c>
      <c r="H6075" t="s">
        <v>46</v>
      </c>
      <c r="I6075" t="s">
        <v>51</v>
      </c>
      <c r="J6075">
        <v>1245.4000000000001</v>
      </c>
    </row>
    <row r="6076" spans="1:10" x14ac:dyDescent="0.25">
      <c r="A6076">
        <v>54</v>
      </c>
      <c r="B6076">
        <v>2017</v>
      </c>
      <c r="C6076" t="s">
        <v>40</v>
      </c>
      <c r="D6076" t="s">
        <v>55</v>
      </c>
      <c r="E6076" t="s">
        <v>39</v>
      </c>
      <c r="F6076">
        <v>3</v>
      </c>
      <c r="G6076" t="s">
        <v>38</v>
      </c>
      <c r="H6076" t="s">
        <v>2</v>
      </c>
      <c r="I6076" t="s">
        <v>37</v>
      </c>
      <c r="J6076">
        <v>835.1</v>
      </c>
    </row>
    <row r="6077" spans="1:10" x14ac:dyDescent="0.25">
      <c r="A6077">
        <v>54</v>
      </c>
      <c r="B6077">
        <v>2017</v>
      </c>
      <c r="C6077" t="s">
        <v>40</v>
      </c>
      <c r="D6077" t="s">
        <v>55</v>
      </c>
      <c r="E6077" t="s">
        <v>39</v>
      </c>
      <c r="F6077">
        <v>4</v>
      </c>
      <c r="G6077" t="s">
        <v>38</v>
      </c>
      <c r="H6077" t="s">
        <v>2</v>
      </c>
      <c r="I6077" t="s">
        <v>51</v>
      </c>
      <c r="J6077">
        <v>647.5</v>
      </c>
    </row>
    <row r="6078" spans="1:10" x14ac:dyDescent="0.25">
      <c r="A6078">
        <v>54</v>
      </c>
      <c r="B6078">
        <v>2017</v>
      </c>
      <c r="C6078" t="s">
        <v>40</v>
      </c>
      <c r="D6078" t="s">
        <v>55</v>
      </c>
      <c r="E6078" t="s">
        <v>39</v>
      </c>
      <c r="F6078">
        <v>5</v>
      </c>
      <c r="G6078" t="s">
        <v>38</v>
      </c>
      <c r="H6078" t="s">
        <v>2</v>
      </c>
      <c r="I6078" t="s">
        <v>37</v>
      </c>
      <c r="J6078">
        <v>800</v>
      </c>
    </row>
    <row r="6079" spans="1:10" x14ac:dyDescent="0.25">
      <c r="A6079">
        <v>54</v>
      </c>
      <c r="B6079">
        <v>2017</v>
      </c>
      <c r="C6079" t="s">
        <v>40</v>
      </c>
      <c r="D6079" t="s">
        <v>55</v>
      </c>
      <c r="E6079" t="s">
        <v>39</v>
      </c>
      <c r="F6079">
        <v>6</v>
      </c>
      <c r="G6079" t="s">
        <v>45</v>
      </c>
      <c r="H6079" t="s">
        <v>46</v>
      </c>
      <c r="I6079" t="s">
        <v>37</v>
      </c>
      <c r="J6079">
        <v>1169.3</v>
      </c>
    </row>
    <row r="6080" spans="1:10" x14ac:dyDescent="0.25">
      <c r="A6080">
        <v>54</v>
      </c>
      <c r="B6080">
        <v>2017</v>
      </c>
      <c r="C6080" t="s">
        <v>40</v>
      </c>
      <c r="D6080" t="s">
        <v>56</v>
      </c>
      <c r="E6080" t="s">
        <v>39</v>
      </c>
      <c r="F6080">
        <v>1</v>
      </c>
      <c r="G6080" t="s">
        <v>38</v>
      </c>
      <c r="H6080" t="s">
        <v>2</v>
      </c>
      <c r="I6080" t="s">
        <v>51</v>
      </c>
      <c r="J6080">
        <v>423</v>
      </c>
    </row>
    <row r="6081" spans="1:10" x14ac:dyDescent="0.25">
      <c r="A6081">
        <v>54</v>
      </c>
      <c r="B6081">
        <v>2017</v>
      </c>
      <c r="C6081" t="s">
        <v>40</v>
      </c>
      <c r="D6081" t="s">
        <v>56</v>
      </c>
      <c r="E6081" t="s">
        <v>39</v>
      </c>
      <c r="F6081">
        <v>2</v>
      </c>
      <c r="G6081" t="s">
        <v>38</v>
      </c>
      <c r="H6081" t="s">
        <v>2</v>
      </c>
      <c r="I6081" t="s">
        <v>37</v>
      </c>
      <c r="J6081">
        <v>810.4</v>
      </c>
    </row>
    <row r="6082" spans="1:10" x14ac:dyDescent="0.25">
      <c r="A6082">
        <v>54</v>
      </c>
      <c r="B6082">
        <v>2017</v>
      </c>
      <c r="C6082" t="s">
        <v>40</v>
      </c>
      <c r="D6082" t="s">
        <v>56</v>
      </c>
      <c r="E6082" t="s">
        <v>39</v>
      </c>
      <c r="F6082">
        <v>3</v>
      </c>
      <c r="G6082" t="s">
        <v>38</v>
      </c>
      <c r="H6082" t="s">
        <v>2</v>
      </c>
      <c r="I6082" t="s">
        <v>37</v>
      </c>
      <c r="J6082">
        <v>575</v>
      </c>
    </row>
    <row r="6083" spans="1:10" x14ac:dyDescent="0.25">
      <c r="A6083">
        <v>54</v>
      </c>
      <c r="B6083">
        <v>2017</v>
      </c>
      <c r="C6083" t="s">
        <v>40</v>
      </c>
      <c r="D6083" t="s">
        <v>56</v>
      </c>
      <c r="E6083" t="s">
        <v>39</v>
      </c>
      <c r="F6083">
        <v>4</v>
      </c>
      <c r="G6083" t="s">
        <v>45</v>
      </c>
      <c r="H6083" t="s">
        <v>46</v>
      </c>
      <c r="I6083" t="s">
        <v>51</v>
      </c>
      <c r="J6083">
        <v>1151.8</v>
      </c>
    </row>
    <row r="6084" spans="1:10" x14ac:dyDescent="0.25">
      <c r="A6084">
        <v>54</v>
      </c>
      <c r="B6084">
        <v>2017</v>
      </c>
      <c r="C6084" t="s">
        <v>40</v>
      </c>
      <c r="D6084" t="s">
        <v>56</v>
      </c>
      <c r="E6084" t="s">
        <v>39</v>
      </c>
      <c r="F6084">
        <v>5</v>
      </c>
      <c r="G6084" t="s">
        <v>38</v>
      </c>
      <c r="H6084" t="s">
        <v>46</v>
      </c>
      <c r="I6084" t="s">
        <v>51</v>
      </c>
      <c r="J6084">
        <v>1049.8</v>
      </c>
    </row>
    <row r="6085" spans="1:10" x14ac:dyDescent="0.25">
      <c r="A6085">
        <v>54</v>
      </c>
      <c r="B6085">
        <v>2017</v>
      </c>
      <c r="C6085" t="s">
        <v>40</v>
      </c>
      <c r="D6085" t="s">
        <v>56</v>
      </c>
      <c r="E6085" t="s">
        <v>39</v>
      </c>
      <c r="F6085">
        <v>6</v>
      </c>
      <c r="G6085" t="s">
        <v>38</v>
      </c>
      <c r="H6085" t="s">
        <v>46</v>
      </c>
      <c r="I6085" t="s">
        <v>51</v>
      </c>
      <c r="J6085">
        <v>1001.2</v>
      </c>
    </row>
    <row r="6086" spans="1:10" x14ac:dyDescent="0.25">
      <c r="A6086">
        <v>54</v>
      </c>
      <c r="B6086">
        <v>2018</v>
      </c>
      <c r="C6086" t="s">
        <v>40</v>
      </c>
      <c r="D6086" t="s">
        <v>55</v>
      </c>
      <c r="E6086" t="s">
        <v>39</v>
      </c>
      <c r="F6086">
        <v>1</v>
      </c>
      <c r="G6086" t="s">
        <v>38</v>
      </c>
      <c r="H6086" t="s">
        <v>46</v>
      </c>
      <c r="I6086" t="s">
        <v>51</v>
      </c>
      <c r="J6086">
        <v>990.5</v>
      </c>
    </row>
    <row r="6087" spans="1:10" x14ac:dyDescent="0.25">
      <c r="A6087">
        <v>54</v>
      </c>
      <c r="B6087">
        <v>2018</v>
      </c>
      <c r="C6087" t="s">
        <v>40</v>
      </c>
      <c r="D6087" t="s">
        <v>55</v>
      </c>
      <c r="E6087" t="s">
        <v>39</v>
      </c>
      <c r="F6087">
        <v>2</v>
      </c>
      <c r="G6087" t="s">
        <v>45</v>
      </c>
      <c r="H6087" t="s">
        <v>2</v>
      </c>
      <c r="I6087" t="s">
        <v>37</v>
      </c>
      <c r="J6087">
        <v>641.20000000000005</v>
      </c>
    </row>
    <row r="6088" spans="1:10" x14ac:dyDescent="0.25">
      <c r="A6088">
        <v>54</v>
      </c>
      <c r="B6088">
        <v>2018</v>
      </c>
      <c r="C6088" t="s">
        <v>40</v>
      </c>
      <c r="D6088" t="s">
        <v>55</v>
      </c>
      <c r="E6088" t="s">
        <v>39</v>
      </c>
      <c r="F6088">
        <v>3</v>
      </c>
      <c r="G6088" t="s">
        <v>45</v>
      </c>
      <c r="H6088" t="s">
        <v>2</v>
      </c>
      <c r="I6088" t="s">
        <v>51</v>
      </c>
      <c r="J6088">
        <v>523.9</v>
      </c>
    </row>
    <row r="6089" spans="1:10" x14ac:dyDescent="0.25">
      <c r="A6089">
        <v>54</v>
      </c>
      <c r="B6089">
        <v>2018</v>
      </c>
      <c r="C6089" t="s">
        <v>40</v>
      </c>
      <c r="D6089" t="s">
        <v>55</v>
      </c>
      <c r="E6089" t="s">
        <v>39</v>
      </c>
      <c r="F6089">
        <v>4</v>
      </c>
      <c r="G6089" t="s">
        <v>45</v>
      </c>
      <c r="H6089" t="s">
        <v>2</v>
      </c>
      <c r="I6089" t="s">
        <v>37</v>
      </c>
      <c r="J6089">
        <v>618.29999999999995</v>
      </c>
    </row>
    <row r="6090" spans="1:10" x14ac:dyDescent="0.25">
      <c r="A6090">
        <v>54</v>
      </c>
      <c r="B6090">
        <v>2018</v>
      </c>
      <c r="C6090" t="s">
        <v>40</v>
      </c>
      <c r="D6090" t="s">
        <v>55</v>
      </c>
      <c r="E6090" t="s">
        <v>39</v>
      </c>
      <c r="F6090">
        <v>5</v>
      </c>
      <c r="G6090" t="s">
        <v>45</v>
      </c>
      <c r="H6090" t="s">
        <v>2</v>
      </c>
      <c r="I6090" t="s">
        <v>51</v>
      </c>
      <c r="J6090">
        <v>752.4</v>
      </c>
    </row>
    <row r="6091" spans="1:10" x14ac:dyDescent="0.25">
      <c r="A6091">
        <v>54</v>
      </c>
      <c r="B6091">
        <v>2018</v>
      </c>
      <c r="C6091" t="s">
        <v>40</v>
      </c>
      <c r="D6091" t="s">
        <v>55</v>
      </c>
      <c r="E6091" t="s">
        <v>39</v>
      </c>
      <c r="F6091">
        <v>6</v>
      </c>
      <c r="G6091" t="s">
        <v>38</v>
      </c>
      <c r="H6091" t="s">
        <v>2</v>
      </c>
      <c r="I6091" t="s">
        <v>37</v>
      </c>
      <c r="J6091">
        <v>481.9</v>
      </c>
    </row>
    <row r="6092" spans="1:10" x14ac:dyDescent="0.25">
      <c r="A6092">
        <v>54</v>
      </c>
      <c r="B6092">
        <v>2018</v>
      </c>
      <c r="C6092" t="s">
        <v>40</v>
      </c>
      <c r="D6092" t="s">
        <v>56</v>
      </c>
      <c r="E6092" t="s">
        <v>39</v>
      </c>
      <c r="F6092">
        <v>1</v>
      </c>
      <c r="G6092" t="s">
        <v>38</v>
      </c>
      <c r="H6092" t="s">
        <v>2</v>
      </c>
      <c r="I6092" t="s">
        <v>51</v>
      </c>
      <c r="J6092">
        <v>403.8</v>
      </c>
    </row>
    <row r="6093" spans="1:10" x14ac:dyDescent="0.25">
      <c r="A6093">
        <v>54</v>
      </c>
      <c r="B6093">
        <v>2018</v>
      </c>
      <c r="C6093" t="s">
        <v>40</v>
      </c>
      <c r="D6093" t="s">
        <v>56</v>
      </c>
      <c r="E6093" t="s">
        <v>39</v>
      </c>
      <c r="F6093">
        <v>2</v>
      </c>
      <c r="G6093" t="s">
        <v>45</v>
      </c>
      <c r="H6093" t="s">
        <v>46</v>
      </c>
      <c r="I6093" t="s">
        <v>51</v>
      </c>
      <c r="J6093">
        <v>768.6</v>
      </c>
    </row>
    <row r="6094" spans="1:10" x14ac:dyDescent="0.25">
      <c r="A6094">
        <v>54</v>
      </c>
      <c r="B6094">
        <v>2018</v>
      </c>
      <c r="C6094" t="s">
        <v>40</v>
      </c>
      <c r="D6094" t="s">
        <v>56</v>
      </c>
      <c r="E6094" t="s">
        <v>39</v>
      </c>
      <c r="F6094">
        <v>3</v>
      </c>
      <c r="G6094" t="s">
        <v>38</v>
      </c>
      <c r="H6094" t="s">
        <v>2</v>
      </c>
      <c r="I6094" t="s">
        <v>51</v>
      </c>
      <c r="J6094">
        <v>355.4</v>
      </c>
    </row>
    <row r="6095" spans="1:10" x14ac:dyDescent="0.25">
      <c r="A6095">
        <v>54</v>
      </c>
      <c r="B6095">
        <v>2018</v>
      </c>
      <c r="C6095" t="s">
        <v>40</v>
      </c>
      <c r="D6095" t="s">
        <v>56</v>
      </c>
      <c r="E6095" t="s">
        <v>39</v>
      </c>
      <c r="F6095">
        <v>4</v>
      </c>
      <c r="G6095" t="s">
        <v>45</v>
      </c>
      <c r="H6095" t="s">
        <v>2</v>
      </c>
      <c r="I6095" t="s">
        <v>37</v>
      </c>
      <c r="J6095">
        <v>286.8</v>
      </c>
    </row>
    <row r="6096" spans="1:10" x14ac:dyDescent="0.25">
      <c r="A6096">
        <v>54</v>
      </c>
      <c r="B6096">
        <v>2018</v>
      </c>
      <c r="C6096" t="s">
        <v>40</v>
      </c>
      <c r="D6096" t="s">
        <v>56</v>
      </c>
      <c r="E6096" t="s">
        <v>39</v>
      </c>
      <c r="F6096">
        <v>5</v>
      </c>
      <c r="G6096" t="s">
        <v>45</v>
      </c>
      <c r="H6096" t="s">
        <v>46</v>
      </c>
      <c r="I6096" t="s">
        <v>51</v>
      </c>
      <c r="J6096">
        <v>851</v>
      </c>
    </row>
    <row r="6097" spans="1:10" x14ac:dyDescent="0.25">
      <c r="A6097">
        <v>54</v>
      </c>
      <c r="B6097">
        <v>2018</v>
      </c>
      <c r="C6097" t="s">
        <v>40</v>
      </c>
      <c r="D6097" t="s">
        <v>56</v>
      </c>
      <c r="E6097" t="s">
        <v>39</v>
      </c>
      <c r="F6097">
        <v>6</v>
      </c>
      <c r="G6097" t="s">
        <v>45</v>
      </c>
      <c r="H6097" t="s">
        <v>2</v>
      </c>
      <c r="I6097" t="s">
        <v>37</v>
      </c>
      <c r="J6097">
        <v>364</v>
      </c>
    </row>
    <row r="6098" spans="1:10" x14ac:dyDescent="0.25">
      <c r="A6098">
        <v>55</v>
      </c>
      <c r="B6098">
        <v>2017</v>
      </c>
      <c r="C6098" t="s">
        <v>40</v>
      </c>
      <c r="D6098" t="s">
        <v>55</v>
      </c>
      <c r="E6098" t="s">
        <v>39</v>
      </c>
      <c r="F6098">
        <v>1</v>
      </c>
      <c r="G6098" t="s">
        <v>45</v>
      </c>
      <c r="H6098" t="s">
        <v>46</v>
      </c>
      <c r="I6098" t="s">
        <v>51</v>
      </c>
      <c r="J6098">
        <v>1172.2</v>
      </c>
    </row>
    <row r="6099" spans="1:10" x14ac:dyDescent="0.25">
      <c r="A6099">
        <v>55</v>
      </c>
      <c r="B6099">
        <v>2017</v>
      </c>
      <c r="C6099" t="s">
        <v>40</v>
      </c>
      <c r="D6099" t="s">
        <v>55</v>
      </c>
      <c r="E6099" t="s">
        <v>39</v>
      </c>
      <c r="F6099">
        <v>2</v>
      </c>
      <c r="G6099" t="s">
        <v>45</v>
      </c>
      <c r="H6099" t="s">
        <v>2</v>
      </c>
      <c r="I6099" t="s">
        <v>51</v>
      </c>
      <c r="J6099">
        <v>869.5</v>
      </c>
    </row>
    <row r="6100" spans="1:10" x14ac:dyDescent="0.25">
      <c r="A6100">
        <v>55</v>
      </c>
      <c r="B6100">
        <v>2017</v>
      </c>
      <c r="C6100" t="s">
        <v>40</v>
      </c>
      <c r="D6100" t="s">
        <v>55</v>
      </c>
      <c r="E6100" t="s">
        <v>39</v>
      </c>
      <c r="F6100">
        <v>3</v>
      </c>
      <c r="G6100" t="s">
        <v>45</v>
      </c>
      <c r="H6100" t="s">
        <v>2</v>
      </c>
      <c r="I6100" t="s">
        <v>51</v>
      </c>
      <c r="J6100">
        <v>692.6</v>
      </c>
    </row>
    <row r="6101" spans="1:10" x14ac:dyDescent="0.25">
      <c r="A6101">
        <v>55</v>
      </c>
      <c r="B6101">
        <v>2017</v>
      </c>
      <c r="C6101" t="s">
        <v>40</v>
      </c>
      <c r="D6101" t="s">
        <v>55</v>
      </c>
      <c r="E6101" t="s">
        <v>39</v>
      </c>
      <c r="F6101">
        <v>4</v>
      </c>
      <c r="G6101" t="s">
        <v>45</v>
      </c>
      <c r="H6101" t="s">
        <v>2</v>
      </c>
      <c r="I6101" t="s">
        <v>51</v>
      </c>
      <c r="J6101">
        <v>719.8</v>
      </c>
    </row>
    <row r="6102" spans="1:10" x14ac:dyDescent="0.25">
      <c r="A6102">
        <v>55</v>
      </c>
      <c r="B6102">
        <v>2017</v>
      </c>
      <c r="C6102" t="s">
        <v>40</v>
      </c>
      <c r="D6102" t="s">
        <v>55</v>
      </c>
      <c r="E6102" t="s">
        <v>39</v>
      </c>
      <c r="F6102">
        <v>5</v>
      </c>
      <c r="G6102" t="s">
        <v>45</v>
      </c>
      <c r="H6102" t="s">
        <v>2</v>
      </c>
      <c r="I6102" t="s">
        <v>51</v>
      </c>
      <c r="J6102">
        <v>686.5</v>
      </c>
    </row>
    <row r="6103" spans="1:10" x14ac:dyDescent="0.25">
      <c r="A6103">
        <v>55</v>
      </c>
      <c r="B6103">
        <v>2017</v>
      </c>
      <c r="C6103" t="s">
        <v>40</v>
      </c>
      <c r="D6103" t="s">
        <v>55</v>
      </c>
      <c r="E6103" t="s">
        <v>39</v>
      </c>
      <c r="F6103">
        <v>6</v>
      </c>
      <c r="G6103" t="s">
        <v>38</v>
      </c>
      <c r="H6103" t="s">
        <v>46</v>
      </c>
      <c r="I6103" t="s">
        <v>37</v>
      </c>
      <c r="J6103">
        <v>1152.5999999999999</v>
      </c>
    </row>
    <row r="6104" spans="1:10" x14ac:dyDescent="0.25">
      <c r="A6104">
        <v>55</v>
      </c>
      <c r="B6104">
        <v>2017</v>
      </c>
      <c r="C6104" t="s">
        <v>40</v>
      </c>
      <c r="D6104" t="s">
        <v>56</v>
      </c>
      <c r="E6104" t="s">
        <v>39</v>
      </c>
      <c r="F6104">
        <v>1</v>
      </c>
      <c r="G6104" t="s">
        <v>45</v>
      </c>
      <c r="H6104" t="s">
        <v>2</v>
      </c>
      <c r="I6104" t="s">
        <v>37</v>
      </c>
      <c r="J6104">
        <v>596</v>
      </c>
    </row>
    <row r="6105" spans="1:10" x14ac:dyDescent="0.25">
      <c r="A6105">
        <v>55</v>
      </c>
      <c r="B6105">
        <v>2017</v>
      </c>
      <c r="C6105" t="s">
        <v>40</v>
      </c>
      <c r="D6105" t="s">
        <v>56</v>
      </c>
      <c r="E6105" t="s">
        <v>39</v>
      </c>
      <c r="F6105">
        <v>2</v>
      </c>
      <c r="G6105" t="s">
        <v>45</v>
      </c>
      <c r="H6105" t="s">
        <v>46</v>
      </c>
      <c r="I6105" t="s">
        <v>37</v>
      </c>
      <c r="J6105">
        <v>1114.5</v>
      </c>
    </row>
    <row r="6106" spans="1:10" x14ac:dyDescent="0.25">
      <c r="A6106">
        <v>55</v>
      </c>
      <c r="B6106">
        <v>2017</v>
      </c>
      <c r="C6106" t="s">
        <v>40</v>
      </c>
      <c r="D6106" t="s">
        <v>56</v>
      </c>
      <c r="E6106" t="s">
        <v>39</v>
      </c>
      <c r="F6106">
        <v>3</v>
      </c>
      <c r="G6106" t="s">
        <v>38</v>
      </c>
      <c r="H6106" t="s">
        <v>2</v>
      </c>
      <c r="I6106" t="s">
        <v>37</v>
      </c>
      <c r="J6106">
        <v>682.4</v>
      </c>
    </row>
    <row r="6107" spans="1:10" x14ac:dyDescent="0.25">
      <c r="A6107">
        <v>55</v>
      </c>
      <c r="B6107">
        <v>2017</v>
      </c>
      <c r="C6107" t="s">
        <v>40</v>
      </c>
      <c r="D6107" t="s">
        <v>56</v>
      </c>
      <c r="E6107" t="s">
        <v>39</v>
      </c>
      <c r="F6107">
        <v>4</v>
      </c>
      <c r="G6107" t="s">
        <v>38</v>
      </c>
      <c r="H6107" t="s">
        <v>2</v>
      </c>
      <c r="I6107" t="s">
        <v>37</v>
      </c>
      <c r="J6107">
        <v>569.4</v>
      </c>
    </row>
    <row r="6108" spans="1:10" x14ac:dyDescent="0.25">
      <c r="A6108">
        <v>55</v>
      </c>
      <c r="B6108">
        <v>2017</v>
      </c>
      <c r="C6108" t="s">
        <v>40</v>
      </c>
      <c r="D6108" t="s">
        <v>56</v>
      </c>
      <c r="E6108" t="s">
        <v>39</v>
      </c>
      <c r="F6108">
        <v>5</v>
      </c>
      <c r="G6108" t="s">
        <v>45</v>
      </c>
      <c r="H6108" t="s">
        <v>46</v>
      </c>
      <c r="I6108" t="s">
        <v>51</v>
      </c>
      <c r="J6108">
        <v>1025.5999999999999</v>
      </c>
    </row>
    <row r="6109" spans="1:10" x14ac:dyDescent="0.25">
      <c r="A6109">
        <v>55</v>
      </c>
      <c r="B6109">
        <v>2017</v>
      </c>
      <c r="C6109" t="s">
        <v>40</v>
      </c>
      <c r="D6109" t="s">
        <v>56</v>
      </c>
      <c r="E6109" t="s">
        <v>39</v>
      </c>
      <c r="F6109">
        <v>6</v>
      </c>
      <c r="G6109" t="s">
        <v>45</v>
      </c>
      <c r="H6109" t="s">
        <v>2</v>
      </c>
      <c r="I6109" t="s">
        <v>51</v>
      </c>
      <c r="J6109">
        <v>609.70000000000005</v>
      </c>
    </row>
    <row r="6110" spans="1:10" x14ac:dyDescent="0.25">
      <c r="A6110">
        <v>55</v>
      </c>
      <c r="B6110">
        <v>2018</v>
      </c>
      <c r="C6110" t="s">
        <v>40</v>
      </c>
      <c r="D6110" t="s">
        <v>55</v>
      </c>
      <c r="E6110" t="s">
        <v>39</v>
      </c>
      <c r="F6110">
        <v>1</v>
      </c>
      <c r="G6110" t="s">
        <v>38</v>
      </c>
      <c r="H6110" t="s">
        <v>46</v>
      </c>
      <c r="I6110" t="s">
        <v>37</v>
      </c>
      <c r="J6110">
        <v>1125.2</v>
      </c>
    </row>
    <row r="6111" spans="1:10" x14ac:dyDescent="0.25">
      <c r="A6111">
        <v>55</v>
      </c>
      <c r="B6111">
        <v>2018</v>
      </c>
      <c r="C6111" t="s">
        <v>40</v>
      </c>
      <c r="D6111" t="s">
        <v>55</v>
      </c>
      <c r="E6111" t="s">
        <v>39</v>
      </c>
      <c r="F6111">
        <v>2</v>
      </c>
      <c r="G6111" t="s">
        <v>38</v>
      </c>
      <c r="H6111" t="s">
        <v>2</v>
      </c>
      <c r="I6111" t="s">
        <v>37</v>
      </c>
      <c r="J6111">
        <v>670</v>
      </c>
    </row>
    <row r="6112" spans="1:10" x14ac:dyDescent="0.25">
      <c r="A6112">
        <v>55</v>
      </c>
      <c r="B6112">
        <v>2018</v>
      </c>
      <c r="C6112" t="s">
        <v>40</v>
      </c>
      <c r="D6112" t="s">
        <v>55</v>
      </c>
      <c r="E6112" t="s">
        <v>39</v>
      </c>
      <c r="F6112">
        <v>3</v>
      </c>
      <c r="G6112" t="s">
        <v>38</v>
      </c>
      <c r="H6112" t="s">
        <v>2</v>
      </c>
      <c r="I6112" t="s">
        <v>51</v>
      </c>
      <c r="J6112">
        <v>631</v>
      </c>
    </row>
    <row r="6113" spans="1:10" x14ac:dyDescent="0.25">
      <c r="A6113">
        <v>55</v>
      </c>
      <c r="B6113">
        <v>2018</v>
      </c>
      <c r="C6113" t="s">
        <v>40</v>
      </c>
      <c r="D6113" t="s">
        <v>55</v>
      </c>
      <c r="E6113" t="s">
        <v>39</v>
      </c>
      <c r="F6113">
        <v>4</v>
      </c>
      <c r="G6113" t="s">
        <v>38</v>
      </c>
      <c r="H6113" t="s">
        <v>2</v>
      </c>
      <c r="I6113" t="s">
        <v>37</v>
      </c>
      <c r="J6113">
        <v>637.79999999999995</v>
      </c>
    </row>
    <row r="6114" spans="1:10" x14ac:dyDescent="0.25">
      <c r="A6114">
        <v>55</v>
      </c>
      <c r="B6114">
        <v>2018</v>
      </c>
      <c r="C6114" t="s">
        <v>40</v>
      </c>
      <c r="D6114" t="s">
        <v>55</v>
      </c>
      <c r="E6114" t="s">
        <v>39</v>
      </c>
      <c r="F6114">
        <v>5</v>
      </c>
      <c r="G6114" t="s">
        <v>38</v>
      </c>
      <c r="H6114" t="s">
        <v>46</v>
      </c>
      <c r="I6114" t="s">
        <v>51</v>
      </c>
      <c r="J6114">
        <v>908.9</v>
      </c>
    </row>
    <row r="6115" spans="1:10" x14ac:dyDescent="0.25">
      <c r="A6115">
        <v>55</v>
      </c>
      <c r="B6115">
        <v>2018</v>
      </c>
      <c r="C6115" t="s">
        <v>40</v>
      </c>
      <c r="D6115" t="s">
        <v>55</v>
      </c>
      <c r="E6115" t="s">
        <v>39</v>
      </c>
      <c r="F6115">
        <v>6</v>
      </c>
      <c r="G6115" t="s">
        <v>45</v>
      </c>
      <c r="H6115" t="s">
        <v>46</v>
      </c>
      <c r="I6115" t="s">
        <v>51</v>
      </c>
      <c r="J6115">
        <v>1004.9</v>
      </c>
    </row>
    <row r="6116" spans="1:10" x14ac:dyDescent="0.25">
      <c r="A6116">
        <v>55</v>
      </c>
      <c r="B6116">
        <v>2018</v>
      </c>
      <c r="C6116" t="s">
        <v>40</v>
      </c>
      <c r="D6116" t="s">
        <v>56</v>
      </c>
      <c r="E6116" t="s">
        <v>39</v>
      </c>
      <c r="F6116">
        <v>1</v>
      </c>
      <c r="G6116" t="s">
        <v>45</v>
      </c>
      <c r="H6116" t="s">
        <v>46</v>
      </c>
      <c r="I6116" t="s">
        <v>51</v>
      </c>
      <c r="J6116">
        <v>944</v>
      </c>
    </row>
    <row r="6117" spans="1:10" x14ac:dyDescent="0.25">
      <c r="A6117">
        <v>55</v>
      </c>
      <c r="B6117">
        <v>2018</v>
      </c>
      <c r="C6117" t="s">
        <v>40</v>
      </c>
      <c r="D6117" t="s">
        <v>56</v>
      </c>
      <c r="E6117" t="s">
        <v>39</v>
      </c>
      <c r="F6117">
        <v>2</v>
      </c>
      <c r="G6117" t="s">
        <v>38</v>
      </c>
      <c r="H6117" t="s">
        <v>46</v>
      </c>
      <c r="I6117" t="s">
        <v>51</v>
      </c>
      <c r="J6117">
        <v>923.3</v>
      </c>
    </row>
    <row r="6118" spans="1:10" x14ac:dyDescent="0.25">
      <c r="A6118">
        <v>55</v>
      </c>
      <c r="B6118">
        <v>2018</v>
      </c>
      <c r="C6118" t="s">
        <v>40</v>
      </c>
      <c r="D6118" t="s">
        <v>56</v>
      </c>
      <c r="E6118" t="s">
        <v>39</v>
      </c>
      <c r="F6118">
        <v>3</v>
      </c>
      <c r="G6118" t="s">
        <v>38</v>
      </c>
      <c r="H6118" t="s">
        <v>46</v>
      </c>
      <c r="I6118" t="s">
        <v>51</v>
      </c>
      <c r="J6118">
        <v>840.9</v>
      </c>
    </row>
    <row r="6119" spans="1:10" x14ac:dyDescent="0.25">
      <c r="A6119">
        <v>55</v>
      </c>
      <c r="B6119">
        <v>2018</v>
      </c>
      <c r="C6119" t="s">
        <v>40</v>
      </c>
      <c r="D6119" t="s">
        <v>56</v>
      </c>
      <c r="E6119" t="s">
        <v>39</v>
      </c>
      <c r="F6119">
        <v>4</v>
      </c>
      <c r="G6119" t="s">
        <v>45</v>
      </c>
      <c r="H6119" t="s">
        <v>2</v>
      </c>
      <c r="I6119" t="s">
        <v>37</v>
      </c>
      <c r="J6119">
        <v>607.20000000000005</v>
      </c>
    </row>
    <row r="6120" spans="1:10" x14ac:dyDescent="0.25">
      <c r="A6120">
        <v>55</v>
      </c>
      <c r="B6120">
        <v>2018</v>
      </c>
      <c r="C6120" t="s">
        <v>40</v>
      </c>
      <c r="D6120" t="s">
        <v>56</v>
      </c>
      <c r="E6120" t="s">
        <v>39</v>
      </c>
      <c r="F6120">
        <v>5</v>
      </c>
      <c r="G6120" t="s">
        <v>38</v>
      </c>
      <c r="H6120" t="s">
        <v>46</v>
      </c>
      <c r="I6120" t="s">
        <v>37</v>
      </c>
      <c r="J6120">
        <v>691.9</v>
      </c>
    </row>
    <row r="6121" spans="1:10" x14ac:dyDescent="0.25">
      <c r="A6121">
        <v>55</v>
      </c>
      <c r="B6121">
        <v>2018</v>
      </c>
      <c r="C6121" t="s">
        <v>40</v>
      </c>
      <c r="D6121" t="s">
        <v>56</v>
      </c>
      <c r="E6121" t="s">
        <v>39</v>
      </c>
      <c r="F6121">
        <v>6</v>
      </c>
      <c r="G6121" t="s">
        <v>38</v>
      </c>
      <c r="H6121" t="s">
        <v>2</v>
      </c>
      <c r="I6121" t="s">
        <v>51</v>
      </c>
      <c r="J6121">
        <v>319.8</v>
      </c>
    </row>
    <row r="6122" spans="1:10" x14ac:dyDescent="0.25">
      <c r="A6122">
        <v>56</v>
      </c>
      <c r="B6122">
        <v>2017</v>
      </c>
      <c r="C6122" t="s">
        <v>40</v>
      </c>
      <c r="D6122" t="s">
        <v>55</v>
      </c>
      <c r="E6122" t="s">
        <v>39</v>
      </c>
      <c r="F6122">
        <v>1</v>
      </c>
      <c r="G6122" t="s">
        <v>38</v>
      </c>
      <c r="H6122" t="s">
        <v>46</v>
      </c>
      <c r="I6122" t="s">
        <v>51</v>
      </c>
      <c r="J6122">
        <v>1220.3</v>
      </c>
    </row>
    <row r="6123" spans="1:10" x14ac:dyDescent="0.25">
      <c r="A6123">
        <v>56</v>
      </c>
      <c r="B6123">
        <v>2017</v>
      </c>
      <c r="C6123" t="s">
        <v>40</v>
      </c>
      <c r="D6123" t="s">
        <v>55</v>
      </c>
      <c r="E6123" t="s">
        <v>39</v>
      </c>
      <c r="F6123">
        <v>2</v>
      </c>
      <c r="G6123" t="s">
        <v>38</v>
      </c>
      <c r="H6123" t="s">
        <v>2</v>
      </c>
      <c r="I6123" t="s">
        <v>51</v>
      </c>
      <c r="J6123">
        <v>854.7</v>
      </c>
    </row>
    <row r="6124" spans="1:10" x14ac:dyDescent="0.25">
      <c r="A6124">
        <v>56</v>
      </c>
      <c r="B6124">
        <v>2017</v>
      </c>
      <c r="C6124" t="s">
        <v>40</v>
      </c>
      <c r="D6124" t="s">
        <v>55</v>
      </c>
      <c r="E6124" t="s">
        <v>39</v>
      </c>
      <c r="F6124">
        <v>3</v>
      </c>
      <c r="G6124" t="s">
        <v>45</v>
      </c>
      <c r="H6124" t="s">
        <v>46</v>
      </c>
      <c r="I6124" t="s">
        <v>51</v>
      </c>
      <c r="J6124">
        <v>1094.2</v>
      </c>
    </row>
    <row r="6125" spans="1:10" x14ac:dyDescent="0.25">
      <c r="A6125">
        <v>56</v>
      </c>
      <c r="B6125">
        <v>2017</v>
      </c>
      <c r="C6125" t="s">
        <v>40</v>
      </c>
      <c r="D6125" t="s">
        <v>55</v>
      </c>
      <c r="E6125" t="s">
        <v>39</v>
      </c>
      <c r="F6125">
        <v>4</v>
      </c>
      <c r="G6125" t="s">
        <v>45</v>
      </c>
      <c r="H6125" t="s">
        <v>46</v>
      </c>
      <c r="I6125" t="s">
        <v>51</v>
      </c>
      <c r="J6125">
        <v>1283.9000000000001</v>
      </c>
    </row>
    <row r="6126" spans="1:10" x14ac:dyDescent="0.25">
      <c r="A6126">
        <v>56</v>
      </c>
      <c r="B6126">
        <v>2017</v>
      </c>
      <c r="C6126" t="s">
        <v>40</v>
      </c>
      <c r="D6126" t="s">
        <v>55</v>
      </c>
      <c r="E6126" t="s">
        <v>39</v>
      </c>
      <c r="F6126">
        <v>5</v>
      </c>
      <c r="G6126" t="s">
        <v>45</v>
      </c>
      <c r="H6126" t="s">
        <v>2</v>
      </c>
      <c r="I6126" t="s">
        <v>51</v>
      </c>
      <c r="J6126">
        <v>787.7</v>
      </c>
    </row>
    <row r="6127" spans="1:10" x14ac:dyDescent="0.25">
      <c r="A6127">
        <v>56</v>
      </c>
      <c r="B6127">
        <v>2017</v>
      </c>
      <c r="C6127" t="s">
        <v>40</v>
      </c>
      <c r="D6127" t="s">
        <v>55</v>
      </c>
      <c r="E6127" t="s">
        <v>39</v>
      </c>
      <c r="F6127">
        <v>6</v>
      </c>
      <c r="G6127" t="s">
        <v>45</v>
      </c>
      <c r="H6127" t="s">
        <v>2</v>
      </c>
      <c r="I6127" t="s">
        <v>51</v>
      </c>
      <c r="J6127">
        <v>804.3</v>
      </c>
    </row>
    <row r="6128" spans="1:10" x14ac:dyDescent="0.25">
      <c r="A6128">
        <v>56</v>
      </c>
      <c r="B6128">
        <v>2017</v>
      </c>
      <c r="C6128" t="s">
        <v>40</v>
      </c>
      <c r="D6128" t="s">
        <v>56</v>
      </c>
      <c r="E6128" t="s">
        <v>39</v>
      </c>
      <c r="F6128">
        <v>1</v>
      </c>
      <c r="G6128" t="s">
        <v>45</v>
      </c>
      <c r="H6128" t="s">
        <v>46</v>
      </c>
      <c r="I6128" t="s">
        <v>51</v>
      </c>
      <c r="J6128">
        <v>851.9</v>
      </c>
    </row>
    <row r="6129" spans="1:10" x14ac:dyDescent="0.25">
      <c r="A6129">
        <v>56</v>
      </c>
      <c r="B6129">
        <v>2017</v>
      </c>
      <c r="C6129" t="s">
        <v>40</v>
      </c>
      <c r="D6129" t="s">
        <v>56</v>
      </c>
      <c r="E6129" t="s">
        <v>39</v>
      </c>
      <c r="F6129">
        <v>2</v>
      </c>
      <c r="G6129" t="s">
        <v>45</v>
      </c>
      <c r="H6129" t="s">
        <v>2</v>
      </c>
      <c r="I6129" t="s">
        <v>37</v>
      </c>
      <c r="J6129">
        <v>469.9</v>
      </c>
    </row>
    <row r="6130" spans="1:10" x14ac:dyDescent="0.25">
      <c r="A6130">
        <v>56</v>
      </c>
      <c r="B6130">
        <v>2017</v>
      </c>
      <c r="C6130" t="s">
        <v>40</v>
      </c>
      <c r="D6130" t="s">
        <v>56</v>
      </c>
      <c r="E6130" t="s">
        <v>39</v>
      </c>
      <c r="F6130">
        <v>3</v>
      </c>
      <c r="G6130" t="s">
        <v>38</v>
      </c>
      <c r="H6130" t="s">
        <v>46</v>
      </c>
      <c r="I6130" t="s">
        <v>37</v>
      </c>
      <c r="J6130">
        <v>802.1</v>
      </c>
    </row>
    <row r="6131" spans="1:10" x14ac:dyDescent="0.25">
      <c r="A6131">
        <v>56</v>
      </c>
      <c r="B6131">
        <v>2017</v>
      </c>
      <c r="C6131" t="s">
        <v>40</v>
      </c>
      <c r="D6131" t="s">
        <v>56</v>
      </c>
      <c r="E6131" t="s">
        <v>39</v>
      </c>
      <c r="F6131">
        <v>4</v>
      </c>
      <c r="G6131" t="s">
        <v>45</v>
      </c>
      <c r="H6131" t="s">
        <v>46</v>
      </c>
      <c r="I6131" t="s">
        <v>51</v>
      </c>
      <c r="J6131">
        <v>993.8</v>
      </c>
    </row>
    <row r="6132" spans="1:10" x14ac:dyDescent="0.25">
      <c r="A6132">
        <v>56</v>
      </c>
      <c r="B6132">
        <v>2017</v>
      </c>
      <c r="C6132" t="s">
        <v>40</v>
      </c>
      <c r="D6132" t="s">
        <v>56</v>
      </c>
      <c r="E6132" t="s">
        <v>39</v>
      </c>
      <c r="F6132">
        <v>5</v>
      </c>
      <c r="G6132" t="s">
        <v>45</v>
      </c>
      <c r="H6132" t="s">
        <v>46</v>
      </c>
      <c r="I6132" t="s">
        <v>37</v>
      </c>
      <c r="J6132">
        <v>945.2</v>
      </c>
    </row>
    <row r="6133" spans="1:10" x14ac:dyDescent="0.25">
      <c r="A6133">
        <v>56</v>
      </c>
      <c r="B6133">
        <v>2017</v>
      </c>
      <c r="C6133" t="s">
        <v>40</v>
      </c>
      <c r="D6133" t="s">
        <v>56</v>
      </c>
      <c r="E6133" t="s">
        <v>39</v>
      </c>
      <c r="F6133">
        <v>6</v>
      </c>
      <c r="G6133" t="s">
        <v>45</v>
      </c>
      <c r="H6133" t="s">
        <v>46</v>
      </c>
      <c r="I6133" t="s">
        <v>51</v>
      </c>
      <c r="J6133">
        <v>1082.3</v>
      </c>
    </row>
    <row r="6134" spans="1:10" x14ac:dyDescent="0.25">
      <c r="A6134">
        <v>56</v>
      </c>
      <c r="B6134">
        <v>2018</v>
      </c>
      <c r="C6134" t="s">
        <v>40</v>
      </c>
      <c r="D6134" t="s">
        <v>55</v>
      </c>
      <c r="E6134" t="s">
        <v>39</v>
      </c>
      <c r="F6134">
        <v>1</v>
      </c>
      <c r="G6134" t="s">
        <v>45</v>
      </c>
      <c r="H6134" t="s">
        <v>46</v>
      </c>
      <c r="I6134" t="s">
        <v>37</v>
      </c>
      <c r="J6134">
        <v>948.5</v>
      </c>
    </row>
    <row r="6135" spans="1:10" x14ac:dyDescent="0.25">
      <c r="A6135">
        <v>56</v>
      </c>
      <c r="B6135">
        <v>2018</v>
      </c>
      <c r="C6135" t="s">
        <v>40</v>
      </c>
      <c r="D6135" t="s">
        <v>55</v>
      </c>
      <c r="E6135" t="s">
        <v>39</v>
      </c>
      <c r="F6135">
        <v>2</v>
      </c>
      <c r="G6135" t="s">
        <v>45</v>
      </c>
      <c r="H6135" t="s">
        <v>2</v>
      </c>
      <c r="I6135" t="s">
        <v>37</v>
      </c>
      <c r="J6135">
        <v>727.4</v>
      </c>
    </row>
    <row r="6136" spans="1:10" x14ac:dyDescent="0.25">
      <c r="A6136">
        <v>56</v>
      </c>
      <c r="B6136">
        <v>2018</v>
      </c>
      <c r="C6136" t="s">
        <v>40</v>
      </c>
      <c r="D6136" t="s">
        <v>55</v>
      </c>
      <c r="E6136" t="s">
        <v>39</v>
      </c>
      <c r="F6136">
        <v>3</v>
      </c>
      <c r="G6136" t="s">
        <v>38</v>
      </c>
      <c r="H6136" t="s">
        <v>2</v>
      </c>
      <c r="I6136" t="s">
        <v>37</v>
      </c>
      <c r="J6136">
        <v>585.20000000000005</v>
      </c>
    </row>
    <row r="6137" spans="1:10" x14ac:dyDescent="0.25">
      <c r="A6137">
        <v>56</v>
      </c>
      <c r="B6137">
        <v>2018</v>
      </c>
      <c r="C6137" t="s">
        <v>40</v>
      </c>
      <c r="D6137" t="s">
        <v>55</v>
      </c>
      <c r="E6137" t="s">
        <v>39</v>
      </c>
      <c r="F6137">
        <v>4</v>
      </c>
      <c r="G6137" t="s">
        <v>45</v>
      </c>
      <c r="H6137" t="s">
        <v>46</v>
      </c>
      <c r="I6137" t="s">
        <v>37</v>
      </c>
      <c r="J6137">
        <v>1097.4000000000001</v>
      </c>
    </row>
    <row r="6138" spans="1:10" x14ac:dyDescent="0.25">
      <c r="A6138">
        <v>56</v>
      </c>
      <c r="B6138">
        <v>2018</v>
      </c>
      <c r="C6138" t="s">
        <v>40</v>
      </c>
      <c r="D6138" t="s">
        <v>55</v>
      </c>
      <c r="E6138" t="s">
        <v>39</v>
      </c>
      <c r="F6138">
        <v>5</v>
      </c>
      <c r="G6138" t="s">
        <v>45</v>
      </c>
      <c r="H6138" t="s">
        <v>2</v>
      </c>
      <c r="I6138" t="s">
        <v>37</v>
      </c>
      <c r="J6138">
        <v>610.70000000000005</v>
      </c>
    </row>
    <row r="6139" spans="1:10" x14ac:dyDescent="0.25">
      <c r="A6139">
        <v>56</v>
      </c>
      <c r="B6139">
        <v>2018</v>
      </c>
      <c r="C6139" t="s">
        <v>40</v>
      </c>
      <c r="D6139" t="s">
        <v>55</v>
      </c>
      <c r="E6139" t="s">
        <v>39</v>
      </c>
      <c r="F6139">
        <v>6</v>
      </c>
      <c r="G6139" t="s">
        <v>38</v>
      </c>
      <c r="H6139" t="s">
        <v>46</v>
      </c>
      <c r="I6139" t="s">
        <v>37</v>
      </c>
      <c r="J6139">
        <v>962.4</v>
      </c>
    </row>
    <row r="6140" spans="1:10" x14ac:dyDescent="0.25">
      <c r="A6140">
        <v>56</v>
      </c>
      <c r="B6140">
        <v>2018</v>
      </c>
      <c r="C6140" t="s">
        <v>40</v>
      </c>
      <c r="D6140" t="s">
        <v>56</v>
      </c>
      <c r="E6140" t="s">
        <v>39</v>
      </c>
      <c r="F6140">
        <v>1</v>
      </c>
      <c r="G6140" t="s">
        <v>45</v>
      </c>
      <c r="H6140" t="s">
        <v>46</v>
      </c>
      <c r="I6140" t="s">
        <v>51</v>
      </c>
      <c r="J6140">
        <v>773.9</v>
      </c>
    </row>
    <row r="6141" spans="1:10" x14ac:dyDescent="0.25">
      <c r="A6141">
        <v>56</v>
      </c>
      <c r="B6141">
        <v>2018</v>
      </c>
      <c r="C6141" t="s">
        <v>40</v>
      </c>
      <c r="D6141" t="s">
        <v>56</v>
      </c>
      <c r="E6141" t="s">
        <v>39</v>
      </c>
      <c r="F6141">
        <v>2</v>
      </c>
      <c r="G6141" t="s">
        <v>38</v>
      </c>
      <c r="H6141" t="s">
        <v>2</v>
      </c>
      <c r="I6141" t="s">
        <v>51</v>
      </c>
      <c r="J6141">
        <v>376.9</v>
      </c>
    </row>
    <row r="6142" spans="1:10" x14ac:dyDescent="0.25">
      <c r="A6142">
        <v>56</v>
      </c>
      <c r="B6142">
        <v>2018</v>
      </c>
      <c r="C6142" t="s">
        <v>40</v>
      </c>
      <c r="D6142" t="s">
        <v>56</v>
      </c>
      <c r="E6142" t="s">
        <v>39</v>
      </c>
      <c r="F6142">
        <v>3</v>
      </c>
      <c r="G6142" t="s">
        <v>45</v>
      </c>
      <c r="H6142" t="s">
        <v>46</v>
      </c>
      <c r="I6142" t="s">
        <v>51</v>
      </c>
      <c r="J6142">
        <v>731.4</v>
      </c>
    </row>
    <row r="6143" spans="1:10" x14ac:dyDescent="0.25">
      <c r="A6143">
        <v>56</v>
      </c>
      <c r="B6143">
        <v>2018</v>
      </c>
      <c r="C6143" t="s">
        <v>40</v>
      </c>
      <c r="D6143" t="s">
        <v>56</v>
      </c>
      <c r="E6143" t="s">
        <v>39</v>
      </c>
      <c r="F6143">
        <v>4</v>
      </c>
      <c r="G6143" t="s">
        <v>38</v>
      </c>
      <c r="H6143" t="s">
        <v>46</v>
      </c>
      <c r="I6143" t="s">
        <v>51</v>
      </c>
      <c r="J6143">
        <v>840.3</v>
      </c>
    </row>
    <row r="6144" spans="1:10" x14ac:dyDescent="0.25">
      <c r="A6144">
        <v>56</v>
      </c>
      <c r="B6144">
        <v>2018</v>
      </c>
      <c r="C6144" t="s">
        <v>40</v>
      </c>
      <c r="D6144" t="s">
        <v>56</v>
      </c>
      <c r="E6144" t="s">
        <v>39</v>
      </c>
      <c r="F6144">
        <v>5</v>
      </c>
      <c r="G6144" t="s">
        <v>45</v>
      </c>
      <c r="H6144" t="s">
        <v>46</v>
      </c>
      <c r="I6144" t="s">
        <v>51</v>
      </c>
      <c r="J6144">
        <v>743.9</v>
      </c>
    </row>
    <row r="6145" spans="1:10" x14ac:dyDescent="0.25">
      <c r="A6145">
        <v>56</v>
      </c>
      <c r="B6145">
        <v>2018</v>
      </c>
      <c r="C6145" t="s">
        <v>40</v>
      </c>
      <c r="D6145" t="s">
        <v>56</v>
      </c>
      <c r="E6145" t="s">
        <v>39</v>
      </c>
      <c r="F6145">
        <v>6</v>
      </c>
      <c r="G6145" t="s">
        <v>45</v>
      </c>
      <c r="H6145" t="s">
        <v>2</v>
      </c>
      <c r="I6145" t="s">
        <v>37</v>
      </c>
      <c r="J6145">
        <v>571.79999999999995</v>
      </c>
    </row>
    <row r="6146" spans="1:10" x14ac:dyDescent="0.25">
      <c r="A6146">
        <v>57</v>
      </c>
      <c r="B6146">
        <v>2017</v>
      </c>
      <c r="C6146" t="s">
        <v>40</v>
      </c>
      <c r="D6146" t="s">
        <v>55</v>
      </c>
      <c r="E6146" t="s">
        <v>39</v>
      </c>
      <c r="F6146">
        <v>1</v>
      </c>
      <c r="G6146" t="s">
        <v>45</v>
      </c>
      <c r="H6146" t="s">
        <v>2</v>
      </c>
      <c r="I6146" t="s">
        <v>51</v>
      </c>
      <c r="J6146">
        <v>703.9</v>
      </c>
    </row>
    <row r="6147" spans="1:10" x14ac:dyDescent="0.25">
      <c r="A6147">
        <v>57</v>
      </c>
      <c r="B6147">
        <v>2017</v>
      </c>
      <c r="C6147" t="s">
        <v>40</v>
      </c>
      <c r="D6147" t="s">
        <v>55</v>
      </c>
      <c r="E6147" t="s">
        <v>39</v>
      </c>
      <c r="F6147">
        <v>2</v>
      </c>
      <c r="G6147" t="s">
        <v>45</v>
      </c>
      <c r="H6147" t="s">
        <v>46</v>
      </c>
      <c r="I6147" t="s">
        <v>37</v>
      </c>
      <c r="J6147">
        <v>1314.3</v>
      </c>
    </row>
    <row r="6148" spans="1:10" x14ac:dyDescent="0.25">
      <c r="A6148">
        <v>57</v>
      </c>
      <c r="B6148">
        <v>2017</v>
      </c>
      <c r="C6148" t="s">
        <v>40</v>
      </c>
      <c r="D6148" t="s">
        <v>55</v>
      </c>
      <c r="E6148" t="s">
        <v>39</v>
      </c>
      <c r="F6148">
        <v>3</v>
      </c>
      <c r="G6148" t="s">
        <v>38</v>
      </c>
      <c r="H6148" t="s">
        <v>46</v>
      </c>
      <c r="I6148" t="s">
        <v>51</v>
      </c>
      <c r="J6148">
        <v>1197.9000000000001</v>
      </c>
    </row>
    <row r="6149" spans="1:10" x14ac:dyDescent="0.25">
      <c r="A6149">
        <v>57</v>
      </c>
      <c r="B6149">
        <v>2017</v>
      </c>
      <c r="C6149" t="s">
        <v>40</v>
      </c>
      <c r="D6149" t="s">
        <v>55</v>
      </c>
      <c r="E6149" t="s">
        <v>39</v>
      </c>
      <c r="F6149">
        <v>4</v>
      </c>
      <c r="G6149" t="s">
        <v>45</v>
      </c>
      <c r="H6149" t="s">
        <v>2</v>
      </c>
      <c r="I6149" t="s">
        <v>51</v>
      </c>
      <c r="J6149">
        <v>705.4</v>
      </c>
    </row>
    <row r="6150" spans="1:10" x14ac:dyDescent="0.25">
      <c r="A6150">
        <v>57</v>
      </c>
      <c r="B6150">
        <v>2017</v>
      </c>
      <c r="C6150" t="s">
        <v>40</v>
      </c>
      <c r="D6150" t="s">
        <v>55</v>
      </c>
      <c r="E6150" t="s">
        <v>39</v>
      </c>
      <c r="F6150">
        <v>5</v>
      </c>
      <c r="G6150" t="s">
        <v>45</v>
      </c>
      <c r="H6150" t="s">
        <v>2</v>
      </c>
      <c r="I6150" t="s">
        <v>37</v>
      </c>
      <c r="J6150">
        <v>751</v>
      </c>
    </row>
    <row r="6151" spans="1:10" x14ac:dyDescent="0.25">
      <c r="A6151">
        <v>57</v>
      </c>
      <c r="B6151">
        <v>2017</v>
      </c>
      <c r="C6151" t="s">
        <v>40</v>
      </c>
      <c r="D6151" t="s">
        <v>55</v>
      </c>
      <c r="E6151" t="s">
        <v>39</v>
      </c>
      <c r="F6151">
        <v>6</v>
      </c>
      <c r="G6151" t="s">
        <v>45</v>
      </c>
      <c r="H6151" t="s">
        <v>46</v>
      </c>
      <c r="I6151" t="s">
        <v>37</v>
      </c>
      <c r="J6151">
        <v>1153.7</v>
      </c>
    </row>
    <row r="6152" spans="1:10" x14ac:dyDescent="0.25">
      <c r="A6152">
        <v>57</v>
      </c>
      <c r="B6152">
        <v>2017</v>
      </c>
      <c r="C6152" t="s">
        <v>40</v>
      </c>
      <c r="D6152" t="s">
        <v>56</v>
      </c>
      <c r="E6152" t="s">
        <v>39</v>
      </c>
      <c r="F6152">
        <v>1</v>
      </c>
      <c r="G6152" t="s">
        <v>45</v>
      </c>
      <c r="H6152" t="s">
        <v>2</v>
      </c>
      <c r="I6152" t="s">
        <v>51</v>
      </c>
      <c r="J6152">
        <v>635.4</v>
      </c>
    </row>
    <row r="6153" spans="1:10" x14ac:dyDescent="0.25">
      <c r="A6153">
        <v>57</v>
      </c>
      <c r="B6153">
        <v>2017</v>
      </c>
      <c r="C6153" t="s">
        <v>40</v>
      </c>
      <c r="D6153" t="s">
        <v>56</v>
      </c>
      <c r="E6153" t="s">
        <v>39</v>
      </c>
      <c r="F6153">
        <v>2</v>
      </c>
      <c r="G6153" t="s">
        <v>38</v>
      </c>
      <c r="H6153" t="s">
        <v>46</v>
      </c>
      <c r="I6153" t="s">
        <v>37</v>
      </c>
      <c r="J6153">
        <v>1254.7</v>
      </c>
    </row>
    <row r="6154" spans="1:10" x14ac:dyDescent="0.25">
      <c r="A6154">
        <v>57</v>
      </c>
      <c r="B6154">
        <v>2017</v>
      </c>
      <c r="C6154" t="s">
        <v>40</v>
      </c>
      <c r="D6154" t="s">
        <v>56</v>
      </c>
      <c r="E6154" t="s">
        <v>39</v>
      </c>
      <c r="F6154">
        <v>3</v>
      </c>
      <c r="G6154" t="s">
        <v>38</v>
      </c>
      <c r="H6154" t="s">
        <v>2</v>
      </c>
      <c r="I6154" t="s">
        <v>51</v>
      </c>
      <c r="J6154">
        <v>748.9</v>
      </c>
    </row>
    <row r="6155" spans="1:10" x14ac:dyDescent="0.25">
      <c r="A6155">
        <v>57</v>
      </c>
      <c r="B6155">
        <v>2017</v>
      </c>
      <c r="C6155" t="s">
        <v>40</v>
      </c>
      <c r="D6155" t="s">
        <v>56</v>
      </c>
      <c r="E6155" t="s">
        <v>39</v>
      </c>
      <c r="F6155">
        <v>4</v>
      </c>
      <c r="G6155" t="s">
        <v>45</v>
      </c>
      <c r="H6155" t="s">
        <v>2</v>
      </c>
      <c r="I6155" t="s">
        <v>37</v>
      </c>
      <c r="J6155">
        <v>616.79999999999995</v>
      </c>
    </row>
    <row r="6156" spans="1:10" x14ac:dyDescent="0.25">
      <c r="A6156">
        <v>57</v>
      </c>
      <c r="B6156">
        <v>2017</v>
      </c>
      <c r="C6156" t="s">
        <v>40</v>
      </c>
      <c r="D6156" t="s">
        <v>56</v>
      </c>
      <c r="E6156" t="s">
        <v>39</v>
      </c>
      <c r="F6156">
        <v>5</v>
      </c>
      <c r="G6156" t="s">
        <v>38</v>
      </c>
      <c r="H6156" t="s">
        <v>2</v>
      </c>
      <c r="I6156" t="s">
        <v>37</v>
      </c>
      <c r="J6156">
        <v>627.1</v>
      </c>
    </row>
    <row r="6157" spans="1:10" x14ac:dyDescent="0.25">
      <c r="A6157">
        <v>57</v>
      </c>
      <c r="B6157">
        <v>2017</v>
      </c>
      <c r="C6157" t="s">
        <v>40</v>
      </c>
      <c r="D6157" t="s">
        <v>56</v>
      </c>
      <c r="E6157" t="s">
        <v>39</v>
      </c>
      <c r="F6157">
        <v>6</v>
      </c>
      <c r="G6157" t="s">
        <v>45</v>
      </c>
      <c r="H6157" t="s">
        <v>46</v>
      </c>
      <c r="I6157" t="s">
        <v>51</v>
      </c>
      <c r="J6157">
        <v>1029.5999999999999</v>
      </c>
    </row>
    <row r="6158" spans="1:10" x14ac:dyDescent="0.25">
      <c r="A6158">
        <v>57</v>
      </c>
      <c r="B6158">
        <v>2018</v>
      </c>
      <c r="C6158" t="s">
        <v>40</v>
      </c>
      <c r="D6158" t="s">
        <v>55</v>
      </c>
      <c r="E6158" t="s">
        <v>39</v>
      </c>
      <c r="F6158">
        <v>1</v>
      </c>
      <c r="G6158" t="s">
        <v>38</v>
      </c>
      <c r="H6158" t="s">
        <v>2</v>
      </c>
      <c r="I6158" t="s">
        <v>51</v>
      </c>
      <c r="J6158">
        <v>607.79999999999995</v>
      </c>
    </row>
    <row r="6159" spans="1:10" x14ac:dyDescent="0.25">
      <c r="A6159">
        <v>57</v>
      </c>
      <c r="B6159">
        <v>2018</v>
      </c>
      <c r="C6159" t="s">
        <v>40</v>
      </c>
      <c r="D6159" t="s">
        <v>55</v>
      </c>
      <c r="E6159" t="s">
        <v>39</v>
      </c>
      <c r="F6159">
        <v>2</v>
      </c>
      <c r="G6159" t="s">
        <v>45</v>
      </c>
      <c r="H6159" t="s">
        <v>2</v>
      </c>
      <c r="I6159" t="s">
        <v>37</v>
      </c>
      <c r="J6159">
        <v>581.20000000000005</v>
      </c>
    </row>
    <row r="6160" spans="1:10" x14ac:dyDescent="0.25">
      <c r="A6160">
        <v>57</v>
      </c>
      <c r="B6160">
        <v>2018</v>
      </c>
      <c r="C6160" t="s">
        <v>40</v>
      </c>
      <c r="D6160" t="s">
        <v>55</v>
      </c>
      <c r="E6160" t="s">
        <v>39</v>
      </c>
      <c r="F6160">
        <v>3</v>
      </c>
      <c r="G6160" t="s">
        <v>38</v>
      </c>
      <c r="H6160" t="s">
        <v>2</v>
      </c>
      <c r="I6160" t="s">
        <v>51</v>
      </c>
      <c r="J6160">
        <v>606.5</v>
      </c>
    </row>
    <row r="6161" spans="1:10" x14ac:dyDescent="0.25">
      <c r="A6161">
        <v>57</v>
      </c>
      <c r="B6161">
        <v>2018</v>
      </c>
      <c r="C6161" t="s">
        <v>40</v>
      </c>
      <c r="D6161" t="s">
        <v>55</v>
      </c>
      <c r="E6161" t="s">
        <v>39</v>
      </c>
      <c r="F6161">
        <v>4</v>
      </c>
      <c r="G6161" t="s">
        <v>45</v>
      </c>
      <c r="H6161" t="s">
        <v>46</v>
      </c>
      <c r="I6161" t="s">
        <v>51</v>
      </c>
      <c r="J6161">
        <v>994.6</v>
      </c>
    </row>
    <row r="6162" spans="1:10" x14ac:dyDescent="0.25">
      <c r="A6162">
        <v>57</v>
      </c>
      <c r="B6162">
        <v>2018</v>
      </c>
      <c r="C6162" t="s">
        <v>40</v>
      </c>
      <c r="D6162" t="s">
        <v>55</v>
      </c>
      <c r="E6162" t="s">
        <v>39</v>
      </c>
      <c r="F6162">
        <v>5</v>
      </c>
      <c r="G6162" t="s">
        <v>38</v>
      </c>
      <c r="H6162" t="s">
        <v>2</v>
      </c>
      <c r="I6162" t="s">
        <v>51</v>
      </c>
      <c r="J6162">
        <v>710</v>
      </c>
    </row>
    <row r="6163" spans="1:10" x14ac:dyDescent="0.25">
      <c r="A6163">
        <v>57</v>
      </c>
      <c r="B6163">
        <v>2018</v>
      </c>
      <c r="C6163" t="s">
        <v>40</v>
      </c>
      <c r="D6163" t="s">
        <v>55</v>
      </c>
      <c r="E6163" t="s">
        <v>39</v>
      </c>
      <c r="F6163">
        <v>6</v>
      </c>
      <c r="G6163" t="s">
        <v>38</v>
      </c>
      <c r="H6163" t="s">
        <v>46</v>
      </c>
      <c r="I6163" t="s">
        <v>51</v>
      </c>
      <c r="J6163">
        <v>1180</v>
      </c>
    </row>
    <row r="6164" spans="1:10" x14ac:dyDescent="0.25">
      <c r="A6164">
        <v>57</v>
      </c>
      <c r="B6164">
        <v>2018</v>
      </c>
      <c r="C6164" t="s">
        <v>40</v>
      </c>
      <c r="D6164" t="s">
        <v>56</v>
      </c>
      <c r="E6164" t="s">
        <v>39</v>
      </c>
      <c r="F6164">
        <v>1</v>
      </c>
      <c r="G6164" t="s">
        <v>38</v>
      </c>
      <c r="H6164" t="s">
        <v>46</v>
      </c>
      <c r="I6164" t="s">
        <v>51</v>
      </c>
      <c r="J6164">
        <v>875.3</v>
      </c>
    </row>
    <row r="6165" spans="1:10" x14ac:dyDescent="0.25">
      <c r="A6165">
        <v>57</v>
      </c>
      <c r="B6165">
        <v>2018</v>
      </c>
      <c r="C6165" t="s">
        <v>40</v>
      </c>
      <c r="D6165" t="s">
        <v>56</v>
      </c>
      <c r="E6165" t="s">
        <v>39</v>
      </c>
      <c r="F6165">
        <v>2</v>
      </c>
      <c r="G6165" t="s">
        <v>45</v>
      </c>
      <c r="H6165" t="s">
        <v>2</v>
      </c>
      <c r="I6165" t="s">
        <v>37</v>
      </c>
      <c r="J6165">
        <v>339.6</v>
      </c>
    </row>
    <row r="6166" spans="1:10" x14ac:dyDescent="0.25">
      <c r="A6166">
        <v>57</v>
      </c>
      <c r="B6166">
        <v>2018</v>
      </c>
      <c r="C6166" t="s">
        <v>40</v>
      </c>
      <c r="D6166" t="s">
        <v>56</v>
      </c>
      <c r="E6166" t="s">
        <v>39</v>
      </c>
      <c r="F6166">
        <v>3</v>
      </c>
      <c r="G6166" t="s">
        <v>45</v>
      </c>
      <c r="H6166" t="s">
        <v>2</v>
      </c>
      <c r="I6166" t="s">
        <v>51</v>
      </c>
      <c r="J6166">
        <v>551.6</v>
      </c>
    </row>
    <row r="6167" spans="1:10" x14ac:dyDescent="0.25">
      <c r="A6167">
        <v>57</v>
      </c>
      <c r="B6167">
        <v>2018</v>
      </c>
      <c r="C6167" t="s">
        <v>40</v>
      </c>
      <c r="D6167" t="s">
        <v>56</v>
      </c>
      <c r="E6167" t="s">
        <v>39</v>
      </c>
      <c r="F6167">
        <v>4</v>
      </c>
      <c r="G6167" t="s">
        <v>45</v>
      </c>
      <c r="H6167" t="s">
        <v>2</v>
      </c>
      <c r="I6167" t="s">
        <v>37</v>
      </c>
      <c r="J6167">
        <v>399.8</v>
      </c>
    </row>
    <row r="6168" spans="1:10" x14ac:dyDescent="0.25">
      <c r="A6168">
        <v>57</v>
      </c>
      <c r="B6168">
        <v>2018</v>
      </c>
      <c r="C6168" t="s">
        <v>40</v>
      </c>
      <c r="D6168" t="s">
        <v>56</v>
      </c>
      <c r="E6168" t="s">
        <v>39</v>
      </c>
      <c r="F6168">
        <v>5</v>
      </c>
      <c r="G6168" t="s">
        <v>45</v>
      </c>
      <c r="H6168" t="s">
        <v>2</v>
      </c>
      <c r="I6168" t="s">
        <v>51</v>
      </c>
      <c r="J6168">
        <v>607.20000000000005</v>
      </c>
    </row>
    <row r="6169" spans="1:10" x14ac:dyDescent="0.25">
      <c r="A6169">
        <v>57</v>
      </c>
      <c r="B6169">
        <v>2018</v>
      </c>
      <c r="C6169" t="s">
        <v>40</v>
      </c>
      <c r="D6169" t="s">
        <v>56</v>
      </c>
      <c r="E6169" t="s">
        <v>39</v>
      </c>
      <c r="F6169">
        <v>6</v>
      </c>
      <c r="G6169" t="s">
        <v>38</v>
      </c>
      <c r="H6169" t="s">
        <v>2</v>
      </c>
      <c r="I6169" t="s">
        <v>51</v>
      </c>
      <c r="J6169">
        <v>555.79999999999995</v>
      </c>
    </row>
    <row r="6170" spans="1:10" x14ac:dyDescent="0.25">
      <c r="A6170">
        <v>58</v>
      </c>
      <c r="B6170">
        <v>2017</v>
      </c>
      <c r="C6170" t="s">
        <v>40</v>
      </c>
      <c r="D6170" t="s">
        <v>55</v>
      </c>
      <c r="E6170" t="s">
        <v>39</v>
      </c>
      <c r="F6170">
        <v>1</v>
      </c>
      <c r="G6170" t="s">
        <v>45</v>
      </c>
      <c r="H6170" t="s">
        <v>2</v>
      </c>
      <c r="I6170" t="s">
        <v>37</v>
      </c>
      <c r="J6170">
        <v>1080.9000000000001</v>
      </c>
    </row>
    <row r="6171" spans="1:10" x14ac:dyDescent="0.25">
      <c r="A6171">
        <v>58</v>
      </c>
      <c r="B6171">
        <v>2017</v>
      </c>
      <c r="C6171" t="s">
        <v>40</v>
      </c>
      <c r="D6171" t="s">
        <v>55</v>
      </c>
      <c r="E6171" t="s">
        <v>39</v>
      </c>
      <c r="F6171">
        <v>2</v>
      </c>
      <c r="G6171" t="s">
        <v>38</v>
      </c>
      <c r="H6171" t="s">
        <v>2</v>
      </c>
      <c r="I6171" t="s">
        <v>37</v>
      </c>
      <c r="J6171">
        <v>824.6</v>
      </c>
    </row>
    <row r="6172" spans="1:10" x14ac:dyDescent="0.25">
      <c r="A6172">
        <v>58</v>
      </c>
      <c r="B6172">
        <v>2017</v>
      </c>
      <c r="C6172" t="s">
        <v>40</v>
      </c>
      <c r="D6172" t="s">
        <v>55</v>
      </c>
      <c r="E6172" t="s">
        <v>39</v>
      </c>
      <c r="F6172">
        <v>3</v>
      </c>
      <c r="G6172" t="s">
        <v>38</v>
      </c>
      <c r="H6172" t="s">
        <v>46</v>
      </c>
      <c r="I6172" t="s">
        <v>37</v>
      </c>
      <c r="J6172">
        <v>1003.6</v>
      </c>
    </row>
    <row r="6173" spans="1:10" x14ac:dyDescent="0.25">
      <c r="A6173">
        <v>58</v>
      </c>
      <c r="B6173">
        <v>2017</v>
      </c>
      <c r="C6173" t="s">
        <v>40</v>
      </c>
      <c r="D6173" t="s">
        <v>55</v>
      </c>
      <c r="E6173" t="s">
        <v>39</v>
      </c>
      <c r="F6173">
        <v>4</v>
      </c>
      <c r="G6173" t="s">
        <v>45</v>
      </c>
      <c r="H6173" t="s">
        <v>46</v>
      </c>
      <c r="I6173" t="s">
        <v>37</v>
      </c>
      <c r="J6173">
        <v>1244.8</v>
      </c>
    </row>
    <row r="6174" spans="1:10" x14ac:dyDescent="0.25">
      <c r="A6174">
        <v>58</v>
      </c>
      <c r="B6174">
        <v>2017</v>
      </c>
      <c r="C6174" t="s">
        <v>40</v>
      </c>
      <c r="D6174" t="s">
        <v>55</v>
      </c>
      <c r="E6174" t="s">
        <v>39</v>
      </c>
      <c r="F6174">
        <v>5</v>
      </c>
      <c r="G6174" t="s">
        <v>38</v>
      </c>
      <c r="H6174" t="s">
        <v>46</v>
      </c>
      <c r="I6174" t="s">
        <v>37</v>
      </c>
      <c r="J6174">
        <v>1213.9000000000001</v>
      </c>
    </row>
    <row r="6175" spans="1:10" x14ac:dyDescent="0.25">
      <c r="A6175">
        <v>58</v>
      </c>
      <c r="B6175">
        <v>2017</v>
      </c>
      <c r="C6175" t="s">
        <v>40</v>
      </c>
      <c r="D6175" t="s">
        <v>55</v>
      </c>
      <c r="E6175" t="s">
        <v>39</v>
      </c>
      <c r="F6175">
        <v>6</v>
      </c>
      <c r="G6175" t="s">
        <v>38</v>
      </c>
      <c r="H6175" t="s">
        <v>46</v>
      </c>
      <c r="I6175" t="s">
        <v>51</v>
      </c>
      <c r="J6175">
        <v>1055.5</v>
      </c>
    </row>
    <row r="6176" spans="1:10" x14ac:dyDescent="0.25">
      <c r="A6176">
        <v>58</v>
      </c>
      <c r="B6176">
        <v>2017</v>
      </c>
      <c r="C6176" t="s">
        <v>40</v>
      </c>
      <c r="D6176" t="s">
        <v>56</v>
      </c>
      <c r="E6176" t="s">
        <v>39</v>
      </c>
      <c r="F6176">
        <v>1</v>
      </c>
      <c r="G6176" t="s">
        <v>45</v>
      </c>
      <c r="H6176" t="s">
        <v>46</v>
      </c>
      <c r="I6176" t="s">
        <v>51</v>
      </c>
      <c r="J6176">
        <v>818.5</v>
      </c>
    </row>
    <row r="6177" spans="1:10" x14ac:dyDescent="0.25">
      <c r="A6177">
        <v>58</v>
      </c>
      <c r="B6177">
        <v>2017</v>
      </c>
      <c r="C6177" t="s">
        <v>40</v>
      </c>
      <c r="D6177" t="s">
        <v>56</v>
      </c>
      <c r="E6177" t="s">
        <v>39</v>
      </c>
      <c r="F6177">
        <v>2</v>
      </c>
      <c r="G6177" t="s">
        <v>45</v>
      </c>
      <c r="H6177" t="s">
        <v>46</v>
      </c>
      <c r="I6177" t="s">
        <v>37</v>
      </c>
      <c r="J6177">
        <v>1134.8</v>
      </c>
    </row>
    <row r="6178" spans="1:10" x14ac:dyDescent="0.25">
      <c r="A6178">
        <v>58</v>
      </c>
      <c r="B6178">
        <v>2017</v>
      </c>
      <c r="C6178" t="s">
        <v>40</v>
      </c>
      <c r="D6178" t="s">
        <v>56</v>
      </c>
      <c r="E6178" t="s">
        <v>39</v>
      </c>
      <c r="F6178">
        <v>3</v>
      </c>
      <c r="G6178" t="s">
        <v>38</v>
      </c>
      <c r="H6178" t="s">
        <v>2</v>
      </c>
      <c r="I6178" t="s">
        <v>51</v>
      </c>
      <c r="J6178">
        <v>564.79999999999995</v>
      </c>
    </row>
    <row r="6179" spans="1:10" x14ac:dyDescent="0.25">
      <c r="A6179">
        <v>58</v>
      </c>
      <c r="B6179">
        <v>2017</v>
      </c>
      <c r="C6179" t="s">
        <v>40</v>
      </c>
      <c r="D6179" t="s">
        <v>56</v>
      </c>
      <c r="E6179" t="s">
        <v>39</v>
      </c>
      <c r="F6179">
        <v>4</v>
      </c>
      <c r="G6179" t="s">
        <v>45</v>
      </c>
      <c r="H6179" t="s">
        <v>46</v>
      </c>
      <c r="I6179" t="s">
        <v>51</v>
      </c>
      <c r="J6179">
        <v>1273.9000000000001</v>
      </c>
    </row>
    <row r="6180" spans="1:10" x14ac:dyDescent="0.25">
      <c r="A6180">
        <v>58</v>
      </c>
      <c r="B6180">
        <v>2017</v>
      </c>
      <c r="C6180" t="s">
        <v>40</v>
      </c>
      <c r="D6180" t="s">
        <v>56</v>
      </c>
      <c r="E6180" t="s">
        <v>39</v>
      </c>
      <c r="F6180">
        <v>5</v>
      </c>
      <c r="G6180" t="s">
        <v>45</v>
      </c>
      <c r="H6180" t="s">
        <v>46</v>
      </c>
      <c r="I6180" t="s">
        <v>37</v>
      </c>
      <c r="J6180">
        <v>972</v>
      </c>
    </row>
    <row r="6181" spans="1:10" x14ac:dyDescent="0.25">
      <c r="A6181">
        <v>58</v>
      </c>
      <c r="B6181">
        <v>2017</v>
      </c>
      <c r="C6181" t="s">
        <v>40</v>
      </c>
      <c r="D6181" t="s">
        <v>56</v>
      </c>
      <c r="E6181" t="s">
        <v>39</v>
      </c>
      <c r="F6181">
        <v>6</v>
      </c>
      <c r="G6181" t="s">
        <v>38</v>
      </c>
      <c r="H6181" t="s">
        <v>2</v>
      </c>
      <c r="I6181" t="s">
        <v>51</v>
      </c>
      <c r="J6181">
        <v>560.70000000000005</v>
      </c>
    </row>
    <row r="6182" spans="1:10" x14ac:dyDescent="0.25">
      <c r="A6182">
        <v>58</v>
      </c>
      <c r="B6182">
        <v>2018</v>
      </c>
      <c r="C6182" t="s">
        <v>40</v>
      </c>
      <c r="D6182" t="s">
        <v>55</v>
      </c>
      <c r="E6182" t="s">
        <v>39</v>
      </c>
      <c r="F6182">
        <v>1</v>
      </c>
      <c r="G6182" t="s">
        <v>38</v>
      </c>
      <c r="H6182" t="s">
        <v>46</v>
      </c>
      <c r="I6182" t="s">
        <v>51</v>
      </c>
      <c r="J6182">
        <v>980.5</v>
      </c>
    </row>
    <row r="6183" spans="1:10" x14ac:dyDescent="0.25">
      <c r="A6183">
        <v>58</v>
      </c>
      <c r="B6183">
        <v>2018</v>
      </c>
      <c r="C6183" t="s">
        <v>40</v>
      </c>
      <c r="D6183" t="s">
        <v>55</v>
      </c>
      <c r="E6183" t="s">
        <v>39</v>
      </c>
      <c r="F6183">
        <v>2</v>
      </c>
      <c r="G6183" t="s">
        <v>45</v>
      </c>
      <c r="H6183" t="s">
        <v>46</v>
      </c>
      <c r="I6183" t="s">
        <v>51</v>
      </c>
      <c r="J6183">
        <v>1047.2</v>
      </c>
    </row>
    <row r="6184" spans="1:10" x14ac:dyDescent="0.25">
      <c r="A6184">
        <v>58</v>
      </c>
      <c r="B6184">
        <v>2018</v>
      </c>
      <c r="C6184" t="s">
        <v>40</v>
      </c>
      <c r="D6184" t="s">
        <v>55</v>
      </c>
      <c r="E6184" t="s">
        <v>39</v>
      </c>
      <c r="F6184">
        <v>3</v>
      </c>
      <c r="G6184" t="s">
        <v>38</v>
      </c>
      <c r="H6184" t="s">
        <v>46</v>
      </c>
      <c r="I6184" t="s">
        <v>51</v>
      </c>
      <c r="J6184">
        <v>1057.9000000000001</v>
      </c>
    </row>
    <row r="6185" spans="1:10" x14ac:dyDescent="0.25">
      <c r="A6185">
        <v>58</v>
      </c>
      <c r="B6185">
        <v>2018</v>
      </c>
      <c r="C6185" t="s">
        <v>40</v>
      </c>
      <c r="D6185" t="s">
        <v>55</v>
      </c>
      <c r="E6185" t="s">
        <v>39</v>
      </c>
      <c r="F6185">
        <v>4</v>
      </c>
      <c r="G6185" t="s">
        <v>45</v>
      </c>
      <c r="H6185" t="s">
        <v>46</v>
      </c>
      <c r="I6185" t="s">
        <v>37</v>
      </c>
      <c r="J6185">
        <v>1142.0999999999999</v>
      </c>
    </row>
    <row r="6186" spans="1:10" x14ac:dyDescent="0.25">
      <c r="A6186">
        <v>58</v>
      </c>
      <c r="B6186">
        <v>2018</v>
      </c>
      <c r="C6186" t="s">
        <v>40</v>
      </c>
      <c r="D6186" t="s">
        <v>55</v>
      </c>
      <c r="E6186" t="s">
        <v>39</v>
      </c>
      <c r="F6186">
        <v>5</v>
      </c>
      <c r="G6186" t="s">
        <v>38</v>
      </c>
      <c r="H6186" t="s">
        <v>2</v>
      </c>
      <c r="I6186" t="s">
        <v>51</v>
      </c>
      <c r="J6186">
        <v>832.8</v>
      </c>
    </row>
    <row r="6187" spans="1:10" x14ac:dyDescent="0.25">
      <c r="A6187">
        <v>58</v>
      </c>
      <c r="B6187">
        <v>2018</v>
      </c>
      <c r="C6187" t="s">
        <v>40</v>
      </c>
      <c r="D6187" t="s">
        <v>55</v>
      </c>
      <c r="E6187" t="s">
        <v>39</v>
      </c>
      <c r="F6187">
        <v>6</v>
      </c>
      <c r="G6187" t="s">
        <v>38</v>
      </c>
      <c r="H6187" t="s">
        <v>46</v>
      </c>
      <c r="I6187" t="s">
        <v>37</v>
      </c>
      <c r="J6187">
        <v>1051</v>
      </c>
    </row>
    <row r="6188" spans="1:10" x14ac:dyDescent="0.25">
      <c r="A6188">
        <v>58</v>
      </c>
      <c r="B6188">
        <v>2018</v>
      </c>
      <c r="C6188" t="s">
        <v>40</v>
      </c>
      <c r="D6188" t="s">
        <v>56</v>
      </c>
      <c r="E6188" t="s">
        <v>39</v>
      </c>
      <c r="F6188">
        <v>1</v>
      </c>
      <c r="G6188" t="s">
        <v>38</v>
      </c>
      <c r="H6188" t="s">
        <v>2</v>
      </c>
      <c r="I6188" t="s">
        <v>51</v>
      </c>
      <c r="J6188">
        <v>528.6</v>
      </c>
    </row>
    <row r="6189" spans="1:10" x14ac:dyDescent="0.25">
      <c r="A6189">
        <v>58</v>
      </c>
      <c r="B6189">
        <v>2018</v>
      </c>
      <c r="C6189" t="s">
        <v>40</v>
      </c>
      <c r="D6189" t="s">
        <v>56</v>
      </c>
      <c r="E6189" t="s">
        <v>39</v>
      </c>
      <c r="F6189">
        <v>2</v>
      </c>
      <c r="G6189" t="s">
        <v>45</v>
      </c>
      <c r="H6189" t="s">
        <v>2</v>
      </c>
      <c r="I6189" t="s">
        <v>51</v>
      </c>
      <c r="J6189">
        <v>494.6</v>
      </c>
    </row>
    <row r="6190" spans="1:10" x14ac:dyDescent="0.25">
      <c r="A6190">
        <v>58</v>
      </c>
      <c r="B6190">
        <v>2018</v>
      </c>
      <c r="C6190" t="s">
        <v>40</v>
      </c>
      <c r="D6190" t="s">
        <v>56</v>
      </c>
      <c r="E6190" t="s">
        <v>39</v>
      </c>
      <c r="F6190">
        <v>3</v>
      </c>
      <c r="G6190" t="s">
        <v>45</v>
      </c>
      <c r="H6190" t="s">
        <v>46</v>
      </c>
      <c r="I6190" t="s">
        <v>37</v>
      </c>
      <c r="J6190">
        <v>817.3</v>
      </c>
    </row>
    <row r="6191" spans="1:10" x14ac:dyDescent="0.25">
      <c r="A6191">
        <v>58</v>
      </c>
      <c r="B6191">
        <v>2018</v>
      </c>
      <c r="C6191" t="s">
        <v>40</v>
      </c>
      <c r="D6191" t="s">
        <v>56</v>
      </c>
      <c r="E6191" t="s">
        <v>39</v>
      </c>
      <c r="F6191">
        <v>4</v>
      </c>
      <c r="G6191" t="s">
        <v>45</v>
      </c>
      <c r="H6191" t="s">
        <v>2</v>
      </c>
      <c r="I6191" t="s">
        <v>37</v>
      </c>
      <c r="J6191">
        <v>504.9</v>
      </c>
    </row>
    <row r="6192" spans="1:10" x14ac:dyDescent="0.25">
      <c r="A6192">
        <v>58</v>
      </c>
      <c r="B6192">
        <v>2018</v>
      </c>
      <c r="C6192" t="s">
        <v>40</v>
      </c>
      <c r="D6192" t="s">
        <v>56</v>
      </c>
      <c r="E6192" t="s">
        <v>39</v>
      </c>
      <c r="F6192">
        <v>5</v>
      </c>
      <c r="G6192" t="s">
        <v>38</v>
      </c>
      <c r="H6192" t="s">
        <v>46</v>
      </c>
      <c r="I6192" t="s">
        <v>51</v>
      </c>
      <c r="J6192">
        <v>648</v>
      </c>
    </row>
    <row r="6193" spans="1:10" x14ac:dyDescent="0.25">
      <c r="A6193">
        <v>58</v>
      </c>
      <c r="B6193">
        <v>2018</v>
      </c>
      <c r="C6193" t="s">
        <v>40</v>
      </c>
      <c r="D6193" t="s">
        <v>56</v>
      </c>
      <c r="E6193" t="s">
        <v>39</v>
      </c>
      <c r="F6193">
        <v>6</v>
      </c>
      <c r="G6193" t="s">
        <v>45</v>
      </c>
      <c r="H6193" t="s">
        <v>2</v>
      </c>
      <c r="I6193" t="s">
        <v>37</v>
      </c>
      <c r="J6193">
        <v>401.3</v>
      </c>
    </row>
    <row r="6194" spans="1:10" x14ac:dyDescent="0.25">
      <c r="A6194">
        <v>59</v>
      </c>
      <c r="B6194">
        <v>2017</v>
      </c>
      <c r="C6194" t="s">
        <v>40</v>
      </c>
      <c r="D6194" t="s">
        <v>55</v>
      </c>
      <c r="E6194" t="s">
        <v>39</v>
      </c>
      <c r="F6194">
        <v>1</v>
      </c>
      <c r="G6194" t="s">
        <v>38</v>
      </c>
      <c r="H6194" t="s">
        <v>2</v>
      </c>
      <c r="I6194" t="s">
        <v>51</v>
      </c>
      <c r="J6194">
        <v>935.3</v>
      </c>
    </row>
    <row r="6195" spans="1:10" x14ac:dyDescent="0.25">
      <c r="A6195">
        <v>59</v>
      </c>
      <c r="B6195">
        <v>2017</v>
      </c>
      <c r="C6195" t="s">
        <v>40</v>
      </c>
      <c r="D6195" t="s">
        <v>55</v>
      </c>
      <c r="E6195" t="s">
        <v>39</v>
      </c>
      <c r="F6195">
        <v>2</v>
      </c>
      <c r="G6195" t="s">
        <v>45</v>
      </c>
      <c r="H6195" t="s">
        <v>46</v>
      </c>
      <c r="I6195" t="s">
        <v>51</v>
      </c>
      <c r="J6195">
        <v>1123.5</v>
      </c>
    </row>
    <row r="6196" spans="1:10" x14ac:dyDescent="0.25">
      <c r="A6196">
        <v>59</v>
      </c>
      <c r="B6196">
        <v>2017</v>
      </c>
      <c r="C6196" t="s">
        <v>40</v>
      </c>
      <c r="D6196" t="s">
        <v>55</v>
      </c>
      <c r="E6196" t="s">
        <v>39</v>
      </c>
      <c r="F6196">
        <v>3</v>
      </c>
      <c r="G6196" t="s">
        <v>38</v>
      </c>
      <c r="H6196" t="s">
        <v>2</v>
      </c>
      <c r="I6196" t="s">
        <v>37</v>
      </c>
      <c r="J6196">
        <v>822.4</v>
      </c>
    </row>
    <row r="6197" spans="1:10" x14ac:dyDescent="0.25">
      <c r="A6197">
        <v>59</v>
      </c>
      <c r="B6197">
        <v>2017</v>
      </c>
      <c r="C6197" t="s">
        <v>40</v>
      </c>
      <c r="D6197" t="s">
        <v>55</v>
      </c>
      <c r="E6197" t="s">
        <v>39</v>
      </c>
      <c r="F6197">
        <v>4</v>
      </c>
      <c r="G6197" t="s">
        <v>38</v>
      </c>
      <c r="H6197" t="s">
        <v>46</v>
      </c>
      <c r="I6197" t="s">
        <v>37</v>
      </c>
      <c r="J6197">
        <v>1237.3</v>
      </c>
    </row>
    <row r="6198" spans="1:10" x14ac:dyDescent="0.25">
      <c r="A6198">
        <v>59</v>
      </c>
      <c r="B6198">
        <v>2017</v>
      </c>
      <c r="C6198" t="s">
        <v>40</v>
      </c>
      <c r="D6198" t="s">
        <v>55</v>
      </c>
      <c r="E6198" t="s">
        <v>39</v>
      </c>
      <c r="F6198">
        <v>5</v>
      </c>
      <c r="G6198" t="s">
        <v>38</v>
      </c>
      <c r="H6198" t="s">
        <v>2</v>
      </c>
      <c r="I6198" t="s">
        <v>51</v>
      </c>
      <c r="J6198">
        <v>602.70000000000005</v>
      </c>
    </row>
    <row r="6199" spans="1:10" x14ac:dyDescent="0.25">
      <c r="A6199">
        <v>59</v>
      </c>
      <c r="B6199">
        <v>2017</v>
      </c>
      <c r="C6199" t="s">
        <v>40</v>
      </c>
      <c r="D6199" t="s">
        <v>55</v>
      </c>
      <c r="E6199" t="s">
        <v>39</v>
      </c>
      <c r="F6199">
        <v>6</v>
      </c>
      <c r="G6199" t="s">
        <v>45</v>
      </c>
      <c r="H6199" t="s">
        <v>2</v>
      </c>
      <c r="I6199" t="s">
        <v>51</v>
      </c>
      <c r="J6199">
        <v>682</v>
      </c>
    </row>
    <row r="6200" spans="1:10" x14ac:dyDescent="0.25">
      <c r="A6200">
        <v>59</v>
      </c>
      <c r="B6200">
        <v>2017</v>
      </c>
      <c r="C6200" t="s">
        <v>40</v>
      </c>
      <c r="D6200" t="s">
        <v>56</v>
      </c>
      <c r="E6200" t="s">
        <v>39</v>
      </c>
      <c r="F6200">
        <v>1</v>
      </c>
      <c r="G6200" t="s">
        <v>45</v>
      </c>
      <c r="H6200" t="s">
        <v>2</v>
      </c>
      <c r="I6200" t="s">
        <v>37</v>
      </c>
      <c r="J6200">
        <v>473.2</v>
      </c>
    </row>
    <row r="6201" spans="1:10" x14ac:dyDescent="0.25">
      <c r="A6201">
        <v>59</v>
      </c>
      <c r="B6201">
        <v>2017</v>
      </c>
      <c r="C6201" t="s">
        <v>40</v>
      </c>
      <c r="D6201" t="s">
        <v>56</v>
      </c>
      <c r="E6201" t="s">
        <v>39</v>
      </c>
      <c r="F6201">
        <v>2</v>
      </c>
      <c r="G6201" t="s">
        <v>45</v>
      </c>
      <c r="H6201" t="s">
        <v>46</v>
      </c>
      <c r="I6201" t="s">
        <v>51</v>
      </c>
      <c r="J6201">
        <v>912.4</v>
      </c>
    </row>
    <row r="6202" spans="1:10" x14ac:dyDescent="0.25">
      <c r="A6202">
        <v>59</v>
      </c>
      <c r="B6202">
        <v>2017</v>
      </c>
      <c r="C6202" t="s">
        <v>40</v>
      </c>
      <c r="D6202" t="s">
        <v>56</v>
      </c>
      <c r="E6202" t="s">
        <v>39</v>
      </c>
      <c r="F6202">
        <v>3</v>
      </c>
      <c r="G6202" t="s">
        <v>45</v>
      </c>
      <c r="H6202" t="s">
        <v>2</v>
      </c>
      <c r="I6202" t="s">
        <v>37</v>
      </c>
      <c r="J6202">
        <v>500.3</v>
      </c>
    </row>
    <row r="6203" spans="1:10" x14ac:dyDescent="0.25">
      <c r="A6203">
        <v>59</v>
      </c>
      <c r="B6203">
        <v>2017</v>
      </c>
      <c r="C6203" t="s">
        <v>40</v>
      </c>
      <c r="D6203" t="s">
        <v>56</v>
      </c>
      <c r="E6203" t="s">
        <v>39</v>
      </c>
      <c r="F6203">
        <v>4</v>
      </c>
      <c r="G6203" t="s">
        <v>45</v>
      </c>
      <c r="H6203" t="s">
        <v>2</v>
      </c>
      <c r="I6203" t="s">
        <v>51</v>
      </c>
      <c r="J6203">
        <v>477.4</v>
      </c>
    </row>
    <row r="6204" spans="1:10" x14ac:dyDescent="0.25">
      <c r="A6204">
        <v>59</v>
      </c>
      <c r="B6204">
        <v>2017</v>
      </c>
      <c r="C6204" t="s">
        <v>40</v>
      </c>
      <c r="D6204" t="s">
        <v>56</v>
      </c>
      <c r="E6204" t="s">
        <v>39</v>
      </c>
      <c r="F6204">
        <v>5</v>
      </c>
      <c r="G6204" t="s">
        <v>38</v>
      </c>
      <c r="H6204" t="s">
        <v>2</v>
      </c>
      <c r="I6204" t="s">
        <v>51</v>
      </c>
      <c r="J6204">
        <v>596.20000000000005</v>
      </c>
    </row>
    <row r="6205" spans="1:10" x14ac:dyDescent="0.25">
      <c r="A6205">
        <v>59</v>
      </c>
      <c r="B6205">
        <v>2017</v>
      </c>
      <c r="C6205" t="s">
        <v>40</v>
      </c>
      <c r="D6205" t="s">
        <v>56</v>
      </c>
      <c r="E6205" t="s">
        <v>39</v>
      </c>
      <c r="F6205">
        <v>6</v>
      </c>
      <c r="G6205" t="s">
        <v>38</v>
      </c>
      <c r="H6205" t="s">
        <v>46</v>
      </c>
      <c r="I6205" t="s">
        <v>51</v>
      </c>
      <c r="J6205">
        <v>956.4</v>
      </c>
    </row>
    <row r="6206" spans="1:10" x14ac:dyDescent="0.25">
      <c r="A6206">
        <v>59</v>
      </c>
      <c r="B6206">
        <v>2018</v>
      </c>
      <c r="C6206" t="s">
        <v>40</v>
      </c>
      <c r="D6206" t="s">
        <v>55</v>
      </c>
      <c r="E6206" t="s">
        <v>39</v>
      </c>
      <c r="F6206">
        <v>1</v>
      </c>
      <c r="G6206" t="s">
        <v>45</v>
      </c>
      <c r="H6206" t="s">
        <v>2</v>
      </c>
      <c r="I6206" t="s">
        <v>37</v>
      </c>
      <c r="J6206">
        <v>691.9</v>
      </c>
    </row>
    <row r="6207" spans="1:10" x14ac:dyDescent="0.25">
      <c r="A6207">
        <v>59</v>
      </c>
      <c r="B6207">
        <v>2018</v>
      </c>
      <c r="C6207" t="s">
        <v>40</v>
      </c>
      <c r="D6207" t="s">
        <v>55</v>
      </c>
      <c r="E6207" t="s">
        <v>39</v>
      </c>
      <c r="F6207">
        <v>2</v>
      </c>
      <c r="G6207" t="s">
        <v>45</v>
      </c>
      <c r="H6207" t="s">
        <v>46</v>
      </c>
      <c r="I6207" t="s">
        <v>51</v>
      </c>
      <c r="J6207">
        <v>772.7</v>
      </c>
    </row>
    <row r="6208" spans="1:10" x14ac:dyDescent="0.25">
      <c r="A6208">
        <v>59</v>
      </c>
      <c r="B6208">
        <v>2018</v>
      </c>
      <c r="C6208" t="s">
        <v>40</v>
      </c>
      <c r="D6208" t="s">
        <v>55</v>
      </c>
      <c r="E6208" t="s">
        <v>39</v>
      </c>
      <c r="F6208">
        <v>3</v>
      </c>
      <c r="G6208" t="s">
        <v>38</v>
      </c>
      <c r="H6208" t="s">
        <v>2</v>
      </c>
      <c r="I6208" t="s">
        <v>37</v>
      </c>
      <c r="J6208">
        <v>710</v>
      </c>
    </row>
    <row r="6209" spans="1:10" x14ac:dyDescent="0.25">
      <c r="A6209">
        <v>59</v>
      </c>
      <c r="B6209">
        <v>2018</v>
      </c>
      <c r="C6209" t="s">
        <v>40</v>
      </c>
      <c r="D6209" t="s">
        <v>55</v>
      </c>
      <c r="E6209" t="s">
        <v>39</v>
      </c>
      <c r="F6209">
        <v>4</v>
      </c>
      <c r="G6209" t="s">
        <v>45</v>
      </c>
      <c r="H6209" t="s">
        <v>2</v>
      </c>
      <c r="I6209" t="s">
        <v>51</v>
      </c>
      <c r="J6209">
        <v>602.5</v>
      </c>
    </row>
    <row r="6210" spans="1:10" x14ac:dyDescent="0.25">
      <c r="A6210">
        <v>59</v>
      </c>
      <c r="B6210">
        <v>2018</v>
      </c>
      <c r="C6210" t="s">
        <v>40</v>
      </c>
      <c r="D6210" t="s">
        <v>55</v>
      </c>
      <c r="E6210" t="s">
        <v>39</v>
      </c>
      <c r="F6210">
        <v>5</v>
      </c>
      <c r="G6210" t="s">
        <v>38</v>
      </c>
      <c r="H6210" t="s">
        <v>46</v>
      </c>
      <c r="I6210" t="s">
        <v>37</v>
      </c>
      <c r="J6210">
        <v>1071.7</v>
      </c>
    </row>
    <row r="6211" spans="1:10" x14ac:dyDescent="0.25">
      <c r="A6211">
        <v>59</v>
      </c>
      <c r="B6211">
        <v>2018</v>
      </c>
      <c r="C6211" t="s">
        <v>40</v>
      </c>
      <c r="D6211" t="s">
        <v>55</v>
      </c>
      <c r="E6211" t="s">
        <v>39</v>
      </c>
      <c r="F6211">
        <v>6</v>
      </c>
      <c r="G6211" t="s">
        <v>38</v>
      </c>
      <c r="H6211" t="s">
        <v>46</v>
      </c>
      <c r="I6211" t="s">
        <v>37</v>
      </c>
      <c r="J6211">
        <v>1122.5999999999999</v>
      </c>
    </row>
    <row r="6212" spans="1:10" x14ac:dyDescent="0.25">
      <c r="A6212">
        <v>59</v>
      </c>
      <c r="B6212">
        <v>2018</v>
      </c>
      <c r="C6212" t="s">
        <v>40</v>
      </c>
      <c r="D6212" t="s">
        <v>56</v>
      </c>
      <c r="E6212" t="s">
        <v>39</v>
      </c>
      <c r="F6212">
        <v>1</v>
      </c>
      <c r="G6212" t="s">
        <v>38</v>
      </c>
      <c r="H6212" t="s">
        <v>2</v>
      </c>
      <c r="I6212" t="s">
        <v>51</v>
      </c>
      <c r="J6212">
        <v>430.6</v>
      </c>
    </row>
    <row r="6213" spans="1:10" x14ac:dyDescent="0.25">
      <c r="A6213">
        <v>59</v>
      </c>
      <c r="B6213">
        <v>2018</v>
      </c>
      <c r="C6213" t="s">
        <v>40</v>
      </c>
      <c r="D6213" t="s">
        <v>56</v>
      </c>
      <c r="E6213" t="s">
        <v>39</v>
      </c>
      <c r="F6213">
        <v>2</v>
      </c>
      <c r="G6213" t="s">
        <v>38</v>
      </c>
      <c r="H6213" t="s">
        <v>2</v>
      </c>
      <c r="I6213" t="s">
        <v>37</v>
      </c>
      <c r="J6213">
        <v>379.1</v>
      </c>
    </row>
    <row r="6214" spans="1:10" x14ac:dyDescent="0.25">
      <c r="A6214">
        <v>59</v>
      </c>
      <c r="B6214">
        <v>2018</v>
      </c>
      <c r="C6214" t="s">
        <v>40</v>
      </c>
      <c r="D6214" t="s">
        <v>56</v>
      </c>
      <c r="E6214" t="s">
        <v>39</v>
      </c>
      <c r="F6214">
        <v>3</v>
      </c>
      <c r="G6214" t="s">
        <v>45</v>
      </c>
      <c r="H6214" t="s">
        <v>2</v>
      </c>
      <c r="I6214" t="s">
        <v>51</v>
      </c>
      <c r="J6214">
        <v>633.29999999999995</v>
      </c>
    </row>
    <row r="6215" spans="1:10" x14ac:dyDescent="0.25">
      <c r="A6215">
        <v>59</v>
      </c>
      <c r="B6215">
        <v>2018</v>
      </c>
      <c r="C6215" t="s">
        <v>40</v>
      </c>
      <c r="D6215" t="s">
        <v>56</v>
      </c>
      <c r="E6215" t="s">
        <v>39</v>
      </c>
      <c r="F6215">
        <v>4</v>
      </c>
      <c r="G6215" t="s">
        <v>45</v>
      </c>
      <c r="H6215" t="s">
        <v>46</v>
      </c>
      <c r="I6215" t="s">
        <v>51</v>
      </c>
      <c r="J6215">
        <v>645.70000000000005</v>
      </c>
    </row>
    <row r="6216" spans="1:10" x14ac:dyDescent="0.25">
      <c r="A6216">
        <v>59</v>
      </c>
      <c r="B6216">
        <v>2018</v>
      </c>
      <c r="C6216" t="s">
        <v>40</v>
      </c>
      <c r="D6216" t="s">
        <v>56</v>
      </c>
      <c r="E6216" t="s">
        <v>39</v>
      </c>
      <c r="F6216">
        <v>5</v>
      </c>
      <c r="G6216" t="s">
        <v>45</v>
      </c>
      <c r="H6216" t="s">
        <v>46</v>
      </c>
      <c r="I6216" t="s">
        <v>37</v>
      </c>
      <c r="J6216">
        <v>769.8</v>
      </c>
    </row>
    <row r="6217" spans="1:10" x14ac:dyDescent="0.25">
      <c r="A6217">
        <v>59</v>
      </c>
      <c r="B6217">
        <v>2018</v>
      </c>
      <c r="C6217" t="s">
        <v>40</v>
      </c>
      <c r="D6217" t="s">
        <v>56</v>
      </c>
      <c r="E6217" t="s">
        <v>39</v>
      </c>
      <c r="F6217">
        <v>6</v>
      </c>
      <c r="G6217" t="s">
        <v>38</v>
      </c>
      <c r="H6217" t="s">
        <v>46</v>
      </c>
      <c r="I6217" t="s">
        <v>37</v>
      </c>
      <c r="J6217">
        <v>1055.5999999999999</v>
      </c>
    </row>
    <row r="6218" spans="1:10" x14ac:dyDescent="0.25">
      <c r="A6218">
        <v>60</v>
      </c>
      <c r="B6218">
        <v>2017</v>
      </c>
      <c r="C6218" t="s">
        <v>40</v>
      </c>
      <c r="D6218" t="s">
        <v>55</v>
      </c>
      <c r="E6218" t="s">
        <v>39</v>
      </c>
      <c r="F6218">
        <v>1</v>
      </c>
      <c r="G6218" t="s">
        <v>45</v>
      </c>
      <c r="H6218" t="s">
        <v>46</v>
      </c>
      <c r="I6218" t="s">
        <v>37</v>
      </c>
      <c r="J6218">
        <v>1269.0999999999999</v>
      </c>
    </row>
    <row r="6219" spans="1:10" x14ac:dyDescent="0.25">
      <c r="A6219">
        <v>60</v>
      </c>
      <c r="B6219">
        <v>2017</v>
      </c>
      <c r="C6219" t="s">
        <v>40</v>
      </c>
      <c r="D6219" t="s">
        <v>55</v>
      </c>
      <c r="E6219" t="s">
        <v>39</v>
      </c>
      <c r="F6219">
        <v>2</v>
      </c>
      <c r="G6219" t="s">
        <v>38</v>
      </c>
      <c r="H6219" t="s">
        <v>46</v>
      </c>
      <c r="I6219" t="s">
        <v>37</v>
      </c>
      <c r="J6219">
        <v>1067.5</v>
      </c>
    </row>
    <row r="6220" spans="1:10" x14ac:dyDescent="0.25">
      <c r="A6220">
        <v>60</v>
      </c>
      <c r="B6220">
        <v>2017</v>
      </c>
      <c r="C6220" t="s">
        <v>40</v>
      </c>
      <c r="D6220" t="s">
        <v>55</v>
      </c>
      <c r="E6220" t="s">
        <v>39</v>
      </c>
      <c r="F6220">
        <v>3</v>
      </c>
      <c r="G6220" t="s">
        <v>38</v>
      </c>
      <c r="H6220" t="s">
        <v>2</v>
      </c>
      <c r="I6220" t="s">
        <v>51</v>
      </c>
      <c r="J6220">
        <v>606.70000000000005</v>
      </c>
    </row>
    <row r="6221" spans="1:10" x14ac:dyDescent="0.25">
      <c r="A6221">
        <v>60</v>
      </c>
      <c r="B6221">
        <v>2017</v>
      </c>
      <c r="C6221" t="s">
        <v>40</v>
      </c>
      <c r="D6221" t="s">
        <v>55</v>
      </c>
      <c r="E6221" t="s">
        <v>39</v>
      </c>
      <c r="F6221">
        <v>4</v>
      </c>
      <c r="G6221" t="s">
        <v>45</v>
      </c>
      <c r="H6221" t="s">
        <v>2</v>
      </c>
      <c r="I6221" t="s">
        <v>51</v>
      </c>
      <c r="J6221">
        <v>783.3</v>
      </c>
    </row>
    <row r="6222" spans="1:10" x14ac:dyDescent="0.25">
      <c r="A6222">
        <v>60</v>
      </c>
      <c r="B6222">
        <v>2017</v>
      </c>
      <c r="C6222" t="s">
        <v>40</v>
      </c>
      <c r="D6222" t="s">
        <v>55</v>
      </c>
      <c r="E6222" t="s">
        <v>39</v>
      </c>
      <c r="F6222">
        <v>5</v>
      </c>
      <c r="G6222" t="s">
        <v>38</v>
      </c>
      <c r="H6222" t="s">
        <v>46</v>
      </c>
      <c r="I6222" t="s">
        <v>51</v>
      </c>
      <c r="J6222">
        <v>1215.8</v>
      </c>
    </row>
    <row r="6223" spans="1:10" x14ac:dyDescent="0.25">
      <c r="A6223">
        <v>60</v>
      </c>
      <c r="B6223">
        <v>2017</v>
      </c>
      <c r="C6223" t="s">
        <v>40</v>
      </c>
      <c r="D6223" t="s">
        <v>55</v>
      </c>
      <c r="E6223" t="s">
        <v>39</v>
      </c>
      <c r="F6223">
        <v>6</v>
      </c>
      <c r="G6223" t="s">
        <v>45</v>
      </c>
      <c r="H6223" t="s">
        <v>46</v>
      </c>
      <c r="I6223" t="s">
        <v>51</v>
      </c>
      <c r="J6223">
        <v>1284.2</v>
      </c>
    </row>
    <row r="6224" spans="1:10" x14ac:dyDescent="0.25">
      <c r="A6224">
        <v>60</v>
      </c>
      <c r="B6224">
        <v>2017</v>
      </c>
      <c r="C6224" t="s">
        <v>40</v>
      </c>
      <c r="D6224" t="s">
        <v>56</v>
      </c>
      <c r="E6224" t="s">
        <v>39</v>
      </c>
      <c r="F6224">
        <v>1</v>
      </c>
      <c r="G6224" t="s">
        <v>38</v>
      </c>
      <c r="H6224" t="s">
        <v>46</v>
      </c>
      <c r="I6224" t="s">
        <v>37</v>
      </c>
      <c r="J6224">
        <v>1048.0999999999999</v>
      </c>
    </row>
    <row r="6225" spans="1:10" x14ac:dyDescent="0.25">
      <c r="A6225">
        <v>60</v>
      </c>
      <c r="B6225">
        <v>2017</v>
      </c>
      <c r="C6225" t="s">
        <v>40</v>
      </c>
      <c r="D6225" t="s">
        <v>56</v>
      </c>
      <c r="E6225" t="s">
        <v>39</v>
      </c>
      <c r="F6225">
        <v>2</v>
      </c>
      <c r="G6225" t="s">
        <v>38</v>
      </c>
      <c r="H6225" t="s">
        <v>2</v>
      </c>
      <c r="I6225" t="s">
        <v>37</v>
      </c>
      <c r="J6225">
        <v>506.9</v>
      </c>
    </row>
    <row r="6226" spans="1:10" x14ac:dyDescent="0.25">
      <c r="A6226">
        <v>60</v>
      </c>
      <c r="B6226">
        <v>2017</v>
      </c>
      <c r="C6226" t="s">
        <v>40</v>
      </c>
      <c r="D6226" t="s">
        <v>56</v>
      </c>
      <c r="E6226" t="s">
        <v>39</v>
      </c>
      <c r="F6226">
        <v>3</v>
      </c>
      <c r="G6226" t="s">
        <v>38</v>
      </c>
      <c r="H6226" t="s">
        <v>46</v>
      </c>
      <c r="I6226" t="s">
        <v>37</v>
      </c>
      <c r="J6226">
        <v>903.2</v>
      </c>
    </row>
    <row r="6227" spans="1:10" x14ac:dyDescent="0.25">
      <c r="A6227">
        <v>60</v>
      </c>
      <c r="B6227">
        <v>2017</v>
      </c>
      <c r="C6227" t="s">
        <v>40</v>
      </c>
      <c r="D6227" t="s">
        <v>56</v>
      </c>
      <c r="E6227" t="s">
        <v>39</v>
      </c>
      <c r="F6227">
        <v>4</v>
      </c>
      <c r="G6227" t="s">
        <v>38</v>
      </c>
      <c r="H6227" t="s">
        <v>46</v>
      </c>
      <c r="I6227" t="s">
        <v>51</v>
      </c>
      <c r="J6227">
        <v>932.5</v>
      </c>
    </row>
    <row r="6228" spans="1:10" x14ac:dyDescent="0.25">
      <c r="A6228">
        <v>60</v>
      </c>
      <c r="B6228">
        <v>2017</v>
      </c>
      <c r="C6228" t="s">
        <v>40</v>
      </c>
      <c r="D6228" t="s">
        <v>56</v>
      </c>
      <c r="E6228" t="s">
        <v>39</v>
      </c>
      <c r="F6228">
        <v>5</v>
      </c>
      <c r="G6228" t="s">
        <v>45</v>
      </c>
      <c r="H6228" t="s">
        <v>2</v>
      </c>
      <c r="I6228" t="s">
        <v>37</v>
      </c>
      <c r="J6228">
        <v>662.8</v>
      </c>
    </row>
    <row r="6229" spans="1:10" x14ac:dyDescent="0.25">
      <c r="A6229">
        <v>60</v>
      </c>
      <c r="B6229">
        <v>2017</v>
      </c>
      <c r="C6229" t="s">
        <v>40</v>
      </c>
      <c r="D6229" t="s">
        <v>56</v>
      </c>
      <c r="E6229" t="s">
        <v>39</v>
      </c>
      <c r="F6229">
        <v>6</v>
      </c>
      <c r="G6229" t="s">
        <v>38</v>
      </c>
      <c r="H6229" t="s">
        <v>46</v>
      </c>
      <c r="I6229" t="s">
        <v>37</v>
      </c>
      <c r="J6229">
        <v>1135.7</v>
      </c>
    </row>
    <row r="6230" spans="1:10" x14ac:dyDescent="0.25">
      <c r="A6230">
        <v>60</v>
      </c>
      <c r="B6230">
        <v>2018</v>
      </c>
      <c r="C6230" t="s">
        <v>40</v>
      </c>
      <c r="D6230" t="s">
        <v>55</v>
      </c>
      <c r="E6230" t="s">
        <v>39</v>
      </c>
      <c r="F6230">
        <v>1</v>
      </c>
      <c r="G6230" t="s">
        <v>38</v>
      </c>
      <c r="H6230" t="s">
        <v>2</v>
      </c>
      <c r="I6230" t="s">
        <v>37</v>
      </c>
      <c r="J6230">
        <v>617.70000000000005</v>
      </c>
    </row>
    <row r="6231" spans="1:10" x14ac:dyDescent="0.25">
      <c r="A6231">
        <v>60</v>
      </c>
      <c r="B6231">
        <v>2018</v>
      </c>
      <c r="C6231" t="s">
        <v>40</v>
      </c>
      <c r="D6231" t="s">
        <v>55</v>
      </c>
      <c r="E6231" t="s">
        <v>39</v>
      </c>
      <c r="F6231">
        <v>2</v>
      </c>
      <c r="G6231" t="s">
        <v>45</v>
      </c>
      <c r="H6231" t="s">
        <v>46</v>
      </c>
      <c r="I6231" t="s">
        <v>37</v>
      </c>
      <c r="J6231">
        <v>1070.2</v>
      </c>
    </row>
    <row r="6232" spans="1:10" x14ac:dyDescent="0.25">
      <c r="A6232">
        <v>60</v>
      </c>
      <c r="B6232">
        <v>2018</v>
      </c>
      <c r="C6232" t="s">
        <v>40</v>
      </c>
      <c r="D6232" t="s">
        <v>55</v>
      </c>
      <c r="E6232" t="s">
        <v>39</v>
      </c>
      <c r="F6232">
        <v>3</v>
      </c>
      <c r="G6232" t="s">
        <v>45</v>
      </c>
      <c r="H6232" t="s">
        <v>2</v>
      </c>
      <c r="I6232" t="s">
        <v>51</v>
      </c>
      <c r="J6232">
        <v>686.3</v>
      </c>
    </row>
    <row r="6233" spans="1:10" x14ac:dyDescent="0.25">
      <c r="A6233">
        <v>60</v>
      </c>
      <c r="B6233">
        <v>2018</v>
      </c>
      <c r="C6233" t="s">
        <v>40</v>
      </c>
      <c r="D6233" t="s">
        <v>55</v>
      </c>
      <c r="E6233" t="s">
        <v>39</v>
      </c>
      <c r="F6233">
        <v>4</v>
      </c>
      <c r="G6233" t="s">
        <v>45</v>
      </c>
      <c r="H6233" t="s">
        <v>46</v>
      </c>
      <c r="I6233" t="s">
        <v>51</v>
      </c>
      <c r="J6233">
        <v>1021.5</v>
      </c>
    </row>
    <row r="6234" spans="1:10" x14ac:dyDescent="0.25">
      <c r="A6234">
        <v>60</v>
      </c>
      <c r="B6234">
        <v>2018</v>
      </c>
      <c r="C6234" t="s">
        <v>40</v>
      </c>
      <c r="D6234" t="s">
        <v>55</v>
      </c>
      <c r="E6234" t="s">
        <v>39</v>
      </c>
      <c r="F6234">
        <v>5</v>
      </c>
      <c r="G6234" t="s">
        <v>38</v>
      </c>
      <c r="H6234" t="s">
        <v>2</v>
      </c>
      <c r="I6234" t="s">
        <v>51</v>
      </c>
      <c r="J6234">
        <v>409.2</v>
      </c>
    </row>
    <row r="6235" spans="1:10" x14ac:dyDescent="0.25">
      <c r="A6235">
        <v>60</v>
      </c>
      <c r="B6235">
        <v>2018</v>
      </c>
      <c r="C6235" t="s">
        <v>40</v>
      </c>
      <c r="D6235" t="s">
        <v>55</v>
      </c>
      <c r="E6235" t="s">
        <v>39</v>
      </c>
      <c r="F6235">
        <v>6</v>
      </c>
      <c r="G6235" t="s">
        <v>45</v>
      </c>
      <c r="H6235" t="s">
        <v>2</v>
      </c>
      <c r="I6235" t="s">
        <v>51</v>
      </c>
      <c r="J6235">
        <v>724.1</v>
      </c>
    </row>
    <row r="6236" spans="1:10" x14ac:dyDescent="0.25">
      <c r="A6236">
        <v>60</v>
      </c>
      <c r="B6236">
        <v>2018</v>
      </c>
      <c r="C6236" t="s">
        <v>40</v>
      </c>
      <c r="D6236" t="s">
        <v>56</v>
      </c>
      <c r="E6236" t="s">
        <v>39</v>
      </c>
      <c r="F6236">
        <v>1</v>
      </c>
      <c r="G6236" t="s">
        <v>45</v>
      </c>
      <c r="H6236" t="s">
        <v>46</v>
      </c>
      <c r="I6236" t="s">
        <v>37</v>
      </c>
      <c r="J6236">
        <v>876.1</v>
      </c>
    </row>
    <row r="6237" spans="1:10" x14ac:dyDescent="0.25">
      <c r="A6237">
        <v>60</v>
      </c>
      <c r="B6237">
        <v>2018</v>
      </c>
      <c r="C6237" t="s">
        <v>40</v>
      </c>
      <c r="D6237" t="s">
        <v>56</v>
      </c>
      <c r="E6237" t="s">
        <v>39</v>
      </c>
      <c r="F6237">
        <v>2</v>
      </c>
      <c r="G6237" t="s">
        <v>45</v>
      </c>
      <c r="H6237" t="s">
        <v>2</v>
      </c>
      <c r="I6237" t="s">
        <v>37</v>
      </c>
      <c r="J6237">
        <v>370.7</v>
      </c>
    </row>
    <row r="6238" spans="1:10" x14ac:dyDescent="0.25">
      <c r="A6238">
        <v>60</v>
      </c>
      <c r="B6238">
        <v>2018</v>
      </c>
      <c r="C6238" t="s">
        <v>40</v>
      </c>
      <c r="D6238" t="s">
        <v>56</v>
      </c>
      <c r="E6238" t="s">
        <v>39</v>
      </c>
      <c r="F6238">
        <v>3</v>
      </c>
      <c r="G6238" t="s">
        <v>38</v>
      </c>
      <c r="H6238" t="s">
        <v>2</v>
      </c>
      <c r="I6238" t="s">
        <v>37</v>
      </c>
      <c r="J6238">
        <v>229.3</v>
      </c>
    </row>
    <row r="6239" spans="1:10" x14ac:dyDescent="0.25">
      <c r="A6239">
        <v>60</v>
      </c>
      <c r="B6239">
        <v>2018</v>
      </c>
      <c r="C6239" t="s">
        <v>40</v>
      </c>
      <c r="D6239" t="s">
        <v>56</v>
      </c>
      <c r="E6239" t="s">
        <v>39</v>
      </c>
      <c r="F6239">
        <v>4</v>
      </c>
      <c r="G6239" t="s">
        <v>45</v>
      </c>
      <c r="H6239" t="s">
        <v>46</v>
      </c>
      <c r="I6239" t="s">
        <v>51</v>
      </c>
      <c r="J6239">
        <v>792.1</v>
      </c>
    </row>
    <row r="6240" spans="1:10" x14ac:dyDescent="0.25">
      <c r="A6240">
        <v>60</v>
      </c>
      <c r="B6240">
        <v>2018</v>
      </c>
      <c r="C6240" t="s">
        <v>40</v>
      </c>
      <c r="D6240" t="s">
        <v>56</v>
      </c>
      <c r="E6240" t="s">
        <v>39</v>
      </c>
      <c r="F6240">
        <v>5</v>
      </c>
      <c r="G6240" t="s">
        <v>45</v>
      </c>
      <c r="H6240" t="s">
        <v>46</v>
      </c>
      <c r="I6240" t="s">
        <v>37</v>
      </c>
      <c r="J6240">
        <v>875.8</v>
      </c>
    </row>
    <row r="6241" spans="1:10" x14ac:dyDescent="0.25">
      <c r="A6241">
        <v>60</v>
      </c>
      <c r="B6241">
        <v>2018</v>
      </c>
      <c r="C6241" t="s">
        <v>40</v>
      </c>
      <c r="D6241" t="s">
        <v>56</v>
      </c>
      <c r="E6241" t="s">
        <v>39</v>
      </c>
      <c r="F6241">
        <v>6</v>
      </c>
      <c r="G6241" t="s">
        <v>45</v>
      </c>
      <c r="H6241" t="s">
        <v>46</v>
      </c>
      <c r="I6241" t="s">
        <v>37</v>
      </c>
      <c r="J6241">
        <v>868.5</v>
      </c>
    </row>
    <row r="6242" spans="1:10" x14ac:dyDescent="0.25">
      <c r="A6242">
        <v>61</v>
      </c>
      <c r="B6242">
        <v>2017</v>
      </c>
      <c r="C6242" t="s">
        <v>40</v>
      </c>
      <c r="D6242" t="s">
        <v>55</v>
      </c>
      <c r="E6242" t="s">
        <v>39</v>
      </c>
      <c r="F6242">
        <v>1</v>
      </c>
      <c r="G6242" t="s">
        <v>38</v>
      </c>
      <c r="H6242" t="s">
        <v>2</v>
      </c>
      <c r="I6242" t="s">
        <v>37</v>
      </c>
      <c r="J6242">
        <v>767.2</v>
      </c>
    </row>
    <row r="6243" spans="1:10" x14ac:dyDescent="0.25">
      <c r="A6243">
        <v>61</v>
      </c>
      <c r="B6243">
        <v>2017</v>
      </c>
      <c r="C6243" t="s">
        <v>40</v>
      </c>
      <c r="D6243" t="s">
        <v>55</v>
      </c>
      <c r="E6243" t="s">
        <v>39</v>
      </c>
      <c r="F6243">
        <v>2</v>
      </c>
      <c r="G6243" t="s">
        <v>45</v>
      </c>
      <c r="H6243" t="s">
        <v>2</v>
      </c>
      <c r="I6243" t="s">
        <v>51</v>
      </c>
      <c r="J6243">
        <v>813.1</v>
      </c>
    </row>
    <row r="6244" spans="1:10" x14ac:dyDescent="0.25">
      <c r="A6244">
        <v>61</v>
      </c>
      <c r="B6244">
        <v>2017</v>
      </c>
      <c r="C6244" t="s">
        <v>40</v>
      </c>
      <c r="D6244" t="s">
        <v>55</v>
      </c>
      <c r="E6244" t="s">
        <v>39</v>
      </c>
      <c r="F6244">
        <v>3</v>
      </c>
      <c r="G6244" t="s">
        <v>45</v>
      </c>
      <c r="H6244" t="s">
        <v>46</v>
      </c>
      <c r="I6244" t="s">
        <v>51</v>
      </c>
      <c r="J6244">
        <v>1109.5</v>
      </c>
    </row>
    <row r="6245" spans="1:10" x14ac:dyDescent="0.25">
      <c r="A6245">
        <v>61</v>
      </c>
      <c r="B6245">
        <v>2017</v>
      </c>
      <c r="C6245" t="s">
        <v>40</v>
      </c>
      <c r="D6245" t="s">
        <v>55</v>
      </c>
      <c r="E6245" t="s">
        <v>39</v>
      </c>
      <c r="F6245">
        <v>4</v>
      </c>
      <c r="G6245" t="s">
        <v>45</v>
      </c>
      <c r="H6245" t="s">
        <v>46</v>
      </c>
      <c r="I6245" t="s">
        <v>37</v>
      </c>
      <c r="J6245">
        <v>1169.9000000000001</v>
      </c>
    </row>
    <row r="6246" spans="1:10" x14ac:dyDescent="0.25">
      <c r="A6246">
        <v>61</v>
      </c>
      <c r="B6246">
        <v>2017</v>
      </c>
      <c r="C6246" t="s">
        <v>40</v>
      </c>
      <c r="D6246" t="s">
        <v>55</v>
      </c>
      <c r="E6246" t="s">
        <v>39</v>
      </c>
      <c r="F6246">
        <v>5</v>
      </c>
      <c r="G6246" t="s">
        <v>38</v>
      </c>
      <c r="H6246" t="s">
        <v>2</v>
      </c>
      <c r="I6246" t="s">
        <v>51</v>
      </c>
      <c r="J6246">
        <v>582.4</v>
      </c>
    </row>
    <row r="6247" spans="1:10" x14ac:dyDescent="0.25">
      <c r="A6247">
        <v>61</v>
      </c>
      <c r="B6247">
        <v>2017</v>
      </c>
      <c r="C6247" t="s">
        <v>40</v>
      </c>
      <c r="D6247" t="s">
        <v>55</v>
      </c>
      <c r="E6247" t="s">
        <v>39</v>
      </c>
      <c r="F6247">
        <v>6</v>
      </c>
      <c r="G6247" t="s">
        <v>38</v>
      </c>
      <c r="H6247" t="s">
        <v>2</v>
      </c>
      <c r="I6247" t="s">
        <v>51</v>
      </c>
      <c r="J6247">
        <v>790.1</v>
      </c>
    </row>
    <row r="6248" spans="1:10" x14ac:dyDescent="0.25">
      <c r="A6248">
        <v>61</v>
      </c>
      <c r="B6248">
        <v>2017</v>
      </c>
      <c r="C6248" t="s">
        <v>40</v>
      </c>
      <c r="D6248" t="s">
        <v>56</v>
      </c>
      <c r="E6248" t="s">
        <v>39</v>
      </c>
      <c r="F6248">
        <v>1</v>
      </c>
      <c r="G6248" t="s">
        <v>45</v>
      </c>
      <c r="H6248" t="s">
        <v>46</v>
      </c>
      <c r="I6248" t="s">
        <v>37</v>
      </c>
      <c r="J6248">
        <v>1032.0999999999999</v>
      </c>
    </row>
    <row r="6249" spans="1:10" x14ac:dyDescent="0.25">
      <c r="A6249">
        <v>61</v>
      </c>
      <c r="B6249">
        <v>2017</v>
      </c>
      <c r="C6249" t="s">
        <v>40</v>
      </c>
      <c r="D6249" t="s">
        <v>56</v>
      </c>
      <c r="E6249" t="s">
        <v>39</v>
      </c>
      <c r="F6249">
        <v>2</v>
      </c>
      <c r="G6249" t="s">
        <v>38</v>
      </c>
      <c r="H6249" t="s">
        <v>46</v>
      </c>
      <c r="I6249" t="s">
        <v>51</v>
      </c>
      <c r="J6249">
        <v>919.9</v>
      </c>
    </row>
    <row r="6250" spans="1:10" x14ac:dyDescent="0.25">
      <c r="A6250">
        <v>61</v>
      </c>
      <c r="B6250">
        <v>2017</v>
      </c>
      <c r="C6250" t="s">
        <v>40</v>
      </c>
      <c r="D6250" t="s">
        <v>56</v>
      </c>
      <c r="E6250" t="s">
        <v>39</v>
      </c>
      <c r="F6250">
        <v>3</v>
      </c>
      <c r="G6250" t="s">
        <v>45</v>
      </c>
      <c r="H6250" t="s">
        <v>46</v>
      </c>
      <c r="I6250" t="s">
        <v>37</v>
      </c>
      <c r="J6250">
        <v>925.4</v>
      </c>
    </row>
    <row r="6251" spans="1:10" x14ac:dyDescent="0.25">
      <c r="A6251">
        <v>61</v>
      </c>
      <c r="B6251">
        <v>2017</v>
      </c>
      <c r="C6251" t="s">
        <v>40</v>
      </c>
      <c r="D6251" t="s">
        <v>56</v>
      </c>
      <c r="E6251" t="s">
        <v>39</v>
      </c>
      <c r="F6251">
        <v>4</v>
      </c>
      <c r="G6251" t="s">
        <v>38</v>
      </c>
      <c r="H6251" t="s">
        <v>2</v>
      </c>
      <c r="I6251" t="s">
        <v>37</v>
      </c>
      <c r="J6251">
        <v>670.6</v>
      </c>
    </row>
    <row r="6252" spans="1:10" x14ac:dyDescent="0.25">
      <c r="A6252">
        <v>61</v>
      </c>
      <c r="B6252">
        <v>2017</v>
      </c>
      <c r="C6252" t="s">
        <v>40</v>
      </c>
      <c r="D6252" t="s">
        <v>56</v>
      </c>
      <c r="E6252" t="s">
        <v>39</v>
      </c>
      <c r="F6252">
        <v>5</v>
      </c>
      <c r="G6252" t="s">
        <v>45</v>
      </c>
      <c r="H6252" t="s">
        <v>46</v>
      </c>
      <c r="I6252" t="s">
        <v>51</v>
      </c>
      <c r="J6252">
        <v>1215.9000000000001</v>
      </c>
    </row>
    <row r="6253" spans="1:10" x14ac:dyDescent="0.25">
      <c r="A6253">
        <v>61</v>
      </c>
      <c r="B6253">
        <v>2017</v>
      </c>
      <c r="C6253" t="s">
        <v>40</v>
      </c>
      <c r="D6253" t="s">
        <v>56</v>
      </c>
      <c r="E6253" t="s">
        <v>39</v>
      </c>
      <c r="F6253">
        <v>6</v>
      </c>
      <c r="G6253" t="s">
        <v>45</v>
      </c>
      <c r="H6253" t="s">
        <v>46</v>
      </c>
      <c r="I6253" t="s">
        <v>37</v>
      </c>
      <c r="J6253">
        <v>983.5</v>
      </c>
    </row>
    <row r="6254" spans="1:10" x14ac:dyDescent="0.25">
      <c r="A6254">
        <v>61</v>
      </c>
      <c r="B6254">
        <v>2018</v>
      </c>
      <c r="C6254" t="s">
        <v>40</v>
      </c>
      <c r="D6254" t="s">
        <v>55</v>
      </c>
      <c r="E6254" t="s">
        <v>39</v>
      </c>
      <c r="F6254">
        <v>1</v>
      </c>
      <c r="G6254" t="s">
        <v>45</v>
      </c>
      <c r="H6254" t="s">
        <v>46</v>
      </c>
      <c r="I6254" t="s">
        <v>51</v>
      </c>
      <c r="J6254">
        <v>1003.6</v>
      </c>
    </row>
    <row r="6255" spans="1:10" x14ac:dyDescent="0.25">
      <c r="A6255">
        <v>61</v>
      </c>
      <c r="B6255">
        <v>2018</v>
      </c>
      <c r="C6255" t="s">
        <v>40</v>
      </c>
      <c r="D6255" t="s">
        <v>55</v>
      </c>
      <c r="E6255" t="s">
        <v>39</v>
      </c>
      <c r="F6255">
        <v>2</v>
      </c>
      <c r="G6255" t="s">
        <v>45</v>
      </c>
      <c r="H6255" t="s">
        <v>2</v>
      </c>
      <c r="I6255" t="s">
        <v>51</v>
      </c>
      <c r="J6255">
        <v>537.70000000000005</v>
      </c>
    </row>
    <row r="6256" spans="1:10" x14ac:dyDescent="0.25">
      <c r="A6256">
        <v>61</v>
      </c>
      <c r="B6256">
        <v>2018</v>
      </c>
      <c r="C6256" t="s">
        <v>40</v>
      </c>
      <c r="D6256" t="s">
        <v>55</v>
      </c>
      <c r="E6256" t="s">
        <v>39</v>
      </c>
      <c r="F6256">
        <v>3</v>
      </c>
      <c r="G6256" t="s">
        <v>45</v>
      </c>
      <c r="H6256" t="s">
        <v>2</v>
      </c>
      <c r="I6256" t="s">
        <v>37</v>
      </c>
      <c r="J6256">
        <v>571.4</v>
      </c>
    </row>
    <row r="6257" spans="1:10" x14ac:dyDescent="0.25">
      <c r="A6257">
        <v>61</v>
      </c>
      <c r="B6257">
        <v>2018</v>
      </c>
      <c r="C6257" t="s">
        <v>40</v>
      </c>
      <c r="D6257" t="s">
        <v>55</v>
      </c>
      <c r="E6257" t="s">
        <v>39</v>
      </c>
      <c r="F6257">
        <v>4</v>
      </c>
      <c r="G6257" t="s">
        <v>38</v>
      </c>
      <c r="H6257" t="s">
        <v>2</v>
      </c>
      <c r="I6257" t="s">
        <v>37</v>
      </c>
      <c r="J6257">
        <v>597.9</v>
      </c>
    </row>
    <row r="6258" spans="1:10" x14ac:dyDescent="0.25">
      <c r="A6258">
        <v>61</v>
      </c>
      <c r="B6258">
        <v>2018</v>
      </c>
      <c r="C6258" t="s">
        <v>40</v>
      </c>
      <c r="D6258" t="s">
        <v>55</v>
      </c>
      <c r="E6258" t="s">
        <v>39</v>
      </c>
      <c r="F6258">
        <v>5</v>
      </c>
      <c r="G6258" t="s">
        <v>45</v>
      </c>
      <c r="H6258" t="s">
        <v>2</v>
      </c>
      <c r="I6258" t="s">
        <v>37</v>
      </c>
      <c r="J6258">
        <v>632.70000000000005</v>
      </c>
    </row>
    <row r="6259" spans="1:10" x14ac:dyDescent="0.25">
      <c r="A6259">
        <v>61</v>
      </c>
      <c r="B6259">
        <v>2018</v>
      </c>
      <c r="C6259" t="s">
        <v>40</v>
      </c>
      <c r="D6259" t="s">
        <v>55</v>
      </c>
      <c r="E6259" t="s">
        <v>39</v>
      </c>
      <c r="F6259">
        <v>6</v>
      </c>
      <c r="G6259" t="s">
        <v>38</v>
      </c>
      <c r="H6259" t="s">
        <v>46</v>
      </c>
      <c r="I6259" t="s">
        <v>37</v>
      </c>
      <c r="J6259">
        <v>832.6</v>
      </c>
    </row>
    <row r="6260" spans="1:10" x14ac:dyDescent="0.25">
      <c r="A6260">
        <v>61</v>
      </c>
      <c r="B6260">
        <v>2018</v>
      </c>
      <c r="C6260" t="s">
        <v>40</v>
      </c>
      <c r="D6260" t="s">
        <v>56</v>
      </c>
      <c r="E6260" t="s">
        <v>39</v>
      </c>
      <c r="F6260">
        <v>1</v>
      </c>
      <c r="G6260" t="s">
        <v>38</v>
      </c>
      <c r="H6260" t="s">
        <v>2</v>
      </c>
      <c r="I6260" t="s">
        <v>51</v>
      </c>
      <c r="J6260">
        <v>320.5</v>
      </c>
    </row>
    <row r="6261" spans="1:10" x14ac:dyDescent="0.25">
      <c r="A6261">
        <v>61</v>
      </c>
      <c r="B6261">
        <v>2018</v>
      </c>
      <c r="C6261" t="s">
        <v>40</v>
      </c>
      <c r="D6261" t="s">
        <v>56</v>
      </c>
      <c r="E6261" t="s">
        <v>39</v>
      </c>
      <c r="F6261">
        <v>2</v>
      </c>
      <c r="G6261" t="s">
        <v>38</v>
      </c>
      <c r="H6261" t="s">
        <v>2</v>
      </c>
      <c r="I6261" t="s">
        <v>51</v>
      </c>
      <c r="J6261">
        <v>255.6</v>
      </c>
    </row>
    <row r="6262" spans="1:10" x14ac:dyDescent="0.25">
      <c r="A6262">
        <v>61</v>
      </c>
      <c r="B6262">
        <v>2018</v>
      </c>
      <c r="C6262" t="s">
        <v>40</v>
      </c>
      <c r="D6262" t="s">
        <v>56</v>
      </c>
      <c r="E6262" t="s">
        <v>39</v>
      </c>
      <c r="F6262">
        <v>3</v>
      </c>
      <c r="G6262" t="s">
        <v>45</v>
      </c>
      <c r="H6262" t="s">
        <v>2</v>
      </c>
      <c r="I6262" t="s">
        <v>37</v>
      </c>
      <c r="J6262">
        <v>418.5</v>
      </c>
    </row>
    <row r="6263" spans="1:10" x14ac:dyDescent="0.25">
      <c r="A6263">
        <v>61</v>
      </c>
      <c r="B6263">
        <v>2018</v>
      </c>
      <c r="C6263" t="s">
        <v>40</v>
      </c>
      <c r="D6263" t="s">
        <v>56</v>
      </c>
      <c r="E6263" t="s">
        <v>39</v>
      </c>
      <c r="F6263">
        <v>4</v>
      </c>
      <c r="G6263" t="s">
        <v>45</v>
      </c>
      <c r="H6263" t="s">
        <v>46</v>
      </c>
      <c r="I6263" t="s">
        <v>51</v>
      </c>
      <c r="J6263">
        <v>779.2</v>
      </c>
    </row>
    <row r="6264" spans="1:10" x14ac:dyDescent="0.25">
      <c r="A6264">
        <v>61</v>
      </c>
      <c r="B6264">
        <v>2018</v>
      </c>
      <c r="C6264" t="s">
        <v>40</v>
      </c>
      <c r="D6264" t="s">
        <v>56</v>
      </c>
      <c r="E6264" t="s">
        <v>39</v>
      </c>
      <c r="F6264">
        <v>5</v>
      </c>
      <c r="G6264" t="s">
        <v>38</v>
      </c>
      <c r="H6264" t="s">
        <v>2</v>
      </c>
      <c r="I6264" t="s">
        <v>37</v>
      </c>
      <c r="J6264">
        <v>266.89999999999998</v>
      </c>
    </row>
    <row r="6265" spans="1:10" x14ac:dyDescent="0.25">
      <c r="A6265">
        <v>61</v>
      </c>
      <c r="B6265">
        <v>2018</v>
      </c>
      <c r="C6265" t="s">
        <v>40</v>
      </c>
      <c r="D6265" t="s">
        <v>56</v>
      </c>
      <c r="E6265" t="s">
        <v>39</v>
      </c>
      <c r="F6265">
        <v>6</v>
      </c>
      <c r="G6265" t="s">
        <v>38</v>
      </c>
      <c r="H6265" t="s">
        <v>46</v>
      </c>
      <c r="I6265" t="s">
        <v>51</v>
      </c>
      <c r="J6265">
        <v>684.6</v>
      </c>
    </row>
    <row r="6266" spans="1:10" x14ac:dyDescent="0.25">
      <c r="A6266">
        <v>62</v>
      </c>
      <c r="B6266">
        <v>2017</v>
      </c>
      <c r="C6266" t="s">
        <v>40</v>
      </c>
      <c r="D6266" t="s">
        <v>55</v>
      </c>
      <c r="E6266" t="s">
        <v>39</v>
      </c>
      <c r="F6266">
        <v>1</v>
      </c>
      <c r="G6266" t="s">
        <v>45</v>
      </c>
      <c r="H6266" t="s">
        <v>46</v>
      </c>
      <c r="I6266" t="s">
        <v>51</v>
      </c>
      <c r="J6266">
        <v>1226.4000000000001</v>
      </c>
    </row>
    <row r="6267" spans="1:10" x14ac:dyDescent="0.25">
      <c r="A6267">
        <v>62</v>
      </c>
      <c r="B6267">
        <v>2017</v>
      </c>
      <c r="C6267" t="s">
        <v>40</v>
      </c>
      <c r="D6267" t="s">
        <v>55</v>
      </c>
      <c r="E6267" t="s">
        <v>39</v>
      </c>
      <c r="F6267">
        <v>2</v>
      </c>
      <c r="G6267" t="s">
        <v>45</v>
      </c>
      <c r="H6267" t="s">
        <v>46</v>
      </c>
      <c r="I6267" t="s">
        <v>37</v>
      </c>
      <c r="J6267">
        <v>1359.5</v>
      </c>
    </row>
    <row r="6268" spans="1:10" x14ac:dyDescent="0.25">
      <c r="A6268">
        <v>62</v>
      </c>
      <c r="B6268">
        <v>2017</v>
      </c>
      <c r="C6268" t="s">
        <v>40</v>
      </c>
      <c r="D6268" t="s">
        <v>55</v>
      </c>
      <c r="E6268" t="s">
        <v>39</v>
      </c>
      <c r="F6268">
        <v>3</v>
      </c>
      <c r="G6268" t="s">
        <v>45</v>
      </c>
      <c r="H6268" t="s">
        <v>46</v>
      </c>
      <c r="I6268" t="s">
        <v>51</v>
      </c>
      <c r="J6268">
        <v>1328.5</v>
      </c>
    </row>
    <row r="6269" spans="1:10" x14ac:dyDescent="0.25">
      <c r="A6269">
        <v>62</v>
      </c>
      <c r="B6269">
        <v>2017</v>
      </c>
      <c r="C6269" t="s">
        <v>40</v>
      </c>
      <c r="D6269" t="s">
        <v>55</v>
      </c>
      <c r="E6269" t="s">
        <v>39</v>
      </c>
      <c r="F6269">
        <v>4</v>
      </c>
      <c r="G6269" t="s">
        <v>38</v>
      </c>
      <c r="H6269" t="s">
        <v>2</v>
      </c>
      <c r="I6269" t="s">
        <v>37</v>
      </c>
      <c r="J6269">
        <v>896.5</v>
      </c>
    </row>
    <row r="6270" spans="1:10" x14ac:dyDescent="0.25">
      <c r="A6270">
        <v>62</v>
      </c>
      <c r="B6270">
        <v>2017</v>
      </c>
      <c r="C6270" t="s">
        <v>40</v>
      </c>
      <c r="D6270" t="s">
        <v>55</v>
      </c>
      <c r="E6270" t="s">
        <v>39</v>
      </c>
      <c r="F6270">
        <v>5</v>
      </c>
      <c r="G6270" t="s">
        <v>45</v>
      </c>
      <c r="H6270" t="s">
        <v>2</v>
      </c>
      <c r="I6270" t="s">
        <v>37</v>
      </c>
      <c r="J6270">
        <v>724.1</v>
      </c>
    </row>
    <row r="6271" spans="1:10" x14ac:dyDescent="0.25">
      <c r="A6271">
        <v>62</v>
      </c>
      <c r="B6271">
        <v>2017</v>
      </c>
      <c r="C6271" t="s">
        <v>40</v>
      </c>
      <c r="D6271" t="s">
        <v>55</v>
      </c>
      <c r="E6271" t="s">
        <v>39</v>
      </c>
      <c r="F6271">
        <v>6</v>
      </c>
      <c r="G6271" t="s">
        <v>45</v>
      </c>
      <c r="H6271" t="s">
        <v>2</v>
      </c>
      <c r="I6271" t="s">
        <v>37</v>
      </c>
      <c r="J6271">
        <v>786.1</v>
      </c>
    </row>
    <row r="6272" spans="1:10" x14ac:dyDescent="0.25">
      <c r="A6272">
        <v>62</v>
      </c>
      <c r="B6272">
        <v>2017</v>
      </c>
      <c r="C6272" t="s">
        <v>40</v>
      </c>
      <c r="D6272" t="s">
        <v>56</v>
      </c>
      <c r="E6272" t="s">
        <v>39</v>
      </c>
      <c r="F6272">
        <v>1</v>
      </c>
      <c r="G6272" t="s">
        <v>45</v>
      </c>
      <c r="H6272" t="s">
        <v>46</v>
      </c>
      <c r="I6272" t="s">
        <v>37</v>
      </c>
      <c r="J6272">
        <v>1073.7</v>
      </c>
    </row>
    <row r="6273" spans="1:10" x14ac:dyDescent="0.25">
      <c r="A6273">
        <v>62</v>
      </c>
      <c r="B6273">
        <v>2017</v>
      </c>
      <c r="C6273" t="s">
        <v>40</v>
      </c>
      <c r="D6273" t="s">
        <v>56</v>
      </c>
      <c r="E6273" t="s">
        <v>39</v>
      </c>
      <c r="F6273">
        <v>2</v>
      </c>
      <c r="G6273" t="s">
        <v>38</v>
      </c>
      <c r="H6273" t="s">
        <v>46</v>
      </c>
      <c r="I6273" t="s">
        <v>37</v>
      </c>
      <c r="J6273">
        <v>1036.0999999999999</v>
      </c>
    </row>
    <row r="6274" spans="1:10" x14ac:dyDescent="0.25">
      <c r="A6274">
        <v>62</v>
      </c>
      <c r="B6274">
        <v>2017</v>
      </c>
      <c r="C6274" t="s">
        <v>40</v>
      </c>
      <c r="D6274" t="s">
        <v>56</v>
      </c>
      <c r="E6274" t="s">
        <v>39</v>
      </c>
      <c r="F6274">
        <v>3</v>
      </c>
      <c r="G6274" t="s">
        <v>38</v>
      </c>
      <c r="H6274" t="s">
        <v>46</v>
      </c>
      <c r="I6274" t="s">
        <v>37</v>
      </c>
      <c r="J6274">
        <v>911</v>
      </c>
    </row>
    <row r="6275" spans="1:10" x14ac:dyDescent="0.25">
      <c r="A6275">
        <v>62</v>
      </c>
      <c r="B6275">
        <v>2017</v>
      </c>
      <c r="C6275" t="s">
        <v>40</v>
      </c>
      <c r="D6275" t="s">
        <v>56</v>
      </c>
      <c r="E6275" t="s">
        <v>39</v>
      </c>
      <c r="F6275">
        <v>4</v>
      </c>
      <c r="G6275" t="s">
        <v>38</v>
      </c>
      <c r="H6275" t="s">
        <v>46</v>
      </c>
      <c r="I6275" t="s">
        <v>37</v>
      </c>
      <c r="J6275">
        <v>1214.9000000000001</v>
      </c>
    </row>
    <row r="6276" spans="1:10" x14ac:dyDescent="0.25">
      <c r="A6276">
        <v>62</v>
      </c>
      <c r="B6276">
        <v>2017</v>
      </c>
      <c r="C6276" t="s">
        <v>40</v>
      </c>
      <c r="D6276" t="s">
        <v>56</v>
      </c>
      <c r="E6276" t="s">
        <v>39</v>
      </c>
      <c r="F6276">
        <v>5</v>
      </c>
      <c r="G6276" t="s">
        <v>45</v>
      </c>
      <c r="H6276" t="s">
        <v>46</v>
      </c>
      <c r="I6276" t="s">
        <v>37</v>
      </c>
      <c r="J6276">
        <v>857.6</v>
      </c>
    </row>
    <row r="6277" spans="1:10" x14ac:dyDescent="0.25">
      <c r="A6277">
        <v>62</v>
      </c>
      <c r="B6277">
        <v>2017</v>
      </c>
      <c r="C6277" t="s">
        <v>40</v>
      </c>
      <c r="D6277" t="s">
        <v>56</v>
      </c>
      <c r="E6277" t="s">
        <v>39</v>
      </c>
      <c r="F6277">
        <v>6</v>
      </c>
      <c r="G6277" t="s">
        <v>38</v>
      </c>
      <c r="H6277" t="s">
        <v>46</v>
      </c>
      <c r="I6277" t="s">
        <v>37</v>
      </c>
      <c r="J6277">
        <v>929.6</v>
      </c>
    </row>
    <row r="6278" spans="1:10" x14ac:dyDescent="0.25">
      <c r="A6278">
        <v>62</v>
      </c>
      <c r="B6278">
        <v>2018</v>
      </c>
      <c r="C6278" t="s">
        <v>40</v>
      </c>
      <c r="D6278" t="s">
        <v>55</v>
      </c>
      <c r="E6278" t="s">
        <v>39</v>
      </c>
      <c r="F6278">
        <v>1</v>
      </c>
      <c r="G6278" t="s">
        <v>45</v>
      </c>
      <c r="H6278" t="s">
        <v>46</v>
      </c>
      <c r="I6278" t="s">
        <v>51</v>
      </c>
      <c r="J6278">
        <v>999.1</v>
      </c>
    </row>
    <row r="6279" spans="1:10" x14ac:dyDescent="0.25">
      <c r="A6279">
        <v>62</v>
      </c>
      <c r="B6279">
        <v>2018</v>
      </c>
      <c r="C6279" t="s">
        <v>40</v>
      </c>
      <c r="D6279" t="s">
        <v>55</v>
      </c>
      <c r="E6279" t="s">
        <v>39</v>
      </c>
      <c r="F6279">
        <v>2</v>
      </c>
      <c r="G6279" t="s">
        <v>38</v>
      </c>
      <c r="H6279" t="s">
        <v>2</v>
      </c>
      <c r="I6279" t="s">
        <v>51</v>
      </c>
      <c r="J6279">
        <v>717.2</v>
      </c>
    </row>
    <row r="6280" spans="1:10" x14ac:dyDescent="0.25">
      <c r="A6280">
        <v>62</v>
      </c>
      <c r="B6280">
        <v>2018</v>
      </c>
      <c r="C6280" t="s">
        <v>40</v>
      </c>
      <c r="D6280" t="s">
        <v>55</v>
      </c>
      <c r="E6280" t="s">
        <v>39</v>
      </c>
      <c r="F6280">
        <v>3</v>
      </c>
      <c r="G6280" t="s">
        <v>45</v>
      </c>
      <c r="H6280" t="s">
        <v>2</v>
      </c>
      <c r="I6280" t="s">
        <v>51</v>
      </c>
      <c r="J6280">
        <v>588.1</v>
      </c>
    </row>
    <row r="6281" spans="1:10" x14ac:dyDescent="0.25">
      <c r="A6281">
        <v>62</v>
      </c>
      <c r="B6281">
        <v>2018</v>
      </c>
      <c r="C6281" t="s">
        <v>40</v>
      </c>
      <c r="D6281" t="s">
        <v>55</v>
      </c>
      <c r="E6281" t="s">
        <v>39</v>
      </c>
      <c r="F6281">
        <v>4</v>
      </c>
      <c r="G6281" t="s">
        <v>38</v>
      </c>
      <c r="H6281" t="s">
        <v>2</v>
      </c>
      <c r="I6281" t="s">
        <v>37</v>
      </c>
      <c r="J6281">
        <v>618.4</v>
      </c>
    </row>
    <row r="6282" spans="1:10" x14ac:dyDescent="0.25">
      <c r="A6282">
        <v>62</v>
      </c>
      <c r="B6282">
        <v>2018</v>
      </c>
      <c r="C6282" t="s">
        <v>40</v>
      </c>
      <c r="D6282" t="s">
        <v>55</v>
      </c>
      <c r="E6282" t="s">
        <v>39</v>
      </c>
      <c r="F6282">
        <v>5</v>
      </c>
      <c r="G6282" t="s">
        <v>45</v>
      </c>
      <c r="H6282" t="s">
        <v>46</v>
      </c>
      <c r="I6282" t="s">
        <v>51</v>
      </c>
      <c r="J6282">
        <v>976.5</v>
      </c>
    </row>
    <row r="6283" spans="1:10" x14ac:dyDescent="0.25">
      <c r="A6283">
        <v>62</v>
      </c>
      <c r="B6283">
        <v>2018</v>
      </c>
      <c r="C6283" t="s">
        <v>40</v>
      </c>
      <c r="D6283" t="s">
        <v>55</v>
      </c>
      <c r="E6283" t="s">
        <v>39</v>
      </c>
      <c r="F6283">
        <v>6</v>
      </c>
      <c r="G6283" t="s">
        <v>38</v>
      </c>
      <c r="H6283" t="s">
        <v>2</v>
      </c>
      <c r="I6283" t="s">
        <v>51</v>
      </c>
      <c r="J6283">
        <v>651.5</v>
      </c>
    </row>
    <row r="6284" spans="1:10" x14ac:dyDescent="0.25">
      <c r="A6284">
        <v>62</v>
      </c>
      <c r="B6284">
        <v>2018</v>
      </c>
      <c r="C6284" t="s">
        <v>40</v>
      </c>
      <c r="D6284" t="s">
        <v>56</v>
      </c>
      <c r="E6284" t="s">
        <v>39</v>
      </c>
      <c r="F6284">
        <v>1</v>
      </c>
      <c r="G6284" t="s">
        <v>38</v>
      </c>
      <c r="H6284" t="s">
        <v>46</v>
      </c>
      <c r="I6284" t="s">
        <v>51</v>
      </c>
      <c r="J6284">
        <v>875.4</v>
      </c>
    </row>
    <row r="6285" spans="1:10" x14ac:dyDescent="0.25">
      <c r="A6285">
        <v>62</v>
      </c>
      <c r="B6285">
        <v>2018</v>
      </c>
      <c r="C6285" t="s">
        <v>40</v>
      </c>
      <c r="D6285" t="s">
        <v>56</v>
      </c>
      <c r="E6285" t="s">
        <v>39</v>
      </c>
      <c r="F6285">
        <v>2</v>
      </c>
      <c r="G6285" t="s">
        <v>38</v>
      </c>
      <c r="H6285" t="s">
        <v>46</v>
      </c>
      <c r="I6285" t="s">
        <v>51</v>
      </c>
      <c r="J6285">
        <v>895.2</v>
      </c>
    </row>
    <row r="6286" spans="1:10" x14ac:dyDescent="0.25">
      <c r="A6286">
        <v>62</v>
      </c>
      <c r="B6286">
        <v>2018</v>
      </c>
      <c r="C6286" t="s">
        <v>40</v>
      </c>
      <c r="D6286" t="s">
        <v>56</v>
      </c>
      <c r="E6286" t="s">
        <v>39</v>
      </c>
      <c r="F6286">
        <v>3</v>
      </c>
      <c r="G6286" t="s">
        <v>38</v>
      </c>
      <c r="H6286" t="s">
        <v>46</v>
      </c>
      <c r="I6286" t="s">
        <v>51</v>
      </c>
      <c r="J6286">
        <v>780.5</v>
      </c>
    </row>
    <row r="6287" spans="1:10" x14ac:dyDescent="0.25">
      <c r="A6287">
        <v>62</v>
      </c>
      <c r="B6287">
        <v>2018</v>
      </c>
      <c r="C6287" t="s">
        <v>40</v>
      </c>
      <c r="D6287" t="s">
        <v>56</v>
      </c>
      <c r="E6287" t="s">
        <v>39</v>
      </c>
      <c r="F6287">
        <v>4</v>
      </c>
      <c r="G6287" t="s">
        <v>45</v>
      </c>
      <c r="H6287" t="s">
        <v>46</v>
      </c>
      <c r="I6287" t="s">
        <v>37</v>
      </c>
      <c r="J6287">
        <v>733.4</v>
      </c>
    </row>
    <row r="6288" spans="1:10" x14ac:dyDescent="0.25">
      <c r="A6288">
        <v>62</v>
      </c>
      <c r="B6288">
        <v>2018</v>
      </c>
      <c r="C6288" t="s">
        <v>40</v>
      </c>
      <c r="D6288" t="s">
        <v>56</v>
      </c>
      <c r="E6288" t="s">
        <v>39</v>
      </c>
      <c r="F6288">
        <v>5</v>
      </c>
      <c r="G6288" t="s">
        <v>45</v>
      </c>
      <c r="H6288" t="s">
        <v>46</v>
      </c>
      <c r="I6288" t="s">
        <v>51</v>
      </c>
      <c r="J6288">
        <v>705.4</v>
      </c>
    </row>
    <row r="6289" spans="1:10" x14ac:dyDescent="0.25">
      <c r="A6289">
        <v>62</v>
      </c>
      <c r="B6289">
        <v>2018</v>
      </c>
      <c r="C6289" t="s">
        <v>40</v>
      </c>
      <c r="D6289" t="s">
        <v>56</v>
      </c>
      <c r="E6289" t="s">
        <v>39</v>
      </c>
      <c r="F6289">
        <v>6</v>
      </c>
      <c r="G6289" t="s">
        <v>45</v>
      </c>
      <c r="H6289" t="s">
        <v>46</v>
      </c>
      <c r="I6289" t="s">
        <v>37</v>
      </c>
      <c r="J6289">
        <v>787.8</v>
      </c>
    </row>
    <row r="6290" spans="1:10" x14ac:dyDescent="0.25">
      <c r="A6290">
        <v>63</v>
      </c>
      <c r="B6290">
        <v>2017</v>
      </c>
      <c r="C6290" t="s">
        <v>40</v>
      </c>
      <c r="D6290" t="s">
        <v>55</v>
      </c>
      <c r="E6290" t="s">
        <v>39</v>
      </c>
      <c r="F6290">
        <v>1</v>
      </c>
      <c r="G6290" t="s">
        <v>38</v>
      </c>
      <c r="H6290" t="s">
        <v>46</v>
      </c>
      <c r="I6290" t="s">
        <v>51</v>
      </c>
      <c r="J6290">
        <v>1146.5999999999999</v>
      </c>
    </row>
    <row r="6291" spans="1:10" x14ac:dyDescent="0.25">
      <c r="A6291">
        <v>63</v>
      </c>
      <c r="B6291">
        <v>2017</v>
      </c>
      <c r="C6291" t="s">
        <v>40</v>
      </c>
      <c r="D6291" t="s">
        <v>55</v>
      </c>
      <c r="E6291" t="s">
        <v>39</v>
      </c>
      <c r="F6291">
        <v>2</v>
      </c>
      <c r="G6291" t="s">
        <v>38</v>
      </c>
      <c r="H6291" t="s">
        <v>46</v>
      </c>
      <c r="I6291" t="s">
        <v>51</v>
      </c>
      <c r="J6291">
        <v>1228.9000000000001</v>
      </c>
    </row>
    <row r="6292" spans="1:10" x14ac:dyDescent="0.25">
      <c r="A6292">
        <v>63</v>
      </c>
      <c r="B6292">
        <v>2017</v>
      </c>
      <c r="C6292" t="s">
        <v>40</v>
      </c>
      <c r="D6292" t="s">
        <v>55</v>
      </c>
      <c r="E6292" t="s">
        <v>39</v>
      </c>
      <c r="F6292">
        <v>3</v>
      </c>
      <c r="G6292" t="s">
        <v>45</v>
      </c>
      <c r="H6292" t="s">
        <v>2</v>
      </c>
      <c r="I6292" t="s">
        <v>51</v>
      </c>
      <c r="J6292">
        <v>602.20000000000005</v>
      </c>
    </row>
    <row r="6293" spans="1:10" x14ac:dyDescent="0.25">
      <c r="A6293">
        <v>63</v>
      </c>
      <c r="B6293">
        <v>2017</v>
      </c>
      <c r="C6293" t="s">
        <v>40</v>
      </c>
      <c r="D6293" t="s">
        <v>55</v>
      </c>
      <c r="E6293" t="s">
        <v>39</v>
      </c>
      <c r="F6293">
        <v>4</v>
      </c>
      <c r="G6293" t="s">
        <v>38</v>
      </c>
      <c r="H6293" t="s">
        <v>46</v>
      </c>
      <c r="I6293" t="s">
        <v>51</v>
      </c>
      <c r="J6293">
        <v>1087.5999999999999</v>
      </c>
    </row>
    <row r="6294" spans="1:10" x14ac:dyDescent="0.25">
      <c r="A6294">
        <v>63</v>
      </c>
      <c r="B6294">
        <v>2017</v>
      </c>
      <c r="C6294" t="s">
        <v>40</v>
      </c>
      <c r="D6294" t="s">
        <v>55</v>
      </c>
      <c r="E6294" t="s">
        <v>39</v>
      </c>
      <c r="F6294">
        <v>5</v>
      </c>
      <c r="G6294" t="s">
        <v>38</v>
      </c>
      <c r="H6294" t="s">
        <v>2</v>
      </c>
      <c r="I6294" t="s">
        <v>37</v>
      </c>
      <c r="J6294">
        <v>617</v>
      </c>
    </row>
    <row r="6295" spans="1:10" x14ac:dyDescent="0.25">
      <c r="A6295">
        <v>63</v>
      </c>
      <c r="B6295">
        <v>2017</v>
      </c>
      <c r="C6295" t="s">
        <v>40</v>
      </c>
      <c r="D6295" t="s">
        <v>55</v>
      </c>
      <c r="E6295" t="s">
        <v>39</v>
      </c>
      <c r="F6295">
        <v>6</v>
      </c>
      <c r="G6295" t="s">
        <v>45</v>
      </c>
      <c r="H6295" t="s">
        <v>2</v>
      </c>
      <c r="I6295" t="s">
        <v>37</v>
      </c>
      <c r="J6295">
        <v>669.6</v>
      </c>
    </row>
    <row r="6296" spans="1:10" x14ac:dyDescent="0.25">
      <c r="A6296">
        <v>63</v>
      </c>
      <c r="B6296">
        <v>2017</v>
      </c>
      <c r="C6296" t="s">
        <v>40</v>
      </c>
      <c r="D6296" t="s">
        <v>56</v>
      </c>
      <c r="E6296" t="s">
        <v>39</v>
      </c>
      <c r="F6296">
        <v>1</v>
      </c>
      <c r="G6296" t="s">
        <v>45</v>
      </c>
      <c r="H6296" t="s">
        <v>2</v>
      </c>
      <c r="I6296" t="s">
        <v>51</v>
      </c>
      <c r="J6296">
        <v>774.1</v>
      </c>
    </row>
    <row r="6297" spans="1:10" x14ac:dyDescent="0.25">
      <c r="A6297">
        <v>63</v>
      </c>
      <c r="B6297">
        <v>2017</v>
      </c>
      <c r="C6297" t="s">
        <v>40</v>
      </c>
      <c r="D6297" t="s">
        <v>56</v>
      </c>
      <c r="E6297" t="s">
        <v>39</v>
      </c>
      <c r="F6297">
        <v>2</v>
      </c>
      <c r="G6297" t="s">
        <v>38</v>
      </c>
      <c r="H6297" t="s">
        <v>2</v>
      </c>
      <c r="I6297" t="s">
        <v>37</v>
      </c>
      <c r="J6297">
        <v>687</v>
      </c>
    </row>
    <row r="6298" spans="1:10" x14ac:dyDescent="0.25">
      <c r="A6298">
        <v>63</v>
      </c>
      <c r="B6298">
        <v>2017</v>
      </c>
      <c r="C6298" t="s">
        <v>40</v>
      </c>
      <c r="D6298" t="s">
        <v>56</v>
      </c>
      <c r="E6298" t="s">
        <v>39</v>
      </c>
      <c r="F6298">
        <v>3</v>
      </c>
      <c r="G6298" t="s">
        <v>45</v>
      </c>
      <c r="H6298" t="s">
        <v>46</v>
      </c>
      <c r="I6298" t="s">
        <v>51</v>
      </c>
      <c r="J6298">
        <v>1121</v>
      </c>
    </row>
    <row r="6299" spans="1:10" x14ac:dyDescent="0.25">
      <c r="A6299">
        <v>63</v>
      </c>
      <c r="B6299">
        <v>2017</v>
      </c>
      <c r="C6299" t="s">
        <v>40</v>
      </c>
      <c r="D6299" t="s">
        <v>56</v>
      </c>
      <c r="E6299" t="s">
        <v>39</v>
      </c>
      <c r="F6299">
        <v>4</v>
      </c>
      <c r="G6299" t="s">
        <v>38</v>
      </c>
      <c r="H6299" t="s">
        <v>46</v>
      </c>
      <c r="I6299" t="s">
        <v>51</v>
      </c>
      <c r="J6299">
        <v>937.6</v>
      </c>
    </row>
    <row r="6300" spans="1:10" x14ac:dyDescent="0.25">
      <c r="A6300">
        <v>63</v>
      </c>
      <c r="B6300">
        <v>2017</v>
      </c>
      <c r="C6300" t="s">
        <v>40</v>
      </c>
      <c r="D6300" t="s">
        <v>56</v>
      </c>
      <c r="E6300" t="s">
        <v>39</v>
      </c>
      <c r="F6300">
        <v>5</v>
      </c>
      <c r="G6300" t="s">
        <v>45</v>
      </c>
      <c r="H6300" t="s">
        <v>46</v>
      </c>
      <c r="I6300" t="s">
        <v>51</v>
      </c>
      <c r="J6300">
        <v>1106.5</v>
      </c>
    </row>
    <row r="6301" spans="1:10" x14ac:dyDescent="0.25">
      <c r="A6301">
        <v>63</v>
      </c>
      <c r="B6301">
        <v>2017</v>
      </c>
      <c r="C6301" t="s">
        <v>40</v>
      </c>
      <c r="D6301" t="s">
        <v>56</v>
      </c>
      <c r="E6301" t="s">
        <v>39</v>
      </c>
      <c r="F6301">
        <v>6</v>
      </c>
      <c r="G6301" t="s">
        <v>38</v>
      </c>
      <c r="H6301" t="s">
        <v>46</v>
      </c>
      <c r="I6301" t="s">
        <v>37</v>
      </c>
      <c r="J6301">
        <v>1045.4000000000001</v>
      </c>
    </row>
    <row r="6302" spans="1:10" x14ac:dyDescent="0.25">
      <c r="A6302">
        <v>63</v>
      </c>
      <c r="B6302">
        <v>2018</v>
      </c>
      <c r="C6302" t="s">
        <v>40</v>
      </c>
      <c r="D6302" t="s">
        <v>55</v>
      </c>
      <c r="E6302" t="s">
        <v>39</v>
      </c>
      <c r="F6302">
        <v>1</v>
      </c>
      <c r="G6302" t="s">
        <v>38</v>
      </c>
      <c r="H6302" t="s">
        <v>46</v>
      </c>
      <c r="I6302" t="s">
        <v>51</v>
      </c>
      <c r="J6302">
        <v>964.3</v>
      </c>
    </row>
    <row r="6303" spans="1:10" x14ac:dyDescent="0.25">
      <c r="A6303">
        <v>63</v>
      </c>
      <c r="B6303">
        <v>2018</v>
      </c>
      <c r="C6303" t="s">
        <v>40</v>
      </c>
      <c r="D6303" t="s">
        <v>55</v>
      </c>
      <c r="E6303" t="s">
        <v>39</v>
      </c>
      <c r="F6303">
        <v>2</v>
      </c>
      <c r="G6303" t="s">
        <v>45</v>
      </c>
      <c r="H6303" t="s">
        <v>2</v>
      </c>
      <c r="I6303" t="s">
        <v>51</v>
      </c>
      <c r="J6303">
        <v>756</v>
      </c>
    </row>
    <row r="6304" spans="1:10" x14ac:dyDescent="0.25">
      <c r="A6304">
        <v>63</v>
      </c>
      <c r="B6304">
        <v>2018</v>
      </c>
      <c r="C6304" t="s">
        <v>40</v>
      </c>
      <c r="D6304" t="s">
        <v>55</v>
      </c>
      <c r="E6304" t="s">
        <v>39</v>
      </c>
      <c r="F6304">
        <v>3</v>
      </c>
      <c r="G6304" t="s">
        <v>45</v>
      </c>
      <c r="H6304" t="s">
        <v>2</v>
      </c>
      <c r="I6304" t="s">
        <v>51</v>
      </c>
      <c r="J6304">
        <v>701.6</v>
      </c>
    </row>
    <row r="6305" spans="1:10" x14ac:dyDescent="0.25">
      <c r="A6305">
        <v>63</v>
      </c>
      <c r="B6305">
        <v>2018</v>
      </c>
      <c r="C6305" t="s">
        <v>40</v>
      </c>
      <c r="D6305" t="s">
        <v>55</v>
      </c>
      <c r="E6305" t="s">
        <v>39</v>
      </c>
      <c r="F6305">
        <v>4</v>
      </c>
      <c r="G6305" t="s">
        <v>45</v>
      </c>
      <c r="H6305" t="s">
        <v>46</v>
      </c>
      <c r="I6305" t="s">
        <v>37</v>
      </c>
      <c r="J6305">
        <v>905.9</v>
      </c>
    </row>
    <row r="6306" spans="1:10" x14ac:dyDescent="0.25">
      <c r="A6306">
        <v>63</v>
      </c>
      <c r="B6306">
        <v>2018</v>
      </c>
      <c r="C6306" t="s">
        <v>40</v>
      </c>
      <c r="D6306" t="s">
        <v>55</v>
      </c>
      <c r="E6306" t="s">
        <v>39</v>
      </c>
      <c r="F6306">
        <v>5</v>
      </c>
      <c r="G6306" t="s">
        <v>45</v>
      </c>
      <c r="H6306" t="s">
        <v>2</v>
      </c>
      <c r="I6306" t="s">
        <v>51</v>
      </c>
      <c r="J6306">
        <v>518.9</v>
      </c>
    </row>
    <row r="6307" spans="1:10" x14ac:dyDescent="0.25">
      <c r="A6307">
        <v>63</v>
      </c>
      <c r="B6307">
        <v>2018</v>
      </c>
      <c r="C6307" t="s">
        <v>40</v>
      </c>
      <c r="D6307" t="s">
        <v>55</v>
      </c>
      <c r="E6307" t="s">
        <v>39</v>
      </c>
      <c r="F6307">
        <v>6</v>
      </c>
      <c r="G6307" t="s">
        <v>45</v>
      </c>
      <c r="H6307" t="s">
        <v>46</v>
      </c>
      <c r="I6307" t="s">
        <v>51</v>
      </c>
      <c r="J6307">
        <v>910.6</v>
      </c>
    </row>
    <row r="6308" spans="1:10" x14ac:dyDescent="0.25">
      <c r="A6308">
        <v>63</v>
      </c>
      <c r="B6308">
        <v>2018</v>
      </c>
      <c r="C6308" t="s">
        <v>40</v>
      </c>
      <c r="D6308" t="s">
        <v>56</v>
      </c>
      <c r="E6308" t="s">
        <v>39</v>
      </c>
      <c r="F6308">
        <v>1</v>
      </c>
      <c r="G6308" t="s">
        <v>45</v>
      </c>
      <c r="H6308" t="s">
        <v>46</v>
      </c>
      <c r="I6308" t="s">
        <v>51</v>
      </c>
      <c r="J6308">
        <v>748.6</v>
      </c>
    </row>
    <row r="6309" spans="1:10" x14ac:dyDescent="0.25">
      <c r="A6309">
        <v>63</v>
      </c>
      <c r="B6309">
        <v>2018</v>
      </c>
      <c r="C6309" t="s">
        <v>40</v>
      </c>
      <c r="D6309" t="s">
        <v>56</v>
      </c>
      <c r="E6309" t="s">
        <v>39</v>
      </c>
      <c r="F6309">
        <v>2</v>
      </c>
      <c r="G6309" t="s">
        <v>45</v>
      </c>
      <c r="H6309" t="s">
        <v>2</v>
      </c>
      <c r="I6309" t="s">
        <v>37</v>
      </c>
      <c r="J6309">
        <v>651.70000000000005</v>
      </c>
    </row>
    <row r="6310" spans="1:10" x14ac:dyDescent="0.25">
      <c r="A6310">
        <v>63</v>
      </c>
      <c r="B6310">
        <v>2018</v>
      </c>
      <c r="C6310" t="s">
        <v>40</v>
      </c>
      <c r="D6310" t="s">
        <v>56</v>
      </c>
      <c r="E6310" t="s">
        <v>39</v>
      </c>
      <c r="F6310">
        <v>3</v>
      </c>
      <c r="G6310" t="s">
        <v>38</v>
      </c>
      <c r="H6310" t="s">
        <v>2</v>
      </c>
      <c r="I6310" t="s">
        <v>51</v>
      </c>
      <c r="J6310">
        <v>383.7</v>
      </c>
    </row>
    <row r="6311" spans="1:10" x14ac:dyDescent="0.25">
      <c r="A6311">
        <v>63</v>
      </c>
      <c r="B6311">
        <v>2018</v>
      </c>
      <c r="C6311" t="s">
        <v>40</v>
      </c>
      <c r="D6311" t="s">
        <v>56</v>
      </c>
      <c r="E6311" t="s">
        <v>39</v>
      </c>
      <c r="F6311">
        <v>4</v>
      </c>
      <c r="G6311" t="s">
        <v>38</v>
      </c>
      <c r="H6311" t="s">
        <v>2</v>
      </c>
      <c r="I6311" t="s">
        <v>51</v>
      </c>
      <c r="J6311">
        <v>352.6</v>
      </c>
    </row>
    <row r="6312" spans="1:10" x14ac:dyDescent="0.25">
      <c r="A6312">
        <v>63</v>
      </c>
      <c r="B6312">
        <v>2018</v>
      </c>
      <c r="C6312" t="s">
        <v>40</v>
      </c>
      <c r="D6312" t="s">
        <v>56</v>
      </c>
      <c r="E6312" t="s">
        <v>39</v>
      </c>
      <c r="F6312">
        <v>5</v>
      </c>
      <c r="G6312" t="s">
        <v>38</v>
      </c>
      <c r="H6312" t="s">
        <v>46</v>
      </c>
      <c r="I6312" t="s">
        <v>51</v>
      </c>
      <c r="J6312">
        <v>908.6</v>
      </c>
    </row>
    <row r="6313" spans="1:10" x14ac:dyDescent="0.25">
      <c r="A6313">
        <v>63</v>
      </c>
      <c r="B6313">
        <v>2018</v>
      </c>
      <c r="C6313" t="s">
        <v>40</v>
      </c>
      <c r="D6313" t="s">
        <v>56</v>
      </c>
      <c r="E6313" t="s">
        <v>39</v>
      </c>
      <c r="F6313">
        <v>6</v>
      </c>
      <c r="G6313" t="s">
        <v>38</v>
      </c>
      <c r="H6313" t="s">
        <v>2</v>
      </c>
      <c r="I6313" t="s">
        <v>37</v>
      </c>
      <c r="J6313">
        <v>258.7</v>
      </c>
    </row>
    <row r="6314" spans="1:10" x14ac:dyDescent="0.25">
      <c r="A6314">
        <v>64</v>
      </c>
      <c r="B6314">
        <v>2017</v>
      </c>
      <c r="C6314" t="s">
        <v>40</v>
      </c>
      <c r="D6314" t="s">
        <v>55</v>
      </c>
      <c r="E6314" t="s">
        <v>39</v>
      </c>
      <c r="F6314">
        <v>1</v>
      </c>
      <c r="G6314" t="s">
        <v>38</v>
      </c>
      <c r="H6314" t="s">
        <v>46</v>
      </c>
      <c r="I6314" t="s">
        <v>37</v>
      </c>
      <c r="J6314">
        <v>1145.7</v>
      </c>
    </row>
    <row r="6315" spans="1:10" x14ac:dyDescent="0.25">
      <c r="A6315">
        <v>64</v>
      </c>
      <c r="B6315">
        <v>2017</v>
      </c>
      <c r="C6315" t="s">
        <v>40</v>
      </c>
      <c r="D6315" t="s">
        <v>55</v>
      </c>
      <c r="E6315" t="s">
        <v>39</v>
      </c>
      <c r="F6315">
        <v>2</v>
      </c>
      <c r="G6315" t="s">
        <v>38</v>
      </c>
      <c r="H6315" t="s">
        <v>46</v>
      </c>
      <c r="I6315" t="s">
        <v>51</v>
      </c>
      <c r="J6315">
        <v>1330</v>
      </c>
    </row>
    <row r="6316" spans="1:10" x14ac:dyDescent="0.25">
      <c r="A6316">
        <v>64</v>
      </c>
      <c r="B6316">
        <v>2017</v>
      </c>
      <c r="C6316" t="s">
        <v>40</v>
      </c>
      <c r="D6316" t="s">
        <v>55</v>
      </c>
      <c r="E6316" t="s">
        <v>39</v>
      </c>
      <c r="F6316">
        <v>3</v>
      </c>
      <c r="G6316" t="s">
        <v>45</v>
      </c>
      <c r="H6316" t="s">
        <v>46</v>
      </c>
      <c r="I6316" t="s">
        <v>37</v>
      </c>
      <c r="J6316">
        <v>1173.8</v>
      </c>
    </row>
    <row r="6317" spans="1:10" x14ac:dyDescent="0.25">
      <c r="A6317">
        <v>64</v>
      </c>
      <c r="B6317">
        <v>2017</v>
      </c>
      <c r="C6317" t="s">
        <v>40</v>
      </c>
      <c r="D6317" t="s">
        <v>55</v>
      </c>
      <c r="E6317" t="s">
        <v>39</v>
      </c>
      <c r="F6317">
        <v>4</v>
      </c>
      <c r="G6317" t="s">
        <v>45</v>
      </c>
      <c r="H6317" t="s">
        <v>46</v>
      </c>
      <c r="I6317" t="s">
        <v>37</v>
      </c>
      <c r="J6317">
        <v>1230.3</v>
      </c>
    </row>
    <row r="6318" spans="1:10" x14ac:dyDescent="0.25">
      <c r="A6318">
        <v>64</v>
      </c>
      <c r="B6318">
        <v>2017</v>
      </c>
      <c r="C6318" t="s">
        <v>40</v>
      </c>
      <c r="D6318" t="s">
        <v>55</v>
      </c>
      <c r="E6318" t="s">
        <v>39</v>
      </c>
      <c r="F6318">
        <v>5</v>
      </c>
      <c r="G6318" t="s">
        <v>38</v>
      </c>
      <c r="H6318" t="s">
        <v>46</v>
      </c>
      <c r="I6318" t="s">
        <v>51</v>
      </c>
      <c r="J6318">
        <v>1144.0999999999999</v>
      </c>
    </row>
    <row r="6319" spans="1:10" x14ac:dyDescent="0.25">
      <c r="A6319">
        <v>64</v>
      </c>
      <c r="B6319">
        <v>2017</v>
      </c>
      <c r="C6319" t="s">
        <v>40</v>
      </c>
      <c r="D6319" t="s">
        <v>55</v>
      </c>
      <c r="E6319" t="s">
        <v>39</v>
      </c>
      <c r="F6319">
        <v>6</v>
      </c>
      <c r="G6319" t="s">
        <v>45</v>
      </c>
      <c r="H6319" t="s">
        <v>46</v>
      </c>
      <c r="I6319" t="s">
        <v>37</v>
      </c>
      <c r="J6319">
        <v>1270.0999999999999</v>
      </c>
    </row>
    <row r="6320" spans="1:10" x14ac:dyDescent="0.25">
      <c r="A6320">
        <v>64</v>
      </c>
      <c r="B6320">
        <v>2017</v>
      </c>
      <c r="C6320" t="s">
        <v>40</v>
      </c>
      <c r="D6320" t="s">
        <v>56</v>
      </c>
      <c r="E6320" t="s">
        <v>39</v>
      </c>
      <c r="F6320">
        <v>1</v>
      </c>
      <c r="G6320" t="s">
        <v>45</v>
      </c>
      <c r="H6320" t="s">
        <v>2</v>
      </c>
      <c r="I6320" t="s">
        <v>51</v>
      </c>
      <c r="J6320">
        <v>423.4</v>
      </c>
    </row>
    <row r="6321" spans="1:10" x14ac:dyDescent="0.25">
      <c r="A6321">
        <v>64</v>
      </c>
      <c r="B6321">
        <v>2017</v>
      </c>
      <c r="C6321" t="s">
        <v>40</v>
      </c>
      <c r="D6321" t="s">
        <v>56</v>
      </c>
      <c r="E6321" t="s">
        <v>39</v>
      </c>
      <c r="F6321">
        <v>2</v>
      </c>
      <c r="G6321" t="s">
        <v>38</v>
      </c>
      <c r="H6321" t="s">
        <v>2</v>
      </c>
      <c r="I6321" t="s">
        <v>51</v>
      </c>
      <c r="J6321">
        <v>441.2</v>
      </c>
    </row>
    <row r="6322" spans="1:10" x14ac:dyDescent="0.25">
      <c r="A6322">
        <v>64</v>
      </c>
      <c r="B6322">
        <v>2017</v>
      </c>
      <c r="C6322" t="s">
        <v>40</v>
      </c>
      <c r="D6322" t="s">
        <v>56</v>
      </c>
      <c r="E6322" t="s">
        <v>39</v>
      </c>
      <c r="F6322">
        <v>3</v>
      </c>
      <c r="G6322" t="s">
        <v>45</v>
      </c>
      <c r="H6322" t="s">
        <v>2</v>
      </c>
      <c r="I6322" t="s">
        <v>51</v>
      </c>
      <c r="J6322">
        <v>505.6</v>
      </c>
    </row>
    <row r="6323" spans="1:10" x14ac:dyDescent="0.25">
      <c r="A6323">
        <v>64</v>
      </c>
      <c r="B6323">
        <v>2017</v>
      </c>
      <c r="C6323" t="s">
        <v>40</v>
      </c>
      <c r="D6323" t="s">
        <v>56</v>
      </c>
      <c r="E6323" t="s">
        <v>39</v>
      </c>
      <c r="F6323">
        <v>4</v>
      </c>
      <c r="G6323" t="s">
        <v>38</v>
      </c>
      <c r="H6323" t="s">
        <v>46</v>
      </c>
      <c r="I6323" t="s">
        <v>37</v>
      </c>
      <c r="J6323">
        <v>1164.5</v>
      </c>
    </row>
    <row r="6324" spans="1:10" x14ac:dyDescent="0.25">
      <c r="A6324">
        <v>64</v>
      </c>
      <c r="B6324">
        <v>2017</v>
      </c>
      <c r="C6324" t="s">
        <v>40</v>
      </c>
      <c r="D6324" t="s">
        <v>56</v>
      </c>
      <c r="E6324" t="s">
        <v>39</v>
      </c>
      <c r="F6324">
        <v>5</v>
      </c>
      <c r="G6324" t="s">
        <v>45</v>
      </c>
      <c r="H6324" t="s">
        <v>46</v>
      </c>
      <c r="I6324" t="s">
        <v>51</v>
      </c>
      <c r="J6324">
        <v>903.2</v>
      </c>
    </row>
    <row r="6325" spans="1:10" x14ac:dyDescent="0.25">
      <c r="A6325">
        <v>64</v>
      </c>
      <c r="B6325">
        <v>2017</v>
      </c>
      <c r="C6325" t="s">
        <v>40</v>
      </c>
      <c r="D6325" t="s">
        <v>56</v>
      </c>
      <c r="E6325" t="s">
        <v>39</v>
      </c>
      <c r="F6325">
        <v>6</v>
      </c>
      <c r="G6325" t="s">
        <v>45</v>
      </c>
      <c r="H6325" t="s">
        <v>46</v>
      </c>
      <c r="I6325" t="s">
        <v>51</v>
      </c>
      <c r="J6325">
        <v>860.3</v>
      </c>
    </row>
    <row r="6326" spans="1:10" x14ac:dyDescent="0.25">
      <c r="A6326">
        <v>64</v>
      </c>
      <c r="B6326">
        <v>2018</v>
      </c>
      <c r="C6326" t="s">
        <v>40</v>
      </c>
      <c r="D6326" t="s">
        <v>55</v>
      </c>
      <c r="E6326" t="s">
        <v>39</v>
      </c>
      <c r="F6326">
        <v>1</v>
      </c>
      <c r="G6326" t="s">
        <v>38</v>
      </c>
      <c r="H6326" t="s">
        <v>46</v>
      </c>
      <c r="I6326" t="s">
        <v>37</v>
      </c>
      <c r="J6326">
        <v>1165.3</v>
      </c>
    </row>
    <row r="6327" spans="1:10" x14ac:dyDescent="0.25">
      <c r="A6327">
        <v>64</v>
      </c>
      <c r="B6327">
        <v>2018</v>
      </c>
      <c r="C6327" t="s">
        <v>40</v>
      </c>
      <c r="D6327" t="s">
        <v>55</v>
      </c>
      <c r="E6327" t="s">
        <v>39</v>
      </c>
      <c r="F6327">
        <v>2</v>
      </c>
      <c r="G6327" t="s">
        <v>38</v>
      </c>
      <c r="H6327" t="s">
        <v>46</v>
      </c>
      <c r="I6327" t="s">
        <v>37</v>
      </c>
      <c r="J6327">
        <v>1082.0999999999999</v>
      </c>
    </row>
    <row r="6328" spans="1:10" x14ac:dyDescent="0.25">
      <c r="A6328">
        <v>64</v>
      </c>
      <c r="B6328">
        <v>2018</v>
      </c>
      <c r="C6328" t="s">
        <v>40</v>
      </c>
      <c r="D6328" t="s">
        <v>55</v>
      </c>
      <c r="E6328" t="s">
        <v>39</v>
      </c>
      <c r="F6328">
        <v>3</v>
      </c>
      <c r="G6328" t="s">
        <v>38</v>
      </c>
      <c r="H6328" t="s">
        <v>2</v>
      </c>
      <c r="I6328" t="s">
        <v>37</v>
      </c>
      <c r="J6328">
        <v>576.9</v>
      </c>
    </row>
    <row r="6329" spans="1:10" x14ac:dyDescent="0.25">
      <c r="A6329">
        <v>64</v>
      </c>
      <c r="B6329">
        <v>2018</v>
      </c>
      <c r="C6329" t="s">
        <v>40</v>
      </c>
      <c r="D6329" t="s">
        <v>55</v>
      </c>
      <c r="E6329" t="s">
        <v>39</v>
      </c>
      <c r="F6329">
        <v>4</v>
      </c>
      <c r="G6329" t="s">
        <v>38</v>
      </c>
      <c r="H6329" t="s">
        <v>46</v>
      </c>
      <c r="I6329" t="s">
        <v>51</v>
      </c>
      <c r="J6329">
        <v>1034.8</v>
      </c>
    </row>
    <row r="6330" spans="1:10" x14ac:dyDescent="0.25">
      <c r="A6330">
        <v>64</v>
      </c>
      <c r="B6330">
        <v>2018</v>
      </c>
      <c r="C6330" t="s">
        <v>40</v>
      </c>
      <c r="D6330" t="s">
        <v>55</v>
      </c>
      <c r="E6330" t="s">
        <v>39</v>
      </c>
      <c r="F6330">
        <v>5</v>
      </c>
      <c r="G6330" t="s">
        <v>38</v>
      </c>
      <c r="H6330" t="s">
        <v>2</v>
      </c>
      <c r="I6330" t="s">
        <v>51</v>
      </c>
      <c r="J6330">
        <v>716</v>
      </c>
    </row>
    <row r="6331" spans="1:10" x14ac:dyDescent="0.25">
      <c r="A6331">
        <v>64</v>
      </c>
      <c r="B6331">
        <v>2018</v>
      </c>
      <c r="C6331" t="s">
        <v>40</v>
      </c>
      <c r="D6331" t="s">
        <v>55</v>
      </c>
      <c r="E6331" t="s">
        <v>39</v>
      </c>
      <c r="F6331">
        <v>6</v>
      </c>
      <c r="G6331" t="s">
        <v>38</v>
      </c>
      <c r="H6331" t="s">
        <v>46</v>
      </c>
      <c r="I6331" t="s">
        <v>37</v>
      </c>
      <c r="J6331">
        <v>1106.9000000000001</v>
      </c>
    </row>
    <row r="6332" spans="1:10" x14ac:dyDescent="0.25">
      <c r="A6332">
        <v>64</v>
      </c>
      <c r="B6332">
        <v>2018</v>
      </c>
      <c r="C6332" t="s">
        <v>40</v>
      </c>
      <c r="D6332" t="s">
        <v>56</v>
      </c>
      <c r="E6332" t="s">
        <v>39</v>
      </c>
      <c r="F6332">
        <v>1</v>
      </c>
      <c r="G6332" t="s">
        <v>38</v>
      </c>
      <c r="H6332" t="s">
        <v>2</v>
      </c>
      <c r="I6332" t="s">
        <v>37</v>
      </c>
      <c r="J6332">
        <v>437.1</v>
      </c>
    </row>
    <row r="6333" spans="1:10" x14ac:dyDescent="0.25">
      <c r="A6333">
        <v>64</v>
      </c>
      <c r="B6333">
        <v>2018</v>
      </c>
      <c r="C6333" t="s">
        <v>40</v>
      </c>
      <c r="D6333" t="s">
        <v>56</v>
      </c>
      <c r="E6333" t="s">
        <v>39</v>
      </c>
      <c r="F6333">
        <v>2</v>
      </c>
      <c r="G6333" t="s">
        <v>38</v>
      </c>
      <c r="H6333" t="s">
        <v>2</v>
      </c>
      <c r="I6333" t="s">
        <v>37</v>
      </c>
      <c r="J6333">
        <v>535.20000000000005</v>
      </c>
    </row>
    <row r="6334" spans="1:10" x14ac:dyDescent="0.25">
      <c r="A6334">
        <v>64</v>
      </c>
      <c r="B6334">
        <v>2018</v>
      </c>
      <c r="C6334" t="s">
        <v>40</v>
      </c>
      <c r="D6334" t="s">
        <v>56</v>
      </c>
      <c r="E6334" t="s">
        <v>39</v>
      </c>
      <c r="F6334">
        <v>3</v>
      </c>
      <c r="G6334" t="s">
        <v>38</v>
      </c>
      <c r="H6334" t="s">
        <v>46</v>
      </c>
      <c r="I6334" t="s">
        <v>37</v>
      </c>
      <c r="J6334">
        <v>788.6</v>
      </c>
    </row>
    <row r="6335" spans="1:10" x14ac:dyDescent="0.25">
      <c r="A6335">
        <v>64</v>
      </c>
      <c r="B6335">
        <v>2018</v>
      </c>
      <c r="C6335" t="s">
        <v>40</v>
      </c>
      <c r="D6335" t="s">
        <v>56</v>
      </c>
      <c r="E6335" t="s">
        <v>39</v>
      </c>
      <c r="F6335">
        <v>4</v>
      </c>
      <c r="G6335" t="s">
        <v>45</v>
      </c>
      <c r="H6335" t="s">
        <v>2</v>
      </c>
      <c r="I6335" t="s">
        <v>37</v>
      </c>
      <c r="J6335">
        <v>570.70000000000005</v>
      </c>
    </row>
    <row r="6336" spans="1:10" x14ac:dyDescent="0.25">
      <c r="A6336">
        <v>64</v>
      </c>
      <c r="B6336">
        <v>2018</v>
      </c>
      <c r="C6336" t="s">
        <v>40</v>
      </c>
      <c r="D6336" t="s">
        <v>56</v>
      </c>
      <c r="E6336" t="s">
        <v>39</v>
      </c>
      <c r="F6336">
        <v>5</v>
      </c>
      <c r="G6336" t="s">
        <v>38</v>
      </c>
      <c r="H6336" t="s">
        <v>46</v>
      </c>
      <c r="I6336" t="s">
        <v>37</v>
      </c>
      <c r="J6336">
        <v>522.79999999999995</v>
      </c>
    </row>
    <row r="6337" spans="1:10" x14ac:dyDescent="0.25">
      <c r="A6337">
        <v>64</v>
      </c>
      <c r="B6337">
        <v>2018</v>
      </c>
      <c r="C6337" t="s">
        <v>40</v>
      </c>
      <c r="D6337" t="s">
        <v>56</v>
      </c>
      <c r="E6337" t="s">
        <v>39</v>
      </c>
      <c r="F6337">
        <v>6</v>
      </c>
      <c r="G6337" t="s">
        <v>45</v>
      </c>
      <c r="H6337" t="s">
        <v>2</v>
      </c>
      <c r="I6337" t="s">
        <v>51</v>
      </c>
      <c r="J6337">
        <v>361.5</v>
      </c>
    </row>
    <row r="6338" spans="1:10" x14ac:dyDescent="0.25">
      <c r="A6338">
        <v>65</v>
      </c>
      <c r="B6338">
        <v>2017</v>
      </c>
      <c r="C6338" t="s">
        <v>40</v>
      </c>
      <c r="D6338" t="s">
        <v>55</v>
      </c>
      <c r="E6338" t="s">
        <v>39</v>
      </c>
      <c r="F6338">
        <v>1</v>
      </c>
      <c r="G6338" t="s">
        <v>38</v>
      </c>
      <c r="H6338" t="s">
        <v>2</v>
      </c>
      <c r="I6338" t="s">
        <v>51</v>
      </c>
      <c r="J6338">
        <v>784.4</v>
      </c>
    </row>
    <row r="6339" spans="1:10" x14ac:dyDescent="0.25">
      <c r="A6339">
        <v>65</v>
      </c>
      <c r="B6339">
        <v>2017</v>
      </c>
      <c r="C6339" t="s">
        <v>40</v>
      </c>
      <c r="D6339" t="s">
        <v>55</v>
      </c>
      <c r="E6339" t="s">
        <v>39</v>
      </c>
      <c r="F6339">
        <v>2</v>
      </c>
      <c r="G6339" t="s">
        <v>45</v>
      </c>
      <c r="H6339" t="s">
        <v>2</v>
      </c>
      <c r="I6339" t="s">
        <v>37</v>
      </c>
      <c r="J6339">
        <v>699.2</v>
      </c>
    </row>
    <row r="6340" spans="1:10" x14ac:dyDescent="0.25">
      <c r="A6340">
        <v>65</v>
      </c>
      <c r="B6340">
        <v>2017</v>
      </c>
      <c r="C6340" t="s">
        <v>40</v>
      </c>
      <c r="D6340" t="s">
        <v>55</v>
      </c>
      <c r="E6340" t="s">
        <v>39</v>
      </c>
      <c r="F6340">
        <v>3</v>
      </c>
      <c r="G6340" t="s">
        <v>45</v>
      </c>
      <c r="H6340" t="s">
        <v>2</v>
      </c>
      <c r="I6340" t="s">
        <v>51</v>
      </c>
      <c r="J6340">
        <v>909</v>
      </c>
    </row>
    <row r="6341" spans="1:10" x14ac:dyDescent="0.25">
      <c r="A6341">
        <v>65</v>
      </c>
      <c r="B6341">
        <v>2017</v>
      </c>
      <c r="C6341" t="s">
        <v>40</v>
      </c>
      <c r="D6341" t="s">
        <v>55</v>
      </c>
      <c r="E6341" t="s">
        <v>39</v>
      </c>
      <c r="F6341">
        <v>4</v>
      </c>
      <c r="G6341" t="s">
        <v>45</v>
      </c>
      <c r="H6341" t="s">
        <v>2</v>
      </c>
      <c r="I6341" t="s">
        <v>51</v>
      </c>
      <c r="J6341">
        <v>836.4</v>
      </c>
    </row>
    <row r="6342" spans="1:10" x14ac:dyDescent="0.25">
      <c r="A6342">
        <v>65</v>
      </c>
      <c r="B6342">
        <v>2017</v>
      </c>
      <c r="C6342" t="s">
        <v>40</v>
      </c>
      <c r="D6342" t="s">
        <v>55</v>
      </c>
      <c r="E6342" t="s">
        <v>39</v>
      </c>
      <c r="F6342">
        <v>5</v>
      </c>
      <c r="G6342" t="s">
        <v>45</v>
      </c>
      <c r="H6342" t="s">
        <v>2</v>
      </c>
      <c r="I6342" t="s">
        <v>51</v>
      </c>
      <c r="J6342">
        <v>895.7</v>
      </c>
    </row>
    <row r="6343" spans="1:10" x14ac:dyDescent="0.25">
      <c r="A6343">
        <v>65</v>
      </c>
      <c r="B6343">
        <v>2017</v>
      </c>
      <c r="C6343" t="s">
        <v>40</v>
      </c>
      <c r="D6343" t="s">
        <v>55</v>
      </c>
      <c r="E6343" t="s">
        <v>39</v>
      </c>
      <c r="F6343">
        <v>6</v>
      </c>
      <c r="G6343" t="s">
        <v>45</v>
      </c>
      <c r="H6343" t="s">
        <v>46</v>
      </c>
      <c r="I6343" t="s">
        <v>51</v>
      </c>
      <c r="J6343">
        <v>1275.7</v>
      </c>
    </row>
    <row r="6344" spans="1:10" x14ac:dyDescent="0.25">
      <c r="A6344">
        <v>65</v>
      </c>
      <c r="B6344">
        <v>2017</v>
      </c>
      <c r="C6344" t="s">
        <v>40</v>
      </c>
      <c r="D6344" t="s">
        <v>56</v>
      </c>
      <c r="E6344" t="s">
        <v>39</v>
      </c>
      <c r="F6344">
        <v>1</v>
      </c>
      <c r="G6344" t="s">
        <v>45</v>
      </c>
      <c r="H6344" t="s">
        <v>2</v>
      </c>
      <c r="I6344" t="s">
        <v>51</v>
      </c>
      <c r="J6344">
        <v>704.5</v>
      </c>
    </row>
    <row r="6345" spans="1:10" x14ac:dyDescent="0.25">
      <c r="A6345">
        <v>65</v>
      </c>
      <c r="B6345">
        <v>2017</v>
      </c>
      <c r="C6345" t="s">
        <v>40</v>
      </c>
      <c r="D6345" t="s">
        <v>56</v>
      </c>
      <c r="E6345" t="s">
        <v>39</v>
      </c>
      <c r="F6345">
        <v>2</v>
      </c>
      <c r="G6345" t="s">
        <v>45</v>
      </c>
      <c r="H6345" t="s">
        <v>2</v>
      </c>
      <c r="I6345" t="s">
        <v>37</v>
      </c>
      <c r="J6345">
        <v>661.1</v>
      </c>
    </row>
    <row r="6346" spans="1:10" x14ac:dyDescent="0.25">
      <c r="A6346">
        <v>65</v>
      </c>
      <c r="B6346">
        <v>2017</v>
      </c>
      <c r="C6346" t="s">
        <v>40</v>
      </c>
      <c r="D6346" t="s">
        <v>56</v>
      </c>
      <c r="E6346" t="s">
        <v>39</v>
      </c>
      <c r="F6346">
        <v>3</v>
      </c>
      <c r="G6346" t="s">
        <v>45</v>
      </c>
      <c r="H6346" t="s">
        <v>2</v>
      </c>
      <c r="I6346" t="s">
        <v>51</v>
      </c>
      <c r="J6346">
        <v>721.1</v>
      </c>
    </row>
    <row r="6347" spans="1:10" x14ac:dyDescent="0.25">
      <c r="A6347">
        <v>65</v>
      </c>
      <c r="B6347">
        <v>2017</v>
      </c>
      <c r="C6347" t="s">
        <v>40</v>
      </c>
      <c r="D6347" t="s">
        <v>56</v>
      </c>
      <c r="E6347" t="s">
        <v>39</v>
      </c>
      <c r="F6347">
        <v>4</v>
      </c>
      <c r="G6347" t="s">
        <v>45</v>
      </c>
      <c r="H6347" t="s">
        <v>46</v>
      </c>
      <c r="I6347" t="s">
        <v>37</v>
      </c>
      <c r="J6347">
        <v>969.2</v>
      </c>
    </row>
    <row r="6348" spans="1:10" x14ac:dyDescent="0.25">
      <c r="A6348">
        <v>65</v>
      </c>
      <c r="B6348">
        <v>2017</v>
      </c>
      <c r="C6348" t="s">
        <v>40</v>
      </c>
      <c r="D6348" t="s">
        <v>56</v>
      </c>
      <c r="E6348" t="s">
        <v>39</v>
      </c>
      <c r="F6348">
        <v>5</v>
      </c>
      <c r="G6348" t="s">
        <v>38</v>
      </c>
      <c r="H6348" t="s">
        <v>46</v>
      </c>
      <c r="I6348" t="s">
        <v>51</v>
      </c>
      <c r="J6348">
        <v>1103.9000000000001</v>
      </c>
    </row>
    <row r="6349" spans="1:10" x14ac:dyDescent="0.25">
      <c r="A6349">
        <v>65</v>
      </c>
      <c r="B6349">
        <v>2017</v>
      </c>
      <c r="C6349" t="s">
        <v>40</v>
      </c>
      <c r="D6349" t="s">
        <v>56</v>
      </c>
      <c r="E6349" t="s">
        <v>39</v>
      </c>
      <c r="F6349">
        <v>6</v>
      </c>
      <c r="G6349" t="s">
        <v>38</v>
      </c>
      <c r="H6349" t="s">
        <v>46</v>
      </c>
      <c r="I6349" t="s">
        <v>51</v>
      </c>
      <c r="J6349">
        <v>1085.3</v>
      </c>
    </row>
    <row r="6350" spans="1:10" x14ac:dyDescent="0.25">
      <c r="A6350">
        <v>65</v>
      </c>
      <c r="B6350">
        <v>2018</v>
      </c>
      <c r="C6350" t="s">
        <v>40</v>
      </c>
      <c r="D6350" t="s">
        <v>55</v>
      </c>
      <c r="E6350" t="s">
        <v>39</v>
      </c>
      <c r="F6350">
        <v>1</v>
      </c>
      <c r="G6350" t="s">
        <v>45</v>
      </c>
      <c r="H6350" t="s">
        <v>46</v>
      </c>
      <c r="I6350" t="s">
        <v>37</v>
      </c>
      <c r="J6350">
        <v>877.6</v>
      </c>
    </row>
    <row r="6351" spans="1:10" x14ac:dyDescent="0.25">
      <c r="A6351">
        <v>65</v>
      </c>
      <c r="B6351">
        <v>2018</v>
      </c>
      <c r="C6351" t="s">
        <v>40</v>
      </c>
      <c r="D6351" t="s">
        <v>55</v>
      </c>
      <c r="E6351" t="s">
        <v>39</v>
      </c>
      <c r="F6351">
        <v>2</v>
      </c>
      <c r="G6351" t="s">
        <v>38</v>
      </c>
      <c r="H6351" t="s">
        <v>2</v>
      </c>
      <c r="I6351" t="s">
        <v>51</v>
      </c>
      <c r="J6351">
        <v>678.5</v>
      </c>
    </row>
    <row r="6352" spans="1:10" x14ac:dyDescent="0.25">
      <c r="A6352">
        <v>65</v>
      </c>
      <c r="B6352">
        <v>2018</v>
      </c>
      <c r="C6352" t="s">
        <v>40</v>
      </c>
      <c r="D6352" t="s">
        <v>55</v>
      </c>
      <c r="E6352" t="s">
        <v>39</v>
      </c>
      <c r="F6352">
        <v>3</v>
      </c>
      <c r="G6352" t="s">
        <v>38</v>
      </c>
      <c r="H6352" t="s">
        <v>2</v>
      </c>
      <c r="I6352" t="s">
        <v>37</v>
      </c>
      <c r="J6352">
        <v>823.8</v>
      </c>
    </row>
    <row r="6353" spans="1:10" x14ac:dyDescent="0.25">
      <c r="A6353">
        <v>65</v>
      </c>
      <c r="B6353">
        <v>2018</v>
      </c>
      <c r="C6353" t="s">
        <v>40</v>
      </c>
      <c r="D6353" t="s">
        <v>55</v>
      </c>
      <c r="E6353" t="s">
        <v>39</v>
      </c>
      <c r="F6353">
        <v>4</v>
      </c>
      <c r="G6353" t="s">
        <v>38</v>
      </c>
      <c r="H6353" t="s">
        <v>46</v>
      </c>
      <c r="I6353" t="s">
        <v>51</v>
      </c>
      <c r="J6353">
        <v>949</v>
      </c>
    </row>
    <row r="6354" spans="1:10" x14ac:dyDescent="0.25">
      <c r="A6354">
        <v>65</v>
      </c>
      <c r="B6354">
        <v>2018</v>
      </c>
      <c r="C6354" t="s">
        <v>40</v>
      </c>
      <c r="D6354" t="s">
        <v>55</v>
      </c>
      <c r="E6354" t="s">
        <v>39</v>
      </c>
      <c r="F6354">
        <v>5</v>
      </c>
      <c r="G6354" t="s">
        <v>45</v>
      </c>
      <c r="H6354" t="s">
        <v>2</v>
      </c>
      <c r="I6354" t="s">
        <v>51</v>
      </c>
      <c r="J6354">
        <v>534.20000000000005</v>
      </c>
    </row>
    <row r="6355" spans="1:10" x14ac:dyDescent="0.25">
      <c r="A6355">
        <v>65</v>
      </c>
      <c r="B6355">
        <v>2018</v>
      </c>
      <c r="C6355" t="s">
        <v>40</v>
      </c>
      <c r="D6355" t="s">
        <v>55</v>
      </c>
      <c r="E6355" t="s">
        <v>39</v>
      </c>
      <c r="F6355">
        <v>6</v>
      </c>
      <c r="G6355" t="s">
        <v>38</v>
      </c>
      <c r="H6355" t="s">
        <v>46</v>
      </c>
      <c r="I6355" t="s">
        <v>51</v>
      </c>
      <c r="J6355">
        <v>840.9</v>
      </c>
    </row>
    <row r="6356" spans="1:10" x14ac:dyDescent="0.25">
      <c r="A6356">
        <v>65</v>
      </c>
      <c r="B6356">
        <v>2018</v>
      </c>
      <c r="C6356" t="s">
        <v>40</v>
      </c>
      <c r="D6356" t="s">
        <v>56</v>
      </c>
      <c r="E6356" t="s">
        <v>39</v>
      </c>
      <c r="F6356">
        <v>1</v>
      </c>
      <c r="G6356" t="s">
        <v>38</v>
      </c>
      <c r="H6356" t="s">
        <v>2</v>
      </c>
      <c r="I6356" t="s">
        <v>37</v>
      </c>
      <c r="J6356">
        <v>436.1</v>
      </c>
    </row>
    <row r="6357" spans="1:10" x14ac:dyDescent="0.25">
      <c r="A6357">
        <v>65</v>
      </c>
      <c r="B6357">
        <v>2018</v>
      </c>
      <c r="C6357" t="s">
        <v>40</v>
      </c>
      <c r="D6357" t="s">
        <v>56</v>
      </c>
      <c r="E6357" t="s">
        <v>39</v>
      </c>
      <c r="F6357">
        <v>2</v>
      </c>
      <c r="G6357" t="s">
        <v>45</v>
      </c>
      <c r="H6357" t="s">
        <v>2</v>
      </c>
      <c r="I6357" t="s">
        <v>51</v>
      </c>
      <c r="J6357">
        <v>545.1</v>
      </c>
    </row>
    <row r="6358" spans="1:10" x14ac:dyDescent="0.25">
      <c r="A6358">
        <v>65</v>
      </c>
      <c r="B6358">
        <v>2018</v>
      </c>
      <c r="C6358" t="s">
        <v>40</v>
      </c>
      <c r="D6358" t="s">
        <v>56</v>
      </c>
      <c r="E6358" t="s">
        <v>39</v>
      </c>
      <c r="F6358">
        <v>3</v>
      </c>
      <c r="G6358" t="s">
        <v>45</v>
      </c>
      <c r="H6358" t="s">
        <v>2</v>
      </c>
      <c r="I6358" t="s">
        <v>37</v>
      </c>
      <c r="J6358">
        <v>354.6</v>
      </c>
    </row>
    <row r="6359" spans="1:10" x14ac:dyDescent="0.25">
      <c r="A6359">
        <v>65</v>
      </c>
      <c r="B6359">
        <v>2018</v>
      </c>
      <c r="C6359" t="s">
        <v>40</v>
      </c>
      <c r="D6359" t="s">
        <v>56</v>
      </c>
      <c r="E6359" t="s">
        <v>39</v>
      </c>
      <c r="F6359">
        <v>4</v>
      </c>
      <c r="G6359" t="s">
        <v>45</v>
      </c>
      <c r="H6359" t="s">
        <v>46</v>
      </c>
      <c r="I6359" t="s">
        <v>37</v>
      </c>
      <c r="J6359">
        <v>803</v>
      </c>
    </row>
    <row r="6360" spans="1:10" x14ac:dyDescent="0.25">
      <c r="A6360">
        <v>65</v>
      </c>
      <c r="B6360">
        <v>2018</v>
      </c>
      <c r="C6360" t="s">
        <v>40</v>
      </c>
      <c r="D6360" t="s">
        <v>56</v>
      </c>
      <c r="E6360" t="s">
        <v>39</v>
      </c>
      <c r="F6360">
        <v>5</v>
      </c>
      <c r="G6360" t="s">
        <v>45</v>
      </c>
      <c r="H6360" t="s">
        <v>46</v>
      </c>
      <c r="I6360" t="s">
        <v>37</v>
      </c>
      <c r="J6360">
        <v>785</v>
      </c>
    </row>
    <row r="6361" spans="1:10" x14ac:dyDescent="0.25">
      <c r="A6361">
        <v>65</v>
      </c>
      <c r="B6361">
        <v>2018</v>
      </c>
      <c r="C6361" t="s">
        <v>40</v>
      </c>
      <c r="D6361" t="s">
        <v>56</v>
      </c>
      <c r="E6361" t="s">
        <v>39</v>
      </c>
      <c r="F6361">
        <v>6</v>
      </c>
      <c r="G6361" t="s">
        <v>45</v>
      </c>
      <c r="H6361" t="s">
        <v>2</v>
      </c>
      <c r="I6361" t="s">
        <v>51</v>
      </c>
      <c r="J6361">
        <v>427.6</v>
      </c>
    </row>
    <row r="6362" spans="1:10" x14ac:dyDescent="0.25">
      <c r="A6362">
        <v>66</v>
      </c>
      <c r="B6362">
        <v>2017</v>
      </c>
      <c r="C6362" t="s">
        <v>40</v>
      </c>
      <c r="D6362" t="s">
        <v>55</v>
      </c>
      <c r="E6362" t="s">
        <v>39</v>
      </c>
      <c r="F6362">
        <v>1</v>
      </c>
      <c r="G6362" t="s">
        <v>45</v>
      </c>
      <c r="H6362" t="s">
        <v>46</v>
      </c>
      <c r="I6362" t="s">
        <v>51</v>
      </c>
      <c r="J6362">
        <v>1218.5999999999999</v>
      </c>
    </row>
    <row r="6363" spans="1:10" x14ac:dyDescent="0.25">
      <c r="A6363">
        <v>66</v>
      </c>
      <c r="B6363">
        <v>2017</v>
      </c>
      <c r="C6363" t="s">
        <v>40</v>
      </c>
      <c r="D6363" t="s">
        <v>55</v>
      </c>
      <c r="E6363" t="s">
        <v>39</v>
      </c>
      <c r="F6363">
        <v>2</v>
      </c>
      <c r="G6363" t="s">
        <v>45</v>
      </c>
      <c r="H6363" t="s">
        <v>2</v>
      </c>
      <c r="I6363" t="s">
        <v>37</v>
      </c>
      <c r="J6363">
        <v>857.7</v>
      </c>
    </row>
    <row r="6364" spans="1:10" x14ac:dyDescent="0.25">
      <c r="A6364">
        <v>66</v>
      </c>
      <c r="B6364">
        <v>2017</v>
      </c>
      <c r="C6364" t="s">
        <v>40</v>
      </c>
      <c r="D6364" t="s">
        <v>55</v>
      </c>
      <c r="E6364" t="s">
        <v>39</v>
      </c>
      <c r="F6364">
        <v>3</v>
      </c>
      <c r="G6364" t="s">
        <v>45</v>
      </c>
      <c r="H6364" t="s">
        <v>46</v>
      </c>
      <c r="I6364" t="s">
        <v>37</v>
      </c>
      <c r="J6364">
        <v>1137.0999999999999</v>
      </c>
    </row>
    <row r="6365" spans="1:10" x14ac:dyDescent="0.25">
      <c r="A6365">
        <v>66</v>
      </c>
      <c r="B6365">
        <v>2017</v>
      </c>
      <c r="C6365" t="s">
        <v>40</v>
      </c>
      <c r="D6365" t="s">
        <v>55</v>
      </c>
      <c r="E6365" t="s">
        <v>39</v>
      </c>
      <c r="F6365">
        <v>4</v>
      </c>
      <c r="G6365" t="s">
        <v>38</v>
      </c>
      <c r="H6365" t="s">
        <v>46</v>
      </c>
      <c r="I6365" t="s">
        <v>37</v>
      </c>
      <c r="J6365">
        <v>1210.9000000000001</v>
      </c>
    </row>
    <row r="6366" spans="1:10" x14ac:dyDescent="0.25">
      <c r="A6366">
        <v>66</v>
      </c>
      <c r="B6366">
        <v>2017</v>
      </c>
      <c r="C6366" t="s">
        <v>40</v>
      </c>
      <c r="D6366" t="s">
        <v>55</v>
      </c>
      <c r="E6366" t="s">
        <v>39</v>
      </c>
      <c r="F6366">
        <v>5</v>
      </c>
      <c r="G6366" t="s">
        <v>45</v>
      </c>
      <c r="H6366" t="s">
        <v>46</v>
      </c>
      <c r="I6366" t="s">
        <v>51</v>
      </c>
      <c r="J6366">
        <v>1201.4000000000001</v>
      </c>
    </row>
    <row r="6367" spans="1:10" x14ac:dyDescent="0.25">
      <c r="A6367">
        <v>66</v>
      </c>
      <c r="B6367">
        <v>2017</v>
      </c>
      <c r="C6367" t="s">
        <v>40</v>
      </c>
      <c r="D6367" t="s">
        <v>55</v>
      </c>
      <c r="E6367" t="s">
        <v>39</v>
      </c>
      <c r="F6367">
        <v>6</v>
      </c>
      <c r="G6367" t="s">
        <v>38</v>
      </c>
      <c r="H6367" t="s">
        <v>46</v>
      </c>
      <c r="I6367" t="s">
        <v>51</v>
      </c>
      <c r="J6367">
        <v>1197.8</v>
      </c>
    </row>
    <row r="6368" spans="1:10" x14ac:dyDescent="0.25">
      <c r="A6368">
        <v>66</v>
      </c>
      <c r="B6368">
        <v>2017</v>
      </c>
      <c r="C6368" t="s">
        <v>40</v>
      </c>
      <c r="D6368" t="s">
        <v>56</v>
      </c>
      <c r="E6368" t="s">
        <v>39</v>
      </c>
      <c r="F6368">
        <v>1</v>
      </c>
      <c r="G6368" t="s">
        <v>38</v>
      </c>
      <c r="H6368" t="s">
        <v>2</v>
      </c>
      <c r="I6368" t="s">
        <v>37</v>
      </c>
      <c r="J6368">
        <v>530.20000000000005</v>
      </c>
    </row>
    <row r="6369" spans="1:10" x14ac:dyDescent="0.25">
      <c r="A6369">
        <v>66</v>
      </c>
      <c r="B6369">
        <v>2017</v>
      </c>
      <c r="C6369" t="s">
        <v>40</v>
      </c>
      <c r="D6369" t="s">
        <v>56</v>
      </c>
      <c r="E6369" t="s">
        <v>39</v>
      </c>
      <c r="F6369">
        <v>2</v>
      </c>
      <c r="G6369" t="s">
        <v>38</v>
      </c>
      <c r="H6369" t="s">
        <v>46</v>
      </c>
      <c r="I6369" t="s">
        <v>37</v>
      </c>
      <c r="J6369">
        <v>905.1</v>
      </c>
    </row>
    <row r="6370" spans="1:10" x14ac:dyDescent="0.25">
      <c r="A6370">
        <v>66</v>
      </c>
      <c r="B6370">
        <v>2017</v>
      </c>
      <c r="C6370" t="s">
        <v>40</v>
      </c>
      <c r="D6370" t="s">
        <v>56</v>
      </c>
      <c r="E6370" t="s">
        <v>39</v>
      </c>
      <c r="F6370">
        <v>3</v>
      </c>
      <c r="G6370" t="s">
        <v>38</v>
      </c>
      <c r="H6370" t="s">
        <v>46</v>
      </c>
      <c r="I6370" t="s">
        <v>51</v>
      </c>
      <c r="J6370">
        <v>1114.5999999999999</v>
      </c>
    </row>
    <row r="6371" spans="1:10" x14ac:dyDescent="0.25">
      <c r="A6371">
        <v>66</v>
      </c>
      <c r="B6371">
        <v>2017</v>
      </c>
      <c r="C6371" t="s">
        <v>40</v>
      </c>
      <c r="D6371" t="s">
        <v>56</v>
      </c>
      <c r="E6371" t="s">
        <v>39</v>
      </c>
      <c r="F6371">
        <v>4</v>
      </c>
      <c r="G6371" t="s">
        <v>45</v>
      </c>
      <c r="H6371" t="s">
        <v>2</v>
      </c>
      <c r="I6371" t="s">
        <v>37</v>
      </c>
      <c r="J6371">
        <v>726.6</v>
      </c>
    </row>
    <row r="6372" spans="1:10" x14ac:dyDescent="0.25">
      <c r="A6372">
        <v>66</v>
      </c>
      <c r="B6372">
        <v>2017</v>
      </c>
      <c r="C6372" t="s">
        <v>40</v>
      </c>
      <c r="D6372" t="s">
        <v>56</v>
      </c>
      <c r="E6372" t="s">
        <v>39</v>
      </c>
      <c r="F6372">
        <v>5</v>
      </c>
      <c r="G6372" t="s">
        <v>45</v>
      </c>
      <c r="H6372" t="s">
        <v>46</v>
      </c>
      <c r="I6372" t="s">
        <v>37</v>
      </c>
      <c r="J6372">
        <v>1068.3</v>
      </c>
    </row>
    <row r="6373" spans="1:10" x14ac:dyDescent="0.25">
      <c r="A6373">
        <v>66</v>
      </c>
      <c r="B6373">
        <v>2017</v>
      </c>
      <c r="C6373" t="s">
        <v>40</v>
      </c>
      <c r="D6373" t="s">
        <v>56</v>
      </c>
      <c r="E6373" t="s">
        <v>39</v>
      </c>
      <c r="F6373">
        <v>6</v>
      </c>
      <c r="G6373" t="s">
        <v>38</v>
      </c>
      <c r="H6373" t="s">
        <v>46</v>
      </c>
      <c r="I6373" t="s">
        <v>51</v>
      </c>
      <c r="J6373">
        <v>910.2</v>
      </c>
    </row>
    <row r="6374" spans="1:10" x14ac:dyDescent="0.25">
      <c r="A6374">
        <v>66</v>
      </c>
      <c r="B6374">
        <v>2018</v>
      </c>
      <c r="C6374" t="s">
        <v>40</v>
      </c>
      <c r="D6374" t="s">
        <v>55</v>
      </c>
      <c r="E6374" t="s">
        <v>39</v>
      </c>
      <c r="F6374">
        <v>1</v>
      </c>
      <c r="G6374" t="s">
        <v>45</v>
      </c>
      <c r="H6374" t="s">
        <v>46</v>
      </c>
      <c r="I6374" t="s">
        <v>37</v>
      </c>
      <c r="J6374">
        <v>1047.8</v>
      </c>
    </row>
    <row r="6375" spans="1:10" x14ac:dyDescent="0.25">
      <c r="A6375">
        <v>66</v>
      </c>
      <c r="B6375">
        <v>2018</v>
      </c>
      <c r="C6375" t="s">
        <v>40</v>
      </c>
      <c r="D6375" t="s">
        <v>55</v>
      </c>
      <c r="E6375" t="s">
        <v>39</v>
      </c>
      <c r="F6375">
        <v>2</v>
      </c>
      <c r="G6375" t="s">
        <v>38</v>
      </c>
      <c r="H6375" t="s">
        <v>46</v>
      </c>
      <c r="I6375" t="s">
        <v>51</v>
      </c>
      <c r="J6375">
        <v>933.5</v>
      </c>
    </row>
    <row r="6376" spans="1:10" x14ac:dyDescent="0.25">
      <c r="A6376">
        <v>66</v>
      </c>
      <c r="B6376">
        <v>2018</v>
      </c>
      <c r="C6376" t="s">
        <v>40</v>
      </c>
      <c r="D6376" t="s">
        <v>55</v>
      </c>
      <c r="E6376" t="s">
        <v>39</v>
      </c>
      <c r="F6376">
        <v>3</v>
      </c>
      <c r="G6376" t="s">
        <v>38</v>
      </c>
      <c r="H6376" t="s">
        <v>2</v>
      </c>
      <c r="I6376" t="s">
        <v>51</v>
      </c>
      <c r="J6376">
        <v>581</v>
      </c>
    </row>
    <row r="6377" spans="1:10" x14ac:dyDescent="0.25">
      <c r="A6377">
        <v>66</v>
      </c>
      <c r="B6377">
        <v>2018</v>
      </c>
      <c r="C6377" t="s">
        <v>40</v>
      </c>
      <c r="D6377" t="s">
        <v>55</v>
      </c>
      <c r="E6377" t="s">
        <v>39</v>
      </c>
      <c r="F6377">
        <v>4</v>
      </c>
      <c r="G6377" t="s">
        <v>45</v>
      </c>
      <c r="H6377" t="s">
        <v>46</v>
      </c>
      <c r="I6377" t="s">
        <v>37</v>
      </c>
      <c r="J6377">
        <v>1006.1</v>
      </c>
    </row>
    <row r="6378" spans="1:10" x14ac:dyDescent="0.25">
      <c r="A6378">
        <v>66</v>
      </c>
      <c r="B6378">
        <v>2018</v>
      </c>
      <c r="C6378" t="s">
        <v>40</v>
      </c>
      <c r="D6378" t="s">
        <v>55</v>
      </c>
      <c r="E6378" t="s">
        <v>39</v>
      </c>
      <c r="F6378">
        <v>5</v>
      </c>
      <c r="G6378" t="s">
        <v>45</v>
      </c>
      <c r="H6378" t="s">
        <v>2</v>
      </c>
      <c r="I6378" t="s">
        <v>37</v>
      </c>
      <c r="J6378">
        <v>511.3</v>
      </c>
    </row>
    <row r="6379" spans="1:10" x14ac:dyDescent="0.25">
      <c r="A6379">
        <v>66</v>
      </c>
      <c r="B6379">
        <v>2018</v>
      </c>
      <c r="C6379" t="s">
        <v>40</v>
      </c>
      <c r="D6379" t="s">
        <v>55</v>
      </c>
      <c r="E6379" t="s">
        <v>39</v>
      </c>
      <c r="F6379">
        <v>6</v>
      </c>
      <c r="G6379" t="s">
        <v>38</v>
      </c>
      <c r="H6379" t="s">
        <v>2</v>
      </c>
      <c r="I6379" t="s">
        <v>51</v>
      </c>
      <c r="J6379">
        <v>484.7</v>
      </c>
    </row>
    <row r="6380" spans="1:10" x14ac:dyDescent="0.25">
      <c r="A6380">
        <v>66</v>
      </c>
      <c r="B6380">
        <v>2018</v>
      </c>
      <c r="C6380" t="s">
        <v>40</v>
      </c>
      <c r="D6380" t="s">
        <v>56</v>
      </c>
      <c r="E6380" t="s">
        <v>39</v>
      </c>
      <c r="F6380">
        <v>1</v>
      </c>
      <c r="G6380" t="s">
        <v>38</v>
      </c>
      <c r="H6380" t="s">
        <v>46</v>
      </c>
      <c r="I6380" t="s">
        <v>37</v>
      </c>
      <c r="J6380">
        <v>690.5</v>
      </c>
    </row>
    <row r="6381" spans="1:10" x14ac:dyDescent="0.25">
      <c r="A6381">
        <v>66</v>
      </c>
      <c r="B6381">
        <v>2018</v>
      </c>
      <c r="C6381" t="s">
        <v>40</v>
      </c>
      <c r="D6381" t="s">
        <v>56</v>
      </c>
      <c r="E6381" t="s">
        <v>39</v>
      </c>
      <c r="F6381">
        <v>2</v>
      </c>
      <c r="G6381" t="s">
        <v>38</v>
      </c>
      <c r="H6381" t="s">
        <v>2</v>
      </c>
      <c r="I6381" t="s">
        <v>37</v>
      </c>
      <c r="J6381">
        <v>370</v>
      </c>
    </row>
    <row r="6382" spans="1:10" x14ac:dyDescent="0.25">
      <c r="A6382">
        <v>66</v>
      </c>
      <c r="B6382">
        <v>2018</v>
      </c>
      <c r="C6382" t="s">
        <v>40</v>
      </c>
      <c r="D6382" t="s">
        <v>56</v>
      </c>
      <c r="E6382" t="s">
        <v>39</v>
      </c>
      <c r="F6382">
        <v>3</v>
      </c>
      <c r="G6382" t="s">
        <v>45</v>
      </c>
      <c r="H6382" t="s">
        <v>2</v>
      </c>
      <c r="I6382" t="s">
        <v>51</v>
      </c>
      <c r="J6382">
        <v>522.6</v>
      </c>
    </row>
    <row r="6383" spans="1:10" x14ac:dyDescent="0.25">
      <c r="A6383">
        <v>66</v>
      </c>
      <c r="B6383">
        <v>2018</v>
      </c>
      <c r="C6383" t="s">
        <v>40</v>
      </c>
      <c r="D6383" t="s">
        <v>56</v>
      </c>
      <c r="E6383" t="s">
        <v>39</v>
      </c>
      <c r="F6383">
        <v>4</v>
      </c>
      <c r="G6383" t="s">
        <v>38</v>
      </c>
      <c r="H6383" t="s">
        <v>46</v>
      </c>
      <c r="I6383" t="s">
        <v>37</v>
      </c>
      <c r="J6383">
        <v>755.6</v>
      </c>
    </row>
    <row r="6384" spans="1:10" x14ac:dyDescent="0.25">
      <c r="A6384">
        <v>66</v>
      </c>
      <c r="B6384">
        <v>2018</v>
      </c>
      <c r="C6384" t="s">
        <v>40</v>
      </c>
      <c r="D6384" t="s">
        <v>56</v>
      </c>
      <c r="E6384" t="s">
        <v>39</v>
      </c>
      <c r="F6384">
        <v>5</v>
      </c>
      <c r="G6384" t="s">
        <v>45</v>
      </c>
      <c r="H6384" t="s">
        <v>46</v>
      </c>
      <c r="I6384" t="s">
        <v>51</v>
      </c>
      <c r="J6384">
        <v>590.5</v>
      </c>
    </row>
    <row r="6385" spans="1:10" x14ac:dyDescent="0.25">
      <c r="A6385">
        <v>66</v>
      </c>
      <c r="B6385">
        <v>2018</v>
      </c>
      <c r="C6385" t="s">
        <v>40</v>
      </c>
      <c r="D6385" t="s">
        <v>56</v>
      </c>
      <c r="E6385" t="s">
        <v>39</v>
      </c>
      <c r="F6385">
        <v>6</v>
      </c>
      <c r="G6385" t="s">
        <v>38</v>
      </c>
      <c r="H6385" t="s">
        <v>46</v>
      </c>
      <c r="I6385" t="s">
        <v>51</v>
      </c>
      <c r="J6385">
        <v>715.4</v>
      </c>
    </row>
    <row r="6386" spans="1:10" x14ac:dyDescent="0.25">
      <c r="A6386">
        <v>67</v>
      </c>
      <c r="B6386">
        <v>2017</v>
      </c>
      <c r="C6386" t="s">
        <v>40</v>
      </c>
      <c r="D6386" t="s">
        <v>55</v>
      </c>
      <c r="E6386" t="s">
        <v>39</v>
      </c>
      <c r="F6386">
        <v>1</v>
      </c>
      <c r="G6386" t="s">
        <v>45</v>
      </c>
      <c r="H6386" t="s">
        <v>2</v>
      </c>
      <c r="I6386" t="s">
        <v>51</v>
      </c>
      <c r="J6386">
        <v>811.3</v>
      </c>
    </row>
    <row r="6387" spans="1:10" x14ac:dyDescent="0.25">
      <c r="A6387">
        <v>67</v>
      </c>
      <c r="B6387">
        <v>2017</v>
      </c>
      <c r="C6387" t="s">
        <v>40</v>
      </c>
      <c r="D6387" t="s">
        <v>55</v>
      </c>
      <c r="E6387" t="s">
        <v>39</v>
      </c>
      <c r="F6387">
        <v>2</v>
      </c>
      <c r="G6387" t="s">
        <v>45</v>
      </c>
      <c r="H6387" t="s">
        <v>46</v>
      </c>
      <c r="I6387" t="s">
        <v>51</v>
      </c>
      <c r="J6387">
        <v>1348.4</v>
      </c>
    </row>
    <row r="6388" spans="1:10" x14ac:dyDescent="0.25">
      <c r="A6388">
        <v>67</v>
      </c>
      <c r="B6388">
        <v>2017</v>
      </c>
      <c r="C6388" t="s">
        <v>40</v>
      </c>
      <c r="D6388" t="s">
        <v>55</v>
      </c>
      <c r="E6388" t="s">
        <v>39</v>
      </c>
      <c r="F6388">
        <v>3</v>
      </c>
      <c r="G6388" t="s">
        <v>38</v>
      </c>
      <c r="H6388" t="s">
        <v>2</v>
      </c>
      <c r="I6388" t="s">
        <v>51</v>
      </c>
      <c r="J6388">
        <v>786.8</v>
      </c>
    </row>
    <row r="6389" spans="1:10" x14ac:dyDescent="0.25">
      <c r="A6389">
        <v>67</v>
      </c>
      <c r="B6389">
        <v>2017</v>
      </c>
      <c r="C6389" t="s">
        <v>40</v>
      </c>
      <c r="D6389" t="s">
        <v>55</v>
      </c>
      <c r="E6389" t="s">
        <v>39</v>
      </c>
      <c r="F6389">
        <v>4</v>
      </c>
      <c r="G6389" t="s">
        <v>45</v>
      </c>
      <c r="H6389" t="s">
        <v>46</v>
      </c>
      <c r="I6389" t="s">
        <v>37</v>
      </c>
      <c r="J6389">
        <v>1243</v>
      </c>
    </row>
    <row r="6390" spans="1:10" x14ac:dyDescent="0.25">
      <c r="A6390">
        <v>67</v>
      </c>
      <c r="B6390">
        <v>2017</v>
      </c>
      <c r="C6390" t="s">
        <v>40</v>
      </c>
      <c r="D6390" t="s">
        <v>55</v>
      </c>
      <c r="E6390" t="s">
        <v>39</v>
      </c>
      <c r="F6390">
        <v>5</v>
      </c>
      <c r="G6390" t="s">
        <v>38</v>
      </c>
      <c r="H6390" t="s">
        <v>2</v>
      </c>
      <c r="I6390" t="s">
        <v>37</v>
      </c>
      <c r="J6390">
        <v>699</v>
      </c>
    </row>
    <row r="6391" spans="1:10" x14ac:dyDescent="0.25">
      <c r="A6391">
        <v>67</v>
      </c>
      <c r="B6391">
        <v>2017</v>
      </c>
      <c r="C6391" t="s">
        <v>40</v>
      </c>
      <c r="D6391" t="s">
        <v>55</v>
      </c>
      <c r="E6391" t="s">
        <v>39</v>
      </c>
      <c r="F6391">
        <v>6</v>
      </c>
      <c r="G6391" t="s">
        <v>38</v>
      </c>
      <c r="H6391" t="s">
        <v>46</v>
      </c>
      <c r="I6391" t="s">
        <v>37</v>
      </c>
      <c r="J6391">
        <v>1132.2</v>
      </c>
    </row>
    <row r="6392" spans="1:10" x14ac:dyDescent="0.25">
      <c r="A6392">
        <v>67</v>
      </c>
      <c r="B6392">
        <v>2017</v>
      </c>
      <c r="C6392" t="s">
        <v>40</v>
      </c>
      <c r="D6392" t="s">
        <v>56</v>
      </c>
      <c r="E6392" t="s">
        <v>39</v>
      </c>
      <c r="F6392">
        <v>1</v>
      </c>
      <c r="G6392" t="s">
        <v>45</v>
      </c>
      <c r="H6392" t="s">
        <v>2</v>
      </c>
      <c r="I6392" t="s">
        <v>51</v>
      </c>
      <c r="J6392">
        <v>439.5</v>
      </c>
    </row>
    <row r="6393" spans="1:10" x14ac:dyDescent="0.25">
      <c r="A6393">
        <v>67</v>
      </c>
      <c r="B6393">
        <v>2017</v>
      </c>
      <c r="C6393" t="s">
        <v>40</v>
      </c>
      <c r="D6393" t="s">
        <v>56</v>
      </c>
      <c r="E6393" t="s">
        <v>39</v>
      </c>
      <c r="F6393">
        <v>2</v>
      </c>
      <c r="G6393" t="s">
        <v>45</v>
      </c>
      <c r="H6393" t="s">
        <v>2</v>
      </c>
      <c r="I6393" t="s">
        <v>37</v>
      </c>
      <c r="J6393">
        <v>660.1</v>
      </c>
    </row>
    <row r="6394" spans="1:10" x14ac:dyDescent="0.25">
      <c r="A6394">
        <v>67</v>
      </c>
      <c r="B6394">
        <v>2017</v>
      </c>
      <c r="C6394" t="s">
        <v>40</v>
      </c>
      <c r="D6394" t="s">
        <v>56</v>
      </c>
      <c r="E6394" t="s">
        <v>39</v>
      </c>
      <c r="F6394">
        <v>3</v>
      </c>
      <c r="G6394" t="s">
        <v>45</v>
      </c>
      <c r="H6394" t="s">
        <v>2</v>
      </c>
      <c r="I6394" t="s">
        <v>51</v>
      </c>
      <c r="J6394">
        <v>801.1</v>
      </c>
    </row>
    <row r="6395" spans="1:10" x14ac:dyDescent="0.25">
      <c r="A6395">
        <v>67</v>
      </c>
      <c r="B6395">
        <v>2017</v>
      </c>
      <c r="C6395" t="s">
        <v>40</v>
      </c>
      <c r="D6395" t="s">
        <v>56</v>
      </c>
      <c r="E6395" t="s">
        <v>39</v>
      </c>
      <c r="F6395">
        <v>4</v>
      </c>
      <c r="G6395" t="s">
        <v>45</v>
      </c>
      <c r="H6395" t="s">
        <v>2</v>
      </c>
      <c r="I6395" t="s">
        <v>37</v>
      </c>
      <c r="J6395">
        <v>702.9</v>
      </c>
    </row>
    <row r="6396" spans="1:10" x14ac:dyDescent="0.25">
      <c r="A6396">
        <v>67</v>
      </c>
      <c r="B6396">
        <v>2017</v>
      </c>
      <c r="C6396" t="s">
        <v>40</v>
      </c>
      <c r="D6396" t="s">
        <v>56</v>
      </c>
      <c r="E6396" t="s">
        <v>39</v>
      </c>
      <c r="F6396">
        <v>5</v>
      </c>
      <c r="G6396" t="s">
        <v>38</v>
      </c>
      <c r="H6396" t="s">
        <v>46</v>
      </c>
      <c r="I6396" t="s">
        <v>37</v>
      </c>
      <c r="J6396">
        <v>1057.3</v>
      </c>
    </row>
    <row r="6397" spans="1:10" x14ac:dyDescent="0.25">
      <c r="A6397">
        <v>67</v>
      </c>
      <c r="B6397">
        <v>2017</v>
      </c>
      <c r="C6397" t="s">
        <v>40</v>
      </c>
      <c r="D6397" t="s">
        <v>56</v>
      </c>
      <c r="E6397" t="s">
        <v>39</v>
      </c>
      <c r="F6397">
        <v>6</v>
      </c>
      <c r="G6397" t="s">
        <v>45</v>
      </c>
      <c r="H6397" t="s">
        <v>46</v>
      </c>
      <c r="I6397" t="s">
        <v>37</v>
      </c>
      <c r="J6397">
        <v>1017.4</v>
      </c>
    </row>
    <row r="6398" spans="1:10" x14ac:dyDescent="0.25">
      <c r="A6398">
        <v>67</v>
      </c>
      <c r="B6398">
        <v>2018</v>
      </c>
      <c r="C6398" t="s">
        <v>40</v>
      </c>
      <c r="D6398" t="s">
        <v>55</v>
      </c>
      <c r="E6398" t="s">
        <v>39</v>
      </c>
      <c r="F6398">
        <v>1</v>
      </c>
      <c r="G6398" t="s">
        <v>45</v>
      </c>
      <c r="H6398" t="s">
        <v>46</v>
      </c>
      <c r="I6398" t="s">
        <v>51</v>
      </c>
      <c r="J6398">
        <v>1003.4</v>
      </c>
    </row>
    <row r="6399" spans="1:10" x14ac:dyDescent="0.25">
      <c r="A6399">
        <v>67</v>
      </c>
      <c r="B6399">
        <v>2018</v>
      </c>
      <c r="C6399" t="s">
        <v>40</v>
      </c>
      <c r="D6399" t="s">
        <v>55</v>
      </c>
      <c r="E6399" t="s">
        <v>39</v>
      </c>
      <c r="F6399">
        <v>2</v>
      </c>
      <c r="G6399" t="s">
        <v>38</v>
      </c>
      <c r="H6399" t="s">
        <v>46</v>
      </c>
      <c r="I6399" t="s">
        <v>51</v>
      </c>
      <c r="J6399">
        <v>1011.5</v>
      </c>
    </row>
    <row r="6400" spans="1:10" x14ac:dyDescent="0.25">
      <c r="A6400">
        <v>67</v>
      </c>
      <c r="B6400">
        <v>2018</v>
      </c>
      <c r="C6400" t="s">
        <v>40</v>
      </c>
      <c r="D6400" t="s">
        <v>55</v>
      </c>
      <c r="E6400" t="s">
        <v>39</v>
      </c>
      <c r="F6400">
        <v>3</v>
      </c>
      <c r="G6400" t="s">
        <v>38</v>
      </c>
      <c r="H6400" t="s">
        <v>46</v>
      </c>
      <c r="I6400" t="s">
        <v>37</v>
      </c>
      <c r="J6400">
        <v>1016.2</v>
      </c>
    </row>
    <row r="6401" spans="1:10" x14ac:dyDescent="0.25">
      <c r="A6401">
        <v>67</v>
      </c>
      <c r="B6401">
        <v>2018</v>
      </c>
      <c r="C6401" t="s">
        <v>40</v>
      </c>
      <c r="D6401" t="s">
        <v>55</v>
      </c>
      <c r="E6401" t="s">
        <v>39</v>
      </c>
      <c r="F6401">
        <v>4</v>
      </c>
      <c r="G6401" t="s">
        <v>45</v>
      </c>
      <c r="H6401" t="s">
        <v>46</v>
      </c>
      <c r="I6401" t="s">
        <v>37</v>
      </c>
      <c r="J6401">
        <v>1035.0999999999999</v>
      </c>
    </row>
    <row r="6402" spans="1:10" x14ac:dyDescent="0.25">
      <c r="A6402">
        <v>67</v>
      </c>
      <c r="B6402">
        <v>2018</v>
      </c>
      <c r="C6402" t="s">
        <v>40</v>
      </c>
      <c r="D6402" t="s">
        <v>55</v>
      </c>
      <c r="E6402" t="s">
        <v>39</v>
      </c>
      <c r="F6402">
        <v>5</v>
      </c>
      <c r="G6402" t="s">
        <v>38</v>
      </c>
      <c r="H6402" t="s">
        <v>2</v>
      </c>
      <c r="I6402" t="s">
        <v>37</v>
      </c>
      <c r="J6402">
        <v>604.4</v>
      </c>
    </row>
    <row r="6403" spans="1:10" x14ac:dyDescent="0.25">
      <c r="A6403">
        <v>67</v>
      </c>
      <c r="B6403">
        <v>2018</v>
      </c>
      <c r="C6403" t="s">
        <v>40</v>
      </c>
      <c r="D6403" t="s">
        <v>55</v>
      </c>
      <c r="E6403" t="s">
        <v>39</v>
      </c>
      <c r="F6403">
        <v>6</v>
      </c>
      <c r="G6403" t="s">
        <v>45</v>
      </c>
      <c r="H6403" t="s">
        <v>2</v>
      </c>
      <c r="I6403" t="s">
        <v>51</v>
      </c>
      <c r="J6403">
        <v>576.6</v>
      </c>
    </row>
    <row r="6404" spans="1:10" x14ac:dyDescent="0.25">
      <c r="A6404">
        <v>67</v>
      </c>
      <c r="B6404">
        <v>2018</v>
      </c>
      <c r="C6404" t="s">
        <v>40</v>
      </c>
      <c r="D6404" t="s">
        <v>56</v>
      </c>
      <c r="E6404" t="s">
        <v>39</v>
      </c>
      <c r="F6404">
        <v>1</v>
      </c>
      <c r="G6404" t="s">
        <v>45</v>
      </c>
      <c r="H6404" t="s">
        <v>2</v>
      </c>
      <c r="I6404" t="s">
        <v>51</v>
      </c>
      <c r="J6404">
        <v>596.70000000000005</v>
      </c>
    </row>
    <row r="6405" spans="1:10" x14ac:dyDescent="0.25">
      <c r="A6405">
        <v>67</v>
      </c>
      <c r="B6405">
        <v>2018</v>
      </c>
      <c r="C6405" t="s">
        <v>40</v>
      </c>
      <c r="D6405" t="s">
        <v>56</v>
      </c>
      <c r="E6405" t="s">
        <v>39</v>
      </c>
      <c r="F6405">
        <v>2</v>
      </c>
      <c r="G6405" t="s">
        <v>45</v>
      </c>
      <c r="H6405" t="s">
        <v>2</v>
      </c>
      <c r="I6405" t="s">
        <v>51</v>
      </c>
      <c r="J6405">
        <v>431</v>
      </c>
    </row>
    <row r="6406" spans="1:10" x14ac:dyDescent="0.25">
      <c r="A6406">
        <v>67</v>
      </c>
      <c r="B6406">
        <v>2018</v>
      </c>
      <c r="C6406" t="s">
        <v>40</v>
      </c>
      <c r="D6406" t="s">
        <v>56</v>
      </c>
      <c r="E6406" t="s">
        <v>39</v>
      </c>
      <c r="F6406">
        <v>3</v>
      </c>
      <c r="G6406" t="s">
        <v>38</v>
      </c>
      <c r="H6406" t="s">
        <v>2</v>
      </c>
      <c r="I6406" t="s">
        <v>37</v>
      </c>
      <c r="J6406">
        <v>647.20000000000005</v>
      </c>
    </row>
    <row r="6407" spans="1:10" x14ac:dyDescent="0.25">
      <c r="A6407">
        <v>67</v>
      </c>
      <c r="B6407">
        <v>2018</v>
      </c>
      <c r="C6407" t="s">
        <v>40</v>
      </c>
      <c r="D6407" t="s">
        <v>56</v>
      </c>
      <c r="E6407" t="s">
        <v>39</v>
      </c>
      <c r="F6407">
        <v>4</v>
      </c>
      <c r="G6407" t="s">
        <v>38</v>
      </c>
      <c r="H6407" t="s">
        <v>46</v>
      </c>
      <c r="I6407" t="s">
        <v>51</v>
      </c>
      <c r="J6407">
        <v>867.4</v>
      </c>
    </row>
    <row r="6408" spans="1:10" x14ac:dyDescent="0.25">
      <c r="A6408">
        <v>67</v>
      </c>
      <c r="B6408">
        <v>2018</v>
      </c>
      <c r="C6408" t="s">
        <v>40</v>
      </c>
      <c r="D6408" t="s">
        <v>56</v>
      </c>
      <c r="E6408" t="s">
        <v>39</v>
      </c>
      <c r="F6408">
        <v>5</v>
      </c>
      <c r="G6408" t="s">
        <v>38</v>
      </c>
      <c r="H6408" t="s">
        <v>2</v>
      </c>
      <c r="I6408" t="s">
        <v>51</v>
      </c>
      <c r="J6408">
        <v>420</v>
      </c>
    </row>
    <row r="6409" spans="1:10" x14ac:dyDescent="0.25">
      <c r="A6409">
        <v>67</v>
      </c>
      <c r="B6409">
        <v>2018</v>
      </c>
      <c r="C6409" t="s">
        <v>40</v>
      </c>
      <c r="D6409" t="s">
        <v>56</v>
      </c>
      <c r="E6409" t="s">
        <v>39</v>
      </c>
      <c r="F6409">
        <v>6</v>
      </c>
      <c r="G6409" t="s">
        <v>45</v>
      </c>
      <c r="H6409" t="s">
        <v>46</v>
      </c>
      <c r="I6409" t="s">
        <v>37</v>
      </c>
      <c r="J6409">
        <v>790.9</v>
      </c>
    </row>
    <row r="6410" spans="1:10" x14ac:dyDescent="0.25">
      <c r="A6410">
        <v>68</v>
      </c>
      <c r="B6410">
        <v>2017</v>
      </c>
      <c r="C6410" t="s">
        <v>40</v>
      </c>
      <c r="D6410" t="s">
        <v>55</v>
      </c>
      <c r="E6410" t="s">
        <v>39</v>
      </c>
      <c r="F6410">
        <v>1</v>
      </c>
      <c r="G6410" t="s">
        <v>38</v>
      </c>
      <c r="H6410" t="s">
        <v>46</v>
      </c>
      <c r="I6410" t="s">
        <v>37</v>
      </c>
      <c r="J6410">
        <v>1114</v>
      </c>
    </row>
    <row r="6411" spans="1:10" x14ac:dyDescent="0.25">
      <c r="A6411">
        <v>68</v>
      </c>
      <c r="B6411">
        <v>2017</v>
      </c>
      <c r="C6411" t="s">
        <v>40</v>
      </c>
      <c r="D6411" t="s">
        <v>55</v>
      </c>
      <c r="E6411" t="s">
        <v>39</v>
      </c>
      <c r="F6411">
        <v>2</v>
      </c>
      <c r="G6411" t="s">
        <v>45</v>
      </c>
      <c r="H6411" t="s">
        <v>46</v>
      </c>
      <c r="I6411" t="s">
        <v>51</v>
      </c>
      <c r="J6411">
        <v>1091.7</v>
      </c>
    </row>
    <row r="6412" spans="1:10" x14ac:dyDescent="0.25">
      <c r="A6412">
        <v>68</v>
      </c>
      <c r="B6412">
        <v>2017</v>
      </c>
      <c r="C6412" t="s">
        <v>40</v>
      </c>
      <c r="D6412" t="s">
        <v>55</v>
      </c>
      <c r="E6412" t="s">
        <v>39</v>
      </c>
      <c r="F6412">
        <v>3</v>
      </c>
      <c r="G6412" t="s">
        <v>45</v>
      </c>
      <c r="H6412" t="s">
        <v>2</v>
      </c>
      <c r="I6412" t="s">
        <v>37</v>
      </c>
      <c r="J6412">
        <v>734.1</v>
      </c>
    </row>
    <row r="6413" spans="1:10" x14ac:dyDescent="0.25">
      <c r="A6413">
        <v>68</v>
      </c>
      <c r="B6413">
        <v>2017</v>
      </c>
      <c r="C6413" t="s">
        <v>40</v>
      </c>
      <c r="D6413" t="s">
        <v>55</v>
      </c>
      <c r="E6413" t="s">
        <v>39</v>
      </c>
      <c r="F6413">
        <v>4</v>
      </c>
      <c r="G6413" t="s">
        <v>38</v>
      </c>
      <c r="H6413" t="s">
        <v>46</v>
      </c>
      <c r="I6413" t="s">
        <v>37</v>
      </c>
      <c r="J6413">
        <v>1162.9000000000001</v>
      </c>
    </row>
    <row r="6414" spans="1:10" x14ac:dyDescent="0.25">
      <c r="A6414">
        <v>68</v>
      </c>
      <c r="B6414">
        <v>2017</v>
      </c>
      <c r="C6414" t="s">
        <v>40</v>
      </c>
      <c r="D6414" t="s">
        <v>55</v>
      </c>
      <c r="E6414" t="s">
        <v>39</v>
      </c>
      <c r="F6414">
        <v>5</v>
      </c>
      <c r="G6414" t="s">
        <v>38</v>
      </c>
      <c r="H6414" t="s">
        <v>2</v>
      </c>
      <c r="I6414" t="s">
        <v>51</v>
      </c>
      <c r="J6414">
        <v>832.3</v>
      </c>
    </row>
    <row r="6415" spans="1:10" x14ac:dyDescent="0.25">
      <c r="A6415">
        <v>68</v>
      </c>
      <c r="B6415">
        <v>2017</v>
      </c>
      <c r="C6415" t="s">
        <v>40</v>
      </c>
      <c r="D6415" t="s">
        <v>55</v>
      </c>
      <c r="E6415" t="s">
        <v>39</v>
      </c>
      <c r="F6415">
        <v>6</v>
      </c>
      <c r="G6415" t="s">
        <v>45</v>
      </c>
      <c r="H6415" t="s">
        <v>46</v>
      </c>
      <c r="I6415" t="s">
        <v>51</v>
      </c>
      <c r="J6415">
        <v>1172.8</v>
      </c>
    </row>
    <row r="6416" spans="1:10" x14ac:dyDescent="0.25">
      <c r="A6416">
        <v>68</v>
      </c>
      <c r="B6416">
        <v>2017</v>
      </c>
      <c r="C6416" t="s">
        <v>40</v>
      </c>
      <c r="D6416" t="s">
        <v>56</v>
      </c>
      <c r="E6416" t="s">
        <v>39</v>
      </c>
      <c r="F6416">
        <v>1</v>
      </c>
      <c r="G6416" t="s">
        <v>38</v>
      </c>
      <c r="H6416" t="s">
        <v>2</v>
      </c>
      <c r="I6416" t="s">
        <v>37</v>
      </c>
      <c r="J6416">
        <v>487.7</v>
      </c>
    </row>
    <row r="6417" spans="1:10" x14ac:dyDescent="0.25">
      <c r="A6417">
        <v>68</v>
      </c>
      <c r="B6417">
        <v>2017</v>
      </c>
      <c r="C6417" t="s">
        <v>40</v>
      </c>
      <c r="D6417" t="s">
        <v>56</v>
      </c>
      <c r="E6417" t="s">
        <v>39</v>
      </c>
      <c r="F6417">
        <v>2</v>
      </c>
      <c r="G6417" t="s">
        <v>45</v>
      </c>
      <c r="H6417" t="s">
        <v>46</v>
      </c>
      <c r="I6417" t="s">
        <v>51</v>
      </c>
      <c r="J6417">
        <v>1063.4000000000001</v>
      </c>
    </row>
    <row r="6418" spans="1:10" x14ac:dyDescent="0.25">
      <c r="A6418">
        <v>68</v>
      </c>
      <c r="B6418">
        <v>2017</v>
      </c>
      <c r="C6418" t="s">
        <v>40</v>
      </c>
      <c r="D6418" t="s">
        <v>56</v>
      </c>
      <c r="E6418" t="s">
        <v>39</v>
      </c>
      <c r="F6418">
        <v>3</v>
      </c>
      <c r="G6418" t="s">
        <v>38</v>
      </c>
      <c r="H6418" t="s">
        <v>2</v>
      </c>
      <c r="I6418" t="s">
        <v>51</v>
      </c>
      <c r="J6418">
        <v>426.9</v>
      </c>
    </row>
    <row r="6419" spans="1:10" x14ac:dyDescent="0.25">
      <c r="A6419">
        <v>68</v>
      </c>
      <c r="B6419">
        <v>2017</v>
      </c>
      <c r="C6419" t="s">
        <v>40</v>
      </c>
      <c r="D6419" t="s">
        <v>56</v>
      </c>
      <c r="E6419" t="s">
        <v>39</v>
      </c>
      <c r="F6419">
        <v>4</v>
      </c>
      <c r="G6419" t="s">
        <v>38</v>
      </c>
      <c r="H6419" t="s">
        <v>46</v>
      </c>
      <c r="I6419" t="s">
        <v>51</v>
      </c>
      <c r="J6419">
        <v>1019.1</v>
      </c>
    </row>
    <row r="6420" spans="1:10" x14ac:dyDescent="0.25">
      <c r="A6420">
        <v>68</v>
      </c>
      <c r="B6420">
        <v>2017</v>
      </c>
      <c r="C6420" t="s">
        <v>40</v>
      </c>
      <c r="D6420" t="s">
        <v>56</v>
      </c>
      <c r="E6420" t="s">
        <v>39</v>
      </c>
      <c r="F6420">
        <v>5</v>
      </c>
      <c r="G6420" t="s">
        <v>45</v>
      </c>
      <c r="H6420" t="s">
        <v>2</v>
      </c>
      <c r="I6420" t="s">
        <v>51</v>
      </c>
      <c r="J6420">
        <v>621.79999999999995</v>
      </c>
    </row>
    <row r="6421" spans="1:10" x14ac:dyDescent="0.25">
      <c r="A6421">
        <v>68</v>
      </c>
      <c r="B6421">
        <v>2017</v>
      </c>
      <c r="C6421" t="s">
        <v>40</v>
      </c>
      <c r="D6421" t="s">
        <v>56</v>
      </c>
      <c r="E6421" t="s">
        <v>39</v>
      </c>
      <c r="F6421">
        <v>6</v>
      </c>
      <c r="G6421" t="s">
        <v>38</v>
      </c>
      <c r="H6421" t="s">
        <v>2</v>
      </c>
      <c r="I6421" t="s">
        <v>37</v>
      </c>
      <c r="J6421">
        <v>547.79999999999995</v>
      </c>
    </row>
    <row r="6422" spans="1:10" x14ac:dyDescent="0.25">
      <c r="A6422">
        <v>68</v>
      </c>
      <c r="B6422">
        <v>2018</v>
      </c>
      <c r="C6422" t="s">
        <v>40</v>
      </c>
      <c r="D6422" t="s">
        <v>55</v>
      </c>
      <c r="E6422" t="s">
        <v>39</v>
      </c>
      <c r="F6422">
        <v>1</v>
      </c>
      <c r="G6422" t="s">
        <v>45</v>
      </c>
      <c r="H6422" t="s">
        <v>46</v>
      </c>
      <c r="I6422" t="s">
        <v>37</v>
      </c>
      <c r="J6422">
        <v>986.1</v>
      </c>
    </row>
    <row r="6423" spans="1:10" x14ac:dyDescent="0.25">
      <c r="A6423">
        <v>68</v>
      </c>
      <c r="B6423">
        <v>2018</v>
      </c>
      <c r="C6423" t="s">
        <v>40</v>
      </c>
      <c r="D6423" t="s">
        <v>55</v>
      </c>
      <c r="E6423" t="s">
        <v>39</v>
      </c>
      <c r="F6423">
        <v>2</v>
      </c>
      <c r="G6423" t="s">
        <v>45</v>
      </c>
      <c r="H6423" t="s">
        <v>46</v>
      </c>
      <c r="I6423" t="s">
        <v>37</v>
      </c>
      <c r="J6423">
        <v>746.1</v>
      </c>
    </row>
    <row r="6424" spans="1:10" x14ac:dyDescent="0.25">
      <c r="A6424">
        <v>68</v>
      </c>
      <c r="B6424">
        <v>2018</v>
      </c>
      <c r="C6424" t="s">
        <v>40</v>
      </c>
      <c r="D6424" t="s">
        <v>55</v>
      </c>
      <c r="E6424" t="s">
        <v>39</v>
      </c>
      <c r="F6424">
        <v>3</v>
      </c>
      <c r="G6424" t="s">
        <v>38</v>
      </c>
      <c r="H6424" t="s">
        <v>46</v>
      </c>
      <c r="I6424" t="s">
        <v>51</v>
      </c>
      <c r="J6424">
        <v>932.5</v>
      </c>
    </row>
    <row r="6425" spans="1:10" x14ac:dyDescent="0.25">
      <c r="A6425">
        <v>68</v>
      </c>
      <c r="B6425">
        <v>2018</v>
      </c>
      <c r="C6425" t="s">
        <v>40</v>
      </c>
      <c r="D6425" t="s">
        <v>55</v>
      </c>
      <c r="E6425" t="s">
        <v>39</v>
      </c>
      <c r="F6425">
        <v>4</v>
      </c>
      <c r="G6425" t="s">
        <v>38</v>
      </c>
      <c r="H6425" t="s">
        <v>46</v>
      </c>
      <c r="I6425" t="s">
        <v>51</v>
      </c>
      <c r="J6425">
        <v>1225.2</v>
      </c>
    </row>
    <row r="6426" spans="1:10" x14ac:dyDescent="0.25">
      <c r="A6426">
        <v>68</v>
      </c>
      <c r="B6426">
        <v>2018</v>
      </c>
      <c r="C6426" t="s">
        <v>40</v>
      </c>
      <c r="D6426" t="s">
        <v>55</v>
      </c>
      <c r="E6426" t="s">
        <v>39</v>
      </c>
      <c r="F6426">
        <v>5</v>
      </c>
      <c r="G6426" t="s">
        <v>45</v>
      </c>
      <c r="H6426" t="s">
        <v>2</v>
      </c>
      <c r="I6426" t="s">
        <v>51</v>
      </c>
      <c r="J6426">
        <v>465.2</v>
      </c>
    </row>
    <row r="6427" spans="1:10" x14ac:dyDescent="0.25">
      <c r="A6427">
        <v>68</v>
      </c>
      <c r="B6427">
        <v>2018</v>
      </c>
      <c r="C6427" t="s">
        <v>40</v>
      </c>
      <c r="D6427" t="s">
        <v>55</v>
      </c>
      <c r="E6427" t="s">
        <v>39</v>
      </c>
      <c r="F6427">
        <v>6</v>
      </c>
      <c r="G6427" t="s">
        <v>45</v>
      </c>
      <c r="H6427" t="s">
        <v>46</v>
      </c>
      <c r="I6427" t="s">
        <v>37</v>
      </c>
      <c r="J6427">
        <v>931.9</v>
      </c>
    </row>
    <row r="6428" spans="1:10" x14ac:dyDescent="0.25">
      <c r="A6428">
        <v>68</v>
      </c>
      <c r="B6428">
        <v>2018</v>
      </c>
      <c r="C6428" t="s">
        <v>40</v>
      </c>
      <c r="D6428" t="s">
        <v>56</v>
      </c>
      <c r="E6428" t="s">
        <v>39</v>
      </c>
      <c r="F6428">
        <v>1</v>
      </c>
      <c r="G6428" t="s">
        <v>45</v>
      </c>
      <c r="H6428" t="s">
        <v>2</v>
      </c>
      <c r="I6428" t="s">
        <v>51</v>
      </c>
      <c r="J6428">
        <v>87.6</v>
      </c>
    </row>
    <row r="6429" spans="1:10" x14ac:dyDescent="0.25">
      <c r="A6429">
        <v>68</v>
      </c>
      <c r="B6429">
        <v>2018</v>
      </c>
      <c r="C6429" t="s">
        <v>40</v>
      </c>
      <c r="D6429" t="s">
        <v>56</v>
      </c>
      <c r="E6429" t="s">
        <v>39</v>
      </c>
      <c r="F6429">
        <v>2</v>
      </c>
      <c r="G6429" t="s">
        <v>38</v>
      </c>
      <c r="H6429" t="s">
        <v>46</v>
      </c>
      <c r="I6429" t="s">
        <v>37</v>
      </c>
      <c r="J6429">
        <v>1031.5</v>
      </c>
    </row>
    <row r="6430" spans="1:10" x14ac:dyDescent="0.25">
      <c r="A6430">
        <v>68</v>
      </c>
      <c r="B6430">
        <v>2018</v>
      </c>
      <c r="C6430" t="s">
        <v>40</v>
      </c>
      <c r="D6430" t="s">
        <v>56</v>
      </c>
      <c r="E6430" t="s">
        <v>39</v>
      </c>
      <c r="F6430">
        <v>3</v>
      </c>
      <c r="G6430" t="s">
        <v>45</v>
      </c>
      <c r="H6430" t="s">
        <v>2</v>
      </c>
      <c r="I6430" t="s">
        <v>51</v>
      </c>
      <c r="J6430">
        <v>394.6</v>
      </c>
    </row>
    <row r="6431" spans="1:10" x14ac:dyDescent="0.25">
      <c r="A6431">
        <v>68</v>
      </c>
      <c r="B6431">
        <v>2018</v>
      </c>
      <c r="C6431" t="s">
        <v>40</v>
      </c>
      <c r="D6431" t="s">
        <v>56</v>
      </c>
      <c r="E6431" t="s">
        <v>39</v>
      </c>
      <c r="F6431">
        <v>4</v>
      </c>
      <c r="G6431" t="s">
        <v>38</v>
      </c>
      <c r="H6431" t="s">
        <v>46</v>
      </c>
      <c r="I6431" t="s">
        <v>51</v>
      </c>
      <c r="J6431">
        <v>682.3</v>
      </c>
    </row>
    <row r="6432" spans="1:10" x14ac:dyDescent="0.25">
      <c r="A6432">
        <v>68</v>
      </c>
      <c r="B6432">
        <v>2018</v>
      </c>
      <c r="C6432" t="s">
        <v>40</v>
      </c>
      <c r="D6432" t="s">
        <v>56</v>
      </c>
      <c r="E6432" t="s">
        <v>39</v>
      </c>
      <c r="F6432">
        <v>5</v>
      </c>
      <c r="G6432" t="s">
        <v>45</v>
      </c>
      <c r="H6432" t="s">
        <v>2</v>
      </c>
      <c r="I6432" t="s">
        <v>37</v>
      </c>
      <c r="J6432">
        <v>585.20000000000005</v>
      </c>
    </row>
    <row r="6433" spans="1:10" x14ac:dyDescent="0.25">
      <c r="A6433">
        <v>68</v>
      </c>
      <c r="B6433">
        <v>2018</v>
      </c>
      <c r="C6433" t="s">
        <v>40</v>
      </c>
      <c r="D6433" t="s">
        <v>56</v>
      </c>
      <c r="E6433" t="s">
        <v>39</v>
      </c>
      <c r="F6433">
        <v>6</v>
      </c>
      <c r="G6433" t="s">
        <v>45</v>
      </c>
      <c r="H6433" t="s">
        <v>46</v>
      </c>
      <c r="I6433" t="s">
        <v>37</v>
      </c>
      <c r="J6433">
        <v>866.7</v>
      </c>
    </row>
    <row r="6434" spans="1:10" x14ac:dyDescent="0.25">
      <c r="A6434">
        <v>69</v>
      </c>
      <c r="B6434">
        <v>2017</v>
      </c>
      <c r="C6434" t="s">
        <v>40</v>
      </c>
      <c r="D6434" t="s">
        <v>55</v>
      </c>
      <c r="E6434" t="s">
        <v>39</v>
      </c>
      <c r="F6434">
        <v>1</v>
      </c>
      <c r="G6434" t="s">
        <v>38</v>
      </c>
      <c r="H6434" t="s">
        <v>46</v>
      </c>
      <c r="I6434" t="s">
        <v>51</v>
      </c>
      <c r="J6434">
        <v>1166.2</v>
      </c>
    </row>
    <row r="6435" spans="1:10" x14ac:dyDescent="0.25">
      <c r="A6435">
        <v>69</v>
      </c>
      <c r="B6435">
        <v>2017</v>
      </c>
      <c r="C6435" t="s">
        <v>40</v>
      </c>
      <c r="D6435" t="s">
        <v>55</v>
      </c>
      <c r="E6435" t="s">
        <v>39</v>
      </c>
      <c r="F6435">
        <v>2</v>
      </c>
      <c r="G6435" t="s">
        <v>38</v>
      </c>
      <c r="H6435" t="s">
        <v>2</v>
      </c>
      <c r="I6435" t="s">
        <v>37</v>
      </c>
      <c r="J6435">
        <v>848.7</v>
      </c>
    </row>
    <row r="6436" spans="1:10" x14ac:dyDescent="0.25">
      <c r="A6436">
        <v>69</v>
      </c>
      <c r="B6436">
        <v>2017</v>
      </c>
      <c r="C6436" t="s">
        <v>40</v>
      </c>
      <c r="D6436" t="s">
        <v>55</v>
      </c>
      <c r="E6436" t="s">
        <v>39</v>
      </c>
      <c r="F6436">
        <v>3</v>
      </c>
      <c r="G6436" t="s">
        <v>45</v>
      </c>
      <c r="H6436" t="s">
        <v>2</v>
      </c>
      <c r="I6436" t="s">
        <v>51</v>
      </c>
      <c r="J6436">
        <v>807.5</v>
      </c>
    </row>
    <row r="6437" spans="1:10" x14ac:dyDescent="0.25">
      <c r="A6437">
        <v>69</v>
      </c>
      <c r="B6437">
        <v>2017</v>
      </c>
      <c r="C6437" t="s">
        <v>40</v>
      </c>
      <c r="D6437" t="s">
        <v>55</v>
      </c>
      <c r="E6437" t="s">
        <v>39</v>
      </c>
      <c r="F6437">
        <v>4</v>
      </c>
      <c r="G6437" t="s">
        <v>38</v>
      </c>
      <c r="H6437" t="s">
        <v>46</v>
      </c>
      <c r="I6437" t="s">
        <v>51</v>
      </c>
      <c r="J6437">
        <v>1367.8</v>
      </c>
    </row>
    <row r="6438" spans="1:10" x14ac:dyDescent="0.25">
      <c r="A6438">
        <v>69</v>
      </c>
      <c r="B6438">
        <v>2017</v>
      </c>
      <c r="C6438" t="s">
        <v>40</v>
      </c>
      <c r="D6438" t="s">
        <v>55</v>
      </c>
      <c r="E6438" t="s">
        <v>39</v>
      </c>
      <c r="F6438">
        <v>5</v>
      </c>
      <c r="G6438" t="s">
        <v>38</v>
      </c>
      <c r="H6438" t="s">
        <v>46</v>
      </c>
      <c r="I6438" t="s">
        <v>37</v>
      </c>
      <c r="J6438">
        <v>1270.7</v>
      </c>
    </row>
    <row r="6439" spans="1:10" x14ac:dyDescent="0.25">
      <c r="A6439">
        <v>69</v>
      </c>
      <c r="B6439">
        <v>2017</v>
      </c>
      <c r="C6439" t="s">
        <v>40</v>
      </c>
      <c r="D6439" t="s">
        <v>55</v>
      </c>
      <c r="E6439" t="s">
        <v>39</v>
      </c>
      <c r="F6439">
        <v>6</v>
      </c>
      <c r="G6439" t="s">
        <v>38</v>
      </c>
      <c r="H6439" t="s">
        <v>46</v>
      </c>
      <c r="I6439" t="s">
        <v>37</v>
      </c>
      <c r="J6439">
        <v>1137.5999999999999</v>
      </c>
    </row>
    <row r="6440" spans="1:10" x14ac:dyDescent="0.25">
      <c r="A6440">
        <v>69</v>
      </c>
      <c r="B6440">
        <v>2017</v>
      </c>
      <c r="C6440" t="s">
        <v>40</v>
      </c>
      <c r="D6440" t="s">
        <v>56</v>
      </c>
      <c r="E6440" t="s">
        <v>39</v>
      </c>
      <c r="F6440">
        <v>1</v>
      </c>
      <c r="G6440" t="s">
        <v>38</v>
      </c>
      <c r="H6440" t="s">
        <v>2</v>
      </c>
      <c r="I6440" t="s">
        <v>51</v>
      </c>
      <c r="J6440">
        <v>552.1</v>
      </c>
    </row>
    <row r="6441" spans="1:10" x14ac:dyDescent="0.25">
      <c r="A6441">
        <v>69</v>
      </c>
      <c r="B6441">
        <v>2017</v>
      </c>
      <c r="C6441" t="s">
        <v>40</v>
      </c>
      <c r="D6441" t="s">
        <v>56</v>
      </c>
      <c r="E6441" t="s">
        <v>39</v>
      </c>
      <c r="F6441">
        <v>2</v>
      </c>
      <c r="G6441" t="s">
        <v>45</v>
      </c>
      <c r="H6441" t="s">
        <v>46</v>
      </c>
      <c r="I6441" t="s">
        <v>51</v>
      </c>
      <c r="J6441">
        <v>1012</v>
      </c>
    </row>
    <row r="6442" spans="1:10" x14ac:dyDescent="0.25">
      <c r="A6442">
        <v>69</v>
      </c>
      <c r="B6442">
        <v>2017</v>
      </c>
      <c r="C6442" t="s">
        <v>40</v>
      </c>
      <c r="D6442" t="s">
        <v>56</v>
      </c>
      <c r="E6442" t="s">
        <v>39</v>
      </c>
      <c r="F6442">
        <v>3</v>
      </c>
      <c r="G6442" t="s">
        <v>45</v>
      </c>
      <c r="H6442" t="s">
        <v>2</v>
      </c>
      <c r="I6442" t="s">
        <v>37</v>
      </c>
      <c r="J6442">
        <v>733.8</v>
      </c>
    </row>
    <row r="6443" spans="1:10" x14ac:dyDescent="0.25">
      <c r="A6443">
        <v>69</v>
      </c>
      <c r="B6443">
        <v>2017</v>
      </c>
      <c r="C6443" t="s">
        <v>40</v>
      </c>
      <c r="D6443" t="s">
        <v>56</v>
      </c>
      <c r="E6443" t="s">
        <v>39</v>
      </c>
      <c r="F6443">
        <v>4</v>
      </c>
      <c r="G6443" t="s">
        <v>38</v>
      </c>
      <c r="H6443" t="s">
        <v>46</v>
      </c>
      <c r="I6443" t="s">
        <v>37</v>
      </c>
      <c r="J6443">
        <v>980.8</v>
      </c>
    </row>
    <row r="6444" spans="1:10" x14ac:dyDescent="0.25">
      <c r="A6444">
        <v>69</v>
      </c>
      <c r="B6444">
        <v>2017</v>
      </c>
      <c r="C6444" t="s">
        <v>40</v>
      </c>
      <c r="D6444" t="s">
        <v>56</v>
      </c>
      <c r="E6444" t="s">
        <v>39</v>
      </c>
      <c r="F6444">
        <v>5</v>
      </c>
      <c r="G6444" t="s">
        <v>45</v>
      </c>
      <c r="H6444" t="s">
        <v>46</v>
      </c>
      <c r="I6444" t="s">
        <v>37</v>
      </c>
      <c r="J6444">
        <v>917.6</v>
      </c>
    </row>
    <row r="6445" spans="1:10" x14ac:dyDescent="0.25">
      <c r="A6445">
        <v>69</v>
      </c>
      <c r="B6445">
        <v>2017</v>
      </c>
      <c r="C6445" t="s">
        <v>40</v>
      </c>
      <c r="D6445" t="s">
        <v>56</v>
      </c>
      <c r="E6445" t="s">
        <v>39</v>
      </c>
      <c r="F6445">
        <v>6</v>
      </c>
      <c r="G6445" t="s">
        <v>38</v>
      </c>
      <c r="H6445" t="s">
        <v>2</v>
      </c>
      <c r="I6445" t="s">
        <v>37</v>
      </c>
      <c r="J6445">
        <v>659.1</v>
      </c>
    </row>
    <row r="6446" spans="1:10" x14ac:dyDescent="0.25">
      <c r="A6446">
        <v>69</v>
      </c>
      <c r="B6446">
        <v>2018</v>
      </c>
      <c r="C6446" t="s">
        <v>40</v>
      </c>
      <c r="D6446" t="s">
        <v>55</v>
      </c>
      <c r="E6446" t="s">
        <v>39</v>
      </c>
      <c r="F6446">
        <v>1</v>
      </c>
      <c r="G6446" t="s">
        <v>45</v>
      </c>
      <c r="H6446" t="s">
        <v>46</v>
      </c>
      <c r="I6446" t="s">
        <v>37</v>
      </c>
      <c r="J6446">
        <v>953.2</v>
      </c>
    </row>
    <row r="6447" spans="1:10" x14ac:dyDescent="0.25">
      <c r="A6447">
        <v>69</v>
      </c>
      <c r="B6447">
        <v>2018</v>
      </c>
      <c r="C6447" t="s">
        <v>40</v>
      </c>
      <c r="D6447" t="s">
        <v>55</v>
      </c>
      <c r="E6447" t="s">
        <v>39</v>
      </c>
      <c r="F6447">
        <v>2</v>
      </c>
      <c r="G6447" t="s">
        <v>38</v>
      </c>
      <c r="H6447" t="s">
        <v>2</v>
      </c>
      <c r="I6447" t="s">
        <v>37</v>
      </c>
      <c r="J6447">
        <v>798.6</v>
      </c>
    </row>
    <row r="6448" spans="1:10" x14ac:dyDescent="0.25">
      <c r="A6448">
        <v>69</v>
      </c>
      <c r="B6448">
        <v>2018</v>
      </c>
      <c r="C6448" t="s">
        <v>40</v>
      </c>
      <c r="D6448" t="s">
        <v>55</v>
      </c>
      <c r="E6448" t="s">
        <v>39</v>
      </c>
      <c r="F6448">
        <v>3</v>
      </c>
      <c r="G6448" t="s">
        <v>38</v>
      </c>
      <c r="H6448" t="s">
        <v>2</v>
      </c>
      <c r="I6448" t="s">
        <v>51</v>
      </c>
      <c r="J6448">
        <v>554.79999999999995</v>
      </c>
    </row>
    <row r="6449" spans="1:10" x14ac:dyDescent="0.25">
      <c r="A6449">
        <v>69</v>
      </c>
      <c r="B6449">
        <v>2018</v>
      </c>
      <c r="C6449" t="s">
        <v>40</v>
      </c>
      <c r="D6449" t="s">
        <v>55</v>
      </c>
      <c r="E6449" t="s">
        <v>39</v>
      </c>
      <c r="F6449">
        <v>4</v>
      </c>
      <c r="G6449" t="s">
        <v>45</v>
      </c>
      <c r="H6449" t="s">
        <v>2</v>
      </c>
      <c r="I6449" t="s">
        <v>37</v>
      </c>
      <c r="J6449">
        <v>740.3</v>
      </c>
    </row>
    <row r="6450" spans="1:10" x14ac:dyDescent="0.25">
      <c r="A6450">
        <v>69</v>
      </c>
      <c r="B6450">
        <v>2018</v>
      </c>
      <c r="C6450" t="s">
        <v>40</v>
      </c>
      <c r="D6450" t="s">
        <v>55</v>
      </c>
      <c r="E6450" t="s">
        <v>39</v>
      </c>
      <c r="F6450">
        <v>5</v>
      </c>
      <c r="G6450" t="s">
        <v>45</v>
      </c>
      <c r="H6450" t="s">
        <v>2</v>
      </c>
      <c r="I6450" t="s">
        <v>51</v>
      </c>
      <c r="J6450">
        <v>666</v>
      </c>
    </row>
    <row r="6451" spans="1:10" x14ac:dyDescent="0.25">
      <c r="A6451">
        <v>69</v>
      </c>
      <c r="B6451">
        <v>2018</v>
      </c>
      <c r="C6451" t="s">
        <v>40</v>
      </c>
      <c r="D6451" t="s">
        <v>55</v>
      </c>
      <c r="E6451" t="s">
        <v>39</v>
      </c>
      <c r="F6451">
        <v>6</v>
      </c>
      <c r="G6451" t="s">
        <v>45</v>
      </c>
      <c r="H6451" t="s">
        <v>46</v>
      </c>
      <c r="I6451" t="s">
        <v>37</v>
      </c>
      <c r="J6451">
        <v>1233.8</v>
      </c>
    </row>
    <row r="6452" spans="1:10" x14ac:dyDescent="0.25">
      <c r="A6452">
        <v>69</v>
      </c>
      <c r="B6452">
        <v>2018</v>
      </c>
      <c r="C6452" t="s">
        <v>40</v>
      </c>
      <c r="D6452" t="s">
        <v>56</v>
      </c>
      <c r="E6452" t="s">
        <v>39</v>
      </c>
      <c r="F6452">
        <v>1</v>
      </c>
      <c r="G6452" t="s">
        <v>45</v>
      </c>
      <c r="H6452" t="s">
        <v>46</v>
      </c>
      <c r="I6452" t="s">
        <v>37</v>
      </c>
      <c r="J6452">
        <v>641.79999999999995</v>
      </c>
    </row>
    <row r="6453" spans="1:10" x14ac:dyDescent="0.25">
      <c r="A6453">
        <v>69</v>
      </c>
      <c r="B6453">
        <v>2018</v>
      </c>
      <c r="C6453" t="s">
        <v>40</v>
      </c>
      <c r="D6453" t="s">
        <v>56</v>
      </c>
      <c r="E6453" t="s">
        <v>39</v>
      </c>
      <c r="F6453">
        <v>2</v>
      </c>
      <c r="G6453" t="s">
        <v>38</v>
      </c>
      <c r="H6453" t="s">
        <v>2</v>
      </c>
      <c r="I6453" t="s">
        <v>37</v>
      </c>
      <c r="J6453">
        <v>495.3</v>
      </c>
    </row>
    <row r="6454" spans="1:10" x14ac:dyDescent="0.25">
      <c r="A6454">
        <v>69</v>
      </c>
      <c r="B6454">
        <v>2018</v>
      </c>
      <c r="C6454" t="s">
        <v>40</v>
      </c>
      <c r="D6454" t="s">
        <v>56</v>
      </c>
      <c r="E6454" t="s">
        <v>39</v>
      </c>
      <c r="F6454">
        <v>3</v>
      </c>
      <c r="G6454" t="s">
        <v>38</v>
      </c>
      <c r="H6454" t="s">
        <v>46</v>
      </c>
      <c r="I6454" t="s">
        <v>51</v>
      </c>
      <c r="J6454">
        <v>712.2</v>
      </c>
    </row>
    <row r="6455" spans="1:10" x14ac:dyDescent="0.25">
      <c r="A6455">
        <v>69</v>
      </c>
      <c r="B6455">
        <v>2018</v>
      </c>
      <c r="C6455" t="s">
        <v>40</v>
      </c>
      <c r="D6455" t="s">
        <v>56</v>
      </c>
      <c r="E6455" t="s">
        <v>39</v>
      </c>
      <c r="F6455">
        <v>4</v>
      </c>
      <c r="G6455" t="s">
        <v>45</v>
      </c>
      <c r="H6455" t="s">
        <v>46</v>
      </c>
      <c r="I6455" t="s">
        <v>51</v>
      </c>
      <c r="J6455">
        <v>877.8</v>
      </c>
    </row>
    <row r="6456" spans="1:10" x14ac:dyDescent="0.25">
      <c r="A6456">
        <v>69</v>
      </c>
      <c r="B6456">
        <v>2018</v>
      </c>
      <c r="C6456" t="s">
        <v>40</v>
      </c>
      <c r="D6456" t="s">
        <v>56</v>
      </c>
      <c r="E6456" t="s">
        <v>39</v>
      </c>
      <c r="F6456">
        <v>5</v>
      </c>
      <c r="G6456" t="s">
        <v>38</v>
      </c>
      <c r="H6456" t="s">
        <v>46</v>
      </c>
      <c r="I6456" t="s">
        <v>51</v>
      </c>
      <c r="J6456">
        <v>608.5</v>
      </c>
    </row>
    <row r="6457" spans="1:10" x14ac:dyDescent="0.25">
      <c r="A6457">
        <v>69</v>
      </c>
      <c r="B6457">
        <v>2018</v>
      </c>
      <c r="C6457" t="s">
        <v>40</v>
      </c>
      <c r="D6457" t="s">
        <v>56</v>
      </c>
      <c r="E6457" t="s">
        <v>39</v>
      </c>
      <c r="F6457">
        <v>6</v>
      </c>
      <c r="G6457" t="s">
        <v>45</v>
      </c>
      <c r="H6457" t="s">
        <v>46</v>
      </c>
      <c r="I6457" t="s">
        <v>37</v>
      </c>
      <c r="J6457">
        <v>773.1</v>
      </c>
    </row>
    <row r="6458" spans="1:10" x14ac:dyDescent="0.25">
      <c r="A6458">
        <v>70</v>
      </c>
      <c r="B6458">
        <v>2017</v>
      </c>
      <c r="C6458" t="s">
        <v>40</v>
      </c>
      <c r="D6458" t="s">
        <v>55</v>
      </c>
      <c r="E6458" t="s">
        <v>39</v>
      </c>
      <c r="F6458">
        <v>1</v>
      </c>
      <c r="G6458" t="s">
        <v>38</v>
      </c>
      <c r="H6458" t="s">
        <v>46</v>
      </c>
      <c r="I6458" t="s">
        <v>37</v>
      </c>
      <c r="J6458">
        <v>1332.2</v>
      </c>
    </row>
    <row r="6459" spans="1:10" x14ac:dyDescent="0.25">
      <c r="A6459">
        <v>70</v>
      </c>
      <c r="B6459">
        <v>2017</v>
      </c>
      <c r="C6459" t="s">
        <v>40</v>
      </c>
      <c r="D6459" t="s">
        <v>55</v>
      </c>
      <c r="E6459" t="s">
        <v>39</v>
      </c>
      <c r="F6459">
        <v>2</v>
      </c>
      <c r="G6459" t="s">
        <v>38</v>
      </c>
      <c r="H6459" t="s">
        <v>2</v>
      </c>
      <c r="I6459" t="s">
        <v>37</v>
      </c>
      <c r="J6459">
        <v>938.7</v>
      </c>
    </row>
    <row r="6460" spans="1:10" x14ac:dyDescent="0.25">
      <c r="A6460">
        <v>70</v>
      </c>
      <c r="B6460">
        <v>2017</v>
      </c>
      <c r="C6460" t="s">
        <v>40</v>
      </c>
      <c r="D6460" t="s">
        <v>55</v>
      </c>
      <c r="E6460" t="s">
        <v>39</v>
      </c>
      <c r="F6460">
        <v>3</v>
      </c>
      <c r="G6460" t="s">
        <v>38</v>
      </c>
      <c r="H6460" t="s">
        <v>46</v>
      </c>
      <c r="I6460" t="s">
        <v>51</v>
      </c>
      <c r="J6460">
        <v>1081</v>
      </c>
    </row>
    <row r="6461" spans="1:10" x14ac:dyDescent="0.25">
      <c r="A6461">
        <v>70</v>
      </c>
      <c r="B6461">
        <v>2017</v>
      </c>
      <c r="C6461" t="s">
        <v>40</v>
      </c>
      <c r="D6461" t="s">
        <v>55</v>
      </c>
      <c r="E6461" t="s">
        <v>39</v>
      </c>
      <c r="F6461">
        <v>4</v>
      </c>
      <c r="G6461" t="s">
        <v>45</v>
      </c>
      <c r="H6461" t="s">
        <v>46</v>
      </c>
      <c r="I6461" t="s">
        <v>37</v>
      </c>
      <c r="J6461">
        <v>1285.9000000000001</v>
      </c>
    </row>
    <row r="6462" spans="1:10" x14ac:dyDescent="0.25">
      <c r="A6462">
        <v>70</v>
      </c>
      <c r="B6462">
        <v>2017</v>
      </c>
      <c r="C6462" t="s">
        <v>40</v>
      </c>
      <c r="D6462" t="s">
        <v>55</v>
      </c>
      <c r="E6462" t="s">
        <v>39</v>
      </c>
      <c r="F6462">
        <v>5</v>
      </c>
      <c r="G6462" t="s">
        <v>45</v>
      </c>
      <c r="H6462" t="s">
        <v>46</v>
      </c>
      <c r="I6462" t="s">
        <v>37</v>
      </c>
      <c r="J6462">
        <v>1174.9000000000001</v>
      </c>
    </row>
    <row r="6463" spans="1:10" x14ac:dyDescent="0.25">
      <c r="A6463">
        <v>70</v>
      </c>
      <c r="B6463">
        <v>2017</v>
      </c>
      <c r="C6463" t="s">
        <v>40</v>
      </c>
      <c r="D6463" t="s">
        <v>55</v>
      </c>
      <c r="E6463" t="s">
        <v>39</v>
      </c>
      <c r="F6463">
        <v>6</v>
      </c>
      <c r="G6463" t="s">
        <v>45</v>
      </c>
      <c r="H6463" t="s">
        <v>2</v>
      </c>
      <c r="I6463" t="s">
        <v>51</v>
      </c>
      <c r="J6463">
        <v>720.5</v>
      </c>
    </row>
    <row r="6464" spans="1:10" x14ac:dyDescent="0.25">
      <c r="A6464">
        <v>70</v>
      </c>
      <c r="B6464">
        <v>2017</v>
      </c>
      <c r="C6464" t="s">
        <v>40</v>
      </c>
      <c r="D6464" t="s">
        <v>56</v>
      </c>
      <c r="E6464" t="s">
        <v>39</v>
      </c>
      <c r="F6464">
        <v>1</v>
      </c>
      <c r="G6464" t="s">
        <v>45</v>
      </c>
      <c r="H6464" t="s">
        <v>46</v>
      </c>
      <c r="I6464" t="s">
        <v>37</v>
      </c>
      <c r="J6464">
        <v>988.4</v>
      </c>
    </row>
    <row r="6465" spans="1:10" x14ac:dyDescent="0.25">
      <c r="A6465">
        <v>70</v>
      </c>
      <c r="B6465">
        <v>2017</v>
      </c>
      <c r="C6465" t="s">
        <v>40</v>
      </c>
      <c r="D6465" t="s">
        <v>56</v>
      </c>
      <c r="E6465" t="s">
        <v>39</v>
      </c>
      <c r="F6465">
        <v>2</v>
      </c>
      <c r="G6465" t="s">
        <v>45</v>
      </c>
      <c r="H6465" t="s">
        <v>46</v>
      </c>
      <c r="I6465" t="s">
        <v>51</v>
      </c>
      <c r="J6465">
        <v>1000.7</v>
      </c>
    </row>
    <row r="6466" spans="1:10" x14ac:dyDescent="0.25">
      <c r="A6466">
        <v>70</v>
      </c>
      <c r="B6466">
        <v>2017</v>
      </c>
      <c r="C6466" t="s">
        <v>40</v>
      </c>
      <c r="D6466" t="s">
        <v>56</v>
      </c>
      <c r="E6466" t="s">
        <v>39</v>
      </c>
      <c r="F6466">
        <v>3</v>
      </c>
      <c r="G6466" t="s">
        <v>45</v>
      </c>
      <c r="H6466" t="s">
        <v>2</v>
      </c>
      <c r="I6466" t="s">
        <v>37</v>
      </c>
      <c r="J6466">
        <v>581.1</v>
      </c>
    </row>
    <row r="6467" spans="1:10" x14ac:dyDescent="0.25">
      <c r="A6467">
        <v>70</v>
      </c>
      <c r="B6467">
        <v>2017</v>
      </c>
      <c r="C6467" t="s">
        <v>40</v>
      </c>
      <c r="D6467" t="s">
        <v>56</v>
      </c>
      <c r="E6467" t="s">
        <v>39</v>
      </c>
      <c r="F6467">
        <v>4</v>
      </c>
      <c r="G6467" t="s">
        <v>45</v>
      </c>
      <c r="H6467" t="s">
        <v>2</v>
      </c>
      <c r="I6467" t="s">
        <v>51</v>
      </c>
      <c r="J6467">
        <v>663.1</v>
      </c>
    </row>
    <row r="6468" spans="1:10" x14ac:dyDescent="0.25">
      <c r="A6468">
        <v>70</v>
      </c>
      <c r="B6468">
        <v>2017</v>
      </c>
      <c r="C6468" t="s">
        <v>40</v>
      </c>
      <c r="D6468" t="s">
        <v>56</v>
      </c>
      <c r="E6468" t="s">
        <v>39</v>
      </c>
      <c r="F6468">
        <v>5</v>
      </c>
      <c r="G6468" t="s">
        <v>38</v>
      </c>
      <c r="H6468" t="s">
        <v>2</v>
      </c>
      <c r="I6468" t="s">
        <v>51</v>
      </c>
      <c r="J6468">
        <v>579</v>
      </c>
    </row>
    <row r="6469" spans="1:10" x14ac:dyDescent="0.25">
      <c r="A6469">
        <v>70</v>
      </c>
      <c r="B6469">
        <v>2017</v>
      </c>
      <c r="C6469" t="s">
        <v>40</v>
      </c>
      <c r="D6469" t="s">
        <v>56</v>
      </c>
      <c r="E6469" t="s">
        <v>39</v>
      </c>
      <c r="F6469">
        <v>6</v>
      </c>
      <c r="G6469" t="s">
        <v>45</v>
      </c>
      <c r="H6469" t="s">
        <v>2</v>
      </c>
      <c r="I6469" t="s">
        <v>51</v>
      </c>
      <c r="J6469">
        <v>508.3</v>
      </c>
    </row>
    <row r="6470" spans="1:10" x14ac:dyDescent="0.25">
      <c r="A6470">
        <v>70</v>
      </c>
      <c r="B6470">
        <v>2018</v>
      </c>
      <c r="C6470" t="s">
        <v>40</v>
      </c>
      <c r="D6470" t="s">
        <v>55</v>
      </c>
      <c r="E6470" t="s">
        <v>39</v>
      </c>
      <c r="F6470">
        <v>1</v>
      </c>
      <c r="G6470" t="s">
        <v>38</v>
      </c>
      <c r="H6470" t="s">
        <v>46</v>
      </c>
      <c r="I6470" t="s">
        <v>51</v>
      </c>
      <c r="J6470">
        <v>1214.2</v>
      </c>
    </row>
    <row r="6471" spans="1:10" x14ac:dyDescent="0.25">
      <c r="A6471">
        <v>70</v>
      </c>
      <c r="B6471">
        <v>2018</v>
      </c>
      <c r="C6471" t="s">
        <v>40</v>
      </c>
      <c r="D6471" t="s">
        <v>55</v>
      </c>
      <c r="E6471" t="s">
        <v>39</v>
      </c>
      <c r="F6471">
        <v>2</v>
      </c>
      <c r="G6471" t="s">
        <v>38</v>
      </c>
      <c r="H6471" t="s">
        <v>2</v>
      </c>
      <c r="I6471" t="s">
        <v>37</v>
      </c>
      <c r="J6471">
        <v>684.9</v>
      </c>
    </row>
    <row r="6472" spans="1:10" x14ac:dyDescent="0.25">
      <c r="A6472">
        <v>70</v>
      </c>
      <c r="B6472">
        <v>2018</v>
      </c>
      <c r="C6472" t="s">
        <v>40</v>
      </c>
      <c r="D6472" t="s">
        <v>55</v>
      </c>
      <c r="E6472" t="s">
        <v>39</v>
      </c>
      <c r="F6472">
        <v>3</v>
      </c>
      <c r="G6472" t="s">
        <v>38</v>
      </c>
      <c r="H6472" t="s">
        <v>46</v>
      </c>
      <c r="I6472" t="s">
        <v>51</v>
      </c>
      <c r="J6472">
        <v>1034.5</v>
      </c>
    </row>
    <row r="6473" spans="1:10" x14ac:dyDescent="0.25">
      <c r="A6473">
        <v>70</v>
      </c>
      <c r="B6473">
        <v>2018</v>
      </c>
      <c r="C6473" t="s">
        <v>40</v>
      </c>
      <c r="D6473" t="s">
        <v>55</v>
      </c>
      <c r="E6473" t="s">
        <v>39</v>
      </c>
      <c r="F6473">
        <v>4</v>
      </c>
      <c r="G6473" t="s">
        <v>38</v>
      </c>
      <c r="H6473" t="s">
        <v>46</v>
      </c>
      <c r="I6473" t="s">
        <v>37</v>
      </c>
      <c r="J6473">
        <v>1076</v>
      </c>
    </row>
    <row r="6474" spans="1:10" x14ac:dyDescent="0.25">
      <c r="A6474">
        <v>70</v>
      </c>
      <c r="B6474">
        <v>2018</v>
      </c>
      <c r="C6474" t="s">
        <v>40</v>
      </c>
      <c r="D6474" t="s">
        <v>55</v>
      </c>
      <c r="E6474" t="s">
        <v>39</v>
      </c>
      <c r="F6474">
        <v>5</v>
      </c>
      <c r="G6474" t="s">
        <v>45</v>
      </c>
      <c r="H6474" t="s">
        <v>46</v>
      </c>
      <c r="I6474" t="s">
        <v>37</v>
      </c>
      <c r="J6474">
        <v>956.3</v>
      </c>
    </row>
    <row r="6475" spans="1:10" x14ac:dyDescent="0.25">
      <c r="A6475">
        <v>70</v>
      </c>
      <c r="B6475">
        <v>2018</v>
      </c>
      <c r="C6475" t="s">
        <v>40</v>
      </c>
      <c r="D6475" t="s">
        <v>55</v>
      </c>
      <c r="E6475" t="s">
        <v>39</v>
      </c>
      <c r="F6475">
        <v>6</v>
      </c>
      <c r="G6475" t="s">
        <v>45</v>
      </c>
      <c r="H6475" t="s">
        <v>2</v>
      </c>
      <c r="I6475" t="s">
        <v>37</v>
      </c>
      <c r="J6475">
        <v>801.3</v>
      </c>
    </row>
    <row r="6476" spans="1:10" x14ac:dyDescent="0.25">
      <c r="A6476">
        <v>70</v>
      </c>
      <c r="B6476">
        <v>2018</v>
      </c>
      <c r="C6476" t="s">
        <v>40</v>
      </c>
      <c r="D6476" t="s">
        <v>56</v>
      </c>
      <c r="E6476" t="s">
        <v>39</v>
      </c>
      <c r="F6476">
        <v>1</v>
      </c>
      <c r="G6476" t="s">
        <v>45</v>
      </c>
      <c r="H6476" t="s">
        <v>2</v>
      </c>
      <c r="I6476" t="s">
        <v>51</v>
      </c>
      <c r="J6476">
        <v>623</v>
      </c>
    </row>
    <row r="6477" spans="1:10" x14ac:dyDescent="0.25">
      <c r="A6477">
        <v>70</v>
      </c>
      <c r="B6477">
        <v>2018</v>
      </c>
      <c r="C6477" t="s">
        <v>40</v>
      </c>
      <c r="D6477" t="s">
        <v>56</v>
      </c>
      <c r="E6477" t="s">
        <v>39</v>
      </c>
      <c r="F6477">
        <v>2</v>
      </c>
      <c r="G6477" t="s">
        <v>45</v>
      </c>
      <c r="H6477" t="s">
        <v>46</v>
      </c>
      <c r="I6477" t="s">
        <v>37</v>
      </c>
      <c r="J6477">
        <v>796.3</v>
      </c>
    </row>
    <row r="6478" spans="1:10" x14ac:dyDescent="0.25">
      <c r="A6478">
        <v>70</v>
      </c>
      <c r="B6478">
        <v>2018</v>
      </c>
      <c r="C6478" t="s">
        <v>40</v>
      </c>
      <c r="D6478" t="s">
        <v>56</v>
      </c>
      <c r="E6478" t="s">
        <v>39</v>
      </c>
      <c r="F6478">
        <v>3</v>
      </c>
      <c r="G6478" t="s">
        <v>38</v>
      </c>
      <c r="H6478" t="s">
        <v>46</v>
      </c>
      <c r="I6478" t="s">
        <v>51</v>
      </c>
      <c r="J6478">
        <v>989</v>
      </c>
    </row>
    <row r="6479" spans="1:10" x14ac:dyDescent="0.25">
      <c r="A6479">
        <v>70</v>
      </c>
      <c r="B6479">
        <v>2018</v>
      </c>
      <c r="C6479" t="s">
        <v>40</v>
      </c>
      <c r="D6479" t="s">
        <v>56</v>
      </c>
      <c r="E6479" t="s">
        <v>39</v>
      </c>
      <c r="F6479">
        <v>4</v>
      </c>
      <c r="G6479" t="s">
        <v>38</v>
      </c>
      <c r="H6479" t="s">
        <v>46</v>
      </c>
      <c r="I6479" t="s">
        <v>37</v>
      </c>
      <c r="J6479">
        <v>659.4</v>
      </c>
    </row>
    <row r="6480" spans="1:10" x14ac:dyDescent="0.25">
      <c r="A6480">
        <v>70</v>
      </c>
      <c r="B6480">
        <v>2018</v>
      </c>
      <c r="C6480" t="s">
        <v>40</v>
      </c>
      <c r="D6480" t="s">
        <v>56</v>
      </c>
      <c r="E6480" t="s">
        <v>39</v>
      </c>
      <c r="F6480">
        <v>5</v>
      </c>
      <c r="G6480" t="s">
        <v>38</v>
      </c>
      <c r="H6480" t="s">
        <v>46</v>
      </c>
      <c r="I6480" t="s">
        <v>51</v>
      </c>
      <c r="J6480">
        <v>826</v>
      </c>
    </row>
    <row r="6481" spans="1:10" x14ac:dyDescent="0.25">
      <c r="A6481">
        <v>70</v>
      </c>
      <c r="B6481">
        <v>2018</v>
      </c>
      <c r="C6481" t="s">
        <v>40</v>
      </c>
      <c r="D6481" t="s">
        <v>56</v>
      </c>
      <c r="E6481" t="s">
        <v>39</v>
      </c>
      <c r="F6481">
        <v>6</v>
      </c>
      <c r="G6481" t="s">
        <v>38</v>
      </c>
      <c r="H6481" t="s">
        <v>46</v>
      </c>
      <c r="I6481" t="s">
        <v>37</v>
      </c>
      <c r="J6481">
        <v>866.5</v>
      </c>
    </row>
    <row r="6482" spans="1:10" x14ac:dyDescent="0.25">
      <c r="A6482">
        <v>71</v>
      </c>
      <c r="B6482">
        <v>2017</v>
      </c>
      <c r="C6482" t="s">
        <v>40</v>
      </c>
      <c r="D6482" t="s">
        <v>55</v>
      </c>
      <c r="E6482" t="s">
        <v>39</v>
      </c>
      <c r="F6482">
        <v>1</v>
      </c>
      <c r="G6482" t="s">
        <v>45</v>
      </c>
      <c r="H6482" t="s">
        <v>46</v>
      </c>
      <c r="I6482" t="s">
        <v>37</v>
      </c>
      <c r="J6482">
        <v>1240.3</v>
      </c>
    </row>
    <row r="6483" spans="1:10" x14ac:dyDescent="0.25">
      <c r="A6483">
        <v>71</v>
      </c>
      <c r="B6483">
        <v>2017</v>
      </c>
      <c r="C6483" t="s">
        <v>40</v>
      </c>
      <c r="D6483" t="s">
        <v>55</v>
      </c>
      <c r="E6483" t="s">
        <v>39</v>
      </c>
      <c r="F6483">
        <v>2</v>
      </c>
      <c r="G6483" t="s">
        <v>38</v>
      </c>
      <c r="H6483" t="s">
        <v>46</v>
      </c>
      <c r="I6483" t="s">
        <v>51</v>
      </c>
      <c r="J6483">
        <v>1106.2</v>
      </c>
    </row>
    <row r="6484" spans="1:10" x14ac:dyDescent="0.25">
      <c r="A6484">
        <v>71</v>
      </c>
      <c r="B6484">
        <v>2017</v>
      </c>
      <c r="C6484" t="s">
        <v>40</v>
      </c>
      <c r="D6484" t="s">
        <v>55</v>
      </c>
      <c r="E6484" t="s">
        <v>39</v>
      </c>
      <c r="F6484">
        <v>3</v>
      </c>
      <c r="G6484" t="s">
        <v>45</v>
      </c>
      <c r="H6484" t="s">
        <v>2</v>
      </c>
      <c r="I6484" t="s">
        <v>51</v>
      </c>
      <c r="J6484">
        <v>907.8</v>
      </c>
    </row>
    <row r="6485" spans="1:10" x14ac:dyDescent="0.25">
      <c r="A6485">
        <v>71</v>
      </c>
      <c r="B6485">
        <v>2017</v>
      </c>
      <c r="C6485" t="s">
        <v>40</v>
      </c>
      <c r="D6485" t="s">
        <v>55</v>
      </c>
      <c r="E6485" t="s">
        <v>39</v>
      </c>
      <c r="F6485">
        <v>4</v>
      </c>
      <c r="G6485" t="s">
        <v>38</v>
      </c>
      <c r="H6485" t="s">
        <v>46</v>
      </c>
      <c r="I6485" t="s">
        <v>51</v>
      </c>
      <c r="J6485">
        <v>1133.5</v>
      </c>
    </row>
    <row r="6486" spans="1:10" x14ac:dyDescent="0.25">
      <c r="A6486">
        <v>71</v>
      </c>
      <c r="B6486">
        <v>2017</v>
      </c>
      <c r="C6486" t="s">
        <v>40</v>
      </c>
      <c r="D6486" t="s">
        <v>55</v>
      </c>
      <c r="E6486" t="s">
        <v>39</v>
      </c>
      <c r="F6486">
        <v>5</v>
      </c>
      <c r="G6486" t="s">
        <v>38</v>
      </c>
      <c r="H6486" t="s">
        <v>2</v>
      </c>
      <c r="I6486" t="s">
        <v>51</v>
      </c>
      <c r="J6486">
        <v>772.6</v>
      </c>
    </row>
    <row r="6487" spans="1:10" x14ac:dyDescent="0.25">
      <c r="A6487">
        <v>71</v>
      </c>
      <c r="B6487">
        <v>2017</v>
      </c>
      <c r="C6487" t="s">
        <v>40</v>
      </c>
      <c r="D6487" t="s">
        <v>55</v>
      </c>
      <c r="E6487" t="s">
        <v>39</v>
      </c>
      <c r="F6487">
        <v>6</v>
      </c>
      <c r="G6487" t="s">
        <v>45</v>
      </c>
      <c r="H6487" t="s">
        <v>46</v>
      </c>
      <c r="I6487" t="s">
        <v>37</v>
      </c>
      <c r="J6487">
        <v>1219.5</v>
      </c>
    </row>
    <row r="6488" spans="1:10" x14ac:dyDescent="0.25">
      <c r="A6488">
        <v>71</v>
      </c>
      <c r="B6488">
        <v>2017</v>
      </c>
      <c r="C6488" t="s">
        <v>40</v>
      </c>
      <c r="D6488" t="s">
        <v>56</v>
      </c>
      <c r="E6488" t="s">
        <v>39</v>
      </c>
      <c r="F6488">
        <v>1</v>
      </c>
      <c r="G6488" t="s">
        <v>45</v>
      </c>
      <c r="H6488" t="s">
        <v>2</v>
      </c>
      <c r="I6488" t="s">
        <v>51</v>
      </c>
      <c r="J6488">
        <v>571.4</v>
      </c>
    </row>
    <row r="6489" spans="1:10" x14ac:dyDescent="0.25">
      <c r="A6489">
        <v>71</v>
      </c>
      <c r="B6489">
        <v>2017</v>
      </c>
      <c r="C6489" t="s">
        <v>40</v>
      </c>
      <c r="D6489" t="s">
        <v>56</v>
      </c>
      <c r="E6489" t="s">
        <v>39</v>
      </c>
      <c r="F6489">
        <v>2</v>
      </c>
      <c r="G6489" t="s">
        <v>45</v>
      </c>
      <c r="H6489" t="s">
        <v>2</v>
      </c>
      <c r="I6489" t="s">
        <v>37</v>
      </c>
      <c r="J6489">
        <v>759.8</v>
      </c>
    </row>
    <row r="6490" spans="1:10" x14ac:dyDescent="0.25">
      <c r="A6490">
        <v>71</v>
      </c>
      <c r="B6490">
        <v>2017</v>
      </c>
      <c r="C6490" t="s">
        <v>40</v>
      </c>
      <c r="D6490" t="s">
        <v>56</v>
      </c>
      <c r="E6490" t="s">
        <v>39</v>
      </c>
      <c r="F6490">
        <v>3</v>
      </c>
      <c r="G6490" t="s">
        <v>45</v>
      </c>
      <c r="H6490" t="s">
        <v>46</v>
      </c>
      <c r="I6490" t="s">
        <v>37</v>
      </c>
      <c r="J6490">
        <v>982.9</v>
      </c>
    </row>
    <row r="6491" spans="1:10" x14ac:dyDescent="0.25">
      <c r="A6491">
        <v>71</v>
      </c>
      <c r="B6491">
        <v>2017</v>
      </c>
      <c r="C6491" t="s">
        <v>40</v>
      </c>
      <c r="D6491" t="s">
        <v>56</v>
      </c>
      <c r="E6491" t="s">
        <v>39</v>
      </c>
      <c r="F6491">
        <v>4</v>
      </c>
      <c r="G6491" t="s">
        <v>45</v>
      </c>
      <c r="H6491" t="s">
        <v>46</v>
      </c>
      <c r="I6491" t="s">
        <v>51</v>
      </c>
      <c r="J6491">
        <v>1106.3</v>
      </c>
    </row>
    <row r="6492" spans="1:10" x14ac:dyDescent="0.25">
      <c r="A6492">
        <v>71</v>
      </c>
      <c r="B6492">
        <v>2017</v>
      </c>
      <c r="C6492" t="s">
        <v>40</v>
      </c>
      <c r="D6492" t="s">
        <v>56</v>
      </c>
      <c r="E6492" t="s">
        <v>39</v>
      </c>
      <c r="F6492">
        <v>5</v>
      </c>
      <c r="G6492" t="s">
        <v>38</v>
      </c>
      <c r="H6492" t="s">
        <v>46</v>
      </c>
      <c r="I6492" t="s">
        <v>51</v>
      </c>
      <c r="J6492">
        <v>848.8</v>
      </c>
    </row>
    <row r="6493" spans="1:10" x14ac:dyDescent="0.25">
      <c r="A6493">
        <v>71</v>
      </c>
      <c r="B6493">
        <v>2017</v>
      </c>
      <c r="C6493" t="s">
        <v>40</v>
      </c>
      <c r="D6493" t="s">
        <v>56</v>
      </c>
      <c r="E6493" t="s">
        <v>39</v>
      </c>
      <c r="F6493">
        <v>6</v>
      </c>
      <c r="G6493" t="s">
        <v>45</v>
      </c>
      <c r="H6493" t="s">
        <v>46</v>
      </c>
      <c r="I6493" t="s">
        <v>51</v>
      </c>
      <c r="J6493">
        <v>781</v>
      </c>
    </row>
    <row r="6494" spans="1:10" x14ac:dyDescent="0.25">
      <c r="A6494">
        <v>71</v>
      </c>
      <c r="B6494">
        <v>2018</v>
      </c>
      <c r="C6494" t="s">
        <v>40</v>
      </c>
      <c r="D6494" t="s">
        <v>55</v>
      </c>
      <c r="E6494" t="s">
        <v>39</v>
      </c>
      <c r="F6494">
        <v>1</v>
      </c>
      <c r="G6494" t="s">
        <v>38</v>
      </c>
      <c r="H6494" t="s">
        <v>2</v>
      </c>
      <c r="I6494" t="s">
        <v>51</v>
      </c>
      <c r="J6494">
        <v>541.70000000000005</v>
      </c>
    </row>
    <row r="6495" spans="1:10" x14ac:dyDescent="0.25">
      <c r="A6495">
        <v>71</v>
      </c>
      <c r="B6495">
        <v>2018</v>
      </c>
      <c r="C6495" t="s">
        <v>40</v>
      </c>
      <c r="D6495" t="s">
        <v>55</v>
      </c>
      <c r="E6495" t="s">
        <v>39</v>
      </c>
      <c r="F6495">
        <v>2</v>
      </c>
      <c r="G6495" t="s">
        <v>45</v>
      </c>
      <c r="H6495" t="s">
        <v>46</v>
      </c>
      <c r="I6495" t="s">
        <v>51</v>
      </c>
      <c r="J6495">
        <v>1094</v>
      </c>
    </row>
    <row r="6496" spans="1:10" x14ac:dyDescent="0.25">
      <c r="A6496">
        <v>71</v>
      </c>
      <c r="B6496">
        <v>2018</v>
      </c>
      <c r="C6496" t="s">
        <v>40</v>
      </c>
      <c r="D6496" t="s">
        <v>55</v>
      </c>
      <c r="E6496" t="s">
        <v>39</v>
      </c>
      <c r="F6496">
        <v>3</v>
      </c>
      <c r="G6496" t="s">
        <v>45</v>
      </c>
      <c r="H6496" t="s">
        <v>2</v>
      </c>
      <c r="I6496" t="s">
        <v>51</v>
      </c>
      <c r="J6496">
        <v>397.7</v>
      </c>
    </row>
    <row r="6497" spans="1:10" x14ac:dyDescent="0.25">
      <c r="A6497">
        <v>71</v>
      </c>
      <c r="B6497">
        <v>2018</v>
      </c>
      <c r="C6497" t="s">
        <v>40</v>
      </c>
      <c r="D6497" t="s">
        <v>55</v>
      </c>
      <c r="E6497" t="s">
        <v>39</v>
      </c>
      <c r="F6497">
        <v>4</v>
      </c>
      <c r="G6497" t="s">
        <v>45</v>
      </c>
      <c r="H6497" t="s">
        <v>2</v>
      </c>
      <c r="I6497" t="s">
        <v>37</v>
      </c>
      <c r="J6497">
        <v>729.4</v>
      </c>
    </row>
    <row r="6498" spans="1:10" x14ac:dyDescent="0.25">
      <c r="A6498">
        <v>71</v>
      </c>
      <c r="B6498">
        <v>2018</v>
      </c>
      <c r="C6498" t="s">
        <v>40</v>
      </c>
      <c r="D6498" t="s">
        <v>55</v>
      </c>
      <c r="E6498" t="s">
        <v>39</v>
      </c>
      <c r="F6498">
        <v>5</v>
      </c>
      <c r="G6498" t="s">
        <v>38</v>
      </c>
      <c r="H6498" t="s">
        <v>2</v>
      </c>
      <c r="I6498" t="s">
        <v>51</v>
      </c>
      <c r="J6498">
        <v>649.4</v>
      </c>
    </row>
    <row r="6499" spans="1:10" x14ac:dyDescent="0.25">
      <c r="A6499">
        <v>71</v>
      </c>
      <c r="B6499">
        <v>2018</v>
      </c>
      <c r="C6499" t="s">
        <v>40</v>
      </c>
      <c r="D6499" t="s">
        <v>55</v>
      </c>
      <c r="E6499" t="s">
        <v>39</v>
      </c>
      <c r="F6499">
        <v>6</v>
      </c>
      <c r="G6499" t="s">
        <v>38</v>
      </c>
      <c r="H6499" t="s">
        <v>46</v>
      </c>
      <c r="I6499" t="s">
        <v>37</v>
      </c>
      <c r="J6499">
        <v>1013.8</v>
      </c>
    </row>
    <row r="6500" spans="1:10" x14ac:dyDescent="0.25">
      <c r="A6500">
        <v>71</v>
      </c>
      <c r="B6500">
        <v>2018</v>
      </c>
      <c r="C6500" t="s">
        <v>40</v>
      </c>
      <c r="D6500" t="s">
        <v>56</v>
      </c>
      <c r="E6500" t="s">
        <v>39</v>
      </c>
      <c r="F6500">
        <v>1</v>
      </c>
      <c r="G6500" t="s">
        <v>38</v>
      </c>
      <c r="H6500" t="s">
        <v>46</v>
      </c>
      <c r="I6500" t="s">
        <v>37</v>
      </c>
      <c r="J6500">
        <v>834.6</v>
      </c>
    </row>
    <row r="6501" spans="1:10" x14ac:dyDescent="0.25">
      <c r="A6501">
        <v>71</v>
      </c>
      <c r="B6501">
        <v>2018</v>
      </c>
      <c r="C6501" t="s">
        <v>40</v>
      </c>
      <c r="D6501" t="s">
        <v>56</v>
      </c>
      <c r="E6501" t="s">
        <v>39</v>
      </c>
      <c r="F6501">
        <v>2</v>
      </c>
      <c r="G6501" t="s">
        <v>38</v>
      </c>
      <c r="H6501" t="s">
        <v>46</v>
      </c>
      <c r="I6501" t="s">
        <v>51</v>
      </c>
      <c r="J6501">
        <v>747.6</v>
      </c>
    </row>
    <row r="6502" spans="1:10" x14ac:dyDescent="0.25">
      <c r="A6502">
        <v>71</v>
      </c>
      <c r="B6502">
        <v>2018</v>
      </c>
      <c r="C6502" t="s">
        <v>40</v>
      </c>
      <c r="D6502" t="s">
        <v>56</v>
      </c>
      <c r="E6502" t="s">
        <v>39</v>
      </c>
      <c r="F6502">
        <v>3</v>
      </c>
      <c r="G6502" t="s">
        <v>45</v>
      </c>
      <c r="H6502" t="s">
        <v>46</v>
      </c>
      <c r="I6502" t="s">
        <v>51</v>
      </c>
      <c r="J6502">
        <v>842.5</v>
      </c>
    </row>
    <row r="6503" spans="1:10" x14ac:dyDescent="0.25">
      <c r="A6503">
        <v>71</v>
      </c>
      <c r="B6503">
        <v>2018</v>
      </c>
      <c r="C6503" t="s">
        <v>40</v>
      </c>
      <c r="D6503" t="s">
        <v>56</v>
      </c>
      <c r="E6503" t="s">
        <v>39</v>
      </c>
      <c r="F6503">
        <v>4</v>
      </c>
      <c r="G6503" t="s">
        <v>45</v>
      </c>
      <c r="H6503" t="s">
        <v>46</v>
      </c>
      <c r="I6503" t="s">
        <v>37</v>
      </c>
      <c r="J6503">
        <v>763.5</v>
      </c>
    </row>
    <row r="6504" spans="1:10" x14ac:dyDescent="0.25">
      <c r="A6504">
        <v>71</v>
      </c>
      <c r="B6504">
        <v>2018</v>
      </c>
      <c r="C6504" t="s">
        <v>40</v>
      </c>
      <c r="D6504" t="s">
        <v>56</v>
      </c>
      <c r="E6504" t="s">
        <v>39</v>
      </c>
      <c r="F6504">
        <v>5</v>
      </c>
      <c r="G6504" t="s">
        <v>45</v>
      </c>
      <c r="H6504" t="s">
        <v>46</v>
      </c>
      <c r="I6504" t="s">
        <v>37</v>
      </c>
      <c r="J6504">
        <v>809</v>
      </c>
    </row>
    <row r="6505" spans="1:10" x14ac:dyDescent="0.25">
      <c r="A6505">
        <v>71</v>
      </c>
      <c r="B6505">
        <v>2018</v>
      </c>
      <c r="C6505" t="s">
        <v>40</v>
      </c>
      <c r="D6505" t="s">
        <v>56</v>
      </c>
      <c r="E6505" t="s">
        <v>39</v>
      </c>
      <c r="F6505">
        <v>6</v>
      </c>
      <c r="G6505" t="s">
        <v>45</v>
      </c>
      <c r="H6505" t="s">
        <v>46</v>
      </c>
      <c r="I6505" t="s">
        <v>37</v>
      </c>
      <c r="J6505">
        <v>696.2</v>
      </c>
    </row>
    <row r="6506" spans="1:10" x14ac:dyDescent="0.25">
      <c r="A6506">
        <v>72</v>
      </c>
      <c r="B6506">
        <v>2017</v>
      </c>
      <c r="C6506" t="s">
        <v>40</v>
      </c>
      <c r="D6506" t="s">
        <v>55</v>
      </c>
      <c r="E6506" t="s">
        <v>39</v>
      </c>
      <c r="F6506">
        <v>1</v>
      </c>
      <c r="G6506" t="s">
        <v>45</v>
      </c>
      <c r="H6506" t="s">
        <v>46</v>
      </c>
      <c r="I6506" t="s">
        <v>37</v>
      </c>
      <c r="J6506">
        <v>1189.9000000000001</v>
      </c>
    </row>
    <row r="6507" spans="1:10" x14ac:dyDescent="0.25">
      <c r="A6507">
        <v>72</v>
      </c>
      <c r="B6507">
        <v>2017</v>
      </c>
      <c r="C6507" t="s">
        <v>40</v>
      </c>
      <c r="D6507" t="s">
        <v>55</v>
      </c>
      <c r="E6507" t="s">
        <v>39</v>
      </c>
      <c r="F6507">
        <v>2</v>
      </c>
      <c r="G6507" t="s">
        <v>38</v>
      </c>
      <c r="H6507" t="s">
        <v>2</v>
      </c>
      <c r="I6507" t="s">
        <v>37</v>
      </c>
      <c r="J6507">
        <v>884.7</v>
      </c>
    </row>
    <row r="6508" spans="1:10" x14ac:dyDescent="0.25">
      <c r="A6508">
        <v>72</v>
      </c>
      <c r="B6508">
        <v>2017</v>
      </c>
      <c r="C6508" t="s">
        <v>40</v>
      </c>
      <c r="D6508" t="s">
        <v>55</v>
      </c>
      <c r="E6508" t="s">
        <v>39</v>
      </c>
      <c r="F6508">
        <v>3</v>
      </c>
      <c r="G6508" t="s">
        <v>45</v>
      </c>
      <c r="H6508" t="s">
        <v>46</v>
      </c>
      <c r="I6508" t="s">
        <v>51</v>
      </c>
      <c r="J6508">
        <v>1225.7</v>
      </c>
    </row>
    <row r="6509" spans="1:10" x14ac:dyDescent="0.25">
      <c r="A6509">
        <v>72</v>
      </c>
      <c r="B6509">
        <v>2017</v>
      </c>
      <c r="C6509" t="s">
        <v>40</v>
      </c>
      <c r="D6509" t="s">
        <v>55</v>
      </c>
      <c r="E6509" t="s">
        <v>39</v>
      </c>
      <c r="F6509">
        <v>4</v>
      </c>
      <c r="G6509" t="s">
        <v>45</v>
      </c>
      <c r="H6509" t="s">
        <v>2</v>
      </c>
      <c r="I6509" t="s">
        <v>37</v>
      </c>
      <c r="J6509">
        <v>836.4</v>
      </c>
    </row>
    <row r="6510" spans="1:10" x14ac:dyDescent="0.25">
      <c r="A6510">
        <v>72</v>
      </c>
      <c r="B6510">
        <v>2017</v>
      </c>
      <c r="C6510" t="s">
        <v>40</v>
      </c>
      <c r="D6510" t="s">
        <v>55</v>
      </c>
      <c r="E6510" t="s">
        <v>39</v>
      </c>
      <c r="F6510">
        <v>5</v>
      </c>
      <c r="G6510" t="s">
        <v>38</v>
      </c>
      <c r="H6510" t="s">
        <v>46</v>
      </c>
      <c r="I6510" t="s">
        <v>51</v>
      </c>
      <c r="J6510">
        <v>1219.7</v>
      </c>
    </row>
    <row r="6511" spans="1:10" x14ac:dyDescent="0.25">
      <c r="A6511">
        <v>72</v>
      </c>
      <c r="B6511">
        <v>2017</v>
      </c>
      <c r="C6511" t="s">
        <v>40</v>
      </c>
      <c r="D6511" t="s">
        <v>55</v>
      </c>
      <c r="E6511" t="s">
        <v>39</v>
      </c>
      <c r="F6511">
        <v>6</v>
      </c>
      <c r="G6511" t="s">
        <v>45</v>
      </c>
      <c r="H6511" t="s">
        <v>46</v>
      </c>
      <c r="I6511" t="s">
        <v>37</v>
      </c>
      <c r="J6511">
        <v>1253.2</v>
      </c>
    </row>
    <row r="6512" spans="1:10" x14ac:dyDescent="0.25">
      <c r="A6512">
        <v>72</v>
      </c>
      <c r="B6512">
        <v>2017</v>
      </c>
      <c r="C6512" t="s">
        <v>40</v>
      </c>
      <c r="D6512" t="s">
        <v>56</v>
      </c>
      <c r="E6512" t="s">
        <v>39</v>
      </c>
      <c r="F6512">
        <v>1</v>
      </c>
      <c r="G6512" t="s">
        <v>38</v>
      </c>
      <c r="H6512" t="s">
        <v>46</v>
      </c>
      <c r="I6512" t="s">
        <v>51</v>
      </c>
      <c r="J6512">
        <v>1176.5</v>
      </c>
    </row>
    <row r="6513" spans="1:10" x14ac:dyDescent="0.25">
      <c r="A6513">
        <v>72</v>
      </c>
      <c r="B6513">
        <v>2017</v>
      </c>
      <c r="C6513" t="s">
        <v>40</v>
      </c>
      <c r="D6513" t="s">
        <v>56</v>
      </c>
      <c r="E6513" t="s">
        <v>39</v>
      </c>
      <c r="F6513">
        <v>2</v>
      </c>
      <c r="G6513" t="s">
        <v>45</v>
      </c>
      <c r="H6513" t="s">
        <v>46</v>
      </c>
      <c r="I6513" t="s">
        <v>37</v>
      </c>
      <c r="J6513">
        <v>922.3</v>
      </c>
    </row>
    <row r="6514" spans="1:10" x14ac:dyDescent="0.25">
      <c r="A6514">
        <v>72</v>
      </c>
      <c r="B6514">
        <v>2017</v>
      </c>
      <c r="C6514" t="s">
        <v>40</v>
      </c>
      <c r="D6514" t="s">
        <v>56</v>
      </c>
      <c r="E6514" t="s">
        <v>39</v>
      </c>
      <c r="F6514">
        <v>3</v>
      </c>
      <c r="G6514" t="s">
        <v>38</v>
      </c>
      <c r="H6514" t="s">
        <v>46</v>
      </c>
      <c r="I6514" t="s">
        <v>37</v>
      </c>
      <c r="J6514">
        <v>1075.3</v>
      </c>
    </row>
    <row r="6515" spans="1:10" x14ac:dyDescent="0.25">
      <c r="A6515">
        <v>72</v>
      </c>
      <c r="B6515">
        <v>2017</v>
      </c>
      <c r="C6515" t="s">
        <v>40</v>
      </c>
      <c r="D6515" t="s">
        <v>56</v>
      </c>
      <c r="E6515" t="s">
        <v>39</v>
      </c>
      <c r="F6515">
        <v>4</v>
      </c>
      <c r="G6515" t="s">
        <v>38</v>
      </c>
      <c r="H6515" t="s">
        <v>2</v>
      </c>
      <c r="I6515" t="s">
        <v>51</v>
      </c>
      <c r="J6515">
        <v>486.2</v>
      </c>
    </row>
    <row r="6516" spans="1:10" x14ac:dyDescent="0.25">
      <c r="A6516">
        <v>72</v>
      </c>
      <c r="B6516">
        <v>2017</v>
      </c>
      <c r="C6516" t="s">
        <v>40</v>
      </c>
      <c r="D6516" t="s">
        <v>56</v>
      </c>
      <c r="E6516" t="s">
        <v>39</v>
      </c>
      <c r="F6516">
        <v>5</v>
      </c>
      <c r="G6516" t="s">
        <v>45</v>
      </c>
      <c r="H6516" t="s">
        <v>2</v>
      </c>
      <c r="I6516" t="s">
        <v>51</v>
      </c>
      <c r="J6516">
        <v>852.9</v>
      </c>
    </row>
    <row r="6517" spans="1:10" x14ac:dyDescent="0.25">
      <c r="A6517">
        <v>72</v>
      </c>
      <c r="B6517">
        <v>2017</v>
      </c>
      <c r="C6517" t="s">
        <v>40</v>
      </c>
      <c r="D6517" t="s">
        <v>56</v>
      </c>
      <c r="E6517" t="s">
        <v>39</v>
      </c>
      <c r="F6517">
        <v>6</v>
      </c>
      <c r="G6517" t="s">
        <v>45</v>
      </c>
      <c r="H6517" t="s">
        <v>46</v>
      </c>
      <c r="I6517" t="s">
        <v>51</v>
      </c>
      <c r="J6517">
        <v>1017.9</v>
      </c>
    </row>
    <row r="6518" spans="1:10" x14ac:dyDescent="0.25">
      <c r="A6518">
        <v>72</v>
      </c>
      <c r="B6518">
        <v>2018</v>
      </c>
      <c r="C6518" t="s">
        <v>40</v>
      </c>
      <c r="D6518" t="s">
        <v>55</v>
      </c>
      <c r="E6518" t="s">
        <v>39</v>
      </c>
      <c r="F6518">
        <v>1</v>
      </c>
      <c r="G6518" t="s">
        <v>45</v>
      </c>
      <c r="H6518" t="s">
        <v>2</v>
      </c>
      <c r="I6518" t="s">
        <v>37</v>
      </c>
      <c r="J6518">
        <v>437</v>
      </c>
    </row>
    <row r="6519" spans="1:10" x14ac:dyDescent="0.25">
      <c r="A6519">
        <v>72</v>
      </c>
      <c r="B6519">
        <v>2018</v>
      </c>
      <c r="C6519" t="s">
        <v>40</v>
      </c>
      <c r="D6519" t="s">
        <v>55</v>
      </c>
      <c r="E6519" t="s">
        <v>39</v>
      </c>
      <c r="F6519">
        <v>2</v>
      </c>
      <c r="G6519" t="s">
        <v>45</v>
      </c>
      <c r="H6519" t="s">
        <v>46</v>
      </c>
      <c r="I6519" t="s">
        <v>51</v>
      </c>
      <c r="J6519">
        <v>972.8</v>
      </c>
    </row>
    <row r="6520" spans="1:10" x14ac:dyDescent="0.25">
      <c r="A6520">
        <v>72</v>
      </c>
      <c r="B6520">
        <v>2018</v>
      </c>
      <c r="C6520" t="s">
        <v>40</v>
      </c>
      <c r="D6520" t="s">
        <v>55</v>
      </c>
      <c r="E6520" t="s">
        <v>39</v>
      </c>
      <c r="F6520">
        <v>3</v>
      </c>
      <c r="G6520" t="s">
        <v>38</v>
      </c>
      <c r="H6520" t="s">
        <v>2</v>
      </c>
      <c r="I6520" t="s">
        <v>51</v>
      </c>
      <c r="J6520">
        <v>555.79999999999995</v>
      </c>
    </row>
    <row r="6521" spans="1:10" x14ac:dyDescent="0.25">
      <c r="A6521">
        <v>72</v>
      </c>
      <c r="B6521">
        <v>2018</v>
      </c>
      <c r="C6521" t="s">
        <v>40</v>
      </c>
      <c r="D6521" t="s">
        <v>55</v>
      </c>
      <c r="E6521" t="s">
        <v>39</v>
      </c>
      <c r="F6521">
        <v>4</v>
      </c>
      <c r="G6521" t="s">
        <v>45</v>
      </c>
      <c r="H6521" t="s">
        <v>46</v>
      </c>
      <c r="I6521" t="s">
        <v>51</v>
      </c>
      <c r="J6521">
        <v>1035.9000000000001</v>
      </c>
    </row>
    <row r="6522" spans="1:10" x14ac:dyDescent="0.25">
      <c r="A6522">
        <v>72</v>
      </c>
      <c r="B6522">
        <v>2018</v>
      </c>
      <c r="C6522" t="s">
        <v>40</v>
      </c>
      <c r="D6522" t="s">
        <v>55</v>
      </c>
      <c r="E6522" t="s">
        <v>39</v>
      </c>
      <c r="F6522">
        <v>5</v>
      </c>
      <c r="G6522" t="s">
        <v>38</v>
      </c>
      <c r="H6522" t="s">
        <v>46</v>
      </c>
      <c r="I6522" t="s">
        <v>51</v>
      </c>
      <c r="J6522">
        <v>1042.4000000000001</v>
      </c>
    </row>
    <row r="6523" spans="1:10" x14ac:dyDescent="0.25">
      <c r="A6523">
        <v>72</v>
      </c>
      <c r="B6523">
        <v>2018</v>
      </c>
      <c r="C6523" t="s">
        <v>40</v>
      </c>
      <c r="D6523" t="s">
        <v>55</v>
      </c>
      <c r="E6523" t="s">
        <v>39</v>
      </c>
      <c r="F6523">
        <v>6</v>
      </c>
      <c r="G6523" t="s">
        <v>38</v>
      </c>
      <c r="H6523" t="s">
        <v>2</v>
      </c>
      <c r="I6523" t="s">
        <v>51</v>
      </c>
      <c r="J6523">
        <v>448.1</v>
      </c>
    </row>
    <row r="6524" spans="1:10" x14ac:dyDescent="0.25">
      <c r="A6524">
        <v>72</v>
      </c>
      <c r="B6524">
        <v>2018</v>
      </c>
      <c r="C6524" t="s">
        <v>40</v>
      </c>
      <c r="D6524" t="s">
        <v>56</v>
      </c>
      <c r="E6524" t="s">
        <v>39</v>
      </c>
      <c r="F6524">
        <v>1</v>
      </c>
      <c r="G6524" t="s">
        <v>38</v>
      </c>
      <c r="H6524" t="s">
        <v>46</v>
      </c>
      <c r="I6524" t="s">
        <v>37</v>
      </c>
      <c r="J6524">
        <v>901.7</v>
      </c>
    </row>
    <row r="6525" spans="1:10" x14ac:dyDescent="0.25">
      <c r="A6525">
        <v>72</v>
      </c>
      <c r="B6525">
        <v>2018</v>
      </c>
      <c r="C6525" t="s">
        <v>40</v>
      </c>
      <c r="D6525" t="s">
        <v>56</v>
      </c>
      <c r="E6525" t="s">
        <v>39</v>
      </c>
      <c r="F6525">
        <v>2</v>
      </c>
      <c r="G6525" t="s">
        <v>38</v>
      </c>
      <c r="H6525" t="s">
        <v>2</v>
      </c>
      <c r="I6525" t="s">
        <v>37</v>
      </c>
      <c r="J6525">
        <v>430.1</v>
      </c>
    </row>
    <row r="6526" spans="1:10" x14ac:dyDescent="0.25">
      <c r="A6526">
        <v>72</v>
      </c>
      <c r="B6526">
        <v>2018</v>
      </c>
      <c r="C6526" t="s">
        <v>40</v>
      </c>
      <c r="D6526" t="s">
        <v>56</v>
      </c>
      <c r="E6526" t="s">
        <v>39</v>
      </c>
      <c r="F6526">
        <v>3</v>
      </c>
      <c r="G6526" t="s">
        <v>45</v>
      </c>
      <c r="H6526" t="s">
        <v>2</v>
      </c>
      <c r="I6526" t="s">
        <v>37</v>
      </c>
      <c r="J6526">
        <v>280.39999999999998</v>
      </c>
    </row>
    <row r="6527" spans="1:10" x14ac:dyDescent="0.25">
      <c r="A6527">
        <v>72</v>
      </c>
      <c r="B6527">
        <v>2018</v>
      </c>
      <c r="C6527" t="s">
        <v>40</v>
      </c>
      <c r="D6527" t="s">
        <v>56</v>
      </c>
      <c r="E6527" t="s">
        <v>39</v>
      </c>
      <c r="F6527">
        <v>4</v>
      </c>
      <c r="G6527" t="s">
        <v>38</v>
      </c>
      <c r="H6527" t="s">
        <v>2</v>
      </c>
      <c r="I6527" t="s">
        <v>37</v>
      </c>
      <c r="J6527">
        <v>573.9</v>
      </c>
    </row>
    <row r="6528" spans="1:10" x14ac:dyDescent="0.25">
      <c r="A6528">
        <v>72</v>
      </c>
      <c r="B6528">
        <v>2018</v>
      </c>
      <c r="C6528" t="s">
        <v>40</v>
      </c>
      <c r="D6528" t="s">
        <v>56</v>
      </c>
      <c r="E6528" t="s">
        <v>39</v>
      </c>
      <c r="F6528">
        <v>5</v>
      </c>
      <c r="G6528" t="s">
        <v>38</v>
      </c>
      <c r="H6528" t="s">
        <v>46</v>
      </c>
      <c r="I6528" t="s">
        <v>37</v>
      </c>
      <c r="J6528">
        <v>844.4</v>
      </c>
    </row>
    <row r="6529" spans="1:10" x14ac:dyDescent="0.25">
      <c r="A6529">
        <v>72</v>
      </c>
      <c r="B6529">
        <v>2018</v>
      </c>
      <c r="C6529" t="s">
        <v>40</v>
      </c>
      <c r="D6529" t="s">
        <v>56</v>
      </c>
      <c r="E6529" t="s">
        <v>39</v>
      </c>
      <c r="F6529">
        <v>6</v>
      </c>
      <c r="G6529" t="s">
        <v>38</v>
      </c>
      <c r="H6529" t="s">
        <v>46</v>
      </c>
      <c r="I6529" t="s">
        <v>37</v>
      </c>
      <c r="J6529">
        <v>960.9</v>
      </c>
    </row>
    <row r="6530" spans="1:10" x14ac:dyDescent="0.25">
      <c r="A6530">
        <v>73</v>
      </c>
      <c r="B6530">
        <v>2017</v>
      </c>
      <c r="C6530" t="s">
        <v>40</v>
      </c>
      <c r="D6530" t="s">
        <v>55</v>
      </c>
      <c r="E6530" t="s">
        <v>39</v>
      </c>
      <c r="F6530">
        <v>1</v>
      </c>
      <c r="G6530" t="s">
        <v>45</v>
      </c>
      <c r="H6530" t="s">
        <v>46</v>
      </c>
      <c r="I6530" t="s">
        <v>37</v>
      </c>
      <c r="J6530">
        <v>1100.9000000000001</v>
      </c>
    </row>
    <row r="6531" spans="1:10" x14ac:dyDescent="0.25">
      <c r="A6531">
        <v>73</v>
      </c>
      <c r="B6531">
        <v>2017</v>
      </c>
      <c r="C6531" t="s">
        <v>40</v>
      </c>
      <c r="D6531" t="s">
        <v>55</v>
      </c>
      <c r="E6531" t="s">
        <v>39</v>
      </c>
      <c r="F6531">
        <v>2</v>
      </c>
      <c r="G6531" t="s">
        <v>45</v>
      </c>
      <c r="H6531" t="s">
        <v>46</v>
      </c>
      <c r="I6531" t="s">
        <v>37</v>
      </c>
      <c r="J6531">
        <v>1093.3</v>
      </c>
    </row>
    <row r="6532" spans="1:10" x14ac:dyDescent="0.25">
      <c r="A6532">
        <v>73</v>
      </c>
      <c r="B6532">
        <v>2017</v>
      </c>
      <c r="C6532" t="s">
        <v>40</v>
      </c>
      <c r="D6532" t="s">
        <v>55</v>
      </c>
      <c r="E6532" t="s">
        <v>39</v>
      </c>
      <c r="F6532">
        <v>3</v>
      </c>
      <c r="G6532" t="s">
        <v>45</v>
      </c>
      <c r="H6532" t="s">
        <v>46</v>
      </c>
      <c r="I6532" t="s">
        <v>37</v>
      </c>
      <c r="J6532">
        <v>1110.8</v>
      </c>
    </row>
    <row r="6533" spans="1:10" x14ac:dyDescent="0.25">
      <c r="A6533">
        <v>73</v>
      </c>
      <c r="B6533">
        <v>2017</v>
      </c>
      <c r="C6533" t="s">
        <v>40</v>
      </c>
      <c r="D6533" t="s">
        <v>55</v>
      </c>
      <c r="E6533" t="s">
        <v>39</v>
      </c>
      <c r="F6533">
        <v>4</v>
      </c>
      <c r="G6533" t="s">
        <v>45</v>
      </c>
      <c r="H6533" t="s">
        <v>2</v>
      </c>
      <c r="I6533" t="s">
        <v>37</v>
      </c>
      <c r="J6533">
        <v>751.9</v>
      </c>
    </row>
    <row r="6534" spans="1:10" x14ac:dyDescent="0.25">
      <c r="A6534">
        <v>73</v>
      </c>
      <c r="B6534">
        <v>2017</v>
      </c>
      <c r="C6534" t="s">
        <v>40</v>
      </c>
      <c r="D6534" t="s">
        <v>55</v>
      </c>
      <c r="E6534" t="s">
        <v>39</v>
      </c>
      <c r="F6534">
        <v>5</v>
      </c>
      <c r="G6534" t="s">
        <v>45</v>
      </c>
      <c r="H6534" t="s">
        <v>46</v>
      </c>
      <c r="I6534" t="s">
        <v>51</v>
      </c>
      <c r="J6534">
        <v>1285.0999999999999</v>
      </c>
    </row>
    <row r="6535" spans="1:10" x14ac:dyDescent="0.25">
      <c r="A6535">
        <v>73</v>
      </c>
      <c r="B6535">
        <v>2017</v>
      </c>
      <c r="C6535" t="s">
        <v>40</v>
      </c>
      <c r="D6535" t="s">
        <v>55</v>
      </c>
      <c r="E6535" t="s">
        <v>39</v>
      </c>
      <c r="F6535">
        <v>6</v>
      </c>
      <c r="G6535" t="s">
        <v>45</v>
      </c>
      <c r="H6535" t="s">
        <v>2</v>
      </c>
      <c r="I6535" t="s">
        <v>51</v>
      </c>
      <c r="J6535">
        <v>949.6</v>
      </c>
    </row>
    <row r="6536" spans="1:10" x14ac:dyDescent="0.25">
      <c r="A6536">
        <v>73</v>
      </c>
      <c r="B6536">
        <v>2017</v>
      </c>
      <c r="C6536" t="s">
        <v>40</v>
      </c>
      <c r="D6536" t="s">
        <v>56</v>
      </c>
      <c r="E6536" t="s">
        <v>39</v>
      </c>
      <c r="F6536">
        <v>1</v>
      </c>
      <c r="G6536" t="s">
        <v>38</v>
      </c>
      <c r="H6536" t="s">
        <v>2</v>
      </c>
      <c r="I6536" t="s">
        <v>37</v>
      </c>
      <c r="J6536">
        <v>391.6</v>
      </c>
    </row>
    <row r="6537" spans="1:10" x14ac:dyDescent="0.25">
      <c r="A6537">
        <v>73</v>
      </c>
      <c r="B6537">
        <v>2017</v>
      </c>
      <c r="C6537" t="s">
        <v>40</v>
      </c>
      <c r="D6537" t="s">
        <v>56</v>
      </c>
      <c r="E6537" t="s">
        <v>39</v>
      </c>
      <c r="F6537">
        <v>2</v>
      </c>
      <c r="G6537" t="s">
        <v>45</v>
      </c>
      <c r="H6537" t="s">
        <v>2</v>
      </c>
      <c r="I6537" t="s">
        <v>37</v>
      </c>
      <c r="J6537">
        <v>643.20000000000005</v>
      </c>
    </row>
    <row r="6538" spans="1:10" x14ac:dyDescent="0.25">
      <c r="A6538">
        <v>73</v>
      </c>
      <c r="B6538">
        <v>2017</v>
      </c>
      <c r="C6538" t="s">
        <v>40</v>
      </c>
      <c r="D6538" t="s">
        <v>56</v>
      </c>
      <c r="E6538" t="s">
        <v>39</v>
      </c>
      <c r="F6538">
        <v>3</v>
      </c>
      <c r="G6538" t="s">
        <v>38</v>
      </c>
      <c r="H6538" t="s">
        <v>2</v>
      </c>
      <c r="I6538" t="s">
        <v>37</v>
      </c>
      <c r="J6538">
        <v>546.20000000000005</v>
      </c>
    </row>
    <row r="6539" spans="1:10" x14ac:dyDescent="0.25">
      <c r="A6539">
        <v>73</v>
      </c>
      <c r="B6539">
        <v>2017</v>
      </c>
      <c r="C6539" t="s">
        <v>40</v>
      </c>
      <c r="D6539" t="s">
        <v>56</v>
      </c>
      <c r="E6539" t="s">
        <v>39</v>
      </c>
      <c r="F6539">
        <v>4</v>
      </c>
      <c r="G6539" t="s">
        <v>45</v>
      </c>
      <c r="H6539" t="s">
        <v>2</v>
      </c>
      <c r="I6539" t="s">
        <v>51</v>
      </c>
      <c r="J6539">
        <v>725.1</v>
      </c>
    </row>
    <row r="6540" spans="1:10" x14ac:dyDescent="0.25">
      <c r="A6540">
        <v>73</v>
      </c>
      <c r="B6540">
        <v>2017</v>
      </c>
      <c r="C6540" t="s">
        <v>40</v>
      </c>
      <c r="D6540" t="s">
        <v>56</v>
      </c>
      <c r="E6540" t="s">
        <v>39</v>
      </c>
      <c r="F6540">
        <v>5</v>
      </c>
      <c r="G6540" t="s">
        <v>45</v>
      </c>
      <c r="H6540" t="s">
        <v>46</v>
      </c>
      <c r="I6540" t="s">
        <v>51</v>
      </c>
      <c r="J6540">
        <v>833.1</v>
      </c>
    </row>
    <row r="6541" spans="1:10" x14ac:dyDescent="0.25">
      <c r="A6541">
        <v>73</v>
      </c>
      <c r="B6541">
        <v>2017</v>
      </c>
      <c r="C6541" t="s">
        <v>40</v>
      </c>
      <c r="D6541" t="s">
        <v>56</v>
      </c>
      <c r="E6541" t="s">
        <v>39</v>
      </c>
      <c r="F6541">
        <v>6</v>
      </c>
      <c r="G6541" t="s">
        <v>45</v>
      </c>
      <c r="H6541" t="s">
        <v>46</v>
      </c>
      <c r="I6541" t="s">
        <v>37</v>
      </c>
      <c r="J6541">
        <v>913.4</v>
      </c>
    </row>
    <row r="6542" spans="1:10" x14ac:dyDescent="0.25">
      <c r="A6542">
        <v>73</v>
      </c>
      <c r="B6542">
        <v>2018</v>
      </c>
      <c r="C6542" t="s">
        <v>40</v>
      </c>
      <c r="D6542" t="s">
        <v>55</v>
      </c>
      <c r="E6542" t="s">
        <v>39</v>
      </c>
      <c r="F6542">
        <v>1</v>
      </c>
      <c r="G6542" t="s">
        <v>38</v>
      </c>
      <c r="H6542" t="s">
        <v>46</v>
      </c>
      <c r="I6542" t="s">
        <v>37</v>
      </c>
      <c r="J6542">
        <v>893.3</v>
      </c>
    </row>
    <row r="6543" spans="1:10" x14ac:dyDescent="0.25">
      <c r="A6543">
        <v>73</v>
      </c>
      <c r="B6543">
        <v>2018</v>
      </c>
      <c r="C6543" t="s">
        <v>40</v>
      </c>
      <c r="D6543" t="s">
        <v>55</v>
      </c>
      <c r="E6543" t="s">
        <v>39</v>
      </c>
      <c r="F6543">
        <v>2</v>
      </c>
      <c r="G6543" t="s">
        <v>45</v>
      </c>
      <c r="H6543" t="s">
        <v>2</v>
      </c>
      <c r="I6543" t="s">
        <v>37</v>
      </c>
      <c r="J6543">
        <v>701.6</v>
      </c>
    </row>
    <row r="6544" spans="1:10" x14ac:dyDescent="0.25">
      <c r="A6544">
        <v>73</v>
      </c>
      <c r="B6544">
        <v>2018</v>
      </c>
      <c r="C6544" t="s">
        <v>40</v>
      </c>
      <c r="D6544" t="s">
        <v>55</v>
      </c>
      <c r="E6544" t="s">
        <v>39</v>
      </c>
      <c r="F6544">
        <v>3</v>
      </c>
      <c r="G6544" t="s">
        <v>45</v>
      </c>
      <c r="H6544" t="s">
        <v>46</v>
      </c>
      <c r="I6544" t="s">
        <v>51</v>
      </c>
      <c r="J6544">
        <v>975.2</v>
      </c>
    </row>
    <row r="6545" spans="1:10" x14ac:dyDescent="0.25">
      <c r="A6545">
        <v>73</v>
      </c>
      <c r="B6545">
        <v>2018</v>
      </c>
      <c r="C6545" t="s">
        <v>40</v>
      </c>
      <c r="D6545" t="s">
        <v>55</v>
      </c>
      <c r="E6545" t="s">
        <v>39</v>
      </c>
      <c r="F6545">
        <v>4</v>
      </c>
      <c r="G6545" t="s">
        <v>38</v>
      </c>
      <c r="H6545" t="s">
        <v>46</v>
      </c>
      <c r="I6545" t="s">
        <v>37</v>
      </c>
      <c r="J6545">
        <v>957.4</v>
      </c>
    </row>
    <row r="6546" spans="1:10" x14ac:dyDescent="0.25">
      <c r="A6546">
        <v>73</v>
      </c>
      <c r="B6546">
        <v>2018</v>
      </c>
      <c r="C6546" t="s">
        <v>40</v>
      </c>
      <c r="D6546" t="s">
        <v>55</v>
      </c>
      <c r="E6546" t="s">
        <v>39</v>
      </c>
      <c r="F6546">
        <v>5</v>
      </c>
      <c r="G6546" t="s">
        <v>45</v>
      </c>
      <c r="H6546" t="s">
        <v>2</v>
      </c>
      <c r="I6546" t="s">
        <v>51</v>
      </c>
      <c r="J6546">
        <v>471.3</v>
      </c>
    </row>
    <row r="6547" spans="1:10" x14ac:dyDescent="0.25">
      <c r="A6547">
        <v>73</v>
      </c>
      <c r="B6547">
        <v>2018</v>
      </c>
      <c r="C6547" t="s">
        <v>40</v>
      </c>
      <c r="D6547" t="s">
        <v>55</v>
      </c>
      <c r="E6547" t="s">
        <v>39</v>
      </c>
      <c r="F6547">
        <v>6</v>
      </c>
      <c r="G6547" t="s">
        <v>38</v>
      </c>
      <c r="H6547" t="s">
        <v>2</v>
      </c>
      <c r="I6547" t="s">
        <v>51</v>
      </c>
      <c r="J6547">
        <v>703.9</v>
      </c>
    </row>
    <row r="6548" spans="1:10" x14ac:dyDescent="0.25">
      <c r="A6548">
        <v>73</v>
      </c>
      <c r="B6548">
        <v>2018</v>
      </c>
      <c r="C6548" t="s">
        <v>40</v>
      </c>
      <c r="D6548" t="s">
        <v>56</v>
      </c>
      <c r="E6548" t="s">
        <v>39</v>
      </c>
      <c r="F6548">
        <v>1</v>
      </c>
      <c r="G6548" t="s">
        <v>38</v>
      </c>
      <c r="H6548" t="s">
        <v>2</v>
      </c>
      <c r="I6548" t="s">
        <v>51</v>
      </c>
      <c r="J6548">
        <v>390.2</v>
      </c>
    </row>
    <row r="6549" spans="1:10" x14ac:dyDescent="0.25">
      <c r="A6549">
        <v>73</v>
      </c>
      <c r="B6549">
        <v>2018</v>
      </c>
      <c r="C6549" t="s">
        <v>40</v>
      </c>
      <c r="D6549" t="s">
        <v>56</v>
      </c>
      <c r="E6549" t="s">
        <v>39</v>
      </c>
      <c r="F6549">
        <v>2</v>
      </c>
      <c r="G6549" t="s">
        <v>45</v>
      </c>
      <c r="H6549" t="s">
        <v>2</v>
      </c>
      <c r="I6549" t="s">
        <v>51</v>
      </c>
      <c r="J6549">
        <v>478.4</v>
      </c>
    </row>
    <row r="6550" spans="1:10" x14ac:dyDescent="0.25">
      <c r="A6550">
        <v>73</v>
      </c>
      <c r="B6550">
        <v>2018</v>
      </c>
      <c r="C6550" t="s">
        <v>40</v>
      </c>
      <c r="D6550" t="s">
        <v>56</v>
      </c>
      <c r="E6550" t="s">
        <v>39</v>
      </c>
      <c r="F6550">
        <v>3</v>
      </c>
      <c r="G6550" t="s">
        <v>45</v>
      </c>
      <c r="H6550" t="s">
        <v>46</v>
      </c>
      <c r="I6550" t="s">
        <v>51</v>
      </c>
      <c r="J6550">
        <v>703.8</v>
      </c>
    </row>
    <row r="6551" spans="1:10" x14ac:dyDescent="0.25">
      <c r="A6551">
        <v>73</v>
      </c>
      <c r="B6551">
        <v>2018</v>
      </c>
      <c r="C6551" t="s">
        <v>40</v>
      </c>
      <c r="D6551" t="s">
        <v>56</v>
      </c>
      <c r="E6551" t="s">
        <v>39</v>
      </c>
      <c r="F6551">
        <v>4</v>
      </c>
      <c r="G6551" t="s">
        <v>45</v>
      </c>
      <c r="H6551" t="s">
        <v>46</v>
      </c>
      <c r="I6551" t="s">
        <v>37</v>
      </c>
      <c r="J6551">
        <v>725.3</v>
      </c>
    </row>
    <row r="6552" spans="1:10" x14ac:dyDescent="0.25">
      <c r="A6552">
        <v>73</v>
      </c>
      <c r="B6552">
        <v>2018</v>
      </c>
      <c r="C6552" t="s">
        <v>40</v>
      </c>
      <c r="D6552" t="s">
        <v>56</v>
      </c>
      <c r="E6552" t="s">
        <v>39</v>
      </c>
      <c r="F6552">
        <v>5</v>
      </c>
      <c r="G6552" t="s">
        <v>38</v>
      </c>
      <c r="H6552" t="s">
        <v>46</v>
      </c>
      <c r="I6552" t="s">
        <v>51</v>
      </c>
      <c r="J6552">
        <v>905</v>
      </c>
    </row>
    <row r="6553" spans="1:10" x14ac:dyDescent="0.25">
      <c r="A6553">
        <v>73</v>
      </c>
      <c r="B6553">
        <v>2018</v>
      </c>
      <c r="C6553" t="s">
        <v>40</v>
      </c>
      <c r="D6553" t="s">
        <v>56</v>
      </c>
      <c r="E6553" t="s">
        <v>39</v>
      </c>
      <c r="F6553">
        <v>6</v>
      </c>
      <c r="G6553" t="s">
        <v>38</v>
      </c>
      <c r="H6553" t="s">
        <v>2</v>
      </c>
      <c r="I6553" t="s">
        <v>37</v>
      </c>
      <c r="J6553">
        <v>395.1</v>
      </c>
    </row>
    <row r="6554" spans="1:10" x14ac:dyDescent="0.25">
      <c r="A6554">
        <v>74</v>
      </c>
      <c r="B6554">
        <v>2017</v>
      </c>
      <c r="C6554" t="s">
        <v>40</v>
      </c>
      <c r="D6554" t="s">
        <v>55</v>
      </c>
      <c r="E6554" t="s">
        <v>39</v>
      </c>
      <c r="F6554">
        <v>1</v>
      </c>
      <c r="G6554" t="s">
        <v>38</v>
      </c>
      <c r="H6554" t="s">
        <v>46</v>
      </c>
      <c r="I6554" t="s">
        <v>37</v>
      </c>
      <c r="J6554">
        <v>1226.2</v>
      </c>
    </row>
    <row r="6555" spans="1:10" x14ac:dyDescent="0.25">
      <c r="A6555">
        <v>74</v>
      </c>
      <c r="B6555">
        <v>2017</v>
      </c>
      <c r="C6555" t="s">
        <v>40</v>
      </c>
      <c r="D6555" t="s">
        <v>55</v>
      </c>
      <c r="E6555" t="s">
        <v>39</v>
      </c>
      <c r="F6555">
        <v>2</v>
      </c>
      <c r="G6555" t="s">
        <v>45</v>
      </c>
      <c r="H6555" t="s">
        <v>2</v>
      </c>
      <c r="I6555" t="s">
        <v>37</v>
      </c>
      <c r="J6555">
        <v>810.6</v>
      </c>
    </row>
    <row r="6556" spans="1:10" x14ac:dyDescent="0.25">
      <c r="A6556">
        <v>74</v>
      </c>
      <c r="B6556">
        <v>2017</v>
      </c>
      <c r="C6556" t="s">
        <v>40</v>
      </c>
      <c r="D6556" t="s">
        <v>55</v>
      </c>
      <c r="E6556" t="s">
        <v>39</v>
      </c>
      <c r="F6556">
        <v>3</v>
      </c>
      <c r="G6556" t="s">
        <v>45</v>
      </c>
      <c r="H6556" t="s">
        <v>46</v>
      </c>
      <c r="I6556" t="s">
        <v>51</v>
      </c>
      <c r="J6556">
        <v>1189.4000000000001</v>
      </c>
    </row>
    <row r="6557" spans="1:10" x14ac:dyDescent="0.25">
      <c r="A6557">
        <v>74</v>
      </c>
      <c r="B6557">
        <v>2017</v>
      </c>
      <c r="C6557" t="s">
        <v>40</v>
      </c>
      <c r="D6557" t="s">
        <v>55</v>
      </c>
      <c r="E6557" t="s">
        <v>39</v>
      </c>
      <c r="F6557">
        <v>4</v>
      </c>
      <c r="G6557" t="s">
        <v>45</v>
      </c>
      <c r="H6557" t="s">
        <v>46</v>
      </c>
      <c r="I6557" t="s">
        <v>51</v>
      </c>
      <c r="J6557">
        <v>1229.7</v>
      </c>
    </row>
    <row r="6558" spans="1:10" x14ac:dyDescent="0.25">
      <c r="A6558">
        <v>74</v>
      </c>
      <c r="B6558">
        <v>2017</v>
      </c>
      <c r="C6558" t="s">
        <v>40</v>
      </c>
      <c r="D6558" t="s">
        <v>55</v>
      </c>
      <c r="E6558" t="s">
        <v>39</v>
      </c>
      <c r="F6558">
        <v>5</v>
      </c>
      <c r="G6558" t="s">
        <v>38</v>
      </c>
      <c r="H6558" t="s">
        <v>46</v>
      </c>
      <c r="I6558" t="s">
        <v>51</v>
      </c>
      <c r="J6558">
        <v>1333.5</v>
      </c>
    </row>
    <row r="6559" spans="1:10" x14ac:dyDescent="0.25">
      <c r="A6559">
        <v>74</v>
      </c>
      <c r="B6559">
        <v>2017</v>
      </c>
      <c r="C6559" t="s">
        <v>40</v>
      </c>
      <c r="D6559" t="s">
        <v>55</v>
      </c>
      <c r="E6559" t="s">
        <v>39</v>
      </c>
      <c r="F6559">
        <v>6</v>
      </c>
      <c r="G6559" t="s">
        <v>38</v>
      </c>
      <c r="H6559" t="s">
        <v>46</v>
      </c>
      <c r="I6559" t="s">
        <v>51</v>
      </c>
      <c r="J6559">
        <v>1228.2</v>
      </c>
    </row>
    <row r="6560" spans="1:10" x14ac:dyDescent="0.25">
      <c r="A6560">
        <v>74</v>
      </c>
      <c r="B6560">
        <v>2017</v>
      </c>
      <c r="C6560" t="s">
        <v>40</v>
      </c>
      <c r="D6560" t="s">
        <v>56</v>
      </c>
      <c r="E6560" t="s">
        <v>39</v>
      </c>
      <c r="F6560">
        <v>1</v>
      </c>
      <c r="G6560" t="s">
        <v>38</v>
      </c>
      <c r="H6560" t="s">
        <v>2</v>
      </c>
      <c r="I6560" t="s">
        <v>51</v>
      </c>
      <c r="J6560">
        <v>575.5</v>
      </c>
    </row>
    <row r="6561" spans="1:10" x14ac:dyDescent="0.25">
      <c r="A6561">
        <v>74</v>
      </c>
      <c r="B6561">
        <v>2017</v>
      </c>
      <c r="C6561" t="s">
        <v>40</v>
      </c>
      <c r="D6561" t="s">
        <v>56</v>
      </c>
      <c r="E6561" t="s">
        <v>39</v>
      </c>
      <c r="F6561">
        <v>2</v>
      </c>
      <c r="G6561" t="s">
        <v>38</v>
      </c>
      <c r="H6561" t="s">
        <v>46</v>
      </c>
      <c r="I6561" t="s">
        <v>37</v>
      </c>
      <c r="J6561">
        <v>1034.4000000000001</v>
      </c>
    </row>
    <row r="6562" spans="1:10" x14ac:dyDescent="0.25">
      <c r="A6562">
        <v>74</v>
      </c>
      <c r="B6562">
        <v>2017</v>
      </c>
      <c r="C6562" t="s">
        <v>40</v>
      </c>
      <c r="D6562" t="s">
        <v>56</v>
      </c>
      <c r="E6562" t="s">
        <v>39</v>
      </c>
      <c r="F6562">
        <v>3</v>
      </c>
      <c r="G6562" t="s">
        <v>45</v>
      </c>
      <c r="H6562" t="s">
        <v>2</v>
      </c>
      <c r="I6562" t="s">
        <v>51</v>
      </c>
      <c r="J6562">
        <v>699.1</v>
      </c>
    </row>
    <row r="6563" spans="1:10" x14ac:dyDescent="0.25">
      <c r="A6563">
        <v>74</v>
      </c>
      <c r="B6563">
        <v>2017</v>
      </c>
      <c r="C6563" t="s">
        <v>40</v>
      </c>
      <c r="D6563" t="s">
        <v>56</v>
      </c>
      <c r="E6563" t="s">
        <v>39</v>
      </c>
      <c r="F6563">
        <v>4</v>
      </c>
      <c r="G6563" t="s">
        <v>45</v>
      </c>
      <c r="H6563" t="s">
        <v>46</v>
      </c>
      <c r="I6563" t="s">
        <v>37</v>
      </c>
      <c r="J6563">
        <v>1000.2</v>
      </c>
    </row>
    <row r="6564" spans="1:10" x14ac:dyDescent="0.25">
      <c r="A6564">
        <v>74</v>
      </c>
      <c r="B6564">
        <v>2017</v>
      </c>
      <c r="C6564" t="s">
        <v>40</v>
      </c>
      <c r="D6564" t="s">
        <v>56</v>
      </c>
      <c r="E6564" t="s">
        <v>39</v>
      </c>
      <c r="F6564">
        <v>5</v>
      </c>
      <c r="G6564" t="s">
        <v>38</v>
      </c>
      <c r="H6564" t="s">
        <v>2</v>
      </c>
      <c r="I6564" t="s">
        <v>37</v>
      </c>
      <c r="J6564">
        <v>451.6</v>
      </c>
    </row>
    <row r="6565" spans="1:10" x14ac:dyDescent="0.25">
      <c r="A6565">
        <v>74</v>
      </c>
      <c r="B6565">
        <v>2017</v>
      </c>
      <c r="C6565" t="s">
        <v>40</v>
      </c>
      <c r="D6565" t="s">
        <v>56</v>
      </c>
      <c r="E6565" t="s">
        <v>39</v>
      </c>
      <c r="F6565">
        <v>6</v>
      </c>
      <c r="G6565" t="s">
        <v>38</v>
      </c>
      <c r="H6565" t="s">
        <v>46</v>
      </c>
      <c r="I6565" t="s">
        <v>37</v>
      </c>
      <c r="J6565">
        <v>924.5</v>
      </c>
    </row>
    <row r="6566" spans="1:10" x14ac:dyDescent="0.25">
      <c r="A6566">
        <v>74</v>
      </c>
      <c r="B6566">
        <v>2018</v>
      </c>
      <c r="C6566" t="s">
        <v>40</v>
      </c>
      <c r="D6566" t="s">
        <v>55</v>
      </c>
      <c r="E6566" t="s">
        <v>39</v>
      </c>
      <c r="F6566">
        <v>1</v>
      </c>
      <c r="G6566" t="s">
        <v>45</v>
      </c>
      <c r="H6566" t="s">
        <v>2</v>
      </c>
      <c r="I6566" t="s">
        <v>37</v>
      </c>
      <c r="J6566">
        <v>574</v>
      </c>
    </row>
    <row r="6567" spans="1:10" x14ac:dyDescent="0.25">
      <c r="A6567">
        <v>74</v>
      </c>
      <c r="B6567">
        <v>2018</v>
      </c>
      <c r="C6567" t="s">
        <v>40</v>
      </c>
      <c r="D6567" t="s">
        <v>55</v>
      </c>
      <c r="E6567" t="s">
        <v>39</v>
      </c>
      <c r="F6567">
        <v>2</v>
      </c>
      <c r="G6567" t="s">
        <v>38</v>
      </c>
      <c r="H6567" t="s">
        <v>2</v>
      </c>
      <c r="I6567" t="s">
        <v>51</v>
      </c>
      <c r="J6567">
        <v>606.79999999999995</v>
      </c>
    </row>
    <row r="6568" spans="1:10" x14ac:dyDescent="0.25">
      <c r="A6568">
        <v>74</v>
      </c>
      <c r="B6568">
        <v>2018</v>
      </c>
      <c r="C6568" t="s">
        <v>40</v>
      </c>
      <c r="D6568" t="s">
        <v>55</v>
      </c>
      <c r="E6568" t="s">
        <v>39</v>
      </c>
      <c r="F6568">
        <v>3</v>
      </c>
      <c r="G6568" t="s">
        <v>45</v>
      </c>
      <c r="H6568" t="s">
        <v>2</v>
      </c>
      <c r="I6568" t="s">
        <v>51</v>
      </c>
      <c r="J6568">
        <v>461.8</v>
      </c>
    </row>
    <row r="6569" spans="1:10" x14ac:dyDescent="0.25">
      <c r="A6569">
        <v>74</v>
      </c>
      <c r="B6569">
        <v>2018</v>
      </c>
      <c r="C6569" t="s">
        <v>40</v>
      </c>
      <c r="D6569" t="s">
        <v>55</v>
      </c>
      <c r="E6569" t="s">
        <v>39</v>
      </c>
      <c r="F6569">
        <v>4</v>
      </c>
      <c r="G6569" t="s">
        <v>45</v>
      </c>
      <c r="H6569" t="s">
        <v>46</v>
      </c>
      <c r="I6569" t="s">
        <v>51</v>
      </c>
      <c r="J6569">
        <v>955.9</v>
      </c>
    </row>
    <row r="6570" spans="1:10" x14ac:dyDescent="0.25">
      <c r="A6570">
        <v>74</v>
      </c>
      <c r="B6570">
        <v>2018</v>
      </c>
      <c r="C6570" t="s">
        <v>40</v>
      </c>
      <c r="D6570" t="s">
        <v>55</v>
      </c>
      <c r="E6570" t="s">
        <v>39</v>
      </c>
      <c r="F6570">
        <v>5</v>
      </c>
      <c r="G6570" t="s">
        <v>38</v>
      </c>
      <c r="H6570" t="s">
        <v>2</v>
      </c>
      <c r="I6570" t="s">
        <v>51</v>
      </c>
      <c r="J6570">
        <v>698.6</v>
      </c>
    </row>
    <row r="6571" spans="1:10" x14ac:dyDescent="0.25">
      <c r="A6571">
        <v>74</v>
      </c>
      <c r="B6571">
        <v>2018</v>
      </c>
      <c r="C6571" t="s">
        <v>40</v>
      </c>
      <c r="D6571" t="s">
        <v>55</v>
      </c>
      <c r="E6571" t="s">
        <v>39</v>
      </c>
      <c r="F6571">
        <v>6</v>
      </c>
      <c r="G6571" t="s">
        <v>45</v>
      </c>
      <c r="H6571" t="s">
        <v>2</v>
      </c>
      <c r="I6571" t="s">
        <v>51</v>
      </c>
      <c r="J6571">
        <v>534.79999999999995</v>
      </c>
    </row>
    <row r="6572" spans="1:10" x14ac:dyDescent="0.25">
      <c r="A6572">
        <v>74</v>
      </c>
      <c r="B6572">
        <v>2018</v>
      </c>
      <c r="C6572" t="s">
        <v>40</v>
      </c>
      <c r="D6572" t="s">
        <v>56</v>
      </c>
      <c r="E6572" t="s">
        <v>39</v>
      </c>
      <c r="F6572">
        <v>1</v>
      </c>
      <c r="G6572" t="s">
        <v>38</v>
      </c>
      <c r="H6572" t="s">
        <v>2</v>
      </c>
      <c r="I6572" t="s">
        <v>51</v>
      </c>
      <c r="J6572">
        <v>354.9</v>
      </c>
    </row>
    <row r="6573" spans="1:10" x14ac:dyDescent="0.25">
      <c r="A6573">
        <v>74</v>
      </c>
      <c r="B6573">
        <v>2018</v>
      </c>
      <c r="C6573" t="s">
        <v>40</v>
      </c>
      <c r="D6573" t="s">
        <v>56</v>
      </c>
      <c r="E6573" t="s">
        <v>39</v>
      </c>
      <c r="F6573">
        <v>2</v>
      </c>
      <c r="G6573" t="s">
        <v>45</v>
      </c>
      <c r="H6573" t="s">
        <v>46</v>
      </c>
      <c r="I6573" t="s">
        <v>37</v>
      </c>
      <c r="J6573">
        <v>691.6</v>
      </c>
    </row>
    <row r="6574" spans="1:10" x14ac:dyDescent="0.25">
      <c r="A6574">
        <v>74</v>
      </c>
      <c r="B6574">
        <v>2018</v>
      </c>
      <c r="C6574" t="s">
        <v>40</v>
      </c>
      <c r="D6574" t="s">
        <v>56</v>
      </c>
      <c r="E6574" t="s">
        <v>39</v>
      </c>
      <c r="F6574">
        <v>3</v>
      </c>
      <c r="G6574" t="s">
        <v>45</v>
      </c>
      <c r="H6574" t="s">
        <v>46</v>
      </c>
      <c r="I6574" t="s">
        <v>51</v>
      </c>
      <c r="J6574">
        <v>842.5</v>
      </c>
    </row>
    <row r="6575" spans="1:10" x14ac:dyDescent="0.25">
      <c r="A6575">
        <v>74</v>
      </c>
      <c r="B6575">
        <v>2018</v>
      </c>
      <c r="C6575" t="s">
        <v>40</v>
      </c>
      <c r="D6575" t="s">
        <v>56</v>
      </c>
      <c r="E6575" t="s">
        <v>39</v>
      </c>
      <c r="F6575">
        <v>4</v>
      </c>
      <c r="G6575" t="s">
        <v>45</v>
      </c>
      <c r="H6575" t="s">
        <v>46</v>
      </c>
      <c r="I6575" t="s">
        <v>51</v>
      </c>
      <c r="J6575">
        <v>801.8</v>
      </c>
    </row>
    <row r="6576" spans="1:10" x14ac:dyDescent="0.25">
      <c r="A6576">
        <v>74</v>
      </c>
      <c r="B6576">
        <v>2018</v>
      </c>
      <c r="C6576" t="s">
        <v>40</v>
      </c>
      <c r="D6576" t="s">
        <v>56</v>
      </c>
      <c r="E6576" t="s">
        <v>39</v>
      </c>
      <c r="F6576">
        <v>5</v>
      </c>
      <c r="G6576" t="s">
        <v>38</v>
      </c>
      <c r="H6576" t="s">
        <v>2</v>
      </c>
      <c r="I6576" t="s">
        <v>37</v>
      </c>
      <c r="J6576">
        <v>543.9</v>
      </c>
    </row>
    <row r="6577" spans="1:10" x14ac:dyDescent="0.25">
      <c r="A6577">
        <v>74</v>
      </c>
      <c r="B6577">
        <v>2018</v>
      </c>
      <c r="C6577" t="s">
        <v>40</v>
      </c>
      <c r="D6577" t="s">
        <v>56</v>
      </c>
      <c r="E6577" t="s">
        <v>39</v>
      </c>
      <c r="F6577">
        <v>6</v>
      </c>
      <c r="G6577" t="s">
        <v>45</v>
      </c>
      <c r="H6577" t="s">
        <v>46</v>
      </c>
      <c r="I6577" t="s">
        <v>51</v>
      </c>
      <c r="J6577">
        <v>669.4</v>
      </c>
    </row>
    <row r="6578" spans="1:10" x14ac:dyDescent="0.25">
      <c r="A6578">
        <v>75</v>
      </c>
      <c r="B6578">
        <v>2017</v>
      </c>
      <c r="C6578" t="s">
        <v>40</v>
      </c>
      <c r="D6578" t="s">
        <v>55</v>
      </c>
      <c r="E6578" t="s">
        <v>39</v>
      </c>
      <c r="F6578">
        <v>1</v>
      </c>
      <c r="G6578" t="s">
        <v>45</v>
      </c>
      <c r="H6578" t="s">
        <v>2</v>
      </c>
      <c r="I6578" t="s">
        <v>37</v>
      </c>
      <c r="J6578">
        <v>833.5</v>
      </c>
    </row>
    <row r="6579" spans="1:10" x14ac:dyDescent="0.25">
      <c r="A6579">
        <v>75</v>
      </c>
      <c r="B6579">
        <v>2017</v>
      </c>
      <c r="C6579" t="s">
        <v>40</v>
      </c>
      <c r="D6579" t="s">
        <v>55</v>
      </c>
      <c r="E6579" t="s">
        <v>39</v>
      </c>
      <c r="F6579">
        <v>2</v>
      </c>
      <c r="G6579" t="s">
        <v>38</v>
      </c>
      <c r="H6579" t="s">
        <v>2</v>
      </c>
      <c r="I6579" t="s">
        <v>51</v>
      </c>
      <c r="J6579">
        <v>759.6</v>
      </c>
    </row>
    <row r="6580" spans="1:10" x14ac:dyDescent="0.25">
      <c r="A6580">
        <v>75</v>
      </c>
      <c r="B6580">
        <v>2017</v>
      </c>
      <c r="C6580" t="s">
        <v>40</v>
      </c>
      <c r="D6580" t="s">
        <v>55</v>
      </c>
      <c r="E6580" t="s">
        <v>39</v>
      </c>
      <c r="F6580">
        <v>3</v>
      </c>
      <c r="G6580" t="s">
        <v>38</v>
      </c>
      <c r="H6580" t="s">
        <v>2</v>
      </c>
      <c r="I6580" t="s">
        <v>37</v>
      </c>
      <c r="J6580">
        <v>735.6</v>
      </c>
    </row>
    <row r="6581" spans="1:10" x14ac:dyDescent="0.25">
      <c r="A6581">
        <v>75</v>
      </c>
      <c r="B6581">
        <v>2017</v>
      </c>
      <c r="C6581" t="s">
        <v>40</v>
      </c>
      <c r="D6581" t="s">
        <v>55</v>
      </c>
      <c r="E6581" t="s">
        <v>39</v>
      </c>
      <c r="F6581">
        <v>4</v>
      </c>
      <c r="G6581" t="s">
        <v>38</v>
      </c>
      <c r="H6581" t="s">
        <v>2</v>
      </c>
      <c r="I6581" t="s">
        <v>37</v>
      </c>
      <c r="J6581">
        <v>922.9</v>
      </c>
    </row>
    <row r="6582" spans="1:10" x14ac:dyDescent="0.25">
      <c r="A6582">
        <v>75</v>
      </c>
      <c r="B6582">
        <v>2017</v>
      </c>
      <c r="C6582" t="s">
        <v>40</v>
      </c>
      <c r="D6582" t="s">
        <v>55</v>
      </c>
      <c r="E6582" t="s">
        <v>39</v>
      </c>
      <c r="F6582">
        <v>5</v>
      </c>
      <c r="G6582" t="s">
        <v>38</v>
      </c>
      <c r="H6582" t="s">
        <v>2</v>
      </c>
      <c r="I6582" t="s">
        <v>51</v>
      </c>
      <c r="J6582">
        <v>864.8</v>
      </c>
    </row>
    <row r="6583" spans="1:10" x14ac:dyDescent="0.25">
      <c r="A6583">
        <v>75</v>
      </c>
      <c r="B6583">
        <v>2017</v>
      </c>
      <c r="C6583" t="s">
        <v>40</v>
      </c>
      <c r="D6583" t="s">
        <v>55</v>
      </c>
      <c r="E6583" t="s">
        <v>39</v>
      </c>
      <c r="F6583">
        <v>6</v>
      </c>
      <c r="G6583" t="s">
        <v>45</v>
      </c>
      <c r="H6583" t="s">
        <v>46</v>
      </c>
      <c r="I6583" t="s">
        <v>51</v>
      </c>
      <c r="J6583">
        <v>1060.7</v>
      </c>
    </row>
    <row r="6584" spans="1:10" x14ac:dyDescent="0.25">
      <c r="A6584">
        <v>75</v>
      </c>
      <c r="B6584">
        <v>2017</v>
      </c>
      <c r="C6584" t="s">
        <v>40</v>
      </c>
      <c r="D6584" t="s">
        <v>56</v>
      </c>
      <c r="E6584" t="s">
        <v>39</v>
      </c>
      <c r="F6584">
        <v>1</v>
      </c>
      <c r="G6584" t="s">
        <v>38</v>
      </c>
      <c r="H6584" t="s">
        <v>46</v>
      </c>
      <c r="I6584" t="s">
        <v>51</v>
      </c>
      <c r="J6584">
        <v>1174.0999999999999</v>
      </c>
    </row>
    <row r="6585" spans="1:10" x14ac:dyDescent="0.25">
      <c r="A6585">
        <v>75</v>
      </c>
      <c r="B6585">
        <v>2017</v>
      </c>
      <c r="C6585" t="s">
        <v>40</v>
      </c>
      <c r="D6585" t="s">
        <v>56</v>
      </c>
      <c r="E6585" t="s">
        <v>39</v>
      </c>
      <c r="F6585">
        <v>2</v>
      </c>
      <c r="G6585" t="s">
        <v>45</v>
      </c>
      <c r="H6585" t="s">
        <v>2</v>
      </c>
      <c r="I6585" t="s">
        <v>51</v>
      </c>
      <c r="J6585">
        <v>591.1</v>
      </c>
    </row>
    <row r="6586" spans="1:10" x14ac:dyDescent="0.25">
      <c r="A6586">
        <v>75</v>
      </c>
      <c r="B6586">
        <v>2017</v>
      </c>
      <c r="C6586" t="s">
        <v>40</v>
      </c>
      <c r="D6586" t="s">
        <v>56</v>
      </c>
      <c r="E6586" t="s">
        <v>39</v>
      </c>
      <c r="F6586">
        <v>3</v>
      </c>
      <c r="G6586" t="s">
        <v>38</v>
      </c>
      <c r="H6586" t="s">
        <v>2</v>
      </c>
      <c r="I6586" t="s">
        <v>51</v>
      </c>
      <c r="J6586">
        <v>532.4</v>
      </c>
    </row>
    <row r="6587" spans="1:10" x14ac:dyDescent="0.25">
      <c r="A6587">
        <v>75</v>
      </c>
      <c r="B6587">
        <v>2017</v>
      </c>
      <c r="C6587" t="s">
        <v>40</v>
      </c>
      <c r="D6587" t="s">
        <v>56</v>
      </c>
      <c r="E6587" t="s">
        <v>39</v>
      </c>
      <c r="F6587">
        <v>4</v>
      </c>
      <c r="G6587" t="s">
        <v>38</v>
      </c>
      <c r="H6587" t="s">
        <v>46</v>
      </c>
      <c r="I6587" t="s">
        <v>37</v>
      </c>
      <c r="J6587">
        <v>944.5</v>
      </c>
    </row>
    <row r="6588" spans="1:10" x14ac:dyDescent="0.25">
      <c r="A6588">
        <v>75</v>
      </c>
      <c r="B6588">
        <v>2017</v>
      </c>
      <c r="C6588" t="s">
        <v>40</v>
      </c>
      <c r="D6588" t="s">
        <v>56</v>
      </c>
      <c r="E6588" t="s">
        <v>39</v>
      </c>
      <c r="F6588">
        <v>5</v>
      </c>
      <c r="G6588" t="s">
        <v>45</v>
      </c>
      <c r="H6588" t="s">
        <v>46</v>
      </c>
      <c r="I6588" t="s">
        <v>37</v>
      </c>
      <c r="J6588">
        <v>1129.3</v>
      </c>
    </row>
    <row r="6589" spans="1:10" x14ac:dyDescent="0.25">
      <c r="A6589">
        <v>75</v>
      </c>
      <c r="B6589">
        <v>2017</v>
      </c>
      <c r="C6589" t="s">
        <v>40</v>
      </c>
      <c r="D6589" t="s">
        <v>56</v>
      </c>
      <c r="E6589" t="s">
        <v>39</v>
      </c>
      <c r="F6589">
        <v>6</v>
      </c>
      <c r="G6589" t="s">
        <v>38</v>
      </c>
      <c r="H6589" t="s">
        <v>2</v>
      </c>
      <c r="I6589" t="s">
        <v>37</v>
      </c>
      <c r="J6589">
        <v>367.6</v>
      </c>
    </row>
    <row r="6590" spans="1:10" x14ac:dyDescent="0.25">
      <c r="A6590">
        <v>75</v>
      </c>
      <c r="B6590">
        <v>2018</v>
      </c>
      <c r="C6590" t="s">
        <v>40</v>
      </c>
      <c r="D6590" t="s">
        <v>55</v>
      </c>
      <c r="E6590" t="s">
        <v>39</v>
      </c>
      <c r="F6590">
        <v>1</v>
      </c>
      <c r="G6590" t="s">
        <v>45</v>
      </c>
      <c r="H6590" t="s">
        <v>2</v>
      </c>
      <c r="I6590" t="s">
        <v>51</v>
      </c>
      <c r="J6590">
        <v>641.1</v>
      </c>
    </row>
    <row r="6591" spans="1:10" x14ac:dyDescent="0.25">
      <c r="A6591">
        <v>75</v>
      </c>
      <c r="B6591">
        <v>2018</v>
      </c>
      <c r="C6591" t="s">
        <v>40</v>
      </c>
      <c r="D6591" t="s">
        <v>55</v>
      </c>
      <c r="E6591" t="s">
        <v>39</v>
      </c>
      <c r="F6591">
        <v>2</v>
      </c>
      <c r="G6591" t="s">
        <v>38</v>
      </c>
      <c r="H6591" t="s">
        <v>46</v>
      </c>
      <c r="I6591" t="s">
        <v>37</v>
      </c>
      <c r="J6591">
        <v>1078.2</v>
      </c>
    </row>
    <row r="6592" spans="1:10" x14ac:dyDescent="0.25">
      <c r="A6592">
        <v>75</v>
      </c>
      <c r="B6592">
        <v>2018</v>
      </c>
      <c r="C6592" t="s">
        <v>40</v>
      </c>
      <c r="D6592" t="s">
        <v>55</v>
      </c>
      <c r="E6592" t="s">
        <v>39</v>
      </c>
      <c r="F6592">
        <v>3</v>
      </c>
      <c r="G6592" t="s">
        <v>38</v>
      </c>
      <c r="H6592" t="s">
        <v>46</v>
      </c>
      <c r="I6592" t="s">
        <v>37</v>
      </c>
      <c r="J6592">
        <v>921.8</v>
      </c>
    </row>
    <row r="6593" spans="1:10" x14ac:dyDescent="0.25">
      <c r="A6593">
        <v>75</v>
      </c>
      <c r="B6593">
        <v>2018</v>
      </c>
      <c r="C6593" t="s">
        <v>40</v>
      </c>
      <c r="D6593" t="s">
        <v>55</v>
      </c>
      <c r="E6593" t="s">
        <v>39</v>
      </c>
      <c r="F6593">
        <v>4</v>
      </c>
      <c r="G6593" t="s">
        <v>38</v>
      </c>
      <c r="H6593" t="s">
        <v>46</v>
      </c>
      <c r="I6593" t="s">
        <v>51</v>
      </c>
      <c r="J6593">
        <v>1184.9000000000001</v>
      </c>
    </row>
    <row r="6594" spans="1:10" x14ac:dyDescent="0.25">
      <c r="A6594">
        <v>75</v>
      </c>
      <c r="B6594">
        <v>2018</v>
      </c>
      <c r="C6594" t="s">
        <v>40</v>
      </c>
      <c r="D6594" t="s">
        <v>55</v>
      </c>
      <c r="E6594" t="s">
        <v>39</v>
      </c>
      <c r="F6594">
        <v>5</v>
      </c>
      <c r="G6594" t="s">
        <v>38</v>
      </c>
      <c r="H6594" t="s">
        <v>46</v>
      </c>
      <c r="I6594" t="s">
        <v>37</v>
      </c>
      <c r="J6594">
        <v>1059.7</v>
      </c>
    </row>
    <row r="6595" spans="1:10" x14ac:dyDescent="0.25">
      <c r="A6595">
        <v>75</v>
      </c>
      <c r="B6595">
        <v>2018</v>
      </c>
      <c r="C6595" t="s">
        <v>40</v>
      </c>
      <c r="D6595" t="s">
        <v>55</v>
      </c>
      <c r="E6595" t="s">
        <v>39</v>
      </c>
      <c r="F6595">
        <v>6</v>
      </c>
      <c r="G6595" t="s">
        <v>38</v>
      </c>
      <c r="H6595" t="s">
        <v>46</v>
      </c>
      <c r="I6595" t="s">
        <v>37</v>
      </c>
      <c r="J6595">
        <v>1032.5999999999999</v>
      </c>
    </row>
    <row r="6596" spans="1:10" x14ac:dyDescent="0.25">
      <c r="A6596">
        <v>75</v>
      </c>
      <c r="B6596">
        <v>2018</v>
      </c>
      <c r="C6596" t="s">
        <v>40</v>
      </c>
      <c r="D6596" t="s">
        <v>56</v>
      </c>
      <c r="E6596" t="s">
        <v>39</v>
      </c>
      <c r="F6596">
        <v>1</v>
      </c>
      <c r="G6596" t="s">
        <v>45</v>
      </c>
      <c r="H6596" t="s">
        <v>2</v>
      </c>
      <c r="I6596" t="s">
        <v>51</v>
      </c>
      <c r="J6596">
        <v>342.8</v>
      </c>
    </row>
    <row r="6597" spans="1:10" x14ac:dyDescent="0.25">
      <c r="A6597">
        <v>75</v>
      </c>
      <c r="B6597">
        <v>2018</v>
      </c>
      <c r="C6597" t="s">
        <v>40</v>
      </c>
      <c r="D6597" t="s">
        <v>56</v>
      </c>
      <c r="E6597" t="s">
        <v>39</v>
      </c>
      <c r="F6597">
        <v>2</v>
      </c>
      <c r="G6597" t="s">
        <v>45</v>
      </c>
      <c r="H6597" t="s">
        <v>2</v>
      </c>
      <c r="I6597" t="s">
        <v>37</v>
      </c>
      <c r="J6597">
        <v>211</v>
      </c>
    </row>
    <row r="6598" spans="1:10" x14ac:dyDescent="0.25">
      <c r="A6598">
        <v>75</v>
      </c>
      <c r="B6598">
        <v>2018</v>
      </c>
      <c r="C6598" t="s">
        <v>40</v>
      </c>
      <c r="D6598" t="s">
        <v>56</v>
      </c>
      <c r="E6598" t="s">
        <v>39</v>
      </c>
      <c r="F6598">
        <v>3</v>
      </c>
      <c r="G6598" t="s">
        <v>45</v>
      </c>
      <c r="H6598" t="s">
        <v>46</v>
      </c>
      <c r="I6598" t="s">
        <v>37</v>
      </c>
      <c r="J6598">
        <v>787.3</v>
      </c>
    </row>
    <row r="6599" spans="1:10" x14ac:dyDescent="0.25">
      <c r="A6599">
        <v>75</v>
      </c>
      <c r="B6599">
        <v>2018</v>
      </c>
      <c r="C6599" t="s">
        <v>40</v>
      </c>
      <c r="D6599" t="s">
        <v>56</v>
      </c>
      <c r="E6599" t="s">
        <v>39</v>
      </c>
      <c r="F6599">
        <v>4</v>
      </c>
      <c r="G6599" t="s">
        <v>45</v>
      </c>
      <c r="H6599" t="s">
        <v>2</v>
      </c>
      <c r="I6599" t="s">
        <v>37</v>
      </c>
      <c r="J6599">
        <v>292.60000000000002</v>
      </c>
    </row>
    <row r="6600" spans="1:10" x14ac:dyDescent="0.25">
      <c r="A6600">
        <v>75</v>
      </c>
      <c r="B6600">
        <v>2018</v>
      </c>
      <c r="C6600" t="s">
        <v>40</v>
      </c>
      <c r="D6600" t="s">
        <v>56</v>
      </c>
      <c r="E6600" t="s">
        <v>39</v>
      </c>
      <c r="F6600">
        <v>5</v>
      </c>
      <c r="G6600" t="s">
        <v>45</v>
      </c>
      <c r="H6600" t="s">
        <v>46</v>
      </c>
      <c r="I6600" t="s">
        <v>37</v>
      </c>
      <c r="J6600">
        <v>861.4</v>
      </c>
    </row>
    <row r="6601" spans="1:10" x14ac:dyDescent="0.25">
      <c r="A6601">
        <v>75</v>
      </c>
      <c r="B6601">
        <v>2018</v>
      </c>
      <c r="C6601" t="s">
        <v>40</v>
      </c>
      <c r="D6601" t="s">
        <v>56</v>
      </c>
      <c r="E6601" t="s">
        <v>39</v>
      </c>
      <c r="F6601">
        <v>6</v>
      </c>
      <c r="G6601" t="s">
        <v>38</v>
      </c>
      <c r="H6601" t="s">
        <v>46</v>
      </c>
      <c r="I6601" t="s">
        <v>37</v>
      </c>
      <c r="J6601">
        <v>690.2</v>
      </c>
    </row>
    <row r="6602" spans="1:10" x14ac:dyDescent="0.25">
      <c r="A6602">
        <v>76</v>
      </c>
      <c r="B6602">
        <v>2017</v>
      </c>
      <c r="C6602" t="s">
        <v>40</v>
      </c>
      <c r="D6602" t="s">
        <v>55</v>
      </c>
      <c r="E6602" t="s">
        <v>39</v>
      </c>
      <c r="F6602">
        <v>1</v>
      </c>
      <c r="G6602" t="s">
        <v>38</v>
      </c>
      <c r="H6602" t="s">
        <v>2</v>
      </c>
      <c r="I6602" t="s">
        <v>37</v>
      </c>
      <c r="J6602">
        <v>664.5</v>
      </c>
    </row>
    <row r="6603" spans="1:10" x14ac:dyDescent="0.25">
      <c r="A6603">
        <v>76</v>
      </c>
      <c r="B6603">
        <v>2017</v>
      </c>
      <c r="C6603" t="s">
        <v>40</v>
      </c>
      <c r="D6603" t="s">
        <v>55</v>
      </c>
      <c r="E6603" t="s">
        <v>39</v>
      </c>
      <c r="F6603">
        <v>2</v>
      </c>
      <c r="G6603" t="s">
        <v>38</v>
      </c>
      <c r="H6603" t="s">
        <v>2</v>
      </c>
      <c r="I6603" t="s">
        <v>37</v>
      </c>
      <c r="J6603">
        <v>922.3</v>
      </c>
    </row>
    <row r="6604" spans="1:10" x14ac:dyDescent="0.25">
      <c r="A6604">
        <v>76</v>
      </c>
      <c r="B6604">
        <v>2017</v>
      </c>
      <c r="C6604" t="s">
        <v>40</v>
      </c>
      <c r="D6604" t="s">
        <v>55</v>
      </c>
      <c r="E6604" t="s">
        <v>39</v>
      </c>
      <c r="F6604">
        <v>3</v>
      </c>
      <c r="G6604" t="s">
        <v>45</v>
      </c>
      <c r="H6604" t="s">
        <v>46</v>
      </c>
      <c r="I6604" t="s">
        <v>51</v>
      </c>
      <c r="J6604">
        <v>1183.9000000000001</v>
      </c>
    </row>
    <row r="6605" spans="1:10" x14ac:dyDescent="0.25">
      <c r="A6605">
        <v>76</v>
      </c>
      <c r="B6605">
        <v>2017</v>
      </c>
      <c r="C6605" t="s">
        <v>40</v>
      </c>
      <c r="D6605" t="s">
        <v>55</v>
      </c>
      <c r="E6605" t="s">
        <v>39</v>
      </c>
      <c r="F6605">
        <v>4</v>
      </c>
      <c r="G6605" t="s">
        <v>38</v>
      </c>
      <c r="H6605" t="s">
        <v>2</v>
      </c>
      <c r="I6605" t="s">
        <v>37</v>
      </c>
      <c r="J6605">
        <v>794.9</v>
      </c>
    </row>
    <row r="6606" spans="1:10" x14ac:dyDescent="0.25">
      <c r="A6606">
        <v>76</v>
      </c>
      <c r="B6606">
        <v>2017</v>
      </c>
      <c r="C6606" t="s">
        <v>40</v>
      </c>
      <c r="D6606" t="s">
        <v>55</v>
      </c>
      <c r="E6606" t="s">
        <v>39</v>
      </c>
      <c r="F6606">
        <v>5</v>
      </c>
      <c r="G6606" t="s">
        <v>38</v>
      </c>
      <c r="H6606" t="s">
        <v>46</v>
      </c>
      <c r="I6606" t="s">
        <v>51</v>
      </c>
      <c r="J6606">
        <v>1093.4000000000001</v>
      </c>
    </row>
    <row r="6607" spans="1:10" x14ac:dyDescent="0.25">
      <c r="A6607">
        <v>76</v>
      </c>
      <c r="B6607">
        <v>2017</v>
      </c>
      <c r="C6607" t="s">
        <v>40</v>
      </c>
      <c r="D6607" t="s">
        <v>55</v>
      </c>
      <c r="E6607" t="s">
        <v>39</v>
      </c>
      <c r="F6607">
        <v>6</v>
      </c>
      <c r="G6607" t="s">
        <v>38</v>
      </c>
      <c r="H6607" t="s">
        <v>46</v>
      </c>
      <c r="I6607" t="s">
        <v>37</v>
      </c>
      <c r="J6607">
        <v>1249.2</v>
      </c>
    </row>
    <row r="6608" spans="1:10" x14ac:dyDescent="0.25">
      <c r="A6608">
        <v>76</v>
      </c>
      <c r="B6608">
        <v>2017</v>
      </c>
      <c r="C6608" t="s">
        <v>40</v>
      </c>
      <c r="D6608" t="s">
        <v>56</v>
      </c>
      <c r="E6608" t="s">
        <v>39</v>
      </c>
      <c r="F6608">
        <v>1</v>
      </c>
      <c r="G6608" t="s">
        <v>38</v>
      </c>
      <c r="H6608" t="s">
        <v>2</v>
      </c>
      <c r="I6608" t="s">
        <v>51</v>
      </c>
      <c r="J6608">
        <v>607.5</v>
      </c>
    </row>
    <row r="6609" spans="1:10" x14ac:dyDescent="0.25">
      <c r="A6609">
        <v>76</v>
      </c>
      <c r="B6609">
        <v>2017</v>
      </c>
      <c r="C6609" t="s">
        <v>40</v>
      </c>
      <c r="D6609" t="s">
        <v>56</v>
      </c>
      <c r="E6609" t="s">
        <v>39</v>
      </c>
      <c r="F6609">
        <v>2</v>
      </c>
      <c r="G6609" t="s">
        <v>45</v>
      </c>
      <c r="H6609" t="s">
        <v>2</v>
      </c>
      <c r="I6609" t="s">
        <v>51</v>
      </c>
      <c r="J6609">
        <v>600.29999999999995</v>
      </c>
    </row>
    <row r="6610" spans="1:10" x14ac:dyDescent="0.25">
      <c r="A6610">
        <v>76</v>
      </c>
      <c r="B6610">
        <v>2017</v>
      </c>
      <c r="C6610" t="s">
        <v>40</v>
      </c>
      <c r="D6610" t="s">
        <v>56</v>
      </c>
      <c r="E6610" t="s">
        <v>39</v>
      </c>
      <c r="F6610">
        <v>3</v>
      </c>
      <c r="G6610" t="s">
        <v>38</v>
      </c>
      <c r="H6610" t="s">
        <v>2</v>
      </c>
      <c r="I6610" t="s">
        <v>51</v>
      </c>
      <c r="J6610">
        <v>566.79999999999995</v>
      </c>
    </row>
    <row r="6611" spans="1:10" x14ac:dyDescent="0.25">
      <c r="A6611">
        <v>76</v>
      </c>
      <c r="B6611">
        <v>2017</v>
      </c>
      <c r="C6611" t="s">
        <v>40</v>
      </c>
      <c r="D6611" t="s">
        <v>56</v>
      </c>
      <c r="E6611" t="s">
        <v>39</v>
      </c>
      <c r="F6611">
        <v>4</v>
      </c>
      <c r="G6611" t="s">
        <v>45</v>
      </c>
      <c r="H6611" t="s">
        <v>2</v>
      </c>
      <c r="I6611" t="s">
        <v>51</v>
      </c>
      <c r="J6611">
        <v>626.70000000000005</v>
      </c>
    </row>
    <row r="6612" spans="1:10" x14ac:dyDescent="0.25">
      <c r="A6612">
        <v>76</v>
      </c>
      <c r="B6612">
        <v>2017</v>
      </c>
      <c r="C6612" t="s">
        <v>40</v>
      </c>
      <c r="D6612" t="s">
        <v>56</v>
      </c>
      <c r="E6612" t="s">
        <v>39</v>
      </c>
      <c r="F6612">
        <v>5</v>
      </c>
      <c r="G6612" t="s">
        <v>45</v>
      </c>
      <c r="H6612" t="s">
        <v>46</v>
      </c>
      <c r="I6612" t="s">
        <v>37</v>
      </c>
      <c r="J6612">
        <v>972.2</v>
      </c>
    </row>
    <row r="6613" spans="1:10" x14ac:dyDescent="0.25">
      <c r="A6613">
        <v>76</v>
      </c>
      <c r="B6613">
        <v>2017</v>
      </c>
      <c r="C6613" t="s">
        <v>40</v>
      </c>
      <c r="D6613" t="s">
        <v>56</v>
      </c>
      <c r="E6613" t="s">
        <v>39</v>
      </c>
      <c r="F6613">
        <v>6</v>
      </c>
      <c r="G6613" t="s">
        <v>38</v>
      </c>
      <c r="H6613" t="s">
        <v>2</v>
      </c>
      <c r="I6613" t="s">
        <v>37</v>
      </c>
      <c r="J6613">
        <v>723.7</v>
      </c>
    </row>
    <row r="6614" spans="1:10" x14ac:dyDescent="0.25">
      <c r="A6614">
        <v>76</v>
      </c>
      <c r="B6614">
        <v>2018</v>
      </c>
      <c r="C6614" t="s">
        <v>40</v>
      </c>
      <c r="D6614" t="s">
        <v>55</v>
      </c>
      <c r="E6614" t="s">
        <v>39</v>
      </c>
      <c r="F6614">
        <v>1</v>
      </c>
      <c r="G6614" t="s">
        <v>38</v>
      </c>
      <c r="H6614" t="s">
        <v>2</v>
      </c>
      <c r="I6614" t="s">
        <v>51</v>
      </c>
      <c r="J6614">
        <v>674.5</v>
      </c>
    </row>
    <row r="6615" spans="1:10" x14ac:dyDescent="0.25">
      <c r="A6615">
        <v>76</v>
      </c>
      <c r="B6615">
        <v>2018</v>
      </c>
      <c r="C6615" t="s">
        <v>40</v>
      </c>
      <c r="D6615" t="s">
        <v>55</v>
      </c>
      <c r="E6615" t="s">
        <v>39</v>
      </c>
      <c r="F6615">
        <v>2</v>
      </c>
      <c r="G6615" t="s">
        <v>38</v>
      </c>
      <c r="H6615" t="s">
        <v>46</v>
      </c>
      <c r="I6615" t="s">
        <v>37</v>
      </c>
      <c r="J6615">
        <v>1170.3</v>
      </c>
    </row>
    <row r="6616" spans="1:10" x14ac:dyDescent="0.25">
      <c r="A6616">
        <v>76</v>
      </c>
      <c r="B6616">
        <v>2018</v>
      </c>
      <c r="C6616" t="s">
        <v>40</v>
      </c>
      <c r="D6616" t="s">
        <v>55</v>
      </c>
      <c r="E6616" t="s">
        <v>39</v>
      </c>
      <c r="F6616">
        <v>3</v>
      </c>
      <c r="G6616" t="s">
        <v>45</v>
      </c>
      <c r="H6616" t="s">
        <v>2</v>
      </c>
      <c r="I6616" t="s">
        <v>51</v>
      </c>
      <c r="J6616">
        <v>637.70000000000005</v>
      </c>
    </row>
    <row r="6617" spans="1:10" x14ac:dyDescent="0.25">
      <c r="A6617">
        <v>76</v>
      </c>
      <c r="B6617">
        <v>2018</v>
      </c>
      <c r="C6617" t="s">
        <v>40</v>
      </c>
      <c r="D6617" t="s">
        <v>55</v>
      </c>
      <c r="E6617" t="s">
        <v>39</v>
      </c>
      <c r="F6617">
        <v>4</v>
      </c>
      <c r="G6617" t="s">
        <v>38</v>
      </c>
      <c r="H6617" t="s">
        <v>46</v>
      </c>
      <c r="I6617" t="s">
        <v>51</v>
      </c>
      <c r="J6617">
        <v>1023.7</v>
      </c>
    </row>
    <row r="6618" spans="1:10" x14ac:dyDescent="0.25">
      <c r="A6618">
        <v>76</v>
      </c>
      <c r="B6618">
        <v>2018</v>
      </c>
      <c r="C6618" t="s">
        <v>40</v>
      </c>
      <c r="D6618" t="s">
        <v>55</v>
      </c>
      <c r="E6618" t="s">
        <v>39</v>
      </c>
      <c r="F6618">
        <v>5</v>
      </c>
      <c r="G6618" t="s">
        <v>38</v>
      </c>
      <c r="H6618" t="s">
        <v>2</v>
      </c>
      <c r="I6618" t="s">
        <v>37</v>
      </c>
      <c r="J6618">
        <v>626</v>
      </c>
    </row>
    <row r="6619" spans="1:10" x14ac:dyDescent="0.25">
      <c r="A6619">
        <v>76</v>
      </c>
      <c r="B6619">
        <v>2018</v>
      </c>
      <c r="C6619" t="s">
        <v>40</v>
      </c>
      <c r="D6619" t="s">
        <v>55</v>
      </c>
      <c r="E6619" t="s">
        <v>39</v>
      </c>
      <c r="F6619">
        <v>6</v>
      </c>
      <c r="G6619" t="s">
        <v>45</v>
      </c>
      <c r="H6619" t="s">
        <v>46</v>
      </c>
      <c r="I6619" t="s">
        <v>51</v>
      </c>
      <c r="J6619">
        <v>949.4</v>
      </c>
    </row>
    <row r="6620" spans="1:10" x14ac:dyDescent="0.25">
      <c r="A6620">
        <v>76</v>
      </c>
      <c r="B6620">
        <v>2018</v>
      </c>
      <c r="C6620" t="s">
        <v>40</v>
      </c>
      <c r="D6620" t="s">
        <v>56</v>
      </c>
      <c r="E6620" t="s">
        <v>39</v>
      </c>
      <c r="F6620">
        <v>1</v>
      </c>
      <c r="G6620" t="s">
        <v>38</v>
      </c>
      <c r="H6620" t="s">
        <v>46</v>
      </c>
      <c r="I6620" t="s">
        <v>37</v>
      </c>
      <c r="J6620">
        <v>707.8</v>
      </c>
    </row>
    <row r="6621" spans="1:10" x14ac:dyDescent="0.25">
      <c r="A6621">
        <v>76</v>
      </c>
      <c r="B6621">
        <v>2018</v>
      </c>
      <c r="C6621" t="s">
        <v>40</v>
      </c>
      <c r="D6621" t="s">
        <v>56</v>
      </c>
      <c r="E6621" t="s">
        <v>39</v>
      </c>
      <c r="F6621">
        <v>2</v>
      </c>
      <c r="G6621" t="s">
        <v>38</v>
      </c>
      <c r="H6621" t="s">
        <v>2</v>
      </c>
      <c r="I6621" t="s">
        <v>51</v>
      </c>
      <c r="J6621">
        <v>483.4</v>
      </c>
    </row>
    <row r="6622" spans="1:10" x14ac:dyDescent="0.25">
      <c r="A6622">
        <v>76</v>
      </c>
      <c r="B6622">
        <v>2018</v>
      </c>
      <c r="C6622" t="s">
        <v>40</v>
      </c>
      <c r="D6622" t="s">
        <v>56</v>
      </c>
      <c r="E6622" t="s">
        <v>39</v>
      </c>
      <c r="F6622">
        <v>3</v>
      </c>
      <c r="G6622" t="s">
        <v>45</v>
      </c>
      <c r="H6622" t="s">
        <v>2</v>
      </c>
      <c r="I6622" t="s">
        <v>37</v>
      </c>
      <c r="J6622">
        <v>365.9</v>
      </c>
    </row>
    <row r="6623" spans="1:10" x14ac:dyDescent="0.25">
      <c r="A6623">
        <v>76</v>
      </c>
      <c r="B6623">
        <v>2018</v>
      </c>
      <c r="C6623" t="s">
        <v>40</v>
      </c>
      <c r="D6623" t="s">
        <v>56</v>
      </c>
      <c r="E6623" t="s">
        <v>39</v>
      </c>
      <c r="F6623">
        <v>4</v>
      </c>
      <c r="G6623" t="s">
        <v>45</v>
      </c>
      <c r="H6623" t="s">
        <v>46</v>
      </c>
      <c r="I6623" t="s">
        <v>51</v>
      </c>
      <c r="J6623">
        <v>793.5</v>
      </c>
    </row>
    <row r="6624" spans="1:10" x14ac:dyDescent="0.25">
      <c r="A6624">
        <v>76</v>
      </c>
      <c r="B6624">
        <v>2018</v>
      </c>
      <c r="C6624" t="s">
        <v>40</v>
      </c>
      <c r="D6624" t="s">
        <v>56</v>
      </c>
      <c r="E6624" t="s">
        <v>39</v>
      </c>
      <c r="F6624">
        <v>5</v>
      </c>
      <c r="G6624" t="s">
        <v>45</v>
      </c>
      <c r="H6624" t="s">
        <v>2</v>
      </c>
      <c r="I6624" t="s">
        <v>51</v>
      </c>
      <c r="J6624">
        <v>279</v>
      </c>
    </row>
    <row r="6625" spans="1:10" x14ac:dyDescent="0.25">
      <c r="A6625">
        <v>76</v>
      </c>
      <c r="B6625">
        <v>2018</v>
      </c>
      <c r="C6625" t="s">
        <v>40</v>
      </c>
      <c r="D6625" t="s">
        <v>56</v>
      </c>
      <c r="E6625" t="s">
        <v>39</v>
      </c>
      <c r="F6625">
        <v>6</v>
      </c>
      <c r="G6625" t="s">
        <v>45</v>
      </c>
      <c r="H6625" t="s">
        <v>2</v>
      </c>
      <c r="I6625" t="s">
        <v>37</v>
      </c>
      <c r="J6625">
        <v>560.20000000000005</v>
      </c>
    </row>
    <row r="6626" spans="1:10" x14ac:dyDescent="0.25">
      <c r="A6626">
        <v>77</v>
      </c>
      <c r="B6626">
        <v>2017</v>
      </c>
      <c r="C6626" t="s">
        <v>40</v>
      </c>
      <c r="D6626" t="s">
        <v>55</v>
      </c>
      <c r="E6626" t="s">
        <v>39</v>
      </c>
      <c r="F6626">
        <v>1</v>
      </c>
      <c r="G6626" t="s">
        <v>38</v>
      </c>
      <c r="H6626" t="s">
        <v>2</v>
      </c>
      <c r="I6626" t="s">
        <v>37</v>
      </c>
      <c r="J6626">
        <v>890.4</v>
      </c>
    </row>
    <row r="6627" spans="1:10" x14ac:dyDescent="0.25">
      <c r="A6627">
        <v>77</v>
      </c>
      <c r="B6627">
        <v>2017</v>
      </c>
      <c r="C6627" t="s">
        <v>40</v>
      </c>
      <c r="D6627" t="s">
        <v>55</v>
      </c>
      <c r="E6627" t="s">
        <v>39</v>
      </c>
      <c r="F6627">
        <v>2</v>
      </c>
      <c r="G6627" t="s">
        <v>45</v>
      </c>
      <c r="H6627" t="s">
        <v>46</v>
      </c>
      <c r="I6627" t="s">
        <v>37</v>
      </c>
      <c r="J6627">
        <v>1206.2</v>
      </c>
    </row>
    <row r="6628" spans="1:10" x14ac:dyDescent="0.25">
      <c r="A6628">
        <v>77</v>
      </c>
      <c r="B6628">
        <v>2017</v>
      </c>
      <c r="C6628" t="s">
        <v>40</v>
      </c>
      <c r="D6628" t="s">
        <v>55</v>
      </c>
      <c r="E6628" t="s">
        <v>39</v>
      </c>
      <c r="F6628">
        <v>3</v>
      </c>
      <c r="G6628" t="s">
        <v>38</v>
      </c>
      <c r="H6628" t="s">
        <v>46</v>
      </c>
      <c r="I6628" t="s">
        <v>51</v>
      </c>
      <c r="J6628">
        <v>1295.5999999999999</v>
      </c>
    </row>
    <row r="6629" spans="1:10" x14ac:dyDescent="0.25">
      <c r="A6629">
        <v>77</v>
      </c>
      <c r="B6629">
        <v>2017</v>
      </c>
      <c r="C6629" t="s">
        <v>40</v>
      </c>
      <c r="D6629" t="s">
        <v>55</v>
      </c>
      <c r="E6629" t="s">
        <v>39</v>
      </c>
      <c r="F6629">
        <v>4</v>
      </c>
      <c r="G6629" t="s">
        <v>38</v>
      </c>
      <c r="H6629" t="s">
        <v>46</v>
      </c>
      <c r="I6629" t="s">
        <v>37</v>
      </c>
      <c r="J6629">
        <v>1260.7</v>
      </c>
    </row>
    <row r="6630" spans="1:10" x14ac:dyDescent="0.25">
      <c r="A6630">
        <v>77</v>
      </c>
      <c r="B6630">
        <v>2017</v>
      </c>
      <c r="C6630" t="s">
        <v>40</v>
      </c>
      <c r="D6630" t="s">
        <v>55</v>
      </c>
      <c r="E6630" t="s">
        <v>39</v>
      </c>
      <c r="F6630">
        <v>5</v>
      </c>
      <c r="G6630" t="s">
        <v>38</v>
      </c>
      <c r="H6630" t="s">
        <v>2</v>
      </c>
      <c r="I6630" t="s">
        <v>37</v>
      </c>
      <c r="J6630">
        <v>973.3</v>
      </c>
    </row>
    <row r="6631" spans="1:10" x14ac:dyDescent="0.25">
      <c r="A6631">
        <v>77</v>
      </c>
      <c r="B6631">
        <v>2017</v>
      </c>
      <c r="C6631" t="s">
        <v>40</v>
      </c>
      <c r="D6631" t="s">
        <v>55</v>
      </c>
      <c r="E6631" t="s">
        <v>39</v>
      </c>
      <c r="F6631">
        <v>6</v>
      </c>
      <c r="G6631" t="s">
        <v>45</v>
      </c>
      <c r="H6631" t="s">
        <v>2</v>
      </c>
      <c r="I6631" t="s">
        <v>51</v>
      </c>
      <c r="J6631">
        <v>875.5</v>
      </c>
    </row>
    <row r="6632" spans="1:10" x14ac:dyDescent="0.25">
      <c r="A6632">
        <v>77</v>
      </c>
      <c r="B6632">
        <v>2017</v>
      </c>
      <c r="C6632" t="s">
        <v>40</v>
      </c>
      <c r="D6632" t="s">
        <v>56</v>
      </c>
      <c r="E6632" t="s">
        <v>39</v>
      </c>
      <c r="F6632">
        <v>1</v>
      </c>
      <c r="G6632" t="s">
        <v>45</v>
      </c>
      <c r="H6632" t="s">
        <v>46</v>
      </c>
      <c r="I6632" t="s">
        <v>51</v>
      </c>
      <c r="J6632">
        <v>1174.3</v>
      </c>
    </row>
    <row r="6633" spans="1:10" x14ac:dyDescent="0.25">
      <c r="A6633">
        <v>77</v>
      </c>
      <c r="B6633">
        <v>2017</v>
      </c>
      <c r="C6633" t="s">
        <v>40</v>
      </c>
      <c r="D6633" t="s">
        <v>56</v>
      </c>
      <c r="E6633" t="s">
        <v>39</v>
      </c>
      <c r="F6633">
        <v>2</v>
      </c>
      <c r="G6633" t="s">
        <v>45</v>
      </c>
      <c r="H6633" t="s">
        <v>46</v>
      </c>
      <c r="I6633" t="s">
        <v>37</v>
      </c>
      <c r="J6633">
        <v>864.3</v>
      </c>
    </row>
    <row r="6634" spans="1:10" x14ac:dyDescent="0.25">
      <c r="A6634">
        <v>77</v>
      </c>
      <c r="B6634">
        <v>2017</v>
      </c>
      <c r="C6634" t="s">
        <v>40</v>
      </c>
      <c r="D6634" t="s">
        <v>56</v>
      </c>
      <c r="E6634" t="s">
        <v>39</v>
      </c>
      <c r="F6634">
        <v>3</v>
      </c>
      <c r="G6634" t="s">
        <v>38</v>
      </c>
      <c r="H6634" t="s">
        <v>2</v>
      </c>
      <c r="I6634" t="s">
        <v>37</v>
      </c>
      <c r="J6634">
        <v>429.9</v>
      </c>
    </row>
    <row r="6635" spans="1:10" x14ac:dyDescent="0.25">
      <c r="A6635">
        <v>77</v>
      </c>
      <c r="B6635">
        <v>2017</v>
      </c>
      <c r="C6635" t="s">
        <v>40</v>
      </c>
      <c r="D6635" t="s">
        <v>56</v>
      </c>
      <c r="E6635" t="s">
        <v>39</v>
      </c>
      <c r="F6635">
        <v>4</v>
      </c>
      <c r="G6635" t="s">
        <v>45</v>
      </c>
      <c r="H6635" t="s">
        <v>2</v>
      </c>
      <c r="I6635" t="s">
        <v>51</v>
      </c>
      <c r="J6635">
        <v>681</v>
      </c>
    </row>
    <row r="6636" spans="1:10" x14ac:dyDescent="0.25">
      <c r="A6636">
        <v>77</v>
      </c>
      <c r="B6636">
        <v>2017</v>
      </c>
      <c r="C6636" t="s">
        <v>40</v>
      </c>
      <c r="D6636" t="s">
        <v>56</v>
      </c>
      <c r="E6636" t="s">
        <v>39</v>
      </c>
      <c r="F6636">
        <v>5</v>
      </c>
      <c r="G6636" t="s">
        <v>45</v>
      </c>
      <c r="H6636" t="s">
        <v>2</v>
      </c>
      <c r="I6636" t="s">
        <v>51</v>
      </c>
      <c r="J6636">
        <v>569.1</v>
      </c>
    </row>
    <row r="6637" spans="1:10" x14ac:dyDescent="0.25">
      <c r="A6637">
        <v>77</v>
      </c>
      <c r="B6637">
        <v>2017</v>
      </c>
      <c r="C6637" t="s">
        <v>40</v>
      </c>
      <c r="D6637" t="s">
        <v>56</v>
      </c>
      <c r="E6637" t="s">
        <v>39</v>
      </c>
      <c r="F6637">
        <v>6</v>
      </c>
      <c r="G6637" t="s">
        <v>38</v>
      </c>
      <c r="H6637" t="s">
        <v>2</v>
      </c>
      <c r="I6637" t="s">
        <v>37</v>
      </c>
      <c r="J6637">
        <v>520.9</v>
      </c>
    </row>
    <row r="6638" spans="1:10" x14ac:dyDescent="0.25">
      <c r="A6638">
        <v>77</v>
      </c>
      <c r="B6638">
        <v>2018</v>
      </c>
      <c r="C6638" t="s">
        <v>40</v>
      </c>
      <c r="D6638" t="s">
        <v>55</v>
      </c>
      <c r="E6638" t="s">
        <v>39</v>
      </c>
      <c r="F6638">
        <v>1</v>
      </c>
      <c r="G6638" t="s">
        <v>45</v>
      </c>
      <c r="H6638" t="s">
        <v>2</v>
      </c>
      <c r="I6638" t="s">
        <v>51</v>
      </c>
      <c r="J6638">
        <v>619.9</v>
      </c>
    </row>
    <row r="6639" spans="1:10" x14ac:dyDescent="0.25">
      <c r="A6639">
        <v>77</v>
      </c>
      <c r="B6639">
        <v>2018</v>
      </c>
      <c r="C6639" t="s">
        <v>40</v>
      </c>
      <c r="D6639" t="s">
        <v>55</v>
      </c>
      <c r="E6639" t="s">
        <v>39</v>
      </c>
      <c r="F6639">
        <v>2</v>
      </c>
      <c r="G6639" t="s">
        <v>38</v>
      </c>
      <c r="H6639" t="s">
        <v>2</v>
      </c>
      <c r="I6639" t="s">
        <v>51</v>
      </c>
      <c r="J6639">
        <v>571.9</v>
      </c>
    </row>
    <row r="6640" spans="1:10" x14ac:dyDescent="0.25">
      <c r="A6640">
        <v>77</v>
      </c>
      <c r="B6640">
        <v>2018</v>
      </c>
      <c r="C6640" t="s">
        <v>40</v>
      </c>
      <c r="D6640" t="s">
        <v>55</v>
      </c>
      <c r="E6640" t="s">
        <v>39</v>
      </c>
      <c r="F6640">
        <v>3</v>
      </c>
      <c r="G6640" t="s">
        <v>45</v>
      </c>
      <c r="H6640" t="s">
        <v>2</v>
      </c>
      <c r="I6640" t="s">
        <v>37</v>
      </c>
      <c r="J6640">
        <v>521.70000000000005</v>
      </c>
    </row>
    <row r="6641" spans="1:10" x14ac:dyDescent="0.25">
      <c r="A6641">
        <v>77</v>
      </c>
      <c r="B6641">
        <v>2018</v>
      </c>
      <c r="C6641" t="s">
        <v>40</v>
      </c>
      <c r="D6641" t="s">
        <v>55</v>
      </c>
      <c r="E6641" t="s">
        <v>39</v>
      </c>
      <c r="F6641">
        <v>4</v>
      </c>
      <c r="G6641" t="s">
        <v>38</v>
      </c>
      <c r="H6641" t="s">
        <v>46</v>
      </c>
      <c r="I6641" t="s">
        <v>51</v>
      </c>
      <c r="J6641">
        <v>1012.8</v>
      </c>
    </row>
    <row r="6642" spans="1:10" x14ac:dyDescent="0.25">
      <c r="A6642">
        <v>77</v>
      </c>
      <c r="B6642">
        <v>2018</v>
      </c>
      <c r="C6642" t="s">
        <v>40</v>
      </c>
      <c r="D6642" t="s">
        <v>55</v>
      </c>
      <c r="E6642" t="s">
        <v>39</v>
      </c>
      <c r="F6642">
        <v>5</v>
      </c>
      <c r="G6642" t="s">
        <v>38</v>
      </c>
      <c r="H6642" t="s">
        <v>46</v>
      </c>
      <c r="I6642" t="s">
        <v>37</v>
      </c>
      <c r="J6642">
        <v>952.1</v>
      </c>
    </row>
    <row r="6643" spans="1:10" x14ac:dyDescent="0.25">
      <c r="A6643">
        <v>77</v>
      </c>
      <c r="B6643">
        <v>2018</v>
      </c>
      <c r="C6643" t="s">
        <v>40</v>
      </c>
      <c r="D6643" t="s">
        <v>55</v>
      </c>
      <c r="E6643" t="s">
        <v>39</v>
      </c>
      <c r="F6643">
        <v>6</v>
      </c>
      <c r="G6643" t="s">
        <v>38</v>
      </c>
      <c r="H6643" t="s">
        <v>2</v>
      </c>
      <c r="I6643" t="s">
        <v>37</v>
      </c>
      <c r="J6643">
        <v>635</v>
      </c>
    </row>
    <row r="6644" spans="1:10" x14ac:dyDescent="0.25">
      <c r="A6644">
        <v>77</v>
      </c>
      <c r="B6644">
        <v>2018</v>
      </c>
      <c r="C6644" t="s">
        <v>40</v>
      </c>
      <c r="D6644" t="s">
        <v>56</v>
      </c>
      <c r="E6644" t="s">
        <v>39</v>
      </c>
      <c r="F6644">
        <v>1</v>
      </c>
      <c r="G6644" t="s">
        <v>38</v>
      </c>
      <c r="H6644" t="s">
        <v>46</v>
      </c>
      <c r="I6644" t="s">
        <v>37</v>
      </c>
      <c r="J6644">
        <v>905.1</v>
      </c>
    </row>
    <row r="6645" spans="1:10" x14ac:dyDescent="0.25">
      <c r="A6645">
        <v>77</v>
      </c>
      <c r="B6645">
        <v>2018</v>
      </c>
      <c r="C6645" t="s">
        <v>40</v>
      </c>
      <c r="D6645" t="s">
        <v>56</v>
      </c>
      <c r="E6645" t="s">
        <v>39</v>
      </c>
      <c r="F6645">
        <v>2</v>
      </c>
      <c r="G6645" t="s">
        <v>45</v>
      </c>
      <c r="H6645" t="s">
        <v>46</v>
      </c>
      <c r="I6645" t="s">
        <v>37</v>
      </c>
      <c r="J6645">
        <v>880</v>
      </c>
    </row>
    <row r="6646" spans="1:10" x14ac:dyDescent="0.25">
      <c r="A6646">
        <v>77</v>
      </c>
      <c r="B6646">
        <v>2018</v>
      </c>
      <c r="C6646" t="s">
        <v>40</v>
      </c>
      <c r="D6646" t="s">
        <v>56</v>
      </c>
      <c r="E6646" t="s">
        <v>39</v>
      </c>
      <c r="F6646">
        <v>3</v>
      </c>
      <c r="G6646" t="s">
        <v>38</v>
      </c>
      <c r="H6646" t="s">
        <v>2</v>
      </c>
      <c r="I6646" t="s">
        <v>37</v>
      </c>
      <c r="J6646">
        <v>335.5</v>
      </c>
    </row>
    <row r="6647" spans="1:10" x14ac:dyDescent="0.25">
      <c r="A6647">
        <v>77</v>
      </c>
      <c r="B6647">
        <v>2018</v>
      </c>
      <c r="C6647" t="s">
        <v>40</v>
      </c>
      <c r="D6647" t="s">
        <v>56</v>
      </c>
      <c r="E6647" t="s">
        <v>39</v>
      </c>
      <c r="F6647">
        <v>4</v>
      </c>
      <c r="G6647" t="s">
        <v>45</v>
      </c>
      <c r="H6647" t="s">
        <v>46</v>
      </c>
      <c r="I6647" t="s">
        <v>51</v>
      </c>
      <c r="J6647">
        <v>903.2</v>
      </c>
    </row>
    <row r="6648" spans="1:10" x14ac:dyDescent="0.25">
      <c r="A6648">
        <v>77</v>
      </c>
      <c r="B6648">
        <v>2018</v>
      </c>
      <c r="C6648" t="s">
        <v>40</v>
      </c>
      <c r="D6648" t="s">
        <v>56</v>
      </c>
      <c r="E6648" t="s">
        <v>39</v>
      </c>
      <c r="F6648">
        <v>5</v>
      </c>
      <c r="G6648" t="s">
        <v>45</v>
      </c>
      <c r="H6648" t="s">
        <v>2</v>
      </c>
      <c r="I6648" t="s">
        <v>37</v>
      </c>
      <c r="J6648">
        <v>538.6</v>
      </c>
    </row>
    <row r="6649" spans="1:10" x14ac:dyDescent="0.25">
      <c r="A6649">
        <v>77</v>
      </c>
      <c r="B6649">
        <v>2018</v>
      </c>
      <c r="C6649" t="s">
        <v>40</v>
      </c>
      <c r="D6649" t="s">
        <v>56</v>
      </c>
      <c r="E6649" t="s">
        <v>39</v>
      </c>
      <c r="F6649">
        <v>6</v>
      </c>
      <c r="G6649" t="s">
        <v>38</v>
      </c>
      <c r="H6649" t="s">
        <v>2</v>
      </c>
      <c r="I6649" t="s">
        <v>37</v>
      </c>
      <c r="J6649">
        <v>511.3</v>
      </c>
    </row>
    <row r="6650" spans="1:10" x14ac:dyDescent="0.25">
      <c r="A6650">
        <v>78</v>
      </c>
      <c r="B6650">
        <v>2017</v>
      </c>
      <c r="C6650" t="s">
        <v>40</v>
      </c>
      <c r="D6650" t="s">
        <v>55</v>
      </c>
      <c r="E6650" t="s">
        <v>39</v>
      </c>
      <c r="F6650">
        <v>1</v>
      </c>
      <c r="G6650" t="s">
        <v>38</v>
      </c>
      <c r="H6650" t="s">
        <v>46</v>
      </c>
      <c r="I6650" t="s">
        <v>37</v>
      </c>
      <c r="J6650">
        <v>1242.0999999999999</v>
      </c>
    </row>
    <row r="6651" spans="1:10" x14ac:dyDescent="0.25">
      <c r="A6651">
        <v>78</v>
      </c>
      <c r="B6651">
        <v>2017</v>
      </c>
      <c r="C6651" t="s">
        <v>40</v>
      </c>
      <c r="D6651" t="s">
        <v>55</v>
      </c>
      <c r="E6651" t="s">
        <v>39</v>
      </c>
      <c r="F6651">
        <v>2</v>
      </c>
      <c r="G6651" t="s">
        <v>38</v>
      </c>
      <c r="H6651" t="s">
        <v>46</v>
      </c>
      <c r="I6651" t="s">
        <v>51</v>
      </c>
      <c r="J6651">
        <v>1223.5</v>
      </c>
    </row>
    <row r="6652" spans="1:10" x14ac:dyDescent="0.25">
      <c r="A6652">
        <v>78</v>
      </c>
      <c r="B6652">
        <v>2017</v>
      </c>
      <c r="C6652" t="s">
        <v>40</v>
      </c>
      <c r="D6652" t="s">
        <v>55</v>
      </c>
      <c r="E6652" t="s">
        <v>39</v>
      </c>
      <c r="F6652">
        <v>3</v>
      </c>
      <c r="G6652" t="s">
        <v>38</v>
      </c>
      <c r="H6652" t="s">
        <v>46</v>
      </c>
      <c r="I6652" t="s">
        <v>37</v>
      </c>
      <c r="J6652">
        <v>1143.7</v>
      </c>
    </row>
    <row r="6653" spans="1:10" x14ac:dyDescent="0.25">
      <c r="A6653">
        <v>78</v>
      </c>
      <c r="B6653">
        <v>2017</v>
      </c>
      <c r="C6653" t="s">
        <v>40</v>
      </c>
      <c r="D6653" t="s">
        <v>55</v>
      </c>
      <c r="E6653" t="s">
        <v>39</v>
      </c>
      <c r="F6653">
        <v>4</v>
      </c>
      <c r="G6653" t="s">
        <v>45</v>
      </c>
      <c r="H6653" t="s">
        <v>46</v>
      </c>
      <c r="I6653" t="s">
        <v>37</v>
      </c>
      <c r="J6653">
        <v>1405.2</v>
      </c>
    </row>
    <row r="6654" spans="1:10" x14ac:dyDescent="0.25">
      <c r="A6654">
        <v>78</v>
      </c>
      <c r="B6654">
        <v>2017</v>
      </c>
      <c r="C6654" t="s">
        <v>40</v>
      </c>
      <c r="D6654" t="s">
        <v>55</v>
      </c>
      <c r="E6654" t="s">
        <v>39</v>
      </c>
      <c r="F6654">
        <v>5</v>
      </c>
      <c r="G6654" t="s">
        <v>38</v>
      </c>
      <c r="H6654" t="s">
        <v>46</v>
      </c>
      <c r="I6654" t="s">
        <v>37</v>
      </c>
      <c r="J6654">
        <v>1013</v>
      </c>
    </row>
    <row r="6655" spans="1:10" x14ac:dyDescent="0.25">
      <c r="A6655">
        <v>78</v>
      </c>
      <c r="B6655">
        <v>2017</v>
      </c>
      <c r="C6655" t="s">
        <v>40</v>
      </c>
      <c r="D6655" t="s">
        <v>55</v>
      </c>
      <c r="E6655" t="s">
        <v>39</v>
      </c>
      <c r="F6655">
        <v>6</v>
      </c>
      <c r="G6655" t="s">
        <v>45</v>
      </c>
      <c r="H6655" t="s">
        <v>2</v>
      </c>
      <c r="I6655" t="s">
        <v>51</v>
      </c>
      <c r="J6655">
        <v>848.1</v>
      </c>
    </row>
    <row r="6656" spans="1:10" x14ac:dyDescent="0.25">
      <c r="A6656">
        <v>78</v>
      </c>
      <c r="B6656">
        <v>2017</v>
      </c>
      <c r="C6656" t="s">
        <v>40</v>
      </c>
      <c r="D6656" t="s">
        <v>56</v>
      </c>
      <c r="E6656" t="s">
        <v>39</v>
      </c>
      <c r="F6656">
        <v>1</v>
      </c>
      <c r="G6656" t="s">
        <v>38</v>
      </c>
      <c r="H6656" t="s">
        <v>2</v>
      </c>
      <c r="I6656" t="s">
        <v>51</v>
      </c>
      <c r="J6656">
        <v>466.6</v>
      </c>
    </row>
    <row r="6657" spans="1:10" x14ac:dyDescent="0.25">
      <c r="A6657">
        <v>78</v>
      </c>
      <c r="B6657">
        <v>2017</v>
      </c>
      <c r="C6657" t="s">
        <v>40</v>
      </c>
      <c r="D6657" t="s">
        <v>56</v>
      </c>
      <c r="E6657" t="s">
        <v>39</v>
      </c>
      <c r="F6657">
        <v>2</v>
      </c>
      <c r="G6657" t="s">
        <v>38</v>
      </c>
      <c r="H6657" t="s">
        <v>46</v>
      </c>
      <c r="I6657" t="s">
        <v>37</v>
      </c>
      <c r="J6657">
        <v>1017</v>
      </c>
    </row>
    <row r="6658" spans="1:10" x14ac:dyDescent="0.25">
      <c r="A6658">
        <v>78</v>
      </c>
      <c r="B6658">
        <v>2017</v>
      </c>
      <c r="C6658" t="s">
        <v>40</v>
      </c>
      <c r="D6658" t="s">
        <v>56</v>
      </c>
      <c r="E6658" t="s">
        <v>39</v>
      </c>
      <c r="F6658">
        <v>3</v>
      </c>
      <c r="G6658" t="s">
        <v>38</v>
      </c>
      <c r="H6658" t="s">
        <v>2</v>
      </c>
      <c r="I6658" t="s">
        <v>51</v>
      </c>
      <c r="J6658">
        <v>480.8</v>
      </c>
    </row>
    <row r="6659" spans="1:10" x14ac:dyDescent="0.25">
      <c r="A6659">
        <v>78</v>
      </c>
      <c r="B6659">
        <v>2017</v>
      </c>
      <c r="C6659" t="s">
        <v>40</v>
      </c>
      <c r="D6659" t="s">
        <v>56</v>
      </c>
      <c r="E6659" t="s">
        <v>39</v>
      </c>
      <c r="F6659">
        <v>4</v>
      </c>
      <c r="G6659" t="s">
        <v>45</v>
      </c>
      <c r="H6659" t="s">
        <v>2</v>
      </c>
      <c r="I6659" t="s">
        <v>37</v>
      </c>
      <c r="J6659">
        <v>512.6</v>
      </c>
    </row>
    <row r="6660" spans="1:10" x14ac:dyDescent="0.25">
      <c r="A6660">
        <v>78</v>
      </c>
      <c r="B6660">
        <v>2017</v>
      </c>
      <c r="C6660" t="s">
        <v>40</v>
      </c>
      <c r="D6660" t="s">
        <v>56</v>
      </c>
      <c r="E6660" t="s">
        <v>39</v>
      </c>
      <c r="F6660">
        <v>5</v>
      </c>
      <c r="G6660" t="s">
        <v>45</v>
      </c>
      <c r="H6660" t="s">
        <v>2</v>
      </c>
      <c r="I6660" t="s">
        <v>51</v>
      </c>
      <c r="J6660">
        <v>655.20000000000005</v>
      </c>
    </row>
    <row r="6661" spans="1:10" x14ac:dyDescent="0.25">
      <c r="A6661">
        <v>78</v>
      </c>
      <c r="B6661">
        <v>2017</v>
      </c>
      <c r="C6661" t="s">
        <v>40</v>
      </c>
      <c r="D6661" t="s">
        <v>56</v>
      </c>
      <c r="E6661" t="s">
        <v>39</v>
      </c>
      <c r="F6661">
        <v>6</v>
      </c>
      <c r="G6661" t="s">
        <v>45</v>
      </c>
      <c r="H6661" t="s">
        <v>46</v>
      </c>
      <c r="I6661" t="s">
        <v>37</v>
      </c>
      <c r="J6661">
        <v>953.6</v>
      </c>
    </row>
    <row r="6662" spans="1:10" x14ac:dyDescent="0.25">
      <c r="A6662">
        <v>78</v>
      </c>
      <c r="B6662">
        <v>2018</v>
      </c>
      <c r="C6662" t="s">
        <v>40</v>
      </c>
      <c r="D6662" t="s">
        <v>55</v>
      </c>
      <c r="E6662" t="s">
        <v>39</v>
      </c>
      <c r="F6662">
        <v>1</v>
      </c>
      <c r="G6662" t="s">
        <v>38</v>
      </c>
      <c r="H6662" t="s">
        <v>46</v>
      </c>
      <c r="I6662" t="s">
        <v>51</v>
      </c>
      <c r="J6662">
        <v>1143.5999999999999</v>
      </c>
    </row>
    <row r="6663" spans="1:10" x14ac:dyDescent="0.25">
      <c r="A6663">
        <v>78</v>
      </c>
      <c r="B6663">
        <v>2018</v>
      </c>
      <c r="C6663" t="s">
        <v>40</v>
      </c>
      <c r="D6663" t="s">
        <v>55</v>
      </c>
      <c r="E6663" t="s">
        <v>39</v>
      </c>
      <c r="F6663">
        <v>2</v>
      </c>
      <c r="G6663" t="s">
        <v>38</v>
      </c>
      <c r="H6663" t="s">
        <v>46</v>
      </c>
      <c r="I6663" t="s">
        <v>51</v>
      </c>
      <c r="J6663">
        <v>981.9</v>
      </c>
    </row>
    <row r="6664" spans="1:10" x14ac:dyDescent="0.25">
      <c r="A6664">
        <v>78</v>
      </c>
      <c r="B6664">
        <v>2018</v>
      </c>
      <c r="C6664" t="s">
        <v>40</v>
      </c>
      <c r="D6664" t="s">
        <v>55</v>
      </c>
      <c r="E6664" t="s">
        <v>39</v>
      </c>
      <c r="F6664">
        <v>3</v>
      </c>
      <c r="G6664" t="s">
        <v>45</v>
      </c>
      <c r="H6664" t="s">
        <v>46</v>
      </c>
      <c r="I6664" t="s">
        <v>37</v>
      </c>
      <c r="J6664">
        <v>1074</v>
      </c>
    </row>
    <row r="6665" spans="1:10" x14ac:dyDescent="0.25">
      <c r="A6665">
        <v>78</v>
      </c>
      <c r="B6665">
        <v>2018</v>
      </c>
      <c r="C6665" t="s">
        <v>40</v>
      </c>
      <c r="D6665" t="s">
        <v>55</v>
      </c>
      <c r="E6665" t="s">
        <v>39</v>
      </c>
      <c r="F6665">
        <v>4</v>
      </c>
      <c r="G6665" t="s">
        <v>45</v>
      </c>
      <c r="H6665" t="s">
        <v>46</v>
      </c>
      <c r="I6665" t="s">
        <v>37</v>
      </c>
      <c r="J6665">
        <v>909.7</v>
      </c>
    </row>
    <row r="6666" spans="1:10" x14ac:dyDescent="0.25">
      <c r="A6666">
        <v>78</v>
      </c>
      <c r="B6666">
        <v>2018</v>
      </c>
      <c r="C6666" t="s">
        <v>40</v>
      </c>
      <c r="D6666" t="s">
        <v>55</v>
      </c>
      <c r="E6666" t="s">
        <v>39</v>
      </c>
      <c r="F6666">
        <v>5</v>
      </c>
      <c r="G6666" t="s">
        <v>38</v>
      </c>
      <c r="H6666" t="s">
        <v>46</v>
      </c>
      <c r="I6666" t="s">
        <v>37</v>
      </c>
      <c r="J6666">
        <v>1054.8</v>
      </c>
    </row>
    <row r="6667" spans="1:10" x14ac:dyDescent="0.25">
      <c r="A6667">
        <v>78</v>
      </c>
      <c r="B6667">
        <v>2018</v>
      </c>
      <c r="C6667" t="s">
        <v>40</v>
      </c>
      <c r="D6667" t="s">
        <v>55</v>
      </c>
      <c r="E6667" t="s">
        <v>39</v>
      </c>
      <c r="F6667">
        <v>6</v>
      </c>
      <c r="G6667" t="s">
        <v>45</v>
      </c>
      <c r="H6667" t="s">
        <v>46</v>
      </c>
      <c r="I6667" t="s">
        <v>51</v>
      </c>
      <c r="J6667">
        <v>1177.8</v>
      </c>
    </row>
    <row r="6668" spans="1:10" x14ac:dyDescent="0.25">
      <c r="A6668">
        <v>78</v>
      </c>
      <c r="B6668">
        <v>2018</v>
      </c>
      <c r="C6668" t="s">
        <v>40</v>
      </c>
      <c r="D6668" t="s">
        <v>56</v>
      </c>
      <c r="E6668" t="s">
        <v>39</v>
      </c>
      <c r="F6668">
        <v>1</v>
      </c>
      <c r="G6668" t="s">
        <v>45</v>
      </c>
      <c r="H6668" t="s">
        <v>2</v>
      </c>
      <c r="I6668" t="s">
        <v>37</v>
      </c>
      <c r="J6668">
        <v>297.60000000000002</v>
      </c>
    </row>
    <row r="6669" spans="1:10" x14ac:dyDescent="0.25">
      <c r="A6669">
        <v>78</v>
      </c>
      <c r="B6669">
        <v>2018</v>
      </c>
      <c r="C6669" t="s">
        <v>40</v>
      </c>
      <c r="D6669" t="s">
        <v>56</v>
      </c>
      <c r="E6669" t="s">
        <v>39</v>
      </c>
      <c r="F6669">
        <v>2</v>
      </c>
      <c r="G6669" t="s">
        <v>45</v>
      </c>
      <c r="H6669" t="s">
        <v>46</v>
      </c>
      <c r="I6669" t="s">
        <v>37</v>
      </c>
      <c r="J6669">
        <v>759.8</v>
      </c>
    </row>
    <row r="6670" spans="1:10" x14ac:dyDescent="0.25">
      <c r="A6670">
        <v>78</v>
      </c>
      <c r="B6670">
        <v>2018</v>
      </c>
      <c r="C6670" t="s">
        <v>40</v>
      </c>
      <c r="D6670" t="s">
        <v>56</v>
      </c>
      <c r="E6670" t="s">
        <v>39</v>
      </c>
      <c r="F6670">
        <v>3</v>
      </c>
      <c r="G6670" t="s">
        <v>45</v>
      </c>
      <c r="H6670" t="s">
        <v>46</v>
      </c>
      <c r="I6670" t="s">
        <v>51</v>
      </c>
      <c r="J6670">
        <v>990.8</v>
      </c>
    </row>
    <row r="6671" spans="1:10" x14ac:dyDescent="0.25">
      <c r="A6671">
        <v>78</v>
      </c>
      <c r="B6671">
        <v>2018</v>
      </c>
      <c r="C6671" t="s">
        <v>40</v>
      </c>
      <c r="D6671" t="s">
        <v>56</v>
      </c>
      <c r="E6671" t="s">
        <v>39</v>
      </c>
      <c r="F6671">
        <v>4</v>
      </c>
      <c r="G6671" t="s">
        <v>45</v>
      </c>
      <c r="H6671" t="s">
        <v>46</v>
      </c>
      <c r="I6671" t="s">
        <v>37</v>
      </c>
      <c r="J6671">
        <v>827.9</v>
      </c>
    </row>
    <row r="6672" spans="1:10" x14ac:dyDescent="0.25">
      <c r="A6672">
        <v>78</v>
      </c>
      <c r="B6672">
        <v>2018</v>
      </c>
      <c r="C6672" t="s">
        <v>40</v>
      </c>
      <c r="D6672" t="s">
        <v>56</v>
      </c>
      <c r="E6672" t="s">
        <v>39</v>
      </c>
      <c r="F6672">
        <v>5</v>
      </c>
      <c r="G6672" t="s">
        <v>38</v>
      </c>
      <c r="H6672" t="s">
        <v>2</v>
      </c>
      <c r="I6672" t="s">
        <v>37</v>
      </c>
      <c r="J6672">
        <v>619.4</v>
      </c>
    </row>
    <row r="6673" spans="1:10" x14ac:dyDescent="0.25">
      <c r="A6673">
        <v>78</v>
      </c>
      <c r="B6673">
        <v>2018</v>
      </c>
      <c r="C6673" t="s">
        <v>40</v>
      </c>
      <c r="D6673" t="s">
        <v>56</v>
      </c>
      <c r="E6673" t="s">
        <v>39</v>
      </c>
      <c r="F6673">
        <v>6</v>
      </c>
      <c r="G6673" t="s">
        <v>45</v>
      </c>
      <c r="H6673" t="s">
        <v>46</v>
      </c>
      <c r="I6673" t="s">
        <v>51</v>
      </c>
      <c r="J6673">
        <v>731.1</v>
      </c>
    </row>
    <row r="6674" spans="1:10" x14ac:dyDescent="0.25">
      <c r="A6674">
        <v>79</v>
      </c>
      <c r="B6674">
        <v>2017</v>
      </c>
      <c r="C6674" t="s">
        <v>40</v>
      </c>
      <c r="D6674" t="s">
        <v>55</v>
      </c>
      <c r="E6674" t="s">
        <v>39</v>
      </c>
      <c r="F6674">
        <v>1</v>
      </c>
      <c r="G6674" t="s">
        <v>38</v>
      </c>
      <c r="H6674" t="s">
        <v>46</v>
      </c>
      <c r="I6674" t="s">
        <v>51</v>
      </c>
      <c r="J6674">
        <v>1192.2</v>
      </c>
    </row>
    <row r="6675" spans="1:10" x14ac:dyDescent="0.25">
      <c r="A6675">
        <v>79</v>
      </c>
      <c r="B6675">
        <v>2017</v>
      </c>
      <c r="C6675" t="s">
        <v>40</v>
      </c>
      <c r="D6675" t="s">
        <v>55</v>
      </c>
      <c r="E6675" t="s">
        <v>39</v>
      </c>
      <c r="F6675">
        <v>2</v>
      </c>
      <c r="G6675" t="s">
        <v>45</v>
      </c>
      <c r="H6675" t="s">
        <v>46</v>
      </c>
      <c r="I6675" t="s">
        <v>37</v>
      </c>
      <c r="J6675">
        <v>1184.3</v>
      </c>
    </row>
    <row r="6676" spans="1:10" x14ac:dyDescent="0.25">
      <c r="A6676">
        <v>79</v>
      </c>
      <c r="B6676">
        <v>2017</v>
      </c>
      <c r="C6676" t="s">
        <v>40</v>
      </c>
      <c r="D6676" t="s">
        <v>55</v>
      </c>
      <c r="E6676" t="s">
        <v>39</v>
      </c>
      <c r="F6676">
        <v>3</v>
      </c>
      <c r="G6676" t="s">
        <v>45</v>
      </c>
      <c r="H6676" t="s">
        <v>2</v>
      </c>
      <c r="I6676" t="s">
        <v>51</v>
      </c>
      <c r="J6676">
        <v>838.1</v>
      </c>
    </row>
    <row r="6677" spans="1:10" x14ac:dyDescent="0.25">
      <c r="A6677">
        <v>79</v>
      </c>
      <c r="B6677">
        <v>2017</v>
      </c>
      <c r="C6677" t="s">
        <v>40</v>
      </c>
      <c r="D6677" t="s">
        <v>55</v>
      </c>
      <c r="E6677" t="s">
        <v>39</v>
      </c>
      <c r="F6677">
        <v>4</v>
      </c>
      <c r="G6677" t="s">
        <v>45</v>
      </c>
      <c r="H6677" t="s">
        <v>46</v>
      </c>
      <c r="I6677" t="s">
        <v>51</v>
      </c>
      <c r="J6677">
        <v>1219.8</v>
      </c>
    </row>
    <row r="6678" spans="1:10" x14ac:dyDescent="0.25">
      <c r="A6678">
        <v>79</v>
      </c>
      <c r="B6678">
        <v>2017</v>
      </c>
      <c r="C6678" t="s">
        <v>40</v>
      </c>
      <c r="D6678" t="s">
        <v>55</v>
      </c>
      <c r="E6678" t="s">
        <v>39</v>
      </c>
      <c r="F6678">
        <v>5</v>
      </c>
      <c r="G6678" t="s">
        <v>45</v>
      </c>
      <c r="H6678" t="s">
        <v>2</v>
      </c>
      <c r="I6678" t="s">
        <v>37</v>
      </c>
      <c r="J6678">
        <v>717.2</v>
      </c>
    </row>
    <row r="6679" spans="1:10" x14ac:dyDescent="0.25">
      <c r="A6679">
        <v>79</v>
      </c>
      <c r="B6679">
        <v>2017</v>
      </c>
      <c r="C6679" t="s">
        <v>40</v>
      </c>
      <c r="D6679" t="s">
        <v>55</v>
      </c>
      <c r="E6679" t="s">
        <v>39</v>
      </c>
      <c r="F6679">
        <v>6</v>
      </c>
      <c r="G6679" t="s">
        <v>38</v>
      </c>
      <c r="H6679" t="s">
        <v>46</v>
      </c>
      <c r="I6679" t="s">
        <v>51</v>
      </c>
      <c r="J6679">
        <v>1271.3</v>
      </c>
    </row>
    <row r="6680" spans="1:10" x14ac:dyDescent="0.25">
      <c r="A6680">
        <v>79</v>
      </c>
      <c r="B6680">
        <v>2017</v>
      </c>
      <c r="C6680" t="s">
        <v>40</v>
      </c>
      <c r="D6680" t="s">
        <v>56</v>
      </c>
      <c r="E6680" t="s">
        <v>39</v>
      </c>
      <c r="F6680">
        <v>1</v>
      </c>
      <c r="G6680" t="s">
        <v>38</v>
      </c>
      <c r="H6680" t="s">
        <v>2</v>
      </c>
      <c r="I6680" t="s">
        <v>37</v>
      </c>
      <c r="J6680">
        <v>673.6</v>
      </c>
    </row>
    <row r="6681" spans="1:10" x14ac:dyDescent="0.25">
      <c r="A6681">
        <v>79</v>
      </c>
      <c r="B6681">
        <v>2017</v>
      </c>
      <c r="C6681" t="s">
        <v>40</v>
      </c>
      <c r="D6681" t="s">
        <v>56</v>
      </c>
      <c r="E6681" t="s">
        <v>39</v>
      </c>
      <c r="F6681">
        <v>2</v>
      </c>
      <c r="G6681" t="s">
        <v>45</v>
      </c>
      <c r="H6681" t="s">
        <v>2</v>
      </c>
      <c r="I6681" t="s">
        <v>51</v>
      </c>
      <c r="J6681">
        <v>543.29999999999995</v>
      </c>
    </row>
    <row r="6682" spans="1:10" x14ac:dyDescent="0.25">
      <c r="A6682">
        <v>79</v>
      </c>
      <c r="B6682">
        <v>2017</v>
      </c>
      <c r="C6682" t="s">
        <v>40</v>
      </c>
      <c r="D6682" t="s">
        <v>56</v>
      </c>
      <c r="E6682" t="s">
        <v>39</v>
      </c>
      <c r="F6682">
        <v>3</v>
      </c>
      <c r="G6682" t="s">
        <v>38</v>
      </c>
      <c r="H6682" t="s">
        <v>2</v>
      </c>
      <c r="I6682" t="s">
        <v>37</v>
      </c>
      <c r="J6682">
        <v>582.4</v>
      </c>
    </row>
    <row r="6683" spans="1:10" x14ac:dyDescent="0.25">
      <c r="A6683">
        <v>79</v>
      </c>
      <c r="B6683">
        <v>2017</v>
      </c>
      <c r="C6683" t="s">
        <v>40</v>
      </c>
      <c r="D6683" t="s">
        <v>56</v>
      </c>
      <c r="E6683" t="s">
        <v>39</v>
      </c>
      <c r="F6683">
        <v>4</v>
      </c>
      <c r="G6683" t="s">
        <v>38</v>
      </c>
      <c r="H6683" t="s">
        <v>46</v>
      </c>
      <c r="I6683" t="s">
        <v>51</v>
      </c>
      <c r="J6683">
        <v>895.9</v>
      </c>
    </row>
    <row r="6684" spans="1:10" x14ac:dyDescent="0.25">
      <c r="A6684">
        <v>79</v>
      </c>
      <c r="B6684">
        <v>2017</v>
      </c>
      <c r="C6684" t="s">
        <v>40</v>
      </c>
      <c r="D6684" t="s">
        <v>56</v>
      </c>
      <c r="E6684" t="s">
        <v>39</v>
      </c>
      <c r="F6684">
        <v>5</v>
      </c>
      <c r="G6684" t="s">
        <v>45</v>
      </c>
      <c r="H6684" t="s">
        <v>2</v>
      </c>
      <c r="I6684" t="s">
        <v>51</v>
      </c>
      <c r="J6684">
        <v>525.1</v>
      </c>
    </row>
    <row r="6685" spans="1:10" x14ac:dyDescent="0.25">
      <c r="A6685">
        <v>79</v>
      </c>
      <c r="B6685">
        <v>2017</v>
      </c>
      <c r="C6685" t="s">
        <v>40</v>
      </c>
      <c r="D6685" t="s">
        <v>56</v>
      </c>
      <c r="E6685" t="s">
        <v>39</v>
      </c>
      <c r="F6685">
        <v>6</v>
      </c>
      <c r="G6685" t="s">
        <v>45</v>
      </c>
      <c r="H6685" t="s">
        <v>46</v>
      </c>
      <c r="I6685" t="s">
        <v>51</v>
      </c>
      <c r="J6685">
        <v>1014.2</v>
      </c>
    </row>
    <row r="6686" spans="1:10" x14ac:dyDescent="0.25">
      <c r="A6686">
        <v>79</v>
      </c>
      <c r="B6686">
        <v>2018</v>
      </c>
      <c r="C6686" t="s">
        <v>40</v>
      </c>
      <c r="D6686" t="s">
        <v>55</v>
      </c>
      <c r="E6686" t="s">
        <v>39</v>
      </c>
      <c r="F6686">
        <v>1</v>
      </c>
      <c r="G6686" t="s">
        <v>38</v>
      </c>
      <c r="H6686" t="s">
        <v>2</v>
      </c>
      <c r="I6686" t="s">
        <v>51</v>
      </c>
      <c r="J6686">
        <v>639.1</v>
      </c>
    </row>
    <row r="6687" spans="1:10" x14ac:dyDescent="0.25">
      <c r="A6687">
        <v>79</v>
      </c>
      <c r="B6687">
        <v>2018</v>
      </c>
      <c r="C6687" t="s">
        <v>40</v>
      </c>
      <c r="D6687" t="s">
        <v>55</v>
      </c>
      <c r="E6687" t="s">
        <v>39</v>
      </c>
      <c r="F6687">
        <v>2</v>
      </c>
      <c r="G6687" t="s">
        <v>38</v>
      </c>
      <c r="H6687" t="s">
        <v>2</v>
      </c>
      <c r="I6687" t="s">
        <v>51</v>
      </c>
      <c r="J6687">
        <v>578.6</v>
      </c>
    </row>
    <row r="6688" spans="1:10" x14ac:dyDescent="0.25">
      <c r="A6688">
        <v>79</v>
      </c>
      <c r="B6688">
        <v>2018</v>
      </c>
      <c r="C6688" t="s">
        <v>40</v>
      </c>
      <c r="D6688" t="s">
        <v>55</v>
      </c>
      <c r="E6688" t="s">
        <v>39</v>
      </c>
      <c r="F6688">
        <v>3</v>
      </c>
      <c r="G6688" t="s">
        <v>45</v>
      </c>
      <c r="H6688" t="s">
        <v>46</v>
      </c>
      <c r="I6688" t="s">
        <v>51</v>
      </c>
      <c r="J6688">
        <v>896.8</v>
      </c>
    </row>
    <row r="6689" spans="1:10" x14ac:dyDescent="0.25">
      <c r="A6689">
        <v>79</v>
      </c>
      <c r="B6689">
        <v>2018</v>
      </c>
      <c r="C6689" t="s">
        <v>40</v>
      </c>
      <c r="D6689" t="s">
        <v>55</v>
      </c>
      <c r="E6689" t="s">
        <v>39</v>
      </c>
      <c r="F6689">
        <v>4</v>
      </c>
      <c r="G6689" t="s">
        <v>38</v>
      </c>
      <c r="H6689" t="s">
        <v>2</v>
      </c>
      <c r="I6689" t="s">
        <v>37</v>
      </c>
      <c r="J6689">
        <v>697.1</v>
      </c>
    </row>
    <row r="6690" spans="1:10" x14ac:dyDescent="0.25">
      <c r="A6690">
        <v>79</v>
      </c>
      <c r="B6690">
        <v>2018</v>
      </c>
      <c r="C6690" t="s">
        <v>40</v>
      </c>
      <c r="D6690" t="s">
        <v>55</v>
      </c>
      <c r="E6690" t="s">
        <v>39</v>
      </c>
      <c r="F6690">
        <v>5</v>
      </c>
      <c r="G6690" t="s">
        <v>45</v>
      </c>
      <c r="H6690" t="s">
        <v>46</v>
      </c>
      <c r="I6690" t="s">
        <v>51</v>
      </c>
      <c r="J6690">
        <v>1031.4000000000001</v>
      </c>
    </row>
    <row r="6691" spans="1:10" x14ac:dyDescent="0.25">
      <c r="A6691">
        <v>79</v>
      </c>
      <c r="B6691">
        <v>2018</v>
      </c>
      <c r="C6691" t="s">
        <v>40</v>
      </c>
      <c r="D6691" t="s">
        <v>55</v>
      </c>
      <c r="E6691" t="s">
        <v>39</v>
      </c>
      <c r="F6691">
        <v>6</v>
      </c>
      <c r="G6691" t="s">
        <v>38</v>
      </c>
      <c r="H6691" t="s">
        <v>2</v>
      </c>
      <c r="I6691" t="s">
        <v>37</v>
      </c>
      <c r="J6691">
        <v>632.4</v>
      </c>
    </row>
    <row r="6692" spans="1:10" x14ac:dyDescent="0.25">
      <c r="A6692">
        <v>79</v>
      </c>
      <c r="B6692">
        <v>2018</v>
      </c>
      <c r="C6692" t="s">
        <v>40</v>
      </c>
      <c r="D6692" t="s">
        <v>56</v>
      </c>
      <c r="E6692" t="s">
        <v>39</v>
      </c>
      <c r="F6692">
        <v>1</v>
      </c>
      <c r="G6692" t="s">
        <v>45</v>
      </c>
      <c r="H6692" t="s">
        <v>2</v>
      </c>
      <c r="I6692" t="s">
        <v>51</v>
      </c>
      <c r="J6692">
        <v>540.70000000000005</v>
      </c>
    </row>
    <row r="6693" spans="1:10" x14ac:dyDescent="0.25">
      <c r="A6693">
        <v>79</v>
      </c>
      <c r="B6693">
        <v>2018</v>
      </c>
      <c r="C6693" t="s">
        <v>40</v>
      </c>
      <c r="D6693" t="s">
        <v>56</v>
      </c>
      <c r="E6693" t="s">
        <v>39</v>
      </c>
      <c r="F6693">
        <v>2</v>
      </c>
      <c r="G6693" t="s">
        <v>38</v>
      </c>
      <c r="H6693" t="s">
        <v>2</v>
      </c>
      <c r="I6693" t="s">
        <v>37</v>
      </c>
      <c r="J6693">
        <v>487.6</v>
      </c>
    </row>
    <row r="6694" spans="1:10" x14ac:dyDescent="0.25">
      <c r="A6694">
        <v>79</v>
      </c>
      <c r="B6694">
        <v>2018</v>
      </c>
      <c r="C6694" t="s">
        <v>40</v>
      </c>
      <c r="D6694" t="s">
        <v>56</v>
      </c>
      <c r="E6694" t="s">
        <v>39</v>
      </c>
      <c r="F6694">
        <v>3</v>
      </c>
      <c r="G6694" t="s">
        <v>38</v>
      </c>
      <c r="H6694" t="s">
        <v>46</v>
      </c>
      <c r="I6694" t="s">
        <v>37</v>
      </c>
      <c r="J6694">
        <v>760.8</v>
      </c>
    </row>
    <row r="6695" spans="1:10" x14ac:dyDescent="0.25">
      <c r="A6695">
        <v>79</v>
      </c>
      <c r="B6695">
        <v>2018</v>
      </c>
      <c r="C6695" t="s">
        <v>40</v>
      </c>
      <c r="D6695" t="s">
        <v>56</v>
      </c>
      <c r="E6695" t="s">
        <v>39</v>
      </c>
      <c r="F6695">
        <v>4</v>
      </c>
      <c r="G6695" t="s">
        <v>38</v>
      </c>
      <c r="H6695" t="s">
        <v>2</v>
      </c>
      <c r="I6695" t="s">
        <v>37</v>
      </c>
      <c r="J6695">
        <v>272.3</v>
      </c>
    </row>
    <row r="6696" spans="1:10" x14ac:dyDescent="0.25">
      <c r="A6696">
        <v>79</v>
      </c>
      <c r="B6696">
        <v>2018</v>
      </c>
      <c r="C6696" t="s">
        <v>40</v>
      </c>
      <c r="D6696" t="s">
        <v>56</v>
      </c>
      <c r="E6696" t="s">
        <v>39</v>
      </c>
      <c r="F6696">
        <v>5</v>
      </c>
      <c r="G6696" t="s">
        <v>38</v>
      </c>
      <c r="H6696" t="s">
        <v>46</v>
      </c>
      <c r="I6696" t="s">
        <v>51</v>
      </c>
      <c r="J6696">
        <v>701.9</v>
      </c>
    </row>
    <row r="6697" spans="1:10" x14ac:dyDescent="0.25">
      <c r="A6697">
        <v>79</v>
      </c>
      <c r="B6697">
        <v>2018</v>
      </c>
      <c r="C6697" t="s">
        <v>40</v>
      </c>
      <c r="D6697" t="s">
        <v>56</v>
      </c>
      <c r="E6697" t="s">
        <v>39</v>
      </c>
      <c r="F6697">
        <v>6</v>
      </c>
      <c r="G6697" t="s">
        <v>45</v>
      </c>
      <c r="H6697" t="s">
        <v>46</v>
      </c>
      <c r="I6697" t="s">
        <v>51</v>
      </c>
      <c r="J6697">
        <v>780.7</v>
      </c>
    </row>
    <row r="6698" spans="1:10" x14ac:dyDescent="0.25">
      <c r="A6698">
        <v>80</v>
      </c>
      <c r="B6698">
        <v>2017</v>
      </c>
      <c r="C6698" t="s">
        <v>40</v>
      </c>
      <c r="D6698" t="s">
        <v>55</v>
      </c>
      <c r="E6698" t="s">
        <v>39</v>
      </c>
      <c r="F6698">
        <v>1</v>
      </c>
      <c r="G6698" t="s">
        <v>38</v>
      </c>
      <c r="H6698" t="s">
        <v>46</v>
      </c>
      <c r="I6698" t="s">
        <v>37</v>
      </c>
      <c r="J6698">
        <v>1058.8</v>
      </c>
    </row>
    <row r="6699" spans="1:10" x14ac:dyDescent="0.25">
      <c r="A6699">
        <v>80</v>
      </c>
      <c r="B6699">
        <v>2017</v>
      </c>
      <c r="C6699" t="s">
        <v>40</v>
      </c>
      <c r="D6699" t="s">
        <v>55</v>
      </c>
      <c r="E6699" t="s">
        <v>39</v>
      </c>
      <c r="F6699">
        <v>2</v>
      </c>
      <c r="G6699" t="s">
        <v>38</v>
      </c>
      <c r="H6699" t="s">
        <v>46</v>
      </c>
      <c r="I6699" t="s">
        <v>37</v>
      </c>
      <c r="J6699">
        <v>1175.4000000000001</v>
      </c>
    </row>
    <row r="6700" spans="1:10" x14ac:dyDescent="0.25">
      <c r="A6700">
        <v>80</v>
      </c>
      <c r="B6700">
        <v>2017</v>
      </c>
      <c r="C6700" t="s">
        <v>40</v>
      </c>
      <c r="D6700" t="s">
        <v>55</v>
      </c>
      <c r="E6700" t="s">
        <v>39</v>
      </c>
      <c r="F6700">
        <v>3</v>
      </c>
      <c r="G6700" t="s">
        <v>38</v>
      </c>
      <c r="H6700" t="s">
        <v>46</v>
      </c>
      <c r="I6700" t="s">
        <v>51</v>
      </c>
      <c r="J6700">
        <v>1270.4000000000001</v>
      </c>
    </row>
    <row r="6701" spans="1:10" x14ac:dyDescent="0.25">
      <c r="A6701">
        <v>80</v>
      </c>
      <c r="B6701">
        <v>2017</v>
      </c>
      <c r="C6701" t="s">
        <v>40</v>
      </c>
      <c r="D6701" t="s">
        <v>55</v>
      </c>
      <c r="E6701" t="s">
        <v>39</v>
      </c>
      <c r="F6701">
        <v>4</v>
      </c>
      <c r="G6701" t="s">
        <v>45</v>
      </c>
      <c r="H6701" t="s">
        <v>46</v>
      </c>
      <c r="I6701" t="s">
        <v>37</v>
      </c>
      <c r="J6701">
        <v>1311.7</v>
      </c>
    </row>
    <row r="6702" spans="1:10" x14ac:dyDescent="0.25">
      <c r="A6702">
        <v>80</v>
      </c>
      <c r="B6702">
        <v>2017</v>
      </c>
      <c r="C6702" t="s">
        <v>40</v>
      </c>
      <c r="D6702" t="s">
        <v>55</v>
      </c>
      <c r="E6702" t="s">
        <v>39</v>
      </c>
      <c r="F6702">
        <v>5</v>
      </c>
      <c r="G6702" t="s">
        <v>38</v>
      </c>
      <c r="H6702" t="s">
        <v>2</v>
      </c>
      <c r="I6702" t="s">
        <v>37</v>
      </c>
      <c r="J6702">
        <v>753.7</v>
      </c>
    </row>
    <row r="6703" spans="1:10" x14ac:dyDescent="0.25">
      <c r="A6703">
        <v>80</v>
      </c>
      <c r="B6703">
        <v>2017</v>
      </c>
      <c r="C6703" t="s">
        <v>40</v>
      </c>
      <c r="D6703" t="s">
        <v>55</v>
      </c>
      <c r="E6703" t="s">
        <v>39</v>
      </c>
      <c r="F6703">
        <v>6</v>
      </c>
      <c r="G6703" t="s">
        <v>45</v>
      </c>
      <c r="H6703" t="s">
        <v>2</v>
      </c>
      <c r="I6703" t="s">
        <v>51</v>
      </c>
      <c r="J6703">
        <v>761.5</v>
      </c>
    </row>
    <row r="6704" spans="1:10" x14ac:dyDescent="0.25">
      <c r="A6704">
        <v>80</v>
      </c>
      <c r="B6704">
        <v>2017</v>
      </c>
      <c r="C6704" t="s">
        <v>40</v>
      </c>
      <c r="D6704" t="s">
        <v>56</v>
      </c>
      <c r="E6704" t="s">
        <v>39</v>
      </c>
      <c r="F6704">
        <v>1</v>
      </c>
      <c r="G6704" t="s">
        <v>45</v>
      </c>
      <c r="H6704" t="s">
        <v>2</v>
      </c>
      <c r="I6704" t="s">
        <v>37</v>
      </c>
      <c r="J6704">
        <v>698.2</v>
      </c>
    </row>
    <row r="6705" spans="1:10" x14ac:dyDescent="0.25">
      <c r="A6705">
        <v>80</v>
      </c>
      <c r="B6705">
        <v>2017</v>
      </c>
      <c r="C6705" t="s">
        <v>40</v>
      </c>
      <c r="D6705" t="s">
        <v>56</v>
      </c>
      <c r="E6705" t="s">
        <v>39</v>
      </c>
      <c r="F6705">
        <v>2</v>
      </c>
      <c r="G6705" t="s">
        <v>38</v>
      </c>
      <c r="H6705" t="s">
        <v>46</v>
      </c>
      <c r="I6705" t="s">
        <v>37</v>
      </c>
      <c r="J6705">
        <v>1021.3</v>
      </c>
    </row>
    <row r="6706" spans="1:10" x14ac:dyDescent="0.25">
      <c r="A6706">
        <v>80</v>
      </c>
      <c r="B6706">
        <v>2017</v>
      </c>
      <c r="C6706" t="s">
        <v>40</v>
      </c>
      <c r="D6706" t="s">
        <v>56</v>
      </c>
      <c r="E6706" t="s">
        <v>39</v>
      </c>
      <c r="F6706">
        <v>3</v>
      </c>
      <c r="G6706" t="s">
        <v>38</v>
      </c>
      <c r="H6706" t="s">
        <v>2</v>
      </c>
      <c r="I6706" t="s">
        <v>37</v>
      </c>
      <c r="J6706">
        <v>695.1</v>
      </c>
    </row>
    <row r="6707" spans="1:10" x14ac:dyDescent="0.25">
      <c r="A6707">
        <v>80</v>
      </c>
      <c r="B6707">
        <v>2017</v>
      </c>
      <c r="C6707" t="s">
        <v>40</v>
      </c>
      <c r="D6707" t="s">
        <v>56</v>
      </c>
      <c r="E6707" t="s">
        <v>39</v>
      </c>
      <c r="F6707">
        <v>4</v>
      </c>
      <c r="G6707" t="s">
        <v>38</v>
      </c>
      <c r="H6707" t="s">
        <v>46</v>
      </c>
      <c r="I6707" t="s">
        <v>37</v>
      </c>
      <c r="J6707">
        <v>761</v>
      </c>
    </row>
    <row r="6708" spans="1:10" x14ac:dyDescent="0.25">
      <c r="A6708">
        <v>80</v>
      </c>
      <c r="B6708">
        <v>2017</v>
      </c>
      <c r="C6708" t="s">
        <v>40</v>
      </c>
      <c r="D6708" t="s">
        <v>56</v>
      </c>
      <c r="E6708" t="s">
        <v>39</v>
      </c>
      <c r="F6708">
        <v>5</v>
      </c>
      <c r="G6708" t="s">
        <v>38</v>
      </c>
      <c r="H6708" t="s">
        <v>46</v>
      </c>
      <c r="I6708" t="s">
        <v>51</v>
      </c>
      <c r="J6708">
        <v>1075.5999999999999</v>
      </c>
    </row>
    <row r="6709" spans="1:10" x14ac:dyDescent="0.25">
      <c r="A6709">
        <v>80</v>
      </c>
      <c r="B6709">
        <v>2017</v>
      </c>
      <c r="C6709" t="s">
        <v>40</v>
      </c>
      <c r="D6709" t="s">
        <v>56</v>
      </c>
      <c r="E6709" t="s">
        <v>39</v>
      </c>
      <c r="F6709">
        <v>6</v>
      </c>
      <c r="G6709" t="s">
        <v>38</v>
      </c>
      <c r="H6709" t="s">
        <v>46</v>
      </c>
      <c r="I6709" t="s">
        <v>51</v>
      </c>
      <c r="J6709">
        <v>936.8</v>
      </c>
    </row>
    <row r="6710" spans="1:10" x14ac:dyDescent="0.25">
      <c r="A6710">
        <v>80</v>
      </c>
      <c r="B6710">
        <v>2018</v>
      </c>
      <c r="C6710" t="s">
        <v>40</v>
      </c>
      <c r="D6710" t="s">
        <v>55</v>
      </c>
      <c r="E6710" t="s">
        <v>39</v>
      </c>
      <c r="F6710">
        <v>1</v>
      </c>
      <c r="G6710" t="s">
        <v>45</v>
      </c>
      <c r="H6710" t="s">
        <v>2</v>
      </c>
      <c r="I6710" t="s">
        <v>37</v>
      </c>
      <c r="J6710">
        <v>626.70000000000005</v>
      </c>
    </row>
    <row r="6711" spans="1:10" x14ac:dyDescent="0.25">
      <c r="A6711">
        <v>80</v>
      </c>
      <c r="B6711">
        <v>2018</v>
      </c>
      <c r="C6711" t="s">
        <v>40</v>
      </c>
      <c r="D6711" t="s">
        <v>55</v>
      </c>
      <c r="E6711" t="s">
        <v>39</v>
      </c>
      <c r="F6711">
        <v>2</v>
      </c>
      <c r="G6711" t="s">
        <v>38</v>
      </c>
      <c r="H6711" t="s">
        <v>46</v>
      </c>
      <c r="I6711" t="s">
        <v>37</v>
      </c>
      <c r="J6711">
        <v>1050.8</v>
      </c>
    </row>
    <row r="6712" spans="1:10" x14ac:dyDescent="0.25">
      <c r="A6712">
        <v>80</v>
      </c>
      <c r="B6712">
        <v>2018</v>
      </c>
      <c r="C6712" t="s">
        <v>40</v>
      </c>
      <c r="D6712" t="s">
        <v>55</v>
      </c>
      <c r="E6712" t="s">
        <v>39</v>
      </c>
      <c r="F6712">
        <v>3</v>
      </c>
      <c r="G6712" t="s">
        <v>38</v>
      </c>
      <c r="H6712" t="s">
        <v>2</v>
      </c>
      <c r="I6712" t="s">
        <v>51</v>
      </c>
      <c r="J6712">
        <v>516.9</v>
      </c>
    </row>
    <row r="6713" spans="1:10" x14ac:dyDescent="0.25">
      <c r="A6713">
        <v>80</v>
      </c>
      <c r="B6713">
        <v>2018</v>
      </c>
      <c r="C6713" t="s">
        <v>40</v>
      </c>
      <c r="D6713" t="s">
        <v>55</v>
      </c>
      <c r="E6713" t="s">
        <v>39</v>
      </c>
      <c r="F6713">
        <v>4</v>
      </c>
      <c r="G6713" t="s">
        <v>38</v>
      </c>
      <c r="H6713" t="s">
        <v>2</v>
      </c>
      <c r="I6713" t="s">
        <v>37</v>
      </c>
      <c r="J6713">
        <v>702.7</v>
      </c>
    </row>
    <row r="6714" spans="1:10" x14ac:dyDescent="0.25">
      <c r="A6714">
        <v>80</v>
      </c>
      <c r="B6714">
        <v>2018</v>
      </c>
      <c r="C6714" t="s">
        <v>40</v>
      </c>
      <c r="D6714" t="s">
        <v>55</v>
      </c>
      <c r="E6714" t="s">
        <v>39</v>
      </c>
      <c r="F6714">
        <v>5</v>
      </c>
      <c r="G6714" t="s">
        <v>45</v>
      </c>
      <c r="H6714" t="s">
        <v>46</v>
      </c>
      <c r="I6714" t="s">
        <v>37</v>
      </c>
      <c r="J6714">
        <v>1130.8</v>
      </c>
    </row>
    <row r="6715" spans="1:10" x14ac:dyDescent="0.25">
      <c r="A6715">
        <v>80</v>
      </c>
      <c r="B6715">
        <v>2018</v>
      </c>
      <c r="C6715" t="s">
        <v>40</v>
      </c>
      <c r="D6715" t="s">
        <v>55</v>
      </c>
      <c r="E6715" t="s">
        <v>39</v>
      </c>
      <c r="F6715">
        <v>6</v>
      </c>
      <c r="G6715" t="s">
        <v>45</v>
      </c>
      <c r="H6715" t="s">
        <v>46</v>
      </c>
      <c r="I6715" t="s">
        <v>51</v>
      </c>
      <c r="J6715">
        <v>1195.0999999999999</v>
      </c>
    </row>
    <row r="6716" spans="1:10" x14ac:dyDescent="0.25">
      <c r="A6716">
        <v>80</v>
      </c>
      <c r="B6716">
        <v>2018</v>
      </c>
      <c r="C6716" t="s">
        <v>40</v>
      </c>
      <c r="D6716" t="s">
        <v>56</v>
      </c>
      <c r="E6716" t="s">
        <v>39</v>
      </c>
      <c r="F6716">
        <v>1</v>
      </c>
      <c r="G6716" t="s">
        <v>38</v>
      </c>
      <c r="H6716" t="s">
        <v>2</v>
      </c>
      <c r="I6716" t="s">
        <v>37</v>
      </c>
      <c r="J6716">
        <v>725.6</v>
      </c>
    </row>
    <row r="6717" spans="1:10" x14ac:dyDescent="0.25">
      <c r="A6717">
        <v>80</v>
      </c>
      <c r="B6717">
        <v>2018</v>
      </c>
      <c r="C6717" t="s">
        <v>40</v>
      </c>
      <c r="D6717" t="s">
        <v>56</v>
      </c>
      <c r="E6717" t="s">
        <v>39</v>
      </c>
      <c r="F6717">
        <v>2</v>
      </c>
      <c r="G6717" t="s">
        <v>38</v>
      </c>
      <c r="H6717" t="s">
        <v>2</v>
      </c>
      <c r="I6717" t="s">
        <v>37</v>
      </c>
      <c r="J6717">
        <v>407</v>
      </c>
    </row>
    <row r="6718" spans="1:10" x14ac:dyDescent="0.25">
      <c r="A6718">
        <v>80</v>
      </c>
      <c r="B6718">
        <v>2018</v>
      </c>
      <c r="C6718" t="s">
        <v>40</v>
      </c>
      <c r="D6718" t="s">
        <v>56</v>
      </c>
      <c r="E6718" t="s">
        <v>39</v>
      </c>
      <c r="F6718">
        <v>3</v>
      </c>
      <c r="G6718" t="s">
        <v>45</v>
      </c>
      <c r="H6718" t="s">
        <v>2</v>
      </c>
      <c r="I6718" t="s">
        <v>51</v>
      </c>
      <c r="J6718">
        <v>326.2</v>
      </c>
    </row>
    <row r="6719" spans="1:10" x14ac:dyDescent="0.25">
      <c r="A6719">
        <v>80</v>
      </c>
      <c r="B6719">
        <v>2018</v>
      </c>
      <c r="C6719" t="s">
        <v>40</v>
      </c>
      <c r="D6719" t="s">
        <v>56</v>
      </c>
      <c r="E6719" t="s">
        <v>39</v>
      </c>
      <c r="F6719">
        <v>4</v>
      </c>
      <c r="G6719" t="s">
        <v>45</v>
      </c>
      <c r="H6719" t="s">
        <v>46</v>
      </c>
      <c r="I6719" t="s">
        <v>51</v>
      </c>
      <c r="J6719">
        <v>842.6</v>
      </c>
    </row>
    <row r="6720" spans="1:10" x14ac:dyDescent="0.25">
      <c r="A6720">
        <v>80</v>
      </c>
      <c r="B6720">
        <v>2018</v>
      </c>
      <c r="C6720" t="s">
        <v>40</v>
      </c>
      <c r="D6720" t="s">
        <v>56</v>
      </c>
      <c r="E6720" t="s">
        <v>39</v>
      </c>
      <c r="F6720">
        <v>5</v>
      </c>
      <c r="G6720" t="s">
        <v>38</v>
      </c>
      <c r="H6720" t="s">
        <v>46</v>
      </c>
      <c r="I6720" t="s">
        <v>51</v>
      </c>
      <c r="J6720">
        <v>745.6</v>
      </c>
    </row>
    <row r="6721" spans="1:10" x14ac:dyDescent="0.25">
      <c r="A6721">
        <v>80</v>
      </c>
      <c r="B6721">
        <v>2018</v>
      </c>
      <c r="C6721" t="s">
        <v>40</v>
      </c>
      <c r="D6721" t="s">
        <v>56</v>
      </c>
      <c r="E6721" t="s">
        <v>39</v>
      </c>
      <c r="F6721">
        <v>6</v>
      </c>
      <c r="G6721" t="s">
        <v>38</v>
      </c>
      <c r="H6721" t="s">
        <v>2</v>
      </c>
      <c r="I6721" t="s">
        <v>51</v>
      </c>
      <c r="J6721">
        <v>466</v>
      </c>
    </row>
    <row r="6722" spans="1:10" x14ac:dyDescent="0.25">
      <c r="A6722">
        <v>81</v>
      </c>
      <c r="B6722">
        <v>2017</v>
      </c>
      <c r="C6722" t="s">
        <v>40</v>
      </c>
      <c r="D6722" t="s">
        <v>55</v>
      </c>
      <c r="E6722" t="s">
        <v>39</v>
      </c>
      <c r="F6722">
        <v>1</v>
      </c>
      <c r="G6722" t="s">
        <v>45</v>
      </c>
      <c r="H6722" t="s">
        <v>46</v>
      </c>
      <c r="I6722" t="s">
        <v>51</v>
      </c>
      <c r="J6722">
        <v>1157.9000000000001</v>
      </c>
    </row>
    <row r="6723" spans="1:10" x14ac:dyDescent="0.25">
      <c r="A6723">
        <v>81</v>
      </c>
      <c r="B6723">
        <v>2017</v>
      </c>
      <c r="C6723" t="s">
        <v>40</v>
      </c>
      <c r="D6723" t="s">
        <v>55</v>
      </c>
      <c r="E6723" t="s">
        <v>39</v>
      </c>
      <c r="F6723">
        <v>2</v>
      </c>
      <c r="G6723" t="s">
        <v>45</v>
      </c>
      <c r="H6723" t="s">
        <v>46</v>
      </c>
      <c r="I6723" t="s">
        <v>37</v>
      </c>
      <c r="J6723">
        <v>1296.3</v>
      </c>
    </row>
    <row r="6724" spans="1:10" x14ac:dyDescent="0.25">
      <c r="A6724">
        <v>81</v>
      </c>
      <c r="B6724">
        <v>2017</v>
      </c>
      <c r="C6724" t="s">
        <v>40</v>
      </c>
      <c r="D6724" t="s">
        <v>55</v>
      </c>
      <c r="E6724" t="s">
        <v>39</v>
      </c>
      <c r="F6724">
        <v>3</v>
      </c>
      <c r="G6724" t="s">
        <v>45</v>
      </c>
      <c r="H6724" t="s">
        <v>2</v>
      </c>
      <c r="I6724" t="s">
        <v>51</v>
      </c>
      <c r="J6724">
        <v>790.8</v>
      </c>
    </row>
    <row r="6725" spans="1:10" x14ac:dyDescent="0.25">
      <c r="A6725">
        <v>81</v>
      </c>
      <c r="B6725">
        <v>2017</v>
      </c>
      <c r="C6725" t="s">
        <v>40</v>
      </c>
      <c r="D6725" t="s">
        <v>55</v>
      </c>
      <c r="E6725" t="s">
        <v>39</v>
      </c>
      <c r="F6725">
        <v>4</v>
      </c>
      <c r="G6725" t="s">
        <v>45</v>
      </c>
      <c r="H6725" t="s">
        <v>46</v>
      </c>
      <c r="I6725" t="s">
        <v>37</v>
      </c>
      <c r="J6725">
        <v>1112.9000000000001</v>
      </c>
    </row>
    <row r="6726" spans="1:10" x14ac:dyDescent="0.25">
      <c r="A6726">
        <v>81</v>
      </c>
      <c r="B6726">
        <v>2017</v>
      </c>
      <c r="C6726" t="s">
        <v>40</v>
      </c>
      <c r="D6726" t="s">
        <v>55</v>
      </c>
      <c r="E6726" t="s">
        <v>39</v>
      </c>
      <c r="F6726">
        <v>5</v>
      </c>
      <c r="G6726" t="s">
        <v>45</v>
      </c>
      <c r="H6726" t="s">
        <v>46</v>
      </c>
      <c r="I6726" t="s">
        <v>37</v>
      </c>
      <c r="J6726">
        <v>1125.3</v>
      </c>
    </row>
    <row r="6727" spans="1:10" x14ac:dyDescent="0.25">
      <c r="A6727">
        <v>81</v>
      </c>
      <c r="B6727">
        <v>2017</v>
      </c>
      <c r="C6727" t="s">
        <v>40</v>
      </c>
      <c r="D6727" t="s">
        <v>55</v>
      </c>
      <c r="E6727" t="s">
        <v>39</v>
      </c>
      <c r="F6727">
        <v>6</v>
      </c>
      <c r="G6727" t="s">
        <v>38</v>
      </c>
      <c r="H6727" t="s">
        <v>46</v>
      </c>
      <c r="I6727" t="s">
        <v>37</v>
      </c>
      <c r="J6727">
        <v>1281.7</v>
      </c>
    </row>
    <row r="6728" spans="1:10" x14ac:dyDescent="0.25">
      <c r="A6728">
        <v>81</v>
      </c>
      <c r="B6728">
        <v>2017</v>
      </c>
      <c r="C6728" t="s">
        <v>40</v>
      </c>
      <c r="D6728" t="s">
        <v>56</v>
      </c>
      <c r="E6728" t="s">
        <v>39</v>
      </c>
      <c r="F6728">
        <v>1</v>
      </c>
      <c r="G6728" t="s">
        <v>45</v>
      </c>
      <c r="H6728" t="s">
        <v>2</v>
      </c>
      <c r="I6728" t="s">
        <v>37</v>
      </c>
      <c r="J6728">
        <v>491.2</v>
      </c>
    </row>
    <row r="6729" spans="1:10" x14ac:dyDescent="0.25">
      <c r="A6729">
        <v>81</v>
      </c>
      <c r="B6729">
        <v>2017</v>
      </c>
      <c r="C6729" t="s">
        <v>40</v>
      </c>
      <c r="D6729" t="s">
        <v>56</v>
      </c>
      <c r="E6729" t="s">
        <v>39</v>
      </c>
      <c r="F6729">
        <v>2</v>
      </c>
      <c r="G6729" t="s">
        <v>38</v>
      </c>
      <c r="H6729" t="s">
        <v>46</v>
      </c>
      <c r="I6729" t="s">
        <v>37</v>
      </c>
      <c r="J6729">
        <v>1087.2</v>
      </c>
    </row>
    <row r="6730" spans="1:10" x14ac:dyDescent="0.25">
      <c r="A6730">
        <v>81</v>
      </c>
      <c r="B6730">
        <v>2017</v>
      </c>
      <c r="C6730" t="s">
        <v>40</v>
      </c>
      <c r="D6730" t="s">
        <v>56</v>
      </c>
      <c r="E6730" t="s">
        <v>39</v>
      </c>
      <c r="F6730">
        <v>3</v>
      </c>
      <c r="G6730" t="s">
        <v>38</v>
      </c>
      <c r="H6730" t="s">
        <v>2</v>
      </c>
      <c r="I6730" t="s">
        <v>51</v>
      </c>
      <c r="J6730">
        <v>499.3</v>
      </c>
    </row>
    <row r="6731" spans="1:10" x14ac:dyDescent="0.25">
      <c r="A6731">
        <v>81</v>
      </c>
      <c r="B6731">
        <v>2017</v>
      </c>
      <c r="C6731" t="s">
        <v>40</v>
      </c>
      <c r="D6731" t="s">
        <v>56</v>
      </c>
      <c r="E6731" t="s">
        <v>39</v>
      </c>
      <c r="F6731">
        <v>4</v>
      </c>
      <c r="G6731" t="s">
        <v>45</v>
      </c>
      <c r="H6731" t="s">
        <v>2</v>
      </c>
      <c r="I6731" t="s">
        <v>37</v>
      </c>
      <c r="J6731">
        <v>479.1</v>
      </c>
    </row>
    <row r="6732" spans="1:10" x14ac:dyDescent="0.25">
      <c r="A6732">
        <v>81</v>
      </c>
      <c r="B6732">
        <v>2017</v>
      </c>
      <c r="C6732" t="s">
        <v>40</v>
      </c>
      <c r="D6732" t="s">
        <v>56</v>
      </c>
      <c r="E6732" t="s">
        <v>39</v>
      </c>
      <c r="F6732">
        <v>5</v>
      </c>
      <c r="G6732" t="s">
        <v>45</v>
      </c>
      <c r="H6732" t="s">
        <v>46</v>
      </c>
      <c r="I6732" t="s">
        <v>51</v>
      </c>
      <c r="J6732">
        <v>915</v>
      </c>
    </row>
    <row r="6733" spans="1:10" x14ac:dyDescent="0.25">
      <c r="A6733">
        <v>81</v>
      </c>
      <c r="B6733">
        <v>2017</v>
      </c>
      <c r="C6733" t="s">
        <v>40</v>
      </c>
      <c r="D6733" t="s">
        <v>56</v>
      </c>
      <c r="E6733" t="s">
        <v>39</v>
      </c>
      <c r="F6733">
        <v>6</v>
      </c>
      <c r="G6733" t="s">
        <v>38</v>
      </c>
      <c r="H6733" t="s">
        <v>2</v>
      </c>
      <c r="I6733" t="s">
        <v>37</v>
      </c>
      <c r="J6733">
        <v>679.4</v>
      </c>
    </row>
    <row r="6734" spans="1:10" x14ac:dyDescent="0.25">
      <c r="A6734">
        <v>81</v>
      </c>
      <c r="B6734">
        <v>2018</v>
      </c>
      <c r="C6734" t="s">
        <v>40</v>
      </c>
      <c r="D6734" t="s">
        <v>55</v>
      </c>
      <c r="E6734" t="s">
        <v>39</v>
      </c>
      <c r="F6734">
        <v>1</v>
      </c>
      <c r="G6734" t="s">
        <v>45</v>
      </c>
      <c r="H6734" t="s">
        <v>46</v>
      </c>
      <c r="I6734" t="s">
        <v>51</v>
      </c>
      <c r="J6734">
        <v>1032.8</v>
      </c>
    </row>
    <row r="6735" spans="1:10" x14ac:dyDescent="0.25">
      <c r="A6735">
        <v>81</v>
      </c>
      <c r="B6735">
        <v>2018</v>
      </c>
      <c r="C6735" t="s">
        <v>40</v>
      </c>
      <c r="D6735" t="s">
        <v>55</v>
      </c>
      <c r="E6735" t="s">
        <v>39</v>
      </c>
      <c r="F6735">
        <v>2</v>
      </c>
      <c r="G6735" t="s">
        <v>45</v>
      </c>
      <c r="H6735" t="s">
        <v>2</v>
      </c>
      <c r="I6735" t="s">
        <v>51</v>
      </c>
      <c r="J6735">
        <v>627.9</v>
      </c>
    </row>
    <row r="6736" spans="1:10" x14ac:dyDescent="0.25">
      <c r="A6736">
        <v>81</v>
      </c>
      <c r="B6736">
        <v>2018</v>
      </c>
      <c r="C6736" t="s">
        <v>40</v>
      </c>
      <c r="D6736" t="s">
        <v>55</v>
      </c>
      <c r="E6736" t="s">
        <v>39</v>
      </c>
      <c r="F6736">
        <v>3</v>
      </c>
      <c r="G6736" t="s">
        <v>45</v>
      </c>
      <c r="H6736" t="s">
        <v>2</v>
      </c>
      <c r="I6736" t="s">
        <v>51</v>
      </c>
      <c r="J6736">
        <v>673.9</v>
      </c>
    </row>
    <row r="6737" spans="1:10" x14ac:dyDescent="0.25">
      <c r="A6737">
        <v>81</v>
      </c>
      <c r="B6737">
        <v>2018</v>
      </c>
      <c r="C6737" t="s">
        <v>40</v>
      </c>
      <c r="D6737" t="s">
        <v>55</v>
      </c>
      <c r="E6737" t="s">
        <v>39</v>
      </c>
      <c r="F6737">
        <v>4</v>
      </c>
      <c r="G6737" t="s">
        <v>38</v>
      </c>
      <c r="H6737" t="s">
        <v>2</v>
      </c>
      <c r="I6737" t="s">
        <v>37</v>
      </c>
      <c r="J6737">
        <v>617.1</v>
      </c>
    </row>
    <row r="6738" spans="1:10" x14ac:dyDescent="0.25">
      <c r="A6738">
        <v>81</v>
      </c>
      <c r="B6738">
        <v>2018</v>
      </c>
      <c r="C6738" t="s">
        <v>40</v>
      </c>
      <c r="D6738" t="s">
        <v>55</v>
      </c>
      <c r="E6738" t="s">
        <v>39</v>
      </c>
      <c r="F6738">
        <v>5</v>
      </c>
      <c r="G6738" t="s">
        <v>38</v>
      </c>
      <c r="H6738" t="s">
        <v>46</v>
      </c>
      <c r="I6738" t="s">
        <v>37</v>
      </c>
      <c r="J6738">
        <v>973.7</v>
      </c>
    </row>
    <row r="6739" spans="1:10" x14ac:dyDescent="0.25">
      <c r="A6739">
        <v>81</v>
      </c>
      <c r="B6739">
        <v>2018</v>
      </c>
      <c r="C6739" t="s">
        <v>40</v>
      </c>
      <c r="D6739" t="s">
        <v>55</v>
      </c>
      <c r="E6739" t="s">
        <v>39</v>
      </c>
      <c r="F6739">
        <v>6</v>
      </c>
      <c r="G6739" t="s">
        <v>38</v>
      </c>
      <c r="H6739" t="s">
        <v>46</v>
      </c>
      <c r="I6739" t="s">
        <v>51</v>
      </c>
      <c r="J6739">
        <v>961.1</v>
      </c>
    </row>
    <row r="6740" spans="1:10" x14ac:dyDescent="0.25">
      <c r="A6740">
        <v>81</v>
      </c>
      <c r="B6740">
        <v>2018</v>
      </c>
      <c r="C6740" t="s">
        <v>40</v>
      </c>
      <c r="D6740" t="s">
        <v>56</v>
      </c>
      <c r="E6740" t="s">
        <v>39</v>
      </c>
      <c r="F6740">
        <v>1</v>
      </c>
      <c r="G6740" t="s">
        <v>45</v>
      </c>
      <c r="H6740" t="s">
        <v>46</v>
      </c>
      <c r="I6740" t="s">
        <v>51</v>
      </c>
      <c r="J6740">
        <v>727.5</v>
      </c>
    </row>
    <row r="6741" spans="1:10" x14ac:dyDescent="0.25">
      <c r="A6741">
        <v>81</v>
      </c>
      <c r="B6741">
        <v>2018</v>
      </c>
      <c r="C6741" t="s">
        <v>40</v>
      </c>
      <c r="D6741" t="s">
        <v>56</v>
      </c>
      <c r="E6741" t="s">
        <v>39</v>
      </c>
      <c r="F6741">
        <v>2</v>
      </c>
      <c r="G6741" t="s">
        <v>38</v>
      </c>
      <c r="H6741" t="s">
        <v>46</v>
      </c>
      <c r="I6741" t="s">
        <v>51</v>
      </c>
      <c r="J6741">
        <v>900.9</v>
      </c>
    </row>
    <row r="6742" spans="1:10" x14ac:dyDescent="0.25">
      <c r="A6742">
        <v>81</v>
      </c>
      <c r="B6742">
        <v>2018</v>
      </c>
      <c r="C6742" t="s">
        <v>40</v>
      </c>
      <c r="D6742" t="s">
        <v>56</v>
      </c>
      <c r="E6742" t="s">
        <v>39</v>
      </c>
      <c r="F6742">
        <v>3</v>
      </c>
      <c r="G6742" t="s">
        <v>38</v>
      </c>
      <c r="H6742" t="s">
        <v>46</v>
      </c>
      <c r="I6742" t="s">
        <v>51</v>
      </c>
      <c r="J6742">
        <v>791</v>
      </c>
    </row>
    <row r="6743" spans="1:10" x14ac:dyDescent="0.25">
      <c r="A6743">
        <v>81</v>
      </c>
      <c r="B6743">
        <v>2018</v>
      </c>
      <c r="C6743" t="s">
        <v>40</v>
      </c>
      <c r="D6743" t="s">
        <v>56</v>
      </c>
      <c r="E6743" t="s">
        <v>39</v>
      </c>
      <c r="F6743">
        <v>4</v>
      </c>
      <c r="G6743" t="s">
        <v>45</v>
      </c>
      <c r="H6743" t="s">
        <v>46</v>
      </c>
      <c r="I6743" t="s">
        <v>37</v>
      </c>
      <c r="J6743">
        <v>837.6</v>
      </c>
    </row>
    <row r="6744" spans="1:10" x14ac:dyDescent="0.25">
      <c r="A6744">
        <v>81</v>
      </c>
      <c r="B6744">
        <v>2018</v>
      </c>
      <c r="C6744" t="s">
        <v>40</v>
      </c>
      <c r="D6744" t="s">
        <v>56</v>
      </c>
      <c r="E6744" t="s">
        <v>39</v>
      </c>
      <c r="F6744">
        <v>5</v>
      </c>
      <c r="G6744" t="s">
        <v>38</v>
      </c>
      <c r="H6744" t="s">
        <v>46</v>
      </c>
      <c r="I6744" t="s">
        <v>37</v>
      </c>
      <c r="J6744">
        <v>722.5</v>
      </c>
    </row>
    <row r="6745" spans="1:10" x14ac:dyDescent="0.25">
      <c r="A6745">
        <v>81</v>
      </c>
      <c r="B6745">
        <v>2018</v>
      </c>
      <c r="C6745" t="s">
        <v>40</v>
      </c>
      <c r="D6745" t="s">
        <v>56</v>
      </c>
      <c r="E6745" t="s">
        <v>39</v>
      </c>
      <c r="F6745">
        <v>6</v>
      </c>
      <c r="G6745" t="s">
        <v>45</v>
      </c>
      <c r="H6745" t="s">
        <v>46</v>
      </c>
      <c r="I6745" t="s">
        <v>37</v>
      </c>
      <c r="J6745">
        <v>813.8</v>
      </c>
    </row>
    <row r="6746" spans="1:10" x14ac:dyDescent="0.25">
      <c r="A6746">
        <v>82</v>
      </c>
      <c r="B6746">
        <v>2017</v>
      </c>
      <c r="C6746" t="s">
        <v>40</v>
      </c>
      <c r="D6746" t="s">
        <v>55</v>
      </c>
      <c r="E6746" t="s">
        <v>39</v>
      </c>
      <c r="F6746">
        <v>1</v>
      </c>
      <c r="G6746" t="s">
        <v>38</v>
      </c>
      <c r="H6746" t="s">
        <v>46</v>
      </c>
      <c r="I6746" t="s">
        <v>37</v>
      </c>
      <c r="J6746">
        <v>1063.4000000000001</v>
      </c>
    </row>
    <row r="6747" spans="1:10" x14ac:dyDescent="0.25">
      <c r="A6747">
        <v>82</v>
      </c>
      <c r="B6747">
        <v>2017</v>
      </c>
      <c r="C6747" t="s">
        <v>40</v>
      </c>
      <c r="D6747" t="s">
        <v>55</v>
      </c>
      <c r="E6747" t="s">
        <v>39</v>
      </c>
      <c r="F6747">
        <v>2</v>
      </c>
      <c r="G6747" t="s">
        <v>38</v>
      </c>
      <c r="H6747" t="s">
        <v>2</v>
      </c>
      <c r="I6747" t="s">
        <v>51</v>
      </c>
      <c r="J6747">
        <v>652</v>
      </c>
    </row>
    <row r="6748" spans="1:10" x14ac:dyDescent="0.25">
      <c r="A6748">
        <v>82</v>
      </c>
      <c r="B6748">
        <v>2017</v>
      </c>
      <c r="C6748" t="s">
        <v>40</v>
      </c>
      <c r="D6748" t="s">
        <v>55</v>
      </c>
      <c r="E6748" t="s">
        <v>39</v>
      </c>
      <c r="F6748">
        <v>3</v>
      </c>
      <c r="G6748" t="s">
        <v>45</v>
      </c>
      <c r="H6748" t="s">
        <v>2</v>
      </c>
      <c r="I6748" t="s">
        <v>51</v>
      </c>
      <c r="J6748">
        <v>826.3</v>
      </c>
    </row>
    <row r="6749" spans="1:10" x14ac:dyDescent="0.25">
      <c r="A6749">
        <v>82</v>
      </c>
      <c r="B6749">
        <v>2017</v>
      </c>
      <c r="C6749" t="s">
        <v>40</v>
      </c>
      <c r="D6749" t="s">
        <v>55</v>
      </c>
      <c r="E6749" t="s">
        <v>39</v>
      </c>
      <c r="F6749">
        <v>4</v>
      </c>
      <c r="G6749" t="s">
        <v>38</v>
      </c>
      <c r="H6749" t="s">
        <v>2</v>
      </c>
      <c r="I6749" t="s">
        <v>51</v>
      </c>
      <c r="J6749">
        <v>924.6</v>
      </c>
    </row>
    <row r="6750" spans="1:10" x14ac:dyDescent="0.25">
      <c r="A6750">
        <v>82</v>
      </c>
      <c r="B6750">
        <v>2017</v>
      </c>
      <c r="C6750" t="s">
        <v>40</v>
      </c>
      <c r="D6750" t="s">
        <v>55</v>
      </c>
      <c r="E6750" t="s">
        <v>39</v>
      </c>
      <c r="F6750">
        <v>5</v>
      </c>
      <c r="G6750" t="s">
        <v>45</v>
      </c>
      <c r="H6750" t="s">
        <v>46</v>
      </c>
      <c r="I6750" t="s">
        <v>51</v>
      </c>
      <c r="J6750">
        <v>1272.5</v>
      </c>
    </row>
    <row r="6751" spans="1:10" x14ac:dyDescent="0.25">
      <c r="A6751">
        <v>82</v>
      </c>
      <c r="B6751">
        <v>2017</v>
      </c>
      <c r="C6751" t="s">
        <v>40</v>
      </c>
      <c r="D6751" t="s">
        <v>55</v>
      </c>
      <c r="E6751" t="s">
        <v>39</v>
      </c>
      <c r="F6751">
        <v>6</v>
      </c>
      <c r="G6751" t="s">
        <v>45</v>
      </c>
      <c r="H6751" t="s">
        <v>46</v>
      </c>
      <c r="I6751" t="s">
        <v>51</v>
      </c>
      <c r="J6751">
        <v>1183.5</v>
      </c>
    </row>
    <row r="6752" spans="1:10" x14ac:dyDescent="0.25">
      <c r="A6752">
        <v>82</v>
      </c>
      <c r="B6752">
        <v>2017</v>
      </c>
      <c r="C6752" t="s">
        <v>40</v>
      </c>
      <c r="D6752" t="s">
        <v>56</v>
      </c>
      <c r="E6752" t="s">
        <v>39</v>
      </c>
      <c r="F6752">
        <v>1</v>
      </c>
      <c r="G6752" t="s">
        <v>45</v>
      </c>
      <c r="H6752" t="s">
        <v>2</v>
      </c>
      <c r="I6752" t="s">
        <v>51</v>
      </c>
      <c r="J6752">
        <v>604.29999999999995</v>
      </c>
    </row>
    <row r="6753" spans="1:10" x14ac:dyDescent="0.25">
      <c r="A6753">
        <v>82</v>
      </c>
      <c r="B6753">
        <v>2017</v>
      </c>
      <c r="C6753" t="s">
        <v>40</v>
      </c>
      <c r="D6753" t="s">
        <v>56</v>
      </c>
      <c r="E6753" t="s">
        <v>39</v>
      </c>
      <c r="F6753">
        <v>2</v>
      </c>
      <c r="G6753" t="s">
        <v>45</v>
      </c>
      <c r="H6753" t="s">
        <v>2</v>
      </c>
      <c r="I6753" t="s">
        <v>37</v>
      </c>
      <c r="J6753">
        <v>547.9</v>
      </c>
    </row>
    <row r="6754" spans="1:10" x14ac:dyDescent="0.25">
      <c r="A6754">
        <v>82</v>
      </c>
      <c r="B6754">
        <v>2017</v>
      </c>
      <c r="C6754" t="s">
        <v>40</v>
      </c>
      <c r="D6754" t="s">
        <v>56</v>
      </c>
      <c r="E6754" t="s">
        <v>39</v>
      </c>
      <c r="F6754">
        <v>3</v>
      </c>
      <c r="G6754" t="s">
        <v>45</v>
      </c>
      <c r="H6754" t="s">
        <v>46</v>
      </c>
      <c r="I6754" t="s">
        <v>51</v>
      </c>
      <c r="J6754">
        <v>934.8</v>
      </c>
    </row>
    <row r="6755" spans="1:10" x14ac:dyDescent="0.25">
      <c r="A6755">
        <v>82</v>
      </c>
      <c r="B6755">
        <v>2017</v>
      </c>
      <c r="C6755" t="s">
        <v>40</v>
      </c>
      <c r="D6755" t="s">
        <v>56</v>
      </c>
      <c r="E6755" t="s">
        <v>39</v>
      </c>
      <c r="F6755">
        <v>4</v>
      </c>
      <c r="G6755" t="s">
        <v>38</v>
      </c>
      <c r="H6755" t="s">
        <v>2</v>
      </c>
      <c r="I6755" t="s">
        <v>37</v>
      </c>
      <c r="J6755">
        <v>686.8</v>
      </c>
    </row>
    <row r="6756" spans="1:10" x14ac:dyDescent="0.25">
      <c r="A6756">
        <v>82</v>
      </c>
      <c r="B6756">
        <v>2017</v>
      </c>
      <c r="C6756" t="s">
        <v>40</v>
      </c>
      <c r="D6756" t="s">
        <v>56</v>
      </c>
      <c r="E6756" t="s">
        <v>39</v>
      </c>
      <c r="F6756">
        <v>5</v>
      </c>
      <c r="G6756" t="s">
        <v>38</v>
      </c>
      <c r="H6756" t="s">
        <v>2</v>
      </c>
      <c r="I6756" t="s">
        <v>51</v>
      </c>
      <c r="J6756">
        <v>558.20000000000005</v>
      </c>
    </row>
    <row r="6757" spans="1:10" x14ac:dyDescent="0.25">
      <c r="A6757">
        <v>82</v>
      </c>
      <c r="B6757">
        <v>2017</v>
      </c>
      <c r="C6757" t="s">
        <v>40</v>
      </c>
      <c r="D6757" t="s">
        <v>56</v>
      </c>
      <c r="E6757" t="s">
        <v>39</v>
      </c>
      <c r="F6757">
        <v>6</v>
      </c>
      <c r="G6757" t="s">
        <v>38</v>
      </c>
      <c r="H6757" t="s">
        <v>46</v>
      </c>
      <c r="I6757" t="s">
        <v>51</v>
      </c>
      <c r="J6757">
        <v>992.1</v>
      </c>
    </row>
    <row r="6758" spans="1:10" x14ac:dyDescent="0.25">
      <c r="A6758">
        <v>82</v>
      </c>
      <c r="B6758">
        <v>2018</v>
      </c>
      <c r="C6758" t="s">
        <v>40</v>
      </c>
      <c r="D6758" t="s">
        <v>55</v>
      </c>
      <c r="E6758" t="s">
        <v>39</v>
      </c>
      <c r="F6758">
        <v>1</v>
      </c>
      <c r="G6758" t="s">
        <v>38</v>
      </c>
      <c r="H6758" t="s">
        <v>2</v>
      </c>
      <c r="I6758" t="s">
        <v>51</v>
      </c>
      <c r="J6758">
        <v>616.29999999999995</v>
      </c>
    </row>
    <row r="6759" spans="1:10" x14ac:dyDescent="0.25">
      <c r="A6759">
        <v>82</v>
      </c>
      <c r="B6759">
        <v>2018</v>
      </c>
      <c r="C6759" t="s">
        <v>40</v>
      </c>
      <c r="D6759" t="s">
        <v>55</v>
      </c>
      <c r="E6759" t="s">
        <v>39</v>
      </c>
      <c r="F6759">
        <v>2</v>
      </c>
      <c r="G6759" t="s">
        <v>38</v>
      </c>
      <c r="H6759" t="s">
        <v>46</v>
      </c>
      <c r="I6759" t="s">
        <v>37</v>
      </c>
      <c r="J6759">
        <v>1001.2</v>
      </c>
    </row>
    <row r="6760" spans="1:10" x14ac:dyDescent="0.25">
      <c r="A6760">
        <v>82</v>
      </c>
      <c r="B6760">
        <v>2018</v>
      </c>
      <c r="C6760" t="s">
        <v>40</v>
      </c>
      <c r="D6760" t="s">
        <v>55</v>
      </c>
      <c r="E6760" t="s">
        <v>39</v>
      </c>
      <c r="F6760">
        <v>3</v>
      </c>
      <c r="G6760" t="s">
        <v>38</v>
      </c>
      <c r="H6760" t="s">
        <v>46</v>
      </c>
      <c r="I6760" t="s">
        <v>37</v>
      </c>
      <c r="J6760">
        <v>1051.0999999999999</v>
      </c>
    </row>
    <row r="6761" spans="1:10" x14ac:dyDescent="0.25">
      <c r="A6761">
        <v>82</v>
      </c>
      <c r="B6761">
        <v>2018</v>
      </c>
      <c r="C6761" t="s">
        <v>40</v>
      </c>
      <c r="D6761" t="s">
        <v>55</v>
      </c>
      <c r="E6761" t="s">
        <v>39</v>
      </c>
      <c r="F6761">
        <v>4</v>
      </c>
      <c r="G6761" t="s">
        <v>45</v>
      </c>
      <c r="H6761" t="s">
        <v>2</v>
      </c>
      <c r="I6761" t="s">
        <v>51</v>
      </c>
      <c r="J6761">
        <v>558.1</v>
      </c>
    </row>
    <row r="6762" spans="1:10" x14ac:dyDescent="0.25">
      <c r="A6762">
        <v>82</v>
      </c>
      <c r="B6762">
        <v>2018</v>
      </c>
      <c r="C6762" t="s">
        <v>40</v>
      </c>
      <c r="D6762" t="s">
        <v>55</v>
      </c>
      <c r="E6762" t="s">
        <v>39</v>
      </c>
      <c r="F6762">
        <v>5</v>
      </c>
      <c r="G6762" t="s">
        <v>38</v>
      </c>
      <c r="H6762" t="s">
        <v>46</v>
      </c>
      <c r="I6762" t="s">
        <v>37</v>
      </c>
      <c r="J6762">
        <v>1156.9000000000001</v>
      </c>
    </row>
    <row r="6763" spans="1:10" x14ac:dyDescent="0.25">
      <c r="A6763">
        <v>82</v>
      </c>
      <c r="B6763">
        <v>2018</v>
      </c>
      <c r="C6763" t="s">
        <v>40</v>
      </c>
      <c r="D6763" t="s">
        <v>55</v>
      </c>
      <c r="E6763" t="s">
        <v>39</v>
      </c>
      <c r="F6763">
        <v>6</v>
      </c>
      <c r="G6763" t="s">
        <v>38</v>
      </c>
      <c r="H6763" t="s">
        <v>46</v>
      </c>
      <c r="I6763" t="s">
        <v>37</v>
      </c>
      <c r="J6763">
        <v>867.8</v>
      </c>
    </row>
    <row r="6764" spans="1:10" x14ac:dyDescent="0.25">
      <c r="A6764">
        <v>82</v>
      </c>
      <c r="B6764">
        <v>2018</v>
      </c>
      <c r="C6764" t="s">
        <v>40</v>
      </c>
      <c r="D6764" t="s">
        <v>56</v>
      </c>
      <c r="E6764" t="s">
        <v>39</v>
      </c>
      <c r="F6764">
        <v>1</v>
      </c>
      <c r="G6764" t="s">
        <v>45</v>
      </c>
      <c r="H6764" t="s">
        <v>2</v>
      </c>
      <c r="I6764" t="s">
        <v>51</v>
      </c>
      <c r="J6764">
        <v>392</v>
      </c>
    </row>
    <row r="6765" spans="1:10" x14ac:dyDescent="0.25">
      <c r="A6765">
        <v>82</v>
      </c>
      <c r="B6765">
        <v>2018</v>
      </c>
      <c r="C6765" t="s">
        <v>40</v>
      </c>
      <c r="D6765" t="s">
        <v>56</v>
      </c>
      <c r="E6765" t="s">
        <v>39</v>
      </c>
      <c r="F6765">
        <v>2</v>
      </c>
      <c r="G6765" t="s">
        <v>38</v>
      </c>
      <c r="H6765" t="s">
        <v>2</v>
      </c>
      <c r="I6765" t="s">
        <v>37</v>
      </c>
      <c r="J6765">
        <v>271.60000000000002</v>
      </c>
    </row>
    <row r="6766" spans="1:10" x14ac:dyDescent="0.25">
      <c r="A6766">
        <v>82</v>
      </c>
      <c r="B6766">
        <v>2018</v>
      </c>
      <c r="C6766" t="s">
        <v>40</v>
      </c>
      <c r="D6766" t="s">
        <v>56</v>
      </c>
      <c r="E6766" t="s">
        <v>39</v>
      </c>
      <c r="F6766">
        <v>3</v>
      </c>
      <c r="G6766" t="s">
        <v>38</v>
      </c>
      <c r="H6766" t="s">
        <v>2</v>
      </c>
      <c r="I6766" t="s">
        <v>51</v>
      </c>
      <c r="J6766">
        <v>523.9</v>
      </c>
    </row>
    <row r="6767" spans="1:10" x14ac:dyDescent="0.25">
      <c r="A6767">
        <v>82</v>
      </c>
      <c r="B6767">
        <v>2018</v>
      </c>
      <c r="C6767" t="s">
        <v>40</v>
      </c>
      <c r="D6767" t="s">
        <v>56</v>
      </c>
      <c r="E6767" t="s">
        <v>39</v>
      </c>
      <c r="F6767">
        <v>4</v>
      </c>
      <c r="G6767" t="s">
        <v>38</v>
      </c>
      <c r="H6767" t="s">
        <v>2</v>
      </c>
      <c r="I6767" t="s">
        <v>51</v>
      </c>
      <c r="J6767">
        <v>371.8</v>
      </c>
    </row>
    <row r="6768" spans="1:10" x14ac:dyDescent="0.25">
      <c r="A6768">
        <v>82</v>
      </c>
      <c r="B6768">
        <v>2018</v>
      </c>
      <c r="C6768" t="s">
        <v>40</v>
      </c>
      <c r="D6768" t="s">
        <v>56</v>
      </c>
      <c r="E6768" t="s">
        <v>39</v>
      </c>
      <c r="F6768">
        <v>5</v>
      </c>
      <c r="G6768" t="s">
        <v>38</v>
      </c>
      <c r="H6768" t="s">
        <v>2</v>
      </c>
      <c r="I6768" t="s">
        <v>37</v>
      </c>
      <c r="J6768">
        <v>478.9</v>
      </c>
    </row>
    <row r="6769" spans="1:10" x14ac:dyDescent="0.25">
      <c r="A6769">
        <v>82</v>
      </c>
      <c r="B6769">
        <v>2018</v>
      </c>
      <c r="C6769" t="s">
        <v>40</v>
      </c>
      <c r="D6769" t="s">
        <v>56</v>
      </c>
      <c r="E6769" t="s">
        <v>39</v>
      </c>
      <c r="F6769">
        <v>6</v>
      </c>
      <c r="G6769" t="s">
        <v>45</v>
      </c>
      <c r="H6769" t="s">
        <v>46</v>
      </c>
      <c r="I6769" t="s">
        <v>37</v>
      </c>
      <c r="J6769">
        <v>714.3</v>
      </c>
    </row>
    <row r="6770" spans="1:10" x14ac:dyDescent="0.25">
      <c r="A6770">
        <v>83</v>
      </c>
      <c r="B6770">
        <v>2017</v>
      </c>
      <c r="C6770" t="s">
        <v>40</v>
      </c>
      <c r="D6770" t="s">
        <v>55</v>
      </c>
      <c r="E6770" t="s">
        <v>39</v>
      </c>
      <c r="F6770">
        <v>1</v>
      </c>
      <c r="G6770" t="s">
        <v>38</v>
      </c>
      <c r="H6770" t="s">
        <v>2</v>
      </c>
      <c r="I6770" t="s">
        <v>37</v>
      </c>
      <c r="J6770">
        <v>704.7</v>
      </c>
    </row>
    <row r="6771" spans="1:10" x14ac:dyDescent="0.25">
      <c r="A6771">
        <v>83</v>
      </c>
      <c r="B6771">
        <v>2017</v>
      </c>
      <c r="C6771" t="s">
        <v>40</v>
      </c>
      <c r="D6771" t="s">
        <v>55</v>
      </c>
      <c r="E6771" t="s">
        <v>39</v>
      </c>
      <c r="F6771">
        <v>2</v>
      </c>
      <c r="G6771" t="s">
        <v>38</v>
      </c>
      <c r="H6771" t="s">
        <v>46</v>
      </c>
      <c r="I6771" t="s">
        <v>51</v>
      </c>
      <c r="J6771">
        <v>1189.5</v>
      </c>
    </row>
    <row r="6772" spans="1:10" x14ac:dyDescent="0.25">
      <c r="A6772">
        <v>83</v>
      </c>
      <c r="B6772">
        <v>2017</v>
      </c>
      <c r="C6772" t="s">
        <v>40</v>
      </c>
      <c r="D6772" t="s">
        <v>55</v>
      </c>
      <c r="E6772" t="s">
        <v>39</v>
      </c>
      <c r="F6772">
        <v>3</v>
      </c>
      <c r="G6772" t="s">
        <v>38</v>
      </c>
      <c r="H6772" t="s">
        <v>2</v>
      </c>
      <c r="I6772" t="s">
        <v>37</v>
      </c>
      <c r="J6772">
        <v>604.20000000000005</v>
      </c>
    </row>
    <row r="6773" spans="1:10" x14ac:dyDescent="0.25">
      <c r="A6773">
        <v>83</v>
      </c>
      <c r="B6773">
        <v>2017</v>
      </c>
      <c r="C6773" t="s">
        <v>40</v>
      </c>
      <c r="D6773" t="s">
        <v>55</v>
      </c>
      <c r="E6773" t="s">
        <v>39</v>
      </c>
      <c r="F6773">
        <v>4</v>
      </c>
      <c r="G6773" t="s">
        <v>45</v>
      </c>
      <c r="H6773" t="s">
        <v>46</v>
      </c>
      <c r="I6773" t="s">
        <v>37</v>
      </c>
      <c r="J6773">
        <v>1152.5999999999999</v>
      </c>
    </row>
    <row r="6774" spans="1:10" x14ac:dyDescent="0.25">
      <c r="A6774">
        <v>83</v>
      </c>
      <c r="B6774">
        <v>2017</v>
      </c>
      <c r="C6774" t="s">
        <v>40</v>
      </c>
      <c r="D6774" t="s">
        <v>55</v>
      </c>
      <c r="E6774" t="s">
        <v>39</v>
      </c>
      <c r="F6774">
        <v>5</v>
      </c>
      <c r="G6774" t="s">
        <v>38</v>
      </c>
      <c r="H6774" t="s">
        <v>2</v>
      </c>
      <c r="I6774" t="s">
        <v>37</v>
      </c>
      <c r="J6774">
        <v>877.1</v>
      </c>
    </row>
    <row r="6775" spans="1:10" x14ac:dyDescent="0.25">
      <c r="A6775">
        <v>83</v>
      </c>
      <c r="B6775">
        <v>2017</v>
      </c>
      <c r="C6775" t="s">
        <v>40</v>
      </c>
      <c r="D6775" t="s">
        <v>55</v>
      </c>
      <c r="E6775" t="s">
        <v>39</v>
      </c>
      <c r="F6775">
        <v>6</v>
      </c>
      <c r="G6775" t="s">
        <v>45</v>
      </c>
      <c r="H6775" t="s">
        <v>2</v>
      </c>
      <c r="I6775" t="s">
        <v>37</v>
      </c>
      <c r="J6775">
        <v>830</v>
      </c>
    </row>
    <row r="6776" spans="1:10" x14ac:dyDescent="0.25">
      <c r="A6776">
        <v>83</v>
      </c>
      <c r="B6776">
        <v>2017</v>
      </c>
      <c r="C6776" t="s">
        <v>40</v>
      </c>
      <c r="D6776" t="s">
        <v>56</v>
      </c>
      <c r="E6776" t="s">
        <v>39</v>
      </c>
      <c r="F6776">
        <v>1</v>
      </c>
      <c r="G6776" t="s">
        <v>38</v>
      </c>
      <c r="H6776" t="s">
        <v>2</v>
      </c>
      <c r="I6776" t="s">
        <v>51</v>
      </c>
      <c r="J6776">
        <v>690.5</v>
      </c>
    </row>
    <row r="6777" spans="1:10" x14ac:dyDescent="0.25">
      <c r="A6777">
        <v>83</v>
      </c>
      <c r="B6777">
        <v>2017</v>
      </c>
      <c r="C6777" t="s">
        <v>40</v>
      </c>
      <c r="D6777" t="s">
        <v>56</v>
      </c>
      <c r="E6777" t="s">
        <v>39</v>
      </c>
      <c r="F6777">
        <v>2</v>
      </c>
      <c r="G6777" t="s">
        <v>45</v>
      </c>
      <c r="H6777" t="s">
        <v>46</v>
      </c>
      <c r="I6777" t="s">
        <v>51</v>
      </c>
      <c r="J6777">
        <v>976.4</v>
      </c>
    </row>
    <row r="6778" spans="1:10" x14ac:dyDescent="0.25">
      <c r="A6778">
        <v>83</v>
      </c>
      <c r="B6778">
        <v>2017</v>
      </c>
      <c r="C6778" t="s">
        <v>40</v>
      </c>
      <c r="D6778" t="s">
        <v>56</v>
      </c>
      <c r="E6778" t="s">
        <v>39</v>
      </c>
      <c r="F6778">
        <v>3</v>
      </c>
      <c r="G6778" t="s">
        <v>45</v>
      </c>
      <c r="H6778" t="s">
        <v>2</v>
      </c>
      <c r="I6778" t="s">
        <v>37</v>
      </c>
      <c r="J6778">
        <v>794.8</v>
      </c>
    </row>
    <row r="6779" spans="1:10" x14ac:dyDescent="0.25">
      <c r="A6779">
        <v>83</v>
      </c>
      <c r="B6779">
        <v>2017</v>
      </c>
      <c r="C6779" t="s">
        <v>40</v>
      </c>
      <c r="D6779" t="s">
        <v>56</v>
      </c>
      <c r="E6779" t="s">
        <v>39</v>
      </c>
      <c r="F6779">
        <v>4</v>
      </c>
      <c r="G6779" t="s">
        <v>38</v>
      </c>
      <c r="H6779" t="s">
        <v>46</v>
      </c>
      <c r="I6779" t="s">
        <v>37</v>
      </c>
      <c r="J6779">
        <v>983.4</v>
      </c>
    </row>
    <row r="6780" spans="1:10" x14ac:dyDescent="0.25">
      <c r="A6780">
        <v>83</v>
      </c>
      <c r="B6780">
        <v>2017</v>
      </c>
      <c r="C6780" t="s">
        <v>40</v>
      </c>
      <c r="D6780" t="s">
        <v>56</v>
      </c>
      <c r="E6780" t="s">
        <v>39</v>
      </c>
      <c r="F6780">
        <v>5</v>
      </c>
      <c r="G6780" t="s">
        <v>38</v>
      </c>
      <c r="H6780" t="s">
        <v>2</v>
      </c>
      <c r="I6780" t="s">
        <v>51</v>
      </c>
      <c r="J6780">
        <v>425.3</v>
      </c>
    </row>
    <row r="6781" spans="1:10" x14ac:dyDescent="0.25">
      <c r="A6781">
        <v>83</v>
      </c>
      <c r="B6781">
        <v>2017</v>
      </c>
      <c r="C6781" t="s">
        <v>40</v>
      </c>
      <c r="D6781" t="s">
        <v>56</v>
      </c>
      <c r="E6781" t="s">
        <v>39</v>
      </c>
      <c r="F6781">
        <v>6</v>
      </c>
      <c r="G6781" t="s">
        <v>45</v>
      </c>
      <c r="H6781" t="s">
        <v>46</v>
      </c>
      <c r="I6781" t="s">
        <v>37</v>
      </c>
      <c r="J6781">
        <v>1039.5999999999999</v>
      </c>
    </row>
    <row r="6782" spans="1:10" x14ac:dyDescent="0.25">
      <c r="A6782">
        <v>83</v>
      </c>
      <c r="B6782">
        <v>2018</v>
      </c>
      <c r="C6782" t="s">
        <v>40</v>
      </c>
      <c r="D6782" t="s">
        <v>55</v>
      </c>
      <c r="E6782" t="s">
        <v>39</v>
      </c>
      <c r="F6782">
        <v>1</v>
      </c>
      <c r="G6782" t="s">
        <v>45</v>
      </c>
      <c r="H6782" t="s">
        <v>46</v>
      </c>
      <c r="I6782" t="s">
        <v>51</v>
      </c>
      <c r="J6782">
        <v>935.1</v>
      </c>
    </row>
    <row r="6783" spans="1:10" x14ac:dyDescent="0.25">
      <c r="A6783">
        <v>83</v>
      </c>
      <c r="B6783">
        <v>2018</v>
      </c>
      <c r="C6783" t="s">
        <v>40</v>
      </c>
      <c r="D6783" t="s">
        <v>55</v>
      </c>
      <c r="E6783" t="s">
        <v>39</v>
      </c>
      <c r="F6783">
        <v>2</v>
      </c>
      <c r="G6783" t="s">
        <v>38</v>
      </c>
      <c r="H6783" t="s">
        <v>2</v>
      </c>
      <c r="I6783" t="s">
        <v>37</v>
      </c>
      <c r="J6783">
        <v>659.2</v>
      </c>
    </row>
    <row r="6784" spans="1:10" x14ac:dyDescent="0.25">
      <c r="A6784">
        <v>83</v>
      </c>
      <c r="B6784">
        <v>2018</v>
      </c>
      <c r="C6784" t="s">
        <v>40</v>
      </c>
      <c r="D6784" t="s">
        <v>55</v>
      </c>
      <c r="E6784" t="s">
        <v>39</v>
      </c>
      <c r="F6784">
        <v>3</v>
      </c>
      <c r="G6784" t="s">
        <v>45</v>
      </c>
      <c r="H6784" t="s">
        <v>2</v>
      </c>
      <c r="I6784" t="s">
        <v>37</v>
      </c>
      <c r="J6784">
        <v>692.8</v>
      </c>
    </row>
    <row r="6785" spans="1:10" x14ac:dyDescent="0.25">
      <c r="A6785">
        <v>83</v>
      </c>
      <c r="B6785">
        <v>2018</v>
      </c>
      <c r="C6785" t="s">
        <v>40</v>
      </c>
      <c r="D6785" t="s">
        <v>55</v>
      </c>
      <c r="E6785" t="s">
        <v>39</v>
      </c>
      <c r="F6785">
        <v>4</v>
      </c>
      <c r="G6785" t="s">
        <v>45</v>
      </c>
      <c r="H6785" t="s">
        <v>46</v>
      </c>
      <c r="I6785" t="s">
        <v>37</v>
      </c>
      <c r="J6785">
        <v>1000.4</v>
      </c>
    </row>
    <row r="6786" spans="1:10" x14ac:dyDescent="0.25">
      <c r="A6786">
        <v>83</v>
      </c>
      <c r="B6786">
        <v>2018</v>
      </c>
      <c r="C6786" t="s">
        <v>40</v>
      </c>
      <c r="D6786" t="s">
        <v>55</v>
      </c>
      <c r="E6786" t="s">
        <v>39</v>
      </c>
      <c r="F6786">
        <v>5</v>
      </c>
      <c r="G6786" t="s">
        <v>38</v>
      </c>
      <c r="H6786" t="s">
        <v>2</v>
      </c>
      <c r="I6786" t="s">
        <v>51</v>
      </c>
      <c r="J6786">
        <v>570.79999999999995</v>
      </c>
    </row>
    <row r="6787" spans="1:10" x14ac:dyDescent="0.25">
      <c r="A6787">
        <v>83</v>
      </c>
      <c r="B6787">
        <v>2018</v>
      </c>
      <c r="C6787" t="s">
        <v>40</v>
      </c>
      <c r="D6787" t="s">
        <v>55</v>
      </c>
      <c r="E6787" t="s">
        <v>39</v>
      </c>
      <c r="F6787">
        <v>6</v>
      </c>
      <c r="G6787" t="s">
        <v>38</v>
      </c>
      <c r="H6787" t="s">
        <v>46</v>
      </c>
      <c r="I6787" t="s">
        <v>51</v>
      </c>
      <c r="J6787">
        <v>1013</v>
      </c>
    </row>
    <row r="6788" spans="1:10" x14ac:dyDescent="0.25">
      <c r="A6788">
        <v>83</v>
      </c>
      <c r="B6788">
        <v>2018</v>
      </c>
      <c r="C6788" t="s">
        <v>40</v>
      </c>
      <c r="D6788" t="s">
        <v>56</v>
      </c>
      <c r="E6788" t="s">
        <v>39</v>
      </c>
      <c r="F6788">
        <v>1</v>
      </c>
      <c r="G6788" t="s">
        <v>38</v>
      </c>
      <c r="H6788" t="s">
        <v>46</v>
      </c>
      <c r="I6788" t="s">
        <v>51</v>
      </c>
      <c r="J6788">
        <v>811.3</v>
      </c>
    </row>
    <row r="6789" spans="1:10" x14ac:dyDescent="0.25">
      <c r="A6789">
        <v>83</v>
      </c>
      <c r="B6789">
        <v>2018</v>
      </c>
      <c r="C6789" t="s">
        <v>40</v>
      </c>
      <c r="D6789" t="s">
        <v>56</v>
      </c>
      <c r="E6789" t="s">
        <v>39</v>
      </c>
      <c r="F6789">
        <v>2</v>
      </c>
      <c r="G6789" t="s">
        <v>45</v>
      </c>
      <c r="H6789" t="s">
        <v>46</v>
      </c>
      <c r="I6789" t="s">
        <v>51</v>
      </c>
      <c r="J6789">
        <v>835.9</v>
      </c>
    </row>
    <row r="6790" spans="1:10" x14ac:dyDescent="0.25">
      <c r="A6790">
        <v>83</v>
      </c>
      <c r="B6790">
        <v>2018</v>
      </c>
      <c r="C6790" t="s">
        <v>40</v>
      </c>
      <c r="D6790" t="s">
        <v>56</v>
      </c>
      <c r="E6790" t="s">
        <v>39</v>
      </c>
      <c r="F6790">
        <v>3</v>
      </c>
      <c r="G6790" t="s">
        <v>38</v>
      </c>
      <c r="H6790" t="s">
        <v>2</v>
      </c>
      <c r="I6790" t="s">
        <v>51</v>
      </c>
      <c r="J6790">
        <v>363.8</v>
      </c>
    </row>
    <row r="6791" spans="1:10" x14ac:dyDescent="0.25">
      <c r="A6791">
        <v>83</v>
      </c>
      <c r="B6791">
        <v>2018</v>
      </c>
      <c r="C6791" t="s">
        <v>40</v>
      </c>
      <c r="D6791" t="s">
        <v>56</v>
      </c>
      <c r="E6791" t="s">
        <v>39</v>
      </c>
      <c r="F6791">
        <v>4</v>
      </c>
      <c r="G6791" t="s">
        <v>45</v>
      </c>
      <c r="H6791" t="s">
        <v>2</v>
      </c>
      <c r="I6791" t="s">
        <v>37</v>
      </c>
      <c r="J6791">
        <v>328.1</v>
      </c>
    </row>
    <row r="6792" spans="1:10" x14ac:dyDescent="0.25">
      <c r="A6792">
        <v>83</v>
      </c>
      <c r="B6792">
        <v>2018</v>
      </c>
      <c r="C6792" t="s">
        <v>40</v>
      </c>
      <c r="D6792" t="s">
        <v>56</v>
      </c>
      <c r="E6792" t="s">
        <v>39</v>
      </c>
      <c r="F6792">
        <v>5</v>
      </c>
      <c r="G6792" t="s">
        <v>38</v>
      </c>
      <c r="H6792" t="s">
        <v>2</v>
      </c>
      <c r="I6792" t="s">
        <v>51</v>
      </c>
      <c r="J6792">
        <v>497.2</v>
      </c>
    </row>
    <row r="6793" spans="1:10" x14ac:dyDescent="0.25">
      <c r="A6793">
        <v>83</v>
      </c>
      <c r="B6793">
        <v>2018</v>
      </c>
      <c r="C6793" t="s">
        <v>40</v>
      </c>
      <c r="D6793" t="s">
        <v>56</v>
      </c>
      <c r="E6793" t="s">
        <v>39</v>
      </c>
      <c r="F6793">
        <v>6</v>
      </c>
      <c r="G6793" t="s">
        <v>45</v>
      </c>
      <c r="H6793" t="s">
        <v>46</v>
      </c>
      <c r="I6793" t="s">
        <v>37</v>
      </c>
      <c r="J6793">
        <v>572.9</v>
      </c>
    </row>
    <row r="6794" spans="1:10" x14ac:dyDescent="0.25">
      <c r="A6794">
        <v>84</v>
      </c>
      <c r="B6794">
        <v>2017</v>
      </c>
      <c r="C6794" t="s">
        <v>40</v>
      </c>
      <c r="D6794" t="s">
        <v>55</v>
      </c>
      <c r="E6794" t="s">
        <v>39</v>
      </c>
      <c r="F6794">
        <v>1</v>
      </c>
      <c r="G6794" t="s">
        <v>45</v>
      </c>
      <c r="H6794" t="s">
        <v>2</v>
      </c>
      <c r="I6794" t="s">
        <v>51</v>
      </c>
      <c r="J6794">
        <v>783.3</v>
      </c>
    </row>
    <row r="6795" spans="1:10" x14ac:dyDescent="0.25">
      <c r="A6795">
        <v>84</v>
      </c>
      <c r="B6795">
        <v>2017</v>
      </c>
      <c r="C6795" t="s">
        <v>40</v>
      </c>
      <c r="D6795" t="s">
        <v>55</v>
      </c>
      <c r="E6795" t="s">
        <v>39</v>
      </c>
      <c r="F6795">
        <v>2</v>
      </c>
      <c r="G6795" t="s">
        <v>45</v>
      </c>
      <c r="H6795" t="s">
        <v>46</v>
      </c>
      <c r="I6795" t="s">
        <v>37</v>
      </c>
      <c r="J6795">
        <v>1159.4000000000001</v>
      </c>
    </row>
    <row r="6796" spans="1:10" x14ac:dyDescent="0.25">
      <c r="A6796">
        <v>84</v>
      </c>
      <c r="B6796">
        <v>2017</v>
      </c>
      <c r="C6796" t="s">
        <v>40</v>
      </c>
      <c r="D6796" t="s">
        <v>55</v>
      </c>
      <c r="E6796" t="s">
        <v>39</v>
      </c>
      <c r="F6796">
        <v>3</v>
      </c>
      <c r="G6796" t="s">
        <v>45</v>
      </c>
      <c r="H6796" t="s">
        <v>46</v>
      </c>
      <c r="I6796" t="s">
        <v>51</v>
      </c>
      <c r="J6796">
        <v>1217.8</v>
      </c>
    </row>
    <row r="6797" spans="1:10" x14ac:dyDescent="0.25">
      <c r="A6797">
        <v>84</v>
      </c>
      <c r="B6797">
        <v>2017</v>
      </c>
      <c r="C6797" t="s">
        <v>40</v>
      </c>
      <c r="D6797" t="s">
        <v>55</v>
      </c>
      <c r="E6797" t="s">
        <v>39</v>
      </c>
      <c r="F6797">
        <v>4</v>
      </c>
      <c r="G6797" t="s">
        <v>45</v>
      </c>
      <c r="H6797" t="s">
        <v>46</v>
      </c>
      <c r="I6797" t="s">
        <v>37</v>
      </c>
      <c r="J6797">
        <v>1286.7</v>
      </c>
    </row>
    <row r="6798" spans="1:10" x14ac:dyDescent="0.25">
      <c r="A6798">
        <v>84</v>
      </c>
      <c r="B6798">
        <v>2017</v>
      </c>
      <c r="C6798" t="s">
        <v>40</v>
      </c>
      <c r="D6798" t="s">
        <v>55</v>
      </c>
      <c r="E6798" t="s">
        <v>39</v>
      </c>
      <c r="F6798">
        <v>5</v>
      </c>
      <c r="G6798" t="s">
        <v>38</v>
      </c>
      <c r="H6798" t="s">
        <v>46</v>
      </c>
      <c r="I6798" t="s">
        <v>51</v>
      </c>
      <c r="J6798">
        <v>1079</v>
      </c>
    </row>
    <row r="6799" spans="1:10" x14ac:dyDescent="0.25">
      <c r="A6799">
        <v>84</v>
      </c>
      <c r="B6799">
        <v>2017</v>
      </c>
      <c r="C6799" t="s">
        <v>40</v>
      </c>
      <c r="D6799" t="s">
        <v>55</v>
      </c>
      <c r="E6799" t="s">
        <v>39</v>
      </c>
      <c r="F6799">
        <v>6</v>
      </c>
      <c r="G6799" t="s">
        <v>38</v>
      </c>
      <c r="H6799" t="s">
        <v>2</v>
      </c>
      <c r="I6799" t="s">
        <v>37</v>
      </c>
      <c r="J6799">
        <v>848.9</v>
      </c>
    </row>
    <row r="6800" spans="1:10" x14ac:dyDescent="0.25">
      <c r="A6800">
        <v>84</v>
      </c>
      <c r="B6800">
        <v>2017</v>
      </c>
      <c r="C6800" t="s">
        <v>40</v>
      </c>
      <c r="D6800" t="s">
        <v>56</v>
      </c>
      <c r="E6800" t="s">
        <v>39</v>
      </c>
      <c r="F6800">
        <v>1</v>
      </c>
      <c r="G6800" t="s">
        <v>38</v>
      </c>
      <c r="H6800" t="s">
        <v>2</v>
      </c>
      <c r="I6800" t="s">
        <v>51</v>
      </c>
      <c r="J6800">
        <v>718.6</v>
      </c>
    </row>
    <row r="6801" spans="1:10" x14ac:dyDescent="0.25">
      <c r="A6801">
        <v>84</v>
      </c>
      <c r="B6801">
        <v>2017</v>
      </c>
      <c r="C6801" t="s">
        <v>40</v>
      </c>
      <c r="D6801" t="s">
        <v>56</v>
      </c>
      <c r="E6801" t="s">
        <v>39</v>
      </c>
      <c r="F6801">
        <v>2</v>
      </c>
      <c r="G6801" t="s">
        <v>38</v>
      </c>
      <c r="H6801" t="s">
        <v>2</v>
      </c>
      <c r="I6801" t="s">
        <v>37</v>
      </c>
      <c r="J6801">
        <v>592</v>
      </c>
    </row>
    <row r="6802" spans="1:10" x14ac:dyDescent="0.25">
      <c r="A6802">
        <v>84</v>
      </c>
      <c r="B6802">
        <v>2017</v>
      </c>
      <c r="C6802" t="s">
        <v>40</v>
      </c>
      <c r="D6802" t="s">
        <v>56</v>
      </c>
      <c r="E6802" t="s">
        <v>39</v>
      </c>
      <c r="F6802">
        <v>3</v>
      </c>
      <c r="G6802" t="s">
        <v>45</v>
      </c>
      <c r="H6802" t="s">
        <v>46</v>
      </c>
      <c r="I6802" t="s">
        <v>51</v>
      </c>
      <c r="J6802">
        <v>897</v>
      </c>
    </row>
    <row r="6803" spans="1:10" x14ac:dyDescent="0.25">
      <c r="A6803">
        <v>84</v>
      </c>
      <c r="B6803">
        <v>2017</v>
      </c>
      <c r="C6803" t="s">
        <v>40</v>
      </c>
      <c r="D6803" t="s">
        <v>56</v>
      </c>
      <c r="E6803" t="s">
        <v>39</v>
      </c>
      <c r="F6803">
        <v>4</v>
      </c>
      <c r="G6803" t="s">
        <v>38</v>
      </c>
      <c r="H6803" t="s">
        <v>46</v>
      </c>
      <c r="I6803" t="s">
        <v>37</v>
      </c>
      <c r="J6803">
        <v>958.1</v>
      </c>
    </row>
    <row r="6804" spans="1:10" x14ac:dyDescent="0.25">
      <c r="A6804">
        <v>84</v>
      </c>
      <c r="B6804">
        <v>2017</v>
      </c>
      <c r="C6804" t="s">
        <v>40</v>
      </c>
      <c r="D6804" t="s">
        <v>56</v>
      </c>
      <c r="E6804" t="s">
        <v>39</v>
      </c>
      <c r="F6804">
        <v>5</v>
      </c>
      <c r="G6804" t="s">
        <v>38</v>
      </c>
      <c r="H6804" t="s">
        <v>2</v>
      </c>
      <c r="I6804" t="s">
        <v>51</v>
      </c>
      <c r="J6804">
        <v>495.5</v>
      </c>
    </row>
    <row r="6805" spans="1:10" x14ac:dyDescent="0.25">
      <c r="A6805">
        <v>84</v>
      </c>
      <c r="B6805">
        <v>2017</v>
      </c>
      <c r="C6805" t="s">
        <v>40</v>
      </c>
      <c r="D6805" t="s">
        <v>56</v>
      </c>
      <c r="E6805" t="s">
        <v>39</v>
      </c>
      <c r="F6805">
        <v>6</v>
      </c>
      <c r="G6805" t="s">
        <v>38</v>
      </c>
      <c r="H6805" t="s">
        <v>46</v>
      </c>
      <c r="I6805" t="s">
        <v>37</v>
      </c>
      <c r="J6805">
        <v>1048.5</v>
      </c>
    </row>
    <row r="6806" spans="1:10" x14ac:dyDescent="0.25">
      <c r="A6806">
        <v>84</v>
      </c>
      <c r="B6806">
        <v>2018</v>
      </c>
      <c r="C6806" t="s">
        <v>40</v>
      </c>
      <c r="D6806" t="s">
        <v>55</v>
      </c>
      <c r="E6806" t="s">
        <v>39</v>
      </c>
      <c r="F6806">
        <v>1</v>
      </c>
      <c r="G6806" t="s">
        <v>38</v>
      </c>
      <c r="H6806" t="s">
        <v>46</v>
      </c>
      <c r="I6806" t="s">
        <v>37</v>
      </c>
      <c r="J6806">
        <v>1013.1</v>
      </c>
    </row>
    <row r="6807" spans="1:10" x14ac:dyDescent="0.25">
      <c r="A6807">
        <v>84</v>
      </c>
      <c r="B6807">
        <v>2018</v>
      </c>
      <c r="C6807" t="s">
        <v>40</v>
      </c>
      <c r="D6807" t="s">
        <v>55</v>
      </c>
      <c r="E6807" t="s">
        <v>39</v>
      </c>
      <c r="F6807">
        <v>2</v>
      </c>
      <c r="G6807" t="s">
        <v>45</v>
      </c>
      <c r="H6807" t="s">
        <v>46</v>
      </c>
      <c r="I6807" t="s">
        <v>51</v>
      </c>
      <c r="J6807">
        <v>1027.7</v>
      </c>
    </row>
    <row r="6808" spans="1:10" x14ac:dyDescent="0.25">
      <c r="A6808">
        <v>84</v>
      </c>
      <c r="B6808">
        <v>2018</v>
      </c>
      <c r="C6808" t="s">
        <v>40</v>
      </c>
      <c r="D6808" t="s">
        <v>55</v>
      </c>
      <c r="E6808" t="s">
        <v>39</v>
      </c>
      <c r="F6808">
        <v>3</v>
      </c>
      <c r="G6808" t="s">
        <v>38</v>
      </c>
      <c r="H6808" t="s">
        <v>46</v>
      </c>
      <c r="I6808" t="s">
        <v>37</v>
      </c>
      <c r="J6808">
        <v>1278.9000000000001</v>
      </c>
    </row>
    <row r="6809" spans="1:10" x14ac:dyDescent="0.25">
      <c r="A6809">
        <v>84</v>
      </c>
      <c r="B6809">
        <v>2018</v>
      </c>
      <c r="C6809" t="s">
        <v>40</v>
      </c>
      <c r="D6809" t="s">
        <v>55</v>
      </c>
      <c r="E6809" t="s">
        <v>39</v>
      </c>
      <c r="F6809">
        <v>4</v>
      </c>
      <c r="G6809" t="s">
        <v>45</v>
      </c>
      <c r="H6809" t="s">
        <v>46</v>
      </c>
      <c r="I6809" t="s">
        <v>37</v>
      </c>
      <c r="J6809">
        <v>975.4</v>
      </c>
    </row>
    <row r="6810" spans="1:10" x14ac:dyDescent="0.25">
      <c r="A6810">
        <v>84</v>
      </c>
      <c r="B6810">
        <v>2018</v>
      </c>
      <c r="C6810" t="s">
        <v>40</v>
      </c>
      <c r="D6810" t="s">
        <v>55</v>
      </c>
      <c r="E6810" t="s">
        <v>39</v>
      </c>
      <c r="F6810">
        <v>5</v>
      </c>
      <c r="G6810" t="s">
        <v>38</v>
      </c>
      <c r="H6810" t="s">
        <v>2</v>
      </c>
      <c r="I6810" t="s">
        <v>51</v>
      </c>
      <c r="J6810">
        <v>617.6</v>
      </c>
    </row>
    <row r="6811" spans="1:10" x14ac:dyDescent="0.25">
      <c r="A6811">
        <v>84</v>
      </c>
      <c r="B6811">
        <v>2018</v>
      </c>
      <c r="C6811" t="s">
        <v>40</v>
      </c>
      <c r="D6811" t="s">
        <v>55</v>
      </c>
      <c r="E6811" t="s">
        <v>39</v>
      </c>
      <c r="F6811">
        <v>6</v>
      </c>
      <c r="G6811" t="s">
        <v>45</v>
      </c>
      <c r="H6811" t="s">
        <v>46</v>
      </c>
      <c r="I6811" t="s">
        <v>51</v>
      </c>
      <c r="J6811">
        <v>851</v>
      </c>
    </row>
    <row r="6812" spans="1:10" x14ac:dyDescent="0.25">
      <c r="A6812">
        <v>84</v>
      </c>
      <c r="B6812">
        <v>2018</v>
      </c>
      <c r="C6812" t="s">
        <v>40</v>
      </c>
      <c r="D6812" t="s">
        <v>56</v>
      </c>
      <c r="E6812" t="s">
        <v>39</v>
      </c>
      <c r="F6812">
        <v>1</v>
      </c>
      <c r="G6812" t="s">
        <v>38</v>
      </c>
      <c r="H6812" t="s">
        <v>2</v>
      </c>
      <c r="I6812" t="s">
        <v>51</v>
      </c>
      <c r="J6812">
        <v>350.1</v>
      </c>
    </row>
    <row r="6813" spans="1:10" x14ac:dyDescent="0.25">
      <c r="A6813">
        <v>84</v>
      </c>
      <c r="B6813">
        <v>2018</v>
      </c>
      <c r="C6813" t="s">
        <v>40</v>
      </c>
      <c r="D6813" t="s">
        <v>56</v>
      </c>
      <c r="E6813" t="s">
        <v>39</v>
      </c>
      <c r="F6813">
        <v>2</v>
      </c>
      <c r="G6813" t="s">
        <v>45</v>
      </c>
      <c r="H6813" t="s">
        <v>2</v>
      </c>
      <c r="I6813" t="s">
        <v>51</v>
      </c>
      <c r="J6813">
        <v>487.4</v>
      </c>
    </row>
    <row r="6814" spans="1:10" x14ac:dyDescent="0.25">
      <c r="A6814">
        <v>84</v>
      </c>
      <c r="B6814">
        <v>2018</v>
      </c>
      <c r="C6814" t="s">
        <v>40</v>
      </c>
      <c r="D6814" t="s">
        <v>56</v>
      </c>
      <c r="E6814" t="s">
        <v>39</v>
      </c>
      <c r="F6814">
        <v>3</v>
      </c>
      <c r="G6814" t="s">
        <v>45</v>
      </c>
      <c r="H6814" t="s">
        <v>46</v>
      </c>
      <c r="I6814" t="s">
        <v>51</v>
      </c>
      <c r="J6814">
        <v>854.6</v>
      </c>
    </row>
    <row r="6815" spans="1:10" x14ac:dyDescent="0.25">
      <c r="A6815">
        <v>84</v>
      </c>
      <c r="B6815">
        <v>2018</v>
      </c>
      <c r="C6815" t="s">
        <v>40</v>
      </c>
      <c r="D6815" t="s">
        <v>56</v>
      </c>
      <c r="E6815" t="s">
        <v>39</v>
      </c>
      <c r="F6815">
        <v>4</v>
      </c>
      <c r="G6815" t="s">
        <v>38</v>
      </c>
      <c r="H6815" t="s">
        <v>46</v>
      </c>
      <c r="I6815" t="s">
        <v>51</v>
      </c>
      <c r="J6815">
        <v>807.9</v>
      </c>
    </row>
    <row r="6816" spans="1:10" x14ac:dyDescent="0.25">
      <c r="A6816">
        <v>84</v>
      </c>
      <c r="B6816">
        <v>2018</v>
      </c>
      <c r="C6816" t="s">
        <v>40</v>
      </c>
      <c r="D6816" t="s">
        <v>56</v>
      </c>
      <c r="E6816" t="s">
        <v>39</v>
      </c>
      <c r="F6816">
        <v>5</v>
      </c>
      <c r="G6816" t="s">
        <v>38</v>
      </c>
      <c r="H6816" t="s">
        <v>46</v>
      </c>
      <c r="I6816" t="s">
        <v>37</v>
      </c>
      <c r="J6816">
        <v>719.9</v>
      </c>
    </row>
    <row r="6817" spans="1:10" x14ac:dyDescent="0.25">
      <c r="A6817">
        <v>84</v>
      </c>
      <c r="B6817">
        <v>2018</v>
      </c>
      <c r="C6817" t="s">
        <v>40</v>
      </c>
      <c r="D6817" t="s">
        <v>56</v>
      </c>
      <c r="E6817" t="s">
        <v>39</v>
      </c>
      <c r="F6817">
        <v>6</v>
      </c>
      <c r="G6817" t="s">
        <v>38</v>
      </c>
      <c r="H6817" t="s">
        <v>2</v>
      </c>
      <c r="I6817" t="s">
        <v>37</v>
      </c>
      <c r="J6817">
        <v>360.4</v>
      </c>
    </row>
    <row r="6818" spans="1:10" x14ac:dyDescent="0.25">
      <c r="A6818">
        <v>85</v>
      </c>
      <c r="B6818">
        <v>2017</v>
      </c>
      <c r="C6818" t="s">
        <v>40</v>
      </c>
      <c r="D6818" t="s">
        <v>55</v>
      </c>
      <c r="E6818" t="s">
        <v>39</v>
      </c>
      <c r="F6818">
        <v>1</v>
      </c>
      <c r="G6818" t="s">
        <v>45</v>
      </c>
      <c r="H6818" t="s">
        <v>2</v>
      </c>
      <c r="I6818" t="s">
        <v>37</v>
      </c>
      <c r="J6818">
        <v>858.2</v>
      </c>
    </row>
    <row r="6819" spans="1:10" x14ac:dyDescent="0.25">
      <c r="A6819">
        <v>85</v>
      </c>
      <c r="B6819">
        <v>2017</v>
      </c>
      <c r="C6819" t="s">
        <v>40</v>
      </c>
      <c r="D6819" t="s">
        <v>55</v>
      </c>
      <c r="E6819" t="s">
        <v>39</v>
      </c>
      <c r="F6819">
        <v>2</v>
      </c>
      <c r="G6819" t="s">
        <v>45</v>
      </c>
      <c r="H6819" t="s">
        <v>2</v>
      </c>
      <c r="I6819" t="s">
        <v>37</v>
      </c>
      <c r="J6819">
        <v>649.1</v>
      </c>
    </row>
    <row r="6820" spans="1:10" x14ac:dyDescent="0.25">
      <c r="A6820">
        <v>85</v>
      </c>
      <c r="B6820">
        <v>2017</v>
      </c>
      <c r="C6820" t="s">
        <v>40</v>
      </c>
      <c r="D6820" t="s">
        <v>55</v>
      </c>
      <c r="E6820" t="s">
        <v>39</v>
      </c>
      <c r="F6820">
        <v>3</v>
      </c>
      <c r="G6820" t="s">
        <v>38</v>
      </c>
      <c r="H6820" t="s">
        <v>2</v>
      </c>
      <c r="I6820" t="s">
        <v>37</v>
      </c>
      <c r="J6820">
        <v>662.2</v>
      </c>
    </row>
    <row r="6821" spans="1:10" x14ac:dyDescent="0.25">
      <c r="A6821">
        <v>85</v>
      </c>
      <c r="B6821">
        <v>2017</v>
      </c>
      <c r="C6821" t="s">
        <v>40</v>
      </c>
      <c r="D6821" t="s">
        <v>55</v>
      </c>
      <c r="E6821" t="s">
        <v>39</v>
      </c>
      <c r="F6821">
        <v>4</v>
      </c>
      <c r="G6821" t="s">
        <v>38</v>
      </c>
      <c r="H6821" t="s">
        <v>2</v>
      </c>
      <c r="I6821" t="s">
        <v>51</v>
      </c>
      <c r="J6821">
        <v>854.2</v>
      </c>
    </row>
    <row r="6822" spans="1:10" x14ac:dyDescent="0.25">
      <c r="A6822">
        <v>85</v>
      </c>
      <c r="B6822">
        <v>2017</v>
      </c>
      <c r="C6822" t="s">
        <v>40</v>
      </c>
      <c r="D6822" t="s">
        <v>55</v>
      </c>
      <c r="E6822" t="s">
        <v>39</v>
      </c>
      <c r="F6822">
        <v>5</v>
      </c>
      <c r="G6822" t="s">
        <v>45</v>
      </c>
      <c r="H6822" t="s">
        <v>46</v>
      </c>
      <c r="I6822" t="s">
        <v>51</v>
      </c>
      <c r="J6822">
        <v>1227.9000000000001</v>
      </c>
    </row>
    <row r="6823" spans="1:10" x14ac:dyDescent="0.25">
      <c r="A6823">
        <v>85</v>
      </c>
      <c r="B6823">
        <v>2017</v>
      </c>
      <c r="C6823" t="s">
        <v>40</v>
      </c>
      <c r="D6823" t="s">
        <v>55</v>
      </c>
      <c r="E6823" t="s">
        <v>39</v>
      </c>
      <c r="F6823">
        <v>6</v>
      </c>
      <c r="G6823" t="s">
        <v>45</v>
      </c>
      <c r="H6823" t="s">
        <v>46</v>
      </c>
      <c r="I6823" t="s">
        <v>51</v>
      </c>
      <c r="J6823">
        <v>1421.9</v>
      </c>
    </row>
    <row r="6824" spans="1:10" x14ac:dyDescent="0.25">
      <c r="A6824">
        <v>85</v>
      </c>
      <c r="B6824">
        <v>2017</v>
      </c>
      <c r="C6824" t="s">
        <v>40</v>
      </c>
      <c r="D6824" t="s">
        <v>56</v>
      </c>
      <c r="E6824" t="s">
        <v>39</v>
      </c>
      <c r="F6824">
        <v>1</v>
      </c>
      <c r="G6824" t="s">
        <v>38</v>
      </c>
      <c r="H6824" t="s">
        <v>46</v>
      </c>
      <c r="I6824" t="s">
        <v>51</v>
      </c>
      <c r="J6824">
        <v>1014</v>
      </c>
    </row>
    <row r="6825" spans="1:10" x14ac:dyDescent="0.25">
      <c r="A6825">
        <v>85</v>
      </c>
      <c r="B6825">
        <v>2017</v>
      </c>
      <c r="C6825" t="s">
        <v>40</v>
      </c>
      <c r="D6825" t="s">
        <v>56</v>
      </c>
      <c r="E6825" t="s">
        <v>39</v>
      </c>
      <c r="F6825">
        <v>2</v>
      </c>
      <c r="G6825" t="s">
        <v>45</v>
      </c>
      <c r="H6825" t="s">
        <v>46</v>
      </c>
      <c r="I6825" t="s">
        <v>37</v>
      </c>
      <c r="J6825">
        <v>1095.4000000000001</v>
      </c>
    </row>
    <row r="6826" spans="1:10" x14ac:dyDescent="0.25">
      <c r="A6826">
        <v>85</v>
      </c>
      <c r="B6826">
        <v>2017</v>
      </c>
      <c r="C6826" t="s">
        <v>40</v>
      </c>
      <c r="D6826" t="s">
        <v>56</v>
      </c>
      <c r="E6826" t="s">
        <v>39</v>
      </c>
      <c r="F6826">
        <v>3</v>
      </c>
      <c r="G6826" t="s">
        <v>38</v>
      </c>
      <c r="H6826" t="s">
        <v>2</v>
      </c>
      <c r="I6826" t="s">
        <v>51</v>
      </c>
      <c r="J6826">
        <v>633.9</v>
      </c>
    </row>
    <row r="6827" spans="1:10" x14ac:dyDescent="0.25">
      <c r="A6827">
        <v>85</v>
      </c>
      <c r="B6827">
        <v>2017</v>
      </c>
      <c r="C6827" t="s">
        <v>40</v>
      </c>
      <c r="D6827" t="s">
        <v>56</v>
      </c>
      <c r="E6827" t="s">
        <v>39</v>
      </c>
      <c r="F6827">
        <v>4</v>
      </c>
      <c r="G6827" t="s">
        <v>38</v>
      </c>
      <c r="H6827" t="s">
        <v>2</v>
      </c>
      <c r="I6827" t="s">
        <v>51</v>
      </c>
      <c r="J6827">
        <v>708.6</v>
      </c>
    </row>
    <row r="6828" spans="1:10" x14ac:dyDescent="0.25">
      <c r="A6828">
        <v>85</v>
      </c>
      <c r="B6828">
        <v>2017</v>
      </c>
      <c r="C6828" t="s">
        <v>40</v>
      </c>
      <c r="D6828" t="s">
        <v>56</v>
      </c>
      <c r="E6828" t="s">
        <v>39</v>
      </c>
      <c r="F6828">
        <v>5</v>
      </c>
      <c r="G6828" t="s">
        <v>45</v>
      </c>
      <c r="H6828" t="s">
        <v>2</v>
      </c>
      <c r="I6828" t="s">
        <v>37</v>
      </c>
      <c r="J6828">
        <v>601.29999999999995</v>
      </c>
    </row>
    <row r="6829" spans="1:10" x14ac:dyDescent="0.25">
      <c r="A6829">
        <v>85</v>
      </c>
      <c r="B6829">
        <v>2017</v>
      </c>
      <c r="C6829" t="s">
        <v>40</v>
      </c>
      <c r="D6829" t="s">
        <v>56</v>
      </c>
      <c r="E6829" t="s">
        <v>39</v>
      </c>
      <c r="F6829">
        <v>6</v>
      </c>
      <c r="G6829" t="s">
        <v>45</v>
      </c>
      <c r="H6829" t="s">
        <v>2</v>
      </c>
      <c r="I6829" t="s">
        <v>37</v>
      </c>
      <c r="J6829">
        <v>733.6</v>
      </c>
    </row>
    <row r="6830" spans="1:10" x14ac:dyDescent="0.25">
      <c r="A6830">
        <v>85</v>
      </c>
      <c r="B6830">
        <v>2018</v>
      </c>
      <c r="C6830" t="s">
        <v>40</v>
      </c>
      <c r="D6830" t="s">
        <v>55</v>
      </c>
      <c r="E6830" t="s">
        <v>39</v>
      </c>
      <c r="F6830">
        <v>1</v>
      </c>
      <c r="G6830" t="s">
        <v>38</v>
      </c>
      <c r="H6830" t="s">
        <v>2</v>
      </c>
      <c r="I6830" t="s">
        <v>51</v>
      </c>
      <c r="J6830">
        <v>545</v>
      </c>
    </row>
    <row r="6831" spans="1:10" x14ac:dyDescent="0.25">
      <c r="A6831">
        <v>85</v>
      </c>
      <c r="B6831">
        <v>2018</v>
      </c>
      <c r="C6831" t="s">
        <v>40</v>
      </c>
      <c r="D6831" t="s">
        <v>55</v>
      </c>
      <c r="E6831" t="s">
        <v>39</v>
      </c>
      <c r="F6831">
        <v>2</v>
      </c>
      <c r="G6831" t="s">
        <v>45</v>
      </c>
      <c r="H6831" t="s">
        <v>46</v>
      </c>
      <c r="I6831" t="s">
        <v>37</v>
      </c>
      <c r="J6831">
        <v>1001.4</v>
      </c>
    </row>
    <row r="6832" spans="1:10" x14ac:dyDescent="0.25">
      <c r="A6832">
        <v>85</v>
      </c>
      <c r="B6832">
        <v>2018</v>
      </c>
      <c r="C6832" t="s">
        <v>40</v>
      </c>
      <c r="D6832" t="s">
        <v>55</v>
      </c>
      <c r="E6832" t="s">
        <v>39</v>
      </c>
      <c r="F6832">
        <v>3</v>
      </c>
      <c r="G6832" t="s">
        <v>45</v>
      </c>
      <c r="H6832" t="s">
        <v>2</v>
      </c>
      <c r="I6832" t="s">
        <v>51</v>
      </c>
      <c r="J6832">
        <v>445.6</v>
      </c>
    </row>
    <row r="6833" spans="1:10" x14ac:dyDescent="0.25">
      <c r="A6833">
        <v>85</v>
      </c>
      <c r="B6833">
        <v>2018</v>
      </c>
      <c r="C6833" t="s">
        <v>40</v>
      </c>
      <c r="D6833" t="s">
        <v>55</v>
      </c>
      <c r="E6833" t="s">
        <v>39</v>
      </c>
      <c r="F6833">
        <v>4</v>
      </c>
      <c r="G6833" t="s">
        <v>45</v>
      </c>
      <c r="H6833" t="s">
        <v>2</v>
      </c>
      <c r="I6833" t="s">
        <v>51</v>
      </c>
      <c r="J6833">
        <v>570.79999999999995</v>
      </c>
    </row>
    <row r="6834" spans="1:10" x14ac:dyDescent="0.25">
      <c r="A6834">
        <v>85</v>
      </c>
      <c r="B6834">
        <v>2018</v>
      </c>
      <c r="C6834" t="s">
        <v>40</v>
      </c>
      <c r="D6834" t="s">
        <v>55</v>
      </c>
      <c r="E6834" t="s">
        <v>39</v>
      </c>
      <c r="F6834">
        <v>5</v>
      </c>
      <c r="G6834" t="s">
        <v>45</v>
      </c>
      <c r="H6834" t="s">
        <v>46</v>
      </c>
      <c r="I6834" t="s">
        <v>51</v>
      </c>
      <c r="J6834">
        <v>958.6</v>
      </c>
    </row>
    <row r="6835" spans="1:10" x14ac:dyDescent="0.25">
      <c r="A6835">
        <v>85</v>
      </c>
      <c r="B6835">
        <v>2018</v>
      </c>
      <c r="C6835" t="s">
        <v>40</v>
      </c>
      <c r="D6835" t="s">
        <v>55</v>
      </c>
      <c r="E6835" t="s">
        <v>39</v>
      </c>
      <c r="F6835">
        <v>6</v>
      </c>
      <c r="G6835" t="s">
        <v>38</v>
      </c>
      <c r="H6835" t="s">
        <v>2</v>
      </c>
      <c r="I6835" t="s">
        <v>37</v>
      </c>
      <c r="J6835">
        <v>820.4</v>
      </c>
    </row>
    <row r="6836" spans="1:10" x14ac:dyDescent="0.25">
      <c r="A6836">
        <v>85</v>
      </c>
      <c r="B6836">
        <v>2018</v>
      </c>
      <c r="C6836" t="s">
        <v>40</v>
      </c>
      <c r="D6836" t="s">
        <v>56</v>
      </c>
      <c r="E6836" t="s">
        <v>39</v>
      </c>
      <c r="F6836">
        <v>1</v>
      </c>
      <c r="G6836" t="s">
        <v>45</v>
      </c>
      <c r="H6836" t="s">
        <v>2</v>
      </c>
      <c r="I6836" t="s">
        <v>51</v>
      </c>
      <c r="J6836">
        <v>426.1</v>
      </c>
    </row>
    <row r="6837" spans="1:10" x14ac:dyDescent="0.25">
      <c r="A6837">
        <v>85</v>
      </c>
      <c r="B6837">
        <v>2018</v>
      </c>
      <c r="C6837" t="s">
        <v>40</v>
      </c>
      <c r="D6837" t="s">
        <v>56</v>
      </c>
      <c r="E6837" t="s">
        <v>39</v>
      </c>
      <c r="F6837">
        <v>2</v>
      </c>
      <c r="G6837" t="s">
        <v>38</v>
      </c>
      <c r="H6837" t="s">
        <v>2</v>
      </c>
      <c r="I6837" t="s">
        <v>51</v>
      </c>
      <c r="J6837">
        <v>564.1</v>
      </c>
    </row>
    <row r="6838" spans="1:10" x14ac:dyDescent="0.25">
      <c r="A6838">
        <v>85</v>
      </c>
      <c r="B6838">
        <v>2018</v>
      </c>
      <c r="C6838" t="s">
        <v>40</v>
      </c>
      <c r="D6838" t="s">
        <v>56</v>
      </c>
      <c r="E6838" t="s">
        <v>39</v>
      </c>
      <c r="F6838">
        <v>3</v>
      </c>
      <c r="G6838" t="s">
        <v>38</v>
      </c>
      <c r="H6838" t="s">
        <v>46</v>
      </c>
      <c r="I6838" t="s">
        <v>51</v>
      </c>
      <c r="J6838">
        <v>877.9</v>
      </c>
    </row>
    <row r="6839" spans="1:10" x14ac:dyDescent="0.25">
      <c r="A6839">
        <v>85</v>
      </c>
      <c r="B6839">
        <v>2018</v>
      </c>
      <c r="C6839" t="s">
        <v>40</v>
      </c>
      <c r="D6839" t="s">
        <v>56</v>
      </c>
      <c r="E6839" t="s">
        <v>39</v>
      </c>
      <c r="F6839">
        <v>4</v>
      </c>
      <c r="G6839" t="s">
        <v>45</v>
      </c>
      <c r="H6839" t="s">
        <v>46</v>
      </c>
      <c r="I6839" t="s">
        <v>51</v>
      </c>
      <c r="J6839">
        <v>830.4</v>
      </c>
    </row>
    <row r="6840" spans="1:10" x14ac:dyDescent="0.25">
      <c r="A6840">
        <v>85</v>
      </c>
      <c r="B6840">
        <v>2018</v>
      </c>
      <c r="C6840" t="s">
        <v>40</v>
      </c>
      <c r="D6840" t="s">
        <v>56</v>
      </c>
      <c r="E6840" t="s">
        <v>39</v>
      </c>
      <c r="F6840">
        <v>5</v>
      </c>
      <c r="G6840" t="s">
        <v>45</v>
      </c>
      <c r="H6840" t="s">
        <v>2</v>
      </c>
      <c r="I6840" t="s">
        <v>51</v>
      </c>
      <c r="J6840">
        <v>470.5</v>
      </c>
    </row>
    <row r="6841" spans="1:10" x14ac:dyDescent="0.25">
      <c r="A6841">
        <v>85</v>
      </c>
      <c r="B6841">
        <v>2018</v>
      </c>
      <c r="C6841" t="s">
        <v>40</v>
      </c>
      <c r="D6841" t="s">
        <v>56</v>
      </c>
      <c r="E6841" t="s">
        <v>39</v>
      </c>
      <c r="F6841">
        <v>6</v>
      </c>
      <c r="G6841" t="s">
        <v>38</v>
      </c>
      <c r="H6841" t="s">
        <v>46</v>
      </c>
      <c r="I6841" t="s">
        <v>51</v>
      </c>
      <c r="J6841">
        <v>810.9</v>
      </c>
    </row>
    <row r="6842" spans="1:10" x14ac:dyDescent="0.25">
      <c r="A6842">
        <v>86</v>
      </c>
      <c r="B6842">
        <v>2017</v>
      </c>
      <c r="C6842" t="s">
        <v>40</v>
      </c>
      <c r="D6842" t="s">
        <v>55</v>
      </c>
      <c r="E6842" t="s">
        <v>39</v>
      </c>
      <c r="F6842">
        <v>1</v>
      </c>
      <c r="G6842" t="s">
        <v>38</v>
      </c>
      <c r="H6842" t="s">
        <v>2</v>
      </c>
      <c r="I6842" t="s">
        <v>37</v>
      </c>
      <c r="J6842">
        <v>913.6</v>
      </c>
    </row>
    <row r="6843" spans="1:10" x14ac:dyDescent="0.25">
      <c r="A6843">
        <v>86</v>
      </c>
      <c r="B6843">
        <v>2017</v>
      </c>
      <c r="C6843" t="s">
        <v>40</v>
      </c>
      <c r="D6843" t="s">
        <v>55</v>
      </c>
      <c r="E6843" t="s">
        <v>39</v>
      </c>
      <c r="F6843">
        <v>2</v>
      </c>
      <c r="G6843" t="s">
        <v>45</v>
      </c>
      <c r="H6843" t="s">
        <v>2</v>
      </c>
      <c r="I6843" t="s">
        <v>37</v>
      </c>
      <c r="J6843">
        <v>990.8</v>
      </c>
    </row>
    <row r="6844" spans="1:10" x14ac:dyDescent="0.25">
      <c r="A6844">
        <v>86</v>
      </c>
      <c r="B6844">
        <v>2017</v>
      </c>
      <c r="C6844" t="s">
        <v>40</v>
      </c>
      <c r="D6844" t="s">
        <v>55</v>
      </c>
      <c r="E6844" t="s">
        <v>39</v>
      </c>
      <c r="F6844">
        <v>3</v>
      </c>
      <c r="G6844" t="s">
        <v>45</v>
      </c>
      <c r="H6844" t="s">
        <v>46</v>
      </c>
      <c r="I6844" t="s">
        <v>51</v>
      </c>
      <c r="J6844">
        <v>1177.0999999999999</v>
      </c>
    </row>
    <row r="6845" spans="1:10" x14ac:dyDescent="0.25">
      <c r="A6845">
        <v>86</v>
      </c>
      <c r="B6845">
        <v>2017</v>
      </c>
      <c r="C6845" t="s">
        <v>40</v>
      </c>
      <c r="D6845" t="s">
        <v>55</v>
      </c>
      <c r="E6845" t="s">
        <v>39</v>
      </c>
      <c r="F6845">
        <v>4</v>
      </c>
      <c r="G6845" t="s">
        <v>38</v>
      </c>
      <c r="H6845" t="s">
        <v>46</v>
      </c>
      <c r="I6845" t="s">
        <v>37</v>
      </c>
      <c r="J6845">
        <v>1163.7</v>
      </c>
    </row>
    <row r="6846" spans="1:10" x14ac:dyDescent="0.25">
      <c r="A6846">
        <v>86</v>
      </c>
      <c r="B6846">
        <v>2017</v>
      </c>
      <c r="C6846" t="s">
        <v>40</v>
      </c>
      <c r="D6846" t="s">
        <v>55</v>
      </c>
      <c r="E6846" t="s">
        <v>39</v>
      </c>
      <c r="F6846">
        <v>5</v>
      </c>
      <c r="G6846" t="s">
        <v>45</v>
      </c>
      <c r="H6846" t="s">
        <v>2</v>
      </c>
      <c r="I6846" t="s">
        <v>37</v>
      </c>
      <c r="J6846">
        <v>679.4</v>
      </c>
    </row>
    <row r="6847" spans="1:10" x14ac:dyDescent="0.25">
      <c r="A6847">
        <v>86</v>
      </c>
      <c r="B6847">
        <v>2017</v>
      </c>
      <c r="C6847" t="s">
        <v>40</v>
      </c>
      <c r="D6847" t="s">
        <v>55</v>
      </c>
      <c r="E6847" t="s">
        <v>39</v>
      </c>
      <c r="F6847">
        <v>6</v>
      </c>
      <c r="G6847" t="s">
        <v>45</v>
      </c>
      <c r="H6847" t="s">
        <v>46</v>
      </c>
      <c r="I6847" t="s">
        <v>37</v>
      </c>
      <c r="J6847">
        <v>1307.8</v>
      </c>
    </row>
    <row r="6848" spans="1:10" x14ac:dyDescent="0.25">
      <c r="A6848">
        <v>86</v>
      </c>
      <c r="B6848">
        <v>2017</v>
      </c>
      <c r="C6848" t="s">
        <v>40</v>
      </c>
      <c r="D6848" t="s">
        <v>56</v>
      </c>
      <c r="E6848" t="s">
        <v>39</v>
      </c>
      <c r="F6848">
        <v>1</v>
      </c>
      <c r="G6848" t="s">
        <v>45</v>
      </c>
      <c r="H6848" t="s">
        <v>46</v>
      </c>
      <c r="I6848" t="s">
        <v>51</v>
      </c>
      <c r="J6848">
        <v>1047.2</v>
      </c>
    </row>
    <row r="6849" spans="1:10" x14ac:dyDescent="0.25">
      <c r="A6849">
        <v>86</v>
      </c>
      <c r="B6849">
        <v>2017</v>
      </c>
      <c r="C6849" t="s">
        <v>40</v>
      </c>
      <c r="D6849" t="s">
        <v>56</v>
      </c>
      <c r="E6849" t="s">
        <v>39</v>
      </c>
      <c r="F6849">
        <v>2</v>
      </c>
      <c r="G6849" t="s">
        <v>45</v>
      </c>
      <c r="H6849" t="s">
        <v>2</v>
      </c>
      <c r="I6849" t="s">
        <v>51</v>
      </c>
      <c r="J6849">
        <v>697.6</v>
      </c>
    </row>
    <row r="6850" spans="1:10" x14ac:dyDescent="0.25">
      <c r="A6850">
        <v>86</v>
      </c>
      <c r="B6850">
        <v>2017</v>
      </c>
      <c r="C6850" t="s">
        <v>40</v>
      </c>
      <c r="D6850" t="s">
        <v>56</v>
      </c>
      <c r="E6850" t="s">
        <v>39</v>
      </c>
      <c r="F6850">
        <v>3</v>
      </c>
      <c r="G6850" t="s">
        <v>45</v>
      </c>
      <c r="H6850" t="s">
        <v>46</v>
      </c>
      <c r="I6850" t="s">
        <v>37</v>
      </c>
      <c r="J6850">
        <v>936.1</v>
      </c>
    </row>
    <row r="6851" spans="1:10" x14ac:dyDescent="0.25">
      <c r="A6851">
        <v>86</v>
      </c>
      <c r="B6851">
        <v>2017</v>
      </c>
      <c r="C6851" t="s">
        <v>40</v>
      </c>
      <c r="D6851" t="s">
        <v>56</v>
      </c>
      <c r="E6851" t="s">
        <v>39</v>
      </c>
      <c r="F6851">
        <v>4</v>
      </c>
      <c r="G6851" t="s">
        <v>38</v>
      </c>
      <c r="H6851" t="s">
        <v>2</v>
      </c>
      <c r="I6851" t="s">
        <v>51</v>
      </c>
      <c r="J6851">
        <v>561.29999999999995</v>
      </c>
    </row>
    <row r="6852" spans="1:10" x14ac:dyDescent="0.25">
      <c r="A6852">
        <v>86</v>
      </c>
      <c r="B6852">
        <v>2017</v>
      </c>
      <c r="C6852" t="s">
        <v>40</v>
      </c>
      <c r="D6852" t="s">
        <v>56</v>
      </c>
      <c r="E6852" t="s">
        <v>39</v>
      </c>
      <c r="F6852">
        <v>5</v>
      </c>
      <c r="G6852" t="s">
        <v>45</v>
      </c>
      <c r="H6852" t="s">
        <v>2</v>
      </c>
      <c r="I6852" t="s">
        <v>37</v>
      </c>
      <c r="J6852">
        <v>769.7</v>
      </c>
    </row>
    <row r="6853" spans="1:10" x14ac:dyDescent="0.25">
      <c r="A6853">
        <v>86</v>
      </c>
      <c r="B6853">
        <v>2017</v>
      </c>
      <c r="C6853" t="s">
        <v>40</v>
      </c>
      <c r="D6853" t="s">
        <v>56</v>
      </c>
      <c r="E6853" t="s">
        <v>39</v>
      </c>
      <c r="F6853">
        <v>6</v>
      </c>
      <c r="G6853" t="s">
        <v>45</v>
      </c>
      <c r="H6853" t="s">
        <v>2</v>
      </c>
      <c r="I6853" t="s">
        <v>51</v>
      </c>
      <c r="J6853">
        <v>643.1</v>
      </c>
    </row>
    <row r="6854" spans="1:10" x14ac:dyDescent="0.25">
      <c r="A6854">
        <v>86</v>
      </c>
      <c r="B6854">
        <v>2018</v>
      </c>
      <c r="C6854" t="s">
        <v>40</v>
      </c>
      <c r="D6854" t="s">
        <v>55</v>
      </c>
      <c r="E6854" t="s">
        <v>39</v>
      </c>
      <c r="F6854">
        <v>1</v>
      </c>
      <c r="G6854" t="s">
        <v>38</v>
      </c>
      <c r="H6854" t="s">
        <v>46</v>
      </c>
      <c r="I6854" t="s">
        <v>51</v>
      </c>
      <c r="J6854">
        <v>952.7</v>
      </c>
    </row>
    <row r="6855" spans="1:10" x14ac:dyDescent="0.25">
      <c r="A6855">
        <v>86</v>
      </c>
      <c r="B6855">
        <v>2018</v>
      </c>
      <c r="C6855" t="s">
        <v>40</v>
      </c>
      <c r="D6855" t="s">
        <v>55</v>
      </c>
      <c r="E6855" t="s">
        <v>39</v>
      </c>
      <c r="F6855">
        <v>2</v>
      </c>
      <c r="G6855" t="s">
        <v>38</v>
      </c>
      <c r="H6855" t="s">
        <v>46</v>
      </c>
      <c r="I6855" t="s">
        <v>37</v>
      </c>
      <c r="J6855">
        <v>1069.7</v>
      </c>
    </row>
    <row r="6856" spans="1:10" x14ac:dyDescent="0.25">
      <c r="A6856">
        <v>86</v>
      </c>
      <c r="B6856">
        <v>2018</v>
      </c>
      <c r="C6856" t="s">
        <v>40</v>
      </c>
      <c r="D6856" t="s">
        <v>55</v>
      </c>
      <c r="E6856" t="s">
        <v>39</v>
      </c>
      <c r="F6856">
        <v>3</v>
      </c>
      <c r="G6856" t="s">
        <v>45</v>
      </c>
      <c r="H6856" t="s">
        <v>2</v>
      </c>
      <c r="I6856" t="s">
        <v>37</v>
      </c>
      <c r="J6856">
        <v>707.5</v>
      </c>
    </row>
    <row r="6857" spans="1:10" x14ac:dyDescent="0.25">
      <c r="A6857">
        <v>86</v>
      </c>
      <c r="B6857">
        <v>2018</v>
      </c>
      <c r="C6857" t="s">
        <v>40</v>
      </c>
      <c r="D6857" t="s">
        <v>55</v>
      </c>
      <c r="E6857" t="s">
        <v>39</v>
      </c>
      <c r="F6857">
        <v>4</v>
      </c>
      <c r="G6857" t="s">
        <v>38</v>
      </c>
      <c r="H6857" t="s">
        <v>46</v>
      </c>
      <c r="I6857" t="s">
        <v>37</v>
      </c>
      <c r="J6857">
        <v>1081.7</v>
      </c>
    </row>
    <row r="6858" spans="1:10" x14ac:dyDescent="0.25">
      <c r="A6858">
        <v>86</v>
      </c>
      <c r="B6858">
        <v>2018</v>
      </c>
      <c r="C6858" t="s">
        <v>40</v>
      </c>
      <c r="D6858" t="s">
        <v>55</v>
      </c>
      <c r="E6858" t="s">
        <v>39</v>
      </c>
      <c r="F6858">
        <v>5</v>
      </c>
      <c r="G6858" t="s">
        <v>45</v>
      </c>
      <c r="H6858" t="s">
        <v>46</v>
      </c>
      <c r="I6858" t="s">
        <v>51</v>
      </c>
      <c r="J6858">
        <v>1009.7</v>
      </c>
    </row>
    <row r="6859" spans="1:10" x14ac:dyDescent="0.25">
      <c r="A6859">
        <v>86</v>
      </c>
      <c r="B6859">
        <v>2018</v>
      </c>
      <c r="C6859" t="s">
        <v>40</v>
      </c>
      <c r="D6859" t="s">
        <v>55</v>
      </c>
      <c r="E6859" t="s">
        <v>39</v>
      </c>
      <c r="F6859">
        <v>6</v>
      </c>
      <c r="G6859" t="s">
        <v>45</v>
      </c>
      <c r="H6859" t="s">
        <v>2</v>
      </c>
      <c r="I6859" t="s">
        <v>37</v>
      </c>
      <c r="J6859">
        <v>638.4</v>
      </c>
    </row>
    <row r="6860" spans="1:10" x14ac:dyDescent="0.25">
      <c r="A6860">
        <v>86</v>
      </c>
      <c r="B6860">
        <v>2018</v>
      </c>
      <c r="C6860" t="s">
        <v>40</v>
      </c>
      <c r="D6860" t="s">
        <v>56</v>
      </c>
      <c r="E6860" t="s">
        <v>39</v>
      </c>
      <c r="F6860">
        <v>1</v>
      </c>
      <c r="G6860" t="s">
        <v>45</v>
      </c>
      <c r="H6860" t="s">
        <v>46</v>
      </c>
      <c r="I6860" t="s">
        <v>51</v>
      </c>
      <c r="J6860">
        <v>739.2</v>
      </c>
    </row>
    <row r="6861" spans="1:10" x14ac:dyDescent="0.25">
      <c r="A6861">
        <v>86</v>
      </c>
      <c r="B6861">
        <v>2018</v>
      </c>
      <c r="C6861" t="s">
        <v>40</v>
      </c>
      <c r="D6861" t="s">
        <v>56</v>
      </c>
      <c r="E6861" t="s">
        <v>39</v>
      </c>
      <c r="F6861">
        <v>2</v>
      </c>
      <c r="G6861" t="s">
        <v>38</v>
      </c>
      <c r="H6861" t="s">
        <v>46</v>
      </c>
      <c r="I6861" t="s">
        <v>37</v>
      </c>
      <c r="J6861">
        <v>776.2</v>
      </c>
    </row>
    <row r="6862" spans="1:10" x14ac:dyDescent="0.25">
      <c r="A6862">
        <v>86</v>
      </c>
      <c r="B6862">
        <v>2018</v>
      </c>
      <c r="C6862" t="s">
        <v>40</v>
      </c>
      <c r="D6862" t="s">
        <v>56</v>
      </c>
      <c r="E6862" t="s">
        <v>39</v>
      </c>
      <c r="F6862">
        <v>3</v>
      </c>
      <c r="G6862" t="s">
        <v>38</v>
      </c>
      <c r="H6862" t="s">
        <v>46</v>
      </c>
      <c r="I6862" t="s">
        <v>51</v>
      </c>
      <c r="J6862">
        <v>781.4</v>
      </c>
    </row>
    <row r="6863" spans="1:10" x14ac:dyDescent="0.25">
      <c r="A6863">
        <v>86</v>
      </c>
      <c r="B6863">
        <v>2018</v>
      </c>
      <c r="C6863" t="s">
        <v>40</v>
      </c>
      <c r="D6863" t="s">
        <v>56</v>
      </c>
      <c r="E6863" t="s">
        <v>39</v>
      </c>
      <c r="F6863">
        <v>4</v>
      </c>
      <c r="G6863" t="s">
        <v>38</v>
      </c>
      <c r="H6863" t="s">
        <v>2</v>
      </c>
      <c r="I6863" t="s">
        <v>51</v>
      </c>
      <c r="J6863">
        <v>500.8</v>
      </c>
    </row>
    <row r="6864" spans="1:10" x14ac:dyDescent="0.25">
      <c r="A6864">
        <v>86</v>
      </c>
      <c r="B6864">
        <v>2018</v>
      </c>
      <c r="C6864" t="s">
        <v>40</v>
      </c>
      <c r="D6864" t="s">
        <v>56</v>
      </c>
      <c r="E6864" t="s">
        <v>39</v>
      </c>
      <c r="F6864">
        <v>5</v>
      </c>
      <c r="G6864" t="s">
        <v>38</v>
      </c>
      <c r="H6864" t="s">
        <v>2</v>
      </c>
      <c r="I6864" t="s">
        <v>37</v>
      </c>
      <c r="J6864">
        <v>353.9</v>
      </c>
    </row>
    <row r="6865" spans="1:10" x14ac:dyDescent="0.25">
      <c r="A6865">
        <v>86</v>
      </c>
      <c r="B6865">
        <v>2018</v>
      </c>
      <c r="C6865" t="s">
        <v>40</v>
      </c>
      <c r="D6865" t="s">
        <v>56</v>
      </c>
      <c r="E6865" t="s">
        <v>39</v>
      </c>
      <c r="F6865">
        <v>6</v>
      </c>
      <c r="G6865" t="s">
        <v>38</v>
      </c>
      <c r="H6865" t="s">
        <v>46</v>
      </c>
      <c r="I6865" t="s">
        <v>51</v>
      </c>
      <c r="J6865">
        <v>961.6</v>
      </c>
    </row>
    <row r="6866" spans="1:10" x14ac:dyDescent="0.25">
      <c r="A6866">
        <v>87</v>
      </c>
      <c r="B6866">
        <v>2017</v>
      </c>
      <c r="C6866" t="s">
        <v>40</v>
      </c>
      <c r="D6866" t="s">
        <v>55</v>
      </c>
      <c r="E6866" t="s">
        <v>39</v>
      </c>
      <c r="F6866">
        <v>1</v>
      </c>
      <c r="G6866" t="s">
        <v>45</v>
      </c>
      <c r="H6866" t="s">
        <v>2</v>
      </c>
      <c r="I6866" t="s">
        <v>51</v>
      </c>
      <c r="J6866">
        <v>862.7</v>
      </c>
    </row>
    <row r="6867" spans="1:10" x14ac:dyDescent="0.25">
      <c r="A6867">
        <v>87</v>
      </c>
      <c r="B6867">
        <v>2017</v>
      </c>
      <c r="C6867" t="s">
        <v>40</v>
      </c>
      <c r="D6867" t="s">
        <v>55</v>
      </c>
      <c r="E6867" t="s">
        <v>39</v>
      </c>
      <c r="F6867">
        <v>2</v>
      </c>
      <c r="G6867" t="s">
        <v>45</v>
      </c>
      <c r="H6867" t="s">
        <v>2</v>
      </c>
      <c r="I6867" t="s">
        <v>37</v>
      </c>
      <c r="J6867">
        <v>775.8</v>
      </c>
    </row>
    <row r="6868" spans="1:10" x14ac:dyDescent="0.25">
      <c r="A6868">
        <v>87</v>
      </c>
      <c r="B6868">
        <v>2017</v>
      </c>
      <c r="C6868" t="s">
        <v>40</v>
      </c>
      <c r="D6868" t="s">
        <v>55</v>
      </c>
      <c r="E6868" t="s">
        <v>39</v>
      </c>
      <c r="F6868">
        <v>3</v>
      </c>
      <c r="G6868" t="s">
        <v>45</v>
      </c>
      <c r="H6868" t="s">
        <v>2</v>
      </c>
      <c r="I6868" t="s">
        <v>37</v>
      </c>
      <c r="J6868">
        <v>772.1</v>
      </c>
    </row>
    <row r="6869" spans="1:10" x14ac:dyDescent="0.25">
      <c r="A6869">
        <v>87</v>
      </c>
      <c r="B6869">
        <v>2017</v>
      </c>
      <c r="C6869" t="s">
        <v>40</v>
      </c>
      <c r="D6869" t="s">
        <v>55</v>
      </c>
      <c r="E6869" t="s">
        <v>39</v>
      </c>
      <c r="F6869">
        <v>4</v>
      </c>
      <c r="G6869" t="s">
        <v>45</v>
      </c>
      <c r="H6869" t="s">
        <v>2</v>
      </c>
      <c r="I6869" t="s">
        <v>51</v>
      </c>
      <c r="J6869">
        <v>675.9</v>
      </c>
    </row>
    <row r="6870" spans="1:10" x14ac:dyDescent="0.25">
      <c r="A6870">
        <v>87</v>
      </c>
      <c r="B6870">
        <v>2017</v>
      </c>
      <c r="C6870" t="s">
        <v>40</v>
      </c>
      <c r="D6870" t="s">
        <v>55</v>
      </c>
      <c r="E6870" t="s">
        <v>39</v>
      </c>
      <c r="F6870">
        <v>5</v>
      </c>
      <c r="G6870" t="s">
        <v>45</v>
      </c>
      <c r="H6870" t="s">
        <v>46</v>
      </c>
      <c r="I6870" t="s">
        <v>51</v>
      </c>
      <c r="J6870">
        <v>1192.0999999999999</v>
      </c>
    </row>
    <row r="6871" spans="1:10" x14ac:dyDescent="0.25">
      <c r="A6871">
        <v>87</v>
      </c>
      <c r="B6871">
        <v>2017</v>
      </c>
      <c r="C6871" t="s">
        <v>40</v>
      </c>
      <c r="D6871" t="s">
        <v>55</v>
      </c>
      <c r="E6871" t="s">
        <v>39</v>
      </c>
      <c r="F6871">
        <v>6</v>
      </c>
      <c r="G6871" t="s">
        <v>38</v>
      </c>
      <c r="H6871" t="s">
        <v>2</v>
      </c>
      <c r="I6871" t="s">
        <v>51</v>
      </c>
      <c r="J6871">
        <v>838.4</v>
      </c>
    </row>
    <row r="6872" spans="1:10" x14ac:dyDescent="0.25">
      <c r="A6872">
        <v>87</v>
      </c>
      <c r="B6872">
        <v>2017</v>
      </c>
      <c r="C6872" t="s">
        <v>40</v>
      </c>
      <c r="D6872" t="s">
        <v>56</v>
      </c>
      <c r="E6872" t="s">
        <v>39</v>
      </c>
      <c r="F6872">
        <v>1</v>
      </c>
      <c r="G6872" t="s">
        <v>38</v>
      </c>
      <c r="H6872" t="s">
        <v>46</v>
      </c>
      <c r="I6872" t="s">
        <v>37</v>
      </c>
      <c r="J6872">
        <v>873.9</v>
      </c>
    </row>
    <row r="6873" spans="1:10" x14ac:dyDescent="0.25">
      <c r="A6873">
        <v>87</v>
      </c>
      <c r="B6873">
        <v>2017</v>
      </c>
      <c r="C6873" t="s">
        <v>40</v>
      </c>
      <c r="D6873" t="s">
        <v>56</v>
      </c>
      <c r="E6873" t="s">
        <v>39</v>
      </c>
      <c r="F6873">
        <v>2</v>
      </c>
      <c r="G6873" t="s">
        <v>38</v>
      </c>
      <c r="H6873" t="s">
        <v>46</v>
      </c>
      <c r="I6873" t="s">
        <v>37</v>
      </c>
      <c r="J6873">
        <v>1094.9000000000001</v>
      </c>
    </row>
    <row r="6874" spans="1:10" x14ac:dyDescent="0.25">
      <c r="A6874">
        <v>87</v>
      </c>
      <c r="B6874">
        <v>2017</v>
      </c>
      <c r="C6874" t="s">
        <v>40</v>
      </c>
      <c r="D6874" t="s">
        <v>56</v>
      </c>
      <c r="E6874" t="s">
        <v>39</v>
      </c>
      <c r="F6874">
        <v>3</v>
      </c>
      <c r="G6874" t="s">
        <v>45</v>
      </c>
      <c r="H6874" t="s">
        <v>2</v>
      </c>
      <c r="I6874" t="s">
        <v>37</v>
      </c>
      <c r="J6874">
        <v>718.3</v>
      </c>
    </row>
    <row r="6875" spans="1:10" x14ac:dyDescent="0.25">
      <c r="A6875">
        <v>87</v>
      </c>
      <c r="B6875">
        <v>2017</v>
      </c>
      <c r="C6875" t="s">
        <v>40</v>
      </c>
      <c r="D6875" t="s">
        <v>56</v>
      </c>
      <c r="E6875" t="s">
        <v>39</v>
      </c>
      <c r="F6875">
        <v>4</v>
      </c>
      <c r="G6875" t="s">
        <v>45</v>
      </c>
      <c r="H6875" t="s">
        <v>2</v>
      </c>
      <c r="I6875" t="s">
        <v>37</v>
      </c>
      <c r="J6875">
        <v>494.2</v>
      </c>
    </row>
    <row r="6876" spans="1:10" x14ac:dyDescent="0.25">
      <c r="A6876">
        <v>87</v>
      </c>
      <c r="B6876">
        <v>2017</v>
      </c>
      <c r="C6876" t="s">
        <v>40</v>
      </c>
      <c r="D6876" t="s">
        <v>56</v>
      </c>
      <c r="E6876" t="s">
        <v>39</v>
      </c>
      <c r="F6876">
        <v>5</v>
      </c>
      <c r="G6876" t="s">
        <v>45</v>
      </c>
      <c r="H6876" t="s">
        <v>2</v>
      </c>
      <c r="I6876" t="s">
        <v>37</v>
      </c>
      <c r="J6876">
        <v>559.29999999999995</v>
      </c>
    </row>
    <row r="6877" spans="1:10" x14ac:dyDescent="0.25">
      <c r="A6877">
        <v>87</v>
      </c>
      <c r="B6877">
        <v>2017</v>
      </c>
      <c r="C6877" t="s">
        <v>40</v>
      </c>
      <c r="D6877" t="s">
        <v>56</v>
      </c>
      <c r="E6877" t="s">
        <v>39</v>
      </c>
      <c r="F6877">
        <v>6</v>
      </c>
      <c r="G6877" t="s">
        <v>38</v>
      </c>
      <c r="H6877" t="s">
        <v>2</v>
      </c>
      <c r="I6877" t="s">
        <v>51</v>
      </c>
      <c r="J6877">
        <v>548.20000000000005</v>
      </c>
    </row>
    <row r="6878" spans="1:10" x14ac:dyDescent="0.25">
      <c r="A6878">
        <v>87</v>
      </c>
      <c r="B6878">
        <v>2018</v>
      </c>
      <c r="C6878" t="s">
        <v>40</v>
      </c>
      <c r="D6878" t="s">
        <v>55</v>
      </c>
      <c r="E6878" t="s">
        <v>39</v>
      </c>
      <c r="F6878">
        <v>1</v>
      </c>
      <c r="G6878" t="s">
        <v>45</v>
      </c>
      <c r="H6878" t="s">
        <v>46</v>
      </c>
      <c r="I6878" t="s">
        <v>37</v>
      </c>
      <c r="J6878">
        <v>994.3</v>
      </c>
    </row>
    <row r="6879" spans="1:10" x14ac:dyDescent="0.25">
      <c r="A6879">
        <v>87</v>
      </c>
      <c r="B6879">
        <v>2018</v>
      </c>
      <c r="C6879" t="s">
        <v>40</v>
      </c>
      <c r="D6879" t="s">
        <v>55</v>
      </c>
      <c r="E6879" t="s">
        <v>39</v>
      </c>
      <c r="F6879">
        <v>2</v>
      </c>
      <c r="G6879" t="s">
        <v>38</v>
      </c>
      <c r="H6879" t="s">
        <v>2</v>
      </c>
      <c r="I6879" t="s">
        <v>37</v>
      </c>
      <c r="J6879">
        <v>654.5</v>
      </c>
    </row>
    <row r="6880" spans="1:10" x14ac:dyDescent="0.25">
      <c r="A6880">
        <v>87</v>
      </c>
      <c r="B6880">
        <v>2018</v>
      </c>
      <c r="C6880" t="s">
        <v>40</v>
      </c>
      <c r="D6880" t="s">
        <v>55</v>
      </c>
      <c r="E6880" t="s">
        <v>39</v>
      </c>
      <c r="F6880">
        <v>3</v>
      </c>
      <c r="G6880" t="s">
        <v>45</v>
      </c>
      <c r="H6880" t="s">
        <v>46</v>
      </c>
      <c r="I6880" t="s">
        <v>51</v>
      </c>
      <c r="J6880">
        <v>927.4</v>
      </c>
    </row>
    <row r="6881" spans="1:10" x14ac:dyDescent="0.25">
      <c r="A6881">
        <v>87</v>
      </c>
      <c r="B6881">
        <v>2018</v>
      </c>
      <c r="C6881" t="s">
        <v>40</v>
      </c>
      <c r="D6881" t="s">
        <v>55</v>
      </c>
      <c r="E6881" t="s">
        <v>39</v>
      </c>
      <c r="F6881">
        <v>4</v>
      </c>
      <c r="G6881" t="s">
        <v>38</v>
      </c>
      <c r="H6881" t="s">
        <v>2</v>
      </c>
      <c r="I6881" t="s">
        <v>37</v>
      </c>
      <c r="J6881">
        <v>787.2</v>
      </c>
    </row>
    <row r="6882" spans="1:10" x14ac:dyDescent="0.25">
      <c r="A6882">
        <v>87</v>
      </c>
      <c r="B6882">
        <v>2018</v>
      </c>
      <c r="C6882" t="s">
        <v>40</v>
      </c>
      <c r="D6882" t="s">
        <v>55</v>
      </c>
      <c r="E6882" t="s">
        <v>39</v>
      </c>
      <c r="F6882">
        <v>5</v>
      </c>
      <c r="G6882" t="s">
        <v>45</v>
      </c>
      <c r="H6882" t="s">
        <v>46</v>
      </c>
      <c r="I6882" t="s">
        <v>51</v>
      </c>
      <c r="J6882">
        <v>767.6</v>
      </c>
    </row>
    <row r="6883" spans="1:10" x14ac:dyDescent="0.25">
      <c r="A6883">
        <v>87</v>
      </c>
      <c r="B6883">
        <v>2018</v>
      </c>
      <c r="C6883" t="s">
        <v>40</v>
      </c>
      <c r="D6883" t="s">
        <v>55</v>
      </c>
      <c r="E6883" t="s">
        <v>39</v>
      </c>
      <c r="F6883">
        <v>6</v>
      </c>
      <c r="G6883" t="s">
        <v>38</v>
      </c>
      <c r="H6883" t="s">
        <v>46</v>
      </c>
      <c r="I6883" t="s">
        <v>37</v>
      </c>
      <c r="J6883">
        <v>975.2</v>
      </c>
    </row>
    <row r="6884" spans="1:10" x14ac:dyDescent="0.25">
      <c r="A6884">
        <v>87</v>
      </c>
      <c r="B6884">
        <v>2018</v>
      </c>
      <c r="C6884" t="s">
        <v>40</v>
      </c>
      <c r="D6884" t="s">
        <v>56</v>
      </c>
      <c r="E6884" t="s">
        <v>39</v>
      </c>
      <c r="F6884">
        <v>1</v>
      </c>
      <c r="G6884" t="s">
        <v>45</v>
      </c>
      <c r="H6884" t="s">
        <v>2</v>
      </c>
      <c r="I6884" t="s">
        <v>51</v>
      </c>
      <c r="J6884">
        <v>299.8</v>
      </c>
    </row>
    <row r="6885" spans="1:10" x14ac:dyDescent="0.25">
      <c r="A6885">
        <v>87</v>
      </c>
      <c r="B6885">
        <v>2018</v>
      </c>
      <c r="C6885" t="s">
        <v>40</v>
      </c>
      <c r="D6885" t="s">
        <v>56</v>
      </c>
      <c r="E6885" t="s">
        <v>39</v>
      </c>
      <c r="F6885">
        <v>2</v>
      </c>
      <c r="G6885" t="s">
        <v>38</v>
      </c>
      <c r="H6885" t="s">
        <v>2</v>
      </c>
      <c r="I6885" t="s">
        <v>51</v>
      </c>
      <c r="J6885">
        <v>405.4</v>
      </c>
    </row>
    <row r="6886" spans="1:10" x14ac:dyDescent="0.25">
      <c r="A6886">
        <v>87</v>
      </c>
      <c r="B6886">
        <v>2018</v>
      </c>
      <c r="C6886" t="s">
        <v>40</v>
      </c>
      <c r="D6886" t="s">
        <v>56</v>
      </c>
      <c r="E6886" t="s">
        <v>39</v>
      </c>
      <c r="F6886">
        <v>3</v>
      </c>
      <c r="G6886" t="s">
        <v>45</v>
      </c>
      <c r="H6886" t="s">
        <v>2</v>
      </c>
      <c r="I6886" t="s">
        <v>37</v>
      </c>
      <c r="J6886">
        <v>395.8</v>
      </c>
    </row>
    <row r="6887" spans="1:10" x14ac:dyDescent="0.25">
      <c r="A6887">
        <v>87</v>
      </c>
      <c r="B6887">
        <v>2018</v>
      </c>
      <c r="C6887" t="s">
        <v>40</v>
      </c>
      <c r="D6887" t="s">
        <v>56</v>
      </c>
      <c r="E6887" t="s">
        <v>39</v>
      </c>
      <c r="F6887">
        <v>4</v>
      </c>
      <c r="G6887" t="s">
        <v>45</v>
      </c>
      <c r="H6887" t="s">
        <v>46</v>
      </c>
      <c r="I6887" t="s">
        <v>51</v>
      </c>
      <c r="J6887">
        <v>811.8</v>
      </c>
    </row>
    <row r="6888" spans="1:10" x14ac:dyDescent="0.25">
      <c r="A6888">
        <v>87</v>
      </c>
      <c r="B6888">
        <v>2018</v>
      </c>
      <c r="C6888" t="s">
        <v>40</v>
      </c>
      <c r="D6888" t="s">
        <v>56</v>
      </c>
      <c r="E6888" t="s">
        <v>39</v>
      </c>
      <c r="F6888">
        <v>5</v>
      </c>
      <c r="G6888" t="s">
        <v>38</v>
      </c>
      <c r="H6888" t="s">
        <v>46</v>
      </c>
      <c r="I6888" t="s">
        <v>37</v>
      </c>
      <c r="J6888">
        <v>865.6</v>
      </c>
    </row>
    <row r="6889" spans="1:10" x14ac:dyDescent="0.25">
      <c r="A6889">
        <v>87</v>
      </c>
      <c r="B6889">
        <v>2018</v>
      </c>
      <c r="C6889" t="s">
        <v>40</v>
      </c>
      <c r="D6889" t="s">
        <v>56</v>
      </c>
      <c r="E6889" t="s">
        <v>39</v>
      </c>
      <c r="F6889">
        <v>6</v>
      </c>
      <c r="G6889" t="s">
        <v>45</v>
      </c>
      <c r="H6889" t="s">
        <v>46</v>
      </c>
      <c r="I6889" t="s">
        <v>51</v>
      </c>
      <c r="J6889">
        <v>928.4</v>
      </c>
    </row>
    <row r="6890" spans="1:10" x14ac:dyDescent="0.25">
      <c r="A6890">
        <v>88</v>
      </c>
      <c r="B6890">
        <v>2017</v>
      </c>
      <c r="C6890" t="s">
        <v>40</v>
      </c>
      <c r="D6890" t="s">
        <v>55</v>
      </c>
      <c r="E6890" t="s">
        <v>39</v>
      </c>
      <c r="F6890">
        <v>1</v>
      </c>
      <c r="G6890" t="s">
        <v>38</v>
      </c>
      <c r="H6890" t="s">
        <v>46</v>
      </c>
      <c r="I6890" t="s">
        <v>37</v>
      </c>
      <c r="J6890">
        <v>1097</v>
      </c>
    </row>
    <row r="6891" spans="1:10" x14ac:dyDescent="0.25">
      <c r="A6891">
        <v>88</v>
      </c>
      <c r="B6891">
        <v>2017</v>
      </c>
      <c r="C6891" t="s">
        <v>40</v>
      </c>
      <c r="D6891" t="s">
        <v>55</v>
      </c>
      <c r="E6891" t="s">
        <v>39</v>
      </c>
      <c r="F6891">
        <v>2</v>
      </c>
      <c r="G6891" t="s">
        <v>38</v>
      </c>
      <c r="H6891" t="s">
        <v>2</v>
      </c>
      <c r="I6891" t="s">
        <v>51</v>
      </c>
      <c r="J6891">
        <v>854.6</v>
      </c>
    </row>
    <row r="6892" spans="1:10" x14ac:dyDescent="0.25">
      <c r="A6892">
        <v>88</v>
      </c>
      <c r="B6892">
        <v>2017</v>
      </c>
      <c r="C6892" t="s">
        <v>40</v>
      </c>
      <c r="D6892" t="s">
        <v>55</v>
      </c>
      <c r="E6892" t="s">
        <v>39</v>
      </c>
      <c r="F6892">
        <v>3</v>
      </c>
      <c r="G6892" t="s">
        <v>45</v>
      </c>
      <c r="H6892" t="s">
        <v>46</v>
      </c>
      <c r="I6892" t="s">
        <v>51</v>
      </c>
      <c r="J6892">
        <v>1312.7</v>
      </c>
    </row>
    <row r="6893" spans="1:10" x14ac:dyDescent="0.25">
      <c r="A6893">
        <v>88</v>
      </c>
      <c r="B6893">
        <v>2017</v>
      </c>
      <c r="C6893" t="s">
        <v>40</v>
      </c>
      <c r="D6893" t="s">
        <v>55</v>
      </c>
      <c r="E6893" t="s">
        <v>39</v>
      </c>
      <c r="F6893">
        <v>4</v>
      </c>
      <c r="G6893" t="s">
        <v>38</v>
      </c>
      <c r="H6893" t="s">
        <v>46</v>
      </c>
      <c r="I6893" t="s">
        <v>37</v>
      </c>
      <c r="J6893">
        <v>1146.7</v>
      </c>
    </row>
    <row r="6894" spans="1:10" x14ac:dyDescent="0.25">
      <c r="A6894">
        <v>88</v>
      </c>
      <c r="B6894">
        <v>2017</v>
      </c>
      <c r="C6894" t="s">
        <v>40</v>
      </c>
      <c r="D6894" t="s">
        <v>55</v>
      </c>
      <c r="E6894" t="s">
        <v>39</v>
      </c>
      <c r="F6894">
        <v>5</v>
      </c>
      <c r="G6894" t="s">
        <v>38</v>
      </c>
      <c r="H6894" t="s">
        <v>2</v>
      </c>
      <c r="I6894" t="s">
        <v>37</v>
      </c>
      <c r="J6894">
        <v>804.5</v>
      </c>
    </row>
    <row r="6895" spans="1:10" x14ac:dyDescent="0.25">
      <c r="A6895">
        <v>88</v>
      </c>
      <c r="B6895">
        <v>2017</v>
      </c>
      <c r="C6895" t="s">
        <v>40</v>
      </c>
      <c r="D6895" t="s">
        <v>55</v>
      </c>
      <c r="E6895" t="s">
        <v>39</v>
      </c>
      <c r="F6895">
        <v>6</v>
      </c>
      <c r="G6895" t="s">
        <v>38</v>
      </c>
      <c r="H6895" t="s">
        <v>46</v>
      </c>
      <c r="I6895" t="s">
        <v>37</v>
      </c>
      <c r="J6895">
        <v>1252.5999999999999</v>
      </c>
    </row>
    <row r="6896" spans="1:10" x14ac:dyDescent="0.25">
      <c r="A6896">
        <v>88</v>
      </c>
      <c r="B6896">
        <v>2017</v>
      </c>
      <c r="C6896" t="s">
        <v>40</v>
      </c>
      <c r="D6896" t="s">
        <v>56</v>
      </c>
      <c r="E6896" t="s">
        <v>39</v>
      </c>
      <c r="F6896">
        <v>1</v>
      </c>
      <c r="G6896" t="s">
        <v>38</v>
      </c>
      <c r="H6896" t="s">
        <v>2</v>
      </c>
      <c r="I6896" t="s">
        <v>51</v>
      </c>
      <c r="J6896">
        <v>642.79999999999995</v>
      </c>
    </row>
    <row r="6897" spans="1:10" x14ac:dyDescent="0.25">
      <c r="A6897">
        <v>88</v>
      </c>
      <c r="B6897">
        <v>2017</v>
      </c>
      <c r="C6897" t="s">
        <v>40</v>
      </c>
      <c r="D6897" t="s">
        <v>56</v>
      </c>
      <c r="E6897" t="s">
        <v>39</v>
      </c>
      <c r="F6897">
        <v>2</v>
      </c>
      <c r="G6897" t="s">
        <v>38</v>
      </c>
      <c r="H6897" t="s">
        <v>46</v>
      </c>
      <c r="I6897" t="s">
        <v>37</v>
      </c>
      <c r="J6897">
        <v>897.6</v>
      </c>
    </row>
    <row r="6898" spans="1:10" x14ac:dyDescent="0.25">
      <c r="A6898">
        <v>88</v>
      </c>
      <c r="B6898">
        <v>2017</v>
      </c>
      <c r="C6898" t="s">
        <v>40</v>
      </c>
      <c r="D6898" t="s">
        <v>56</v>
      </c>
      <c r="E6898" t="s">
        <v>39</v>
      </c>
      <c r="F6898">
        <v>3</v>
      </c>
      <c r="G6898" t="s">
        <v>38</v>
      </c>
      <c r="H6898" t="s">
        <v>46</v>
      </c>
      <c r="I6898" t="s">
        <v>51</v>
      </c>
      <c r="J6898">
        <v>957.9</v>
      </c>
    </row>
    <row r="6899" spans="1:10" x14ac:dyDescent="0.25">
      <c r="A6899">
        <v>88</v>
      </c>
      <c r="B6899">
        <v>2017</v>
      </c>
      <c r="C6899" t="s">
        <v>40</v>
      </c>
      <c r="D6899" t="s">
        <v>56</v>
      </c>
      <c r="E6899" t="s">
        <v>39</v>
      </c>
      <c r="F6899">
        <v>4</v>
      </c>
      <c r="G6899" t="s">
        <v>38</v>
      </c>
      <c r="H6899" t="s">
        <v>46</v>
      </c>
      <c r="I6899" t="s">
        <v>51</v>
      </c>
      <c r="J6899">
        <v>1023.4</v>
      </c>
    </row>
    <row r="6900" spans="1:10" x14ac:dyDescent="0.25">
      <c r="A6900">
        <v>88</v>
      </c>
      <c r="B6900">
        <v>2017</v>
      </c>
      <c r="C6900" t="s">
        <v>40</v>
      </c>
      <c r="D6900" t="s">
        <v>56</v>
      </c>
      <c r="E6900" t="s">
        <v>39</v>
      </c>
      <c r="F6900">
        <v>5</v>
      </c>
      <c r="G6900" t="s">
        <v>45</v>
      </c>
      <c r="H6900" t="s">
        <v>46</v>
      </c>
      <c r="I6900" t="s">
        <v>51</v>
      </c>
      <c r="J6900">
        <v>1002.3</v>
      </c>
    </row>
    <row r="6901" spans="1:10" x14ac:dyDescent="0.25">
      <c r="A6901">
        <v>88</v>
      </c>
      <c r="B6901">
        <v>2017</v>
      </c>
      <c r="C6901" t="s">
        <v>40</v>
      </c>
      <c r="D6901" t="s">
        <v>56</v>
      </c>
      <c r="E6901" t="s">
        <v>39</v>
      </c>
      <c r="F6901">
        <v>6</v>
      </c>
      <c r="G6901" t="s">
        <v>38</v>
      </c>
      <c r="H6901" t="s">
        <v>2</v>
      </c>
      <c r="I6901" t="s">
        <v>37</v>
      </c>
      <c r="J6901">
        <v>500.4</v>
      </c>
    </row>
    <row r="6902" spans="1:10" x14ac:dyDescent="0.25">
      <c r="A6902">
        <v>88</v>
      </c>
      <c r="B6902">
        <v>2018</v>
      </c>
      <c r="C6902" t="s">
        <v>40</v>
      </c>
      <c r="D6902" t="s">
        <v>55</v>
      </c>
      <c r="E6902" t="s">
        <v>39</v>
      </c>
      <c r="F6902">
        <v>1</v>
      </c>
      <c r="G6902" t="s">
        <v>38</v>
      </c>
      <c r="H6902" t="s">
        <v>46</v>
      </c>
      <c r="I6902" t="s">
        <v>51</v>
      </c>
      <c r="J6902">
        <v>1028.5999999999999</v>
      </c>
    </row>
    <row r="6903" spans="1:10" x14ac:dyDescent="0.25">
      <c r="A6903">
        <v>88</v>
      </c>
      <c r="B6903">
        <v>2018</v>
      </c>
      <c r="C6903" t="s">
        <v>40</v>
      </c>
      <c r="D6903" t="s">
        <v>55</v>
      </c>
      <c r="E6903" t="s">
        <v>39</v>
      </c>
      <c r="F6903">
        <v>2</v>
      </c>
      <c r="G6903" t="s">
        <v>45</v>
      </c>
      <c r="H6903" t="s">
        <v>46</v>
      </c>
      <c r="I6903" t="s">
        <v>37</v>
      </c>
      <c r="J6903">
        <v>1052.2</v>
      </c>
    </row>
    <row r="6904" spans="1:10" x14ac:dyDescent="0.25">
      <c r="A6904">
        <v>88</v>
      </c>
      <c r="B6904">
        <v>2018</v>
      </c>
      <c r="C6904" t="s">
        <v>40</v>
      </c>
      <c r="D6904" t="s">
        <v>55</v>
      </c>
      <c r="E6904" t="s">
        <v>39</v>
      </c>
      <c r="F6904">
        <v>3</v>
      </c>
      <c r="G6904" t="s">
        <v>38</v>
      </c>
      <c r="H6904" t="s">
        <v>2</v>
      </c>
      <c r="I6904" t="s">
        <v>37</v>
      </c>
      <c r="J6904">
        <v>411.8</v>
      </c>
    </row>
    <row r="6905" spans="1:10" x14ac:dyDescent="0.25">
      <c r="A6905">
        <v>88</v>
      </c>
      <c r="B6905">
        <v>2018</v>
      </c>
      <c r="C6905" t="s">
        <v>40</v>
      </c>
      <c r="D6905" t="s">
        <v>55</v>
      </c>
      <c r="E6905" t="s">
        <v>39</v>
      </c>
      <c r="F6905">
        <v>4</v>
      </c>
      <c r="G6905" t="s">
        <v>38</v>
      </c>
      <c r="H6905" t="s">
        <v>2</v>
      </c>
      <c r="I6905" t="s">
        <v>37</v>
      </c>
      <c r="J6905">
        <v>535.20000000000005</v>
      </c>
    </row>
    <row r="6906" spans="1:10" x14ac:dyDescent="0.25">
      <c r="A6906">
        <v>88</v>
      </c>
      <c r="B6906">
        <v>2018</v>
      </c>
      <c r="C6906" t="s">
        <v>40</v>
      </c>
      <c r="D6906" t="s">
        <v>55</v>
      </c>
      <c r="E6906" t="s">
        <v>39</v>
      </c>
      <c r="F6906">
        <v>5</v>
      </c>
      <c r="G6906" t="s">
        <v>45</v>
      </c>
      <c r="H6906" t="s">
        <v>2</v>
      </c>
      <c r="I6906" t="s">
        <v>37</v>
      </c>
      <c r="J6906">
        <v>624.79999999999995</v>
      </c>
    </row>
    <row r="6907" spans="1:10" x14ac:dyDescent="0.25">
      <c r="A6907">
        <v>88</v>
      </c>
      <c r="B6907">
        <v>2018</v>
      </c>
      <c r="C6907" t="s">
        <v>40</v>
      </c>
      <c r="D6907" t="s">
        <v>55</v>
      </c>
      <c r="E6907" t="s">
        <v>39</v>
      </c>
      <c r="F6907">
        <v>6</v>
      </c>
      <c r="G6907" t="s">
        <v>38</v>
      </c>
      <c r="H6907" t="s">
        <v>46</v>
      </c>
      <c r="I6907" t="s">
        <v>51</v>
      </c>
      <c r="J6907">
        <v>1022.2</v>
      </c>
    </row>
    <row r="6908" spans="1:10" x14ac:dyDescent="0.25">
      <c r="A6908">
        <v>88</v>
      </c>
      <c r="B6908">
        <v>2018</v>
      </c>
      <c r="C6908" t="s">
        <v>40</v>
      </c>
      <c r="D6908" t="s">
        <v>56</v>
      </c>
      <c r="E6908" t="s">
        <v>39</v>
      </c>
      <c r="F6908">
        <v>1</v>
      </c>
      <c r="G6908" t="s">
        <v>45</v>
      </c>
      <c r="H6908" t="s">
        <v>2</v>
      </c>
      <c r="I6908" t="s">
        <v>51</v>
      </c>
      <c r="J6908">
        <v>275.5</v>
      </c>
    </row>
    <row r="6909" spans="1:10" x14ac:dyDescent="0.25">
      <c r="A6909">
        <v>88</v>
      </c>
      <c r="B6909">
        <v>2018</v>
      </c>
      <c r="C6909" t="s">
        <v>40</v>
      </c>
      <c r="D6909" t="s">
        <v>56</v>
      </c>
      <c r="E6909" t="s">
        <v>39</v>
      </c>
      <c r="F6909">
        <v>2</v>
      </c>
      <c r="G6909" t="s">
        <v>45</v>
      </c>
      <c r="H6909" t="s">
        <v>46</v>
      </c>
      <c r="I6909" t="s">
        <v>37</v>
      </c>
      <c r="J6909">
        <v>836</v>
      </c>
    </row>
    <row r="6910" spans="1:10" x14ac:dyDescent="0.25">
      <c r="A6910">
        <v>88</v>
      </c>
      <c r="B6910">
        <v>2018</v>
      </c>
      <c r="C6910" t="s">
        <v>40</v>
      </c>
      <c r="D6910" t="s">
        <v>56</v>
      </c>
      <c r="E6910" t="s">
        <v>39</v>
      </c>
      <c r="F6910">
        <v>3</v>
      </c>
      <c r="G6910" t="s">
        <v>45</v>
      </c>
      <c r="H6910" t="s">
        <v>2</v>
      </c>
      <c r="I6910" t="s">
        <v>51</v>
      </c>
      <c r="J6910">
        <v>483.4</v>
      </c>
    </row>
    <row r="6911" spans="1:10" x14ac:dyDescent="0.25">
      <c r="A6911">
        <v>88</v>
      </c>
      <c r="B6911">
        <v>2018</v>
      </c>
      <c r="C6911" t="s">
        <v>40</v>
      </c>
      <c r="D6911" t="s">
        <v>56</v>
      </c>
      <c r="E6911" t="s">
        <v>39</v>
      </c>
      <c r="F6911">
        <v>4</v>
      </c>
      <c r="G6911" t="s">
        <v>38</v>
      </c>
      <c r="H6911" t="s">
        <v>46</v>
      </c>
      <c r="I6911" t="s">
        <v>51</v>
      </c>
      <c r="J6911">
        <v>655.4</v>
      </c>
    </row>
    <row r="6912" spans="1:10" x14ac:dyDescent="0.25">
      <c r="A6912">
        <v>88</v>
      </c>
      <c r="B6912">
        <v>2018</v>
      </c>
      <c r="C6912" t="s">
        <v>40</v>
      </c>
      <c r="D6912" t="s">
        <v>56</v>
      </c>
      <c r="E6912" t="s">
        <v>39</v>
      </c>
      <c r="F6912">
        <v>5</v>
      </c>
      <c r="G6912" t="s">
        <v>38</v>
      </c>
      <c r="H6912" t="s">
        <v>2</v>
      </c>
      <c r="I6912" t="s">
        <v>37</v>
      </c>
      <c r="J6912">
        <v>511.7</v>
      </c>
    </row>
    <row r="6913" spans="1:10" x14ac:dyDescent="0.25">
      <c r="A6913">
        <v>88</v>
      </c>
      <c r="B6913">
        <v>2018</v>
      </c>
      <c r="C6913" t="s">
        <v>40</v>
      </c>
      <c r="D6913" t="s">
        <v>56</v>
      </c>
      <c r="E6913" t="s">
        <v>39</v>
      </c>
      <c r="F6913">
        <v>6</v>
      </c>
      <c r="G6913" t="s">
        <v>45</v>
      </c>
      <c r="H6913" t="s">
        <v>2</v>
      </c>
      <c r="I6913" t="s">
        <v>37</v>
      </c>
      <c r="J6913">
        <v>466.8</v>
      </c>
    </row>
    <row r="6914" spans="1:10" x14ac:dyDescent="0.25">
      <c r="A6914">
        <v>89</v>
      </c>
      <c r="B6914">
        <v>2017</v>
      </c>
      <c r="C6914" t="s">
        <v>40</v>
      </c>
      <c r="D6914" t="s">
        <v>55</v>
      </c>
      <c r="E6914" t="s">
        <v>39</v>
      </c>
      <c r="F6914">
        <v>1</v>
      </c>
      <c r="G6914" t="s">
        <v>45</v>
      </c>
      <c r="H6914" t="s">
        <v>2</v>
      </c>
      <c r="I6914" t="s">
        <v>37</v>
      </c>
      <c r="J6914">
        <v>982.3</v>
      </c>
    </row>
    <row r="6915" spans="1:10" x14ac:dyDescent="0.25">
      <c r="A6915">
        <v>89</v>
      </c>
      <c r="B6915">
        <v>2017</v>
      </c>
      <c r="C6915" t="s">
        <v>40</v>
      </c>
      <c r="D6915" t="s">
        <v>55</v>
      </c>
      <c r="E6915" t="s">
        <v>39</v>
      </c>
      <c r="F6915">
        <v>2</v>
      </c>
      <c r="G6915" t="s">
        <v>45</v>
      </c>
      <c r="H6915" t="s">
        <v>46</v>
      </c>
      <c r="I6915" t="s">
        <v>51</v>
      </c>
      <c r="J6915">
        <v>1124.4000000000001</v>
      </c>
    </row>
    <row r="6916" spans="1:10" x14ac:dyDescent="0.25">
      <c r="A6916">
        <v>89</v>
      </c>
      <c r="B6916">
        <v>2017</v>
      </c>
      <c r="C6916" t="s">
        <v>40</v>
      </c>
      <c r="D6916" t="s">
        <v>55</v>
      </c>
      <c r="E6916" t="s">
        <v>39</v>
      </c>
      <c r="F6916">
        <v>3</v>
      </c>
      <c r="G6916" t="s">
        <v>38</v>
      </c>
      <c r="H6916" t="s">
        <v>46</v>
      </c>
      <c r="I6916" t="s">
        <v>37</v>
      </c>
      <c r="J6916">
        <v>1250.5</v>
      </c>
    </row>
    <row r="6917" spans="1:10" x14ac:dyDescent="0.25">
      <c r="A6917">
        <v>89</v>
      </c>
      <c r="B6917">
        <v>2017</v>
      </c>
      <c r="C6917" t="s">
        <v>40</v>
      </c>
      <c r="D6917" t="s">
        <v>55</v>
      </c>
      <c r="E6917" t="s">
        <v>39</v>
      </c>
      <c r="F6917">
        <v>4</v>
      </c>
      <c r="G6917" t="s">
        <v>38</v>
      </c>
      <c r="H6917" t="s">
        <v>2</v>
      </c>
      <c r="I6917" t="s">
        <v>51</v>
      </c>
      <c r="J6917">
        <v>739.1</v>
      </c>
    </row>
    <row r="6918" spans="1:10" x14ac:dyDescent="0.25">
      <c r="A6918">
        <v>89</v>
      </c>
      <c r="B6918">
        <v>2017</v>
      </c>
      <c r="C6918" t="s">
        <v>40</v>
      </c>
      <c r="D6918" t="s">
        <v>55</v>
      </c>
      <c r="E6918" t="s">
        <v>39</v>
      </c>
      <c r="F6918">
        <v>5</v>
      </c>
      <c r="G6918" t="s">
        <v>38</v>
      </c>
      <c r="H6918" t="s">
        <v>2</v>
      </c>
      <c r="I6918" t="s">
        <v>37</v>
      </c>
      <c r="J6918">
        <v>675</v>
      </c>
    </row>
    <row r="6919" spans="1:10" x14ac:dyDescent="0.25">
      <c r="A6919">
        <v>89</v>
      </c>
      <c r="B6919">
        <v>2017</v>
      </c>
      <c r="C6919" t="s">
        <v>40</v>
      </c>
      <c r="D6919" t="s">
        <v>55</v>
      </c>
      <c r="E6919" t="s">
        <v>39</v>
      </c>
      <c r="F6919">
        <v>6</v>
      </c>
      <c r="G6919" t="s">
        <v>45</v>
      </c>
      <c r="H6919" t="s">
        <v>46</v>
      </c>
      <c r="I6919" t="s">
        <v>51</v>
      </c>
      <c r="J6919">
        <v>1163.2</v>
      </c>
    </row>
    <row r="6920" spans="1:10" x14ac:dyDescent="0.25">
      <c r="A6920">
        <v>89</v>
      </c>
      <c r="B6920">
        <v>2017</v>
      </c>
      <c r="C6920" t="s">
        <v>40</v>
      </c>
      <c r="D6920" t="s">
        <v>56</v>
      </c>
      <c r="E6920" t="s">
        <v>39</v>
      </c>
      <c r="F6920">
        <v>1</v>
      </c>
      <c r="G6920" t="s">
        <v>45</v>
      </c>
      <c r="H6920" t="s">
        <v>2</v>
      </c>
      <c r="I6920" t="s">
        <v>37</v>
      </c>
      <c r="J6920">
        <v>519.79999999999995</v>
      </c>
    </row>
    <row r="6921" spans="1:10" x14ac:dyDescent="0.25">
      <c r="A6921">
        <v>89</v>
      </c>
      <c r="B6921">
        <v>2017</v>
      </c>
      <c r="C6921" t="s">
        <v>40</v>
      </c>
      <c r="D6921" t="s">
        <v>56</v>
      </c>
      <c r="E6921" t="s">
        <v>39</v>
      </c>
      <c r="F6921">
        <v>2</v>
      </c>
      <c r="G6921" t="s">
        <v>38</v>
      </c>
      <c r="H6921" t="s">
        <v>46</v>
      </c>
      <c r="I6921" t="s">
        <v>37</v>
      </c>
      <c r="J6921">
        <v>897.4</v>
      </c>
    </row>
    <row r="6922" spans="1:10" x14ac:dyDescent="0.25">
      <c r="A6922">
        <v>89</v>
      </c>
      <c r="B6922">
        <v>2017</v>
      </c>
      <c r="C6922" t="s">
        <v>40</v>
      </c>
      <c r="D6922" t="s">
        <v>56</v>
      </c>
      <c r="E6922" t="s">
        <v>39</v>
      </c>
      <c r="F6922">
        <v>3</v>
      </c>
      <c r="G6922" t="s">
        <v>45</v>
      </c>
      <c r="H6922" t="s">
        <v>46</v>
      </c>
      <c r="I6922" t="s">
        <v>37</v>
      </c>
      <c r="J6922">
        <v>992.8</v>
      </c>
    </row>
    <row r="6923" spans="1:10" x14ac:dyDescent="0.25">
      <c r="A6923">
        <v>89</v>
      </c>
      <c r="B6923">
        <v>2017</v>
      </c>
      <c r="C6923" t="s">
        <v>40</v>
      </c>
      <c r="D6923" t="s">
        <v>56</v>
      </c>
      <c r="E6923" t="s">
        <v>39</v>
      </c>
      <c r="F6923">
        <v>4</v>
      </c>
      <c r="G6923" t="s">
        <v>38</v>
      </c>
      <c r="H6923" t="s">
        <v>2</v>
      </c>
      <c r="I6923" t="s">
        <v>37</v>
      </c>
      <c r="J6923">
        <v>418.9</v>
      </c>
    </row>
    <row r="6924" spans="1:10" x14ac:dyDescent="0.25">
      <c r="A6924">
        <v>89</v>
      </c>
      <c r="B6924">
        <v>2017</v>
      </c>
      <c r="C6924" t="s">
        <v>40</v>
      </c>
      <c r="D6924" t="s">
        <v>56</v>
      </c>
      <c r="E6924" t="s">
        <v>39</v>
      </c>
      <c r="F6924">
        <v>5</v>
      </c>
      <c r="G6924" t="s">
        <v>38</v>
      </c>
      <c r="H6924" t="s">
        <v>2</v>
      </c>
      <c r="I6924" t="s">
        <v>51</v>
      </c>
      <c r="J6924">
        <v>547.79999999999995</v>
      </c>
    </row>
    <row r="6925" spans="1:10" x14ac:dyDescent="0.25">
      <c r="A6925">
        <v>89</v>
      </c>
      <c r="B6925">
        <v>2017</v>
      </c>
      <c r="C6925" t="s">
        <v>40</v>
      </c>
      <c r="D6925" t="s">
        <v>56</v>
      </c>
      <c r="E6925" t="s">
        <v>39</v>
      </c>
      <c r="F6925">
        <v>6</v>
      </c>
      <c r="G6925" t="s">
        <v>45</v>
      </c>
      <c r="H6925" t="s">
        <v>46</v>
      </c>
      <c r="I6925" t="s">
        <v>37</v>
      </c>
      <c r="J6925">
        <v>1020.9</v>
      </c>
    </row>
    <row r="6926" spans="1:10" x14ac:dyDescent="0.25">
      <c r="A6926">
        <v>89</v>
      </c>
      <c r="B6926">
        <v>2018</v>
      </c>
      <c r="C6926" t="s">
        <v>40</v>
      </c>
      <c r="D6926" t="s">
        <v>55</v>
      </c>
      <c r="E6926" t="s">
        <v>39</v>
      </c>
      <c r="F6926">
        <v>1</v>
      </c>
      <c r="G6926" t="s">
        <v>45</v>
      </c>
      <c r="H6926" t="s">
        <v>46</v>
      </c>
      <c r="I6926" t="s">
        <v>37</v>
      </c>
      <c r="J6926">
        <v>1016.9</v>
      </c>
    </row>
    <row r="6927" spans="1:10" x14ac:dyDescent="0.25">
      <c r="A6927">
        <v>89</v>
      </c>
      <c r="B6927">
        <v>2018</v>
      </c>
      <c r="C6927" t="s">
        <v>40</v>
      </c>
      <c r="D6927" t="s">
        <v>55</v>
      </c>
      <c r="E6927" t="s">
        <v>39</v>
      </c>
      <c r="F6927">
        <v>2</v>
      </c>
      <c r="G6927" t="s">
        <v>45</v>
      </c>
      <c r="H6927" t="s">
        <v>46</v>
      </c>
      <c r="I6927" t="s">
        <v>51</v>
      </c>
      <c r="J6927">
        <v>857.7</v>
      </c>
    </row>
    <row r="6928" spans="1:10" x14ac:dyDescent="0.25">
      <c r="A6928">
        <v>89</v>
      </c>
      <c r="B6928">
        <v>2018</v>
      </c>
      <c r="C6928" t="s">
        <v>40</v>
      </c>
      <c r="D6928" t="s">
        <v>55</v>
      </c>
      <c r="E6928" t="s">
        <v>39</v>
      </c>
      <c r="F6928">
        <v>3</v>
      </c>
      <c r="G6928" t="s">
        <v>45</v>
      </c>
      <c r="H6928" t="s">
        <v>46</v>
      </c>
      <c r="I6928" t="s">
        <v>37</v>
      </c>
      <c r="J6928">
        <v>866.5</v>
      </c>
    </row>
    <row r="6929" spans="1:10" x14ac:dyDescent="0.25">
      <c r="A6929">
        <v>89</v>
      </c>
      <c r="B6929">
        <v>2018</v>
      </c>
      <c r="C6929" t="s">
        <v>40</v>
      </c>
      <c r="D6929" t="s">
        <v>55</v>
      </c>
      <c r="E6929" t="s">
        <v>39</v>
      </c>
      <c r="F6929">
        <v>4</v>
      </c>
      <c r="G6929" t="s">
        <v>45</v>
      </c>
      <c r="H6929" t="s">
        <v>2</v>
      </c>
      <c r="I6929" t="s">
        <v>51</v>
      </c>
      <c r="J6929">
        <v>332</v>
      </c>
    </row>
    <row r="6930" spans="1:10" x14ac:dyDescent="0.25">
      <c r="A6930">
        <v>89</v>
      </c>
      <c r="B6930">
        <v>2018</v>
      </c>
      <c r="C6930" t="s">
        <v>40</v>
      </c>
      <c r="D6930" t="s">
        <v>55</v>
      </c>
      <c r="E6930" t="s">
        <v>39</v>
      </c>
      <c r="F6930">
        <v>5</v>
      </c>
      <c r="G6930" t="s">
        <v>45</v>
      </c>
      <c r="H6930" t="s">
        <v>2</v>
      </c>
      <c r="I6930" t="s">
        <v>37</v>
      </c>
      <c r="J6930">
        <v>494.8</v>
      </c>
    </row>
    <row r="6931" spans="1:10" x14ac:dyDescent="0.25">
      <c r="A6931">
        <v>89</v>
      </c>
      <c r="B6931">
        <v>2018</v>
      </c>
      <c r="C6931" t="s">
        <v>40</v>
      </c>
      <c r="D6931" t="s">
        <v>55</v>
      </c>
      <c r="E6931" t="s">
        <v>39</v>
      </c>
      <c r="F6931">
        <v>6</v>
      </c>
      <c r="G6931" t="s">
        <v>45</v>
      </c>
      <c r="H6931" t="s">
        <v>46</v>
      </c>
      <c r="I6931" t="s">
        <v>51</v>
      </c>
      <c r="J6931">
        <v>1012.5</v>
      </c>
    </row>
    <row r="6932" spans="1:10" x14ac:dyDescent="0.25">
      <c r="A6932">
        <v>89</v>
      </c>
      <c r="B6932">
        <v>2018</v>
      </c>
      <c r="C6932" t="s">
        <v>40</v>
      </c>
      <c r="D6932" t="s">
        <v>56</v>
      </c>
      <c r="E6932" t="s">
        <v>39</v>
      </c>
      <c r="F6932">
        <v>1</v>
      </c>
      <c r="G6932" t="s">
        <v>45</v>
      </c>
      <c r="H6932" t="s">
        <v>46</v>
      </c>
      <c r="I6932" t="s">
        <v>51</v>
      </c>
      <c r="J6932">
        <v>975.5</v>
      </c>
    </row>
    <row r="6933" spans="1:10" x14ac:dyDescent="0.25">
      <c r="A6933">
        <v>89</v>
      </c>
      <c r="B6933">
        <v>2018</v>
      </c>
      <c r="C6933" t="s">
        <v>40</v>
      </c>
      <c r="D6933" t="s">
        <v>56</v>
      </c>
      <c r="E6933" t="s">
        <v>39</v>
      </c>
      <c r="F6933">
        <v>2</v>
      </c>
      <c r="G6933" t="s">
        <v>38</v>
      </c>
      <c r="H6933" t="s">
        <v>46</v>
      </c>
      <c r="I6933" t="s">
        <v>37</v>
      </c>
      <c r="J6933">
        <v>675.5</v>
      </c>
    </row>
    <row r="6934" spans="1:10" x14ac:dyDescent="0.25">
      <c r="A6934">
        <v>89</v>
      </c>
      <c r="B6934">
        <v>2018</v>
      </c>
      <c r="C6934" t="s">
        <v>40</v>
      </c>
      <c r="D6934" t="s">
        <v>56</v>
      </c>
      <c r="E6934" t="s">
        <v>39</v>
      </c>
      <c r="F6934">
        <v>3</v>
      </c>
      <c r="G6934" t="s">
        <v>38</v>
      </c>
      <c r="H6934" t="s">
        <v>2</v>
      </c>
      <c r="I6934" t="s">
        <v>37</v>
      </c>
      <c r="J6934">
        <v>320.5</v>
      </c>
    </row>
    <row r="6935" spans="1:10" x14ac:dyDescent="0.25">
      <c r="A6935">
        <v>89</v>
      </c>
      <c r="B6935">
        <v>2018</v>
      </c>
      <c r="C6935" t="s">
        <v>40</v>
      </c>
      <c r="D6935" t="s">
        <v>56</v>
      </c>
      <c r="E6935" t="s">
        <v>39</v>
      </c>
      <c r="F6935">
        <v>4</v>
      </c>
      <c r="G6935" t="s">
        <v>38</v>
      </c>
      <c r="H6935" t="s">
        <v>46</v>
      </c>
      <c r="I6935" t="s">
        <v>37</v>
      </c>
      <c r="J6935">
        <v>873.4</v>
      </c>
    </row>
    <row r="6936" spans="1:10" x14ac:dyDescent="0.25">
      <c r="A6936">
        <v>89</v>
      </c>
      <c r="B6936">
        <v>2018</v>
      </c>
      <c r="C6936" t="s">
        <v>40</v>
      </c>
      <c r="D6936" t="s">
        <v>56</v>
      </c>
      <c r="E6936" t="s">
        <v>39</v>
      </c>
      <c r="F6936">
        <v>5</v>
      </c>
      <c r="G6936" t="s">
        <v>38</v>
      </c>
      <c r="H6936" t="s">
        <v>2</v>
      </c>
      <c r="I6936" t="s">
        <v>51</v>
      </c>
      <c r="J6936">
        <v>409.6</v>
      </c>
    </row>
    <row r="6937" spans="1:10" x14ac:dyDescent="0.25">
      <c r="A6937">
        <v>89</v>
      </c>
      <c r="B6937">
        <v>2018</v>
      </c>
      <c r="C6937" t="s">
        <v>40</v>
      </c>
      <c r="D6937" t="s">
        <v>56</v>
      </c>
      <c r="E6937" t="s">
        <v>39</v>
      </c>
      <c r="F6937">
        <v>6</v>
      </c>
      <c r="G6937" t="s">
        <v>38</v>
      </c>
      <c r="H6937" t="s">
        <v>46</v>
      </c>
      <c r="I6937" t="s">
        <v>51</v>
      </c>
      <c r="J6937">
        <v>896.5</v>
      </c>
    </row>
    <row r="6938" spans="1:10" x14ac:dyDescent="0.25">
      <c r="A6938">
        <v>90</v>
      </c>
      <c r="B6938">
        <v>2017</v>
      </c>
      <c r="C6938" t="s">
        <v>40</v>
      </c>
      <c r="D6938" t="s">
        <v>55</v>
      </c>
      <c r="E6938" t="s">
        <v>39</v>
      </c>
      <c r="F6938">
        <v>1</v>
      </c>
      <c r="G6938" t="s">
        <v>45</v>
      </c>
      <c r="H6938" t="s">
        <v>46</v>
      </c>
      <c r="I6938" t="s">
        <v>37</v>
      </c>
      <c r="J6938">
        <v>997.9</v>
      </c>
    </row>
    <row r="6939" spans="1:10" x14ac:dyDescent="0.25">
      <c r="A6939">
        <v>90</v>
      </c>
      <c r="B6939">
        <v>2017</v>
      </c>
      <c r="C6939" t="s">
        <v>40</v>
      </c>
      <c r="D6939" t="s">
        <v>55</v>
      </c>
      <c r="E6939" t="s">
        <v>39</v>
      </c>
      <c r="F6939">
        <v>2</v>
      </c>
      <c r="G6939" t="s">
        <v>38</v>
      </c>
      <c r="H6939" t="s">
        <v>46</v>
      </c>
      <c r="I6939" t="s">
        <v>51</v>
      </c>
      <c r="J6939">
        <v>1147.5</v>
      </c>
    </row>
    <row r="6940" spans="1:10" x14ac:dyDescent="0.25">
      <c r="A6940">
        <v>90</v>
      </c>
      <c r="B6940">
        <v>2017</v>
      </c>
      <c r="C6940" t="s">
        <v>40</v>
      </c>
      <c r="D6940" t="s">
        <v>55</v>
      </c>
      <c r="E6940" t="s">
        <v>39</v>
      </c>
      <c r="F6940">
        <v>3</v>
      </c>
      <c r="G6940" t="s">
        <v>45</v>
      </c>
      <c r="H6940" t="s">
        <v>2</v>
      </c>
      <c r="I6940" t="s">
        <v>51</v>
      </c>
      <c r="J6940">
        <v>853.4</v>
      </c>
    </row>
    <row r="6941" spans="1:10" x14ac:dyDescent="0.25">
      <c r="A6941">
        <v>90</v>
      </c>
      <c r="B6941">
        <v>2017</v>
      </c>
      <c r="C6941" t="s">
        <v>40</v>
      </c>
      <c r="D6941" t="s">
        <v>55</v>
      </c>
      <c r="E6941" t="s">
        <v>39</v>
      </c>
      <c r="F6941">
        <v>4</v>
      </c>
      <c r="G6941" t="s">
        <v>45</v>
      </c>
      <c r="H6941" t="s">
        <v>2</v>
      </c>
      <c r="I6941" t="s">
        <v>37</v>
      </c>
      <c r="J6941">
        <v>767.8</v>
      </c>
    </row>
    <row r="6942" spans="1:10" x14ac:dyDescent="0.25">
      <c r="A6942">
        <v>90</v>
      </c>
      <c r="B6942">
        <v>2017</v>
      </c>
      <c r="C6942" t="s">
        <v>40</v>
      </c>
      <c r="D6942" t="s">
        <v>55</v>
      </c>
      <c r="E6942" t="s">
        <v>39</v>
      </c>
      <c r="F6942">
        <v>5</v>
      </c>
      <c r="G6942" t="s">
        <v>38</v>
      </c>
      <c r="H6942" t="s">
        <v>2</v>
      </c>
      <c r="I6942" t="s">
        <v>51</v>
      </c>
      <c r="J6942">
        <v>656.4</v>
      </c>
    </row>
    <row r="6943" spans="1:10" x14ac:dyDescent="0.25">
      <c r="A6943">
        <v>90</v>
      </c>
      <c r="B6943">
        <v>2017</v>
      </c>
      <c r="C6943" t="s">
        <v>40</v>
      </c>
      <c r="D6943" t="s">
        <v>55</v>
      </c>
      <c r="E6943" t="s">
        <v>39</v>
      </c>
      <c r="F6943">
        <v>6</v>
      </c>
      <c r="G6943" t="s">
        <v>45</v>
      </c>
      <c r="H6943" t="s">
        <v>2</v>
      </c>
      <c r="I6943" t="s">
        <v>51</v>
      </c>
      <c r="J6943">
        <v>975.8</v>
      </c>
    </row>
    <row r="6944" spans="1:10" x14ac:dyDescent="0.25">
      <c r="A6944">
        <v>90</v>
      </c>
      <c r="B6944">
        <v>2017</v>
      </c>
      <c r="C6944" t="s">
        <v>40</v>
      </c>
      <c r="D6944" t="s">
        <v>56</v>
      </c>
      <c r="E6944" t="s">
        <v>39</v>
      </c>
      <c r="F6944">
        <v>1</v>
      </c>
      <c r="G6944" t="s">
        <v>38</v>
      </c>
      <c r="H6944" t="s">
        <v>2</v>
      </c>
      <c r="I6944" t="s">
        <v>51</v>
      </c>
      <c r="J6944">
        <v>621.29999999999995</v>
      </c>
    </row>
    <row r="6945" spans="1:10" x14ac:dyDescent="0.25">
      <c r="A6945">
        <v>90</v>
      </c>
      <c r="B6945">
        <v>2017</v>
      </c>
      <c r="C6945" t="s">
        <v>40</v>
      </c>
      <c r="D6945" t="s">
        <v>56</v>
      </c>
      <c r="E6945" t="s">
        <v>39</v>
      </c>
      <c r="F6945">
        <v>2</v>
      </c>
      <c r="G6945" t="s">
        <v>45</v>
      </c>
      <c r="H6945" t="s">
        <v>46</v>
      </c>
      <c r="I6945" t="s">
        <v>37</v>
      </c>
      <c r="J6945">
        <v>904.9</v>
      </c>
    </row>
    <row r="6946" spans="1:10" x14ac:dyDescent="0.25">
      <c r="A6946">
        <v>90</v>
      </c>
      <c r="B6946">
        <v>2017</v>
      </c>
      <c r="C6946" t="s">
        <v>40</v>
      </c>
      <c r="D6946" t="s">
        <v>56</v>
      </c>
      <c r="E6946" t="s">
        <v>39</v>
      </c>
      <c r="F6946">
        <v>3</v>
      </c>
      <c r="G6946" t="s">
        <v>38</v>
      </c>
      <c r="H6946" t="s">
        <v>46</v>
      </c>
      <c r="I6946" t="s">
        <v>37</v>
      </c>
      <c r="J6946">
        <v>886.7</v>
      </c>
    </row>
    <row r="6947" spans="1:10" x14ac:dyDescent="0.25">
      <c r="A6947">
        <v>90</v>
      </c>
      <c r="B6947">
        <v>2017</v>
      </c>
      <c r="C6947" t="s">
        <v>40</v>
      </c>
      <c r="D6947" t="s">
        <v>56</v>
      </c>
      <c r="E6947" t="s">
        <v>39</v>
      </c>
      <c r="F6947">
        <v>4</v>
      </c>
      <c r="G6947" t="s">
        <v>38</v>
      </c>
      <c r="H6947" t="s">
        <v>46</v>
      </c>
      <c r="I6947" t="s">
        <v>37</v>
      </c>
      <c r="J6947">
        <v>1090.4000000000001</v>
      </c>
    </row>
    <row r="6948" spans="1:10" x14ac:dyDescent="0.25">
      <c r="A6948">
        <v>90</v>
      </c>
      <c r="B6948">
        <v>2017</v>
      </c>
      <c r="C6948" t="s">
        <v>40</v>
      </c>
      <c r="D6948" t="s">
        <v>56</v>
      </c>
      <c r="E6948" t="s">
        <v>39</v>
      </c>
      <c r="F6948">
        <v>5</v>
      </c>
      <c r="G6948" t="s">
        <v>38</v>
      </c>
      <c r="H6948" t="s">
        <v>2</v>
      </c>
      <c r="I6948" t="s">
        <v>51</v>
      </c>
      <c r="J6948">
        <v>615.20000000000005</v>
      </c>
    </row>
    <row r="6949" spans="1:10" x14ac:dyDescent="0.25">
      <c r="A6949">
        <v>90</v>
      </c>
      <c r="B6949">
        <v>2017</v>
      </c>
      <c r="C6949" t="s">
        <v>40</v>
      </c>
      <c r="D6949" t="s">
        <v>56</v>
      </c>
      <c r="E6949" t="s">
        <v>39</v>
      </c>
      <c r="F6949">
        <v>6</v>
      </c>
      <c r="G6949" t="s">
        <v>45</v>
      </c>
      <c r="H6949" t="s">
        <v>2</v>
      </c>
      <c r="I6949" t="s">
        <v>51</v>
      </c>
      <c r="J6949">
        <v>737.5</v>
      </c>
    </row>
    <row r="6950" spans="1:10" x14ac:dyDescent="0.25">
      <c r="A6950">
        <v>90</v>
      </c>
      <c r="B6950">
        <v>2018</v>
      </c>
      <c r="C6950" t="s">
        <v>40</v>
      </c>
      <c r="D6950" t="s">
        <v>55</v>
      </c>
      <c r="E6950" t="s">
        <v>39</v>
      </c>
      <c r="F6950">
        <v>1</v>
      </c>
      <c r="G6950" t="s">
        <v>38</v>
      </c>
      <c r="H6950" t="s">
        <v>2</v>
      </c>
      <c r="I6950" t="s">
        <v>51</v>
      </c>
      <c r="J6950">
        <v>510.4</v>
      </c>
    </row>
    <row r="6951" spans="1:10" x14ac:dyDescent="0.25">
      <c r="A6951">
        <v>90</v>
      </c>
      <c r="B6951">
        <v>2018</v>
      </c>
      <c r="C6951" t="s">
        <v>40</v>
      </c>
      <c r="D6951" t="s">
        <v>55</v>
      </c>
      <c r="E6951" t="s">
        <v>39</v>
      </c>
      <c r="F6951">
        <v>2</v>
      </c>
      <c r="G6951" t="s">
        <v>38</v>
      </c>
      <c r="H6951" t="s">
        <v>46</v>
      </c>
      <c r="I6951" t="s">
        <v>37</v>
      </c>
      <c r="J6951">
        <v>910.5</v>
      </c>
    </row>
    <row r="6952" spans="1:10" x14ac:dyDescent="0.25">
      <c r="A6952">
        <v>90</v>
      </c>
      <c r="B6952">
        <v>2018</v>
      </c>
      <c r="C6952" t="s">
        <v>40</v>
      </c>
      <c r="D6952" t="s">
        <v>55</v>
      </c>
      <c r="E6952" t="s">
        <v>39</v>
      </c>
      <c r="F6952">
        <v>3</v>
      </c>
      <c r="G6952" t="s">
        <v>45</v>
      </c>
      <c r="H6952" t="s">
        <v>46</v>
      </c>
      <c r="I6952" t="s">
        <v>37</v>
      </c>
      <c r="J6952">
        <v>935.8</v>
      </c>
    </row>
    <row r="6953" spans="1:10" x14ac:dyDescent="0.25">
      <c r="A6953">
        <v>90</v>
      </c>
      <c r="B6953">
        <v>2018</v>
      </c>
      <c r="C6953" t="s">
        <v>40</v>
      </c>
      <c r="D6953" t="s">
        <v>55</v>
      </c>
      <c r="E6953" t="s">
        <v>39</v>
      </c>
      <c r="F6953">
        <v>4</v>
      </c>
      <c r="G6953" t="s">
        <v>38</v>
      </c>
      <c r="H6953" t="s">
        <v>46</v>
      </c>
      <c r="I6953" t="s">
        <v>37</v>
      </c>
      <c r="J6953">
        <v>1012.3</v>
      </c>
    </row>
    <row r="6954" spans="1:10" x14ac:dyDescent="0.25">
      <c r="A6954">
        <v>90</v>
      </c>
      <c r="B6954">
        <v>2018</v>
      </c>
      <c r="C6954" t="s">
        <v>40</v>
      </c>
      <c r="D6954" t="s">
        <v>55</v>
      </c>
      <c r="E6954" t="s">
        <v>39</v>
      </c>
      <c r="F6954">
        <v>5</v>
      </c>
      <c r="G6954" t="s">
        <v>45</v>
      </c>
      <c r="H6954" t="s">
        <v>46</v>
      </c>
      <c r="I6954" t="s">
        <v>51</v>
      </c>
      <c r="J6954">
        <v>999.6</v>
      </c>
    </row>
    <row r="6955" spans="1:10" x14ac:dyDescent="0.25">
      <c r="A6955">
        <v>90</v>
      </c>
      <c r="B6955">
        <v>2018</v>
      </c>
      <c r="C6955" t="s">
        <v>40</v>
      </c>
      <c r="D6955" t="s">
        <v>55</v>
      </c>
      <c r="E6955" t="s">
        <v>39</v>
      </c>
      <c r="F6955">
        <v>6</v>
      </c>
      <c r="G6955" t="s">
        <v>45</v>
      </c>
      <c r="H6955" t="s">
        <v>2</v>
      </c>
      <c r="I6955" t="s">
        <v>37</v>
      </c>
      <c r="J6955">
        <v>633.70000000000005</v>
      </c>
    </row>
    <row r="6956" spans="1:10" x14ac:dyDescent="0.25">
      <c r="A6956">
        <v>90</v>
      </c>
      <c r="B6956">
        <v>2018</v>
      </c>
      <c r="C6956" t="s">
        <v>40</v>
      </c>
      <c r="D6956" t="s">
        <v>56</v>
      </c>
      <c r="E6956" t="s">
        <v>39</v>
      </c>
      <c r="F6956">
        <v>1</v>
      </c>
      <c r="G6956" t="s">
        <v>45</v>
      </c>
      <c r="H6956" t="s">
        <v>46</v>
      </c>
      <c r="I6956" t="s">
        <v>51</v>
      </c>
      <c r="J6956">
        <v>816</v>
      </c>
    </row>
    <row r="6957" spans="1:10" x14ac:dyDescent="0.25">
      <c r="A6957">
        <v>90</v>
      </c>
      <c r="B6957">
        <v>2018</v>
      </c>
      <c r="C6957" t="s">
        <v>40</v>
      </c>
      <c r="D6957" t="s">
        <v>56</v>
      </c>
      <c r="E6957" t="s">
        <v>39</v>
      </c>
      <c r="F6957">
        <v>2</v>
      </c>
      <c r="G6957" t="s">
        <v>45</v>
      </c>
      <c r="H6957" t="s">
        <v>2</v>
      </c>
      <c r="I6957" t="s">
        <v>37</v>
      </c>
      <c r="J6957">
        <v>336.6</v>
      </c>
    </row>
    <row r="6958" spans="1:10" x14ac:dyDescent="0.25">
      <c r="A6958">
        <v>90</v>
      </c>
      <c r="B6958">
        <v>2018</v>
      </c>
      <c r="C6958" t="s">
        <v>40</v>
      </c>
      <c r="D6958" t="s">
        <v>56</v>
      </c>
      <c r="E6958" t="s">
        <v>39</v>
      </c>
      <c r="F6958">
        <v>3</v>
      </c>
      <c r="G6958" t="s">
        <v>45</v>
      </c>
      <c r="H6958" t="s">
        <v>46</v>
      </c>
      <c r="I6958" t="s">
        <v>51</v>
      </c>
      <c r="J6958">
        <v>818.4</v>
      </c>
    </row>
    <row r="6959" spans="1:10" x14ac:dyDescent="0.25">
      <c r="A6959">
        <v>90</v>
      </c>
      <c r="B6959">
        <v>2018</v>
      </c>
      <c r="C6959" t="s">
        <v>40</v>
      </c>
      <c r="D6959" t="s">
        <v>56</v>
      </c>
      <c r="E6959" t="s">
        <v>39</v>
      </c>
      <c r="F6959">
        <v>4</v>
      </c>
      <c r="G6959" t="s">
        <v>45</v>
      </c>
      <c r="H6959" t="s">
        <v>46</v>
      </c>
      <c r="I6959" t="s">
        <v>51</v>
      </c>
      <c r="J6959">
        <v>993.8</v>
      </c>
    </row>
    <row r="6960" spans="1:10" x14ac:dyDescent="0.25">
      <c r="A6960">
        <v>90</v>
      </c>
      <c r="B6960">
        <v>2018</v>
      </c>
      <c r="C6960" t="s">
        <v>40</v>
      </c>
      <c r="D6960" t="s">
        <v>56</v>
      </c>
      <c r="E6960" t="s">
        <v>39</v>
      </c>
      <c r="F6960">
        <v>5</v>
      </c>
      <c r="G6960" t="s">
        <v>38</v>
      </c>
      <c r="H6960" t="s">
        <v>46</v>
      </c>
      <c r="I6960" t="s">
        <v>51</v>
      </c>
      <c r="J6960">
        <v>824.9</v>
      </c>
    </row>
    <row r="6961" spans="1:10" x14ac:dyDescent="0.25">
      <c r="A6961">
        <v>90</v>
      </c>
      <c r="B6961">
        <v>2018</v>
      </c>
      <c r="C6961" t="s">
        <v>40</v>
      </c>
      <c r="D6961" t="s">
        <v>56</v>
      </c>
      <c r="E6961" t="s">
        <v>39</v>
      </c>
      <c r="F6961">
        <v>6</v>
      </c>
      <c r="G6961" t="s">
        <v>45</v>
      </c>
      <c r="H6961" t="s">
        <v>2</v>
      </c>
      <c r="I6961" t="s">
        <v>37</v>
      </c>
      <c r="J6961">
        <v>399.7</v>
      </c>
    </row>
    <row r="6962" spans="1:10" x14ac:dyDescent="0.25">
      <c r="A6962">
        <v>91</v>
      </c>
      <c r="B6962">
        <v>2017</v>
      </c>
      <c r="C6962" t="s">
        <v>40</v>
      </c>
      <c r="D6962" t="s">
        <v>55</v>
      </c>
      <c r="E6962" t="s">
        <v>39</v>
      </c>
      <c r="F6962">
        <v>1</v>
      </c>
      <c r="G6962" t="s">
        <v>38</v>
      </c>
      <c r="H6962" t="s">
        <v>46</v>
      </c>
      <c r="I6962" t="s">
        <v>37</v>
      </c>
      <c r="J6962">
        <v>1101.5999999999999</v>
      </c>
    </row>
    <row r="6963" spans="1:10" x14ac:dyDescent="0.25">
      <c r="A6963">
        <v>91</v>
      </c>
      <c r="B6963">
        <v>2017</v>
      </c>
      <c r="C6963" t="s">
        <v>40</v>
      </c>
      <c r="D6963" t="s">
        <v>55</v>
      </c>
      <c r="E6963" t="s">
        <v>39</v>
      </c>
      <c r="F6963">
        <v>2</v>
      </c>
      <c r="G6963" t="s">
        <v>45</v>
      </c>
      <c r="H6963" t="s">
        <v>46</v>
      </c>
      <c r="I6963" t="s">
        <v>51</v>
      </c>
      <c r="J6963">
        <v>1140.7</v>
      </c>
    </row>
    <row r="6964" spans="1:10" x14ac:dyDescent="0.25">
      <c r="A6964">
        <v>91</v>
      </c>
      <c r="B6964">
        <v>2017</v>
      </c>
      <c r="C6964" t="s">
        <v>40</v>
      </c>
      <c r="D6964" t="s">
        <v>55</v>
      </c>
      <c r="E6964" t="s">
        <v>39</v>
      </c>
      <c r="F6964">
        <v>3</v>
      </c>
      <c r="G6964" t="s">
        <v>38</v>
      </c>
      <c r="H6964" t="s">
        <v>2</v>
      </c>
      <c r="I6964" t="s">
        <v>51</v>
      </c>
      <c r="J6964">
        <v>865.4</v>
      </c>
    </row>
    <row r="6965" spans="1:10" x14ac:dyDescent="0.25">
      <c r="A6965">
        <v>91</v>
      </c>
      <c r="B6965">
        <v>2017</v>
      </c>
      <c r="C6965" t="s">
        <v>40</v>
      </c>
      <c r="D6965" t="s">
        <v>55</v>
      </c>
      <c r="E6965" t="s">
        <v>39</v>
      </c>
      <c r="F6965">
        <v>4</v>
      </c>
      <c r="G6965" t="s">
        <v>45</v>
      </c>
      <c r="H6965" t="s">
        <v>46</v>
      </c>
      <c r="I6965" t="s">
        <v>37</v>
      </c>
      <c r="J6965">
        <v>1362.5</v>
      </c>
    </row>
    <row r="6966" spans="1:10" x14ac:dyDescent="0.25">
      <c r="A6966">
        <v>91</v>
      </c>
      <c r="B6966">
        <v>2017</v>
      </c>
      <c r="C6966" t="s">
        <v>40</v>
      </c>
      <c r="D6966" t="s">
        <v>55</v>
      </c>
      <c r="E6966" t="s">
        <v>39</v>
      </c>
      <c r="F6966">
        <v>5</v>
      </c>
      <c r="G6966" t="s">
        <v>45</v>
      </c>
      <c r="H6966" t="s">
        <v>46</v>
      </c>
      <c r="I6966" t="s">
        <v>51</v>
      </c>
      <c r="J6966">
        <v>1139</v>
      </c>
    </row>
    <row r="6967" spans="1:10" x14ac:dyDescent="0.25">
      <c r="A6967">
        <v>91</v>
      </c>
      <c r="B6967">
        <v>2017</v>
      </c>
      <c r="C6967" t="s">
        <v>40</v>
      </c>
      <c r="D6967" t="s">
        <v>55</v>
      </c>
      <c r="E6967" t="s">
        <v>39</v>
      </c>
      <c r="F6967">
        <v>6</v>
      </c>
      <c r="G6967" t="s">
        <v>45</v>
      </c>
      <c r="H6967" t="s">
        <v>2</v>
      </c>
      <c r="I6967" t="s">
        <v>51</v>
      </c>
      <c r="J6967">
        <v>906.7</v>
      </c>
    </row>
    <row r="6968" spans="1:10" x14ac:dyDescent="0.25">
      <c r="A6968">
        <v>91</v>
      </c>
      <c r="B6968">
        <v>2017</v>
      </c>
      <c r="C6968" t="s">
        <v>40</v>
      </c>
      <c r="D6968" t="s">
        <v>56</v>
      </c>
      <c r="E6968" t="s">
        <v>39</v>
      </c>
      <c r="F6968">
        <v>1</v>
      </c>
      <c r="G6968" t="s">
        <v>38</v>
      </c>
      <c r="H6968" t="s">
        <v>2</v>
      </c>
      <c r="I6968" t="s">
        <v>51</v>
      </c>
      <c r="J6968">
        <v>632.79999999999995</v>
      </c>
    </row>
    <row r="6969" spans="1:10" x14ac:dyDescent="0.25">
      <c r="A6969">
        <v>91</v>
      </c>
      <c r="B6969">
        <v>2017</v>
      </c>
      <c r="C6969" t="s">
        <v>40</v>
      </c>
      <c r="D6969" t="s">
        <v>56</v>
      </c>
      <c r="E6969" t="s">
        <v>39</v>
      </c>
      <c r="F6969">
        <v>2</v>
      </c>
      <c r="G6969" t="s">
        <v>45</v>
      </c>
      <c r="H6969" t="s">
        <v>2</v>
      </c>
      <c r="I6969" t="s">
        <v>51</v>
      </c>
      <c r="J6969">
        <v>612.9</v>
      </c>
    </row>
    <row r="6970" spans="1:10" x14ac:dyDescent="0.25">
      <c r="A6970">
        <v>91</v>
      </c>
      <c r="B6970">
        <v>2017</v>
      </c>
      <c r="C6970" t="s">
        <v>40</v>
      </c>
      <c r="D6970" t="s">
        <v>56</v>
      </c>
      <c r="E6970" t="s">
        <v>39</v>
      </c>
      <c r="F6970">
        <v>3</v>
      </c>
      <c r="G6970" t="s">
        <v>45</v>
      </c>
      <c r="H6970" t="s">
        <v>2</v>
      </c>
      <c r="I6970" t="s">
        <v>51</v>
      </c>
      <c r="J6970">
        <v>497.3</v>
      </c>
    </row>
    <row r="6971" spans="1:10" x14ac:dyDescent="0.25">
      <c r="A6971">
        <v>91</v>
      </c>
      <c r="B6971">
        <v>2017</v>
      </c>
      <c r="C6971" t="s">
        <v>40</v>
      </c>
      <c r="D6971" t="s">
        <v>56</v>
      </c>
      <c r="E6971" t="s">
        <v>39</v>
      </c>
      <c r="F6971">
        <v>4</v>
      </c>
      <c r="G6971" t="s">
        <v>45</v>
      </c>
      <c r="H6971" t="s">
        <v>2</v>
      </c>
      <c r="I6971" t="s">
        <v>51</v>
      </c>
      <c r="J6971">
        <v>542.20000000000005</v>
      </c>
    </row>
    <row r="6972" spans="1:10" x14ac:dyDescent="0.25">
      <c r="A6972">
        <v>91</v>
      </c>
      <c r="B6972">
        <v>2017</v>
      </c>
      <c r="C6972" t="s">
        <v>40</v>
      </c>
      <c r="D6972" t="s">
        <v>56</v>
      </c>
      <c r="E6972" t="s">
        <v>39</v>
      </c>
      <c r="F6972">
        <v>5</v>
      </c>
      <c r="G6972" t="s">
        <v>45</v>
      </c>
      <c r="H6972" t="s">
        <v>2</v>
      </c>
      <c r="I6972" t="s">
        <v>51</v>
      </c>
      <c r="J6972">
        <v>488.2</v>
      </c>
    </row>
    <row r="6973" spans="1:10" x14ac:dyDescent="0.25">
      <c r="A6973">
        <v>91</v>
      </c>
      <c r="B6973">
        <v>2017</v>
      </c>
      <c r="C6973" t="s">
        <v>40</v>
      </c>
      <c r="D6973" t="s">
        <v>56</v>
      </c>
      <c r="E6973" t="s">
        <v>39</v>
      </c>
      <c r="F6973">
        <v>6</v>
      </c>
      <c r="G6973" t="s">
        <v>38</v>
      </c>
      <c r="H6973" t="s">
        <v>46</v>
      </c>
      <c r="I6973" t="s">
        <v>37</v>
      </c>
      <c r="J6973">
        <v>1000.3</v>
      </c>
    </row>
    <row r="6974" spans="1:10" x14ac:dyDescent="0.25">
      <c r="A6974">
        <v>91</v>
      </c>
      <c r="B6974">
        <v>2018</v>
      </c>
      <c r="C6974" t="s">
        <v>40</v>
      </c>
      <c r="D6974" t="s">
        <v>55</v>
      </c>
      <c r="E6974" t="s">
        <v>39</v>
      </c>
      <c r="F6974">
        <v>1</v>
      </c>
      <c r="G6974" t="s">
        <v>38</v>
      </c>
      <c r="H6974" t="s">
        <v>2</v>
      </c>
      <c r="I6974" t="s">
        <v>37</v>
      </c>
      <c r="J6974">
        <v>550.4</v>
      </c>
    </row>
    <row r="6975" spans="1:10" x14ac:dyDescent="0.25">
      <c r="A6975">
        <v>91</v>
      </c>
      <c r="B6975">
        <v>2018</v>
      </c>
      <c r="C6975" t="s">
        <v>40</v>
      </c>
      <c r="D6975" t="s">
        <v>55</v>
      </c>
      <c r="E6975" t="s">
        <v>39</v>
      </c>
      <c r="F6975">
        <v>2</v>
      </c>
      <c r="G6975" t="s">
        <v>38</v>
      </c>
      <c r="H6975" t="s">
        <v>46</v>
      </c>
      <c r="I6975" t="s">
        <v>51</v>
      </c>
      <c r="J6975">
        <v>965.9</v>
      </c>
    </row>
    <row r="6976" spans="1:10" x14ac:dyDescent="0.25">
      <c r="A6976">
        <v>91</v>
      </c>
      <c r="B6976">
        <v>2018</v>
      </c>
      <c r="C6976" t="s">
        <v>40</v>
      </c>
      <c r="D6976" t="s">
        <v>55</v>
      </c>
      <c r="E6976" t="s">
        <v>39</v>
      </c>
      <c r="F6976">
        <v>3</v>
      </c>
      <c r="G6976" t="s">
        <v>38</v>
      </c>
      <c r="H6976" t="s">
        <v>2</v>
      </c>
      <c r="I6976" t="s">
        <v>37</v>
      </c>
      <c r="J6976">
        <v>570.1</v>
      </c>
    </row>
    <row r="6977" spans="1:10" x14ac:dyDescent="0.25">
      <c r="A6977">
        <v>91</v>
      </c>
      <c r="B6977">
        <v>2018</v>
      </c>
      <c r="C6977" t="s">
        <v>40</v>
      </c>
      <c r="D6977" t="s">
        <v>55</v>
      </c>
      <c r="E6977" t="s">
        <v>39</v>
      </c>
      <c r="F6977">
        <v>4</v>
      </c>
      <c r="G6977" t="s">
        <v>38</v>
      </c>
      <c r="H6977" t="s">
        <v>2</v>
      </c>
      <c r="I6977" t="s">
        <v>37</v>
      </c>
      <c r="J6977">
        <v>528.79999999999995</v>
      </c>
    </row>
    <row r="6978" spans="1:10" x14ac:dyDescent="0.25">
      <c r="A6978">
        <v>91</v>
      </c>
      <c r="B6978">
        <v>2018</v>
      </c>
      <c r="C6978" t="s">
        <v>40</v>
      </c>
      <c r="D6978" t="s">
        <v>55</v>
      </c>
      <c r="E6978" t="s">
        <v>39</v>
      </c>
      <c r="F6978">
        <v>5</v>
      </c>
      <c r="G6978" t="s">
        <v>45</v>
      </c>
      <c r="H6978" t="s">
        <v>46</v>
      </c>
      <c r="I6978" t="s">
        <v>51</v>
      </c>
      <c r="J6978">
        <v>999.6</v>
      </c>
    </row>
    <row r="6979" spans="1:10" x14ac:dyDescent="0.25">
      <c r="A6979">
        <v>91</v>
      </c>
      <c r="B6979">
        <v>2018</v>
      </c>
      <c r="C6979" t="s">
        <v>40</v>
      </c>
      <c r="D6979" t="s">
        <v>55</v>
      </c>
      <c r="E6979" t="s">
        <v>39</v>
      </c>
      <c r="F6979">
        <v>6</v>
      </c>
      <c r="G6979" t="s">
        <v>45</v>
      </c>
      <c r="H6979" t="s">
        <v>2</v>
      </c>
      <c r="I6979" t="s">
        <v>51</v>
      </c>
      <c r="J6979">
        <v>507.9</v>
      </c>
    </row>
    <row r="6980" spans="1:10" x14ac:dyDescent="0.25">
      <c r="A6980">
        <v>91</v>
      </c>
      <c r="B6980">
        <v>2018</v>
      </c>
      <c r="C6980" t="s">
        <v>40</v>
      </c>
      <c r="D6980" t="s">
        <v>56</v>
      </c>
      <c r="E6980" t="s">
        <v>39</v>
      </c>
      <c r="F6980">
        <v>1</v>
      </c>
      <c r="G6980" t="s">
        <v>45</v>
      </c>
      <c r="H6980" t="s">
        <v>46</v>
      </c>
      <c r="I6980" t="s">
        <v>37</v>
      </c>
      <c r="J6980">
        <v>870.5</v>
      </c>
    </row>
    <row r="6981" spans="1:10" x14ac:dyDescent="0.25">
      <c r="A6981">
        <v>91</v>
      </c>
      <c r="B6981">
        <v>2018</v>
      </c>
      <c r="C6981" t="s">
        <v>40</v>
      </c>
      <c r="D6981" t="s">
        <v>56</v>
      </c>
      <c r="E6981" t="s">
        <v>39</v>
      </c>
      <c r="F6981">
        <v>2</v>
      </c>
      <c r="G6981" t="s">
        <v>38</v>
      </c>
      <c r="H6981" t="s">
        <v>2</v>
      </c>
      <c r="I6981" t="s">
        <v>51</v>
      </c>
      <c r="J6981">
        <v>388.4</v>
      </c>
    </row>
    <row r="6982" spans="1:10" x14ac:dyDescent="0.25">
      <c r="A6982">
        <v>91</v>
      </c>
      <c r="B6982">
        <v>2018</v>
      </c>
      <c r="C6982" t="s">
        <v>40</v>
      </c>
      <c r="D6982" t="s">
        <v>56</v>
      </c>
      <c r="E6982" t="s">
        <v>39</v>
      </c>
      <c r="F6982">
        <v>3</v>
      </c>
      <c r="G6982" t="s">
        <v>45</v>
      </c>
      <c r="H6982" t="s">
        <v>46</v>
      </c>
      <c r="I6982" t="s">
        <v>37</v>
      </c>
      <c r="J6982">
        <v>858.7</v>
      </c>
    </row>
    <row r="6983" spans="1:10" x14ac:dyDescent="0.25">
      <c r="A6983">
        <v>91</v>
      </c>
      <c r="B6983">
        <v>2018</v>
      </c>
      <c r="C6983" t="s">
        <v>40</v>
      </c>
      <c r="D6983" t="s">
        <v>56</v>
      </c>
      <c r="E6983" t="s">
        <v>39</v>
      </c>
      <c r="F6983">
        <v>4</v>
      </c>
      <c r="G6983" t="s">
        <v>38</v>
      </c>
      <c r="H6983" t="s">
        <v>46</v>
      </c>
      <c r="I6983" t="s">
        <v>37</v>
      </c>
      <c r="J6983">
        <v>617.20000000000005</v>
      </c>
    </row>
    <row r="6984" spans="1:10" x14ac:dyDescent="0.25">
      <c r="A6984">
        <v>91</v>
      </c>
      <c r="B6984">
        <v>2018</v>
      </c>
      <c r="C6984" t="s">
        <v>40</v>
      </c>
      <c r="D6984" t="s">
        <v>56</v>
      </c>
      <c r="E6984" t="s">
        <v>39</v>
      </c>
      <c r="F6984">
        <v>5</v>
      </c>
      <c r="G6984" t="s">
        <v>45</v>
      </c>
      <c r="H6984" t="s">
        <v>46</v>
      </c>
      <c r="I6984" t="s">
        <v>37</v>
      </c>
      <c r="J6984">
        <v>923.6</v>
      </c>
    </row>
    <row r="6985" spans="1:10" x14ac:dyDescent="0.25">
      <c r="A6985">
        <v>91</v>
      </c>
      <c r="B6985">
        <v>2018</v>
      </c>
      <c r="C6985" t="s">
        <v>40</v>
      </c>
      <c r="D6985" t="s">
        <v>56</v>
      </c>
      <c r="E6985" t="s">
        <v>39</v>
      </c>
      <c r="F6985">
        <v>6</v>
      </c>
      <c r="G6985" t="s">
        <v>45</v>
      </c>
      <c r="H6985" t="s">
        <v>2</v>
      </c>
      <c r="I6985" t="s">
        <v>37</v>
      </c>
      <c r="J6985">
        <v>266</v>
      </c>
    </row>
    <row r="6986" spans="1:10" x14ac:dyDescent="0.25">
      <c r="A6986">
        <v>92</v>
      </c>
      <c r="B6986">
        <v>2017</v>
      </c>
      <c r="C6986" t="s">
        <v>40</v>
      </c>
      <c r="D6986" t="s">
        <v>55</v>
      </c>
      <c r="E6986" t="s">
        <v>39</v>
      </c>
      <c r="F6986">
        <v>1</v>
      </c>
      <c r="G6986" t="s">
        <v>45</v>
      </c>
      <c r="H6986" t="s">
        <v>46</v>
      </c>
      <c r="I6986" t="s">
        <v>51</v>
      </c>
      <c r="J6986">
        <v>1127</v>
      </c>
    </row>
    <row r="6987" spans="1:10" x14ac:dyDescent="0.25">
      <c r="A6987">
        <v>92</v>
      </c>
      <c r="B6987">
        <v>2017</v>
      </c>
      <c r="C6987" t="s">
        <v>40</v>
      </c>
      <c r="D6987" t="s">
        <v>55</v>
      </c>
      <c r="E6987" t="s">
        <v>39</v>
      </c>
      <c r="F6987">
        <v>2</v>
      </c>
      <c r="G6987" t="s">
        <v>38</v>
      </c>
      <c r="H6987" t="s">
        <v>2</v>
      </c>
      <c r="I6987" t="s">
        <v>51</v>
      </c>
      <c r="J6987">
        <v>799.6</v>
      </c>
    </row>
    <row r="6988" spans="1:10" x14ac:dyDescent="0.25">
      <c r="A6988">
        <v>92</v>
      </c>
      <c r="B6988">
        <v>2017</v>
      </c>
      <c r="C6988" t="s">
        <v>40</v>
      </c>
      <c r="D6988" t="s">
        <v>55</v>
      </c>
      <c r="E6988" t="s">
        <v>39</v>
      </c>
      <c r="F6988">
        <v>3</v>
      </c>
      <c r="G6988" t="s">
        <v>45</v>
      </c>
      <c r="H6988" t="s">
        <v>46</v>
      </c>
      <c r="I6988" t="s">
        <v>37</v>
      </c>
      <c r="J6988">
        <v>1240.7</v>
      </c>
    </row>
    <row r="6989" spans="1:10" x14ac:dyDescent="0.25">
      <c r="A6989">
        <v>92</v>
      </c>
      <c r="B6989">
        <v>2017</v>
      </c>
      <c r="C6989" t="s">
        <v>40</v>
      </c>
      <c r="D6989" t="s">
        <v>55</v>
      </c>
      <c r="E6989" t="s">
        <v>39</v>
      </c>
      <c r="F6989">
        <v>4</v>
      </c>
      <c r="G6989" t="s">
        <v>38</v>
      </c>
      <c r="H6989" t="s">
        <v>46</v>
      </c>
      <c r="I6989" t="s">
        <v>51</v>
      </c>
      <c r="J6989">
        <v>1158.2</v>
      </c>
    </row>
    <row r="6990" spans="1:10" x14ac:dyDescent="0.25">
      <c r="A6990">
        <v>92</v>
      </c>
      <c r="B6990">
        <v>2017</v>
      </c>
      <c r="C6990" t="s">
        <v>40</v>
      </c>
      <c r="D6990" t="s">
        <v>55</v>
      </c>
      <c r="E6990" t="s">
        <v>39</v>
      </c>
      <c r="F6990">
        <v>5</v>
      </c>
      <c r="G6990" t="s">
        <v>38</v>
      </c>
      <c r="H6990" t="s">
        <v>46</v>
      </c>
      <c r="I6990" t="s">
        <v>51</v>
      </c>
      <c r="J6990">
        <v>1209.0999999999999</v>
      </c>
    </row>
    <row r="6991" spans="1:10" x14ac:dyDescent="0.25">
      <c r="A6991">
        <v>92</v>
      </c>
      <c r="B6991">
        <v>2017</v>
      </c>
      <c r="C6991" t="s">
        <v>40</v>
      </c>
      <c r="D6991" t="s">
        <v>55</v>
      </c>
      <c r="E6991" t="s">
        <v>39</v>
      </c>
      <c r="F6991">
        <v>6</v>
      </c>
      <c r="G6991" t="s">
        <v>45</v>
      </c>
      <c r="H6991" t="s">
        <v>46</v>
      </c>
      <c r="I6991" t="s">
        <v>51</v>
      </c>
      <c r="J6991">
        <v>1171.9000000000001</v>
      </c>
    </row>
    <row r="6992" spans="1:10" x14ac:dyDescent="0.25">
      <c r="A6992">
        <v>92</v>
      </c>
      <c r="B6992">
        <v>2017</v>
      </c>
      <c r="C6992" t="s">
        <v>40</v>
      </c>
      <c r="D6992" t="s">
        <v>56</v>
      </c>
      <c r="E6992" t="s">
        <v>39</v>
      </c>
      <c r="F6992">
        <v>1</v>
      </c>
      <c r="G6992" t="s">
        <v>38</v>
      </c>
      <c r="H6992" t="s">
        <v>46</v>
      </c>
      <c r="I6992" t="s">
        <v>37</v>
      </c>
      <c r="J6992">
        <v>911.3</v>
      </c>
    </row>
    <row r="6993" spans="1:10" x14ac:dyDescent="0.25">
      <c r="A6993">
        <v>92</v>
      </c>
      <c r="B6993">
        <v>2017</v>
      </c>
      <c r="C6993" t="s">
        <v>40</v>
      </c>
      <c r="D6993" t="s">
        <v>56</v>
      </c>
      <c r="E6993" t="s">
        <v>39</v>
      </c>
      <c r="F6993">
        <v>2</v>
      </c>
      <c r="G6993" t="s">
        <v>45</v>
      </c>
      <c r="H6993" t="s">
        <v>2</v>
      </c>
      <c r="I6993" t="s">
        <v>51</v>
      </c>
      <c r="J6993">
        <v>635.5</v>
      </c>
    </row>
    <row r="6994" spans="1:10" x14ac:dyDescent="0.25">
      <c r="A6994">
        <v>92</v>
      </c>
      <c r="B6994">
        <v>2017</v>
      </c>
      <c r="C6994" t="s">
        <v>40</v>
      </c>
      <c r="D6994" t="s">
        <v>56</v>
      </c>
      <c r="E6994" t="s">
        <v>39</v>
      </c>
      <c r="F6994">
        <v>3</v>
      </c>
      <c r="G6994" t="s">
        <v>38</v>
      </c>
      <c r="H6994" t="s">
        <v>46</v>
      </c>
      <c r="I6994" t="s">
        <v>51</v>
      </c>
      <c r="J6994">
        <v>971</v>
      </c>
    </row>
    <row r="6995" spans="1:10" x14ac:dyDescent="0.25">
      <c r="A6995">
        <v>92</v>
      </c>
      <c r="B6995">
        <v>2017</v>
      </c>
      <c r="C6995" t="s">
        <v>40</v>
      </c>
      <c r="D6995" t="s">
        <v>56</v>
      </c>
      <c r="E6995" t="s">
        <v>39</v>
      </c>
      <c r="F6995">
        <v>4</v>
      </c>
      <c r="G6995" t="s">
        <v>45</v>
      </c>
      <c r="H6995" t="s">
        <v>2</v>
      </c>
      <c r="I6995" t="s">
        <v>51</v>
      </c>
      <c r="J6995">
        <v>674.9</v>
      </c>
    </row>
    <row r="6996" spans="1:10" x14ac:dyDescent="0.25">
      <c r="A6996">
        <v>92</v>
      </c>
      <c r="B6996">
        <v>2017</v>
      </c>
      <c r="C6996" t="s">
        <v>40</v>
      </c>
      <c r="D6996" t="s">
        <v>56</v>
      </c>
      <c r="E6996" t="s">
        <v>39</v>
      </c>
      <c r="F6996">
        <v>5</v>
      </c>
      <c r="G6996" t="s">
        <v>38</v>
      </c>
      <c r="H6996" t="s">
        <v>46</v>
      </c>
      <c r="I6996" t="s">
        <v>37</v>
      </c>
      <c r="J6996">
        <v>1107.5</v>
      </c>
    </row>
    <row r="6997" spans="1:10" x14ac:dyDescent="0.25">
      <c r="A6997">
        <v>92</v>
      </c>
      <c r="B6997">
        <v>2017</v>
      </c>
      <c r="C6997" t="s">
        <v>40</v>
      </c>
      <c r="D6997" t="s">
        <v>56</v>
      </c>
      <c r="E6997" t="s">
        <v>39</v>
      </c>
      <c r="F6997">
        <v>6</v>
      </c>
      <c r="G6997" t="s">
        <v>38</v>
      </c>
      <c r="H6997" t="s">
        <v>2</v>
      </c>
      <c r="I6997" t="s">
        <v>51</v>
      </c>
      <c r="J6997">
        <v>647.79999999999995</v>
      </c>
    </row>
    <row r="6998" spans="1:10" x14ac:dyDescent="0.25">
      <c r="A6998">
        <v>92</v>
      </c>
      <c r="B6998">
        <v>2018</v>
      </c>
      <c r="C6998" t="s">
        <v>40</v>
      </c>
      <c r="D6998" t="s">
        <v>55</v>
      </c>
      <c r="E6998" t="s">
        <v>39</v>
      </c>
      <c r="F6998">
        <v>1</v>
      </c>
      <c r="G6998" t="s">
        <v>38</v>
      </c>
      <c r="H6998" t="s">
        <v>2</v>
      </c>
      <c r="I6998" t="s">
        <v>51</v>
      </c>
      <c r="J6998">
        <v>679.2</v>
      </c>
    </row>
    <row r="6999" spans="1:10" x14ac:dyDescent="0.25">
      <c r="A6999">
        <v>92</v>
      </c>
      <c r="B6999">
        <v>2018</v>
      </c>
      <c r="C6999" t="s">
        <v>40</v>
      </c>
      <c r="D6999" t="s">
        <v>55</v>
      </c>
      <c r="E6999" t="s">
        <v>39</v>
      </c>
      <c r="F6999">
        <v>2</v>
      </c>
      <c r="G6999" t="s">
        <v>38</v>
      </c>
      <c r="H6999" t="s">
        <v>2</v>
      </c>
      <c r="I6999" t="s">
        <v>37</v>
      </c>
      <c r="J6999">
        <v>781.6</v>
      </c>
    </row>
    <row r="7000" spans="1:10" x14ac:dyDescent="0.25">
      <c r="A7000">
        <v>92</v>
      </c>
      <c r="B7000">
        <v>2018</v>
      </c>
      <c r="C7000" t="s">
        <v>40</v>
      </c>
      <c r="D7000" t="s">
        <v>55</v>
      </c>
      <c r="E7000" t="s">
        <v>39</v>
      </c>
      <c r="F7000">
        <v>3</v>
      </c>
      <c r="G7000" t="s">
        <v>45</v>
      </c>
      <c r="H7000" t="s">
        <v>2</v>
      </c>
      <c r="I7000" t="s">
        <v>51</v>
      </c>
      <c r="J7000">
        <v>547.79999999999995</v>
      </c>
    </row>
    <row r="7001" spans="1:10" x14ac:dyDescent="0.25">
      <c r="A7001">
        <v>92</v>
      </c>
      <c r="B7001">
        <v>2018</v>
      </c>
      <c r="C7001" t="s">
        <v>40</v>
      </c>
      <c r="D7001" t="s">
        <v>55</v>
      </c>
      <c r="E7001" t="s">
        <v>39</v>
      </c>
      <c r="F7001">
        <v>4</v>
      </c>
      <c r="G7001" t="s">
        <v>38</v>
      </c>
      <c r="H7001" t="s">
        <v>46</v>
      </c>
      <c r="I7001" t="s">
        <v>51</v>
      </c>
      <c r="J7001">
        <v>978.5</v>
      </c>
    </row>
    <row r="7002" spans="1:10" x14ac:dyDescent="0.25">
      <c r="A7002">
        <v>92</v>
      </c>
      <c r="B7002">
        <v>2018</v>
      </c>
      <c r="C7002" t="s">
        <v>40</v>
      </c>
      <c r="D7002" t="s">
        <v>55</v>
      </c>
      <c r="E7002" t="s">
        <v>39</v>
      </c>
      <c r="F7002">
        <v>5</v>
      </c>
      <c r="G7002" t="s">
        <v>38</v>
      </c>
      <c r="H7002" t="s">
        <v>2</v>
      </c>
      <c r="I7002" t="s">
        <v>37</v>
      </c>
      <c r="J7002">
        <v>831.8</v>
      </c>
    </row>
    <row r="7003" spans="1:10" x14ac:dyDescent="0.25">
      <c r="A7003">
        <v>92</v>
      </c>
      <c r="B7003">
        <v>2018</v>
      </c>
      <c r="C7003" t="s">
        <v>40</v>
      </c>
      <c r="D7003" t="s">
        <v>55</v>
      </c>
      <c r="E7003" t="s">
        <v>39</v>
      </c>
      <c r="F7003">
        <v>6</v>
      </c>
      <c r="G7003" t="s">
        <v>38</v>
      </c>
      <c r="H7003" t="s">
        <v>2</v>
      </c>
      <c r="I7003" t="s">
        <v>37</v>
      </c>
      <c r="J7003">
        <v>608.29999999999995</v>
      </c>
    </row>
    <row r="7004" spans="1:10" x14ac:dyDescent="0.25">
      <c r="A7004">
        <v>92</v>
      </c>
      <c r="B7004">
        <v>2018</v>
      </c>
      <c r="C7004" t="s">
        <v>40</v>
      </c>
      <c r="D7004" t="s">
        <v>56</v>
      </c>
      <c r="E7004" t="s">
        <v>39</v>
      </c>
      <c r="F7004">
        <v>1</v>
      </c>
      <c r="G7004" t="s">
        <v>38</v>
      </c>
      <c r="H7004" t="s">
        <v>2</v>
      </c>
      <c r="I7004" t="s">
        <v>51</v>
      </c>
      <c r="J7004">
        <v>372.7</v>
      </c>
    </row>
    <row r="7005" spans="1:10" x14ac:dyDescent="0.25">
      <c r="A7005">
        <v>92</v>
      </c>
      <c r="B7005">
        <v>2018</v>
      </c>
      <c r="C7005" t="s">
        <v>40</v>
      </c>
      <c r="D7005" t="s">
        <v>56</v>
      </c>
      <c r="E7005" t="s">
        <v>39</v>
      </c>
      <c r="F7005">
        <v>2</v>
      </c>
      <c r="G7005" t="s">
        <v>38</v>
      </c>
      <c r="H7005" t="s">
        <v>2</v>
      </c>
      <c r="I7005" t="s">
        <v>37</v>
      </c>
      <c r="J7005">
        <v>200.8</v>
      </c>
    </row>
    <row r="7006" spans="1:10" x14ac:dyDescent="0.25">
      <c r="A7006">
        <v>92</v>
      </c>
      <c r="B7006">
        <v>2018</v>
      </c>
      <c r="C7006" t="s">
        <v>40</v>
      </c>
      <c r="D7006" t="s">
        <v>56</v>
      </c>
      <c r="E7006" t="s">
        <v>39</v>
      </c>
      <c r="F7006">
        <v>3</v>
      </c>
      <c r="G7006" t="s">
        <v>45</v>
      </c>
      <c r="H7006" t="s">
        <v>46</v>
      </c>
      <c r="I7006" t="s">
        <v>37</v>
      </c>
      <c r="J7006">
        <v>800.4</v>
      </c>
    </row>
    <row r="7007" spans="1:10" x14ac:dyDescent="0.25">
      <c r="A7007">
        <v>92</v>
      </c>
      <c r="B7007">
        <v>2018</v>
      </c>
      <c r="C7007" t="s">
        <v>40</v>
      </c>
      <c r="D7007" t="s">
        <v>56</v>
      </c>
      <c r="E7007" t="s">
        <v>39</v>
      </c>
      <c r="F7007">
        <v>4</v>
      </c>
      <c r="G7007" t="s">
        <v>45</v>
      </c>
      <c r="H7007" t="s">
        <v>46</v>
      </c>
      <c r="I7007" t="s">
        <v>37</v>
      </c>
      <c r="J7007">
        <v>745.3</v>
      </c>
    </row>
    <row r="7008" spans="1:10" x14ac:dyDescent="0.25">
      <c r="A7008">
        <v>92</v>
      </c>
      <c r="B7008">
        <v>2018</v>
      </c>
      <c r="C7008" t="s">
        <v>40</v>
      </c>
      <c r="D7008" t="s">
        <v>56</v>
      </c>
      <c r="E7008" t="s">
        <v>39</v>
      </c>
      <c r="F7008">
        <v>5</v>
      </c>
      <c r="G7008" t="s">
        <v>38</v>
      </c>
      <c r="H7008" t="s">
        <v>2</v>
      </c>
      <c r="I7008" t="s">
        <v>51</v>
      </c>
      <c r="J7008">
        <v>336.6</v>
      </c>
    </row>
    <row r="7009" spans="1:10" x14ac:dyDescent="0.25">
      <c r="A7009">
        <v>92</v>
      </c>
      <c r="B7009">
        <v>2018</v>
      </c>
      <c r="C7009" t="s">
        <v>40</v>
      </c>
      <c r="D7009" t="s">
        <v>56</v>
      </c>
      <c r="E7009" t="s">
        <v>39</v>
      </c>
      <c r="F7009">
        <v>6</v>
      </c>
      <c r="G7009" t="s">
        <v>45</v>
      </c>
      <c r="H7009" t="s">
        <v>2</v>
      </c>
      <c r="I7009" t="s">
        <v>37</v>
      </c>
      <c r="J7009">
        <v>564.6</v>
      </c>
    </row>
    <row r="7010" spans="1:10" x14ac:dyDescent="0.25">
      <c r="A7010">
        <v>93</v>
      </c>
      <c r="B7010">
        <v>2017</v>
      </c>
      <c r="C7010" t="s">
        <v>40</v>
      </c>
      <c r="D7010" t="s">
        <v>55</v>
      </c>
      <c r="E7010" t="s">
        <v>39</v>
      </c>
      <c r="F7010">
        <v>1</v>
      </c>
      <c r="G7010" t="s">
        <v>45</v>
      </c>
      <c r="H7010" t="s">
        <v>2</v>
      </c>
      <c r="I7010" t="s">
        <v>37</v>
      </c>
      <c r="J7010">
        <v>656.2</v>
      </c>
    </row>
    <row r="7011" spans="1:10" x14ac:dyDescent="0.25">
      <c r="A7011">
        <v>93</v>
      </c>
      <c r="B7011">
        <v>2017</v>
      </c>
      <c r="C7011" t="s">
        <v>40</v>
      </c>
      <c r="D7011" t="s">
        <v>55</v>
      </c>
      <c r="E7011" t="s">
        <v>39</v>
      </c>
      <c r="F7011">
        <v>2</v>
      </c>
      <c r="G7011" t="s">
        <v>38</v>
      </c>
      <c r="H7011" t="s">
        <v>46</v>
      </c>
      <c r="I7011" t="s">
        <v>37</v>
      </c>
      <c r="J7011">
        <v>1150.3</v>
      </c>
    </row>
    <row r="7012" spans="1:10" x14ac:dyDescent="0.25">
      <c r="A7012">
        <v>93</v>
      </c>
      <c r="B7012">
        <v>2017</v>
      </c>
      <c r="C7012" t="s">
        <v>40</v>
      </c>
      <c r="D7012" t="s">
        <v>55</v>
      </c>
      <c r="E7012" t="s">
        <v>39</v>
      </c>
      <c r="F7012">
        <v>3</v>
      </c>
      <c r="G7012" t="s">
        <v>38</v>
      </c>
      <c r="H7012" t="s">
        <v>46</v>
      </c>
      <c r="I7012" t="s">
        <v>51</v>
      </c>
      <c r="J7012">
        <v>1144.9000000000001</v>
      </c>
    </row>
    <row r="7013" spans="1:10" x14ac:dyDescent="0.25">
      <c r="A7013">
        <v>93</v>
      </c>
      <c r="B7013">
        <v>2017</v>
      </c>
      <c r="C7013" t="s">
        <v>40</v>
      </c>
      <c r="D7013" t="s">
        <v>55</v>
      </c>
      <c r="E7013" t="s">
        <v>39</v>
      </c>
      <c r="F7013">
        <v>4</v>
      </c>
      <c r="G7013" t="s">
        <v>45</v>
      </c>
      <c r="H7013" t="s">
        <v>2</v>
      </c>
      <c r="I7013" t="s">
        <v>51</v>
      </c>
      <c r="J7013">
        <v>921.2</v>
      </c>
    </row>
    <row r="7014" spans="1:10" x14ac:dyDescent="0.25">
      <c r="A7014">
        <v>93</v>
      </c>
      <c r="B7014">
        <v>2017</v>
      </c>
      <c r="C7014" t="s">
        <v>40</v>
      </c>
      <c r="D7014" t="s">
        <v>55</v>
      </c>
      <c r="E7014" t="s">
        <v>39</v>
      </c>
      <c r="F7014">
        <v>5</v>
      </c>
      <c r="G7014" t="s">
        <v>38</v>
      </c>
      <c r="H7014" t="s">
        <v>2</v>
      </c>
      <c r="I7014" t="s">
        <v>37</v>
      </c>
      <c r="J7014">
        <v>856.7</v>
      </c>
    </row>
    <row r="7015" spans="1:10" x14ac:dyDescent="0.25">
      <c r="A7015">
        <v>93</v>
      </c>
      <c r="B7015">
        <v>2017</v>
      </c>
      <c r="C7015" t="s">
        <v>40</v>
      </c>
      <c r="D7015" t="s">
        <v>55</v>
      </c>
      <c r="E7015" t="s">
        <v>39</v>
      </c>
      <c r="F7015">
        <v>6</v>
      </c>
      <c r="G7015" t="s">
        <v>38</v>
      </c>
      <c r="H7015" t="s">
        <v>46</v>
      </c>
      <c r="I7015" t="s">
        <v>37</v>
      </c>
      <c r="J7015">
        <v>1329.1</v>
      </c>
    </row>
    <row r="7016" spans="1:10" x14ac:dyDescent="0.25">
      <c r="A7016">
        <v>93</v>
      </c>
      <c r="B7016">
        <v>2017</v>
      </c>
      <c r="C7016" t="s">
        <v>40</v>
      </c>
      <c r="D7016" t="s">
        <v>56</v>
      </c>
      <c r="E7016" t="s">
        <v>39</v>
      </c>
      <c r="F7016">
        <v>1</v>
      </c>
      <c r="G7016" t="s">
        <v>45</v>
      </c>
      <c r="H7016" t="s">
        <v>2</v>
      </c>
      <c r="I7016" t="s">
        <v>51</v>
      </c>
      <c r="J7016">
        <v>474.7</v>
      </c>
    </row>
    <row r="7017" spans="1:10" x14ac:dyDescent="0.25">
      <c r="A7017">
        <v>93</v>
      </c>
      <c r="B7017">
        <v>2017</v>
      </c>
      <c r="C7017" t="s">
        <v>40</v>
      </c>
      <c r="D7017" t="s">
        <v>56</v>
      </c>
      <c r="E7017" t="s">
        <v>39</v>
      </c>
      <c r="F7017">
        <v>2</v>
      </c>
      <c r="G7017" t="s">
        <v>38</v>
      </c>
      <c r="H7017" t="s">
        <v>46</v>
      </c>
      <c r="I7017" t="s">
        <v>51</v>
      </c>
      <c r="J7017">
        <v>1075.8</v>
      </c>
    </row>
    <row r="7018" spans="1:10" x14ac:dyDescent="0.25">
      <c r="A7018">
        <v>93</v>
      </c>
      <c r="B7018">
        <v>2017</v>
      </c>
      <c r="C7018" t="s">
        <v>40</v>
      </c>
      <c r="D7018" t="s">
        <v>56</v>
      </c>
      <c r="E7018" t="s">
        <v>39</v>
      </c>
      <c r="F7018">
        <v>3</v>
      </c>
      <c r="G7018" t="s">
        <v>45</v>
      </c>
      <c r="H7018" t="s">
        <v>2</v>
      </c>
      <c r="I7018" t="s">
        <v>37</v>
      </c>
      <c r="J7018">
        <v>645</v>
      </c>
    </row>
    <row r="7019" spans="1:10" x14ac:dyDescent="0.25">
      <c r="A7019">
        <v>93</v>
      </c>
      <c r="B7019">
        <v>2017</v>
      </c>
      <c r="C7019" t="s">
        <v>40</v>
      </c>
      <c r="D7019" t="s">
        <v>56</v>
      </c>
      <c r="E7019" t="s">
        <v>39</v>
      </c>
      <c r="F7019">
        <v>4</v>
      </c>
      <c r="G7019" t="s">
        <v>38</v>
      </c>
      <c r="H7019" t="s">
        <v>46</v>
      </c>
      <c r="I7019" t="s">
        <v>51</v>
      </c>
      <c r="J7019">
        <v>1034.4000000000001</v>
      </c>
    </row>
    <row r="7020" spans="1:10" x14ac:dyDescent="0.25">
      <c r="A7020">
        <v>93</v>
      </c>
      <c r="B7020">
        <v>2017</v>
      </c>
      <c r="C7020" t="s">
        <v>40</v>
      </c>
      <c r="D7020" t="s">
        <v>56</v>
      </c>
      <c r="E7020" t="s">
        <v>39</v>
      </c>
      <c r="F7020">
        <v>5</v>
      </c>
      <c r="G7020" t="s">
        <v>38</v>
      </c>
      <c r="H7020" t="s">
        <v>46</v>
      </c>
      <c r="I7020" t="s">
        <v>51</v>
      </c>
      <c r="J7020">
        <v>1021.4</v>
      </c>
    </row>
    <row r="7021" spans="1:10" x14ac:dyDescent="0.25">
      <c r="A7021">
        <v>93</v>
      </c>
      <c r="B7021">
        <v>2017</v>
      </c>
      <c r="C7021" t="s">
        <v>40</v>
      </c>
      <c r="D7021" t="s">
        <v>56</v>
      </c>
      <c r="E7021" t="s">
        <v>39</v>
      </c>
      <c r="F7021">
        <v>6</v>
      </c>
      <c r="G7021" t="s">
        <v>38</v>
      </c>
      <c r="H7021" t="s">
        <v>2</v>
      </c>
      <c r="I7021" t="s">
        <v>37</v>
      </c>
      <c r="J7021">
        <v>686.7</v>
      </c>
    </row>
    <row r="7022" spans="1:10" x14ac:dyDescent="0.25">
      <c r="A7022">
        <v>93</v>
      </c>
      <c r="B7022">
        <v>2018</v>
      </c>
      <c r="C7022" t="s">
        <v>40</v>
      </c>
      <c r="D7022" t="s">
        <v>55</v>
      </c>
      <c r="E7022" t="s">
        <v>39</v>
      </c>
      <c r="F7022">
        <v>1</v>
      </c>
      <c r="G7022" t="s">
        <v>38</v>
      </c>
      <c r="H7022" t="s">
        <v>2</v>
      </c>
      <c r="I7022" t="s">
        <v>37</v>
      </c>
      <c r="J7022">
        <v>589</v>
      </c>
    </row>
    <row r="7023" spans="1:10" x14ac:dyDescent="0.25">
      <c r="A7023">
        <v>93</v>
      </c>
      <c r="B7023">
        <v>2018</v>
      </c>
      <c r="C7023" t="s">
        <v>40</v>
      </c>
      <c r="D7023" t="s">
        <v>55</v>
      </c>
      <c r="E7023" t="s">
        <v>39</v>
      </c>
      <c r="F7023">
        <v>2</v>
      </c>
      <c r="G7023" t="s">
        <v>45</v>
      </c>
      <c r="H7023" t="s">
        <v>2</v>
      </c>
      <c r="I7023" t="s">
        <v>51</v>
      </c>
      <c r="J7023">
        <v>554.6</v>
      </c>
    </row>
    <row r="7024" spans="1:10" x14ac:dyDescent="0.25">
      <c r="A7024">
        <v>93</v>
      </c>
      <c r="B7024">
        <v>2018</v>
      </c>
      <c r="C7024" t="s">
        <v>40</v>
      </c>
      <c r="D7024" t="s">
        <v>55</v>
      </c>
      <c r="E7024" t="s">
        <v>39</v>
      </c>
      <c r="F7024">
        <v>3</v>
      </c>
      <c r="G7024" t="s">
        <v>38</v>
      </c>
      <c r="H7024" t="s">
        <v>2</v>
      </c>
      <c r="I7024" t="s">
        <v>51</v>
      </c>
      <c r="J7024">
        <v>707.5</v>
      </c>
    </row>
    <row r="7025" spans="1:10" x14ac:dyDescent="0.25">
      <c r="A7025">
        <v>93</v>
      </c>
      <c r="B7025">
        <v>2018</v>
      </c>
      <c r="C7025" t="s">
        <v>40</v>
      </c>
      <c r="D7025" t="s">
        <v>55</v>
      </c>
      <c r="E7025" t="s">
        <v>39</v>
      </c>
      <c r="F7025">
        <v>4</v>
      </c>
      <c r="G7025" t="s">
        <v>38</v>
      </c>
      <c r="H7025" t="s">
        <v>2</v>
      </c>
      <c r="I7025" t="s">
        <v>51</v>
      </c>
      <c r="J7025">
        <v>580.5</v>
      </c>
    </row>
    <row r="7026" spans="1:10" x14ac:dyDescent="0.25">
      <c r="A7026">
        <v>93</v>
      </c>
      <c r="B7026">
        <v>2018</v>
      </c>
      <c r="C7026" t="s">
        <v>40</v>
      </c>
      <c r="D7026" t="s">
        <v>55</v>
      </c>
      <c r="E7026" t="s">
        <v>39</v>
      </c>
      <c r="F7026">
        <v>5</v>
      </c>
      <c r="G7026" t="s">
        <v>38</v>
      </c>
      <c r="H7026" t="s">
        <v>2</v>
      </c>
      <c r="I7026" t="s">
        <v>51</v>
      </c>
      <c r="J7026">
        <v>690.1</v>
      </c>
    </row>
    <row r="7027" spans="1:10" x14ac:dyDescent="0.25">
      <c r="A7027">
        <v>93</v>
      </c>
      <c r="B7027">
        <v>2018</v>
      </c>
      <c r="C7027" t="s">
        <v>40</v>
      </c>
      <c r="D7027" t="s">
        <v>55</v>
      </c>
      <c r="E7027" t="s">
        <v>39</v>
      </c>
      <c r="F7027">
        <v>6</v>
      </c>
      <c r="G7027" t="s">
        <v>45</v>
      </c>
      <c r="H7027" t="s">
        <v>2</v>
      </c>
      <c r="I7027" t="s">
        <v>51</v>
      </c>
      <c r="J7027">
        <v>423.6</v>
      </c>
    </row>
    <row r="7028" spans="1:10" x14ac:dyDescent="0.25">
      <c r="A7028">
        <v>93</v>
      </c>
      <c r="B7028">
        <v>2018</v>
      </c>
      <c r="C7028" t="s">
        <v>40</v>
      </c>
      <c r="D7028" t="s">
        <v>56</v>
      </c>
      <c r="E7028" t="s">
        <v>39</v>
      </c>
      <c r="F7028">
        <v>1</v>
      </c>
      <c r="G7028" t="s">
        <v>45</v>
      </c>
      <c r="H7028" t="s">
        <v>46</v>
      </c>
      <c r="I7028" t="s">
        <v>37</v>
      </c>
      <c r="J7028">
        <v>749.3</v>
      </c>
    </row>
    <row r="7029" spans="1:10" x14ac:dyDescent="0.25">
      <c r="A7029">
        <v>93</v>
      </c>
      <c r="B7029">
        <v>2018</v>
      </c>
      <c r="C7029" t="s">
        <v>40</v>
      </c>
      <c r="D7029" t="s">
        <v>56</v>
      </c>
      <c r="E7029" t="s">
        <v>39</v>
      </c>
      <c r="F7029">
        <v>2</v>
      </c>
      <c r="G7029" t="s">
        <v>45</v>
      </c>
      <c r="H7029" t="s">
        <v>46</v>
      </c>
      <c r="I7029" t="s">
        <v>51</v>
      </c>
      <c r="J7029">
        <v>751.6</v>
      </c>
    </row>
    <row r="7030" spans="1:10" x14ac:dyDescent="0.25">
      <c r="A7030">
        <v>93</v>
      </c>
      <c r="B7030">
        <v>2018</v>
      </c>
      <c r="C7030" t="s">
        <v>40</v>
      </c>
      <c r="D7030" t="s">
        <v>56</v>
      </c>
      <c r="E7030" t="s">
        <v>39</v>
      </c>
      <c r="F7030">
        <v>3</v>
      </c>
      <c r="G7030" t="s">
        <v>45</v>
      </c>
      <c r="H7030" t="s">
        <v>2</v>
      </c>
      <c r="I7030" t="s">
        <v>51</v>
      </c>
      <c r="J7030">
        <v>469.9</v>
      </c>
    </row>
    <row r="7031" spans="1:10" x14ac:dyDescent="0.25">
      <c r="A7031">
        <v>93</v>
      </c>
      <c r="B7031">
        <v>2018</v>
      </c>
      <c r="C7031" t="s">
        <v>40</v>
      </c>
      <c r="D7031" t="s">
        <v>56</v>
      </c>
      <c r="E7031" t="s">
        <v>39</v>
      </c>
      <c r="F7031">
        <v>4</v>
      </c>
      <c r="G7031" t="s">
        <v>38</v>
      </c>
      <c r="H7031" t="s">
        <v>2</v>
      </c>
      <c r="I7031" t="s">
        <v>51</v>
      </c>
      <c r="J7031">
        <v>267.8</v>
      </c>
    </row>
    <row r="7032" spans="1:10" x14ac:dyDescent="0.25">
      <c r="A7032">
        <v>93</v>
      </c>
      <c r="B7032">
        <v>2018</v>
      </c>
      <c r="C7032" t="s">
        <v>40</v>
      </c>
      <c r="D7032" t="s">
        <v>56</v>
      </c>
      <c r="E7032" t="s">
        <v>39</v>
      </c>
      <c r="F7032">
        <v>5</v>
      </c>
      <c r="G7032" t="s">
        <v>38</v>
      </c>
      <c r="H7032" t="s">
        <v>46</v>
      </c>
      <c r="I7032" t="s">
        <v>37</v>
      </c>
      <c r="J7032">
        <v>813.9</v>
      </c>
    </row>
    <row r="7033" spans="1:10" x14ac:dyDescent="0.25">
      <c r="A7033">
        <v>93</v>
      </c>
      <c r="B7033">
        <v>2018</v>
      </c>
      <c r="C7033" t="s">
        <v>40</v>
      </c>
      <c r="D7033" t="s">
        <v>56</v>
      </c>
      <c r="E7033" t="s">
        <v>39</v>
      </c>
      <c r="F7033">
        <v>6</v>
      </c>
      <c r="G7033" t="s">
        <v>38</v>
      </c>
      <c r="H7033" t="s">
        <v>46</v>
      </c>
      <c r="I7033" t="s">
        <v>37</v>
      </c>
      <c r="J7033">
        <v>780.5</v>
      </c>
    </row>
    <row r="7034" spans="1:10" x14ac:dyDescent="0.25">
      <c r="A7034">
        <v>94</v>
      </c>
      <c r="B7034">
        <v>2017</v>
      </c>
      <c r="C7034" t="s">
        <v>40</v>
      </c>
      <c r="D7034" t="s">
        <v>55</v>
      </c>
      <c r="E7034" t="s">
        <v>39</v>
      </c>
      <c r="F7034">
        <v>1</v>
      </c>
      <c r="G7034" t="s">
        <v>38</v>
      </c>
      <c r="H7034" t="s">
        <v>2</v>
      </c>
      <c r="I7034" t="s">
        <v>51</v>
      </c>
      <c r="J7034">
        <v>808.6</v>
      </c>
    </row>
    <row r="7035" spans="1:10" x14ac:dyDescent="0.25">
      <c r="A7035">
        <v>94</v>
      </c>
      <c r="B7035">
        <v>2017</v>
      </c>
      <c r="C7035" t="s">
        <v>40</v>
      </c>
      <c r="D7035" t="s">
        <v>55</v>
      </c>
      <c r="E7035" t="s">
        <v>39</v>
      </c>
      <c r="F7035">
        <v>2</v>
      </c>
      <c r="G7035" t="s">
        <v>38</v>
      </c>
      <c r="H7035" t="s">
        <v>2</v>
      </c>
      <c r="I7035" t="s">
        <v>37</v>
      </c>
      <c r="J7035">
        <v>639</v>
      </c>
    </row>
    <row r="7036" spans="1:10" x14ac:dyDescent="0.25">
      <c r="A7036">
        <v>94</v>
      </c>
      <c r="B7036">
        <v>2017</v>
      </c>
      <c r="C7036" t="s">
        <v>40</v>
      </c>
      <c r="D7036" t="s">
        <v>55</v>
      </c>
      <c r="E7036" t="s">
        <v>39</v>
      </c>
      <c r="F7036">
        <v>3</v>
      </c>
      <c r="G7036" t="s">
        <v>38</v>
      </c>
      <c r="H7036" t="s">
        <v>46</v>
      </c>
      <c r="I7036" t="s">
        <v>37</v>
      </c>
      <c r="J7036">
        <v>1196.3</v>
      </c>
    </row>
    <row r="7037" spans="1:10" x14ac:dyDescent="0.25">
      <c r="A7037">
        <v>94</v>
      </c>
      <c r="B7037">
        <v>2017</v>
      </c>
      <c r="C7037" t="s">
        <v>40</v>
      </c>
      <c r="D7037" t="s">
        <v>55</v>
      </c>
      <c r="E7037" t="s">
        <v>39</v>
      </c>
      <c r="F7037">
        <v>4</v>
      </c>
      <c r="G7037" t="s">
        <v>38</v>
      </c>
      <c r="H7037" t="s">
        <v>2</v>
      </c>
      <c r="I7037" t="s">
        <v>37</v>
      </c>
      <c r="J7037">
        <v>955.3</v>
      </c>
    </row>
    <row r="7038" spans="1:10" x14ac:dyDescent="0.25">
      <c r="A7038">
        <v>94</v>
      </c>
      <c r="B7038">
        <v>2017</v>
      </c>
      <c r="C7038" t="s">
        <v>40</v>
      </c>
      <c r="D7038" t="s">
        <v>55</v>
      </c>
      <c r="E7038" t="s">
        <v>39</v>
      </c>
      <c r="F7038">
        <v>5</v>
      </c>
      <c r="G7038" t="s">
        <v>45</v>
      </c>
      <c r="H7038" t="s">
        <v>2</v>
      </c>
      <c r="I7038" t="s">
        <v>51</v>
      </c>
      <c r="J7038">
        <v>838.6</v>
      </c>
    </row>
    <row r="7039" spans="1:10" x14ac:dyDescent="0.25">
      <c r="A7039">
        <v>94</v>
      </c>
      <c r="B7039">
        <v>2017</v>
      </c>
      <c r="C7039" t="s">
        <v>40</v>
      </c>
      <c r="D7039" t="s">
        <v>55</v>
      </c>
      <c r="E7039" t="s">
        <v>39</v>
      </c>
      <c r="F7039">
        <v>6</v>
      </c>
      <c r="G7039" t="s">
        <v>38</v>
      </c>
      <c r="H7039" t="s">
        <v>2</v>
      </c>
      <c r="I7039" t="s">
        <v>51</v>
      </c>
      <c r="J7039">
        <v>863.5</v>
      </c>
    </row>
    <row r="7040" spans="1:10" x14ac:dyDescent="0.25">
      <c r="A7040">
        <v>94</v>
      </c>
      <c r="B7040">
        <v>2017</v>
      </c>
      <c r="C7040" t="s">
        <v>40</v>
      </c>
      <c r="D7040" t="s">
        <v>56</v>
      </c>
      <c r="E7040" t="s">
        <v>39</v>
      </c>
      <c r="F7040">
        <v>1</v>
      </c>
      <c r="G7040" t="s">
        <v>38</v>
      </c>
      <c r="H7040" t="s">
        <v>2</v>
      </c>
      <c r="I7040" t="s">
        <v>51</v>
      </c>
      <c r="J7040">
        <v>524.5</v>
      </c>
    </row>
    <row r="7041" spans="1:10" x14ac:dyDescent="0.25">
      <c r="A7041">
        <v>94</v>
      </c>
      <c r="B7041">
        <v>2017</v>
      </c>
      <c r="C7041" t="s">
        <v>40</v>
      </c>
      <c r="D7041" t="s">
        <v>56</v>
      </c>
      <c r="E7041" t="s">
        <v>39</v>
      </c>
      <c r="F7041">
        <v>2</v>
      </c>
      <c r="G7041" t="s">
        <v>38</v>
      </c>
      <c r="H7041" t="s">
        <v>2</v>
      </c>
      <c r="I7041" t="s">
        <v>51</v>
      </c>
      <c r="J7041">
        <v>549.5</v>
      </c>
    </row>
    <row r="7042" spans="1:10" x14ac:dyDescent="0.25">
      <c r="A7042">
        <v>94</v>
      </c>
      <c r="B7042">
        <v>2017</v>
      </c>
      <c r="C7042" t="s">
        <v>40</v>
      </c>
      <c r="D7042" t="s">
        <v>56</v>
      </c>
      <c r="E7042" t="s">
        <v>39</v>
      </c>
      <c r="F7042">
        <v>3</v>
      </c>
      <c r="G7042" t="s">
        <v>38</v>
      </c>
      <c r="H7042" t="s">
        <v>2</v>
      </c>
      <c r="I7042" t="s">
        <v>37</v>
      </c>
      <c r="J7042">
        <v>707.7</v>
      </c>
    </row>
    <row r="7043" spans="1:10" x14ac:dyDescent="0.25">
      <c r="A7043">
        <v>94</v>
      </c>
      <c r="B7043">
        <v>2017</v>
      </c>
      <c r="C7043" t="s">
        <v>40</v>
      </c>
      <c r="D7043" t="s">
        <v>56</v>
      </c>
      <c r="E7043" t="s">
        <v>39</v>
      </c>
      <c r="F7043">
        <v>4</v>
      </c>
      <c r="G7043" t="s">
        <v>38</v>
      </c>
      <c r="H7043" t="s">
        <v>2</v>
      </c>
      <c r="I7043" t="s">
        <v>37</v>
      </c>
      <c r="J7043">
        <v>519.5</v>
      </c>
    </row>
    <row r="7044" spans="1:10" x14ac:dyDescent="0.25">
      <c r="A7044">
        <v>94</v>
      </c>
      <c r="B7044">
        <v>2017</v>
      </c>
      <c r="C7044" t="s">
        <v>40</v>
      </c>
      <c r="D7044" t="s">
        <v>56</v>
      </c>
      <c r="E7044" t="s">
        <v>39</v>
      </c>
      <c r="F7044">
        <v>5</v>
      </c>
      <c r="G7044" t="s">
        <v>45</v>
      </c>
      <c r="H7044" t="s">
        <v>2</v>
      </c>
      <c r="I7044" t="s">
        <v>37</v>
      </c>
      <c r="J7044">
        <v>498.1</v>
      </c>
    </row>
    <row r="7045" spans="1:10" x14ac:dyDescent="0.25">
      <c r="A7045">
        <v>94</v>
      </c>
      <c r="B7045">
        <v>2017</v>
      </c>
      <c r="C7045" t="s">
        <v>40</v>
      </c>
      <c r="D7045" t="s">
        <v>56</v>
      </c>
      <c r="E7045" t="s">
        <v>39</v>
      </c>
      <c r="F7045">
        <v>6</v>
      </c>
      <c r="G7045" t="s">
        <v>45</v>
      </c>
      <c r="H7045" t="s">
        <v>2</v>
      </c>
      <c r="I7045" t="s">
        <v>51</v>
      </c>
      <c r="J7045">
        <v>521</v>
      </c>
    </row>
    <row r="7046" spans="1:10" x14ac:dyDescent="0.25">
      <c r="A7046">
        <v>94</v>
      </c>
      <c r="B7046">
        <v>2018</v>
      </c>
      <c r="C7046" t="s">
        <v>40</v>
      </c>
      <c r="D7046" t="s">
        <v>55</v>
      </c>
      <c r="E7046" t="s">
        <v>39</v>
      </c>
      <c r="F7046">
        <v>1</v>
      </c>
      <c r="G7046" t="s">
        <v>38</v>
      </c>
      <c r="H7046" t="s">
        <v>46</v>
      </c>
      <c r="I7046" t="s">
        <v>37</v>
      </c>
      <c r="J7046">
        <v>902.6</v>
      </c>
    </row>
    <row r="7047" spans="1:10" x14ac:dyDescent="0.25">
      <c r="A7047">
        <v>94</v>
      </c>
      <c r="B7047">
        <v>2018</v>
      </c>
      <c r="C7047" t="s">
        <v>40</v>
      </c>
      <c r="D7047" t="s">
        <v>55</v>
      </c>
      <c r="E7047" t="s">
        <v>39</v>
      </c>
      <c r="F7047">
        <v>2</v>
      </c>
      <c r="G7047" t="s">
        <v>38</v>
      </c>
      <c r="H7047" t="s">
        <v>46</v>
      </c>
      <c r="I7047" t="s">
        <v>51</v>
      </c>
      <c r="J7047">
        <v>1080.4000000000001</v>
      </c>
    </row>
    <row r="7048" spans="1:10" x14ac:dyDescent="0.25">
      <c r="A7048">
        <v>94</v>
      </c>
      <c r="B7048">
        <v>2018</v>
      </c>
      <c r="C7048" t="s">
        <v>40</v>
      </c>
      <c r="D7048" t="s">
        <v>55</v>
      </c>
      <c r="E7048" t="s">
        <v>39</v>
      </c>
      <c r="F7048">
        <v>3</v>
      </c>
      <c r="G7048" t="s">
        <v>45</v>
      </c>
      <c r="H7048" t="s">
        <v>2</v>
      </c>
      <c r="I7048" t="s">
        <v>51</v>
      </c>
      <c r="J7048">
        <v>728.5</v>
      </c>
    </row>
    <row r="7049" spans="1:10" x14ac:dyDescent="0.25">
      <c r="A7049">
        <v>94</v>
      </c>
      <c r="B7049">
        <v>2018</v>
      </c>
      <c r="C7049" t="s">
        <v>40</v>
      </c>
      <c r="D7049" t="s">
        <v>55</v>
      </c>
      <c r="E7049" t="s">
        <v>39</v>
      </c>
      <c r="F7049">
        <v>4</v>
      </c>
      <c r="G7049" t="s">
        <v>45</v>
      </c>
      <c r="H7049" t="s">
        <v>46</v>
      </c>
      <c r="I7049" t="s">
        <v>51</v>
      </c>
      <c r="J7049">
        <v>1026.9000000000001</v>
      </c>
    </row>
    <row r="7050" spans="1:10" x14ac:dyDescent="0.25">
      <c r="A7050">
        <v>94</v>
      </c>
      <c r="B7050">
        <v>2018</v>
      </c>
      <c r="C7050" t="s">
        <v>40</v>
      </c>
      <c r="D7050" t="s">
        <v>55</v>
      </c>
      <c r="E7050" t="s">
        <v>39</v>
      </c>
      <c r="F7050">
        <v>5</v>
      </c>
      <c r="G7050" t="s">
        <v>45</v>
      </c>
      <c r="H7050" t="s">
        <v>2</v>
      </c>
      <c r="I7050" t="s">
        <v>51</v>
      </c>
      <c r="J7050">
        <v>692.2</v>
      </c>
    </row>
    <row r="7051" spans="1:10" x14ac:dyDescent="0.25">
      <c r="A7051">
        <v>94</v>
      </c>
      <c r="B7051">
        <v>2018</v>
      </c>
      <c r="C7051" t="s">
        <v>40</v>
      </c>
      <c r="D7051" t="s">
        <v>55</v>
      </c>
      <c r="E7051" t="s">
        <v>39</v>
      </c>
      <c r="F7051">
        <v>6</v>
      </c>
      <c r="G7051" t="s">
        <v>45</v>
      </c>
      <c r="H7051" t="s">
        <v>46</v>
      </c>
      <c r="I7051" t="s">
        <v>37</v>
      </c>
      <c r="J7051">
        <v>825.2</v>
      </c>
    </row>
    <row r="7052" spans="1:10" x14ac:dyDescent="0.25">
      <c r="A7052">
        <v>94</v>
      </c>
      <c r="B7052">
        <v>2018</v>
      </c>
      <c r="C7052" t="s">
        <v>40</v>
      </c>
      <c r="D7052" t="s">
        <v>56</v>
      </c>
      <c r="E7052" t="s">
        <v>39</v>
      </c>
      <c r="F7052">
        <v>1</v>
      </c>
      <c r="G7052" t="s">
        <v>38</v>
      </c>
      <c r="H7052" t="s">
        <v>2</v>
      </c>
      <c r="I7052" t="s">
        <v>37</v>
      </c>
      <c r="J7052">
        <v>359.7</v>
      </c>
    </row>
    <row r="7053" spans="1:10" x14ac:dyDescent="0.25">
      <c r="A7053">
        <v>94</v>
      </c>
      <c r="B7053">
        <v>2018</v>
      </c>
      <c r="C7053" t="s">
        <v>40</v>
      </c>
      <c r="D7053" t="s">
        <v>56</v>
      </c>
      <c r="E7053" t="s">
        <v>39</v>
      </c>
      <c r="F7053">
        <v>2</v>
      </c>
      <c r="G7053" t="s">
        <v>38</v>
      </c>
      <c r="H7053" t="s">
        <v>2</v>
      </c>
      <c r="I7053" t="s">
        <v>51</v>
      </c>
      <c r="J7053">
        <v>444.3</v>
      </c>
    </row>
    <row r="7054" spans="1:10" x14ac:dyDescent="0.25">
      <c r="A7054">
        <v>94</v>
      </c>
      <c r="B7054">
        <v>2018</v>
      </c>
      <c r="C7054" t="s">
        <v>40</v>
      </c>
      <c r="D7054" t="s">
        <v>56</v>
      </c>
      <c r="E7054" t="s">
        <v>39</v>
      </c>
      <c r="F7054">
        <v>3</v>
      </c>
      <c r="G7054" t="s">
        <v>45</v>
      </c>
      <c r="H7054" t="s">
        <v>2</v>
      </c>
      <c r="I7054" t="s">
        <v>51</v>
      </c>
      <c r="J7054">
        <v>357</v>
      </c>
    </row>
    <row r="7055" spans="1:10" x14ac:dyDescent="0.25">
      <c r="A7055">
        <v>94</v>
      </c>
      <c r="B7055">
        <v>2018</v>
      </c>
      <c r="C7055" t="s">
        <v>40</v>
      </c>
      <c r="D7055" t="s">
        <v>56</v>
      </c>
      <c r="E7055" t="s">
        <v>39</v>
      </c>
      <c r="F7055">
        <v>4</v>
      </c>
      <c r="G7055" t="s">
        <v>45</v>
      </c>
      <c r="H7055" t="s">
        <v>46</v>
      </c>
      <c r="I7055" t="s">
        <v>51</v>
      </c>
      <c r="J7055">
        <v>877.2</v>
      </c>
    </row>
    <row r="7056" spans="1:10" x14ac:dyDescent="0.25">
      <c r="A7056">
        <v>94</v>
      </c>
      <c r="B7056">
        <v>2018</v>
      </c>
      <c r="C7056" t="s">
        <v>40</v>
      </c>
      <c r="D7056" t="s">
        <v>56</v>
      </c>
      <c r="E7056" t="s">
        <v>39</v>
      </c>
      <c r="F7056">
        <v>5</v>
      </c>
      <c r="G7056" t="s">
        <v>38</v>
      </c>
      <c r="H7056" t="s">
        <v>2</v>
      </c>
      <c r="I7056" t="s">
        <v>51</v>
      </c>
      <c r="J7056">
        <v>428.5</v>
      </c>
    </row>
    <row r="7057" spans="1:10" x14ac:dyDescent="0.25">
      <c r="A7057">
        <v>94</v>
      </c>
      <c r="B7057">
        <v>2018</v>
      </c>
      <c r="C7057" t="s">
        <v>40</v>
      </c>
      <c r="D7057" t="s">
        <v>56</v>
      </c>
      <c r="E7057" t="s">
        <v>39</v>
      </c>
      <c r="F7057">
        <v>6</v>
      </c>
      <c r="G7057" t="s">
        <v>45</v>
      </c>
      <c r="H7057" t="s">
        <v>46</v>
      </c>
      <c r="I7057" t="s">
        <v>51</v>
      </c>
      <c r="J7057">
        <v>904.3</v>
      </c>
    </row>
    <row r="7058" spans="1:10" x14ac:dyDescent="0.25">
      <c r="A7058">
        <v>95</v>
      </c>
      <c r="B7058">
        <v>2017</v>
      </c>
      <c r="C7058" t="s">
        <v>40</v>
      </c>
      <c r="D7058" t="s">
        <v>55</v>
      </c>
      <c r="E7058" t="s">
        <v>39</v>
      </c>
      <c r="F7058">
        <v>1</v>
      </c>
      <c r="G7058" t="s">
        <v>45</v>
      </c>
      <c r="H7058" t="s">
        <v>46</v>
      </c>
      <c r="I7058" t="s">
        <v>37</v>
      </c>
      <c r="J7058">
        <v>1188.4000000000001</v>
      </c>
    </row>
    <row r="7059" spans="1:10" x14ac:dyDescent="0.25">
      <c r="A7059">
        <v>95</v>
      </c>
      <c r="B7059">
        <v>2017</v>
      </c>
      <c r="C7059" t="s">
        <v>40</v>
      </c>
      <c r="D7059" t="s">
        <v>55</v>
      </c>
      <c r="E7059" t="s">
        <v>39</v>
      </c>
      <c r="F7059">
        <v>2</v>
      </c>
      <c r="G7059" t="s">
        <v>45</v>
      </c>
      <c r="H7059" t="s">
        <v>46</v>
      </c>
      <c r="I7059" t="s">
        <v>51</v>
      </c>
      <c r="J7059">
        <v>1055.5999999999999</v>
      </c>
    </row>
    <row r="7060" spans="1:10" x14ac:dyDescent="0.25">
      <c r="A7060">
        <v>95</v>
      </c>
      <c r="B7060">
        <v>2017</v>
      </c>
      <c r="C7060" t="s">
        <v>40</v>
      </c>
      <c r="D7060" t="s">
        <v>55</v>
      </c>
      <c r="E7060" t="s">
        <v>39</v>
      </c>
      <c r="F7060">
        <v>3</v>
      </c>
      <c r="G7060" t="s">
        <v>45</v>
      </c>
      <c r="H7060" t="s">
        <v>46</v>
      </c>
      <c r="I7060" t="s">
        <v>37</v>
      </c>
      <c r="J7060">
        <v>1062.9000000000001</v>
      </c>
    </row>
    <row r="7061" spans="1:10" x14ac:dyDescent="0.25">
      <c r="A7061">
        <v>95</v>
      </c>
      <c r="B7061">
        <v>2017</v>
      </c>
      <c r="C7061" t="s">
        <v>40</v>
      </c>
      <c r="D7061" t="s">
        <v>55</v>
      </c>
      <c r="E7061" t="s">
        <v>39</v>
      </c>
      <c r="F7061">
        <v>4</v>
      </c>
      <c r="G7061" t="s">
        <v>45</v>
      </c>
      <c r="H7061" t="s">
        <v>46</v>
      </c>
      <c r="I7061" t="s">
        <v>37</v>
      </c>
      <c r="J7061">
        <v>1299.0999999999999</v>
      </c>
    </row>
    <row r="7062" spans="1:10" x14ac:dyDescent="0.25">
      <c r="A7062">
        <v>95</v>
      </c>
      <c r="B7062">
        <v>2017</v>
      </c>
      <c r="C7062" t="s">
        <v>40</v>
      </c>
      <c r="D7062" t="s">
        <v>55</v>
      </c>
      <c r="E7062" t="s">
        <v>39</v>
      </c>
      <c r="F7062">
        <v>5</v>
      </c>
      <c r="G7062" t="s">
        <v>38</v>
      </c>
      <c r="H7062" t="s">
        <v>46</v>
      </c>
      <c r="I7062" t="s">
        <v>51</v>
      </c>
      <c r="J7062">
        <v>1111</v>
      </c>
    </row>
    <row r="7063" spans="1:10" x14ac:dyDescent="0.25">
      <c r="A7063">
        <v>95</v>
      </c>
      <c r="B7063">
        <v>2017</v>
      </c>
      <c r="C7063" t="s">
        <v>40</v>
      </c>
      <c r="D7063" t="s">
        <v>55</v>
      </c>
      <c r="E7063" t="s">
        <v>39</v>
      </c>
      <c r="F7063">
        <v>6</v>
      </c>
      <c r="G7063" t="s">
        <v>38</v>
      </c>
      <c r="H7063" t="s">
        <v>46</v>
      </c>
      <c r="I7063" t="s">
        <v>37</v>
      </c>
      <c r="J7063">
        <v>1129.5</v>
      </c>
    </row>
    <row r="7064" spans="1:10" x14ac:dyDescent="0.25">
      <c r="A7064">
        <v>95</v>
      </c>
      <c r="B7064">
        <v>2017</v>
      </c>
      <c r="C7064" t="s">
        <v>40</v>
      </c>
      <c r="D7064" t="s">
        <v>56</v>
      </c>
      <c r="E7064" t="s">
        <v>39</v>
      </c>
      <c r="F7064">
        <v>1</v>
      </c>
      <c r="G7064" t="s">
        <v>45</v>
      </c>
      <c r="H7064" t="s">
        <v>46</v>
      </c>
      <c r="I7064" t="s">
        <v>37</v>
      </c>
      <c r="J7064">
        <v>972.4</v>
      </c>
    </row>
    <row r="7065" spans="1:10" x14ac:dyDescent="0.25">
      <c r="A7065">
        <v>95</v>
      </c>
      <c r="B7065">
        <v>2017</v>
      </c>
      <c r="C7065" t="s">
        <v>40</v>
      </c>
      <c r="D7065" t="s">
        <v>56</v>
      </c>
      <c r="E7065" t="s">
        <v>39</v>
      </c>
      <c r="F7065">
        <v>2</v>
      </c>
      <c r="G7065" t="s">
        <v>38</v>
      </c>
      <c r="H7065" t="s">
        <v>2</v>
      </c>
      <c r="I7065" t="s">
        <v>51</v>
      </c>
      <c r="J7065">
        <v>618.9</v>
      </c>
    </row>
    <row r="7066" spans="1:10" x14ac:dyDescent="0.25">
      <c r="A7066">
        <v>95</v>
      </c>
      <c r="B7066">
        <v>2017</v>
      </c>
      <c r="C7066" t="s">
        <v>40</v>
      </c>
      <c r="D7066" t="s">
        <v>56</v>
      </c>
      <c r="E7066" t="s">
        <v>39</v>
      </c>
      <c r="F7066">
        <v>3</v>
      </c>
      <c r="G7066" t="s">
        <v>45</v>
      </c>
      <c r="H7066" t="s">
        <v>46</v>
      </c>
      <c r="I7066" t="s">
        <v>51</v>
      </c>
      <c r="J7066">
        <v>1079.3</v>
      </c>
    </row>
    <row r="7067" spans="1:10" x14ac:dyDescent="0.25">
      <c r="A7067">
        <v>95</v>
      </c>
      <c r="B7067">
        <v>2017</v>
      </c>
      <c r="C7067" t="s">
        <v>40</v>
      </c>
      <c r="D7067" t="s">
        <v>56</v>
      </c>
      <c r="E7067" t="s">
        <v>39</v>
      </c>
      <c r="F7067">
        <v>4</v>
      </c>
      <c r="G7067" t="s">
        <v>38</v>
      </c>
      <c r="H7067" t="s">
        <v>46</v>
      </c>
      <c r="I7067" t="s">
        <v>51</v>
      </c>
      <c r="J7067">
        <v>1101.0999999999999</v>
      </c>
    </row>
    <row r="7068" spans="1:10" x14ac:dyDescent="0.25">
      <c r="A7068">
        <v>95</v>
      </c>
      <c r="B7068">
        <v>2017</v>
      </c>
      <c r="C7068" t="s">
        <v>40</v>
      </c>
      <c r="D7068" t="s">
        <v>56</v>
      </c>
      <c r="E7068" t="s">
        <v>39</v>
      </c>
      <c r="F7068">
        <v>5</v>
      </c>
      <c r="G7068" t="s">
        <v>45</v>
      </c>
      <c r="H7068" t="s">
        <v>46</v>
      </c>
      <c r="I7068" t="s">
        <v>51</v>
      </c>
      <c r="J7068">
        <v>977.2</v>
      </c>
    </row>
    <row r="7069" spans="1:10" x14ac:dyDescent="0.25">
      <c r="A7069">
        <v>95</v>
      </c>
      <c r="B7069">
        <v>2017</v>
      </c>
      <c r="C7069" t="s">
        <v>40</v>
      </c>
      <c r="D7069" t="s">
        <v>56</v>
      </c>
      <c r="E7069" t="s">
        <v>39</v>
      </c>
      <c r="F7069">
        <v>6</v>
      </c>
      <c r="G7069" t="s">
        <v>38</v>
      </c>
      <c r="H7069" t="s">
        <v>46</v>
      </c>
      <c r="I7069" t="s">
        <v>37</v>
      </c>
      <c r="J7069">
        <v>932.8</v>
      </c>
    </row>
    <row r="7070" spans="1:10" x14ac:dyDescent="0.25">
      <c r="A7070">
        <v>95</v>
      </c>
      <c r="B7070">
        <v>2018</v>
      </c>
      <c r="C7070" t="s">
        <v>40</v>
      </c>
      <c r="D7070" t="s">
        <v>55</v>
      </c>
      <c r="E7070" t="s">
        <v>39</v>
      </c>
      <c r="F7070">
        <v>1</v>
      </c>
      <c r="G7070" t="s">
        <v>38</v>
      </c>
      <c r="H7070" t="s">
        <v>46</v>
      </c>
      <c r="I7070" t="s">
        <v>51</v>
      </c>
      <c r="J7070">
        <v>1069.3</v>
      </c>
    </row>
    <row r="7071" spans="1:10" x14ac:dyDescent="0.25">
      <c r="A7071">
        <v>95</v>
      </c>
      <c r="B7071">
        <v>2018</v>
      </c>
      <c r="C7071" t="s">
        <v>40</v>
      </c>
      <c r="D7071" t="s">
        <v>55</v>
      </c>
      <c r="E7071" t="s">
        <v>39</v>
      </c>
      <c r="F7071">
        <v>2</v>
      </c>
      <c r="G7071" t="s">
        <v>38</v>
      </c>
      <c r="H7071" t="s">
        <v>2</v>
      </c>
      <c r="I7071" t="s">
        <v>37</v>
      </c>
      <c r="J7071">
        <v>653</v>
      </c>
    </row>
    <row r="7072" spans="1:10" x14ac:dyDescent="0.25">
      <c r="A7072">
        <v>95</v>
      </c>
      <c r="B7072">
        <v>2018</v>
      </c>
      <c r="C7072" t="s">
        <v>40</v>
      </c>
      <c r="D7072" t="s">
        <v>55</v>
      </c>
      <c r="E7072" t="s">
        <v>39</v>
      </c>
      <c r="F7072">
        <v>3</v>
      </c>
      <c r="G7072" t="s">
        <v>38</v>
      </c>
      <c r="H7072" t="s">
        <v>2</v>
      </c>
      <c r="I7072" t="s">
        <v>37</v>
      </c>
      <c r="J7072">
        <v>538.6</v>
      </c>
    </row>
    <row r="7073" spans="1:10" x14ac:dyDescent="0.25">
      <c r="A7073">
        <v>95</v>
      </c>
      <c r="B7073">
        <v>2018</v>
      </c>
      <c r="C7073" t="s">
        <v>40</v>
      </c>
      <c r="D7073" t="s">
        <v>55</v>
      </c>
      <c r="E7073" t="s">
        <v>39</v>
      </c>
      <c r="F7073">
        <v>4</v>
      </c>
      <c r="G7073" t="s">
        <v>38</v>
      </c>
      <c r="H7073" t="s">
        <v>46</v>
      </c>
      <c r="I7073" t="s">
        <v>51</v>
      </c>
      <c r="J7073">
        <v>949.8</v>
      </c>
    </row>
    <row r="7074" spans="1:10" x14ac:dyDescent="0.25">
      <c r="A7074">
        <v>95</v>
      </c>
      <c r="B7074">
        <v>2018</v>
      </c>
      <c r="C7074" t="s">
        <v>40</v>
      </c>
      <c r="D7074" t="s">
        <v>55</v>
      </c>
      <c r="E7074" t="s">
        <v>39</v>
      </c>
      <c r="F7074">
        <v>5</v>
      </c>
      <c r="G7074" t="s">
        <v>45</v>
      </c>
      <c r="H7074" t="s">
        <v>2</v>
      </c>
      <c r="I7074" t="s">
        <v>51</v>
      </c>
      <c r="J7074">
        <v>703.7</v>
      </c>
    </row>
    <row r="7075" spans="1:10" x14ac:dyDescent="0.25">
      <c r="A7075">
        <v>95</v>
      </c>
      <c r="B7075">
        <v>2018</v>
      </c>
      <c r="C7075" t="s">
        <v>40</v>
      </c>
      <c r="D7075" t="s">
        <v>55</v>
      </c>
      <c r="E7075" t="s">
        <v>39</v>
      </c>
      <c r="F7075">
        <v>6</v>
      </c>
      <c r="G7075" t="s">
        <v>38</v>
      </c>
      <c r="H7075" t="s">
        <v>46</v>
      </c>
      <c r="I7075" t="s">
        <v>37</v>
      </c>
      <c r="J7075">
        <v>1117.8</v>
      </c>
    </row>
    <row r="7076" spans="1:10" x14ac:dyDescent="0.25">
      <c r="A7076">
        <v>95</v>
      </c>
      <c r="B7076">
        <v>2018</v>
      </c>
      <c r="C7076" t="s">
        <v>40</v>
      </c>
      <c r="D7076" t="s">
        <v>56</v>
      </c>
      <c r="E7076" t="s">
        <v>39</v>
      </c>
      <c r="F7076">
        <v>1</v>
      </c>
      <c r="G7076" t="s">
        <v>38</v>
      </c>
      <c r="H7076" t="s">
        <v>46</v>
      </c>
      <c r="I7076" t="s">
        <v>37</v>
      </c>
      <c r="J7076">
        <v>761.3</v>
      </c>
    </row>
    <row r="7077" spans="1:10" x14ac:dyDescent="0.25">
      <c r="A7077">
        <v>95</v>
      </c>
      <c r="B7077">
        <v>2018</v>
      </c>
      <c r="C7077" t="s">
        <v>40</v>
      </c>
      <c r="D7077" t="s">
        <v>56</v>
      </c>
      <c r="E7077" t="s">
        <v>39</v>
      </c>
      <c r="F7077">
        <v>2</v>
      </c>
      <c r="G7077" t="s">
        <v>38</v>
      </c>
      <c r="H7077" t="s">
        <v>2</v>
      </c>
      <c r="I7077" t="s">
        <v>51</v>
      </c>
      <c r="J7077">
        <v>384.2</v>
      </c>
    </row>
    <row r="7078" spans="1:10" x14ac:dyDescent="0.25">
      <c r="A7078">
        <v>95</v>
      </c>
      <c r="B7078">
        <v>2018</v>
      </c>
      <c r="C7078" t="s">
        <v>40</v>
      </c>
      <c r="D7078" t="s">
        <v>56</v>
      </c>
      <c r="E7078" t="s">
        <v>39</v>
      </c>
      <c r="F7078">
        <v>3</v>
      </c>
      <c r="G7078" t="s">
        <v>38</v>
      </c>
      <c r="H7078" t="s">
        <v>2</v>
      </c>
      <c r="I7078" t="s">
        <v>51</v>
      </c>
      <c r="J7078">
        <v>254.2</v>
      </c>
    </row>
    <row r="7079" spans="1:10" x14ac:dyDescent="0.25">
      <c r="A7079">
        <v>95</v>
      </c>
      <c r="B7079">
        <v>2018</v>
      </c>
      <c r="C7079" t="s">
        <v>40</v>
      </c>
      <c r="D7079" t="s">
        <v>56</v>
      </c>
      <c r="E7079" t="s">
        <v>39</v>
      </c>
      <c r="F7079">
        <v>4</v>
      </c>
      <c r="G7079" t="s">
        <v>45</v>
      </c>
      <c r="H7079" t="s">
        <v>2</v>
      </c>
      <c r="I7079" t="s">
        <v>51</v>
      </c>
      <c r="J7079">
        <v>451.4</v>
      </c>
    </row>
    <row r="7080" spans="1:10" x14ac:dyDescent="0.25">
      <c r="A7080">
        <v>95</v>
      </c>
      <c r="B7080">
        <v>2018</v>
      </c>
      <c r="C7080" t="s">
        <v>40</v>
      </c>
      <c r="D7080" t="s">
        <v>56</v>
      </c>
      <c r="E7080" t="s">
        <v>39</v>
      </c>
      <c r="F7080">
        <v>5</v>
      </c>
      <c r="G7080" t="s">
        <v>38</v>
      </c>
      <c r="H7080" t="s">
        <v>2</v>
      </c>
      <c r="I7080" t="s">
        <v>37</v>
      </c>
      <c r="J7080">
        <v>341.1</v>
      </c>
    </row>
    <row r="7081" spans="1:10" x14ac:dyDescent="0.25">
      <c r="A7081">
        <v>95</v>
      </c>
      <c r="B7081">
        <v>2018</v>
      </c>
      <c r="C7081" t="s">
        <v>40</v>
      </c>
      <c r="D7081" t="s">
        <v>56</v>
      </c>
      <c r="E7081" t="s">
        <v>39</v>
      </c>
      <c r="F7081">
        <v>6</v>
      </c>
      <c r="G7081" t="s">
        <v>45</v>
      </c>
      <c r="H7081" t="s">
        <v>46</v>
      </c>
      <c r="I7081" t="s">
        <v>37</v>
      </c>
      <c r="J7081">
        <v>820.3</v>
      </c>
    </row>
    <row r="7082" spans="1:10" x14ac:dyDescent="0.25">
      <c r="A7082">
        <v>96</v>
      </c>
      <c r="B7082">
        <v>2017</v>
      </c>
      <c r="C7082" t="s">
        <v>40</v>
      </c>
      <c r="D7082" t="s">
        <v>55</v>
      </c>
      <c r="E7082" t="s">
        <v>39</v>
      </c>
      <c r="F7082">
        <v>1</v>
      </c>
      <c r="G7082" t="s">
        <v>45</v>
      </c>
      <c r="H7082" t="s">
        <v>46</v>
      </c>
      <c r="I7082" t="s">
        <v>37</v>
      </c>
      <c r="J7082">
        <v>1245.9000000000001</v>
      </c>
    </row>
    <row r="7083" spans="1:10" x14ac:dyDescent="0.25">
      <c r="A7083">
        <v>96</v>
      </c>
      <c r="B7083">
        <v>2017</v>
      </c>
      <c r="C7083" t="s">
        <v>40</v>
      </c>
      <c r="D7083" t="s">
        <v>55</v>
      </c>
      <c r="E7083" t="s">
        <v>39</v>
      </c>
      <c r="F7083">
        <v>2</v>
      </c>
      <c r="G7083" t="s">
        <v>45</v>
      </c>
      <c r="H7083" t="s">
        <v>2</v>
      </c>
      <c r="I7083" t="s">
        <v>37</v>
      </c>
      <c r="J7083">
        <v>856.9</v>
      </c>
    </row>
    <row r="7084" spans="1:10" x14ac:dyDescent="0.25">
      <c r="A7084">
        <v>96</v>
      </c>
      <c r="B7084">
        <v>2017</v>
      </c>
      <c r="C7084" t="s">
        <v>40</v>
      </c>
      <c r="D7084" t="s">
        <v>55</v>
      </c>
      <c r="E7084" t="s">
        <v>39</v>
      </c>
      <c r="F7084">
        <v>3</v>
      </c>
      <c r="G7084" t="s">
        <v>45</v>
      </c>
      <c r="H7084" t="s">
        <v>2</v>
      </c>
      <c r="I7084" t="s">
        <v>37</v>
      </c>
      <c r="J7084">
        <v>950.9</v>
      </c>
    </row>
    <row r="7085" spans="1:10" x14ac:dyDescent="0.25">
      <c r="A7085">
        <v>96</v>
      </c>
      <c r="B7085">
        <v>2017</v>
      </c>
      <c r="C7085" t="s">
        <v>40</v>
      </c>
      <c r="D7085" t="s">
        <v>55</v>
      </c>
      <c r="E7085" t="s">
        <v>39</v>
      </c>
      <c r="F7085">
        <v>4</v>
      </c>
      <c r="G7085" t="s">
        <v>38</v>
      </c>
      <c r="H7085" t="s">
        <v>46</v>
      </c>
      <c r="I7085" t="s">
        <v>37</v>
      </c>
      <c r="J7085">
        <v>1347.1</v>
      </c>
    </row>
    <row r="7086" spans="1:10" x14ac:dyDescent="0.25">
      <c r="A7086">
        <v>96</v>
      </c>
      <c r="B7086">
        <v>2017</v>
      </c>
      <c r="C7086" t="s">
        <v>40</v>
      </c>
      <c r="D7086" t="s">
        <v>55</v>
      </c>
      <c r="E7086" t="s">
        <v>39</v>
      </c>
      <c r="F7086">
        <v>5</v>
      </c>
      <c r="G7086" t="s">
        <v>45</v>
      </c>
      <c r="H7086" t="s">
        <v>46</v>
      </c>
      <c r="I7086" t="s">
        <v>37</v>
      </c>
      <c r="J7086">
        <v>1103.5999999999999</v>
      </c>
    </row>
    <row r="7087" spans="1:10" x14ac:dyDescent="0.25">
      <c r="A7087">
        <v>96</v>
      </c>
      <c r="B7087">
        <v>2017</v>
      </c>
      <c r="C7087" t="s">
        <v>40</v>
      </c>
      <c r="D7087" t="s">
        <v>55</v>
      </c>
      <c r="E7087" t="s">
        <v>39</v>
      </c>
      <c r="F7087">
        <v>6</v>
      </c>
      <c r="G7087" t="s">
        <v>45</v>
      </c>
      <c r="H7087" t="s">
        <v>2</v>
      </c>
      <c r="I7087" t="s">
        <v>37</v>
      </c>
      <c r="J7087">
        <v>868.8</v>
      </c>
    </row>
    <row r="7088" spans="1:10" x14ac:dyDescent="0.25">
      <c r="A7088">
        <v>96</v>
      </c>
      <c r="B7088">
        <v>2017</v>
      </c>
      <c r="C7088" t="s">
        <v>40</v>
      </c>
      <c r="D7088" t="s">
        <v>56</v>
      </c>
      <c r="E7088" t="s">
        <v>39</v>
      </c>
      <c r="F7088">
        <v>1</v>
      </c>
      <c r="G7088" t="s">
        <v>45</v>
      </c>
      <c r="H7088" t="s">
        <v>46</v>
      </c>
      <c r="I7088" t="s">
        <v>37</v>
      </c>
      <c r="J7088">
        <v>986.8</v>
      </c>
    </row>
    <row r="7089" spans="1:10" x14ac:dyDescent="0.25">
      <c r="A7089">
        <v>96</v>
      </c>
      <c r="B7089">
        <v>2017</v>
      </c>
      <c r="C7089" t="s">
        <v>40</v>
      </c>
      <c r="D7089" t="s">
        <v>56</v>
      </c>
      <c r="E7089" t="s">
        <v>39</v>
      </c>
      <c r="F7089">
        <v>2</v>
      </c>
      <c r="G7089" t="s">
        <v>45</v>
      </c>
      <c r="H7089" t="s">
        <v>46</v>
      </c>
      <c r="I7089" t="s">
        <v>37</v>
      </c>
      <c r="J7089">
        <v>1143.9000000000001</v>
      </c>
    </row>
    <row r="7090" spans="1:10" x14ac:dyDescent="0.25">
      <c r="A7090">
        <v>96</v>
      </c>
      <c r="B7090">
        <v>2017</v>
      </c>
      <c r="C7090" t="s">
        <v>40</v>
      </c>
      <c r="D7090" t="s">
        <v>56</v>
      </c>
      <c r="E7090" t="s">
        <v>39</v>
      </c>
      <c r="F7090">
        <v>3</v>
      </c>
      <c r="G7090" t="s">
        <v>38</v>
      </c>
      <c r="H7090" t="s">
        <v>2</v>
      </c>
      <c r="I7090" t="s">
        <v>51</v>
      </c>
      <c r="J7090">
        <v>547</v>
      </c>
    </row>
    <row r="7091" spans="1:10" x14ac:dyDescent="0.25">
      <c r="A7091">
        <v>96</v>
      </c>
      <c r="B7091">
        <v>2017</v>
      </c>
      <c r="C7091" t="s">
        <v>40</v>
      </c>
      <c r="D7091" t="s">
        <v>56</v>
      </c>
      <c r="E7091" t="s">
        <v>39</v>
      </c>
      <c r="F7091">
        <v>4</v>
      </c>
      <c r="G7091" t="s">
        <v>38</v>
      </c>
      <c r="H7091" t="s">
        <v>46</v>
      </c>
      <c r="I7091" t="s">
        <v>51</v>
      </c>
      <c r="J7091">
        <v>1117.2</v>
      </c>
    </row>
    <row r="7092" spans="1:10" x14ac:dyDescent="0.25">
      <c r="A7092">
        <v>96</v>
      </c>
      <c r="B7092">
        <v>2017</v>
      </c>
      <c r="C7092" t="s">
        <v>40</v>
      </c>
      <c r="D7092" t="s">
        <v>56</v>
      </c>
      <c r="E7092" t="s">
        <v>39</v>
      </c>
      <c r="F7092">
        <v>5</v>
      </c>
      <c r="G7092" t="s">
        <v>38</v>
      </c>
      <c r="H7092" t="s">
        <v>2</v>
      </c>
      <c r="I7092" t="s">
        <v>51</v>
      </c>
      <c r="J7092">
        <v>514.6</v>
      </c>
    </row>
    <row r="7093" spans="1:10" x14ac:dyDescent="0.25">
      <c r="A7093">
        <v>96</v>
      </c>
      <c r="B7093">
        <v>2017</v>
      </c>
      <c r="C7093" t="s">
        <v>40</v>
      </c>
      <c r="D7093" t="s">
        <v>56</v>
      </c>
      <c r="E7093" t="s">
        <v>39</v>
      </c>
      <c r="F7093">
        <v>6</v>
      </c>
      <c r="G7093" t="s">
        <v>38</v>
      </c>
      <c r="H7093" t="s">
        <v>2</v>
      </c>
      <c r="I7093" t="s">
        <v>37</v>
      </c>
      <c r="J7093">
        <v>535.29999999999995</v>
      </c>
    </row>
    <row r="7094" spans="1:10" x14ac:dyDescent="0.25">
      <c r="A7094">
        <v>96</v>
      </c>
      <c r="B7094">
        <v>2018</v>
      </c>
      <c r="C7094" t="s">
        <v>40</v>
      </c>
      <c r="D7094" t="s">
        <v>55</v>
      </c>
      <c r="E7094" t="s">
        <v>39</v>
      </c>
      <c r="F7094">
        <v>1</v>
      </c>
      <c r="G7094" t="s">
        <v>45</v>
      </c>
      <c r="H7094" t="s">
        <v>46</v>
      </c>
      <c r="I7094" t="s">
        <v>51</v>
      </c>
      <c r="J7094">
        <v>854.3</v>
      </c>
    </row>
    <row r="7095" spans="1:10" x14ac:dyDescent="0.25">
      <c r="A7095">
        <v>96</v>
      </c>
      <c r="B7095">
        <v>2018</v>
      </c>
      <c r="C7095" t="s">
        <v>40</v>
      </c>
      <c r="D7095" t="s">
        <v>55</v>
      </c>
      <c r="E7095" t="s">
        <v>39</v>
      </c>
      <c r="F7095">
        <v>2</v>
      </c>
      <c r="G7095" t="s">
        <v>38</v>
      </c>
      <c r="H7095" t="s">
        <v>2</v>
      </c>
      <c r="I7095" t="s">
        <v>51</v>
      </c>
      <c r="J7095">
        <v>576.5</v>
      </c>
    </row>
    <row r="7096" spans="1:10" x14ac:dyDescent="0.25">
      <c r="A7096">
        <v>96</v>
      </c>
      <c r="B7096">
        <v>2018</v>
      </c>
      <c r="C7096" t="s">
        <v>40</v>
      </c>
      <c r="D7096" t="s">
        <v>55</v>
      </c>
      <c r="E7096" t="s">
        <v>39</v>
      </c>
      <c r="F7096">
        <v>3</v>
      </c>
      <c r="G7096" t="s">
        <v>45</v>
      </c>
      <c r="H7096" t="s">
        <v>2</v>
      </c>
      <c r="I7096" t="s">
        <v>51</v>
      </c>
      <c r="J7096">
        <v>687.7</v>
      </c>
    </row>
    <row r="7097" spans="1:10" x14ac:dyDescent="0.25">
      <c r="A7097">
        <v>96</v>
      </c>
      <c r="B7097">
        <v>2018</v>
      </c>
      <c r="C7097" t="s">
        <v>40</v>
      </c>
      <c r="D7097" t="s">
        <v>55</v>
      </c>
      <c r="E7097" t="s">
        <v>39</v>
      </c>
      <c r="F7097">
        <v>4</v>
      </c>
      <c r="G7097" t="s">
        <v>45</v>
      </c>
      <c r="H7097" t="s">
        <v>46</v>
      </c>
      <c r="I7097" t="s">
        <v>37</v>
      </c>
      <c r="J7097">
        <v>1113.5999999999999</v>
      </c>
    </row>
    <row r="7098" spans="1:10" x14ac:dyDescent="0.25">
      <c r="A7098">
        <v>96</v>
      </c>
      <c r="B7098">
        <v>2018</v>
      </c>
      <c r="C7098" t="s">
        <v>40</v>
      </c>
      <c r="D7098" t="s">
        <v>55</v>
      </c>
      <c r="E7098" t="s">
        <v>39</v>
      </c>
      <c r="F7098">
        <v>5</v>
      </c>
      <c r="G7098" t="s">
        <v>38</v>
      </c>
      <c r="H7098" t="s">
        <v>2</v>
      </c>
      <c r="I7098" t="s">
        <v>51</v>
      </c>
      <c r="J7098">
        <v>665.8</v>
      </c>
    </row>
    <row r="7099" spans="1:10" x14ac:dyDescent="0.25">
      <c r="A7099">
        <v>96</v>
      </c>
      <c r="B7099">
        <v>2018</v>
      </c>
      <c r="C7099" t="s">
        <v>40</v>
      </c>
      <c r="D7099" t="s">
        <v>55</v>
      </c>
      <c r="E7099" t="s">
        <v>39</v>
      </c>
      <c r="F7099">
        <v>6</v>
      </c>
      <c r="G7099" t="s">
        <v>38</v>
      </c>
      <c r="H7099" t="s">
        <v>46</v>
      </c>
      <c r="I7099" t="s">
        <v>37</v>
      </c>
      <c r="J7099">
        <v>1130.5</v>
      </c>
    </row>
    <row r="7100" spans="1:10" x14ac:dyDescent="0.25">
      <c r="A7100">
        <v>96</v>
      </c>
      <c r="B7100">
        <v>2018</v>
      </c>
      <c r="C7100" t="s">
        <v>40</v>
      </c>
      <c r="D7100" t="s">
        <v>56</v>
      </c>
      <c r="E7100" t="s">
        <v>39</v>
      </c>
      <c r="F7100">
        <v>1</v>
      </c>
      <c r="G7100" t="s">
        <v>45</v>
      </c>
      <c r="H7100" t="s">
        <v>46</v>
      </c>
      <c r="I7100" t="s">
        <v>51</v>
      </c>
      <c r="J7100">
        <v>703.3</v>
      </c>
    </row>
    <row r="7101" spans="1:10" x14ac:dyDescent="0.25">
      <c r="A7101">
        <v>96</v>
      </c>
      <c r="B7101">
        <v>2018</v>
      </c>
      <c r="C7101" t="s">
        <v>40</v>
      </c>
      <c r="D7101" t="s">
        <v>56</v>
      </c>
      <c r="E7101" t="s">
        <v>39</v>
      </c>
      <c r="F7101">
        <v>2</v>
      </c>
      <c r="G7101" t="s">
        <v>45</v>
      </c>
      <c r="H7101" t="s">
        <v>46</v>
      </c>
      <c r="I7101" t="s">
        <v>37</v>
      </c>
      <c r="J7101">
        <v>971.1</v>
      </c>
    </row>
    <row r="7102" spans="1:10" x14ac:dyDescent="0.25">
      <c r="A7102">
        <v>96</v>
      </c>
      <c r="B7102">
        <v>2018</v>
      </c>
      <c r="C7102" t="s">
        <v>40</v>
      </c>
      <c r="D7102" t="s">
        <v>56</v>
      </c>
      <c r="E7102" t="s">
        <v>39</v>
      </c>
      <c r="F7102">
        <v>3</v>
      </c>
      <c r="G7102" t="s">
        <v>45</v>
      </c>
      <c r="H7102" t="s">
        <v>2</v>
      </c>
      <c r="I7102" t="s">
        <v>51</v>
      </c>
      <c r="J7102">
        <v>491</v>
      </c>
    </row>
    <row r="7103" spans="1:10" x14ac:dyDescent="0.25">
      <c r="A7103">
        <v>96</v>
      </c>
      <c r="B7103">
        <v>2018</v>
      </c>
      <c r="C7103" t="s">
        <v>40</v>
      </c>
      <c r="D7103" t="s">
        <v>56</v>
      </c>
      <c r="E7103" t="s">
        <v>39</v>
      </c>
      <c r="F7103">
        <v>4</v>
      </c>
      <c r="G7103" t="s">
        <v>45</v>
      </c>
      <c r="H7103" t="s">
        <v>46</v>
      </c>
      <c r="I7103" t="s">
        <v>51</v>
      </c>
      <c r="J7103">
        <v>710.8</v>
      </c>
    </row>
    <row r="7104" spans="1:10" x14ac:dyDescent="0.25">
      <c r="A7104">
        <v>96</v>
      </c>
      <c r="B7104">
        <v>2018</v>
      </c>
      <c r="C7104" t="s">
        <v>40</v>
      </c>
      <c r="D7104" t="s">
        <v>56</v>
      </c>
      <c r="E7104" t="s">
        <v>39</v>
      </c>
      <c r="F7104">
        <v>5</v>
      </c>
      <c r="G7104" t="s">
        <v>38</v>
      </c>
      <c r="H7104" t="s">
        <v>2</v>
      </c>
      <c r="I7104" t="s">
        <v>37</v>
      </c>
      <c r="J7104">
        <v>373.6</v>
      </c>
    </row>
    <row r="7105" spans="1:10" x14ac:dyDescent="0.25">
      <c r="A7105">
        <v>96</v>
      </c>
      <c r="B7105">
        <v>2018</v>
      </c>
      <c r="C7105" t="s">
        <v>40</v>
      </c>
      <c r="D7105" t="s">
        <v>56</v>
      </c>
      <c r="E7105" t="s">
        <v>39</v>
      </c>
      <c r="F7105">
        <v>6</v>
      </c>
      <c r="G7105" t="s">
        <v>45</v>
      </c>
      <c r="H7105" t="s">
        <v>2</v>
      </c>
      <c r="I7105" t="s">
        <v>37</v>
      </c>
      <c r="J7105">
        <v>567.70000000000005</v>
      </c>
    </row>
    <row r="7106" spans="1:10" x14ac:dyDescent="0.25">
      <c r="A7106">
        <v>97</v>
      </c>
      <c r="B7106">
        <v>2017</v>
      </c>
      <c r="C7106" t="s">
        <v>40</v>
      </c>
      <c r="D7106" t="s">
        <v>55</v>
      </c>
      <c r="E7106" t="s">
        <v>39</v>
      </c>
      <c r="F7106">
        <v>1</v>
      </c>
      <c r="G7106" t="s">
        <v>38</v>
      </c>
      <c r="H7106" t="s">
        <v>46</v>
      </c>
      <c r="I7106" t="s">
        <v>51</v>
      </c>
      <c r="J7106">
        <v>1033.5999999999999</v>
      </c>
    </row>
    <row r="7107" spans="1:10" x14ac:dyDescent="0.25">
      <c r="A7107">
        <v>97</v>
      </c>
      <c r="B7107">
        <v>2017</v>
      </c>
      <c r="C7107" t="s">
        <v>40</v>
      </c>
      <c r="D7107" t="s">
        <v>55</v>
      </c>
      <c r="E7107" t="s">
        <v>39</v>
      </c>
      <c r="F7107">
        <v>2</v>
      </c>
      <c r="G7107" t="s">
        <v>38</v>
      </c>
      <c r="H7107" t="s">
        <v>2</v>
      </c>
      <c r="I7107" t="s">
        <v>37</v>
      </c>
      <c r="J7107">
        <v>753.4</v>
      </c>
    </row>
    <row r="7108" spans="1:10" x14ac:dyDescent="0.25">
      <c r="A7108">
        <v>97</v>
      </c>
      <c r="B7108">
        <v>2017</v>
      </c>
      <c r="C7108" t="s">
        <v>40</v>
      </c>
      <c r="D7108" t="s">
        <v>55</v>
      </c>
      <c r="E7108" t="s">
        <v>39</v>
      </c>
      <c r="F7108">
        <v>3</v>
      </c>
      <c r="G7108" t="s">
        <v>38</v>
      </c>
      <c r="H7108" t="s">
        <v>2</v>
      </c>
      <c r="I7108" t="s">
        <v>51</v>
      </c>
      <c r="J7108">
        <v>915.8</v>
      </c>
    </row>
    <row r="7109" spans="1:10" x14ac:dyDescent="0.25">
      <c r="A7109">
        <v>97</v>
      </c>
      <c r="B7109">
        <v>2017</v>
      </c>
      <c r="C7109" t="s">
        <v>40</v>
      </c>
      <c r="D7109" t="s">
        <v>55</v>
      </c>
      <c r="E7109" t="s">
        <v>39</v>
      </c>
      <c r="F7109">
        <v>4</v>
      </c>
      <c r="G7109" t="s">
        <v>45</v>
      </c>
      <c r="H7109" t="s">
        <v>46</v>
      </c>
      <c r="I7109" t="s">
        <v>51</v>
      </c>
      <c r="J7109">
        <v>1213.5999999999999</v>
      </c>
    </row>
    <row r="7110" spans="1:10" x14ac:dyDescent="0.25">
      <c r="A7110">
        <v>97</v>
      </c>
      <c r="B7110">
        <v>2017</v>
      </c>
      <c r="C7110" t="s">
        <v>40</v>
      </c>
      <c r="D7110" t="s">
        <v>55</v>
      </c>
      <c r="E7110" t="s">
        <v>39</v>
      </c>
      <c r="F7110">
        <v>5</v>
      </c>
      <c r="G7110" t="s">
        <v>45</v>
      </c>
      <c r="H7110" t="s">
        <v>2</v>
      </c>
      <c r="I7110" t="s">
        <v>51</v>
      </c>
      <c r="J7110">
        <v>784.1</v>
      </c>
    </row>
    <row r="7111" spans="1:10" x14ac:dyDescent="0.25">
      <c r="A7111">
        <v>97</v>
      </c>
      <c r="B7111">
        <v>2017</v>
      </c>
      <c r="C7111" t="s">
        <v>40</v>
      </c>
      <c r="D7111" t="s">
        <v>55</v>
      </c>
      <c r="E7111" t="s">
        <v>39</v>
      </c>
      <c r="F7111">
        <v>6</v>
      </c>
      <c r="G7111" t="s">
        <v>45</v>
      </c>
      <c r="H7111" t="s">
        <v>46</v>
      </c>
      <c r="I7111" t="s">
        <v>37</v>
      </c>
      <c r="J7111">
        <v>1231.3</v>
      </c>
    </row>
    <row r="7112" spans="1:10" x14ac:dyDescent="0.25">
      <c r="A7112">
        <v>97</v>
      </c>
      <c r="B7112">
        <v>2017</v>
      </c>
      <c r="C7112" t="s">
        <v>40</v>
      </c>
      <c r="D7112" t="s">
        <v>56</v>
      </c>
      <c r="E7112" t="s">
        <v>39</v>
      </c>
      <c r="F7112">
        <v>1</v>
      </c>
      <c r="G7112" t="s">
        <v>38</v>
      </c>
      <c r="H7112" t="s">
        <v>2</v>
      </c>
      <c r="I7112" t="s">
        <v>37</v>
      </c>
      <c r="J7112">
        <v>528.5</v>
      </c>
    </row>
    <row r="7113" spans="1:10" x14ac:dyDescent="0.25">
      <c r="A7113">
        <v>97</v>
      </c>
      <c r="B7113">
        <v>2017</v>
      </c>
      <c r="C7113" t="s">
        <v>40</v>
      </c>
      <c r="D7113" t="s">
        <v>56</v>
      </c>
      <c r="E7113" t="s">
        <v>39</v>
      </c>
      <c r="F7113">
        <v>2</v>
      </c>
      <c r="G7113" t="s">
        <v>38</v>
      </c>
      <c r="H7113" t="s">
        <v>46</v>
      </c>
      <c r="I7113" t="s">
        <v>51</v>
      </c>
      <c r="J7113">
        <v>1052.4000000000001</v>
      </c>
    </row>
    <row r="7114" spans="1:10" x14ac:dyDescent="0.25">
      <c r="A7114">
        <v>97</v>
      </c>
      <c r="B7114">
        <v>2017</v>
      </c>
      <c r="C7114" t="s">
        <v>40</v>
      </c>
      <c r="D7114" t="s">
        <v>56</v>
      </c>
      <c r="E7114" t="s">
        <v>39</v>
      </c>
      <c r="F7114">
        <v>3</v>
      </c>
      <c r="G7114" t="s">
        <v>38</v>
      </c>
      <c r="H7114" t="s">
        <v>46</v>
      </c>
      <c r="I7114" t="s">
        <v>51</v>
      </c>
      <c r="J7114">
        <v>929.1</v>
      </c>
    </row>
    <row r="7115" spans="1:10" x14ac:dyDescent="0.25">
      <c r="A7115">
        <v>97</v>
      </c>
      <c r="B7115">
        <v>2017</v>
      </c>
      <c r="C7115" t="s">
        <v>40</v>
      </c>
      <c r="D7115" t="s">
        <v>56</v>
      </c>
      <c r="E7115" t="s">
        <v>39</v>
      </c>
      <c r="F7115">
        <v>4</v>
      </c>
      <c r="G7115" t="s">
        <v>45</v>
      </c>
      <c r="H7115" t="s">
        <v>46</v>
      </c>
      <c r="I7115" t="s">
        <v>51</v>
      </c>
      <c r="J7115">
        <v>1041.2</v>
      </c>
    </row>
    <row r="7116" spans="1:10" x14ac:dyDescent="0.25">
      <c r="A7116">
        <v>97</v>
      </c>
      <c r="B7116">
        <v>2017</v>
      </c>
      <c r="C7116" t="s">
        <v>40</v>
      </c>
      <c r="D7116" t="s">
        <v>56</v>
      </c>
      <c r="E7116" t="s">
        <v>39</v>
      </c>
      <c r="F7116">
        <v>5</v>
      </c>
      <c r="G7116" t="s">
        <v>45</v>
      </c>
      <c r="H7116" t="s">
        <v>2</v>
      </c>
      <c r="I7116" t="s">
        <v>37</v>
      </c>
      <c r="J7116">
        <v>563.4</v>
      </c>
    </row>
    <row r="7117" spans="1:10" x14ac:dyDescent="0.25">
      <c r="A7117">
        <v>97</v>
      </c>
      <c r="B7117">
        <v>2017</v>
      </c>
      <c r="C7117" t="s">
        <v>40</v>
      </c>
      <c r="D7117" t="s">
        <v>56</v>
      </c>
      <c r="E7117" t="s">
        <v>39</v>
      </c>
      <c r="F7117">
        <v>6</v>
      </c>
      <c r="G7117" t="s">
        <v>45</v>
      </c>
      <c r="H7117" t="s">
        <v>46</v>
      </c>
      <c r="I7117" t="s">
        <v>51</v>
      </c>
      <c r="J7117">
        <v>1020.8</v>
      </c>
    </row>
    <row r="7118" spans="1:10" x14ac:dyDescent="0.25">
      <c r="A7118">
        <v>97</v>
      </c>
      <c r="B7118">
        <v>2018</v>
      </c>
      <c r="C7118" t="s">
        <v>40</v>
      </c>
      <c r="D7118" t="s">
        <v>55</v>
      </c>
      <c r="E7118" t="s">
        <v>39</v>
      </c>
      <c r="F7118">
        <v>1</v>
      </c>
      <c r="G7118" t="s">
        <v>45</v>
      </c>
      <c r="H7118" t="s">
        <v>2</v>
      </c>
      <c r="I7118" t="s">
        <v>51</v>
      </c>
      <c r="J7118">
        <v>773.7</v>
      </c>
    </row>
    <row r="7119" spans="1:10" x14ac:dyDescent="0.25">
      <c r="A7119">
        <v>97</v>
      </c>
      <c r="B7119">
        <v>2018</v>
      </c>
      <c r="C7119" t="s">
        <v>40</v>
      </c>
      <c r="D7119" t="s">
        <v>55</v>
      </c>
      <c r="E7119" t="s">
        <v>39</v>
      </c>
      <c r="F7119">
        <v>2</v>
      </c>
      <c r="G7119" t="s">
        <v>45</v>
      </c>
      <c r="H7119" t="s">
        <v>2</v>
      </c>
      <c r="I7119" t="s">
        <v>51</v>
      </c>
      <c r="J7119">
        <v>532</v>
      </c>
    </row>
    <row r="7120" spans="1:10" x14ac:dyDescent="0.25">
      <c r="A7120">
        <v>97</v>
      </c>
      <c r="B7120">
        <v>2018</v>
      </c>
      <c r="C7120" t="s">
        <v>40</v>
      </c>
      <c r="D7120" t="s">
        <v>55</v>
      </c>
      <c r="E7120" t="s">
        <v>39</v>
      </c>
      <c r="F7120">
        <v>3</v>
      </c>
      <c r="G7120" t="s">
        <v>38</v>
      </c>
      <c r="H7120" t="s">
        <v>46</v>
      </c>
      <c r="I7120" t="s">
        <v>37</v>
      </c>
      <c r="J7120">
        <v>965.5</v>
      </c>
    </row>
    <row r="7121" spans="1:10" x14ac:dyDescent="0.25">
      <c r="A7121">
        <v>97</v>
      </c>
      <c r="B7121">
        <v>2018</v>
      </c>
      <c r="C7121" t="s">
        <v>40</v>
      </c>
      <c r="D7121" t="s">
        <v>55</v>
      </c>
      <c r="E7121" t="s">
        <v>39</v>
      </c>
      <c r="F7121">
        <v>4</v>
      </c>
      <c r="G7121" t="s">
        <v>38</v>
      </c>
      <c r="H7121" t="s">
        <v>2</v>
      </c>
      <c r="I7121" t="s">
        <v>37</v>
      </c>
      <c r="J7121">
        <v>636.6</v>
      </c>
    </row>
    <row r="7122" spans="1:10" x14ac:dyDescent="0.25">
      <c r="A7122">
        <v>97</v>
      </c>
      <c r="B7122">
        <v>2018</v>
      </c>
      <c r="C7122" t="s">
        <v>40</v>
      </c>
      <c r="D7122" t="s">
        <v>55</v>
      </c>
      <c r="E7122" t="s">
        <v>39</v>
      </c>
      <c r="F7122">
        <v>5</v>
      </c>
      <c r="G7122" t="s">
        <v>45</v>
      </c>
      <c r="H7122" t="s">
        <v>46</v>
      </c>
      <c r="I7122" t="s">
        <v>37</v>
      </c>
      <c r="J7122">
        <v>961.4</v>
      </c>
    </row>
    <row r="7123" spans="1:10" x14ac:dyDescent="0.25">
      <c r="A7123">
        <v>97</v>
      </c>
      <c r="B7123">
        <v>2018</v>
      </c>
      <c r="C7123" t="s">
        <v>40</v>
      </c>
      <c r="D7123" t="s">
        <v>55</v>
      </c>
      <c r="E7123" t="s">
        <v>39</v>
      </c>
      <c r="F7123">
        <v>6</v>
      </c>
      <c r="G7123" t="s">
        <v>45</v>
      </c>
      <c r="H7123" t="s">
        <v>46</v>
      </c>
      <c r="I7123" t="s">
        <v>51</v>
      </c>
      <c r="J7123">
        <v>988.4</v>
      </c>
    </row>
    <row r="7124" spans="1:10" x14ac:dyDescent="0.25">
      <c r="A7124">
        <v>97</v>
      </c>
      <c r="B7124">
        <v>2018</v>
      </c>
      <c r="C7124" t="s">
        <v>40</v>
      </c>
      <c r="D7124" t="s">
        <v>56</v>
      </c>
      <c r="E7124" t="s">
        <v>39</v>
      </c>
      <c r="F7124">
        <v>1</v>
      </c>
      <c r="G7124" t="s">
        <v>45</v>
      </c>
      <c r="H7124" t="s">
        <v>2</v>
      </c>
      <c r="I7124" t="s">
        <v>51</v>
      </c>
      <c r="J7124">
        <v>435.8</v>
      </c>
    </row>
    <row r="7125" spans="1:10" x14ac:dyDescent="0.25">
      <c r="A7125">
        <v>97</v>
      </c>
      <c r="B7125">
        <v>2018</v>
      </c>
      <c r="C7125" t="s">
        <v>40</v>
      </c>
      <c r="D7125" t="s">
        <v>56</v>
      </c>
      <c r="E7125" t="s">
        <v>39</v>
      </c>
      <c r="F7125">
        <v>2</v>
      </c>
      <c r="G7125" t="s">
        <v>45</v>
      </c>
      <c r="H7125" t="s">
        <v>46</v>
      </c>
      <c r="I7125" t="s">
        <v>51</v>
      </c>
      <c r="J7125">
        <v>818.3</v>
      </c>
    </row>
    <row r="7126" spans="1:10" x14ac:dyDescent="0.25">
      <c r="A7126">
        <v>97</v>
      </c>
      <c r="B7126">
        <v>2018</v>
      </c>
      <c r="C7126" t="s">
        <v>40</v>
      </c>
      <c r="D7126" t="s">
        <v>56</v>
      </c>
      <c r="E7126" t="s">
        <v>39</v>
      </c>
      <c r="F7126">
        <v>3</v>
      </c>
      <c r="G7126" t="s">
        <v>45</v>
      </c>
      <c r="H7126" t="s">
        <v>2</v>
      </c>
      <c r="I7126" t="s">
        <v>51</v>
      </c>
      <c r="J7126">
        <v>378.7</v>
      </c>
    </row>
    <row r="7127" spans="1:10" x14ac:dyDescent="0.25">
      <c r="A7127">
        <v>97</v>
      </c>
      <c r="B7127">
        <v>2018</v>
      </c>
      <c r="C7127" t="s">
        <v>40</v>
      </c>
      <c r="D7127" t="s">
        <v>56</v>
      </c>
      <c r="E7127" t="s">
        <v>39</v>
      </c>
      <c r="F7127">
        <v>4</v>
      </c>
      <c r="G7127" t="s">
        <v>38</v>
      </c>
      <c r="H7127" t="s">
        <v>46</v>
      </c>
      <c r="I7127" t="s">
        <v>37</v>
      </c>
      <c r="J7127">
        <v>823.7</v>
      </c>
    </row>
    <row r="7128" spans="1:10" x14ac:dyDescent="0.25">
      <c r="A7128">
        <v>97</v>
      </c>
      <c r="B7128">
        <v>2018</v>
      </c>
      <c r="C7128" t="s">
        <v>40</v>
      </c>
      <c r="D7128" t="s">
        <v>56</v>
      </c>
      <c r="E7128" t="s">
        <v>39</v>
      </c>
      <c r="F7128">
        <v>5</v>
      </c>
      <c r="G7128" t="s">
        <v>45</v>
      </c>
      <c r="H7128" t="s">
        <v>2</v>
      </c>
      <c r="I7128" t="s">
        <v>51</v>
      </c>
      <c r="J7128">
        <v>487.9</v>
      </c>
    </row>
    <row r="7129" spans="1:10" x14ac:dyDescent="0.25">
      <c r="A7129">
        <v>97</v>
      </c>
      <c r="B7129">
        <v>2018</v>
      </c>
      <c r="C7129" t="s">
        <v>40</v>
      </c>
      <c r="D7129" t="s">
        <v>56</v>
      </c>
      <c r="E7129" t="s">
        <v>39</v>
      </c>
      <c r="F7129">
        <v>6</v>
      </c>
      <c r="G7129" t="s">
        <v>38</v>
      </c>
      <c r="H7129" t="s">
        <v>46</v>
      </c>
      <c r="I7129" t="s">
        <v>37</v>
      </c>
      <c r="J7129">
        <v>751.4</v>
      </c>
    </row>
    <row r="7130" spans="1:10" x14ac:dyDescent="0.25">
      <c r="A7130">
        <v>98</v>
      </c>
      <c r="B7130">
        <v>2017</v>
      </c>
      <c r="C7130" t="s">
        <v>40</v>
      </c>
      <c r="D7130" t="s">
        <v>55</v>
      </c>
      <c r="E7130" t="s">
        <v>39</v>
      </c>
      <c r="F7130">
        <v>1</v>
      </c>
      <c r="G7130" t="s">
        <v>45</v>
      </c>
      <c r="H7130" t="s">
        <v>2</v>
      </c>
      <c r="I7130" t="s">
        <v>37</v>
      </c>
      <c r="J7130">
        <v>777.4</v>
      </c>
    </row>
    <row r="7131" spans="1:10" x14ac:dyDescent="0.25">
      <c r="A7131">
        <v>98</v>
      </c>
      <c r="B7131">
        <v>2017</v>
      </c>
      <c r="C7131" t="s">
        <v>40</v>
      </c>
      <c r="D7131" t="s">
        <v>55</v>
      </c>
      <c r="E7131" t="s">
        <v>39</v>
      </c>
      <c r="F7131">
        <v>2</v>
      </c>
      <c r="G7131" t="s">
        <v>38</v>
      </c>
      <c r="H7131" t="s">
        <v>2</v>
      </c>
      <c r="I7131" t="s">
        <v>37</v>
      </c>
      <c r="J7131">
        <v>727.2</v>
      </c>
    </row>
    <row r="7132" spans="1:10" x14ac:dyDescent="0.25">
      <c r="A7132">
        <v>98</v>
      </c>
      <c r="B7132">
        <v>2017</v>
      </c>
      <c r="C7132" t="s">
        <v>40</v>
      </c>
      <c r="D7132" t="s">
        <v>55</v>
      </c>
      <c r="E7132" t="s">
        <v>39</v>
      </c>
      <c r="F7132">
        <v>3</v>
      </c>
      <c r="G7132" t="s">
        <v>38</v>
      </c>
      <c r="H7132" t="s">
        <v>2</v>
      </c>
      <c r="I7132" t="s">
        <v>51</v>
      </c>
      <c r="J7132">
        <v>869.2</v>
      </c>
    </row>
    <row r="7133" spans="1:10" x14ac:dyDescent="0.25">
      <c r="A7133">
        <v>98</v>
      </c>
      <c r="B7133">
        <v>2017</v>
      </c>
      <c r="C7133" t="s">
        <v>40</v>
      </c>
      <c r="D7133" t="s">
        <v>55</v>
      </c>
      <c r="E7133" t="s">
        <v>39</v>
      </c>
      <c r="F7133">
        <v>4</v>
      </c>
      <c r="G7133" t="s">
        <v>45</v>
      </c>
      <c r="H7133" t="s">
        <v>2</v>
      </c>
      <c r="I7133" t="s">
        <v>37</v>
      </c>
      <c r="J7133">
        <v>641.6</v>
      </c>
    </row>
    <row r="7134" spans="1:10" x14ac:dyDescent="0.25">
      <c r="A7134">
        <v>98</v>
      </c>
      <c r="B7134">
        <v>2017</v>
      </c>
      <c r="C7134" t="s">
        <v>40</v>
      </c>
      <c r="D7134" t="s">
        <v>55</v>
      </c>
      <c r="E7134" t="s">
        <v>39</v>
      </c>
      <c r="F7134">
        <v>5</v>
      </c>
      <c r="G7134" t="s">
        <v>38</v>
      </c>
      <c r="H7134" t="s">
        <v>46</v>
      </c>
      <c r="I7134" t="s">
        <v>51</v>
      </c>
      <c r="J7134">
        <v>1298.8</v>
      </c>
    </row>
    <row r="7135" spans="1:10" x14ac:dyDescent="0.25">
      <c r="A7135">
        <v>98</v>
      </c>
      <c r="B7135">
        <v>2017</v>
      </c>
      <c r="C7135" t="s">
        <v>40</v>
      </c>
      <c r="D7135" t="s">
        <v>55</v>
      </c>
      <c r="E7135" t="s">
        <v>39</v>
      </c>
      <c r="F7135">
        <v>6</v>
      </c>
      <c r="G7135" t="s">
        <v>38</v>
      </c>
      <c r="H7135" t="s">
        <v>2</v>
      </c>
      <c r="I7135" t="s">
        <v>37</v>
      </c>
      <c r="J7135">
        <v>712.2</v>
      </c>
    </row>
    <row r="7136" spans="1:10" x14ac:dyDescent="0.25">
      <c r="A7136">
        <v>98</v>
      </c>
      <c r="B7136">
        <v>2017</v>
      </c>
      <c r="C7136" t="s">
        <v>40</v>
      </c>
      <c r="D7136" t="s">
        <v>56</v>
      </c>
      <c r="E7136" t="s">
        <v>39</v>
      </c>
      <c r="F7136">
        <v>1</v>
      </c>
      <c r="G7136" t="s">
        <v>38</v>
      </c>
      <c r="H7136" t="s">
        <v>2</v>
      </c>
      <c r="I7136" t="s">
        <v>51</v>
      </c>
      <c r="J7136">
        <v>626.5</v>
      </c>
    </row>
    <row r="7137" spans="1:10" x14ac:dyDescent="0.25">
      <c r="A7137">
        <v>98</v>
      </c>
      <c r="B7137">
        <v>2017</v>
      </c>
      <c r="C7137" t="s">
        <v>40</v>
      </c>
      <c r="D7137" t="s">
        <v>56</v>
      </c>
      <c r="E7137" t="s">
        <v>39</v>
      </c>
      <c r="F7137">
        <v>2</v>
      </c>
      <c r="G7137" t="s">
        <v>38</v>
      </c>
      <c r="H7137" t="s">
        <v>46</v>
      </c>
      <c r="I7137" t="s">
        <v>51</v>
      </c>
      <c r="J7137">
        <v>930.5</v>
      </c>
    </row>
    <row r="7138" spans="1:10" x14ac:dyDescent="0.25">
      <c r="A7138">
        <v>98</v>
      </c>
      <c r="B7138">
        <v>2017</v>
      </c>
      <c r="C7138" t="s">
        <v>40</v>
      </c>
      <c r="D7138" t="s">
        <v>56</v>
      </c>
      <c r="E7138" t="s">
        <v>39</v>
      </c>
      <c r="F7138">
        <v>3</v>
      </c>
      <c r="G7138" t="s">
        <v>45</v>
      </c>
      <c r="H7138" t="s">
        <v>46</v>
      </c>
      <c r="I7138" t="s">
        <v>37</v>
      </c>
      <c r="J7138">
        <v>988.2</v>
      </c>
    </row>
    <row r="7139" spans="1:10" x14ac:dyDescent="0.25">
      <c r="A7139">
        <v>98</v>
      </c>
      <c r="B7139">
        <v>2017</v>
      </c>
      <c r="C7139" t="s">
        <v>40</v>
      </c>
      <c r="D7139" t="s">
        <v>56</v>
      </c>
      <c r="E7139" t="s">
        <v>39</v>
      </c>
      <c r="F7139">
        <v>4</v>
      </c>
      <c r="G7139" t="s">
        <v>45</v>
      </c>
      <c r="H7139" t="s">
        <v>46</v>
      </c>
      <c r="I7139" t="s">
        <v>37</v>
      </c>
      <c r="J7139">
        <v>1007.5</v>
      </c>
    </row>
    <row r="7140" spans="1:10" x14ac:dyDescent="0.25">
      <c r="A7140">
        <v>98</v>
      </c>
      <c r="B7140">
        <v>2017</v>
      </c>
      <c r="C7140" t="s">
        <v>40</v>
      </c>
      <c r="D7140" t="s">
        <v>56</v>
      </c>
      <c r="E7140" t="s">
        <v>39</v>
      </c>
      <c r="F7140">
        <v>5</v>
      </c>
      <c r="G7140" t="s">
        <v>45</v>
      </c>
      <c r="H7140" t="s">
        <v>2</v>
      </c>
      <c r="I7140" t="s">
        <v>37</v>
      </c>
      <c r="J7140">
        <v>663.1</v>
      </c>
    </row>
    <row r="7141" spans="1:10" x14ac:dyDescent="0.25">
      <c r="A7141">
        <v>98</v>
      </c>
      <c r="B7141">
        <v>2017</v>
      </c>
      <c r="C7141" t="s">
        <v>40</v>
      </c>
      <c r="D7141" t="s">
        <v>56</v>
      </c>
      <c r="E7141" t="s">
        <v>39</v>
      </c>
      <c r="F7141">
        <v>6</v>
      </c>
      <c r="G7141" t="s">
        <v>45</v>
      </c>
      <c r="H7141" t="s">
        <v>46</v>
      </c>
      <c r="I7141" t="s">
        <v>51</v>
      </c>
      <c r="J7141">
        <v>1016.4</v>
      </c>
    </row>
    <row r="7142" spans="1:10" x14ac:dyDescent="0.25">
      <c r="A7142">
        <v>98</v>
      </c>
      <c r="B7142">
        <v>2018</v>
      </c>
      <c r="C7142" t="s">
        <v>40</v>
      </c>
      <c r="D7142" t="s">
        <v>55</v>
      </c>
      <c r="E7142" t="s">
        <v>39</v>
      </c>
      <c r="F7142">
        <v>1</v>
      </c>
      <c r="G7142" t="s">
        <v>45</v>
      </c>
      <c r="H7142" t="s">
        <v>2</v>
      </c>
      <c r="I7142" t="s">
        <v>51</v>
      </c>
      <c r="J7142">
        <v>535.20000000000005</v>
      </c>
    </row>
    <row r="7143" spans="1:10" x14ac:dyDescent="0.25">
      <c r="A7143">
        <v>98</v>
      </c>
      <c r="B7143">
        <v>2018</v>
      </c>
      <c r="C7143" t="s">
        <v>40</v>
      </c>
      <c r="D7143" t="s">
        <v>55</v>
      </c>
      <c r="E7143" t="s">
        <v>39</v>
      </c>
      <c r="F7143">
        <v>2</v>
      </c>
      <c r="G7143" t="s">
        <v>38</v>
      </c>
      <c r="H7143" t="s">
        <v>46</v>
      </c>
      <c r="I7143" t="s">
        <v>51</v>
      </c>
      <c r="J7143">
        <v>1017.4</v>
      </c>
    </row>
    <row r="7144" spans="1:10" x14ac:dyDescent="0.25">
      <c r="A7144">
        <v>98</v>
      </c>
      <c r="B7144">
        <v>2018</v>
      </c>
      <c r="C7144" t="s">
        <v>40</v>
      </c>
      <c r="D7144" t="s">
        <v>55</v>
      </c>
      <c r="E7144" t="s">
        <v>39</v>
      </c>
      <c r="F7144">
        <v>3</v>
      </c>
      <c r="G7144" t="s">
        <v>45</v>
      </c>
      <c r="H7144" t="s">
        <v>2</v>
      </c>
      <c r="I7144" t="s">
        <v>51</v>
      </c>
      <c r="J7144">
        <v>676.8</v>
      </c>
    </row>
    <row r="7145" spans="1:10" x14ac:dyDescent="0.25">
      <c r="A7145">
        <v>98</v>
      </c>
      <c r="B7145">
        <v>2018</v>
      </c>
      <c r="C7145" t="s">
        <v>40</v>
      </c>
      <c r="D7145" t="s">
        <v>55</v>
      </c>
      <c r="E7145" t="s">
        <v>39</v>
      </c>
      <c r="F7145">
        <v>4</v>
      </c>
      <c r="G7145" t="s">
        <v>45</v>
      </c>
      <c r="H7145" t="s">
        <v>46</v>
      </c>
      <c r="I7145" t="s">
        <v>37</v>
      </c>
      <c r="J7145">
        <v>1179.3</v>
      </c>
    </row>
    <row r="7146" spans="1:10" x14ac:dyDescent="0.25">
      <c r="A7146">
        <v>98</v>
      </c>
      <c r="B7146">
        <v>2018</v>
      </c>
      <c r="C7146" t="s">
        <v>40</v>
      </c>
      <c r="D7146" t="s">
        <v>55</v>
      </c>
      <c r="E7146" t="s">
        <v>39</v>
      </c>
      <c r="F7146">
        <v>5</v>
      </c>
      <c r="G7146" t="s">
        <v>45</v>
      </c>
      <c r="H7146" t="s">
        <v>2</v>
      </c>
      <c r="I7146" t="s">
        <v>51</v>
      </c>
      <c r="J7146">
        <v>602.1</v>
      </c>
    </row>
    <row r="7147" spans="1:10" x14ac:dyDescent="0.25">
      <c r="A7147">
        <v>98</v>
      </c>
      <c r="B7147">
        <v>2018</v>
      </c>
      <c r="C7147" t="s">
        <v>40</v>
      </c>
      <c r="D7147" t="s">
        <v>55</v>
      </c>
      <c r="E7147" t="s">
        <v>39</v>
      </c>
      <c r="F7147">
        <v>6</v>
      </c>
      <c r="G7147" t="s">
        <v>38</v>
      </c>
      <c r="H7147" t="s">
        <v>2</v>
      </c>
      <c r="I7147" t="s">
        <v>37</v>
      </c>
      <c r="J7147">
        <v>714.6</v>
      </c>
    </row>
    <row r="7148" spans="1:10" x14ac:dyDescent="0.25">
      <c r="A7148">
        <v>98</v>
      </c>
      <c r="B7148">
        <v>2018</v>
      </c>
      <c r="C7148" t="s">
        <v>40</v>
      </c>
      <c r="D7148" t="s">
        <v>56</v>
      </c>
      <c r="E7148" t="s">
        <v>39</v>
      </c>
      <c r="F7148">
        <v>1</v>
      </c>
      <c r="G7148" t="s">
        <v>45</v>
      </c>
      <c r="H7148" t="s">
        <v>2</v>
      </c>
      <c r="I7148" t="s">
        <v>51</v>
      </c>
      <c r="J7148">
        <v>428.5</v>
      </c>
    </row>
    <row r="7149" spans="1:10" x14ac:dyDescent="0.25">
      <c r="A7149">
        <v>98</v>
      </c>
      <c r="B7149">
        <v>2018</v>
      </c>
      <c r="C7149" t="s">
        <v>40</v>
      </c>
      <c r="D7149" t="s">
        <v>56</v>
      </c>
      <c r="E7149" t="s">
        <v>39</v>
      </c>
      <c r="F7149">
        <v>2</v>
      </c>
      <c r="G7149" t="s">
        <v>45</v>
      </c>
      <c r="H7149" t="s">
        <v>2</v>
      </c>
      <c r="I7149" t="s">
        <v>51</v>
      </c>
      <c r="J7149">
        <v>433.1</v>
      </c>
    </row>
    <row r="7150" spans="1:10" x14ac:dyDescent="0.25">
      <c r="A7150">
        <v>98</v>
      </c>
      <c r="B7150">
        <v>2018</v>
      </c>
      <c r="C7150" t="s">
        <v>40</v>
      </c>
      <c r="D7150" t="s">
        <v>56</v>
      </c>
      <c r="E7150" t="s">
        <v>39</v>
      </c>
      <c r="F7150">
        <v>3</v>
      </c>
      <c r="G7150" t="s">
        <v>45</v>
      </c>
      <c r="H7150" t="s">
        <v>2</v>
      </c>
      <c r="I7150" t="s">
        <v>51</v>
      </c>
      <c r="J7150">
        <v>454.5</v>
      </c>
    </row>
    <row r="7151" spans="1:10" x14ac:dyDescent="0.25">
      <c r="A7151">
        <v>98</v>
      </c>
      <c r="B7151">
        <v>2018</v>
      </c>
      <c r="C7151" t="s">
        <v>40</v>
      </c>
      <c r="D7151" t="s">
        <v>56</v>
      </c>
      <c r="E7151" t="s">
        <v>39</v>
      </c>
      <c r="F7151">
        <v>4</v>
      </c>
      <c r="G7151" t="s">
        <v>45</v>
      </c>
      <c r="H7151" t="s">
        <v>2</v>
      </c>
      <c r="I7151" t="s">
        <v>37</v>
      </c>
      <c r="J7151">
        <v>336.2</v>
      </c>
    </row>
    <row r="7152" spans="1:10" x14ac:dyDescent="0.25">
      <c r="A7152">
        <v>98</v>
      </c>
      <c r="B7152">
        <v>2018</v>
      </c>
      <c r="C7152" t="s">
        <v>40</v>
      </c>
      <c r="D7152" t="s">
        <v>56</v>
      </c>
      <c r="E7152" t="s">
        <v>39</v>
      </c>
      <c r="F7152">
        <v>5</v>
      </c>
      <c r="G7152" t="s">
        <v>45</v>
      </c>
      <c r="H7152" t="s">
        <v>2</v>
      </c>
      <c r="I7152" t="s">
        <v>51</v>
      </c>
      <c r="J7152">
        <v>365.3</v>
      </c>
    </row>
    <row r="7153" spans="1:10" x14ac:dyDescent="0.25">
      <c r="A7153">
        <v>98</v>
      </c>
      <c r="B7153">
        <v>2018</v>
      </c>
      <c r="C7153" t="s">
        <v>40</v>
      </c>
      <c r="D7153" t="s">
        <v>56</v>
      </c>
      <c r="E7153" t="s">
        <v>39</v>
      </c>
      <c r="F7153">
        <v>6</v>
      </c>
      <c r="G7153" t="s">
        <v>38</v>
      </c>
      <c r="H7153" t="s">
        <v>46</v>
      </c>
      <c r="I7153" t="s">
        <v>37</v>
      </c>
      <c r="J7153">
        <v>543.4</v>
      </c>
    </row>
    <row r="7154" spans="1:10" x14ac:dyDescent="0.25">
      <c r="A7154">
        <v>99</v>
      </c>
      <c r="B7154">
        <v>2017</v>
      </c>
      <c r="C7154" t="s">
        <v>40</v>
      </c>
      <c r="D7154" t="s">
        <v>55</v>
      </c>
      <c r="E7154" t="s">
        <v>39</v>
      </c>
      <c r="F7154">
        <v>1</v>
      </c>
      <c r="G7154" t="s">
        <v>45</v>
      </c>
      <c r="H7154" t="s">
        <v>46</v>
      </c>
      <c r="I7154" t="s">
        <v>51</v>
      </c>
      <c r="J7154">
        <v>1227.4000000000001</v>
      </c>
    </row>
    <row r="7155" spans="1:10" x14ac:dyDescent="0.25">
      <c r="A7155">
        <v>99</v>
      </c>
      <c r="B7155">
        <v>2017</v>
      </c>
      <c r="C7155" t="s">
        <v>40</v>
      </c>
      <c r="D7155" t="s">
        <v>55</v>
      </c>
      <c r="E7155" t="s">
        <v>39</v>
      </c>
      <c r="F7155">
        <v>2</v>
      </c>
      <c r="G7155" t="s">
        <v>38</v>
      </c>
      <c r="H7155" t="s">
        <v>46</v>
      </c>
      <c r="I7155" t="s">
        <v>37</v>
      </c>
      <c r="J7155">
        <v>1283.4000000000001</v>
      </c>
    </row>
    <row r="7156" spans="1:10" x14ac:dyDescent="0.25">
      <c r="A7156">
        <v>99</v>
      </c>
      <c r="B7156">
        <v>2017</v>
      </c>
      <c r="C7156" t="s">
        <v>40</v>
      </c>
      <c r="D7156" t="s">
        <v>55</v>
      </c>
      <c r="E7156" t="s">
        <v>39</v>
      </c>
      <c r="F7156">
        <v>3</v>
      </c>
      <c r="G7156" t="s">
        <v>38</v>
      </c>
      <c r="H7156" t="s">
        <v>46</v>
      </c>
      <c r="I7156" t="s">
        <v>51</v>
      </c>
      <c r="J7156">
        <v>1178.5999999999999</v>
      </c>
    </row>
    <row r="7157" spans="1:10" x14ac:dyDescent="0.25">
      <c r="A7157">
        <v>99</v>
      </c>
      <c r="B7157">
        <v>2017</v>
      </c>
      <c r="C7157" t="s">
        <v>40</v>
      </c>
      <c r="D7157" t="s">
        <v>55</v>
      </c>
      <c r="E7157" t="s">
        <v>39</v>
      </c>
      <c r="F7157">
        <v>4</v>
      </c>
      <c r="G7157" t="s">
        <v>38</v>
      </c>
      <c r="H7157" t="s">
        <v>2</v>
      </c>
      <c r="I7157" t="s">
        <v>51</v>
      </c>
      <c r="J7157">
        <v>877.7</v>
      </c>
    </row>
    <row r="7158" spans="1:10" x14ac:dyDescent="0.25">
      <c r="A7158">
        <v>99</v>
      </c>
      <c r="B7158">
        <v>2017</v>
      </c>
      <c r="C7158" t="s">
        <v>40</v>
      </c>
      <c r="D7158" t="s">
        <v>55</v>
      </c>
      <c r="E7158" t="s">
        <v>39</v>
      </c>
      <c r="F7158">
        <v>5</v>
      </c>
      <c r="G7158" t="s">
        <v>38</v>
      </c>
      <c r="H7158" t="s">
        <v>46</v>
      </c>
      <c r="I7158" t="s">
        <v>37</v>
      </c>
      <c r="J7158">
        <v>1121.3</v>
      </c>
    </row>
    <row r="7159" spans="1:10" x14ac:dyDescent="0.25">
      <c r="A7159">
        <v>99</v>
      </c>
      <c r="B7159">
        <v>2017</v>
      </c>
      <c r="C7159" t="s">
        <v>40</v>
      </c>
      <c r="D7159" t="s">
        <v>55</v>
      </c>
      <c r="E7159" t="s">
        <v>39</v>
      </c>
      <c r="F7159">
        <v>6</v>
      </c>
      <c r="G7159" t="s">
        <v>45</v>
      </c>
      <c r="H7159" t="s">
        <v>46</v>
      </c>
      <c r="I7159" t="s">
        <v>51</v>
      </c>
      <c r="J7159">
        <v>1283.9000000000001</v>
      </c>
    </row>
    <row r="7160" spans="1:10" x14ac:dyDescent="0.25">
      <c r="A7160">
        <v>99</v>
      </c>
      <c r="B7160">
        <v>2017</v>
      </c>
      <c r="C7160" t="s">
        <v>40</v>
      </c>
      <c r="D7160" t="s">
        <v>56</v>
      </c>
      <c r="E7160" t="s">
        <v>39</v>
      </c>
      <c r="F7160">
        <v>1</v>
      </c>
      <c r="G7160" t="s">
        <v>45</v>
      </c>
      <c r="H7160" t="s">
        <v>46</v>
      </c>
      <c r="I7160" t="s">
        <v>51</v>
      </c>
      <c r="J7160">
        <v>972.8</v>
      </c>
    </row>
    <row r="7161" spans="1:10" x14ac:dyDescent="0.25">
      <c r="A7161">
        <v>99</v>
      </c>
      <c r="B7161">
        <v>2017</v>
      </c>
      <c r="C7161" t="s">
        <v>40</v>
      </c>
      <c r="D7161" t="s">
        <v>56</v>
      </c>
      <c r="E7161" t="s">
        <v>39</v>
      </c>
      <c r="F7161">
        <v>2</v>
      </c>
      <c r="G7161" t="s">
        <v>45</v>
      </c>
      <c r="H7161" t="s">
        <v>46</v>
      </c>
      <c r="I7161" t="s">
        <v>51</v>
      </c>
      <c r="J7161">
        <v>1127.9000000000001</v>
      </c>
    </row>
    <row r="7162" spans="1:10" x14ac:dyDescent="0.25">
      <c r="A7162">
        <v>99</v>
      </c>
      <c r="B7162">
        <v>2017</v>
      </c>
      <c r="C7162" t="s">
        <v>40</v>
      </c>
      <c r="D7162" t="s">
        <v>56</v>
      </c>
      <c r="E7162" t="s">
        <v>39</v>
      </c>
      <c r="F7162">
        <v>3</v>
      </c>
      <c r="G7162" t="s">
        <v>45</v>
      </c>
      <c r="H7162" t="s">
        <v>2</v>
      </c>
      <c r="I7162" t="s">
        <v>37</v>
      </c>
      <c r="J7162">
        <v>678.3</v>
      </c>
    </row>
    <row r="7163" spans="1:10" x14ac:dyDescent="0.25">
      <c r="A7163">
        <v>99</v>
      </c>
      <c r="B7163">
        <v>2017</v>
      </c>
      <c r="C7163" t="s">
        <v>40</v>
      </c>
      <c r="D7163" t="s">
        <v>56</v>
      </c>
      <c r="E7163" t="s">
        <v>39</v>
      </c>
      <c r="F7163">
        <v>4</v>
      </c>
      <c r="G7163" t="s">
        <v>45</v>
      </c>
      <c r="H7163" t="s">
        <v>46</v>
      </c>
      <c r="I7163" t="s">
        <v>51</v>
      </c>
      <c r="J7163">
        <v>1096.3</v>
      </c>
    </row>
    <row r="7164" spans="1:10" x14ac:dyDescent="0.25">
      <c r="A7164">
        <v>99</v>
      </c>
      <c r="B7164">
        <v>2017</v>
      </c>
      <c r="C7164" t="s">
        <v>40</v>
      </c>
      <c r="D7164" t="s">
        <v>56</v>
      </c>
      <c r="E7164" t="s">
        <v>39</v>
      </c>
      <c r="F7164">
        <v>5</v>
      </c>
      <c r="G7164" t="s">
        <v>45</v>
      </c>
      <c r="H7164" t="s">
        <v>46</v>
      </c>
      <c r="I7164" t="s">
        <v>51</v>
      </c>
      <c r="J7164">
        <v>907.1</v>
      </c>
    </row>
    <row r="7165" spans="1:10" x14ac:dyDescent="0.25">
      <c r="A7165">
        <v>99</v>
      </c>
      <c r="B7165">
        <v>2017</v>
      </c>
      <c r="C7165" t="s">
        <v>40</v>
      </c>
      <c r="D7165" t="s">
        <v>56</v>
      </c>
      <c r="E7165" t="s">
        <v>39</v>
      </c>
      <c r="F7165">
        <v>6</v>
      </c>
      <c r="G7165" t="s">
        <v>45</v>
      </c>
      <c r="H7165" t="s">
        <v>2</v>
      </c>
      <c r="I7165" t="s">
        <v>51</v>
      </c>
      <c r="J7165">
        <v>612.9</v>
      </c>
    </row>
    <row r="7166" spans="1:10" x14ac:dyDescent="0.25">
      <c r="A7166">
        <v>99</v>
      </c>
      <c r="B7166">
        <v>2018</v>
      </c>
      <c r="C7166" t="s">
        <v>40</v>
      </c>
      <c r="D7166" t="s">
        <v>55</v>
      </c>
      <c r="E7166" t="s">
        <v>39</v>
      </c>
      <c r="F7166">
        <v>1</v>
      </c>
      <c r="G7166" t="s">
        <v>45</v>
      </c>
      <c r="H7166" t="s">
        <v>46</v>
      </c>
      <c r="I7166" t="s">
        <v>37</v>
      </c>
      <c r="J7166">
        <v>1089.7</v>
      </c>
    </row>
    <row r="7167" spans="1:10" x14ac:dyDescent="0.25">
      <c r="A7167">
        <v>99</v>
      </c>
      <c r="B7167">
        <v>2018</v>
      </c>
      <c r="C7167" t="s">
        <v>40</v>
      </c>
      <c r="D7167" t="s">
        <v>55</v>
      </c>
      <c r="E7167" t="s">
        <v>39</v>
      </c>
      <c r="F7167">
        <v>2</v>
      </c>
      <c r="G7167" t="s">
        <v>38</v>
      </c>
      <c r="H7167" t="s">
        <v>2</v>
      </c>
      <c r="I7167" t="s">
        <v>37</v>
      </c>
      <c r="J7167">
        <v>656.3</v>
      </c>
    </row>
    <row r="7168" spans="1:10" x14ac:dyDescent="0.25">
      <c r="A7168">
        <v>99</v>
      </c>
      <c r="B7168">
        <v>2018</v>
      </c>
      <c r="C7168" t="s">
        <v>40</v>
      </c>
      <c r="D7168" t="s">
        <v>55</v>
      </c>
      <c r="E7168" t="s">
        <v>39</v>
      </c>
      <c r="F7168">
        <v>3</v>
      </c>
      <c r="G7168" t="s">
        <v>45</v>
      </c>
      <c r="H7168" t="s">
        <v>46</v>
      </c>
      <c r="I7168" t="s">
        <v>51</v>
      </c>
      <c r="J7168">
        <v>1125.3</v>
      </c>
    </row>
    <row r="7169" spans="1:10" x14ac:dyDescent="0.25">
      <c r="A7169">
        <v>99</v>
      </c>
      <c r="B7169">
        <v>2018</v>
      </c>
      <c r="C7169" t="s">
        <v>40</v>
      </c>
      <c r="D7169" t="s">
        <v>55</v>
      </c>
      <c r="E7169" t="s">
        <v>39</v>
      </c>
      <c r="F7169">
        <v>4</v>
      </c>
      <c r="G7169" t="s">
        <v>45</v>
      </c>
      <c r="H7169" t="s">
        <v>46</v>
      </c>
      <c r="I7169" t="s">
        <v>51</v>
      </c>
      <c r="J7169">
        <v>907.7</v>
      </c>
    </row>
    <row r="7170" spans="1:10" x14ac:dyDescent="0.25">
      <c r="A7170">
        <v>99</v>
      </c>
      <c r="B7170">
        <v>2018</v>
      </c>
      <c r="C7170" t="s">
        <v>40</v>
      </c>
      <c r="D7170" t="s">
        <v>55</v>
      </c>
      <c r="E7170" t="s">
        <v>39</v>
      </c>
      <c r="F7170">
        <v>5</v>
      </c>
      <c r="G7170" t="s">
        <v>38</v>
      </c>
      <c r="H7170" t="s">
        <v>2</v>
      </c>
      <c r="I7170" t="s">
        <v>37</v>
      </c>
      <c r="J7170">
        <v>448.6</v>
      </c>
    </row>
    <row r="7171" spans="1:10" x14ac:dyDescent="0.25">
      <c r="A7171">
        <v>99</v>
      </c>
      <c r="B7171">
        <v>2018</v>
      </c>
      <c r="C7171" t="s">
        <v>40</v>
      </c>
      <c r="D7171" t="s">
        <v>55</v>
      </c>
      <c r="E7171" t="s">
        <v>39</v>
      </c>
      <c r="F7171">
        <v>6</v>
      </c>
      <c r="G7171" t="s">
        <v>38</v>
      </c>
      <c r="H7171" t="s">
        <v>2</v>
      </c>
      <c r="I7171" t="s">
        <v>51</v>
      </c>
      <c r="J7171">
        <v>602.1</v>
      </c>
    </row>
    <row r="7172" spans="1:10" x14ac:dyDescent="0.25">
      <c r="A7172">
        <v>99</v>
      </c>
      <c r="B7172">
        <v>2018</v>
      </c>
      <c r="C7172" t="s">
        <v>40</v>
      </c>
      <c r="D7172" t="s">
        <v>56</v>
      </c>
      <c r="E7172" t="s">
        <v>39</v>
      </c>
      <c r="F7172">
        <v>1</v>
      </c>
      <c r="G7172" t="s">
        <v>45</v>
      </c>
      <c r="H7172" t="s">
        <v>2</v>
      </c>
      <c r="I7172" t="s">
        <v>37</v>
      </c>
      <c r="J7172">
        <v>545.6</v>
      </c>
    </row>
    <row r="7173" spans="1:10" x14ac:dyDescent="0.25">
      <c r="A7173">
        <v>99</v>
      </c>
      <c r="B7173">
        <v>2018</v>
      </c>
      <c r="C7173" t="s">
        <v>40</v>
      </c>
      <c r="D7173" t="s">
        <v>56</v>
      </c>
      <c r="E7173" t="s">
        <v>39</v>
      </c>
      <c r="F7173">
        <v>2</v>
      </c>
      <c r="G7173" t="s">
        <v>38</v>
      </c>
      <c r="H7173" t="s">
        <v>2</v>
      </c>
      <c r="I7173" t="s">
        <v>51</v>
      </c>
      <c r="J7173">
        <v>392.7</v>
      </c>
    </row>
    <row r="7174" spans="1:10" x14ac:dyDescent="0.25">
      <c r="A7174">
        <v>99</v>
      </c>
      <c r="B7174">
        <v>2018</v>
      </c>
      <c r="C7174" t="s">
        <v>40</v>
      </c>
      <c r="D7174" t="s">
        <v>56</v>
      </c>
      <c r="E7174" t="s">
        <v>39</v>
      </c>
      <c r="F7174">
        <v>3</v>
      </c>
      <c r="G7174" t="s">
        <v>45</v>
      </c>
      <c r="H7174" t="s">
        <v>46</v>
      </c>
      <c r="I7174" t="s">
        <v>37</v>
      </c>
      <c r="J7174">
        <v>809.3</v>
      </c>
    </row>
    <row r="7175" spans="1:10" x14ac:dyDescent="0.25">
      <c r="A7175">
        <v>99</v>
      </c>
      <c r="B7175">
        <v>2018</v>
      </c>
      <c r="C7175" t="s">
        <v>40</v>
      </c>
      <c r="D7175" t="s">
        <v>56</v>
      </c>
      <c r="E7175" t="s">
        <v>39</v>
      </c>
      <c r="F7175">
        <v>4</v>
      </c>
      <c r="G7175" t="s">
        <v>38</v>
      </c>
      <c r="H7175" t="s">
        <v>2</v>
      </c>
      <c r="I7175" t="s">
        <v>51</v>
      </c>
      <c r="J7175">
        <v>408.7</v>
      </c>
    </row>
    <row r="7176" spans="1:10" x14ac:dyDescent="0.25">
      <c r="A7176">
        <v>99</v>
      </c>
      <c r="B7176">
        <v>2018</v>
      </c>
      <c r="C7176" t="s">
        <v>40</v>
      </c>
      <c r="D7176" t="s">
        <v>56</v>
      </c>
      <c r="E7176" t="s">
        <v>39</v>
      </c>
      <c r="F7176">
        <v>5</v>
      </c>
      <c r="G7176" t="s">
        <v>45</v>
      </c>
      <c r="H7176" t="s">
        <v>2</v>
      </c>
      <c r="I7176" t="s">
        <v>37</v>
      </c>
      <c r="J7176">
        <v>529.5</v>
      </c>
    </row>
    <row r="7177" spans="1:10" x14ac:dyDescent="0.25">
      <c r="A7177">
        <v>99</v>
      </c>
      <c r="B7177">
        <v>2018</v>
      </c>
      <c r="C7177" t="s">
        <v>40</v>
      </c>
      <c r="D7177" t="s">
        <v>56</v>
      </c>
      <c r="E7177" t="s">
        <v>39</v>
      </c>
      <c r="F7177">
        <v>6</v>
      </c>
      <c r="G7177" t="s">
        <v>38</v>
      </c>
      <c r="H7177" t="s">
        <v>2</v>
      </c>
      <c r="I7177" t="s">
        <v>51</v>
      </c>
      <c r="J7177">
        <v>367.3</v>
      </c>
    </row>
    <row r="7178" spans="1:10" x14ac:dyDescent="0.25">
      <c r="A7178">
        <v>100</v>
      </c>
      <c r="B7178">
        <v>2017</v>
      </c>
      <c r="C7178" t="s">
        <v>40</v>
      </c>
      <c r="D7178" t="s">
        <v>55</v>
      </c>
      <c r="E7178" t="s">
        <v>39</v>
      </c>
      <c r="F7178">
        <v>1</v>
      </c>
      <c r="G7178" t="s">
        <v>38</v>
      </c>
      <c r="H7178" t="s">
        <v>46</v>
      </c>
      <c r="I7178" t="s">
        <v>51</v>
      </c>
      <c r="J7178">
        <v>1196.2</v>
      </c>
    </row>
    <row r="7179" spans="1:10" x14ac:dyDescent="0.25">
      <c r="A7179">
        <v>100</v>
      </c>
      <c r="B7179">
        <v>2017</v>
      </c>
      <c r="C7179" t="s">
        <v>40</v>
      </c>
      <c r="D7179" t="s">
        <v>55</v>
      </c>
      <c r="E7179" t="s">
        <v>39</v>
      </c>
      <c r="F7179">
        <v>2</v>
      </c>
      <c r="G7179" t="s">
        <v>38</v>
      </c>
      <c r="H7179" t="s">
        <v>2</v>
      </c>
      <c r="I7179" t="s">
        <v>51</v>
      </c>
      <c r="J7179">
        <v>763.6</v>
      </c>
    </row>
    <row r="7180" spans="1:10" x14ac:dyDescent="0.25">
      <c r="A7180">
        <v>100</v>
      </c>
      <c r="B7180">
        <v>2017</v>
      </c>
      <c r="C7180" t="s">
        <v>40</v>
      </c>
      <c r="D7180" t="s">
        <v>55</v>
      </c>
      <c r="E7180" t="s">
        <v>39</v>
      </c>
      <c r="F7180">
        <v>3</v>
      </c>
      <c r="G7180" t="s">
        <v>45</v>
      </c>
      <c r="H7180" t="s">
        <v>46</v>
      </c>
      <c r="I7180" t="s">
        <v>37</v>
      </c>
      <c r="J7180">
        <v>1252.0999999999999</v>
      </c>
    </row>
    <row r="7181" spans="1:10" x14ac:dyDescent="0.25">
      <c r="A7181">
        <v>100</v>
      </c>
      <c r="B7181">
        <v>2017</v>
      </c>
      <c r="C7181" t="s">
        <v>40</v>
      </c>
      <c r="D7181" t="s">
        <v>55</v>
      </c>
      <c r="E7181" t="s">
        <v>39</v>
      </c>
      <c r="F7181">
        <v>4</v>
      </c>
      <c r="G7181" t="s">
        <v>45</v>
      </c>
      <c r="H7181" t="s">
        <v>2</v>
      </c>
      <c r="I7181" t="s">
        <v>51</v>
      </c>
      <c r="J7181">
        <v>653.6</v>
      </c>
    </row>
    <row r="7182" spans="1:10" x14ac:dyDescent="0.25">
      <c r="A7182">
        <v>100</v>
      </c>
      <c r="B7182">
        <v>2017</v>
      </c>
      <c r="C7182" t="s">
        <v>40</v>
      </c>
      <c r="D7182" t="s">
        <v>55</v>
      </c>
      <c r="E7182" t="s">
        <v>39</v>
      </c>
      <c r="F7182">
        <v>5</v>
      </c>
      <c r="G7182" t="s">
        <v>45</v>
      </c>
      <c r="H7182" t="s">
        <v>46</v>
      </c>
      <c r="I7182" t="s">
        <v>51</v>
      </c>
      <c r="J7182">
        <v>1177.8</v>
      </c>
    </row>
    <row r="7183" spans="1:10" x14ac:dyDescent="0.25">
      <c r="A7183">
        <v>100</v>
      </c>
      <c r="B7183">
        <v>2017</v>
      </c>
      <c r="C7183" t="s">
        <v>40</v>
      </c>
      <c r="D7183" t="s">
        <v>55</v>
      </c>
      <c r="E7183" t="s">
        <v>39</v>
      </c>
      <c r="F7183">
        <v>6</v>
      </c>
      <c r="G7183" t="s">
        <v>45</v>
      </c>
      <c r="H7183" t="s">
        <v>2</v>
      </c>
      <c r="I7183" t="s">
        <v>37</v>
      </c>
      <c r="J7183">
        <v>882.3</v>
      </c>
    </row>
    <row r="7184" spans="1:10" x14ac:dyDescent="0.25">
      <c r="A7184">
        <v>100</v>
      </c>
      <c r="B7184">
        <v>2017</v>
      </c>
      <c r="C7184" t="s">
        <v>40</v>
      </c>
      <c r="D7184" t="s">
        <v>56</v>
      </c>
      <c r="E7184" t="s">
        <v>39</v>
      </c>
      <c r="F7184">
        <v>1</v>
      </c>
      <c r="G7184" t="s">
        <v>45</v>
      </c>
      <c r="H7184" t="s">
        <v>46</v>
      </c>
      <c r="I7184" t="s">
        <v>51</v>
      </c>
      <c r="J7184">
        <v>986.4</v>
      </c>
    </row>
    <row r="7185" spans="1:10" x14ac:dyDescent="0.25">
      <c r="A7185">
        <v>100</v>
      </c>
      <c r="B7185">
        <v>2017</v>
      </c>
      <c r="C7185" t="s">
        <v>40</v>
      </c>
      <c r="D7185" t="s">
        <v>56</v>
      </c>
      <c r="E7185" t="s">
        <v>39</v>
      </c>
      <c r="F7185">
        <v>2</v>
      </c>
      <c r="G7185" t="s">
        <v>38</v>
      </c>
      <c r="H7185" t="s">
        <v>46</v>
      </c>
      <c r="I7185" t="s">
        <v>37</v>
      </c>
      <c r="J7185">
        <v>774.4</v>
      </c>
    </row>
    <row r="7186" spans="1:10" x14ac:dyDescent="0.25">
      <c r="A7186">
        <v>100</v>
      </c>
      <c r="B7186">
        <v>2017</v>
      </c>
      <c r="C7186" t="s">
        <v>40</v>
      </c>
      <c r="D7186" t="s">
        <v>56</v>
      </c>
      <c r="E7186" t="s">
        <v>39</v>
      </c>
      <c r="F7186">
        <v>3</v>
      </c>
      <c r="G7186" t="s">
        <v>45</v>
      </c>
      <c r="H7186" t="s">
        <v>2</v>
      </c>
      <c r="I7186" t="s">
        <v>51</v>
      </c>
      <c r="J7186">
        <v>455.1</v>
      </c>
    </row>
    <row r="7187" spans="1:10" x14ac:dyDescent="0.25">
      <c r="A7187">
        <v>100</v>
      </c>
      <c r="B7187">
        <v>2017</v>
      </c>
      <c r="C7187" t="s">
        <v>40</v>
      </c>
      <c r="D7187" t="s">
        <v>56</v>
      </c>
      <c r="E7187" t="s">
        <v>39</v>
      </c>
      <c r="F7187">
        <v>4</v>
      </c>
      <c r="G7187" t="s">
        <v>45</v>
      </c>
      <c r="H7187" t="s">
        <v>46</v>
      </c>
      <c r="I7187" t="s">
        <v>37</v>
      </c>
      <c r="J7187">
        <v>1135</v>
      </c>
    </row>
    <row r="7188" spans="1:10" x14ac:dyDescent="0.25">
      <c r="A7188">
        <v>100</v>
      </c>
      <c r="B7188">
        <v>2017</v>
      </c>
      <c r="C7188" t="s">
        <v>40</v>
      </c>
      <c r="D7188" t="s">
        <v>56</v>
      </c>
      <c r="E7188" t="s">
        <v>39</v>
      </c>
      <c r="F7188">
        <v>5</v>
      </c>
      <c r="G7188" t="s">
        <v>38</v>
      </c>
      <c r="H7188" t="s">
        <v>2</v>
      </c>
      <c r="I7188" t="s">
        <v>37</v>
      </c>
      <c r="J7188">
        <v>605.6</v>
      </c>
    </row>
    <row r="7189" spans="1:10" x14ac:dyDescent="0.25">
      <c r="A7189">
        <v>100</v>
      </c>
      <c r="B7189">
        <v>2017</v>
      </c>
      <c r="C7189" t="s">
        <v>40</v>
      </c>
      <c r="D7189" t="s">
        <v>56</v>
      </c>
      <c r="E7189" t="s">
        <v>39</v>
      </c>
      <c r="F7189">
        <v>6</v>
      </c>
      <c r="G7189" t="s">
        <v>45</v>
      </c>
      <c r="H7189" t="s">
        <v>46</v>
      </c>
      <c r="I7189" t="s">
        <v>37</v>
      </c>
      <c r="J7189">
        <v>1119.7</v>
      </c>
    </row>
    <row r="7190" spans="1:10" x14ac:dyDescent="0.25">
      <c r="A7190">
        <v>100</v>
      </c>
      <c r="B7190">
        <v>2018</v>
      </c>
      <c r="C7190" t="s">
        <v>40</v>
      </c>
      <c r="D7190" t="s">
        <v>55</v>
      </c>
      <c r="E7190" t="s">
        <v>39</v>
      </c>
      <c r="F7190">
        <v>1</v>
      </c>
      <c r="G7190" t="s">
        <v>45</v>
      </c>
      <c r="H7190" t="s">
        <v>2</v>
      </c>
      <c r="I7190" t="s">
        <v>37</v>
      </c>
      <c r="J7190">
        <v>593.1</v>
      </c>
    </row>
    <row r="7191" spans="1:10" x14ac:dyDescent="0.25">
      <c r="A7191">
        <v>100</v>
      </c>
      <c r="B7191">
        <v>2018</v>
      </c>
      <c r="C7191" t="s">
        <v>40</v>
      </c>
      <c r="D7191" t="s">
        <v>55</v>
      </c>
      <c r="E7191" t="s">
        <v>39</v>
      </c>
      <c r="F7191">
        <v>2</v>
      </c>
      <c r="G7191" t="s">
        <v>38</v>
      </c>
      <c r="H7191" t="s">
        <v>46</v>
      </c>
      <c r="I7191" t="s">
        <v>51</v>
      </c>
      <c r="J7191">
        <v>803.6</v>
      </c>
    </row>
    <row r="7192" spans="1:10" x14ac:dyDescent="0.25">
      <c r="A7192">
        <v>100</v>
      </c>
      <c r="B7192">
        <v>2018</v>
      </c>
      <c r="C7192" t="s">
        <v>40</v>
      </c>
      <c r="D7192" t="s">
        <v>55</v>
      </c>
      <c r="E7192" t="s">
        <v>39</v>
      </c>
      <c r="F7192">
        <v>3</v>
      </c>
      <c r="G7192" t="s">
        <v>38</v>
      </c>
      <c r="H7192" t="s">
        <v>46</v>
      </c>
      <c r="I7192" t="s">
        <v>37</v>
      </c>
      <c r="J7192">
        <v>1014.4</v>
      </c>
    </row>
    <row r="7193" spans="1:10" x14ac:dyDescent="0.25">
      <c r="A7193">
        <v>100</v>
      </c>
      <c r="B7193">
        <v>2018</v>
      </c>
      <c r="C7193" t="s">
        <v>40</v>
      </c>
      <c r="D7193" t="s">
        <v>55</v>
      </c>
      <c r="E7193" t="s">
        <v>39</v>
      </c>
      <c r="F7193">
        <v>4</v>
      </c>
      <c r="G7193" t="s">
        <v>45</v>
      </c>
      <c r="H7193" t="s">
        <v>2</v>
      </c>
      <c r="I7193" t="s">
        <v>37</v>
      </c>
      <c r="J7193">
        <v>633.20000000000005</v>
      </c>
    </row>
    <row r="7194" spans="1:10" x14ac:dyDescent="0.25">
      <c r="A7194">
        <v>100</v>
      </c>
      <c r="B7194">
        <v>2018</v>
      </c>
      <c r="C7194" t="s">
        <v>40</v>
      </c>
      <c r="D7194" t="s">
        <v>55</v>
      </c>
      <c r="E7194" t="s">
        <v>39</v>
      </c>
      <c r="F7194">
        <v>5</v>
      </c>
      <c r="G7194" t="s">
        <v>38</v>
      </c>
      <c r="H7194" t="s">
        <v>2</v>
      </c>
      <c r="I7194" t="s">
        <v>51</v>
      </c>
      <c r="J7194">
        <v>709.4</v>
      </c>
    </row>
    <row r="7195" spans="1:10" x14ac:dyDescent="0.25">
      <c r="A7195">
        <v>100</v>
      </c>
      <c r="B7195">
        <v>2018</v>
      </c>
      <c r="C7195" t="s">
        <v>40</v>
      </c>
      <c r="D7195" t="s">
        <v>55</v>
      </c>
      <c r="E7195" t="s">
        <v>39</v>
      </c>
      <c r="F7195">
        <v>6</v>
      </c>
      <c r="G7195" t="s">
        <v>38</v>
      </c>
      <c r="H7195" t="s">
        <v>2</v>
      </c>
      <c r="I7195" t="s">
        <v>51</v>
      </c>
      <c r="J7195">
        <v>652.70000000000005</v>
      </c>
    </row>
    <row r="7196" spans="1:10" x14ac:dyDescent="0.25">
      <c r="A7196">
        <v>100</v>
      </c>
      <c r="B7196">
        <v>2018</v>
      </c>
      <c r="C7196" t="s">
        <v>40</v>
      </c>
      <c r="D7196" t="s">
        <v>56</v>
      </c>
      <c r="E7196" t="s">
        <v>39</v>
      </c>
      <c r="F7196">
        <v>1</v>
      </c>
      <c r="G7196" t="s">
        <v>45</v>
      </c>
      <c r="H7196" t="s">
        <v>46</v>
      </c>
      <c r="I7196" t="s">
        <v>37</v>
      </c>
      <c r="J7196">
        <v>782.2</v>
      </c>
    </row>
    <row r="7197" spans="1:10" x14ac:dyDescent="0.25">
      <c r="A7197">
        <v>100</v>
      </c>
      <c r="B7197">
        <v>2018</v>
      </c>
      <c r="C7197" t="s">
        <v>40</v>
      </c>
      <c r="D7197" t="s">
        <v>56</v>
      </c>
      <c r="E7197" t="s">
        <v>39</v>
      </c>
      <c r="F7197">
        <v>2</v>
      </c>
      <c r="G7197" t="s">
        <v>45</v>
      </c>
      <c r="H7197" t="s">
        <v>46</v>
      </c>
      <c r="I7197" t="s">
        <v>37</v>
      </c>
      <c r="J7197">
        <v>785</v>
      </c>
    </row>
    <row r="7198" spans="1:10" x14ac:dyDescent="0.25">
      <c r="A7198">
        <v>100</v>
      </c>
      <c r="B7198">
        <v>2018</v>
      </c>
      <c r="C7198" t="s">
        <v>40</v>
      </c>
      <c r="D7198" t="s">
        <v>56</v>
      </c>
      <c r="E7198" t="s">
        <v>39</v>
      </c>
      <c r="F7198">
        <v>3</v>
      </c>
      <c r="G7198" t="s">
        <v>38</v>
      </c>
      <c r="H7198" t="s">
        <v>46</v>
      </c>
      <c r="I7198" t="s">
        <v>37</v>
      </c>
      <c r="J7198">
        <v>867.1</v>
      </c>
    </row>
    <row r="7199" spans="1:10" x14ac:dyDescent="0.25">
      <c r="A7199">
        <v>100</v>
      </c>
      <c r="B7199">
        <v>2018</v>
      </c>
      <c r="C7199" t="s">
        <v>40</v>
      </c>
      <c r="D7199" t="s">
        <v>56</v>
      </c>
      <c r="E7199" t="s">
        <v>39</v>
      </c>
      <c r="F7199">
        <v>4</v>
      </c>
      <c r="G7199" t="s">
        <v>45</v>
      </c>
      <c r="H7199" t="s">
        <v>2</v>
      </c>
      <c r="I7199" t="s">
        <v>37</v>
      </c>
      <c r="J7199">
        <v>469.4</v>
      </c>
    </row>
    <row r="7200" spans="1:10" x14ac:dyDescent="0.25">
      <c r="A7200">
        <v>100</v>
      </c>
      <c r="B7200">
        <v>2018</v>
      </c>
      <c r="C7200" t="s">
        <v>40</v>
      </c>
      <c r="D7200" t="s">
        <v>56</v>
      </c>
      <c r="E7200" t="s">
        <v>39</v>
      </c>
      <c r="F7200">
        <v>5</v>
      </c>
      <c r="G7200" t="s">
        <v>38</v>
      </c>
      <c r="H7200" t="s">
        <v>46</v>
      </c>
      <c r="I7200" t="s">
        <v>51</v>
      </c>
      <c r="J7200">
        <v>737.9</v>
      </c>
    </row>
    <row r="7201" spans="1:10" x14ac:dyDescent="0.25">
      <c r="A7201">
        <v>100</v>
      </c>
      <c r="B7201">
        <v>2018</v>
      </c>
      <c r="C7201" t="s">
        <v>40</v>
      </c>
      <c r="D7201" t="s">
        <v>56</v>
      </c>
      <c r="E7201" t="s">
        <v>39</v>
      </c>
      <c r="F7201">
        <v>6</v>
      </c>
      <c r="G7201" t="s">
        <v>45</v>
      </c>
      <c r="H7201" t="s">
        <v>2</v>
      </c>
      <c r="I7201" t="s">
        <v>51</v>
      </c>
      <c r="J7201">
        <v>469.7</v>
      </c>
    </row>
    <row r="7202" spans="1:10" x14ac:dyDescent="0.25">
      <c r="A7202">
        <v>1</v>
      </c>
      <c r="B7202">
        <v>2017</v>
      </c>
      <c r="C7202" t="s">
        <v>40</v>
      </c>
      <c r="D7202" t="s">
        <v>60</v>
      </c>
      <c r="E7202" t="s">
        <v>35</v>
      </c>
      <c r="F7202">
        <v>1</v>
      </c>
      <c r="G7202" t="s">
        <v>38</v>
      </c>
      <c r="H7202" t="s">
        <v>2</v>
      </c>
      <c r="I7202" t="s">
        <v>37</v>
      </c>
      <c r="J7202">
        <v>989.7</v>
      </c>
    </row>
    <row r="7203" spans="1:10" x14ac:dyDescent="0.25">
      <c r="A7203">
        <v>1</v>
      </c>
      <c r="B7203">
        <v>2017</v>
      </c>
      <c r="C7203" t="s">
        <v>40</v>
      </c>
      <c r="D7203" t="s">
        <v>60</v>
      </c>
      <c r="E7203" t="s">
        <v>35</v>
      </c>
      <c r="F7203">
        <v>2</v>
      </c>
      <c r="G7203" t="s">
        <v>45</v>
      </c>
      <c r="H7203" t="s">
        <v>46</v>
      </c>
      <c r="I7203" t="s">
        <v>51</v>
      </c>
      <c r="J7203">
        <v>1251</v>
      </c>
    </row>
    <row r="7204" spans="1:10" x14ac:dyDescent="0.25">
      <c r="A7204">
        <v>1</v>
      </c>
      <c r="B7204">
        <v>2017</v>
      </c>
      <c r="C7204" t="s">
        <v>40</v>
      </c>
      <c r="D7204" t="s">
        <v>60</v>
      </c>
      <c r="E7204" t="s">
        <v>35</v>
      </c>
      <c r="F7204">
        <v>3</v>
      </c>
      <c r="G7204" t="s">
        <v>45</v>
      </c>
      <c r="H7204" t="s">
        <v>2</v>
      </c>
      <c r="I7204" t="s">
        <v>51</v>
      </c>
      <c r="J7204">
        <v>890.7</v>
      </c>
    </row>
    <row r="7205" spans="1:10" x14ac:dyDescent="0.25">
      <c r="A7205">
        <v>1</v>
      </c>
      <c r="B7205">
        <v>2017</v>
      </c>
      <c r="C7205" t="s">
        <v>40</v>
      </c>
      <c r="D7205" t="s">
        <v>60</v>
      </c>
      <c r="E7205" t="s">
        <v>35</v>
      </c>
      <c r="F7205">
        <v>4</v>
      </c>
      <c r="G7205" t="s">
        <v>38</v>
      </c>
      <c r="H7205" t="s">
        <v>2</v>
      </c>
      <c r="I7205" t="s">
        <v>51</v>
      </c>
      <c r="J7205">
        <v>854.4</v>
      </c>
    </row>
    <row r="7206" spans="1:10" x14ac:dyDescent="0.25">
      <c r="A7206">
        <v>1</v>
      </c>
      <c r="B7206">
        <v>2017</v>
      </c>
      <c r="C7206" t="s">
        <v>40</v>
      </c>
      <c r="D7206" t="s">
        <v>60</v>
      </c>
      <c r="E7206" t="s">
        <v>35</v>
      </c>
      <c r="F7206">
        <v>5</v>
      </c>
      <c r="G7206" t="s">
        <v>45</v>
      </c>
      <c r="H7206" t="s">
        <v>46</v>
      </c>
      <c r="I7206" t="s">
        <v>37</v>
      </c>
      <c r="J7206">
        <v>1254.5999999999999</v>
      </c>
    </row>
    <row r="7207" spans="1:10" x14ac:dyDescent="0.25">
      <c r="A7207">
        <v>1</v>
      </c>
      <c r="B7207">
        <v>2017</v>
      </c>
      <c r="C7207" t="s">
        <v>40</v>
      </c>
      <c r="D7207" t="s">
        <v>60</v>
      </c>
      <c r="E7207" t="s">
        <v>35</v>
      </c>
      <c r="F7207">
        <v>6</v>
      </c>
      <c r="G7207" t="s">
        <v>45</v>
      </c>
      <c r="H7207" t="s">
        <v>46</v>
      </c>
      <c r="I7207" t="s">
        <v>37</v>
      </c>
      <c r="J7207">
        <v>1303.7</v>
      </c>
    </row>
    <row r="7208" spans="1:10" x14ac:dyDescent="0.25">
      <c r="A7208">
        <v>1</v>
      </c>
      <c r="B7208">
        <v>2017</v>
      </c>
      <c r="C7208" t="s">
        <v>40</v>
      </c>
      <c r="D7208" t="s">
        <v>56</v>
      </c>
      <c r="E7208" t="s">
        <v>35</v>
      </c>
      <c r="F7208">
        <v>1</v>
      </c>
      <c r="G7208" t="s">
        <v>38</v>
      </c>
      <c r="H7208" t="s">
        <v>46</v>
      </c>
      <c r="I7208" t="s">
        <v>51</v>
      </c>
      <c r="J7208">
        <v>1220.5</v>
      </c>
    </row>
    <row r="7209" spans="1:10" x14ac:dyDescent="0.25">
      <c r="A7209">
        <v>1</v>
      </c>
      <c r="B7209">
        <v>2017</v>
      </c>
      <c r="C7209" t="s">
        <v>40</v>
      </c>
      <c r="D7209" t="s">
        <v>56</v>
      </c>
      <c r="E7209" t="s">
        <v>35</v>
      </c>
      <c r="F7209">
        <v>2</v>
      </c>
      <c r="G7209" t="s">
        <v>38</v>
      </c>
      <c r="H7209" t="s">
        <v>2</v>
      </c>
      <c r="I7209" t="s">
        <v>51</v>
      </c>
      <c r="J7209">
        <v>907.7</v>
      </c>
    </row>
    <row r="7210" spans="1:10" x14ac:dyDescent="0.25">
      <c r="A7210">
        <v>1</v>
      </c>
      <c r="B7210">
        <v>2017</v>
      </c>
      <c r="C7210" t="s">
        <v>40</v>
      </c>
      <c r="D7210" t="s">
        <v>56</v>
      </c>
      <c r="E7210" t="s">
        <v>35</v>
      </c>
      <c r="F7210">
        <v>3</v>
      </c>
      <c r="G7210" t="s">
        <v>45</v>
      </c>
      <c r="H7210" t="s">
        <v>46</v>
      </c>
      <c r="I7210" t="s">
        <v>37</v>
      </c>
      <c r="J7210">
        <v>1127.8</v>
      </c>
    </row>
    <row r="7211" spans="1:10" x14ac:dyDescent="0.25">
      <c r="A7211">
        <v>1</v>
      </c>
      <c r="B7211">
        <v>2017</v>
      </c>
      <c r="C7211" t="s">
        <v>40</v>
      </c>
      <c r="D7211" t="s">
        <v>56</v>
      </c>
      <c r="E7211" t="s">
        <v>35</v>
      </c>
      <c r="F7211">
        <v>4</v>
      </c>
      <c r="G7211" t="s">
        <v>38</v>
      </c>
      <c r="H7211" t="s">
        <v>2</v>
      </c>
      <c r="I7211" t="s">
        <v>51</v>
      </c>
      <c r="J7211">
        <v>708.5</v>
      </c>
    </row>
    <row r="7212" spans="1:10" x14ac:dyDescent="0.25">
      <c r="A7212">
        <v>1</v>
      </c>
      <c r="B7212">
        <v>2017</v>
      </c>
      <c r="C7212" t="s">
        <v>40</v>
      </c>
      <c r="D7212" t="s">
        <v>56</v>
      </c>
      <c r="E7212" t="s">
        <v>35</v>
      </c>
      <c r="F7212">
        <v>5</v>
      </c>
      <c r="G7212" t="s">
        <v>45</v>
      </c>
      <c r="H7212" t="s">
        <v>46</v>
      </c>
      <c r="I7212" t="s">
        <v>51</v>
      </c>
      <c r="J7212">
        <v>1222.5</v>
      </c>
    </row>
    <row r="7213" spans="1:10" x14ac:dyDescent="0.25">
      <c r="A7213">
        <v>1</v>
      </c>
      <c r="B7213">
        <v>2017</v>
      </c>
      <c r="C7213" t="s">
        <v>40</v>
      </c>
      <c r="D7213" t="s">
        <v>56</v>
      </c>
      <c r="E7213" t="s">
        <v>35</v>
      </c>
      <c r="F7213">
        <v>6</v>
      </c>
      <c r="G7213" t="s">
        <v>45</v>
      </c>
      <c r="H7213" t="s">
        <v>46</v>
      </c>
      <c r="I7213" t="s">
        <v>51</v>
      </c>
      <c r="J7213">
        <v>1299.7</v>
      </c>
    </row>
    <row r="7214" spans="1:10" x14ac:dyDescent="0.25">
      <c r="A7214">
        <v>1</v>
      </c>
      <c r="B7214">
        <v>2018</v>
      </c>
      <c r="C7214" t="s">
        <v>40</v>
      </c>
      <c r="D7214" t="s">
        <v>60</v>
      </c>
      <c r="E7214" t="s">
        <v>35</v>
      </c>
      <c r="F7214">
        <v>1</v>
      </c>
      <c r="G7214" t="s">
        <v>38</v>
      </c>
      <c r="H7214" t="s">
        <v>2</v>
      </c>
      <c r="I7214" t="s">
        <v>37</v>
      </c>
      <c r="J7214">
        <v>591.79999999999995</v>
      </c>
    </row>
    <row r="7215" spans="1:10" x14ac:dyDescent="0.25">
      <c r="A7215">
        <v>1</v>
      </c>
      <c r="B7215">
        <v>2018</v>
      </c>
      <c r="C7215" t="s">
        <v>40</v>
      </c>
      <c r="D7215" t="s">
        <v>60</v>
      </c>
      <c r="E7215" t="s">
        <v>35</v>
      </c>
      <c r="F7215">
        <v>2</v>
      </c>
      <c r="G7215" t="s">
        <v>45</v>
      </c>
      <c r="H7215" t="s">
        <v>2</v>
      </c>
      <c r="I7215" t="s">
        <v>51</v>
      </c>
      <c r="J7215">
        <v>776.9</v>
      </c>
    </row>
    <row r="7216" spans="1:10" x14ac:dyDescent="0.25">
      <c r="A7216">
        <v>1</v>
      </c>
      <c r="B7216">
        <v>2018</v>
      </c>
      <c r="C7216" t="s">
        <v>40</v>
      </c>
      <c r="D7216" t="s">
        <v>60</v>
      </c>
      <c r="E7216" t="s">
        <v>35</v>
      </c>
      <c r="F7216">
        <v>3</v>
      </c>
      <c r="G7216" t="s">
        <v>45</v>
      </c>
      <c r="H7216" t="s">
        <v>2</v>
      </c>
      <c r="I7216" t="s">
        <v>51</v>
      </c>
      <c r="J7216">
        <v>720.8</v>
      </c>
    </row>
    <row r="7217" spans="1:10" x14ac:dyDescent="0.25">
      <c r="A7217">
        <v>1</v>
      </c>
      <c r="B7217">
        <v>2018</v>
      </c>
      <c r="C7217" t="s">
        <v>40</v>
      </c>
      <c r="D7217" t="s">
        <v>60</v>
      </c>
      <c r="E7217" t="s">
        <v>35</v>
      </c>
      <c r="F7217">
        <v>4</v>
      </c>
      <c r="G7217" t="s">
        <v>38</v>
      </c>
      <c r="H7217" t="s">
        <v>2</v>
      </c>
      <c r="I7217" t="s">
        <v>51</v>
      </c>
      <c r="J7217">
        <v>731.6</v>
      </c>
    </row>
    <row r="7218" spans="1:10" x14ac:dyDescent="0.25">
      <c r="A7218">
        <v>1</v>
      </c>
      <c r="B7218">
        <v>2018</v>
      </c>
      <c r="C7218" t="s">
        <v>40</v>
      </c>
      <c r="D7218" t="s">
        <v>60</v>
      </c>
      <c r="E7218" t="s">
        <v>35</v>
      </c>
      <c r="F7218">
        <v>5</v>
      </c>
      <c r="G7218" t="s">
        <v>38</v>
      </c>
      <c r="H7218" t="s">
        <v>46</v>
      </c>
      <c r="I7218" t="s">
        <v>37</v>
      </c>
      <c r="J7218">
        <v>1149.7</v>
      </c>
    </row>
    <row r="7219" spans="1:10" x14ac:dyDescent="0.25">
      <c r="A7219">
        <v>1</v>
      </c>
      <c r="B7219">
        <v>2018</v>
      </c>
      <c r="C7219" t="s">
        <v>40</v>
      </c>
      <c r="D7219" t="s">
        <v>60</v>
      </c>
      <c r="E7219" t="s">
        <v>35</v>
      </c>
      <c r="F7219">
        <v>6</v>
      </c>
      <c r="G7219" t="s">
        <v>45</v>
      </c>
      <c r="H7219" t="s">
        <v>2</v>
      </c>
      <c r="I7219" t="s">
        <v>51</v>
      </c>
      <c r="J7219">
        <v>761.7</v>
      </c>
    </row>
    <row r="7220" spans="1:10" x14ac:dyDescent="0.25">
      <c r="A7220">
        <v>1</v>
      </c>
      <c r="B7220">
        <v>2018</v>
      </c>
      <c r="C7220" t="s">
        <v>40</v>
      </c>
      <c r="D7220" t="s">
        <v>56</v>
      </c>
      <c r="E7220" t="s">
        <v>35</v>
      </c>
      <c r="F7220">
        <v>1</v>
      </c>
      <c r="G7220" t="s">
        <v>45</v>
      </c>
      <c r="H7220" t="s">
        <v>46</v>
      </c>
      <c r="I7220" t="s">
        <v>51</v>
      </c>
      <c r="J7220">
        <v>1132.9000000000001</v>
      </c>
    </row>
    <row r="7221" spans="1:10" x14ac:dyDescent="0.25">
      <c r="A7221">
        <v>1</v>
      </c>
      <c r="B7221">
        <v>2018</v>
      </c>
      <c r="C7221" t="s">
        <v>40</v>
      </c>
      <c r="D7221" t="s">
        <v>56</v>
      </c>
      <c r="E7221" t="s">
        <v>35</v>
      </c>
      <c r="F7221">
        <v>2</v>
      </c>
      <c r="G7221" t="s">
        <v>38</v>
      </c>
      <c r="H7221" t="s">
        <v>2</v>
      </c>
      <c r="I7221" t="s">
        <v>37</v>
      </c>
      <c r="J7221">
        <v>688.9</v>
      </c>
    </row>
    <row r="7222" spans="1:10" x14ac:dyDescent="0.25">
      <c r="A7222">
        <v>1</v>
      </c>
      <c r="B7222">
        <v>2018</v>
      </c>
      <c r="C7222" t="s">
        <v>40</v>
      </c>
      <c r="D7222" t="s">
        <v>56</v>
      </c>
      <c r="E7222" t="s">
        <v>35</v>
      </c>
      <c r="F7222">
        <v>3</v>
      </c>
      <c r="G7222" t="s">
        <v>45</v>
      </c>
      <c r="H7222" t="s">
        <v>46</v>
      </c>
      <c r="I7222" t="s">
        <v>37</v>
      </c>
      <c r="J7222">
        <v>933.2</v>
      </c>
    </row>
    <row r="7223" spans="1:10" x14ac:dyDescent="0.25">
      <c r="A7223">
        <v>1</v>
      </c>
      <c r="B7223">
        <v>2018</v>
      </c>
      <c r="C7223" t="s">
        <v>40</v>
      </c>
      <c r="D7223" t="s">
        <v>56</v>
      </c>
      <c r="E7223" t="s">
        <v>35</v>
      </c>
      <c r="F7223">
        <v>4</v>
      </c>
      <c r="G7223" t="s">
        <v>45</v>
      </c>
      <c r="H7223" t="s">
        <v>46</v>
      </c>
      <c r="I7223" t="s">
        <v>51</v>
      </c>
      <c r="J7223">
        <v>954</v>
      </c>
    </row>
    <row r="7224" spans="1:10" x14ac:dyDescent="0.25">
      <c r="A7224">
        <v>1</v>
      </c>
      <c r="B7224">
        <v>2018</v>
      </c>
      <c r="C7224" t="s">
        <v>40</v>
      </c>
      <c r="D7224" t="s">
        <v>56</v>
      </c>
      <c r="E7224" t="s">
        <v>35</v>
      </c>
      <c r="F7224">
        <v>5</v>
      </c>
      <c r="G7224" t="s">
        <v>45</v>
      </c>
      <c r="H7224" t="s">
        <v>2</v>
      </c>
      <c r="I7224" t="s">
        <v>37</v>
      </c>
      <c r="J7224">
        <v>561.5</v>
      </c>
    </row>
    <row r="7225" spans="1:10" x14ac:dyDescent="0.25">
      <c r="A7225">
        <v>1</v>
      </c>
      <c r="B7225">
        <v>2018</v>
      </c>
      <c r="C7225" t="s">
        <v>40</v>
      </c>
      <c r="D7225" t="s">
        <v>56</v>
      </c>
      <c r="E7225" t="s">
        <v>35</v>
      </c>
      <c r="F7225">
        <v>6</v>
      </c>
      <c r="G7225" t="s">
        <v>38</v>
      </c>
      <c r="H7225" t="s">
        <v>46</v>
      </c>
      <c r="I7225" t="s">
        <v>37</v>
      </c>
      <c r="J7225">
        <v>1001</v>
      </c>
    </row>
    <row r="7226" spans="1:10" x14ac:dyDescent="0.25">
      <c r="A7226">
        <v>2</v>
      </c>
      <c r="B7226">
        <v>2017</v>
      </c>
      <c r="C7226" t="s">
        <v>40</v>
      </c>
      <c r="D7226" t="s">
        <v>60</v>
      </c>
      <c r="E7226" t="s">
        <v>35</v>
      </c>
      <c r="F7226">
        <v>1</v>
      </c>
      <c r="G7226" t="s">
        <v>38</v>
      </c>
      <c r="H7226" t="s">
        <v>2</v>
      </c>
      <c r="I7226" t="s">
        <v>51</v>
      </c>
      <c r="J7226">
        <v>928.9</v>
      </c>
    </row>
    <row r="7227" spans="1:10" x14ac:dyDescent="0.25">
      <c r="A7227">
        <v>2</v>
      </c>
      <c r="B7227">
        <v>2017</v>
      </c>
      <c r="C7227" t="s">
        <v>40</v>
      </c>
      <c r="D7227" t="s">
        <v>60</v>
      </c>
      <c r="E7227" t="s">
        <v>35</v>
      </c>
      <c r="F7227">
        <v>2</v>
      </c>
      <c r="G7227" t="s">
        <v>45</v>
      </c>
      <c r="H7227" t="s">
        <v>46</v>
      </c>
      <c r="I7227" t="s">
        <v>51</v>
      </c>
      <c r="J7227">
        <v>1374.2</v>
      </c>
    </row>
    <row r="7228" spans="1:10" x14ac:dyDescent="0.25">
      <c r="A7228">
        <v>2</v>
      </c>
      <c r="B7228">
        <v>2017</v>
      </c>
      <c r="C7228" t="s">
        <v>40</v>
      </c>
      <c r="D7228" t="s">
        <v>60</v>
      </c>
      <c r="E7228" t="s">
        <v>35</v>
      </c>
      <c r="F7228">
        <v>3</v>
      </c>
      <c r="G7228" t="s">
        <v>38</v>
      </c>
      <c r="H7228" t="s">
        <v>2</v>
      </c>
      <c r="I7228" t="s">
        <v>51</v>
      </c>
      <c r="J7228">
        <v>902.7</v>
      </c>
    </row>
    <row r="7229" spans="1:10" x14ac:dyDescent="0.25">
      <c r="A7229">
        <v>2</v>
      </c>
      <c r="B7229">
        <v>2017</v>
      </c>
      <c r="C7229" t="s">
        <v>40</v>
      </c>
      <c r="D7229" t="s">
        <v>60</v>
      </c>
      <c r="E7229" t="s">
        <v>35</v>
      </c>
      <c r="F7229">
        <v>4</v>
      </c>
      <c r="G7229" t="s">
        <v>38</v>
      </c>
      <c r="H7229" t="s">
        <v>46</v>
      </c>
      <c r="I7229" t="s">
        <v>51</v>
      </c>
      <c r="J7229">
        <v>1344.7</v>
      </c>
    </row>
    <row r="7230" spans="1:10" x14ac:dyDescent="0.25">
      <c r="A7230">
        <v>2</v>
      </c>
      <c r="B7230">
        <v>2017</v>
      </c>
      <c r="C7230" t="s">
        <v>40</v>
      </c>
      <c r="D7230" t="s">
        <v>60</v>
      </c>
      <c r="E7230" t="s">
        <v>35</v>
      </c>
      <c r="F7230">
        <v>5</v>
      </c>
      <c r="G7230" t="s">
        <v>45</v>
      </c>
      <c r="H7230" t="s">
        <v>2</v>
      </c>
      <c r="I7230" t="s">
        <v>37</v>
      </c>
      <c r="J7230">
        <v>926.8</v>
      </c>
    </row>
    <row r="7231" spans="1:10" x14ac:dyDescent="0.25">
      <c r="A7231">
        <v>2</v>
      </c>
      <c r="B7231">
        <v>2017</v>
      </c>
      <c r="C7231" t="s">
        <v>40</v>
      </c>
      <c r="D7231" t="s">
        <v>60</v>
      </c>
      <c r="E7231" t="s">
        <v>35</v>
      </c>
      <c r="F7231">
        <v>6</v>
      </c>
      <c r="G7231" t="s">
        <v>45</v>
      </c>
      <c r="H7231" t="s">
        <v>2</v>
      </c>
      <c r="I7231" t="s">
        <v>51</v>
      </c>
      <c r="J7231">
        <v>864.6</v>
      </c>
    </row>
    <row r="7232" spans="1:10" x14ac:dyDescent="0.25">
      <c r="A7232">
        <v>2</v>
      </c>
      <c r="B7232">
        <v>2017</v>
      </c>
      <c r="C7232" t="s">
        <v>40</v>
      </c>
      <c r="D7232" t="s">
        <v>56</v>
      </c>
      <c r="E7232" t="s">
        <v>35</v>
      </c>
      <c r="F7232">
        <v>1</v>
      </c>
      <c r="G7232" t="s">
        <v>45</v>
      </c>
      <c r="H7232" t="s">
        <v>46</v>
      </c>
      <c r="I7232" t="s">
        <v>51</v>
      </c>
      <c r="J7232">
        <v>1244.2</v>
      </c>
    </row>
    <row r="7233" spans="1:10" x14ac:dyDescent="0.25">
      <c r="A7233">
        <v>2</v>
      </c>
      <c r="B7233">
        <v>2017</v>
      </c>
      <c r="C7233" t="s">
        <v>40</v>
      </c>
      <c r="D7233" t="s">
        <v>56</v>
      </c>
      <c r="E7233" t="s">
        <v>35</v>
      </c>
      <c r="F7233">
        <v>2</v>
      </c>
      <c r="G7233" t="s">
        <v>38</v>
      </c>
      <c r="H7233" t="s">
        <v>2</v>
      </c>
      <c r="I7233" t="s">
        <v>51</v>
      </c>
      <c r="J7233">
        <v>955.4</v>
      </c>
    </row>
    <row r="7234" spans="1:10" x14ac:dyDescent="0.25">
      <c r="A7234">
        <v>2</v>
      </c>
      <c r="B7234">
        <v>2017</v>
      </c>
      <c r="C7234" t="s">
        <v>40</v>
      </c>
      <c r="D7234" t="s">
        <v>56</v>
      </c>
      <c r="E7234" t="s">
        <v>35</v>
      </c>
      <c r="F7234">
        <v>3</v>
      </c>
      <c r="G7234" t="s">
        <v>38</v>
      </c>
      <c r="H7234" t="s">
        <v>46</v>
      </c>
      <c r="I7234" t="s">
        <v>37</v>
      </c>
      <c r="J7234">
        <v>1300.5999999999999</v>
      </c>
    </row>
    <row r="7235" spans="1:10" x14ac:dyDescent="0.25">
      <c r="A7235">
        <v>2</v>
      </c>
      <c r="B7235">
        <v>2017</v>
      </c>
      <c r="C7235" t="s">
        <v>40</v>
      </c>
      <c r="D7235" t="s">
        <v>56</v>
      </c>
      <c r="E7235" t="s">
        <v>35</v>
      </c>
      <c r="F7235">
        <v>4</v>
      </c>
      <c r="G7235" t="s">
        <v>38</v>
      </c>
      <c r="H7235" t="s">
        <v>46</v>
      </c>
      <c r="I7235" t="s">
        <v>51</v>
      </c>
      <c r="J7235">
        <v>1256.5999999999999</v>
      </c>
    </row>
    <row r="7236" spans="1:10" x14ac:dyDescent="0.25">
      <c r="A7236">
        <v>2</v>
      </c>
      <c r="B7236">
        <v>2017</v>
      </c>
      <c r="C7236" t="s">
        <v>40</v>
      </c>
      <c r="D7236" t="s">
        <v>56</v>
      </c>
      <c r="E7236" t="s">
        <v>35</v>
      </c>
      <c r="F7236">
        <v>5</v>
      </c>
      <c r="G7236" t="s">
        <v>45</v>
      </c>
      <c r="H7236" t="s">
        <v>46</v>
      </c>
      <c r="I7236" t="s">
        <v>37</v>
      </c>
      <c r="J7236">
        <v>1162</v>
      </c>
    </row>
    <row r="7237" spans="1:10" x14ac:dyDescent="0.25">
      <c r="A7237">
        <v>2</v>
      </c>
      <c r="B7237">
        <v>2017</v>
      </c>
      <c r="C7237" t="s">
        <v>40</v>
      </c>
      <c r="D7237" t="s">
        <v>56</v>
      </c>
      <c r="E7237" t="s">
        <v>35</v>
      </c>
      <c r="F7237">
        <v>6</v>
      </c>
      <c r="G7237" t="s">
        <v>45</v>
      </c>
      <c r="H7237" t="s">
        <v>46</v>
      </c>
      <c r="I7237" t="s">
        <v>51</v>
      </c>
      <c r="J7237">
        <v>1337.2</v>
      </c>
    </row>
    <row r="7238" spans="1:10" x14ac:dyDescent="0.25">
      <c r="A7238">
        <v>2</v>
      </c>
      <c r="B7238">
        <v>2018</v>
      </c>
      <c r="C7238" t="s">
        <v>40</v>
      </c>
      <c r="D7238" t="s">
        <v>60</v>
      </c>
      <c r="E7238" t="s">
        <v>35</v>
      </c>
      <c r="F7238">
        <v>1</v>
      </c>
      <c r="G7238" t="s">
        <v>45</v>
      </c>
      <c r="H7238" t="s">
        <v>2</v>
      </c>
      <c r="I7238" t="s">
        <v>37</v>
      </c>
      <c r="J7238">
        <v>693.4</v>
      </c>
    </row>
    <row r="7239" spans="1:10" x14ac:dyDescent="0.25">
      <c r="A7239">
        <v>2</v>
      </c>
      <c r="B7239">
        <v>2018</v>
      </c>
      <c r="C7239" t="s">
        <v>40</v>
      </c>
      <c r="D7239" t="s">
        <v>60</v>
      </c>
      <c r="E7239" t="s">
        <v>35</v>
      </c>
      <c r="F7239">
        <v>2</v>
      </c>
      <c r="G7239" t="s">
        <v>45</v>
      </c>
      <c r="H7239" t="s">
        <v>46</v>
      </c>
      <c r="I7239" t="s">
        <v>51</v>
      </c>
      <c r="J7239">
        <v>1104.5999999999999</v>
      </c>
    </row>
    <row r="7240" spans="1:10" x14ac:dyDescent="0.25">
      <c r="A7240">
        <v>2</v>
      </c>
      <c r="B7240">
        <v>2018</v>
      </c>
      <c r="C7240" t="s">
        <v>40</v>
      </c>
      <c r="D7240" t="s">
        <v>60</v>
      </c>
      <c r="E7240" t="s">
        <v>35</v>
      </c>
      <c r="F7240">
        <v>3</v>
      </c>
      <c r="G7240" t="s">
        <v>45</v>
      </c>
      <c r="H7240" t="s">
        <v>46</v>
      </c>
      <c r="I7240" t="s">
        <v>37</v>
      </c>
      <c r="J7240">
        <v>1194.0999999999999</v>
      </c>
    </row>
    <row r="7241" spans="1:10" x14ac:dyDescent="0.25">
      <c r="A7241">
        <v>2</v>
      </c>
      <c r="B7241">
        <v>2018</v>
      </c>
      <c r="C7241" t="s">
        <v>40</v>
      </c>
      <c r="D7241" t="s">
        <v>60</v>
      </c>
      <c r="E7241" t="s">
        <v>35</v>
      </c>
      <c r="F7241">
        <v>4</v>
      </c>
      <c r="G7241" t="s">
        <v>38</v>
      </c>
      <c r="H7241" t="s">
        <v>2</v>
      </c>
      <c r="I7241" t="s">
        <v>51</v>
      </c>
      <c r="J7241">
        <v>723.3</v>
      </c>
    </row>
    <row r="7242" spans="1:10" x14ac:dyDescent="0.25">
      <c r="A7242">
        <v>2</v>
      </c>
      <c r="B7242">
        <v>2018</v>
      </c>
      <c r="C7242" t="s">
        <v>40</v>
      </c>
      <c r="D7242" t="s">
        <v>60</v>
      </c>
      <c r="E7242" t="s">
        <v>35</v>
      </c>
      <c r="F7242">
        <v>5</v>
      </c>
      <c r="G7242" t="s">
        <v>38</v>
      </c>
      <c r="H7242" t="s">
        <v>46</v>
      </c>
      <c r="I7242" t="s">
        <v>51</v>
      </c>
      <c r="J7242">
        <v>1111</v>
      </c>
    </row>
    <row r="7243" spans="1:10" x14ac:dyDescent="0.25">
      <c r="A7243">
        <v>2</v>
      </c>
      <c r="B7243">
        <v>2018</v>
      </c>
      <c r="C7243" t="s">
        <v>40</v>
      </c>
      <c r="D7243" t="s">
        <v>60</v>
      </c>
      <c r="E7243" t="s">
        <v>35</v>
      </c>
      <c r="F7243">
        <v>6</v>
      </c>
      <c r="G7243" t="s">
        <v>45</v>
      </c>
      <c r="H7243" t="s">
        <v>46</v>
      </c>
      <c r="I7243" t="s">
        <v>37</v>
      </c>
      <c r="J7243">
        <v>1016.9</v>
      </c>
    </row>
    <row r="7244" spans="1:10" x14ac:dyDescent="0.25">
      <c r="A7244">
        <v>2</v>
      </c>
      <c r="B7244">
        <v>2018</v>
      </c>
      <c r="C7244" t="s">
        <v>40</v>
      </c>
      <c r="D7244" t="s">
        <v>56</v>
      </c>
      <c r="E7244" t="s">
        <v>35</v>
      </c>
      <c r="F7244">
        <v>1</v>
      </c>
      <c r="G7244" t="s">
        <v>38</v>
      </c>
      <c r="H7244" t="s">
        <v>46</v>
      </c>
      <c r="I7244" t="s">
        <v>51</v>
      </c>
      <c r="J7244">
        <v>974.8</v>
      </c>
    </row>
    <row r="7245" spans="1:10" x14ac:dyDescent="0.25">
      <c r="A7245">
        <v>2</v>
      </c>
      <c r="B7245">
        <v>2018</v>
      </c>
      <c r="C7245" t="s">
        <v>40</v>
      </c>
      <c r="D7245" t="s">
        <v>56</v>
      </c>
      <c r="E7245" t="s">
        <v>35</v>
      </c>
      <c r="F7245">
        <v>2</v>
      </c>
      <c r="G7245" t="s">
        <v>38</v>
      </c>
      <c r="H7245" t="s">
        <v>46</v>
      </c>
      <c r="I7245" t="s">
        <v>51</v>
      </c>
      <c r="J7245">
        <v>918.7</v>
      </c>
    </row>
    <row r="7246" spans="1:10" x14ac:dyDescent="0.25">
      <c r="A7246">
        <v>2</v>
      </c>
      <c r="B7246">
        <v>2018</v>
      </c>
      <c r="C7246" t="s">
        <v>40</v>
      </c>
      <c r="D7246" t="s">
        <v>56</v>
      </c>
      <c r="E7246" t="s">
        <v>35</v>
      </c>
      <c r="F7246">
        <v>3</v>
      </c>
      <c r="G7246" t="s">
        <v>45</v>
      </c>
      <c r="H7246" t="s">
        <v>2</v>
      </c>
      <c r="I7246" t="s">
        <v>51</v>
      </c>
      <c r="J7246">
        <v>638</v>
      </c>
    </row>
    <row r="7247" spans="1:10" x14ac:dyDescent="0.25">
      <c r="A7247">
        <v>2</v>
      </c>
      <c r="B7247">
        <v>2018</v>
      </c>
      <c r="C7247" t="s">
        <v>40</v>
      </c>
      <c r="D7247" t="s">
        <v>56</v>
      </c>
      <c r="E7247" t="s">
        <v>35</v>
      </c>
      <c r="F7247">
        <v>4</v>
      </c>
      <c r="G7247" t="s">
        <v>45</v>
      </c>
      <c r="H7247" t="s">
        <v>46</v>
      </c>
      <c r="I7247" t="s">
        <v>51</v>
      </c>
      <c r="J7247">
        <v>984.7</v>
      </c>
    </row>
    <row r="7248" spans="1:10" x14ac:dyDescent="0.25">
      <c r="A7248">
        <v>2</v>
      </c>
      <c r="B7248">
        <v>2018</v>
      </c>
      <c r="C7248" t="s">
        <v>40</v>
      </c>
      <c r="D7248" t="s">
        <v>56</v>
      </c>
      <c r="E7248" t="s">
        <v>35</v>
      </c>
      <c r="F7248">
        <v>5</v>
      </c>
      <c r="G7248" t="s">
        <v>38</v>
      </c>
      <c r="H7248" t="s">
        <v>46</v>
      </c>
      <c r="I7248" t="s">
        <v>51</v>
      </c>
      <c r="J7248">
        <v>1079.4000000000001</v>
      </c>
    </row>
    <row r="7249" spans="1:10" x14ac:dyDescent="0.25">
      <c r="A7249">
        <v>2</v>
      </c>
      <c r="B7249">
        <v>2018</v>
      </c>
      <c r="C7249" t="s">
        <v>40</v>
      </c>
      <c r="D7249" t="s">
        <v>56</v>
      </c>
      <c r="E7249" t="s">
        <v>35</v>
      </c>
      <c r="F7249">
        <v>6</v>
      </c>
      <c r="G7249" t="s">
        <v>38</v>
      </c>
      <c r="H7249" t="s">
        <v>2</v>
      </c>
      <c r="I7249" t="s">
        <v>37</v>
      </c>
      <c r="J7249">
        <v>730.8</v>
      </c>
    </row>
    <row r="7250" spans="1:10" x14ac:dyDescent="0.25">
      <c r="A7250">
        <v>3</v>
      </c>
      <c r="B7250">
        <v>2017</v>
      </c>
      <c r="C7250" t="s">
        <v>40</v>
      </c>
      <c r="D7250" t="s">
        <v>60</v>
      </c>
      <c r="E7250" t="s">
        <v>35</v>
      </c>
      <c r="F7250">
        <v>1</v>
      </c>
      <c r="G7250" t="s">
        <v>45</v>
      </c>
      <c r="H7250" t="s">
        <v>2</v>
      </c>
      <c r="I7250" t="s">
        <v>37</v>
      </c>
      <c r="J7250">
        <v>924.1</v>
      </c>
    </row>
    <row r="7251" spans="1:10" x14ac:dyDescent="0.25">
      <c r="A7251">
        <v>3</v>
      </c>
      <c r="B7251">
        <v>2017</v>
      </c>
      <c r="C7251" t="s">
        <v>40</v>
      </c>
      <c r="D7251" t="s">
        <v>60</v>
      </c>
      <c r="E7251" t="s">
        <v>35</v>
      </c>
      <c r="F7251">
        <v>2</v>
      </c>
      <c r="G7251" t="s">
        <v>45</v>
      </c>
      <c r="H7251" t="s">
        <v>2</v>
      </c>
      <c r="I7251" t="s">
        <v>37</v>
      </c>
      <c r="J7251">
        <v>890.1</v>
      </c>
    </row>
    <row r="7252" spans="1:10" x14ac:dyDescent="0.25">
      <c r="A7252">
        <v>3</v>
      </c>
      <c r="B7252">
        <v>2017</v>
      </c>
      <c r="C7252" t="s">
        <v>40</v>
      </c>
      <c r="D7252" t="s">
        <v>60</v>
      </c>
      <c r="E7252" t="s">
        <v>35</v>
      </c>
      <c r="F7252">
        <v>3</v>
      </c>
      <c r="G7252" t="s">
        <v>45</v>
      </c>
      <c r="H7252" t="s">
        <v>46</v>
      </c>
      <c r="I7252" t="s">
        <v>51</v>
      </c>
      <c r="J7252">
        <v>1346.7</v>
      </c>
    </row>
    <row r="7253" spans="1:10" x14ac:dyDescent="0.25">
      <c r="A7253">
        <v>3</v>
      </c>
      <c r="B7253">
        <v>2017</v>
      </c>
      <c r="C7253" t="s">
        <v>40</v>
      </c>
      <c r="D7253" t="s">
        <v>60</v>
      </c>
      <c r="E7253" t="s">
        <v>35</v>
      </c>
      <c r="F7253">
        <v>4</v>
      </c>
      <c r="G7253" t="s">
        <v>45</v>
      </c>
      <c r="H7253" t="s">
        <v>46</v>
      </c>
      <c r="I7253" t="s">
        <v>51</v>
      </c>
      <c r="J7253">
        <v>1356.5</v>
      </c>
    </row>
    <row r="7254" spans="1:10" x14ac:dyDescent="0.25">
      <c r="A7254">
        <v>3</v>
      </c>
      <c r="B7254">
        <v>2017</v>
      </c>
      <c r="C7254" t="s">
        <v>40</v>
      </c>
      <c r="D7254" t="s">
        <v>60</v>
      </c>
      <c r="E7254" t="s">
        <v>35</v>
      </c>
      <c r="F7254">
        <v>5</v>
      </c>
      <c r="G7254" t="s">
        <v>45</v>
      </c>
      <c r="H7254" t="s">
        <v>46</v>
      </c>
      <c r="I7254" t="s">
        <v>51</v>
      </c>
      <c r="J7254">
        <v>1272.7</v>
      </c>
    </row>
    <row r="7255" spans="1:10" x14ac:dyDescent="0.25">
      <c r="A7255">
        <v>3</v>
      </c>
      <c r="B7255">
        <v>2017</v>
      </c>
      <c r="C7255" t="s">
        <v>40</v>
      </c>
      <c r="D7255" t="s">
        <v>60</v>
      </c>
      <c r="E7255" t="s">
        <v>35</v>
      </c>
      <c r="F7255">
        <v>6</v>
      </c>
      <c r="G7255" t="s">
        <v>38</v>
      </c>
      <c r="H7255" t="s">
        <v>2</v>
      </c>
      <c r="I7255" t="s">
        <v>51</v>
      </c>
      <c r="J7255">
        <v>906.4</v>
      </c>
    </row>
    <row r="7256" spans="1:10" x14ac:dyDescent="0.25">
      <c r="A7256">
        <v>3</v>
      </c>
      <c r="B7256">
        <v>2017</v>
      </c>
      <c r="C7256" t="s">
        <v>40</v>
      </c>
      <c r="D7256" t="s">
        <v>56</v>
      </c>
      <c r="E7256" t="s">
        <v>35</v>
      </c>
      <c r="F7256">
        <v>1</v>
      </c>
      <c r="G7256" t="s">
        <v>38</v>
      </c>
      <c r="H7256" t="s">
        <v>2</v>
      </c>
      <c r="I7256" t="s">
        <v>51</v>
      </c>
      <c r="J7256">
        <v>825.4</v>
      </c>
    </row>
    <row r="7257" spans="1:10" x14ac:dyDescent="0.25">
      <c r="A7257">
        <v>3</v>
      </c>
      <c r="B7257">
        <v>2017</v>
      </c>
      <c r="C7257" t="s">
        <v>40</v>
      </c>
      <c r="D7257" t="s">
        <v>56</v>
      </c>
      <c r="E7257" t="s">
        <v>35</v>
      </c>
      <c r="F7257">
        <v>2</v>
      </c>
      <c r="G7257" t="s">
        <v>45</v>
      </c>
      <c r="H7257" t="s">
        <v>2</v>
      </c>
      <c r="I7257" t="s">
        <v>37</v>
      </c>
      <c r="J7257">
        <v>804.7</v>
      </c>
    </row>
    <row r="7258" spans="1:10" x14ac:dyDescent="0.25">
      <c r="A7258">
        <v>3</v>
      </c>
      <c r="B7258">
        <v>2017</v>
      </c>
      <c r="C7258" t="s">
        <v>40</v>
      </c>
      <c r="D7258" t="s">
        <v>56</v>
      </c>
      <c r="E7258" t="s">
        <v>35</v>
      </c>
      <c r="F7258">
        <v>3</v>
      </c>
      <c r="G7258" t="s">
        <v>38</v>
      </c>
      <c r="H7258" t="s">
        <v>46</v>
      </c>
      <c r="I7258" t="s">
        <v>37</v>
      </c>
      <c r="J7258">
        <v>1120.2</v>
      </c>
    </row>
    <row r="7259" spans="1:10" x14ac:dyDescent="0.25">
      <c r="A7259">
        <v>3</v>
      </c>
      <c r="B7259">
        <v>2017</v>
      </c>
      <c r="C7259" t="s">
        <v>40</v>
      </c>
      <c r="D7259" t="s">
        <v>56</v>
      </c>
      <c r="E7259" t="s">
        <v>35</v>
      </c>
      <c r="F7259">
        <v>4</v>
      </c>
      <c r="G7259" t="s">
        <v>38</v>
      </c>
      <c r="H7259" t="s">
        <v>2</v>
      </c>
      <c r="I7259" t="s">
        <v>51</v>
      </c>
      <c r="J7259">
        <v>748.6</v>
      </c>
    </row>
    <row r="7260" spans="1:10" x14ac:dyDescent="0.25">
      <c r="A7260">
        <v>3</v>
      </c>
      <c r="B7260">
        <v>2017</v>
      </c>
      <c r="C7260" t="s">
        <v>40</v>
      </c>
      <c r="D7260" t="s">
        <v>56</v>
      </c>
      <c r="E7260" t="s">
        <v>35</v>
      </c>
      <c r="F7260">
        <v>5</v>
      </c>
      <c r="G7260" t="s">
        <v>38</v>
      </c>
      <c r="H7260" t="s">
        <v>2</v>
      </c>
      <c r="I7260" t="s">
        <v>37</v>
      </c>
      <c r="J7260">
        <v>787</v>
      </c>
    </row>
    <row r="7261" spans="1:10" x14ac:dyDescent="0.25">
      <c r="A7261">
        <v>3</v>
      </c>
      <c r="B7261">
        <v>2017</v>
      </c>
      <c r="C7261" t="s">
        <v>40</v>
      </c>
      <c r="D7261" t="s">
        <v>56</v>
      </c>
      <c r="E7261" t="s">
        <v>35</v>
      </c>
      <c r="F7261">
        <v>6</v>
      </c>
      <c r="G7261" t="s">
        <v>38</v>
      </c>
      <c r="H7261" t="s">
        <v>2</v>
      </c>
      <c r="I7261" t="s">
        <v>51</v>
      </c>
      <c r="J7261">
        <v>781.5</v>
      </c>
    </row>
    <row r="7262" spans="1:10" x14ac:dyDescent="0.25">
      <c r="A7262">
        <v>3</v>
      </c>
      <c r="B7262">
        <v>2018</v>
      </c>
      <c r="C7262" t="s">
        <v>40</v>
      </c>
      <c r="D7262" t="s">
        <v>60</v>
      </c>
      <c r="E7262" t="s">
        <v>35</v>
      </c>
      <c r="F7262">
        <v>1</v>
      </c>
      <c r="G7262" t="s">
        <v>45</v>
      </c>
      <c r="H7262" t="s">
        <v>2</v>
      </c>
      <c r="I7262" t="s">
        <v>51</v>
      </c>
      <c r="J7262">
        <v>697.7</v>
      </c>
    </row>
    <row r="7263" spans="1:10" x14ac:dyDescent="0.25">
      <c r="A7263">
        <v>3</v>
      </c>
      <c r="B7263">
        <v>2018</v>
      </c>
      <c r="C7263" t="s">
        <v>40</v>
      </c>
      <c r="D7263" t="s">
        <v>60</v>
      </c>
      <c r="E7263" t="s">
        <v>35</v>
      </c>
      <c r="F7263">
        <v>2</v>
      </c>
      <c r="G7263" t="s">
        <v>38</v>
      </c>
      <c r="H7263" t="s">
        <v>46</v>
      </c>
      <c r="I7263" t="s">
        <v>51</v>
      </c>
      <c r="J7263">
        <v>1081</v>
      </c>
    </row>
    <row r="7264" spans="1:10" x14ac:dyDescent="0.25">
      <c r="A7264">
        <v>3</v>
      </c>
      <c r="B7264">
        <v>2018</v>
      </c>
      <c r="C7264" t="s">
        <v>40</v>
      </c>
      <c r="D7264" t="s">
        <v>60</v>
      </c>
      <c r="E7264" t="s">
        <v>35</v>
      </c>
      <c r="F7264">
        <v>3</v>
      </c>
      <c r="G7264" t="s">
        <v>45</v>
      </c>
      <c r="H7264" t="s">
        <v>46</v>
      </c>
      <c r="I7264" t="s">
        <v>51</v>
      </c>
      <c r="J7264">
        <v>1051.4000000000001</v>
      </c>
    </row>
    <row r="7265" spans="1:10" x14ac:dyDescent="0.25">
      <c r="A7265">
        <v>3</v>
      </c>
      <c r="B7265">
        <v>2018</v>
      </c>
      <c r="C7265" t="s">
        <v>40</v>
      </c>
      <c r="D7265" t="s">
        <v>60</v>
      </c>
      <c r="E7265" t="s">
        <v>35</v>
      </c>
      <c r="F7265">
        <v>4</v>
      </c>
      <c r="G7265" t="s">
        <v>45</v>
      </c>
      <c r="H7265" t="s">
        <v>2</v>
      </c>
      <c r="I7265" t="s">
        <v>37</v>
      </c>
      <c r="J7265">
        <v>777.5</v>
      </c>
    </row>
    <row r="7266" spans="1:10" x14ac:dyDescent="0.25">
      <c r="A7266">
        <v>3</v>
      </c>
      <c r="B7266">
        <v>2018</v>
      </c>
      <c r="C7266" t="s">
        <v>40</v>
      </c>
      <c r="D7266" t="s">
        <v>60</v>
      </c>
      <c r="E7266" t="s">
        <v>35</v>
      </c>
      <c r="F7266">
        <v>5</v>
      </c>
      <c r="G7266" t="s">
        <v>45</v>
      </c>
      <c r="H7266" t="s">
        <v>2</v>
      </c>
      <c r="I7266" t="s">
        <v>37</v>
      </c>
      <c r="J7266">
        <v>620</v>
      </c>
    </row>
    <row r="7267" spans="1:10" x14ac:dyDescent="0.25">
      <c r="A7267">
        <v>3</v>
      </c>
      <c r="B7267">
        <v>2018</v>
      </c>
      <c r="C7267" t="s">
        <v>40</v>
      </c>
      <c r="D7267" t="s">
        <v>60</v>
      </c>
      <c r="E7267" t="s">
        <v>35</v>
      </c>
      <c r="F7267">
        <v>6</v>
      </c>
      <c r="G7267" t="s">
        <v>38</v>
      </c>
      <c r="H7267" t="s">
        <v>46</v>
      </c>
      <c r="I7267" t="s">
        <v>37</v>
      </c>
      <c r="J7267">
        <v>984.8</v>
      </c>
    </row>
    <row r="7268" spans="1:10" x14ac:dyDescent="0.25">
      <c r="A7268">
        <v>3</v>
      </c>
      <c r="B7268">
        <v>2018</v>
      </c>
      <c r="C7268" t="s">
        <v>40</v>
      </c>
      <c r="D7268" t="s">
        <v>56</v>
      </c>
      <c r="E7268" t="s">
        <v>35</v>
      </c>
      <c r="F7268">
        <v>1</v>
      </c>
      <c r="G7268" t="s">
        <v>45</v>
      </c>
      <c r="H7268" t="s">
        <v>46</v>
      </c>
      <c r="I7268" t="s">
        <v>37</v>
      </c>
      <c r="J7268">
        <v>998.8</v>
      </c>
    </row>
    <row r="7269" spans="1:10" x14ac:dyDescent="0.25">
      <c r="A7269">
        <v>3</v>
      </c>
      <c r="B7269">
        <v>2018</v>
      </c>
      <c r="C7269" t="s">
        <v>40</v>
      </c>
      <c r="D7269" t="s">
        <v>56</v>
      </c>
      <c r="E7269" t="s">
        <v>35</v>
      </c>
      <c r="F7269">
        <v>2</v>
      </c>
      <c r="G7269" t="s">
        <v>45</v>
      </c>
      <c r="H7269" t="s">
        <v>46</v>
      </c>
      <c r="I7269" t="s">
        <v>51</v>
      </c>
      <c r="J7269">
        <v>1010.5</v>
      </c>
    </row>
    <row r="7270" spans="1:10" x14ac:dyDescent="0.25">
      <c r="A7270">
        <v>3</v>
      </c>
      <c r="B7270">
        <v>2018</v>
      </c>
      <c r="C7270" t="s">
        <v>40</v>
      </c>
      <c r="D7270" t="s">
        <v>56</v>
      </c>
      <c r="E7270" t="s">
        <v>35</v>
      </c>
      <c r="F7270">
        <v>3</v>
      </c>
      <c r="G7270" t="s">
        <v>38</v>
      </c>
      <c r="H7270" t="s">
        <v>46</v>
      </c>
      <c r="I7270" t="s">
        <v>51</v>
      </c>
      <c r="J7270">
        <v>909.8</v>
      </c>
    </row>
    <row r="7271" spans="1:10" x14ac:dyDescent="0.25">
      <c r="A7271">
        <v>3</v>
      </c>
      <c r="B7271">
        <v>2018</v>
      </c>
      <c r="C7271" t="s">
        <v>40</v>
      </c>
      <c r="D7271" t="s">
        <v>56</v>
      </c>
      <c r="E7271" t="s">
        <v>35</v>
      </c>
      <c r="F7271">
        <v>4</v>
      </c>
      <c r="G7271" t="s">
        <v>38</v>
      </c>
      <c r="H7271" t="s">
        <v>2</v>
      </c>
      <c r="I7271" t="s">
        <v>51</v>
      </c>
      <c r="J7271">
        <v>609.20000000000005</v>
      </c>
    </row>
    <row r="7272" spans="1:10" x14ac:dyDescent="0.25">
      <c r="A7272">
        <v>3</v>
      </c>
      <c r="B7272">
        <v>2018</v>
      </c>
      <c r="C7272" t="s">
        <v>40</v>
      </c>
      <c r="D7272" t="s">
        <v>56</v>
      </c>
      <c r="E7272" t="s">
        <v>35</v>
      </c>
      <c r="F7272">
        <v>5</v>
      </c>
      <c r="G7272" t="s">
        <v>38</v>
      </c>
      <c r="H7272" t="s">
        <v>2</v>
      </c>
      <c r="I7272" t="s">
        <v>37</v>
      </c>
      <c r="J7272">
        <v>654.20000000000005</v>
      </c>
    </row>
    <row r="7273" spans="1:10" x14ac:dyDescent="0.25">
      <c r="A7273">
        <v>3</v>
      </c>
      <c r="B7273">
        <v>2018</v>
      </c>
      <c r="C7273" t="s">
        <v>40</v>
      </c>
      <c r="D7273" t="s">
        <v>56</v>
      </c>
      <c r="E7273" t="s">
        <v>35</v>
      </c>
      <c r="F7273">
        <v>6</v>
      </c>
      <c r="G7273" t="s">
        <v>45</v>
      </c>
      <c r="H7273" t="s">
        <v>46</v>
      </c>
      <c r="I7273" t="s">
        <v>37</v>
      </c>
      <c r="J7273">
        <v>993.2</v>
      </c>
    </row>
    <row r="7274" spans="1:10" x14ac:dyDescent="0.25">
      <c r="A7274">
        <v>4</v>
      </c>
      <c r="B7274">
        <v>2017</v>
      </c>
      <c r="C7274" t="s">
        <v>40</v>
      </c>
      <c r="D7274" t="s">
        <v>60</v>
      </c>
      <c r="E7274" t="s">
        <v>35</v>
      </c>
      <c r="F7274">
        <v>1</v>
      </c>
      <c r="G7274" t="s">
        <v>38</v>
      </c>
      <c r="H7274" t="s">
        <v>46</v>
      </c>
      <c r="I7274" t="s">
        <v>51</v>
      </c>
      <c r="J7274">
        <v>1330.1</v>
      </c>
    </row>
    <row r="7275" spans="1:10" x14ac:dyDescent="0.25">
      <c r="A7275">
        <v>4</v>
      </c>
      <c r="B7275">
        <v>2017</v>
      </c>
      <c r="C7275" t="s">
        <v>40</v>
      </c>
      <c r="D7275" t="s">
        <v>60</v>
      </c>
      <c r="E7275" t="s">
        <v>35</v>
      </c>
      <c r="F7275">
        <v>2</v>
      </c>
      <c r="G7275" t="s">
        <v>45</v>
      </c>
      <c r="H7275" t="s">
        <v>46</v>
      </c>
      <c r="I7275" t="s">
        <v>37</v>
      </c>
      <c r="J7275">
        <v>1286</v>
      </c>
    </row>
    <row r="7276" spans="1:10" x14ac:dyDescent="0.25">
      <c r="A7276">
        <v>4</v>
      </c>
      <c r="B7276">
        <v>2017</v>
      </c>
      <c r="C7276" t="s">
        <v>40</v>
      </c>
      <c r="D7276" t="s">
        <v>60</v>
      </c>
      <c r="E7276" t="s">
        <v>35</v>
      </c>
      <c r="F7276">
        <v>3</v>
      </c>
      <c r="G7276" t="s">
        <v>38</v>
      </c>
      <c r="H7276" t="s">
        <v>2</v>
      </c>
      <c r="I7276" t="s">
        <v>51</v>
      </c>
      <c r="J7276">
        <v>1024.5999999999999</v>
      </c>
    </row>
    <row r="7277" spans="1:10" x14ac:dyDescent="0.25">
      <c r="A7277">
        <v>4</v>
      </c>
      <c r="B7277">
        <v>2017</v>
      </c>
      <c r="C7277" t="s">
        <v>40</v>
      </c>
      <c r="D7277" t="s">
        <v>60</v>
      </c>
      <c r="E7277" t="s">
        <v>35</v>
      </c>
      <c r="F7277">
        <v>4</v>
      </c>
      <c r="G7277" t="s">
        <v>45</v>
      </c>
      <c r="H7277" t="s">
        <v>46</v>
      </c>
      <c r="I7277" t="s">
        <v>51</v>
      </c>
      <c r="J7277">
        <v>1354.1</v>
      </c>
    </row>
    <row r="7278" spans="1:10" x14ac:dyDescent="0.25">
      <c r="A7278">
        <v>4</v>
      </c>
      <c r="B7278">
        <v>2017</v>
      </c>
      <c r="C7278" t="s">
        <v>40</v>
      </c>
      <c r="D7278" t="s">
        <v>60</v>
      </c>
      <c r="E7278" t="s">
        <v>35</v>
      </c>
      <c r="F7278">
        <v>5</v>
      </c>
      <c r="G7278" t="s">
        <v>38</v>
      </c>
      <c r="H7278" t="s">
        <v>46</v>
      </c>
      <c r="I7278" t="s">
        <v>37</v>
      </c>
      <c r="J7278">
        <v>1254.0999999999999</v>
      </c>
    </row>
    <row r="7279" spans="1:10" x14ac:dyDescent="0.25">
      <c r="A7279">
        <v>4</v>
      </c>
      <c r="B7279">
        <v>2017</v>
      </c>
      <c r="C7279" t="s">
        <v>40</v>
      </c>
      <c r="D7279" t="s">
        <v>60</v>
      </c>
      <c r="E7279" t="s">
        <v>35</v>
      </c>
      <c r="F7279">
        <v>6</v>
      </c>
      <c r="G7279" t="s">
        <v>45</v>
      </c>
      <c r="H7279" t="s">
        <v>2</v>
      </c>
      <c r="I7279" t="s">
        <v>51</v>
      </c>
      <c r="J7279">
        <v>902.1</v>
      </c>
    </row>
    <row r="7280" spans="1:10" x14ac:dyDescent="0.25">
      <c r="A7280">
        <v>4</v>
      </c>
      <c r="B7280">
        <v>2017</v>
      </c>
      <c r="C7280" t="s">
        <v>40</v>
      </c>
      <c r="D7280" t="s">
        <v>56</v>
      </c>
      <c r="E7280" t="s">
        <v>35</v>
      </c>
      <c r="F7280">
        <v>1</v>
      </c>
      <c r="G7280" t="s">
        <v>38</v>
      </c>
      <c r="H7280" t="s">
        <v>46</v>
      </c>
      <c r="I7280" t="s">
        <v>51</v>
      </c>
      <c r="J7280">
        <v>1132.0999999999999</v>
      </c>
    </row>
    <row r="7281" spans="1:10" x14ac:dyDescent="0.25">
      <c r="A7281">
        <v>4</v>
      </c>
      <c r="B7281">
        <v>2017</v>
      </c>
      <c r="C7281" t="s">
        <v>40</v>
      </c>
      <c r="D7281" t="s">
        <v>56</v>
      </c>
      <c r="E7281" t="s">
        <v>35</v>
      </c>
      <c r="F7281">
        <v>2</v>
      </c>
      <c r="G7281" t="s">
        <v>45</v>
      </c>
      <c r="H7281" t="s">
        <v>2</v>
      </c>
      <c r="I7281" t="s">
        <v>37</v>
      </c>
      <c r="J7281">
        <v>896.1</v>
      </c>
    </row>
    <row r="7282" spans="1:10" x14ac:dyDescent="0.25">
      <c r="A7282">
        <v>4</v>
      </c>
      <c r="B7282">
        <v>2017</v>
      </c>
      <c r="C7282" t="s">
        <v>40</v>
      </c>
      <c r="D7282" t="s">
        <v>56</v>
      </c>
      <c r="E7282" t="s">
        <v>35</v>
      </c>
      <c r="F7282">
        <v>3</v>
      </c>
      <c r="G7282" t="s">
        <v>38</v>
      </c>
      <c r="H7282" t="s">
        <v>46</v>
      </c>
      <c r="I7282" t="s">
        <v>37</v>
      </c>
      <c r="J7282">
        <v>1242</v>
      </c>
    </row>
    <row r="7283" spans="1:10" x14ac:dyDescent="0.25">
      <c r="A7283">
        <v>4</v>
      </c>
      <c r="B7283">
        <v>2017</v>
      </c>
      <c r="C7283" t="s">
        <v>40</v>
      </c>
      <c r="D7283" t="s">
        <v>56</v>
      </c>
      <c r="E7283" t="s">
        <v>35</v>
      </c>
      <c r="F7283">
        <v>4</v>
      </c>
      <c r="G7283" t="s">
        <v>45</v>
      </c>
      <c r="H7283" t="s">
        <v>2</v>
      </c>
      <c r="I7283" t="s">
        <v>37</v>
      </c>
      <c r="J7283">
        <v>884.3</v>
      </c>
    </row>
    <row r="7284" spans="1:10" x14ac:dyDescent="0.25">
      <c r="A7284">
        <v>4</v>
      </c>
      <c r="B7284">
        <v>2017</v>
      </c>
      <c r="C7284" t="s">
        <v>40</v>
      </c>
      <c r="D7284" t="s">
        <v>56</v>
      </c>
      <c r="E7284" t="s">
        <v>35</v>
      </c>
      <c r="F7284">
        <v>5</v>
      </c>
      <c r="G7284" t="s">
        <v>38</v>
      </c>
      <c r="H7284" t="s">
        <v>46</v>
      </c>
      <c r="I7284" t="s">
        <v>37</v>
      </c>
      <c r="J7284">
        <v>1273.5999999999999</v>
      </c>
    </row>
    <row r="7285" spans="1:10" x14ac:dyDescent="0.25">
      <c r="A7285">
        <v>4</v>
      </c>
      <c r="B7285">
        <v>2017</v>
      </c>
      <c r="C7285" t="s">
        <v>40</v>
      </c>
      <c r="D7285" t="s">
        <v>56</v>
      </c>
      <c r="E7285" t="s">
        <v>35</v>
      </c>
      <c r="F7285">
        <v>6</v>
      </c>
      <c r="G7285" t="s">
        <v>38</v>
      </c>
      <c r="H7285" t="s">
        <v>2</v>
      </c>
      <c r="I7285" t="s">
        <v>51</v>
      </c>
      <c r="J7285">
        <v>811.5</v>
      </c>
    </row>
    <row r="7286" spans="1:10" x14ac:dyDescent="0.25">
      <c r="A7286">
        <v>4</v>
      </c>
      <c r="B7286">
        <v>2018</v>
      </c>
      <c r="C7286" t="s">
        <v>40</v>
      </c>
      <c r="D7286" t="s">
        <v>60</v>
      </c>
      <c r="E7286" t="s">
        <v>35</v>
      </c>
      <c r="F7286">
        <v>1</v>
      </c>
      <c r="G7286" t="s">
        <v>45</v>
      </c>
      <c r="H7286" t="s">
        <v>2</v>
      </c>
      <c r="I7286" t="s">
        <v>51</v>
      </c>
      <c r="J7286">
        <v>864.4</v>
      </c>
    </row>
    <row r="7287" spans="1:10" x14ac:dyDescent="0.25">
      <c r="A7287">
        <v>4</v>
      </c>
      <c r="B7287">
        <v>2018</v>
      </c>
      <c r="C7287" t="s">
        <v>40</v>
      </c>
      <c r="D7287" t="s">
        <v>60</v>
      </c>
      <c r="E7287" t="s">
        <v>35</v>
      </c>
      <c r="F7287">
        <v>2</v>
      </c>
      <c r="G7287" t="s">
        <v>45</v>
      </c>
      <c r="H7287" t="s">
        <v>2</v>
      </c>
      <c r="I7287" t="s">
        <v>51</v>
      </c>
      <c r="J7287">
        <v>768.1</v>
      </c>
    </row>
    <row r="7288" spans="1:10" x14ac:dyDescent="0.25">
      <c r="A7288">
        <v>4</v>
      </c>
      <c r="B7288">
        <v>2018</v>
      </c>
      <c r="C7288" t="s">
        <v>40</v>
      </c>
      <c r="D7288" t="s">
        <v>60</v>
      </c>
      <c r="E7288" t="s">
        <v>35</v>
      </c>
      <c r="F7288">
        <v>3</v>
      </c>
      <c r="G7288" t="s">
        <v>38</v>
      </c>
      <c r="H7288" t="s">
        <v>2</v>
      </c>
      <c r="I7288" t="s">
        <v>37</v>
      </c>
      <c r="J7288">
        <v>708.1</v>
      </c>
    </row>
    <row r="7289" spans="1:10" x14ac:dyDescent="0.25">
      <c r="A7289">
        <v>4</v>
      </c>
      <c r="B7289">
        <v>2018</v>
      </c>
      <c r="C7289" t="s">
        <v>40</v>
      </c>
      <c r="D7289" t="s">
        <v>60</v>
      </c>
      <c r="E7289" t="s">
        <v>35</v>
      </c>
      <c r="F7289">
        <v>4</v>
      </c>
      <c r="G7289" t="s">
        <v>45</v>
      </c>
      <c r="H7289" t="s">
        <v>2</v>
      </c>
      <c r="I7289" t="s">
        <v>51</v>
      </c>
      <c r="J7289">
        <v>737</v>
      </c>
    </row>
    <row r="7290" spans="1:10" x14ac:dyDescent="0.25">
      <c r="A7290">
        <v>4</v>
      </c>
      <c r="B7290">
        <v>2018</v>
      </c>
      <c r="C7290" t="s">
        <v>40</v>
      </c>
      <c r="D7290" t="s">
        <v>60</v>
      </c>
      <c r="E7290" t="s">
        <v>35</v>
      </c>
      <c r="F7290">
        <v>5</v>
      </c>
      <c r="G7290" t="s">
        <v>38</v>
      </c>
      <c r="H7290" t="s">
        <v>2</v>
      </c>
      <c r="I7290" t="s">
        <v>37</v>
      </c>
      <c r="J7290">
        <v>670</v>
      </c>
    </row>
    <row r="7291" spans="1:10" x14ac:dyDescent="0.25">
      <c r="A7291">
        <v>4</v>
      </c>
      <c r="B7291">
        <v>2018</v>
      </c>
      <c r="C7291" t="s">
        <v>40</v>
      </c>
      <c r="D7291" t="s">
        <v>60</v>
      </c>
      <c r="E7291" t="s">
        <v>35</v>
      </c>
      <c r="F7291">
        <v>6</v>
      </c>
      <c r="G7291" t="s">
        <v>38</v>
      </c>
      <c r="H7291" t="s">
        <v>2</v>
      </c>
      <c r="I7291" t="s">
        <v>37</v>
      </c>
      <c r="J7291">
        <v>807.1</v>
      </c>
    </row>
    <row r="7292" spans="1:10" x14ac:dyDescent="0.25">
      <c r="A7292">
        <v>4</v>
      </c>
      <c r="B7292">
        <v>2018</v>
      </c>
      <c r="C7292" t="s">
        <v>40</v>
      </c>
      <c r="D7292" t="s">
        <v>56</v>
      </c>
      <c r="E7292" t="s">
        <v>35</v>
      </c>
      <c r="F7292">
        <v>1</v>
      </c>
      <c r="G7292" t="s">
        <v>45</v>
      </c>
      <c r="H7292" t="s">
        <v>2</v>
      </c>
      <c r="I7292" t="s">
        <v>37</v>
      </c>
      <c r="J7292">
        <v>531.4</v>
      </c>
    </row>
    <row r="7293" spans="1:10" x14ac:dyDescent="0.25">
      <c r="A7293">
        <v>4</v>
      </c>
      <c r="B7293">
        <v>2018</v>
      </c>
      <c r="C7293" t="s">
        <v>40</v>
      </c>
      <c r="D7293" t="s">
        <v>56</v>
      </c>
      <c r="E7293" t="s">
        <v>35</v>
      </c>
      <c r="F7293">
        <v>2</v>
      </c>
      <c r="G7293" t="s">
        <v>38</v>
      </c>
      <c r="H7293" t="s">
        <v>46</v>
      </c>
      <c r="I7293" t="s">
        <v>51</v>
      </c>
      <c r="J7293">
        <v>995.4</v>
      </c>
    </row>
    <row r="7294" spans="1:10" x14ac:dyDescent="0.25">
      <c r="A7294">
        <v>4</v>
      </c>
      <c r="B7294">
        <v>2018</v>
      </c>
      <c r="C7294" t="s">
        <v>40</v>
      </c>
      <c r="D7294" t="s">
        <v>56</v>
      </c>
      <c r="E7294" t="s">
        <v>35</v>
      </c>
      <c r="F7294">
        <v>3</v>
      </c>
      <c r="G7294" t="s">
        <v>38</v>
      </c>
      <c r="H7294" t="s">
        <v>46</v>
      </c>
      <c r="I7294" t="s">
        <v>37</v>
      </c>
      <c r="J7294">
        <v>959</v>
      </c>
    </row>
    <row r="7295" spans="1:10" x14ac:dyDescent="0.25">
      <c r="A7295">
        <v>4</v>
      </c>
      <c r="B7295">
        <v>2018</v>
      </c>
      <c r="C7295" t="s">
        <v>40</v>
      </c>
      <c r="D7295" t="s">
        <v>56</v>
      </c>
      <c r="E7295" t="s">
        <v>35</v>
      </c>
      <c r="F7295">
        <v>4</v>
      </c>
      <c r="G7295" t="s">
        <v>45</v>
      </c>
      <c r="H7295" t="s">
        <v>46</v>
      </c>
      <c r="I7295" t="s">
        <v>37</v>
      </c>
      <c r="J7295">
        <v>779.4</v>
      </c>
    </row>
    <row r="7296" spans="1:10" x14ac:dyDescent="0.25">
      <c r="A7296">
        <v>4</v>
      </c>
      <c r="B7296">
        <v>2018</v>
      </c>
      <c r="C7296" t="s">
        <v>40</v>
      </c>
      <c r="D7296" t="s">
        <v>56</v>
      </c>
      <c r="E7296" t="s">
        <v>35</v>
      </c>
      <c r="F7296">
        <v>5</v>
      </c>
      <c r="G7296" t="s">
        <v>38</v>
      </c>
      <c r="H7296" t="s">
        <v>2</v>
      </c>
      <c r="I7296" t="s">
        <v>51</v>
      </c>
      <c r="J7296">
        <v>687.1</v>
      </c>
    </row>
    <row r="7297" spans="1:10" x14ac:dyDescent="0.25">
      <c r="A7297">
        <v>4</v>
      </c>
      <c r="B7297">
        <v>2018</v>
      </c>
      <c r="C7297" t="s">
        <v>40</v>
      </c>
      <c r="D7297" t="s">
        <v>56</v>
      </c>
      <c r="E7297" t="s">
        <v>35</v>
      </c>
      <c r="F7297">
        <v>6</v>
      </c>
      <c r="G7297" t="s">
        <v>45</v>
      </c>
      <c r="H7297" t="s">
        <v>46</v>
      </c>
      <c r="I7297" t="s">
        <v>37</v>
      </c>
      <c r="J7297">
        <v>973.5</v>
      </c>
    </row>
    <row r="7298" spans="1:10" x14ac:dyDescent="0.25">
      <c r="A7298">
        <v>5</v>
      </c>
      <c r="B7298">
        <v>2017</v>
      </c>
      <c r="C7298" t="s">
        <v>40</v>
      </c>
      <c r="D7298" t="s">
        <v>60</v>
      </c>
      <c r="E7298" t="s">
        <v>35</v>
      </c>
      <c r="F7298">
        <v>1</v>
      </c>
      <c r="G7298" t="s">
        <v>38</v>
      </c>
      <c r="H7298" t="s">
        <v>2</v>
      </c>
      <c r="I7298" t="s">
        <v>51</v>
      </c>
      <c r="J7298">
        <v>915.8</v>
      </c>
    </row>
    <row r="7299" spans="1:10" x14ac:dyDescent="0.25">
      <c r="A7299">
        <v>5</v>
      </c>
      <c r="B7299">
        <v>2017</v>
      </c>
      <c r="C7299" t="s">
        <v>40</v>
      </c>
      <c r="D7299" t="s">
        <v>60</v>
      </c>
      <c r="E7299" t="s">
        <v>35</v>
      </c>
      <c r="F7299">
        <v>2</v>
      </c>
      <c r="G7299" t="s">
        <v>38</v>
      </c>
      <c r="H7299" t="s">
        <v>46</v>
      </c>
      <c r="I7299" t="s">
        <v>37</v>
      </c>
      <c r="J7299">
        <v>1211.5999999999999</v>
      </c>
    </row>
    <row r="7300" spans="1:10" x14ac:dyDescent="0.25">
      <c r="A7300">
        <v>5</v>
      </c>
      <c r="B7300">
        <v>2017</v>
      </c>
      <c r="C7300" t="s">
        <v>40</v>
      </c>
      <c r="D7300" t="s">
        <v>60</v>
      </c>
      <c r="E7300" t="s">
        <v>35</v>
      </c>
      <c r="F7300">
        <v>3</v>
      </c>
      <c r="G7300" t="s">
        <v>38</v>
      </c>
      <c r="H7300" t="s">
        <v>46</v>
      </c>
      <c r="I7300" t="s">
        <v>37</v>
      </c>
      <c r="J7300">
        <v>1133</v>
      </c>
    </row>
    <row r="7301" spans="1:10" x14ac:dyDescent="0.25">
      <c r="A7301">
        <v>5</v>
      </c>
      <c r="B7301">
        <v>2017</v>
      </c>
      <c r="C7301" t="s">
        <v>40</v>
      </c>
      <c r="D7301" t="s">
        <v>60</v>
      </c>
      <c r="E7301" t="s">
        <v>35</v>
      </c>
      <c r="F7301">
        <v>4</v>
      </c>
      <c r="G7301" t="s">
        <v>38</v>
      </c>
      <c r="H7301" t="s">
        <v>2</v>
      </c>
      <c r="I7301" t="s">
        <v>51</v>
      </c>
      <c r="J7301">
        <v>768.4</v>
      </c>
    </row>
    <row r="7302" spans="1:10" x14ac:dyDescent="0.25">
      <c r="A7302">
        <v>5</v>
      </c>
      <c r="B7302">
        <v>2017</v>
      </c>
      <c r="C7302" t="s">
        <v>40</v>
      </c>
      <c r="D7302" t="s">
        <v>60</v>
      </c>
      <c r="E7302" t="s">
        <v>35</v>
      </c>
      <c r="F7302">
        <v>5</v>
      </c>
      <c r="G7302" t="s">
        <v>38</v>
      </c>
      <c r="H7302" t="s">
        <v>46</v>
      </c>
      <c r="I7302" t="s">
        <v>37</v>
      </c>
      <c r="J7302">
        <v>1242.4000000000001</v>
      </c>
    </row>
    <row r="7303" spans="1:10" x14ac:dyDescent="0.25">
      <c r="A7303">
        <v>5</v>
      </c>
      <c r="B7303">
        <v>2017</v>
      </c>
      <c r="C7303" t="s">
        <v>40</v>
      </c>
      <c r="D7303" t="s">
        <v>60</v>
      </c>
      <c r="E7303" t="s">
        <v>35</v>
      </c>
      <c r="F7303">
        <v>6</v>
      </c>
      <c r="G7303" t="s">
        <v>45</v>
      </c>
      <c r="H7303" t="s">
        <v>46</v>
      </c>
      <c r="I7303" t="s">
        <v>37</v>
      </c>
      <c r="J7303">
        <v>1317.6</v>
      </c>
    </row>
    <row r="7304" spans="1:10" x14ac:dyDescent="0.25">
      <c r="A7304">
        <v>5</v>
      </c>
      <c r="B7304">
        <v>2017</v>
      </c>
      <c r="C7304" t="s">
        <v>40</v>
      </c>
      <c r="D7304" t="s">
        <v>56</v>
      </c>
      <c r="E7304" t="s">
        <v>35</v>
      </c>
      <c r="F7304">
        <v>1</v>
      </c>
      <c r="G7304" t="s">
        <v>45</v>
      </c>
      <c r="H7304" t="s">
        <v>46</v>
      </c>
      <c r="I7304" t="s">
        <v>51</v>
      </c>
      <c r="J7304">
        <v>1141.2</v>
      </c>
    </row>
    <row r="7305" spans="1:10" x14ac:dyDescent="0.25">
      <c r="A7305">
        <v>5</v>
      </c>
      <c r="B7305">
        <v>2017</v>
      </c>
      <c r="C7305" t="s">
        <v>40</v>
      </c>
      <c r="D7305" t="s">
        <v>56</v>
      </c>
      <c r="E7305" t="s">
        <v>35</v>
      </c>
      <c r="F7305">
        <v>2</v>
      </c>
      <c r="G7305" t="s">
        <v>38</v>
      </c>
      <c r="H7305" t="s">
        <v>46</v>
      </c>
      <c r="I7305" t="s">
        <v>37</v>
      </c>
      <c r="J7305">
        <v>1190.5999999999999</v>
      </c>
    </row>
    <row r="7306" spans="1:10" x14ac:dyDescent="0.25">
      <c r="A7306">
        <v>5</v>
      </c>
      <c r="B7306">
        <v>2017</v>
      </c>
      <c r="C7306" t="s">
        <v>40</v>
      </c>
      <c r="D7306" t="s">
        <v>56</v>
      </c>
      <c r="E7306" t="s">
        <v>35</v>
      </c>
      <c r="F7306">
        <v>3</v>
      </c>
      <c r="G7306" t="s">
        <v>38</v>
      </c>
      <c r="H7306" t="s">
        <v>46</v>
      </c>
      <c r="I7306" t="s">
        <v>51</v>
      </c>
      <c r="J7306">
        <v>1192.5</v>
      </c>
    </row>
    <row r="7307" spans="1:10" x14ac:dyDescent="0.25">
      <c r="A7307">
        <v>5</v>
      </c>
      <c r="B7307">
        <v>2017</v>
      </c>
      <c r="C7307" t="s">
        <v>40</v>
      </c>
      <c r="D7307" t="s">
        <v>56</v>
      </c>
      <c r="E7307" t="s">
        <v>35</v>
      </c>
      <c r="F7307">
        <v>4</v>
      </c>
      <c r="G7307" t="s">
        <v>38</v>
      </c>
      <c r="H7307" t="s">
        <v>46</v>
      </c>
      <c r="I7307" t="s">
        <v>37</v>
      </c>
      <c r="J7307">
        <v>1369.4</v>
      </c>
    </row>
    <row r="7308" spans="1:10" x14ac:dyDescent="0.25">
      <c r="A7308">
        <v>5</v>
      </c>
      <c r="B7308">
        <v>2017</v>
      </c>
      <c r="C7308" t="s">
        <v>40</v>
      </c>
      <c r="D7308" t="s">
        <v>56</v>
      </c>
      <c r="E7308" t="s">
        <v>35</v>
      </c>
      <c r="F7308">
        <v>5</v>
      </c>
      <c r="G7308" t="s">
        <v>45</v>
      </c>
      <c r="H7308" t="s">
        <v>46</v>
      </c>
      <c r="I7308" t="s">
        <v>37</v>
      </c>
      <c r="J7308">
        <v>1174.4000000000001</v>
      </c>
    </row>
    <row r="7309" spans="1:10" x14ac:dyDescent="0.25">
      <c r="A7309">
        <v>5</v>
      </c>
      <c r="B7309">
        <v>2017</v>
      </c>
      <c r="C7309" t="s">
        <v>40</v>
      </c>
      <c r="D7309" t="s">
        <v>56</v>
      </c>
      <c r="E7309" t="s">
        <v>35</v>
      </c>
      <c r="F7309">
        <v>6</v>
      </c>
      <c r="G7309" t="s">
        <v>38</v>
      </c>
      <c r="H7309" t="s">
        <v>46</v>
      </c>
      <c r="I7309" t="s">
        <v>37</v>
      </c>
      <c r="J7309">
        <v>1259.0999999999999</v>
      </c>
    </row>
    <row r="7310" spans="1:10" x14ac:dyDescent="0.25">
      <c r="A7310">
        <v>5</v>
      </c>
      <c r="B7310">
        <v>2018</v>
      </c>
      <c r="C7310" t="s">
        <v>40</v>
      </c>
      <c r="D7310" t="s">
        <v>60</v>
      </c>
      <c r="E7310" t="s">
        <v>35</v>
      </c>
      <c r="F7310">
        <v>1</v>
      </c>
      <c r="G7310" t="s">
        <v>38</v>
      </c>
      <c r="H7310" t="s">
        <v>46</v>
      </c>
      <c r="I7310" t="s">
        <v>37</v>
      </c>
      <c r="J7310">
        <v>1164.0999999999999</v>
      </c>
    </row>
    <row r="7311" spans="1:10" x14ac:dyDescent="0.25">
      <c r="A7311">
        <v>5</v>
      </c>
      <c r="B7311">
        <v>2018</v>
      </c>
      <c r="C7311" t="s">
        <v>40</v>
      </c>
      <c r="D7311" t="s">
        <v>60</v>
      </c>
      <c r="E7311" t="s">
        <v>35</v>
      </c>
      <c r="F7311">
        <v>2</v>
      </c>
      <c r="G7311" t="s">
        <v>45</v>
      </c>
      <c r="H7311" t="s">
        <v>2</v>
      </c>
      <c r="I7311" t="s">
        <v>37</v>
      </c>
      <c r="J7311">
        <v>612.70000000000005</v>
      </c>
    </row>
    <row r="7312" spans="1:10" x14ac:dyDescent="0.25">
      <c r="A7312">
        <v>5</v>
      </c>
      <c r="B7312">
        <v>2018</v>
      </c>
      <c r="C7312" t="s">
        <v>40</v>
      </c>
      <c r="D7312" t="s">
        <v>60</v>
      </c>
      <c r="E7312" t="s">
        <v>35</v>
      </c>
      <c r="F7312">
        <v>3</v>
      </c>
      <c r="G7312" t="s">
        <v>38</v>
      </c>
      <c r="H7312" t="s">
        <v>2</v>
      </c>
      <c r="I7312" t="s">
        <v>37</v>
      </c>
      <c r="J7312">
        <v>717.5</v>
      </c>
    </row>
    <row r="7313" spans="1:10" x14ac:dyDescent="0.25">
      <c r="A7313">
        <v>5</v>
      </c>
      <c r="B7313">
        <v>2018</v>
      </c>
      <c r="C7313" t="s">
        <v>40</v>
      </c>
      <c r="D7313" t="s">
        <v>60</v>
      </c>
      <c r="E7313" t="s">
        <v>35</v>
      </c>
      <c r="F7313">
        <v>4</v>
      </c>
      <c r="G7313" t="s">
        <v>45</v>
      </c>
      <c r="H7313" t="s">
        <v>2</v>
      </c>
      <c r="I7313" t="s">
        <v>37</v>
      </c>
      <c r="J7313">
        <v>697.2</v>
      </c>
    </row>
    <row r="7314" spans="1:10" x14ac:dyDescent="0.25">
      <c r="A7314">
        <v>5</v>
      </c>
      <c r="B7314">
        <v>2018</v>
      </c>
      <c r="C7314" t="s">
        <v>40</v>
      </c>
      <c r="D7314" t="s">
        <v>60</v>
      </c>
      <c r="E7314" t="s">
        <v>35</v>
      </c>
      <c r="F7314">
        <v>5</v>
      </c>
      <c r="G7314" t="s">
        <v>38</v>
      </c>
      <c r="H7314" t="s">
        <v>46</v>
      </c>
      <c r="I7314" t="s">
        <v>51</v>
      </c>
      <c r="J7314">
        <v>911.8</v>
      </c>
    </row>
    <row r="7315" spans="1:10" x14ac:dyDescent="0.25">
      <c r="A7315">
        <v>5</v>
      </c>
      <c r="B7315">
        <v>2018</v>
      </c>
      <c r="C7315" t="s">
        <v>40</v>
      </c>
      <c r="D7315" t="s">
        <v>60</v>
      </c>
      <c r="E7315" t="s">
        <v>35</v>
      </c>
      <c r="F7315">
        <v>6</v>
      </c>
      <c r="G7315" t="s">
        <v>38</v>
      </c>
      <c r="H7315" t="s">
        <v>2</v>
      </c>
      <c r="I7315" t="s">
        <v>51</v>
      </c>
      <c r="J7315">
        <v>584.20000000000005</v>
      </c>
    </row>
    <row r="7316" spans="1:10" x14ac:dyDescent="0.25">
      <c r="A7316">
        <v>5</v>
      </c>
      <c r="B7316">
        <v>2018</v>
      </c>
      <c r="C7316" t="s">
        <v>40</v>
      </c>
      <c r="D7316" t="s">
        <v>56</v>
      </c>
      <c r="E7316" t="s">
        <v>35</v>
      </c>
      <c r="F7316">
        <v>1</v>
      </c>
      <c r="G7316" t="s">
        <v>38</v>
      </c>
      <c r="H7316" t="s">
        <v>2</v>
      </c>
      <c r="I7316" t="s">
        <v>51</v>
      </c>
      <c r="J7316">
        <v>554.5</v>
      </c>
    </row>
    <row r="7317" spans="1:10" x14ac:dyDescent="0.25">
      <c r="A7317">
        <v>5</v>
      </c>
      <c r="B7317">
        <v>2018</v>
      </c>
      <c r="C7317" t="s">
        <v>40</v>
      </c>
      <c r="D7317" t="s">
        <v>56</v>
      </c>
      <c r="E7317" t="s">
        <v>35</v>
      </c>
      <c r="F7317">
        <v>2</v>
      </c>
      <c r="G7317" t="s">
        <v>45</v>
      </c>
      <c r="H7317" t="s">
        <v>2</v>
      </c>
      <c r="I7317" t="s">
        <v>37</v>
      </c>
      <c r="J7317">
        <v>547.5</v>
      </c>
    </row>
    <row r="7318" spans="1:10" x14ac:dyDescent="0.25">
      <c r="A7318">
        <v>5</v>
      </c>
      <c r="B7318">
        <v>2018</v>
      </c>
      <c r="C7318" t="s">
        <v>40</v>
      </c>
      <c r="D7318" t="s">
        <v>56</v>
      </c>
      <c r="E7318" t="s">
        <v>35</v>
      </c>
      <c r="F7318">
        <v>3</v>
      </c>
      <c r="G7318" t="s">
        <v>45</v>
      </c>
      <c r="H7318" t="s">
        <v>46</v>
      </c>
      <c r="I7318" t="s">
        <v>51</v>
      </c>
      <c r="J7318">
        <v>889.9</v>
      </c>
    </row>
    <row r="7319" spans="1:10" x14ac:dyDescent="0.25">
      <c r="A7319">
        <v>5</v>
      </c>
      <c r="B7319">
        <v>2018</v>
      </c>
      <c r="C7319" t="s">
        <v>40</v>
      </c>
      <c r="D7319" t="s">
        <v>56</v>
      </c>
      <c r="E7319" t="s">
        <v>35</v>
      </c>
      <c r="F7319">
        <v>4</v>
      </c>
      <c r="G7319" t="s">
        <v>45</v>
      </c>
      <c r="H7319" t="s">
        <v>2</v>
      </c>
      <c r="I7319" t="s">
        <v>37</v>
      </c>
      <c r="J7319">
        <v>512.5</v>
      </c>
    </row>
    <row r="7320" spans="1:10" x14ac:dyDescent="0.25">
      <c r="A7320">
        <v>5</v>
      </c>
      <c r="B7320">
        <v>2018</v>
      </c>
      <c r="C7320" t="s">
        <v>40</v>
      </c>
      <c r="D7320" t="s">
        <v>56</v>
      </c>
      <c r="E7320" t="s">
        <v>35</v>
      </c>
      <c r="F7320">
        <v>5</v>
      </c>
      <c r="G7320" t="s">
        <v>38</v>
      </c>
      <c r="H7320" t="s">
        <v>2</v>
      </c>
      <c r="I7320" t="s">
        <v>51</v>
      </c>
      <c r="J7320">
        <v>464.7</v>
      </c>
    </row>
    <row r="7321" spans="1:10" x14ac:dyDescent="0.25">
      <c r="A7321">
        <v>5</v>
      </c>
      <c r="B7321">
        <v>2018</v>
      </c>
      <c r="C7321" t="s">
        <v>40</v>
      </c>
      <c r="D7321" t="s">
        <v>56</v>
      </c>
      <c r="E7321" t="s">
        <v>35</v>
      </c>
      <c r="F7321">
        <v>6</v>
      </c>
      <c r="G7321" t="s">
        <v>45</v>
      </c>
      <c r="H7321" t="s">
        <v>46</v>
      </c>
      <c r="I7321" t="s">
        <v>37</v>
      </c>
      <c r="J7321">
        <v>1211.2</v>
      </c>
    </row>
    <row r="7322" spans="1:10" x14ac:dyDescent="0.25">
      <c r="A7322">
        <v>6</v>
      </c>
      <c r="B7322">
        <v>2017</v>
      </c>
      <c r="C7322" t="s">
        <v>40</v>
      </c>
      <c r="D7322" t="s">
        <v>60</v>
      </c>
      <c r="E7322" t="s">
        <v>35</v>
      </c>
      <c r="F7322">
        <v>1</v>
      </c>
      <c r="G7322" t="s">
        <v>45</v>
      </c>
      <c r="H7322" t="s">
        <v>2</v>
      </c>
      <c r="I7322" t="s">
        <v>37</v>
      </c>
      <c r="J7322">
        <v>850</v>
      </c>
    </row>
    <row r="7323" spans="1:10" x14ac:dyDescent="0.25">
      <c r="A7323">
        <v>6</v>
      </c>
      <c r="B7323">
        <v>2017</v>
      </c>
      <c r="C7323" t="s">
        <v>40</v>
      </c>
      <c r="D7323" t="s">
        <v>60</v>
      </c>
      <c r="E7323" t="s">
        <v>35</v>
      </c>
      <c r="F7323">
        <v>2</v>
      </c>
      <c r="G7323" t="s">
        <v>38</v>
      </c>
      <c r="H7323" t="s">
        <v>2</v>
      </c>
      <c r="I7323" t="s">
        <v>51</v>
      </c>
      <c r="J7323">
        <v>984.5</v>
      </c>
    </row>
    <row r="7324" spans="1:10" x14ac:dyDescent="0.25">
      <c r="A7324">
        <v>6</v>
      </c>
      <c r="B7324">
        <v>2017</v>
      </c>
      <c r="C7324" t="s">
        <v>40</v>
      </c>
      <c r="D7324" t="s">
        <v>60</v>
      </c>
      <c r="E7324" t="s">
        <v>35</v>
      </c>
      <c r="F7324">
        <v>3</v>
      </c>
      <c r="G7324" t="s">
        <v>45</v>
      </c>
      <c r="H7324" t="s">
        <v>2</v>
      </c>
      <c r="I7324" t="s">
        <v>37</v>
      </c>
      <c r="J7324">
        <v>953.2</v>
      </c>
    </row>
    <row r="7325" spans="1:10" x14ac:dyDescent="0.25">
      <c r="A7325">
        <v>6</v>
      </c>
      <c r="B7325">
        <v>2017</v>
      </c>
      <c r="C7325" t="s">
        <v>40</v>
      </c>
      <c r="D7325" t="s">
        <v>60</v>
      </c>
      <c r="E7325" t="s">
        <v>35</v>
      </c>
      <c r="F7325">
        <v>4</v>
      </c>
      <c r="G7325" t="s">
        <v>38</v>
      </c>
      <c r="H7325" t="s">
        <v>2</v>
      </c>
      <c r="I7325" t="s">
        <v>51</v>
      </c>
      <c r="J7325">
        <v>1018.4</v>
      </c>
    </row>
    <row r="7326" spans="1:10" x14ac:dyDescent="0.25">
      <c r="A7326">
        <v>6</v>
      </c>
      <c r="B7326">
        <v>2017</v>
      </c>
      <c r="C7326" t="s">
        <v>40</v>
      </c>
      <c r="D7326" t="s">
        <v>60</v>
      </c>
      <c r="E7326" t="s">
        <v>35</v>
      </c>
      <c r="F7326">
        <v>5</v>
      </c>
      <c r="G7326" t="s">
        <v>38</v>
      </c>
      <c r="H7326" t="s">
        <v>2</v>
      </c>
      <c r="I7326" t="s">
        <v>37</v>
      </c>
      <c r="J7326">
        <v>779.7</v>
      </c>
    </row>
    <row r="7327" spans="1:10" x14ac:dyDescent="0.25">
      <c r="A7327">
        <v>6</v>
      </c>
      <c r="B7327">
        <v>2017</v>
      </c>
      <c r="C7327" t="s">
        <v>40</v>
      </c>
      <c r="D7327" t="s">
        <v>60</v>
      </c>
      <c r="E7327" t="s">
        <v>35</v>
      </c>
      <c r="F7327">
        <v>6</v>
      </c>
      <c r="G7327" t="s">
        <v>45</v>
      </c>
      <c r="H7327" t="s">
        <v>46</v>
      </c>
      <c r="I7327" t="s">
        <v>51</v>
      </c>
      <c r="J7327">
        <v>1212.8</v>
      </c>
    </row>
    <row r="7328" spans="1:10" x14ac:dyDescent="0.25">
      <c r="A7328">
        <v>6</v>
      </c>
      <c r="B7328">
        <v>2017</v>
      </c>
      <c r="C7328" t="s">
        <v>40</v>
      </c>
      <c r="D7328" t="s">
        <v>56</v>
      </c>
      <c r="E7328" t="s">
        <v>35</v>
      </c>
      <c r="F7328">
        <v>1</v>
      </c>
      <c r="G7328" t="s">
        <v>45</v>
      </c>
      <c r="H7328" t="s">
        <v>2</v>
      </c>
      <c r="I7328" t="s">
        <v>51</v>
      </c>
      <c r="J7328">
        <v>814.7</v>
      </c>
    </row>
    <row r="7329" spans="1:10" x14ac:dyDescent="0.25">
      <c r="A7329">
        <v>6</v>
      </c>
      <c r="B7329">
        <v>2017</v>
      </c>
      <c r="C7329" t="s">
        <v>40</v>
      </c>
      <c r="D7329" t="s">
        <v>56</v>
      </c>
      <c r="E7329" t="s">
        <v>35</v>
      </c>
      <c r="F7329">
        <v>2</v>
      </c>
      <c r="G7329" t="s">
        <v>45</v>
      </c>
      <c r="H7329" t="s">
        <v>46</v>
      </c>
      <c r="I7329" t="s">
        <v>37</v>
      </c>
      <c r="J7329">
        <v>1203.5999999999999</v>
      </c>
    </row>
    <row r="7330" spans="1:10" x14ac:dyDescent="0.25">
      <c r="A7330">
        <v>6</v>
      </c>
      <c r="B7330">
        <v>2017</v>
      </c>
      <c r="C7330" t="s">
        <v>40</v>
      </c>
      <c r="D7330" t="s">
        <v>56</v>
      </c>
      <c r="E7330" t="s">
        <v>35</v>
      </c>
      <c r="F7330">
        <v>3</v>
      </c>
      <c r="G7330" t="s">
        <v>38</v>
      </c>
      <c r="H7330" t="s">
        <v>46</v>
      </c>
      <c r="I7330" t="s">
        <v>51</v>
      </c>
      <c r="J7330">
        <v>1144.7</v>
      </c>
    </row>
    <row r="7331" spans="1:10" x14ac:dyDescent="0.25">
      <c r="A7331">
        <v>6</v>
      </c>
      <c r="B7331">
        <v>2017</v>
      </c>
      <c r="C7331" t="s">
        <v>40</v>
      </c>
      <c r="D7331" t="s">
        <v>56</v>
      </c>
      <c r="E7331" t="s">
        <v>35</v>
      </c>
      <c r="F7331">
        <v>4</v>
      </c>
      <c r="G7331" t="s">
        <v>38</v>
      </c>
      <c r="H7331" t="s">
        <v>46</v>
      </c>
      <c r="I7331" t="s">
        <v>51</v>
      </c>
      <c r="J7331">
        <v>1320.3</v>
      </c>
    </row>
    <row r="7332" spans="1:10" x14ac:dyDescent="0.25">
      <c r="A7332">
        <v>6</v>
      </c>
      <c r="B7332">
        <v>2017</v>
      </c>
      <c r="C7332" t="s">
        <v>40</v>
      </c>
      <c r="D7332" t="s">
        <v>56</v>
      </c>
      <c r="E7332" t="s">
        <v>35</v>
      </c>
      <c r="F7332">
        <v>5</v>
      </c>
      <c r="G7332" t="s">
        <v>38</v>
      </c>
      <c r="H7332" t="s">
        <v>46</v>
      </c>
      <c r="I7332" t="s">
        <v>51</v>
      </c>
      <c r="J7332">
        <v>1282.5999999999999</v>
      </c>
    </row>
    <row r="7333" spans="1:10" x14ac:dyDescent="0.25">
      <c r="A7333">
        <v>6</v>
      </c>
      <c r="B7333">
        <v>2017</v>
      </c>
      <c r="C7333" t="s">
        <v>40</v>
      </c>
      <c r="D7333" t="s">
        <v>56</v>
      </c>
      <c r="E7333" t="s">
        <v>35</v>
      </c>
      <c r="F7333">
        <v>6</v>
      </c>
      <c r="G7333" t="s">
        <v>38</v>
      </c>
      <c r="H7333" t="s">
        <v>46</v>
      </c>
      <c r="I7333" t="s">
        <v>51</v>
      </c>
      <c r="J7333">
        <v>1184.5</v>
      </c>
    </row>
    <row r="7334" spans="1:10" x14ac:dyDescent="0.25">
      <c r="A7334">
        <v>6</v>
      </c>
      <c r="B7334">
        <v>2018</v>
      </c>
      <c r="C7334" t="s">
        <v>40</v>
      </c>
      <c r="D7334" t="s">
        <v>60</v>
      </c>
      <c r="E7334" t="s">
        <v>35</v>
      </c>
      <c r="F7334">
        <v>1</v>
      </c>
      <c r="G7334" t="s">
        <v>45</v>
      </c>
      <c r="H7334" t="s">
        <v>46</v>
      </c>
      <c r="I7334" t="s">
        <v>51</v>
      </c>
      <c r="J7334">
        <v>1159.2</v>
      </c>
    </row>
    <row r="7335" spans="1:10" x14ac:dyDescent="0.25">
      <c r="A7335">
        <v>6</v>
      </c>
      <c r="B7335">
        <v>2018</v>
      </c>
      <c r="C7335" t="s">
        <v>40</v>
      </c>
      <c r="D7335" t="s">
        <v>60</v>
      </c>
      <c r="E7335" t="s">
        <v>35</v>
      </c>
      <c r="F7335">
        <v>2</v>
      </c>
      <c r="G7335" t="s">
        <v>45</v>
      </c>
      <c r="H7335" t="s">
        <v>2</v>
      </c>
      <c r="I7335" t="s">
        <v>37</v>
      </c>
      <c r="J7335">
        <v>730.1</v>
      </c>
    </row>
    <row r="7336" spans="1:10" x14ac:dyDescent="0.25">
      <c r="A7336">
        <v>6</v>
      </c>
      <c r="B7336">
        <v>2018</v>
      </c>
      <c r="C7336" t="s">
        <v>40</v>
      </c>
      <c r="D7336" t="s">
        <v>60</v>
      </c>
      <c r="E7336" t="s">
        <v>35</v>
      </c>
      <c r="F7336">
        <v>3</v>
      </c>
      <c r="G7336" t="s">
        <v>45</v>
      </c>
      <c r="H7336" t="s">
        <v>2</v>
      </c>
      <c r="I7336" t="s">
        <v>37</v>
      </c>
      <c r="J7336">
        <v>649.4</v>
      </c>
    </row>
    <row r="7337" spans="1:10" x14ac:dyDescent="0.25">
      <c r="A7337">
        <v>6</v>
      </c>
      <c r="B7337">
        <v>2018</v>
      </c>
      <c r="C7337" t="s">
        <v>40</v>
      </c>
      <c r="D7337" t="s">
        <v>60</v>
      </c>
      <c r="E7337" t="s">
        <v>35</v>
      </c>
      <c r="F7337">
        <v>4</v>
      </c>
      <c r="G7337" t="s">
        <v>38</v>
      </c>
      <c r="H7337" t="s">
        <v>46</v>
      </c>
      <c r="I7337" t="s">
        <v>37</v>
      </c>
      <c r="J7337">
        <v>1115.4000000000001</v>
      </c>
    </row>
    <row r="7338" spans="1:10" x14ac:dyDescent="0.25">
      <c r="A7338">
        <v>6</v>
      </c>
      <c r="B7338">
        <v>2018</v>
      </c>
      <c r="C7338" t="s">
        <v>40</v>
      </c>
      <c r="D7338" t="s">
        <v>60</v>
      </c>
      <c r="E7338" t="s">
        <v>35</v>
      </c>
      <c r="F7338">
        <v>5</v>
      </c>
      <c r="G7338" t="s">
        <v>38</v>
      </c>
      <c r="H7338" t="s">
        <v>2</v>
      </c>
      <c r="I7338" t="s">
        <v>51</v>
      </c>
      <c r="J7338">
        <v>842.8</v>
      </c>
    </row>
    <row r="7339" spans="1:10" x14ac:dyDescent="0.25">
      <c r="A7339">
        <v>6</v>
      </c>
      <c r="B7339">
        <v>2018</v>
      </c>
      <c r="C7339" t="s">
        <v>40</v>
      </c>
      <c r="D7339" t="s">
        <v>60</v>
      </c>
      <c r="E7339" t="s">
        <v>35</v>
      </c>
      <c r="F7339">
        <v>6</v>
      </c>
      <c r="G7339" t="s">
        <v>45</v>
      </c>
      <c r="H7339" t="s">
        <v>2</v>
      </c>
      <c r="I7339" t="s">
        <v>51</v>
      </c>
      <c r="J7339">
        <v>768.5</v>
      </c>
    </row>
    <row r="7340" spans="1:10" x14ac:dyDescent="0.25">
      <c r="A7340">
        <v>6</v>
      </c>
      <c r="B7340">
        <v>2018</v>
      </c>
      <c r="C7340" t="s">
        <v>40</v>
      </c>
      <c r="D7340" t="s">
        <v>56</v>
      </c>
      <c r="E7340" t="s">
        <v>35</v>
      </c>
      <c r="F7340">
        <v>1</v>
      </c>
      <c r="G7340" t="s">
        <v>38</v>
      </c>
      <c r="H7340" t="s">
        <v>46</v>
      </c>
      <c r="I7340" t="s">
        <v>51</v>
      </c>
      <c r="J7340">
        <v>1021.7</v>
      </c>
    </row>
    <row r="7341" spans="1:10" x14ac:dyDescent="0.25">
      <c r="A7341">
        <v>6</v>
      </c>
      <c r="B7341">
        <v>2018</v>
      </c>
      <c r="C7341" t="s">
        <v>40</v>
      </c>
      <c r="D7341" t="s">
        <v>56</v>
      </c>
      <c r="E7341" t="s">
        <v>35</v>
      </c>
      <c r="F7341">
        <v>2</v>
      </c>
      <c r="G7341" t="s">
        <v>38</v>
      </c>
      <c r="H7341" t="s">
        <v>2</v>
      </c>
      <c r="I7341" t="s">
        <v>51</v>
      </c>
      <c r="J7341">
        <v>536.70000000000005</v>
      </c>
    </row>
    <row r="7342" spans="1:10" x14ac:dyDescent="0.25">
      <c r="A7342">
        <v>6</v>
      </c>
      <c r="B7342">
        <v>2018</v>
      </c>
      <c r="C7342" t="s">
        <v>40</v>
      </c>
      <c r="D7342" t="s">
        <v>56</v>
      </c>
      <c r="E7342" t="s">
        <v>35</v>
      </c>
      <c r="F7342">
        <v>3</v>
      </c>
      <c r="G7342" t="s">
        <v>38</v>
      </c>
      <c r="H7342" t="s">
        <v>46</v>
      </c>
      <c r="I7342" t="s">
        <v>37</v>
      </c>
      <c r="J7342">
        <v>959.4</v>
      </c>
    </row>
    <row r="7343" spans="1:10" x14ac:dyDescent="0.25">
      <c r="A7343">
        <v>6</v>
      </c>
      <c r="B7343">
        <v>2018</v>
      </c>
      <c r="C7343" t="s">
        <v>40</v>
      </c>
      <c r="D7343" t="s">
        <v>56</v>
      </c>
      <c r="E7343" t="s">
        <v>35</v>
      </c>
      <c r="F7343">
        <v>4</v>
      </c>
      <c r="G7343" t="s">
        <v>38</v>
      </c>
      <c r="H7343" t="s">
        <v>2</v>
      </c>
      <c r="I7343" t="s">
        <v>37</v>
      </c>
      <c r="J7343">
        <v>550.1</v>
      </c>
    </row>
    <row r="7344" spans="1:10" x14ac:dyDescent="0.25">
      <c r="A7344">
        <v>6</v>
      </c>
      <c r="B7344">
        <v>2018</v>
      </c>
      <c r="C7344" t="s">
        <v>40</v>
      </c>
      <c r="D7344" t="s">
        <v>56</v>
      </c>
      <c r="E7344" t="s">
        <v>35</v>
      </c>
      <c r="F7344">
        <v>5</v>
      </c>
      <c r="G7344" t="s">
        <v>45</v>
      </c>
      <c r="H7344" t="s">
        <v>46</v>
      </c>
      <c r="I7344" t="s">
        <v>37</v>
      </c>
      <c r="J7344">
        <v>896.5</v>
      </c>
    </row>
    <row r="7345" spans="1:10" x14ac:dyDescent="0.25">
      <c r="A7345">
        <v>6</v>
      </c>
      <c r="B7345">
        <v>2018</v>
      </c>
      <c r="C7345" t="s">
        <v>40</v>
      </c>
      <c r="D7345" t="s">
        <v>56</v>
      </c>
      <c r="E7345" t="s">
        <v>35</v>
      </c>
      <c r="F7345">
        <v>6</v>
      </c>
      <c r="G7345" t="s">
        <v>45</v>
      </c>
      <c r="H7345" t="s">
        <v>46</v>
      </c>
      <c r="I7345" t="s">
        <v>51</v>
      </c>
      <c r="J7345">
        <v>1042.5</v>
      </c>
    </row>
    <row r="7346" spans="1:10" x14ac:dyDescent="0.25">
      <c r="A7346">
        <v>7</v>
      </c>
      <c r="B7346">
        <v>2017</v>
      </c>
      <c r="C7346" t="s">
        <v>40</v>
      </c>
      <c r="D7346" t="s">
        <v>60</v>
      </c>
      <c r="E7346" t="s">
        <v>35</v>
      </c>
      <c r="F7346">
        <v>1</v>
      </c>
      <c r="G7346" t="s">
        <v>38</v>
      </c>
      <c r="H7346" t="s">
        <v>2</v>
      </c>
      <c r="I7346" t="s">
        <v>51</v>
      </c>
      <c r="J7346">
        <v>901.3</v>
      </c>
    </row>
    <row r="7347" spans="1:10" x14ac:dyDescent="0.25">
      <c r="A7347">
        <v>7</v>
      </c>
      <c r="B7347">
        <v>2017</v>
      </c>
      <c r="C7347" t="s">
        <v>40</v>
      </c>
      <c r="D7347" t="s">
        <v>60</v>
      </c>
      <c r="E7347" t="s">
        <v>35</v>
      </c>
      <c r="F7347">
        <v>2</v>
      </c>
      <c r="G7347" t="s">
        <v>45</v>
      </c>
      <c r="H7347" t="s">
        <v>2</v>
      </c>
      <c r="I7347" t="s">
        <v>51</v>
      </c>
      <c r="J7347">
        <v>749.7</v>
      </c>
    </row>
    <row r="7348" spans="1:10" x14ac:dyDescent="0.25">
      <c r="A7348">
        <v>7</v>
      </c>
      <c r="B7348">
        <v>2017</v>
      </c>
      <c r="C7348" t="s">
        <v>40</v>
      </c>
      <c r="D7348" t="s">
        <v>60</v>
      </c>
      <c r="E7348" t="s">
        <v>35</v>
      </c>
      <c r="F7348">
        <v>3</v>
      </c>
      <c r="G7348" t="s">
        <v>38</v>
      </c>
      <c r="H7348" t="s">
        <v>46</v>
      </c>
      <c r="I7348" t="s">
        <v>51</v>
      </c>
      <c r="J7348">
        <v>1168.5</v>
      </c>
    </row>
    <row r="7349" spans="1:10" x14ac:dyDescent="0.25">
      <c r="A7349">
        <v>7</v>
      </c>
      <c r="B7349">
        <v>2017</v>
      </c>
      <c r="C7349" t="s">
        <v>40</v>
      </c>
      <c r="D7349" t="s">
        <v>60</v>
      </c>
      <c r="E7349" t="s">
        <v>35</v>
      </c>
      <c r="F7349">
        <v>4</v>
      </c>
      <c r="G7349" t="s">
        <v>38</v>
      </c>
      <c r="H7349" t="s">
        <v>46</v>
      </c>
      <c r="I7349" t="s">
        <v>37</v>
      </c>
      <c r="J7349">
        <v>1368</v>
      </c>
    </row>
    <row r="7350" spans="1:10" x14ac:dyDescent="0.25">
      <c r="A7350">
        <v>7</v>
      </c>
      <c r="B7350">
        <v>2017</v>
      </c>
      <c r="C7350" t="s">
        <v>40</v>
      </c>
      <c r="D7350" t="s">
        <v>60</v>
      </c>
      <c r="E7350" t="s">
        <v>35</v>
      </c>
      <c r="F7350">
        <v>5</v>
      </c>
      <c r="G7350" t="s">
        <v>45</v>
      </c>
      <c r="H7350" t="s">
        <v>46</v>
      </c>
      <c r="I7350" t="s">
        <v>37</v>
      </c>
      <c r="J7350">
        <v>1321.6</v>
      </c>
    </row>
    <row r="7351" spans="1:10" x14ac:dyDescent="0.25">
      <c r="A7351">
        <v>7</v>
      </c>
      <c r="B7351">
        <v>2017</v>
      </c>
      <c r="C7351" t="s">
        <v>40</v>
      </c>
      <c r="D7351" t="s">
        <v>60</v>
      </c>
      <c r="E7351" t="s">
        <v>35</v>
      </c>
      <c r="F7351">
        <v>6</v>
      </c>
      <c r="G7351" t="s">
        <v>45</v>
      </c>
      <c r="H7351" t="s">
        <v>46</v>
      </c>
      <c r="I7351" t="s">
        <v>51</v>
      </c>
      <c r="J7351">
        <v>1289.5999999999999</v>
      </c>
    </row>
    <row r="7352" spans="1:10" x14ac:dyDescent="0.25">
      <c r="A7352">
        <v>7</v>
      </c>
      <c r="B7352">
        <v>2017</v>
      </c>
      <c r="C7352" t="s">
        <v>40</v>
      </c>
      <c r="D7352" t="s">
        <v>56</v>
      </c>
      <c r="E7352" t="s">
        <v>35</v>
      </c>
      <c r="F7352">
        <v>1</v>
      </c>
      <c r="G7352" t="s">
        <v>38</v>
      </c>
      <c r="H7352" t="s">
        <v>46</v>
      </c>
      <c r="I7352" t="s">
        <v>37</v>
      </c>
      <c r="J7352">
        <v>1108.0999999999999</v>
      </c>
    </row>
    <row r="7353" spans="1:10" x14ac:dyDescent="0.25">
      <c r="A7353">
        <v>7</v>
      </c>
      <c r="B7353">
        <v>2017</v>
      </c>
      <c r="C7353" t="s">
        <v>40</v>
      </c>
      <c r="D7353" t="s">
        <v>56</v>
      </c>
      <c r="E7353" t="s">
        <v>35</v>
      </c>
      <c r="F7353">
        <v>2</v>
      </c>
      <c r="G7353" t="s">
        <v>45</v>
      </c>
      <c r="H7353" t="s">
        <v>46</v>
      </c>
      <c r="I7353" t="s">
        <v>37</v>
      </c>
      <c r="J7353">
        <v>1190.7</v>
      </c>
    </row>
    <row r="7354" spans="1:10" x14ac:dyDescent="0.25">
      <c r="A7354">
        <v>7</v>
      </c>
      <c r="B7354">
        <v>2017</v>
      </c>
      <c r="C7354" t="s">
        <v>40</v>
      </c>
      <c r="D7354" t="s">
        <v>56</v>
      </c>
      <c r="E7354" t="s">
        <v>35</v>
      </c>
      <c r="F7354">
        <v>3</v>
      </c>
      <c r="G7354" t="s">
        <v>45</v>
      </c>
      <c r="H7354" t="s">
        <v>2</v>
      </c>
      <c r="I7354" t="s">
        <v>51</v>
      </c>
      <c r="J7354">
        <v>883.6</v>
      </c>
    </row>
    <row r="7355" spans="1:10" x14ac:dyDescent="0.25">
      <c r="A7355">
        <v>7</v>
      </c>
      <c r="B7355">
        <v>2017</v>
      </c>
      <c r="C7355" t="s">
        <v>40</v>
      </c>
      <c r="D7355" t="s">
        <v>56</v>
      </c>
      <c r="E7355" t="s">
        <v>35</v>
      </c>
      <c r="F7355">
        <v>4</v>
      </c>
      <c r="G7355" t="s">
        <v>45</v>
      </c>
      <c r="H7355" t="s">
        <v>46</v>
      </c>
      <c r="I7355" t="s">
        <v>37</v>
      </c>
      <c r="J7355">
        <v>1097.5999999999999</v>
      </c>
    </row>
    <row r="7356" spans="1:10" x14ac:dyDescent="0.25">
      <c r="A7356">
        <v>7</v>
      </c>
      <c r="B7356">
        <v>2017</v>
      </c>
      <c r="C7356" t="s">
        <v>40</v>
      </c>
      <c r="D7356" t="s">
        <v>56</v>
      </c>
      <c r="E7356" t="s">
        <v>35</v>
      </c>
      <c r="F7356">
        <v>5</v>
      </c>
      <c r="G7356" t="s">
        <v>45</v>
      </c>
      <c r="H7356" t="s">
        <v>46</v>
      </c>
      <c r="I7356" t="s">
        <v>51</v>
      </c>
      <c r="J7356">
        <v>1129.7</v>
      </c>
    </row>
    <row r="7357" spans="1:10" x14ac:dyDescent="0.25">
      <c r="A7357">
        <v>7</v>
      </c>
      <c r="B7357">
        <v>2017</v>
      </c>
      <c r="C7357" t="s">
        <v>40</v>
      </c>
      <c r="D7357" t="s">
        <v>56</v>
      </c>
      <c r="E7357" t="s">
        <v>35</v>
      </c>
      <c r="F7357">
        <v>6</v>
      </c>
      <c r="G7357" t="s">
        <v>38</v>
      </c>
      <c r="H7357" t="s">
        <v>46</v>
      </c>
      <c r="I7357" t="s">
        <v>37</v>
      </c>
      <c r="J7357">
        <v>1264.4000000000001</v>
      </c>
    </row>
    <row r="7358" spans="1:10" x14ac:dyDescent="0.25">
      <c r="A7358">
        <v>7</v>
      </c>
      <c r="B7358">
        <v>2018</v>
      </c>
      <c r="C7358" t="s">
        <v>40</v>
      </c>
      <c r="D7358" t="s">
        <v>60</v>
      </c>
      <c r="E7358" t="s">
        <v>35</v>
      </c>
      <c r="F7358">
        <v>1</v>
      </c>
      <c r="G7358" t="s">
        <v>45</v>
      </c>
      <c r="H7358" t="s">
        <v>2</v>
      </c>
      <c r="I7358" t="s">
        <v>51</v>
      </c>
      <c r="J7358">
        <v>756.2</v>
      </c>
    </row>
    <row r="7359" spans="1:10" x14ac:dyDescent="0.25">
      <c r="A7359">
        <v>7</v>
      </c>
      <c r="B7359">
        <v>2018</v>
      </c>
      <c r="C7359" t="s">
        <v>40</v>
      </c>
      <c r="D7359" t="s">
        <v>60</v>
      </c>
      <c r="E7359" t="s">
        <v>35</v>
      </c>
      <c r="F7359">
        <v>2</v>
      </c>
      <c r="G7359" t="s">
        <v>38</v>
      </c>
      <c r="H7359" t="s">
        <v>2</v>
      </c>
      <c r="I7359" t="s">
        <v>37</v>
      </c>
      <c r="J7359">
        <v>753.7</v>
      </c>
    </row>
    <row r="7360" spans="1:10" x14ac:dyDescent="0.25">
      <c r="A7360">
        <v>7</v>
      </c>
      <c r="B7360">
        <v>2018</v>
      </c>
      <c r="C7360" t="s">
        <v>40</v>
      </c>
      <c r="D7360" t="s">
        <v>60</v>
      </c>
      <c r="E7360" t="s">
        <v>35</v>
      </c>
      <c r="F7360">
        <v>3</v>
      </c>
      <c r="G7360" t="s">
        <v>45</v>
      </c>
      <c r="H7360" t="s">
        <v>46</v>
      </c>
      <c r="I7360" t="s">
        <v>37</v>
      </c>
      <c r="J7360">
        <v>1073.2</v>
      </c>
    </row>
    <row r="7361" spans="1:10" x14ac:dyDescent="0.25">
      <c r="A7361">
        <v>7</v>
      </c>
      <c r="B7361">
        <v>2018</v>
      </c>
      <c r="C7361" t="s">
        <v>40</v>
      </c>
      <c r="D7361" t="s">
        <v>60</v>
      </c>
      <c r="E7361" t="s">
        <v>35</v>
      </c>
      <c r="F7361">
        <v>4</v>
      </c>
      <c r="G7361" t="s">
        <v>38</v>
      </c>
      <c r="H7361" t="s">
        <v>2</v>
      </c>
      <c r="I7361" t="s">
        <v>51</v>
      </c>
      <c r="J7361">
        <v>665.1</v>
      </c>
    </row>
    <row r="7362" spans="1:10" x14ac:dyDescent="0.25">
      <c r="A7362">
        <v>7</v>
      </c>
      <c r="B7362">
        <v>2018</v>
      </c>
      <c r="C7362" t="s">
        <v>40</v>
      </c>
      <c r="D7362" t="s">
        <v>60</v>
      </c>
      <c r="E7362" t="s">
        <v>35</v>
      </c>
      <c r="F7362">
        <v>5</v>
      </c>
      <c r="G7362" t="s">
        <v>38</v>
      </c>
      <c r="H7362" t="s">
        <v>46</v>
      </c>
      <c r="I7362" t="s">
        <v>37</v>
      </c>
      <c r="J7362">
        <v>996.9</v>
      </c>
    </row>
    <row r="7363" spans="1:10" x14ac:dyDescent="0.25">
      <c r="A7363">
        <v>7</v>
      </c>
      <c r="B7363">
        <v>2018</v>
      </c>
      <c r="C7363" t="s">
        <v>40</v>
      </c>
      <c r="D7363" t="s">
        <v>60</v>
      </c>
      <c r="E7363" t="s">
        <v>35</v>
      </c>
      <c r="F7363">
        <v>6</v>
      </c>
      <c r="G7363" t="s">
        <v>38</v>
      </c>
      <c r="H7363" t="s">
        <v>2</v>
      </c>
      <c r="I7363" t="s">
        <v>51</v>
      </c>
      <c r="J7363">
        <v>707.9</v>
      </c>
    </row>
    <row r="7364" spans="1:10" x14ac:dyDescent="0.25">
      <c r="A7364">
        <v>7</v>
      </c>
      <c r="B7364">
        <v>2018</v>
      </c>
      <c r="C7364" t="s">
        <v>40</v>
      </c>
      <c r="D7364" t="s">
        <v>56</v>
      </c>
      <c r="E7364" t="s">
        <v>35</v>
      </c>
      <c r="F7364">
        <v>1</v>
      </c>
      <c r="G7364" t="s">
        <v>45</v>
      </c>
      <c r="H7364" t="s">
        <v>2</v>
      </c>
      <c r="I7364" t="s">
        <v>51</v>
      </c>
      <c r="J7364">
        <v>475.2</v>
      </c>
    </row>
    <row r="7365" spans="1:10" x14ac:dyDescent="0.25">
      <c r="A7365">
        <v>7</v>
      </c>
      <c r="B7365">
        <v>2018</v>
      </c>
      <c r="C7365" t="s">
        <v>40</v>
      </c>
      <c r="D7365" t="s">
        <v>56</v>
      </c>
      <c r="E7365" t="s">
        <v>35</v>
      </c>
      <c r="F7365">
        <v>2</v>
      </c>
      <c r="G7365" t="s">
        <v>45</v>
      </c>
      <c r="H7365" t="s">
        <v>2</v>
      </c>
      <c r="I7365" t="s">
        <v>51</v>
      </c>
      <c r="J7365">
        <v>637.4</v>
      </c>
    </row>
    <row r="7366" spans="1:10" x14ac:dyDescent="0.25">
      <c r="A7366">
        <v>7</v>
      </c>
      <c r="B7366">
        <v>2018</v>
      </c>
      <c r="C7366" t="s">
        <v>40</v>
      </c>
      <c r="D7366" t="s">
        <v>56</v>
      </c>
      <c r="E7366" t="s">
        <v>35</v>
      </c>
      <c r="F7366">
        <v>3</v>
      </c>
      <c r="G7366" t="s">
        <v>45</v>
      </c>
      <c r="H7366" t="s">
        <v>46</v>
      </c>
      <c r="I7366" t="s">
        <v>51</v>
      </c>
      <c r="J7366">
        <v>1064.5999999999999</v>
      </c>
    </row>
    <row r="7367" spans="1:10" x14ac:dyDescent="0.25">
      <c r="A7367">
        <v>7</v>
      </c>
      <c r="B7367">
        <v>2018</v>
      </c>
      <c r="C7367" t="s">
        <v>40</v>
      </c>
      <c r="D7367" t="s">
        <v>56</v>
      </c>
      <c r="E7367" t="s">
        <v>35</v>
      </c>
      <c r="F7367">
        <v>4</v>
      </c>
      <c r="G7367" t="s">
        <v>45</v>
      </c>
      <c r="H7367" t="s">
        <v>2</v>
      </c>
      <c r="I7367" t="s">
        <v>51</v>
      </c>
      <c r="J7367">
        <v>647.9</v>
      </c>
    </row>
    <row r="7368" spans="1:10" x14ac:dyDescent="0.25">
      <c r="A7368">
        <v>7</v>
      </c>
      <c r="B7368">
        <v>2018</v>
      </c>
      <c r="C7368" t="s">
        <v>40</v>
      </c>
      <c r="D7368" t="s">
        <v>56</v>
      </c>
      <c r="E7368" t="s">
        <v>35</v>
      </c>
      <c r="F7368">
        <v>5</v>
      </c>
      <c r="G7368" t="s">
        <v>45</v>
      </c>
      <c r="H7368" t="s">
        <v>2</v>
      </c>
      <c r="I7368" t="s">
        <v>37</v>
      </c>
      <c r="J7368">
        <v>683</v>
      </c>
    </row>
    <row r="7369" spans="1:10" x14ac:dyDescent="0.25">
      <c r="A7369">
        <v>7</v>
      </c>
      <c r="B7369">
        <v>2018</v>
      </c>
      <c r="C7369" t="s">
        <v>40</v>
      </c>
      <c r="D7369" t="s">
        <v>56</v>
      </c>
      <c r="E7369" t="s">
        <v>35</v>
      </c>
      <c r="F7369">
        <v>6</v>
      </c>
      <c r="G7369" t="s">
        <v>38</v>
      </c>
      <c r="H7369" t="s">
        <v>46</v>
      </c>
      <c r="I7369" t="s">
        <v>37</v>
      </c>
      <c r="J7369">
        <v>1079.9000000000001</v>
      </c>
    </row>
    <row r="7370" spans="1:10" x14ac:dyDescent="0.25">
      <c r="A7370">
        <v>8</v>
      </c>
      <c r="B7370">
        <v>2017</v>
      </c>
      <c r="C7370" t="s">
        <v>40</v>
      </c>
      <c r="D7370" t="s">
        <v>60</v>
      </c>
      <c r="E7370" t="s">
        <v>35</v>
      </c>
      <c r="F7370">
        <v>1</v>
      </c>
      <c r="G7370" t="s">
        <v>38</v>
      </c>
      <c r="H7370" t="s">
        <v>2</v>
      </c>
      <c r="I7370" t="s">
        <v>51</v>
      </c>
      <c r="J7370">
        <v>834.1</v>
      </c>
    </row>
    <row r="7371" spans="1:10" x14ac:dyDescent="0.25">
      <c r="A7371">
        <v>8</v>
      </c>
      <c r="B7371">
        <v>2017</v>
      </c>
      <c r="C7371" t="s">
        <v>40</v>
      </c>
      <c r="D7371" t="s">
        <v>60</v>
      </c>
      <c r="E7371" t="s">
        <v>35</v>
      </c>
      <c r="F7371">
        <v>2</v>
      </c>
      <c r="G7371" t="s">
        <v>45</v>
      </c>
      <c r="H7371" t="s">
        <v>2</v>
      </c>
      <c r="I7371" t="s">
        <v>51</v>
      </c>
      <c r="J7371">
        <v>1005.5</v>
      </c>
    </row>
    <row r="7372" spans="1:10" x14ac:dyDescent="0.25">
      <c r="A7372">
        <v>8</v>
      </c>
      <c r="B7372">
        <v>2017</v>
      </c>
      <c r="C7372" t="s">
        <v>40</v>
      </c>
      <c r="D7372" t="s">
        <v>60</v>
      </c>
      <c r="E7372" t="s">
        <v>35</v>
      </c>
      <c r="F7372">
        <v>3</v>
      </c>
      <c r="G7372" t="s">
        <v>45</v>
      </c>
      <c r="H7372" t="s">
        <v>46</v>
      </c>
      <c r="I7372" t="s">
        <v>37</v>
      </c>
      <c r="J7372">
        <v>1337.8</v>
      </c>
    </row>
    <row r="7373" spans="1:10" x14ac:dyDescent="0.25">
      <c r="A7373">
        <v>8</v>
      </c>
      <c r="B7373">
        <v>2017</v>
      </c>
      <c r="C7373" t="s">
        <v>40</v>
      </c>
      <c r="D7373" t="s">
        <v>60</v>
      </c>
      <c r="E7373" t="s">
        <v>35</v>
      </c>
      <c r="F7373">
        <v>4</v>
      </c>
      <c r="G7373" t="s">
        <v>38</v>
      </c>
      <c r="H7373" t="s">
        <v>46</v>
      </c>
      <c r="I7373" t="s">
        <v>37</v>
      </c>
      <c r="J7373">
        <v>1121.2</v>
      </c>
    </row>
    <row r="7374" spans="1:10" x14ac:dyDescent="0.25">
      <c r="A7374">
        <v>8</v>
      </c>
      <c r="B7374">
        <v>2017</v>
      </c>
      <c r="C7374" t="s">
        <v>40</v>
      </c>
      <c r="D7374" t="s">
        <v>60</v>
      </c>
      <c r="E7374" t="s">
        <v>35</v>
      </c>
      <c r="F7374">
        <v>5</v>
      </c>
      <c r="G7374" t="s">
        <v>38</v>
      </c>
      <c r="H7374" t="s">
        <v>2</v>
      </c>
      <c r="I7374" t="s">
        <v>51</v>
      </c>
      <c r="J7374">
        <v>948.6</v>
      </c>
    </row>
    <row r="7375" spans="1:10" x14ac:dyDescent="0.25">
      <c r="A7375">
        <v>8</v>
      </c>
      <c r="B7375">
        <v>2017</v>
      </c>
      <c r="C7375" t="s">
        <v>40</v>
      </c>
      <c r="D7375" t="s">
        <v>60</v>
      </c>
      <c r="E7375" t="s">
        <v>35</v>
      </c>
      <c r="F7375">
        <v>6</v>
      </c>
      <c r="G7375" t="s">
        <v>38</v>
      </c>
      <c r="H7375" t="s">
        <v>2</v>
      </c>
      <c r="I7375" t="s">
        <v>51</v>
      </c>
      <c r="J7375">
        <v>997.4</v>
      </c>
    </row>
    <row r="7376" spans="1:10" x14ac:dyDescent="0.25">
      <c r="A7376">
        <v>8</v>
      </c>
      <c r="B7376">
        <v>2017</v>
      </c>
      <c r="C7376" t="s">
        <v>40</v>
      </c>
      <c r="D7376" t="s">
        <v>56</v>
      </c>
      <c r="E7376" t="s">
        <v>35</v>
      </c>
      <c r="F7376">
        <v>1</v>
      </c>
      <c r="G7376" t="s">
        <v>45</v>
      </c>
      <c r="H7376" t="s">
        <v>2</v>
      </c>
      <c r="I7376" t="s">
        <v>51</v>
      </c>
      <c r="J7376">
        <v>830.4</v>
      </c>
    </row>
    <row r="7377" spans="1:10" x14ac:dyDescent="0.25">
      <c r="A7377">
        <v>8</v>
      </c>
      <c r="B7377">
        <v>2017</v>
      </c>
      <c r="C7377" t="s">
        <v>40</v>
      </c>
      <c r="D7377" t="s">
        <v>56</v>
      </c>
      <c r="E7377" t="s">
        <v>35</v>
      </c>
      <c r="F7377">
        <v>2</v>
      </c>
      <c r="G7377" t="s">
        <v>45</v>
      </c>
      <c r="H7377" t="s">
        <v>2</v>
      </c>
      <c r="I7377" t="s">
        <v>37</v>
      </c>
      <c r="J7377">
        <v>816.8</v>
      </c>
    </row>
    <row r="7378" spans="1:10" x14ac:dyDescent="0.25">
      <c r="A7378">
        <v>8</v>
      </c>
      <c r="B7378">
        <v>2017</v>
      </c>
      <c r="C7378" t="s">
        <v>40</v>
      </c>
      <c r="D7378" t="s">
        <v>56</v>
      </c>
      <c r="E7378" t="s">
        <v>35</v>
      </c>
      <c r="F7378">
        <v>3</v>
      </c>
      <c r="G7378" t="s">
        <v>45</v>
      </c>
      <c r="H7378" t="s">
        <v>46</v>
      </c>
      <c r="I7378" t="s">
        <v>37</v>
      </c>
      <c r="J7378">
        <v>1140.7</v>
      </c>
    </row>
    <row r="7379" spans="1:10" x14ac:dyDescent="0.25">
      <c r="A7379">
        <v>8</v>
      </c>
      <c r="B7379">
        <v>2017</v>
      </c>
      <c r="C7379" t="s">
        <v>40</v>
      </c>
      <c r="D7379" t="s">
        <v>56</v>
      </c>
      <c r="E7379" t="s">
        <v>35</v>
      </c>
      <c r="F7379">
        <v>4</v>
      </c>
      <c r="G7379" t="s">
        <v>38</v>
      </c>
      <c r="H7379" t="s">
        <v>46</v>
      </c>
      <c r="I7379" t="s">
        <v>51</v>
      </c>
      <c r="J7379">
        <v>1251.4000000000001</v>
      </c>
    </row>
    <row r="7380" spans="1:10" x14ac:dyDescent="0.25">
      <c r="A7380">
        <v>8</v>
      </c>
      <c r="B7380">
        <v>2017</v>
      </c>
      <c r="C7380" t="s">
        <v>40</v>
      </c>
      <c r="D7380" t="s">
        <v>56</v>
      </c>
      <c r="E7380" t="s">
        <v>35</v>
      </c>
      <c r="F7380">
        <v>5</v>
      </c>
      <c r="G7380" t="s">
        <v>45</v>
      </c>
      <c r="H7380" t="s">
        <v>2</v>
      </c>
      <c r="I7380" t="s">
        <v>51</v>
      </c>
      <c r="J7380">
        <v>718.7</v>
      </c>
    </row>
    <row r="7381" spans="1:10" x14ac:dyDescent="0.25">
      <c r="A7381">
        <v>8</v>
      </c>
      <c r="B7381">
        <v>2017</v>
      </c>
      <c r="C7381" t="s">
        <v>40</v>
      </c>
      <c r="D7381" t="s">
        <v>56</v>
      </c>
      <c r="E7381" t="s">
        <v>35</v>
      </c>
      <c r="F7381">
        <v>6</v>
      </c>
      <c r="G7381" t="s">
        <v>45</v>
      </c>
      <c r="H7381" t="s">
        <v>2</v>
      </c>
      <c r="I7381" t="s">
        <v>51</v>
      </c>
      <c r="J7381">
        <v>758.1</v>
      </c>
    </row>
    <row r="7382" spans="1:10" x14ac:dyDescent="0.25">
      <c r="A7382">
        <v>8</v>
      </c>
      <c r="B7382">
        <v>2018</v>
      </c>
      <c r="C7382" t="s">
        <v>40</v>
      </c>
      <c r="D7382" t="s">
        <v>60</v>
      </c>
      <c r="E7382" t="s">
        <v>35</v>
      </c>
      <c r="F7382">
        <v>1</v>
      </c>
      <c r="G7382" t="s">
        <v>45</v>
      </c>
      <c r="H7382" t="s">
        <v>2</v>
      </c>
      <c r="I7382" t="s">
        <v>37</v>
      </c>
      <c r="J7382">
        <v>721.4</v>
      </c>
    </row>
    <row r="7383" spans="1:10" x14ac:dyDescent="0.25">
      <c r="A7383">
        <v>8</v>
      </c>
      <c r="B7383">
        <v>2018</v>
      </c>
      <c r="C7383" t="s">
        <v>40</v>
      </c>
      <c r="D7383" t="s">
        <v>60</v>
      </c>
      <c r="E7383" t="s">
        <v>35</v>
      </c>
      <c r="F7383">
        <v>2</v>
      </c>
      <c r="G7383" t="s">
        <v>45</v>
      </c>
      <c r="H7383" t="s">
        <v>46</v>
      </c>
      <c r="I7383" t="s">
        <v>37</v>
      </c>
      <c r="J7383">
        <v>1159.8</v>
      </c>
    </row>
    <row r="7384" spans="1:10" x14ac:dyDescent="0.25">
      <c r="A7384">
        <v>8</v>
      </c>
      <c r="B7384">
        <v>2018</v>
      </c>
      <c r="C7384" t="s">
        <v>40</v>
      </c>
      <c r="D7384" t="s">
        <v>60</v>
      </c>
      <c r="E7384" t="s">
        <v>35</v>
      </c>
      <c r="F7384">
        <v>3</v>
      </c>
      <c r="G7384" t="s">
        <v>45</v>
      </c>
      <c r="H7384" t="s">
        <v>2</v>
      </c>
      <c r="I7384" t="s">
        <v>51</v>
      </c>
      <c r="J7384">
        <v>754.7</v>
      </c>
    </row>
    <row r="7385" spans="1:10" x14ac:dyDescent="0.25">
      <c r="A7385">
        <v>8</v>
      </c>
      <c r="B7385">
        <v>2018</v>
      </c>
      <c r="C7385" t="s">
        <v>40</v>
      </c>
      <c r="D7385" t="s">
        <v>60</v>
      </c>
      <c r="E7385" t="s">
        <v>35</v>
      </c>
      <c r="F7385">
        <v>4</v>
      </c>
      <c r="G7385" t="s">
        <v>38</v>
      </c>
      <c r="H7385" t="s">
        <v>46</v>
      </c>
      <c r="I7385" t="s">
        <v>37</v>
      </c>
      <c r="J7385">
        <v>975.5</v>
      </c>
    </row>
    <row r="7386" spans="1:10" x14ac:dyDescent="0.25">
      <c r="A7386">
        <v>8</v>
      </c>
      <c r="B7386">
        <v>2018</v>
      </c>
      <c r="C7386" t="s">
        <v>40</v>
      </c>
      <c r="D7386" t="s">
        <v>60</v>
      </c>
      <c r="E7386" t="s">
        <v>35</v>
      </c>
      <c r="F7386">
        <v>5</v>
      </c>
      <c r="G7386" t="s">
        <v>38</v>
      </c>
      <c r="H7386" t="s">
        <v>46</v>
      </c>
      <c r="I7386" t="s">
        <v>37</v>
      </c>
      <c r="J7386">
        <v>1034</v>
      </c>
    </row>
    <row r="7387" spans="1:10" x14ac:dyDescent="0.25">
      <c r="A7387">
        <v>8</v>
      </c>
      <c r="B7387">
        <v>2018</v>
      </c>
      <c r="C7387" t="s">
        <v>40</v>
      </c>
      <c r="D7387" t="s">
        <v>60</v>
      </c>
      <c r="E7387" t="s">
        <v>35</v>
      </c>
      <c r="F7387">
        <v>6</v>
      </c>
      <c r="G7387" t="s">
        <v>45</v>
      </c>
      <c r="H7387" t="s">
        <v>2</v>
      </c>
      <c r="I7387" t="s">
        <v>51</v>
      </c>
      <c r="J7387">
        <v>713.6</v>
      </c>
    </row>
    <row r="7388" spans="1:10" x14ac:dyDescent="0.25">
      <c r="A7388">
        <v>8</v>
      </c>
      <c r="B7388">
        <v>2018</v>
      </c>
      <c r="C7388" t="s">
        <v>40</v>
      </c>
      <c r="D7388" t="s">
        <v>56</v>
      </c>
      <c r="E7388" t="s">
        <v>35</v>
      </c>
      <c r="F7388">
        <v>1</v>
      </c>
      <c r="G7388" t="s">
        <v>45</v>
      </c>
      <c r="H7388" t="s">
        <v>2</v>
      </c>
      <c r="I7388" t="s">
        <v>37</v>
      </c>
      <c r="J7388">
        <v>584.70000000000005</v>
      </c>
    </row>
    <row r="7389" spans="1:10" x14ac:dyDescent="0.25">
      <c r="A7389">
        <v>8</v>
      </c>
      <c r="B7389">
        <v>2018</v>
      </c>
      <c r="C7389" t="s">
        <v>40</v>
      </c>
      <c r="D7389" t="s">
        <v>56</v>
      </c>
      <c r="E7389" t="s">
        <v>35</v>
      </c>
      <c r="F7389">
        <v>2</v>
      </c>
      <c r="G7389" t="s">
        <v>38</v>
      </c>
      <c r="H7389" t="s">
        <v>2</v>
      </c>
      <c r="I7389" t="s">
        <v>51</v>
      </c>
      <c r="J7389">
        <v>484.1</v>
      </c>
    </row>
    <row r="7390" spans="1:10" x14ac:dyDescent="0.25">
      <c r="A7390">
        <v>8</v>
      </c>
      <c r="B7390">
        <v>2018</v>
      </c>
      <c r="C7390" t="s">
        <v>40</v>
      </c>
      <c r="D7390" t="s">
        <v>56</v>
      </c>
      <c r="E7390" t="s">
        <v>35</v>
      </c>
      <c r="F7390">
        <v>3</v>
      </c>
      <c r="G7390" t="s">
        <v>38</v>
      </c>
      <c r="H7390" t="s">
        <v>46</v>
      </c>
      <c r="I7390" t="s">
        <v>37</v>
      </c>
      <c r="J7390">
        <v>990.4</v>
      </c>
    </row>
    <row r="7391" spans="1:10" x14ac:dyDescent="0.25">
      <c r="A7391">
        <v>8</v>
      </c>
      <c r="B7391">
        <v>2018</v>
      </c>
      <c r="C7391" t="s">
        <v>40</v>
      </c>
      <c r="D7391" t="s">
        <v>56</v>
      </c>
      <c r="E7391" t="s">
        <v>35</v>
      </c>
      <c r="F7391">
        <v>4</v>
      </c>
      <c r="G7391" t="s">
        <v>38</v>
      </c>
      <c r="H7391" t="s">
        <v>2</v>
      </c>
      <c r="I7391" t="s">
        <v>37</v>
      </c>
      <c r="J7391">
        <v>706.9</v>
      </c>
    </row>
    <row r="7392" spans="1:10" x14ac:dyDescent="0.25">
      <c r="A7392">
        <v>8</v>
      </c>
      <c r="B7392">
        <v>2018</v>
      </c>
      <c r="C7392" t="s">
        <v>40</v>
      </c>
      <c r="D7392" t="s">
        <v>56</v>
      </c>
      <c r="E7392" t="s">
        <v>35</v>
      </c>
      <c r="F7392">
        <v>5</v>
      </c>
      <c r="G7392" t="s">
        <v>45</v>
      </c>
      <c r="H7392" t="s">
        <v>2</v>
      </c>
      <c r="I7392" t="s">
        <v>37</v>
      </c>
      <c r="J7392">
        <v>543.4</v>
      </c>
    </row>
    <row r="7393" spans="1:10" x14ac:dyDescent="0.25">
      <c r="A7393">
        <v>8</v>
      </c>
      <c r="B7393">
        <v>2018</v>
      </c>
      <c r="C7393" t="s">
        <v>40</v>
      </c>
      <c r="D7393" t="s">
        <v>56</v>
      </c>
      <c r="E7393" t="s">
        <v>35</v>
      </c>
      <c r="F7393">
        <v>6</v>
      </c>
      <c r="G7393" t="s">
        <v>45</v>
      </c>
      <c r="H7393" t="s">
        <v>46</v>
      </c>
      <c r="I7393" t="s">
        <v>37</v>
      </c>
      <c r="J7393">
        <v>1054.8</v>
      </c>
    </row>
    <row r="7394" spans="1:10" x14ac:dyDescent="0.25">
      <c r="A7394">
        <v>9</v>
      </c>
      <c r="B7394">
        <v>2017</v>
      </c>
      <c r="C7394" t="s">
        <v>40</v>
      </c>
      <c r="D7394" t="s">
        <v>60</v>
      </c>
      <c r="E7394" t="s">
        <v>35</v>
      </c>
      <c r="F7394">
        <v>1</v>
      </c>
      <c r="G7394" t="s">
        <v>38</v>
      </c>
      <c r="H7394" t="s">
        <v>46</v>
      </c>
      <c r="I7394" t="s">
        <v>37</v>
      </c>
      <c r="J7394">
        <v>1220.9000000000001</v>
      </c>
    </row>
    <row r="7395" spans="1:10" x14ac:dyDescent="0.25">
      <c r="A7395">
        <v>9</v>
      </c>
      <c r="B7395">
        <v>2017</v>
      </c>
      <c r="C7395" t="s">
        <v>40</v>
      </c>
      <c r="D7395" t="s">
        <v>60</v>
      </c>
      <c r="E7395" t="s">
        <v>35</v>
      </c>
      <c r="F7395">
        <v>2</v>
      </c>
      <c r="G7395" t="s">
        <v>45</v>
      </c>
      <c r="H7395" t="s">
        <v>2</v>
      </c>
      <c r="I7395" t="s">
        <v>51</v>
      </c>
      <c r="J7395">
        <v>999.3</v>
      </c>
    </row>
    <row r="7396" spans="1:10" x14ac:dyDescent="0.25">
      <c r="A7396">
        <v>9</v>
      </c>
      <c r="B7396">
        <v>2017</v>
      </c>
      <c r="C7396" t="s">
        <v>40</v>
      </c>
      <c r="D7396" t="s">
        <v>60</v>
      </c>
      <c r="E7396" t="s">
        <v>35</v>
      </c>
      <c r="F7396">
        <v>3</v>
      </c>
      <c r="G7396" t="s">
        <v>45</v>
      </c>
      <c r="H7396" t="s">
        <v>2</v>
      </c>
      <c r="I7396" t="s">
        <v>51</v>
      </c>
      <c r="J7396">
        <v>912</v>
      </c>
    </row>
    <row r="7397" spans="1:10" x14ac:dyDescent="0.25">
      <c r="A7397">
        <v>9</v>
      </c>
      <c r="B7397">
        <v>2017</v>
      </c>
      <c r="C7397" t="s">
        <v>40</v>
      </c>
      <c r="D7397" t="s">
        <v>60</v>
      </c>
      <c r="E7397" t="s">
        <v>35</v>
      </c>
      <c r="F7397">
        <v>4</v>
      </c>
      <c r="G7397" t="s">
        <v>45</v>
      </c>
      <c r="H7397" t="s">
        <v>46</v>
      </c>
      <c r="I7397" t="s">
        <v>51</v>
      </c>
      <c r="J7397">
        <v>1380.6</v>
      </c>
    </row>
    <row r="7398" spans="1:10" x14ac:dyDescent="0.25">
      <c r="A7398">
        <v>9</v>
      </c>
      <c r="B7398">
        <v>2017</v>
      </c>
      <c r="C7398" t="s">
        <v>40</v>
      </c>
      <c r="D7398" t="s">
        <v>60</v>
      </c>
      <c r="E7398" t="s">
        <v>35</v>
      </c>
      <c r="F7398">
        <v>5</v>
      </c>
      <c r="G7398" t="s">
        <v>38</v>
      </c>
      <c r="H7398" t="s">
        <v>2</v>
      </c>
      <c r="I7398" t="s">
        <v>51</v>
      </c>
      <c r="J7398">
        <v>857</v>
      </c>
    </row>
    <row r="7399" spans="1:10" x14ac:dyDescent="0.25">
      <c r="A7399">
        <v>9</v>
      </c>
      <c r="B7399">
        <v>2017</v>
      </c>
      <c r="C7399" t="s">
        <v>40</v>
      </c>
      <c r="D7399" t="s">
        <v>60</v>
      </c>
      <c r="E7399" t="s">
        <v>35</v>
      </c>
      <c r="F7399">
        <v>6</v>
      </c>
      <c r="G7399" t="s">
        <v>38</v>
      </c>
      <c r="H7399" t="s">
        <v>2</v>
      </c>
      <c r="I7399" t="s">
        <v>37</v>
      </c>
      <c r="J7399">
        <v>974.9</v>
      </c>
    </row>
    <row r="7400" spans="1:10" x14ac:dyDescent="0.25">
      <c r="A7400">
        <v>9</v>
      </c>
      <c r="B7400">
        <v>2017</v>
      </c>
      <c r="C7400" t="s">
        <v>40</v>
      </c>
      <c r="D7400" t="s">
        <v>56</v>
      </c>
      <c r="E7400" t="s">
        <v>35</v>
      </c>
      <c r="F7400">
        <v>1</v>
      </c>
      <c r="G7400" t="s">
        <v>38</v>
      </c>
      <c r="H7400" t="s">
        <v>2</v>
      </c>
      <c r="I7400" t="s">
        <v>37</v>
      </c>
      <c r="J7400">
        <v>685.6</v>
      </c>
    </row>
    <row r="7401" spans="1:10" x14ac:dyDescent="0.25">
      <c r="A7401">
        <v>9</v>
      </c>
      <c r="B7401">
        <v>2017</v>
      </c>
      <c r="C7401" t="s">
        <v>40</v>
      </c>
      <c r="D7401" t="s">
        <v>56</v>
      </c>
      <c r="E7401" t="s">
        <v>35</v>
      </c>
      <c r="F7401">
        <v>2</v>
      </c>
      <c r="G7401" t="s">
        <v>45</v>
      </c>
      <c r="H7401" t="s">
        <v>2</v>
      </c>
      <c r="I7401" t="s">
        <v>51</v>
      </c>
      <c r="J7401">
        <v>755.5</v>
      </c>
    </row>
    <row r="7402" spans="1:10" x14ac:dyDescent="0.25">
      <c r="A7402">
        <v>9</v>
      </c>
      <c r="B7402">
        <v>2017</v>
      </c>
      <c r="C7402" t="s">
        <v>40</v>
      </c>
      <c r="D7402" t="s">
        <v>56</v>
      </c>
      <c r="E7402" t="s">
        <v>35</v>
      </c>
      <c r="F7402">
        <v>3</v>
      </c>
      <c r="G7402" t="s">
        <v>38</v>
      </c>
      <c r="H7402" t="s">
        <v>46</v>
      </c>
      <c r="I7402" t="s">
        <v>37</v>
      </c>
      <c r="J7402">
        <v>1110.0999999999999</v>
      </c>
    </row>
    <row r="7403" spans="1:10" x14ac:dyDescent="0.25">
      <c r="A7403">
        <v>9</v>
      </c>
      <c r="B7403">
        <v>2017</v>
      </c>
      <c r="C7403" t="s">
        <v>40</v>
      </c>
      <c r="D7403" t="s">
        <v>56</v>
      </c>
      <c r="E7403" t="s">
        <v>35</v>
      </c>
      <c r="F7403">
        <v>4</v>
      </c>
      <c r="G7403" t="s">
        <v>38</v>
      </c>
      <c r="H7403" t="s">
        <v>46</v>
      </c>
      <c r="I7403" t="s">
        <v>37</v>
      </c>
      <c r="J7403">
        <v>1158.7</v>
      </c>
    </row>
    <row r="7404" spans="1:10" x14ac:dyDescent="0.25">
      <c r="A7404">
        <v>9</v>
      </c>
      <c r="B7404">
        <v>2017</v>
      </c>
      <c r="C7404" t="s">
        <v>40</v>
      </c>
      <c r="D7404" t="s">
        <v>56</v>
      </c>
      <c r="E7404" t="s">
        <v>35</v>
      </c>
      <c r="F7404">
        <v>5</v>
      </c>
      <c r="G7404" t="s">
        <v>38</v>
      </c>
      <c r="H7404" t="s">
        <v>2</v>
      </c>
      <c r="I7404" t="s">
        <v>51</v>
      </c>
      <c r="J7404">
        <v>819.7</v>
      </c>
    </row>
    <row r="7405" spans="1:10" x14ac:dyDescent="0.25">
      <c r="A7405">
        <v>9</v>
      </c>
      <c r="B7405">
        <v>2017</v>
      </c>
      <c r="C7405" t="s">
        <v>40</v>
      </c>
      <c r="D7405" t="s">
        <v>56</v>
      </c>
      <c r="E7405" t="s">
        <v>35</v>
      </c>
      <c r="F7405">
        <v>6</v>
      </c>
      <c r="G7405" t="s">
        <v>38</v>
      </c>
      <c r="H7405" t="s">
        <v>46</v>
      </c>
      <c r="I7405" t="s">
        <v>37</v>
      </c>
      <c r="J7405">
        <v>1140.0999999999999</v>
      </c>
    </row>
    <row r="7406" spans="1:10" x14ac:dyDescent="0.25">
      <c r="A7406">
        <v>9</v>
      </c>
      <c r="B7406">
        <v>2018</v>
      </c>
      <c r="C7406" t="s">
        <v>40</v>
      </c>
      <c r="D7406" t="s">
        <v>60</v>
      </c>
      <c r="E7406" t="s">
        <v>35</v>
      </c>
      <c r="F7406">
        <v>1</v>
      </c>
      <c r="G7406" t="s">
        <v>45</v>
      </c>
      <c r="H7406" t="s">
        <v>46</v>
      </c>
      <c r="I7406" t="s">
        <v>37</v>
      </c>
      <c r="J7406">
        <v>1021</v>
      </c>
    </row>
    <row r="7407" spans="1:10" x14ac:dyDescent="0.25">
      <c r="A7407">
        <v>9</v>
      </c>
      <c r="B7407">
        <v>2018</v>
      </c>
      <c r="C7407" t="s">
        <v>40</v>
      </c>
      <c r="D7407" t="s">
        <v>60</v>
      </c>
      <c r="E7407" t="s">
        <v>35</v>
      </c>
      <c r="F7407">
        <v>2</v>
      </c>
      <c r="G7407" t="s">
        <v>38</v>
      </c>
      <c r="H7407" t="s">
        <v>2</v>
      </c>
      <c r="I7407" t="s">
        <v>51</v>
      </c>
      <c r="J7407">
        <v>590.9</v>
      </c>
    </row>
    <row r="7408" spans="1:10" x14ac:dyDescent="0.25">
      <c r="A7408">
        <v>9</v>
      </c>
      <c r="B7408">
        <v>2018</v>
      </c>
      <c r="C7408" t="s">
        <v>40</v>
      </c>
      <c r="D7408" t="s">
        <v>60</v>
      </c>
      <c r="E7408" t="s">
        <v>35</v>
      </c>
      <c r="F7408">
        <v>3</v>
      </c>
      <c r="G7408" t="s">
        <v>45</v>
      </c>
      <c r="H7408" t="s">
        <v>2</v>
      </c>
      <c r="I7408" t="s">
        <v>51</v>
      </c>
      <c r="J7408">
        <v>663.5</v>
      </c>
    </row>
    <row r="7409" spans="1:10" x14ac:dyDescent="0.25">
      <c r="A7409">
        <v>9</v>
      </c>
      <c r="B7409">
        <v>2018</v>
      </c>
      <c r="C7409" t="s">
        <v>40</v>
      </c>
      <c r="D7409" t="s">
        <v>60</v>
      </c>
      <c r="E7409" t="s">
        <v>35</v>
      </c>
      <c r="F7409">
        <v>4</v>
      </c>
      <c r="G7409" t="s">
        <v>38</v>
      </c>
      <c r="H7409" t="s">
        <v>46</v>
      </c>
      <c r="I7409" t="s">
        <v>37</v>
      </c>
      <c r="J7409">
        <v>1006.9</v>
      </c>
    </row>
    <row r="7410" spans="1:10" x14ac:dyDescent="0.25">
      <c r="A7410">
        <v>9</v>
      </c>
      <c r="B7410">
        <v>2018</v>
      </c>
      <c r="C7410" t="s">
        <v>40</v>
      </c>
      <c r="D7410" t="s">
        <v>60</v>
      </c>
      <c r="E7410" t="s">
        <v>35</v>
      </c>
      <c r="F7410">
        <v>5</v>
      </c>
      <c r="G7410" t="s">
        <v>38</v>
      </c>
      <c r="H7410" t="s">
        <v>2</v>
      </c>
      <c r="I7410" t="s">
        <v>37</v>
      </c>
      <c r="J7410">
        <v>615.20000000000005</v>
      </c>
    </row>
    <row r="7411" spans="1:10" x14ac:dyDescent="0.25">
      <c r="A7411">
        <v>9</v>
      </c>
      <c r="B7411">
        <v>2018</v>
      </c>
      <c r="C7411" t="s">
        <v>40</v>
      </c>
      <c r="D7411" t="s">
        <v>60</v>
      </c>
      <c r="E7411" t="s">
        <v>35</v>
      </c>
      <c r="F7411">
        <v>6</v>
      </c>
      <c r="G7411" t="s">
        <v>45</v>
      </c>
      <c r="H7411" t="s">
        <v>46</v>
      </c>
      <c r="I7411" t="s">
        <v>37</v>
      </c>
      <c r="J7411">
        <v>1050.3</v>
      </c>
    </row>
    <row r="7412" spans="1:10" x14ac:dyDescent="0.25">
      <c r="A7412">
        <v>9</v>
      </c>
      <c r="B7412">
        <v>2018</v>
      </c>
      <c r="C7412" t="s">
        <v>40</v>
      </c>
      <c r="D7412" t="s">
        <v>56</v>
      </c>
      <c r="E7412" t="s">
        <v>35</v>
      </c>
      <c r="F7412">
        <v>1</v>
      </c>
      <c r="G7412" t="s">
        <v>45</v>
      </c>
      <c r="H7412" t="s">
        <v>2</v>
      </c>
      <c r="I7412" t="s">
        <v>51</v>
      </c>
      <c r="J7412">
        <v>613.4</v>
      </c>
    </row>
    <row r="7413" spans="1:10" x14ac:dyDescent="0.25">
      <c r="A7413">
        <v>9</v>
      </c>
      <c r="B7413">
        <v>2018</v>
      </c>
      <c r="C7413" t="s">
        <v>40</v>
      </c>
      <c r="D7413" t="s">
        <v>56</v>
      </c>
      <c r="E7413" t="s">
        <v>35</v>
      </c>
      <c r="F7413">
        <v>2</v>
      </c>
      <c r="G7413" t="s">
        <v>38</v>
      </c>
      <c r="H7413" t="s">
        <v>2</v>
      </c>
      <c r="I7413" t="s">
        <v>51</v>
      </c>
      <c r="J7413">
        <v>629.5</v>
      </c>
    </row>
    <row r="7414" spans="1:10" x14ac:dyDescent="0.25">
      <c r="A7414">
        <v>9</v>
      </c>
      <c r="B7414">
        <v>2018</v>
      </c>
      <c r="C7414" t="s">
        <v>40</v>
      </c>
      <c r="D7414" t="s">
        <v>56</v>
      </c>
      <c r="E7414" t="s">
        <v>35</v>
      </c>
      <c r="F7414">
        <v>3</v>
      </c>
      <c r="G7414" t="s">
        <v>45</v>
      </c>
      <c r="H7414" t="s">
        <v>46</v>
      </c>
      <c r="I7414" t="s">
        <v>37</v>
      </c>
      <c r="J7414">
        <v>888.5</v>
      </c>
    </row>
    <row r="7415" spans="1:10" x14ac:dyDescent="0.25">
      <c r="A7415">
        <v>9</v>
      </c>
      <c r="B7415">
        <v>2018</v>
      </c>
      <c r="C7415" t="s">
        <v>40</v>
      </c>
      <c r="D7415" t="s">
        <v>56</v>
      </c>
      <c r="E7415" t="s">
        <v>35</v>
      </c>
      <c r="F7415">
        <v>4</v>
      </c>
      <c r="G7415" t="s">
        <v>45</v>
      </c>
      <c r="H7415" t="s">
        <v>46</v>
      </c>
      <c r="I7415" t="s">
        <v>51</v>
      </c>
      <c r="J7415">
        <v>922.1</v>
      </c>
    </row>
    <row r="7416" spans="1:10" x14ac:dyDescent="0.25">
      <c r="A7416">
        <v>9</v>
      </c>
      <c r="B7416">
        <v>2018</v>
      </c>
      <c r="C7416" t="s">
        <v>40</v>
      </c>
      <c r="D7416" t="s">
        <v>56</v>
      </c>
      <c r="E7416" t="s">
        <v>35</v>
      </c>
      <c r="F7416">
        <v>5</v>
      </c>
      <c r="G7416" t="s">
        <v>38</v>
      </c>
      <c r="H7416" t="s">
        <v>46</v>
      </c>
      <c r="I7416" t="s">
        <v>37</v>
      </c>
      <c r="J7416">
        <v>809.9</v>
      </c>
    </row>
    <row r="7417" spans="1:10" x14ac:dyDescent="0.25">
      <c r="A7417">
        <v>9</v>
      </c>
      <c r="B7417">
        <v>2018</v>
      </c>
      <c r="C7417" t="s">
        <v>40</v>
      </c>
      <c r="D7417" t="s">
        <v>56</v>
      </c>
      <c r="E7417" t="s">
        <v>35</v>
      </c>
      <c r="F7417">
        <v>6</v>
      </c>
      <c r="G7417" t="s">
        <v>38</v>
      </c>
      <c r="H7417" t="s">
        <v>2</v>
      </c>
      <c r="I7417" t="s">
        <v>51</v>
      </c>
      <c r="J7417">
        <v>660.7</v>
      </c>
    </row>
    <row r="7418" spans="1:10" x14ac:dyDescent="0.25">
      <c r="A7418">
        <v>10</v>
      </c>
      <c r="B7418">
        <v>2017</v>
      </c>
      <c r="C7418" t="s">
        <v>40</v>
      </c>
      <c r="D7418" t="s">
        <v>60</v>
      </c>
      <c r="E7418" t="s">
        <v>35</v>
      </c>
      <c r="F7418">
        <v>1</v>
      </c>
      <c r="G7418" t="s">
        <v>45</v>
      </c>
      <c r="H7418" t="s">
        <v>2</v>
      </c>
      <c r="I7418" t="s">
        <v>51</v>
      </c>
      <c r="J7418">
        <v>841.7</v>
      </c>
    </row>
    <row r="7419" spans="1:10" x14ac:dyDescent="0.25">
      <c r="A7419">
        <v>10</v>
      </c>
      <c r="B7419">
        <v>2017</v>
      </c>
      <c r="C7419" t="s">
        <v>40</v>
      </c>
      <c r="D7419" t="s">
        <v>60</v>
      </c>
      <c r="E7419" t="s">
        <v>35</v>
      </c>
      <c r="F7419">
        <v>2</v>
      </c>
      <c r="G7419" t="s">
        <v>38</v>
      </c>
      <c r="H7419" t="s">
        <v>2</v>
      </c>
      <c r="I7419" t="s">
        <v>51</v>
      </c>
      <c r="J7419">
        <v>866.4</v>
      </c>
    </row>
    <row r="7420" spans="1:10" x14ac:dyDescent="0.25">
      <c r="A7420">
        <v>10</v>
      </c>
      <c r="B7420">
        <v>2017</v>
      </c>
      <c r="C7420" t="s">
        <v>40</v>
      </c>
      <c r="D7420" t="s">
        <v>60</v>
      </c>
      <c r="E7420" t="s">
        <v>35</v>
      </c>
      <c r="F7420">
        <v>3</v>
      </c>
      <c r="G7420" t="s">
        <v>45</v>
      </c>
      <c r="H7420" t="s">
        <v>2</v>
      </c>
      <c r="I7420" t="s">
        <v>51</v>
      </c>
      <c r="J7420">
        <v>899.3</v>
      </c>
    </row>
    <row r="7421" spans="1:10" x14ac:dyDescent="0.25">
      <c r="A7421">
        <v>10</v>
      </c>
      <c r="B7421">
        <v>2017</v>
      </c>
      <c r="C7421" t="s">
        <v>40</v>
      </c>
      <c r="D7421" t="s">
        <v>60</v>
      </c>
      <c r="E7421" t="s">
        <v>35</v>
      </c>
      <c r="F7421">
        <v>4</v>
      </c>
      <c r="G7421" t="s">
        <v>38</v>
      </c>
      <c r="H7421" t="s">
        <v>46</v>
      </c>
      <c r="I7421" t="s">
        <v>37</v>
      </c>
      <c r="J7421">
        <v>1342</v>
      </c>
    </row>
    <row r="7422" spans="1:10" x14ac:dyDescent="0.25">
      <c r="A7422">
        <v>10</v>
      </c>
      <c r="B7422">
        <v>2017</v>
      </c>
      <c r="C7422" t="s">
        <v>40</v>
      </c>
      <c r="D7422" t="s">
        <v>60</v>
      </c>
      <c r="E7422" t="s">
        <v>35</v>
      </c>
      <c r="F7422">
        <v>5</v>
      </c>
      <c r="G7422" t="s">
        <v>45</v>
      </c>
      <c r="H7422" t="s">
        <v>2</v>
      </c>
      <c r="I7422" t="s">
        <v>51</v>
      </c>
      <c r="J7422">
        <v>795.7</v>
      </c>
    </row>
    <row r="7423" spans="1:10" x14ac:dyDescent="0.25">
      <c r="A7423">
        <v>10</v>
      </c>
      <c r="B7423">
        <v>2017</v>
      </c>
      <c r="C7423" t="s">
        <v>40</v>
      </c>
      <c r="D7423" t="s">
        <v>60</v>
      </c>
      <c r="E7423" t="s">
        <v>35</v>
      </c>
      <c r="F7423">
        <v>6</v>
      </c>
      <c r="G7423" t="s">
        <v>38</v>
      </c>
      <c r="H7423" t="s">
        <v>2</v>
      </c>
      <c r="I7423" t="s">
        <v>37</v>
      </c>
      <c r="J7423">
        <v>919.5</v>
      </c>
    </row>
    <row r="7424" spans="1:10" x14ac:dyDescent="0.25">
      <c r="A7424">
        <v>10</v>
      </c>
      <c r="B7424">
        <v>2017</v>
      </c>
      <c r="C7424" t="s">
        <v>40</v>
      </c>
      <c r="D7424" t="s">
        <v>56</v>
      </c>
      <c r="E7424" t="s">
        <v>35</v>
      </c>
      <c r="F7424">
        <v>1</v>
      </c>
      <c r="G7424" t="s">
        <v>38</v>
      </c>
      <c r="H7424" t="s">
        <v>2</v>
      </c>
      <c r="I7424" t="s">
        <v>51</v>
      </c>
      <c r="J7424">
        <v>729</v>
      </c>
    </row>
    <row r="7425" spans="1:10" x14ac:dyDescent="0.25">
      <c r="A7425">
        <v>10</v>
      </c>
      <c r="B7425">
        <v>2017</v>
      </c>
      <c r="C7425" t="s">
        <v>40</v>
      </c>
      <c r="D7425" t="s">
        <v>56</v>
      </c>
      <c r="E7425" t="s">
        <v>35</v>
      </c>
      <c r="F7425">
        <v>2</v>
      </c>
      <c r="G7425" t="s">
        <v>45</v>
      </c>
      <c r="H7425" t="s">
        <v>2</v>
      </c>
      <c r="I7425" t="s">
        <v>51</v>
      </c>
      <c r="J7425">
        <v>880.4</v>
      </c>
    </row>
    <row r="7426" spans="1:10" x14ac:dyDescent="0.25">
      <c r="A7426">
        <v>10</v>
      </c>
      <c r="B7426">
        <v>2017</v>
      </c>
      <c r="C7426" t="s">
        <v>40</v>
      </c>
      <c r="D7426" t="s">
        <v>56</v>
      </c>
      <c r="E7426" t="s">
        <v>35</v>
      </c>
      <c r="F7426">
        <v>3</v>
      </c>
      <c r="G7426" t="s">
        <v>45</v>
      </c>
      <c r="H7426" t="s">
        <v>46</v>
      </c>
      <c r="I7426" t="s">
        <v>51</v>
      </c>
      <c r="J7426">
        <v>1183.7</v>
      </c>
    </row>
    <row r="7427" spans="1:10" x14ac:dyDescent="0.25">
      <c r="A7427">
        <v>10</v>
      </c>
      <c r="B7427">
        <v>2017</v>
      </c>
      <c r="C7427" t="s">
        <v>40</v>
      </c>
      <c r="D7427" t="s">
        <v>56</v>
      </c>
      <c r="E7427" t="s">
        <v>35</v>
      </c>
      <c r="F7427">
        <v>4</v>
      </c>
      <c r="G7427" t="s">
        <v>38</v>
      </c>
      <c r="H7427" t="s">
        <v>46</v>
      </c>
      <c r="I7427" t="s">
        <v>37</v>
      </c>
      <c r="J7427">
        <v>1070.7</v>
      </c>
    </row>
    <row r="7428" spans="1:10" x14ac:dyDescent="0.25">
      <c r="A7428">
        <v>10</v>
      </c>
      <c r="B7428">
        <v>2017</v>
      </c>
      <c r="C7428" t="s">
        <v>40</v>
      </c>
      <c r="D7428" t="s">
        <v>56</v>
      </c>
      <c r="E7428" t="s">
        <v>35</v>
      </c>
      <c r="F7428">
        <v>5</v>
      </c>
      <c r="G7428" t="s">
        <v>38</v>
      </c>
      <c r="H7428" t="s">
        <v>46</v>
      </c>
      <c r="I7428" t="s">
        <v>37</v>
      </c>
      <c r="J7428">
        <v>1183.2</v>
      </c>
    </row>
    <row r="7429" spans="1:10" x14ac:dyDescent="0.25">
      <c r="A7429">
        <v>10</v>
      </c>
      <c r="B7429">
        <v>2017</v>
      </c>
      <c r="C7429" t="s">
        <v>40</v>
      </c>
      <c r="D7429" t="s">
        <v>56</v>
      </c>
      <c r="E7429" t="s">
        <v>35</v>
      </c>
      <c r="F7429">
        <v>6</v>
      </c>
      <c r="G7429" t="s">
        <v>38</v>
      </c>
      <c r="H7429" t="s">
        <v>2</v>
      </c>
      <c r="I7429" t="s">
        <v>51</v>
      </c>
      <c r="J7429">
        <v>905.8</v>
      </c>
    </row>
    <row r="7430" spans="1:10" x14ac:dyDescent="0.25">
      <c r="A7430">
        <v>10</v>
      </c>
      <c r="B7430">
        <v>2018</v>
      </c>
      <c r="C7430" t="s">
        <v>40</v>
      </c>
      <c r="D7430" t="s">
        <v>60</v>
      </c>
      <c r="E7430" t="s">
        <v>35</v>
      </c>
      <c r="F7430">
        <v>1</v>
      </c>
      <c r="G7430" t="s">
        <v>45</v>
      </c>
      <c r="H7430" t="s">
        <v>2</v>
      </c>
      <c r="I7430" t="s">
        <v>51</v>
      </c>
      <c r="J7430">
        <v>641.6</v>
      </c>
    </row>
    <row r="7431" spans="1:10" x14ac:dyDescent="0.25">
      <c r="A7431">
        <v>10</v>
      </c>
      <c r="B7431">
        <v>2018</v>
      </c>
      <c r="C7431" t="s">
        <v>40</v>
      </c>
      <c r="D7431" t="s">
        <v>60</v>
      </c>
      <c r="E7431" t="s">
        <v>35</v>
      </c>
      <c r="F7431">
        <v>2</v>
      </c>
      <c r="G7431" t="s">
        <v>45</v>
      </c>
      <c r="H7431" t="s">
        <v>2</v>
      </c>
      <c r="I7431" t="s">
        <v>37</v>
      </c>
      <c r="J7431">
        <v>833.9</v>
      </c>
    </row>
    <row r="7432" spans="1:10" x14ac:dyDescent="0.25">
      <c r="A7432">
        <v>10</v>
      </c>
      <c r="B7432">
        <v>2018</v>
      </c>
      <c r="C7432" t="s">
        <v>40</v>
      </c>
      <c r="D7432" t="s">
        <v>60</v>
      </c>
      <c r="E7432" t="s">
        <v>35</v>
      </c>
      <c r="F7432">
        <v>3</v>
      </c>
      <c r="G7432" t="s">
        <v>38</v>
      </c>
      <c r="H7432" t="s">
        <v>2</v>
      </c>
      <c r="I7432" t="s">
        <v>37</v>
      </c>
      <c r="J7432">
        <v>775.6</v>
      </c>
    </row>
    <row r="7433" spans="1:10" x14ac:dyDescent="0.25">
      <c r="A7433">
        <v>10</v>
      </c>
      <c r="B7433">
        <v>2018</v>
      </c>
      <c r="C7433" t="s">
        <v>40</v>
      </c>
      <c r="D7433" t="s">
        <v>60</v>
      </c>
      <c r="E7433" t="s">
        <v>35</v>
      </c>
      <c r="F7433">
        <v>4</v>
      </c>
      <c r="G7433" t="s">
        <v>38</v>
      </c>
      <c r="H7433" t="s">
        <v>2</v>
      </c>
      <c r="I7433" t="s">
        <v>51</v>
      </c>
      <c r="J7433">
        <v>774.9</v>
      </c>
    </row>
    <row r="7434" spans="1:10" x14ac:dyDescent="0.25">
      <c r="A7434">
        <v>10</v>
      </c>
      <c r="B7434">
        <v>2018</v>
      </c>
      <c r="C7434" t="s">
        <v>40</v>
      </c>
      <c r="D7434" t="s">
        <v>60</v>
      </c>
      <c r="E7434" t="s">
        <v>35</v>
      </c>
      <c r="F7434">
        <v>5</v>
      </c>
      <c r="G7434" t="s">
        <v>45</v>
      </c>
      <c r="H7434" t="s">
        <v>2</v>
      </c>
      <c r="I7434" t="s">
        <v>37</v>
      </c>
      <c r="J7434">
        <v>750.1</v>
      </c>
    </row>
    <row r="7435" spans="1:10" x14ac:dyDescent="0.25">
      <c r="A7435">
        <v>10</v>
      </c>
      <c r="B7435">
        <v>2018</v>
      </c>
      <c r="C7435" t="s">
        <v>40</v>
      </c>
      <c r="D7435" t="s">
        <v>60</v>
      </c>
      <c r="E7435" t="s">
        <v>35</v>
      </c>
      <c r="F7435">
        <v>6</v>
      </c>
      <c r="G7435" t="s">
        <v>38</v>
      </c>
      <c r="H7435" t="s">
        <v>2</v>
      </c>
      <c r="I7435" t="s">
        <v>37</v>
      </c>
      <c r="J7435">
        <v>811.1</v>
      </c>
    </row>
    <row r="7436" spans="1:10" x14ac:dyDescent="0.25">
      <c r="A7436">
        <v>10</v>
      </c>
      <c r="B7436">
        <v>2018</v>
      </c>
      <c r="C7436" t="s">
        <v>40</v>
      </c>
      <c r="D7436" t="s">
        <v>56</v>
      </c>
      <c r="E7436" t="s">
        <v>35</v>
      </c>
      <c r="F7436">
        <v>1</v>
      </c>
      <c r="G7436" t="s">
        <v>38</v>
      </c>
      <c r="H7436" t="s">
        <v>2</v>
      </c>
      <c r="I7436" t="s">
        <v>37</v>
      </c>
      <c r="J7436">
        <v>570.5</v>
      </c>
    </row>
    <row r="7437" spans="1:10" x14ac:dyDescent="0.25">
      <c r="A7437">
        <v>10</v>
      </c>
      <c r="B7437">
        <v>2018</v>
      </c>
      <c r="C7437" t="s">
        <v>40</v>
      </c>
      <c r="D7437" t="s">
        <v>56</v>
      </c>
      <c r="E7437" t="s">
        <v>35</v>
      </c>
      <c r="F7437">
        <v>2</v>
      </c>
      <c r="G7437" t="s">
        <v>38</v>
      </c>
      <c r="H7437" t="s">
        <v>46</v>
      </c>
      <c r="I7437" t="s">
        <v>37</v>
      </c>
      <c r="J7437">
        <v>1066</v>
      </c>
    </row>
    <row r="7438" spans="1:10" x14ac:dyDescent="0.25">
      <c r="A7438">
        <v>10</v>
      </c>
      <c r="B7438">
        <v>2018</v>
      </c>
      <c r="C7438" t="s">
        <v>40</v>
      </c>
      <c r="D7438" t="s">
        <v>56</v>
      </c>
      <c r="E7438" t="s">
        <v>35</v>
      </c>
      <c r="F7438">
        <v>3</v>
      </c>
      <c r="G7438" t="s">
        <v>45</v>
      </c>
      <c r="H7438" t="s">
        <v>46</v>
      </c>
      <c r="I7438" t="s">
        <v>51</v>
      </c>
      <c r="J7438">
        <v>1001.4</v>
      </c>
    </row>
    <row r="7439" spans="1:10" x14ac:dyDescent="0.25">
      <c r="A7439">
        <v>10</v>
      </c>
      <c r="B7439">
        <v>2018</v>
      </c>
      <c r="C7439" t="s">
        <v>40</v>
      </c>
      <c r="D7439" t="s">
        <v>56</v>
      </c>
      <c r="E7439" t="s">
        <v>35</v>
      </c>
      <c r="F7439">
        <v>4</v>
      </c>
      <c r="G7439" t="s">
        <v>38</v>
      </c>
      <c r="H7439" t="s">
        <v>46</v>
      </c>
      <c r="I7439" t="s">
        <v>37</v>
      </c>
      <c r="J7439">
        <v>1053.5</v>
      </c>
    </row>
    <row r="7440" spans="1:10" x14ac:dyDescent="0.25">
      <c r="A7440">
        <v>10</v>
      </c>
      <c r="B7440">
        <v>2018</v>
      </c>
      <c r="C7440" t="s">
        <v>40</v>
      </c>
      <c r="D7440" t="s">
        <v>56</v>
      </c>
      <c r="E7440" t="s">
        <v>35</v>
      </c>
      <c r="F7440">
        <v>5</v>
      </c>
      <c r="G7440" t="s">
        <v>38</v>
      </c>
      <c r="H7440" t="s">
        <v>46</v>
      </c>
      <c r="I7440" t="s">
        <v>37</v>
      </c>
      <c r="J7440">
        <v>877.4</v>
      </c>
    </row>
    <row r="7441" spans="1:10" x14ac:dyDescent="0.25">
      <c r="A7441">
        <v>10</v>
      </c>
      <c r="B7441">
        <v>2018</v>
      </c>
      <c r="C7441" t="s">
        <v>40</v>
      </c>
      <c r="D7441" t="s">
        <v>56</v>
      </c>
      <c r="E7441" t="s">
        <v>35</v>
      </c>
      <c r="F7441">
        <v>6</v>
      </c>
      <c r="G7441" t="s">
        <v>38</v>
      </c>
      <c r="H7441" t="s">
        <v>2</v>
      </c>
      <c r="I7441" t="s">
        <v>37</v>
      </c>
      <c r="J7441">
        <v>554.1</v>
      </c>
    </row>
    <row r="7442" spans="1:10" x14ac:dyDescent="0.25">
      <c r="A7442">
        <v>11</v>
      </c>
      <c r="B7442">
        <v>2017</v>
      </c>
      <c r="C7442" t="s">
        <v>40</v>
      </c>
      <c r="D7442" t="s">
        <v>60</v>
      </c>
      <c r="E7442" t="s">
        <v>35</v>
      </c>
      <c r="F7442">
        <v>1</v>
      </c>
      <c r="G7442" t="s">
        <v>45</v>
      </c>
      <c r="H7442" t="s">
        <v>46</v>
      </c>
      <c r="I7442" t="s">
        <v>37</v>
      </c>
      <c r="J7442">
        <v>1249.5999999999999</v>
      </c>
    </row>
    <row r="7443" spans="1:10" x14ac:dyDescent="0.25">
      <c r="A7443">
        <v>11</v>
      </c>
      <c r="B7443">
        <v>2017</v>
      </c>
      <c r="C7443" t="s">
        <v>40</v>
      </c>
      <c r="D7443" t="s">
        <v>60</v>
      </c>
      <c r="E7443" t="s">
        <v>35</v>
      </c>
      <c r="F7443">
        <v>2</v>
      </c>
      <c r="G7443" t="s">
        <v>45</v>
      </c>
      <c r="H7443" t="s">
        <v>2</v>
      </c>
      <c r="I7443" t="s">
        <v>37</v>
      </c>
      <c r="J7443">
        <v>904.4</v>
      </c>
    </row>
    <row r="7444" spans="1:10" x14ac:dyDescent="0.25">
      <c r="A7444">
        <v>11</v>
      </c>
      <c r="B7444">
        <v>2017</v>
      </c>
      <c r="C7444" t="s">
        <v>40</v>
      </c>
      <c r="D7444" t="s">
        <v>60</v>
      </c>
      <c r="E7444" t="s">
        <v>35</v>
      </c>
      <c r="F7444">
        <v>3</v>
      </c>
      <c r="G7444" t="s">
        <v>45</v>
      </c>
      <c r="H7444" t="s">
        <v>46</v>
      </c>
      <c r="I7444" t="s">
        <v>37</v>
      </c>
      <c r="J7444">
        <v>1267.9000000000001</v>
      </c>
    </row>
    <row r="7445" spans="1:10" x14ac:dyDescent="0.25">
      <c r="A7445">
        <v>11</v>
      </c>
      <c r="B7445">
        <v>2017</v>
      </c>
      <c r="C7445" t="s">
        <v>40</v>
      </c>
      <c r="D7445" t="s">
        <v>60</v>
      </c>
      <c r="E7445" t="s">
        <v>35</v>
      </c>
      <c r="F7445">
        <v>4</v>
      </c>
      <c r="G7445" t="s">
        <v>45</v>
      </c>
      <c r="H7445" t="s">
        <v>46</v>
      </c>
      <c r="I7445" t="s">
        <v>37</v>
      </c>
      <c r="J7445">
        <v>1401.6</v>
      </c>
    </row>
    <row r="7446" spans="1:10" x14ac:dyDescent="0.25">
      <c r="A7446">
        <v>11</v>
      </c>
      <c r="B7446">
        <v>2017</v>
      </c>
      <c r="C7446" t="s">
        <v>40</v>
      </c>
      <c r="D7446" t="s">
        <v>60</v>
      </c>
      <c r="E7446" t="s">
        <v>35</v>
      </c>
      <c r="F7446">
        <v>5</v>
      </c>
      <c r="G7446" t="s">
        <v>45</v>
      </c>
      <c r="H7446" t="s">
        <v>46</v>
      </c>
      <c r="I7446" t="s">
        <v>51</v>
      </c>
      <c r="J7446">
        <v>1457.1</v>
      </c>
    </row>
    <row r="7447" spans="1:10" x14ac:dyDescent="0.25">
      <c r="A7447">
        <v>11</v>
      </c>
      <c r="B7447">
        <v>2017</v>
      </c>
      <c r="C7447" t="s">
        <v>40</v>
      </c>
      <c r="D7447" t="s">
        <v>60</v>
      </c>
      <c r="E7447" t="s">
        <v>35</v>
      </c>
      <c r="F7447">
        <v>6</v>
      </c>
      <c r="G7447" t="s">
        <v>38</v>
      </c>
      <c r="H7447" t="s">
        <v>2</v>
      </c>
      <c r="I7447" t="s">
        <v>51</v>
      </c>
      <c r="J7447">
        <v>905.9</v>
      </c>
    </row>
    <row r="7448" spans="1:10" x14ac:dyDescent="0.25">
      <c r="A7448">
        <v>11</v>
      </c>
      <c r="B7448">
        <v>2017</v>
      </c>
      <c r="C7448" t="s">
        <v>40</v>
      </c>
      <c r="D7448" t="s">
        <v>56</v>
      </c>
      <c r="E7448" t="s">
        <v>35</v>
      </c>
      <c r="F7448">
        <v>1</v>
      </c>
      <c r="G7448" t="s">
        <v>38</v>
      </c>
      <c r="H7448" t="s">
        <v>2</v>
      </c>
      <c r="I7448" t="s">
        <v>37</v>
      </c>
      <c r="J7448">
        <v>870.5</v>
      </c>
    </row>
    <row r="7449" spans="1:10" x14ac:dyDescent="0.25">
      <c r="A7449">
        <v>11</v>
      </c>
      <c r="B7449">
        <v>2017</v>
      </c>
      <c r="C7449" t="s">
        <v>40</v>
      </c>
      <c r="D7449" t="s">
        <v>56</v>
      </c>
      <c r="E7449" t="s">
        <v>35</v>
      </c>
      <c r="F7449">
        <v>2</v>
      </c>
      <c r="G7449" t="s">
        <v>38</v>
      </c>
      <c r="H7449" t="s">
        <v>2</v>
      </c>
      <c r="I7449" t="s">
        <v>37</v>
      </c>
      <c r="J7449">
        <v>834.6</v>
      </c>
    </row>
    <row r="7450" spans="1:10" x14ac:dyDescent="0.25">
      <c r="A7450">
        <v>11</v>
      </c>
      <c r="B7450">
        <v>2017</v>
      </c>
      <c r="C7450" t="s">
        <v>40</v>
      </c>
      <c r="D7450" t="s">
        <v>56</v>
      </c>
      <c r="E7450" t="s">
        <v>35</v>
      </c>
      <c r="F7450">
        <v>3</v>
      </c>
      <c r="G7450" t="s">
        <v>38</v>
      </c>
      <c r="H7450" t="s">
        <v>2</v>
      </c>
      <c r="I7450" t="s">
        <v>51</v>
      </c>
      <c r="J7450">
        <v>926.7</v>
      </c>
    </row>
    <row r="7451" spans="1:10" x14ac:dyDescent="0.25">
      <c r="A7451">
        <v>11</v>
      </c>
      <c r="B7451">
        <v>2017</v>
      </c>
      <c r="C7451" t="s">
        <v>40</v>
      </c>
      <c r="D7451" t="s">
        <v>56</v>
      </c>
      <c r="E7451" t="s">
        <v>35</v>
      </c>
      <c r="F7451">
        <v>4</v>
      </c>
      <c r="G7451" t="s">
        <v>45</v>
      </c>
      <c r="H7451" t="s">
        <v>2</v>
      </c>
      <c r="I7451" t="s">
        <v>37</v>
      </c>
      <c r="J7451">
        <v>771.5</v>
      </c>
    </row>
    <row r="7452" spans="1:10" x14ac:dyDescent="0.25">
      <c r="A7452">
        <v>11</v>
      </c>
      <c r="B7452">
        <v>2017</v>
      </c>
      <c r="C7452" t="s">
        <v>40</v>
      </c>
      <c r="D7452" t="s">
        <v>56</v>
      </c>
      <c r="E7452" t="s">
        <v>35</v>
      </c>
      <c r="F7452">
        <v>5</v>
      </c>
      <c r="G7452" t="s">
        <v>38</v>
      </c>
      <c r="H7452" t="s">
        <v>2</v>
      </c>
      <c r="I7452" t="s">
        <v>51</v>
      </c>
      <c r="J7452">
        <v>782.1</v>
      </c>
    </row>
    <row r="7453" spans="1:10" x14ac:dyDescent="0.25">
      <c r="A7453">
        <v>11</v>
      </c>
      <c r="B7453">
        <v>2017</v>
      </c>
      <c r="C7453" t="s">
        <v>40</v>
      </c>
      <c r="D7453" t="s">
        <v>56</v>
      </c>
      <c r="E7453" t="s">
        <v>35</v>
      </c>
      <c r="F7453">
        <v>6</v>
      </c>
      <c r="G7453" t="s">
        <v>38</v>
      </c>
      <c r="H7453" t="s">
        <v>2</v>
      </c>
      <c r="I7453" t="s">
        <v>37</v>
      </c>
      <c r="J7453">
        <v>852.4</v>
      </c>
    </row>
    <row r="7454" spans="1:10" x14ac:dyDescent="0.25">
      <c r="A7454">
        <v>11</v>
      </c>
      <c r="B7454">
        <v>2018</v>
      </c>
      <c r="C7454" t="s">
        <v>40</v>
      </c>
      <c r="D7454" t="s">
        <v>60</v>
      </c>
      <c r="E7454" t="s">
        <v>35</v>
      </c>
      <c r="F7454">
        <v>1</v>
      </c>
      <c r="G7454" t="s">
        <v>45</v>
      </c>
      <c r="H7454" t="s">
        <v>46</v>
      </c>
      <c r="I7454" t="s">
        <v>51</v>
      </c>
      <c r="J7454">
        <v>1133.5</v>
      </c>
    </row>
    <row r="7455" spans="1:10" x14ac:dyDescent="0.25">
      <c r="A7455">
        <v>11</v>
      </c>
      <c r="B7455">
        <v>2018</v>
      </c>
      <c r="C7455" t="s">
        <v>40</v>
      </c>
      <c r="D7455" t="s">
        <v>60</v>
      </c>
      <c r="E7455" t="s">
        <v>35</v>
      </c>
      <c r="F7455">
        <v>2</v>
      </c>
      <c r="G7455" t="s">
        <v>38</v>
      </c>
      <c r="H7455" t="s">
        <v>2</v>
      </c>
      <c r="I7455" t="s">
        <v>37</v>
      </c>
      <c r="J7455">
        <v>763.5</v>
      </c>
    </row>
    <row r="7456" spans="1:10" x14ac:dyDescent="0.25">
      <c r="A7456">
        <v>11</v>
      </c>
      <c r="B7456">
        <v>2018</v>
      </c>
      <c r="C7456" t="s">
        <v>40</v>
      </c>
      <c r="D7456" t="s">
        <v>60</v>
      </c>
      <c r="E7456" t="s">
        <v>35</v>
      </c>
      <c r="F7456">
        <v>3</v>
      </c>
      <c r="G7456" t="s">
        <v>38</v>
      </c>
      <c r="H7456" t="s">
        <v>46</v>
      </c>
      <c r="I7456" t="s">
        <v>37</v>
      </c>
      <c r="J7456">
        <v>1037</v>
      </c>
    </row>
    <row r="7457" spans="1:10" x14ac:dyDescent="0.25">
      <c r="A7457">
        <v>11</v>
      </c>
      <c r="B7457">
        <v>2018</v>
      </c>
      <c r="C7457" t="s">
        <v>40</v>
      </c>
      <c r="D7457" t="s">
        <v>60</v>
      </c>
      <c r="E7457" t="s">
        <v>35</v>
      </c>
      <c r="F7457">
        <v>4</v>
      </c>
      <c r="G7457" t="s">
        <v>45</v>
      </c>
      <c r="H7457" t="s">
        <v>2</v>
      </c>
      <c r="I7457" t="s">
        <v>51</v>
      </c>
      <c r="J7457">
        <v>717.8</v>
      </c>
    </row>
    <row r="7458" spans="1:10" x14ac:dyDescent="0.25">
      <c r="A7458">
        <v>11</v>
      </c>
      <c r="B7458">
        <v>2018</v>
      </c>
      <c r="C7458" t="s">
        <v>40</v>
      </c>
      <c r="D7458" t="s">
        <v>60</v>
      </c>
      <c r="E7458" t="s">
        <v>35</v>
      </c>
      <c r="F7458">
        <v>5</v>
      </c>
      <c r="G7458" t="s">
        <v>38</v>
      </c>
      <c r="H7458" t="s">
        <v>46</v>
      </c>
      <c r="I7458" t="s">
        <v>37</v>
      </c>
      <c r="J7458">
        <v>1191.8</v>
      </c>
    </row>
    <row r="7459" spans="1:10" x14ac:dyDescent="0.25">
      <c r="A7459">
        <v>11</v>
      </c>
      <c r="B7459">
        <v>2018</v>
      </c>
      <c r="C7459" t="s">
        <v>40</v>
      </c>
      <c r="D7459" t="s">
        <v>60</v>
      </c>
      <c r="E7459" t="s">
        <v>35</v>
      </c>
      <c r="F7459">
        <v>6</v>
      </c>
      <c r="G7459" t="s">
        <v>45</v>
      </c>
      <c r="H7459" t="s">
        <v>46</v>
      </c>
      <c r="I7459" t="s">
        <v>37</v>
      </c>
      <c r="J7459">
        <v>1221.2</v>
      </c>
    </row>
    <row r="7460" spans="1:10" x14ac:dyDescent="0.25">
      <c r="A7460">
        <v>11</v>
      </c>
      <c r="B7460">
        <v>2018</v>
      </c>
      <c r="C7460" t="s">
        <v>40</v>
      </c>
      <c r="D7460" t="s">
        <v>56</v>
      </c>
      <c r="E7460" t="s">
        <v>35</v>
      </c>
      <c r="F7460">
        <v>1</v>
      </c>
      <c r="G7460" t="s">
        <v>45</v>
      </c>
      <c r="H7460" t="s">
        <v>46</v>
      </c>
      <c r="I7460" t="s">
        <v>37</v>
      </c>
      <c r="J7460">
        <v>1017.2</v>
      </c>
    </row>
    <row r="7461" spans="1:10" x14ac:dyDescent="0.25">
      <c r="A7461">
        <v>11</v>
      </c>
      <c r="B7461">
        <v>2018</v>
      </c>
      <c r="C7461" t="s">
        <v>40</v>
      </c>
      <c r="D7461" t="s">
        <v>56</v>
      </c>
      <c r="E7461" t="s">
        <v>35</v>
      </c>
      <c r="F7461">
        <v>2</v>
      </c>
      <c r="G7461" t="s">
        <v>38</v>
      </c>
      <c r="H7461" t="s">
        <v>46</v>
      </c>
      <c r="I7461" t="s">
        <v>51</v>
      </c>
      <c r="J7461">
        <v>1087.2</v>
      </c>
    </row>
    <row r="7462" spans="1:10" x14ac:dyDescent="0.25">
      <c r="A7462">
        <v>11</v>
      </c>
      <c r="B7462">
        <v>2018</v>
      </c>
      <c r="C7462" t="s">
        <v>40</v>
      </c>
      <c r="D7462" t="s">
        <v>56</v>
      </c>
      <c r="E7462" t="s">
        <v>35</v>
      </c>
      <c r="F7462">
        <v>3</v>
      </c>
      <c r="G7462" t="s">
        <v>45</v>
      </c>
      <c r="H7462" t="s">
        <v>2</v>
      </c>
      <c r="I7462" t="s">
        <v>51</v>
      </c>
      <c r="J7462">
        <v>620.9</v>
      </c>
    </row>
    <row r="7463" spans="1:10" x14ac:dyDescent="0.25">
      <c r="A7463">
        <v>11</v>
      </c>
      <c r="B7463">
        <v>2018</v>
      </c>
      <c r="C7463" t="s">
        <v>40</v>
      </c>
      <c r="D7463" t="s">
        <v>56</v>
      </c>
      <c r="E7463" t="s">
        <v>35</v>
      </c>
      <c r="F7463">
        <v>4</v>
      </c>
      <c r="G7463" t="s">
        <v>38</v>
      </c>
      <c r="H7463" t="s">
        <v>46</v>
      </c>
      <c r="I7463" t="s">
        <v>51</v>
      </c>
      <c r="J7463">
        <v>905.7</v>
      </c>
    </row>
    <row r="7464" spans="1:10" x14ac:dyDescent="0.25">
      <c r="A7464">
        <v>11</v>
      </c>
      <c r="B7464">
        <v>2018</v>
      </c>
      <c r="C7464" t="s">
        <v>40</v>
      </c>
      <c r="D7464" t="s">
        <v>56</v>
      </c>
      <c r="E7464" t="s">
        <v>35</v>
      </c>
      <c r="F7464">
        <v>5</v>
      </c>
      <c r="G7464" t="s">
        <v>38</v>
      </c>
      <c r="H7464" t="s">
        <v>2</v>
      </c>
      <c r="I7464" t="s">
        <v>37</v>
      </c>
      <c r="J7464">
        <v>538.20000000000005</v>
      </c>
    </row>
    <row r="7465" spans="1:10" x14ac:dyDescent="0.25">
      <c r="A7465">
        <v>11</v>
      </c>
      <c r="B7465">
        <v>2018</v>
      </c>
      <c r="C7465" t="s">
        <v>40</v>
      </c>
      <c r="D7465" t="s">
        <v>56</v>
      </c>
      <c r="E7465" t="s">
        <v>35</v>
      </c>
      <c r="F7465">
        <v>6</v>
      </c>
      <c r="G7465" t="s">
        <v>38</v>
      </c>
      <c r="H7465" t="s">
        <v>2</v>
      </c>
      <c r="I7465" t="s">
        <v>51</v>
      </c>
      <c r="J7465">
        <v>609.4</v>
      </c>
    </row>
    <row r="7466" spans="1:10" x14ac:dyDescent="0.25">
      <c r="A7466">
        <v>12</v>
      </c>
      <c r="B7466">
        <v>2017</v>
      </c>
      <c r="C7466" t="s">
        <v>40</v>
      </c>
      <c r="D7466" t="s">
        <v>60</v>
      </c>
      <c r="E7466" t="s">
        <v>35</v>
      </c>
      <c r="F7466">
        <v>1</v>
      </c>
      <c r="G7466" t="s">
        <v>38</v>
      </c>
      <c r="H7466" t="s">
        <v>2</v>
      </c>
      <c r="I7466" t="s">
        <v>51</v>
      </c>
      <c r="J7466">
        <v>798.3</v>
      </c>
    </row>
    <row r="7467" spans="1:10" x14ac:dyDescent="0.25">
      <c r="A7467">
        <v>12</v>
      </c>
      <c r="B7467">
        <v>2017</v>
      </c>
      <c r="C7467" t="s">
        <v>40</v>
      </c>
      <c r="D7467" t="s">
        <v>60</v>
      </c>
      <c r="E7467" t="s">
        <v>35</v>
      </c>
      <c r="F7467">
        <v>2</v>
      </c>
      <c r="G7467" t="s">
        <v>38</v>
      </c>
      <c r="H7467" t="s">
        <v>46</v>
      </c>
      <c r="I7467" t="s">
        <v>51</v>
      </c>
      <c r="J7467">
        <v>1374.6</v>
      </c>
    </row>
    <row r="7468" spans="1:10" x14ac:dyDescent="0.25">
      <c r="A7468">
        <v>12</v>
      </c>
      <c r="B7468">
        <v>2017</v>
      </c>
      <c r="C7468" t="s">
        <v>40</v>
      </c>
      <c r="D7468" t="s">
        <v>60</v>
      </c>
      <c r="E7468" t="s">
        <v>35</v>
      </c>
      <c r="F7468">
        <v>3</v>
      </c>
      <c r="G7468" t="s">
        <v>45</v>
      </c>
      <c r="H7468" t="s">
        <v>2</v>
      </c>
      <c r="I7468" t="s">
        <v>37</v>
      </c>
      <c r="J7468">
        <v>1006.4</v>
      </c>
    </row>
    <row r="7469" spans="1:10" x14ac:dyDescent="0.25">
      <c r="A7469">
        <v>12</v>
      </c>
      <c r="B7469">
        <v>2017</v>
      </c>
      <c r="C7469" t="s">
        <v>40</v>
      </c>
      <c r="D7469" t="s">
        <v>60</v>
      </c>
      <c r="E7469" t="s">
        <v>35</v>
      </c>
      <c r="F7469">
        <v>4</v>
      </c>
      <c r="G7469" t="s">
        <v>38</v>
      </c>
      <c r="H7469" t="s">
        <v>46</v>
      </c>
      <c r="I7469" t="s">
        <v>37</v>
      </c>
      <c r="J7469">
        <v>1364</v>
      </c>
    </row>
    <row r="7470" spans="1:10" x14ac:dyDescent="0.25">
      <c r="A7470">
        <v>12</v>
      </c>
      <c r="B7470">
        <v>2017</v>
      </c>
      <c r="C7470" t="s">
        <v>40</v>
      </c>
      <c r="D7470" t="s">
        <v>60</v>
      </c>
      <c r="E7470" t="s">
        <v>35</v>
      </c>
      <c r="F7470">
        <v>5</v>
      </c>
      <c r="G7470" t="s">
        <v>45</v>
      </c>
      <c r="H7470" t="s">
        <v>2</v>
      </c>
      <c r="I7470" t="s">
        <v>37</v>
      </c>
      <c r="J7470">
        <v>970.4</v>
      </c>
    </row>
    <row r="7471" spans="1:10" x14ac:dyDescent="0.25">
      <c r="A7471">
        <v>12</v>
      </c>
      <c r="B7471">
        <v>2017</v>
      </c>
      <c r="C7471" t="s">
        <v>40</v>
      </c>
      <c r="D7471" t="s">
        <v>60</v>
      </c>
      <c r="E7471" t="s">
        <v>35</v>
      </c>
      <c r="F7471">
        <v>6</v>
      </c>
      <c r="G7471" t="s">
        <v>38</v>
      </c>
      <c r="H7471" t="s">
        <v>2</v>
      </c>
      <c r="I7471" t="s">
        <v>37</v>
      </c>
      <c r="J7471">
        <v>1042</v>
      </c>
    </row>
    <row r="7472" spans="1:10" x14ac:dyDescent="0.25">
      <c r="A7472">
        <v>12</v>
      </c>
      <c r="B7472">
        <v>2017</v>
      </c>
      <c r="C7472" t="s">
        <v>40</v>
      </c>
      <c r="D7472" t="s">
        <v>56</v>
      </c>
      <c r="E7472" t="s">
        <v>35</v>
      </c>
      <c r="F7472">
        <v>1</v>
      </c>
      <c r="G7472" t="s">
        <v>38</v>
      </c>
      <c r="H7472" t="s">
        <v>2</v>
      </c>
      <c r="I7472" t="s">
        <v>37</v>
      </c>
      <c r="J7472">
        <v>884.7</v>
      </c>
    </row>
    <row r="7473" spans="1:10" x14ac:dyDescent="0.25">
      <c r="A7473">
        <v>12</v>
      </c>
      <c r="B7473">
        <v>2017</v>
      </c>
      <c r="C7473" t="s">
        <v>40</v>
      </c>
      <c r="D7473" t="s">
        <v>56</v>
      </c>
      <c r="E7473" t="s">
        <v>35</v>
      </c>
      <c r="F7473">
        <v>2</v>
      </c>
      <c r="G7473" t="s">
        <v>38</v>
      </c>
      <c r="H7473" t="s">
        <v>2</v>
      </c>
      <c r="I7473" t="s">
        <v>51</v>
      </c>
      <c r="J7473">
        <v>693.6</v>
      </c>
    </row>
    <row r="7474" spans="1:10" x14ac:dyDescent="0.25">
      <c r="A7474">
        <v>12</v>
      </c>
      <c r="B7474">
        <v>2017</v>
      </c>
      <c r="C7474" t="s">
        <v>40</v>
      </c>
      <c r="D7474" t="s">
        <v>56</v>
      </c>
      <c r="E7474" t="s">
        <v>35</v>
      </c>
      <c r="F7474">
        <v>3</v>
      </c>
      <c r="G7474" t="s">
        <v>45</v>
      </c>
      <c r="H7474" t="s">
        <v>46</v>
      </c>
      <c r="I7474" t="s">
        <v>51</v>
      </c>
      <c r="J7474">
        <v>1215.0999999999999</v>
      </c>
    </row>
    <row r="7475" spans="1:10" x14ac:dyDescent="0.25">
      <c r="A7475">
        <v>12</v>
      </c>
      <c r="B7475">
        <v>2017</v>
      </c>
      <c r="C7475" t="s">
        <v>40</v>
      </c>
      <c r="D7475" t="s">
        <v>56</v>
      </c>
      <c r="E7475" t="s">
        <v>35</v>
      </c>
      <c r="F7475">
        <v>4</v>
      </c>
      <c r="G7475" t="s">
        <v>45</v>
      </c>
      <c r="H7475" t="s">
        <v>46</v>
      </c>
      <c r="I7475" t="s">
        <v>51</v>
      </c>
      <c r="J7475">
        <v>1211.9000000000001</v>
      </c>
    </row>
    <row r="7476" spans="1:10" x14ac:dyDescent="0.25">
      <c r="A7476">
        <v>12</v>
      </c>
      <c r="B7476">
        <v>2017</v>
      </c>
      <c r="C7476" t="s">
        <v>40</v>
      </c>
      <c r="D7476" t="s">
        <v>56</v>
      </c>
      <c r="E7476" t="s">
        <v>35</v>
      </c>
      <c r="F7476">
        <v>5</v>
      </c>
      <c r="G7476" t="s">
        <v>38</v>
      </c>
      <c r="H7476" t="s">
        <v>2</v>
      </c>
      <c r="I7476" t="s">
        <v>51</v>
      </c>
      <c r="J7476">
        <v>786.8</v>
      </c>
    </row>
    <row r="7477" spans="1:10" x14ac:dyDescent="0.25">
      <c r="A7477">
        <v>12</v>
      </c>
      <c r="B7477">
        <v>2017</v>
      </c>
      <c r="C7477" t="s">
        <v>40</v>
      </c>
      <c r="D7477" t="s">
        <v>56</v>
      </c>
      <c r="E7477" t="s">
        <v>35</v>
      </c>
      <c r="F7477">
        <v>6</v>
      </c>
      <c r="G7477" t="s">
        <v>38</v>
      </c>
      <c r="H7477" t="s">
        <v>46</v>
      </c>
      <c r="I7477" t="s">
        <v>51</v>
      </c>
      <c r="J7477">
        <v>1087.0999999999999</v>
      </c>
    </row>
    <row r="7478" spans="1:10" x14ac:dyDescent="0.25">
      <c r="A7478">
        <v>12</v>
      </c>
      <c r="B7478">
        <v>2018</v>
      </c>
      <c r="C7478" t="s">
        <v>40</v>
      </c>
      <c r="D7478" t="s">
        <v>60</v>
      </c>
      <c r="E7478" t="s">
        <v>35</v>
      </c>
      <c r="F7478">
        <v>1</v>
      </c>
      <c r="G7478" t="s">
        <v>38</v>
      </c>
      <c r="H7478" t="s">
        <v>46</v>
      </c>
      <c r="I7478" t="s">
        <v>37</v>
      </c>
      <c r="J7478">
        <v>1071.5</v>
      </c>
    </row>
    <row r="7479" spans="1:10" x14ac:dyDescent="0.25">
      <c r="A7479">
        <v>12</v>
      </c>
      <c r="B7479">
        <v>2018</v>
      </c>
      <c r="C7479" t="s">
        <v>40</v>
      </c>
      <c r="D7479" t="s">
        <v>60</v>
      </c>
      <c r="E7479" t="s">
        <v>35</v>
      </c>
      <c r="F7479">
        <v>2</v>
      </c>
      <c r="G7479" t="s">
        <v>45</v>
      </c>
      <c r="H7479" t="s">
        <v>2</v>
      </c>
      <c r="I7479" t="s">
        <v>51</v>
      </c>
      <c r="J7479">
        <v>812</v>
      </c>
    </row>
    <row r="7480" spans="1:10" x14ac:dyDescent="0.25">
      <c r="A7480">
        <v>12</v>
      </c>
      <c r="B7480">
        <v>2018</v>
      </c>
      <c r="C7480" t="s">
        <v>40</v>
      </c>
      <c r="D7480" t="s">
        <v>60</v>
      </c>
      <c r="E7480" t="s">
        <v>35</v>
      </c>
      <c r="F7480">
        <v>3</v>
      </c>
      <c r="G7480" t="s">
        <v>38</v>
      </c>
      <c r="H7480" t="s">
        <v>2</v>
      </c>
      <c r="I7480" t="s">
        <v>51</v>
      </c>
      <c r="J7480">
        <v>644.4</v>
      </c>
    </row>
    <row r="7481" spans="1:10" x14ac:dyDescent="0.25">
      <c r="A7481">
        <v>12</v>
      </c>
      <c r="B7481">
        <v>2018</v>
      </c>
      <c r="C7481" t="s">
        <v>40</v>
      </c>
      <c r="D7481" t="s">
        <v>60</v>
      </c>
      <c r="E7481" t="s">
        <v>35</v>
      </c>
      <c r="F7481">
        <v>4</v>
      </c>
      <c r="G7481" t="s">
        <v>38</v>
      </c>
      <c r="H7481" t="s">
        <v>2</v>
      </c>
      <c r="I7481" t="s">
        <v>51</v>
      </c>
      <c r="J7481">
        <v>741.3</v>
      </c>
    </row>
    <row r="7482" spans="1:10" x14ac:dyDescent="0.25">
      <c r="A7482">
        <v>12</v>
      </c>
      <c r="B7482">
        <v>2018</v>
      </c>
      <c r="C7482" t="s">
        <v>40</v>
      </c>
      <c r="D7482" t="s">
        <v>60</v>
      </c>
      <c r="E7482" t="s">
        <v>35</v>
      </c>
      <c r="F7482">
        <v>5</v>
      </c>
      <c r="G7482" t="s">
        <v>45</v>
      </c>
      <c r="H7482" t="s">
        <v>2</v>
      </c>
      <c r="I7482" t="s">
        <v>51</v>
      </c>
      <c r="J7482">
        <v>680.5</v>
      </c>
    </row>
    <row r="7483" spans="1:10" x14ac:dyDescent="0.25">
      <c r="A7483">
        <v>12</v>
      </c>
      <c r="B7483">
        <v>2018</v>
      </c>
      <c r="C7483" t="s">
        <v>40</v>
      </c>
      <c r="D7483" t="s">
        <v>60</v>
      </c>
      <c r="E7483" t="s">
        <v>35</v>
      </c>
      <c r="F7483">
        <v>6</v>
      </c>
      <c r="G7483" t="s">
        <v>45</v>
      </c>
      <c r="H7483" t="s">
        <v>46</v>
      </c>
      <c r="I7483" t="s">
        <v>37</v>
      </c>
      <c r="J7483">
        <v>1128.0999999999999</v>
      </c>
    </row>
    <row r="7484" spans="1:10" x14ac:dyDescent="0.25">
      <c r="A7484">
        <v>12</v>
      </c>
      <c r="B7484">
        <v>2018</v>
      </c>
      <c r="C7484" t="s">
        <v>40</v>
      </c>
      <c r="D7484" t="s">
        <v>56</v>
      </c>
      <c r="E7484" t="s">
        <v>35</v>
      </c>
      <c r="F7484">
        <v>1</v>
      </c>
      <c r="G7484" t="s">
        <v>38</v>
      </c>
      <c r="H7484" t="s">
        <v>46</v>
      </c>
      <c r="I7484" t="s">
        <v>51</v>
      </c>
      <c r="J7484">
        <v>921.2</v>
      </c>
    </row>
    <row r="7485" spans="1:10" x14ac:dyDescent="0.25">
      <c r="A7485">
        <v>12</v>
      </c>
      <c r="B7485">
        <v>2018</v>
      </c>
      <c r="C7485" t="s">
        <v>40</v>
      </c>
      <c r="D7485" t="s">
        <v>56</v>
      </c>
      <c r="E7485" t="s">
        <v>35</v>
      </c>
      <c r="F7485">
        <v>2</v>
      </c>
      <c r="G7485" t="s">
        <v>38</v>
      </c>
      <c r="H7485" t="s">
        <v>46</v>
      </c>
      <c r="I7485" t="s">
        <v>37</v>
      </c>
      <c r="J7485">
        <v>936.2</v>
      </c>
    </row>
    <row r="7486" spans="1:10" x14ac:dyDescent="0.25">
      <c r="A7486">
        <v>12</v>
      </c>
      <c r="B7486">
        <v>2018</v>
      </c>
      <c r="C7486" t="s">
        <v>40</v>
      </c>
      <c r="D7486" t="s">
        <v>56</v>
      </c>
      <c r="E7486" t="s">
        <v>35</v>
      </c>
      <c r="F7486">
        <v>3</v>
      </c>
      <c r="G7486" t="s">
        <v>45</v>
      </c>
      <c r="H7486" t="s">
        <v>46</v>
      </c>
      <c r="I7486" t="s">
        <v>37</v>
      </c>
      <c r="J7486">
        <v>941.9</v>
      </c>
    </row>
    <row r="7487" spans="1:10" x14ac:dyDescent="0.25">
      <c r="A7487">
        <v>12</v>
      </c>
      <c r="B7487">
        <v>2018</v>
      </c>
      <c r="C7487" t="s">
        <v>40</v>
      </c>
      <c r="D7487" t="s">
        <v>56</v>
      </c>
      <c r="E7487" t="s">
        <v>35</v>
      </c>
      <c r="F7487">
        <v>4</v>
      </c>
      <c r="G7487" t="s">
        <v>38</v>
      </c>
      <c r="H7487" t="s">
        <v>46</v>
      </c>
      <c r="I7487" t="s">
        <v>37</v>
      </c>
      <c r="J7487">
        <v>1003.8</v>
      </c>
    </row>
    <row r="7488" spans="1:10" x14ac:dyDescent="0.25">
      <c r="A7488">
        <v>12</v>
      </c>
      <c r="B7488">
        <v>2018</v>
      </c>
      <c r="C7488" t="s">
        <v>40</v>
      </c>
      <c r="D7488" t="s">
        <v>56</v>
      </c>
      <c r="E7488" t="s">
        <v>35</v>
      </c>
      <c r="F7488">
        <v>5</v>
      </c>
      <c r="G7488" t="s">
        <v>38</v>
      </c>
      <c r="H7488" t="s">
        <v>2</v>
      </c>
      <c r="I7488" t="s">
        <v>51</v>
      </c>
      <c r="J7488">
        <v>563.1</v>
      </c>
    </row>
    <row r="7489" spans="1:10" x14ac:dyDescent="0.25">
      <c r="A7489">
        <v>12</v>
      </c>
      <c r="B7489">
        <v>2018</v>
      </c>
      <c r="C7489" t="s">
        <v>40</v>
      </c>
      <c r="D7489" t="s">
        <v>56</v>
      </c>
      <c r="E7489" t="s">
        <v>35</v>
      </c>
      <c r="F7489">
        <v>6</v>
      </c>
      <c r="G7489" t="s">
        <v>38</v>
      </c>
      <c r="H7489" t="s">
        <v>2</v>
      </c>
      <c r="I7489" t="s">
        <v>37</v>
      </c>
      <c r="J7489">
        <v>745.3</v>
      </c>
    </row>
    <row r="7490" spans="1:10" x14ac:dyDescent="0.25">
      <c r="A7490">
        <v>13</v>
      </c>
      <c r="B7490">
        <v>2017</v>
      </c>
      <c r="C7490" t="s">
        <v>40</v>
      </c>
      <c r="D7490" t="s">
        <v>60</v>
      </c>
      <c r="E7490" t="s">
        <v>35</v>
      </c>
      <c r="F7490">
        <v>1</v>
      </c>
      <c r="G7490" t="s">
        <v>45</v>
      </c>
      <c r="H7490" t="s">
        <v>2</v>
      </c>
      <c r="I7490" t="s">
        <v>51</v>
      </c>
      <c r="J7490">
        <v>913.6</v>
      </c>
    </row>
    <row r="7491" spans="1:10" x14ac:dyDescent="0.25">
      <c r="A7491">
        <v>13</v>
      </c>
      <c r="B7491">
        <v>2017</v>
      </c>
      <c r="C7491" t="s">
        <v>40</v>
      </c>
      <c r="D7491" t="s">
        <v>60</v>
      </c>
      <c r="E7491" t="s">
        <v>35</v>
      </c>
      <c r="F7491">
        <v>2</v>
      </c>
      <c r="G7491" t="s">
        <v>45</v>
      </c>
      <c r="H7491" t="s">
        <v>46</v>
      </c>
      <c r="I7491" t="s">
        <v>37</v>
      </c>
      <c r="J7491">
        <v>1323.1</v>
      </c>
    </row>
    <row r="7492" spans="1:10" x14ac:dyDescent="0.25">
      <c r="A7492">
        <v>13</v>
      </c>
      <c r="B7492">
        <v>2017</v>
      </c>
      <c r="C7492" t="s">
        <v>40</v>
      </c>
      <c r="D7492" t="s">
        <v>60</v>
      </c>
      <c r="E7492" t="s">
        <v>35</v>
      </c>
      <c r="F7492">
        <v>3</v>
      </c>
      <c r="G7492" t="s">
        <v>45</v>
      </c>
      <c r="H7492" t="s">
        <v>2</v>
      </c>
      <c r="I7492" t="s">
        <v>37</v>
      </c>
      <c r="J7492">
        <v>804.9</v>
      </c>
    </row>
    <row r="7493" spans="1:10" x14ac:dyDescent="0.25">
      <c r="A7493">
        <v>13</v>
      </c>
      <c r="B7493">
        <v>2017</v>
      </c>
      <c r="C7493" t="s">
        <v>40</v>
      </c>
      <c r="D7493" t="s">
        <v>60</v>
      </c>
      <c r="E7493" t="s">
        <v>35</v>
      </c>
      <c r="F7493">
        <v>4</v>
      </c>
      <c r="G7493" t="s">
        <v>38</v>
      </c>
      <c r="H7493" t="s">
        <v>2</v>
      </c>
      <c r="I7493" t="s">
        <v>51</v>
      </c>
      <c r="J7493">
        <v>945.6</v>
      </c>
    </row>
    <row r="7494" spans="1:10" x14ac:dyDescent="0.25">
      <c r="A7494">
        <v>13</v>
      </c>
      <c r="B7494">
        <v>2017</v>
      </c>
      <c r="C7494" t="s">
        <v>40</v>
      </c>
      <c r="D7494" t="s">
        <v>60</v>
      </c>
      <c r="E7494" t="s">
        <v>35</v>
      </c>
      <c r="F7494">
        <v>5</v>
      </c>
      <c r="G7494" t="s">
        <v>38</v>
      </c>
      <c r="H7494" t="s">
        <v>46</v>
      </c>
      <c r="I7494" t="s">
        <v>51</v>
      </c>
      <c r="J7494">
        <v>1292.2</v>
      </c>
    </row>
    <row r="7495" spans="1:10" x14ac:dyDescent="0.25">
      <c r="A7495">
        <v>13</v>
      </c>
      <c r="B7495">
        <v>2017</v>
      </c>
      <c r="C7495" t="s">
        <v>40</v>
      </c>
      <c r="D7495" t="s">
        <v>60</v>
      </c>
      <c r="E7495" t="s">
        <v>35</v>
      </c>
      <c r="F7495">
        <v>6</v>
      </c>
      <c r="G7495" t="s">
        <v>38</v>
      </c>
      <c r="H7495" t="s">
        <v>46</v>
      </c>
      <c r="I7495" t="s">
        <v>37</v>
      </c>
      <c r="J7495">
        <v>1253</v>
      </c>
    </row>
    <row r="7496" spans="1:10" x14ac:dyDescent="0.25">
      <c r="A7496">
        <v>13</v>
      </c>
      <c r="B7496">
        <v>2017</v>
      </c>
      <c r="C7496" t="s">
        <v>40</v>
      </c>
      <c r="D7496" t="s">
        <v>56</v>
      </c>
      <c r="E7496" t="s">
        <v>35</v>
      </c>
      <c r="F7496">
        <v>1</v>
      </c>
      <c r="G7496" t="s">
        <v>45</v>
      </c>
      <c r="H7496" t="s">
        <v>46</v>
      </c>
      <c r="I7496" t="s">
        <v>37</v>
      </c>
      <c r="J7496">
        <v>1121.9000000000001</v>
      </c>
    </row>
    <row r="7497" spans="1:10" x14ac:dyDescent="0.25">
      <c r="A7497">
        <v>13</v>
      </c>
      <c r="B7497">
        <v>2017</v>
      </c>
      <c r="C7497" t="s">
        <v>40</v>
      </c>
      <c r="D7497" t="s">
        <v>56</v>
      </c>
      <c r="E7497" t="s">
        <v>35</v>
      </c>
      <c r="F7497">
        <v>2</v>
      </c>
      <c r="G7497" t="s">
        <v>38</v>
      </c>
      <c r="H7497" t="s">
        <v>46</v>
      </c>
      <c r="I7497" t="s">
        <v>51</v>
      </c>
      <c r="J7497">
        <v>1181.7</v>
      </c>
    </row>
    <row r="7498" spans="1:10" x14ac:dyDescent="0.25">
      <c r="A7498">
        <v>13</v>
      </c>
      <c r="B7498">
        <v>2017</v>
      </c>
      <c r="C7498" t="s">
        <v>40</v>
      </c>
      <c r="D7498" t="s">
        <v>56</v>
      </c>
      <c r="E7498" t="s">
        <v>35</v>
      </c>
      <c r="F7498">
        <v>3</v>
      </c>
      <c r="G7498" t="s">
        <v>45</v>
      </c>
      <c r="H7498" t="s">
        <v>46</v>
      </c>
      <c r="I7498" t="s">
        <v>51</v>
      </c>
      <c r="J7498">
        <v>1117</v>
      </c>
    </row>
    <row r="7499" spans="1:10" x14ac:dyDescent="0.25">
      <c r="A7499">
        <v>13</v>
      </c>
      <c r="B7499">
        <v>2017</v>
      </c>
      <c r="C7499" t="s">
        <v>40</v>
      </c>
      <c r="D7499" t="s">
        <v>56</v>
      </c>
      <c r="E7499" t="s">
        <v>35</v>
      </c>
      <c r="F7499">
        <v>4</v>
      </c>
      <c r="G7499" t="s">
        <v>45</v>
      </c>
      <c r="H7499" t="s">
        <v>2</v>
      </c>
      <c r="I7499" t="s">
        <v>51</v>
      </c>
      <c r="J7499">
        <v>644.70000000000005</v>
      </c>
    </row>
    <row r="7500" spans="1:10" x14ac:dyDescent="0.25">
      <c r="A7500">
        <v>13</v>
      </c>
      <c r="B7500">
        <v>2017</v>
      </c>
      <c r="C7500" t="s">
        <v>40</v>
      </c>
      <c r="D7500" t="s">
        <v>56</v>
      </c>
      <c r="E7500" t="s">
        <v>35</v>
      </c>
      <c r="F7500">
        <v>5</v>
      </c>
      <c r="G7500" t="s">
        <v>45</v>
      </c>
      <c r="H7500" t="s">
        <v>2</v>
      </c>
      <c r="I7500" t="s">
        <v>51</v>
      </c>
      <c r="J7500">
        <v>766.8</v>
      </c>
    </row>
    <row r="7501" spans="1:10" x14ac:dyDescent="0.25">
      <c r="A7501">
        <v>13</v>
      </c>
      <c r="B7501">
        <v>2017</v>
      </c>
      <c r="C7501" t="s">
        <v>40</v>
      </c>
      <c r="D7501" t="s">
        <v>56</v>
      </c>
      <c r="E7501" t="s">
        <v>35</v>
      </c>
      <c r="F7501">
        <v>6</v>
      </c>
      <c r="G7501" t="s">
        <v>38</v>
      </c>
      <c r="H7501" t="s">
        <v>2</v>
      </c>
      <c r="I7501" t="s">
        <v>51</v>
      </c>
      <c r="J7501">
        <v>734.3</v>
      </c>
    </row>
    <row r="7502" spans="1:10" x14ac:dyDescent="0.25">
      <c r="A7502">
        <v>13</v>
      </c>
      <c r="B7502">
        <v>2018</v>
      </c>
      <c r="C7502" t="s">
        <v>40</v>
      </c>
      <c r="D7502" t="s">
        <v>60</v>
      </c>
      <c r="E7502" t="s">
        <v>35</v>
      </c>
      <c r="F7502">
        <v>1</v>
      </c>
      <c r="G7502" t="s">
        <v>38</v>
      </c>
      <c r="H7502" t="s">
        <v>2</v>
      </c>
      <c r="I7502" t="s">
        <v>37</v>
      </c>
      <c r="J7502">
        <v>604.6</v>
      </c>
    </row>
    <row r="7503" spans="1:10" x14ac:dyDescent="0.25">
      <c r="A7503">
        <v>13</v>
      </c>
      <c r="B7503">
        <v>2018</v>
      </c>
      <c r="C7503" t="s">
        <v>40</v>
      </c>
      <c r="D7503" t="s">
        <v>60</v>
      </c>
      <c r="E7503" t="s">
        <v>35</v>
      </c>
      <c r="F7503">
        <v>2</v>
      </c>
      <c r="G7503" t="s">
        <v>45</v>
      </c>
      <c r="H7503" t="s">
        <v>2</v>
      </c>
      <c r="I7503" t="s">
        <v>37</v>
      </c>
      <c r="J7503">
        <v>739.2</v>
      </c>
    </row>
    <row r="7504" spans="1:10" x14ac:dyDescent="0.25">
      <c r="A7504">
        <v>13</v>
      </c>
      <c r="B7504">
        <v>2018</v>
      </c>
      <c r="C7504" t="s">
        <v>40</v>
      </c>
      <c r="D7504" t="s">
        <v>60</v>
      </c>
      <c r="E7504" t="s">
        <v>35</v>
      </c>
      <c r="F7504">
        <v>3</v>
      </c>
      <c r="G7504" t="s">
        <v>38</v>
      </c>
      <c r="H7504" t="s">
        <v>46</v>
      </c>
      <c r="I7504" t="s">
        <v>37</v>
      </c>
      <c r="J7504">
        <v>1156</v>
      </c>
    </row>
    <row r="7505" spans="1:10" x14ac:dyDescent="0.25">
      <c r="A7505">
        <v>13</v>
      </c>
      <c r="B7505">
        <v>2018</v>
      </c>
      <c r="C7505" t="s">
        <v>40</v>
      </c>
      <c r="D7505" t="s">
        <v>60</v>
      </c>
      <c r="E7505" t="s">
        <v>35</v>
      </c>
      <c r="F7505">
        <v>4</v>
      </c>
      <c r="G7505" t="s">
        <v>38</v>
      </c>
      <c r="H7505" t="s">
        <v>46</v>
      </c>
      <c r="I7505" t="s">
        <v>37</v>
      </c>
      <c r="J7505">
        <v>1105.7</v>
      </c>
    </row>
    <row r="7506" spans="1:10" x14ac:dyDescent="0.25">
      <c r="A7506">
        <v>13</v>
      </c>
      <c r="B7506">
        <v>2018</v>
      </c>
      <c r="C7506" t="s">
        <v>40</v>
      </c>
      <c r="D7506" t="s">
        <v>60</v>
      </c>
      <c r="E7506" t="s">
        <v>35</v>
      </c>
      <c r="F7506">
        <v>5</v>
      </c>
      <c r="G7506" t="s">
        <v>45</v>
      </c>
      <c r="H7506" t="s">
        <v>2</v>
      </c>
      <c r="I7506" t="s">
        <v>37</v>
      </c>
      <c r="J7506">
        <v>610.20000000000005</v>
      </c>
    </row>
    <row r="7507" spans="1:10" x14ac:dyDescent="0.25">
      <c r="A7507">
        <v>13</v>
      </c>
      <c r="B7507">
        <v>2018</v>
      </c>
      <c r="C7507" t="s">
        <v>40</v>
      </c>
      <c r="D7507" t="s">
        <v>60</v>
      </c>
      <c r="E7507" t="s">
        <v>35</v>
      </c>
      <c r="F7507">
        <v>6</v>
      </c>
      <c r="G7507" t="s">
        <v>45</v>
      </c>
      <c r="H7507" t="s">
        <v>2</v>
      </c>
      <c r="I7507" t="s">
        <v>37</v>
      </c>
      <c r="J7507">
        <v>675.5</v>
      </c>
    </row>
    <row r="7508" spans="1:10" x14ac:dyDescent="0.25">
      <c r="A7508">
        <v>13</v>
      </c>
      <c r="B7508">
        <v>2018</v>
      </c>
      <c r="C7508" t="s">
        <v>40</v>
      </c>
      <c r="D7508" t="s">
        <v>56</v>
      </c>
      <c r="E7508" t="s">
        <v>35</v>
      </c>
      <c r="F7508">
        <v>1</v>
      </c>
      <c r="G7508" t="s">
        <v>45</v>
      </c>
      <c r="H7508" t="s">
        <v>46</v>
      </c>
      <c r="I7508" t="s">
        <v>37</v>
      </c>
      <c r="J7508">
        <v>1080.3</v>
      </c>
    </row>
    <row r="7509" spans="1:10" x14ac:dyDescent="0.25">
      <c r="A7509">
        <v>13</v>
      </c>
      <c r="B7509">
        <v>2018</v>
      </c>
      <c r="C7509" t="s">
        <v>40</v>
      </c>
      <c r="D7509" t="s">
        <v>56</v>
      </c>
      <c r="E7509" t="s">
        <v>35</v>
      </c>
      <c r="F7509">
        <v>2</v>
      </c>
      <c r="G7509" t="s">
        <v>45</v>
      </c>
      <c r="H7509" t="s">
        <v>46</v>
      </c>
      <c r="I7509" t="s">
        <v>51</v>
      </c>
      <c r="J7509">
        <v>909.8</v>
      </c>
    </row>
    <row r="7510" spans="1:10" x14ac:dyDescent="0.25">
      <c r="A7510">
        <v>13</v>
      </c>
      <c r="B7510">
        <v>2018</v>
      </c>
      <c r="C7510" t="s">
        <v>40</v>
      </c>
      <c r="D7510" t="s">
        <v>56</v>
      </c>
      <c r="E7510" t="s">
        <v>35</v>
      </c>
      <c r="F7510">
        <v>3</v>
      </c>
      <c r="G7510" t="s">
        <v>38</v>
      </c>
      <c r="H7510" t="s">
        <v>46</v>
      </c>
      <c r="I7510" t="s">
        <v>51</v>
      </c>
      <c r="J7510">
        <v>931.2</v>
      </c>
    </row>
    <row r="7511" spans="1:10" x14ac:dyDescent="0.25">
      <c r="A7511">
        <v>13</v>
      </c>
      <c r="B7511">
        <v>2018</v>
      </c>
      <c r="C7511" t="s">
        <v>40</v>
      </c>
      <c r="D7511" t="s">
        <v>56</v>
      </c>
      <c r="E7511" t="s">
        <v>35</v>
      </c>
      <c r="F7511">
        <v>4</v>
      </c>
      <c r="G7511" t="s">
        <v>38</v>
      </c>
      <c r="H7511" t="s">
        <v>2</v>
      </c>
      <c r="I7511" t="s">
        <v>51</v>
      </c>
      <c r="J7511">
        <v>571.70000000000005</v>
      </c>
    </row>
    <row r="7512" spans="1:10" x14ac:dyDescent="0.25">
      <c r="A7512">
        <v>13</v>
      </c>
      <c r="B7512">
        <v>2018</v>
      </c>
      <c r="C7512" t="s">
        <v>40</v>
      </c>
      <c r="D7512" t="s">
        <v>56</v>
      </c>
      <c r="E7512" t="s">
        <v>35</v>
      </c>
      <c r="F7512">
        <v>5</v>
      </c>
      <c r="G7512" t="s">
        <v>38</v>
      </c>
      <c r="H7512" t="s">
        <v>2</v>
      </c>
      <c r="I7512" t="s">
        <v>51</v>
      </c>
      <c r="J7512">
        <v>540.5</v>
      </c>
    </row>
    <row r="7513" spans="1:10" x14ac:dyDescent="0.25">
      <c r="A7513">
        <v>13</v>
      </c>
      <c r="B7513">
        <v>2018</v>
      </c>
      <c r="C7513" t="s">
        <v>40</v>
      </c>
      <c r="D7513" t="s">
        <v>56</v>
      </c>
      <c r="E7513" t="s">
        <v>35</v>
      </c>
      <c r="F7513">
        <v>6</v>
      </c>
      <c r="G7513" t="s">
        <v>45</v>
      </c>
      <c r="H7513" t="s">
        <v>2</v>
      </c>
      <c r="I7513" t="s">
        <v>37</v>
      </c>
      <c r="J7513">
        <v>689.9</v>
      </c>
    </row>
    <row r="7514" spans="1:10" x14ac:dyDescent="0.25">
      <c r="A7514">
        <v>14</v>
      </c>
      <c r="B7514">
        <v>2017</v>
      </c>
      <c r="C7514" t="s">
        <v>40</v>
      </c>
      <c r="D7514" t="s">
        <v>60</v>
      </c>
      <c r="E7514" t="s">
        <v>35</v>
      </c>
      <c r="F7514">
        <v>1</v>
      </c>
      <c r="G7514" t="s">
        <v>45</v>
      </c>
      <c r="H7514" t="s">
        <v>2</v>
      </c>
      <c r="I7514" t="s">
        <v>51</v>
      </c>
      <c r="J7514">
        <v>909</v>
      </c>
    </row>
    <row r="7515" spans="1:10" x14ac:dyDescent="0.25">
      <c r="A7515">
        <v>14</v>
      </c>
      <c r="B7515">
        <v>2017</v>
      </c>
      <c r="C7515" t="s">
        <v>40</v>
      </c>
      <c r="D7515" t="s">
        <v>60</v>
      </c>
      <c r="E7515" t="s">
        <v>35</v>
      </c>
      <c r="F7515">
        <v>2</v>
      </c>
      <c r="G7515" t="s">
        <v>38</v>
      </c>
      <c r="H7515" t="s">
        <v>2</v>
      </c>
      <c r="I7515" t="s">
        <v>51</v>
      </c>
      <c r="J7515">
        <v>839.5</v>
      </c>
    </row>
    <row r="7516" spans="1:10" x14ac:dyDescent="0.25">
      <c r="A7516">
        <v>14</v>
      </c>
      <c r="B7516">
        <v>2017</v>
      </c>
      <c r="C7516" t="s">
        <v>40</v>
      </c>
      <c r="D7516" t="s">
        <v>60</v>
      </c>
      <c r="E7516" t="s">
        <v>35</v>
      </c>
      <c r="F7516">
        <v>3</v>
      </c>
      <c r="G7516" t="s">
        <v>45</v>
      </c>
      <c r="H7516" t="s">
        <v>2</v>
      </c>
      <c r="I7516" t="s">
        <v>37</v>
      </c>
      <c r="J7516">
        <v>943.7</v>
      </c>
    </row>
    <row r="7517" spans="1:10" x14ac:dyDescent="0.25">
      <c r="A7517">
        <v>14</v>
      </c>
      <c r="B7517">
        <v>2017</v>
      </c>
      <c r="C7517" t="s">
        <v>40</v>
      </c>
      <c r="D7517" t="s">
        <v>60</v>
      </c>
      <c r="E7517" t="s">
        <v>35</v>
      </c>
      <c r="F7517">
        <v>4</v>
      </c>
      <c r="G7517" t="s">
        <v>38</v>
      </c>
      <c r="H7517" t="s">
        <v>46</v>
      </c>
      <c r="I7517" t="s">
        <v>37</v>
      </c>
      <c r="J7517">
        <v>1161.2</v>
      </c>
    </row>
    <row r="7518" spans="1:10" x14ac:dyDescent="0.25">
      <c r="A7518">
        <v>14</v>
      </c>
      <c r="B7518">
        <v>2017</v>
      </c>
      <c r="C7518" t="s">
        <v>40</v>
      </c>
      <c r="D7518" t="s">
        <v>60</v>
      </c>
      <c r="E7518" t="s">
        <v>35</v>
      </c>
      <c r="F7518">
        <v>5</v>
      </c>
      <c r="G7518" t="s">
        <v>38</v>
      </c>
      <c r="H7518" t="s">
        <v>46</v>
      </c>
      <c r="I7518" t="s">
        <v>37</v>
      </c>
      <c r="J7518">
        <v>1344.5</v>
      </c>
    </row>
    <row r="7519" spans="1:10" x14ac:dyDescent="0.25">
      <c r="A7519">
        <v>14</v>
      </c>
      <c r="B7519">
        <v>2017</v>
      </c>
      <c r="C7519" t="s">
        <v>40</v>
      </c>
      <c r="D7519" t="s">
        <v>60</v>
      </c>
      <c r="E7519" t="s">
        <v>35</v>
      </c>
      <c r="F7519">
        <v>6</v>
      </c>
      <c r="G7519" t="s">
        <v>38</v>
      </c>
      <c r="H7519" t="s">
        <v>2</v>
      </c>
      <c r="I7519" t="s">
        <v>51</v>
      </c>
      <c r="J7519">
        <v>952.5</v>
      </c>
    </row>
    <row r="7520" spans="1:10" x14ac:dyDescent="0.25">
      <c r="A7520">
        <v>14</v>
      </c>
      <c r="B7520">
        <v>2017</v>
      </c>
      <c r="C7520" t="s">
        <v>40</v>
      </c>
      <c r="D7520" t="s">
        <v>56</v>
      </c>
      <c r="E7520" t="s">
        <v>35</v>
      </c>
      <c r="F7520">
        <v>1</v>
      </c>
      <c r="G7520" t="s">
        <v>45</v>
      </c>
      <c r="H7520" t="s">
        <v>2</v>
      </c>
      <c r="I7520" t="s">
        <v>37</v>
      </c>
      <c r="J7520">
        <v>800.8</v>
      </c>
    </row>
    <row r="7521" spans="1:10" x14ac:dyDescent="0.25">
      <c r="A7521">
        <v>14</v>
      </c>
      <c r="B7521">
        <v>2017</v>
      </c>
      <c r="C7521" t="s">
        <v>40</v>
      </c>
      <c r="D7521" t="s">
        <v>56</v>
      </c>
      <c r="E7521" t="s">
        <v>35</v>
      </c>
      <c r="F7521">
        <v>2</v>
      </c>
      <c r="G7521" t="s">
        <v>38</v>
      </c>
      <c r="H7521" t="s">
        <v>2</v>
      </c>
      <c r="I7521" t="s">
        <v>51</v>
      </c>
      <c r="J7521">
        <v>1017.3</v>
      </c>
    </row>
    <row r="7522" spans="1:10" x14ac:dyDescent="0.25">
      <c r="A7522">
        <v>14</v>
      </c>
      <c r="B7522">
        <v>2017</v>
      </c>
      <c r="C7522" t="s">
        <v>40</v>
      </c>
      <c r="D7522" t="s">
        <v>56</v>
      </c>
      <c r="E7522" t="s">
        <v>35</v>
      </c>
      <c r="F7522">
        <v>3</v>
      </c>
      <c r="G7522" t="s">
        <v>45</v>
      </c>
      <c r="H7522" t="s">
        <v>2</v>
      </c>
      <c r="I7522" t="s">
        <v>37</v>
      </c>
      <c r="J7522">
        <v>792.7</v>
      </c>
    </row>
    <row r="7523" spans="1:10" x14ac:dyDescent="0.25">
      <c r="A7523">
        <v>14</v>
      </c>
      <c r="B7523">
        <v>2017</v>
      </c>
      <c r="C7523" t="s">
        <v>40</v>
      </c>
      <c r="D7523" t="s">
        <v>56</v>
      </c>
      <c r="E7523" t="s">
        <v>35</v>
      </c>
      <c r="F7523">
        <v>4</v>
      </c>
      <c r="G7523" t="s">
        <v>45</v>
      </c>
      <c r="H7523" t="s">
        <v>46</v>
      </c>
      <c r="I7523" t="s">
        <v>37</v>
      </c>
      <c r="J7523">
        <v>1086.3</v>
      </c>
    </row>
    <row r="7524" spans="1:10" x14ac:dyDescent="0.25">
      <c r="A7524">
        <v>14</v>
      </c>
      <c r="B7524">
        <v>2017</v>
      </c>
      <c r="C7524" t="s">
        <v>40</v>
      </c>
      <c r="D7524" t="s">
        <v>56</v>
      </c>
      <c r="E7524" t="s">
        <v>35</v>
      </c>
      <c r="F7524">
        <v>5</v>
      </c>
      <c r="G7524" t="s">
        <v>38</v>
      </c>
      <c r="H7524" t="s">
        <v>46</v>
      </c>
      <c r="I7524" t="s">
        <v>51</v>
      </c>
      <c r="J7524">
        <v>1320.7</v>
      </c>
    </row>
    <row r="7525" spans="1:10" x14ac:dyDescent="0.25">
      <c r="A7525">
        <v>14</v>
      </c>
      <c r="B7525">
        <v>2017</v>
      </c>
      <c r="C7525" t="s">
        <v>40</v>
      </c>
      <c r="D7525" t="s">
        <v>56</v>
      </c>
      <c r="E7525" t="s">
        <v>35</v>
      </c>
      <c r="F7525">
        <v>6</v>
      </c>
      <c r="G7525" t="s">
        <v>45</v>
      </c>
      <c r="H7525" t="s">
        <v>46</v>
      </c>
      <c r="I7525" t="s">
        <v>51</v>
      </c>
      <c r="J7525">
        <v>1195.2</v>
      </c>
    </row>
    <row r="7526" spans="1:10" x14ac:dyDescent="0.25">
      <c r="A7526">
        <v>14</v>
      </c>
      <c r="B7526">
        <v>2018</v>
      </c>
      <c r="C7526" t="s">
        <v>40</v>
      </c>
      <c r="D7526" t="s">
        <v>60</v>
      </c>
      <c r="E7526" t="s">
        <v>35</v>
      </c>
      <c r="F7526">
        <v>1</v>
      </c>
      <c r="G7526" t="s">
        <v>45</v>
      </c>
      <c r="H7526" t="s">
        <v>46</v>
      </c>
      <c r="I7526" t="s">
        <v>51</v>
      </c>
      <c r="J7526">
        <v>1154.0999999999999</v>
      </c>
    </row>
    <row r="7527" spans="1:10" x14ac:dyDescent="0.25">
      <c r="A7527">
        <v>14</v>
      </c>
      <c r="B7527">
        <v>2018</v>
      </c>
      <c r="C7527" t="s">
        <v>40</v>
      </c>
      <c r="D7527" t="s">
        <v>60</v>
      </c>
      <c r="E7527" t="s">
        <v>35</v>
      </c>
      <c r="F7527">
        <v>2</v>
      </c>
      <c r="G7527" t="s">
        <v>45</v>
      </c>
      <c r="H7527" t="s">
        <v>46</v>
      </c>
      <c r="I7527" t="s">
        <v>37</v>
      </c>
      <c r="J7527">
        <v>1089.8</v>
      </c>
    </row>
    <row r="7528" spans="1:10" x14ac:dyDescent="0.25">
      <c r="A7528">
        <v>14</v>
      </c>
      <c r="B7528">
        <v>2018</v>
      </c>
      <c r="C7528" t="s">
        <v>40</v>
      </c>
      <c r="D7528" t="s">
        <v>60</v>
      </c>
      <c r="E7528" t="s">
        <v>35</v>
      </c>
      <c r="F7528">
        <v>3</v>
      </c>
      <c r="G7528" t="s">
        <v>45</v>
      </c>
      <c r="H7528" t="s">
        <v>2</v>
      </c>
      <c r="I7528" t="s">
        <v>37</v>
      </c>
      <c r="J7528">
        <v>734</v>
      </c>
    </row>
    <row r="7529" spans="1:10" x14ac:dyDescent="0.25">
      <c r="A7529">
        <v>14</v>
      </c>
      <c r="B7529">
        <v>2018</v>
      </c>
      <c r="C7529" t="s">
        <v>40</v>
      </c>
      <c r="D7529" t="s">
        <v>60</v>
      </c>
      <c r="E7529" t="s">
        <v>35</v>
      </c>
      <c r="F7529">
        <v>4</v>
      </c>
      <c r="G7529" t="s">
        <v>45</v>
      </c>
      <c r="H7529" t="s">
        <v>46</v>
      </c>
      <c r="I7529" t="s">
        <v>37</v>
      </c>
      <c r="J7529">
        <v>1081.4000000000001</v>
      </c>
    </row>
    <row r="7530" spans="1:10" x14ac:dyDescent="0.25">
      <c r="A7530">
        <v>14</v>
      </c>
      <c r="B7530">
        <v>2018</v>
      </c>
      <c r="C7530" t="s">
        <v>40</v>
      </c>
      <c r="D7530" t="s">
        <v>60</v>
      </c>
      <c r="E7530" t="s">
        <v>35</v>
      </c>
      <c r="F7530">
        <v>5</v>
      </c>
      <c r="G7530" t="s">
        <v>45</v>
      </c>
      <c r="H7530" t="s">
        <v>46</v>
      </c>
      <c r="I7530" t="s">
        <v>51</v>
      </c>
      <c r="J7530">
        <v>1191.0999999999999</v>
      </c>
    </row>
    <row r="7531" spans="1:10" x14ac:dyDescent="0.25">
      <c r="A7531">
        <v>14</v>
      </c>
      <c r="B7531">
        <v>2018</v>
      </c>
      <c r="C7531" t="s">
        <v>40</v>
      </c>
      <c r="D7531" t="s">
        <v>60</v>
      </c>
      <c r="E7531" t="s">
        <v>35</v>
      </c>
      <c r="F7531">
        <v>6</v>
      </c>
      <c r="G7531" t="s">
        <v>45</v>
      </c>
      <c r="H7531" t="s">
        <v>46</v>
      </c>
      <c r="I7531" t="s">
        <v>37</v>
      </c>
      <c r="J7531">
        <v>1093.9000000000001</v>
      </c>
    </row>
    <row r="7532" spans="1:10" x14ac:dyDescent="0.25">
      <c r="A7532">
        <v>14</v>
      </c>
      <c r="B7532">
        <v>2018</v>
      </c>
      <c r="C7532" t="s">
        <v>40</v>
      </c>
      <c r="D7532" t="s">
        <v>56</v>
      </c>
      <c r="E7532" t="s">
        <v>35</v>
      </c>
      <c r="F7532">
        <v>1</v>
      </c>
      <c r="G7532" t="s">
        <v>38</v>
      </c>
      <c r="H7532" t="s">
        <v>2</v>
      </c>
      <c r="I7532" t="s">
        <v>37</v>
      </c>
      <c r="J7532">
        <v>612.9</v>
      </c>
    </row>
    <row r="7533" spans="1:10" x14ac:dyDescent="0.25">
      <c r="A7533">
        <v>14</v>
      </c>
      <c r="B7533">
        <v>2018</v>
      </c>
      <c r="C7533" t="s">
        <v>40</v>
      </c>
      <c r="D7533" t="s">
        <v>56</v>
      </c>
      <c r="E7533" t="s">
        <v>35</v>
      </c>
      <c r="F7533">
        <v>2</v>
      </c>
      <c r="G7533" t="s">
        <v>38</v>
      </c>
      <c r="H7533" t="s">
        <v>2</v>
      </c>
      <c r="I7533" t="s">
        <v>37</v>
      </c>
      <c r="J7533">
        <v>743.7</v>
      </c>
    </row>
    <row r="7534" spans="1:10" x14ac:dyDescent="0.25">
      <c r="A7534">
        <v>14</v>
      </c>
      <c r="B7534">
        <v>2018</v>
      </c>
      <c r="C7534" t="s">
        <v>40</v>
      </c>
      <c r="D7534" t="s">
        <v>56</v>
      </c>
      <c r="E7534" t="s">
        <v>35</v>
      </c>
      <c r="F7534">
        <v>3</v>
      </c>
      <c r="G7534" t="s">
        <v>45</v>
      </c>
      <c r="H7534" t="s">
        <v>2</v>
      </c>
      <c r="I7534" t="s">
        <v>51</v>
      </c>
      <c r="J7534">
        <v>567.9</v>
      </c>
    </row>
    <row r="7535" spans="1:10" x14ac:dyDescent="0.25">
      <c r="A7535">
        <v>14</v>
      </c>
      <c r="B7535">
        <v>2018</v>
      </c>
      <c r="C7535" t="s">
        <v>40</v>
      </c>
      <c r="D7535" t="s">
        <v>56</v>
      </c>
      <c r="E7535" t="s">
        <v>35</v>
      </c>
      <c r="F7535">
        <v>4</v>
      </c>
      <c r="G7535" t="s">
        <v>38</v>
      </c>
      <c r="H7535" t="s">
        <v>46</v>
      </c>
      <c r="I7535" t="s">
        <v>37</v>
      </c>
      <c r="J7535">
        <v>1121.3</v>
      </c>
    </row>
    <row r="7536" spans="1:10" x14ac:dyDescent="0.25">
      <c r="A7536">
        <v>14</v>
      </c>
      <c r="B7536">
        <v>2018</v>
      </c>
      <c r="C7536" t="s">
        <v>40</v>
      </c>
      <c r="D7536" t="s">
        <v>56</v>
      </c>
      <c r="E7536" t="s">
        <v>35</v>
      </c>
      <c r="F7536">
        <v>5</v>
      </c>
      <c r="G7536" t="s">
        <v>45</v>
      </c>
      <c r="H7536" t="s">
        <v>46</v>
      </c>
      <c r="I7536" t="s">
        <v>37</v>
      </c>
      <c r="J7536">
        <v>1052.0999999999999</v>
      </c>
    </row>
    <row r="7537" spans="1:10" x14ac:dyDescent="0.25">
      <c r="A7537">
        <v>14</v>
      </c>
      <c r="B7537">
        <v>2018</v>
      </c>
      <c r="C7537" t="s">
        <v>40</v>
      </c>
      <c r="D7537" t="s">
        <v>56</v>
      </c>
      <c r="E7537" t="s">
        <v>35</v>
      </c>
      <c r="F7537">
        <v>6</v>
      </c>
      <c r="G7537" t="s">
        <v>38</v>
      </c>
      <c r="H7537" t="s">
        <v>2</v>
      </c>
      <c r="I7537" t="s">
        <v>37</v>
      </c>
      <c r="J7537">
        <v>624.29999999999995</v>
      </c>
    </row>
    <row r="7538" spans="1:10" x14ac:dyDescent="0.25">
      <c r="A7538">
        <v>15</v>
      </c>
      <c r="B7538">
        <v>2017</v>
      </c>
      <c r="C7538" t="s">
        <v>40</v>
      </c>
      <c r="D7538" t="s">
        <v>60</v>
      </c>
      <c r="E7538" t="s">
        <v>35</v>
      </c>
      <c r="F7538">
        <v>1</v>
      </c>
      <c r="G7538" t="s">
        <v>38</v>
      </c>
      <c r="H7538" t="s">
        <v>2</v>
      </c>
      <c r="I7538" t="s">
        <v>37</v>
      </c>
      <c r="J7538">
        <v>980.5</v>
      </c>
    </row>
    <row r="7539" spans="1:10" x14ac:dyDescent="0.25">
      <c r="A7539">
        <v>15</v>
      </c>
      <c r="B7539">
        <v>2017</v>
      </c>
      <c r="C7539" t="s">
        <v>40</v>
      </c>
      <c r="D7539" t="s">
        <v>60</v>
      </c>
      <c r="E7539" t="s">
        <v>35</v>
      </c>
      <c r="F7539">
        <v>2</v>
      </c>
      <c r="G7539" t="s">
        <v>45</v>
      </c>
      <c r="H7539" t="s">
        <v>46</v>
      </c>
      <c r="I7539" t="s">
        <v>51</v>
      </c>
      <c r="J7539">
        <v>1423.5</v>
      </c>
    </row>
    <row r="7540" spans="1:10" x14ac:dyDescent="0.25">
      <c r="A7540">
        <v>15</v>
      </c>
      <c r="B7540">
        <v>2017</v>
      </c>
      <c r="C7540" t="s">
        <v>40</v>
      </c>
      <c r="D7540" t="s">
        <v>60</v>
      </c>
      <c r="E7540" t="s">
        <v>35</v>
      </c>
      <c r="F7540">
        <v>3</v>
      </c>
      <c r="G7540" t="s">
        <v>38</v>
      </c>
      <c r="H7540" t="s">
        <v>46</v>
      </c>
      <c r="I7540" t="s">
        <v>51</v>
      </c>
      <c r="J7540">
        <v>1322.4</v>
      </c>
    </row>
    <row r="7541" spans="1:10" x14ac:dyDescent="0.25">
      <c r="A7541">
        <v>15</v>
      </c>
      <c r="B7541">
        <v>2017</v>
      </c>
      <c r="C7541" t="s">
        <v>40</v>
      </c>
      <c r="D7541" t="s">
        <v>60</v>
      </c>
      <c r="E7541" t="s">
        <v>35</v>
      </c>
      <c r="F7541">
        <v>4</v>
      </c>
      <c r="G7541" t="s">
        <v>45</v>
      </c>
      <c r="H7541" t="s">
        <v>2</v>
      </c>
      <c r="I7541" t="s">
        <v>37</v>
      </c>
      <c r="J7541">
        <v>781.8</v>
      </c>
    </row>
    <row r="7542" spans="1:10" x14ac:dyDescent="0.25">
      <c r="A7542">
        <v>15</v>
      </c>
      <c r="B7542">
        <v>2017</v>
      </c>
      <c r="C7542" t="s">
        <v>40</v>
      </c>
      <c r="D7542" t="s">
        <v>60</v>
      </c>
      <c r="E7542" t="s">
        <v>35</v>
      </c>
      <c r="F7542">
        <v>5</v>
      </c>
      <c r="G7542" t="s">
        <v>45</v>
      </c>
      <c r="H7542" t="s">
        <v>46</v>
      </c>
      <c r="I7542" t="s">
        <v>51</v>
      </c>
      <c r="J7542">
        <v>1293.2</v>
      </c>
    </row>
    <row r="7543" spans="1:10" x14ac:dyDescent="0.25">
      <c r="A7543">
        <v>15</v>
      </c>
      <c r="B7543">
        <v>2017</v>
      </c>
      <c r="C7543" t="s">
        <v>40</v>
      </c>
      <c r="D7543" t="s">
        <v>60</v>
      </c>
      <c r="E7543" t="s">
        <v>35</v>
      </c>
      <c r="F7543">
        <v>6</v>
      </c>
      <c r="G7543" t="s">
        <v>45</v>
      </c>
      <c r="H7543" t="s">
        <v>46</v>
      </c>
      <c r="I7543" t="s">
        <v>51</v>
      </c>
      <c r="J7543">
        <v>1361.4</v>
      </c>
    </row>
    <row r="7544" spans="1:10" x14ac:dyDescent="0.25">
      <c r="A7544">
        <v>15</v>
      </c>
      <c r="B7544">
        <v>2017</v>
      </c>
      <c r="C7544" t="s">
        <v>40</v>
      </c>
      <c r="D7544" t="s">
        <v>56</v>
      </c>
      <c r="E7544" t="s">
        <v>35</v>
      </c>
      <c r="F7544">
        <v>1</v>
      </c>
      <c r="G7544" t="s">
        <v>45</v>
      </c>
      <c r="H7544" t="s">
        <v>2</v>
      </c>
      <c r="I7544" t="s">
        <v>37</v>
      </c>
      <c r="J7544">
        <v>858.1</v>
      </c>
    </row>
    <row r="7545" spans="1:10" x14ac:dyDescent="0.25">
      <c r="A7545">
        <v>15</v>
      </c>
      <c r="B7545">
        <v>2017</v>
      </c>
      <c r="C7545" t="s">
        <v>40</v>
      </c>
      <c r="D7545" t="s">
        <v>56</v>
      </c>
      <c r="E7545" t="s">
        <v>35</v>
      </c>
      <c r="F7545">
        <v>2</v>
      </c>
      <c r="G7545" t="s">
        <v>38</v>
      </c>
      <c r="H7545" t="s">
        <v>2</v>
      </c>
      <c r="I7545" t="s">
        <v>37</v>
      </c>
      <c r="J7545">
        <v>738.2</v>
      </c>
    </row>
    <row r="7546" spans="1:10" x14ac:dyDescent="0.25">
      <c r="A7546">
        <v>15</v>
      </c>
      <c r="B7546">
        <v>2017</v>
      </c>
      <c r="C7546" t="s">
        <v>40</v>
      </c>
      <c r="D7546" t="s">
        <v>56</v>
      </c>
      <c r="E7546" t="s">
        <v>35</v>
      </c>
      <c r="F7546">
        <v>3</v>
      </c>
      <c r="G7546" t="s">
        <v>45</v>
      </c>
      <c r="H7546" t="s">
        <v>2</v>
      </c>
      <c r="I7546" t="s">
        <v>37</v>
      </c>
      <c r="J7546">
        <v>781.9</v>
      </c>
    </row>
    <row r="7547" spans="1:10" x14ac:dyDescent="0.25">
      <c r="A7547">
        <v>15</v>
      </c>
      <c r="B7547">
        <v>2017</v>
      </c>
      <c r="C7547" t="s">
        <v>40</v>
      </c>
      <c r="D7547" t="s">
        <v>56</v>
      </c>
      <c r="E7547" t="s">
        <v>35</v>
      </c>
      <c r="F7547">
        <v>4</v>
      </c>
      <c r="G7547" t="s">
        <v>38</v>
      </c>
      <c r="H7547" t="s">
        <v>46</v>
      </c>
      <c r="I7547" t="s">
        <v>51</v>
      </c>
      <c r="J7547">
        <v>1071.3</v>
      </c>
    </row>
    <row r="7548" spans="1:10" x14ac:dyDescent="0.25">
      <c r="A7548">
        <v>15</v>
      </c>
      <c r="B7548">
        <v>2017</v>
      </c>
      <c r="C7548" t="s">
        <v>40</v>
      </c>
      <c r="D7548" t="s">
        <v>56</v>
      </c>
      <c r="E7548" t="s">
        <v>35</v>
      </c>
      <c r="F7548">
        <v>5</v>
      </c>
      <c r="G7548" t="s">
        <v>45</v>
      </c>
      <c r="H7548" t="s">
        <v>2</v>
      </c>
      <c r="I7548" t="s">
        <v>37</v>
      </c>
      <c r="J7548">
        <v>713.7</v>
      </c>
    </row>
    <row r="7549" spans="1:10" x14ac:dyDescent="0.25">
      <c r="A7549">
        <v>15</v>
      </c>
      <c r="B7549">
        <v>2017</v>
      </c>
      <c r="C7549" t="s">
        <v>40</v>
      </c>
      <c r="D7549" t="s">
        <v>56</v>
      </c>
      <c r="E7549" t="s">
        <v>35</v>
      </c>
      <c r="F7549">
        <v>6</v>
      </c>
      <c r="G7549" t="s">
        <v>38</v>
      </c>
      <c r="H7549" t="s">
        <v>2</v>
      </c>
      <c r="I7549" t="s">
        <v>51</v>
      </c>
      <c r="J7549">
        <v>752</v>
      </c>
    </row>
    <row r="7550" spans="1:10" x14ac:dyDescent="0.25">
      <c r="A7550">
        <v>15</v>
      </c>
      <c r="B7550">
        <v>2018</v>
      </c>
      <c r="C7550" t="s">
        <v>40</v>
      </c>
      <c r="D7550" t="s">
        <v>60</v>
      </c>
      <c r="E7550" t="s">
        <v>35</v>
      </c>
      <c r="F7550">
        <v>1</v>
      </c>
      <c r="G7550" t="s">
        <v>45</v>
      </c>
      <c r="H7550" t="s">
        <v>46</v>
      </c>
      <c r="I7550" t="s">
        <v>51</v>
      </c>
      <c r="J7550">
        <v>1032.5999999999999</v>
      </c>
    </row>
    <row r="7551" spans="1:10" x14ac:dyDescent="0.25">
      <c r="A7551">
        <v>15</v>
      </c>
      <c r="B7551">
        <v>2018</v>
      </c>
      <c r="C7551" t="s">
        <v>40</v>
      </c>
      <c r="D7551" t="s">
        <v>60</v>
      </c>
      <c r="E7551" t="s">
        <v>35</v>
      </c>
      <c r="F7551">
        <v>2</v>
      </c>
      <c r="G7551" t="s">
        <v>38</v>
      </c>
      <c r="H7551" t="s">
        <v>2</v>
      </c>
      <c r="I7551" t="s">
        <v>37</v>
      </c>
      <c r="J7551">
        <v>703</v>
      </c>
    </row>
    <row r="7552" spans="1:10" x14ac:dyDescent="0.25">
      <c r="A7552">
        <v>15</v>
      </c>
      <c r="B7552">
        <v>2018</v>
      </c>
      <c r="C7552" t="s">
        <v>40</v>
      </c>
      <c r="D7552" t="s">
        <v>60</v>
      </c>
      <c r="E7552" t="s">
        <v>35</v>
      </c>
      <c r="F7552">
        <v>3</v>
      </c>
      <c r="G7552" t="s">
        <v>45</v>
      </c>
      <c r="H7552" t="s">
        <v>46</v>
      </c>
      <c r="I7552" t="s">
        <v>51</v>
      </c>
      <c r="J7552">
        <v>1157.7</v>
      </c>
    </row>
    <row r="7553" spans="1:10" x14ac:dyDescent="0.25">
      <c r="A7553">
        <v>15</v>
      </c>
      <c r="B7553">
        <v>2018</v>
      </c>
      <c r="C7553" t="s">
        <v>40</v>
      </c>
      <c r="D7553" t="s">
        <v>60</v>
      </c>
      <c r="E7553" t="s">
        <v>35</v>
      </c>
      <c r="F7553">
        <v>4</v>
      </c>
      <c r="G7553" t="s">
        <v>38</v>
      </c>
      <c r="H7553" t="s">
        <v>2</v>
      </c>
      <c r="I7553" t="s">
        <v>37</v>
      </c>
      <c r="J7553">
        <v>732.4</v>
      </c>
    </row>
    <row r="7554" spans="1:10" x14ac:dyDescent="0.25">
      <c r="A7554">
        <v>15</v>
      </c>
      <c r="B7554">
        <v>2018</v>
      </c>
      <c r="C7554" t="s">
        <v>40</v>
      </c>
      <c r="D7554" t="s">
        <v>60</v>
      </c>
      <c r="E7554" t="s">
        <v>35</v>
      </c>
      <c r="F7554">
        <v>5</v>
      </c>
      <c r="G7554" t="s">
        <v>45</v>
      </c>
      <c r="H7554" t="s">
        <v>2</v>
      </c>
      <c r="I7554" t="s">
        <v>37</v>
      </c>
      <c r="J7554">
        <v>710.9</v>
      </c>
    </row>
    <row r="7555" spans="1:10" x14ac:dyDescent="0.25">
      <c r="A7555">
        <v>15</v>
      </c>
      <c r="B7555">
        <v>2018</v>
      </c>
      <c r="C7555" t="s">
        <v>40</v>
      </c>
      <c r="D7555" t="s">
        <v>60</v>
      </c>
      <c r="E7555" t="s">
        <v>35</v>
      </c>
      <c r="F7555">
        <v>6</v>
      </c>
      <c r="G7555" t="s">
        <v>45</v>
      </c>
      <c r="H7555" t="s">
        <v>46</v>
      </c>
      <c r="I7555" t="s">
        <v>37</v>
      </c>
      <c r="J7555">
        <v>1055.8</v>
      </c>
    </row>
    <row r="7556" spans="1:10" x14ac:dyDescent="0.25">
      <c r="A7556">
        <v>15</v>
      </c>
      <c r="B7556">
        <v>2018</v>
      </c>
      <c r="C7556" t="s">
        <v>40</v>
      </c>
      <c r="D7556" t="s">
        <v>56</v>
      </c>
      <c r="E7556" t="s">
        <v>35</v>
      </c>
      <c r="F7556">
        <v>1</v>
      </c>
      <c r="G7556" t="s">
        <v>45</v>
      </c>
      <c r="H7556" t="s">
        <v>46</v>
      </c>
      <c r="I7556" t="s">
        <v>37</v>
      </c>
      <c r="J7556">
        <v>912.6</v>
      </c>
    </row>
    <row r="7557" spans="1:10" x14ac:dyDescent="0.25">
      <c r="A7557">
        <v>15</v>
      </c>
      <c r="B7557">
        <v>2018</v>
      </c>
      <c r="C7557" t="s">
        <v>40</v>
      </c>
      <c r="D7557" t="s">
        <v>56</v>
      </c>
      <c r="E7557" t="s">
        <v>35</v>
      </c>
      <c r="F7557">
        <v>2</v>
      </c>
      <c r="G7557" t="s">
        <v>45</v>
      </c>
      <c r="H7557" t="s">
        <v>46</v>
      </c>
      <c r="I7557" t="s">
        <v>51</v>
      </c>
      <c r="J7557">
        <v>909.8</v>
      </c>
    </row>
    <row r="7558" spans="1:10" x14ac:dyDescent="0.25">
      <c r="A7558">
        <v>15</v>
      </c>
      <c r="B7558">
        <v>2018</v>
      </c>
      <c r="C7558" t="s">
        <v>40</v>
      </c>
      <c r="D7558" t="s">
        <v>56</v>
      </c>
      <c r="E7558" t="s">
        <v>35</v>
      </c>
      <c r="F7558">
        <v>3</v>
      </c>
      <c r="G7558" t="s">
        <v>45</v>
      </c>
      <c r="H7558" t="s">
        <v>46</v>
      </c>
      <c r="I7558" t="s">
        <v>51</v>
      </c>
      <c r="J7558">
        <v>1005.2</v>
      </c>
    </row>
    <row r="7559" spans="1:10" x14ac:dyDescent="0.25">
      <c r="A7559">
        <v>15</v>
      </c>
      <c r="B7559">
        <v>2018</v>
      </c>
      <c r="C7559" t="s">
        <v>40</v>
      </c>
      <c r="D7559" t="s">
        <v>56</v>
      </c>
      <c r="E7559" t="s">
        <v>35</v>
      </c>
      <c r="F7559">
        <v>4</v>
      </c>
      <c r="G7559" t="s">
        <v>45</v>
      </c>
      <c r="H7559" t="s">
        <v>2</v>
      </c>
      <c r="I7559" t="s">
        <v>51</v>
      </c>
      <c r="J7559">
        <v>628.1</v>
      </c>
    </row>
    <row r="7560" spans="1:10" x14ac:dyDescent="0.25">
      <c r="A7560">
        <v>15</v>
      </c>
      <c r="B7560">
        <v>2018</v>
      </c>
      <c r="C7560" t="s">
        <v>40</v>
      </c>
      <c r="D7560" t="s">
        <v>56</v>
      </c>
      <c r="E7560" t="s">
        <v>35</v>
      </c>
      <c r="F7560">
        <v>5</v>
      </c>
      <c r="G7560" t="s">
        <v>45</v>
      </c>
      <c r="H7560" t="s">
        <v>46</v>
      </c>
      <c r="I7560" t="s">
        <v>37</v>
      </c>
      <c r="J7560">
        <v>1058.5</v>
      </c>
    </row>
    <row r="7561" spans="1:10" x14ac:dyDescent="0.25">
      <c r="A7561">
        <v>15</v>
      </c>
      <c r="B7561">
        <v>2018</v>
      </c>
      <c r="C7561" t="s">
        <v>40</v>
      </c>
      <c r="D7561" t="s">
        <v>56</v>
      </c>
      <c r="E7561" t="s">
        <v>35</v>
      </c>
      <c r="F7561">
        <v>6</v>
      </c>
      <c r="G7561" t="s">
        <v>38</v>
      </c>
      <c r="H7561" t="s">
        <v>2</v>
      </c>
      <c r="I7561" t="s">
        <v>37</v>
      </c>
      <c r="J7561">
        <v>608.4</v>
      </c>
    </row>
    <row r="7562" spans="1:10" x14ac:dyDescent="0.25">
      <c r="A7562">
        <v>16</v>
      </c>
      <c r="B7562">
        <v>2017</v>
      </c>
      <c r="C7562" t="s">
        <v>40</v>
      </c>
      <c r="D7562" t="s">
        <v>60</v>
      </c>
      <c r="E7562" t="s">
        <v>35</v>
      </c>
      <c r="F7562">
        <v>1</v>
      </c>
      <c r="G7562" t="s">
        <v>45</v>
      </c>
      <c r="H7562" t="s">
        <v>46</v>
      </c>
      <c r="I7562" t="s">
        <v>51</v>
      </c>
      <c r="J7562">
        <v>1270.8</v>
      </c>
    </row>
    <row r="7563" spans="1:10" x14ac:dyDescent="0.25">
      <c r="A7563">
        <v>16</v>
      </c>
      <c r="B7563">
        <v>2017</v>
      </c>
      <c r="C7563" t="s">
        <v>40</v>
      </c>
      <c r="D7563" t="s">
        <v>60</v>
      </c>
      <c r="E7563" t="s">
        <v>35</v>
      </c>
      <c r="F7563">
        <v>2</v>
      </c>
      <c r="G7563" t="s">
        <v>45</v>
      </c>
      <c r="H7563" t="s">
        <v>46</v>
      </c>
      <c r="I7563" t="s">
        <v>51</v>
      </c>
      <c r="J7563">
        <v>1233</v>
      </c>
    </row>
    <row r="7564" spans="1:10" x14ac:dyDescent="0.25">
      <c r="A7564">
        <v>16</v>
      </c>
      <c r="B7564">
        <v>2017</v>
      </c>
      <c r="C7564" t="s">
        <v>40</v>
      </c>
      <c r="D7564" t="s">
        <v>60</v>
      </c>
      <c r="E7564" t="s">
        <v>35</v>
      </c>
      <c r="F7564">
        <v>3</v>
      </c>
      <c r="G7564" t="s">
        <v>38</v>
      </c>
      <c r="H7564" t="s">
        <v>46</v>
      </c>
      <c r="I7564" t="s">
        <v>37</v>
      </c>
      <c r="J7564">
        <v>1326.8</v>
      </c>
    </row>
    <row r="7565" spans="1:10" x14ac:dyDescent="0.25">
      <c r="A7565">
        <v>16</v>
      </c>
      <c r="B7565">
        <v>2017</v>
      </c>
      <c r="C7565" t="s">
        <v>40</v>
      </c>
      <c r="D7565" t="s">
        <v>60</v>
      </c>
      <c r="E7565" t="s">
        <v>35</v>
      </c>
      <c r="F7565">
        <v>4</v>
      </c>
      <c r="G7565" t="s">
        <v>38</v>
      </c>
      <c r="H7565" t="s">
        <v>46</v>
      </c>
      <c r="I7565" t="s">
        <v>51</v>
      </c>
      <c r="J7565">
        <v>1221.8</v>
      </c>
    </row>
    <row r="7566" spans="1:10" x14ac:dyDescent="0.25">
      <c r="A7566">
        <v>16</v>
      </c>
      <c r="B7566">
        <v>2017</v>
      </c>
      <c r="C7566" t="s">
        <v>40</v>
      </c>
      <c r="D7566" t="s">
        <v>60</v>
      </c>
      <c r="E7566" t="s">
        <v>35</v>
      </c>
      <c r="F7566">
        <v>5</v>
      </c>
      <c r="G7566" t="s">
        <v>38</v>
      </c>
      <c r="H7566" t="s">
        <v>46</v>
      </c>
      <c r="I7566" t="s">
        <v>51</v>
      </c>
      <c r="J7566">
        <v>1304.5</v>
      </c>
    </row>
    <row r="7567" spans="1:10" x14ac:dyDescent="0.25">
      <c r="A7567">
        <v>16</v>
      </c>
      <c r="B7567">
        <v>2017</v>
      </c>
      <c r="C7567" t="s">
        <v>40</v>
      </c>
      <c r="D7567" t="s">
        <v>60</v>
      </c>
      <c r="E7567" t="s">
        <v>35</v>
      </c>
      <c r="F7567">
        <v>6</v>
      </c>
      <c r="G7567" t="s">
        <v>45</v>
      </c>
      <c r="H7567" t="s">
        <v>46</v>
      </c>
      <c r="I7567" t="s">
        <v>51</v>
      </c>
      <c r="J7567">
        <v>1342.5</v>
      </c>
    </row>
    <row r="7568" spans="1:10" x14ac:dyDescent="0.25">
      <c r="A7568">
        <v>16</v>
      </c>
      <c r="B7568">
        <v>2017</v>
      </c>
      <c r="C7568" t="s">
        <v>40</v>
      </c>
      <c r="D7568" t="s">
        <v>56</v>
      </c>
      <c r="E7568" t="s">
        <v>35</v>
      </c>
      <c r="F7568">
        <v>1</v>
      </c>
      <c r="G7568" t="s">
        <v>38</v>
      </c>
      <c r="H7568" t="s">
        <v>2</v>
      </c>
      <c r="I7568" t="s">
        <v>37</v>
      </c>
      <c r="J7568">
        <v>869.3</v>
      </c>
    </row>
    <row r="7569" spans="1:10" x14ac:dyDescent="0.25">
      <c r="A7569">
        <v>16</v>
      </c>
      <c r="B7569">
        <v>2017</v>
      </c>
      <c r="C7569" t="s">
        <v>40</v>
      </c>
      <c r="D7569" t="s">
        <v>56</v>
      </c>
      <c r="E7569" t="s">
        <v>35</v>
      </c>
      <c r="F7569">
        <v>2</v>
      </c>
      <c r="G7569" t="s">
        <v>45</v>
      </c>
      <c r="H7569" t="s">
        <v>2</v>
      </c>
      <c r="I7569" t="s">
        <v>37</v>
      </c>
      <c r="J7569">
        <v>774.8</v>
      </c>
    </row>
    <row r="7570" spans="1:10" x14ac:dyDescent="0.25">
      <c r="A7570">
        <v>16</v>
      </c>
      <c r="B7570">
        <v>2017</v>
      </c>
      <c r="C7570" t="s">
        <v>40</v>
      </c>
      <c r="D7570" t="s">
        <v>56</v>
      </c>
      <c r="E7570" t="s">
        <v>35</v>
      </c>
      <c r="F7570">
        <v>3</v>
      </c>
      <c r="G7570" t="s">
        <v>45</v>
      </c>
      <c r="H7570" t="s">
        <v>2</v>
      </c>
      <c r="I7570" t="s">
        <v>51</v>
      </c>
      <c r="J7570">
        <v>865.4</v>
      </c>
    </row>
    <row r="7571" spans="1:10" x14ac:dyDescent="0.25">
      <c r="A7571">
        <v>16</v>
      </c>
      <c r="B7571">
        <v>2017</v>
      </c>
      <c r="C7571" t="s">
        <v>40</v>
      </c>
      <c r="D7571" t="s">
        <v>56</v>
      </c>
      <c r="E7571" t="s">
        <v>35</v>
      </c>
      <c r="F7571">
        <v>4</v>
      </c>
      <c r="G7571" t="s">
        <v>38</v>
      </c>
      <c r="H7571" t="s">
        <v>46</v>
      </c>
      <c r="I7571" t="s">
        <v>37</v>
      </c>
      <c r="J7571">
        <v>1160.3</v>
      </c>
    </row>
    <row r="7572" spans="1:10" x14ac:dyDescent="0.25">
      <c r="A7572">
        <v>16</v>
      </c>
      <c r="B7572">
        <v>2017</v>
      </c>
      <c r="C7572" t="s">
        <v>40</v>
      </c>
      <c r="D7572" t="s">
        <v>56</v>
      </c>
      <c r="E7572" t="s">
        <v>35</v>
      </c>
      <c r="F7572">
        <v>5</v>
      </c>
      <c r="G7572" t="s">
        <v>45</v>
      </c>
      <c r="H7572" t="s">
        <v>46</v>
      </c>
      <c r="I7572" t="s">
        <v>51</v>
      </c>
      <c r="J7572">
        <v>1241.4000000000001</v>
      </c>
    </row>
    <row r="7573" spans="1:10" x14ac:dyDescent="0.25">
      <c r="A7573">
        <v>16</v>
      </c>
      <c r="B7573">
        <v>2017</v>
      </c>
      <c r="C7573" t="s">
        <v>40</v>
      </c>
      <c r="D7573" t="s">
        <v>56</v>
      </c>
      <c r="E7573" t="s">
        <v>35</v>
      </c>
      <c r="F7573">
        <v>6</v>
      </c>
      <c r="G7573" t="s">
        <v>38</v>
      </c>
      <c r="H7573" t="s">
        <v>2</v>
      </c>
      <c r="I7573" t="s">
        <v>37</v>
      </c>
      <c r="J7573">
        <v>894</v>
      </c>
    </row>
    <row r="7574" spans="1:10" x14ac:dyDescent="0.25">
      <c r="A7574">
        <v>16</v>
      </c>
      <c r="B7574">
        <v>2018</v>
      </c>
      <c r="C7574" t="s">
        <v>40</v>
      </c>
      <c r="D7574" t="s">
        <v>60</v>
      </c>
      <c r="E7574" t="s">
        <v>35</v>
      </c>
      <c r="F7574">
        <v>1</v>
      </c>
      <c r="G7574" t="s">
        <v>38</v>
      </c>
      <c r="H7574" t="s">
        <v>2</v>
      </c>
      <c r="I7574" t="s">
        <v>51</v>
      </c>
      <c r="J7574">
        <v>638.29999999999995</v>
      </c>
    </row>
    <row r="7575" spans="1:10" x14ac:dyDescent="0.25">
      <c r="A7575">
        <v>16</v>
      </c>
      <c r="B7575">
        <v>2018</v>
      </c>
      <c r="C7575" t="s">
        <v>40</v>
      </c>
      <c r="D7575" t="s">
        <v>60</v>
      </c>
      <c r="E7575" t="s">
        <v>35</v>
      </c>
      <c r="F7575">
        <v>2</v>
      </c>
      <c r="G7575" t="s">
        <v>45</v>
      </c>
      <c r="H7575" t="s">
        <v>46</v>
      </c>
      <c r="I7575" t="s">
        <v>51</v>
      </c>
      <c r="J7575">
        <v>1050.2</v>
      </c>
    </row>
    <row r="7576" spans="1:10" x14ac:dyDescent="0.25">
      <c r="A7576">
        <v>16</v>
      </c>
      <c r="B7576">
        <v>2018</v>
      </c>
      <c r="C7576" t="s">
        <v>40</v>
      </c>
      <c r="D7576" t="s">
        <v>60</v>
      </c>
      <c r="E7576" t="s">
        <v>35</v>
      </c>
      <c r="F7576">
        <v>3</v>
      </c>
      <c r="G7576" t="s">
        <v>38</v>
      </c>
      <c r="H7576" t="s">
        <v>46</v>
      </c>
      <c r="I7576" t="s">
        <v>37</v>
      </c>
      <c r="J7576">
        <v>1210.5</v>
      </c>
    </row>
    <row r="7577" spans="1:10" x14ac:dyDescent="0.25">
      <c r="A7577">
        <v>16</v>
      </c>
      <c r="B7577">
        <v>2018</v>
      </c>
      <c r="C7577" t="s">
        <v>40</v>
      </c>
      <c r="D7577" t="s">
        <v>60</v>
      </c>
      <c r="E7577" t="s">
        <v>35</v>
      </c>
      <c r="F7577">
        <v>4</v>
      </c>
      <c r="G7577" t="s">
        <v>38</v>
      </c>
      <c r="H7577" t="s">
        <v>46</v>
      </c>
      <c r="I7577" t="s">
        <v>37</v>
      </c>
      <c r="J7577">
        <v>1133</v>
      </c>
    </row>
    <row r="7578" spans="1:10" x14ac:dyDescent="0.25">
      <c r="A7578">
        <v>16</v>
      </c>
      <c r="B7578">
        <v>2018</v>
      </c>
      <c r="C7578" t="s">
        <v>40</v>
      </c>
      <c r="D7578" t="s">
        <v>60</v>
      </c>
      <c r="E7578" t="s">
        <v>35</v>
      </c>
      <c r="F7578">
        <v>5</v>
      </c>
      <c r="G7578" t="s">
        <v>45</v>
      </c>
      <c r="H7578" t="s">
        <v>46</v>
      </c>
      <c r="I7578" t="s">
        <v>51</v>
      </c>
      <c r="J7578">
        <v>1239.8</v>
      </c>
    </row>
    <row r="7579" spans="1:10" x14ac:dyDescent="0.25">
      <c r="A7579">
        <v>16</v>
      </c>
      <c r="B7579">
        <v>2018</v>
      </c>
      <c r="C7579" t="s">
        <v>40</v>
      </c>
      <c r="D7579" t="s">
        <v>60</v>
      </c>
      <c r="E7579" t="s">
        <v>35</v>
      </c>
      <c r="F7579">
        <v>6</v>
      </c>
      <c r="G7579" t="s">
        <v>38</v>
      </c>
      <c r="H7579" t="s">
        <v>2</v>
      </c>
      <c r="I7579" t="s">
        <v>37</v>
      </c>
      <c r="J7579">
        <v>621</v>
      </c>
    </row>
    <row r="7580" spans="1:10" x14ac:dyDescent="0.25">
      <c r="A7580">
        <v>16</v>
      </c>
      <c r="B7580">
        <v>2018</v>
      </c>
      <c r="C7580" t="s">
        <v>40</v>
      </c>
      <c r="D7580" t="s">
        <v>56</v>
      </c>
      <c r="E7580" t="s">
        <v>35</v>
      </c>
      <c r="F7580">
        <v>1</v>
      </c>
      <c r="G7580" t="s">
        <v>45</v>
      </c>
      <c r="H7580" t="s">
        <v>46</v>
      </c>
      <c r="I7580" t="s">
        <v>37</v>
      </c>
      <c r="J7580">
        <v>973.6</v>
      </c>
    </row>
    <row r="7581" spans="1:10" x14ac:dyDescent="0.25">
      <c r="A7581">
        <v>16</v>
      </c>
      <c r="B7581">
        <v>2018</v>
      </c>
      <c r="C7581" t="s">
        <v>40</v>
      </c>
      <c r="D7581" t="s">
        <v>56</v>
      </c>
      <c r="E7581" t="s">
        <v>35</v>
      </c>
      <c r="F7581">
        <v>2</v>
      </c>
      <c r="G7581" t="s">
        <v>38</v>
      </c>
      <c r="H7581" t="s">
        <v>2</v>
      </c>
      <c r="I7581" t="s">
        <v>37</v>
      </c>
      <c r="J7581">
        <v>689.9</v>
      </c>
    </row>
    <row r="7582" spans="1:10" x14ac:dyDescent="0.25">
      <c r="A7582">
        <v>16</v>
      </c>
      <c r="B7582">
        <v>2018</v>
      </c>
      <c r="C7582" t="s">
        <v>40</v>
      </c>
      <c r="D7582" t="s">
        <v>56</v>
      </c>
      <c r="E7582" t="s">
        <v>35</v>
      </c>
      <c r="F7582">
        <v>3</v>
      </c>
      <c r="G7582" t="s">
        <v>38</v>
      </c>
      <c r="H7582" t="s">
        <v>2</v>
      </c>
      <c r="I7582" t="s">
        <v>37</v>
      </c>
      <c r="J7582">
        <v>619.5</v>
      </c>
    </row>
    <row r="7583" spans="1:10" x14ac:dyDescent="0.25">
      <c r="A7583">
        <v>16</v>
      </c>
      <c r="B7583">
        <v>2018</v>
      </c>
      <c r="C7583" t="s">
        <v>40</v>
      </c>
      <c r="D7583" t="s">
        <v>56</v>
      </c>
      <c r="E7583" t="s">
        <v>35</v>
      </c>
      <c r="F7583">
        <v>4</v>
      </c>
      <c r="G7583" t="s">
        <v>38</v>
      </c>
      <c r="H7583" t="s">
        <v>46</v>
      </c>
      <c r="I7583" t="s">
        <v>51</v>
      </c>
      <c r="J7583">
        <v>1061.3</v>
      </c>
    </row>
    <row r="7584" spans="1:10" x14ac:dyDescent="0.25">
      <c r="A7584">
        <v>16</v>
      </c>
      <c r="B7584">
        <v>2018</v>
      </c>
      <c r="C7584" t="s">
        <v>40</v>
      </c>
      <c r="D7584" t="s">
        <v>56</v>
      </c>
      <c r="E7584" t="s">
        <v>35</v>
      </c>
      <c r="F7584">
        <v>5</v>
      </c>
      <c r="G7584" t="s">
        <v>45</v>
      </c>
      <c r="H7584" t="s">
        <v>2</v>
      </c>
      <c r="I7584" t="s">
        <v>37</v>
      </c>
      <c r="J7584">
        <v>517.6</v>
      </c>
    </row>
    <row r="7585" spans="1:10" x14ac:dyDescent="0.25">
      <c r="A7585">
        <v>16</v>
      </c>
      <c r="B7585">
        <v>2018</v>
      </c>
      <c r="C7585" t="s">
        <v>40</v>
      </c>
      <c r="D7585" t="s">
        <v>56</v>
      </c>
      <c r="E7585" t="s">
        <v>35</v>
      </c>
      <c r="F7585">
        <v>6</v>
      </c>
      <c r="G7585" t="s">
        <v>38</v>
      </c>
      <c r="H7585" t="s">
        <v>46</v>
      </c>
      <c r="I7585" t="s">
        <v>37</v>
      </c>
      <c r="J7585">
        <v>1155.0999999999999</v>
      </c>
    </row>
    <row r="7586" spans="1:10" x14ac:dyDescent="0.25">
      <c r="A7586">
        <v>17</v>
      </c>
      <c r="B7586">
        <v>2017</v>
      </c>
      <c r="C7586" t="s">
        <v>40</v>
      </c>
      <c r="D7586" t="s">
        <v>60</v>
      </c>
      <c r="E7586" t="s">
        <v>35</v>
      </c>
      <c r="F7586">
        <v>1</v>
      </c>
      <c r="G7586" t="s">
        <v>38</v>
      </c>
      <c r="H7586" t="s">
        <v>2</v>
      </c>
      <c r="I7586" t="s">
        <v>51</v>
      </c>
      <c r="J7586">
        <v>981.3</v>
      </c>
    </row>
    <row r="7587" spans="1:10" x14ac:dyDescent="0.25">
      <c r="A7587">
        <v>17</v>
      </c>
      <c r="B7587">
        <v>2017</v>
      </c>
      <c r="C7587" t="s">
        <v>40</v>
      </c>
      <c r="D7587" t="s">
        <v>60</v>
      </c>
      <c r="E7587" t="s">
        <v>35</v>
      </c>
      <c r="F7587">
        <v>2</v>
      </c>
      <c r="G7587" t="s">
        <v>45</v>
      </c>
      <c r="H7587" t="s">
        <v>2</v>
      </c>
      <c r="I7587" t="s">
        <v>51</v>
      </c>
      <c r="J7587">
        <v>851.9</v>
      </c>
    </row>
    <row r="7588" spans="1:10" x14ac:dyDescent="0.25">
      <c r="A7588">
        <v>17</v>
      </c>
      <c r="B7588">
        <v>2017</v>
      </c>
      <c r="C7588" t="s">
        <v>40</v>
      </c>
      <c r="D7588" t="s">
        <v>60</v>
      </c>
      <c r="E7588" t="s">
        <v>35</v>
      </c>
      <c r="F7588">
        <v>3</v>
      </c>
      <c r="G7588" t="s">
        <v>45</v>
      </c>
      <c r="H7588" t="s">
        <v>46</v>
      </c>
      <c r="I7588" t="s">
        <v>37</v>
      </c>
      <c r="J7588">
        <v>1324.8</v>
      </c>
    </row>
    <row r="7589" spans="1:10" x14ac:dyDescent="0.25">
      <c r="A7589">
        <v>17</v>
      </c>
      <c r="B7589">
        <v>2017</v>
      </c>
      <c r="C7589" t="s">
        <v>40</v>
      </c>
      <c r="D7589" t="s">
        <v>60</v>
      </c>
      <c r="E7589" t="s">
        <v>35</v>
      </c>
      <c r="F7589">
        <v>4</v>
      </c>
      <c r="G7589" t="s">
        <v>45</v>
      </c>
      <c r="H7589" t="s">
        <v>2</v>
      </c>
      <c r="I7589" t="s">
        <v>51</v>
      </c>
      <c r="J7589">
        <v>928.7</v>
      </c>
    </row>
    <row r="7590" spans="1:10" x14ac:dyDescent="0.25">
      <c r="A7590">
        <v>17</v>
      </c>
      <c r="B7590">
        <v>2017</v>
      </c>
      <c r="C7590" t="s">
        <v>40</v>
      </c>
      <c r="D7590" t="s">
        <v>60</v>
      </c>
      <c r="E7590" t="s">
        <v>35</v>
      </c>
      <c r="F7590">
        <v>5</v>
      </c>
      <c r="G7590" t="s">
        <v>38</v>
      </c>
      <c r="H7590" t="s">
        <v>46</v>
      </c>
      <c r="I7590" t="s">
        <v>37</v>
      </c>
      <c r="J7590">
        <v>1350</v>
      </c>
    </row>
    <row r="7591" spans="1:10" x14ac:dyDescent="0.25">
      <c r="A7591">
        <v>17</v>
      </c>
      <c r="B7591">
        <v>2017</v>
      </c>
      <c r="C7591" t="s">
        <v>40</v>
      </c>
      <c r="D7591" t="s">
        <v>60</v>
      </c>
      <c r="E7591" t="s">
        <v>35</v>
      </c>
      <c r="F7591">
        <v>6</v>
      </c>
      <c r="G7591" t="s">
        <v>45</v>
      </c>
      <c r="H7591" t="s">
        <v>46</v>
      </c>
      <c r="I7591" t="s">
        <v>51</v>
      </c>
      <c r="J7591">
        <v>1382.9</v>
      </c>
    </row>
    <row r="7592" spans="1:10" x14ac:dyDescent="0.25">
      <c r="A7592">
        <v>17</v>
      </c>
      <c r="B7592">
        <v>2017</v>
      </c>
      <c r="C7592" t="s">
        <v>40</v>
      </c>
      <c r="D7592" t="s">
        <v>56</v>
      </c>
      <c r="E7592" t="s">
        <v>35</v>
      </c>
      <c r="F7592">
        <v>1</v>
      </c>
      <c r="G7592" t="s">
        <v>38</v>
      </c>
      <c r="H7592" t="s">
        <v>46</v>
      </c>
      <c r="I7592" t="s">
        <v>51</v>
      </c>
      <c r="J7592">
        <v>1194.8</v>
      </c>
    </row>
    <row r="7593" spans="1:10" x14ac:dyDescent="0.25">
      <c r="A7593">
        <v>17</v>
      </c>
      <c r="B7593">
        <v>2017</v>
      </c>
      <c r="C7593" t="s">
        <v>40</v>
      </c>
      <c r="D7593" t="s">
        <v>56</v>
      </c>
      <c r="E7593" t="s">
        <v>35</v>
      </c>
      <c r="F7593">
        <v>2</v>
      </c>
      <c r="G7593" t="s">
        <v>45</v>
      </c>
      <c r="H7593" t="s">
        <v>46</v>
      </c>
      <c r="I7593" t="s">
        <v>37</v>
      </c>
      <c r="J7593">
        <v>1272.0999999999999</v>
      </c>
    </row>
    <row r="7594" spans="1:10" x14ac:dyDescent="0.25">
      <c r="A7594">
        <v>17</v>
      </c>
      <c r="B7594">
        <v>2017</v>
      </c>
      <c r="C7594" t="s">
        <v>40</v>
      </c>
      <c r="D7594" t="s">
        <v>56</v>
      </c>
      <c r="E7594" t="s">
        <v>35</v>
      </c>
      <c r="F7594">
        <v>3</v>
      </c>
      <c r="G7594" t="s">
        <v>38</v>
      </c>
      <c r="H7594" t="s">
        <v>46</v>
      </c>
      <c r="I7594" t="s">
        <v>51</v>
      </c>
      <c r="J7594">
        <v>1203</v>
      </c>
    </row>
    <row r="7595" spans="1:10" x14ac:dyDescent="0.25">
      <c r="A7595">
        <v>17</v>
      </c>
      <c r="B7595">
        <v>2017</v>
      </c>
      <c r="C7595" t="s">
        <v>40</v>
      </c>
      <c r="D7595" t="s">
        <v>56</v>
      </c>
      <c r="E7595" t="s">
        <v>35</v>
      </c>
      <c r="F7595">
        <v>4</v>
      </c>
      <c r="G7595" t="s">
        <v>38</v>
      </c>
      <c r="H7595" t="s">
        <v>46</v>
      </c>
      <c r="I7595" t="s">
        <v>51</v>
      </c>
      <c r="J7595">
        <v>1129.5</v>
      </c>
    </row>
    <row r="7596" spans="1:10" x14ac:dyDescent="0.25">
      <c r="A7596">
        <v>17</v>
      </c>
      <c r="B7596">
        <v>2017</v>
      </c>
      <c r="C7596" t="s">
        <v>40</v>
      </c>
      <c r="D7596" t="s">
        <v>56</v>
      </c>
      <c r="E7596" t="s">
        <v>35</v>
      </c>
      <c r="F7596">
        <v>5</v>
      </c>
      <c r="G7596" t="s">
        <v>38</v>
      </c>
      <c r="H7596" t="s">
        <v>2</v>
      </c>
      <c r="I7596" t="s">
        <v>37</v>
      </c>
      <c r="J7596">
        <v>808.1</v>
      </c>
    </row>
    <row r="7597" spans="1:10" x14ac:dyDescent="0.25">
      <c r="A7597">
        <v>17</v>
      </c>
      <c r="B7597">
        <v>2017</v>
      </c>
      <c r="C7597" t="s">
        <v>40</v>
      </c>
      <c r="D7597" t="s">
        <v>56</v>
      </c>
      <c r="E7597" t="s">
        <v>35</v>
      </c>
      <c r="F7597">
        <v>6</v>
      </c>
      <c r="G7597" t="s">
        <v>38</v>
      </c>
      <c r="H7597" t="s">
        <v>46</v>
      </c>
      <c r="I7597" t="s">
        <v>51</v>
      </c>
      <c r="J7597">
        <v>1243.5999999999999</v>
      </c>
    </row>
    <row r="7598" spans="1:10" x14ac:dyDescent="0.25">
      <c r="A7598">
        <v>17</v>
      </c>
      <c r="B7598">
        <v>2018</v>
      </c>
      <c r="C7598" t="s">
        <v>40</v>
      </c>
      <c r="D7598" t="s">
        <v>60</v>
      </c>
      <c r="E7598" t="s">
        <v>35</v>
      </c>
      <c r="F7598">
        <v>1</v>
      </c>
      <c r="G7598" t="s">
        <v>38</v>
      </c>
      <c r="H7598" t="s">
        <v>46</v>
      </c>
      <c r="I7598" t="s">
        <v>37</v>
      </c>
      <c r="J7598">
        <v>1133.0999999999999</v>
      </c>
    </row>
    <row r="7599" spans="1:10" x14ac:dyDescent="0.25">
      <c r="A7599">
        <v>17</v>
      </c>
      <c r="B7599">
        <v>2018</v>
      </c>
      <c r="C7599" t="s">
        <v>40</v>
      </c>
      <c r="D7599" t="s">
        <v>60</v>
      </c>
      <c r="E7599" t="s">
        <v>35</v>
      </c>
      <c r="F7599">
        <v>2</v>
      </c>
      <c r="G7599" t="s">
        <v>38</v>
      </c>
      <c r="H7599" t="s">
        <v>2</v>
      </c>
      <c r="I7599" t="s">
        <v>51</v>
      </c>
      <c r="J7599">
        <v>476.4</v>
      </c>
    </row>
    <row r="7600" spans="1:10" x14ac:dyDescent="0.25">
      <c r="A7600">
        <v>17</v>
      </c>
      <c r="B7600">
        <v>2018</v>
      </c>
      <c r="C7600" t="s">
        <v>40</v>
      </c>
      <c r="D7600" t="s">
        <v>60</v>
      </c>
      <c r="E7600" t="s">
        <v>35</v>
      </c>
      <c r="F7600">
        <v>3</v>
      </c>
      <c r="G7600" t="s">
        <v>38</v>
      </c>
      <c r="H7600" t="s">
        <v>46</v>
      </c>
      <c r="I7600" t="s">
        <v>51</v>
      </c>
      <c r="J7600">
        <v>1241.2</v>
      </c>
    </row>
    <row r="7601" spans="1:10" x14ac:dyDescent="0.25">
      <c r="A7601">
        <v>17</v>
      </c>
      <c r="B7601">
        <v>2018</v>
      </c>
      <c r="C7601" t="s">
        <v>40</v>
      </c>
      <c r="D7601" t="s">
        <v>60</v>
      </c>
      <c r="E7601" t="s">
        <v>35</v>
      </c>
      <c r="F7601">
        <v>4</v>
      </c>
      <c r="G7601" t="s">
        <v>45</v>
      </c>
      <c r="H7601" t="s">
        <v>2</v>
      </c>
      <c r="I7601" t="s">
        <v>51</v>
      </c>
      <c r="J7601">
        <v>751.6</v>
      </c>
    </row>
    <row r="7602" spans="1:10" x14ac:dyDescent="0.25">
      <c r="A7602">
        <v>17</v>
      </c>
      <c r="B7602">
        <v>2018</v>
      </c>
      <c r="C7602" t="s">
        <v>40</v>
      </c>
      <c r="D7602" t="s">
        <v>60</v>
      </c>
      <c r="E7602" t="s">
        <v>35</v>
      </c>
      <c r="F7602">
        <v>5</v>
      </c>
      <c r="G7602" t="s">
        <v>38</v>
      </c>
      <c r="H7602" t="s">
        <v>2</v>
      </c>
      <c r="I7602" t="s">
        <v>37</v>
      </c>
      <c r="J7602">
        <v>836.2</v>
      </c>
    </row>
    <row r="7603" spans="1:10" x14ac:dyDescent="0.25">
      <c r="A7603">
        <v>17</v>
      </c>
      <c r="B7603">
        <v>2018</v>
      </c>
      <c r="C7603" t="s">
        <v>40</v>
      </c>
      <c r="D7603" t="s">
        <v>60</v>
      </c>
      <c r="E7603" t="s">
        <v>35</v>
      </c>
      <c r="F7603">
        <v>6</v>
      </c>
      <c r="G7603" t="s">
        <v>45</v>
      </c>
      <c r="H7603" t="s">
        <v>2</v>
      </c>
      <c r="I7603" t="s">
        <v>51</v>
      </c>
      <c r="J7603">
        <v>684</v>
      </c>
    </row>
    <row r="7604" spans="1:10" x14ac:dyDescent="0.25">
      <c r="A7604">
        <v>17</v>
      </c>
      <c r="B7604">
        <v>2018</v>
      </c>
      <c r="C7604" t="s">
        <v>40</v>
      </c>
      <c r="D7604" t="s">
        <v>56</v>
      </c>
      <c r="E7604" t="s">
        <v>35</v>
      </c>
      <c r="F7604">
        <v>1</v>
      </c>
      <c r="G7604" t="s">
        <v>38</v>
      </c>
      <c r="H7604" t="s">
        <v>2</v>
      </c>
      <c r="I7604" t="s">
        <v>37</v>
      </c>
      <c r="J7604">
        <v>516.6</v>
      </c>
    </row>
    <row r="7605" spans="1:10" x14ac:dyDescent="0.25">
      <c r="A7605">
        <v>17</v>
      </c>
      <c r="B7605">
        <v>2018</v>
      </c>
      <c r="C7605" t="s">
        <v>40</v>
      </c>
      <c r="D7605" t="s">
        <v>56</v>
      </c>
      <c r="E7605" t="s">
        <v>35</v>
      </c>
      <c r="F7605">
        <v>2</v>
      </c>
      <c r="G7605" t="s">
        <v>45</v>
      </c>
      <c r="H7605" t="s">
        <v>2</v>
      </c>
      <c r="I7605" t="s">
        <v>51</v>
      </c>
      <c r="J7605">
        <v>624.29999999999995</v>
      </c>
    </row>
    <row r="7606" spans="1:10" x14ac:dyDescent="0.25">
      <c r="A7606">
        <v>17</v>
      </c>
      <c r="B7606">
        <v>2018</v>
      </c>
      <c r="C7606" t="s">
        <v>40</v>
      </c>
      <c r="D7606" t="s">
        <v>56</v>
      </c>
      <c r="E7606" t="s">
        <v>35</v>
      </c>
      <c r="F7606">
        <v>3</v>
      </c>
      <c r="G7606" t="s">
        <v>38</v>
      </c>
      <c r="H7606" t="s">
        <v>46</v>
      </c>
      <c r="I7606" t="s">
        <v>51</v>
      </c>
      <c r="J7606">
        <v>981.7</v>
      </c>
    </row>
    <row r="7607" spans="1:10" x14ac:dyDescent="0.25">
      <c r="A7607">
        <v>17</v>
      </c>
      <c r="B7607">
        <v>2018</v>
      </c>
      <c r="C7607" t="s">
        <v>40</v>
      </c>
      <c r="D7607" t="s">
        <v>56</v>
      </c>
      <c r="E7607" t="s">
        <v>35</v>
      </c>
      <c r="F7607">
        <v>4</v>
      </c>
      <c r="G7607" t="s">
        <v>38</v>
      </c>
      <c r="H7607" t="s">
        <v>46</v>
      </c>
      <c r="I7607" t="s">
        <v>51</v>
      </c>
      <c r="J7607">
        <v>1046.5</v>
      </c>
    </row>
    <row r="7608" spans="1:10" x14ac:dyDescent="0.25">
      <c r="A7608">
        <v>17</v>
      </c>
      <c r="B7608">
        <v>2018</v>
      </c>
      <c r="C7608" t="s">
        <v>40</v>
      </c>
      <c r="D7608" t="s">
        <v>56</v>
      </c>
      <c r="E7608" t="s">
        <v>35</v>
      </c>
      <c r="F7608">
        <v>5</v>
      </c>
      <c r="G7608" t="s">
        <v>45</v>
      </c>
      <c r="H7608" t="s">
        <v>46</v>
      </c>
      <c r="I7608" t="s">
        <v>37</v>
      </c>
      <c r="J7608">
        <v>1031.0999999999999</v>
      </c>
    </row>
    <row r="7609" spans="1:10" x14ac:dyDescent="0.25">
      <c r="A7609">
        <v>17</v>
      </c>
      <c r="B7609">
        <v>2018</v>
      </c>
      <c r="C7609" t="s">
        <v>40</v>
      </c>
      <c r="D7609" t="s">
        <v>56</v>
      </c>
      <c r="E7609" t="s">
        <v>35</v>
      </c>
      <c r="F7609">
        <v>6</v>
      </c>
      <c r="G7609" t="s">
        <v>38</v>
      </c>
      <c r="H7609" t="s">
        <v>2</v>
      </c>
      <c r="I7609" t="s">
        <v>51</v>
      </c>
      <c r="J7609">
        <v>556.20000000000005</v>
      </c>
    </row>
    <row r="7610" spans="1:10" x14ac:dyDescent="0.25">
      <c r="A7610">
        <v>18</v>
      </c>
      <c r="B7610">
        <v>2017</v>
      </c>
      <c r="C7610" t="s">
        <v>40</v>
      </c>
      <c r="D7610" t="s">
        <v>60</v>
      </c>
      <c r="E7610" t="s">
        <v>35</v>
      </c>
      <c r="F7610">
        <v>1</v>
      </c>
      <c r="G7610" t="s">
        <v>45</v>
      </c>
      <c r="H7610" t="s">
        <v>46</v>
      </c>
      <c r="I7610" t="s">
        <v>51</v>
      </c>
      <c r="J7610">
        <v>1247</v>
      </c>
    </row>
    <row r="7611" spans="1:10" x14ac:dyDescent="0.25">
      <c r="A7611">
        <v>18</v>
      </c>
      <c r="B7611">
        <v>2017</v>
      </c>
      <c r="C7611" t="s">
        <v>40</v>
      </c>
      <c r="D7611" t="s">
        <v>60</v>
      </c>
      <c r="E7611" t="s">
        <v>35</v>
      </c>
      <c r="F7611">
        <v>2</v>
      </c>
      <c r="G7611" t="s">
        <v>45</v>
      </c>
      <c r="H7611" t="s">
        <v>46</v>
      </c>
      <c r="I7611" t="s">
        <v>51</v>
      </c>
      <c r="J7611">
        <v>1303.5</v>
      </c>
    </row>
    <row r="7612" spans="1:10" x14ac:dyDescent="0.25">
      <c r="A7612">
        <v>18</v>
      </c>
      <c r="B7612">
        <v>2017</v>
      </c>
      <c r="C7612" t="s">
        <v>40</v>
      </c>
      <c r="D7612" t="s">
        <v>60</v>
      </c>
      <c r="E7612" t="s">
        <v>35</v>
      </c>
      <c r="F7612">
        <v>3</v>
      </c>
      <c r="G7612" t="s">
        <v>45</v>
      </c>
      <c r="H7612" t="s">
        <v>2</v>
      </c>
      <c r="I7612" t="s">
        <v>51</v>
      </c>
      <c r="J7612">
        <v>887.1</v>
      </c>
    </row>
    <row r="7613" spans="1:10" x14ac:dyDescent="0.25">
      <c r="A7613">
        <v>18</v>
      </c>
      <c r="B7613">
        <v>2017</v>
      </c>
      <c r="C7613" t="s">
        <v>40</v>
      </c>
      <c r="D7613" t="s">
        <v>60</v>
      </c>
      <c r="E7613" t="s">
        <v>35</v>
      </c>
      <c r="F7613">
        <v>4</v>
      </c>
      <c r="G7613" t="s">
        <v>38</v>
      </c>
      <c r="H7613" t="s">
        <v>46</v>
      </c>
      <c r="I7613" t="s">
        <v>51</v>
      </c>
      <c r="J7613">
        <v>1397.4</v>
      </c>
    </row>
    <row r="7614" spans="1:10" x14ac:dyDescent="0.25">
      <c r="A7614">
        <v>18</v>
      </c>
      <c r="B7614">
        <v>2017</v>
      </c>
      <c r="C7614" t="s">
        <v>40</v>
      </c>
      <c r="D7614" t="s">
        <v>60</v>
      </c>
      <c r="E7614" t="s">
        <v>35</v>
      </c>
      <c r="F7614">
        <v>5</v>
      </c>
      <c r="G7614" t="s">
        <v>38</v>
      </c>
      <c r="H7614" t="s">
        <v>46</v>
      </c>
      <c r="I7614" t="s">
        <v>37</v>
      </c>
      <c r="J7614">
        <v>1450.9</v>
      </c>
    </row>
    <row r="7615" spans="1:10" x14ac:dyDescent="0.25">
      <c r="A7615">
        <v>18</v>
      </c>
      <c r="B7615">
        <v>2017</v>
      </c>
      <c r="C7615" t="s">
        <v>40</v>
      </c>
      <c r="D7615" t="s">
        <v>60</v>
      </c>
      <c r="E7615" t="s">
        <v>35</v>
      </c>
      <c r="F7615">
        <v>6</v>
      </c>
      <c r="G7615" t="s">
        <v>45</v>
      </c>
      <c r="H7615" t="s">
        <v>46</v>
      </c>
      <c r="I7615" t="s">
        <v>37</v>
      </c>
      <c r="J7615">
        <v>1317</v>
      </c>
    </row>
    <row r="7616" spans="1:10" x14ac:dyDescent="0.25">
      <c r="A7616">
        <v>18</v>
      </c>
      <c r="B7616">
        <v>2017</v>
      </c>
      <c r="C7616" t="s">
        <v>40</v>
      </c>
      <c r="D7616" t="s">
        <v>56</v>
      </c>
      <c r="E7616" t="s">
        <v>35</v>
      </c>
      <c r="F7616">
        <v>1</v>
      </c>
      <c r="G7616" t="s">
        <v>38</v>
      </c>
      <c r="H7616" t="s">
        <v>46</v>
      </c>
      <c r="I7616" t="s">
        <v>37</v>
      </c>
      <c r="J7616">
        <v>1214.2</v>
      </c>
    </row>
    <row r="7617" spans="1:10" x14ac:dyDescent="0.25">
      <c r="A7617">
        <v>18</v>
      </c>
      <c r="B7617">
        <v>2017</v>
      </c>
      <c r="C7617" t="s">
        <v>40</v>
      </c>
      <c r="D7617" t="s">
        <v>56</v>
      </c>
      <c r="E7617" t="s">
        <v>35</v>
      </c>
      <c r="F7617">
        <v>2</v>
      </c>
      <c r="G7617" t="s">
        <v>45</v>
      </c>
      <c r="H7617" t="s">
        <v>46</v>
      </c>
      <c r="I7617" t="s">
        <v>51</v>
      </c>
      <c r="J7617">
        <v>1315.8</v>
      </c>
    </row>
    <row r="7618" spans="1:10" x14ac:dyDescent="0.25">
      <c r="A7618">
        <v>18</v>
      </c>
      <c r="B7618">
        <v>2017</v>
      </c>
      <c r="C7618" t="s">
        <v>40</v>
      </c>
      <c r="D7618" t="s">
        <v>56</v>
      </c>
      <c r="E7618" t="s">
        <v>35</v>
      </c>
      <c r="F7618">
        <v>3</v>
      </c>
      <c r="G7618" t="s">
        <v>45</v>
      </c>
      <c r="H7618" t="s">
        <v>2</v>
      </c>
      <c r="I7618" t="s">
        <v>51</v>
      </c>
      <c r="J7618">
        <v>775.4</v>
      </c>
    </row>
    <row r="7619" spans="1:10" x14ac:dyDescent="0.25">
      <c r="A7619">
        <v>18</v>
      </c>
      <c r="B7619">
        <v>2017</v>
      </c>
      <c r="C7619" t="s">
        <v>40</v>
      </c>
      <c r="D7619" t="s">
        <v>56</v>
      </c>
      <c r="E7619" t="s">
        <v>35</v>
      </c>
      <c r="F7619">
        <v>4</v>
      </c>
      <c r="G7619" t="s">
        <v>38</v>
      </c>
      <c r="H7619" t="s">
        <v>46</v>
      </c>
      <c r="I7619" t="s">
        <v>37</v>
      </c>
      <c r="J7619">
        <v>1032.9000000000001</v>
      </c>
    </row>
    <row r="7620" spans="1:10" x14ac:dyDescent="0.25">
      <c r="A7620">
        <v>18</v>
      </c>
      <c r="B7620">
        <v>2017</v>
      </c>
      <c r="C7620" t="s">
        <v>40</v>
      </c>
      <c r="D7620" t="s">
        <v>56</v>
      </c>
      <c r="E7620" t="s">
        <v>35</v>
      </c>
      <c r="F7620">
        <v>5</v>
      </c>
      <c r="G7620" t="s">
        <v>45</v>
      </c>
      <c r="H7620" t="s">
        <v>46</v>
      </c>
      <c r="I7620" t="s">
        <v>51</v>
      </c>
      <c r="J7620">
        <v>1194.3</v>
      </c>
    </row>
    <row r="7621" spans="1:10" x14ac:dyDescent="0.25">
      <c r="A7621">
        <v>18</v>
      </c>
      <c r="B7621">
        <v>2017</v>
      </c>
      <c r="C7621" t="s">
        <v>40</v>
      </c>
      <c r="D7621" t="s">
        <v>56</v>
      </c>
      <c r="E7621" t="s">
        <v>35</v>
      </c>
      <c r="F7621">
        <v>6</v>
      </c>
      <c r="G7621" t="s">
        <v>38</v>
      </c>
      <c r="H7621" t="s">
        <v>46</v>
      </c>
      <c r="I7621" t="s">
        <v>51</v>
      </c>
      <c r="J7621">
        <v>1093.8</v>
      </c>
    </row>
    <row r="7622" spans="1:10" x14ac:dyDescent="0.25">
      <c r="A7622">
        <v>18</v>
      </c>
      <c r="B7622">
        <v>2018</v>
      </c>
      <c r="C7622" t="s">
        <v>40</v>
      </c>
      <c r="D7622" t="s">
        <v>60</v>
      </c>
      <c r="E7622" t="s">
        <v>35</v>
      </c>
      <c r="F7622">
        <v>1</v>
      </c>
      <c r="G7622" t="s">
        <v>45</v>
      </c>
      <c r="H7622" t="s">
        <v>2</v>
      </c>
      <c r="I7622" t="s">
        <v>37</v>
      </c>
      <c r="J7622">
        <v>685.7</v>
      </c>
    </row>
    <row r="7623" spans="1:10" x14ac:dyDescent="0.25">
      <c r="A7623">
        <v>18</v>
      </c>
      <c r="B7623">
        <v>2018</v>
      </c>
      <c r="C7623" t="s">
        <v>40</v>
      </c>
      <c r="D7623" t="s">
        <v>60</v>
      </c>
      <c r="E7623" t="s">
        <v>35</v>
      </c>
      <c r="F7623">
        <v>2</v>
      </c>
      <c r="G7623" t="s">
        <v>38</v>
      </c>
      <c r="H7623" t="s">
        <v>46</v>
      </c>
      <c r="I7623" t="s">
        <v>51</v>
      </c>
      <c r="J7623">
        <v>1005.8</v>
      </c>
    </row>
    <row r="7624" spans="1:10" x14ac:dyDescent="0.25">
      <c r="A7624">
        <v>18</v>
      </c>
      <c r="B7624">
        <v>2018</v>
      </c>
      <c r="C7624" t="s">
        <v>40</v>
      </c>
      <c r="D7624" t="s">
        <v>60</v>
      </c>
      <c r="E7624" t="s">
        <v>35</v>
      </c>
      <c r="F7624">
        <v>3</v>
      </c>
      <c r="G7624" t="s">
        <v>45</v>
      </c>
      <c r="H7624" t="s">
        <v>2</v>
      </c>
      <c r="I7624" t="s">
        <v>51</v>
      </c>
      <c r="J7624">
        <v>749.2</v>
      </c>
    </row>
    <row r="7625" spans="1:10" x14ac:dyDescent="0.25">
      <c r="A7625">
        <v>18</v>
      </c>
      <c r="B7625">
        <v>2018</v>
      </c>
      <c r="C7625" t="s">
        <v>40</v>
      </c>
      <c r="D7625" t="s">
        <v>60</v>
      </c>
      <c r="E7625" t="s">
        <v>35</v>
      </c>
      <c r="F7625">
        <v>4</v>
      </c>
      <c r="G7625" t="s">
        <v>45</v>
      </c>
      <c r="H7625" t="s">
        <v>2</v>
      </c>
      <c r="I7625" t="s">
        <v>37</v>
      </c>
      <c r="J7625">
        <v>652.5</v>
      </c>
    </row>
    <row r="7626" spans="1:10" x14ac:dyDescent="0.25">
      <c r="A7626">
        <v>18</v>
      </c>
      <c r="B7626">
        <v>2018</v>
      </c>
      <c r="C7626" t="s">
        <v>40</v>
      </c>
      <c r="D7626" t="s">
        <v>60</v>
      </c>
      <c r="E7626" t="s">
        <v>35</v>
      </c>
      <c r="F7626">
        <v>5</v>
      </c>
      <c r="G7626" t="s">
        <v>45</v>
      </c>
      <c r="H7626" t="s">
        <v>46</v>
      </c>
      <c r="I7626" t="s">
        <v>37</v>
      </c>
      <c r="J7626">
        <v>1079.2</v>
      </c>
    </row>
    <row r="7627" spans="1:10" x14ac:dyDescent="0.25">
      <c r="A7627">
        <v>18</v>
      </c>
      <c r="B7627">
        <v>2018</v>
      </c>
      <c r="C7627" t="s">
        <v>40</v>
      </c>
      <c r="D7627" t="s">
        <v>60</v>
      </c>
      <c r="E7627" t="s">
        <v>35</v>
      </c>
      <c r="F7627">
        <v>6</v>
      </c>
      <c r="G7627" t="s">
        <v>38</v>
      </c>
      <c r="H7627" t="s">
        <v>46</v>
      </c>
      <c r="I7627" t="s">
        <v>37</v>
      </c>
      <c r="J7627">
        <v>1086.9000000000001</v>
      </c>
    </row>
    <row r="7628" spans="1:10" x14ac:dyDescent="0.25">
      <c r="A7628">
        <v>18</v>
      </c>
      <c r="B7628">
        <v>2018</v>
      </c>
      <c r="C7628" t="s">
        <v>40</v>
      </c>
      <c r="D7628" t="s">
        <v>56</v>
      </c>
      <c r="E7628" t="s">
        <v>35</v>
      </c>
      <c r="F7628">
        <v>1</v>
      </c>
      <c r="G7628" t="s">
        <v>45</v>
      </c>
      <c r="H7628" t="s">
        <v>2</v>
      </c>
      <c r="I7628" t="s">
        <v>37</v>
      </c>
      <c r="J7628">
        <v>555.9</v>
      </c>
    </row>
    <row r="7629" spans="1:10" x14ac:dyDescent="0.25">
      <c r="A7629">
        <v>18</v>
      </c>
      <c r="B7629">
        <v>2018</v>
      </c>
      <c r="C7629" t="s">
        <v>40</v>
      </c>
      <c r="D7629" t="s">
        <v>56</v>
      </c>
      <c r="E7629" t="s">
        <v>35</v>
      </c>
      <c r="F7629">
        <v>2</v>
      </c>
      <c r="G7629" t="s">
        <v>38</v>
      </c>
      <c r="H7629" t="s">
        <v>2</v>
      </c>
      <c r="I7629" t="s">
        <v>37</v>
      </c>
      <c r="J7629">
        <v>636.1</v>
      </c>
    </row>
    <row r="7630" spans="1:10" x14ac:dyDescent="0.25">
      <c r="A7630">
        <v>18</v>
      </c>
      <c r="B7630">
        <v>2018</v>
      </c>
      <c r="C7630" t="s">
        <v>40</v>
      </c>
      <c r="D7630" t="s">
        <v>56</v>
      </c>
      <c r="E7630" t="s">
        <v>35</v>
      </c>
      <c r="F7630">
        <v>3</v>
      </c>
      <c r="G7630" t="s">
        <v>45</v>
      </c>
      <c r="H7630" t="s">
        <v>46</v>
      </c>
      <c r="I7630" t="s">
        <v>37</v>
      </c>
      <c r="J7630">
        <v>1056.5</v>
      </c>
    </row>
    <row r="7631" spans="1:10" x14ac:dyDescent="0.25">
      <c r="A7631">
        <v>18</v>
      </c>
      <c r="B7631">
        <v>2018</v>
      </c>
      <c r="C7631" t="s">
        <v>40</v>
      </c>
      <c r="D7631" t="s">
        <v>56</v>
      </c>
      <c r="E7631" t="s">
        <v>35</v>
      </c>
      <c r="F7631">
        <v>4</v>
      </c>
      <c r="G7631" t="s">
        <v>38</v>
      </c>
      <c r="H7631" t="s">
        <v>2</v>
      </c>
      <c r="I7631" t="s">
        <v>37</v>
      </c>
      <c r="J7631">
        <v>665.3</v>
      </c>
    </row>
    <row r="7632" spans="1:10" x14ac:dyDescent="0.25">
      <c r="A7632">
        <v>18</v>
      </c>
      <c r="B7632">
        <v>2018</v>
      </c>
      <c r="C7632" t="s">
        <v>40</v>
      </c>
      <c r="D7632" t="s">
        <v>56</v>
      </c>
      <c r="E7632" t="s">
        <v>35</v>
      </c>
      <c r="F7632">
        <v>5</v>
      </c>
      <c r="G7632" t="s">
        <v>45</v>
      </c>
      <c r="H7632" t="s">
        <v>46</v>
      </c>
      <c r="I7632" t="s">
        <v>51</v>
      </c>
      <c r="J7632">
        <v>936.9</v>
      </c>
    </row>
    <row r="7633" spans="1:10" x14ac:dyDescent="0.25">
      <c r="A7633">
        <v>18</v>
      </c>
      <c r="B7633">
        <v>2018</v>
      </c>
      <c r="C7633" t="s">
        <v>40</v>
      </c>
      <c r="D7633" t="s">
        <v>56</v>
      </c>
      <c r="E7633" t="s">
        <v>35</v>
      </c>
      <c r="F7633">
        <v>6</v>
      </c>
      <c r="G7633" t="s">
        <v>38</v>
      </c>
      <c r="H7633" t="s">
        <v>46</v>
      </c>
      <c r="I7633" t="s">
        <v>37</v>
      </c>
      <c r="J7633">
        <v>1059.0999999999999</v>
      </c>
    </row>
    <row r="7634" spans="1:10" x14ac:dyDescent="0.25">
      <c r="A7634">
        <v>19</v>
      </c>
      <c r="B7634">
        <v>2017</v>
      </c>
      <c r="C7634" t="s">
        <v>40</v>
      </c>
      <c r="D7634" t="s">
        <v>60</v>
      </c>
      <c r="E7634" t="s">
        <v>35</v>
      </c>
      <c r="F7634">
        <v>1</v>
      </c>
      <c r="G7634" t="s">
        <v>38</v>
      </c>
      <c r="H7634" t="s">
        <v>2</v>
      </c>
      <c r="I7634" t="s">
        <v>37</v>
      </c>
      <c r="J7634">
        <v>866.8</v>
      </c>
    </row>
    <row r="7635" spans="1:10" x14ac:dyDescent="0.25">
      <c r="A7635">
        <v>19</v>
      </c>
      <c r="B7635">
        <v>2017</v>
      </c>
      <c r="C7635" t="s">
        <v>40</v>
      </c>
      <c r="D7635" t="s">
        <v>60</v>
      </c>
      <c r="E7635" t="s">
        <v>35</v>
      </c>
      <c r="F7635">
        <v>2</v>
      </c>
      <c r="G7635" t="s">
        <v>45</v>
      </c>
      <c r="H7635" t="s">
        <v>46</v>
      </c>
      <c r="I7635" t="s">
        <v>37</v>
      </c>
      <c r="J7635">
        <v>1261.2</v>
      </c>
    </row>
    <row r="7636" spans="1:10" x14ac:dyDescent="0.25">
      <c r="A7636">
        <v>19</v>
      </c>
      <c r="B7636">
        <v>2017</v>
      </c>
      <c r="C7636" t="s">
        <v>40</v>
      </c>
      <c r="D7636" t="s">
        <v>60</v>
      </c>
      <c r="E7636" t="s">
        <v>35</v>
      </c>
      <c r="F7636">
        <v>3</v>
      </c>
      <c r="G7636" t="s">
        <v>45</v>
      </c>
      <c r="H7636" t="s">
        <v>46</v>
      </c>
      <c r="I7636" t="s">
        <v>37</v>
      </c>
      <c r="J7636">
        <v>1391.5</v>
      </c>
    </row>
    <row r="7637" spans="1:10" x14ac:dyDescent="0.25">
      <c r="A7637">
        <v>19</v>
      </c>
      <c r="B7637">
        <v>2017</v>
      </c>
      <c r="C7637" t="s">
        <v>40</v>
      </c>
      <c r="D7637" t="s">
        <v>60</v>
      </c>
      <c r="E7637" t="s">
        <v>35</v>
      </c>
      <c r="F7637">
        <v>4</v>
      </c>
      <c r="G7637" t="s">
        <v>38</v>
      </c>
      <c r="H7637" t="s">
        <v>2</v>
      </c>
      <c r="I7637" t="s">
        <v>37</v>
      </c>
      <c r="J7637">
        <v>850.2</v>
      </c>
    </row>
    <row r="7638" spans="1:10" x14ac:dyDescent="0.25">
      <c r="A7638">
        <v>19</v>
      </c>
      <c r="B7638">
        <v>2017</v>
      </c>
      <c r="C7638" t="s">
        <v>40</v>
      </c>
      <c r="D7638" t="s">
        <v>60</v>
      </c>
      <c r="E7638" t="s">
        <v>35</v>
      </c>
      <c r="F7638">
        <v>5</v>
      </c>
      <c r="G7638" t="s">
        <v>45</v>
      </c>
      <c r="H7638" t="s">
        <v>2</v>
      </c>
      <c r="I7638" t="s">
        <v>51</v>
      </c>
      <c r="J7638">
        <v>782.9</v>
      </c>
    </row>
    <row r="7639" spans="1:10" x14ac:dyDescent="0.25">
      <c r="A7639">
        <v>19</v>
      </c>
      <c r="B7639">
        <v>2017</v>
      </c>
      <c r="C7639" t="s">
        <v>40</v>
      </c>
      <c r="D7639" t="s">
        <v>60</v>
      </c>
      <c r="E7639" t="s">
        <v>35</v>
      </c>
      <c r="F7639">
        <v>6</v>
      </c>
      <c r="G7639" t="s">
        <v>38</v>
      </c>
      <c r="H7639" t="s">
        <v>46</v>
      </c>
      <c r="I7639" t="s">
        <v>51</v>
      </c>
      <c r="J7639">
        <v>1244.9000000000001</v>
      </c>
    </row>
    <row r="7640" spans="1:10" x14ac:dyDescent="0.25">
      <c r="A7640">
        <v>19</v>
      </c>
      <c r="B7640">
        <v>2017</v>
      </c>
      <c r="C7640" t="s">
        <v>40</v>
      </c>
      <c r="D7640" t="s">
        <v>56</v>
      </c>
      <c r="E7640" t="s">
        <v>35</v>
      </c>
      <c r="F7640">
        <v>1</v>
      </c>
      <c r="G7640" t="s">
        <v>45</v>
      </c>
      <c r="H7640" t="s">
        <v>2</v>
      </c>
      <c r="I7640" t="s">
        <v>37</v>
      </c>
      <c r="J7640">
        <v>945.1</v>
      </c>
    </row>
    <row r="7641" spans="1:10" x14ac:dyDescent="0.25">
      <c r="A7641">
        <v>19</v>
      </c>
      <c r="B7641">
        <v>2017</v>
      </c>
      <c r="C7641" t="s">
        <v>40</v>
      </c>
      <c r="D7641" t="s">
        <v>56</v>
      </c>
      <c r="E7641" t="s">
        <v>35</v>
      </c>
      <c r="F7641">
        <v>2</v>
      </c>
      <c r="G7641" t="s">
        <v>45</v>
      </c>
      <c r="H7641" t="s">
        <v>46</v>
      </c>
      <c r="I7641" t="s">
        <v>37</v>
      </c>
      <c r="J7641">
        <v>1062.5</v>
      </c>
    </row>
    <row r="7642" spans="1:10" x14ac:dyDescent="0.25">
      <c r="A7642">
        <v>19</v>
      </c>
      <c r="B7642">
        <v>2017</v>
      </c>
      <c r="C7642" t="s">
        <v>40</v>
      </c>
      <c r="D7642" t="s">
        <v>56</v>
      </c>
      <c r="E7642" t="s">
        <v>35</v>
      </c>
      <c r="F7642">
        <v>3</v>
      </c>
      <c r="G7642" t="s">
        <v>45</v>
      </c>
      <c r="H7642" t="s">
        <v>2</v>
      </c>
      <c r="I7642" t="s">
        <v>37</v>
      </c>
      <c r="J7642">
        <v>741.6</v>
      </c>
    </row>
    <row r="7643" spans="1:10" x14ac:dyDescent="0.25">
      <c r="A7643">
        <v>19</v>
      </c>
      <c r="B7643">
        <v>2017</v>
      </c>
      <c r="C7643" t="s">
        <v>40</v>
      </c>
      <c r="D7643" t="s">
        <v>56</v>
      </c>
      <c r="E7643" t="s">
        <v>35</v>
      </c>
      <c r="F7643">
        <v>4</v>
      </c>
      <c r="G7643" t="s">
        <v>45</v>
      </c>
      <c r="H7643" t="s">
        <v>46</v>
      </c>
      <c r="I7643" t="s">
        <v>37</v>
      </c>
      <c r="J7643">
        <v>1125.5</v>
      </c>
    </row>
    <row r="7644" spans="1:10" x14ac:dyDescent="0.25">
      <c r="A7644">
        <v>19</v>
      </c>
      <c r="B7644">
        <v>2017</v>
      </c>
      <c r="C7644" t="s">
        <v>40</v>
      </c>
      <c r="D7644" t="s">
        <v>56</v>
      </c>
      <c r="E7644" t="s">
        <v>35</v>
      </c>
      <c r="F7644">
        <v>5</v>
      </c>
      <c r="G7644" t="s">
        <v>45</v>
      </c>
      <c r="H7644" t="s">
        <v>46</v>
      </c>
      <c r="I7644" t="s">
        <v>51</v>
      </c>
      <c r="J7644">
        <v>1167.5999999999999</v>
      </c>
    </row>
    <row r="7645" spans="1:10" x14ac:dyDescent="0.25">
      <c r="A7645">
        <v>19</v>
      </c>
      <c r="B7645">
        <v>2017</v>
      </c>
      <c r="C7645" t="s">
        <v>40</v>
      </c>
      <c r="D7645" t="s">
        <v>56</v>
      </c>
      <c r="E7645" t="s">
        <v>35</v>
      </c>
      <c r="F7645">
        <v>6</v>
      </c>
      <c r="G7645" t="s">
        <v>38</v>
      </c>
      <c r="H7645" t="s">
        <v>46</v>
      </c>
      <c r="I7645" t="s">
        <v>51</v>
      </c>
      <c r="J7645">
        <v>1164</v>
      </c>
    </row>
    <row r="7646" spans="1:10" x14ac:dyDescent="0.25">
      <c r="A7646">
        <v>19</v>
      </c>
      <c r="B7646">
        <v>2018</v>
      </c>
      <c r="C7646" t="s">
        <v>40</v>
      </c>
      <c r="D7646" t="s">
        <v>60</v>
      </c>
      <c r="E7646" t="s">
        <v>35</v>
      </c>
      <c r="F7646">
        <v>1</v>
      </c>
      <c r="G7646" t="s">
        <v>45</v>
      </c>
      <c r="H7646" t="s">
        <v>2</v>
      </c>
      <c r="I7646" t="s">
        <v>37</v>
      </c>
      <c r="J7646">
        <v>662.8</v>
      </c>
    </row>
    <row r="7647" spans="1:10" x14ac:dyDescent="0.25">
      <c r="A7647">
        <v>19</v>
      </c>
      <c r="B7647">
        <v>2018</v>
      </c>
      <c r="C7647" t="s">
        <v>40</v>
      </c>
      <c r="D7647" t="s">
        <v>60</v>
      </c>
      <c r="E7647" t="s">
        <v>35</v>
      </c>
      <c r="F7647">
        <v>2</v>
      </c>
      <c r="G7647" t="s">
        <v>45</v>
      </c>
      <c r="H7647" t="s">
        <v>2</v>
      </c>
      <c r="I7647" t="s">
        <v>37</v>
      </c>
      <c r="J7647">
        <v>798.7</v>
      </c>
    </row>
    <row r="7648" spans="1:10" x14ac:dyDescent="0.25">
      <c r="A7648">
        <v>19</v>
      </c>
      <c r="B7648">
        <v>2018</v>
      </c>
      <c r="C7648" t="s">
        <v>40</v>
      </c>
      <c r="D7648" t="s">
        <v>60</v>
      </c>
      <c r="E7648" t="s">
        <v>35</v>
      </c>
      <c r="F7648">
        <v>3</v>
      </c>
      <c r="G7648" t="s">
        <v>38</v>
      </c>
      <c r="H7648" t="s">
        <v>2</v>
      </c>
      <c r="I7648" t="s">
        <v>51</v>
      </c>
      <c r="J7648">
        <v>602.1</v>
      </c>
    </row>
    <row r="7649" spans="1:10" x14ac:dyDescent="0.25">
      <c r="A7649">
        <v>19</v>
      </c>
      <c r="B7649">
        <v>2018</v>
      </c>
      <c r="C7649" t="s">
        <v>40</v>
      </c>
      <c r="D7649" t="s">
        <v>60</v>
      </c>
      <c r="E7649" t="s">
        <v>35</v>
      </c>
      <c r="F7649">
        <v>4</v>
      </c>
      <c r="G7649" t="s">
        <v>38</v>
      </c>
      <c r="H7649" t="s">
        <v>46</v>
      </c>
      <c r="I7649" t="s">
        <v>37</v>
      </c>
      <c r="J7649">
        <v>1107.8</v>
      </c>
    </row>
    <row r="7650" spans="1:10" x14ac:dyDescent="0.25">
      <c r="A7650">
        <v>19</v>
      </c>
      <c r="B7650">
        <v>2018</v>
      </c>
      <c r="C7650" t="s">
        <v>40</v>
      </c>
      <c r="D7650" t="s">
        <v>60</v>
      </c>
      <c r="E7650" t="s">
        <v>35</v>
      </c>
      <c r="F7650">
        <v>5</v>
      </c>
      <c r="G7650" t="s">
        <v>45</v>
      </c>
      <c r="H7650" t="s">
        <v>46</v>
      </c>
      <c r="I7650" t="s">
        <v>51</v>
      </c>
      <c r="J7650">
        <v>998.9</v>
      </c>
    </row>
    <row r="7651" spans="1:10" x14ac:dyDescent="0.25">
      <c r="A7651">
        <v>19</v>
      </c>
      <c r="B7651">
        <v>2018</v>
      </c>
      <c r="C7651" t="s">
        <v>40</v>
      </c>
      <c r="D7651" t="s">
        <v>60</v>
      </c>
      <c r="E7651" t="s">
        <v>35</v>
      </c>
      <c r="F7651">
        <v>6</v>
      </c>
      <c r="G7651" t="s">
        <v>45</v>
      </c>
      <c r="H7651" t="s">
        <v>2</v>
      </c>
      <c r="I7651" t="s">
        <v>51</v>
      </c>
      <c r="J7651">
        <v>706.5</v>
      </c>
    </row>
    <row r="7652" spans="1:10" x14ac:dyDescent="0.25">
      <c r="A7652">
        <v>19</v>
      </c>
      <c r="B7652">
        <v>2018</v>
      </c>
      <c r="C7652" t="s">
        <v>40</v>
      </c>
      <c r="D7652" t="s">
        <v>56</v>
      </c>
      <c r="E7652" t="s">
        <v>35</v>
      </c>
      <c r="F7652">
        <v>1</v>
      </c>
      <c r="G7652" t="s">
        <v>45</v>
      </c>
      <c r="H7652" t="s">
        <v>2</v>
      </c>
      <c r="I7652" t="s">
        <v>37</v>
      </c>
      <c r="J7652">
        <v>627.1</v>
      </c>
    </row>
    <row r="7653" spans="1:10" x14ac:dyDescent="0.25">
      <c r="A7653">
        <v>19</v>
      </c>
      <c r="B7653">
        <v>2018</v>
      </c>
      <c r="C7653" t="s">
        <v>40</v>
      </c>
      <c r="D7653" t="s">
        <v>56</v>
      </c>
      <c r="E7653" t="s">
        <v>35</v>
      </c>
      <c r="F7653">
        <v>2</v>
      </c>
      <c r="G7653" t="s">
        <v>38</v>
      </c>
      <c r="H7653" t="s">
        <v>46</v>
      </c>
      <c r="I7653" t="s">
        <v>37</v>
      </c>
      <c r="J7653">
        <v>981.4</v>
      </c>
    </row>
    <row r="7654" spans="1:10" x14ac:dyDescent="0.25">
      <c r="A7654">
        <v>19</v>
      </c>
      <c r="B7654">
        <v>2018</v>
      </c>
      <c r="C7654" t="s">
        <v>40</v>
      </c>
      <c r="D7654" t="s">
        <v>56</v>
      </c>
      <c r="E7654" t="s">
        <v>35</v>
      </c>
      <c r="F7654">
        <v>3</v>
      </c>
      <c r="G7654" t="s">
        <v>45</v>
      </c>
      <c r="H7654" t="s">
        <v>46</v>
      </c>
      <c r="I7654" t="s">
        <v>51</v>
      </c>
      <c r="J7654">
        <v>1011</v>
      </c>
    </row>
    <row r="7655" spans="1:10" x14ac:dyDescent="0.25">
      <c r="A7655">
        <v>19</v>
      </c>
      <c r="B7655">
        <v>2018</v>
      </c>
      <c r="C7655" t="s">
        <v>40</v>
      </c>
      <c r="D7655" t="s">
        <v>56</v>
      </c>
      <c r="E7655" t="s">
        <v>35</v>
      </c>
      <c r="F7655">
        <v>4</v>
      </c>
      <c r="G7655" t="s">
        <v>38</v>
      </c>
      <c r="H7655" t="s">
        <v>2</v>
      </c>
      <c r="I7655" t="s">
        <v>37</v>
      </c>
      <c r="J7655">
        <v>573.70000000000005</v>
      </c>
    </row>
    <row r="7656" spans="1:10" x14ac:dyDescent="0.25">
      <c r="A7656">
        <v>19</v>
      </c>
      <c r="B7656">
        <v>2018</v>
      </c>
      <c r="C7656" t="s">
        <v>40</v>
      </c>
      <c r="D7656" t="s">
        <v>56</v>
      </c>
      <c r="E7656" t="s">
        <v>35</v>
      </c>
      <c r="F7656">
        <v>5</v>
      </c>
      <c r="G7656" t="s">
        <v>38</v>
      </c>
      <c r="H7656" t="s">
        <v>2</v>
      </c>
      <c r="I7656" t="s">
        <v>37</v>
      </c>
      <c r="J7656">
        <v>618.70000000000005</v>
      </c>
    </row>
    <row r="7657" spans="1:10" x14ac:dyDescent="0.25">
      <c r="A7657">
        <v>19</v>
      </c>
      <c r="B7657">
        <v>2018</v>
      </c>
      <c r="C7657" t="s">
        <v>40</v>
      </c>
      <c r="D7657" t="s">
        <v>56</v>
      </c>
      <c r="E7657" t="s">
        <v>35</v>
      </c>
      <c r="F7657">
        <v>6</v>
      </c>
      <c r="G7657" t="s">
        <v>38</v>
      </c>
      <c r="H7657" t="s">
        <v>2</v>
      </c>
      <c r="I7657" t="s">
        <v>51</v>
      </c>
      <c r="J7657">
        <v>674.5</v>
      </c>
    </row>
    <row r="7658" spans="1:10" x14ac:dyDescent="0.25">
      <c r="A7658">
        <v>20</v>
      </c>
      <c r="B7658">
        <v>2017</v>
      </c>
      <c r="C7658" t="s">
        <v>40</v>
      </c>
      <c r="D7658" t="s">
        <v>60</v>
      </c>
      <c r="E7658" t="s">
        <v>35</v>
      </c>
      <c r="F7658">
        <v>1</v>
      </c>
      <c r="G7658" t="s">
        <v>45</v>
      </c>
      <c r="H7658" t="s">
        <v>46</v>
      </c>
      <c r="I7658" t="s">
        <v>37</v>
      </c>
      <c r="J7658">
        <v>1443.9</v>
      </c>
    </row>
    <row r="7659" spans="1:10" x14ac:dyDescent="0.25">
      <c r="A7659">
        <v>20</v>
      </c>
      <c r="B7659">
        <v>2017</v>
      </c>
      <c r="C7659" t="s">
        <v>40</v>
      </c>
      <c r="D7659" t="s">
        <v>60</v>
      </c>
      <c r="E7659" t="s">
        <v>35</v>
      </c>
      <c r="F7659">
        <v>2</v>
      </c>
      <c r="G7659" t="s">
        <v>45</v>
      </c>
      <c r="H7659" t="s">
        <v>46</v>
      </c>
      <c r="I7659" t="s">
        <v>37</v>
      </c>
      <c r="J7659">
        <v>1429</v>
      </c>
    </row>
    <row r="7660" spans="1:10" x14ac:dyDescent="0.25">
      <c r="A7660">
        <v>20</v>
      </c>
      <c r="B7660">
        <v>2017</v>
      </c>
      <c r="C7660" t="s">
        <v>40</v>
      </c>
      <c r="D7660" t="s">
        <v>60</v>
      </c>
      <c r="E7660" t="s">
        <v>35</v>
      </c>
      <c r="F7660">
        <v>3</v>
      </c>
      <c r="G7660" t="s">
        <v>45</v>
      </c>
      <c r="H7660" t="s">
        <v>2</v>
      </c>
      <c r="I7660" t="s">
        <v>51</v>
      </c>
      <c r="J7660">
        <v>976.3</v>
      </c>
    </row>
    <row r="7661" spans="1:10" x14ac:dyDescent="0.25">
      <c r="A7661">
        <v>20</v>
      </c>
      <c r="B7661">
        <v>2017</v>
      </c>
      <c r="C7661" t="s">
        <v>40</v>
      </c>
      <c r="D7661" t="s">
        <v>60</v>
      </c>
      <c r="E7661" t="s">
        <v>35</v>
      </c>
      <c r="F7661">
        <v>4</v>
      </c>
      <c r="G7661" t="s">
        <v>45</v>
      </c>
      <c r="H7661" t="s">
        <v>2</v>
      </c>
      <c r="I7661" t="s">
        <v>51</v>
      </c>
      <c r="J7661">
        <v>772.7</v>
      </c>
    </row>
    <row r="7662" spans="1:10" x14ac:dyDescent="0.25">
      <c r="A7662">
        <v>20</v>
      </c>
      <c r="B7662">
        <v>2017</v>
      </c>
      <c r="C7662" t="s">
        <v>40</v>
      </c>
      <c r="D7662" t="s">
        <v>60</v>
      </c>
      <c r="E7662" t="s">
        <v>35</v>
      </c>
      <c r="F7662">
        <v>5</v>
      </c>
      <c r="G7662" t="s">
        <v>45</v>
      </c>
      <c r="H7662" t="s">
        <v>46</v>
      </c>
      <c r="I7662" t="s">
        <v>51</v>
      </c>
      <c r="J7662">
        <v>1373.1</v>
      </c>
    </row>
    <row r="7663" spans="1:10" x14ac:dyDescent="0.25">
      <c r="A7663">
        <v>20</v>
      </c>
      <c r="B7663">
        <v>2017</v>
      </c>
      <c r="C7663" t="s">
        <v>40</v>
      </c>
      <c r="D7663" t="s">
        <v>60</v>
      </c>
      <c r="E7663" t="s">
        <v>35</v>
      </c>
      <c r="F7663">
        <v>6</v>
      </c>
      <c r="G7663" t="s">
        <v>45</v>
      </c>
      <c r="H7663" t="s">
        <v>46</v>
      </c>
      <c r="I7663" t="s">
        <v>37</v>
      </c>
      <c r="J7663">
        <v>1216.9000000000001</v>
      </c>
    </row>
    <row r="7664" spans="1:10" x14ac:dyDescent="0.25">
      <c r="A7664">
        <v>20</v>
      </c>
      <c r="B7664">
        <v>2017</v>
      </c>
      <c r="C7664" t="s">
        <v>40</v>
      </c>
      <c r="D7664" t="s">
        <v>56</v>
      </c>
      <c r="E7664" t="s">
        <v>35</v>
      </c>
      <c r="F7664">
        <v>1</v>
      </c>
      <c r="G7664" t="s">
        <v>45</v>
      </c>
      <c r="H7664" t="s">
        <v>2</v>
      </c>
      <c r="I7664" t="s">
        <v>37</v>
      </c>
      <c r="J7664">
        <v>802.3</v>
      </c>
    </row>
    <row r="7665" spans="1:10" x14ac:dyDescent="0.25">
      <c r="A7665">
        <v>20</v>
      </c>
      <c r="B7665">
        <v>2017</v>
      </c>
      <c r="C7665" t="s">
        <v>40</v>
      </c>
      <c r="D7665" t="s">
        <v>56</v>
      </c>
      <c r="E7665" t="s">
        <v>35</v>
      </c>
      <c r="F7665">
        <v>2</v>
      </c>
      <c r="G7665" t="s">
        <v>45</v>
      </c>
      <c r="H7665" t="s">
        <v>2</v>
      </c>
      <c r="I7665" t="s">
        <v>37</v>
      </c>
      <c r="J7665">
        <v>792.3</v>
      </c>
    </row>
    <row r="7666" spans="1:10" x14ac:dyDescent="0.25">
      <c r="A7666">
        <v>20</v>
      </c>
      <c r="B7666">
        <v>2017</v>
      </c>
      <c r="C7666" t="s">
        <v>40</v>
      </c>
      <c r="D7666" t="s">
        <v>56</v>
      </c>
      <c r="E7666" t="s">
        <v>35</v>
      </c>
      <c r="F7666">
        <v>3</v>
      </c>
      <c r="G7666" t="s">
        <v>38</v>
      </c>
      <c r="H7666" t="s">
        <v>46</v>
      </c>
      <c r="I7666" t="s">
        <v>51</v>
      </c>
      <c r="J7666">
        <v>1296.2</v>
      </c>
    </row>
    <row r="7667" spans="1:10" x14ac:dyDescent="0.25">
      <c r="A7667">
        <v>20</v>
      </c>
      <c r="B7667">
        <v>2017</v>
      </c>
      <c r="C7667" t="s">
        <v>40</v>
      </c>
      <c r="D7667" t="s">
        <v>56</v>
      </c>
      <c r="E7667" t="s">
        <v>35</v>
      </c>
      <c r="F7667">
        <v>4</v>
      </c>
      <c r="G7667" t="s">
        <v>38</v>
      </c>
      <c r="H7667" t="s">
        <v>2</v>
      </c>
      <c r="I7667" t="s">
        <v>51</v>
      </c>
      <c r="J7667">
        <v>930.6</v>
      </c>
    </row>
    <row r="7668" spans="1:10" x14ac:dyDescent="0.25">
      <c r="A7668">
        <v>20</v>
      </c>
      <c r="B7668">
        <v>2017</v>
      </c>
      <c r="C7668" t="s">
        <v>40</v>
      </c>
      <c r="D7668" t="s">
        <v>56</v>
      </c>
      <c r="E7668" t="s">
        <v>35</v>
      </c>
      <c r="F7668">
        <v>5</v>
      </c>
      <c r="G7668" t="s">
        <v>45</v>
      </c>
      <c r="H7668" t="s">
        <v>46</v>
      </c>
      <c r="I7668" t="s">
        <v>37</v>
      </c>
      <c r="J7668">
        <v>1349.3</v>
      </c>
    </row>
    <row r="7669" spans="1:10" x14ac:dyDescent="0.25">
      <c r="A7669">
        <v>20</v>
      </c>
      <c r="B7669">
        <v>2017</v>
      </c>
      <c r="C7669" t="s">
        <v>40</v>
      </c>
      <c r="D7669" t="s">
        <v>56</v>
      </c>
      <c r="E7669" t="s">
        <v>35</v>
      </c>
      <c r="F7669">
        <v>6</v>
      </c>
      <c r="G7669" t="s">
        <v>45</v>
      </c>
      <c r="H7669" t="s">
        <v>2</v>
      </c>
      <c r="I7669" t="s">
        <v>37</v>
      </c>
      <c r="J7669">
        <v>856.6</v>
      </c>
    </row>
    <row r="7670" spans="1:10" x14ac:dyDescent="0.25">
      <c r="A7670">
        <v>20</v>
      </c>
      <c r="B7670">
        <v>2018</v>
      </c>
      <c r="C7670" t="s">
        <v>40</v>
      </c>
      <c r="D7670" t="s">
        <v>60</v>
      </c>
      <c r="E7670" t="s">
        <v>35</v>
      </c>
      <c r="F7670">
        <v>1</v>
      </c>
      <c r="G7670" t="s">
        <v>38</v>
      </c>
      <c r="H7670" t="s">
        <v>46</v>
      </c>
      <c r="I7670" t="s">
        <v>51</v>
      </c>
      <c r="J7670">
        <v>1028.9000000000001</v>
      </c>
    </row>
    <row r="7671" spans="1:10" x14ac:dyDescent="0.25">
      <c r="A7671">
        <v>20</v>
      </c>
      <c r="B7671">
        <v>2018</v>
      </c>
      <c r="C7671" t="s">
        <v>40</v>
      </c>
      <c r="D7671" t="s">
        <v>60</v>
      </c>
      <c r="E7671" t="s">
        <v>35</v>
      </c>
      <c r="F7671">
        <v>2</v>
      </c>
      <c r="G7671" t="s">
        <v>38</v>
      </c>
      <c r="H7671" t="s">
        <v>2</v>
      </c>
      <c r="I7671" t="s">
        <v>37</v>
      </c>
      <c r="J7671">
        <v>750.5</v>
      </c>
    </row>
    <row r="7672" spans="1:10" x14ac:dyDescent="0.25">
      <c r="A7672">
        <v>20</v>
      </c>
      <c r="B7672">
        <v>2018</v>
      </c>
      <c r="C7672" t="s">
        <v>40</v>
      </c>
      <c r="D7672" t="s">
        <v>60</v>
      </c>
      <c r="E7672" t="s">
        <v>35</v>
      </c>
      <c r="F7672">
        <v>3</v>
      </c>
      <c r="G7672" t="s">
        <v>45</v>
      </c>
      <c r="H7672" t="s">
        <v>46</v>
      </c>
      <c r="I7672" t="s">
        <v>51</v>
      </c>
      <c r="J7672">
        <v>1183.9000000000001</v>
      </c>
    </row>
    <row r="7673" spans="1:10" x14ac:dyDescent="0.25">
      <c r="A7673">
        <v>20</v>
      </c>
      <c r="B7673">
        <v>2018</v>
      </c>
      <c r="C7673" t="s">
        <v>40</v>
      </c>
      <c r="D7673" t="s">
        <v>60</v>
      </c>
      <c r="E7673" t="s">
        <v>35</v>
      </c>
      <c r="F7673">
        <v>4</v>
      </c>
      <c r="G7673" t="s">
        <v>38</v>
      </c>
      <c r="H7673" t="s">
        <v>2</v>
      </c>
      <c r="I7673" t="s">
        <v>37</v>
      </c>
      <c r="J7673">
        <v>811.8</v>
      </c>
    </row>
    <row r="7674" spans="1:10" x14ac:dyDescent="0.25">
      <c r="A7674">
        <v>20</v>
      </c>
      <c r="B7674">
        <v>2018</v>
      </c>
      <c r="C7674" t="s">
        <v>40</v>
      </c>
      <c r="D7674" t="s">
        <v>60</v>
      </c>
      <c r="E7674" t="s">
        <v>35</v>
      </c>
      <c r="F7674">
        <v>5</v>
      </c>
      <c r="G7674" t="s">
        <v>45</v>
      </c>
      <c r="H7674" t="s">
        <v>46</v>
      </c>
      <c r="I7674" t="s">
        <v>37</v>
      </c>
      <c r="J7674">
        <v>1197.5999999999999</v>
      </c>
    </row>
    <row r="7675" spans="1:10" x14ac:dyDescent="0.25">
      <c r="A7675">
        <v>20</v>
      </c>
      <c r="B7675">
        <v>2018</v>
      </c>
      <c r="C7675" t="s">
        <v>40</v>
      </c>
      <c r="D7675" t="s">
        <v>60</v>
      </c>
      <c r="E7675" t="s">
        <v>35</v>
      </c>
      <c r="F7675">
        <v>6</v>
      </c>
      <c r="G7675" t="s">
        <v>45</v>
      </c>
      <c r="H7675" t="s">
        <v>2</v>
      </c>
      <c r="I7675" t="s">
        <v>37</v>
      </c>
      <c r="J7675">
        <v>590.29999999999995</v>
      </c>
    </row>
    <row r="7676" spans="1:10" x14ac:dyDescent="0.25">
      <c r="A7676">
        <v>20</v>
      </c>
      <c r="B7676">
        <v>2018</v>
      </c>
      <c r="C7676" t="s">
        <v>40</v>
      </c>
      <c r="D7676" t="s">
        <v>56</v>
      </c>
      <c r="E7676" t="s">
        <v>35</v>
      </c>
      <c r="F7676">
        <v>1</v>
      </c>
      <c r="G7676" t="s">
        <v>38</v>
      </c>
      <c r="H7676" t="s">
        <v>46</v>
      </c>
      <c r="I7676" t="s">
        <v>37</v>
      </c>
      <c r="J7676">
        <v>887.1</v>
      </c>
    </row>
    <row r="7677" spans="1:10" x14ac:dyDescent="0.25">
      <c r="A7677">
        <v>20</v>
      </c>
      <c r="B7677">
        <v>2018</v>
      </c>
      <c r="C7677" t="s">
        <v>40</v>
      </c>
      <c r="D7677" t="s">
        <v>56</v>
      </c>
      <c r="E7677" t="s">
        <v>35</v>
      </c>
      <c r="F7677">
        <v>2</v>
      </c>
      <c r="G7677" t="s">
        <v>38</v>
      </c>
      <c r="H7677" t="s">
        <v>2</v>
      </c>
      <c r="I7677" t="s">
        <v>37</v>
      </c>
      <c r="J7677">
        <v>512.9</v>
      </c>
    </row>
    <row r="7678" spans="1:10" x14ac:dyDescent="0.25">
      <c r="A7678">
        <v>20</v>
      </c>
      <c r="B7678">
        <v>2018</v>
      </c>
      <c r="C7678" t="s">
        <v>40</v>
      </c>
      <c r="D7678" t="s">
        <v>56</v>
      </c>
      <c r="E7678" t="s">
        <v>35</v>
      </c>
      <c r="F7678">
        <v>3</v>
      </c>
      <c r="G7678" t="s">
        <v>38</v>
      </c>
      <c r="H7678" t="s">
        <v>46</v>
      </c>
      <c r="I7678" t="s">
        <v>51</v>
      </c>
      <c r="J7678">
        <v>1018.9</v>
      </c>
    </row>
    <row r="7679" spans="1:10" x14ac:dyDescent="0.25">
      <c r="A7679">
        <v>20</v>
      </c>
      <c r="B7679">
        <v>2018</v>
      </c>
      <c r="C7679" t="s">
        <v>40</v>
      </c>
      <c r="D7679" t="s">
        <v>56</v>
      </c>
      <c r="E7679" t="s">
        <v>35</v>
      </c>
      <c r="F7679">
        <v>4</v>
      </c>
      <c r="G7679" t="s">
        <v>38</v>
      </c>
      <c r="H7679" t="s">
        <v>2</v>
      </c>
      <c r="I7679" t="s">
        <v>37</v>
      </c>
      <c r="J7679">
        <v>648.6</v>
      </c>
    </row>
    <row r="7680" spans="1:10" x14ac:dyDescent="0.25">
      <c r="A7680">
        <v>20</v>
      </c>
      <c r="B7680">
        <v>2018</v>
      </c>
      <c r="C7680" t="s">
        <v>40</v>
      </c>
      <c r="D7680" t="s">
        <v>56</v>
      </c>
      <c r="E7680" t="s">
        <v>35</v>
      </c>
      <c r="F7680">
        <v>5</v>
      </c>
      <c r="G7680" t="s">
        <v>38</v>
      </c>
      <c r="H7680" t="s">
        <v>46</v>
      </c>
      <c r="I7680" t="s">
        <v>51</v>
      </c>
      <c r="J7680">
        <v>1039.0999999999999</v>
      </c>
    </row>
    <row r="7681" spans="1:10" x14ac:dyDescent="0.25">
      <c r="A7681">
        <v>20</v>
      </c>
      <c r="B7681">
        <v>2018</v>
      </c>
      <c r="C7681" t="s">
        <v>40</v>
      </c>
      <c r="D7681" t="s">
        <v>56</v>
      </c>
      <c r="E7681" t="s">
        <v>35</v>
      </c>
      <c r="F7681">
        <v>6</v>
      </c>
      <c r="G7681" t="s">
        <v>38</v>
      </c>
      <c r="H7681" t="s">
        <v>2</v>
      </c>
      <c r="I7681" t="s">
        <v>51</v>
      </c>
      <c r="J7681">
        <v>660.1</v>
      </c>
    </row>
    <row r="7682" spans="1:10" x14ac:dyDescent="0.25">
      <c r="A7682">
        <v>21</v>
      </c>
      <c r="B7682">
        <v>2017</v>
      </c>
      <c r="C7682" t="s">
        <v>40</v>
      </c>
      <c r="D7682" t="s">
        <v>60</v>
      </c>
      <c r="E7682" t="s">
        <v>35</v>
      </c>
      <c r="F7682">
        <v>1</v>
      </c>
      <c r="G7682" t="s">
        <v>45</v>
      </c>
      <c r="H7682" t="s">
        <v>46</v>
      </c>
      <c r="I7682" t="s">
        <v>51</v>
      </c>
      <c r="J7682">
        <v>1133.8</v>
      </c>
    </row>
    <row r="7683" spans="1:10" x14ac:dyDescent="0.25">
      <c r="A7683">
        <v>21</v>
      </c>
      <c r="B7683">
        <v>2017</v>
      </c>
      <c r="C7683" t="s">
        <v>40</v>
      </c>
      <c r="D7683" t="s">
        <v>60</v>
      </c>
      <c r="E7683" t="s">
        <v>35</v>
      </c>
      <c r="F7683">
        <v>2</v>
      </c>
      <c r="G7683" t="s">
        <v>38</v>
      </c>
      <c r="H7683" t="s">
        <v>46</v>
      </c>
      <c r="I7683" t="s">
        <v>37</v>
      </c>
      <c r="J7683">
        <v>1370.4</v>
      </c>
    </row>
    <row r="7684" spans="1:10" x14ac:dyDescent="0.25">
      <c r="A7684">
        <v>21</v>
      </c>
      <c r="B7684">
        <v>2017</v>
      </c>
      <c r="C7684" t="s">
        <v>40</v>
      </c>
      <c r="D7684" t="s">
        <v>60</v>
      </c>
      <c r="E7684" t="s">
        <v>35</v>
      </c>
      <c r="F7684">
        <v>3</v>
      </c>
      <c r="G7684" t="s">
        <v>45</v>
      </c>
      <c r="H7684" t="s">
        <v>46</v>
      </c>
      <c r="I7684" t="s">
        <v>37</v>
      </c>
      <c r="J7684">
        <v>1220.7</v>
      </c>
    </row>
    <row r="7685" spans="1:10" x14ac:dyDescent="0.25">
      <c r="A7685">
        <v>21</v>
      </c>
      <c r="B7685">
        <v>2017</v>
      </c>
      <c r="C7685" t="s">
        <v>40</v>
      </c>
      <c r="D7685" t="s">
        <v>60</v>
      </c>
      <c r="E7685" t="s">
        <v>35</v>
      </c>
      <c r="F7685">
        <v>4</v>
      </c>
      <c r="G7685" t="s">
        <v>38</v>
      </c>
      <c r="H7685" t="s">
        <v>46</v>
      </c>
      <c r="I7685" t="s">
        <v>37</v>
      </c>
      <c r="J7685">
        <v>1323</v>
      </c>
    </row>
    <row r="7686" spans="1:10" x14ac:dyDescent="0.25">
      <c r="A7686">
        <v>21</v>
      </c>
      <c r="B7686">
        <v>2017</v>
      </c>
      <c r="C7686" t="s">
        <v>40</v>
      </c>
      <c r="D7686" t="s">
        <v>60</v>
      </c>
      <c r="E7686" t="s">
        <v>35</v>
      </c>
      <c r="F7686">
        <v>5</v>
      </c>
      <c r="G7686" t="s">
        <v>38</v>
      </c>
      <c r="H7686" t="s">
        <v>2</v>
      </c>
      <c r="I7686" t="s">
        <v>37</v>
      </c>
      <c r="J7686">
        <v>822.1</v>
      </c>
    </row>
    <row r="7687" spans="1:10" x14ac:dyDescent="0.25">
      <c r="A7687">
        <v>21</v>
      </c>
      <c r="B7687">
        <v>2017</v>
      </c>
      <c r="C7687" t="s">
        <v>40</v>
      </c>
      <c r="D7687" t="s">
        <v>60</v>
      </c>
      <c r="E7687" t="s">
        <v>35</v>
      </c>
      <c r="F7687">
        <v>6</v>
      </c>
      <c r="G7687" t="s">
        <v>45</v>
      </c>
      <c r="H7687" t="s">
        <v>2</v>
      </c>
      <c r="I7687" t="s">
        <v>37</v>
      </c>
      <c r="J7687">
        <v>927.1</v>
      </c>
    </row>
    <row r="7688" spans="1:10" x14ac:dyDescent="0.25">
      <c r="A7688">
        <v>21</v>
      </c>
      <c r="B7688">
        <v>2017</v>
      </c>
      <c r="C7688" t="s">
        <v>40</v>
      </c>
      <c r="D7688" t="s">
        <v>56</v>
      </c>
      <c r="E7688" t="s">
        <v>35</v>
      </c>
      <c r="F7688">
        <v>1</v>
      </c>
      <c r="G7688" t="s">
        <v>38</v>
      </c>
      <c r="H7688" t="s">
        <v>46</v>
      </c>
      <c r="I7688" t="s">
        <v>51</v>
      </c>
      <c r="J7688">
        <v>1063.3</v>
      </c>
    </row>
    <row r="7689" spans="1:10" x14ac:dyDescent="0.25">
      <c r="A7689">
        <v>21</v>
      </c>
      <c r="B7689">
        <v>2017</v>
      </c>
      <c r="C7689" t="s">
        <v>40</v>
      </c>
      <c r="D7689" t="s">
        <v>56</v>
      </c>
      <c r="E7689" t="s">
        <v>35</v>
      </c>
      <c r="F7689">
        <v>2</v>
      </c>
      <c r="G7689" t="s">
        <v>45</v>
      </c>
      <c r="H7689" t="s">
        <v>2</v>
      </c>
      <c r="I7689" t="s">
        <v>51</v>
      </c>
      <c r="J7689">
        <v>811.4</v>
      </c>
    </row>
    <row r="7690" spans="1:10" x14ac:dyDescent="0.25">
      <c r="A7690">
        <v>21</v>
      </c>
      <c r="B7690">
        <v>2017</v>
      </c>
      <c r="C7690" t="s">
        <v>40</v>
      </c>
      <c r="D7690" t="s">
        <v>56</v>
      </c>
      <c r="E7690" t="s">
        <v>35</v>
      </c>
      <c r="F7690">
        <v>3</v>
      </c>
      <c r="G7690" t="s">
        <v>38</v>
      </c>
      <c r="H7690" t="s">
        <v>2</v>
      </c>
      <c r="I7690" t="s">
        <v>51</v>
      </c>
      <c r="J7690">
        <v>752</v>
      </c>
    </row>
    <row r="7691" spans="1:10" x14ac:dyDescent="0.25">
      <c r="A7691">
        <v>21</v>
      </c>
      <c r="B7691">
        <v>2017</v>
      </c>
      <c r="C7691" t="s">
        <v>40</v>
      </c>
      <c r="D7691" t="s">
        <v>56</v>
      </c>
      <c r="E7691" t="s">
        <v>35</v>
      </c>
      <c r="F7691">
        <v>4</v>
      </c>
      <c r="G7691" t="s">
        <v>38</v>
      </c>
      <c r="H7691" t="s">
        <v>46</v>
      </c>
      <c r="I7691" t="s">
        <v>51</v>
      </c>
      <c r="J7691">
        <v>1251.4000000000001</v>
      </c>
    </row>
    <row r="7692" spans="1:10" x14ac:dyDescent="0.25">
      <c r="A7692">
        <v>21</v>
      </c>
      <c r="B7692">
        <v>2017</v>
      </c>
      <c r="C7692" t="s">
        <v>40</v>
      </c>
      <c r="D7692" t="s">
        <v>56</v>
      </c>
      <c r="E7692" t="s">
        <v>35</v>
      </c>
      <c r="F7692">
        <v>5</v>
      </c>
      <c r="G7692" t="s">
        <v>38</v>
      </c>
      <c r="H7692" t="s">
        <v>2</v>
      </c>
      <c r="I7692" t="s">
        <v>37</v>
      </c>
      <c r="J7692">
        <v>748.2</v>
      </c>
    </row>
    <row r="7693" spans="1:10" x14ac:dyDescent="0.25">
      <c r="A7693">
        <v>21</v>
      </c>
      <c r="B7693">
        <v>2017</v>
      </c>
      <c r="C7693" t="s">
        <v>40</v>
      </c>
      <c r="D7693" t="s">
        <v>56</v>
      </c>
      <c r="E7693" t="s">
        <v>35</v>
      </c>
      <c r="F7693">
        <v>6</v>
      </c>
      <c r="G7693" t="s">
        <v>38</v>
      </c>
      <c r="H7693" t="s">
        <v>46</v>
      </c>
      <c r="I7693" t="s">
        <v>37</v>
      </c>
      <c r="J7693">
        <v>1262.9000000000001</v>
      </c>
    </row>
    <row r="7694" spans="1:10" x14ac:dyDescent="0.25">
      <c r="A7694">
        <v>21</v>
      </c>
      <c r="B7694">
        <v>2018</v>
      </c>
      <c r="C7694" t="s">
        <v>40</v>
      </c>
      <c r="D7694" t="s">
        <v>60</v>
      </c>
      <c r="E7694" t="s">
        <v>35</v>
      </c>
      <c r="F7694">
        <v>1</v>
      </c>
      <c r="G7694" t="s">
        <v>45</v>
      </c>
      <c r="H7694" t="s">
        <v>2</v>
      </c>
      <c r="I7694" t="s">
        <v>37</v>
      </c>
      <c r="J7694">
        <v>778.7</v>
      </c>
    </row>
    <row r="7695" spans="1:10" x14ac:dyDescent="0.25">
      <c r="A7695">
        <v>21</v>
      </c>
      <c r="B7695">
        <v>2018</v>
      </c>
      <c r="C7695" t="s">
        <v>40</v>
      </c>
      <c r="D7695" t="s">
        <v>60</v>
      </c>
      <c r="E7695" t="s">
        <v>35</v>
      </c>
      <c r="F7695">
        <v>2</v>
      </c>
      <c r="G7695" t="s">
        <v>38</v>
      </c>
      <c r="H7695" t="s">
        <v>46</v>
      </c>
      <c r="I7695" t="s">
        <v>51</v>
      </c>
      <c r="J7695">
        <v>1253.0999999999999</v>
      </c>
    </row>
    <row r="7696" spans="1:10" x14ac:dyDescent="0.25">
      <c r="A7696">
        <v>21</v>
      </c>
      <c r="B7696">
        <v>2018</v>
      </c>
      <c r="C7696" t="s">
        <v>40</v>
      </c>
      <c r="D7696" t="s">
        <v>60</v>
      </c>
      <c r="E7696" t="s">
        <v>35</v>
      </c>
      <c r="F7696">
        <v>3</v>
      </c>
      <c r="G7696" t="s">
        <v>45</v>
      </c>
      <c r="H7696" t="s">
        <v>2</v>
      </c>
      <c r="I7696" t="s">
        <v>37</v>
      </c>
      <c r="J7696">
        <v>798.8</v>
      </c>
    </row>
    <row r="7697" spans="1:10" x14ac:dyDescent="0.25">
      <c r="A7697">
        <v>21</v>
      </c>
      <c r="B7697">
        <v>2018</v>
      </c>
      <c r="C7697" t="s">
        <v>40</v>
      </c>
      <c r="D7697" t="s">
        <v>60</v>
      </c>
      <c r="E7697" t="s">
        <v>35</v>
      </c>
      <c r="F7697">
        <v>4</v>
      </c>
      <c r="G7697" t="s">
        <v>45</v>
      </c>
      <c r="H7697" t="s">
        <v>46</v>
      </c>
      <c r="I7697" t="s">
        <v>37</v>
      </c>
      <c r="J7697">
        <v>1157.5999999999999</v>
      </c>
    </row>
    <row r="7698" spans="1:10" x14ac:dyDescent="0.25">
      <c r="A7698">
        <v>21</v>
      </c>
      <c r="B7698">
        <v>2018</v>
      </c>
      <c r="C7698" t="s">
        <v>40</v>
      </c>
      <c r="D7698" t="s">
        <v>60</v>
      </c>
      <c r="E7698" t="s">
        <v>35</v>
      </c>
      <c r="F7698">
        <v>5</v>
      </c>
      <c r="G7698" t="s">
        <v>45</v>
      </c>
      <c r="H7698" t="s">
        <v>2</v>
      </c>
      <c r="I7698" t="s">
        <v>37</v>
      </c>
      <c r="J7698">
        <v>734.7</v>
      </c>
    </row>
    <row r="7699" spans="1:10" x14ac:dyDescent="0.25">
      <c r="A7699">
        <v>21</v>
      </c>
      <c r="B7699">
        <v>2018</v>
      </c>
      <c r="C7699" t="s">
        <v>40</v>
      </c>
      <c r="D7699" t="s">
        <v>60</v>
      </c>
      <c r="E7699" t="s">
        <v>35</v>
      </c>
      <c r="F7699">
        <v>6</v>
      </c>
      <c r="G7699" t="s">
        <v>38</v>
      </c>
      <c r="H7699" t="s">
        <v>46</v>
      </c>
      <c r="I7699" t="s">
        <v>51</v>
      </c>
      <c r="J7699">
        <v>1078.0999999999999</v>
      </c>
    </row>
    <row r="7700" spans="1:10" x14ac:dyDescent="0.25">
      <c r="A7700">
        <v>21</v>
      </c>
      <c r="B7700">
        <v>2018</v>
      </c>
      <c r="C7700" t="s">
        <v>40</v>
      </c>
      <c r="D7700" t="s">
        <v>56</v>
      </c>
      <c r="E7700" t="s">
        <v>35</v>
      </c>
      <c r="F7700">
        <v>1</v>
      </c>
      <c r="G7700" t="s">
        <v>45</v>
      </c>
      <c r="H7700" t="s">
        <v>46</v>
      </c>
      <c r="I7700" t="s">
        <v>37</v>
      </c>
      <c r="J7700">
        <v>980.3</v>
      </c>
    </row>
    <row r="7701" spans="1:10" x14ac:dyDescent="0.25">
      <c r="A7701">
        <v>21</v>
      </c>
      <c r="B7701">
        <v>2018</v>
      </c>
      <c r="C7701" t="s">
        <v>40</v>
      </c>
      <c r="D7701" t="s">
        <v>56</v>
      </c>
      <c r="E7701" t="s">
        <v>35</v>
      </c>
      <c r="F7701">
        <v>2</v>
      </c>
      <c r="G7701" t="s">
        <v>45</v>
      </c>
      <c r="H7701" t="s">
        <v>2</v>
      </c>
      <c r="I7701" t="s">
        <v>51</v>
      </c>
      <c r="J7701">
        <v>534.20000000000005</v>
      </c>
    </row>
    <row r="7702" spans="1:10" x14ac:dyDescent="0.25">
      <c r="A7702">
        <v>21</v>
      </c>
      <c r="B7702">
        <v>2018</v>
      </c>
      <c r="C7702" t="s">
        <v>40</v>
      </c>
      <c r="D7702" t="s">
        <v>56</v>
      </c>
      <c r="E7702" t="s">
        <v>35</v>
      </c>
      <c r="F7702">
        <v>3</v>
      </c>
      <c r="G7702" t="s">
        <v>45</v>
      </c>
      <c r="H7702" t="s">
        <v>46</v>
      </c>
      <c r="I7702" t="s">
        <v>37</v>
      </c>
      <c r="J7702">
        <v>1048.5</v>
      </c>
    </row>
    <row r="7703" spans="1:10" x14ac:dyDescent="0.25">
      <c r="A7703">
        <v>21</v>
      </c>
      <c r="B7703">
        <v>2018</v>
      </c>
      <c r="C7703" t="s">
        <v>40</v>
      </c>
      <c r="D7703" t="s">
        <v>56</v>
      </c>
      <c r="E7703" t="s">
        <v>35</v>
      </c>
      <c r="F7703">
        <v>4</v>
      </c>
      <c r="G7703" t="s">
        <v>45</v>
      </c>
      <c r="H7703" t="s">
        <v>46</v>
      </c>
      <c r="I7703" t="s">
        <v>37</v>
      </c>
      <c r="J7703">
        <v>958</v>
      </c>
    </row>
    <row r="7704" spans="1:10" x14ac:dyDescent="0.25">
      <c r="A7704">
        <v>21</v>
      </c>
      <c r="B7704">
        <v>2018</v>
      </c>
      <c r="C7704" t="s">
        <v>40</v>
      </c>
      <c r="D7704" t="s">
        <v>56</v>
      </c>
      <c r="E7704" t="s">
        <v>35</v>
      </c>
      <c r="F7704">
        <v>5</v>
      </c>
      <c r="G7704" t="s">
        <v>45</v>
      </c>
      <c r="H7704" t="s">
        <v>2</v>
      </c>
      <c r="I7704" t="s">
        <v>51</v>
      </c>
      <c r="J7704">
        <v>570.20000000000005</v>
      </c>
    </row>
    <row r="7705" spans="1:10" x14ac:dyDescent="0.25">
      <c r="A7705">
        <v>21</v>
      </c>
      <c r="B7705">
        <v>2018</v>
      </c>
      <c r="C7705" t="s">
        <v>40</v>
      </c>
      <c r="D7705" t="s">
        <v>56</v>
      </c>
      <c r="E7705" t="s">
        <v>35</v>
      </c>
      <c r="F7705">
        <v>6</v>
      </c>
      <c r="G7705" t="s">
        <v>38</v>
      </c>
      <c r="H7705" t="s">
        <v>2</v>
      </c>
      <c r="I7705" t="s">
        <v>37</v>
      </c>
      <c r="J7705">
        <v>746.9</v>
      </c>
    </row>
    <row r="7706" spans="1:10" x14ac:dyDescent="0.25">
      <c r="A7706">
        <v>22</v>
      </c>
      <c r="B7706">
        <v>2017</v>
      </c>
      <c r="C7706" t="s">
        <v>40</v>
      </c>
      <c r="D7706" t="s">
        <v>60</v>
      </c>
      <c r="E7706" t="s">
        <v>35</v>
      </c>
      <c r="F7706">
        <v>1</v>
      </c>
      <c r="G7706" t="s">
        <v>45</v>
      </c>
      <c r="H7706" t="s">
        <v>2</v>
      </c>
      <c r="I7706" t="s">
        <v>51</v>
      </c>
      <c r="J7706">
        <v>859.7</v>
      </c>
    </row>
    <row r="7707" spans="1:10" x14ac:dyDescent="0.25">
      <c r="A7707">
        <v>22</v>
      </c>
      <c r="B7707">
        <v>2017</v>
      </c>
      <c r="C7707" t="s">
        <v>40</v>
      </c>
      <c r="D7707" t="s">
        <v>60</v>
      </c>
      <c r="E7707" t="s">
        <v>35</v>
      </c>
      <c r="F7707">
        <v>2</v>
      </c>
      <c r="G7707" t="s">
        <v>45</v>
      </c>
      <c r="H7707" t="s">
        <v>2</v>
      </c>
      <c r="I7707" t="s">
        <v>51</v>
      </c>
      <c r="J7707">
        <v>850</v>
      </c>
    </row>
    <row r="7708" spans="1:10" x14ac:dyDescent="0.25">
      <c r="A7708">
        <v>22</v>
      </c>
      <c r="B7708">
        <v>2017</v>
      </c>
      <c r="C7708" t="s">
        <v>40</v>
      </c>
      <c r="D7708" t="s">
        <v>60</v>
      </c>
      <c r="E7708" t="s">
        <v>35</v>
      </c>
      <c r="F7708">
        <v>3</v>
      </c>
      <c r="G7708" t="s">
        <v>38</v>
      </c>
      <c r="H7708" t="s">
        <v>2</v>
      </c>
      <c r="I7708" t="s">
        <v>51</v>
      </c>
      <c r="J7708">
        <v>925.2</v>
      </c>
    </row>
    <row r="7709" spans="1:10" x14ac:dyDescent="0.25">
      <c r="A7709">
        <v>22</v>
      </c>
      <c r="B7709">
        <v>2017</v>
      </c>
      <c r="C7709" t="s">
        <v>40</v>
      </c>
      <c r="D7709" t="s">
        <v>60</v>
      </c>
      <c r="E7709" t="s">
        <v>35</v>
      </c>
      <c r="F7709">
        <v>4</v>
      </c>
      <c r="G7709" t="s">
        <v>45</v>
      </c>
      <c r="H7709" t="s">
        <v>46</v>
      </c>
      <c r="I7709" t="s">
        <v>51</v>
      </c>
      <c r="J7709">
        <v>1265.9000000000001</v>
      </c>
    </row>
    <row r="7710" spans="1:10" x14ac:dyDescent="0.25">
      <c r="A7710">
        <v>22</v>
      </c>
      <c r="B7710">
        <v>2017</v>
      </c>
      <c r="C7710" t="s">
        <v>40</v>
      </c>
      <c r="D7710" t="s">
        <v>60</v>
      </c>
      <c r="E7710" t="s">
        <v>35</v>
      </c>
      <c r="F7710">
        <v>5</v>
      </c>
      <c r="G7710" t="s">
        <v>45</v>
      </c>
      <c r="H7710" t="s">
        <v>2</v>
      </c>
      <c r="I7710" t="s">
        <v>37</v>
      </c>
      <c r="J7710">
        <v>976.3</v>
      </c>
    </row>
    <row r="7711" spans="1:10" x14ac:dyDescent="0.25">
      <c r="A7711">
        <v>22</v>
      </c>
      <c r="B7711">
        <v>2017</v>
      </c>
      <c r="C7711" t="s">
        <v>40</v>
      </c>
      <c r="D7711" t="s">
        <v>60</v>
      </c>
      <c r="E7711" t="s">
        <v>35</v>
      </c>
      <c r="F7711">
        <v>6</v>
      </c>
      <c r="G7711" t="s">
        <v>45</v>
      </c>
      <c r="H7711" t="s">
        <v>46</v>
      </c>
      <c r="I7711" t="s">
        <v>37</v>
      </c>
      <c r="J7711">
        <v>1202.5999999999999</v>
      </c>
    </row>
    <row r="7712" spans="1:10" x14ac:dyDescent="0.25">
      <c r="A7712">
        <v>22</v>
      </c>
      <c r="B7712">
        <v>2017</v>
      </c>
      <c r="C7712" t="s">
        <v>40</v>
      </c>
      <c r="D7712" t="s">
        <v>56</v>
      </c>
      <c r="E7712" t="s">
        <v>35</v>
      </c>
      <c r="F7712">
        <v>1</v>
      </c>
      <c r="G7712" t="s">
        <v>45</v>
      </c>
      <c r="H7712" t="s">
        <v>2</v>
      </c>
      <c r="I7712" t="s">
        <v>37</v>
      </c>
      <c r="J7712">
        <v>777.8</v>
      </c>
    </row>
    <row r="7713" spans="1:10" x14ac:dyDescent="0.25">
      <c r="A7713">
        <v>22</v>
      </c>
      <c r="B7713">
        <v>2017</v>
      </c>
      <c r="C7713" t="s">
        <v>40</v>
      </c>
      <c r="D7713" t="s">
        <v>56</v>
      </c>
      <c r="E7713" t="s">
        <v>35</v>
      </c>
      <c r="F7713">
        <v>2</v>
      </c>
      <c r="G7713" t="s">
        <v>45</v>
      </c>
      <c r="H7713" t="s">
        <v>46</v>
      </c>
      <c r="I7713" t="s">
        <v>51</v>
      </c>
      <c r="J7713">
        <v>1235.0999999999999</v>
      </c>
    </row>
    <row r="7714" spans="1:10" x14ac:dyDescent="0.25">
      <c r="A7714">
        <v>22</v>
      </c>
      <c r="B7714">
        <v>2017</v>
      </c>
      <c r="C7714" t="s">
        <v>40</v>
      </c>
      <c r="D7714" t="s">
        <v>56</v>
      </c>
      <c r="E7714" t="s">
        <v>35</v>
      </c>
      <c r="F7714">
        <v>3</v>
      </c>
      <c r="G7714" t="s">
        <v>45</v>
      </c>
      <c r="H7714" t="s">
        <v>46</v>
      </c>
      <c r="I7714" t="s">
        <v>51</v>
      </c>
      <c r="J7714">
        <v>1120.5999999999999</v>
      </c>
    </row>
    <row r="7715" spans="1:10" x14ac:dyDescent="0.25">
      <c r="A7715">
        <v>22</v>
      </c>
      <c r="B7715">
        <v>2017</v>
      </c>
      <c r="C7715" t="s">
        <v>40</v>
      </c>
      <c r="D7715" t="s">
        <v>56</v>
      </c>
      <c r="E7715" t="s">
        <v>35</v>
      </c>
      <c r="F7715">
        <v>4</v>
      </c>
      <c r="G7715" t="s">
        <v>45</v>
      </c>
      <c r="H7715" t="s">
        <v>46</v>
      </c>
      <c r="I7715" t="s">
        <v>51</v>
      </c>
      <c r="J7715">
        <v>1290.8</v>
      </c>
    </row>
    <row r="7716" spans="1:10" x14ac:dyDescent="0.25">
      <c r="A7716">
        <v>22</v>
      </c>
      <c r="B7716">
        <v>2017</v>
      </c>
      <c r="C7716" t="s">
        <v>40</v>
      </c>
      <c r="D7716" t="s">
        <v>56</v>
      </c>
      <c r="E7716" t="s">
        <v>35</v>
      </c>
      <c r="F7716">
        <v>5</v>
      </c>
      <c r="G7716" t="s">
        <v>45</v>
      </c>
      <c r="H7716" t="s">
        <v>46</v>
      </c>
      <c r="I7716" t="s">
        <v>37</v>
      </c>
      <c r="J7716">
        <v>1355.7</v>
      </c>
    </row>
    <row r="7717" spans="1:10" x14ac:dyDescent="0.25">
      <c r="A7717">
        <v>22</v>
      </c>
      <c r="B7717">
        <v>2017</v>
      </c>
      <c r="C7717" t="s">
        <v>40</v>
      </c>
      <c r="D7717" t="s">
        <v>56</v>
      </c>
      <c r="E7717" t="s">
        <v>35</v>
      </c>
      <c r="F7717">
        <v>6</v>
      </c>
      <c r="G7717" t="s">
        <v>38</v>
      </c>
      <c r="H7717" t="s">
        <v>2</v>
      </c>
      <c r="I7717" t="s">
        <v>37</v>
      </c>
      <c r="J7717">
        <v>846.7</v>
      </c>
    </row>
    <row r="7718" spans="1:10" x14ac:dyDescent="0.25">
      <c r="A7718">
        <v>22</v>
      </c>
      <c r="B7718">
        <v>2018</v>
      </c>
      <c r="C7718" t="s">
        <v>40</v>
      </c>
      <c r="D7718" t="s">
        <v>60</v>
      </c>
      <c r="E7718" t="s">
        <v>35</v>
      </c>
      <c r="F7718">
        <v>1</v>
      </c>
      <c r="G7718" t="s">
        <v>38</v>
      </c>
      <c r="H7718" t="s">
        <v>46</v>
      </c>
      <c r="I7718" t="s">
        <v>51</v>
      </c>
      <c r="J7718">
        <v>1036.2</v>
      </c>
    </row>
    <row r="7719" spans="1:10" x14ac:dyDescent="0.25">
      <c r="A7719">
        <v>22</v>
      </c>
      <c r="B7719">
        <v>2018</v>
      </c>
      <c r="C7719" t="s">
        <v>40</v>
      </c>
      <c r="D7719" t="s">
        <v>60</v>
      </c>
      <c r="E7719" t="s">
        <v>35</v>
      </c>
      <c r="F7719">
        <v>2</v>
      </c>
      <c r="G7719" t="s">
        <v>38</v>
      </c>
      <c r="H7719" t="s">
        <v>2</v>
      </c>
      <c r="I7719" t="s">
        <v>51</v>
      </c>
      <c r="J7719">
        <v>815.9</v>
      </c>
    </row>
    <row r="7720" spans="1:10" x14ac:dyDescent="0.25">
      <c r="A7720">
        <v>22</v>
      </c>
      <c r="B7720">
        <v>2018</v>
      </c>
      <c r="C7720" t="s">
        <v>40</v>
      </c>
      <c r="D7720" t="s">
        <v>60</v>
      </c>
      <c r="E7720" t="s">
        <v>35</v>
      </c>
      <c r="F7720">
        <v>3</v>
      </c>
      <c r="G7720" t="s">
        <v>38</v>
      </c>
      <c r="H7720" t="s">
        <v>46</v>
      </c>
      <c r="I7720" t="s">
        <v>51</v>
      </c>
      <c r="J7720">
        <v>978.2</v>
      </c>
    </row>
    <row r="7721" spans="1:10" x14ac:dyDescent="0.25">
      <c r="A7721">
        <v>22</v>
      </c>
      <c r="B7721">
        <v>2018</v>
      </c>
      <c r="C7721" t="s">
        <v>40</v>
      </c>
      <c r="D7721" t="s">
        <v>60</v>
      </c>
      <c r="E7721" t="s">
        <v>35</v>
      </c>
      <c r="F7721">
        <v>4</v>
      </c>
      <c r="G7721" t="s">
        <v>38</v>
      </c>
      <c r="H7721" t="s">
        <v>46</v>
      </c>
      <c r="I7721" t="s">
        <v>51</v>
      </c>
      <c r="J7721">
        <v>1085.9000000000001</v>
      </c>
    </row>
    <row r="7722" spans="1:10" x14ac:dyDescent="0.25">
      <c r="A7722">
        <v>22</v>
      </c>
      <c r="B7722">
        <v>2018</v>
      </c>
      <c r="C7722" t="s">
        <v>40</v>
      </c>
      <c r="D7722" t="s">
        <v>60</v>
      </c>
      <c r="E7722" t="s">
        <v>35</v>
      </c>
      <c r="F7722">
        <v>5</v>
      </c>
      <c r="G7722" t="s">
        <v>45</v>
      </c>
      <c r="H7722" t="s">
        <v>46</v>
      </c>
      <c r="I7722" t="s">
        <v>51</v>
      </c>
      <c r="J7722">
        <v>1051.0999999999999</v>
      </c>
    </row>
    <row r="7723" spans="1:10" x14ac:dyDescent="0.25">
      <c r="A7723">
        <v>22</v>
      </c>
      <c r="B7723">
        <v>2018</v>
      </c>
      <c r="C7723" t="s">
        <v>40</v>
      </c>
      <c r="D7723" t="s">
        <v>60</v>
      </c>
      <c r="E7723" t="s">
        <v>35</v>
      </c>
      <c r="F7723">
        <v>6</v>
      </c>
      <c r="G7723" t="s">
        <v>38</v>
      </c>
      <c r="H7723" t="s">
        <v>2</v>
      </c>
      <c r="I7723" t="s">
        <v>51</v>
      </c>
      <c r="J7723">
        <v>768.4</v>
      </c>
    </row>
    <row r="7724" spans="1:10" x14ac:dyDescent="0.25">
      <c r="A7724">
        <v>22</v>
      </c>
      <c r="B7724">
        <v>2018</v>
      </c>
      <c r="C7724" t="s">
        <v>40</v>
      </c>
      <c r="D7724" t="s">
        <v>56</v>
      </c>
      <c r="E7724" t="s">
        <v>35</v>
      </c>
      <c r="F7724">
        <v>1</v>
      </c>
      <c r="G7724" t="s">
        <v>38</v>
      </c>
      <c r="H7724" t="s">
        <v>2</v>
      </c>
      <c r="I7724" t="s">
        <v>51</v>
      </c>
      <c r="J7724">
        <v>595.5</v>
      </c>
    </row>
    <row r="7725" spans="1:10" x14ac:dyDescent="0.25">
      <c r="A7725">
        <v>22</v>
      </c>
      <c r="B7725">
        <v>2018</v>
      </c>
      <c r="C7725" t="s">
        <v>40</v>
      </c>
      <c r="D7725" t="s">
        <v>56</v>
      </c>
      <c r="E7725" t="s">
        <v>35</v>
      </c>
      <c r="F7725">
        <v>2</v>
      </c>
      <c r="G7725" t="s">
        <v>45</v>
      </c>
      <c r="H7725" t="s">
        <v>46</v>
      </c>
      <c r="I7725" t="s">
        <v>37</v>
      </c>
      <c r="J7725">
        <v>1122.0999999999999</v>
      </c>
    </row>
    <row r="7726" spans="1:10" x14ac:dyDescent="0.25">
      <c r="A7726">
        <v>22</v>
      </c>
      <c r="B7726">
        <v>2018</v>
      </c>
      <c r="C7726" t="s">
        <v>40</v>
      </c>
      <c r="D7726" t="s">
        <v>56</v>
      </c>
      <c r="E7726" t="s">
        <v>35</v>
      </c>
      <c r="F7726">
        <v>3</v>
      </c>
      <c r="G7726" t="s">
        <v>45</v>
      </c>
      <c r="H7726" t="s">
        <v>46</v>
      </c>
      <c r="I7726" t="s">
        <v>37</v>
      </c>
      <c r="J7726">
        <v>1070.9000000000001</v>
      </c>
    </row>
    <row r="7727" spans="1:10" x14ac:dyDescent="0.25">
      <c r="A7727">
        <v>22</v>
      </c>
      <c r="B7727">
        <v>2018</v>
      </c>
      <c r="C7727" t="s">
        <v>40</v>
      </c>
      <c r="D7727" t="s">
        <v>56</v>
      </c>
      <c r="E7727" t="s">
        <v>35</v>
      </c>
      <c r="F7727">
        <v>4</v>
      </c>
      <c r="G7727" t="s">
        <v>38</v>
      </c>
      <c r="H7727" t="s">
        <v>2</v>
      </c>
      <c r="I7727" t="s">
        <v>51</v>
      </c>
      <c r="J7727">
        <v>570</v>
      </c>
    </row>
    <row r="7728" spans="1:10" x14ac:dyDescent="0.25">
      <c r="A7728">
        <v>22</v>
      </c>
      <c r="B7728">
        <v>2018</v>
      </c>
      <c r="C7728" t="s">
        <v>40</v>
      </c>
      <c r="D7728" t="s">
        <v>56</v>
      </c>
      <c r="E7728" t="s">
        <v>35</v>
      </c>
      <c r="F7728">
        <v>5</v>
      </c>
      <c r="G7728" t="s">
        <v>38</v>
      </c>
      <c r="H7728" t="s">
        <v>2</v>
      </c>
      <c r="I7728" t="s">
        <v>51</v>
      </c>
      <c r="J7728">
        <v>577.5</v>
      </c>
    </row>
    <row r="7729" spans="1:10" x14ac:dyDescent="0.25">
      <c r="A7729">
        <v>22</v>
      </c>
      <c r="B7729">
        <v>2018</v>
      </c>
      <c r="C7729" t="s">
        <v>40</v>
      </c>
      <c r="D7729" t="s">
        <v>56</v>
      </c>
      <c r="E7729" t="s">
        <v>35</v>
      </c>
      <c r="F7729">
        <v>6</v>
      </c>
      <c r="G7729" t="s">
        <v>45</v>
      </c>
      <c r="H7729" t="s">
        <v>46</v>
      </c>
      <c r="I7729" t="s">
        <v>51</v>
      </c>
      <c r="J7729">
        <v>1048.9000000000001</v>
      </c>
    </row>
    <row r="7730" spans="1:10" x14ac:dyDescent="0.25">
      <c r="A7730">
        <v>23</v>
      </c>
      <c r="B7730">
        <v>2017</v>
      </c>
      <c r="C7730" t="s">
        <v>40</v>
      </c>
      <c r="D7730" t="s">
        <v>60</v>
      </c>
      <c r="E7730" t="s">
        <v>35</v>
      </c>
      <c r="F7730">
        <v>1</v>
      </c>
      <c r="G7730" t="s">
        <v>38</v>
      </c>
      <c r="H7730" t="s">
        <v>46</v>
      </c>
      <c r="I7730" t="s">
        <v>37</v>
      </c>
      <c r="J7730">
        <v>1331.6</v>
      </c>
    </row>
    <row r="7731" spans="1:10" x14ac:dyDescent="0.25">
      <c r="A7731">
        <v>23</v>
      </c>
      <c r="B7731">
        <v>2017</v>
      </c>
      <c r="C7731" t="s">
        <v>40</v>
      </c>
      <c r="D7731" t="s">
        <v>60</v>
      </c>
      <c r="E7731" t="s">
        <v>35</v>
      </c>
      <c r="F7731">
        <v>2</v>
      </c>
      <c r="G7731" t="s">
        <v>38</v>
      </c>
      <c r="H7731" t="s">
        <v>46</v>
      </c>
      <c r="I7731" t="s">
        <v>37</v>
      </c>
      <c r="J7731">
        <v>1315.3</v>
      </c>
    </row>
    <row r="7732" spans="1:10" x14ac:dyDescent="0.25">
      <c r="A7732">
        <v>23</v>
      </c>
      <c r="B7732">
        <v>2017</v>
      </c>
      <c r="C7732" t="s">
        <v>40</v>
      </c>
      <c r="D7732" t="s">
        <v>60</v>
      </c>
      <c r="E7732" t="s">
        <v>35</v>
      </c>
      <c r="F7732">
        <v>3</v>
      </c>
      <c r="G7732" t="s">
        <v>38</v>
      </c>
      <c r="H7732" t="s">
        <v>46</v>
      </c>
      <c r="I7732" t="s">
        <v>37</v>
      </c>
      <c r="J7732">
        <v>1221.8</v>
      </c>
    </row>
    <row r="7733" spans="1:10" x14ac:dyDescent="0.25">
      <c r="A7733">
        <v>23</v>
      </c>
      <c r="B7733">
        <v>2017</v>
      </c>
      <c r="C7733" t="s">
        <v>40</v>
      </c>
      <c r="D7733" t="s">
        <v>60</v>
      </c>
      <c r="E7733" t="s">
        <v>35</v>
      </c>
      <c r="F7733">
        <v>4</v>
      </c>
      <c r="G7733" t="s">
        <v>38</v>
      </c>
      <c r="H7733" t="s">
        <v>46</v>
      </c>
      <c r="I7733" t="s">
        <v>51</v>
      </c>
      <c r="J7733">
        <v>1300.0999999999999</v>
      </c>
    </row>
    <row r="7734" spans="1:10" x14ac:dyDescent="0.25">
      <c r="A7734">
        <v>23</v>
      </c>
      <c r="B7734">
        <v>2017</v>
      </c>
      <c r="C7734" t="s">
        <v>40</v>
      </c>
      <c r="D7734" t="s">
        <v>60</v>
      </c>
      <c r="E7734" t="s">
        <v>35</v>
      </c>
      <c r="F7734">
        <v>5</v>
      </c>
      <c r="G7734" t="s">
        <v>45</v>
      </c>
      <c r="H7734" t="s">
        <v>2</v>
      </c>
      <c r="I7734" t="s">
        <v>51</v>
      </c>
      <c r="J7734">
        <v>954.9</v>
      </c>
    </row>
    <row r="7735" spans="1:10" x14ac:dyDescent="0.25">
      <c r="A7735">
        <v>23</v>
      </c>
      <c r="B7735">
        <v>2017</v>
      </c>
      <c r="C7735" t="s">
        <v>40</v>
      </c>
      <c r="D7735" t="s">
        <v>60</v>
      </c>
      <c r="E7735" t="s">
        <v>35</v>
      </c>
      <c r="F7735">
        <v>6</v>
      </c>
      <c r="G7735" t="s">
        <v>45</v>
      </c>
      <c r="H7735" t="s">
        <v>2</v>
      </c>
      <c r="I7735" t="s">
        <v>51</v>
      </c>
      <c r="J7735">
        <v>976.2</v>
      </c>
    </row>
    <row r="7736" spans="1:10" x14ac:dyDescent="0.25">
      <c r="A7736">
        <v>23</v>
      </c>
      <c r="B7736">
        <v>2017</v>
      </c>
      <c r="C7736" t="s">
        <v>40</v>
      </c>
      <c r="D7736" t="s">
        <v>56</v>
      </c>
      <c r="E7736" t="s">
        <v>35</v>
      </c>
      <c r="F7736">
        <v>1</v>
      </c>
      <c r="G7736" t="s">
        <v>38</v>
      </c>
      <c r="H7736" t="s">
        <v>46</v>
      </c>
      <c r="I7736" t="s">
        <v>51</v>
      </c>
      <c r="J7736">
        <v>1181.9000000000001</v>
      </c>
    </row>
    <row r="7737" spans="1:10" x14ac:dyDescent="0.25">
      <c r="A7737">
        <v>23</v>
      </c>
      <c r="B7737">
        <v>2017</v>
      </c>
      <c r="C7737" t="s">
        <v>40</v>
      </c>
      <c r="D7737" t="s">
        <v>56</v>
      </c>
      <c r="E7737" t="s">
        <v>35</v>
      </c>
      <c r="F7737">
        <v>2</v>
      </c>
      <c r="G7737" t="s">
        <v>38</v>
      </c>
      <c r="H7737" t="s">
        <v>46</v>
      </c>
      <c r="I7737" t="s">
        <v>37</v>
      </c>
      <c r="J7737">
        <v>1126.2</v>
      </c>
    </row>
    <row r="7738" spans="1:10" x14ac:dyDescent="0.25">
      <c r="A7738">
        <v>23</v>
      </c>
      <c r="B7738">
        <v>2017</v>
      </c>
      <c r="C7738" t="s">
        <v>40</v>
      </c>
      <c r="D7738" t="s">
        <v>56</v>
      </c>
      <c r="E7738" t="s">
        <v>35</v>
      </c>
      <c r="F7738">
        <v>3</v>
      </c>
      <c r="G7738" t="s">
        <v>38</v>
      </c>
      <c r="H7738" t="s">
        <v>2</v>
      </c>
      <c r="I7738" t="s">
        <v>51</v>
      </c>
      <c r="J7738">
        <v>780</v>
      </c>
    </row>
    <row r="7739" spans="1:10" x14ac:dyDescent="0.25">
      <c r="A7739">
        <v>23</v>
      </c>
      <c r="B7739">
        <v>2017</v>
      </c>
      <c r="C7739" t="s">
        <v>40</v>
      </c>
      <c r="D7739" t="s">
        <v>56</v>
      </c>
      <c r="E7739" t="s">
        <v>35</v>
      </c>
      <c r="F7739">
        <v>4</v>
      </c>
      <c r="G7739" t="s">
        <v>45</v>
      </c>
      <c r="H7739" t="s">
        <v>2</v>
      </c>
      <c r="I7739" t="s">
        <v>51</v>
      </c>
      <c r="J7739">
        <v>840</v>
      </c>
    </row>
    <row r="7740" spans="1:10" x14ac:dyDescent="0.25">
      <c r="A7740">
        <v>23</v>
      </c>
      <c r="B7740">
        <v>2017</v>
      </c>
      <c r="C7740" t="s">
        <v>40</v>
      </c>
      <c r="D7740" t="s">
        <v>56</v>
      </c>
      <c r="E7740" t="s">
        <v>35</v>
      </c>
      <c r="F7740">
        <v>5</v>
      </c>
      <c r="G7740" t="s">
        <v>38</v>
      </c>
      <c r="H7740" t="s">
        <v>46</v>
      </c>
      <c r="I7740" t="s">
        <v>37</v>
      </c>
      <c r="J7740">
        <v>1057.8</v>
      </c>
    </row>
    <row r="7741" spans="1:10" x14ac:dyDescent="0.25">
      <c r="A7741">
        <v>23</v>
      </c>
      <c r="B7741">
        <v>2017</v>
      </c>
      <c r="C7741" t="s">
        <v>40</v>
      </c>
      <c r="D7741" t="s">
        <v>56</v>
      </c>
      <c r="E7741" t="s">
        <v>35</v>
      </c>
      <c r="F7741">
        <v>6</v>
      </c>
      <c r="G7741" t="s">
        <v>38</v>
      </c>
      <c r="H7741" t="s">
        <v>2</v>
      </c>
      <c r="I7741" t="s">
        <v>37</v>
      </c>
      <c r="J7741">
        <v>905.8</v>
      </c>
    </row>
    <row r="7742" spans="1:10" x14ac:dyDescent="0.25">
      <c r="A7742">
        <v>23</v>
      </c>
      <c r="B7742">
        <v>2018</v>
      </c>
      <c r="C7742" t="s">
        <v>40</v>
      </c>
      <c r="D7742" t="s">
        <v>60</v>
      </c>
      <c r="E7742" t="s">
        <v>35</v>
      </c>
      <c r="F7742">
        <v>1</v>
      </c>
      <c r="G7742" t="s">
        <v>45</v>
      </c>
      <c r="H7742" t="s">
        <v>46</v>
      </c>
      <c r="I7742" t="s">
        <v>51</v>
      </c>
      <c r="J7742">
        <v>975.9</v>
      </c>
    </row>
    <row r="7743" spans="1:10" x14ac:dyDescent="0.25">
      <c r="A7743">
        <v>23</v>
      </c>
      <c r="B7743">
        <v>2018</v>
      </c>
      <c r="C7743" t="s">
        <v>40</v>
      </c>
      <c r="D7743" t="s">
        <v>60</v>
      </c>
      <c r="E7743" t="s">
        <v>35</v>
      </c>
      <c r="F7743">
        <v>2</v>
      </c>
      <c r="G7743" t="s">
        <v>45</v>
      </c>
      <c r="H7743" t="s">
        <v>46</v>
      </c>
      <c r="I7743" t="s">
        <v>37</v>
      </c>
      <c r="J7743">
        <v>1243.0999999999999</v>
      </c>
    </row>
    <row r="7744" spans="1:10" x14ac:dyDescent="0.25">
      <c r="A7744">
        <v>23</v>
      </c>
      <c r="B7744">
        <v>2018</v>
      </c>
      <c r="C7744" t="s">
        <v>40</v>
      </c>
      <c r="D7744" t="s">
        <v>60</v>
      </c>
      <c r="E7744" t="s">
        <v>35</v>
      </c>
      <c r="F7744">
        <v>3</v>
      </c>
      <c r="G7744" t="s">
        <v>45</v>
      </c>
      <c r="H7744" t="s">
        <v>2</v>
      </c>
      <c r="I7744" t="s">
        <v>51</v>
      </c>
      <c r="J7744">
        <v>622.5</v>
      </c>
    </row>
    <row r="7745" spans="1:10" x14ac:dyDescent="0.25">
      <c r="A7745">
        <v>23</v>
      </c>
      <c r="B7745">
        <v>2018</v>
      </c>
      <c r="C7745" t="s">
        <v>40</v>
      </c>
      <c r="D7745" t="s">
        <v>60</v>
      </c>
      <c r="E7745" t="s">
        <v>35</v>
      </c>
      <c r="F7745">
        <v>4</v>
      </c>
      <c r="G7745" t="s">
        <v>38</v>
      </c>
      <c r="H7745" t="s">
        <v>46</v>
      </c>
      <c r="I7745" t="s">
        <v>37</v>
      </c>
      <c r="J7745">
        <v>1041.2</v>
      </c>
    </row>
    <row r="7746" spans="1:10" x14ac:dyDescent="0.25">
      <c r="A7746">
        <v>23</v>
      </c>
      <c r="B7746">
        <v>2018</v>
      </c>
      <c r="C7746" t="s">
        <v>40</v>
      </c>
      <c r="D7746" t="s">
        <v>60</v>
      </c>
      <c r="E7746" t="s">
        <v>35</v>
      </c>
      <c r="F7746">
        <v>5</v>
      </c>
      <c r="G7746" t="s">
        <v>38</v>
      </c>
      <c r="H7746" t="s">
        <v>46</v>
      </c>
      <c r="I7746" t="s">
        <v>51</v>
      </c>
      <c r="J7746">
        <v>1096.9000000000001</v>
      </c>
    </row>
    <row r="7747" spans="1:10" x14ac:dyDescent="0.25">
      <c r="A7747">
        <v>23</v>
      </c>
      <c r="B7747">
        <v>2018</v>
      </c>
      <c r="C7747" t="s">
        <v>40</v>
      </c>
      <c r="D7747" t="s">
        <v>60</v>
      </c>
      <c r="E7747" t="s">
        <v>35</v>
      </c>
      <c r="F7747">
        <v>6</v>
      </c>
      <c r="G7747" t="s">
        <v>45</v>
      </c>
      <c r="H7747" t="s">
        <v>2</v>
      </c>
      <c r="I7747" t="s">
        <v>37</v>
      </c>
      <c r="J7747">
        <v>743.1</v>
      </c>
    </row>
    <row r="7748" spans="1:10" x14ac:dyDescent="0.25">
      <c r="A7748">
        <v>23</v>
      </c>
      <c r="B7748">
        <v>2018</v>
      </c>
      <c r="C7748" t="s">
        <v>40</v>
      </c>
      <c r="D7748" t="s">
        <v>56</v>
      </c>
      <c r="E7748" t="s">
        <v>35</v>
      </c>
      <c r="F7748">
        <v>1</v>
      </c>
      <c r="G7748" t="s">
        <v>38</v>
      </c>
      <c r="H7748" t="s">
        <v>46</v>
      </c>
      <c r="I7748" t="s">
        <v>51</v>
      </c>
      <c r="J7748">
        <v>921.9</v>
      </c>
    </row>
    <row r="7749" spans="1:10" x14ac:dyDescent="0.25">
      <c r="A7749">
        <v>23</v>
      </c>
      <c r="B7749">
        <v>2018</v>
      </c>
      <c r="C7749" t="s">
        <v>40</v>
      </c>
      <c r="D7749" t="s">
        <v>56</v>
      </c>
      <c r="E7749" t="s">
        <v>35</v>
      </c>
      <c r="F7749">
        <v>2</v>
      </c>
      <c r="G7749" t="s">
        <v>45</v>
      </c>
      <c r="H7749" t="s">
        <v>2</v>
      </c>
      <c r="I7749" t="s">
        <v>37</v>
      </c>
      <c r="J7749">
        <v>648.4</v>
      </c>
    </row>
    <row r="7750" spans="1:10" x14ac:dyDescent="0.25">
      <c r="A7750">
        <v>23</v>
      </c>
      <c r="B7750">
        <v>2018</v>
      </c>
      <c r="C7750" t="s">
        <v>40</v>
      </c>
      <c r="D7750" t="s">
        <v>56</v>
      </c>
      <c r="E7750" t="s">
        <v>35</v>
      </c>
      <c r="F7750">
        <v>3</v>
      </c>
      <c r="G7750" t="s">
        <v>38</v>
      </c>
      <c r="H7750" t="s">
        <v>46</v>
      </c>
      <c r="I7750" t="s">
        <v>37</v>
      </c>
      <c r="J7750">
        <v>1039.9000000000001</v>
      </c>
    </row>
    <row r="7751" spans="1:10" x14ac:dyDescent="0.25">
      <c r="A7751">
        <v>23</v>
      </c>
      <c r="B7751">
        <v>2018</v>
      </c>
      <c r="C7751" t="s">
        <v>40</v>
      </c>
      <c r="D7751" t="s">
        <v>56</v>
      </c>
      <c r="E7751" t="s">
        <v>35</v>
      </c>
      <c r="F7751">
        <v>4</v>
      </c>
      <c r="G7751" t="s">
        <v>45</v>
      </c>
      <c r="H7751" t="s">
        <v>46</v>
      </c>
      <c r="I7751" t="s">
        <v>37</v>
      </c>
      <c r="J7751">
        <v>950.8</v>
      </c>
    </row>
    <row r="7752" spans="1:10" x14ac:dyDescent="0.25">
      <c r="A7752">
        <v>23</v>
      </c>
      <c r="B7752">
        <v>2018</v>
      </c>
      <c r="C7752" t="s">
        <v>40</v>
      </c>
      <c r="D7752" t="s">
        <v>56</v>
      </c>
      <c r="E7752" t="s">
        <v>35</v>
      </c>
      <c r="F7752">
        <v>5</v>
      </c>
      <c r="G7752" t="s">
        <v>38</v>
      </c>
      <c r="H7752" t="s">
        <v>2</v>
      </c>
      <c r="I7752" t="s">
        <v>37</v>
      </c>
      <c r="J7752">
        <v>629.4</v>
      </c>
    </row>
    <row r="7753" spans="1:10" x14ac:dyDescent="0.25">
      <c r="A7753">
        <v>23</v>
      </c>
      <c r="B7753">
        <v>2018</v>
      </c>
      <c r="C7753" t="s">
        <v>40</v>
      </c>
      <c r="D7753" t="s">
        <v>56</v>
      </c>
      <c r="E7753" t="s">
        <v>35</v>
      </c>
      <c r="F7753">
        <v>6</v>
      </c>
      <c r="G7753" t="s">
        <v>38</v>
      </c>
      <c r="H7753" t="s">
        <v>2</v>
      </c>
      <c r="I7753" t="s">
        <v>51</v>
      </c>
      <c r="J7753">
        <v>587.79999999999995</v>
      </c>
    </row>
    <row r="7754" spans="1:10" x14ac:dyDescent="0.25">
      <c r="A7754">
        <v>24</v>
      </c>
      <c r="B7754">
        <v>2017</v>
      </c>
      <c r="C7754" t="s">
        <v>40</v>
      </c>
      <c r="D7754" t="s">
        <v>60</v>
      </c>
      <c r="E7754" t="s">
        <v>35</v>
      </c>
      <c r="F7754">
        <v>1</v>
      </c>
      <c r="G7754" t="s">
        <v>45</v>
      </c>
      <c r="H7754" t="s">
        <v>2</v>
      </c>
      <c r="I7754" t="s">
        <v>37</v>
      </c>
      <c r="J7754">
        <v>1031.2</v>
      </c>
    </row>
    <row r="7755" spans="1:10" x14ac:dyDescent="0.25">
      <c r="A7755">
        <v>24</v>
      </c>
      <c r="B7755">
        <v>2017</v>
      </c>
      <c r="C7755" t="s">
        <v>40</v>
      </c>
      <c r="D7755" t="s">
        <v>60</v>
      </c>
      <c r="E7755" t="s">
        <v>35</v>
      </c>
      <c r="F7755">
        <v>2</v>
      </c>
      <c r="G7755" t="s">
        <v>45</v>
      </c>
      <c r="H7755" t="s">
        <v>2</v>
      </c>
      <c r="I7755" t="s">
        <v>37</v>
      </c>
      <c r="J7755">
        <v>823.7</v>
      </c>
    </row>
    <row r="7756" spans="1:10" x14ac:dyDescent="0.25">
      <c r="A7756">
        <v>24</v>
      </c>
      <c r="B7756">
        <v>2017</v>
      </c>
      <c r="C7756" t="s">
        <v>40</v>
      </c>
      <c r="D7756" t="s">
        <v>60</v>
      </c>
      <c r="E7756" t="s">
        <v>35</v>
      </c>
      <c r="F7756">
        <v>3</v>
      </c>
      <c r="G7756" t="s">
        <v>45</v>
      </c>
      <c r="H7756" t="s">
        <v>46</v>
      </c>
      <c r="I7756" t="s">
        <v>51</v>
      </c>
      <c r="J7756">
        <v>1307.5</v>
      </c>
    </row>
    <row r="7757" spans="1:10" x14ac:dyDescent="0.25">
      <c r="A7757">
        <v>24</v>
      </c>
      <c r="B7757">
        <v>2017</v>
      </c>
      <c r="C7757" t="s">
        <v>40</v>
      </c>
      <c r="D7757" t="s">
        <v>60</v>
      </c>
      <c r="E7757" t="s">
        <v>35</v>
      </c>
      <c r="F7757">
        <v>4</v>
      </c>
      <c r="G7757" t="s">
        <v>45</v>
      </c>
      <c r="H7757" t="s">
        <v>46</v>
      </c>
      <c r="I7757" t="s">
        <v>51</v>
      </c>
      <c r="J7757">
        <v>1298.5</v>
      </c>
    </row>
    <row r="7758" spans="1:10" x14ac:dyDescent="0.25">
      <c r="A7758">
        <v>24</v>
      </c>
      <c r="B7758">
        <v>2017</v>
      </c>
      <c r="C7758" t="s">
        <v>40</v>
      </c>
      <c r="D7758" t="s">
        <v>60</v>
      </c>
      <c r="E7758" t="s">
        <v>35</v>
      </c>
      <c r="F7758">
        <v>5</v>
      </c>
      <c r="G7758" t="s">
        <v>38</v>
      </c>
      <c r="H7758" t="s">
        <v>2</v>
      </c>
      <c r="I7758" t="s">
        <v>51</v>
      </c>
      <c r="J7758">
        <v>952.9</v>
      </c>
    </row>
    <row r="7759" spans="1:10" x14ac:dyDescent="0.25">
      <c r="A7759">
        <v>24</v>
      </c>
      <c r="B7759">
        <v>2017</v>
      </c>
      <c r="C7759" t="s">
        <v>40</v>
      </c>
      <c r="D7759" t="s">
        <v>60</v>
      </c>
      <c r="E7759" t="s">
        <v>35</v>
      </c>
      <c r="F7759">
        <v>6</v>
      </c>
      <c r="G7759" t="s">
        <v>38</v>
      </c>
      <c r="H7759" t="s">
        <v>2</v>
      </c>
      <c r="I7759" t="s">
        <v>51</v>
      </c>
      <c r="J7759">
        <v>844.4</v>
      </c>
    </row>
    <row r="7760" spans="1:10" x14ac:dyDescent="0.25">
      <c r="A7760">
        <v>24</v>
      </c>
      <c r="B7760">
        <v>2017</v>
      </c>
      <c r="C7760" t="s">
        <v>40</v>
      </c>
      <c r="D7760" t="s">
        <v>56</v>
      </c>
      <c r="E7760" t="s">
        <v>35</v>
      </c>
      <c r="F7760">
        <v>1</v>
      </c>
      <c r="G7760" t="s">
        <v>45</v>
      </c>
      <c r="H7760" t="s">
        <v>46</v>
      </c>
      <c r="I7760" t="s">
        <v>37</v>
      </c>
      <c r="J7760">
        <v>1316.7</v>
      </c>
    </row>
    <row r="7761" spans="1:10" x14ac:dyDescent="0.25">
      <c r="A7761">
        <v>24</v>
      </c>
      <c r="B7761">
        <v>2017</v>
      </c>
      <c r="C7761" t="s">
        <v>40</v>
      </c>
      <c r="D7761" t="s">
        <v>56</v>
      </c>
      <c r="E7761" t="s">
        <v>35</v>
      </c>
      <c r="F7761">
        <v>2</v>
      </c>
      <c r="G7761" t="s">
        <v>38</v>
      </c>
      <c r="H7761" t="s">
        <v>2</v>
      </c>
      <c r="I7761" t="s">
        <v>37</v>
      </c>
      <c r="J7761">
        <v>771.3</v>
      </c>
    </row>
    <row r="7762" spans="1:10" x14ac:dyDescent="0.25">
      <c r="A7762">
        <v>24</v>
      </c>
      <c r="B7762">
        <v>2017</v>
      </c>
      <c r="C7762" t="s">
        <v>40</v>
      </c>
      <c r="D7762" t="s">
        <v>56</v>
      </c>
      <c r="E7762" t="s">
        <v>35</v>
      </c>
      <c r="F7762">
        <v>3</v>
      </c>
      <c r="G7762" t="s">
        <v>45</v>
      </c>
      <c r="H7762" t="s">
        <v>2</v>
      </c>
      <c r="I7762" t="s">
        <v>37</v>
      </c>
      <c r="J7762">
        <v>879.5</v>
      </c>
    </row>
    <row r="7763" spans="1:10" x14ac:dyDescent="0.25">
      <c r="A7763">
        <v>24</v>
      </c>
      <c r="B7763">
        <v>2017</v>
      </c>
      <c r="C7763" t="s">
        <v>40</v>
      </c>
      <c r="D7763" t="s">
        <v>56</v>
      </c>
      <c r="E7763" t="s">
        <v>35</v>
      </c>
      <c r="F7763">
        <v>4</v>
      </c>
      <c r="G7763" t="s">
        <v>38</v>
      </c>
      <c r="H7763" t="s">
        <v>2</v>
      </c>
      <c r="I7763" t="s">
        <v>51</v>
      </c>
      <c r="J7763">
        <v>808.7</v>
      </c>
    </row>
    <row r="7764" spans="1:10" x14ac:dyDescent="0.25">
      <c r="A7764">
        <v>24</v>
      </c>
      <c r="B7764">
        <v>2017</v>
      </c>
      <c r="C7764" t="s">
        <v>40</v>
      </c>
      <c r="D7764" t="s">
        <v>56</v>
      </c>
      <c r="E7764" t="s">
        <v>35</v>
      </c>
      <c r="F7764">
        <v>5</v>
      </c>
      <c r="G7764" t="s">
        <v>38</v>
      </c>
      <c r="H7764" t="s">
        <v>2</v>
      </c>
      <c r="I7764" t="s">
        <v>37</v>
      </c>
      <c r="J7764">
        <v>745.2</v>
      </c>
    </row>
    <row r="7765" spans="1:10" x14ac:dyDescent="0.25">
      <c r="A7765">
        <v>24</v>
      </c>
      <c r="B7765">
        <v>2017</v>
      </c>
      <c r="C7765" t="s">
        <v>40</v>
      </c>
      <c r="D7765" t="s">
        <v>56</v>
      </c>
      <c r="E7765" t="s">
        <v>35</v>
      </c>
      <c r="F7765">
        <v>6</v>
      </c>
      <c r="G7765" t="s">
        <v>45</v>
      </c>
      <c r="H7765" t="s">
        <v>46</v>
      </c>
      <c r="I7765" t="s">
        <v>37</v>
      </c>
      <c r="J7765">
        <v>1240.4000000000001</v>
      </c>
    </row>
    <row r="7766" spans="1:10" x14ac:dyDescent="0.25">
      <c r="A7766">
        <v>24</v>
      </c>
      <c r="B7766">
        <v>2018</v>
      </c>
      <c r="C7766" t="s">
        <v>40</v>
      </c>
      <c r="D7766" t="s">
        <v>60</v>
      </c>
      <c r="E7766" t="s">
        <v>35</v>
      </c>
      <c r="F7766">
        <v>1</v>
      </c>
      <c r="G7766" t="s">
        <v>38</v>
      </c>
      <c r="H7766" t="s">
        <v>2</v>
      </c>
      <c r="I7766" t="s">
        <v>37</v>
      </c>
      <c r="J7766">
        <v>649.70000000000005</v>
      </c>
    </row>
    <row r="7767" spans="1:10" x14ac:dyDescent="0.25">
      <c r="A7767">
        <v>24</v>
      </c>
      <c r="B7767">
        <v>2018</v>
      </c>
      <c r="C7767" t="s">
        <v>40</v>
      </c>
      <c r="D7767" t="s">
        <v>60</v>
      </c>
      <c r="E7767" t="s">
        <v>35</v>
      </c>
      <c r="F7767">
        <v>2</v>
      </c>
      <c r="G7767" t="s">
        <v>38</v>
      </c>
      <c r="H7767" t="s">
        <v>2</v>
      </c>
      <c r="I7767" t="s">
        <v>37</v>
      </c>
      <c r="J7767">
        <v>685.2</v>
      </c>
    </row>
    <row r="7768" spans="1:10" x14ac:dyDescent="0.25">
      <c r="A7768">
        <v>24</v>
      </c>
      <c r="B7768">
        <v>2018</v>
      </c>
      <c r="C7768" t="s">
        <v>40</v>
      </c>
      <c r="D7768" t="s">
        <v>60</v>
      </c>
      <c r="E7768" t="s">
        <v>35</v>
      </c>
      <c r="F7768">
        <v>3</v>
      </c>
      <c r="G7768" t="s">
        <v>45</v>
      </c>
      <c r="H7768" t="s">
        <v>2</v>
      </c>
      <c r="I7768" t="s">
        <v>37</v>
      </c>
      <c r="J7768">
        <v>573.29999999999995</v>
      </c>
    </row>
    <row r="7769" spans="1:10" x14ac:dyDescent="0.25">
      <c r="A7769">
        <v>24</v>
      </c>
      <c r="B7769">
        <v>2018</v>
      </c>
      <c r="C7769" t="s">
        <v>40</v>
      </c>
      <c r="D7769" t="s">
        <v>60</v>
      </c>
      <c r="E7769" t="s">
        <v>35</v>
      </c>
      <c r="F7769">
        <v>4</v>
      </c>
      <c r="G7769" t="s">
        <v>45</v>
      </c>
      <c r="H7769" t="s">
        <v>2</v>
      </c>
      <c r="I7769" t="s">
        <v>37</v>
      </c>
      <c r="J7769">
        <v>699</v>
      </c>
    </row>
    <row r="7770" spans="1:10" x14ac:dyDescent="0.25">
      <c r="A7770">
        <v>24</v>
      </c>
      <c r="B7770">
        <v>2018</v>
      </c>
      <c r="C7770" t="s">
        <v>40</v>
      </c>
      <c r="D7770" t="s">
        <v>60</v>
      </c>
      <c r="E7770" t="s">
        <v>35</v>
      </c>
      <c r="F7770">
        <v>5</v>
      </c>
      <c r="G7770" t="s">
        <v>38</v>
      </c>
      <c r="H7770" t="s">
        <v>46</v>
      </c>
      <c r="I7770" t="s">
        <v>37</v>
      </c>
      <c r="J7770">
        <v>1037.2</v>
      </c>
    </row>
    <row r="7771" spans="1:10" x14ac:dyDescent="0.25">
      <c r="A7771">
        <v>24</v>
      </c>
      <c r="B7771">
        <v>2018</v>
      </c>
      <c r="C7771" t="s">
        <v>40</v>
      </c>
      <c r="D7771" t="s">
        <v>60</v>
      </c>
      <c r="E7771" t="s">
        <v>35</v>
      </c>
      <c r="F7771">
        <v>6</v>
      </c>
      <c r="G7771" t="s">
        <v>45</v>
      </c>
      <c r="H7771" t="s">
        <v>46</v>
      </c>
      <c r="I7771" t="s">
        <v>37</v>
      </c>
      <c r="J7771">
        <v>1085.5</v>
      </c>
    </row>
    <row r="7772" spans="1:10" x14ac:dyDescent="0.25">
      <c r="A7772">
        <v>24</v>
      </c>
      <c r="B7772">
        <v>2018</v>
      </c>
      <c r="C7772" t="s">
        <v>40</v>
      </c>
      <c r="D7772" t="s">
        <v>56</v>
      </c>
      <c r="E7772" t="s">
        <v>35</v>
      </c>
      <c r="F7772">
        <v>1</v>
      </c>
      <c r="G7772" t="s">
        <v>38</v>
      </c>
      <c r="H7772" t="s">
        <v>46</v>
      </c>
      <c r="I7772" t="s">
        <v>51</v>
      </c>
      <c r="J7772">
        <v>951.4</v>
      </c>
    </row>
    <row r="7773" spans="1:10" x14ac:dyDescent="0.25">
      <c r="A7773">
        <v>24</v>
      </c>
      <c r="B7773">
        <v>2018</v>
      </c>
      <c r="C7773" t="s">
        <v>40</v>
      </c>
      <c r="D7773" t="s">
        <v>56</v>
      </c>
      <c r="E7773" t="s">
        <v>35</v>
      </c>
      <c r="F7773">
        <v>2</v>
      </c>
      <c r="G7773" t="s">
        <v>45</v>
      </c>
      <c r="H7773" t="s">
        <v>2</v>
      </c>
      <c r="I7773" t="s">
        <v>37</v>
      </c>
      <c r="J7773">
        <v>701.3</v>
      </c>
    </row>
    <row r="7774" spans="1:10" x14ac:dyDescent="0.25">
      <c r="A7774">
        <v>24</v>
      </c>
      <c r="B7774">
        <v>2018</v>
      </c>
      <c r="C7774" t="s">
        <v>40</v>
      </c>
      <c r="D7774" t="s">
        <v>56</v>
      </c>
      <c r="E7774" t="s">
        <v>35</v>
      </c>
      <c r="F7774">
        <v>3</v>
      </c>
      <c r="G7774" t="s">
        <v>45</v>
      </c>
      <c r="H7774" t="s">
        <v>2</v>
      </c>
      <c r="I7774" t="s">
        <v>37</v>
      </c>
      <c r="J7774">
        <v>539.29999999999995</v>
      </c>
    </row>
    <row r="7775" spans="1:10" x14ac:dyDescent="0.25">
      <c r="A7775">
        <v>24</v>
      </c>
      <c r="B7775">
        <v>2018</v>
      </c>
      <c r="C7775" t="s">
        <v>40</v>
      </c>
      <c r="D7775" t="s">
        <v>56</v>
      </c>
      <c r="E7775" t="s">
        <v>35</v>
      </c>
      <c r="F7775">
        <v>4</v>
      </c>
      <c r="G7775" t="s">
        <v>38</v>
      </c>
      <c r="H7775" t="s">
        <v>2</v>
      </c>
      <c r="I7775" t="s">
        <v>51</v>
      </c>
      <c r="J7775">
        <v>574.4</v>
      </c>
    </row>
    <row r="7776" spans="1:10" x14ac:dyDescent="0.25">
      <c r="A7776">
        <v>24</v>
      </c>
      <c r="B7776">
        <v>2018</v>
      </c>
      <c r="C7776" t="s">
        <v>40</v>
      </c>
      <c r="D7776" t="s">
        <v>56</v>
      </c>
      <c r="E7776" t="s">
        <v>35</v>
      </c>
      <c r="F7776">
        <v>5</v>
      </c>
      <c r="G7776" t="s">
        <v>45</v>
      </c>
      <c r="H7776" t="s">
        <v>46</v>
      </c>
      <c r="I7776" t="s">
        <v>37</v>
      </c>
      <c r="J7776">
        <v>1277.5999999999999</v>
      </c>
    </row>
    <row r="7777" spans="1:10" x14ac:dyDescent="0.25">
      <c r="A7777">
        <v>24</v>
      </c>
      <c r="B7777">
        <v>2018</v>
      </c>
      <c r="C7777" t="s">
        <v>40</v>
      </c>
      <c r="D7777" t="s">
        <v>56</v>
      </c>
      <c r="E7777" t="s">
        <v>35</v>
      </c>
      <c r="F7777">
        <v>6</v>
      </c>
      <c r="G7777" t="s">
        <v>45</v>
      </c>
      <c r="H7777" t="s">
        <v>46</v>
      </c>
      <c r="I7777" t="s">
        <v>51</v>
      </c>
      <c r="J7777">
        <v>980.4</v>
      </c>
    </row>
    <row r="7778" spans="1:10" x14ac:dyDescent="0.25">
      <c r="A7778">
        <v>25</v>
      </c>
      <c r="B7778">
        <v>2017</v>
      </c>
      <c r="C7778" t="s">
        <v>40</v>
      </c>
      <c r="D7778" t="s">
        <v>60</v>
      </c>
      <c r="E7778" t="s">
        <v>35</v>
      </c>
      <c r="F7778">
        <v>1</v>
      </c>
      <c r="G7778" t="s">
        <v>45</v>
      </c>
      <c r="H7778" t="s">
        <v>46</v>
      </c>
      <c r="I7778" t="s">
        <v>51</v>
      </c>
      <c r="J7778">
        <v>1157.9000000000001</v>
      </c>
    </row>
    <row r="7779" spans="1:10" x14ac:dyDescent="0.25">
      <c r="A7779">
        <v>25</v>
      </c>
      <c r="B7779">
        <v>2017</v>
      </c>
      <c r="C7779" t="s">
        <v>40</v>
      </c>
      <c r="D7779" t="s">
        <v>60</v>
      </c>
      <c r="E7779" t="s">
        <v>35</v>
      </c>
      <c r="F7779">
        <v>2</v>
      </c>
      <c r="G7779" t="s">
        <v>45</v>
      </c>
      <c r="H7779" t="s">
        <v>2</v>
      </c>
      <c r="I7779" t="s">
        <v>51</v>
      </c>
      <c r="J7779">
        <v>864.3</v>
      </c>
    </row>
    <row r="7780" spans="1:10" x14ac:dyDescent="0.25">
      <c r="A7780">
        <v>25</v>
      </c>
      <c r="B7780">
        <v>2017</v>
      </c>
      <c r="C7780" t="s">
        <v>40</v>
      </c>
      <c r="D7780" t="s">
        <v>60</v>
      </c>
      <c r="E7780" t="s">
        <v>35</v>
      </c>
      <c r="F7780">
        <v>3</v>
      </c>
      <c r="G7780" t="s">
        <v>38</v>
      </c>
      <c r="H7780" t="s">
        <v>2</v>
      </c>
      <c r="I7780" t="s">
        <v>51</v>
      </c>
      <c r="J7780">
        <v>928.7</v>
      </c>
    </row>
    <row r="7781" spans="1:10" x14ac:dyDescent="0.25">
      <c r="A7781">
        <v>25</v>
      </c>
      <c r="B7781">
        <v>2017</v>
      </c>
      <c r="C7781" t="s">
        <v>40</v>
      </c>
      <c r="D7781" t="s">
        <v>60</v>
      </c>
      <c r="E7781" t="s">
        <v>35</v>
      </c>
      <c r="F7781">
        <v>4</v>
      </c>
      <c r="G7781" t="s">
        <v>45</v>
      </c>
      <c r="H7781" t="s">
        <v>2</v>
      </c>
      <c r="I7781" t="s">
        <v>37</v>
      </c>
      <c r="J7781">
        <v>927.4</v>
      </c>
    </row>
    <row r="7782" spans="1:10" x14ac:dyDescent="0.25">
      <c r="A7782">
        <v>25</v>
      </c>
      <c r="B7782">
        <v>2017</v>
      </c>
      <c r="C7782" t="s">
        <v>40</v>
      </c>
      <c r="D7782" t="s">
        <v>60</v>
      </c>
      <c r="E7782" t="s">
        <v>35</v>
      </c>
      <c r="F7782">
        <v>5</v>
      </c>
      <c r="G7782" t="s">
        <v>38</v>
      </c>
      <c r="H7782" t="s">
        <v>46</v>
      </c>
      <c r="I7782" t="s">
        <v>51</v>
      </c>
      <c r="J7782">
        <v>1331.9</v>
      </c>
    </row>
    <row r="7783" spans="1:10" x14ac:dyDescent="0.25">
      <c r="A7783">
        <v>25</v>
      </c>
      <c r="B7783">
        <v>2017</v>
      </c>
      <c r="C7783" t="s">
        <v>40</v>
      </c>
      <c r="D7783" t="s">
        <v>60</v>
      </c>
      <c r="E7783" t="s">
        <v>35</v>
      </c>
      <c r="F7783">
        <v>6</v>
      </c>
      <c r="G7783" t="s">
        <v>45</v>
      </c>
      <c r="H7783" t="s">
        <v>46</v>
      </c>
      <c r="I7783" t="s">
        <v>37</v>
      </c>
      <c r="J7783">
        <v>1317.6</v>
      </c>
    </row>
    <row r="7784" spans="1:10" x14ac:dyDescent="0.25">
      <c r="A7784">
        <v>25</v>
      </c>
      <c r="B7784">
        <v>2017</v>
      </c>
      <c r="C7784" t="s">
        <v>40</v>
      </c>
      <c r="D7784" t="s">
        <v>56</v>
      </c>
      <c r="E7784" t="s">
        <v>35</v>
      </c>
      <c r="F7784">
        <v>1</v>
      </c>
      <c r="G7784" t="s">
        <v>45</v>
      </c>
      <c r="H7784" t="s">
        <v>2</v>
      </c>
      <c r="I7784" t="s">
        <v>37</v>
      </c>
      <c r="J7784">
        <v>872.9</v>
      </c>
    </row>
    <row r="7785" spans="1:10" x14ac:dyDescent="0.25">
      <c r="A7785">
        <v>25</v>
      </c>
      <c r="B7785">
        <v>2017</v>
      </c>
      <c r="C7785" t="s">
        <v>40</v>
      </c>
      <c r="D7785" t="s">
        <v>56</v>
      </c>
      <c r="E7785" t="s">
        <v>35</v>
      </c>
      <c r="F7785">
        <v>2</v>
      </c>
      <c r="G7785" t="s">
        <v>45</v>
      </c>
      <c r="H7785" t="s">
        <v>2</v>
      </c>
      <c r="I7785" t="s">
        <v>37</v>
      </c>
      <c r="J7785">
        <v>817</v>
      </c>
    </row>
    <row r="7786" spans="1:10" x14ac:dyDescent="0.25">
      <c r="A7786">
        <v>25</v>
      </c>
      <c r="B7786">
        <v>2017</v>
      </c>
      <c r="C7786" t="s">
        <v>40</v>
      </c>
      <c r="D7786" t="s">
        <v>56</v>
      </c>
      <c r="E7786" t="s">
        <v>35</v>
      </c>
      <c r="F7786">
        <v>3</v>
      </c>
      <c r="G7786" t="s">
        <v>45</v>
      </c>
      <c r="H7786" t="s">
        <v>46</v>
      </c>
      <c r="I7786" t="s">
        <v>51</v>
      </c>
      <c r="J7786">
        <v>1175.0999999999999</v>
      </c>
    </row>
    <row r="7787" spans="1:10" x14ac:dyDescent="0.25">
      <c r="A7787">
        <v>25</v>
      </c>
      <c r="B7787">
        <v>2017</v>
      </c>
      <c r="C7787" t="s">
        <v>40</v>
      </c>
      <c r="D7787" t="s">
        <v>56</v>
      </c>
      <c r="E7787" t="s">
        <v>35</v>
      </c>
      <c r="F7787">
        <v>4</v>
      </c>
      <c r="G7787" t="s">
        <v>38</v>
      </c>
      <c r="H7787" t="s">
        <v>46</v>
      </c>
      <c r="I7787" t="s">
        <v>37</v>
      </c>
      <c r="J7787">
        <v>1252.8</v>
      </c>
    </row>
    <row r="7788" spans="1:10" x14ac:dyDescent="0.25">
      <c r="A7788">
        <v>25</v>
      </c>
      <c r="B7788">
        <v>2017</v>
      </c>
      <c r="C7788" t="s">
        <v>40</v>
      </c>
      <c r="D7788" t="s">
        <v>56</v>
      </c>
      <c r="E7788" t="s">
        <v>35</v>
      </c>
      <c r="F7788">
        <v>5</v>
      </c>
      <c r="G7788" t="s">
        <v>38</v>
      </c>
      <c r="H7788" t="s">
        <v>46</v>
      </c>
      <c r="I7788" t="s">
        <v>51</v>
      </c>
      <c r="J7788">
        <v>1187.8</v>
      </c>
    </row>
    <row r="7789" spans="1:10" x14ac:dyDescent="0.25">
      <c r="A7789">
        <v>25</v>
      </c>
      <c r="B7789">
        <v>2017</v>
      </c>
      <c r="C7789" t="s">
        <v>40</v>
      </c>
      <c r="D7789" t="s">
        <v>56</v>
      </c>
      <c r="E7789" t="s">
        <v>35</v>
      </c>
      <c r="F7789">
        <v>6</v>
      </c>
      <c r="G7789" t="s">
        <v>45</v>
      </c>
      <c r="H7789" t="s">
        <v>46</v>
      </c>
      <c r="I7789" t="s">
        <v>37</v>
      </c>
      <c r="J7789">
        <v>1186.7</v>
      </c>
    </row>
    <row r="7790" spans="1:10" x14ac:dyDescent="0.25">
      <c r="A7790">
        <v>25</v>
      </c>
      <c r="B7790">
        <v>2018</v>
      </c>
      <c r="C7790" t="s">
        <v>40</v>
      </c>
      <c r="D7790" t="s">
        <v>60</v>
      </c>
      <c r="E7790" t="s">
        <v>35</v>
      </c>
      <c r="F7790">
        <v>1</v>
      </c>
      <c r="G7790" t="s">
        <v>45</v>
      </c>
      <c r="H7790" t="s">
        <v>2</v>
      </c>
      <c r="I7790" t="s">
        <v>37</v>
      </c>
      <c r="J7790">
        <v>728.6</v>
      </c>
    </row>
    <row r="7791" spans="1:10" x14ac:dyDescent="0.25">
      <c r="A7791">
        <v>25</v>
      </c>
      <c r="B7791">
        <v>2018</v>
      </c>
      <c r="C7791" t="s">
        <v>40</v>
      </c>
      <c r="D7791" t="s">
        <v>60</v>
      </c>
      <c r="E7791" t="s">
        <v>35</v>
      </c>
      <c r="F7791">
        <v>2</v>
      </c>
      <c r="G7791" t="s">
        <v>45</v>
      </c>
      <c r="H7791" t="s">
        <v>46</v>
      </c>
      <c r="I7791" t="s">
        <v>51</v>
      </c>
      <c r="J7791">
        <v>1125.5</v>
      </c>
    </row>
    <row r="7792" spans="1:10" x14ac:dyDescent="0.25">
      <c r="A7792">
        <v>25</v>
      </c>
      <c r="B7792">
        <v>2018</v>
      </c>
      <c r="C7792" t="s">
        <v>40</v>
      </c>
      <c r="D7792" t="s">
        <v>60</v>
      </c>
      <c r="E7792" t="s">
        <v>35</v>
      </c>
      <c r="F7792">
        <v>3</v>
      </c>
      <c r="G7792" t="s">
        <v>45</v>
      </c>
      <c r="H7792" t="s">
        <v>46</v>
      </c>
      <c r="I7792" t="s">
        <v>51</v>
      </c>
      <c r="J7792">
        <v>1115.2</v>
      </c>
    </row>
    <row r="7793" spans="1:10" x14ac:dyDescent="0.25">
      <c r="A7793">
        <v>25</v>
      </c>
      <c r="B7793">
        <v>2018</v>
      </c>
      <c r="C7793" t="s">
        <v>40</v>
      </c>
      <c r="D7793" t="s">
        <v>60</v>
      </c>
      <c r="E7793" t="s">
        <v>35</v>
      </c>
      <c r="F7793">
        <v>4</v>
      </c>
      <c r="G7793" t="s">
        <v>45</v>
      </c>
      <c r="H7793" t="s">
        <v>2</v>
      </c>
      <c r="I7793" t="s">
        <v>37</v>
      </c>
      <c r="J7793">
        <v>719.8</v>
      </c>
    </row>
    <row r="7794" spans="1:10" x14ac:dyDescent="0.25">
      <c r="A7794">
        <v>25</v>
      </c>
      <c r="B7794">
        <v>2018</v>
      </c>
      <c r="C7794" t="s">
        <v>40</v>
      </c>
      <c r="D7794" t="s">
        <v>60</v>
      </c>
      <c r="E7794" t="s">
        <v>35</v>
      </c>
      <c r="F7794">
        <v>5</v>
      </c>
      <c r="G7794" t="s">
        <v>45</v>
      </c>
      <c r="H7794" t="s">
        <v>2</v>
      </c>
      <c r="I7794" t="s">
        <v>37</v>
      </c>
      <c r="J7794">
        <v>650.5</v>
      </c>
    </row>
    <row r="7795" spans="1:10" x14ac:dyDescent="0.25">
      <c r="A7795">
        <v>25</v>
      </c>
      <c r="B7795">
        <v>2018</v>
      </c>
      <c r="C7795" t="s">
        <v>40</v>
      </c>
      <c r="D7795" t="s">
        <v>60</v>
      </c>
      <c r="E7795" t="s">
        <v>35</v>
      </c>
      <c r="F7795">
        <v>6</v>
      </c>
      <c r="G7795" t="s">
        <v>45</v>
      </c>
      <c r="H7795" t="s">
        <v>2</v>
      </c>
      <c r="I7795" t="s">
        <v>51</v>
      </c>
      <c r="J7795">
        <v>656.5</v>
      </c>
    </row>
    <row r="7796" spans="1:10" x14ac:dyDescent="0.25">
      <c r="A7796">
        <v>25</v>
      </c>
      <c r="B7796">
        <v>2018</v>
      </c>
      <c r="C7796" t="s">
        <v>40</v>
      </c>
      <c r="D7796" t="s">
        <v>56</v>
      </c>
      <c r="E7796" t="s">
        <v>35</v>
      </c>
      <c r="F7796">
        <v>1</v>
      </c>
      <c r="G7796" t="s">
        <v>38</v>
      </c>
      <c r="H7796" t="s">
        <v>46</v>
      </c>
      <c r="I7796" t="s">
        <v>37</v>
      </c>
      <c r="J7796">
        <v>1028.5999999999999</v>
      </c>
    </row>
    <row r="7797" spans="1:10" x14ac:dyDescent="0.25">
      <c r="A7797">
        <v>25</v>
      </c>
      <c r="B7797">
        <v>2018</v>
      </c>
      <c r="C7797" t="s">
        <v>40</v>
      </c>
      <c r="D7797" t="s">
        <v>56</v>
      </c>
      <c r="E7797" t="s">
        <v>35</v>
      </c>
      <c r="F7797">
        <v>2</v>
      </c>
      <c r="G7797" t="s">
        <v>45</v>
      </c>
      <c r="H7797" t="s">
        <v>46</v>
      </c>
      <c r="I7797" t="s">
        <v>51</v>
      </c>
      <c r="J7797">
        <v>1064.2</v>
      </c>
    </row>
    <row r="7798" spans="1:10" x14ac:dyDescent="0.25">
      <c r="A7798">
        <v>25</v>
      </c>
      <c r="B7798">
        <v>2018</v>
      </c>
      <c r="C7798" t="s">
        <v>40</v>
      </c>
      <c r="D7798" t="s">
        <v>56</v>
      </c>
      <c r="E7798" t="s">
        <v>35</v>
      </c>
      <c r="F7798">
        <v>3</v>
      </c>
      <c r="G7798" t="s">
        <v>38</v>
      </c>
      <c r="H7798" t="s">
        <v>46</v>
      </c>
      <c r="I7798" t="s">
        <v>37</v>
      </c>
      <c r="J7798">
        <v>934.7</v>
      </c>
    </row>
    <row r="7799" spans="1:10" x14ac:dyDescent="0.25">
      <c r="A7799">
        <v>25</v>
      </c>
      <c r="B7799">
        <v>2018</v>
      </c>
      <c r="C7799" t="s">
        <v>40</v>
      </c>
      <c r="D7799" t="s">
        <v>56</v>
      </c>
      <c r="E7799" t="s">
        <v>35</v>
      </c>
      <c r="F7799">
        <v>4</v>
      </c>
      <c r="G7799" t="s">
        <v>45</v>
      </c>
      <c r="H7799" t="s">
        <v>2</v>
      </c>
      <c r="I7799" t="s">
        <v>37</v>
      </c>
      <c r="J7799">
        <v>443.6</v>
      </c>
    </row>
    <row r="7800" spans="1:10" x14ac:dyDescent="0.25">
      <c r="A7800">
        <v>25</v>
      </c>
      <c r="B7800">
        <v>2018</v>
      </c>
      <c r="C7800" t="s">
        <v>40</v>
      </c>
      <c r="D7800" t="s">
        <v>56</v>
      </c>
      <c r="E7800" t="s">
        <v>35</v>
      </c>
      <c r="F7800">
        <v>5</v>
      </c>
      <c r="G7800" t="s">
        <v>38</v>
      </c>
      <c r="H7800" t="s">
        <v>2</v>
      </c>
      <c r="I7800" t="s">
        <v>51</v>
      </c>
      <c r="J7800">
        <v>553.70000000000005</v>
      </c>
    </row>
    <row r="7801" spans="1:10" x14ac:dyDescent="0.25">
      <c r="A7801">
        <v>25</v>
      </c>
      <c r="B7801">
        <v>2018</v>
      </c>
      <c r="C7801" t="s">
        <v>40</v>
      </c>
      <c r="D7801" t="s">
        <v>56</v>
      </c>
      <c r="E7801" t="s">
        <v>35</v>
      </c>
      <c r="F7801">
        <v>6</v>
      </c>
      <c r="G7801" t="s">
        <v>38</v>
      </c>
      <c r="H7801" t="s">
        <v>2</v>
      </c>
      <c r="I7801" t="s">
        <v>51</v>
      </c>
      <c r="J7801">
        <v>742.5</v>
      </c>
    </row>
    <row r="7802" spans="1:10" x14ac:dyDescent="0.25">
      <c r="A7802">
        <v>26</v>
      </c>
      <c r="B7802">
        <v>2017</v>
      </c>
      <c r="C7802" t="s">
        <v>40</v>
      </c>
      <c r="D7802" t="s">
        <v>60</v>
      </c>
      <c r="E7802" t="s">
        <v>35</v>
      </c>
      <c r="F7802">
        <v>1</v>
      </c>
      <c r="G7802" t="s">
        <v>38</v>
      </c>
      <c r="H7802" t="s">
        <v>46</v>
      </c>
      <c r="I7802" t="s">
        <v>51</v>
      </c>
      <c r="J7802">
        <v>1342.6</v>
      </c>
    </row>
    <row r="7803" spans="1:10" x14ac:dyDescent="0.25">
      <c r="A7803">
        <v>26</v>
      </c>
      <c r="B7803">
        <v>2017</v>
      </c>
      <c r="C7803" t="s">
        <v>40</v>
      </c>
      <c r="D7803" t="s">
        <v>60</v>
      </c>
      <c r="E7803" t="s">
        <v>35</v>
      </c>
      <c r="F7803">
        <v>2</v>
      </c>
      <c r="G7803" t="s">
        <v>45</v>
      </c>
      <c r="H7803" t="s">
        <v>46</v>
      </c>
      <c r="I7803" t="s">
        <v>37</v>
      </c>
      <c r="J7803">
        <v>1283.5</v>
      </c>
    </row>
    <row r="7804" spans="1:10" x14ac:dyDescent="0.25">
      <c r="A7804">
        <v>26</v>
      </c>
      <c r="B7804">
        <v>2017</v>
      </c>
      <c r="C7804" t="s">
        <v>40</v>
      </c>
      <c r="D7804" t="s">
        <v>60</v>
      </c>
      <c r="E7804" t="s">
        <v>35</v>
      </c>
      <c r="F7804">
        <v>3</v>
      </c>
      <c r="G7804" t="s">
        <v>45</v>
      </c>
      <c r="H7804" t="s">
        <v>2</v>
      </c>
      <c r="I7804" t="s">
        <v>51</v>
      </c>
      <c r="J7804">
        <v>864.9</v>
      </c>
    </row>
    <row r="7805" spans="1:10" x14ac:dyDescent="0.25">
      <c r="A7805">
        <v>26</v>
      </c>
      <c r="B7805">
        <v>2017</v>
      </c>
      <c r="C7805" t="s">
        <v>40</v>
      </c>
      <c r="D7805" t="s">
        <v>60</v>
      </c>
      <c r="E7805" t="s">
        <v>35</v>
      </c>
      <c r="F7805">
        <v>4</v>
      </c>
      <c r="G7805" t="s">
        <v>45</v>
      </c>
      <c r="H7805" t="s">
        <v>2</v>
      </c>
      <c r="I7805" t="s">
        <v>51</v>
      </c>
      <c r="J7805">
        <v>860</v>
      </c>
    </row>
    <row r="7806" spans="1:10" x14ac:dyDescent="0.25">
      <c r="A7806">
        <v>26</v>
      </c>
      <c r="B7806">
        <v>2017</v>
      </c>
      <c r="C7806" t="s">
        <v>40</v>
      </c>
      <c r="D7806" t="s">
        <v>60</v>
      </c>
      <c r="E7806" t="s">
        <v>35</v>
      </c>
      <c r="F7806">
        <v>5</v>
      </c>
      <c r="G7806" t="s">
        <v>45</v>
      </c>
      <c r="H7806" t="s">
        <v>46</v>
      </c>
      <c r="I7806" t="s">
        <v>37</v>
      </c>
      <c r="J7806">
        <v>1266.3</v>
      </c>
    </row>
    <row r="7807" spans="1:10" x14ac:dyDescent="0.25">
      <c r="A7807">
        <v>26</v>
      </c>
      <c r="B7807">
        <v>2017</v>
      </c>
      <c r="C7807" t="s">
        <v>40</v>
      </c>
      <c r="D7807" t="s">
        <v>60</v>
      </c>
      <c r="E7807" t="s">
        <v>35</v>
      </c>
      <c r="F7807">
        <v>6</v>
      </c>
      <c r="G7807" t="s">
        <v>38</v>
      </c>
      <c r="H7807" t="s">
        <v>2</v>
      </c>
      <c r="I7807" t="s">
        <v>37</v>
      </c>
      <c r="J7807">
        <v>856.3</v>
      </c>
    </row>
    <row r="7808" spans="1:10" x14ac:dyDescent="0.25">
      <c r="A7808">
        <v>26</v>
      </c>
      <c r="B7808">
        <v>2017</v>
      </c>
      <c r="C7808" t="s">
        <v>40</v>
      </c>
      <c r="D7808" t="s">
        <v>56</v>
      </c>
      <c r="E7808" t="s">
        <v>35</v>
      </c>
      <c r="F7808">
        <v>1</v>
      </c>
      <c r="G7808" t="s">
        <v>38</v>
      </c>
      <c r="H7808" t="s">
        <v>2</v>
      </c>
      <c r="I7808" t="s">
        <v>51</v>
      </c>
      <c r="J7808">
        <v>911.2</v>
      </c>
    </row>
    <row r="7809" spans="1:10" x14ac:dyDescent="0.25">
      <c r="A7809">
        <v>26</v>
      </c>
      <c r="B7809">
        <v>2017</v>
      </c>
      <c r="C7809" t="s">
        <v>40</v>
      </c>
      <c r="D7809" t="s">
        <v>56</v>
      </c>
      <c r="E7809" t="s">
        <v>35</v>
      </c>
      <c r="F7809">
        <v>2</v>
      </c>
      <c r="G7809" t="s">
        <v>38</v>
      </c>
      <c r="H7809" t="s">
        <v>46</v>
      </c>
      <c r="I7809" t="s">
        <v>37</v>
      </c>
      <c r="J7809">
        <v>1142.7</v>
      </c>
    </row>
    <row r="7810" spans="1:10" x14ac:dyDescent="0.25">
      <c r="A7810">
        <v>26</v>
      </c>
      <c r="B7810">
        <v>2017</v>
      </c>
      <c r="C7810" t="s">
        <v>40</v>
      </c>
      <c r="D7810" t="s">
        <v>56</v>
      </c>
      <c r="E7810" t="s">
        <v>35</v>
      </c>
      <c r="F7810">
        <v>3</v>
      </c>
      <c r="G7810" t="s">
        <v>38</v>
      </c>
      <c r="H7810" t="s">
        <v>2</v>
      </c>
      <c r="I7810" t="s">
        <v>37</v>
      </c>
      <c r="J7810">
        <v>858.3</v>
      </c>
    </row>
    <row r="7811" spans="1:10" x14ac:dyDescent="0.25">
      <c r="A7811">
        <v>26</v>
      </c>
      <c r="B7811">
        <v>2017</v>
      </c>
      <c r="C7811" t="s">
        <v>40</v>
      </c>
      <c r="D7811" t="s">
        <v>56</v>
      </c>
      <c r="E7811" t="s">
        <v>35</v>
      </c>
      <c r="F7811">
        <v>4</v>
      </c>
      <c r="G7811" t="s">
        <v>38</v>
      </c>
      <c r="H7811" t="s">
        <v>46</v>
      </c>
      <c r="I7811" t="s">
        <v>37</v>
      </c>
      <c r="J7811">
        <v>1236.5</v>
      </c>
    </row>
    <row r="7812" spans="1:10" x14ac:dyDescent="0.25">
      <c r="A7812">
        <v>26</v>
      </c>
      <c r="B7812">
        <v>2017</v>
      </c>
      <c r="C7812" t="s">
        <v>40</v>
      </c>
      <c r="D7812" t="s">
        <v>56</v>
      </c>
      <c r="E7812" t="s">
        <v>35</v>
      </c>
      <c r="F7812">
        <v>5</v>
      </c>
      <c r="G7812" t="s">
        <v>45</v>
      </c>
      <c r="H7812" t="s">
        <v>46</v>
      </c>
      <c r="I7812" t="s">
        <v>37</v>
      </c>
      <c r="J7812">
        <v>1196.4000000000001</v>
      </c>
    </row>
    <row r="7813" spans="1:10" x14ac:dyDescent="0.25">
      <c r="A7813">
        <v>26</v>
      </c>
      <c r="B7813">
        <v>2017</v>
      </c>
      <c r="C7813" t="s">
        <v>40</v>
      </c>
      <c r="D7813" t="s">
        <v>56</v>
      </c>
      <c r="E7813" t="s">
        <v>35</v>
      </c>
      <c r="F7813">
        <v>6</v>
      </c>
      <c r="G7813" t="s">
        <v>45</v>
      </c>
      <c r="H7813" t="s">
        <v>2</v>
      </c>
      <c r="I7813" t="s">
        <v>37</v>
      </c>
      <c r="J7813">
        <v>788.5</v>
      </c>
    </row>
    <row r="7814" spans="1:10" x14ac:dyDescent="0.25">
      <c r="A7814">
        <v>26</v>
      </c>
      <c r="B7814">
        <v>2018</v>
      </c>
      <c r="C7814" t="s">
        <v>40</v>
      </c>
      <c r="D7814" t="s">
        <v>60</v>
      </c>
      <c r="E7814" t="s">
        <v>35</v>
      </c>
      <c r="F7814">
        <v>1</v>
      </c>
      <c r="G7814" t="s">
        <v>38</v>
      </c>
      <c r="H7814" t="s">
        <v>2</v>
      </c>
      <c r="I7814" t="s">
        <v>37</v>
      </c>
      <c r="J7814">
        <v>596.5</v>
      </c>
    </row>
    <row r="7815" spans="1:10" x14ac:dyDescent="0.25">
      <c r="A7815">
        <v>26</v>
      </c>
      <c r="B7815">
        <v>2018</v>
      </c>
      <c r="C7815" t="s">
        <v>40</v>
      </c>
      <c r="D7815" t="s">
        <v>60</v>
      </c>
      <c r="E7815" t="s">
        <v>35</v>
      </c>
      <c r="F7815">
        <v>2</v>
      </c>
      <c r="G7815" t="s">
        <v>45</v>
      </c>
      <c r="H7815" t="s">
        <v>46</v>
      </c>
      <c r="I7815" t="s">
        <v>51</v>
      </c>
      <c r="J7815">
        <v>1222.7</v>
      </c>
    </row>
    <row r="7816" spans="1:10" x14ac:dyDescent="0.25">
      <c r="A7816">
        <v>26</v>
      </c>
      <c r="B7816">
        <v>2018</v>
      </c>
      <c r="C7816" t="s">
        <v>40</v>
      </c>
      <c r="D7816" t="s">
        <v>60</v>
      </c>
      <c r="E7816" t="s">
        <v>35</v>
      </c>
      <c r="F7816">
        <v>3</v>
      </c>
      <c r="G7816" t="s">
        <v>38</v>
      </c>
      <c r="H7816" t="s">
        <v>46</v>
      </c>
      <c r="I7816" t="s">
        <v>51</v>
      </c>
      <c r="J7816">
        <v>1118.7</v>
      </c>
    </row>
    <row r="7817" spans="1:10" x14ac:dyDescent="0.25">
      <c r="A7817">
        <v>26</v>
      </c>
      <c r="B7817">
        <v>2018</v>
      </c>
      <c r="C7817" t="s">
        <v>40</v>
      </c>
      <c r="D7817" t="s">
        <v>60</v>
      </c>
      <c r="E7817" t="s">
        <v>35</v>
      </c>
      <c r="F7817">
        <v>4</v>
      </c>
      <c r="G7817" t="s">
        <v>38</v>
      </c>
      <c r="H7817" t="s">
        <v>46</v>
      </c>
      <c r="I7817" t="s">
        <v>37</v>
      </c>
      <c r="J7817">
        <v>1191.5</v>
      </c>
    </row>
    <row r="7818" spans="1:10" x14ac:dyDescent="0.25">
      <c r="A7818">
        <v>26</v>
      </c>
      <c r="B7818">
        <v>2018</v>
      </c>
      <c r="C7818" t="s">
        <v>40</v>
      </c>
      <c r="D7818" t="s">
        <v>60</v>
      </c>
      <c r="E7818" t="s">
        <v>35</v>
      </c>
      <c r="F7818">
        <v>5</v>
      </c>
      <c r="G7818" t="s">
        <v>38</v>
      </c>
      <c r="H7818" t="s">
        <v>2</v>
      </c>
      <c r="I7818" t="s">
        <v>37</v>
      </c>
      <c r="J7818">
        <v>697.5</v>
      </c>
    </row>
    <row r="7819" spans="1:10" x14ac:dyDescent="0.25">
      <c r="A7819">
        <v>26</v>
      </c>
      <c r="B7819">
        <v>2018</v>
      </c>
      <c r="C7819" t="s">
        <v>40</v>
      </c>
      <c r="D7819" t="s">
        <v>60</v>
      </c>
      <c r="E7819" t="s">
        <v>35</v>
      </c>
      <c r="F7819">
        <v>6</v>
      </c>
      <c r="G7819" t="s">
        <v>45</v>
      </c>
      <c r="H7819" t="s">
        <v>2</v>
      </c>
      <c r="I7819" t="s">
        <v>37</v>
      </c>
      <c r="J7819">
        <v>725.6</v>
      </c>
    </row>
    <row r="7820" spans="1:10" x14ac:dyDescent="0.25">
      <c r="A7820">
        <v>26</v>
      </c>
      <c r="B7820">
        <v>2018</v>
      </c>
      <c r="C7820" t="s">
        <v>40</v>
      </c>
      <c r="D7820" t="s">
        <v>56</v>
      </c>
      <c r="E7820" t="s">
        <v>35</v>
      </c>
      <c r="F7820">
        <v>1</v>
      </c>
      <c r="G7820" t="s">
        <v>45</v>
      </c>
      <c r="H7820" t="s">
        <v>46</v>
      </c>
      <c r="I7820" t="s">
        <v>37</v>
      </c>
      <c r="J7820">
        <v>926.2</v>
      </c>
    </row>
    <row r="7821" spans="1:10" x14ac:dyDescent="0.25">
      <c r="A7821">
        <v>26</v>
      </c>
      <c r="B7821">
        <v>2018</v>
      </c>
      <c r="C7821" t="s">
        <v>40</v>
      </c>
      <c r="D7821" t="s">
        <v>56</v>
      </c>
      <c r="E7821" t="s">
        <v>35</v>
      </c>
      <c r="F7821">
        <v>2</v>
      </c>
      <c r="G7821" t="s">
        <v>45</v>
      </c>
      <c r="H7821" t="s">
        <v>46</v>
      </c>
      <c r="I7821" t="s">
        <v>51</v>
      </c>
      <c r="J7821">
        <v>1053.5999999999999</v>
      </c>
    </row>
    <row r="7822" spans="1:10" x14ac:dyDescent="0.25">
      <c r="A7822">
        <v>26</v>
      </c>
      <c r="B7822">
        <v>2018</v>
      </c>
      <c r="C7822" t="s">
        <v>40</v>
      </c>
      <c r="D7822" t="s">
        <v>56</v>
      </c>
      <c r="E7822" t="s">
        <v>35</v>
      </c>
      <c r="F7822">
        <v>3</v>
      </c>
      <c r="G7822" t="s">
        <v>38</v>
      </c>
      <c r="H7822" t="s">
        <v>46</v>
      </c>
      <c r="I7822" t="s">
        <v>37</v>
      </c>
      <c r="J7822">
        <v>998.9</v>
      </c>
    </row>
    <row r="7823" spans="1:10" x14ac:dyDescent="0.25">
      <c r="A7823">
        <v>26</v>
      </c>
      <c r="B7823">
        <v>2018</v>
      </c>
      <c r="C7823" t="s">
        <v>40</v>
      </c>
      <c r="D7823" t="s">
        <v>56</v>
      </c>
      <c r="E7823" t="s">
        <v>35</v>
      </c>
      <c r="F7823">
        <v>4</v>
      </c>
      <c r="G7823" t="s">
        <v>38</v>
      </c>
      <c r="H7823" t="s">
        <v>46</v>
      </c>
      <c r="I7823" t="s">
        <v>37</v>
      </c>
      <c r="J7823">
        <v>1010.7</v>
      </c>
    </row>
    <row r="7824" spans="1:10" x14ac:dyDescent="0.25">
      <c r="A7824">
        <v>26</v>
      </c>
      <c r="B7824">
        <v>2018</v>
      </c>
      <c r="C7824" t="s">
        <v>40</v>
      </c>
      <c r="D7824" t="s">
        <v>56</v>
      </c>
      <c r="E7824" t="s">
        <v>35</v>
      </c>
      <c r="F7824">
        <v>5</v>
      </c>
      <c r="G7824" t="s">
        <v>38</v>
      </c>
      <c r="H7824" t="s">
        <v>46</v>
      </c>
      <c r="I7824" t="s">
        <v>37</v>
      </c>
      <c r="J7824">
        <v>961.2</v>
      </c>
    </row>
    <row r="7825" spans="1:10" x14ac:dyDescent="0.25">
      <c r="A7825">
        <v>26</v>
      </c>
      <c r="B7825">
        <v>2018</v>
      </c>
      <c r="C7825" t="s">
        <v>40</v>
      </c>
      <c r="D7825" t="s">
        <v>56</v>
      </c>
      <c r="E7825" t="s">
        <v>35</v>
      </c>
      <c r="F7825">
        <v>6</v>
      </c>
      <c r="G7825" t="s">
        <v>45</v>
      </c>
      <c r="H7825" t="s">
        <v>2</v>
      </c>
      <c r="I7825" t="s">
        <v>37</v>
      </c>
      <c r="J7825">
        <v>600.29999999999995</v>
      </c>
    </row>
    <row r="7826" spans="1:10" x14ac:dyDescent="0.25">
      <c r="A7826">
        <v>27</v>
      </c>
      <c r="B7826">
        <v>2017</v>
      </c>
      <c r="C7826" t="s">
        <v>40</v>
      </c>
      <c r="D7826" t="s">
        <v>60</v>
      </c>
      <c r="E7826" t="s">
        <v>35</v>
      </c>
      <c r="F7826">
        <v>1</v>
      </c>
      <c r="G7826" t="s">
        <v>45</v>
      </c>
      <c r="H7826" t="s">
        <v>46</v>
      </c>
      <c r="I7826" t="s">
        <v>37</v>
      </c>
      <c r="J7826">
        <v>1381.2</v>
      </c>
    </row>
    <row r="7827" spans="1:10" x14ac:dyDescent="0.25">
      <c r="A7827">
        <v>27</v>
      </c>
      <c r="B7827">
        <v>2017</v>
      </c>
      <c r="C7827" t="s">
        <v>40</v>
      </c>
      <c r="D7827" t="s">
        <v>60</v>
      </c>
      <c r="E7827" t="s">
        <v>35</v>
      </c>
      <c r="F7827">
        <v>2</v>
      </c>
      <c r="G7827" t="s">
        <v>38</v>
      </c>
      <c r="H7827" t="s">
        <v>2</v>
      </c>
      <c r="I7827" t="s">
        <v>37</v>
      </c>
      <c r="J7827">
        <v>959.2</v>
      </c>
    </row>
    <row r="7828" spans="1:10" x14ac:dyDescent="0.25">
      <c r="A7828">
        <v>27</v>
      </c>
      <c r="B7828">
        <v>2017</v>
      </c>
      <c r="C7828" t="s">
        <v>40</v>
      </c>
      <c r="D7828" t="s">
        <v>60</v>
      </c>
      <c r="E7828" t="s">
        <v>35</v>
      </c>
      <c r="F7828">
        <v>3</v>
      </c>
      <c r="G7828" t="s">
        <v>45</v>
      </c>
      <c r="H7828" t="s">
        <v>46</v>
      </c>
      <c r="I7828" t="s">
        <v>51</v>
      </c>
      <c r="J7828">
        <v>1280.3</v>
      </c>
    </row>
    <row r="7829" spans="1:10" x14ac:dyDescent="0.25">
      <c r="A7829">
        <v>27</v>
      </c>
      <c r="B7829">
        <v>2017</v>
      </c>
      <c r="C7829" t="s">
        <v>40</v>
      </c>
      <c r="D7829" t="s">
        <v>60</v>
      </c>
      <c r="E7829" t="s">
        <v>35</v>
      </c>
      <c r="F7829">
        <v>4</v>
      </c>
      <c r="G7829" t="s">
        <v>38</v>
      </c>
      <c r="H7829" t="s">
        <v>2</v>
      </c>
      <c r="I7829" t="s">
        <v>51</v>
      </c>
      <c r="J7829">
        <v>962.6</v>
      </c>
    </row>
    <row r="7830" spans="1:10" x14ac:dyDescent="0.25">
      <c r="A7830">
        <v>27</v>
      </c>
      <c r="B7830">
        <v>2017</v>
      </c>
      <c r="C7830" t="s">
        <v>40</v>
      </c>
      <c r="D7830" t="s">
        <v>60</v>
      </c>
      <c r="E7830" t="s">
        <v>35</v>
      </c>
      <c r="F7830">
        <v>5</v>
      </c>
      <c r="G7830" t="s">
        <v>45</v>
      </c>
      <c r="H7830" t="s">
        <v>2</v>
      </c>
      <c r="I7830" t="s">
        <v>37</v>
      </c>
      <c r="J7830">
        <v>917</v>
      </c>
    </row>
    <row r="7831" spans="1:10" x14ac:dyDescent="0.25">
      <c r="A7831">
        <v>27</v>
      </c>
      <c r="B7831">
        <v>2017</v>
      </c>
      <c r="C7831" t="s">
        <v>40</v>
      </c>
      <c r="D7831" t="s">
        <v>60</v>
      </c>
      <c r="E7831" t="s">
        <v>35</v>
      </c>
      <c r="F7831">
        <v>6</v>
      </c>
      <c r="G7831" t="s">
        <v>45</v>
      </c>
      <c r="H7831" t="s">
        <v>46</v>
      </c>
      <c r="I7831" t="s">
        <v>51</v>
      </c>
      <c r="J7831">
        <v>1325.8</v>
      </c>
    </row>
    <row r="7832" spans="1:10" x14ac:dyDescent="0.25">
      <c r="A7832">
        <v>27</v>
      </c>
      <c r="B7832">
        <v>2017</v>
      </c>
      <c r="C7832" t="s">
        <v>40</v>
      </c>
      <c r="D7832" t="s">
        <v>56</v>
      </c>
      <c r="E7832" t="s">
        <v>35</v>
      </c>
      <c r="F7832">
        <v>1</v>
      </c>
      <c r="G7832" t="s">
        <v>38</v>
      </c>
      <c r="H7832" t="s">
        <v>46</v>
      </c>
      <c r="I7832" t="s">
        <v>51</v>
      </c>
      <c r="J7832">
        <v>1091.4000000000001</v>
      </c>
    </row>
    <row r="7833" spans="1:10" x14ac:dyDescent="0.25">
      <c r="A7833">
        <v>27</v>
      </c>
      <c r="B7833">
        <v>2017</v>
      </c>
      <c r="C7833" t="s">
        <v>40</v>
      </c>
      <c r="D7833" t="s">
        <v>56</v>
      </c>
      <c r="E7833" t="s">
        <v>35</v>
      </c>
      <c r="F7833">
        <v>2</v>
      </c>
      <c r="G7833" t="s">
        <v>38</v>
      </c>
      <c r="H7833" t="s">
        <v>2</v>
      </c>
      <c r="I7833" t="s">
        <v>37</v>
      </c>
      <c r="J7833">
        <v>817.5</v>
      </c>
    </row>
    <row r="7834" spans="1:10" x14ac:dyDescent="0.25">
      <c r="A7834">
        <v>27</v>
      </c>
      <c r="B7834">
        <v>2017</v>
      </c>
      <c r="C7834" t="s">
        <v>40</v>
      </c>
      <c r="D7834" t="s">
        <v>56</v>
      </c>
      <c r="E7834" t="s">
        <v>35</v>
      </c>
      <c r="F7834">
        <v>3</v>
      </c>
      <c r="G7834" t="s">
        <v>45</v>
      </c>
      <c r="H7834" t="s">
        <v>46</v>
      </c>
      <c r="I7834" t="s">
        <v>51</v>
      </c>
      <c r="J7834">
        <v>1313.7</v>
      </c>
    </row>
    <row r="7835" spans="1:10" x14ac:dyDescent="0.25">
      <c r="A7835">
        <v>27</v>
      </c>
      <c r="B7835">
        <v>2017</v>
      </c>
      <c r="C7835" t="s">
        <v>40</v>
      </c>
      <c r="D7835" t="s">
        <v>56</v>
      </c>
      <c r="E7835" t="s">
        <v>35</v>
      </c>
      <c r="F7835">
        <v>4</v>
      </c>
      <c r="G7835" t="s">
        <v>45</v>
      </c>
      <c r="H7835" t="s">
        <v>2</v>
      </c>
      <c r="I7835" t="s">
        <v>51</v>
      </c>
      <c r="J7835">
        <v>833.4</v>
      </c>
    </row>
    <row r="7836" spans="1:10" x14ac:dyDescent="0.25">
      <c r="A7836">
        <v>27</v>
      </c>
      <c r="B7836">
        <v>2017</v>
      </c>
      <c r="C7836" t="s">
        <v>40</v>
      </c>
      <c r="D7836" t="s">
        <v>56</v>
      </c>
      <c r="E7836" t="s">
        <v>35</v>
      </c>
      <c r="F7836">
        <v>5</v>
      </c>
      <c r="G7836" t="s">
        <v>38</v>
      </c>
      <c r="H7836" t="s">
        <v>46</v>
      </c>
      <c r="I7836" t="s">
        <v>37</v>
      </c>
      <c r="J7836">
        <v>1140.4000000000001</v>
      </c>
    </row>
    <row r="7837" spans="1:10" x14ac:dyDescent="0.25">
      <c r="A7837">
        <v>27</v>
      </c>
      <c r="B7837">
        <v>2017</v>
      </c>
      <c r="C7837" t="s">
        <v>40</v>
      </c>
      <c r="D7837" t="s">
        <v>56</v>
      </c>
      <c r="E7837" t="s">
        <v>35</v>
      </c>
      <c r="F7837">
        <v>6</v>
      </c>
      <c r="G7837" t="s">
        <v>38</v>
      </c>
      <c r="H7837" t="s">
        <v>2</v>
      </c>
      <c r="I7837" t="s">
        <v>37</v>
      </c>
      <c r="J7837">
        <v>692.9</v>
      </c>
    </row>
    <row r="7838" spans="1:10" x14ac:dyDescent="0.25">
      <c r="A7838">
        <v>27</v>
      </c>
      <c r="B7838">
        <v>2018</v>
      </c>
      <c r="C7838" t="s">
        <v>40</v>
      </c>
      <c r="D7838" t="s">
        <v>60</v>
      </c>
      <c r="E7838" t="s">
        <v>35</v>
      </c>
      <c r="F7838">
        <v>1</v>
      </c>
      <c r="G7838" t="s">
        <v>45</v>
      </c>
      <c r="H7838" t="s">
        <v>2</v>
      </c>
      <c r="I7838" t="s">
        <v>37</v>
      </c>
      <c r="J7838">
        <v>681.2</v>
      </c>
    </row>
    <row r="7839" spans="1:10" x14ac:dyDescent="0.25">
      <c r="A7839">
        <v>27</v>
      </c>
      <c r="B7839">
        <v>2018</v>
      </c>
      <c r="C7839" t="s">
        <v>40</v>
      </c>
      <c r="D7839" t="s">
        <v>60</v>
      </c>
      <c r="E7839" t="s">
        <v>35</v>
      </c>
      <c r="F7839">
        <v>2</v>
      </c>
      <c r="G7839" t="s">
        <v>45</v>
      </c>
      <c r="H7839" t="s">
        <v>46</v>
      </c>
      <c r="I7839" t="s">
        <v>51</v>
      </c>
      <c r="J7839">
        <v>1142.3</v>
      </c>
    </row>
    <row r="7840" spans="1:10" x14ac:dyDescent="0.25">
      <c r="A7840">
        <v>27</v>
      </c>
      <c r="B7840">
        <v>2018</v>
      </c>
      <c r="C7840" t="s">
        <v>40</v>
      </c>
      <c r="D7840" t="s">
        <v>60</v>
      </c>
      <c r="E7840" t="s">
        <v>35</v>
      </c>
      <c r="F7840">
        <v>3</v>
      </c>
      <c r="G7840" t="s">
        <v>38</v>
      </c>
      <c r="H7840" t="s">
        <v>2</v>
      </c>
      <c r="I7840" t="s">
        <v>37</v>
      </c>
      <c r="J7840">
        <v>819.3</v>
      </c>
    </row>
    <row r="7841" spans="1:10" x14ac:dyDescent="0.25">
      <c r="A7841">
        <v>27</v>
      </c>
      <c r="B7841">
        <v>2018</v>
      </c>
      <c r="C7841" t="s">
        <v>40</v>
      </c>
      <c r="D7841" t="s">
        <v>60</v>
      </c>
      <c r="E7841" t="s">
        <v>35</v>
      </c>
      <c r="F7841">
        <v>4</v>
      </c>
      <c r="G7841" t="s">
        <v>38</v>
      </c>
      <c r="H7841" t="s">
        <v>2</v>
      </c>
      <c r="I7841" t="s">
        <v>37</v>
      </c>
      <c r="J7841">
        <v>737.6</v>
      </c>
    </row>
    <row r="7842" spans="1:10" x14ac:dyDescent="0.25">
      <c r="A7842">
        <v>27</v>
      </c>
      <c r="B7842">
        <v>2018</v>
      </c>
      <c r="C7842" t="s">
        <v>40</v>
      </c>
      <c r="D7842" t="s">
        <v>60</v>
      </c>
      <c r="E7842" t="s">
        <v>35</v>
      </c>
      <c r="F7842">
        <v>5</v>
      </c>
      <c r="G7842" t="s">
        <v>38</v>
      </c>
      <c r="H7842" t="s">
        <v>2</v>
      </c>
      <c r="I7842" t="s">
        <v>37</v>
      </c>
      <c r="J7842">
        <v>748.6</v>
      </c>
    </row>
    <row r="7843" spans="1:10" x14ac:dyDescent="0.25">
      <c r="A7843">
        <v>27</v>
      </c>
      <c r="B7843">
        <v>2018</v>
      </c>
      <c r="C7843" t="s">
        <v>40</v>
      </c>
      <c r="D7843" t="s">
        <v>60</v>
      </c>
      <c r="E7843" t="s">
        <v>35</v>
      </c>
      <c r="F7843">
        <v>6</v>
      </c>
      <c r="G7843" t="s">
        <v>38</v>
      </c>
      <c r="H7843" t="s">
        <v>2</v>
      </c>
      <c r="I7843" t="s">
        <v>37</v>
      </c>
      <c r="J7843">
        <v>770.3</v>
      </c>
    </row>
    <row r="7844" spans="1:10" x14ac:dyDescent="0.25">
      <c r="A7844">
        <v>27</v>
      </c>
      <c r="B7844">
        <v>2018</v>
      </c>
      <c r="C7844" t="s">
        <v>40</v>
      </c>
      <c r="D7844" t="s">
        <v>56</v>
      </c>
      <c r="E7844" t="s">
        <v>35</v>
      </c>
      <c r="F7844">
        <v>1</v>
      </c>
      <c r="G7844" t="s">
        <v>38</v>
      </c>
      <c r="H7844" t="s">
        <v>46</v>
      </c>
      <c r="I7844" t="s">
        <v>37</v>
      </c>
      <c r="J7844">
        <v>1027.9000000000001</v>
      </c>
    </row>
    <row r="7845" spans="1:10" x14ac:dyDescent="0.25">
      <c r="A7845">
        <v>27</v>
      </c>
      <c r="B7845">
        <v>2018</v>
      </c>
      <c r="C7845" t="s">
        <v>40</v>
      </c>
      <c r="D7845" t="s">
        <v>56</v>
      </c>
      <c r="E7845" t="s">
        <v>35</v>
      </c>
      <c r="F7845">
        <v>2</v>
      </c>
      <c r="G7845" t="s">
        <v>45</v>
      </c>
      <c r="H7845" t="s">
        <v>2</v>
      </c>
      <c r="I7845" t="s">
        <v>37</v>
      </c>
      <c r="J7845">
        <v>515.6</v>
      </c>
    </row>
    <row r="7846" spans="1:10" x14ac:dyDescent="0.25">
      <c r="A7846">
        <v>27</v>
      </c>
      <c r="B7846">
        <v>2018</v>
      </c>
      <c r="C7846" t="s">
        <v>40</v>
      </c>
      <c r="D7846" t="s">
        <v>56</v>
      </c>
      <c r="E7846" t="s">
        <v>35</v>
      </c>
      <c r="F7846">
        <v>3</v>
      </c>
      <c r="G7846" t="s">
        <v>38</v>
      </c>
      <c r="H7846" t="s">
        <v>46</v>
      </c>
      <c r="I7846" t="s">
        <v>51</v>
      </c>
      <c r="J7846">
        <v>1131.2</v>
      </c>
    </row>
    <row r="7847" spans="1:10" x14ac:dyDescent="0.25">
      <c r="A7847">
        <v>27</v>
      </c>
      <c r="B7847">
        <v>2018</v>
      </c>
      <c r="C7847" t="s">
        <v>40</v>
      </c>
      <c r="D7847" t="s">
        <v>56</v>
      </c>
      <c r="E7847" t="s">
        <v>35</v>
      </c>
      <c r="F7847">
        <v>4</v>
      </c>
      <c r="G7847" t="s">
        <v>38</v>
      </c>
      <c r="H7847" t="s">
        <v>2</v>
      </c>
      <c r="I7847" t="s">
        <v>51</v>
      </c>
      <c r="J7847">
        <v>565.9</v>
      </c>
    </row>
    <row r="7848" spans="1:10" x14ac:dyDescent="0.25">
      <c r="A7848">
        <v>27</v>
      </c>
      <c r="B7848">
        <v>2018</v>
      </c>
      <c r="C7848" t="s">
        <v>40</v>
      </c>
      <c r="D7848" t="s">
        <v>56</v>
      </c>
      <c r="E7848" t="s">
        <v>35</v>
      </c>
      <c r="F7848">
        <v>5</v>
      </c>
      <c r="G7848" t="s">
        <v>45</v>
      </c>
      <c r="H7848" t="s">
        <v>46</v>
      </c>
      <c r="I7848" t="s">
        <v>37</v>
      </c>
      <c r="J7848">
        <v>1119.5999999999999</v>
      </c>
    </row>
    <row r="7849" spans="1:10" x14ac:dyDescent="0.25">
      <c r="A7849">
        <v>27</v>
      </c>
      <c r="B7849">
        <v>2018</v>
      </c>
      <c r="C7849" t="s">
        <v>40</v>
      </c>
      <c r="D7849" t="s">
        <v>56</v>
      </c>
      <c r="E7849" t="s">
        <v>35</v>
      </c>
      <c r="F7849">
        <v>6</v>
      </c>
      <c r="G7849" t="s">
        <v>45</v>
      </c>
      <c r="H7849" t="s">
        <v>2</v>
      </c>
      <c r="I7849" t="s">
        <v>37</v>
      </c>
      <c r="J7849">
        <v>567.5</v>
      </c>
    </row>
    <row r="7850" spans="1:10" x14ac:dyDescent="0.25">
      <c r="A7850">
        <v>28</v>
      </c>
      <c r="B7850">
        <v>2017</v>
      </c>
      <c r="C7850" t="s">
        <v>40</v>
      </c>
      <c r="D7850" t="s">
        <v>60</v>
      </c>
      <c r="E7850" t="s">
        <v>35</v>
      </c>
      <c r="F7850">
        <v>1</v>
      </c>
      <c r="G7850" t="s">
        <v>38</v>
      </c>
      <c r="H7850" t="s">
        <v>2</v>
      </c>
      <c r="I7850" t="s">
        <v>51</v>
      </c>
      <c r="J7850">
        <v>862.9</v>
      </c>
    </row>
    <row r="7851" spans="1:10" x14ac:dyDescent="0.25">
      <c r="A7851">
        <v>28</v>
      </c>
      <c r="B7851">
        <v>2017</v>
      </c>
      <c r="C7851" t="s">
        <v>40</v>
      </c>
      <c r="D7851" t="s">
        <v>60</v>
      </c>
      <c r="E7851" t="s">
        <v>35</v>
      </c>
      <c r="F7851">
        <v>2</v>
      </c>
      <c r="G7851" t="s">
        <v>38</v>
      </c>
      <c r="H7851" t="s">
        <v>46</v>
      </c>
      <c r="I7851" t="s">
        <v>51</v>
      </c>
      <c r="J7851">
        <v>1357.3</v>
      </c>
    </row>
    <row r="7852" spans="1:10" x14ac:dyDescent="0.25">
      <c r="A7852">
        <v>28</v>
      </c>
      <c r="B7852">
        <v>2017</v>
      </c>
      <c r="C7852" t="s">
        <v>40</v>
      </c>
      <c r="D7852" t="s">
        <v>60</v>
      </c>
      <c r="E7852" t="s">
        <v>35</v>
      </c>
      <c r="F7852">
        <v>3</v>
      </c>
      <c r="G7852" t="s">
        <v>38</v>
      </c>
      <c r="H7852" t="s">
        <v>2</v>
      </c>
      <c r="I7852" t="s">
        <v>51</v>
      </c>
      <c r="J7852">
        <v>944.2</v>
      </c>
    </row>
    <row r="7853" spans="1:10" x14ac:dyDescent="0.25">
      <c r="A7853">
        <v>28</v>
      </c>
      <c r="B7853">
        <v>2017</v>
      </c>
      <c r="C7853" t="s">
        <v>40</v>
      </c>
      <c r="D7853" t="s">
        <v>60</v>
      </c>
      <c r="E7853" t="s">
        <v>35</v>
      </c>
      <c r="F7853">
        <v>4</v>
      </c>
      <c r="G7853" t="s">
        <v>38</v>
      </c>
      <c r="H7853" t="s">
        <v>46</v>
      </c>
      <c r="I7853" t="s">
        <v>51</v>
      </c>
      <c r="J7853">
        <v>1298</v>
      </c>
    </row>
    <row r="7854" spans="1:10" x14ac:dyDescent="0.25">
      <c r="A7854">
        <v>28</v>
      </c>
      <c r="B7854">
        <v>2017</v>
      </c>
      <c r="C7854" t="s">
        <v>40</v>
      </c>
      <c r="D7854" t="s">
        <v>60</v>
      </c>
      <c r="E7854" t="s">
        <v>35</v>
      </c>
      <c r="F7854">
        <v>5</v>
      </c>
      <c r="G7854" t="s">
        <v>45</v>
      </c>
      <c r="H7854" t="s">
        <v>2</v>
      </c>
      <c r="I7854" t="s">
        <v>37</v>
      </c>
      <c r="J7854">
        <v>860.1</v>
      </c>
    </row>
    <row r="7855" spans="1:10" x14ac:dyDescent="0.25">
      <c r="A7855">
        <v>28</v>
      </c>
      <c r="B7855">
        <v>2017</v>
      </c>
      <c r="C7855" t="s">
        <v>40</v>
      </c>
      <c r="D7855" t="s">
        <v>60</v>
      </c>
      <c r="E7855" t="s">
        <v>35</v>
      </c>
      <c r="F7855">
        <v>6</v>
      </c>
      <c r="G7855" t="s">
        <v>45</v>
      </c>
      <c r="H7855" t="s">
        <v>2</v>
      </c>
      <c r="I7855" t="s">
        <v>51</v>
      </c>
      <c r="J7855">
        <v>599.1</v>
      </c>
    </row>
    <row r="7856" spans="1:10" x14ac:dyDescent="0.25">
      <c r="A7856">
        <v>28</v>
      </c>
      <c r="B7856">
        <v>2017</v>
      </c>
      <c r="C7856" t="s">
        <v>40</v>
      </c>
      <c r="D7856" t="s">
        <v>56</v>
      </c>
      <c r="E7856" t="s">
        <v>35</v>
      </c>
      <c r="F7856">
        <v>1</v>
      </c>
      <c r="G7856" t="s">
        <v>45</v>
      </c>
      <c r="H7856" t="s">
        <v>46</v>
      </c>
      <c r="I7856" t="s">
        <v>37</v>
      </c>
      <c r="J7856">
        <v>1106.5999999999999</v>
      </c>
    </row>
    <row r="7857" spans="1:10" x14ac:dyDescent="0.25">
      <c r="A7857">
        <v>28</v>
      </c>
      <c r="B7857">
        <v>2017</v>
      </c>
      <c r="C7857" t="s">
        <v>40</v>
      </c>
      <c r="D7857" t="s">
        <v>56</v>
      </c>
      <c r="E7857" t="s">
        <v>35</v>
      </c>
      <c r="F7857">
        <v>2</v>
      </c>
      <c r="G7857" t="s">
        <v>38</v>
      </c>
      <c r="H7857" t="s">
        <v>46</v>
      </c>
      <c r="I7857" t="s">
        <v>51</v>
      </c>
      <c r="J7857">
        <v>1071.9000000000001</v>
      </c>
    </row>
    <row r="7858" spans="1:10" x14ac:dyDescent="0.25">
      <c r="A7858">
        <v>28</v>
      </c>
      <c r="B7858">
        <v>2017</v>
      </c>
      <c r="C7858" t="s">
        <v>40</v>
      </c>
      <c r="D7858" t="s">
        <v>56</v>
      </c>
      <c r="E7858" t="s">
        <v>35</v>
      </c>
      <c r="F7858">
        <v>3</v>
      </c>
      <c r="G7858" t="s">
        <v>38</v>
      </c>
      <c r="H7858" t="s">
        <v>46</v>
      </c>
      <c r="I7858" t="s">
        <v>37</v>
      </c>
      <c r="J7858">
        <v>1233.8</v>
      </c>
    </row>
    <row r="7859" spans="1:10" x14ac:dyDescent="0.25">
      <c r="A7859">
        <v>28</v>
      </c>
      <c r="B7859">
        <v>2017</v>
      </c>
      <c r="C7859" t="s">
        <v>40</v>
      </c>
      <c r="D7859" t="s">
        <v>56</v>
      </c>
      <c r="E7859" t="s">
        <v>35</v>
      </c>
      <c r="F7859">
        <v>4</v>
      </c>
      <c r="G7859" t="s">
        <v>45</v>
      </c>
      <c r="H7859" t="s">
        <v>2</v>
      </c>
      <c r="I7859" t="s">
        <v>37</v>
      </c>
      <c r="J7859">
        <v>682.6</v>
      </c>
    </row>
    <row r="7860" spans="1:10" x14ac:dyDescent="0.25">
      <c r="A7860">
        <v>28</v>
      </c>
      <c r="B7860">
        <v>2017</v>
      </c>
      <c r="C7860" t="s">
        <v>40</v>
      </c>
      <c r="D7860" t="s">
        <v>56</v>
      </c>
      <c r="E7860" t="s">
        <v>35</v>
      </c>
      <c r="F7860">
        <v>5</v>
      </c>
      <c r="G7860" t="s">
        <v>45</v>
      </c>
      <c r="H7860" t="s">
        <v>2</v>
      </c>
      <c r="I7860" t="s">
        <v>51</v>
      </c>
      <c r="J7860">
        <v>795.6</v>
      </c>
    </row>
    <row r="7861" spans="1:10" x14ac:dyDescent="0.25">
      <c r="A7861">
        <v>28</v>
      </c>
      <c r="B7861">
        <v>2017</v>
      </c>
      <c r="C7861" t="s">
        <v>40</v>
      </c>
      <c r="D7861" t="s">
        <v>56</v>
      </c>
      <c r="E7861" t="s">
        <v>35</v>
      </c>
      <c r="F7861">
        <v>6</v>
      </c>
      <c r="G7861" t="s">
        <v>45</v>
      </c>
      <c r="H7861" t="s">
        <v>2</v>
      </c>
      <c r="I7861" t="s">
        <v>37</v>
      </c>
      <c r="J7861">
        <v>836.4</v>
      </c>
    </row>
    <row r="7862" spans="1:10" x14ac:dyDescent="0.25">
      <c r="A7862">
        <v>28</v>
      </c>
      <c r="B7862">
        <v>2018</v>
      </c>
      <c r="C7862" t="s">
        <v>40</v>
      </c>
      <c r="D7862" t="s">
        <v>60</v>
      </c>
      <c r="E7862" t="s">
        <v>35</v>
      </c>
      <c r="F7862">
        <v>1</v>
      </c>
      <c r="G7862" t="s">
        <v>45</v>
      </c>
      <c r="H7862" t="s">
        <v>46</v>
      </c>
      <c r="I7862" t="s">
        <v>51</v>
      </c>
      <c r="J7862">
        <v>1089.5</v>
      </c>
    </row>
    <row r="7863" spans="1:10" x14ac:dyDescent="0.25">
      <c r="A7863">
        <v>28</v>
      </c>
      <c r="B7863">
        <v>2018</v>
      </c>
      <c r="C7863" t="s">
        <v>40</v>
      </c>
      <c r="D7863" t="s">
        <v>60</v>
      </c>
      <c r="E7863" t="s">
        <v>35</v>
      </c>
      <c r="F7863">
        <v>2</v>
      </c>
      <c r="G7863" t="s">
        <v>38</v>
      </c>
      <c r="H7863" t="s">
        <v>46</v>
      </c>
      <c r="I7863" t="s">
        <v>37</v>
      </c>
      <c r="J7863">
        <v>1054.0999999999999</v>
      </c>
    </row>
    <row r="7864" spans="1:10" x14ac:dyDescent="0.25">
      <c r="A7864">
        <v>28</v>
      </c>
      <c r="B7864">
        <v>2018</v>
      </c>
      <c r="C7864" t="s">
        <v>40</v>
      </c>
      <c r="D7864" t="s">
        <v>60</v>
      </c>
      <c r="E7864" t="s">
        <v>35</v>
      </c>
      <c r="F7864">
        <v>3</v>
      </c>
      <c r="G7864" t="s">
        <v>38</v>
      </c>
      <c r="H7864" t="s">
        <v>46</v>
      </c>
      <c r="I7864" t="s">
        <v>37</v>
      </c>
      <c r="J7864">
        <v>1092.5999999999999</v>
      </c>
    </row>
    <row r="7865" spans="1:10" x14ac:dyDescent="0.25">
      <c r="A7865">
        <v>28</v>
      </c>
      <c r="B7865">
        <v>2018</v>
      </c>
      <c r="C7865" t="s">
        <v>40</v>
      </c>
      <c r="D7865" t="s">
        <v>60</v>
      </c>
      <c r="E7865" t="s">
        <v>35</v>
      </c>
      <c r="F7865">
        <v>4</v>
      </c>
      <c r="G7865" t="s">
        <v>38</v>
      </c>
      <c r="H7865" t="s">
        <v>46</v>
      </c>
      <c r="I7865" t="s">
        <v>37</v>
      </c>
      <c r="J7865">
        <v>1072.7</v>
      </c>
    </row>
    <row r="7866" spans="1:10" x14ac:dyDescent="0.25">
      <c r="A7866">
        <v>28</v>
      </c>
      <c r="B7866">
        <v>2018</v>
      </c>
      <c r="C7866" t="s">
        <v>40</v>
      </c>
      <c r="D7866" t="s">
        <v>60</v>
      </c>
      <c r="E7866" t="s">
        <v>35</v>
      </c>
      <c r="F7866">
        <v>5</v>
      </c>
      <c r="G7866" t="s">
        <v>38</v>
      </c>
      <c r="H7866" t="s">
        <v>46</v>
      </c>
      <c r="I7866" t="s">
        <v>51</v>
      </c>
      <c r="J7866">
        <v>1181.9000000000001</v>
      </c>
    </row>
    <row r="7867" spans="1:10" x14ac:dyDescent="0.25">
      <c r="A7867">
        <v>28</v>
      </c>
      <c r="B7867">
        <v>2018</v>
      </c>
      <c r="C7867" t="s">
        <v>40</v>
      </c>
      <c r="D7867" t="s">
        <v>60</v>
      </c>
      <c r="E7867" t="s">
        <v>35</v>
      </c>
      <c r="F7867">
        <v>6</v>
      </c>
      <c r="G7867" t="s">
        <v>38</v>
      </c>
      <c r="H7867" t="s">
        <v>2</v>
      </c>
      <c r="I7867" t="s">
        <v>37</v>
      </c>
      <c r="J7867">
        <v>637</v>
      </c>
    </row>
    <row r="7868" spans="1:10" x14ac:dyDescent="0.25">
      <c r="A7868">
        <v>28</v>
      </c>
      <c r="B7868">
        <v>2018</v>
      </c>
      <c r="C7868" t="s">
        <v>40</v>
      </c>
      <c r="D7868" t="s">
        <v>56</v>
      </c>
      <c r="E7868" t="s">
        <v>35</v>
      </c>
      <c r="F7868">
        <v>1</v>
      </c>
      <c r="G7868" t="s">
        <v>38</v>
      </c>
      <c r="H7868" t="s">
        <v>2</v>
      </c>
      <c r="I7868" t="s">
        <v>37</v>
      </c>
      <c r="J7868">
        <v>715.9</v>
      </c>
    </row>
    <row r="7869" spans="1:10" x14ac:dyDescent="0.25">
      <c r="A7869">
        <v>28</v>
      </c>
      <c r="B7869">
        <v>2018</v>
      </c>
      <c r="C7869" t="s">
        <v>40</v>
      </c>
      <c r="D7869" t="s">
        <v>56</v>
      </c>
      <c r="E7869" t="s">
        <v>35</v>
      </c>
      <c r="F7869">
        <v>2</v>
      </c>
      <c r="G7869" t="s">
        <v>45</v>
      </c>
      <c r="H7869" t="s">
        <v>2</v>
      </c>
      <c r="I7869" t="s">
        <v>51</v>
      </c>
      <c r="J7869">
        <v>549.70000000000005</v>
      </c>
    </row>
    <row r="7870" spans="1:10" x14ac:dyDescent="0.25">
      <c r="A7870">
        <v>28</v>
      </c>
      <c r="B7870">
        <v>2018</v>
      </c>
      <c r="C7870" t="s">
        <v>40</v>
      </c>
      <c r="D7870" t="s">
        <v>56</v>
      </c>
      <c r="E7870" t="s">
        <v>35</v>
      </c>
      <c r="F7870">
        <v>3</v>
      </c>
      <c r="G7870" t="s">
        <v>38</v>
      </c>
      <c r="H7870" t="s">
        <v>46</v>
      </c>
      <c r="I7870" t="s">
        <v>51</v>
      </c>
      <c r="J7870">
        <v>987.3</v>
      </c>
    </row>
    <row r="7871" spans="1:10" x14ac:dyDescent="0.25">
      <c r="A7871">
        <v>28</v>
      </c>
      <c r="B7871">
        <v>2018</v>
      </c>
      <c r="C7871" t="s">
        <v>40</v>
      </c>
      <c r="D7871" t="s">
        <v>56</v>
      </c>
      <c r="E7871" t="s">
        <v>35</v>
      </c>
      <c r="F7871">
        <v>4</v>
      </c>
      <c r="G7871" t="s">
        <v>38</v>
      </c>
      <c r="H7871" t="s">
        <v>46</v>
      </c>
      <c r="I7871" t="s">
        <v>51</v>
      </c>
      <c r="J7871">
        <v>1032.3</v>
      </c>
    </row>
    <row r="7872" spans="1:10" x14ac:dyDescent="0.25">
      <c r="A7872">
        <v>28</v>
      </c>
      <c r="B7872">
        <v>2018</v>
      </c>
      <c r="C7872" t="s">
        <v>40</v>
      </c>
      <c r="D7872" t="s">
        <v>56</v>
      </c>
      <c r="E7872" t="s">
        <v>35</v>
      </c>
      <c r="F7872">
        <v>5</v>
      </c>
      <c r="G7872" t="s">
        <v>38</v>
      </c>
      <c r="H7872" t="s">
        <v>46</v>
      </c>
      <c r="I7872" t="s">
        <v>51</v>
      </c>
      <c r="J7872">
        <v>868.1</v>
      </c>
    </row>
    <row r="7873" spans="1:10" x14ac:dyDescent="0.25">
      <c r="A7873">
        <v>28</v>
      </c>
      <c r="B7873">
        <v>2018</v>
      </c>
      <c r="C7873" t="s">
        <v>40</v>
      </c>
      <c r="D7873" t="s">
        <v>56</v>
      </c>
      <c r="E7873" t="s">
        <v>35</v>
      </c>
      <c r="F7873">
        <v>6</v>
      </c>
      <c r="G7873" t="s">
        <v>45</v>
      </c>
      <c r="H7873" t="s">
        <v>2</v>
      </c>
      <c r="I7873" t="s">
        <v>37</v>
      </c>
      <c r="J7873">
        <v>664.9</v>
      </c>
    </row>
    <row r="7874" spans="1:10" x14ac:dyDescent="0.25">
      <c r="A7874">
        <v>29</v>
      </c>
      <c r="B7874">
        <v>2017</v>
      </c>
      <c r="C7874" t="s">
        <v>40</v>
      </c>
      <c r="D7874" t="s">
        <v>60</v>
      </c>
      <c r="E7874" t="s">
        <v>35</v>
      </c>
      <c r="F7874">
        <v>1</v>
      </c>
      <c r="G7874" t="s">
        <v>38</v>
      </c>
      <c r="H7874" t="s">
        <v>2</v>
      </c>
      <c r="I7874" t="s">
        <v>51</v>
      </c>
      <c r="J7874">
        <v>999.7</v>
      </c>
    </row>
    <row r="7875" spans="1:10" x14ac:dyDescent="0.25">
      <c r="A7875">
        <v>29</v>
      </c>
      <c r="B7875">
        <v>2017</v>
      </c>
      <c r="C7875" t="s">
        <v>40</v>
      </c>
      <c r="D7875" t="s">
        <v>60</v>
      </c>
      <c r="E7875" t="s">
        <v>35</v>
      </c>
      <c r="F7875">
        <v>2</v>
      </c>
      <c r="G7875" t="s">
        <v>45</v>
      </c>
      <c r="H7875" t="s">
        <v>46</v>
      </c>
      <c r="I7875" t="s">
        <v>37</v>
      </c>
      <c r="J7875">
        <v>1346.9</v>
      </c>
    </row>
    <row r="7876" spans="1:10" x14ac:dyDescent="0.25">
      <c r="A7876">
        <v>29</v>
      </c>
      <c r="B7876">
        <v>2017</v>
      </c>
      <c r="C7876" t="s">
        <v>40</v>
      </c>
      <c r="D7876" t="s">
        <v>60</v>
      </c>
      <c r="E7876" t="s">
        <v>35</v>
      </c>
      <c r="F7876">
        <v>3</v>
      </c>
      <c r="G7876" t="s">
        <v>45</v>
      </c>
      <c r="H7876" t="s">
        <v>46</v>
      </c>
      <c r="I7876" t="s">
        <v>37</v>
      </c>
      <c r="J7876">
        <v>1219.3</v>
      </c>
    </row>
    <row r="7877" spans="1:10" x14ac:dyDescent="0.25">
      <c r="A7877">
        <v>29</v>
      </c>
      <c r="B7877">
        <v>2017</v>
      </c>
      <c r="C7877" t="s">
        <v>40</v>
      </c>
      <c r="D7877" t="s">
        <v>60</v>
      </c>
      <c r="E7877" t="s">
        <v>35</v>
      </c>
      <c r="F7877">
        <v>4</v>
      </c>
      <c r="G7877" t="s">
        <v>45</v>
      </c>
      <c r="H7877" t="s">
        <v>2</v>
      </c>
      <c r="I7877" t="s">
        <v>51</v>
      </c>
      <c r="J7877">
        <v>942.8</v>
      </c>
    </row>
    <row r="7878" spans="1:10" x14ac:dyDescent="0.25">
      <c r="A7878">
        <v>29</v>
      </c>
      <c r="B7878">
        <v>2017</v>
      </c>
      <c r="C7878" t="s">
        <v>40</v>
      </c>
      <c r="D7878" t="s">
        <v>60</v>
      </c>
      <c r="E7878" t="s">
        <v>35</v>
      </c>
      <c r="F7878">
        <v>5</v>
      </c>
      <c r="G7878" t="s">
        <v>38</v>
      </c>
      <c r="H7878" t="s">
        <v>2</v>
      </c>
      <c r="I7878" t="s">
        <v>51</v>
      </c>
      <c r="J7878">
        <v>859.2</v>
      </c>
    </row>
    <row r="7879" spans="1:10" x14ac:dyDescent="0.25">
      <c r="A7879">
        <v>29</v>
      </c>
      <c r="B7879">
        <v>2017</v>
      </c>
      <c r="C7879" t="s">
        <v>40</v>
      </c>
      <c r="D7879" t="s">
        <v>60</v>
      </c>
      <c r="E7879" t="s">
        <v>35</v>
      </c>
      <c r="F7879">
        <v>6</v>
      </c>
      <c r="G7879" t="s">
        <v>45</v>
      </c>
      <c r="H7879" t="s">
        <v>2</v>
      </c>
      <c r="I7879" t="s">
        <v>51</v>
      </c>
      <c r="J7879">
        <v>943.8</v>
      </c>
    </row>
    <row r="7880" spans="1:10" x14ac:dyDescent="0.25">
      <c r="A7880">
        <v>29</v>
      </c>
      <c r="B7880">
        <v>2017</v>
      </c>
      <c r="C7880" t="s">
        <v>40</v>
      </c>
      <c r="D7880" t="s">
        <v>56</v>
      </c>
      <c r="E7880" t="s">
        <v>35</v>
      </c>
      <c r="F7880">
        <v>1</v>
      </c>
      <c r="G7880" t="s">
        <v>45</v>
      </c>
      <c r="H7880" t="s">
        <v>46</v>
      </c>
      <c r="I7880" t="s">
        <v>37</v>
      </c>
      <c r="J7880">
        <v>1285.5</v>
      </c>
    </row>
    <row r="7881" spans="1:10" x14ac:dyDescent="0.25">
      <c r="A7881">
        <v>29</v>
      </c>
      <c r="B7881">
        <v>2017</v>
      </c>
      <c r="C7881" t="s">
        <v>40</v>
      </c>
      <c r="D7881" t="s">
        <v>56</v>
      </c>
      <c r="E7881" t="s">
        <v>35</v>
      </c>
      <c r="F7881">
        <v>2</v>
      </c>
      <c r="G7881" t="s">
        <v>45</v>
      </c>
      <c r="H7881" t="s">
        <v>2</v>
      </c>
      <c r="I7881" t="s">
        <v>37</v>
      </c>
      <c r="J7881">
        <v>905.5</v>
      </c>
    </row>
    <row r="7882" spans="1:10" x14ac:dyDescent="0.25">
      <c r="A7882">
        <v>29</v>
      </c>
      <c r="B7882">
        <v>2017</v>
      </c>
      <c r="C7882" t="s">
        <v>40</v>
      </c>
      <c r="D7882" t="s">
        <v>56</v>
      </c>
      <c r="E7882" t="s">
        <v>35</v>
      </c>
      <c r="F7882">
        <v>3</v>
      </c>
      <c r="G7882" t="s">
        <v>38</v>
      </c>
      <c r="H7882" t="s">
        <v>2</v>
      </c>
      <c r="I7882" t="s">
        <v>51</v>
      </c>
      <c r="J7882">
        <v>875</v>
      </c>
    </row>
    <row r="7883" spans="1:10" x14ac:dyDescent="0.25">
      <c r="A7883">
        <v>29</v>
      </c>
      <c r="B7883">
        <v>2017</v>
      </c>
      <c r="C7883" t="s">
        <v>40</v>
      </c>
      <c r="D7883" t="s">
        <v>56</v>
      </c>
      <c r="E7883" t="s">
        <v>35</v>
      </c>
      <c r="F7883">
        <v>4</v>
      </c>
      <c r="G7883" t="s">
        <v>45</v>
      </c>
      <c r="H7883" t="s">
        <v>46</v>
      </c>
      <c r="I7883" t="s">
        <v>51</v>
      </c>
      <c r="J7883">
        <v>1134.4000000000001</v>
      </c>
    </row>
    <row r="7884" spans="1:10" x14ac:dyDescent="0.25">
      <c r="A7884">
        <v>29</v>
      </c>
      <c r="B7884">
        <v>2017</v>
      </c>
      <c r="C7884" t="s">
        <v>40</v>
      </c>
      <c r="D7884" t="s">
        <v>56</v>
      </c>
      <c r="E7884" t="s">
        <v>35</v>
      </c>
      <c r="F7884">
        <v>5</v>
      </c>
      <c r="G7884" t="s">
        <v>38</v>
      </c>
      <c r="H7884" t="s">
        <v>46</v>
      </c>
      <c r="I7884" t="s">
        <v>37</v>
      </c>
      <c r="J7884">
        <v>1109.5</v>
      </c>
    </row>
    <row r="7885" spans="1:10" x14ac:dyDescent="0.25">
      <c r="A7885">
        <v>29</v>
      </c>
      <c r="B7885">
        <v>2017</v>
      </c>
      <c r="C7885" t="s">
        <v>40</v>
      </c>
      <c r="D7885" t="s">
        <v>56</v>
      </c>
      <c r="E7885" t="s">
        <v>35</v>
      </c>
      <c r="F7885">
        <v>6</v>
      </c>
      <c r="G7885" t="s">
        <v>38</v>
      </c>
      <c r="H7885" t="s">
        <v>46</v>
      </c>
      <c r="I7885" t="s">
        <v>37</v>
      </c>
      <c r="J7885">
        <v>1221.2</v>
      </c>
    </row>
    <row r="7886" spans="1:10" x14ac:dyDescent="0.25">
      <c r="A7886">
        <v>29</v>
      </c>
      <c r="B7886">
        <v>2018</v>
      </c>
      <c r="C7886" t="s">
        <v>40</v>
      </c>
      <c r="D7886" t="s">
        <v>60</v>
      </c>
      <c r="E7886" t="s">
        <v>35</v>
      </c>
      <c r="F7886">
        <v>1</v>
      </c>
      <c r="G7886" t="s">
        <v>45</v>
      </c>
      <c r="H7886" t="s">
        <v>2</v>
      </c>
      <c r="I7886" t="s">
        <v>37</v>
      </c>
      <c r="J7886">
        <v>581.6</v>
      </c>
    </row>
    <row r="7887" spans="1:10" x14ac:dyDescent="0.25">
      <c r="A7887">
        <v>29</v>
      </c>
      <c r="B7887">
        <v>2018</v>
      </c>
      <c r="C7887" t="s">
        <v>40</v>
      </c>
      <c r="D7887" t="s">
        <v>60</v>
      </c>
      <c r="E7887" t="s">
        <v>35</v>
      </c>
      <c r="F7887">
        <v>2</v>
      </c>
      <c r="G7887" t="s">
        <v>38</v>
      </c>
      <c r="H7887" t="s">
        <v>2</v>
      </c>
      <c r="I7887" t="s">
        <v>37</v>
      </c>
      <c r="J7887">
        <v>833.8</v>
      </c>
    </row>
    <row r="7888" spans="1:10" x14ac:dyDescent="0.25">
      <c r="A7888">
        <v>29</v>
      </c>
      <c r="B7888">
        <v>2018</v>
      </c>
      <c r="C7888" t="s">
        <v>40</v>
      </c>
      <c r="D7888" t="s">
        <v>60</v>
      </c>
      <c r="E7888" t="s">
        <v>35</v>
      </c>
      <c r="F7888">
        <v>3</v>
      </c>
      <c r="G7888" t="s">
        <v>45</v>
      </c>
      <c r="H7888" t="s">
        <v>46</v>
      </c>
      <c r="I7888" t="s">
        <v>51</v>
      </c>
      <c r="J7888">
        <v>1282.9000000000001</v>
      </c>
    </row>
    <row r="7889" spans="1:10" x14ac:dyDescent="0.25">
      <c r="A7889">
        <v>29</v>
      </c>
      <c r="B7889">
        <v>2018</v>
      </c>
      <c r="C7889" t="s">
        <v>40</v>
      </c>
      <c r="D7889" t="s">
        <v>60</v>
      </c>
      <c r="E7889" t="s">
        <v>35</v>
      </c>
      <c r="F7889">
        <v>4</v>
      </c>
      <c r="G7889" t="s">
        <v>45</v>
      </c>
      <c r="H7889" t="s">
        <v>46</v>
      </c>
      <c r="I7889" t="s">
        <v>37</v>
      </c>
      <c r="J7889">
        <v>1044.7</v>
      </c>
    </row>
    <row r="7890" spans="1:10" x14ac:dyDescent="0.25">
      <c r="A7890">
        <v>29</v>
      </c>
      <c r="B7890">
        <v>2018</v>
      </c>
      <c r="C7890" t="s">
        <v>40</v>
      </c>
      <c r="D7890" t="s">
        <v>60</v>
      </c>
      <c r="E7890" t="s">
        <v>35</v>
      </c>
      <c r="F7890">
        <v>5</v>
      </c>
      <c r="G7890" t="s">
        <v>45</v>
      </c>
      <c r="H7890" t="s">
        <v>46</v>
      </c>
      <c r="I7890" t="s">
        <v>37</v>
      </c>
      <c r="J7890">
        <v>1138.0999999999999</v>
      </c>
    </row>
    <row r="7891" spans="1:10" x14ac:dyDescent="0.25">
      <c r="A7891">
        <v>29</v>
      </c>
      <c r="B7891">
        <v>2018</v>
      </c>
      <c r="C7891" t="s">
        <v>40</v>
      </c>
      <c r="D7891" t="s">
        <v>60</v>
      </c>
      <c r="E7891" t="s">
        <v>35</v>
      </c>
      <c r="F7891">
        <v>6</v>
      </c>
      <c r="G7891" t="s">
        <v>45</v>
      </c>
      <c r="H7891" t="s">
        <v>2</v>
      </c>
      <c r="I7891" t="s">
        <v>51</v>
      </c>
      <c r="J7891">
        <v>604.70000000000005</v>
      </c>
    </row>
    <row r="7892" spans="1:10" x14ac:dyDescent="0.25">
      <c r="A7892">
        <v>29</v>
      </c>
      <c r="B7892">
        <v>2018</v>
      </c>
      <c r="C7892" t="s">
        <v>40</v>
      </c>
      <c r="D7892" t="s">
        <v>56</v>
      </c>
      <c r="E7892" t="s">
        <v>35</v>
      </c>
      <c r="F7892">
        <v>1</v>
      </c>
      <c r="G7892" t="s">
        <v>38</v>
      </c>
      <c r="H7892" t="s">
        <v>2</v>
      </c>
      <c r="I7892" t="s">
        <v>51</v>
      </c>
      <c r="J7892">
        <v>691.4</v>
      </c>
    </row>
    <row r="7893" spans="1:10" x14ac:dyDescent="0.25">
      <c r="A7893">
        <v>29</v>
      </c>
      <c r="B7893">
        <v>2018</v>
      </c>
      <c r="C7893" t="s">
        <v>40</v>
      </c>
      <c r="D7893" t="s">
        <v>56</v>
      </c>
      <c r="E7893" t="s">
        <v>35</v>
      </c>
      <c r="F7893">
        <v>2</v>
      </c>
      <c r="G7893" t="s">
        <v>45</v>
      </c>
      <c r="H7893" t="s">
        <v>46</v>
      </c>
      <c r="I7893" t="s">
        <v>51</v>
      </c>
      <c r="J7893">
        <v>994.2</v>
      </c>
    </row>
    <row r="7894" spans="1:10" x14ac:dyDescent="0.25">
      <c r="A7894">
        <v>29</v>
      </c>
      <c r="B7894">
        <v>2018</v>
      </c>
      <c r="C7894" t="s">
        <v>40</v>
      </c>
      <c r="D7894" t="s">
        <v>56</v>
      </c>
      <c r="E7894" t="s">
        <v>35</v>
      </c>
      <c r="F7894">
        <v>3</v>
      </c>
      <c r="G7894" t="s">
        <v>38</v>
      </c>
      <c r="H7894" t="s">
        <v>46</v>
      </c>
      <c r="I7894" t="s">
        <v>51</v>
      </c>
      <c r="J7894">
        <v>1052</v>
      </c>
    </row>
    <row r="7895" spans="1:10" x14ac:dyDescent="0.25">
      <c r="A7895">
        <v>29</v>
      </c>
      <c r="B7895">
        <v>2018</v>
      </c>
      <c r="C7895" t="s">
        <v>40</v>
      </c>
      <c r="D7895" t="s">
        <v>56</v>
      </c>
      <c r="E7895" t="s">
        <v>35</v>
      </c>
      <c r="F7895">
        <v>4</v>
      </c>
      <c r="G7895" t="s">
        <v>38</v>
      </c>
      <c r="H7895" t="s">
        <v>2</v>
      </c>
      <c r="I7895" t="s">
        <v>37</v>
      </c>
      <c r="J7895">
        <v>708.1</v>
      </c>
    </row>
    <row r="7896" spans="1:10" x14ac:dyDescent="0.25">
      <c r="A7896">
        <v>29</v>
      </c>
      <c r="B7896">
        <v>2018</v>
      </c>
      <c r="C7896" t="s">
        <v>40</v>
      </c>
      <c r="D7896" t="s">
        <v>56</v>
      </c>
      <c r="E7896" t="s">
        <v>35</v>
      </c>
      <c r="F7896">
        <v>5</v>
      </c>
      <c r="G7896" t="s">
        <v>38</v>
      </c>
      <c r="H7896" t="s">
        <v>46</v>
      </c>
      <c r="I7896" t="s">
        <v>51</v>
      </c>
      <c r="J7896">
        <v>986.8</v>
      </c>
    </row>
    <row r="7897" spans="1:10" x14ac:dyDescent="0.25">
      <c r="A7897">
        <v>29</v>
      </c>
      <c r="B7897">
        <v>2018</v>
      </c>
      <c r="C7897" t="s">
        <v>40</v>
      </c>
      <c r="D7897" t="s">
        <v>56</v>
      </c>
      <c r="E7897" t="s">
        <v>35</v>
      </c>
      <c r="F7897">
        <v>6</v>
      </c>
      <c r="G7897" t="s">
        <v>45</v>
      </c>
      <c r="H7897" t="s">
        <v>2</v>
      </c>
      <c r="I7897" t="s">
        <v>37</v>
      </c>
      <c r="J7897">
        <v>553.70000000000005</v>
      </c>
    </row>
    <row r="7898" spans="1:10" x14ac:dyDescent="0.25">
      <c r="A7898">
        <v>30</v>
      </c>
      <c r="B7898">
        <v>2017</v>
      </c>
      <c r="C7898" t="s">
        <v>40</v>
      </c>
      <c r="D7898" t="s">
        <v>60</v>
      </c>
      <c r="E7898" t="s">
        <v>35</v>
      </c>
      <c r="F7898">
        <v>1</v>
      </c>
      <c r="G7898" t="s">
        <v>38</v>
      </c>
      <c r="H7898" t="s">
        <v>2</v>
      </c>
      <c r="I7898" t="s">
        <v>51</v>
      </c>
      <c r="J7898">
        <v>899.4</v>
      </c>
    </row>
    <row r="7899" spans="1:10" x14ac:dyDescent="0.25">
      <c r="A7899">
        <v>30</v>
      </c>
      <c r="B7899">
        <v>2017</v>
      </c>
      <c r="C7899" t="s">
        <v>40</v>
      </c>
      <c r="D7899" t="s">
        <v>60</v>
      </c>
      <c r="E7899" t="s">
        <v>35</v>
      </c>
      <c r="F7899">
        <v>2</v>
      </c>
      <c r="G7899" t="s">
        <v>45</v>
      </c>
      <c r="H7899" t="s">
        <v>46</v>
      </c>
      <c r="I7899" t="s">
        <v>51</v>
      </c>
      <c r="J7899">
        <v>1526.2</v>
      </c>
    </row>
    <row r="7900" spans="1:10" x14ac:dyDescent="0.25">
      <c r="A7900">
        <v>30</v>
      </c>
      <c r="B7900">
        <v>2017</v>
      </c>
      <c r="C7900" t="s">
        <v>40</v>
      </c>
      <c r="D7900" t="s">
        <v>60</v>
      </c>
      <c r="E7900" t="s">
        <v>35</v>
      </c>
      <c r="F7900">
        <v>3</v>
      </c>
      <c r="G7900" t="s">
        <v>45</v>
      </c>
      <c r="H7900" t="s">
        <v>2</v>
      </c>
      <c r="I7900" t="s">
        <v>37</v>
      </c>
      <c r="J7900">
        <v>899.3</v>
      </c>
    </row>
    <row r="7901" spans="1:10" x14ac:dyDescent="0.25">
      <c r="A7901">
        <v>30</v>
      </c>
      <c r="B7901">
        <v>2017</v>
      </c>
      <c r="C7901" t="s">
        <v>40</v>
      </c>
      <c r="D7901" t="s">
        <v>60</v>
      </c>
      <c r="E7901" t="s">
        <v>35</v>
      </c>
      <c r="F7901">
        <v>4</v>
      </c>
      <c r="G7901" t="s">
        <v>38</v>
      </c>
      <c r="H7901" t="s">
        <v>46</v>
      </c>
      <c r="I7901" t="s">
        <v>51</v>
      </c>
      <c r="J7901">
        <v>1368.7</v>
      </c>
    </row>
    <row r="7902" spans="1:10" x14ac:dyDescent="0.25">
      <c r="A7902">
        <v>30</v>
      </c>
      <c r="B7902">
        <v>2017</v>
      </c>
      <c r="C7902" t="s">
        <v>40</v>
      </c>
      <c r="D7902" t="s">
        <v>60</v>
      </c>
      <c r="E7902" t="s">
        <v>35</v>
      </c>
      <c r="F7902">
        <v>5</v>
      </c>
      <c r="G7902" t="s">
        <v>38</v>
      </c>
      <c r="H7902" t="s">
        <v>46</v>
      </c>
      <c r="I7902" t="s">
        <v>37</v>
      </c>
      <c r="J7902">
        <v>1285.0999999999999</v>
      </c>
    </row>
    <row r="7903" spans="1:10" x14ac:dyDescent="0.25">
      <c r="A7903">
        <v>30</v>
      </c>
      <c r="B7903">
        <v>2017</v>
      </c>
      <c r="C7903" t="s">
        <v>40</v>
      </c>
      <c r="D7903" t="s">
        <v>60</v>
      </c>
      <c r="E7903" t="s">
        <v>35</v>
      </c>
      <c r="F7903">
        <v>6</v>
      </c>
      <c r="G7903" t="s">
        <v>38</v>
      </c>
      <c r="H7903" t="s">
        <v>2</v>
      </c>
      <c r="I7903" t="s">
        <v>37</v>
      </c>
      <c r="J7903">
        <v>818.6</v>
      </c>
    </row>
    <row r="7904" spans="1:10" x14ac:dyDescent="0.25">
      <c r="A7904">
        <v>30</v>
      </c>
      <c r="B7904">
        <v>2017</v>
      </c>
      <c r="C7904" t="s">
        <v>40</v>
      </c>
      <c r="D7904" t="s">
        <v>56</v>
      </c>
      <c r="E7904" t="s">
        <v>35</v>
      </c>
      <c r="F7904">
        <v>1</v>
      </c>
      <c r="G7904" t="s">
        <v>45</v>
      </c>
      <c r="H7904" t="s">
        <v>2</v>
      </c>
      <c r="I7904" t="s">
        <v>51</v>
      </c>
      <c r="J7904">
        <v>741.2</v>
      </c>
    </row>
    <row r="7905" spans="1:10" x14ac:dyDescent="0.25">
      <c r="A7905">
        <v>30</v>
      </c>
      <c r="B7905">
        <v>2017</v>
      </c>
      <c r="C7905" t="s">
        <v>40</v>
      </c>
      <c r="D7905" t="s">
        <v>56</v>
      </c>
      <c r="E7905" t="s">
        <v>35</v>
      </c>
      <c r="F7905">
        <v>2</v>
      </c>
      <c r="G7905" t="s">
        <v>45</v>
      </c>
      <c r="H7905" t="s">
        <v>46</v>
      </c>
      <c r="I7905" t="s">
        <v>51</v>
      </c>
      <c r="J7905">
        <v>1212.3</v>
      </c>
    </row>
    <row r="7906" spans="1:10" x14ac:dyDescent="0.25">
      <c r="A7906">
        <v>30</v>
      </c>
      <c r="B7906">
        <v>2017</v>
      </c>
      <c r="C7906" t="s">
        <v>40</v>
      </c>
      <c r="D7906" t="s">
        <v>56</v>
      </c>
      <c r="E7906" t="s">
        <v>35</v>
      </c>
      <c r="F7906">
        <v>3</v>
      </c>
      <c r="G7906" t="s">
        <v>45</v>
      </c>
      <c r="H7906" t="s">
        <v>2</v>
      </c>
      <c r="I7906" t="s">
        <v>37</v>
      </c>
      <c r="J7906">
        <v>756.7</v>
      </c>
    </row>
    <row r="7907" spans="1:10" x14ac:dyDescent="0.25">
      <c r="A7907">
        <v>30</v>
      </c>
      <c r="B7907">
        <v>2017</v>
      </c>
      <c r="C7907" t="s">
        <v>40</v>
      </c>
      <c r="D7907" t="s">
        <v>56</v>
      </c>
      <c r="E7907" t="s">
        <v>35</v>
      </c>
      <c r="F7907">
        <v>4</v>
      </c>
      <c r="G7907" t="s">
        <v>38</v>
      </c>
      <c r="H7907" t="s">
        <v>2</v>
      </c>
      <c r="I7907" t="s">
        <v>37</v>
      </c>
      <c r="J7907">
        <v>783.4</v>
      </c>
    </row>
    <row r="7908" spans="1:10" x14ac:dyDescent="0.25">
      <c r="A7908">
        <v>30</v>
      </c>
      <c r="B7908">
        <v>2017</v>
      </c>
      <c r="C7908" t="s">
        <v>40</v>
      </c>
      <c r="D7908" t="s">
        <v>56</v>
      </c>
      <c r="E7908" t="s">
        <v>35</v>
      </c>
      <c r="F7908">
        <v>5</v>
      </c>
      <c r="G7908" t="s">
        <v>38</v>
      </c>
      <c r="H7908" t="s">
        <v>46</v>
      </c>
      <c r="I7908" t="s">
        <v>37</v>
      </c>
      <c r="J7908">
        <v>1340</v>
      </c>
    </row>
    <row r="7909" spans="1:10" x14ac:dyDescent="0.25">
      <c r="A7909">
        <v>30</v>
      </c>
      <c r="B7909">
        <v>2017</v>
      </c>
      <c r="C7909" t="s">
        <v>40</v>
      </c>
      <c r="D7909" t="s">
        <v>56</v>
      </c>
      <c r="E7909" t="s">
        <v>35</v>
      </c>
      <c r="F7909">
        <v>6</v>
      </c>
      <c r="G7909" t="s">
        <v>45</v>
      </c>
      <c r="H7909" t="s">
        <v>2</v>
      </c>
      <c r="I7909" t="s">
        <v>51</v>
      </c>
      <c r="J7909">
        <v>735.7</v>
      </c>
    </row>
    <row r="7910" spans="1:10" x14ac:dyDescent="0.25">
      <c r="A7910">
        <v>30</v>
      </c>
      <c r="B7910">
        <v>2018</v>
      </c>
      <c r="C7910" t="s">
        <v>40</v>
      </c>
      <c r="D7910" t="s">
        <v>60</v>
      </c>
      <c r="E7910" t="s">
        <v>35</v>
      </c>
      <c r="F7910">
        <v>1</v>
      </c>
      <c r="G7910" t="s">
        <v>38</v>
      </c>
      <c r="H7910" t="s">
        <v>46</v>
      </c>
      <c r="I7910" t="s">
        <v>51</v>
      </c>
      <c r="J7910">
        <v>996.3</v>
      </c>
    </row>
    <row r="7911" spans="1:10" x14ac:dyDescent="0.25">
      <c r="A7911">
        <v>30</v>
      </c>
      <c r="B7911">
        <v>2018</v>
      </c>
      <c r="C7911" t="s">
        <v>40</v>
      </c>
      <c r="D7911" t="s">
        <v>60</v>
      </c>
      <c r="E7911" t="s">
        <v>35</v>
      </c>
      <c r="F7911">
        <v>2</v>
      </c>
      <c r="G7911" t="s">
        <v>45</v>
      </c>
      <c r="H7911" t="s">
        <v>2</v>
      </c>
      <c r="I7911" t="s">
        <v>37</v>
      </c>
      <c r="J7911">
        <v>617.29999999999995</v>
      </c>
    </row>
    <row r="7912" spans="1:10" x14ac:dyDescent="0.25">
      <c r="A7912">
        <v>30</v>
      </c>
      <c r="B7912">
        <v>2018</v>
      </c>
      <c r="C7912" t="s">
        <v>40</v>
      </c>
      <c r="D7912" t="s">
        <v>60</v>
      </c>
      <c r="E7912" t="s">
        <v>35</v>
      </c>
      <c r="F7912">
        <v>3</v>
      </c>
      <c r="G7912" t="s">
        <v>45</v>
      </c>
      <c r="H7912" t="s">
        <v>46</v>
      </c>
      <c r="I7912" t="s">
        <v>51</v>
      </c>
      <c r="J7912">
        <v>1077.7</v>
      </c>
    </row>
    <row r="7913" spans="1:10" x14ac:dyDescent="0.25">
      <c r="A7913">
        <v>30</v>
      </c>
      <c r="B7913">
        <v>2018</v>
      </c>
      <c r="C7913" t="s">
        <v>40</v>
      </c>
      <c r="D7913" t="s">
        <v>60</v>
      </c>
      <c r="E7913" t="s">
        <v>35</v>
      </c>
      <c r="F7913">
        <v>4</v>
      </c>
      <c r="G7913" t="s">
        <v>45</v>
      </c>
      <c r="H7913" t="s">
        <v>2</v>
      </c>
      <c r="I7913" t="s">
        <v>51</v>
      </c>
      <c r="J7913">
        <v>729.4</v>
      </c>
    </row>
    <row r="7914" spans="1:10" x14ac:dyDescent="0.25">
      <c r="A7914">
        <v>30</v>
      </c>
      <c r="B7914">
        <v>2018</v>
      </c>
      <c r="C7914" t="s">
        <v>40</v>
      </c>
      <c r="D7914" t="s">
        <v>60</v>
      </c>
      <c r="E7914" t="s">
        <v>35</v>
      </c>
      <c r="F7914">
        <v>5</v>
      </c>
      <c r="G7914" t="s">
        <v>45</v>
      </c>
      <c r="H7914" t="s">
        <v>2</v>
      </c>
      <c r="I7914" t="s">
        <v>37</v>
      </c>
      <c r="J7914">
        <v>594.29999999999995</v>
      </c>
    </row>
    <row r="7915" spans="1:10" x14ac:dyDescent="0.25">
      <c r="A7915">
        <v>30</v>
      </c>
      <c r="B7915">
        <v>2018</v>
      </c>
      <c r="C7915" t="s">
        <v>40</v>
      </c>
      <c r="D7915" t="s">
        <v>60</v>
      </c>
      <c r="E7915" t="s">
        <v>35</v>
      </c>
      <c r="F7915">
        <v>6</v>
      </c>
      <c r="G7915" t="s">
        <v>38</v>
      </c>
      <c r="H7915" t="s">
        <v>2</v>
      </c>
      <c r="I7915" t="s">
        <v>37</v>
      </c>
      <c r="J7915">
        <v>785.9</v>
      </c>
    </row>
    <row r="7916" spans="1:10" x14ac:dyDescent="0.25">
      <c r="A7916">
        <v>30</v>
      </c>
      <c r="B7916">
        <v>2018</v>
      </c>
      <c r="C7916" t="s">
        <v>40</v>
      </c>
      <c r="D7916" t="s">
        <v>56</v>
      </c>
      <c r="E7916" t="s">
        <v>35</v>
      </c>
      <c r="F7916">
        <v>1</v>
      </c>
      <c r="G7916" t="s">
        <v>45</v>
      </c>
      <c r="H7916" t="s">
        <v>46</v>
      </c>
      <c r="I7916" t="s">
        <v>37</v>
      </c>
      <c r="J7916">
        <v>968.5</v>
      </c>
    </row>
    <row r="7917" spans="1:10" x14ac:dyDescent="0.25">
      <c r="A7917">
        <v>30</v>
      </c>
      <c r="B7917">
        <v>2018</v>
      </c>
      <c r="C7917" t="s">
        <v>40</v>
      </c>
      <c r="D7917" t="s">
        <v>56</v>
      </c>
      <c r="E7917" t="s">
        <v>35</v>
      </c>
      <c r="F7917">
        <v>2</v>
      </c>
      <c r="G7917" t="s">
        <v>38</v>
      </c>
      <c r="H7917" t="s">
        <v>2</v>
      </c>
      <c r="I7917" t="s">
        <v>37</v>
      </c>
      <c r="J7917">
        <v>514.6</v>
      </c>
    </row>
    <row r="7918" spans="1:10" x14ac:dyDescent="0.25">
      <c r="A7918">
        <v>30</v>
      </c>
      <c r="B7918">
        <v>2018</v>
      </c>
      <c r="C7918" t="s">
        <v>40</v>
      </c>
      <c r="D7918" t="s">
        <v>56</v>
      </c>
      <c r="E7918" t="s">
        <v>35</v>
      </c>
      <c r="F7918">
        <v>3</v>
      </c>
      <c r="G7918" t="s">
        <v>38</v>
      </c>
      <c r="H7918" t="s">
        <v>2</v>
      </c>
      <c r="I7918" t="s">
        <v>51</v>
      </c>
      <c r="J7918">
        <v>656.4</v>
      </c>
    </row>
    <row r="7919" spans="1:10" x14ac:dyDescent="0.25">
      <c r="A7919">
        <v>30</v>
      </c>
      <c r="B7919">
        <v>2018</v>
      </c>
      <c r="C7919" t="s">
        <v>40</v>
      </c>
      <c r="D7919" t="s">
        <v>56</v>
      </c>
      <c r="E7919" t="s">
        <v>35</v>
      </c>
      <c r="F7919">
        <v>4</v>
      </c>
      <c r="G7919" t="s">
        <v>45</v>
      </c>
      <c r="H7919" t="s">
        <v>46</v>
      </c>
      <c r="I7919" t="s">
        <v>51</v>
      </c>
      <c r="J7919">
        <v>989.6</v>
      </c>
    </row>
    <row r="7920" spans="1:10" x14ac:dyDescent="0.25">
      <c r="A7920">
        <v>30</v>
      </c>
      <c r="B7920">
        <v>2018</v>
      </c>
      <c r="C7920" t="s">
        <v>40</v>
      </c>
      <c r="D7920" t="s">
        <v>56</v>
      </c>
      <c r="E7920" t="s">
        <v>35</v>
      </c>
      <c r="F7920">
        <v>5</v>
      </c>
      <c r="G7920" t="s">
        <v>38</v>
      </c>
      <c r="H7920" t="s">
        <v>46</v>
      </c>
      <c r="I7920" t="s">
        <v>51</v>
      </c>
      <c r="J7920">
        <v>1132</v>
      </c>
    </row>
    <row r="7921" spans="1:10" x14ac:dyDescent="0.25">
      <c r="A7921">
        <v>30</v>
      </c>
      <c r="B7921">
        <v>2018</v>
      </c>
      <c r="C7921" t="s">
        <v>40</v>
      </c>
      <c r="D7921" t="s">
        <v>56</v>
      </c>
      <c r="E7921" t="s">
        <v>35</v>
      </c>
      <c r="F7921">
        <v>6</v>
      </c>
      <c r="G7921" t="s">
        <v>38</v>
      </c>
      <c r="H7921" t="s">
        <v>2</v>
      </c>
      <c r="I7921" t="s">
        <v>37</v>
      </c>
      <c r="J7921">
        <v>484.3</v>
      </c>
    </row>
    <row r="7922" spans="1:10" x14ac:dyDescent="0.25">
      <c r="A7922">
        <v>31</v>
      </c>
      <c r="B7922">
        <v>2017</v>
      </c>
      <c r="C7922" t="s">
        <v>40</v>
      </c>
      <c r="D7922" t="s">
        <v>60</v>
      </c>
      <c r="E7922" t="s">
        <v>35</v>
      </c>
      <c r="F7922">
        <v>1</v>
      </c>
      <c r="G7922" t="s">
        <v>38</v>
      </c>
      <c r="H7922" t="s">
        <v>46</v>
      </c>
      <c r="I7922" t="s">
        <v>37</v>
      </c>
      <c r="J7922">
        <v>1406</v>
      </c>
    </row>
    <row r="7923" spans="1:10" x14ac:dyDescent="0.25">
      <c r="A7923">
        <v>31</v>
      </c>
      <c r="B7923">
        <v>2017</v>
      </c>
      <c r="C7923" t="s">
        <v>40</v>
      </c>
      <c r="D7923" t="s">
        <v>60</v>
      </c>
      <c r="E7923" t="s">
        <v>35</v>
      </c>
      <c r="F7923">
        <v>2</v>
      </c>
      <c r="G7923" t="s">
        <v>38</v>
      </c>
      <c r="H7923" t="s">
        <v>46</v>
      </c>
      <c r="I7923" t="s">
        <v>37</v>
      </c>
      <c r="J7923">
        <v>1402.8</v>
      </c>
    </row>
    <row r="7924" spans="1:10" x14ac:dyDescent="0.25">
      <c r="A7924">
        <v>31</v>
      </c>
      <c r="B7924">
        <v>2017</v>
      </c>
      <c r="C7924" t="s">
        <v>40</v>
      </c>
      <c r="D7924" t="s">
        <v>60</v>
      </c>
      <c r="E7924" t="s">
        <v>35</v>
      </c>
      <c r="F7924">
        <v>3</v>
      </c>
      <c r="G7924" t="s">
        <v>38</v>
      </c>
      <c r="H7924" t="s">
        <v>46</v>
      </c>
      <c r="I7924" t="s">
        <v>37</v>
      </c>
      <c r="J7924">
        <v>1325.4</v>
      </c>
    </row>
    <row r="7925" spans="1:10" x14ac:dyDescent="0.25">
      <c r="A7925">
        <v>31</v>
      </c>
      <c r="B7925">
        <v>2017</v>
      </c>
      <c r="C7925" t="s">
        <v>40</v>
      </c>
      <c r="D7925" t="s">
        <v>60</v>
      </c>
      <c r="E7925" t="s">
        <v>35</v>
      </c>
      <c r="F7925">
        <v>4</v>
      </c>
      <c r="G7925" t="s">
        <v>38</v>
      </c>
      <c r="H7925" t="s">
        <v>46</v>
      </c>
      <c r="I7925" t="s">
        <v>51</v>
      </c>
      <c r="J7925">
        <v>1221</v>
      </c>
    </row>
    <row r="7926" spans="1:10" x14ac:dyDescent="0.25">
      <c r="A7926">
        <v>31</v>
      </c>
      <c r="B7926">
        <v>2017</v>
      </c>
      <c r="C7926" t="s">
        <v>40</v>
      </c>
      <c r="D7926" t="s">
        <v>60</v>
      </c>
      <c r="E7926" t="s">
        <v>35</v>
      </c>
      <c r="F7926">
        <v>5</v>
      </c>
      <c r="G7926" t="s">
        <v>38</v>
      </c>
      <c r="H7926" t="s">
        <v>46</v>
      </c>
      <c r="I7926" t="s">
        <v>51</v>
      </c>
      <c r="J7926">
        <v>1304.7</v>
      </c>
    </row>
    <row r="7927" spans="1:10" x14ac:dyDescent="0.25">
      <c r="A7927">
        <v>31</v>
      </c>
      <c r="B7927">
        <v>2017</v>
      </c>
      <c r="C7927" t="s">
        <v>40</v>
      </c>
      <c r="D7927" t="s">
        <v>60</v>
      </c>
      <c r="E7927" t="s">
        <v>35</v>
      </c>
      <c r="F7927">
        <v>6</v>
      </c>
      <c r="G7927" t="s">
        <v>38</v>
      </c>
      <c r="H7927" t="s">
        <v>46</v>
      </c>
      <c r="I7927" t="s">
        <v>51</v>
      </c>
      <c r="J7927">
        <v>1319</v>
      </c>
    </row>
    <row r="7928" spans="1:10" x14ac:dyDescent="0.25">
      <c r="A7928">
        <v>31</v>
      </c>
      <c r="B7928">
        <v>2017</v>
      </c>
      <c r="C7928" t="s">
        <v>40</v>
      </c>
      <c r="D7928" t="s">
        <v>56</v>
      </c>
      <c r="E7928" t="s">
        <v>35</v>
      </c>
      <c r="F7928">
        <v>1</v>
      </c>
      <c r="G7928" t="s">
        <v>45</v>
      </c>
      <c r="H7928" t="s">
        <v>46</v>
      </c>
      <c r="I7928" t="s">
        <v>51</v>
      </c>
      <c r="J7928">
        <v>1356.1</v>
      </c>
    </row>
    <row r="7929" spans="1:10" x14ac:dyDescent="0.25">
      <c r="A7929">
        <v>31</v>
      </c>
      <c r="B7929">
        <v>2017</v>
      </c>
      <c r="C7929" t="s">
        <v>40</v>
      </c>
      <c r="D7929" t="s">
        <v>56</v>
      </c>
      <c r="E7929" t="s">
        <v>35</v>
      </c>
      <c r="F7929">
        <v>2</v>
      </c>
      <c r="G7929" t="s">
        <v>38</v>
      </c>
      <c r="H7929" t="s">
        <v>2</v>
      </c>
      <c r="I7929" t="s">
        <v>51</v>
      </c>
      <c r="J7929">
        <v>765.6</v>
      </c>
    </row>
    <row r="7930" spans="1:10" x14ac:dyDescent="0.25">
      <c r="A7930">
        <v>31</v>
      </c>
      <c r="B7930">
        <v>2017</v>
      </c>
      <c r="C7930" t="s">
        <v>40</v>
      </c>
      <c r="D7930" t="s">
        <v>56</v>
      </c>
      <c r="E7930" t="s">
        <v>35</v>
      </c>
      <c r="F7930">
        <v>3</v>
      </c>
      <c r="G7930" t="s">
        <v>45</v>
      </c>
      <c r="H7930" t="s">
        <v>2</v>
      </c>
      <c r="I7930" t="s">
        <v>37</v>
      </c>
      <c r="J7930">
        <v>874.1</v>
      </c>
    </row>
    <row r="7931" spans="1:10" x14ac:dyDescent="0.25">
      <c r="A7931">
        <v>31</v>
      </c>
      <c r="B7931">
        <v>2017</v>
      </c>
      <c r="C7931" t="s">
        <v>40</v>
      </c>
      <c r="D7931" t="s">
        <v>56</v>
      </c>
      <c r="E7931" t="s">
        <v>35</v>
      </c>
      <c r="F7931">
        <v>4</v>
      </c>
      <c r="G7931" t="s">
        <v>38</v>
      </c>
      <c r="H7931" t="s">
        <v>46</v>
      </c>
      <c r="I7931" t="s">
        <v>37</v>
      </c>
      <c r="J7931">
        <v>1087.3</v>
      </c>
    </row>
    <row r="7932" spans="1:10" x14ac:dyDescent="0.25">
      <c r="A7932">
        <v>31</v>
      </c>
      <c r="B7932">
        <v>2017</v>
      </c>
      <c r="C7932" t="s">
        <v>40</v>
      </c>
      <c r="D7932" t="s">
        <v>56</v>
      </c>
      <c r="E7932" t="s">
        <v>35</v>
      </c>
      <c r="F7932">
        <v>5</v>
      </c>
      <c r="G7932" t="s">
        <v>45</v>
      </c>
      <c r="H7932" t="s">
        <v>46</v>
      </c>
      <c r="I7932" t="s">
        <v>51</v>
      </c>
      <c r="J7932">
        <v>1290.4000000000001</v>
      </c>
    </row>
    <row r="7933" spans="1:10" x14ac:dyDescent="0.25">
      <c r="A7933">
        <v>31</v>
      </c>
      <c r="B7933">
        <v>2017</v>
      </c>
      <c r="C7933" t="s">
        <v>40</v>
      </c>
      <c r="D7933" t="s">
        <v>56</v>
      </c>
      <c r="E7933" t="s">
        <v>35</v>
      </c>
      <c r="F7933">
        <v>6</v>
      </c>
      <c r="G7933" t="s">
        <v>38</v>
      </c>
      <c r="H7933" t="s">
        <v>2</v>
      </c>
      <c r="I7933" t="s">
        <v>37</v>
      </c>
      <c r="J7933">
        <v>858.8</v>
      </c>
    </row>
    <row r="7934" spans="1:10" x14ac:dyDescent="0.25">
      <c r="A7934">
        <v>31</v>
      </c>
      <c r="B7934">
        <v>2018</v>
      </c>
      <c r="C7934" t="s">
        <v>40</v>
      </c>
      <c r="D7934" t="s">
        <v>60</v>
      </c>
      <c r="E7934" t="s">
        <v>35</v>
      </c>
      <c r="F7934">
        <v>1</v>
      </c>
      <c r="G7934" t="s">
        <v>45</v>
      </c>
      <c r="H7934" t="s">
        <v>46</v>
      </c>
      <c r="I7934" t="s">
        <v>37</v>
      </c>
      <c r="J7934">
        <v>1074.4000000000001</v>
      </c>
    </row>
    <row r="7935" spans="1:10" x14ac:dyDescent="0.25">
      <c r="A7935">
        <v>31</v>
      </c>
      <c r="B7935">
        <v>2018</v>
      </c>
      <c r="C7935" t="s">
        <v>40</v>
      </c>
      <c r="D7935" t="s">
        <v>60</v>
      </c>
      <c r="E7935" t="s">
        <v>35</v>
      </c>
      <c r="F7935">
        <v>2</v>
      </c>
      <c r="G7935" t="s">
        <v>45</v>
      </c>
      <c r="H7935" t="s">
        <v>46</v>
      </c>
      <c r="I7935" t="s">
        <v>37</v>
      </c>
      <c r="J7935">
        <v>1015.9</v>
      </c>
    </row>
    <row r="7936" spans="1:10" x14ac:dyDescent="0.25">
      <c r="A7936">
        <v>31</v>
      </c>
      <c r="B7936">
        <v>2018</v>
      </c>
      <c r="C7936" t="s">
        <v>40</v>
      </c>
      <c r="D7936" t="s">
        <v>60</v>
      </c>
      <c r="E7936" t="s">
        <v>35</v>
      </c>
      <c r="F7936">
        <v>3</v>
      </c>
      <c r="G7936" t="s">
        <v>38</v>
      </c>
      <c r="H7936" t="s">
        <v>2</v>
      </c>
      <c r="I7936" t="s">
        <v>37</v>
      </c>
      <c r="J7936">
        <v>695.4</v>
      </c>
    </row>
    <row r="7937" spans="1:10" x14ac:dyDescent="0.25">
      <c r="A7937">
        <v>31</v>
      </c>
      <c r="B7937">
        <v>2018</v>
      </c>
      <c r="C7937" t="s">
        <v>40</v>
      </c>
      <c r="D7937" t="s">
        <v>60</v>
      </c>
      <c r="E7937" t="s">
        <v>35</v>
      </c>
      <c r="F7937">
        <v>4</v>
      </c>
      <c r="G7937" t="s">
        <v>45</v>
      </c>
      <c r="H7937" t="s">
        <v>2</v>
      </c>
      <c r="I7937" t="s">
        <v>51</v>
      </c>
      <c r="J7937">
        <v>839.7</v>
      </c>
    </row>
    <row r="7938" spans="1:10" x14ac:dyDescent="0.25">
      <c r="A7938">
        <v>31</v>
      </c>
      <c r="B7938">
        <v>2018</v>
      </c>
      <c r="C7938" t="s">
        <v>40</v>
      </c>
      <c r="D7938" t="s">
        <v>60</v>
      </c>
      <c r="E7938" t="s">
        <v>35</v>
      </c>
      <c r="F7938">
        <v>5</v>
      </c>
      <c r="G7938" t="s">
        <v>38</v>
      </c>
      <c r="H7938" t="s">
        <v>2</v>
      </c>
      <c r="I7938" t="s">
        <v>51</v>
      </c>
      <c r="J7938">
        <v>781.9</v>
      </c>
    </row>
    <row r="7939" spans="1:10" x14ac:dyDescent="0.25">
      <c r="A7939">
        <v>31</v>
      </c>
      <c r="B7939">
        <v>2018</v>
      </c>
      <c r="C7939" t="s">
        <v>40</v>
      </c>
      <c r="D7939" t="s">
        <v>60</v>
      </c>
      <c r="E7939" t="s">
        <v>35</v>
      </c>
      <c r="F7939">
        <v>6</v>
      </c>
      <c r="G7939" t="s">
        <v>45</v>
      </c>
      <c r="H7939" t="s">
        <v>2</v>
      </c>
      <c r="I7939" t="s">
        <v>37</v>
      </c>
      <c r="J7939">
        <v>781</v>
      </c>
    </row>
    <row r="7940" spans="1:10" x14ac:dyDescent="0.25">
      <c r="A7940">
        <v>31</v>
      </c>
      <c r="B7940">
        <v>2018</v>
      </c>
      <c r="C7940" t="s">
        <v>40</v>
      </c>
      <c r="D7940" t="s">
        <v>56</v>
      </c>
      <c r="E7940" t="s">
        <v>35</v>
      </c>
      <c r="F7940">
        <v>1</v>
      </c>
      <c r="G7940" t="s">
        <v>45</v>
      </c>
      <c r="H7940" t="s">
        <v>2</v>
      </c>
      <c r="I7940" t="s">
        <v>51</v>
      </c>
      <c r="J7940">
        <v>515.20000000000005</v>
      </c>
    </row>
    <row r="7941" spans="1:10" x14ac:dyDescent="0.25">
      <c r="A7941">
        <v>31</v>
      </c>
      <c r="B7941">
        <v>2018</v>
      </c>
      <c r="C7941" t="s">
        <v>40</v>
      </c>
      <c r="D7941" t="s">
        <v>56</v>
      </c>
      <c r="E7941" t="s">
        <v>35</v>
      </c>
      <c r="F7941">
        <v>2</v>
      </c>
      <c r="G7941" t="s">
        <v>45</v>
      </c>
      <c r="H7941" t="s">
        <v>2</v>
      </c>
      <c r="I7941" t="s">
        <v>51</v>
      </c>
      <c r="J7941">
        <v>613.29999999999995</v>
      </c>
    </row>
    <row r="7942" spans="1:10" x14ac:dyDescent="0.25">
      <c r="A7942">
        <v>31</v>
      </c>
      <c r="B7942">
        <v>2018</v>
      </c>
      <c r="C7942" t="s">
        <v>40</v>
      </c>
      <c r="D7942" t="s">
        <v>56</v>
      </c>
      <c r="E7942" t="s">
        <v>35</v>
      </c>
      <c r="F7942">
        <v>3</v>
      </c>
      <c r="G7942" t="s">
        <v>45</v>
      </c>
      <c r="H7942" t="s">
        <v>46</v>
      </c>
      <c r="I7942" t="s">
        <v>51</v>
      </c>
      <c r="J7942">
        <v>967.1</v>
      </c>
    </row>
    <row r="7943" spans="1:10" x14ac:dyDescent="0.25">
      <c r="A7943">
        <v>31</v>
      </c>
      <c r="B7943">
        <v>2018</v>
      </c>
      <c r="C7943" t="s">
        <v>40</v>
      </c>
      <c r="D7943" t="s">
        <v>56</v>
      </c>
      <c r="E7943" t="s">
        <v>35</v>
      </c>
      <c r="F7943">
        <v>4</v>
      </c>
      <c r="G7943" t="s">
        <v>38</v>
      </c>
      <c r="H7943" t="s">
        <v>46</v>
      </c>
      <c r="I7943" t="s">
        <v>37</v>
      </c>
      <c r="J7943">
        <v>1013.1</v>
      </c>
    </row>
    <row r="7944" spans="1:10" x14ac:dyDescent="0.25">
      <c r="A7944">
        <v>31</v>
      </c>
      <c r="B7944">
        <v>2018</v>
      </c>
      <c r="C7944" t="s">
        <v>40</v>
      </c>
      <c r="D7944" t="s">
        <v>56</v>
      </c>
      <c r="E7944" t="s">
        <v>35</v>
      </c>
      <c r="F7944">
        <v>5</v>
      </c>
      <c r="G7944" t="s">
        <v>38</v>
      </c>
      <c r="H7944" t="s">
        <v>2</v>
      </c>
      <c r="I7944" t="s">
        <v>51</v>
      </c>
      <c r="J7944">
        <v>595.29999999999995</v>
      </c>
    </row>
    <row r="7945" spans="1:10" x14ac:dyDescent="0.25">
      <c r="A7945">
        <v>31</v>
      </c>
      <c r="B7945">
        <v>2018</v>
      </c>
      <c r="C7945" t="s">
        <v>40</v>
      </c>
      <c r="D7945" t="s">
        <v>56</v>
      </c>
      <c r="E7945" t="s">
        <v>35</v>
      </c>
      <c r="F7945">
        <v>6</v>
      </c>
      <c r="G7945" t="s">
        <v>38</v>
      </c>
      <c r="H7945" t="s">
        <v>46</v>
      </c>
      <c r="I7945" t="s">
        <v>51</v>
      </c>
      <c r="J7945">
        <v>1005.6</v>
      </c>
    </row>
    <row r="7946" spans="1:10" x14ac:dyDescent="0.25">
      <c r="A7946">
        <v>32</v>
      </c>
      <c r="B7946">
        <v>2017</v>
      </c>
      <c r="C7946" t="s">
        <v>40</v>
      </c>
      <c r="D7946" t="s">
        <v>60</v>
      </c>
      <c r="E7946" t="s">
        <v>35</v>
      </c>
      <c r="F7946">
        <v>1</v>
      </c>
      <c r="G7946" t="s">
        <v>38</v>
      </c>
      <c r="H7946" t="s">
        <v>2</v>
      </c>
      <c r="I7946" t="s">
        <v>37</v>
      </c>
      <c r="J7946">
        <v>752.3</v>
      </c>
    </row>
    <row r="7947" spans="1:10" x14ac:dyDescent="0.25">
      <c r="A7947">
        <v>32</v>
      </c>
      <c r="B7947">
        <v>2017</v>
      </c>
      <c r="C7947" t="s">
        <v>40</v>
      </c>
      <c r="D7947" t="s">
        <v>60</v>
      </c>
      <c r="E7947" t="s">
        <v>35</v>
      </c>
      <c r="F7947">
        <v>2</v>
      </c>
      <c r="G7947" t="s">
        <v>45</v>
      </c>
      <c r="H7947" t="s">
        <v>2</v>
      </c>
      <c r="I7947" t="s">
        <v>51</v>
      </c>
      <c r="J7947">
        <v>970.5</v>
      </c>
    </row>
    <row r="7948" spans="1:10" x14ac:dyDescent="0.25">
      <c r="A7948">
        <v>32</v>
      </c>
      <c r="B7948">
        <v>2017</v>
      </c>
      <c r="C7948" t="s">
        <v>40</v>
      </c>
      <c r="D7948" t="s">
        <v>60</v>
      </c>
      <c r="E7948" t="s">
        <v>35</v>
      </c>
      <c r="F7948">
        <v>3</v>
      </c>
      <c r="G7948" t="s">
        <v>45</v>
      </c>
      <c r="H7948" t="s">
        <v>46</v>
      </c>
      <c r="I7948" t="s">
        <v>37</v>
      </c>
      <c r="J7948">
        <v>1279.5999999999999</v>
      </c>
    </row>
    <row r="7949" spans="1:10" x14ac:dyDescent="0.25">
      <c r="A7949">
        <v>32</v>
      </c>
      <c r="B7949">
        <v>2017</v>
      </c>
      <c r="C7949" t="s">
        <v>40</v>
      </c>
      <c r="D7949" t="s">
        <v>60</v>
      </c>
      <c r="E7949" t="s">
        <v>35</v>
      </c>
      <c r="F7949">
        <v>4</v>
      </c>
      <c r="G7949" t="s">
        <v>38</v>
      </c>
      <c r="H7949" t="s">
        <v>46</v>
      </c>
      <c r="I7949" t="s">
        <v>37</v>
      </c>
      <c r="J7949">
        <v>1167</v>
      </c>
    </row>
    <row r="7950" spans="1:10" x14ac:dyDescent="0.25">
      <c r="A7950">
        <v>32</v>
      </c>
      <c r="B7950">
        <v>2017</v>
      </c>
      <c r="C7950" t="s">
        <v>40</v>
      </c>
      <c r="D7950" t="s">
        <v>60</v>
      </c>
      <c r="E7950" t="s">
        <v>35</v>
      </c>
      <c r="F7950">
        <v>5</v>
      </c>
      <c r="G7950" t="s">
        <v>38</v>
      </c>
      <c r="H7950" t="s">
        <v>2</v>
      </c>
      <c r="I7950" t="s">
        <v>37</v>
      </c>
      <c r="J7950">
        <v>890.2</v>
      </c>
    </row>
    <row r="7951" spans="1:10" x14ac:dyDescent="0.25">
      <c r="A7951">
        <v>32</v>
      </c>
      <c r="B7951">
        <v>2017</v>
      </c>
      <c r="C7951" t="s">
        <v>40</v>
      </c>
      <c r="D7951" t="s">
        <v>60</v>
      </c>
      <c r="E7951" t="s">
        <v>35</v>
      </c>
      <c r="F7951">
        <v>6</v>
      </c>
      <c r="G7951" t="s">
        <v>38</v>
      </c>
      <c r="H7951" t="s">
        <v>46</v>
      </c>
      <c r="I7951" t="s">
        <v>51</v>
      </c>
      <c r="J7951">
        <v>1290</v>
      </c>
    </row>
    <row r="7952" spans="1:10" x14ac:dyDescent="0.25">
      <c r="A7952">
        <v>32</v>
      </c>
      <c r="B7952">
        <v>2017</v>
      </c>
      <c r="C7952" t="s">
        <v>40</v>
      </c>
      <c r="D7952" t="s">
        <v>56</v>
      </c>
      <c r="E7952" t="s">
        <v>35</v>
      </c>
      <c r="F7952">
        <v>1</v>
      </c>
      <c r="G7952" t="s">
        <v>45</v>
      </c>
      <c r="H7952" t="s">
        <v>46</v>
      </c>
      <c r="I7952" t="s">
        <v>37</v>
      </c>
      <c r="J7952">
        <v>1028.4000000000001</v>
      </c>
    </row>
    <row r="7953" spans="1:10" x14ac:dyDescent="0.25">
      <c r="A7953">
        <v>32</v>
      </c>
      <c r="B7953">
        <v>2017</v>
      </c>
      <c r="C7953" t="s">
        <v>40</v>
      </c>
      <c r="D7953" t="s">
        <v>56</v>
      </c>
      <c r="E7953" t="s">
        <v>35</v>
      </c>
      <c r="F7953">
        <v>2</v>
      </c>
      <c r="G7953" t="s">
        <v>38</v>
      </c>
      <c r="H7953" t="s">
        <v>46</v>
      </c>
      <c r="I7953" t="s">
        <v>37</v>
      </c>
      <c r="J7953">
        <v>1207</v>
      </c>
    </row>
    <row r="7954" spans="1:10" x14ac:dyDescent="0.25">
      <c r="A7954">
        <v>32</v>
      </c>
      <c r="B7954">
        <v>2017</v>
      </c>
      <c r="C7954" t="s">
        <v>40</v>
      </c>
      <c r="D7954" t="s">
        <v>56</v>
      </c>
      <c r="E7954" t="s">
        <v>35</v>
      </c>
      <c r="F7954">
        <v>3</v>
      </c>
      <c r="G7954" t="s">
        <v>38</v>
      </c>
      <c r="H7954" t="s">
        <v>46</v>
      </c>
      <c r="I7954" t="s">
        <v>51</v>
      </c>
      <c r="J7954">
        <v>1172.2</v>
      </c>
    </row>
    <row r="7955" spans="1:10" x14ac:dyDescent="0.25">
      <c r="A7955">
        <v>32</v>
      </c>
      <c r="B7955">
        <v>2017</v>
      </c>
      <c r="C7955" t="s">
        <v>40</v>
      </c>
      <c r="D7955" t="s">
        <v>56</v>
      </c>
      <c r="E7955" t="s">
        <v>35</v>
      </c>
      <c r="F7955">
        <v>4</v>
      </c>
      <c r="G7955" t="s">
        <v>38</v>
      </c>
      <c r="H7955" t="s">
        <v>46</v>
      </c>
      <c r="I7955" t="s">
        <v>37</v>
      </c>
      <c r="J7955">
        <v>1199.5</v>
      </c>
    </row>
    <row r="7956" spans="1:10" x14ac:dyDescent="0.25">
      <c r="A7956">
        <v>32</v>
      </c>
      <c r="B7956">
        <v>2017</v>
      </c>
      <c r="C7956" t="s">
        <v>40</v>
      </c>
      <c r="D7956" t="s">
        <v>56</v>
      </c>
      <c r="E7956" t="s">
        <v>35</v>
      </c>
      <c r="F7956">
        <v>5</v>
      </c>
      <c r="G7956" t="s">
        <v>45</v>
      </c>
      <c r="H7956" t="s">
        <v>46</v>
      </c>
      <c r="I7956" t="s">
        <v>37</v>
      </c>
      <c r="J7956">
        <v>1241.2</v>
      </c>
    </row>
    <row r="7957" spans="1:10" x14ac:dyDescent="0.25">
      <c r="A7957">
        <v>32</v>
      </c>
      <c r="B7957">
        <v>2017</v>
      </c>
      <c r="C7957" t="s">
        <v>40</v>
      </c>
      <c r="D7957" t="s">
        <v>56</v>
      </c>
      <c r="E7957" t="s">
        <v>35</v>
      </c>
      <c r="F7957">
        <v>6</v>
      </c>
      <c r="G7957" t="s">
        <v>38</v>
      </c>
      <c r="H7957" t="s">
        <v>2</v>
      </c>
      <c r="I7957" t="s">
        <v>37</v>
      </c>
      <c r="J7957">
        <v>843.3</v>
      </c>
    </row>
    <row r="7958" spans="1:10" x14ac:dyDescent="0.25">
      <c r="A7958">
        <v>32</v>
      </c>
      <c r="B7958">
        <v>2018</v>
      </c>
      <c r="C7958" t="s">
        <v>40</v>
      </c>
      <c r="D7958" t="s">
        <v>60</v>
      </c>
      <c r="E7958" t="s">
        <v>35</v>
      </c>
      <c r="F7958">
        <v>1</v>
      </c>
      <c r="G7958" t="s">
        <v>38</v>
      </c>
      <c r="H7958" t="s">
        <v>2</v>
      </c>
      <c r="I7958" t="s">
        <v>37</v>
      </c>
      <c r="J7958">
        <v>750.7</v>
      </c>
    </row>
    <row r="7959" spans="1:10" x14ac:dyDescent="0.25">
      <c r="A7959">
        <v>32</v>
      </c>
      <c r="B7959">
        <v>2018</v>
      </c>
      <c r="C7959" t="s">
        <v>40</v>
      </c>
      <c r="D7959" t="s">
        <v>60</v>
      </c>
      <c r="E7959" t="s">
        <v>35</v>
      </c>
      <c r="F7959">
        <v>2</v>
      </c>
      <c r="G7959" t="s">
        <v>38</v>
      </c>
      <c r="H7959" t="s">
        <v>46</v>
      </c>
      <c r="I7959" t="s">
        <v>51</v>
      </c>
      <c r="J7959">
        <v>1059.4000000000001</v>
      </c>
    </row>
    <row r="7960" spans="1:10" x14ac:dyDescent="0.25">
      <c r="A7960">
        <v>32</v>
      </c>
      <c r="B7960">
        <v>2018</v>
      </c>
      <c r="C7960" t="s">
        <v>40</v>
      </c>
      <c r="D7960" t="s">
        <v>60</v>
      </c>
      <c r="E7960" t="s">
        <v>35</v>
      </c>
      <c r="F7960">
        <v>3</v>
      </c>
      <c r="G7960" t="s">
        <v>38</v>
      </c>
      <c r="H7960" t="s">
        <v>2</v>
      </c>
      <c r="I7960" t="s">
        <v>37</v>
      </c>
      <c r="J7960">
        <v>609.79999999999995</v>
      </c>
    </row>
    <row r="7961" spans="1:10" x14ac:dyDescent="0.25">
      <c r="A7961">
        <v>32</v>
      </c>
      <c r="B7961">
        <v>2018</v>
      </c>
      <c r="C7961" t="s">
        <v>40</v>
      </c>
      <c r="D7961" t="s">
        <v>60</v>
      </c>
      <c r="E7961" t="s">
        <v>35</v>
      </c>
      <c r="F7961">
        <v>4</v>
      </c>
      <c r="G7961" t="s">
        <v>45</v>
      </c>
      <c r="H7961" t="s">
        <v>46</v>
      </c>
      <c r="I7961" t="s">
        <v>37</v>
      </c>
      <c r="J7961">
        <v>1104.2</v>
      </c>
    </row>
    <row r="7962" spans="1:10" x14ac:dyDescent="0.25">
      <c r="A7962">
        <v>32</v>
      </c>
      <c r="B7962">
        <v>2018</v>
      </c>
      <c r="C7962" t="s">
        <v>40</v>
      </c>
      <c r="D7962" t="s">
        <v>60</v>
      </c>
      <c r="E7962" t="s">
        <v>35</v>
      </c>
      <c r="F7962">
        <v>5</v>
      </c>
      <c r="G7962" t="s">
        <v>38</v>
      </c>
      <c r="H7962" t="s">
        <v>46</v>
      </c>
      <c r="I7962" t="s">
        <v>51</v>
      </c>
      <c r="J7962">
        <v>1190.8</v>
      </c>
    </row>
    <row r="7963" spans="1:10" x14ac:dyDescent="0.25">
      <c r="A7963">
        <v>32</v>
      </c>
      <c r="B7963">
        <v>2018</v>
      </c>
      <c r="C7963" t="s">
        <v>40</v>
      </c>
      <c r="D7963" t="s">
        <v>60</v>
      </c>
      <c r="E7963" t="s">
        <v>35</v>
      </c>
      <c r="F7963">
        <v>6</v>
      </c>
      <c r="G7963" t="s">
        <v>45</v>
      </c>
      <c r="H7963" t="s">
        <v>2</v>
      </c>
      <c r="I7963" t="s">
        <v>37</v>
      </c>
      <c r="J7963">
        <v>681.7</v>
      </c>
    </row>
    <row r="7964" spans="1:10" x14ac:dyDescent="0.25">
      <c r="A7964">
        <v>32</v>
      </c>
      <c r="B7964">
        <v>2018</v>
      </c>
      <c r="C7964" t="s">
        <v>40</v>
      </c>
      <c r="D7964" t="s">
        <v>56</v>
      </c>
      <c r="E7964" t="s">
        <v>35</v>
      </c>
      <c r="F7964">
        <v>1</v>
      </c>
      <c r="G7964" t="s">
        <v>38</v>
      </c>
      <c r="H7964" t="s">
        <v>2</v>
      </c>
      <c r="I7964" t="s">
        <v>51</v>
      </c>
      <c r="J7964">
        <v>507.1</v>
      </c>
    </row>
    <row r="7965" spans="1:10" x14ac:dyDescent="0.25">
      <c r="A7965">
        <v>32</v>
      </c>
      <c r="B7965">
        <v>2018</v>
      </c>
      <c r="C7965" t="s">
        <v>40</v>
      </c>
      <c r="D7965" t="s">
        <v>56</v>
      </c>
      <c r="E7965" t="s">
        <v>35</v>
      </c>
      <c r="F7965">
        <v>2</v>
      </c>
      <c r="G7965" t="s">
        <v>45</v>
      </c>
      <c r="H7965" t="s">
        <v>46</v>
      </c>
      <c r="I7965" t="s">
        <v>37</v>
      </c>
      <c r="J7965">
        <v>919.5</v>
      </c>
    </row>
    <row r="7966" spans="1:10" x14ac:dyDescent="0.25">
      <c r="A7966">
        <v>32</v>
      </c>
      <c r="B7966">
        <v>2018</v>
      </c>
      <c r="C7966" t="s">
        <v>40</v>
      </c>
      <c r="D7966" t="s">
        <v>56</v>
      </c>
      <c r="E7966" t="s">
        <v>35</v>
      </c>
      <c r="F7966">
        <v>3</v>
      </c>
      <c r="G7966" t="s">
        <v>45</v>
      </c>
      <c r="H7966" t="s">
        <v>46</v>
      </c>
      <c r="I7966" t="s">
        <v>51</v>
      </c>
      <c r="J7966">
        <v>953.8</v>
      </c>
    </row>
    <row r="7967" spans="1:10" x14ac:dyDescent="0.25">
      <c r="A7967">
        <v>32</v>
      </c>
      <c r="B7967">
        <v>2018</v>
      </c>
      <c r="C7967" t="s">
        <v>40</v>
      </c>
      <c r="D7967" t="s">
        <v>56</v>
      </c>
      <c r="E7967" t="s">
        <v>35</v>
      </c>
      <c r="F7967">
        <v>4</v>
      </c>
      <c r="G7967" t="s">
        <v>38</v>
      </c>
      <c r="H7967" t="s">
        <v>46</v>
      </c>
      <c r="I7967" t="s">
        <v>51</v>
      </c>
      <c r="J7967">
        <v>1027.4000000000001</v>
      </c>
    </row>
    <row r="7968" spans="1:10" x14ac:dyDescent="0.25">
      <c r="A7968">
        <v>32</v>
      </c>
      <c r="B7968">
        <v>2018</v>
      </c>
      <c r="C7968" t="s">
        <v>40</v>
      </c>
      <c r="D7968" t="s">
        <v>56</v>
      </c>
      <c r="E7968" t="s">
        <v>35</v>
      </c>
      <c r="F7968">
        <v>5</v>
      </c>
      <c r="G7968" t="s">
        <v>38</v>
      </c>
      <c r="H7968" t="s">
        <v>2</v>
      </c>
      <c r="I7968" t="s">
        <v>37</v>
      </c>
      <c r="J7968">
        <v>667.8</v>
      </c>
    </row>
    <row r="7969" spans="1:10" x14ac:dyDescent="0.25">
      <c r="A7969">
        <v>32</v>
      </c>
      <c r="B7969">
        <v>2018</v>
      </c>
      <c r="C7969" t="s">
        <v>40</v>
      </c>
      <c r="D7969" t="s">
        <v>56</v>
      </c>
      <c r="E7969" t="s">
        <v>35</v>
      </c>
      <c r="F7969">
        <v>6</v>
      </c>
      <c r="G7969" t="s">
        <v>38</v>
      </c>
      <c r="H7969" t="s">
        <v>2</v>
      </c>
      <c r="I7969" t="s">
        <v>51</v>
      </c>
      <c r="J7969">
        <v>440.4</v>
      </c>
    </row>
    <row r="7970" spans="1:10" x14ac:dyDescent="0.25">
      <c r="A7970">
        <v>33</v>
      </c>
      <c r="B7970">
        <v>2017</v>
      </c>
      <c r="C7970" t="s">
        <v>40</v>
      </c>
      <c r="D7970" t="s">
        <v>60</v>
      </c>
      <c r="E7970" t="s">
        <v>35</v>
      </c>
      <c r="F7970">
        <v>1</v>
      </c>
      <c r="G7970" t="s">
        <v>38</v>
      </c>
      <c r="H7970" t="s">
        <v>46</v>
      </c>
      <c r="I7970" t="s">
        <v>37</v>
      </c>
      <c r="J7970">
        <v>1329</v>
      </c>
    </row>
    <row r="7971" spans="1:10" x14ac:dyDescent="0.25">
      <c r="A7971">
        <v>33</v>
      </c>
      <c r="B7971">
        <v>2017</v>
      </c>
      <c r="C7971" t="s">
        <v>40</v>
      </c>
      <c r="D7971" t="s">
        <v>60</v>
      </c>
      <c r="E7971" t="s">
        <v>35</v>
      </c>
      <c r="F7971">
        <v>2</v>
      </c>
      <c r="G7971" t="s">
        <v>45</v>
      </c>
      <c r="H7971" t="s">
        <v>2</v>
      </c>
      <c r="I7971" t="s">
        <v>37</v>
      </c>
      <c r="J7971">
        <v>793.1</v>
      </c>
    </row>
    <row r="7972" spans="1:10" x14ac:dyDescent="0.25">
      <c r="A7972">
        <v>33</v>
      </c>
      <c r="B7972">
        <v>2017</v>
      </c>
      <c r="C7972" t="s">
        <v>40</v>
      </c>
      <c r="D7972" t="s">
        <v>60</v>
      </c>
      <c r="E7972" t="s">
        <v>35</v>
      </c>
      <c r="F7972">
        <v>3</v>
      </c>
      <c r="G7972" t="s">
        <v>45</v>
      </c>
      <c r="H7972" t="s">
        <v>46</v>
      </c>
      <c r="I7972" t="s">
        <v>37</v>
      </c>
      <c r="J7972">
        <v>1323.2</v>
      </c>
    </row>
    <row r="7973" spans="1:10" x14ac:dyDescent="0.25">
      <c r="A7973">
        <v>33</v>
      </c>
      <c r="B7973">
        <v>2017</v>
      </c>
      <c r="C7973" t="s">
        <v>40</v>
      </c>
      <c r="D7973" t="s">
        <v>60</v>
      </c>
      <c r="E7973" t="s">
        <v>35</v>
      </c>
      <c r="F7973">
        <v>4</v>
      </c>
      <c r="G7973" t="s">
        <v>45</v>
      </c>
      <c r="H7973" t="s">
        <v>2</v>
      </c>
      <c r="I7973" t="s">
        <v>51</v>
      </c>
      <c r="J7973">
        <v>974.4</v>
      </c>
    </row>
    <row r="7974" spans="1:10" x14ac:dyDescent="0.25">
      <c r="A7974">
        <v>33</v>
      </c>
      <c r="B7974">
        <v>2017</v>
      </c>
      <c r="C7974" t="s">
        <v>40</v>
      </c>
      <c r="D7974" t="s">
        <v>60</v>
      </c>
      <c r="E7974" t="s">
        <v>35</v>
      </c>
      <c r="F7974">
        <v>5</v>
      </c>
      <c r="G7974" t="s">
        <v>45</v>
      </c>
      <c r="H7974" t="s">
        <v>46</v>
      </c>
      <c r="I7974" t="s">
        <v>37</v>
      </c>
      <c r="J7974">
        <v>1164</v>
      </c>
    </row>
    <row r="7975" spans="1:10" x14ac:dyDescent="0.25">
      <c r="A7975">
        <v>33</v>
      </c>
      <c r="B7975">
        <v>2017</v>
      </c>
      <c r="C7975" t="s">
        <v>40</v>
      </c>
      <c r="D7975" t="s">
        <v>60</v>
      </c>
      <c r="E7975" t="s">
        <v>35</v>
      </c>
      <c r="F7975">
        <v>6</v>
      </c>
      <c r="G7975" t="s">
        <v>38</v>
      </c>
      <c r="H7975" t="s">
        <v>46</v>
      </c>
      <c r="I7975" t="s">
        <v>51</v>
      </c>
      <c r="J7975">
        <v>1150.9000000000001</v>
      </c>
    </row>
    <row r="7976" spans="1:10" x14ac:dyDescent="0.25">
      <c r="A7976">
        <v>33</v>
      </c>
      <c r="B7976">
        <v>2017</v>
      </c>
      <c r="C7976" t="s">
        <v>40</v>
      </c>
      <c r="D7976" t="s">
        <v>56</v>
      </c>
      <c r="E7976" t="s">
        <v>35</v>
      </c>
      <c r="F7976">
        <v>1</v>
      </c>
      <c r="G7976" t="s">
        <v>45</v>
      </c>
      <c r="H7976" t="s">
        <v>46</v>
      </c>
      <c r="I7976" t="s">
        <v>51</v>
      </c>
      <c r="J7976">
        <v>1122.0999999999999</v>
      </c>
    </row>
    <row r="7977" spans="1:10" x14ac:dyDescent="0.25">
      <c r="A7977">
        <v>33</v>
      </c>
      <c r="B7977">
        <v>2017</v>
      </c>
      <c r="C7977" t="s">
        <v>40</v>
      </c>
      <c r="D7977" t="s">
        <v>56</v>
      </c>
      <c r="E7977" t="s">
        <v>35</v>
      </c>
      <c r="F7977">
        <v>2</v>
      </c>
      <c r="G7977" t="s">
        <v>45</v>
      </c>
      <c r="H7977" t="s">
        <v>2</v>
      </c>
      <c r="I7977" t="s">
        <v>51</v>
      </c>
      <c r="J7977">
        <v>809.7</v>
      </c>
    </row>
    <row r="7978" spans="1:10" x14ac:dyDescent="0.25">
      <c r="A7978">
        <v>33</v>
      </c>
      <c r="B7978">
        <v>2017</v>
      </c>
      <c r="C7978" t="s">
        <v>40</v>
      </c>
      <c r="D7978" t="s">
        <v>56</v>
      </c>
      <c r="E7978" t="s">
        <v>35</v>
      </c>
      <c r="F7978">
        <v>3</v>
      </c>
      <c r="G7978" t="s">
        <v>38</v>
      </c>
      <c r="H7978" t="s">
        <v>2</v>
      </c>
      <c r="I7978" t="s">
        <v>51</v>
      </c>
      <c r="J7978">
        <v>834.3</v>
      </c>
    </row>
    <row r="7979" spans="1:10" x14ac:dyDescent="0.25">
      <c r="A7979">
        <v>33</v>
      </c>
      <c r="B7979">
        <v>2017</v>
      </c>
      <c r="C7979" t="s">
        <v>40</v>
      </c>
      <c r="D7979" t="s">
        <v>56</v>
      </c>
      <c r="E7979" t="s">
        <v>35</v>
      </c>
      <c r="F7979">
        <v>4</v>
      </c>
      <c r="G7979" t="s">
        <v>45</v>
      </c>
      <c r="H7979" t="s">
        <v>2</v>
      </c>
      <c r="I7979" t="s">
        <v>37</v>
      </c>
      <c r="J7979">
        <v>675.4</v>
      </c>
    </row>
    <row r="7980" spans="1:10" x14ac:dyDescent="0.25">
      <c r="A7980">
        <v>33</v>
      </c>
      <c r="B7980">
        <v>2017</v>
      </c>
      <c r="C7980" t="s">
        <v>40</v>
      </c>
      <c r="D7980" t="s">
        <v>56</v>
      </c>
      <c r="E7980" t="s">
        <v>35</v>
      </c>
      <c r="F7980">
        <v>5</v>
      </c>
      <c r="G7980" t="s">
        <v>38</v>
      </c>
      <c r="H7980" t="s">
        <v>2</v>
      </c>
      <c r="I7980" t="s">
        <v>51</v>
      </c>
      <c r="J7980">
        <v>756.4</v>
      </c>
    </row>
    <row r="7981" spans="1:10" x14ac:dyDescent="0.25">
      <c r="A7981">
        <v>33</v>
      </c>
      <c r="B7981">
        <v>2017</v>
      </c>
      <c r="C7981" t="s">
        <v>40</v>
      </c>
      <c r="D7981" t="s">
        <v>56</v>
      </c>
      <c r="E7981" t="s">
        <v>35</v>
      </c>
      <c r="F7981">
        <v>6</v>
      </c>
      <c r="G7981" t="s">
        <v>45</v>
      </c>
      <c r="H7981" t="s">
        <v>2</v>
      </c>
      <c r="I7981" t="s">
        <v>37</v>
      </c>
      <c r="J7981">
        <v>769.8</v>
      </c>
    </row>
    <row r="7982" spans="1:10" x14ac:dyDescent="0.25">
      <c r="A7982">
        <v>33</v>
      </c>
      <c r="B7982">
        <v>2018</v>
      </c>
      <c r="C7982" t="s">
        <v>40</v>
      </c>
      <c r="D7982" t="s">
        <v>60</v>
      </c>
      <c r="E7982" t="s">
        <v>35</v>
      </c>
      <c r="F7982">
        <v>1</v>
      </c>
      <c r="G7982" t="s">
        <v>45</v>
      </c>
      <c r="H7982" t="s">
        <v>2</v>
      </c>
      <c r="I7982" t="s">
        <v>51</v>
      </c>
      <c r="J7982">
        <v>594.20000000000005</v>
      </c>
    </row>
    <row r="7983" spans="1:10" x14ac:dyDescent="0.25">
      <c r="A7983">
        <v>33</v>
      </c>
      <c r="B7983">
        <v>2018</v>
      </c>
      <c r="C7983" t="s">
        <v>40</v>
      </c>
      <c r="D7983" t="s">
        <v>60</v>
      </c>
      <c r="E7983" t="s">
        <v>35</v>
      </c>
      <c r="F7983">
        <v>2</v>
      </c>
      <c r="G7983" t="s">
        <v>45</v>
      </c>
      <c r="H7983" t="s">
        <v>46</v>
      </c>
      <c r="I7983" t="s">
        <v>51</v>
      </c>
      <c r="J7983">
        <v>1239</v>
      </c>
    </row>
    <row r="7984" spans="1:10" x14ac:dyDescent="0.25">
      <c r="A7984">
        <v>33</v>
      </c>
      <c r="B7984">
        <v>2018</v>
      </c>
      <c r="C7984" t="s">
        <v>40</v>
      </c>
      <c r="D7984" t="s">
        <v>60</v>
      </c>
      <c r="E7984" t="s">
        <v>35</v>
      </c>
      <c r="F7984">
        <v>3</v>
      </c>
      <c r="G7984" t="s">
        <v>45</v>
      </c>
      <c r="H7984" t="s">
        <v>46</v>
      </c>
      <c r="I7984" t="s">
        <v>37</v>
      </c>
      <c r="J7984">
        <v>1020.1</v>
      </c>
    </row>
    <row r="7985" spans="1:10" x14ac:dyDescent="0.25">
      <c r="A7985">
        <v>33</v>
      </c>
      <c r="B7985">
        <v>2018</v>
      </c>
      <c r="C7985" t="s">
        <v>40</v>
      </c>
      <c r="D7985" t="s">
        <v>60</v>
      </c>
      <c r="E7985" t="s">
        <v>35</v>
      </c>
      <c r="F7985">
        <v>4</v>
      </c>
      <c r="G7985" t="s">
        <v>38</v>
      </c>
      <c r="H7985" t="s">
        <v>2</v>
      </c>
      <c r="I7985" t="s">
        <v>51</v>
      </c>
      <c r="J7985">
        <v>730.4</v>
      </c>
    </row>
    <row r="7986" spans="1:10" x14ac:dyDescent="0.25">
      <c r="A7986">
        <v>33</v>
      </c>
      <c r="B7986">
        <v>2018</v>
      </c>
      <c r="C7986" t="s">
        <v>40</v>
      </c>
      <c r="D7986" t="s">
        <v>60</v>
      </c>
      <c r="E7986" t="s">
        <v>35</v>
      </c>
      <c r="F7986">
        <v>5</v>
      </c>
      <c r="G7986" t="s">
        <v>38</v>
      </c>
      <c r="H7986" t="s">
        <v>2</v>
      </c>
      <c r="I7986" t="s">
        <v>37</v>
      </c>
      <c r="J7986">
        <v>905</v>
      </c>
    </row>
    <row r="7987" spans="1:10" x14ac:dyDescent="0.25">
      <c r="A7987">
        <v>33</v>
      </c>
      <c r="B7987">
        <v>2018</v>
      </c>
      <c r="C7987" t="s">
        <v>40</v>
      </c>
      <c r="D7987" t="s">
        <v>60</v>
      </c>
      <c r="E7987" t="s">
        <v>35</v>
      </c>
      <c r="F7987">
        <v>6</v>
      </c>
      <c r="G7987" t="s">
        <v>45</v>
      </c>
      <c r="H7987" t="s">
        <v>46</v>
      </c>
      <c r="I7987" t="s">
        <v>51</v>
      </c>
      <c r="J7987">
        <v>1177.4000000000001</v>
      </c>
    </row>
    <row r="7988" spans="1:10" x14ac:dyDescent="0.25">
      <c r="A7988">
        <v>33</v>
      </c>
      <c r="B7988">
        <v>2018</v>
      </c>
      <c r="C7988" t="s">
        <v>40</v>
      </c>
      <c r="D7988" t="s">
        <v>56</v>
      </c>
      <c r="E7988" t="s">
        <v>35</v>
      </c>
      <c r="F7988">
        <v>1</v>
      </c>
      <c r="G7988" t="s">
        <v>38</v>
      </c>
      <c r="H7988" t="s">
        <v>46</v>
      </c>
      <c r="I7988" t="s">
        <v>37</v>
      </c>
      <c r="J7988">
        <v>910.7</v>
      </c>
    </row>
    <row r="7989" spans="1:10" x14ac:dyDescent="0.25">
      <c r="A7989">
        <v>33</v>
      </c>
      <c r="B7989">
        <v>2018</v>
      </c>
      <c r="C7989" t="s">
        <v>40</v>
      </c>
      <c r="D7989" t="s">
        <v>56</v>
      </c>
      <c r="E7989" t="s">
        <v>35</v>
      </c>
      <c r="F7989">
        <v>2</v>
      </c>
      <c r="G7989" t="s">
        <v>45</v>
      </c>
      <c r="H7989" t="s">
        <v>46</v>
      </c>
      <c r="I7989" t="s">
        <v>51</v>
      </c>
      <c r="J7989">
        <v>932.6</v>
      </c>
    </row>
    <row r="7990" spans="1:10" x14ac:dyDescent="0.25">
      <c r="A7990">
        <v>33</v>
      </c>
      <c r="B7990">
        <v>2018</v>
      </c>
      <c r="C7990" t="s">
        <v>40</v>
      </c>
      <c r="D7990" t="s">
        <v>56</v>
      </c>
      <c r="E7990" t="s">
        <v>35</v>
      </c>
      <c r="F7990">
        <v>3</v>
      </c>
      <c r="G7990" t="s">
        <v>38</v>
      </c>
      <c r="H7990" t="s">
        <v>2</v>
      </c>
      <c r="I7990" t="s">
        <v>37</v>
      </c>
      <c r="J7990">
        <v>587.4</v>
      </c>
    </row>
    <row r="7991" spans="1:10" x14ac:dyDescent="0.25">
      <c r="A7991">
        <v>33</v>
      </c>
      <c r="B7991">
        <v>2018</v>
      </c>
      <c r="C7991" t="s">
        <v>40</v>
      </c>
      <c r="D7991" t="s">
        <v>56</v>
      </c>
      <c r="E7991" t="s">
        <v>35</v>
      </c>
      <c r="F7991">
        <v>4</v>
      </c>
      <c r="G7991" t="s">
        <v>45</v>
      </c>
      <c r="H7991" t="s">
        <v>2</v>
      </c>
      <c r="I7991" t="s">
        <v>51</v>
      </c>
      <c r="J7991">
        <v>418.3</v>
      </c>
    </row>
    <row r="7992" spans="1:10" x14ac:dyDescent="0.25">
      <c r="A7992">
        <v>33</v>
      </c>
      <c r="B7992">
        <v>2018</v>
      </c>
      <c r="C7992" t="s">
        <v>40</v>
      </c>
      <c r="D7992" t="s">
        <v>56</v>
      </c>
      <c r="E7992" t="s">
        <v>35</v>
      </c>
      <c r="F7992">
        <v>5</v>
      </c>
      <c r="G7992" t="s">
        <v>38</v>
      </c>
      <c r="H7992" t="s">
        <v>46</v>
      </c>
      <c r="I7992" t="s">
        <v>51</v>
      </c>
      <c r="J7992">
        <v>1071.5</v>
      </c>
    </row>
    <row r="7993" spans="1:10" x14ac:dyDescent="0.25">
      <c r="A7993">
        <v>33</v>
      </c>
      <c r="B7993">
        <v>2018</v>
      </c>
      <c r="C7993" t="s">
        <v>40</v>
      </c>
      <c r="D7993" t="s">
        <v>56</v>
      </c>
      <c r="E7993" t="s">
        <v>35</v>
      </c>
      <c r="F7993">
        <v>6</v>
      </c>
      <c r="G7993" t="s">
        <v>45</v>
      </c>
      <c r="H7993" t="s">
        <v>2</v>
      </c>
      <c r="I7993" t="s">
        <v>37</v>
      </c>
      <c r="J7993">
        <v>683.1</v>
      </c>
    </row>
    <row r="7994" spans="1:10" x14ac:dyDescent="0.25">
      <c r="A7994">
        <v>34</v>
      </c>
      <c r="B7994">
        <v>2017</v>
      </c>
      <c r="C7994" t="s">
        <v>40</v>
      </c>
      <c r="D7994" t="s">
        <v>60</v>
      </c>
      <c r="E7994" t="s">
        <v>35</v>
      </c>
      <c r="F7994">
        <v>1</v>
      </c>
      <c r="G7994" t="s">
        <v>38</v>
      </c>
      <c r="H7994" t="s">
        <v>2</v>
      </c>
      <c r="I7994" t="s">
        <v>37</v>
      </c>
      <c r="J7994">
        <v>927.4</v>
      </c>
    </row>
    <row r="7995" spans="1:10" x14ac:dyDescent="0.25">
      <c r="A7995">
        <v>34</v>
      </c>
      <c r="B7995">
        <v>2017</v>
      </c>
      <c r="C7995" t="s">
        <v>40</v>
      </c>
      <c r="D7995" t="s">
        <v>60</v>
      </c>
      <c r="E7995" t="s">
        <v>35</v>
      </c>
      <c r="F7995">
        <v>2</v>
      </c>
      <c r="G7995" t="s">
        <v>38</v>
      </c>
      <c r="H7995" t="s">
        <v>46</v>
      </c>
      <c r="I7995" t="s">
        <v>37</v>
      </c>
      <c r="J7995">
        <v>1126.5999999999999</v>
      </c>
    </row>
    <row r="7996" spans="1:10" x14ac:dyDescent="0.25">
      <c r="A7996">
        <v>34</v>
      </c>
      <c r="B7996">
        <v>2017</v>
      </c>
      <c r="C7996" t="s">
        <v>40</v>
      </c>
      <c r="D7996" t="s">
        <v>60</v>
      </c>
      <c r="E7996" t="s">
        <v>35</v>
      </c>
      <c r="F7996">
        <v>3</v>
      </c>
      <c r="G7996" t="s">
        <v>45</v>
      </c>
      <c r="H7996" t="s">
        <v>2</v>
      </c>
      <c r="I7996" t="s">
        <v>51</v>
      </c>
      <c r="J7996">
        <v>825.8</v>
      </c>
    </row>
    <row r="7997" spans="1:10" x14ac:dyDescent="0.25">
      <c r="A7997">
        <v>34</v>
      </c>
      <c r="B7997">
        <v>2017</v>
      </c>
      <c r="C7997" t="s">
        <v>40</v>
      </c>
      <c r="D7997" t="s">
        <v>60</v>
      </c>
      <c r="E7997" t="s">
        <v>35</v>
      </c>
      <c r="F7997">
        <v>4</v>
      </c>
      <c r="G7997" t="s">
        <v>45</v>
      </c>
      <c r="H7997" t="s">
        <v>46</v>
      </c>
      <c r="I7997" t="s">
        <v>37</v>
      </c>
      <c r="J7997">
        <v>1393.6</v>
      </c>
    </row>
    <row r="7998" spans="1:10" x14ac:dyDescent="0.25">
      <c r="A7998">
        <v>34</v>
      </c>
      <c r="B7998">
        <v>2017</v>
      </c>
      <c r="C7998" t="s">
        <v>40</v>
      </c>
      <c r="D7998" t="s">
        <v>60</v>
      </c>
      <c r="E7998" t="s">
        <v>35</v>
      </c>
      <c r="F7998">
        <v>5</v>
      </c>
      <c r="G7998" t="s">
        <v>38</v>
      </c>
      <c r="H7998" t="s">
        <v>2</v>
      </c>
      <c r="I7998" t="s">
        <v>51</v>
      </c>
      <c r="J7998">
        <v>815</v>
      </c>
    </row>
    <row r="7999" spans="1:10" x14ac:dyDescent="0.25">
      <c r="A7999">
        <v>34</v>
      </c>
      <c r="B7999">
        <v>2017</v>
      </c>
      <c r="C7999" t="s">
        <v>40</v>
      </c>
      <c r="D7999" t="s">
        <v>60</v>
      </c>
      <c r="E7999" t="s">
        <v>35</v>
      </c>
      <c r="F7999">
        <v>6</v>
      </c>
      <c r="G7999" t="s">
        <v>45</v>
      </c>
      <c r="H7999" t="s">
        <v>46</v>
      </c>
      <c r="I7999" t="s">
        <v>51</v>
      </c>
      <c r="J7999">
        <v>1333.7</v>
      </c>
    </row>
    <row r="8000" spans="1:10" x14ac:dyDescent="0.25">
      <c r="A8000">
        <v>34</v>
      </c>
      <c r="B8000">
        <v>2017</v>
      </c>
      <c r="C8000" t="s">
        <v>40</v>
      </c>
      <c r="D8000" t="s">
        <v>56</v>
      </c>
      <c r="E8000" t="s">
        <v>35</v>
      </c>
      <c r="F8000">
        <v>1</v>
      </c>
      <c r="G8000" t="s">
        <v>45</v>
      </c>
      <c r="H8000" t="s">
        <v>46</v>
      </c>
      <c r="I8000" t="s">
        <v>37</v>
      </c>
      <c r="J8000">
        <v>1147.0999999999999</v>
      </c>
    </row>
    <row r="8001" spans="1:10" x14ac:dyDescent="0.25">
      <c r="A8001">
        <v>34</v>
      </c>
      <c r="B8001">
        <v>2017</v>
      </c>
      <c r="C8001" t="s">
        <v>40</v>
      </c>
      <c r="D8001" t="s">
        <v>56</v>
      </c>
      <c r="E8001" t="s">
        <v>35</v>
      </c>
      <c r="F8001">
        <v>2</v>
      </c>
      <c r="G8001" t="s">
        <v>45</v>
      </c>
      <c r="H8001" t="s">
        <v>46</v>
      </c>
      <c r="I8001" t="s">
        <v>51</v>
      </c>
      <c r="J8001">
        <v>1241.3</v>
      </c>
    </row>
    <row r="8002" spans="1:10" x14ac:dyDescent="0.25">
      <c r="A8002">
        <v>34</v>
      </c>
      <c r="B8002">
        <v>2017</v>
      </c>
      <c r="C8002" t="s">
        <v>40</v>
      </c>
      <c r="D8002" t="s">
        <v>56</v>
      </c>
      <c r="E8002" t="s">
        <v>35</v>
      </c>
      <c r="F8002">
        <v>3</v>
      </c>
      <c r="G8002" t="s">
        <v>38</v>
      </c>
      <c r="H8002" t="s">
        <v>46</v>
      </c>
      <c r="I8002" t="s">
        <v>51</v>
      </c>
      <c r="J8002">
        <v>1227.9000000000001</v>
      </c>
    </row>
    <row r="8003" spans="1:10" x14ac:dyDescent="0.25">
      <c r="A8003">
        <v>34</v>
      </c>
      <c r="B8003">
        <v>2017</v>
      </c>
      <c r="C8003" t="s">
        <v>40</v>
      </c>
      <c r="D8003" t="s">
        <v>56</v>
      </c>
      <c r="E8003" t="s">
        <v>35</v>
      </c>
      <c r="F8003">
        <v>4</v>
      </c>
      <c r="G8003" t="s">
        <v>45</v>
      </c>
      <c r="H8003" t="s">
        <v>2</v>
      </c>
      <c r="I8003" t="s">
        <v>37</v>
      </c>
      <c r="J8003">
        <v>685.6</v>
      </c>
    </row>
    <row r="8004" spans="1:10" x14ac:dyDescent="0.25">
      <c r="A8004">
        <v>34</v>
      </c>
      <c r="B8004">
        <v>2017</v>
      </c>
      <c r="C8004" t="s">
        <v>40</v>
      </c>
      <c r="D8004" t="s">
        <v>56</v>
      </c>
      <c r="E8004" t="s">
        <v>35</v>
      </c>
      <c r="F8004">
        <v>5</v>
      </c>
      <c r="G8004" t="s">
        <v>38</v>
      </c>
      <c r="H8004" t="s">
        <v>46</v>
      </c>
      <c r="I8004" t="s">
        <v>37</v>
      </c>
      <c r="J8004">
        <v>1189.7</v>
      </c>
    </row>
    <row r="8005" spans="1:10" x14ac:dyDescent="0.25">
      <c r="A8005">
        <v>34</v>
      </c>
      <c r="B8005">
        <v>2017</v>
      </c>
      <c r="C8005" t="s">
        <v>40</v>
      </c>
      <c r="D8005" t="s">
        <v>56</v>
      </c>
      <c r="E8005" t="s">
        <v>35</v>
      </c>
      <c r="F8005">
        <v>6</v>
      </c>
      <c r="G8005" t="s">
        <v>45</v>
      </c>
      <c r="H8005" t="s">
        <v>2</v>
      </c>
      <c r="I8005" t="s">
        <v>51</v>
      </c>
      <c r="J8005">
        <v>594.70000000000005</v>
      </c>
    </row>
    <row r="8006" spans="1:10" x14ac:dyDescent="0.25">
      <c r="A8006">
        <v>34</v>
      </c>
      <c r="B8006">
        <v>2018</v>
      </c>
      <c r="C8006" t="s">
        <v>40</v>
      </c>
      <c r="D8006" t="s">
        <v>60</v>
      </c>
      <c r="E8006" t="s">
        <v>35</v>
      </c>
      <c r="F8006">
        <v>1</v>
      </c>
      <c r="G8006" t="s">
        <v>38</v>
      </c>
      <c r="H8006" t="s">
        <v>46</v>
      </c>
      <c r="I8006" t="s">
        <v>51</v>
      </c>
      <c r="J8006">
        <v>1035.8</v>
      </c>
    </row>
    <row r="8007" spans="1:10" x14ac:dyDescent="0.25">
      <c r="A8007">
        <v>34</v>
      </c>
      <c r="B8007">
        <v>2018</v>
      </c>
      <c r="C8007" t="s">
        <v>40</v>
      </c>
      <c r="D8007" t="s">
        <v>60</v>
      </c>
      <c r="E8007" t="s">
        <v>35</v>
      </c>
      <c r="F8007">
        <v>2</v>
      </c>
      <c r="G8007" t="s">
        <v>38</v>
      </c>
      <c r="H8007" t="s">
        <v>2</v>
      </c>
      <c r="I8007" t="s">
        <v>37</v>
      </c>
      <c r="J8007">
        <v>699.4</v>
      </c>
    </row>
    <row r="8008" spans="1:10" x14ac:dyDescent="0.25">
      <c r="A8008">
        <v>34</v>
      </c>
      <c r="B8008">
        <v>2018</v>
      </c>
      <c r="C8008" t="s">
        <v>40</v>
      </c>
      <c r="D8008" t="s">
        <v>60</v>
      </c>
      <c r="E8008" t="s">
        <v>35</v>
      </c>
      <c r="F8008">
        <v>3</v>
      </c>
      <c r="G8008" t="s">
        <v>38</v>
      </c>
      <c r="H8008" t="s">
        <v>2</v>
      </c>
      <c r="I8008" t="s">
        <v>51</v>
      </c>
      <c r="J8008">
        <v>682.1</v>
      </c>
    </row>
    <row r="8009" spans="1:10" x14ac:dyDescent="0.25">
      <c r="A8009">
        <v>34</v>
      </c>
      <c r="B8009">
        <v>2018</v>
      </c>
      <c r="C8009" t="s">
        <v>40</v>
      </c>
      <c r="D8009" t="s">
        <v>60</v>
      </c>
      <c r="E8009" t="s">
        <v>35</v>
      </c>
      <c r="F8009">
        <v>4</v>
      </c>
      <c r="G8009" t="s">
        <v>45</v>
      </c>
      <c r="H8009" t="s">
        <v>2</v>
      </c>
      <c r="I8009" t="s">
        <v>37</v>
      </c>
      <c r="J8009">
        <v>743.1</v>
      </c>
    </row>
    <row r="8010" spans="1:10" x14ac:dyDescent="0.25">
      <c r="A8010">
        <v>34</v>
      </c>
      <c r="B8010">
        <v>2018</v>
      </c>
      <c r="C8010" t="s">
        <v>40</v>
      </c>
      <c r="D8010" t="s">
        <v>60</v>
      </c>
      <c r="E8010" t="s">
        <v>35</v>
      </c>
      <c r="F8010">
        <v>5</v>
      </c>
      <c r="G8010" t="s">
        <v>45</v>
      </c>
      <c r="H8010" t="s">
        <v>46</v>
      </c>
      <c r="I8010" t="s">
        <v>37</v>
      </c>
      <c r="J8010">
        <v>964.7</v>
      </c>
    </row>
    <row r="8011" spans="1:10" x14ac:dyDescent="0.25">
      <c r="A8011">
        <v>34</v>
      </c>
      <c r="B8011">
        <v>2018</v>
      </c>
      <c r="C8011" t="s">
        <v>40</v>
      </c>
      <c r="D8011" t="s">
        <v>60</v>
      </c>
      <c r="E8011" t="s">
        <v>35</v>
      </c>
      <c r="F8011">
        <v>6</v>
      </c>
      <c r="G8011" t="s">
        <v>38</v>
      </c>
      <c r="H8011" t="s">
        <v>2</v>
      </c>
      <c r="I8011" t="s">
        <v>37</v>
      </c>
      <c r="J8011">
        <v>707.5</v>
      </c>
    </row>
    <row r="8012" spans="1:10" x14ac:dyDescent="0.25">
      <c r="A8012">
        <v>34</v>
      </c>
      <c r="B8012">
        <v>2018</v>
      </c>
      <c r="C8012" t="s">
        <v>40</v>
      </c>
      <c r="D8012" t="s">
        <v>56</v>
      </c>
      <c r="E8012" t="s">
        <v>35</v>
      </c>
      <c r="F8012">
        <v>1</v>
      </c>
      <c r="G8012" t="s">
        <v>45</v>
      </c>
      <c r="H8012" t="s">
        <v>2</v>
      </c>
      <c r="I8012" t="s">
        <v>37</v>
      </c>
      <c r="J8012">
        <v>334.6</v>
      </c>
    </row>
    <row r="8013" spans="1:10" x14ac:dyDescent="0.25">
      <c r="A8013">
        <v>34</v>
      </c>
      <c r="B8013">
        <v>2018</v>
      </c>
      <c r="C8013" t="s">
        <v>40</v>
      </c>
      <c r="D8013" t="s">
        <v>56</v>
      </c>
      <c r="E8013" t="s">
        <v>35</v>
      </c>
      <c r="F8013">
        <v>2</v>
      </c>
      <c r="G8013" t="s">
        <v>45</v>
      </c>
      <c r="H8013" t="s">
        <v>2</v>
      </c>
      <c r="I8013" t="s">
        <v>51</v>
      </c>
      <c r="J8013">
        <v>471.4</v>
      </c>
    </row>
    <row r="8014" spans="1:10" x14ac:dyDescent="0.25">
      <c r="A8014">
        <v>34</v>
      </c>
      <c r="B8014">
        <v>2018</v>
      </c>
      <c r="C8014" t="s">
        <v>40</v>
      </c>
      <c r="D8014" t="s">
        <v>56</v>
      </c>
      <c r="E8014" t="s">
        <v>35</v>
      </c>
      <c r="F8014">
        <v>3</v>
      </c>
      <c r="G8014" t="s">
        <v>45</v>
      </c>
      <c r="H8014" t="s">
        <v>46</v>
      </c>
      <c r="I8014" t="s">
        <v>51</v>
      </c>
      <c r="J8014">
        <v>1032.4000000000001</v>
      </c>
    </row>
    <row r="8015" spans="1:10" x14ac:dyDescent="0.25">
      <c r="A8015">
        <v>34</v>
      </c>
      <c r="B8015">
        <v>2018</v>
      </c>
      <c r="C8015" t="s">
        <v>40</v>
      </c>
      <c r="D8015" t="s">
        <v>56</v>
      </c>
      <c r="E8015" t="s">
        <v>35</v>
      </c>
      <c r="F8015">
        <v>4</v>
      </c>
      <c r="G8015" t="s">
        <v>38</v>
      </c>
      <c r="H8015" t="s">
        <v>2</v>
      </c>
      <c r="I8015" t="s">
        <v>51</v>
      </c>
      <c r="J8015">
        <v>422.3</v>
      </c>
    </row>
    <row r="8016" spans="1:10" x14ac:dyDescent="0.25">
      <c r="A8016">
        <v>34</v>
      </c>
      <c r="B8016">
        <v>2018</v>
      </c>
      <c r="C8016" t="s">
        <v>40</v>
      </c>
      <c r="D8016" t="s">
        <v>56</v>
      </c>
      <c r="E8016" t="s">
        <v>35</v>
      </c>
      <c r="F8016">
        <v>5</v>
      </c>
      <c r="G8016" t="s">
        <v>38</v>
      </c>
      <c r="H8016" t="s">
        <v>46</v>
      </c>
      <c r="I8016" t="s">
        <v>51</v>
      </c>
      <c r="J8016">
        <v>972.6</v>
      </c>
    </row>
    <row r="8017" spans="1:10" x14ac:dyDescent="0.25">
      <c r="A8017">
        <v>34</v>
      </c>
      <c r="B8017">
        <v>2018</v>
      </c>
      <c r="C8017" t="s">
        <v>40</v>
      </c>
      <c r="D8017" t="s">
        <v>56</v>
      </c>
      <c r="E8017" t="s">
        <v>35</v>
      </c>
      <c r="F8017">
        <v>6</v>
      </c>
      <c r="G8017" t="s">
        <v>45</v>
      </c>
      <c r="H8017" t="s">
        <v>2</v>
      </c>
      <c r="I8017" t="s">
        <v>37</v>
      </c>
      <c r="J8017">
        <v>585.20000000000005</v>
      </c>
    </row>
    <row r="8018" spans="1:10" x14ac:dyDescent="0.25">
      <c r="A8018">
        <v>35</v>
      </c>
      <c r="B8018">
        <v>2017</v>
      </c>
      <c r="C8018" t="s">
        <v>40</v>
      </c>
      <c r="D8018" t="s">
        <v>60</v>
      </c>
      <c r="E8018" t="s">
        <v>35</v>
      </c>
      <c r="F8018">
        <v>1</v>
      </c>
      <c r="G8018" t="s">
        <v>45</v>
      </c>
      <c r="H8018" t="s">
        <v>2</v>
      </c>
      <c r="I8018" t="s">
        <v>37</v>
      </c>
      <c r="J8018">
        <v>976.2</v>
      </c>
    </row>
    <row r="8019" spans="1:10" x14ac:dyDescent="0.25">
      <c r="A8019">
        <v>35</v>
      </c>
      <c r="B8019">
        <v>2017</v>
      </c>
      <c r="C8019" t="s">
        <v>40</v>
      </c>
      <c r="D8019" t="s">
        <v>60</v>
      </c>
      <c r="E8019" t="s">
        <v>35</v>
      </c>
      <c r="F8019">
        <v>2</v>
      </c>
      <c r="G8019" t="s">
        <v>45</v>
      </c>
      <c r="H8019" t="s">
        <v>46</v>
      </c>
      <c r="I8019" t="s">
        <v>37</v>
      </c>
      <c r="J8019">
        <v>1441.6</v>
      </c>
    </row>
    <row r="8020" spans="1:10" x14ac:dyDescent="0.25">
      <c r="A8020">
        <v>35</v>
      </c>
      <c r="B8020">
        <v>2017</v>
      </c>
      <c r="C8020" t="s">
        <v>40</v>
      </c>
      <c r="D8020" t="s">
        <v>60</v>
      </c>
      <c r="E8020" t="s">
        <v>35</v>
      </c>
      <c r="F8020">
        <v>3</v>
      </c>
      <c r="G8020" t="s">
        <v>45</v>
      </c>
      <c r="H8020" t="s">
        <v>2</v>
      </c>
      <c r="I8020" t="s">
        <v>51</v>
      </c>
      <c r="J8020">
        <v>980</v>
      </c>
    </row>
    <row r="8021" spans="1:10" x14ac:dyDescent="0.25">
      <c r="A8021">
        <v>35</v>
      </c>
      <c r="B8021">
        <v>2017</v>
      </c>
      <c r="C8021" t="s">
        <v>40</v>
      </c>
      <c r="D8021" t="s">
        <v>60</v>
      </c>
      <c r="E8021" t="s">
        <v>35</v>
      </c>
      <c r="F8021">
        <v>4</v>
      </c>
      <c r="G8021" t="s">
        <v>45</v>
      </c>
      <c r="H8021" t="s">
        <v>46</v>
      </c>
      <c r="I8021" t="s">
        <v>51</v>
      </c>
      <c r="J8021">
        <v>1308.5</v>
      </c>
    </row>
    <row r="8022" spans="1:10" x14ac:dyDescent="0.25">
      <c r="A8022">
        <v>35</v>
      </c>
      <c r="B8022">
        <v>2017</v>
      </c>
      <c r="C8022" t="s">
        <v>40</v>
      </c>
      <c r="D8022" t="s">
        <v>60</v>
      </c>
      <c r="E8022" t="s">
        <v>35</v>
      </c>
      <c r="F8022">
        <v>5</v>
      </c>
      <c r="G8022" t="s">
        <v>38</v>
      </c>
      <c r="H8022" t="s">
        <v>46</v>
      </c>
      <c r="I8022" t="s">
        <v>37</v>
      </c>
      <c r="J8022">
        <v>1313.8</v>
      </c>
    </row>
    <row r="8023" spans="1:10" x14ac:dyDescent="0.25">
      <c r="A8023">
        <v>35</v>
      </c>
      <c r="B8023">
        <v>2017</v>
      </c>
      <c r="C8023" t="s">
        <v>40</v>
      </c>
      <c r="D8023" t="s">
        <v>60</v>
      </c>
      <c r="E8023" t="s">
        <v>35</v>
      </c>
      <c r="F8023">
        <v>6</v>
      </c>
      <c r="G8023" t="s">
        <v>45</v>
      </c>
      <c r="H8023" t="s">
        <v>46</v>
      </c>
      <c r="I8023" t="s">
        <v>51</v>
      </c>
      <c r="J8023">
        <v>1348.5</v>
      </c>
    </row>
    <row r="8024" spans="1:10" x14ac:dyDescent="0.25">
      <c r="A8024">
        <v>35</v>
      </c>
      <c r="B8024">
        <v>2017</v>
      </c>
      <c r="C8024" t="s">
        <v>40</v>
      </c>
      <c r="D8024" t="s">
        <v>56</v>
      </c>
      <c r="E8024" t="s">
        <v>35</v>
      </c>
      <c r="F8024">
        <v>1</v>
      </c>
      <c r="G8024" t="s">
        <v>38</v>
      </c>
      <c r="H8024" t="s">
        <v>2</v>
      </c>
      <c r="I8024" t="s">
        <v>51</v>
      </c>
      <c r="J8024">
        <v>714.5</v>
      </c>
    </row>
    <row r="8025" spans="1:10" x14ac:dyDescent="0.25">
      <c r="A8025">
        <v>35</v>
      </c>
      <c r="B8025">
        <v>2017</v>
      </c>
      <c r="C8025" t="s">
        <v>40</v>
      </c>
      <c r="D8025" t="s">
        <v>56</v>
      </c>
      <c r="E8025" t="s">
        <v>35</v>
      </c>
      <c r="F8025">
        <v>2</v>
      </c>
      <c r="G8025" t="s">
        <v>38</v>
      </c>
      <c r="H8025" t="s">
        <v>2</v>
      </c>
      <c r="I8025" t="s">
        <v>37</v>
      </c>
      <c r="J8025">
        <v>772</v>
      </c>
    </row>
    <row r="8026" spans="1:10" x14ac:dyDescent="0.25">
      <c r="A8026">
        <v>35</v>
      </c>
      <c r="B8026">
        <v>2017</v>
      </c>
      <c r="C8026" t="s">
        <v>40</v>
      </c>
      <c r="D8026" t="s">
        <v>56</v>
      </c>
      <c r="E8026" t="s">
        <v>35</v>
      </c>
      <c r="F8026">
        <v>3</v>
      </c>
      <c r="G8026" t="s">
        <v>38</v>
      </c>
      <c r="H8026" t="s">
        <v>46</v>
      </c>
      <c r="I8026" t="s">
        <v>37</v>
      </c>
      <c r="J8026">
        <v>1106.0999999999999</v>
      </c>
    </row>
    <row r="8027" spans="1:10" x14ac:dyDescent="0.25">
      <c r="A8027">
        <v>35</v>
      </c>
      <c r="B8027">
        <v>2017</v>
      </c>
      <c r="C8027" t="s">
        <v>40</v>
      </c>
      <c r="D8027" t="s">
        <v>56</v>
      </c>
      <c r="E8027" t="s">
        <v>35</v>
      </c>
      <c r="F8027">
        <v>4</v>
      </c>
      <c r="G8027" t="s">
        <v>45</v>
      </c>
      <c r="H8027" t="s">
        <v>46</v>
      </c>
      <c r="I8027" t="s">
        <v>37</v>
      </c>
      <c r="J8027">
        <v>1290.7</v>
      </c>
    </row>
    <row r="8028" spans="1:10" x14ac:dyDescent="0.25">
      <c r="A8028">
        <v>35</v>
      </c>
      <c r="B8028">
        <v>2017</v>
      </c>
      <c r="C8028" t="s">
        <v>40</v>
      </c>
      <c r="D8028" t="s">
        <v>56</v>
      </c>
      <c r="E8028" t="s">
        <v>35</v>
      </c>
      <c r="F8028">
        <v>5</v>
      </c>
      <c r="G8028" t="s">
        <v>38</v>
      </c>
      <c r="H8028" t="s">
        <v>2</v>
      </c>
      <c r="I8028" t="s">
        <v>37</v>
      </c>
      <c r="J8028">
        <v>674.4</v>
      </c>
    </row>
    <row r="8029" spans="1:10" x14ac:dyDescent="0.25">
      <c r="A8029">
        <v>35</v>
      </c>
      <c r="B8029">
        <v>2017</v>
      </c>
      <c r="C8029" t="s">
        <v>40</v>
      </c>
      <c r="D8029" t="s">
        <v>56</v>
      </c>
      <c r="E8029" t="s">
        <v>35</v>
      </c>
      <c r="F8029">
        <v>6</v>
      </c>
      <c r="G8029" t="s">
        <v>38</v>
      </c>
      <c r="H8029" t="s">
        <v>2</v>
      </c>
      <c r="I8029" t="s">
        <v>37</v>
      </c>
      <c r="J8029">
        <v>669.5</v>
      </c>
    </row>
    <row r="8030" spans="1:10" x14ac:dyDescent="0.25">
      <c r="A8030">
        <v>35</v>
      </c>
      <c r="B8030">
        <v>2018</v>
      </c>
      <c r="C8030" t="s">
        <v>40</v>
      </c>
      <c r="D8030" t="s">
        <v>60</v>
      </c>
      <c r="E8030" t="s">
        <v>35</v>
      </c>
      <c r="F8030">
        <v>1</v>
      </c>
      <c r="G8030" t="s">
        <v>38</v>
      </c>
      <c r="H8030" t="s">
        <v>46</v>
      </c>
      <c r="I8030" t="s">
        <v>37</v>
      </c>
      <c r="J8030">
        <v>1220</v>
      </c>
    </row>
    <row r="8031" spans="1:10" x14ac:dyDescent="0.25">
      <c r="A8031">
        <v>35</v>
      </c>
      <c r="B8031">
        <v>2018</v>
      </c>
      <c r="C8031" t="s">
        <v>40</v>
      </c>
      <c r="D8031" t="s">
        <v>60</v>
      </c>
      <c r="E8031" t="s">
        <v>35</v>
      </c>
      <c r="F8031">
        <v>2</v>
      </c>
      <c r="G8031" t="s">
        <v>38</v>
      </c>
      <c r="H8031" t="s">
        <v>46</v>
      </c>
      <c r="I8031" t="s">
        <v>37</v>
      </c>
      <c r="J8031">
        <v>1043.0999999999999</v>
      </c>
    </row>
    <row r="8032" spans="1:10" x14ac:dyDescent="0.25">
      <c r="A8032">
        <v>35</v>
      </c>
      <c r="B8032">
        <v>2018</v>
      </c>
      <c r="C8032" t="s">
        <v>40</v>
      </c>
      <c r="D8032" t="s">
        <v>60</v>
      </c>
      <c r="E8032" t="s">
        <v>35</v>
      </c>
      <c r="F8032">
        <v>3</v>
      </c>
      <c r="G8032" t="s">
        <v>45</v>
      </c>
      <c r="H8032" t="s">
        <v>46</v>
      </c>
      <c r="I8032" t="s">
        <v>37</v>
      </c>
      <c r="J8032">
        <v>1149.5</v>
      </c>
    </row>
    <row r="8033" spans="1:10" x14ac:dyDescent="0.25">
      <c r="A8033">
        <v>35</v>
      </c>
      <c r="B8033">
        <v>2018</v>
      </c>
      <c r="C8033" t="s">
        <v>40</v>
      </c>
      <c r="D8033" t="s">
        <v>60</v>
      </c>
      <c r="E8033" t="s">
        <v>35</v>
      </c>
      <c r="F8033">
        <v>4</v>
      </c>
      <c r="G8033" t="s">
        <v>45</v>
      </c>
      <c r="H8033" t="s">
        <v>46</v>
      </c>
      <c r="I8033" t="s">
        <v>37</v>
      </c>
      <c r="J8033">
        <v>973.7</v>
      </c>
    </row>
    <row r="8034" spans="1:10" x14ac:dyDescent="0.25">
      <c r="A8034">
        <v>35</v>
      </c>
      <c r="B8034">
        <v>2018</v>
      </c>
      <c r="C8034" t="s">
        <v>40</v>
      </c>
      <c r="D8034" t="s">
        <v>60</v>
      </c>
      <c r="E8034" t="s">
        <v>35</v>
      </c>
      <c r="F8034">
        <v>5</v>
      </c>
      <c r="G8034" t="s">
        <v>38</v>
      </c>
      <c r="H8034" t="s">
        <v>46</v>
      </c>
      <c r="I8034" t="s">
        <v>37</v>
      </c>
      <c r="J8034">
        <v>1176.8</v>
      </c>
    </row>
    <row r="8035" spans="1:10" x14ac:dyDescent="0.25">
      <c r="A8035">
        <v>35</v>
      </c>
      <c r="B8035">
        <v>2018</v>
      </c>
      <c r="C8035" t="s">
        <v>40</v>
      </c>
      <c r="D8035" t="s">
        <v>60</v>
      </c>
      <c r="E8035" t="s">
        <v>35</v>
      </c>
      <c r="F8035">
        <v>6</v>
      </c>
      <c r="G8035" t="s">
        <v>45</v>
      </c>
      <c r="H8035" t="s">
        <v>2</v>
      </c>
      <c r="I8035" t="s">
        <v>37</v>
      </c>
      <c r="J8035">
        <v>768.6</v>
      </c>
    </row>
    <row r="8036" spans="1:10" x14ac:dyDescent="0.25">
      <c r="A8036">
        <v>35</v>
      </c>
      <c r="B8036">
        <v>2018</v>
      </c>
      <c r="C8036" t="s">
        <v>40</v>
      </c>
      <c r="D8036" t="s">
        <v>56</v>
      </c>
      <c r="E8036" t="s">
        <v>35</v>
      </c>
      <c r="F8036">
        <v>1</v>
      </c>
      <c r="G8036" t="s">
        <v>38</v>
      </c>
      <c r="H8036" t="s">
        <v>46</v>
      </c>
      <c r="I8036" t="s">
        <v>51</v>
      </c>
      <c r="J8036">
        <v>1019.3</v>
      </c>
    </row>
    <row r="8037" spans="1:10" x14ac:dyDescent="0.25">
      <c r="A8037">
        <v>35</v>
      </c>
      <c r="B8037">
        <v>2018</v>
      </c>
      <c r="C8037" t="s">
        <v>40</v>
      </c>
      <c r="D8037" t="s">
        <v>56</v>
      </c>
      <c r="E8037" t="s">
        <v>35</v>
      </c>
      <c r="F8037">
        <v>2</v>
      </c>
      <c r="G8037" t="s">
        <v>45</v>
      </c>
      <c r="H8037" t="s">
        <v>46</v>
      </c>
      <c r="I8037" t="s">
        <v>51</v>
      </c>
      <c r="J8037">
        <v>884.2</v>
      </c>
    </row>
    <row r="8038" spans="1:10" x14ac:dyDescent="0.25">
      <c r="A8038">
        <v>35</v>
      </c>
      <c r="B8038">
        <v>2018</v>
      </c>
      <c r="C8038" t="s">
        <v>40</v>
      </c>
      <c r="D8038" t="s">
        <v>56</v>
      </c>
      <c r="E8038" t="s">
        <v>35</v>
      </c>
      <c r="F8038">
        <v>3</v>
      </c>
      <c r="G8038" t="s">
        <v>45</v>
      </c>
      <c r="H8038" t="s">
        <v>2</v>
      </c>
      <c r="I8038" t="s">
        <v>51</v>
      </c>
      <c r="J8038">
        <v>667.1</v>
      </c>
    </row>
    <row r="8039" spans="1:10" x14ac:dyDescent="0.25">
      <c r="A8039">
        <v>35</v>
      </c>
      <c r="B8039">
        <v>2018</v>
      </c>
      <c r="C8039" t="s">
        <v>40</v>
      </c>
      <c r="D8039" t="s">
        <v>56</v>
      </c>
      <c r="E8039" t="s">
        <v>35</v>
      </c>
      <c r="F8039">
        <v>4</v>
      </c>
      <c r="G8039" t="s">
        <v>45</v>
      </c>
      <c r="H8039" t="s">
        <v>46</v>
      </c>
      <c r="I8039" t="s">
        <v>37</v>
      </c>
      <c r="J8039">
        <v>1174.0999999999999</v>
      </c>
    </row>
    <row r="8040" spans="1:10" x14ac:dyDescent="0.25">
      <c r="A8040">
        <v>35</v>
      </c>
      <c r="B8040">
        <v>2018</v>
      </c>
      <c r="C8040" t="s">
        <v>40</v>
      </c>
      <c r="D8040" t="s">
        <v>56</v>
      </c>
      <c r="E8040" t="s">
        <v>35</v>
      </c>
      <c r="F8040">
        <v>5</v>
      </c>
      <c r="G8040" t="s">
        <v>45</v>
      </c>
      <c r="H8040" t="s">
        <v>46</v>
      </c>
      <c r="I8040" t="s">
        <v>51</v>
      </c>
      <c r="J8040">
        <v>948</v>
      </c>
    </row>
    <row r="8041" spans="1:10" x14ac:dyDescent="0.25">
      <c r="A8041">
        <v>35</v>
      </c>
      <c r="B8041">
        <v>2018</v>
      </c>
      <c r="C8041" t="s">
        <v>40</v>
      </c>
      <c r="D8041" t="s">
        <v>56</v>
      </c>
      <c r="E8041" t="s">
        <v>35</v>
      </c>
      <c r="F8041">
        <v>6</v>
      </c>
      <c r="G8041" t="s">
        <v>45</v>
      </c>
      <c r="H8041" t="s">
        <v>46</v>
      </c>
      <c r="I8041" t="s">
        <v>51</v>
      </c>
      <c r="J8041">
        <v>856.6</v>
      </c>
    </row>
    <row r="8042" spans="1:10" x14ac:dyDescent="0.25">
      <c r="A8042">
        <v>36</v>
      </c>
      <c r="B8042">
        <v>2017</v>
      </c>
      <c r="C8042" t="s">
        <v>40</v>
      </c>
      <c r="D8042" t="s">
        <v>60</v>
      </c>
      <c r="E8042" t="s">
        <v>35</v>
      </c>
      <c r="F8042">
        <v>1</v>
      </c>
      <c r="G8042" t="s">
        <v>38</v>
      </c>
      <c r="H8042" t="s">
        <v>2</v>
      </c>
      <c r="I8042" t="s">
        <v>51</v>
      </c>
      <c r="J8042">
        <v>804.6</v>
      </c>
    </row>
    <row r="8043" spans="1:10" x14ac:dyDescent="0.25">
      <c r="A8043">
        <v>36</v>
      </c>
      <c r="B8043">
        <v>2017</v>
      </c>
      <c r="C8043" t="s">
        <v>40</v>
      </c>
      <c r="D8043" t="s">
        <v>60</v>
      </c>
      <c r="E8043" t="s">
        <v>35</v>
      </c>
      <c r="F8043">
        <v>2</v>
      </c>
      <c r="G8043" t="s">
        <v>45</v>
      </c>
      <c r="H8043" t="s">
        <v>2</v>
      </c>
      <c r="I8043" t="s">
        <v>51</v>
      </c>
      <c r="J8043">
        <v>860.9</v>
      </c>
    </row>
    <row r="8044" spans="1:10" x14ac:dyDescent="0.25">
      <c r="A8044">
        <v>36</v>
      </c>
      <c r="B8044">
        <v>2017</v>
      </c>
      <c r="C8044" t="s">
        <v>40</v>
      </c>
      <c r="D8044" t="s">
        <v>60</v>
      </c>
      <c r="E8044" t="s">
        <v>35</v>
      </c>
      <c r="F8044">
        <v>3</v>
      </c>
      <c r="G8044" t="s">
        <v>45</v>
      </c>
      <c r="H8044" t="s">
        <v>2</v>
      </c>
      <c r="I8044" t="s">
        <v>51</v>
      </c>
      <c r="J8044">
        <v>909.8</v>
      </c>
    </row>
    <row r="8045" spans="1:10" x14ac:dyDescent="0.25">
      <c r="A8045">
        <v>36</v>
      </c>
      <c r="B8045">
        <v>2017</v>
      </c>
      <c r="C8045" t="s">
        <v>40</v>
      </c>
      <c r="D8045" t="s">
        <v>60</v>
      </c>
      <c r="E8045" t="s">
        <v>35</v>
      </c>
      <c r="F8045">
        <v>4</v>
      </c>
      <c r="G8045" t="s">
        <v>38</v>
      </c>
      <c r="H8045" t="s">
        <v>46</v>
      </c>
      <c r="I8045" t="s">
        <v>51</v>
      </c>
      <c r="J8045">
        <v>1218.0999999999999</v>
      </c>
    </row>
    <row r="8046" spans="1:10" x14ac:dyDescent="0.25">
      <c r="A8046">
        <v>36</v>
      </c>
      <c r="B8046">
        <v>2017</v>
      </c>
      <c r="C8046" t="s">
        <v>40</v>
      </c>
      <c r="D8046" t="s">
        <v>60</v>
      </c>
      <c r="E8046" t="s">
        <v>35</v>
      </c>
      <c r="F8046">
        <v>5</v>
      </c>
      <c r="G8046" t="s">
        <v>45</v>
      </c>
      <c r="H8046" t="s">
        <v>2</v>
      </c>
      <c r="I8046" t="s">
        <v>51</v>
      </c>
      <c r="J8046">
        <v>840.1</v>
      </c>
    </row>
    <row r="8047" spans="1:10" x14ac:dyDescent="0.25">
      <c r="A8047">
        <v>36</v>
      </c>
      <c r="B8047">
        <v>2017</v>
      </c>
      <c r="C8047" t="s">
        <v>40</v>
      </c>
      <c r="D8047" t="s">
        <v>60</v>
      </c>
      <c r="E8047" t="s">
        <v>35</v>
      </c>
      <c r="F8047">
        <v>6</v>
      </c>
      <c r="G8047" t="s">
        <v>38</v>
      </c>
      <c r="H8047" t="s">
        <v>46</v>
      </c>
      <c r="I8047" t="s">
        <v>51</v>
      </c>
      <c r="J8047">
        <v>1313.1</v>
      </c>
    </row>
    <row r="8048" spans="1:10" x14ac:dyDescent="0.25">
      <c r="A8048">
        <v>36</v>
      </c>
      <c r="B8048">
        <v>2017</v>
      </c>
      <c r="C8048" t="s">
        <v>40</v>
      </c>
      <c r="D8048" t="s">
        <v>56</v>
      </c>
      <c r="E8048" t="s">
        <v>35</v>
      </c>
      <c r="F8048">
        <v>1</v>
      </c>
      <c r="G8048" t="s">
        <v>45</v>
      </c>
      <c r="H8048" t="s">
        <v>46</v>
      </c>
      <c r="I8048" t="s">
        <v>37</v>
      </c>
      <c r="J8048">
        <v>1229.7</v>
      </c>
    </row>
    <row r="8049" spans="1:10" x14ac:dyDescent="0.25">
      <c r="A8049">
        <v>36</v>
      </c>
      <c r="B8049">
        <v>2017</v>
      </c>
      <c r="C8049" t="s">
        <v>40</v>
      </c>
      <c r="D8049" t="s">
        <v>56</v>
      </c>
      <c r="E8049" t="s">
        <v>35</v>
      </c>
      <c r="F8049">
        <v>2</v>
      </c>
      <c r="G8049" t="s">
        <v>45</v>
      </c>
      <c r="H8049" t="s">
        <v>2</v>
      </c>
      <c r="I8049" t="s">
        <v>51</v>
      </c>
      <c r="J8049">
        <v>871.9</v>
      </c>
    </row>
    <row r="8050" spans="1:10" x14ac:dyDescent="0.25">
      <c r="A8050">
        <v>36</v>
      </c>
      <c r="B8050">
        <v>2017</v>
      </c>
      <c r="C8050" t="s">
        <v>40</v>
      </c>
      <c r="D8050" t="s">
        <v>56</v>
      </c>
      <c r="E8050" t="s">
        <v>35</v>
      </c>
      <c r="F8050">
        <v>3</v>
      </c>
      <c r="G8050" t="s">
        <v>38</v>
      </c>
      <c r="H8050" t="s">
        <v>2</v>
      </c>
      <c r="I8050" t="s">
        <v>51</v>
      </c>
      <c r="J8050">
        <v>896.4</v>
      </c>
    </row>
    <row r="8051" spans="1:10" x14ac:dyDescent="0.25">
      <c r="A8051">
        <v>36</v>
      </c>
      <c r="B8051">
        <v>2017</v>
      </c>
      <c r="C8051" t="s">
        <v>40</v>
      </c>
      <c r="D8051" t="s">
        <v>56</v>
      </c>
      <c r="E8051" t="s">
        <v>35</v>
      </c>
      <c r="F8051">
        <v>4</v>
      </c>
      <c r="G8051" t="s">
        <v>38</v>
      </c>
      <c r="H8051" t="s">
        <v>46</v>
      </c>
      <c r="I8051" t="s">
        <v>51</v>
      </c>
      <c r="J8051">
        <v>1281.5</v>
      </c>
    </row>
    <row r="8052" spans="1:10" x14ac:dyDescent="0.25">
      <c r="A8052">
        <v>36</v>
      </c>
      <c r="B8052">
        <v>2017</v>
      </c>
      <c r="C8052" t="s">
        <v>40</v>
      </c>
      <c r="D8052" t="s">
        <v>56</v>
      </c>
      <c r="E8052" t="s">
        <v>35</v>
      </c>
      <c r="F8052">
        <v>5</v>
      </c>
      <c r="G8052" t="s">
        <v>45</v>
      </c>
      <c r="H8052" t="s">
        <v>2</v>
      </c>
      <c r="I8052" t="s">
        <v>37</v>
      </c>
      <c r="J8052">
        <v>910.2</v>
      </c>
    </row>
    <row r="8053" spans="1:10" x14ac:dyDescent="0.25">
      <c r="A8053">
        <v>36</v>
      </c>
      <c r="B8053">
        <v>2017</v>
      </c>
      <c r="C8053" t="s">
        <v>40</v>
      </c>
      <c r="D8053" t="s">
        <v>56</v>
      </c>
      <c r="E8053" t="s">
        <v>35</v>
      </c>
      <c r="F8053">
        <v>6</v>
      </c>
      <c r="G8053" t="s">
        <v>38</v>
      </c>
      <c r="H8053" t="s">
        <v>2</v>
      </c>
      <c r="I8053" t="s">
        <v>37</v>
      </c>
      <c r="J8053">
        <v>863.3</v>
      </c>
    </row>
    <row r="8054" spans="1:10" x14ac:dyDescent="0.25">
      <c r="A8054">
        <v>36</v>
      </c>
      <c r="B8054">
        <v>2018</v>
      </c>
      <c r="C8054" t="s">
        <v>40</v>
      </c>
      <c r="D8054" t="s">
        <v>60</v>
      </c>
      <c r="E8054" t="s">
        <v>35</v>
      </c>
      <c r="F8054">
        <v>1</v>
      </c>
      <c r="G8054" t="s">
        <v>45</v>
      </c>
      <c r="H8054" t="s">
        <v>2</v>
      </c>
      <c r="I8054" t="s">
        <v>51</v>
      </c>
      <c r="J8054">
        <v>628.5</v>
      </c>
    </row>
    <row r="8055" spans="1:10" x14ac:dyDescent="0.25">
      <c r="A8055">
        <v>36</v>
      </c>
      <c r="B8055">
        <v>2018</v>
      </c>
      <c r="C8055" t="s">
        <v>40</v>
      </c>
      <c r="D8055" t="s">
        <v>60</v>
      </c>
      <c r="E8055" t="s">
        <v>35</v>
      </c>
      <c r="F8055">
        <v>2</v>
      </c>
      <c r="G8055" t="s">
        <v>38</v>
      </c>
      <c r="H8055" t="s">
        <v>46</v>
      </c>
      <c r="I8055" t="s">
        <v>51</v>
      </c>
      <c r="J8055">
        <v>1098.8</v>
      </c>
    </row>
    <row r="8056" spans="1:10" x14ac:dyDescent="0.25">
      <c r="A8056">
        <v>36</v>
      </c>
      <c r="B8056">
        <v>2018</v>
      </c>
      <c r="C8056" t="s">
        <v>40</v>
      </c>
      <c r="D8056" t="s">
        <v>60</v>
      </c>
      <c r="E8056" t="s">
        <v>35</v>
      </c>
      <c r="F8056">
        <v>3</v>
      </c>
      <c r="G8056" t="s">
        <v>38</v>
      </c>
      <c r="H8056" t="s">
        <v>46</v>
      </c>
      <c r="I8056" t="s">
        <v>37</v>
      </c>
      <c r="J8056">
        <v>913.7</v>
      </c>
    </row>
    <row r="8057" spans="1:10" x14ac:dyDescent="0.25">
      <c r="A8057">
        <v>36</v>
      </c>
      <c r="B8057">
        <v>2018</v>
      </c>
      <c r="C8057" t="s">
        <v>40</v>
      </c>
      <c r="D8057" t="s">
        <v>60</v>
      </c>
      <c r="E8057" t="s">
        <v>35</v>
      </c>
      <c r="F8057">
        <v>4</v>
      </c>
      <c r="G8057" t="s">
        <v>45</v>
      </c>
      <c r="H8057" t="s">
        <v>2</v>
      </c>
      <c r="I8057" t="s">
        <v>51</v>
      </c>
      <c r="J8057">
        <v>867.9</v>
      </c>
    </row>
    <row r="8058" spans="1:10" x14ac:dyDescent="0.25">
      <c r="A8058">
        <v>36</v>
      </c>
      <c r="B8058">
        <v>2018</v>
      </c>
      <c r="C8058" t="s">
        <v>40</v>
      </c>
      <c r="D8058" t="s">
        <v>60</v>
      </c>
      <c r="E8058" t="s">
        <v>35</v>
      </c>
      <c r="F8058">
        <v>5</v>
      </c>
      <c r="G8058" t="s">
        <v>45</v>
      </c>
      <c r="H8058" t="s">
        <v>46</v>
      </c>
      <c r="I8058" t="s">
        <v>37</v>
      </c>
      <c r="J8058">
        <v>1055.0999999999999</v>
      </c>
    </row>
    <row r="8059" spans="1:10" x14ac:dyDescent="0.25">
      <c r="A8059">
        <v>36</v>
      </c>
      <c r="B8059">
        <v>2018</v>
      </c>
      <c r="C8059" t="s">
        <v>40</v>
      </c>
      <c r="D8059" t="s">
        <v>60</v>
      </c>
      <c r="E8059" t="s">
        <v>35</v>
      </c>
      <c r="F8059">
        <v>6</v>
      </c>
      <c r="G8059" t="s">
        <v>38</v>
      </c>
      <c r="H8059" t="s">
        <v>46</v>
      </c>
      <c r="I8059" t="s">
        <v>37</v>
      </c>
      <c r="J8059">
        <v>961.6</v>
      </c>
    </row>
    <row r="8060" spans="1:10" x14ac:dyDescent="0.25">
      <c r="A8060">
        <v>36</v>
      </c>
      <c r="B8060">
        <v>2018</v>
      </c>
      <c r="C8060" t="s">
        <v>40</v>
      </c>
      <c r="D8060" t="s">
        <v>56</v>
      </c>
      <c r="E8060" t="s">
        <v>35</v>
      </c>
      <c r="F8060">
        <v>1</v>
      </c>
      <c r="G8060" t="s">
        <v>45</v>
      </c>
      <c r="H8060" t="s">
        <v>46</v>
      </c>
      <c r="I8060" t="s">
        <v>51</v>
      </c>
      <c r="J8060">
        <v>1054.0999999999999</v>
      </c>
    </row>
    <row r="8061" spans="1:10" x14ac:dyDescent="0.25">
      <c r="A8061">
        <v>36</v>
      </c>
      <c r="B8061">
        <v>2018</v>
      </c>
      <c r="C8061" t="s">
        <v>40</v>
      </c>
      <c r="D8061" t="s">
        <v>56</v>
      </c>
      <c r="E8061" t="s">
        <v>35</v>
      </c>
      <c r="F8061">
        <v>2</v>
      </c>
      <c r="G8061" t="s">
        <v>38</v>
      </c>
      <c r="H8061" t="s">
        <v>2</v>
      </c>
      <c r="I8061" t="s">
        <v>51</v>
      </c>
      <c r="J8061">
        <v>615.6</v>
      </c>
    </row>
    <row r="8062" spans="1:10" x14ac:dyDescent="0.25">
      <c r="A8062">
        <v>36</v>
      </c>
      <c r="B8062">
        <v>2018</v>
      </c>
      <c r="C8062" t="s">
        <v>40</v>
      </c>
      <c r="D8062" t="s">
        <v>56</v>
      </c>
      <c r="E8062" t="s">
        <v>35</v>
      </c>
      <c r="F8062">
        <v>3</v>
      </c>
      <c r="G8062" t="s">
        <v>38</v>
      </c>
      <c r="H8062" t="s">
        <v>2</v>
      </c>
      <c r="I8062" t="s">
        <v>51</v>
      </c>
      <c r="J8062">
        <v>643.5</v>
      </c>
    </row>
    <row r="8063" spans="1:10" x14ac:dyDescent="0.25">
      <c r="A8063">
        <v>36</v>
      </c>
      <c r="B8063">
        <v>2018</v>
      </c>
      <c r="C8063" t="s">
        <v>40</v>
      </c>
      <c r="D8063" t="s">
        <v>56</v>
      </c>
      <c r="E8063" t="s">
        <v>35</v>
      </c>
      <c r="F8063">
        <v>4</v>
      </c>
      <c r="G8063" t="s">
        <v>38</v>
      </c>
      <c r="H8063" t="s">
        <v>46</v>
      </c>
      <c r="I8063" t="s">
        <v>51</v>
      </c>
      <c r="J8063">
        <v>959.4</v>
      </c>
    </row>
    <row r="8064" spans="1:10" x14ac:dyDescent="0.25">
      <c r="A8064">
        <v>36</v>
      </c>
      <c r="B8064">
        <v>2018</v>
      </c>
      <c r="C8064" t="s">
        <v>40</v>
      </c>
      <c r="D8064" t="s">
        <v>56</v>
      </c>
      <c r="E8064" t="s">
        <v>35</v>
      </c>
      <c r="F8064">
        <v>5</v>
      </c>
      <c r="G8064" t="s">
        <v>45</v>
      </c>
      <c r="H8064" t="s">
        <v>46</v>
      </c>
      <c r="I8064" t="s">
        <v>37</v>
      </c>
      <c r="J8064">
        <v>967.6</v>
      </c>
    </row>
    <row r="8065" spans="1:10" x14ac:dyDescent="0.25">
      <c r="A8065">
        <v>36</v>
      </c>
      <c r="B8065">
        <v>2018</v>
      </c>
      <c r="C8065" t="s">
        <v>40</v>
      </c>
      <c r="D8065" t="s">
        <v>56</v>
      </c>
      <c r="E8065" t="s">
        <v>35</v>
      </c>
      <c r="F8065">
        <v>6</v>
      </c>
      <c r="G8065" t="s">
        <v>45</v>
      </c>
      <c r="H8065" t="s">
        <v>46</v>
      </c>
      <c r="I8065" t="s">
        <v>51</v>
      </c>
      <c r="J8065">
        <v>856.2</v>
      </c>
    </row>
    <row r="8066" spans="1:10" x14ac:dyDescent="0.25">
      <c r="A8066">
        <v>37</v>
      </c>
      <c r="B8066">
        <v>2017</v>
      </c>
      <c r="C8066" t="s">
        <v>40</v>
      </c>
      <c r="D8066" t="s">
        <v>60</v>
      </c>
      <c r="E8066" t="s">
        <v>35</v>
      </c>
      <c r="F8066">
        <v>1</v>
      </c>
      <c r="G8066" t="s">
        <v>38</v>
      </c>
      <c r="H8066" t="s">
        <v>46</v>
      </c>
      <c r="I8066" t="s">
        <v>37</v>
      </c>
      <c r="J8066">
        <v>1250.8</v>
      </c>
    </row>
    <row r="8067" spans="1:10" x14ac:dyDescent="0.25">
      <c r="A8067">
        <v>37</v>
      </c>
      <c r="B8067">
        <v>2017</v>
      </c>
      <c r="C8067" t="s">
        <v>40</v>
      </c>
      <c r="D8067" t="s">
        <v>60</v>
      </c>
      <c r="E8067" t="s">
        <v>35</v>
      </c>
      <c r="F8067">
        <v>2</v>
      </c>
      <c r="G8067" t="s">
        <v>38</v>
      </c>
      <c r="H8067" t="s">
        <v>2</v>
      </c>
      <c r="I8067" t="s">
        <v>37</v>
      </c>
      <c r="J8067">
        <v>870.2</v>
      </c>
    </row>
    <row r="8068" spans="1:10" x14ac:dyDescent="0.25">
      <c r="A8068">
        <v>37</v>
      </c>
      <c r="B8068">
        <v>2017</v>
      </c>
      <c r="C8068" t="s">
        <v>40</v>
      </c>
      <c r="D8068" t="s">
        <v>60</v>
      </c>
      <c r="E8068" t="s">
        <v>35</v>
      </c>
      <c r="F8068">
        <v>3</v>
      </c>
      <c r="G8068" t="s">
        <v>38</v>
      </c>
      <c r="H8068" t="s">
        <v>2</v>
      </c>
      <c r="I8068" t="s">
        <v>37</v>
      </c>
      <c r="J8068">
        <v>799.4</v>
      </c>
    </row>
    <row r="8069" spans="1:10" x14ac:dyDescent="0.25">
      <c r="A8069">
        <v>37</v>
      </c>
      <c r="B8069">
        <v>2017</v>
      </c>
      <c r="C8069" t="s">
        <v>40</v>
      </c>
      <c r="D8069" t="s">
        <v>60</v>
      </c>
      <c r="E8069" t="s">
        <v>35</v>
      </c>
      <c r="F8069">
        <v>4</v>
      </c>
      <c r="G8069" t="s">
        <v>45</v>
      </c>
      <c r="H8069" t="s">
        <v>46</v>
      </c>
      <c r="I8069" t="s">
        <v>37</v>
      </c>
      <c r="J8069">
        <v>1135.0999999999999</v>
      </c>
    </row>
    <row r="8070" spans="1:10" x14ac:dyDescent="0.25">
      <c r="A8070">
        <v>37</v>
      </c>
      <c r="B8070">
        <v>2017</v>
      </c>
      <c r="C8070" t="s">
        <v>40</v>
      </c>
      <c r="D8070" t="s">
        <v>60</v>
      </c>
      <c r="E8070" t="s">
        <v>35</v>
      </c>
      <c r="F8070">
        <v>5</v>
      </c>
      <c r="G8070" t="s">
        <v>45</v>
      </c>
      <c r="H8070" t="s">
        <v>46</v>
      </c>
      <c r="I8070" t="s">
        <v>37</v>
      </c>
      <c r="J8070">
        <v>1392</v>
      </c>
    </row>
    <row r="8071" spans="1:10" x14ac:dyDescent="0.25">
      <c r="A8071">
        <v>37</v>
      </c>
      <c r="B8071">
        <v>2017</v>
      </c>
      <c r="C8071" t="s">
        <v>40</v>
      </c>
      <c r="D8071" t="s">
        <v>60</v>
      </c>
      <c r="E8071" t="s">
        <v>35</v>
      </c>
      <c r="F8071">
        <v>6</v>
      </c>
      <c r="G8071" t="s">
        <v>38</v>
      </c>
      <c r="H8071" t="s">
        <v>2</v>
      </c>
      <c r="I8071" t="s">
        <v>51</v>
      </c>
      <c r="J8071">
        <v>900.4</v>
      </c>
    </row>
    <row r="8072" spans="1:10" x14ac:dyDescent="0.25">
      <c r="A8072">
        <v>37</v>
      </c>
      <c r="B8072">
        <v>2017</v>
      </c>
      <c r="C8072" t="s">
        <v>40</v>
      </c>
      <c r="D8072" t="s">
        <v>56</v>
      </c>
      <c r="E8072" t="s">
        <v>35</v>
      </c>
      <c r="F8072">
        <v>1</v>
      </c>
      <c r="G8072" t="s">
        <v>45</v>
      </c>
      <c r="H8072" t="s">
        <v>46</v>
      </c>
      <c r="I8072" t="s">
        <v>51</v>
      </c>
      <c r="J8072">
        <v>1231.8</v>
      </c>
    </row>
    <row r="8073" spans="1:10" x14ac:dyDescent="0.25">
      <c r="A8073">
        <v>37</v>
      </c>
      <c r="B8073">
        <v>2017</v>
      </c>
      <c r="C8073" t="s">
        <v>40</v>
      </c>
      <c r="D8073" t="s">
        <v>56</v>
      </c>
      <c r="E8073" t="s">
        <v>35</v>
      </c>
      <c r="F8073">
        <v>2</v>
      </c>
      <c r="G8073" t="s">
        <v>38</v>
      </c>
      <c r="H8073" t="s">
        <v>2</v>
      </c>
      <c r="I8073" t="s">
        <v>37</v>
      </c>
      <c r="J8073">
        <v>796.8</v>
      </c>
    </row>
    <row r="8074" spans="1:10" x14ac:dyDescent="0.25">
      <c r="A8074">
        <v>37</v>
      </c>
      <c r="B8074">
        <v>2017</v>
      </c>
      <c r="C8074" t="s">
        <v>40</v>
      </c>
      <c r="D8074" t="s">
        <v>56</v>
      </c>
      <c r="E8074" t="s">
        <v>35</v>
      </c>
      <c r="F8074">
        <v>3</v>
      </c>
      <c r="G8074" t="s">
        <v>38</v>
      </c>
      <c r="H8074" t="s">
        <v>46</v>
      </c>
      <c r="I8074" t="s">
        <v>37</v>
      </c>
      <c r="J8074">
        <v>1286.2</v>
      </c>
    </row>
    <row r="8075" spans="1:10" x14ac:dyDescent="0.25">
      <c r="A8075">
        <v>37</v>
      </c>
      <c r="B8075">
        <v>2017</v>
      </c>
      <c r="C8075" t="s">
        <v>40</v>
      </c>
      <c r="D8075" t="s">
        <v>56</v>
      </c>
      <c r="E8075" t="s">
        <v>35</v>
      </c>
      <c r="F8075">
        <v>4</v>
      </c>
      <c r="G8075" t="s">
        <v>45</v>
      </c>
      <c r="H8075" t="s">
        <v>46</v>
      </c>
      <c r="I8075" t="s">
        <v>51</v>
      </c>
      <c r="J8075">
        <v>1167.3</v>
      </c>
    </row>
    <row r="8076" spans="1:10" x14ac:dyDescent="0.25">
      <c r="A8076">
        <v>37</v>
      </c>
      <c r="B8076">
        <v>2017</v>
      </c>
      <c r="C8076" t="s">
        <v>40</v>
      </c>
      <c r="D8076" t="s">
        <v>56</v>
      </c>
      <c r="E8076" t="s">
        <v>35</v>
      </c>
      <c r="F8076">
        <v>5</v>
      </c>
      <c r="G8076" t="s">
        <v>45</v>
      </c>
      <c r="H8076" t="s">
        <v>2</v>
      </c>
      <c r="I8076" t="s">
        <v>51</v>
      </c>
      <c r="J8076">
        <v>913.9</v>
      </c>
    </row>
    <row r="8077" spans="1:10" x14ac:dyDescent="0.25">
      <c r="A8077">
        <v>37</v>
      </c>
      <c r="B8077">
        <v>2017</v>
      </c>
      <c r="C8077" t="s">
        <v>40</v>
      </c>
      <c r="D8077" t="s">
        <v>56</v>
      </c>
      <c r="E8077" t="s">
        <v>35</v>
      </c>
      <c r="F8077">
        <v>6</v>
      </c>
      <c r="G8077" t="s">
        <v>38</v>
      </c>
      <c r="H8077" t="s">
        <v>46</v>
      </c>
      <c r="I8077" t="s">
        <v>37</v>
      </c>
      <c r="J8077">
        <v>1224.2</v>
      </c>
    </row>
    <row r="8078" spans="1:10" x14ac:dyDescent="0.25">
      <c r="A8078">
        <v>37</v>
      </c>
      <c r="B8078">
        <v>2018</v>
      </c>
      <c r="C8078" t="s">
        <v>40</v>
      </c>
      <c r="D8078" t="s">
        <v>60</v>
      </c>
      <c r="E8078" t="s">
        <v>35</v>
      </c>
      <c r="F8078">
        <v>1</v>
      </c>
      <c r="G8078" t="s">
        <v>45</v>
      </c>
      <c r="H8078" t="s">
        <v>2</v>
      </c>
      <c r="I8078" t="s">
        <v>37</v>
      </c>
      <c r="J8078">
        <v>742.5</v>
      </c>
    </row>
    <row r="8079" spans="1:10" x14ac:dyDescent="0.25">
      <c r="A8079">
        <v>37</v>
      </c>
      <c r="B8079">
        <v>2018</v>
      </c>
      <c r="C8079" t="s">
        <v>40</v>
      </c>
      <c r="D8079" t="s">
        <v>60</v>
      </c>
      <c r="E8079" t="s">
        <v>35</v>
      </c>
      <c r="F8079">
        <v>2</v>
      </c>
      <c r="G8079" t="s">
        <v>45</v>
      </c>
      <c r="H8079" t="s">
        <v>2</v>
      </c>
      <c r="I8079" t="s">
        <v>37</v>
      </c>
      <c r="J8079">
        <v>728.7</v>
      </c>
    </row>
    <row r="8080" spans="1:10" x14ac:dyDescent="0.25">
      <c r="A8080">
        <v>37</v>
      </c>
      <c r="B8080">
        <v>2018</v>
      </c>
      <c r="C8080" t="s">
        <v>40</v>
      </c>
      <c r="D8080" t="s">
        <v>60</v>
      </c>
      <c r="E8080" t="s">
        <v>35</v>
      </c>
      <c r="F8080">
        <v>3</v>
      </c>
      <c r="G8080" t="s">
        <v>45</v>
      </c>
      <c r="H8080" t="s">
        <v>2</v>
      </c>
      <c r="I8080" t="s">
        <v>51</v>
      </c>
      <c r="J8080">
        <v>561.4</v>
      </c>
    </row>
    <row r="8081" spans="1:10" x14ac:dyDescent="0.25">
      <c r="A8081">
        <v>37</v>
      </c>
      <c r="B8081">
        <v>2018</v>
      </c>
      <c r="C8081" t="s">
        <v>40</v>
      </c>
      <c r="D8081" t="s">
        <v>60</v>
      </c>
      <c r="E8081" t="s">
        <v>35</v>
      </c>
      <c r="F8081">
        <v>4</v>
      </c>
      <c r="G8081" t="s">
        <v>45</v>
      </c>
      <c r="H8081" t="s">
        <v>46</v>
      </c>
      <c r="I8081" t="s">
        <v>51</v>
      </c>
      <c r="J8081">
        <v>1190</v>
      </c>
    </row>
    <row r="8082" spans="1:10" x14ac:dyDescent="0.25">
      <c r="A8082">
        <v>37</v>
      </c>
      <c r="B8082">
        <v>2018</v>
      </c>
      <c r="C8082" t="s">
        <v>40</v>
      </c>
      <c r="D8082" t="s">
        <v>60</v>
      </c>
      <c r="E8082" t="s">
        <v>35</v>
      </c>
      <c r="F8082">
        <v>5</v>
      </c>
      <c r="G8082" t="s">
        <v>45</v>
      </c>
      <c r="H8082" t="s">
        <v>46</v>
      </c>
      <c r="I8082" t="s">
        <v>37</v>
      </c>
      <c r="J8082">
        <v>1026.3</v>
      </c>
    </row>
    <row r="8083" spans="1:10" x14ac:dyDescent="0.25">
      <c r="A8083">
        <v>37</v>
      </c>
      <c r="B8083">
        <v>2018</v>
      </c>
      <c r="C8083" t="s">
        <v>40</v>
      </c>
      <c r="D8083" t="s">
        <v>60</v>
      </c>
      <c r="E8083" t="s">
        <v>35</v>
      </c>
      <c r="F8083">
        <v>6</v>
      </c>
      <c r="G8083" t="s">
        <v>45</v>
      </c>
      <c r="H8083" t="s">
        <v>2</v>
      </c>
      <c r="I8083" t="s">
        <v>37</v>
      </c>
      <c r="J8083">
        <v>704.1</v>
      </c>
    </row>
    <row r="8084" spans="1:10" x14ac:dyDescent="0.25">
      <c r="A8084">
        <v>37</v>
      </c>
      <c r="B8084">
        <v>2018</v>
      </c>
      <c r="C8084" t="s">
        <v>40</v>
      </c>
      <c r="D8084" t="s">
        <v>56</v>
      </c>
      <c r="E8084" t="s">
        <v>35</v>
      </c>
      <c r="F8084">
        <v>1</v>
      </c>
      <c r="G8084" t="s">
        <v>38</v>
      </c>
      <c r="H8084" t="s">
        <v>2</v>
      </c>
      <c r="I8084" t="s">
        <v>37</v>
      </c>
      <c r="J8084">
        <v>567.70000000000005</v>
      </c>
    </row>
    <row r="8085" spans="1:10" x14ac:dyDescent="0.25">
      <c r="A8085">
        <v>37</v>
      </c>
      <c r="B8085">
        <v>2018</v>
      </c>
      <c r="C8085" t="s">
        <v>40</v>
      </c>
      <c r="D8085" t="s">
        <v>56</v>
      </c>
      <c r="E8085" t="s">
        <v>35</v>
      </c>
      <c r="F8085">
        <v>2</v>
      </c>
      <c r="G8085" t="s">
        <v>38</v>
      </c>
      <c r="H8085" t="s">
        <v>46</v>
      </c>
      <c r="I8085" t="s">
        <v>51</v>
      </c>
      <c r="J8085">
        <v>1123.9000000000001</v>
      </c>
    </row>
    <row r="8086" spans="1:10" x14ac:dyDescent="0.25">
      <c r="A8086">
        <v>37</v>
      </c>
      <c r="B8086">
        <v>2018</v>
      </c>
      <c r="C8086" t="s">
        <v>40</v>
      </c>
      <c r="D8086" t="s">
        <v>56</v>
      </c>
      <c r="E8086" t="s">
        <v>35</v>
      </c>
      <c r="F8086">
        <v>3</v>
      </c>
      <c r="G8086" t="s">
        <v>45</v>
      </c>
      <c r="H8086" t="s">
        <v>2</v>
      </c>
      <c r="I8086" t="s">
        <v>51</v>
      </c>
      <c r="J8086">
        <v>543.1</v>
      </c>
    </row>
    <row r="8087" spans="1:10" x14ac:dyDescent="0.25">
      <c r="A8087">
        <v>37</v>
      </c>
      <c r="B8087">
        <v>2018</v>
      </c>
      <c r="C8087" t="s">
        <v>40</v>
      </c>
      <c r="D8087" t="s">
        <v>56</v>
      </c>
      <c r="E8087" t="s">
        <v>35</v>
      </c>
      <c r="F8087">
        <v>4</v>
      </c>
      <c r="G8087" t="s">
        <v>45</v>
      </c>
      <c r="H8087" t="s">
        <v>46</v>
      </c>
      <c r="I8087" t="s">
        <v>51</v>
      </c>
      <c r="J8087">
        <v>953.1</v>
      </c>
    </row>
    <row r="8088" spans="1:10" x14ac:dyDescent="0.25">
      <c r="A8088">
        <v>37</v>
      </c>
      <c r="B8088">
        <v>2018</v>
      </c>
      <c r="C8088" t="s">
        <v>40</v>
      </c>
      <c r="D8088" t="s">
        <v>56</v>
      </c>
      <c r="E8088" t="s">
        <v>35</v>
      </c>
      <c r="F8088">
        <v>5</v>
      </c>
      <c r="G8088" t="s">
        <v>38</v>
      </c>
      <c r="H8088" t="s">
        <v>46</v>
      </c>
      <c r="I8088" t="s">
        <v>37</v>
      </c>
      <c r="J8088">
        <v>994</v>
      </c>
    </row>
    <row r="8089" spans="1:10" x14ac:dyDescent="0.25">
      <c r="A8089">
        <v>37</v>
      </c>
      <c r="B8089">
        <v>2018</v>
      </c>
      <c r="C8089" t="s">
        <v>40</v>
      </c>
      <c r="D8089" t="s">
        <v>56</v>
      </c>
      <c r="E8089" t="s">
        <v>35</v>
      </c>
      <c r="F8089">
        <v>6</v>
      </c>
      <c r="G8089" t="s">
        <v>38</v>
      </c>
      <c r="H8089" t="s">
        <v>46</v>
      </c>
      <c r="I8089" t="s">
        <v>51</v>
      </c>
      <c r="J8089">
        <v>1054.0999999999999</v>
      </c>
    </row>
    <row r="8090" spans="1:10" x14ac:dyDescent="0.25">
      <c r="A8090">
        <v>38</v>
      </c>
      <c r="B8090">
        <v>2017</v>
      </c>
      <c r="C8090" t="s">
        <v>40</v>
      </c>
      <c r="D8090" t="s">
        <v>60</v>
      </c>
      <c r="E8090" t="s">
        <v>35</v>
      </c>
      <c r="F8090">
        <v>1</v>
      </c>
      <c r="G8090" t="s">
        <v>45</v>
      </c>
      <c r="H8090" t="s">
        <v>2</v>
      </c>
      <c r="I8090" t="s">
        <v>51</v>
      </c>
      <c r="J8090">
        <v>822.8</v>
      </c>
    </row>
    <row r="8091" spans="1:10" x14ac:dyDescent="0.25">
      <c r="A8091">
        <v>38</v>
      </c>
      <c r="B8091">
        <v>2017</v>
      </c>
      <c r="C8091" t="s">
        <v>40</v>
      </c>
      <c r="D8091" t="s">
        <v>60</v>
      </c>
      <c r="E8091" t="s">
        <v>35</v>
      </c>
      <c r="F8091">
        <v>2</v>
      </c>
      <c r="G8091" t="s">
        <v>38</v>
      </c>
      <c r="H8091" t="s">
        <v>46</v>
      </c>
      <c r="I8091" t="s">
        <v>51</v>
      </c>
      <c r="J8091">
        <v>1290.2</v>
      </c>
    </row>
    <row r="8092" spans="1:10" x14ac:dyDescent="0.25">
      <c r="A8092">
        <v>38</v>
      </c>
      <c r="B8092">
        <v>2017</v>
      </c>
      <c r="C8092" t="s">
        <v>40</v>
      </c>
      <c r="D8092" t="s">
        <v>60</v>
      </c>
      <c r="E8092" t="s">
        <v>35</v>
      </c>
      <c r="F8092">
        <v>3</v>
      </c>
      <c r="G8092" t="s">
        <v>45</v>
      </c>
      <c r="H8092" t="s">
        <v>2</v>
      </c>
      <c r="I8092" t="s">
        <v>37</v>
      </c>
      <c r="J8092">
        <v>863.8</v>
      </c>
    </row>
    <row r="8093" spans="1:10" x14ac:dyDescent="0.25">
      <c r="A8093">
        <v>38</v>
      </c>
      <c r="B8093">
        <v>2017</v>
      </c>
      <c r="C8093" t="s">
        <v>40</v>
      </c>
      <c r="D8093" t="s">
        <v>60</v>
      </c>
      <c r="E8093" t="s">
        <v>35</v>
      </c>
      <c r="F8093">
        <v>4</v>
      </c>
      <c r="G8093" t="s">
        <v>45</v>
      </c>
      <c r="H8093" t="s">
        <v>46</v>
      </c>
      <c r="I8093" t="s">
        <v>51</v>
      </c>
      <c r="J8093">
        <v>1303.5</v>
      </c>
    </row>
    <row r="8094" spans="1:10" x14ac:dyDescent="0.25">
      <c r="A8094">
        <v>38</v>
      </c>
      <c r="B8094">
        <v>2017</v>
      </c>
      <c r="C8094" t="s">
        <v>40</v>
      </c>
      <c r="D8094" t="s">
        <v>60</v>
      </c>
      <c r="E8094" t="s">
        <v>35</v>
      </c>
      <c r="F8094">
        <v>5</v>
      </c>
      <c r="G8094" t="s">
        <v>38</v>
      </c>
      <c r="H8094" t="s">
        <v>2</v>
      </c>
      <c r="I8094" t="s">
        <v>37</v>
      </c>
      <c r="J8094">
        <v>890.5</v>
      </c>
    </row>
    <row r="8095" spans="1:10" x14ac:dyDescent="0.25">
      <c r="A8095">
        <v>38</v>
      </c>
      <c r="B8095">
        <v>2017</v>
      </c>
      <c r="C8095" t="s">
        <v>40</v>
      </c>
      <c r="D8095" t="s">
        <v>60</v>
      </c>
      <c r="E8095" t="s">
        <v>35</v>
      </c>
      <c r="F8095">
        <v>6</v>
      </c>
      <c r="G8095" t="s">
        <v>38</v>
      </c>
      <c r="H8095" t="s">
        <v>2</v>
      </c>
      <c r="I8095" t="s">
        <v>37</v>
      </c>
      <c r="J8095">
        <v>989.6</v>
      </c>
    </row>
    <row r="8096" spans="1:10" x14ac:dyDescent="0.25">
      <c r="A8096">
        <v>38</v>
      </c>
      <c r="B8096">
        <v>2017</v>
      </c>
      <c r="C8096" t="s">
        <v>40</v>
      </c>
      <c r="D8096" t="s">
        <v>56</v>
      </c>
      <c r="E8096" t="s">
        <v>35</v>
      </c>
      <c r="F8096">
        <v>1</v>
      </c>
      <c r="G8096" t="s">
        <v>45</v>
      </c>
      <c r="H8096" t="s">
        <v>2</v>
      </c>
      <c r="I8096" t="s">
        <v>37</v>
      </c>
      <c r="J8096">
        <v>587.29999999999995</v>
      </c>
    </row>
    <row r="8097" spans="1:10" x14ac:dyDescent="0.25">
      <c r="A8097">
        <v>38</v>
      </c>
      <c r="B8097">
        <v>2017</v>
      </c>
      <c r="C8097" t="s">
        <v>40</v>
      </c>
      <c r="D8097" t="s">
        <v>56</v>
      </c>
      <c r="E8097" t="s">
        <v>35</v>
      </c>
      <c r="F8097">
        <v>2</v>
      </c>
      <c r="G8097" t="s">
        <v>38</v>
      </c>
      <c r="H8097" t="s">
        <v>46</v>
      </c>
      <c r="I8097" t="s">
        <v>51</v>
      </c>
      <c r="J8097">
        <v>1229.5999999999999</v>
      </c>
    </row>
    <row r="8098" spans="1:10" x14ac:dyDescent="0.25">
      <c r="A8098">
        <v>38</v>
      </c>
      <c r="B8098">
        <v>2017</v>
      </c>
      <c r="C8098" t="s">
        <v>40</v>
      </c>
      <c r="D8098" t="s">
        <v>56</v>
      </c>
      <c r="E8098" t="s">
        <v>35</v>
      </c>
      <c r="F8098">
        <v>3</v>
      </c>
      <c r="G8098" t="s">
        <v>38</v>
      </c>
      <c r="H8098" t="s">
        <v>46</v>
      </c>
      <c r="I8098" t="s">
        <v>37</v>
      </c>
      <c r="J8098">
        <v>1285.0999999999999</v>
      </c>
    </row>
    <row r="8099" spans="1:10" x14ac:dyDescent="0.25">
      <c r="A8099">
        <v>38</v>
      </c>
      <c r="B8099">
        <v>2017</v>
      </c>
      <c r="C8099" t="s">
        <v>40</v>
      </c>
      <c r="D8099" t="s">
        <v>56</v>
      </c>
      <c r="E8099" t="s">
        <v>35</v>
      </c>
      <c r="F8099">
        <v>4</v>
      </c>
      <c r="G8099" t="s">
        <v>45</v>
      </c>
      <c r="H8099" t="s">
        <v>2</v>
      </c>
      <c r="I8099" t="s">
        <v>51</v>
      </c>
      <c r="J8099">
        <v>827</v>
      </c>
    </row>
    <row r="8100" spans="1:10" x14ac:dyDescent="0.25">
      <c r="A8100">
        <v>38</v>
      </c>
      <c r="B8100">
        <v>2017</v>
      </c>
      <c r="C8100" t="s">
        <v>40</v>
      </c>
      <c r="D8100" t="s">
        <v>56</v>
      </c>
      <c r="E8100" t="s">
        <v>35</v>
      </c>
      <c r="F8100">
        <v>5</v>
      </c>
      <c r="G8100" t="s">
        <v>38</v>
      </c>
      <c r="H8100" t="s">
        <v>46</v>
      </c>
      <c r="I8100" t="s">
        <v>37</v>
      </c>
      <c r="J8100">
        <v>1300.5999999999999</v>
      </c>
    </row>
    <row r="8101" spans="1:10" x14ac:dyDescent="0.25">
      <c r="A8101">
        <v>38</v>
      </c>
      <c r="B8101">
        <v>2017</v>
      </c>
      <c r="C8101" t="s">
        <v>40</v>
      </c>
      <c r="D8101" t="s">
        <v>56</v>
      </c>
      <c r="E8101" t="s">
        <v>35</v>
      </c>
      <c r="F8101">
        <v>6</v>
      </c>
      <c r="G8101" t="s">
        <v>45</v>
      </c>
      <c r="H8101" t="s">
        <v>2</v>
      </c>
      <c r="I8101" t="s">
        <v>37</v>
      </c>
      <c r="J8101">
        <v>881.4</v>
      </c>
    </row>
    <row r="8102" spans="1:10" x14ac:dyDescent="0.25">
      <c r="A8102">
        <v>38</v>
      </c>
      <c r="B8102">
        <v>2018</v>
      </c>
      <c r="C8102" t="s">
        <v>40</v>
      </c>
      <c r="D8102" t="s">
        <v>60</v>
      </c>
      <c r="E8102" t="s">
        <v>35</v>
      </c>
      <c r="F8102">
        <v>1</v>
      </c>
      <c r="G8102" t="s">
        <v>38</v>
      </c>
      <c r="H8102" t="s">
        <v>2</v>
      </c>
      <c r="I8102" t="s">
        <v>51</v>
      </c>
      <c r="J8102">
        <v>685.3</v>
      </c>
    </row>
    <row r="8103" spans="1:10" x14ac:dyDescent="0.25">
      <c r="A8103">
        <v>38</v>
      </c>
      <c r="B8103">
        <v>2018</v>
      </c>
      <c r="C8103" t="s">
        <v>40</v>
      </c>
      <c r="D8103" t="s">
        <v>60</v>
      </c>
      <c r="E8103" t="s">
        <v>35</v>
      </c>
      <c r="F8103">
        <v>2</v>
      </c>
      <c r="G8103" t="s">
        <v>38</v>
      </c>
      <c r="H8103" t="s">
        <v>46</v>
      </c>
      <c r="I8103" t="s">
        <v>51</v>
      </c>
      <c r="J8103">
        <v>963.6</v>
      </c>
    </row>
    <row r="8104" spans="1:10" x14ac:dyDescent="0.25">
      <c r="A8104">
        <v>38</v>
      </c>
      <c r="B8104">
        <v>2018</v>
      </c>
      <c r="C8104" t="s">
        <v>40</v>
      </c>
      <c r="D8104" t="s">
        <v>60</v>
      </c>
      <c r="E8104" t="s">
        <v>35</v>
      </c>
      <c r="F8104">
        <v>3</v>
      </c>
      <c r="G8104" t="s">
        <v>38</v>
      </c>
      <c r="H8104" t="s">
        <v>46</v>
      </c>
      <c r="I8104" t="s">
        <v>51</v>
      </c>
      <c r="J8104">
        <v>1132.3</v>
      </c>
    </row>
    <row r="8105" spans="1:10" x14ac:dyDescent="0.25">
      <c r="A8105">
        <v>38</v>
      </c>
      <c r="B8105">
        <v>2018</v>
      </c>
      <c r="C8105" t="s">
        <v>40</v>
      </c>
      <c r="D8105" t="s">
        <v>60</v>
      </c>
      <c r="E8105" t="s">
        <v>35</v>
      </c>
      <c r="F8105">
        <v>4</v>
      </c>
      <c r="G8105" t="s">
        <v>45</v>
      </c>
      <c r="H8105" t="s">
        <v>46</v>
      </c>
      <c r="I8105" t="s">
        <v>51</v>
      </c>
      <c r="J8105">
        <v>996</v>
      </c>
    </row>
    <row r="8106" spans="1:10" x14ac:dyDescent="0.25">
      <c r="A8106">
        <v>38</v>
      </c>
      <c r="B8106">
        <v>2018</v>
      </c>
      <c r="C8106" t="s">
        <v>40</v>
      </c>
      <c r="D8106" t="s">
        <v>60</v>
      </c>
      <c r="E8106" t="s">
        <v>35</v>
      </c>
      <c r="F8106">
        <v>5</v>
      </c>
      <c r="G8106" t="s">
        <v>45</v>
      </c>
      <c r="H8106" t="s">
        <v>2</v>
      </c>
      <c r="I8106" t="s">
        <v>37</v>
      </c>
      <c r="J8106">
        <v>672.1</v>
      </c>
    </row>
    <row r="8107" spans="1:10" x14ac:dyDescent="0.25">
      <c r="A8107">
        <v>38</v>
      </c>
      <c r="B8107">
        <v>2018</v>
      </c>
      <c r="C8107" t="s">
        <v>40</v>
      </c>
      <c r="D8107" t="s">
        <v>60</v>
      </c>
      <c r="E8107" t="s">
        <v>35</v>
      </c>
      <c r="F8107">
        <v>6</v>
      </c>
      <c r="G8107" t="s">
        <v>38</v>
      </c>
      <c r="H8107" t="s">
        <v>46</v>
      </c>
      <c r="I8107" t="s">
        <v>37</v>
      </c>
      <c r="J8107">
        <v>1125.2</v>
      </c>
    </row>
    <row r="8108" spans="1:10" x14ac:dyDescent="0.25">
      <c r="A8108">
        <v>38</v>
      </c>
      <c r="B8108">
        <v>2018</v>
      </c>
      <c r="C8108" t="s">
        <v>40</v>
      </c>
      <c r="D8108" t="s">
        <v>56</v>
      </c>
      <c r="E8108" t="s">
        <v>35</v>
      </c>
      <c r="F8108">
        <v>1</v>
      </c>
      <c r="G8108" t="s">
        <v>45</v>
      </c>
      <c r="H8108" t="s">
        <v>2</v>
      </c>
      <c r="I8108" t="s">
        <v>51</v>
      </c>
      <c r="J8108">
        <v>522.70000000000005</v>
      </c>
    </row>
    <row r="8109" spans="1:10" x14ac:dyDescent="0.25">
      <c r="A8109">
        <v>38</v>
      </c>
      <c r="B8109">
        <v>2018</v>
      </c>
      <c r="C8109" t="s">
        <v>40</v>
      </c>
      <c r="D8109" t="s">
        <v>56</v>
      </c>
      <c r="E8109" t="s">
        <v>35</v>
      </c>
      <c r="F8109">
        <v>2</v>
      </c>
      <c r="G8109" t="s">
        <v>45</v>
      </c>
      <c r="H8109" t="s">
        <v>46</v>
      </c>
      <c r="I8109" t="s">
        <v>37</v>
      </c>
      <c r="J8109">
        <v>1001.8</v>
      </c>
    </row>
    <row r="8110" spans="1:10" x14ac:dyDescent="0.25">
      <c r="A8110">
        <v>38</v>
      </c>
      <c r="B8110">
        <v>2018</v>
      </c>
      <c r="C8110" t="s">
        <v>40</v>
      </c>
      <c r="D8110" t="s">
        <v>56</v>
      </c>
      <c r="E8110" t="s">
        <v>35</v>
      </c>
      <c r="F8110">
        <v>3</v>
      </c>
      <c r="G8110" t="s">
        <v>45</v>
      </c>
      <c r="H8110" t="s">
        <v>46</v>
      </c>
      <c r="I8110" t="s">
        <v>51</v>
      </c>
      <c r="J8110">
        <v>929.5</v>
      </c>
    </row>
    <row r="8111" spans="1:10" x14ac:dyDescent="0.25">
      <c r="A8111">
        <v>38</v>
      </c>
      <c r="B8111">
        <v>2018</v>
      </c>
      <c r="C8111" t="s">
        <v>40</v>
      </c>
      <c r="D8111" t="s">
        <v>56</v>
      </c>
      <c r="E8111" t="s">
        <v>35</v>
      </c>
      <c r="F8111">
        <v>4</v>
      </c>
      <c r="G8111" t="s">
        <v>38</v>
      </c>
      <c r="H8111" t="s">
        <v>46</v>
      </c>
      <c r="I8111" t="s">
        <v>51</v>
      </c>
      <c r="J8111">
        <v>949.1</v>
      </c>
    </row>
    <row r="8112" spans="1:10" x14ac:dyDescent="0.25">
      <c r="A8112">
        <v>38</v>
      </c>
      <c r="B8112">
        <v>2018</v>
      </c>
      <c r="C8112" t="s">
        <v>40</v>
      </c>
      <c r="D8112" t="s">
        <v>56</v>
      </c>
      <c r="E8112" t="s">
        <v>35</v>
      </c>
      <c r="F8112">
        <v>5</v>
      </c>
      <c r="G8112" t="s">
        <v>45</v>
      </c>
      <c r="H8112" t="s">
        <v>2</v>
      </c>
      <c r="I8112" t="s">
        <v>37</v>
      </c>
      <c r="J8112">
        <v>598.6</v>
      </c>
    </row>
    <row r="8113" spans="1:10" x14ac:dyDescent="0.25">
      <c r="A8113">
        <v>38</v>
      </c>
      <c r="B8113">
        <v>2018</v>
      </c>
      <c r="C8113" t="s">
        <v>40</v>
      </c>
      <c r="D8113" t="s">
        <v>56</v>
      </c>
      <c r="E8113" t="s">
        <v>35</v>
      </c>
      <c r="F8113">
        <v>6</v>
      </c>
      <c r="G8113" t="s">
        <v>45</v>
      </c>
      <c r="H8113" t="s">
        <v>2</v>
      </c>
      <c r="I8113" t="s">
        <v>37</v>
      </c>
      <c r="J8113">
        <v>615.79999999999995</v>
      </c>
    </row>
    <row r="8114" spans="1:10" x14ac:dyDescent="0.25">
      <c r="A8114">
        <v>39</v>
      </c>
      <c r="B8114">
        <v>2017</v>
      </c>
      <c r="C8114" t="s">
        <v>40</v>
      </c>
      <c r="D8114" t="s">
        <v>60</v>
      </c>
      <c r="E8114" t="s">
        <v>35</v>
      </c>
      <c r="F8114">
        <v>1</v>
      </c>
      <c r="G8114" t="s">
        <v>45</v>
      </c>
      <c r="H8114" t="s">
        <v>2</v>
      </c>
      <c r="I8114" t="s">
        <v>37</v>
      </c>
      <c r="J8114">
        <v>925.4</v>
      </c>
    </row>
    <row r="8115" spans="1:10" x14ac:dyDescent="0.25">
      <c r="A8115">
        <v>39</v>
      </c>
      <c r="B8115">
        <v>2017</v>
      </c>
      <c r="C8115" t="s">
        <v>40</v>
      </c>
      <c r="D8115" t="s">
        <v>60</v>
      </c>
      <c r="E8115" t="s">
        <v>35</v>
      </c>
      <c r="F8115">
        <v>2</v>
      </c>
      <c r="G8115" t="s">
        <v>45</v>
      </c>
      <c r="H8115" t="s">
        <v>2</v>
      </c>
      <c r="I8115" t="s">
        <v>37</v>
      </c>
      <c r="J8115">
        <v>1024.8</v>
      </c>
    </row>
    <row r="8116" spans="1:10" x14ac:dyDescent="0.25">
      <c r="A8116">
        <v>39</v>
      </c>
      <c r="B8116">
        <v>2017</v>
      </c>
      <c r="C8116" t="s">
        <v>40</v>
      </c>
      <c r="D8116" t="s">
        <v>60</v>
      </c>
      <c r="E8116" t="s">
        <v>35</v>
      </c>
      <c r="F8116">
        <v>3</v>
      </c>
      <c r="G8116" t="s">
        <v>38</v>
      </c>
      <c r="H8116" t="s">
        <v>2</v>
      </c>
      <c r="I8116" t="s">
        <v>51</v>
      </c>
      <c r="J8116">
        <v>789.2</v>
      </c>
    </row>
    <row r="8117" spans="1:10" x14ac:dyDescent="0.25">
      <c r="A8117">
        <v>39</v>
      </c>
      <c r="B8117">
        <v>2017</v>
      </c>
      <c r="C8117" t="s">
        <v>40</v>
      </c>
      <c r="D8117" t="s">
        <v>60</v>
      </c>
      <c r="E8117" t="s">
        <v>35</v>
      </c>
      <c r="F8117">
        <v>4</v>
      </c>
      <c r="G8117" t="s">
        <v>38</v>
      </c>
      <c r="H8117" t="s">
        <v>2</v>
      </c>
      <c r="I8117" t="s">
        <v>37</v>
      </c>
      <c r="J8117">
        <v>1094.5999999999999</v>
      </c>
    </row>
    <row r="8118" spans="1:10" x14ac:dyDescent="0.25">
      <c r="A8118">
        <v>39</v>
      </c>
      <c r="B8118">
        <v>2017</v>
      </c>
      <c r="C8118" t="s">
        <v>40</v>
      </c>
      <c r="D8118" t="s">
        <v>60</v>
      </c>
      <c r="E8118" t="s">
        <v>35</v>
      </c>
      <c r="F8118">
        <v>5</v>
      </c>
      <c r="G8118" t="s">
        <v>38</v>
      </c>
      <c r="H8118" t="s">
        <v>2</v>
      </c>
      <c r="I8118" t="s">
        <v>51</v>
      </c>
      <c r="J8118">
        <v>947.1</v>
      </c>
    </row>
    <row r="8119" spans="1:10" x14ac:dyDescent="0.25">
      <c r="A8119">
        <v>39</v>
      </c>
      <c r="B8119">
        <v>2017</v>
      </c>
      <c r="C8119" t="s">
        <v>40</v>
      </c>
      <c r="D8119" t="s">
        <v>60</v>
      </c>
      <c r="E8119" t="s">
        <v>35</v>
      </c>
      <c r="F8119">
        <v>6</v>
      </c>
      <c r="G8119" t="s">
        <v>45</v>
      </c>
      <c r="H8119" t="s">
        <v>46</v>
      </c>
      <c r="I8119" t="s">
        <v>51</v>
      </c>
      <c r="J8119">
        <v>1182</v>
      </c>
    </row>
    <row r="8120" spans="1:10" x14ac:dyDescent="0.25">
      <c r="A8120">
        <v>39</v>
      </c>
      <c r="B8120">
        <v>2017</v>
      </c>
      <c r="C8120" t="s">
        <v>40</v>
      </c>
      <c r="D8120" t="s">
        <v>56</v>
      </c>
      <c r="E8120" t="s">
        <v>35</v>
      </c>
      <c r="F8120">
        <v>1</v>
      </c>
      <c r="G8120" t="s">
        <v>45</v>
      </c>
      <c r="H8120" t="s">
        <v>46</v>
      </c>
      <c r="I8120" t="s">
        <v>37</v>
      </c>
      <c r="J8120">
        <v>1202.0999999999999</v>
      </c>
    </row>
    <row r="8121" spans="1:10" x14ac:dyDescent="0.25">
      <c r="A8121">
        <v>39</v>
      </c>
      <c r="B8121">
        <v>2017</v>
      </c>
      <c r="C8121" t="s">
        <v>40</v>
      </c>
      <c r="D8121" t="s">
        <v>56</v>
      </c>
      <c r="E8121" t="s">
        <v>35</v>
      </c>
      <c r="F8121">
        <v>2</v>
      </c>
      <c r="G8121" t="s">
        <v>38</v>
      </c>
      <c r="H8121" t="s">
        <v>46</v>
      </c>
      <c r="I8121" t="s">
        <v>51</v>
      </c>
      <c r="J8121">
        <v>1236.5</v>
      </c>
    </row>
    <row r="8122" spans="1:10" x14ac:dyDescent="0.25">
      <c r="A8122">
        <v>39</v>
      </c>
      <c r="B8122">
        <v>2017</v>
      </c>
      <c r="C8122" t="s">
        <v>40</v>
      </c>
      <c r="D8122" t="s">
        <v>56</v>
      </c>
      <c r="E8122" t="s">
        <v>35</v>
      </c>
      <c r="F8122">
        <v>3</v>
      </c>
      <c r="G8122" t="s">
        <v>45</v>
      </c>
      <c r="H8122" t="s">
        <v>2</v>
      </c>
      <c r="I8122" t="s">
        <v>51</v>
      </c>
      <c r="J8122">
        <v>847.2</v>
      </c>
    </row>
    <row r="8123" spans="1:10" x14ac:dyDescent="0.25">
      <c r="A8123">
        <v>39</v>
      </c>
      <c r="B8123">
        <v>2017</v>
      </c>
      <c r="C8123" t="s">
        <v>40</v>
      </c>
      <c r="D8123" t="s">
        <v>56</v>
      </c>
      <c r="E8123" t="s">
        <v>35</v>
      </c>
      <c r="F8123">
        <v>4</v>
      </c>
      <c r="G8123" t="s">
        <v>45</v>
      </c>
      <c r="H8123" t="s">
        <v>46</v>
      </c>
      <c r="I8123" t="s">
        <v>37</v>
      </c>
      <c r="J8123">
        <v>1116.5</v>
      </c>
    </row>
    <row r="8124" spans="1:10" x14ac:dyDescent="0.25">
      <c r="A8124">
        <v>39</v>
      </c>
      <c r="B8124">
        <v>2017</v>
      </c>
      <c r="C8124" t="s">
        <v>40</v>
      </c>
      <c r="D8124" t="s">
        <v>56</v>
      </c>
      <c r="E8124" t="s">
        <v>35</v>
      </c>
      <c r="F8124">
        <v>5</v>
      </c>
      <c r="G8124" t="s">
        <v>38</v>
      </c>
      <c r="H8124" t="s">
        <v>2</v>
      </c>
      <c r="I8124" t="s">
        <v>37</v>
      </c>
      <c r="J8124">
        <v>838.5</v>
      </c>
    </row>
    <row r="8125" spans="1:10" x14ac:dyDescent="0.25">
      <c r="A8125">
        <v>39</v>
      </c>
      <c r="B8125">
        <v>2017</v>
      </c>
      <c r="C8125" t="s">
        <v>40</v>
      </c>
      <c r="D8125" t="s">
        <v>56</v>
      </c>
      <c r="E8125" t="s">
        <v>35</v>
      </c>
      <c r="F8125">
        <v>6</v>
      </c>
      <c r="G8125" t="s">
        <v>45</v>
      </c>
      <c r="H8125" t="s">
        <v>46</v>
      </c>
      <c r="I8125" t="s">
        <v>37</v>
      </c>
      <c r="J8125">
        <v>1277.5</v>
      </c>
    </row>
    <row r="8126" spans="1:10" x14ac:dyDescent="0.25">
      <c r="A8126">
        <v>39</v>
      </c>
      <c r="B8126">
        <v>2018</v>
      </c>
      <c r="C8126" t="s">
        <v>40</v>
      </c>
      <c r="D8126" t="s">
        <v>60</v>
      </c>
      <c r="E8126" t="s">
        <v>35</v>
      </c>
      <c r="F8126">
        <v>1</v>
      </c>
      <c r="G8126" t="s">
        <v>38</v>
      </c>
      <c r="H8126" t="s">
        <v>46</v>
      </c>
      <c r="I8126" t="s">
        <v>37</v>
      </c>
      <c r="J8126">
        <v>1018</v>
      </c>
    </row>
    <row r="8127" spans="1:10" x14ac:dyDescent="0.25">
      <c r="A8127">
        <v>39</v>
      </c>
      <c r="B8127">
        <v>2018</v>
      </c>
      <c r="C8127" t="s">
        <v>40</v>
      </c>
      <c r="D8127" t="s">
        <v>60</v>
      </c>
      <c r="E8127" t="s">
        <v>35</v>
      </c>
      <c r="F8127">
        <v>2</v>
      </c>
      <c r="G8127" t="s">
        <v>38</v>
      </c>
      <c r="H8127" t="s">
        <v>46</v>
      </c>
      <c r="I8127" t="s">
        <v>37</v>
      </c>
      <c r="J8127">
        <v>1284.9000000000001</v>
      </c>
    </row>
    <row r="8128" spans="1:10" x14ac:dyDescent="0.25">
      <c r="A8128">
        <v>39</v>
      </c>
      <c r="B8128">
        <v>2018</v>
      </c>
      <c r="C8128" t="s">
        <v>40</v>
      </c>
      <c r="D8128" t="s">
        <v>60</v>
      </c>
      <c r="E8128" t="s">
        <v>35</v>
      </c>
      <c r="F8128">
        <v>3</v>
      </c>
      <c r="G8128" t="s">
        <v>45</v>
      </c>
      <c r="H8128" t="s">
        <v>2</v>
      </c>
      <c r="I8128" t="s">
        <v>37</v>
      </c>
      <c r="J8128">
        <v>751.5</v>
      </c>
    </row>
    <row r="8129" spans="1:10" x14ac:dyDescent="0.25">
      <c r="A8129">
        <v>39</v>
      </c>
      <c r="B8129">
        <v>2018</v>
      </c>
      <c r="C8129" t="s">
        <v>40</v>
      </c>
      <c r="D8129" t="s">
        <v>60</v>
      </c>
      <c r="E8129" t="s">
        <v>35</v>
      </c>
      <c r="F8129">
        <v>4</v>
      </c>
      <c r="G8129" t="s">
        <v>45</v>
      </c>
      <c r="H8129" t="s">
        <v>2</v>
      </c>
      <c r="I8129" t="s">
        <v>37</v>
      </c>
      <c r="J8129">
        <v>807.6</v>
      </c>
    </row>
    <row r="8130" spans="1:10" x14ac:dyDescent="0.25">
      <c r="A8130">
        <v>39</v>
      </c>
      <c r="B8130">
        <v>2018</v>
      </c>
      <c r="C8130" t="s">
        <v>40</v>
      </c>
      <c r="D8130" t="s">
        <v>60</v>
      </c>
      <c r="E8130" t="s">
        <v>35</v>
      </c>
      <c r="F8130">
        <v>5</v>
      </c>
      <c r="G8130" t="s">
        <v>45</v>
      </c>
      <c r="H8130" t="s">
        <v>2</v>
      </c>
      <c r="I8130" t="s">
        <v>51</v>
      </c>
      <c r="J8130">
        <v>738.2</v>
      </c>
    </row>
    <row r="8131" spans="1:10" x14ac:dyDescent="0.25">
      <c r="A8131">
        <v>39</v>
      </c>
      <c r="B8131">
        <v>2018</v>
      </c>
      <c r="C8131" t="s">
        <v>40</v>
      </c>
      <c r="D8131" t="s">
        <v>60</v>
      </c>
      <c r="E8131" t="s">
        <v>35</v>
      </c>
      <c r="F8131">
        <v>6</v>
      </c>
      <c r="G8131" t="s">
        <v>38</v>
      </c>
      <c r="H8131" t="s">
        <v>46</v>
      </c>
      <c r="I8131" t="s">
        <v>37</v>
      </c>
      <c r="J8131">
        <v>1140.5</v>
      </c>
    </row>
    <row r="8132" spans="1:10" x14ac:dyDescent="0.25">
      <c r="A8132">
        <v>39</v>
      </c>
      <c r="B8132">
        <v>2018</v>
      </c>
      <c r="C8132" t="s">
        <v>40</v>
      </c>
      <c r="D8132" t="s">
        <v>56</v>
      </c>
      <c r="E8132" t="s">
        <v>35</v>
      </c>
      <c r="F8132">
        <v>1</v>
      </c>
      <c r="G8132" t="s">
        <v>38</v>
      </c>
      <c r="H8132" t="s">
        <v>46</v>
      </c>
      <c r="I8132" t="s">
        <v>51</v>
      </c>
      <c r="J8132">
        <v>884.9</v>
      </c>
    </row>
    <row r="8133" spans="1:10" x14ac:dyDescent="0.25">
      <c r="A8133">
        <v>39</v>
      </c>
      <c r="B8133">
        <v>2018</v>
      </c>
      <c r="C8133" t="s">
        <v>40</v>
      </c>
      <c r="D8133" t="s">
        <v>56</v>
      </c>
      <c r="E8133" t="s">
        <v>35</v>
      </c>
      <c r="F8133">
        <v>2</v>
      </c>
      <c r="G8133" t="s">
        <v>45</v>
      </c>
      <c r="H8133" t="s">
        <v>2</v>
      </c>
      <c r="I8133" t="s">
        <v>37</v>
      </c>
      <c r="J8133">
        <v>619.6</v>
      </c>
    </row>
    <row r="8134" spans="1:10" x14ac:dyDescent="0.25">
      <c r="A8134">
        <v>39</v>
      </c>
      <c r="B8134">
        <v>2018</v>
      </c>
      <c r="C8134" t="s">
        <v>40</v>
      </c>
      <c r="D8134" t="s">
        <v>56</v>
      </c>
      <c r="E8134" t="s">
        <v>35</v>
      </c>
      <c r="F8134">
        <v>3</v>
      </c>
      <c r="G8134" t="s">
        <v>45</v>
      </c>
      <c r="H8134" t="s">
        <v>46</v>
      </c>
      <c r="I8134" t="s">
        <v>51</v>
      </c>
      <c r="J8134">
        <v>983.3</v>
      </c>
    </row>
    <row r="8135" spans="1:10" x14ac:dyDescent="0.25">
      <c r="A8135">
        <v>39</v>
      </c>
      <c r="B8135">
        <v>2018</v>
      </c>
      <c r="C8135" t="s">
        <v>40</v>
      </c>
      <c r="D8135" t="s">
        <v>56</v>
      </c>
      <c r="E8135" t="s">
        <v>35</v>
      </c>
      <c r="F8135">
        <v>4</v>
      </c>
      <c r="G8135" t="s">
        <v>38</v>
      </c>
      <c r="H8135" t="s">
        <v>2</v>
      </c>
      <c r="I8135" t="s">
        <v>51</v>
      </c>
      <c r="J8135">
        <v>616.29999999999995</v>
      </c>
    </row>
    <row r="8136" spans="1:10" x14ac:dyDescent="0.25">
      <c r="A8136">
        <v>39</v>
      </c>
      <c r="B8136">
        <v>2018</v>
      </c>
      <c r="C8136" t="s">
        <v>40</v>
      </c>
      <c r="D8136" t="s">
        <v>56</v>
      </c>
      <c r="E8136" t="s">
        <v>35</v>
      </c>
      <c r="F8136">
        <v>5</v>
      </c>
      <c r="G8136" t="s">
        <v>38</v>
      </c>
      <c r="H8136" t="s">
        <v>46</v>
      </c>
      <c r="I8136" t="s">
        <v>37</v>
      </c>
      <c r="J8136">
        <v>949.7</v>
      </c>
    </row>
    <row r="8137" spans="1:10" x14ac:dyDescent="0.25">
      <c r="A8137">
        <v>39</v>
      </c>
      <c r="B8137">
        <v>2018</v>
      </c>
      <c r="C8137" t="s">
        <v>40</v>
      </c>
      <c r="D8137" t="s">
        <v>56</v>
      </c>
      <c r="E8137" t="s">
        <v>35</v>
      </c>
      <c r="F8137">
        <v>6</v>
      </c>
      <c r="G8137" t="s">
        <v>45</v>
      </c>
      <c r="H8137" t="s">
        <v>2</v>
      </c>
      <c r="I8137" t="s">
        <v>51</v>
      </c>
      <c r="J8137">
        <v>670.7</v>
      </c>
    </row>
    <row r="8138" spans="1:10" x14ac:dyDescent="0.25">
      <c r="A8138">
        <v>40</v>
      </c>
      <c r="B8138">
        <v>2017</v>
      </c>
      <c r="C8138" t="s">
        <v>40</v>
      </c>
      <c r="D8138" t="s">
        <v>60</v>
      </c>
      <c r="E8138" t="s">
        <v>35</v>
      </c>
      <c r="F8138">
        <v>1</v>
      </c>
      <c r="G8138" t="s">
        <v>38</v>
      </c>
      <c r="H8138" t="s">
        <v>46</v>
      </c>
      <c r="I8138" t="s">
        <v>37</v>
      </c>
      <c r="J8138">
        <v>1307.9000000000001</v>
      </c>
    </row>
    <row r="8139" spans="1:10" x14ac:dyDescent="0.25">
      <c r="A8139">
        <v>40</v>
      </c>
      <c r="B8139">
        <v>2017</v>
      </c>
      <c r="C8139" t="s">
        <v>40</v>
      </c>
      <c r="D8139" t="s">
        <v>60</v>
      </c>
      <c r="E8139" t="s">
        <v>35</v>
      </c>
      <c r="F8139">
        <v>2</v>
      </c>
      <c r="G8139" t="s">
        <v>45</v>
      </c>
      <c r="H8139" t="s">
        <v>2</v>
      </c>
      <c r="I8139" t="s">
        <v>37</v>
      </c>
      <c r="J8139">
        <v>837.2</v>
      </c>
    </row>
    <row r="8140" spans="1:10" x14ac:dyDescent="0.25">
      <c r="A8140">
        <v>40</v>
      </c>
      <c r="B8140">
        <v>2017</v>
      </c>
      <c r="C8140" t="s">
        <v>40</v>
      </c>
      <c r="D8140" t="s">
        <v>60</v>
      </c>
      <c r="E8140" t="s">
        <v>35</v>
      </c>
      <c r="F8140">
        <v>3</v>
      </c>
      <c r="G8140" t="s">
        <v>38</v>
      </c>
      <c r="H8140" t="s">
        <v>46</v>
      </c>
      <c r="I8140" t="s">
        <v>37</v>
      </c>
      <c r="J8140">
        <v>1236.7</v>
      </c>
    </row>
    <row r="8141" spans="1:10" x14ac:dyDescent="0.25">
      <c r="A8141">
        <v>40</v>
      </c>
      <c r="B8141">
        <v>2017</v>
      </c>
      <c r="C8141" t="s">
        <v>40</v>
      </c>
      <c r="D8141" t="s">
        <v>60</v>
      </c>
      <c r="E8141" t="s">
        <v>35</v>
      </c>
      <c r="F8141">
        <v>4</v>
      </c>
      <c r="G8141" t="s">
        <v>45</v>
      </c>
      <c r="H8141" t="s">
        <v>46</v>
      </c>
      <c r="I8141" t="s">
        <v>37</v>
      </c>
      <c r="J8141">
        <v>1359.8</v>
      </c>
    </row>
    <row r="8142" spans="1:10" x14ac:dyDescent="0.25">
      <c r="A8142">
        <v>40</v>
      </c>
      <c r="B8142">
        <v>2017</v>
      </c>
      <c r="C8142" t="s">
        <v>40</v>
      </c>
      <c r="D8142" t="s">
        <v>60</v>
      </c>
      <c r="E8142" t="s">
        <v>35</v>
      </c>
      <c r="F8142">
        <v>5</v>
      </c>
      <c r="G8142" t="s">
        <v>38</v>
      </c>
      <c r="H8142" t="s">
        <v>46</v>
      </c>
      <c r="I8142" t="s">
        <v>37</v>
      </c>
      <c r="J8142">
        <v>1317.1</v>
      </c>
    </row>
    <row r="8143" spans="1:10" x14ac:dyDescent="0.25">
      <c r="A8143">
        <v>40</v>
      </c>
      <c r="B8143">
        <v>2017</v>
      </c>
      <c r="C8143" t="s">
        <v>40</v>
      </c>
      <c r="D8143" t="s">
        <v>60</v>
      </c>
      <c r="E8143" t="s">
        <v>35</v>
      </c>
      <c r="F8143">
        <v>6</v>
      </c>
      <c r="G8143" t="s">
        <v>45</v>
      </c>
      <c r="H8143" t="s">
        <v>46</v>
      </c>
      <c r="I8143" t="s">
        <v>37</v>
      </c>
      <c r="J8143">
        <v>1274.5999999999999</v>
      </c>
    </row>
    <row r="8144" spans="1:10" x14ac:dyDescent="0.25">
      <c r="A8144">
        <v>40</v>
      </c>
      <c r="B8144">
        <v>2017</v>
      </c>
      <c r="C8144" t="s">
        <v>40</v>
      </c>
      <c r="D8144" t="s">
        <v>56</v>
      </c>
      <c r="E8144" t="s">
        <v>35</v>
      </c>
      <c r="F8144">
        <v>1</v>
      </c>
      <c r="G8144" t="s">
        <v>45</v>
      </c>
      <c r="H8144" t="s">
        <v>2</v>
      </c>
      <c r="I8144" t="s">
        <v>37</v>
      </c>
      <c r="J8144">
        <v>664.3</v>
      </c>
    </row>
    <row r="8145" spans="1:10" x14ac:dyDescent="0.25">
      <c r="A8145">
        <v>40</v>
      </c>
      <c r="B8145">
        <v>2017</v>
      </c>
      <c r="C8145" t="s">
        <v>40</v>
      </c>
      <c r="D8145" t="s">
        <v>56</v>
      </c>
      <c r="E8145" t="s">
        <v>35</v>
      </c>
      <c r="F8145">
        <v>2</v>
      </c>
      <c r="G8145" t="s">
        <v>45</v>
      </c>
      <c r="H8145" t="s">
        <v>46</v>
      </c>
      <c r="I8145" t="s">
        <v>51</v>
      </c>
      <c r="J8145">
        <v>1308.5999999999999</v>
      </c>
    </row>
    <row r="8146" spans="1:10" x14ac:dyDescent="0.25">
      <c r="A8146">
        <v>40</v>
      </c>
      <c r="B8146">
        <v>2017</v>
      </c>
      <c r="C8146" t="s">
        <v>40</v>
      </c>
      <c r="D8146" t="s">
        <v>56</v>
      </c>
      <c r="E8146" t="s">
        <v>35</v>
      </c>
      <c r="F8146">
        <v>3</v>
      </c>
      <c r="G8146" t="s">
        <v>45</v>
      </c>
      <c r="H8146" t="s">
        <v>46</v>
      </c>
      <c r="I8146" t="s">
        <v>51</v>
      </c>
      <c r="J8146">
        <v>1162.5999999999999</v>
      </c>
    </row>
    <row r="8147" spans="1:10" x14ac:dyDescent="0.25">
      <c r="A8147">
        <v>40</v>
      </c>
      <c r="B8147">
        <v>2017</v>
      </c>
      <c r="C8147" t="s">
        <v>40</v>
      </c>
      <c r="D8147" t="s">
        <v>56</v>
      </c>
      <c r="E8147" t="s">
        <v>35</v>
      </c>
      <c r="F8147">
        <v>4</v>
      </c>
      <c r="G8147" t="s">
        <v>38</v>
      </c>
      <c r="H8147" t="s">
        <v>46</v>
      </c>
      <c r="I8147" t="s">
        <v>37</v>
      </c>
      <c r="J8147">
        <v>1122.7</v>
      </c>
    </row>
    <row r="8148" spans="1:10" x14ac:dyDescent="0.25">
      <c r="A8148">
        <v>40</v>
      </c>
      <c r="B8148">
        <v>2017</v>
      </c>
      <c r="C8148" t="s">
        <v>40</v>
      </c>
      <c r="D8148" t="s">
        <v>56</v>
      </c>
      <c r="E8148" t="s">
        <v>35</v>
      </c>
      <c r="F8148">
        <v>5</v>
      </c>
      <c r="G8148" t="s">
        <v>38</v>
      </c>
      <c r="H8148" t="s">
        <v>2</v>
      </c>
      <c r="I8148" t="s">
        <v>37</v>
      </c>
      <c r="J8148">
        <v>718.3</v>
      </c>
    </row>
    <row r="8149" spans="1:10" x14ac:dyDescent="0.25">
      <c r="A8149">
        <v>40</v>
      </c>
      <c r="B8149">
        <v>2017</v>
      </c>
      <c r="C8149" t="s">
        <v>40</v>
      </c>
      <c r="D8149" t="s">
        <v>56</v>
      </c>
      <c r="E8149" t="s">
        <v>35</v>
      </c>
      <c r="F8149">
        <v>6</v>
      </c>
      <c r="G8149" t="s">
        <v>45</v>
      </c>
      <c r="H8149" t="s">
        <v>46</v>
      </c>
      <c r="I8149" t="s">
        <v>37</v>
      </c>
      <c r="J8149">
        <v>1313.2</v>
      </c>
    </row>
    <row r="8150" spans="1:10" x14ac:dyDescent="0.25">
      <c r="A8150">
        <v>40</v>
      </c>
      <c r="B8150">
        <v>2018</v>
      </c>
      <c r="C8150" t="s">
        <v>40</v>
      </c>
      <c r="D8150" t="s">
        <v>60</v>
      </c>
      <c r="E8150" t="s">
        <v>35</v>
      </c>
      <c r="F8150">
        <v>1</v>
      </c>
      <c r="G8150" t="s">
        <v>38</v>
      </c>
      <c r="H8150" t="s">
        <v>2</v>
      </c>
      <c r="I8150" t="s">
        <v>51</v>
      </c>
      <c r="J8150">
        <v>740</v>
      </c>
    </row>
    <row r="8151" spans="1:10" x14ac:dyDescent="0.25">
      <c r="A8151">
        <v>40</v>
      </c>
      <c r="B8151">
        <v>2018</v>
      </c>
      <c r="C8151" t="s">
        <v>40</v>
      </c>
      <c r="D8151" t="s">
        <v>60</v>
      </c>
      <c r="E8151" t="s">
        <v>35</v>
      </c>
      <c r="F8151">
        <v>2</v>
      </c>
      <c r="G8151" t="s">
        <v>38</v>
      </c>
      <c r="H8151" t="s">
        <v>46</v>
      </c>
      <c r="I8151" t="s">
        <v>51</v>
      </c>
      <c r="J8151">
        <v>1184.2</v>
      </c>
    </row>
    <row r="8152" spans="1:10" x14ac:dyDescent="0.25">
      <c r="A8152">
        <v>40</v>
      </c>
      <c r="B8152">
        <v>2018</v>
      </c>
      <c r="C8152" t="s">
        <v>40</v>
      </c>
      <c r="D8152" t="s">
        <v>60</v>
      </c>
      <c r="E8152" t="s">
        <v>35</v>
      </c>
      <c r="F8152">
        <v>3</v>
      </c>
      <c r="G8152" t="s">
        <v>45</v>
      </c>
      <c r="H8152" t="s">
        <v>46</v>
      </c>
      <c r="I8152" t="s">
        <v>37</v>
      </c>
      <c r="J8152">
        <v>1017.9</v>
      </c>
    </row>
    <row r="8153" spans="1:10" x14ac:dyDescent="0.25">
      <c r="A8153">
        <v>40</v>
      </c>
      <c r="B8153">
        <v>2018</v>
      </c>
      <c r="C8153" t="s">
        <v>40</v>
      </c>
      <c r="D8153" t="s">
        <v>60</v>
      </c>
      <c r="E8153" t="s">
        <v>35</v>
      </c>
      <c r="F8153">
        <v>4</v>
      </c>
      <c r="G8153" t="s">
        <v>45</v>
      </c>
      <c r="H8153" t="s">
        <v>46</v>
      </c>
      <c r="I8153" t="s">
        <v>51</v>
      </c>
      <c r="J8153">
        <v>1151.4000000000001</v>
      </c>
    </row>
    <row r="8154" spans="1:10" x14ac:dyDescent="0.25">
      <c r="A8154">
        <v>40</v>
      </c>
      <c r="B8154">
        <v>2018</v>
      </c>
      <c r="C8154" t="s">
        <v>40</v>
      </c>
      <c r="D8154" t="s">
        <v>60</v>
      </c>
      <c r="E8154" t="s">
        <v>35</v>
      </c>
      <c r="F8154">
        <v>5</v>
      </c>
      <c r="G8154" t="s">
        <v>38</v>
      </c>
      <c r="H8154" t="s">
        <v>2</v>
      </c>
      <c r="I8154" t="s">
        <v>37</v>
      </c>
      <c r="J8154">
        <v>554.20000000000005</v>
      </c>
    </row>
    <row r="8155" spans="1:10" x14ac:dyDescent="0.25">
      <c r="A8155">
        <v>40</v>
      </c>
      <c r="B8155">
        <v>2018</v>
      </c>
      <c r="C8155" t="s">
        <v>40</v>
      </c>
      <c r="D8155" t="s">
        <v>60</v>
      </c>
      <c r="E8155" t="s">
        <v>35</v>
      </c>
      <c r="F8155">
        <v>6</v>
      </c>
      <c r="G8155" t="s">
        <v>38</v>
      </c>
      <c r="H8155" t="s">
        <v>2</v>
      </c>
      <c r="I8155" t="s">
        <v>51</v>
      </c>
      <c r="J8155">
        <v>598.1</v>
      </c>
    </row>
    <row r="8156" spans="1:10" x14ac:dyDescent="0.25">
      <c r="A8156">
        <v>40</v>
      </c>
      <c r="B8156">
        <v>2018</v>
      </c>
      <c r="C8156" t="s">
        <v>40</v>
      </c>
      <c r="D8156" t="s">
        <v>56</v>
      </c>
      <c r="E8156" t="s">
        <v>35</v>
      </c>
      <c r="F8156">
        <v>1</v>
      </c>
      <c r="G8156" t="s">
        <v>38</v>
      </c>
      <c r="H8156" t="s">
        <v>46</v>
      </c>
      <c r="I8156" t="s">
        <v>37</v>
      </c>
      <c r="J8156">
        <v>1100.5999999999999</v>
      </c>
    </row>
    <row r="8157" spans="1:10" x14ac:dyDescent="0.25">
      <c r="A8157">
        <v>40</v>
      </c>
      <c r="B8157">
        <v>2018</v>
      </c>
      <c r="C8157" t="s">
        <v>40</v>
      </c>
      <c r="D8157" t="s">
        <v>56</v>
      </c>
      <c r="E8157" t="s">
        <v>35</v>
      </c>
      <c r="F8157">
        <v>2</v>
      </c>
      <c r="G8157" t="s">
        <v>45</v>
      </c>
      <c r="H8157" t="s">
        <v>46</v>
      </c>
      <c r="I8157" t="s">
        <v>37</v>
      </c>
      <c r="J8157">
        <v>1014.1</v>
      </c>
    </row>
    <row r="8158" spans="1:10" x14ac:dyDescent="0.25">
      <c r="A8158">
        <v>40</v>
      </c>
      <c r="B8158">
        <v>2018</v>
      </c>
      <c r="C8158" t="s">
        <v>40</v>
      </c>
      <c r="D8158" t="s">
        <v>56</v>
      </c>
      <c r="E8158" t="s">
        <v>35</v>
      </c>
      <c r="F8158">
        <v>3</v>
      </c>
      <c r="G8158" t="s">
        <v>45</v>
      </c>
      <c r="H8158" t="s">
        <v>2</v>
      </c>
      <c r="I8158" t="s">
        <v>37</v>
      </c>
      <c r="J8158">
        <v>658.4</v>
      </c>
    </row>
    <row r="8159" spans="1:10" x14ac:dyDescent="0.25">
      <c r="A8159">
        <v>40</v>
      </c>
      <c r="B8159">
        <v>2018</v>
      </c>
      <c r="C8159" t="s">
        <v>40</v>
      </c>
      <c r="D8159" t="s">
        <v>56</v>
      </c>
      <c r="E8159" t="s">
        <v>35</v>
      </c>
      <c r="F8159">
        <v>4</v>
      </c>
      <c r="G8159" t="s">
        <v>38</v>
      </c>
      <c r="H8159" t="s">
        <v>46</v>
      </c>
      <c r="I8159" t="s">
        <v>51</v>
      </c>
      <c r="J8159">
        <v>1023.3</v>
      </c>
    </row>
    <row r="8160" spans="1:10" x14ac:dyDescent="0.25">
      <c r="A8160">
        <v>40</v>
      </c>
      <c r="B8160">
        <v>2018</v>
      </c>
      <c r="C8160" t="s">
        <v>40</v>
      </c>
      <c r="D8160" t="s">
        <v>56</v>
      </c>
      <c r="E8160" t="s">
        <v>35</v>
      </c>
      <c r="F8160">
        <v>5</v>
      </c>
      <c r="G8160" t="s">
        <v>45</v>
      </c>
      <c r="H8160" t="s">
        <v>2</v>
      </c>
      <c r="I8160" t="s">
        <v>51</v>
      </c>
      <c r="J8160">
        <v>616.5</v>
      </c>
    </row>
    <row r="8161" spans="1:10" x14ac:dyDescent="0.25">
      <c r="A8161">
        <v>40</v>
      </c>
      <c r="B8161">
        <v>2018</v>
      </c>
      <c r="C8161" t="s">
        <v>40</v>
      </c>
      <c r="D8161" t="s">
        <v>56</v>
      </c>
      <c r="E8161" t="s">
        <v>35</v>
      </c>
      <c r="F8161">
        <v>6</v>
      </c>
      <c r="G8161" t="s">
        <v>45</v>
      </c>
      <c r="H8161" t="s">
        <v>46</v>
      </c>
      <c r="I8161" t="s">
        <v>37</v>
      </c>
      <c r="J8161">
        <v>1074.4000000000001</v>
      </c>
    </row>
    <row r="8162" spans="1:10" x14ac:dyDescent="0.25">
      <c r="A8162">
        <v>41</v>
      </c>
      <c r="B8162">
        <v>2017</v>
      </c>
      <c r="C8162" t="s">
        <v>40</v>
      </c>
      <c r="D8162" t="s">
        <v>60</v>
      </c>
      <c r="E8162" t="s">
        <v>35</v>
      </c>
      <c r="F8162">
        <v>1</v>
      </c>
      <c r="G8162" t="s">
        <v>45</v>
      </c>
      <c r="H8162" t="s">
        <v>2</v>
      </c>
      <c r="I8162" t="s">
        <v>51</v>
      </c>
      <c r="J8162">
        <v>944.8</v>
      </c>
    </row>
    <row r="8163" spans="1:10" x14ac:dyDescent="0.25">
      <c r="A8163">
        <v>41</v>
      </c>
      <c r="B8163">
        <v>2017</v>
      </c>
      <c r="C8163" t="s">
        <v>40</v>
      </c>
      <c r="D8163" t="s">
        <v>60</v>
      </c>
      <c r="E8163" t="s">
        <v>35</v>
      </c>
      <c r="F8163">
        <v>2</v>
      </c>
      <c r="G8163" t="s">
        <v>45</v>
      </c>
      <c r="H8163" t="s">
        <v>2</v>
      </c>
      <c r="I8163" t="s">
        <v>51</v>
      </c>
      <c r="J8163">
        <v>907.5</v>
      </c>
    </row>
    <row r="8164" spans="1:10" x14ac:dyDescent="0.25">
      <c r="A8164">
        <v>41</v>
      </c>
      <c r="B8164">
        <v>2017</v>
      </c>
      <c r="C8164" t="s">
        <v>40</v>
      </c>
      <c r="D8164" t="s">
        <v>60</v>
      </c>
      <c r="E8164" t="s">
        <v>35</v>
      </c>
      <c r="F8164">
        <v>3</v>
      </c>
      <c r="G8164" t="s">
        <v>38</v>
      </c>
      <c r="H8164" t="s">
        <v>46</v>
      </c>
      <c r="I8164" t="s">
        <v>37</v>
      </c>
      <c r="J8164">
        <v>1308.8</v>
      </c>
    </row>
    <row r="8165" spans="1:10" x14ac:dyDescent="0.25">
      <c r="A8165">
        <v>41</v>
      </c>
      <c r="B8165">
        <v>2017</v>
      </c>
      <c r="C8165" t="s">
        <v>40</v>
      </c>
      <c r="D8165" t="s">
        <v>60</v>
      </c>
      <c r="E8165" t="s">
        <v>35</v>
      </c>
      <c r="F8165">
        <v>4</v>
      </c>
      <c r="G8165" t="s">
        <v>45</v>
      </c>
      <c r="H8165" t="s">
        <v>46</v>
      </c>
      <c r="I8165" t="s">
        <v>37</v>
      </c>
      <c r="J8165">
        <v>1246.9000000000001</v>
      </c>
    </row>
    <row r="8166" spans="1:10" x14ac:dyDescent="0.25">
      <c r="A8166">
        <v>41</v>
      </c>
      <c r="B8166">
        <v>2017</v>
      </c>
      <c r="C8166" t="s">
        <v>40</v>
      </c>
      <c r="D8166" t="s">
        <v>60</v>
      </c>
      <c r="E8166" t="s">
        <v>35</v>
      </c>
      <c r="F8166">
        <v>5</v>
      </c>
      <c r="G8166" t="s">
        <v>38</v>
      </c>
      <c r="H8166" t="s">
        <v>46</v>
      </c>
      <c r="I8166" t="s">
        <v>37</v>
      </c>
      <c r="J8166">
        <v>1380.4</v>
      </c>
    </row>
    <row r="8167" spans="1:10" x14ac:dyDescent="0.25">
      <c r="A8167">
        <v>41</v>
      </c>
      <c r="B8167">
        <v>2017</v>
      </c>
      <c r="C8167" t="s">
        <v>40</v>
      </c>
      <c r="D8167" t="s">
        <v>60</v>
      </c>
      <c r="E8167" t="s">
        <v>35</v>
      </c>
      <c r="F8167">
        <v>6</v>
      </c>
      <c r="G8167" t="s">
        <v>38</v>
      </c>
      <c r="H8167" t="s">
        <v>2</v>
      </c>
      <c r="I8167" t="s">
        <v>37</v>
      </c>
      <c r="J8167">
        <v>824.5</v>
      </c>
    </row>
    <row r="8168" spans="1:10" x14ac:dyDescent="0.25">
      <c r="A8168">
        <v>41</v>
      </c>
      <c r="B8168">
        <v>2017</v>
      </c>
      <c r="C8168" t="s">
        <v>40</v>
      </c>
      <c r="D8168" t="s">
        <v>56</v>
      </c>
      <c r="E8168" t="s">
        <v>35</v>
      </c>
      <c r="F8168">
        <v>1</v>
      </c>
      <c r="G8168" t="s">
        <v>45</v>
      </c>
      <c r="H8168" t="s">
        <v>2</v>
      </c>
      <c r="I8168" t="s">
        <v>37</v>
      </c>
      <c r="J8168">
        <v>784.4</v>
      </c>
    </row>
    <row r="8169" spans="1:10" x14ac:dyDescent="0.25">
      <c r="A8169">
        <v>41</v>
      </c>
      <c r="B8169">
        <v>2017</v>
      </c>
      <c r="C8169" t="s">
        <v>40</v>
      </c>
      <c r="D8169" t="s">
        <v>56</v>
      </c>
      <c r="E8169" t="s">
        <v>35</v>
      </c>
      <c r="F8169">
        <v>2</v>
      </c>
      <c r="G8169" t="s">
        <v>45</v>
      </c>
      <c r="H8169" t="s">
        <v>2</v>
      </c>
      <c r="I8169" t="s">
        <v>37</v>
      </c>
      <c r="J8169">
        <v>842.8</v>
      </c>
    </row>
    <row r="8170" spans="1:10" x14ac:dyDescent="0.25">
      <c r="A8170">
        <v>41</v>
      </c>
      <c r="B8170">
        <v>2017</v>
      </c>
      <c r="C8170" t="s">
        <v>40</v>
      </c>
      <c r="D8170" t="s">
        <v>56</v>
      </c>
      <c r="E8170" t="s">
        <v>35</v>
      </c>
      <c r="F8170">
        <v>3</v>
      </c>
      <c r="G8170" t="s">
        <v>45</v>
      </c>
      <c r="H8170" t="s">
        <v>46</v>
      </c>
      <c r="I8170" t="s">
        <v>51</v>
      </c>
      <c r="J8170">
        <v>1188</v>
      </c>
    </row>
    <row r="8171" spans="1:10" x14ac:dyDescent="0.25">
      <c r="A8171">
        <v>41</v>
      </c>
      <c r="B8171">
        <v>2017</v>
      </c>
      <c r="C8171" t="s">
        <v>40</v>
      </c>
      <c r="D8171" t="s">
        <v>56</v>
      </c>
      <c r="E8171" t="s">
        <v>35</v>
      </c>
      <c r="F8171">
        <v>4</v>
      </c>
      <c r="G8171" t="s">
        <v>38</v>
      </c>
      <c r="H8171" t="s">
        <v>46</v>
      </c>
      <c r="I8171" t="s">
        <v>51</v>
      </c>
      <c r="J8171">
        <v>1069.0999999999999</v>
      </c>
    </row>
    <row r="8172" spans="1:10" x14ac:dyDescent="0.25">
      <c r="A8172">
        <v>41</v>
      </c>
      <c r="B8172">
        <v>2017</v>
      </c>
      <c r="C8172" t="s">
        <v>40</v>
      </c>
      <c r="D8172" t="s">
        <v>56</v>
      </c>
      <c r="E8172" t="s">
        <v>35</v>
      </c>
      <c r="F8172">
        <v>5</v>
      </c>
      <c r="G8172" t="s">
        <v>45</v>
      </c>
      <c r="H8172" t="s">
        <v>2</v>
      </c>
      <c r="I8172" t="s">
        <v>37</v>
      </c>
      <c r="J8172">
        <v>694.1</v>
      </c>
    </row>
    <row r="8173" spans="1:10" x14ac:dyDescent="0.25">
      <c r="A8173">
        <v>41</v>
      </c>
      <c r="B8173">
        <v>2017</v>
      </c>
      <c r="C8173" t="s">
        <v>40</v>
      </c>
      <c r="D8173" t="s">
        <v>56</v>
      </c>
      <c r="E8173" t="s">
        <v>35</v>
      </c>
      <c r="F8173">
        <v>6</v>
      </c>
      <c r="G8173" t="s">
        <v>38</v>
      </c>
      <c r="H8173" t="s">
        <v>2</v>
      </c>
      <c r="I8173" t="s">
        <v>37</v>
      </c>
      <c r="J8173">
        <v>792.5</v>
      </c>
    </row>
    <row r="8174" spans="1:10" x14ac:dyDescent="0.25">
      <c r="A8174">
        <v>41</v>
      </c>
      <c r="B8174">
        <v>2018</v>
      </c>
      <c r="C8174" t="s">
        <v>40</v>
      </c>
      <c r="D8174" t="s">
        <v>60</v>
      </c>
      <c r="E8174" t="s">
        <v>35</v>
      </c>
      <c r="F8174">
        <v>1</v>
      </c>
      <c r="G8174" t="s">
        <v>45</v>
      </c>
      <c r="H8174" t="s">
        <v>46</v>
      </c>
      <c r="I8174" t="s">
        <v>37</v>
      </c>
      <c r="J8174">
        <v>1234.0999999999999</v>
      </c>
    </row>
    <row r="8175" spans="1:10" x14ac:dyDescent="0.25">
      <c r="A8175">
        <v>41</v>
      </c>
      <c r="B8175">
        <v>2018</v>
      </c>
      <c r="C8175" t="s">
        <v>40</v>
      </c>
      <c r="D8175" t="s">
        <v>60</v>
      </c>
      <c r="E8175" t="s">
        <v>35</v>
      </c>
      <c r="F8175">
        <v>2</v>
      </c>
      <c r="G8175" t="s">
        <v>38</v>
      </c>
      <c r="H8175" t="s">
        <v>46</v>
      </c>
      <c r="I8175" t="s">
        <v>51</v>
      </c>
      <c r="J8175">
        <v>912</v>
      </c>
    </row>
    <row r="8176" spans="1:10" x14ac:dyDescent="0.25">
      <c r="A8176">
        <v>41</v>
      </c>
      <c r="B8176">
        <v>2018</v>
      </c>
      <c r="C8176" t="s">
        <v>40</v>
      </c>
      <c r="D8176" t="s">
        <v>60</v>
      </c>
      <c r="E8176" t="s">
        <v>35</v>
      </c>
      <c r="F8176">
        <v>3</v>
      </c>
      <c r="G8176" t="s">
        <v>45</v>
      </c>
      <c r="H8176" t="s">
        <v>46</v>
      </c>
      <c r="I8176" t="s">
        <v>51</v>
      </c>
      <c r="J8176">
        <v>1130.9000000000001</v>
      </c>
    </row>
    <row r="8177" spans="1:10" x14ac:dyDescent="0.25">
      <c r="A8177">
        <v>41</v>
      </c>
      <c r="B8177">
        <v>2018</v>
      </c>
      <c r="C8177" t="s">
        <v>40</v>
      </c>
      <c r="D8177" t="s">
        <v>60</v>
      </c>
      <c r="E8177" t="s">
        <v>35</v>
      </c>
      <c r="F8177">
        <v>4</v>
      </c>
      <c r="G8177" t="s">
        <v>38</v>
      </c>
      <c r="H8177" t="s">
        <v>46</v>
      </c>
      <c r="I8177" t="s">
        <v>51</v>
      </c>
      <c r="J8177">
        <v>1202.2</v>
      </c>
    </row>
    <row r="8178" spans="1:10" x14ac:dyDescent="0.25">
      <c r="A8178">
        <v>41</v>
      </c>
      <c r="B8178">
        <v>2018</v>
      </c>
      <c r="C8178" t="s">
        <v>40</v>
      </c>
      <c r="D8178" t="s">
        <v>60</v>
      </c>
      <c r="E8178" t="s">
        <v>35</v>
      </c>
      <c r="F8178">
        <v>5</v>
      </c>
      <c r="G8178" t="s">
        <v>38</v>
      </c>
      <c r="H8178" t="s">
        <v>2</v>
      </c>
      <c r="I8178" t="s">
        <v>37</v>
      </c>
      <c r="J8178">
        <v>634.79999999999995</v>
      </c>
    </row>
    <row r="8179" spans="1:10" x14ac:dyDescent="0.25">
      <c r="A8179">
        <v>41</v>
      </c>
      <c r="B8179">
        <v>2018</v>
      </c>
      <c r="C8179" t="s">
        <v>40</v>
      </c>
      <c r="D8179" t="s">
        <v>60</v>
      </c>
      <c r="E8179" t="s">
        <v>35</v>
      </c>
      <c r="F8179">
        <v>6</v>
      </c>
      <c r="G8179" t="s">
        <v>38</v>
      </c>
      <c r="H8179" t="s">
        <v>46</v>
      </c>
      <c r="I8179" t="s">
        <v>51</v>
      </c>
      <c r="J8179">
        <v>1012.1</v>
      </c>
    </row>
    <row r="8180" spans="1:10" x14ac:dyDescent="0.25">
      <c r="A8180">
        <v>41</v>
      </c>
      <c r="B8180">
        <v>2018</v>
      </c>
      <c r="C8180" t="s">
        <v>40</v>
      </c>
      <c r="D8180" t="s">
        <v>56</v>
      </c>
      <c r="E8180" t="s">
        <v>35</v>
      </c>
      <c r="F8180">
        <v>1</v>
      </c>
      <c r="G8180" t="s">
        <v>45</v>
      </c>
      <c r="H8180" t="s">
        <v>46</v>
      </c>
      <c r="I8180" t="s">
        <v>37</v>
      </c>
      <c r="J8180">
        <v>1007.2</v>
      </c>
    </row>
    <row r="8181" spans="1:10" x14ac:dyDescent="0.25">
      <c r="A8181">
        <v>41</v>
      </c>
      <c r="B8181">
        <v>2018</v>
      </c>
      <c r="C8181" t="s">
        <v>40</v>
      </c>
      <c r="D8181" t="s">
        <v>56</v>
      </c>
      <c r="E8181" t="s">
        <v>35</v>
      </c>
      <c r="F8181">
        <v>2</v>
      </c>
      <c r="G8181" t="s">
        <v>45</v>
      </c>
      <c r="H8181" t="s">
        <v>46</v>
      </c>
      <c r="I8181" t="s">
        <v>51</v>
      </c>
      <c r="J8181">
        <v>1054.9000000000001</v>
      </c>
    </row>
    <row r="8182" spans="1:10" x14ac:dyDescent="0.25">
      <c r="A8182">
        <v>41</v>
      </c>
      <c r="B8182">
        <v>2018</v>
      </c>
      <c r="C8182" t="s">
        <v>40</v>
      </c>
      <c r="D8182" t="s">
        <v>56</v>
      </c>
      <c r="E8182" t="s">
        <v>35</v>
      </c>
      <c r="F8182">
        <v>3</v>
      </c>
      <c r="G8182" t="s">
        <v>45</v>
      </c>
      <c r="H8182" t="s">
        <v>2</v>
      </c>
      <c r="I8182" t="s">
        <v>51</v>
      </c>
      <c r="J8182">
        <v>514.79999999999995</v>
      </c>
    </row>
    <row r="8183" spans="1:10" x14ac:dyDescent="0.25">
      <c r="A8183">
        <v>41</v>
      </c>
      <c r="B8183">
        <v>2018</v>
      </c>
      <c r="C8183" t="s">
        <v>40</v>
      </c>
      <c r="D8183" t="s">
        <v>56</v>
      </c>
      <c r="E8183" t="s">
        <v>35</v>
      </c>
      <c r="F8183">
        <v>4</v>
      </c>
      <c r="G8183" t="s">
        <v>38</v>
      </c>
      <c r="H8183" t="s">
        <v>46</v>
      </c>
      <c r="I8183" t="s">
        <v>37</v>
      </c>
      <c r="J8183">
        <v>1039.3</v>
      </c>
    </row>
    <row r="8184" spans="1:10" x14ac:dyDescent="0.25">
      <c r="A8184">
        <v>41</v>
      </c>
      <c r="B8184">
        <v>2018</v>
      </c>
      <c r="C8184" t="s">
        <v>40</v>
      </c>
      <c r="D8184" t="s">
        <v>56</v>
      </c>
      <c r="E8184" t="s">
        <v>35</v>
      </c>
      <c r="F8184">
        <v>5</v>
      </c>
      <c r="G8184" t="s">
        <v>38</v>
      </c>
      <c r="H8184" t="s">
        <v>2</v>
      </c>
      <c r="I8184" t="s">
        <v>37</v>
      </c>
      <c r="J8184">
        <v>569.9</v>
      </c>
    </row>
    <row r="8185" spans="1:10" x14ac:dyDescent="0.25">
      <c r="A8185">
        <v>41</v>
      </c>
      <c r="B8185">
        <v>2018</v>
      </c>
      <c r="C8185" t="s">
        <v>40</v>
      </c>
      <c r="D8185" t="s">
        <v>56</v>
      </c>
      <c r="E8185" t="s">
        <v>35</v>
      </c>
      <c r="F8185">
        <v>6</v>
      </c>
      <c r="G8185" t="s">
        <v>45</v>
      </c>
      <c r="H8185" t="s">
        <v>46</v>
      </c>
      <c r="I8185" t="s">
        <v>37</v>
      </c>
      <c r="J8185">
        <v>1135.2</v>
      </c>
    </row>
    <row r="8186" spans="1:10" x14ac:dyDescent="0.25">
      <c r="A8186">
        <v>42</v>
      </c>
      <c r="B8186">
        <v>2017</v>
      </c>
      <c r="C8186" t="s">
        <v>40</v>
      </c>
      <c r="D8186" t="s">
        <v>60</v>
      </c>
      <c r="E8186" t="s">
        <v>35</v>
      </c>
      <c r="F8186">
        <v>1</v>
      </c>
      <c r="G8186" t="s">
        <v>38</v>
      </c>
      <c r="H8186" t="s">
        <v>2</v>
      </c>
      <c r="I8186" t="s">
        <v>37</v>
      </c>
      <c r="J8186">
        <v>751.3</v>
      </c>
    </row>
    <row r="8187" spans="1:10" x14ac:dyDescent="0.25">
      <c r="A8187">
        <v>42</v>
      </c>
      <c r="B8187">
        <v>2017</v>
      </c>
      <c r="C8187" t="s">
        <v>40</v>
      </c>
      <c r="D8187" t="s">
        <v>60</v>
      </c>
      <c r="E8187" t="s">
        <v>35</v>
      </c>
      <c r="F8187">
        <v>2</v>
      </c>
      <c r="G8187" t="s">
        <v>38</v>
      </c>
      <c r="H8187" t="s">
        <v>2</v>
      </c>
      <c r="I8187" t="s">
        <v>37</v>
      </c>
      <c r="J8187">
        <v>863</v>
      </c>
    </row>
    <row r="8188" spans="1:10" x14ac:dyDescent="0.25">
      <c r="A8188">
        <v>42</v>
      </c>
      <c r="B8188">
        <v>2017</v>
      </c>
      <c r="C8188" t="s">
        <v>40</v>
      </c>
      <c r="D8188" t="s">
        <v>60</v>
      </c>
      <c r="E8188" t="s">
        <v>35</v>
      </c>
      <c r="F8188">
        <v>3</v>
      </c>
      <c r="G8188" t="s">
        <v>45</v>
      </c>
      <c r="H8188" t="s">
        <v>2</v>
      </c>
      <c r="I8188" t="s">
        <v>51</v>
      </c>
      <c r="J8188">
        <v>1027.9000000000001</v>
      </c>
    </row>
    <row r="8189" spans="1:10" x14ac:dyDescent="0.25">
      <c r="A8189">
        <v>42</v>
      </c>
      <c r="B8189">
        <v>2017</v>
      </c>
      <c r="C8189" t="s">
        <v>40</v>
      </c>
      <c r="D8189" t="s">
        <v>60</v>
      </c>
      <c r="E8189" t="s">
        <v>35</v>
      </c>
      <c r="F8189">
        <v>4</v>
      </c>
      <c r="G8189" t="s">
        <v>38</v>
      </c>
      <c r="H8189" t="s">
        <v>46</v>
      </c>
      <c r="I8189" t="s">
        <v>51</v>
      </c>
      <c r="J8189">
        <v>1338.1</v>
      </c>
    </row>
    <row r="8190" spans="1:10" x14ac:dyDescent="0.25">
      <c r="A8190">
        <v>42</v>
      </c>
      <c r="B8190">
        <v>2017</v>
      </c>
      <c r="C8190" t="s">
        <v>40</v>
      </c>
      <c r="D8190" t="s">
        <v>60</v>
      </c>
      <c r="E8190" t="s">
        <v>35</v>
      </c>
      <c r="F8190">
        <v>5</v>
      </c>
      <c r="G8190" t="s">
        <v>38</v>
      </c>
      <c r="H8190" t="s">
        <v>46</v>
      </c>
      <c r="I8190" t="s">
        <v>37</v>
      </c>
      <c r="J8190">
        <v>1277.8</v>
      </c>
    </row>
    <row r="8191" spans="1:10" x14ac:dyDescent="0.25">
      <c r="A8191">
        <v>42</v>
      </c>
      <c r="B8191">
        <v>2017</v>
      </c>
      <c r="C8191" t="s">
        <v>40</v>
      </c>
      <c r="D8191" t="s">
        <v>60</v>
      </c>
      <c r="E8191" t="s">
        <v>35</v>
      </c>
      <c r="F8191">
        <v>6</v>
      </c>
      <c r="G8191" t="s">
        <v>45</v>
      </c>
      <c r="H8191" t="s">
        <v>46</v>
      </c>
      <c r="I8191" t="s">
        <v>51</v>
      </c>
      <c r="J8191">
        <v>1355.5</v>
      </c>
    </row>
    <row r="8192" spans="1:10" x14ac:dyDescent="0.25">
      <c r="A8192">
        <v>42</v>
      </c>
      <c r="B8192">
        <v>2017</v>
      </c>
      <c r="C8192" t="s">
        <v>40</v>
      </c>
      <c r="D8192" t="s">
        <v>56</v>
      </c>
      <c r="E8192" t="s">
        <v>35</v>
      </c>
      <c r="F8192">
        <v>1</v>
      </c>
      <c r="G8192" t="s">
        <v>45</v>
      </c>
      <c r="H8192" t="s">
        <v>2</v>
      </c>
      <c r="I8192" t="s">
        <v>51</v>
      </c>
      <c r="J8192">
        <v>800.5</v>
      </c>
    </row>
    <row r="8193" spans="1:10" x14ac:dyDescent="0.25">
      <c r="A8193">
        <v>42</v>
      </c>
      <c r="B8193">
        <v>2017</v>
      </c>
      <c r="C8193" t="s">
        <v>40</v>
      </c>
      <c r="D8193" t="s">
        <v>56</v>
      </c>
      <c r="E8193" t="s">
        <v>35</v>
      </c>
      <c r="F8193">
        <v>2</v>
      </c>
      <c r="G8193" t="s">
        <v>45</v>
      </c>
      <c r="H8193" t="s">
        <v>46</v>
      </c>
      <c r="I8193" t="s">
        <v>37</v>
      </c>
      <c r="J8193">
        <v>1180.8</v>
      </c>
    </row>
    <row r="8194" spans="1:10" x14ac:dyDescent="0.25">
      <c r="A8194">
        <v>42</v>
      </c>
      <c r="B8194">
        <v>2017</v>
      </c>
      <c r="C8194" t="s">
        <v>40</v>
      </c>
      <c r="D8194" t="s">
        <v>56</v>
      </c>
      <c r="E8194" t="s">
        <v>35</v>
      </c>
      <c r="F8194">
        <v>3</v>
      </c>
      <c r="G8194" t="s">
        <v>45</v>
      </c>
      <c r="H8194" t="s">
        <v>46</v>
      </c>
      <c r="I8194" t="s">
        <v>51</v>
      </c>
      <c r="J8194">
        <v>1332.8</v>
      </c>
    </row>
    <row r="8195" spans="1:10" x14ac:dyDescent="0.25">
      <c r="A8195">
        <v>42</v>
      </c>
      <c r="B8195">
        <v>2017</v>
      </c>
      <c r="C8195" t="s">
        <v>40</v>
      </c>
      <c r="D8195" t="s">
        <v>56</v>
      </c>
      <c r="E8195" t="s">
        <v>35</v>
      </c>
      <c r="F8195">
        <v>4</v>
      </c>
      <c r="G8195" t="s">
        <v>38</v>
      </c>
      <c r="H8195" t="s">
        <v>46</v>
      </c>
      <c r="I8195" t="s">
        <v>37</v>
      </c>
      <c r="J8195">
        <v>1120.2</v>
      </c>
    </row>
    <row r="8196" spans="1:10" x14ac:dyDescent="0.25">
      <c r="A8196">
        <v>42</v>
      </c>
      <c r="B8196">
        <v>2017</v>
      </c>
      <c r="C8196" t="s">
        <v>40</v>
      </c>
      <c r="D8196" t="s">
        <v>56</v>
      </c>
      <c r="E8196" t="s">
        <v>35</v>
      </c>
      <c r="F8196">
        <v>5</v>
      </c>
      <c r="G8196" t="s">
        <v>45</v>
      </c>
      <c r="H8196" t="s">
        <v>46</v>
      </c>
      <c r="I8196" t="s">
        <v>37</v>
      </c>
      <c r="J8196">
        <v>1173.7</v>
      </c>
    </row>
    <row r="8197" spans="1:10" x14ac:dyDescent="0.25">
      <c r="A8197">
        <v>42</v>
      </c>
      <c r="B8197">
        <v>2017</v>
      </c>
      <c r="C8197" t="s">
        <v>40</v>
      </c>
      <c r="D8197" t="s">
        <v>56</v>
      </c>
      <c r="E8197" t="s">
        <v>35</v>
      </c>
      <c r="F8197">
        <v>6</v>
      </c>
      <c r="G8197" t="s">
        <v>45</v>
      </c>
      <c r="H8197" t="s">
        <v>2</v>
      </c>
      <c r="I8197" t="s">
        <v>51</v>
      </c>
      <c r="J8197">
        <v>855.4</v>
      </c>
    </row>
    <row r="8198" spans="1:10" x14ac:dyDescent="0.25">
      <c r="A8198">
        <v>42</v>
      </c>
      <c r="B8198">
        <v>2018</v>
      </c>
      <c r="C8198" t="s">
        <v>40</v>
      </c>
      <c r="D8198" t="s">
        <v>60</v>
      </c>
      <c r="E8198" t="s">
        <v>35</v>
      </c>
      <c r="F8198">
        <v>1</v>
      </c>
      <c r="G8198" t="s">
        <v>38</v>
      </c>
      <c r="H8198" t="s">
        <v>46</v>
      </c>
      <c r="I8198" t="s">
        <v>51</v>
      </c>
      <c r="J8198">
        <v>1153.4000000000001</v>
      </c>
    </row>
    <row r="8199" spans="1:10" x14ac:dyDescent="0.25">
      <c r="A8199">
        <v>42</v>
      </c>
      <c r="B8199">
        <v>2018</v>
      </c>
      <c r="C8199" t="s">
        <v>40</v>
      </c>
      <c r="D8199" t="s">
        <v>60</v>
      </c>
      <c r="E8199" t="s">
        <v>35</v>
      </c>
      <c r="F8199">
        <v>2</v>
      </c>
      <c r="G8199" t="s">
        <v>45</v>
      </c>
      <c r="H8199" t="s">
        <v>2</v>
      </c>
      <c r="I8199" t="s">
        <v>37</v>
      </c>
      <c r="J8199">
        <v>750.1</v>
      </c>
    </row>
    <row r="8200" spans="1:10" x14ac:dyDescent="0.25">
      <c r="A8200">
        <v>42</v>
      </c>
      <c r="B8200">
        <v>2018</v>
      </c>
      <c r="C8200" t="s">
        <v>40</v>
      </c>
      <c r="D8200" t="s">
        <v>60</v>
      </c>
      <c r="E8200" t="s">
        <v>35</v>
      </c>
      <c r="F8200">
        <v>3</v>
      </c>
      <c r="G8200" t="s">
        <v>38</v>
      </c>
      <c r="H8200" t="s">
        <v>2</v>
      </c>
      <c r="I8200" t="s">
        <v>51</v>
      </c>
      <c r="J8200">
        <v>627.29999999999995</v>
      </c>
    </row>
    <row r="8201" spans="1:10" x14ac:dyDescent="0.25">
      <c r="A8201">
        <v>42</v>
      </c>
      <c r="B8201">
        <v>2018</v>
      </c>
      <c r="C8201" t="s">
        <v>40</v>
      </c>
      <c r="D8201" t="s">
        <v>60</v>
      </c>
      <c r="E8201" t="s">
        <v>35</v>
      </c>
      <c r="F8201">
        <v>4</v>
      </c>
      <c r="G8201" t="s">
        <v>38</v>
      </c>
      <c r="H8201" t="s">
        <v>2</v>
      </c>
      <c r="I8201" t="s">
        <v>37</v>
      </c>
      <c r="J8201">
        <v>750.3</v>
      </c>
    </row>
    <row r="8202" spans="1:10" x14ac:dyDescent="0.25">
      <c r="A8202">
        <v>42</v>
      </c>
      <c r="B8202">
        <v>2018</v>
      </c>
      <c r="C8202" t="s">
        <v>40</v>
      </c>
      <c r="D8202" t="s">
        <v>60</v>
      </c>
      <c r="E8202" t="s">
        <v>35</v>
      </c>
      <c r="F8202">
        <v>5</v>
      </c>
      <c r="G8202" t="s">
        <v>38</v>
      </c>
      <c r="H8202" t="s">
        <v>2</v>
      </c>
      <c r="I8202" t="s">
        <v>37</v>
      </c>
      <c r="J8202">
        <v>566.70000000000005</v>
      </c>
    </row>
    <row r="8203" spans="1:10" x14ac:dyDescent="0.25">
      <c r="A8203">
        <v>42</v>
      </c>
      <c r="B8203">
        <v>2018</v>
      </c>
      <c r="C8203" t="s">
        <v>40</v>
      </c>
      <c r="D8203" t="s">
        <v>60</v>
      </c>
      <c r="E8203" t="s">
        <v>35</v>
      </c>
      <c r="F8203">
        <v>6</v>
      </c>
      <c r="G8203" t="s">
        <v>38</v>
      </c>
      <c r="H8203" t="s">
        <v>2</v>
      </c>
      <c r="I8203" t="s">
        <v>37</v>
      </c>
      <c r="J8203">
        <v>622</v>
      </c>
    </row>
    <row r="8204" spans="1:10" x14ac:dyDescent="0.25">
      <c r="A8204">
        <v>42</v>
      </c>
      <c r="B8204">
        <v>2018</v>
      </c>
      <c r="C8204" t="s">
        <v>40</v>
      </c>
      <c r="D8204" t="s">
        <v>56</v>
      </c>
      <c r="E8204" t="s">
        <v>35</v>
      </c>
      <c r="F8204">
        <v>1</v>
      </c>
      <c r="G8204" t="s">
        <v>38</v>
      </c>
      <c r="H8204" t="s">
        <v>2</v>
      </c>
      <c r="I8204" t="s">
        <v>37</v>
      </c>
      <c r="J8204">
        <v>660.7</v>
      </c>
    </row>
    <row r="8205" spans="1:10" x14ac:dyDescent="0.25">
      <c r="A8205">
        <v>42</v>
      </c>
      <c r="B8205">
        <v>2018</v>
      </c>
      <c r="C8205" t="s">
        <v>40</v>
      </c>
      <c r="D8205" t="s">
        <v>56</v>
      </c>
      <c r="E8205" t="s">
        <v>35</v>
      </c>
      <c r="F8205">
        <v>2</v>
      </c>
      <c r="G8205" t="s">
        <v>38</v>
      </c>
      <c r="H8205" t="s">
        <v>2</v>
      </c>
      <c r="I8205" t="s">
        <v>51</v>
      </c>
      <c r="J8205">
        <v>605.1</v>
      </c>
    </row>
    <row r="8206" spans="1:10" x14ac:dyDescent="0.25">
      <c r="A8206">
        <v>42</v>
      </c>
      <c r="B8206">
        <v>2018</v>
      </c>
      <c r="C8206" t="s">
        <v>40</v>
      </c>
      <c r="D8206" t="s">
        <v>56</v>
      </c>
      <c r="E8206" t="s">
        <v>35</v>
      </c>
      <c r="F8206">
        <v>3</v>
      </c>
      <c r="G8206" t="s">
        <v>38</v>
      </c>
      <c r="H8206" t="s">
        <v>2</v>
      </c>
      <c r="I8206" t="s">
        <v>37</v>
      </c>
      <c r="J8206">
        <v>559.20000000000005</v>
      </c>
    </row>
    <row r="8207" spans="1:10" x14ac:dyDescent="0.25">
      <c r="A8207">
        <v>42</v>
      </c>
      <c r="B8207">
        <v>2018</v>
      </c>
      <c r="C8207" t="s">
        <v>40</v>
      </c>
      <c r="D8207" t="s">
        <v>56</v>
      </c>
      <c r="E8207" t="s">
        <v>35</v>
      </c>
      <c r="F8207">
        <v>4</v>
      </c>
      <c r="G8207" t="s">
        <v>38</v>
      </c>
      <c r="H8207" t="s">
        <v>2</v>
      </c>
      <c r="I8207" t="s">
        <v>51</v>
      </c>
      <c r="J8207">
        <v>526.70000000000005</v>
      </c>
    </row>
    <row r="8208" spans="1:10" x14ac:dyDescent="0.25">
      <c r="A8208">
        <v>42</v>
      </c>
      <c r="B8208">
        <v>2018</v>
      </c>
      <c r="C8208" t="s">
        <v>40</v>
      </c>
      <c r="D8208" t="s">
        <v>56</v>
      </c>
      <c r="E8208" t="s">
        <v>35</v>
      </c>
      <c r="F8208">
        <v>5</v>
      </c>
      <c r="G8208" t="s">
        <v>45</v>
      </c>
      <c r="H8208" t="s">
        <v>46</v>
      </c>
      <c r="I8208" t="s">
        <v>51</v>
      </c>
      <c r="J8208">
        <v>974.3</v>
      </c>
    </row>
    <row r="8209" spans="1:10" x14ac:dyDescent="0.25">
      <c r="A8209">
        <v>42</v>
      </c>
      <c r="B8209">
        <v>2018</v>
      </c>
      <c r="C8209" t="s">
        <v>40</v>
      </c>
      <c r="D8209" t="s">
        <v>56</v>
      </c>
      <c r="E8209" t="s">
        <v>35</v>
      </c>
      <c r="F8209">
        <v>6</v>
      </c>
      <c r="G8209" t="s">
        <v>38</v>
      </c>
      <c r="H8209" t="s">
        <v>46</v>
      </c>
      <c r="I8209" t="s">
        <v>51</v>
      </c>
      <c r="J8209">
        <v>1008.6</v>
      </c>
    </row>
    <row r="8210" spans="1:10" x14ac:dyDescent="0.25">
      <c r="A8210">
        <v>43</v>
      </c>
      <c r="B8210">
        <v>2017</v>
      </c>
      <c r="C8210" t="s">
        <v>40</v>
      </c>
      <c r="D8210" t="s">
        <v>60</v>
      </c>
      <c r="E8210" t="s">
        <v>35</v>
      </c>
      <c r="F8210">
        <v>1</v>
      </c>
      <c r="G8210" t="s">
        <v>45</v>
      </c>
      <c r="H8210" t="s">
        <v>46</v>
      </c>
      <c r="I8210" t="s">
        <v>37</v>
      </c>
      <c r="J8210">
        <v>1256.9000000000001</v>
      </c>
    </row>
    <row r="8211" spans="1:10" x14ac:dyDescent="0.25">
      <c r="A8211">
        <v>43</v>
      </c>
      <c r="B8211">
        <v>2017</v>
      </c>
      <c r="C8211" t="s">
        <v>40</v>
      </c>
      <c r="D8211" t="s">
        <v>60</v>
      </c>
      <c r="E8211" t="s">
        <v>35</v>
      </c>
      <c r="F8211">
        <v>2</v>
      </c>
      <c r="G8211" t="s">
        <v>45</v>
      </c>
      <c r="H8211" t="s">
        <v>46</v>
      </c>
      <c r="I8211" t="s">
        <v>37</v>
      </c>
      <c r="J8211">
        <v>1380.7</v>
      </c>
    </row>
    <row r="8212" spans="1:10" x14ac:dyDescent="0.25">
      <c r="A8212">
        <v>43</v>
      </c>
      <c r="B8212">
        <v>2017</v>
      </c>
      <c r="C8212" t="s">
        <v>40</v>
      </c>
      <c r="D8212" t="s">
        <v>60</v>
      </c>
      <c r="E8212" t="s">
        <v>35</v>
      </c>
      <c r="F8212">
        <v>3</v>
      </c>
      <c r="G8212" t="s">
        <v>38</v>
      </c>
      <c r="H8212" t="s">
        <v>2</v>
      </c>
      <c r="I8212" t="s">
        <v>51</v>
      </c>
      <c r="J8212">
        <v>854.2</v>
      </c>
    </row>
    <row r="8213" spans="1:10" x14ac:dyDescent="0.25">
      <c r="A8213">
        <v>43</v>
      </c>
      <c r="B8213">
        <v>2017</v>
      </c>
      <c r="C8213" t="s">
        <v>40</v>
      </c>
      <c r="D8213" t="s">
        <v>60</v>
      </c>
      <c r="E8213" t="s">
        <v>35</v>
      </c>
      <c r="F8213">
        <v>4</v>
      </c>
      <c r="G8213" t="s">
        <v>38</v>
      </c>
      <c r="H8213" t="s">
        <v>2</v>
      </c>
      <c r="I8213" t="s">
        <v>37</v>
      </c>
      <c r="J8213">
        <v>899.2</v>
      </c>
    </row>
    <row r="8214" spans="1:10" x14ac:dyDescent="0.25">
      <c r="A8214">
        <v>43</v>
      </c>
      <c r="B8214">
        <v>2017</v>
      </c>
      <c r="C8214" t="s">
        <v>40</v>
      </c>
      <c r="D8214" t="s">
        <v>60</v>
      </c>
      <c r="E8214" t="s">
        <v>35</v>
      </c>
      <c r="F8214">
        <v>5</v>
      </c>
      <c r="G8214" t="s">
        <v>45</v>
      </c>
      <c r="H8214" t="s">
        <v>46</v>
      </c>
      <c r="I8214" t="s">
        <v>51</v>
      </c>
      <c r="J8214">
        <v>1125.3</v>
      </c>
    </row>
    <row r="8215" spans="1:10" x14ac:dyDescent="0.25">
      <c r="A8215">
        <v>43</v>
      </c>
      <c r="B8215">
        <v>2017</v>
      </c>
      <c r="C8215" t="s">
        <v>40</v>
      </c>
      <c r="D8215" t="s">
        <v>60</v>
      </c>
      <c r="E8215" t="s">
        <v>35</v>
      </c>
      <c r="F8215">
        <v>6</v>
      </c>
      <c r="G8215" t="s">
        <v>38</v>
      </c>
      <c r="H8215" t="s">
        <v>46</v>
      </c>
      <c r="I8215" t="s">
        <v>51</v>
      </c>
      <c r="J8215">
        <v>1309.5</v>
      </c>
    </row>
    <row r="8216" spans="1:10" x14ac:dyDescent="0.25">
      <c r="A8216">
        <v>43</v>
      </c>
      <c r="B8216">
        <v>2017</v>
      </c>
      <c r="C8216" t="s">
        <v>40</v>
      </c>
      <c r="D8216" t="s">
        <v>56</v>
      </c>
      <c r="E8216" t="s">
        <v>35</v>
      </c>
      <c r="F8216">
        <v>1</v>
      </c>
      <c r="G8216" t="s">
        <v>38</v>
      </c>
      <c r="H8216" t="s">
        <v>2</v>
      </c>
      <c r="I8216" t="s">
        <v>37</v>
      </c>
      <c r="J8216">
        <v>716.8</v>
      </c>
    </row>
    <row r="8217" spans="1:10" x14ac:dyDescent="0.25">
      <c r="A8217">
        <v>43</v>
      </c>
      <c r="B8217">
        <v>2017</v>
      </c>
      <c r="C8217" t="s">
        <v>40</v>
      </c>
      <c r="D8217" t="s">
        <v>56</v>
      </c>
      <c r="E8217" t="s">
        <v>35</v>
      </c>
      <c r="F8217">
        <v>2</v>
      </c>
      <c r="G8217" t="s">
        <v>45</v>
      </c>
      <c r="H8217" t="s">
        <v>2</v>
      </c>
      <c r="I8217" t="s">
        <v>51</v>
      </c>
      <c r="J8217">
        <v>764.9</v>
      </c>
    </row>
    <row r="8218" spans="1:10" x14ac:dyDescent="0.25">
      <c r="A8218">
        <v>43</v>
      </c>
      <c r="B8218">
        <v>2017</v>
      </c>
      <c r="C8218" t="s">
        <v>40</v>
      </c>
      <c r="D8218" t="s">
        <v>56</v>
      </c>
      <c r="E8218" t="s">
        <v>35</v>
      </c>
      <c r="F8218">
        <v>3</v>
      </c>
      <c r="G8218" t="s">
        <v>38</v>
      </c>
      <c r="H8218" t="s">
        <v>2</v>
      </c>
      <c r="I8218" t="s">
        <v>51</v>
      </c>
      <c r="J8218">
        <v>845.6</v>
      </c>
    </row>
    <row r="8219" spans="1:10" x14ac:dyDescent="0.25">
      <c r="A8219">
        <v>43</v>
      </c>
      <c r="B8219">
        <v>2017</v>
      </c>
      <c r="C8219" t="s">
        <v>40</v>
      </c>
      <c r="D8219" t="s">
        <v>56</v>
      </c>
      <c r="E8219" t="s">
        <v>35</v>
      </c>
      <c r="F8219">
        <v>4</v>
      </c>
      <c r="G8219" t="s">
        <v>45</v>
      </c>
      <c r="H8219" t="s">
        <v>46</v>
      </c>
      <c r="I8219" t="s">
        <v>37</v>
      </c>
      <c r="J8219">
        <v>1264.4000000000001</v>
      </c>
    </row>
    <row r="8220" spans="1:10" x14ac:dyDescent="0.25">
      <c r="A8220">
        <v>43</v>
      </c>
      <c r="B8220">
        <v>2017</v>
      </c>
      <c r="C8220" t="s">
        <v>40</v>
      </c>
      <c r="D8220" t="s">
        <v>56</v>
      </c>
      <c r="E8220" t="s">
        <v>35</v>
      </c>
      <c r="F8220">
        <v>5</v>
      </c>
      <c r="G8220" t="s">
        <v>38</v>
      </c>
      <c r="H8220" t="s">
        <v>46</v>
      </c>
      <c r="I8220" t="s">
        <v>37</v>
      </c>
      <c r="J8220">
        <v>1272.7</v>
      </c>
    </row>
    <row r="8221" spans="1:10" x14ac:dyDescent="0.25">
      <c r="A8221">
        <v>43</v>
      </c>
      <c r="B8221">
        <v>2017</v>
      </c>
      <c r="C8221" t="s">
        <v>40</v>
      </c>
      <c r="D8221" t="s">
        <v>56</v>
      </c>
      <c r="E8221" t="s">
        <v>35</v>
      </c>
      <c r="F8221">
        <v>6</v>
      </c>
      <c r="G8221" t="s">
        <v>45</v>
      </c>
      <c r="H8221" t="s">
        <v>2</v>
      </c>
      <c r="I8221" t="s">
        <v>37</v>
      </c>
      <c r="J8221">
        <v>739.1</v>
      </c>
    </row>
    <row r="8222" spans="1:10" x14ac:dyDescent="0.25">
      <c r="A8222">
        <v>43</v>
      </c>
      <c r="B8222">
        <v>2018</v>
      </c>
      <c r="C8222" t="s">
        <v>40</v>
      </c>
      <c r="D8222" t="s">
        <v>60</v>
      </c>
      <c r="E8222" t="s">
        <v>35</v>
      </c>
      <c r="F8222">
        <v>1</v>
      </c>
      <c r="G8222" t="s">
        <v>45</v>
      </c>
      <c r="H8222" t="s">
        <v>46</v>
      </c>
      <c r="I8222" t="s">
        <v>51</v>
      </c>
      <c r="J8222">
        <v>1218.2</v>
      </c>
    </row>
    <row r="8223" spans="1:10" x14ac:dyDescent="0.25">
      <c r="A8223">
        <v>43</v>
      </c>
      <c r="B8223">
        <v>2018</v>
      </c>
      <c r="C8223" t="s">
        <v>40</v>
      </c>
      <c r="D8223" t="s">
        <v>60</v>
      </c>
      <c r="E8223" t="s">
        <v>35</v>
      </c>
      <c r="F8223">
        <v>2</v>
      </c>
      <c r="G8223" t="s">
        <v>45</v>
      </c>
      <c r="H8223" t="s">
        <v>46</v>
      </c>
      <c r="I8223" t="s">
        <v>37</v>
      </c>
      <c r="J8223">
        <v>1088.3</v>
      </c>
    </row>
    <row r="8224" spans="1:10" x14ac:dyDescent="0.25">
      <c r="A8224">
        <v>43</v>
      </c>
      <c r="B8224">
        <v>2018</v>
      </c>
      <c r="C8224" t="s">
        <v>40</v>
      </c>
      <c r="D8224" t="s">
        <v>60</v>
      </c>
      <c r="E8224" t="s">
        <v>35</v>
      </c>
      <c r="F8224">
        <v>3</v>
      </c>
      <c r="G8224" t="s">
        <v>45</v>
      </c>
      <c r="H8224" t="s">
        <v>2</v>
      </c>
      <c r="I8224" t="s">
        <v>37</v>
      </c>
      <c r="J8224">
        <v>700</v>
      </c>
    </row>
    <row r="8225" spans="1:10" x14ac:dyDescent="0.25">
      <c r="A8225">
        <v>43</v>
      </c>
      <c r="B8225">
        <v>2018</v>
      </c>
      <c r="C8225" t="s">
        <v>40</v>
      </c>
      <c r="D8225" t="s">
        <v>60</v>
      </c>
      <c r="E8225" t="s">
        <v>35</v>
      </c>
      <c r="F8225">
        <v>4</v>
      </c>
      <c r="G8225" t="s">
        <v>38</v>
      </c>
      <c r="H8225" t="s">
        <v>46</v>
      </c>
      <c r="I8225" t="s">
        <v>37</v>
      </c>
      <c r="J8225">
        <v>1119.5999999999999</v>
      </c>
    </row>
    <row r="8226" spans="1:10" x14ac:dyDescent="0.25">
      <c r="A8226">
        <v>43</v>
      </c>
      <c r="B8226">
        <v>2018</v>
      </c>
      <c r="C8226" t="s">
        <v>40</v>
      </c>
      <c r="D8226" t="s">
        <v>60</v>
      </c>
      <c r="E8226" t="s">
        <v>35</v>
      </c>
      <c r="F8226">
        <v>5</v>
      </c>
      <c r="G8226" t="s">
        <v>38</v>
      </c>
      <c r="H8226" t="s">
        <v>2</v>
      </c>
      <c r="I8226" t="s">
        <v>51</v>
      </c>
      <c r="J8226">
        <v>682.1</v>
      </c>
    </row>
    <row r="8227" spans="1:10" x14ac:dyDescent="0.25">
      <c r="A8227">
        <v>43</v>
      </c>
      <c r="B8227">
        <v>2018</v>
      </c>
      <c r="C8227" t="s">
        <v>40</v>
      </c>
      <c r="D8227" t="s">
        <v>60</v>
      </c>
      <c r="E8227" t="s">
        <v>35</v>
      </c>
      <c r="F8227">
        <v>6</v>
      </c>
      <c r="G8227" t="s">
        <v>38</v>
      </c>
      <c r="H8227" t="s">
        <v>2</v>
      </c>
      <c r="I8227" t="s">
        <v>37</v>
      </c>
      <c r="J8227">
        <v>703.2</v>
      </c>
    </row>
    <row r="8228" spans="1:10" x14ac:dyDescent="0.25">
      <c r="A8228">
        <v>43</v>
      </c>
      <c r="B8228">
        <v>2018</v>
      </c>
      <c r="C8228" t="s">
        <v>40</v>
      </c>
      <c r="D8228" t="s">
        <v>56</v>
      </c>
      <c r="E8228" t="s">
        <v>35</v>
      </c>
      <c r="F8228">
        <v>1</v>
      </c>
      <c r="G8228" t="s">
        <v>45</v>
      </c>
      <c r="H8228" t="s">
        <v>2</v>
      </c>
      <c r="I8228" t="s">
        <v>37</v>
      </c>
      <c r="J8228">
        <v>602.20000000000005</v>
      </c>
    </row>
    <row r="8229" spans="1:10" x14ac:dyDescent="0.25">
      <c r="A8229">
        <v>43</v>
      </c>
      <c r="B8229">
        <v>2018</v>
      </c>
      <c r="C8229" t="s">
        <v>40</v>
      </c>
      <c r="D8229" t="s">
        <v>56</v>
      </c>
      <c r="E8229" t="s">
        <v>35</v>
      </c>
      <c r="F8229">
        <v>2</v>
      </c>
      <c r="G8229" t="s">
        <v>38</v>
      </c>
      <c r="H8229" t="s">
        <v>2</v>
      </c>
      <c r="I8229" t="s">
        <v>51</v>
      </c>
      <c r="J8229">
        <v>535.70000000000005</v>
      </c>
    </row>
    <row r="8230" spans="1:10" x14ac:dyDescent="0.25">
      <c r="A8230">
        <v>43</v>
      </c>
      <c r="B8230">
        <v>2018</v>
      </c>
      <c r="C8230" t="s">
        <v>40</v>
      </c>
      <c r="D8230" t="s">
        <v>56</v>
      </c>
      <c r="E8230" t="s">
        <v>35</v>
      </c>
      <c r="F8230">
        <v>3</v>
      </c>
      <c r="G8230" t="s">
        <v>45</v>
      </c>
      <c r="H8230" t="s">
        <v>2</v>
      </c>
      <c r="I8230" t="s">
        <v>51</v>
      </c>
      <c r="J8230">
        <v>512.70000000000005</v>
      </c>
    </row>
    <row r="8231" spans="1:10" x14ac:dyDescent="0.25">
      <c r="A8231">
        <v>43</v>
      </c>
      <c r="B8231">
        <v>2018</v>
      </c>
      <c r="C8231" t="s">
        <v>40</v>
      </c>
      <c r="D8231" t="s">
        <v>56</v>
      </c>
      <c r="E8231" t="s">
        <v>35</v>
      </c>
      <c r="F8231">
        <v>4</v>
      </c>
      <c r="G8231" t="s">
        <v>45</v>
      </c>
      <c r="H8231" t="s">
        <v>2</v>
      </c>
      <c r="I8231" t="s">
        <v>37</v>
      </c>
      <c r="J8231">
        <v>572.70000000000005</v>
      </c>
    </row>
    <row r="8232" spans="1:10" x14ac:dyDescent="0.25">
      <c r="A8232">
        <v>43</v>
      </c>
      <c r="B8232">
        <v>2018</v>
      </c>
      <c r="C8232" t="s">
        <v>40</v>
      </c>
      <c r="D8232" t="s">
        <v>56</v>
      </c>
      <c r="E8232" t="s">
        <v>35</v>
      </c>
      <c r="F8232">
        <v>5</v>
      </c>
      <c r="G8232" t="s">
        <v>38</v>
      </c>
      <c r="H8232" t="s">
        <v>46</v>
      </c>
      <c r="I8232" t="s">
        <v>37</v>
      </c>
      <c r="J8232">
        <v>999.4</v>
      </c>
    </row>
    <row r="8233" spans="1:10" x14ac:dyDescent="0.25">
      <c r="A8233">
        <v>43</v>
      </c>
      <c r="B8233">
        <v>2018</v>
      </c>
      <c r="C8233" t="s">
        <v>40</v>
      </c>
      <c r="D8233" t="s">
        <v>56</v>
      </c>
      <c r="E8233" t="s">
        <v>35</v>
      </c>
      <c r="F8233">
        <v>6</v>
      </c>
      <c r="G8233" t="s">
        <v>45</v>
      </c>
      <c r="H8233" t="s">
        <v>2</v>
      </c>
      <c r="I8233" t="s">
        <v>37</v>
      </c>
      <c r="J8233">
        <v>708.9</v>
      </c>
    </row>
    <row r="8234" spans="1:10" x14ac:dyDescent="0.25">
      <c r="A8234">
        <v>44</v>
      </c>
      <c r="B8234">
        <v>2017</v>
      </c>
      <c r="C8234" t="s">
        <v>40</v>
      </c>
      <c r="D8234" t="s">
        <v>60</v>
      </c>
      <c r="E8234" t="s">
        <v>35</v>
      </c>
      <c r="F8234">
        <v>1</v>
      </c>
      <c r="G8234" t="s">
        <v>38</v>
      </c>
      <c r="H8234" t="s">
        <v>2</v>
      </c>
      <c r="I8234" t="s">
        <v>37</v>
      </c>
      <c r="J8234">
        <v>870.3</v>
      </c>
    </row>
    <row r="8235" spans="1:10" x14ac:dyDescent="0.25">
      <c r="A8235">
        <v>44</v>
      </c>
      <c r="B8235">
        <v>2017</v>
      </c>
      <c r="C8235" t="s">
        <v>40</v>
      </c>
      <c r="D8235" t="s">
        <v>60</v>
      </c>
      <c r="E8235" t="s">
        <v>35</v>
      </c>
      <c r="F8235">
        <v>2</v>
      </c>
      <c r="G8235" t="s">
        <v>38</v>
      </c>
      <c r="H8235" t="s">
        <v>2</v>
      </c>
      <c r="I8235" t="s">
        <v>51</v>
      </c>
      <c r="J8235">
        <v>905.2</v>
      </c>
    </row>
    <row r="8236" spans="1:10" x14ac:dyDescent="0.25">
      <c r="A8236">
        <v>44</v>
      </c>
      <c r="B8236">
        <v>2017</v>
      </c>
      <c r="C8236" t="s">
        <v>40</v>
      </c>
      <c r="D8236" t="s">
        <v>60</v>
      </c>
      <c r="E8236" t="s">
        <v>35</v>
      </c>
      <c r="F8236">
        <v>3</v>
      </c>
      <c r="G8236" t="s">
        <v>45</v>
      </c>
      <c r="H8236" t="s">
        <v>2</v>
      </c>
      <c r="I8236" t="s">
        <v>51</v>
      </c>
      <c r="J8236">
        <v>868</v>
      </c>
    </row>
    <row r="8237" spans="1:10" x14ac:dyDescent="0.25">
      <c r="A8237">
        <v>44</v>
      </c>
      <c r="B8237">
        <v>2017</v>
      </c>
      <c r="C8237" t="s">
        <v>40</v>
      </c>
      <c r="D8237" t="s">
        <v>60</v>
      </c>
      <c r="E8237" t="s">
        <v>35</v>
      </c>
      <c r="F8237">
        <v>4</v>
      </c>
      <c r="G8237" t="s">
        <v>45</v>
      </c>
      <c r="H8237" t="s">
        <v>2</v>
      </c>
      <c r="I8237" t="s">
        <v>51</v>
      </c>
      <c r="J8237">
        <v>1070.4000000000001</v>
      </c>
    </row>
    <row r="8238" spans="1:10" x14ac:dyDescent="0.25">
      <c r="A8238">
        <v>44</v>
      </c>
      <c r="B8238">
        <v>2017</v>
      </c>
      <c r="C8238" t="s">
        <v>40</v>
      </c>
      <c r="D8238" t="s">
        <v>60</v>
      </c>
      <c r="E8238" t="s">
        <v>35</v>
      </c>
      <c r="F8238">
        <v>5</v>
      </c>
      <c r="G8238" t="s">
        <v>38</v>
      </c>
      <c r="H8238" t="s">
        <v>46</v>
      </c>
      <c r="I8238" t="s">
        <v>37</v>
      </c>
      <c r="J8238">
        <v>1315.3</v>
      </c>
    </row>
    <row r="8239" spans="1:10" x14ac:dyDescent="0.25">
      <c r="A8239">
        <v>44</v>
      </c>
      <c r="B8239">
        <v>2017</v>
      </c>
      <c r="C8239" t="s">
        <v>40</v>
      </c>
      <c r="D8239" t="s">
        <v>60</v>
      </c>
      <c r="E8239" t="s">
        <v>35</v>
      </c>
      <c r="F8239">
        <v>6</v>
      </c>
      <c r="G8239" t="s">
        <v>38</v>
      </c>
      <c r="H8239" t="s">
        <v>46</v>
      </c>
      <c r="I8239" t="s">
        <v>51</v>
      </c>
      <c r="J8239">
        <v>1375.1</v>
      </c>
    </row>
    <row r="8240" spans="1:10" x14ac:dyDescent="0.25">
      <c r="A8240">
        <v>44</v>
      </c>
      <c r="B8240">
        <v>2017</v>
      </c>
      <c r="C8240" t="s">
        <v>40</v>
      </c>
      <c r="D8240" t="s">
        <v>56</v>
      </c>
      <c r="E8240" t="s">
        <v>35</v>
      </c>
      <c r="F8240">
        <v>1</v>
      </c>
      <c r="G8240" t="s">
        <v>38</v>
      </c>
      <c r="H8240" t="s">
        <v>2</v>
      </c>
      <c r="I8240" t="s">
        <v>37</v>
      </c>
      <c r="J8240">
        <v>723.7</v>
      </c>
    </row>
    <row r="8241" spans="1:10" x14ac:dyDescent="0.25">
      <c r="A8241">
        <v>44</v>
      </c>
      <c r="B8241">
        <v>2017</v>
      </c>
      <c r="C8241" t="s">
        <v>40</v>
      </c>
      <c r="D8241" t="s">
        <v>56</v>
      </c>
      <c r="E8241" t="s">
        <v>35</v>
      </c>
      <c r="F8241">
        <v>2</v>
      </c>
      <c r="G8241" t="s">
        <v>45</v>
      </c>
      <c r="H8241" t="s">
        <v>2</v>
      </c>
      <c r="I8241" t="s">
        <v>51</v>
      </c>
      <c r="J8241">
        <v>869.2</v>
      </c>
    </row>
    <row r="8242" spans="1:10" x14ac:dyDescent="0.25">
      <c r="A8242">
        <v>44</v>
      </c>
      <c r="B8242">
        <v>2017</v>
      </c>
      <c r="C8242" t="s">
        <v>40</v>
      </c>
      <c r="D8242" t="s">
        <v>56</v>
      </c>
      <c r="E8242" t="s">
        <v>35</v>
      </c>
      <c r="F8242">
        <v>3</v>
      </c>
      <c r="G8242" t="s">
        <v>38</v>
      </c>
      <c r="H8242" t="s">
        <v>2</v>
      </c>
      <c r="I8242" t="s">
        <v>37</v>
      </c>
      <c r="J8242">
        <v>815.2</v>
      </c>
    </row>
    <row r="8243" spans="1:10" x14ac:dyDescent="0.25">
      <c r="A8243">
        <v>44</v>
      </c>
      <c r="B8243">
        <v>2017</v>
      </c>
      <c r="C8243" t="s">
        <v>40</v>
      </c>
      <c r="D8243" t="s">
        <v>56</v>
      </c>
      <c r="E8243" t="s">
        <v>35</v>
      </c>
      <c r="F8243">
        <v>4</v>
      </c>
      <c r="G8243" t="s">
        <v>45</v>
      </c>
      <c r="H8243" t="s">
        <v>2</v>
      </c>
      <c r="I8243" t="s">
        <v>37</v>
      </c>
      <c r="J8243">
        <v>774.6</v>
      </c>
    </row>
    <row r="8244" spans="1:10" x14ac:dyDescent="0.25">
      <c r="A8244">
        <v>44</v>
      </c>
      <c r="B8244">
        <v>2017</v>
      </c>
      <c r="C8244" t="s">
        <v>40</v>
      </c>
      <c r="D8244" t="s">
        <v>56</v>
      </c>
      <c r="E8244" t="s">
        <v>35</v>
      </c>
      <c r="F8244">
        <v>5</v>
      </c>
      <c r="G8244" t="s">
        <v>38</v>
      </c>
      <c r="H8244" t="s">
        <v>46</v>
      </c>
      <c r="I8244" t="s">
        <v>37</v>
      </c>
      <c r="J8244">
        <v>1168.0999999999999</v>
      </c>
    </row>
    <row r="8245" spans="1:10" x14ac:dyDescent="0.25">
      <c r="A8245">
        <v>44</v>
      </c>
      <c r="B8245">
        <v>2017</v>
      </c>
      <c r="C8245" t="s">
        <v>40</v>
      </c>
      <c r="D8245" t="s">
        <v>56</v>
      </c>
      <c r="E8245" t="s">
        <v>35</v>
      </c>
      <c r="F8245">
        <v>6</v>
      </c>
      <c r="G8245" t="s">
        <v>38</v>
      </c>
      <c r="H8245" t="s">
        <v>46</v>
      </c>
      <c r="I8245" t="s">
        <v>51</v>
      </c>
      <c r="J8245">
        <v>1111.3</v>
      </c>
    </row>
    <row r="8246" spans="1:10" x14ac:dyDescent="0.25">
      <c r="A8246">
        <v>44</v>
      </c>
      <c r="B8246">
        <v>2018</v>
      </c>
      <c r="C8246" t="s">
        <v>40</v>
      </c>
      <c r="D8246" t="s">
        <v>60</v>
      </c>
      <c r="E8246" t="s">
        <v>35</v>
      </c>
      <c r="F8246">
        <v>1</v>
      </c>
      <c r="G8246" t="s">
        <v>38</v>
      </c>
      <c r="H8246" t="s">
        <v>2</v>
      </c>
      <c r="I8246" t="s">
        <v>51</v>
      </c>
      <c r="J8246">
        <v>670.9</v>
      </c>
    </row>
    <row r="8247" spans="1:10" x14ac:dyDescent="0.25">
      <c r="A8247">
        <v>44</v>
      </c>
      <c r="B8247">
        <v>2018</v>
      </c>
      <c r="C8247" t="s">
        <v>40</v>
      </c>
      <c r="D8247" t="s">
        <v>60</v>
      </c>
      <c r="E8247" t="s">
        <v>35</v>
      </c>
      <c r="F8247">
        <v>2</v>
      </c>
      <c r="G8247" t="s">
        <v>38</v>
      </c>
      <c r="H8247" t="s">
        <v>46</v>
      </c>
      <c r="I8247" t="s">
        <v>37</v>
      </c>
      <c r="J8247">
        <v>1084.9000000000001</v>
      </c>
    </row>
    <row r="8248" spans="1:10" x14ac:dyDescent="0.25">
      <c r="A8248">
        <v>44</v>
      </c>
      <c r="B8248">
        <v>2018</v>
      </c>
      <c r="C8248" t="s">
        <v>40</v>
      </c>
      <c r="D8248" t="s">
        <v>60</v>
      </c>
      <c r="E8248" t="s">
        <v>35</v>
      </c>
      <c r="F8248">
        <v>3</v>
      </c>
      <c r="G8248" t="s">
        <v>38</v>
      </c>
      <c r="H8248" t="s">
        <v>46</v>
      </c>
      <c r="I8248" t="s">
        <v>51</v>
      </c>
      <c r="J8248">
        <v>1101</v>
      </c>
    </row>
    <row r="8249" spans="1:10" x14ac:dyDescent="0.25">
      <c r="A8249">
        <v>44</v>
      </c>
      <c r="B8249">
        <v>2018</v>
      </c>
      <c r="C8249" t="s">
        <v>40</v>
      </c>
      <c r="D8249" t="s">
        <v>60</v>
      </c>
      <c r="E8249" t="s">
        <v>35</v>
      </c>
      <c r="F8249">
        <v>4</v>
      </c>
      <c r="G8249" t="s">
        <v>45</v>
      </c>
      <c r="H8249" t="s">
        <v>2</v>
      </c>
      <c r="I8249" t="s">
        <v>51</v>
      </c>
      <c r="J8249">
        <v>768.6</v>
      </c>
    </row>
    <row r="8250" spans="1:10" x14ac:dyDescent="0.25">
      <c r="A8250">
        <v>44</v>
      </c>
      <c r="B8250">
        <v>2018</v>
      </c>
      <c r="C8250" t="s">
        <v>40</v>
      </c>
      <c r="D8250" t="s">
        <v>60</v>
      </c>
      <c r="E8250" t="s">
        <v>35</v>
      </c>
      <c r="F8250">
        <v>5</v>
      </c>
      <c r="G8250" t="s">
        <v>38</v>
      </c>
      <c r="H8250" t="s">
        <v>46</v>
      </c>
      <c r="I8250" t="s">
        <v>51</v>
      </c>
      <c r="J8250">
        <v>1019.1</v>
      </c>
    </row>
    <row r="8251" spans="1:10" x14ac:dyDescent="0.25">
      <c r="A8251">
        <v>44</v>
      </c>
      <c r="B8251">
        <v>2018</v>
      </c>
      <c r="C8251" t="s">
        <v>40</v>
      </c>
      <c r="D8251" t="s">
        <v>60</v>
      </c>
      <c r="E8251" t="s">
        <v>35</v>
      </c>
      <c r="F8251">
        <v>6</v>
      </c>
      <c r="G8251" t="s">
        <v>45</v>
      </c>
      <c r="H8251" t="s">
        <v>2</v>
      </c>
      <c r="I8251" t="s">
        <v>37</v>
      </c>
      <c r="J8251">
        <v>712.8</v>
      </c>
    </row>
    <row r="8252" spans="1:10" x14ac:dyDescent="0.25">
      <c r="A8252">
        <v>44</v>
      </c>
      <c r="B8252">
        <v>2018</v>
      </c>
      <c r="C8252" t="s">
        <v>40</v>
      </c>
      <c r="D8252" t="s">
        <v>56</v>
      </c>
      <c r="E8252" t="s">
        <v>35</v>
      </c>
      <c r="F8252">
        <v>1</v>
      </c>
      <c r="G8252" t="s">
        <v>45</v>
      </c>
      <c r="H8252" t="s">
        <v>46</v>
      </c>
      <c r="I8252" t="s">
        <v>51</v>
      </c>
      <c r="J8252">
        <v>1008.2</v>
      </c>
    </row>
    <row r="8253" spans="1:10" x14ac:dyDescent="0.25">
      <c r="A8253">
        <v>44</v>
      </c>
      <c r="B8253">
        <v>2018</v>
      </c>
      <c r="C8253" t="s">
        <v>40</v>
      </c>
      <c r="D8253" t="s">
        <v>56</v>
      </c>
      <c r="E8253" t="s">
        <v>35</v>
      </c>
      <c r="F8253">
        <v>2</v>
      </c>
      <c r="G8253" t="s">
        <v>45</v>
      </c>
      <c r="H8253" t="s">
        <v>46</v>
      </c>
      <c r="I8253" t="s">
        <v>51</v>
      </c>
      <c r="J8253">
        <v>910.8</v>
      </c>
    </row>
    <row r="8254" spans="1:10" x14ac:dyDescent="0.25">
      <c r="A8254">
        <v>44</v>
      </c>
      <c r="B8254">
        <v>2018</v>
      </c>
      <c r="C8254" t="s">
        <v>40</v>
      </c>
      <c r="D8254" t="s">
        <v>56</v>
      </c>
      <c r="E8254" t="s">
        <v>35</v>
      </c>
      <c r="F8254">
        <v>3</v>
      </c>
      <c r="G8254" t="s">
        <v>45</v>
      </c>
      <c r="H8254" t="s">
        <v>46</v>
      </c>
      <c r="I8254" t="s">
        <v>37</v>
      </c>
      <c r="J8254">
        <v>992.1</v>
      </c>
    </row>
    <row r="8255" spans="1:10" x14ac:dyDescent="0.25">
      <c r="A8255">
        <v>44</v>
      </c>
      <c r="B8255">
        <v>2018</v>
      </c>
      <c r="C8255" t="s">
        <v>40</v>
      </c>
      <c r="D8255" t="s">
        <v>56</v>
      </c>
      <c r="E8255" t="s">
        <v>35</v>
      </c>
      <c r="F8255">
        <v>4</v>
      </c>
      <c r="G8255" t="s">
        <v>38</v>
      </c>
      <c r="H8255" t="s">
        <v>46</v>
      </c>
      <c r="I8255" t="s">
        <v>37</v>
      </c>
      <c r="J8255">
        <v>1024</v>
      </c>
    </row>
    <row r="8256" spans="1:10" x14ac:dyDescent="0.25">
      <c r="A8256">
        <v>44</v>
      </c>
      <c r="B8256">
        <v>2018</v>
      </c>
      <c r="C8256" t="s">
        <v>40</v>
      </c>
      <c r="D8256" t="s">
        <v>56</v>
      </c>
      <c r="E8256" t="s">
        <v>35</v>
      </c>
      <c r="F8256">
        <v>5</v>
      </c>
      <c r="G8256" t="s">
        <v>45</v>
      </c>
      <c r="H8256" t="s">
        <v>2</v>
      </c>
      <c r="I8256" t="s">
        <v>37</v>
      </c>
      <c r="J8256">
        <v>615.1</v>
      </c>
    </row>
    <row r="8257" spans="1:10" x14ac:dyDescent="0.25">
      <c r="A8257">
        <v>44</v>
      </c>
      <c r="B8257">
        <v>2018</v>
      </c>
      <c r="C8257" t="s">
        <v>40</v>
      </c>
      <c r="D8257" t="s">
        <v>56</v>
      </c>
      <c r="E8257" t="s">
        <v>35</v>
      </c>
      <c r="F8257">
        <v>6</v>
      </c>
      <c r="G8257" t="s">
        <v>38</v>
      </c>
      <c r="H8257" t="s">
        <v>46</v>
      </c>
      <c r="I8257" t="s">
        <v>37</v>
      </c>
      <c r="J8257">
        <v>990.9</v>
      </c>
    </row>
    <row r="8258" spans="1:10" x14ac:dyDescent="0.25">
      <c r="A8258">
        <v>45</v>
      </c>
      <c r="B8258">
        <v>2017</v>
      </c>
      <c r="C8258" t="s">
        <v>40</v>
      </c>
      <c r="D8258" t="s">
        <v>60</v>
      </c>
      <c r="E8258" t="s">
        <v>35</v>
      </c>
      <c r="F8258">
        <v>1</v>
      </c>
      <c r="G8258" t="s">
        <v>45</v>
      </c>
      <c r="H8258" t="s">
        <v>46</v>
      </c>
      <c r="I8258" t="s">
        <v>37</v>
      </c>
      <c r="J8258">
        <v>1181.4000000000001</v>
      </c>
    </row>
    <row r="8259" spans="1:10" x14ac:dyDescent="0.25">
      <c r="A8259">
        <v>45</v>
      </c>
      <c r="B8259">
        <v>2017</v>
      </c>
      <c r="C8259" t="s">
        <v>40</v>
      </c>
      <c r="D8259" t="s">
        <v>60</v>
      </c>
      <c r="E8259" t="s">
        <v>35</v>
      </c>
      <c r="F8259">
        <v>2</v>
      </c>
      <c r="G8259" t="s">
        <v>38</v>
      </c>
      <c r="H8259" t="s">
        <v>2</v>
      </c>
      <c r="I8259" t="s">
        <v>51</v>
      </c>
      <c r="J8259">
        <v>930.9</v>
      </c>
    </row>
    <row r="8260" spans="1:10" x14ac:dyDescent="0.25">
      <c r="A8260">
        <v>45</v>
      </c>
      <c r="B8260">
        <v>2017</v>
      </c>
      <c r="C8260" t="s">
        <v>40</v>
      </c>
      <c r="D8260" t="s">
        <v>60</v>
      </c>
      <c r="E8260" t="s">
        <v>35</v>
      </c>
      <c r="F8260">
        <v>3</v>
      </c>
      <c r="G8260" t="s">
        <v>38</v>
      </c>
      <c r="H8260" t="s">
        <v>46</v>
      </c>
      <c r="I8260" t="s">
        <v>51</v>
      </c>
      <c r="J8260">
        <v>1480.2</v>
      </c>
    </row>
    <row r="8261" spans="1:10" x14ac:dyDescent="0.25">
      <c r="A8261">
        <v>45</v>
      </c>
      <c r="B8261">
        <v>2017</v>
      </c>
      <c r="C8261" t="s">
        <v>40</v>
      </c>
      <c r="D8261" t="s">
        <v>60</v>
      </c>
      <c r="E8261" t="s">
        <v>35</v>
      </c>
      <c r="F8261">
        <v>4</v>
      </c>
      <c r="G8261" t="s">
        <v>38</v>
      </c>
      <c r="H8261" t="s">
        <v>46</v>
      </c>
      <c r="I8261" t="s">
        <v>51</v>
      </c>
      <c r="J8261">
        <v>1302.9000000000001</v>
      </c>
    </row>
    <row r="8262" spans="1:10" x14ac:dyDescent="0.25">
      <c r="A8262">
        <v>45</v>
      </c>
      <c r="B8262">
        <v>2017</v>
      </c>
      <c r="C8262" t="s">
        <v>40</v>
      </c>
      <c r="D8262" t="s">
        <v>60</v>
      </c>
      <c r="E8262" t="s">
        <v>35</v>
      </c>
      <c r="F8262">
        <v>5</v>
      </c>
      <c r="G8262" t="s">
        <v>38</v>
      </c>
      <c r="H8262" t="s">
        <v>2</v>
      </c>
      <c r="I8262" t="s">
        <v>51</v>
      </c>
      <c r="J8262">
        <v>1016.5</v>
      </c>
    </row>
    <row r="8263" spans="1:10" x14ac:dyDescent="0.25">
      <c r="A8263">
        <v>45</v>
      </c>
      <c r="B8263">
        <v>2017</v>
      </c>
      <c r="C8263" t="s">
        <v>40</v>
      </c>
      <c r="D8263" t="s">
        <v>60</v>
      </c>
      <c r="E8263" t="s">
        <v>35</v>
      </c>
      <c r="F8263">
        <v>6</v>
      </c>
      <c r="G8263" t="s">
        <v>38</v>
      </c>
      <c r="H8263" t="s">
        <v>46</v>
      </c>
      <c r="I8263" t="s">
        <v>37</v>
      </c>
      <c r="J8263">
        <v>1468.5</v>
      </c>
    </row>
    <row r="8264" spans="1:10" x14ac:dyDescent="0.25">
      <c r="A8264">
        <v>45</v>
      </c>
      <c r="B8264">
        <v>2017</v>
      </c>
      <c r="C8264" t="s">
        <v>40</v>
      </c>
      <c r="D8264" t="s">
        <v>56</v>
      </c>
      <c r="E8264" t="s">
        <v>35</v>
      </c>
      <c r="F8264">
        <v>1</v>
      </c>
      <c r="G8264" t="s">
        <v>38</v>
      </c>
      <c r="H8264" t="s">
        <v>2</v>
      </c>
      <c r="I8264" t="s">
        <v>51</v>
      </c>
      <c r="J8264">
        <v>782.8</v>
      </c>
    </row>
    <row r="8265" spans="1:10" x14ac:dyDescent="0.25">
      <c r="A8265">
        <v>45</v>
      </c>
      <c r="B8265">
        <v>2017</v>
      </c>
      <c r="C8265" t="s">
        <v>40</v>
      </c>
      <c r="D8265" t="s">
        <v>56</v>
      </c>
      <c r="E8265" t="s">
        <v>35</v>
      </c>
      <c r="F8265">
        <v>2</v>
      </c>
      <c r="G8265" t="s">
        <v>45</v>
      </c>
      <c r="H8265" t="s">
        <v>2</v>
      </c>
      <c r="I8265" t="s">
        <v>51</v>
      </c>
      <c r="J8265">
        <v>749.2</v>
      </c>
    </row>
    <row r="8266" spans="1:10" x14ac:dyDescent="0.25">
      <c r="A8266">
        <v>45</v>
      </c>
      <c r="B8266">
        <v>2017</v>
      </c>
      <c r="C8266" t="s">
        <v>40</v>
      </c>
      <c r="D8266" t="s">
        <v>56</v>
      </c>
      <c r="E8266" t="s">
        <v>35</v>
      </c>
      <c r="F8266">
        <v>3</v>
      </c>
      <c r="G8266" t="s">
        <v>38</v>
      </c>
      <c r="H8266" t="s">
        <v>46</v>
      </c>
      <c r="I8266" t="s">
        <v>37</v>
      </c>
      <c r="J8266">
        <v>1173.4000000000001</v>
      </c>
    </row>
    <row r="8267" spans="1:10" x14ac:dyDescent="0.25">
      <c r="A8267">
        <v>45</v>
      </c>
      <c r="B8267">
        <v>2017</v>
      </c>
      <c r="C8267" t="s">
        <v>40</v>
      </c>
      <c r="D8267" t="s">
        <v>56</v>
      </c>
      <c r="E8267" t="s">
        <v>35</v>
      </c>
      <c r="F8267">
        <v>4</v>
      </c>
      <c r="G8267" t="s">
        <v>45</v>
      </c>
      <c r="H8267" t="s">
        <v>46</v>
      </c>
      <c r="I8267" t="s">
        <v>51</v>
      </c>
      <c r="J8267">
        <v>1130</v>
      </c>
    </row>
    <row r="8268" spans="1:10" x14ac:dyDescent="0.25">
      <c r="A8268">
        <v>45</v>
      </c>
      <c r="B8268">
        <v>2017</v>
      </c>
      <c r="C8268" t="s">
        <v>40</v>
      </c>
      <c r="D8268" t="s">
        <v>56</v>
      </c>
      <c r="E8268" t="s">
        <v>35</v>
      </c>
      <c r="F8268">
        <v>5</v>
      </c>
      <c r="G8268" t="s">
        <v>38</v>
      </c>
      <c r="H8268" t="s">
        <v>2</v>
      </c>
      <c r="I8268" t="s">
        <v>51</v>
      </c>
      <c r="J8268">
        <v>841.7</v>
      </c>
    </row>
    <row r="8269" spans="1:10" x14ac:dyDescent="0.25">
      <c r="A8269">
        <v>45</v>
      </c>
      <c r="B8269">
        <v>2017</v>
      </c>
      <c r="C8269" t="s">
        <v>40</v>
      </c>
      <c r="D8269" t="s">
        <v>56</v>
      </c>
      <c r="E8269" t="s">
        <v>35</v>
      </c>
      <c r="F8269">
        <v>6</v>
      </c>
      <c r="G8269" t="s">
        <v>45</v>
      </c>
      <c r="H8269" t="s">
        <v>2</v>
      </c>
      <c r="I8269" t="s">
        <v>37</v>
      </c>
      <c r="J8269">
        <v>876</v>
      </c>
    </row>
    <row r="8270" spans="1:10" x14ac:dyDescent="0.25">
      <c r="A8270">
        <v>45</v>
      </c>
      <c r="B8270">
        <v>2018</v>
      </c>
      <c r="C8270" t="s">
        <v>40</v>
      </c>
      <c r="D8270" t="s">
        <v>60</v>
      </c>
      <c r="E8270" t="s">
        <v>35</v>
      </c>
      <c r="F8270">
        <v>1</v>
      </c>
      <c r="G8270" t="s">
        <v>45</v>
      </c>
      <c r="H8270" t="s">
        <v>2</v>
      </c>
      <c r="I8270" t="s">
        <v>51</v>
      </c>
      <c r="J8270">
        <v>770.1</v>
      </c>
    </row>
    <row r="8271" spans="1:10" x14ac:dyDescent="0.25">
      <c r="A8271">
        <v>45</v>
      </c>
      <c r="B8271">
        <v>2018</v>
      </c>
      <c r="C8271" t="s">
        <v>40</v>
      </c>
      <c r="D8271" t="s">
        <v>60</v>
      </c>
      <c r="E8271" t="s">
        <v>35</v>
      </c>
      <c r="F8271">
        <v>2</v>
      </c>
      <c r="G8271" t="s">
        <v>38</v>
      </c>
      <c r="H8271" t="s">
        <v>2</v>
      </c>
      <c r="I8271" t="s">
        <v>51</v>
      </c>
      <c r="J8271">
        <v>567.6</v>
      </c>
    </row>
    <row r="8272" spans="1:10" x14ac:dyDescent="0.25">
      <c r="A8272">
        <v>45</v>
      </c>
      <c r="B8272">
        <v>2018</v>
      </c>
      <c r="C8272" t="s">
        <v>40</v>
      </c>
      <c r="D8272" t="s">
        <v>60</v>
      </c>
      <c r="E8272" t="s">
        <v>35</v>
      </c>
      <c r="F8272">
        <v>3</v>
      </c>
      <c r="G8272" t="s">
        <v>38</v>
      </c>
      <c r="H8272" t="s">
        <v>2</v>
      </c>
      <c r="I8272" t="s">
        <v>37</v>
      </c>
      <c r="J8272">
        <v>553.20000000000005</v>
      </c>
    </row>
    <row r="8273" spans="1:10" x14ac:dyDescent="0.25">
      <c r="A8273">
        <v>45</v>
      </c>
      <c r="B8273">
        <v>2018</v>
      </c>
      <c r="C8273" t="s">
        <v>40</v>
      </c>
      <c r="D8273" t="s">
        <v>60</v>
      </c>
      <c r="E8273" t="s">
        <v>35</v>
      </c>
      <c r="F8273">
        <v>4</v>
      </c>
      <c r="G8273" t="s">
        <v>38</v>
      </c>
      <c r="H8273" t="s">
        <v>46</v>
      </c>
      <c r="I8273" t="s">
        <v>51</v>
      </c>
      <c r="J8273">
        <v>1148.9000000000001</v>
      </c>
    </row>
    <row r="8274" spans="1:10" x14ac:dyDescent="0.25">
      <c r="A8274">
        <v>45</v>
      </c>
      <c r="B8274">
        <v>2018</v>
      </c>
      <c r="C8274" t="s">
        <v>40</v>
      </c>
      <c r="D8274" t="s">
        <v>60</v>
      </c>
      <c r="E8274" t="s">
        <v>35</v>
      </c>
      <c r="F8274">
        <v>5</v>
      </c>
      <c r="G8274" t="s">
        <v>38</v>
      </c>
      <c r="H8274" t="s">
        <v>46</v>
      </c>
      <c r="I8274" t="s">
        <v>37</v>
      </c>
      <c r="J8274">
        <v>997.1</v>
      </c>
    </row>
    <row r="8275" spans="1:10" x14ac:dyDescent="0.25">
      <c r="A8275">
        <v>45</v>
      </c>
      <c r="B8275">
        <v>2018</v>
      </c>
      <c r="C8275" t="s">
        <v>40</v>
      </c>
      <c r="D8275" t="s">
        <v>60</v>
      </c>
      <c r="E8275" t="s">
        <v>35</v>
      </c>
      <c r="F8275">
        <v>6</v>
      </c>
      <c r="G8275" t="s">
        <v>38</v>
      </c>
      <c r="H8275" t="s">
        <v>2</v>
      </c>
      <c r="I8275" t="s">
        <v>37</v>
      </c>
      <c r="J8275">
        <v>727.9</v>
      </c>
    </row>
    <row r="8276" spans="1:10" x14ac:dyDescent="0.25">
      <c r="A8276">
        <v>45</v>
      </c>
      <c r="B8276">
        <v>2018</v>
      </c>
      <c r="C8276" t="s">
        <v>40</v>
      </c>
      <c r="D8276" t="s">
        <v>56</v>
      </c>
      <c r="E8276" t="s">
        <v>35</v>
      </c>
      <c r="F8276">
        <v>1</v>
      </c>
      <c r="G8276" t="s">
        <v>38</v>
      </c>
      <c r="H8276" t="s">
        <v>46</v>
      </c>
      <c r="I8276" t="s">
        <v>37</v>
      </c>
      <c r="J8276">
        <v>1046.3</v>
      </c>
    </row>
    <row r="8277" spans="1:10" x14ac:dyDescent="0.25">
      <c r="A8277">
        <v>45</v>
      </c>
      <c r="B8277">
        <v>2018</v>
      </c>
      <c r="C8277" t="s">
        <v>40</v>
      </c>
      <c r="D8277" t="s">
        <v>56</v>
      </c>
      <c r="E8277" t="s">
        <v>35</v>
      </c>
      <c r="F8277">
        <v>2</v>
      </c>
      <c r="G8277" t="s">
        <v>38</v>
      </c>
      <c r="H8277" t="s">
        <v>46</v>
      </c>
      <c r="I8277" t="s">
        <v>51</v>
      </c>
      <c r="J8277">
        <v>1026</v>
      </c>
    </row>
    <row r="8278" spans="1:10" x14ac:dyDescent="0.25">
      <c r="A8278">
        <v>45</v>
      </c>
      <c r="B8278">
        <v>2018</v>
      </c>
      <c r="C8278" t="s">
        <v>40</v>
      </c>
      <c r="D8278" t="s">
        <v>56</v>
      </c>
      <c r="E8278" t="s">
        <v>35</v>
      </c>
      <c r="F8278">
        <v>3</v>
      </c>
      <c r="G8278" t="s">
        <v>45</v>
      </c>
      <c r="H8278" t="s">
        <v>2</v>
      </c>
      <c r="I8278" t="s">
        <v>51</v>
      </c>
      <c r="J8278">
        <v>520.70000000000005</v>
      </c>
    </row>
    <row r="8279" spans="1:10" x14ac:dyDescent="0.25">
      <c r="A8279">
        <v>45</v>
      </c>
      <c r="B8279">
        <v>2018</v>
      </c>
      <c r="C8279" t="s">
        <v>40</v>
      </c>
      <c r="D8279" t="s">
        <v>56</v>
      </c>
      <c r="E8279" t="s">
        <v>35</v>
      </c>
      <c r="F8279">
        <v>4</v>
      </c>
      <c r="G8279" t="s">
        <v>45</v>
      </c>
      <c r="H8279" t="s">
        <v>46</v>
      </c>
      <c r="I8279" t="s">
        <v>51</v>
      </c>
      <c r="J8279">
        <v>962.8</v>
      </c>
    </row>
    <row r="8280" spans="1:10" x14ac:dyDescent="0.25">
      <c r="A8280">
        <v>45</v>
      </c>
      <c r="B8280">
        <v>2018</v>
      </c>
      <c r="C8280" t="s">
        <v>40</v>
      </c>
      <c r="D8280" t="s">
        <v>56</v>
      </c>
      <c r="E8280" t="s">
        <v>35</v>
      </c>
      <c r="F8280">
        <v>5</v>
      </c>
      <c r="G8280" t="s">
        <v>45</v>
      </c>
      <c r="H8280" t="s">
        <v>46</v>
      </c>
      <c r="I8280" t="s">
        <v>51</v>
      </c>
      <c r="J8280">
        <v>992.2</v>
      </c>
    </row>
    <row r="8281" spans="1:10" x14ac:dyDescent="0.25">
      <c r="A8281">
        <v>45</v>
      </c>
      <c r="B8281">
        <v>2018</v>
      </c>
      <c r="C8281" t="s">
        <v>40</v>
      </c>
      <c r="D8281" t="s">
        <v>56</v>
      </c>
      <c r="E8281" t="s">
        <v>35</v>
      </c>
      <c r="F8281">
        <v>6</v>
      </c>
      <c r="G8281" t="s">
        <v>45</v>
      </c>
      <c r="H8281" t="s">
        <v>2</v>
      </c>
      <c r="I8281" t="s">
        <v>37</v>
      </c>
      <c r="J8281">
        <v>593.29999999999995</v>
      </c>
    </row>
    <row r="8282" spans="1:10" x14ac:dyDescent="0.25">
      <c r="A8282">
        <v>46</v>
      </c>
      <c r="B8282">
        <v>2017</v>
      </c>
      <c r="C8282" t="s">
        <v>40</v>
      </c>
      <c r="D8282" t="s">
        <v>60</v>
      </c>
      <c r="E8282" t="s">
        <v>35</v>
      </c>
      <c r="F8282">
        <v>1</v>
      </c>
      <c r="G8282" t="s">
        <v>38</v>
      </c>
      <c r="H8282" t="s">
        <v>2</v>
      </c>
      <c r="I8282" t="s">
        <v>51</v>
      </c>
      <c r="J8282">
        <v>851.5</v>
      </c>
    </row>
    <row r="8283" spans="1:10" x14ac:dyDescent="0.25">
      <c r="A8283">
        <v>46</v>
      </c>
      <c r="B8283">
        <v>2017</v>
      </c>
      <c r="C8283" t="s">
        <v>40</v>
      </c>
      <c r="D8283" t="s">
        <v>60</v>
      </c>
      <c r="E8283" t="s">
        <v>35</v>
      </c>
      <c r="F8283">
        <v>2</v>
      </c>
      <c r="G8283" t="s">
        <v>45</v>
      </c>
      <c r="H8283" t="s">
        <v>46</v>
      </c>
      <c r="I8283" t="s">
        <v>37</v>
      </c>
      <c r="J8283">
        <v>1319</v>
      </c>
    </row>
    <row r="8284" spans="1:10" x14ac:dyDescent="0.25">
      <c r="A8284">
        <v>46</v>
      </c>
      <c r="B8284">
        <v>2017</v>
      </c>
      <c r="C8284" t="s">
        <v>40</v>
      </c>
      <c r="D8284" t="s">
        <v>60</v>
      </c>
      <c r="E8284" t="s">
        <v>35</v>
      </c>
      <c r="F8284">
        <v>3</v>
      </c>
      <c r="G8284" t="s">
        <v>38</v>
      </c>
      <c r="H8284" t="s">
        <v>2</v>
      </c>
      <c r="I8284" t="s">
        <v>51</v>
      </c>
      <c r="J8284">
        <v>797.4</v>
      </c>
    </row>
    <row r="8285" spans="1:10" x14ac:dyDescent="0.25">
      <c r="A8285">
        <v>46</v>
      </c>
      <c r="B8285">
        <v>2017</v>
      </c>
      <c r="C8285" t="s">
        <v>40</v>
      </c>
      <c r="D8285" t="s">
        <v>60</v>
      </c>
      <c r="E8285" t="s">
        <v>35</v>
      </c>
      <c r="F8285">
        <v>4</v>
      </c>
      <c r="G8285" t="s">
        <v>38</v>
      </c>
      <c r="H8285" t="s">
        <v>2</v>
      </c>
      <c r="I8285" t="s">
        <v>51</v>
      </c>
      <c r="J8285">
        <v>884.9</v>
      </c>
    </row>
    <row r="8286" spans="1:10" x14ac:dyDescent="0.25">
      <c r="A8286">
        <v>46</v>
      </c>
      <c r="B8286">
        <v>2017</v>
      </c>
      <c r="C8286" t="s">
        <v>40</v>
      </c>
      <c r="D8286" t="s">
        <v>60</v>
      </c>
      <c r="E8286" t="s">
        <v>35</v>
      </c>
      <c r="F8286">
        <v>5</v>
      </c>
      <c r="G8286" t="s">
        <v>38</v>
      </c>
      <c r="H8286" t="s">
        <v>46</v>
      </c>
      <c r="I8286" t="s">
        <v>51</v>
      </c>
      <c r="J8286">
        <v>1411.3</v>
      </c>
    </row>
    <row r="8287" spans="1:10" x14ac:dyDescent="0.25">
      <c r="A8287">
        <v>46</v>
      </c>
      <c r="B8287">
        <v>2017</v>
      </c>
      <c r="C8287" t="s">
        <v>40</v>
      </c>
      <c r="D8287" t="s">
        <v>60</v>
      </c>
      <c r="E8287" t="s">
        <v>35</v>
      </c>
      <c r="F8287">
        <v>6</v>
      </c>
      <c r="G8287" t="s">
        <v>45</v>
      </c>
      <c r="H8287" t="s">
        <v>2</v>
      </c>
      <c r="I8287" t="s">
        <v>51</v>
      </c>
      <c r="J8287">
        <v>867.4</v>
      </c>
    </row>
    <row r="8288" spans="1:10" x14ac:dyDescent="0.25">
      <c r="A8288">
        <v>46</v>
      </c>
      <c r="B8288">
        <v>2017</v>
      </c>
      <c r="C8288" t="s">
        <v>40</v>
      </c>
      <c r="D8288" t="s">
        <v>56</v>
      </c>
      <c r="E8288" t="s">
        <v>35</v>
      </c>
      <c r="F8288">
        <v>1</v>
      </c>
      <c r="G8288" t="s">
        <v>45</v>
      </c>
      <c r="H8288" t="s">
        <v>2</v>
      </c>
      <c r="I8288" t="s">
        <v>37</v>
      </c>
      <c r="J8288">
        <v>848.5</v>
      </c>
    </row>
    <row r="8289" spans="1:10" x14ac:dyDescent="0.25">
      <c r="A8289">
        <v>46</v>
      </c>
      <c r="B8289">
        <v>2017</v>
      </c>
      <c r="C8289" t="s">
        <v>40</v>
      </c>
      <c r="D8289" t="s">
        <v>56</v>
      </c>
      <c r="E8289" t="s">
        <v>35</v>
      </c>
      <c r="F8289">
        <v>2</v>
      </c>
      <c r="G8289" t="s">
        <v>38</v>
      </c>
      <c r="H8289" t="s">
        <v>2</v>
      </c>
      <c r="I8289" t="s">
        <v>51</v>
      </c>
      <c r="J8289">
        <v>919.9</v>
      </c>
    </row>
    <row r="8290" spans="1:10" x14ac:dyDescent="0.25">
      <c r="A8290">
        <v>46</v>
      </c>
      <c r="B8290">
        <v>2017</v>
      </c>
      <c r="C8290" t="s">
        <v>40</v>
      </c>
      <c r="D8290" t="s">
        <v>56</v>
      </c>
      <c r="E8290" t="s">
        <v>35</v>
      </c>
      <c r="F8290">
        <v>3</v>
      </c>
      <c r="G8290" t="s">
        <v>38</v>
      </c>
      <c r="H8290" t="s">
        <v>2</v>
      </c>
      <c r="I8290" t="s">
        <v>37</v>
      </c>
      <c r="J8290">
        <v>902.9</v>
      </c>
    </row>
    <row r="8291" spans="1:10" x14ac:dyDescent="0.25">
      <c r="A8291">
        <v>46</v>
      </c>
      <c r="B8291">
        <v>2017</v>
      </c>
      <c r="C8291" t="s">
        <v>40</v>
      </c>
      <c r="D8291" t="s">
        <v>56</v>
      </c>
      <c r="E8291" t="s">
        <v>35</v>
      </c>
      <c r="F8291">
        <v>4</v>
      </c>
      <c r="G8291" t="s">
        <v>45</v>
      </c>
      <c r="H8291" t="s">
        <v>46</v>
      </c>
      <c r="I8291" t="s">
        <v>37</v>
      </c>
      <c r="J8291">
        <v>1213.7</v>
      </c>
    </row>
    <row r="8292" spans="1:10" x14ac:dyDescent="0.25">
      <c r="A8292">
        <v>46</v>
      </c>
      <c r="B8292">
        <v>2017</v>
      </c>
      <c r="C8292" t="s">
        <v>40</v>
      </c>
      <c r="D8292" t="s">
        <v>56</v>
      </c>
      <c r="E8292" t="s">
        <v>35</v>
      </c>
      <c r="F8292">
        <v>5</v>
      </c>
      <c r="G8292" t="s">
        <v>45</v>
      </c>
      <c r="H8292" t="s">
        <v>46</v>
      </c>
      <c r="I8292" t="s">
        <v>37</v>
      </c>
      <c r="J8292">
        <v>1264.3</v>
      </c>
    </row>
    <row r="8293" spans="1:10" x14ac:dyDescent="0.25">
      <c r="A8293">
        <v>46</v>
      </c>
      <c r="B8293">
        <v>2017</v>
      </c>
      <c r="C8293" t="s">
        <v>40</v>
      </c>
      <c r="D8293" t="s">
        <v>56</v>
      </c>
      <c r="E8293" t="s">
        <v>35</v>
      </c>
      <c r="F8293">
        <v>6</v>
      </c>
      <c r="G8293" t="s">
        <v>38</v>
      </c>
      <c r="H8293" t="s">
        <v>2</v>
      </c>
      <c r="I8293" t="s">
        <v>51</v>
      </c>
      <c r="J8293">
        <v>845.9</v>
      </c>
    </row>
    <row r="8294" spans="1:10" x14ac:dyDescent="0.25">
      <c r="A8294">
        <v>46</v>
      </c>
      <c r="B8294">
        <v>2018</v>
      </c>
      <c r="C8294" t="s">
        <v>40</v>
      </c>
      <c r="D8294" t="s">
        <v>60</v>
      </c>
      <c r="E8294" t="s">
        <v>35</v>
      </c>
      <c r="F8294">
        <v>1</v>
      </c>
      <c r="G8294" t="s">
        <v>38</v>
      </c>
      <c r="H8294" t="s">
        <v>46</v>
      </c>
      <c r="I8294" t="s">
        <v>37</v>
      </c>
      <c r="J8294">
        <v>1040.7</v>
      </c>
    </row>
    <row r="8295" spans="1:10" x14ac:dyDescent="0.25">
      <c r="A8295">
        <v>46</v>
      </c>
      <c r="B8295">
        <v>2018</v>
      </c>
      <c r="C8295" t="s">
        <v>40</v>
      </c>
      <c r="D8295" t="s">
        <v>60</v>
      </c>
      <c r="E8295" t="s">
        <v>35</v>
      </c>
      <c r="F8295">
        <v>2</v>
      </c>
      <c r="G8295" t="s">
        <v>45</v>
      </c>
      <c r="H8295" t="s">
        <v>2</v>
      </c>
      <c r="I8295" t="s">
        <v>37</v>
      </c>
      <c r="J8295">
        <v>726.3</v>
      </c>
    </row>
    <row r="8296" spans="1:10" x14ac:dyDescent="0.25">
      <c r="A8296">
        <v>46</v>
      </c>
      <c r="B8296">
        <v>2018</v>
      </c>
      <c r="C8296" t="s">
        <v>40</v>
      </c>
      <c r="D8296" t="s">
        <v>60</v>
      </c>
      <c r="E8296" t="s">
        <v>35</v>
      </c>
      <c r="F8296">
        <v>3</v>
      </c>
      <c r="G8296" t="s">
        <v>38</v>
      </c>
      <c r="H8296" t="s">
        <v>46</v>
      </c>
      <c r="I8296" t="s">
        <v>37</v>
      </c>
      <c r="J8296">
        <v>1197.8</v>
      </c>
    </row>
    <row r="8297" spans="1:10" x14ac:dyDescent="0.25">
      <c r="A8297">
        <v>46</v>
      </c>
      <c r="B8297">
        <v>2018</v>
      </c>
      <c r="C8297" t="s">
        <v>40</v>
      </c>
      <c r="D8297" t="s">
        <v>60</v>
      </c>
      <c r="E8297" t="s">
        <v>35</v>
      </c>
      <c r="F8297">
        <v>4</v>
      </c>
      <c r="G8297" t="s">
        <v>45</v>
      </c>
      <c r="H8297" t="s">
        <v>46</v>
      </c>
      <c r="I8297" t="s">
        <v>37</v>
      </c>
      <c r="J8297">
        <v>1142.8</v>
      </c>
    </row>
    <row r="8298" spans="1:10" x14ac:dyDescent="0.25">
      <c r="A8298">
        <v>46</v>
      </c>
      <c r="B8298">
        <v>2018</v>
      </c>
      <c r="C8298" t="s">
        <v>40</v>
      </c>
      <c r="D8298" t="s">
        <v>60</v>
      </c>
      <c r="E8298" t="s">
        <v>35</v>
      </c>
      <c r="F8298">
        <v>5</v>
      </c>
      <c r="G8298" t="s">
        <v>38</v>
      </c>
      <c r="H8298" t="s">
        <v>46</v>
      </c>
      <c r="I8298" t="s">
        <v>37</v>
      </c>
      <c r="J8298">
        <v>996.4</v>
      </c>
    </row>
    <row r="8299" spans="1:10" x14ac:dyDescent="0.25">
      <c r="A8299">
        <v>46</v>
      </c>
      <c r="B8299">
        <v>2018</v>
      </c>
      <c r="C8299" t="s">
        <v>40</v>
      </c>
      <c r="D8299" t="s">
        <v>60</v>
      </c>
      <c r="E8299" t="s">
        <v>35</v>
      </c>
      <c r="F8299">
        <v>6</v>
      </c>
      <c r="G8299" t="s">
        <v>38</v>
      </c>
      <c r="H8299" t="s">
        <v>46</v>
      </c>
      <c r="I8299" t="s">
        <v>37</v>
      </c>
      <c r="J8299">
        <v>1000.6</v>
      </c>
    </row>
    <row r="8300" spans="1:10" x14ac:dyDescent="0.25">
      <c r="A8300">
        <v>46</v>
      </c>
      <c r="B8300">
        <v>2018</v>
      </c>
      <c r="C8300" t="s">
        <v>40</v>
      </c>
      <c r="D8300" t="s">
        <v>56</v>
      </c>
      <c r="E8300" t="s">
        <v>35</v>
      </c>
      <c r="F8300">
        <v>1</v>
      </c>
      <c r="G8300" t="s">
        <v>45</v>
      </c>
      <c r="H8300" t="s">
        <v>2</v>
      </c>
      <c r="I8300" t="s">
        <v>37</v>
      </c>
      <c r="J8300">
        <v>704.7</v>
      </c>
    </row>
    <row r="8301" spans="1:10" x14ac:dyDescent="0.25">
      <c r="A8301">
        <v>46</v>
      </c>
      <c r="B8301">
        <v>2018</v>
      </c>
      <c r="C8301" t="s">
        <v>40</v>
      </c>
      <c r="D8301" t="s">
        <v>56</v>
      </c>
      <c r="E8301" t="s">
        <v>35</v>
      </c>
      <c r="F8301">
        <v>2</v>
      </c>
      <c r="G8301" t="s">
        <v>38</v>
      </c>
      <c r="H8301" t="s">
        <v>2</v>
      </c>
      <c r="I8301" t="s">
        <v>37</v>
      </c>
      <c r="J8301">
        <v>501.7</v>
      </c>
    </row>
    <row r="8302" spans="1:10" x14ac:dyDescent="0.25">
      <c r="A8302">
        <v>46</v>
      </c>
      <c r="B8302">
        <v>2018</v>
      </c>
      <c r="C8302" t="s">
        <v>40</v>
      </c>
      <c r="D8302" t="s">
        <v>56</v>
      </c>
      <c r="E8302" t="s">
        <v>35</v>
      </c>
      <c r="F8302">
        <v>3</v>
      </c>
      <c r="G8302" t="s">
        <v>45</v>
      </c>
      <c r="H8302" t="s">
        <v>46</v>
      </c>
      <c r="I8302" t="s">
        <v>37</v>
      </c>
      <c r="J8302">
        <v>854.8</v>
      </c>
    </row>
    <row r="8303" spans="1:10" x14ac:dyDescent="0.25">
      <c r="A8303">
        <v>46</v>
      </c>
      <c r="B8303">
        <v>2018</v>
      </c>
      <c r="C8303" t="s">
        <v>40</v>
      </c>
      <c r="D8303" t="s">
        <v>56</v>
      </c>
      <c r="E8303" t="s">
        <v>35</v>
      </c>
      <c r="F8303">
        <v>4</v>
      </c>
      <c r="G8303" t="s">
        <v>38</v>
      </c>
      <c r="H8303" t="s">
        <v>46</v>
      </c>
      <c r="I8303" t="s">
        <v>51</v>
      </c>
      <c r="J8303">
        <v>1051.9000000000001</v>
      </c>
    </row>
    <row r="8304" spans="1:10" x14ac:dyDescent="0.25">
      <c r="A8304">
        <v>46</v>
      </c>
      <c r="B8304">
        <v>2018</v>
      </c>
      <c r="C8304" t="s">
        <v>40</v>
      </c>
      <c r="D8304" t="s">
        <v>56</v>
      </c>
      <c r="E8304" t="s">
        <v>35</v>
      </c>
      <c r="F8304">
        <v>5</v>
      </c>
      <c r="G8304" t="s">
        <v>38</v>
      </c>
      <c r="H8304" t="s">
        <v>46</v>
      </c>
      <c r="I8304" t="s">
        <v>37</v>
      </c>
      <c r="J8304">
        <v>1150.7</v>
      </c>
    </row>
    <row r="8305" spans="1:10" x14ac:dyDescent="0.25">
      <c r="A8305">
        <v>46</v>
      </c>
      <c r="B8305">
        <v>2018</v>
      </c>
      <c r="C8305" t="s">
        <v>40</v>
      </c>
      <c r="D8305" t="s">
        <v>56</v>
      </c>
      <c r="E8305" t="s">
        <v>35</v>
      </c>
      <c r="F8305">
        <v>6</v>
      </c>
      <c r="G8305" t="s">
        <v>38</v>
      </c>
      <c r="H8305" t="s">
        <v>46</v>
      </c>
      <c r="I8305" t="s">
        <v>37</v>
      </c>
      <c r="J8305">
        <v>962.5</v>
      </c>
    </row>
    <row r="8306" spans="1:10" x14ac:dyDescent="0.25">
      <c r="A8306">
        <v>47</v>
      </c>
      <c r="B8306">
        <v>2017</v>
      </c>
      <c r="C8306" t="s">
        <v>40</v>
      </c>
      <c r="D8306" t="s">
        <v>60</v>
      </c>
      <c r="E8306" t="s">
        <v>35</v>
      </c>
      <c r="F8306">
        <v>1</v>
      </c>
      <c r="G8306" t="s">
        <v>38</v>
      </c>
      <c r="H8306" t="s">
        <v>46</v>
      </c>
      <c r="I8306" t="s">
        <v>37</v>
      </c>
      <c r="J8306">
        <v>1362.2</v>
      </c>
    </row>
    <row r="8307" spans="1:10" x14ac:dyDescent="0.25">
      <c r="A8307">
        <v>47</v>
      </c>
      <c r="B8307">
        <v>2017</v>
      </c>
      <c r="C8307" t="s">
        <v>40</v>
      </c>
      <c r="D8307" t="s">
        <v>60</v>
      </c>
      <c r="E8307" t="s">
        <v>35</v>
      </c>
      <c r="F8307">
        <v>2</v>
      </c>
      <c r="G8307" t="s">
        <v>45</v>
      </c>
      <c r="H8307" t="s">
        <v>46</v>
      </c>
      <c r="I8307" t="s">
        <v>37</v>
      </c>
      <c r="J8307">
        <v>1337.6</v>
      </c>
    </row>
    <row r="8308" spans="1:10" x14ac:dyDescent="0.25">
      <c r="A8308">
        <v>47</v>
      </c>
      <c r="B8308">
        <v>2017</v>
      </c>
      <c r="C8308" t="s">
        <v>40</v>
      </c>
      <c r="D8308" t="s">
        <v>60</v>
      </c>
      <c r="E8308" t="s">
        <v>35</v>
      </c>
      <c r="F8308">
        <v>3</v>
      </c>
      <c r="G8308" t="s">
        <v>45</v>
      </c>
      <c r="H8308" t="s">
        <v>2</v>
      </c>
      <c r="I8308" t="s">
        <v>37</v>
      </c>
      <c r="J8308">
        <v>892.5</v>
      </c>
    </row>
    <row r="8309" spans="1:10" x14ac:dyDescent="0.25">
      <c r="A8309">
        <v>47</v>
      </c>
      <c r="B8309">
        <v>2017</v>
      </c>
      <c r="C8309" t="s">
        <v>40</v>
      </c>
      <c r="D8309" t="s">
        <v>60</v>
      </c>
      <c r="E8309" t="s">
        <v>35</v>
      </c>
      <c r="F8309">
        <v>4</v>
      </c>
      <c r="G8309" t="s">
        <v>38</v>
      </c>
      <c r="H8309" t="s">
        <v>2</v>
      </c>
      <c r="I8309" t="s">
        <v>37</v>
      </c>
      <c r="J8309">
        <v>774.7</v>
      </c>
    </row>
    <row r="8310" spans="1:10" x14ac:dyDescent="0.25">
      <c r="A8310">
        <v>47</v>
      </c>
      <c r="B8310">
        <v>2017</v>
      </c>
      <c r="C8310" t="s">
        <v>40</v>
      </c>
      <c r="D8310" t="s">
        <v>60</v>
      </c>
      <c r="E8310" t="s">
        <v>35</v>
      </c>
      <c r="F8310">
        <v>5</v>
      </c>
      <c r="G8310" t="s">
        <v>38</v>
      </c>
      <c r="H8310" t="s">
        <v>46</v>
      </c>
      <c r="I8310" t="s">
        <v>51</v>
      </c>
      <c r="J8310">
        <v>1280.5999999999999</v>
      </c>
    </row>
    <row r="8311" spans="1:10" x14ac:dyDescent="0.25">
      <c r="A8311">
        <v>47</v>
      </c>
      <c r="B8311">
        <v>2017</v>
      </c>
      <c r="C8311" t="s">
        <v>40</v>
      </c>
      <c r="D8311" t="s">
        <v>60</v>
      </c>
      <c r="E8311" t="s">
        <v>35</v>
      </c>
      <c r="F8311">
        <v>6</v>
      </c>
      <c r="G8311" t="s">
        <v>38</v>
      </c>
      <c r="H8311" t="s">
        <v>46</v>
      </c>
      <c r="I8311" t="s">
        <v>51</v>
      </c>
      <c r="J8311">
        <v>1241.8</v>
      </c>
    </row>
    <row r="8312" spans="1:10" x14ac:dyDescent="0.25">
      <c r="A8312">
        <v>47</v>
      </c>
      <c r="B8312">
        <v>2017</v>
      </c>
      <c r="C8312" t="s">
        <v>40</v>
      </c>
      <c r="D8312" t="s">
        <v>56</v>
      </c>
      <c r="E8312" t="s">
        <v>35</v>
      </c>
      <c r="F8312">
        <v>1</v>
      </c>
      <c r="G8312" t="s">
        <v>38</v>
      </c>
      <c r="H8312" t="s">
        <v>2</v>
      </c>
      <c r="I8312" t="s">
        <v>37</v>
      </c>
      <c r="J8312">
        <v>990</v>
      </c>
    </row>
    <row r="8313" spans="1:10" x14ac:dyDescent="0.25">
      <c r="A8313">
        <v>47</v>
      </c>
      <c r="B8313">
        <v>2017</v>
      </c>
      <c r="C8313" t="s">
        <v>40</v>
      </c>
      <c r="D8313" t="s">
        <v>56</v>
      </c>
      <c r="E8313" t="s">
        <v>35</v>
      </c>
      <c r="F8313">
        <v>2</v>
      </c>
      <c r="G8313" t="s">
        <v>38</v>
      </c>
      <c r="H8313" t="s">
        <v>46</v>
      </c>
      <c r="I8313" t="s">
        <v>51</v>
      </c>
      <c r="J8313">
        <v>1150.3</v>
      </c>
    </row>
    <row r="8314" spans="1:10" x14ac:dyDescent="0.25">
      <c r="A8314">
        <v>47</v>
      </c>
      <c r="B8314">
        <v>2017</v>
      </c>
      <c r="C8314" t="s">
        <v>40</v>
      </c>
      <c r="D8314" t="s">
        <v>56</v>
      </c>
      <c r="E8314" t="s">
        <v>35</v>
      </c>
      <c r="F8314">
        <v>3</v>
      </c>
      <c r="G8314" t="s">
        <v>45</v>
      </c>
      <c r="H8314" t="s">
        <v>46</v>
      </c>
      <c r="I8314" t="s">
        <v>37</v>
      </c>
      <c r="J8314">
        <v>1097.0999999999999</v>
      </c>
    </row>
    <row r="8315" spans="1:10" x14ac:dyDescent="0.25">
      <c r="A8315">
        <v>47</v>
      </c>
      <c r="B8315">
        <v>2017</v>
      </c>
      <c r="C8315" t="s">
        <v>40</v>
      </c>
      <c r="D8315" t="s">
        <v>56</v>
      </c>
      <c r="E8315" t="s">
        <v>35</v>
      </c>
      <c r="F8315">
        <v>4</v>
      </c>
      <c r="G8315" t="s">
        <v>38</v>
      </c>
      <c r="H8315" t="s">
        <v>2</v>
      </c>
      <c r="I8315" t="s">
        <v>37</v>
      </c>
      <c r="J8315">
        <v>897.1</v>
      </c>
    </row>
    <row r="8316" spans="1:10" x14ac:dyDescent="0.25">
      <c r="A8316">
        <v>47</v>
      </c>
      <c r="B8316">
        <v>2017</v>
      </c>
      <c r="C8316" t="s">
        <v>40</v>
      </c>
      <c r="D8316" t="s">
        <v>56</v>
      </c>
      <c r="E8316" t="s">
        <v>35</v>
      </c>
      <c r="F8316">
        <v>5</v>
      </c>
      <c r="G8316" t="s">
        <v>38</v>
      </c>
      <c r="H8316" t="s">
        <v>46</v>
      </c>
      <c r="I8316" t="s">
        <v>51</v>
      </c>
      <c r="J8316">
        <v>1192.4000000000001</v>
      </c>
    </row>
    <row r="8317" spans="1:10" x14ac:dyDescent="0.25">
      <c r="A8317">
        <v>47</v>
      </c>
      <c r="B8317">
        <v>2017</v>
      </c>
      <c r="C8317" t="s">
        <v>40</v>
      </c>
      <c r="D8317" t="s">
        <v>56</v>
      </c>
      <c r="E8317" t="s">
        <v>35</v>
      </c>
      <c r="F8317">
        <v>6</v>
      </c>
      <c r="G8317" t="s">
        <v>38</v>
      </c>
      <c r="H8317" t="s">
        <v>46</v>
      </c>
      <c r="I8317" t="s">
        <v>37</v>
      </c>
      <c r="J8317">
        <v>1111.2</v>
      </c>
    </row>
    <row r="8318" spans="1:10" x14ac:dyDescent="0.25">
      <c r="A8318">
        <v>47</v>
      </c>
      <c r="B8318">
        <v>2018</v>
      </c>
      <c r="C8318" t="s">
        <v>40</v>
      </c>
      <c r="D8318" t="s">
        <v>60</v>
      </c>
      <c r="E8318" t="s">
        <v>35</v>
      </c>
      <c r="F8318">
        <v>1</v>
      </c>
      <c r="G8318" t="s">
        <v>45</v>
      </c>
      <c r="H8318" t="s">
        <v>2</v>
      </c>
      <c r="I8318" t="s">
        <v>51</v>
      </c>
      <c r="J8318">
        <v>673.3</v>
      </c>
    </row>
    <row r="8319" spans="1:10" x14ac:dyDescent="0.25">
      <c r="A8319">
        <v>47</v>
      </c>
      <c r="B8319">
        <v>2018</v>
      </c>
      <c r="C8319" t="s">
        <v>40</v>
      </c>
      <c r="D8319" t="s">
        <v>60</v>
      </c>
      <c r="E8319" t="s">
        <v>35</v>
      </c>
      <c r="F8319">
        <v>2</v>
      </c>
      <c r="G8319" t="s">
        <v>45</v>
      </c>
      <c r="H8319" t="s">
        <v>46</v>
      </c>
      <c r="I8319" t="s">
        <v>37</v>
      </c>
      <c r="J8319">
        <v>1111</v>
      </c>
    </row>
    <row r="8320" spans="1:10" x14ac:dyDescent="0.25">
      <c r="A8320">
        <v>47</v>
      </c>
      <c r="B8320">
        <v>2018</v>
      </c>
      <c r="C8320" t="s">
        <v>40</v>
      </c>
      <c r="D8320" t="s">
        <v>60</v>
      </c>
      <c r="E8320" t="s">
        <v>35</v>
      </c>
      <c r="F8320">
        <v>3</v>
      </c>
      <c r="G8320" t="s">
        <v>45</v>
      </c>
      <c r="H8320" t="s">
        <v>2</v>
      </c>
      <c r="I8320" t="s">
        <v>37</v>
      </c>
      <c r="J8320">
        <v>862.4</v>
      </c>
    </row>
    <row r="8321" spans="1:10" x14ac:dyDescent="0.25">
      <c r="A8321">
        <v>47</v>
      </c>
      <c r="B8321">
        <v>2018</v>
      </c>
      <c r="C8321" t="s">
        <v>40</v>
      </c>
      <c r="D8321" t="s">
        <v>60</v>
      </c>
      <c r="E8321" t="s">
        <v>35</v>
      </c>
      <c r="F8321">
        <v>4</v>
      </c>
      <c r="G8321" t="s">
        <v>38</v>
      </c>
      <c r="H8321" t="s">
        <v>2</v>
      </c>
      <c r="I8321" t="s">
        <v>37</v>
      </c>
      <c r="J8321">
        <v>596</v>
      </c>
    </row>
    <row r="8322" spans="1:10" x14ac:dyDescent="0.25">
      <c r="A8322">
        <v>47</v>
      </c>
      <c r="B8322">
        <v>2018</v>
      </c>
      <c r="C8322" t="s">
        <v>40</v>
      </c>
      <c r="D8322" t="s">
        <v>60</v>
      </c>
      <c r="E8322" t="s">
        <v>35</v>
      </c>
      <c r="F8322">
        <v>5</v>
      </c>
      <c r="G8322" t="s">
        <v>38</v>
      </c>
      <c r="H8322" t="s">
        <v>2</v>
      </c>
      <c r="I8322" t="s">
        <v>51</v>
      </c>
      <c r="J8322">
        <v>854.1</v>
      </c>
    </row>
    <row r="8323" spans="1:10" x14ac:dyDescent="0.25">
      <c r="A8323">
        <v>47</v>
      </c>
      <c r="B8323">
        <v>2018</v>
      </c>
      <c r="C8323" t="s">
        <v>40</v>
      </c>
      <c r="D8323" t="s">
        <v>60</v>
      </c>
      <c r="E8323" t="s">
        <v>35</v>
      </c>
      <c r="F8323">
        <v>6</v>
      </c>
      <c r="G8323" t="s">
        <v>45</v>
      </c>
      <c r="H8323" t="s">
        <v>46</v>
      </c>
      <c r="I8323" t="s">
        <v>51</v>
      </c>
      <c r="J8323">
        <v>1050.4000000000001</v>
      </c>
    </row>
    <row r="8324" spans="1:10" x14ac:dyDescent="0.25">
      <c r="A8324">
        <v>47</v>
      </c>
      <c r="B8324">
        <v>2018</v>
      </c>
      <c r="C8324" t="s">
        <v>40</v>
      </c>
      <c r="D8324" t="s">
        <v>56</v>
      </c>
      <c r="E8324" t="s">
        <v>35</v>
      </c>
      <c r="F8324">
        <v>1</v>
      </c>
      <c r="G8324" t="s">
        <v>38</v>
      </c>
      <c r="H8324" t="s">
        <v>46</v>
      </c>
      <c r="I8324" t="s">
        <v>51</v>
      </c>
      <c r="J8324">
        <v>1122.5</v>
      </c>
    </row>
    <row r="8325" spans="1:10" x14ac:dyDescent="0.25">
      <c r="A8325">
        <v>47</v>
      </c>
      <c r="B8325">
        <v>2018</v>
      </c>
      <c r="C8325" t="s">
        <v>40</v>
      </c>
      <c r="D8325" t="s">
        <v>56</v>
      </c>
      <c r="E8325" t="s">
        <v>35</v>
      </c>
      <c r="F8325">
        <v>2</v>
      </c>
      <c r="G8325" t="s">
        <v>38</v>
      </c>
      <c r="H8325" t="s">
        <v>46</v>
      </c>
      <c r="I8325" t="s">
        <v>37</v>
      </c>
      <c r="J8325">
        <v>1074.2</v>
      </c>
    </row>
    <row r="8326" spans="1:10" x14ac:dyDescent="0.25">
      <c r="A8326">
        <v>47</v>
      </c>
      <c r="B8326">
        <v>2018</v>
      </c>
      <c r="C8326" t="s">
        <v>40</v>
      </c>
      <c r="D8326" t="s">
        <v>56</v>
      </c>
      <c r="E8326" t="s">
        <v>35</v>
      </c>
      <c r="F8326">
        <v>3</v>
      </c>
      <c r="G8326" t="s">
        <v>45</v>
      </c>
      <c r="H8326" t="s">
        <v>46</v>
      </c>
      <c r="I8326" t="s">
        <v>37</v>
      </c>
      <c r="J8326">
        <v>1120.5999999999999</v>
      </c>
    </row>
    <row r="8327" spans="1:10" x14ac:dyDescent="0.25">
      <c r="A8327">
        <v>47</v>
      </c>
      <c r="B8327">
        <v>2018</v>
      </c>
      <c r="C8327" t="s">
        <v>40</v>
      </c>
      <c r="D8327" t="s">
        <v>56</v>
      </c>
      <c r="E8327" t="s">
        <v>35</v>
      </c>
      <c r="F8327">
        <v>4</v>
      </c>
      <c r="G8327" t="s">
        <v>45</v>
      </c>
      <c r="H8327" t="s">
        <v>46</v>
      </c>
      <c r="I8327" t="s">
        <v>37</v>
      </c>
      <c r="J8327">
        <v>961.9</v>
      </c>
    </row>
    <row r="8328" spans="1:10" x14ac:dyDescent="0.25">
      <c r="A8328">
        <v>47</v>
      </c>
      <c r="B8328">
        <v>2018</v>
      </c>
      <c r="C8328" t="s">
        <v>40</v>
      </c>
      <c r="D8328" t="s">
        <v>56</v>
      </c>
      <c r="E8328" t="s">
        <v>35</v>
      </c>
      <c r="F8328">
        <v>5</v>
      </c>
      <c r="G8328" t="s">
        <v>45</v>
      </c>
      <c r="H8328" t="s">
        <v>2</v>
      </c>
      <c r="I8328" t="s">
        <v>51</v>
      </c>
      <c r="J8328">
        <v>754.7</v>
      </c>
    </row>
    <row r="8329" spans="1:10" x14ac:dyDescent="0.25">
      <c r="A8329">
        <v>47</v>
      </c>
      <c r="B8329">
        <v>2018</v>
      </c>
      <c r="C8329" t="s">
        <v>40</v>
      </c>
      <c r="D8329" t="s">
        <v>56</v>
      </c>
      <c r="E8329" t="s">
        <v>35</v>
      </c>
      <c r="F8329">
        <v>6</v>
      </c>
      <c r="G8329" t="s">
        <v>45</v>
      </c>
      <c r="H8329" t="s">
        <v>46</v>
      </c>
      <c r="I8329" t="s">
        <v>37</v>
      </c>
      <c r="J8329">
        <v>966.5</v>
      </c>
    </row>
    <row r="8330" spans="1:10" x14ac:dyDescent="0.25">
      <c r="A8330">
        <v>48</v>
      </c>
      <c r="B8330">
        <v>2017</v>
      </c>
      <c r="C8330" t="s">
        <v>40</v>
      </c>
      <c r="D8330" t="s">
        <v>60</v>
      </c>
      <c r="E8330" t="s">
        <v>35</v>
      </c>
      <c r="F8330">
        <v>1</v>
      </c>
      <c r="G8330" t="s">
        <v>45</v>
      </c>
      <c r="H8330" t="s">
        <v>46</v>
      </c>
      <c r="I8330" t="s">
        <v>37</v>
      </c>
      <c r="J8330">
        <v>1302.5</v>
      </c>
    </row>
    <row r="8331" spans="1:10" x14ac:dyDescent="0.25">
      <c r="A8331">
        <v>48</v>
      </c>
      <c r="B8331">
        <v>2017</v>
      </c>
      <c r="C8331" t="s">
        <v>40</v>
      </c>
      <c r="D8331" t="s">
        <v>60</v>
      </c>
      <c r="E8331" t="s">
        <v>35</v>
      </c>
      <c r="F8331">
        <v>2</v>
      </c>
      <c r="G8331" t="s">
        <v>38</v>
      </c>
      <c r="H8331" t="s">
        <v>46</v>
      </c>
      <c r="I8331" t="s">
        <v>37</v>
      </c>
      <c r="J8331">
        <v>1256.0999999999999</v>
      </c>
    </row>
    <row r="8332" spans="1:10" x14ac:dyDescent="0.25">
      <c r="A8332">
        <v>48</v>
      </c>
      <c r="B8332">
        <v>2017</v>
      </c>
      <c r="C8332" t="s">
        <v>40</v>
      </c>
      <c r="D8332" t="s">
        <v>60</v>
      </c>
      <c r="E8332" t="s">
        <v>35</v>
      </c>
      <c r="F8332">
        <v>3</v>
      </c>
      <c r="G8332" t="s">
        <v>45</v>
      </c>
      <c r="H8332" t="s">
        <v>46</v>
      </c>
      <c r="I8332" t="s">
        <v>37</v>
      </c>
      <c r="J8332">
        <v>1430.1</v>
      </c>
    </row>
    <row r="8333" spans="1:10" x14ac:dyDescent="0.25">
      <c r="A8333">
        <v>48</v>
      </c>
      <c r="B8333">
        <v>2017</v>
      </c>
      <c r="C8333" t="s">
        <v>40</v>
      </c>
      <c r="D8333" t="s">
        <v>60</v>
      </c>
      <c r="E8333" t="s">
        <v>35</v>
      </c>
      <c r="F8333">
        <v>4</v>
      </c>
      <c r="G8333" t="s">
        <v>38</v>
      </c>
      <c r="H8333" t="s">
        <v>46</v>
      </c>
      <c r="I8333" t="s">
        <v>51</v>
      </c>
      <c r="J8333">
        <v>1348.3</v>
      </c>
    </row>
    <row r="8334" spans="1:10" x14ac:dyDescent="0.25">
      <c r="A8334">
        <v>48</v>
      </c>
      <c r="B8334">
        <v>2017</v>
      </c>
      <c r="C8334" t="s">
        <v>40</v>
      </c>
      <c r="D8334" t="s">
        <v>60</v>
      </c>
      <c r="E8334" t="s">
        <v>35</v>
      </c>
      <c r="F8334">
        <v>5</v>
      </c>
      <c r="G8334" t="s">
        <v>45</v>
      </c>
      <c r="H8334" t="s">
        <v>2</v>
      </c>
      <c r="I8334" t="s">
        <v>51</v>
      </c>
      <c r="J8334">
        <v>832.7</v>
      </c>
    </row>
    <row r="8335" spans="1:10" x14ac:dyDescent="0.25">
      <c r="A8335">
        <v>48</v>
      </c>
      <c r="B8335">
        <v>2017</v>
      </c>
      <c r="C8335" t="s">
        <v>40</v>
      </c>
      <c r="D8335" t="s">
        <v>60</v>
      </c>
      <c r="E8335" t="s">
        <v>35</v>
      </c>
      <c r="F8335">
        <v>6</v>
      </c>
      <c r="G8335" t="s">
        <v>45</v>
      </c>
      <c r="H8335" t="s">
        <v>46</v>
      </c>
      <c r="I8335" t="s">
        <v>37</v>
      </c>
      <c r="J8335">
        <v>1479.1</v>
      </c>
    </row>
    <row r="8336" spans="1:10" x14ac:dyDescent="0.25">
      <c r="A8336">
        <v>48</v>
      </c>
      <c r="B8336">
        <v>2017</v>
      </c>
      <c r="C8336" t="s">
        <v>40</v>
      </c>
      <c r="D8336" t="s">
        <v>56</v>
      </c>
      <c r="E8336" t="s">
        <v>35</v>
      </c>
      <c r="F8336">
        <v>1</v>
      </c>
      <c r="G8336" t="s">
        <v>45</v>
      </c>
      <c r="H8336" t="s">
        <v>2</v>
      </c>
      <c r="I8336" t="s">
        <v>37</v>
      </c>
      <c r="J8336">
        <v>631.6</v>
      </c>
    </row>
    <row r="8337" spans="1:10" x14ac:dyDescent="0.25">
      <c r="A8337">
        <v>48</v>
      </c>
      <c r="B8337">
        <v>2017</v>
      </c>
      <c r="C8337" t="s">
        <v>40</v>
      </c>
      <c r="D8337" t="s">
        <v>56</v>
      </c>
      <c r="E8337" t="s">
        <v>35</v>
      </c>
      <c r="F8337">
        <v>2</v>
      </c>
      <c r="G8337" t="s">
        <v>38</v>
      </c>
      <c r="H8337" t="s">
        <v>46</v>
      </c>
      <c r="I8337" t="s">
        <v>37</v>
      </c>
      <c r="J8337">
        <v>1203.5</v>
      </c>
    </row>
    <row r="8338" spans="1:10" x14ac:dyDescent="0.25">
      <c r="A8338">
        <v>48</v>
      </c>
      <c r="B8338">
        <v>2017</v>
      </c>
      <c r="C8338" t="s">
        <v>40</v>
      </c>
      <c r="D8338" t="s">
        <v>56</v>
      </c>
      <c r="E8338" t="s">
        <v>35</v>
      </c>
      <c r="F8338">
        <v>3</v>
      </c>
      <c r="G8338" t="s">
        <v>45</v>
      </c>
      <c r="H8338" t="s">
        <v>46</v>
      </c>
      <c r="I8338" t="s">
        <v>37</v>
      </c>
      <c r="J8338">
        <v>1242.7</v>
      </c>
    </row>
    <row r="8339" spans="1:10" x14ac:dyDescent="0.25">
      <c r="A8339">
        <v>48</v>
      </c>
      <c r="B8339">
        <v>2017</v>
      </c>
      <c r="C8339" t="s">
        <v>40</v>
      </c>
      <c r="D8339" t="s">
        <v>56</v>
      </c>
      <c r="E8339" t="s">
        <v>35</v>
      </c>
      <c r="F8339">
        <v>4</v>
      </c>
      <c r="G8339" t="s">
        <v>38</v>
      </c>
      <c r="H8339" t="s">
        <v>46</v>
      </c>
      <c r="I8339" t="s">
        <v>37</v>
      </c>
      <c r="J8339">
        <v>1201.5999999999999</v>
      </c>
    </row>
    <row r="8340" spans="1:10" x14ac:dyDescent="0.25">
      <c r="A8340">
        <v>48</v>
      </c>
      <c r="B8340">
        <v>2017</v>
      </c>
      <c r="C8340" t="s">
        <v>40</v>
      </c>
      <c r="D8340" t="s">
        <v>56</v>
      </c>
      <c r="E8340" t="s">
        <v>35</v>
      </c>
      <c r="F8340">
        <v>5</v>
      </c>
      <c r="G8340" t="s">
        <v>45</v>
      </c>
      <c r="H8340" t="s">
        <v>46</v>
      </c>
      <c r="I8340" t="s">
        <v>51</v>
      </c>
      <c r="J8340">
        <v>1203.9000000000001</v>
      </c>
    </row>
    <row r="8341" spans="1:10" x14ac:dyDescent="0.25">
      <c r="A8341">
        <v>48</v>
      </c>
      <c r="B8341">
        <v>2017</v>
      </c>
      <c r="C8341" t="s">
        <v>40</v>
      </c>
      <c r="D8341" t="s">
        <v>56</v>
      </c>
      <c r="E8341" t="s">
        <v>35</v>
      </c>
      <c r="F8341">
        <v>6</v>
      </c>
      <c r="G8341" t="s">
        <v>45</v>
      </c>
      <c r="H8341" t="s">
        <v>2</v>
      </c>
      <c r="I8341" t="s">
        <v>51</v>
      </c>
      <c r="J8341">
        <v>771.8</v>
      </c>
    </row>
    <row r="8342" spans="1:10" x14ac:dyDescent="0.25">
      <c r="A8342">
        <v>48</v>
      </c>
      <c r="B8342">
        <v>2018</v>
      </c>
      <c r="C8342" t="s">
        <v>40</v>
      </c>
      <c r="D8342" t="s">
        <v>60</v>
      </c>
      <c r="E8342" t="s">
        <v>35</v>
      </c>
      <c r="F8342">
        <v>1</v>
      </c>
      <c r="G8342" t="s">
        <v>38</v>
      </c>
      <c r="H8342" t="s">
        <v>46</v>
      </c>
      <c r="I8342" t="s">
        <v>51</v>
      </c>
      <c r="J8342">
        <v>1007.3</v>
      </c>
    </row>
    <row r="8343" spans="1:10" x14ac:dyDescent="0.25">
      <c r="A8343">
        <v>48</v>
      </c>
      <c r="B8343">
        <v>2018</v>
      </c>
      <c r="C8343" t="s">
        <v>40</v>
      </c>
      <c r="D8343" t="s">
        <v>60</v>
      </c>
      <c r="E8343" t="s">
        <v>35</v>
      </c>
      <c r="F8343">
        <v>2</v>
      </c>
      <c r="G8343" t="s">
        <v>45</v>
      </c>
      <c r="H8343" t="s">
        <v>46</v>
      </c>
      <c r="I8343" t="s">
        <v>51</v>
      </c>
      <c r="J8343">
        <v>1021.4</v>
      </c>
    </row>
    <row r="8344" spans="1:10" x14ac:dyDescent="0.25">
      <c r="A8344">
        <v>48</v>
      </c>
      <c r="B8344">
        <v>2018</v>
      </c>
      <c r="C8344" t="s">
        <v>40</v>
      </c>
      <c r="D8344" t="s">
        <v>60</v>
      </c>
      <c r="E8344" t="s">
        <v>35</v>
      </c>
      <c r="F8344">
        <v>3</v>
      </c>
      <c r="G8344" t="s">
        <v>45</v>
      </c>
      <c r="H8344" t="s">
        <v>2</v>
      </c>
      <c r="I8344" t="s">
        <v>37</v>
      </c>
      <c r="J8344">
        <v>608.79999999999995</v>
      </c>
    </row>
    <row r="8345" spans="1:10" x14ac:dyDescent="0.25">
      <c r="A8345">
        <v>48</v>
      </c>
      <c r="B8345">
        <v>2018</v>
      </c>
      <c r="C8345" t="s">
        <v>40</v>
      </c>
      <c r="D8345" t="s">
        <v>60</v>
      </c>
      <c r="E8345" t="s">
        <v>35</v>
      </c>
      <c r="F8345">
        <v>4</v>
      </c>
      <c r="G8345" t="s">
        <v>45</v>
      </c>
      <c r="H8345" t="s">
        <v>46</v>
      </c>
      <c r="I8345" t="s">
        <v>37</v>
      </c>
      <c r="J8345">
        <v>1033.4000000000001</v>
      </c>
    </row>
    <row r="8346" spans="1:10" x14ac:dyDescent="0.25">
      <c r="A8346">
        <v>48</v>
      </c>
      <c r="B8346">
        <v>2018</v>
      </c>
      <c r="C8346" t="s">
        <v>40</v>
      </c>
      <c r="D8346" t="s">
        <v>60</v>
      </c>
      <c r="E8346" t="s">
        <v>35</v>
      </c>
      <c r="F8346">
        <v>5</v>
      </c>
      <c r="G8346" t="s">
        <v>38</v>
      </c>
      <c r="H8346" t="s">
        <v>2</v>
      </c>
      <c r="I8346" t="s">
        <v>51</v>
      </c>
      <c r="J8346">
        <v>722.5</v>
      </c>
    </row>
    <row r="8347" spans="1:10" x14ac:dyDescent="0.25">
      <c r="A8347">
        <v>48</v>
      </c>
      <c r="B8347">
        <v>2018</v>
      </c>
      <c r="C8347" t="s">
        <v>40</v>
      </c>
      <c r="D8347" t="s">
        <v>60</v>
      </c>
      <c r="E8347" t="s">
        <v>35</v>
      </c>
      <c r="F8347">
        <v>6</v>
      </c>
      <c r="G8347" t="s">
        <v>38</v>
      </c>
      <c r="H8347" t="s">
        <v>2</v>
      </c>
      <c r="I8347" t="s">
        <v>37</v>
      </c>
      <c r="J8347">
        <v>695.1</v>
      </c>
    </row>
    <row r="8348" spans="1:10" x14ac:dyDescent="0.25">
      <c r="A8348">
        <v>48</v>
      </c>
      <c r="B8348">
        <v>2018</v>
      </c>
      <c r="C8348" t="s">
        <v>40</v>
      </c>
      <c r="D8348" t="s">
        <v>56</v>
      </c>
      <c r="E8348" t="s">
        <v>35</v>
      </c>
      <c r="F8348">
        <v>1</v>
      </c>
      <c r="G8348" t="s">
        <v>45</v>
      </c>
      <c r="H8348" t="s">
        <v>46</v>
      </c>
      <c r="I8348" t="s">
        <v>51</v>
      </c>
      <c r="J8348">
        <v>1032.0999999999999</v>
      </c>
    </row>
    <row r="8349" spans="1:10" x14ac:dyDescent="0.25">
      <c r="A8349">
        <v>48</v>
      </c>
      <c r="B8349">
        <v>2018</v>
      </c>
      <c r="C8349" t="s">
        <v>40</v>
      </c>
      <c r="D8349" t="s">
        <v>56</v>
      </c>
      <c r="E8349" t="s">
        <v>35</v>
      </c>
      <c r="F8349">
        <v>2</v>
      </c>
      <c r="G8349" t="s">
        <v>45</v>
      </c>
      <c r="H8349" t="s">
        <v>46</v>
      </c>
      <c r="I8349" t="s">
        <v>37</v>
      </c>
      <c r="J8349">
        <v>939.7</v>
      </c>
    </row>
    <row r="8350" spans="1:10" x14ac:dyDescent="0.25">
      <c r="A8350">
        <v>48</v>
      </c>
      <c r="B8350">
        <v>2018</v>
      </c>
      <c r="C8350" t="s">
        <v>40</v>
      </c>
      <c r="D8350" t="s">
        <v>56</v>
      </c>
      <c r="E8350" t="s">
        <v>35</v>
      </c>
      <c r="F8350">
        <v>3</v>
      </c>
      <c r="G8350" t="s">
        <v>38</v>
      </c>
      <c r="H8350" t="s">
        <v>46</v>
      </c>
      <c r="I8350" t="s">
        <v>51</v>
      </c>
      <c r="J8350">
        <v>1050.0999999999999</v>
      </c>
    </row>
    <row r="8351" spans="1:10" x14ac:dyDescent="0.25">
      <c r="A8351">
        <v>48</v>
      </c>
      <c r="B8351">
        <v>2018</v>
      </c>
      <c r="C8351" t="s">
        <v>40</v>
      </c>
      <c r="D8351" t="s">
        <v>56</v>
      </c>
      <c r="E8351" t="s">
        <v>35</v>
      </c>
      <c r="F8351">
        <v>4</v>
      </c>
      <c r="G8351" t="s">
        <v>38</v>
      </c>
      <c r="H8351" t="s">
        <v>46</v>
      </c>
      <c r="I8351" t="s">
        <v>51</v>
      </c>
      <c r="J8351">
        <v>961.6</v>
      </c>
    </row>
    <row r="8352" spans="1:10" x14ac:dyDescent="0.25">
      <c r="A8352">
        <v>48</v>
      </c>
      <c r="B8352">
        <v>2018</v>
      </c>
      <c r="C8352" t="s">
        <v>40</v>
      </c>
      <c r="D8352" t="s">
        <v>56</v>
      </c>
      <c r="E8352" t="s">
        <v>35</v>
      </c>
      <c r="F8352">
        <v>5</v>
      </c>
      <c r="G8352" t="s">
        <v>45</v>
      </c>
      <c r="H8352" t="s">
        <v>46</v>
      </c>
      <c r="I8352" t="s">
        <v>37</v>
      </c>
      <c r="J8352">
        <v>962.9</v>
      </c>
    </row>
    <row r="8353" spans="1:10" x14ac:dyDescent="0.25">
      <c r="A8353">
        <v>48</v>
      </c>
      <c r="B8353">
        <v>2018</v>
      </c>
      <c r="C8353" t="s">
        <v>40</v>
      </c>
      <c r="D8353" t="s">
        <v>56</v>
      </c>
      <c r="E8353" t="s">
        <v>35</v>
      </c>
      <c r="F8353">
        <v>6</v>
      </c>
      <c r="G8353" t="s">
        <v>45</v>
      </c>
      <c r="H8353" t="s">
        <v>46</v>
      </c>
      <c r="I8353" t="s">
        <v>37</v>
      </c>
      <c r="J8353">
        <v>1082.8</v>
      </c>
    </row>
    <row r="8354" spans="1:10" x14ac:dyDescent="0.25">
      <c r="A8354">
        <v>49</v>
      </c>
      <c r="B8354">
        <v>2017</v>
      </c>
      <c r="C8354" t="s">
        <v>40</v>
      </c>
      <c r="D8354" t="s">
        <v>60</v>
      </c>
      <c r="E8354" t="s">
        <v>35</v>
      </c>
      <c r="F8354">
        <v>1</v>
      </c>
      <c r="G8354" t="s">
        <v>38</v>
      </c>
      <c r="H8354" t="s">
        <v>2</v>
      </c>
      <c r="I8354" t="s">
        <v>51</v>
      </c>
      <c r="J8354">
        <v>849.9</v>
      </c>
    </row>
    <row r="8355" spans="1:10" x14ac:dyDescent="0.25">
      <c r="A8355">
        <v>49</v>
      </c>
      <c r="B8355">
        <v>2017</v>
      </c>
      <c r="C8355" t="s">
        <v>40</v>
      </c>
      <c r="D8355" t="s">
        <v>60</v>
      </c>
      <c r="E8355" t="s">
        <v>35</v>
      </c>
      <c r="F8355">
        <v>2</v>
      </c>
      <c r="G8355" t="s">
        <v>38</v>
      </c>
      <c r="H8355" t="s">
        <v>2</v>
      </c>
      <c r="I8355" t="s">
        <v>37</v>
      </c>
      <c r="J8355">
        <v>940.6</v>
      </c>
    </row>
    <row r="8356" spans="1:10" x14ac:dyDescent="0.25">
      <c r="A8356">
        <v>49</v>
      </c>
      <c r="B8356">
        <v>2017</v>
      </c>
      <c r="C8356" t="s">
        <v>40</v>
      </c>
      <c r="D8356" t="s">
        <v>60</v>
      </c>
      <c r="E8356" t="s">
        <v>35</v>
      </c>
      <c r="F8356">
        <v>3</v>
      </c>
      <c r="G8356" t="s">
        <v>45</v>
      </c>
      <c r="H8356" t="s">
        <v>2</v>
      </c>
      <c r="I8356" t="s">
        <v>51</v>
      </c>
      <c r="J8356">
        <v>885.9</v>
      </c>
    </row>
    <row r="8357" spans="1:10" x14ac:dyDescent="0.25">
      <c r="A8357">
        <v>49</v>
      </c>
      <c r="B8357">
        <v>2017</v>
      </c>
      <c r="C8357" t="s">
        <v>40</v>
      </c>
      <c r="D8357" t="s">
        <v>60</v>
      </c>
      <c r="E8357" t="s">
        <v>35</v>
      </c>
      <c r="F8357">
        <v>4</v>
      </c>
      <c r="G8357" t="s">
        <v>38</v>
      </c>
      <c r="H8357" t="s">
        <v>2</v>
      </c>
      <c r="I8357" t="s">
        <v>37</v>
      </c>
      <c r="J8357">
        <v>975.3</v>
      </c>
    </row>
    <row r="8358" spans="1:10" x14ac:dyDescent="0.25">
      <c r="A8358">
        <v>49</v>
      </c>
      <c r="B8358">
        <v>2017</v>
      </c>
      <c r="C8358" t="s">
        <v>40</v>
      </c>
      <c r="D8358" t="s">
        <v>60</v>
      </c>
      <c r="E8358" t="s">
        <v>35</v>
      </c>
      <c r="F8358">
        <v>5</v>
      </c>
      <c r="G8358" t="s">
        <v>45</v>
      </c>
      <c r="H8358" t="s">
        <v>2</v>
      </c>
      <c r="I8358" t="s">
        <v>51</v>
      </c>
      <c r="J8358">
        <v>817.2</v>
      </c>
    </row>
    <row r="8359" spans="1:10" x14ac:dyDescent="0.25">
      <c r="A8359">
        <v>49</v>
      </c>
      <c r="B8359">
        <v>2017</v>
      </c>
      <c r="C8359" t="s">
        <v>40</v>
      </c>
      <c r="D8359" t="s">
        <v>60</v>
      </c>
      <c r="E8359" t="s">
        <v>35</v>
      </c>
      <c r="F8359">
        <v>6</v>
      </c>
      <c r="G8359" t="s">
        <v>38</v>
      </c>
      <c r="H8359" t="s">
        <v>46</v>
      </c>
      <c r="I8359" t="s">
        <v>37</v>
      </c>
      <c r="J8359">
        <v>1488.3</v>
      </c>
    </row>
    <row r="8360" spans="1:10" x14ac:dyDescent="0.25">
      <c r="A8360">
        <v>49</v>
      </c>
      <c r="B8360">
        <v>2017</v>
      </c>
      <c r="C8360" t="s">
        <v>40</v>
      </c>
      <c r="D8360" t="s">
        <v>56</v>
      </c>
      <c r="E8360" t="s">
        <v>35</v>
      </c>
      <c r="F8360">
        <v>1</v>
      </c>
      <c r="G8360" t="s">
        <v>38</v>
      </c>
      <c r="H8360" t="s">
        <v>46</v>
      </c>
      <c r="I8360" t="s">
        <v>37</v>
      </c>
      <c r="J8360">
        <v>1226.7</v>
      </c>
    </row>
    <row r="8361" spans="1:10" x14ac:dyDescent="0.25">
      <c r="A8361">
        <v>49</v>
      </c>
      <c r="B8361">
        <v>2017</v>
      </c>
      <c r="C8361" t="s">
        <v>40</v>
      </c>
      <c r="D8361" t="s">
        <v>56</v>
      </c>
      <c r="E8361" t="s">
        <v>35</v>
      </c>
      <c r="F8361">
        <v>2</v>
      </c>
      <c r="G8361" t="s">
        <v>38</v>
      </c>
      <c r="H8361" t="s">
        <v>46</v>
      </c>
      <c r="I8361" t="s">
        <v>37</v>
      </c>
      <c r="J8361">
        <v>1096.3</v>
      </c>
    </row>
    <row r="8362" spans="1:10" x14ac:dyDescent="0.25">
      <c r="A8362">
        <v>49</v>
      </c>
      <c r="B8362">
        <v>2017</v>
      </c>
      <c r="C8362" t="s">
        <v>40</v>
      </c>
      <c r="D8362" t="s">
        <v>56</v>
      </c>
      <c r="E8362" t="s">
        <v>35</v>
      </c>
      <c r="F8362">
        <v>3</v>
      </c>
      <c r="G8362" t="s">
        <v>38</v>
      </c>
      <c r="H8362" t="s">
        <v>2</v>
      </c>
      <c r="I8362" t="s">
        <v>51</v>
      </c>
      <c r="J8362">
        <v>828.8</v>
      </c>
    </row>
    <row r="8363" spans="1:10" x14ac:dyDescent="0.25">
      <c r="A8363">
        <v>49</v>
      </c>
      <c r="B8363">
        <v>2017</v>
      </c>
      <c r="C8363" t="s">
        <v>40</v>
      </c>
      <c r="D8363" t="s">
        <v>56</v>
      </c>
      <c r="E8363" t="s">
        <v>35</v>
      </c>
      <c r="F8363">
        <v>4</v>
      </c>
      <c r="G8363" t="s">
        <v>38</v>
      </c>
      <c r="H8363" t="s">
        <v>46</v>
      </c>
      <c r="I8363" t="s">
        <v>37</v>
      </c>
      <c r="J8363">
        <v>1247.3</v>
      </c>
    </row>
    <row r="8364" spans="1:10" x14ac:dyDescent="0.25">
      <c r="A8364">
        <v>49</v>
      </c>
      <c r="B8364">
        <v>2017</v>
      </c>
      <c r="C8364" t="s">
        <v>40</v>
      </c>
      <c r="D8364" t="s">
        <v>56</v>
      </c>
      <c r="E8364" t="s">
        <v>35</v>
      </c>
      <c r="F8364">
        <v>5</v>
      </c>
      <c r="G8364" t="s">
        <v>38</v>
      </c>
      <c r="H8364" t="s">
        <v>46</v>
      </c>
      <c r="I8364" t="s">
        <v>37</v>
      </c>
      <c r="J8364">
        <v>1271.8</v>
      </c>
    </row>
    <row r="8365" spans="1:10" x14ac:dyDescent="0.25">
      <c r="A8365">
        <v>49</v>
      </c>
      <c r="B8365">
        <v>2017</v>
      </c>
      <c r="C8365" t="s">
        <v>40</v>
      </c>
      <c r="D8365" t="s">
        <v>56</v>
      </c>
      <c r="E8365" t="s">
        <v>35</v>
      </c>
      <c r="F8365">
        <v>6</v>
      </c>
      <c r="G8365" t="s">
        <v>45</v>
      </c>
      <c r="H8365" t="s">
        <v>2</v>
      </c>
      <c r="I8365" t="s">
        <v>51</v>
      </c>
      <c r="J8365">
        <v>857.8</v>
      </c>
    </row>
    <row r="8366" spans="1:10" x14ac:dyDescent="0.25">
      <c r="A8366">
        <v>49</v>
      </c>
      <c r="B8366">
        <v>2018</v>
      </c>
      <c r="C8366" t="s">
        <v>40</v>
      </c>
      <c r="D8366" t="s">
        <v>60</v>
      </c>
      <c r="E8366" t="s">
        <v>35</v>
      </c>
      <c r="F8366">
        <v>1</v>
      </c>
      <c r="G8366" t="s">
        <v>45</v>
      </c>
      <c r="H8366" t="s">
        <v>46</v>
      </c>
      <c r="I8366" t="s">
        <v>51</v>
      </c>
      <c r="J8366">
        <v>1060.7</v>
      </c>
    </row>
    <row r="8367" spans="1:10" x14ac:dyDescent="0.25">
      <c r="A8367">
        <v>49</v>
      </c>
      <c r="B8367">
        <v>2018</v>
      </c>
      <c r="C8367" t="s">
        <v>40</v>
      </c>
      <c r="D8367" t="s">
        <v>60</v>
      </c>
      <c r="E8367" t="s">
        <v>35</v>
      </c>
      <c r="F8367">
        <v>2</v>
      </c>
      <c r="G8367" t="s">
        <v>45</v>
      </c>
      <c r="H8367" t="s">
        <v>46</v>
      </c>
      <c r="I8367" t="s">
        <v>51</v>
      </c>
      <c r="J8367">
        <v>1149.9000000000001</v>
      </c>
    </row>
    <row r="8368" spans="1:10" x14ac:dyDescent="0.25">
      <c r="A8368">
        <v>49</v>
      </c>
      <c r="B8368">
        <v>2018</v>
      </c>
      <c r="C8368" t="s">
        <v>40</v>
      </c>
      <c r="D8368" t="s">
        <v>60</v>
      </c>
      <c r="E8368" t="s">
        <v>35</v>
      </c>
      <c r="F8368">
        <v>3</v>
      </c>
      <c r="G8368" t="s">
        <v>45</v>
      </c>
      <c r="H8368" t="s">
        <v>46</v>
      </c>
      <c r="I8368" t="s">
        <v>37</v>
      </c>
      <c r="J8368">
        <v>1015.2</v>
      </c>
    </row>
    <row r="8369" spans="1:10" x14ac:dyDescent="0.25">
      <c r="A8369">
        <v>49</v>
      </c>
      <c r="B8369">
        <v>2018</v>
      </c>
      <c r="C8369" t="s">
        <v>40</v>
      </c>
      <c r="D8369" t="s">
        <v>60</v>
      </c>
      <c r="E8369" t="s">
        <v>35</v>
      </c>
      <c r="F8369">
        <v>4</v>
      </c>
      <c r="G8369" t="s">
        <v>45</v>
      </c>
      <c r="H8369" t="s">
        <v>2</v>
      </c>
      <c r="I8369" t="s">
        <v>51</v>
      </c>
      <c r="J8369">
        <v>675.7</v>
      </c>
    </row>
    <row r="8370" spans="1:10" x14ac:dyDescent="0.25">
      <c r="A8370">
        <v>49</v>
      </c>
      <c r="B8370">
        <v>2018</v>
      </c>
      <c r="C8370" t="s">
        <v>40</v>
      </c>
      <c r="D8370" t="s">
        <v>60</v>
      </c>
      <c r="E8370" t="s">
        <v>35</v>
      </c>
      <c r="F8370">
        <v>5</v>
      </c>
      <c r="G8370" t="s">
        <v>38</v>
      </c>
      <c r="H8370" t="s">
        <v>2</v>
      </c>
      <c r="I8370" t="s">
        <v>37</v>
      </c>
      <c r="J8370">
        <v>774.9</v>
      </c>
    </row>
    <row r="8371" spans="1:10" x14ac:dyDescent="0.25">
      <c r="A8371">
        <v>49</v>
      </c>
      <c r="B8371">
        <v>2018</v>
      </c>
      <c r="C8371" t="s">
        <v>40</v>
      </c>
      <c r="D8371" t="s">
        <v>60</v>
      </c>
      <c r="E8371" t="s">
        <v>35</v>
      </c>
      <c r="F8371">
        <v>6</v>
      </c>
      <c r="G8371" t="s">
        <v>38</v>
      </c>
      <c r="H8371" t="s">
        <v>46</v>
      </c>
      <c r="I8371" t="s">
        <v>51</v>
      </c>
      <c r="J8371">
        <v>1001.7</v>
      </c>
    </row>
    <row r="8372" spans="1:10" x14ac:dyDescent="0.25">
      <c r="A8372">
        <v>49</v>
      </c>
      <c r="B8372">
        <v>2018</v>
      </c>
      <c r="C8372" t="s">
        <v>40</v>
      </c>
      <c r="D8372" t="s">
        <v>56</v>
      </c>
      <c r="E8372" t="s">
        <v>35</v>
      </c>
      <c r="F8372">
        <v>1</v>
      </c>
      <c r="G8372" t="s">
        <v>38</v>
      </c>
      <c r="H8372" t="s">
        <v>2</v>
      </c>
      <c r="I8372" t="s">
        <v>51</v>
      </c>
      <c r="J8372">
        <v>702</v>
      </c>
    </row>
    <row r="8373" spans="1:10" x14ac:dyDescent="0.25">
      <c r="A8373">
        <v>49</v>
      </c>
      <c r="B8373">
        <v>2018</v>
      </c>
      <c r="C8373" t="s">
        <v>40</v>
      </c>
      <c r="D8373" t="s">
        <v>56</v>
      </c>
      <c r="E8373" t="s">
        <v>35</v>
      </c>
      <c r="F8373">
        <v>2</v>
      </c>
      <c r="G8373" t="s">
        <v>45</v>
      </c>
      <c r="H8373" t="s">
        <v>46</v>
      </c>
      <c r="I8373" t="s">
        <v>37</v>
      </c>
      <c r="J8373">
        <v>1010.3</v>
      </c>
    </row>
    <row r="8374" spans="1:10" x14ac:dyDescent="0.25">
      <c r="A8374">
        <v>49</v>
      </c>
      <c r="B8374">
        <v>2018</v>
      </c>
      <c r="C8374" t="s">
        <v>40</v>
      </c>
      <c r="D8374" t="s">
        <v>56</v>
      </c>
      <c r="E8374" t="s">
        <v>35</v>
      </c>
      <c r="F8374">
        <v>3</v>
      </c>
      <c r="G8374" t="s">
        <v>45</v>
      </c>
      <c r="H8374" t="s">
        <v>2</v>
      </c>
      <c r="I8374" t="s">
        <v>37</v>
      </c>
      <c r="J8374">
        <v>555.29999999999995</v>
      </c>
    </row>
    <row r="8375" spans="1:10" x14ac:dyDescent="0.25">
      <c r="A8375">
        <v>49</v>
      </c>
      <c r="B8375">
        <v>2018</v>
      </c>
      <c r="C8375" t="s">
        <v>40</v>
      </c>
      <c r="D8375" t="s">
        <v>56</v>
      </c>
      <c r="E8375" t="s">
        <v>35</v>
      </c>
      <c r="F8375">
        <v>4</v>
      </c>
      <c r="G8375" t="s">
        <v>38</v>
      </c>
      <c r="H8375" t="s">
        <v>46</v>
      </c>
      <c r="I8375" t="s">
        <v>51</v>
      </c>
      <c r="J8375">
        <v>901.9</v>
      </c>
    </row>
    <row r="8376" spans="1:10" x14ac:dyDescent="0.25">
      <c r="A8376">
        <v>49</v>
      </c>
      <c r="B8376">
        <v>2018</v>
      </c>
      <c r="C8376" t="s">
        <v>40</v>
      </c>
      <c r="D8376" t="s">
        <v>56</v>
      </c>
      <c r="E8376" t="s">
        <v>35</v>
      </c>
      <c r="F8376">
        <v>5</v>
      </c>
      <c r="G8376" t="s">
        <v>45</v>
      </c>
      <c r="H8376" t="s">
        <v>46</v>
      </c>
      <c r="I8376" t="s">
        <v>51</v>
      </c>
      <c r="J8376">
        <v>1066.3</v>
      </c>
    </row>
    <row r="8377" spans="1:10" x14ac:dyDescent="0.25">
      <c r="A8377">
        <v>49</v>
      </c>
      <c r="B8377">
        <v>2018</v>
      </c>
      <c r="C8377" t="s">
        <v>40</v>
      </c>
      <c r="D8377" t="s">
        <v>56</v>
      </c>
      <c r="E8377" t="s">
        <v>35</v>
      </c>
      <c r="F8377">
        <v>6</v>
      </c>
      <c r="G8377" t="s">
        <v>45</v>
      </c>
      <c r="H8377" t="s">
        <v>46</v>
      </c>
      <c r="I8377" t="s">
        <v>37</v>
      </c>
      <c r="J8377">
        <v>953</v>
      </c>
    </row>
    <row r="8378" spans="1:10" x14ac:dyDescent="0.25">
      <c r="A8378">
        <v>50</v>
      </c>
      <c r="B8378">
        <v>2017</v>
      </c>
      <c r="C8378" t="s">
        <v>40</v>
      </c>
      <c r="D8378" t="s">
        <v>60</v>
      </c>
      <c r="E8378" t="s">
        <v>35</v>
      </c>
      <c r="F8378">
        <v>1</v>
      </c>
      <c r="G8378" t="s">
        <v>45</v>
      </c>
      <c r="H8378" t="s">
        <v>46</v>
      </c>
      <c r="I8378" t="s">
        <v>37</v>
      </c>
      <c r="J8378">
        <v>1380.3</v>
      </c>
    </row>
    <row r="8379" spans="1:10" x14ac:dyDescent="0.25">
      <c r="A8379">
        <v>50</v>
      </c>
      <c r="B8379">
        <v>2017</v>
      </c>
      <c r="C8379" t="s">
        <v>40</v>
      </c>
      <c r="D8379" t="s">
        <v>60</v>
      </c>
      <c r="E8379" t="s">
        <v>35</v>
      </c>
      <c r="F8379">
        <v>2</v>
      </c>
      <c r="G8379" t="s">
        <v>38</v>
      </c>
      <c r="H8379" t="s">
        <v>46</v>
      </c>
      <c r="I8379" t="s">
        <v>51</v>
      </c>
      <c r="J8379">
        <v>1263.9000000000001</v>
      </c>
    </row>
    <row r="8380" spans="1:10" x14ac:dyDescent="0.25">
      <c r="A8380">
        <v>50</v>
      </c>
      <c r="B8380">
        <v>2017</v>
      </c>
      <c r="C8380" t="s">
        <v>40</v>
      </c>
      <c r="D8380" t="s">
        <v>60</v>
      </c>
      <c r="E8380" t="s">
        <v>35</v>
      </c>
      <c r="F8380">
        <v>3</v>
      </c>
      <c r="G8380" t="s">
        <v>45</v>
      </c>
      <c r="H8380" t="s">
        <v>2</v>
      </c>
      <c r="I8380" t="s">
        <v>37</v>
      </c>
      <c r="J8380">
        <v>940.1</v>
      </c>
    </row>
    <row r="8381" spans="1:10" x14ac:dyDescent="0.25">
      <c r="A8381">
        <v>50</v>
      </c>
      <c r="B8381">
        <v>2017</v>
      </c>
      <c r="C8381" t="s">
        <v>40</v>
      </c>
      <c r="D8381" t="s">
        <v>60</v>
      </c>
      <c r="E8381" t="s">
        <v>35</v>
      </c>
      <c r="F8381">
        <v>4</v>
      </c>
      <c r="G8381" t="s">
        <v>45</v>
      </c>
      <c r="H8381" t="s">
        <v>46</v>
      </c>
      <c r="I8381" t="s">
        <v>51</v>
      </c>
      <c r="J8381">
        <v>1338.8</v>
      </c>
    </row>
    <row r="8382" spans="1:10" x14ac:dyDescent="0.25">
      <c r="A8382">
        <v>50</v>
      </c>
      <c r="B8382">
        <v>2017</v>
      </c>
      <c r="C8382" t="s">
        <v>40</v>
      </c>
      <c r="D8382" t="s">
        <v>60</v>
      </c>
      <c r="E8382" t="s">
        <v>35</v>
      </c>
      <c r="F8382">
        <v>5</v>
      </c>
      <c r="G8382" t="s">
        <v>38</v>
      </c>
      <c r="H8382" t="s">
        <v>2</v>
      </c>
      <c r="I8382" t="s">
        <v>37</v>
      </c>
      <c r="J8382">
        <v>800.3</v>
      </c>
    </row>
    <row r="8383" spans="1:10" x14ac:dyDescent="0.25">
      <c r="A8383">
        <v>50</v>
      </c>
      <c r="B8383">
        <v>2017</v>
      </c>
      <c r="C8383" t="s">
        <v>40</v>
      </c>
      <c r="D8383" t="s">
        <v>60</v>
      </c>
      <c r="E8383" t="s">
        <v>35</v>
      </c>
      <c r="F8383">
        <v>6</v>
      </c>
      <c r="G8383" t="s">
        <v>38</v>
      </c>
      <c r="H8383" t="s">
        <v>2</v>
      </c>
      <c r="I8383" t="s">
        <v>51</v>
      </c>
      <c r="J8383">
        <v>913.2</v>
      </c>
    </row>
    <row r="8384" spans="1:10" x14ac:dyDescent="0.25">
      <c r="A8384">
        <v>50</v>
      </c>
      <c r="B8384">
        <v>2017</v>
      </c>
      <c r="C8384" t="s">
        <v>40</v>
      </c>
      <c r="D8384" t="s">
        <v>56</v>
      </c>
      <c r="E8384" t="s">
        <v>35</v>
      </c>
      <c r="F8384">
        <v>1</v>
      </c>
      <c r="G8384" t="s">
        <v>45</v>
      </c>
      <c r="H8384" t="s">
        <v>46</v>
      </c>
      <c r="I8384" t="s">
        <v>37</v>
      </c>
      <c r="J8384">
        <v>1243.3</v>
      </c>
    </row>
    <row r="8385" spans="1:10" x14ac:dyDescent="0.25">
      <c r="A8385">
        <v>50</v>
      </c>
      <c r="B8385">
        <v>2017</v>
      </c>
      <c r="C8385" t="s">
        <v>40</v>
      </c>
      <c r="D8385" t="s">
        <v>56</v>
      </c>
      <c r="E8385" t="s">
        <v>35</v>
      </c>
      <c r="F8385">
        <v>2</v>
      </c>
      <c r="G8385" t="s">
        <v>45</v>
      </c>
      <c r="H8385" t="s">
        <v>2</v>
      </c>
      <c r="I8385" t="s">
        <v>37</v>
      </c>
      <c r="J8385">
        <v>758.9</v>
      </c>
    </row>
    <row r="8386" spans="1:10" x14ac:dyDescent="0.25">
      <c r="A8386">
        <v>50</v>
      </c>
      <c r="B8386">
        <v>2017</v>
      </c>
      <c r="C8386" t="s">
        <v>40</v>
      </c>
      <c r="D8386" t="s">
        <v>56</v>
      </c>
      <c r="E8386" t="s">
        <v>35</v>
      </c>
      <c r="F8386">
        <v>3</v>
      </c>
      <c r="G8386" t="s">
        <v>45</v>
      </c>
      <c r="H8386" t="s">
        <v>2</v>
      </c>
      <c r="I8386" t="s">
        <v>37</v>
      </c>
      <c r="J8386">
        <v>846.3</v>
      </c>
    </row>
    <row r="8387" spans="1:10" x14ac:dyDescent="0.25">
      <c r="A8387">
        <v>50</v>
      </c>
      <c r="B8387">
        <v>2017</v>
      </c>
      <c r="C8387" t="s">
        <v>40</v>
      </c>
      <c r="D8387" t="s">
        <v>56</v>
      </c>
      <c r="E8387" t="s">
        <v>35</v>
      </c>
      <c r="F8387">
        <v>4</v>
      </c>
      <c r="G8387" t="s">
        <v>38</v>
      </c>
      <c r="H8387" t="s">
        <v>46</v>
      </c>
      <c r="I8387" t="s">
        <v>51</v>
      </c>
      <c r="J8387">
        <v>1308.9000000000001</v>
      </c>
    </row>
    <row r="8388" spans="1:10" x14ac:dyDescent="0.25">
      <c r="A8388">
        <v>50</v>
      </c>
      <c r="B8388">
        <v>2017</v>
      </c>
      <c r="C8388" t="s">
        <v>40</v>
      </c>
      <c r="D8388" t="s">
        <v>56</v>
      </c>
      <c r="E8388" t="s">
        <v>35</v>
      </c>
      <c r="F8388">
        <v>5</v>
      </c>
      <c r="G8388" t="s">
        <v>45</v>
      </c>
      <c r="H8388" t="s">
        <v>46</v>
      </c>
      <c r="I8388" t="s">
        <v>51</v>
      </c>
      <c r="J8388">
        <v>1145.5</v>
      </c>
    </row>
    <row r="8389" spans="1:10" x14ac:dyDescent="0.25">
      <c r="A8389">
        <v>50</v>
      </c>
      <c r="B8389">
        <v>2017</v>
      </c>
      <c r="C8389" t="s">
        <v>40</v>
      </c>
      <c r="D8389" t="s">
        <v>56</v>
      </c>
      <c r="E8389" t="s">
        <v>35</v>
      </c>
      <c r="F8389">
        <v>6</v>
      </c>
      <c r="G8389" t="s">
        <v>45</v>
      </c>
      <c r="H8389" t="s">
        <v>46</v>
      </c>
      <c r="I8389" t="s">
        <v>37</v>
      </c>
      <c r="J8389">
        <v>1248.3</v>
      </c>
    </row>
    <row r="8390" spans="1:10" x14ac:dyDescent="0.25">
      <c r="A8390">
        <v>50</v>
      </c>
      <c r="B8390">
        <v>2018</v>
      </c>
      <c r="C8390" t="s">
        <v>40</v>
      </c>
      <c r="D8390" t="s">
        <v>60</v>
      </c>
      <c r="E8390" t="s">
        <v>35</v>
      </c>
      <c r="F8390">
        <v>1</v>
      </c>
      <c r="G8390" t="s">
        <v>45</v>
      </c>
      <c r="H8390" t="s">
        <v>2</v>
      </c>
      <c r="I8390" t="s">
        <v>37</v>
      </c>
      <c r="J8390">
        <v>758</v>
      </c>
    </row>
    <row r="8391" spans="1:10" x14ac:dyDescent="0.25">
      <c r="A8391">
        <v>50</v>
      </c>
      <c r="B8391">
        <v>2018</v>
      </c>
      <c r="C8391" t="s">
        <v>40</v>
      </c>
      <c r="D8391" t="s">
        <v>60</v>
      </c>
      <c r="E8391" t="s">
        <v>35</v>
      </c>
      <c r="F8391">
        <v>2</v>
      </c>
      <c r="G8391" t="s">
        <v>38</v>
      </c>
      <c r="H8391" t="s">
        <v>2</v>
      </c>
      <c r="I8391" t="s">
        <v>37</v>
      </c>
      <c r="J8391">
        <v>739.7</v>
      </c>
    </row>
    <row r="8392" spans="1:10" x14ac:dyDescent="0.25">
      <c r="A8392">
        <v>50</v>
      </c>
      <c r="B8392">
        <v>2018</v>
      </c>
      <c r="C8392" t="s">
        <v>40</v>
      </c>
      <c r="D8392" t="s">
        <v>60</v>
      </c>
      <c r="E8392" t="s">
        <v>35</v>
      </c>
      <c r="F8392">
        <v>3</v>
      </c>
      <c r="G8392" t="s">
        <v>45</v>
      </c>
      <c r="H8392" t="s">
        <v>46</v>
      </c>
      <c r="I8392" t="s">
        <v>51</v>
      </c>
      <c r="J8392">
        <v>1188</v>
      </c>
    </row>
    <row r="8393" spans="1:10" x14ac:dyDescent="0.25">
      <c r="A8393">
        <v>50</v>
      </c>
      <c r="B8393">
        <v>2018</v>
      </c>
      <c r="C8393" t="s">
        <v>40</v>
      </c>
      <c r="D8393" t="s">
        <v>60</v>
      </c>
      <c r="E8393" t="s">
        <v>35</v>
      </c>
      <c r="F8393">
        <v>4</v>
      </c>
      <c r="G8393" t="s">
        <v>38</v>
      </c>
      <c r="H8393" t="s">
        <v>2</v>
      </c>
      <c r="I8393" t="s">
        <v>51</v>
      </c>
      <c r="J8393">
        <v>860.4</v>
      </c>
    </row>
    <row r="8394" spans="1:10" x14ac:dyDescent="0.25">
      <c r="A8394">
        <v>50</v>
      </c>
      <c r="B8394">
        <v>2018</v>
      </c>
      <c r="C8394" t="s">
        <v>40</v>
      </c>
      <c r="D8394" t="s">
        <v>60</v>
      </c>
      <c r="E8394" t="s">
        <v>35</v>
      </c>
      <c r="F8394">
        <v>5</v>
      </c>
      <c r="G8394" t="s">
        <v>38</v>
      </c>
      <c r="H8394" t="s">
        <v>46</v>
      </c>
      <c r="I8394" t="s">
        <v>51</v>
      </c>
      <c r="J8394">
        <v>1098.7</v>
      </c>
    </row>
    <row r="8395" spans="1:10" x14ac:dyDescent="0.25">
      <c r="A8395">
        <v>50</v>
      </c>
      <c r="B8395">
        <v>2018</v>
      </c>
      <c r="C8395" t="s">
        <v>40</v>
      </c>
      <c r="D8395" t="s">
        <v>60</v>
      </c>
      <c r="E8395" t="s">
        <v>35</v>
      </c>
      <c r="F8395">
        <v>6</v>
      </c>
      <c r="G8395" t="s">
        <v>38</v>
      </c>
      <c r="H8395" t="s">
        <v>46</v>
      </c>
      <c r="I8395" t="s">
        <v>51</v>
      </c>
      <c r="J8395">
        <v>1092.8</v>
      </c>
    </row>
    <row r="8396" spans="1:10" x14ac:dyDescent="0.25">
      <c r="A8396">
        <v>50</v>
      </c>
      <c r="B8396">
        <v>2018</v>
      </c>
      <c r="C8396" t="s">
        <v>40</v>
      </c>
      <c r="D8396" t="s">
        <v>56</v>
      </c>
      <c r="E8396" t="s">
        <v>35</v>
      </c>
      <c r="F8396">
        <v>1</v>
      </c>
      <c r="G8396" t="s">
        <v>38</v>
      </c>
      <c r="H8396" t="s">
        <v>46</v>
      </c>
      <c r="I8396" t="s">
        <v>51</v>
      </c>
      <c r="J8396">
        <v>1006.5</v>
      </c>
    </row>
    <row r="8397" spans="1:10" x14ac:dyDescent="0.25">
      <c r="A8397">
        <v>50</v>
      </c>
      <c r="B8397">
        <v>2018</v>
      </c>
      <c r="C8397" t="s">
        <v>40</v>
      </c>
      <c r="D8397" t="s">
        <v>56</v>
      </c>
      <c r="E8397" t="s">
        <v>35</v>
      </c>
      <c r="F8397">
        <v>2</v>
      </c>
      <c r="G8397" t="s">
        <v>38</v>
      </c>
      <c r="H8397" t="s">
        <v>46</v>
      </c>
      <c r="I8397" t="s">
        <v>51</v>
      </c>
      <c r="J8397">
        <v>940.5</v>
      </c>
    </row>
    <row r="8398" spans="1:10" x14ac:dyDescent="0.25">
      <c r="A8398">
        <v>50</v>
      </c>
      <c r="B8398">
        <v>2018</v>
      </c>
      <c r="C8398" t="s">
        <v>40</v>
      </c>
      <c r="D8398" t="s">
        <v>56</v>
      </c>
      <c r="E8398" t="s">
        <v>35</v>
      </c>
      <c r="F8398">
        <v>3</v>
      </c>
      <c r="G8398" t="s">
        <v>38</v>
      </c>
      <c r="H8398" t="s">
        <v>2</v>
      </c>
      <c r="I8398" t="s">
        <v>51</v>
      </c>
      <c r="J8398">
        <v>575.6</v>
      </c>
    </row>
    <row r="8399" spans="1:10" x14ac:dyDescent="0.25">
      <c r="A8399">
        <v>50</v>
      </c>
      <c r="B8399">
        <v>2018</v>
      </c>
      <c r="C8399" t="s">
        <v>40</v>
      </c>
      <c r="D8399" t="s">
        <v>56</v>
      </c>
      <c r="E8399" t="s">
        <v>35</v>
      </c>
      <c r="F8399">
        <v>4</v>
      </c>
      <c r="G8399" t="s">
        <v>45</v>
      </c>
      <c r="H8399" t="s">
        <v>46</v>
      </c>
      <c r="I8399" t="s">
        <v>37</v>
      </c>
      <c r="J8399">
        <v>849.6</v>
      </c>
    </row>
    <row r="8400" spans="1:10" x14ac:dyDescent="0.25">
      <c r="A8400">
        <v>50</v>
      </c>
      <c r="B8400">
        <v>2018</v>
      </c>
      <c r="C8400" t="s">
        <v>40</v>
      </c>
      <c r="D8400" t="s">
        <v>56</v>
      </c>
      <c r="E8400" t="s">
        <v>35</v>
      </c>
      <c r="F8400">
        <v>5</v>
      </c>
      <c r="G8400" t="s">
        <v>38</v>
      </c>
      <c r="H8400" t="s">
        <v>46</v>
      </c>
      <c r="I8400" t="s">
        <v>51</v>
      </c>
      <c r="J8400">
        <v>966.5</v>
      </c>
    </row>
    <row r="8401" spans="1:10" x14ac:dyDescent="0.25">
      <c r="A8401">
        <v>50</v>
      </c>
      <c r="B8401">
        <v>2018</v>
      </c>
      <c r="C8401" t="s">
        <v>40</v>
      </c>
      <c r="D8401" t="s">
        <v>56</v>
      </c>
      <c r="E8401" t="s">
        <v>35</v>
      </c>
      <c r="F8401">
        <v>6</v>
      </c>
      <c r="G8401" t="s">
        <v>38</v>
      </c>
      <c r="H8401" t="s">
        <v>46</v>
      </c>
      <c r="I8401" t="s">
        <v>37</v>
      </c>
      <c r="J8401">
        <v>1085.2</v>
      </c>
    </row>
    <row r="8402" spans="1:10" x14ac:dyDescent="0.25">
      <c r="A8402">
        <v>51</v>
      </c>
      <c r="B8402">
        <v>2017</v>
      </c>
      <c r="C8402" t="s">
        <v>40</v>
      </c>
      <c r="D8402" t="s">
        <v>60</v>
      </c>
      <c r="E8402" t="s">
        <v>35</v>
      </c>
      <c r="F8402">
        <v>1</v>
      </c>
      <c r="G8402" t="s">
        <v>45</v>
      </c>
      <c r="H8402" t="s">
        <v>46</v>
      </c>
      <c r="I8402" t="s">
        <v>37</v>
      </c>
      <c r="J8402">
        <v>1229.5</v>
      </c>
    </row>
    <row r="8403" spans="1:10" x14ac:dyDescent="0.25">
      <c r="A8403">
        <v>51</v>
      </c>
      <c r="B8403">
        <v>2017</v>
      </c>
      <c r="C8403" t="s">
        <v>40</v>
      </c>
      <c r="D8403" t="s">
        <v>60</v>
      </c>
      <c r="E8403" t="s">
        <v>35</v>
      </c>
      <c r="F8403">
        <v>2</v>
      </c>
      <c r="G8403" t="s">
        <v>38</v>
      </c>
      <c r="H8403" t="s">
        <v>46</v>
      </c>
      <c r="I8403" t="s">
        <v>37</v>
      </c>
      <c r="J8403">
        <v>1290.7</v>
      </c>
    </row>
    <row r="8404" spans="1:10" x14ac:dyDescent="0.25">
      <c r="A8404">
        <v>51</v>
      </c>
      <c r="B8404">
        <v>2017</v>
      </c>
      <c r="C8404" t="s">
        <v>40</v>
      </c>
      <c r="D8404" t="s">
        <v>60</v>
      </c>
      <c r="E8404" t="s">
        <v>35</v>
      </c>
      <c r="F8404">
        <v>3</v>
      </c>
      <c r="G8404" t="s">
        <v>45</v>
      </c>
      <c r="H8404" t="s">
        <v>2</v>
      </c>
      <c r="I8404" t="s">
        <v>51</v>
      </c>
      <c r="J8404">
        <v>926.4</v>
      </c>
    </row>
    <row r="8405" spans="1:10" x14ac:dyDescent="0.25">
      <c r="A8405">
        <v>51</v>
      </c>
      <c r="B8405">
        <v>2017</v>
      </c>
      <c r="C8405" t="s">
        <v>40</v>
      </c>
      <c r="D8405" t="s">
        <v>60</v>
      </c>
      <c r="E8405" t="s">
        <v>35</v>
      </c>
      <c r="F8405">
        <v>4</v>
      </c>
      <c r="G8405" t="s">
        <v>45</v>
      </c>
      <c r="H8405" t="s">
        <v>46</v>
      </c>
      <c r="I8405" t="s">
        <v>37</v>
      </c>
      <c r="J8405">
        <v>1328.8</v>
      </c>
    </row>
    <row r="8406" spans="1:10" x14ac:dyDescent="0.25">
      <c r="A8406">
        <v>51</v>
      </c>
      <c r="B8406">
        <v>2017</v>
      </c>
      <c r="C8406" t="s">
        <v>40</v>
      </c>
      <c r="D8406" t="s">
        <v>60</v>
      </c>
      <c r="E8406" t="s">
        <v>35</v>
      </c>
      <c r="F8406">
        <v>5</v>
      </c>
      <c r="G8406" t="s">
        <v>38</v>
      </c>
      <c r="H8406" t="s">
        <v>2</v>
      </c>
      <c r="I8406" t="s">
        <v>37</v>
      </c>
      <c r="J8406">
        <v>996</v>
      </c>
    </row>
    <row r="8407" spans="1:10" x14ac:dyDescent="0.25">
      <c r="A8407">
        <v>51</v>
      </c>
      <c r="B8407">
        <v>2017</v>
      </c>
      <c r="C8407" t="s">
        <v>40</v>
      </c>
      <c r="D8407" t="s">
        <v>60</v>
      </c>
      <c r="E8407" t="s">
        <v>35</v>
      </c>
      <c r="F8407">
        <v>6</v>
      </c>
      <c r="G8407" t="s">
        <v>45</v>
      </c>
      <c r="H8407" t="s">
        <v>46</v>
      </c>
      <c r="I8407" t="s">
        <v>51</v>
      </c>
      <c r="J8407">
        <v>1185.3</v>
      </c>
    </row>
    <row r="8408" spans="1:10" x14ac:dyDescent="0.25">
      <c r="A8408">
        <v>51</v>
      </c>
      <c r="B8408">
        <v>2017</v>
      </c>
      <c r="C8408" t="s">
        <v>40</v>
      </c>
      <c r="D8408" t="s">
        <v>56</v>
      </c>
      <c r="E8408" t="s">
        <v>35</v>
      </c>
      <c r="F8408">
        <v>1</v>
      </c>
      <c r="G8408" t="s">
        <v>45</v>
      </c>
      <c r="H8408" t="s">
        <v>46</v>
      </c>
      <c r="I8408" t="s">
        <v>37</v>
      </c>
      <c r="J8408">
        <v>1101</v>
      </c>
    </row>
    <row r="8409" spans="1:10" x14ac:dyDescent="0.25">
      <c r="A8409">
        <v>51</v>
      </c>
      <c r="B8409">
        <v>2017</v>
      </c>
      <c r="C8409" t="s">
        <v>40</v>
      </c>
      <c r="D8409" t="s">
        <v>56</v>
      </c>
      <c r="E8409" t="s">
        <v>35</v>
      </c>
      <c r="F8409">
        <v>2</v>
      </c>
      <c r="G8409" t="s">
        <v>45</v>
      </c>
      <c r="H8409" t="s">
        <v>46</v>
      </c>
      <c r="I8409" t="s">
        <v>37</v>
      </c>
      <c r="J8409">
        <v>1197.8</v>
      </c>
    </row>
    <row r="8410" spans="1:10" x14ac:dyDescent="0.25">
      <c r="A8410">
        <v>51</v>
      </c>
      <c r="B8410">
        <v>2017</v>
      </c>
      <c r="C8410" t="s">
        <v>40</v>
      </c>
      <c r="D8410" t="s">
        <v>56</v>
      </c>
      <c r="E8410" t="s">
        <v>35</v>
      </c>
      <c r="F8410">
        <v>3</v>
      </c>
      <c r="G8410" t="s">
        <v>45</v>
      </c>
      <c r="H8410" t="s">
        <v>46</v>
      </c>
      <c r="I8410" t="s">
        <v>37</v>
      </c>
      <c r="J8410">
        <v>1264.4000000000001</v>
      </c>
    </row>
    <row r="8411" spans="1:10" x14ac:dyDescent="0.25">
      <c r="A8411">
        <v>51</v>
      </c>
      <c r="B8411">
        <v>2017</v>
      </c>
      <c r="C8411" t="s">
        <v>40</v>
      </c>
      <c r="D8411" t="s">
        <v>56</v>
      </c>
      <c r="E8411" t="s">
        <v>35</v>
      </c>
      <c r="F8411">
        <v>4</v>
      </c>
      <c r="G8411" t="s">
        <v>45</v>
      </c>
      <c r="H8411" t="s">
        <v>46</v>
      </c>
      <c r="I8411" t="s">
        <v>37</v>
      </c>
      <c r="J8411">
        <v>1185.9000000000001</v>
      </c>
    </row>
    <row r="8412" spans="1:10" x14ac:dyDescent="0.25">
      <c r="A8412">
        <v>51</v>
      </c>
      <c r="B8412">
        <v>2017</v>
      </c>
      <c r="C8412" t="s">
        <v>40</v>
      </c>
      <c r="D8412" t="s">
        <v>56</v>
      </c>
      <c r="E8412" t="s">
        <v>35</v>
      </c>
      <c r="F8412">
        <v>5</v>
      </c>
      <c r="G8412" t="s">
        <v>45</v>
      </c>
      <c r="H8412" t="s">
        <v>2</v>
      </c>
      <c r="I8412" t="s">
        <v>51</v>
      </c>
      <c r="J8412">
        <v>813.9</v>
      </c>
    </row>
    <row r="8413" spans="1:10" x14ac:dyDescent="0.25">
      <c r="A8413">
        <v>51</v>
      </c>
      <c r="B8413">
        <v>2017</v>
      </c>
      <c r="C8413" t="s">
        <v>40</v>
      </c>
      <c r="D8413" t="s">
        <v>56</v>
      </c>
      <c r="E8413" t="s">
        <v>35</v>
      </c>
      <c r="F8413">
        <v>6</v>
      </c>
      <c r="G8413" t="s">
        <v>38</v>
      </c>
      <c r="H8413" t="s">
        <v>46</v>
      </c>
      <c r="I8413" t="s">
        <v>51</v>
      </c>
      <c r="J8413">
        <v>1214.9000000000001</v>
      </c>
    </row>
    <row r="8414" spans="1:10" x14ac:dyDescent="0.25">
      <c r="A8414">
        <v>51</v>
      </c>
      <c r="B8414">
        <v>2018</v>
      </c>
      <c r="C8414" t="s">
        <v>40</v>
      </c>
      <c r="D8414" t="s">
        <v>60</v>
      </c>
      <c r="E8414" t="s">
        <v>35</v>
      </c>
      <c r="F8414">
        <v>1</v>
      </c>
      <c r="G8414" t="s">
        <v>38</v>
      </c>
      <c r="H8414" t="s">
        <v>46</v>
      </c>
      <c r="I8414" t="s">
        <v>37</v>
      </c>
      <c r="J8414">
        <v>1079.5999999999999</v>
      </c>
    </row>
    <row r="8415" spans="1:10" x14ac:dyDescent="0.25">
      <c r="A8415">
        <v>51</v>
      </c>
      <c r="B8415">
        <v>2018</v>
      </c>
      <c r="C8415" t="s">
        <v>40</v>
      </c>
      <c r="D8415" t="s">
        <v>60</v>
      </c>
      <c r="E8415" t="s">
        <v>35</v>
      </c>
      <c r="F8415">
        <v>2</v>
      </c>
      <c r="G8415" t="s">
        <v>38</v>
      </c>
      <c r="H8415" t="s">
        <v>2</v>
      </c>
      <c r="I8415" t="s">
        <v>51</v>
      </c>
      <c r="J8415">
        <v>672.1</v>
      </c>
    </row>
    <row r="8416" spans="1:10" x14ac:dyDescent="0.25">
      <c r="A8416">
        <v>51</v>
      </c>
      <c r="B8416">
        <v>2018</v>
      </c>
      <c r="C8416" t="s">
        <v>40</v>
      </c>
      <c r="D8416" t="s">
        <v>60</v>
      </c>
      <c r="E8416" t="s">
        <v>35</v>
      </c>
      <c r="F8416">
        <v>3</v>
      </c>
      <c r="G8416" t="s">
        <v>38</v>
      </c>
      <c r="H8416" t="s">
        <v>46</v>
      </c>
      <c r="I8416" t="s">
        <v>37</v>
      </c>
      <c r="J8416">
        <v>1038.9000000000001</v>
      </c>
    </row>
    <row r="8417" spans="1:10" x14ac:dyDescent="0.25">
      <c r="A8417">
        <v>51</v>
      </c>
      <c r="B8417">
        <v>2018</v>
      </c>
      <c r="C8417" t="s">
        <v>40</v>
      </c>
      <c r="D8417" t="s">
        <v>60</v>
      </c>
      <c r="E8417" t="s">
        <v>35</v>
      </c>
      <c r="F8417">
        <v>4</v>
      </c>
      <c r="G8417" t="s">
        <v>45</v>
      </c>
      <c r="H8417" t="s">
        <v>2</v>
      </c>
      <c r="I8417" t="s">
        <v>51</v>
      </c>
      <c r="J8417">
        <v>673.8</v>
      </c>
    </row>
    <row r="8418" spans="1:10" x14ac:dyDescent="0.25">
      <c r="A8418">
        <v>51</v>
      </c>
      <c r="B8418">
        <v>2018</v>
      </c>
      <c r="C8418" t="s">
        <v>40</v>
      </c>
      <c r="D8418" t="s">
        <v>60</v>
      </c>
      <c r="E8418" t="s">
        <v>35</v>
      </c>
      <c r="F8418">
        <v>5</v>
      </c>
      <c r="G8418" t="s">
        <v>38</v>
      </c>
      <c r="H8418" t="s">
        <v>2</v>
      </c>
      <c r="I8418" t="s">
        <v>51</v>
      </c>
      <c r="J8418">
        <v>684.4</v>
      </c>
    </row>
    <row r="8419" spans="1:10" x14ac:dyDescent="0.25">
      <c r="A8419">
        <v>51</v>
      </c>
      <c r="B8419">
        <v>2018</v>
      </c>
      <c r="C8419" t="s">
        <v>40</v>
      </c>
      <c r="D8419" t="s">
        <v>60</v>
      </c>
      <c r="E8419" t="s">
        <v>35</v>
      </c>
      <c r="F8419">
        <v>6</v>
      </c>
      <c r="G8419" t="s">
        <v>45</v>
      </c>
      <c r="H8419" t="s">
        <v>46</v>
      </c>
      <c r="I8419" t="s">
        <v>37</v>
      </c>
      <c r="J8419">
        <v>1204</v>
      </c>
    </row>
    <row r="8420" spans="1:10" x14ac:dyDescent="0.25">
      <c r="A8420">
        <v>51</v>
      </c>
      <c r="B8420">
        <v>2018</v>
      </c>
      <c r="C8420" t="s">
        <v>40</v>
      </c>
      <c r="D8420" t="s">
        <v>56</v>
      </c>
      <c r="E8420" t="s">
        <v>35</v>
      </c>
      <c r="F8420">
        <v>1</v>
      </c>
      <c r="G8420" t="s">
        <v>38</v>
      </c>
      <c r="H8420" t="s">
        <v>2</v>
      </c>
      <c r="I8420" t="s">
        <v>51</v>
      </c>
      <c r="J8420">
        <v>576</v>
      </c>
    </row>
    <row r="8421" spans="1:10" x14ac:dyDescent="0.25">
      <c r="A8421">
        <v>51</v>
      </c>
      <c r="B8421">
        <v>2018</v>
      </c>
      <c r="C8421" t="s">
        <v>40</v>
      </c>
      <c r="D8421" t="s">
        <v>56</v>
      </c>
      <c r="E8421" t="s">
        <v>35</v>
      </c>
      <c r="F8421">
        <v>2</v>
      </c>
      <c r="G8421" t="s">
        <v>45</v>
      </c>
      <c r="H8421" t="s">
        <v>2</v>
      </c>
      <c r="I8421" t="s">
        <v>51</v>
      </c>
      <c r="J8421">
        <v>606.20000000000005</v>
      </c>
    </row>
    <row r="8422" spans="1:10" x14ac:dyDescent="0.25">
      <c r="A8422">
        <v>51</v>
      </c>
      <c r="B8422">
        <v>2018</v>
      </c>
      <c r="C8422" t="s">
        <v>40</v>
      </c>
      <c r="D8422" t="s">
        <v>56</v>
      </c>
      <c r="E8422" t="s">
        <v>35</v>
      </c>
      <c r="F8422">
        <v>3</v>
      </c>
      <c r="G8422" t="s">
        <v>45</v>
      </c>
      <c r="H8422" t="s">
        <v>46</v>
      </c>
      <c r="I8422" t="s">
        <v>51</v>
      </c>
      <c r="J8422">
        <v>1089.3</v>
      </c>
    </row>
    <row r="8423" spans="1:10" x14ac:dyDescent="0.25">
      <c r="A8423">
        <v>51</v>
      </c>
      <c r="B8423">
        <v>2018</v>
      </c>
      <c r="C8423" t="s">
        <v>40</v>
      </c>
      <c r="D8423" t="s">
        <v>56</v>
      </c>
      <c r="E8423" t="s">
        <v>35</v>
      </c>
      <c r="F8423">
        <v>4</v>
      </c>
      <c r="G8423" t="s">
        <v>38</v>
      </c>
      <c r="H8423" t="s">
        <v>46</v>
      </c>
      <c r="I8423" t="s">
        <v>51</v>
      </c>
      <c r="J8423">
        <v>986.6</v>
      </c>
    </row>
    <row r="8424" spans="1:10" x14ac:dyDescent="0.25">
      <c r="A8424">
        <v>51</v>
      </c>
      <c r="B8424">
        <v>2018</v>
      </c>
      <c r="C8424" t="s">
        <v>40</v>
      </c>
      <c r="D8424" t="s">
        <v>56</v>
      </c>
      <c r="E8424" t="s">
        <v>35</v>
      </c>
      <c r="F8424">
        <v>5</v>
      </c>
      <c r="G8424" t="s">
        <v>45</v>
      </c>
      <c r="H8424" t="s">
        <v>2</v>
      </c>
      <c r="I8424" t="s">
        <v>51</v>
      </c>
      <c r="J8424">
        <v>639.9</v>
      </c>
    </row>
    <row r="8425" spans="1:10" x14ac:dyDescent="0.25">
      <c r="A8425">
        <v>51</v>
      </c>
      <c r="B8425">
        <v>2018</v>
      </c>
      <c r="C8425" t="s">
        <v>40</v>
      </c>
      <c r="D8425" t="s">
        <v>56</v>
      </c>
      <c r="E8425" t="s">
        <v>35</v>
      </c>
      <c r="F8425">
        <v>6</v>
      </c>
      <c r="G8425" t="s">
        <v>38</v>
      </c>
      <c r="H8425" t="s">
        <v>46</v>
      </c>
      <c r="I8425" t="s">
        <v>37</v>
      </c>
      <c r="J8425">
        <v>857.5</v>
      </c>
    </row>
    <row r="8426" spans="1:10" x14ac:dyDescent="0.25">
      <c r="A8426">
        <v>52</v>
      </c>
      <c r="B8426">
        <v>2017</v>
      </c>
      <c r="C8426" t="s">
        <v>40</v>
      </c>
      <c r="D8426" t="s">
        <v>60</v>
      </c>
      <c r="E8426" t="s">
        <v>35</v>
      </c>
      <c r="F8426">
        <v>1</v>
      </c>
      <c r="G8426" t="s">
        <v>38</v>
      </c>
      <c r="H8426" t="s">
        <v>2</v>
      </c>
      <c r="I8426" t="s">
        <v>37</v>
      </c>
      <c r="J8426">
        <v>771.6</v>
      </c>
    </row>
    <row r="8427" spans="1:10" x14ac:dyDescent="0.25">
      <c r="A8427">
        <v>52</v>
      </c>
      <c r="B8427">
        <v>2017</v>
      </c>
      <c r="C8427" t="s">
        <v>40</v>
      </c>
      <c r="D8427" t="s">
        <v>60</v>
      </c>
      <c r="E8427" t="s">
        <v>35</v>
      </c>
      <c r="F8427">
        <v>2</v>
      </c>
      <c r="G8427" t="s">
        <v>38</v>
      </c>
      <c r="H8427" t="s">
        <v>46</v>
      </c>
      <c r="I8427" t="s">
        <v>51</v>
      </c>
      <c r="J8427">
        <v>1291.9000000000001</v>
      </c>
    </row>
    <row r="8428" spans="1:10" x14ac:dyDescent="0.25">
      <c r="A8428">
        <v>52</v>
      </c>
      <c r="B8428">
        <v>2017</v>
      </c>
      <c r="C8428" t="s">
        <v>40</v>
      </c>
      <c r="D8428" t="s">
        <v>60</v>
      </c>
      <c r="E8428" t="s">
        <v>35</v>
      </c>
      <c r="F8428">
        <v>3</v>
      </c>
      <c r="G8428" t="s">
        <v>38</v>
      </c>
      <c r="H8428" t="s">
        <v>2</v>
      </c>
      <c r="I8428" t="s">
        <v>51</v>
      </c>
      <c r="J8428">
        <v>789.8</v>
      </c>
    </row>
    <row r="8429" spans="1:10" x14ac:dyDescent="0.25">
      <c r="A8429">
        <v>52</v>
      </c>
      <c r="B8429">
        <v>2017</v>
      </c>
      <c r="C8429" t="s">
        <v>40</v>
      </c>
      <c r="D8429" t="s">
        <v>60</v>
      </c>
      <c r="E8429" t="s">
        <v>35</v>
      </c>
      <c r="F8429">
        <v>4</v>
      </c>
      <c r="G8429" t="s">
        <v>45</v>
      </c>
      <c r="H8429" t="s">
        <v>46</v>
      </c>
      <c r="I8429" t="s">
        <v>51</v>
      </c>
      <c r="J8429">
        <v>1170.9000000000001</v>
      </c>
    </row>
    <row r="8430" spans="1:10" x14ac:dyDescent="0.25">
      <c r="A8430">
        <v>52</v>
      </c>
      <c r="B8430">
        <v>2017</v>
      </c>
      <c r="C8430" t="s">
        <v>40</v>
      </c>
      <c r="D8430" t="s">
        <v>60</v>
      </c>
      <c r="E8430" t="s">
        <v>35</v>
      </c>
      <c r="F8430">
        <v>5</v>
      </c>
      <c r="G8430" t="s">
        <v>45</v>
      </c>
      <c r="H8430" t="s">
        <v>2</v>
      </c>
      <c r="I8430" t="s">
        <v>37</v>
      </c>
      <c r="J8430">
        <v>881.4</v>
      </c>
    </row>
    <row r="8431" spans="1:10" x14ac:dyDescent="0.25">
      <c r="A8431">
        <v>52</v>
      </c>
      <c r="B8431">
        <v>2017</v>
      </c>
      <c r="C8431" t="s">
        <v>40</v>
      </c>
      <c r="D8431" t="s">
        <v>60</v>
      </c>
      <c r="E8431" t="s">
        <v>35</v>
      </c>
      <c r="F8431">
        <v>6</v>
      </c>
      <c r="G8431" t="s">
        <v>45</v>
      </c>
      <c r="H8431" t="s">
        <v>2</v>
      </c>
      <c r="I8431" t="s">
        <v>37</v>
      </c>
      <c r="J8431">
        <v>967.9</v>
      </c>
    </row>
    <row r="8432" spans="1:10" x14ac:dyDescent="0.25">
      <c r="A8432">
        <v>52</v>
      </c>
      <c r="B8432">
        <v>2017</v>
      </c>
      <c r="C8432" t="s">
        <v>40</v>
      </c>
      <c r="D8432" t="s">
        <v>56</v>
      </c>
      <c r="E8432" t="s">
        <v>35</v>
      </c>
      <c r="F8432">
        <v>1</v>
      </c>
      <c r="G8432" t="s">
        <v>45</v>
      </c>
      <c r="H8432" t="s">
        <v>2</v>
      </c>
      <c r="I8432" t="s">
        <v>51</v>
      </c>
      <c r="J8432">
        <v>820.6</v>
      </c>
    </row>
    <row r="8433" spans="1:10" x14ac:dyDescent="0.25">
      <c r="A8433">
        <v>52</v>
      </c>
      <c r="B8433">
        <v>2017</v>
      </c>
      <c r="C8433" t="s">
        <v>40</v>
      </c>
      <c r="D8433" t="s">
        <v>56</v>
      </c>
      <c r="E8433" t="s">
        <v>35</v>
      </c>
      <c r="F8433">
        <v>2</v>
      </c>
      <c r="G8433" t="s">
        <v>38</v>
      </c>
      <c r="H8433" t="s">
        <v>2</v>
      </c>
      <c r="I8433" t="s">
        <v>51</v>
      </c>
      <c r="J8433">
        <v>638.6</v>
      </c>
    </row>
    <row r="8434" spans="1:10" x14ac:dyDescent="0.25">
      <c r="A8434">
        <v>52</v>
      </c>
      <c r="B8434">
        <v>2017</v>
      </c>
      <c r="C8434" t="s">
        <v>40</v>
      </c>
      <c r="D8434" t="s">
        <v>56</v>
      </c>
      <c r="E8434" t="s">
        <v>35</v>
      </c>
      <c r="F8434">
        <v>3</v>
      </c>
      <c r="G8434" t="s">
        <v>45</v>
      </c>
      <c r="H8434" t="s">
        <v>2</v>
      </c>
      <c r="I8434" t="s">
        <v>51</v>
      </c>
      <c r="J8434">
        <v>842.3</v>
      </c>
    </row>
    <row r="8435" spans="1:10" x14ac:dyDescent="0.25">
      <c r="A8435">
        <v>52</v>
      </c>
      <c r="B8435">
        <v>2017</v>
      </c>
      <c r="C8435" t="s">
        <v>40</v>
      </c>
      <c r="D8435" t="s">
        <v>56</v>
      </c>
      <c r="E8435" t="s">
        <v>35</v>
      </c>
      <c r="F8435">
        <v>4</v>
      </c>
      <c r="G8435" t="s">
        <v>38</v>
      </c>
      <c r="H8435" t="s">
        <v>46</v>
      </c>
      <c r="I8435" t="s">
        <v>51</v>
      </c>
      <c r="J8435">
        <v>1214.4000000000001</v>
      </c>
    </row>
    <row r="8436" spans="1:10" x14ac:dyDescent="0.25">
      <c r="A8436">
        <v>52</v>
      </c>
      <c r="B8436">
        <v>2017</v>
      </c>
      <c r="C8436" t="s">
        <v>40</v>
      </c>
      <c r="D8436" t="s">
        <v>56</v>
      </c>
      <c r="E8436" t="s">
        <v>35</v>
      </c>
      <c r="F8436">
        <v>5</v>
      </c>
      <c r="G8436" t="s">
        <v>38</v>
      </c>
      <c r="H8436" t="s">
        <v>2</v>
      </c>
      <c r="I8436" t="s">
        <v>37</v>
      </c>
      <c r="J8436">
        <v>838.1</v>
      </c>
    </row>
    <row r="8437" spans="1:10" x14ac:dyDescent="0.25">
      <c r="A8437">
        <v>52</v>
      </c>
      <c r="B8437">
        <v>2017</v>
      </c>
      <c r="C8437" t="s">
        <v>40</v>
      </c>
      <c r="D8437" t="s">
        <v>56</v>
      </c>
      <c r="E8437" t="s">
        <v>35</v>
      </c>
      <c r="F8437">
        <v>6</v>
      </c>
      <c r="G8437" t="s">
        <v>45</v>
      </c>
      <c r="H8437" t="s">
        <v>46</v>
      </c>
      <c r="I8437" t="s">
        <v>51</v>
      </c>
      <c r="J8437">
        <v>1226.8</v>
      </c>
    </row>
    <row r="8438" spans="1:10" x14ac:dyDescent="0.25">
      <c r="A8438">
        <v>52</v>
      </c>
      <c r="B8438">
        <v>2018</v>
      </c>
      <c r="C8438" t="s">
        <v>40</v>
      </c>
      <c r="D8438" t="s">
        <v>60</v>
      </c>
      <c r="E8438" t="s">
        <v>35</v>
      </c>
      <c r="F8438">
        <v>1</v>
      </c>
      <c r="G8438" t="s">
        <v>38</v>
      </c>
      <c r="H8438" t="s">
        <v>46</v>
      </c>
      <c r="I8438" t="s">
        <v>51</v>
      </c>
      <c r="J8438">
        <v>1255.5999999999999</v>
      </c>
    </row>
    <row r="8439" spans="1:10" x14ac:dyDescent="0.25">
      <c r="A8439">
        <v>52</v>
      </c>
      <c r="B8439">
        <v>2018</v>
      </c>
      <c r="C8439" t="s">
        <v>40</v>
      </c>
      <c r="D8439" t="s">
        <v>60</v>
      </c>
      <c r="E8439" t="s">
        <v>35</v>
      </c>
      <c r="F8439">
        <v>2</v>
      </c>
      <c r="G8439" t="s">
        <v>45</v>
      </c>
      <c r="H8439" t="s">
        <v>46</v>
      </c>
      <c r="I8439" t="s">
        <v>37</v>
      </c>
      <c r="J8439">
        <v>976.8</v>
      </c>
    </row>
    <row r="8440" spans="1:10" x14ac:dyDescent="0.25">
      <c r="A8440">
        <v>52</v>
      </c>
      <c r="B8440">
        <v>2018</v>
      </c>
      <c r="C8440" t="s">
        <v>40</v>
      </c>
      <c r="D8440" t="s">
        <v>60</v>
      </c>
      <c r="E8440" t="s">
        <v>35</v>
      </c>
      <c r="F8440">
        <v>3</v>
      </c>
      <c r="G8440" t="s">
        <v>38</v>
      </c>
      <c r="H8440" t="s">
        <v>46</v>
      </c>
      <c r="I8440" t="s">
        <v>51</v>
      </c>
      <c r="J8440">
        <v>1228.8</v>
      </c>
    </row>
    <row r="8441" spans="1:10" x14ac:dyDescent="0.25">
      <c r="A8441">
        <v>52</v>
      </c>
      <c r="B8441">
        <v>2018</v>
      </c>
      <c r="C8441" t="s">
        <v>40</v>
      </c>
      <c r="D8441" t="s">
        <v>60</v>
      </c>
      <c r="E8441" t="s">
        <v>35</v>
      </c>
      <c r="F8441">
        <v>4</v>
      </c>
      <c r="G8441" t="s">
        <v>38</v>
      </c>
      <c r="H8441" t="s">
        <v>2</v>
      </c>
      <c r="I8441" t="s">
        <v>51</v>
      </c>
      <c r="J8441">
        <v>779.5</v>
      </c>
    </row>
    <row r="8442" spans="1:10" x14ac:dyDescent="0.25">
      <c r="A8442">
        <v>52</v>
      </c>
      <c r="B8442">
        <v>2018</v>
      </c>
      <c r="C8442" t="s">
        <v>40</v>
      </c>
      <c r="D8442" t="s">
        <v>60</v>
      </c>
      <c r="E8442" t="s">
        <v>35</v>
      </c>
      <c r="F8442">
        <v>5</v>
      </c>
      <c r="G8442" t="s">
        <v>45</v>
      </c>
      <c r="H8442" t="s">
        <v>2</v>
      </c>
      <c r="I8442" t="s">
        <v>37</v>
      </c>
      <c r="J8442">
        <v>692.2</v>
      </c>
    </row>
    <row r="8443" spans="1:10" x14ac:dyDescent="0.25">
      <c r="A8443">
        <v>52</v>
      </c>
      <c r="B8443">
        <v>2018</v>
      </c>
      <c r="C8443" t="s">
        <v>40</v>
      </c>
      <c r="D8443" t="s">
        <v>60</v>
      </c>
      <c r="E8443" t="s">
        <v>35</v>
      </c>
      <c r="F8443">
        <v>6</v>
      </c>
      <c r="G8443" t="s">
        <v>45</v>
      </c>
      <c r="H8443" t="s">
        <v>46</v>
      </c>
      <c r="I8443" t="s">
        <v>37</v>
      </c>
      <c r="J8443">
        <v>1164.7</v>
      </c>
    </row>
    <row r="8444" spans="1:10" x14ac:dyDescent="0.25">
      <c r="A8444">
        <v>52</v>
      </c>
      <c r="B8444">
        <v>2018</v>
      </c>
      <c r="C8444" t="s">
        <v>40</v>
      </c>
      <c r="D8444" t="s">
        <v>56</v>
      </c>
      <c r="E8444" t="s">
        <v>35</v>
      </c>
      <c r="F8444">
        <v>1</v>
      </c>
      <c r="G8444" t="s">
        <v>45</v>
      </c>
      <c r="H8444" t="s">
        <v>2</v>
      </c>
      <c r="I8444" t="s">
        <v>51</v>
      </c>
      <c r="J8444">
        <v>555.4</v>
      </c>
    </row>
    <row r="8445" spans="1:10" x14ac:dyDescent="0.25">
      <c r="A8445">
        <v>52</v>
      </c>
      <c r="B8445">
        <v>2018</v>
      </c>
      <c r="C8445" t="s">
        <v>40</v>
      </c>
      <c r="D8445" t="s">
        <v>56</v>
      </c>
      <c r="E8445" t="s">
        <v>35</v>
      </c>
      <c r="F8445">
        <v>2</v>
      </c>
      <c r="G8445" t="s">
        <v>45</v>
      </c>
      <c r="H8445" t="s">
        <v>2</v>
      </c>
      <c r="I8445" t="s">
        <v>37</v>
      </c>
      <c r="J8445">
        <v>679.3</v>
      </c>
    </row>
    <row r="8446" spans="1:10" x14ac:dyDescent="0.25">
      <c r="A8446">
        <v>52</v>
      </c>
      <c r="B8446">
        <v>2018</v>
      </c>
      <c r="C8446" t="s">
        <v>40</v>
      </c>
      <c r="D8446" t="s">
        <v>56</v>
      </c>
      <c r="E8446" t="s">
        <v>35</v>
      </c>
      <c r="F8446">
        <v>3</v>
      </c>
      <c r="G8446" t="s">
        <v>38</v>
      </c>
      <c r="H8446" t="s">
        <v>2</v>
      </c>
      <c r="I8446" t="s">
        <v>37</v>
      </c>
      <c r="J8446">
        <v>629.1</v>
      </c>
    </row>
    <row r="8447" spans="1:10" x14ac:dyDescent="0.25">
      <c r="A8447">
        <v>52</v>
      </c>
      <c r="B8447">
        <v>2018</v>
      </c>
      <c r="C8447" t="s">
        <v>40</v>
      </c>
      <c r="D8447" t="s">
        <v>56</v>
      </c>
      <c r="E8447" t="s">
        <v>35</v>
      </c>
      <c r="F8447">
        <v>4</v>
      </c>
      <c r="G8447" t="s">
        <v>45</v>
      </c>
      <c r="H8447" t="s">
        <v>46</v>
      </c>
      <c r="I8447" t="s">
        <v>51</v>
      </c>
      <c r="J8447">
        <v>1030.8</v>
      </c>
    </row>
    <row r="8448" spans="1:10" x14ac:dyDescent="0.25">
      <c r="A8448">
        <v>52</v>
      </c>
      <c r="B8448">
        <v>2018</v>
      </c>
      <c r="C8448" t="s">
        <v>40</v>
      </c>
      <c r="D8448" t="s">
        <v>56</v>
      </c>
      <c r="E8448" t="s">
        <v>35</v>
      </c>
      <c r="F8448">
        <v>5</v>
      </c>
      <c r="G8448" t="s">
        <v>38</v>
      </c>
      <c r="H8448" t="s">
        <v>2</v>
      </c>
      <c r="I8448" t="s">
        <v>51</v>
      </c>
      <c r="J8448">
        <v>657.8</v>
      </c>
    </row>
    <row r="8449" spans="1:10" x14ac:dyDescent="0.25">
      <c r="A8449">
        <v>52</v>
      </c>
      <c r="B8449">
        <v>2018</v>
      </c>
      <c r="C8449" t="s">
        <v>40</v>
      </c>
      <c r="D8449" t="s">
        <v>56</v>
      </c>
      <c r="E8449" t="s">
        <v>35</v>
      </c>
      <c r="F8449">
        <v>6</v>
      </c>
      <c r="G8449" t="s">
        <v>45</v>
      </c>
      <c r="H8449" t="s">
        <v>46</v>
      </c>
      <c r="I8449" t="s">
        <v>37</v>
      </c>
      <c r="J8449">
        <v>894.2</v>
      </c>
    </row>
    <row r="8450" spans="1:10" x14ac:dyDescent="0.25">
      <c r="A8450">
        <v>53</v>
      </c>
      <c r="B8450">
        <v>2017</v>
      </c>
      <c r="C8450" t="s">
        <v>40</v>
      </c>
      <c r="D8450" t="s">
        <v>60</v>
      </c>
      <c r="E8450" t="s">
        <v>35</v>
      </c>
      <c r="F8450">
        <v>1</v>
      </c>
      <c r="G8450" t="s">
        <v>38</v>
      </c>
      <c r="H8450" t="s">
        <v>46</v>
      </c>
      <c r="I8450" t="s">
        <v>37</v>
      </c>
      <c r="J8450">
        <v>1263</v>
      </c>
    </row>
    <row r="8451" spans="1:10" x14ac:dyDescent="0.25">
      <c r="A8451">
        <v>53</v>
      </c>
      <c r="B8451">
        <v>2017</v>
      </c>
      <c r="C8451" t="s">
        <v>40</v>
      </c>
      <c r="D8451" t="s">
        <v>60</v>
      </c>
      <c r="E8451" t="s">
        <v>35</v>
      </c>
      <c r="F8451">
        <v>2</v>
      </c>
      <c r="G8451" t="s">
        <v>45</v>
      </c>
      <c r="H8451" t="s">
        <v>2</v>
      </c>
      <c r="I8451" t="s">
        <v>51</v>
      </c>
      <c r="J8451">
        <v>934.5</v>
      </c>
    </row>
    <row r="8452" spans="1:10" x14ac:dyDescent="0.25">
      <c r="A8452">
        <v>53</v>
      </c>
      <c r="B8452">
        <v>2017</v>
      </c>
      <c r="C8452" t="s">
        <v>40</v>
      </c>
      <c r="D8452" t="s">
        <v>60</v>
      </c>
      <c r="E8452" t="s">
        <v>35</v>
      </c>
      <c r="F8452">
        <v>3</v>
      </c>
      <c r="G8452" t="s">
        <v>38</v>
      </c>
      <c r="H8452" t="s">
        <v>2</v>
      </c>
      <c r="I8452" t="s">
        <v>37</v>
      </c>
      <c r="J8452">
        <v>976.8</v>
      </c>
    </row>
    <row r="8453" spans="1:10" x14ac:dyDescent="0.25">
      <c r="A8453">
        <v>53</v>
      </c>
      <c r="B8453">
        <v>2017</v>
      </c>
      <c r="C8453" t="s">
        <v>40</v>
      </c>
      <c r="D8453" t="s">
        <v>60</v>
      </c>
      <c r="E8453" t="s">
        <v>35</v>
      </c>
      <c r="F8453">
        <v>4</v>
      </c>
      <c r="G8453" t="s">
        <v>45</v>
      </c>
      <c r="H8453" t="s">
        <v>2</v>
      </c>
      <c r="I8453" t="s">
        <v>51</v>
      </c>
      <c r="J8453">
        <v>842.1</v>
      </c>
    </row>
    <row r="8454" spans="1:10" x14ac:dyDescent="0.25">
      <c r="A8454">
        <v>53</v>
      </c>
      <c r="B8454">
        <v>2017</v>
      </c>
      <c r="C8454" t="s">
        <v>40</v>
      </c>
      <c r="D8454" t="s">
        <v>60</v>
      </c>
      <c r="E8454" t="s">
        <v>35</v>
      </c>
      <c r="F8454">
        <v>5</v>
      </c>
      <c r="G8454" t="s">
        <v>45</v>
      </c>
      <c r="H8454" t="s">
        <v>46</v>
      </c>
      <c r="I8454" t="s">
        <v>51</v>
      </c>
      <c r="J8454">
        <v>1289.2</v>
      </c>
    </row>
    <row r="8455" spans="1:10" x14ac:dyDescent="0.25">
      <c r="A8455">
        <v>53</v>
      </c>
      <c r="B8455">
        <v>2017</v>
      </c>
      <c r="C8455" t="s">
        <v>40</v>
      </c>
      <c r="D8455" t="s">
        <v>60</v>
      </c>
      <c r="E8455" t="s">
        <v>35</v>
      </c>
      <c r="F8455">
        <v>6</v>
      </c>
      <c r="G8455" t="s">
        <v>38</v>
      </c>
      <c r="H8455" t="s">
        <v>46</v>
      </c>
      <c r="I8455" t="s">
        <v>51</v>
      </c>
      <c r="J8455">
        <v>1230.2</v>
      </c>
    </row>
    <row r="8456" spans="1:10" x14ac:dyDescent="0.25">
      <c r="A8456">
        <v>53</v>
      </c>
      <c r="B8456">
        <v>2017</v>
      </c>
      <c r="C8456" t="s">
        <v>40</v>
      </c>
      <c r="D8456" t="s">
        <v>56</v>
      </c>
      <c r="E8456" t="s">
        <v>35</v>
      </c>
      <c r="F8456">
        <v>1</v>
      </c>
      <c r="G8456" t="s">
        <v>45</v>
      </c>
      <c r="H8456" t="s">
        <v>2</v>
      </c>
      <c r="I8456" t="s">
        <v>37</v>
      </c>
      <c r="J8456">
        <v>706.9</v>
      </c>
    </row>
    <row r="8457" spans="1:10" x14ac:dyDescent="0.25">
      <c r="A8457">
        <v>53</v>
      </c>
      <c r="B8457">
        <v>2017</v>
      </c>
      <c r="C8457" t="s">
        <v>40</v>
      </c>
      <c r="D8457" t="s">
        <v>56</v>
      </c>
      <c r="E8457" t="s">
        <v>35</v>
      </c>
      <c r="F8457">
        <v>2</v>
      </c>
      <c r="G8457" t="s">
        <v>38</v>
      </c>
      <c r="H8457" t="s">
        <v>46</v>
      </c>
      <c r="I8457" t="s">
        <v>51</v>
      </c>
      <c r="J8457">
        <v>1141.5999999999999</v>
      </c>
    </row>
    <row r="8458" spans="1:10" x14ac:dyDescent="0.25">
      <c r="A8458">
        <v>53</v>
      </c>
      <c r="B8458">
        <v>2017</v>
      </c>
      <c r="C8458" t="s">
        <v>40</v>
      </c>
      <c r="D8458" t="s">
        <v>56</v>
      </c>
      <c r="E8458" t="s">
        <v>35</v>
      </c>
      <c r="F8458">
        <v>3</v>
      </c>
      <c r="G8458" t="s">
        <v>45</v>
      </c>
      <c r="H8458" t="s">
        <v>46</v>
      </c>
      <c r="I8458" t="s">
        <v>37</v>
      </c>
      <c r="J8458">
        <v>1160.9000000000001</v>
      </c>
    </row>
    <row r="8459" spans="1:10" x14ac:dyDescent="0.25">
      <c r="A8459">
        <v>53</v>
      </c>
      <c r="B8459">
        <v>2017</v>
      </c>
      <c r="C8459" t="s">
        <v>40</v>
      </c>
      <c r="D8459" t="s">
        <v>56</v>
      </c>
      <c r="E8459" t="s">
        <v>35</v>
      </c>
      <c r="F8459">
        <v>4</v>
      </c>
      <c r="G8459" t="s">
        <v>38</v>
      </c>
      <c r="H8459" t="s">
        <v>2</v>
      </c>
      <c r="I8459" t="s">
        <v>37</v>
      </c>
      <c r="J8459">
        <v>844.2</v>
      </c>
    </row>
    <row r="8460" spans="1:10" x14ac:dyDescent="0.25">
      <c r="A8460">
        <v>53</v>
      </c>
      <c r="B8460">
        <v>2017</v>
      </c>
      <c r="C8460" t="s">
        <v>40</v>
      </c>
      <c r="D8460" t="s">
        <v>56</v>
      </c>
      <c r="E8460" t="s">
        <v>35</v>
      </c>
      <c r="F8460">
        <v>5</v>
      </c>
      <c r="G8460" t="s">
        <v>38</v>
      </c>
      <c r="H8460" t="s">
        <v>46</v>
      </c>
      <c r="I8460" t="s">
        <v>51</v>
      </c>
      <c r="J8460">
        <v>1188.5</v>
      </c>
    </row>
    <row r="8461" spans="1:10" x14ac:dyDescent="0.25">
      <c r="A8461">
        <v>53</v>
      </c>
      <c r="B8461">
        <v>2017</v>
      </c>
      <c r="C8461" t="s">
        <v>40</v>
      </c>
      <c r="D8461" t="s">
        <v>56</v>
      </c>
      <c r="E8461" t="s">
        <v>35</v>
      </c>
      <c r="F8461">
        <v>6</v>
      </c>
      <c r="G8461" t="s">
        <v>45</v>
      </c>
      <c r="H8461" t="s">
        <v>2</v>
      </c>
      <c r="I8461" t="s">
        <v>37</v>
      </c>
      <c r="J8461">
        <v>753.1</v>
      </c>
    </row>
    <row r="8462" spans="1:10" x14ac:dyDescent="0.25">
      <c r="A8462">
        <v>53</v>
      </c>
      <c r="B8462">
        <v>2018</v>
      </c>
      <c r="C8462" t="s">
        <v>40</v>
      </c>
      <c r="D8462" t="s">
        <v>60</v>
      </c>
      <c r="E8462" t="s">
        <v>35</v>
      </c>
      <c r="F8462">
        <v>1</v>
      </c>
      <c r="G8462" t="s">
        <v>45</v>
      </c>
      <c r="H8462" t="s">
        <v>2</v>
      </c>
      <c r="I8462" t="s">
        <v>51</v>
      </c>
      <c r="J8462">
        <v>678.8</v>
      </c>
    </row>
    <row r="8463" spans="1:10" x14ac:dyDescent="0.25">
      <c r="A8463">
        <v>53</v>
      </c>
      <c r="B8463">
        <v>2018</v>
      </c>
      <c r="C8463" t="s">
        <v>40</v>
      </c>
      <c r="D8463" t="s">
        <v>60</v>
      </c>
      <c r="E8463" t="s">
        <v>35</v>
      </c>
      <c r="F8463">
        <v>2</v>
      </c>
      <c r="G8463" t="s">
        <v>45</v>
      </c>
      <c r="H8463" t="s">
        <v>46</v>
      </c>
      <c r="I8463" t="s">
        <v>51</v>
      </c>
      <c r="J8463">
        <v>1016</v>
      </c>
    </row>
    <row r="8464" spans="1:10" x14ac:dyDescent="0.25">
      <c r="A8464">
        <v>53</v>
      </c>
      <c r="B8464">
        <v>2018</v>
      </c>
      <c r="C8464" t="s">
        <v>40</v>
      </c>
      <c r="D8464" t="s">
        <v>60</v>
      </c>
      <c r="E8464" t="s">
        <v>35</v>
      </c>
      <c r="F8464">
        <v>3</v>
      </c>
      <c r="G8464" t="s">
        <v>38</v>
      </c>
      <c r="H8464" t="s">
        <v>46</v>
      </c>
      <c r="I8464" t="s">
        <v>37</v>
      </c>
      <c r="J8464">
        <v>1242.4000000000001</v>
      </c>
    </row>
    <row r="8465" spans="1:10" x14ac:dyDescent="0.25">
      <c r="A8465">
        <v>53</v>
      </c>
      <c r="B8465">
        <v>2018</v>
      </c>
      <c r="C8465" t="s">
        <v>40</v>
      </c>
      <c r="D8465" t="s">
        <v>60</v>
      </c>
      <c r="E8465" t="s">
        <v>35</v>
      </c>
      <c r="F8465">
        <v>4</v>
      </c>
      <c r="G8465" t="s">
        <v>38</v>
      </c>
      <c r="H8465" t="s">
        <v>2</v>
      </c>
      <c r="I8465" t="s">
        <v>51</v>
      </c>
      <c r="J8465">
        <v>764.2</v>
      </c>
    </row>
    <row r="8466" spans="1:10" x14ac:dyDescent="0.25">
      <c r="A8466">
        <v>53</v>
      </c>
      <c r="B8466">
        <v>2018</v>
      </c>
      <c r="C8466" t="s">
        <v>40</v>
      </c>
      <c r="D8466" t="s">
        <v>60</v>
      </c>
      <c r="E8466" t="s">
        <v>35</v>
      </c>
      <c r="F8466">
        <v>5</v>
      </c>
      <c r="G8466" t="s">
        <v>45</v>
      </c>
      <c r="H8466" t="s">
        <v>46</v>
      </c>
      <c r="I8466" t="s">
        <v>37</v>
      </c>
      <c r="J8466">
        <v>1092.5</v>
      </c>
    </row>
    <row r="8467" spans="1:10" x14ac:dyDescent="0.25">
      <c r="A8467">
        <v>53</v>
      </c>
      <c r="B8467">
        <v>2018</v>
      </c>
      <c r="C8467" t="s">
        <v>40</v>
      </c>
      <c r="D8467" t="s">
        <v>60</v>
      </c>
      <c r="E8467" t="s">
        <v>35</v>
      </c>
      <c r="F8467">
        <v>6</v>
      </c>
      <c r="G8467" t="s">
        <v>38</v>
      </c>
      <c r="H8467" t="s">
        <v>2</v>
      </c>
      <c r="I8467" t="s">
        <v>37</v>
      </c>
      <c r="J8467">
        <v>694.5</v>
      </c>
    </row>
    <row r="8468" spans="1:10" x14ac:dyDescent="0.25">
      <c r="A8468">
        <v>53</v>
      </c>
      <c r="B8468">
        <v>2018</v>
      </c>
      <c r="C8468" t="s">
        <v>40</v>
      </c>
      <c r="D8468" t="s">
        <v>56</v>
      </c>
      <c r="E8468" t="s">
        <v>35</v>
      </c>
      <c r="F8468">
        <v>1</v>
      </c>
      <c r="G8468" t="s">
        <v>45</v>
      </c>
      <c r="H8468" t="s">
        <v>46</v>
      </c>
      <c r="I8468" t="s">
        <v>51</v>
      </c>
      <c r="J8468">
        <v>896</v>
      </c>
    </row>
    <row r="8469" spans="1:10" x14ac:dyDescent="0.25">
      <c r="A8469">
        <v>53</v>
      </c>
      <c r="B8469">
        <v>2018</v>
      </c>
      <c r="C8469" t="s">
        <v>40</v>
      </c>
      <c r="D8469" t="s">
        <v>56</v>
      </c>
      <c r="E8469" t="s">
        <v>35</v>
      </c>
      <c r="F8469">
        <v>2</v>
      </c>
      <c r="G8469" t="s">
        <v>45</v>
      </c>
      <c r="H8469" t="s">
        <v>2</v>
      </c>
      <c r="I8469" t="s">
        <v>37</v>
      </c>
      <c r="J8469">
        <v>604.5</v>
      </c>
    </row>
    <row r="8470" spans="1:10" x14ac:dyDescent="0.25">
      <c r="A8470">
        <v>53</v>
      </c>
      <c r="B8470">
        <v>2018</v>
      </c>
      <c r="C8470" t="s">
        <v>40</v>
      </c>
      <c r="D8470" t="s">
        <v>56</v>
      </c>
      <c r="E8470" t="s">
        <v>35</v>
      </c>
      <c r="F8470">
        <v>3</v>
      </c>
      <c r="G8470" t="s">
        <v>45</v>
      </c>
      <c r="H8470" t="s">
        <v>2</v>
      </c>
      <c r="I8470" t="s">
        <v>37</v>
      </c>
      <c r="J8470">
        <v>603.6</v>
      </c>
    </row>
    <row r="8471" spans="1:10" x14ac:dyDescent="0.25">
      <c r="A8471">
        <v>53</v>
      </c>
      <c r="B8471">
        <v>2018</v>
      </c>
      <c r="C8471" t="s">
        <v>40</v>
      </c>
      <c r="D8471" t="s">
        <v>56</v>
      </c>
      <c r="E8471" t="s">
        <v>35</v>
      </c>
      <c r="F8471">
        <v>4</v>
      </c>
      <c r="G8471" t="s">
        <v>45</v>
      </c>
      <c r="H8471" t="s">
        <v>2</v>
      </c>
      <c r="I8471" t="s">
        <v>51</v>
      </c>
      <c r="J8471">
        <v>481.4</v>
      </c>
    </row>
    <row r="8472" spans="1:10" x14ac:dyDescent="0.25">
      <c r="A8472">
        <v>53</v>
      </c>
      <c r="B8472">
        <v>2018</v>
      </c>
      <c r="C8472" t="s">
        <v>40</v>
      </c>
      <c r="D8472" t="s">
        <v>56</v>
      </c>
      <c r="E8472" t="s">
        <v>35</v>
      </c>
      <c r="F8472">
        <v>5</v>
      </c>
      <c r="G8472" t="s">
        <v>38</v>
      </c>
      <c r="H8472" t="s">
        <v>46</v>
      </c>
      <c r="I8472" t="s">
        <v>37</v>
      </c>
      <c r="J8472">
        <v>981.5</v>
      </c>
    </row>
    <row r="8473" spans="1:10" x14ac:dyDescent="0.25">
      <c r="A8473">
        <v>53</v>
      </c>
      <c r="B8473">
        <v>2018</v>
      </c>
      <c r="C8473" t="s">
        <v>40</v>
      </c>
      <c r="D8473" t="s">
        <v>56</v>
      </c>
      <c r="E8473" t="s">
        <v>35</v>
      </c>
      <c r="F8473">
        <v>6</v>
      </c>
      <c r="G8473" t="s">
        <v>45</v>
      </c>
      <c r="H8473" t="s">
        <v>2</v>
      </c>
      <c r="I8473" t="s">
        <v>51</v>
      </c>
      <c r="J8473">
        <v>574.6</v>
      </c>
    </row>
    <row r="8474" spans="1:10" x14ac:dyDescent="0.25">
      <c r="A8474">
        <v>54</v>
      </c>
      <c r="B8474">
        <v>2017</v>
      </c>
      <c r="C8474" t="s">
        <v>40</v>
      </c>
      <c r="D8474" t="s">
        <v>60</v>
      </c>
      <c r="E8474" t="s">
        <v>35</v>
      </c>
      <c r="F8474">
        <v>1</v>
      </c>
      <c r="G8474" t="s">
        <v>38</v>
      </c>
      <c r="H8474" t="s">
        <v>2</v>
      </c>
      <c r="I8474" t="s">
        <v>37</v>
      </c>
      <c r="J8474">
        <v>968.6</v>
      </c>
    </row>
    <row r="8475" spans="1:10" x14ac:dyDescent="0.25">
      <c r="A8475">
        <v>54</v>
      </c>
      <c r="B8475">
        <v>2017</v>
      </c>
      <c r="C8475" t="s">
        <v>40</v>
      </c>
      <c r="D8475" t="s">
        <v>60</v>
      </c>
      <c r="E8475" t="s">
        <v>35</v>
      </c>
      <c r="F8475">
        <v>2</v>
      </c>
      <c r="G8475" t="s">
        <v>38</v>
      </c>
      <c r="H8475" t="s">
        <v>46</v>
      </c>
      <c r="I8475" t="s">
        <v>51</v>
      </c>
      <c r="J8475">
        <v>1291.5999999999999</v>
      </c>
    </row>
    <row r="8476" spans="1:10" x14ac:dyDescent="0.25">
      <c r="A8476">
        <v>54</v>
      </c>
      <c r="B8476">
        <v>2017</v>
      </c>
      <c r="C8476" t="s">
        <v>40</v>
      </c>
      <c r="D8476" t="s">
        <v>60</v>
      </c>
      <c r="E8476" t="s">
        <v>35</v>
      </c>
      <c r="F8476">
        <v>3</v>
      </c>
      <c r="G8476" t="s">
        <v>45</v>
      </c>
      <c r="H8476" t="s">
        <v>2</v>
      </c>
      <c r="I8476" t="s">
        <v>51</v>
      </c>
      <c r="J8476">
        <v>965.8</v>
      </c>
    </row>
    <row r="8477" spans="1:10" x14ac:dyDescent="0.25">
      <c r="A8477">
        <v>54</v>
      </c>
      <c r="B8477">
        <v>2017</v>
      </c>
      <c r="C8477" t="s">
        <v>40</v>
      </c>
      <c r="D8477" t="s">
        <v>60</v>
      </c>
      <c r="E8477" t="s">
        <v>35</v>
      </c>
      <c r="F8477">
        <v>4</v>
      </c>
      <c r="G8477" t="s">
        <v>38</v>
      </c>
      <c r="H8477" t="s">
        <v>2</v>
      </c>
      <c r="I8477" t="s">
        <v>37</v>
      </c>
      <c r="J8477">
        <v>904.8</v>
      </c>
    </row>
    <row r="8478" spans="1:10" x14ac:dyDescent="0.25">
      <c r="A8478">
        <v>54</v>
      </c>
      <c r="B8478">
        <v>2017</v>
      </c>
      <c r="C8478" t="s">
        <v>40</v>
      </c>
      <c r="D8478" t="s">
        <v>60</v>
      </c>
      <c r="E8478" t="s">
        <v>35</v>
      </c>
      <c r="F8478">
        <v>5</v>
      </c>
      <c r="G8478" t="s">
        <v>38</v>
      </c>
      <c r="H8478" t="s">
        <v>46</v>
      </c>
      <c r="I8478" t="s">
        <v>51</v>
      </c>
      <c r="J8478">
        <v>1383</v>
      </c>
    </row>
    <row r="8479" spans="1:10" x14ac:dyDescent="0.25">
      <c r="A8479">
        <v>54</v>
      </c>
      <c r="B8479">
        <v>2017</v>
      </c>
      <c r="C8479" t="s">
        <v>40</v>
      </c>
      <c r="D8479" t="s">
        <v>60</v>
      </c>
      <c r="E8479" t="s">
        <v>35</v>
      </c>
      <c r="F8479">
        <v>6</v>
      </c>
      <c r="G8479" t="s">
        <v>45</v>
      </c>
      <c r="H8479" t="s">
        <v>46</v>
      </c>
      <c r="I8479" t="s">
        <v>51</v>
      </c>
      <c r="J8479">
        <v>1296.9000000000001</v>
      </c>
    </row>
    <row r="8480" spans="1:10" x14ac:dyDescent="0.25">
      <c r="A8480">
        <v>54</v>
      </c>
      <c r="B8480">
        <v>2017</v>
      </c>
      <c r="C8480" t="s">
        <v>40</v>
      </c>
      <c r="D8480" t="s">
        <v>56</v>
      </c>
      <c r="E8480" t="s">
        <v>35</v>
      </c>
      <c r="F8480">
        <v>1</v>
      </c>
      <c r="G8480" t="s">
        <v>45</v>
      </c>
      <c r="H8480" t="s">
        <v>2</v>
      </c>
      <c r="I8480" t="s">
        <v>51</v>
      </c>
      <c r="J8480">
        <v>787.4</v>
      </c>
    </row>
    <row r="8481" spans="1:10" x14ac:dyDescent="0.25">
      <c r="A8481">
        <v>54</v>
      </c>
      <c r="B8481">
        <v>2017</v>
      </c>
      <c r="C8481" t="s">
        <v>40</v>
      </c>
      <c r="D8481" t="s">
        <v>56</v>
      </c>
      <c r="E8481" t="s">
        <v>35</v>
      </c>
      <c r="F8481">
        <v>2</v>
      </c>
      <c r="G8481" t="s">
        <v>38</v>
      </c>
      <c r="H8481" t="s">
        <v>46</v>
      </c>
      <c r="I8481" t="s">
        <v>37</v>
      </c>
      <c r="J8481">
        <v>1188.5999999999999</v>
      </c>
    </row>
    <row r="8482" spans="1:10" x14ac:dyDescent="0.25">
      <c r="A8482">
        <v>54</v>
      </c>
      <c r="B8482">
        <v>2017</v>
      </c>
      <c r="C8482" t="s">
        <v>40</v>
      </c>
      <c r="D8482" t="s">
        <v>56</v>
      </c>
      <c r="E8482" t="s">
        <v>35</v>
      </c>
      <c r="F8482">
        <v>3</v>
      </c>
      <c r="G8482" t="s">
        <v>38</v>
      </c>
      <c r="H8482" t="s">
        <v>46</v>
      </c>
      <c r="I8482" t="s">
        <v>51</v>
      </c>
      <c r="J8482">
        <v>1183.2</v>
      </c>
    </row>
    <row r="8483" spans="1:10" x14ac:dyDescent="0.25">
      <c r="A8483">
        <v>54</v>
      </c>
      <c r="B8483">
        <v>2017</v>
      </c>
      <c r="C8483" t="s">
        <v>40</v>
      </c>
      <c r="D8483" t="s">
        <v>56</v>
      </c>
      <c r="E8483" t="s">
        <v>35</v>
      </c>
      <c r="F8483">
        <v>4</v>
      </c>
      <c r="G8483" t="s">
        <v>45</v>
      </c>
      <c r="H8483" t="s">
        <v>2</v>
      </c>
      <c r="I8483" t="s">
        <v>51</v>
      </c>
      <c r="J8483">
        <v>738.7</v>
      </c>
    </row>
    <row r="8484" spans="1:10" x14ac:dyDescent="0.25">
      <c r="A8484">
        <v>54</v>
      </c>
      <c r="B8484">
        <v>2017</v>
      </c>
      <c r="C8484" t="s">
        <v>40</v>
      </c>
      <c r="D8484" t="s">
        <v>56</v>
      </c>
      <c r="E8484" t="s">
        <v>35</v>
      </c>
      <c r="F8484">
        <v>5</v>
      </c>
      <c r="G8484" t="s">
        <v>38</v>
      </c>
      <c r="H8484" t="s">
        <v>46</v>
      </c>
      <c r="I8484" t="s">
        <v>51</v>
      </c>
      <c r="J8484">
        <v>1229.2</v>
      </c>
    </row>
    <row r="8485" spans="1:10" x14ac:dyDescent="0.25">
      <c r="A8485">
        <v>54</v>
      </c>
      <c r="B8485">
        <v>2017</v>
      </c>
      <c r="C8485" t="s">
        <v>40</v>
      </c>
      <c r="D8485" t="s">
        <v>56</v>
      </c>
      <c r="E8485" t="s">
        <v>35</v>
      </c>
      <c r="F8485">
        <v>6</v>
      </c>
      <c r="G8485" t="s">
        <v>38</v>
      </c>
      <c r="H8485" t="s">
        <v>46</v>
      </c>
      <c r="I8485" t="s">
        <v>51</v>
      </c>
      <c r="J8485">
        <v>1263.5</v>
      </c>
    </row>
    <row r="8486" spans="1:10" x14ac:dyDescent="0.25">
      <c r="A8486">
        <v>54</v>
      </c>
      <c r="B8486">
        <v>2018</v>
      </c>
      <c r="C8486" t="s">
        <v>40</v>
      </c>
      <c r="D8486" t="s">
        <v>60</v>
      </c>
      <c r="E8486" t="s">
        <v>35</v>
      </c>
      <c r="F8486">
        <v>1</v>
      </c>
      <c r="G8486" t="s">
        <v>45</v>
      </c>
      <c r="H8486" t="s">
        <v>2</v>
      </c>
      <c r="I8486" t="s">
        <v>37</v>
      </c>
      <c r="J8486">
        <v>692.4</v>
      </c>
    </row>
    <row r="8487" spans="1:10" x14ac:dyDescent="0.25">
      <c r="A8487">
        <v>54</v>
      </c>
      <c r="B8487">
        <v>2018</v>
      </c>
      <c r="C8487" t="s">
        <v>40</v>
      </c>
      <c r="D8487" t="s">
        <v>60</v>
      </c>
      <c r="E8487" t="s">
        <v>35</v>
      </c>
      <c r="F8487">
        <v>2</v>
      </c>
      <c r="G8487" t="s">
        <v>45</v>
      </c>
      <c r="H8487" t="s">
        <v>46</v>
      </c>
      <c r="I8487" t="s">
        <v>51</v>
      </c>
      <c r="J8487">
        <v>1218.2</v>
      </c>
    </row>
    <row r="8488" spans="1:10" x14ac:dyDescent="0.25">
      <c r="A8488">
        <v>54</v>
      </c>
      <c r="B8488">
        <v>2018</v>
      </c>
      <c r="C8488" t="s">
        <v>40</v>
      </c>
      <c r="D8488" t="s">
        <v>60</v>
      </c>
      <c r="E8488" t="s">
        <v>35</v>
      </c>
      <c r="F8488">
        <v>3</v>
      </c>
      <c r="G8488" t="s">
        <v>38</v>
      </c>
      <c r="H8488" t="s">
        <v>2</v>
      </c>
      <c r="I8488" t="s">
        <v>37</v>
      </c>
      <c r="J8488">
        <v>601.20000000000005</v>
      </c>
    </row>
    <row r="8489" spans="1:10" x14ac:dyDescent="0.25">
      <c r="A8489">
        <v>54</v>
      </c>
      <c r="B8489">
        <v>2018</v>
      </c>
      <c r="C8489" t="s">
        <v>40</v>
      </c>
      <c r="D8489" t="s">
        <v>60</v>
      </c>
      <c r="E8489" t="s">
        <v>35</v>
      </c>
      <c r="F8489">
        <v>4</v>
      </c>
      <c r="G8489" t="s">
        <v>45</v>
      </c>
      <c r="H8489" t="s">
        <v>2</v>
      </c>
      <c r="I8489" t="s">
        <v>37</v>
      </c>
      <c r="J8489">
        <v>709.9</v>
      </c>
    </row>
    <row r="8490" spans="1:10" x14ac:dyDescent="0.25">
      <c r="A8490">
        <v>54</v>
      </c>
      <c r="B8490">
        <v>2018</v>
      </c>
      <c r="C8490" t="s">
        <v>40</v>
      </c>
      <c r="D8490" t="s">
        <v>60</v>
      </c>
      <c r="E8490" t="s">
        <v>35</v>
      </c>
      <c r="F8490">
        <v>5</v>
      </c>
      <c r="G8490" t="s">
        <v>45</v>
      </c>
      <c r="H8490" t="s">
        <v>46</v>
      </c>
      <c r="I8490" t="s">
        <v>51</v>
      </c>
      <c r="J8490">
        <v>1053</v>
      </c>
    </row>
    <row r="8491" spans="1:10" x14ac:dyDescent="0.25">
      <c r="A8491">
        <v>54</v>
      </c>
      <c r="B8491">
        <v>2018</v>
      </c>
      <c r="C8491" t="s">
        <v>40</v>
      </c>
      <c r="D8491" t="s">
        <v>60</v>
      </c>
      <c r="E8491" t="s">
        <v>35</v>
      </c>
      <c r="F8491">
        <v>6</v>
      </c>
      <c r="G8491" t="s">
        <v>38</v>
      </c>
      <c r="H8491" t="s">
        <v>46</v>
      </c>
      <c r="I8491" t="s">
        <v>51</v>
      </c>
      <c r="J8491">
        <v>1050.9000000000001</v>
      </c>
    </row>
    <row r="8492" spans="1:10" x14ac:dyDescent="0.25">
      <c r="A8492">
        <v>54</v>
      </c>
      <c r="B8492">
        <v>2018</v>
      </c>
      <c r="C8492" t="s">
        <v>40</v>
      </c>
      <c r="D8492" t="s">
        <v>56</v>
      </c>
      <c r="E8492" t="s">
        <v>35</v>
      </c>
      <c r="F8492">
        <v>1</v>
      </c>
      <c r="G8492" t="s">
        <v>38</v>
      </c>
      <c r="H8492" t="s">
        <v>46</v>
      </c>
      <c r="I8492" t="s">
        <v>37</v>
      </c>
      <c r="J8492">
        <v>1026.7</v>
      </c>
    </row>
    <row r="8493" spans="1:10" x14ac:dyDescent="0.25">
      <c r="A8493">
        <v>54</v>
      </c>
      <c r="B8493">
        <v>2018</v>
      </c>
      <c r="C8493" t="s">
        <v>40</v>
      </c>
      <c r="D8493" t="s">
        <v>56</v>
      </c>
      <c r="E8493" t="s">
        <v>35</v>
      </c>
      <c r="F8493">
        <v>2</v>
      </c>
      <c r="G8493" t="s">
        <v>38</v>
      </c>
      <c r="H8493" t="s">
        <v>2</v>
      </c>
      <c r="I8493" t="s">
        <v>37</v>
      </c>
      <c r="J8493">
        <v>689.5</v>
      </c>
    </row>
    <row r="8494" spans="1:10" x14ac:dyDescent="0.25">
      <c r="A8494">
        <v>54</v>
      </c>
      <c r="B8494">
        <v>2018</v>
      </c>
      <c r="C8494" t="s">
        <v>40</v>
      </c>
      <c r="D8494" t="s">
        <v>56</v>
      </c>
      <c r="E8494" t="s">
        <v>35</v>
      </c>
      <c r="F8494">
        <v>3</v>
      </c>
      <c r="G8494" t="s">
        <v>45</v>
      </c>
      <c r="H8494" t="s">
        <v>46</v>
      </c>
      <c r="I8494" t="s">
        <v>37</v>
      </c>
      <c r="J8494">
        <v>967.5</v>
      </c>
    </row>
    <row r="8495" spans="1:10" x14ac:dyDescent="0.25">
      <c r="A8495">
        <v>54</v>
      </c>
      <c r="B8495">
        <v>2018</v>
      </c>
      <c r="C8495" t="s">
        <v>40</v>
      </c>
      <c r="D8495" t="s">
        <v>56</v>
      </c>
      <c r="E8495" t="s">
        <v>35</v>
      </c>
      <c r="F8495">
        <v>4</v>
      </c>
      <c r="G8495" t="s">
        <v>38</v>
      </c>
      <c r="H8495" t="s">
        <v>2</v>
      </c>
      <c r="I8495" t="s">
        <v>51</v>
      </c>
      <c r="J8495">
        <v>736.2</v>
      </c>
    </row>
    <row r="8496" spans="1:10" x14ac:dyDescent="0.25">
      <c r="A8496">
        <v>54</v>
      </c>
      <c r="B8496">
        <v>2018</v>
      </c>
      <c r="C8496" t="s">
        <v>40</v>
      </c>
      <c r="D8496" t="s">
        <v>56</v>
      </c>
      <c r="E8496" t="s">
        <v>35</v>
      </c>
      <c r="F8496">
        <v>5</v>
      </c>
      <c r="G8496" t="s">
        <v>45</v>
      </c>
      <c r="H8496" t="s">
        <v>2</v>
      </c>
      <c r="I8496" t="s">
        <v>37</v>
      </c>
      <c r="J8496">
        <v>584.1</v>
      </c>
    </row>
    <row r="8497" spans="1:10" x14ac:dyDescent="0.25">
      <c r="A8497">
        <v>54</v>
      </c>
      <c r="B8497">
        <v>2018</v>
      </c>
      <c r="C8497" t="s">
        <v>40</v>
      </c>
      <c r="D8497" t="s">
        <v>56</v>
      </c>
      <c r="E8497" t="s">
        <v>35</v>
      </c>
      <c r="F8497">
        <v>6</v>
      </c>
      <c r="G8497" t="s">
        <v>45</v>
      </c>
      <c r="H8497" t="s">
        <v>2</v>
      </c>
      <c r="I8497" t="s">
        <v>37</v>
      </c>
      <c r="J8497">
        <v>546.20000000000005</v>
      </c>
    </row>
    <row r="8498" spans="1:10" x14ac:dyDescent="0.25">
      <c r="A8498">
        <v>55</v>
      </c>
      <c r="B8498">
        <v>2017</v>
      </c>
      <c r="C8498" t="s">
        <v>40</v>
      </c>
      <c r="D8498" t="s">
        <v>60</v>
      </c>
      <c r="E8498" t="s">
        <v>35</v>
      </c>
      <c r="F8498">
        <v>1</v>
      </c>
      <c r="G8498" t="s">
        <v>45</v>
      </c>
      <c r="H8498" t="s">
        <v>2</v>
      </c>
      <c r="I8498" t="s">
        <v>37</v>
      </c>
      <c r="J8498">
        <v>883.7</v>
      </c>
    </row>
    <row r="8499" spans="1:10" x14ac:dyDescent="0.25">
      <c r="A8499">
        <v>55</v>
      </c>
      <c r="B8499">
        <v>2017</v>
      </c>
      <c r="C8499" t="s">
        <v>40</v>
      </c>
      <c r="D8499" t="s">
        <v>60</v>
      </c>
      <c r="E8499" t="s">
        <v>35</v>
      </c>
      <c r="F8499">
        <v>2</v>
      </c>
      <c r="G8499" t="s">
        <v>45</v>
      </c>
      <c r="H8499" t="s">
        <v>2</v>
      </c>
      <c r="I8499" t="s">
        <v>51</v>
      </c>
      <c r="J8499">
        <v>817.4</v>
      </c>
    </row>
    <row r="8500" spans="1:10" x14ac:dyDescent="0.25">
      <c r="A8500">
        <v>55</v>
      </c>
      <c r="B8500">
        <v>2017</v>
      </c>
      <c r="C8500" t="s">
        <v>40</v>
      </c>
      <c r="D8500" t="s">
        <v>60</v>
      </c>
      <c r="E8500" t="s">
        <v>35</v>
      </c>
      <c r="F8500">
        <v>3</v>
      </c>
      <c r="G8500" t="s">
        <v>45</v>
      </c>
      <c r="H8500" t="s">
        <v>2</v>
      </c>
      <c r="I8500" t="s">
        <v>37</v>
      </c>
      <c r="J8500">
        <v>964.1</v>
      </c>
    </row>
    <row r="8501" spans="1:10" x14ac:dyDescent="0.25">
      <c r="A8501">
        <v>55</v>
      </c>
      <c r="B8501">
        <v>2017</v>
      </c>
      <c r="C8501" t="s">
        <v>40</v>
      </c>
      <c r="D8501" t="s">
        <v>60</v>
      </c>
      <c r="E8501" t="s">
        <v>35</v>
      </c>
      <c r="F8501">
        <v>4</v>
      </c>
      <c r="G8501" t="s">
        <v>38</v>
      </c>
      <c r="H8501" t="s">
        <v>2</v>
      </c>
      <c r="I8501" t="s">
        <v>51</v>
      </c>
      <c r="J8501">
        <v>861.3</v>
      </c>
    </row>
    <row r="8502" spans="1:10" x14ac:dyDescent="0.25">
      <c r="A8502">
        <v>55</v>
      </c>
      <c r="B8502">
        <v>2017</v>
      </c>
      <c r="C8502" t="s">
        <v>40</v>
      </c>
      <c r="D8502" t="s">
        <v>60</v>
      </c>
      <c r="E8502" t="s">
        <v>35</v>
      </c>
      <c r="F8502">
        <v>5</v>
      </c>
      <c r="G8502" t="s">
        <v>45</v>
      </c>
      <c r="H8502" t="s">
        <v>2</v>
      </c>
      <c r="I8502" t="s">
        <v>37</v>
      </c>
      <c r="J8502">
        <v>902.7</v>
      </c>
    </row>
    <row r="8503" spans="1:10" x14ac:dyDescent="0.25">
      <c r="A8503">
        <v>55</v>
      </c>
      <c r="B8503">
        <v>2017</v>
      </c>
      <c r="C8503" t="s">
        <v>40</v>
      </c>
      <c r="D8503" t="s">
        <v>60</v>
      </c>
      <c r="E8503" t="s">
        <v>35</v>
      </c>
      <c r="F8503">
        <v>6</v>
      </c>
      <c r="G8503" t="s">
        <v>45</v>
      </c>
      <c r="H8503" t="s">
        <v>46</v>
      </c>
      <c r="I8503" t="s">
        <v>37</v>
      </c>
      <c r="J8503">
        <v>1196.0999999999999</v>
      </c>
    </row>
    <row r="8504" spans="1:10" x14ac:dyDescent="0.25">
      <c r="A8504">
        <v>55</v>
      </c>
      <c r="B8504">
        <v>2017</v>
      </c>
      <c r="C8504" t="s">
        <v>40</v>
      </c>
      <c r="D8504" t="s">
        <v>56</v>
      </c>
      <c r="E8504" t="s">
        <v>35</v>
      </c>
      <c r="F8504">
        <v>1</v>
      </c>
      <c r="G8504" t="s">
        <v>38</v>
      </c>
      <c r="H8504" t="s">
        <v>2</v>
      </c>
      <c r="I8504" t="s">
        <v>51</v>
      </c>
      <c r="J8504">
        <v>786.9</v>
      </c>
    </row>
    <row r="8505" spans="1:10" x14ac:dyDescent="0.25">
      <c r="A8505">
        <v>55</v>
      </c>
      <c r="B8505">
        <v>2017</v>
      </c>
      <c r="C8505" t="s">
        <v>40</v>
      </c>
      <c r="D8505" t="s">
        <v>56</v>
      </c>
      <c r="E8505" t="s">
        <v>35</v>
      </c>
      <c r="F8505">
        <v>2</v>
      </c>
      <c r="G8505" t="s">
        <v>45</v>
      </c>
      <c r="H8505" t="s">
        <v>2</v>
      </c>
      <c r="I8505" t="s">
        <v>51</v>
      </c>
      <c r="J8505">
        <v>651.1</v>
      </c>
    </row>
    <row r="8506" spans="1:10" x14ac:dyDescent="0.25">
      <c r="A8506">
        <v>55</v>
      </c>
      <c r="B8506">
        <v>2017</v>
      </c>
      <c r="C8506" t="s">
        <v>40</v>
      </c>
      <c r="D8506" t="s">
        <v>56</v>
      </c>
      <c r="E8506" t="s">
        <v>35</v>
      </c>
      <c r="F8506">
        <v>3</v>
      </c>
      <c r="G8506" t="s">
        <v>45</v>
      </c>
      <c r="H8506" t="s">
        <v>2</v>
      </c>
      <c r="I8506" t="s">
        <v>51</v>
      </c>
      <c r="J8506">
        <v>891.2</v>
      </c>
    </row>
    <row r="8507" spans="1:10" x14ac:dyDescent="0.25">
      <c r="A8507">
        <v>55</v>
      </c>
      <c r="B8507">
        <v>2017</v>
      </c>
      <c r="C8507" t="s">
        <v>40</v>
      </c>
      <c r="D8507" t="s">
        <v>56</v>
      </c>
      <c r="E8507" t="s">
        <v>35</v>
      </c>
      <c r="F8507">
        <v>4</v>
      </c>
      <c r="G8507" t="s">
        <v>45</v>
      </c>
      <c r="H8507" t="s">
        <v>2</v>
      </c>
      <c r="I8507" t="s">
        <v>51</v>
      </c>
      <c r="J8507">
        <v>776.1</v>
      </c>
    </row>
    <row r="8508" spans="1:10" x14ac:dyDescent="0.25">
      <c r="A8508">
        <v>55</v>
      </c>
      <c r="B8508">
        <v>2017</v>
      </c>
      <c r="C8508" t="s">
        <v>40</v>
      </c>
      <c r="D8508" t="s">
        <v>56</v>
      </c>
      <c r="E8508" t="s">
        <v>35</v>
      </c>
      <c r="F8508">
        <v>5</v>
      </c>
      <c r="G8508" t="s">
        <v>38</v>
      </c>
      <c r="H8508" t="s">
        <v>46</v>
      </c>
      <c r="I8508" t="s">
        <v>51</v>
      </c>
      <c r="J8508">
        <v>1130.2</v>
      </c>
    </row>
    <row r="8509" spans="1:10" x14ac:dyDescent="0.25">
      <c r="A8509">
        <v>55</v>
      </c>
      <c r="B8509">
        <v>2017</v>
      </c>
      <c r="C8509" t="s">
        <v>40</v>
      </c>
      <c r="D8509" t="s">
        <v>56</v>
      </c>
      <c r="E8509" t="s">
        <v>35</v>
      </c>
      <c r="F8509">
        <v>6</v>
      </c>
      <c r="G8509" t="s">
        <v>38</v>
      </c>
      <c r="H8509" t="s">
        <v>46</v>
      </c>
      <c r="I8509" t="s">
        <v>51</v>
      </c>
      <c r="J8509">
        <v>1217.0999999999999</v>
      </c>
    </row>
    <row r="8510" spans="1:10" x14ac:dyDescent="0.25">
      <c r="A8510">
        <v>55</v>
      </c>
      <c r="B8510">
        <v>2018</v>
      </c>
      <c r="C8510" t="s">
        <v>40</v>
      </c>
      <c r="D8510" t="s">
        <v>60</v>
      </c>
      <c r="E8510" t="s">
        <v>35</v>
      </c>
      <c r="F8510">
        <v>1</v>
      </c>
      <c r="G8510" t="s">
        <v>45</v>
      </c>
      <c r="H8510" t="s">
        <v>2</v>
      </c>
      <c r="I8510" t="s">
        <v>51</v>
      </c>
      <c r="J8510">
        <v>566.79999999999995</v>
      </c>
    </row>
    <row r="8511" spans="1:10" x14ac:dyDescent="0.25">
      <c r="A8511">
        <v>55</v>
      </c>
      <c r="B8511">
        <v>2018</v>
      </c>
      <c r="C8511" t="s">
        <v>40</v>
      </c>
      <c r="D8511" t="s">
        <v>60</v>
      </c>
      <c r="E8511" t="s">
        <v>35</v>
      </c>
      <c r="F8511">
        <v>2</v>
      </c>
      <c r="G8511" t="s">
        <v>38</v>
      </c>
      <c r="H8511" t="s">
        <v>2</v>
      </c>
      <c r="I8511" t="s">
        <v>37</v>
      </c>
      <c r="J8511">
        <v>770.7</v>
      </c>
    </row>
    <row r="8512" spans="1:10" x14ac:dyDescent="0.25">
      <c r="A8512">
        <v>55</v>
      </c>
      <c r="B8512">
        <v>2018</v>
      </c>
      <c r="C8512" t="s">
        <v>40</v>
      </c>
      <c r="D8512" t="s">
        <v>60</v>
      </c>
      <c r="E8512" t="s">
        <v>35</v>
      </c>
      <c r="F8512">
        <v>3</v>
      </c>
      <c r="G8512" t="s">
        <v>38</v>
      </c>
      <c r="H8512" t="s">
        <v>46</v>
      </c>
      <c r="I8512" t="s">
        <v>37</v>
      </c>
      <c r="J8512">
        <v>1028.2</v>
      </c>
    </row>
    <row r="8513" spans="1:10" x14ac:dyDescent="0.25">
      <c r="A8513">
        <v>55</v>
      </c>
      <c r="B8513">
        <v>2018</v>
      </c>
      <c r="C8513" t="s">
        <v>40</v>
      </c>
      <c r="D8513" t="s">
        <v>60</v>
      </c>
      <c r="E8513" t="s">
        <v>35</v>
      </c>
      <c r="F8513">
        <v>4</v>
      </c>
      <c r="G8513" t="s">
        <v>38</v>
      </c>
      <c r="H8513" t="s">
        <v>46</v>
      </c>
      <c r="I8513" t="s">
        <v>37</v>
      </c>
      <c r="J8513">
        <v>1089.5</v>
      </c>
    </row>
    <row r="8514" spans="1:10" x14ac:dyDescent="0.25">
      <c r="A8514">
        <v>55</v>
      </c>
      <c r="B8514">
        <v>2018</v>
      </c>
      <c r="C8514" t="s">
        <v>40</v>
      </c>
      <c r="D8514" t="s">
        <v>60</v>
      </c>
      <c r="E8514" t="s">
        <v>35</v>
      </c>
      <c r="F8514">
        <v>5</v>
      </c>
      <c r="G8514" t="s">
        <v>38</v>
      </c>
      <c r="H8514" t="s">
        <v>2</v>
      </c>
      <c r="I8514" t="s">
        <v>51</v>
      </c>
      <c r="J8514">
        <v>743.4</v>
      </c>
    </row>
    <row r="8515" spans="1:10" x14ac:dyDescent="0.25">
      <c r="A8515">
        <v>55</v>
      </c>
      <c r="B8515">
        <v>2018</v>
      </c>
      <c r="C8515" t="s">
        <v>40</v>
      </c>
      <c r="D8515" t="s">
        <v>60</v>
      </c>
      <c r="E8515" t="s">
        <v>35</v>
      </c>
      <c r="F8515">
        <v>6</v>
      </c>
      <c r="G8515" t="s">
        <v>45</v>
      </c>
      <c r="H8515" t="s">
        <v>46</v>
      </c>
      <c r="I8515" t="s">
        <v>37</v>
      </c>
      <c r="J8515">
        <v>1101.0999999999999</v>
      </c>
    </row>
    <row r="8516" spans="1:10" x14ac:dyDescent="0.25">
      <c r="A8516">
        <v>55</v>
      </c>
      <c r="B8516">
        <v>2018</v>
      </c>
      <c r="C8516" t="s">
        <v>40</v>
      </c>
      <c r="D8516" t="s">
        <v>56</v>
      </c>
      <c r="E8516" t="s">
        <v>35</v>
      </c>
      <c r="F8516">
        <v>1</v>
      </c>
      <c r="G8516" t="s">
        <v>38</v>
      </c>
      <c r="H8516" t="s">
        <v>2</v>
      </c>
      <c r="I8516" t="s">
        <v>51</v>
      </c>
      <c r="J8516">
        <v>660</v>
      </c>
    </row>
    <row r="8517" spans="1:10" x14ac:dyDescent="0.25">
      <c r="A8517">
        <v>55</v>
      </c>
      <c r="B8517">
        <v>2018</v>
      </c>
      <c r="C8517" t="s">
        <v>40</v>
      </c>
      <c r="D8517" t="s">
        <v>56</v>
      </c>
      <c r="E8517" t="s">
        <v>35</v>
      </c>
      <c r="F8517">
        <v>2</v>
      </c>
      <c r="G8517" t="s">
        <v>38</v>
      </c>
      <c r="H8517" t="s">
        <v>46</v>
      </c>
      <c r="I8517" t="s">
        <v>51</v>
      </c>
      <c r="J8517">
        <v>955.8</v>
      </c>
    </row>
    <row r="8518" spans="1:10" x14ac:dyDescent="0.25">
      <c r="A8518">
        <v>55</v>
      </c>
      <c r="B8518">
        <v>2018</v>
      </c>
      <c r="C8518" t="s">
        <v>40</v>
      </c>
      <c r="D8518" t="s">
        <v>56</v>
      </c>
      <c r="E8518" t="s">
        <v>35</v>
      </c>
      <c r="F8518">
        <v>3</v>
      </c>
      <c r="G8518" t="s">
        <v>45</v>
      </c>
      <c r="H8518" t="s">
        <v>46</v>
      </c>
      <c r="I8518" t="s">
        <v>37</v>
      </c>
      <c r="J8518">
        <v>1112.7</v>
      </c>
    </row>
    <row r="8519" spans="1:10" x14ac:dyDescent="0.25">
      <c r="A8519">
        <v>55</v>
      </c>
      <c r="B8519">
        <v>2018</v>
      </c>
      <c r="C8519" t="s">
        <v>40</v>
      </c>
      <c r="D8519" t="s">
        <v>56</v>
      </c>
      <c r="E8519" t="s">
        <v>35</v>
      </c>
      <c r="F8519">
        <v>4</v>
      </c>
      <c r="G8519" t="s">
        <v>45</v>
      </c>
      <c r="H8519" t="s">
        <v>46</v>
      </c>
      <c r="I8519" t="s">
        <v>37</v>
      </c>
      <c r="J8519">
        <v>1045.5999999999999</v>
      </c>
    </row>
    <row r="8520" spans="1:10" x14ac:dyDescent="0.25">
      <c r="A8520">
        <v>55</v>
      </c>
      <c r="B8520">
        <v>2018</v>
      </c>
      <c r="C8520" t="s">
        <v>40</v>
      </c>
      <c r="D8520" t="s">
        <v>56</v>
      </c>
      <c r="E8520" t="s">
        <v>35</v>
      </c>
      <c r="F8520">
        <v>5</v>
      </c>
      <c r="G8520" t="s">
        <v>45</v>
      </c>
      <c r="H8520" t="s">
        <v>2</v>
      </c>
      <c r="I8520" t="s">
        <v>37</v>
      </c>
      <c r="J8520">
        <v>631.5</v>
      </c>
    </row>
    <row r="8521" spans="1:10" x14ac:dyDescent="0.25">
      <c r="A8521">
        <v>55</v>
      </c>
      <c r="B8521">
        <v>2018</v>
      </c>
      <c r="C8521" t="s">
        <v>40</v>
      </c>
      <c r="D8521" t="s">
        <v>56</v>
      </c>
      <c r="E8521" t="s">
        <v>35</v>
      </c>
      <c r="F8521">
        <v>6</v>
      </c>
      <c r="G8521" t="s">
        <v>38</v>
      </c>
      <c r="H8521" t="s">
        <v>46</v>
      </c>
      <c r="I8521" t="s">
        <v>37</v>
      </c>
      <c r="J8521">
        <v>859.9</v>
      </c>
    </row>
    <row r="8522" spans="1:10" x14ac:dyDescent="0.25">
      <c r="A8522">
        <v>56</v>
      </c>
      <c r="B8522">
        <v>2017</v>
      </c>
      <c r="C8522" t="s">
        <v>40</v>
      </c>
      <c r="D8522" t="s">
        <v>60</v>
      </c>
      <c r="E8522" t="s">
        <v>35</v>
      </c>
      <c r="F8522">
        <v>1</v>
      </c>
      <c r="G8522" t="s">
        <v>45</v>
      </c>
      <c r="H8522" t="s">
        <v>46</v>
      </c>
      <c r="I8522" t="s">
        <v>37</v>
      </c>
      <c r="J8522">
        <v>1414.8</v>
      </c>
    </row>
    <row r="8523" spans="1:10" x14ac:dyDescent="0.25">
      <c r="A8523">
        <v>56</v>
      </c>
      <c r="B8523">
        <v>2017</v>
      </c>
      <c r="C8523" t="s">
        <v>40</v>
      </c>
      <c r="D8523" t="s">
        <v>60</v>
      </c>
      <c r="E8523" t="s">
        <v>35</v>
      </c>
      <c r="F8523">
        <v>2</v>
      </c>
      <c r="G8523" t="s">
        <v>38</v>
      </c>
      <c r="H8523" t="s">
        <v>2</v>
      </c>
      <c r="I8523" t="s">
        <v>51</v>
      </c>
      <c r="J8523">
        <v>783.7</v>
      </c>
    </row>
    <row r="8524" spans="1:10" x14ac:dyDescent="0.25">
      <c r="A8524">
        <v>56</v>
      </c>
      <c r="B8524">
        <v>2017</v>
      </c>
      <c r="C8524" t="s">
        <v>40</v>
      </c>
      <c r="D8524" t="s">
        <v>60</v>
      </c>
      <c r="E8524" t="s">
        <v>35</v>
      </c>
      <c r="F8524">
        <v>3</v>
      </c>
      <c r="G8524" t="s">
        <v>45</v>
      </c>
      <c r="H8524" t="s">
        <v>46</v>
      </c>
      <c r="I8524" t="s">
        <v>51</v>
      </c>
      <c r="J8524">
        <v>1333.2</v>
      </c>
    </row>
    <row r="8525" spans="1:10" x14ac:dyDescent="0.25">
      <c r="A8525">
        <v>56</v>
      </c>
      <c r="B8525">
        <v>2017</v>
      </c>
      <c r="C8525" t="s">
        <v>40</v>
      </c>
      <c r="D8525" t="s">
        <v>60</v>
      </c>
      <c r="E8525" t="s">
        <v>35</v>
      </c>
      <c r="F8525">
        <v>4</v>
      </c>
      <c r="G8525" t="s">
        <v>45</v>
      </c>
      <c r="H8525" t="s">
        <v>46</v>
      </c>
      <c r="I8525" t="s">
        <v>51</v>
      </c>
      <c r="J8525">
        <v>1394.4</v>
      </c>
    </row>
    <row r="8526" spans="1:10" x14ac:dyDescent="0.25">
      <c r="A8526">
        <v>56</v>
      </c>
      <c r="B8526">
        <v>2017</v>
      </c>
      <c r="C8526" t="s">
        <v>40</v>
      </c>
      <c r="D8526" t="s">
        <v>60</v>
      </c>
      <c r="E8526" t="s">
        <v>35</v>
      </c>
      <c r="F8526">
        <v>5</v>
      </c>
      <c r="G8526" t="s">
        <v>45</v>
      </c>
      <c r="H8526" t="s">
        <v>46</v>
      </c>
      <c r="I8526" t="s">
        <v>37</v>
      </c>
      <c r="J8526">
        <v>1245.3</v>
      </c>
    </row>
    <row r="8527" spans="1:10" x14ac:dyDescent="0.25">
      <c r="A8527">
        <v>56</v>
      </c>
      <c r="B8527">
        <v>2017</v>
      </c>
      <c r="C8527" t="s">
        <v>40</v>
      </c>
      <c r="D8527" t="s">
        <v>60</v>
      </c>
      <c r="E8527" t="s">
        <v>35</v>
      </c>
      <c r="F8527">
        <v>6</v>
      </c>
      <c r="G8527" t="s">
        <v>45</v>
      </c>
      <c r="H8527" t="s">
        <v>2</v>
      </c>
      <c r="I8527" t="s">
        <v>51</v>
      </c>
      <c r="J8527">
        <v>864.6</v>
      </c>
    </row>
    <row r="8528" spans="1:10" x14ac:dyDescent="0.25">
      <c r="A8528">
        <v>56</v>
      </c>
      <c r="B8528">
        <v>2017</v>
      </c>
      <c r="C8528" t="s">
        <v>40</v>
      </c>
      <c r="D8528" t="s">
        <v>56</v>
      </c>
      <c r="E8528" t="s">
        <v>35</v>
      </c>
      <c r="F8528">
        <v>1</v>
      </c>
      <c r="G8528" t="s">
        <v>38</v>
      </c>
      <c r="H8528" t="s">
        <v>46</v>
      </c>
      <c r="I8528" t="s">
        <v>51</v>
      </c>
      <c r="J8528">
        <v>1318.4</v>
      </c>
    </row>
    <row r="8529" spans="1:10" x14ac:dyDescent="0.25">
      <c r="A8529">
        <v>56</v>
      </c>
      <c r="B8529">
        <v>2017</v>
      </c>
      <c r="C8529" t="s">
        <v>40</v>
      </c>
      <c r="D8529" t="s">
        <v>56</v>
      </c>
      <c r="E8529" t="s">
        <v>35</v>
      </c>
      <c r="F8529">
        <v>2</v>
      </c>
      <c r="G8529" t="s">
        <v>38</v>
      </c>
      <c r="H8529" t="s">
        <v>46</v>
      </c>
      <c r="I8529" t="s">
        <v>51</v>
      </c>
      <c r="J8529">
        <v>1163.5999999999999</v>
      </c>
    </row>
    <row r="8530" spans="1:10" x14ac:dyDescent="0.25">
      <c r="A8530">
        <v>56</v>
      </c>
      <c r="B8530">
        <v>2017</v>
      </c>
      <c r="C8530" t="s">
        <v>40</v>
      </c>
      <c r="D8530" t="s">
        <v>56</v>
      </c>
      <c r="E8530" t="s">
        <v>35</v>
      </c>
      <c r="F8530">
        <v>3</v>
      </c>
      <c r="G8530" t="s">
        <v>38</v>
      </c>
      <c r="H8530" t="s">
        <v>46</v>
      </c>
      <c r="I8530" t="s">
        <v>51</v>
      </c>
      <c r="J8530">
        <v>1214.0999999999999</v>
      </c>
    </row>
    <row r="8531" spans="1:10" x14ac:dyDescent="0.25">
      <c r="A8531">
        <v>56</v>
      </c>
      <c r="B8531">
        <v>2017</v>
      </c>
      <c r="C8531" t="s">
        <v>40</v>
      </c>
      <c r="D8531" t="s">
        <v>56</v>
      </c>
      <c r="E8531" t="s">
        <v>35</v>
      </c>
      <c r="F8531">
        <v>4</v>
      </c>
      <c r="G8531" t="s">
        <v>38</v>
      </c>
      <c r="H8531" t="s">
        <v>2</v>
      </c>
      <c r="I8531" t="s">
        <v>37</v>
      </c>
      <c r="J8531">
        <v>813.1</v>
      </c>
    </row>
    <row r="8532" spans="1:10" x14ac:dyDescent="0.25">
      <c r="A8532">
        <v>56</v>
      </c>
      <c r="B8532">
        <v>2017</v>
      </c>
      <c r="C8532" t="s">
        <v>40</v>
      </c>
      <c r="D8532" t="s">
        <v>56</v>
      </c>
      <c r="E8532" t="s">
        <v>35</v>
      </c>
      <c r="F8532">
        <v>5</v>
      </c>
      <c r="G8532" t="s">
        <v>38</v>
      </c>
      <c r="H8532" t="s">
        <v>2</v>
      </c>
      <c r="I8532" t="s">
        <v>37</v>
      </c>
      <c r="J8532">
        <v>879.7</v>
      </c>
    </row>
    <row r="8533" spans="1:10" x14ac:dyDescent="0.25">
      <c r="A8533">
        <v>56</v>
      </c>
      <c r="B8533">
        <v>2017</v>
      </c>
      <c r="C8533" t="s">
        <v>40</v>
      </c>
      <c r="D8533" t="s">
        <v>56</v>
      </c>
      <c r="E8533" t="s">
        <v>35</v>
      </c>
      <c r="F8533">
        <v>6</v>
      </c>
      <c r="G8533" t="s">
        <v>38</v>
      </c>
      <c r="H8533" t="s">
        <v>2</v>
      </c>
      <c r="I8533" t="s">
        <v>37</v>
      </c>
      <c r="J8533">
        <v>948.5</v>
      </c>
    </row>
    <row r="8534" spans="1:10" x14ac:dyDescent="0.25">
      <c r="A8534">
        <v>56</v>
      </c>
      <c r="B8534">
        <v>2018</v>
      </c>
      <c r="C8534" t="s">
        <v>40</v>
      </c>
      <c r="D8534" t="s">
        <v>60</v>
      </c>
      <c r="E8534" t="s">
        <v>35</v>
      </c>
      <c r="F8534">
        <v>1</v>
      </c>
      <c r="G8534" t="s">
        <v>45</v>
      </c>
      <c r="H8534" t="s">
        <v>2</v>
      </c>
      <c r="I8534" t="s">
        <v>37</v>
      </c>
      <c r="J8534">
        <v>837.8</v>
      </c>
    </row>
    <row r="8535" spans="1:10" x14ac:dyDescent="0.25">
      <c r="A8535">
        <v>56</v>
      </c>
      <c r="B8535">
        <v>2018</v>
      </c>
      <c r="C8535" t="s">
        <v>40</v>
      </c>
      <c r="D8535" t="s">
        <v>60</v>
      </c>
      <c r="E8535" t="s">
        <v>35</v>
      </c>
      <c r="F8535">
        <v>2</v>
      </c>
      <c r="G8535" t="s">
        <v>45</v>
      </c>
      <c r="H8535" t="s">
        <v>46</v>
      </c>
      <c r="I8535" t="s">
        <v>51</v>
      </c>
      <c r="J8535">
        <v>1015.1</v>
      </c>
    </row>
    <row r="8536" spans="1:10" x14ac:dyDescent="0.25">
      <c r="A8536">
        <v>56</v>
      </c>
      <c r="B8536">
        <v>2018</v>
      </c>
      <c r="C8536" t="s">
        <v>40</v>
      </c>
      <c r="D8536" t="s">
        <v>60</v>
      </c>
      <c r="E8536" t="s">
        <v>35</v>
      </c>
      <c r="F8536">
        <v>3</v>
      </c>
      <c r="G8536" t="s">
        <v>45</v>
      </c>
      <c r="H8536" t="s">
        <v>46</v>
      </c>
      <c r="I8536" t="s">
        <v>51</v>
      </c>
      <c r="J8536">
        <v>969</v>
      </c>
    </row>
    <row r="8537" spans="1:10" x14ac:dyDescent="0.25">
      <c r="A8537">
        <v>56</v>
      </c>
      <c r="B8537">
        <v>2018</v>
      </c>
      <c r="C8537" t="s">
        <v>40</v>
      </c>
      <c r="D8537" t="s">
        <v>60</v>
      </c>
      <c r="E8537" t="s">
        <v>35</v>
      </c>
      <c r="F8537">
        <v>4</v>
      </c>
      <c r="G8537" t="s">
        <v>45</v>
      </c>
      <c r="H8537" t="s">
        <v>46</v>
      </c>
      <c r="I8537" t="s">
        <v>51</v>
      </c>
      <c r="J8537">
        <v>1169.9000000000001</v>
      </c>
    </row>
    <row r="8538" spans="1:10" x14ac:dyDescent="0.25">
      <c r="A8538">
        <v>56</v>
      </c>
      <c r="B8538">
        <v>2018</v>
      </c>
      <c r="C8538" t="s">
        <v>40</v>
      </c>
      <c r="D8538" t="s">
        <v>60</v>
      </c>
      <c r="E8538" t="s">
        <v>35</v>
      </c>
      <c r="F8538">
        <v>5</v>
      </c>
      <c r="G8538" t="s">
        <v>45</v>
      </c>
      <c r="H8538" t="s">
        <v>46</v>
      </c>
      <c r="I8538" t="s">
        <v>37</v>
      </c>
      <c r="J8538">
        <v>1131.5</v>
      </c>
    </row>
    <row r="8539" spans="1:10" x14ac:dyDescent="0.25">
      <c r="A8539">
        <v>56</v>
      </c>
      <c r="B8539">
        <v>2018</v>
      </c>
      <c r="C8539" t="s">
        <v>40</v>
      </c>
      <c r="D8539" t="s">
        <v>60</v>
      </c>
      <c r="E8539" t="s">
        <v>35</v>
      </c>
      <c r="F8539">
        <v>6</v>
      </c>
      <c r="G8539" t="s">
        <v>45</v>
      </c>
      <c r="H8539" t="s">
        <v>2</v>
      </c>
      <c r="I8539" t="s">
        <v>51</v>
      </c>
      <c r="J8539">
        <v>712</v>
      </c>
    </row>
    <row r="8540" spans="1:10" x14ac:dyDescent="0.25">
      <c r="A8540">
        <v>56</v>
      </c>
      <c r="B8540">
        <v>2018</v>
      </c>
      <c r="C8540" t="s">
        <v>40</v>
      </c>
      <c r="D8540" t="s">
        <v>56</v>
      </c>
      <c r="E8540" t="s">
        <v>35</v>
      </c>
      <c r="F8540">
        <v>1</v>
      </c>
      <c r="G8540" t="s">
        <v>38</v>
      </c>
      <c r="H8540" t="s">
        <v>2</v>
      </c>
      <c r="I8540" t="s">
        <v>37</v>
      </c>
      <c r="J8540">
        <v>576</v>
      </c>
    </row>
    <row r="8541" spans="1:10" x14ac:dyDescent="0.25">
      <c r="A8541">
        <v>56</v>
      </c>
      <c r="B8541">
        <v>2018</v>
      </c>
      <c r="C8541" t="s">
        <v>40</v>
      </c>
      <c r="D8541" t="s">
        <v>56</v>
      </c>
      <c r="E8541" t="s">
        <v>35</v>
      </c>
      <c r="F8541">
        <v>2</v>
      </c>
      <c r="G8541" t="s">
        <v>45</v>
      </c>
      <c r="H8541" t="s">
        <v>46</v>
      </c>
      <c r="I8541" t="s">
        <v>51</v>
      </c>
      <c r="J8541">
        <v>876.6</v>
      </c>
    </row>
    <row r="8542" spans="1:10" x14ac:dyDescent="0.25">
      <c r="A8542">
        <v>56</v>
      </c>
      <c r="B8542">
        <v>2018</v>
      </c>
      <c r="C8542" t="s">
        <v>40</v>
      </c>
      <c r="D8542" t="s">
        <v>56</v>
      </c>
      <c r="E8542" t="s">
        <v>35</v>
      </c>
      <c r="F8542">
        <v>3</v>
      </c>
      <c r="G8542" t="s">
        <v>45</v>
      </c>
      <c r="H8542" t="s">
        <v>46</v>
      </c>
      <c r="I8542" t="s">
        <v>37</v>
      </c>
      <c r="J8542">
        <v>927.5</v>
      </c>
    </row>
    <row r="8543" spans="1:10" x14ac:dyDescent="0.25">
      <c r="A8543">
        <v>56</v>
      </c>
      <c r="B8543">
        <v>2018</v>
      </c>
      <c r="C8543" t="s">
        <v>40</v>
      </c>
      <c r="D8543" t="s">
        <v>56</v>
      </c>
      <c r="E8543" t="s">
        <v>35</v>
      </c>
      <c r="F8543">
        <v>4</v>
      </c>
      <c r="G8543" t="s">
        <v>45</v>
      </c>
      <c r="H8543" t="s">
        <v>2</v>
      </c>
      <c r="I8543" t="s">
        <v>51</v>
      </c>
      <c r="J8543">
        <v>637.20000000000005</v>
      </c>
    </row>
    <row r="8544" spans="1:10" x14ac:dyDescent="0.25">
      <c r="A8544">
        <v>56</v>
      </c>
      <c r="B8544">
        <v>2018</v>
      </c>
      <c r="C8544" t="s">
        <v>40</v>
      </c>
      <c r="D8544" t="s">
        <v>56</v>
      </c>
      <c r="E8544" t="s">
        <v>35</v>
      </c>
      <c r="F8544">
        <v>5</v>
      </c>
      <c r="G8544" t="s">
        <v>38</v>
      </c>
      <c r="H8544" t="s">
        <v>46</v>
      </c>
      <c r="I8544" t="s">
        <v>51</v>
      </c>
      <c r="J8544">
        <v>1166.7</v>
      </c>
    </row>
    <row r="8545" spans="1:10" x14ac:dyDescent="0.25">
      <c r="A8545">
        <v>56</v>
      </c>
      <c r="B8545">
        <v>2018</v>
      </c>
      <c r="C8545" t="s">
        <v>40</v>
      </c>
      <c r="D8545" t="s">
        <v>56</v>
      </c>
      <c r="E8545" t="s">
        <v>35</v>
      </c>
      <c r="F8545">
        <v>6</v>
      </c>
      <c r="G8545" t="s">
        <v>38</v>
      </c>
      <c r="H8545" t="s">
        <v>46</v>
      </c>
      <c r="I8545" t="s">
        <v>51</v>
      </c>
      <c r="J8545">
        <v>901.3</v>
      </c>
    </row>
    <row r="8546" spans="1:10" x14ac:dyDescent="0.25">
      <c r="A8546">
        <v>57</v>
      </c>
      <c r="B8546">
        <v>2017</v>
      </c>
      <c r="C8546" t="s">
        <v>40</v>
      </c>
      <c r="D8546" t="s">
        <v>60</v>
      </c>
      <c r="E8546" t="s">
        <v>35</v>
      </c>
      <c r="F8546">
        <v>1</v>
      </c>
      <c r="G8546" t="s">
        <v>38</v>
      </c>
      <c r="H8546" t="s">
        <v>46</v>
      </c>
      <c r="I8546" t="s">
        <v>37</v>
      </c>
      <c r="J8546">
        <v>1245.3</v>
      </c>
    </row>
    <row r="8547" spans="1:10" x14ac:dyDescent="0.25">
      <c r="A8547">
        <v>57</v>
      </c>
      <c r="B8547">
        <v>2017</v>
      </c>
      <c r="C8547" t="s">
        <v>40</v>
      </c>
      <c r="D8547" t="s">
        <v>60</v>
      </c>
      <c r="E8547" t="s">
        <v>35</v>
      </c>
      <c r="F8547">
        <v>2</v>
      </c>
      <c r="G8547" t="s">
        <v>38</v>
      </c>
      <c r="H8547" t="s">
        <v>2</v>
      </c>
      <c r="I8547" t="s">
        <v>37</v>
      </c>
      <c r="J8547">
        <v>914.1</v>
      </c>
    </row>
    <row r="8548" spans="1:10" x14ac:dyDescent="0.25">
      <c r="A8548">
        <v>57</v>
      </c>
      <c r="B8548">
        <v>2017</v>
      </c>
      <c r="C8548" t="s">
        <v>40</v>
      </c>
      <c r="D8548" t="s">
        <v>60</v>
      </c>
      <c r="E8548" t="s">
        <v>35</v>
      </c>
      <c r="F8548">
        <v>3</v>
      </c>
      <c r="G8548" t="s">
        <v>38</v>
      </c>
      <c r="H8548" t="s">
        <v>46</v>
      </c>
      <c r="I8548" t="s">
        <v>51</v>
      </c>
      <c r="J8548">
        <v>1251.0999999999999</v>
      </c>
    </row>
    <row r="8549" spans="1:10" x14ac:dyDescent="0.25">
      <c r="A8549">
        <v>57</v>
      </c>
      <c r="B8549">
        <v>2017</v>
      </c>
      <c r="C8549" t="s">
        <v>40</v>
      </c>
      <c r="D8549" t="s">
        <v>60</v>
      </c>
      <c r="E8549" t="s">
        <v>35</v>
      </c>
      <c r="F8549">
        <v>4</v>
      </c>
      <c r="G8549" t="s">
        <v>45</v>
      </c>
      <c r="H8549" t="s">
        <v>2</v>
      </c>
      <c r="I8549" t="s">
        <v>37</v>
      </c>
      <c r="J8549">
        <v>928.6</v>
      </c>
    </row>
    <row r="8550" spans="1:10" x14ac:dyDescent="0.25">
      <c r="A8550">
        <v>57</v>
      </c>
      <c r="B8550">
        <v>2017</v>
      </c>
      <c r="C8550" t="s">
        <v>40</v>
      </c>
      <c r="D8550" t="s">
        <v>60</v>
      </c>
      <c r="E8550" t="s">
        <v>35</v>
      </c>
      <c r="F8550">
        <v>5</v>
      </c>
      <c r="G8550" t="s">
        <v>38</v>
      </c>
      <c r="H8550" t="s">
        <v>46</v>
      </c>
      <c r="I8550" t="s">
        <v>37</v>
      </c>
      <c r="J8550">
        <v>1382.5</v>
      </c>
    </row>
    <row r="8551" spans="1:10" x14ac:dyDescent="0.25">
      <c r="A8551">
        <v>57</v>
      </c>
      <c r="B8551">
        <v>2017</v>
      </c>
      <c r="C8551" t="s">
        <v>40</v>
      </c>
      <c r="D8551" t="s">
        <v>60</v>
      </c>
      <c r="E8551" t="s">
        <v>35</v>
      </c>
      <c r="F8551">
        <v>6</v>
      </c>
      <c r="G8551" t="s">
        <v>38</v>
      </c>
      <c r="H8551" t="s">
        <v>46</v>
      </c>
      <c r="I8551" t="s">
        <v>37</v>
      </c>
      <c r="J8551">
        <v>1306.4000000000001</v>
      </c>
    </row>
    <row r="8552" spans="1:10" x14ac:dyDescent="0.25">
      <c r="A8552">
        <v>57</v>
      </c>
      <c r="B8552">
        <v>2017</v>
      </c>
      <c r="C8552" t="s">
        <v>40</v>
      </c>
      <c r="D8552" t="s">
        <v>56</v>
      </c>
      <c r="E8552" t="s">
        <v>35</v>
      </c>
      <c r="F8552">
        <v>1</v>
      </c>
      <c r="G8552" t="s">
        <v>38</v>
      </c>
      <c r="H8552" t="s">
        <v>2</v>
      </c>
      <c r="I8552" t="s">
        <v>37</v>
      </c>
      <c r="J8552">
        <v>866.8</v>
      </c>
    </row>
    <row r="8553" spans="1:10" x14ac:dyDescent="0.25">
      <c r="A8553">
        <v>57</v>
      </c>
      <c r="B8553">
        <v>2017</v>
      </c>
      <c r="C8553" t="s">
        <v>40</v>
      </c>
      <c r="D8553" t="s">
        <v>56</v>
      </c>
      <c r="E8553" t="s">
        <v>35</v>
      </c>
      <c r="F8553">
        <v>2</v>
      </c>
      <c r="G8553" t="s">
        <v>38</v>
      </c>
      <c r="H8553" t="s">
        <v>46</v>
      </c>
      <c r="I8553" t="s">
        <v>37</v>
      </c>
      <c r="J8553">
        <v>1229.7</v>
      </c>
    </row>
    <row r="8554" spans="1:10" x14ac:dyDescent="0.25">
      <c r="A8554">
        <v>57</v>
      </c>
      <c r="B8554">
        <v>2017</v>
      </c>
      <c r="C8554" t="s">
        <v>40</v>
      </c>
      <c r="D8554" t="s">
        <v>56</v>
      </c>
      <c r="E8554" t="s">
        <v>35</v>
      </c>
      <c r="F8554">
        <v>3</v>
      </c>
      <c r="G8554" t="s">
        <v>38</v>
      </c>
      <c r="H8554" t="s">
        <v>46</v>
      </c>
      <c r="I8554" t="s">
        <v>37</v>
      </c>
      <c r="J8554">
        <v>1164</v>
      </c>
    </row>
    <row r="8555" spans="1:10" x14ac:dyDescent="0.25">
      <c r="A8555">
        <v>57</v>
      </c>
      <c r="B8555">
        <v>2017</v>
      </c>
      <c r="C8555" t="s">
        <v>40</v>
      </c>
      <c r="D8555" t="s">
        <v>56</v>
      </c>
      <c r="E8555" t="s">
        <v>35</v>
      </c>
      <c r="F8555">
        <v>4</v>
      </c>
      <c r="G8555" t="s">
        <v>45</v>
      </c>
      <c r="H8555" t="s">
        <v>46</v>
      </c>
      <c r="I8555" t="s">
        <v>51</v>
      </c>
      <c r="J8555">
        <v>1116.9000000000001</v>
      </c>
    </row>
    <row r="8556" spans="1:10" x14ac:dyDescent="0.25">
      <c r="A8556">
        <v>57</v>
      </c>
      <c r="B8556">
        <v>2017</v>
      </c>
      <c r="C8556" t="s">
        <v>40</v>
      </c>
      <c r="D8556" t="s">
        <v>56</v>
      </c>
      <c r="E8556" t="s">
        <v>35</v>
      </c>
      <c r="F8556">
        <v>5</v>
      </c>
      <c r="G8556" t="s">
        <v>45</v>
      </c>
      <c r="H8556" t="s">
        <v>2</v>
      </c>
      <c r="I8556" t="s">
        <v>51</v>
      </c>
      <c r="J8556">
        <v>806.7</v>
      </c>
    </row>
    <row r="8557" spans="1:10" x14ac:dyDescent="0.25">
      <c r="A8557">
        <v>57</v>
      </c>
      <c r="B8557">
        <v>2017</v>
      </c>
      <c r="C8557" t="s">
        <v>40</v>
      </c>
      <c r="D8557" t="s">
        <v>56</v>
      </c>
      <c r="E8557" t="s">
        <v>35</v>
      </c>
      <c r="F8557">
        <v>6</v>
      </c>
      <c r="G8557" t="s">
        <v>38</v>
      </c>
      <c r="H8557" t="s">
        <v>46</v>
      </c>
      <c r="I8557" t="s">
        <v>51</v>
      </c>
      <c r="J8557">
        <v>1161.2</v>
      </c>
    </row>
    <row r="8558" spans="1:10" x14ac:dyDescent="0.25">
      <c r="A8558">
        <v>57</v>
      </c>
      <c r="B8558">
        <v>2018</v>
      </c>
      <c r="C8558" t="s">
        <v>40</v>
      </c>
      <c r="D8558" t="s">
        <v>60</v>
      </c>
      <c r="E8558" t="s">
        <v>35</v>
      </c>
      <c r="F8558">
        <v>1</v>
      </c>
      <c r="G8558" t="s">
        <v>38</v>
      </c>
      <c r="H8558" t="s">
        <v>2</v>
      </c>
      <c r="I8558" t="s">
        <v>37</v>
      </c>
      <c r="J8558">
        <v>599.70000000000005</v>
      </c>
    </row>
    <row r="8559" spans="1:10" x14ac:dyDescent="0.25">
      <c r="A8559">
        <v>57</v>
      </c>
      <c r="B8559">
        <v>2018</v>
      </c>
      <c r="C8559" t="s">
        <v>40</v>
      </c>
      <c r="D8559" t="s">
        <v>60</v>
      </c>
      <c r="E8559" t="s">
        <v>35</v>
      </c>
      <c r="F8559">
        <v>2</v>
      </c>
      <c r="G8559" t="s">
        <v>38</v>
      </c>
      <c r="H8559" t="s">
        <v>2</v>
      </c>
      <c r="I8559" t="s">
        <v>37</v>
      </c>
      <c r="J8559">
        <v>634.6</v>
      </c>
    </row>
    <row r="8560" spans="1:10" x14ac:dyDescent="0.25">
      <c r="A8560">
        <v>57</v>
      </c>
      <c r="B8560">
        <v>2018</v>
      </c>
      <c r="C8560" t="s">
        <v>40</v>
      </c>
      <c r="D8560" t="s">
        <v>60</v>
      </c>
      <c r="E8560" t="s">
        <v>35</v>
      </c>
      <c r="F8560">
        <v>3</v>
      </c>
      <c r="G8560" t="s">
        <v>45</v>
      </c>
      <c r="H8560" t="s">
        <v>2</v>
      </c>
      <c r="I8560" t="s">
        <v>51</v>
      </c>
      <c r="J8560">
        <v>709.7</v>
      </c>
    </row>
    <row r="8561" spans="1:10" x14ac:dyDescent="0.25">
      <c r="A8561">
        <v>57</v>
      </c>
      <c r="B8561">
        <v>2018</v>
      </c>
      <c r="C8561" t="s">
        <v>40</v>
      </c>
      <c r="D8561" t="s">
        <v>60</v>
      </c>
      <c r="E8561" t="s">
        <v>35</v>
      </c>
      <c r="F8561">
        <v>4</v>
      </c>
      <c r="G8561" t="s">
        <v>38</v>
      </c>
      <c r="H8561" t="s">
        <v>2</v>
      </c>
      <c r="I8561" t="s">
        <v>37</v>
      </c>
      <c r="J8561">
        <v>564.6</v>
      </c>
    </row>
    <row r="8562" spans="1:10" x14ac:dyDescent="0.25">
      <c r="A8562">
        <v>57</v>
      </c>
      <c r="B8562">
        <v>2018</v>
      </c>
      <c r="C8562" t="s">
        <v>40</v>
      </c>
      <c r="D8562" t="s">
        <v>60</v>
      </c>
      <c r="E8562" t="s">
        <v>35</v>
      </c>
      <c r="F8562">
        <v>5</v>
      </c>
      <c r="G8562" t="s">
        <v>38</v>
      </c>
      <c r="H8562" t="s">
        <v>2</v>
      </c>
      <c r="I8562" t="s">
        <v>37</v>
      </c>
      <c r="J8562">
        <v>818.3</v>
      </c>
    </row>
    <row r="8563" spans="1:10" x14ac:dyDescent="0.25">
      <c r="A8563">
        <v>57</v>
      </c>
      <c r="B8563">
        <v>2018</v>
      </c>
      <c r="C8563" t="s">
        <v>40</v>
      </c>
      <c r="D8563" t="s">
        <v>60</v>
      </c>
      <c r="E8563" t="s">
        <v>35</v>
      </c>
      <c r="F8563">
        <v>6</v>
      </c>
      <c r="G8563" t="s">
        <v>45</v>
      </c>
      <c r="H8563" t="s">
        <v>2</v>
      </c>
      <c r="I8563" t="s">
        <v>51</v>
      </c>
      <c r="J8563">
        <v>756.1</v>
      </c>
    </row>
    <row r="8564" spans="1:10" x14ac:dyDescent="0.25">
      <c r="A8564">
        <v>57</v>
      </c>
      <c r="B8564">
        <v>2018</v>
      </c>
      <c r="C8564" t="s">
        <v>40</v>
      </c>
      <c r="D8564" t="s">
        <v>56</v>
      </c>
      <c r="E8564" t="s">
        <v>35</v>
      </c>
      <c r="F8564">
        <v>1</v>
      </c>
      <c r="G8564" t="s">
        <v>38</v>
      </c>
      <c r="H8564" t="s">
        <v>2</v>
      </c>
      <c r="I8564" t="s">
        <v>37</v>
      </c>
      <c r="J8564">
        <v>547.20000000000005</v>
      </c>
    </row>
    <row r="8565" spans="1:10" x14ac:dyDescent="0.25">
      <c r="A8565">
        <v>57</v>
      </c>
      <c r="B8565">
        <v>2018</v>
      </c>
      <c r="C8565" t="s">
        <v>40</v>
      </c>
      <c r="D8565" t="s">
        <v>56</v>
      </c>
      <c r="E8565" t="s">
        <v>35</v>
      </c>
      <c r="F8565">
        <v>2</v>
      </c>
      <c r="G8565" t="s">
        <v>38</v>
      </c>
      <c r="H8565" t="s">
        <v>2</v>
      </c>
      <c r="I8565" t="s">
        <v>37</v>
      </c>
      <c r="J8565">
        <v>608.29999999999995</v>
      </c>
    </row>
    <row r="8566" spans="1:10" x14ac:dyDescent="0.25">
      <c r="A8566">
        <v>57</v>
      </c>
      <c r="B8566">
        <v>2018</v>
      </c>
      <c r="C8566" t="s">
        <v>40</v>
      </c>
      <c r="D8566" t="s">
        <v>56</v>
      </c>
      <c r="E8566" t="s">
        <v>35</v>
      </c>
      <c r="F8566">
        <v>3</v>
      </c>
      <c r="G8566" t="s">
        <v>45</v>
      </c>
      <c r="H8566" t="s">
        <v>2</v>
      </c>
      <c r="I8566" t="s">
        <v>51</v>
      </c>
      <c r="J8566">
        <v>686.7</v>
      </c>
    </row>
    <row r="8567" spans="1:10" x14ac:dyDescent="0.25">
      <c r="A8567">
        <v>57</v>
      </c>
      <c r="B8567">
        <v>2018</v>
      </c>
      <c r="C8567" t="s">
        <v>40</v>
      </c>
      <c r="D8567" t="s">
        <v>56</v>
      </c>
      <c r="E8567" t="s">
        <v>35</v>
      </c>
      <c r="F8567">
        <v>4</v>
      </c>
      <c r="G8567" t="s">
        <v>45</v>
      </c>
      <c r="H8567" t="s">
        <v>2</v>
      </c>
      <c r="I8567" t="s">
        <v>51</v>
      </c>
      <c r="J8567">
        <v>535.29999999999995</v>
      </c>
    </row>
    <row r="8568" spans="1:10" x14ac:dyDescent="0.25">
      <c r="A8568">
        <v>57</v>
      </c>
      <c r="B8568">
        <v>2018</v>
      </c>
      <c r="C8568" t="s">
        <v>40</v>
      </c>
      <c r="D8568" t="s">
        <v>56</v>
      </c>
      <c r="E8568" t="s">
        <v>35</v>
      </c>
      <c r="F8568">
        <v>5</v>
      </c>
      <c r="G8568" t="s">
        <v>45</v>
      </c>
      <c r="H8568" t="s">
        <v>2</v>
      </c>
      <c r="I8568" t="s">
        <v>37</v>
      </c>
      <c r="J8568">
        <v>545.1</v>
      </c>
    </row>
    <row r="8569" spans="1:10" x14ac:dyDescent="0.25">
      <c r="A8569">
        <v>57</v>
      </c>
      <c r="B8569">
        <v>2018</v>
      </c>
      <c r="C8569" t="s">
        <v>40</v>
      </c>
      <c r="D8569" t="s">
        <v>56</v>
      </c>
      <c r="E8569" t="s">
        <v>35</v>
      </c>
      <c r="F8569">
        <v>6</v>
      </c>
      <c r="G8569" t="s">
        <v>45</v>
      </c>
      <c r="H8569" t="s">
        <v>46</v>
      </c>
      <c r="I8569" t="s">
        <v>37</v>
      </c>
      <c r="J8569">
        <v>1055.4000000000001</v>
      </c>
    </row>
    <row r="8570" spans="1:10" x14ac:dyDescent="0.25">
      <c r="A8570">
        <v>58</v>
      </c>
      <c r="B8570">
        <v>2017</v>
      </c>
      <c r="C8570" t="s">
        <v>40</v>
      </c>
      <c r="D8570" t="s">
        <v>60</v>
      </c>
      <c r="E8570" t="s">
        <v>35</v>
      </c>
      <c r="F8570">
        <v>1</v>
      </c>
      <c r="G8570" t="s">
        <v>38</v>
      </c>
      <c r="H8570" t="s">
        <v>46</v>
      </c>
      <c r="I8570" t="s">
        <v>37</v>
      </c>
      <c r="J8570">
        <v>1220.7</v>
      </c>
    </row>
    <row r="8571" spans="1:10" x14ac:dyDescent="0.25">
      <c r="A8571">
        <v>58</v>
      </c>
      <c r="B8571">
        <v>2017</v>
      </c>
      <c r="C8571" t="s">
        <v>40</v>
      </c>
      <c r="D8571" t="s">
        <v>60</v>
      </c>
      <c r="E8571" t="s">
        <v>35</v>
      </c>
      <c r="F8571">
        <v>2</v>
      </c>
      <c r="G8571" t="s">
        <v>38</v>
      </c>
      <c r="H8571" t="s">
        <v>46</v>
      </c>
      <c r="I8571" t="s">
        <v>51</v>
      </c>
      <c r="J8571">
        <v>1148.8</v>
      </c>
    </row>
    <row r="8572" spans="1:10" x14ac:dyDescent="0.25">
      <c r="A8572">
        <v>58</v>
      </c>
      <c r="B8572">
        <v>2017</v>
      </c>
      <c r="C8572" t="s">
        <v>40</v>
      </c>
      <c r="D8572" t="s">
        <v>60</v>
      </c>
      <c r="E8572" t="s">
        <v>35</v>
      </c>
      <c r="F8572">
        <v>3</v>
      </c>
      <c r="G8572" t="s">
        <v>45</v>
      </c>
      <c r="H8572" t="s">
        <v>46</v>
      </c>
      <c r="I8572" t="s">
        <v>51</v>
      </c>
      <c r="J8572">
        <v>1281.9000000000001</v>
      </c>
    </row>
    <row r="8573" spans="1:10" x14ac:dyDescent="0.25">
      <c r="A8573">
        <v>58</v>
      </c>
      <c r="B8573">
        <v>2017</v>
      </c>
      <c r="C8573" t="s">
        <v>40</v>
      </c>
      <c r="D8573" t="s">
        <v>60</v>
      </c>
      <c r="E8573" t="s">
        <v>35</v>
      </c>
      <c r="F8573">
        <v>4</v>
      </c>
      <c r="G8573" t="s">
        <v>38</v>
      </c>
      <c r="H8573" t="s">
        <v>2</v>
      </c>
      <c r="I8573" t="s">
        <v>37</v>
      </c>
      <c r="J8573">
        <v>997.8</v>
      </c>
    </row>
    <row r="8574" spans="1:10" x14ac:dyDescent="0.25">
      <c r="A8574">
        <v>58</v>
      </c>
      <c r="B8574">
        <v>2017</v>
      </c>
      <c r="C8574" t="s">
        <v>40</v>
      </c>
      <c r="D8574" t="s">
        <v>60</v>
      </c>
      <c r="E8574" t="s">
        <v>35</v>
      </c>
      <c r="F8574">
        <v>5</v>
      </c>
      <c r="G8574" t="s">
        <v>38</v>
      </c>
      <c r="H8574" t="s">
        <v>2</v>
      </c>
      <c r="I8574" t="s">
        <v>37</v>
      </c>
      <c r="J8574">
        <v>850.2</v>
      </c>
    </row>
    <row r="8575" spans="1:10" x14ac:dyDescent="0.25">
      <c r="A8575">
        <v>58</v>
      </c>
      <c r="B8575">
        <v>2017</v>
      </c>
      <c r="C8575" t="s">
        <v>40</v>
      </c>
      <c r="D8575" t="s">
        <v>60</v>
      </c>
      <c r="E8575" t="s">
        <v>35</v>
      </c>
      <c r="F8575">
        <v>6</v>
      </c>
      <c r="G8575" t="s">
        <v>38</v>
      </c>
      <c r="H8575" t="s">
        <v>46</v>
      </c>
      <c r="I8575" t="s">
        <v>37</v>
      </c>
      <c r="J8575">
        <v>1190.8</v>
      </c>
    </row>
    <row r="8576" spans="1:10" x14ac:dyDescent="0.25">
      <c r="A8576">
        <v>58</v>
      </c>
      <c r="B8576">
        <v>2017</v>
      </c>
      <c r="C8576" t="s">
        <v>40</v>
      </c>
      <c r="D8576" t="s">
        <v>56</v>
      </c>
      <c r="E8576" t="s">
        <v>35</v>
      </c>
      <c r="F8576">
        <v>1</v>
      </c>
      <c r="G8576" t="s">
        <v>38</v>
      </c>
      <c r="H8576" t="s">
        <v>2</v>
      </c>
      <c r="I8576" t="s">
        <v>37</v>
      </c>
      <c r="J8576">
        <v>890.7</v>
      </c>
    </row>
    <row r="8577" spans="1:10" x14ac:dyDescent="0.25">
      <c r="A8577">
        <v>58</v>
      </c>
      <c r="B8577">
        <v>2017</v>
      </c>
      <c r="C8577" t="s">
        <v>40</v>
      </c>
      <c r="D8577" t="s">
        <v>56</v>
      </c>
      <c r="E8577" t="s">
        <v>35</v>
      </c>
      <c r="F8577">
        <v>2</v>
      </c>
      <c r="G8577" t="s">
        <v>45</v>
      </c>
      <c r="H8577" t="s">
        <v>2</v>
      </c>
      <c r="I8577" t="s">
        <v>37</v>
      </c>
      <c r="J8577">
        <v>778.7</v>
      </c>
    </row>
    <row r="8578" spans="1:10" x14ac:dyDescent="0.25">
      <c r="A8578">
        <v>58</v>
      </c>
      <c r="B8578">
        <v>2017</v>
      </c>
      <c r="C8578" t="s">
        <v>40</v>
      </c>
      <c r="D8578" t="s">
        <v>56</v>
      </c>
      <c r="E8578" t="s">
        <v>35</v>
      </c>
      <c r="F8578">
        <v>3</v>
      </c>
      <c r="G8578" t="s">
        <v>45</v>
      </c>
      <c r="H8578" t="s">
        <v>2</v>
      </c>
      <c r="I8578" t="s">
        <v>37</v>
      </c>
      <c r="J8578">
        <v>926.6</v>
      </c>
    </row>
    <row r="8579" spans="1:10" x14ac:dyDescent="0.25">
      <c r="A8579">
        <v>58</v>
      </c>
      <c r="B8579">
        <v>2017</v>
      </c>
      <c r="C8579" t="s">
        <v>40</v>
      </c>
      <c r="D8579" t="s">
        <v>56</v>
      </c>
      <c r="E8579" t="s">
        <v>35</v>
      </c>
      <c r="F8579">
        <v>4</v>
      </c>
      <c r="G8579" t="s">
        <v>45</v>
      </c>
      <c r="H8579" t="s">
        <v>46</v>
      </c>
      <c r="I8579" t="s">
        <v>37</v>
      </c>
      <c r="J8579">
        <v>1183.5</v>
      </c>
    </row>
    <row r="8580" spans="1:10" x14ac:dyDescent="0.25">
      <c r="A8580">
        <v>58</v>
      </c>
      <c r="B8580">
        <v>2017</v>
      </c>
      <c r="C8580" t="s">
        <v>40</v>
      </c>
      <c r="D8580" t="s">
        <v>56</v>
      </c>
      <c r="E8580" t="s">
        <v>35</v>
      </c>
      <c r="F8580">
        <v>5</v>
      </c>
      <c r="G8580" t="s">
        <v>38</v>
      </c>
      <c r="H8580" t="s">
        <v>46</v>
      </c>
      <c r="I8580" t="s">
        <v>51</v>
      </c>
      <c r="J8580">
        <v>1081.9000000000001</v>
      </c>
    </row>
    <row r="8581" spans="1:10" x14ac:dyDescent="0.25">
      <c r="A8581">
        <v>58</v>
      </c>
      <c r="B8581">
        <v>2017</v>
      </c>
      <c r="C8581" t="s">
        <v>40</v>
      </c>
      <c r="D8581" t="s">
        <v>56</v>
      </c>
      <c r="E8581" t="s">
        <v>35</v>
      </c>
      <c r="F8581">
        <v>6</v>
      </c>
      <c r="G8581" t="s">
        <v>45</v>
      </c>
      <c r="H8581" t="s">
        <v>2</v>
      </c>
      <c r="I8581" t="s">
        <v>37</v>
      </c>
      <c r="J8581">
        <v>902.2</v>
      </c>
    </row>
    <row r="8582" spans="1:10" x14ac:dyDescent="0.25">
      <c r="A8582">
        <v>58</v>
      </c>
      <c r="B8582">
        <v>2018</v>
      </c>
      <c r="C8582" t="s">
        <v>40</v>
      </c>
      <c r="D8582" t="s">
        <v>60</v>
      </c>
      <c r="E8582" t="s">
        <v>35</v>
      </c>
      <c r="F8582">
        <v>1</v>
      </c>
      <c r="G8582" t="s">
        <v>38</v>
      </c>
      <c r="H8582" t="s">
        <v>2</v>
      </c>
      <c r="I8582" t="s">
        <v>51</v>
      </c>
      <c r="J8582">
        <v>650</v>
      </c>
    </row>
    <row r="8583" spans="1:10" x14ac:dyDescent="0.25">
      <c r="A8583">
        <v>58</v>
      </c>
      <c r="B8583">
        <v>2018</v>
      </c>
      <c r="C8583" t="s">
        <v>40</v>
      </c>
      <c r="D8583" t="s">
        <v>60</v>
      </c>
      <c r="E8583" t="s">
        <v>35</v>
      </c>
      <c r="F8583">
        <v>2</v>
      </c>
      <c r="G8583" t="s">
        <v>45</v>
      </c>
      <c r="H8583" t="s">
        <v>46</v>
      </c>
      <c r="I8583" t="s">
        <v>51</v>
      </c>
      <c r="J8583">
        <v>1072.9000000000001</v>
      </c>
    </row>
    <row r="8584" spans="1:10" x14ac:dyDescent="0.25">
      <c r="A8584">
        <v>58</v>
      </c>
      <c r="B8584">
        <v>2018</v>
      </c>
      <c r="C8584" t="s">
        <v>40</v>
      </c>
      <c r="D8584" t="s">
        <v>60</v>
      </c>
      <c r="E8584" t="s">
        <v>35</v>
      </c>
      <c r="F8584">
        <v>3</v>
      </c>
      <c r="G8584" t="s">
        <v>45</v>
      </c>
      <c r="H8584" t="s">
        <v>2</v>
      </c>
      <c r="I8584" t="s">
        <v>37</v>
      </c>
      <c r="J8584">
        <v>708.7</v>
      </c>
    </row>
    <row r="8585" spans="1:10" x14ac:dyDescent="0.25">
      <c r="A8585">
        <v>58</v>
      </c>
      <c r="B8585">
        <v>2018</v>
      </c>
      <c r="C8585" t="s">
        <v>40</v>
      </c>
      <c r="D8585" t="s">
        <v>60</v>
      </c>
      <c r="E8585" t="s">
        <v>35</v>
      </c>
      <c r="F8585">
        <v>4</v>
      </c>
      <c r="G8585" t="s">
        <v>45</v>
      </c>
      <c r="H8585" t="s">
        <v>46</v>
      </c>
      <c r="I8585" t="s">
        <v>51</v>
      </c>
      <c r="J8585">
        <v>1085.2</v>
      </c>
    </row>
    <row r="8586" spans="1:10" x14ac:dyDescent="0.25">
      <c r="A8586">
        <v>58</v>
      </c>
      <c r="B8586">
        <v>2018</v>
      </c>
      <c r="C8586" t="s">
        <v>40</v>
      </c>
      <c r="D8586" t="s">
        <v>60</v>
      </c>
      <c r="E8586" t="s">
        <v>35</v>
      </c>
      <c r="F8586">
        <v>5</v>
      </c>
      <c r="G8586" t="s">
        <v>38</v>
      </c>
      <c r="H8586" t="s">
        <v>46</v>
      </c>
      <c r="I8586" t="s">
        <v>37</v>
      </c>
      <c r="J8586">
        <v>1081.3</v>
      </c>
    </row>
    <row r="8587" spans="1:10" x14ac:dyDescent="0.25">
      <c r="A8587">
        <v>58</v>
      </c>
      <c r="B8587">
        <v>2018</v>
      </c>
      <c r="C8587" t="s">
        <v>40</v>
      </c>
      <c r="D8587" t="s">
        <v>60</v>
      </c>
      <c r="E8587" t="s">
        <v>35</v>
      </c>
      <c r="F8587">
        <v>6</v>
      </c>
      <c r="G8587" t="s">
        <v>45</v>
      </c>
      <c r="H8587" t="s">
        <v>2</v>
      </c>
      <c r="I8587" t="s">
        <v>37</v>
      </c>
      <c r="J8587">
        <v>695.7</v>
      </c>
    </row>
    <row r="8588" spans="1:10" x14ac:dyDescent="0.25">
      <c r="A8588">
        <v>58</v>
      </c>
      <c r="B8588">
        <v>2018</v>
      </c>
      <c r="C8588" t="s">
        <v>40</v>
      </c>
      <c r="D8588" t="s">
        <v>56</v>
      </c>
      <c r="E8588" t="s">
        <v>35</v>
      </c>
      <c r="F8588">
        <v>1</v>
      </c>
      <c r="G8588" t="s">
        <v>38</v>
      </c>
      <c r="H8588" t="s">
        <v>46</v>
      </c>
      <c r="I8588" t="s">
        <v>37</v>
      </c>
      <c r="J8588">
        <v>945</v>
      </c>
    </row>
    <row r="8589" spans="1:10" x14ac:dyDescent="0.25">
      <c r="A8589">
        <v>58</v>
      </c>
      <c r="B8589">
        <v>2018</v>
      </c>
      <c r="C8589" t="s">
        <v>40</v>
      </c>
      <c r="D8589" t="s">
        <v>56</v>
      </c>
      <c r="E8589" t="s">
        <v>35</v>
      </c>
      <c r="F8589">
        <v>2</v>
      </c>
      <c r="G8589" t="s">
        <v>38</v>
      </c>
      <c r="H8589" t="s">
        <v>2</v>
      </c>
      <c r="I8589" t="s">
        <v>37</v>
      </c>
      <c r="J8589">
        <v>505.5</v>
      </c>
    </row>
    <row r="8590" spans="1:10" x14ac:dyDescent="0.25">
      <c r="A8590">
        <v>58</v>
      </c>
      <c r="B8590">
        <v>2018</v>
      </c>
      <c r="C8590" t="s">
        <v>40</v>
      </c>
      <c r="D8590" t="s">
        <v>56</v>
      </c>
      <c r="E8590" t="s">
        <v>35</v>
      </c>
      <c r="F8590">
        <v>3</v>
      </c>
      <c r="G8590" t="s">
        <v>38</v>
      </c>
      <c r="H8590" t="s">
        <v>46</v>
      </c>
      <c r="I8590" t="s">
        <v>37</v>
      </c>
      <c r="J8590">
        <v>1098.3</v>
      </c>
    </row>
    <row r="8591" spans="1:10" x14ac:dyDescent="0.25">
      <c r="A8591">
        <v>58</v>
      </c>
      <c r="B8591">
        <v>2018</v>
      </c>
      <c r="C8591" t="s">
        <v>40</v>
      </c>
      <c r="D8591" t="s">
        <v>56</v>
      </c>
      <c r="E8591" t="s">
        <v>35</v>
      </c>
      <c r="F8591">
        <v>4</v>
      </c>
      <c r="G8591" t="s">
        <v>45</v>
      </c>
      <c r="H8591" t="s">
        <v>2</v>
      </c>
      <c r="I8591" t="s">
        <v>51</v>
      </c>
      <c r="J8591">
        <v>615.9</v>
      </c>
    </row>
    <row r="8592" spans="1:10" x14ac:dyDescent="0.25">
      <c r="A8592">
        <v>58</v>
      </c>
      <c r="B8592">
        <v>2018</v>
      </c>
      <c r="C8592" t="s">
        <v>40</v>
      </c>
      <c r="D8592" t="s">
        <v>56</v>
      </c>
      <c r="E8592" t="s">
        <v>35</v>
      </c>
      <c r="F8592">
        <v>5</v>
      </c>
      <c r="G8592" t="s">
        <v>38</v>
      </c>
      <c r="H8592" t="s">
        <v>46</v>
      </c>
      <c r="I8592" t="s">
        <v>51</v>
      </c>
      <c r="J8592">
        <v>947.6</v>
      </c>
    </row>
    <row r="8593" spans="1:10" x14ac:dyDescent="0.25">
      <c r="A8593">
        <v>58</v>
      </c>
      <c r="B8593">
        <v>2018</v>
      </c>
      <c r="C8593" t="s">
        <v>40</v>
      </c>
      <c r="D8593" t="s">
        <v>56</v>
      </c>
      <c r="E8593" t="s">
        <v>35</v>
      </c>
      <c r="F8593">
        <v>6</v>
      </c>
      <c r="G8593" t="s">
        <v>45</v>
      </c>
      <c r="H8593" t="s">
        <v>46</v>
      </c>
      <c r="I8593" t="s">
        <v>37</v>
      </c>
      <c r="J8593">
        <v>981.3</v>
      </c>
    </row>
    <row r="8594" spans="1:10" x14ac:dyDescent="0.25">
      <c r="A8594">
        <v>59</v>
      </c>
      <c r="B8594">
        <v>2017</v>
      </c>
      <c r="C8594" t="s">
        <v>40</v>
      </c>
      <c r="D8594" t="s">
        <v>60</v>
      </c>
      <c r="E8594" t="s">
        <v>35</v>
      </c>
      <c r="F8594">
        <v>1</v>
      </c>
      <c r="G8594" t="s">
        <v>45</v>
      </c>
      <c r="H8594" t="s">
        <v>46</v>
      </c>
      <c r="I8594" t="s">
        <v>37</v>
      </c>
      <c r="J8594">
        <v>1303.3</v>
      </c>
    </row>
    <row r="8595" spans="1:10" x14ac:dyDescent="0.25">
      <c r="A8595">
        <v>59</v>
      </c>
      <c r="B8595">
        <v>2017</v>
      </c>
      <c r="C8595" t="s">
        <v>40</v>
      </c>
      <c r="D8595" t="s">
        <v>60</v>
      </c>
      <c r="E8595" t="s">
        <v>35</v>
      </c>
      <c r="F8595">
        <v>2</v>
      </c>
      <c r="G8595" t="s">
        <v>38</v>
      </c>
      <c r="H8595" t="s">
        <v>2</v>
      </c>
      <c r="I8595" t="s">
        <v>37</v>
      </c>
      <c r="J8595">
        <v>949.6</v>
      </c>
    </row>
    <row r="8596" spans="1:10" x14ac:dyDescent="0.25">
      <c r="A8596">
        <v>59</v>
      </c>
      <c r="B8596">
        <v>2017</v>
      </c>
      <c r="C8596" t="s">
        <v>40</v>
      </c>
      <c r="D8596" t="s">
        <v>60</v>
      </c>
      <c r="E8596" t="s">
        <v>35</v>
      </c>
      <c r="F8596">
        <v>3</v>
      </c>
      <c r="G8596" t="s">
        <v>38</v>
      </c>
      <c r="H8596" t="s">
        <v>46</v>
      </c>
      <c r="I8596" t="s">
        <v>37</v>
      </c>
      <c r="J8596">
        <v>1429.3</v>
      </c>
    </row>
    <row r="8597" spans="1:10" x14ac:dyDescent="0.25">
      <c r="A8597">
        <v>59</v>
      </c>
      <c r="B8597">
        <v>2017</v>
      </c>
      <c r="C8597" t="s">
        <v>40</v>
      </c>
      <c r="D8597" t="s">
        <v>60</v>
      </c>
      <c r="E8597" t="s">
        <v>35</v>
      </c>
      <c r="F8597">
        <v>4</v>
      </c>
      <c r="G8597" t="s">
        <v>38</v>
      </c>
      <c r="H8597" t="s">
        <v>2</v>
      </c>
      <c r="I8597" t="s">
        <v>51</v>
      </c>
      <c r="J8597">
        <v>714</v>
      </c>
    </row>
    <row r="8598" spans="1:10" x14ac:dyDescent="0.25">
      <c r="A8598">
        <v>59</v>
      </c>
      <c r="B8598">
        <v>2017</v>
      </c>
      <c r="C8598" t="s">
        <v>40</v>
      </c>
      <c r="D8598" t="s">
        <v>60</v>
      </c>
      <c r="E8598" t="s">
        <v>35</v>
      </c>
      <c r="F8598">
        <v>5</v>
      </c>
      <c r="G8598" t="s">
        <v>45</v>
      </c>
      <c r="H8598" t="s">
        <v>2</v>
      </c>
      <c r="I8598" t="s">
        <v>37</v>
      </c>
      <c r="J8598">
        <v>847.7</v>
      </c>
    </row>
    <row r="8599" spans="1:10" x14ac:dyDescent="0.25">
      <c r="A8599">
        <v>59</v>
      </c>
      <c r="B8599">
        <v>2017</v>
      </c>
      <c r="C8599" t="s">
        <v>40</v>
      </c>
      <c r="D8599" t="s">
        <v>60</v>
      </c>
      <c r="E8599" t="s">
        <v>35</v>
      </c>
      <c r="F8599">
        <v>6</v>
      </c>
      <c r="G8599" t="s">
        <v>38</v>
      </c>
      <c r="H8599" t="s">
        <v>2</v>
      </c>
      <c r="I8599" t="s">
        <v>51</v>
      </c>
      <c r="J8599">
        <v>856</v>
      </c>
    </row>
    <row r="8600" spans="1:10" x14ac:dyDescent="0.25">
      <c r="A8600">
        <v>59</v>
      </c>
      <c r="B8600">
        <v>2017</v>
      </c>
      <c r="C8600" t="s">
        <v>40</v>
      </c>
      <c r="D8600" t="s">
        <v>56</v>
      </c>
      <c r="E8600" t="s">
        <v>35</v>
      </c>
      <c r="F8600">
        <v>1</v>
      </c>
      <c r="G8600" t="s">
        <v>45</v>
      </c>
      <c r="H8600" t="s">
        <v>46</v>
      </c>
      <c r="I8600" t="s">
        <v>37</v>
      </c>
      <c r="J8600">
        <v>1012</v>
      </c>
    </row>
    <row r="8601" spans="1:10" x14ac:dyDescent="0.25">
      <c r="A8601">
        <v>59</v>
      </c>
      <c r="B8601">
        <v>2017</v>
      </c>
      <c r="C8601" t="s">
        <v>40</v>
      </c>
      <c r="D8601" t="s">
        <v>56</v>
      </c>
      <c r="E8601" t="s">
        <v>35</v>
      </c>
      <c r="F8601">
        <v>2</v>
      </c>
      <c r="G8601" t="s">
        <v>38</v>
      </c>
      <c r="H8601" t="s">
        <v>46</v>
      </c>
      <c r="I8601" t="s">
        <v>37</v>
      </c>
      <c r="J8601">
        <v>1280.9000000000001</v>
      </c>
    </row>
    <row r="8602" spans="1:10" x14ac:dyDescent="0.25">
      <c r="A8602">
        <v>59</v>
      </c>
      <c r="B8602">
        <v>2017</v>
      </c>
      <c r="C8602" t="s">
        <v>40</v>
      </c>
      <c r="D8602" t="s">
        <v>56</v>
      </c>
      <c r="E8602" t="s">
        <v>35</v>
      </c>
      <c r="F8602">
        <v>3</v>
      </c>
      <c r="G8602" t="s">
        <v>45</v>
      </c>
      <c r="H8602" t="s">
        <v>2</v>
      </c>
      <c r="I8602" t="s">
        <v>37</v>
      </c>
      <c r="J8602">
        <v>767.9</v>
      </c>
    </row>
    <row r="8603" spans="1:10" x14ac:dyDescent="0.25">
      <c r="A8603">
        <v>59</v>
      </c>
      <c r="B8603">
        <v>2017</v>
      </c>
      <c r="C8603" t="s">
        <v>40</v>
      </c>
      <c r="D8603" t="s">
        <v>56</v>
      </c>
      <c r="E8603" t="s">
        <v>35</v>
      </c>
      <c r="F8603">
        <v>4</v>
      </c>
      <c r="G8603" t="s">
        <v>38</v>
      </c>
      <c r="H8603" t="s">
        <v>2</v>
      </c>
      <c r="I8603" t="s">
        <v>37</v>
      </c>
      <c r="J8603">
        <v>850.5</v>
      </c>
    </row>
    <row r="8604" spans="1:10" x14ac:dyDescent="0.25">
      <c r="A8604">
        <v>59</v>
      </c>
      <c r="B8604">
        <v>2017</v>
      </c>
      <c r="C8604" t="s">
        <v>40</v>
      </c>
      <c r="D8604" t="s">
        <v>56</v>
      </c>
      <c r="E8604" t="s">
        <v>35</v>
      </c>
      <c r="F8604">
        <v>5</v>
      </c>
      <c r="G8604" t="s">
        <v>45</v>
      </c>
      <c r="H8604" t="s">
        <v>2</v>
      </c>
      <c r="I8604" t="s">
        <v>51</v>
      </c>
      <c r="J8604">
        <v>753.3</v>
      </c>
    </row>
    <row r="8605" spans="1:10" x14ac:dyDescent="0.25">
      <c r="A8605">
        <v>59</v>
      </c>
      <c r="B8605">
        <v>2017</v>
      </c>
      <c r="C8605" t="s">
        <v>40</v>
      </c>
      <c r="D8605" t="s">
        <v>56</v>
      </c>
      <c r="E8605" t="s">
        <v>35</v>
      </c>
      <c r="F8605">
        <v>6</v>
      </c>
      <c r="G8605" t="s">
        <v>45</v>
      </c>
      <c r="H8605" t="s">
        <v>46</v>
      </c>
      <c r="I8605" t="s">
        <v>51</v>
      </c>
      <c r="J8605">
        <v>1123.0999999999999</v>
      </c>
    </row>
    <row r="8606" spans="1:10" x14ac:dyDescent="0.25">
      <c r="A8606">
        <v>59</v>
      </c>
      <c r="B8606">
        <v>2018</v>
      </c>
      <c r="C8606" t="s">
        <v>40</v>
      </c>
      <c r="D8606" t="s">
        <v>60</v>
      </c>
      <c r="E8606" t="s">
        <v>35</v>
      </c>
      <c r="F8606">
        <v>1</v>
      </c>
      <c r="G8606" t="s">
        <v>38</v>
      </c>
      <c r="H8606" t="s">
        <v>46</v>
      </c>
      <c r="I8606" t="s">
        <v>37</v>
      </c>
      <c r="J8606">
        <v>1059.9000000000001</v>
      </c>
    </row>
    <row r="8607" spans="1:10" x14ac:dyDescent="0.25">
      <c r="A8607">
        <v>59</v>
      </c>
      <c r="B8607">
        <v>2018</v>
      </c>
      <c r="C8607" t="s">
        <v>40</v>
      </c>
      <c r="D8607" t="s">
        <v>60</v>
      </c>
      <c r="E8607" t="s">
        <v>35</v>
      </c>
      <c r="F8607">
        <v>2</v>
      </c>
      <c r="G8607" t="s">
        <v>45</v>
      </c>
      <c r="H8607" t="s">
        <v>46</v>
      </c>
      <c r="I8607" t="s">
        <v>51</v>
      </c>
      <c r="J8607">
        <v>1246.9000000000001</v>
      </c>
    </row>
    <row r="8608" spans="1:10" x14ac:dyDescent="0.25">
      <c r="A8608">
        <v>59</v>
      </c>
      <c r="B8608">
        <v>2018</v>
      </c>
      <c r="C8608" t="s">
        <v>40</v>
      </c>
      <c r="D8608" t="s">
        <v>60</v>
      </c>
      <c r="E8608" t="s">
        <v>35</v>
      </c>
      <c r="F8608">
        <v>3</v>
      </c>
      <c r="G8608" t="s">
        <v>45</v>
      </c>
      <c r="H8608" t="s">
        <v>46</v>
      </c>
      <c r="I8608" t="s">
        <v>51</v>
      </c>
      <c r="J8608">
        <v>1184</v>
      </c>
    </row>
    <row r="8609" spans="1:10" x14ac:dyDescent="0.25">
      <c r="A8609">
        <v>59</v>
      </c>
      <c r="B8609">
        <v>2018</v>
      </c>
      <c r="C8609" t="s">
        <v>40</v>
      </c>
      <c r="D8609" t="s">
        <v>60</v>
      </c>
      <c r="E8609" t="s">
        <v>35</v>
      </c>
      <c r="F8609">
        <v>4</v>
      </c>
      <c r="G8609" t="s">
        <v>38</v>
      </c>
      <c r="H8609" t="s">
        <v>46</v>
      </c>
      <c r="I8609" t="s">
        <v>37</v>
      </c>
      <c r="J8609">
        <v>1066.3</v>
      </c>
    </row>
    <row r="8610" spans="1:10" x14ac:dyDescent="0.25">
      <c r="A8610">
        <v>59</v>
      </c>
      <c r="B8610">
        <v>2018</v>
      </c>
      <c r="C8610" t="s">
        <v>40</v>
      </c>
      <c r="D8610" t="s">
        <v>60</v>
      </c>
      <c r="E8610" t="s">
        <v>35</v>
      </c>
      <c r="F8610">
        <v>5</v>
      </c>
      <c r="G8610" t="s">
        <v>45</v>
      </c>
      <c r="H8610" t="s">
        <v>46</v>
      </c>
      <c r="I8610" t="s">
        <v>37</v>
      </c>
      <c r="J8610">
        <v>1189.0999999999999</v>
      </c>
    </row>
    <row r="8611" spans="1:10" x14ac:dyDescent="0.25">
      <c r="A8611">
        <v>59</v>
      </c>
      <c r="B8611">
        <v>2018</v>
      </c>
      <c r="C8611" t="s">
        <v>40</v>
      </c>
      <c r="D8611" t="s">
        <v>60</v>
      </c>
      <c r="E8611" t="s">
        <v>35</v>
      </c>
      <c r="F8611">
        <v>6</v>
      </c>
      <c r="G8611" t="s">
        <v>38</v>
      </c>
      <c r="H8611" t="s">
        <v>2</v>
      </c>
      <c r="I8611" t="s">
        <v>51</v>
      </c>
      <c r="J8611">
        <v>547</v>
      </c>
    </row>
    <row r="8612" spans="1:10" x14ac:dyDescent="0.25">
      <c r="A8612">
        <v>59</v>
      </c>
      <c r="B8612">
        <v>2018</v>
      </c>
      <c r="C8612" t="s">
        <v>40</v>
      </c>
      <c r="D8612" t="s">
        <v>56</v>
      </c>
      <c r="E8612" t="s">
        <v>35</v>
      </c>
      <c r="F8612">
        <v>1</v>
      </c>
      <c r="G8612" t="s">
        <v>38</v>
      </c>
      <c r="H8612" t="s">
        <v>46</v>
      </c>
      <c r="I8612" t="s">
        <v>37</v>
      </c>
      <c r="J8612">
        <v>934.3</v>
      </c>
    </row>
    <row r="8613" spans="1:10" x14ac:dyDescent="0.25">
      <c r="A8613">
        <v>59</v>
      </c>
      <c r="B8613">
        <v>2018</v>
      </c>
      <c r="C8613" t="s">
        <v>40</v>
      </c>
      <c r="D8613" t="s">
        <v>56</v>
      </c>
      <c r="E8613" t="s">
        <v>35</v>
      </c>
      <c r="F8613">
        <v>2</v>
      </c>
      <c r="G8613" t="s">
        <v>45</v>
      </c>
      <c r="H8613" t="s">
        <v>46</v>
      </c>
      <c r="I8613" t="s">
        <v>37</v>
      </c>
      <c r="J8613">
        <v>891.1</v>
      </c>
    </row>
    <row r="8614" spans="1:10" x14ac:dyDescent="0.25">
      <c r="A8614">
        <v>59</v>
      </c>
      <c r="B8614">
        <v>2018</v>
      </c>
      <c r="C8614" t="s">
        <v>40</v>
      </c>
      <c r="D8614" t="s">
        <v>56</v>
      </c>
      <c r="E8614" t="s">
        <v>35</v>
      </c>
      <c r="F8614">
        <v>3</v>
      </c>
      <c r="G8614" t="s">
        <v>45</v>
      </c>
      <c r="H8614" t="s">
        <v>2</v>
      </c>
      <c r="I8614" t="s">
        <v>37</v>
      </c>
      <c r="J8614">
        <v>502.7</v>
      </c>
    </row>
    <row r="8615" spans="1:10" x14ac:dyDescent="0.25">
      <c r="A8615">
        <v>59</v>
      </c>
      <c r="B8615">
        <v>2018</v>
      </c>
      <c r="C8615" t="s">
        <v>40</v>
      </c>
      <c r="D8615" t="s">
        <v>56</v>
      </c>
      <c r="E8615" t="s">
        <v>35</v>
      </c>
      <c r="F8615">
        <v>4</v>
      </c>
      <c r="G8615" t="s">
        <v>45</v>
      </c>
      <c r="H8615" t="s">
        <v>46</v>
      </c>
      <c r="I8615" t="s">
        <v>37</v>
      </c>
      <c r="J8615">
        <v>937.8</v>
      </c>
    </row>
    <row r="8616" spans="1:10" x14ac:dyDescent="0.25">
      <c r="A8616">
        <v>59</v>
      </c>
      <c r="B8616">
        <v>2018</v>
      </c>
      <c r="C8616" t="s">
        <v>40</v>
      </c>
      <c r="D8616" t="s">
        <v>56</v>
      </c>
      <c r="E8616" t="s">
        <v>35</v>
      </c>
      <c r="F8616">
        <v>5</v>
      </c>
      <c r="G8616" t="s">
        <v>45</v>
      </c>
      <c r="H8616" t="s">
        <v>2</v>
      </c>
      <c r="I8616" t="s">
        <v>37</v>
      </c>
      <c r="J8616">
        <v>681.5</v>
      </c>
    </row>
    <row r="8617" spans="1:10" x14ac:dyDescent="0.25">
      <c r="A8617">
        <v>59</v>
      </c>
      <c r="B8617">
        <v>2018</v>
      </c>
      <c r="C8617" t="s">
        <v>40</v>
      </c>
      <c r="D8617" t="s">
        <v>56</v>
      </c>
      <c r="E8617" t="s">
        <v>35</v>
      </c>
      <c r="F8617">
        <v>6</v>
      </c>
      <c r="G8617" t="s">
        <v>45</v>
      </c>
      <c r="H8617" t="s">
        <v>2</v>
      </c>
      <c r="I8617" t="s">
        <v>37</v>
      </c>
      <c r="J8617">
        <v>567.79999999999995</v>
      </c>
    </row>
    <row r="8618" spans="1:10" x14ac:dyDescent="0.25">
      <c r="A8618">
        <v>60</v>
      </c>
      <c r="B8618">
        <v>2017</v>
      </c>
      <c r="C8618" t="s">
        <v>40</v>
      </c>
      <c r="D8618" t="s">
        <v>60</v>
      </c>
      <c r="E8618" t="s">
        <v>35</v>
      </c>
      <c r="F8618">
        <v>1</v>
      </c>
      <c r="G8618" t="s">
        <v>38</v>
      </c>
      <c r="H8618" t="s">
        <v>46</v>
      </c>
      <c r="I8618" t="s">
        <v>37</v>
      </c>
      <c r="J8618">
        <v>1235.3</v>
      </c>
    </row>
    <row r="8619" spans="1:10" x14ac:dyDescent="0.25">
      <c r="A8619">
        <v>60</v>
      </c>
      <c r="B8619">
        <v>2017</v>
      </c>
      <c r="C8619" t="s">
        <v>40</v>
      </c>
      <c r="D8619" t="s">
        <v>60</v>
      </c>
      <c r="E8619" t="s">
        <v>35</v>
      </c>
      <c r="F8619">
        <v>2</v>
      </c>
      <c r="G8619" t="s">
        <v>45</v>
      </c>
      <c r="H8619" t="s">
        <v>2</v>
      </c>
      <c r="I8619" t="s">
        <v>37</v>
      </c>
      <c r="J8619">
        <v>799.3</v>
      </c>
    </row>
    <row r="8620" spans="1:10" x14ac:dyDescent="0.25">
      <c r="A8620">
        <v>60</v>
      </c>
      <c r="B8620">
        <v>2017</v>
      </c>
      <c r="C8620" t="s">
        <v>40</v>
      </c>
      <c r="D8620" t="s">
        <v>60</v>
      </c>
      <c r="E8620" t="s">
        <v>35</v>
      </c>
      <c r="F8620">
        <v>3</v>
      </c>
      <c r="G8620" t="s">
        <v>45</v>
      </c>
      <c r="H8620" t="s">
        <v>2</v>
      </c>
      <c r="I8620" t="s">
        <v>51</v>
      </c>
      <c r="J8620">
        <v>953</v>
      </c>
    </row>
    <row r="8621" spans="1:10" x14ac:dyDescent="0.25">
      <c r="A8621">
        <v>60</v>
      </c>
      <c r="B8621">
        <v>2017</v>
      </c>
      <c r="C8621" t="s">
        <v>40</v>
      </c>
      <c r="D8621" t="s">
        <v>60</v>
      </c>
      <c r="E8621" t="s">
        <v>35</v>
      </c>
      <c r="F8621">
        <v>4</v>
      </c>
      <c r="G8621" t="s">
        <v>45</v>
      </c>
      <c r="H8621" t="s">
        <v>2</v>
      </c>
      <c r="I8621" t="s">
        <v>37</v>
      </c>
      <c r="J8621">
        <v>860.6</v>
      </c>
    </row>
    <row r="8622" spans="1:10" x14ac:dyDescent="0.25">
      <c r="A8622">
        <v>60</v>
      </c>
      <c r="B8622">
        <v>2017</v>
      </c>
      <c r="C8622" t="s">
        <v>40</v>
      </c>
      <c r="D8622" t="s">
        <v>60</v>
      </c>
      <c r="E8622" t="s">
        <v>35</v>
      </c>
      <c r="F8622">
        <v>5</v>
      </c>
      <c r="G8622" t="s">
        <v>38</v>
      </c>
      <c r="H8622" t="s">
        <v>46</v>
      </c>
      <c r="I8622" t="s">
        <v>51</v>
      </c>
      <c r="J8622">
        <v>1334.4</v>
      </c>
    </row>
    <row r="8623" spans="1:10" x14ac:dyDescent="0.25">
      <c r="A8623">
        <v>60</v>
      </c>
      <c r="B8623">
        <v>2017</v>
      </c>
      <c r="C8623" t="s">
        <v>40</v>
      </c>
      <c r="D8623" t="s">
        <v>60</v>
      </c>
      <c r="E8623" t="s">
        <v>35</v>
      </c>
      <c r="F8623">
        <v>6</v>
      </c>
      <c r="G8623" t="s">
        <v>45</v>
      </c>
      <c r="H8623" t="s">
        <v>46</v>
      </c>
      <c r="I8623" t="s">
        <v>37</v>
      </c>
      <c r="J8623">
        <v>1299.2</v>
      </c>
    </row>
    <row r="8624" spans="1:10" x14ac:dyDescent="0.25">
      <c r="A8624">
        <v>60</v>
      </c>
      <c r="B8624">
        <v>2017</v>
      </c>
      <c r="C8624" t="s">
        <v>40</v>
      </c>
      <c r="D8624" t="s">
        <v>56</v>
      </c>
      <c r="E8624" t="s">
        <v>35</v>
      </c>
      <c r="F8624">
        <v>1</v>
      </c>
      <c r="G8624" t="s">
        <v>45</v>
      </c>
      <c r="H8624" t="s">
        <v>46</v>
      </c>
      <c r="I8624" t="s">
        <v>51</v>
      </c>
      <c r="J8624">
        <v>1037.9000000000001</v>
      </c>
    </row>
    <row r="8625" spans="1:10" x14ac:dyDescent="0.25">
      <c r="A8625">
        <v>60</v>
      </c>
      <c r="B8625">
        <v>2017</v>
      </c>
      <c r="C8625" t="s">
        <v>40</v>
      </c>
      <c r="D8625" t="s">
        <v>56</v>
      </c>
      <c r="E8625" t="s">
        <v>35</v>
      </c>
      <c r="F8625">
        <v>2</v>
      </c>
      <c r="G8625" t="s">
        <v>38</v>
      </c>
      <c r="H8625" t="s">
        <v>46</v>
      </c>
      <c r="I8625" t="s">
        <v>51</v>
      </c>
      <c r="J8625">
        <v>1183.4000000000001</v>
      </c>
    </row>
    <row r="8626" spans="1:10" x14ac:dyDescent="0.25">
      <c r="A8626">
        <v>60</v>
      </c>
      <c r="B8626">
        <v>2017</v>
      </c>
      <c r="C8626" t="s">
        <v>40</v>
      </c>
      <c r="D8626" t="s">
        <v>56</v>
      </c>
      <c r="E8626" t="s">
        <v>35</v>
      </c>
      <c r="F8626">
        <v>3</v>
      </c>
      <c r="G8626" t="s">
        <v>38</v>
      </c>
      <c r="H8626" t="s">
        <v>2</v>
      </c>
      <c r="I8626" t="s">
        <v>51</v>
      </c>
      <c r="J8626">
        <v>760.6</v>
      </c>
    </row>
    <row r="8627" spans="1:10" x14ac:dyDescent="0.25">
      <c r="A8627">
        <v>60</v>
      </c>
      <c r="B8627">
        <v>2017</v>
      </c>
      <c r="C8627" t="s">
        <v>40</v>
      </c>
      <c r="D8627" t="s">
        <v>56</v>
      </c>
      <c r="E8627" t="s">
        <v>35</v>
      </c>
      <c r="F8627">
        <v>4</v>
      </c>
      <c r="G8627" t="s">
        <v>38</v>
      </c>
      <c r="H8627" t="s">
        <v>46</v>
      </c>
      <c r="I8627" t="s">
        <v>37</v>
      </c>
      <c r="J8627">
        <v>1197.8</v>
      </c>
    </row>
    <row r="8628" spans="1:10" x14ac:dyDescent="0.25">
      <c r="A8628">
        <v>60</v>
      </c>
      <c r="B8628">
        <v>2017</v>
      </c>
      <c r="C8628" t="s">
        <v>40</v>
      </c>
      <c r="D8628" t="s">
        <v>56</v>
      </c>
      <c r="E8628" t="s">
        <v>35</v>
      </c>
      <c r="F8628">
        <v>5</v>
      </c>
      <c r="G8628" t="s">
        <v>38</v>
      </c>
      <c r="H8628" t="s">
        <v>46</v>
      </c>
      <c r="I8628" t="s">
        <v>37</v>
      </c>
      <c r="J8628">
        <v>1013.2</v>
      </c>
    </row>
    <row r="8629" spans="1:10" x14ac:dyDescent="0.25">
      <c r="A8629">
        <v>60</v>
      </c>
      <c r="B8629">
        <v>2017</v>
      </c>
      <c r="C8629" t="s">
        <v>40</v>
      </c>
      <c r="D8629" t="s">
        <v>56</v>
      </c>
      <c r="E8629" t="s">
        <v>35</v>
      </c>
      <c r="F8629">
        <v>6</v>
      </c>
      <c r="G8629" t="s">
        <v>38</v>
      </c>
      <c r="H8629" t="s">
        <v>46</v>
      </c>
      <c r="I8629" t="s">
        <v>37</v>
      </c>
      <c r="J8629">
        <v>1173.8</v>
      </c>
    </row>
    <row r="8630" spans="1:10" x14ac:dyDescent="0.25">
      <c r="A8630">
        <v>60</v>
      </c>
      <c r="B8630">
        <v>2018</v>
      </c>
      <c r="C8630" t="s">
        <v>40</v>
      </c>
      <c r="D8630" t="s">
        <v>60</v>
      </c>
      <c r="E8630" t="s">
        <v>35</v>
      </c>
      <c r="F8630">
        <v>1</v>
      </c>
      <c r="G8630" t="s">
        <v>45</v>
      </c>
      <c r="H8630" t="s">
        <v>46</v>
      </c>
      <c r="I8630" t="s">
        <v>51</v>
      </c>
      <c r="J8630">
        <v>987.1</v>
      </c>
    </row>
    <row r="8631" spans="1:10" x14ac:dyDescent="0.25">
      <c r="A8631">
        <v>60</v>
      </c>
      <c r="B8631">
        <v>2018</v>
      </c>
      <c r="C8631" t="s">
        <v>40</v>
      </c>
      <c r="D8631" t="s">
        <v>60</v>
      </c>
      <c r="E8631" t="s">
        <v>35</v>
      </c>
      <c r="F8631">
        <v>2</v>
      </c>
      <c r="G8631" t="s">
        <v>45</v>
      </c>
      <c r="H8631" t="s">
        <v>2</v>
      </c>
      <c r="I8631" t="s">
        <v>37</v>
      </c>
      <c r="J8631">
        <v>677.7</v>
      </c>
    </row>
    <row r="8632" spans="1:10" x14ac:dyDescent="0.25">
      <c r="A8632">
        <v>60</v>
      </c>
      <c r="B8632">
        <v>2018</v>
      </c>
      <c r="C8632" t="s">
        <v>40</v>
      </c>
      <c r="D8632" t="s">
        <v>60</v>
      </c>
      <c r="E8632" t="s">
        <v>35</v>
      </c>
      <c r="F8632">
        <v>3</v>
      </c>
      <c r="G8632" t="s">
        <v>38</v>
      </c>
      <c r="H8632" t="s">
        <v>2</v>
      </c>
      <c r="I8632" t="s">
        <v>37</v>
      </c>
      <c r="J8632">
        <v>673.5</v>
      </c>
    </row>
    <row r="8633" spans="1:10" x14ac:dyDescent="0.25">
      <c r="A8633">
        <v>60</v>
      </c>
      <c r="B8633">
        <v>2018</v>
      </c>
      <c r="C8633" t="s">
        <v>40</v>
      </c>
      <c r="D8633" t="s">
        <v>60</v>
      </c>
      <c r="E8633" t="s">
        <v>35</v>
      </c>
      <c r="F8633">
        <v>4</v>
      </c>
      <c r="G8633" t="s">
        <v>38</v>
      </c>
      <c r="H8633" t="s">
        <v>46</v>
      </c>
      <c r="I8633" t="s">
        <v>37</v>
      </c>
      <c r="J8633">
        <v>1001.3</v>
      </c>
    </row>
    <row r="8634" spans="1:10" x14ac:dyDescent="0.25">
      <c r="A8634">
        <v>60</v>
      </c>
      <c r="B8634">
        <v>2018</v>
      </c>
      <c r="C8634" t="s">
        <v>40</v>
      </c>
      <c r="D8634" t="s">
        <v>60</v>
      </c>
      <c r="E8634" t="s">
        <v>35</v>
      </c>
      <c r="F8634">
        <v>5</v>
      </c>
      <c r="G8634" t="s">
        <v>45</v>
      </c>
      <c r="H8634" t="s">
        <v>46</v>
      </c>
      <c r="I8634" t="s">
        <v>37</v>
      </c>
      <c r="J8634">
        <v>1044.7</v>
      </c>
    </row>
    <row r="8635" spans="1:10" x14ac:dyDescent="0.25">
      <c r="A8635">
        <v>60</v>
      </c>
      <c r="B8635">
        <v>2018</v>
      </c>
      <c r="C8635" t="s">
        <v>40</v>
      </c>
      <c r="D8635" t="s">
        <v>60</v>
      </c>
      <c r="E8635" t="s">
        <v>35</v>
      </c>
      <c r="F8635">
        <v>6</v>
      </c>
      <c r="G8635" t="s">
        <v>38</v>
      </c>
      <c r="H8635" t="s">
        <v>46</v>
      </c>
      <c r="I8635" t="s">
        <v>37</v>
      </c>
      <c r="J8635">
        <v>1149.9000000000001</v>
      </c>
    </row>
    <row r="8636" spans="1:10" x14ac:dyDescent="0.25">
      <c r="A8636">
        <v>60</v>
      </c>
      <c r="B8636">
        <v>2018</v>
      </c>
      <c r="C8636" t="s">
        <v>40</v>
      </c>
      <c r="D8636" t="s">
        <v>56</v>
      </c>
      <c r="E8636" t="s">
        <v>35</v>
      </c>
      <c r="F8636">
        <v>1</v>
      </c>
      <c r="G8636" t="s">
        <v>38</v>
      </c>
      <c r="H8636" t="s">
        <v>2</v>
      </c>
      <c r="I8636" t="s">
        <v>51</v>
      </c>
      <c r="J8636">
        <v>732.2</v>
      </c>
    </row>
    <row r="8637" spans="1:10" x14ac:dyDescent="0.25">
      <c r="A8637">
        <v>60</v>
      </c>
      <c r="B8637">
        <v>2018</v>
      </c>
      <c r="C8637" t="s">
        <v>40</v>
      </c>
      <c r="D8637" t="s">
        <v>56</v>
      </c>
      <c r="E8637" t="s">
        <v>35</v>
      </c>
      <c r="F8637">
        <v>2</v>
      </c>
      <c r="G8637" t="s">
        <v>45</v>
      </c>
      <c r="H8637" t="s">
        <v>2</v>
      </c>
      <c r="I8637" t="s">
        <v>37</v>
      </c>
      <c r="J8637">
        <v>662</v>
      </c>
    </row>
    <row r="8638" spans="1:10" x14ac:dyDescent="0.25">
      <c r="A8638">
        <v>60</v>
      </c>
      <c r="B8638">
        <v>2018</v>
      </c>
      <c r="C8638" t="s">
        <v>40</v>
      </c>
      <c r="D8638" t="s">
        <v>56</v>
      </c>
      <c r="E8638" t="s">
        <v>35</v>
      </c>
      <c r="F8638">
        <v>3</v>
      </c>
      <c r="G8638" t="s">
        <v>45</v>
      </c>
      <c r="H8638" t="s">
        <v>46</v>
      </c>
      <c r="I8638" t="s">
        <v>51</v>
      </c>
      <c r="J8638">
        <v>959.9</v>
      </c>
    </row>
    <row r="8639" spans="1:10" x14ac:dyDescent="0.25">
      <c r="A8639">
        <v>60</v>
      </c>
      <c r="B8639">
        <v>2018</v>
      </c>
      <c r="C8639" t="s">
        <v>40</v>
      </c>
      <c r="D8639" t="s">
        <v>56</v>
      </c>
      <c r="E8639" t="s">
        <v>35</v>
      </c>
      <c r="F8639">
        <v>4</v>
      </c>
      <c r="G8639" t="s">
        <v>45</v>
      </c>
      <c r="H8639" t="s">
        <v>2</v>
      </c>
      <c r="I8639" t="s">
        <v>51</v>
      </c>
      <c r="J8639">
        <v>580.29999999999995</v>
      </c>
    </row>
    <row r="8640" spans="1:10" x14ac:dyDescent="0.25">
      <c r="A8640">
        <v>60</v>
      </c>
      <c r="B8640">
        <v>2018</v>
      </c>
      <c r="C8640" t="s">
        <v>40</v>
      </c>
      <c r="D8640" t="s">
        <v>56</v>
      </c>
      <c r="E8640" t="s">
        <v>35</v>
      </c>
      <c r="F8640">
        <v>5</v>
      </c>
      <c r="G8640" t="s">
        <v>45</v>
      </c>
      <c r="H8640" t="s">
        <v>46</v>
      </c>
      <c r="I8640" t="s">
        <v>37</v>
      </c>
      <c r="J8640">
        <v>1112.0999999999999</v>
      </c>
    </row>
    <row r="8641" spans="1:10" x14ac:dyDescent="0.25">
      <c r="A8641">
        <v>60</v>
      </c>
      <c r="B8641">
        <v>2018</v>
      </c>
      <c r="C8641" t="s">
        <v>40</v>
      </c>
      <c r="D8641" t="s">
        <v>56</v>
      </c>
      <c r="E8641" t="s">
        <v>35</v>
      </c>
      <c r="F8641">
        <v>6</v>
      </c>
      <c r="G8641" t="s">
        <v>45</v>
      </c>
      <c r="H8641" t="s">
        <v>46</v>
      </c>
      <c r="I8641" t="s">
        <v>37</v>
      </c>
      <c r="J8641">
        <v>1100.4000000000001</v>
      </c>
    </row>
    <row r="8642" spans="1:10" x14ac:dyDescent="0.25">
      <c r="A8642">
        <v>61</v>
      </c>
      <c r="B8642">
        <v>2017</v>
      </c>
      <c r="C8642" t="s">
        <v>40</v>
      </c>
      <c r="D8642" t="s">
        <v>60</v>
      </c>
      <c r="E8642" t="s">
        <v>35</v>
      </c>
      <c r="F8642">
        <v>1</v>
      </c>
      <c r="G8642" t="s">
        <v>45</v>
      </c>
      <c r="H8642" t="s">
        <v>46</v>
      </c>
      <c r="I8642" t="s">
        <v>37</v>
      </c>
      <c r="J8642">
        <v>1142.9000000000001</v>
      </c>
    </row>
    <row r="8643" spans="1:10" x14ac:dyDescent="0.25">
      <c r="A8643">
        <v>61</v>
      </c>
      <c r="B8643">
        <v>2017</v>
      </c>
      <c r="C8643" t="s">
        <v>40</v>
      </c>
      <c r="D8643" t="s">
        <v>60</v>
      </c>
      <c r="E8643" t="s">
        <v>35</v>
      </c>
      <c r="F8643">
        <v>2</v>
      </c>
      <c r="G8643" t="s">
        <v>45</v>
      </c>
      <c r="H8643" t="s">
        <v>2</v>
      </c>
      <c r="I8643" t="s">
        <v>51</v>
      </c>
      <c r="J8643">
        <v>880.6</v>
      </c>
    </row>
    <row r="8644" spans="1:10" x14ac:dyDescent="0.25">
      <c r="A8644">
        <v>61</v>
      </c>
      <c r="B8644">
        <v>2017</v>
      </c>
      <c r="C8644" t="s">
        <v>40</v>
      </c>
      <c r="D8644" t="s">
        <v>60</v>
      </c>
      <c r="E8644" t="s">
        <v>35</v>
      </c>
      <c r="F8644">
        <v>3</v>
      </c>
      <c r="G8644" t="s">
        <v>45</v>
      </c>
      <c r="H8644" t="s">
        <v>2</v>
      </c>
      <c r="I8644" t="s">
        <v>51</v>
      </c>
      <c r="J8644">
        <v>930</v>
      </c>
    </row>
    <row r="8645" spans="1:10" x14ac:dyDescent="0.25">
      <c r="A8645">
        <v>61</v>
      </c>
      <c r="B8645">
        <v>2017</v>
      </c>
      <c r="C8645" t="s">
        <v>40</v>
      </c>
      <c r="D8645" t="s">
        <v>60</v>
      </c>
      <c r="E8645" t="s">
        <v>35</v>
      </c>
      <c r="F8645">
        <v>4</v>
      </c>
      <c r="G8645" t="s">
        <v>38</v>
      </c>
      <c r="H8645" t="s">
        <v>46</v>
      </c>
      <c r="I8645" t="s">
        <v>51</v>
      </c>
      <c r="J8645">
        <v>1214.5999999999999</v>
      </c>
    </row>
    <row r="8646" spans="1:10" x14ac:dyDescent="0.25">
      <c r="A8646">
        <v>61</v>
      </c>
      <c r="B8646">
        <v>2017</v>
      </c>
      <c r="C8646" t="s">
        <v>40</v>
      </c>
      <c r="D8646" t="s">
        <v>60</v>
      </c>
      <c r="E8646" t="s">
        <v>35</v>
      </c>
      <c r="F8646">
        <v>5</v>
      </c>
      <c r="G8646" t="s">
        <v>45</v>
      </c>
      <c r="H8646" t="s">
        <v>46</v>
      </c>
      <c r="I8646" t="s">
        <v>37</v>
      </c>
      <c r="J8646">
        <v>1280.8</v>
      </c>
    </row>
    <row r="8647" spans="1:10" x14ac:dyDescent="0.25">
      <c r="A8647">
        <v>61</v>
      </c>
      <c r="B8647">
        <v>2017</v>
      </c>
      <c r="C8647" t="s">
        <v>40</v>
      </c>
      <c r="D8647" t="s">
        <v>60</v>
      </c>
      <c r="E8647" t="s">
        <v>35</v>
      </c>
      <c r="F8647">
        <v>6</v>
      </c>
      <c r="G8647" t="s">
        <v>38</v>
      </c>
      <c r="H8647" t="s">
        <v>46</v>
      </c>
      <c r="I8647" t="s">
        <v>51</v>
      </c>
      <c r="J8647">
        <v>1187.9000000000001</v>
      </c>
    </row>
    <row r="8648" spans="1:10" x14ac:dyDescent="0.25">
      <c r="A8648">
        <v>61</v>
      </c>
      <c r="B8648">
        <v>2017</v>
      </c>
      <c r="C8648" t="s">
        <v>40</v>
      </c>
      <c r="D8648" t="s">
        <v>56</v>
      </c>
      <c r="E8648" t="s">
        <v>35</v>
      </c>
      <c r="F8648">
        <v>1</v>
      </c>
      <c r="G8648" t="s">
        <v>45</v>
      </c>
      <c r="H8648" t="s">
        <v>2</v>
      </c>
      <c r="I8648" t="s">
        <v>37</v>
      </c>
      <c r="J8648">
        <v>852.5</v>
      </c>
    </row>
    <row r="8649" spans="1:10" x14ac:dyDescent="0.25">
      <c r="A8649">
        <v>61</v>
      </c>
      <c r="B8649">
        <v>2017</v>
      </c>
      <c r="C8649" t="s">
        <v>40</v>
      </c>
      <c r="D8649" t="s">
        <v>56</v>
      </c>
      <c r="E8649" t="s">
        <v>35</v>
      </c>
      <c r="F8649">
        <v>2</v>
      </c>
      <c r="G8649" t="s">
        <v>45</v>
      </c>
      <c r="H8649" t="s">
        <v>46</v>
      </c>
      <c r="I8649" t="s">
        <v>37</v>
      </c>
      <c r="J8649">
        <v>1179.2</v>
      </c>
    </row>
    <row r="8650" spans="1:10" x14ac:dyDescent="0.25">
      <c r="A8650">
        <v>61</v>
      </c>
      <c r="B8650">
        <v>2017</v>
      </c>
      <c r="C8650" t="s">
        <v>40</v>
      </c>
      <c r="D8650" t="s">
        <v>56</v>
      </c>
      <c r="E8650" t="s">
        <v>35</v>
      </c>
      <c r="F8650">
        <v>3</v>
      </c>
      <c r="G8650" t="s">
        <v>38</v>
      </c>
      <c r="H8650" t="s">
        <v>46</v>
      </c>
      <c r="I8650" t="s">
        <v>51</v>
      </c>
      <c r="J8650">
        <v>1238</v>
      </c>
    </row>
    <row r="8651" spans="1:10" x14ac:dyDescent="0.25">
      <c r="A8651">
        <v>61</v>
      </c>
      <c r="B8651">
        <v>2017</v>
      </c>
      <c r="C8651" t="s">
        <v>40</v>
      </c>
      <c r="D8651" t="s">
        <v>56</v>
      </c>
      <c r="E8651" t="s">
        <v>35</v>
      </c>
      <c r="F8651">
        <v>4</v>
      </c>
      <c r="G8651" t="s">
        <v>38</v>
      </c>
      <c r="H8651" t="s">
        <v>2</v>
      </c>
      <c r="I8651" t="s">
        <v>51</v>
      </c>
      <c r="J8651">
        <v>943.2</v>
      </c>
    </row>
    <row r="8652" spans="1:10" x14ac:dyDescent="0.25">
      <c r="A8652">
        <v>61</v>
      </c>
      <c r="B8652">
        <v>2017</v>
      </c>
      <c r="C8652" t="s">
        <v>40</v>
      </c>
      <c r="D8652" t="s">
        <v>56</v>
      </c>
      <c r="E8652" t="s">
        <v>35</v>
      </c>
      <c r="F8652">
        <v>5</v>
      </c>
      <c r="G8652" t="s">
        <v>38</v>
      </c>
      <c r="H8652" t="s">
        <v>2</v>
      </c>
      <c r="I8652" t="s">
        <v>51</v>
      </c>
      <c r="J8652">
        <v>712</v>
      </c>
    </row>
    <row r="8653" spans="1:10" x14ac:dyDescent="0.25">
      <c r="A8653">
        <v>61</v>
      </c>
      <c r="B8653">
        <v>2017</v>
      </c>
      <c r="C8653" t="s">
        <v>40</v>
      </c>
      <c r="D8653" t="s">
        <v>56</v>
      </c>
      <c r="E8653" t="s">
        <v>35</v>
      </c>
      <c r="F8653">
        <v>6</v>
      </c>
      <c r="G8653" t="s">
        <v>38</v>
      </c>
      <c r="H8653" t="s">
        <v>2</v>
      </c>
      <c r="I8653" t="s">
        <v>51</v>
      </c>
      <c r="J8653">
        <v>892.1</v>
      </c>
    </row>
    <row r="8654" spans="1:10" x14ac:dyDescent="0.25">
      <c r="A8654">
        <v>61</v>
      </c>
      <c r="B8654">
        <v>2018</v>
      </c>
      <c r="C8654" t="s">
        <v>40</v>
      </c>
      <c r="D8654" t="s">
        <v>60</v>
      </c>
      <c r="E8654" t="s">
        <v>35</v>
      </c>
      <c r="F8654">
        <v>1</v>
      </c>
      <c r="G8654" t="s">
        <v>38</v>
      </c>
      <c r="H8654" t="s">
        <v>2</v>
      </c>
      <c r="I8654" t="s">
        <v>37</v>
      </c>
      <c r="J8654">
        <v>682.1</v>
      </c>
    </row>
    <row r="8655" spans="1:10" x14ac:dyDescent="0.25">
      <c r="A8655">
        <v>61</v>
      </c>
      <c r="B8655">
        <v>2018</v>
      </c>
      <c r="C8655" t="s">
        <v>40</v>
      </c>
      <c r="D8655" t="s">
        <v>60</v>
      </c>
      <c r="E8655" t="s">
        <v>35</v>
      </c>
      <c r="F8655">
        <v>2</v>
      </c>
      <c r="G8655" t="s">
        <v>38</v>
      </c>
      <c r="H8655" t="s">
        <v>2</v>
      </c>
      <c r="I8655" t="s">
        <v>51</v>
      </c>
      <c r="J8655">
        <v>809.2</v>
      </c>
    </row>
    <row r="8656" spans="1:10" x14ac:dyDescent="0.25">
      <c r="A8656">
        <v>61</v>
      </c>
      <c r="B8656">
        <v>2018</v>
      </c>
      <c r="C8656" t="s">
        <v>40</v>
      </c>
      <c r="D8656" t="s">
        <v>60</v>
      </c>
      <c r="E8656" t="s">
        <v>35</v>
      </c>
      <c r="F8656">
        <v>3</v>
      </c>
      <c r="G8656" t="s">
        <v>38</v>
      </c>
      <c r="H8656" t="s">
        <v>2</v>
      </c>
      <c r="I8656" t="s">
        <v>51</v>
      </c>
      <c r="J8656">
        <v>784.6</v>
      </c>
    </row>
    <row r="8657" spans="1:10" x14ac:dyDescent="0.25">
      <c r="A8657">
        <v>61</v>
      </c>
      <c r="B8657">
        <v>2018</v>
      </c>
      <c r="C8657" t="s">
        <v>40</v>
      </c>
      <c r="D8657" t="s">
        <v>60</v>
      </c>
      <c r="E8657" t="s">
        <v>35</v>
      </c>
      <c r="F8657">
        <v>4</v>
      </c>
      <c r="G8657" t="s">
        <v>45</v>
      </c>
      <c r="H8657" t="s">
        <v>46</v>
      </c>
      <c r="I8657" t="s">
        <v>37</v>
      </c>
      <c r="J8657">
        <v>988.1</v>
      </c>
    </row>
    <row r="8658" spans="1:10" x14ac:dyDescent="0.25">
      <c r="A8658">
        <v>61</v>
      </c>
      <c r="B8658">
        <v>2018</v>
      </c>
      <c r="C8658" t="s">
        <v>40</v>
      </c>
      <c r="D8658" t="s">
        <v>60</v>
      </c>
      <c r="E8658" t="s">
        <v>35</v>
      </c>
      <c r="F8658">
        <v>5</v>
      </c>
      <c r="G8658" t="s">
        <v>38</v>
      </c>
      <c r="H8658" t="s">
        <v>46</v>
      </c>
      <c r="I8658" t="s">
        <v>37</v>
      </c>
      <c r="J8658">
        <v>1058.2</v>
      </c>
    </row>
    <row r="8659" spans="1:10" x14ac:dyDescent="0.25">
      <c r="A8659">
        <v>61</v>
      </c>
      <c r="B8659">
        <v>2018</v>
      </c>
      <c r="C8659" t="s">
        <v>40</v>
      </c>
      <c r="D8659" t="s">
        <v>60</v>
      </c>
      <c r="E8659" t="s">
        <v>35</v>
      </c>
      <c r="F8659">
        <v>6</v>
      </c>
      <c r="G8659" t="s">
        <v>38</v>
      </c>
      <c r="H8659" t="s">
        <v>46</v>
      </c>
      <c r="I8659" t="s">
        <v>37</v>
      </c>
      <c r="J8659">
        <v>831.1</v>
      </c>
    </row>
    <row r="8660" spans="1:10" x14ac:dyDescent="0.25">
      <c r="A8660">
        <v>61</v>
      </c>
      <c r="B8660">
        <v>2018</v>
      </c>
      <c r="C8660" t="s">
        <v>40</v>
      </c>
      <c r="D8660" t="s">
        <v>56</v>
      </c>
      <c r="E8660" t="s">
        <v>35</v>
      </c>
      <c r="F8660">
        <v>1</v>
      </c>
      <c r="G8660" t="s">
        <v>38</v>
      </c>
      <c r="H8660" t="s">
        <v>46</v>
      </c>
      <c r="I8660" t="s">
        <v>51</v>
      </c>
      <c r="J8660">
        <v>978.5</v>
      </c>
    </row>
    <row r="8661" spans="1:10" x14ac:dyDescent="0.25">
      <c r="A8661">
        <v>61</v>
      </c>
      <c r="B8661">
        <v>2018</v>
      </c>
      <c r="C8661" t="s">
        <v>40</v>
      </c>
      <c r="D8661" t="s">
        <v>56</v>
      </c>
      <c r="E8661" t="s">
        <v>35</v>
      </c>
      <c r="F8661">
        <v>2</v>
      </c>
      <c r="G8661" t="s">
        <v>38</v>
      </c>
      <c r="H8661" t="s">
        <v>46</v>
      </c>
      <c r="I8661" t="s">
        <v>51</v>
      </c>
      <c r="J8661">
        <v>1021.9</v>
      </c>
    </row>
    <row r="8662" spans="1:10" x14ac:dyDescent="0.25">
      <c r="A8662">
        <v>61</v>
      </c>
      <c r="B8662">
        <v>2018</v>
      </c>
      <c r="C8662" t="s">
        <v>40</v>
      </c>
      <c r="D8662" t="s">
        <v>56</v>
      </c>
      <c r="E8662" t="s">
        <v>35</v>
      </c>
      <c r="F8662">
        <v>3</v>
      </c>
      <c r="G8662" t="s">
        <v>45</v>
      </c>
      <c r="H8662" t="s">
        <v>2</v>
      </c>
      <c r="I8662" t="s">
        <v>37</v>
      </c>
      <c r="J8662">
        <v>570.4</v>
      </c>
    </row>
    <row r="8663" spans="1:10" x14ac:dyDescent="0.25">
      <c r="A8663">
        <v>61</v>
      </c>
      <c r="B8663">
        <v>2018</v>
      </c>
      <c r="C8663" t="s">
        <v>40</v>
      </c>
      <c r="D8663" t="s">
        <v>56</v>
      </c>
      <c r="E8663" t="s">
        <v>35</v>
      </c>
      <c r="F8663">
        <v>4</v>
      </c>
      <c r="G8663" t="s">
        <v>38</v>
      </c>
      <c r="H8663" t="s">
        <v>46</v>
      </c>
      <c r="I8663" t="s">
        <v>37</v>
      </c>
      <c r="J8663">
        <v>1001.3</v>
      </c>
    </row>
    <row r="8664" spans="1:10" x14ac:dyDescent="0.25">
      <c r="A8664">
        <v>61</v>
      </c>
      <c r="B8664">
        <v>2018</v>
      </c>
      <c r="C8664" t="s">
        <v>40</v>
      </c>
      <c r="D8664" t="s">
        <v>56</v>
      </c>
      <c r="E8664" t="s">
        <v>35</v>
      </c>
      <c r="F8664">
        <v>5</v>
      </c>
      <c r="G8664" t="s">
        <v>45</v>
      </c>
      <c r="H8664" t="s">
        <v>46</v>
      </c>
      <c r="I8664" t="s">
        <v>37</v>
      </c>
      <c r="J8664">
        <v>960.7</v>
      </c>
    </row>
    <row r="8665" spans="1:10" x14ac:dyDescent="0.25">
      <c r="A8665">
        <v>61</v>
      </c>
      <c r="B8665">
        <v>2018</v>
      </c>
      <c r="C8665" t="s">
        <v>40</v>
      </c>
      <c r="D8665" t="s">
        <v>56</v>
      </c>
      <c r="E8665" t="s">
        <v>35</v>
      </c>
      <c r="F8665">
        <v>6</v>
      </c>
      <c r="G8665" t="s">
        <v>38</v>
      </c>
      <c r="H8665" t="s">
        <v>46</v>
      </c>
      <c r="I8665" t="s">
        <v>37</v>
      </c>
      <c r="J8665">
        <v>994.9</v>
      </c>
    </row>
    <row r="8666" spans="1:10" x14ac:dyDescent="0.25">
      <c r="A8666">
        <v>62</v>
      </c>
      <c r="B8666">
        <v>2017</v>
      </c>
      <c r="C8666" t="s">
        <v>40</v>
      </c>
      <c r="D8666" t="s">
        <v>60</v>
      </c>
      <c r="E8666" t="s">
        <v>35</v>
      </c>
      <c r="F8666">
        <v>1</v>
      </c>
      <c r="G8666" t="s">
        <v>38</v>
      </c>
      <c r="H8666" t="s">
        <v>2</v>
      </c>
      <c r="I8666" t="s">
        <v>37</v>
      </c>
      <c r="J8666">
        <v>972.7</v>
      </c>
    </row>
    <row r="8667" spans="1:10" x14ac:dyDescent="0.25">
      <c r="A8667">
        <v>62</v>
      </c>
      <c r="B8667">
        <v>2017</v>
      </c>
      <c r="C8667" t="s">
        <v>40</v>
      </c>
      <c r="D8667" t="s">
        <v>60</v>
      </c>
      <c r="E8667" t="s">
        <v>35</v>
      </c>
      <c r="F8667">
        <v>2</v>
      </c>
      <c r="G8667" t="s">
        <v>45</v>
      </c>
      <c r="H8667" t="s">
        <v>2</v>
      </c>
      <c r="I8667" t="s">
        <v>51</v>
      </c>
      <c r="J8667">
        <v>735.3</v>
      </c>
    </row>
    <row r="8668" spans="1:10" x14ac:dyDescent="0.25">
      <c r="A8668">
        <v>62</v>
      </c>
      <c r="B8668">
        <v>2017</v>
      </c>
      <c r="C8668" t="s">
        <v>40</v>
      </c>
      <c r="D8668" t="s">
        <v>60</v>
      </c>
      <c r="E8668" t="s">
        <v>35</v>
      </c>
      <c r="F8668">
        <v>3</v>
      </c>
      <c r="G8668" t="s">
        <v>45</v>
      </c>
      <c r="H8668" t="s">
        <v>2</v>
      </c>
      <c r="I8668" t="s">
        <v>51</v>
      </c>
      <c r="J8668">
        <v>897.6</v>
      </c>
    </row>
    <row r="8669" spans="1:10" x14ac:dyDescent="0.25">
      <c r="A8669">
        <v>62</v>
      </c>
      <c r="B8669">
        <v>2017</v>
      </c>
      <c r="C8669" t="s">
        <v>40</v>
      </c>
      <c r="D8669" t="s">
        <v>60</v>
      </c>
      <c r="E8669" t="s">
        <v>35</v>
      </c>
      <c r="F8669">
        <v>4</v>
      </c>
      <c r="G8669" t="s">
        <v>45</v>
      </c>
      <c r="H8669" t="s">
        <v>2</v>
      </c>
      <c r="I8669" t="s">
        <v>37</v>
      </c>
      <c r="J8669">
        <v>972.6</v>
      </c>
    </row>
    <row r="8670" spans="1:10" x14ac:dyDescent="0.25">
      <c r="A8670">
        <v>62</v>
      </c>
      <c r="B8670">
        <v>2017</v>
      </c>
      <c r="C8670" t="s">
        <v>40</v>
      </c>
      <c r="D8670" t="s">
        <v>60</v>
      </c>
      <c r="E8670" t="s">
        <v>35</v>
      </c>
      <c r="F8670">
        <v>5</v>
      </c>
      <c r="G8670" t="s">
        <v>38</v>
      </c>
      <c r="H8670" t="s">
        <v>46</v>
      </c>
      <c r="I8670" t="s">
        <v>51</v>
      </c>
      <c r="J8670">
        <v>1250.3</v>
      </c>
    </row>
    <row r="8671" spans="1:10" x14ac:dyDescent="0.25">
      <c r="A8671">
        <v>62</v>
      </c>
      <c r="B8671">
        <v>2017</v>
      </c>
      <c r="C8671" t="s">
        <v>40</v>
      </c>
      <c r="D8671" t="s">
        <v>60</v>
      </c>
      <c r="E8671" t="s">
        <v>35</v>
      </c>
      <c r="F8671">
        <v>6</v>
      </c>
      <c r="G8671" t="s">
        <v>45</v>
      </c>
      <c r="H8671" t="s">
        <v>2</v>
      </c>
      <c r="I8671" t="s">
        <v>51</v>
      </c>
      <c r="J8671">
        <v>868.6</v>
      </c>
    </row>
    <row r="8672" spans="1:10" x14ac:dyDescent="0.25">
      <c r="A8672">
        <v>62</v>
      </c>
      <c r="B8672">
        <v>2017</v>
      </c>
      <c r="C8672" t="s">
        <v>40</v>
      </c>
      <c r="D8672" t="s">
        <v>56</v>
      </c>
      <c r="E8672" t="s">
        <v>35</v>
      </c>
      <c r="F8672">
        <v>1</v>
      </c>
      <c r="G8672" t="s">
        <v>45</v>
      </c>
      <c r="H8672" t="s">
        <v>2</v>
      </c>
      <c r="I8672" t="s">
        <v>51</v>
      </c>
      <c r="J8672">
        <v>693.8</v>
      </c>
    </row>
    <row r="8673" spans="1:10" x14ac:dyDescent="0.25">
      <c r="A8673">
        <v>62</v>
      </c>
      <c r="B8673">
        <v>2017</v>
      </c>
      <c r="C8673" t="s">
        <v>40</v>
      </c>
      <c r="D8673" t="s">
        <v>56</v>
      </c>
      <c r="E8673" t="s">
        <v>35</v>
      </c>
      <c r="F8673">
        <v>2</v>
      </c>
      <c r="G8673" t="s">
        <v>38</v>
      </c>
      <c r="H8673" t="s">
        <v>46</v>
      </c>
      <c r="I8673" t="s">
        <v>51</v>
      </c>
      <c r="J8673">
        <v>1118.0999999999999</v>
      </c>
    </row>
    <row r="8674" spans="1:10" x14ac:dyDescent="0.25">
      <c r="A8674">
        <v>62</v>
      </c>
      <c r="B8674">
        <v>2017</v>
      </c>
      <c r="C8674" t="s">
        <v>40</v>
      </c>
      <c r="D8674" t="s">
        <v>56</v>
      </c>
      <c r="E8674" t="s">
        <v>35</v>
      </c>
      <c r="F8674">
        <v>3</v>
      </c>
      <c r="G8674" t="s">
        <v>45</v>
      </c>
      <c r="H8674" t="s">
        <v>46</v>
      </c>
      <c r="I8674" t="s">
        <v>37</v>
      </c>
      <c r="J8674">
        <v>1173.2</v>
      </c>
    </row>
    <row r="8675" spans="1:10" x14ac:dyDescent="0.25">
      <c r="A8675">
        <v>62</v>
      </c>
      <c r="B8675">
        <v>2017</v>
      </c>
      <c r="C8675" t="s">
        <v>40</v>
      </c>
      <c r="D8675" t="s">
        <v>56</v>
      </c>
      <c r="E8675" t="s">
        <v>35</v>
      </c>
      <c r="F8675">
        <v>4</v>
      </c>
      <c r="G8675" t="s">
        <v>45</v>
      </c>
      <c r="H8675" t="s">
        <v>46</v>
      </c>
      <c r="I8675" t="s">
        <v>51</v>
      </c>
      <c r="J8675">
        <v>1208.4000000000001</v>
      </c>
    </row>
    <row r="8676" spans="1:10" x14ac:dyDescent="0.25">
      <c r="A8676">
        <v>62</v>
      </c>
      <c r="B8676">
        <v>2017</v>
      </c>
      <c r="C8676" t="s">
        <v>40</v>
      </c>
      <c r="D8676" t="s">
        <v>56</v>
      </c>
      <c r="E8676" t="s">
        <v>35</v>
      </c>
      <c r="F8676">
        <v>5</v>
      </c>
      <c r="G8676" t="s">
        <v>38</v>
      </c>
      <c r="H8676" t="s">
        <v>46</v>
      </c>
      <c r="I8676" t="s">
        <v>37</v>
      </c>
      <c r="J8676">
        <v>1191</v>
      </c>
    </row>
    <row r="8677" spans="1:10" x14ac:dyDescent="0.25">
      <c r="A8677">
        <v>62</v>
      </c>
      <c r="B8677">
        <v>2017</v>
      </c>
      <c r="C8677" t="s">
        <v>40</v>
      </c>
      <c r="D8677" t="s">
        <v>56</v>
      </c>
      <c r="E8677" t="s">
        <v>35</v>
      </c>
      <c r="F8677">
        <v>6</v>
      </c>
      <c r="G8677" t="s">
        <v>38</v>
      </c>
      <c r="H8677" t="s">
        <v>46</v>
      </c>
      <c r="I8677" t="s">
        <v>51</v>
      </c>
      <c r="J8677">
        <v>1092.7</v>
      </c>
    </row>
    <row r="8678" spans="1:10" x14ac:dyDescent="0.25">
      <c r="A8678">
        <v>62</v>
      </c>
      <c r="B8678">
        <v>2018</v>
      </c>
      <c r="C8678" t="s">
        <v>40</v>
      </c>
      <c r="D8678" t="s">
        <v>60</v>
      </c>
      <c r="E8678" t="s">
        <v>35</v>
      </c>
      <c r="F8678">
        <v>1</v>
      </c>
      <c r="G8678" t="s">
        <v>38</v>
      </c>
      <c r="H8678" t="s">
        <v>2</v>
      </c>
      <c r="I8678" t="s">
        <v>51</v>
      </c>
      <c r="J8678">
        <v>624.9</v>
      </c>
    </row>
    <row r="8679" spans="1:10" x14ac:dyDescent="0.25">
      <c r="A8679">
        <v>62</v>
      </c>
      <c r="B8679">
        <v>2018</v>
      </c>
      <c r="C8679" t="s">
        <v>40</v>
      </c>
      <c r="D8679" t="s">
        <v>60</v>
      </c>
      <c r="E8679" t="s">
        <v>35</v>
      </c>
      <c r="F8679">
        <v>2</v>
      </c>
      <c r="G8679" t="s">
        <v>38</v>
      </c>
      <c r="H8679" t="s">
        <v>46</v>
      </c>
      <c r="I8679" t="s">
        <v>37</v>
      </c>
      <c r="J8679">
        <v>1224.2</v>
      </c>
    </row>
    <row r="8680" spans="1:10" x14ac:dyDescent="0.25">
      <c r="A8680">
        <v>62</v>
      </c>
      <c r="B8680">
        <v>2018</v>
      </c>
      <c r="C8680" t="s">
        <v>40</v>
      </c>
      <c r="D8680" t="s">
        <v>60</v>
      </c>
      <c r="E8680" t="s">
        <v>35</v>
      </c>
      <c r="F8680">
        <v>3</v>
      </c>
      <c r="G8680" t="s">
        <v>38</v>
      </c>
      <c r="H8680" t="s">
        <v>2</v>
      </c>
      <c r="I8680" t="s">
        <v>51</v>
      </c>
      <c r="J8680">
        <v>646.29999999999995</v>
      </c>
    </row>
    <row r="8681" spans="1:10" x14ac:dyDescent="0.25">
      <c r="A8681">
        <v>62</v>
      </c>
      <c r="B8681">
        <v>2018</v>
      </c>
      <c r="C8681" t="s">
        <v>40</v>
      </c>
      <c r="D8681" t="s">
        <v>60</v>
      </c>
      <c r="E8681" t="s">
        <v>35</v>
      </c>
      <c r="F8681">
        <v>4</v>
      </c>
      <c r="G8681" t="s">
        <v>38</v>
      </c>
      <c r="H8681" t="s">
        <v>46</v>
      </c>
      <c r="I8681" t="s">
        <v>37</v>
      </c>
      <c r="J8681">
        <v>1117.4000000000001</v>
      </c>
    </row>
    <row r="8682" spans="1:10" x14ac:dyDescent="0.25">
      <c r="A8682">
        <v>62</v>
      </c>
      <c r="B8682">
        <v>2018</v>
      </c>
      <c r="C8682" t="s">
        <v>40</v>
      </c>
      <c r="D8682" t="s">
        <v>60</v>
      </c>
      <c r="E8682" t="s">
        <v>35</v>
      </c>
      <c r="F8682">
        <v>5</v>
      </c>
      <c r="G8682" t="s">
        <v>38</v>
      </c>
      <c r="H8682" t="s">
        <v>2</v>
      </c>
      <c r="I8682" t="s">
        <v>37</v>
      </c>
      <c r="J8682">
        <v>796.3</v>
      </c>
    </row>
    <row r="8683" spans="1:10" x14ac:dyDescent="0.25">
      <c r="A8683">
        <v>62</v>
      </c>
      <c r="B8683">
        <v>2018</v>
      </c>
      <c r="C8683" t="s">
        <v>40</v>
      </c>
      <c r="D8683" t="s">
        <v>60</v>
      </c>
      <c r="E8683" t="s">
        <v>35</v>
      </c>
      <c r="F8683">
        <v>6</v>
      </c>
      <c r="G8683" t="s">
        <v>38</v>
      </c>
      <c r="H8683" t="s">
        <v>46</v>
      </c>
      <c r="I8683" t="s">
        <v>51</v>
      </c>
      <c r="J8683">
        <v>1013.2</v>
      </c>
    </row>
    <row r="8684" spans="1:10" x14ac:dyDescent="0.25">
      <c r="A8684">
        <v>62</v>
      </c>
      <c r="B8684">
        <v>2018</v>
      </c>
      <c r="C8684" t="s">
        <v>40</v>
      </c>
      <c r="D8684" t="s">
        <v>56</v>
      </c>
      <c r="E8684" t="s">
        <v>35</v>
      </c>
      <c r="F8684">
        <v>1</v>
      </c>
      <c r="G8684" t="s">
        <v>45</v>
      </c>
      <c r="H8684" t="s">
        <v>46</v>
      </c>
      <c r="I8684" t="s">
        <v>37</v>
      </c>
      <c r="J8684">
        <v>963.4</v>
      </c>
    </row>
    <row r="8685" spans="1:10" x14ac:dyDescent="0.25">
      <c r="A8685">
        <v>62</v>
      </c>
      <c r="B8685">
        <v>2018</v>
      </c>
      <c r="C8685" t="s">
        <v>40</v>
      </c>
      <c r="D8685" t="s">
        <v>56</v>
      </c>
      <c r="E8685" t="s">
        <v>35</v>
      </c>
      <c r="F8685">
        <v>2</v>
      </c>
      <c r="G8685" t="s">
        <v>45</v>
      </c>
      <c r="H8685" t="s">
        <v>2</v>
      </c>
      <c r="I8685" t="s">
        <v>51</v>
      </c>
      <c r="J8685">
        <v>686.3</v>
      </c>
    </row>
    <row r="8686" spans="1:10" x14ac:dyDescent="0.25">
      <c r="A8686">
        <v>62</v>
      </c>
      <c r="B8686">
        <v>2018</v>
      </c>
      <c r="C8686" t="s">
        <v>40</v>
      </c>
      <c r="D8686" t="s">
        <v>56</v>
      </c>
      <c r="E8686" t="s">
        <v>35</v>
      </c>
      <c r="F8686">
        <v>3</v>
      </c>
      <c r="G8686" t="s">
        <v>45</v>
      </c>
      <c r="H8686" t="s">
        <v>46</v>
      </c>
      <c r="I8686" t="s">
        <v>37</v>
      </c>
      <c r="J8686">
        <v>900</v>
      </c>
    </row>
    <row r="8687" spans="1:10" x14ac:dyDescent="0.25">
      <c r="A8687">
        <v>62</v>
      </c>
      <c r="B8687">
        <v>2018</v>
      </c>
      <c r="C8687" t="s">
        <v>40</v>
      </c>
      <c r="D8687" t="s">
        <v>56</v>
      </c>
      <c r="E8687" t="s">
        <v>35</v>
      </c>
      <c r="F8687">
        <v>4</v>
      </c>
      <c r="G8687" t="s">
        <v>45</v>
      </c>
      <c r="H8687" t="s">
        <v>46</v>
      </c>
      <c r="I8687" t="s">
        <v>51</v>
      </c>
      <c r="J8687">
        <v>1087.5</v>
      </c>
    </row>
    <row r="8688" spans="1:10" x14ac:dyDescent="0.25">
      <c r="A8688">
        <v>62</v>
      </c>
      <c r="B8688">
        <v>2018</v>
      </c>
      <c r="C8688" t="s">
        <v>40</v>
      </c>
      <c r="D8688" t="s">
        <v>56</v>
      </c>
      <c r="E8688" t="s">
        <v>35</v>
      </c>
      <c r="F8688">
        <v>5</v>
      </c>
      <c r="G8688" t="s">
        <v>38</v>
      </c>
      <c r="H8688" t="s">
        <v>46</v>
      </c>
      <c r="I8688" t="s">
        <v>37</v>
      </c>
      <c r="J8688">
        <v>1065.0999999999999</v>
      </c>
    </row>
    <row r="8689" spans="1:10" x14ac:dyDescent="0.25">
      <c r="A8689">
        <v>62</v>
      </c>
      <c r="B8689">
        <v>2018</v>
      </c>
      <c r="C8689" t="s">
        <v>40</v>
      </c>
      <c r="D8689" t="s">
        <v>56</v>
      </c>
      <c r="E8689" t="s">
        <v>35</v>
      </c>
      <c r="F8689">
        <v>6</v>
      </c>
      <c r="G8689" t="s">
        <v>45</v>
      </c>
      <c r="H8689" t="s">
        <v>2</v>
      </c>
      <c r="I8689" t="s">
        <v>51</v>
      </c>
      <c r="J8689">
        <v>574.70000000000005</v>
      </c>
    </row>
    <row r="8690" spans="1:10" x14ac:dyDescent="0.25">
      <c r="A8690">
        <v>63</v>
      </c>
      <c r="B8690">
        <v>2017</v>
      </c>
      <c r="C8690" t="s">
        <v>40</v>
      </c>
      <c r="D8690" t="s">
        <v>60</v>
      </c>
      <c r="E8690" t="s">
        <v>35</v>
      </c>
      <c r="F8690">
        <v>1</v>
      </c>
      <c r="G8690" t="s">
        <v>45</v>
      </c>
      <c r="H8690" t="s">
        <v>2</v>
      </c>
      <c r="I8690" t="s">
        <v>37</v>
      </c>
      <c r="J8690">
        <v>897.1</v>
      </c>
    </row>
    <row r="8691" spans="1:10" x14ac:dyDescent="0.25">
      <c r="A8691">
        <v>63</v>
      </c>
      <c r="B8691">
        <v>2017</v>
      </c>
      <c r="C8691" t="s">
        <v>40</v>
      </c>
      <c r="D8691" t="s">
        <v>60</v>
      </c>
      <c r="E8691" t="s">
        <v>35</v>
      </c>
      <c r="F8691">
        <v>2</v>
      </c>
      <c r="G8691" t="s">
        <v>45</v>
      </c>
      <c r="H8691" t="s">
        <v>2</v>
      </c>
      <c r="I8691" t="s">
        <v>37</v>
      </c>
      <c r="J8691">
        <v>856.7</v>
      </c>
    </row>
    <row r="8692" spans="1:10" x14ac:dyDescent="0.25">
      <c r="A8692">
        <v>63</v>
      </c>
      <c r="B8692">
        <v>2017</v>
      </c>
      <c r="C8692" t="s">
        <v>40</v>
      </c>
      <c r="D8692" t="s">
        <v>60</v>
      </c>
      <c r="E8692" t="s">
        <v>35</v>
      </c>
      <c r="F8692">
        <v>3</v>
      </c>
      <c r="G8692" t="s">
        <v>38</v>
      </c>
      <c r="H8692" t="s">
        <v>46</v>
      </c>
      <c r="I8692" t="s">
        <v>51</v>
      </c>
      <c r="J8692">
        <v>1203.9000000000001</v>
      </c>
    </row>
    <row r="8693" spans="1:10" x14ac:dyDescent="0.25">
      <c r="A8693">
        <v>63</v>
      </c>
      <c r="B8693">
        <v>2017</v>
      </c>
      <c r="C8693" t="s">
        <v>40</v>
      </c>
      <c r="D8693" t="s">
        <v>60</v>
      </c>
      <c r="E8693" t="s">
        <v>35</v>
      </c>
      <c r="F8693">
        <v>4</v>
      </c>
      <c r="G8693" t="s">
        <v>38</v>
      </c>
      <c r="H8693" t="s">
        <v>46</v>
      </c>
      <c r="I8693" t="s">
        <v>37</v>
      </c>
      <c r="J8693">
        <v>1353.3</v>
      </c>
    </row>
    <row r="8694" spans="1:10" x14ac:dyDescent="0.25">
      <c r="A8694">
        <v>63</v>
      </c>
      <c r="B8694">
        <v>2017</v>
      </c>
      <c r="C8694" t="s">
        <v>40</v>
      </c>
      <c r="D8694" t="s">
        <v>60</v>
      </c>
      <c r="E8694" t="s">
        <v>35</v>
      </c>
      <c r="F8694">
        <v>5</v>
      </c>
      <c r="G8694" t="s">
        <v>45</v>
      </c>
      <c r="H8694" t="s">
        <v>46</v>
      </c>
      <c r="I8694" t="s">
        <v>51</v>
      </c>
      <c r="J8694">
        <v>1196.5999999999999</v>
      </c>
    </row>
    <row r="8695" spans="1:10" x14ac:dyDescent="0.25">
      <c r="A8695">
        <v>63</v>
      </c>
      <c r="B8695">
        <v>2017</v>
      </c>
      <c r="C8695" t="s">
        <v>40</v>
      </c>
      <c r="D8695" t="s">
        <v>60</v>
      </c>
      <c r="E8695" t="s">
        <v>35</v>
      </c>
      <c r="F8695">
        <v>6</v>
      </c>
      <c r="G8695" t="s">
        <v>38</v>
      </c>
      <c r="H8695" t="s">
        <v>2</v>
      </c>
      <c r="I8695" t="s">
        <v>51</v>
      </c>
      <c r="J8695">
        <v>929</v>
      </c>
    </row>
    <row r="8696" spans="1:10" x14ac:dyDescent="0.25">
      <c r="A8696">
        <v>63</v>
      </c>
      <c r="B8696">
        <v>2017</v>
      </c>
      <c r="C8696" t="s">
        <v>40</v>
      </c>
      <c r="D8696" t="s">
        <v>56</v>
      </c>
      <c r="E8696" t="s">
        <v>35</v>
      </c>
      <c r="F8696">
        <v>1</v>
      </c>
      <c r="G8696" t="s">
        <v>38</v>
      </c>
      <c r="H8696" t="s">
        <v>46</v>
      </c>
      <c r="I8696" t="s">
        <v>37</v>
      </c>
      <c r="J8696">
        <v>1268.5999999999999</v>
      </c>
    </row>
    <row r="8697" spans="1:10" x14ac:dyDescent="0.25">
      <c r="A8697">
        <v>63</v>
      </c>
      <c r="B8697">
        <v>2017</v>
      </c>
      <c r="C8697" t="s">
        <v>40</v>
      </c>
      <c r="D8697" t="s">
        <v>56</v>
      </c>
      <c r="E8697" t="s">
        <v>35</v>
      </c>
      <c r="F8697">
        <v>2</v>
      </c>
      <c r="G8697" t="s">
        <v>45</v>
      </c>
      <c r="H8697" t="s">
        <v>2</v>
      </c>
      <c r="I8697" t="s">
        <v>51</v>
      </c>
      <c r="J8697">
        <v>1003.1</v>
      </c>
    </row>
    <row r="8698" spans="1:10" x14ac:dyDescent="0.25">
      <c r="A8698">
        <v>63</v>
      </c>
      <c r="B8698">
        <v>2017</v>
      </c>
      <c r="C8698" t="s">
        <v>40</v>
      </c>
      <c r="D8698" t="s">
        <v>56</v>
      </c>
      <c r="E8698" t="s">
        <v>35</v>
      </c>
      <c r="F8698">
        <v>3</v>
      </c>
      <c r="G8698" t="s">
        <v>45</v>
      </c>
      <c r="H8698" t="s">
        <v>46</v>
      </c>
      <c r="I8698" t="s">
        <v>37</v>
      </c>
      <c r="J8698">
        <v>1120.3</v>
      </c>
    </row>
    <row r="8699" spans="1:10" x14ac:dyDescent="0.25">
      <c r="A8699">
        <v>63</v>
      </c>
      <c r="B8699">
        <v>2017</v>
      </c>
      <c r="C8699" t="s">
        <v>40</v>
      </c>
      <c r="D8699" t="s">
        <v>56</v>
      </c>
      <c r="E8699" t="s">
        <v>35</v>
      </c>
      <c r="F8699">
        <v>4</v>
      </c>
      <c r="G8699" t="s">
        <v>45</v>
      </c>
      <c r="H8699" t="s">
        <v>2</v>
      </c>
      <c r="I8699" t="s">
        <v>51</v>
      </c>
      <c r="J8699">
        <v>809.5</v>
      </c>
    </row>
    <row r="8700" spans="1:10" x14ac:dyDescent="0.25">
      <c r="A8700">
        <v>63</v>
      </c>
      <c r="B8700">
        <v>2017</v>
      </c>
      <c r="C8700" t="s">
        <v>40</v>
      </c>
      <c r="D8700" t="s">
        <v>56</v>
      </c>
      <c r="E8700" t="s">
        <v>35</v>
      </c>
      <c r="F8700">
        <v>5</v>
      </c>
      <c r="G8700" t="s">
        <v>45</v>
      </c>
      <c r="H8700" t="s">
        <v>2</v>
      </c>
      <c r="I8700" t="s">
        <v>37</v>
      </c>
      <c r="J8700">
        <v>876.4</v>
      </c>
    </row>
    <row r="8701" spans="1:10" x14ac:dyDescent="0.25">
      <c r="A8701">
        <v>63</v>
      </c>
      <c r="B8701">
        <v>2017</v>
      </c>
      <c r="C8701" t="s">
        <v>40</v>
      </c>
      <c r="D8701" t="s">
        <v>56</v>
      </c>
      <c r="E8701" t="s">
        <v>35</v>
      </c>
      <c r="F8701">
        <v>6</v>
      </c>
      <c r="G8701" t="s">
        <v>45</v>
      </c>
      <c r="H8701" t="s">
        <v>2</v>
      </c>
      <c r="I8701" t="s">
        <v>51</v>
      </c>
      <c r="J8701">
        <v>753</v>
      </c>
    </row>
    <row r="8702" spans="1:10" x14ac:dyDescent="0.25">
      <c r="A8702">
        <v>63</v>
      </c>
      <c r="B8702">
        <v>2018</v>
      </c>
      <c r="C8702" t="s">
        <v>40</v>
      </c>
      <c r="D8702" t="s">
        <v>60</v>
      </c>
      <c r="E8702" t="s">
        <v>35</v>
      </c>
      <c r="F8702">
        <v>1</v>
      </c>
      <c r="G8702" t="s">
        <v>45</v>
      </c>
      <c r="H8702" t="s">
        <v>2</v>
      </c>
      <c r="I8702" t="s">
        <v>51</v>
      </c>
      <c r="J8702">
        <v>627.79999999999995</v>
      </c>
    </row>
    <row r="8703" spans="1:10" x14ac:dyDescent="0.25">
      <c r="A8703">
        <v>63</v>
      </c>
      <c r="B8703">
        <v>2018</v>
      </c>
      <c r="C8703" t="s">
        <v>40</v>
      </c>
      <c r="D8703" t="s">
        <v>60</v>
      </c>
      <c r="E8703" t="s">
        <v>35</v>
      </c>
      <c r="F8703">
        <v>2</v>
      </c>
      <c r="G8703" t="s">
        <v>45</v>
      </c>
      <c r="H8703" t="s">
        <v>46</v>
      </c>
      <c r="I8703" t="s">
        <v>51</v>
      </c>
      <c r="J8703">
        <v>1162.7</v>
      </c>
    </row>
    <row r="8704" spans="1:10" x14ac:dyDescent="0.25">
      <c r="A8704">
        <v>63</v>
      </c>
      <c r="B8704">
        <v>2018</v>
      </c>
      <c r="C8704" t="s">
        <v>40</v>
      </c>
      <c r="D8704" t="s">
        <v>60</v>
      </c>
      <c r="E8704" t="s">
        <v>35</v>
      </c>
      <c r="F8704">
        <v>3</v>
      </c>
      <c r="G8704" t="s">
        <v>38</v>
      </c>
      <c r="H8704" t="s">
        <v>46</v>
      </c>
      <c r="I8704" t="s">
        <v>51</v>
      </c>
      <c r="J8704">
        <v>1062.0999999999999</v>
      </c>
    </row>
    <row r="8705" spans="1:10" x14ac:dyDescent="0.25">
      <c r="A8705">
        <v>63</v>
      </c>
      <c r="B8705">
        <v>2018</v>
      </c>
      <c r="C8705" t="s">
        <v>40</v>
      </c>
      <c r="D8705" t="s">
        <v>60</v>
      </c>
      <c r="E8705" t="s">
        <v>35</v>
      </c>
      <c r="F8705">
        <v>4</v>
      </c>
      <c r="G8705" t="s">
        <v>38</v>
      </c>
      <c r="H8705" t="s">
        <v>46</v>
      </c>
      <c r="I8705" t="s">
        <v>37</v>
      </c>
      <c r="J8705">
        <v>923.9</v>
      </c>
    </row>
    <row r="8706" spans="1:10" x14ac:dyDescent="0.25">
      <c r="A8706">
        <v>63</v>
      </c>
      <c r="B8706">
        <v>2018</v>
      </c>
      <c r="C8706" t="s">
        <v>40</v>
      </c>
      <c r="D8706" t="s">
        <v>60</v>
      </c>
      <c r="E8706" t="s">
        <v>35</v>
      </c>
      <c r="F8706">
        <v>5</v>
      </c>
      <c r="G8706" t="s">
        <v>38</v>
      </c>
      <c r="H8706" t="s">
        <v>46</v>
      </c>
      <c r="I8706" t="s">
        <v>37</v>
      </c>
      <c r="J8706">
        <v>1200.5999999999999</v>
      </c>
    </row>
    <row r="8707" spans="1:10" x14ac:dyDescent="0.25">
      <c r="A8707">
        <v>63</v>
      </c>
      <c r="B8707">
        <v>2018</v>
      </c>
      <c r="C8707" t="s">
        <v>40</v>
      </c>
      <c r="D8707" t="s">
        <v>60</v>
      </c>
      <c r="E8707" t="s">
        <v>35</v>
      </c>
      <c r="F8707">
        <v>6</v>
      </c>
      <c r="G8707" t="s">
        <v>45</v>
      </c>
      <c r="H8707" t="s">
        <v>2</v>
      </c>
      <c r="I8707" t="s">
        <v>51</v>
      </c>
      <c r="J8707">
        <v>692.7</v>
      </c>
    </row>
    <row r="8708" spans="1:10" x14ac:dyDescent="0.25">
      <c r="A8708">
        <v>63</v>
      </c>
      <c r="B8708">
        <v>2018</v>
      </c>
      <c r="C8708" t="s">
        <v>40</v>
      </c>
      <c r="D8708" t="s">
        <v>56</v>
      </c>
      <c r="E8708" t="s">
        <v>35</v>
      </c>
      <c r="F8708">
        <v>1</v>
      </c>
      <c r="G8708" t="s">
        <v>45</v>
      </c>
      <c r="H8708" t="s">
        <v>46</v>
      </c>
      <c r="I8708" t="s">
        <v>51</v>
      </c>
      <c r="J8708">
        <v>1015.3</v>
      </c>
    </row>
    <row r="8709" spans="1:10" x14ac:dyDescent="0.25">
      <c r="A8709">
        <v>63</v>
      </c>
      <c r="B8709">
        <v>2018</v>
      </c>
      <c r="C8709" t="s">
        <v>40</v>
      </c>
      <c r="D8709" t="s">
        <v>56</v>
      </c>
      <c r="E8709" t="s">
        <v>35</v>
      </c>
      <c r="F8709">
        <v>2</v>
      </c>
      <c r="G8709" t="s">
        <v>45</v>
      </c>
      <c r="H8709" t="s">
        <v>46</v>
      </c>
      <c r="I8709" t="s">
        <v>37</v>
      </c>
      <c r="J8709">
        <v>1105.2</v>
      </c>
    </row>
    <row r="8710" spans="1:10" x14ac:dyDescent="0.25">
      <c r="A8710">
        <v>63</v>
      </c>
      <c r="B8710">
        <v>2018</v>
      </c>
      <c r="C8710" t="s">
        <v>40</v>
      </c>
      <c r="D8710" t="s">
        <v>56</v>
      </c>
      <c r="E8710" t="s">
        <v>35</v>
      </c>
      <c r="F8710">
        <v>3</v>
      </c>
      <c r="G8710" t="s">
        <v>45</v>
      </c>
      <c r="H8710" t="s">
        <v>46</v>
      </c>
      <c r="I8710" t="s">
        <v>37</v>
      </c>
      <c r="J8710">
        <v>975.9</v>
      </c>
    </row>
    <row r="8711" spans="1:10" x14ac:dyDescent="0.25">
      <c r="A8711">
        <v>63</v>
      </c>
      <c r="B8711">
        <v>2018</v>
      </c>
      <c r="C8711" t="s">
        <v>40</v>
      </c>
      <c r="D8711" t="s">
        <v>56</v>
      </c>
      <c r="E8711" t="s">
        <v>35</v>
      </c>
      <c r="F8711">
        <v>4</v>
      </c>
      <c r="G8711" t="s">
        <v>38</v>
      </c>
      <c r="H8711" t="s">
        <v>46</v>
      </c>
      <c r="I8711" t="s">
        <v>51</v>
      </c>
      <c r="J8711">
        <v>1079.0999999999999</v>
      </c>
    </row>
    <row r="8712" spans="1:10" x14ac:dyDescent="0.25">
      <c r="A8712">
        <v>63</v>
      </c>
      <c r="B8712">
        <v>2018</v>
      </c>
      <c r="C8712" t="s">
        <v>40</v>
      </c>
      <c r="D8712" t="s">
        <v>56</v>
      </c>
      <c r="E8712" t="s">
        <v>35</v>
      </c>
      <c r="F8712">
        <v>5</v>
      </c>
      <c r="G8712" t="s">
        <v>45</v>
      </c>
      <c r="H8712" t="s">
        <v>46</v>
      </c>
      <c r="I8712" t="s">
        <v>51</v>
      </c>
      <c r="J8712">
        <v>960.3</v>
      </c>
    </row>
    <row r="8713" spans="1:10" x14ac:dyDescent="0.25">
      <c r="A8713">
        <v>63</v>
      </c>
      <c r="B8713">
        <v>2018</v>
      </c>
      <c r="C8713" t="s">
        <v>40</v>
      </c>
      <c r="D8713" t="s">
        <v>56</v>
      </c>
      <c r="E8713" t="s">
        <v>35</v>
      </c>
      <c r="F8713">
        <v>6</v>
      </c>
      <c r="G8713" t="s">
        <v>45</v>
      </c>
      <c r="H8713" t="s">
        <v>46</v>
      </c>
      <c r="I8713" t="s">
        <v>51</v>
      </c>
      <c r="J8713">
        <v>1115.0999999999999</v>
      </c>
    </row>
    <row r="8714" spans="1:10" x14ac:dyDescent="0.25">
      <c r="A8714">
        <v>64</v>
      </c>
      <c r="B8714">
        <v>2017</v>
      </c>
      <c r="C8714" t="s">
        <v>40</v>
      </c>
      <c r="D8714" t="s">
        <v>60</v>
      </c>
      <c r="E8714" t="s">
        <v>35</v>
      </c>
      <c r="F8714">
        <v>1</v>
      </c>
      <c r="G8714" t="s">
        <v>45</v>
      </c>
      <c r="H8714" t="s">
        <v>46</v>
      </c>
      <c r="I8714" t="s">
        <v>51</v>
      </c>
      <c r="J8714">
        <v>1367</v>
      </c>
    </row>
    <row r="8715" spans="1:10" x14ac:dyDescent="0.25">
      <c r="A8715">
        <v>64</v>
      </c>
      <c r="B8715">
        <v>2017</v>
      </c>
      <c r="C8715" t="s">
        <v>40</v>
      </c>
      <c r="D8715" t="s">
        <v>60</v>
      </c>
      <c r="E8715" t="s">
        <v>35</v>
      </c>
      <c r="F8715">
        <v>2</v>
      </c>
      <c r="G8715" t="s">
        <v>45</v>
      </c>
      <c r="H8715" t="s">
        <v>46</v>
      </c>
      <c r="I8715" t="s">
        <v>37</v>
      </c>
      <c r="J8715">
        <v>1308.4000000000001</v>
      </c>
    </row>
    <row r="8716" spans="1:10" x14ac:dyDescent="0.25">
      <c r="A8716">
        <v>64</v>
      </c>
      <c r="B8716">
        <v>2017</v>
      </c>
      <c r="C8716" t="s">
        <v>40</v>
      </c>
      <c r="D8716" t="s">
        <v>60</v>
      </c>
      <c r="E8716" t="s">
        <v>35</v>
      </c>
      <c r="F8716">
        <v>3</v>
      </c>
      <c r="G8716" t="s">
        <v>38</v>
      </c>
      <c r="H8716" t="s">
        <v>46</v>
      </c>
      <c r="I8716" t="s">
        <v>51</v>
      </c>
      <c r="J8716">
        <v>1268.4000000000001</v>
      </c>
    </row>
    <row r="8717" spans="1:10" x14ac:dyDescent="0.25">
      <c r="A8717">
        <v>64</v>
      </c>
      <c r="B8717">
        <v>2017</v>
      </c>
      <c r="C8717" t="s">
        <v>40</v>
      </c>
      <c r="D8717" t="s">
        <v>60</v>
      </c>
      <c r="E8717" t="s">
        <v>35</v>
      </c>
      <c r="F8717">
        <v>4</v>
      </c>
      <c r="G8717" t="s">
        <v>38</v>
      </c>
      <c r="H8717" t="s">
        <v>2</v>
      </c>
      <c r="I8717" t="s">
        <v>37</v>
      </c>
      <c r="J8717">
        <v>850.5</v>
      </c>
    </row>
    <row r="8718" spans="1:10" x14ac:dyDescent="0.25">
      <c r="A8718">
        <v>64</v>
      </c>
      <c r="B8718">
        <v>2017</v>
      </c>
      <c r="C8718" t="s">
        <v>40</v>
      </c>
      <c r="D8718" t="s">
        <v>60</v>
      </c>
      <c r="E8718" t="s">
        <v>35</v>
      </c>
      <c r="F8718">
        <v>5</v>
      </c>
      <c r="G8718" t="s">
        <v>38</v>
      </c>
      <c r="H8718" t="s">
        <v>46</v>
      </c>
      <c r="I8718" t="s">
        <v>37</v>
      </c>
      <c r="J8718">
        <v>1346.9</v>
      </c>
    </row>
    <row r="8719" spans="1:10" x14ac:dyDescent="0.25">
      <c r="A8719">
        <v>64</v>
      </c>
      <c r="B8719">
        <v>2017</v>
      </c>
      <c r="C8719" t="s">
        <v>40</v>
      </c>
      <c r="D8719" t="s">
        <v>60</v>
      </c>
      <c r="E8719" t="s">
        <v>35</v>
      </c>
      <c r="F8719">
        <v>6</v>
      </c>
      <c r="G8719" t="s">
        <v>45</v>
      </c>
      <c r="H8719" t="s">
        <v>46</v>
      </c>
      <c r="I8719" t="s">
        <v>37</v>
      </c>
      <c r="J8719">
        <v>1270.9000000000001</v>
      </c>
    </row>
    <row r="8720" spans="1:10" x14ac:dyDescent="0.25">
      <c r="A8720">
        <v>64</v>
      </c>
      <c r="B8720">
        <v>2017</v>
      </c>
      <c r="C8720" t="s">
        <v>40</v>
      </c>
      <c r="D8720" t="s">
        <v>56</v>
      </c>
      <c r="E8720" t="s">
        <v>35</v>
      </c>
      <c r="F8720">
        <v>1</v>
      </c>
      <c r="G8720" t="s">
        <v>45</v>
      </c>
      <c r="H8720" t="s">
        <v>46</v>
      </c>
      <c r="I8720" t="s">
        <v>37</v>
      </c>
      <c r="J8720">
        <v>1270.4000000000001</v>
      </c>
    </row>
    <row r="8721" spans="1:10" x14ac:dyDescent="0.25">
      <c r="A8721">
        <v>64</v>
      </c>
      <c r="B8721">
        <v>2017</v>
      </c>
      <c r="C8721" t="s">
        <v>40</v>
      </c>
      <c r="D8721" t="s">
        <v>56</v>
      </c>
      <c r="E8721" t="s">
        <v>35</v>
      </c>
      <c r="F8721">
        <v>2</v>
      </c>
      <c r="G8721" t="s">
        <v>38</v>
      </c>
      <c r="H8721" t="s">
        <v>46</v>
      </c>
      <c r="I8721" t="s">
        <v>51</v>
      </c>
      <c r="J8721">
        <v>1163.3</v>
      </c>
    </row>
    <row r="8722" spans="1:10" x14ac:dyDescent="0.25">
      <c r="A8722">
        <v>64</v>
      </c>
      <c r="B8722">
        <v>2017</v>
      </c>
      <c r="C8722" t="s">
        <v>40</v>
      </c>
      <c r="D8722" t="s">
        <v>56</v>
      </c>
      <c r="E8722" t="s">
        <v>35</v>
      </c>
      <c r="F8722">
        <v>3</v>
      </c>
      <c r="G8722" t="s">
        <v>38</v>
      </c>
      <c r="H8722" t="s">
        <v>2</v>
      </c>
      <c r="I8722" t="s">
        <v>37</v>
      </c>
      <c r="J8722">
        <v>891</v>
      </c>
    </row>
    <row r="8723" spans="1:10" x14ac:dyDescent="0.25">
      <c r="A8723">
        <v>64</v>
      </c>
      <c r="B8723">
        <v>2017</v>
      </c>
      <c r="C8723" t="s">
        <v>40</v>
      </c>
      <c r="D8723" t="s">
        <v>56</v>
      </c>
      <c r="E8723" t="s">
        <v>35</v>
      </c>
      <c r="F8723">
        <v>4</v>
      </c>
      <c r="G8723" t="s">
        <v>45</v>
      </c>
      <c r="H8723" t="s">
        <v>46</v>
      </c>
      <c r="I8723" t="s">
        <v>37</v>
      </c>
      <c r="J8723">
        <v>1167.5999999999999</v>
      </c>
    </row>
    <row r="8724" spans="1:10" x14ac:dyDescent="0.25">
      <c r="A8724">
        <v>64</v>
      </c>
      <c r="B8724">
        <v>2017</v>
      </c>
      <c r="C8724" t="s">
        <v>40</v>
      </c>
      <c r="D8724" t="s">
        <v>56</v>
      </c>
      <c r="E8724" t="s">
        <v>35</v>
      </c>
      <c r="F8724">
        <v>5</v>
      </c>
      <c r="G8724" t="s">
        <v>45</v>
      </c>
      <c r="H8724" t="s">
        <v>46</v>
      </c>
      <c r="I8724" t="s">
        <v>37</v>
      </c>
      <c r="J8724">
        <v>1120.5999999999999</v>
      </c>
    </row>
    <row r="8725" spans="1:10" x14ac:dyDescent="0.25">
      <c r="A8725">
        <v>64</v>
      </c>
      <c r="B8725">
        <v>2017</v>
      </c>
      <c r="C8725" t="s">
        <v>40</v>
      </c>
      <c r="D8725" t="s">
        <v>56</v>
      </c>
      <c r="E8725" t="s">
        <v>35</v>
      </c>
      <c r="F8725">
        <v>6</v>
      </c>
      <c r="G8725" t="s">
        <v>38</v>
      </c>
      <c r="H8725" t="s">
        <v>46</v>
      </c>
      <c r="I8725" t="s">
        <v>51</v>
      </c>
      <c r="J8725">
        <v>1263.5999999999999</v>
      </c>
    </row>
    <row r="8726" spans="1:10" x14ac:dyDescent="0.25">
      <c r="A8726">
        <v>64</v>
      </c>
      <c r="B8726">
        <v>2018</v>
      </c>
      <c r="C8726" t="s">
        <v>40</v>
      </c>
      <c r="D8726" t="s">
        <v>60</v>
      </c>
      <c r="E8726" t="s">
        <v>35</v>
      </c>
      <c r="F8726">
        <v>1</v>
      </c>
      <c r="G8726" t="s">
        <v>45</v>
      </c>
      <c r="H8726" t="s">
        <v>46</v>
      </c>
      <c r="I8726" t="s">
        <v>51</v>
      </c>
      <c r="J8726">
        <v>1056</v>
      </c>
    </row>
    <row r="8727" spans="1:10" x14ac:dyDescent="0.25">
      <c r="A8727">
        <v>64</v>
      </c>
      <c r="B8727">
        <v>2018</v>
      </c>
      <c r="C8727" t="s">
        <v>40</v>
      </c>
      <c r="D8727" t="s">
        <v>60</v>
      </c>
      <c r="E8727" t="s">
        <v>35</v>
      </c>
      <c r="F8727">
        <v>2</v>
      </c>
      <c r="G8727" t="s">
        <v>38</v>
      </c>
      <c r="H8727" t="s">
        <v>2</v>
      </c>
      <c r="I8727" t="s">
        <v>51</v>
      </c>
      <c r="J8727">
        <v>766.7</v>
      </c>
    </row>
    <row r="8728" spans="1:10" x14ac:dyDescent="0.25">
      <c r="A8728">
        <v>64</v>
      </c>
      <c r="B8728">
        <v>2018</v>
      </c>
      <c r="C8728" t="s">
        <v>40</v>
      </c>
      <c r="D8728" t="s">
        <v>60</v>
      </c>
      <c r="E8728" t="s">
        <v>35</v>
      </c>
      <c r="F8728">
        <v>3</v>
      </c>
      <c r="G8728" t="s">
        <v>45</v>
      </c>
      <c r="H8728" t="s">
        <v>46</v>
      </c>
      <c r="I8728" t="s">
        <v>37</v>
      </c>
      <c r="J8728">
        <v>1206.3</v>
      </c>
    </row>
    <row r="8729" spans="1:10" x14ac:dyDescent="0.25">
      <c r="A8729">
        <v>64</v>
      </c>
      <c r="B8729">
        <v>2018</v>
      </c>
      <c r="C8729" t="s">
        <v>40</v>
      </c>
      <c r="D8729" t="s">
        <v>60</v>
      </c>
      <c r="E8729" t="s">
        <v>35</v>
      </c>
      <c r="F8729">
        <v>4</v>
      </c>
      <c r="G8729" t="s">
        <v>38</v>
      </c>
      <c r="H8729" t="s">
        <v>46</v>
      </c>
      <c r="I8729" t="s">
        <v>51</v>
      </c>
      <c r="J8729">
        <v>1131.9000000000001</v>
      </c>
    </row>
    <row r="8730" spans="1:10" x14ac:dyDescent="0.25">
      <c r="A8730">
        <v>64</v>
      </c>
      <c r="B8730">
        <v>2018</v>
      </c>
      <c r="C8730" t="s">
        <v>40</v>
      </c>
      <c r="D8730" t="s">
        <v>60</v>
      </c>
      <c r="E8730" t="s">
        <v>35</v>
      </c>
      <c r="F8730">
        <v>5</v>
      </c>
      <c r="G8730" t="s">
        <v>38</v>
      </c>
      <c r="H8730" t="s">
        <v>46</v>
      </c>
      <c r="I8730" t="s">
        <v>51</v>
      </c>
      <c r="J8730">
        <v>1025.8</v>
      </c>
    </row>
    <row r="8731" spans="1:10" x14ac:dyDescent="0.25">
      <c r="A8731">
        <v>64</v>
      </c>
      <c r="B8731">
        <v>2018</v>
      </c>
      <c r="C8731" t="s">
        <v>40</v>
      </c>
      <c r="D8731" t="s">
        <v>60</v>
      </c>
      <c r="E8731" t="s">
        <v>35</v>
      </c>
      <c r="F8731">
        <v>6</v>
      </c>
      <c r="G8731" t="s">
        <v>45</v>
      </c>
      <c r="H8731" t="s">
        <v>2</v>
      </c>
      <c r="I8731" t="s">
        <v>37</v>
      </c>
      <c r="J8731">
        <v>672.4</v>
      </c>
    </row>
    <row r="8732" spans="1:10" x14ac:dyDescent="0.25">
      <c r="A8732">
        <v>64</v>
      </c>
      <c r="B8732">
        <v>2018</v>
      </c>
      <c r="C8732" t="s">
        <v>40</v>
      </c>
      <c r="D8732" t="s">
        <v>56</v>
      </c>
      <c r="E8732" t="s">
        <v>35</v>
      </c>
      <c r="F8732">
        <v>1</v>
      </c>
      <c r="G8732" t="s">
        <v>45</v>
      </c>
      <c r="H8732" t="s">
        <v>2</v>
      </c>
      <c r="I8732" t="s">
        <v>51</v>
      </c>
      <c r="J8732">
        <v>465.2</v>
      </c>
    </row>
    <row r="8733" spans="1:10" x14ac:dyDescent="0.25">
      <c r="A8733">
        <v>64</v>
      </c>
      <c r="B8733">
        <v>2018</v>
      </c>
      <c r="C8733" t="s">
        <v>40</v>
      </c>
      <c r="D8733" t="s">
        <v>56</v>
      </c>
      <c r="E8733" t="s">
        <v>35</v>
      </c>
      <c r="F8733">
        <v>2</v>
      </c>
      <c r="G8733" t="s">
        <v>38</v>
      </c>
      <c r="H8733" t="s">
        <v>2</v>
      </c>
      <c r="I8733" t="s">
        <v>51</v>
      </c>
      <c r="J8733">
        <v>500.5</v>
      </c>
    </row>
    <row r="8734" spans="1:10" x14ac:dyDescent="0.25">
      <c r="A8734">
        <v>64</v>
      </c>
      <c r="B8734">
        <v>2018</v>
      </c>
      <c r="C8734" t="s">
        <v>40</v>
      </c>
      <c r="D8734" t="s">
        <v>56</v>
      </c>
      <c r="E8734" t="s">
        <v>35</v>
      </c>
      <c r="F8734">
        <v>3</v>
      </c>
      <c r="G8734" t="s">
        <v>38</v>
      </c>
      <c r="H8734" t="s">
        <v>2</v>
      </c>
      <c r="I8734" t="s">
        <v>37</v>
      </c>
      <c r="J8734">
        <v>468</v>
      </c>
    </row>
    <row r="8735" spans="1:10" x14ac:dyDescent="0.25">
      <c r="A8735">
        <v>64</v>
      </c>
      <c r="B8735">
        <v>2018</v>
      </c>
      <c r="C8735" t="s">
        <v>40</v>
      </c>
      <c r="D8735" t="s">
        <v>56</v>
      </c>
      <c r="E8735" t="s">
        <v>35</v>
      </c>
      <c r="F8735">
        <v>4</v>
      </c>
      <c r="G8735" t="s">
        <v>45</v>
      </c>
      <c r="H8735" t="s">
        <v>2</v>
      </c>
      <c r="I8735" t="s">
        <v>51</v>
      </c>
      <c r="J8735">
        <v>657.6</v>
      </c>
    </row>
    <row r="8736" spans="1:10" x14ac:dyDescent="0.25">
      <c r="A8736">
        <v>64</v>
      </c>
      <c r="B8736">
        <v>2018</v>
      </c>
      <c r="C8736" t="s">
        <v>40</v>
      </c>
      <c r="D8736" t="s">
        <v>56</v>
      </c>
      <c r="E8736" t="s">
        <v>35</v>
      </c>
      <c r="F8736">
        <v>5</v>
      </c>
      <c r="G8736" t="s">
        <v>38</v>
      </c>
      <c r="H8736" t="s">
        <v>2</v>
      </c>
      <c r="I8736" t="s">
        <v>37</v>
      </c>
      <c r="J8736">
        <v>622.20000000000005</v>
      </c>
    </row>
    <row r="8737" spans="1:10" x14ac:dyDescent="0.25">
      <c r="A8737">
        <v>64</v>
      </c>
      <c r="B8737">
        <v>2018</v>
      </c>
      <c r="C8737" t="s">
        <v>40</v>
      </c>
      <c r="D8737" t="s">
        <v>56</v>
      </c>
      <c r="E8737" t="s">
        <v>35</v>
      </c>
      <c r="F8737">
        <v>6</v>
      </c>
      <c r="G8737" t="s">
        <v>38</v>
      </c>
      <c r="H8737" t="s">
        <v>2</v>
      </c>
      <c r="I8737" t="s">
        <v>37</v>
      </c>
      <c r="J8737">
        <v>604.9</v>
      </c>
    </row>
    <row r="8738" spans="1:10" x14ac:dyDescent="0.25">
      <c r="A8738">
        <v>65</v>
      </c>
      <c r="B8738">
        <v>2017</v>
      </c>
      <c r="C8738" t="s">
        <v>40</v>
      </c>
      <c r="D8738" t="s">
        <v>60</v>
      </c>
      <c r="E8738" t="s">
        <v>35</v>
      </c>
      <c r="F8738">
        <v>1</v>
      </c>
      <c r="G8738" t="s">
        <v>45</v>
      </c>
      <c r="H8738" t="s">
        <v>46</v>
      </c>
      <c r="I8738" t="s">
        <v>37</v>
      </c>
      <c r="J8738">
        <v>1332.3</v>
      </c>
    </row>
    <row r="8739" spans="1:10" x14ac:dyDescent="0.25">
      <c r="A8739">
        <v>65</v>
      </c>
      <c r="B8739">
        <v>2017</v>
      </c>
      <c r="C8739" t="s">
        <v>40</v>
      </c>
      <c r="D8739" t="s">
        <v>60</v>
      </c>
      <c r="E8739" t="s">
        <v>35</v>
      </c>
      <c r="F8739">
        <v>2</v>
      </c>
      <c r="G8739" t="s">
        <v>45</v>
      </c>
      <c r="H8739" t="s">
        <v>46</v>
      </c>
      <c r="I8739" t="s">
        <v>51</v>
      </c>
      <c r="J8739">
        <v>1221.3</v>
      </c>
    </row>
    <row r="8740" spans="1:10" x14ac:dyDescent="0.25">
      <c r="A8740">
        <v>65</v>
      </c>
      <c r="B8740">
        <v>2017</v>
      </c>
      <c r="C8740" t="s">
        <v>40</v>
      </c>
      <c r="D8740" t="s">
        <v>60</v>
      </c>
      <c r="E8740" t="s">
        <v>35</v>
      </c>
      <c r="F8740">
        <v>3</v>
      </c>
      <c r="G8740" t="s">
        <v>38</v>
      </c>
      <c r="H8740" t="s">
        <v>46</v>
      </c>
      <c r="I8740" t="s">
        <v>51</v>
      </c>
      <c r="J8740">
        <v>1170.3</v>
      </c>
    </row>
    <row r="8741" spans="1:10" x14ac:dyDescent="0.25">
      <c r="A8741">
        <v>65</v>
      </c>
      <c r="B8741">
        <v>2017</v>
      </c>
      <c r="C8741" t="s">
        <v>40</v>
      </c>
      <c r="D8741" t="s">
        <v>60</v>
      </c>
      <c r="E8741" t="s">
        <v>35</v>
      </c>
      <c r="F8741">
        <v>4</v>
      </c>
      <c r="G8741" t="s">
        <v>38</v>
      </c>
      <c r="H8741" t="s">
        <v>2</v>
      </c>
      <c r="I8741" t="s">
        <v>37</v>
      </c>
      <c r="J8741">
        <v>930.4</v>
      </c>
    </row>
    <row r="8742" spans="1:10" x14ac:dyDescent="0.25">
      <c r="A8742">
        <v>65</v>
      </c>
      <c r="B8742">
        <v>2017</v>
      </c>
      <c r="C8742" t="s">
        <v>40</v>
      </c>
      <c r="D8742" t="s">
        <v>60</v>
      </c>
      <c r="E8742" t="s">
        <v>35</v>
      </c>
      <c r="F8742">
        <v>5</v>
      </c>
      <c r="G8742" t="s">
        <v>38</v>
      </c>
      <c r="H8742" t="s">
        <v>2</v>
      </c>
      <c r="I8742" t="s">
        <v>37</v>
      </c>
      <c r="J8742">
        <v>774.6</v>
      </c>
    </row>
    <row r="8743" spans="1:10" x14ac:dyDescent="0.25">
      <c r="A8743">
        <v>65</v>
      </c>
      <c r="B8743">
        <v>2017</v>
      </c>
      <c r="C8743" t="s">
        <v>40</v>
      </c>
      <c r="D8743" t="s">
        <v>60</v>
      </c>
      <c r="E8743" t="s">
        <v>35</v>
      </c>
      <c r="F8743">
        <v>6</v>
      </c>
      <c r="G8743" t="s">
        <v>38</v>
      </c>
      <c r="H8743" t="s">
        <v>46</v>
      </c>
      <c r="I8743" t="s">
        <v>37</v>
      </c>
      <c r="J8743">
        <v>1357.2</v>
      </c>
    </row>
    <row r="8744" spans="1:10" x14ac:dyDescent="0.25">
      <c r="A8744">
        <v>65</v>
      </c>
      <c r="B8744">
        <v>2017</v>
      </c>
      <c r="C8744" t="s">
        <v>40</v>
      </c>
      <c r="D8744" t="s">
        <v>56</v>
      </c>
      <c r="E8744" t="s">
        <v>35</v>
      </c>
      <c r="F8744">
        <v>1</v>
      </c>
      <c r="G8744" t="s">
        <v>38</v>
      </c>
      <c r="H8744" t="s">
        <v>2</v>
      </c>
      <c r="I8744" t="s">
        <v>37</v>
      </c>
      <c r="J8744">
        <v>917.3</v>
      </c>
    </row>
    <row r="8745" spans="1:10" x14ac:dyDescent="0.25">
      <c r="A8745">
        <v>65</v>
      </c>
      <c r="B8745">
        <v>2017</v>
      </c>
      <c r="C8745" t="s">
        <v>40</v>
      </c>
      <c r="D8745" t="s">
        <v>56</v>
      </c>
      <c r="E8745" t="s">
        <v>35</v>
      </c>
      <c r="F8745">
        <v>2</v>
      </c>
      <c r="G8745" t="s">
        <v>45</v>
      </c>
      <c r="H8745" t="s">
        <v>2</v>
      </c>
      <c r="I8745" t="s">
        <v>37</v>
      </c>
      <c r="J8745">
        <v>786.4</v>
      </c>
    </row>
    <row r="8746" spans="1:10" x14ac:dyDescent="0.25">
      <c r="A8746">
        <v>65</v>
      </c>
      <c r="B8746">
        <v>2017</v>
      </c>
      <c r="C8746" t="s">
        <v>40</v>
      </c>
      <c r="D8746" t="s">
        <v>56</v>
      </c>
      <c r="E8746" t="s">
        <v>35</v>
      </c>
      <c r="F8746">
        <v>3</v>
      </c>
      <c r="G8746" t="s">
        <v>38</v>
      </c>
      <c r="H8746" t="s">
        <v>2</v>
      </c>
      <c r="I8746" t="s">
        <v>51</v>
      </c>
      <c r="J8746">
        <v>787.7</v>
      </c>
    </row>
    <row r="8747" spans="1:10" x14ac:dyDescent="0.25">
      <c r="A8747">
        <v>65</v>
      </c>
      <c r="B8747">
        <v>2017</v>
      </c>
      <c r="C8747" t="s">
        <v>40</v>
      </c>
      <c r="D8747" t="s">
        <v>56</v>
      </c>
      <c r="E8747" t="s">
        <v>35</v>
      </c>
      <c r="F8747">
        <v>4</v>
      </c>
      <c r="G8747" t="s">
        <v>38</v>
      </c>
      <c r="H8747" t="s">
        <v>2</v>
      </c>
      <c r="I8747" t="s">
        <v>51</v>
      </c>
      <c r="J8747">
        <v>745.9</v>
      </c>
    </row>
    <row r="8748" spans="1:10" x14ac:dyDescent="0.25">
      <c r="A8748">
        <v>65</v>
      </c>
      <c r="B8748">
        <v>2017</v>
      </c>
      <c r="C8748" t="s">
        <v>40</v>
      </c>
      <c r="D8748" t="s">
        <v>56</v>
      </c>
      <c r="E8748" t="s">
        <v>35</v>
      </c>
      <c r="F8748">
        <v>5</v>
      </c>
      <c r="G8748" t="s">
        <v>45</v>
      </c>
      <c r="H8748" t="s">
        <v>46</v>
      </c>
      <c r="I8748" t="s">
        <v>51</v>
      </c>
      <c r="J8748">
        <v>1135.0999999999999</v>
      </c>
    </row>
    <row r="8749" spans="1:10" x14ac:dyDescent="0.25">
      <c r="A8749">
        <v>65</v>
      </c>
      <c r="B8749">
        <v>2017</v>
      </c>
      <c r="C8749" t="s">
        <v>40</v>
      </c>
      <c r="D8749" t="s">
        <v>56</v>
      </c>
      <c r="E8749" t="s">
        <v>35</v>
      </c>
      <c r="F8749">
        <v>6</v>
      </c>
      <c r="G8749" t="s">
        <v>45</v>
      </c>
      <c r="H8749" t="s">
        <v>2</v>
      </c>
      <c r="I8749" t="s">
        <v>37</v>
      </c>
      <c r="J8749">
        <v>657.4</v>
      </c>
    </row>
    <row r="8750" spans="1:10" x14ac:dyDescent="0.25">
      <c r="A8750">
        <v>65</v>
      </c>
      <c r="B8750">
        <v>2018</v>
      </c>
      <c r="C8750" t="s">
        <v>40</v>
      </c>
      <c r="D8750" t="s">
        <v>60</v>
      </c>
      <c r="E8750" t="s">
        <v>35</v>
      </c>
      <c r="F8750">
        <v>1</v>
      </c>
      <c r="G8750" t="s">
        <v>45</v>
      </c>
      <c r="H8750" t="s">
        <v>2</v>
      </c>
      <c r="I8750" t="s">
        <v>37</v>
      </c>
      <c r="J8750">
        <v>667.8</v>
      </c>
    </row>
    <row r="8751" spans="1:10" x14ac:dyDescent="0.25">
      <c r="A8751">
        <v>65</v>
      </c>
      <c r="B8751">
        <v>2018</v>
      </c>
      <c r="C8751" t="s">
        <v>40</v>
      </c>
      <c r="D8751" t="s">
        <v>60</v>
      </c>
      <c r="E8751" t="s">
        <v>35</v>
      </c>
      <c r="F8751">
        <v>2</v>
      </c>
      <c r="G8751" t="s">
        <v>38</v>
      </c>
      <c r="H8751" t="s">
        <v>46</v>
      </c>
      <c r="I8751" t="s">
        <v>37</v>
      </c>
      <c r="J8751">
        <v>1068.8</v>
      </c>
    </row>
    <row r="8752" spans="1:10" x14ac:dyDescent="0.25">
      <c r="A8752">
        <v>65</v>
      </c>
      <c r="B8752">
        <v>2018</v>
      </c>
      <c r="C8752" t="s">
        <v>40</v>
      </c>
      <c r="D8752" t="s">
        <v>60</v>
      </c>
      <c r="E8752" t="s">
        <v>35</v>
      </c>
      <c r="F8752">
        <v>3</v>
      </c>
      <c r="G8752" t="s">
        <v>45</v>
      </c>
      <c r="H8752" t="s">
        <v>2</v>
      </c>
      <c r="I8752" t="s">
        <v>51</v>
      </c>
      <c r="J8752">
        <v>809.2</v>
      </c>
    </row>
    <row r="8753" spans="1:10" x14ac:dyDescent="0.25">
      <c r="A8753">
        <v>65</v>
      </c>
      <c r="B8753">
        <v>2018</v>
      </c>
      <c r="C8753" t="s">
        <v>40</v>
      </c>
      <c r="D8753" t="s">
        <v>60</v>
      </c>
      <c r="E8753" t="s">
        <v>35</v>
      </c>
      <c r="F8753">
        <v>4</v>
      </c>
      <c r="G8753" t="s">
        <v>45</v>
      </c>
      <c r="H8753" t="s">
        <v>46</v>
      </c>
      <c r="I8753" t="s">
        <v>37</v>
      </c>
      <c r="J8753">
        <v>1196.5999999999999</v>
      </c>
    </row>
    <row r="8754" spans="1:10" x14ac:dyDescent="0.25">
      <c r="A8754">
        <v>65</v>
      </c>
      <c r="B8754">
        <v>2018</v>
      </c>
      <c r="C8754" t="s">
        <v>40</v>
      </c>
      <c r="D8754" t="s">
        <v>60</v>
      </c>
      <c r="E8754" t="s">
        <v>35</v>
      </c>
      <c r="F8754">
        <v>5</v>
      </c>
      <c r="G8754" t="s">
        <v>38</v>
      </c>
      <c r="H8754" t="s">
        <v>2</v>
      </c>
      <c r="I8754" t="s">
        <v>37</v>
      </c>
      <c r="J8754">
        <v>699.5</v>
      </c>
    </row>
    <row r="8755" spans="1:10" x14ac:dyDescent="0.25">
      <c r="A8755">
        <v>65</v>
      </c>
      <c r="B8755">
        <v>2018</v>
      </c>
      <c r="C8755" t="s">
        <v>40</v>
      </c>
      <c r="D8755" t="s">
        <v>60</v>
      </c>
      <c r="E8755" t="s">
        <v>35</v>
      </c>
      <c r="F8755">
        <v>6</v>
      </c>
      <c r="G8755" t="s">
        <v>38</v>
      </c>
      <c r="H8755" t="s">
        <v>2</v>
      </c>
      <c r="I8755" t="s">
        <v>51</v>
      </c>
      <c r="J8755">
        <v>623.4</v>
      </c>
    </row>
    <row r="8756" spans="1:10" x14ac:dyDescent="0.25">
      <c r="A8756">
        <v>65</v>
      </c>
      <c r="B8756">
        <v>2018</v>
      </c>
      <c r="C8756" t="s">
        <v>40</v>
      </c>
      <c r="D8756" t="s">
        <v>56</v>
      </c>
      <c r="E8756" t="s">
        <v>35</v>
      </c>
      <c r="F8756">
        <v>1</v>
      </c>
      <c r="G8756" t="s">
        <v>45</v>
      </c>
      <c r="H8756" t="s">
        <v>2</v>
      </c>
      <c r="I8756" t="s">
        <v>51</v>
      </c>
      <c r="J8756">
        <v>604.1</v>
      </c>
    </row>
    <row r="8757" spans="1:10" x14ac:dyDescent="0.25">
      <c r="A8757">
        <v>65</v>
      </c>
      <c r="B8757">
        <v>2018</v>
      </c>
      <c r="C8757" t="s">
        <v>40</v>
      </c>
      <c r="D8757" t="s">
        <v>56</v>
      </c>
      <c r="E8757" t="s">
        <v>35</v>
      </c>
      <c r="F8757">
        <v>2</v>
      </c>
      <c r="G8757" t="s">
        <v>38</v>
      </c>
      <c r="H8757" t="s">
        <v>2</v>
      </c>
      <c r="I8757" t="s">
        <v>37</v>
      </c>
      <c r="J8757">
        <v>647.5</v>
      </c>
    </row>
    <row r="8758" spans="1:10" x14ac:dyDescent="0.25">
      <c r="A8758">
        <v>65</v>
      </c>
      <c r="B8758">
        <v>2018</v>
      </c>
      <c r="C8758" t="s">
        <v>40</v>
      </c>
      <c r="D8758" t="s">
        <v>56</v>
      </c>
      <c r="E8758" t="s">
        <v>35</v>
      </c>
      <c r="F8758">
        <v>3</v>
      </c>
      <c r="G8758" t="s">
        <v>38</v>
      </c>
      <c r="H8758" t="s">
        <v>46</v>
      </c>
      <c r="I8758" t="s">
        <v>37</v>
      </c>
      <c r="J8758">
        <v>1110.8</v>
      </c>
    </row>
    <row r="8759" spans="1:10" x14ac:dyDescent="0.25">
      <c r="A8759">
        <v>65</v>
      </c>
      <c r="B8759">
        <v>2018</v>
      </c>
      <c r="C8759" t="s">
        <v>40</v>
      </c>
      <c r="D8759" t="s">
        <v>56</v>
      </c>
      <c r="E8759" t="s">
        <v>35</v>
      </c>
      <c r="F8759">
        <v>4</v>
      </c>
      <c r="G8759" t="s">
        <v>45</v>
      </c>
      <c r="H8759" t="s">
        <v>46</v>
      </c>
      <c r="I8759" t="s">
        <v>51</v>
      </c>
      <c r="J8759">
        <v>1197</v>
      </c>
    </row>
    <row r="8760" spans="1:10" x14ac:dyDescent="0.25">
      <c r="A8760">
        <v>65</v>
      </c>
      <c r="B8760">
        <v>2018</v>
      </c>
      <c r="C8760" t="s">
        <v>40</v>
      </c>
      <c r="D8760" t="s">
        <v>56</v>
      </c>
      <c r="E8760" t="s">
        <v>35</v>
      </c>
      <c r="F8760">
        <v>5</v>
      </c>
      <c r="G8760" t="s">
        <v>45</v>
      </c>
      <c r="H8760" t="s">
        <v>46</v>
      </c>
      <c r="I8760" t="s">
        <v>37</v>
      </c>
      <c r="J8760">
        <v>1020.2</v>
      </c>
    </row>
    <row r="8761" spans="1:10" x14ac:dyDescent="0.25">
      <c r="A8761">
        <v>65</v>
      </c>
      <c r="B8761">
        <v>2018</v>
      </c>
      <c r="C8761" t="s">
        <v>40</v>
      </c>
      <c r="D8761" t="s">
        <v>56</v>
      </c>
      <c r="E8761" t="s">
        <v>35</v>
      </c>
      <c r="F8761">
        <v>6</v>
      </c>
      <c r="G8761" t="s">
        <v>45</v>
      </c>
      <c r="H8761" t="s">
        <v>46</v>
      </c>
      <c r="I8761" t="s">
        <v>51</v>
      </c>
      <c r="J8761">
        <v>995.7</v>
      </c>
    </row>
    <row r="8762" spans="1:10" x14ac:dyDescent="0.25">
      <c r="A8762">
        <v>66</v>
      </c>
      <c r="B8762">
        <v>2017</v>
      </c>
      <c r="C8762" t="s">
        <v>40</v>
      </c>
      <c r="D8762" t="s">
        <v>60</v>
      </c>
      <c r="E8762" t="s">
        <v>35</v>
      </c>
      <c r="F8762">
        <v>1</v>
      </c>
      <c r="G8762" t="s">
        <v>45</v>
      </c>
      <c r="H8762" t="s">
        <v>2</v>
      </c>
      <c r="I8762" t="s">
        <v>37</v>
      </c>
      <c r="J8762">
        <v>990.2</v>
      </c>
    </row>
    <row r="8763" spans="1:10" x14ac:dyDescent="0.25">
      <c r="A8763">
        <v>66</v>
      </c>
      <c r="B8763">
        <v>2017</v>
      </c>
      <c r="C8763" t="s">
        <v>40</v>
      </c>
      <c r="D8763" t="s">
        <v>60</v>
      </c>
      <c r="E8763" t="s">
        <v>35</v>
      </c>
      <c r="F8763">
        <v>2</v>
      </c>
      <c r="G8763" t="s">
        <v>38</v>
      </c>
      <c r="H8763" t="s">
        <v>46</v>
      </c>
      <c r="I8763" t="s">
        <v>37</v>
      </c>
      <c r="J8763">
        <v>1287.0999999999999</v>
      </c>
    </row>
    <row r="8764" spans="1:10" x14ac:dyDescent="0.25">
      <c r="A8764">
        <v>66</v>
      </c>
      <c r="B8764">
        <v>2017</v>
      </c>
      <c r="C8764" t="s">
        <v>40</v>
      </c>
      <c r="D8764" t="s">
        <v>60</v>
      </c>
      <c r="E8764" t="s">
        <v>35</v>
      </c>
      <c r="F8764">
        <v>3</v>
      </c>
      <c r="G8764" t="s">
        <v>45</v>
      </c>
      <c r="H8764" t="s">
        <v>46</v>
      </c>
      <c r="I8764" t="s">
        <v>37</v>
      </c>
      <c r="J8764">
        <v>1182.4000000000001</v>
      </c>
    </row>
    <row r="8765" spans="1:10" x14ac:dyDescent="0.25">
      <c r="A8765">
        <v>66</v>
      </c>
      <c r="B8765">
        <v>2017</v>
      </c>
      <c r="C8765" t="s">
        <v>40</v>
      </c>
      <c r="D8765" t="s">
        <v>60</v>
      </c>
      <c r="E8765" t="s">
        <v>35</v>
      </c>
      <c r="F8765">
        <v>4</v>
      </c>
      <c r="G8765" t="s">
        <v>45</v>
      </c>
      <c r="H8765" t="s">
        <v>2</v>
      </c>
      <c r="I8765" t="s">
        <v>37</v>
      </c>
      <c r="J8765">
        <v>863.6</v>
      </c>
    </row>
    <row r="8766" spans="1:10" x14ac:dyDescent="0.25">
      <c r="A8766">
        <v>66</v>
      </c>
      <c r="B8766">
        <v>2017</v>
      </c>
      <c r="C8766" t="s">
        <v>40</v>
      </c>
      <c r="D8766" t="s">
        <v>60</v>
      </c>
      <c r="E8766" t="s">
        <v>35</v>
      </c>
      <c r="F8766">
        <v>5</v>
      </c>
      <c r="G8766" t="s">
        <v>45</v>
      </c>
      <c r="H8766" t="s">
        <v>46</v>
      </c>
      <c r="I8766" t="s">
        <v>51</v>
      </c>
      <c r="J8766">
        <v>1383.6</v>
      </c>
    </row>
    <row r="8767" spans="1:10" x14ac:dyDescent="0.25">
      <c r="A8767">
        <v>66</v>
      </c>
      <c r="B8767">
        <v>2017</v>
      </c>
      <c r="C8767" t="s">
        <v>40</v>
      </c>
      <c r="D8767" t="s">
        <v>60</v>
      </c>
      <c r="E8767" t="s">
        <v>35</v>
      </c>
      <c r="F8767">
        <v>6</v>
      </c>
      <c r="G8767" t="s">
        <v>38</v>
      </c>
      <c r="H8767" t="s">
        <v>2</v>
      </c>
      <c r="I8767" t="s">
        <v>37</v>
      </c>
      <c r="J8767">
        <v>856</v>
      </c>
    </row>
    <row r="8768" spans="1:10" x14ac:dyDescent="0.25">
      <c r="A8768">
        <v>66</v>
      </c>
      <c r="B8768">
        <v>2017</v>
      </c>
      <c r="C8768" t="s">
        <v>40</v>
      </c>
      <c r="D8768" t="s">
        <v>56</v>
      </c>
      <c r="E8768" t="s">
        <v>35</v>
      </c>
      <c r="F8768">
        <v>1</v>
      </c>
      <c r="G8768" t="s">
        <v>38</v>
      </c>
      <c r="H8768" t="s">
        <v>46</v>
      </c>
      <c r="I8768" t="s">
        <v>37</v>
      </c>
      <c r="J8768">
        <v>1021</v>
      </c>
    </row>
    <row r="8769" spans="1:10" x14ac:dyDescent="0.25">
      <c r="A8769">
        <v>66</v>
      </c>
      <c r="B8769">
        <v>2017</v>
      </c>
      <c r="C8769" t="s">
        <v>40</v>
      </c>
      <c r="D8769" t="s">
        <v>56</v>
      </c>
      <c r="E8769" t="s">
        <v>35</v>
      </c>
      <c r="F8769">
        <v>2</v>
      </c>
      <c r="G8769" t="s">
        <v>45</v>
      </c>
      <c r="H8769" t="s">
        <v>2</v>
      </c>
      <c r="I8769" t="s">
        <v>37</v>
      </c>
      <c r="J8769">
        <v>836.6</v>
      </c>
    </row>
    <row r="8770" spans="1:10" x14ac:dyDescent="0.25">
      <c r="A8770">
        <v>66</v>
      </c>
      <c r="B8770">
        <v>2017</v>
      </c>
      <c r="C8770" t="s">
        <v>40</v>
      </c>
      <c r="D8770" t="s">
        <v>56</v>
      </c>
      <c r="E8770" t="s">
        <v>35</v>
      </c>
      <c r="F8770">
        <v>3</v>
      </c>
      <c r="G8770" t="s">
        <v>38</v>
      </c>
      <c r="H8770" t="s">
        <v>46</v>
      </c>
      <c r="I8770" t="s">
        <v>51</v>
      </c>
      <c r="J8770">
        <v>1224.9000000000001</v>
      </c>
    </row>
    <row r="8771" spans="1:10" x14ac:dyDescent="0.25">
      <c r="A8771">
        <v>66</v>
      </c>
      <c r="B8771">
        <v>2017</v>
      </c>
      <c r="C8771" t="s">
        <v>40</v>
      </c>
      <c r="D8771" t="s">
        <v>56</v>
      </c>
      <c r="E8771" t="s">
        <v>35</v>
      </c>
      <c r="F8771">
        <v>4</v>
      </c>
      <c r="G8771" t="s">
        <v>38</v>
      </c>
      <c r="H8771" t="s">
        <v>2</v>
      </c>
      <c r="I8771" t="s">
        <v>37</v>
      </c>
      <c r="J8771">
        <v>819.5</v>
      </c>
    </row>
    <row r="8772" spans="1:10" x14ac:dyDescent="0.25">
      <c r="A8772">
        <v>66</v>
      </c>
      <c r="B8772">
        <v>2017</v>
      </c>
      <c r="C8772" t="s">
        <v>40</v>
      </c>
      <c r="D8772" t="s">
        <v>56</v>
      </c>
      <c r="E8772" t="s">
        <v>35</v>
      </c>
      <c r="F8772">
        <v>5</v>
      </c>
      <c r="G8772" t="s">
        <v>45</v>
      </c>
      <c r="H8772" t="s">
        <v>46</v>
      </c>
      <c r="I8772" t="s">
        <v>37</v>
      </c>
      <c r="J8772">
        <v>1273</v>
      </c>
    </row>
    <row r="8773" spans="1:10" x14ac:dyDescent="0.25">
      <c r="A8773">
        <v>66</v>
      </c>
      <c r="B8773">
        <v>2017</v>
      </c>
      <c r="C8773" t="s">
        <v>40</v>
      </c>
      <c r="D8773" t="s">
        <v>56</v>
      </c>
      <c r="E8773" t="s">
        <v>35</v>
      </c>
      <c r="F8773">
        <v>6</v>
      </c>
      <c r="G8773" t="s">
        <v>38</v>
      </c>
      <c r="H8773" t="s">
        <v>2</v>
      </c>
      <c r="I8773" t="s">
        <v>37</v>
      </c>
      <c r="J8773">
        <v>758.5</v>
      </c>
    </row>
    <row r="8774" spans="1:10" x14ac:dyDescent="0.25">
      <c r="A8774">
        <v>66</v>
      </c>
      <c r="B8774">
        <v>2018</v>
      </c>
      <c r="C8774" t="s">
        <v>40</v>
      </c>
      <c r="D8774" t="s">
        <v>60</v>
      </c>
      <c r="E8774" t="s">
        <v>35</v>
      </c>
      <c r="F8774">
        <v>1</v>
      </c>
      <c r="G8774" t="s">
        <v>45</v>
      </c>
      <c r="H8774" t="s">
        <v>46</v>
      </c>
      <c r="I8774" t="s">
        <v>51</v>
      </c>
      <c r="J8774">
        <v>1030.5999999999999</v>
      </c>
    </row>
    <row r="8775" spans="1:10" x14ac:dyDescent="0.25">
      <c r="A8775">
        <v>66</v>
      </c>
      <c r="B8775">
        <v>2018</v>
      </c>
      <c r="C8775" t="s">
        <v>40</v>
      </c>
      <c r="D8775" t="s">
        <v>60</v>
      </c>
      <c r="E8775" t="s">
        <v>35</v>
      </c>
      <c r="F8775">
        <v>2</v>
      </c>
      <c r="G8775" t="s">
        <v>45</v>
      </c>
      <c r="H8775" t="s">
        <v>46</v>
      </c>
      <c r="I8775" t="s">
        <v>51</v>
      </c>
      <c r="J8775">
        <v>1143.5</v>
      </c>
    </row>
    <row r="8776" spans="1:10" x14ac:dyDescent="0.25">
      <c r="A8776">
        <v>66</v>
      </c>
      <c r="B8776">
        <v>2018</v>
      </c>
      <c r="C8776" t="s">
        <v>40</v>
      </c>
      <c r="D8776" t="s">
        <v>60</v>
      </c>
      <c r="E8776" t="s">
        <v>35</v>
      </c>
      <c r="F8776">
        <v>3</v>
      </c>
      <c r="G8776" t="s">
        <v>38</v>
      </c>
      <c r="H8776" t="s">
        <v>46</v>
      </c>
      <c r="I8776" t="s">
        <v>51</v>
      </c>
      <c r="J8776">
        <v>1027.3</v>
      </c>
    </row>
    <row r="8777" spans="1:10" x14ac:dyDescent="0.25">
      <c r="A8777">
        <v>66</v>
      </c>
      <c r="B8777">
        <v>2018</v>
      </c>
      <c r="C8777" t="s">
        <v>40</v>
      </c>
      <c r="D8777" t="s">
        <v>60</v>
      </c>
      <c r="E8777" t="s">
        <v>35</v>
      </c>
      <c r="F8777">
        <v>4</v>
      </c>
      <c r="G8777" t="s">
        <v>45</v>
      </c>
      <c r="H8777" t="s">
        <v>2</v>
      </c>
      <c r="I8777" t="s">
        <v>51</v>
      </c>
      <c r="J8777">
        <v>585.1</v>
      </c>
    </row>
    <row r="8778" spans="1:10" x14ac:dyDescent="0.25">
      <c r="A8778">
        <v>66</v>
      </c>
      <c r="B8778">
        <v>2018</v>
      </c>
      <c r="C8778" t="s">
        <v>40</v>
      </c>
      <c r="D8778" t="s">
        <v>60</v>
      </c>
      <c r="E8778" t="s">
        <v>35</v>
      </c>
      <c r="F8778">
        <v>5</v>
      </c>
      <c r="G8778" t="s">
        <v>45</v>
      </c>
      <c r="H8778" t="s">
        <v>46</v>
      </c>
      <c r="I8778" t="s">
        <v>51</v>
      </c>
      <c r="J8778">
        <v>1153.7</v>
      </c>
    </row>
    <row r="8779" spans="1:10" x14ac:dyDescent="0.25">
      <c r="A8779">
        <v>66</v>
      </c>
      <c r="B8779">
        <v>2018</v>
      </c>
      <c r="C8779" t="s">
        <v>40</v>
      </c>
      <c r="D8779" t="s">
        <v>60</v>
      </c>
      <c r="E8779" t="s">
        <v>35</v>
      </c>
      <c r="F8779">
        <v>6</v>
      </c>
      <c r="G8779" t="s">
        <v>38</v>
      </c>
      <c r="H8779" t="s">
        <v>2</v>
      </c>
      <c r="I8779" t="s">
        <v>51</v>
      </c>
      <c r="J8779">
        <v>635.70000000000005</v>
      </c>
    </row>
    <row r="8780" spans="1:10" x14ac:dyDescent="0.25">
      <c r="A8780">
        <v>66</v>
      </c>
      <c r="B8780">
        <v>2018</v>
      </c>
      <c r="C8780" t="s">
        <v>40</v>
      </c>
      <c r="D8780" t="s">
        <v>56</v>
      </c>
      <c r="E8780" t="s">
        <v>35</v>
      </c>
      <c r="F8780">
        <v>1</v>
      </c>
      <c r="G8780" t="s">
        <v>45</v>
      </c>
      <c r="H8780" t="s">
        <v>2</v>
      </c>
      <c r="I8780" t="s">
        <v>51</v>
      </c>
      <c r="J8780">
        <v>688.8</v>
      </c>
    </row>
    <row r="8781" spans="1:10" x14ac:dyDescent="0.25">
      <c r="A8781">
        <v>66</v>
      </c>
      <c r="B8781">
        <v>2018</v>
      </c>
      <c r="C8781" t="s">
        <v>40</v>
      </c>
      <c r="D8781" t="s">
        <v>56</v>
      </c>
      <c r="E8781" t="s">
        <v>35</v>
      </c>
      <c r="F8781">
        <v>2</v>
      </c>
      <c r="G8781" t="s">
        <v>45</v>
      </c>
      <c r="H8781" t="s">
        <v>2</v>
      </c>
      <c r="I8781" t="s">
        <v>51</v>
      </c>
      <c r="J8781">
        <v>536.1</v>
      </c>
    </row>
    <row r="8782" spans="1:10" x14ac:dyDescent="0.25">
      <c r="A8782">
        <v>66</v>
      </c>
      <c r="B8782">
        <v>2018</v>
      </c>
      <c r="C8782" t="s">
        <v>40</v>
      </c>
      <c r="D8782" t="s">
        <v>56</v>
      </c>
      <c r="E8782" t="s">
        <v>35</v>
      </c>
      <c r="F8782">
        <v>3</v>
      </c>
      <c r="G8782" t="s">
        <v>38</v>
      </c>
      <c r="H8782" t="s">
        <v>46</v>
      </c>
      <c r="I8782" t="s">
        <v>51</v>
      </c>
      <c r="J8782">
        <v>1092.2</v>
      </c>
    </row>
    <row r="8783" spans="1:10" x14ac:dyDescent="0.25">
      <c r="A8783">
        <v>66</v>
      </c>
      <c r="B8783">
        <v>2018</v>
      </c>
      <c r="C8783" t="s">
        <v>40</v>
      </c>
      <c r="D8783" t="s">
        <v>56</v>
      </c>
      <c r="E8783" t="s">
        <v>35</v>
      </c>
      <c r="F8783">
        <v>4</v>
      </c>
      <c r="G8783" t="s">
        <v>38</v>
      </c>
      <c r="H8783" t="s">
        <v>46</v>
      </c>
      <c r="I8783" t="s">
        <v>51</v>
      </c>
      <c r="J8783">
        <v>1077.2</v>
      </c>
    </row>
    <row r="8784" spans="1:10" x14ac:dyDescent="0.25">
      <c r="A8784">
        <v>66</v>
      </c>
      <c r="B8784">
        <v>2018</v>
      </c>
      <c r="C8784" t="s">
        <v>40</v>
      </c>
      <c r="D8784" t="s">
        <v>56</v>
      </c>
      <c r="E8784" t="s">
        <v>35</v>
      </c>
      <c r="F8784">
        <v>5</v>
      </c>
      <c r="G8784" t="s">
        <v>45</v>
      </c>
      <c r="H8784" t="s">
        <v>46</v>
      </c>
      <c r="I8784" t="s">
        <v>51</v>
      </c>
      <c r="J8784">
        <v>908.1</v>
      </c>
    </row>
    <row r="8785" spans="1:10" x14ac:dyDescent="0.25">
      <c r="A8785">
        <v>66</v>
      </c>
      <c r="B8785">
        <v>2018</v>
      </c>
      <c r="C8785" t="s">
        <v>40</v>
      </c>
      <c r="D8785" t="s">
        <v>56</v>
      </c>
      <c r="E8785" t="s">
        <v>35</v>
      </c>
      <c r="F8785">
        <v>6</v>
      </c>
      <c r="G8785" t="s">
        <v>38</v>
      </c>
      <c r="H8785" t="s">
        <v>46</v>
      </c>
      <c r="I8785" t="s">
        <v>51</v>
      </c>
      <c r="J8785">
        <v>917.1</v>
      </c>
    </row>
    <row r="8786" spans="1:10" x14ac:dyDescent="0.25">
      <c r="A8786">
        <v>67</v>
      </c>
      <c r="B8786">
        <v>2017</v>
      </c>
      <c r="C8786" t="s">
        <v>40</v>
      </c>
      <c r="D8786" t="s">
        <v>60</v>
      </c>
      <c r="E8786" t="s">
        <v>35</v>
      </c>
      <c r="F8786">
        <v>1</v>
      </c>
      <c r="G8786" t="s">
        <v>38</v>
      </c>
      <c r="H8786" t="s">
        <v>46</v>
      </c>
      <c r="I8786" t="s">
        <v>37</v>
      </c>
      <c r="J8786">
        <v>1263.8</v>
      </c>
    </row>
    <row r="8787" spans="1:10" x14ac:dyDescent="0.25">
      <c r="A8787">
        <v>67</v>
      </c>
      <c r="B8787">
        <v>2017</v>
      </c>
      <c r="C8787" t="s">
        <v>40</v>
      </c>
      <c r="D8787" t="s">
        <v>60</v>
      </c>
      <c r="E8787" t="s">
        <v>35</v>
      </c>
      <c r="F8787">
        <v>2</v>
      </c>
      <c r="G8787" t="s">
        <v>45</v>
      </c>
      <c r="H8787" t="s">
        <v>46</v>
      </c>
      <c r="I8787" t="s">
        <v>51</v>
      </c>
      <c r="J8787">
        <v>1349.1</v>
      </c>
    </row>
    <row r="8788" spans="1:10" x14ac:dyDescent="0.25">
      <c r="A8788">
        <v>67</v>
      </c>
      <c r="B8788">
        <v>2017</v>
      </c>
      <c r="C8788" t="s">
        <v>40</v>
      </c>
      <c r="D8788" t="s">
        <v>60</v>
      </c>
      <c r="E8788" t="s">
        <v>35</v>
      </c>
      <c r="F8788">
        <v>3</v>
      </c>
      <c r="G8788" t="s">
        <v>38</v>
      </c>
      <c r="H8788" t="s">
        <v>46</v>
      </c>
      <c r="I8788" t="s">
        <v>37</v>
      </c>
      <c r="J8788">
        <v>1244.8</v>
      </c>
    </row>
    <row r="8789" spans="1:10" x14ac:dyDescent="0.25">
      <c r="A8789">
        <v>67</v>
      </c>
      <c r="B8789">
        <v>2017</v>
      </c>
      <c r="C8789" t="s">
        <v>40</v>
      </c>
      <c r="D8789" t="s">
        <v>60</v>
      </c>
      <c r="E8789" t="s">
        <v>35</v>
      </c>
      <c r="F8789">
        <v>4</v>
      </c>
      <c r="G8789" t="s">
        <v>38</v>
      </c>
      <c r="H8789" t="s">
        <v>2</v>
      </c>
      <c r="I8789" t="s">
        <v>51</v>
      </c>
      <c r="J8789">
        <v>912.6</v>
      </c>
    </row>
    <row r="8790" spans="1:10" x14ac:dyDescent="0.25">
      <c r="A8790">
        <v>67</v>
      </c>
      <c r="B8790">
        <v>2017</v>
      </c>
      <c r="C8790" t="s">
        <v>40</v>
      </c>
      <c r="D8790" t="s">
        <v>60</v>
      </c>
      <c r="E8790" t="s">
        <v>35</v>
      </c>
      <c r="F8790">
        <v>5</v>
      </c>
      <c r="G8790" t="s">
        <v>45</v>
      </c>
      <c r="H8790" t="s">
        <v>46</v>
      </c>
      <c r="I8790" t="s">
        <v>51</v>
      </c>
      <c r="J8790">
        <v>1167.5999999999999</v>
      </c>
    </row>
    <row r="8791" spans="1:10" x14ac:dyDescent="0.25">
      <c r="A8791">
        <v>67</v>
      </c>
      <c r="B8791">
        <v>2017</v>
      </c>
      <c r="C8791" t="s">
        <v>40</v>
      </c>
      <c r="D8791" t="s">
        <v>60</v>
      </c>
      <c r="E8791" t="s">
        <v>35</v>
      </c>
      <c r="F8791">
        <v>6</v>
      </c>
      <c r="G8791" t="s">
        <v>38</v>
      </c>
      <c r="H8791" t="s">
        <v>46</v>
      </c>
      <c r="I8791" t="s">
        <v>37</v>
      </c>
      <c r="J8791">
        <v>1236.2</v>
      </c>
    </row>
    <row r="8792" spans="1:10" x14ac:dyDescent="0.25">
      <c r="A8792">
        <v>67</v>
      </c>
      <c r="B8792">
        <v>2017</v>
      </c>
      <c r="C8792" t="s">
        <v>40</v>
      </c>
      <c r="D8792" t="s">
        <v>56</v>
      </c>
      <c r="E8792" t="s">
        <v>35</v>
      </c>
      <c r="F8792">
        <v>1</v>
      </c>
      <c r="G8792" t="s">
        <v>38</v>
      </c>
      <c r="H8792" t="s">
        <v>2</v>
      </c>
      <c r="I8792" t="s">
        <v>37</v>
      </c>
      <c r="J8792">
        <v>885.2</v>
      </c>
    </row>
    <row r="8793" spans="1:10" x14ac:dyDescent="0.25">
      <c r="A8793">
        <v>67</v>
      </c>
      <c r="B8793">
        <v>2017</v>
      </c>
      <c r="C8793" t="s">
        <v>40</v>
      </c>
      <c r="D8793" t="s">
        <v>56</v>
      </c>
      <c r="E8793" t="s">
        <v>35</v>
      </c>
      <c r="F8793">
        <v>2</v>
      </c>
      <c r="G8793" t="s">
        <v>45</v>
      </c>
      <c r="H8793" t="s">
        <v>46</v>
      </c>
      <c r="I8793" t="s">
        <v>51</v>
      </c>
      <c r="J8793">
        <v>1187.5999999999999</v>
      </c>
    </row>
    <row r="8794" spans="1:10" x14ac:dyDescent="0.25">
      <c r="A8794">
        <v>67</v>
      </c>
      <c r="B8794">
        <v>2017</v>
      </c>
      <c r="C8794" t="s">
        <v>40</v>
      </c>
      <c r="D8794" t="s">
        <v>56</v>
      </c>
      <c r="E8794" t="s">
        <v>35</v>
      </c>
      <c r="F8794">
        <v>3</v>
      </c>
      <c r="G8794" t="s">
        <v>38</v>
      </c>
      <c r="H8794" t="s">
        <v>2</v>
      </c>
      <c r="I8794" t="s">
        <v>51</v>
      </c>
      <c r="J8794">
        <v>764.3</v>
      </c>
    </row>
    <row r="8795" spans="1:10" x14ac:dyDescent="0.25">
      <c r="A8795">
        <v>67</v>
      </c>
      <c r="B8795">
        <v>2017</v>
      </c>
      <c r="C8795" t="s">
        <v>40</v>
      </c>
      <c r="D8795" t="s">
        <v>56</v>
      </c>
      <c r="E8795" t="s">
        <v>35</v>
      </c>
      <c r="F8795">
        <v>4</v>
      </c>
      <c r="G8795" t="s">
        <v>38</v>
      </c>
      <c r="H8795" t="s">
        <v>46</v>
      </c>
      <c r="I8795" t="s">
        <v>37</v>
      </c>
      <c r="J8795">
        <v>1257.2</v>
      </c>
    </row>
    <row r="8796" spans="1:10" x14ac:dyDescent="0.25">
      <c r="A8796">
        <v>67</v>
      </c>
      <c r="B8796">
        <v>2017</v>
      </c>
      <c r="C8796" t="s">
        <v>40</v>
      </c>
      <c r="D8796" t="s">
        <v>56</v>
      </c>
      <c r="E8796" t="s">
        <v>35</v>
      </c>
      <c r="F8796">
        <v>5</v>
      </c>
      <c r="G8796" t="s">
        <v>45</v>
      </c>
      <c r="H8796" t="s">
        <v>46</v>
      </c>
      <c r="I8796" t="s">
        <v>37</v>
      </c>
      <c r="J8796">
        <v>1301.9000000000001</v>
      </c>
    </row>
    <row r="8797" spans="1:10" x14ac:dyDescent="0.25">
      <c r="A8797">
        <v>67</v>
      </c>
      <c r="B8797">
        <v>2017</v>
      </c>
      <c r="C8797" t="s">
        <v>40</v>
      </c>
      <c r="D8797" t="s">
        <v>56</v>
      </c>
      <c r="E8797" t="s">
        <v>35</v>
      </c>
      <c r="F8797">
        <v>6</v>
      </c>
      <c r="G8797" t="s">
        <v>38</v>
      </c>
      <c r="H8797" t="s">
        <v>46</v>
      </c>
      <c r="I8797" t="s">
        <v>37</v>
      </c>
      <c r="J8797">
        <v>1310.3</v>
      </c>
    </row>
    <row r="8798" spans="1:10" x14ac:dyDescent="0.25">
      <c r="A8798">
        <v>67</v>
      </c>
      <c r="B8798">
        <v>2018</v>
      </c>
      <c r="C8798" t="s">
        <v>40</v>
      </c>
      <c r="D8798" t="s">
        <v>60</v>
      </c>
      <c r="E8798" t="s">
        <v>35</v>
      </c>
      <c r="F8798">
        <v>1</v>
      </c>
      <c r="G8798" t="s">
        <v>38</v>
      </c>
      <c r="H8798" t="s">
        <v>2</v>
      </c>
      <c r="I8798" t="s">
        <v>37</v>
      </c>
      <c r="J8798">
        <v>729.5</v>
      </c>
    </row>
    <row r="8799" spans="1:10" x14ac:dyDescent="0.25">
      <c r="A8799">
        <v>67</v>
      </c>
      <c r="B8799">
        <v>2018</v>
      </c>
      <c r="C8799" t="s">
        <v>40</v>
      </c>
      <c r="D8799" t="s">
        <v>60</v>
      </c>
      <c r="E8799" t="s">
        <v>35</v>
      </c>
      <c r="F8799">
        <v>2</v>
      </c>
      <c r="G8799" t="s">
        <v>45</v>
      </c>
      <c r="H8799" t="s">
        <v>2</v>
      </c>
      <c r="I8799" t="s">
        <v>51</v>
      </c>
      <c r="J8799">
        <v>660.3</v>
      </c>
    </row>
    <row r="8800" spans="1:10" x14ac:dyDescent="0.25">
      <c r="A8800">
        <v>67</v>
      </c>
      <c r="B8800">
        <v>2018</v>
      </c>
      <c r="C8800" t="s">
        <v>40</v>
      </c>
      <c r="D8800" t="s">
        <v>60</v>
      </c>
      <c r="E8800" t="s">
        <v>35</v>
      </c>
      <c r="F8800">
        <v>3</v>
      </c>
      <c r="G8800" t="s">
        <v>45</v>
      </c>
      <c r="H8800" t="s">
        <v>2</v>
      </c>
      <c r="I8800" t="s">
        <v>51</v>
      </c>
      <c r="J8800">
        <v>696.7</v>
      </c>
    </row>
    <row r="8801" spans="1:10" x14ac:dyDescent="0.25">
      <c r="A8801">
        <v>67</v>
      </c>
      <c r="B8801">
        <v>2018</v>
      </c>
      <c r="C8801" t="s">
        <v>40</v>
      </c>
      <c r="D8801" t="s">
        <v>60</v>
      </c>
      <c r="E8801" t="s">
        <v>35</v>
      </c>
      <c r="F8801">
        <v>4</v>
      </c>
      <c r="G8801" t="s">
        <v>38</v>
      </c>
      <c r="H8801" t="s">
        <v>46</v>
      </c>
      <c r="I8801" t="s">
        <v>51</v>
      </c>
      <c r="J8801">
        <v>1098.7</v>
      </c>
    </row>
    <row r="8802" spans="1:10" x14ac:dyDescent="0.25">
      <c r="A8802">
        <v>67</v>
      </c>
      <c r="B8802">
        <v>2018</v>
      </c>
      <c r="C8802" t="s">
        <v>40</v>
      </c>
      <c r="D8802" t="s">
        <v>60</v>
      </c>
      <c r="E8802" t="s">
        <v>35</v>
      </c>
      <c r="F8802">
        <v>5</v>
      </c>
      <c r="G8802" t="s">
        <v>38</v>
      </c>
      <c r="H8802" t="s">
        <v>2</v>
      </c>
      <c r="I8802" t="s">
        <v>51</v>
      </c>
      <c r="J8802">
        <v>763.3</v>
      </c>
    </row>
    <row r="8803" spans="1:10" x14ac:dyDescent="0.25">
      <c r="A8803">
        <v>67</v>
      </c>
      <c r="B8803">
        <v>2018</v>
      </c>
      <c r="C8803" t="s">
        <v>40</v>
      </c>
      <c r="D8803" t="s">
        <v>60</v>
      </c>
      <c r="E8803" t="s">
        <v>35</v>
      </c>
      <c r="F8803">
        <v>6</v>
      </c>
      <c r="G8803" t="s">
        <v>38</v>
      </c>
      <c r="H8803" t="s">
        <v>2</v>
      </c>
      <c r="I8803" t="s">
        <v>51</v>
      </c>
      <c r="J8803">
        <v>770.8</v>
      </c>
    </row>
    <row r="8804" spans="1:10" x14ac:dyDescent="0.25">
      <c r="A8804">
        <v>67</v>
      </c>
      <c r="B8804">
        <v>2018</v>
      </c>
      <c r="C8804" t="s">
        <v>40</v>
      </c>
      <c r="D8804" t="s">
        <v>56</v>
      </c>
      <c r="E8804" t="s">
        <v>35</v>
      </c>
      <c r="F8804">
        <v>1</v>
      </c>
      <c r="G8804" t="s">
        <v>38</v>
      </c>
      <c r="H8804" t="s">
        <v>2</v>
      </c>
      <c r="I8804" t="s">
        <v>37</v>
      </c>
      <c r="J8804">
        <v>731</v>
      </c>
    </row>
    <row r="8805" spans="1:10" x14ac:dyDescent="0.25">
      <c r="A8805">
        <v>67</v>
      </c>
      <c r="B8805">
        <v>2018</v>
      </c>
      <c r="C8805" t="s">
        <v>40</v>
      </c>
      <c r="D8805" t="s">
        <v>56</v>
      </c>
      <c r="E8805" t="s">
        <v>35</v>
      </c>
      <c r="F8805">
        <v>2</v>
      </c>
      <c r="G8805" t="s">
        <v>45</v>
      </c>
      <c r="H8805" t="s">
        <v>2</v>
      </c>
      <c r="I8805" t="s">
        <v>51</v>
      </c>
      <c r="J8805">
        <v>667.7</v>
      </c>
    </row>
    <row r="8806" spans="1:10" x14ac:dyDescent="0.25">
      <c r="A8806">
        <v>67</v>
      </c>
      <c r="B8806">
        <v>2018</v>
      </c>
      <c r="C8806" t="s">
        <v>40</v>
      </c>
      <c r="D8806" t="s">
        <v>56</v>
      </c>
      <c r="E8806" t="s">
        <v>35</v>
      </c>
      <c r="F8806">
        <v>3</v>
      </c>
      <c r="G8806" t="s">
        <v>38</v>
      </c>
      <c r="H8806" t="s">
        <v>46</v>
      </c>
      <c r="I8806" t="s">
        <v>37</v>
      </c>
      <c r="J8806">
        <v>1054</v>
      </c>
    </row>
    <row r="8807" spans="1:10" x14ac:dyDescent="0.25">
      <c r="A8807">
        <v>67</v>
      </c>
      <c r="B8807">
        <v>2018</v>
      </c>
      <c r="C8807" t="s">
        <v>40</v>
      </c>
      <c r="D8807" t="s">
        <v>56</v>
      </c>
      <c r="E8807" t="s">
        <v>35</v>
      </c>
      <c r="F8807">
        <v>4</v>
      </c>
      <c r="G8807" t="s">
        <v>38</v>
      </c>
      <c r="H8807" t="s">
        <v>46</v>
      </c>
      <c r="I8807" t="s">
        <v>51</v>
      </c>
      <c r="J8807">
        <v>1035.3</v>
      </c>
    </row>
    <row r="8808" spans="1:10" x14ac:dyDescent="0.25">
      <c r="A8808">
        <v>67</v>
      </c>
      <c r="B8808">
        <v>2018</v>
      </c>
      <c r="C8808" t="s">
        <v>40</v>
      </c>
      <c r="D8808" t="s">
        <v>56</v>
      </c>
      <c r="E8808" t="s">
        <v>35</v>
      </c>
      <c r="F8808">
        <v>5</v>
      </c>
      <c r="G8808" t="s">
        <v>38</v>
      </c>
      <c r="H8808" t="s">
        <v>46</v>
      </c>
      <c r="I8808" t="s">
        <v>37</v>
      </c>
      <c r="J8808">
        <v>1144.8</v>
      </c>
    </row>
    <row r="8809" spans="1:10" x14ac:dyDescent="0.25">
      <c r="A8809">
        <v>67</v>
      </c>
      <c r="B8809">
        <v>2018</v>
      </c>
      <c r="C8809" t="s">
        <v>40</v>
      </c>
      <c r="D8809" t="s">
        <v>56</v>
      </c>
      <c r="E8809" t="s">
        <v>35</v>
      </c>
      <c r="F8809">
        <v>6</v>
      </c>
      <c r="G8809" t="s">
        <v>38</v>
      </c>
      <c r="H8809" t="s">
        <v>2</v>
      </c>
      <c r="I8809" t="s">
        <v>37</v>
      </c>
      <c r="J8809">
        <v>675.2</v>
      </c>
    </row>
    <row r="8810" spans="1:10" x14ac:dyDescent="0.25">
      <c r="A8810">
        <v>68</v>
      </c>
      <c r="B8810">
        <v>2017</v>
      </c>
      <c r="C8810" t="s">
        <v>40</v>
      </c>
      <c r="D8810" t="s">
        <v>60</v>
      </c>
      <c r="E8810" t="s">
        <v>35</v>
      </c>
      <c r="F8810">
        <v>1</v>
      </c>
      <c r="G8810" t="s">
        <v>45</v>
      </c>
      <c r="H8810" t="s">
        <v>46</v>
      </c>
      <c r="I8810" t="s">
        <v>37</v>
      </c>
      <c r="J8810">
        <v>1362.5</v>
      </c>
    </row>
    <row r="8811" spans="1:10" x14ac:dyDescent="0.25">
      <c r="A8811">
        <v>68</v>
      </c>
      <c r="B8811">
        <v>2017</v>
      </c>
      <c r="C8811" t="s">
        <v>40</v>
      </c>
      <c r="D8811" t="s">
        <v>60</v>
      </c>
      <c r="E8811" t="s">
        <v>35</v>
      </c>
      <c r="F8811">
        <v>2</v>
      </c>
      <c r="G8811" t="s">
        <v>45</v>
      </c>
      <c r="H8811" t="s">
        <v>46</v>
      </c>
      <c r="I8811" t="s">
        <v>37</v>
      </c>
      <c r="J8811">
        <v>1285.9000000000001</v>
      </c>
    </row>
    <row r="8812" spans="1:10" x14ac:dyDescent="0.25">
      <c r="A8812">
        <v>68</v>
      </c>
      <c r="B8812">
        <v>2017</v>
      </c>
      <c r="C8812" t="s">
        <v>40</v>
      </c>
      <c r="D8812" t="s">
        <v>60</v>
      </c>
      <c r="E8812" t="s">
        <v>35</v>
      </c>
      <c r="F8812">
        <v>3</v>
      </c>
      <c r="G8812" t="s">
        <v>45</v>
      </c>
      <c r="H8812" t="s">
        <v>46</v>
      </c>
      <c r="I8812" t="s">
        <v>37</v>
      </c>
      <c r="J8812">
        <v>1281.4000000000001</v>
      </c>
    </row>
    <row r="8813" spans="1:10" x14ac:dyDescent="0.25">
      <c r="A8813">
        <v>68</v>
      </c>
      <c r="B8813">
        <v>2017</v>
      </c>
      <c r="C8813" t="s">
        <v>40</v>
      </c>
      <c r="D8813" t="s">
        <v>60</v>
      </c>
      <c r="E8813" t="s">
        <v>35</v>
      </c>
      <c r="F8813">
        <v>4</v>
      </c>
      <c r="G8813" t="s">
        <v>45</v>
      </c>
      <c r="H8813" t="s">
        <v>46</v>
      </c>
      <c r="I8813" t="s">
        <v>51</v>
      </c>
      <c r="J8813">
        <v>1353</v>
      </c>
    </row>
    <row r="8814" spans="1:10" x14ac:dyDescent="0.25">
      <c r="A8814">
        <v>68</v>
      </c>
      <c r="B8814">
        <v>2017</v>
      </c>
      <c r="C8814" t="s">
        <v>40</v>
      </c>
      <c r="D8814" t="s">
        <v>60</v>
      </c>
      <c r="E8814" t="s">
        <v>35</v>
      </c>
      <c r="F8814">
        <v>5</v>
      </c>
      <c r="G8814" t="s">
        <v>38</v>
      </c>
      <c r="H8814" t="s">
        <v>2</v>
      </c>
      <c r="I8814" t="s">
        <v>37</v>
      </c>
      <c r="J8814">
        <v>881.9</v>
      </c>
    </row>
    <row r="8815" spans="1:10" x14ac:dyDescent="0.25">
      <c r="A8815">
        <v>68</v>
      </c>
      <c r="B8815">
        <v>2017</v>
      </c>
      <c r="C8815" t="s">
        <v>40</v>
      </c>
      <c r="D8815" t="s">
        <v>60</v>
      </c>
      <c r="E8815" t="s">
        <v>35</v>
      </c>
      <c r="F8815">
        <v>6</v>
      </c>
      <c r="G8815" t="s">
        <v>45</v>
      </c>
      <c r="H8815" t="s">
        <v>46</v>
      </c>
      <c r="I8815" t="s">
        <v>51</v>
      </c>
      <c r="J8815">
        <v>1387.2</v>
      </c>
    </row>
    <row r="8816" spans="1:10" x14ac:dyDescent="0.25">
      <c r="A8816">
        <v>68</v>
      </c>
      <c r="B8816">
        <v>2017</v>
      </c>
      <c r="C8816" t="s">
        <v>40</v>
      </c>
      <c r="D8816" t="s">
        <v>56</v>
      </c>
      <c r="E8816" t="s">
        <v>35</v>
      </c>
      <c r="F8816">
        <v>1</v>
      </c>
      <c r="G8816" t="s">
        <v>38</v>
      </c>
      <c r="H8816" t="s">
        <v>46</v>
      </c>
      <c r="I8816" t="s">
        <v>37</v>
      </c>
      <c r="J8816">
        <v>1176.2</v>
      </c>
    </row>
    <row r="8817" spans="1:10" x14ac:dyDescent="0.25">
      <c r="A8817">
        <v>68</v>
      </c>
      <c r="B8817">
        <v>2017</v>
      </c>
      <c r="C8817" t="s">
        <v>40</v>
      </c>
      <c r="D8817" t="s">
        <v>56</v>
      </c>
      <c r="E8817" t="s">
        <v>35</v>
      </c>
      <c r="F8817">
        <v>2</v>
      </c>
      <c r="G8817" t="s">
        <v>38</v>
      </c>
      <c r="H8817" t="s">
        <v>2</v>
      </c>
      <c r="I8817" t="s">
        <v>37</v>
      </c>
      <c r="J8817">
        <v>632.20000000000005</v>
      </c>
    </row>
    <row r="8818" spans="1:10" x14ac:dyDescent="0.25">
      <c r="A8818">
        <v>68</v>
      </c>
      <c r="B8818">
        <v>2017</v>
      </c>
      <c r="C8818" t="s">
        <v>40</v>
      </c>
      <c r="D8818" t="s">
        <v>56</v>
      </c>
      <c r="E8818" t="s">
        <v>35</v>
      </c>
      <c r="F8818">
        <v>3</v>
      </c>
      <c r="G8818" t="s">
        <v>45</v>
      </c>
      <c r="H8818" t="s">
        <v>46</v>
      </c>
      <c r="I8818" t="s">
        <v>37</v>
      </c>
      <c r="J8818">
        <v>1168.8</v>
      </c>
    </row>
    <row r="8819" spans="1:10" x14ac:dyDescent="0.25">
      <c r="A8819">
        <v>68</v>
      </c>
      <c r="B8819">
        <v>2017</v>
      </c>
      <c r="C8819" t="s">
        <v>40</v>
      </c>
      <c r="D8819" t="s">
        <v>56</v>
      </c>
      <c r="E8819" t="s">
        <v>35</v>
      </c>
      <c r="F8819">
        <v>4</v>
      </c>
      <c r="G8819" t="s">
        <v>45</v>
      </c>
      <c r="H8819" t="s">
        <v>46</v>
      </c>
      <c r="I8819" t="s">
        <v>51</v>
      </c>
      <c r="J8819">
        <v>1105.3</v>
      </c>
    </row>
    <row r="8820" spans="1:10" x14ac:dyDescent="0.25">
      <c r="A8820">
        <v>68</v>
      </c>
      <c r="B8820">
        <v>2017</v>
      </c>
      <c r="C8820" t="s">
        <v>40</v>
      </c>
      <c r="D8820" t="s">
        <v>56</v>
      </c>
      <c r="E8820" t="s">
        <v>35</v>
      </c>
      <c r="F8820">
        <v>5</v>
      </c>
      <c r="G8820" t="s">
        <v>45</v>
      </c>
      <c r="H8820" t="s">
        <v>46</v>
      </c>
      <c r="I8820" t="s">
        <v>37</v>
      </c>
      <c r="J8820">
        <v>1154.4000000000001</v>
      </c>
    </row>
    <row r="8821" spans="1:10" x14ac:dyDescent="0.25">
      <c r="A8821">
        <v>68</v>
      </c>
      <c r="B8821">
        <v>2017</v>
      </c>
      <c r="C8821" t="s">
        <v>40</v>
      </c>
      <c r="D8821" t="s">
        <v>56</v>
      </c>
      <c r="E8821" t="s">
        <v>35</v>
      </c>
      <c r="F8821">
        <v>6</v>
      </c>
      <c r="G8821" t="s">
        <v>38</v>
      </c>
      <c r="H8821" t="s">
        <v>46</v>
      </c>
      <c r="I8821" t="s">
        <v>51</v>
      </c>
      <c r="J8821">
        <v>1158.7</v>
      </c>
    </row>
    <row r="8822" spans="1:10" x14ac:dyDescent="0.25">
      <c r="A8822">
        <v>68</v>
      </c>
      <c r="B8822">
        <v>2018</v>
      </c>
      <c r="C8822" t="s">
        <v>40</v>
      </c>
      <c r="D8822" t="s">
        <v>60</v>
      </c>
      <c r="E8822" t="s">
        <v>35</v>
      </c>
      <c r="F8822">
        <v>1</v>
      </c>
      <c r="G8822" t="s">
        <v>45</v>
      </c>
      <c r="H8822" t="s">
        <v>2</v>
      </c>
      <c r="I8822" t="s">
        <v>51</v>
      </c>
      <c r="J8822">
        <v>719.8</v>
      </c>
    </row>
    <row r="8823" spans="1:10" x14ac:dyDescent="0.25">
      <c r="A8823">
        <v>68</v>
      </c>
      <c r="B8823">
        <v>2018</v>
      </c>
      <c r="C8823" t="s">
        <v>40</v>
      </c>
      <c r="D8823" t="s">
        <v>60</v>
      </c>
      <c r="E8823" t="s">
        <v>35</v>
      </c>
      <c r="F8823">
        <v>2</v>
      </c>
      <c r="G8823" t="s">
        <v>38</v>
      </c>
      <c r="H8823" t="s">
        <v>46</v>
      </c>
      <c r="I8823" t="s">
        <v>37</v>
      </c>
      <c r="J8823">
        <v>1084.7</v>
      </c>
    </row>
    <row r="8824" spans="1:10" x14ac:dyDescent="0.25">
      <c r="A8824">
        <v>68</v>
      </c>
      <c r="B8824">
        <v>2018</v>
      </c>
      <c r="C8824" t="s">
        <v>40</v>
      </c>
      <c r="D8824" t="s">
        <v>60</v>
      </c>
      <c r="E8824" t="s">
        <v>35</v>
      </c>
      <c r="F8824">
        <v>3</v>
      </c>
      <c r="G8824" t="s">
        <v>38</v>
      </c>
      <c r="H8824" t="s">
        <v>2</v>
      </c>
      <c r="I8824" t="s">
        <v>51</v>
      </c>
      <c r="J8824">
        <v>743.7</v>
      </c>
    </row>
    <row r="8825" spans="1:10" x14ac:dyDescent="0.25">
      <c r="A8825">
        <v>68</v>
      </c>
      <c r="B8825">
        <v>2018</v>
      </c>
      <c r="C8825" t="s">
        <v>40</v>
      </c>
      <c r="D8825" t="s">
        <v>60</v>
      </c>
      <c r="E8825" t="s">
        <v>35</v>
      </c>
      <c r="F8825">
        <v>4</v>
      </c>
      <c r="G8825" t="s">
        <v>45</v>
      </c>
      <c r="H8825" t="s">
        <v>46</v>
      </c>
      <c r="I8825" t="s">
        <v>37</v>
      </c>
      <c r="J8825">
        <v>1106.8</v>
      </c>
    </row>
    <row r="8826" spans="1:10" x14ac:dyDescent="0.25">
      <c r="A8826">
        <v>68</v>
      </c>
      <c r="B8826">
        <v>2018</v>
      </c>
      <c r="C8826" t="s">
        <v>40</v>
      </c>
      <c r="D8826" t="s">
        <v>60</v>
      </c>
      <c r="E8826" t="s">
        <v>35</v>
      </c>
      <c r="F8826">
        <v>5</v>
      </c>
      <c r="G8826" t="s">
        <v>45</v>
      </c>
      <c r="H8826" t="s">
        <v>2</v>
      </c>
      <c r="I8826" t="s">
        <v>37</v>
      </c>
      <c r="J8826">
        <v>691.6</v>
      </c>
    </row>
    <row r="8827" spans="1:10" x14ac:dyDescent="0.25">
      <c r="A8827">
        <v>68</v>
      </c>
      <c r="B8827">
        <v>2018</v>
      </c>
      <c r="C8827" t="s">
        <v>40</v>
      </c>
      <c r="D8827" t="s">
        <v>60</v>
      </c>
      <c r="E8827" t="s">
        <v>35</v>
      </c>
      <c r="F8827">
        <v>6</v>
      </c>
      <c r="G8827" t="s">
        <v>45</v>
      </c>
      <c r="H8827" t="s">
        <v>2</v>
      </c>
      <c r="I8827" t="s">
        <v>37</v>
      </c>
      <c r="J8827">
        <v>679.4</v>
      </c>
    </row>
    <row r="8828" spans="1:10" x14ac:dyDescent="0.25">
      <c r="A8828">
        <v>68</v>
      </c>
      <c r="B8828">
        <v>2018</v>
      </c>
      <c r="C8828" t="s">
        <v>40</v>
      </c>
      <c r="D8828" t="s">
        <v>56</v>
      </c>
      <c r="E8828" t="s">
        <v>35</v>
      </c>
      <c r="F8828">
        <v>1</v>
      </c>
      <c r="G8828" t="s">
        <v>45</v>
      </c>
      <c r="H8828" t="s">
        <v>46</v>
      </c>
      <c r="I8828" t="s">
        <v>37</v>
      </c>
      <c r="J8828">
        <v>1018.9</v>
      </c>
    </row>
    <row r="8829" spans="1:10" x14ac:dyDescent="0.25">
      <c r="A8829">
        <v>68</v>
      </c>
      <c r="B8829">
        <v>2018</v>
      </c>
      <c r="C8829" t="s">
        <v>40</v>
      </c>
      <c r="D8829" t="s">
        <v>56</v>
      </c>
      <c r="E8829" t="s">
        <v>35</v>
      </c>
      <c r="F8829">
        <v>2</v>
      </c>
      <c r="G8829" t="s">
        <v>45</v>
      </c>
      <c r="H8829" t="s">
        <v>2</v>
      </c>
      <c r="I8829" t="s">
        <v>51</v>
      </c>
      <c r="J8829">
        <v>716.4</v>
      </c>
    </row>
    <row r="8830" spans="1:10" x14ac:dyDescent="0.25">
      <c r="A8830">
        <v>68</v>
      </c>
      <c r="B8830">
        <v>2018</v>
      </c>
      <c r="C8830" t="s">
        <v>40</v>
      </c>
      <c r="D8830" t="s">
        <v>56</v>
      </c>
      <c r="E8830" t="s">
        <v>35</v>
      </c>
      <c r="F8830">
        <v>3</v>
      </c>
      <c r="G8830" t="s">
        <v>38</v>
      </c>
      <c r="H8830" t="s">
        <v>2</v>
      </c>
      <c r="I8830" t="s">
        <v>37</v>
      </c>
      <c r="J8830">
        <v>580.1</v>
      </c>
    </row>
    <row r="8831" spans="1:10" x14ac:dyDescent="0.25">
      <c r="A8831">
        <v>68</v>
      </c>
      <c r="B8831">
        <v>2018</v>
      </c>
      <c r="C8831" t="s">
        <v>40</v>
      </c>
      <c r="D8831" t="s">
        <v>56</v>
      </c>
      <c r="E8831" t="s">
        <v>35</v>
      </c>
      <c r="F8831">
        <v>4</v>
      </c>
      <c r="G8831" t="s">
        <v>38</v>
      </c>
      <c r="H8831" t="s">
        <v>2</v>
      </c>
      <c r="I8831" t="s">
        <v>37</v>
      </c>
      <c r="J8831">
        <v>673.7</v>
      </c>
    </row>
    <row r="8832" spans="1:10" x14ac:dyDescent="0.25">
      <c r="A8832">
        <v>68</v>
      </c>
      <c r="B8832">
        <v>2018</v>
      </c>
      <c r="C8832" t="s">
        <v>40</v>
      </c>
      <c r="D8832" t="s">
        <v>56</v>
      </c>
      <c r="E8832" t="s">
        <v>35</v>
      </c>
      <c r="F8832">
        <v>5</v>
      </c>
      <c r="G8832" t="s">
        <v>45</v>
      </c>
      <c r="H8832" t="s">
        <v>46</v>
      </c>
      <c r="I8832" t="s">
        <v>37</v>
      </c>
      <c r="J8832">
        <v>867.5</v>
      </c>
    </row>
    <row r="8833" spans="1:10" x14ac:dyDescent="0.25">
      <c r="A8833">
        <v>68</v>
      </c>
      <c r="B8833">
        <v>2018</v>
      </c>
      <c r="C8833" t="s">
        <v>40</v>
      </c>
      <c r="D8833" t="s">
        <v>56</v>
      </c>
      <c r="E8833" t="s">
        <v>35</v>
      </c>
      <c r="F8833">
        <v>6</v>
      </c>
      <c r="G8833" t="s">
        <v>45</v>
      </c>
      <c r="H8833" t="s">
        <v>2</v>
      </c>
      <c r="I8833" t="s">
        <v>37</v>
      </c>
      <c r="J8833">
        <v>718.7</v>
      </c>
    </row>
    <row r="8834" spans="1:10" x14ac:dyDescent="0.25">
      <c r="A8834">
        <v>69</v>
      </c>
      <c r="B8834">
        <v>2017</v>
      </c>
      <c r="C8834" t="s">
        <v>40</v>
      </c>
      <c r="D8834" t="s">
        <v>60</v>
      </c>
      <c r="E8834" t="s">
        <v>35</v>
      </c>
      <c r="F8834">
        <v>1</v>
      </c>
      <c r="G8834" t="s">
        <v>38</v>
      </c>
      <c r="H8834" t="s">
        <v>46</v>
      </c>
      <c r="I8834" t="s">
        <v>37</v>
      </c>
      <c r="J8834">
        <v>1230.9000000000001</v>
      </c>
    </row>
    <row r="8835" spans="1:10" x14ac:dyDescent="0.25">
      <c r="A8835">
        <v>69</v>
      </c>
      <c r="B8835">
        <v>2017</v>
      </c>
      <c r="C8835" t="s">
        <v>40</v>
      </c>
      <c r="D8835" t="s">
        <v>60</v>
      </c>
      <c r="E8835" t="s">
        <v>35</v>
      </c>
      <c r="F8835">
        <v>2</v>
      </c>
      <c r="G8835" t="s">
        <v>45</v>
      </c>
      <c r="H8835" t="s">
        <v>46</v>
      </c>
      <c r="I8835" t="s">
        <v>37</v>
      </c>
      <c r="J8835">
        <v>1369.1</v>
      </c>
    </row>
    <row r="8836" spans="1:10" x14ac:dyDescent="0.25">
      <c r="A8836">
        <v>69</v>
      </c>
      <c r="B8836">
        <v>2017</v>
      </c>
      <c r="C8836" t="s">
        <v>40</v>
      </c>
      <c r="D8836" t="s">
        <v>60</v>
      </c>
      <c r="E8836" t="s">
        <v>35</v>
      </c>
      <c r="F8836">
        <v>3</v>
      </c>
      <c r="G8836" t="s">
        <v>45</v>
      </c>
      <c r="H8836" t="s">
        <v>46</v>
      </c>
      <c r="I8836" t="s">
        <v>37</v>
      </c>
      <c r="J8836">
        <v>1284.2</v>
      </c>
    </row>
    <row r="8837" spans="1:10" x14ac:dyDescent="0.25">
      <c r="A8837">
        <v>69</v>
      </c>
      <c r="B8837">
        <v>2017</v>
      </c>
      <c r="C8837" t="s">
        <v>40</v>
      </c>
      <c r="D8837" t="s">
        <v>60</v>
      </c>
      <c r="E8837" t="s">
        <v>35</v>
      </c>
      <c r="F8837">
        <v>4</v>
      </c>
      <c r="G8837" t="s">
        <v>45</v>
      </c>
      <c r="H8837" t="s">
        <v>46</v>
      </c>
      <c r="I8837" t="s">
        <v>51</v>
      </c>
      <c r="J8837">
        <v>1246.5999999999999</v>
      </c>
    </row>
    <row r="8838" spans="1:10" x14ac:dyDescent="0.25">
      <c r="A8838">
        <v>69</v>
      </c>
      <c r="B8838">
        <v>2017</v>
      </c>
      <c r="C8838" t="s">
        <v>40</v>
      </c>
      <c r="D8838" t="s">
        <v>60</v>
      </c>
      <c r="E8838" t="s">
        <v>35</v>
      </c>
      <c r="F8838">
        <v>5</v>
      </c>
      <c r="G8838" t="s">
        <v>45</v>
      </c>
      <c r="H8838" t="s">
        <v>2</v>
      </c>
      <c r="I8838" t="s">
        <v>37</v>
      </c>
      <c r="J8838">
        <v>965.4</v>
      </c>
    </row>
    <row r="8839" spans="1:10" x14ac:dyDescent="0.25">
      <c r="A8839">
        <v>69</v>
      </c>
      <c r="B8839">
        <v>2017</v>
      </c>
      <c r="C8839" t="s">
        <v>40</v>
      </c>
      <c r="D8839" t="s">
        <v>60</v>
      </c>
      <c r="E8839" t="s">
        <v>35</v>
      </c>
      <c r="F8839">
        <v>6</v>
      </c>
      <c r="G8839" t="s">
        <v>45</v>
      </c>
      <c r="H8839" t="s">
        <v>46</v>
      </c>
      <c r="I8839" t="s">
        <v>51</v>
      </c>
      <c r="J8839">
        <v>1331.4</v>
      </c>
    </row>
    <row r="8840" spans="1:10" x14ac:dyDescent="0.25">
      <c r="A8840">
        <v>69</v>
      </c>
      <c r="B8840">
        <v>2017</v>
      </c>
      <c r="C8840" t="s">
        <v>40</v>
      </c>
      <c r="D8840" t="s">
        <v>56</v>
      </c>
      <c r="E8840" t="s">
        <v>35</v>
      </c>
      <c r="F8840">
        <v>1</v>
      </c>
      <c r="G8840" t="s">
        <v>38</v>
      </c>
      <c r="H8840" t="s">
        <v>2</v>
      </c>
      <c r="I8840" t="s">
        <v>51</v>
      </c>
      <c r="J8840">
        <v>773.6</v>
      </c>
    </row>
    <row r="8841" spans="1:10" x14ac:dyDescent="0.25">
      <c r="A8841">
        <v>69</v>
      </c>
      <c r="B8841">
        <v>2017</v>
      </c>
      <c r="C8841" t="s">
        <v>40</v>
      </c>
      <c r="D8841" t="s">
        <v>56</v>
      </c>
      <c r="E8841" t="s">
        <v>35</v>
      </c>
      <c r="F8841">
        <v>2</v>
      </c>
      <c r="G8841" t="s">
        <v>38</v>
      </c>
      <c r="H8841" t="s">
        <v>46</v>
      </c>
      <c r="I8841" t="s">
        <v>37</v>
      </c>
      <c r="J8841">
        <v>1254.4000000000001</v>
      </c>
    </row>
    <row r="8842" spans="1:10" x14ac:dyDescent="0.25">
      <c r="A8842">
        <v>69</v>
      </c>
      <c r="B8842">
        <v>2017</v>
      </c>
      <c r="C8842" t="s">
        <v>40</v>
      </c>
      <c r="D8842" t="s">
        <v>56</v>
      </c>
      <c r="E8842" t="s">
        <v>35</v>
      </c>
      <c r="F8842">
        <v>3</v>
      </c>
      <c r="G8842" t="s">
        <v>45</v>
      </c>
      <c r="H8842" t="s">
        <v>2</v>
      </c>
      <c r="I8842" t="s">
        <v>51</v>
      </c>
      <c r="J8842">
        <v>807.5</v>
      </c>
    </row>
    <row r="8843" spans="1:10" x14ac:dyDescent="0.25">
      <c r="A8843">
        <v>69</v>
      </c>
      <c r="B8843">
        <v>2017</v>
      </c>
      <c r="C8843" t="s">
        <v>40</v>
      </c>
      <c r="D8843" t="s">
        <v>56</v>
      </c>
      <c r="E8843" t="s">
        <v>35</v>
      </c>
      <c r="F8843">
        <v>4</v>
      </c>
      <c r="G8843" t="s">
        <v>45</v>
      </c>
      <c r="H8843" t="s">
        <v>46</v>
      </c>
      <c r="I8843" t="s">
        <v>37</v>
      </c>
      <c r="J8843">
        <v>1307.9000000000001</v>
      </c>
    </row>
    <row r="8844" spans="1:10" x14ac:dyDescent="0.25">
      <c r="A8844">
        <v>69</v>
      </c>
      <c r="B8844">
        <v>2017</v>
      </c>
      <c r="C8844" t="s">
        <v>40</v>
      </c>
      <c r="D8844" t="s">
        <v>56</v>
      </c>
      <c r="E8844" t="s">
        <v>35</v>
      </c>
      <c r="F8844">
        <v>5</v>
      </c>
      <c r="G8844" t="s">
        <v>45</v>
      </c>
      <c r="H8844" t="s">
        <v>46</v>
      </c>
      <c r="I8844" t="s">
        <v>51</v>
      </c>
      <c r="J8844">
        <v>1251.7</v>
      </c>
    </row>
    <row r="8845" spans="1:10" x14ac:dyDescent="0.25">
      <c r="A8845">
        <v>69</v>
      </c>
      <c r="B8845">
        <v>2017</v>
      </c>
      <c r="C8845" t="s">
        <v>40</v>
      </c>
      <c r="D8845" t="s">
        <v>56</v>
      </c>
      <c r="E8845" t="s">
        <v>35</v>
      </c>
      <c r="F8845">
        <v>6</v>
      </c>
      <c r="G8845" t="s">
        <v>45</v>
      </c>
      <c r="H8845" t="s">
        <v>2</v>
      </c>
      <c r="I8845" t="s">
        <v>37</v>
      </c>
      <c r="J8845">
        <v>843.2</v>
      </c>
    </row>
    <row r="8846" spans="1:10" x14ac:dyDescent="0.25">
      <c r="A8846">
        <v>69</v>
      </c>
      <c r="B8846">
        <v>2018</v>
      </c>
      <c r="C8846" t="s">
        <v>40</v>
      </c>
      <c r="D8846" t="s">
        <v>60</v>
      </c>
      <c r="E8846" t="s">
        <v>35</v>
      </c>
      <c r="F8846">
        <v>1</v>
      </c>
      <c r="G8846" t="s">
        <v>45</v>
      </c>
      <c r="H8846" t="s">
        <v>2</v>
      </c>
      <c r="I8846" t="s">
        <v>51</v>
      </c>
      <c r="J8846">
        <v>786.4</v>
      </c>
    </row>
    <row r="8847" spans="1:10" x14ac:dyDescent="0.25">
      <c r="A8847">
        <v>69</v>
      </c>
      <c r="B8847">
        <v>2018</v>
      </c>
      <c r="C8847" t="s">
        <v>40</v>
      </c>
      <c r="D8847" t="s">
        <v>60</v>
      </c>
      <c r="E8847" t="s">
        <v>35</v>
      </c>
      <c r="F8847">
        <v>2</v>
      </c>
      <c r="G8847" t="s">
        <v>38</v>
      </c>
      <c r="H8847" t="s">
        <v>2</v>
      </c>
      <c r="I8847" t="s">
        <v>37</v>
      </c>
      <c r="J8847">
        <v>686.1</v>
      </c>
    </row>
    <row r="8848" spans="1:10" x14ac:dyDescent="0.25">
      <c r="A8848">
        <v>69</v>
      </c>
      <c r="B8848">
        <v>2018</v>
      </c>
      <c r="C8848" t="s">
        <v>40</v>
      </c>
      <c r="D8848" t="s">
        <v>60</v>
      </c>
      <c r="E8848" t="s">
        <v>35</v>
      </c>
      <c r="F8848">
        <v>3</v>
      </c>
      <c r="G8848" t="s">
        <v>45</v>
      </c>
      <c r="H8848" t="s">
        <v>46</v>
      </c>
      <c r="I8848" t="s">
        <v>51</v>
      </c>
      <c r="J8848">
        <v>1144.3</v>
      </c>
    </row>
    <row r="8849" spans="1:10" x14ac:dyDescent="0.25">
      <c r="A8849">
        <v>69</v>
      </c>
      <c r="B8849">
        <v>2018</v>
      </c>
      <c r="C8849" t="s">
        <v>40</v>
      </c>
      <c r="D8849" t="s">
        <v>60</v>
      </c>
      <c r="E8849" t="s">
        <v>35</v>
      </c>
      <c r="F8849">
        <v>4</v>
      </c>
      <c r="G8849" t="s">
        <v>45</v>
      </c>
      <c r="H8849" t="s">
        <v>46</v>
      </c>
      <c r="I8849" t="s">
        <v>37</v>
      </c>
      <c r="J8849">
        <v>1106.5999999999999</v>
      </c>
    </row>
    <row r="8850" spans="1:10" x14ac:dyDescent="0.25">
      <c r="A8850">
        <v>69</v>
      </c>
      <c r="B8850">
        <v>2018</v>
      </c>
      <c r="C8850" t="s">
        <v>40</v>
      </c>
      <c r="D8850" t="s">
        <v>60</v>
      </c>
      <c r="E8850" t="s">
        <v>35</v>
      </c>
      <c r="F8850">
        <v>5</v>
      </c>
      <c r="G8850" t="s">
        <v>38</v>
      </c>
      <c r="H8850" t="s">
        <v>46</v>
      </c>
      <c r="I8850" t="s">
        <v>37</v>
      </c>
      <c r="J8850">
        <v>1113.2</v>
      </c>
    </row>
    <row r="8851" spans="1:10" x14ac:dyDescent="0.25">
      <c r="A8851">
        <v>69</v>
      </c>
      <c r="B8851">
        <v>2018</v>
      </c>
      <c r="C8851" t="s">
        <v>40</v>
      </c>
      <c r="D8851" t="s">
        <v>60</v>
      </c>
      <c r="E8851" t="s">
        <v>35</v>
      </c>
      <c r="F8851">
        <v>6</v>
      </c>
      <c r="G8851" t="s">
        <v>38</v>
      </c>
      <c r="H8851" t="s">
        <v>2</v>
      </c>
      <c r="I8851" t="s">
        <v>51</v>
      </c>
      <c r="J8851">
        <v>645.20000000000005</v>
      </c>
    </row>
    <row r="8852" spans="1:10" x14ac:dyDescent="0.25">
      <c r="A8852">
        <v>69</v>
      </c>
      <c r="B8852">
        <v>2018</v>
      </c>
      <c r="C8852" t="s">
        <v>40</v>
      </c>
      <c r="D8852" t="s">
        <v>56</v>
      </c>
      <c r="E8852" t="s">
        <v>35</v>
      </c>
      <c r="F8852">
        <v>1</v>
      </c>
      <c r="G8852" t="s">
        <v>38</v>
      </c>
      <c r="H8852" t="s">
        <v>46</v>
      </c>
      <c r="I8852" t="s">
        <v>51</v>
      </c>
      <c r="J8852">
        <v>1027.8</v>
      </c>
    </row>
    <row r="8853" spans="1:10" x14ac:dyDescent="0.25">
      <c r="A8853">
        <v>69</v>
      </c>
      <c r="B8853">
        <v>2018</v>
      </c>
      <c r="C8853" t="s">
        <v>40</v>
      </c>
      <c r="D8853" t="s">
        <v>56</v>
      </c>
      <c r="E8853" t="s">
        <v>35</v>
      </c>
      <c r="F8853">
        <v>2</v>
      </c>
      <c r="G8853" t="s">
        <v>45</v>
      </c>
      <c r="H8853" t="s">
        <v>2</v>
      </c>
      <c r="I8853" t="s">
        <v>37</v>
      </c>
      <c r="J8853">
        <v>700.3</v>
      </c>
    </row>
    <row r="8854" spans="1:10" x14ac:dyDescent="0.25">
      <c r="A8854">
        <v>69</v>
      </c>
      <c r="B8854">
        <v>2018</v>
      </c>
      <c r="C8854" t="s">
        <v>40</v>
      </c>
      <c r="D8854" t="s">
        <v>56</v>
      </c>
      <c r="E8854" t="s">
        <v>35</v>
      </c>
      <c r="F8854">
        <v>3</v>
      </c>
      <c r="G8854" t="s">
        <v>38</v>
      </c>
      <c r="H8854" t="s">
        <v>46</v>
      </c>
      <c r="I8854" t="s">
        <v>37</v>
      </c>
      <c r="J8854">
        <v>1024.3</v>
      </c>
    </row>
    <row r="8855" spans="1:10" x14ac:dyDescent="0.25">
      <c r="A8855">
        <v>69</v>
      </c>
      <c r="B8855">
        <v>2018</v>
      </c>
      <c r="C8855" t="s">
        <v>40</v>
      </c>
      <c r="D8855" t="s">
        <v>56</v>
      </c>
      <c r="E8855" t="s">
        <v>35</v>
      </c>
      <c r="F8855">
        <v>4</v>
      </c>
      <c r="G8855" t="s">
        <v>38</v>
      </c>
      <c r="H8855" t="s">
        <v>2</v>
      </c>
      <c r="I8855" t="s">
        <v>37</v>
      </c>
      <c r="J8855">
        <v>631</v>
      </c>
    </row>
    <row r="8856" spans="1:10" x14ac:dyDescent="0.25">
      <c r="A8856">
        <v>69</v>
      </c>
      <c r="B8856">
        <v>2018</v>
      </c>
      <c r="C8856" t="s">
        <v>40</v>
      </c>
      <c r="D8856" t="s">
        <v>56</v>
      </c>
      <c r="E8856" t="s">
        <v>35</v>
      </c>
      <c r="F8856">
        <v>5</v>
      </c>
      <c r="G8856" t="s">
        <v>45</v>
      </c>
      <c r="H8856" t="s">
        <v>46</v>
      </c>
      <c r="I8856" t="s">
        <v>51</v>
      </c>
      <c r="J8856">
        <v>922.3</v>
      </c>
    </row>
    <row r="8857" spans="1:10" x14ac:dyDescent="0.25">
      <c r="A8857">
        <v>69</v>
      </c>
      <c r="B8857">
        <v>2018</v>
      </c>
      <c r="C8857" t="s">
        <v>40</v>
      </c>
      <c r="D8857" t="s">
        <v>56</v>
      </c>
      <c r="E8857" t="s">
        <v>35</v>
      </c>
      <c r="F8857">
        <v>6</v>
      </c>
      <c r="G8857" t="s">
        <v>38</v>
      </c>
      <c r="H8857" t="s">
        <v>46</v>
      </c>
      <c r="I8857" t="s">
        <v>37</v>
      </c>
      <c r="J8857">
        <v>1058.5</v>
      </c>
    </row>
    <row r="8858" spans="1:10" x14ac:dyDescent="0.25">
      <c r="A8858">
        <v>70</v>
      </c>
      <c r="B8858">
        <v>2017</v>
      </c>
      <c r="C8858" t="s">
        <v>40</v>
      </c>
      <c r="D8858" t="s">
        <v>60</v>
      </c>
      <c r="E8858" t="s">
        <v>35</v>
      </c>
      <c r="F8858">
        <v>1</v>
      </c>
      <c r="G8858" t="s">
        <v>45</v>
      </c>
      <c r="H8858" t="s">
        <v>2</v>
      </c>
      <c r="I8858" t="s">
        <v>37</v>
      </c>
      <c r="J8858">
        <v>860.8</v>
      </c>
    </row>
    <row r="8859" spans="1:10" x14ac:dyDescent="0.25">
      <c r="A8859">
        <v>70</v>
      </c>
      <c r="B8859">
        <v>2017</v>
      </c>
      <c r="C8859" t="s">
        <v>40</v>
      </c>
      <c r="D8859" t="s">
        <v>60</v>
      </c>
      <c r="E8859" t="s">
        <v>35</v>
      </c>
      <c r="F8859">
        <v>2</v>
      </c>
      <c r="G8859" t="s">
        <v>38</v>
      </c>
      <c r="H8859" t="s">
        <v>2</v>
      </c>
      <c r="I8859" t="s">
        <v>37</v>
      </c>
      <c r="J8859">
        <v>855.3</v>
      </c>
    </row>
    <row r="8860" spans="1:10" x14ac:dyDescent="0.25">
      <c r="A8860">
        <v>70</v>
      </c>
      <c r="B8860">
        <v>2017</v>
      </c>
      <c r="C8860" t="s">
        <v>40</v>
      </c>
      <c r="D8860" t="s">
        <v>60</v>
      </c>
      <c r="E8860" t="s">
        <v>35</v>
      </c>
      <c r="F8860">
        <v>3</v>
      </c>
      <c r="G8860" t="s">
        <v>38</v>
      </c>
      <c r="H8860" t="s">
        <v>2</v>
      </c>
      <c r="I8860" t="s">
        <v>51</v>
      </c>
      <c r="J8860">
        <v>811.1</v>
      </c>
    </row>
    <row r="8861" spans="1:10" x14ac:dyDescent="0.25">
      <c r="A8861">
        <v>70</v>
      </c>
      <c r="B8861">
        <v>2017</v>
      </c>
      <c r="C8861" t="s">
        <v>40</v>
      </c>
      <c r="D8861" t="s">
        <v>60</v>
      </c>
      <c r="E8861" t="s">
        <v>35</v>
      </c>
      <c r="F8861">
        <v>4</v>
      </c>
      <c r="G8861" t="s">
        <v>38</v>
      </c>
      <c r="H8861" t="s">
        <v>46</v>
      </c>
      <c r="I8861" t="s">
        <v>37</v>
      </c>
      <c r="J8861">
        <v>1270</v>
      </c>
    </row>
    <row r="8862" spans="1:10" x14ac:dyDescent="0.25">
      <c r="A8862">
        <v>70</v>
      </c>
      <c r="B8862">
        <v>2017</v>
      </c>
      <c r="C8862" t="s">
        <v>40</v>
      </c>
      <c r="D8862" t="s">
        <v>60</v>
      </c>
      <c r="E8862" t="s">
        <v>35</v>
      </c>
      <c r="F8862">
        <v>5</v>
      </c>
      <c r="G8862" t="s">
        <v>45</v>
      </c>
      <c r="H8862" t="s">
        <v>46</v>
      </c>
      <c r="I8862" t="s">
        <v>37</v>
      </c>
      <c r="J8862">
        <v>1201.5999999999999</v>
      </c>
    </row>
    <row r="8863" spans="1:10" x14ac:dyDescent="0.25">
      <c r="A8863">
        <v>70</v>
      </c>
      <c r="B8863">
        <v>2017</v>
      </c>
      <c r="C8863" t="s">
        <v>40</v>
      </c>
      <c r="D8863" t="s">
        <v>60</v>
      </c>
      <c r="E8863" t="s">
        <v>35</v>
      </c>
      <c r="F8863">
        <v>6</v>
      </c>
      <c r="G8863" t="s">
        <v>45</v>
      </c>
      <c r="H8863" t="s">
        <v>46</v>
      </c>
      <c r="I8863" t="s">
        <v>37</v>
      </c>
      <c r="J8863">
        <v>1394.2</v>
      </c>
    </row>
    <row r="8864" spans="1:10" x14ac:dyDescent="0.25">
      <c r="A8864">
        <v>70</v>
      </c>
      <c r="B8864">
        <v>2017</v>
      </c>
      <c r="C8864" t="s">
        <v>40</v>
      </c>
      <c r="D8864" t="s">
        <v>56</v>
      </c>
      <c r="E8864" t="s">
        <v>35</v>
      </c>
      <c r="F8864">
        <v>1</v>
      </c>
      <c r="G8864" t="s">
        <v>45</v>
      </c>
      <c r="H8864" t="s">
        <v>2</v>
      </c>
      <c r="I8864" t="s">
        <v>51</v>
      </c>
      <c r="J8864">
        <v>834.4</v>
      </c>
    </row>
    <row r="8865" spans="1:10" x14ac:dyDescent="0.25">
      <c r="A8865">
        <v>70</v>
      </c>
      <c r="B8865">
        <v>2017</v>
      </c>
      <c r="C8865" t="s">
        <v>40</v>
      </c>
      <c r="D8865" t="s">
        <v>56</v>
      </c>
      <c r="E8865" t="s">
        <v>35</v>
      </c>
      <c r="F8865">
        <v>2</v>
      </c>
      <c r="G8865" t="s">
        <v>38</v>
      </c>
      <c r="H8865" t="s">
        <v>2</v>
      </c>
      <c r="I8865" t="s">
        <v>37</v>
      </c>
      <c r="J8865">
        <v>667</v>
      </c>
    </row>
    <row r="8866" spans="1:10" x14ac:dyDescent="0.25">
      <c r="A8866">
        <v>70</v>
      </c>
      <c r="B8866">
        <v>2017</v>
      </c>
      <c r="C8866" t="s">
        <v>40</v>
      </c>
      <c r="D8866" t="s">
        <v>56</v>
      </c>
      <c r="E8866" t="s">
        <v>35</v>
      </c>
      <c r="F8866">
        <v>3</v>
      </c>
      <c r="G8866" t="s">
        <v>45</v>
      </c>
      <c r="H8866" t="s">
        <v>46</v>
      </c>
      <c r="I8866" t="s">
        <v>51</v>
      </c>
      <c r="J8866">
        <v>1253.7</v>
      </c>
    </row>
    <row r="8867" spans="1:10" x14ac:dyDescent="0.25">
      <c r="A8867">
        <v>70</v>
      </c>
      <c r="B8867">
        <v>2017</v>
      </c>
      <c r="C8867" t="s">
        <v>40</v>
      </c>
      <c r="D8867" t="s">
        <v>56</v>
      </c>
      <c r="E8867" t="s">
        <v>35</v>
      </c>
      <c r="F8867">
        <v>4</v>
      </c>
      <c r="G8867" t="s">
        <v>45</v>
      </c>
      <c r="H8867" t="s">
        <v>46</v>
      </c>
      <c r="I8867" t="s">
        <v>51</v>
      </c>
      <c r="J8867">
        <v>1216.2</v>
      </c>
    </row>
    <row r="8868" spans="1:10" x14ac:dyDescent="0.25">
      <c r="A8868">
        <v>70</v>
      </c>
      <c r="B8868">
        <v>2017</v>
      </c>
      <c r="C8868" t="s">
        <v>40</v>
      </c>
      <c r="D8868" t="s">
        <v>56</v>
      </c>
      <c r="E8868" t="s">
        <v>35</v>
      </c>
      <c r="F8868">
        <v>5</v>
      </c>
      <c r="G8868" t="s">
        <v>45</v>
      </c>
      <c r="H8868" t="s">
        <v>46</v>
      </c>
      <c r="I8868" t="s">
        <v>51</v>
      </c>
      <c r="J8868">
        <v>1138.4000000000001</v>
      </c>
    </row>
    <row r="8869" spans="1:10" x14ac:dyDescent="0.25">
      <c r="A8869">
        <v>70</v>
      </c>
      <c r="B8869">
        <v>2017</v>
      </c>
      <c r="C8869" t="s">
        <v>40</v>
      </c>
      <c r="D8869" t="s">
        <v>56</v>
      </c>
      <c r="E8869" t="s">
        <v>35</v>
      </c>
      <c r="F8869">
        <v>6</v>
      </c>
      <c r="G8869" t="s">
        <v>38</v>
      </c>
      <c r="H8869" t="s">
        <v>46</v>
      </c>
      <c r="I8869" t="s">
        <v>37</v>
      </c>
      <c r="J8869">
        <v>1210.2</v>
      </c>
    </row>
    <row r="8870" spans="1:10" x14ac:dyDescent="0.25">
      <c r="A8870">
        <v>70</v>
      </c>
      <c r="B8870">
        <v>2018</v>
      </c>
      <c r="C8870" t="s">
        <v>40</v>
      </c>
      <c r="D8870" t="s">
        <v>60</v>
      </c>
      <c r="E8870" t="s">
        <v>35</v>
      </c>
      <c r="F8870">
        <v>1</v>
      </c>
      <c r="G8870" t="s">
        <v>38</v>
      </c>
      <c r="H8870" t="s">
        <v>2</v>
      </c>
      <c r="I8870" t="s">
        <v>37</v>
      </c>
      <c r="J8870">
        <v>662.8</v>
      </c>
    </row>
    <row r="8871" spans="1:10" x14ac:dyDescent="0.25">
      <c r="A8871">
        <v>70</v>
      </c>
      <c r="B8871">
        <v>2018</v>
      </c>
      <c r="C8871" t="s">
        <v>40</v>
      </c>
      <c r="D8871" t="s">
        <v>60</v>
      </c>
      <c r="E8871" t="s">
        <v>35</v>
      </c>
      <c r="F8871">
        <v>2</v>
      </c>
      <c r="G8871" t="s">
        <v>38</v>
      </c>
      <c r="H8871" t="s">
        <v>2</v>
      </c>
      <c r="I8871" t="s">
        <v>51</v>
      </c>
      <c r="J8871">
        <v>731.6</v>
      </c>
    </row>
    <row r="8872" spans="1:10" x14ac:dyDescent="0.25">
      <c r="A8872">
        <v>70</v>
      </c>
      <c r="B8872">
        <v>2018</v>
      </c>
      <c r="C8872" t="s">
        <v>40</v>
      </c>
      <c r="D8872" t="s">
        <v>60</v>
      </c>
      <c r="E8872" t="s">
        <v>35</v>
      </c>
      <c r="F8872">
        <v>3</v>
      </c>
      <c r="G8872" t="s">
        <v>45</v>
      </c>
      <c r="H8872" t="s">
        <v>2</v>
      </c>
      <c r="I8872" t="s">
        <v>37</v>
      </c>
      <c r="J8872">
        <v>667.7</v>
      </c>
    </row>
    <row r="8873" spans="1:10" x14ac:dyDescent="0.25">
      <c r="A8873">
        <v>70</v>
      </c>
      <c r="B8873">
        <v>2018</v>
      </c>
      <c r="C8873" t="s">
        <v>40</v>
      </c>
      <c r="D8873" t="s">
        <v>60</v>
      </c>
      <c r="E8873" t="s">
        <v>35</v>
      </c>
      <c r="F8873">
        <v>4</v>
      </c>
      <c r="G8873" t="s">
        <v>45</v>
      </c>
      <c r="H8873" t="s">
        <v>2</v>
      </c>
      <c r="I8873" t="s">
        <v>37</v>
      </c>
      <c r="J8873">
        <v>772.9</v>
      </c>
    </row>
    <row r="8874" spans="1:10" x14ac:dyDescent="0.25">
      <c r="A8874">
        <v>70</v>
      </c>
      <c r="B8874">
        <v>2018</v>
      </c>
      <c r="C8874" t="s">
        <v>40</v>
      </c>
      <c r="D8874" t="s">
        <v>60</v>
      </c>
      <c r="E8874" t="s">
        <v>35</v>
      </c>
      <c r="F8874">
        <v>5</v>
      </c>
      <c r="G8874" t="s">
        <v>38</v>
      </c>
      <c r="H8874" t="s">
        <v>2</v>
      </c>
      <c r="I8874" t="s">
        <v>37</v>
      </c>
      <c r="J8874">
        <v>870.5</v>
      </c>
    </row>
    <row r="8875" spans="1:10" x14ac:dyDescent="0.25">
      <c r="A8875">
        <v>70</v>
      </c>
      <c r="B8875">
        <v>2018</v>
      </c>
      <c r="C8875" t="s">
        <v>40</v>
      </c>
      <c r="D8875" t="s">
        <v>60</v>
      </c>
      <c r="E8875" t="s">
        <v>35</v>
      </c>
      <c r="F8875">
        <v>6</v>
      </c>
      <c r="G8875" t="s">
        <v>45</v>
      </c>
      <c r="H8875" t="s">
        <v>2</v>
      </c>
      <c r="I8875" t="s">
        <v>37</v>
      </c>
      <c r="J8875">
        <v>738</v>
      </c>
    </row>
    <row r="8876" spans="1:10" x14ac:dyDescent="0.25">
      <c r="A8876">
        <v>70</v>
      </c>
      <c r="B8876">
        <v>2018</v>
      </c>
      <c r="C8876" t="s">
        <v>40</v>
      </c>
      <c r="D8876" t="s">
        <v>56</v>
      </c>
      <c r="E8876" t="s">
        <v>35</v>
      </c>
      <c r="F8876">
        <v>1</v>
      </c>
      <c r="G8876" t="s">
        <v>38</v>
      </c>
      <c r="H8876" t="s">
        <v>2</v>
      </c>
      <c r="I8876" t="s">
        <v>37</v>
      </c>
      <c r="J8876">
        <v>716.1</v>
      </c>
    </row>
    <row r="8877" spans="1:10" x14ac:dyDescent="0.25">
      <c r="A8877">
        <v>70</v>
      </c>
      <c r="B8877">
        <v>2018</v>
      </c>
      <c r="C8877" t="s">
        <v>40</v>
      </c>
      <c r="D8877" t="s">
        <v>56</v>
      </c>
      <c r="E8877" t="s">
        <v>35</v>
      </c>
      <c r="F8877">
        <v>2</v>
      </c>
      <c r="G8877" t="s">
        <v>45</v>
      </c>
      <c r="H8877" t="s">
        <v>46</v>
      </c>
      <c r="I8877" t="s">
        <v>37</v>
      </c>
      <c r="J8877">
        <v>889.3</v>
      </c>
    </row>
    <row r="8878" spans="1:10" x14ac:dyDescent="0.25">
      <c r="A8878">
        <v>70</v>
      </c>
      <c r="B8878">
        <v>2018</v>
      </c>
      <c r="C8878" t="s">
        <v>40</v>
      </c>
      <c r="D8878" t="s">
        <v>56</v>
      </c>
      <c r="E8878" t="s">
        <v>35</v>
      </c>
      <c r="F8878">
        <v>3</v>
      </c>
      <c r="G8878" t="s">
        <v>45</v>
      </c>
      <c r="H8878" t="s">
        <v>2</v>
      </c>
      <c r="I8878" t="s">
        <v>51</v>
      </c>
      <c r="J8878">
        <v>561.4</v>
      </c>
    </row>
    <row r="8879" spans="1:10" x14ac:dyDescent="0.25">
      <c r="A8879">
        <v>70</v>
      </c>
      <c r="B8879">
        <v>2018</v>
      </c>
      <c r="C8879" t="s">
        <v>40</v>
      </c>
      <c r="D8879" t="s">
        <v>56</v>
      </c>
      <c r="E8879" t="s">
        <v>35</v>
      </c>
      <c r="F8879">
        <v>4</v>
      </c>
      <c r="G8879" t="s">
        <v>38</v>
      </c>
      <c r="H8879" t="s">
        <v>46</v>
      </c>
      <c r="I8879" t="s">
        <v>51</v>
      </c>
      <c r="J8879">
        <v>998.9</v>
      </c>
    </row>
    <row r="8880" spans="1:10" x14ac:dyDescent="0.25">
      <c r="A8880">
        <v>70</v>
      </c>
      <c r="B8880">
        <v>2018</v>
      </c>
      <c r="C8880" t="s">
        <v>40</v>
      </c>
      <c r="D8880" t="s">
        <v>56</v>
      </c>
      <c r="E8880" t="s">
        <v>35</v>
      </c>
      <c r="F8880">
        <v>5</v>
      </c>
      <c r="G8880" t="s">
        <v>45</v>
      </c>
      <c r="H8880" t="s">
        <v>2</v>
      </c>
      <c r="I8880" t="s">
        <v>37</v>
      </c>
      <c r="J8880">
        <v>522.79999999999995</v>
      </c>
    </row>
    <row r="8881" spans="1:10" x14ac:dyDescent="0.25">
      <c r="A8881">
        <v>70</v>
      </c>
      <c r="B8881">
        <v>2018</v>
      </c>
      <c r="C8881" t="s">
        <v>40</v>
      </c>
      <c r="D8881" t="s">
        <v>56</v>
      </c>
      <c r="E8881" t="s">
        <v>35</v>
      </c>
      <c r="F8881">
        <v>6</v>
      </c>
      <c r="G8881" t="s">
        <v>38</v>
      </c>
      <c r="H8881" t="s">
        <v>2</v>
      </c>
      <c r="I8881" t="s">
        <v>51</v>
      </c>
      <c r="J8881">
        <v>639.79999999999995</v>
      </c>
    </row>
    <row r="8882" spans="1:10" x14ac:dyDescent="0.25">
      <c r="A8882">
        <v>71</v>
      </c>
      <c r="B8882">
        <v>2017</v>
      </c>
      <c r="C8882" t="s">
        <v>40</v>
      </c>
      <c r="D8882" t="s">
        <v>60</v>
      </c>
      <c r="E8882" t="s">
        <v>35</v>
      </c>
      <c r="F8882">
        <v>1</v>
      </c>
      <c r="G8882" t="s">
        <v>45</v>
      </c>
      <c r="H8882" t="s">
        <v>46</v>
      </c>
      <c r="I8882" t="s">
        <v>37</v>
      </c>
      <c r="J8882">
        <v>1119.5999999999999</v>
      </c>
    </row>
    <row r="8883" spans="1:10" x14ac:dyDescent="0.25">
      <c r="A8883">
        <v>71</v>
      </c>
      <c r="B8883">
        <v>2017</v>
      </c>
      <c r="C8883" t="s">
        <v>40</v>
      </c>
      <c r="D8883" t="s">
        <v>60</v>
      </c>
      <c r="E8883" t="s">
        <v>35</v>
      </c>
      <c r="F8883">
        <v>2</v>
      </c>
      <c r="G8883" t="s">
        <v>38</v>
      </c>
      <c r="H8883" t="s">
        <v>46</v>
      </c>
      <c r="I8883" t="s">
        <v>51</v>
      </c>
      <c r="J8883">
        <v>1216</v>
      </c>
    </row>
    <row r="8884" spans="1:10" x14ac:dyDescent="0.25">
      <c r="A8884">
        <v>71</v>
      </c>
      <c r="B8884">
        <v>2017</v>
      </c>
      <c r="C8884" t="s">
        <v>40</v>
      </c>
      <c r="D8884" t="s">
        <v>60</v>
      </c>
      <c r="E8884" t="s">
        <v>35</v>
      </c>
      <c r="F8884">
        <v>3</v>
      </c>
      <c r="G8884" t="s">
        <v>45</v>
      </c>
      <c r="H8884" t="s">
        <v>46</v>
      </c>
      <c r="I8884" t="s">
        <v>51</v>
      </c>
      <c r="J8884">
        <v>1271</v>
      </c>
    </row>
    <row r="8885" spans="1:10" x14ac:dyDescent="0.25">
      <c r="A8885">
        <v>71</v>
      </c>
      <c r="B8885">
        <v>2017</v>
      </c>
      <c r="C8885" t="s">
        <v>40</v>
      </c>
      <c r="D8885" t="s">
        <v>60</v>
      </c>
      <c r="E8885" t="s">
        <v>35</v>
      </c>
      <c r="F8885">
        <v>4</v>
      </c>
      <c r="G8885" t="s">
        <v>45</v>
      </c>
      <c r="H8885" t="s">
        <v>2</v>
      </c>
      <c r="I8885" t="s">
        <v>51</v>
      </c>
      <c r="J8885">
        <v>885.4</v>
      </c>
    </row>
    <row r="8886" spans="1:10" x14ac:dyDescent="0.25">
      <c r="A8886">
        <v>71</v>
      </c>
      <c r="B8886">
        <v>2017</v>
      </c>
      <c r="C8886" t="s">
        <v>40</v>
      </c>
      <c r="D8886" t="s">
        <v>60</v>
      </c>
      <c r="E8886" t="s">
        <v>35</v>
      </c>
      <c r="F8886">
        <v>5</v>
      </c>
      <c r="G8886" t="s">
        <v>45</v>
      </c>
      <c r="H8886" t="s">
        <v>2</v>
      </c>
      <c r="I8886" t="s">
        <v>51</v>
      </c>
      <c r="J8886">
        <v>806.7</v>
      </c>
    </row>
    <row r="8887" spans="1:10" x14ac:dyDescent="0.25">
      <c r="A8887">
        <v>71</v>
      </c>
      <c r="B8887">
        <v>2017</v>
      </c>
      <c r="C8887" t="s">
        <v>40</v>
      </c>
      <c r="D8887" t="s">
        <v>60</v>
      </c>
      <c r="E8887" t="s">
        <v>35</v>
      </c>
      <c r="F8887">
        <v>6</v>
      </c>
      <c r="G8887" t="s">
        <v>45</v>
      </c>
      <c r="H8887" t="s">
        <v>2</v>
      </c>
      <c r="I8887" t="s">
        <v>37</v>
      </c>
      <c r="J8887">
        <v>1005.8</v>
      </c>
    </row>
    <row r="8888" spans="1:10" x14ac:dyDescent="0.25">
      <c r="A8888">
        <v>71</v>
      </c>
      <c r="B8888">
        <v>2017</v>
      </c>
      <c r="C8888" t="s">
        <v>40</v>
      </c>
      <c r="D8888" t="s">
        <v>56</v>
      </c>
      <c r="E8888" t="s">
        <v>35</v>
      </c>
      <c r="F8888">
        <v>1</v>
      </c>
      <c r="G8888" t="s">
        <v>45</v>
      </c>
      <c r="H8888" t="s">
        <v>46</v>
      </c>
      <c r="I8888" t="s">
        <v>37</v>
      </c>
      <c r="J8888">
        <v>1126.0999999999999</v>
      </c>
    </row>
    <row r="8889" spans="1:10" x14ac:dyDescent="0.25">
      <c r="A8889">
        <v>71</v>
      </c>
      <c r="B8889">
        <v>2017</v>
      </c>
      <c r="C8889" t="s">
        <v>40</v>
      </c>
      <c r="D8889" t="s">
        <v>56</v>
      </c>
      <c r="E8889" t="s">
        <v>35</v>
      </c>
      <c r="F8889">
        <v>2</v>
      </c>
      <c r="G8889" t="s">
        <v>38</v>
      </c>
      <c r="H8889" t="s">
        <v>46</v>
      </c>
      <c r="I8889" t="s">
        <v>37</v>
      </c>
      <c r="J8889">
        <v>1129.3</v>
      </c>
    </row>
    <row r="8890" spans="1:10" x14ac:dyDescent="0.25">
      <c r="A8890">
        <v>71</v>
      </c>
      <c r="B8890">
        <v>2017</v>
      </c>
      <c r="C8890" t="s">
        <v>40</v>
      </c>
      <c r="D8890" t="s">
        <v>56</v>
      </c>
      <c r="E8890" t="s">
        <v>35</v>
      </c>
      <c r="F8890">
        <v>3</v>
      </c>
      <c r="G8890" t="s">
        <v>38</v>
      </c>
      <c r="H8890" t="s">
        <v>46</v>
      </c>
      <c r="I8890" t="s">
        <v>51</v>
      </c>
      <c r="J8890">
        <v>1278.7</v>
      </c>
    </row>
    <row r="8891" spans="1:10" x14ac:dyDescent="0.25">
      <c r="A8891">
        <v>71</v>
      </c>
      <c r="B8891">
        <v>2017</v>
      </c>
      <c r="C8891" t="s">
        <v>40</v>
      </c>
      <c r="D8891" t="s">
        <v>56</v>
      </c>
      <c r="E8891" t="s">
        <v>35</v>
      </c>
      <c r="F8891">
        <v>4</v>
      </c>
      <c r="G8891" t="s">
        <v>45</v>
      </c>
      <c r="H8891" t="s">
        <v>2</v>
      </c>
      <c r="I8891" t="s">
        <v>51</v>
      </c>
      <c r="J8891">
        <v>786.6</v>
      </c>
    </row>
    <row r="8892" spans="1:10" x14ac:dyDescent="0.25">
      <c r="A8892">
        <v>71</v>
      </c>
      <c r="B8892">
        <v>2017</v>
      </c>
      <c r="C8892" t="s">
        <v>40</v>
      </c>
      <c r="D8892" t="s">
        <v>56</v>
      </c>
      <c r="E8892" t="s">
        <v>35</v>
      </c>
      <c r="F8892">
        <v>5</v>
      </c>
      <c r="G8892" t="s">
        <v>45</v>
      </c>
      <c r="H8892" t="s">
        <v>46</v>
      </c>
      <c r="I8892" t="s">
        <v>37</v>
      </c>
      <c r="J8892">
        <v>1194.0999999999999</v>
      </c>
    </row>
    <row r="8893" spans="1:10" x14ac:dyDescent="0.25">
      <c r="A8893">
        <v>71</v>
      </c>
      <c r="B8893">
        <v>2017</v>
      </c>
      <c r="C8893" t="s">
        <v>40</v>
      </c>
      <c r="D8893" t="s">
        <v>56</v>
      </c>
      <c r="E8893" t="s">
        <v>35</v>
      </c>
      <c r="F8893">
        <v>6</v>
      </c>
      <c r="G8893" t="s">
        <v>45</v>
      </c>
      <c r="H8893" t="s">
        <v>46</v>
      </c>
      <c r="I8893" t="s">
        <v>51</v>
      </c>
      <c r="J8893">
        <v>1120.3</v>
      </c>
    </row>
    <row r="8894" spans="1:10" x14ac:dyDescent="0.25">
      <c r="A8894">
        <v>71</v>
      </c>
      <c r="B8894">
        <v>2018</v>
      </c>
      <c r="C8894" t="s">
        <v>40</v>
      </c>
      <c r="D8894" t="s">
        <v>60</v>
      </c>
      <c r="E8894" t="s">
        <v>35</v>
      </c>
      <c r="F8894">
        <v>1</v>
      </c>
      <c r="G8894" t="s">
        <v>45</v>
      </c>
      <c r="H8894" t="s">
        <v>2</v>
      </c>
      <c r="I8894" t="s">
        <v>37</v>
      </c>
      <c r="J8894">
        <v>750.9</v>
      </c>
    </row>
    <row r="8895" spans="1:10" x14ac:dyDescent="0.25">
      <c r="A8895">
        <v>71</v>
      </c>
      <c r="B8895">
        <v>2018</v>
      </c>
      <c r="C8895" t="s">
        <v>40</v>
      </c>
      <c r="D8895" t="s">
        <v>60</v>
      </c>
      <c r="E8895" t="s">
        <v>35</v>
      </c>
      <c r="F8895">
        <v>2</v>
      </c>
      <c r="G8895" t="s">
        <v>45</v>
      </c>
      <c r="H8895" t="s">
        <v>46</v>
      </c>
      <c r="I8895" t="s">
        <v>51</v>
      </c>
      <c r="J8895">
        <v>1095</v>
      </c>
    </row>
    <row r="8896" spans="1:10" x14ac:dyDescent="0.25">
      <c r="A8896">
        <v>71</v>
      </c>
      <c r="B8896">
        <v>2018</v>
      </c>
      <c r="C8896" t="s">
        <v>40</v>
      </c>
      <c r="D8896" t="s">
        <v>60</v>
      </c>
      <c r="E8896" t="s">
        <v>35</v>
      </c>
      <c r="F8896">
        <v>3</v>
      </c>
      <c r="G8896" t="s">
        <v>38</v>
      </c>
      <c r="H8896" t="s">
        <v>46</v>
      </c>
      <c r="I8896" t="s">
        <v>37</v>
      </c>
      <c r="J8896">
        <v>1080.4000000000001</v>
      </c>
    </row>
    <row r="8897" spans="1:10" x14ac:dyDescent="0.25">
      <c r="A8897">
        <v>71</v>
      </c>
      <c r="B8897">
        <v>2018</v>
      </c>
      <c r="C8897" t="s">
        <v>40</v>
      </c>
      <c r="D8897" t="s">
        <v>60</v>
      </c>
      <c r="E8897" t="s">
        <v>35</v>
      </c>
      <c r="F8897">
        <v>4</v>
      </c>
      <c r="G8897" t="s">
        <v>38</v>
      </c>
      <c r="H8897" t="s">
        <v>46</v>
      </c>
      <c r="I8897" t="s">
        <v>37</v>
      </c>
      <c r="J8897">
        <v>1157.3</v>
      </c>
    </row>
    <row r="8898" spans="1:10" x14ac:dyDescent="0.25">
      <c r="A8898">
        <v>71</v>
      </c>
      <c r="B8898">
        <v>2018</v>
      </c>
      <c r="C8898" t="s">
        <v>40</v>
      </c>
      <c r="D8898" t="s">
        <v>60</v>
      </c>
      <c r="E8898" t="s">
        <v>35</v>
      </c>
      <c r="F8898">
        <v>5</v>
      </c>
      <c r="G8898" t="s">
        <v>38</v>
      </c>
      <c r="H8898" t="s">
        <v>46</v>
      </c>
      <c r="I8898" t="s">
        <v>37</v>
      </c>
      <c r="J8898">
        <v>1110.3</v>
      </c>
    </row>
    <row r="8899" spans="1:10" x14ac:dyDescent="0.25">
      <c r="A8899">
        <v>71</v>
      </c>
      <c r="B8899">
        <v>2018</v>
      </c>
      <c r="C8899" t="s">
        <v>40</v>
      </c>
      <c r="D8899" t="s">
        <v>60</v>
      </c>
      <c r="E8899" t="s">
        <v>35</v>
      </c>
      <c r="F8899">
        <v>6</v>
      </c>
      <c r="G8899" t="s">
        <v>38</v>
      </c>
      <c r="H8899" t="s">
        <v>46</v>
      </c>
      <c r="I8899" t="s">
        <v>51</v>
      </c>
      <c r="J8899">
        <v>1011.6</v>
      </c>
    </row>
    <row r="8900" spans="1:10" x14ac:dyDescent="0.25">
      <c r="A8900">
        <v>71</v>
      </c>
      <c r="B8900">
        <v>2018</v>
      </c>
      <c r="C8900" t="s">
        <v>40</v>
      </c>
      <c r="D8900" t="s">
        <v>56</v>
      </c>
      <c r="E8900" t="s">
        <v>35</v>
      </c>
      <c r="F8900">
        <v>1</v>
      </c>
      <c r="G8900" t="s">
        <v>45</v>
      </c>
      <c r="H8900" t="s">
        <v>46</v>
      </c>
      <c r="I8900" t="s">
        <v>37</v>
      </c>
      <c r="J8900">
        <v>966.3</v>
      </c>
    </row>
    <row r="8901" spans="1:10" x14ac:dyDescent="0.25">
      <c r="A8901">
        <v>71</v>
      </c>
      <c r="B8901">
        <v>2018</v>
      </c>
      <c r="C8901" t="s">
        <v>40</v>
      </c>
      <c r="D8901" t="s">
        <v>56</v>
      </c>
      <c r="E8901" t="s">
        <v>35</v>
      </c>
      <c r="F8901">
        <v>2</v>
      </c>
      <c r="G8901" t="s">
        <v>45</v>
      </c>
      <c r="H8901" t="s">
        <v>46</v>
      </c>
      <c r="I8901" t="s">
        <v>37</v>
      </c>
      <c r="J8901">
        <v>1054.0999999999999</v>
      </c>
    </row>
    <row r="8902" spans="1:10" x14ac:dyDescent="0.25">
      <c r="A8902">
        <v>71</v>
      </c>
      <c r="B8902">
        <v>2018</v>
      </c>
      <c r="C8902" t="s">
        <v>40</v>
      </c>
      <c r="D8902" t="s">
        <v>56</v>
      </c>
      <c r="E8902" t="s">
        <v>35</v>
      </c>
      <c r="F8902">
        <v>3</v>
      </c>
      <c r="G8902" t="s">
        <v>38</v>
      </c>
      <c r="H8902" t="s">
        <v>46</v>
      </c>
      <c r="I8902" t="s">
        <v>37</v>
      </c>
      <c r="J8902">
        <v>953.6</v>
      </c>
    </row>
    <row r="8903" spans="1:10" x14ac:dyDescent="0.25">
      <c r="A8903">
        <v>71</v>
      </c>
      <c r="B8903">
        <v>2018</v>
      </c>
      <c r="C8903" t="s">
        <v>40</v>
      </c>
      <c r="D8903" t="s">
        <v>56</v>
      </c>
      <c r="E8903" t="s">
        <v>35</v>
      </c>
      <c r="F8903">
        <v>4</v>
      </c>
      <c r="G8903" t="s">
        <v>45</v>
      </c>
      <c r="H8903" t="s">
        <v>46</v>
      </c>
      <c r="I8903" t="s">
        <v>51</v>
      </c>
      <c r="J8903">
        <v>1035.8</v>
      </c>
    </row>
    <row r="8904" spans="1:10" x14ac:dyDescent="0.25">
      <c r="A8904">
        <v>71</v>
      </c>
      <c r="B8904">
        <v>2018</v>
      </c>
      <c r="C8904" t="s">
        <v>40</v>
      </c>
      <c r="D8904" t="s">
        <v>56</v>
      </c>
      <c r="E8904" t="s">
        <v>35</v>
      </c>
      <c r="F8904">
        <v>5</v>
      </c>
      <c r="G8904" t="s">
        <v>38</v>
      </c>
      <c r="H8904" t="s">
        <v>46</v>
      </c>
      <c r="I8904" t="s">
        <v>51</v>
      </c>
      <c r="J8904">
        <v>1090.7</v>
      </c>
    </row>
    <row r="8905" spans="1:10" x14ac:dyDescent="0.25">
      <c r="A8905">
        <v>71</v>
      </c>
      <c r="B8905">
        <v>2018</v>
      </c>
      <c r="C8905" t="s">
        <v>40</v>
      </c>
      <c r="D8905" t="s">
        <v>56</v>
      </c>
      <c r="E8905" t="s">
        <v>35</v>
      </c>
      <c r="F8905">
        <v>6</v>
      </c>
      <c r="G8905" t="s">
        <v>38</v>
      </c>
      <c r="H8905" t="s">
        <v>2</v>
      </c>
      <c r="I8905" t="s">
        <v>51</v>
      </c>
      <c r="J8905">
        <v>474.7</v>
      </c>
    </row>
    <row r="8906" spans="1:10" x14ac:dyDescent="0.25">
      <c r="A8906">
        <v>72</v>
      </c>
      <c r="B8906">
        <v>2017</v>
      </c>
      <c r="C8906" t="s">
        <v>40</v>
      </c>
      <c r="D8906" t="s">
        <v>60</v>
      </c>
      <c r="E8906" t="s">
        <v>35</v>
      </c>
      <c r="F8906">
        <v>1</v>
      </c>
      <c r="G8906" t="s">
        <v>45</v>
      </c>
      <c r="H8906" t="s">
        <v>2</v>
      </c>
      <c r="I8906" t="s">
        <v>51</v>
      </c>
      <c r="J8906">
        <v>820.5</v>
      </c>
    </row>
    <row r="8907" spans="1:10" x14ac:dyDescent="0.25">
      <c r="A8907">
        <v>72</v>
      </c>
      <c r="B8907">
        <v>2017</v>
      </c>
      <c r="C8907" t="s">
        <v>40</v>
      </c>
      <c r="D8907" t="s">
        <v>60</v>
      </c>
      <c r="E8907" t="s">
        <v>35</v>
      </c>
      <c r="F8907">
        <v>2</v>
      </c>
      <c r="G8907" t="s">
        <v>38</v>
      </c>
      <c r="H8907" t="s">
        <v>46</v>
      </c>
      <c r="I8907" t="s">
        <v>37</v>
      </c>
      <c r="J8907">
        <v>1346.5</v>
      </c>
    </row>
    <row r="8908" spans="1:10" x14ac:dyDescent="0.25">
      <c r="A8908">
        <v>72</v>
      </c>
      <c r="B8908">
        <v>2017</v>
      </c>
      <c r="C8908" t="s">
        <v>40</v>
      </c>
      <c r="D8908" t="s">
        <v>60</v>
      </c>
      <c r="E8908" t="s">
        <v>35</v>
      </c>
      <c r="F8908">
        <v>3</v>
      </c>
      <c r="G8908" t="s">
        <v>45</v>
      </c>
      <c r="H8908" t="s">
        <v>46</v>
      </c>
      <c r="I8908" t="s">
        <v>37</v>
      </c>
      <c r="J8908">
        <v>1427.7</v>
      </c>
    </row>
    <row r="8909" spans="1:10" x14ac:dyDescent="0.25">
      <c r="A8909">
        <v>72</v>
      </c>
      <c r="B8909">
        <v>2017</v>
      </c>
      <c r="C8909" t="s">
        <v>40</v>
      </c>
      <c r="D8909" t="s">
        <v>60</v>
      </c>
      <c r="E8909" t="s">
        <v>35</v>
      </c>
      <c r="F8909">
        <v>4</v>
      </c>
      <c r="G8909" t="s">
        <v>38</v>
      </c>
      <c r="H8909" t="s">
        <v>46</v>
      </c>
      <c r="I8909" t="s">
        <v>51</v>
      </c>
      <c r="J8909">
        <v>1367.7</v>
      </c>
    </row>
    <row r="8910" spans="1:10" x14ac:dyDescent="0.25">
      <c r="A8910">
        <v>72</v>
      </c>
      <c r="B8910">
        <v>2017</v>
      </c>
      <c r="C8910" t="s">
        <v>40</v>
      </c>
      <c r="D8910" t="s">
        <v>60</v>
      </c>
      <c r="E8910" t="s">
        <v>35</v>
      </c>
      <c r="F8910">
        <v>5</v>
      </c>
      <c r="G8910" t="s">
        <v>38</v>
      </c>
      <c r="H8910" t="s">
        <v>2</v>
      </c>
      <c r="I8910" t="s">
        <v>51</v>
      </c>
      <c r="J8910">
        <v>936.8</v>
      </c>
    </row>
    <row r="8911" spans="1:10" x14ac:dyDescent="0.25">
      <c r="A8911">
        <v>72</v>
      </c>
      <c r="B8911">
        <v>2017</v>
      </c>
      <c r="C8911" t="s">
        <v>40</v>
      </c>
      <c r="D8911" t="s">
        <v>60</v>
      </c>
      <c r="E8911" t="s">
        <v>35</v>
      </c>
      <c r="F8911">
        <v>6</v>
      </c>
      <c r="G8911" t="s">
        <v>45</v>
      </c>
      <c r="H8911" t="s">
        <v>46</v>
      </c>
      <c r="I8911" t="s">
        <v>37</v>
      </c>
      <c r="J8911">
        <v>1195.7</v>
      </c>
    </row>
    <row r="8912" spans="1:10" x14ac:dyDescent="0.25">
      <c r="A8912">
        <v>72</v>
      </c>
      <c r="B8912">
        <v>2017</v>
      </c>
      <c r="C8912" t="s">
        <v>40</v>
      </c>
      <c r="D8912" t="s">
        <v>56</v>
      </c>
      <c r="E8912" t="s">
        <v>35</v>
      </c>
      <c r="F8912">
        <v>1</v>
      </c>
      <c r="G8912" t="s">
        <v>38</v>
      </c>
      <c r="H8912" t="s">
        <v>2</v>
      </c>
      <c r="I8912" t="s">
        <v>51</v>
      </c>
      <c r="J8912">
        <v>831.5</v>
      </c>
    </row>
    <row r="8913" spans="1:10" x14ac:dyDescent="0.25">
      <c r="A8913">
        <v>72</v>
      </c>
      <c r="B8913">
        <v>2017</v>
      </c>
      <c r="C8913" t="s">
        <v>40</v>
      </c>
      <c r="D8913" t="s">
        <v>56</v>
      </c>
      <c r="E8913" t="s">
        <v>35</v>
      </c>
      <c r="F8913">
        <v>2</v>
      </c>
      <c r="G8913" t="s">
        <v>38</v>
      </c>
      <c r="H8913" t="s">
        <v>2</v>
      </c>
      <c r="I8913" t="s">
        <v>37</v>
      </c>
      <c r="J8913">
        <v>802.6</v>
      </c>
    </row>
    <row r="8914" spans="1:10" x14ac:dyDescent="0.25">
      <c r="A8914">
        <v>72</v>
      </c>
      <c r="B8914">
        <v>2017</v>
      </c>
      <c r="C8914" t="s">
        <v>40</v>
      </c>
      <c r="D8914" t="s">
        <v>56</v>
      </c>
      <c r="E8914" t="s">
        <v>35</v>
      </c>
      <c r="F8914">
        <v>3</v>
      </c>
      <c r="G8914" t="s">
        <v>45</v>
      </c>
      <c r="H8914" t="s">
        <v>46</v>
      </c>
      <c r="I8914" t="s">
        <v>51</v>
      </c>
      <c r="J8914">
        <v>1229.5999999999999</v>
      </c>
    </row>
    <row r="8915" spans="1:10" x14ac:dyDescent="0.25">
      <c r="A8915">
        <v>72</v>
      </c>
      <c r="B8915">
        <v>2017</v>
      </c>
      <c r="C8915" t="s">
        <v>40</v>
      </c>
      <c r="D8915" t="s">
        <v>56</v>
      </c>
      <c r="E8915" t="s">
        <v>35</v>
      </c>
      <c r="F8915">
        <v>4</v>
      </c>
      <c r="G8915" t="s">
        <v>38</v>
      </c>
      <c r="H8915" t="s">
        <v>2</v>
      </c>
      <c r="I8915" t="s">
        <v>51</v>
      </c>
      <c r="J8915">
        <v>863</v>
      </c>
    </row>
    <row r="8916" spans="1:10" x14ac:dyDescent="0.25">
      <c r="A8916">
        <v>72</v>
      </c>
      <c r="B8916">
        <v>2017</v>
      </c>
      <c r="C8916" t="s">
        <v>40</v>
      </c>
      <c r="D8916" t="s">
        <v>56</v>
      </c>
      <c r="E8916" t="s">
        <v>35</v>
      </c>
      <c r="F8916">
        <v>5</v>
      </c>
      <c r="G8916" t="s">
        <v>38</v>
      </c>
      <c r="H8916" t="s">
        <v>2</v>
      </c>
      <c r="I8916" t="s">
        <v>51</v>
      </c>
      <c r="J8916">
        <v>778.4</v>
      </c>
    </row>
    <row r="8917" spans="1:10" x14ac:dyDescent="0.25">
      <c r="A8917">
        <v>72</v>
      </c>
      <c r="B8917">
        <v>2017</v>
      </c>
      <c r="C8917" t="s">
        <v>40</v>
      </c>
      <c r="D8917" t="s">
        <v>56</v>
      </c>
      <c r="E8917" t="s">
        <v>35</v>
      </c>
      <c r="F8917">
        <v>6</v>
      </c>
      <c r="G8917" t="s">
        <v>45</v>
      </c>
      <c r="H8917" t="s">
        <v>46</v>
      </c>
      <c r="I8917" t="s">
        <v>37</v>
      </c>
      <c r="J8917">
        <v>1271.7</v>
      </c>
    </row>
    <row r="8918" spans="1:10" x14ac:dyDescent="0.25">
      <c r="A8918">
        <v>72</v>
      </c>
      <c r="B8918">
        <v>2018</v>
      </c>
      <c r="C8918" t="s">
        <v>40</v>
      </c>
      <c r="D8918" t="s">
        <v>60</v>
      </c>
      <c r="E8918" t="s">
        <v>35</v>
      </c>
      <c r="F8918">
        <v>1</v>
      </c>
      <c r="G8918" t="s">
        <v>38</v>
      </c>
      <c r="H8918" t="s">
        <v>46</v>
      </c>
      <c r="I8918" t="s">
        <v>51</v>
      </c>
      <c r="J8918">
        <v>971.6</v>
      </c>
    </row>
    <row r="8919" spans="1:10" x14ac:dyDescent="0.25">
      <c r="A8919">
        <v>72</v>
      </c>
      <c r="B8919">
        <v>2018</v>
      </c>
      <c r="C8919" t="s">
        <v>40</v>
      </c>
      <c r="D8919" t="s">
        <v>60</v>
      </c>
      <c r="E8919" t="s">
        <v>35</v>
      </c>
      <c r="F8919">
        <v>2</v>
      </c>
      <c r="G8919" t="s">
        <v>38</v>
      </c>
      <c r="H8919" t="s">
        <v>2</v>
      </c>
      <c r="I8919" t="s">
        <v>37</v>
      </c>
      <c r="J8919">
        <v>637.1</v>
      </c>
    </row>
    <row r="8920" spans="1:10" x14ac:dyDescent="0.25">
      <c r="A8920">
        <v>72</v>
      </c>
      <c r="B8920">
        <v>2018</v>
      </c>
      <c r="C8920" t="s">
        <v>40</v>
      </c>
      <c r="D8920" t="s">
        <v>60</v>
      </c>
      <c r="E8920" t="s">
        <v>35</v>
      </c>
      <c r="F8920">
        <v>3</v>
      </c>
      <c r="G8920" t="s">
        <v>38</v>
      </c>
      <c r="H8920" t="s">
        <v>2</v>
      </c>
      <c r="I8920" t="s">
        <v>51</v>
      </c>
      <c r="J8920">
        <v>752.1</v>
      </c>
    </row>
    <row r="8921" spans="1:10" x14ac:dyDescent="0.25">
      <c r="A8921">
        <v>72</v>
      </c>
      <c r="B8921">
        <v>2018</v>
      </c>
      <c r="C8921" t="s">
        <v>40</v>
      </c>
      <c r="D8921" t="s">
        <v>60</v>
      </c>
      <c r="E8921" t="s">
        <v>35</v>
      </c>
      <c r="F8921">
        <v>4</v>
      </c>
      <c r="G8921" t="s">
        <v>45</v>
      </c>
      <c r="H8921" t="s">
        <v>2</v>
      </c>
      <c r="I8921" t="s">
        <v>51</v>
      </c>
      <c r="J8921">
        <v>741.1</v>
      </c>
    </row>
    <row r="8922" spans="1:10" x14ac:dyDescent="0.25">
      <c r="A8922">
        <v>72</v>
      </c>
      <c r="B8922">
        <v>2018</v>
      </c>
      <c r="C8922" t="s">
        <v>40</v>
      </c>
      <c r="D8922" t="s">
        <v>60</v>
      </c>
      <c r="E8922" t="s">
        <v>35</v>
      </c>
      <c r="F8922">
        <v>5</v>
      </c>
      <c r="G8922" t="s">
        <v>45</v>
      </c>
      <c r="H8922" t="s">
        <v>46</v>
      </c>
      <c r="I8922" t="s">
        <v>51</v>
      </c>
      <c r="J8922">
        <v>1009</v>
      </c>
    </row>
    <row r="8923" spans="1:10" x14ac:dyDescent="0.25">
      <c r="A8923">
        <v>72</v>
      </c>
      <c r="B8923">
        <v>2018</v>
      </c>
      <c r="C8923" t="s">
        <v>40</v>
      </c>
      <c r="D8923" t="s">
        <v>60</v>
      </c>
      <c r="E8923" t="s">
        <v>35</v>
      </c>
      <c r="F8923">
        <v>6</v>
      </c>
      <c r="G8923" t="s">
        <v>45</v>
      </c>
      <c r="H8923" t="s">
        <v>46</v>
      </c>
      <c r="I8923" t="s">
        <v>37</v>
      </c>
      <c r="J8923">
        <v>1178.5</v>
      </c>
    </row>
    <row r="8924" spans="1:10" x14ac:dyDescent="0.25">
      <c r="A8924">
        <v>72</v>
      </c>
      <c r="B8924">
        <v>2018</v>
      </c>
      <c r="C8924" t="s">
        <v>40</v>
      </c>
      <c r="D8924" t="s">
        <v>56</v>
      </c>
      <c r="E8924" t="s">
        <v>35</v>
      </c>
      <c r="F8924">
        <v>1</v>
      </c>
      <c r="G8924" t="s">
        <v>45</v>
      </c>
      <c r="H8924" t="s">
        <v>46</v>
      </c>
      <c r="I8924" t="s">
        <v>51</v>
      </c>
      <c r="J8924">
        <v>1029.0999999999999</v>
      </c>
    </row>
    <row r="8925" spans="1:10" x14ac:dyDescent="0.25">
      <c r="A8925">
        <v>72</v>
      </c>
      <c r="B8925">
        <v>2018</v>
      </c>
      <c r="C8925" t="s">
        <v>40</v>
      </c>
      <c r="D8925" t="s">
        <v>56</v>
      </c>
      <c r="E8925" t="s">
        <v>35</v>
      </c>
      <c r="F8925">
        <v>2</v>
      </c>
      <c r="G8925" t="s">
        <v>38</v>
      </c>
      <c r="H8925" t="s">
        <v>2</v>
      </c>
      <c r="I8925" t="s">
        <v>51</v>
      </c>
      <c r="J8925">
        <v>568.6</v>
      </c>
    </row>
    <row r="8926" spans="1:10" x14ac:dyDescent="0.25">
      <c r="A8926">
        <v>72</v>
      </c>
      <c r="B8926">
        <v>2018</v>
      </c>
      <c r="C8926" t="s">
        <v>40</v>
      </c>
      <c r="D8926" t="s">
        <v>56</v>
      </c>
      <c r="E8926" t="s">
        <v>35</v>
      </c>
      <c r="F8926">
        <v>3</v>
      </c>
      <c r="G8926" t="s">
        <v>38</v>
      </c>
      <c r="H8926" t="s">
        <v>2</v>
      </c>
      <c r="I8926" t="s">
        <v>51</v>
      </c>
      <c r="J8926">
        <v>574</v>
      </c>
    </row>
    <row r="8927" spans="1:10" x14ac:dyDescent="0.25">
      <c r="A8927">
        <v>72</v>
      </c>
      <c r="B8927">
        <v>2018</v>
      </c>
      <c r="C8927" t="s">
        <v>40</v>
      </c>
      <c r="D8927" t="s">
        <v>56</v>
      </c>
      <c r="E8927" t="s">
        <v>35</v>
      </c>
      <c r="F8927">
        <v>4</v>
      </c>
      <c r="G8927" t="s">
        <v>38</v>
      </c>
      <c r="H8927" t="s">
        <v>46</v>
      </c>
      <c r="I8927" t="s">
        <v>51</v>
      </c>
      <c r="J8927">
        <v>1013.4</v>
      </c>
    </row>
    <row r="8928" spans="1:10" x14ac:dyDescent="0.25">
      <c r="A8928">
        <v>72</v>
      </c>
      <c r="B8928">
        <v>2018</v>
      </c>
      <c r="C8928" t="s">
        <v>40</v>
      </c>
      <c r="D8928" t="s">
        <v>56</v>
      </c>
      <c r="E8928" t="s">
        <v>35</v>
      </c>
      <c r="F8928">
        <v>5</v>
      </c>
      <c r="G8928" t="s">
        <v>38</v>
      </c>
      <c r="H8928" t="s">
        <v>2</v>
      </c>
      <c r="I8928" t="s">
        <v>51</v>
      </c>
      <c r="J8928">
        <v>536.6</v>
      </c>
    </row>
    <row r="8929" spans="1:10" x14ac:dyDescent="0.25">
      <c r="A8929">
        <v>72</v>
      </c>
      <c r="B8929">
        <v>2018</v>
      </c>
      <c r="C8929" t="s">
        <v>40</v>
      </c>
      <c r="D8929" t="s">
        <v>56</v>
      </c>
      <c r="E8929" t="s">
        <v>35</v>
      </c>
      <c r="F8929">
        <v>6</v>
      </c>
      <c r="G8929" t="s">
        <v>38</v>
      </c>
      <c r="H8929" t="s">
        <v>46</v>
      </c>
      <c r="I8929" t="s">
        <v>51</v>
      </c>
      <c r="J8929">
        <v>925.8</v>
      </c>
    </row>
    <row r="8930" spans="1:10" x14ac:dyDescent="0.25">
      <c r="A8930">
        <v>73</v>
      </c>
      <c r="B8930">
        <v>2017</v>
      </c>
      <c r="C8930" t="s">
        <v>40</v>
      </c>
      <c r="D8930" t="s">
        <v>60</v>
      </c>
      <c r="E8930" t="s">
        <v>35</v>
      </c>
      <c r="F8930">
        <v>1</v>
      </c>
      <c r="G8930" t="s">
        <v>45</v>
      </c>
      <c r="H8930" t="s">
        <v>2</v>
      </c>
      <c r="I8930" t="s">
        <v>51</v>
      </c>
      <c r="J8930">
        <v>910.1</v>
      </c>
    </row>
    <row r="8931" spans="1:10" x14ac:dyDescent="0.25">
      <c r="A8931">
        <v>73</v>
      </c>
      <c r="B8931">
        <v>2017</v>
      </c>
      <c r="C8931" t="s">
        <v>40</v>
      </c>
      <c r="D8931" t="s">
        <v>60</v>
      </c>
      <c r="E8931" t="s">
        <v>35</v>
      </c>
      <c r="F8931">
        <v>2</v>
      </c>
      <c r="G8931" t="s">
        <v>38</v>
      </c>
      <c r="H8931" t="s">
        <v>46</v>
      </c>
      <c r="I8931" t="s">
        <v>51</v>
      </c>
      <c r="J8931">
        <v>1285.3</v>
      </c>
    </row>
    <row r="8932" spans="1:10" x14ac:dyDescent="0.25">
      <c r="A8932">
        <v>73</v>
      </c>
      <c r="B8932">
        <v>2017</v>
      </c>
      <c r="C8932" t="s">
        <v>40</v>
      </c>
      <c r="D8932" t="s">
        <v>60</v>
      </c>
      <c r="E8932" t="s">
        <v>35</v>
      </c>
      <c r="F8932">
        <v>3</v>
      </c>
      <c r="G8932" t="s">
        <v>45</v>
      </c>
      <c r="H8932" t="s">
        <v>2</v>
      </c>
      <c r="I8932" t="s">
        <v>37</v>
      </c>
      <c r="J8932">
        <v>957.9</v>
      </c>
    </row>
    <row r="8933" spans="1:10" x14ac:dyDescent="0.25">
      <c r="A8933">
        <v>73</v>
      </c>
      <c r="B8933">
        <v>2017</v>
      </c>
      <c r="C8933" t="s">
        <v>40</v>
      </c>
      <c r="D8933" t="s">
        <v>60</v>
      </c>
      <c r="E8933" t="s">
        <v>35</v>
      </c>
      <c r="F8933">
        <v>4</v>
      </c>
      <c r="G8933" t="s">
        <v>45</v>
      </c>
      <c r="H8933" t="s">
        <v>46</v>
      </c>
      <c r="I8933" t="s">
        <v>37</v>
      </c>
      <c r="J8933">
        <v>1384.4</v>
      </c>
    </row>
    <row r="8934" spans="1:10" x14ac:dyDescent="0.25">
      <c r="A8934">
        <v>73</v>
      </c>
      <c r="B8934">
        <v>2017</v>
      </c>
      <c r="C8934" t="s">
        <v>40</v>
      </c>
      <c r="D8934" t="s">
        <v>60</v>
      </c>
      <c r="E8934" t="s">
        <v>35</v>
      </c>
      <c r="F8934">
        <v>5</v>
      </c>
      <c r="G8934" t="s">
        <v>45</v>
      </c>
      <c r="H8934" t="s">
        <v>2</v>
      </c>
      <c r="I8934" t="s">
        <v>51</v>
      </c>
      <c r="J8934">
        <v>935.7</v>
      </c>
    </row>
    <row r="8935" spans="1:10" x14ac:dyDescent="0.25">
      <c r="A8935">
        <v>73</v>
      </c>
      <c r="B8935">
        <v>2017</v>
      </c>
      <c r="C8935" t="s">
        <v>40</v>
      </c>
      <c r="D8935" t="s">
        <v>60</v>
      </c>
      <c r="E8935" t="s">
        <v>35</v>
      </c>
      <c r="F8935">
        <v>6</v>
      </c>
      <c r="G8935" t="s">
        <v>45</v>
      </c>
      <c r="H8935" t="s">
        <v>46</v>
      </c>
      <c r="I8935" t="s">
        <v>37</v>
      </c>
      <c r="J8935">
        <v>1344.4</v>
      </c>
    </row>
    <row r="8936" spans="1:10" x14ac:dyDescent="0.25">
      <c r="A8936">
        <v>73</v>
      </c>
      <c r="B8936">
        <v>2017</v>
      </c>
      <c r="C8936" t="s">
        <v>40</v>
      </c>
      <c r="D8936" t="s">
        <v>56</v>
      </c>
      <c r="E8936" t="s">
        <v>35</v>
      </c>
      <c r="F8936">
        <v>1</v>
      </c>
      <c r="G8936" t="s">
        <v>45</v>
      </c>
      <c r="H8936" t="s">
        <v>46</v>
      </c>
      <c r="I8936" t="s">
        <v>37</v>
      </c>
      <c r="J8936">
        <v>1048.8</v>
      </c>
    </row>
    <row r="8937" spans="1:10" x14ac:dyDescent="0.25">
      <c r="A8937">
        <v>73</v>
      </c>
      <c r="B8937">
        <v>2017</v>
      </c>
      <c r="C8937" t="s">
        <v>40</v>
      </c>
      <c r="D8937" t="s">
        <v>56</v>
      </c>
      <c r="E8937" t="s">
        <v>35</v>
      </c>
      <c r="F8937">
        <v>2</v>
      </c>
      <c r="G8937" t="s">
        <v>38</v>
      </c>
      <c r="H8937" t="s">
        <v>46</v>
      </c>
      <c r="I8937" t="s">
        <v>37</v>
      </c>
      <c r="J8937">
        <v>1181.9000000000001</v>
      </c>
    </row>
    <row r="8938" spans="1:10" x14ac:dyDescent="0.25">
      <c r="A8938">
        <v>73</v>
      </c>
      <c r="B8938">
        <v>2017</v>
      </c>
      <c r="C8938" t="s">
        <v>40</v>
      </c>
      <c r="D8938" t="s">
        <v>56</v>
      </c>
      <c r="E8938" t="s">
        <v>35</v>
      </c>
      <c r="F8938">
        <v>3</v>
      </c>
      <c r="G8938" t="s">
        <v>45</v>
      </c>
      <c r="H8938" t="s">
        <v>46</v>
      </c>
      <c r="I8938" t="s">
        <v>37</v>
      </c>
      <c r="J8938">
        <v>1017.3</v>
      </c>
    </row>
    <row r="8939" spans="1:10" x14ac:dyDescent="0.25">
      <c r="A8939">
        <v>73</v>
      </c>
      <c r="B8939">
        <v>2017</v>
      </c>
      <c r="C8939" t="s">
        <v>40</v>
      </c>
      <c r="D8939" t="s">
        <v>56</v>
      </c>
      <c r="E8939" t="s">
        <v>35</v>
      </c>
      <c r="F8939">
        <v>4</v>
      </c>
      <c r="G8939" t="s">
        <v>38</v>
      </c>
      <c r="H8939" t="s">
        <v>46</v>
      </c>
      <c r="I8939" t="s">
        <v>51</v>
      </c>
      <c r="J8939">
        <v>1068.8</v>
      </c>
    </row>
    <row r="8940" spans="1:10" x14ac:dyDescent="0.25">
      <c r="A8940">
        <v>73</v>
      </c>
      <c r="B8940">
        <v>2017</v>
      </c>
      <c r="C8940" t="s">
        <v>40</v>
      </c>
      <c r="D8940" t="s">
        <v>56</v>
      </c>
      <c r="E8940" t="s">
        <v>35</v>
      </c>
      <c r="F8940">
        <v>5</v>
      </c>
      <c r="G8940" t="s">
        <v>45</v>
      </c>
      <c r="H8940" t="s">
        <v>2</v>
      </c>
      <c r="I8940" t="s">
        <v>37</v>
      </c>
      <c r="J8940">
        <v>864.3</v>
      </c>
    </row>
    <row r="8941" spans="1:10" x14ac:dyDescent="0.25">
      <c r="A8941">
        <v>73</v>
      </c>
      <c r="B8941">
        <v>2017</v>
      </c>
      <c r="C8941" t="s">
        <v>40</v>
      </c>
      <c r="D8941" t="s">
        <v>56</v>
      </c>
      <c r="E8941" t="s">
        <v>35</v>
      </c>
      <c r="F8941">
        <v>6</v>
      </c>
      <c r="G8941" t="s">
        <v>45</v>
      </c>
      <c r="H8941" t="s">
        <v>2</v>
      </c>
      <c r="I8941" t="s">
        <v>51</v>
      </c>
      <c r="J8941">
        <v>929.4</v>
      </c>
    </row>
    <row r="8942" spans="1:10" x14ac:dyDescent="0.25">
      <c r="A8942">
        <v>73</v>
      </c>
      <c r="B8942">
        <v>2018</v>
      </c>
      <c r="C8942" t="s">
        <v>40</v>
      </c>
      <c r="D8942" t="s">
        <v>60</v>
      </c>
      <c r="E8942" t="s">
        <v>35</v>
      </c>
      <c r="F8942">
        <v>1</v>
      </c>
      <c r="G8942" t="s">
        <v>38</v>
      </c>
      <c r="H8942" t="s">
        <v>46</v>
      </c>
      <c r="I8942" t="s">
        <v>51</v>
      </c>
      <c r="J8942">
        <v>959.2</v>
      </c>
    </row>
    <row r="8943" spans="1:10" x14ac:dyDescent="0.25">
      <c r="A8943">
        <v>73</v>
      </c>
      <c r="B8943">
        <v>2018</v>
      </c>
      <c r="C8943" t="s">
        <v>40</v>
      </c>
      <c r="D8943" t="s">
        <v>60</v>
      </c>
      <c r="E8943" t="s">
        <v>35</v>
      </c>
      <c r="F8943">
        <v>2</v>
      </c>
      <c r="G8943" t="s">
        <v>45</v>
      </c>
      <c r="H8943" t="s">
        <v>46</v>
      </c>
      <c r="I8943" t="s">
        <v>37</v>
      </c>
      <c r="J8943">
        <v>1034</v>
      </c>
    </row>
    <row r="8944" spans="1:10" x14ac:dyDescent="0.25">
      <c r="A8944">
        <v>73</v>
      </c>
      <c r="B8944">
        <v>2018</v>
      </c>
      <c r="C8944" t="s">
        <v>40</v>
      </c>
      <c r="D8944" t="s">
        <v>60</v>
      </c>
      <c r="E8944" t="s">
        <v>35</v>
      </c>
      <c r="F8944">
        <v>3</v>
      </c>
      <c r="G8944" t="s">
        <v>45</v>
      </c>
      <c r="H8944" t="s">
        <v>2</v>
      </c>
      <c r="I8944" t="s">
        <v>51</v>
      </c>
      <c r="J8944">
        <v>650.79999999999995</v>
      </c>
    </row>
    <row r="8945" spans="1:10" x14ac:dyDescent="0.25">
      <c r="A8945">
        <v>73</v>
      </c>
      <c r="B8945">
        <v>2018</v>
      </c>
      <c r="C8945" t="s">
        <v>40</v>
      </c>
      <c r="D8945" t="s">
        <v>60</v>
      </c>
      <c r="E8945" t="s">
        <v>35</v>
      </c>
      <c r="F8945">
        <v>4</v>
      </c>
      <c r="G8945" t="s">
        <v>38</v>
      </c>
      <c r="H8945" t="s">
        <v>2</v>
      </c>
      <c r="I8945" t="s">
        <v>51</v>
      </c>
      <c r="J8945">
        <v>841</v>
      </c>
    </row>
    <row r="8946" spans="1:10" x14ac:dyDescent="0.25">
      <c r="A8946">
        <v>73</v>
      </c>
      <c r="B8946">
        <v>2018</v>
      </c>
      <c r="C8946" t="s">
        <v>40</v>
      </c>
      <c r="D8946" t="s">
        <v>60</v>
      </c>
      <c r="E8946" t="s">
        <v>35</v>
      </c>
      <c r="F8946">
        <v>5</v>
      </c>
      <c r="G8946" t="s">
        <v>45</v>
      </c>
      <c r="H8946" t="s">
        <v>2</v>
      </c>
      <c r="I8946" t="s">
        <v>51</v>
      </c>
      <c r="J8946">
        <v>701</v>
      </c>
    </row>
    <row r="8947" spans="1:10" x14ac:dyDescent="0.25">
      <c r="A8947">
        <v>73</v>
      </c>
      <c r="B8947">
        <v>2018</v>
      </c>
      <c r="C8947" t="s">
        <v>40</v>
      </c>
      <c r="D8947" t="s">
        <v>60</v>
      </c>
      <c r="E8947" t="s">
        <v>35</v>
      </c>
      <c r="F8947">
        <v>6</v>
      </c>
      <c r="G8947" t="s">
        <v>45</v>
      </c>
      <c r="H8947" t="s">
        <v>46</v>
      </c>
      <c r="I8947" t="s">
        <v>51</v>
      </c>
      <c r="J8947">
        <v>1046.4000000000001</v>
      </c>
    </row>
    <row r="8948" spans="1:10" x14ac:dyDescent="0.25">
      <c r="A8948">
        <v>73</v>
      </c>
      <c r="B8948">
        <v>2018</v>
      </c>
      <c r="C8948" t="s">
        <v>40</v>
      </c>
      <c r="D8948" t="s">
        <v>56</v>
      </c>
      <c r="E8948" t="s">
        <v>35</v>
      </c>
      <c r="F8948">
        <v>1</v>
      </c>
      <c r="G8948" t="s">
        <v>38</v>
      </c>
      <c r="H8948" t="s">
        <v>46</v>
      </c>
      <c r="I8948" t="s">
        <v>37</v>
      </c>
      <c r="J8948">
        <v>1052</v>
      </c>
    </row>
    <row r="8949" spans="1:10" x14ac:dyDescent="0.25">
      <c r="A8949">
        <v>73</v>
      </c>
      <c r="B8949">
        <v>2018</v>
      </c>
      <c r="C8949" t="s">
        <v>40</v>
      </c>
      <c r="D8949" t="s">
        <v>56</v>
      </c>
      <c r="E8949" t="s">
        <v>35</v>
      </c>
      <c r="F8949">
        <v>2</v>
      </c>
      <c r="G8949" t="s">
        <v>45</v>
      </c>
      <c r="H8949" t="s">
        <v>2</v>
      </c>
      <c r="I8949" t="s">
        <v>51</v>
      </c>
      <c r="J8949">
        <v>516.5</v>
      </c>
    </row>
    <row r="8950" spans="1:10" x14ac:dyDescent="0.25">
      <c r="A8950">
        <v>73</v>
      </c>
      <c r="B8950">
        <v>2018</v>
      </c>
      <c r="C8950" t="s">
        <v>40</v>
      </c>
      <c r="D8950" t="s">
        <v>56</v>
      </c>
      <c r="E8950" t="s">
        <v>35</v>
      </c>
      <c r="F8950">
        <v>3</v>
      </c>
      <c r="G8950" t="s">
        <v>45</v>
      </c>
      <c r="H8950" t="s">
        <v>46</v>
      </c>
      <c r="I8950" t="s">
        <v>37</v>
      </c>
      <c r="J8950">
        <v>988.1</v>
      </c>
    </row>
    <row r="8951" spans="1:10" x14ac:dyDescent="0.25">
      <c r="A8951">
        <v>73</v>
      </c>
      <c r="B8951">
        <v>2018</v>
      </c>
      <c r="C8951" t="s">
        <v>40</v>
      </c>
      <c r="D8951" t="s">
        <v>56</v>
      </c>
      <c r="E8951" t="s">
        <v>35</v>
      </c>
      <c r="F8951">
        <v>4</v>
      </c>
      <c r="G8951" t="s">
        <v>45</v>
      </c>
      <c r="H8951" t="s">
        <v>46</v>
      </c>
      <c r="I8951" t="s">
        <v>37</v>
      </c>
      <c r="J8951">
        <v>1000.1</v>
      </c>
    </row>
    <row r="8952" spans="1:10" x14ac:dyDescent="0.25">
      <c r="A8952">
        <v>73</v>
      </c>
      <c r="B8952">
        <v>2018</v>
      </c>
      <c r="C8952" t="s">
        <v>40</v>
      </c>
      <c r="D8952" t="s">
        <v>56</v>
      </c>
      <c r="E8952" t="s">
        <v>35</v>
      </c>
      <c r="F8952">
        <v>5</v>
      </c>
      <c r="G8952" t="s">
        <v>38</v>
      </c>
      <c r="H8952" t="s">
        <v>2</v>
      </c>
      <c r="I8952" t="s">
        <v>51</v>
      </c>
      <c r="J8952">
        <v>712.2</v>
      </c>
    </row>
    <row r="8953" spans="1:10" x14ac:dyDescent="0.25">
      <c r="A8953">
        <v>73</v>
      </c>
      <c r="B8953">
        <v>2018</v>
      </c>
      <c r="C8953" t="s">
        <v>40</v>
      </c>
      <c r="D8953" t="s">
        <v>56</v>
      </c>
      <c r="E8953" t="s">
        <v>35</v>
      </c>
      <c r="F8953">
        <v>6</v>
      </c>
      <c r="G8953" t="s">
        <v>38</v>
      </c>
      <c r="H8953" t="s">
        <v>46</v>
      </c>
      <c r="I8953" t="s">
        <v>37</v>
      </c>
      <c r="J8953">
        <v>978.6</v>
      </c>
    </row>
    <row r="8954" spans="1:10" x14ac:dyDescent="0.25">
      <c r="A8954">
        <v>74</v>
      </c>
      <c r="B8954">
        <v>2017</v>
      </c>
      <c r="C8954" t="s">
        <v>40</v>
      </c>
      <c r="D8954" t="s">
        <v>60</v>
      </c>
      <c r="E8954" t="s">
        <v>35</v>
      </c>
      <c r="F8954">
        <v>1</v>
      </c>
      <c r="G8954" t="s">
        <v>45</v>
      </c>
      <c r="H8954" t="s">
        <v>2</v>
      </c>
      <c r="I8954" t="s">
        <v>51</v>
      </c>
      <c r="J8954">
        <v>794.1</v>
      </c>
    </row>
    <row r="8955" spans="1:10" x14ac:dyDescent="0.25">
      <c r="A8955">
        <v>74</v>
      </c>
      <c r="B8955">
        <v>2017</v>
      </c>
      <c r="C8955" t="s">
        <v>40</v>
      </c>
      <c r="D8955" t="s">
        <v>60</v>
      </c>
      <c r="E8955" t="s">
        <v>35</v>
      </c>
      <c r="F8955">
        <v>2</v>
      </c>
      <c r="G8955" t="s">
        <v>45</v>
      </c>
      <c r="H8955" t="s">
        <v>2</v>
      </c>
      <c r="I8955" t="s">
        <v>51</v>
      </c>
      <c r="J8955">
        <v>908.5</v>
      </c>
    </row>
    <row r="8956" spans="1:10" x14ac:dyDescent="0.25">
      <c r="A8956">
        <v>74</v>
      </c>
      <c r="B8956">
        <v>2017</v>
      </c>
      <c r="C8956" t="s">
        <v>40</v>
      </c>
      <c r="D8956" t="s">
        <v>60</v>
      </c>
      <c r="E8956" t="s">
        <v>35</v>
      </c>
      <c r="F8956">
        <v>3</v>
      </c>
      <c r="G8956" t="s">
        <v>45</v>
      </c>
      <c r="H8956" t="s">
        <v>46</v>
      </c>
      <c r="I8956" t="s">
        <v>51</v>
      </c>
      <c r="J8956">
        <v>1332.1</v>
      </c>
    </row>
    <row r="8957" spans="1:10" x14ac:dyDescent="0.25">
      <c r="A8957">
        <v>74</v>
      </c>
      <c r="B8957">
        <v>2017</v>
      </c>
      <c r="C8957" t="s">
        <v>40</v>
      </c>
      <c r="D8957" t="s">
        <v>60</v>
      </c>
      <c r="E8957" t="s">
        <v>35</v>
      </c>
      <c r="F8957">
        <v>4</v>
      </c>
      <c r="G8957" t="s">
        <v>45</v>
      </c>
      <c r="H8957" t="s">
        <v>2</v>
      </c>
      <c r="I8957" t="s">
        <v>37</v>
      </c>
      <c r="J8957">
        <v>1008.6</v>
      </c>
    </row>
    <row r="8958" spans="1:10" x14ac:dyDescent="0.25">
      <c r="A8958">
        <v>74</v>
      </c>
      <c r="B8958">
        <v>2017</v>
      </c>
      <c r="C8958" t="s">
        <v>40</v>
      </c>
      <c r="D8958" t="s">
        <v>60</v>
      </c>
      <c r="E8958" t="s">
        <v>35</v>
      </c>
      <c r="F8958">
        <v>5</v>
      </c>
      <c r="G8958" t="s">
        <v>38</v>
      </c>
      <c r="H8958" t="s">
        <v>46</v>
      </c>
      <c r="I8958" t="s">
        <v>37</v>
      </c>
      <c r="J8958">
        <v>1413.6</v>
      </c>
    </row>
    <row r="8959" spans="1:10" x14ac:dyDescent="0.25">
      <c r="A8959">
        <v>74</v>
      </c>
      <c r="B8959">
        <v>2017</v>
      </c>
      <c r="C8959" t="s">
        <v>40</v>
      </c>
      <c r="D8959" t="s">
        <v>60</v>
      </c>
      <c r="E8959" t="s">
        <v>35</v>
      </c>
      <c r="F8959">
        <v>6</v>
      </c>
      <c r="G8959" t="s">
        <v>38</v>
      </c>
      <c r="H8959" t="s">
        <v>2</v>
      </c>
      <c r="I8959" t="s">
        <v>51</v>
      </c>
      <c r="J8959">
        <v>833.6</v>
      </c>
    </row>
    <row r="8960" spans="1:10" x14ac:dyDescent="0.25">
      <c r="A8960">
        <v>74</v>
      </c>
      <c r="B8960">
        <v>2017</v>
      </c>
      <c r="C8960" t="s">
        <v>40</v>
      </c>
      <c r="D8960" t="s">
        <v>56</v>
      </c>
      <c r="E8960" t="s">
        <v>35</v>
      </c>
      <c r="F8960">
        <v>1</v>
      </c>
      <c r="G8960" t="s">
        <v>38</v>
      </c>
      <c r="H8960" t="s">
        <v>2</v>
      </c>
      <c r="I8960" t="s">
        <v>37</v>
      </c>
      <c r="J8960">
        <v>696.3</v>
      </c>
    </row>
    <row r="8961" spans="1:10" x14ac:dyDescent="0.25">
      <c r="A8961">
        <v>74</v>
      </c>
      <c r="B8961">
        <v>2017</v>
      </c>
      <c r="C8961" t="s">
        <v>40</v>
      </c>
      <c r="D8961" t="s">
        <v>56</v>
      </c>
      <c r="E8961" t="s">
        <v>35</v>
      </c>
      <c r="F8961">
        <v>2</v>
      </c>
      <c r="G8961" t="s">
        <v>45</v>
      </c>
      <c r="H8961" t="s">
        <v>46</v>
      </c>
      <c r="I8961" t="s">
        <v>37</v>
      </c>
      <c r="J8961">
        <v>1134.0999999999999</v>
      </c>
    </row>
    <row r="8962" spans="1:10" x14ac:dyDescent="0.25">
      <c r="A8962">
        <v>74</v>
      </c>
      <c r="B8962">
        <v>2017</v>
      </c>
      <c r="C8962" t="s">
        <v>40</v>
      </c>
      <c r="D8962" t="s">
        <v>56</v>
      </c>
      <c r="E8962" t="s">
        <v>35</v>
      </c>
      <c r="F8962">
        <v>3</v>
      </c>
      <c r="G8962" t="s">
        <v>45</v>
      </c>
      <c r="H8962" t="s">
        <v>2</v>
      </c>
      <c r="I8962" t="s">
        <v>37</v>
      </c>
      <c r="J8962">
        <v>852.8</v>
      </c>
    </row>
    <row r="8963" spans="1:10" x14ac:dyDescent="0.25">
      <c r="A8963">
        <v>74</v>
      </c>
      <c r="B8963">
        <v>2017</v>
      </c>
      <c r="C8963" t="s">
        <v>40</v>
      </c>
      <c r="D8963" t="s">
        <v>56</v>
      </c>
      <c r="E8963" t="s">
        <v>35</v>
      </c>
      <c r="F8963">
        <v>4</v>
      </c>
      <c r="G8963" t="s">
        <v>38</v>
      </c>
      <c r="H8963" t="s">
        <v>46</v>
      </c>
      <c r="I8963" t="s">
        <v>51</v>
      </c>
      <c r="J8963">
        <v>1199</v>
      </c>
    </row>
    <row r="8964" spans="1:10" x14ac:dyDescent="0.25">
      <c r="A8964">
        <v>74</v>
      </c>
      <c r="B8964">
        <v>2017</v>
      </c>
      <c r="C8964" t="s">
        <v>40</v>
      </c>
      <c r="D8964" t="s">
        <v>56</v>
      </c>
      <c r="E8964" t="s">
        <v>35</v>
      </c>
      <c r="F8964">
        <v>5</v>
      </c>
      <c r="G8964" t="s">
        <v>45</v>
      </c>
      <c r="H8964" t="s">
        <v>46</v>
      </c>
      <c r="I8964" t="s">
        <v>37</v>
      </c>
      <c r="J8964">
        <v>1212.3</v>
      </c>
    </row>
    <row r="8965" spans="1:10" x14ac:dyDescent="0.25">
      <c r="A8965">
        <v>74</v>
      </c>
      <c r="B8965">
        <v>2017</v>
      </c>
      <c r="C8965" t="s">
        <v>40</v>
      </c>
      <c r="D8965" t="s">
        <v>56</v>
      </c>
      <c r="E8965" t="s">
        <v>35</v>
      </c>
      <c r="F8965">
        <v>6</v>
      </c>
      <c r="G8965" t="s">
        <v>38</v>
      </c>
      <c r="H8965" t="s">
        <v>2</v>
      </c>
      <c r="I8965" t="s">
        <v>51</v>
      </c>
      <c r="J8965">
        <v>884.3</v>
      </c>
    </row>
    <row r="8966" spans="1:10" x14ac:dyDescent="0.25">
      <c r="A8966">
        <v>74</v>
      </c>
      <c r="B8966">
        <v>2018</v>
      </c>
      <c r="C8966" t="s">
        <v>40</v>
      </c>
      <c r="D8966" t="s">
        <v>60</v>
      </c>
      <c r="E8966" t="s">
        <v>35</v>
      </c>
      <c r="F8966">
        <v>1</v>
      </c>
      <c r="G8966" t="s">
        <v>45</v>
      </c>
      <c r="H8966" t="s">
        <v>46</v>
      </c>
      <c r="I8966" t="s">
        <v>37</v>
      </c>
      <c r="J8966">
        <v>1110.5</v>
      </c>
    </row>
    <row r="8967" spans="1:10" x14ac:dyDescent="0.25">
      <c r="A8967">
        <v>74</v>
      </c>
      <c r="B8967">
        <v>2018</v>
      </c>
      <c r="C8967" t="s">
        <v>40</v>
      </c>
      <c r="D8967" t="s">
        <v>60</v>
      </c>
      <c r="E8967" t="s">
        <v>35</v>
      </c>
      <c r="F8967">
        <v>2</v>
      </c>
      <c r="G8967" t="s">
        <v>45</v>
      </c>
      <c r="H8967" t="s">
        <v>2</v>
      </c>
      <c r="I8967" t="s">
        <v>51</v>
      </c>
      <c r="J8967">
        <v>758.6</v>
      </c>
    </row>
    <row r="8968" spans="1:10" x14ac:dyDescent="0.25">
      <c r="A8968">
        <v>74</v>
      </c>
      <c r="B8968">
        <v>2018</v>
      </c>
      <c r="C8968" t="s">
        <v>40</v>
      </c>
      <c r="D8968" t="s">
        <v>60</v>
      </c>
      <c r="E8968" t="s">
        <v>35</v>
      </c>
      <c r="F8968">
        <v>3</v>
      </c>
      <c r="G8968" t="s">
        <v>45</v>
      </c>
      <c r="H8968" t="s">
        <v>2</v>
      </c>
      <c r="I8968" t="s">
        <v>37</v>
      </c>
      <c r="J8968">
        <v>748</v>
      </c>
    </row>
    <row r="8969" spans="1:10" x14ac:dyDescent="0.25">
      <c r="A8969">
        <v>74</v>
      </c>
      <c r="B8969">
        <v>2018</v>
      </c>
      <c r="C8969" t="s">
        <v>40</v>
      </c>
      <c r="D8969" t="s">
        <v>60</v>
      </c>
      <c r="E8969" t="s">
        <v>35</v>
      </c>
      <c r="F8969">
        <v>4</v>
      </c>
      <c r="G8969" t="s">
        <v>38</v>
      </c>
      <c r="H8969" t="s">
        <v>2</v>
      </c>
      <c r="I8969" t="s">
        <v>37</v>
      </c>
      <c r="J8969">
        <v>799.1</v>
      </c>
    </row>
    <row r="8970" spans="1:10" x14ac:dyDescent="0.25">
      <c r="A8970">
        <v>74</v>
      </c>
      <c r="B8970">
        <v>2018</v>
      </c>
      <c r="C8970" t="s">
        <v>40</v>
      </c>
      <c r="D8970" t="s">
        <v>60</v>
      </c>
      <c r="E8970" t="s">
        <v>35</v>
      </c>
      <c r="F8970">
        <v>5</v>
      </c>
      <c r="G8970" t="s">
        <v>38</v>
      </c>
      <c r="H8970" t="s">
        <v>46</v>
      </c>
      <c r="I8970" t="s">
        <v>37</v>
      </c>
      <c r="J8970">
        <v>1114.7</v>
      </c>
    </row>
    <row r="8971" spans="1:10" x14ac:dyDescent="0.25">
      <c r="A8971">
        <v>74</v>
      </c>
      <c r="B8971">
        <v>2018</v>
      </c>
      <c r="C8971" t="s">
        <v>40</v>
      </c>
      <c r="D8971" t="s">
        <v>60</v>
      </c>
      <c r="E8971" t="s">
        <v>35</v>
      </c>
      <c r="F8971">
        <v>6</v>
      </c>
      <c r="G8971" t="s">
        <v>38</v>
      </c>
      <c r="H8971" t="s">
        <v>2</v>
      </c>
      <c r="I8971" t="s">
        <v>37</v>
      </c>
      <c r="J8971">
        <v>722.4</v>
      </c>
    </row>
    <row r="8972" spans="1:10" x14ac:dyDescent="0.25">
      <c r="A8972">
        <v>74</v>
      </c>
      <c r="B8972">
        <v>2018</v>
      </c>
      <c r="C8972" t="s">
        <v>40</v>
      </c>
      <c r="D8972" t="s">
        <v>56</v>
      </c>
      <c r="E8972" t="s">
        <v>35</v>
      </c>
      <c r="F8972">
        <v>1</v>
      </c>
      <c r="G8972" t="s">
        <v>38</v>
      </c>
      <c r="H8972" t="s">
        <v>46</v>
      </c>
      <c r="I8972" t="s">
        <v>37</v>
      </c>
      <c r="J8972">
        <v>997.2</v>
      </c>
    </row>
    <row r="8973" spans="1:10" x14ac:dyDescent="0.25">
      <c r="A8973">
        <v>74</v>
      </c>
      <c r="B8973">
        <v>2018</v>
      </c>
      <c r="C8973" t="s">
        <v>40</v>
      </c>
      <c r="D8973" t="s">
        <v>56</v>
      </c>
      <c r="E8973" t="s">
        <v>35</v>
      </c>
      <c r="F8973">
        <v>2</v>
      </c>
      <c r="G8973" t="s">
        <v>38</v>
      </c>
      <c r="H8973" t="s">
        <v>2</v>
      </c>
      <c r="I8973" t="s">
        <v>37</v>
      </c>
      <c r="J8973">
        <v>598.79999999999995</v>
      </c>
    </row>
    <row r="8974" spans="1:10" x14ac:dyDescent="0.25">
      <c r="A8974">
        <v>74</v>
      </c>
      <c r="B8974">
        <v>2018</v>
      </c>
      <c r="C8974" t="s">
        <v>40</v>
      </c>
      <c r="D8974" t="s">
        <v>56</v>
      </c>
      <c r="E8974" t="s">
        <v>35</v>
      </c>
      <c r="F8974">
        <v>3</v>
      </c>
      <c r="G8974" t="s">
        <v>45</v>
      </c>
      <c r="H8974" t="s">
        <v>46</v>
      </c>
      <c r="I8974" t="s">
        <v>37</v>
      </c>
      <c r="J8974">
        <v>966.9</v>
      </c>
    </row>
    <row r="8975" spans="1:10" x14ac:dyDescent="0.25">
      <c r="A8975">
        <v>74</v>
      </c>
      <c r="B8975">
        <v>2018</v>
      </c>
      <c r="C8975" t="s">
        <v>40</v>
      </c>
      <c r="D8975" t="s">
        <v>56</v>
      </c>
      <c r="E8975" t="s">
        <v>35</v>
      </c>
      <c r="F8975">
        <v>4</v>
      </c>
      <c r="G8975" t="s">
        <v>45</v>
      </c>
      <c r="H8975" t="s">
        <v>46</v>
      </c>
      <c r="I8975" t="s">
        <v>37</v>
      </c>
      <c r="J8975">
        <v>1067.5999999999999</v>
      </c>
    </row>
    <row r="8976" spans="1:10" x14ac:dyDescent="0.25">
      <c r="A8976">
        <v>74</v>
      </c>
      <c r="B8976">
        <v>2018</v>
      </c>
      <c r="C8976" t="s">
        <v>40</v>
      </c>
      <c r="D8976" t="s">
        <v>56</v>
      </c>
      <c r="E8976" t="s">
        <v>35</v>
      </c>
      <c r="F8976">
        <v>5</v>
      </c>
      <c r="G8976" t="s">
        <v>38</v>
      </c>
      <c r="H8976" t="s">
        <v>46</v>
      </c>
      <c r="I8976" t="s">
        <v>51</v>
      </c>
      <c r="J8976">
        <v>1111.4000000000001</v>
      </c>
    </row>
    <row r="8977" spans="1:10" x14ac:dyDescent="0.25">
      <c r="A8977">
        <v>74</v>
      </c>
      <c r="B8977">
        <v>2018</v>
      </c>
      <c r="C8977" t="s">
        <v>40</v>
      </c>
      <c r="D8977" t="s">
        <v>56</v>
      </c>
      <c r="E8977" t="s">
        <v>35</v>
      </c>
      <c r="F8977">
        <v>6</v>
      </c>
      <c r="G8977" t="s">
        <v>38</v>
      </c>
      <c r="H8977" t="s">
        <v>46</v>
      </c>
      <c r="I8977" t="s">
        <v>51</v>
      </c>
      <c r="J8977">
        <v>889.6</v>
      </c>
    </row>
    <row r="8978" spans="1:10" x14ac:dyDescent="0.25">
      <c r="A8978">
        <v>75</v>
      </c>
      <c r="B8978">
        <v>2017</v>
      </c>
      <c r="C8978" t="s">
        <v>40</v>
      </c>
      <c r="D8978" t="s">
        <v>60</v>
      </c>
      <c r="E8978" t="s">
        <v>35</v>
      </c>
      <c r="F8978">
        <v>1</v>
      </c>
      <c r="G8978" t="s">
        <v>45</v>
      </c>
      <c r="H8978" t="s">
        <v>2</v>
      </c>
      <c r="I8978" t="s">
        <v>37</v>
      </c>
      <c r="J8978">
        <v>912.2</v>
      </c>
    </row>
    <row r="8979" spans="1:10" x14ac:dyDescent="0.25">
      <c r="A8979">
        <v>75</v>
      </c>
      <c r="B8979">
        <v>2017</v>
      </c>
      <c r="C8979" t="s">
        <v>40</v>
      </c>
      <c r="D8979" t="s">
        <v>60</v>
      </c>
      <c r="E8979" t="s">
        <v>35</v>
      </c>
      <c r="F8979">
        <v>2</v>
      </c>
      <c r="G8979" t="s">
        <v>38</v>
      </c>
      <c r="H8979" t="s">
        <v>46</v>
      </c>
      <c r="I8979" t="s">
        <v>51</v>
      </c>
      <c r="J8979">
        <v>1289.5999999999999</v>
      </c>
    </row>
    <row r="8980" spans="1:10" x14ac:dyDescent="0.25">
      <c r="A8980">
        <v>75</v>
      </c>
      <c r="B8980">
        <v>2017</v>
      </c>
      <c r="C8980" t="s">
        <v>40</v>
      </c>
      <c r="D8980" t="s">
        <v>60</v>
      </c>
      <c r="E8980" t="s">
        <v>35</v>
      </c>
      <c r="F8980">
        <v>3</v>
      </c>
      <c r="G8980" t="s">
        <v>45</v>
      </c>
      <c r="H8980" t="s">
        <v>46</v>
      </c>
      <c r="I8980" t="s">
        <v>51</v>
      </c>
      <c r="J8980">
        <v>1291.9000000000001</v>
      </c>
    </row>
    <row r="8981" spans="1:10" x14ac:dyDescent="0.25">
      <c r="A8981">
        <v>75</v>
      </c>
      <c r="B8981">
        <v>2017</v>
      </c>
      <c r="C8981" t="s">
        <v>40</v>
      </c>
      <c r="D8981" t="s">
        <v>60</v>
      </c>
      <c r="E8981" t="s">
        <v>35</v>
      </c>
      <c r="F8981">
        <v>4</v>
      </c>
      <c r="G8981" t="s">
        <v>45</v>
      </c>
      <c r="H8981" t="s">
        <v>46</v>
      </c>
      <c r="I8981" t="s">
        <v>37</v>
      </c>
      <c r="J8981">
        <v>1266.9000000000001</v>
      </c>
    </row>
    <row r="8982" spans="1:10" x14ac:dyDescent="0.25">
      <c r="A8982">
        <v>75</v>
      </c>
      <c r="B8982">
        <v>2017</v>
      </c>
      <c r="C8982" t="s">
        <v>40</v>
      </c>
      <c r="D8982" t="s">
        <v>60</v>
      </c>
      <c r="E8982" t="s">
        <v>35</v>
      </c>
      <c r="F8982">
        <v>5</v>
      </c>
      <c r="G8982" t="s">
        <v>38</v>
      </c>
      <c r="H8982" t="s">
        <v>46</v>
      </c>
      <c r="I8982" t="s">
        <v>51</v>
      </c>
      <c r="J8982">
        <v>1258</v>
      </c>
    </row>
    <row r="8983" spans="1:10" x14ac:dyDescent="0.25">
      <c r="A8983">
        <v>75</v>
      </c>
      <c r="B8983">
        <v>2017</v>
      </c>
      <c r="C8983" t="s">
        <v>40</v>
      </c>
      <c r="D8983" t="s">
        <v>60</v>
      </c>
      <c r="E8983" t="s">
        <v>35</v>
      </c>
      <c r="F8983">
        <v>6</v>
      </c>
      <c r="G8983" t="s">
        <v>45</v>
      </c>
      <c r="H8983" t="s">
        <v>2</v>
      </c>
      <c r="I8983" t="s">
        <v>37</v>
      </c>
      <c r="J8983">
        <v>968.6</v>
      </c>
    </row>
    <row r="8984" spans="1:10" x14ac:dyDescent="0.25">
      <c r="A8984">
        <v>75</v>
      </c>
      <c r="B8984">
        <v>2017</v>
      </c>
      <c r="C8984" t="s">
        <v>40</v>
      </c>
      <c r="D8984" t="s">
        <v>56</v>
      </c>
      <c r="E8984" t="s">
        <v>35</v>
      </c>
      <c r="F8984">
        <v>1</v>
      </c>
      <c r="G8984" t="s">
        <v>45</v>
      </c>
      <c r="H8984" t="s">
        <v>46</v>
      </c>
      <c r="I8984" t="s">
        <v>51</v>
      </c>
      <c r="J8984">
        <v>1237.4000000000001</v>
      </c>
    </row>
    <row r="8985" spans="1:10" x14ac:dyDescent="0.25">
      <c r="A8985">
        <v>75</v>
      </c>
      <c r="B8985">
        <v>2017</v>
      </c>
      <c r="C8985" t="s">
        <v>40</v>
      </c>
      <c r="D8985" t="s">
        <v>56</v>
      </c>
      <c r="E8985" t="s">
        <v>35</v>
      </c>
      <c r="F8985">
        <v>2</v>
      </c>
      <c r="G8985" t="s">
        <v>45</v>
      </c>
      <c r="H8985" t="s">
        <v>46</v>
      </c>
      <c r="I8985" t="s">
        <v>51</v>
      </c>
      <c r="J8985">
        <v>1140.0999999999999</v>
      </c>
    </row>
    <row r="8986" spans="1:10" x14ac:dyDescent="0.25">
      <c r="A8986">
        <v>75</v>
      </c>
      <c r="B8986">
        <v>2017</v>
      </c>
      <c r="C8986" t="s">
        <v>40</v>
      </c>
      <c r="D8986" t="s">
        <v>56</v>
      </c>
      <c r="E8986" t="s">
        <v>35</v>
      </c>
      <c r="F8986">
        <v>3</v>
      </c>
      <c r="G8986" t="s">
        <v>45</v>
      </c>
      <c r="H8986" t="s">
        <v>46</v>
      </c>
      <c r="I8986" t="s">
        <v>51</v>
      </c>
      <c r="J8986">
        <v>1251.2</v>
      </c>
    </row>
    <row r="8987" spans="1:10" x14ac:dyDescent="0.25">
      <c r="A8987">
        <v>75</v>
      </c>
      <c r="B8987">
        <v>2017</v>
      </c>
      <c r="C8987" t="s">
        <v>40</v>
      </c>
      <c r="D8987" t="s">
        <v>56</v>
      </c>
      <c r="E8987" t="s">
        <v>35</v>
      </c>
      <c r="F8987">
        <v>4</v>
      </c>
      <c r="G8987" t="s">
        <v>45</v>
      </c>
      <c r="H8987" t="s">
        <v>46</v>
      </c>
      <c r="I8987" t="s">
        <v>37</v>
      </c>
      <c r="J8987">
        <v>1201.4000000000001</v>
      </c>
    </row>
    <row r="8988" spans="1:10" x14ac:dyDescent="0.25">
      <c r="A8988">
        <v>75</v>
      </c>
      <c r="B8988">
        <v>2017</v>
      </c>
      <c r="C8988" t="s">
        <v>40</v>
      </c>
      <c r="D8988" t="s">
        <v>56</v>
      </c>
      <c r="E8988" t="s">
        <v>35</v>
      </c>
      <c r="F8988">
        <v>5</v>
      </c>
      <c r="G8988" t="s">
        <v>45</v>
      </c>
      <c r="H8988" t="s">
        <v>2</v>
      </c>
      <c r="I8988" t="s">
        <v>51</v>
      </c>
      <c r="J8988">
        <v>802.3</v>
      </c>
    </row>
    <row r="8989" spans="1:10" x14ac:dyDescent="0.25">
      <c r="A8989">
        <v>75</v>
      </c>
      <c r="B8989">
        <v>2017</v>
      </c>
      <c r="C8989" t="s">
        <v>40</v>
      </c>
      <c r="D8989" t="s">
        <v>56</v>
      </c>
      <c r="E8989" t="s">
        <v>35</v>
      </c>
      <c r="F8989">
        <v>6</v>
      </c>
      <c r="G8989" t="s">
        <v>45</v>
      </c>
      <c r="H8989" t="s">
        <v>46</v>
      </c>
      <c r="I8989" t="s">
        <v>37</v>
      </c>
      <c r="J8989">
        <v>1300.2</v>
      </c>
    </row>
    <row r="8990" spans="1:10" x14ac:dyDescent="0.25">
      <c r="A8990">
        <v>75</v>
      </c>
      <c r="B8990">
        <v>2018</v>
      </c>
      <c r="C8990" t="s">
        <v>40</v>
      </c>
      <c r="D8990" t="s">
        <v>60</v>
      </c>
      <c r="E8990" t="s">
        <v>35</v>
      </c>
      <c r="F8990">
        <v>1</v>
      </c>
      <c r="G8990" t="s">
        <v>38</v>
      </c>
      <c r="H8990" t="s">
        <v>46</v>
      </c>
      <c r="I8990" t="s">
        <v>51</v>
      </c>
      <c r="J8990">
        <v>1093</v>
      </c>
    </row>
    <row r="8991" spans="1:10" x14ac:dyDescent="0.25">
      <c r="A8991">
        <v>75</v>
      </c>
      <c r="B8991">
        <v>2018</v>
      </c>
      <c r="C8991" t="s">
        <v>40</v>
      </c>
      <c r="D8991" t="s">
        <v>60</v>
      </c>
      <c r="E8991" t="s">
        <v>35</v>
      </c>
      <c r="F8991">
        <v>2</v>
      </c>
      <c r="G8991" t="s">
        <v>38</v>
      </c>
      <c r="H8991" t="s">
        <v>2</v>
      </c>
      <c r="I8991" t="s">
        <v>37</v>
      </c>
      <c r="J8991">
        <v>665.8</v>
      </c>
    </row>
    <row r="8992" spans="1:10" x14ac:dyDescent="0.25">
      <c r="A8992">
        <v>75</v>
      </c>
      <c r="B8992">
        <v>2018</v>
      </c>
      <c r="C8992" t="s">
        <v>40</v>
      </c>
      <c r="D8992" t="s">
        <v>60</v>
      </c>
      <c r="E8992" t="s">
        <v>35</v>
      </c>
      <c r="F8992">
        <v>3</v>
      </c>
      <c r="G8992" t="s">
        <v>45</v>
      </c>
      <c r="H8992" t="s">
        <v>46</v>
      </c>
      <c r="I8992" t="s">
        <v>37</v>
      </c>
      <c r="J8992">
        <v>976.4</v>
      </c>
    </row>
    <row r="8993" spans="1:10" x14ac:dyDescent="0.25">
      <c r="A8993">
        <v>75</v>
      </c>
      <c r="B8993">
        <v>2018</v>
      </c>
      <c r="C8993" t="s">
        <v>40</v>
      </c>
      <c r="D8993" t="s">
        <v>60</v>
      </c>
      <c r="E8993" t="s">
        <v>35</v>
      </c>
      <c r="F8993">
        <v>4</v>
      </c>
      <c r="G8993" t="s">
        <v>45</v>
      </c>
      <c r="H8993" t="s">
        <v>46</v>
      </c>
      <c r="I8993" t="s">
        <v>37</v>
      </c>
      <c r="J8993">
        <v>1181.9000000000001</v>
      </c>
    </row>
    <row r="8994" spans="1:10" x14ac:dyDescent="0.25">
      <c r="A8994">
        <v>75</v>
      </c>
      <c r="B8994">
        <v>2018</v>
      </c>
      <c r="C8994" t="s">
        <v>40</v>
      </c>
      <c r="D8994" t="s">
        <v>60</v>
      </c>
      <c r="E8994" t="s">
        <v>35</v>
      </c>
      <c r="F8994">
        <v>5</v>
      </c>
      <c r="G8994" t="s">
        <v>45</v>
      </c>
      <c r="H8994" t="s">
        <v>46</v>
      </c>
      <c r="I8994" t="s">
        <v>51</v>
      </c>
      <c r="J8994">
        <v>1029</v>
      </c>
    </row>
    <row r="8995" spans="1:10" x14ac:dyDescent="0.25">
      <c r="A8995">
        <v>75</v>
      </c>
      <c r="B8995">
        <v>2018</v>
      </c>
      <c r="C8995" t="s">
        <v>40</v>
      </c>
      <c r="D8995" t="s">
        <v>60</v>
      </c>
      <c r="E8995" t="s">
        <v>35</v>
      </c>
      <c r="F8995">
        <v>6</v>
      </c>
      <c r="G8995" t="s">
        <v>45</v>
      </c>
      <c r="H8995" t="s">
        <v>2</v>
      </c>
      <c r="I8995" t="s">
        <v>51</v>
      </c>
      <c r="J8995">
        <v>668.4</v>
      </c>
    </row>
    <row r="8996" spans="1:10" x14ac:dyDescent="0.25">
      <c r="A8996">
        <v>75</v>
      </c>
      <c r="B8996">
        <v>2018</v>
      </c>
      <c r="C8996" t="s">
        <v>40</v>
      </c>
      <c r="D8996" t="s">
        <v>56</v>
      </c>
      <c r="E8996" t="s">
        <v>35</v>
      </c>
      <c r="F8996">
        <v>1</v>
      </c>
      <c r="G8996" t="s">
        <v>45</v>
      </c>
      <c r="H8996" t="s">
        <v>46</v>
      </c>
      <c r="I8996" t="s">
        <v>51</v>
      </c>
      <c r="J8996">
        <v>1035.5</v>
      </c>
    </row>
    <row r="8997" spans="1:10" x14ac:dyDescent="0.25">
      <c r="A8997">
        <v>75</v>
      </c>
      <c r="B8997">
        <v>2018</v>
      </c>
      <c r="C8997" t="s">
        <v>40</v>
      </c>
      <c r="D8997" t="s">
        <v>56</v>
      </c>
      <c r="E8997" t="s">
        <v>35</v>
      </c>
      <c r="F8997">
        <v>2</v>
      </c>
      <c r="G8997" t="s">
        <v>45</v>
      </c>
      <c r="H8997" t="s">
        <v>2</v>
      </c>
      <c r="I8997" t="s">
        <v>51</v>
      </c>
      <c r="J8997">
        <v>653.79999999999995</v>
      </c>
    </row>
    <row r="8998" spans="1:10" x14ac:dyDescent="0.25">
      <c r="A8998">
        <v>75</v>
      </c>
      <c r="B8998">
        <v>2018</v>
      </c>
      <c r="C8998" t="s">
        <v>40</v>
      </c>
      <c r="D8998" t="s">
        <v>56</v>
      </c>
      <c r="E8998" t="s">
        <v>35</v>
      </c>
      <c r="F8998">
        <v>3</v>
      </c>
      <c r="G8998" t="s">
        <v>45</v>
      </c>
      <c r="H8998" t="s">
        <v>46</v>
      </c>
      <c r="I8998" t="s">
        <v>51</v>
      </c>
      <c r="J8998">
        <v>1089.9000000000001</v>
      </c>
    </row>
    <row r="8999" spans="1:10" x14ac:dyDescent="0.25">
      <c r="A8999">
        <v>75</v>
      </c>
      <c r="B8999">
        <v>2018</v>
      </c>
      <c r="C8999" t="s">
        <v>40</v>
      </c>
      <c r="D8999" t="s">
        <v>56</v>
      </c>
      <c r="E8999" t="s">
        <v>35</v>
      </c>
      <c r="F8999">
        <v>4</v>
      </c>
      <c r="G8999" t="s">
        <v>45</v>
      </c>
      <c r="H8999" t="s">
        <v>2</v>
      </c>
      <c r="I8999" t="s">
        <v>51</v>
      </c>
      <c r="J8999">
        <v>681.5</v>
      </c>
    </row>
    <row r="9000" spans="1:10" x14ac:dyDescent="0.25">
      <c r="A9000">
        <v>75</v>
      </c>
      <c r="B9000">
        <v>2018</v>
      </c>
      <c r="C9000" t="s">
        <v>40</v>
      </c>
      <c r="D9000" t="s">
        <v>56</v>
      </c>
      <c r="E9000" t="s">
        <v>35</v>
      </c>
      <c r="F9000">
        <v>5</v>
      </c>
      <c r="G9000" t="s">
        <v>45</v>
      </c>
      <c r="H9000" t="s">
        <v>46</v>
      </c>
      <c r="I9000" t="s">
        <v>51</v>
      </c>
      <c r="J9000">
        <v>867.3</v>
      </c>
    </row>
    <row r="9001" spans="1:10" x14ac:dyDescent="0.25">
      <c r="A9001">
        <v>75</v>
      </c>
      <c r="B9001">
        <v>2018</v>
      </c>
      <c r="C9001" t="s">
        <v>40</v>
      </c>
      <c r="D9001" t="s">
        <v>56</v>
      </c>
      <c r="E9001" t="s">
        <v>35</v>
      </c>
      <c r="F9001">
        <v>6</v>
      </c>
      <c r="G9001" t="s">
        <v>38</v>
      </c>
      <c r="H9001" t="s">
        <v>2</v>
      </c>
      <c r="I9001" t="s">
        <v>37</v>
      </c>
      <c r="J9001">
        <v>610.1</v>
      </c>
    </row>
    <row r="9002" spans="1:10" x14ac:dyDescent="0.25">
      <c r="A9002">
        <v>76</v>
      </c>
      <c r="B9002">
        <v>2017</v>
      </c>
      <c r="C9002" t="s">
        <v>40</v>
      </c>
      <c r="D9002" t="s">
        <v>60</v>
      </c>
      <c r="E9002" t="s">
        <v>35</v>
      </c>
      <c r="F9002">
        <v>1</v>
      </c>
      <c r="G9002" t="s">
        <v>45</v>
      </c>
      <c r="H9002" t="s">
        <v>2</v>
      </c>
      <c r="I9002" t="s">
        <v>37</v>
      </c>
      <c r="J9002">
        <v>979.2</v>
      </c>
    </row>
    <row r="9003" spans="1:10" x14ac:dyDescent="0.25">
      <c r="A9003">
        <v>76</v>
      </c>
      <c r="B9003">
        <v>2017</v>
      </c>
      <c r="C9003" t="s">
        <v>40</v>
      </c>
      <c r="D9003" t="s">
        <v>60</v>
      </c>
      <c r="E9003" t="s">
        <v>35</v>
      </c>
      <c r="F9003">
        <v>2</v>
      </c>
      <c r="G9003" t="s">
        <v>45</v>
      </c>
      <c r="H9003" t="s">
        <v>2</v>
      </c>
      <c r="I9003" t="s">
        <v>51</v>
      </c>
      <c r="J9003">
        <v>893.3</v>
      </c>
    </row>
    <row r="9004" spans="1:10" x14ac:dyDescent="0.25">
      <c r="A9004">
        <v>76</v>
      </c>
      <c r="B9004">
        <v>2017</v>
      </c>
      <c r="C9004" t="s">
        <v>40</v>
      </c>
      <c r="D9004" t="s">
        <v>60</v>
      </c>
      <c r="E9004" t="s">
        <v>35</v>
      </c>
      <c r="F9004">
        <v>3</v>
      </c>
      <c r="G9004" t="s">
        <v>38</v>
      </c>
      <c r="H9004" t="s">
        <v>46</v>
      </c>
      <c r="I9004" t="s">
        <v>51</v>
      </c>
      <c r="J9004">
        <v>1511.2</v>
      </c>
    </row>
    <row r="9005" spans="1:10" x14ac:dyDescent="0.25">
      <c r="A9005">
        <v>76</v>
      </c>
      <c r="B9005">
        <v>2017</v>
      </c>
      <c r="C9005" t="s">
        <v>40</v>
      </c>
      <c r="D9005" t="s">
        <v>60</v>
      </c>
      <c r="E9005" t="s">
        <v>35</v>
      </c>
      <c r="F9005">
        <v>4</v>
      </c>
      <c r="G9005" t="s">
        <v>45</v>
      </c>
      <c r="H9005" t="s">
        <v>46</v>
      </c>
      <c r="I9005" t="s">
        <v>37</v>
      </c>
      <c r="J9005">
        <v>1285.5999999999999</v>
      </c>
    </row>
    <row r="9006" spans="1:10" x14ac:dyDescent="0.25">
      <c r="A9006">
        <v>76</v>
      </c>
      <c r="B9006">
        <v>2017</v>
      </c>
      <c r="C9006" t="s">
        <v>40</v>
      </c>
      <c r="D9006" t="s">
        <v>60</v>
      </c>
      <c r="E9006" t="s">
        <v>35</v>
      </c>
      <c r="F9006">
        <v>5</v>
      </c>
      <c r="G9006" t="s">
        <v>38</v>
      </c>
      <c r="H9006" t="s">
        <v>46</v>
      </c>
      <c r="I9006" t="s">
        <v>51</v>
      </c>
      <c r="J9006">
        <v>1316.2</v>
      </c>
    </row>
    <row r="9007" spans="1:10" x14ac:dyDescent="0.25">
      <c r="A9007">
        <v>76</v>
      </c>
      <c r="B9007">
        <v>2017</v>
      </c>
      <c r="C9007" t="s">
        <v>40</v>
      </c>
      <c r="D9007" t="s">
        <v>60</v>
      </c>
      <c r="E9007" t="s">
        <v>35</v>
      </c>
      <c r="F9007">
        <v>6</v>
      </c>
      <c r="G9007" t="s">
        <v>45</v>
      </c>
      <c r="H9007" t="s">
        <v>46</v>
      </c>
      <c r="I9007" t="s">
        <v>37</v>
      </c>
      <c r="J9007">
        <v>1433.5</v>
      </c>
    </row>
    <row r="9008" spans="1:10" x14ac:dyDescent="0.25">
      <c r="A9008">
        <v>76</v>
      </c>
      <c r="B9008">
        <v>2017</v>
      </c>
      <c r="C9008" t="s">
        <v>40</v>
      </c>
      <c r="D9008" t="s">
        <v>56</v>
      </c>
      <c r="E9008" t="s">
        <v>35</v>
      </c>
      <c r="F9008">
        <v>1</v>
      </c>
      <c r="G9008" t="s">
        <v>38</v>
      </c>
      <c r="H9008" t="s">
        <v>46</v>
      </c>
      <c r="I9008" t="s">
        <v>51</v>
      </c>
      <c r="J9008">
        <v>1236.9000000000001</v>
      </c>
    </row>
    <row r="9009" spans="1:10" x14ac:dyDescent="0.25">
      <c r="A9009">
        <v>76</v>
      </c>
      <c r="B9009">
        <v>2017</v>
      </c>
      <c r="C9009" t="s">
        <v>40</v>
      </c>
      <c r="D9009" t="s">
        <v>56</v>
      </c>
      <c r="E9009" t="s">
        <v>35</v>
      </c>
      <c r="F9009">
        <v>2</v>
      </c>
      <c r="G9009" t="s">
        <v>38</v>
      </c>
      <c r="H9009" t="s">
        <v>2</v>
      </c>
      <c r="I9009" t="s">
        <v>51</v>
      </c>
      <c r="J9009">
        <v>867.4</v>
      </c>
    </row>
    <row r="9010" spans="1:10" x14ac:dyDescent="0.25">
      <c r="A9010">
        <v>76</v>
      </c>
      <c r="B9010">
        <v>2017</v>
      </c>
      <c r="C9010" t="s">
        <v>40</v>
      </c>
      <c r="D9010" t="s">
        <v>56</v>
      </c>
      <c r="E9010" t="s">
        <v>35</v>
      </c>
      <c r="F9010">
        <v>3</v>
      </c>
      <c r="G9010" t="s">
        <v>38</v>
      </c>
      <c r="H9010" t="s">
        <v>46</v>
      </c>
      <c r="I9010" t="s">
        <v>51</v>
      </c>
      <c r="J9010">
        <v>1271.9000000000001</v>
      </c>
    </row>
    <row r="9011" spans="1:10" x14ac:dyDescent="0.25">
      <c r="A9011">
        <v>76</v>
      </c>
      <c r="B9011">
        <v>2017</v>
      </c>
      <c r="C9011" t="s">
        <v>40</v>
      </c>
      <c r="D9011" t="s">
        <v>56</v>
      </c>
      <c r="E9011" t="s">
        <v>35</v>
      </c>
      <c r="F9011">
        <v>4</v>
      </c>
      <c r="G9011" t="s">
        <v>45</v>
      </c>
      <c r="H9011" t="s">
        <v>2</v>
      </c>
      <c r="I9011" t="s">
        <v>37</v>
      </c>
      <c r="J9011">
        <v>785.2</v>
      </c>
    </row>
    <row r="9012" spans="1:10" x14ac:dyDescent="0.25">
      <c r="A9012">
        <v>76</v>
      </c>
      <c r="B9012">
        <v>2017</v>
      </c>
      <c r="C9012" t="s">
        <v>40</v>
      </c>
      <c r="D9012" t="s">
        <v>56</v>
      </c>
      <c r="E9012" t="s">
        <v>35</v>
      </c>
      <c r="F9012">
        <v>5</v>
      </c>
      <c r="G9012" t="s">
        <v>45</v>
      </c>
      <c r="H9012" t="s">
        <v>2</v>
      </c>
      <c r="I9012" t="s">
        <v>51</v>
      </c>
      <c r="J9012">
        <v>798.1</v>
      </c>
    </row>
    <row r="9013" spans="1:10" x14ac:dyDescent="0.25">
      <c r="A9013">
        <v>76</v>
      </c>
      <c r="B9013">
        <v>2017</v>
      </c>
      <c r="C9013" t="s">
        <v>40</v>
      </c>
      <c r="D9013" t="s">
        <v>56</v>
      </c>
      <c r="E9013" t="s">
        <v>35</v>
      </c>
      <c r="F9013">
        <v>6</v>
      </c>
      <c r="G9013" t="s">
        <v>38</v>
      </c>
      <c r="H9013" t="s">
        <v>2</v>
      </c>
      <c r="I9013" t="s">
        <v>51</v>
      </c>
      <c r="J9013">
        <v>785.1</v>
      </c>
    </row>
    <row r="9014" spans="1:10" x14ac:dyDescent="0.25">
      <c r="A9014">
        <v>76</v>
      </c>
      <c r="B9014">
        <v>2018</v>
      </c>
      <c r="C9014" t="s">
        <v>40</v>
      </c>
      <c r="D9014" t="s">
        <v>60</v>
      </c>
      <c r="E9014" t="s">
        <v>35</v>
      </c>
      <c r="F9014">
        <v>1</v>
      </c>
      <c r="G9014" t="s">
        <v>38</v>
      </c>
      <c r="H9014" t="s">
        <v>46</v>
      </c>
      <c r="I9014" t="s">
        <v>51</v>
      </c>
      <c r="J9014">
        <v>1118.2</v>
      </c>
    </row>
    <row r="9015" spans="1:10" x14ac:dyDescent="0.25">
      <c r="A9015">
        <v>76</v>
      </c>
      <c r="B9015">
        <v>2018</v>
      </c>
      <c r="C9015" t="s">
        <v>40</v>
      </c>
      <c r="D9015" t="s">
        <v>60</v>
      </c>
      <c r="E9015" t="s">
        <v>35</v>
      </c>
      <c r="F9015">
        <v>2</v>
      </c>
      <c r="G9015" t="s">
        <v>45</v>
      </c>
      <c r="H9015" t="s">
        <v>46</v>
      </c>
      <c r="I9015" t="s">
        <v>37</v>
      </c>
      <c r="J9015">
        <v>1024.9000000000001</v>
      </c>
    </row>
    <row r="9016" spans="1:10" x14ac:dyDescent="0.25">
      <c r="A9016">
        <v>76</v>
      </c>
      <c r="B9016">
        <v>2018</v>
      </c>
      <c r="C9016" t="s">
        <v>40</v>
      </c>
      <c r="D9016" t="s">
        <v>60</v>
      </c>
      <c r="E9016" t="s">
        <v>35</v>
      </c>
      <c r="F9016">
        <v>3</v>
      </c>
      <c r="G9016" t="s">
        <v>45</v>
      </c>
      <c r="H9016" t="s">
        <v>2</v>
      </c>
      <c r="I9016" t="s">
        <v>37</v>
      </c>
      <c r="J9016">
        <v>560.29999999999995</v>
      </c>
    </row>
    <row r="9017" spans="1:10" x14ac:dyDescent="0.25">
      <c r="A9017">
        <v>76</v>
      </c>
      <c r="B9017">
        <v>2018</v>
      </c>
      <c r="C9017" t="s">
        <v>40</v>
      </c>
      <c r="D9017" t="s">
        <v>60</v>
      </c>
      <c r="E9017" t="s">
        <v>35</v>
      </c>
      <c r="F9017">
        <v>4</v>
      </c>
      <c r="G9017" t="s">
        <v>38</v>
      </c>
      <c r="H9017" t="s">
        <v>46</v>
      </c>
      <c r="I9017" t="s">
        <v>51</v>
      </c>
      <c r="J9017">
        <v>1031.5999999999999</v>
      </c>
    </row>
    <row r="9018" spans="1:10" x14ac:dyDescent="0.25">
      <c r="A9018">
        <v>76</v>
      </c>
      <c r="B9018">
        <v>2018</v>
      </c>
      <c r="C9018" t="s">
        <v>40</v>
      </c>
      <c r="D9018" t="s">
        <v>60</v>
      </c>
      <c r="E9018" t="s">
        <v>35</v>
      </c>
      <c r="F9018">
        <v>5</v>
      </c>
      <c r="G9018" t="s">
        <v>45</v>
      </c>
      <c r="H9018" t="s">
        <v>46</v>
      </c>
      <c r="I9018" t="s">
        <v>51</v>
      </c>
      <c r="J9018">
        <v>1016.6</v>
      </c>
    </row>
    <row r="9019" spans="1:10" x14ac:dyDescent="0.25">
      <c r="A9019">
        <v>76</v>
      </c>
      <c r="B9019">
        <v>2018</v>
      </c>
      <c r="C9019" t="s">
        <v>40</v>
      </c>
      <c r="D9019" t="s">
        <v>60</v>
      </c>
      <c r="E9019" t="s">
        <v>35</v>
      </c>
      <c r="F9019">
        <v>6</v>
      </c>
      <c r="G9019" t="s">
        <v>38</v>
      </c>
      <c r="H9019" t="s">
        <v>2</v>
      </c>
      <c r="I9019" t="s">
        <v>37</v>
      </c>
      <c r="J9019">
        <v>748.1</v>
      </c>
    </row>
    <row r="9020" spans="1:10" x14ac:dyDescent="0.25">
      <c r="A9020">
        <v>76</v>
      </c>
      <c r="B9020">
        <v>2018</v>
      </c>
      <c r="C9020" t="s">
        <v>40</v>
      </c>
      <c r="D9020" t="s">
        <v>56</v>
      </c>
      <c r="E9020" t="s">
        <v>35</v>
      </c>
      <c r="F9020">
        <v>1</v>
      </c>
      <c r="G9020" t="s">
        <v>45</v>
      </c>
      <c r="H9020" t="s">
        <v>2</v>
      </c>
      <c r="I9020" t="s">
        <v>51</v>
      </c>
      <c r="J9020">
        <v>534.4</v>
      </c>
    </row>
    <row r="9021" spans="1:10" x14ac:dyDescent="0.25">
      <c r="A9021">
        <v>76</v>
      </c>
      <c r="B9021">
        <v>2018</v>
      </c>
      <c r="C9021" t="s">
        <v>40</v>
      </c>
      <c r="D9021" t="s">
        <v>56</v>
      </c>
      <c r="E9021" t="s">
        <v>35</v>
      </c>
      <c r="F9021">
        <v>2</v>
      </c>
      <c r="G9021" t="s">
        <v>45</v>
      </c>
      <c r="H9021" t="s">
        <v>46</v>
      </c>
      <c r="I9021" t="s">
        <v>51</v>
      </c>
      <c r="J9021">
        <v>957.8</v>
      </c>
    </row>
    <row r="9022" spans="1:10" x14ac:dyDescent="0.25">
      <c r="A9022">
        <v>76</v>
      </c>
      <c r="B9022">
        <v>2018</v>
      </c>
      <c r="C9022" t="s">
        <v>40</v>
      </c>
      <c r="D9022" t="s">
        <v>56</v>
      </c>
      <c r="E9022" t="s">
        <v>35</v>
      </c>
      <c r="F9022">
        <v>3</v>
      </c>
      <c r="G9022" t="s">
        <v>38</v>
      </c>
      <c r="H9022" t="s">
        <v>46</v>
      </c>
      <c r="I9022" t="s">
        <v>51</v>
      </c>
      <c r="J9022">
        <v>1121.4000000000001</v>
      </c>
    </row>
    <row r="9023" spans="1:10" x14ac:dyDescent="0.25">
      <c r="A9023">
        <v>76</v>
      </c>
      <c r="B9023">
        <v>2018</v>
      </c>
      <c r="C9023" t="s">
        <v>40</v>
      </c>
      <c r="D9023" t="s">
        <v>56</v>
      </c>
      <c r="E9023" t="s">
        <v>35</v>
      </c>
      <c r="F9023">
        <v>4</v>
      </c>
      <c r="G9023" t="s">
        <v>45</v>
      </c>
      <c r="H9023" t="s">
        <v>2</v>
      </c>
      <c r="I9023" t="s">
        <v>51</v>
      </c>
      <c r="J9023">
        <v>754.7</v>
      </c>
    </row>
    <row r="9024" spans="1:10" x14ac:dyDescent="0.25">
      <c r="A9024">
        <v>76</v>
      </c>
      <c r="B9024">
        <v>2018</v>
      </c>
      <c r="C9024" t="s">
        <v>40</v>
      </c>
      <c r="D9024" t="s">
        <v>56</v>
      </c>
      <c r="E9024" t="s">
        <v>35</v>
      </c>
      <c r="F9024">
        <v>5</v>
      </c>
      <c r="G9024" t="s">
        <v>45</v>
      </c>
      <c r="H9024" t="s">
        <v>2</v>
      </c>
      <c r="I9024" t="s">
        <v>51</v>
      </c>
      <c r="J9024">
        <v>503</v>
      </c>
    </row>
    <row r="9025" spans="1:10" x14ac:dyDescent="0.25">
      <c r="A9025">
        <v>76</v>
      </c>
      <c r="B9025">
        <v>2018</v>
      </c>
      <c r="C9025" t="s">
        <v>40</v>
      </c>
      <c r="D9025" t="s">
        <v>56</v>
      </c>
      <c r="E9025" t="s">
        <v>35</v>
      </c>
      <c r="F9025">
        <v>6</v>
      </c>
      <c r="G9025" t="s">
        <v>45</v>
      </c>
      <c r="H9025" t="s">
        <v>2</v>
      </c>
      <c r="I9025" t="s">
        <v>37</v>
      </c>
      <c r="J9025">
        <v>531.4</v>
      </c>
    </row>
    <row r="9026" spans="1:10" x14ac:dyDescent="0.25">
      <c r="A9026">
        <v>77</v>
      </c>
      <c r="B9026">
        <v>2017</v>
      </c>
      <c r="C9026" t="s">
        <v>40</v>
      </c>
      <c r="D9026" t="s">
        <v>60</v>
      </c>
      <c r="E9026" t="s">
        <v>35</v>
      </c>
      <c r="F9026">
        <v>1</v>
      </c>
      <c r="G9026" t="s">
        <v>38</v>
      </c>
      <c r="H9026" t="s">
        <v>46</v>
      </c>
      <c r="I9026" t="s">
        <v>51</v>
      </c>
      <c r="J9026">
        <v>1361</v>
      </c>
    </row>
    <row r="9027" spans="1:10" x14ac:dyDescent="0.25">
      <c r="A9027">
        <v>77</v>
      </c>
      <c r="B9027">
        <v>2017</v>
      </c>
      <c r="C9027" t="s">
        <v>40</v>
      </c>
      <c r="D9027" t="s">
        <v>60</v>
      </c>
      <c r="E9027" t="s">
        <v>35</v>
      </c>
      <c r="F9027">
        <v>2</v>
      </c>
      <c r="G9027" t="s">
        <v>45</v>
      </c>
      <c r="H9027" t="s">
        <v>2</v>
      </c>
      <c r="I9027" t="s">
        <v>37</v>
      </c>
      <c r="J9027">
        <v>1022.3</v>
      </c>
    </row>
    <row r="9028" spans="1:10" x14ac:dyDescent="0.25">
      <c r="A9028">
        <v>77</v>
      </c>
      <c r="B9028">
        <v>2017</v>
      </c>
      <c r="C9028" t="s">
        <v>40</v>
      </c>
      <c r="D9028" t="s">
        <v>60</v>
      </c>
      <c r="E9028" t="s">
        <v>35</v>
      </c>
      <c r="F9028">
        <v>3</v>
      </c>
      <c r="G9028" t="s">
        <v>45</v>
      </c>
      <c r="H9028" t="s">
        <v>46</v>
      </c>
      <c r="I9028" t="s">
        <v>51</v>
      </c>
      <c r="J9028">
        <v>1215.9000000000001</v>
      </c>
    </row>
    <row r="9029" spans="1:10" x14ac:dyDescent="0.25">
      <c r="A9029">
        <v>77</v>
      </c>
      <c r="B9029">
        <v>2017</v>
      </c>
      <c r="C9029" t="s">
        <v>40</v>
      </c>
      <c r="D9029" t="s">
        <v>60</v>
      </c>
      <c r="E9029" t="s">
        <v>35</v>
      </c>
      <c r="F9029">
        <v>4</v>
      </c>
      <c r="G9029" t="s">
        <v>38</v>
      </c>
      <c r="H9029" t="s">
        <v>46</v>
      </c>
      <c r="I9029" t="s">
        <v>37</v>
      </c>
      <c r="J9029">
        <v>1309.8</v>
      </c>
    </row>
    <row r="9030" spans="1:10" x14ac:dyDescent="0.25">
      <c r="A9030">
        <v>77</v>
      </c>
      <c r="B9030">
        <v>2017</v>
      </c>
      <c r="C9030" t="s">
        <v>40</v>
      </c>
      <c r="D9030" t="s">
        <v>60</v>
      </c>
      <c r="E9030" t="s">
        <v>35</v>
      </c>
      <c r="F9030">
        <v>5</v>
      </c>
      <c r="G9030" t="s">
        <v>45</v>
      </c>
      <c r="H9030" t="s">
        <v>46</v>
      </c>
      <c r="I9030" t="s">
        <v>37</v>
      </c>
      <c r="J9030">
        <v>1333.2</v>
      </c>
    </row>
    <row r="9031" spans="1:10" x14ac:dyDescent="0.25">
      <c r="A9031">
        <v>77</v>
      </c>
      <c r="B9031">
        <v>2017</v>
      </c>
      <c r="C9031" t="s">
        <v>40</v>
      </c>
      <c r="D9031" t="s">
        <v>60</v>
      </c>
      <c r="E9031" t="s">
        <v>35</v>
      </c>
      <c r="F9031">
        <v>6</v>
      </c>
      <c r="G9031" t="s">
        <v>45</v>
      </c>
      <c r="H9031" t="s">
        <v>2</v>
      </c>
      <c r="I9031" t="s">
        <v>51</v>
      </c>
      <c r="J9031">
        <v>1031.3</v>
      </c>
    </row>
    <row r="9032" spans="1:10" x14ac:dyDescent="0.25">
      <c r="A9032">
        <v>77</v>
      </c>
      <c r="B9032">
        <v>2017</v>
      </c>
      <c r="C9032" t="s">
        <v>40</v>
      </c>
      <c r="D9032" t="s">
        <v>56</v>
      </c>
      <c r="E9032" t="s">
        <v>35</v>
      </c>
      <c r="F9032">
        <v>1</v>
      </c>
      <c r="G9032" t="s">
        <v>45</v>
      </c>
      <c r="H9032" t="s">
        <v>2</v>
      </c>
      <c r="I9032" t="s">
        <v>51</v>
      </c>
      <c r="J9032">
        <v>905.2</v>
      </c>
    </row>
    <row r="9033" spans="1:10" x14ac:dyDescent="0.25">
      <c r="A9033">
        <v>77</v>
      </c>
      <c r="B9033">
        <v>2017</v>
      </c>
      <c r="C9033" t="s">
        <v>40</v>
      </c>
      <c r="D9033" t="s">
        <v>56</v>
      </c>
      <c r="E9033" t="s">
        <v>35</v>
      </c>
      <c r="F9033">
        <v>2</v>
      </c>
      <c r="G9033" t="s">
        <v>45</v>
      </c>
      <c r="H9033" t="s">
        <v>2</v>
      </c>
      <c r="I9033" t="s">
        <v>51</v>
      </c>
      <c r="J9033">
        <v>770</v>
      </c>
    </row>
    <row r="9034" spans="1:10" x14ac:dyDescent="0.25">
      <c r="A9034">
        <v>77</v>
      </c>
      <c r="B9034">
        <v>2017</v>
      </c>
      <c r="C9034" t="s">
        <v>40</v>
      </c>
      <c r="D9034" t="s">
        <v>56</v>
      </c>
      <c r="E9034" t="s">
        <v>35</v>
      </c>
      <c r="F9034">
        <v>3</v>
      </c>
      <c r="G9034" t="s">
        <v>45</v>
      </c>
      <c r="H9034" t="s">
        <v>2</v>
      </c>
      <c r="I9034" t="s">
        <v>37</v>
      </c>
      <c r="J9034">
        <v>874.1</v>
      </c>
    </row>
    <row r="9035" spans="1:10" x14ac:dyDescent="0.25">
      <c r="A9035">
        <v>77</v>
      </c>
      <c r="B9035">
        <v>2017</v>
      </c>
      <c r="C9035" t="s">
        <v>40</v>
      </c>
      <c r="D9035" t="s">
        <v>56</v>
      </c>
      <c r="E9035" t="s">
        <v>35</v>
      </c>
      <c r="F9035">
        <v>4</v>
      </c>
      <c r="G9035" t="s">
        <v>45</v>
      </c>
      <c r="H9035" t="s">
        <v>2</v>
      </c>
      <c r="I9035" t="s">
        <v>37</v>
      </c>
      <c r="J9035">
        <v>815.4</v>
      </c>
    </row>
    <row r="9036" spans="1:10" x14ac:dyDescent="0.25">
      <c r="A9036">
        <v>77</v>
      </c>
      <c r="B9036">
        <v>2017</v>
      </c>
      <c r="C9036" t="s">
        <v>40</v>
      </c>
      <c r="D9036" t="s">
        <v>56</v>
      </c>
      <c r="E9036" t="s">
        <v>35</v>
      </c>
      <c r="F9036">
        <v>5</v>
      </c>
      <c r="G9036" t="s">
        <v>45</v>
      </c>
      <c r="H9036" t="s">
        <v>2</v>
      </c>
      <c r="I9036" t="s">
        <v>37</v>
      </c>
      <c r="J9036">
        <v>769.5</v>
      </c>
    </row>
    <row r="9037" spans="1:10" x14ac:dyDescent="0.25">
      <c r="A9037">
        <v>77</v>
      </c>
      <c r="B9037">
        <v>2017</v>
      </c>
      <c r="C9037" t="s">
        <v>40</v>
      </c>
      <c r="D9037" t="s">
        <v>56</v>
      </c>
      <c r="E9037" t="s">
        <v>35</v>
      </c>
      <c r="F9037">
        <v>6</v>
      </c>
      <c r="G9037" t="s">
        <v>38</v>
      </c>
      <c r="H9037" t="s">
        <v>46</v>
      </c>
      <c r="I9037" t="s">
        <v>51</v>
      </c>
      <c r="J9037">
        <v>1250.2</v>
      </c>
    </row>
    <row r="9038" spans="1:10" x14ac:dyDescent="0.25">
      <c r="A9038">
        <v>77</v>
      </c>
      <c r="B9038">
        <v>2018</v>
      </c>
      <c r="C9038" t="s">
        <v>40</v>
      </c>
      <c r="D9038" t="s">
        <v>60</v>
      </c>
      <c r="E9038" t="s">
        <v>35</v>
      </c>
      <c r="F9038">
        <v>1</v>
      </c>
      <c r="G9038" t="s">
        <v>45</v>
      </c>
      <c r="H9038" t="s">
        <v>2</v>
      </c>
      <c r="I9038" t="s">
        <v>51</v>
      </c>
      <c r="J9038">
        <v>762.7</v>
      </c>
    </row>
    <row r="9039" spans="1:10" x14ac:dyDescent="0.25">
      <c r="A9039">
        <v>77</v>
      </c>
      <c r="B9039">
        <v>2018</v>
      </c>
      <c r="C9039" t="s">
        <v>40</v>
      </c>
      <c r="D9039" t="s">
        <v>60</v>
      </c>
      <c r="E9039" t="s">
        <v>35</v>
      </c>
      <c r="F9039">
        <v>2</v>
      </c>
      <c r="G9039" t="s">
        <v>45</v>
      </c>
      <c r="H9039" t="s">
        <v>2</v>
      </c>
      <c r="I9039" t="s">
        <v>37</v>
      </c>
      <c r="J9039">
        <v>724.6</v>
      </c>
    </row>
    <row r="9040" spans="1:10" x14ac:dyDescent="0.25">
      <c r="A9040">
        <v>77</v>
      </c>
      <c r="B9040">
        <v>2018</v>
      </c>
      <c r="C9040" t="s">
        <v>40</v>
      </c>
      <c r="D9040" t="s">
        <v>60</v>
      </c>
      <c r="E9040" t="s">
        <v>35</v>
      </c>
      <c r="F9040">
        <v>3</v>
      </c>
      <c r="G9040" t="s">
        <v>38</v>
      </c>
      <c r="H9040" t="s">
        <v>46</v>
      </c>
      <c r="I9040" t="s">
        <v>51</v>
      </c>
      <c r="J9040">
        <v>1105.2</v>
      </c>
    </row>
    <row r="9041" spans="1:10" x14ac:dyDescent="0.25">
      <c r="A9041">
        <v>77</v>
      </c>
      <c r="B9041">
        <v>2018</v>
      </c>
      <c r="C9041" t="s">
        <v>40</v>
      </c>
      <c r="D9041" t="s">
        <v>60</v>
      </c>
      <c r="E9041" t="s">
        <v>35</v>
      </c>
      <c r="F9041">
        <v>4</v>
      </c>
      <c r="G9041" t="s">
        <v>45</v>
      </c>
      <c r="H9041" t="s">
        <v>46</v>
      </c>
      <c r="I9041" t="s">
        <v>37</v>
      </c>
      <c r="J9041">
        <v>1038.3</v>
      </c>
    </row>
    <row r="9042" spans="1:10" x14ac:dyDescent="0.25">
      <c r="A9042">
        <v>77</v>
      </c>
      <c r="B9042">
        <v>2018</v>
      </c>
      <c r="C9042" t="s">
        <v>40</v>
      </c>
      <c r="D9042" t="s">
        <v>60</v>
      </c>
      <c r="E9042" t="s">
        <v>35</v>
      </c>
      <c r="F9042">
        <v>5</v>
      </c>
      <c r="G9042" t="s">
        <v>38</v>
      </c>
      <c r="H9042" t="s">
        <v>2</v>
      </c>
      <c r="I9042" t="s">
        <v>37</v>
      </c>
      <c r="J9042">
        <v>661.6</v>
      </c>
    </row>
    <row r="9043" spans="1:10" x14ac:dyDescent="0.25">
      <c r="A9043">
        <v>77</v>
      </c>
      <c r="B9043">
        <v>2018</v>
      </c>
      <c r="C9043" t="s">
        <v>40</v>
      </c>
      <c r="D9043" t="s">
        <v>60</v>
      </c>
      <c r="E9043" t="s">
        <v>35</v>
      </c>
      <c r="F9043">
        <v>6</v>
      </c>
      <c r="G9043" t="s">
        <v>38</v>
      </c>
      <c r="H9043" t="s">
        <v>2</v>
      </c>
      <c r="I9043" t="s">
        <v>37</v>
      </c>
      <c r="J9043">
        <v>627.79999999999995</v>
      </c>
    </row>
    <row r="9044" spans="1:10" x14ac:dyDescent="0.25">
      <c r="A9044">
        <v>77</v>
      </c>
      <c r="B9044">
        <v>2018</v>
      </c>
      <c r="C9044" t="s">
        <v>40</v>
      </c>
      <c r="D9044" t="s">
        <v>56</v>
      </c>
      <c r="E9044" t="s">
        <v>35</v>
      </c>
      <c r="F9044">
        <v>1</v>
      </c>
      <c r="G9044" t="s">
        <v>45</v>
      </c>
      <c r="H9044" t="s">
        <v>2</v>
      </c>
      <c r="I9044" t="s">
        <v>37</v>
      </c>
      <c r="J9044">
        <v>679.5</v>
      </c>
    </row>
    <row r="9045" spans="1:10" x14ac:dyDescent="0.25">
      <c r="A9045">
        <v>77</v>
      </c>
      <c r="B9045">
        <v>2018</v>
      </c>
      <c r="C9045" t="s">
        <v>40</v>
      </c>
      <c r="D9045" t="s">
        <v>56</v>
      </c>
      <c r="E9045" t="s">
        <v>35</v>
      </c>
      <c r="F9045">
        <v>2</v>
      </c>
      <c r="G9045" t="s">
        <v>38</v>
      </c>
      <c r="H9045" t="s">
        <v>46</v>
      </c>
      <c r="I9045" t="s">
        <v>37</v>
      </c>
      <c r="J9045">
        <v>982.3</v>
      </c>
    </row>
    <row r="9046" spans="1:10" x14ac:dyDescent="0.25">
      <c r="A9046">
        <v>77</v>
      </c>
      <c r="B9046">
        <v>2018</v>
      </c>
      <c r="C9046" t="s">
        <v>40</v>
      </c>
      <c r="D9046" t="s">
        <v>56</v>
      </c>
      <c r="E9046" t="s">
        <v>35</v>
      </c>
      <c r="F9046">
        <v>3</v>
      </c>
      <c r="G9046" t="s">
        <v>45</v>
      </c>
      <c r="H9046" t="s">
        <v>2</v>
      </c>
      <c r="I9046" t="s">
        <v>37</v>
      </c>
      <c r="J9046">
        <v>573.20000000000005</v>
      </c>
    </row>
    <row r="9047" spans="1:10" x14ac:dyDescent="0.25">
      <c r="A9047">
        <v>77</v>
      </c>
      <c r="B9047">
        <v>2018</v>
      </c>
      <c r="C9047" t="s">
        <v>40</v>
      </c>
      <c r="D9047" t="s">
        <v>56</v>
      </c>
      <c r="E9047" t="s">
        <v>35</v>
      </c>
      <c r="F9047">
        <v>4</v>
      </c>
      <c r="G9047" t="s">
        <v>45</v>
      </c>
      <c r="H9047" t="s">
        <v>2</v>
      </c>
      <c r="I9047" t="s">
        <v>51</v>
      </c>
      <c r="J9047">
        <v>603.1</v>
      </c>
    </row>
    <row r="9048" spans="1:10" x14ac:dyDescent="0.25">
      <c r="A9048">
        <v>77</v>
      </c>
      <c r="B9048">
        <v>2018</v>
      </c>
      <c r="C9048" t="s">
        <v>40</v>
      </c>
      <c r="D9048" t="s">
        <v>56</v>
      </c>
      <c r="E9048" t="s">
        <v>35</v>
      </c>
      <c r="F9048">
        <v>5</v>
      </c>
      <c r="G9048" t="s">
        <v>45</v>
      </c>
      <c r="H9048" t="s">
        <v>46</v>
      </c>
      <c r="I9048" t="s">
        <v>51</v>
      </c>
      <c r="J9048">
        <v>1126</v>
      </c>
    </row>
    <row r="9049" spans="1:10" x14ac:dyDescent="0.25">
      <c r="A9049">
        <v>77</v>
      </c>
      <c r="B9049">
        <v>2018</v>
      </c>
      <c r="C9049" t="s">
        <v>40</v>
      </c>
      <c r="D9049" t="s">
        <v>56</v>
      </c>
      <c r="E9049" t="s">
        <v>35</v>
      </c>
      <c r="F9049">
        <v>6</v>
      </c>
      <c r="G9049" t="s">
        <v>38</v>
      </c>
      <c r="H9049" t="s">
        <v>46</v>
      </c>
      <c r="I9049" t="s">
        <v>37</v>
      </c>
      <c r="J9049">
        <v>959.4</v>
      </c>
    </row>
    <row r="9050" spans="1:10" x14ac:dyDescent="0.25">
      <c r="A9050">
        <v>78</v>
      </c>
      <c r="B9050">
        <v>2017</v>
      </c>
      <c r="C9050" t="s">
        <v>40</v>
      </c>
      <c r="D9050" t="s">
        <v>60</v>
      </c>
      <c r="E9050" t="s">
        <v>35</v>
      </c>
      <c r="F9050">
        <v>1</v>
      </c>
      <c r="G9050" t="s">
        <v>38</v>
      </c>
      <c r="H9050" t="s">
        <v>2</v>
      </c>
      <c r="I9050" t="s">
        <v>51</v>
      </c>
      <c r="J9050">
        <v>842.3</v>
      </c>
    </row>
    <row r="9051" spans="1:10" x14ac:dyDescent="0.25">
      <c r="A9051">
        <v>78</v>
      </c>
      <c r="B9051">
        <v>2017</v>
      </c>
      <c r="C9051" t="s">
        <v>40</v>
      </c>
      <c r="D9051" t="s">
        <v>60</v>
      </c>
      <c r="E9051" t="s">
        <v>35</v>
      </c>
      <c r="F9051">
        <v>2</v>
      </c>
      <c r="G9051" t="s">
        <v>38</v>
      </c>
      <c r="H9051" t="s">
        <v>2</v>
      </c>
      <c r="I9051" t="s">
        <v>37</v>
      </c>
      <c r="J9051">
        <v>847.1</v>
      </c>
    </row>
    <row r="9052" spans="1:10" x14ac:dyDescent="0.25">
      <c r="A9052">
        <v>78</v>
      </c>
      <c r="B9052">
        <v>2017</v>
      </c>
      <c r="C9052" t="s">
        <v>40</v>
      </c>
      <c r="D9052" t="s">
        <v>60</v>
      </c>
      <c r="E9052" t="s">
        <v>35</v>
      </c>
      <c r="F9052">
        <v>3</v>
      </c>
      <c r="G9052" t="s">
        <v>45</v>
      </c>
      <c r="H9052" t="s">
        <v>2</v>
      </c>
      <c r="I9052" t="s">
        <v>37</v>
      </c>
      <c r="J9052">
        <v>939.7</v>
      </c>
    </row>
    <row r="9053" spans="1:10" x14ac:dyDescent="0.25">
      <c r="A9053">
        <v>78</v>
      </c>
      <c r="B9053">
        <v>2017</v>
      </c>
      <c r="C9053" t="s">
        <v>40</v>
      </c>
      <c r="D9053" t="s">
        <v>60</v>
      </c>
      <c r="E9053" t="s">
        <v>35</v>
      </c>
      <c r="F9053">
        <v>4</v>
      </c>
      <c r="G9053" t="s">
        <v>45</v>
      </c>
      <c r="H9053" t="s">
        <v>2</v>
      </c>
      <c r="I9053" t="s">
        <v>51</v>
      </c>
      <c r="J9053">
        <v>782.6</v>
      </c>
    </row>
    <row r="9054" spans="1:10" x14ac:dyDescent="0.25">
      <c r="A9054">
        <v>78</v>
      </c>
      <c r="B9054">
        <v>2017</v>
      </c>
      <c r="C9054" t="s">
        <v>40</v>
      </c>
      <c r="D9054" t="s">
        <v>60</v>
      </c>
      <c r="E9054" t="s">
        <v>35</v>
      </c>
      <c r="F9054">
        <v>5</v>
      </c>
      <c r="G9054" t="s">
        <v>38</v>
      </c>
      <c r="H9054" t="s">
        <v>2</v>
      </c>
      <c r="I9054" t="s">
        <v>37</v>
      </c>
      <c r="J9054">
        <v>878.8</v>
      </c>
    </row>
    <row r="9055" spans="1:10" x14ac:dyDescent="0.25">
      <c r="A9055">
        <v>78</v>
      </c>
      <c r="B9055">
        <v>2017</v>
      </c>
      <c r="C9055" t="s">
        <v>40</v>
      </c>
      <c r="D9055" t="s">
        <v>60</v>
      </c>
      <c r="E9055" t="s">
        <v>35</v>
      </c>
      <c r="F9055">
        <v>6</v>
      </c>
      <c r="G9055" t="s">
        <v>45</v>
      </c>
      <c r="H9055" t="s">
        <v>2</v>
      </c>
      <c r="I9055" t="s">
        <v>37</v>
      </c>
      <c r="J9055">
        <v>824.2</v>
      </c>
    </row>
    <row r="9056" spans="1:10" x14ac:dyDescent="0.25">
      <c r="A9056">
        <v>78</v>
      </c>
      <c r="B9056">
        <v>2017</v>
      </c>
      <c r="C9056" t="s">
        <v>40</v>
      </c>
      <c r="D9056" t="s">
        <v>56</v>
      </c>
      <c r="E9056" t="s">
        <v>35</v>
      </c>
      <c r="F9056">
        <v>1</v>
      </c>
      <c r="G9056" t="s">
        <v>45</v>
      </c>
      <c r="H9056" t="s">
        <v>2</v>
      </c>
      <c r="I9056" t="s">
        <v>51</v>
      </c>
      <c r="J9056">
        <v>744.1</v>
      </c>
    </row>
    <row r="9057" spans="1:10" x14ac:dyDescent="0.25">
      <c r="A9057">
        <v>78</v>
      </c>
      <c r="B9057">
        <v>2017</v>
      </c>
      <c r="C9057" t="s">
        <v>40</v>
      </c>
      <c r="D9057" t="s">
        <v>56</v>
      </c>
      <c r="E9057" t="s">
        <v>35</v>
      </c>
      <c r="F9057">
        <v>2</v>
      </c>
      <c r="G9057" t="s">
        <v>45</v>
      </c>
      <c r="H9057" t="s">
        <v>46</v>
      </c>
      <c r="I9057" t="s">
        <v>37</v>
      </c>
      <c r="J9057">
        <v>1119.7</v>
      </c>
    </row>
    <row r="9058" spans="1:10" x14ac:dyDescent="0.25">
      <c r="A9058">
        <v>78</v>
      </c>
      <c r="B9058">
        <v>2017</v>
      </c>
      <c r="C9058" t="s">
        <v>40</v>
      </c>
      <c r="D9058" t="s">
        <v>56</v>
      </c>
      <c r="E9058" t="s">
        <v>35</v>
      </c>
      <c r="F9058">
        <v>3</v>
      </c>
      <c r="G9058" t="s">
        <v>45</v>
      </c>
      <c r="H9058" t="s">
        <v>46</v>
      </c>
      <c r="I9058" t="s">
        <v>37</v>
      </c>
      <c r="J9058">
        <v>1222.7</v>
      </c>
    </row>
    <row r="9059" spans="1:10" x14ac:dyDescent="0.25">
      <c r="A9059">
        <v>78</v>
      </c>
      <c r="B9059">
        <v>2017</v>
      </c>
      <c r="C9059" t="s">
        <v>40</v>
      </c>
      <c r="D9059" t="s">
        <v>56</v>
      </c>
      <c r="E9059" t="s">
        <v>35</v>
      </c>
      <c r="F9059">
        <v>4</v>
      </c>
      <c r="G9059" t="s">
        <v>38</v>
      </c>
      <c r="H9059" t="s">
        <v>2</v>
      </c>
      <c r="I9059" t="s">
        <v>37</v>
      </c>
      <c r="J9059">
        <v>767</v>
      </c>
    </row>
    <row r="9060" spans="1:10" x14ac:dyDescent="0.25">
      <c r="A9060">
        <v>78</v>
      </c>
      <c r="B9060">
        <v>2017</v>
      </c>
      <c r="C9060" t="s">
        <v>40</v>
      </c>
      <c r="D9060" t="s">
        <v>56</v>
      </c>
      <c r="E9060" t="s">
        <v>35</v>
      </c>
      <c r="F9060">
        <v>5</v>
      </c>
      <c r="G9060" t="s">
        <v>38</v>
      </c>
      <c r="H9060" t="s">
        <v>46</v>
      </c>
      <c r="I9060" t="s">
        <v>37</v>
      </c>
      <c r="J9060">
        <v>1301.7</v>
      </c>
    </row>
    <row r="9061" spans="1:10" x14ac:dyDescent="0.25">
      <c r="A9061">
        <v>78</v>
      </c>
      <c r="B9061">
        <v>2017</v>
      </c>
      <c r="C9061" t="s">
        <v>40</v>
      </c>
      <c r="D9061" t="s">
        <v>56</v>
      </c>
      <c r="E9061" t="s">
        <v>35</v>
      </c>
      <c r="F9061">
        <v>6</v>
      </c>
      <c r="G9061" t="s">
        <v>38</v>
      </c>
      <c r="H9061" t="s">
        <v>46</v>
      </c>
      <c r="I9061" t="s">
        <v>37</v>
      </c>
      <c r="J9061">
        <v>1145.9000000000001</v>
      </c>
    </row>
    <row r="9062" spans="1:10" x14ac:dyDescent="0.25">
      <c r="A9062">
        <v>78</v>
      </c>
      <c r="B9062">
        <v>2018</v>
      </c>
      <c r="C9062" t="s">
        <v>40</v>
      </c>
      <c r="D9062" t="s">
        <v>60</v>
      </c>
      <c r="E9062" t="s">
        <v>35</v>
      </c>
      <c r="F9062">
        <v>1</v>
      </c>
      <c r="G9062" t="s">
        <v>45</v>
      </c>
      <c r="H9062" t="s">
        <v>2</v>
      </c>
      <c r="I9062" t="s">
        <v>51</v>
      </c>
      <c r="J9062">
        <v>802.6</v>
      </c>
    </row>
    <row r="9063" spans="1:10" x14ac:dyDescent="0.25">
      <c r="A9063">
        <v>78</v>
      </c>
      <c r="B9063">
        <v>2018</v>
      </c>
      <c r="C9063" t="s">
        <v>40</v>
      </c>
      <c r="D9063" t="s">
        <v>60</v>
      </c>
      <c r="E9063" t="s">
        <v>35</v>
      </c>
      <c r="F9063">
        <v>2</v>
      </c>
      <c r="G9063" t="s">
        <v>38</v>
      </c>
      <c r="H9063" t="s">
        <v>46</v>
      </c>
      <c r="I9063" t="s">
        <v>37</v>
      </c>
      <c r="J9063">
        <v>993.6</v>
      </c>
    </row>
    <row r="9064" spans="1:10" x14ac:dyDescent="0.25">
      <c r="A9064">
        <v>78</v>
      </c>
      <c r="B9064">
        <v>2018</v>
      </c>
      <c r="C9064" t="s">
        <v>40</v>
      </c>
      <c r="D9064" t="s">
        <v>60</v>
      </c>
      <c r="E9064" t="s">
        <v>35</v>
      </c>
      <c r="F9064">
        <v>3</v>
      </c>
      <c r="G9064" t="s">
        <v>38</v>
      </c>
      <c r="H9064" t="s">
        <v>2</v>
      </c>
      <c r="I9064" t="s">
        <v>51</v>
      </c>
      <c r="J9064">
        <v>677.7</v>
      </c>
    </row>
    <row r="9065" spans="1:10" x14ac:dyDescent="0.25">
      <c r="A9065">
        <v>78</v>
      </c>
      <c r="B9065">
        <v>2018</v>
      </c>
      <c r="C9065" t="s">
        <v>40</v>
      </c>
      <c r="D9065" t="s">
        <v>60</v>
      </c>
      <c r="E9065" t="s">
        <v>35</v>
      </c>
      <c r="F9065">
        <v>4</v>
      </c>
      <c r="G9065" t="s">
        <v>45</v>
      </c>
      <c r="H9065" t="s">
        <v>46</v>
      </c>
      <c r="I9065" t="s">
        <v>51</v>
      </c>
      <c r="J9065">
        <v>1056.3</v>
      </c>
    </row>
    <row r="9066" spans="1:10" x14ac:dyDescent="0.25">
      <c r="A9066">
        <v>78</v>
      </c>
      <c r="B9066">
        <v>2018</v>
      </c>
      <c r="C9066" t="s">
        <v>40</v>
      </c>
      <c r="D9066" t="s">
        <v>60</v>
      </c>
      <c r="E9066" t="s">
        <v>35</v>
      </c>
      <c r="F9066">
        <v>5</v>
      </c>
      <c r="G9066" t="s">
        <v>38</v>
      </c>
      <c r="H9066" t="s">
        <v>2</v>
      </c>
      <c r="I9066" t="s">
        <v>37</v>
      </c>
      <c r="J9066">
        <v>705.6</v>
      </c>
    </row>
    <row r="9067" spans="1:10" x14ac:dyDescent="0.25">
      <c r="A9067">
        <v>78</v>
      </c>
      <c r="B9067">
        <v>2018</v>
      </c>
      <c r="C9067" t="s">
        <v>40</v>
      </c>
      <c r="D9067" t="s">
        <v>60</v>
      </c>
      <c r="E9067" t="s">
        <v>35</v>
      </c>
      <c r="F9067">
        <v>6</v>
      </c>
      <c r="G9067" t="s">
        <v>38</v>
      </c>
      <c r="H9067" t="s">
        <v>2</v>
      </c>
      <c r="I9067" t="s">
        <v>37</v>
      </c>
      <c r="J9067">
        <v>838.1</v>
      </c>
    </row>
    <row r="9068" spans="1:10" x14ac:dyDescent="0.25">
      <c r="A9068">
        <v>78</v>
      </c>
      <c r="B9068">
        <v>2018</v>
      </c>
      <c r="C9068" t="s">
        <v>40</v>
      </c>
      <c r="D9068" t="s">
        <v>56</v>
      </c>
      <c r="E9068" t="s">
        <v>35</v>
      </c>
      <c r="F9068">
        <v>1</v>
      </c>
      <c r="G9068" t="s">
        <v>38</v>
      </c>
      <c r="H9068" t="s">
        <v>2</v>
      </c>
      <c r="I9068" t="s">
        <v>37</v>
      </c>
      <c r="J9068">
        <v>603.6</v>
      </c>
    </row>
    <row r="9069" spans="1:10" x14ac:dyDescent="0.25">
      <c r="A9069">
        <v>78</v>
      </c>
      <c r="B9069">
        <v>2018</v>
      </c>
      <c r="C9069" t="s">
        <v>40</v>
      </c>
      <c r="D9069" t="s">
        <v>56</v>
      </c>
      <c r="E9069" t="s">
        <v>35</v>
      </c>
      <c r="F9069">
        <v>2</v>
      </c>
      <c r="G9069" t="s">
        <v>38</v>
      </c>
      <c r="H9069" t="s">
        <v>46</v>
      </c>
      <c r="I9069" t="s">
        <v>37</v>
      </c>
      <c r="J9069">
        <v>993.9</v>
      </c>
    </row>
    <row r="9070" spans="1:10" x14ac:dyDescent="0.25">
      <c r="A9070">
        <v>78</v>
      </c>
      <c r="B9070">
        <v>2018</v>
      </c>
      <c r="C9070" t="s">
        <v>40</v>
      </c>
      <c r="D9070" t="s">
        <v>56</v>
      </c>
      <c r="E9070" t="s">
        <v>35</v>
      </c>
      <c r="F9070">
        <v>3</v>
      </c>
      <c r="G9070" t="s">
        <v>38</v>
      </c>
      <c r="H9070" t="s">
        <v>2</v>
      </c>
      <c r="I9070" t="s">
        <v>51</v>
      </c>
      <c r="J9070">
        <v>739.4</v>
      </c>
    </row>
    <row r="9071" spans="1:10" x14ac:dyDescent="0.25">
      <c r="A9071">
        <v>78</v>
      </c>
      <c r="B9071">
        <v>2018</v>
      </c>
      <c r="C9071" t="s">
        <v>40</v>
      </c>
      <c r="D9071" t="s">
        <v>56</v>
      </c>
      <c r="E9071" t="s">
        <v>35</v>
      </c>
      <c r="F9071">
        <v>4</v>
      </c>
      <c r="G9071" t="s">
        <v>45</v>
      </c>
      <c r="H9071" t="s">
        <v>46</v>
      </c>
      <c r="I9071" t="s">
        <v>51</v>
      </c>
      <c r="J9071">
        <v>1066.9000000000001</v>
      </c>
    </row>
    <row r="9072" spans="1:10" x14ac:dyDescent="0.25">
      <c r="A9072">
        <v>78</v>
      </c>
      <c r="B9072">
        <v>2018</v>
      </c>
      <c r="C9072" t="s">
        <v>40</v>
      </c>
      <c r="D9072" t="s">
        <v>56</v>
      </c>
      <c r="E9072" t="s">
        <v>35</v>
      </c>
      <c r="F9072">
        <v>5</v>
      </c>
      <c r="G9072" t="s">
        <v>38</v>
      </c>
      <c r="H9072" t="s">
        <v>46</v>
      </c>
      <c r="I9072" t="s">
        <v>51</v>
      </c>
      <c r="J9072">
        <v>990.4</v>
      </c>
    </row>
    <row r="9073" spans="1:10" x14ac:dyDescent="0.25">
      <c r="A9073">
        <v>78</v>
      </c>
      <c r="B9073">
        <v>2018</v>
      </c>
      <c r="C9073" t="s">
        <v>40</v>
      </c>
      <c r="D9073" t="s">
        <v>56</v>
      </c>
      <c r="E9073" t="s">
        <v>35</v>
      </c>
      <c r="F9073">
        <v>6</v>
      </c>
      <c r="G9073" t="s">
        <v>38</v>
      </c>
      <c r="H9073" t="s">
        <v>46</v>
      </c>
      <c r="I9073" t="s">
        <v>37</v>
      </c>
      <c r="J9073">
        <v>947</v>
      </c>
    </row>
    <row r="9074" spans="1:10" x14ac:dyDescent="0.25">
      <c r="A9074">
        <v>79</v>
      </c>
      <c r="B9074">
        <v>2017</v>
      </c>
      <c r="C9074" t="s">
        <v>40</v>
      </c>
      <c r="D9074" t="s">
        <v>60</v>
      </c>
      <c r="E9074" t="s">
        <v>35</v>
      </c>
      <c r="F9074">
        <v>1</v>
      </c>
      <c r="G9074" t="s">
        <v>45</v>
      </c>
      <c r="H9074" t="s">
        <v>46</v>
      </c>
      <c r="I9074" t="s">
        <v>51</v>
      </c>
      <c r="J9074">
        <v>1462.4</v>
      </c>
    </row>
    <row r="9075" spans="1:10" x14ac:dyDescent="0.25">
      <c r="A9075">
        <v>79</v>
      </c>
      <c r="B9075">
        <v>2017</v>
      </c>
      <c r="C9075" t="s">
        <v>40</v>
      </c>
      <c r="D9075" t="s">
        <v>60</v>
      </c>
      <c r="E9075" t="s">
        <v>35</v>
      </c>
      <c r="F9075">
        <v>2</v>
      </c>
      <c r="G9075" t="s">
        <v>38</v>
      </c>
      <c r="H9075" t="s">
        <v>2</v>
      </c>
      <c r="I9075" t="s">
        <v>51</v>
      </c>
      <c r="J9075">
        <v>935.9</v>
      </c>
    </row>
    <row r="9076" spans="1:10" x14ac:dyDescent="0.25">
      <c r="A9076">
        <v>79</v>
      </c>
      <c r="B9076">
        <v>2017</v>
      </c>
      <c r="C9076" t="s">
        <v>40</v>
      </c>
      <c r="D9076" t="s">
        <v>60</v>
      </c>
      <c r="E9076" t="s">
        <v>35</v>
      </c>
      <c r="F9076">
        <v>3</v>
      </c>
      <c r="G9076" t="s">
        <v>45</v>
      </c>
      <c r="H9076" t="s">
        <v>2</v>
      </c>
      <c r="I9076" t="s">
        <v>51</v>
      </c>
      <c r="J9076">
        <v>909.9</v>
      </c>
    </row>
    <row r="9077" spans="1:10" x14ac:dyDescent="0.25">
      <c r="A9077">
        <v>79</v>
      </c>
      <c r="B9077">
        <v>2017</v>
      </c>
      <c r="C9077" t="s">
        <v>40</v>
      </c>
      <c r="D9077" t="s">
        <v>60</v>
      </c>
      <c r="E9077" t="s">
        <v>35</v>
      </c>
      <c r="F9077">
        <v>4</v>
      </c>
      <c r="G9077" t="s">
        <v>38</v>
      </c>
      <c r="H9077" t="s">
        <v>2</v>
      </c>
      <c r="I9077" t="s">
        <v>51</v>
      </c>
      <c r="J9077">
        <v>857.9</v>
      </c>
    </row>
    <row r="9078" spans="1:10" x14ac:dyDescent="0.25">
      <c r="A9078">
        <v>79</v>
      </c>
      <c r="B9078">
        <v>2017</v>
      </c>
      <c r="C9078" t="s">
        <v>40</v>
      </c>
      <c r="D9078" t="s">
        <v>60</v>
      </c>
      <c r="E9078" t="s">
        <v>35</v>
      </c>
      <c r="F9078">
        <v>5</v>
      </c>
      <c r="G9078" t="s">
        <v>38</v>
      </c>
      <c r="H9078" t="s">
        <v>46</v>
      </c>
      <c r="I9078" t="s">
        <v>51</v>
      </c>
      <c r="J9078">
        <v>1315.6</v>
      </c>
    </row>
    <row r="9079" spans="1:10" x14ac:dyDescent="0.25">
      <c r="A9079">
        <v>79</v>
      </c>
      <c r="B9079">
        <v>2017</v>
      </c>
      <c r="C9079" t="s">
        <v>40</v>
      </c>
      <c r="D9079" t="s">
        <v>60</v>
      </c>
      <c r="E9079" t="s">
        <v>35</v>
      </c>
      <c r="F9079">
        <v>6</v>
      </c>
      <c r="G9079" t="s">
        <v>45</v>
      </c>
      <c r="H9079" t="s">
        <v>46</v>
      </c>
      <c r="I9079" t="s">
        <v>51</v>
      </c>
      <c r="J9079">
        <v>1393.7</v>
      </c>
    </row>
    <row r="9080" spans="1:10" x14ac:dyDescent="0.25">
      <c r="A9080">
        <v>79</v>
      </c>
      <c r="B9080">
        <v>2017</v>
      </c>
      <c r="C9080" t="s">
        <v>40</v>
      </c>
      <c r="D9080" t="s">
        <v>56</v>
      </c>
      <c r="E9080" t="s">
        <v>35</v>
      </c>
      <c r="F9080">
        <v>1</v>
      </c>
      <c r="G9080" t="s">
        <v>38</v>
      </c>
      <c r="H9080" t="s">
        <v>46</v>
      </c>
      <c r="I9080" t="s">
        <v>37</v>
      </c>
      <c r="J9080">
        <v>1192.0999999999999</v>
      </c>
    </row>
    <row r="9081" spans="1:10" x14ac:dyDescent="0.25">
      <c r="A9081">
        <v>79</v>
      </c>
      <c r="B9081">
        <v>2017</v>
      </c>
      <c r="C9081" t="s">
        <v>40</v>
      </c>
      <c r="D9081" t="s">
        <v>56</v>
      </c>
      <c r="E9081" t="s">
        <v>35</v>
      </c>
      <c r="F9081">
        <v>2</v>
      </c>
      <c r="G9081" t="s">
        <v>38</v>
      </c>
      <c r="H9081" t="s">
        <v>46</v>
      </c>
      <c r="I9081" t="s">
        <v>51</v>
      </c>
      <c r="J9081">
        <v>1209.8</v>
      </c>
    </row>
    <row r="9082" spans="1:10" x14ac:dyDescent="0.25">
      <c r="A9082">
        <v>79</v>
      </c>
      <c r="B9082">
        <v>2017</v>
      </c>
      <c r="C9082" t="s">
        <v>40</v>
      </c>
      <c r="D9082" t="s">
        <v>56</v>
      </c>
      <c r="E9082" t="s">
        <v>35</v>
      </c>
      <c r="F9082">
        <v>3</v>
      </c>
      <c r="G9082" t="s">
        <v>45</v>
      </c>
      <c r="H9082" t="s">
        <v>2</v>
      </c>
      <c r="I9082" t="s">
        <v>51</v>
      </c>
      <c r="J9082">
        <v>637.9</v>
      </c>
    </row>
    <row r="9083" spans="1:10" x14ac:dyDescent="0.25">
      <c r="A9083">
        <v>79</v>
      </c>
      <c r="B9083">
        <v>2017</v>
      </c>
      <c r="C9083" t="s">
        <v>40</v>
      </c>
      <c r="D9083" t="s">
        <v>56</v>
      </c>
      <c r="E9083" t="s">
        <v>35</v>
      </c>
      <c r="F9083">
        <v>4</v>
      </c>
      <c r="G9083" t="s">
        <v>38</v>
      </c>
      <c r="H9083" t="s">
        <v>46</v>
      </c>
      <c r="I9083" t="s">
        <v>37</v>
      </c>
      <c r="J9083">
        <v>1028.9000000000001</v>
      </c>
    </row>
    <row r="9084" spans="1:10" x14ac:dyDescent="0.25">
      <c r="A9084">
        <v>79</v>
      </c>
      <c r="B9084">
        <v>2017</v>
      </c>
      <c r="C9084" t="s">
        <v>40</v>
      </c>
      <c r="D9084" t="s">
        <v>56</v>
      </c>
      <c r="E9084" t="s">
        <v>35</v>
      </c>
      <c r="F9084">
        <v>5</v>
      </c>
      <c r="G9084" t="s">
        <v>38</v>
      </c>
      <c r="H9084" t="s">
        <v>2</v>
      </c>
      <c r="I9084" t="s">
        <v>51</v>
      </c>
      <c r="J9084">
        <v>672.3</v>
      </c>
    </row>
    <row r="9085" spans="1:10" x14ac:dyDescent="0.25">
      <c r="A9085">
        <v>79</v>
      </c>
      <c r="B9085">
        <v>2017</v>
      </c>
      <c r="C9085" t="s">
        <v>40</v>
      </c>
      <c r="D9085" t="s">
        <v>56</v>
      </c>
      <c r="E9085" t="s">
        <v>35</v>
      </c>
      <c r="F9085">
        <v>6</v>
      </c>
      <c r="G9085" t="s">
        <v>38</v>
      </c>
      <c r="H9085" t="s">
        <v>46</v>
      </c>
      <c r="I9085" t="s">
        <v>37</v>
      </c>
      <c r="J9085">
        <v>1143.4000000000001</v>
      </c>
    </row>
    <row r="9086" spans="1:10" x14ac:dyDescent="0.25">
      <c r="A9086">
        <v>79</v>
      </c>
      <c r="B9086">
        <v>2018</v>
      </c>
      <c r="C9086" t="s">
        <v>40</v>
      </c>
      <c r="D9086" t="s">
        <v>60</v>
      </c>
      <c r="E9086" t="s">
        <v>35</v>
      </c>
      <c r="F9086">
        <v>1</v>
      </c>
      <c r="G9086" t="s">
        <v>38</v>
      </c>
      <c r="H9086" t="s">
        <v>46</v>
      </c>
      <c r="I9086" t="s">
        <v>37</v>
      </c>
      <c r="J9086">
        <v>1159.8</v>
      </c>
    </row>
    <row r="9087" spans="1:10" x14ac:dyDescent="0.25">
      <c r="A9087">
        <v>79</v>
      </c>
      <c r="B9087">
        <v>2018</v>
      </c>
      <c r="C9087" t="s">
        <v>40</v>
      </c>
      <c r="D9087" t="s">
        <v>60</v>
      </c>
      <c r="E9087" t="s">
        <v>35</v>
      </c>
      <c r="F9087">
        <v>2</v>
      </c>
      <c r="G9087" t="s">
        <v>38</v>
      </c>
      <c r="H9087" t="s">
        <v>46</v>
      </c>
      <c r="I9087" t="s">
        <v>51</v>
      </c>
      <c r="J9087">
        <v>1178.0999999999999</v>
      </c>
    </row>
    <row r="9088" spans="1:10" x14ac:dyDescent="0.25">
      <c r="A9088">
        <v>79</v>
      </c>
      <c r="B9088">
        <v>2018</v>
      </c>
      <c r="C9088" t="s">
        <v>40</v>
      </c>
      <c r="D9088" t="s">
        <v>60</v>
      </c>
      <c r="E9088" t="s">
        <v>35</v>
      </c>
      <c r="F9088">
        <v>3</v>
      </c>
      <c r="G9088" t="s">
        <v>38</v>
      </c>
      <c r="H9088" t="s">
        <v>46</v>
      </c>
      <c r="I9088" t="s">
        <v>51</v>
      </c>
      <c r="J9088">
        <v>1088.8</v>
      </c>
    </row>
    <row r="9089" spans="1:10" x14ac:dyDescent="0.25">
      <c r="A9089">
        <v>79</v>
      </c>
      <c r="B9089">
        <v>2018</v>
      </c>
      <c r="C9089" t="s">
        <v>40</v>
      </c>
      <c r="D9089" t="s">
        <v>60</v>
      </c>
      <c r="E9089" t="s">
        <v>35</v>
      </c>
      <c r="F9089">
        <v>4</v>
      </c>
      <c r="G9089" t="s">
        <v>38</v>
      </c>
      <c r="H9089" t="s">
        <v>46</v>
      </c>
      <c r="I9089" t="s">
        <v>51</v>
      </c>
      <c r="J9089">
        <v>1150.2</v>
      </c>
    </row>
    <row r="9090" spans="1:10" x14ac:dyDescent="0.25">
      <c r="A9090">
        <v>79</v>
      </c>
      <c r="B9090">
        <v>2018</v>
      </c>
      <c r="C9090" t="s">
        <v>40</v>
      </c>
      <c r="D9090" t="s">
        <v>60</v>
      </c>
      <c r="E9090" t="s">
        <v>35</v>
      </c>
      <c r="F9090">
        <v>5</v>
      </c>
      <c r="G9090" t="s">
        <v>38</v>
      </c>
      <c r="H9090" t="s">
        <v>2</v>
      </c>
      <c r="I9090" t="s">
        <v>37</v>
      </c>
      <c r="J9090">
        <v>729.4</v>
      </c>
    </row>
    <row r="9091" spans="1:10" x14ac:dyDescent="0.25">
      <c r="A9091">
        <v>79</v>
      </c>
      <c r="B9091">
        <v>2018</v>
      </c>
      <c r="C9091" t="s">
        <v>40</v>
      </c>
      <c r="D9091" t="s">
        <v>60</v>
      </c>
      <c r="E9091" t="s">
        <v>35</v>
      </c>
      <c r="F9091">
        <v>6</v>
      </c>
      <c r="G9091" t="s">
        <v>38</v>
      </c>
      <c r="H9091" t="s">
        <v>2</v>
      </c>
      <c r="I9091" t="s">
        <v>37</v>
      </c>
      <c r="J9091">
        <v>696.3</v>
      </c>
    </row>
    <row r="9092" spans="1:10" x14ac:dyDescent="0.25">
      <c r="A9092">
        <v>79</v>
      </c>
      <c r="B9092">
        <v>2018</v>
      </c>
      <c r="C9092" t="s">
        <v>40</v>
      </c>
      <c r="D9092" t="s">
        <v>56</v>
      </c>
      <c r="E9092" t="s">
        <v>35</v>
      </c>
      <c r="F9092">
        <v>1</v>
      </c>
      <c r="G9092" t="s">
        <v>38</v>
      </c>
      <c r="H9092" t="s">
        <v>2</v>
      </c>
      <c r="I9092" t="s">
        <v>51</v>
      </c>
      <c r="J9092">
        <v>453.8</v>
      </c>
    </row>
    <row r="9093" spans="1:10" x14ac:dyDescent="0.25">
      <c r="A9093">
        <v>79</v>
      </c>
      <c r="B9093">
        <v>2018</v>
      </c>
      <c r="C9093" t="s">
        <v>40</v>
      </c>
      <c r="D9093" t="s">
        <v>56</v>
      </c>
      <c r="E9093" t="s">
        <v>35</v>
      </c>
      <c r="F9093">
        <v>2</v>
      </c>
      <c r="G9093" t="s">
        <v>45</v>
      </c>
      <c r="H9093" t="s">
        <v>2</v>
      </c>
      <c r="I9093" t="s">
        <v>51</v>
      </c>
      <c r="J9093">
        <v>666.7</v>
      </c>
    </row>
    <row r="9094" spans="1:10" x14ac:dyDescent="0.25">
      <c r="A9094">
        <v>79</v>
      </c>
      <c r="B9094">
        <v>2018</v>
      </c>
      <c r="C9094" t="s">
        <v>40</v>
      </c>
      <c r="D9094" t="s">
        <v>56</v>
      </c>
      <c r="E9094" t="s">
        <v>35</v>
      </c>
      <c r="F9094">
        <v>3</v>
      </c>
      <c r="G9094" t="s">
        <v>45</v>
      </c>
      <c r="H9094" t="s">
        <v>2</v>
      </c>
      <c r="I9094" t="s">
        <v>37</v>
      </c>
      <c r="J9094">
        <v>621.9</v>
      </c>
    </row>
    <row r="9095" spans="1:10" x14ac:dyDescent="0.25">
      <c r="A9095">
        <v>79</v>
      </c>
      <c r="B9095">
        <v>2018</v>
      </c>
      <c r="C9095" t="s">
        <v>40</v>
      </c>
      <c r="D9095" t="s">
        <v>56</v>
      </c>
      <c r="E9095" t="s">
        <v>35</v>
      </c>
      <c r="F9095">
        <v>4</v>
      </c>
      <c r="G9095" t="s">
        <v>38</v>
      </c>
      <c r="H9095" t="s">
        <v>2</v>
      </c>
      <c r="I9095" t="s">
        <v>51</v>
      </c>
      <c r="J9095">
        <v>540.9</v>
      </c>
    </row>
    <row r="9096" spans="1:10" x14ac:dyDescent="0.25">
      <c r="A9096">
        <v>79</v>
      </c>
      <c r="B9096">
        <v>2018</v>
      </c>
      <c r="C9096" t="s">
        <v>40</v>
      </c>
      <c r="D9096" t="s">
        <v>56</v>
      </c>
      <c r="E9096" t="s">
        <v>35</v>
      </c>
      <c r="F9096">
        <v>5</v>
      </c>
      <c r="G9096" t="s">
        <v>45</v>
      </c>
      <c r="H9096" t="s">
        <v>2</v>
      </c>
      <c r="I9096" t="s">
        <v>51</v>
      </c>
      <c r="J9096">
        <v>586.5</v>
      </c>
    </row>
    <row r="9097" spans="1:10" x14ac:dyDescent="0.25">
      <c r="A9097">
        <v>79</v>
      </c>
      <c r="B9097">
        <v>2018</v>
      </c>
      <c r="C9097" t="s">
        <v>40</v>
      </c>
      <c r="D9097" t="s">
        <v>56</v>
      </c>
      <c r="E9097" t="s">
        <v>35</v>
      </c>
      <c r="F9097">
        <v>6</v>
      </c>
      <c r="G9097" t="s">
        <v>45</v>
      </c>
      <c r="H9097" t="s">
        <v>2</v>
      </c>
      <c r="I9097" t="s">
        <v>37</v>
      </c>
      <c r="J9097">
        <v>573.20000000000005</v>
      </c>
    </row>
    <row r="9098" spans="1:10" x14ac:dyDescent="0.25">
      <c r="A9098">
        <v>80</v>
      </c>
      <c r="B9098">
        <v>2017</v>
      </c>
      <c r="C9098" t="s">
        <v>40</v>
      </c>
      <c r="D9098" t="s">
        <v>60</v>
      </c>
      <c r="E9098" t="s">
        <v>35</v>
      </c>
      <c r="F9098">
        <v>1</v>
      </c>
      <c r="G9098" t="s">
        <v>45</v>
      </c>
      <c r="H9098" t="s">
        <v>46</v>
      </c>
      <c r="I9098" t="s">
        <v>51</v>
      </c>
      <c r="J9098">
        <v>1409.5</v>
      </c>
    </row>
    <row r="9099" spans="1:10" x14ac:dyDescent="0.25">
      <c r="A9099">
        <v>80</v>
      </c>
      <c r="B9099">
        <v>2017</v>
      </c>
      <c r="C9099" t="s">
        <v>40</v>
      </c>
      <c r="D9099" t="s">
        <v>60</v>
      </c>
      <c r="E9099" t="s">
        <v>35</v>
      </c>
      <c r="F9099">
        <v>2</v>
      </c>
      <c r="G9099" t="s">
        <v>45</v>
      </c>
      <c r="H9099" t="s">
        <v>2</v>
      </c>
      <c r="I9099" t="s">
        <v>51</v>
      </c>
      <c r="J9099">
        <v>923.5</v>
      </c>
    </row>
    <row r="9100" spans="1:10" x14ac:dyDescent="0.25">
      <c r="A9100">
        <v>80</v>
      </c>
      <c r="B9100">
        <v>2017</v>
      </c>
      <c r="C9100" t="s">
        <v>40</v>
      </c>
      <c r="D9100" t="s">
        <v>60</v>
      </c>
      <c r="E9100" t="s">
        <v>35</v>
      </c>
      <c r="F9100">
        <v>3</v>
      </c>
      <c r="G9100" t="s">
        <v>45</v>
      </c>
      <c r="H9100" t="s">
        <v>46</v>
      </c>
      <c r="I9100" t="s">
        <v>37</v>
      </c>
      <c r="J9100">
        <v>1305.2</v>
      </c>
    </row>
    <row r="9101" spans="1:10" x14ac:dyDescent="0.25">
      <c r="A9101">
        <v>80</v>
      </c>
      <c r="B9101">
        <v>2017</v>
      </c>
      <c r="C9101" t="s">
        <v>40</v>
      </c>
      <c r="D9101" t="s">
        <v>60</v>
      </c>
      <c r="E9101" t="s">
        <v>35</v>
      </c>
      <c r="F9101">
        <v>4</v>
      </c>
      <c r="G9101" t="s">
        <v>38</v>
      </c>
      <c r="H9101" t="s">
        <v>46</v>
      </c>
      <c r="I9101" t="s">
        <v>51</v>
      </c>
      <c r="J9101">
        <v>1315.5</v>
      </c>
    </row>
    <row r="9102" spans="1:10" x14ac:dyDescent="0.25">
      <c r="A9102">
        <v>80</v>
      </c>
      <c r="B9102">
        <v>2017</v>
      </c>
      <c r="C9102" t="s">
        <v>40</v>
      </c>
      <c r="D9102" t="s">
        <v>60</v>
      </c>
      <c r="E9102" t="s">
        <v>35</v>
      </c>
      <c r="F9102">
        <v>5</v>
      </c>
      <c r="G9102" t="s">
        <v>45</v>
      </c>
      <c r="H9102" t="s">
        <v>2</v>
      </c>
      <c r="I9102" t="s">
        <v>51</v>
      </c>
      <c r="J9102">
        <v>802</v>
      </c>
    </row>
    <row r="9103" spans="1:10" x14ac:dyDescent="0.25">
      <c r="A9103">
        <v>80</v>
      </c>
      <c r="B9103">
        <v>2017</v>
      </c>
      <c r="C9103" t="s">
        <v>40</v>
      </c>
      <c r="D9103" t="s">
        <v>60</v>
      </c>
      <c r="E9103" t="s">
        <v>35</v>
      </c>
      <c r="F9103">
        <v>6</v>
      </c>
      <c r="G9103" t="s">
        <v>45</v>
      </c>
      <c r="H9103" t="s">
        <v>46</v>
      </c>
      <c r="I9103" t="s">
        <v>37</v>
      </c>
      <c r="J9103">
        <v>1303.5</v>
      </c>
    </row>
    <row r="9104" spans="1:10" x14ac:dyDescent="0.25">
      <c r="A9104">
        <v>80</v>
      </c>
      <c r="B9104">
        <v>2017</v>
      </c>
      <c r="C9104" t="s">
        <v>40</v>
      </c>
      <c r="D9104" t="s">
        <v>56</v>
      </c>
      <c r="E9104" t="s">
        <v>35</v>
      </c>
      <c r="F9104">
        <v>1</v>
      </c>
      <c r="G9104" t="s">
        <v>38</v>
      </c>
      <c r="H9104" t="s">
        <v>46</v>
      </c>
      <c r="I9104" t="s">
        <v>37</v>
      </c>
      <c r="J9104">
        <v>1191.0999999999999</v>
      </c>
    </row>
    <row r="9105" spans="1:10" x14ac:dyDescent="0.25">
      <c r="A9105">
        <v>80</v>
      </c>
      <c r="B9105">
        <v>2017</v>
      </c>
      <c r="C9105" t="s">
        <v>40</v>
      </c>
      <c r="D9105" t="s">
        <v>56</v>
      </c>
      <c r="E9105" t="s">
        <v>35</v>
      </c>
      <c r="F9105">
        <v>2</v>
      </c>
      <c r="G9105" t="s">
        <v>38</v>
      </c>
      <c r="H9105" t="s">
        <v>2</v>
      </c>
      <c r="I9105" t="s">
        <v>51</v>
      </c>
      <c r="J9105">
        <v>904.6</v>
      </c>
    </row>
    <row r="9106" spans="1:10" x14ac:dyDescent="0.25">
      <c r="A9106">
        <v>80</v>
      </c>
      <c r="B9106">
        <v>2017</v>
      </c>
      <c r="C9106" t="s">
        <v>40</v>
      </c>
      <c r="D9106" t="s">
        <v>56</v>
      </c>
      <c r="E9106" t="s">
        <v>35</v>
      </c>
      <c r="F9106">
        <v>3</v>
      </c>
      <c r="G9106" t="s">
        <v>38</v>
      </c>
      <c r="H9106" t="s">
        <v>2</v>
      </c>
      <c r="I9106" t="s">
        <v>51</v>
      </c>
      <c r="J9106">
        <v>885.3</v>
      </c>
    </row>
    <row r="9107" spans="1:10" x14ac:dyDescent="0.25">
      <c r="A9107">
        <v>80</v>
      </c>
      <c r="B9107">
        <v>2017</v>
      </c>
      <c r="C9107" t="s">
        <v>40</v>
      </c>
      <c r="D9107" t="s">
        <v>56</v>
      </c>
      <c r="E9107" t="s">
        <v>35</v>
      </c>
      <c r="F9107">
        <v>4</v>
      </c>
      <c r="G9107" t="s">
        <v>38</v>
      </c>
      <c r="H9107" t="s">
        <v>2</v>
      </c>
      <c r="I9107" t="s">
        <v>37</v>
      </c>
      <c r="J9107">
        <v>940.4</v>
      </c>
    </row>
    <row r="9108" spans="1:10" x14ac:dyDescent="0.25">
      <c r="A9108">
        <v>80</v>
      </c>
      <c r="B9108">
        <v>2017</v>
      </c>
      <c r="C9108" t="s">
        <v>40</v>
      </c>
      <c r="D9108" t="s">
        <v>56</v>
      </c>
      <c r="E9108" t="s">
        <v>35</v>
      </c>
      <c r="F9108">
        <v>5</v>
      </c>
      <c r="G9108" t="s">
        <v>45</v>
      </c>
      <c r="H9108" t="s">
        <v>46</v>
      </c>
      <c r="I9108" t="s">
        <v>51</v>
      </c>
      <c r="J9108">
        <v>1215.5</v>
      </c>
    </row>
    <row r="9109" spans="1:10" x14ac:dyDescent="0.25">
      <c r="A9109">
        <v>80</v>
      </c>
      <c r="B9109">
        <v>2017</v>
      </c>
      <c r="C9109" t="s">
        <v>40</v>
      </c>
      <c r="D9109" t="s">
        <v>56</v>
      </c>
      <c r="E9109" t="s">
        <v>35</v>
      </c>
      <c r="F9109">
        <v>6</v>
      </c>
      <c r="G9109" t="s">
        <v>45</v>
      </c>
      <c r="H9109" t="s">
        <v>46</v>
      </c>
      <c r="I9109" t="s">
        <v>37</v>
      </c>
      <c r="J9109">
        <v>1084.8</v>
      </c>
    </row>
    <row r="9110" spans="1:10" x14ac:dyDescent="0.25">
      <c r="A9110">
        <v>80</v>
      </c>
      <c r="B9110">
        <v>2018</v>
      </c>
      <c r="C9110" t="s">
        <v>40</v>
      </c>
      <c r="D9110" t="s">
        <v>60</v>
      </c>
      <c r="E9110" t="s">
        <v>35</v>
      </c>
      <c r="F9110">
        <v>1</v>
      </c>
      <c r="G9110" t="s">
        <v>38</v>
      </c>
      <c r="H9110" t="s">
        <v>2</v>
      </c>
      <c r="I9110" t="s">
        <v>37</v>
      </c>
      <c r="J9110">
        <v>652.1</v>
      </c>
    </row>
    <row r="9111" spans="1:10" x14ac:dyDescent="0.25">
      <c r="A9111">
        <v>80</v>
      </c>
      <c r="B9111">
        <v>2018</v>
      </c>
      <c r="C9111" t="s">
        <v>40</v>
      </c>
      <c r="D9111" t="s">
        <v>60</v>
      </c>
      <c r="E9111" t="s">
        <v>35</v>
      </c>
      <c r="F9111">
        <v>2</v>
      </c>
      <c r="G9111" t="s">
        <v>45</v>
      </c>
      <c r="H9111" t="s">
        <v>2</v>
      </c>
      <c r="I9111" t="s">
        <v>51</v>
      </c>
      <c r="J9111">
        <v>658.8</v>
      </c>
    </row>
    <row r="9112" spans="1:10" x14ac:dyDescent="0.25">
      <c r="A9112">
        <v>80</v>
      </c>
      <c r="B9112">
        <v>2018</v>
      </c>
      <c r="C9112" t="s">
        <v>40</v>
      </c>
      <c r="D9112" t="s">
        <v>60</v>
      </c>
      <c r="E9112" t="s">
        <v>35</v>
      </c>
      <c r="F9112">
        <v>3</v>
      </c>
      <c r="G9112" t="s">
        <v>38</v>
      </c>
      <c r="H9112" t="s">
        <v>46</v>
      </c>
      <c r="I9112" t="s">
        <v>37</v>
      </c>
      <c r="J9112">
        <v>1108.3</v>
      </c>
    </row>
    <row r="9113" spans="1:10" x14ac:dyDescent="0.25">
      <c r="A9113">
        <v>80</v>
      </c>
      <c r="B9113">
        <v>2018</v>
      </c>
      <c r="C9113" t="s">
        <v>40</v>
      </c>
      <c r="D9113" t="s">
        <v>60</v>
      </c>
      <c r="E9113" t="s">
        <v>35</v>
      </c>
      <c r="F9113">
        <v>4</v>
      </c>
      <c r="G9113" t="s">
        <v>45</v>
      </c>
      <c r="H9113" t="s">
        <v>2</v>
      </c>
      <c r="I9113" t="s">
        <v>51</v>
      </c>
      <c r="J9113">
        <v>826.8</v>
      </c>
    </row>
    <row r="9114" spans="1:10" x14ac:dyDescent="0.25">
      <c r="A9114">
        <v>80</v>
      </c>
      <c r="B9114">
        <v>2018</v>
      </c>
      <c r="C9114" t="s">
        <v>40</v>
      </c>
      <c r="D9114" t="s">
        <v>60</v>
      </c>
      <c r="E9114" t="s">
        <v>35</v>
      </c>
      <c r="F9114">
        <v>5</v>
      </c>
      <c r="G9114" t="s">
        <v>45</v>
      </c>
      <c r="H9114" t="s">
        <v>46</v>
      </c>
      <c r="I9114" t="s">
        <v>37</v>
      </c>
      <c r="J9114">
        <v>1103.2</v>
      </c>
    </row>
    <row r="9115" spans="1:10" x14ac:dyDescent="0.25">
      <c r="A9115">
        <v>80</v>
      </c>
      <c r="B9115">
        <v>2018</v>
      </c>
      <c r="C9115" t="s">
        <v>40</v>
      </c>
      <c r="D9115" t="s">
        <v>60</v>
      </c>
      <c r="E9115" t="s">
        <v>35</v>
      </c>
      <c r="F9115">
        <v>6</v>
      </c>
      <c r="G9115" t="s">
        <v>38</v>
      </c>
      <c r="H9115" t="s">
        <v>46</v>
      </c>
      <c r="I9115" t="s">
        <v>37</v>
      </c>
      <c r="J9115">
        <v>977.8</v>
      </c>
    </row>
    <row r="9116" spans="1:10" x14ac:dyDescent="0.25">
      <c r="A9116">
        <v>80</v>
      </c>
      <c r="B9116">
        <v>2018</v>
      </c>
      <c r="C9116" t="s">
        <v>40</v>
      </c>
      <c r="D9116" t="s">
        <v>56</v>
      </c>
      <c r="E9116" t="s">
        <v>35</v>
      </c>
      <c r="F9116">
        <v>1</v>
      </c>
      <c r="G9116" t="s">
        <v>45</v>
      </c>
      <c r="H9116" t="s">
        <v>46</v>
      </c>
      <c r="I9116" t="s">
        <v>51</v>
      </c>
      <c r="J9116">
        <v>941.8</v>
      </c>
    </row>
    <row r="9117" spans="1:10" x14ac:dyDescent="0.25">
      <c r="A9117">
        <v>80</v>
      </c>
      <c r="B9117">
        <v>2018</v>
      </c>
      <c r="C9117" t="s">
        <v>40</v>
      </c>
      <c r="D9117" t="s">
        <v>56</v>
      </c>
      <c r="E9117" t="s">
        <v>35</v>
      </c>
      <c r="F9117">
        <v>2</v>
      </c>
      <c r="G9117" t="s">
        <v>45</v>
      </c>
      <c r="H9117" t="s">
        <v>2</v>
      </c>
      <c r="I9117" t="s">
        <v>37</v>
      </c>
      <c r="J9117">
        <v>659.6</v>
      </c>
    </row>
    <row r="9118" spans="1:10" x14ac:dyDescent="0.25">
      <c r="A9118">
        <v>80</v>
      </c>
      <c r="B9118">
        <v>2018</v>
      </c>
      <c r="C9118" t="s">
        <v>40</v>
      </c>
      <c r="D9118" t="s">
        <v>56</v>
      </c>
      <c r="E9118" t="s">
        <v>35</v>
      </c>
      <c r="F9118">
        <v>3</v>
      </c>
      <c r="G9118" t="s">
        <v>38</v>
      </c>
      <c r="H9118" t="s">
        <v>46</v>
      </c>
      <c r="I9118" t="s">
        <v>51</v>
      </c>
      <c r="J9118">
        <v>920</v>
      </c>
    </row>
    <row r="9119" spans="1:10" x14ac:dyDescent="0.25">
      <c r="A9119">
        <v>80</v>
      </c>
      <c r="B9119">
        <v>2018</v>
      </c>
      <c r="C9119" t="s">
        <v>40</v>
      </c>
      <c r="D9119" t="s">
        <v>56</v>
      </c>
      <c r="E9119" t="s">
        <v>35</v>
      </c>
      <c r="F9119">
        <v>4</v>
      </c>
      <c r="G9119" t="s">
        <v>45</v>
      </c>
      <c r="H9119" t="s">
        <v>2</v>
      </c>
      <c r="I9119" t="s">
        <v>37</v>
      </c>
      <c r="J9119">
        <v>486.9</v>
      </c>
    </row>
    <row r="9120" spans="1:10" x14ac:dyDescent="0.25">
      <c r="A9120">
        <v>80</v>
      </c>
      <c r="B9120">
        <v>2018</v>
      </c>
      <c r="C9120" t="s">
        <v>40</v>
      </c>
      <c r="D9120" t="s">
        <v>56</v>
      </c>
      <c r="E9120" t="s">
        <v>35</v>
      </c>
      <c r="F9120">
        <v>5</v>
      </c>
      <c r="G9120" t="s">
        <v>45</v>
      </c>
      <c r="H9120" t="s">
        <v>46</v>
      </c>
      <c r="I9120" t="s">
        <v>51</v>
      </c>
      <c r="J9120">
        <v>1047.0999999999999</v>
      </c>
    </row>
    <row r="9121" spans="1:10" x14ac:dyDescent="0.25">
      <c r="A9121">
        <v>80</v>
      </c>
      <c r="B9121">
        <v>2018</v>
      </c>
      <c r="C9121" t="s">
        <v>40</v>
      </c>
      <c r="D9121" t="s">
        <v>56</v>
      </c>
      <c r="E9121" t="s">
        <v>35</v>
      </c>
      <c r="F9121">
        <v>6</v>
      </c>
      <c r="G9121" t="s">
        <v>38</v>
      </c>
      <c r="H9121" t="s">
        <v>46</v>
      </c>
      <c r="I9121" t="s">
        <v>51</v>
      </c>
      <c r="J9121">
        <v>1251.2</v>
      </c>
    </row>
    <row r="9122" spans="1:10" x14ac:dyDescent="0.25">
      <c r="A9122">
        <v>81</v>
      </c>
      <c r="B9122">
        <v>2017</v>
      </c>
      <c r="C9122" t="s">
        <v>40</v>
      </c>
      <c r="D9122" t="s">
        <v>60</v>
      </c>
      <c r="E9122" t="s">
        <v>35</v>
      </c>
      <c r="F9122">
        <v>1</v>
      </c>
      <c r="G9122" t="s">
        <v>38</v>
      </c>
      <c r="H9122" t="s">
        <v>2</v>
      </c>
      <c r="I9122" t="s">
        <v>37</v>
      </c>
      <c r="J9122">
        <v>993.4</v>
      </c>
    </row>
    <row r="9123" spans="1:10" x14ac:dyDescent="0.25">
      <c r="A9123">
        <v>81</v>
      </c>
      <c r="B9123">
        <v>2017</v>
      </c>
      <c r="C9123" t="s">
        <v>40</v>
      </c>
      <c r="D9123" t="s">
        <v>60</v>
      </c>
      <c r="E9123" t="s">
        <v>35</v>
      </c>
      <c r="F9123">
        <v>2</v>
      </c>
      <c r="G9123" t="s">
        <v>45</v>
      </c>
      <c r="H9123" t="s">
        <v>2</v>
      </c>
      <c r="I9123" t="s">
        <v>51</v>
      </c>
      <c r="J9123">
        <v>881.1</v>
      </c>
    </row>
    <row r="9124" spans="1:10" x14ac:dyDescent="0.25">
      <c r="A9124">
        <v>81</v>
      </c>
      <c r="B9124">
        <v>2017</v>
      </c>
      <c r="C9124" t="s">
        <v>40</v>
      </c>
      <c r="D9124" t="s">
        <v>60</v>
      </c>
      <c r="E9124" t="s">
        <v>35</v>
      </c>
      <c r="F9124">
        <v>3</v>
      </c>
      <c r="G9124" t="s">
        <v>45</v>
      </c>
      <c r="H9124" t="s">
        <v>46</v>
      </c>
      <c r="I9124" t="s">
        <v>37</v>
      </c>
      <c r="J9124">
        <v>1294.5</v>
      </c>
    </row>
    <row r="9125" spans="1:10" x14ac:dyDescent="0.25">
      <c r="A9125">
        <v>81</v>
      </c>
      <c r="B9125">
        <v>2017</v>
      </c>
      <c r="C9125" t="s">
        <v>40</v>
      </c>
      <c r="D9125" t="s">
        <v>60</v>
      </c>
      <c r="E9125" t="s">
        <v>35</v>
      </c>
      <c r="F9125">
        <v>4</v>
      </c>
      <c r="G9125" t="s">
        <v>38</v>
      </c>
      <c r="H9125" t="s">
        <v>46</v>
      </c>
      <c r="I9125" t="s">
        <v>51</v>
      </c>
      <c r="J9125">
        <v>1257.5</v>
      </c>
    </row>
    <row r="9126" spans="1:10" x14ac:dyDescent="0.25">
      <c r="A9126">
        <v>81</v>
      </c>
      <c r="B9126">
        <v>2017</v>
      </c>
      <c r="C9126" t="s">
        <v>40</v>
      </c>
      <c r="D9126" t="s">
        <v>60</v>
      </c>
      <c r="E9126" t="s">
        <v>35</v>
      </c>
      <c r="F9126">
        <v>5</v>
      </c>
      <c r="G9126" t="s">
        <v>45</v>
      </c>
      <c r="H9126" t="s">
        <v>46</v>
      </c>
      <c r="I9126" t="s">
        <v>51</v>
      </c>
      <c r="J9126">
        <v>1356</v>
      </c>
    </row>
    <row r="9127" spans="1:10" x14ac:dyDescent="0.25">
      <c r="A9127">
        <v>81</v>
      </c>
      <c r="B9127">
        <v>2017</v>
      </c>
      <c r="C9127" t="s">
        <v>40</v>
      </c>
      <c r="D9127" t="s">
        <v>60</v>
      </c>
      <c r="E9127" t="s">
        <v>35</v>
      </c>
      <c r="F9127">
        <v>6</v>
      </c>
      <c r="G9127" t="s">
        <v>45</v>
      </c>
      <c r="H9127" t="s">
        <v>2</v>
      </c>
      <c r="I9127" t="s">
        <v>37</v>
      </c>
      <c r="J9127">
        <v>875.6</v>
      </c>
    </row>
    <row r="9128" spans="1:10" x14ac:dyDescent="0.25">
      <c r="A9128">
        <v>81</v>
      </c>
      <c r="B9128">
        <v>2017</v>
      </c>
      <c r="C9128" t="s">
        <v>40</v>
      </c>
      <c r="D9128" t="s">
        <v>56</v>
      </c>
      <c r="E9128" t="s">
        <v>35</v>
      </c>
      <c r="F9128">
        <v>1</v>
      </c>
      <c r="G9128" t="s">
        <v>45</v>
      </c>
      <c r="H9128" t="s">
        <v>2</v>
      </c>
      <c r="I9128" t="s">
        <v>51</v>
      </c>
      <c r="J9128">
        <v>680.6</v>
      </c>
    </row>
    <row r="9129" spans="1:10" x14ac:dyDescent="0.25">
      <c r="A9129">
        <v>81</v>
      </c>
      <c r="B9129">
        <v>2017</v>
      </c>
      <c r="C9129" t="s">
        <v>40</v>
      </c>
      <c r="D9129" t="s">
        <v>56</v>
      </c>
      <c r="E9129" t="s">
        <v>35</v>
      </c>
      <c r="F9129">
        <v>2</v>
      </c>
      <c r="G9129" t="s">
        <v>45</v>
      </c>
      <c r="H9129" t="s">
        <v>2</v>
      </c>
      <c r="I9129" t="s">
        <v>51</v>
      </c>
      <c r="J9129">
        <v>816.1</v>
      </c>
    </row>
    <row r="9130" spans="1:10" x14ac:dyDescent="0.25">
      <c r="A9130">
        <v>81</v>
      </c>
      <c r="B9130">
        <v>2017</v>
      </c>
      <c r="C9130" t="s">
        <v>40</v>
      </c>
      <c r="D9130" t="s">
        <v>56</v>
      </c>
      <c r="E9130" t="s">
        <v>35</v>
      </c>
      <c r="F9130">
        <v>3</v>
      </c>
      <c r="G9130" t="s">
        <v>45</v>
      </c>
      <c r="H9130" t="s">
        <v>2</v>
      </c>
      <c r="I9130" t="s">
        <v>51</v>
      </c>
      <c r="J9130">
        <v>662.1</v>
      </c>
    </row>
    <row r="9131" spans="1:10" x14ac:dyDescent="0.25">
      <c r="A9131">
        <v>81</v>
      </c>
      <c r="B9131">
        <v>2017</v>
      </c>
      <c r="C9131" t="s">
        <v>40</v>
      </c>
      <c r="D9131" t="s">
        <v>56</v>
      </c>
      <c r="E9131" t="s">
        <v>35</v>
      </c>
      <c r="F9131">
        <v>4</v>
      </c>
      <c r="G9131" t="s">
        <v>45</v>
      </c>
      <c r="H9131" t="s">
        <v>2</v>
      </c>
      <c r="I9131" t="s">
        <v>51</v>
      </c>
      <c r="J9131">
        <v>809</v>
      </c>
    </row>
    <row r="9132" spans="1:10" x14ac:dyDescent="0.25">
      <c r="A9132">
        <v>81</v>
      </c>
      <c r="B9132">
        <v>2017</v>
      </c>
      <c r="C9132" t="s">
        <v>40</v>
      </c>
      <c r="D9132" t="s">
        <v>56</v>
      </c>
      <c r="E9132" t="s">
        <v>35</v>
      </c>
      <c r="F9132">
        <v>5</v>
      </c>
      <c r="G9132" t="s">
        <v>38</v>
      </c>
      <c r="H9132" t="s">
        <v>2</v>
      </c>
      <c r="I9132" t="s">
        <v>37</v>
      </c>
      <c r="J9132">
        <v>774.8</v>
      </c>
    </row>
    <row r="9133" spans="1:10" x14ac:dyDescent="0.25">
      <c r="A9133">
        <v>81</v>
      </c>
      <c r="B9133">
        <v>2017</v>
      </c>
      <c r="C9133" t="s">
        <v>40</v>
      </c>
      <c r="D9133" t="s">
        <v>56</v>
      </c>
      <c r="E9133" t="s">
        <v>35</v>
      </c>
      <c r="F9133">
        <v>6</v>
      </c>
      <c r="G9133" t="s">
        <v>38</v>
      </c>
      <c r="H9133" t="s">
        <v>2</v>
      </c>
      <c r="I9133" t="s">
        <v>51</v>
      </c>
      <c r="J9133">
        <v>699.4</v>
      </c>
    </row>
    <row r="9134" spans="1:10" x14ac:dyDescent="0.25">
      <c r="A9134">
        <v>81</v>
      </c>
      <c r="B9134">
        <v>2018</v>
      </c>
      <c r="C9134" t="s">
        <v>40</v>
      </c>
      <c r="D9134" t="s">
        <v>60</v>
      </c>
      <c r="E9134" t="s">
        <v>35</v>
      </c>
      <c r="F9134">
        <v>1</v>
      </c>
      <c r="G9134" t="s">
        <v>38</v>
      </c>
      <c r="H9134" t="s">
        <v>46</v>
      </c>
      <c r="I9134" t="s">
        <v>37</v>
      </c>
      <c r="J9134">
        <v>1031.3</v>
      </c>
    </row>
    <row r="9135" spans="1:10" x14ac:dyDescent="0.25">
      <c r="A9135">
        <v>81</v>
      </c>
      <c r="B9135">
        <v>2018</v>
      </c>
      <c r="C9135" t="s">
        <v>40</v>
      </c>
      <c r="D9135" t="s">
        <v>60</v>
      </c>
      <c r="E9135" t="s">
        <v>35</v>
      </c>
      <c r="F9135">
        <v>2</v>
      </c>
      <c r="G9135" t="s">
        <v>45</v>
      </c>
      <c r="H9135" t="s">
        <v>46</v>
      </c>
      <c r="I9135" t="s">
        <v>51</v>
      </c>
      <c r="J9135">
        <v>1148.9000000000001</v>
      </c>
    </row>
    <row r="9136" spans="1:10" x14ac:dyDescent="0.25">
      <c r="A9136">
        <v>81</v>
      </c>
      <c r="B9136">
        <v>2018</v>
      </c>
      <c r="C9136" t="s">
        <v>40</v>
      </c>
      <c r="D9136" t="s">
        <v>60</v>
      </c>
      <c r="E9136" t="s">
        <v>35</v>
      </c>
      <c r="F9136">
        <v>3</v>
      </c>
      <c r="G9136" t="s">
        <v>38</v>
      </c>
      <c r="H9136" t="s">
        <v>46</v>
      </c>
      <c r="I9136" t="s">
        <v>51</v>
      </c>
      <c r="J9136">
        <v>1107.0999999999999</v>
      </c>
    </row>
    <row r="9137" spans="1:10" x14ac:dyDescent="0.25">
      <c r="A9137">
        <v>81</v>
      </c>
      <c r="B9137">
        <v>2018</v>
      </c>
      <c r="C9137" t="s">
        <v>40</v>
      </c>
      <c r="D9137" t="s">
        <v>60</v>
      </c>
      <c r="E9137" t="s">
        <v>35</v>
      </c>
      <c r="F9137">
        <v>4</v>
      </c>
      <c r="G9137" t="s">
        <v>38</v>
      </c>
      <c r="H9137" t="s">
        <v>46</v>
      </c>
      <c r="I9137" t="s">
        <v>37</v>
      </c>
      <c r="J9137">
        <v>1047.5</v>
      </c>
    </row>
    <row r="9138" spans="1:10" x14ac:dyDescent="0.25">
      <c r="A9138">
        <v>81</v>
      </c>
      <c r="B9138">
        <v>2018</v>
      </c>
      <c r="C9138" t="s">
        <v>40</v>
      </c>
      <c r="D9138" t="s">
        <v>60</v>
      </c>
      <c r="E9138" t="s">
        <v>35</v>
      </c>
      <c r="F9138">
        <v>5</v>
      </c>
      <c r="G9138" t="s">
        <v>38</v>
      </c>
      <c r="H9138" t="s">
        <v>2</v>
      </c>
      <c r="I9138" t="s">
        <v>37</v>
      </c>
      <c r="J9138">
        <v>837.5</v>
      </c>
    </row>
    <row r="9139" spans="1:10" x14ac:dyDescent="0.25">
      <c r="A9139">
        <v>81</v>
      </c>
      <c r="B9139">
        <v>2018</v>
      </c>
      <c r="C9139" t="s">
        <v>40</v>
      </c>
      <c r="D9139" t="s">
        <v>60</v>
      </c>
      <c r="E9139" t="s">
        <v>35</v>
      </c>
      <c r="F9139">
        <v>6</v>
      </c>
      <c r="G9139" t="s">
        <v>38</v>
      </c>
      <c r="H9139" t="s">
        <v>2</v>
      </c>
      <c r="I9139" t="s">
        <v>37</v>
      </c>
      <c r="J9139">
        <v>552.20000000000005</v>
      </c>
    </row>
    <row r="9140" spans="1:10" x14ac:dyDescent="0.25">
      <c r="A9140">
        <v>81</v>
      </c>
      <c r="B9140">
        <v>2018</v>
      </c>
      <c r="C9140" t="s">
        <v>40</v>
      </c>
      <c r="D9140" t="s">
        <v>56</v>
      </c>
      <c r="E9140" t="s">
        <v>35</v>
      </c>
      <c r="F9140">
        <v>1</v>
      </c>
      <c r="G9140" t="s">
        <v>38</v>
      </c>
      <c r="H9140" t="s">
        <v>46</v>
      </c>
      <c r="I9140" t="s">
        <v>51</v>
      </c>
      <c r="J9140">
        <v>1118.5</v>
      </c>
    </row>
    <row r="9141" spans="1:10" x14ac:dyDescent="0.25">
      <c r="A9141">
        <v>81</v>
      </c>
      <c r="B9141">
        <v>2018</v>
      </c>
      <c r="C9141" t="s">
        <v>40</v>
      </c>
      <c r="D9141" t="s">
        <v>56</v>
      </c>
      <c r="E9141" t="s">
        <v>35</v>
      </c>
      <c r="F9141">
        <v>2</v>
      </c>
      <c r="G9141" t="s">
        <v>45</v>
      </c>
      <c r="H9141" t="s">
        <v>46</v>
      </c>
      <c r="I9141" t="s">
        <v>51</v>
      </c>
      <c r="J9141">
        <v>1046.4000000000001</v>
      </c>
    </row>
    <row r="9142" spans="1:10" x14ac:dyDescent="0.25">
      <c r="A9142">
        <v>81</v>
      </c>
      <c r="B9142">
        <v>2018</v>
      </c>
      <c r="C9142" t="s">
        <v>40</v>
      </c>
      <c r="D9142" t="s">
        <v>56</v>
      </c>
      <c r="E9142" t="s">
        <v>35</v>
      </c>
      <c r="F9142">
        <v>3</v>
      </c>
      <c r="G9142" t="s">
        <v>38</v>
      </c>
      <c r="H9142" t="s">
        <v>2</v>
      </c>
      <c r="I9142" t="s">
        <v>51</v>
      </c>
      <c r="J9142">
        <v>580.5</v>
      </c>
    </row>
    <row r="9143" spans="1:10" x14ac:dyDescent="0.25">
      <c r="A9143">
        <v>81</v>
      </c>
      <c r="B9143">
        <v>2018</v>
      </c>
      <c r="C9143" t="s">
        <v>40</v>
      </c>
      <c r="D9143" t="s">
        <v>56</v>
      </c>
      <c r="E9143" t="s">
        <v>35</v>
      </c>
      <c r="F9143">
        <v>4</v>
      </c>
      <c r="G9143" t="s">
        <v>38</v>
      </c>
      <c r="H9143" t="s">
        <v>46</v>
      </c>
      <c r="I9143" t="s">
        <v>37</v>
      </c>
      <c r="J9143">
        <v>1041.2</v>
      </c>
    </row>
    <row r="9144" spans="1:10" x14ac:dyDescent="0.25">
      <c r="A9144">
        <v>81</v>
      </c>
      <c r="B9144">
        <v>2018</v>
      </c>
      <c r="C9144" t="s">
        <v>40</v>
      </c>
      <c r="D9144" t="s">
        <v>56</v>
      </c>
      <c r="E9144" t="s">
        <v>35</v>
      </c>
      <c r="F9144">
        <v>5</v>
      </c>
      <c r="G9144" t="s">
        <v>38</v>
      </c>
      <c r="H9144" t="s">
        <v>46</v>
      </c>
      <c r="I9144" t="s">
        <v>51</v>
      </c>
      <c r="J9144">
        <v>940.2</v>
      </c>
    </row>
    <row r="9145" spans="1:10" x14ac:dyDescent="0.25">
      <c r="A9145">
        <v>81</v>
      </c>
      <c r="B9145">
        <v>2018</v>
      </c>
      <c r="C9145" t="s">
        <v>40</v>
      </c>
      <c r="D9145" t="s">
        <v>56</v>
      </c>
      <c r="E9145" t="s">
        <v>35</v>
      </c>
      <c r="F9145">
        <v>6</v>
      </c>
      <c r="G9145" t="s">
        <v>38</v>
      </c>
      <c r="H9145" t="s">
        <v>2</v>
      </c>
      <c r="I9145" t="s">
        <v>51</v>
      </c>
      <c r="J9145">
        <v>600.29999999999995</v>
      </c>
    </row>
    <row r="9146" spans="1:10" x14ac:dyDescent="0.25">
      <c r="A9146">
        <v>82</v>
      </c>
      <c r="B9146">
        <v>2017</v>
      </c>
      <c r="C9146" t="s">
        <v>40</v>
      </c>
      <c r="D9146" t="s">
        <v>60</v>
      </c>
      <c r="E9146" t="s">
        <v>35</v>
      </c>
      <c r="F9146">
        <v>1</v>
      </c>
      <c r="G9146" t="s">
        <v>45</v>
      </c>
      <c r="H9146" t="s">
        <v>46</v>
      </c>
      <c r="I9146" t="s">
        <v>37</v>
      </c>
      <c r="J9146">
        <v>1345</v>
      </c>
    </row>
    <row r="9147" spans="1:10" x14ac:dyDescent="0.25">
      <c r="A9147">
        <v>82</v>
      </c>
      <c r="B9147">
        <v>2017</v>
      </c>
      <c r="C9147" t="s">
        <v>40</v>
      </c>
      <c r="D9147" t="s">
        <v>60</v>
      </c>
      <c r="E9147" t="s">
        <v>35</v>
      </c>
      <c r="F9147">
        <v>2</v>
      </c>
      <c r="G9147" t="s">
        <v>45</v>
      </c>
      <c r="H9147" t="s">
        <v>46</v>
      </c>
      <c r="I9147" t="s">
        <v>51</v>
      </c>
      <c r="J9147">
        <v>1273.4000000000001</v>
      </c>
    </row>
    <row r="9148" spans="1:10" x14ac:dyDescent="0.25">
      <c r="A9148">
        <v>82</v>
      </c>
      <c r="B9148">
        <v>2017</v>
      </c>
      <c r="C9148" t="s">
        <v>40</v>
      </c>
      <c r="D9148" t="s">
        <v>60</v>
      </c>
      <c r="E9148" t="s">
        <v>35</v>
      </c>
      <c r="F9148">
        <v>3</v>
      </c>
      <c r="G9148" t="s">
        <v>45</v>
      </c>
      <c r="H9148" t="s">
        <v>46</v>
      </c>
      <c r="I9148" t="s">
        <v>51</v>
      </c>
      <c r="J9148">
        <v>1243.5999999999999</v>
      </c>
    </row>
    <row r="9149" spans="1:10" x14ac:dyDescent="0.25">
      <c r="A9149">
        <v>82</v>
      </c>
      <c r="B9149">
        <v>2017</v>
      </c>
      <c r="C9149" t="s">
        <v>40</v>
      </c>
      <c r="D9149" t="s">
        <v>60</v>
      </c>
      <c r="E9149" t="s">
        <v>35</v>
      </c>
      <c r="F9149">
        <v>4</v>
      </c>
      <c r="G9149" t="s">
        <v>38</v>
      </c>
      <c r="H9149" t="s">
        <v>2</v>
      </c>
      <c r="I9149" t="s">
        <v>51</v>
      </c>
      <c r="J9149">
        <v>948.7</v>
      </c>
    </row>
    <row r="9150" spans="1:10" x14ac:dyDescent="0.25">
      <c r="A9150">
        <v>82</v>
      </c>
      <c r="B9150">
        <v>2017</v>
      </c>
      <c r="C9150" t="s">
        <v>40</v>
      </c>
      <c r="D9150" t="s">
        <v>60</v>
      </c>
      <c r="E9150" t="s">
        <v>35</v>
      </c>
      <c r="F9150">
        <v>5</v>
      </c>
      <c r="G9150" t="s">
        <v>45</v>
      </c>
      <c r="H9150" t="s">
        <v>2</v>
      </c>
      <c r="I9150" t="s">
        <v>37</v>
      </c>
      <c r="J9150">
        <v>891.7</v>
      </c>
    </row>
    <row r="9151" spans="1:10" x14ac:dyDescent="0.25">
      <c r="A9151">
        <v>82</v>
      </c>
      <c r="B9151">
        <v>2017</v>
      </c>
      <c r="C9151" t="s">
        <v>40</v>
      </c>
      <c r="D9151" t="s">
        <v>60</v>
      </c>
      <c r="E9151" t="s">
        <v>35</v>
      </c>
      <c r="F9151">
        <v>6</v>
      </c>
      <c r="G9151" t="s">
        <v>45</v>
      </c>
      <c r="H9151" t="s">
        <v>2</v>
      </c>
      <c r="I9151" t="s">
        <v>37</v>
      </c>
      <c r="J9151">
        <v>963.1</v>
      </c>
    </row>
    <row r="9152" spans="1:10" x14ac:dyDescent="0.25">
      <c r="A9152">
        <v>82</v>
      </c>
      <c r="B9152">
        <v>2017</v>
      </c>
      <c r="C9152" t="s">
        <v>40</v>
      </c>
      <c r="D9152" t="s">
        <v>56</v>
      </c>
      <c r="E9152" t="s">
        <v>35</v>
      </c>
      <c r="F9152">
        <v>1</v>
      </c>
      <c r="G9152" t="s">
        <v>45</v>
      </c>
      <c r="H9152" t="s">
        <v>2</v>
      </c>
      <c r="I9152" t="s">
        <v>37</v>
      </c>
      <c r="J9152">
        <v>708.6</v>
      </c>
    </row>
    <row r="9153" spans="1:10" x14ac:dyDescent="0.25">
      <c r="A9153">
        <v>82</v>
      </c>
      <c r="B9153">
        <v>2017</v>
      </c>
      <c r="C9153" t="s">
        <v>40</v>
      </c>
      <c r="D9153" t="s">
        <v>56</v>
      </c>
      <c r="E9153" t="s">
        <v>35</v>
      </c>
      <c r="F9153">
        <v>2</v>
      </c>
      <c r="G9153" t="s">
        <v>38</v>
      </c>
      <c r="H9153" t="s">
        <v>2</v>
      </c>
      <c r="I9153" t="s">
        <v>51</v>
      </c>
      <c r="J9153">
        <v>894.1</v>
      </c>
    </row>
    <row r="9154" spans="1:10" x14ac:dyDescent="0.25">
      <c r="A9154">
        <v>82</v>
      </c>
      <c r="B9154">
        <v>2017</v>
      </c>
      <c r="C9154" t="s">
        <v>40</v>
      </c>
      <c r="D9154" t="s">
        <v>56</v>
      </c>
      <c r="E9154" t="s">
        <v>35</v>
      </c>
      <c r="F9154">
        <v>3</v>
      </c>
      <c r="G9154" t="s">
        <v>45</v>
      </c>
      <c r="H9154" t="s">
        <v>46</v>
      </c>
      <c r="I9154" t="s">
        <v>37</v>
      </c>
      <c r="J9154">
        <v>1169.4000000000001</v>
      </c>
    </row>
    <row r="9155" spans="1:10" x14ac:dyDescent="0.25">
      <c r="A9155">
        <v>82</v>
      </c>
      <c r="B9155">
        <v>2017</v>
      </c>
      <c r="C9155" t="s">
        <v>40</v>
      </c>
      <c r="D9155" t="s">
        <v>56</v>
      </c>
      <c r="E9155" t="s">
        <v>35</v>
      </c>
      <c r="F9155">
        <v>4</v>
      </c>
      <c r="G9155" t="s">
        <v>45</v>
      </c>
      <c r="H9155" t="s">
        <v>46</v>
      </c>
      <c r="I9155" t="s">
        <v>51</v>
      </c>
      <c r="J9155">
        <v>1099.7</v>
      </c>
    </row>
    <row r="9156" spans="1:10" x14ac:dyDescent="0.25">
      <c r="A9156">
        <v>82</v>
      </c>
      <c r="B9156">
        <v>2017</v>
      </c>
      <c r="C9156" t="s">
        <v>40</v>
      </c>
      <c r="D9156" t="s">
        <v>56</v>
      </c>
      <c r="E9156" t="s">
        <v>35</v>
      </c>
      <c r="F9156">
        <v>5</v>
      </c>
      <c r="G9156" t="s">
        <v>38</v>
      </c>
      <c r="H9156" t="s">
        <v>46</v>
      </c>
      <c r="I9156" t="s">
        <v>51</v>
      </c>
      <c r="J9156">
        <v>1149</v>
      </c>
    </row>
    <row r="9157" spans="1:10" x14ac:dyDescent="0.25">
      <c r="A9157">
        <v>82</v>
      </c>
      <c r="B9157">
        <v>2017</v>
      </c>
      <c r="C9157" t="s">
        <v>40</v>
      </c>
      <c r="D9157" t="s">
        <v>56</v>
      </c>
      <c r="E9157" t="s">
        <v>35</v>
      </c>
      <c r="F9157">
        <v>6</v>
      </c>
      <c r="G9157" t="s">
        <v>45</v>
      </c>
      <c r="H9157" t="s">
        <v>2</v>
      </c>
      <c r="I9157" t="s">
        <v>37</v>
      </c>
      <c r="J9157">
        <v>829.3</v>
      </c>
    </row>
    <row r="9158" spans="1:10" x14ac:dyDescent="0.25">
      <c r="A9158">
        <v>82</v>
      </c>
      <c r="B9158">
        <v>2018</v>
      </c>
      <c r="C9158" t="s">
        <v>40</v>
      </c>
      <c r="D9158" t="s">
        <v>60</v>
      </c>
      <c r="E9158" t="s">
        <v>35</v>
      </c>
      <c r="F9158">
        <v>1</v>
      </c>
      <c r="G9158" t="s">
        <v>45</v>
      </c>
      <c r="H9158" t="s">
        <v>2</v>
      </c>
      <c r="I9158" t="s">
        <v>51</v>
      </c>
      <c r="J9158">
        <v>678.4</v>
      </c>
    </row>
    <row r="9159" spans="1:10" x14ac:dyDescent="0.25">
      <c r="A9159">
        <v>82</v>
      </c>
      <c r="B9159">
        <v>2018</v>
      </c>
      <c r="C9159" t="s">
        <v>40</v>
      </c>
      <c r="D9159" t="s">
        <v>60</v>
      </c>
      <c r="E9159" t="s">
        <v>35</v>
      </c>
      <c r="F9159">
        <v>2</v>
      </c>
      <c r="G9159" t="s">
        <v>45</v>
      </c>
      <c r="H9159" t="s">
        <v>46</v>
      </c>
      <c r="I9159" t="s">
        <v>37</v>
      </c>
      <c r="J9159">
        <v>1109.3</v>
      </c>
    </row>
    <row r="9160" spans="1:10" x14ac:dyDescent="0.25">
      <c r="A9160">
        <v>82</v>
      </c>
      <c r="B9160">
        <v>2018</v>
      </c>
      <c r="C9160" t="s">
        <v>40</v>
      </c>
      <c r="D9160" t="s">
        <v>60</v>
      </c>
      <c r="E9160" t="s">
        <v>35</v>
      </c>
      <c r="F9160">
        <v>3</v>
      </c>
      <c r="G9160" t="s">
        <v>38</v>
      </c>
      <c r="H9160" t="s">
        <v>46</v>
      </c>
      <c r="I9160" t="s">
        <v>51</v>
      </c>
      <c r="J9160">
        <v>1052.9000000000001</v>
      </c>
    </row>
    <row r="9161" spans="1:10" x14ac:dyDescent="0.25">
      <c r="A9161">
        <v>82</v>
      </c>
      <c r="B9161">
        <v>2018</v>
      </c>
      <c r="C9161" t="s">
        <v>40</v>
      </c>
      <c r="D9161" t="s">
        <v>60</v>
      </c>
      <c r="E9161" t="s">
        <v>35</v>
      </c>
      <c r="F9161">
        <v>4</v>
      </c>
      <c r="G9161" t="s">
        <v>38</v>
      </c>
      <c r="H9161" t="s">
        <v>2</v>
      </c>
      <c r="I9161" t="s">
        <v>37</v>
      </c>
      <c r="J9161">
        <v>826.5</v>
      </c>
    </row>
    <row r="9162" spans="1:10" x14ac:dyDescent="0.25">
      <c r="A9162">
        <v>82</v>
      </c>
      <c r="B9162">
        <v>2018</v>
      </c>
      <c r="C9162" t="s">
        <v>40</v>
      </c>
      <c r="D9162" t="s">
        <v>60</v>
      </c>
      <c r="E9162" t="s">
        <v>35</v>
      </c>
      <c r="F9162">
        <v>5</v>
      </c>
      <c r="G9162" t="s">
        <v>45</v>
      </c>
      <c r="H9162" t="s">
        <v>2</v>
      </c>
      <c r="I9162" t="s">
        <v>37</v>
      </c>
      <c r="J9162">
        <v>776.2</v>
      </c>
    </row>
    <row r="9163" spans="1:10" x14ac:dyDescent="0.25">
      <c r="A9163">
        <v>82</v>
      </c>
      <c r="B9163">
        <v>2018</v>
      </c>
      <c r="C9163" t="s">
        <v>40</v>
      </c>
      <c r="D9163" t="s">
        <v>60</v>
      </c>
      <c r="E9163" t="s">
        <v>35</v>
      </c>
      <c r="F9163">
        <v>6</v>
      </c>
      <c r="G9163" t="s">
        <v>38</v>
      </c>
      <c r="H9163" t="s">
        <v>46</v>
      </c>
      <c r="I9163" t="s">
        <v>37</v>
      </c>
      <c r="J9163">
        <v>1148.8</v>
      </c>
    </row>
    <row r="9164" spans="1:10" x14ac:dyDescent="0.25">
      <c r="A9164">
        <v>82</v>
      </c>
      <c r="B9164">
        <v>2018</v>
      </c>
      <c r="C9164" t="s">
        <v>40</v>
      </c>
      <c r="D9164" t="s">
        <v>56</v>
      </c>
      <c r="E9164" t="s">
        <v>35</v>
      </c>
      <c r="F9164">
        <v>1</v>
      </c>
      <c r="G9164" t="s">
        <v>38</v>
      </c>
      <c r="H9164" t="s">
        <v>46</v>
      </c>
      <c r="I9164" t="s">
        <v>51</v>
      </c>
      <c r="J9164">
        <v>869.8</v>
      </c>
    </row>
    <row r="9165" spans="1:10" x14ac:dyDescent="0.25">
      <c r="A9165">
        <v>82</v>
      </c>
      <c r="B9165">
        <v>2018</v>
      </c>
      <c r="C9165" t="s">
        <v>40</v>
      </c>
      <c r="D9165" t="s">
        <v>56</v>
      </c>
      <c r="E9165" t="s">
        <v>35</v>
      </c>
      <c r="F9165">
        <v>2</v>
      </c>
      <c r="G9165" t="s">
        <v>45</v>
      </c>
      <c r="H9165" t="s">
        <v>46</v>
      </c>
      <c r="I9165" t="s">
        <v>37</v>
      </c>
      <c r="J9165">
        <v>1183.9000000000001</v>
      </c>
    </row>
    <row r="9166" spans="1:10" x14ac:dyDescent="0.25">
      <c r="A9166">
        <v>82</v>
      </c>
      <c r="B9166">
        <v>2018</v>
      </c>
      <c r="C9166" t="s">
        <v>40</v>
      </c>
      <c r="D9166" t="s">
        <v>56</v>
      </c>
      <c r="E9166" t="s">
        <v>35</v>
      </c>
      <c r="F9166">
        <v>3</v>
      </c>
      <c r="G9166" t="s">
        <v>38</v>
      </c>
      <c r="H9166" t="s">
        <v>46</v>
      </c>
      <c r="I9166" t="s">
        <v>51</v>
      </c>
      <c r="J9166">
        <v>942.3</v>
      </c>
    </row>
    <row r="9167" spans="1:10" x14ac:dyDescent="0.25">
      <c r="A9167">
        <v>82</v>
      </c>
      <c r="B9167">
        <v>2018</v>
      </c>
      <c r="C9167" t="s">
        <v>40</v>
      </c>
      <c r="D9167" t="s">
        <v>56</v>
      </c>
      <c r="E9167" t="s">
        <v>35</v>
      </c>
      <c r="F9167">
        <v>4</v>
      </c>
      <c r="G9167" t="s">
        <v>38</v>
      </c>
      <c r="H9167" t="s">
        <v>46</v>
      </c>
      <c r="I9167" t="s">
        <v>37</v>
      </c>
      <c r="J9167">
        <v>997.6</v>
      </c>
    </row>
    <row r="9168" spans="1:10" x14ac:dyDescent="0.25">
      <c r="A9168">
        <v>82</v>
      </c>
      <c r="B9168">
        <v>2018</v>
      </c>
      <c r="C9168" t="s">
        <v>40</v>
      </c>
      <c r="D9168" t="s">
        <v>56</v>
      </c>
      <c r="E9168" t="s">
        <v>35</v>
      </c>
      <c r="F9168">
        <v>5</v>
      </c>
      <c r="G9168" t="s">
        <v>38</v>
      </c>
      <c r="H9168" t="s">
        <v>46</v>
      </c>
      <c r="I9168" t="s">
        <v>37</v>
      </c>
      <c r="J9168">
        <v>1040.5</v>
      </c>
    </row>
    <row r="9169" spans="1:10" x14ac:dyDescent="0.25">
      <c r="A9169">
        <v>82</v>
      </c>
      <c r="B9169">
        <v>2018</v>
      </c>
      <c r="C9169" t="s">
        <v>40</v>
      </c>
      <c r="D9169" t="s">
        <v>56</v>
      </c>
      <c r="E9169" t="s">
        <v>35</v>
      </c>
      <c r="F9169">
        <v>6</v>
      </c>
      <c r="G9169" t="s">
        <v>45</v>
      </c>
      <c r="H9169" t="s">
        <v>2</v>
      </c>
      <c r="I9169" t="s">
        <v>51</v>
      </c>
      <c r="J9169">
        <v>539.4</v>
      </c>
    </row>
    <row r="9170" spans="1:10" x14ac:dyDescent="0.25">
      <c r="A9170">
        <v>83</v>
      </c>
      <c r="B9170">
        <v>2017</v>
      </c>
      <c r="C9170" t="s">
        <v>40</v>
      </c>
      <c r="D9170" t="s">
        <v>60</v>
      </c>
      <c r="E9170" t="s">
        <v>35</v>
      </c>
      <c r="F9170">
        <v>1</v>
      </c>
      <c r="G9170" t="s">
        <v>45</v>
      </c>
      <c r="H9170" t="s">
        <v>2</v>
      </c>
      <c r="I9170" t="s">
        <v>37</v>
      </c>
      <c r="J9170">
        <v>853.6</v>
      </c>
    </row>
    <row r="9171" spans="1:10" x14ac:dyDescent="0.25">
      <c r="A9171">
        <v>83</v>
      </c>
      <c r="B9171">
        <v>2017</v>
      </c>
      <c r="C9171" t="s">
        <v>40</v>
      </c>
      <c r="D9171" t="s">
        <v>60</v>
      </c>
      <c r="E9171" t="s">
        <v>35</v>
      </c>
      <c r="F9171">
        <v>2</v>
      </c>
      <c r="G9171" t="s">
        <v>38</v>
      </c>
      <c r="H9171" t="s">
        <v>46</v>
      </c>
      <c r="I9171" t="s">
        <v>51</v>
      </c>
      <c r="J9171">
        <v>1377.4</v>
      </c>
    </row>
    <row r="9172" spans="1:10" x14ac:dyDescent="0.25">
      <c r="A9172">
        <v>83</v>
      </c>
      <c r="B9172">
        <v>2017</v>
      </c>
      <c r="C9172" t="s">
        <v>40</v>
      </c>
      <c r="D9172" t="s">
        <v>60</v>
      </c>
      <c r="E9172" t="s">
        <v>35</v>
      </c>
      <c r="F9172">
        <v>3</v>
      </c>
      <c r="G9172" t="s">
        <v>38</v>
      </c>
      <c r="H9172" t="s">
        <v>2</v>
      </c>
      <c r="I9172" t="s">
        <v>37</v>
      </c>
      <c r="J9172">
        <v>926.1</v>
      </c>
    </row>
    <row r="9173" spans="1:10" x14ac:dyDescent="0.25">
      <c r="A9173">
        <v>83</v>
      </c>
      <c r="B9173">
        <v>2017</v>
      </c>
      <c r="C9173" t="s">
        <v>40</v>
      </c>
      <c r="D9173" t="s">
        <v>60</v>
      </c>
      <c r="E9173" t="s">
        <v>35</v>
      </c>
      <c r="F9173">
        <v>4</v>
      </c>
      <c r="G9173" t="s">
        <v>45</v>
      </c>
      <c r="H9173" t="s">
        <v>2</v>
      </c>
      <c r="I9173" t="s">
        <v>37</v>
      </c>
      <c r="J9173">
        <v>859.8</v>
      </c>
    </row>
    <row r="9174" spans="1:10" x14ac:dyDescent="0.25">
      <c r="A9174">
        <v>83</v>
      </c>
      <c r="B9174">
        <v>2017</v>
      </c>
      <c r="C9174" t="s">
        <v>40</v>
      </c>
      <c r="D9174" t="s">
        <v>60</v>
      </c>
      <c r="E9174" t="s">
        <v>35</v>
      </c>
      <c r="F9174">
        <v>5</v>
      </c>
      <c r="G9174" t="s">
        <v>38</v>
      </c>
      <c r="H9174" t="s">
        <v>2</v>
      </c>
      <c r="I9174" t="s">
        <v>37</v>
      </c>
      <c r="J9174">
        <v>1075.2</v>
      </c>
    </row>
    <row r="9175" spans="1:10" x14ac:dyDescent="0.25">
      <c r="A9175">
        <v>83</v>
      </c>
      <c r="B9175">
        <v>2017</v>
      </c>
      <c r="C9175" t="s">
        <v>40</v>
      </c>
      <c r="D9175" t="s">
        <v>60</v>
      </c>
      <c r="E9175" t="s">
        <v>35</v>
      </c>
      <c r="F9175">
        <v>6</v>
      </c>
      <c r="G9175" t="s">
        <v>45</v>
      </c>
      <c r="H9175" t="s">
        <v>46</v>
      </c>
      <c r="I9175" t="s">
        <v>37</v>
      </c>
      <c r="J9175">
        <v>1220.5999999999999</v>
      </c>
    </row>
    <row r="9176" spans="1:10" x14ac:dyDescent="0.25">
      <c r="A9176">
        <v>83</v>
      </c>
      <c r="B9176">
        <v>2017</v>
      </c>
      <c r="C9176" t="s">
        <v>40</v>
      </c>
      <c r="D9176" t="s">
        <v>56</v>
      </c>
      <c r="E9176" t="s">
        <v>35</v>
      </c>
      <c r="F9176">
        <v>1</v>
      </c>
      <c r="G9176" t="s">
        <v>38</v>
      </c>
      <c r="H9176" t="s">
        <v>46</v>
      </c>
      <c r="I9176" t="s">
        <v>51</v>
      </c>
      <c r="J9176">
        <v>1193.0999999999999</v>
      </c>
    </row>
    <row r="9177" spans="1:10" x14ac:dyDescent="0.25">
      <c r="A9177">
        <v>83</v>
      </c>
      <c r="B9177">
        <v>2017</v>
      </c>
      <c r="C9177" t="s">
        <v>40</v>
      </c>
      <c r="D9177" t="s">
        <v>56</v>
      </c>
      <c r="E9177" t="s">
        <v>35</v>
      </c>
      <c r="F9177">
        <v>2</v>
      </c>
      <c r="G9177" t="s">
        <v>45</v>
      </c>
      <c r="H9177" t="s">
        <v>2</v>
      </c>
      <c r="I9177" t="s">
        <v>37</v>
      </c>
      <c r="J9177">
        <v>735</v>
      </c>
    </row>
    <row r="9178" spans="1:10" x14ac:dyDescent="0.25">
      <c r="A9178">
        <v>83</v>
      </c>
      <c r="B9178">
        <v>2017</v>
      </c>
      <c r="C9178" t="s">
        <v>40</v>
      </c>
      <c r="D9178" t="s">
        <v>56</v>
      </c>
      <c r="E9178" t="s">
        <v>35</v>
      </c>
      <c r="F9178">
        <v>3</v>
      </c>
      <c r="G9178" t="s">
        <v>45</v>
      </c>
      <c r="H9178" t="s">
        <v>2</v>
      </c>
      <c r="I9178" t="s">
        <v>51</v>
      </c>
      <c r="J9178">
        <v>827.2</v>
      </c>
    </row>
    <row r="9179" spans="1:10" x14ac:dyDescent="0.25">
      <c r="A9179">
        <v>83</v>
      </c>
      <c r="B9179">
        <v>2017</v>
      </c>
      <c r="C9179" t="s">
        <v>40</v>
      </c>
      <c r="D9179" t="s">
        <v>56</v>
      </c>
      <c r="E9179" t="s">
        <v>35</v>
      </c>
      <c r="F9179">
        <v>4</v>
      </c>
      <c r="G9179" t="s">
        <v>38</v>
      </c>
      <c r="H9179" t="s">
        <v>46</v>
      </c>
      <c r="I9179" t="s">
        <v>37</v>
      </c>
      <c r="J9179">
        <v>1317.2</v>
      </c>
    </row>
    <row r="9180" spans="1:10" x14ac:dyDescent="0.25">
      <c r="A9180">
        <v>83</v>
      </c>
      <c r="B9180">
        <v>2017</v>
      </c>
      <c r="C9180" t="s">
        <v>40</v>
      </c>
      <c r="D9180" t="s">
        <v>56</v>
      </c>
      <c r="E9180" t="s">
        <v>35</v>
      </c>
      <c r="F9180">
        <v>5</v>
      </c>
      <c r="G9180" t="s">
        <v>38</v>
      </c>
      <c r="H9180" t="s">
        <v>46</v>
      </c>
      <c r="I9180" t="s">
        <v>37</v>
      </c>
      <c r="J9180">
        <v>1086.2</v>
      </c>
    </row>
    <row r="9181" spans="1:10" x14ac:dyDescent="0.25">
      <c r="A9181">
        <v>83</v>
      </c>
      <c r="B9181">
        <v>2017</v>
      </c>
      <c r="C9181" t="s">
        <v>40</v>
      </c>
      <c r="D9181" t="s">
        <v>56</v>
      </c>
      <c r="E9181" t="s">
        <v>35</v>
      </c>
      <c r="F9181">
        <v>6</v>
      </c>
      <c r="G9181" t="s">
        <v>38</v>
      </c>
      <c r="H9181" t="s">
        <v>2</v>
      </c>
      <c r="I9181" t="s">
        <v>51</v>
      </c>
      <c r="J9181">
        <v>700.5</v>
      </c>
    </row>
    <row r="9182" spans="1:10" x14ac:dyDescent="0.25">
      <c r="A9182">
        <v>83</v>
      </c>
      <c r="B9182">
        <v>2018</v>
      </c>
      <c r="C9182" t="s">
        <v>40</v>
      </c>
      <c r="D9182" t="s">
        <v>60</v>
      </c>
      <c r="E9182" t="s">
        <v>35</v>
      </c>
      <c r="F9182">
        <v>1</v>
      </c>
      <c r="G9182" t="s">
        <v>45</v>
      </c>
      <c r="H9182" t="s">
        <v>2</v>
      </c>
      <c r="I9182" t="s">
        <v>37</v>
      </c>
      <c r="J9182">
        <v>744.9</v>
      </c>
    </row>
    <row r="9183" spans="1:10" x14ac:dyDescent="0.25">
      <c r="A9183">
        <v>83</v>
      </c>
      <c r="B9183">
        <v>2018</v>
      </c>
      <c r="C9183" t="s">
        <v>40</v>
      </c>
      <c r="D9183" t="s">
        <v>60</v>
      </c>
      <c r="E9183" t="s">
        <v>35</v>
      </c>
      <c r="F9183">
        <v>2</v>
      </c>
      <c r="G9183" t="s">
        <v>38</v>
      </c>
      <c r="H9183" t="s">
        <v>46</v>
      </c>
      <c r="I9183" t="s">
        <v>37</v>
      </c>
      <c r="J9183">
        <v>979.3</v>
      </c>
    </row>
    <row r="9184" spans="1:10" x14ac:dyDescent="0.25">
      <c r="A9184">
        <v>83</v>
      </c>
      <c r="B9184">
        <v>2018</v>
      </c>
      <c r="C9184" t="s">
        <v>40</v>
      </c>
      <c r="D9184" t="s">
        <v>60</v>
      </c>
      <c r="E9184" t="s">
        <v>35</v>
      </c>
      <c r="F9184">
        <v>3</v>
      </c>
      <c r="G9184" t="s">
        <v>38</v>
      </c>
      <c r="H9184" t="s">
        <v>2</v>
      </c>
      <c r="I9184" t="s">
        <v>51</v>
      </c>
      <c r="J9184">
        <v>713.2</v>
      </c>
    </row>
    <row r="9185" spans="1:10" x14ac:dyDescent="0.25">
      <c r="A9185">
        <v>83</v>
      </c>
      <c r="B9185">
        <v>2018</v>
      </c>
      <c r="C9185" t="s">
        <v>40</v>
      </c>
      <c r="D9185" t="s">
        <v>60</v>
      </c>
      <c r="E9185" t="s">
        <v>35</v>
      </c>
      <c r="F9185">
        <v>4</v>
      </c>
      <c r="G9185" t="s">
        <v>38</v>
      </c>
      <c r="H9185" t="s">
        <v>46</v>
      </c>
      <c r="I9185" t="s">
        <v>37</v>
      </c>
      <c r="J9185">
        <v>1087.8</v>
      </c>
    </row>
    <row r="9186" spans="1:10" x14ac:dyDescent="0.25">
      <c r="A9186">
        <v>83</v>
      </c>
      <c r="B9186">
        <v>2018</v>
      </c>
      <c r="C9186" t="s">
        <v>40</v>
      </c>
      <c r="D9186" t="s">
        <v>60</v>
      </c>
      <c r="E9186" t="s">
        <v>35</v>
      </c>
      <c r="F9186">
        <v>5</v>
      </c>
      <c r="G9186" t="s">
        <v>45</v>
      </c>
      <c r="H9186" t="s">
        <v>46</v>
      </c>
      <c r="I9186" t="s">
        <v>37</v>
      </c>
      <c r="J9186">
        <v>1301.9000000000001</v>
      </c>
    </row>
    <row r="9187" spans="1:10" x14ac:dyDescent="0.25">
      <c r="A9187">
        <v>83</v>
      </c>
      <c r="B9187">
        <v>2018</v>
      </c>
      <c r="C9187" t="s">
        <v>40</v>
      </c>
      <c r="D9187" t="s">
        <v>60</v>
      </c>
      <c r="E9187" t="s">
        <v>35</v>
      </c>
      <c r="F9187">
        <v>6</v>
      </c>
      <c r="G9187" t="s">
        <v>45</v>
      </c>
      <c r="H9187" t="s">
        <v>46</v>
      </c>
      <c r="I9187" t="s">
        <v>37</v>
      </c>
      <c r="J9187">
        <v>1109.4000000000001</v>
      </c>
    </row>
    <row r="9188" spans="1:10" x14ac:dyDescent="0.25">
      <c r="A9188">
        <v>83</v>
      </c>
      <c r="B9188">
        <v>2018</v>
      </c>
      <c r="C9188" t="s">
        <v>40</v>
      </c>
      <c r="D9188" t="s">
        <v>56</v>
      </c>
      <c r="E9188" t="s">
        <v>35</v>
      </c>
      <c r="F9188">
        <v>1</v>
      </c>
      <c r="G9188" t="s">
        <v>45</v>
      </c>
      <c r="H9188" t="s">
        <v>46</v>
      </c>
      <c r="I9188" t="s">
        <v>51</v>
      </c>
      <c r="J9188">
        <v>972.6</v>
      </c>
    </row>
    <row r="9189" spans="1:10" x14ac:dyDescent="0.25">
      <c r="A9189">
        <v>83</v>
      </c>
      <c r="B9189">
        <v>2018</v>
      </c>
      <c r="C9189" t="s">
        <v>40</v>
      </c>
      <c r="D9189" t="s">
        <v>56</v>
      </c>
      <c r="E9189" t="s">
        <v>35</v>
      </c>
      <c r="F9189">
        <v>2</v>
      </c>
      <c r="G9189" t="s">
        <v>38</v>
      </c>
      <c r="H9189" t="s">
        <v>46</v>
      </c>
      <c r="I9189" t="s">
        <v>37</v>
      </c>
      <c r="J9189">
        <v>1102.0999999999999</v>
      </c>
    </row>
    <row r="9190" spans="1:10" x14ac:dyDescent="0.25">
      <c r="A9190">
        <v>83</v>
      </c>
      <c r="B9190">
        <v>2018</v>
      </c>
      <c r="C9190" t="s">
        <v>40</v>
      </c>
      <c r="D9190" t="s">
        <v>56</v>
      </c>
      <c r="E9190" t="s">
        <v>35</v>
      </c>
      <c r="F9190">
        <v>3</v>
      </c>
      <c r="G9190" t="s">
        <v>38</v>
      </c>
      <c r="H9190" t="s">
        <v>2</v>
      </c>
      <c r="I9190" t="s">
        <v>37</v>
      </c>
      <c r="J9190">
        <v>592.1</v>
      </c>
    </row>
    <row r="9191" spans="1:10" x14ac:dyDescent="0.25">
      <c r="A9191">
        <v>83</v>
      </c>
      <c r="B9191">
        <v>2018</v>
      </c>
      <c r="C9191" t="s">
        <v>40</v>
      </c>
      <c r="D9191" t="s">
        <v>56</v>
      </c>
      <c r="E9191" t="s">
        <v>35</v>
      </c>
      <c r="F9191">
        <v>4</v>
      </c>
      <c r="G9191" t="s">
        <v>38</v>
      </c>
      <c r="H9191" t="s">
        <v>46</v>
      </c>
      <c r="I9191" t="s">
        <v>51</v>
      </c>
      <c r="J9191">
        <v>1049.5</v>
      </c>
    </row>
    <row r="9192" spans="1:10" x14ac:dyDescent="0.25">
      <c r="A9192">
        <v>83</v>
      </c>
      <c r="B9192">
        <v>2018</v>
      </c>
      <c r="C9192" t="s">
        <v>40</v>
      </c>
      <c r="D9192" t="s">
        <v>56</v>
      </c>
      <c r="E9192" t="s">
        <v>35</v>
      </c>
      <c r="F9192">
        <v>5</v>
      </c>
      <c r="G9192" t="s">
        <v>45</v>
      </c>
      <c r="H9192" t="s">
        <v>2</v>
      </c>
      <c r="I9192" t="s">
        <v>51</v>
      </c>
      <c r="J9192">
        <v>481.2</v>
      </c>
    </row>
    <row r="9193" spans="1:10" x14ac:dyDescent="0.25">
      <c r="A9193">
        <v>83</v>
      </c>
      <c r="B9193">
        <v>2018</v>
      </c>
      <c r="C9193" t="s">
        <v>40</v>
      </c>
      <c r="D9193" t="s">
        <v>56</v>
      </c>
      <c r="E9193" t="s">
        <v>35</v>
      </c>
      <c r="F9193">
        <v>6</v>
      </c>
      <c r="G9193" t="s">
        <v>38</v>
      </c>
      <c r="H9193" t="s">
        <v>46</v>
      </c>
      <c r="I9193" t="s">
        <v>51</v>
      </c>
      <c r="J9193">
        <v>994</v>
      </c>
    </row>
    <row r="9194" spans="1:10" x14ac:dyDescent="0.25">
      <c r="A9194">
        <v>84</v>
      </c>
      <c r="B9194">
        <v>2017</v>
      </c>
      <c r="C9194" t="s">
        <v>40</v>
      </c>
      <c r="D9194" t="s">
        <v>60</v>
      </c>
      <c r="E9194" t="s">
        <v>35</v>
      </c>
      <c r="F9194">
        <v>1</v>
      </c>
      <c r="G9194" t="s">
        <v>38</v>
      </c>
      <c r="H9194" t="s">
        <v>2</v>
      </c>
      <c r="I9194" t="s">
        <v>51</v>
      </c>
      <c r="J9194">
        <v>874</v>
      </c>
    </row>
    <row r="9195" spans="1:10" x14ac:dyDescent="0.25">
      <c r="A9195">
        <v>84</v>
      </c>
      <c r="B9195">
        <v>2017</v>
      </c>
      <c r="C9195" t="s">
        <v>40</v>
      </c>
      <c r="D9195" t="s">
        <v>60</v>
      </c>
      <c r="E9195" t="s">
        <v>35</v>
      </c>
      <c r="F9195">
        <v>2</v>
      </c>
      <c r="G9195" t="s">
        <v>45</v>
      </c>
      <c r="H9195" t="s">
        <v>2</v>
      </c>
      <c r="I9195" t="s">
        <v>37</v>
      </c>
      <c r="J9195">
        <v>838.7</v>
      </c>
    </row>
    <row r="9196" spans="1:10" x14ac:dyDescent="0.25">
      <c r="A9196">
        <v>84</v>
      </c>
      <c r="B9196">
        <v>2017</v>
      </c>
      <c r="C9196" t="s">
        <v>40</v>
      </c>
      <c r="D9196" t="s">
        <v>60</v>
      </c>
      <c r="E9196" t="s">
        <v>35</v>
      </c>
      <c r="F9196">
        <v>3</v>
      </c>
      <c r="G9196" t="s">
        <v>45</v>
      </c>
      <c r="H9196" t="s">
        <v>46</v>
      </c>
      <c r="I9196" t="s">
        <v>37</v>
      </c>
      <c r="J9196">
        <v>1308.7</v>
      </c>
    </row>
    <row r="9197" spans="1:10" x14ac:dyDescent="0.25">
      <c r="A9197">
        <v>84</v>
      </c>
      <c r="B9197">
        <v>2017</v>
      </c>
      <c r="C9197" t="s">
        <v>40</v>
      </c>
      <c r="D9197" t="s">
        <v>60</v>
      </c>
      <c r="E9197" t="s">
        <v>35</v>
      </c>
      <c r="F9197">
        <v>4</v>
      </c>
      <c r="G9197" t="s">
        <v>38</v>
      </c>
      <c r="H9197" t="s">
        <v>2</v>
      </c>
      <c r="I9197" t="s">
        <v>37</v>
      </c>
      <c r="J9197">
        <v>858.6</v>
      </c>
    </row>
    <row r="9198" spans="1:10" x14ac:dyDescent="0.25">
      <c r="A9198">
        <v>84</v>
      </c>
      <c r="B9198">
        <v>2017</v>
      </c>
      <c r="C9198" t="s">
        <v>40</v>
      </c>
      <c r="D9198" t="s">
        <v>60</v>
      </c>
      <c r="E9198" t="s">
        <v>35</v>
      </c>
      <c r="F9198">
        <v>5</v>
      </c>
      <c r="G9198" t="s">
        <v>45</v>
      </c>
      <c r="H9198" t="s">
        <v>2</v>
      </c>
      <c r="I9198" t="s">
        <v>37</v>
      </c>
      <c r="J9198">
        <v>841.9</v>
      </c>
    </row>
    <row r="9199" spans="1:10" x14ac:dyDescent="0.25">
      <c r="A9199">
        <v>84</v>
      </c>
      <c r="B9199">
        <v>2017</v>
      </c>
      <c r="C9199" t="s">
        <v>40</v>
      </c>
      <c r="D9199" t="s">
        <v>60</v>
      </c>
      <c r="E9199" t="s">
        <v>35</v>
      </c>
      <c r="F9199">
        <v>6</v>
      </c>
      <c r="G9199" t="s">
        <v>38</v>
      </c>
      <c r="H9199" t="s">
        <v>46</v>
      </c>
      <c r="I9199" t="s">
        <v>37</v>
      </c>
      <c r="J9199">
        <v>1350.7</v>
      </c>
    </row>
    <row r="9200" spans="1:10" x14ac:dyDescent="0.25">
      <c r="A9200">
        <v>84</v>
      </c>
      <c r="B9200">
        <v>2017</v>
      </c>
      <c r="C9200" t="s">
        <v>40</v>
      </c>
      <c r="D9200" t="s">
        <v>56</v>
      </c>
      <c r="E9200" t="s">
        <v>35</v>
      </c>
      <c r="F9200">
        <v>1</v>
      </c>
      <c r="G9200" t="s">
        <v>38</v>
      </c>
      <c r="H9200" t="s">
        <v>2</v>
      </c>
      <c r="I9200" t="s">
        <v>51</v>
      </c>
      <c r="J9200">
        <v>927</v>
      </c>
    </row>
    <row r="9201" spans="1:10" x14ac:dyDescent="0.25">
      <c r="A9201">
        <v>84</v>
      </c>
      <c r="B9201">
        <v>2017</v>
      </c>
      <c r="C9201" t="s">
        <v>40</v>
      </c>
      <c r="D9201" t="s">
        <v>56</v>
      </c>
      <c r="E9201" t="s">
        <v>35</v>
      </c>
      <c r="F9201">
        <v>2</v>
      </c>
      <c r="G9201" t="s">
        <v>38</v>
      </c>
      <c r="H9201" t="s">
        <v>46</v>
      </c>
      <c r="I9201" t="s">
        <v>37</v>
      </c>
      <c r="J9201">
        <v>1269.2</v>
      </c>
    </row>
    <row r="9202" spans="1:10" x14ac:dyDescent="0.25">
      <c r="A9202">
        <v>84</v>
      </c>
      <c r="B9202">
        <v>2017</v>
      </c>
      <c r="C9202" t="s">
        <v>40</v>
      </c>
      <c r="D9202" t="s">
        <v>56</v>
      </c>
      <c r="E9202" t="s">
        <v>35</v>
      </c>
      <c r="F9202">
        <v>3</v>
      </c>
      <c r="G9202" t="s">
        <v>38</v>
      </c>
      <c r="H9202" t="s">
        <v>2</v>
      </c>
      <c r="I9202" t="s">
        <v>51</v>
      </c>
      <c r="J9202">
        <v>857.1</v>
      </c>
    </row>
    <row r="9203" spans="1:10" x14ac:dyDescent="0.25">
      <c r="A9203">
        <v>84</v>
      </c>
      <c r="B9203">
        <v>2017</v>
      </c>
      <c r="C9203" t="s">
        <v>40</v>
      </c>
      <c r="D9203" t="s">
        <v>56</v>
      </c>
      <c r="E9203" t="s">
        <v>35</v>
      </c>
      <c r="F9203">
        <v>4</v>
      </c>
      <c r="G9203" t="s">
        <v>45</v>
      </c>
      <c r="H9203" t="s">
        <v>46</v>
      </c>
      <c r="I9203" t="s">
        <v>37</v>
      </c>
      <c r="J9203">
        <v>1189.2</v>
      </c>
    </row>
    <row r="9204" spans="1:10" x14ac:dyDescent="0.25">
      <c r="A9204">
        <v>84</v>
      </c>
      <c r="B9204">
        <v>2017</v>
      </c>
      <c r="C9204" t="s">
        <v>40</v>
      </c>
      <c r="D9204" t="s">
        <v>56</v>
      </c>
      <c r="E9204" t="s">
        <v>35</v>
      </c>
      <c r="F9204">
        <v>5</v>
      </c>
      <c r="G9204" t="s">
        <v>45</v>
      </c>
      <c r="H9204" t="s">
        <v>46</v>
      </c>
      <c r="I9204" t="s">
        <v>37</v>
      </c>
      <c r="J9204">
        <v>1231.3</v>
      </c>
    </row>
    <row r="9205" spans="1:10" x14ac:dyDescent="0.25">
      <c r="A9205">
        <v>84</v>
      </c>
      <c r="B9205">
        <v>2017</v>
      </c>
      <c r="C9205" t="s">
        <v>40</v>
      </c>
      <c r="D9205" t="s">
        <v>56</v>
      </c>
      <c r="E9205" t="s">
        <v>35</v>
      </c>
      <c r="F9205">
        <v>6</v>
      </c>
      <c r="G9205" t="s">
        <v>38</v>
      </c>
      <c r="H9205" t="s">
        <v>2</v>
      </c>
      <c r="I9205" t="s">
        <v>51</v>
      </c>
      <c r="J9205">
        <v>851.6</v>
      </c>
    </row>
    <row r="9206" spans="1:10" x14ac:dyDescent="0.25">
      <c r="A9206">
        <v>84</v>
      </c>
      <c r="B9206">
        <v>2018</v>
      </c>
      <c r="C9206" t="s">
        <v>40</v>
      </c>
      <c r="D9206" t="s">
        <v>60</v>
      </c>
      <c r="E9206" t="s">
        <v>35</v>
      </c>
      <c r="F9206">
        <v>1</v>
      </c>
      <c r="G9206" t="s">
        <v>45</v>
      </c>
      <c r="H9206" t="s">
        <v>2</v>
      </c>
      <c r="I9206" t="s">
        <v>51</v>
      </c>
      <c r="J9206">
        <v>568.9</v>
      </c>
    </row>
    <row r="9207" spans="1:10" x14ac:dyDescent="0.25">
      <c r="A9207">
        <v>84</v>
      </c>
      <c r="B9207">
        <v>2018</v>
      </c>
      <c r="C9207" t="s">
        <v>40</v>
      </c>
      <c r="D9207" t="s">
        <v>60</v>
      </c>
      <c r="E9207" t="s">
        <v>35</v>
      </c>
      <c r="F9207">
        <v>2</v>
      </c>
      <c r="G9207" t="s">
        <v>38</v>
      </c>
      <c r="H9207" t="s">
        <v>46</v>
      </c>
      <c r="I9207" t="s">
        <v>51</v>
      </c>
      <c r="J9207">
        <v>1119.0999999999999</v>
      </c>
    </row>
    <row r="9208" spans="1:10" x14ac:dyDescent="0.25">
      <c r="A9208">
        <v>84</v>
      </c>
      <c r="B9208">
        <v>2018</v>
      </c>
      <c r="C9208" t="s">
        <v>40</v>
      </c>
      <c r="D9208" t="s">
        <v>60</v>
      </c>
      <c r="E9208" t="s">
        <v>35</v>
      </c>
      <c r="F9208">
        <v>3</v>
      </c>
      <c r="G9208" t="s">
        <v>45</v>
      </c>
      <c r="H9208" t="s">
        <v>46</v>
      </c>
      <c r="I9208" t="s">
        <v>51</v>
      </c>
      <c r="J9208">
        <v>1059.7</v>
      </c>
    </row>
    <row r="9209" spans="1:10" x14ac:dyDescent="0.25">
      <c r="A9209">
        <v>84</v>
      </c>
      <c r="B9209">
        <v>2018</v>
      </c>
      <c r="C9209" t="s">
        <v>40</v>
      </c>
      <c r="D9209" t="s">
        <v>60</v>
      </c>
      <c r="E9209" t="s">
        <v>35</v>
      </c>
      <c r="F9209">
        <v>4</v>
      </c>
      <c r="G9209" t="s">
        <v>38</v>
      </c>
      <c r="H9209" t="s">
        <v>46</v>
      </c>
      <c r="I9209" t="s">
        <v>51</v>
      </c>
      <c r="J9209">
        <v>957.8</v>
      </c>
    </row>
    <row r="9210" spans="1:10" x14ac:dyDescent="0.25">
      <c r="A9210">
        <v>84</v>
      </c>
      <c r="B9210">
        <v>2018</v>
      </c>
      <c r="C9210" t="s">
        <v>40</v>
      </c>
      <c r="D9210" t="s">
        <v>60</v>
      </c>
      <c r="E9210" t="s">
        <v>35</v>
      </c>
      <c r="F9210">
        <v>5</v>
      </c>
      <c r="G9210" t="s">
        <v>38</v>
      </c>
      <c r="H9210" t="s">
        <v>2</v>
      </c>
      <c r="I9210" t="s">
        <v>37</v>
      </c>
      <c r="J9210">
        <v>652.70000000000005</v>
      </c>
    </row>
    <row r="9211" spans="1:10" x14ac:dyDescent="0.25">
      <c r="A9211">
        <v>84</v>
      </c>
      <c r="B9211">
        <v>2018</v>
      </c>
      <c r="C9211" t="s">
        <v>40</v>
      </c>
      <c r="D9211" t="s">
        <v>60</v>
      </c>
      <c r="E9211" t="s">
        <v>35</v>
      </c>
      <c r="F9211">
        <v>6</v>
      </c>
      <c r="G9211" t="s">
        <v>45</v>
      </c>
      <c r="H9211" t="s">
        <v>2</v>
      </c>
      <c r="I9211" t="s">
        <v>51</v>
      </c>
      <c r="J9211">
        <v>760.4</v>
      </c>
    </row>
    <row r="9212" spans="1:10" x14ac:dyDescent="0.25">
      <c r="A9212">
        <v>84</v>
      </c>
      <c r="B9212">
        <v>2018</v>
      </c>
      <c r="C9212" t="s">
        <v>40</v>
      </c>
      <c r="D9212" t="s">
        <v>56</v>
      </c>
      <c r="E9212" t="s">
        <v>35</v>
      </c>
      <c r="F9212">
        <v>1</v>
      </c>
      <c r="G9212" t="s">
        <v>38</v>
      </c>
      <c r="H9212" t="s">
        <v>2</v>
      </c>
      <c r="I9212" t="s">
        <v>37</v>
      </c>
      <c r="J9212">
        <v>647.20000000000005</v>
      </c>
    </row>
    <row r="9213" spans="1:10" x14ac:dyDescent="0.25">
      <c r="A9213">
        <v>84</v>
      </c>
      <c r="B9213">
        <v>2018</v>
      </c>
      <c r="C9213" t="s">
        <v>40</v>
      </c>
      <c r="D9213" t="s">
        <v>56</v>
      </c>
      <c r="E9213" t="s">
        <v>35</v>
      </c>
      <c r="F9213">
        <v>2</v>
      </c>
      <c r="G9213" t="s">
        <v>38</v>
      </c>
      <c r="H9213" t="s">
        <v>2</v>
      </c>
      <c r="I9213" t="s">
        <v>37</v>
      </c>
      <c r="J9213">
        <v>673.7</v>
      </c>
    </row>
    <row r="9214" spans="1:10" x14ac:dyDescent="0.25">
      <c r="A9214">
        <v>84</v>
      </c>
      <c r="B9214">
        <v>2018</v>
      </c>
      <c r="C9214" t="s">
        <v>40</v>
      </c>
      <c r="D9214" t="s">
        <v>56</v>
      </c>
      <c r="E9214" t="s">
        <v>35</v>
      </c>
      <c r="F9214">
        <v>3</v>
      </c>
      <c r="G9214" t="s">
        <v>38</v>
      </c>
      <c r="H9214" t="s">
        <v>2</v>
      </c>
      <c r="I9214" t="s">
        <v>37</v>
      </c>
      <c r="J9214">
        <v>725</v>
      </c>
    </row>
    <row r="9215" spans="1:10" x14ac:dyDescent="0.25">
      <c r="A9215">
        <v>84</v>
      </c>
      <c r="B9215">
        <v>2018</v>
      </c>
      <c r="C9215" t="s">
        <v>40</v>
      </c>
      <c r="D9215" t="s">
        <v>56</v>
      </c>
      <c r="E9215" t="s">
        <v>35</v>
      </c>
      <c r="F9215">
        <v>4</v>
      </c>
      <c r="G9215" t="s">
        <v>38</v>
      </c>
      <c r="H9215" t="s">
        <v>2</v>
      </c>
      <c r="I9215" t="s">
        <v>37</v>
      </c>
      <c r="J9215">
        <v>670.7</v>
      </c>
    </row>
    <row r="9216" spans="1:10" x14ac:dyDescent="0.25">
      <c r="A9216">
        <v>84</v>
      </c>
      <c r="B9216">
        <v>2018</v>
      </c>
      <c r="C9216" t="s">
        <v>40</v>
      </c>
      <c r="D9216" t="s">
        <v>56</v>
      </c>
      <c r="E9216" t="s">
        <v>35</v>
      </c>
      <c r="F9216">
        <v>5</v>
      </c>
      <c r="G9216" t="s">
        <v>45</v>
      </c>
      <c r="H9216" t="s">
        <v>2</v>
      </c>
      <c r="I9216" t="s">
        <v>51</v>
      </c>
      <c r="J9216">
        <v>508.1</v>
      </c>
    </row>
    <row r="9217" spans="1:10" x14ac:dyDescent="0.25">
      <c r="A9217">
        <v>84</v>
      </c>
      <c r="B9217">
        <v>2018</v>
      </c>
      <c r="C9217" t="s">
        <v>40</v>
      </c>
      <c r="D9217" t="s">
        <v>56</v>
      </c>
      <c r="E9217" t="s">
        <v>35</v>
      </c>
      <c r="F9217">
        <v>6</v>
      </c>
      <c r="G9217" t="s">
        <v>45</v>
      </c>
      <c r="H9217" t="s">
        <v>2</v>
      </c>
      <c r="I9217" t="s">
        <v>51</v>
      </c>
      <c r="J9217">
        <v>622.9</v>
      </c>
    </row>
    <row r="9218" spans="1:10" x14ac:dyDescent="0.25">
      <c r="A9218">
        <v>85</v>
      </c>
      <c r="B9218">
        <v>2017</v>
      </c>
      <c r="C9218" t="s">
        <v>40</v>
      </c>
      <c r="D9218" t="s">
        <v>60</v>
      </c>
      <c r="E9218" t="s">
        <v>35</v>
      </c>
      <c r="F9218">
        <v>1</v>
      </c>
      <c r="G9218" t="s">
        <v>38</v>
      </c>
      <c r="H9218" t="s">
        <v>46</v>
      </c>
      <c r="I9218" t="s">
        <v>37</v>
      </c>
      <c r="J9218">
        <v>1380.5</v>
      </c>
    </row>
    <row r="9219" spans="1:10" x14ac:dyDescent="0.25">
      <c r="A9219">
        <v>85</v>
      </c>
      <c r="B9219">
        <v>2017</v>
      </c>
      <c r="C9219" t="s">
        <v>40</v>
      </c>
      <c r="D9219" t="s">
        <v>60</v>
      </c>
      <c r="E9219" t="s">
        <v>35</v>
      </c>
      <c r="F9219">
        <v>2</v>
      </c>
      <c r="G9219" t="s">
        <v>45</v>
      </c>
      <c r="H9219" t="s">
        <v>2</v>
      </c>
      <c r="I9219" t="s">
        <v>51</v>
      </c>
      <c r="J9219">
        <v>957.6</v>
      </c>
    </row>
    <row r="9220" spans="1:10" x14ac:dyDescent="0.25">
      <c r="A9220">
        <v>85</v>
      </c>
      <c r="B9220">
        <v>2017</v>
      </c>
      <c r="C9220" t="s">
        <v>40</v>
      </c>
      <c r="D9220" t="s">
        <v>60</v>
      </c>
      <c r="E9220" t="s">
        <v>35</v>
      </c>
      <c r="F9220">
        <v>3</v>
      </c>
      <c r="G9220" t="s">
        <v>38</v>
      </c>
      <c r="H9220" t="s">
        <v>2</v>
      </c>
      <c r="I9220" t="s">
        <v>51</v>
      </c>
      <c r="J9220">
        <v>962.8</v>
      </c>
    </row>
    <row r="9221" spans="1:10" x14ac:dyDescent="0.25">
      <c r="A9221">
        <v>85</v>
      </c>
      <c r="B9221">
        <v>2017</v>
      </c>
      <c r="C9221" t="s">
        <v>40</v>
      </c>
      <c r="D9221" t="s">
        <v>60</v>
      </c>
      <c r="E9221" t="s">
        <v>35</v>
      </c>
      <c r="F9221">
        <v>4</v>
      </c>
      <c r="G9221" t="s">
        <v>45</v>
      </c>
      <c r="H9221" t="s">
        <v>46</v>
      </c>
      <c r="I9221" t="s">
        <v>51</v>
      </c>
      <c r="J9221">
        <v>1188.9000000000001</v>
      </c>
    </row>
    <row r="9222" spans="1:10" x14ac:dyDescent="0.25">
      <c r="A9222">
        <v>85</v>
      </c>
      <c r="B9222">
        <v>2017</v>
      </c>
      <c r="C9222" t="s">
        <v>40</v>
      </c>
      <c r="D9222" t="s">
        <v>60</v>
      </c>
      <c r="E9222" t="s">
        <v>35</v>
      </c>
      <c r="F9222">
        <v>5</v>
      </c>
      <c r="G9222" t="s">
        <v>38</v>
      </c>
      <c r="H9222" t="s">
        <v>2</v>
      </c>
      <c r="I9222" t="s">
        <v>37</v>
      </c>
      <c r="J9222">
        <v>1066.0999999999999</v>
      </c>
    </row>
    <row r="9223" spans="1:10" x14ac:dyDescent="0.25">
      <c r="A9223">
        <v>85</v>
      </c>
      <c r="B9223">
        <v>2017</v>
      </c>
      <c r="C9223" t="s">
        <v>40</v>
      </c>
      <c r="D9223" t="s">
        <v>60</v>
      </c>
      <c r="E9223" t="s">
        <v>35</v>
      </c>
      <c r="F9223">
        <v>6</v>
      </c>
      <c r="G9223" t="s">
        <v>38</v>
      </c>
      <c r="H9223" t="s">
        <v>46</v>
      </c>
      <c r="I9223" t="s">
        <v>51</v>
      </c>
      <c r="J9223">
        <v>1432.1</v>
      </c>
    </row>
    <row r="9224" spans="1:10" x14ac:dyDescent="0.25">
      <c r="A9224">
        <v>85</v>
      </c>
      <c r="B9224">
        <v>2017</v>
      </c>
      <c r="C9224" t="s">
        <v>40</v>
      </c>
      <c r="D9224" t="s">
        <v>56</v>
      </c>
      <c r="E9224" t="s">
        <v>35</v>
      </c>
      <c r="F9224">
        <v>1</v>
      </c>
      <c r="G9224" t="s">
        <v>45</v>
      </c>
      <c r="H9224" t="s">
        <v>2</v>
      </c>
      <c r="I9224" t="s">
        <v>37</v>
      </c>
      <c r="J9224">
        <v>786.8</v>
      </c>
    </row>
    <row r="9225" spans="1:10" x14ac:dyDescent="0.25">
      <c r="A9225">
        <v>85</v>
      </c>
      <c r="B9225">
        <v>2017</v>
      </c>
      <c r="C9225" t="s">
        <v>40</v>
      </c>
      <c r="D9225" t="s">
        <v>56</v>
      </c>
      <c r="E9225" t="s">
        <v>35</v>
      </c>
      <c r="F9225">
        <v>2</v>
      </c>
      <c r="G9225" t="s">
        <v>38</v>
      </c>
      <c r="H9225" t="s">
        <v>46</v>
      </c>
      <c r="I9225" t="s">
        <v>51</v>
      </c>
      <c r="J9225">
        <v>1114.0999999999999</v>
      </c>
    </row>
    <row r="9226" spans="1:10" x14ac:dyDescent="0.25">
      <c r="A9226">
        <v>85</v>
      </c>
      <c r="B9226">
        <v>2017</v>
      </c>
      <c r="C9226" t="s">
        <v>40</v>
      </c>
      <c r="D9226" t="s">
        <v>56</v>
      </c>
      <c r="E9226" t="s">
        <v>35</v>
      </c>
      <c r="F9226">
        <v>3</v>
      </c>
      <c r="G9226" t="s">
        <v>45</v>
      </c>
      <c r="H9226" t="s">
        <v>2</v>
      </c>
      <c r="I9226" t="s">
        <v>37</v>
      </c>
      <c r="J9226">
        <v>817.2</v>
      </c>
    </row>
    <row r="9227" spans="1:10" x14ac:dyDescent="0.25">
      <c r="A9227">
        <v>85</v>
      </c>
      <c r="B9227">
        <v>2017</v>
      </c>
      <c r="C9227" t="s">
        <v>40</v>
      </c>
      <c r="D9227" t="s">
        <v>56</v>
      </c>
      <c r="E9227" t="s">
        <v>35</v>
      </c>
      <c r="F9227">
        <v>4</v>
      </c>
      <c r="G9227" t="s">
        <v>45</v>
      </c>
      <c r="H9227" t="s">
        <v>46</v>
      </c>
      <c r="I9227" t="s">
        <v>51</v>
      </c>
      <c r="J9227">
        <v>1316.9</v>
      </c>
    </row>
    <row r="9228" spans="1:10" x14ac:dyDescent="0.25">
      <c r="A9228">
        <v>85</v>
      </c>
      <c r="B9228">
        <v>2017</v>
      </c>
      <c r="C9228" t="s">
        <v>40</v>
      </c>
      <c r="D9228" t="s">
        <v>56</v>
      </c>
      <c r="E9228" t="s">
        <v>35</v>
      </c>
      <c r="F9228">
        <v>5</v>
      </c>
      <c r="G9228" t="s">
        <v>45</v>
      </c>
      <c r="H9228" t="s">
        <v>2</v>
      </c>
      <c r="I9228" t="s">
        <v>51</v>
      </c>
      <c r="J9228">
        <v>889.2</v>
      </c>
    </row>
    <row r="9229" spans="1:10" x14ac:dyDescent="0.25">
      <c r="A9229">
        <v>85</v>
      </c>
      <c r="B9229">
        <v>2017</v>
      </c>
      <c r="C9229" t="s">
        <v>40</v>
      </c>
      <c r="D9229" t="s">
        <v>56</v>
      </c>
      <c r="E9229" t="s">
        <v>35</v>
      </c>
      <c r="F9229">
        <v>6</v>
      </c>
      <c r="G9229" t="s">
        <v>45</v>
      </c>
      <c r="H9229" t="s">
        <v>46</v>
      </c>
      <c r="I9229" t="s">
        <v>51</v>
      </c>
      <c r="J9229">
        <v>1357.7</v>
      </c>
    </row>
    <row r="9230" spans="1:10" x14ac:dyDescent="0.25">
      <c r="A9230">
        <v>85</v>
      </c>
      <c r="B9230">
        <v>2018</v>
      </c>
      <c r="C9230" t="s">
        <v>40</v>
      </c>
      <c r="D9230" t="s">
        <v>60</v>
      </c>
      <c r="E9230" t="s">
        <v>35</v>
      </c>
      <c r="F9230">
        <v>1</v>
      </c>
      <c r="G9230" t="s">
        <v>45</v>
      </c>
      <c r="H9230" t="s">
        <v>46</v>
      </c>
      <c r="I9230" t="s">
        <v>37</v>
      </c>
      <c r="J9230">
        <v>1029.8</v>
      </c>
    </row>
    <row r="9231" spans="1:10" x14ac:dyDescent="0.25">
      <c r="A9231">
        <v>85</v>
      </c>
      <c r="B9231">
        <v>2018</v>
      </c>
      <c r="C9231" t="s">
        <v>40</v>
      </c>
      <c r="D9231" t="s">
        <v>60</v>
      </c>
      <c r="E9231" t="s">
        <v>35</v>
      </c>
      <c r="F9231">
        <v>2</v>
      </c>
      <c r="G9231" t="s">
        <v>45</v>
      </c>
      <c r="H9231" t="s">
        <v>2</v>
      </c>
      <c r="I9231" t="s">
        <v>37</v>
      </c>
      <c r="J9231">
        <v>706.3</v>
      </c>
    </row>
    <row r="9232" spans="1:10" x14ac:dyDescent="0.25">
      <c r="A9232">
        <v>85</v>
      </c>
      <c r="B9232">
        <v>2018</v>
      </c>
      <c r="C9232" t="s">
        <v>40</v>
      </c>
      <c r="D9232" t="s">
        <v>60</v>
      </c>
      <c r="E9232" t="s">
        <v>35</v>
      </c>
      <c r="F9232">
        <v>3</v>
      </c>
      <c r="G9232" t="s">
        <v>45</v>
      </c>
      <c r="H9232" t="s">
        <v>2</v>
      </c>
      <c r="I9232" t="s">
        <v>51</v>
      </c>
      <c r="J9232">
        <v>657.7</v>
      </c>
    </row>
    <row r="9233" spans="1:10" x14ac:dyDescent="0.25">
      <c r="A9233">
        <v>85</v>
      </c>
      <c r="B9233">
        <v>2018</v>
      </c>
      <c r="C9233" t="s">
        <v>40</v>
      </c>
      <c r="D9233" t="s">
        <v>60</v>
      </c>
      <c r="E9233" t="s">
        <v>35</v>
      </c>
      <c r="F9233">
        <v>4</v>
      </c>
      <c r="G9233" t="s">
        <v>45</v>
      </c>
      <c r="H9233" t="s">
        <v>2</v>
      </c>
      <c r="I9233" t="s">
        <v>37</v>
      </c>
      <c r="J9233">
        <v>594.1</v>
      </c>
    </row>
    <row r="9234" spans="1:10" x14ac:dyDescent="0.25">
      <c r="A9234">
        <v>85</v>
      </c>
      <c r="B9234">
        <v>2018</v>
      </c>
      <c r="C9234" t="s">
        <v>40</v>
      </c>
      <c r="D9234" t="s">
        <v>60</v>
      </c>
      <c r="E9234" t="s">
        <v>35</v>
      </c>
      <c r="F9234">
        <v>5</v>
      </c>
      <c r="G9234" t="s">
        <v>38</v>
      </c>
      <c r="H9234" t="s">
        <v>2</v>
      </c>
      <c r="I9234" t="s">
        <v>51</v>
      </c>
      <c r="J9234">
        <v>698.5</v>
      </c>
    </row>
    <row r="9235" spans="1:10" x14ac:dyDescent="0.25">
      <c r="A9235">
        <v>85</v>
      </c>
      <c r="B9235">
        <v>2018</v>
      </c>
      <c r="C9235" t="s">
        <v>40</v>
      </c>
      <c r="D9235" t="s">
        <v>60</v>
      </c>
      <c r="E9235" t="s">
        <v>35</v>
      </c>
      <c r="F9235">
        <v>6</v>
      </c>
      <c r="G9235" t="s">
        <v>38</v>
      </c>
      <c r="H9235" t="s">
        <v>46</v>
      </c>
      <c r="I9235" t="s">
        <v>51</v>
      </c>
      <c r="J9235">
        <v>1164.9000000000001</v>
      </c>
    </row>
    <row r="9236" spans="1:10" x14ac:dyDescent="0.25">
      <c r="A9236">
        <v>85</v>
      </c>
      <c r="B9236">
        <v>2018</v>
      </c>
      <c r="C9236" t="s">
        <v>40</v>
      </c>
      <c r="D9236" t="s">
        <v>56</v>
      </c>
      <c r="E9236" t="s">
        <v>35</v>
      </c>
      <c r="F9236">
        <v>1</v>
      </c>
      <c r="G9236" t="s">
        <v>45</v>
      </c>
      <c r="H9236" t="s">
        <v>2</v>
      </c>
      <c r="I9236" t="s">
        <v>37</v>
      </c>
      <c r="J9236">
        <v>444.4</v>
      </c>
    </row>
    <row r="9237" spans="1:10" x14ac:dyDescent="0.25">
      <c r="A9237">
        <v>85</v>
      </c>
      <c r="B9237">
        <v>2018</v>
      </c>
      <c r="C9237" t="s">
        <v>40</v>
      </c>
      <c r="D9237" t="s">
        <v>56</v>
      </c>
      <c r="E9237" t="s">
        <v>35</v>
      </c>
      <c r="F9237">
        <v>2</v>
      </c>
      <c r="G9237" t="s">
        <v>38</v>
      </c>
      <c r="H9237" t="s">
        <v>46</v>
      </c>
      <c r="I9237" t="s">
        <v>37</v>
      </c>
      <c r="J9237">
        <v>907</v>
      </c>
    </row>
    <row r="9238" spans="1:10" x14ac:dyDescent="0.25">
      <c r="A9238">
        <v>85</v>
      </c>
      <c r="B9238">
        <v>2018</v>
      </c>
      <c r="C9238" t="s">
        <v>40</v>
      </c>
      <c r="D9238" t="s">
        <v>56</v>
      </c>
      <c r="E9238" t="s">
        <v>35</v>
      </c>
      <c r="F9238">
        <v>3</v>
      </c>
      <c r="G9238" t="s">
        <v>45</v>
      </c>
      <c r="H9238" t="s">
        <v>46</v>
      </c>
      <c r="I9238" t="s">
        <v>37</v>
      </c>
      <c r="J9238">
        <v>1008.9</v>
      </c>
    </row>
    <row r="9239" spans="1:10" x14ac:dyDescent="0.25">
      <c r="A9239">
        <v>85</v>
      </c>
      <c r="B9239">
        <v>2018</v>
      </c>
      <c r="C9239" t="s">
        <v>40</v>
      </c>
      <c r="D9239" t="s">
        <v>56</v>
      </c>
      <c r="E9239" t="s">
        <v>35</v>
      </c>
      <c r="F9239">
        <v>4</v>
      </c>
      <c r="G9239" t="s">
        <v>45</v>
      </c>
      <c r="H9239" t="s">
        <v>2</v>
      </c>
      <c r="I9239" t="s">
        <v>37</v>
      </c>
      <c r="J9239">
        <v>492.6</v>
      </c>
    </row>
    <row r="9240" spans="1:10" x14ac:dyDescent="0.25">
      <c r="A9240">
        <v>85</v>
      </c>
      <c r="B9240">
        <v>2018</v>
      </c>
      <c r="C9240" t="s">
        <v>40</v>
      </c>
      <c r="D9240" t="s">
        <v>56</v>
      </c>
      <c r="E9240" t="s">
        <v>35</v>
      </c>
      <c r="F9240">
        <v>5</v>
      </c>
      <c r="G9240" t="s">
        <v>45</v>
      </c>
      <c r="H9240" t="s">
        <v>46</v>
      </c>
      <c r="I9240" t="s">
        <v>51</v>
      </c>
      <c r="J9240">
        <v>1041.5</v>
      </c>
    </row>
    <row r="9241" spans="1:10" x14ac:dyDescent="0.25">
      <c r="A9241">
        <v>85</v>
      </c>
      <c r="B9241">
        <v>2018</v>
      </c>
      <c r="C9241" t="s">
        <v>40</v>
      </c>
      <c r="D9241" t="s">
        <v>56</v>
      </c>
      <c r="E9241" t="s">
        <v>35</v>
      </c>
      <c r="F9241">
        <v>6</v>
      </c>
      <c r="G9241" t="s">
        <v>38</v>
      </c>
      <c r="H9241" t="s">
        <v>46</v>
      </c>
      <c r="I9241" t="s">
        <v>37</v>
      </c>
      <c r="J9241">
        <v>824.1</v>
      </c>
    </row>
    <row r="9242" spans="1:10" x14ac:dyDescent="0.25">
      <c r="A9242">
        <v>86</v>
      </c>
      <c r="B9242">
        <v>2017</v>
      </c>
      <c r="C9242" t="s">
        <v>40</v>
      </c>
      <c r="D9242" t="s">
        <v>60</v>
      </c>
      <c r="E9242" t="s">
        <v>35</v>
      </c>
      <c r="F9242">
        <v>1</v>
      </c>
      <c r="G9242" t="s">
        <v>45</v>
      </c>
      <c r="H9242" t="s">
        <v>46</v>
      </c>
      <c r="I9242" t="s">
        <v>51</v>
      </c>
      <c r="J9242">
        <v>1317.8</v>
      </c>
    </row>
    <row r="9243" spans="1:10" x14ac:dyDescent="0.25">
      <c r="A9243">
        <v>86</v>
      </c>
      <c r="B9243">
        <v>2017</v>
      </c>
      <c r="C9243" t="s">
        <v>40</v>
      </c>
      <c r="D9243" t="s">
        <v>60</v>
      </c>
      <c r="E9243" t="s">
        <v>35</v>
      </c>
      <c r="F9243">
        <v>2</v>
      </c>
      <c r="G9243" t="s">
        <v>38</v>
      </c>
      <c r="H9243" t="s">
        <v>2</v>
      </c>
      <c r="I9243" t="s">
        <v>37</v>
      </c>
      <c r="J9243">
        <v>999.8</v>
      </c>
    </row>
    <row r="9244" spans="1:10" x14ac:dyDescent="0.25">
      <c r="A9244">
        <v>86</v>
      </c>
      <c r="B9244">
        <v>2017</v>
      </c>
      <c r="C9244" t="s">
        <v>40</v>
      </c>
      <c r="D9244" t="s">
        <v>60</v>
      </c>
      <c r="E9244" t="s">
        <v>35</v>
      </c>
      <c r="F9244">
        <v>3</v>
      </c>
      <c r="G9244" t="s">
        <v>45</v>
      </c>
      <c r="H9244" t="s">
        <v>46</v>
      </c>
      <c r="I9244" t="s">
        <v>37</v>
      </c>
      <c r="J9244">
        <v>1246.5999999999999</v>
      </c>
    </row>
    <row r="9245" spans="1:10" x14ac:dyDescent="0.25">
      <c r="A9245">
        <v>86</v>
      </c>
      <c r="B9245">
        <v>2017</v>
      </c>
      <c r="C9245" t="s">
        <v>40</v>
      </c>
      <c r="D9245" t="s">
        <v>60</v>
      </c>
      <c r="E9245" t="s">
        <v>35</v>
      </c>
      <c r="F9245">
        <v>4</v>
      </c>
      <c r="G9245" t="s">
        <v>38</v>
      </c>
      <c r="H9245" t="s">
        <v>2</v>
      </c>
      <c r="I9245" t="s">
        <v>37</v>
      </c>
      <c r="J9245">
        <v>1048.5999999999999</v>
      </c>
    </row>
    <row r="9246" spans="1:10" x14ac:dyDescent="0.25">
      <c r="A9246">
        <v>86</v>
      </c>
      <c r="B9246">
        <v>2017</v>
      </c>
      <c r="C9246" t="s">
        <v>40</v>
      </c>
      <c r="D9246" t="s">
        <v>60</v>
      </c>
      <c r="E9246" t="s">
        <v>35</v>
      </c>
      <c r="F9246">
        <v>5</v>
      </c>
      <c r="G9246" t="s">
        <v>38</v>
      </c>
      <c r="H9246" t="s">
        <v>46</v>
      </c>
      <c r="I9246" t="s">
        <v>51</v>
      </c>
      <c r="J9246">
        <v>1217.5999999999999</v>
      </c>
    </row>
    <row r="9247" spans="1:10" x14ac:dyDescent="0.25">
      <c r="A9247">
        <v>86</v>
      </c>
      <c r="B9247">
        <v>2017</v>
      </c>
      <c r="C9247" t="s">
        <v>40</v>
      </c>
      <c r="D9247" t="s">
        <v>60</v>
      </c>
      <c r="E9247" t="s">
        <v>35</v>
      </c>
      <c r="F9247">
        <v>6</v>
      </c>
      <c r="G9247" t="s">
        <v>45</v>
      </c>
      <c r="H9247" t="s">
        <v>2</v>
      </c>
      <c r="I9247" t="s">
        <v>51</v>
      </c>
      <c r="J9247">
        <v>811.8</v>
      </c>
    </row>
    <row r="9248" spans="1:10" x14ac:dyDescent="0.25">
      <c r="A9248">
        <v>86</v>
      </c>
      <c r="B9248">
        <v>2017</v>
      </c>
      <c r="C9248" t="s">
        <v>40</v>
      </c>
      <c r="D9248" t="s">
        <v>56</v>
      </c>
      <c r="E9248" t="s">
        <v>35</v>
      </c>
      <c r="F9248">
        <v>1</v>
      </c>
      <c r="G9248" t="s">
        <v>45</v>
      </c>
      <c r="H9248" t="s">
        <v>46</v>
      </c>
      <c r="I9248" t="s">
        <v>37</v>
      </c>
      <c r="J9248">
        <v>1246.5999999999999</v>
      </c>
    </row>
    <row r="9249" spans="1:10" x14ac:dyDescent="0.25">
      <c r="A9249">
        <v>86</v>
      </c>
      <c r="B9249">
        <v>2017</v>
      </c>
      <c r="C9249" t="s">
        <v>40</v>
      </c>
      <c r="D9249" t="s">
        <v>56</v>
      </c>
      <c r="E9249" t="s">
        <v>35</v>
      </c>
      <c r="F9249">
        <v>2</v>
      </c>
      <c r="G9249" t="s">
        <v>45</v>
      </c>
      <c r="H9249" t="s">
        <v>2</v>
      </c>
      <c r="I9249" t="s">
        <v>51</v>
      </c>
      <c r="J9249">
        <v>790.4</v>
      </c>
    </row>
    <row r="9250" spans="1:10" x14ac:dyDescent="0.25">
      <c r="A9250">
        <v>86</v>
      </c>
      <c r="B9250">
        <v>2017</v>
      </c>
      <c r="C9250" t="s">
        <v>40</v>
      </c>
      <c r="D9250" t="s">
        <v>56</v>
      </c>
      <c r="E9250" t="s">
        <v>35</v>
      </c>
      <c r="F9250">
        <v>3</v>
      </c>
      <c r="G9250" t="s">
        <v>38</v>
      </c>
      <c r="H9250" t="s">
        <v>2</v>
      </c>
      <c r="I9250" t="s">
        <v>51</v>
      </c>
      <c r="J9250">
        <v>909.3</v>
      </c>
    </row>
    <row r="9251" spans="1:10" x14ac:dyDescent="0.25">
      <c r="A9251">
        <v>86</v>
      </c>
      <c r="B9251">
        <v>2017</v>
      </c>
      <c r="C9251" t="s">
        <v>40</v>
      </c>
      <c r="D9251" t="s">
        <v>56</v>
      </c>
      <c r="E9251" t="s">
        <v>35</v>
      </c>
      <c r="F9251">
        <v>4</v>
      </c>
      <c r="G9251" t="s">
        <v>38</v>
      </c>
      <c r="H9251" t="s">
        <v>46</v>
      </c>
      <c r="I9251" t="s">
        <v>37</v>
      </c>
      <c r="J9251">
        <v>1257.0999999999999</v>
      </c>
    </row>
    <row r="9252" spans="1:10" x14ac:dyDescent="0.25">
      <c r="A9252">
        <v>86</v>
      </c>
      <c r="B9252">
        <v>2017</v>
      </c>
      <c r="C9252" t="s">
        <v>40</v>
      </c>
      <c r="D9252" t="s">
        <v>56</v>
      </c>
      <c r="E9252" t="s">
        <v>35</v>
      </c>
      <c r="F9252">
        <v>5</v>
      </c>
      <c r="G9252" t="s">
        <v>38</v>
      </c>
      <c r="H9252" t="s">
        <v>46</v>
      </c>
      <c r="I9252" t="s">
        <v>51</v>
      </c>
      <c r="J9252">
        <v>1213.7</v>
      </c>
    </row>
    <row r="9253" spans="1:10" x14ac:dyDescent="0.25">
      <c r="A9253">
        <v>86</v>
      </c>
      <c r="B9253">
        <v>2017</v>
      </c>
      <c r="C9253" t="s">
        <v>40</v>
      </c>
      <c r="D9253" t="s">
        <v>56</v>
      </c>
      <c r="E9253" t="s">
        <v>35</v>
      </c>
      <c r="F9253">
        <v>6</v>
      </c>
      <c r="G9253" t="s">
        <v>45</v>
      </c>
      <c r="H9253" t="s">
        <v>46</v>
      </c>
      <c r="I9253" t="s">
        <v>51</v>
      </c>
      <c r="J9253">
        <v>1111.7</v>
      </c>
    </row>
    <row r="9254" spans="1:10" x14ac:dyDescent="0.25">
      <c r="A9254">
        <v>86</v>
      </c>
      <c r="B9254">
        <v>2018</v>
      </c>
      <c r="C9254" t="s">
        <v>40</v>
      </c>
      <c r="D9254" t="s">
        <v>60</v>
      </c>
      <c r="E9254" t="s">
        <v>35</v>
      </c>
      <c r="F9254">
        <v>1</v>
      </c>
      <c r="G9254" t="s">
        <v>45</v>
      </c>
      <c r="H9254" t="s">
        <v>2</v>
      </c>
      <c r="I9254" t="s">
        <v>37</v>
      </c>
      <c r="J9254">
        <v>843.5</v>
      </c>
    </row>
    <row r="9255" spans="1:10" x14ac:dyDescent="0.25">
      <c r="A9255">
        <v>86</v>
      </c>
      <c r="B9255">
        <v>2018</v>
      </c>
      <c r="C9255" t="s">
        <v>40</v>
      </c>
      <c r="D9255" t="s">
        <v>60</v>
      </c>
      <c r="E9255" t="s">
        <v>35</v>
      </c>
      <c r="F9255">
        <v>2</v>
      </c>
      <c r="G9255" t="s">
        <v>38</v>
      </c>
      <c r="H9255" t="s">
        <v>2</v>
      </c>
      <c r="I9255" t="s">
        <v>51</v>
      </c>
      <c r="J9255">
        <v>635.79999999999995</v>
      </c>
    </row>
    <row r="9256" spans="1:10" x14ac:dyDescent="0.25">
      <c r="A9256">
        <v>86</v>
      </c>
      <c r="B9256">
        <v>2018</v>
      </c>
      <c r="C9256" t="s">
        <v>40</v>
      </c>
      <c r="D9256" t="s">
        <v>60</v>
      </c>
      <c r="E9256" t="s">
        <v>35</v>
      </c>
      <c r="F9256">
        <v>3</v>
      </c>
      <c r="G9256" t="s">
        <v>38</v>
      </c>
      <c r="H9256" t="s">
        <v>2</v>
      </c>
      <c r="I9256" t="s">
        <v>37</v>
      </c>
      <c r="J9256">
        <v>678.2</v>
      </c>
    </row>
    <row r="9257" spans="1:10" x14ac:dyDescent="0.25">
      <c r="A9257">
        <v>86</v>
      </c>
      <c r="B9257">
        <v>2018</v>
      </c>
      <c r="C9257" t="s">
        <v>40</v>
      </c>
      <c r="D9257" t="s">
        <v>60</v>
      </c>
      <c r="E9257" t="s">
        <v>35</v>
      </c>
      <c r="F9257">
        <v>4</v>
      </c>
      <c r="G9257" t="s">
        <v>38</v>
      </c>
      <c r="H9257" t="s">
        <v>46</v>
      </c>
      <c r="I9257" t="s">
        <v>51</v>
      </c>
      <c r="J9257">
        <v>1210.0999999999999</v>
      </c>
    </row>
    <row r="9258" spans="1:10" x14ac:dyDescent="0.25">
      <c r="A9258">
        <v>86</v>
      </c>
      <c r="B9258">
        <v>2018</v>
      </c>
      <c r="C9258" t="s">
        <v>40</v>
      </c>
      <c r="D9258" t="s">
        <v>60</v>
      </c>
      <c r="E9258" t="s">
        <v>35</v>
      </c>
      <c r="F9258">
        <v>5</v>
      </c>
      <c r="G9258" t="s">
        <v>45</v>
      </c>
      <c r="H9258" t="s">
        <v>2</v>
      </c>
      <c r="I9258" t="s">
        <v>51</v>
      </c>
      <c r="J9258">
        <v>704.5</v>
      </c>
    </row>
    <row r="9259" spans="1:10" x14ac:dyDescent="0.25">
      <c r="A9259">
        <v>86</v>
      </c>
      <c r="B9259">
        <v>2018</v>
      </c>
      <c r="C9259" t="s">
        <v>40</v>
      </c>
      <c r="D9259" t="s">
        <v>60</v>
      </c>
      <c r="E9259" t="s">
        <v>35</v>
      </c>
      <c r="F9259">
        <v>6</v>
      </c>
      <c r="G9259" t="s">
        <v>38</v>
      </c>
      <c r="H9259" t="s">
        <v>2</v>
      </c>
      <c r="I9259" t="s">
        <v>37</v>
      </c>
      <c r="J9259">
        <v>819</v>
      </c>
    </row>
    <row r="9260" spans="1:10" x14ac:dyDescent="0.25">
      <c r="A9260">
        <v>86</v>
      </c>
      <c r="B9260">
        <v>2018</v>
      </c>
      <c r="C9260" t="s">
        <v>40</v>
      </c>
      <c r="D9260" t="s">
        <v>56</v>
      </c>
      <c r="E9260" t="s">
        <v>35</v>
      </c>
      <c r="F9260">
        <v>1</v>
      </c>
      <c r="G9260" t="s">
        <v>38</v>
      </c>
      <c r="H9260" t="s">
        <v>46</v>
      </c>
      <c r="I9260" t="s">
        <v>51</v>
      </c>
      <c r="J9260">
        <v>877.9</v>
      </c>
    </row>
    <row r="9261" spans="1:10" x14ac:dyDescent="0.25">
      <c r="A9261">
        <v>86</v>
      </c>
      <c r="B9261">
        <v>2018</v>
      </c>
      <c r="C9261" t="s">
        <v>40</v>
      </c>
      <c r="D9261" t="s">
        <v>56</v>
      </c>
      <c r="E9261" t="s">
        <v>35</v>
      </c>
      <c r="F9261">
        <v>2</v>
      </c>
      <c r="G9261" t="s">
        <v>45</v>
      </c>
      <c r="H9261" t="s">
        <v>46</v>
      </c>
      <c r="I9261" t="s">
        <v>51</v>
      </c>
      <c r="J9261">
        <v>888.6</v>
      </c>
    </row>
    <row r="9262" spans="1:10" x14ac:dyDescent="0.25">
      <c r="A9262">
        <v>86</v>
      </c>
      <c r="B9262">
        <v>2018</v>
      </c>
      <c r="C9262" t="s">
        <v>40</v>
      </c>
      <c r="D9262" t="s">
        <v>56</v>
      </c>
      <c r="E9262" t="s">
        <v>35</v>
      </c>
      <c r="F9262">
        <v>3</v>
      </c>
      <c r="G9262" t="s">
        <v>45</v>
      </c>
      <c r="H9262" t="s">
        <v>46</v>
      </c>
      <c r="I9262" t="s">
        <v>37</v>
      </c>
      <c r="J9262">
        <v>898</v>
      </c>
    </row>
    <row r="9263" spans="1:10" x14ac:dyDescent="0.25">
      <c r="A9263">
        <v>86</v>
      </c>
      <c r="B9263">
        <v>2018</v>
      </c>
      <c r="C9263" t="s">
        <v>40</v>
      </c>
      <c r="D9263" t="s">
        <v>56</v>
      </c>
      <c r="E9263" t="s">
        <v>35</v>
      </c>
      <c r="F9263">
        <v>4</v>
      </c>
      <c r="G9263" t="s">
        <v>38</v>
      </c>
      <c r="H9263" t="s">
        <v>46</v>
      </c>
      <c r="I9263" t="s">
        <v>37</v>
      </c>
      <c r="J9263">
        <v>1073.4000000000001</v>
      </c>
    </row>
    <row r="9264" spans="1:10" x14ac:dyDescent="0.25">
      <c r="A9264">
        <v>86</v>
      </c>
      <c r="B9264">
        <v>2018</v>
      </c>
      <c r="C9264" t="s">
        <v>40</v>
      </c>
      <c r="D9264" t="s">
        <v>56</v>
      </c>
      <c r="E9264" t="s">
        <v>35</v>
      </c>
      <c r="F9264">
        <v>5</v>
      </c>
      <c r="G9264" t="s">
        <v>45</v>
      </c>
      <c r="H9264" t="s">
        <v>2</v>
      </c>
      <c r="I9264" t="s">
        <v>37</v>
      </c>
      <c r="J9264">
        <v>639.29999999999995</v>
      </c>
    </row>
    <row r="9265" spans="1:10" x14ac:dyDescent="0.25">
      <c r="A9265">
        <v>86</v>
      </c>
      <c r="B9265">
        <v>2018</v>
      </c>
      <c r="C9265" t="s">
        <v>40</v>
      </c>
      <c r="D9265" t="s">
        <v>56</v>
      </c>
      <c r="E9265" t="s">
        <v>35</v>
      </c>
      <c r="F9265">
        <v>6</v>
      </c>
      <c r="G9265" t="s">
        <v>38</v>
      </c>
      <c r="H9265" t="s">
        <v>2</v>
      </c>
      <c r="I9265" t="s">
        <v>37</v>
      </c>
      <c r="J9265">
        <v>754.6</v>
      </c>
    </row>
    <row r="9266" spans="1:10" x14ac:dyDescent="0.25">
      <c r="A9266">
        <v>87</v>
      </c>
      <c r="B9266">
        <v>2017</v>
      </c>
      <c r="C9266" t="s">
        <v>40</v>
      </c>
      <c r="D9266" t="s">
        <v>60</v>
      </c>
      <c r="E9266" t="s">
        <v>35</v>
      </c>
      <c r="F9266">
        <v>1</v>
      </c>
      <c r="G9266" t="s">
        <v>38</v>
      </c>
      <c r="H9266" t="s">
        <v>46</v>
      </c>
      <c r="I9266" t="s">
        <v>51</v>
      </c>
      <c r="J9266">
        <v>1283.8</v>
      </c>
    </row>
    <row r="9267" spans="1:10" x14ac:dyDescent="0.25">
      <c r="A9267">
        <v>87</v>
      </c>
      <c r="B9267">
        <v>2017</v>
      </c>
      <c r="C9267" t="s">
        <v>40</v>
      </c>
      <c r="D9267" t="s">
        <v>60</v>
      </c>
      <c r="E9267" t="s">
        <v>35</v>
      </c>
      <c r="F9267">
        <v>2</v>
      </c>
      <c r="G9267" t="s">
        <v>45</v>
      </c>
      <c r="H9267" t="s">
        <v>46</v>
      </c>
      <c r="I9267" t="s">
        <v>37</v>
      </c>
      <c r="J9267">
        <v>1416.4</v>
      </c>
    </row>
    <row r="9268" spans="1:10" x14ac:dyDescent="0.25">
      <c r="A9268">
        <v>87</v>
      </c>
      <c r="B9268">
        <v>2017</v>
      </c>
      <c r="C9268" t="s">
        <v>40</v>
      </c>
      <c r="D9268" t="s">
        <v>60</v>
      </c>
      <c r="E9268" t="s">
        <v>35</v>
      </c>
      <c r="F9268">
        <v>3</v>
      </c>
      <c r="G9268" t="s">
        <v>38</v>
      </c>
      <c r="H9268" t="s">
        <v>2</v>
      </c>
      <c r="I9268" t="s">
        <v>51</v>
      </c>
      <c r="J9268">
        <v>941.2</v>
      </c>
    </row>
    <row r="9269" spans="1:10" x14ac:dyDescent="0.25">
      <c r="A9269">
        <v>87</v>
      </c>
      <c r="B9269">
        <v>2017</v>
      </c>
      <c r="C9269" t="s">
        <v>40</v>
      </c>
      <c r="D9269" t="s">
        <v>60</v>
      </c>
      <c r="E9269" t="s">
        <v>35</v>
      </c>
      <c r="F9269">
        <v>4</v>
      </c>
      <c r="G9269" t="s">
        <v>38</v>
      </c>
      <c r="H9269" t="s">
        <v>46</v>
      </c>
      <c r="I9269" t="s">
        <v>51</v>
      </c>
      <c r="J9269">
        <v>1272.0999999999999</v>
      </c>
    </row>
    <row r="9270" spans="1:10" x14ac:dyDescent="0.25">
      <c r="A9270">
        <v>87</v>
      </c>
      <c r="B9270">
        <v>2017</v>
      </c>
      <c r="C9270" t="s">
        <v>40</v>
      </c>
      <c r="D9270" t="s">
        <v>60</v>
      </c>
      <c r="E9270" t="s">
        <v>35</v>
      </c>
      <c r="F9270">
        <v>5</v>
      </c>
      <c r="G9270" t="s">
        <v>38</v>
      </c>
      <c r="H9270" t="s">
        <v>46</v>
      </c>
      <c r="I9270" t="s">
        <v>51</v>
      </c>
      <c r="J9270">
        <v>1302.0999999999999</v>
      </c>
    </row>
    <row r="9271" spans="1:10" x14ac:dyDescent="0.25">
      <c r="A9271">
        <v>87</v>
      </c>
      <c r="B9271">
        <v>2017</v>
      </c>
      <c r="C9271" t="s">
        <v>40</v>
      </c>
      <c r="D9271" t="s">
        <v>60</v>
      </c>
      <c r="E9271" t="s">
        <v>35</v>
      </c>
      <c r="F9271">
        <v>6</v>
      </c>
      <c r="G9271" t="s">
        <v>38</v>
      </c>
      <c r="H9271" t="s">
        <v>2</v>
      </c>
      <c r="I9271" t="s">
        <v>37</v>
      </c>
      <c r="J9271">
        <v>913.4</v>
      </c>
    </row>
    <row r="9272" spans="1:10" x14ac:dyDescent="0.25">
      <c r="A9272">
        <v>87</v>
      </c>
      <c r="B9272">
        <v>2017</v>
      </c>
      <c r="C9272" t="s">
        <v>40</v>
      </c>
      <c r="D9272" t="s">
        <v>56</v>
      </c>
      <c r="E9272" t="s">
        <v>35</v>
      </c>
      <c r="F9272">
        <v>1</v>
      </c>
      <c r="G9272" t="s">
        <v>38</v>
      </c>
      <c r="H9272" t="s">
        <v>46</v>
      </c>
      <c r="I9272" t="s">
        <v>51</v>
      </c>
      <c r="J9272">
        <v>1240.8</v>
      </c>
    </row>
    <row r="9273" spans="1:10" x14ac:dyDescent="0.25">
      <c r="A9273">
        <v>87</v>
      </c>
      <c r="B9273">
        <v>2017</v>
      </c>
      <c r="C9273" t="s">
        <v>40</v>
      </c>
      <c r="D9273" t="s">
        <v>56</v>
      </c>
      <c r="E9273" t="s">
        <v>35</v>
      </c>
      <c r="F9273">
        <v>2</v>
      </c>
      <c r="G9273" t="s">
        <v>45</v>
      </c>
      <c r="H9273" t="s">
        <v>46</v>
      </c>
      <c r="I9273" t="s">
        <v>37</v>
      </c>
      <c r="J9273">
        <v>1117.0999999999999</v>
      </c>
    </row>
    <row r="9274" spans="1:10" x14ac:dyDescent="0.25">
      <c r="A9274">
        <v>87</v>
      </c>
      <c r="B9274">
        <v>2017</v>
      </c>
      <c r="C9274" t="s">
        <v>40</v>
      </c>
      <c r="D9274" t="s">
        <v>56</v>
      </c>
      <c r="E9274" t="s">
        <v>35</v>
      </c>
      <c r="F9274">
        <v>3</v>
      </c>
      <c r="G9274" t="s">
        <v>45</v>
      </c>
      <c r="H9274" t="s">
        <v>46</v>
      </c>
      <c r="I9274" t="s">
        <v>37</v>
      </c>
      <c r="J9274">
        <v>1225</v>
      </c>
    </row>
    <row r="9275" spans="1:10" x14ac:dyDescent="0.25">
      <c r="A9275">
        <v>87</v>
      </c>
      <c r="B9275">
        <v>2017</v>
      </c>
      <c r="C9275" t="s">
        <v>40</v>
      </c>
      <c r="D9275" t="s">
        <v>56</v>
      </c>
      <c r="E9275" t="s">
        <v>35</v>
      </c>
      <c r="F9275">
        <v>4</v>
      </c>
      <c r="G9275" t="s">
        <v>38</v>
      </c>
      <c r="H9275" t="s">
        <v>46</v>
      </c>
      <c r="I9275" t="s">
        <v>37</v>
      </c>
      <c r="J9275">
        <v>1159.9000000000001</v>
      </c>
    </row>
    <row r="9276" spans="1:10" x14ac:dyDescent="0.25">
      <c r="A9276">
        <v>87</v>
      </c>
      <c r="B9276">
        <v>2017</v>
      </c>
      <c r="C9276" t="s">
        <v>40</v>
      </c>
      <c r="D9276" t="s">
        <v>56</v>
      </c>
      <c r="E9276" t="s">
        <v>35</v>
      </c>
      <c r="F9276">
        <v>5</v>
      </c>
      <c r="G9276" t="s">
        <v>45</v>
      </c>
      <c r="H9276" t="s">
        <v>46</v>
      </c>
      <c r="I9276" t="s">
        <v>51</v>
      </c>
      <c r="J9276">
        <v>1213.9000000000001</v>
      </c>
    </row>
    <row r="9277" spans="1:10" x14ac:dyDescent="0.25">
      <c r="A9277">
        <v>87</v>
      </c>
      <c r="B9277">
        <v>2017</v>
      </c>
      <c r="C9277" t="s">
        <v>40</v>
      </c>
      <c r="D9277" t="s">
        <v>56</v>
      </c>
      <c r="E9277" t="s">
        <v>35</v>
      </c>
      <c r="F9277">
        <v>6</v>
      </c>
      <c r="G9277" t="s">
        <v>45</v>
      </c>
      <c r="H9277" t="s">
        <v>46</v>
      </c>
      <c r="I9277" t="s">
        <v>37</v>
      </c>
      <c r="J9277">
        <v>1201.9000000000001</v>
      </c>
    </row>
    <row r="9278" spans="1:10" x14ac:dyDescent="0.25">
      <c r="A9278">
        <v>87</v>
      </c>
      <c r="B9278">
        <v>2018</v>
      </c>
      <c r="C9278" t="s">
        <v>40</v>
      </c>
      <c r="D9278" t="s">
        <v>60</v>
      </c>
      <c r="E9278" t="s">
        <v>35</v>
      </c>
      <c r="F9278">
        <v>1</v>
      </c>
      <c r="G9278" t="s">
        <v>45</v>
      </c>
      <c r="H9278" t="s">
        <v>46</v>
      </c>
      <c r="I9278" t="s">
        <v>37</v>
      </c>
      <c r="J9278">
        <v>1055.5999999999999</v>
      </c>
    </row>
    <row r="9279" spans="1:10" x14ac:dyDescent="0.25">
      <c r="A9279">
        <v>87</v>
      </c>
      <c r="B9279">
        <v>2018</v>
      </c>
      <c r="C9279" t="s">
        <v>40</v>
      </c>
      <c r="D9279" t="s">
        <v>60</v>
      </c>
      <c r="E9279" t="s">
        <v>35</v>
      </c>
      <c r="F9279">
        <v>2</v>
      </c>
      <c r="G9279" t="s">
        <v>38</v>
      </c>
      <c r="H9279" t="s">
        <v>46</v>
      </c>
      <c r="I9279" t="s">
        <v>37</v>
      </c>
      <c r="J9279">
        <v>1211.9000000000001</v>
      </c>
    </row>
    <row r="9280" spans="1:10" x14ac:dyDescent="0.25">
      <c r="A9280">
        <v>87</v>
      </c>
      <c r="B9280">
        <v>2018</v>
      </c>
      <c r="C9280" t="s">
        <v>40</v>
      </c>
      <c r="D9280" t="s">
        <v>60</v>
      </c>
      <c r="E9280" t="s">
        <v>35</v>
      </c>
      <c r="F9280">
        <v>3</v>
      </c>
      <c r="G9280" t="s">
        <v>38</v>
      </c>
      <c r="H9280" t="s">
        <v>46</v>
      </c>
      <c r="I9280" t="s">
        <v>37</v>
      </c>
      <c r="J9280">
        <v>1088.2</v>
      </c>
    </row>
    <row r="9281" spans="1:10" x14ac:dyDescent="0.25">
      <c r="A9281">
        <v>87</v>
      </c>
      <c r="B9281">
        <v>2018</v>
      </c>
      <c r="C9281" t="s">
        <v>40</v>
      </c>
      <c r="D9281" t="s">
        <v>60</v>
      </c>
      <c r="E9281" t="s">
        <v>35</v>
      </c>
      <c r="F9281">
        <v>4</v>
      </c>
      <c r="G9281" t="s">
        <v>45</v>
      </c>
      <c r="H9281" t="s">
        <v>2</v>
      </c>
      <c r="I9281" t="s">
        <v>51</v>
      </c>
      <c r="J9281">
        <v>806.8</v>
      </c>
    </row>
    <row r="9282" spans="1:10" x14ac:dyDescent="0.25">
      <c r="A9282">
        <v>87</v>
      </c>
      <c r="B9282">
        <v>2018</v>
      </c>
      <c r="C9282" t="s">
        <v>40</v>
      </c>
      <c r="D9282" t="s">
        <v>60</v>
      </c>
      <c r="E9282" t="s">
        <v>35</v>
      </c>
      <c r="F9282">
        <v>5</v>
      </c>
      <c r="G9282" t="s">
        <v>45</v>
      </c>
      <c r="H9282" t="s">
        <v>2</v>
      </c>
      <c r="I9282" t="s">
        <v>51</v>
      </c>
      <c r="J9282">
        <v>637.79999999999995</v>
      </c>
    </row>
    <row r="9283" spans="1:10" x14ac:dyDescent="0.25">
      <c r="A9283">
        <v>87</v>
      </c>
      <c r="B9283">
        <v>2018</v>
      </c>
      <c r="C9283" t="s">
        <v>40</v>
      </c>
      <c r="D9283" t="s">
        <v>60</v>
      </c>
      <c r="E9283" t="s">
        <v>35</v>
      </c>
      <c r="F9283">
        <v>6</v>
      </c>
      <c r="G9283" t="s">
        <v>45</v>
      </c>
      <c r="H9283" t="s">
        <v>2</v>
      </c>
      <c r="I9283" t="s">
        <v>37</v>
      </c>
      <c r="J9283">
        <v>708.4</v>
      </c>
    </row>
    <row r="9284" spans="1:10" x14ac:dyDescent="0.25">
      <c r="A9284">
        <v>87</v>
      </c>
      <c r="B9284">
        <v>2018</v>
      </c>
      <c r="C9284" t="s">
        <v>40</v>
      </c>
      <c r="D9284" t="s">
        <v>56</v>
      </c>
      <c r="E9284" t="s">
        <v>35</v>
      </c>
      <c r="F9284">
        <v>1</v>
      </c>
      <c r="G9284" t="s">
        <v>45</v>
      </c>
      <c r="H9284" t="s">
        <v>46</v>
      </c>
      <c r="I9284" t="s">
        <v>37</v>
      </c>
      <c r="J9284">
        <v>1034.5999999999999</v>
      </c>
    </row>
    <row r="9285" spans="1:10" x14ac:dyDescent="0.25">
      <c r="A9285">
        <v>87</v>
      </c>
      <c r="B9285">
        <v>2018</v>
      </c>
      <c r="C9285" t="s">
        <v>40</v>
      </c>
      <c r="D9285" t="s">
        <v>56</v>
      </c>
      <c r="E9285" t="s">
        <v>35</v>
      </c>
      <c r="F9285">
        <v>2</v>
      </c>
      <c r="G9285" t="s">
        <v>38</v>
      </c>
      <c r="H9285" t="s">
        <v>2</v>
      </c>
      <c r="I9285" t="s">
        <v>37</v>
      </c>
      <c r="J9285">
        <v>486.1</v>
      </c>
    </row>
    <row r="9286" spans="1:10" x14ac:dyDescent="0.25">
      <c r="A9286">
        <v>87</v>
      </c>
      <c r="B9286">
        <v>2018</v>
      </c>
      <c r="C9286" t="s">
        <v>40</v>
      </c>
      <c r="D9286" t="s">
        <v>56</v>
      </c>
      <c r="E9286" t="s">
        <v>35</v>
      </c>
      <c r="F9286">
        <v>3</v>
      </c>
      <c r="G9286" t="s">
        <v>45</v>
      </c>
      <c r="H9286" t="s">
        <v>46</v>
      </c>
      <c r="I9286" t="s">
        <v>51</v>
      </c>
      <c r="J9286">
        <v>983.8</v>
      </c>
    </row>
    <row r="9287" spans="1:10" x14ac:dyDescent="0.25">
      <c r="A9287">
        <v>87</v>
      </c>
      <c r="B9287">
        <v>2018</v>
      </c>
      <c r="C9287" t="s">
        <v>40</v>
      </c>
      <c r="D9287" t="s">
        <v>56</v>
      </c>
      <c r="E9287" t="s">
        <v>35</v>
      </c>
      <c r="F9287">
        <v>4</v>
      </c>
      <c r="G9287" t="s">
        <v>38</v>
      </c>
      <c r="H9287" t="s">
        <v>2</v>
      </c>
      <c r="I9287" t="s">
        <v>37</v>
      </c>
      <c r="J9287">
        <v>590.70000000000005</v>
      </c>
    </row>
    <row r="9288" spans="1:10" x14ac:dyDescent="0.25">
      <c r="A9288">
        <v>87</v>
      </c>
      <c r="B9288">
        <v>2018</v>
      </c>
      <c r="C9288" t="s">
        <v>40</v>
      </c>
      <c r="D9288" t="s">
        <v>56</v>
      </c>
      <c r="E9288" t="s">
        <v>35</v>
      </c>
      <c r="F9288">
        <v>5</v>
      </c>
      <c r="G9288" t="s">
        <v>45</v>
      </c>
      <c r="H9288" t="s">
        <v>2</v>
      </c>
      <c r="I9288" t="s">
        <v>51</v>
      </c>
      <c r="J9288">
        <v>707</v>
      </c>
    </row>
    <row r="9289" spans="1:10" x14ac:dyDescent="0.25">
      <c r="A9289">
        <v>87</v>
      </c>
      <c r="B9289">
        <v>2018</v>
      </c>
      <c r="C9289" t="s">
        <v>40</v>
      </c>
      <c r="D9289" t="s">
        <v>56</v>
      </c>
      <c r="E9289" t="s">
        <v>35</v>
      </c>
      <c r="F9289">
        <v>6</v>
      </c>
      <c r="G9289" t="s">
        <v>45</v>
      </c>
      <c r="H9289" t="s">
        <v>2</v>
      </c>
      <c r="I9289" t="s">
        <v>37</v>
      </c>
      <c r="J9289">
        <v>686.8</v>
      </c>
    </row>
    <row r="9290" spans="1:10" x14ac:dyDescent="0.25">
      <c r="A9290">
        <v>88</v>
      </c>
      <c r="B9290">
        <v>2017</v>
      </c>
      <c r="C9290" t="s">
        <v>40</v>
      </c>
      <c r="D9290" t="s">
        <v>60</v>
      </c>
      <c r="E9290" t="s">
        <v>35</v>
      </c>
      <c r="F9290">
        <v>1</v>
      </c>
      <c r="G9290" t="s">
        <v>38</v>
      </c>
      <c r="H9290" t="s">
        <v>2</v>
      </c>
      <c r="I9290" t="s">
        <v>37</v>
      </c>
      <c r="J9290">
        <v>826.7</v>
      </c>
    </row>
    <row r="9291" spans="1:10" x14ac:dyDescent="0.25">
      <c r="A9291">
        <v>88</v>
      </c>
      <c r="B9291">
        <v>2017</v>
      </c>
      <c r="C9291" t="s">
        <v>40</v>
      </c>
      <c r="D9291" t="s">
        <v>60</v>
      </c>
      <c r="E9291" t="s">
        <v>35</v>
      </c>
      <c r="F9291">
        <v>2</v>
      </c>
      <c r="G9291" t="s">
        <v>38</v>
      </c>
      <c r="H9291" t="s">
        <v>46</v>
      </c>
      <c r="I9291" t="s">
        <v>51</v>
      </c>
      <c r="J9291">
        <v>1241.2</v>
      </c>
    </row>
    <row r="9292" spans="1:10" x14ac:dyDescent="0.25">
      <c r="A9292">
        <v>88</v>
      </c>
      <c r="B9292">
        <v>2017</v>
      </c>
      <c r="C9292" t="s">
        <v>40</v>
      </c>
      <c r="D9292" t="s">
        <v>60</v>
      </c>
      <c r="E9292" t="s">
        <v>35</v>
      </c>
      <c r="F9292">
        <v>3</v>
      </c>
      <c r="G9292" t="s">
        <v>38</v>
      </c>
      <c r="H9292" t="s">
        <v>2</v>
      </c>
      <c r="I9292" t="s">
        <v>51</v>
      </c>
      <c r="J9292">
        <v>778.6</v>
      </c>
    </row>
    <row r="9293" spans="1:10" x14ac:dyDescent="0.25">
      <c r="A9293">
        <v>88</v>
      </c>
      <c r="B9293">
        <v>2017</v>
      </c>
      <c r="C9293" t="s">
        <v>40</v>
      </c>
      <c r="D9293" t="s">
        <v>60</v>
      </c>
      <c r="E9293" t="s">
        <v>35</v>
      </c>
      <c r="F9293">
        <v>4</v>
      </c>
      <c r="G9293" t="s">
        <v>38</v>
      </c>
      <c r="H9293" t="s">
        <v>46</v>
      </c>
      <c r="I9293" t="s">
        <v>37</v>
      </c>
      <c r="J9293">
        <v>1309.4000000000001</v>
      </c>
    </row>
    <row r="9294" spans="1:10" x14ac:dyDescent="0.25">
      <c r="A9294">
        <v>88</v>
      </c>
      <c r="B9294">
        <v>2017</v>
      </c>
      <c r="C9294" t="s">
        <v>40</v>
      </c>
      <c r="D9294" t="s">
        <v>60</v>
      </c>
      <c r="E9294" t="s">
        <v>35</v>
      </c>
      <c r="F9294">
        <v>5</v>
      </c>
      <c r="G9294" t="s">
        <v>45</v>
      </c>
      <c r="H9294" t="s">
        <v>46</v>
      </c>
      <c r="I9294" t="s">
        <v>51</v>
      </c>
      <c r="J9294">
        <v>1428.1</v>
      </c>
    </row>
    <row r="9295" spans="1:10" x14ac:dyDescent="0.25">
      <c r="A9295">
        <v>88</v>
      </c>
      <c r="B9295">
        <v>2017</v>
      </c>
      <c r="C9295" t="s">
        <v>40</v>
      </c>
      <c r="D9295" t="s">
        <v>60</v>
      </c>
      <c r="E9295" t="s">
        <v>35</v>
      </c>
      <c r="F9295">
        <v>6</v>
      </c>
      <c r="G9295" t="s">
        <v>45</v>
      </c>
      <c r="H9295" t="s">
        <v>2</v>
      </c>
      <c r="I9295" t="s">
        <v>51</v>
      </c>
      <c r="J9295">
        <v>930.6</v>
      </c>
    </row>
    <row r="9296" spans="1:10" x14ac:dyDescent="0.25">
      <c r="A9296">
        <v>88</v>
      </c>
      <c r="B9296">
        <v>2017</v>
      </c>
      <c r="C9296" t="s">
        <v>40</v>
      </c>
      <c r="D9296" t="s">
        <v>56</v>
      </c>
      <c r="E9296" t="s">
        <v>35</v>
      </c>
      <c r="F9296">
        <v>1</v>
      </c>
      <c r="G9296" t="s">
        <v>38</v>
      </c>
      <c r="H9296" t="s">
        <v>2</v>
      </c>
      <c r="I9296" t="s">
        <v>37</v>
      </c>
      <c r="J9296">
        <v>735.6</v>
      </c>
    </row>
    <row r="9297" spans="1:10" x14ac:dyDescent="0.25">
      <c r="A9297">
        <v>88</v>
      </c>
      <c r="B9297">
        <v>2017</v>
      </c>
      <c r="C9297" t="s">
        <v>40</v>
      </c>
      <c r="D9297" t="s">
        <v>56</v>
      </c>
      <c r="E9297" t="s">
        <v>35</v>
      </c>
      <c r="F9297">
        <v>2</v>
      </c>
      <c r="G9297" t="s">
        <v>38</v>
      </c>
      <c r="H9297" t="s">
        <v>46</v>
      </c>
      <c r="I9297" t="s">
        <v>51</v>
      </c>
      <c r="J9297">
        <v>1205</v>
      </c>
    </row>
    <row r="9298" spans="1:10" x14ac:dyDescent="0.25">
      <c r="A9298">
        <v>88</v>
      </c>
      <c r="B9298">
        <v>2017</v>
      </c>
      <c r="C9298" t="s">
        <v>40</v>
      </c>
      <c r="D9298" t="s">
        <v>56</v>
      </c>
      <c r="E9298" t="s">
        <v>35</v>
      </c>
      <c r="F9298">
        <v>3</v>
      </c>
      <c r="G9298" t="s">
        <v>45</v>
      </c>
      <c r="H9298" t="s">
        <v>46</v>
      </c>
      <c r="I9298" t="s">
        <v>51</v>
      </c>
      <c r="J9298">
        <v>1208.3</v>
      </c>
    </row>
    <row r="9299" spans="1:10" x14ac:dyDescent="0.25">
      <c r="A9299">
        <v>88</v>
      </c>
      <c r="B9299">
        <v>2017</v>
      </c>
      <c r="C9299" t="s">
        <v>40</v>
      </c>
      <c r="D9299" t="s">
        <v>56</v>
      </c>
      <c r="E9299" t="s">
        <v>35</v>
      </c>
      <c r="F9299">
        <v>4</v>
      </c>
      <c r="G9299" t="s">
        <v>45</v>
      </c>
      <c r="H9299" t="s">
        <v>46</v>
      </c>
      <c r="I9299" t="s">
        <v>37</v>
      </c>
      <c r="J9299">
        <v>1275.3</v>
      </c>
    </row>
    <row r="9300" spans="1:10" x14ac:dyDescent="0.25">
      <c r="A9300">
        <v>88</v>
      </c>
      <c r="B9300">
        <v>2017</v>
      </c>
      <c r="C9300" t="s">
        <v>40</v>
      </c>
      <c r="D9300" t="s">
        <v>56</v>
      </c>
      <c r="E9300" t="s">
        <v>35</v>
      </c>
      <c r="F9300">
        <v>5</v>
      </c>
      <c r="G9300" t="s">
        <v>38</v>
      </c>
      <c r="H9300" t="s">
        <v>2</v>
      </c>
      <c r="I9300" t="s">
        <v>51</v>
      </c>
      <c r="J9300">
        <v>845.9</v>
      </c>
    </row>
    <row r="9301" spans="1:10" x14ac:dyDescent="0.25">
      <c r="A9301">
        <v>88</v>
      </c>
      <c r="B9301">
        <v>2017</v>
      </c>
      <c r="C9301" t="s">
        <v>40</v>
      </c>
      <c r="D9301" t="s">
        <v>56</v>
      </c>
      <c r="E9301" t="s">
        <v>35</v>
      </c>
      <c r="F9301">
        <v>6</v>
      </c>
      <c r="G9301" t="s">
        <v>45</v>
      </c>
      <c r="H9301" t="s">
        <v>2</v>
      </c>
      <c r="I9301" t="s">
        <v>37</v>
      </c>
      <c r="J9301">
        <v>799.5</v>
      </c>
    </row>
    <row r="9302" spans="1:10" x14ac:dyDescent="0.25">
      <c r="A9302">
        <v>88</v>
      </c>
      <c r="B9302">
        <v>2018</v>
      </c>
      <c r="C9302" t="s">
        <v>40</v>
      </c>
      <c r="D9302" t="s">
        <v>60</v>
      </c>
      <c r="E9302" t="s">
        <v>35</v>
      </c>
      <c r="F9302">
        <v>1</v>
      </c>
      <c r="G9302" t="s">
        <v>38</v>
      </c>
      <c r="H9302" t="s">
        <v>46</v>
      </c>
      <c r="I9302" t="s">
        <v>37</v>
      </c>
      <c r="J9302">
        <v>1212.0999999999999</v>
      </c>
    </row>
    <row r="9303" spans="1:10" x14ac:dyDescent="0.25">
      <c r="A9303">
        <v>88</v>
      </c>
      <c r="B9303">
        <v>2018</v>
      </c>
      <c r="C9303" t="s">
        <v>40</v>
      </c>
      <c r="D9303" t="s">
        <v>60</v>
      </c>
      <c r="E9303" t="s">
        <v>35</v>
      </c>
      <c r="F9303">
        <v>2</v>
      </c>
      <c r="G9303" t="s">
        <v>38</v>
      </c>
      <c r="H9303" t="s">
        <v>2</v>
      </c>
      <c r="I9303" t="s">
        <v>51</v>
      </c>
      <c r="J9303">
        <v>597.29999999999995</v>
      </c>
    </row>
    <row r="9304" spans="1:10" x14ac:dyDescent="0.25">
      <c r="A9304">
        <v>88</v>
      </c>
      <c r="B9304">
        <v>2018</v>
      </c>
      <c r="C9304" t="s">
        <v>40</v>
      </c>
      <c r="D9304" t="s">
        <v>60</v>
      </c>
      <c r="E9304" t="s">
        <v>35</v>
      </c>
      <c r="F9304">
        <v>3</v>
      </c>
      <c r="G9304" t="s">
        <v>38</v>
      </c>
      <c r="H9304" t="s">
        <v>46</v>
      </c>
      <c r="I9304" t="s">
        <v>51</v>
      </c>
      <c r="J9304">
        <v>1057.4000000000001</v>
      </c>
    </row>
    <row r="9305" spans="1:10" x14ac:dyDescent="0.25">
      <c r="A9305">
        <v>88</v>
      </c>
      <c r="B9305">
        <v>2018</v>
      </c>
      <c r="C9305" t="s">
        <v>40</v>
      </c>
      <c r="D9305" t="s">
        <v>60</v>
      </c>
      <c r="E9305" t="s">
        <v>35</v>
      </c>
      <c r="F9305">
        <v>4</v>
      </c>
      <c r="G9305" t="s">
        <v>45</v>
      </c>
      <c r="H9305" t="s">
        <v>46</v>
      </c>
      <c r="I9305" t="s">
        <v>51</v>
      </c>
      <c r="J9305">
        <v>1081.8</v>
      </c>
    </row>
    <row r="9306" spans="1:10" x14ac:dyDescent="0.25">
      <c r="A9306">
        <v>88</v>
      </c>
      <c r="B9306">
        <v>2018</v>
      </c>
      <c r="C9306" t="s">
        <v>40</v>
      </c>
      <c r="D9306" t="s">
        <v>60</v>
      </c>
      <c r="E9306" t="s">
        <v>35</v>
      </c>
      <c r="F9306">
        <v>5</v>
      </c>
      <c r="G9306" t="s">
        <v>45</v>
      </c>
      <c r="H9306" t="s">
        <v>2</v>
      </c>
      <c r="I9306" t="s">
        <v>37</v>
      </c>
      <c r="J9306">
        <v>676</v>
      </c>
    </row>
    <row r="9307" spans="1:10" x14ac:dyDescent="0.25">
      <c r="A9307">
        <v>88</v>
      </c>
      <c r="B9307">
        <v>2018</v>
      </c>
      <c r="C9307" t="s">
        <v>40</v>
      </c>
      <c r="D9307" t="s">
        <v>60</v>
      </c>
      <c r="E9307" t="s">
        <v>35</v>
      </c>
      <c r="F9307">
        <v>6</v>
      </c>
      <c r="G9307" t="s">
        <v>38</v>
      </c>
      <c r="H9307" t="s">
        <v>2</v>
      </c>
      <c r="I9307" t="s">
        <v>37</v>
      </c>
      <c r="J9307">
        <v>826.3</v>
      </c>
    </row>
    <row r="9308" spans="1:10" x14ac:dyDescent="0.25">
      <c r="A9308">
        <v>88</v>
      </c>
      <c r="B9308">
        <v>2018</v>
      </c>
      <c r="C9308" t="s">
        <v>40</v>
      </c>
      <c r="D9308" t="s">
        <v>56</v>
      </c>
      <c r="E9308" t="s">
        <v>35</v>
      </c>
      <c r="F9308">
        <v>1</v>
      </c>
      <c r="G9308" t="s">
        <v>45</v>
      </c>
      <c r="H9308" t="s">
        <v>2</v>
      </c>
      <c r="I9308" t="s">
        <v>51</v>
      </c>
      <c r="J9308">
        <v>648.29999999999995</v>
      </c>
    </row>
    <row r="9309" spans="1:10" x14ac:dyDescent="0.25">
      <c r="A9309">
        <v>88</v>
      </c>
      <c r="B9309">
        <v>2018</v>
      </c>
      <c r="C9309" t="s">
        <v>40</v>
      </c>
      <c r="D9309" t="s">
        <v>56</v>
      </c>
      <c r="E9309" t="s">
        <v>35</v>
      </c>
      <c r="F9309">
        <v>2</v>
      </c>
      <c r="G9309" t="s">
        <v>45</v>
      </c>
      <c r="H9309" t="s">
        <v>46</v>
      </c>
      <c r="I9309" t="s">
        <v>37</v>
      </c>
      <c r="J9309">
        <v>988.3</v>
      </c>
    </row>
    <row r="9310" spans="1:10" x14ac:dyDescent="0.25">
      <c r="A9310">
        <v>88</v>
      </c>
      <c r="B9310">
        <v>2018</v>
      </c>
      <c r="C9310" t="s">
        <v>40</v>
      </c>
      <c r="D9310" t="s">
        <v>56</v>
      </c>
      <c r="E9310" t="s">
        <v>35</v>
      </c>
      <c r="F9310">
        <v>3</v>
      </c>
      <c r="G9310" t="s">
        <v>38</v>
      </c>
      <c r="H9310" t="s">
        <v>46</v>
      </c>
      <c r="I9310" t="s">
        <v>51</v>
      </c>
      <c r="J9310">
        <v>976</v>
      </c>
    </row>
    <row r="9311" spans="1:10" x14ac:dyDescent="0.25">
      <c r="A9311">
        <v>88</v>
      </c>
      <c r="B9311">
        <v>2018</v>
      </c>
      <c r="C9311" t="s">
        <v>40</v>
      </c>
      <c r="D9311" t="s">
        <v>56</v>
      </c>
      <c r="E9311" t="s">
        <v>35</v>
      </c>
      <c r="F9311">
        <v>4</v>
      </c>
      <c r="G9311" t="s">
        <v>38</v>
      </c>
      <c r="H9311" t="s">
        <v>2</v>
      </c>
      <c r="I9311" t="s">
        <v>51</v>
      </c>
      <c r="J9311">
        <v>552.70000000000005</v>
      </c>
    </row>
    <row r="9312" spans="1:10" x14ac:dyDescent="0.25">
      <c r="A9312">
        <v>88</v>
      </c>
      <c r="B9312">
        <v>2018</v>
      </c>
      <c r="C9312" t="s">
        <v>40</v>
      </c>
      <c r="D9312" t="s">
        <v>56</v>
      </c>
      <c r="E9312" t="s">
        <v>35</v>
      </c>
      <c r="F9312">
        <v>5</v>
      </c>
      <c r="G9312" t="s">
        <v>38</v>
      </c>
      <c r="H9312" t="s">
        <v>46</v>
      </c>
      <c r="I9312" t="s">
        <v>51</v>
      </c>
      <c r="J9312">
        <v>943.1</v>
      </c>
    </row>
    <row r="9313" spans="1:10" x14ac:dyDescent="0.25">
      <c r="A9313">
        <v>88</v>
      </c>
      <c r="B9313">
        <v>2018</v>
      </c>
      <c r="C9313" t="s">
        <v>40</v>
      </c>
      <c r="D9313" t="s">
        <v>56</v>
      </c>
      <c r="E9313" t="s">
        <v>35</v>
      </c>
      <c r="F9313">
        <v>6</v>
      </c>
      <c r="G9313" t="s">
        <v>38</v>
      </c>
      <c r="H9313" t="s">
        <v>46</v>
      </c>
      <c r="I9313" t="s">
        <v>51</v>
      </c>
      <c r="J9313">
        <v>869.6</v>
      </c>
    </row>
    <row r="9314" spans="1:10" x14ac:dyDescent="0.25">
      <c r="A9314">
        <v>89</v>
      </c>
      <c r="B9314">
        <v>2017</v>
      </c>
      <c r="C9314" t="s">
        <v>40</v>
      </c>
      <c r="D9314" t="s">
        <v>60</v>
      </c>
      <c r="E9314" t="s">
        <v>35</v>
      </c>
      <c r="F9314">
        <v>1</v>
      </c>
      <c r="G9314" t="s">
        <v>38</v>
      </c>
      <c r="H9314" t="s">
        <v>46</v>
      </c>
      <c r="I9314" t="s">
        <v>37</v>
      </c>
      <c r="J9314">
        <v>1336.5</v>
      </c>
    </row>
    <row r="9315" spans="1:10" x14ac:dyDescent="0.25">
      <c r="A9315">
        <v>89</v>
      </c>
      <c r="B9315">
        <v>2017</v>
      </c>
      <c r="C9315" t="s">
        <v>40</v>
      </c>
      <c r="D9315" t="s">
        <v>60</v>
      </c>
      <c r="E9315" t="s">
        <v>35</v>
      </c>
      <c r="F9315">
        <v>2</v>
      </c>
      <c r="G9315" t="s">
        <v>38</v>
      </c>
      <c r="H9315" t="s">
        <v>46</v>
      </c>
      <c r="I9315" t="s">
        <v>37</v>
      </c>
      <c r="J9315">
        <v>1195.7</v>
      </c>
    </row>
    <row r="9316" spans="1:10" x14ac:dyDescent="0.25">
      <c r="A9316">
        <v>89</v>
      </c>
      <c r="B9316">
        <v>2017</v>
      </c>
      <c r="C9316" t="s">
        <v>40</v>
      </c>
      <c r="D9316" t="s">
        <v>60</v>
      </c>
      <c r="E9316" t="s">
        <v>35</v>
      </c>
      <c r="F9316">
        <v>3</v>
      </c>
      <c r="G9316" t="s">
        <v>45</v>
      </c>
      <c r="H9316" t="s">
        <v>46</v>
      </c>
      <c r="I9316" t="s">
        <v>51</v>
      </c>
      <c r="J9316">
        <v>1210</v>
      </c>
    </row>
    <row r="9317" spans="1:10" x14ac:dyDescent="0.25">
      <c r="A9317">
        <v>89</v>
      </c>
      <c r="B9317">
        <v>2017</v>
      </c>
      <c r="C9317" t="s">
        <v>40</v>
      </c>
      <c r="D9317" t="s">
        <v>60</v>
      </c>
      <c r="E9317" t="s">
        <v>35</v>
      </c>
      <c r="F9317">
        <v>4</v>
      </c>
      <c r="G9317" t="s">
        <v>45</v>
      </c>
      <c r="H9317" t="s">
        <v>46</v>
      </c>
      <c r="I9317" t="s">
        <v>37</v>
      </c>
      <c r="J9317">
        <v>1397.8</v>
      </c>
    </row>
    <row r="9318" spans="1:10" x14ac:dyDescent="0.25">
      <c r="A9318">
        <v>89</v>
      </c>
      <c r="B9318">
        <v>2017</v>
      </c>
      <c r="C9318" t="s">
        <v>40</v>
      </c>
      <c r="D9318" t="s">
        <v>60</v>
      </c>
      <c r="E9318" t="s">
        <v>35</v>
      </c>
      <c r="F9318">
        <v>5</v>
      </c>
      <c r="G9318" t="s">
        <v>38</v>
      </c>
      <c r="H9318" t="s">
        <v>46</v>
      </c>
      <c r="I9318" t="s">
        <v>37</v>
      </c>
      <c r="J9318">
        <v>1263.7</v>
      </c>
    </row>
    <row r="9319" spans="1:10" x14ac:dyDescent="0.25">
      <c r="A9319">
        <v>89</v>
      </c>
      <c r="B9319">
        <v>2017</v>
      </c>
      <c r="C9319" t="s">
        <v>40</v>
      </c>
      <c r="D9319" t="s">
        <v>60</v>
      </c>
      <c r="E9319" t="s">
        <v>35</v>
      </c>
      <c r="F9319">
        <v>6</v>
      </c>
      <c r="G9319" t="s">
        <v>38</v>
      </c>
      <c r="H9319" t="s">
        <v>2</v>
      </c>
      <c r="I9319" t="s">
        <v>37</v>
      </c>
      <c r="J9319">
        <v>944.8</v>
      </c>
    </row>
    <row r="9320" spans="1:10" x14ac:dyDescent="0.25">
      <c r="A9320">
        <v>89</v>
      </c>
      <c r="B9320">
        <v>2017</v>
      </c>
      <c r="C9320" t="s">
        <v>40</v>
      </c>
      <c r="D9320" t="s">
        <v>56</v>
      </c>
      <c r="E9320" t="s">
        <v>35</v>
      </c>
      <c r="F9320">
        <v>1</v>
      </c>
      <c r="G9320" t="s">
        <v>45</v>
      </c>
      <c r="H9320" t="s">
        <v>46</v>
      </c>
      <c r="I9320" t="s">
        <v>37</v>
      </c>
      <c r="J9320">
        <v>1071</v>
      </c>
    </row>
    <row r="9321" spans="1:10" x14ac:dyDescent="0.25">
      <c r="A9321">
        <v>89</v>
      </c>
      <c r="B9321">
        <v>2017</v>
      </c>
      <c r="C9321" t="s">
        <v>40</v>
      </c>
      <c r="D9321" t="s">
        <v>56</v>
      </c>
      <c r="E9321" t="s">
        <v>35</v>
      </c>
      <c r="F9321">
        <v>2</v>
      </c>
      <c r="G9321" t="s">
        <v>38</v>
      </c>
      <c r="H9321" t="s">
        <v>46</v>
      </c>
      <c r="I9321" t="s">
        <v>37</v>
      </c>
      <c r="J9321">
        <v>1339.1</v>
      </c>
    </row>
    <row r="9322" spans="1:10" x14ac:dyDescent="0.25">
      <c r="A9322">
        <v>89</v>
      </c>
      <c r="B9322">
        <v>2017</v>
      </c>
      <c r="C9322" t="s">
        <v>40</v>
      </c>
      <c r="D9322" t="s">
        <v>56</v>
      </c>
      <c r="E9322" t="s">
        <v>35</v>
      </c>
      <c r="F9322">
        <v>3</v>
      </c>
      <c r="G9322" t="s">
        <v>45</v>
      </c>
      <c r="H9322" t="s">
        <v>46</v>
      </c>
      <c r="I9322" t="s">
        <v>51</v>
      </c>
      <c r="J9322">
        <v>1202.2</v>
      </c>
    </row>
    <row r="9323" spans="1:10" x14ac:dyDescent="0.25">
      <c r="A9323">
        <v>89</v>
      </c>
      <c r="B9323">
        <v>2017</v>
      </c>
      <c r="C9323" t="s">
        <v>40</v>
      </c>
      <c r="D9323" t="s">
        <v>56</v>
      </c>
      <c r="E9323" t="s">
        <v>35</v>
      </c>
      <c r="F9323">
        <v>4</v>
      </c>
      <c r="G9323" t="s">
        <v>38</v>
      </c>
      <c r="H9323" t="s">
        <v>2</v>
      </c>
      <c r="I9323" t="s">
        <v>37</v>
      </c>
      <c r="J9323">
        <v>852.7</v>
      </c>
    </row>
    <row r="9324" spans="1:10" x14ac:dyDescent="0.25">
      <c r="A9324">
        <v>89</v>
      </c>
      <c r="B9324">
        <v>2017</v>
      </c>
      <c r="C9324" t="s">
        <v>40</v>
      </c>
      <c r="D9324" t="s">
        <v>56</v>
      </c>
      <c r="E9324" t="s">
        <v>35</v>
      </c>
      <c r="F9324">
        <v>5</v>
      </c>
      <c r="G9324" t="s">
        <v>38</v>
      </c>
      <c r="H9324" t="s">
        <v>46</v>
      </c>
      <c r="I9324" t="s">
        <v>37</v>
      </c>
      <c r="J9324">
        <v>1290.3</v>
      </c>
    </row>
    <row r="9325" spans="1:10" x14ac:dyDescent="0.25">
      <c r="A9325">
        <v>89</v>
      </c>
      <c r="B9325">
        <v>2017</v>
      </c>
      <c r="C9325" t="s">
        <v>40</v>
      </c>
      <c r="D9325" t="s">
        <v>56</v>
      </c>
      <c r="E9325" t="s">
        <v>35</v>
      </c>
      <c r="F9325">
        <v>6</v>
      </c>
      <c r="G9325" t="s">
        <v>38</v>
      </c>
      <c r="H9325" t="s">
        <v>46</v>
      </c>
      <c r="I9325" t="s">
        <v>37</v>
      </c>
      <c r="J9325">
        <v>1185.9000000000001</v>
      </c>
    </row>
    <row r="9326" spans="1:10" x14ac:dyDescent="0.25">
      <c r="A9326">
        <v>89</v>
      </c>
      <c r="B9326">
        <v>2018</v>
      </c>
      <c r="C9326" t="s">
        <v>40</v>
      </c>
      <c r="D9326" t="s">
        <v>60</v>
      </c>
      <c r="E9326" t="s">
        <v>35</v>
      </c>
      <c r="F9326">
        <v>1</v>
      </c>
      <c r="G9326" t="s">
        <v>38</v>
      </c>
      <c r="H9326" t="s">
        <v>2</v>
      </c>
      <c r="I9326" t="s">
        <v>51</v>
      </c>
      <c r="J9326">
        <v>758.6</v>
      </c>
    </row>
    <row r="9327" spans="1:10" x14ac:dyDescent="0.25">
      <c r="A9327">
        <v>89</v>
      </c>
      <c r="B9327">
        <v>2018</v>
      </c>
      <c r="C9327" t="s">
        <v>40</v>
      </c>
      <c r="D9327" t="s">
        <v>60</v>
      </c>
      <c r="E9327" t="s">
        <v>35</v>
      </c>
      <c r="F9327">
        <v>2</v>
      </c>
      <c r="G9327" t="s">
        <v>45</v>
      </c>
      <c r="H9327" t="s">
        <v>2</v>
      </c>
      <c r="I9327" t="s">
        <v>51</v>
      </c>
      <c r="J9327">
        <v>962.8</v>
      </c>
    </row>
    <row r="9328" spans="1:10" x14ac:dyDescent="0.25">
      <c r="A9328">
        <v>89</v>
      </c>
      <c r="B9328">
        <v>2018</v>
      </c>
      <c r="C9328" t="s">
        <v>40</v>
      </c>
      <c r="D9328" t="s">
        <v>60</v>
      </c>
      <c r="E9328" t="s">
        <v>35</v>
      </c>
      <c r="F9328">
        <v>3</v>
      </c>
      <c r="G9328" t="s">
        <v>45</v>
      </c>
      <c r="H9328" t="s">
        <v>46</v>
      </c>
      <c r="I9328" t="s">
        <v>51</v>
      </c>
      <c r="J9328">
        <v>1156.0999999999999</v>
      </c>
    </row>
    <row r="9329" spans="1:10" x14ac:dyDescent="0.25">
      <c r="A9329">
        <v>89</v>
      </c>
      <c r="B9329">
        <v>2018</v>
      </c>
      <c r="C9329" t="s">
        <v>40</v>
      </c>
      <c r="D9329" t="s">
        <v>60</v>
      </c>
      <c r="E9329" t="s">
        <v>35</v>
      </c>
      <c r="F9329">
        <v>4</v>
      </c>
      <c r="G9329" t="s">
        <v>38</v>
      </c>
      <c r="H9329" t="s">
        <v>2</v>
      </c>
      <c r="I9329" t="s">
        <v>37</v>
      </c>
      <c r="J9329">
        <v>743</v>
      </c>
    </row>
    <row r="9330" spans="1:10" x14ac:dyDescent="0.25">
      <c r="A9330">
        <v>89</v>
      </c>
      <c r="B9330">
        <v>2018</v>
      </c>
      <c r="C9330" t="s">
        <v>40</v>
      </c>
      <c r="D9330" t="s">
        <v>60</v>
      </c>
      <c r="E9330" t="s">
        <v>35</v>
      </c>
      <c r="F9330">
        <v>5</v>
      </c>
      <c r="G9330" t="s">
        <v>38</v>
      </c>
      <c r="H9330" t="s">
        <v>2</v>
      </c>
      <c r="I9330" t="s">
        <v>37</v>
      </c>
      <c r="J9330">
        <v>788.4</v>
      </c>
    </row>
    <row r="9331" spans="1:10" x14ac:dyDescent="0.25">
      <c r="A9331">
        <v>89</v>
      </c>
      <c r="B9331">
        <v>2018</v>
      </c>
      <c r="C9331" t="s">
        <v>40</v>
      </c>
      <c r="D9331" t="s">
        <v>60</v>
      </c>
      <c r="E9331" t="s">
        <v>35</v>
      </c>
      <c r="F9331">
        <v>6</v>
      </c>
      <c r="G9331" t="s">
        <v>38</v>
      </c>
      <c r="H9331" t="s">
        <v>2</v>
      </c>
      <c r="I9331" t="s">
        <v>37</v>
      </c>
      <c r="J9331">
        <v>702.7</v>
      </c>
    </row>
    <row r="9332" spans="1:10" x14ac:dyDescent="0.25">
      <c r="A9332">
        <v>89</v>
      </c>
      <c r="B9332">
        <v>2018</v>
      </c>
      <c r="C9332" t="s">
        <v>40</v>
      </c>
      <c r="D9332" t="s">
        <v>56</v>
      </c>
      <c r="E9332" t="s">
        <v>35</v>
      </c>
      <c r="F9332">
        <v>1</v>
      </c>
      <c r="G9332" t="s">
        <v>45</v>
      </c>
      <c r="H9332" t="s">
        <v>46</v>
      </c>
      <c r="I9332" t="s">
        <v>51</v>
      </c>
      <c r="J9332">
        <v>896.3</v>
      </c>
    </row>
    <row r="9333" spans="1:10" x14ac:dyDescent="0.25">
      <c r="A9333">
        <v>89</v>
      </c>
      <c r="B9333">
        <v>2018</v>
      </c>
      <c r="C9333" t="s">
        <v>40</v>
      </c>
      <c r="D9333" t="s">
        <v>56</v>
      </c>
      <c r="E9333" t="s">
        <v>35</v>
      </c>
      <c r="F9333">
        <v>2</v>
      </c>
      <c r="G9333" t="s">
        <v>45</v>
      </c>
      <c r="H9333" t="s">
        <v>2</v>
      </c>
      <c r="I9333" t="s">
        <v>51</v>
      </c>
      <c r="J9333">
        <v>606.4</v>
      </c>
    </row>
    <row r="9334" spans="1:10" x14ac:dyDescent="0.25">
      <c r="A9334">
        <v>89</v>
      </c>
      <c r="B9334">
        <v>2018</v>
      </c>
      <c r="C9334" t="s">
        <v>40</v>
      </c>
      <c r="D9334" t="s">
        <v>56</v>
      </c>
      <c r="E9334" t="s">
        <v>35</v>
      </c>
      <c r="F9334">
        <v>3</v>
      </c>
      <c r="G9334" t="s">
        <v>38</v>
      </c>
      <c r="H9334" t="s">
        <v>2</v>
      </c>
      <c r="I9334" t="s">
        <v>37</v>
      </c>
      <c r="J9334">
        <v>666</v>
      </c>
    </row>
    <row r="9335" spans="1:10" x14ac:dyDescent="0.25">
      <c r="A9335">
        <v>89</v>
      </c>
      <c r="B9335">
        <v>2018</v>
      </c>
      <c r="C9335" t="s">
        <v>40</v>
      </c>
      <c r="D9335" t="s">
        <v>56</v>
      </c>
      <c r="E9335" t="s">
        <v>35</v>
      </c>
      <c r="F9335">
        <v>4</v>
      </c>
      <c r="G9335" t="s">
        <v>38</v>
      </c>
      <c r="H9335" t="s">
        <v>46</v>
      </c>
      <c r="I9335" t="s">
        <v>51</v>
      </c>
      <c r="J9335">
        <v>1022.8</v>
      </c>
    </row>
    <row r="9336" spans="1:10" x14ac:dyDescent="0.25">
      <c r="A9336">
        <v>89</v>
      </c>
      <c r="B9336">
        <v>2018</v>
      </c>
      <c r="C9336" t="s">
        <v>40</v>
      </c>
      <c r="D9336" t="s">
        <v>56</v>
      </c>
      <c r="E9336" t="s">
        <v>35</v>
      </c>
      <c r="F9336">
        <v>5</v>
      </c>
      <c r="G9336" t="s">
        <v>38</v>
      </c>
      <c r="H9336" t="s">
        <v>2</v>
      </c>
      <c r="I9336" t="s">
        <v>37</v>
      </c>
      <c r="J9336">
        <v>589.79999999999995</v>
      </c>
    </row>
    <row r="9337" spans="1:10" x14ac:dyDescent="0.25">
      <c r="A9337">
        <v>89</v>
      </c>
      <c r="B9337">
        <v>2018</v>
      </c>
      <c r="C9337" t="s">
        <v>40</v>
      </c>
      <c r="D9337" t="s">
        <v>56</v>
      </c>
      <c r="E9337" t="s">
        <v>35</v>
      </c>
      <c r="F9337">
        <v>6</v>
      </c>
      <c r="G9337" t="s">
        <v>45</v>
      </c>
      <c r="H9337" t="s">
        <v>2</v>
      </c>
      <c r="I9337" t="s">
        <v>37</v>
      </c>
      <c r="J9337">
        <v>668.2</v>
      </c>
    </row>
    <row r="9338" spans="1:10" x14ac:dyDescent="0.25">
      <c r="A9338">
        <v>90</v>
      </c>
      <c r="B9338">
        <v>2017</v>
      </c>
      <c r="C9338" t="s">
        <v>40</v>
      </c>
      <c r="D9338" t="s">
        <v>60</v>
      </c>
      <c r="E9338" t="s">
        <v>35</v>
      </c>
      <c r="F9338">
        <v>1</v>
      </c>
      <c r="G9338" t="s">
        <v>45</v>
      </c>
      <c r="H9338" t="s">
        <v>2</v>
      </c>
      <c r="I9338" t="s">
        <v>51</v>
      </c>
      <c r="J9338">
        <v>970.2</v>
      </c>
    </row>
    <row r="9339" spans="1:10" x14ac:dyDescent="0.25">
      <c r="A9339">
        <v>90</v>
      </c>
      <c r="B9339">
        <v>2017</v>
      </c>
      <c r="C9339" t="s">
        <v>40</v>
      </c>
      <c r="D9339" t="s">
        <v>60</v>
      </c>
      <c r="E9339" t="s">
        <v>35</v>
      </c>
      <c r="F9339">
        <v>2</v>
      </c>
      <c r="G9339" t="s">
        <v>38</v>
      </c>
      <c r="H9339" t="s">
        <v>46</v>
      </c>
      <c r="I9339" t="s">
        <v>37</v>
      </c>
      <c r="J9339">
        <v>1388.5</v>
      </c>
    </row>
    <row r="9340" spans="1:10" x14ac:dyDescent="0.25">
      <c r="A9340">
        <v>90</v>
      </c>
      <c r="B9340">
        <v>2017</v>
      </c>
      <c r="C9340" t="s">
        <v>40</v>
      </c>
      <c r="D9340" t="s">
        <v>60</v>
      </c>
      <c r="E9340" t="s">
        <v>35</v>
      </c>
      <c r="F9340">
        <v>3</v>
      </c>
      <c r="G9340" t="s">
        <v>38</v>
      </c>
      <c r="H9340" t="s">
        <v>46</v>
      </c>
      <c r="I9340" t="s">
        <v>51</v>
      </c>
      <c r="J9340">
        <v>1348.1</v>
      </c>
    </row>
    <row r="9341" spans="1:10" x14ac:dyDescent="0.25">
      <c r="A9341">
        <v>90</v>
      </c>
      <c r="B9341">
        <v>2017</v>
      </c>
      <c r="C9341" t="s">
        <v>40</v>
      </c>
      <c r="D9341" t="s">
        <v>60</v>
      </c>
      <c r="E9341" t="s">
        <v>35</v>
      </c>
      <c r="F9341">
        <v>4</v>
      </c>
      <c r="G9341" t="s">
        <v>38</v>
      </c>
      <c r="H9341" t="s">
        <v>46</v>
      </c>
      <c r="I9341" t="s">
        <v>51</v>
      </c>
      <c r="J9341">
        <v>1353.2</v>
      </c>
    </row>
    <row r="9342" spans="1:10" x14ac:dyDescent="0.25">
      <c r="A9342">
        <v>90</v>
      </c>
      <c r="B9342">
        <v>2017</v>
      </c>
      <c r="C9342" t="s">
        <v>40</v>
      </c>
      <c r="D9342" t="s">
        <v>60</v>
      </c>
      <c r="E9342" t="s">
        <v>35</v>
      </c>
      <c r="F9342">
        <v>5</v>
      </c>
      <c r="G9342" t="s">
        <v>45</v>
      </c>
      <c r="H9342" t="s">
        <v>46</v>
      </c>
      <c r="I9342" t="s">
        <v>37</v>
      </c>
      <c r="J9342">
        <v>1286.7</v>
      </c>
    </row>
    <row r="9343" spans="1:10" x14ac:dyDescent="0.25">
      <c r="A9343">
        <v>90</v>
      </c>
      <c r="B9343">
        <v>2017</v>
      </c>
      <c r="C9343" t="s">
        <v>40</v>
      </c>
      <c r="D9343" t="s">
        <v>60</v>
      </c>
      <c r="E9343" t="s">
        <v>35</v>
      </c>
      <c r="F9343">
        <v>6</v>
      </c>
      <c r="G9343" t="s">
        <v>45</v>
      </c>
      <c r="H9343" t="s">
        <v>46</v>
      </c>
      <c r="I9343" t="s">
        <v>37</v>
      </c>
      <c r="J9343">
        <v>1210.0999999999999</v>
      </c>
    </row>
    <row r="9344" spans="1:10" x14ac:dyDescent="0.25">
      <c r="A9344">
        <v>90</v>
      </c>
      <c r="B9344">
        <v>2017</v>
      </c>
      <c r="C9344" t="s">
        <v>40</v>
      </c>
      <c r="D9344" t="s">
        <v>56</v>
      </c>
      <c r="E9344" t="s">
        <v>35</v>
      </c>
      <c r="F9344">
        <v>1</v>
      </c>
      <c r="G9344" t="s">
        <v>38</v>
      </c>
      <c r="H9344" t="s">
        <v>46</v>
      </c>
      <c r="I9344" t="s">
        <v>51</v>
      </c>
      <c r="J9344">
        <v>1100.5999999999999</v>
      </c>
    </row>
    <row r="9345" spans="1:10" x14ac:dyDescent="0.25">
      <c r="A9345">
        <v>90</v>
      </c>
      <c r="B9345">
        <v>2017</v>
      </c>
      <c r="C9345" t="s">
        <v>40</v>
      </c>
      <c r="D9345" t="s">
        <v>56</v>
      </c>
      <c r="E9345" t="s">
        <v>35</v>
      </c>
      <c r="F9345">
        <v>2</v>
      </c>
      <c r="G9345" t="s">
        <v>45</v>
      </c>
      <c r="H9345" t="s">
        <v>2</v>
      </c>
      <c r="I9345" t="s">
        <v>37</v>
      </c>
      <c r="J9345">
        <v>864.1</v>
      </c>
    </row>
    <row r="9346" spans="1:10" x14ac:dyDescent="0.25">
      <c r="A9346">
        <v>90</v>
      </c>
      <c r="B9346">
        <v>2017</v>
      </c>
      <c r="C9346" t="s">
        <v>40</v>
      </c>
      <c r="D9346" t="s">
        <v>56</v>
      </c>
      <c r="E9346" t="s">
        <v>35</v>
      </c>
      <c r="F9346">
        <v>3</v>
      </c>
      <c r="G9346" t="s">
        <v>38</v>
      </c>
      <c r="H9346" t="s">
        <v>46</v>
      </c>
      <c r="I9346" t="s">
        <v>51</v>
      </c>
      <c r="J9346">
        <v>1176.5</v>
      </c>
    </row>
    <row r="9347" spans="1:10" x14ac:dyDescent="0.25">
      <c r="A9347">
        <v>90</v>
      </c>
      <c r="B9347">
        <v>2017</v>
      </c>
      <c r="C9347" t="s">
        <v>40</v>
      </c>
      <c r="D9347" t="s">
        <v>56</v>
      </c>
      <c r="E9347" t="s">
        <v>35</v>
      </c>
      <c r="F9347">
        <v>4</v>
      </c>
      <c r="G9347" t="s">
        <v>45</v>
      </c>
      <c r="H9347" t="s">
        <v>46</v>
      </c>
      <c r="I9347" t="s">
        <v>51</v>
      </c>
      <c r="J9347">
        <v>1178.9000000000001</v>
      </c>
    </row>
    <row r="9348" spans="1:10" x14ac:dyDescent="0.25">
      <c r="A9348">
        <v>90</v>
      </c>
      <c r="B9348">
        <v>2017</v>
      </c>
      <c r="C9348" t="s">
        <v>40</v>
      </c>
      <c r="D9348" t="s">
        <v>56</v>
      </c>
      <c r="E9348" t="s">
        <v>35</v>
      </c>
      <c r="F9348">
        <v>5</v>
      </c>
      <c r="G9348" t="s">
        <v>45</v>
      </c>
      <c r="H9348" t="s">
        <v>46</v>
      </c>
      <c r="I9348" t="s">
        <v>51</v>
      </c>
      <c r="J9348">
        <v>1289.9000000000001</v>
      </c>
    </row>
    <row r="9349" spans="1:10" x14ac:dyDescent="0.25">
      <c r="A9349">
        <v>90</v>
      </c>
      <c r="B9349">
        <v>2017</v>
      </c>
      <c r="C9349" t="s">
        <v>40</v>
      </c>
      <c r="D9349" t="s">
        <v>56</v>
      </c>
      <c r="E9349" t="s">
        <v>35</v>
      </c>
      <c r="F9349">
        <v>6</v>
      </c>
      <c r="G9349" t="s">
        <v>38</v>
      </c>
      <c r="H9349" t="s">
        <v>2</v>
      </c>
      <c r="I9349" t="s">
        <v>51</v>
      </c>
      <c r="J9349">
        <v>826.4</v>
      </c>
    </row>
    <row r="9350" spans="1:10" x14ac:dyDescent="0.25">
      <c r="A9350">
        <v>90</v>
      </c>
      <c r="B9350">
        <v>2018</v>
      </c>
      <c r="C9350" t="s">
        <v>40</v>
      </c>
      <c r="D9350" t="s">
        <v>60</v>
      </c>
      <c r="E9350" t="s">
        <v>35</v>
      </c>
      <c r="F9350">
        <v>1</v>
      </c>
      <c r="G9350" t="s">
        <v>45</v>
      </c>
      <c r="H9350" t="s">
        <v>2</v>
      </c>
      <c r="I9350" t="s">
        <v>37</v>
      </c>
      <c r="J9350">
        <v>733.2</v>
      </c>
    </row>
    <row r="9351" spans="1:10" x14ac:dyDescent="0.25">
      <c r="A9351">
        <v>90</v>
      </c>
      <c r="B9351">
        <v>2018</v>
      </c>
      <c r="C9351" t="s">
        <v>40</v>
      </c>
      <c r="D9351" t="s">
        <v>60</v>
      </c>
      <c r="E9351" t="s">
        <v>35</v>
      </c>
      <c r="F9351">
        <v>2</v>
      </c>
      <c r="G9351" t="s">
        <v>45</v>
      </c>
      <c r="H9351" t="s">
        <v>46</v>
      </c>
      <c r="I9351" t="s">
        <v>37</v>
      </c>
      <c r="J9351">
        <v>944.1</v>
      </c>
    </row>
    <row r="9352" spans="1:10" x14ac:dyDescent="0.25">
      <c r="A9352">
        <v>90</v>
      </c>
      <c r="B9352">
        <v>2018</v>
      </c>
      <c r="C9352" t="s">
        <v>40</v>
      </c>
      <c r="D9352" t="s">
        <v>60</v>
      </c>
      <c r="E9352" t="s">
        <v>35</v>
      </c>
      <c r="F9352">
        <v>3</v>
      </c>
      <c r="G9352" t="s">
        <v>45</v>
      </c>
      <c r="H9352" t="s">
        <v>46</v>
      </c>
      <c r="I9352" t="s">
        <v>37</v>
      </c>
      <c r="J9352">
        <v>1149.3</v>
      </c>
    </row>
    <row r="9353" spans="1:10" x14ac:dyDescent="0.25">
      <c r="A9353">
        <v>90</v>
      </c>
      <c r="B9353">
        <v>2018</v>
      </c>
      <c r="C9353" t="s">
        <v>40</v>
      </c>
      <c r="D9353" t="s">
        <v>60</v>
      </c>
      <c r="E9353" t="s">
        <v>35</v>
      </c>
      <c r="F9353">
        <v>4</v>
      </c>
      <c r="G9353" t="s">
        <v>38</v>
      </c>
      <c r="H9353" t="s">
        <v>46</v>
      </c>
      <c r="I9353" t="s">
        <v>37</v>
      </c>
      <c r="J9353">
        <v>1038.0999999999999</v>
      </c>
    </row>
    <row r="9354" spans="1:10" x14ac:dyDescent="0.25">
      <c r="A9354">
        <v>90</v>
      </c>
      <c r="B9354">
        <v>2018</v>
      </c>
      <c r="C9354" t="s">
        <v>40</v>
      </c>
      <c r="D9354" t="s">
        <v>60</v>
      </c>
      <c r="E9354" t="s">
        <v>35</v>
      </c>
      <c r="F9354">
        <v>5</v>
      </c>
      <c r="G9354" t="s">
        <v>45</v>
      </c>
      <c r="H9354" t="s">
        <v>2</v>
      </c>
      <c r="I9354" t="s">
        <v>51</v>
      </c>
      <c r="J9354">
        <v>712.5</v>
      </c>
    </row>
    <row r="9355" spans="1:10" x14ac:dyDescent="0.25">
      <c r="A9355">
        <v>90</v>
      </c>
      <c r="B9355">
        <v>2018</v>
      </c>
      <c r="C9355" t="s">
        <v>40</v>
      </c>
      <c r="D9355" t="s">
        <v>60</v>
      </c>
      <c r="E9355" t="s">
        <v>35</v>
      </c>
      <c r="F9355">
        <v>6</v>
      </c>
      <c r="G9355" t="s">
        <v>38</v>
      </c>
      <c r="H9355" t="s">
        <v>2</v>
      </c>
      <c r="I9355" t="s">
        <v>37</v>
      </c>
      <c r="J9355">
        <v>713.3</v>
      </c>
    </row>
    <row r="9356" spans="1:10" x14ac:dyDescent="0.25">
      <c r="A9356">
        <v>90</v>
      </c>
      <c r="B9356">
        <v>2018</v>
      </c>
      <c r="C9356" t="s">
        <v>40</v>
      </c>
      <c r="D9356" t="s">
        <v>56</v>
      </c>
      <c r="E9356" t="s">
        <v>35</v>
      </c>
      <c r="F9356">
        <v>1</v>
      </c>
      <c r="G9356" t="s">
        <v>45</v>
      </c>
      <c r="H9356" t="s">
        <v>46</v>
      </c>
      <c r="I9356" t="s">
        <v>51</v>
      </c>
      <c r="J9356">
        <v>1009.6</v>
      </c>
    </row>
    <row r="9357" spans="1:10" x14ac:dyDescent="0.25">
      <c r="A9357">
        <v>90</v>
      </c>
      <c r="B9357">
        <v>2018</v>
      </c>
      <c r="C9357" t="s">
        <v>40</v>
      </c>
      <c r="D9357" t="s">
        <v>56</v>
      </c>
      <c r="E9357" t="s">
        <v>35</v>
      </c>
      <c r="F9357">
        <v>2</v>
      </c>
      <c r="G9357" t="s">
        <v>45</v>
      </c>
      <c r="H9357" t="s">
        <v>2</v>
      </c>
      <c r="I9357" t="s">
        <v>37</v>
      </c>
      <c r="J9357">
        <v>638.4</v>
      </c>
    </row>
    <row r="9358" spans="1:10" x14ac:dyDescent="0.25">
      <c r="A9358">
        <v>90</v>
      </c>
      <c r="B9358">
        <v>2018</v>
      </c>
      <c r="C9358" t="s">
        <v>40</v>
      </c>
      <c r="D9358" t="s">
        <v>56</v>
      </c>
      <c r="E9358" t="s">
        <v>35</v>
      </c>
      <c r="F9358">
        <v>3</v>
      </c>
      <c r="G9358" t="s">
        <v>45</v>
      </c>
      <c r="H9358" t="s">
        <v>2</v>
      </c>
      <c r="I9358" t="s">
        <v>51</v>
      </c>
      <c r="J9358">
        <v>612.5</v>
      </c>
    </row>
    <row r="9359" spans="1:10" x14ac:dyDescent="0.25">
      <c r="A9359">
        <v>90</v>
      </c>
      <c r="B9359">
        <v>2018</v>
      </c>
      <c r="C9359" t="s">
        <v>40</v>
      </c>
      <c r="D9359" t="s">
        <v>56</v>
      </c>
      <c r="E9359" t="s">
        <v>35</v>
      </c>
      <c r="F9359">
        <v>4</v>
      </c>
      <c r="G9359" t="s">
        <v>45</v>
      </c>
      <c r="H9359" t="s">
        <v>2</v>
      </c>
      <c r="I9359" t="s">
        <v>37</v>
      </c>
      <c r="J9359">
        <v>681.3</v>
      </c>
    </row>
    <row r="9360" spans="1:10" x14ac:dyDescent="0.25">
      <c r="A9360">
        <v>90</v>
      </c>
      <c r="B9360">
        <v>2018</v>
      </c>
      <c r="C9360" t="s">
        <v>40</v>
      </c>
      <c r="D9360" t="s">
        <v>56</v>
      </c>
      <c r="E9360" t="s">
        <v>35</v>
      </c>
      <c r="F9360">
        <v>5</v>
      </c>
      <c r="G9360" t="s">
        <v>45</v>
      </c>
      <c r="H9360" t="s">
        <v>46</v>
      </c>
      <c r="I9360" t="s">
        <v>51</v>
      </c>
      <c r="J9360">
        <v>987.3</v>
      </c>
    </row>
    <row r="9361" spans="1:10" x14ac:dyDescent="0.25">
      <c r="A9361">
        <v>90</v>
      </c>
      <c r="B9361">
        <v>2018</v>
      </c>
      <c r="C9361" t="s">
        <v>40</v>
      </c>
      <c r="D9361" t="s">
        <v>56</v>
      </c>
      <c r="E9361" t="s">
        <v>35</v>
      </c>
      <c r="F9361">
        <v>6</v>
      </c>
      <c r="G9361" t="s">
        <v>45</v>
      </c>
      <c r="H9361" t="s">
        <v>2</v>
      </c>
      <c r="I9361" t="s">
        <v>37</v>
      </c>
      <c r="J9361">
        <v>609.79999999999995</v>
      </c>
    </row>
    <row r="9362" spans="1:10" x14ac:dyDescent="0.25">
      <c r="A9362">
        <v>91</v>
      </c>
      <c r="B9362">
        <v>2017</v>
      </c>
      <c r="C9362" t="s">
        <v>40</v>
      </c>
      <c r="D9362" t="s">
        <v>60</v>
      </c>
      <c r="E9362" t="s">
        <v>35</v>
      </c>
      <c r="F9362">
        <v>1</v>
      </c>
      <c r="G9362" t="s">
        <v>45</v>
      </c>
      <c r="H9362" t="s">
        <v>2</v>
      </c>
      <c r="I9362" t="s">
        <v>37</v>
      </c>
      <c r="J9362">
        <v>885.7</v>
      </c>
    </row>
    <row r="9363" spans="1:10" x14ac:dyDescent="0.25">
      <c r="A9363">
        <v>91</v>
      </c>
      <c r="B9363">
        <v>2017</v>
      </c>
      <c r="C9363" t="s">
        <v>40</v>
      </c>
      <c r="D9363" t="s">
        <v>60</v>
      </c>
      <c r="E9363" t="s">
        <v>35</v>
      </c>
      <c r="F9363">
        <v>2</v>
      </c>
      <c r="G9363" t="s">
        <v>38</v>
      </c>
      <c r="H9363" t="s">
        <v>2</v>
      </c>
      <c r="I9363" t="s">
        <v>37</v>
      </c>
      <c r="J9363">
        <v>1028.2</v>
      </c>
    </row>
    <row r="9364" spans="1:10" x14ac:dyDescent="0.25">
      <c r="A9364">
        <v>91</v>
      </c>
      <c r="B9364">
        <v>2017</v>
      </c>
      <c r="C9364" t="s">
        <v>40</v>
      </c>
      <c r="D9364" t="s">
        <v>60</v>
      </c>
      <c r="E9364" t="s">
        <v>35</v>
      </c>
      <c r="F9364">
        <v>3</v>
      </c>
      <c r="G9364" t="s">
        <v>38</v>
      </c>
      <c r="H9364" t="s">
        <v>2</v>
      </c>
      <c r="I9364" t="s">
        <v>51</v>
      </c>
      <c r="J9364">
        <v>955.1</v>
      </c>
    </row>
    <row r="9365" spans="1:10" x14ac:dyDescent="0.25">
      <c r="A9365">
        <v>91</v>
      </c>
      <c r="B9365">
        <v>2017</v>
      </c>
      <c r="C9365" t="s">
        <v>40</v>
      </c>
      <c r="D9365" t="s">
        <v>60</v>
      </c>
      <c r="E9365" t="s">
        <v>35</v>
      </c>
      <c r="F9365">
        <v>4</v>
      </c>
      <c r="G9365" t="s">
        <v>38</v>
      </c>
      <c r="H9365" t="s">
        <v>2</v>
      </c>
      <c r="I9365" t="s">
        <v>37</v>
      </c>
      <c r="J9365">
        <v>893.5</v>
      </c>
    </row>
    <row r="9366" spans="1:10" x14ac:dyDescent="0.25">
      <c r="A9366">
        <v>91</v>
      </c>
      <c r="B9366">
        <v>2017</v>
      </c>
      <c r="C9366" t="s">
        <v>40</v>
      </c>
      <c r="D9366" t="s">
        <v>60</v>
      </c>
      <c r="E9366" t="s">
        <v>35</v>
      </c>
      <c r="F9366">
        <v>5</v>
      </c>
      <c r="G9366" t="s">
        <v>45</v>
      </c>
      <c r="H9366" t="s">
        <v>2</v>
      </c>
      <c r="I9366" t="s">
        <v>51</v>
      </c>
      <c r="J9366">
        <v>820.9</v>
      </c>
    </row>
    <row r="9367" spans="1:10" x14ac:dyDescent="0.25">
      <c r="A9367">
        <v>91</v>
      </c>
      <c r="B9367">
        <v>2017</v>
      </c>
      <c r="C9367" t="s">
        <v>40</v>
      </c>
      <c r="D9367" t="s">
        <v>60</v>
      </c>
      <c r="E9367" t="s">
        <v>35</v>
      </c>
      <c r="F9367">
        <v>6</v>
      </c>
      <c r="G9367" t="s">
        <v>38</v>
      </c>
      <c r="H9367" t="s">
        <v>46</v>
      </c>
      <c r="I9367" t="s">
        <v>51</v>
      </c>
      <c r="J9367">
        <v>1229.3</v>
      </c>
    </row>
    <row r="9368" spans="1:10" x14ac:dyDescent="0.25">
      <c r="A9368">
        <v>91</v>
      </c>
      <c r="B9368">
        <v>2017</v>
      </c>
      <c r="C9368" t="s">
        <v>40</v>
      </c>
      <c r="D9368" t="s">
        <v>56</v>
      </c>
      <c r="E9368" t="s">
        <v>35</v>
      </c>
      <c r="F9368">
        <v>1</v>
      </c>
      <c r="G9368" t="s">
        <v>45</v>
      </c>
      <c r="H9368" t="s">
        <v>2</v>
      </c>
      <c r="I9368" t="s">
        <v>37</v>
      </c>
      <c r="J9368">
        <v>733.7</v>
      </c>
    </row>
    <row r="9369" spans="1:10" x14ac:dyDescent="0.25">
      <c r="A9369">
        <v>91</v>
      </c>
      <c r="B9369">
        <v>2017</v>
      </c>
      <c r="C9369" t="s">
        <v>40</v>
      </c>
      <c r="D9369" t="s">
        <v>56</v>
      </c>
      <c r="E9369" t="s">
        <v>35</v>
      </c>
      <c r="F9369">
        <v>2</v>
      </c>
      <c r="G9369" t="s">
        <v>45</v>
      </c>
      <c r="H9369" t="s">
        <v>2</v>
      </c>
      <c r="I9369" t="s">
        <v>37</v>
      </c>
      <c r="J9369">
        <v>776.5</v>
      </c>
    </row>
    <row r="9370" spans="1:10" x14ac:dyDescent="0.25">
      <c r="A9370">
        <v>91</v>
      </c>
      <c r="B9370">
        <v>2017</v>
      </c>
      <c r="C9370" t="s">
        <v>40</v>
      </c>
      <c r="D9370" t="s">
        <v>56</v>
      </c>
      <c r="E9370" t="s">
        <v>35</v>
      </c>
      <c r="F9370">
        <v>3</v>
      </c>
      <c r="G9370" t="s">
        <v>38</v>
      </c>
      <c r="H9370" t="s">
        <v>46</v>
      </c>
      <c r="I9370" t="s">
        <v>51</v>
      </c>
      <c r="J9370">
        <v>1359.7</v>
      </c>
    </row>
    <row r="9371" spans="1:10" x14ac:dyDescent="0.25">
      <c r="A9371">
        <v>91</v>
      </c>
      <c r="B9371">
        <v>2017</v>
      </c>
      <c r="C9371" t="s">
        <v>40</v>
      </c>
      <c r="D9371" t="s">
        <v>56</v>
      </c>
      <c r="E9371" t="s">
        <v>35</v>
      </c>
      <c r="F9371">
        <v>4</v>
      </c>
      <c r="G9371" t="s">
        <v>45</v>
      </c>
      <c r="H9371" t="s">
        <v>2</v>
      </c>
      <c r="I9371" t="s">
        <v>37</v>
      </c>
      <c r="J9371">
        <v>693.4</v>
      </c>
    </row>
    <row r="9372" spans="1:10" x14ac:dyDescent="0.25">
      <c r="A9372">
        <v>91</v>
      </c>
      <c r="B9372">
        <v>2017</v>
      </c>
      <c r="C9372" t="s">
        <v>40</v>
      </c>
      <c r="D9372" t="s">
        <v>56</v>
      </c>
      <c r="E9372" t="s">
        <v>35</v>
      </c>
      <c r="F9372">
        <v>5</v>
      </c>
      <c r="G9372" t="s">
        <v>45</v>
      </c>
      <c r="H9372" t="s">
        <v>2</v>
      </c>
      <c r="I9372" t="s">
        <v>37</v>
      </c>
      <c r="J9372">
        <v>813.3</v>
      </c>
    </row>
    <row r="9373" spans="1:10" x14ac:dyDescent="0.25">
      <c r="A9373">
        <v>91</v>
      </c>
      <c r="B9373">
        <v>2017</v>
      </c>
      <c r="C9373" t="s">
        <v>40</v>
      </c>
      <c r="D9373" t="s">
        <v>56</v>
      </c>
      <c r="E9373" t="s">
        <v>35</v>
      </c>
      <c r="F9373">
        <v>6</v>
      </c>
      <c r="G9373" t="s">
        <v>38</v>
      </c>
      <c r="H9373" t="s">
        <v>46</v>
      </c>
      <c r="I9373" t="s">
        <v>51</v>
      </c>
      <c r="J9373">
        <v>1195.9000000000001</v>
      </c>
    </row>
    <row r="9374" spans="1:10" x14ac:dyDescent="0.25">
      <c r="A9374">
        <v>91</v>
      </c>
      <c r="B9374">
        <v>2018</v>
      </c>
      <c r="C9374" t="s">
        <v>40</v>
      </c>
      <c r="D9374" t="s">
        <v>60</v>
      </c>
      <c r="E9374" t="s">
        <v>35</v>
      </c>
      <c r="F9374">
        <v>1</v>
      </c>
      <c r="G9374" t="s">
        <v>38</v>
      </c>
      <c r="H9374" t="s">
        <v>2</v>
      </c>
      <c r="I9374" t="s">
        <v>37</v>
      </c>
      <c r="J9374">
        <v>689</v>
      </c>
    </row>
    <row r="9375" spans="1:10" x14ac:dyDescent="0.25">
      <c r="A9375">
        <v>91</v>
      </c>
      <c r="B9375">
        <v>2018</v>
      </c>
      <c r="C9375" t="s">
        <v>40</v>
      </c>
      <c r="D9375" t="s">
        <v>60</v>
      </c>
      <c r="E9375" t="s">
        <v>35</v>
      </c>
      <c r="F9375">
        <v>2</v>
      </c>
      <c r="G9375" t="s">
        <v>38</v>
      </c>
      <c r="H9375" t="s">
        <v>46</v>
      </c>
      <c r="I9375" t="s">
        <v>37</v>
      </c>
      <c r="J9375">
        <v>1097.4000000000001</v>
      </c>
    </row>
    <row r="9376" spans="1:10" x14ac:dyDescent="0.25">
      <c r="A9376">
        <v>91</v>
      </c>
      <c r="B9376">
        <v>2018</v>
      </c>
      <c r="C9376" t="s">
        <v>40</v>
      </c>
      <c r="D9376" t="s">
        <v>60</v>
      </c>
      <c r="E9376" t="s">
        <v>35</v>
      </c>
      <c r="F9376">
        <v>3</v>
      </c>
      <c r="G9376" t="s">
        <v>38</v>
      </c>
      <c r="H9376" t="s">
        <v>46</v>
      </c>
      <c r="I9376" t="s">
        <v>37</v>
      </c>
      <c r="J9376">
        <v>971.3</v>
      </c>
    </row>
    <row r="9377" spans="1:10" x14ac:dyDescent="0.25">
      <c r="A9377">
        <v>91</v>
      </c>
      <c r="B9377">
        <v>2018</v>
      </c>
      <c r="C9377" t="s">
        <v>40</v>
      </c>
      <c r="D9377" t="s">
        <v>60</v>
      </c>
      <c r="E9377" t="s">
        <v>35</v>
      </c>
      <c r="F9377">
        <v>4</v>
      </c>
      <c r="G9377" t="s">
        <v>45</v>
      </c>
      <c r="H9377" t="s">
        <v>46</v>
      </c>
      <c r="I9377" t="s">
        <v>37</v>
      </c>
      <c r="J9377">
        <v>1039.8</v>
      </c>
    </row>
    <row r="9378" spans="1:10" x14ac:dyDescent="0.25">
      <c r="A9378">
        <v>91</v>
      </c>
      <c r="B9378">
        <v>2018</v>
      </c>
      <c r="C9378" t="s">
        <v>40</v>
      </c>
      <c r="D9378" t="s">
        <v>60</v>
      </c>
      <c r="E9378" t="s">
        <v>35</v>
      </c>
      <c r="F9378">
        <v>5</v>
      </c>
      <c r="G9378" t="s">
        <v>45</v>
      </c>
      <c r="H9378" t="s">
        <v>46</v>
      </c>
      <c r="I9378" t="s">
        <v>37</v>
      </c>
      <c r="J9378">
        <v>1054.9000000000001</v>
      </c>
    </row>
    <row r="9379" spans="1:10" x14ac:dyDescent="0.25">
      <c r="A9379">
        <v>91</v>
      </c>
      <c r="B9379">
        <v>2018</v>
      </c>
      <c r="C9379" t="s">
        <v>40</v>
      </c>
      <c r="D9379" t="s">
        <v>60</v>
      </c>
      <c r="E9379" t="s">
        <v>35</v>
      </c>
      <c r="F9379">
        <v>6</v>
      </c>
      <c r="G9379" t="s">
        <v>45</v>
      </c>
      <c r="H9379" t="s">
        <v>2</v>
      </c>
      <c r="I9379" t="s">
        <v>37</v>
      </c>
      <c r="J9379">
        <v>693.5</v>
      </c>
    </row>
    <row r="9380" spans="1:10" x14ac:dyDescent="0.25">
      <c r="A9380">
        <v>91</v>
      </c>
      <c r="B9380">
        <v>2018</v>
      </c>
      <c r="C9380" t="s">
        <v>40</v>
      </c>
      <c r="D9380" t="s">
        <v>56</v>
      </c>
      <c r="E9380" t="s">
        <v>35</v>
      </c>
      <c r="F9380">
        <v>1</v>
      </c>
      <c r="G9380" t="s">
        <v>45</v>
      </c>
      <c r="H9380" t="s">
        <v>2</v>
      </c>
      <c r="I9380" t="s">
        <v>37</v>
      </c>
      <c r="J9380">
        <v>765</v>
      </c>
    </row>
    <row r="9381" spans="1:10" x14ac:dyDescent="0.25">
      <c r="A9381">
        <v>91</v>
      </c>
      <c r="B9381">
        <v>2018</v>
      </c>
      <c r="C9381" t="s">
        <v>40</v>
      </c>
      <c r="D9381" t="s">
        <v>56</v>
      </c>
      <c r="E9381" t="s">
        <v>35</v>
      </c>
      <c r="F9381">
        <v>2</v>
      </c>
      <c r="G9381" t="s">
        <v>45</v>
      </c>
      <c r="H9381" t="s">
        <v>46</v>
      </c>
      <c r="I9381" t="s">
        <v>51</v>
      </c>
      <c r="J9381">
        <v>953.2</v>
      </c>
    </row>
    <row r="9382" spans="1:10" x14ac:dyDescent="0.25">
      <c r="A9382">
        <v>91</v>
      </c>
      <c r="B9382">
        <v>2018</v>
      </c>
      <c r="C9382" t="s">
        <v>40</v>
      </c>
      <c r="D9382" t="s">
        <v>56</v>
      </c>
      <c r="E9382" t="s">
        <v>35</v>
      </c>
      <c r="F9382">
        <v>3</v>
      </c>
      <c r="G9382" t="s">
        <v>38</v>
      </c>
      <c r="H9382" t="s">
        <v>2</v>
      </c>
      <c r="I9382" t="s">
        <v>37</v>
      </c>
      <c r="J9382">
        <v>597.1</v>
      </c>
    </row>
    <row r="9383" spans="1:10" x14ac:dyDescent="0.25">
      <c r="A9383">
        <v>91</v>
      </c>
      <c r="B9383">
        <v>2018</v>
      </c>
      <c r="C9383" t="s">
        <v>40</v>
      </c>
      <c r="D9383" t="s">
        <v>56</v>
      </c>
      <c r="E9383" t="s">
        <v>35</v>
      </c>
      <c r="F9383">
        <v>4</v>
      </c>
      <c r="G9383" t="s">
        <v>45</v>
      </c>
      <c r="H9383" t="s">
        <v>2</v>
      </c>
      <c r="I9383" t="s">
        <v>51</v>
      </c>
      <c r="J9383">
        <v>567.4</v>
      </c>
    </row>
    <row r="9384" spans="1:10" x14ac:dyDescent="0.25">
      <c r="A9384">
        <v>91</v>
      </c>
      <c r="B9384">
        <v>2018</v>
      </c>
      <c r="C9384" t="s">
        <v>40</v>
      </c>
      <c r="D9384" t="s">
        <v>56</v>
      </c>
      <c r="E9384" t="s">
        <v>35</v>
      </c>
      <c r="F9384">
        <v>5</v>
      </c>
      <c r="G9384" t="s">
        <v>45</v>
      </c>
      <c r="H9384" t="s">
        <v>46</v>
      </c>
      <c r="I9384" t="s">
        <v>51</v>
      </c>
      <c r="J9384">
        <v>856.6</v>
      </c>
    </row>
    <row r="9385" spans="1:10" x14ac:dyDescent="0.25">
      <c r="A9385">
        <v>91</v>
      </c>
      <c r="B9385">
        <v>2018</v>
      </c>
      <c r="C9385" t="s">
        <v>40</v>
      </c>
      <c r="D9385" t="s">
        <v>56</v>
      </c>
      <c r="E9385" t="s">
        <v>35</v>
      </c>
      <c r="F9385">
        <v>6</v>
      </c>
      <c r="G9385" t="s">
        <v>38</v>
      </c>
      <c r="H9385" t="s">
        <v>2</v>
      </c>
      <c r="I9385" t="s">
        <v>37</v>
      </c>
      <c r="J9385">
        <v>616.20000000000005</v>
      </c>
    </row>
    <row r="9386" spans="1:10" x14ac:dyDescent="0.25">
      <c r="A9386">
        <v>92</v>
      </c>
      <c r="B9386">
        <v>2017</v>
      </c>
      <c r="C9386" t="s">
        <v>40</v>
      </c>
      <c r="D9386" t="s">
        <v>60</v>
      </c>
      <c r="E9386" t="s">
        <v>35</v>
      </c>
      <c r="F9386">
        <v>1</v>
      </c>
      <c r="G9386" t="s">
        <v>38</v>
      </c>
      <c r="H9386" t="s">
        <v>2</v>
      </c>
      <c r="I9386" t="s">
        <v>37</v>
      </c>
      <c r="J9386">
        <v>866.5</v>
      </c>
    </row>
    <row r="9387" spans="1:10" x14ac:dyDescent="0.25">
      <c r="A9387">
        <v>92</v>
      </c>
      <c r="B9387">
        <v>2017</v>
      </c>
      <c r="C9387" t="s">
        <v>40</v>
      </c>
      <c r="D9387" t="s">
        <v>60</v>
      </c>
      <c r="E9387" t="s">
        <v>35</v>
      </c>
      <c r="F9387">
        <v>2</v>
      </c>
      <c r="G9387" t="s">
        <v>45</v>
      </c>
      <c r="H9387" t="s">
        <v>2</v>
      </c>
      <c r="I9387" t="s">
        <v>37</v>
      </c>
      <c r="J9387">
        <v>929.3</v>
      </c>
    </row>
    <row r="9388" spans="1:10" x14ac:dyDescent="0.25">
      <c r="A9388">
        <v>92</v>
      </c>
      <c r="B9388">
        <v>2017</v>
      </c>
      <c r="C9388" t="s">
        <v>40</v>
      </c>
      <c r="D9388" t="s">
        <v>60</v>
      </c>
      <c r="E9388" t="s">
        <v>35</v>
      </c>
      <c r="F9388">
        <v>3</v>
      </c>
      <c r="G9388" t="s">
        <v>45</v>
      </c>
      <c r="H9388" t="s">
        <v>46</v>
      </c>
      <c r="I9388" t="s">
        <v>51</v>
      </c>
      <c r="J9388">
        <v>1174.9000000000001</v>
      </c>
    </row>
    <row r="9389" spans="1:10" x14ac:dyDescent="0.25">
      <c r="A9389">
        <v>92</v>
      </c>
      <c r="B9389">
        <v>2017</v>
      </c>
      <c r="C9389" t="s">
        <v>40</v>
      </c>
      <c r="D9389" t="s">
        <v>60</v>
      </c>
      <c r="E9389" t="s">
        <v>35</v>
      </c>
      <c r="F9389">
        <v>4</v>
      </c>
      <c r="G9389" t="s">
        <v>45</v>
      </c>
      <c r="H9389" t="s">
        <v>2</v>
      </c>
      <c r="I9389" t="s">
        <v>37</v>
      </c>
      <c r="J9389">
        <v>873.1</v>
      </c>
    </row>
    <row r="9390" spans="1:10" x14ac:dyDescent="0.25">
      <c r="A9390">
        <v>92</v>
      </c>
      <c r="B9390">
        <v>2017</v>
      </c>
      <c r="C9390" t="s">
        <v>40</v>
      </c>
      <c r="D9390" t="s">
        <v>60</v>
      </c>
      <c r="E9390" t="s">
        <v>35</v>
      </c>
      <c r="F9390">
        <v>5</v>
      </c>
      <c r="G9390" t="s">
        <v>38</v>
      </c>
      <c r="H9390" t="s">
        <v>46</v>
      </c>
      <c r="I9390" t="s">
        <v>37</v>
      </c>
      <c r="J9390">
        <v>1262</v>
      </c>
    </row>
    <row r="9391" spans="1:10" x14ac:dyDescent="0.25">
      <c r="A9391">
        <v>92</v>
      </c>
      <c r="B9391">
        <v>2017</v>
      </c>
      <c r="C9391" t="s">
        <v>40</v>
      </c>
      <c r="D9391" t="s">
        <v>60</v>
      </c>
      <c r="E9391" t="s">
        <v>35</v>
      </c>
      <c r="F9391">
        <v>6</v>
      </c>
      <c r="G9391" t="s">
        <v>38</v>
      </c>
      <c r="H9391" t="s">
        <v>2</v>
      </c>
      <c r="I9391" t="s">
        <v>51</v>
      </c>
      <c r="J9391">
        <v>847.4</v>
      </c>
    </row>
    <row r="9392" spans="1:10" x14ac:dyDescent="0.25">
      <c r="A9392">
        <v>92</v>
      </c>
      <c r="B9392">
        <v>2017</v>
      </c>
      <c r="C9392" t="s">
        <v>40</v>
      </c>
      <c r="D9392" t="s">
        <v>56</v>
      </c>
      <c r="E9392" t="s">
        <v>35</v>
      </c>
      <c r="F9392">
        <v>1</v>
      </c>
      <c r="G9392" t="s">
        <v>45</v>
      </c>
      <c r="H9392" t="s">
        <v>2</v>
      </c>
      <c r="I9392" t="s">
        <v>37</v>
      </c>
      <c r="J9392">
        <v>729.7</v>
      </c>
    </row>
    <row r="9393" spans="1:10" x14ac:dyDescent="0.25">
      <c r="A9393">
        <v>92</v>
      </c>
      <c r="B9393">
        <v>2017</v>
      </c>
      <c r="C9393" t="s">
        <v>40</v>
      </c>
      <c r="D9393" t="s">
        <v>56</v>
      </c>
      <c r="E9393" t="s">
        <v>35</v>
      </c>
      <c r="F9393">
        <v>2</v>
      </c>
      <c r="G9393" t="s">
        <v>45</v>
      </c>
      <c r="H9393" t="s">
        <v>46</v>
      </c>
      <c r="I9393" t="s">
        <v>51</v>
      </c>
      <c r="J9393">
        <v>1060.5</v>
      </c>
    </row>
    <row r="9394" spans="1:10" x14ac:dyDescent="0.25">
      <c r="A9394">
        <v>92</v>
      </c>
      <c r="B9394">
        <v>2017</v>
      </c>
      <c r="C9394" t="s">
        <v>40</v>
      </c>
      <c r="D9394" t="s">
        <v>56</v>
      </c>
      <c r="E9394" t="s">
        <v>35</v>
      </c>
      <c r="F9394">
        <v>3</v>
      </c>
      <c r="G9394" t="s">
        <v>45</v>
      </c>
      <c r="H9394" t="s">
        <v>2</v>
      </c>
      <c r="I9394" t="s">
        <v>51</v>
      </c>
      <c r="J9394">
        <v>730</v>
      </c>
    </row>
    <row r="9395" spans="1:10" x14ac:dyDescent="0.25">
      <c r="A9395">
        <v>92</v>
      </c>
      <c r="B9395">
        <v>2017</v>
      </c>
      <c r="C9395" t="s">
        <v>40</v>
      </c>
      <c r="D9395" t="s">
        <v>56</v>
      </c>
      <c r="E9395" t="s">
        <v>35</v>
      </c>
      <c r="F9395">
        <v>4</v>
      </c>
      <c r="G9395" t="s">
        <v>45</v>
      </c>
      <c r="H9395" t="s">
        <v>46</v>
      </c>
      <c r="I9395" t="s">
        <v>37</v>
      </c>
      <c r="J9395">
        <v>1127.7</v>
      </c>
    </row>
    <row r="9396" spans="1:10" x14ac:dyDescent="0.25">
      <c r="A9396">
        <v>92</v>
      </c>
      <c r="B9396">
        <v>2017</v>
      </c>
      <c r="C9396" t="s">
        <v>40</v>
      </c>
      <c r="D9396" t="s">
        <v>56</v>
      </c>
      <c r="E9396" t="s">
        <v>35</v>
      </c>
      <c r="F9396">
        <v>5</v>
      </c>
      <c r="G9396" t="s">
        <v>38</v>
      </c>
      <c r="H9396" t="s">
        <v>2</v>
      </c>
      <c r="I9396" t="s">
        <v>51</v>
      </c>
      <c r="J9396">
        <v>859.5</v>
      </c>
    </row>
    <row r="9397" spans="1:10" x14ac:dyDescent="0.25">
      <c r="A9397">
        <v>92</v>
      </c>
      <c r="B9397">
        <v>2017</v>
      </c>
      <c r="C9397" t="s">
        <v>40</v>
      </c>
      <c r="D9397" t="s">
        <v>56</v>
      </c>
      <c r="E9397" t="s">
        <v>35</v>
      </c>
      <c r="F9397">
        <v>6</v>
      </c>
      <c r="G9397" t="s">
        <v>38</v>
      </c>
      <c r="H9397" t="s">
        <v>2</v>
      </c>
      <c r="I9397" t="s">
        <v>51</v>
      </c>
      <c r="J9397">
        <v>758.7</v>
      </c>
    </row>
    <row r="9398" spans="1:10" x14ac:dyDescent="0.25">
      <c r="A9398">
        <v>92</v>
      </c>
      <c r="B9398">
        <v>2018</v>
      </c>
      <c r="C9398" t="s">
        <v>40</v>
      </c>
      <c r="D9398" t="s">
        <v>60</v>
      </c>
      <c r="E9398" t="s">
        <v>35</v>
      </c>
      <c r="F9398">
        <v>1</v>
      </c>
      <c r="G9398" t="s">
        <v>45</v>
      </c>
      <c r="H9398" t="s">
        <v>2</v>
      </c>
      <c r="I9398" t="s">
        <v>51</v>
      </c>
      <c r="J9398">
        <v>815.3</v>
      </c>
    </row>
    <row r="9399" spans="1:10" x14ac:dyDescent="0.25">
      <c r="A9399">
        <v>92</v>
      </c>
      <c r="B9399">
        <v>2018</v>
      </c>
      <c r="C9399" t="s">
        <v>40</v>
      </c>
      <c r="D9399" t="s">
        <v>60</v>
      </c>
      <c r="E9399" t="s">
        <v>35</v>
      </c>
      <c r="F9399">
        <v>2</v>
      </c>
      <c r="G9399" t="s">
        <v>45</v>
      </c>
      <c r="H9399" t="s">
        <v>2</v>
      </c>
      <c r="I9399" t="s">
        <v>37</v>
      </c>
      <c r="J9399">
        <v>749.7</v>
      </c>
    </row>
    <row r="9400" spans="1:10" x14ac:dyDescent="0.25">
      <c r="A9400">
        <v>92</v>
      </c>
      <c r="B9400">
        <v>2018</v>
      </c>
      <c r="C9400" t="s">
        <v>40</v>
      </c>
      <c r="D9400" t="s">
        <v>60</v>
      </c>
      <c r="E9400" t="s">
        <v>35</v>
      </c>
      <c r="F9400">
        <v>3</v>
      </c>
      <c r="G9400" t="s">
        <v>38</v>
      </c>
      <c r="H9400" t="s">
        <v>46</v>
      </c>
      <c r="I9400" t="s">
        <v>37</v>
      </c>
      <c r="J9400">
        <v>1102.5</v>
      </c>
    </row>
    <row r="9401" spans="1:10" x14ac:dyDescent="0.25">
      <c r="A9401">
        <v>92</v>
      </c>
      <c r="B9401">
        <v>2018</v>
      </c>
      <c r="C9401" t="s">
        <v>40</v>
      </c>
      <c r="D9401" t="s">
        <v>60</v>
      </c>
      <c r="E9401" t="s">
        <v>35</v>
      </c>
      <c r="F9401">
        <v>4</v>
      </c>
      <c r="G9401" t="s">
        <v>38</v>
      </c>
      <c r="H9401" t="s">
        <v>2</v>
      </c>
      <c r="I9401" t="s">
        <v>37</v>
      </c>
      <c r="J9401">
        <v>594.70000000000005</v>
      </c>
    </row>
    <row r="9402" spans="1:10" x14ac:dyDescent="0.25">
      <c r="A9402">
        <v>92</v>
      </c>
      <c r="B9402">
        <v>2018</v>
      </c>
      <c r="C9402" t="s">
        <v>40</v>
      </c>
      <c r="D9402" t="s">
        <v>60</v>
      </c>
      <c r="E9402" t="s">
        <v>35</v>
      </c>
      <c r="F9402">
        <v>5</v>
      </c>
      <c r="G9402" t="s">
        <v>45</v>
      </c>
      <c r="H9402" t="s">
        <v>46</v>
      </c>
      <c r="I9402" t="s">
        <v>37</v>
      </c>
      <c r="J9402">
        <v>1177.2</v>
      </c>
    </row>
    <row r="9403" spans="1:10" x14ac:dyDescent="0.25">
      <c r="A9403">
        <v>92</v>
      </c>
      <c r="B9403">
        <v>2018</v>
      </c>
      <c r="C9403" t="s">
        <v>40</v>
      </c>
      <c r="D9403" t="s">
        <v>60</v>
      </c>
      <c r="E9403" t="s">
        <v>35</v>
      </c>
      <c r="F9403">
        <v>6</v>
      </c>
      <c r="G9403" t="s">
        <v>45</v>
      </c>
      <c r="H9403" t="s">
        <v>46</v>
      </c>
      <c r="I9403" t="s">
        <v>51</v>
      </c>
      <c r="J9403">
        <v>1108.2</v>
      </c>
    </row>
    <row r="9404" spans="1:10" x14ac:dyDescent="0.25">
      <c r="A9404">
        <v>92</v>
      </c>
      <c r="B9404">
        <v>2018</v>
      </c>
      <c r="C9404" t="s">
        <v>40</v>
      </c>
      <c r="D9404" t="s">
        <v>56</v>
      </c>
      <c r="E9404" t="s">
        <v>35</v>
      </c>
      <c r="F9404">
        <v>1</v>
      </c>
      <c r="G9404" t="s">
        <v>38</v>
      </c>
      <c r="H9404" t="s">
        <v>2</v>
      </c>
      <c r="I9404" t="s">
        <v>51</v>
      </c>
      <c r="J9404">
        <v>545.4</v>
      </c>
    </row>
    <row r="9405" spans="1:10" x14ac:dyDescent="0.25">
      <c r="A9405">
        <v>92</v>
      </c>
      <c r="B9405">
        <v>2018</v>
      </c>
      <c r="C9405" t="s">
        <v>40</v>
      </c>
      <c r="D9405" t="s">
        <v>56</v>
      </c>
      <c r="E9405" t="s">
        <v>35</v>
      </c>
      <c r="F9405">
        <v>2</v>
      </c>
      <c r="G9405" t="s">
        <v>45</v>
      </c>
      <c r="H9405" t="s">
        <v>2</v>
      </c>
      <c r="I9405" t="s">
        <v>37</v>
      </c>
      <c r="J9405">
        <v>617.1</v>
      </c>
    </row>
    <row r="9406" spans="1:10" x14ac:dyDescent="0.25">
      <c r="A9406">
        <v>92</v>
      </c>
      <c r="B9406">
        <v>2018</v>
      </c>
      <c r="C9406" t="s">
        <v>40</v>
      </c>
      <c r="D9406" t="s">
        <v>56</v>
      </c>
      <c r="E9406" t="s">
        <v>35</v>
      </c>
      <c r="F9406">
        <v>3</v>
      </c>
      <c r="G9406" t="s">
        <v>45</v>
      </c>
      <c r="H9406" t="s">
        <v>46</v>
      </c>
      <c r="I9406" t="s">
        <v>37</v>
      </c>
      <c r="J9406">
        <v>983</v>
      </c>
    </row>
    <row r="9407" spans="1:10" x14ac:dyDescent="0.25">
      <c r="A9407">
        <v>92</v>
      </c>
      <c r="B9407">
        <v>2018</v>
      </c>
      <c r="C9407" t="s">
        <v>40</v>
      </c>
      <c r="D9407" t="s">
        <v>56</v>
      </c>
      <c r="E9407" t="s">
        <v>35</v>
      </c>
      <c r="F9407">
        <v>4</v>
      </c>
      <c r="G9407" t="s">
        <v>45</v>
      </c>
      <c r="H9407" t="s">
        <v>46</v>
      </c>
      <c r="I9407" t="s">
        <v>37</v>
      </c>
      <c r="J9407">
        <v>976.5</v>
      </c>
    </row>
    <row r="9408" spans="1:10" x14ac:dyDescent="0.25">
      <c r="A9408">
        <v>92</v>
      </c>
      <c r="B9408">
        <v>2018</v>
      </c>
      <c r="C9408" t="s">
        <v>40</v>
      </c>
      <c r="D9408" t="s">
        <v>56</v>
      </c>
      <c r="E9408" t="s">
        <v>35</v>
      </c>
      <c r="F9408">
        <v>5</v>
      </c>
      <c r="G9408" t="s">
        <v>38</v>
      </c>
      <c r="H9408" t="s">
        <v>46</v>
      </c>
      <c r="I9408" t="s">
        <v>51</v>
      </c>
      <c r="J9408">
        <v>892.4</v>
      </c>
    </row>
    <row r="9409" spans="1:10" x14ac:dyDescent="0.25">
      <c r="A9409">
        <v>92</v>
      </c>
      <c r="B9409">
        <v>2018</v>
      </c>
      <c r="C9409" t="s">
        <v>40</v>
      </c>
      <c r="D9409" t="s">
        <v>56</v>
      </c>
      <c r="E9409" t="s">
        <v>35</v>
      </c>
      <c r="F9409">
        <v>6</v>
      </c>
      <c r="G9409" t="s">
        <v>45</v>
      </c>
      <c r="H9409" t="s">
        <v>46</v>
      </c>
      <c r="I9409" t="s">
        <v>37</v>
      </c>
      <c r="J9409">
        <v>952.4</v>
      </c>
    </row>
    <row r="9410" spans="1:10" x14ac:dyDescent="0.25">
      <c r="A9410">
        <v>93</v>
      </c>
      <c r="B9410">
        <v>2017</v>
      </c>
      <c r="C9410" t="s">
        <v>40</v>
      </c>
      <c r="D9410" t="s">
        <v>60</v>
      </c>
      <c r="E9410" t="s">
        <v>35</v>
      </c>
      <c r="F9410">
        <v>1</v>
      </c>
      <c r="G9410" t="s">
        <v>45</v>
      </c>
      <c r="H9410" t="s">
        <v>46</v>
      </c>
      <c r="I9410" t="s">
        <v>51</v>
      </c>
      <c r="J9410">
        <v>1276.7</v>
      </c>
    </row>
    <row r="9411" spans="1:10" x14ac:dyDescent="0.25">
      <c r="A9411">
        <v>93</v>
      </c>
      <c r="B9411">
        <v>2017</v>
      </c>
      <c r="C9411" t="s">
        <v>40</v>
      </c>
      <c r="D9411" t="s">
        <v>60</v>
      </c>
      <c r="E9411" t="s">
        <v>35</v>
      </c>
      <c r="F9411">
        <v>2</v>
      </c>
      <c r="G9411" t="s">
        <v>45</v>
      </c>
      <c r="H9411" t="s">
        <v>2</v>
      </c>
      <c r="I9411" t="s">
        <v>37</v>
      </c>
      <c r="J9411">
        <v>863.2</v>
      </c>
    </row>
    <row r="9412" spans="1:10" x14ac:dyDescent="0.25">
      <c r="A9412">
        <v>93</v>
      </c>
      <c r="B9412">
        <v>2017</v>
      </c>
      <c r="C9412" t="s">
        <v>40</v>
      </c>
      <c r="D9412" t="s">
        <v>60</v>
      </c>
      <c r="E9412" t="s">
        <v>35</v>
      </c>
      <c r="F9412">
        <v>3</v>
      </c>
      <c r="G9412" t="s">
        <v>45</v>
      </c>
      <c r="H9412" t="s">
        <v>2</v>
      </c>
      <c r="I9412" t="s">
        <v>51</v>
      </c>
      <c r="J9412">
        <v>884.8</v>
      </c>
    </row>
    <row r="9413" spans="1:10" x14ac:dyDescent="0.25">
      <c r="A9413">
        <v>93</v>
      </c>
      <c r="B9413">
        <v>2017</v>
      </c>
      <c r="C9413" t="s">
        <v>40</v>
      </c>
      <c r="D9413" t="s">
        <v>60</v>
      </c>
      <c r="E9413" t="s">
        <v>35</v>
      </c>
      <c r="F9413">
        <v>4</v>
      </c>
      <c r="G9413" t="s">
        <v>38</v>
      </c>
      <c r="H9413" t="s">
        <v>46</v>
      </c>
      <c r="I9413" t="s">
        <v>37</v>
      </c>
      <c r="J9413">
        <v>1360.3</v>
      </c>
    </row>
    <row r="9414" spans="1:10" x14ac:dyDescent="0.25">
      <c r="A9414">
        <v>93</v>
      </c>
      <c r="B9414">
        <v>2017</v>
      </c>
      <c r="C9414" t="s">
        <v>40</v>
      </c>
      <c r="D9414" t="s">
        <v>60</v>
      </c>
      <c r="E9414" t="s">
        <v>35</v>
      </c>
      <c r="F9414">
        <v>5</v>
      </c>
      <c r="G9414" t="s">
        <v>45</v>
      </c>
      <c r="H9414" t="s">
        <v>46</v>
      </c>
      <c r="I9414" t="s">
        <v>37</v>
      </c>
      <c r="J9414">
        <v>1351.9</v>
      </c>
    </row>
    <row r="9415" spans="1:10" x14ac:dyDescent="0.25">
      <c r="A9415">
        <v>93</v>
      </c>
      <c r="B9415">
        <v>2017</v>
      </c>
      <c r="C9415" t="s">
        <v>40</v>
      </c>
      <c r="D9415" t="s">
        <v>60</v>
      </c>
      <c r="E9415" t="s">
        <v>35</v>
      </c>
      <c r="F9415">
        <v>6</v>
      </c>
      <c r="G9415" t="s">
        <v>38</v>
      </c>
      <c r="H9415" t="s">
        <v>46</v>
      </c>
      <c r="I9415" t="s">
        <v>51</v>
      </c>
      <c r="J9415">
        <v>1331.9</v>
      </c>
    </row>
    <row r="9416" spans="1:10" x14ac:dyDescent="0.25">
      <c r="A9416">
        <v>93</v>
      </c>
      <c r="B9416">
        <v>2017</v>
      </c>
      <c r="C9416" t="s">
        <v>40</v>
      </c>
      <c r="D9416" t="s">
        <v>56</v>
      </c>
      <c r="E9416" t="s">
        <v>35</v>
      </c>
      <c r="F9416">
        <v>1</v>
      </c>
      <c r="G9416" t="s">
        <v>38</v>
      </c>
      <c r="H9416" t="s">
        <v>46</v>
      </c>
      <c r="I9416" t="s">
        <v>51</v>
      </c>
      <c r="J9416">
        <v>1293.5</v>
      </c>
    </row>
    <row r="9417" spans="1:10" x14ac:dyDescent="0.25">
      <c r="A9417">
        <v>93</v>
      </c>
      <c r="B9417">
        <v>2017</v>
      </c>
      <c r="C9417" t="s">
        <v>40</v>
      </c>
      <c r="D9417" t="s">
        <v>56</v>
      </c>
      <c r="E9417" t="s">
        <v>35</v>
      </c>
      <c r="F9417">
        <v>2</v>
      </c>
      <c r="G9417" t="s">
        <v>45</v>
      </c>
      <c r="H9417" t="s">
        <v>46</v>
      </c>
      <c r="I9417" t="s">
        <v>51</v>
      </c>
      <c r="J9417">
        <v>1108.4000000000001</v>
      </c>
    </row>
    <row r="9418" spans="1:10" x14ac:dyDescent="0.25">
      <c r="A9418">
        <v>93</v>
      </c>
      <c r="B9418">
        <v>2017</v>
      </c>
      <c r="C9418" t="s">
        <v>40</v>
      </c>
      <c r="D9418" t="s">
        <v>56</v>
      </c>
      <c r="E9418" t="s">
        <v>35</v>
      </c>
      <c r="F9418">
        <v>3</v>
      </c>
      <c r="G9418" t="s">
        <v>45</v>
      </c>
      <c r="H9418" t="s">
        <v>2</v>
      </c>
      <c r="I9418" t="s">
        <v>37</v>
      </c>
      <c r="J9418">
        <v>862</v>
      </c>
    </row>
    <row r="9419" spans="1:10" x14ac:dyDescent="0.25">
      <c r="A9419">
        <v>93</v>
      </c>
      <c r="B9419">
        <v>2017</v>
      </c>
      <c r="C9419" t="s">
        <v>40</v>
      </c>
      <c r="D9419" t="s">
        <v>56</v>
      </c>
      <c r="E9419" t="s">
        <v>35</v>
      </c>
      <c r="F9419">
        <v>4</v>
      </c>
      <c r="G9419" t="s">
        <v>38</v>
      </c>
      <c r="H9419" t="s">
        <v>2</v>
      </c>
      <c r="I9419" t="s">
        <v>37</v>
      </c>
      <c r="J9419">
        <v>592.5</v>
      </c>
    </row>
    <row r="9420" spans="1:10" x14ac:dyDescent="0.25">
      <c r="A9420">
        <v>93</v>
      </c>
      <c r="B9420">
        <v>2017</v>
      </c>
      <c r="C9420" t="s">
        <v>40</v>
      </c>
      <c r="D9420" t="s">
        <v>56</v>
      </c>
      <c r="E9420" t="s">
        <v>35</v>
      </c>
      <c r="F9420">
        <v>5</v>
      </c>
      <c r="G9420" t="s">
        <v>38</v>
      </c>
      <c r="H9420" t="s">
        <v>46</v>
      </c>
      <c r="I9420" t="s">
        <v>37</v>
      </c>
      <c r="J9420">
        <v>1176.4000000000001</v>
      </c>
    </row>
    <row r="9421" spans="1:10" x14ac:dyDescent="0.25">
      <c r="A9421">
        <v>93</v>
      </c>
      <c r="B9421">
        <v>2017</v>
      </c>
      <c r="C9421" t="s">
        <v>40</v>
      </c>
      <c r="D9421" t="s">
        <v>56</v>
      </c>
      <c r="E9421" t="s">
        <v>35</v>
      </c>
      <c r="F9421">
        <v>6</v>
      </c>
      <c r="G9421" t="s">
        <v>45</v>
      </c>
      <c r="H9421" t="s">
        <v>46</v>
      </c>
      <c r="I9421" t="s">
        <v>51</v>
      </c>
      <c r="J9421">
        <v>1184.7</v>
      </c>
    </row>
    <row r="9422" spans="1:10" x14ac:dyDescent="0.25">
      <c r="A9422">
        <v>93</v>
      </c>
      <c r="B9422">
        <v>2018</v>
      </c>
      <c r="C9422" t="s">
        <v>40</v>
      </c>
      <c r="D9422" t="s">
        <v>60</v>
      </c>
      <c r="E9422" t="s">
        <v>35</v>
      </c>
      <c r="F9422">
        <v>1</v>
      </c>
      <c r="G9422" t="s">
        <v>45</v>
      </c>
      <c r="H9422" t="s">
        <v>2</v>
      </c>
      <c r="I9422" t="s">
        <v>37</v>
      </c>
      <c r="J9422">
        <v>499.8</v>
      </c>
    </row>
    <row r="9423" spans="1:10" x14ac:dyDescent="0.25">
      <c r="A9423">
        <v>93</v>
      </c>
      <c r="B9423">
        <v>2018</v>
      </c>
      <c r="C9423" t="s">
        <v>40</v>
      </c>
      <c r="D9423" t="s">
        <v>60</v>
      </c>
      <c r="E9423" t="s">
        <v>35</v>
      </c>
      <c r="F9423">
        <v>2</v>
      </c>
      <c r="G9423" t="s">
        <v>45</v>
      </c>
      <c r="H9423" t="s">
        <v>46</v>
      </c>
      <c r="I9423" t="s">
        <v>51</v>
      </c>
      <c r="J9423">
        <v>1019.6</v>
      </c>
    </row>
    <row r="9424" spans="1:10" x14ac:dyDescent="0.25">
      <c r="A9424">
        <v>93</v>
      </c>
      <c r="B9424">
        <v>2018</v>
      </c>
      <c r="C9424" t="s">
        <v>40</v>
      </c>
      <c r="D9424" t="s">
        <v>60</v>
      </c>
      <c r="E9424" t="s">
        <v>35</v>
      </c>
      <c r="F9424">
        <v>3</v>
      </c>
      <c r="G9424" t="s">
        <v>38</v>
      </c>
      <c r="H9424" t="s">
        <v>2</v>
      </c>
      <c r="I9424" t="s">
        <v>51</v>
      </c>
      <c r="J9424">
        <v>914.4</v>
      </c>
    </row>
    <row r="9425" spans="1:10" x14ac:dyDescent="0.25">
      <c r="A9425">
        <v>93</v>
      </c>
      <c r="B9425">
        <v>2018</v>
      </c>
      <c r="C9425" t="s">
        <v>40</v>
      </c>
      <c r="D9425" t="s">
        <v>60</v>
      </c>
      <c r="E9425" t="s">
        <v>35</v>
      </c>
      <c r="F9425">
        <v>4</v>
      </c>
      <c r="G9425" t="s">
        <v>45</v>
      </c>
      <c r="H9425" t="s">
        <v>46</v>
      </c>
      <c r="I9425" t="s">
        <v>51</v>
      </c>
      <c r="J9425">
        <v>1024</v>
      </c>
    </row>
    <row r="9426" spans="1:10" x14ac:dyDescent="0.25">
      <c r="A9426">
        <v>93</v>
      </c>
      <c r="B9426">
        <v>2018</v>
      </c>
      <c r="C9426" t="s">
        <v>40</v>
      </c>
      <c r="D9426" t="s">
        <v>60</v>
      </c>
      <c r="E9426" t="s">
        <v>35</v>
      </c>
      <c r="F9426">
        <v>5</v>
      </c>
      <c r="G9426" t="s">
        <v>45</v>
      </c>
      <c r="H9426" t="s">
        <v>46</v>
      </c>
      <c r="I9426" t="s">
        <v>51</v>
      </c>
      <c r="J9426">
        <v>1016.5</v>
      </c>
    </row>
    <row r="9427" spans="1:10" x14ac:dyDescent="0.25">
      <c r="A9427">
        <v>93</v>
      </c>
      <c r="B9427">
        <v>2018</v>
      </c>
      <c r="C9427" t="s">
        <v>40</v>
      </c>
      <c r="D9427" t="s">
        <v>60</v>
      </c>
      <c r="E9427" t="s">
        <v>35</v>
      </c>
      <c r="F9427">
        <v>6</v>
      </c>
      <c r="G9427" t="s">
        <v>45</v>
      </c>
      <c r="H9427" t="s">
        <v>2</v>
      </c>
      <c r="I9427" t="s">
        <v>51</v>
      </c>
      <c r="J9427">
        <v>621.70000000000005</v>
      </c>
    </row>
    <row r="9428" spans="1:10" x14ac:dyDescent="0.25">
      <c r="A9428">
        <v>93</v>
      </c>
      <c r="B9428">
        <v>2018</v>
      </c>
      <c r="C9428" t="s">
        <v>40</v>
      </c>
      <c r="D9428" t="s">
        <v>56</v>
      </c>
      <c r="E9428" t="s">
        <v>35</v>
      </c>
      <c r="F9428">
        <v>1</v>
      </c>
      <c r="G9428" t="s">
        <v>45</v>
      </c>
      <c r="H9428" t="s">
        <v>2</v>
      </c>
      <c r="I9428" t="s">
        <v>51</v>
      </c>
      <c r="J9428">
        <v>517.6</v>
      </c>
    </row>
    <row r="9429" spans="1:10" x14ac:dyDescent="0.25">
      <c r="A9429">
        <v>93</v>
      </c>
      <c r="B9429">
        <v>2018</v>
      </c>
      <c r="C9429" t="s">
        <v>40</v>
      </c>
      <c r="D9429" t="s">
        <v>56</v>
      </c>
      <c r="E9429" t="s">
        <v>35</v>
      </c>
      <c r="F9429">
        <v>2</v>
      </c>
      <c r="G9429" t="s">
        <v>45</v>
      </c>
      <c r="H9429" t="s">
        <v>46</v>
      </c>
      <c r="I9429" t="s">
        <v>37</v>
      </c>
      <c r="J9429">
        <v>828.9</v>
      </c>
    </row>
    <row r="9430" spans="1:10" x14ac:dyDescent="0.25">
      <c r="A9430">
        <v>93</v>
      </c>
      <c r="B9430">
        <v>2018</v>
      </c>
      <c r="C9430" t="s">
        <v>40</v>
      </c>
      <c r="D9430" t="s">
        <v>56</v>
      </c>
      <c r="E9430" t="s">
        <v>35</v>
      </c>
      <c r="F9430">
        <v>3</v>
      </c>
      <c r="G9430" t="s">
        <v>38</v>
      </c>
      <c r="H9430" t="s">
        <v>2</v>
      </c>
      <c r="I9430" t="s">
        <v>51</v>
      </c>
      <c r="J9430">
        <v>533.29999999999995</v>
      </c>
    </row>
    <row r="9431" spans="1:10" x14ac:dyDescent="0.25">
      <c r="A9431">
        <v>93</v>
      </c>
      <c r="B9431">
        <v>2018</v>
      </c>
      <c r="C9431" t="s">
        <v>40</v>
      </c>
      <c r="D9431" t="s">
        <v>56</v>
      </c>
      <c r="E9431" t="s">
        <v>35</v>
      </c>
      <c r="F9431">
        <v>4</v>
      </c>
      <c r="G9431" t="s">
        <v>45</v>
      </c>
      <c r="H9431" t="s">
        <v>46</v>
      </c>
      <c r="I9431" t="s">
        <v>37</v>
      </c>
      <c r="J9431">
        <v>968.8</v>
      </c>
    </row>
    <row r="9432" spans="1:10" x14ac:dyDescent="0.25">
      <c r="A9432">
        <v>93</v>
      </c>
      <c r="B9432">
        <v>2018</v>
      </c>
      <c r="C9432" t="s">
        <v>40</v>
      </c>
      <c r="D9432" t="s">
        <v>56</v>
      </c>
      <c r="E9432" t="s">
        <v>35</v>
      </c>
      <c r="F9432">
        <v>5</v>
      </c>
      <c r="G9432" t="s">
        <v>45</v>
      </c>
      <c r="H9432" t="s">
        <v>46</v>
      </c>
      <c r="I9432" t="s">
        <v>51</v>
      </c>
      <c r="J9432">
        <v>984.8</v>
      </c>
    </row>
    <row r="9433" spans="1:10" x14ac:dyDescent="0.25">
      <c r="A9433">
        <v>93</v>
      </c>
      <c r="B9433">
        <v>2018</v>
      </c>
      <c r="C9433" t="s">
        <v>40</v>
      </c>
      <c r="D9433" t="s">
        <v>56</v>
      </c>
      <c r="E9433" t="s">
        <v>35</v>
      </c>
      <c r="F9433">
        <v>6</v>
      </c>
      <c r="G9433" t="s">
        <v>38</v>
      </c>
      <c r="H9433" t="s">
        <v>46</v>
      </c>
      <c r="I9433" t="s">
        <v>51</v>
      </c>
      <c r="J9433">
        <v>1109.5</v>
      </c>
    </row>
    <row r="9434" spans="1:10" x14ac:dyDescent="0.25">
      <c r="A9434">
        <v>94</v>
      </c>
      <c r="B9434">
        <v>2017</v>
      </c>
      <c r="C9434" t="s">
        <v>40</v>
      </c>
      <c r="D9434" t="s">
        <v>60</v>
      </c>
      <c r="E9434" t="s">
        <v>35</v>
      </c>
      <c r="F9434">
        <v>1</v>
      </c>
      <c r="G9434" t="s">
        <v>38</v>
      </c>
      <c r="H9434" t="s">
        <v>2</v>
      </c>
      <c r="I9434" t="s">
        <v>37</v>
      </c>
      <c r="J9434">
        <v>884.9</v>
      </c>
    </row>
    <row r="9435" spans="1:10" x14ac:dyDescent="0.25">
      <c r="A9435">
        <v>94</v>
      </c>
      <c r="B9435">
        <v>2017</v>
      </c>
      <c r="C9435" t="s">
        <v>40</v>
      </c>
      <c r="D9435" t="s">
        <v>60</v>
      </c>
      <c r="E9435" t="s">
        <v>35</v>
      </c>
      <c r="F9435">
        <v>2</v>
      </c>
      <c r="G9435" t="s">
        <v>45</v>
      </c>
      <c r="H9435" t="s">
        <v>46</v>
      </c>
      <c r="I9435" t="s">
        <v>37</v>
      </c>
      <c r="J9435">
        <v>1256.0999999999999</v>
      </c>
    </row>
    <row r="9436" spans="1:10" x14ac:dyDescent="0.25">
      <c r="A9436">
        <v>94</v>
      </c>
      <c r="B9436">
        <v>2017</v>
      </c>
      <c r="C9436" t="s">
        <v>40</v>
      </c>
      <c r="D9436" t="s">
        <v>60</v>
      </c>
      <c r="E9436" t="s">
        <v>35</v>
      </c>
      <c r="F9436">
        <v>3</v>
      </c>
      <c r="G9436" t="s">
        <v>38</v>
      </c>
      <c r="H9436" t="s">
        <v>46</v>
      </c>
      <c r="I9436" t="s">
        <v>51</v>
      </c>
      <c r="J9436">
        <v>1345.6</v>
      </c>
    </row>
    <row r="9437" spans="1:10" x14ac:dyDescent="0.25">
      <c r="A9437">
        <v>94</v>
      </c>
      <c r="B9437">
        <v>2017</v>
      </c>
      <c r="C9437" t="s">
        <v>40</v>
      </c>
      <c r="D9437" t="s">
        <v>60</v>
      </c>
      <c r="E9437" t="s">
        <v>35</v>
      </c>
      <c r="F9437">
        <v>4</v>
      </c>
      <c r="G9437" t="s">
        <v>45</v>
      </c>
      <c r="H9437" t="s">
        <v>2</v>
      </c>
      <c r="I9437" t="s">
        <v>37</v>
      </c>
      <c r="J9437">
        <v>802.5</v>
      </c>
    </row>
    <row r="9438" spans="1:10" x14ac:dyDescent="0.25">
      <c r="A9438">
        <v>94</v>
      </c>
      <c r="B9438">
        <v>2017</v>
      </c>
      <c r="C9438" t="s">
        <v>40</v>
      </c>
      <c r="D9438" t="s">
        <v>60</v>
      </c>
      <c r="E9438" t="s">
        <v>35</v>
      </c>
      <c r="F9438">
        <v>5</v>
      </c>
      <c r="G9438" t="s">
        <v>38</v>
      </c>
      <c r="H9438" t="s">
        <v>2</v>
      </c>
      <c r="I9438" t="s">
        <v>51</v>
      </c>
      <c r="J9438">
        <v>868.3</v>
      </c>
    </row>
    <row r="9439" spans="1:10" x14ac:dyDescent="0.25">
      <c r="A9439">
        <v>94</v>
      </c>
      <c r="B9439">
        <v>2017</v>
      </c>
      <c r="C9439" t="s">
        <v>40</v>
      </c>
      <c r="D9439" t="s">
        <v>60</v>
      </c>
      <c r="E9439" t="s">
        <v>35</v>
      </c>
      <c r="F9439">
        <v>6</v>
      </c>
      <c r="G9439" t="s">
        <v>38</v>
      </c>
      <c r="H9439" t="s">
        <v>46</v>
      </c>
      <c r="I9439" t="s">
        <v>37</v>
      </c>
      <c r="J9439">
        <v>1359.6</v>
      </c>
    </row>
    <row r="9440" spans="1:10" x14ac:dyDescent="0.25">
      <c r="A9440">
        <v>94</v>
      </c>
      <c r="B9440">
        <v>2017</v>
      </c>
      <c r="C9440" t="s">
        <v>40</v>
      </c>
      <c r="D9440" t="s">
        <v>56</v>
      </c>
      <c r="E9440" t="s">
        <v>35</v>
      </c>
      <c r="F9440">
        <v>1</v>
      </c>
      <c r="G9440" t="s">
        <v>38</v>
      </c>
      <c r="H9440" t="s">
        <v>46</v>
      </c>
      <c r="I9440" t="s">
        <v>37</v>
      </c>
      <c r="J9440">
        <v>1134.3</v>
      </c>
    </row>
    <row r="9441" spans="1:10" x14ac:dyDescent="0.25">
      <c r="A9441">
        <v>94</v>
      </c>
      <c r="B9441">
        <v>2017</v>
      </c>
      <c r="C9441" t="s">
        <v>40</v>
      </c>
      <c r="D9441" t="s">
        <v>56</v>
      </c>
      <c r="E9441" t="s">
        <v>35</v>
      </c>
      <c r="F9441">
        <v>2</v>
      </c>
      <c r="G9441" t="s">
        <v>38</v>
      </c>
      <c r="H9441" t="s">
        <v>2</v>
      </c>
      <c r="I9441" t="s">
        <v>37</v>
      </c>
      <c r="J9441">
        <v>930.7</v>
      </c>
    </row>
    <row r="9442" spans="1:10" x14ac:dyDescent="0.25">
      <c r="A9442">
        <v>94</v>
      </c>
      <c r="B9442">
        <v>2017</v>
      </c>
      <c r="C9442" t="s">
        <v>40</v>
      </c>
      <c r="D9442" t="s">
        <v>56</v>
      </c>
      <c r="E9442" t="s">
        <v>35</v>
      </c>
      <c r="F9442">
        <v>3</v>
      </c>
      <c r="G9442" t="s">
        <v>38</v>
      </c>
      <c r="H9442" t="s">
        <v>46</v>
      </c>
      <c r="I9442" t="s">
        <v>37</v>
      </c>
      <c r="J9442">
        <v>1237.0999999999999</v>
      </c>
    </row>
    <row r="9443" spans="1:10" x14ac:dyDescent="0.25">
      <c r="A9443">
        <v>94</v>
      </c>
      <c r="B9443">
        <v>2017</v>
      </c>
      <c r="C9443" t="s">
        <v>40</v>
      </c>
      <c r="D9443" t="s">
        <v>56</v>
      </c>
      <c r="E9443" t="s">
        <v>35</v>
      </c>
      <c r="F9443">
        <v>4</v>
      </c>
      <c r="G9443" t="s">
        <v>45</v>
      </c>
      <c r="H9443" t="s">
        <v>2</v>
      </c>
      <c r="I9443" t="s">
        <v>51</v>
      </c>
      <c r="J9443">
        <v>909.2</v>
      </c>
    </row>
    <row r="9444" spans="1:10" x14ac:dyDescent="0.25">
      <c r="A9444">
        <v>94</v>
      </c>
      <c r="B9444">
        <v>2017</v>
      </c>
      <c r="C9444" t="s">
        <v>40</v>
      </c>
      <c r="D9444" t="s">
        <v>56</v>
      </c>
      <c r="E9444" t="s">
        <v>35</v>
      </c>
      <c r="F9444">
        <v>5</v>
      </c>
      <c r="G9444" t="s">
        <v>45</v>
      </c>
      <c r="H9444" t="s">
        <v>46</v>
      </c>
      <c r="I9444" t="s">
        <v>51</v>
      </c>
      <c r="J9444">
        <v>1132.8</v>
      </c>
    </row>
    <row r="9445" spans="1:10" x14ac:dyDescent="0.25">
      <c r="A9445">
        <v>94</v>
      </c>
      <c r="B9445">
        <v>2017</v>
      </c>
      <c r="C9445" t="s">
        <v>40</v>
      </c>
      <c r="D9445" t="s">
        <v>56</v>
      </c>
      <c r="E9445" t="s">
        <v>35</v>
      </c>
      <c r="F9445">
        <v>6</v>
      </c>
      <c r="G9445" t="s">
        <v>38</v>
      </c>
      <c r="H9445" t="s">
        <v>2</v>
      </c>
      <c r="I9445" t="s">
        <v>37</v>
      </c>
      <c r="J9445">
        <v>738.7</v>
      </c>
    </row>
    <row r="9446" spans="1:10" x14ac:dyDescent="0.25">
      <c r="A9446">
        <v>94</v>
      </c>
      <c r="B9446">
        <v>2018</v>
      </c>
      <c r="C9446" t="s">
        <v>40</v>
      </c>
      <c r="D9446" t="s">
        <v>60</v>
      </c>
      <c r="E9446" t="s">
        <v>35</v>
      </c>
      <c r="F9446">
        <v>1</v>
      </c>
      <c r="G9446" t="s">
        <v>38</v>
      </c>
      <c r="H9446" t="s">
        <v>46</v>
      </c>
      <c r="I9446" t="s">
        <v>37</v>
      </c>
      <c r="J9446">
        <v>1096.8</v>
      </c>
    </row>
    <row r="9447" spans="1:10" x14ac:dyDescent="0.25">
      <c r="A9447">
        <v>94</v>
      </c>
      <c r="B9447">
        <v>2018</v>
      </c>
      <c r="C9447" t="s">
        <v>40</v>
      </c>
      <c r="D9447" t="s">
        <v>60</v>
      </c>
      <c r="E9447" t="s">
        <v>35</v>
      </c>
      <c r="F9447">
        <v>2</v>
      </c>
      <c r="G9447" t="s">
        <v>38</v>
      </c>
      <c r="H9447" t="s">
        <v>2</v>
      </c>
      <c r="I9447" t="s">
        <v>37</v>
      </c>
      <c r="J9447">
        <v>541.5</v>
      </c>
    </row>
    <row r="9448" spans="1:10" x14ac:dyDescent="0.25">
      <c r="A9448">
        <v>94</v>
      </c>
      <c r="B9448">
        <v>2018</v>
      </c>
      <c r="C9448" t="s">
        <v>40</v>
      </c>
      <c r="D9448" t="s">
        <v>60</v>
      </c>
      <c r="E9448" t="s">
        <v>35</v>
      </c>
      <c r="F9448">
        <v>3</v>
      </c>
      <c r="G9448" t="s">
        <v>45</v>
      </c>
      <c r="H9448" t="s">
        <v>2</v>
      </c>
      <c r="I9448" t="s">
        <v>37</v>
      </c>
      <c r="J9448">
        <v>669.3</v>
      </c>
    </row>
    <row r="9449" spans="1:10" x14ac:dyDescent="0.25">
      <c r="A9449">
        <v>94</v>
      </c>
      <c r="B9449">
        <v>2018</v>
      </c>
      <c r="C9449" t="s">
        <v>40</v>
      </c>
      <c r="D9449" t="s">
        <v>60</v>
      </c>
      <c r="E9449" t="s">
        <v>35</v>
      </c>
      <c r="F9449">
        <v>4</v>
      </c>
      <c r="G9449" t="s">
        <v>38</v>
      </c>
      <c r="H9449" t="s">
        <v>2</v>
      </c>
      <c r="I9449" t="s">
        <v>37</v>
      </c>
      <c r="J9449">
        <v>758.2</v>
      </c>
    </row>
    <row r="9450" spans="1:10" x14ac:dyDescent="0.25">
      <c r="A9450">
        <v>94</v>
      </c>
      <c r="B9450">
        <v>2018</v>
      </c>
      <c r="C9450" t="s">
        <v>40</v>
      </c>
      <c r="D9450" t="s">
        <v>60</v>
      </c>
      <c r="E9450" t="s">
        <v>35</v>
      </c>
      <c r="F9450">
        <v>5</v>
      </c>
      <c r="G9450" t="s">
        <v>45</v>
      </c>
      <c r="H9450" t="s">
        <v>46</v>
      </c>
      <c r="I9450" t="s">
        <v>37</v>
      </c>
      <c r="J9450">
        <v>1242.5999999999999</v>
      </c>
    </row>
    <row r="9451" spans="1:10" x14ac:dyDescent="0.25">
      <c r="A9451">
        <v>94</v>
      </c>
      <c r="B9451">
        <v>2018</v>
      </c>
      <c r="C9451" t="s">
        <v>40</v>
      </c>
      <c r="D9451" t="s">
        <v>60</v>
      </c>
      <c r="E9451" t="s">
        <v>35</v>
      </c>
      <c r="F9451">
        <v>6</v>
      </c>
      <c r="G9451" t="s">
        <v>45</v>
      </c>
      <c r="H9451" t="s">
        <v>2</v>
      </c>
      <c r="I9451" t="s">
        <v>37</v>
      </c>
      <c r="J9451">
        <v>723.6</v>
      </c>
    </row>
    <row r="9452" spans="1:10" x14ac:dyDescent="0.25">
      <c r="A9452">
        <v>94</v>
      </c>
      <c r="B9452">
        <v>2018</v>
      </c>
      <c r="C9452" t="s">
        <v>40</v>
      </c>
      <c r="D9452" t="s">
        <v>56</v>
      </c>
      <c r="E9452" t="s">
        <v>35</v>
      </c>
      <c r="F9452">
        <v>1</v>
      </c>
      <c r="G9452" t="s">
        <v>38</v>
      </c>
      <c r="H9452" t="s">
        <v>46</v>
      </c>
      <c r="I9452" t="s">
        <v>51</v>
      </c>
      <c r="J9452">
        <v>1007.1</v>
      </c>
    </row>
    <row r="9453" spans="1:10" x14ac:dyDescent="0.25">
      <c r="A9453">
        <v>94</v>
      </c>
      <c r="B9453">
        <v>2018</v>
      </c>
      <c r="C9453" t="s">
        <v>40</v>
      </c>
      <c r="D9453" t="s">
        <v>56</v>
      </c>
      <c r="E9453" t="s">
        <v>35</v>
      </c>
      <c r="F9453">
        <v>2</v>
      </c>
      <c r="G9453" t="s">
        <v>45</v>
      </c>
      <c r="H9453" t="s">
        <v>46</v>
      </c>
      <c r="I9453" t="s">
        <v>51</v>
      </c>
      <c r="J9453">
        <v>1085.5</v>
      </c>
    </row>
    <row r="9454" spans="1:10" x14ac:dyDescent="0.25">
      <c r="A9454">
        <v>94</v>
      </c>
      <c r="B9454">
        <v>2018</v>
      </c>
      <c r="C9454" t="s">
        <v>40</v>
      </c>
      <c r="D9454" t="s">
        <v>56</v>
      </c>
      <c r="E9454" t="s">
        <v>35</v>
      </c>
      <c r="F9454">
        <v>3</v>
      </c>
      <c r="G9454" t="s">
        <v>45</v>
      </c>
      <c r="H9454" t="s">
        <v>2</v>
      </c>
      <c r="I9454" t="s">
        <v>51</v>
      </c>
      <c r="J9454">
        <v>630.6</v>
      </c>
    </row>
    <row r="9455" spans="1:10" x14ac:dyDescent="0.25">
      <c r="A9455">
        <v>94</v>
      </c>
      <c r="B9455">
        <v>2018</v>
      </c>
      <c r="C9455" t="s">
        <v>40</v>
      </c>
      <c r="D9455" t="s">
        <v>56</v>
      </c>
      <c r="E9455" t="s">
        <v>35</v>
      </c>
      <c r="F9455">
        <v>4</v>
      </c>
      <c r="G9455" t="s">
        <v>45</v>
      </c>
      <c r="H9455" t="s">
        <v>2</v>
      </c>
      <c r="I9455" t="s">
        <v>51</v>
      </c>
      <c r="J9455">
        <v>611.6</v>
      </c>
    </row>
    <row r="9456" spans="1:10" x14ac:dyDescent="0.25">
      <c r="A9456">
        <v>94</v>
      </c>
      <c r="B9456">
        <v>2018</v>
      </c>
      <c r="C9456" t="s">
        <v>40</v>
      </c>
      <c r="D9456" t="s">
        <v>56</v>
      </c>
      <c r="E9456" t="s">
        <v>35</v>
      </c>
      <c r="F9456">
        <v>5</v>
      </c>
      <c r="G9456" t="s">
        <v>38</v>
      </c>
      <c r="H9456" t="s">
        <v>46</v>
      </c>
      <c r="I9456" t="s">
        <v>51</v>
      </c>
      <c r="J9456">
        <v>1097.7</v>
      </c>
    </row>
    <row r="9457" spans="1:10" x14ac:dyDescent="0.25">
      <c r="A9457">
        <v>94</v>
      </c>
      <c r="B9457">
        <v>2018</v>
      </c>
      <c r="C9457" t="s">
        <v>40</v>
      </c>
      <c r="D9457" t="s">
        <v>56</v>
      </c>
      <c r="E9457" t="s">
        <v>35</v>
      </c>
      <c r="F9457">
        <v>6</v>
      </c>
      <c r="G9457" t="s">
        <v>38</v>
      </c>
      <c r="H9457" t="s">
        <v>2</v>
      </c>
      <c r="I9457" t="s">
        <v>51</v>
      </c>
      <c r="J9457">
        <v>707.5</v>
      </c>
    </row>
    <row r="9458" spans="1:10" x14ac:dyDescent="0.25">
      <c r="A9458">
        <v>95</v>
      </c>
      <c r="B9458">
        <v>2017</v>
      </c>
      <c r="C9458" t="s">
        <v>40</v>
      </c>
      <c r="D9458" t="s">
        <v>60</v>
      </c>
      <c r="E9458" t="s">
        <v>35</v>
      </c>
      <c r="F9458">
        <v>1</v>
      </c>
      <c r="G9458" t="s">
        <v>45</v>
      </c>
      <c r="H9458" t="s">
        <v>46</v>
      </c>
      <c r="I9458" t="s">
        <v>37</v>
      </c>
      <c r="J9458">
        <v>1260.2</v>
      </c>
    </row>
    <row r="9459" spans="1:10" x14ac:dyDescent="0.25">
      <c r="A9459">
        <v>95</v>
      </c>
      <c r="B9459">
        <v>2017</v>
      </c>
      <c r="C9459" t="s">
        <v>40</v>
      </c>
      <c r="D9459" t="s">
        <v>60</v>
      </c>
      <c r="E9459" t="s">
        <v>35</v>
      </c>
      <c r="F9459">
        <v>2</v>
      </c>
      <c r="G9459" t="s">
        <v>38</v>
      </c>
      <c r="H9459" t="s">
        <v>46</v>
      </c>
      <c r="I9459" t="s">
        <v>37</v>
      </c>
      <c r="J9459">
        <v>1395.5</v>
      </c>
    </row>
    <row r="9460" spans="1:10" x14ac:dyDescent="0.25">
      <c r="A9460">
        <v>95</v>
      </c>
      <c r="B9460">
        <v>2017</v>
      </c>
      <c r="C9460" t="s">
        <v>40</v>
      </c>
      <c r="D9460" t="s">
        <v>60</v>
      </c>
      <c r="E9460" t="s">
        <v>35</v>
      </c>
      <c r="F9460">
        <v>3</v>
      </c>
      <c r="G9460" t="s">
        <v>45</v>
      </c>
      <c r="H9460" t="s">
        <v>46</v>
      </c>
      <c r="I9460" t="s">
        <v>51</v>
      </c>
      <c r="J9460">
        <v>1367.9</v>
      </c>
    </row>
    <row r="9461" spans="1:10" x14ac:dyDescent="0.25">
      <c r="A9461">
        <v>95</v>
      </c>
      <c r="B9461">
        <v>2017</v>
      </c>
      <c r="C9461" t="s">
        <v>40</v>
      </c>
      <c r="D9461" t="s">
        <v>60</v>
      </c>
      <c r="E9461" t="s">
        <v>35</v>
      </c>
      <c r="F9461">
        <v>4</v>
      </c>
      <c r="G9461" t="s">
        <v>38</v>
      </c>
      <c r="H9461" t="s">
        <v>46</v>
      </c>
      <c r="I9461" t="s">
        <v>51</v>
      </c>
      <c r="J9461">
        <v>1324.1</v>
      </c>
    </row>
    <row r="9462" spans="1:10" x14ac:dyDescent="0.25">
      <c r="A9462">
        <v>95</v>
      </c>
      <c r="B9462">
        <v>2017</v>
      </c>
      <c r="C9462" t="s">
        <v>40</v>
      </c>
      <c r="D9462" t="s">
        <v>60</v>
      </c>
      <c r="E9462" t="s">
        <v>35</v>
      </c>
      <c r="F9462">
        <v>5</v>
      </c>
      <c r="G9462" t="s">
        <v>38</v>
      </c>
      <c r="H9462" t="s">
        <v>46</v>
      </c>
      <c r="I9462" t="s">
        <v>51</v>
      </c>
      <c r="J9462">
        <v>1393.3</v>
      </c>
    </row>
    <row r="9463" spans="1:10" x14ac:dyDescent="0.25">
      <c r="A9463">
        <v>95</v>
      </c>
      <c r="B9463">
        <v>2017</v>
      </c>
      <c r="C9463" t="s">
        <v>40</v>
      </c>
      <c r="D9463" t="s">
        <v>60</v>
      </c>
      <c r="E9463" t="s">
        <v>35</v>
      </c>
      <c r="F9463">
        <v>6</v>
      </c>
      <c r="G9463" t="s">
        <v>38</v>
      </c>
      <c r="H9463" t="s">
        <v>46</v>
      </c>
      <c r="I9463" t="s">
        <v>51</v>
      </c>
      <c r="J9463">
        <v>1424</v>
      </c>
    </row>
    <row r="9464" spans="1:10" x14ac:dyDescent="0.25">
      <c r="A9464">
        <v>95</v>
      </c>
      <c r="B9464">
        <v>2017</v>
      </c>
      <c r="C9464" t="s">
        <v>40</v>
      </c>
      <c r="D9464" t="s">
        <v>56</v>
      </c>
      <c r="E9464" t="s">
        <v>35</v>
      </c>
      <c r="F9464">
        <v>1</v>
      </c>
      <c r="G9464" t="s">
        <v>45</v>
      </c>
      <c r="H9464" t="s">
        <v>2</v>
      </c>
      <c r="I9464" t="s">
        <v>37</v>
      </c>
      <c r="J9464">
        <v>899.8</v>
      </c>
    </row>
    <row r="9465" spans="1:10" x14ac:dyDescent="0.25">
      <c r="A9465">
        <v>95</v>
      </c>
      <c r="B9465">
        <v>2017</v>
      </c>
      <c r="C9465" t="s">
        <v>40</v>
      </c>
      <c r="D9465" t="s">
        <v>56</v>
      </c>
      <c r="E9465" t="s">
        <v>35</v>
      </c>
      <c r="F9465">
        <v>2</v>
      </c>
      <c r="G9465" t="s">
        <v>38</v>
      </c>
      <c r="H9465" t="s">
        <v>46</v>
      </c>
      <c r="I9465" t="s">
        <v>37</v>
      </c>
      <c r="J9465">
        <v>1305.4000000000001</v>
      </c>
    </row>
    <row r="9466" spans="1:10" x14ac:dyDescent="0.25">
      <c r="A9466">
        <v>95</v>
      </c>
      <c r="B9466">
        <v>2017</v>
      </c>
      <c r="C9466" t="s">
        <v>40</v>
      </c>
      <c r="D9466" t="s">
        <v>56</v>
      </c>
      <c r="E9466" t="s">
        <v>35</v>
      </c>
      <c r="F9466">
        <v>3</v>
      </c>
      <c r="G9466" t="s">
        <v>45</v>
      </c>
      <c r="H9466" t="s">
        <v>2</v>
      </c>
      <c r="I9466" t="s">
        <v>37</v>
      </c>
      <c r="J9466">
        <v>839.2</v>
      </c>
    </row>
    <row r="9467" spans="1:10" x14ac:dyDescent="0.25">
      <c r="A9467">
        <v>95</v>
      </c>
      <c r="B9467">
        <v>2017</v>
      </c>
      <c r="C9467" t="s">
        <v>40</v>
      </c>
      <c r="D9467" t="s">
        <v>56</v>
      </c>
      <c r="E9467" t="s">
        <v>35</v>
      </c>
      <c r="F9467">
        <v>4</v>
      </c>
      <c r="G9467" t="s">
        <v>45</v>
      </c>
      <c r="H9467" t="s">
        <v>46</v>
      </c>
      <c r="I9467" t="s">
        <v>51</v>
      </c>
      <c r="J9467">
        <v>1157.3</v>
      </c>
    </row>
    <row r="9468" spans="1:10" x14ac:dyDescent="0.25">
      <c r="A9468">
        <v>95</v>
      </c>
      <c r="B9468">
        <v>2017</v>
      </c>
      <c r="C9468" t="s">
        <v>40</v>
      </c>
      <c r="D9468" t="s">
        <v>56</v>
      </c>
      <c r="E9468" t="s">
        <v>35</v>
      </c>
      <c r="F9468">
        <v>5</v>
      </c>
      <c r="G9468" t="s">
        <v>38</v>
      </c>
      <c r="H9468" t="s">
        <v>2</v>
      </c>
      <c r="I9468" t="s">
        <v>37</v>
      </c>
      <c r="J9468">
        <v>680.4</v>
      </c>
    </row>
    <row r="9469" spans="1:10" x14ac:dyDescent="0.25">
      <c r="A9469">
        <v>95</v>
      </c>
      <c r="B9469">
        <v>2017</v>
      </c>
      <c r="C9469" t="s">
        <v>40</v>
      </c>
      <c r="D9469" t="s">
        <v>56</v>
      </c>
      <c r="E9469" t="s">
        <v>35</v>
      </c>
      <c r="F9469">
        <v>6</v>
      </c>
      <c r="G9469" t="s">
        <v>45</v>
      </c>
      <c r="H9469" t="s">
        <v>2</v>
      </c>
      <c r="I9469" t="s">
        <v>37</v>
      </c>
      <c r="J9469">
        <v>1012.4</v>
      </c>
    </row>
    <row r="9470" spans="1:10" x14ac:dyDescent="0.25">
      <c r="A9470">
        <v>95</v>
      </c>
      <c r="B9470">
        <v>2018</v>
      </c>
      <c r="C9470" t="s">
        <v>40</v>
      </c>
      <c r="D9470" t="s">
        <v>60</v>
      </c>
      <c r="E9470" t="s">
        <v>35</v>
      </c>
      <c r="F9470">
        <v>1</v>
      </c>
      <c r="G9470" t="s">
        <v>38</v>
      </c>
      <c r="H9470" t="s">
        <v>2</v>
      </c>
      <c r="I9470" t="s">
        <v>37</v>
      </c>
      <c r="J9470">
        <v>641.9</v>
      </c>
    </row>
    <row r="9471" spans="1:10" x14ac:dyDescent="0.25">
      <c r="A9471">
        <v>95</v>
      </c>
      <c r="B9471">
        <v>2018</v>
      </c>
      <c r="C9471" t="s">
        <v>40</v>
      </c>
      <c r="D9471" t="s">
        <v>60</v>
      </c>
      <c r="E9471" t="s">
        <v>35</v>
      </c>
      <c r="F9471">
        <v>2</v>
      </c>
      <c r="G9471" t="s">
        <v>38</v>
      </c>
      <c r="H9471" t="s">
        <v>46</v>
      </c>
      <c r="I9471" t="s">
        <v>37</v>
      </c>
      <c r="J9471">
        <v>1142.9000000000001</v>
      </c>
    </row>
    <row r="9472" spans="1:10" x14ac:dyDescent="0.25">
      <c r="A9472">
        <v>95</v>
      </c>
      <c r="B9472">
        <v>2018</v>
      </c>
      <c r="C9472" t="s">
        <v>40</v>
      </c>
      <c r="D9472" t="s">
        <v>60</v>
      </c>
      <c r="E9472" t="s">
        <v>35</v>
      </c>
      <c r="F9472">
        <v>3</v>
      </c>
      <c r="G9472" t="s">
        <v>38</v>
      </c>
      <c r="H9472" t="s">
        <v>46</v>
      </c>
      <c r="I9472" t="s">
        <v>51</v>
      </c>
      <c r="J9472">
        <v>1078.5</v>
      </c>
    </row>
    <row r="9473" spans="1:10" x14ac:dyDescent="0.25">
      <c r="A9473">
        <v>95</v>
      </c>
      <c r="B9473">
        <v>2018</v>
      </c>
      <c r="C9473" t="s">
        <v>40</v>
      </c>
      <c r="D9473" t="s">
        <v>60</v>
      </c>
      <c r="E9473" t="s">
        <v>35</v>
      </c>
      <c r="F9473">
        <v>4</v>
      </c>
      <c r="G9473" t="s">
        <v>45</v>
      </c>
      <c r="H9473" t="s">
        <v>46</v>
      </c>
      <c r="I9473" t="s">
        <v>51</v>
      </c>
      <c r="J9473">
        <v>1060.7</v>
      </c>
    </row>
    <row r="9474" spans="1:10" x14ac:dyDescent="0.25">
      <c r="A9474">
        <v>95</v>
      </c>
      <c r="B9474">
        <v>2018</v>
      </c>
      <c r="C9474" t="s">
        <v>40</v>
      </c>
      <c r="D9474" t="s">
        <v>60</v>
      </c>
      <c r="E9474" t="s">
        <v>35</v>
      </c>
      <c r="F9474">
        <v>5</v>
      </c>
      <c r="G9474" t="s">
        <v>45</v>
      </c>
      <c r="H9474" t="s">
        <v>2</v>
      </c>
      <c r="I9474" t="s">
        <v>51</v>
      </c>
      <c r="J9474">
        <v>638.9</v>
      </c>
    </row>
    <row r="9475" spans="1:10" x14ac:dyDescent="0.25">
      <c r="A9475">
        <v>95</v>
      </c>
      <c r="B9475">
        <v>2018</v>
      </c>
      <c r="C9475" t="s">
        <v>40</v>
      </c>
      <c r="D9475" t="s">
        <v>60</v>
      </c>
      <c r="E9475" t="s">
        <v>35</v>
      </c>
      <c r="F9475">
        <v>6</v>
      </c>
      <c r="G9475" t="s">
        <v>38</v>
      </c>
      <c r="H9475" t="s">
        <v>46</v>
      </c>
      <c r="I9475" t="s">
        <v>37</v>
      </c>
      <c r="J9475">
        <v>1063.3</v>
      </c>
    </row>
    <row r="9476" spans="1:10" x14ac:dyDescent="0.25">
      <c r="A9476">
        <v>95</v>
      </c>
      <c r="B9476">
        <v>2018</v>
      </c>
      <c r="C9476" t="s">
        <v>40</v>
      </c>
      <c r="D9476" t="s">
        <v>56</v>
      </c>
      <c r="E9476" t="s">
        <v>35</v>
      </c>
      <c r="F9476">
        <v>1</v>
      </c>
      <c r="G9476" t="s">
        <v>45</v>
      </c>
      <c r="H9476" t="s">
        <v>2</v>
      </c>
      <c r="I9476" t="s">
        <v>51</v>
      </c>
      <c r="J9476">
        <v>556.9</v>
      </c>
    </row>
    <row r="9477" spans="1:10" x14ac:dyDescent="0.25">
      <c r="A9477">
        <v>95</v>
      </c>
      <c r="B9477">
        <v>2018</v>
      </c>
      <c r="C9477" t="s">
        <v>40</v>
      </c>
      <c r="D9477" t="s">
        <v>56</v>
      </c>
      <c r="E9477" t="s">
        <v>35</v>
      </c>
      <c r="F9477">
        <v>2</v>
      </c>
      <c r="G9477" t="s">
        <v>45</v>
      </c>
      <c r="H9477" t="s">
        <v>2</v>
      </c>
      <c r="I9477" t="s">
        <v>51</v>
      </c>
      <c r="J9477">
        <v>603.6</v>
      </c>
    </row>
    <row r="9478" spans="1:10" x14ac:dyDescent="0.25">
      <c r="A9478">
        <v>95</v>
      </c>
      <c r="B9478">
        <v>2018</v>
      </c>
      <c r="C9478" t="s">
        <v>40</v>
      </c>
      <c r="D9478" t="s">
        <v>56</v>
      </c>
      <c r="E9478" t="s">
        <v>35</v>
      </c>
      <c r="F9478">
        <v>3</v>
      </c>
      <c r="G9478" t="s">
        <v>45</v>
      </c>
      <c r="H9478" t="s">
        <v>2</v>
      </c>
      <c r="I9478" t="s">
        <v>37</v>
      </c>
      <c r="J9478">
        <v>632.5</v>
      </c>
    </row>
    <row r="9479" spans="1:10" x14ac:dyDescent="0.25">
      <c r="A9479">
        <v>95</v>
      </c>
      <c r="B9479">
        <v>2018</v>
      </c>
      <c r="C9479" t="s">
        <v>40</v>
      </c>
      <c r="D9479" t="s">
        <v>56</v>
      </c>
      <c r="E9479" t="s">
        <v>35</v>
      </c>
      <c r="F9479">
        <v>4</v>
      </c>
      <c r="G9479" t="s">
        <v>45</v>
      </c>
      <c r="H9479" t="s">
        <v>46</v>
      </c>
      <c r="I9479" t="s">
        <v>37</v>
      </c>
      <c r="J9479">
        <v>978.9</v>
      </c>
    </row>
    <row r="9480" spans="1:10" x14ac:dyDescent="0.25">
      <c r="A9480">
        <v>95</v>
      </c>
      <c r="B9480">
        <v>2018</v>
      </c>
      <c r="C9480" t="s">
        <v>40</v>
      </c>
      <c r="D9480" t="s">
        <v>56</v>
      </c>
      <c r="E9480" t="s">
        <v>35</v>
      </c>
      <c r="F9480">
        <v>5</v>
      </c>
      <c r="G9480" t="s">
        <v>38</v>
      </c>
      <c r="H9480" t="s">
        <v>2</v>
      </c>
      <c r="I9480" t="s">
        <v>51</v>
      </c>
      <c r="J9480">
        <v>575.29999999999995</v>
      </c>
    </row>
    <row r="9481" spans="1:10" x14ac:dyDescent="0.25">
      <c r="A9481">
        <v>95</v>
      </c>
      <c r="B9481">
        <v>2018</v>
      </c>
      <c r="C9481" t="s">
        <v>40</v>
      </c>
      <c r="D9481" t="s">
        <v>56</v>
      </c>
      <c r="E9481" t="s">
        <v>35</v>
      </c>
      <c r="F9481">
        <v>6</v>
      </c>
      <c r="G9481" t="s">
        <v>38</v>
      </c>
      <c r="H9481" t="s">
        <v>46</v>
      </c>
      <c r="I9481" t="s">
        <v>37</v>
      </c>
      <c r="J9481">
        <v>1018.1</v>
      </c>
    </row>
    <row r="9482" spans="1:10" x14ac:dyDescent="0.25">
      <c r="A9482">
        <v>96</v>
      </c>
      <c r="B9482">
        <v>2017</v>
      </c>
      <c r="C9482" t="s">
        <v>40</v>
      </c>
      <c r="D9482" t="s">
        <v>60</v>
      </c>
      <c r="E9482" t="s">
        <v>35</v>
      </c>
      <c r="F9482">
        <v>1</v>
      </c>
      <c r="G9482" t="s">
        <v>45</v>
      </c>
      <c r="H9482" t="s">
        <v>46</v>
      </c>
      <c r="I9482" t="s">
        <v>37</v>
      </c>
      <c r="J9482">
        <v>1379</v>
      </c>
    </row>
    <row r="9483" spans="1:10" x14ac:dyDescent="0.25">
      <c r="A9483">
        <v>96</v>
      </c>
      <c r="B9483">
        <v>2017</v>
      </c>
      <c r="C9483" t="s">
        <v>40</v>
      </c>
      <c r="D9483" t="s">
        <v>60</v>
      </c>
      <c r="E9483" t="s">
        <v>35</v>
      </c>
      <c r="F9483">
        <v>2</v>
      </c>
      <c r="G9483" t="s">
        <v>45</v>
      </c>
      <c r="H9483" t="s">
        <v>2</v>
      </c>
      <c r="I9483" t="s">
        <v>51</v>
      </c>
      <c r="J9483">
        <v>902.5</v>
      </c>
    </row>
    <row r="9484" spans="1:10" x14ac:dyDescent="0.25">
      <c r="A9484">
        <v>96</v>
      </c>
      <c r="B9484">
        <v>2017</v>
      </c>
      <c r="C9484" t="s">
        <v>40</v>
      </c>
      <c r="D9484" t="s">
        <v>60</v>
      </c>
      <c r="E9484" t="s">
        <v>35</v>
      </c>
      <c r="F9484">
        <v>3</v>
      </c>
      <c r="G9484" t="s">
        <v>45</v>
      </c>
      <c r="H9484" t="s">
        <v>2</v>
      </c>
      <c r="I9484" t="s">
        <v>51</v>
      </c>
      <c r="J9484">
        <v>905.8</v>
      </c>
    </row>
    <row r="9485" spans="1:10" x14ac:dyDescent="0.25">
      <c r="A9485">
        <v>96</v>
      </c>
      <c r="B9485">
        <v>2017</v>
      </c>
      <c r="C9485" t="s">
        <v>40</v>
      </c>
      <c r="D9485" t="s">
        <v>60</v>
      </c>
      <c r="E9485" t="s">
        <v>35</v>
      </c>
      <c r="F9485">
        <v>4</v>
      </c>
      <c r="G9485" t="s">
        <v>38</v>
      </c>
      <c r="H9485" t="s">
        <v>2</v>
      </c>
      <c r="I9485" t="s">
        <v>37</v>
      </c>
      <c r="J9485">
        <v>944</v>
      </c>
    </row>
    <row r="9486" spans="1:10" x14ac:dyDescent="0.25">
      <c r="A9486">
        <v>96</v>
      </c>
      <c r="B9486">
        <v>2017</v>
      </c>
      <c r="C9486" t="s">
        <v>40</v>
      </c>
      <c r="D9486" t="s">
        <v>60</v>
      </c>
      <c r="E9486" t="s">
        <v>35</v>
      </c>
      <c r="F9486">
        <v>5</v>
      </c>
      <c r="G9486" t="s">
        <v>38</v>
      </c>
      <c r="H9486" t="s">
        <v>46</v>
      </c>
      <c r="I9486" t="s">
        <v>51</v>
      </c>
      <c r="J9486">
        <v>1254</v>
      </c>
    </row>
    <row r="9487" spans="1:10" x14ac:dyDescent="0.25">
      <c r="A9487">
        <v>96</v>
      </c>
      <c r="B9487">
        <v>2017</v>
      </c>
      <c r="C9487" t="s">
        <v>40</v>
      </c>
      <c r="D9487" t="s">
        <v>60</v>
      </c>
      <c r="E9487" t="s">
        <v>35</v>
      </c>
      <c r="F9487">
        <v>6</v>
      </c>
      <c r="G9487" t="s">
        <v>38</v>
      </c>
      <c r="H9487" t="s">
        <v>46</v>
      </c>
      <c r="I9487" t="s">
        <v>37</v>
      </c>
      <c r="J9487">
        <v>1300.2</v>
      </c>
    </row>
    <row r="9488" spans="1:10" x14ac:dyDescent="0.25">
      <c r="A9488">
        <v>96</v>
      </c>
      <c r="B9488">
        <v>2017</v>
      </c>
      <c r="C9488" t="s">
        <v>40</v>
      </c>
      <c r="D9488" t="s">
        <v>56</v>
      </c>
      <c r="E9488" t="s">
        <v>35</v>
      </c>
      <c r="F9488">
        <v>1</v>
      </c>
      <c r="G9488" t="s">
        <v>45</v>
      </c>
      <c r="H9488" t="s">
        <v>2</v>
      </c>
      <c r="I9488" t="s">
        <v>51</v>
      </c>
      <c r="J9488">
        <v>892.5</v>
      </c>
    </row>
    <row r="9489" spans="1:10" x14ac:dyDescent="0.25">
      <c r="A9489">
        <v>96</v>
      </c>
      <c r="B9489">
        <v>2017</v>
      </c>
      <c r="C9489" t="s">
        <v>40</v>
      </c>
      <c r="D9489" t="s">
        <v>56</v>
      </c>
      <c r="E9489" t="s">
        <v>35</v>
      </c>
      <c r="F9489">
        <v>2</v>
      </c>
      <c r="G9489" t="s">
        <v>45</v>
      </c>
      <c r="H9489" t="s">
        <v>2</v>
      </c>
      <c r="I9489" t="s">
        <v>37</v>
      </c>
      <c r="J9489">
        <v>768.5</v>
      </c>
    </row>
    <row r="9490" spans="1:10" x14ac:dyDescent="0.25">
      <c r="A9490">
        <v>96</v>
      </c>
      <c r="B9490">
        <v>2017</v>
      </c>
      <c r="C9490" t="s">
        <v>40</v>
      </c>
      <c r="D9490" t="s">
        <v>56</v>
      </c>
      <c r="E9490" t="s">
        <v>35</v>
      </c>
      <c r="F9490">
        <v>3</v>
      </c>
      <c r="G9490" t="s">
        <v>38</v>
      </c>
      <c r="H9490" t="s">
        <v>2</v>
      </c>
      <c r="I9490" t="s">
        <v>51</v>
      </c>
      <c r="J9490">
        <v>832.9</v>
      </c>
    </row>
    <row r="9491" spans="1:10" x14ac:dyDescent="0.25">
      <c r="A9491">
        <v>96</v>
      </c>
      <c r="B9491">
        <v>2017</v>
      </c>
      <c r="C9491" t="s">
        <v>40</v>
      </c>
      <c r="D9491" t="s">
        <v>56</v>
      </c>
      <c r="E9491" t="s">
        <v>35</v>
      </c>
      <c r="F9491">
        <v>4</v>
      </c>
      <c r="G9491" t="s">
        <v>45</v>
      </c>
      <c r="H9491" t="s">
        <v>2</v>
      </c>
      <c r="I9491" t="s">
        <v>51</v>
      </c>
      <c r="J9491">
        <v>784.6</v>
      </c>
    </row>
    <row r="9492" spans="1:10" x14ac:dyDescent="0.25">
      <c r="A9492">
        <v>96</v>
      </c>
      <c r="B9492">
        <v>2017</v>
      </c>
      <c r="C9492" t="s">
        <v>40</v>
      </c>
      <c r="D9492" t="s">
        <v>56</v>
      </c>
      <c r="E9492" t="s">
        <v>35</v>
      </c>
      <c r="F9492">
        <v>5</v>
      </c>
      <c r="G9492" t="s">
        <v>45</v>
      </c>
      <c r="H9492" t="s">
        <v>2</v>
      </c>
      <c r="I9492" t="s">
        <v>51</v>
      </c>
      <c r="J9492">
        <v>871.9</v>
      </c>
    </row>
    <row r="9493" spans="1:10" x14ac:dyDescent="0.25">
      <c r="A9493">
        <v>96</v>
      </c>
      <c r="B9493">
        <v>2017</v>
      </c>
      <c r="C9493" t="s">
        <v>40</v>
      </c>
      <c r="D9493" t="s">
        <v>56</v>
      </c>
      <c r="E9493" t="s">
        <v>35</v>
      </c>
      <c r="F9493">
        <v>6</v>
      </c>
      <c r="G9493" t="s">
        <v>38</v>
      </c>
      <c r="H9493" t="s">
        <v>2</v>
      </c>
      <c r="I9493" t="s">
        <v>37</v>
      </c>
      <c r="J9493">
        <v>717.4</v>
      </c>
    </row>
    <row r="9494" spans="1:10" x14ac:dyDescent="0.25">
      <c r="A9494">
        <v>96</v>
      </c>
      <c r="B9494">
        <v>2018</v>
      </c>
      <c r="C9494" t="s">
        <v>40</v>
      </c>
      <c r="D9494" t="s">
        <v>60</v>
      </c>
      <c r="E9494" t="s">
        <v>35</v>
      </c>
      <c r="F9494">
        <v>1</v>
      </c>
      <c r="G9494" t="s">
        <v>45</v>
      </c>
      <c r="H9494" t="s">
        <v>2</v>
      </c>
      <c r="I9494" t="s">
        <v>51</v>
      </c>
      <c r="J9494">
        <v>581.20000000000005</v>
      </c>
    </row>
    <row r="9495" spans="1:10" x14ac:dyDescent="0.25">
      <c r="A9495">
        <v>96</v>
      </c>
      <c r="B9495">
        <v>2018</v>
      </c>
      <c r="C9495" t="s">
        <v>40</v>
      </c>
      <c r="D9495" t="s">
        <v>60</v>
      </c>
      <c r="E9495" t="s">
        <v>35</v>
      </c>
      <c r="F9495">
        <v>2</v>
      </c>
      <c r="G9495" t="s">
        <v>45</v>
      </c>
      <c r="H9495" t="s">
        <v>46</v>
      </c>
      <c r="I9495" t="s">
        <v>37</v>
      </c>
      <c r="J9495">
        <v>1115.5999999999999</v>
      </c>
    </row>
    <row r="9496" spans="1:10" x14ac:dyDescent="0.25">
      <c r="A9496">
        <v>96</v>
      </c>
      <c r="B9496">
        <v>2018</v>
      </c>
      <c r="C9496" t="s">
        <v>40</v>
      </c>
      <c r="D9496" t="s">
        <v>60</v>
      </c>
      <c r="E9496" t="s">
        <v>35</v>
      </c>
      <c r="F9496">
        <v>3</v>
      </c>
      <c r="G9496" t="s">
        <v>45</v>
      </c>
      <c r="H9496" t="s">
        <v>2</v>
      </c>
      <c r="I9496" t="s">
        <v>51</v>
      </c>
      <c r="J9496">
        <v>852.8</v>
      </c>
    </row>
    <row r="9497" spans="1:10" x14ac:dyDescent="0.25">
      <c r="A9497">
        <v>96</v>
      </c>
      <c r="B9497">
        <v>2018</v>
      </c>
      <c r="C9497" t="s">
        <v>40</v>
      </c>
      <c r="D9497" t="s">
        <v>60</v>
      </c>
      <c r="E9497" t="s">
        <v>35</v>
      </c>
      <c r="F9497">
        <v>4</v>
      </c>
      <c r="G9497" t="s">
        <v>38</v>
      </c>
      <c r="H9497" t="s">
        <v>46</v>
      </c>
      <c r="I9497" t="s">
        <v>37</v>
      </c>
      <c r="J9497">
        <v>981.4</v>
      </c>
    </row>
    <row r="9498" spans="1:10" x14ac:dyDescent="0.25">
      <c r="A9498">
        <v>96</v>
      </c>
      <c r="B9498">
        <v>2018</v>
      </c>
      <c r="C9498" t="s">
        <v>40</v>
      </c>
      <c r="D9498" t="s">
        <v>60</v>
      </c>
      <c r="E9498" t="s">
        <v>35</v>
      </c>
      <c r="F9498">
        <v>5</v>
      </c>
      <c r="G9498" t="s">
        <v>45</v>
      </c>
      <c r="H9498" t="s">
        <v>2</v>
      </c>
      <c r="I9498" t="s">
        <v>37</v>
      </c>
      <c r="J9498">
        <v>736.2</v>
      </c>
    </row>
    <row r="9499" spans="1:10" x14ac:dyDescent="0.25">
      <c r="A9499">
        <v>96</v>
      </c>
      <c r="B9499">
        <v>2018</v>
      </c>
      <c r="C9499" t="s">
        <v>40</v>
      </c>
      <c r="D9499" t="s">
        <v>60</v>
      </c>
      <c r="E9499" t="s">
        <v>35</v>
      </c>
      <c r="F9499">
        <v>6</v>
      </c>
      <c r="G9499" t="s">
        <v>38</v>
      </c>
      <c r="H9499" t="s">
        <v>46</v>
      </c>
      <c r="I9499" t="s">
        <v>37</v>
      </c>
      <c r="J9499">
        <v>1111.2</v>
      </c>
    </row>
    <row r="9500" spans="1:10" x14ac:dyDescent="0.25">
      <c r="A9500">
        <v>96</v>
      </c>
      <c r="B9500">
        <v>2018</v>
      </c>
      <c r="C9500" t="s">
        <v>40</v>
      </c>
      <c r="D9500" t="s">
        <v>56</v>
      </c>
      <c r="E9500" t="s">
        <v>35</v>
      </c>
      <c r="F9500">
        <v>1</v>
      </c>
      <c r="G9500" t="s">
        <v>38</v>
      </c>
      <c r="H9500" t="s">
        <v>2</v>
      </c>
      <c r="I9500" t="s">
        <v>51</v>
      </c>
      <c r="J9500">
        <v>540.70000000000005</v>
      </c>
    </row>
    <row r="9501" spans="1:10" x14ac:dyDescent="0.25">
      <c r="A9501">
        <v>96</v>
      </c>
      <c r="B9501">
        <v>2018</v>
      </c>
      <c r="C9501" t="s">
        <v>40</v>
      </c>
      <c r="D9501" t="s">
        <v>56</v>
      </c>
      <c r="E9501" t="s">
        <v>35</v>
      </c>
      <c r="F9501">
        <v>2</v>
      </c>
      <c r="G9501" t="s">
        <v>45</v>
      </c>
      <c r="H9501" t="s">
        <v>2</v>
      </c>
      <c r="I9501" t="s">
        <v>37</v>
      </c>
      <c r="J9501">
        <v>559.20000000000005</v>
      </c>
    </row>
    <row r="9502" spans="1:10" x14ac:dyDescent="0.25">
      <c r="A9502">
        <v>96</v>
      </c>
      <c r="B9502">
        <v>2018</v>
      </c>
      <c r="C9502" t="s">
        <v>40</v>
      </c>
      <c r="D9502" t="s">
        <v>56</v>
      </c>
      <c r="E9502" t="s">
        <v>35</v>
      </c>
      <c r="F9502">
        <v>3</v>
      </c>
      <c r="G9502" t="s">
        <v>45</v>
      </c>
      <c r="H9502" t="s">
        <v>46</v>
      </c>
      <c r="I9502" t="s">
        <v>51</v>
      </c>
      <c r="J9502">
        <v>883.1</v>
      </c>
    </row>
    <row r="9503" spans="1:10" x14ac:dyDescent="0.25">
      <c r="A9503">
        <v>96</v>
      </c>
      <c r="B9503">
        <v>2018</v>
      </c>
      <c r="C9503" t="s">
        <v>40</v>
      </c>
      <c r="D9503" t="s">
        <v>56</v>
      </c>
      <c r="E9503" t="s">
        <v>35</v>
      </c>
      <c r="F9503">
        <v>4</v>
      </c>
      <c r="G9503" t="s">
        <v>45</v>
      </c>
      <c r="H9503" t="s">
        <v>2</v>
      </c>
      <c r="I9503" t="s">
        <v>51</v>
      </c>
      <c r="J9503">
        <v>527</v>
      </c>
    </row>
    <row r="9504" spans="1:10" x14ac:dyDescent="0.25">
      <c r="A9504">
        <v>96</v>
      </c>
      <c r="B9504">
        <v>2018</v>
      </c>
      <c r="C9504" t="s">
        <v>40</v>
      </c>
      <c r="D9504" t="s">
        <v>56</v>
      </c>
      <c r="E9504" t="s">
        <v>35</v>
      </c>
      <c r="F9504">
        <v>5</v>
      </c>
      <c r="G9504" t="s">
        <v>45</v>
      </c>
      <c r="H9504" t="s">
        <v>46</v>
      </c>
      <c r="I9504" t="s">
        <v>51</v>
      </c>
      <c r="J9504">
        <v>1032.2</v>
      </c>
    </row>
    <row r="9505" spans="1:10" x14ac:dyDescent="0.25">
      <c r="A9505">
        <v>96</v>
      </c>
      <c r="B9505">
        <v>2018</v>
      </c>
      <c r="C9505" t="s">
        <v>40</v>
      </c>
      <c r="D9505" t="s">
        <v>56</v>
      </c>
      <c r="E9505" t="s">
        <v>35</v>
      </c>
      <c r="F9505">
        <v>6</v>
      </c>
      <c r="G9505" t="s">
        <v>45</v>
      </c>
      <c r="H9505" t="s">
        <v>2</v>
      </c>
      <c r="I9505" t="s">
        <v>51</v>
      </c>
      <c r="J9505">
        <v>557.5</v>
      </c>
    </row>
    <row r="9506" spans="1:10" x14ac:dyDescent="0.25">
      <c r="A9506">
        <v>97</v>
      </c>
      <c r="B9506">
        <v>2017</v>
      </c>
      <c r="C9506" t="s">
        <v>40</v>
      </c>
      <c r="D9506" t="s">
        <v>60</v>
      </c>
      <c r="E9506" t="s">
        <v>35</v>
      </c>
      <c r="F9506">
        <v>1</v>
      </c>
      <c r="G9506" t="s">
        <v>45</v>
      </c>
      <c r="H9506" t="s">
        <v>46</v>
      </c>
      <c r="I9506" t="s">
        <v>51</v>
      </c>
      <c r="J9506">
        <v>1412.3</v>
      </c>
    </row>
    <row r="9507" spans="1:10" x14ac:dyDescent="0.25">
      <c r="A9507">
        <v>97</v>
      </c>
      <c r="B9507">
        <v>2017</v>
      </c>
      <c r="C9507" t="s">
        <v>40</v>
      </c>
      <c r="D9507" t="s">
        <v>60</v>
      </c>
      <c r="E9507" t="s">
        <v>35</v>
      </c>
      <c r="F9507">
        <v>2</v>
      </c>
      <c r="G9507" t="s">
        <v>45</v>
      </c>
      <c r="H9507" t="s">
        <v>46</v>
      </c>
      <c r="I9507" t="s">
        <v>51</v>
      </c>
      <c r="J9507">
        <v>1293.8</v>
      </c>
    </row>
    <row r="9508" spans="1:10" x14ac:dyDescent="0.25">
      <c r="A9508">
        <v>97</v>
      </c>
      <c r="B9508">
        <v>2017</v>
      </c>
      <c r="C9508" t="s">
        <v>40</v>
      </c>
      <c r="D9508" t="s">
        <v>60</v>
      </c>
      <c r="E9508" t="s">
        <v>35</v>
      </c>
      <c r="F9508">
        <v>3</v>
      </c>
      <c r="G9508" t="s">
        <v>38</v>
      </c>
      <c r="H9508" t="s">
        <v>2</v>
      </c>
      <c r="I9508" t="s">
        <v>37</v>
      </c>
      <c r="J9508">
        <v>942</v>
      </c>
    </row>
    <row r="9509" spans="1:10" x14ac:dyDescent="0.25">
      <c r="A9509">
        <v>97</v>
      </c>
      <c r="B9509">
        <v>2017</v>
      </c>
      <c r="C9509" t="s">
        <v>40</v>
      </c>
      <c r="D9509" t="s">
        <v>60</v>
      </c>
      <c r="E9509" t="s">
        <v>35</v>
      </c>
      <c r="F9509">
        <v>4</v>
      </c>
      <c r="G9509" t="s">
        <v>38</v>
      </c>
      <c r="H9509" t="s">
        <v>46</v>
      </c>
      <c r="I9509" t="s">
        <v>51</v>
      </c>
      <c r="J9509">
        <v>1345</v>
      </c>
    </row>
    <row r="9510" spans="1:10" x14ac:dyDescent="0.25">
      <c r="A9510">
        <v>97</v>
      </c>
      <c r="B9510">
        <v>2017</v>
      </c>
      <c r="C9510" t="s">
        <v>40</v>
      </c>
      <c r="D9510" t="s">
        <v>60</v>
      </c>
      <c r="E9510" t="s">
        <v>35</v>
      </c>
      <c r="F9510">
        <v>5</v>
      </c>
      <c r="G9510" t="s">
        <v>45</v>
      </c>
      <c r="H9510" t="s">
        <v>2</v>
      </c>
      <c r="I9510" t="s">
        <v>51</v>
      </c>
      <c r="J9510">
        <v>862.7</v>
      </c>
    </row>
    <row r="9511" spans="1:10" x14ac:dyDescent="0.25">
      <c r="A9511">
        <v>97</v>
      </c>
      <c r="B9511">
        <v>2017</v>
      </c>
      <c r="C9511" t="s">
        <v>40</v>
      </c>
      <c r="D9511" t="s">
        <v>60</v>
      </c>
      <c r="E9511" t="s">
        <v>35</v>
      </c>
      <c r="F9511">
        <v>6</v>
      </c>
      <c r="G9511" t="s">
        <v>45</v>
      </c>
      <c r="H9511" t="s">
        <v>2</v>
      </c>
      <c r="I9511" t="s">
        <v>37</v>
      </c>
      <c r="J9511">
        <v>958.1</v>
      </c>
    </row>
    <row r="9512" spans="1:10" x14ac:dyDescent="0.25">
      <c r="A9512">
        <v>97</v>
      </c>
      <c r="B9512">
        <v>2017</v>
      </c>
      <c r="C9512" t="s">
        <v>40</v>
      </c>
      <c r="D9512" t="s">
        <v>56</v>
      </c>
      <c r="E9512" t="s">
        <v>35</v>
      </c>
      <c r="F9512">
        <v>1</v>
      </c>
      <c r="G9512" t="s">
        <v>38</v>
      </c>
      <c r="H9512" t="s">
        <v>46</v>
      </c>
      <c r="I9512" t="s">
        <v>51</v>
      </c>
      <c r="J9512">
        <v>1358.7</v>
      </c>
    </row>
    <row r="9513" spans="1:10" x14ac:dyDescent="0.25">
      <c r="A9513">
        <v>97</v>
      </c>
      <c r="B9513">
        <v>2017</v>
      </c>
      <c r="C9513" t="s">
        <v>40</v>
      </c>
      <c r="D9513" t="s">
        <v>56</v>
      </c>
      <c r="E9513" t="s">
        <v>35</v>
      </c>
      <c r="F9513">
        <v>2</v>
      </c>
      <c r="G9513" t="s">
        <v>38</v>
      </c>
      <c r="H9513" t="s">
        <v>46</v>
      </c>
      <c r="I9513" t="s">
        <v>51</v>
      </c>
      <c r="J9513">
        <v>1210.3</v>
      </c>
    </row>
    <row r="9514" spans="1:10" x14ac:dyDescent="0.25">
      <c r="A9514">
        <v>97</v>
      </c>
      <c r="B9514">
        <v>2017</v>
      </c>
      <c r="C9514" t="s">
        <v>40</v>
      </c>
      <c r="D9514" t="s">
        <v>56</v>
      </c>
      <c r="E9514" t="s">
        <v>35</v>
      </c>
      <c r="F9514">
        <v>3</v>
      </c>
      <c r="G9514" t="s">
        <v>38</v>
      </c>
      <c r="H9514" t="s">
        <v>2</v>
      </c>
      <c r="I9514" t="s">
        <v>37</v>
      </c>
      <c r="J9514">
        <v>789.3</v>
      </c>
    </row>
    <row r="9515" spans="1:10" x14ac:dyDescent="0.25">
      <c r="A9515">
        <v>97</v>
      </c>
      <c r="B9515">
        <v>2017</v>
      </c>
      <c r="C9515" t="s">
        <v>40</v>
      </c>
      <c r="D9515" t="s">
        <v>56</v>
      </c>
      <c r="E9515" t="s">
        <v>35</v>
      </c>
      <c r="F9515">
        <v>4</v>
      </c>
      <c r="G9515" t="s">
        <v>38</v>
      </c>
      <c r="H9515" t="s">
        <v>46</v>
      </c>
      <c r="I9515" t="s">
        <v>37</v>
      </c>
      <c r="J9515">
        <v>1233.5999999999999</v>
      </c>
    </row>
    <row r="9516" spans="1:10" x14ac:dyDescent="0.25">
      <c r="A9516">
        <v>97</v>
      </c>
      <c r="B9516">
        <v>2017</v>
      </c>
      <c r="C9516" t="s">
        <v>40</v>
      </c>
      <c r="D9516" t="s">
        <v>56</v>
      </c>
      <c r="E9516" t="s">
        <v>35</v>
      </c>
      <c r="F9516">
        <v>5</v>
      </c>
      <c r="G9516" t="s">
        <v>38</v>
      </c>
      <c r="H9516" t="s">
        <v>2</v>
      </c>
      <c r="I9516" t="s">
        <v>37</v>
      </c>
      <c r="J9516">
        <v>772.3</v>
      </c>
    </row>
    <row r="9517" spans="1:10" x14ac:dyDescent="0.25">
      <c r="A9517">
        <v>97</v>
      </c>
      <c r="B9517">
        <v>2017</v>
      </c>
      <c r="C9517" t="s">
        <v>40</v>
      </c>
      <c r="D9517" t="s">
        <v>56</v>
      </c>
      <c r="E9517" t="s">
        <v>35</v>
      </c>
      <c r="F9517">
        <v>6</v>
      </c>
      <c r="G9517" t="s">
        <v>38</v>
      </c>
      <c r="H9517" t="s">
        <v>46</v>
      </c>
      <c r="I9517" t="s">
        <v>37</v>
      </c>
      <c r="J9517">
        <v>1334.8</v>
      </c>
    </row>
    <row r="9518" spans="1:10" x14ac:dyDescent="0.25">
      <c r="A9518">
        <v>97</v>
      </c>
      <c r="B9518">
        <v>2018</v>
      </c>
      <c r="C9518" t="s">
        <v>40</v>
      </c>
      <c r="D9518" t="s">
        <v>60</v>
      </c>
      <c r="E9518" t="s">
        <v>35</v>
      </c>
      <c r="F9518">
        <v>1</v>
      </c>
      <c r="G9518" t="s">
        <v>38</v>
      </c>
      <c r="H9518" t="s">
        <v>46</v>
      </c>
      <c r="I9518" t="s">
        <v>37</v>
      </c>
      <c r="J9518">
        <v>1174.0999999999999</v>
      </c>
    </row>
    <row r="9519" spans="1:10" x14ac:dyDescent="0.25">
      <c r="A9519">
        <v>97</v>
      </c>
      <c r="B9519">
        <v>2018</v>
      </c>
      <c r="C9519" t="s">
        <v>40</v>
      </c>
      <c r="D9519" t="s">
        <v>60</v>
      </c>
      <c r="E9519" t="s">
        <v>35</v>
      </c>
      <c r="F9519">
        <v>2</v>
      </c>
      <c r="G9519" t="s">
        <v>38</v>
      </c>
      <c r="H9519" t="s">
        <v>46</v>
      </c>
      <c r="I9519" t="s">
        <v>51</v>
      </c>
      <c r="J9519">
        <v>1231</v>
      </c>
    </row>
    <row r="9520" spans="1:10" x14ac:dyDescent="0.25">
      <c r="A9520">
        <v>97</v>
      </c>
      <c r="B9520">
        <v>2018</v>
      </c>
      <c r="C9520" t="s">
        <v>40</v>
      </c>
      <c r="D9520" t="s">
        <v>60</v>
      </c>
      <c r="E9520" t="s">
        <v>35</v>
      </c>
      <c r="F9520">
        <v>3</v>
      </c>
      <c r="G9520" t="s">
        <v>38</v>
      </c>
      <c r="H9520" t="s">
        <v>2</v>
      </c>
      <c r="I9520" t="s">
        <v>51</v>
      </c>
      <c r="J9520">
        <v>832.3</v>
      </c>
    </row>
    <row r="9521" spans="1:10" x14ac:dyDescent="0.25">
      <c r="A9521">
        <v>97</v>
      </c>
      <c r="B9521">
        <v>2018</v>
      </c>
      <c r="C9521" t="s">
        <v>40</v>
      </c>
      <c r="D9521" t="s">
        <v>60</v>
      </c>
      <c r="E9521" t="s">
        <v>35</v>
      </c>
      <c r="F9521">
        <v>4</v>
      </c>
      <c r="G9521" t="s">
        <v>38</v>
      </c>
      <c r="H9521" t="s">
        <v>2</v>
      </c>
      <c r="I9521" t="s">
        <v>51</v>
      </c>
      <c r="J9521">
        <v>680</v>
      </c>
    </row>
    <row r="9522" spans="1:10" x14ac:dyDescent="0.25">
      <c r="A9522">
        <v>97</v>
      </c>
      <c r="B9522">
        <v>2018</v>
      </c>
      <c r="C9522" t="s">
        <v>40</v>
      </c>
      <c r="D9522" t="s">
        <v>60</v>
      </c>
      <c r="E9522" t="s">
        <v>35</v>
      </c>
      <c r="F9522">
        <v>5</v>
      </c>
      <c r="G9522" t="s">
        <v>38</v>
      </c>
      <c r="H9522" t="s">
        <v>46</v>
      </c>
      <c r="I9522" t="s">
        <v>37</v>
      </c>
      <c r="J9522">
        <v>1049</v>
      </c>
    </row>
    <row r="9523" spans="1:10" x14ac:dyDescent="0.25">
      <c r="A9523">
        <v>97</v>
      </c>
      <c r="B9523">
        <v>2018</v>
      </c>
      <c r="C9523" t="s">
        <v>40</v>
      </c>
      <c r="D9523" t="s">
        <v>60</v>
      </c>
      <c r="E9523" t="s">
        <v>35</v>
      </c>
      <c r="F9523">
        <v>6</v>
      </c>
      <c r="G9523" t="s">
        <v>45</v>
      </c>
      <c r="H9523" t="s">
        <v>2</v>
      </c>
      <c r="I9523" t="s">
        <v>37</v>
      </c>
      <c r="J9523">
        <v>741</v>
      </c>
    </row>
    <row r="9524" spans="1:10" x14ac:dyDescent="0.25">
      <c r="A9524">
        <v>97</v>
      </c>
      <c r="B9524">
        <v>2018</v>
      </c>
      <c r="C9524" t="s">
        <v>40</v>
      </c>
      <c r="D9524" t="s">
        <v>56</v>
      </c>
      <c r="E9524" t="s">
        <v>35</v>
      </c>
      <c r="F9524">
        <v>1</v>
      </c>
      <c r="G9524" t="s">
        <v>45</v>
      </c>
      <c r="H9524" t="s">
        <v>46</v>
      </c>
      <c r="I9524" t="s">
        <v>37</v>
      </c>
      <c r="J9524">
        <v>930.4</v>
      </c>
    </row>
    <row r="9525" spans="1:10" x14ac:dyDescent="0.25">
      <c r="A9525">
        <v>97</v>
      </c>
      <c r="B9525">
        <v>2018</v>
      </c>
      <c r="C9525" t="s">
        <v>40</v>
      </c>
      <c r="D9525" t="s">
        <v>56</v>
      </c>
      <c r="E9525" t="s">
        <v>35</v>
      </c>
      <c r="F9525">
        <v>2</v>
      </c>
      <c r="G9525" t="s">
        <v>45</v>
      </c>
      <c r="H9525" t="s">
        <v>2</v>
      </c>
      <c r="I9525" t="s">
        <v>51</v>
      </c>
      <c r="J9525">
        <v>607.4</v>
      </c>
    </row>
    <row r="9526" spans="1:10" x14ac:dyDescent="0.25">
      <c r="A9526">
        <v>97</v>
      </c>
      <c r="B9526">
        <v>2018</v>
      </c>
      <c r="C9526" t="s">
        <v>40</v>
      </c>
      <c r="D9526" t="s">
        <v>56</v>
      </c>
      <c r="E9526" t="s">
        <v>35</v>
      </c>
      <c r="F9526">
        <v>3</v>
      </c>
      <c r="G9526" t="s">
        <v>38</v>
      </c>
      <c r="H9526" t="s">
        <v>46</v>
      </c>
      <c r="I9526" t="s">
        <v>51</v>
      </c>
      <c r="J9526">
        <v>1034.4000000000001</v>
      </c>
    </row>
    <row r="9527" spans="1:10" x14ac:dyDescent="0.25">
      <c r="A9527">
        <v>97</v>
      </c>
      <c r="B9527">
        <v>2018</v>
      </c>
      <c r="C9527" t="s">
        <v>40</v>
      </c>
      <c r="D9527" t="s">
        <v>56</v>
      </c>
      <c r="E9527" t="s">
        <v>35</v>
      </c>
      <c r="F9527">
        <v>4</v>
      </c>
      <c r="G9527" t="s">
        <v>45</v>
      </c>
      <c r="H9527" t="s">
        <v>2</v>
      </c>
      <c r="I9527" t="s">
        <v>37</v>
      </c>
      <c r="J9527">
        <v>545.5</v>
      </c>
    </row>
    <row r="9528" spans="1:10" x14ac:dyDescent="0.25">
      <c r="A9528">
        <v>97</v>
      </c>
      <c r="B9528">
        <v>2018</v>
      </c>
      <c r="C9528" t="s">
        <v>40</v>
      </c>
      <c r="D9528" t="s">
        <v>56</v>
      </c>
      <c r="E9528" t="s">
        <v>35</v>
      </c>
      <c r="F9528">
        <v>5</v>
      </c>
      <c r="G9528" t="s">
        <v>45</v>
      </c>
      <c r="H9528" t="s">
        <v>46</v>
      </c>
      <c r="I9528" t="s">
        <v>37</v>
      </c>
      <c r="J9528">
        <v>1025.3</v>
      </c>
    </row>
    <row r="9529" spans="1:10" x14ac:dyDescent="0.25">
      <c r="A9529">
        <v>97</v>
      </c>
      <c r="B9529">
        <v>2018</v>
      </c>
      <c r="C9529" t="s">
        <v>40</v>
      </c>
      <c r="D9529" t="s">
        <v>56</v>
      </c>
      <c r="E9529" t="s">
        <v>35</v>
      </c>
      <c r="F9529">
        <v>6</v>
      </c>
      <c r="G9529" t="s">
        <v>45</v>
      </c>
      <c r="H9529" t="s">
        <v>46</v>
      </c>
      <c r="I9529" t="s">
        <v>37</v>
      </c>
      <c r="J9529">
        <v>968.7</v>
      </c>
    </row>
    <row r="9530" spans="1:10" x14ac:dyDescent="0.25">
      <c r="A9530">
        <v>98</v>
      </c>
      <c r="B9530">
        <v>2017</v>
      </c>
      <c r="C9530" t="s">
        <v>40</v>
      </c>
      <c r="D9530" t="s">
        <v>60</v>
      </c>
      <c r="E9530" t="s">
        <v>35</v>
      </c>
      <c r="F9530">
        <v>1</v>
      </c>
      <c r="G9530" t="s">
        <v>38</v>
      </c>
      <c r="H9530" t="s">
        <v>46</v>
      </c>
      <c r="I9530" t="s">
        <v>37</v>
      </c>
      <c r="J9530">
        <v>1276.8</v>
      </c>
    </row>
    <row r="9531" spans="1:10" x14ac:dyDescent="0.25">
      <c r="A9531">
        <v>98</v>
      </c>
      <c r="B9531">
        <v>2017</v>
      </c>
      <c r="C9531" t="s">
        <v>40</v>
      </c>
      <c r="D9531" t="s">
        <v>60</v>
      </c>
      <c r="E9531" t="s">
        <v>35</v>
      </c>
      <c r="F9531">
        <v>2</v>
      </c>
      <c r="G9531" t="s">
        <v>45</v>
      </c>
      <c r="H9531" t="s">
        <v>46</v>
      </c>
      <c r="I9531" t="s">
        <v>51</v>
      </c>
      <c r="J9531">
        <v>1205.4000000000001</v>
      </c>
    </row>
    <row r="9532" spans="1:10" x14ac:dyDescent="0.25">
      <c r="A9532">
        <v>98</v>
      </c>
      <c r="B9532">
        <v>2017</v>
      </c>
      <c r="C9532" t="s">
        <v>40</v>
      </c>
      <c r="D9532" t="s">
        <v>60</v>
      </c>
      <c r="E9532" t="s">
        <v>35</v>
      </c>
      <c r="F9532">
        <v>3</v>
      </c>
      <c r="G9532" t="s">
        <v>38</v>
      </c>
      <c r="H9532" t="s">
        <v>2</v>
      </c>
      <c r="I9532" t="s">
        <v>51</v>
      </c>
      <c r="J9532">
        <v>838.4</v>
      </c>
    </row>
    <row r="9533" spans="1:10" x14ac:dyDescent="0.25">
      <c r="A9533">
        <v>98</v>
      </c>
      <c r="B9533">
        <v>2017</v>
      </c>
      <c r="C9533" t="s">
        <v>40</v>
      </c>
      <c r="D9533" t="s">
        <v>60</v>
      </c>
      <c r="E9533" t="s">
        <v>35</v>
      </c>
      <c r="F9533">
        <v>4</v>
      </c>
      <c r="G9533" t="s">
        <v>38</v>
      </c>
      <c r="H9533" t="s">
        <v>46</v>
      </c>
      <c r="I9533" t="s">
        <v>51</v>
      </c>
      <c r="J9533">
        <v>1459.3</v>
      </c>
    </row>
    <row r="9534" spans="1:10" x14ac:dyDescent="0.25">
      <c r="A9534">
        <v>98</v>
      </c>
      <c r="B9534">
        <v>2017</v>
      </c>
      <c r="C9534" t="s">
        <v>40</v>
      </c>
      <c r="D9534" t="s">
        <v>60</v>
      </c>
      <c r="E9534" t="s">
        <v>35</v>
      </c>
      <c r="F9534">
        <v>5</v>
      </c>
      <c r="G9534" t="s">
        <v>45</v>
      </c>
      <c r="H9534" t="s">
        <v>2</v>
      </c>
      <c r="I9534" t="s">
        <v>51</v>
      </c>
      <c r="J9534">
        <v>979.9</v>
      </c>
    </row>
    <row r="9535" spans="1:10" x14ac:dyDescent="0.25">
      <c r="A9535">
        <v>98</v>
      </c>
      <c r="B9535">
        <v>2017</v>
      </c>
      <c r="C9535" t="s">
        <v>40</v>
      </c>
      <c r="D9535" t="s">
        <v>60</v>
      </c>
      <c r="E9535" t="s">
        <v>35</v>
      </c>
      <c r="F9535">
        <v>6</v>
      </c>
      <c r="G9535" t="s">
        <v>38</v>
      </c>
      <c r="H9535" t="s">
        <v>2</v>
      </c>
      <c r="I9535" t="s">
        <v>51</v>
      </c>
      <c r="J9535">
        <v>816.9</v>
      </c>
    </row>
    <row r="9536" spans="1:10" x14ac:dyDescent="0.25">
      <c r="A9536">
        <v>98</v>
      </c>
      <c r="B9536">
        <v>2017</v>
      </c>
      <c r="C9536" t="s">
        <v>40</v>
      </c>
      <c r="D9536" t="s">
        <v>56</v>
      </c>
      <c r="E9536" t="s">
        <v>35</v>
      </c>
      <c r="F9536">
        <v>1</v>
      </c>
      <c r="G9536" t="s">
        <v>45</v>
      </c>
      <c r="H9536" t="s">
        <v>2</v>
      </c>
      <c r="I9536" t="s">
        <v>37</v>
      </c>
      <c r="J9536">
        <v>655.20000000000005</v>
      </c>
    </row>
    <row r="9537" spans="1:10" x14ac:dyDescent="0.25">
      <c r="A9537">
        <v>98</v>
      </c>
      <c r="B9537">
        <v>2017</v>
      </c>
      <c r="C9537" t="s">
        <v>40</v>
      </c>
      <c r="D9537" t="s">
        <v>56</v>
      </c>
      <c r="E9537" t="s">
        <v>35</v>
      </c>
      <c r="F9537">
        <v>2</v>
      </c>
      <c r="G9537" t="s">
        <v>45</v>
      </c>
      <c r="H9537" t="s">
        <v>2</v>
      </c>
      <c r="I9537" t="s">
        <v>51</v>
      </c>
      <c r="J9537">
        <v>903.2</v>
      </c>
    </row>
    <row r="9538" spans="1:10" x14ac:dyDescent="0.25">
      <c r="A9538">
        <v>98</v>
      </c>
      <c r="B9538">
        <v>2017</v>
      </c>
      <c r="C9538" t="s">
        <v>40</v>
      </c>
      <c r="D9538" t="s">
        <v>56</v>
      </c>
      <c r="E9538" t="s">
        <v>35</v>
      </c>
      <c r="F9538">
        <v>3</v>
      </c>
      <c r="G9538" t="s">
        <v>38</v>
      </c>
      <c r="H9538" t="s">
        <v>2</v>
      </c>
      <c r="I9538" t="s">
        <v>51</v>
      </c>
      <c r="J9538">
        <v>882.8</v>
      </c>
    </row>
    <row r="9539" spans="1:10" x14ac:dyDescent="0.25">
      <c r="A9539">
        <v>98</v>
      </c>
      <c r="B9539">
        <v>2017</v>
      </c>
      <c r="C9539" t="s">
        <v>40</v>
      </c>
      <c r="D9539" t="s">
        <v>56</v>
      </c>
      <c r="E9539" t="s">
        <v>35</v>
      </c>
      <c r="F9539">
        <v>4</v>
      </c>
      <c r="G9539" t="s">
        <v>38</v>
      </c>
      <c r="H9539" t="s">
        <v>2</v>
      </c>
      <c r="I9539" t="s">
        <v>37</v>
      </c>
      <c r="J9539">
        <v>779.3</v>
      </c>
    </row>
    <row r="9540" spans="1:10" x14ac:dyDescent="0.25">
      <c r="A9540">
        <v>98</v>
      </c>
      <c r="B9540">
        <v>2017</v>
      </c>
      <c r="C9540" t="s">
        <v>40</v>
      </c>
      <c r="D9540" t="s">
        <v>56</v>
      </c>
      <c r="E9540" t="s">
        <v>35</v>
      </c>
      <c r="F9540">
        <v>5</v>
      </c>
      <c r="G9540" t="s">
        <v>45</v>
      </c>
      <c r="H9540" t="s">
        <v>2</v>
      </c>
      <c r="I9540" t="s">
        <v>37</v>
      </c>
      <c r="J9540">
        <v>795.1</v>
      </c>
    </row>
    <row r="9541" spans="1:10" x14ac:dyDescent="0.25">
      <c r="A9541">
        <v>98</v>
      </c>
      <c r="B9541">
        <v>2017</v>
      </c>
      <c r="C9541" t="s">
        <v>40</v>
      </c>
      <c r="D9541" t="s">
        <v>56</v>
      </c>
      <c r="E9541" t="s">
        <v>35</v>
      </c>
      <c r="F9541">
        <v>6</v>
      </c>
      <c r="G9541" t="s">
        <v>45</v>
      </c>
      <c r="H9541" t="s">
        <v>46</v>
      </c>
      <c r="I9541" t="s">
        <v>37</v>
      </c>
      <c r="J9541">
        <v>1270.5999999999999</v>
      </c>
    </row>
    <row r="9542" spans="1:10" x14ac:dyDescent="0.25">
      <c r="A9542">
        <v>98</v>
      </c>
      <c r="B9542">
        <v>2018</v>
      </c>
      <c r="C9542" t="s">
        <v>40</v>
      </c>
      <c r="D9542" t="s">
        <v>60</v>
      </c>
      <c r="E9542" t="s">
        <v>35</v>
      </c>
      <c r="F9542">
        <v>1</v>
      </c>
      <c r="G9542" t="s">
        <v>38</v>
      </c>
      <c r="H9542" t="s">
        <v>46</v>
      </c>
      <c r="I9542" t="s">
        <v>51</v>
      </c>
      <c r="J9542">
        <v>1082.5999999999999</v>
      </c>
    </row>
    <row r="9543" spans="1:10" x14ac:dyDescent="0.25">
      <c r="A9543">
        <v>98</v>
      </c>
      <c r="B9543">
        <v>2018</v>
      </c>
      <c r="C9543" t="s">
        <v>40</v>
      </c>
      <c r="D9543" t="s">
        <v>60</v>
      </c>
      <c r="E9543" t="s">
        <v>35</v>
      </c>
      <c r="F9543">
        <v>2</v>
      </c>
      <c r="G9543" t="s">
        <v>45</v>
      </c>
      <c r="H9543" t="s">
        <v>46</v>
      </c>
      <c r="I9543" t="s">
        <v>51</v>
      </c>
      <c r="J9543">
        <v>1034.5999999999999</v>
      </c>
    </row>
    <row r="9544" spans="1:10" x14ac:dyDescent="0.25">
      <c r="A9544">
        <v>98</v>
      </c>
      <c r="B9544">
        <v>2018</v>
      </c>
      <c r="C9544" t="s">
        <v>40</v>
      </c>
      <c r="D9544" t="s">
        <v>60</v>
      </c>
      <c r="E9544" t="s">
        <v>35</v>
      </c>
      <c r="F9544">
        <v>3</v>
      </c>
      <c r="G9544" t="s">
        <v>38</v>
      </c>
      <c r="H9544" t="s">
        <v>2</v>
      </c>
      <c r="I9544" t="s">
        <v>37</v>
      </c>
      <c r="J9544">
        <v>630.4</v>
      </c>
    </row>
    <row r="9545" spans="1:10" x14ac:dyDescent="0.25">
      <c r="A9545">
        <v>98</v>
      </c>
      <c r="B9545">
        <v>2018</v>
      </c>
      <c r="C9545" t="s">
        <v>40</v>
      </c>
      <c r="D9545" t="s">
        <v>60</v>
      </c>
      <c r="E9545" t="s">
        <v>35</v>
      </c>
      <c r="F9545">
        <v>4</v>
      </c>
      <c r="G9545" t="s">
        <v>45</v>
      </c>
      <c r="H9545" t="s">
        <v>46</v>
      </c>
      <c r="I9545" t="s">
        <v>37</v>
      </c>
      <c r="J9545">
        <v>1130.5</v>
      </c>
    </row>
    <row r="9546" spans="1:10" x14ac:dyDescent="0.25">
      <c r="A9546">
        <v>98</v>
      </c>
      <c r="B9546">
        <v>2018</v>
      </c>
      <c r="C9546" t="s">
        <v>40</v>
      </c>
      <c r="D9546" t="s">
        <v>60</v>
      </c>
      <c r="E9546" t="s">
        <v>35</v>
      </c>
      <c r="F9546">
        <v>5</v>
      </c>
      <c r="G9546" t="s">
        <v>45</v>
      </c>
      <c r="H9546" t="s">
        <v>2</v>
      </c>
      <c r="I9546" t="s">
        <v>51</v>
      </c>
      <c r="J9546">
        <v>748.3</v>
      </c>
    </row>
    <row r="9547" spans="1:10" x14ac:dyDescent="0.25">
      <c r="A9547">
        <v>98</v>
      </c>
      <c r="B9547">
        <v>2018</v>
      </c>
      <c r="C9547" t="s">
        <v>40</v>
      </c>
      <c r="D9547" t="s">
        <v>60</v>
      </c>
      <c r="E9547" t="s">
        <v>35</v>
      </c>
      <c r="F9547">
        <v>6</v>
      </c>
      <c r="G9547" t="s">
        <v>38</v>
      </c>
      <c r="H9547" t="s">
        <v>2</v>
      </c>
      <c r="I9547" t="s">
        <v>51</v>
      </c>
      <c r="J9547">
        <v>604.6</v>
      </c>
    </row>
    <row r="9548" spans="1:10" x14ac:dyDescent="0.25">
      <c r="A9548">
        <v>98</v>
      </c>
      <c r="B9548">
        <v>2018</v>
      </c>
      <c r="C9548" t="s">
        <v>40</v>
      </c>
      <c r="D9548" t="s">
        <v>56</v>
      </c>
      <c r="E9548" t="s">
        <v>35</v>
      </c>
      <c r="F9548">
        <v>1</v>
      </c>
      <c r="G9548" t="s">
        <v>45</v>
      </c>
      <c r="H9548" t="s">
        <v>2</v>
      </c>
      <c r="I9548" t="s">
        <v>51</v>
      </c>
      <c r="J9548">
        <v>433.6</v>
      </c>
    </row>
    <row r="9549" spans="1:10" x14ac:dyDescent="0.25">
      <c r="A9549">
        <v>98</v>
      </c>
      <c r="B9549">
        <v>2018</v>
      </c>
      <c r="C9549" t="s">
        <v>40</v>
      </c>
      <c r="D9549" t="s">
        <v>56</v>
      </c>
      <c r="E9549" t="s">
        <v>35</v>
      </c>
      <c r="F9549">
        <v>2</v>
      </c>
      <c r="G9549" t="s">
        <v>45</v>
      </c>
      <c r="H9549" t="s">
        <v>2</v>
      </c>
      <c r="I9549" t="s">
        <v>37</v>
      </c>
      <c r="J9549">
        <v>619.20000000000005</v>
      </c>
    </row>
    <row r="9550" spans="1:10" x14ac:dyDescent="0.25">
      <c r="A9550">
        <v>98</v>
      </c>
      <c r="B9550">
        <v>2018</v>
      </c>
      <c r="C9550" t="s">
        <v>40</v>
      </c>
      <c r="D9550" t="s">
        <v>56</v>
      </c>
      <c r="E9550" t="s">
        <v>35</v>
      </c>
      <c r="F9550">
        <v>3</v>
      </c>
      <c r="G9550" t="s">
        <v>45</v>
      </c>
      <c r="H9550" t="s">
        <v>46</v>
      </c>
      <c r="I9550" t="s">
        <v>37</v>
      </c>
      <c r="J9550">
        <v>973.9</v>
      </c>
    </row>
    <row r="9551" spans="1:10" x14ac:dyDescent="0.25">
      <c r="A9551">
        <v>98</v>
      </c>
      <c r="B9551">
        <v>2018</v>
      </c>
      <c r="C9551" t="s">
        <v>40</v>
      </c>
      <c r="D9551" t="s">
        <v>56</v>
      </c>
      <c r="E9551" t="s">
        <v>35</v>
      </c>
      <c r="F9551">
        <v>4</v>
      </c>
      <c r="G9551" t="s">
        <v>38</v>
      </c>
      <c r="H9551" t="s">
        <v>2</v>
      </c>
      <c r="I9551" t="s">
        <v>51</v>
      </c>
      <c r="J9551">
        <v>715.4</v>
      </c>
    </row>
    <row r="9552" spans="1:10" x14ac:dyDescent="0.25">
      <c r="A9552">
        <v>98</v>
      </c>
      <c r="B9552">
        <v>2018</v>
      </c>
      <c r="C9552" t="s">
        <v>40</v>
      </c>
      <c r="D9552" t="s">
        <v>56</v>
      </c>
      <c r="E9552" t="s">
        <v>35</v>
      </c>
      <c r="F9552">
        <v>5</v>
      </c>
      <c r="G9552" t="s">
        <v>38</v>
      </c>
      <c r="H9552" t="s">
        <v>46</v>
      </c>
      <c r="I9552" t="s">
        <v>37</v>
      </c>
      <c r="J9552">
        <v>909.2</v>
      </c>
    </row>
    <row r="9553" spans="1:10" x14ac:dyDescent="0.25">
      <c r="A9553">
        <v>98</v>
      </c>
      <c r="B9553">
        <v>2018</v>
      </c>
      <c r="C9553" t="s">
        <v>40</v>
      </c>
      <c r="D9553" t="s">
        <v>56</v>
      </c>
      <c r="E9553" t="s">
        <v>35</v>
      </c>
      <c r="F9553">
        <v>6</v>
      </c>
      <c r="G9553" t="s">
        <v>38</v>
      </c>
      <c r="H9553" t="s">
        <v>2</v>
      </c>
      <c r="I9553" t="s">
        <v>51</v>
      </c>
      <c r="J9553">
        <v>502.7</v>
      </c>
    </row>
    <row r="9554" spans="1:10" x14ac:dyDescent="0.25">
      <c r="A9554">
        <v>99</v>
      </c>
      <c r="B9554">
        <v>2017</v>
      </c>
      <c r="C9554" t="s">
        <v>40</v>
      </c>
      <c r="D9554" t="s">
        <v>60</v>
      </c>
      <c r="E9554" t="s">
        <v>35</v>
      </c>
      <c r="F9554">
        <v>1</v>
      </c>
      <c r="G9554" t="s">
        <v>45</v>
      </c>
      <c r="H9554" t="s">
        <v>2</v>
      </c>
      <c r="I9554" t="s">
        <v>51</v>
      </c>
      <c r="J9554">
        <v>763.2</v>
      </c>
    </row>
    <row r="9555" spans="1:10" x14ac:dyDescent="0.25">
      <c r="A9555">
        <v>99</v>
      </c>
      <c r="B9555">
        <v>2017</v>
      </c>
      <c r="C9555" t="s">
        <v>40</v>
      </c>
      <c r="D9555" t="s">
        <v>60</v>
      </c>
      <c r="E9555" t="s">
        <v>35</v>
      </c>
      <c r="F9555">
        <v>2</v>
      </c>
      <c r="G9555" t="s">
        <v>38</v>
      </c>
      <c r="H9555" t="s">
        <v>46</v>
      </c>
      <c r="I9555" t="s">
        <v>37</v>
      </c>
      <c r="J9555">
        <v>1354.6</v>
      </c>
    </row>
    <row r="9556" spans="1:10" x14ac:dyDescent="0.25">
      <c r="A9556">
        <v>99</v>
      </c>
      <c r="B9556">
        <v>2017</v>
      </c>
      <c r="C9556" t="s">
        <v>40</v>
      </c>
      <c r="D9556" t="s">
        <v>60</v>
      </c>
      <c r="E9556" t="s">
        <v>35</v>
      </c>
      <c r="F9556">
        <v>3</v>
      </c>
      <c r="G9556" t="s">
        <v>38</v>
      </c>
      <c r="H9556" t="s">
        <v>46</v>
      </c>
      <c r="I9556" t="s">
        <v>51</v>
      </c>
      <c r="J9556">
        <v>1379.2</v>
      </c>
    </row>
    <row r="9557" spans="1:10" x14ac:dyDescent="0.25">
      <c r="A9557">
        <v>99</v>
      </c>
      <c r="B9557">
        <v>2017</v>
      </c>
      <c r="C9557" t="s">
        <v>40</v>
      </c>
      <c r="D9557" t="s">
        <v>60</v>
      </c>
      <c r="E9557" t="s">
        <v>35</v>
      </c>
      <c r="F9557">
        <v>4</v>
      </c>
      <c r="G9557" t="s">
        <v>45</v>
      </c>
      <c r="H9557" t="s">
        <v>2</v>
      </c>
      <c r="I9557" t="s">
        <v>37</v>
      </c>
      <c r="J9557">
        <v>973.9</v>
      </c>
    </row>
    <row r="9558" spans="1:10" x14ac:dyDescent="0.25">
      <c r="A9558">
        <v>99</v>
      </c>
      <c r="B9558">
        <v>2017</v>
      </c>
      <c r="C9558" t="s">
        <v>40</v>
      </c>
      <c r="D9558" t="s">
        <v>60</v>
      </c>
      <c r="E9558" t="s">
        <v>35</v>
      </c>
      <c r="F9558">
        <v>5</v>
      </c>
      <c r="G9558" t="s">
        <v>45</v>
      </c>
      <c r="H9558" t="s">
        <v>46</v>
      </c>
      <c r="I9558" t="s">
        <v>51</v>
      </c>
      <c r="J9558">
        <v>1351.6</v>
      </c>
    </row>
    <row r="9559" spans="1:10" x14ac:dyDescent="0.25">
      <c r="A9559">
        <v>99</v>
      </c>
      <c r="B9559">
        <v>2017</v>
      </c>
      <c r="C9559" t="s">
        <v>40</v>
      </c>
      <c r="D9559" t="s">
        <v>60</v>
      </c>
      <c r="E9559" t="s">
        <v>35</v>
      </c>
      <c r="F9559">
        <v>6</v>
      </c>
      <c r="G9559" t="s">
        <v>38</v>
      </c>
      <c r="H9559" t="s">
        <v>2</v>
      </c>
      <c r="I9559" t="s">
        <v>51</v>
      </c>
      <c r="J9559">
        <v>998</v>
      </c>
    </row>
    <row r="9560" spans="1:10" x14ac:dyDescent="0.25">
      <c r="A9560">
        <v>99</v>
      </c>
      <c r="B9560">
        <v>2017</v>
      </c>
      <c r="C9560" t="s">
        <v>40</v>
      </c>
      <c r="D9560" t="s">
        <v>56</v>
      </c>
      <c r="E9560" t="s">
        <v>35</v>
      </c>
      <c r="F9560">
        <v>1</v>
      </c>
      <c r="G9560" t="s">
        <v>38</v>
      </c>
      <c r="H9560" t="s">
        <v>46</v>
      </c>
      <c r="I9560" t="s">
        <v>51</v>
      </c>
      <c r="J9560">
        <v>1283.4000000000001</v>
      </c>
    </row>
    <row r="9561" spans="1:10" x14ac:dyDescent="0.25">
      <c r="A9561">
        <v>99</v>
      </c>
      <c r="B9561">
        <v>2017</v>
      </c>
      <c r="C9561" t="s">
        <v>40</v>
      </c>
      <c r="D9561" t="s">
        <v>56</v>
      </c>
      <c r="E9561" t="s">
        <v>35</v>
      </c>
      <c r="F9561">
        <v>2</v>
      </c>
      <c r="G9561" t="s">
        <v>45</v>
      </c>
      <c r="H9561" t="s">
        <v>2</v>
      </c>
      <c r="I9561" t="s">
        <v>51</v>
      </c>
      <c r="J9561">
        <v>854</v>
      </c>
    </row>
    <row r="9562" spans="1:10" x14ac:dyDescent="0.25">
      <c r="A9562">
        <v>99</v>
      </c>
      <c r="B9562">
        <v>2017</v>
      </c>
      <c r="C9562" t="s">
        <v>40</v>
      </c>
      <c r="D9562" t="s">
        <v>56</v>
      </c>
      <c r="E9562" t="s">
        <v>35</v>
      </c>
      <c r="F9562">
        <v>3</v>
      </c>
      <c r="G9562" t="s">
        <v>45</v>
      </c>
      <c r="H9562" t="s">
        <v>46</v>
      </c>
      <c r="I9562" t="s">
        <v>51</v>
      </c>
      <c r="J9562">
        <v>1257.5</v>
      </c>
    </row>
    <row r="9563" spans="1:10" x14ac:dyDescent="0.25">
      <c r="A9563">
        <v>99</v>
      </c>
      <c r="B9563">
        <v>2017</v>
      </c>
      <c r="C9563" t="s">
        <v>40</v>
      </c>
      <c r="D9563" t="s">
        <v>56</v>
      </c>
      <c r="E9563" t="s">
        <v>35</v>
      </c>
      <c r="F9563">
        <v>4</v>
      </c>
      <c r="G9563" t="s">
        <v>38</v>
      </c>
      <c r="H9563" t="s">
        <v>46</v>
      </c>
      <c r="I9563" t="s">
        <v>51</v>
      </c>
      <c r="J9563">
        <v>1304.0999999999999</v>
      </c>
    </row>
    <row r="9564" spans="1:10" x14ac:dyDescent="0.25">
      <c r="A9564">
        <v>99</v>
      </c>
      <c r="B9564">
        <v>2017</v>
      </c>
      <c r="C9564" t="s">
        <v>40</v>
      </c>
      <c r="D9564" t="s">
        <v>56</v>
      </c>
      <c r="E9564" t="s">
        <v>35</v>
      </c>
      <c r="F9564">
        <v>5</v>
      </c>
      <c r="G9564" t="s">
        <v>38</v>
      </c>
      <c r="H9564" t="s">
        <v>46</v>
      </c>
      <c r="I9564" t="s">
        <v>37</v>
      </c>
      <c r="J9564">
        <v>1057.7</v>
      </c>
    </row>
    <row r="9565" spans="1:10" x14ac:dyDescent="0.25">
      <c r="A9565">
        <v>99</v>
      </c>
      <c r="B9565">
        <v>2017</v>
      </c>
      <c r="C9565" t="s">
        <v>40</v>
      </c>
      <c r="D9565" t="s">
        <v>56</v>
      </c>
      <c r="E9565" t="s">
        <v>35</v>
      </c>
      <c r="F9565">
        <v>6</v>
      </c>
      <c r="G9565" t="s">
        <v>38</v>
      </c>
      <c r="H9565" t="s">
        <v>46</v>
      </c>
      <c r="I9565" t="s">
        <v>51</v>
      </c>
      <c r="J9565">
        <v>1088</v>
      </c>
    </row>
    <row r="9566" spans="1:10" x14ac:dyDescent="0.25">
      <c r="A9566">
        <v>99</v>
      </c>
      <c r="B9566">
        <v>2018</v>
      </c>
      <c r="C9566" t="s">
        <v>40</v>
      </c>
      <c r="D9566" t="s">
        <v>60</v>
      </c>
      <c r="E9566" t="s">
        <v>35</v>
      </c>
      <c r="F9566">
        <v>1</v>
      </c>
      <c r="G9566" t="s">
        <v>38</v>
      </c>
      <c r="H9566" t="s">
        <v>2</v>
      </c>
      <c r="I9566" t="s">
        <v>51</v>
      </c>
      <c r="J9566">
        <v>721.1</v>
      </c>
    </row>
    <row r="9567" spans="1:10" x14ac:dyDescent="0.25">
      <c r="A9567">
        <v>99</v>
      </c>
      <c r="B9567">
        <v>2018</v>
      </c>
      <c r="C9567" t="s">
        <v>40</v>
      </c>
      <c r="D9567" t="s">
        <v>60</v>
      </c>
      <c r="E9567" t="s">
        <v>35</v>
      </c>
      <c r="F9567">
        <v>2</v>
      </c>
      <c r="G9567" t="s">
        <v>38</v>
      </c>
      <c r="H9567" t="s">
        <v>46</v>
      </c>
      <c r="I9567" t="s">
        <v>51</v>
      </c>
      <c r="J9567">
        <v>1123.3</v>
      </c>
    </row>
    <row r="9568" spans="1:10" x14ac:dyDescent="0.25">
      <c r="A9568">
        <v>99</v>
      </c>
      <c r="B9568">
        <v>2018</v>
      </c>
      <c r="C9568" t="s">
        <v>40</v>
      </c>
      <c r="D9568" t="s">
        <v>60</v>
      </c>
      <c r="E9568" t="s">
        <v>35</v>
      </c>
      <c r="F9568">
        <v>3</v>
      </c>
      <c r="G9568" t="s">
        <v>38</v>
      </c>
      <c r="H9568" t="s">
        <v>2</v>
      </c>
      <c r="I9568" t="s">
        <v>37</v>
      </c>
      <c r="J9568">
        <v>694.3</v>
      </c>
    </row>
    <row r="9569" spans="1:10" x14ac:dyDescent="0.25">
      <c r="A9569">
        <v>99</v>
      </c>
      <c r="B9569">
        <v>2018</v>
      </c>
      <c r="C9569" t="s">
        <v>40</v>
      </c>
      <c r="D9569" t="s">
        <v>60</v>
      </c>
      <c r="E9569" t="s">
        <v>35</v>
      </c>
      <c r="F9569">
        <v>4</v>
      </c>
      <c r="G9569" t="s">
        <v>38</v>
      </c>
      <c r="H9569" t="s">
        <v>2</v>
      </c>
      <c r="I9569" t="s">
        <v>37</v>
      </c>
      <c r="J9569">
        <v>634.20000000000005</v>
      </c>
    </row>
    <row r="9570" spans="1:10" x14ac:dyDescent="0.25">
      <c r="A9570">
        <v>99</v>
      </c>
      <c r="B9570">
        <v>2018</v>
      </c>
      <c r="C9570" t="s">
        <v>40</v>
      </c>
      <c r="D9570" t="s">
        <v>60</v>
      </c>
      <c r="E9570" t="s">
        <v>35</v>
      </c>
      <c r="F9570">
        <v>5</v>
      </c>
      <c r="G9570" t="s">
        <v>38</v>
      </c>
      <c r="H9570" t="s">
        <v>46</v>
      </c>
      <c r="I9570" t="s">
        <v>37</v>
      </c>
      <c r="J9570">
        <v>904.6</v>
      </c>
    </row>
    <row r="9571" spans="1:10" x14ac:dyDescent="0.25">
      <c r="A9571">
        <v>99</v>
      </c>
      <c r="B9571">
        <v>2018</v>
      </c>
      <c r="C9571" t="s">
        <v>40</v>
      </c>
      <c r="D9571" t="s">
        <v>60</v>
      </c>
      <c r="E9571" t="s">
        <v>35</v>
      </c>
      <c r="F9571">
        <v>6</v>
      </c>
      <c r="G9571" t="s">
        <v>45</v>
      </c>
      <c r="H9571" t="s">
        <v>2</v>
      </c>
      <c r="I9571" t="s">
        <v>51</v>
      </c>
      <c r="J9571">
        <v>597</v>
      </c>
    </row>
    <row r="9572" spans="1:10" x14ac:dyDescent="0.25">
      <c r="A9572">
        <v>99</v>
      </c>
      <c r="B9572">
        <v>2018</v>
      </c>
      <c r="C9572" t="s">
        <v>40</v>
      </c>
      <c r="D9572" t="s">
        <v>56</v>
      </c>
      <c r="E9572" t="s">
        <v>35</v>
      </c>
      <c r="F9572">
        <v>1</v>
      </c>
      <c r="G9572" t="s">
        <v>38</v>
      </c>
      <c r="H9572" t="s">
        <v>46</v>
      </c>
      <c r="I9572" t="s">
        <v>37</v>
      </c>
      <c r="J9572">
        <v>1012.8</v>
      </c>
    </row>
    <row r="9573" spans="1:10" x14ac:dyDescent="0.25">
      <c r="A9573">
        <v>99</v>
      </c>
      <c r="B9573">
        <v>2018</v>
      </c>
      <c r="C9573" t="s">
        <v>40</v>
      </c>
      <c r="D9573" t="s">
        <v>56</v>
      </c>
      <c r="E9573" t="s">
        <v>35</v>
      </c>
      <c r="F9573">
        <v>2</v>
      </c>
      <c r="G9573" t="s">
        <v>38</v>
      </c>
      <c r="H9573" t="s">
        <v>46</v>
      </c>
      <c r="I9573" t="s">
        <v>37</v>
      </c>
      <c r="J9573">
        <v>1069.3</v>
      </c>
    </row>
    <row r="9574" spans="1:10" x14ac:dyDescent="0.25">
      <c r="A9574">
        <v>99</v>
      </c>
      <c r="B9574">
        <v>2018</v>
      </c>
      <c r="C9574" t="s">
        <v>40</v>
      </c>
      <c r="D9574" t="s">
        <v>56</v>
      </c>
      <c r="E9574" t="s">
        <v>35</v>
      </c>
      <c r="F9574">
        <v>3</v>
      </c>
      <c r="G9574" t="s">
        <v>38</v>
      </c>
      <c r="H9574" t="s">
        <v>46</v>
      </c>
      <c r="I9574" t="s">
        <v>51</v>
      </c>
      <c r="J9574">
        <v>1135.2</v>
      </c>
    </row>
    <row r="9575" spans="1:10" x14ac:dyDescent="0.25">
      <c r="A9575">
        <v>99</v>
      </c>
      <c r="B9575">
        <v>2018</v>
      </c>
      <c r="C9575" t="s">
        <v>40</v>
      </c>
      <c r="D9575" t="s">
        <v>56</v>
      </c>
      <c r="E9575" t="s">
        <v>35</v>
      </c>
      <c r="F9575">
        <v>4</v>
      </c>
      <c r="G9575" t="s">
        <v>45</v>
      </c>
      <c r="H9575" t="s">
        <v>46</v>
      </c>
      <c r="I9575" t="s">
        <v>37</v>
      </c>
      <c r="J9575">
        <v>1023.3</v>
      </c>
    </row>
    <row r="9576" spans="1:10" x14ac:dyDescent="0.25">
      <c r="A9576">
        <v>99</v>
      </c>
      <c r="B9576">
        <v>2018</v>
      </c>
      <c r="C9576" t="s">
        <v>40</v>
      </c>
      <c r="D9576" t="s">
        <v>56</v>
      </c>
      <c r="E9576" t="s">
        <v>35</v>
      </c>
      <c r="F9576">
        <v>5</v>
      </c>
      <c r="G9576" t="s">
        <v>38</v>
      </c>
      <c r="H9576" t="s">
        <v>46</v>
      </c>
      <c r="I9576" t="s">
        <v>37</v>
      </c>
      <c r="J9576">
        <v>1125.2</v>
      </c>
    </row>
    <row r="9577" spans="1:10" x14ac:dyDescent="0.25">
      <c r="A9577">
        <v>99</v>
      </c>
      <c r="B9577">
        <v>2018</v>
      </c>
      <c r="C9577" t="s">
        <v>40</v>
      </c>
      <c r="D9577" t="s">
        <v>56</v>
      </c>
      <c r="E9577" t="s">
        <v>35</v>
      </c>
      <c r="F9577">
        <v>6</v>
      </c>
      <c r="G9577" t="s">
        <v>38</v>
      </c>
      <c r="H9577" t="s">
        <v>46</v>
      </c>
      <c r="I9577" t="s">
        <v>51</v>
      </c>
      <c r="J9577">
        <v>1098.8</v>
      </c>
    </row>
    <row r="9578" spans="1:10" x14ac:dyDescent="0.25">
      <c r="A9578">
        <v>100</v>
      </c>
      <c r="B9578">
        <v>2017</v>
      </c>
      <c r="C9578" t="s">
        <v>40</v>
      </c>
      <c r="D9578" t="s">
        <v>60</v>
      </c>
      <c r="E9578" t="s">
        <v>35</v>
      </c>
      <c r="F9578">
        <v>1</v>
      </c>
      <c r="G9578" t="s">
        <v>38</v>
      </c>
      <c r="H9578" t="s">
        <v>2</v>
      </c>
      <c r="I9578" t="s">
        <v>51</v>
      </c>
      <c r="J9578">
        <v>949.1</v>
      </c>
    </row>
    <row r="9579" spans="1:10" x14ac:dyDescent="0.25">
      <c r="A9579">
        <v>100</v>
      </c>
      <c r="B9579">
        <v>2017</v>
      </c>
      <c r="C9579" t="s">
        <v>40</v>
      </c>
      <c r="D9579" t="s">
        <v>60</v>
      </c>
      <c r="E9579" t="s">
        <v>35</v>
      </c>
      <c r="F9579">
        <v>2</v>
      </c>
      <c r="G9579" t="s">
        <v>38</v>
      </c>
      <c r="H9579" t="s">
        <v>46</v>
      </c>
      <c r="I9579" t="s">
        <v>51</v>
      </c>
      <c r="J9579">
        <v>1363.2</v>
      </c>
    </row>
    <row r="9580" spans="1:10" x14ac:dyDescent="0.25">
      <c r="A9580">
        <v>100</v>
      </c>
      <c r="B9580">
        <v>2017</v>
      </c>
      <c r="C9580" t="s">
        <v>40</v>
      </c>
      <c r="D9580" t="s">
        <v>60</v>
      </c>
      <c r="E9580" t="s">
        <v>35</v>
      </c>
      <c r="F9580">
        <v>3</v>
      </c>
      <c r="G9580" t="s">
        <v>38</v>
      </c>
      <c r="H9580" t="s">
        <v>2</v>
      </c>
      <c r="I9580" t="s">
        <v>51</v>
      </c>
      <c r="J9580">
        <v>900.5</v>
      </c>
    </row>
    <row r="9581" spans="1:10" x14ac:dyDescent="0.25">
      <c r="A9581">
        <v>100</v>
      </c>
      <c r="B9581">
        <v>2017</v>
      </c>
      <c r="C9581" t="s">
        <v>40</v>
      </c>
      <c r="D9581" t="s">
        <v>60</v>
      </c>
      <c r="E9581" t="s">
        <v>35</v>
      </c>
      <c r="F9581">
        <v>4</v>
      </c>
      <c r="G9581" t="s">
        <v>45</v>
      </c>
      <c r="H9581" t="s">
        <v>2</v>
      </c>
      <c r="I9581" t="s">
        <v>37</v>
      </c>
      <c r="J9581">
        <v>925.5</v>
      </c>
    </row>
    <row r="9582" spans="1:10" x14ac:dyDescent="0.25">
      <c r="A9582">
        <v>100</v>
      </c>
      <c r="B9582">
        <v>2017</v>
      </c>
      <c r="C9582" t="s">
        <v>40</v>
      </c>
      <c r="D9582" t="s">
        <v>60</v>
      </c>
      <c r="E9582" t="s">
        <v>35</v>
      </c>
      <c r="F9582">
        <v>5</v>
      </c>
      <c r="G9582" t="s">
        <v>45</v>
      </c>
      <c r="H9582" t="s">
        <v>2</v>
      </c>
      <c r="I9582" t="s">
        <v>37</v>
      </c>
      <c r="J9582">
        <v>976.6</v>
      </c>
    </row>
    <row r="9583" spans="1:10" x14ac:dyDescent="0.25">
      <c r="A9583">
        <v>100</v>
      </c>
      <c r="B9583">
        <v>2017</v>
      </c>
      <c r="C9583" t="s">
        <v>40</v>
      </c>
      <c r="D9583" t="s">
        <v>60</v>
      </c>
      <c r="E9583" t="s">
        <v>35</v>
      </c>
      <c r="F9583">
        <v>6</v>
      </c>
      <c r="G9583" t="s">
        <v>45</v>
      </c>
      <c r="H9583" t="s">
        <v>46</v>
      </c>
      <c r="I9583" t="s">
        <v>37</v>
      </c>
      <c r="J9583">
        <v>1287.9000000000001</v>
      </c>
    </row>
    <row r="9584" spans="1:10" x14ac:dyDescent="0.25">
      <c r="A9584">
        <v>100</v>
      </c>
      <c r="B9584">
        <v>2017</v>
      </c>
      <c r="C9584" t="s">
        <v>40</v>
      </c>
      <c r="D9584" t="s">
        <v>56</v>
      </c>
      <c r="E9584" t="s">
        <v>35</v>
      </c>
      <c r="F9584">
        <v>1</v>
      </c>
      <c r="G9584" t="s">
        <v>38</v>
      </c>
      <c r="H9584" t="s">
        <v>2</v>
      </c>
      <c r="I9584" t="s">
        <v>37</v>
      </c>
      <c r="J9584">
        <v>770.4</v>
      </c>
    </row>
    <row r="9585" spans="1:10" x14ac:dyDescent="0.25">
      <c r="A9585">
        <v>100</v>
      </c>
      <c r="B9585">
        <v>2017</v>
      </c>
      <c r="C9585" t="s">
        <v>40</v>
      </c>
      <c r="D9585" t="s">
        <v>56</v>
      </c>
      <c r="E9585" t="s">
        <v>35</v>
      </c>
      <c r="F9585">
        <v>2</v>
      </c>
      <c r="G9585" t="s">
        <v>45</v>
      </c>
      <c r="H9585" t="s">
        <v>46</v>
      </c>
      <c r="I9585" t="s">
        <v>51</v>
      </c>
      <c r="J9585">
        <v>1189.4000000000001</v>
      </c>
    </row>
    <row r="9586" spans="1:10" x14ac:dyDescent="0.25">
      <c r="A9586">
        <v>100</v>
      </c>
      <c r="B9586">
        <v>2017</v>
      </c>
      <c r="C9586" t="s">
        <v>40</v>
      </c>
      <c r="D9586" t="s">
        <v>56</v>
      </c>
      <c r="E9586" t="s">
        <v>35</v>
      </c>
      <c r="F9586">
        <v>3</v>
      </c>
      <c r="G9586" t="s">
        <v>45</v>
      </c>
      <c r="H9586" t="s">
        <v>46</v>
      </c>
      <c r="I9586" t="s">
        <v>37</v>
      </c>
      <c r="J9586">
        <v>1055.4000000000001</v>
      </c>
    </row>
    <row r="9587" spans="1:10" x14ac:dyDescent="0.25">
      <c r="A9587">
        <v>100</v>
      </c>
      <c r="B9587">
        <v>2017</v>
      </c>
      <c r="C9587" t="s">
        <v>40</v>
      </c>
      <c r="D9587" t="s">
        <v>56</v>
      </c>
      <c r="E9587" t="s">
        <v>35</v>
      </c>
      <c r="F9587">
        <v>4</v>
      </c>
      <c r="G9587" t="s">
        <v>38</v>
      </c>
      <c r="H9587" t="s">
        <v>46</v>
      </c>
      <c r="I9587" t="s">
        <v>51</v>
      </c>
      <c r="J9587">
        <v>1218.0999999999999</v>
      </c>
    </row>
    <row r="9588" spans="1:10" x14ac:dyDescent="0.25">
      <c r="A9588">
        <v>100</v>
      </c>
      <c r="B9588">
        <v>2017</v>
      </c>
      <c r="C9588" t="s">
        <v>40</v>
      </c>
      <c r="D9588" t="s">
        <v>56</v>
      </c>
      <c r="E9588" t="s">
        <v>35</v>
      </c>
      <c r="F9588">
        <v>5</v>
      </c>
      <c r="G9588" t="s">
        <v>38</v>
      </c>
      <c r="H9588" t="s">
        <v>46</v>
      </c>
      <c r="I9588" t="s">
        <v>37</v>
      </c>
      <c r="J9588">
        <v>1282.4000000000001</v>
      </c>
    </row>
    <row r="9589" spans="1:10" x14ac:dyDescent="0.25">
      <c r="A9589">
        <v>100</v>
      </c>
      <c r="B9589">
        <v>2017</v>
      </c>
      <c r="C9589" t="s">
        <v>40</v>
      </c>
      <c r="D9589" t="s">
        <v>56</v>
      </c>
      <c r="E9589" t="s">
        <v>35</v>
      </c>
      <c r="F9589">
        <v>6</v>
      </c>
      <c r="G9589" t="s">
        <v>38</v>
      </c>
      <c r="H9589" t="s">
        <v>2</v>
      </c>
      <c r="I9589" t="s">
        <v>51</v>
      </c>
      <c r="J9589">
        <v>659.7</v>
      </c>
    </row>
    <row r="9590" spans="1:10" x14ac:dyDescent="0.25">
      <c r="A9590">
        <v>100</v>
      </c>
      <c r="B9590">
        <v>2018</v>
      </c>
      <c r="C9590" t="s">
        <v>40</v>
      </c>
      <c r="D9590" t="s">
        <v>60</v>
      </c>
      <c r="E9590" t="s">
        <v>35</v>
      </c>
      <c r="F9590">
        <v>1</v>
      </c>
      <c r="G9590" t="s">
        <v>38</v>
      </c>
      <c r="H9590" t="s">
        <v>2</v>
      </c>
      <c r="I9590" t="s">
        <v>37</v>
      </c>
      <c r="J9590">
        <v>658.2</v>
      </c>
    </row>
    <row r="9591" spans="1:10" x14ac:dyDescent="0.25">
      <c r="A9591">
        <v>100</v>
      </c>
      <c r="B9591">
        <v>2018</v>
      </c>
      <c r="C9591" t="s">
        <v>40</v>
      </c>
      <c r="D9591" t="s">
        <v>60</v>
      </c>
      <c r="E9591" t="s">
        <v>35</v>
      </c>
      <c r="F9591">
        <v>2</v>
      </c>
      <c r="G9591" t="s">
        <v>38</v>
      </c>
      <c r="H9591" t="s">
        <v>46</v>
      </c>
      <c r="I9591" t="s">
        <v>51</v>
      </c>
      <c r="J9591">
        <v>1118</v>
      </c>
    </row>
    <row r="9592" spans="1:10" x14ac:dyDescent="0.25">
      <c r="A9592">
        <v>100</v>
      </c>
      <c r="B9592">
        <v>2018</v>
      </c>
      <c r="C9592" t="s">
        <v>40</v>
      </c>
      <c r="D9592" t="s">
        <v>60</v>
      </c>
      <c r="E9592" t="s">
        <v>35</v>
      </c>
      <c r="F9592">
        <v>3</v>
      </c>
      <c r="G9592" t="s">
        <v>45</v>
      </c>
      <c r="H9592" t="s">
        <v>2</v>
      </c>
      <c r="I9592" t="s">
        <v>37</v>
      </c>
      <c r="J9592">
        <v>735.8</v>
      </c>
    </row>
    <row r="9593" spans="1:10" x14ac:dyDescent="0.25">
      <c r="A9593">
        <v>100</v>
      </c>
      <c r="B9593">
        <v>2018</v>
      </c>
      <c r="C9593" t="s">
        <v>40</v>
      </c>
      <c r="D9593" t="s">
        <v>60</v>
      </c>
      <c r="E9593" t="s">
        <v>35</v>
      </c>
      <c r="F9593">
        <v>4</v>
      </c>
      <c r="G9593" t="s">
        <v>38</v>
      </c>
      <c r="H9593" t="s">
        <v>2</v>
      </c>
      <c r="I9593" t="s">
        <v>37</v>
      </c>
      <c r="J9593">
        <v>667.9</v>
      </c>
    </row>
    <row r="9594" spans="1:10" x14ac:dyDescent="0.25">
      <c r="A9594">
        <v>100</v>
      </c>
      <c r="B9594">
        <v>2018</v>
      </c>
      <c r="C9594" t="s">
        <v>40</v>
      </c>
      <c r="D9594" t="s">
        <v>60</v>
      </c>
      <c r="E9594" t="s">
        <v>35</v>
      </c>
      <c r="F9594">
        <v>5</v>
      </c>
      <c r="G9594" t="s">
        <v>45</v>
      </c>
      <c r="H9594" t="s">
        <v>2</v>
      </c>
      <c r="I9594" t="s">
        <v>51</v>
      </c>
      <c r="J9594">
        <v>790.3</v>
      </c>
    </row>
    <row r="9595" spans="1:10" x14ac:dyDescent="0.25">
      <c r="A9595">
        <v>100</v>
      </c>
      <c r="B9595">
        <v>2018</v>
      </c>
      <c r="C9595" t="s">
        <v>40</v>
      </c>
      <c r="D9595" t="s">
        <v>60</v>
      </c>
      <c r="E9595" t="s">
        <v>35</v>
      </c>
      <c r="F9595">
        <v>6</v>
      </c>
      <c r="G9595" t="s">
        <v>45</v>
      </c>
      <c r="H9595" t="s">
        <v>2</v>
      </c>
      <c r="I9595" t="s">
        <v>51</v>
      </c>
      <c r="J9595">
        <v>458.8</v>
      </c>
    </row>
    <row r="9596" spans="1:10" x14ac:dyDescent="0.25">
      <c r="A9596">
        <v>100</v>
      </c>
      <c r="B9596">
        <v>2018</v>
      </c>
      <c r="C9596" t="s">
        <v>40</v>
      </c>
      <c r="D9596" t="s">
        <v>56</v>
      </c>
      <c r="E9596" t="s">
        <v>35</v>
      </c>
      <c r="F9596">
        <v>1</v>
      </c>
      <c r="G9596" t="s">
        <v>38</v>
      </c>
      <c r="H9596" t="s">
        <v>46</v>
      </c>
      <c r="I9596" t="s">
        <v>37</v>
      </c>
      <c r="J9596">
        <v>1035.9000000000001</v>
      </c>
    </row>
    <row r="9597" spans="1:10" x14ac:dyDescent="0.25">
      <c r="A9597">
        <v>100</v>
      </c>
      <c r="B9597">
        <v>2018</v>
      </c>
      <c r="C9597" t="s">
        <v>40</v>
      </c>
      <c r="D9597" t="s">
        <v>56</v>
      </c>
      <c r="E9597" t="s">
        <v>35</v>
      </c>
      <c r="F9597">
        <v>2</v>
      </c>
      <c r="G9597" t="s">
        <v>38</v>
      </c>
      <c r="H9597" t="s">
        <v>46</v>
      </c>
      <c r="I9597" t="s">
        <v>37</v>
      </c>
      <c r="J9597">
        <v>1008.8</v>
      </c>
    </row>
    <row r="9598" spans="1:10" x14ac:dyDescent="0.25">
      <c r="A9598">
        <v>100</v>
      </c>
      <c r="B9598">
        <v>2018</v>
      </c>
      <c r="C9598" t="s">
        <v>40</v>
      </c>
      <c r="D9598" t="s">
        <v>56</v>
      </c>
      <c r="E9598" t="s">
        <v>35</v>
      </c>
      <c r="F9598">
        <v>3</v>
      </c>
      <c r="G9598" t="s">
        <v>45</v>
      </c>
      <c r="H9598" t="s">
        <v>46</v>
      </c>
      <c r="I9598" t="s">
        <v>37</v>
      </c>
      <c r="J9598">
        <v>965.3</v>
      </c>
    </row>
    <row r="9599" spans="1:10" x14ac:dyDescent="0.25">
      <c r="A9599">
        <v>100</v>
      </c>
      <c r="B9599">
        <v>2018</v>
      </c>
      <c r="C9599" t="s">
        <v>40</v>
      </c>
      <c r="D9599" t="s">
        <v>56</v>
      </c>
      <c r="E9599" t="s">
        <v>35</v>
      </c>
      <c r="F9599">
        <v>4</v>
      </c>
      <c r="G9599" t="s">
        <v>45</v>
      </c>
      <c r="H9599" t="s">
        <v>46</v>
      </c>
      <c r="I9599" t="s">
        <v>37</v>
      </c>
      <c r="J9599">
        <v>1024.8</v>
      </c>
    </row>
    <row r="9600" spans="1:10" x14ac:dyDescent="0.25">
      <c r="A9600">
        <v>100</v>
      </c>
      <c r="B9600">
        <v>2018</v>
      </c>
      <c r="C9600" t="s">
        <v>40</v>
      </c>
      <c r="D9600" t="s">
        <v>56</v>
      </c>
      <c r="E9600" t="s">
        <v>35</v>
      </c>
      <c r="F9600">
        <v>5</v>
      </c>
      <c r="G9600" t="s">
        <v>45</v>
      </c>
      <c r="H9600" t="s">
        <v>2</v>
      </c>
      <c r="I9600" t="s">
        <v>51</v>
      </c>
      <c r="J9600">
        <v>790.3</v>
      </c>
    </row>
    <row r="9601" spans="1:10" x14ac:dyDescent="0.25">
      <c r="A9601">
        <v>100</v>
      </c>
      <c r="B9601">
        <v>2018</v>
      </c>
      <c r="C9601" t="s">
        <v>40</v>
      </c>
      <c r="D9601" t="s">
        <v>56</v>
      </c>
      <c r="E9601" t="s">
        <v>35</v>
      </c>
      <c r="F9601">
        <v>6</v>
      </c>
      <c r="G9601" t="s">
        <v>38</v>
      </c>
      <c r="H9601" t="s">
        <v>2</v>
      </c>
      <c r="I9601" t="s">
        <v>51</v>
      </c>
      <c r="J9601">
        <v>507.6</v>
      </c>
    </row>
    <row r="9602" spans="1:10" x14ac:dyDescent="0.25">
      <c r="A9602">
        <v>1</v>
      </c>
      <c r="B9602">
        <v>2017</v>
      </c>
      <c r="C9602" t="s">
        <v>41</v>
      </c>
      <c r="D9602" t="s">
        <v>58</v>
      </c>
      <c r="E9602" t="s">
        <v>39</v>
      </c>
      <c r="F9602">
        <v>1</v>
      </c>
      <c r="G9602" t="s">
        <v>38</v>
      </c>
      <c r="H9602" t="s">
        <v>46</v>
      </c>
      <c r="I9602" t="s">
        <v>37</v>
      </c>
      <c r="J9602">
        <v>1146.9000000000001</v>
      </c>
    </row>
    <row r="9603" spans="1:10" x14ac:dyDescent="0.25">
      <c r="A9603">
        <v>1</v>
      </c>
      <c r="B9603">
        <v>2017</v>
      </c>
      <c r="C9603" t="s">
        <v>41</v>
      </c>
      <c r="D9603" t="s">
        <v>58</v>
      </c>
      <c r="E9603" t="s">
        <v>39</v>
      </c>
      <c r="F9603">
        <v>2</v>
      </c>
      <c r="G9603" t="s">
        <v>45</v>
      </c>
      <c r="H9603" t="s">
        <v>46</v>
      </c>
      <c r="I9603" t="s">
        <v>37</v>
      </c>
      <c r="J9603">
        <v>1348.2</v>
      </c>
    </row>
    <row r="9604" spans="1:10" x14ac:dyDescent="0.25">
      <c r="A9604">
        <v>1</v>
      </c>
      <c r="B9604">
        <v>2017</v>
      </c>
      <c r="C9604" t="s">
        <v>41</v>
      </c>
      <c r="D9604" t="s">
        <v>58</v>
      </c>
      <c r="E9604" t="s">
        <v>39</v>
      </c>
      <c r="F9604">
        <v>3</v>
      </c>
      <c r="G9604" t="s">
        <v>45</v>
      </c>
      <c r="H9604" t="s">
        <v>46</v>
      </c>
      <c r="I9604" t="s">
        <v>51</v>
      </c>
      <c r="J9604">
        <v>2293.9</v>
      </c>
    </row>
    <row r="9605" spans="1:10" x14ac:dyDescent="0.25">
      <c r="A9605">
        <v>1</v>
      </c>
      <c r="B9605">
        <v>2017</v>
      </c>
      <c r="C9605" t="s">
        <v>41</v>
      </c>
      <c r="D9605" t="s">
        <v>58</v>
      </c>
      <c r="E9605" t="s">
        <v>39</v>
      </c>
      <c r="F9605">
        <v>4</v>
      </c>
      <c r="G9605" t="s">
        <v>45</v>
      </c>
      <c r="H9605" t="s">
        <v>46</v>
      </c>
      <c r="I9605" t="s">
        <v>51</v>
      </c>
      <c r="J9605">
        <v>1524.4</v>
      </c>
    </row>
    <row r="9606" spans="1:10" x14ac:dyDescent="0.25">
      <c r="A9606">
        <v>1</v>
      </c>
      <c r="B9606">
        <v>2017</v>
      </c>
      <c r="C9606" t="s">
        <v>41</v>
      </c>
      <c r="D9606" t="s">
        <v>58</v>
      </c>
      <c r="E9606" t="s">
        <v>39</v>
      </c>
      <c r="F9606">
        <v>5</v>
      </c>
      <c r="G9606" t="s">
        <v>45</v>
      </c>
      <c r="H9606" t="s">
        <v>2</v>
      </c>
      <c r="I9606" t="s">
        <v>51</v>
      </c>
      <c r="J9606">
        <v>1899.6</v>
      </c>
    </row>
    <row r="9607" spans="1:10" x14ac:dyDescent="0.25">
      <c r="A9607">
        <v>1</v>
      </c>
      <c r="B9607">
        <v>2017</v>
      </c>
      <c r="C9607" t="s">
        <v>41</v>
      </c>
      <c r="D9607" t="s">
        <v>58</v>
      </c>
      <c r="E9607" t="s">
        <v>39</v>
      </c>
      <c r="F9607">
        <v>6</v>
      </c>
      <c r="G9607" t="s">
        <v>45</v>
      </c>
      <c r="H9607" t="s">
        <v>46</v>
      </c>
      <c r="I9607" t="s">
        <v>51</v>
      </c>
      <c r="J9607">
        <v>715.8</v>
      </c>
    </row>
    <row r="9608" spans="1:10" x14ac:dyDescent="0.25">
      <c r="A9608">
        <v>1</v>
      </c>
      <c r="B9608">
        <v>2017</v>
      </c>
      <c r="C9608" t="s">
        <v>41</v>
      </c>
      <c r="D9608" t="s">
        <v>59</v>
      </c>
      <c r="E9608" t="s">
        <v>39</v>
      </c>
      <c r="F9608">
        <v>1</v>
      </c>
      <c r="G9608" t="s">
        <v>45</v>
      </c>
      <c r="H9608" t="s">
        <v>46</v>
      </c>
      <c r="I9608" t="s">
        <v>37</v>
      </c>
      <c r="J9608">
        <v>1302</v>
      </c>
    </row>
    <row r="9609" spans="1:10" x14ac:dyDescent="0.25">
      <c r="A9609">
        <v>1</v>
      </c>
      <c r="B9609">
        <v>2017</v>
      </c>
      <c r="C9609" t="s">
        <v>41</v>
      </c>
      <c r="D9609" t="s">
        <v>59</v>
      </c>
      <c r="E9609" t="s">
        <v>39</v>
      </c>
      <c r="F9609">
        <v>2</v>
      </c>
      <c r="G9609" t="s">
        <v>45</v>
      </c>
      <c r="H9609" t="s">
        <v>46</v>
      </c>
      <c r="I9609" t="s">
        <v>51</v>
      </c>
      <c r="J9609">
        <v>1288.9000000000001</v>
      </c>
    </row>
    <row r="9610" spans="1:10" x14ac:dyDescent="0.25">
      <c r="A9610">
        <v>1</v>
      </c>
      <c r="B9610">
        <v>2017</v>
      </c>
      <c r="C9610" t="s">
        <v>41</v>
      </c>
      <c r="D9610" t="s">
        <v>59</v>
      </c>
      <c r="E9610" t="s">
        <v>39</v>
      </c>
      <c r="F9610">
        <v>3</v>
      </c>
      <c r="G9610" t="s">
        <v>38</v>
      </c>
      <c r="H9610" t="s">
        <v>46</v>
      </c>
      <c r="I9610" t="s">
        <v>37</v>
      </c>
      <c r="J9610">
        <v>1454.1</v>
      </c>
    </row>
    <row r="9611" spans="1:10" x14ac:dyDescent="0.25">
      <c r="A9611">
        <v>1</v>
      </c>
      <c r="B9611">
        <v>2017</v>
      </c>
      <c r="C9611" t="s">
        <v>41</v>
      </c>
      <c r="D9611" t="s">
        <v>59</v>
      </c>
      <c r="E9611" t="s">
        <v>39</v>
      </c>
      <c r="F9611">
        <v>4</v>
      </c>
      <c r="G9611" t="s">
        <v>45</v>
      </c>
      <c r="H9611" t="s">
        <v>2</v>
      </c>
      <c r="I9611" t="s">
        <v>37</v>
      </c>
      <c r="J9611">
        <v>1593.4</v>
      </c>
    </row>
    <row r="9612" spans="1:10" x14ac:dyDescent="0.25">
      <c r="A9612">
        <v>1</v>
      </c>
      <c r="B9612">
        <v>2017</v>
      </c>
      <c r="C9612" t="s">
        <v>41</v>
      </c>
      <c r="D9612" t="s">
        <v>59</v>
      </c>
      <c r="E9612" t="s">
        <v>39</v>
      </c>
      <c r="F9612">
        <v>5</v>
      </c>
      <c r="G9612" t="s">
        <v>38</v>
      </c>
      <c r="H9612" t="s">
        <v>2</v>
      </c>
      <c r="I9612" t="s">
        <v>51</v>
      </c>
      <c r="J9612">
        <v>1671.8</v>
      </c>
    </row>
    <row r="9613" spans="1:10" x14ac:dyDescent="0.25">
      <c r="A9613">
        <v>1</v>
      </c>
      <c r="B9613">
        <v>2017</v>
      </c>
      <c r="C9613" t="s">
        <v>41</v>
      </c>
      <c r="D9613" t="s">
        <v>59</v>
      </c>
      <c r="E9613" t="s">
        <v>39</v>
      </c>
      <c r="F9613">
        <v>6</v>
      </c>
      <c r="G9613" t="s">
        <v>38</v>
      </c>
      <c r="H9613" t="s">
        <v>2</v>
      </c>
      <c r="I9613" t="s">
        <v>51</v>
      </c>
      <c r="J9613">
        <v>675.6</v>
      </c>
    </row>
    <row r="9614" spans="1:10" x14ac:dyDescent="0.25">
      <c r="A9614">
        <v>1</v>
      </c>
      <c r="B9614">
        <v>2018</v>
      </c>
      <c r="C9614" t="s">
        <v>41</v>
      </c>
      <c r="D9614" t="s">
        <v>58</v>
      </c>
      <c r="E9614" t="s">
        <v>39</v>
      </c>
      <c r="F9614">
        <v>1</v>
      </c>
      <c r="G9614" t="s">
        <v>45</v>
      </c>
      <c r="H9614" t="s">
        <v>46</v>
      </c>
      <c r="I9614" t="s">
        <v>37</v>
      </c>
      <c r="J9614">
        <v>1074.2</v>
      </c>
    </row>
    <row r="9615" spans="1:10" x14ac:dyDescent="0.25">
      <c r="A9615">
        <v>1</v>
      </c>
      <c r="B9615">
        <v>2018</v>
      </c>
      <c r="C9615" t="s">
        <v>41</v>
      </c>
      <c r="D9615" t="s">
        <v>58</v>
      </c>
      <c r="E9615" t="s">
        <v>39</v>
      </c>
      <c r="F9615">
        <v>2</v>
      </c>
      <c r="G9615" t="s">
        <v>45</v>
      </c>
      <c r="H9615" t="s">
        <v>46</v>
      </c>
      <c r="I9615" t="s">
        <v>51</v>
      </c>
      <c r="J9615">
        <v>1253</v>
      </c>
    </row>
    <row r="9616" spans="1:10" x14ac:dyDescent="0.25">
      <c r="A9616">
        <v>1</v>
      </c>
      <c r="B9616">
        <v>2018</v>
      </c>
      <c r="C9616" t="s">
        <v>41</v>
      </c>
      <c r="D9616" t="s">
        <v>58</v>
      </c>
      <c r="E9616" t="s">
        <v>39</v>
      </c>
      <c r="F9616">
        <v>3</v>
      </c>
      <c r="G9616" t="s">
        <v>45</v>
      </c>
      <c r="H9616" t="s">
        <v>46</v>
      </c>
      <c r="I9616" t="s">
        <v>51</v>
      </c>
      <c r="J9616">
        <v>1467.8</v>
      </c>
    </row>
    <row r="9617" spans="1:10" x14ac:dyDescent="0.25">
      <c r="A9617">
        <v>1</v>
      </c>
      <c r="B9617">
        <v>2018</v>
      </c>
      <c r="C9617" t="s">
        <v>41</v>
      </c>
      <c r="D9617" t="s">
        <v>58</v>
      </c>
      <c r="E9617" t="s">
        <v>39</v>
      </c>
      <c r="F9617">
        <v>4</v>
      </c>
      <c r="G9617" t="s">
        <v>38</v>
      </c>
      <c r="H9617" t="s">
        <v>2</v>
      </c>
      <c r="I9617" t="s">
        <v>37</v>
      </c>
      <c r="J9617">
        <v>1034.8</v>
      </c>
    </row>
    <row r="9618" spans="1:10" x14ac:dyDescent="0.25">
      <c r="A9618">
        <v>1</v>
      </c>
      <c r="B9618">
        <v>2018</v>
      </c>
      <c r="C9618" t="s">
        <v>41</v>
      </c>
      <c r="D9618" t="s">
        <v>58</v>
      </c>
      <c r="E9618" t="s">
        <v>39</v>
      </c>
      <c r="F9618">
        <v>5</v>
      </c>
      <c r="G9618" t="s">
        <v>38</v>
      </c>
      <c r="H9618" t="s">
        <v>46</v>
      </c>
      <c r="I9618" t="s">
        <v>37</v>
      </c>
      <c r="J9618">
        <v>1000.2</v>
      </c>
    </row>
    <row r="9619" spans="1:10" x14ac:dyDescent="0.25">
      <c r="A9619">
        <v>1</v>
      </c>
      <c r="B9619">
        <v>2018</v>
      </c>
      <c r="C9619" t="s">
        <v>41</v>
      </c>
      <c r="D9619" t="s">
        <v>58</v>
      </c>
      <c r="E9619" t="s">
        <v>39</v>
      </c>
      <c r="F9619">
        <v>6</v>
      </c>
      <c r="G9619" t="s">
        <v>45</v>
      </c>
      <c r="H9619" t="s">
        <v>46</v>
      </c>
      <c r="I9619" t="s">
        <v>37</v>
      </c>
      <c r="J9619">
        <v>953.5</v>
      </c>
    </row>
    <row r="9620" spans="1:10" x14ac:dyDescent="0.25">
      <c r="A9620">
        <v>1</v>
      </c>
      <c r="B9620">
        <v>2018</v>
      </c>
      <c r="C9620" t="s">
        <v>41</v>
      </c>
      <c r="D9620" t="s">
        <v>59</v>
      </c>
      <c r="E9620" t="s">
        <v>39</v>
      </c>
      <c r="F9620">
        <v>1</v>
      </c>
      <c r="G9620" t="s">
        <v>45</v>
      </c>
      <c r="H9620" t="s">
        <v>2</v>
      </c>
      <c r="I9620" t="s">
        <v>37</v>
      </c>
      <c r="J9620">
        <v>971.7</v>
      </c>
    </row>
    <row r="9621" spans="1:10" x14ac:dyDescent="0.25">
      <c r="A9621">
        <v>1</v>
      </c>
      <c r="B9621">
        <v>2018</v>
      </c>
      <c r="C9621" t="s">
        <v>41</v>
      </c>
      <c r="D9621" t="s">
        <v>59</v>
      </c>
      <c r="E9621" t="s">
        <v>39</v>
      </c>
      <c r="F9621">
        <v>2</v>
      </c>
      <c r="G9621" t="s">
        <v>45</v>
      </c>
      <c r="H9621" t="s">
        <v>2</v>
      </c>
      <c r="I9621" t="s">
        <v>37</v>
      </c>
      <c r="J9621">
        <v>826.2</v>
      </c>
    </row>
    <row r="9622" spans="1:10" x14ac:dyDescent="0.25">
      <c r="A9622">
        <v>1</v>
      </c>
      <c r="B9622">
        <v>2018</v>
      </c>
      <c r="C9622" t="s">
        <v>41</v>
      </c>
      <c r="D9622" t="s">
        <v>59</v>
      </c>
      <c r="E9622" t="s">
        <v>39</v>
      </c>
      <c r="F9622">
        <v>3</v>
      </c>
      <c r="G9622" t="s">
        <v>38</v>
      </c>
      <c r="H9622" t="s">
        <v>46</v>
      </c>
      <c r="I9622" t="s">
        <v>37</v>
      </c>
      <c r="J9622">
        <v>1266.9000000000001</v>
      </c>
    </row>
    <row r="9623" spans="1:10" x14ac:dyDescent="0.25">
      <c r="A9623">
        <v>1</v>
      </c>
      <c r="B9623">
        <v>2018</v>
      </c>
      <c r="C9623" t="s">
        <v>41</v>
      </c>
      <c r="D9623" t="s">
        <v>59</v>
      </c>
      <c r="E9623" t="s">
        <v>39</v>
      </c>
      <c r="F9623">
        <v>4</v>
      </c>
      <c r="G9623" t="s">
        <v>38</v>
      </c>
      <c r="H9623" t="s">
        <v>2</v>
      </c>
      <c r="I9623" t="s">
        <v>51</v>
      </c>
      <c r="J9623">
        <v>1095.3</v>
      </c>
    </row>
    <row r="9624" spans="1:10" x14ac:dyDescent="0.25">
      <c r="A9624">
        <v>1</v>
      </c>
      <c r="B9624">
        <v>2018</v>
      </c>
      <c r="C9624" t="s">
        <v>41</v>
      </c>
      <c r="D9624" t="s">
        <v>59</v>
      </c>
      <c r="E9624" t="s">
        <v>39</v>
      </c>
      <c r="F9624">
        <v>5</v>
      </c>
      <c r="G9624" t="s">
        <v>45</v>
      </c>
      <c r="H9624" t="s">
        <v>46</v>
      </c>
      <c r="I9624" t="s">
        <v>37</v>
      </c>
      <c r="J9624">
        <v>944.6</v>
      </c>
    </row>
    <row r="9625" spans="1:10" x14ac:dyDescent="0.25">
      <c r="A9625">
        <v>1</v>
      </c>
      <c r="B9625">
        <v>2018</v>
      </c>
      <c r="C9625" t="s">
        <v>41</v>
      </c>
      <c r="D9625" t="s">
        <v>59</v>
      </c>
      <c r="E9625" t="s">
        <v>39</v>
      </c>
      <c r="F9625">
        <v>6</v>
      </c>
      <c r="G9625" t="s">
        <v>45</v>
      </c>
      <c r="H9625" t="s">
        <v>2</v>
      </c>
      <c r="I9625" t="s">
        <v>37</v>
      </c>
      <c r="J9625">
        <v>639.70000000000005</v>
      </c>
    </row>
    <row r="9626" spans="1:10" x14ac:dyDescent="0.25">
      <c r="A9626">
        <v>2</v>
      </c>
      <c r="B9626">
        <v>2017</v>
      </c>
      <c r="C9626" t="s">
        <v>41</v>
      </c>
      <c r="D9626" t="s">
        <v>58</v>
      </c>
      <c r="E9626" t="s">
        <v>39</v>
      </c>
      <c r="F9626">
        <v>1</v>
      </c>
      <c r="G9626" t="s">
        <v>38</v>
      </c>
      <c r="H9626" t="s">
        <v>46</v>
      </c>
      <c r="I9626" t="s">
        <v>37</v>
      </c>
      <c r="J9626">
        <v>1509.5</v>
      </c>
    </row>
    <row r="9627" spans="1:10" x14ac:dyDescent="0.25">
      <c r="A9627">
        <v>2</v>
      </c>
      <c r="B9627">
        <v>2017</v>
      </c>
      <c r="C9627" t="s">
        <v>41</v>
      </c>
      <c r="D9627" t="s">
        <v>58</v>
      </c>
      <c r="E9627" t="s">
        <v>39</v>
      </c>
      <c r="F9627">
        <v>2</v>
      </c>
      <c r="G9627" t="s">
        <v>45</v>
      </c>
      <c r="H9627" t="s">
        <v>2</v>
      </c>
      <c r="I9627" t="s">
        <v>51</v>
      </c>
      <c r="J9627">
        <v>949.6</v>
      </c>
    </row>
    <row r="9628" spans="1:10" x14ac:dyDescent="0.25">
      <c r="A9628">
        <v>2</v>
      </c>
      <c r="B9628">
        <v>2017</v>
      </c>
      <c r="C9628" t="s">
        <v>41</v>
      </c>
      <c r="D9628" t="s">
        <v>58</v>
      </c>
      <c r="E9628" t="s">
        <v>39</v>
      </c>
      <c r="F9628">
        <v>3</v>
      </c>
      <c r="G9628" t="s">
        <v>45</v>
      </c>
      <c r="H9628" t="s">
        <v>46</v>
      </c>
      <c r="I9628" t="s">
        <v>37</v>
      </c>
      <c r="J9628">
        <v>920.4</v>
      </c>
    </row>
    <row r="9629" spans="1:10" x14ac:dyDescent="0.25">
      <c r="A9629">
        <v>2</v>
      </c>
      <c r="B9629">
        <v>2017</v>
      </c>
      <c r="C9629" t="s">
        <v>41</v>
      </c>
      <c r="D9629" t="s">
        <v>58</v>
      </c>
      <c r="E9629" t="s">
        <v>39</v>
      </c>
      <c r="F9629">
        <v>4</v>
      </c>
      <c r="G9629" t="s">
        <v>38</v>
      </c>
      <c r="H9629" t="s">
        <v>46</v>
      </c>
      <c r="I9629" t="s">
        <v>51</v>
      </c>
      <c r="J9629">
        <v>1219.5999999999999</v>
      </c>
    </row>
    <row r="9630" spans="1:10" x14ac:dyDescent="0.25">
      <c r="A9630">
        <v>2</v>
      </c>
      <c r="B9630">
        <v>2017</v>
      </c>
      <c r="C9630" t="s">
        <v>41</v>
      </c>
      <c r="D9630" t="s">
        <v>58</v>
      </c>
      <c r="E9630" t="s">
        <v>39</v>
      </c>
      <c r="F9630">
        <v>5</v>
      </c>
      <c r="G9630" t="s">
        <v>38</v>
      </c>
      <c r="H9630" t="s">
        <v>2</v>
      </c>
      <c r="I9630" t="s">
        <v>51</v>
      </c>
      <c r="J9630">
        <v>2029.2</v>
      </c>
    </row>
    <row r="9631" spans="1:10" x14ac:dyDescent="0.25">
      <c r="A9631">
        <v>2</v>
      </c>
      <c r="B9631">
        <v>2017</v>
      </c>
      <c r="C9631" t="s">
        <v>41</v>
      </c>
      <c r="D9631" t="s">
        <v>58</v>
      </c>
      <c r="E9631" t="s">
        <v>39</v>
      </c>
      <c r="F9631">
        <v>6</v>
      </c>
      <c r="G9631" t="s">
        <v>45</v>
      </c>
      <c r="H9631" t="s">
        <v>46</v>
      </c>
      <c r="I9631" t="s">
        <v>37</v>
      </c>
      <c r="J9631">
        <v>896.9</v>
      </c>
    </row>
    <row r="9632" spans="1:10" x14ac:dyDescent="0.25">
      <c r="A9632">
        <v>2</v>
      </c>
      <c r="B9632">
        <v>2017</v>
      </c>
      <c r="C9632" t="s">
        <v>41</v>
      </c>
      <c r="D9632" t="s">
        <v>59</v>
      </c>
      <c r="E9632" t="s">
        <v>39</v>
      </c>
      <c r="F9632">
        <v>1</v>
      </c>
      <c r="G9632" t="s">
        <v>45</v>
      </c>
      <c r="H9632" t="s">
        <v>46</v>
      </c>
      <c r="I9632" t="s">
        <v>51</v>
      </c>
      <c r="J9632">
        <v>1602.7</v>
      </c>
    </row>
    <row r="9633" spans="1:10" x14ac:dyDescent="0.25">
      <c r="A9633">
        <v>2</v>
      </c>
      <c r="B9633">
        <v>2017</v>
      </c>
      <c r="C9633" t="s">
        <v>41</v>
      </c>
      <c r="D9633" t="s">
        <v>59</v>
      </c>
      <c r="E9633" t="s">
        <v>39</v>
      </c>
      <c r="F9633">
        <v>2</v>
      </c>
      <c r="G9633" t="s">
        <v>38</v>
      </c>
      <c r="H9633" t="s">
        <v>46</v>
      </c>
      <c r="I9633" t="s">
        <v>37</v>
      </c>
      <c r="J9633">
        <v>1678.8</v>
      </c>
    </row>
    <row r="9634" spans="1:10" x14ac:dyDescent="0.25">
      <c r="A9634">
        <v>2</v>
      </c>
      <c r="B9634">
        <v>2017</v>
      </c>
      <c r="C9634" t="s">
        <v>41</v>
      </c>
      <c r="D9634" t="s">
        <v>59</v>
      </c>
      <c r="E9634" t="s">
        <v>39</v>
      </c>
      <c r="F9634">
        <v>3</v>
      </c>
      <c r="G9634" t="s">
        <v>38</v>
      </c>
      <c r="H9634" t="s">
        <v>2</v>
      </c>
      <c r="I9634" t="s">
        <v>37</v>
      </c>
      <c r="J9634">
        <v>1822.8</v>
      </c>
    </row>
    <row r="9635" spans="1:10" x14ac:dyDescent="0.25">
      <c r="A9635">
        <v>2</v>
      </c>
      <c r="B9635">
        <v>2017</v>
      </c>
      <c r="C9635" t="s">
        <v>41</v>
      </c>
      <c r="D9635" t="s">
        <v>59</v>
      </c>
      <c r="E9635" t="s">
        <v>39</v>
      </c>
      <c r="F9635">
        <v>4</v>
      </c>
      <c r="G9635" t="s">
        <v>38</v>
      </c>
      <c r="H9635" t="s">
        <v>2</v>
      </c>
      <c r="I9635" t="s">
        <v>51</v>
      </c>
      <c r="J9635">
        <v>1609.8</v>
      </c>
    </row>
    <row r="9636" spans="1:10" x14ac:dyDescent="0.25">
      <c r="A9636">
        <v>2</v>
      </c>
      <c r="B9636">
        <v>2017</v>
      </c>
      <c r="C9636" t="s">
        <v>41</v>
      </c>
      <c r="D9636" t="s">
        <v>59</v>
      </c>
      <c r="E9636" t="s">
        <v>39</v>
      </c>
      <c r="F9636">
        <v>5</v>
      </c>
      <c r="G9636" t="s">
        <v>38</v>
      </c>
      <c r="H9636" t="s">
        <v>2</v>
      </c>
      <c r="I9636" t="s">
        <v>37</v>
      </c>
      <c r="J9636">
        <v>1571.4</v>
      </c>
    </row>
    <row r="9637" spans="1:10" x14ac:dyDescent="0.25">
      <c r="A9637">
        <v>2</v>
      </c>
      <c r="B9637">
        <v>2017</v>
      </c>
      <c r="C9637" t="s">
        <v>41</v>
      </c>
      <c r="D9637" t="s">
        <v>59</v>
      </c>
      <c r="E9637" t="s">
        <v>39</v>
      </c>
      <c r="F9637">
        <v>6</v>
      </c>
      <c r="G9637" t="s">
        <v>38</v>
      </c>
      <c r="H9637" t="s">
        <v>2</v>
      </c>
      <c r="I9637" t="s">
        <v>37</v>
      </c>
      <c r="J9637">
        <v>1297.3</v>
      </c>
    </row>
    <row r="9638" spans="1:10" x14ac:dyDescent="0.25">
      <c r="A9638">
        <v>2</v>
      </c>
      <c r="B9638">
        <v>2018</v>
      </c>
      <c r="C9638" t="s">
        <v>41</v>
      </c>
      <c r="D9638" t="s">
        <v>58</v>
      </c>
      <c r="E9638" t="s">
        <v>39</v>
      </c>
      <c r="F9638">
        <v>1</v>
      </c>
      <c r="G9638" t="s">
        <v>45</v>
      </c>
      <c r="H9638" t="s">
        <v>2</v>
      </c>
      <c r="I9638" t="s">
        <v>37</v>
      </c>
      <c r="J9638">
        <v>1046.8</v>
      </c>
    </row>
    <row r="9639" spans="1:10" x14ac:dyDescent="0.25">
      <c r="A9639">
        <v>2</v>
      </c>
      <c r="B9639">
        <v>2018</v>
      </c>
      <c r="C9639" t="s">
        <v>41</v>
      </c>
      <c r="D9639" t="s">
        <v>58</v>
      </c>
      <c r="E9639" t="s">
        <v>39</v>
      </c>
      <c r="F9639">
        <v>2</v>
      </c>
      <c r="G9639" t="s">
        <v>38</v>
      </c>
      <c r="H9639" t="s">
        <v>2</v>
      </c>
      <c r="I9639" t="s">
        <v>37</v>
      </c>
      <c r="J9639">
        <v>1141.8</v>
      </c>
    </row>
    <row r="9640" spans="1:10" x14ac:dyDescent="0.25">
      <c r="A9640">
        <v>2</v>
      </c>
      <c r="B9640">
        <v>2018</v>
      </c>
      <c r="C9640" t="s">
        <v>41</v>
      </c>
      <c r="D9640" t="s">
        <v>58</v>
      </c>
      <c r="E9640" t="s">
        <v>39</v>
      </c>
      <c r="F9640">
        <v>3</v>
      </c>
      <c r="G9640" t="s">
        <v>38</v>
      </c>
      <c r="H9640" t="s">
        <v>2</v>
      </c>
      <c r="I9640" t="s">
        <v>37</v>
      </c>
      <c r="J9640">
        <v>830.5</v>
      </c>
    </row>
    <row r="9641" spans="1:10" x14ac:dyDescent="0.25">
      <c r="A9641">
        <v>2</v>
      </c>
      <c r="B9641">
        <v>2018</v>
      </c>
      <c r="C9641" t="s">
        <v>41</v>
      </c>
      <c r="D9641" t="s">
        <v>58</v>
      </c>
      <c r="E9641" t="s">
        <v>39</v>
      </c>
      <c r="F9641">
        <v>4</v>
      </c>
      <c r="G9641" t="s">
        <v>45</v>
      </c>
      <c r="H9641" t="s">
        <v>2</v>
      </c>
      <c r="I9641" t="s">
        <v>37</v>
      </c>
      <c r="J9641">
        <v>1491.3</v>
      </c>
    </row>
    <row r="9642" spans="1:10" x14ac:dyDescent="0.25">
      <c r="A9642">
        <v>2</v>
      </c>
      <c r="B9642">
        <v>2018</v>
      </c>
      <c r="C9642" t="s">
        <v>41</v>
      </c>
      <c r="D9642" t="s">
        <v>58</v>
      </c>
      <c r="E9642" t="s">
        <v>39</v>
      </c>
      <c r="F9642">
        <v>5</v>
      </c>
      <c r="G9642" t="s">
        <v>38</v>
      </c>
      <c r="H9642" t="s">
        <v>46</v>
      </c>
      <c r="I9642" t="s">
        <v>37</v>
      </c>
      <c r="J9642">
        <v>1754.3</v>
      </c>
    </row>
    <row r="9643" spans="1:10" x14ac:dyDescent="0.25">
      <c r="A9643">
        <v>2</v>
      </c>
      <c r="B9643">
        <v>2018</v>
      </c>
      <c r="C9643" t="s">
        <v>41</v>
      </c>
      <c r="D9643" t="s">
        <v>58</v>
      </c>
      <c r="E9643" t="s">
        <v>39</v>
      </c>
      <c r="F9643">
        <v>6</v>
      </c>
      <c r="G9643" t="s">
        <v>45</v>
      </c>
      <c r="H9643" t="s">
        <v>46</v>
      </c>
      <c r="I9643" t="s">
        <v>37</v>
      </c>
      <c r="J9643">
        <v>295.2</v>
      </c>
    </row>
    <row r="9644" spans="1:10" x14ac:dyDescent="0.25">
      <c r="A9644">
        <v>2</v>
      </c>
      <c r="B9644">
        <v>2018</v>
      </c>
      <c r="C9644" t="s">
        <v>41</v>
      </c>
      <c r="D9644" t="s">
        <v>59</v>
      </c>
      <c r="E9644" t="s">
        <v>39</v>
      </c>
      <c r="F9644">
        <v>1</v>
      </c>
      <c r="G9644" t="s">
        <v>45</v>
      </c>
      <c r="H9644" t="s">
        <v>2</v>
      </c>
      <c r="I9644" t="s">
        <v>37</v>
      </c>
      <c r="J9644">
        <v>2097.9</v>
      </c>
    </row>
    <row r="9645" spans="1:10" x14ac:dyDescent="0.25">
      <c r="A9645">
        <v>2</v>
      </c>
      <c r="B9645">
        <v>2018</v>
      </c>
      <c r="C9645" t="s">
        <v>41</v>
      </c>
      <c r="D9645" t="s">
        <v>59</v>
      </c>
      <c r="E9645" t="s">
        <v>39</v>
      </c>
      <c r="F9645">
        <v>2</v>
      </c>
      <c r="G9645" t="s">
        <v>45</v>
      </c>
      <c r="H9645" t="s">
        <v>2</v>
      </c>
      <c r="I9645" t="s">
        <v>51</v>
      </c>
      <c r="J9645">
        <v>1770.3</v>
      </c>
    </row>
    <row r="9646" spans="1:10" x14ac:dyDescent="0.25">
      <c r="A9646">
        <v>2</v>
      </c>
      <c r="B9646">
        <v>2018</v>
      </c>
      <c r="C9646" t="s">
        <v>41</v>
      </c>
      <c r="D9646" t="s">
        <v>59</v>
      </c>
      <c r="E9646" t="s">
        <v>39</v>
      </c>
      <c r="F9646">
        <v>3</v>
      </c>
      <c r="G9646" t="s">
        <v>45</v>
      </c>
      <c r="H9646" t="s">
        <v>46</v>
      </c>
      <c r="I9646" t="s">
        <v>37</v>
      </c>
      <c r="J9646">
        <v>1690.3</v>
      </c>
    </row>
    <row r="9647" spans="1:10" x14ac:dyDescent="0.25">
      <c r="A9647">
        <v>2</v>
      </c>
      <c r="B9647">
        <v>2018</v>
      </c>
      <c r="C9647" t="s">
        <v>41</v>
      </c>
      <c r="D9647" t="s">
        <v>59</v>
      </c>
      <c r="E9647" t="s">
        <v>39</v>
      </c>
      <c r="F9647">
        <v>4</v>
      </c>
      <c r="G9647" t="s">
        <v>38</v>
      </c>
      <c r="H9647" t="s">
        <v>2</v>
      </c>
      <c r="I9647" t="s">
        <v>37</v>
      </c>
      <c r="J9647">
        <v>2233.6</v>
      </c>
    </row>
    <row r="9648" spans="1:10" x14ac:dyDescent="0.25">
      <c r="A9648">
        <v>2</v>
      </c>
      <c r="B9648">
        <v>2018</v>
      </c>
      <c r="C9648" t="s">
        <v>41</v>
      </c>
      <c r="D9648" t="s">
        <v>59</v>
      </c>
      <c r="E9648" t="s">
        <v>39</v>
      </c>
      <c r="F9648">
        <v>5</v>
      </c>
      <c r="G9648" t="s">
        <v>45</v>
      </c>
      <c r="H9648" t="s">
        <v>2</v>
      </c>
      <c r="I9648" t="s">
        <v>37</v>
      </c>
      <c r="J9648">
        <v>679.7</v>
      </c>
    </row>
    <row r="9649" spans="1:10" x14ac:dyDescent="0.25">
      <c r="A9649">
        <v>2</v>
      </c>
      <c r="B9649">
        <v>2018</v>
      </c>
      <c r="C9649" t="s">
        <v>41</v>
      </c>
      <c r="D9649" t="s">
        <v>59</v>
      </c>
      <c r="E9649" t="s">
        <v>39</v>
      </c>
      <c r="F9649">
        <v>6</v>
      </c>
      <c r="G9649" t="s">
        <v>38</v>
      </c>
      <c r="H9649" t="s">
        <v>2</v>
      </c>
      <c r="I9649" t="s">
        <v>51</v>
      </c>
      <c r="J9649">
        <v>712.8</v>
      </c>
    </row>
    <row r="9650" spans="1:10" x14ac:dyDescent="0.25">
      <c r="A9650">
        <v>3</v>
      </c>
      <c r="B9650">
        <v>2017</v>
      </c>
      <c r="C9650" t="s">
        <v>41</v>
      </c>
      <c r="D9650" t="s">
        <v>58</v>
      </c>
      <c r="E9650" t="s">
        <v>39</v>
      </c>
      <c r="F9650">
        <v>1</v>
      </c>
      <c r="G9650" t="s">
        <v>45</v>
      </c>
      <c r="H9650" t="s">
        <v>2</v>
      </c>
      <c r="I9650" t="s">
        <v>51</v>
      </c>
      <c r="J9650">
        <v>1236.7</v>
      </c>
    </row>
    <row r="9651" spans="1:10" x14ac:dyDescent="0.25">
      <c r="A9651">
        <v>3</v>
      </c>
      <c r="B9651">
        <v>2017</v>
      </c>
      <c r="C9651" t="s">
        <v>41</v>
      </c>
      <c r="D9651" t="s">
        <v>58</v>
      </c>
      <c r="E9651" t="s">
        <v>39</v>
      </c>
      <c r="F9651">
        <v>2</v>
      </c>
      <c r="G9651" t="s">
        <v>45</v>
      </c>
      <c r="H9651" t="s">
        <v>2</v>
      </c>
      <c r="I9651" t="s">
        <v>37</v>
      </c>
      <c r="J9651">
        <v>1161</v>
      </c>
    </row>
    <row r="9652" spans="1:10" x14ac:dyDescent="0.25">
      <c r="A9652">
        <v>3</v>
      </c>
      <c r="B9652">
        <v>2017</v>
      </c>
      <c r="C9652" t="s">
        <v>41</v>
      </c>
      <c r="D9652" t="s">
        <v>58</v>
      </c>
      <c r="E9652" t="s">
        <v>39</v>
      </c>
      <c r="F9652">
        <v>3</v>
      </c>
      <c r="G9652" t="s">
        <v>45</v>
      </c>
      <c r="H9652" t="s">
        <v>46</v>
      </c>
      <c r="I9652" t="s">
        <v>37</v>
      </c>
      <c r="J9652">
        <v>1769.3</v>
      </c>
    </row>
    <row r="9653" spans="1:10" x14ac:dyDescent="0.25">
      <c r="A9653">
        <v>3</v>
      </c>
      <c r="B9653">
        <v>2017</v>
      </c>
      <c r="C9653" t="s">
        <v>41</v>
      </c>
      <c r="D9653" t="s">
        <v>58</v>
      </c>
      <c r="E9653" t="s">
        <v>39</v>
      </c>
      <c r="F9653">
        <v>4</v>
      </c>
      <c r="G9653" t="s">
        <v>45</v>
      </c>
      <c r="H9653" t="s">
        <v>46</v>
      </c>
      <c r="I9653" t="s">
        <v>51</v>
      </c>
      <c r="J9653">
        <v>787.7</v>
      </c>
    </row>
    <row r="9654" spans="1:10" x14ac:dyDescent="0.25">
      <c r="A9654">
        <v>3</v>
      </c>
      <c r="B9654">
        <v>2017</v>
      </c>
      <c r="C9654" t="s">
        <v>41</v>
      </c>
      <c r="D9654" t="s">
        <v>58</v>
      </c>
      <c r="E9654" t="s">
        <v>39</v>
      </c>
      <c r="F9654">
        <v>5</v>
      </c>
      <c r="G9654" t="s">
        <v>45</v>
      </c>
      <c r="H9654" t="s">
        <v>46</v>
      </c>
      <c r="I9654" t="s">
        <v>51</v>
      </c>
      <c r="J9654">
        <v>1543.3</v>
      </c>
    </row>
    <row r="9655" spans="1:10" x14ac:dyDescent="0.25">
      <c r="A9655">
        <v>3</v>
      </c>
      <c r="B9655">
        <v>2017</v>
      </c>
      <c r="C9655" t="s">
        <v>41</v>
      </c>
      <c r="D9655" t="s">
        <v>58</v>
      </c>
      <c r="E9655" t="s">
        <v>39</v>
      </c>
      <c r="F9655">
        <v>6</v>
      </c>
      <c r="G9655" t="s">
        <v>38</v>
      </c>
      <c r="H9655" t="s">
        <v>2</v>
      </c>
      <c r="I9655" t="s">
        <v>37</v>
      </c>
      <c r="J9655">
        <v>368.6</v>
      </c>
    </row>
    <row r="9656" spans="1:10" x14ac:dyDescent="0.25">
      <c r="A9656">
        <v>3</v>
      </c>
      <c r="B9656">
        <v>2017</v>
      </c>
      <c r="C9656" t="s">
        <v>41</v>
      </c>
      <c r="D9656" t="s">
        <v>59</v>
      </c>
      <c r="E9656" t="s">
        <v>39</v>
      </c>
      <c r="F9656">
        <v>1</v>
      </c>
      <c r="G9656" t="s">
        <v>38</v>
      </c>
      <c r="H9656" t="s">
        <v>2</v>
      </c>
      <c r="I9656" t="s">
        <v>51</v>
      </c>
      <c r="J9656">
        <v>689.3</v>
      </c>
    </row>
    <row r="9657" spans="1:10" x14ac:dyDescent="0.25">
      <c r="A9657">
        <v>3</v>
      </c>
      <c r="B9657">
        <v>2017</v>
      </c>
      <c r="C9657" t="s">
        <v>41</v>
      </c>
      <c r="D9657" t="s">
        <v>59</v>
      </c>
      <c r="E9657" t="s">
        <v>39</v>
      </c>
      <c r="F9657">
        <v>2</v>
      </c>
      <c r="G9657" t="s">
        <v>38</v>
      </c>
      <c r="H9657" t="s">
        <v>46</v>
      </c>
      <c r="I9657" t="s">
        <v>37</v>
      </c>
      <c r="J9657">
        <v>2033.4</v>
      </c>
    </row>
    <row r="9658" spans="1:10" x14ac:dyDescent="0.25">
      <c r="A9658">
        <v>3</v>
      </c>
      <c r="B9658">
        <v>2017</v>
      </c>
      <c r="C9658" t="s">
        <v>41</v>
      </c>
      <c r="D9658" t="s">
        <v>59</v>
      </c>
      <c r="E9658" t="s">
        <v>39</v>
      </c>
      <c r="F9658">
        <v>3</v>
      </c>
      <c r="G9658" t="s">
        <v>45</v>
      </c>
      <c r="H9658" t="s">
        <v>2</v>
      </c>
      <c r="I9658" t="s">
        <v>37</v>
      </c>
      <c r="J9658">
        <v>992.4</v>
      </c>
    </row>
    <row r="9659" spans="1:10" x14ac:dyDescent="0.25">
      <c r="A9659">
        <v>3</v>
      </c>
      <c r="B9659">
        <v>2017</v>
      </c>
      <c r="C9659" t="s">
        <v>41</v>
      </c>
      <c r="D9659" t="s">
        <v>59</v>
      </c>
      <c r="E9659" t="s">
        <v>39</v>
      </c>
      <c r="F9659">
        <v>4</v>
      </c>
      <c r="G9659" t="s">
        <v>45</v>
      </c>
      <c r="H9659" t="s">
        <v>46</v>
      </c>
      <c r="I9659" t="s">
        <v>37</v>
      </c>
      <c r="J9659">
        <v>2290.1</v>
      </c>
    </row>
    <row r="9660" spans="1:10" x14ac:dyDescent="0.25">
      <c r="A9660">
        <v>3</v>
      </c>
      <c r="B9660">
        <v>2017</v>
      </c>
      <c r="C9660" t="s">
        <v>41</v>
      </c>
      <c r="D9660" t="s">
        <v>59</v>
      </c>
      <c r="E9660" t="s">
        <v>39</v>
      </c>
      <c r="F9660">
        <v>5</v>
      </c>
      <c r="G9660" t="s">
        <v>45</v>
      </c>
      <c r="H9660" t="s">
        <v>46</v>
      </c>
      <c r="I9660" t="s">
        <v>37</v>
      </c>
      <c r="J9660">
        <v>1490.6</v>
      </c>
    </row>
    <row r="9661" spans="1:10" x14ac:dyDescent="0.25">
      <c r="A9661">
        <v>3</v>
      </c>
      <c r="B9661">
        <v>2017</v>
      </c>
      <c r="C9661" t="s">
        <v>41</v>
      </c>
      <c r="D9661" t="s">
        <v>59</v>
      </c>
      <c r="E9661" t="s">
        <v>39</v>
      </c>
      <c r="F9661">
        <v>6</v>
      </c>
      <c r="G9661" t="s">
        <v>45</v>
      </c>
      <c r="H9661" t="s">
        <v>46</v>
      </c>
      <c r="I9661" t="s">
        <v>37</v>
      </c>
      <c r="J9661">
        <v>1696.7</v>
      </c>
    </row>
    <row r="9662" spans="1:10" x14ac:dyDescent="0.25">
      <c r="A9662">
        <v>3</v>
      </c>
      <c r="B9662">
        <v>2018</v>
      </c>
      <c r="C9662" t="s">
        <v>41</v>
      </c>
      <c r="D9662" t="s">
        <v>58</v>
      </c>
      <c r="E9662" t="s">
        <v>39</v>
      </c>
      <c r="F9662">
        <v>1</v>
      </c>
      <c r="G9662" t="s">
        <v>38</v>
      </c>
      <c r="H9662" t="s">
        <v>2</v>
      </c>
      <c r="I9662" t="s">
        <v>37</v>
      </c>
      <c r="J9662">
        <v>1217.0999999999999</v>
      </c>
    </row>
    <row r="9663" spans="1:10" x14ac:dyDescent="0.25">
      <c r="A9663">
        <v>3</v>
      </c>
      <c r="B9663">
        <v>2018</v>
      </c>
      <c r="C9663" t="s">
        <v>41</v>
      </c>
      <c r="D9663" t="s">
        <v>58</v>
      </c>
      <c r="E9663" t="s">
        <v>39</v>
      </c>
      <c r="F9663">
        <v>2</v>
      </c>
      <c r="G9663" t="s">
        <v>38</v>
      </c>
      <c r="H9663" t="s">
        <v>2</v>
      </c>
      <c r="I9663" t="s">
        <v>51</v>
      </c>
      <c r="J9663">
        <v>768.3</v>
      </c>
    </row>
    <row r="9664" spans="1:10" x14ac:dyDescent="0.25">
      <c r="A9664">
        <v>3</v>
      </c>
      <c r="B9664">
        <v>2018</v>
      </c>
      <c r="C9664" t="s">
        <v>41</v>
      </c>
      <c r="D9664" t="s">
        <v>58</v>
      </c>
      <c r="E9664" t="s">
        <v>39</v>
      </c>
      <c r="F9664">
        <v>3</v>
      </c>
      <c r="G9664" t="s">
        <v>45</v>
      </c>
      <c r="H9664" t="s">
        <v>46</v>
      </c>
      <c r="I9664" t="s">
        <v>51</v>
      </c>
      <c r="J9664">
        <v>1078.9000000000001</v>
      </c>
    </row>
    <row r="9665" spans="1:10" x14ac:dyDescent="0.25">
      <c r="A9665">
        <v>3</v>
      </c>
      <c r="B9665">
        <v>2018</v>
      </c>
      <c r="C9665" t="s">
        <v>41</v>
      </c>
      <c r="D9665" t="s">
        <v>58</v>
      </c>
      <c r="E9665" t="s">
        <v>39</v>
      </c>
      <c r="F9665">
        <v>4</v>
      </c>
      <c r="G9665" t="s">
        <v>38</v>
      </c>
      <c r="H9665" t="s">
        <v>46</v>
      </c>
      <c r="I9665" t="s">
        <v>37</v>
      </c>
      <c r="J9665">
        <v>1771.3</v>
      </c>
    </row>
    <row r="9666" spans="1:10" x14ac:dyDescent="0.25">
      <c r="A9666">
        <v>3</v>
      </c>
      <c r="B9666">
        <v>2018</v>
      </c>
      <c r="C9666" t="s">
        <v>41</v>
      </c>
      <c r="D9666" t="s">
        <v>58</v>
      </c>
      <c r="E9666" t="s">
        <v>39</v>
      </c>
      <c r="F9666">
        <v>5</v>
      </c>
      <c r="G9666" t="s">
        <v>38</v>
      </c>
      <c r="H9666" t="s">
        <v>2</v>
      </c>
      <c r="I9666" t="s">
        <v>37</v>
      </c>
      <c r="J9666">
        <v>1270.3</v>
      </c>
    </row>
    <row r="9667" spans="1:10" x14ac:dyDescent="0.25">
      <c r="A9667">
        <v>3</v>
      </c>
      <c r="B9667">
        <v>2018</v>
      </c>
      <c r="C9667" t="s">
        <v>41</v>
      </c>
      <c r="D9667" t="s">
        <v>58</v>
      </c>
      <c r="E9667" t="s">
        <v>39</v>
      </c>
      <c r="F9667">
        <v>6</v>
      </c>
      <c r="G9667" t="s">
        <v>45</v>
      </c>
      <c r="H9667" t="s">
        <v>2</v>
      </c>
      <c r="I9667" t="s">
        <v>51</v>
      </c>
      <c r="J9667">
        <v>1412.9</v>
      </c>
    </row>
    <row r="9668" spans="1:10" x14ac:dyDescent="0.25">
      <c r="A9668">
        <v>3</v>
      </c>
      <c r="B9668">
        <v>2018</v>
      </c>
      <c r="C9668" t="s">
        <v>41</v>
      </c>
      <c r="D9668" t="s">
        <v>59</v>
      </c>
      <c r="E9668" t="s">
        <v>39</v>
      </c>
      <c r="F9668">
        <v>1</v>
      </c>
      <c r="G9668" t="s">
        <v>45</v>
      </c>
      <c r="H9668" t="s">
        <v>46</v>
      </c>
      <c r="I9668" t="s">
        <v>37</v>
      </c>
      <c r="J9668">
        <v>1899.5</v>
      </c>
    </row>
    <row r="9669" spans="1:10" x14ac:dyDescent="0.25">
      <c r="A9669">
        <v>3</v>
      </c>
      <c r="B9669">
        <v>2018</v>
      </c>
      <c r="C9669" t="s">
        <v>41</v>
      </c>
      <c r="D9669" t="s">
        <v>59</v>
      </c>
      <c r="E9669" t="s">
        <v>39</v>
      </c>
      <c r="F9669">
        <v>2</v>
      </c>
      <c r="G9669" t="s">
        <v>38</v>
      </c>
      <c r="H9669" t="s">
        <v>2</v>
      </c>
      <c r="I9669" t="s">
        <v>37</v>
      </c>
      <c r="J9669">
        <v>928.6</v>
      </c>
    </row>
    <row r="9670" spans="1:10" x14ac:dyDescent="0.25">
      <c r="A9670">
        <v>3</v>
      </c>
      <c r="B9670">
        <v>2018</v>
      </c>
      <c r="C9670" t="s">
        <v>41</v>
      </c>
      <c r="D9670" t="s">
        <v>59</v>
      </c>
      <c r="E9670" t="s">
        <v>39</v>
      </c>
      <c r="F9670">
        <v>3</v>
      </c>
      <c r="G9670" t="s">
        <v>45</v>
      </c>
      <c r="H9670" t="s">
        <v>2</v>
      </c>
      <c r="I9670" t="s">
        <v>51</v>
      </c>
      <c r="J9670">
        <v>1171.5999999999999</v>
      </c>
    </row>
    <row r="9671" spans="1:10" x14ac:dyDescent="0.25">
      <c r="A9671">
        <v>3</v>
      </c>
      <c r="B9671">
        <v>2018</v>
      </c>
      <c r="C9671" t="s">
        <v>41</v>
      </c>
      <c r="D9671" t="s">
        <v>59</v>
      </c>
      <c r="E9671" t="s">
        <v>39</v>
      </c>
      <c r="F9671">
        <v>4</v>
      </c>
      <c r="G9671" t="s">
        <v>45</v>
      </c>
      <c r="H9671" t="s">
        <v>2</v>
      </c>
      <c r="I9671" t="s">
        <v>37</v>
      </c>
      <c r="J9671">
        <v>551.9</v>
      </c>
    </row>
    <row r="9672" spans="1:10" x14ac:dyDescent="0.25">
      <c r="A9672">
        <v>3</v>
      </c>
      <c r="B9672">
        <v>2018</v>
      </c>
      <c r="C9672" t="s">
        <v>41</v>
      </c>
      <c r="D9672" t="s">
        <v>59</v>
      </c>
      <c r="E9672" t="s">
        <v>39</v>
      </c>
      <c r="F9672">
        <v>5</v>
      </c>
      <c r="G9672" t="s">
        <v>38</v>
      </c>
      <c r="H9672" t="s">
        <v>46</v>
      </c>
      <c r="I9672" t="s">
        <v>37</v>
      </c>
      <c r="J9672">
        <v>1798.3</v>
      </c>
    </row>
    <row r="9673" spans="1:10" x14ac:dyDescent="0.25">
      <c r="A9673">
        <v>3</v>
      </c>
      <c r="B9673">
        <v>2018</v>
      </c>
      <c r="C9673" t="s">
        <v>41</v>
      </c>
      <c r="D9673" t="s">
        <v>59</v>
      </c>
      <c r="E9673" t="s">
        <v>39</v>
      </c>
      <c r="F9673">
        <v>6</v>
      </c>
      <c r="G9673" t="s">
        <v>38</v>
      </c>
      <c r="H9673" t="s">
        <v>2</v>
      </c>
      <c r="I9673" t="s">
        <v>51</v>
      </c>
      <c r="J9673">
        <v>1317.8</v>
      </c>
    </row>
    <row r="9674" spans="1:10" x14ac:dyDescent="0.25">
      <c r="A9674">
        <v>4</v>
      </c>
      <c r="B9674">
        <v>2017</v>
      </c>
      <c r="C9674" t="s">
        <v>41</v>
      </c>
      <c r="D9674" t="s">
        <v>58</v>
      </c>
      <c r="E9674" t="s">
        <v>39</v>
      </c>
      <c r="F9674">
        <v>1</v>
      </c>
      <c r="G9674" t="s">
        <v>38</v>
      </c>
      <c r="H9674" t="s">
        <v>2</v>
      </c>
      <c r="I9674" t="s">
        <v>51</v>
      </c>
      <c r="J9674">
        <v>2185.4</v>
      </c>
    </row>
    <row r="9675" spans="1:10" x14ac:dyDescent="0.25">
      <c r="A9675">
        <v>4</v>
      </c>
      <c r="B9675">
        <v>2017</v>
      </c>
      <c r="C9675" t="s">
        <v>41</v>
      </c>
      <c r="D9675" t="s">
        <v>58</v>
      </c>
      <c r="E9675" t="s">
        <v>39</v>
      </c>
      <c r="F9675">
        <v>2</v>
      </c>
      <c r="G9675" t="s">
        <v>45</v>
      </c>
      <c r="H9675" t="s">
        <v>2</v>
      </c>
      <c r="I9675" t="s">
        <v>37</v>
      </c>
      <c r="J9675">
        <v>1113.2</v>
      </c>
    </row>
    <row r="9676" spans="1:10" x14ac:dyDescent="0.25">
      <c r="A9676">
        <v>4</v>
      </c>
      <c r="B9676">
        <v>2017</v>
      </c>
      <c r="C9676" t="s">
        <v>41</v>
      </c>
      <c r="D9676" t="s">
        <v>58</v>
      </c>
      <c r="E9676" t="s">
        <v>39</v>
      </c>
      <c r="F9676">
        <v>3</v>
      </c>
      <c r="G9676" t="s">
        <v>45</v>
      </c>
      <c r="H9676" t="s">
        <v>2</v>
      </c>
      <c r="I9676" t="s">
        <v>37</v>
      </c>
      <c r="J9676">
        <v>1811.1</v>
      </c>
    </row>
    <row r="9677" spans="1:10" x14ac:dyDescent="0.25">
      <c r="A9677">
        <v>4</v>
      </c>
      <c r="B9677">
        <v>2017</v>
      </c>
      <c r="C9677" t="s">
        <v>41</v>
      </c>
      <c r="D9677" t="s">
        <v>58</v>
      </c>
      <c r="E9677" t="s">
        <v>39</v>
      </c>
      <c r="F9677">
        <v>4</v>
      </c>
      <c r="G9677" t="s">
        <v>38</v>
      </c>
      <c r="H9677" t="s">
        <v>2</v>
      </c>
      <c r="I9677" t="s">
        <v>51</v>
      </c>
      <c r="J9677">
        <v>577.1</v>
      </c>
    </row>
    <row r="9678" spans="1:10" x14ac:dyDescent="0.25">
      <c r="A9678">
        <v>4</v>
      </c>
      <c r="B9678">
        <v>2017</v>
      </c>
      <c r="C9678" t="s">
        <v>41</v>
      </c>
      <c r="D9678" t="s">
        <v>58</v>
      </c>
      <c r="E9678" t="s">
        <v>39</v>
      </c>
      <c r="F9678">
        <v>5</v>
      </c>
      <c r="G9678" t="s">
        <v>45</v>
      </c>
      <c r="H9678" t="s">
        <v>2</v>
      </c>
      <c r="I9678" t="s">
        <v>51</v>
      </c>
      <c r="J9678">
        <v>383.3</v>
      </c>
    </row>
    <row r="9679" spans="1:10" x14ac:dyDescent="0.25">
      <c r="A9679">
        <v>4</v>
      </c>
      <c r="B9679">
        <v>2017</v>
      </c>
      <c r="C9679" t="s">
        <v>41</v>
      </c>
      <c r="D9679" t="s">
        <v>58</v>
      </c>
      <c r="E9679" t="s">
        <v>39</v>
      </c>
      <c r="F9679">
        <v>6</v>
      </c>
      <c r="G9679" t="s">
        <v>45</v>
      </c>
      <c r="H9679" t="s">
        <v>46</v>
      </c>
      <c r="I9679" t="s">
        <v>37</v>
      </c>
      <c r="J9679">
        <v>628.79999999999995</v>
      </c>
    </row>
    <row r="9680" spans="1:10" x14ac:dyDescent="0.25">
      <c r="A9680">
        <v>4</v>
      </c>
      <c r="B9680">
        <v>2017</v>
      </c>
      <c r="C9680" t="s">
        <v>41</v>
      </c>
      <c r="D9680" t="s">
        <v>59</v>
      </c>
      <c r="E9680" t="s">
        <v>39</v>
      </c>
      <c r="F9680">
        <v>1</v>
      </c>
      <c r="G9680" t="s">
        <v>45</v>
      </c>
      <c r="H9680" t="s">
        <v>46</v>
      </c>
      <c r="I9680" t="s">
        <v>51</v>
      </c>
      <c r="J9680">
        <v>1540.6</v>
      </c>
    </row>
    <row r="9681" spans="1:10" x14ac:dyDescent="0.25">
      <c r="A9681">
        <v>4</v>
      </c>
      <c r="B9681">
        <v>2017</v>
      </c>
      <c r="C9681" t="s">
        <v>41</v>
      </c>
      <c r="D9681" t="s">
        <v>59</v>
      </c>
      <c r="E9681" t="s">
        <v>39</v>
      </c>
      <c r="F9681">
        <v>2</v>
      </c>
      <c r="G9681" t="s">
        <v>38</v>
      </c>
      <c r="H9681" t="s">
        <v>2</v>
      </c>
      <c r="I9681" t="s">
        <v>51</v>
      </c>
      <c r="J9681">
        <v>1147.4000000000001</v>
      </c>
    </row>
    <row r="9682" spans="1:10" x14ac:dyDescent="0.25">
      <c r="A9682">
        <v>4</v>
      </c>
      <c r="B9682">
        <v>2017</v>
      </c>
      <c r="C9682" t="s">
        <v>41</v>
      </c>
      <c r="D9682" t="s">
        <v>59</v>
      </c>
      <c r="E9682" t="s">
        <v>39</v>
      </c>
      <c r="F9682">
        <v>3</v>
      </c>
      <c r="G9682" t="s">
        <v>38</v>
      </c>
      <c r="H9682" t="s">
        <v>46</v>
      </c>
      <c r="I9682" t="s">
        <v>51</v>
      </c>
      <c r="J9682">
        <v>1227.3</v>
      </c>
    </row>
    <row r="9683" spans="1:10" x14ac:dyDescent="0.25">
      <c r="A9683">
        <v>4</v>
      </c>
      <c r="B9683">
        <v>2017</v>
      </c>
      <c r="C9683" t="s">
        <v>41</v>
      </c>
      <c r="D9683" t="s">
        <v>59</v>
      </c>
      <c r="E9683" t="s">
        <v>39</v>
      </c>
      <c r="F9683">
        <v>4</v>
      </c>
      <c r="G9683" t="s">
        <v>38</v>
      </c>
      <c r="H9683" t="s">
        <v>46</v>
      </c>
      <c r="I9683" t="s">
        <v>51</v>
      </c>
      <c r="J9683">
        <v>1707.1</v>
      </c>
    </row>
    <row r="9684" spans="1:10" x14ac:dyDescent="0.25">
      <c r="A9684">
        <v>4</v>
      </c>
      <c r="B9684">
        <v>2017</v>
      </c>
      <c r="C9684" t="s">
        <v>41</v>
      </c>
      <c r="D9684" t="s">
        <v>59</v>
      </c>
      <c r="E9684" t="s">
        <v>39</v>
      </c>
      <c r="F9684">
        <v>5</v>
      </c>
      <c r="G9684" t="s">
        <v>38</v>
      </c>
      <c r="H9684" t="s">
        <v>46</v>
      </c>
      <c r="I9684" t="s">
        <v>51</v>
      </c>
      <c r="J9684">
        <v>1981.1</v>
      </c>
    </row>
    <row r="9685" spans="1:10" x14ac:dyDescent="0.25">
      <c r="A9685">
        <v>4</v>
      </c>
      <c r="B9685">
        <v>2017</v>
      </c>
      <c r="C9685" t="s">
        <v>41</v>
      </c>
      <c r="D9685" t="s">
        <v>59</v>
      </c>
      <c r="E9685" t="s">
        <v>39</v>
      </c>
      <c r="F9685">
        <v>6</v>
      </c>
      <c r="G9685" t="s">
        <v>38</v>
      </c>
      <c r="H9685" t="s">
        <v>46</v>
      </c>
      <c r="I9685" t="s">
        <v>51</v>
      </c>
      <c r="J9685">
        <v>2295.6999999999998</v>
      </c>
    </row>
    <row r="9686" spans="1:10" x14ac:dyDescent="0.25">
      <c r="A9686">
        <v>4</v>
      </c>
      <c r="B9686">
        <v>2018</v>
      </c>
      <c r="C9686" t="s">
        <v>41</v>
      </c>
      <c r="D9686" t="s">
        <v>58</v>
      </c>
      <c r="E9686" t="s">
        <v>39</v>
      </c>
      <c r="F9686">
        <v>1</v>
      </c>
      <c r="G9686" t="s">
        <v>38</v>
      </c>
      <c r="H9686" t="s">
        <v>2</v>
      </c>
      <c r="I9686" t="s">
        <v>37</v>
      </c>
      <c r="J9686">
        <v>1236.9000000000001</v>
      </c>
    </row>
    <row r="9687" spans="1:10" x14ac:dyDescent="0.25">
      <c r="A9687">
        <v>4</v>
      </c>
      <c r="B9687">
        <v>2018</v>
      </c>
      <c r="C9687" t="s">
        <v>41</v>
      </c>
      <c r="D9687" t="s">
        <v>58</v>
      </c>
      <c r="E9687" t="s">
        <v>39</v>
      </c>
      <c r="F9687">
        <v>2</v>
      </c>
      <c r="G9687" t="s">
        <v>45</v>
      </c>
      <c r="H9687" t="s">
        <v>46</v>
      </c>
      <c r="I9687" t="s">
        <v>37</v>
      </c>
      <c r="J9687">
        <v>1612.4</v>
      </c>
    </row>
    <row r="9688" spans="1:10" x14ac:dyDescent="0.25">
      <c r="A9688">
        <v>4</v>
      </c>
      <c r="B9688">
        <v>2018</v>
      </c>
      <c r="C9688" t="s">
        <v>41</v>
      </c>
      <c r="D9688" t="s">
        <v>58</v>
      </c>
      <c r="E9688" t="s">
        <v>39</v>
      </c>
      <c r="F9688">
        <v>3</v>
      </c>
      <c r="G9688" t="s">
        <v>38</v>
      </c>
      <c r="H9688" t="s">
        <v>2</v>
      </c>
      <c r="I9688" t="s">
        <v>51</v>
      </c>
      <c r="J9688">
        <v>1228.9000000000001</v>
      </c>
    </row>
    <row r="9689" spans="1:10" x14ac:dyDescent="0.25">
      <c r="A9689">
        <v>4</v>
      </c>
      <c r="B9689">
        <v>2018</v>
      </c>
      <c r="C9689" t="s">
        <v>41</v>
      </c>
      <c r="D9689" t="s">
        <v>58</v>
      </c>
      <c r="E9689" t="s">
        <v>39</v>
      </c>
      <c r="F9689">
        <v>4</v>
      </c>
      <c r="G9689" t="s">
        <v>45</v>
      </c>
      <c r="H9689" t="s">
        <v>2</v>
      </c>
      <c r="I9689" t="s">
        <v>51</v>
      </c>
      <c r="J9689">
        <v>1643.3</v>
      </c>
    </row>
    <row r="9690" spans="1:10" x14ac:dyDescent="0.25">
      <c r="A9690">
        <v>4</v>
      </c>
      <c r="B9690">
        <v>2018</v>
      </c>
      <c r="C9690" t="s">
        <v>41</v>
      </c>
      <c r="D9690" t="s">
        <v>58</v>
      </c>
      <c r="E9690" t="s">
        <v>39</v>
      </c>
      <c r="F9690">
        <v>5</v>
      </c>
      <c r="G9690" t="s">
        <v>45</v>
      </c>
      <c r="H9690" t="s">
        <v>2</v>
      </c>
      <c r="I9690" t="s">
        <v>51</v>
      </c>
      <c r="J9690">
        <v>1048.9000000000001</v>
      </c>
    </row>
    <row r="9691" spans="1:10" x14ac:dyDescent="0.25">
      <c r="A9691">
        <v>4</v>
      </c>
      <c r="B9691">
        <v>2018</v>
      </c>
      <c r="C9691" t="s">
        <v>41</v>
      </c>
      <c r="D9691" t="s">
        <v>58</v>
      </c>
      <c r="E9691" t="s">
        <v>39</v>
      </c>
      <c r="F9691">
        <v>6</v>
      </c>
      <c r="G9691" t="s">
        <v>45</v>
      </c>
      <c r="H9691" t="s">
        <v>2</v>
      </c>
      <c r="I9691" t="s">
        <v>51</v>
      </c>
      <c r="J9691">
        <v>1546.4</v>
      </c>
    </row>
    <row r="9692" spans="1:10" x14ac:dyDescent="0.25">
      <c r="A9692">
        <v>4</v>
      </c>
      <c r="B9692">
        <v>2018</v>
      </c>
      <c r="C9692" t="s">
        <v>41</v>
      </c>
      <c r="D9692" t="s">
        <v>59</v>
      </c>
      <c r="E9692" t="s">
        <v>39</v>
      </c>
      <c r="F9692">
        <v>1</v>
      </c>
      <c r="G9692" t="s">
        <v>45</v>
      </c>
      <c r="H9692" t="s">
        <v>2</v>
      </c>
      <c r="I9692" t="s">
        <v>37</v>
      </c>
      <c r="J9692">
        <v>1445.4</v>
      </c>
    </row>
    <row r="9693" spans="1:10" x14ac:dyDescent="0.25">
      <c r="A9693">
        <v>4</v>
      </c>
      <c r="B9693">
        <v>2018</v>
      </c>
      <c r="C9693" t="s">
        <v>41</v>
      </c>
      <c r="D9693" t="s">
        <v>59</v>
      </c>
      <c r="E9693" t="s">
        <v>39</v>
      </c>
      <c r="F9693">
        <v>2</v>
      </c>
      <c r="G9693" t="s">
        <v>45</v>
      </c>
      <c r="H9693" t="s">
        <v>46</v>
      </c>
      <c r="I9693" t="s">
        <v>37</v>
      </c>
      <c r="J9693">
        <v>1347.2</v>
      </c>
    </row>
    <row r="9694" spans="1:10" x14ac:dyDescent="0.25">
      <c r="A9694">
        <v>4</v>
      </c>
      <c r="B9694">
        <v>2018</v>
      </c>
      <c r="C9694" t="s">
        <v>41</v>
      </c>
      <c r="D9694" t="s">
        <v>59</v>
      </c>
      <c r="E9694" t="s">
        <v>39</v>
      </c>
      <c r="F9694">
        <v>3</v>
      </c>
      <c r="G9694" t="s">
        <v>38</v>
      </c>
      <c r="H9694" t="s">
        <v>46</v>
      </c>
      <c r="I9694" t="s">
        <v>51</v>
      </c>
      <c r="J9694">
        <v>1159.5</v>
      </c>
    </row>
    <row r="9695" spans="1:10" x14ac:dyDescent="0.25">
      <c r="A9695">
        <v>4</v>
      </c>
      <c r="B9695">
        <v>2018</v>
      </c>
      <c r="C9695" t="s">
        <v>41</v>
      </c>
      <c r="D9695" t="s">
        <v>59</v>
      </c>
      <c r="E9695" t="s">
        <v>39</v>
      </c>
      <c r="F9695">
        <v>4</v>
      </c>
      <c r="G9695" t="s">
        <v>45</v>
      </c>
      <c r="H9695" t="s">
        <v>46</v>
      </c>
      <c r="I9695" t="s">
        <v>37</v>
      </c>
      <c r="J9695">
        <v>1795.2</v>
      </c>
    </row>
    <row r="9696" spans="1:10" x14ac:dyDescent="0.25">
      <c r="A9696">
        <v>4</v>
      </c>
      <c r="B9696">
        <v>2018</v>
      </c>
      <c r="C9696" t="s">
        <v>41</v>
      </c>
      <c r="D9696" t="s">
        <v>59</v>
      </c>
      <c r="E9696" t="s">
        <v>39</v>
      </c>
      <c r="F9696">
        <v>5</v>
      </c>
      <c r="G9696" t="s">
        <v>45</v>
      </c>
      <c r="H9696" t="s">
        <v>2</v>
      </c>
      <c r="I9696" t="s">
        <v>51</v>
      </c>
      <c r="J9696">
        <v>681.9</v>
      </c>
    </row>
    <row r="9697" spans="1:10" x14ac:dyDescent="0.25">
      <c r="A9697">
        <v>4</v>
      </c>
      <c r="B9697">
        <v>2018</v>
      </c>
      <c r="C9697" t="s">
        <v>41</v>
      </c>
      <c r="D9697" t="s">
        <v>59</v>
      </c>
      <c r="E9697" t="s">
        <v>39</v>
      </c>
      <c r="F9697">
        <v>6</v>
      </c>
      <c r="G9697" t="s">
        <v>45</v>
      </c>
      <c r="H9697" t="s">
        <v>2</v>
      </c>
      <c r="I9697" t="s">
        <v>51</v>
      </c>
      <c r="J9697">
        <v>1549.1</v>
      </c>
    </row>
    <row r="9698" spans="1:10" x14ac:dyDescent="0.25">
      <c r="A9698">
        <v>5</v>
      </c>
      <c r="B9698">
        <v>2017</v>
      </c>
      <c r="C9698" t="s">
        <v>41</v>
      </c>
      <c r="D9698" t="s">
        <v>58</v>
      </c>
      <c r="E9698" t="s">
        <v>39</v>
      </c>
      <c r="F9698">
        <v>1</v>
      </c>
      <c r="G9698" t="s">
        <v>45</v>
      </c>
      <c r="H9698" t="s">
        <v>2</v>
      </c>
      <c r="I9698" t="s">
        <v>51</v>
      </c>
      <c r="J9698">
        <v>1235.2</v>
      </c>
    </row>
    <row r="9699" spans="1:10" x14ac:dyDescent="0.25">
      <c r="A9699">
        <v>5</v>
      </c>
      <c r="B9699">
        <v>2017</v>
      </c>
      <c r="C9699" t="s">
        <v>41</v>
      </c>
      <c r="D9699" t="s">
        <v>58</v>
      </c>
      <c r="E9699" t="s">
        <v>39</v>
      </c>
      <c r="F9699">
        <v>2</v>
      </c>
      <c r="G9699" t="s">
        <v>45</v>
      </c>
      <c r="H9699" t="s">
        <v>2</v>
      </c>
      <c r="I9699" t="s">
        <v>37</v>
      </c>
      <c r="J9699">
        <v>1155.0999999999999</v>
      </c>
    </row>
    <row r="9700" spans="1:10" x14ac:dyDescent="0.25">
      <c r="A9700">
        <v>5</v>
      </c>
      <c r="B9700">
        <v>2017</v>
      </c>
      <c r="C9700" t="s">
        <v>41</v>
      </c>
      <c r="D9700" t="s">
        <v>58</v>
      </c>
      <c r="E9700" t="s">
        <v>39</v>
      </c>
      <c r="F9700">
        <v>3</v>
      </c>
      <c r="G9700" t="s">
        <v>45</v>
      </c>
      <c r="H9700" t="s">
        <v>2</v>
      </c>
      <c r="I9700" t="s">
        <v>51</v>
      </c>
      <c r="J9700">
        <v>846.2</v>
      </c>
    </row>
    <row r="9701" spans="1:10" x14ac:dyDescent="0.25">
      <c r="A9701">
        <v>5</v>
      </c>
      <c r="B9701">
        <v>2017</v>
      </c>
      <c r="C9701" t="s">
        <v>41</v>
      </c>
      <c r="D9701" t="s">
        <v>58</v>
      </c>
      <c r="E9701" t="s">
        <v>39</v>
      </c>
      <c r="F9701">
        <v>4</v>
      </c>
      <c r="G9701" t="s">
        <v>45</v>
      </c>
      <c r="H9701" t="s">
        <v>2</v>
      </c>
      <c r="I9701" t="s">
        <v>51</v>
      </c>
      <c r="J9701">
        <v>1370.3</v>
      </c>
    </row>
    <row r="9702" spans="1:10" x14ac:dyDescent="0.25">
      <c r="A9702">
        <v>5</v>
      </c>
      <c r="B9702">
        <v>2017</v>
      </c>
      <c r="C9702" t="s">
        <v>41</v>
      </c>
      <c r="D9702" t="s">
        <v>58</v>
      </c>
      <c r="E9702" t="s">
        <v>39</v>
      </c>
      <c r="F9702">
        <v>5</v>
      </c>
      <c r="G9702" t="s">
        <v>45</v>
      </c>
      <c r="H9702" t="s">
        <v>2</v>
      </c>
      <c r="I9702" t="s">
        <v>51</v>
      </c>
      <c r="J9702">
        <v>1380</v>
      </c>
    </row>
    <row r="9703" spans="1:10" x14ac:dyDescent="0.25">
      <c r="A9703">
        <v>5</v>
      </c>
      <c r="B9703">
        <v>2017</v>
      </c>
      <c r="C9703" t="s">
        <v>41</v>
      </c>
      <c r="D9703" t="s">
        <v>58</v>
      </c>
      <c r="E9703" t="s">
        <v>39</v>
      </c>
      <c r="F9703">
        <v>6</v>
      </c>
      <c r="G9703" t="s">
        <v>38</v>
      </c>
      <c r="H9703" t="s">
        <v>2</v>
      </c>
      <c r="I9703" t="s">
        <v>51</v>
      </c>
      <c r="J9703">
        <v>1139.5</v>
      </c>
    </row>
    <row r="9704" spans="1:10" x14ac:dyDescent="0.25">
      <c r="A9704">
        <v>5</v>
      </c>
      <c r="B9704">
        <v>2017</v>
      </c>
      <c r="C9704" t="s">
        <v>41</v>
      </c>
      <c r="D9704" t="s">
        <v>59</v>
      </c>
      <c r="E9704" t="s">
        <v>39</v>
      </c>
      <c r="F9704">
        <v>1</v>
      </c>
      <c r="G9704" t="s">
        <v>45</v>
      </c>
      <c r="H9704" t="s">
        <v>2</v>
      </c>
      <c r="I9704" t="s">
        <v>37</v>
      </c>
      <c r="J9704">
        <v>1762.2</v>
      </c>
    </row>
    <row r="9705" spans="1:10" x14ac:dyDescent="0.25">
      <c r="A9705">
        <v>5</v>
      </c>
      <c r="B9705">
        <v>2017</v>
      </c>
      <c r="C9705" t="s">
        <v>41</v>
      </c>
      <c r="D9705" t="s">
        <v>59</v>
      </c>
      <c r="E9705" t="s">
        <v>39</v>
      </c>
      <c r="F9705">
        <v>2</v>
      </c>
      <c r="G9705" t="s">
        <v>45</v>
      </c>
      <c r="H9705" t="s">
        <v>2</v>
      </c>
      <c r="I9705" t="s">
        <v>37</v>
      </c>
      <c r="J9705">
        <v>1139.4000000000001</v>
      </c>
    </row>
    <row r="9706" spans="1:10" x14ac:dyDescent="0.25">
      <c r="A9706">
        <v>5</v>
      </c>
      <c r="B9706">
        <v>2017</v>
      </c>
      <c r="C9706" t="s">
        <v>41</v>
      </c>
      <c r="D9706" t="s">
        <v>59</v>
      </c>
      <c r="E9706" t="s">
        <v>39</v>
      </c>
      <c r="F9706">
        <v>3</v>
      </c>
      <c r="G9706" t="s">
        <v>38</v>
      </c>
      <c r="H9706" t="s">
        <v>46</v>
      </c>
      <c r="I9706" t="s">
        <v>37</v>
      </c>
      <c r="J9706">
        <v>1879.2</v>
      </c>
    </row>
    <row r="9707" spans="1:10" x14ac:dyDescent="0.25">
      <c r="A9707">
        <v>5</v>
      </c>
      <c r="B9707">
        <v>2017</v>
      </c>
      <c r="C9707" t="s">
        <v>41</v>
      </c>
      <c r="D9707" t="s">
        <v>59</v>
      </c>
      <c r="E9707" t="s">
        <v>39</v>
      </c>
      <c r="F9707">
        <v>4</v>
      </c>
      <c r="G9707" t="s">
        <v>38</v>
      </c>
      <c r="H9707" t="s">
        <v>2</v>
      </c>
      <c r="I9707" t="s">
        <v>51</v>
      </c>
      <c r="J9707">
        <v>1078.4000000000001</v>
      </c>
    </row>
    <row r="9708" spans="1:10" x14ac:dyDescent="0.25">
      <c r="A9708">
        <v>5</v>
      </c>
      <c r="B9708">
        <v>2017</v>
      </c>
      <c r="C9708" t="s">
        <v>41</v>
      </c>
      <c r="D9708" t="s">
        <v>59</v>
      </c>
      <c r="E9708" t="s">
        <v>39</v>
      </c>
      <c r="F9708">
        <v>5</v>
      </c>
      <c r="G9708" t="s">
        <v>45</v>
      </c>
      <c r="H9708" t="s">
        <v>46</v>
      </c>
      <c r="I9708" t="s">
        <v>37</v>
      </c>
      <c r="J9708">
        <v>1808.3</v>
      </c>
    </row>
    <row r="9709" spans="1:10" x14ac:dyDescent="0.25">
      <c r="A9709">
        <v>5</v>
      </c>
      <c r="B9709">
        <v>2017</v>
      </c>
      <c r="C9709" t="s">
        <v>41</v>
      </c>
      <c r="D9709" t="s">
        <v>59</v>
      </c>
      <c r="E9709" t="s">
        <v>39</v>
      </c>
      <c r="F9709">
        <v>6</v>
      </c>
      <c r="G9709" t="s">
        <v>38</v>
      </c>
      <c r="H9709" t="s">
        <v>2</v>
      </c>
      <c r="I9709" t="s">
        <v>51</v>
      </c>
      <c r="J9709">
        <v>1516.1</v>
      </c>
    </row>
    <row r="9710" spans="1:10" x14ac:dyDescent="0.25">
      <c r="A9710">
        <v>5</v>
      </c>
      <c r="B9710">
        <v>2018</v>
      </c>
      <c r="C9710" t="s">
        <v>41</v>
      </c>
      <c r="D9710" t="s">
        <v>58</v>
      </c>
      <c r="E9710" t="s">
        <v>39</v>
      </c>
      <c r="F9710">
        <v>1</v>
      </c>
      <c r="G9710" t="s">
        <v>45</v>
      </c>
      <c r="H9710" t="s">
        <v>2</v>
      </c>
      <c r="I9710" t="s">
        <v>37</v>
      </c>
      <c r="J9710">
        <v>943</v>
      </c>
    </row>
    <row r="9711" spans="1:10" x14ac:dyDescent="0.25">
      <c r="A9711">
        <v>5</v>
      </c>
      <c r="B9711">
        <v>2018</v>
      </c>
      <c r="C9711" t="s">
        <v>41</v>
      </c>
      <c r="D9711" t="s">
        <v>58</v>
      </c>
      <c r="E9711" t="s">
        <v>39</v>
      </c>
      <c r="F9711">
        <v>2</v>
      </c>
      <c r="G9711" t="s">
        <v>45</v>
      </c>
      <c r="H9711" t="s">
        <v>46</v>
      </c>
      <c r="I9711" t="s">
        <v>37</v>
      </c>
      <c r="J9711">
        <v>1425</v>
      </c>
    </row>
    <row r="9712" spans="1:10" x14ac:dyDescent="0.25">
      <c r="A9712">
        <v>5</v>
      </c>
      <c r="B9712">
        <v>2018</v>
      </c>
      <c r="C9712" t="s">
        <v>41</v>
      </c>
      <c r="D9712" t="s">
        <v>58</v>
      </c>
      <c r="E9712" t="s">
        <v>39</v>
      </c>
      <c r="F9712">
        <v>3</v>
      </c>
      <c r="G9712" t="s">
        <v>38</v>
      </c>
      <c r="H9712" t="s">
        <v>2</v>
      </c>
      <c r="I9712" t="s">
        <v>37</v>
      </c>
      <c r="J9712">
        <v>592.70000000000005</v>
      </c>
    </row>
    <row r="9713" spans="1:10" x14ac:dyDescent="0.25">
      <c r="A9713">
        <v>5</v>
      </c>
      <c r="B9713">
        <v>2018</v>
      </c>
      <c r="C9713" t="s">
        <v>41</v>
      </c>
      <c r="D9713" t="s">
        <v>58</v>
      </c>
      <c r="E9713" t="s">
        <v>39</v>
      </c>
      <c r="F9713">
        <v>4</v>
      </c>
      <c r="G9713" t="s">
        <v>45</v>
      </c>
      <c r="H9713" t="s">
        <v>46</v>
      </c>
      <c r="I9713" t="s">
        <v>51</v>
      </c>
      <c r="J9713">
        <v>1062.4000000000001</v>
      </c>
    </row>
    <row r="9714" spans="1:10" x14ac:dyDescent="0.25">
      <c r="A9714">
        <v>5</v>
      </c>
      <c r="B9714">
        <v>2018</v>
      </c>
      <c r="C9714" t="s">
        <v>41</v>
      </c>
      <c r="D9714" t="s">
        <v>58</v>
      </c>
      <c r="E9714" t="s">
        <v>39</v>
      </c>
      <c r="F9714">
        <v>5</v>
      </c>
      <c r="G9714" t="s">
        <v>38</v>
      </c>
      <c r="H9714" t="s">
        <v>2</v>
      </c>
      <c r="I9714" t="s">
        <v>51</v>
      </c>
      <c r="J9714">
        <v>505.7</v>
      </c>
    </row>
    <row r="9715" spans="1:10" x14ac:dyDescent="0.25">
      <c r="A9715">
        <v>5</v>
      </c>
      <c r="B9715">
        <v>2018</v>
      </c>
      <c r="C9715" t="s">
        <v>41</v>
      </c>
      <c r="D9715" t="s">
        <v>58</v>
      </c>
      <c r="E9715" t="s">
        <v>39</v>
      </c>
      <c r="F9715">
        <v>6</v>
      </c>
      <c r="G9715" t="s">
        <v>45</v>
      </c>
      <c r="H9715" t="s">
        <v>2</v>
      </c>
      <c r="I9715" t="s">
        <v>51</v>
      </c>
      <c r="J9715">
        <v>1205.7</v>
      </c>
    </row>
    <row r="9716" spans="1:10" x14ac:dyDescent="0.25">
      <c r="A9716">
        <v>5</v>
      </c>
      <c r="B9716">
        <v>2018</v>
      </c>
      <c r="C9716" t="s">
        <v>41</v>
      </c>
      <c r="D9716" t="s">
        <v>59</v>
      </c>
      <c r="E9716" t="s">
        <v>39</v>
      </c>
      <c r="F9716">
        <v>1</v>
      </c>
      <c r="G9716" t="s">
        <v>45</v>
      </c>
      <c r="H9716" t="s">
        <v>46</v>
      </c>
      <c r="I9716" t="s">
        <v>51</v>
      </c>
      <c r="J9716">
        <v>1195.5999999999999</v>
      </c>
    </row>
    <row r="9717" spans="1:10" x14ac:dyDescent="0.25">
      <c r="A9717">
        <v>5</v>
      </c>
      <c r="B9717">
        <v>2018</v>
      </c>
      <c r="C9717" t="s">
        <v>41</v>
      </c>
      <c r="D9717" t="s">
        <v>59</v>
      </c>
      <c r="E9717" t="s">
        <v>39</v>
      </c>
      <c r="F9717">
        <v>2</v>
      </c>
      <c r="G9717" t="s">
        <v>45</v>
      </c>
      <c r="H9717" t="s">
        <v>2</v>
      </c>
      <c r="I9717" t="s">
        <v>37</v>
      </c>
      <c r="J9717">
        <v>1566.9</v>
      </c>
    </row>
    <row r="9718" spans="1:10" x14ac:dyDescent="0.25">
      <c r="A9718">
        <v>5</v>
      </c>
      <c r="B9718">
        <v>2018</v>
      </c>
      <c r="C9718" t="s">
        <v>41</v>
      </c>
      <c r="D9718" t="s">
        <v>59</v>
      </c>
      <c r="E9718" t="s">
        <v>39</v>
      </c>
      <c r="F9718">
        <v>3</v>
      </c>
      <c r="G9718" t="s">
        <v>38</v>
      </c>
      <c r="H9718" t="s">
        <v>46</v>
      </c>
      <c r="I9718" t="s">
        <v>37</v>
      </c>
      <c r="J9718">
        <v>2575.6</v>
      </c>
    </row>
    <row r="9719" spans="1:10" x14ac:dyDescent="0.25">
      <c r="A9719">
        <v>5</v>
      </c>
      <c r="B9719">
        <v>2018</v>
      </c>
      <c r="C9719" t="s">
        <v>41</v>
      </c>
      <c r="D9719" t="s">
        <v>59</v>
      </c>
      <c r="E9719" t="s">
        <v>39</v>
      </c>
      <c r="F9719">
        <v>4</v>
      </c>
      <c r="G9719" t="s">
        <v>45</v>
      </c>
      <c r="H9719" t="s">
        <v>2</v>
      </c>
      <c r="I9719" t="s">
        <v>37</v>
      </c>
      <c r="J9719">
        <v>1351.2</v>
      </c>
    </row>
    <row r="9720" spans="1:10" x14ac:dyDescent="0.25">
      <c r="A9720">
        <v>5</v>
      </c>
      <c r="B9720">
        <v>2018</v>
      </c>
      <c r="C9720" t="s">
        <v>41</v>
      </c>
      <c r="D9720" t="s">
        <v>59</v>
      </c>
      <c r="E9720" t="s">
        <v>39</v>
      </c>
      <c r="F9720">
        <v>5</v>
      </c>
      <c r="G9720" t="s">
        <v>45</v>
      </c>
      <c r="H9720" t="s">
        <v>2</v>
      </c>
      <c r="I9720" t="s">
        <v>37</v>
      </c>
      <c r="J9720">
        <v>1597.3</v>
      </c>
    </row>
    <row r="9721" spans="1:10" x14ac:dyDescent="0.25">
      <c r="A9721">
        <v>5</v>
      </c>
      <c r="B9721">
        <v>2018</v>
      </c>
      <c r="C9721" t="s">
        <v>41</v>
      </c>
      <c r="D9721" t="s">
        <v>59</v>
      </c>
      <c r="E9721" t="s">
        <v>39</v>
      </c>
      <c r="F9721">
        <v>6</v>
      </c>
      <c r="G9721" t="s">
        <v>45</v>
      </c>
      <c r="H9721" t="s">
        <v>2</v>
      </c>
      <c r="I9721" t="s">
        <v>37</v>
      </c>
      <c r="J9721">
        <v>682.4</v>
      </c>
    </row>
    <row r="9722" spans="1:10" x14ac:dyDescent="0.25">
      <c r="A9722">
        <v>6</v>
      </c>
      <c r="B9722">
        <v>2017</v>
      </c>
      <c r="C9722" t="s">
        <v>41</v>
      </c>
      <c r="D9722" t="s">
        <v>58</v>
      </c>
      <c r="E9722" t="s">
        <v>39</v>
      </c>
      <c r="F9722">
        <v>1</v>
      </c>
      <c r="G9722" t="s">
        <v>45</v>
      </c>
      <c r="H9722" t="s">
        <v>46</v>
      </c>
      <c r="I9722" t="s">
        <v>37</v>
      </c>
      <c r="J9722">
        <v>1182.4000000000001</v>
      </c>
    </row>
    <row r="9723" spans="1:10" x14ac:dyDescent="0.25">
      <c r="A9723">
        <v>6</v>
      </c>
      <c r="B9723">
        <v>2017</v>
      </c>
      <c r="C9723" t="s">
        <v>41</v>
      </c>
      <c r="D9723" t="s">
        <v>58</v>
      </c>
      <c r="E9723" t="s">
        <v>39</v>
      </c>
      <c r="F9723">
        <v>2</v>
      </c>
      <c r="G9723" t="s">
        <v>38</v>
      </c>
      <c r="H9723" t="s">
        <v>46</v>
      </c>
      <c r="I9723" t="s">
        <v>37</v>
      </c>
      <c r="J9723">
        <v>543.20000000000005</v>
      </c>
    </row>
    <row r="9724" spans="1:10" x14ac:dyDescent="0.25">
      <c r="A9724">
        <v>6</v>
      </c>
      <c r="B9724">
        <v>2017</v>
      </c>
      <c r="C9724" t="s">
        <v>41</v>
      </c>
      <c r="D9724" t="s">
        <v>58</v>
      </c>
      <c r="E9724" t="s">
        <v>39</v>
      </c>
      <c r="F9724">
        <v>3</v>
      </c>
      <c r="G9724" t="s">
        <v>45</v>
      </c>
      <c r="H9724" t="s">
        <v>2</v>
      </c>
      <c r="I9724" t="s">
        <v>51</v>
      </c>
      <c r="J9724">
        <v>1227.7</v>
      </c>
    </row>
    <row r="9725" spans="1:10" x14ac:dyDescent="0.25">
      <c r="A9725">
        <v>6</v>
      </c>
      <c r="B9725">
        <v>2017</v>
      </c>
      <c r="C9725" t="s">
        <v>41</v>
      </c>
      <c r="D9725" t="s">
        <v>58</v>
      </c>
      <c r="E9725" t="s">
        <v>39</v>
      </c>
      <c r="F9725">
        <v>4</v>
      </c>
      <c r="G9725" t="s">
        <v>38</v>
      </c>
      <c r="H9725" t="s">
        <v>46</v>
      </c>
      <c r="I9725" t="s">
        <v>51</v>
      </c>
      <c r="J9725">
        <v>1207.3</v>
      </c>
    </row>
    <row r="9726" spans="1:10" x14ac:dyDescent="0.25">
      <c r="A9726">
        <v>6</v>
      </c>
      <c r="B9726">
        <v>2017</v>
      </c>
      <c r="C9726" t="s">
        <v>41</v>
      </c>
      <c r="D9726" t="s">
        <v>58</v>
      </c>
      <c r="E9726" t="s">
        <v>39</v>
      </c>
      <c r="F9726">
        <v>5</v>
      </c>
      <c r="G9726" t="s">
        <v>45</v>
      </c>
      <c r="H9726" t="s">
        <v>2</v>
      </c>
      <c r="I9726" t="s">
        <v>51</v>
      </c>
      <c r="J9726">
        <v>1353.1</v>
      </c>
    </row>
    <row r="9727" spans="1:10" x14ac:dyDescent="0.25">
      <c r="A9727">
        <v>6</v>
      </c>
      <c r="B9727">
        <v>2017</v>
      </c>
      <c r="C9727" t="s">
        <v>41</v>
      </c>
      <c r="D9727" t="s">
        <v>58</v>
      </c>
      <c r="E9727" t="s">
        <v>39</v>
      </c>
      <c r="F9727">
        <v>6</v>
      </c>
      <c r="G9727" t="s">
        <v>45</v>
      </c>
      <c r="H9727" t="s">
        <v>2</v>
      </c>
      <c r="I9727" t="s">
        <v>37</v>
      </c>
      <c r="J9727">
        <v>1524.1</v>
      </c>
    </row>
    <row r="9728" spans="1:10" x14ac:dyDescent="0.25">
      <c r="A9728">
        <v>6</v>
      </c>
      <c r="B9728">
        <v>2017</v>
      </c>
      <c r="C9728" t="s">
        <v>41</v>
      </c>
      <c r="D9728" t="s">
        <v>59</v>
      </c>
      <c r="E9728" t="s">
        <v>39</v>
      </c>
      <c r="F9728">
        <v>1</v>
      </c>
      <c r="G9728" t="s">
        <v>38</v>
      </c>
      <c r="H9728" t="s">
        <v>2</v>
      </c>
      <c r="I9728" t="s">
        <v>51</v>
      </c>
      <c r="J9728">
        <v>1846.6</v>
      </c>
    </row>
    <row r="9729" spans="1:10" x14ac:dyDescent="0.25">
      <c r="A9729">
        <v>6</v>
      </c>
      <c r="B9729">
        <v>2017</v>
      </c>
      <c r="C9729" t="s">
        <v>41</v>
      </c>
      <c r="D9729" t="s">
        <v>59</v>
      </c>
      <c r="E9729" t="s">
        <v>39</v>
      </c>
      <c r="F9729">
        <v>2</v>
      </c>
      <c r="G9729" t="s">
        <v>38</v>
      </c>
      <c r="H9729" t="s">
        <v>46</v>
      </c>
      <c r="I9729" t="s">
        <v>37</v>
      </c>
      <c r="J9729">
        <v>1205</v>
      </c>
    </row>
    <row r="9730" spans="1:10" x14ac:dyDescent="0.25">
      <c r="A9730">
        <v>6</v>
      </c>
      <c r="B9730">
        <v>2017</v>
      </c>
      <c r="C9730" t="s">
        <v>41</v>
      </c>
      <c r="D9730" t="s">
        <v>59</v>
      </c>
      <c r="E9730" t="s">
        <v>39</v>
      </c>
      <c r="F9730">
        <v>3</v>
      </c>
      <c r="G9730" t="s">
        <v>45</v>
      </c>
      <c r="H9730" t="s">
        <v>46</v>
      </c>
      <c r="I9730" t="s">
        <v>51</v>
      </c>
      <c r="J9730">
        <v>1846.5</v>
      </c>
    </row>
    <row r="9731" spans="1:10" x14ac:dyDescent="0.25">
      <c r="A9731">
        <v>6</v>
      </c>
      <c r="B9731">
        <v>2017</v>
      </c>
      <c r="C9731" t="s">
        <v>41</v>
      </c>
      <c r="D9731" t="s">
        <v>59</v>
      </c>
      <c r="E9731" t="s">
        <v>39</v>
      </c>
      <c r="F9731">
        <v>4</v>
      </c>
      <c r="G9731" t="s">
        <v>38</v>
      </c>
      <c r="H9731" t="s">
        <v>46</v>
      </c>
      <c r="I9731" t="s">
        <v>37</v>
      </c>
      <c r="J9731">
        <v>978.4</v>
      </c>
    </row>
    <row r="9732" spans="1:10" x14ac:dyDescent="0.25">
      <c r="A9732">
        <v>6</v>
      </c>
      <c r="B9732">
        <v>2017</v>
      </c>
      <c r="C9732" t="s">
        <v>41</v>
      </c>
      <c r="D9732" t="s">
        <v>59</v>
      </c>
      <c r="E9732" t="s">
        <v>39</v>
      </c>
      <c r="F9732">
        <v>5</v>
      </c>
      <c r="G9732" t="s">
        <v>38</v>
      </c>
      <c r="H9732" t="s">
        <v>2</v>
      </c>
      <c r="I9732" t="s">
        <v>51</v>
      </c>
      <c r="J9732">
        <v>449.5</v>
      </c>
    </row>
    <row r="9733" spans="1:10" x14ac:dyDescent="0.25">
      <c r="A9733">
        <v>6</v>
      </c>
      <c r="B9733">
        <v>2017</v>
      </c>
      <c r="C9733" t="s">
        <v>41</v>
      </c>
      <c r="D9733" t="s">
        <v>59</v>
      </c>
      <c r="E9733" t="s">
        <v>39</v>
      </c>
      <c r="F9733">
        <v>6</v>
      </c>
      <c r="G9733" t="s">
        <v>38</v>
      </c>
      <c r="H9733" t="s">
        <v>2</v>
      </c>
      <c r="I9733" t="s">
        <v>51</v>
      </c>
      <c r="J9733">
        <v>989.4</v>
      </c>
    </row>
    <row r="9734" spans="1:10" x14ac:dyDescent="0.25">
      <c r="A9734">
        <v>6</v>
      </c>
      <c r="B9734">
        <v>2018</v>
      </c>
      <c r="C9734" t="s">
        <v>41</v>
      </c>
      <c r="D9734" t="s">
        <v>58</v>
      </c>
      <c r="E9734" t="s">
        <v>39</v>
      </c>
      <c r="F9734">
        <v>1</v>
      </c>
      <c r="G9734" t="s">
        <v>45</v>
      </c>
      <c r="H9734" t="s">
        <v>46</v>
      </c>
      <c r="I9734" t="s">
        <v>51</v>
      </c>
      <c r="J9734">
        <v>1400.4</v>
      </c>
    </row>
    <row r="9735" spans="1:10" x14ac:dyDescent="0.25">
      <c r="A9735">
        <v>6</v>
      </c>
      <c r="B9735">
        <v>2018</v>
      </c>
      <c r="C9735" t="s">
        <v>41</v>
      </c>
      <c r="D9735" t="s">
        <v>58</v>
      </c>
      <c r="E9735" t="s">
        <v>39</v>
      </c>
      <c r="F9735">
        <v>2</v>
      </c>
      <c r="G9735" t="s">
        <v>45</v>
      </c>
      <c r="H9735" t="s">
        <v>46</v>
      </c>
      <c r="I9735" t="s">
        <v>37</v>
      </c>
      <c r="J9735">
        <v>702.1</v>
      </c>
    </row>
    <row r="9736" spans="1:10" x14ac:dyDescent="0.25">
      <c r="A9736">
        <v>6</v>
      </c>
      <c r="B9736">
        <v>2018</v>
      </c>
      <c r="C9736" t="s">
        <v>41</v>
      </c>
      <c r="D9736" t="s">
        <v>58</v>
      </c>
      <c r="E9736" t="s">
        <v>39</v>
      </c>
      <c r="F9736">
        <v>3</v>
      </c>
      <c r="G9736" t="s">
        <v>38</v>
      </c>
      <c r="H9736" t="s">
        <v>46</v>
      </c>
      <c r="I9736" t="s">
        <v>37</v>
      </c>
      <c r="J9736">
        <v>1362.5</v>
      </c>
    </row>
    <row r="9737" spans="1:10" x14ac:dyDescent="0.25">
      <c r="A9737">
        <v>6</v>
      </c>
      <c r="B9737">
        <v>2018</v>
      </c>
      <c r="C9737" t="s">
        <v>41</v>
      </c>
      <c r="D9737" t="s">
        <v>58</v>
      </c>
      <c r="E9737" t="s">
        <v>39</v>
      </c>
      <c r="F9737">
        <v>4</v>
      </c>
      <c r="G9737" t="s">
        <v>38</v>
      </c>
      <c r="H9737" t="s">
        <v>46</v>
      </c>
      <c r="I9737" t="s">
        <v>37</v>
      </c>
      <c r="J9737">
        <v>1107</v>
      </c>
    </row>
    <row r="9738" spans="1:10" x14ac:dyDescent="0.25">
      <c r="A9738">
        <v>6</v>
      </c>
      <c r="B9738">
        <v>2018</v>
      </c>
      <c r="C9738" t="s">
        <v>41</v>
      </c>
      <c r="D9738" t="s">
        <v>58</v>
      </c>
      <c r="E9738" t="s">
        <v>39</v>
      </c>
      <c r="F9738">
        <v>5</v>
      </c>
      <c r="G9738" t="s">
        <v>45</v>
      </c>
      <c r="H9738" t="s">
        <v>2</v>
      </c>
      <c r="I9738" t="s">
        <v>51</v>
      </c>
      <c r="J9738">
        <v>964.3</v>
      </c>
    </row>
    <row r="9739" spans="1:10" x14ac:dyDescent="0.25">
      <c r="A9739">
        <v>6</v>
      </c>
      <c r="B9739">
        <v>2018</v>
      </c>
      <c r="C9739" t="s">
        <v>41</v>
      </c>
      <c r="D9739" t="s">
        <v>58</v>
      </c>
      <c r="E9739" t="s">
        <v>39</v>
      </c>
      <c r="F9739">
        <v>6</v>
      </c>
      <c r="G9739" t="s">
        <v>38</v>
      </c>
      <c r="H9739" t="s">
        <v>2</v>
      </c>
      <c r="I9739" t="s">
        <v>51</v>
      </c>
      <c r="J9739">
        <v>930.7</v>
      </c>
    </row>
    <row r="9740" spans="1:10" x14ac:dyDescent="0.25">
      <c r="A9740">
        <v>6</v>
      </c>
      <c r="B9740">
        <v>2018</v>
      </c>
      <c r="C9740" t="s">
        <v>41</v>
      </c>
      <c r="D9740" t="s">
        <v>59</v>
      </c>
      <c r="E9740" t="s">
        <v>39</v>
      </c>
      <c r="F9740">
        <v>1</v>
      </c>
      <c r="G9740" t="s">
        <v>45</v>
      </c>
      <c r="H9740" t="s">
        <v>2</v>
      </c>
      <c r="I9740" t="s">
        <v>51</v>
      </c>
      <c r="J9740">
        <v>1228.4000000000001</v>
      </c>
    </row>
    <row r="9741" spans="1:10" x14ac:dyDescent="0.25">
      <c r="A9741">
        <v>6</v>
      </c>
      <c r="B9741">
        <v>2018</v>
      </c>
      <c r="C9741" t="s">
        <v>41</v>
      </c>
      <c r="D9741" t="s">
        <v>59</v>
      </c>
      <c r="E9741" t="s">
        <v>39</v>
      </c>
      <c r="F9741">
        <v>2</v>
      </c>
      <c r="G9741" t="s">
        <v>45</v>
      </c>
      <c r="H9741" t="s">
        <v>2</v>
      </c>
      <c r="I9741" t="s">
        <v>37</v>
      </c>
      <c r="J9741">
        <v>1521.3</v>
      </c>
    </row>
    <row r="9742" spans="1:10" x14ac:dyDescent="0.25">
      <c r="A9742">
        <v>6</v>
      </c>
      <c r="B9742">
        <v>2018</v>
      </c>
      <c r="C9742" t="s">
        <v>41</v>
      </c>
      <c r="D9742" t="s">
        <v>59</v>
      </c>
      <c r="E9742" t="s">
        <v>39</v>
      </c>
      <c r="F9742">
        <v>3</v>
      </c>
      <c r="G9742" t="s">
        <v>45</v>
      </c>
      <c r="H9742" t="s">
        <v>2</v>
      </c>
      <c r="I9742" t="s">
        <v>37</v>
      </c>
      <c r="J9742">
        <v>1417</v>
      </c>
    </row>
    <row r="9743" spans="1:10" x14ac:dyDescent="0.25">
      <c r="A9743">
        <v>6</v>
      </c>
      <c r="B9743">
        <v>2018</v>
      </c>
      <c r="C9743" t="s">
        <v>41</v>
      </c>
      <c r="D9743" t="s">
        <v>59</v>
      </c>
      <c r="E9743" t="s">
        <v>39</v>
      </c>
      <c r="F9743">
        <v>4</v>
      </c>
      <c r="G9743" t="s">
        <v>38</v>
      </c>
      <c r="H9743" t="s">
        <v>46</v>
      </c>
      <c r="I9743" t="s">
        <v>37</v>
      </c>
      <c r="J9743">
        <v>1731</v>
      </c>
    </row>
    <row r="9744" spans="1:10" x14ac:dyDescent="0.25">
      <c r="A9744">
        <v>6</v>
      </c>
      <c r="B9744">
        <v>2018</v>
      </c>
      <c r="C9744" t="s">
        <v>41</v>
      </c>
      <c r="D9744" t="s">
        <v>59</v>
      </c>
      <c r="E9744" t="s">
        <v>39</v>
      </c>
      <c r="F9744">
        <v>5</v>
      </c>
      <c r="G9744" t="s">
        <v>38</v>
      </c>
      <c r="H9744" t="s">
        <v>46</v>
      </c>
      <c r="I9744" t="s">
        <v>37</v>
      </c>
      <c r="J9744">
        <v>1765.2</v>
      </c>
    </row>
    <row r="9745" spans="1:10" x14ac:dyDescent="0.25">
      <c r="A9745">
        <v>6</v>
      </c>
      <c r="B9745">
        <v>2018</v>
      </c>
      <c r="C9745" t="s">
        <v>41</v>
      </c>
      <c r="D9745" t="s">
        <v>59</v>
      </c>
      <c r="E9745" t="s">
        <v>39</v>
      </c>
      <c r="F9745">
        <v>6</v>
      </c>
      <c r="G9745" t="s">
        <v>38</v>
      </c>
      <c r="H9745" t="s">
        <v>2</v>
      </c>
      <c r="I9745" t="s">
        <v>37</v>
      </c>
      <c r="J9745">
        <v>1707.2</v>
      </c>
    </row>
    <row r="9746" spans="1:10" x14ac:dyDescent="0.25">
      <c r="A9746">
        <v>7</v>
      </c>
      <c r="B9746">
        <v>2017</v>
      </c>
      <c r="C9746" t="s">
        <v>41</v>
      </c>
      <c r="D9746" t="s">
        <v>58</v>
      </c>
      <c r="E9746" t="s">
        <v>39</v>
      </c>
      <c r="F9746">
        <v>1</v>
      </c>
      <c r="G9746" t="s">
        <v>38</v>
      </c>
      <c r="H9746" t="s">
        <v>46</v>
      </c>
      <c r="I9746" t="s">
        <v>51</v>
      </c>
      <c r="J9746">
        <v>779.8</v>
      </c>
    </row>
    <row r="9747" spans="1:10" x14ac:dyDescent="0.25">
      <c r="A9747">
        <v>7</v>
      </c>
      <c r="B9747">
        <v>2017</v>
      </c>
      <c r="C9747" t="s">
        <v>41</v>
      </c>
      <c r="D9747" t="s">
        <v>58</v>
      </c>
      <c r="E9747" t="s">
        <v>39</v>
      </c>
      <c r="F9747">
        <v>2</v>
      </c>
      <c r="G9747" t="s">
        <v>38</v>
      </c>
      <c r="H9747" t="s">
        <v>46</v>
      </c>
      <c r="I9747" t="s">
        <v>51</v>
      </c>
      <c r="J9747">
        <v>1067.3</v>
      </c>
    </row>
    <row r="9748" spans="1:10" x14ac:dyDescent="0.25">
      <c r="A9748">
        <v>7</v>
      </c>
      <c r="B9748">
        <v>2017</v>
      </c>
      <c r="C9748" t="s">
        <v>41</v>
      </c>
      <c r="D9748" t="s">
        <v>58</v>
      </c>
      <c r="E9748" t="s">
        <v>39</v>
      </c>
      <c r="F9748">
        <v>3</v>
      </c>
      <c r="G9748" t="s">
        <v>38</v>
      </c>
      <c r="H9748" t="s">
        <v>46</v>
      </c>
      <c r="I9748" t="s">
        <v>51</v>
      </c>
      <c r="J9748">
        <v>1797.4</v>
      </c>
    </row>
    <row r="9749" spans="1:10" x14ac:dyDescent="0.25">
      <c r="A9749">
        <v>7</v>
      </c>
      <c r="B9749">
        <v>2017</v>
      </c>
      <c r="C9749" t="s">
        <v>41</v>
      </c>
      <c r="D9749" t="s">
        <v>58</v>
      </c>
      <c r="E9749" t="s">
        <v>39</v>
      </c>
      <c r="F9749">
        <v>4</v>
      </c>
      <c r="G9749" t="s">
        <v>38</v>
      </c>
      <c r="H9749" t="s">
        <v>46</v>
      </c>
      <c r="I9749" t="s">
        <v>51</v>
      </c>
      <c r="J9749">
        <v>1212.4000000000001</v>
      </c>
    </row>
    <row r="9750" spans="1:10" x14ac:dyDescent="0.25">
      <c r="A9750">
        <v>7</v>
      </c>
      <c r="B9750">
        <v>2017</v>
      </c>
      <c r="C9750" t="s">
        <v>41</v>
      </c>
      <c r="D9750" t="s">
        <v>58</v>
      </c>
      <c r="E9750" t="s">
        <v>39</v>
      </c>
      <c r="F9750">
        <v>5</v>
      </c>
      <c r="G9750" t="s">
        <v>38</v>
      </c>
      <c r="H9750" t="s">
        <v>2</v>
      </c>
      <c r="I9750" t="s">
        <v>37</v>
      </c>
      <c r="J9750">
        <v>1460</v>
      </c>
    </row>
    <row r="9751" spans="1:10" x14ac:dyDescent="0.25">
      <c r="A9751">
        <v>7</v>
      </c>
      <c r="B9751">
        <v>2017</v>
      </c>
      <c r="C9751" t="s">
        <v>41</v>
      </c>
      <c r="D9751" t="s">
        <v>58</v>
      </c>
      <c r="E9751" t="s">
        <v>39</v>
      </c>
      <c r="F9751">
        <v>6</v>
      </c>
      <c r="G9751" t="s">
        <v>38</v>
      </c>
      <c r="H9751" t="s">
        <v>2</v>
      </c>
      <c r="I9751" t="s">
        <v>51</v>
      </c>
      <c r="J9751">
        <v>933.8</v>
      </c>
    </row>
    <row r="9752" spans="1:10" x14ac:dyDescent="0.25">
      <c r="A9752">
        <v>7</v>
      </c>
      <c r="B9752">
        <v>2017</v>
      </c>
      <c r="C9752" t="s">
        <v>41</v>
      </c>
      <c r="D9752" t="s">
        <v>59</v>
      </c>
      <c r="E9752" t="s">
        <v>39</v>
      </c>
      <c r="F9752">
        <v>1</v>
      </c>
      <c r="G9752" t="s">
        <v>38</v>
      </c>
      <c r="H9752" t="s">
        <v>2</v>
      </c>
      <c r="I9752" t="s">
        <v>37</v>
      </c>
      <c r="J9752">
        <v>1298.3</v>
      </c>
    </row>
    <row r="9753" spans="1:10" x14ac:dyDescent="0.25">
      <c r="A9753">
        <v>7</v>
      </c>
      <c r="B9753">
        <v>2017</v>
      </c>
      <c r="C9753" t="s">
        <v>41</v>
      </c>
      <c r="D9753" t="s">
        <v>59</v>
      </c>
      <c r="E9753" t="s">
        <v>39</v>
      </c>
      <c r="F9753">
        <v>2</v>
      </c>
      <c r="G9753" t="s">
        <v>45</v>
      </c>
      <c r="H9753" t="s">
        <v>46</v>
      </c>
      <c r="I9753" t="s">
        <v>37</v>
      </c>
      <c r="J9753">
        <v>1350.6</v>
      </c>
    </row>
    <row r="9754" spans="1:10" x14ac:dyDescent="0.25">
      <c r="A9754">
        <v>7</v>
      </c>
      <c r="B9754">
        <v>2017</v>
      </c>
      <c r="C9754" t="s">
        <v>41</v>
      </c>
      <c r="D9754" t="s">
        <v>59</v>
      </c>
      <c r="E9754" t="s">
        <v>39</v>
      </c>
      <c r="F9754">
        <v>3</v>
      </c>
      <c r="G9754" t="s">
        <v>38</v>
      </c>
      <c r="H9754" t="s">
        <v>46</v>
      </c>
      <c r="I9754" t="s">
        <v>37</v>
      </c>
      <c r="J9754">
        <v>727.3</v>
      </c>
    </row>
    <row r="9755" spans="1:10" x14ac:dyDescent="0.25">
      <c r="A9755">
        <v>7</v>
      </c>
      <c r="B9755">
        <v>2017</v>
      </c>
      <c r="C9755" t="s">
        <v>41</v>
      </c>
      <c r="D9755" t="s">
        <v>59</v>
      </c>
      <c r="E9755" t="s">
        <v>39</v>
      </c>
      <c r="F9755">
        <v>4</v>
      </c>
      <c r="G9755" t="s">
        <v>38</v>
      </c>
      <c r="H9755" t="s">
        <v>46</v>
      </c>
      <c r="I9755" t="s">
        <v>51</v>
      </c>
      <c r="J9755">
        <v>1460.1</v>
      </c>
    </row>
    <row r="9756" spans="1:10" x14ac:dyDescent="0.25">
      <c r="A9756">
        <v>7</v>
      </c>
      <c r="B9756">
        <v>2017</v>
      </c>
      <c r="C9756" t="s">
        <v>41</v>
      </c>
      <c r="D9756" t="s">
        <v>59</v>
      </c>
      <c r="E9756" t="s">
        <v>39</v>
      </c>
      <c r="F9756">
        <v>5</v>
      </c>
      <c r="G9756" t="s">
        <v>45</v>
      </c>
      <c r="H9756" t="s">
        <v>2</v>
      </c>
      <c r="I9756" t="s">
        <v>37</v>
      </c>
      <c r="J9756">
        <v>1240.3</v>
      </c>
    </row>
    <row r="9757" spans="1:10" x14ac:dyDescent="0.25">
      <c r="A9757">
        <v>7</v>
      </c>
      <c r="B9757">
        <v>2017</v>
      </c>
      <c r="C9757" t="s">
        <v>41</v>
      </c>
      <c r="D9757" t="s">
        <v>59</v>
      </c>
      <c r="E9757" t="s">
        <v>39</v>
      </c>
      <c r="F9757">
        <v>6</v>
      </c>
      <c r="G9757" t="s">
        <v>38</v>
      </c>
      <c r="H9757" t="s">
        <v>2</v>
      </c>
      <c r="I9757" t="s">
        <v>37</v>
      </c>
      <c r="J9757">
        <v>1732.3</v>
      </c>
    </row>
    <row r="9758" spans="1:10" x14ac:dyDescent="0.25">
      <c r="A9758">
        <v>7</v>
      </c>
      <c r="B9758">
        <v>2018</v>
      </c>
      <c r="C9758" t="s">
        <v>41</v>
      </c>
      <c r="D9758" t="s">
        <v>58</v>
      </c>
      <c r="E9758" t="s">
        <v>39</v>
      </c>
      <c r="F9758">
        <v>1</v>
      </c>
      <c r="G9758" t="s">
        <v>38</v>
      </c>
      <c r="H9758" t="s">
        <v>2</v>
      </c>
      <c r="I9758" t="s">
        <v>37</v>
      </c>
      <c r="J9758">
        <v>808.2</v>
      </c>
    </row>
    <row r="9759" spans="1:10" x14ac:dyDescent="0.25">
      <c r="A9759">
        <v>7</v>
      </c>
      <c r="B9759">
        <v>2018</v>
      </c>
      <c r="C9759" t="s">
        <v>41</v>
      </c>
      <c r="D9759" t="s">
        <v>58</v>
      </c>
      <c r="E9759" t="s">
        <v>39</v>
      </c>
      <c r="F9759">
        <v>2</v>
      </c>
      <c r="G9759" t="s">
        <v>38</v>
      </c>
      <c r="H9759" t="s">
        <v>46</v>
      </c>
      <c r="I9759" t="s">
        <v>51</v>
      </c>
      <c r="J9759">
        <v>1260.5999999999999</v>
      </c>
    </row>
    <row r="9760" spans="1:10" x14ac:dyDescent="0.25">
      <c r="A9760">
        <v>7</v>
      </c>
      <c r="B9760">
        <v>2018</v>
      </c>
      <c r="C9760" t="s">
        <v>41</v>
      </c>
      <c r="D9760" t="s">
        <v>58</v>
      </c>
      <c r="E9760" t="s">
        <v>39</v>
      </c>
      <c r="F9760">
        <v>3</v>
      </c>
      <c r="G9760" t="s">
        <v>45</v>
      </c>
      <c r="H9760" t="s">
        <v>46</v>
      </c>
      <c r="I9760" t="s">
        <v>37</v>
      </c>
      <c r="J9760">
        <v>1713.1</v>
      </c>
    </row>
    <row r="9761" spans="1:10" x14ac:dyDescent="0.25">
      <c r="A9761">
        <v>7</v>
      </c>
      <c r="B9761">
        <v>2018</v>
      </c>
      <c r="C9761" t="s">
        <v>41</v>
      </c>
      <c r="D9761" t="s">
        <v>58</v>
      </c>
      <c r="E9761" t="s">
        <v>39</v>
      </c>
      <c r="F9761">
        <v>4</v>
      </c>
      <c r="G9761" t="s">
        <v>45</v>
      </c>
      <c r="H9761" t="s">
        <v>46</v>
      </c>
      <c r="I9761" t="s">
        <v>51</v>
      </c>
      <c r="J9761">
        <v>1169.4000000000001</v>
      </c>
    </row>
    <row r="9762" spans="1:10" x14ac:dyDescent="0.25">
      <c r="A9762">
        <v>7</v>
      </c>
      <c r="B9762">
        <v>2018</v>
      </c>
      <c r="C9762" t="s">
        <v>41</v>
      </c>
      <c r="D9762" t="s">
        <v>58</v>
      </c>
      <c r="E9762" t="s">
        <v>39</v>
      </c>
      <c r="F9762">
        <v>5</v>
      </c>
      <c r="G9762" t="s">
        <v>38</v>
      </c>
      <c r="H9762" t="s">
        <v>2</v>
      </c>
      <c r="I9762" t="s">
        <v>37</v>
      </c>
      <c r="J9762">
        <v>746.4</v>
      </c>
    </row>
    <row r="9763" spans="1:10" x14ac:dyDescent="0.25">
      <c r="A9763">
        <v>7</v>
      </c>
      <c r="B9763">
        <v>2018</v>
      </c>
      <c r="C9763" t="s">
        <v>41</v>
      </c>
      <c r="D9763" t="s">
        <v>58</v>
      </c>
      <c r="E9763" t="s">
        <v>39</v>
      </c>
      <c r="F9763">
        <v>6</v>
      </c>
      <c r="G9763" t="s">
        <v>45</v>
      </c>
      <c r="H9763" t="s">
        <v>2</v>
      </c>
      <c r="I9763" t="s">
        <v>37</v>
      </c>
      <c r="J9763">
        <v>1005.8</v>
      </c>
    </row>
    <row r="9764" spans="1:10" x14ac:dyDescent="0.25">
      <c r="A9764">
        <v>7</v>
      </c>
      <c r="B9764">
        <v>2018</v>
      </c>
      <c r="C9764" t="s">
        <v>41</v>
      </c>
      <c r="D9764" t="s">
        <v>59</v>
      </c>
      <c r="E9764" t="s">
        <v>39</v>
      </c>
      <c r="F9764">
        <v>1</v>
      </c>
      <c r="G9764" t="s">
        <v>38</v>
      </c>
      <c r="H9764" t="s">
        <v>2</v>
      </c>
      <c r="I9764" t="s">
        <v>51</v>
      </c>
      <c r="J9764">
        <v>793.3</v>
      </c>
    </row>
    <row r="9765" spans="1:10" x14ac:dyDescent="0.25">
      <c r="A9765">
        <v>7</v>
      </c>
      <c r="B9765">
        <v>2018</v>
      </c>
      <c r="C9765" t="s">
        <v>41</v>
      </c>
      <c r="D9765" t="s">
        <v>59</v>
      </c>
      <c r="E9765" t="s">
        <v>39</v>
      </c>
      <c r="F9765">
        <v>2</v>
      </c>
      <c r="G9765" t="s">
        <v>45</v>
      </c>
      <c r="H9765" t="s">
        <v>46</v>
      </c>
      <c r="I9765" t="s">
        <v>37</v>
      </c>
      <c r="J9765">
        <v>1582.4</v>
      </c>
    </row>
    <row r="9766" spans="1:10" x14ac:dyDescent="0.25">
      <c r="A9766">
        <v>7</v>
      </c>
      <c r="B9766">
        <v>2018</v>
      </c>
      <c r="C9766" t="s">
        <v>41</v>
      </c>
      <c r="D9766" t="s">
        <v>59</v>
      </c>
      <c r="E9766" t="s">
        <v>39</v>
      </c>
      <c r="F9766">
        <v>3</v>
      </c>
      <c r="G9766" t="s">
        <v>45</v>
      </c>
      <c r="H9766" t="s">
        <v>2</v>
      </c>
      <c r="I9766" t="s">
        <v>51</v>
      </c>
      <c r="J9766">
        <v>1806.1</v>
      </c>
    </row>
    <row r="9767" spans="1:10" x14ac:dyDescent="0.25">
      <c r="A9767">
        <v>7</v>
      </c>
      <c r="B9767">
        <v>2018</v>
      </c>
      <c r="C9767" t="s">
        <v>41</v>
      </c>
      <c r="D9767" t="s">
        <v>59</v>
      </c>
      <c r="E9767" t="s">
        <v>39</v>
      </c>
      <c r="F9767">
        <v>4</v>
      </c>
      <c r="G9767" t="s">
        <v>45</v>
      </c>
      <c r="H9767" t="s">
        <v>46</v>
      </c>
      <c r="I9767" t="s">
        <v>37</v>
      </c>
      <c r="J9767">
        <v>1617.1</v>
      </c>
    </row>
    <row r="9768" spans="1:10" x14ac:dyDescent="0.25">
      <c r="A9768">
        <v>7</v>
      </c>
      <c r="B9768">
        <v>2018</v>
      </c>
      <c r="C9768" t="s">
        <v>41</v>
      </c>
      <c r="D9768" t="s">
        <v>59</v>
      </c>
      <c r="E9768" t="s">
        <v>39</v>
      </c>
      <c r="F9768">
        <v>5</v>
      </c>
      <c r="G9768" t="s">
        <v>38</v>
      </c>
      <c r="H9768" t="s">
        <v>2</v>
      </c>
      <c r="I9768" t="s">
        <v>37</v>
      </c>
      <c r="J9768">
        <v>1681.8</v>
      </c>
    </row>
    <row r="9769" spans="1:10" x14ac:dyDescent="0.25">
      <c r="A9769">
        <v>7</v>
      </c>
      <c r="B9769">
        <v>2018</v>
      </c>
      <c r="C9769" t="s">
        <v>41</v>
      </c>
      <c r="D9769" t="s">
        <v>59</v>
      </c>
      <c r="E9769" t="s">
        <v>39</v>
      </c>
      <c r="F9769">
        <v>6</v>
      </c>
      <c r="G9769" t="s">
        <v>38</v>
      </c>
      <c r="H9769" t="s">
        <v>2</v>
      </c>
      <c r="I9769" t="s">
        <v>51</v>
      </c>
      <c r="J9769">
        <v>1229.5</v>
      </c>
    </row>
    <row r="9770" spans="1:10" x14ac:dyDescent="0.25">
      <c r="A9770">
        <v>8</v>
      </c>
      <c r="B9770">
        <v>2017</v>
      </c>
      <c r="C9770" t="s">
        <v>41</v>
      </c>
      <c r="D9770" t="s">
        <v>58</v>
      </c>
      <c r="E9770" t="s">
        <v>39</v>
      </c>
      <c r="F9770">
        <v>1</v>
      </c>
      <c r="G9770" t="s">
        <v>45</v>
      </c>
      <c r="H9770" t="s">
        <v>46</v>
      </c>
      <c r="I9770" t="s">
        <v>37</v>
      </c>
      <c r="J9770">
        <v>1414.8</v>
      </c>
    </row>
    <row r="9771" spans="1:10" x14ac:dyDescent="0.25">
      <c r="A9771">
        <v>8</v>
      </c>
      <c r="B9771">
        <v>2017</v>
      </c>
      <c r="C9771" t="s">
        <v>41</v>
      </c>
      <c r="D9771" t="s">
        <v>58</v>
      </c>
      <c r="E9771" t="s">
        <v>39</v>
      </c>
      <c r="F9771">
        <v>2</v>
      </c>
      <c r="G9771" t="s">
        <v>45</v>
      </c>
      <c r="H9771" t="s">
        <v>2</v>
      </c>
      <c r="I9771" t="s">
        <v>37</v>
      </c>
      <c r="J9771">
        <v>1256.0999999999999</v>
      </c>
    </row>
    <row r="9772" spans="1:10" x14ac:dyDescent="0.25">
      <c r="A9772">
        <v>8</v>
      </c>
      <c r="B9772">
        <v>2017</v>
      </c>
      <c r="C9772" t="s">
        <v>41</v>
      </c>
      <c r="D9772" t="s">
        <v>58</v>
      </c>
      <c r="E9772" t="s">
        <v>39</v>
      </c>
      <c r="F9772">
        <v>3</v>
      </c>
      <c r="G9772" t="s">
        <v>45</v>
      </c>
      <c r="H9772" t="s">
        <v>2</v>
      </c>
      <c r="I9772" t="s">
        <v>51</v>
      </c>
      <c r="J9772">
        <v>1637.2</v>
      </c>
    </row>
    <row r="9773" spans="1:10" x14ac:dyDescent="0.25">
      <c r="A9773">
        <v>8</v>
      </c>
      <c r="B9773">
        <v>2017</v>
      </c>
      <c r="C9773" t="s">
        <v>41</v>
      </c>
      <c r="D9773" t="s">
        <v>58</v>
      </c>
      <c r="E9773" t="s">
        <v>39</v>
      </c>
      <c r="F9773">
        <v>4</v>
      </c>
      <c r="G9773" t="s">
        <v>45</v>
      </c>
      <c r="H9773" t="s">
        <v>46</v>
      </c>
      <c r="I9773" t="s">
        <v>37</v>
      </c>
      <c r="J9773">
        <v>807.1</v>
      </c>
    </row>
    <row r="9774" spans="1:10" x14ac:dyDescent="0.25">
      <c r="A9774">
        <v>8</v>
      </c>
      <c r="B9774">
        <v>2017</v>
      </c>
      <c r="C9774" t="s">
        <v>41</v>
      </c>
      <c r="D9774" t="s">
        <v>58</v>
      </c>
      <c r="E9774" t="s">
        <v>39</v>
      </c>
      <c r="F9774">
        <v>5</v>
      </c>
      <c r="G9774" t="s">
        <v>38</v>
      </c>
      <c r="H9774" t="s">
        <v>46</v>
      </c>
      <c r="I9774" t="s">
        <v>37</v>
      </c>
      <c r="J9774">
        <v>1697.6</v>
      </c>
    </row>
    <row r="9775" spans="1:10" x14ac:dyDescent="0.25">
      <c r="A9775">
        <v>8</v>
      </c>
      <c r="B9775">
        <v>2017</v>
      </c>
      <c r="C9775" t="s">
        <v>41</v>
      </c>
      <c r="D9775" t="s">
        <v>58</v>
      </c>
      <c r="E9775" t="s">
        <v>39</v>
      </c>
      <c r="F9775">
        <v>6</v>
      </c>
      <c r="G9775" t="s">
        <v>38</v>
      </c>
      <c r="H9775" t="s">
        <v>46</v>
      </c>
      <c r="I9775" t="s">
        <v>37</v>
      </c>
      <c r="J9775">
        <v>1127.5999999999999</v>
      </c>
    </row>
    <row r="9776" spans="1:10" x14ac:dyDescent="0.25">
      <c r="A9776">
        <v>8</v>
      </c>
      <c r="B9776">
        <v>2017</v>
      </c>
      <c r="C9776" t="s">
        <v>41</v>
      </c>
      <c r="D9776" t="s">
        <v>59</v>
      </c>
      <c r="E9776" t="s">
        <v>39</v>
      </c>
      <c r="F9776">
        <v>1</v>
      </c>
      <c r="G9776" t="s">
        <v>38</v>
      </c>
      <c r="H9776" t="s">
        <v>2</v>
      </c>
      <c r="I9776" t="s">
        <v>37</v>
      </c>
      <c r="J9776">
        <v>1272.3</v>
      </c>
    </row>
    <row r="9777" spans="1:10" x14ac:dyDescent="0.25">
      <c r="A9777">
        <v>8</v>
      </c>
      <c r="B9777">
        <v>2017</v>
      </c>
      <c r="C9777" t="s">
        <v>41</v>
      </c>
      <c r="D9777" t="s">
        <v>59</v>
      </c>
      <c r="E9777" t="s">
        <v>39</v>
      </c>
      <c r="F9777">
        <v>2</v>
      </c>
      <c r="G9777" t="s">
        <v>38</v>
      </c>
      <c r="H9777" t="s">
        <v>46</v>
      </c>
      <c r="I9777" t="s">
        <v>51</v>
      </c>
      <c r="J9777">
        <v>876.7</v>
      </c>
    </row>
    <row r="9778" spans="1:10" x14ac:dyDescent="0.25">
      <c r="A9778">
        <v>8</v>
      </c>
      <c r="B9778">
        <v>2017</v>
      </c>
      <c r="C9778" t="s">
        <v>41</v>
      </c>
      <c r="D9778" t="s">
        <v>59</v>
      </c>
      <c r="E9778" t="s">
        <v>39</v>
      </c>
      <c r="F9778">
        <v>3</v>
      </c>
      <c r="G9778" t="s">
        <v>38</v>
      </c>
      <c r="H9778" t="s">
        <v>46</v>
      </c>
      <c r="I9778" t="s">
        <v>51</v>
      </c>
      <c r="J9778">
        <v>1326</v>
      </c>
    </row>
    <row r="9779" spans="1:10" x14ac:dyDescent="0.25">
      <c r="A9779">
        <v>8</v>
      </c>
      <c r="B9779">
        <v>2017</v>
      </c>
      <c r="C9779" t="s">
        <v>41</v>
      </c>
      <c r="D9779" t="s">
        <v>59</v>
      </c>
      <c r="E9779" t="s">
        <v>39</v>
      </c>
      <c r="F9779">
        <v>4</v>
      </c>
      <c r="G9779" t="s">
        <v>38</v>
      </c>
      <c r="H9779" t="s">
        <v>2</v>
      </c>
      <c r="I9779" t="s">
        <v>51</v>
      </c>
      <c r="J9779">
        <v>1540.3</v>
      </c>
    </row>
    <row r="9780" spans="1:10" x14ac:dyDescent="0.25">
      <c r="A9780">
        <v>8</v>
      </c>
      <c r="B9780">
        <v>2017</v>
      </c>
      <c r="C9780" t="s">
        <v>41</v>
      </c>
      <c r="D9780" t="s">
        <v>59</v>
      </c>
      <c r="E9780" t="s">
        <v>39</v>
      </c>
      <c r="F9780">
        <v>5</v>
      </c>
      <c r="G9780" t="s">
        <v>38</v>
      </c>
      <c r="H9780" t="s">
        <v>2</v>
      </c>
      <c r="I9780" t="s">
        <v>51</v>
      </c>
      <c r="J9780">
        <v>1801.6</v>
      </c>
    </row>
    <row r="9781" spans="1:10" x14ac:dyDescent="0.25">
      <c r="A9781">
        <v>8</v>
      </c>
      <c r="B9781">
        <v>2017</v>
      </c>
      <c r="C9781" t="s">
        <v>41</v>
      </c>
      <c r="D9781" t="s">
        <v>59</v>
      </c>
      <c r="E9781" t="s">
        <v>39</v>
      </c>
      <c r="F9781">
        <v>6</v>
      </c>
      <c r="G9781" t="s">
        <v>45</v>
      </c>
      <c r="H9781" t="s">
        <v>46</v>
      </c>
      <c r="I9781" t="s">
        <v>37</v>
      </c>
      <c r="J9781">
        <v>2273.6999999999998</v>
      </c>
    </row>
    <row r="9782" spans="1:10" x14ac:dyDescent="0.25">
      <c r="A9782">
        <v>8</v>
      </c>
      <c r="B9782">
        <v>2018</v>
      </c>
      <c r="C9782" t="s">
        <v>41</v>
      </c>
      <c r="D9782" t="s">
        <v>58</v>
      </c>
      <c r="E9782" t="s">
        <v>39</v>
      </c>
      <c r="F9782">
        <v>1</v>
      </c>
      <c r="G9782" t="s">
        <v>45</v>
      </c>
      <c r="H9782" t="s">
        <v>2</v>
      </c>
      <c r="I9782" t="s">
        <v>51</v>
      </c>
      <c r="J9782">
        <v>569.79999999999995</v>
      </c>
    </row>
    <row r="9783" spans="1:10" x14ac:dyDescent="0.25">
      <c r="A9783">
        <v>8</v>
      </c>
      <c r="B9783">
        <v>2018</v>
      </c>
      <c r="C9783" t="s">
        <v>41</v>
      </c>
      <c r="D9783" t="s">
        <v>58</v>
      </c>
      <c r="E9783" t="s">
        <v>39</v>
      </c>
      <c r="F9783">
        <v>2</v>
      </c>
      <c r="G9783" t="s">
        <v>45</v>
      </c>
      <c r="H9783" t="s">
        <v>46</v>
      </c>
      <c r="I9783" t="s">
        <v>37</v>
      </c>
      <c r="J9783">
        <v>879.1</v>
      </c>
    </row>
    <row r="9784" spans="1:10" x14ac:dyDescent="0.25">
      <c r="A9784">
        <v>8</v>
      </c>
      <c r="B9784">
        <v>2018</v>
      </c>
      <c r="C9784" t="s">
        <v>41</v>
      </c>
      <c r="D9784" t="s">
        <v>58</v>
      </c>
      <c r="E9784" t="s">
        <v>39</v>
      </c>
      <c r="F9784">
        <v>3</v>
      </c>
      <c r="G9784" t="s">
        <v>45</v>
      </c>
      <c r="H9784" t="s">
        <v>2</v>
      </c>
      <c r="I9784" t="s">
        <v>37</v>
      </c>
      <c r="J9784">
        <v>1447.2</v>
      </c>
    </row>
    <row r="9785" spans="1:10" x14ac:dyDescent="0.25">
      <c r="A9785">
        <v>8</v>
      </c>
      <c r="B9785">
        <v>2018</v>
      </c>
      <c r="C9785" t="s">
        <v>41</v>
      </c>
      <c r="D9785" t="s">
        <v>58</v>
      </c>
      <c r="E9785" t="s">
        <v>39</v>
      </c>
      <c r="F9785">
        <v>4</v>
      </c>
      <c r="G9785" t="s">
        <v>38</v>
      </c>
      <c r="H9785" t="s">
        <v>2</v>
      </c>
      <c r="I9785" t="s">
        <v>37</v>
      </c>
      <c r="J9785">
        <v>1425.2</v>
      </c>
    </row>
    <row r="9786" spans="1:10" x14ac:dyDescent="0.25">
      <c r="A9786">
        <v>8</v>
      </c>
      <c r="B9786">
        <v>2018</v>
      </c>
      <c r="C9786" t="s">
        <v>41</v>
      </c>
      <c r="D9786" t="s">
        <v>58</v>
      </c>
      <c r="E9786" t="s">
        <v>39</v>
      </c>
      <c r="F9786">
        <v>5</v>
      </c>
      <c r="G9786" t="s">
        <v>45</v>
      </c>
      <c r="H9786" t="s">
        <v>46</v>
      </c>
      <c r="I9786" t="s">
        <v>37</v>
      </c>
      <c r="J9786">
        <v>1173.5999999999999</v>
      </c>
    </row>
    <row r="9787" spans="1:10" x14ac:dyDescent="0.25">
      <c r="A9787">
        <v>8</v>
      </c>
      <c r="B9787">
        <v>2018</v>
      </c>
      <c r="C9787" t="s">
        <v>41</v>
      </c>
      <c r="D9787" t="s">
        <v>58</v>
      </c>
      <c r="E9787" t="s">
        <v>39</v>
      </c>
      <c r="F9787">
        <v>6</v>
      </c>
      <c r="G9787" t="s">
        <v>38</v>
      </c>
      <c r="H9787" t="s">
        <v>2</v>
      </c>
      <c r="I9787" t="s">
        <v>37</v>
      </c>
      <c r="J9787">
        <v>703.4</v>
      </c>
    </row>
    <row r="9788" spans="1:10" x14ac:dyDescent="0.25">
      <c r="A9788">
        <v>8</v>
      </c>
      <c r="B9788">
        <v>2018</v>
      </c>
      <c r="C9788" t="s">
        <v>41</v>
      </c>
      <c r="D9788" t="s">
        <v>59</v>
      </c>
      <c r="E9788" t="s">
        <v>39</v>
      </c>
      <c r="F9788">
        <v>1</v>
      </c>
      <c r="G9788" t="s">
        <v>45</v>
      </c>
      <c r="H9788" t="s">
        <v>46</v>
      </c>
      <c r="I9788" t="s">
        <v>37</v>
      </c>
      <c r="J9788">
        <v>958.9</v>
      </c>
    </row>
    <row r="9789" spans="1:10" x14ac:dyDescent="0.25">
      <c r="A9789">
        <v>8</v>
      </c>
      <c r="B9789">
        <v>2018</v>
      </c>
      <c r="C9789" t="s">
        <v>41</v>
      </c>
      <c r="D9789" t="s">
        <v>59</v>
      </c>
      <c r="E9789" t="s">
        <v>39</v>
      </c>
      <c r="F9789">
        <v>2</v>
      </c>
      <c r="G9789" t="s">
        <v>45</v>
      </c>
      <c r="H9789" t="s">
        <v>2</v>
      </c>
      <c r="I9789" t="s">
        <v>51</v>
      </c>
      <c r="J9789">
        <v>1517.1</v>
      </c>
    </row>
    <row r="9790" spans="1:10" x14ac:dyDescent="0.25">
      <c r="A9790">
        <v>8</v>
      </c>
      <c r="B9790">
        <v>2018</v>
      </c>
      <c r="C9790" t="s">
        <v>41</v>
      </c>
      <c r="D9790" t="s">
        <v>59</v>
      </c>
      <c r="E9790" t="s">
        <v>39</v>
      </c>
      <c r="F9790">
        <v>3</v>
      </c>
      <c r="G9790" t="s">
        <v>45</v>
      </c>
      <c r="H9790" t="s">
        <v>46</v>
      </c>
      <c r="I9790" t="s">
        <v>37</v>
      </c>
      <c r="J9790">
        <v>1694</v>
      </c>
    </row>
    <row r="9791" spans="1:10" x14ac:dyDescent="0.25">
      <c r="A9791">
        <v>8</v>
      </c>
      <c r="B9791">
        <v>2018</v>
      </c>
      <c r="C9791" t="s">
        <v>41</v>
      </c>
      <c r="D9791" t="s">
        <v>59</v>
      </c>
      <c r="E9791" t="s">
        <v>39</v>
      </c>
      <c r="F9791">
        <v>4</v>
      </c>
      <c r="G9791" t="s">
        <v>38</v>
      </c>
      <c r="H9791" t="s">
        <v>46</v>
      </c>
      <c r="I9791" t="s">
        <v>37</v>
      </c>
      <c r="J9791">
        <v>1586.5</v>
      </c>
    </row>
    <row r="9792" spans="1:10" x14ac:dyDescent="0.25">
      <c r="A9792">
        <v>8</v>
      </c>
      <c r="B9792">
        <v>2018</v>
      </c>
      <c r="C9792" t="s">
        <v>41</v>
      </c>
      <c r="D9792" t="s">
        <v>59</v>
      </c>
      <c r="E9792" t="s">
        <v>39</v>
      </c>
      <c r="F9792">
        <v>5</v>
      </c>
      <c r="G9792" t="s">
        <v>38</v>
      </c>
      <c r="H9792" t="s">
        <v>2</v>
      </c>
      <c r="I9792" t="s">
        <v>51</v>
      </c>
      <c r="J9792">
        <v>1743.4</v>
      </c>
    </row>
    <row r="9793" spans="1:10" x14ac:dyDescent="0.25">
      <c r="A9793">
        <v>8</v>
      </c>
      <c r="B9793">
        <v>2018</v>
      </c>
      <c r="C9793" t="s">
        <v>41</v>
      </c>
      <c r="D9793" t="s">
        <v>59</v>
      </c>
      <c r="E9793" t="s">
        <v>39</v>
      </c>
      <c r="F9793">
        <v>6</v>
      </c>
      <c r="G9793" t="s">
        <v>45</v>
      </c>
      <c r="H9793" t="s">
        <v>2</v>
      </c>
      <c r="I9793" t="s">
        <v>51</v>
      </c>
      <c r="J9793">
        <v>899.4</v>
      </c>
    </row>
    <row r="9794" spans="1:10" x14ac:dyDescent="0.25">
      <c r="A9794">
        <v>9</v>
      </c>
      <c r="B9794">
        <v>2017</v>
      </c>
      <c r="C9794" t="s">
        <v>41</v>
      </c>
      <c r="D9794" t="s">
        <v>58</v>
      </c>
      <c r="E9794" t="s">
        <v>39</v>
      </c>
      <c r="F9794">
        <v>1</v>
      </c>
      <c r="G9794" t="s">
        <v>45</v>
      </c>
      <c r="H9794" t="s">
        <v>2</v>
      </c>
      <c r="I9794" t="s">
        <v>37</v>
      </c>
      <c r="J9794">
        <v>1404.7</v>
      </c>
    </row>
    <row r="9795" spans="1:10" x14ac:dyDescent="0.25">
      <c r="A9795">
        <v>9</v>
      </c>
      <c r="B9795">
        <v>2017</v>
      </c>
      <c r="C9795" t="s">
        <v>41</v>
      </c>
      <c r="D9795" t="s">
        <v>58</v>
      </c>
      <c r="E9795" t="s">
        <v>39</v>
      </c>
      <c r="F9795">
        <v>2</v>
      </c>
      <c r="G9795" t="s">
        <v>38</v>
      </c>
      <c r="H9795" t="s">
        <v>2</v>
      </c>
      <c r="I9795" t="s">
        <v>51</v>
      </c>
      <c r="J9795">
        <v>1087.3</v>
      </c>
    </row>
    <row r="9796" spans="1:10" x14ac:dyDescent="0.25">
      <c r="A9796">
        <v>9</v>
      </c>
      <c r="B9796">
        <v>2017</v>
      </c>
      <c r="C9796" t="s">
        <v>41</v>
      </c>
      <c r="D9796" t="s">
        <v>58</v>
      </c>
      <c r="E9796" t="s">
        <v>39</v>
      </c>
      <c r="F9796">
        <v>3</v>
      </c>
      <c r="G9796" t="s">
        <v>38</v>
      </c>
      <c r="H9796" t="s">
        <v>46</v>
      </c>
      <c r="I9796" t="s">
        <v>51</v>
      </c>
      <c r="J9796">
        <v>1320.6</v>
      </c>
    </row>
    <row r="9797" spans="1:10" x14ac:dyDescent="0.25">
      <c r="A9797">
        <v>9</v>
      </c>
      <c r="B9797">
        <v>2017</v>
      </c>
      <c r="C9797" t="s">
        <v>41</v>
      </c>
      <c r="D9797" t="s">
        <v>58</v>
      </c>
      <c r="E9797" t="s">
        <v>39</v>
      </c>
      <c r="F9797">
        <v>4</v>
      </c>
      <c r="G9797" t="s">
        <v>45</v>
      </c>
      <c r="H9797" t="s">
        <v>46</v>
      </c>
      <c r="I9797" t="s">
        <v>51</v>
      </c>
      <c r="J9797">
        <v>1696.1</v>
      </c>
    </row>
    <row r="9798" spans="1:10" x14ac:dyDescent="0.25">
      <c r="A9798">
        <v>9</v>
      </c>
      <c r="B9798">
        <v>2017</v>
      </c>
      <c r="C9798" t="s">
        <v>41</v>
      </c>
      <c r="D9798" t="s">
        <v>58</v>
      </c>
      <c r="E9798" t="s">
        <v>39</v>
      </c>
      <c r="F9798">
        <v>5</v>
      </c>
      <c r="G9798" t="s">
        <v>38</v>
      </c>
      <c r="H9798" t="s">
        <v>2</v>
      </c>
      <c r="I9798" t="s">
        <v>37</v>
      </c>
      <c r="J9798">
        <v>1256.5</v>
      </c>
    </row>
    <row r="9799" spans="1:10" x14ac:dyDescent="0.25">
      <c r="A9799">
        <v>9</v>
      </c>
      <c r="B9799">
        <v>2017</v>
      </c>
      <c r="C9799" t="s">
        <v>41</v>
      </c>
      <c r="D9799" t="s">
        <v>58</v>
      </c>
      <c r="E9799" t="s">
        <v>39</v>
      </c>
      <c r="F9799">
        <v>6</v>
      </c>
      <c r="G9799" t="s">
        <v>38</v>
      </c>
      <c r="H9799" t="s">
        <v>2</v>
      </c>
      <c r="I9799" t="s">
        <v>51</v>
      </c>
      <c r="J9799">
        <v>737.4</v>
      </c>
    </row>
    <row r="9800" spans="1:10" x14ac:dyDescent="0.25">
      <c r="A9800">
        <v>9</v>
      </c>
      <c r="B9800">
        <v>2017</v>
      </c>
      <c r="C9800" t="s">
        <v>41</v>
      </c>
      <c r="D9800" t="s">
        <v>59</v>
      </c>
      <c r="E9800" t="s">
        <v>39</v>
      </c>
      <c r="F9800">
        <v>1</v>
      </c>
      <c r="G9800" t="s">
        <v>45</v>
      </c>
      <c r="H9800" t="s">
        <v>46</v>
      </c>
      <c r="I9800" t="s">
        <v>51</v>
      </c>
      <c r="J9800">
        <v>1687.2</v>
      </c>
    </row>
    <row r="9801" spans="1:10" x14ac:dyDescent="0.25">
      <c r="A9801">
        <v>9</v>
      </c>
      <c r="B9801">
        <v>2017</v>
      </c>
      <c r="C9801" t="s">
        <v>41</v>
      </c>
      <c r="D9801" t="s">
        <v>59</v>
      </c>
      <c r="E9801" t="s">
        <v>39</v>
      </c>
      <c r="F9801">
        <v>2</v>
      </c>
      <c r="G9801" t="s">
        <v>45</v>
      </c>
      <c r="H9801" t="s">
        <v>2</v>
      </c>
      <c r="I9801" t="s">
        <v>37</v>
      </c>
      <c r="J9801">
        <v>1498.2</v>
      </c>
    </row>
    <row r="9802" spans="1:10" x14ac:dyDescent="0.25">
      <c r="A9802">
        <v>9</v>
      </c>
      <c r="B9802">
        <v>2017</v>
      </c>
      <c r="C9802" t="s">
        <v>41</v>
      </c>
      <c r="D9802" t="s">
        <v>59</v>
      </c>
      <c r="E9802" t="s">
        <v>39</v>
      </c>
      <c r="F9802">
        <v>3</v>
      </c>
      <c r="G9802" t="s">
        <v>45</v>
      </c>
      <c r="H9802" t="s">
        <v>46</v>
      </c>
      <c r="I9802" t="s">
        <v>37</v>
      </c>
      <c r="J9802">
        <v>1566.3</v>
      </c>
    </row>
    <row r="9803" spans="1:10" x14ac:dyDescent="0.25">
      <c r="A9803">
        <v>9</v>
      </c>
      <c r="B9803">
        <v>2017</v>
      </c>
      <c r="C9803" t="s">
        <v>41</v>
      </c>
      <c r="D9803" t="s">
        <v>59</v>
      </c>
      <c r="E9803" t="s">
        <v>39</v>
      </c>
      <c r="F9803">
        <v>4</v>
      </c>
      <c r="G9803" t="s">
        <v>38</v>
      </c>
      <c r="H9803" t="s">
        <v>2</v>
      </c>
      <c r="I9803" t="s">
        <v>51</v>
      </c>
      <c r="J9803">
        <v>1013.7</v>
      </c>
    </row>
    <row r="9804" spans="1:10" x14ac:dyDescent="0.25">
      <c r="A9804">
        <v>9</v>
      </c>
      <c r="B9804">
        <v>2017</v>
      </c>
      <c r="C9804" t="s">
        <v>41</v>
      </c>
      <c r="D9804" t="s">
        <v>59</v>
      </c>
      <c r="E9804" t="s">
        <v>39</v>
      </c>
      <c r="F9804">
        <v>5</v>
      </c>
      <c r="G9804" t="s">
        <v>38</v>
      </c>
      <c r="H9804" t="s">
        <v>46</v>
      </c>
      <c r="I9804" t="s">
        <v>37</v>
      </c>
      <c r="J9804">
        <v>1196.2</v>
      </c>
    </row>
    <row r="9805" spans="1:10" x14ac:dyDescent="0.25">
      <c r="A9805">
        <v>9</v>
      </c>
      <c r="B9805">
        <v>2017</v>
      </c>
      <c r="C9805" t="s">
        <v>41</v>
      </c>
      <c r="D9805" t="s">
        <v>59</v>
      </c>
      <c r="E9805" t="s">
        <v>39</v>
      </c>
      <c r="F9805">
        <v>6</v>
      </c>
      <c r="G9805" t="s">
        <v>38</v>
      </c>
      <c r="H9805" t="s">
        <v>46</v>
      </c>
      <c r="I9805" t="s">
        <v>37</v>
      </c>
      <c r="J9805">
        <v>2018.3</v>
      </c>
    </row>
    <row r="9806" spans="1:10" x14ac:dyDescent="0.25">
      <c r="A9806">
        <v>9</v>
      </c>
      <c r="B9806">
        <v>2018</v>
      </c>
      <c r="C9806" t="s">
        <v>41</v>
      </c>
      <c r="D9806" t="s">
        <v>58</v>
      </c>
      <c r="E9806" t="s">
        <v>39</v>
      </c>
      <c r="F9806">
        <v>1</v>
      </c>
      <c r="G9806" t="s">
        <v>38</v>
      </c>
      <c r="H9806" t="s">
        <v>46</v>
      </c>
      <c r="I9806" t="s">
        <v>37</v>
      </c>
      <c r="J9806">
        <v>492.2</v>
      </c>
    </row>
    <row r="9807" spans="1:10" x14ac:dyDescent="0.25">
      <c r="A9807">
        <v>9</v>
      </c>
      <c r="B9807">
        <v>2018</v>
      </c>
      <c r="C9807" t="s">
        <v>41</v>
      </c>
      <c r="D9807" t="s">
        <v>58</v>
      </c>
      <c r="E9807" t="s">
        <v>39</v>
      </c>
      <c r="F9807">
        <v>2</v>
      </c>
      <c r="G9807" t="s">
        <v>45</v>
      </c>
      <c r="H9807" t="s">
        <v>46</v>
      </c>
      <c r="I9807" t="s">
        <v>37</v>
      </c>
      <c r="J9807">
        <v>1267.7</v>
      </c>
    </row>
    <row r="9808" spans="1:10" x14ac:dyDescent="0.25">
      <c r="A9808">
        <v>9</v>
      </c>
      <c r="B9808">
        <v>2018</v>
      </c>
      <c r="C9808" t="s">
        <v>41</v>
      </c>
      <c r="D9808" t="s">
        <v>58</v>
      </c>
      <c r="E9808" t="s">
        <v>39</v>
      </c>
      <c r="F9808">
        <v>3</v>
      </c>
      <c r="G9808" t="s">
        <v>45</v>
      </c>
      <c r="H9808" t="s">
        <v>46</v>
      </c>
      <c r="I9808" t="s">
        <v>37</v>
      </c>
      <c r="J9808">
        <v>1067.4000000000001</v>
      </c>
    </row>
    <row r="9809" spans="1:10" x14ac:dyDescent="0.25">
      <c r="A9809">
        <v>9</v>
      </c>
      <c r="B9809">
        <v>2018</v>
      </c>
      <c r="C9809" t="s">
        <v>41</v>
      </c>
      <c r="D9809" t="s">
        <v>58</v>
      </c>
      <c r="E9809" t="s">
        <v>39</v>
      </c>
      <c r="F9809">
        <v>4</v>
      </c>
      <c r="G9809" t="s">
        <v>38</v>
      </c>
      <c r="H9809" t="s">
        <v>46</v>
      </c>
      <c r="I9809" t="s">
        <v>51</v>
      </c>
      <c r="J9809">
        <v>1856.9</v>
      </c>
    </row>
    <row r="9810" spans="1:10" x14ac:dyDescent="0.25">
      <c r="A9810">
        <v>9</v>
      </c>
      <c r="B9810">
        <v>2018</v>
      </c>
      <c r="C9810" t="s">
        <v>41</v>
      </c>
      <c r="D9810" t="s">
        <v>58</v>
      </c>
      <c r="E9810" t="s">
        <v>39</v>
      </c>
      <c r="F9810">
        <v>5</v>
      </c>
      <c r="G9810" t="s">
        <v>45</v>
      </c>
      <c r="H9810" t="s">
        <v>2</v>
      </c>
      <c r="I9810" t="s">
        <v>51</v>
      </c>
      <c r="J9810">
        <v>1400.6</v>
      </c>
    </row>
    <row r="9811" spans="1:10" x14ac:dyDescent="0.25">
      <c r="A9811">
        <v>9</v>
      </c>
      <c r="B9811">
        <v>2018</v>
      </c>
      <c r="C9811" t="s">
        <v>41</v>
      </c>
      <c r="D9811" t="s">
        <v>58</v>
      </c>
      <c r="E9811" t="s">
        <v>39</v>
      </c>
      <c r="F9811">
        <v>6</v>
      </c>
      <c r="G9811" t="s">
        <v>38</v>
      </c>
      <c r="H9811" t="s">
        <v>46</v>
      </c>
      <c r="I9811" t="s">
        <v>51</v>
      </c>
      <c r="J9811">
        <v>1925.7</v>
      </c>
    </row>
    <row r="9812" spans="1:10" x14ac:dyDescent="0.25">
      <c r="A9812">
        <v>9</v>
      </c>
      <c r="B9812">
        <v>2018</v>
      </c>
      <c r="C9812" t="s">
        <v>41</v>
      </c>
      <c r="D9812" t="s">
        <v>59</v>
      </c>
      <c r="E9812" t="s">
        <v>39</v>
      </c>
      <c r="F9812">
        <v>1</v>
      </c>
      <c r="G9812" t="s">
        <v>45</v>
      </c>
      <c r="H9812" t="s">
        <v>2</v>
      </c>
      <c r="I9812" t="s">
        <v>51</v>
      </c>
      <c r="J9812">
        <v>1003.2</v>
      </c>
    </row>
    <row r="9813" spans="1:10" x14ac:dyDescent="0.25">
      <c r="A9813">
        <v>9</v>
      </c>
      <c r="B9813">
        <v>2018</v>
      </c>
      <c r="C9813" t="s">
        <v>41</v>
      </c>
      <c r="D9813" t="s">
        <v>59</v>
      </c>
      <c r="E9813" t="s">
        <v>39</v>
      </c>
      <c r="F9813">
        <v>2</v>
      </c>
      <c r="G9813" t="s">
        <v>45</v>
      </c>
      <c r="H9813" t="s">
        <v>2</v>
      </c>
      <c r="I9813" t="s">
        <v>51</v>
      </c>
      <c r="J9813">
        <v>1227.5</v>
      </c>
    </row>
    <row r="9814" spans="1:10" x14ac:dyDescent="0.25">
      <c r="A9814">
        <v>9</v>
      </c>
      <c r="B9814">
        <v>2018</v>
      </c>
      <c r="C9814" t="s">
        <v>41</v>
      </c>
      <c r="D9814" t="s">
        <v>59</v>
      </c>
      <c r="E9814" t="s">
        <v>39</v>
      </c>
      <c r="F9814">
        <v>3</v>
      </c>
      <c r="G9814" t="s">
        <v>45</v>
      </c>
      <c r="H9814" t="s">
        <v>2</v>
      </c>
      <c r="I9814" t="s">
        <v>51</v>
      </c>
      <c r="J9814">
        <v>1675.5</v>
      </c>
    </row>
    <row r="9815" spans="1:10" x14ac:dyDescent="0.25">
      <c r="A9815">
        <v>9</v>
      </c>
      <c r="B9815">
        <v>2018</v>
      </c>
      <c r="C9815" t="s">
        <v>41</v>
      </c>
      <c r="D9815" t="s">
        <v>59</v>
      </c>
      <c r="E9815" t="s">
        <v>39</v>
      </c>
      <c r="F9815">
        <v>4</v>
      </c>
      <c r="G9815" t="s">
        <v>45</v>
      </c>
      <c r="H9815" t="s">
        <v>2</v>
      </c>
      <c r="I9815" t="s">
        <v>37</v>
      </c>
      <c r="J9815">
        <v>2072.6</v>
      </c>
    </row>
    <row r="9816" spans="1:10" x14ac:dyDescent="0.25">
      <c r="A9816">
        <v>9</v>
      </c>
      <c r="B9816">
        <v>2018</v>
      </c>
      <c r="C9816" t="s">
        <v>41</v>
      </c>
      <c r="D9816" t="s">
        <v>59</v>
      </c>
      <c r="E9816" t="s">
        <v>39</v>
      </c>
      <c r="F9816">
        <v>5</v>
      </c>
      <c r="G9816" t="s">
        <v>45</v>
      </c>
      <c r="H9816" t="s">
        <v>2</v>
      </c>
      <c r="I9816" t="s">
        <v>37</v>
      </c>
      <c r="J9816">
        <v>1507.9</v>
      </c>
    </row>
    <row r="9817" spans="1:10" x14ac:dyDescent="0.25">
      <c r="A9817">
        <v>9</v>
      </c>
      <c r="B9817">
        <v>2018</v>
      </c>
      <c r="C9817" t="s">
        <v>41</v>
      </c>
      <c r="D9817" t="s">
        <v>59</v>
      </c>
      <c r="E9817" t="s">
        <v>39</v>
      </c>
      <c r="F9817">
        <v>6</v>
      </c>
      <c r="G9817" t="s">
        <v>45</v>
      </c>
      <c r="H9817" t="s">
        <v>2</v>
      </c>
      <c r="I9817" t="s">
        <v>51</v>
      </c>
      <c r="J9817">
        <v>1171.5</v>
      </c>
    </row>
    <row r="9818" spans="1:10" x14ac:dyDescent="0.25">
      <c r="A9818">
        <v>10</v>
      </c>
      <c r="B9818">
        <v>2017</v>
      </c>
      <c r="C9818" t="s">
        <v>41</v>
      </c>
      <c r="D9818" t="s">
        <v>58</v>
      </c>
      <c r="E9818" t="s">
        <v>39</v>
      </c>
      <c r="F9818">
        <v>1</v>
      </c>
      <c r="G9818" t="s">
        <v>45</v>
      </c>
      <c r="H9818" t="s">
        <v>46</v>
      </c>
      <c r="I9818" t="s">
        <v>37</v>
      </c>
      <c r="J9818">
        <v>1231.8</v>
      </c>
    </row>
    <row r="9819" spans="1:10" x14ac:dyDescent="0.25">
      <c r="A9819">
        <v>10</v>
      </c>
      <c r="B9819">
        <v>2017</v>
      </c>
      <c r="C9819" t="s">
        <v>41</v>
      </c>
      <c r="D9819" t="s">
        <v>58</v>
      </c>
      <c r="E9819" t="s">
        <v>39</v>
      </c>
      <c r="F9819">
        <v>2</v>
      </c>
      <c r="G9819" t="s">
        <v>45</v>
      </c>
      <c r="H9819" t="s">
        <v>2</v>
      </c>
      <c r="I9819" t="s">
        <v>37</v>
      </c>
      <c r="J9819">
        <v>650.9</v>
      </c>
    </row>
    <row r="9820" spans="1:10" x14ac:dyDescent="0.25">
      <c r="A9820">
        <v>10</v>
      </c>
      <c r="B9820">
        <v>2017</v>
      </c>
      <c r="C9820" t="s">
        <v>41</v>
      </c>
      <c r="D9820" t="s">
        <v>58</v>
      </c>
      <c r="E9820" t="s">
        <v>39</v>
      </c>
      <c r="F9820">
        <v>3</v>
      </c>
      <c r="G9820" t="s">
        <v>45</v>
      </c>
      <c r="H9820" t="s">
        <v>2</v>
      </c>
      <c r="I9820" t="s">
        <v>37</v>
      </c>
      <c r="J9820">
        <v>1168</v>
      </c>
    </row>
    <row r="9821" spans="1:10" x14ac:dyDescent="0.25">
      <c r="A9821">
        <v>10</v>
      </c>
      <c r="B9821">
        <v>2017</v>
      </c>
      <c r="C9821" t="s">
        <v>41</v>
      </c>
      <c r="D9821" t="s">
        <v>58</v>
      </c>
      <c r="E9821" t="s">
        <v>39</v>
      </c>
      <c r="F9821">
        <v>4</v>
      </c>
      <c r="G9821" t="s">
        <v>38</v>
      </c>
      <c r="H9821" t="s">
        <v>46</v>
      </c>
      <c r="I9821" t="s">
        <v>51</v>
      </c>
      <c r="J9821">
        <v>1947.2</v>
      </c>
    </row>
    <row r="9822" spans="1:10" x14ac:dyDescent="0.25">
      <c r="A9822">
        <v>10</v>
      </c>
      <c r="B9822">
        <v>2017</v>
      </c>
      <c r="C9822" t="s">
        <v>41</v>
      </c>
      <c r="D9822" t="s">
        <v>58</v>
      </c>
      <c r="E9822" t="s">
        <v>39</v>
      </c>
      <c r="F9822">
        <v>5</v>
      </c>
      <c r="G9822" t="s">
        <v>45</v>
      </c>
      <c r="H9822" t="s">
        <v>46</v>
      </c>
      <c r="I9822" t="s">
        <v>37</v>
      </c>
      <c r="J9822">
        <v>779.4</v>
      </c>
    </row>
    <row r="9823" spans="1:10" x14ac:dyDescent="0.25">
      <c r="A9823">
        <v>10</v>
      </c>
      <c r="B9823">
        <v>2017</v>
      </c>
      <c r="C9823" t="s">
        <v>41</v>
      </c>
      <c r="D9823" t="s">
        <v>58</v>
      </c>
      <c r="E9823" t="s">
        <v>39</v>
      </c>
      <c r="F9823">
        <v>6</v>
      </c>
      <c r="G9823" t="s">
        <v>38</v>
      </c>
      <c r="H9823" t="s">
        <v>46</v>
      </c>
      <c r="I9823" t="s">
        <v>51</v>
      </c>
      <c r="J9823">
        <v>1004.4</v>
      </c>
    </row>
    <row r="9824" spans="1:10" x14ac:dyDescent="0.25">
      <c r="A9824">
        <v>10</v>
      </c>
      <c r="B9824">
        <v>2017</v>
      </c>
      <c r="C9824" t="s">
        <v>41</v>
      </c>
      <c r="D9824" t="s">
        <v>59</v>
      </c>
      <c r="E9824" t="s">
        <v>39</v>
      </c>
      <c r="F9824">
        <v>1</v>
      </c>
      <c r="G9824" t="s">
        <v>38</v>
      </c>
      <c r="H9824" t="s">
        <v>46</v>
      </c>
      <c r="I9824" t="s">
        <v>37</v>
      </c>
      <c r="J9824">
        <v>2225.9</v>
      </c>
    </row>
    <row r="9825" spans="1:10" x14ac:dyDescent="0.25">
      <c r="A9825">
        <v>10</v>
      </c>
      <c r="B9825">
        <v>2017</v>
      </c>
      <c r="C9825" t="s">
        <v>41</v>
      </c>
      <c r="D9825" t="s">
        <v>59</v>
      </c>
      <c r="E9825" t="s">
        <v>39</v>
      </c>
      <c r="F9825">
        <v>2</v>
      </c>
      <c r="G9825" t="s">
        <v>38</v>
      </c>
      <c r="H9825" t="s">
        <v>2</v>
      </c>
      <c r="I9825" t="s">
        <v>51</v>
      </c>
      <c r="J9825">
        <v>1390</v>
      </c>
    </row>
    <row r="9826" spans="1:10" x14ac:dyDescent="0.25">
      <c r="A9826">
        <v>10</v>
      </c>
      <c r="B9826">
        <v>2017</v>
      </c>
      <c r="C9826" t="s">
        <v>41</v>
      </c>
      <c r="D9826" t="s">
        <v>59</v>
      </c>
      <c r="E9826" t="s">
        <v>39</v>
      </c>
      <c r="F9826">
        <v>3</v>
      </c>
      <c r="G9826" t="s">
        <v>45</v>
      </c>
      <c r="H9826" t="s">
        <v>2</v>
      </c>
      <c r="I9826" t="s">
        <v>51</v>
      </c>
      <c r="J9826">
        <v>1373.1</v>
      </c>
    </row>
    <row r="9827" spans="1:10" x14ac:dyDescent="0.25">
      <c r="A9827">
        <v>10</v>
      </c>
      <c r="B9827">
        <v>2017</v>
      </c>
      <c r="C9827" t="s">
        <v>41</v>
      </c>
      <c r="D9827" t="s">
        <v>59</v>
      </c>
      <c r="E9827" t="s">
        <v>39</v>
      </c>
      <c r="F9827">
        <v>4</v>
      </c>
      <c r="G9827" t="s">
        <v>45</v>
      </c>
      <c r="H9827" t="s">
        <v>2</v>
      </c>
      <c r="I9827" t="s">
        <v>51</v>
      </c>
      <c r="J9827">
        <v>1132</v>
      </c>
    </row>
    <row r="9828" spans="1:10" x14ac:dyDescent="0.25">
      <c r="A9828">
        <v>10</v>
      </c>
      <c r="B9828">
        <v>2017</v>
      </c>
      <c r="C9828" t="s">
        <v>41</v>
      </c>
      <c r="D9828" t="s">
        <v>59</v>
      </c>
      <c r="E9828" t="s">
        <v>39</v>
      </c>
      <c r="F9828">
        <v>5</v>
      </c>
      <c r="G9828" t="s">
        <v>38</v>
      </c>
      <c r="H9828" t="s">
        <v>2</v>
      </c>
      <c r="I9828" t="s">
        <v>37</v>
      </c>
      <c r="J9828">
        <v>1055.5</v>
      </c>
    </row>
    <row r="9829" spans="1:10" x14ac:dyDescent="0.25">
      <c r="A9829">
        <v>10</v>
      </c>
      <c r="B9829">
        <v>2017</v>
      </c>
      <c r="C9829" t="s">
        <v>41</v>
      </c>
      <c r="D9829" t="s">
        <v>59</v>
      </c>
      <c r="E9829" t="s">
        <v>39</v>
      </c>
      <c r="F9829">
        <v>6</v>
      </c>
      <c r="G9829" t="s">
        <v>38</v>
      </c>
      <c r="H9829" t="s">
        <v>46</v>
      </c>
      <c r="I9829" t="s">
        <v>51</v>
      </c>
      <c r="J9829">
        <v>2444.5</v>
      </c>
    </row>
    <row r="9830" spans="1:10" x14ac:dyDescent="0.25">
      <c r="A9830">
        <v>10</v>
      </c>
      <c r="B9830">
        <v>2018</v>
      </c>
      <c r="C9830" t="s">
        <v>41</v>
      </c>
      <c r="D9830" t="s">
        <v>58</v>
      </c>
      <c r="E9830" t="s">
        <v>39</v>
      </c>
      <c r="F9830">
        <v>1</v>
      </c>
      <c r="G9830" t="s">
        <v>38</v>
      </c>
      <c r="H9830" t="s">
        <v>46</v>
      </c>
      <c r="I9830" t="s">
        <v>37</v>
      </c>
      <c r="J9830">
        <v>1739.9</v>
      </c>
    </row>
    <row r="9831" spans="1:10" x14ac:dyDescent="0.25">
      <c r="A9831">
        <v>10</v>
      </c>
      <c r="B9831">
        <v>2018</v>
      </c>
      <c r="C9831" t="s">
        <v>41</v>
      </c>
      <c r="D9831" t="s">
        <v>58</v>
      </c>
      <c r="E9831" t="s">
        <v>39</v>
      </c>
      <c r="F9831">
        <v>2</v>
      </c>
      <c r="G9831" t="s">
        <v>38</v>
      </c>
      <c r="H9831" t="s">
        <v>46</v>
      </c>
      <c r="I9831" t="s">
        <v>51</v>
      </c>
      <c r="J9831">
        <v>1594.4</v>
      </c>
    </row>
    <row r="9832" spans="1:10" x14ac:dyDescent="0.25">
      <c r="A9832">
        <v>10</v>
      </c>
      <c r="B9832">
        <v>2018</v>
      </c>
      <c r="C9832" t="s">
        <v>41</v>
      </c>
      <c r="D9832" t="s">
        <v>58</v>
      </c>
      <c r="E9832" t="s">
        <v>39</v>
      </c>
      <c r="F9832">
        <v>3</v>
      </c>
      <c r="G9832" t="s">
        <v>38</v>
      </c>
      <c r="H9832" t="s">
        <v>2</v>
      </c>
      <c r="I9832" t="s">
        <v>37</v>
      </c>
      <c r="J9832">
        <v>614</v>
      </c>
    </row>
    <row r="9833" spans="1:10" x14ac:dyDescent="0.25">
      <c r="A9833">
        <v>10</v>
      </c>
      <c r="B9833">
        <v>2018</v>
      </c>
      <c r="C9833" t="s">
        <v>41</v>
      </c>
      <c r="D9833" t="s">
        <v>58</v>
      </c>
      <c r="E9833" t="s">
        <v>39</v>
      </c>
      <c r="F9833">
        <v>4</v>
      </c>
      <c r="G9833" t="s">
        <v>38</v>
      </c>
      <c r="H9833" t="s">
        <v>2</v>
      </c>
      <c r="I9833" t="s">
        <v>37</v>
      </c>
      <c r="J9833">
        <v>574</v>
      </c>
    </row>
    <row r="9834" spans="1:10" x14ac:dyDescent="0.25">
      <c r="A9834">
        <v>10</v>
      </c>
      <c r="B9834">
        <v>2018</v>
      </c>
      <c r="C9834" t="s">
        <v>41</v>
      </c>
      <c r="D9834" t="s">
        <v>58</v>
      </c>
      <c r="E9834" t="s">
        <v>39</v>
      </c>
      <c r="F9834">
        <v>5</v>
      </c>
      <c r="G9834" t="s">
        <v>38</v>
      </c>
      <c r="H9834" t="s">
        <v>46</v>
      </c>
      <c r="I9834" t="s">
        <v>51</v>
      </c>
      <c r="J9834">
        <v>998.7</v>
      </c>
    </row>
    <row r="9835" spans="1:10" x14ac:dyDescent="0.25">
      <c r="A9835">
        <v>10</v>
      </c>
      <c r="B9835">
        <v>2018</v>
      </c>
      <c r="C9835" t="s">
        <v>41</v>
      </c>
      <c r="D9835" t="s">
        <v>58</v>
      </c>
      <c r="E9835" t="s">
        <v>39</v>
      </c>
      <c r="F9835">
        <v>6</v>
      </c>
      <c r="G9835" t="s">
        <v>38</v>
      </c>
      <c r="H9835" t="s">
        <v>2</v>
      </c>
      <c r="I9835" t="s">
        <v>37</v>
      </c>
      <c r="J9835">
        <v>568.29999999999995</v>
      </c>
    </row>
    <row r="9836" spans="1:10" x14ac:dyDescent="0.25">
      <c r="A9836">
        <v>10</v>
      </c>
      <c r="B9836">
        <v>2018</v>
      </c>
      <c r="C9836" t="s">
        <v>41</v>
      </c>
      <c r="D9836" t="s">
        <v>59</v>
      </c>
      <c r="E9836" t="s">
        <v>39</v>
      </c>
      <c r="F9836">
        <v>1</v>
      </c>
      <c r="G9836" t="s">
        <v>38</v>
      </c>
      <c r="H9836" t="s">
        <v>2</v>
      </c>
      <c r="I9836" t="s">
        <v>37</v>
      </c>
      <c r="J9836">
        <v>1166.4000000000001</v>
      </c>
    </row>
    <row r="9837" spans="1:10" x14ac:dyDescent="0.25">
      <c r="A9837">
        <v>10</v>
      </c>
      <c r="B9837">
        <v>2018</v>
      </c>
      <c r="C9837" t="s">
        <v>41</v>
      </c>
      <c r="D9837" t="s">
        <v>59</v>
      </c>
      <c r="E9837" t="s">
        <v>39</v>
      </c>
      <c r="F9837">
        <v>2</v>
      </c>
      <c r="G9837" t="s">
        <v>45</v>
      </c>
      <c r="H9837" t="s">
        <v>2</v>
      </c>
      <c r="I9837" t="s">
        <v>37</v>
      </c>
      <c r="J9837">
        <v>765</v>
      </c>
    </row>
    <row r="9838" spans="1:10" x14ac:dyDescent="0.25">
      <c r="A9838">
        <v>10</v>
      </c>
      <c r="B9838">
        <v>2018</v>
      </c>
      <c r="C9838" t="s">
        <v>41</v>
      </c>
      <c r="D9838" t="s">
        <v>59</v>
      </c>
      <c r="E9838" t="s">
        <v>39</v>
      </c>
      <c r="F9838">
        <v>3</v>
      </c>
      <c r="G9838" t="s">
        <v>45</v>
      </c>
      <c r="H9838" t="s">
        <v>46</v>
      </c>
      <c r="I9838" t="s">
        <v>51</v>
      </c>
      <c r="J9838">
        <v>1103.2</v>
      </c>
    </row>
    <row r="9839" spans="1:10" x14ac:dyDescent="0.25">
      <c r="A9839">
        <v>10</v>
      </c>
      <c r="B9839">
        <v>2018</v>
      </c>
      <c r="C9839" t="s">
        <v>41</v>
      </c>
      <c r="D9839" t="s">
        <v>59</v>
      </c>
      <c r="E9839" t="s">
        <v>39</v>
      </c>
      <c r="F9839">
        <v>4</v>
      </c>
      <c r="G9839" t="s">
        <v>38</v>
      </c>
      <c r="H9839" t="s">
        <v>2</v>
      </c>
      <c r="I9839" t="s">
        <v>51</v>
      </c>
      <c r="J9839">
        <v>833.9</v>
      </c>
    </row>
    <row r="9840" spans="1:10" x14ac:dyDescent="0.25">
      <c r="A9840">
        <v>10</v>
      </c>
      <c r="B9840">
        <v>2018</v>
      </c>
      <c r="C9840" t="s">
        <v>41</v>
      </c>
      <c r="D9840" t="s">
        <v>59</v>
      </c>
      <c r="E9840" t="s">
        <v>39</v>
      </c>
      <c r="F9840">
        <v>5</v>
      </c>
      <c r="G9840" t="s">
        <v>38</v>
      </c>
      <c r="H9840" t="s">
        <v>46</v>
      </c>
      <c r="I9840" t="s">
        <v>51</v>
      </c>
      <c r="J9840">
        <v>1119.2</v>
      </c>
    </row>
    <row r="9841" spans="1:10" x14ac:dyDescent="0.25">
      <c r="A9841">
        <v>10</v>
      </c>
      <c r="B9841">
        <v>2018</v>
      </c>
      <c r="C9841" t="s">
        <v>41</v>
      </c>
      <c r="D9841" t="s">
        <v>59</v>
      </c>
      <c r="E9841" t="s">
        <v>39</v>
      </c>
      <c r="F9841">
        <v>6</v>
      </c>
      <c r="G9841" t="s">
        <v>45</v>
      </c>
      <c r="H9841" t="s">
        <v>46</v>
      </c>
      <c r="I9841" t="s">
        <v>51</v>
      </c>
      <c r="J9841">
        <v>1420.3</v>
      </c>
    </row>
    <row r="9842" spans="1:10" x14ac:dyDescent="0.25">
      <c r="A9842">
        <v>11</v>
      </c>
      <c r="B9842">
        <v>2017</v>
      </c>
      <c r="C9842" t="s">
        <v>41</v>
      </c>
      <c r="D9842" t="s">
        <v>58</v>
      </c>
      <c r="E9842" t="s">
        <v>39</v>
      </c>
      <c r="F9842">
        <v>1</v>
      </c>
      <c r="G9842" t="s">
        <v>38</v>
      </c>
      <c r="H9842" t="s">
        <v>46</v>
      </c>
      <c r="I9842" t="s">
        <v>37</v>
      </c>
      <c r="J9842">
        <v>1222.3</v>
      </c>
    </row>
    <row r="9843" spans="1:10" x14ac:dyDescent="0.25">
      <c r="A9843">
        <v>11</v>
      </c>
      <c r="B9843">
        <v>2017</v>
      </c>
      <c r="C9843" t="s">
        <v>41</v>
      </c>
      <c r="D9843" t="s">
        <v>58</v>
      </c>
      <c r="E9843" t="s">
        <v>39</v>
      </c>
      <c r="F9843">
        <v>2</v>
      </c>
      <c r="G9843" t="s">
        <v>38</v>
      </c>
      <c r="H9843" t="s">
        <v>2</v>
      </c>
      <c r="I9843" t="s">
        <v>51</v>
      </c>
      <c r="J9843">
        <v>1678.1</v>
      </c>
    </row>
    <row r="9844" spans="1:10" x14ac:dyDescent="0.25">
      <c r="A9844">
        <v>11</v>
      </c>
      <c r="B9844">
        <v>2017</v>
      </c>
      <c r="C9844" t="s">
        <v>41</v>
      </c>
      <c r="D9844" t="s">
        <v>58</v>
      </c>
      <c r="E9844" t="s">
        <v>39</v>
      </c>
      <c r="F9844">
        <v>3</v>
      </c>
      <c r="G9844" t="s">
        <v>45</v>
      </c>
      <c r="H9844" t="s">
        <v>2</v>
      </c>
      <c r="I9844" t="s">
        <v>51</v>
      </c>
      <c r="J9844">
        <v>1601.4</v>
      </c>
    </row>
    <row r="9845" spans="1:10" x14ac:dyDescent="0.25">
      <c r="A9845">
        <v>11</v>
      </c>
      <c r="B9845">
        <v>2017</v>
      </c>
      <c r="C9845" t="s">
        <v>41</v>
      </c>
      <c r="D9845" t="s">
        <v>58</v>
      </c>
      <c r="E9845" t="s">
        <v>39</v>
      </c>
      <c r="F9845">
        <v>4</v>
      </c>
      <c r="G9845" t="s">
        <v>38</v>
      </c>
      <c r="H9845" t="s">
        <v>46</v>
      </c>
      <c r="I9845" t="s">
        <v>37</v>
      </c>
      <c r="J9845">
        <v>1605.2</v>
      </c>
    </row>
    <row r="9846" spans="1:10" x14ac:dyDescent="0.25">
      <c r="A9846">
        <v>11</v>
      </c>
      <c r="B9846">
        <v>2017</v>
      </c>
      <c r="C9846" t="s">
        <v>41</v>
      </c>
      <c r="D9846" t="s">
        <v>58</v>
      </c>
      <c r="E9846" t="s">
        <v>39</v>
      </c>
      <c r="F9846">
        <v>5</v>
      </c>
      <c r="G9846" t="s">
        <v>45</v>
      </c>
      <c r="H9846" t="s">
        <v>2</v>
      </c>
      <c r="I9846" t="s">
        <v>51</v>
      </c>
      <c r="J9846">
        <v>249.2</v>
      </c>
    </row>
    <row r="9847" spans="1:10" x14ac:dyDescent="0.25">
      <c r="A9847">
        <v>11</v>
      </c>
      <c r="B9847">
        <v>2017</v>
      </c>
      <c r="C9847" t="s">
        <v>41</v>
      </c>
      <c r="D9847" t="s">
        <v>58</v>
      </c>
      <c r="E9847" t="s">
        <v>39</v>
      </c>
      <c r="F9847">
        <v>6</v>
      </c>
      <c r="G9847" t="s">
        <v>38</v>
      </c>
      <c r="H9847" t="s">
        <v>2</v>
      </c>
      <c r="I9847" t="s">
        <v>37</v>
      </c>
      <c r="J9847">
        <v>1465.8</v>
      </c>
    </row>
    <row r="9848" spans="1:10" x14ac:dyDescent="0.25">
      <c r="A9848">
        <v>11</v>
      </c>
      <c r="B9848">
        <v>2017</v>
      </c>
      <c r="C9848" t="s">
        <v>41</v>
      </c>
      <c r="D9848" t="s">
        <v>59</v>
      </c>
      <c r="E9848" t="s">
        <v>39</v>
      </c>
      <c r="F9848">
        <v>1</v>
      </c>
      <c r="G9848" t="s">
        <v>38</v>
      </c>
      <c r="H9848" t="s">
        <v>2</v>
      </c>
      <c r="I9848" t="s">
        <v>37</v>
      </c>
      <c r="J9848">
        <v>920.7</v>
      </c>
    </row>
    <row r="9849" spans="1:10" x14ac:dyDescent="0.25">
      <c r="A9849">
        <v>11</v>
      </c>
      <c r="B9849">
        <v>2017</v>
      </c>
      <c r="C9849" t="s">
        <v>41</v>
      </c>
      <c r="D9849" t="s">
        <v>59</v>
      </c>
      <c r="E9849" t="s">
        <v>39</v>
      </c>
      <c r="F9849">
        <v>2</v>
      </c>
      <c r="G9849" t="s">
        <v>38</v>
      </c>
      <c r="H9849" t="s">
        <v>2</v>
      </c>
      <c r="I9849" t="s">
        <v>37</v>
      </c>
      <c r="J9849">
        <v>788.8</v>
      </c>
    </row>
    <row r="9850" spans="1:10" x14ac:dyDescent="0.25">
      <c r="A9850">
        <v>11</v>
      </c>
      <c r="B9850">
        <v>2017</v>
      </c>
      <c r="C9850" t="s">
        <v>41</v>
      </c>
      <c r="D9850" t="s">
        <v>59</v>
      </c>
      <c r="E9850" t="s">
        <v>39</v>
      </c>
      <c r="F9850">
        <v>3</v>
      </c>
      <c r="G9850" t="s">
        <v>38</v>
      </c>
      <c r="H9850" t="s">
        <v>46</v>
      </c>
      <c r="I9850" t="s">
        <v>51</v>
      </c>
      <c r="J9850">
        <v>1157.2</v>
      </c>
    </row>
    <row r="9851" spans="1:10" x14ac:dyDescent="0.25">
      <c r="A9851">
        <v>11</v>
      </c>
      <c r="B9851">
        <v>2017</v>
      </c>
      <c r="C9851" t="s">
        <v>41</v>
      </c>
      <c r="D9851" t="s">
        <v>59</v>
      </c>
      <c r="E9851" t="s">
        <v>39</v>
      </c>
      <c r="F9851">
        <v>4</v>
      </c>
      <c r="G9851" t="s">
        <v>45</v>
      </c>
      <c r="H9851" t="s">
        <v>2</v>
      </c>
      <c r="I9851" t="s">
        <v>37</v>
      </c>
      <c r="J9851">
        <v>1167.5999999999999</v>
      </c>
    </row>
    <row r="9852" spans="1:10" x14ac:dyDescent="0.25">
      <c r="A9852">
        <v>11</v>
      </c>
      <c r="B9852">
        <v>2017</v>
      </c>
      <c r="C9852" t="s">
        <v>41</v>
      </c>
      <c r="D9852" t="s">
        <v>59</v>
      </c>
      <c r="E9852" t="s">
        <v>39</v>
      </c>
      <c r="F9852">
        <v>5</v>
      </c>
      <c r="G9852" t="s">
        <v>38</v>
      </c>
      <c r="H9852" t="s">
        <v>2</v>
      </c>
      <c r="I9852" t="s">
        <v>51</v>
      </c>
      <c r="J9852">
        <v>1767.9</v>
      </c>
    </row>
    <row r="9853" spans="1:10" x14ac:dyDescent="0.25">
      <c r="A9853">
        <v>11</v>
      </c>
      <c r="B9853">
        <v>2017</v>
      </c>
      <c r="C9853" t="s">
        <v>41</v>
      </c>
      <c r="D9853" t="s">
        <v>59</v>
      </c>
      <c r="E9853" t="s">
        <v>39</v>
      </c>
      <c r="F9853">
        <v>6</v>
      </c>
      <c r="G9853" t="s">
        <v>45</v>
      </c>
      <c r="H9853" t="s">
        <v>46</v>
      </c>
      <c r="I9853" t="s">
        <v>37</v>
      </c>
      <c r="J9853">
        <v>1583.3</v>
      </c>
    </row>
    <row r="9854" spans="1:10" x14ac:dyDescent="0.25">
      <c r="A9854">
        <v>11</v>
      </c>
      <c r="B9854">
        <v>2018</v>
      </c>
      <c r="C9854" t="s">
        <v>41</v>
      </c>
      <c r="D9854" t="s">
        <v>58</v>
      </c>
      <c r="E9854" t="s">
        <v>39</v>
      </c>
      <c r="F9854">
        <v>1</v>
      </c>
      <c r="G9854" t="s">
        <v>38</v>
      </c>
      <c r="H9854" t="s">
        <v>46</v>
      </c>
      <c r="I9854" t="s">
        <v>51</v>
      </c>
      <c r="J9854">
        <v>1263.8</v>
      </c>
    </row>
    <row r="9855" spans="1:10" x14ac:dyDescent="0.25">
      <c r="A9855">
        <v>11</v>
      </c>
      <c r="B9855">
        <v>2018</v>
      </c>
      <c r="C9855" t="s">
        <v>41</v>
      </c>
      <c r="D9855" t="s">
        <v>58</v>
      </c>
      <c r="E9855" t="s">
        <v>39</v>
      </c>
      <c r="F9855">
        <v>2</v>
      </c>
      <c r="G9855" t="s">
        <v>38</v>
      </c>
      <c r="H9855" t="s">
        <v>2</v>
      </c>
      <c r="I9855" t="s">
        <v>37</v>
      </c>
      <c r="J9855">
        <v>992.3</v>
      </c>
    </row>
    <row r="9856" spans="1:10" x14ac:dyDescent="0.25">
      <c r="A9856">
        <v>11</v>
      </c>
      <c r="B9856">
        <v>2018</v>
      </c>
      <c r="C9856" t="s">
        <v>41</v>
      </c>
      <c r="D9856" t="s">
        <v>58</v>
      </c>
      <c r="E9856" t="s">
        <v>39</v>
      </c>
      <c r="F9856">
        <v>3</v>
      </c>
      <c r="G9856" t="s">
        <v>38</v>
      </c>
      <c r="H9856" t="s">
        <v>46</v>
      </c>
      <c r="I9856" t="s">
        <v>37</v>
      </c>
      <c r="J9856">
        <v>879.1</v>
      </c>
    </row>
    <row r="9857" spans="1:10" x14ac:dyDescent="0.25">
      <c r="A9857">
        <v>11</v>
      </c>
      <c r="B9857">
        <v>2018</v>
      </c>
      <c r="C9857" t="s">
        <v>41</v>
      </c>
      <c r="D9857" t="s">
        <v>58</v>
      </c>
      <c r="E9857" t="s">
        <v>39</v>
      </c>
      <c r="F9857">
        <v>4</v>
      </c>
      <c r="G9857" t="s">
        <v>38</v>
      </c>
      <c r="H9857" t="s">
        <v>2</v>
      </c>
      <c r="I9857" t="s">
        <v>37</v>
      </c>
      <c r="J9857">
        <v>1269.5999999999999</v>
      </c>
    </row>
    <row r="9858" spans="1:10" x14ac:dyDescent="0.25">
      <c r="A9858">
        <v>11</v>
      </c>
      <c r="B9858">
        <v>2018</v>
      </c>
      <c r="C9858" t="s">
        <v>41</v>
      </c>
      <c r="D9858" t="s">
        <v>58</v>
      </c>
      <c r="E9858" t="s">
        <v>39</v>
      </c>
      <c r="F9858">
        <v>5</v>
      </c>
      <c r="G9858" t="s">
        <v>38</v>
      </c>
      <c r="H9858" t="s">
        <v>46</v>
      </c>
      <c r="I9858" t="s">
        <v>37</v>
      </c>
      <c r="J9858">
        <v>1375.8</v>
      </c>
    </row>
    <row r="9859" spans="1:10" x14ac:dyDescent="0.25">
      <c r="A9859">
        <v>11</v>
      </c>
      <c r="B9859">
        <v>2018</v>
      </c>
      <c r="C9859" t="s">
        <v>41</v>
      </c>
      <c r="D9859" t="s">
        <v>58</v>
      </c>
      <c r="E9859" t="s">
        <v>39</v>
      </c>
      <c r="F9859">
        <v>6</v>
      </c>
      <c r="G9859" t="s">
        <v>45</v>
      </c>
      <c r="H9859" t="s">
        <v>46</v>
      </c>
      <c r="I9859" t="s">
        <v>37</v>
      </c>
      <c r="J9859">
        <v>1985.5</v>
      </c>
    </row>
    <row r="9860" spans="1:10" x14ac:dyDescent="0.25">
      <c r="A9860">
        <v>11</v>
      </c>
      <c r="B9860">
        <v>2018</v>
      </c>
      <c r="C9860" t="s">
        <v>41</v>
      </c>
      <c r="D9860" t="s">
        <v>59</v>
      </c>
      <c r="E9860" t="s">
        <v>39</v>
      </c>
      <c r="F9860">
        <v>1</v>
      </c>
      <c r="G9860" t="s">
        <v>38</v>
      </c>
      <c r="H9860" t="s">
        <v>46</v>
      </c>
      <c r="I9860" t="s">
        <v>37</v>
      </c>
      <c r="J9860">
        <v>1348.5</v>
      </c>
    </row>
    <row r="9861" spans="1:10" x14ac:dyDescent="0.25">
      <c r="A9861">
        <v>11</v>
      </c>
      <c r="B9861">
        <v>2018</v>
      </c>
      <c r="C9861" t="s">
        <v>41</v>
      </c>
      <c r="D9861" t="s">
        <v>59</v>
      </c>
      <c r="E9861" t="s">
        <v>39</v>
      </c>
      <c r="F9861">
        <v>2</v>
      </c>
      <c r="G9861" t="s">
        <v>45</v>
      </c>
      <c r="H9861" t="s">
        <v>2</v>
      </c>
      <c r="I9861" t="s">
        <v>37</v>
      </c>
      <c r="J9861">
        <v>587.1</v>
      </c>
    </row>
    <row r="9862" spans="1:10" x14ac:dyDescent="0.25">
      <c r="A9862">
        <v>11</v>
      </c>
      <c r="B9862">
        <v>2018</v>
      </c>
      <c r="C9862" t="s">
        <v>41</v>
      </c>
      <c r="D9862" t="s">
        <v>59</v>
      </c>
      <c r="E9862" t="s">
        <v>39</v>
      </c>
      <c r="F9862">
        <v>3</v>
      </c>
      <c r="G9862" t="s">
        <v>45</v>
      </c>
      <c r="H9862" t="s">
        <v>46</v>
      </c>
      <c r="I9862" t="s">
        <v>37</v>
      </c>
      <c r="J9862">
        <v>1533.5</v>
      </c>
    </row>
    <row r="9863" spans="1:10" x14ac:dyDescent="0.25">
      <c r="A9863">
        <v>11</v>
      </c>
      <c r="B9863">
        <v>2018</v>
      </c>
      <c r="C9863" t="s">
        <v>41</v>
      </c>
      <c r="D9863" t="s">
        <v>59</v>
      </c>
      <c r="E9863" t="s">
        <v>39</v>
      </c>
      <c r="F9863">
        <v>4</v>
      </c>
      <c r="G9863" t="s">
        <v>45</v>
      </c>
      <c r="H9863" t="s">
        <v>46</v>
      </c>
      <c r="I9863" t="s">
        <v>51</v>
      </c>
      <c r="J9863">
        <v>1372.9</v>
      </c>
    </row>
    <row r="9864" spans="1:10" x14ac:dyDescent="0.25">
      <c r="A9864">
        <v>11</v>
      </c>
      <c r="B9864">
        <v>2018</v>
      </c>
      <c r="C9864" t="s">
        <v>41</v>
      </c>
      <c r="D9864" t="s">
        <v>59</v>
      </c>
      <c r="E9864" t="s">
        <v>39</v>
      </c>
      <c r="F9864">
        <v>5</v>
      </c>
      <c r="G9864" t="s">
        <v>38</v>
      </c>
      <c r="H9864" t="s">
        <v>46</v>
      </c>
      <c r="I9864" t="s">
        <v>37</v>
      </c>
      <c r="J9864">
        <v>1042.4000000000001</v>
      </c>
    </row>
    <row r="9865" spans="1:10" x14ac:dyDescent="0.25">
      <c r="A9865">
        <v>11</v>
      </c>
      <c r="B9865">
        <v>2018</v>
      </c>
      <c r="C9865" t="s">
        <v>41</v>
      </c>
      <c r="D9865" t="s">
        <v>59</v>
      </c>
      <c r="E9865" t="s">
        <v>39</v>
      </c>
      <c r="F9865">
        <v>6</v>
      </c>
      <c r="G9865" t="s">
        <v>45</v>
      </c>
      <c r="H9865" t="s">
        <v>46</v>
      </c>
      <c r="I9865" t="s">
        <v>37</v>
      </c>
      <c r="J9865">
        <v>1646.8</v>
      </c>
    </row>
    <row r="9866" spans="1:10" x14ac:dyDescent="0.25">
      <c r="A9866">
        <v>12</v>
      </c>
      <c r="B9866">
        <v>2017</v>
      </c>
      <c r="C9866" t="s">
        <v>41</v>
      </c>
      <c r="D9866" t="s">
        <v>58</v>
      </c>
      <c r="E9866" t="s">
        <v>39</v>
      </c>
      <c r="F9866">
        <v>1</v>
      </c>
      <c r="G9866" t="s">
        <v>38</v>
      </c>
      <c r="H9866" t="s">
        <v>46</v>
      </c>
      <c r="I9866" t="s">
        <v>51</v>
      </c>
      <c r="J9866">
        <v>1393.6</v>
      </c>
    </row>
    <row r="9867" spans="1:10" x14ac:dyDescent="0.25">
      <c r="A9867">
        <v>12</v>
      </c>
      <c r="B9867">
        <v>2017</v>
      </c>
      <c r="C9867" t="s">
        <v>41</v>
      </c>
      <c r="D9867" t="s">
        <v>58</v>
      </c>
      <c r="E9867" t="s">
        <v>39</v>
      </c>
      <c r="F9867">
        <v>2</v>
      </c>
      <c r="G9867" t="s">
        <v>45</v>
      </c>
      <c r="H9867" t="s">
        <v>46</v>
      </c>
      <c r="I9867" t="s">
        <v>37</v>
      </c>
      <c r="J9867">
        <v>986</v>
      </c>
    </row>
    <row r="9868" spans="1:10" x14ac:dyDescent="0.25">
      <c r="A9868">
        <v>12</v>
      </c>
      <c r="B9868">
        <v>2017</v>
      </c>
      <c r="C9868" t="s">
        <v>41</v>
      </c>
      <c r="D9868" t="s">
        <v>58</v>
      </c>
      <c r="E9868" t="s">
        <v>39</v>
      </c>
      <c r="F9868">
        <v>3</v>
      </c>
      <c r="G9868" t="s">
        <v>45</v>
      </c>
      <c r="H9868" t="s">
        <v>2</v>
      </c>
      <c r="I9868" t="s">
        <v>37</v>
      </c>
      <c r="J9868">
        <v>942.3</v>
      </c>
    </row>
    <row r="9869" spans="1:10" x14ac:dyDescent="0.25">
      <c r="A9869">
        <v>12</v>
      </c>
      <c r="B9869">
        <v>2017</v>
      </c>
      <c r="C9869" t="s">
        <v>41</v>
      </c>
      <c r="D9869" t="s">
        <v>58</v>
      </c>
      <c r="E9869" t="s">
        <v>39</v>
      </c>
      <c r="F9869">
        <v>4</v>
      </c>
      <c r="G9869" t="s">
        <v>38</v>
      </c>
      <c r="H9869" t="s">
        <v>2</v>
      </c>
      <c r="I9869" t="s">
        <v>51</v>
      </c>
      <c r="J9869">
        <v>1279.4000000000001</v>
      </c>
    </row>
    <row r="9870" spans="1:10" x14ac:dyDescent="0.25">
      <c r="A9870">
        <v>12</v>
      </c>
      <c r="B9870">
        <v>2017</v>
      </c>
      <c r="C9870" t="s">
        <v>41</v>
      </c>
      <c r="D9870" t="s">
        <v>58</v>
      </c>
      <c r="E9870" t="s">
        <v>39</v>
      </c>
      <c r="F9870">
        <v>5</v>
      </c>
      <c r="G9870" t="s">
        <v>45</v>
      </c>
      <c r="H9870" t="s">
        <v>2</v>
      </c>
      <c r="I9870" t="s">
        <v>37</v>
      </c>
      <c r="J9870">
        <v>838.3</v>
      </c>
    </row>
    <row r="9871" spans="1:10" x14ac:dyDescent="0.25">
      <c r="A9871">
        <v>12</v>
      </c>
      <c r="B9871">
        <v>2017</v>
      </c>
      <c r="C9871" t="s">
        <v>41</v>
      </c>
      <c r="D9871" t="s">
        <v>58</v>
      </c>
      <c r="E9871" t="s">
        <v>39</v>
      </c>
      <c r="F9871">
        <v>6</v>
      </c>
      <c r="G9871" t="s">
        <v>38</v>
      </c>
      <c r="H9871" t="s">
        <v>46</v>
      </c>
      <c r="I9871" t="s">
        <v>37</v>
      </c>
      <c r="J9871">
        <v>1085.2</v>
      </c>
    </row>
    <row r="9872" spans="1:10" x14ac:dyDescent="0.25">
      <c r="A9872">
        <v>12</v>
      </c>
      <c r="B9872">
        <v>2017</v>
      </c>
      <c r="C9872" t="s">
        <v>41</v>
      </c>
      <c r="D9872" t="s">
        <v>59</v>
      </c>
      <c r="E9872" t="s">
        <v>39</v>
      </c>
      <c r="F9872">
        <v>1</v>
      </c>
      <c r="G9872" t="s">
        <v>45</v>
      </c>
      <c r="H9872" t="s">
        <v>2</v>
      </c>
      <c r="I9872" t="s">
        <v>51</v>
      </c>
      <c r="J9872">
        <v>872.6</v>
      </c>
    </row>
    <row r="9873" spans="1:10" x14ac:dyDescent="0.25">
      <c r="A9873">
        <v>12</v>
      </c>
      <c r="B9873">
        <v>2017</v>
      </c>
      <c r="C9873" t="s">
        <v>41</v>
      </c>
      <c r="D9873" t="s">
        <v>59</v>
      </c>
      <c r="E9873" t="s">
        <v>39</v>
      </c>
      <c r="F9873">
        <v>2</v>
      </c>
      <c r="G9873" t="s">
        <v>38</v>
      </c>
      <c r="H9873" t="s">
        <v>2</v>
      </c>
      <c r="I9873" t="s">
        <v>37</v>
      </c>
      <c r="J9873">
        <v>1369.1</v>
      </c>
    </row>
    <row r="9874" spans="1:10" x14ac:dyDescent="0.25">
      <c r="A9874">
        <v>12</v>
      </c>
      <c r="B9874">
        <v>2017</v>
      </c>
      <c r="C9874" t="s">
        <v>41</v>
      </c>
      <c r="D9874" t="s">
        <v>59</v>
      </c>
      <c r="E9874" t="s">
        <v>39</v>
      </c>
      <c r="F9874">
        <v>3</v>
      </c>
      <c r="G9874" t="s">
        <v>38</v>
      </c>
      <c r="H9874" t="s">
        <v>2</v>
      </c>
      <c r="I9874" t="s">
        <v>37</v>
      </c>
      <c r="J9874">
        <v>1065.8</v>
      </c>
    </row>
    <row r="9875" spans="1:10" x14ac:dyDescent="0.25">
      <c r="A9875">
        <v>12</v>
      </c>
      <c r="B9875">
        <v>2017</v>
      </c>
      <c r="C9875" t="s">
        <v>41</v>
      </c>
      <c r="D9875" t="s">
        <v>59</v>
      </c>
      <c r="E9875" t="s">
        <v>39</v>
      </c>
      <c r="F9875">
        <v>4</v>
      </c>
      <c r="G9875" t="s">
        <v>38</v>
      </c>
      <c r="H9875" t="s">
        <v>46</v>
      </c>
      <c r="I9875" t="s">
        <v>51</v>
      </c>
      <c r="J9875">
        <v>1687.1</v>
      </c>
    </row>
    <row r="9876" spans="1:10" x14ac:dyDescent="0.25">
      <c r="A9876">
        <v>12</v>
      </c>
      <c r="B9876">
        <v>2017</v>
      </c>
      <c r="C9876" t="s">
        <v>41</v>
      </c>
      <c r="D9876" t="s">
        <v>59</v>
      </c>
      <c r="E9876" t="s">
        <v>39</v>
      </c>
      <c r="F9876">
        <v>5</v>
      </c>
      <c r="G9876" t="s">
        <v>45</v>
      </c>
      <c r="H9876" t="s">
        <v>2</v>
      </c>
      <c r="I9876" t="s">
        <v>37</v>
      </c>
      <c r="J9876">
        <v>1797</v>
      </c>
    </row>
    <row r="9877" spans="1:10" x14ac:dyDescent="0.25">
      <c r="A9877">
        <v>12</v>
      </c>
      <c r="B9877">
        <v>2017</v>
      </c>
      <c r="C9877" t="s">
        <v>41</v>
      </c>
      <c r="D9877" t="s">
        <v>59</v>
      </c>
      <c r="E9877" t="s">
        <v>39</v>
      </c>
      <c r="F9877">
        <v>6</v>
      </c>
      <c r="G9877" t="s">
        <v>45</v>
      </c>
      <c r="H9877" t="s">
        <v>2</v>
      </c>
      <c r="I9877" t="s">
        <v>51</v>
      </c>
      <c r="J9877">
        <v>486.8</v>
      </c>
    </row>
    <row r="9878" spans="1:10" x14ac:dyDescent="0.25">
      <c r="A9878">
        <v>12</v>
      </c>
      <c r="B9878">
        <v>2018</v>
      </c>
      <c r="C9878" t="s">
        <v>41</v>
      </c>
      <c r="D9878" t="s">
        <v>58</v>
      </c>
      <c r="E9878" t="s">
        <v>39</v>
      </c>
      <c r="F9878">
        <v>1</v>
      </c>
      <c r="G9878" t="s">
        <v>45</v>
      </c>
      <c r="H9878" t="s">
        <v>46</v>
      </c>
      <c r="I9878" t="s">
        <v>37</v>
      </c>
      <c r="J9878">
        <v>1469.8</v>
      </c>
    </row>
    <row r="9879" spans="1:10" x14ac:dyDescent="0.25">
      <c r="A9879">
        <v>12</v>
      </c>
      <c r="B9879">
        <v>2018</v>
      </c>
      <c r="C9879" t="s">
        <v>41</v>
      </c>
      <c r="D9879" t="s">
        <v>58</v>
      </c>
      <c r="E9879" t="s">
        <v>39</v>
      </c>
      <c r="F9879">
        <v>2</v>
      </c>
      <c r="G9879" t="s">
        <v>38</v>
      </c>
      <c r="H9879" t="s">
        <v>2</v>
      </c>
      <c r="I9879" t="s">
        <v>37</v>
      </c>
      <c r="J9879">
        <v>1293.5999999999999</v>
      </c>
    </row>
    <row r="9880" spans="1:10" x14ac:dyDescent="0.25">
      <c r="A9880">
        <v>12</v>
      </c>
      <c r="B9880">
        <v>2018</v>
      </c>
      <c r="C9880" t="s">
        <v>41</v>
      </c>
      <c r="D9880" t="s">
        <v>58</v>
      </c>
      <c r="E9880" t="s">
        <v>39</v>
      </c>
      <c r="F9880">
        <v>3</v>
      </c>
      <c r="G9880" t="s">
        <v>45</v>
      </c>
      <c r="H9880" t="s">
        <v>46</v>
      </c>
      <c r="I9880" t="s">
        <v>51</v>
      </c>
      <c r="J9880">
        <v>1000</v>
      </c>
    </row>
    <row r="9881" spans="1:10" x14ac:dyDescent="0.25">
      <c r="A9881">
        <v>12</v>
      </c>
      <c r="B9881">
        <v>2018</v>
      </c>
      <c r="C9881" t="s">
        <v>41</v>
      </c>
      <c r="D9881" t="s">
        <v>58</v>
      </c>
      <c r="E9881" t="s">
        <v>39</v>
      </c>
      <c r="F9881">
        <v>4</v>
      </c>
      <c r="G9881" t="s">
        <v>45</v>
      </c>
      <c r="H9881" t="s">
        <v>46</v>
      </c>
      <c r="I9881" t="s">
        <v>37</v>
      </c>
      <c r="J9881">
        <v>2063.1999999999998</v>
      </c>
    </row>
    <row r="9882" spans="1:10" x14ac:dyDescent="0.25">
      <c r="A9882">
        <v>12</v>
      </c>
      <c r="B9882">
        <v>2018</v>
      </c>
      <c r="C9882" t="s">
        <v>41</v>
      </c>
      <c r="D9882" t="s">
        <v>58</v>
      </c>
      <c r="E9882" t="s">
        <v>39</v>
      </c>
      <c r="F9882">
        <v>5</v>
      </c>
      <c r="G9882" t="s">
        <v>38</v>
      </c>
      <c r="H9882" t="s">
        <v>2</v>
      </c>
      <c r="I9882" t="s">
        <v>51</v>
      </c>
      <c r="J9882">
        <v>1271.7</v>
      </c>
    </row>
    <row r="9883" spans="1:10" x14ac:dyDescent="0.25">
      <c r="A9883">
        <v>12</v>
      </c>
      <c r="B9883">
        <v>2018</v>
      </c>
      <c r="C9883" t="s">
        <v>41</v>
      </c>
      <c r="D9883" t="s">
        <v>58</v>
      </c>
      <c r="E9883" t="s">
        <v>39</v>
      </c>
      <c r="F9883">
        <v>6</v>
      </c>
      <c r="G9883" t="s">
        <v>38</v>
      </c>
      <c r="H9883" t="s">
        <v>2</v>
      </c>
      <c r="I9883" t="s">
        <v>37</v>
      </c>
      <c r="J9883">
        <v>1568.9</v>
      </c>
    </row>
    <row r="9884" spans="1:10" x14ac:dyDescent="0.25">
      <c r="A9884">
        <v>12</v>
      </c>
      <c r="B9884">
        <v>2018</v>
      </c>
      <c r="C9884" t="s">
        <v>41</v>
      </c>
      <c r="D9884" t="s">
        <v>59</v>
      </c>
      <c r="E9884" t="s">
        <v>39</v>
      </c>
      <c r="F9884">
        <v>1</v>
      </c>
      <c r="G9884" t="s">
        <v>38</v>
      </c>
      <c r="H9884" t="s">
        <v>46</v>
      </c>
      <c r="I9884" t="s">
        <v>51</v>
      </c>
      <c r="J9884">
        <v>697.9</v>
      </c>
    </row>
    <row r="9885" spans="1:10" x14ac:dyDescent="0.25">
      <c r="A9885">
        <v>12</v>
      </c>
      <c r="B9885">
        <v>2018</v>
      </c>
      <c r="C9885" t="s">
        <v>41</v>
      </c>
      <c r="D9885" t="s">
        <v>59</v>
      </c>
      <c r="E9885" t="s">
        <v>39</v>
      </c>
      <c r="F9885">
        <v>2</v>
      </c>
      <c r="G9885" t="s">
        <v>45</v>
      </c>
      <c r="H9885" t="s">
        <v>2</v>
      </c>
      <c r="I9885" t="s">
        <v>51</v>
      </c>
      <c r="J9885">
        <v>1414.2</v>
      </c>
    </row>
    <row r="9886" spans="1:10" x14ac:dyDescent="0.25">
      <c r="A9886">
        <v>12</v>
      </c>
      <c r="B9886">
        <v>2018</v>
      </c>
      <c r="C9886" t="s">
        <v>41</v>
      </c>
      <c r="D9886" t="s">
        <v>59</v>
      </c>
      <c r="E9886" t="s">
        <v>39</v>
      </c>
      <c r="F9886">
        <v>3</v>
      </c>
      <c r="G9886" t="s">
        <v>45</v>
      </c>
      <c r="H9886" t="s">
        <v>2</v>
      </c>
      <c r="I9886" t="s">
        <v>51</v>
      </c>
      <c r="J9886">
        <v>1620.2</v>
      </c>
    </row>
    <row r="9887" spans="1:10" x14ac:dyDescent="0.25">
      <c r="A9887">
        <v>12</v>
      </c>
      <c r="B9887">
        <v>2018</v>
      </c>
      <c r="C9887" t="s">
        <v>41</v>
      </c>
      <c r="D9887" t="s">
        <v>59</v>
      </c>
      <c r="E9887" t="s">
        <v>39</v>
      </c>
      <c r="F9887">
        <v>4</v>
      </c>
      <c r="G9887" t="s">
        <v>38</v>
      </c>
      <c r="H9887" t="s">
        <v>46</v>
      </c>
      <c r="I9887" t="s">
        <v>37</v>
      </c>
      <c r="J9887">
        <v>930.5</v>
      </c>
    </row>
    <row r="9888" spans="1:10" x14ac:dyDescent="0.25">
      <c r="A9888">
        <v>12</v>
      </c>
      <c r="B9888">
        <v>2018</v>
      </c>
      <c r="C9888" t="s">
        <v>41</v>
      </c>
      <c r="D9888" t="s">
        <v>59</v>
      </c>
      <c r="E9888" t="s">
        <v>39</v>
      </c>
      <c r="F9888">
        <v>5</v>
      </c>
      <c r="G9888" t="s">
        <v>45</v>
      </c>
      <c r="H9888" t="s">
        <v>2</v>
      </c>
      <c r="I9888" t="s">
        <v>37</v>
      </c>
      <c r="J9888">
        <v>1208.4000000000001</v>
      </c>
    </row>
    <row r="9889" spans="1:10" x14ac:dyDescent="0.25">
      <c r="A9889">
        <v>12</v>
      </c>
      <c r="B9889">
        <v>2018</v>
      </c>
      <c r="C9889" t="s">
        <v>41</v>
      </c>
      <c r="D9889" t="s">
        <v>59</v>
      </c>
      <c r="E9889" t="s">
        <v>39</v>
      </c>
      <c r="F9889">
        <v>6</v>
      </c>
      <c r="G9889" t="s">
        <v>38</v>
      </c>
      <c r="H9889" t="s">
        <v>2</v>
      </c>
      <c r="I9889" t="s">
        <v>37</v>
      </c>
      <c r="J9889">
        <v>1182.0999999999999</v>
      </c>
    </row>
    <row r="9890" spans="1:10" x14ac:dyDescent="0.25">
      <c r="A9890">
        <v>13</v>
      </c>
      <c r="B9890">
        <v>2017</v>
      </c>
      <c r="C9890" t="s">
        <v>41</v>
      </c>
      <c r="D9890" t="s">
        <v>58</v>
      </c>
      <c r="E9890" t="s">
        <v>39</v>
      </c>
      <c r="F9890">
        <v>1</v>
      </c>
      <c r="G9890" t="s">
        <v>38</v>
      </c>
      <c r="H9890" t="s">
        <v>2</v>
      </c>
      <c r="I9890" t="s">
        <v>51</v>
      </c>
      <c r="J9890">
        <v>1415.4</v>
      </c>
    </row>
    <row r="9891" spans="1:10" x14ac:dyDescent="0.25">
      <c r="A9891">
        <v>13</v>
      </c>
      <c r="B9891">
        <v>2017</v>
      </c>
      <c r="C9891" t="s">
        <v>41</v>
      </c>
      <c r="D9891" t="s">
        <v>58</v>
      </c>
      <c r="E9891" t="s">
        <v>39</v>
      </c>
      <c r="F9891">
        <v>2</v>
      </c>
      <c r="G9891" t="s">
        <v>45</v>
      </c>
      <c r="H9891" t="s">
        <v>46</v>
      </c>
      <c r="I9891" t="s">
        <v>51</v>
      </c>
      <c r="J9891">
        <v>1141.2</v>
      </c>
    </row>
    <row r="9892" spans="1:10" x14ac:dyDescent="0.25">
      <c r="A9892">
        <v>13</v>
      </c>
      <c r="B9892">
        <v>2017</v>
      </c>
      <c r="C9892" t="s">
        <v>41</v>
      </c>
      <c r="D9892" t="s">
        <v>58</v>
      </c>
      <c r="E9892" t="s">
        <v>39</v>
      </c>
      <c r="F9892">
        <v>3</v>
      </c>
      <c r="G9892" t="s">
        <v>38</v>
      </c>
      <c r="H9892" t="s">
        <v>2</v>
      </c>
      <c r="I9892" t="s">
        <v>51</v>
      </c>
      <c r="J9892">
        <v>1390.9</v>
      </c>
    </row>
    <row r="9893" spans="1:10" x14ac:dyDescent="0.25">
      <c r="A9893">
        <v>13</v>
      </c>
      <c r="B9893">
        <v>2017</v>
      </c>
      <c r="C9893" t="s">
        <v>41</v>
      </c>
      <c r="D9893" t="s">
        <v>58</v>
      </c>
      <c r="E9893" t="s">
        <v>39</v>
      </c>
      <c r="F9893">
        <v>4</v>
      </c>
      <c r="G9893" t="s">
        <v>45</v>
      </c>
      <c r="H9893" t="s">
        <v>2</v>
      </c>
      <c r="I9893" t="s">
        <v>51</v>
      </c>
      <c r="J9893">
        <v>1908.2</v>
      </c>
    </row>
    <row r="9894" spans="1:10" x14ac:dyDescent="0.25">
      <c r="A9894">
        <v>13</v>
      </c>
      <c r="B9894">
        <v>2017</v>
      </c>
      <c r="C9894" t="s">
        <v>41</v>
      </c>
      <c r="D9894" t="s">
        <v>58</v>
      </c>
      <c r="E9894" t="s">
        <v>39</v>
      </c>
      <c r="F9894">
        <v>5</v>
      </c>
      <c r="G9894" t="s">
        <v>45</v>
      </c>
      <c r="H9894" t="s">
        <v>46</v>
      </c>
      <c r="I9894" t="s">
        <v>37</v>
      </c>
      <c r="J9894">
        <v>1464.5</v>
      </c>
    </row>
    <row r="9895" spans="1:10" x14ac:dyDescent="0.25">
      <c r="A9895">
        <v>13</v>
      </c>
      <c r="B9895">
        <v>2017</v>
      </c>
      <c r="C9895" t="s">
        <v>41</v>
      </c>
      <c r="D9895" t="s">
        <v>58</v>
      </c>
      <c r="E9895" t="s">
        <v>39</v>
      </c>
      <c r="F9895">
        <v>6</v>
      </c>
      <c r="G9895" t="s">
        <v>45</v>
      </c>
      <c r="H9895" t="s">
        <v>46</v>
      </c>
      <c r="I9895" t="s">
        <v>37</v>
      </c>
      <c r="J9895">
        <v>82.9</v>
      </c>
    </row>
    <row r="9896" spans="1:10" x14ac:dyDescent="0.25">
      <c r="A9896">
        <v>13</v>
      </c>
      <c r="B9896">
        <v>2017</v>
      </c>
      <c r="C9896" t="s">
        <v>41</v>
      </c>
      <c r="D9896" t="s">
        <v>59</v>
      </c>
      <c r="E9896" t="s">
        <v>39</v>
      </c>
      <c r="F9896">
        <v>1</v>
      </c>
      <c r="G9896" t="s">
        <v>38</v>
      </c>
      <c r="H9896" t="s">
        <v>46</v>
      </c>
      <c r="I9896" t="s">
        <v>51</v>
      </c>
      <c r="J9896">
        <v>1736</v>
      </c>
    </row>
    <row r="9897" spans="1:10" x14ac:dyDescent="0.25">
      <c r="A9897">
        <v>13</v>
      </c>
      <c r="B9897">
        <v>2017</v>
      </c>
      <c r="C9897" t="s">
        <v>41</v>
      </c>
      <c r="D9897" t="s">
        <v>59</v>
      </c>
      <c r="E9897" t="s">
        <v>39</v>
      </c>
      <c r="F9897">
        <v>2</v>
      </c>
      <c r="G9897" t="s">
        <v>45</v>
      </c>
      <c r="H9897" t="s">
        <v>46</v>
      </c>
      <c r="I9897" t="s">
        <v>37</v>
      </c>
      <c r="J9897">
        <v>1331.3</v>
      </c>
    </row>
    <row r="9898" spans="1:10" x14ac:dyDescent="0.25">
      <c r="A9898">
        <v>13</v>
      </c>
      <c r="B9898">
        <v>2017</v>
      </c>
      <c r="C9898" t="s">
        <v>41</v>
      </c>
      <c r="D9898" t="s">
        <v>59</v>
      </c>
      <c r="E9898" t="s">
        <v>39</v>
      </c>
      <c r="F9898">
        <v>3</v>
      </c>
      <c r="G9898" t="s">
        <v>38</v>
      </c>
      <c r="H9898" t="s">
        <v>46</v>
      </c>
      <c r="I9898" t="s">
        <v>37</v>
      </c>
      <c r="J9898">
        <v>1672.1</v>
      </c>
    </row>
    <row r="9899" spans="1:10" x14ac:dyDescent="0.25">
      <c r="A9899">
        <v>13</v>
      </c>
      <c r="B9899">
        <v>2017</v>
      </c>
      <c r="C9899" t="s">
        <v>41</v>
      </c>
      <c r="D9899" t="s">
        <v>59</v>
      </c>
      <c r="E9899" t="s">
        <v>39</v>
      </c>
      <c r="F9899">
        <v>4</v>
      </c>
      <c r="G9899" t="s">
        <v>38</v>
      </c>
      <c r="H9899" t="s">
        <v>46</v>
      </c>
      <c r="I9899" t="s">
        <v>37</v>
      </c>
      <c r="J9899">
        <v>1611.8</v>
      </c>
    </row>
    <row r="9900" spans="1:10" x14ac:dyDescent="0.25">
      <c r="A9900">
        <v>13</v>
      </c>
      <c r="B9900">
        <v>2017</v>
      </c>
      <c r="C9900" t="s">
        <v>41</v>
      </c>
      <c r="D9900" t="s">
        <v>59</v>
      </c>
      <c r="E9900" t="s">
        <v>39</v>
      </c>
      <c r="F9900">
        <v>5</v>
      </c>
      <c r="G9900" t="s">
        <v>45</v>
      </c>
      <c r="H9900" t="s">
        <v>2</v>
      </c>
      <c r="I9900" t="s">
        <v>51</v>
      </c>
      <c r="J9900">
        <v>896</v>
      </c>
    </row>
    <row r="9901" spans="1:10" x14ac:dyDescent="0.25">
      <c r="A9901">
        <v>13</v>
      </c>
      <c r="B9901">
        <v>2017</v>
      </c>
      <c r="C9901" t="s">
        <v>41</v>
      </c>
      <c r="D9901" t="s">
        <v>59</v>
      </c>
      <c r="E9901" t="s">
        <v>39</v>
      </c>
      <c r="F9901">
        <v>6</v>
      </c>
      <c r="G9901" t="s">
        <v>38</v>
      </c>
      <c r="H9901" t="s">
        <v>46</v>
      </c>
      <c r="I9901" t="s">
        <v>51</v>
      </c>
      <c r="J9901">
        <v>1654.4</v>
      </c>
    </row>
    <row r="9902" spans="1:10" x14ac:dyDescent="0.25">
      <c r="A9902">
        <v>13</v>
      </c>
      <c r="B9902">
        <v>2018</v>
      </c>
      <c r="C9902" t="s">
        <v>41</v>
      </c>
      <c r="D9902" t="s">
        <v>58</v>
      </c>
      <c r="E9902" t="s">
        <v>39</v>
      </c>
      <c r="F9902">
        <v>1</v>
      </c>
      <c r="G9902" t="s">
        <v>38</v>
      </c>
      <c r="H9902" t="s">
        <v>2</v>
      </c>
      <c r="I9902" t="s">
        <v>37</v>
      </c>
      <c r="J9902">
        <v>901</v>
      </c>
    </row>
    <row r="9903" spans="1:10" x14ac:dyDescent="0.25">
      <c r="A9903">
        <v>13</v>
      </c>
      <c r="B9903">
        <v>2018</v>
      </c>
      <c r="C9903" t="s">
        <v>41</v>
      </c>
      <c r="D9903" t="s">
        <v>58</v>
      </c>
      <c r="E9903" t="s">
        <v>39</v>
      </c>
      <c r="F9903">
        <v>2</v>
      </c>
      <c r="G9903" t="s">
        <v>45</v>
      </c>
      <c r="H9903" t="s">
        <v>46</v>
      </c>
      <c r="I9903" t="s">
        <v>37</v>
      </c>
      <c r="J9903">
        <v>2213.4</v>
      </c>
    </row>
    <row r="9904" spans="1:10" x14ac:dyDescent="0.25">
      <c r="A9904">
        <v>13</v>
      </c>
      <c r="B9904">
        <v>2018</v>
      </c>
      <c r="C9904" t="s">
        <v>41</v>
      </c>
      <c r="D9904" t="s">
        <v>58</v>
      </c>
      <c r="E9904" t="s">
        <v>39</v>
      </c>
      <c r="F9904">
        <v>3</v>
      </c>
      <c r="G9904" t="s">
        <v>45</v>
      </c>
      <c r="H9904" t="s">
        <v>46</v>
      </c>
      <c r="I9904" t="s">
        <v>51</v>
      </c>
      <c r="J9904">
        <v>958.7</v>
      </c>
    </row>
    <row r="9905" spans="1:10" x14ac:dyDescent="0.25">
      <c r="A9905">
        <v>13</v>
      </c>
      <c r="B9905">
        <v>2018</v>
      </c>
      <c r="C9905" t="s">
        <v>41</v>
      </c>
      <c r="D9905" t="s">
        <v>58</v>
      </c>
      <c r="E9905" t="s">
        <v>39</v>
      </c>
      <c r="F9905">
        <v>4</v>
      </c>
      <c r="G9905" t="s">
        <v>38</v>
      </c>
      <c r="H9905" t="s">
        <v>46</v>
      </c>
      <c r="I9905" t="s">
        <v>37</v>
      </c>
      <c r="J9905">
        <v>1157.3</v>
      </c>
    </row>
    <row r="9906" spans="1:10" x14ac:dyDescent="0.25">
      <c r="A9906">
        <v>13</v>
      </c>
      <c r="B9906">
        <v>2018</v>
      </c>
      <c r="C9906" t="s">
        <v>41</v>
      </c>
      <c r="D9906" t="s">
        <v>58</v>
      </c>
      <c r="E9906" t="s">
        <v>39</v>
      </c>
      <c r="F9906">
        <v>5</v>
      </c>
      <c r="G9906" t="s">
        <v>38</v>
      </c>
      <c r="H9906" t="s">
        <v>46</v>
      </c>
      <c r="I9906" t="s">
        <v>51</v>
      </c>
      <c r="J9906">
        <v>1137.5</v>
      </c>
    </row>
    <row r="9907" spans="1:10" x14ac:dyDescent="0.25">
      <c r="A9907">
        <v>13</v>
      </c>
      <c r="B9907">
        <v>2018</v>
      </c>
      <c r="C9907" t="s">
        <v>41</v>
      </c>
      <c r="D9907" t="s">
        <v>58</v>
      </c>
      <c r="E9907" t="s">
        <v>39</v>
      </c>
      <c r="F9907">
        <v>6</v>
      </c>
      <c r="G9907" t="s">
        <v>45</v>
      </c>
      <c r="H9907" t="s">
        <v>46</v>
      </c>
      <c r="I9907" t="s">
        <v>51</v>
      </c>
      <c r="J9907">
        <v>968.7</v>
      </c>
    </row>
    <row r="9908" spans="1:10" x14ac:dyDescent="0.25">
      <c r="A9908">
        <v>13</v>
      </c>
      <c r="B9908">
        <v>2018</v>
      </c>
      <c r="C9908" t="s">
        <v>41</v>
      </c>
      <c r="D9908" t="s">
        <v>59</v>
      </c>
      <c r="E9908" t="s">
        <v>39</v>
      </c>
      <c r="F9908">
        <v>1</v>
      </c>
      <c r="G9908" t="s">
        <v>45</v>
      </c>
      <c r="H9908" t="s">
        <v>46</v>
      </c>
      <c r="I9908" t="s">
        <v>51</v>
      </c>
      <c r="J9908">
        <v>1195.0999999999999</v>
      </c>
    </row>
    <row r="9909" spans="1:10" x14ac:dyDescent="0.25">
      <c r="A9909">
        <v>13</v>
      </c>
      <c r="B9909">
        <v>2018</v>
      </c>
      <c r="C9909" t="s">
        <v>41</v>
      </c>
      <c r="D9909" t="s">
        <v>59</v>
      </c>
      <c r="E9909" t="s">
        <v>39</v>
      </c>
      <c r="F9909">
        <v>2</v>
      </c>
      <c r="G9909" t="s">
        <v>38</v>
      </c>
      <c r="H9909" t="s">
        <v>46</v>
      </c>
      <c r="I9909" t="s">
        <v>37</v>
      </c>
      <c r="J9909">
        <v>1101</v>
      </c>
    </row>
    <row r="9910" spans="1:10" x14ac:dyDescent="0.25">
      <c r="A9910">
        <v>13</v>
      </c>
      <c r="B9910">
        <v>2018</v>
      </c>
      <c r="C9910" t="s">
        <v>41</v>
      </c>
      <c r="D9910" t="s">
        <v>59</v>
      </c>
      <c r="E9910" t="s">
        <v>39</v>
      </c>
      <c r="F9910">
        <v>3</v>
      </c>
      <c r="G9910" t="s">
        <v>45</v>
      </c>
      <c r="H9910" t="s">
        <v>2</v>
      </c>
      <c r="I9910" t="s">
        <v>37</v>
      </c>
      <c r="J9910">
        <v>1594.3</v>
      </c>
    </row>
    <row r="9911" spans="1:10" x14ac:dyDescent="0.25">
      <c r="A9911">
        <v>13</v>
      </c>
      <c r="B9911">
        <v>2018</v>
      </c>
      <c r="C9911" t="s">
        <v>41</v>
      </c>
      <c r="D9911" t="s">
        <v>59</v>
      </c>
      <c r="E9911" t="s">
        <v>39</v>
      </c>
      <c r="F9911">
        <v>4</v>
      </c>
      <c r="G9911" t="s">
        <v>38</v>
      </c>
      <c r="H9911" t="s">
        <v>2</v>
      </c>
      <c r="I9911" t="s">
        <v>51</v>
      </c>
      <c r="J9911">
        <v>1372</v>
      </c>
    </row>
    <row r="9912" spans="1:10" x14ac:dyDescent="0.25">
      <c r="A9912">
        <v>13</v>
      </c>
      <c r="B9912">
        <v>2018</v>
      </c>
      <c r="C9912" t="s">
        <v>41</v>
      </c>
      <c r="D9912" t="s">
        <v>59</v>
      </c>
      <c r="E9912" t="s">
        <v>39</v>
      </c>
      <c r="F9912">
        <v>5</v>
      </c>
      <c r="G9912" t="s">
        <v>45</v>
      </c>
      <c r="H9912" t="s">
        <v>46</v>
      </c>
      <c r="I9912" t="s">
        <v>51</v>
      </c>
      <c r="J9912">
        <v>1938.9</v>
      </c>
    </row>
    <row r="9913" spans="1:10" x14ac:dyDescent="0.25">
      <c r="A9913">
        <v>13</v>
      </c>
      <c r="B9913">
        <v>2018</v>
      </c>
      <c r="C9913" t="s">
        <v>41</v>
      </c>
      <c r="D9913" t="s">
        <v>59</v>
      </c>
      <c r="E9913" t="s">
        <v>39</v>
      </c>
      <c r="F9913">
        <v>6</v>
      </c>
      <c r="G9913" t="s">
        <v>45</v>
      </c>
      <c r="H9913" t="s">
        <v>2</v>
      </c>
      <c r="I9913" t="s">
        <v>37</v>
      </c>
      <c r="J9913">
        <v>2196.6</v>
      </c>
    </row>
    <row r="9914" spans="1:10" x14ac:dyDescent="0.25">
      <c r="A9914">
        <v>14</v>
      </c>
      <c r="B9914">
        <v>2017</v>
      </c>
      <c r="C9914" t="s">
        <v>41</v>
      </c>
      <c r="D9914" t="s">
        <v>58</v>
      </c>
      <c r="E9914" t="s">
        <v>39</v>
      </c>
      <c r="F9914">
        <v>1</v>
      </c>
      <c r="G9914" t="s">
        <v>45</v>
      </c>
      <c r="H9914" t="s">
        <v>2</v>
      </c>
      <c r="I9914" t="s">
        <v>51</v>
      </c>
      <c r="J9914">
        <v>1503.7</v>
      </c>
    </row>
    <row r="9915" spans="1:10" x14ac:dyDescent="0.25">
      <c r="A9915">
        <v>14</v>
      </c>
      <c r="B9915">
        <v>2017</v>
      </c>
      <c r="C9915" t="s">
        <v>41</v>
      </c>
      <c r="D9915" t="s">
        <v>58</v>
      </c>
      <c r="E9915" t="s">
        <v>39</v>
      </c>
      <c r="F9915">
        <v>2</v>
      </c>
      <c r="G9915" t="s">
        <v>45</v>
      </c>
      <c r="H9915" t="s">
        <v>2</v>
      </c>
      <c r="I9915" t="s">
        <v>37</v>
      </c>
      <c r="J9915">
        <v>1262.9000000000001</v>
      </c>
    </row>
    <row r="9916" spans="1:10" x14ac:dyDescent="0.25">
      <c r="A9916">
        <v>14</v>
      </c>
      <c r="B9916">
        <v>2017</v>
      </c>
      <c r="C9916" t="s">
        <v>41</v>
      </c>
      <c r="D9916" t="s">
        <v>58</v>
      </c>
      <c r="E9916" t="s">
        <v>39</v>
      </c>
      <c r="F9916">
        <v>3</v>
      </c>
      <c r="G9916" t="s">
        <v>38</v>
      </c>
      <c r="H9916" t="s">
        <v>2</v>
      </c>
      <c r="I9916" t="s">
        <v>51</v>
      </c>
      <c r="J9916">
        <v>2251.3000000000002</v>
      </c>
    </row>
    <row r="9917" spans="1:10" x14ac:dyDescent="0.25">
      <c r="A9917">
        <v>14</v>
      </c>
      <c r="B9917">
        <v>2017</v>
      </c>
      <c r="C9917" t="s">
        <v>41</v>
      </c>
      <c r="D9917" t="s">
        <v>58</v>
      </c>
      <c r="E9917" t="s">
        <v>39</v>
      </c>
      <c r="F9917">
        <v>4</v>
      </c>
      <c r="G9917" t="s">
        <v>38</v>
      </c>
      <c r="H9917" t="s">
        <v>2</v>
      </c>
      <c r="I9917" t="s">
        <v>37</v>
      </c>
      <c r="J9917">
        <v>384</v>
      </c>
    </row>
    <row r="9918" spans="1:10" x14ac:dyDescent="0.25">
      <c r="A9918">
        <v>14</v>
      </c>
      <c r="B9918">
        <v>2017</v>
      </c>
      <c r="C9918" t="s">
        <v>41</v>
      </c>
      <c r="D9918" t="s">
        <v>58</v>
      </c>
      <c r="E9918" t="s">
        <v>39</v>
      </c>
      <c r="F9918">
        <v>5</v>
      </c>
      <c r="G9918" t="s">
        <v>38</v>
      </c>
      <c r="H9918" t="s">
        <v>2</v>
      </c>
      <c r="I9918" t="s">
        <v>51</v>
      </c>
      <c r="J9918">
        <v>508.9</v>
      </c>
    </row>
    <row r="9919" spans="1:10" x14ac:dyDescent="0.25">
      <c r="A9919">
        <v>14</v>
      </c>
      <c r="B9919">
        <v>2017</v>
      </c>
      <c r="C9919" t="s">
        <v>41</v>
      </c>
      <c r="D9919" t="s">
        <v>58</v>
      </c>
      <c r="E9919" t="s">
        <v>39</v>
      </c>
      <c r="F9919">
        <v>6</v>
      </c>
      <c r="G9919" t="s">
        <v>38</v>
      </c>
      <c r="H9919" t="s">
        <v>2</v>
      </c>
      <c r="I9919" t="s">
        <v>37</v>
      </c>
      <c r="J9919">
        <v>867.1</v>
      </c>
    </row>
    <row r="9920" spans="1:10" x14ac:dyDescent="0.25">
      <c r="A9920">
        <v>14</v>
      </c>
      <c r="B9920">
        <v>2017</v>
      </c>
      <c r="C9920" t="s">
        <v>41</v>
      </c>
      <c r="D9920" t="s">
        <v>59</v>
      </c>
      <c r="E9920" t="s">
        <v>39</v>
      </c>
      <c r="F9920">
        <v>1</v>
      </c>
      <c r="G9920" t="s">
        <v>45</v>
      </c>
      <c r="H9920" t="s">
        <v>46</v>
      </c>
      <c r="I9920" t="s">
        <v>37</v>
      </c>
      <c r="J9920">
        <v>1775.6</v>
      </c>
    </row>
    <row r="9921" spans="1:10" x14ac:dyDescent="0.25">
      <c r="A9921">
        <v>14</v>
      </c>
      <c r="B9921">
        <v>2017</v>
      </c>
      <c r="C9921" t="s">
        <v>41</v>
      </c>
      <c r="D9921" t="s">
        <v>59</v>
      </c>
      <c r="E9921" t="s">
        <v>39</v>
      </c>
      <c r="F9921">
        <v>2</v>
      </c>
      <c r="G9921" t="s">
        <v>38</v>
      </c>
      <c r="H9921" t="s">
        <v>46</v>
      </c>
      <c r="I9921" t="s">
        <v>37</v>
      </c>
      <c r="J9921">
        <v>1767.8</v>
      </c>
    </row>
    <row r="9922" spans="1:10" x14ac:dyDescent="0.25">
      <c r="A9922">
        <v>14</v>
      </c>
      <c r="B9922">
        <v>2017</v>
      </c>
      <c r="C9922" t="s">
        <v>41</v>
      </c>
      <c r="D9922" t="s">
        <v>59</v>
      </c>
      <c r="E9922" t="s">
        <v>39</v>
      </c>
      <c r="F9922">
        <v>3</v>
      </c>
      <c r="G9922" t="s">
        <v>45</v>
      </c>
      <c r="H9922" t="s">
        <v>2</v>
      </c>
      <c r="I9922" t="s">
        <v>37</v>
      </c>
      <c r="J9922">
        <v>965.5</v>
      </c>
    </row>
    <row r="9923" spans="1:10" x14ac:dyDescent="0.25">
      <c r="A9923">
        <v>14</v>
      </c>
      <c r="B9923">
        <v>2017</v>
      </c>
      <c r="C9923" t="s">
        <v>41</v>
      </c>
      <c r="D9923" t="s">
        <v>59</v>
      </c>
      <c r="E9923" t="s">
        <v>39</v>
      </c>
      <c r="F9923">
        <v>4</v>
      </c>
      <c r="G9923" t="s">
        <v>38</v>
      </c>
      <c r="H9923" t="s">
        <v>2</v>
      </c>
      <c r="I9923" t="s">
        <v>51</v>
      </c>
      <c r="J9923">
        <v>1304.2</v>
      </c>
    </row>
    <row r="9924" spans="1:10" x14ac:dyDescent="0.25">
      <c r="A9924">
        <v>14</v>
      </c>
      <c r="B9924">
        <v>2017</v>
      </c>
      <c r="C9924" t="s">
        <v>41</v>
      </c>
      <c r="D9924" t="s">
        <v>59</v>
      </c>
      <c r="E9924" t="s">
        <v>39</v>
      </c>
      <c r="F9924">
        <v>5</v>
      </c>
      <c r="G9924" t="s">
        <v>45</v>
      </c>
      <c r="H9924" t="s">
        <v>2</v>
      </c>
      <c r="I9924" t="s">
        <v>37</v>
      </c>
      <c r="J9924">
        <v>1312.5</v>
      </c>
    </row>
    <row r="9925" spans="1:10" x14ac:dyDescent="0.25">
      <c r="A9925">
        <v>14</v>
      </c>
      <c r="B9925">
        <v>2017</v>
      </c>
      <c r="C9925" t="s">
        <v>41</v>
      </c>
      <c r="D9925" t="s">
        <v>59</v>
      </c>
      <c r="E9925" t="s">
        <v>39</v>
      </c>
      <c r="F9925">
        <v>6</v>
      </c>
      <c r="G9925" t="s">
        <v>38</v>
      </c>
      <c r="H9925" t="s">
        <v>2</v>
      </c>
      <c r="I9925" t="s">
        <v>51</v>
      </c>
      <c r="J9925">
        <v>1656.9</v>
      </c>
    </row>
    <row r="9926" spans="1:10" x14ac:dyDescent="0.25">
      <c r="A9926">
        <v>14</v>
      </c>
      <c r="B9926">
        <v>2018</v>
      </c>
      <c r="C9926" t="s">
        <v>41</v>
      </c>
      <c r="D9926" t="s">
        <v>58</v>
      </c>
      <c r="E9926" t="s">
        <v>39</v>
      </c>
      <c r="F9926">
        <v>1</v>
      </c>
      <c r="G9926" t="s">
        <v>38</v>
      </c>
      <c r="H9926" t="s">
        <v>2</v>
      </c>
      <c r="I9926" t="s">
        <v>37</v>
      </c>
      <c r="J9926">
        <v>821</v>
      </c>
    </row>
    <row r="9927" spans="1:10" x14ac:dyDescent="0.25">
      <c r="A9927">
        <v>14</v>
      </c>
      <c r="B9927">
        <v>2018</v>
      </c>
      <c r="C9927" t="s">
        <v>41</v>
      </c>
      <c r="D9927" t="s">
        <v>58</v>
      </c>
      <c r="E9927" t="s">
        <v>39</v>
      </c>
      <c r="F9927">
        <v>2</v>
      </c>
      <c r="G9927" t="s">
        <v>38</v>
      </c>
      <c r="H9927" t="s">
        <v>2</v>
      </c>
      <c r="I9927" t="s">
        <v>37</v>
      </c>
      <c r="J9927">
        <v>1250.4000000000001</v>
      </c>
    </row>
    <row r="9928" spans="1:10" x14ac:dyDescent="0.25">
      <c r="A9928">
        <v>14</v>
      </c>
      <c r="B9928">
        <v>2018</v>
      </c>
      <c r="C9928" t="s">
        <v>41</v>
      </c>
      <c r="D9928" t="s">
        <v>58</v>
      </c>
      <c r="E9928" t="s">
        <v>39</v>
      </c>
      <c r="F9928">
        <v>3</v>
      </c>
      <c r="G9928" t="s">
        <v>38</v>
      </c>
      <c r="H9928" t="s">
        <v>2</v>
      </c>
      <c r="I9928" t="s">
        <v>37</v>
      </c>
      <c r="J9928">
        <v>1614</v>
      </c>
    </row>
    <row r="9929" spans="1:10" x14ac:dyDescent="0.25">
      <c r="A9929">
        <v>14</v>
      </c>
      <c r="B9929">
        <v>2018</v>
      </c>
      <c r="C9929" t="s">
        <v>41</v>
      </c>
      <c r="D9929" t="s">
        <v>58</v>
      </c>
      <c r="E9929" t="s">
        <v>39</v>
      </c>
      <c r="F9929">
        <v>4</v>
      </c>
      <c r="G9929" t="s">
        <v>45</v>
      </c>
      <c r="H9929" t="s">
        <v>46</v>
      </c>
      <c r="I9929" t="s">
        <v>51</v>
      </c>
      <c r="J9929">
        <v>925.5</v>
      </c>
    </row>
    <row r="9930" spans="1:10" x14ac:dyDescent="0.25">
      <c r="A9930">
        <v>14</v>
      </c>
      <c r="B9930">
        <v>2018</v>
      </c>
      <c r="C9930" t="s">
        <v>41</v>
      </c>
      <c r="D9930" t="s">
        <v>58</v>
      </c>
      <c r="E9930" t="s">
        <v>39</v>
      </c>
      <c r="F9930">
        <v>5</v>
      </c>
      <c r="G9930" t="s">
        <v>45</v>
      </c>
      <c r="H9930" t="s">
        <v>46</v>
      </c>
      <c r="I9930" t="s">
        <v>37</v>
      </c>
      <c r="J9930">
        <v>1247.0999999999999</v>
      </c>
    </row>
    <row r="9931" spans="1:10" x14ac:dyDescent="0.25">
      <c r="A9931">
        <v>14</v>
      </c>
      <c r="B9931">
        <v>2018</v>
      </c>
      <c r="C9931" t="s">
        <v>41</v>
      </c>
      <c r="D9931" t="s">
        <v>58</v>
      </c>
      <c r="E9931" t="s">
        <v>39</v>
      </c>
      <c r="F9931">
        <v>6</v>
      </c>
      <c r="G9931" t="s">
        <v>38</v>
      </c>
      <c r="H9931" t="s">
        <v>2</v>
      </c>
      <c r="I9931" t="s">
        <v>37</v>
      </c>
      <c r="J9931">
        <v>859.1</v>
      </c>
    </row>
    <row r="9932" spans="1:10" x14ac:dyDescent="0.25">
      <c r="A9932">
        <v>14</v>
      </c>
      <c r="B9932">
        <v>2018</v>
      </c>
      <c r="C9932" t="s">
        <v>41</v>
      </c>
      <c r="D9932" t="s">
        <v>59</v>
      </c>
      <c r="E9932" t="s">
        <v>39</v>
      </c>
      <c r="F9932">
        <v>1</v>
      </c>
      <c r="G9932" t="s">
        <v>38</v>
      </c>
      <c r="H9932" t="s">
        <v>46</v>
      </c>
      <c r="I9932" t="s">
        <v>51</v>
      </c>
      <c r="J9932">
        <v>1833.5</v>
      </c>
    </row>
    <row r="9933" spans="1:10" x14ac:dyDescent="0.25">
      <c r="A9933">
        <v>14</v>
      </c>
      <c r="B9933">
        <v>2018</v>
      </c>
      <c r="C9933" t="s">
        <v>41</v>
      </c>
      <c r="D9933" t="s">
        <v>59</v>
      </c>
      <c r="E9933" t="s">
        <v>39</v>
      </c>
      <c r="F9933">
        <v>2</v>
      </c>
      <c r="G9933" t="s">
        <v>45</v>
      </c>
      <c r="H9933" t="s">
        <v>46</v>
      </c>
      <c r="I9933" t="s">
        <v>51</v>
      </c>
      <c r="J9933">
        <v>693.4</v>
      </c>
    </row>
    <row r="9934" spans="1:10" x14ac:dyDescent="0.25">
      <c r="A9934">
        <v>14</v>
      </c>
      <c r="B9934">
        <v>2018</v>
      </c>
      <c r="C9934" t="s">
        <v>41</v>
      </c>
      <c r="D9934" t="s">
        <v>59</v>
      </c>
      <c r="E9934" t="s">
        <v>39</v>
      </c>
      <c r="F9934">
        <v>3</v>
      </c>
      <c r="G9934" t="s">
        <v>38</v>
      </c>
      <c r="H9934" t="s">
        <v>46</v>
      </c>
      <c r="I9934" t="s">
        <v>37</v>
      </c>
      <c r="J9934">
        <v>1312.2</v>
      </c>
    </row>
    <row r="9935" spans="1:10" x14ac:dyDescent="0.25">
      <c r="A9935">
        <v>14</v>
      </c>
      <c r="B9935">
        <v>2018</v>
      </c>
      <c r="C9935" t="s">
        <v>41</v>
      </c>
      <c r="D9935" t="s">
        <v>59</v>
      </c>
      <c r="E9935" t="s">
        <v>39</v>
      </c>
      <c r="F9935">
        <v>4</v>
      </c>
      <c r="G9935" t="s">
        <v>45</v>
      </c>
      <c r="H9935" t="s">
        <v>2</v>
      </c>
      <c r="I9935" t="s">
        <v>51</v>
      </c>
      <c r="J9935">
        <v>965.5</v>
      </c>
    </row>
    <row r="9936" spans="1:10" x14ac:dyDescent="0.25">
      <c r="A9936">
        <v>14</v>
      </c>
      <c r="B9936">
        <v>2018</v>
      </c>
      <c r="C9936" t="s">
        <v>41</v>
      </c>
      <c r="D9936" t="s">
        <v>59</v>
      </c>
      <c r="E9936" t="s">
        <v>39</v>
      </c>
      <c r="F9936">
        <v>5</v>
      </c>
      <c r="G9936" t="s">
        <v>45</v>
      </c>
      <c r="H9936" t="s">
        <v>46</v>
      </c>
      <c r="I9936" t="s">
        <v>51</v>
      </c>
      <c r="J9936">
        <v>1327.3</v>
      </c>
    </row>
    <row r="9937" spans="1:10" x14ac:dyDescent="0.25">
      <c r="A9937">
        <v>14</v>
      </c>
      <c r="B9937">
        <v>2018</v>
      </c>
      <c r="C9937" t="s">
        <v>41</v>
      </c>
      <c r="D9937" t="s">
        <v>59</v>
      </c>
      <c r="E9937" t="s">
        <v>39</v>
      </c>
      <c r="F9937">
        <v>6</v>
      </c>
      <c r="G9937" t="s">
        <v>38</v>
      </c>
      <c r="H9937" t="s">
        <v>46</v>
      </c>
      <c r="I9937" t="s">
        <v>51</v>
      </c>
      <c r="J9937">
        <v>1832.7</v>
      </c>
    </row>
    <row r="9938" spans="1:10" x14ac:dyDescent="0.25">
      <c r="A9938">
        <v>15</v>
      </c>
      <c r="B9938">
        <v>2017</v>
      </c>
      <c r="C9938" t="s">
        <v>41</v>
      </c>
      <c r="D9938" t="s">
        <v>58</v>
      </c>
      <c r="E9938" t="s">
        <v>39</v>
      </c>
      <c r="F9938">
        <v>1</v>
      </c>
      <c r="G9938" t="s">
        <v>45</v>
      </c>
      <c r="H9938" t="s">
        <v>46</v>
      </c>
      <c r="I9938" t="s">
        <v>37</v>
      </c>
      <c r="J9938">
        <v>1414.3</v>
      </c>
    </row>
    <row r="9939" spans="1:10" x14ac:dyDescent="0.25">
      <c r="A9939">
        <v>15</v>
      </c>
      <c r="B9939">
        <v>2017</v>
      </c>
      <c r="C9939" t="s">
        <v>41</v>
      </c>
      <c r="D9939" t="s">
        <v>58</v>
      </c>
      <c r="E9939" t="s">
        <v>39</v>
      </c>
      <c r="F9939">
        <v>2</v>
      </c>
      <c r="G9939" t="s">
        <v>38</v>
      </c>
      <c r="H9939" t="s">
        <v>46</v>
      </c>
      <c r="I9939" t="s">
        <v>37</v>
      </c>
      <c r="J9939">
        <v>1297</v>
      </c>
    </row>
    <row r="9940" spans="1:10" x14ac:dyDescent="0.25">
      <c r="A9940">
        <v>15</v>
      </c>
      <c r="B9940">
        <v>2017</v>
      </c>
      <c r="C9940" t="s">
        <v>41</v>
      </c>
      <c r="D9940" t="s">
        <v>58</v>
      </c>
      <c r="E9940" t="s">
        <v>39</v>
      </c>
      <c r="F9940">
        <v>3</v>
      </c>
      <c r="G9940" t="s">
        <v>45</v>
      </c>
      <c r="H9940" t="s">
        <v>2</v>
      </c>
      <c r="I9940" t="s">
        <v>51</v>
      </c>
      <c r="J9940">
        <v>1580.2</v>
      </c>
    </row>
    <row r="9941" spans="1:10" x14ac:dyDescent="0.25">
      <c r="A9941">
        <v>15</v>
      </c>
      <c r="B9941">
        <v>2017</v>
      </c>
      <c r="C9941" t="s">
        <v>41</v>
      </c>
      <c r="D9941" t="s">
        <v>58</v>
      </c>
      <c r="E9941" t="s">
        <v>39</v>
      </c>
      <c r="F9941">
        <v>4</v>
      </c>
      <c r="G9941" t="s">
        <v>45</v>
      </c>
      <c r="H9941" t="s">
        <v>2</v>
      </c>
      <c r="I9941" t="s">
        <v>37</v>
      </c>
      <c r="J9941">
        <v>751.9</v>
      </c>
    </row>
    <row r="9942" spans="1:10" x14ac:dyDescent="0.25">
      <c r="A9942">
        <v>15</v>
      </c>
      <c r="B9942">
        <v>2017</v>
      </c>
      <c r="C9942" t="s">
        <v>41</v>
      </c>
      <c r="D9942" t="s">
        <v>58</v>
      </c>
      <c r="E9942" t="s">
        <v>39</v>
      </c>
      <c r="F9942">
        <v>5</v>
      </c>
      <c r="G9942" t="s">
        <v>45</v>
      </c>
      <c r="H9942" t="s">
        <v>46</v>
      </c>
      <c r="I9942" t="s">
        <v>37</v>
      </c>
      <c r="J9942">
        <v>1124.9000000000001</v>
      </c>
    </row>
    <row r="9943" spans="1:10" x14ac:dyDescent="0.25">
      <c r="A9943">
        <v>15</v>
      </c>
      <c r="B9943">
        <v>2017</v>
      </c>
      <c r="C9943" t="s">
        <v>41</v>
      </c>
      <c r="D9943" t="s">
        <v>58</v>
      </c>
      <c r="E9943" t="s">
        <v>39</v>
      </c>
      <c r="F9943">
        <v>6</v>
      </c>
      <c r="G9943" t="s">
        <v>38</v>
      </c>
      <c r="H9943" t="s">
        <v>2</v>
      </c>
      <c r="I9943" t="s">
        <v>51</v>
      </c>
      <c r="J9943">
        <v>1076.4000000000001</v>
      </c>
    </row>
    <row r="9944" spans="1:10" x14ac:dyDescent="0.25">
      <c r="A9944">
        <v>15</v>
      </c>
      <c r="B9944">
        <v>2017</v>
      </c>
      <c r="C9944" t="s">
        <v>41</v>
      </c>
      <c r="D9944" t="s">
        <v>59</v>
      </c>
      <c r="E9944" t="s">
        <v>39</v>
      </c>
      <c r="F9944">
        <v>1</v>
      </c>
      <c r="G9944" t="s">
        <v>38</v>
      </c>
      <c r="H9944" t="s">
        <v>46</v>
      </c>
      <c r="I9944" t="s">
        <v>37</v>
      </c>
      <c r="J9944">
        <v>945.8</v>
      </c>
    </row>
    <row r="9945" spans="1:10" x14ac:dyDescent="0.25">
      <c r="A9945">
        <v>15</v>
      </c>
      <c r="B9945">
        <v>2017</v>
      </c>
      <c r="C9945" t="s">
        <v>41</v>
      </c>
      <c r="D9945" t="s">
        <v>59</v>
      </c>
      <c r="E9945" t="s">
        <v>39</v>
      </c>
      <c r="F9945">
        <v>2</v>
      </c>
      <c r="G9945" t="s">
        <v>38</v>
      </c>
      <c r="H9945" t="s">
        <v>2</v>
      </c>
      <c r="I9945" t="s">
        <v>51</v>
      </c>
      <c r="J9945">
        <v>881.5</v>
      </c>
    </row>
    <row r="9946" spans="1:10" x14ac:dyDescent="0.25">
      <c r="A9946">
        <v>15</v>
      </c>
      <c r="B9946">
        <v>2017</v>
      </c>
      <c r="C9946" t="s">
        <v>41</v>
      </c>
      <c r="D9946" t="s">
        <v>59</v>
      </c>
      <c r="E9946" t="s">
        <v>39</v>
      </c>
      <c r="F9946">
        <v>3</v>
      </c>
      <c r="G9946" t="s">
        <v>38</v>
      </c>
      <c r="H9946" t="s">
        <v>46</v>
      </c>
      <c r="I9946" t="s">
        <v>51</v>
      </c>
      <c r="J9946">
        <v>1742.7</v>
      </c>
    </row>
    <row r="9947" spans="1:10" x14ac:dyDescent="0.25">
      <c r="A9947">
        <v>15</v>
      </c>
      <c r="B9947">
        <v>2017</v>
      </c>
      <c r="C9947" t="s">
        <v>41</v>
      </c>
      <c r="D9947" t="s">
        <v>59</v>
      </c>
      <c r="E9947" t="s">
        <v>39</v>
      </c>
      <c r="F9947">
        <v>4</v>
      </c>
      <c r="G9947" t="s">
        <v>45</v>
      </c>
      <c r="H9947" t="s">
        <v>46</v>
      </c>
      <c r="I9947" t="s">
        <v>51</v>
      </c>
      <c r="J9947">
        <v>1717</v>
      </c>
    </row>
    <row r="9948" spans="1:10" x14ac:dyDescent="0.25">
      <c r="A9948">
        <v>15</v>
      </c>
      <c r="B9948">
        <v>2017</v>
      </c>
      <c r="C9948" t="s">
        <v>41</v>
      </c>
      <c r="D9948" t="s">
        <v>59</v>
      </c>
      <c r="E9948" t="s">
        <v>39</v>
      </c>
      <c r="F9948">
        <v>5</v>
      </c>
      <c r="G9948" t="s">
        <v>38</v>
      </c>
      <c r="H9948" t="s">
        <v>46</v>
      </c>
      <c r="I9948" t="s">
        <v>37</v>
      </c>
      <c r="J9948">
        <v>1844.7</v>
      </c>
    </row>
    <row r="9949" spans="1:10" x14ac:dyDescent="0.25">
      <c r="A9949">
        <v>15</v>
      </c>
      <c r="B9949">
        <v>2017</v>
      </c>
      <c r="C9949" t="s">
        <v>41</v>
      </c>
      <c r="D9949" t="s">
        <v>59</v>
      </c>
      <c r="E9949" t="s">
        <v>39</v>
      </c>
      <c r="F9949">
        <v>6</v>
      </c>
      <c r="G9949" t="s">
        <v>45</v>
      </c>
      <c r="H9949" t="s">
        <v>46</v>
      </c>
      <c r="I9949" t="s">
        <v>37</v>
      </c>
      <c r="J9949">
        <v>1924.4</v>
      </c>
    </row>
    <row r="9950" spans="1:10" x14ac:dyDescent="0.25">
      <c r="A9950">
        <v>15</v>
      </c>
      <c r="B9950">
        <v>2018</v>
      </c>
      <c r="C9950" t="s">
        <v>41</v>
      </c>
      <c r="D9950" t="s">
        <v>58</v>
      </c>
      <c r="E9950" t="s">
        <v>39</v>
      </c>
      <c r="F9950">
        <v>1</v>
      </c>
      <c r="G9950" t="s">
        <v>38</v>
      </c>
      <c r="H9950" t="s">
        <v>2</v>
      </c>
      <c r="I9950" t="s">
        <v>51</v>
      </c>
      <c r="J9950">
        <v>899.6</v>
      </c>
    </row>
    <row r="9951" spans="1:10" x14ac:dyDescent="0.25">
      <c r="A9951">
        <v>15</v>
      </c>
      <c r="B9951">
        <v>2018</v>
      </c>
      <c r="C9951" t="s">
        <v>41</v>
      </c>
      <c r="D9951" t="s">
        <v>58</v>
      </c>
      <c r="E9951" t="s">
        <v>39</v>
      </c>
      <c r="F9951">
        <v>2</v>
      </c>
      <c r="G9951" t="s">
        <v>38</v>
      </c>
      <c r="H9951" t="s">
        <v>46</v>
      </c>
      <c r="I9951" t="s">
        <v>37</v>
      </c>
      <c r="J9951">
        <v>187</v>
      </c>
    </row>
    <row r="9952" spans="1:10" x14ac:dyDescent="0.25">
      <c r="A9952">
        <v>15</v>
      </c>
      <c r="B9952">
        <v>2018</v>
      </c>
      <c r="C9952" t="s">
        <v>41</v>
      </c>
      <c r="D9952" t="s">
        <v>58</v>
      </c>
      <c r="E9952" t="s">
        <v>39</v>
      </c>
      <c r="F9952">
        <v>3</v>
      </c>
      <c r="G9952" t="s">
        <v>45</v>
      </c>
      <c r="H9952" t="s">
        <v>2</v>
      </c>
      <c r="I9952" t="s">
        <v>51</v>
      </c>
      <c r="J9952">
        <v>736.6</v>
      </c>
    </row>
    <row r="9953" spans="1:10" x14ac:dyDescent="0.25">
      <c r="A9953">
        <v>15</v>
      </c>
      <c r="B9953">
        <v>2018</v>
      </c>
      <c r="C9953" t="s">
        <v>41</v>
      </c>
      <c r="D9953" t="s">
        <v>58</v>
      </c>
      <c r="E9953" t="s">
        <v>39</v>
      </c>
      <c r="F9953">
        <v>4</v>
      </c>
      <c r="G9953" t="s">
        <v>38</v>
      </c>
      <c r="H9953" t="s">
        <v>46</v>
      </c>
      <c r="I9953" t="s">
        <v>37</v>
      </c>
      <c r="J9953">
        <v>1579</v>
      </c>
    </row>
    <row r="9954" spans="1:10" x14ac:dyDescent="0.25">
      <c r="A9954">
        <v>15</v>
      </c>
      <c r="B9954">
        <v>2018</v>
      </c>
      <c r="C9954" t="s">
        <v>41</v>
      </c>
      <c r="D9954" t="s">
        <v>58</v>
      </c>
      <c r="E9954" t="s">
        <v>39</v>
      </c>
      <c r="F9954">
        <v>5</v>
      </c>
      <c r="G9954" t="s">
        <v>38</v>
      </c>
      <c r="H9954" t="s">
        <v>46</v>
      </c>
      <c r="I9954" t="s">
        <v>37</v>
      </c>
      <c r="J9954">
        <v>1674.2</v>
      </c>
    </row>
    <row r="9955" spans="1:10" x14ac:dyDescent="0.25">
      <c r="A9955">
        <v>15</v>
      </c>
      <c r="B9955">
        <v>2018</v>
      </c>
      <c r="C9955" t="s">
        <v>41</v>
      </c>
      <c r="D9955" t="s">
        <v>58</v>
      </c>
      <c r="E9955" t="s">
        <v>39</v>
      </c>
      <c r="F9955">
        <v>6</v>
      </c>
      <c r="G9955" t="s">
        <v>38</v>
      </c>
      <c r="H9955" t="s">
        <v>46</v>
      </c>
      <c r="I9955" t="s">
        <v>37</v>
      </c>
      <c r="J9955">
        <v>1231.8</v>
      </c>
    </row>
    <row r="9956" spans="1:10" x14ac:dyDescent="0.25">
      <c r="A9956">
        <v>15</v>
      </c>
      <c r="B9956">
        <v>2018</v>
      </c>
      <c r="C9956" t="s">
        <v>41</v>
      </c>
      <c r="D9956" t="s">
        <v>59</v>
      </c>
      <c r="E9956" t="s">
        <v>39</v>
      </c>
      <c r="F9956">
        <v>1</v>
      </c>
      <c r="G9956" t="s">
        <v>45</v>
      </c>
      <c r="H9956" t="s">
        <v>46</v>
      </c>
      <c r="I9956" t="s">
        <v>51</v>
      </c>
      <c r="J9956">
        <v>1591.6</v>
      </c>
    </row>
    <row r="9957" spans="1:10" x14ac:dyDescent="0.25">
      <c r="A9957">
        <v>15</v>
      </c>
      <c r="B9957">
        <v>2018</v>
      </c>
      <c r="C9957" t="s">
        <v>41</v>
      </c>
      <c r="D9957" t="s">
        <v>59</v>
      </c>
      <c r="E9957" t="s">
        <v>39</v>
      </c>
      <c r="F9957">
        <v>2</v>
      </c>
      <c r="G9957" t="s">
        <v>38</v>
      </c>
      <c r="H9957" t="s">
        <v>46</v>
      </c>
      <c r="I9957" t="s">
        <v>37</v>
      </c>
      <c r="J9957">
        <v>1544.1</v>
      </c>
    </row>
    <row r="9958" spans="1:10" x14ac:dyDescent="0.25">
      <c r="A9958">
        <v>15</v>
      </c>
      <c r="B9958">
        <v>2018</v>
      </c>
      <c r="C9958" t="s">
        <v>41</v>
      </c>
      <c r="D9958" t="s">
        <v>59</v>
      </c>
      <c r="E9958" t="s">
        <v>39</v>
      </c>
      <c r="F9958">
        <v>3</v>
      </c>
      <c r="G9958" t="s">
        <v>45</v>
      </c>
      <c r="H9958" t="s">
        <v>46</v>
      </c>
      <c r="I9958" t="s">
        <v>37</v>
      </c>
      <c r="J9958">
        <v>1270.4000000000001</v>
      </c>
    </row>
    <row r="9959" spans="1:10" x14ac:dyDescent="0.25">
      <c r="A9959">
        <v>15</v>
      </c>
      <c r="B9959">
        <v>2018</v>
      </c>
      <c r="C9959" t="s">
        <v>41</v>
      </c>
      <c r="D9959" t="s">
        <v>59</v>
      </c>
      <c r="E9959" t="s">
        <v>39</v>
      </c>
      <c r="F9959">
        <v>4</v>
      </c>
      <c r="G9959" t="s">
        <v>45</v>
      </c>
      <c r="H9959" t="s">
        <v>2</v>
      </c>
      <c r="I9959" t="s">
        <v>51</v>
      </c>
      <c r="J9959">
        <v>1103.2</v>
      </c>
    </row>
    <row r="9960" spans="1:10" x14ac:dyDescent="0.25">
      <c r="A9960">
        <v>15</v>
      </c>
      <c r="B9960">
        <v>2018</v>
      </c>
      <c r="C9960" t="s">
        <v>41</v>
      </c>
      <c r="D9960" t="s">
        <v>59</v>
      </c>
      <c r="E9960" t="s">
        <v>39</v>
      </c>
      <c r="F9960">
        <v>5</v>
      </c>
      <c r="G9960" t="s">
        <v>45</v>
      </c>
      <c r="H9960" t="s">
        <v>46</v>
      </c>
      <c r="I9960" t="s">
        <v>51</v>
      </c>
      <c r="J9960">
        <v>1665.9</v>
      </c>
    </row>
    <row r="9961" spans="1:10" x14ac:dyDescent="0.25">
      <c r="A9961">
        <v>15</v>
      </c>
      <c r="B9961">
        <v>2018</v>
      </c>
      <c r="C9961" t="s">
        <v>41</v>
      </c>
      <c r="D9961" t="s">
        <v>59</v>
      </c>
      <c r="E9961" t="s">
        <v>39</v>
      </c>
      <c r="F9961">
        <v>6</v>
      </c>
      <c r="G9961" t="s">
        <v>38</v>
      </c>
      <c r="H9961" t="s">
        <v>2</v>
      </c>
      <c r="I9961" t="s">
        <v>51</v>
      </c>
      <c r="J9961">
        <v>897.3</v>
      </c>
    </row>
    <row r="9962" spans="1:10" x14ac:dyDescent="0.25">
      <c r="A9962">
        <v>16</v>
      </c>
      <c r="B9962">
        <v>2017</v>
      </c>
      <c r="C9962" t="s">
        <v>41</v>
      </c>
      <c r="D9962" t="s">
        <v>58</v>
      </c>
      <c r="E9962" t="s">
        <v>39</v>
      </c>
      <c r="F9962">
        <v>1</v>
      </c>
      <c r="G9962" t="s">
        <v>38</v>
      </c>
      <c r="H9962" t="s">
        <v>46</v>
      </c>
      <c r="I9962" t="s">
        <v>37</v>
      </c>
      <c r="J9962">
        <v>1906.9</v>
      </c>
    </row>
    <row r="9963" spans="1:10" x14ac:dyDescent="0.25">
      <c r="A9963">
        <v>16</v>
      </c>
      <c r="B9963">
        <v>2017</v>
      </c>
      <c r="C9963" t="s">
        <v>41</v>
      </c>
      <c r="D9963" t="s">
        <v>58</v>
      </c>
      <c r="E9963" t="s">
        <v>39</v>
      </c>
      <c r="F9963">
        <v>2</v>
      </c>
      <c r="G9963" t="s">
        <v>45</v>
      </c>
      <c r="H9963" t="s">
        <v>46</v>
      </c>
      <c r="I9963" t="s">
        <v>37</v>
      </c>
      <c r="J9963">
        <v>972.4</v>
      </c>
    </row>
    <row r="9964" spans="1:10" x14ac:dyDescent="0.25">
      <c r="A9964">
        <v>16</v>
      </c>
      <c r="B9964">
        <v>2017</v>
      </c>
      <c r="C9964" t="s">
        <v>41</v>
      </c>
      <c r="D9964" t="s">
        <v>58</v>
      </c>
      <c r="E9964" t="s">
        <v>39</v>
      </c>
      <c r="F9964">
        <v>3</v>
      </c>
      <c r="G9964" t="s">
        <v>45</v>
      </c>
      <c r="H9964" t="s">
        <v>2</v>
      </c>
      <c r="I9964" t="s">
        <v>51</v>
      </c>
      <c r="J9964">
        <v>856.5</v>
      </c>
    </row>
    <row r="9965" spans="1:10" x14ac:dyDescent="0.25">
      <c r="A9965">
        <v>16</v>
      </c>
      <c r="B9965">
        <v>2017</v>
      </c>
      <c r="C9965" t="s">
        <v>41</v>
      </c>
      <c r="D9965" t="s">
        <v>58</v>
      </c>
      <c r="E9965" t="s">
        <v>39</v>
      </c>
      <c r="F9965">
        <v>4</v>
      </c>
      <c r="G9965" t="s">
        <v>38</v>
      </c>
      <c r="H9965" t="s">
        <v>2</v>
      </c>
      <c r="I9965" t="s">
        <v>51</v>
      </c>
      <c r="J9965">
        <v>1419.9</v>
      </c>
    </row>
    <row r="9966" spans="1:10" x14ac:dyDescent="0.25">
      <c r="A9966">
        <v>16</v>
      </c>
      <c r="B9966">
        <v>2017</v>
      </c>
      <c r="C9966" t="s">
        <v>41</v>
      </c>
      <c r="D9966" t="s">
        <v>58</v>
      </c>
      <c r="E9966" t="s">
        <v>39</v>
      </c>
      <c r="F9966">
        <v>5</v>
      </c>
      <c r="G9966" t="s">
        <v>38</v>
      </c>
      <c r="H9966" t="s">
        <v>2</v>
      </c>
      <c r="I9966" t="s">
        <v>37</v>
      </c>
      <c r="J9966">
        <v>874.4</v>
      </c>
    </row>
    <row r="9967" spans="1:10" x14ac:dyDescent="0.25">
      <c r="A9967">
        <v>16</v>
      </c>
      <c r="B9967">
        <v>2017</v>
      </c>
      <c r="C9967" t="s">
        <v>41</v>
      </c>
      <c r="D9967" t="s">
        <v>58</v>
      </c>
      <c r="E9967" t="s">
        <v>39</v>
      </c>
      <c r="F9967">
        <v>6</v>
      </c>
      <c r="G9967" t="s">
        <v>45</v>
      </c>
      <c r="H9967" t="s">
        <v>2</v>
      </c>
      <c r="I9967" t="s">
        <v>51</v>
      </c>
      <c r="J9967">
        <v>1701.8</v>
      </c>
    </row>
    <row r="9968" spans="1:10" x14ac:dyDescent="0.25">
      <c r="A9968">
        <v>16</v>
      </c>
      <c r="B9968">
        <v>2017</v>
      </c>
      <c r="C9968" t="s">
        <v>41</v>
      </c>
      <c r="D9968" t="s">
        <v>59</v>
      </c>
      <c r="E9968" t="s">
        <v>39</v>
      </c>
      <c r="F9968">
        <v>1</v>
      </c>
      <c r="G9968" t="s">
        <v>45</v>
      </c>
      <c r="H9968" t="s">
        <v>2</v>
      </c>
      <c r="I9968" t="s">
        <v>51</v>
      </c>
      <c r="J9968">
        <v>1351.4</v>
      </c>
    </row>
    <row r="9969" spans="1:10" x14ac:dyDescent="0.25">
      <c r="A9969">
        <v>16</v>
      </c>
      <c r="B9969">
        <v>2017</v>
      </c>
      <c r="C9969" t="s">
        <v>41</v>
      </c>
      <c r="D9969" t="s">
        <v>59</v>
      </c>
      <c r="E9969" t="s">
        <v>39</v>
      </c>
      <c r="F9969">
        <v>2</v>
      </c>
      <c r="G9969" t="s">
        <v>45</v>
      </c>
      <c r="H9969" t="s">
        <v>46</v>
      </c>
      <c r="I9969" t="s">
        <v>37</v>
      </c>
      <c r="J9969">
        <v>1966.7</v>
      </c>
    </row>
    <row r="9970" spans="1:10" x14ac:dyDescent="0.25">
      <c r="A9970">
        <v>16</v>
      </c>
      <c r="B9970">
        <v>2017</v>
      </c>
      <c r="C9970" t="s">
        <v>41</v>
      </c>
      <c r="D9970" t="s">
        <v>59</v>
      </c>
      <c r="E9970" t="s">
        <v>39</v>
      </c>
      <c r="F9970">
        <v>3</v>
      </c>
      <c r="G9970" t="s">
        <v>38</v>
      </c>
      <c r="H9970" t="s">
        <v>2</v>
      </c>
      <c r="I9970" t="s">
        <v>51</v>
      </c>
      <c r="J9970">
        <v>763.1</v>
      </c>
    </row>
    <row r="9971" spans="1:10" x14ac:dyDescent="0.25">
      <c r="A9971">
        <v>16</v>
      </c>
      <c r="B9971">
        <v>2017</v>
      </c>
      <c r="C9971" t="s">
        <v>41</v>
      </c>
      <c r="D9971" t="s">
        <v>59</v>
      </c>
      <c r="E9971" t="s">
        <v>39</v>
      </c>
      <c r="F9971">
        <v>4</v>
      </c>
      <c r="G9971" t="s">
        <v>45</v>
      </c>
      <c r="H9971" t="s">
        <v>46</v>
      </c>
      <c r="I9971" t="s">
        <v>37</v>
      </c>
      <c r="J9971">
        <v>1560.3</v>
      </c>
    </row>
    <row r="9972" spans="1:10" x14ac:dyDescent="0.25">
      <c r="A9972">
        <v>16</v>
      </c>
      <c r="B9972">
        <v>2017</v>
      </c>
      <c r="C9972" t="s">
        <v>41</v>
      </c>
      <c r="D9972" t="s">
        <v>59</v>
      </c>
      <c r="E9972" t="s">
        <v>39</v>
      </c>
      <c r="F9972">
        <v>5</v>
      </c>
      <c r="G9972" t="s">
        <v>45</v>
      </c>
      <c r="H9972" t="s">
        <v>2</v>
      </c>
      <c r="I9972" t="s">
        <v>51</v>
      </c>
      <c r="J9972">
        <v>1768.3</v>
      </c>
    </row>
    <row r="9973" spans="1:10" x14ac:dyDescent="0.25">
      <c r="A9973">
        <v>16</v>
      </c>
      <c r="B9973">
        <v>2017</v>
      </c>
      <c r="C9973" t="s">
        <v>41</v>
      </c>
      <c r="D9973" t="s">
        <v>59</v>
      </c>
      <c r="E9973" t="s">
        <v>39</v>
      </c>
      <c r="F9973">
        <v>6</v>
      </c>
      <c r="G9973" t="s">
        <v>38</v>
      </c>
      <c r="H9973" t="s">
        <v>46</v>
      </c>
      <c r="I9973" t="s">
        <v>51</v>
      </c>
      <c r="J9973">
        <v>1028.8</v>
      </c>
    </row>
    <row r="9974" spans="1:10" x14ac:dyDescent="0.25">
      <c r="A9974">
        <v>16</v>
      </c>
      <c r="B9974">
        <v>2018</v>
      </c>
      <c r="C9974" t="s">
        <v>41</v>
      </c>
      <c r="D9974" t="s">
        <v>58</v>
      </c>
      <c r="E9974" t="s">
        <v>39</v>
      </c>
      <c r="F9974">
        <v>1</v>
      </c>
      <c r="G9974" t="s">
        <v>38</v>
      </c>
      <c r="H9974" t="s">
        <v>46</v>
      </c>
      <c r="I9974" t="s">
        <v>51</v>
      </c>
      <c r="J9974">
        <v>1145.3</v>
      </c>
    </row>
    <row r="9975" spans="1:10" x14ac:dyDescent="0.25">
      <c r="A9975">
        <v>16</v>
      </c>
      <c r="B9975">
        <v>2018</v>
      </c>
      <c r="C9975" t="s">
        <v>41</v>
      </c>
      <c r="D9975" t="s">
        <v>58</v>
      </c>
      <c r="E9975" t="s">
        <v>39</v>
      </c>
      <c r="F9975">
        <v>2</v>
      </c>
      <c r="G9975" t="s">
        <v>45</v>
      </c>
      <c r="H9975" t="s">
        <v>46</v>
      </c>
      <c r="I9975" t="s">
        <v>51</v>
      </c>
      <c r="J9975">
        <v>1199.8</v>
      </c>
    </row>
    <row r="9976" spans="1:10" x14ac:dyDescent="0.25">
      <c r="A9976">
        <v>16</v>
      </c>
      <c r="B9976">
        <v>2018</v>
      </c>
      <c r="C9976" t="s">
        <v>41</v>
      </c>
      <c r="D9976" t="s">
        <v>58</v>
      </c>
      <c r="E9976" t="s">
        <v>39</v>
      </c>
      <c r="F9976">
        <v>3</v>
      </c>
      <c r="G9976" t="s">
        <v>38</v>
      </c>
      <c r="H9976" t="s">
        <v>46</v>
      </c>
      <c r="I9976" t="s">
        <v>37</v>
      </c>
      <c r="J9976">
        <v>1778.4</v>
      </c>
    </row>
    <row r="9977" spans="1:10" x14ac:dyDescent="0.25">
      <c r="A9977">
        <v>16</v>
      </c>
      <c r="B9977">
        <v>2018</v>
      </c>
      <c r="C9977" t="s">
        <v>41</v>
      </c>
      <c r="D9977" t="s">
        <v>58</v>
      </c>
      <c r="E9977" t="s">
        <v>39</v>
      </c>
      <c r="F9977">
        <v>4</v>
      </c>
      <c r="G9977" t="s">
        <v>38</v>
      </c>
      <c r="H9977" t="s">
        <v>46</v>
      </c>
      <c r="I9977" t="s">
        <v>51</v>
      </c>
      <c r="J9977">
        <v>1252.2</v>
      </c>
    </row>
    <row r="9978" spans="1:10" x14ac:dyDescent="0.25">
      <c r="A9978">
        <v>16</v>
      </c>
      <c r="B9978">
        <v>2018</v>
      </c>
      <c r="C9978" t="s">
        <v>41</v>
      </c>
      <c r="D9978" t="s">
        <v>58</v>
      </c>
      <c r="E9978" t="s">
        <v>39</v>
      </c>
      <c r="F9978">
        <v>5</v>
      </c>
      <c r="G9978" t="s">
        <v>45</v>
      </c>
      <c r="H9978" t="s">
        <v>2</v>
      </c>
      <c r="I9978" t="s">
        <v>51</v>
      </c>
      <c r="J9978">
        <v>912.4</v>
      </c>
    </row>
    <row r="9979" spans="1:10" x14ac:dyDescent="0.25">
      <c r="A9979">
        <v>16</v>
      </c>
      <c r="B9979">
        <v>2018</v>
      </c>
      <c r="C9979" t="s">
        <v>41</v>
      </c>
      <c r="D9979" t="s">
        <v>58</v>
      </c>
      <c r="E9979" t="s">
        <v>39</v>
      </c>
      <c r="F9979">
        <v>6</v>
      </c>
      <c r="G9979" t="s">
        <v>38</v>
      </c>
      <c r="H9979" t="s">
        <v>2</v>
      </c>
      <c r="I9979" t="s">
        <v>37</v>
      </c>
      <c r="J9979">
        <v>308.60000000000002</v>
      </c>
    </row>
    <row r="9980" spans="1:10" x14ac:dyDescent="0.25">
      <c r="A9980">
        <v>16</v>
      </c>
      <c r="B9980">
        <v>2018</v>
      </c>
      <c r="C9980" t="s">
        <v>41</v>
      </c>
      <c r="D9980" t="s">
        <v>59</v>
      </c>
      <c r="E9980" t="s">
        <v>39</v>
      </c>
      <c r="F9980">
        <v>1</v>
      </c>
      <c r="G9980" t="s">
        <v>38</v>
      </c>
      <c r="H9980" t="s">
        <v>46</v>
      </c>
      <c r="I9980" t="s">
        <v>37</v>
      </c>
      <c r="J9980">
        <v>1444.8</v>
      </c>
    </row>
    <row r="9981" spans="1:10" x14ac:dyDescent="0.25">
      <c r="A9981">
        <v>16</v>
      </c>
      <c r="B9981">
        <v>2018</v>
      </c>
      <c r="C9981" t="s">
        <v>41</v>
      </c>
      <c r="D9981" t="s">
        <v>59</v>
      </c>
      <c r="E9981" t="s">
        <v>39</v>
      </c>
      <c r="F9981">
        <v>2</v>
      </c>
      <c r="G9981" t="s">
        <v>38</v>
      </c>
      <c r="H9981" t="s">
        <v>46</v>
      </c>
      <c r="I9981" t="s">
        <v>51</v>
      </c>
      <c r="J9981">
        <v>907</v>
      </c>
    </row>
    <row r="9982" spans="1:10" x14ac:dyDescent="0.25">
      <c r="A9982">
        <v>16</v>
      </c>
      <c r="B9982">
        <v>2018</v>
      </c>
      <c r="C9982" t="s">
        <v>41</v>
      </c>
      <c r="D9982" t="s">
        <v>59</v>
      </c>
      <c r="E9982" t="s">
        <v>39</v>
      </c>
      <c r="F9982">
        <v>3</v>
      </c>
      <c r="G9982" t="s">
        <v>38</v>
      </c>
      <c r="H9982" t="s">
        <v>46</v>
      </c>
      <c r="I9982" t="s">
        <v>37</v>
      </c>
      <c r="J9982">
        <v>1503.7</v>
      </c>
    </row>
    <row r="9983" spans="1:10" x14ac:dyDescent="0.25">
      <c r="A9983">
        <v>16</v>
      </c>
      <c r="B9983">
        <v>2018</v>
      </c>
      <c r="C9983" t="s">
        <v>41</v>
      </c>
      <c r="D9983" t="s">
        <v>59</v>
      </c>
      <c r="E9983" t="s">
        <v>39</v>
      </c>
      <c r="F9983">
        <v>4</v>
      </c>
      <c r="G9983" t="s">
        <v>38</v>
      </c>
      <c r="H9983" t="s">
        <v>46</v>
      </c>
      <c r="I9983" t="s">
        <v>51</v>
      </c>
      <c r="J9983">
        <v>1223.5</v>
      </c>
    </row>
    <row r="9984" spans="1:10" x14ac:dyDescent="0.25">
      <c r="A9984">
        <v>16</v>
      </c>
      <c r="B9984">
        <v>2018</v>
      </c>
      <c r="C9984" t="s">
        <v>41</v>
      </c>
      <c r="D9984" t="s">
        <v>59</v>
      </c>
      <c r="E9984" t="s">
        <v>39</v>
      </c>
      <c r="F9984">
        <v>5</v>
      </c>
      <c r="G9984" t="s">
        <v>38</v>
      </c>
      <c r="H9984" t="s">
        <v>46</v>
      </c>
      <c r="I9984" t="s">
        <v>37</v>
      </c>
      <c r="J9984">
        <v>1699.5</v>
      </c>
    </row>
    <row r="9985" spans="1:10" x14ac:dyDescent="0.25">
      <c r="A9985">
        <v>16</v>
      </c>
      <c r="B9985">
        <v>2018</v>
      </c>
      <c r="C9985" t="s">
        <v>41</v>
      </c>
      <c r="D9985" t="s">
        <v>59</v>
      </c>
      <c r="E9985" t="s">
        <v>39</v>
      </c>
      <c r="F9985">
        <v>6</v>
      </c>
      <c r="G9985" t="s">
        <v>45</v>
      </c>
      <c r="H9985" t="s">
        <v>2</v>
      </c>
      <c r="I9985" t="s">
        <v>51</v>
      </c>
      <c r="J9985">
        <v>1209.5999999999999</v>
      </c>
    </row>
    <row r="9986" spans="1:10" x14ac:dyDescent="0.25">
      <c r="A9986">
        <v>17</v>
      </c>
      <c r="B9986">
        <v>2017</v>
      </c>
      <c r="C9986" t="s">
        <v>41</v>
      </c>
      <c r="D9986" t="s">
        <v>58</v>
      </c>
      <c r="E9986" t="s">
        <v>39</v>
      </c>
      <c r="F9986">
        <v>1</v>
      </c>
      <c r="G9986" t="s">
        <v>38</v>
      </c>
      <c r="H9986" t="s">
        <v>46</v>
      </c>
      <c r="I9986" t="s">
        <v>51</v>
      </c>
      <c r="J9986">
        <v>1460.6</v>
      </c>
    </row>
    <row r="9987" spans="1:10" x14ac:dyDescent="0.25">
      <c r="A9987">
        <v>17</v>
      </c>
      <c r="B9987">
        <v>2017</v>
      </c>
      <c r="C9987" t="s">
        <v>41</v>
      </c>
      <c r="D9987" t="s">
        <v>58</v>
      </c>
      <c r="E9987" t="s">
        <v>39</v>
      </c>
      <c r="F9987">
        <v>2</v>
      </c>
      <c r="G9987" t="s">
        <v>45</v>
      </c>
      <c r="H9987" t="s">
        <v>2</v>
      </c>
      <c r="I9987" t="s">
        <v>37</v>
      </c>
      <c r="J9987">
        <v>649.20000000000005</v>
      </c>
    </row>
    <row r="9988" spans="1:10" x14ac:dyDescent="0.25">
      <c r="A9988">
        <v>17</v>
      </c>
      <c r="B9988">
        <v>2017</v>
      </c>
      <c r="C9988" t="s">
        <v>41</v>
      </c>
      <c r="D9988" t="s">
        <v>58</v>
      </c>
      <c r="E9988" t="s">
        <v>39</v>
      </c>
      <c r="F9988">
        <v>3</v>
      </c>
      <c r="G9988" t="s">
        <v>38</v>
      </c>
      <c r="H9988" t="s">
        <v>2</v>
      </c>
      <c r="I9988" t="s">
        <v>37</v>
      </c>
      <c r="J9988">
        <v>-180</v>
      </c>
    </row>
    <row r="9989" spans="1:10" x14ac:dyDescent="0.25">
      <c r="A9989">
        <v>17</v>
      </c>
      <c r="B9989">
        <v>2017</v>
      </c>
      <c r="C9989" t="s">
        <v>41</v>
      </c>
      <c r="D9989" t="s">
        <v>58</v>
      </c>
      <c r="E9989" t="s">
        <v>39</v>
      </c>
      <c r="F9989">
        <v>4</v>
      </c>
      <c r="G9989" t="s">
        <v>45</v>
      </c>
      <c r="H9989" t="s">
        <v>2</v>
      </c>
      <c r="I9989" t="s">
        <v>51</v>
      </c>
      <c r="J9989">
        <v>715.9</v>
      </c>
    </row>
    <row r="9990" spans="1:10" x14ac:dyDescent="0.25">
      <c r="A9990">
        <v>17</v>
      </c>
      <c r="B9990">
        <v>2017</v>
      </c>
      <c r="C9990" t="s">
        <v>41</v>
      </c>
      <c r="D9990" t="s">
        <v>58</v>
      </c>
      <c r="E9990" t="s">
        <v>39</v>
      </c>
      <c r="F9990">
        <v>5</v>
      </c>
      <c r="G9990" t="s">
        <v>38</v>
      </c>
      <c r="H9990" t="s">
        <v>2</v>
      </c>
      <c r="I9990" t="s">
        <v>37</v>
      </c>
      <c r="J9990">
        <v>1409.2</v>
      </c>
    </row>
    <row r="9991" spans="1:10" x14ac:dyDescent="0.25">
      <c r="A9991">
        <v>17</v>
      </c>
      <c r="B9991">
        <v>2017</v>
      </c>
      <c r="C9991" t="s">
        <v>41</v>
      </c>
      <c r="D9991" t="s">
        <v>58</v>
      </c>
      <c r="E9991" t="s">
        <v>39</v>
      </c>
      <c r="F9991">
        <v>6</v>
      </c>
      <c r="G9991" t="s">
        <v>38</v>
      </c>
      <c r="H9991" t="s">
        <v>46</v>
      </c>
      <c r="I9991" t="s">
        <v>37</v>
      </c>
      <c r="J9991">
        <v>2353</v>
      </c>
    </row>
    <row r="9992" spans="1:10" x14ac:dyDescent="0.25">
      <c r="A9992">
        <v>17</v>
      </c>
      <c r="B9992">
        <v>2017</v>
      </c>
      <c r="C9992" t="s">
        <v>41</v>
      </c>
      <c r="D9992" t="s">
        <v>59</v>
      </c>
      <c r="E9992" t="s">
        <v>39</v>
      </c>
      <c r="F9992">
        <v>1</v>
      </c>
      <c r="G9992" t="s">
        <v>38</v>
      </c>
      <c r="H9992" t="s">
        <v>2</v>
      </c>
      <c r="I9992" t="s">
        <v>51</v>
      </c>
      <c r="J9992">
        <v>202.2</v>
      </c>
    </row>
    <row r="9993" spans="1:10" x14ac:dyDescent="0.25">
      <c r="A9993">
        <v>17</v>
      </c>
      <c r="B9993">
        <v>2017</v>
      </c>
      <c r="C9993" t="s">
        <v>41</v>
      </c>
      <c r="D9993" t="s">
        <v>59</v>
      </c>
      <c r="E9993" t="s">
        <v>39</v>
      </c>
      <c r="F9993">
        <v>2</v>
      </c>
      <c r="G9993" t="s">
        <v>38</v>
      </c>
      <c r="H9993" t="s">
        <v>46</v>
      </c>
      <c r="I9993" t="s">
        <v>51</v>
      </c>
      <c r="J9993">
        <v>1271.7</v>
      </c>
    </row>
    <row r="9994" spans="1:10" x14ac:dyDescent="0.25">
      <c r="A9994">
        <v>17</v>
      </c>
      <c r="B9994">
        <v>2017</v>
      </c>
      <c r="C9994" t="s">
        <v>41</v>
      </c>
      <c r="D9994" t="s">
        <v>59</v>
      </c>
      <c r="E9994" t="s">
        <v>39</v>
      </c>
      <c r="F9994">
        <v>3</v>
      </c>
      <c r="G9994" t="s">
        <v>38</v>
      </c>
      <c r="H9994" t="s">
        <v>2</v>
      </c>
      <c r="I9994" t="s">
        <v>37</v>
      </c>
      <c r="J9994">
        <v>850.2</v>
      </c>
    </row>
    <row r="9995" spans="1:10" x14ac:dyDescent="0.25">
      <c r="A9995">
        <v>17</v>
      </c>
      <c r="B9995">
        <v>2017</v>
      </c>
      <c r="C9995" t="s">
        <v>41</v>
      </c>
      <c r="D9995" t="s">
        <v>59</v>
      </c>
      <c r="E9995" t="s">
        <v>39</v>
      </c>
      <c r="F9995">
        <v>4</v>
      </c>
      <c r="G9995" t="s">
        <v>45</v>
      </c>
      <c r="H9995" t="s">
        <v>46</v>
      </c>
      <c r="I9995" t="s">
        <v>51</v>
      </c>
      <c r="J9995">
        <v>1407.8</v>
      </c>
    </row>
    <row r="9996" spans="1:10" x14ac:dyDescent="0.25">
      <c r="A9996">
        <v>17</v>
      </c>
      <c r="B9996">
        <v>2017</v>
      </c>
      <c r="C9996" t="s">
        <v>41</v>
      </c>
      <c r="D9996" t="s">
        <v>59</v>
      </c>
      <c r="E9996" t="s">
        <v>39</v>
      </c>
      <c r="F9996">
        <v>5</v>
      </c>
      <c r="G9996" t="s">
        <v>45</v>
      </c>
      <c r="H9996" t="s">
        <v>2</v>
      </c>
      <c r="I9996" t="s">
        <v>37</v>
      </c>
      <c r="J9996">
        <v>1377.7</v>
      </c>
    </row>
    <row r="9997" spans="1:10" x14ac:dyDescent="0.25">
      <c r="A9997">
        <v>17</v>
      </c>
      <c r="B9997">
        <v>2017</v>
      </c>
      <c r="C9997" t="s">
        <v>41</v>
      </c>
      <c r="D9997" t="s">
        <v>59</v>
      </c>
      <c r="E9997" t="s">
        <v>39</v>
      </c>
      <c r="F9997">
        <v>6</v>
      </c>
      <c r="G9997" t="s">
        <v>45</v>
      </c>
      <c r="H9997" t="s">
        <v>46</v>
      </c>
      <c r="I9997" t="s">
        <v>37</v>
      </c>
      <c r="J9997">
        <v>2153.1999999999998</v>
      </c>
    </row>
    <row r="9998" spans="1:10" x14ac:dyDescent="0.25">
      <c r="A9998">
        <v>17</v>
      </c>
      <c r="B9998">
        <v>2018</v>
      </c>
      <c r="C9998" t="s">
        <v>41</v>
      </c>
      <c r="D9998" t="s">
        <v>58</v>
      </c>
      <c r="E9998" t="s">
        <v>39</v>
      </c>
      <c r="F9998">
        <v>1</v>
      </c>
      <c r="G9998" t="s">
        <v>38</v>
      </c>
      <c r="H9998" t="s">
        <v>2</v>
      </c>
      <c r="I9998" t="s">
        <v>37</v>
      </c>
      <c r="J9998">
        <v>777.9</v>
      </c>
    </row>
    <row r="9999" spans="1:10" x14ac:dyDescent="0.25">
      <c r="A9999">
        <v>17</v>
      </c>
      <c r="B9999">
        <v>2018</v>
      </c>
      <c r="C9999" t="s">
        <v>41</v>
      </c>
      <c r="D9999" t="s">
        <v>58</v>
      </c>
      <c r="E9999" t="s">
        <v>39</v>
      </c>
      <c r="F9999">
        <v>2</v>
      </c>
      <c r="G9999" t="s">
        <v>45</v>
      </c>
      <c r="H9999" t="s">
        <v>46</v>
      </c>
      <c r="I9999" t="s">
        <v>51</v>
      </c>
      <c r="J9999">
        <v>942.2</v>
      </c>
    </row>
    <row r="10000" spans="1:10" x14ac:dyDescent="0.25">
      <c r="A10000">
        <v>17</v>
      </c>
      <c r="B10000">
        <v>2018</v>
      </c>
      <c r="C10000" t="s">
        <v>41</v>
      </c>
      <c r="D10000" t="s">
        <v>58</v>
      </c>
      <c r="E10000" t="s">
        <v>39</v>
      </c>
      <c r="F10000">
        <v>3</v>
      </c>
      <c r="G10000" t="s">
        <v>38</v>
      </c>
      <c r="H10000" t="s">
        <v>2</v>
      </c>
      <c r="I10000" t="s">
        <v>51</v>
      </c>
      <c r="J10000">
        <v>1517</v>
      </c>
    </row>
    <row r="10001" spans="1:10" x14ac:dyDescent="0.25">
      <c r="A10001">
        <v>17</v>
      </c>
      <c r="B10001">
        <v>2018</v>
      </c>
      <c r="C10001" t="s">
        <v>41</v>
      </c>
      <c r="D10001" t="s">
        <v>58</v>
      </c>
      <c r="E10001" t="s">
        <v>39</v>
      </c>
      <c r="F10001">
        <v>4</v>
      </c>
      <c r="G10001" t="s">
        <v>45</v>
      </c>
      <c r="H10001" t="s">
        <v>46</v>
      </c>
      <c r="I10001" t="s">
        <v>37</v>
      </c>
      <c r="J10001">
        <v>1405.5</v>
      </c>
    </row>
    <row r="10002" spans="1:10" x14ac:dyDescent="0.25">
      <c r="A10002">
        <v>17</v>
      </c>
      <c r="B10002">
        <v>2018</v>
      </c>
      <c r="C10002" t="s">
        <v>41</v>
      </c>
      <c r="D10002" t="s">
        <v>58</v>
      </c>
      <c r="E10002" t="s">
        <v>39</v>
      </c>
      <c r="F10002">
        <v>5</v>
      </c>
      <c r="G10002" t="s">
        <v>45</v>
      </c>
      <c r="H10002" t="s">
        <v>46</v>
      </c>
      <c r="I10002" t="s">
        <v>37</v>
      </c>
      <c r="J10002">
        <v>1600.9</v>
      </c>
    </row>
    <row r="10003" spans="1:10" x14ac:dyDescent="0.25">
      <c r="A10003">
        <v>17</v>
      </c>
      <c r="B10003">
        <v>2018</v>
      </c>
      <c r="C10003" t="s">
        <v>41</v>
      </c>
      <c r="D10003" t="s">
        <v>58</v>
      </c>
      <c r="E10003" t="s">
        <v>39</v>
      </c>
      <c r="F10003">
        <v>6</v>
      </c>
      <c r="G10003" t="s">
        <v>45</v>
      </c>
      <c r="H10003" t="s">
        <v>46</v>
      </c>
      <c r="I10003" t="s">
        <v>37</v>
      </c>
      <c r="J10003">
        <v>1190.5999999999999</v>
      </c>
    </row>
    <row r="10004" spans="1:10" x14ac:dyDescent="0.25">
      <c r="A10004">
        <v>17</v>
      </c>
      <c r="B10004">
        <v>2018</v>
      </c>
      <c r="C10004" t="s">
        <v>41</v>
      </c>
      <c r="D10004" t="s">
        <v>59</v>
      </c>
      <c r="E10004" t="s">
        <v>39</v>
      </c>
      <c r="F10004">
        <v>1</v>
      </c>
      <c r="G10004" t="s">
        <v>45</v>
      </c>
      <c r="H10004" t="s">
        <v>2</v>
      </c>
      <c r="I10004" t="s">
        <v>37</v>
      </c>
      <c r="J10004">
        <v>970.8</v>
      </c>
    </row>
    <row r="10005" spans="1:10" x14ac:dyDescent="0.25">
      <c r="A10005">
        <v>17</v>
      </c>
      <c r="B10005">
        <v>2018</v>
      </c>
      <c r="C10005" t="s">
        <v>41</v>
      </c>
      <c r="D10005" t="s">
        <v>59</v>
      </c>
      <c r="E10005" t="s">
        <v>39</v>
      </c>
      <c r="F10005">
        <v>2</v>
      </c>
      <c r="G10005" t="s">
        <v>45</v>
      </c>
      <c r="H10005" t="s">
        <v>2</v>
      </c>
      <c r="I10005" t="s">
        <v>37</v>
      </c>
      <c r="J10005">
        <v>1926</v>
      </c>
    </row>
    <row r="10006" spans="1:10" x14ac:dyDescent="0.25">
      <c r="A10006">
        <v>17</v>
      </c>
      <c r="B10006">
        <v>2018</v>
      </c>
      <c r="C10006" t="s">
        <v>41</v>
      </c>
      <c r="D10006" t="s">
        <v>59</v>
      </c>
      <c r="E10006" t="s">
        <v>39</v>
      </c>
      <c r="F10006">
        <v>3</v>
      </c>
      <c r="G10006" t="s">
        <v>38</v>
      </c>
      <c r="H10006" t="s">
        <v>46</v>
      </c>
      <c r="I10006" t="s">
        <v>37</v>
      </c>
      <c r="J10006">
        <v>1874.3</v>
      </c>
    </row>
    <row r="10007" spans="1:10" x14ac:dyDescent="0.25">
      <c r="A10007">
        <v>17</v>
      </c>
      <c r="B10007">
        <v>2018</v>
      </c>
      <c r="C10007" t="s">
        <v>41</v>
      </c>
      <c r="D10007" t="s">
        <v>59</v>
      </c>
      <c r="E10007" t="s">
        <v>39</v>
      </c>
      <c r="F10007">
        <v>4</v>
      </c>
      <c r="G10007" t="s">
        <v>38</v>
      </c>
      <c r="H10007" t="s">
        <v>2</v>
      </c>
      <c r="I10007" t="s">
        <v>37</v>
      </c>
      <c r="J10007">
        <v>1140.8</v>
      </c>
    </row>
    <row r="10008" spans="1:10" x14ac:dyDescent="0.25">
      <c r="A10008">
        <v>17</v>
      </c>
      <c r="B10008">
        <v>2018</v>
      </c>
      <c r="C10008" t="s">
        <v>41</v>
      </c>
      <c r="D10008" t="s">
        <v>59</v>
      </c>
      <c r="E10008" t="s">
        <v>39</v>
      </c>
      <c r="F10008">
        <v>5</v>
      </c>
      <c r="G10008" t="s">
        <v>45</v>
      </c>
      <c r="H10008" t="s">
        <v>2</v>
      </c>
      <c r="I10008" t="s">
        <v>51</v>
      </c>
      <c r="J10008">
        <v>1051.7</v>
      </c>
    </row>
    <row r="10009" spans="1:10" x14ac:dyDescent="0.25">
      <c r="A10009">
        <v>17</v>
      </c>
      <c r="B10009">
        <v>2018</v>
      </c>
      <c r="C10009" t="s">
        <v>41</v>
      </c>
      <c r="D10009" t="s">
        <v>59</v>
      </c>
      <c r="E10009" t="s">
        <v>39</v>
      </c>
      <c r="F10009">
        <v>6</v>
      </c>
      <c r="G10009" t="s">
        <v>38</v>
      </c>
      <c r="H10009" t="s">
        <v>2</v>
      </c>
      <c r="I10009" t="s">
        <v>37</v>
      </c>
      <c r="J10009">
        <v>1816.7</v>
      </c>
    </row>
    <row r="10010" spans="1:10" x14ac:dyDescent="0.25">
      <c r="A10010">
        <v>18</v>
      </c>
      <c r="B10010">
        <v>2017</v>
      </c>
      <c r="C10010" t="s">
        <v>41</v>
      </c>
      <c r="D10010" t="s">
        <v>58</v>
      </c>
      <c r="E10010" t="s">
        <v>39</v>
      </c>
      <c r="F10010">
        <v>1</v>
      </c>
      <c r="G10010" t="s">
        <v>45</v>
      </c>
      <c r="H10010" t="s">
        <v>2</v>
      </c>
      <c r="I10010" t="s">
        <v>51</v>
      </c>
      <c r="J10010">
        <v>1220.2</v>
      </c>
    </row>
    <row r="10011" spans="1:10" x14ac:dyDescent="0.25">
      <c r="A10011">
        <v>18</v>
      </c>
      <c r="B10011">
        <v>2017</v>
      </c>
      <c r="C10011" t="s">
        <v>41</v>
      </c>
      <c r="D10011" t="s">
        <v>58</v>
      </c>
      <c r="E10011" t="s">
        <v>39</v>
      </c>
      <c r="F10011">
        <v>2</v>
      </c>
      <c r="G10011" t="s">
        <v>38</v>
      </c>
      <c r="H10011" t="s">
        <v>2</v>
      </c>
      <c r="I10011" t="s">
        <v>51</v>
      </c>
      <c r="J10011">
        <v>1212.9000000000001</v>
      </c>
    </row>
    <row r="10012" spans="1:10" x14ac:dyDescent="0.25">
      <c r="A10012">
        <v>18</v>
      </c>
      <c r="B10012">
        <v>2017</v>
      </c>
      <c r="C10012" t="s">
        <v>41</v>
      </c>
      <c r="D10012" t="s">
        <v>58</v>
      </c>
      <c r="E10012" t="s">
        <v>39</v>
      </c>
      <c r="F10012">
        <v>3</v>
      </c>
      <c r="G10012" t="s">
        <v>45</v>
      </c>
      <c r="H10012" t="s">
        <v>2</v>
      </c>
      <c r="I10012" t="s">
        <v>51</v>
      </c>
      <c r="J10012">
        <v>1653.5</v>
      </c>
    </row>
    <row r="10013" spans="1:10" x14ac:dyDescent="0.25">
      <c r="A10013">
        <v>18</v>
      </c>
      <c r="B10013">
        <v>2017</v>
      </c>
      <c r="C10013" t="s">
        <v>41</v>
      </c>
      <c r="D10013" t="s">
        <v>58</v>
      </c>
      <c r="E10013" t="s">
        <v>39</v>
      </c>
      <c r="F10013">
        <v>4</v>
      </c>
      <c r="G10013" t="s">
        <v>38</v>
      </c>
      <c r="H10013" t="s">
        <v>46</v>
      </c>
      <c r="I10013" t="s">
        <v>37</v>
      </c>
      <c r="J10013">
        <v>1483.8</v>
      </c>
    </row>
    <row r="10014" spans="1:10" x14ac:dyDescent="0.25">
      <c r="A10014">
        <v>18</v>
      </c>
      <c r="B10014">
        <v>2017</v>
      </c>
      <c r="C10014" t="s">
        <v>41</v>
      </c>
      <c r="D10014" t="s">
        <v>58</v>
      </c>
      <c r="E10014" t="s">
        <v>39</v>
      </c>
      <c r="F10014">
        <v>5</v>
      </c>
      <c r="G10014" t="s">
        <v>38</v>
      </c>
      <c r="H10014" t="s">
        <v>46</v>
      </c>
      <c r="I10014" t="s">
        <v>37</v>
      </c>
      <c r="J10014">
        <v>1460.9</v>
      </c>
    </row>
    <row r="10015" spans="1:10" x14ac:dyDescent="0.25">
      <c r="A10015">
        <v>18</v>
      </c>
      <c r="B10015">
        <v>2017</v>
      </c>
      <c r="C10015" t="s">
        <v>41</v>
      </c>
      <c r="D10015" t="s">
        <v>58</v>
      </c>
      <c r="E10015" t="s">
        <v>39</v>
      </c>
      <c r="F10015">
        <v>6</v>
      </c>
      <c r="G10015" t="s">
        <v>45</v>
      </c>
      <c r="H10015" t="s">
        <v>46</v>
      </c>
      <c r="I10015" t="s">
        <v>51</v>
      </c>
      <c r="J10015">
        <v>301</v>
      </c>
    </row>
    <row r="10016" spans="1:10" x14ac:dyDescent="0.25">
      <c r="A10016">
        <v>18</v>
      </c>
      <c r="B10016">
        <v>2017</v>
      </c>
      <c r="C10016" t="s">
        <v>41</v>
      </c>
      <c r="D10016" t="s">
        <v>59</v>
      </c>
      <c r="E10016" t="s">
        <v>39</v>
      </c>
      <c r="F10016">
        <v>1</v>
      </c>
      <c r="G10016" t="s">
        <v>38</v>
      </c>
      <c r="H10016" t="s">
        <v>2</v>
      </c>
      <c r="I10016" t="s">
        <v>37</v>
      </c>
      <c r="J10016">
        <v>1069.5999999999999</v>
      </c>
    </row>
    <row r="10017" spans="1:10" x14ac:dyDescent="0.25">
      <c r="A10017">
        <v>18</v>
      </c>
      <c r="B10017">
        <v>2017</v>
      </c>
      <c r="C10017" t="s">
        <v>41</v>
      </c>
      <c r="D10017" t="s">
        <v>59</v>
      </c>
      <c r="E10017" t="s">
        <v>39</v>
      </c>
      <c r="F10017">
        <v>2</v>
      </c>
      <c r="G10017" t="s">
        <v>45</v>
      </c>
      <c r="H10017" t="s">
        <v>2</v>
      </c>
      <c r="I10017" t="s">
        <v>37</v>
      </c>
      <c r="J10017">
        <v>1519.7</v>
      </c>
    </row>
    <row r="10018" spans="1:10" x14ac:dyDescent="0.25">
      <c r="A10018">
        <v>18</v>
      </c>
      <c r="B10018">
        <v>2017</v>
      </c>
      <c r="C10018" t="s">
        <v>41</v>
      </c>
      <c r="D10018" t="s">
        <v>59</v>
      </c>
      <c r="E10018" t="s">
        <v>39</v>
      </c>
      <c r="F10018">
        <v>3</v>
      </c>
      <c r="G10018" t="s">
        <v>45</v>
      </c>
      <c r="H10018" t="s">
        <v>46</v>
      </c>
      <c r="I10018" t="s">
        <v>51</v>
      </c>
      <c r="J10018">
        <v>1702.6</v>
      </c>
    </row>
    <row r="10019" spans="1:10" x14ac:dyDescent="0.25">
      <c r="A10019">
        <v>18</v>
      </c>
      <c r="B10019">
        <v>2017</v>
      </c>
      <c r="C10019" t="s">
        <v>41</v>
      </c>
      <c r="D10019" t="s">
        <v>59</v>
      </c>
      <c r="E10019" t="s">
        <v>39</v>
      </c>
      <c r="F10019">
        <v>4</v>
      </c>
      <c r="G10019" t="s">
        <v>38</v>
      </c>
      <c r="H10019" t="s">
        <v>46</v>
      </c>
      <c r="I10019" t="s">
        <v>37</v>
      </c>
      <c r="J10019">
        <v>1598.2</v>
      </c>
    </row>
    <row r="10020" spans="1:10" x14ac:dyDescent="0.25">
      <c r="A10020">
        <v>18</v>
      </c>
      <c r="B10020">
        <v>2017</v>
      </c>
      <c r="C10020" t="s">
        <v>41</v>
      </c>
      <c r="D10020" t="s">
        <v>59</v>
      </c>
      <c r="E10020" t="s">
        <v>39</v>
      </c>
      <c r="F10020">
        <v>5</v>
      </c>
      <c r="G10020" t="s">
        <v>45</v>
      </c>
      <c r="H10020" t="s">
        <v>2</v>
      </c>
      <c r="I10020" t="s">
        <v>51</v>
      </c>
      <c r="J10020">
        <v>1560.8</v>
      </c>
    </row>
    <row r="10021" spans="1:10" x14ac:dyDescent="0.25">
      <c r="A10021">
        <v>18</v>
      </c>
      <c r="B10021">
        <v>2017</v>
      </c>
      <c r="C10021" t="s">
        <v>41</v>
      </c>
      <c r="D10021" t="s">
        <v>59</v>
      </c>
      <c r="E10021" t="s">
        <v>39</v>
      </c>
      <c r="F10021">
        <v>6</v>
      </c>
      <c r="G10021" t="s">
        <v>45</v>
      </c>
      <c r="H10021" t="s">
        <v>2</v>
      </c>
      <c r="I10021" t="s">
        <v>51</v>
      </c>
      <c r="J10021">
        <v>1495.6</v>
      </c>
    </row>
    <row r="10022" spans="1:10" x14ac:dyDescent="0.25">
      <c r="A10022">
        <v>18</v>
      </c>
      <c r="B10022">
        <v>2018</v>
      </c>
      <c r="C10022" t="s">
        <v>41</v>
      </c>
      <c r="D10022" t="s">
        <v>58</v>
      </c>
      <c r="E10022" t="s">
        <v>39</v>
      </c>
      <c r="F10022">
        <v>1</v>
      </c>
      <c r="G10022" t="s">
        <v>45</v>
      </c>
      <c r="H10022" t="s">
        <v>2</v>
      </c>
      <c r="I10022" t="s">
        <v>37</v>
      </c>
      <c r="J10022">
        <v>1350.7</v>
      </c>
    </row>
    <row r="10023" spans="1:10" x14ac:dyDescent="0.25">
      <c r="A10023">
        <v>18</v>
      </c>
      <c r="B10023">
        <v>2018</v>
      </c>
      <c r="C10023" t="s">
        <v>41</v>
      </c>
      <c r="D10023" t="s">
        <v>58</v>
      </c>
      <c r="E10023" t="s">
        <v>39</v>
      </c>
      <c r="F10023">
        <v>2</v>
      </c>
      <c r="G10023" t="s">
        <v>45</v>
      </c>
      <c r="H10023" t="s">
        <v>2</v>
      </c>
      <c r="I10023" t="s">
        <v>37</v>
      </c>
      <c r="J10023">
        <v>1309.4000000000001</v>
      </c>
    </row>
    <row r="10024" spans="1:10" x14ac:dyDescent="0.25">
      <c r="A10024">
        <v>18</v>
      </c>
      <c r="B10024">
        <v>2018</v>
      </c>
      <c r="C10024" t="s">
        <v>41</v>
      </c>
      <c r="D10024" t="s">
        <v>58</v>
      </c>
      <c r="E10024" t="s">
        <v>39</v>
      </c>
      <c r="F10024">
        <v>3</v>
      </c>
      <c r="G10024" t="s">
        <v>45</v>
      </c>
      <c r="H10024" t="s">
        <v>2</v>
      </c>
      <c r="I10024" t="s">
        <v>37</v>
      </c>
      <c r="J10024">
        <v>1682.4</v>
      </c>
    </row>
    <row r="10025" spans="1:10" x14ac:dyDescent="0.25">
      <c r="A10025">
        <v>18</v>
      </c>
      <c r="B10025">
        <v>2018</v>
      </c>
      <c r="C10025" t="s">
        <v>41</v>
      </c>
      <c r="D10025" t="s">
        <v>58</v>
      </c>
      <c r="E10025" t="s">
        <v>39</v>
      </c>
      <c r="F10025">
        <v>4</v>
      </c>
      <c r="G10025" t="s">
        <v>45</v>
      </c>
      <c r="H10025" t="s">
        <v>46</v>
      </c>
      <c r="I10025" t="s">
        <v>51</v>
      </c>
      <c r="J10025">
        <v>1355.9</v>
      </c>
    </row>
    <row r="10026" spans="1:10" x14ac:dyDescent="0.25">
      <c r="A10026">
        <v>18</v>
      </c>
      <c r="B10026">
        <v>2018</v>
      </c>
      <c r="C10026" t="s">
        <v>41</v>
      </c>
      <c r="D10026" t="s">
        <v>58</v>
      </c>
      <c r="E10026" t="s">
        <v>39</v>
      </c>
      <c r="F10026">
        <v>5</v>
      </c>
      <c r="G10026" t="s">
        <v>38</v>
      </c>
      <c r="H10026" t="s">
        <v>46</v>
      </c>
      <c r="I10026" t="s">
        <v>37</v>
      </c>
      <c r="J10026">
        <v>561.70000000000005</v>
      </c>
    </row>
    <row r="10027" spans="1:10" x14ac:dyDescent="0.25">
      <c r="A10027">
        <v>18</v>
      </c>
      <c r="B10027">
        <v>2018</v>
      </c>
      <c r="C10027" t="s">
        <v>41</v>
      </c>
      <c r="D10027" t="s">
        <v>58</v>
      </c>
      <c r="E10027" t="s">
        <v>39</v>
      </c>
      <c r="F10027">
        <v>6</v>
      </c>
      <c r="G10027" t="s">
        <v>45</v>
      </c>
      <c r="H10027" t="s">
        <v>2</v>
      </c>
      <c r="I10027" t="s">
        <v>51</v>
      </c>
      <c r="J10027">
        <v>1571.7</v>
      </c>
    </row>
    <row r="10028" spans="1:10" x14ac:dyDescent="0.25">
      <c r="A10028">
        <v>18</v>
      </c>
      <c r="B10028">
        <v>2018</v>
      </c>
      <c r="C10028" t="s">
        <v>41</v>
      </c>
      <c r="D10028" t="s">
        <v>59</v>
      </c>
      <c r="E10028" t="s">
        <v>39</v>
      </c>
      <c r="F10028">
        <v>1</v>
      </c>
      <c r="G10028" t="s">
        <v>45</v>
      </c>
      <c r="H10028" t="s">
        <v>2</v>
      </c>
      <c r="I10028" t="s">
        <v>51</v>
      </c>
      <c r="J10028">
        <v>1526.8</v>
      </c>
    </row>
    <row r="10029" spans="1:10" x14ac:dyDescent="0.25">
      <c r="A10029">
        <v>18</v>
      </c>
      <c r="B10029">
        <v>2018</v>
      </c>
      <c r="C10029" t="s">
        <v>41</v>
      </c>
      <c r="D10029" t="s">
        <v>59</v>
      </c>
      <c r="E10029" t="s">
        <v>39</v>
      </c>
      <c r="F10029">
        <v>2</v>
      </c>
      <c r="G10029" t="s">
        <v>45</v>
      </c>
      <c r="H10029" t="s">
        <v>2</v>
      </c>
      <c r="I10029" t="s">
        <v>51</v>
      </c>
      <c r="J10029">
        <v>1304</v>
      </c>
    </row>
    <row r="10030" spans="1:10" x14ac:dyDescent="0.25">
      <c r="A10030">
        <v>18</v>
      </c>
      <c r="B10030">
        <v>2018</v>
      </c>
      <c r="C10030" t="s">
        <v>41</v>
      </c>
      <c r="D10030" t="s">
        <v>59</v>
      </c>
      <c r="E10030" t="s">
        <v>39</v>
      </c>
      <c r="F10030">
        <v>3</v>
      </c>
      <c r="G10030" t="s">
        <v>38</v>
      </c>
      <c r="H10030" t="s">
        <v>2</v>
      </c>
      <c r="I10030" t="s">
        <v>51</v>
      </c>
      <c r="J10030">
        <v>767.2</v>
      </c>
    </row>
    <row r="10031" spans="1:10" x14ac:dyDescent="0.25">
      <c r="A10031">
        <v>18</v>
      </c>
      <c r="B10031">
        <v>2018</v>
      </c>
      <c r="C10031" t="s">
        <v>41</v>
      </c>
      <c r="D10031" t="s">
        <v>59</v>
      </c>
      <c r="E10031" t="s">
        <v>39</v>
      </c>
      <c r="F10031">
        <v>4</v>
      </c>
      <c r="G10031" t="s">
        <v>38</v>
      </c>
      <c r="H10031" t="s">
        <v>2</v>
      </c>
      <c r="I10031" t="s">
        <v>51</v>
      </c>
      <c r="J10031">
        <v>1986.1</v>
      </c>
    </row>
    <row r="10032" spans="1:10" x14ac:dyDescent="0.25">
      <c r="A10032">
        <v>18</v>
      </c>
      <c r="B10032">
        <v>2018</v>
      </c>
      <c r="C10032" t="s">
        <v>41</v>
      </c>
      <c r="D10032" t="s">
        <v>59</v>
      </c>
      <c r="E10032" t="s">
        <v>39</v>
      </c>
      <c r="F10032">
        <v>5</v>
      </c>
      <c r="G10032" t="s">
        <v>45</v>
      </c>
      <c r="H10032" t="s">
        <v>46</v>
      </c>
      <c r="I10032" t="s">
        <v>51</v>
      </c>
      <c r="J10032">
        <v>1209.3</v>
      </c>
    </row>
    <row r="10033" spans="1:10" x14ac:dyDescent="0.25">
      <c r="A10033">
        <v>18</v>
      </c>
      <c r="B10033">
        <v>2018</v>
      </c>
      <c r="C10033" t="s">
        <v>41</v>
      </c>
      <c r="D10033" t="s">
        <v>59</v>
      </c>
      <c r="E10033" t="s">
        <v>39</v>
      </c>
      <c r="F10033">
        <v>6</v>
      </c>
      <c r="G10033" t="s">
        <v>45</v>
      </c>
      <c r="H10033" t="s">
        <v>2</v>
      </c>
      <c r="I10033" t="s">
        <v>37</v>
      </c>
      <c r="J10033">
        <v>2078.6</v>
      </c>
    </row>
    <row r="10034" spans="1:10" x14ac:dyDescent="0.25">
      <c r="A10034">
        <v>19</v>
      </c>
      <c r="B10034">
        <v>2017</v>
      </c>
      <c r="C10034" t="s">
        <v>41</v>
      </c>
      <c r="D10034" t="s">
        <v>58</v>
      </c>
      <c r="E10034" t="s">
        <v>39</v>
      </c>
      <c r="F10034">
        <v>1</v>
      </c>
      <c r="G10034" t="s">
        <v>45</v>
      </c>
      <c r="H10034" t="s">
        <v>2</v>
      </c>
      <c r="I10034" t="s">
        <v>51</v>
      </c>
      <c r="J10034">
        <v>1270.8</v>
      </c>
    </row>
    <row r="10035" spans="1:10" x14ac:dyDescent="0.25">
      <c r="A10035">
        <v>19</v>
      </c>
      <c r="B10035">
        <v>2017</v>
      </c>
      <c r="C10035" t="s">
        <v>41</v>
      </c>
      <c r="D10035" t="s">
        <v>58</v>
      </c>
      <c r="E10035" t="s">
        <v>39</v>
      </c>
      <c r="F10035">
        <v>2</v>
      </c>
      <c r="G10035" t="s">
        <v>45</v>
      </c>
      <c r="H10035" t="s">
        <v>2</v>
      </c>
      <c r="I10035" t="s">
        <v>37</v>
      </c>
      <c r="J10035">
        <v>2106.9</v>
      </c>
    </row>
    <row r="10036" spans="1:10" x14ac:dyDescent="0.25">
      <c r="A10036">
        <v>19</v>
      </c>
      <c r="B10036">
        <v>2017</v>
      </c>
      <c r="C10036" t="s">
        <v>41</v>
      </c>
      <c r="D10036" t="s">
        <v>58</v>
      </c>
      <c r="E10036" t="s">
        <v>39</v>
      </c>
      <c r="F10036">
        <v>3</v>
      </c>
      <c r="G10036" t="s">
        <v>38</v>
      </c>
      <c r="H10036" t="s">
        <v>2</v>
      </c>
      <c r="I10036" t="s">
        <v>37</v>
      </c>
      <c r="J10036">
        <v>1538.3</v>
      </c>
    </row>
    <row r="10037" spans="1:10" x14ac:dyDescent="0.25">
      <c r="A10037">
        <v>19</v>
      </c>
      <c r="B10037">
        <v>2017</v>
      </c>
      <c r="C10037" t="s">
        <v>41</v>
      </c>
      <c r="D10037" t="s">
        <v>58</v>
      </c>
      <c r="E10037" t="s">
        <v>39</v>
      </c>
      <c r="F10037">
        <v>4</v>
      </c>
      <c r="G10037" t="s">
        <v>38</v>
      </c>
      <c r="H10037" t="s">
        <v>46</v>
      </c>
      <c r="I10037" t="s">
        <v>51</v>
      </c>
      <c r="J10037">
        <v>1462.4</v>
      </c>
    </row>
    <row r="10038" spans="1:10" x14ac:dyDescent="0.25">
      <c r="A10038">
        <v>19</v>
      </c>
      <c r="B10038">
        <v>2017</v>
      </c>
      <c r="C10038" t="s">
        <v>41</v>
      </c>
      <c r="D10038" t="s">
        <v>58</v>
      </c>
      <c r="E10038" t="s">
        <v>39</v>
      </c>
      <c r="F10038">
        <v>5</v>
      </c>
      <c r="G10038" t="s">
        <v>45</v>
      </c>
      <c r="H10038" t="s">
        <v>46</v>
      </c>
      <c r="I10038" t="s">
        <v>37</v>
      </c>
      <c r="J10038">
        <v>1580.1</v>
      </c>
    </row>
    <row r="10039" spans="1:10" x14ac:dyDescent="0.25">
      <c r="A10039">
        <v>19</v>
      </c>
      <c r="B10039">
        <v>2017</v>
      </c>
      <c r="C10039" t="s">
        <v>41</v>
      </c>
      <c r="D10039" t="s">
        <v>58</v>
      </c>
      <c r="E10039" t="s">
        <v>39</v>
      </c>
      <c r="F10039">
        <v>6</v>
      </c>
      <c r="G10039" t="s">
        <v>45</v>
      </c>
      <c r="H10039" t="s">
        <v>2</v>
      </c>
      <c r="I10039" t="s">
        <v>37</v>
      </c>
      <c r="J10039">
        <v>900.5</v>
      </c>
    </row>
    <row r="10040" spans="1:10" x14ac:dyDescent="0.25">
      <c r="A10040">
        <v>19</v>
      </c>
      <c r="B10040">
        <v>2017</v>
      </c>
      <c r="C10040" t="s">
        <v>41</v>
      </c>
      <c r="D10040" t="s">
        <v>59</v>
      </c>
      <c r="E10040" t="s">
        <v>39</v>
      </c>
      <c r="F10040">
        <v>1</v>
      </c>
      <c r="G10040" t="s">
        <v>45</v>
      </c>
      <c r="H10040" t="s">
        <v>2</v>
      </c>
      <c r="I10040" t="s">
        <v>37</v>
      </c>
      <c r="J10040">
        <v>1008</v>
      </c>
    </row>
    <row r="10041" spans="1:10" x14ac:dyDescent="0.25">
      <c r="A10041">
        <v>19</v>
      </c>
      <c r="B10041">
        <v>2017</v>
      </c>
      <c r="C10041" t="s">
        <v>41</v>
      </c>
      <c r="D10041" t="s">
        <v>59</v>
      </c>
      <c r="E10041" t="s">
        <v>39</v>
      </c>
      <c r="F10041">
        <v>2</v>
      </c>
      <c r="G10041" t="s">
        <v>45</v>
      </c>
      <c r="H10041" t="s">
        <v>46</v>
      </c>
      <c r="I10041" t="s">
        <v>51</v>
      </c>
      <c r="J10041">
        <v>1495.6</v>
      </c>
    </row>
    <row r="10042" spans="1:10" x14ac:dyDescent="0.25">
      <c r="A10042">
        <v>19</v>
      </c>
      <c r="B10042">
        <v>2017</v>
      </c>
      <c r="C10042" t="s">
        <v>41</v>
      </c>
      <c r="D10042" t="s">
        <v>59</v>
      </c>
      <c r="E10042" t="s">
        <v>39</v>
      </c>
      <c r="F10042">
        <v>3</v>
      </c>
      <c r="G10042" t="s">
        <v>45</v>
      </c>
      <c r="H10042" t="s">
        <v>46</v>
      </c>
      <c r="I10042" t="s">
        <v>51</v>
      </c>
      <c r="J10042">
        <v>1626</v>
      </c>
    </row>
    <row r="10043" spans="1:10" x14ac:dyDescent="0.25">
      <c r="A10043">
        <v>19</v>
      </c>
      <c r="B10043">
        <v>2017</v>
      </c>
      <c r="C10043" t="s">
        <v>41</v>
      </c>
      <c r="D10043" t="s">
        <v>59</v>
      </c>
      <c r="E10043" t="s">
        <v>39</v>
      </c>
      <c r="F10043">
        <v>4</v>
      </c>
      <c r="G10043" t="s">
        <v>38</v>
      </c>
      <c r="H10043" t="s">
        <v>46</v>
      </c>
      <c r="I10043" t="s">
        <v>51</v>
      </c>
      <c r="J10043">
        <v>1467.8</v>
      </c>
    </row>
    <row r="10044" spans="1:10" x14ac:dyDescent="0.25">
      <c r="A10044">
        <v>19</v>
      </c>
      <c r="B10044">
        <v>2017</v>
      </c>
      <c r="C10044" t="s">
        <v>41</v>
      </c>
      <c r="D10044" t="s">
        <v>59</v>
      </c>
      <c r="E10044" t="s">
        <v>39</v>
      </c>
      <c r="F10044">
        <v>5</v>
      </c>
      <c r="G10044" t="s">
        <v>45</v>
      </c>
      <c r="H10044" t="s">
        <v>46</v>
      </c>
      <c r="I10044" t="s">
        <v>51</v>
      </c>
      <c r="J10044">
        <v>1191.7</v>
      </c>
    </row>
    <row r="10045" spans="1:10" x14ac:dyDescent="0.25">
      <c r="A10045">
        <v>19</v>
      </c>
      <c r="B10045">
        <v>2017</v>
      </c>
      <c r="C10045" t="s">
        <v>41</v>
      </c>
      <c r="D10045" t="s">
        <v>59</v>
      </c>
      <c r="E10045" t="s">
        <v>39</v>
      </c>
      <c r="F10045">
        <v>6</v>
      </c>
      <c r="G10045" t="s">
        <v>38</v>
      </c>
      <c r="H10045" t="s">
        <v>46</v>
      </c>
      <c r="I10045" t="s">
        <v>51</v>
      </c>
      <c r="J10045">
        <v>1686.6</v>
      </c>
    </row>
    <row r="10046" spans="1:10" x14ac:dyDescent="0.25">
      <c r="A10046">
        <v>19</v>
      </c>
      <c r="B10046">
        <v>2018</v>
      </c>
      <c r="C10046" t="s">
        <v>41</v>
      </c>
      <c r="D10046" t="s">
        <v>58</v>
      </c>
      <c r="E10046" t="s">
        <v>39</v>
      </c>
      <c r="F10046">
        <v>1</v>
      </c>
      <c r="G10046" t="s">
        <v>38</v>
      </c>
      <c r="H10046" t="s">
        <v>46</v>
      </c>
      <c r="I10046" t="s">
        <v>51</v>
      </c>
      <c r="J10046">
        <v>1590.1</v>
      </c>
    </row>
    <row r="10047" spans="1:10" x14ac:dyDescent="0.25">
      <c r="A10047">
        <v>19</v>
      </c>
      <c r="B10047">
        <v>2018</v>
      </c>
      <c r="C10047" t="s">
        <v>41</v>
      </c>
      <c r="D10047" t="s">
        <v>58</v>
      </c>
      <c r="E10047" t="s">
        <v>39</v>
      </c>
      <c r="F10047">
        <v>2</v>
      </c>
      <c r="G10047" t="s">
        <v>45</v>
      </c>
      <c r="H10047" t="s">
        <v>46</v>
      </c>
      <c r="I10047" t="s">
        <v>37</v>
      </c>
      <c r="J10047">
        <v>1075.5</v>
      </c>
    </row>
    <row r="10048" spans="1:10" x14ac:dyDescent="0.25">
      <c r="A10048">
        <v>19</v>
      </c>
      <c r="B10048">
        <v>2018</v>
      </c>
      <c r="C10048" t="s">
        <v>41</v>
      </c>
      <c r="D10048" t="s">
        <v>58</v>
      </c>
      <c r="E10048" t="s">
        <v>39</v>
      </c>
      <c r="F10048">
        <v>3</v>
      </c>
      <c r="G10048" t="s">
        <v>38</v>
      </c>
      <c r="H10048" t="s">
        <v>46</v>
      </c>
      <c r="I10048" t="s">
        <v>37</v>
      </c>
      <c r="J10048">
        <v>1980.6</v>
      </c>
    </row>
    <row r="10049" spans="1:10" x14ac:dyDescent="0.25">
      <c r="A10049">
        <v>19</v>
      </c>
      <c r="B10049">
        <v>2018</v>
      </c>
      <c r="C10049" t="s">
        <v>41</v>
      </c>
      <c r="D10049" t="s">
        <v>58</v>
      </c>
      <c r="E10049" t="s">
        <v>39</v>
      </c>
      <c r="F10049">
        <v>4</v>
      </c>
      <c r="G10049" t="s">
        <v>38</v>
      </c>
      <c r="H10049" t="s">
        <v>46</v>
      </c>
      <c r="I10049" t="s">
        <v>37</v>
      </c>
      <c r="J10049">
        <v>1455.2</v>
      </c>
    </row>
    <row r="10050" spans="1:10" x14ac:dyDescent="0.25">
      <c r="A10050">
        <v>19</v>
      </c>
      <c r="B10050">
        <v>2018</v>
      </c>
      <c r="C10050" t="s">
        <v>41</v>
      </c>
      <c r="D10050" t="s">
        <v>58</v>
      </c>
      <c r="E10050" t="s">
        <v>39</v>
      </c>
      <c r="F10050">
        <v>5</v>
      </c>
      <c r="G10050" t="s">
        <v>45</v>
      </c>
      <c r="H10050" t="s">
        <v>46</v>
      </c>
      <c r="I10050" t="s">
        <v>37</v>
      </c>
      <c r="J10050">
        <v>1917.3</v>
      </c>
    </row>
    <row r="10051" spans="1:10" x14ac:dyDescent="0.25">
      <c r="A10051">
        <v>19</v>
      </c>
      <c r="B10051">
        <v>2018</v>
      </c>
      <c r="C10051" t="s">
        <v>41</v>
      </c>
      <c r="D10051" t="s">
        <v>58</v>
      </c>
      <c r="E10051" t="s">
        <v>39</v>
      </c>
      <c r="F10051">
        <v>6</v>
      </c>
      <c r="G10051" t="s">
        <v>38</v>
      </c>
      <c r="H10051" t="s">
        <v>46</v>
      </c>
      <c r="I10051" t="s">
        <v>51</v>
      </c>
      <c r="J10051">
        <v>1687.4</v>
      </c>
    </row>
    <row r="10052" spans="1:10" x14ac:dyDescent="0.25">
      <c r="A10052">
        <v>19</v>
      </c>
      <c r="B10052">
        <v>2018</v>
      </c>
      <c r="C10052" t="s">
        <v>41</v>
      </c>
      <c r="D10052" t="s">
        <v>59</v>
      </c>
      <c r="E10052" t="s">
        <v>39</v>
      </c>
      <c r="F10052">
        <v>1</v>
      </c>
      <c r="G10052" t="s">
        <v>38</v>
      </c>
      <c r="H10052" t="s">
        <v>2</v>
      </c>
      <c r="I10052" t="s">
        <v>37</v>
      </c>
      <c r="J10052">
        <v>1661.6</v>
      </c>
    </row>
    <row r="10053" spans="1:10" x14ac:dyDescent="0.25">
      <c r="A10053">
        <v>19</v>
      </c>
      <c r="B10053">
        <v>2018</v>
      </c>
      <c r="C10053" t="s">
        <v>41</v>
      </c>
      <c r="D10053" t="s">
        <v>59</v>
      </c>
      <c r="E10053" t="s">
        <v>39</v>
      </c>
      <c r="F10053">
        <v>2</v>
      </c>
      <c r="G10053" t="s">
        <v>38</v>
      </c>
      <c r="H10053" t="s">
        <v>46</v>
      </c>
      <c r="I10053" t="s">
        <v>37</v>
      </c>
      <c r="J10053">
        <v>990.2</v>
      </c>
    </row>
    <row r="10054" spans="1:10" x14ac:dyDescent="0.25">
      <c r="A10054">
        <v>19</v>
      </c>
      <c r="B10054">
        <v>2018</v>
      </c>
      <c r="C10054" t="s">
        <v>41</v>
      </c>
      <c r="D10054" t="s">
        <v>59</v>
      </c>
      <c r="E10054" t="s">
        <v>39</v>
      </c>
      <c r="F10054">
        <v>3</v>
      </c>
      <c r="G10054" t="s">
        <v>38</v>
      </c>
      <c r="H10054" t="s">
        <v>46</v>
      </c>
      <c r="I10054" t="s">
        <v>37</v>
      </c>
      <c r="J10054">
        <v>1078.3</v>
      </c>
    </row>
    <row r="10055" spans="1:10" x14ac:dyDescent="0.25">
      <c r="A10055">
        <v>19</v>
      </c>
      <c r="B10055">
        <v>2018</v>
      </c>
      <c r="C10055" t="s">
        <v>41</v>
      </c>
      <c r="D10055" t="s">
        <v>59</v>
      </c>
      <c r="E10055" t="s">
        <v>39</v>
      </c>
      <c r="F10055">
        <v>4</v>
      </c>
      <c r="G10055" t="s">
        <v>45</v>
      </c>
      <c r="H10055" t="s">
        <v>2</v>
      </c>
      <c r="I10055" t="s">
        <v>51</v>
      </c>
      <c r="J10055">
        <v>1222.5</v>
      </c>
    </row>
    <row r="10056" spans="1:10" x14ac:dyDescent="0.25">
      <c r="A10056">
        <v>19</v>
      </c>
      <c r="B10056">
        <v>2018</v>
      </c>
      <c r="C10056" t="s">
        <v>41</v>
      </c>
      <c r="D10056" t="s">
        <v>59</v>
      </c>
      <c r="E10056" t="s">
        <v>39</v>
      </c>
      <c r="F10056">
        <v>5</v>
      </c>
      <c r="G10056" t="s">
        <v>45</v>
      </c>
      <c r="H10056" t="s">
        <v>46</v>
      </c>
      <c r="I10056" t="s">
        <v>51</v>
      </c>
      <c r="J10056">
        <v>1433.1</v>
      </c>
    </row>
    <row r="10057" spans="1:10" x14ac:dyDescent="0.25">
      <c r="A10057">
        <v>19</v>
      </c>
      <c r="B10057">
        <v>2018</v>
      </c>
      <c r="C10057" t="s">
        <v>41</v>
      </c>
      <c r="D10057" t="s">
        <v>59</v>
      </c>
      <c r="E10057" t="s">
        <v>39</v>
      </c>
      <c r="F10057">
        <v>6</v>
      </c>
      <c r="G10057" t="s">
        <v>38</v>
      </c>
      <c r="H10057" t="s">
        <v>46</v>
      </c>
      <c r="I10057" t="s">
        <v>51</v>
      </c>
      <c r="J10057">
        <v>2262.5</v>
      </c>
    </row>
    <row r="10058" spans="1:10" x14ac:dyDescent="0.25">
      <c r="A10058">
        <v>20</v>
      </c>
      <c r="B10058">
        <v>2017</v>
      </c>
      <c r="C10058" t="s">
        <v>41</v>
      </c>
      <c r="D10058" t="s">
        <v>58</v>
      </c>
      <c r="E10058" t="s">
        <v>39</v>
      </c>
      <c r="F10058">
        <v>1</v>
      </c>
      <c r="G10058" t="s">
        <v>38</v>
      </c>
      <c r="H10058" t="s">
        <v>2</v>
      </c>
      <c r="I10058" t="s">
        <v>51</v>
      </c>
      <c r="J10058">
        <v>1245</v>
      </c>
    </row>
    <row r="10059" spans="1:10" x14ac:dyDescent="0.25">
      <c r="A10059">
        <v>20</v>
      </c>
      <c r="B10059">
        <v>2017</v>
      </c>
      <c r="C10059" t="s">
        <v>41</v>
      </c>
      <c r="D10059" t="s">
        <v>58</v>
      </c>
      <c r="E10059" t="s">
        <v>39</v>
      </c>
      <c r="F10059">
        <v>2</v>
      </c>
      <c r="G10059" t="s">
        <v>38</v>
      </c>
      <c r="H10059" t="s">
        <v>2</v>
      </c>
      <c r="I10059" t="s">
        <v>37</v>
      </c>
      <c r="J10059">
        <v>1224.7</v>
      </c>
    </row>
    <row r="10060" spans="1:10" x14ac:dyDescent="0.25">
      <c r="A10060">
        <v>20</v>
      </c>
      <c r="B10060">
        <v>2017</v>
      </c>
      <c r="C10060" t="s">
        <v>41</v>
      </c>
      <c r="D10060" t="s">
        <v>58</v>
      </c>
      <c r="E10060" t="s">
        <v>39</v>
      </c>
      <c r="F10060">
        <v>3</v>
      </c>
      <c r="G10060" t="s">
        <v>45</v>
      </c>
      <c r="H10060" t="s">
        <v>46</v>
      </c>
      <c r="I10060" t="s">
        <v>37</v>
      </c>
      <c r="J10060">
        <v>1491.9</v>
      </c>
    </row>
    <row r="10061" spans="1:10" x14ac:dyDescent="0.25">
      <c r="A10061">
        <v>20</v>
      </c>
      <c r="B10061">
        <v>2017</v>
      </c>
      <c r="C10061" t="s">
        <v>41</v>
      </c>
      <c r="D10061" t="s">
        <v>58</v>
      </c>
      <c r="E10061" t="s">
        <v>39</v>
      </c>
      <c r="F10061">
        <v>4</v>
      </c>
      <c r="G10061" t="s">
        <v>45</v>
      </c>
      <c r="H10061" t="s">
        <v>2</v>
      </c>
      <c r="I10061" t="s">
        <v>37</v>
      </c>
      <c r="J10061">
        <v>1053.5999999999999</v>
      </c>
    </row>
    <row r="10062" spans="1:10" x14ac:dyDescent="0.25">
      <c r="A10062">
        <v>20</v>
      </c>
      <c r="B10062">
        <v>2017</v>
      </c>
      <c r="C10062" t="s">
        <v>41</v>
      </c>
      <c r="D10062" t="s">
        <v>58</v>
      </c>
      <c r="E10062" t="s">
        <v>39</v>
      </c>
      <c r="F10062">
        <v>5</v>
      </c>
      <c r="G10062" t="s">
        <v>45</v>
      </c>
      <c r="H10062" t="s">
        <v>46</v>
      </c>
      <c r="I10062" t="s">
        <v>51</v>
      </c>
      <c r="J10062">
        <v>1888.8</v>
      </c>
    </row>
    <row r="10063" spans="1:10" x14ac:dyDescent="0.25">
      <c r="A10063">
        <v>20</v>
      </c>
      <c r="B10063">
        <v>2017</v>
      </c>
      <c r="C10063" t="s">
        <v>41</v>
      </c>
      <c r="D10063" t="s">
        <v>58</v>
      </c>
      <c r="E10063" t="s">
        <v>39</v>
      </c>
      <c r="F10063">
        <v>6</v>
      </c>
      <c r="G10063" t="s">
        <v>45</v>
      </c>
      <c r="H10063" t="s">
        <v>46</v>
      </c>
      <c r="I10063" t="s">
        <v>37</v>
      </c>
      <c r="J10063">
        <v>1027.3</v>
      </c>
    </row>
    <row r="10064" spans="1:10" x14ac:dyDescent="0.25">
      <c r="A10064">
        <v>20</v>
      </c>
      <c r="B10064">
        <v>2017</v>
      </c>
      <c r="C10064" t="s">
        <v>41</v>
      </c>
      <c r="D10064" t="s">
        <v>59</v>
      </c>
      <c r="E10064" t="s">
        <v>39</v>
      </c>
      <c r="F10064">
        <v>1</v>
      </c>
      <c r="G10064" t="s">
        <v>45</v>
      </c>
      <c r="H10064" t="s">
        <v>46</v>
      </c>
      <c r="I10064" t="s">
        <v>37</v>
      </c>
      <c r="J10064">
        <v>1707.4</v>
      </c>
    </row>
    <row r="10065" spans="1:10" x14ac:dyDescent="0.25">
      <c r="A10065">
        <v>20</v>
      </c>
      <c r="B10065">
        <v>2017</v>
      </c>
      <c r="C10065" t="s">
        <v>41</v>
      </c>
      <c r="D10065" t="s">
        <v>59</v>
      </c>
      <c r="E10065" t="s">
        <v>39</v>
      </c>
      <c r="F10065">
        <v>2</v>
      </c>
      <c r="G10065" t="s">
        <v>45</v>
      </c>
      <c r="H10065" t="s">
        <v>46</v>
      </c>
      <c r="I10065" t="s">
        <v>51</v>
      </c>
      <c r="J10065">
        <v>2415.1</v>
      </c>
    </row>
    <row r="10066" spans="1:10" x14ac:dyDescent="0.25">
      <c r="A10066">
        <v>20</v>
      </c>
      <c r="B10066">
        <v>2017</v>
      </c>
      <c r="C10066" t="s">
        <v>41</v>
      </c>
      <c r="D10066" t="s">
        <v>59</v>
      </c>
      <c r="E10066" t="s">
        <v>39</v>
      </c>
      <c r="F10066">
        <v>3</v>
      </c>
      <c r="G10066" t="s">
        <v>45</v>
      </c>
      <c r="H10066" t="s">
        <v>46</v>
      </c>
      <c r="I10066" t="s">
        <v>37</v>
      </c>
      <c r="J10066">
        <v>1787.2</v>
      </c>
    </row>
    <row r="10067" spans="1:10" x14ac:dyDescent="0.25">
      <c r="A10067">
        <v>20</v>
      </c>
      <c r="B10067">
        <v>2017</v>
      </c>
      <c r="C10067" t="s">
        <v>41</v>
      </c>
      <c r="D10067" t="s">
        <v>59</v>
      </c>
      <c r="E10067" t="s">
        <v>39</v>
      </c>
      <c r="F10067">
        <v>4</v>
      </c>
      <c r="G10067" t="s">
        <v>45</v>
      </c>
      <c r="H10067" t="s">
        <v>2</v>
      </c>
      <c r="I10067" t="s">
        <v>37</v>
      </c>
      <c r="J10067">
        <v>1162.5</v>
      </c>
    </row>
    <row r="10068" spans="1:10" x14ac:dyDescent="0.25">
      <c r="A10068">
        <v>20</v>
      </c>
      <c r="B10068">
        <v>2017</v>
      </c>
      <c r="C10068" t="s">
        <v>41</v>
      </c>
      <c r="D10068" t="s">
        <v>59</v>
      </c>
      <c r="E10068" t="s">
        <v>39</v>
      </c>
      <c r="F10068">
        <v>5</v>
      </c>
      <c r="G10068" t="s">
        <v>38</v>
      </c>
      <c r="H10068" t="s">
        <v>46</v>
      </c>
      <c r="I10068" t="s">
        <v>37</v>
      </c>
      <c r="J10068">
        <v>1920.8</v>
      </c>
    </row>
    <row r="10069" spans="1:10" x14ac:dyDescent="0.25">
      <c r="A10069">
        <v>20</v>
      </c>
      <c r="B10069">
        <v>2017</v>
      </c>
      <c r="C10069" t="s">
        <v>41</v>
      </c>
      <c r="D10069" t="s">
        <v>59</v>
      </c>
      <c r="E10069" t="s">
        <v>39</v>
      </c>
      <c r="F10069">
        <v>6</v>
      </c>
      <c r="G10069" t="s">
        <v>45</v>
      </c>
      <c r="H10069" t="s">
        <v>46</v>
      </c>
      <c r="I10069" t="s">
        <v>37</v>
      </c>
      <c r="J10069">
        <v>1253.0999999999999</v>
      </c>
    </row>
    <row r="10070" spans="1:10" x14ac:dyDescent="0.25">
      <c r="A10070">
        <v>20</v>
      </c>
      <c r="B10070">
        <v>2018</v>
      </c>
      <c r="C10070" t="s">
        <v>41</v>
      </c>
      <c r="D10070" t="s">
        <v>58</v>
      </c>
      <c r="E10070" t="s">
        <v>39</v>
      </c>
      <c r="F10070">
        <v>1</v>
      </c>
      <c r="G10070" t="s">
        <v>45</v>
      </c>
      <c r="H10070" t="s">
        <v>46</v>
      </c>
      <c r="I10070" t="s">
        <v>51</v>
      </c>
      <c r="J10070">
        <v>881.9</v>
      </c>
    </row>
    <row r="10071" spans="1:10" x14ac:dyDescent="0.25">
      <c r="A10071">
        <v>20</v>
      </c>
      <c r="B10071">
        <v>2018</v>
      </c>
      <c r="C10071" t="s">
        <v>41</v>
      </c>
      <c r="D10071" t="s">
        <v>58</v>
      </c>
      <c r="E10071" t="s">
        <v>39</v>
      </c>
      <c r="F10071">
        <v>2</v>
      </c>
      <c r="G10071" t="s">
        <v>38</v>
      </c>
      <c r="H10071" t="s">
        <v>46</v>
      </c>
      <c r="I10071" t="s">
        <v>51</v>
      </c>
      <c r="J10071">
        <v>1081.2</v>
      </c>
    </row>
    <row r="10072" spans="1:10" x14ac:dyDescent="0.25">
      <c r="A10072">
        <v>20</v>
      </c>
      <c r="B10072">
        <v>2018</v>
      </c>
      <c r="C10072" t="s">
        <v>41</v>
      </c>
      <c r="D10072" t="s">
        <v>58</v>
      </c>
      <c r="E10072" t="s">
        <v>39</v>
      </c>
      <c r="F10072">
        <v>3</v>
      </c>
      <c r="G10072" t="s">
        <v>38</v>
      </c>
      <c r="H10072" t="s">
        <v>46</v>
      </c>
      <c r="I10072" t="s">
        <v>51</v>
      </c>
      <c r="J10072">
        <v>1608.9</v>
      </c>
    </row>
    <row r="10073" spans="1:10" x14ac:dyDescent="0.25">
      <c r="A10073">
        <v>20</v>
      </c>
      <c r="B10073">
        <v>2018</v>
      </c>
      <c r="C10073" t="s">
        <v>41</v>
      </c>
      <c r="D10073" t="s">
        <v>58</v>
      </c>
      <c r="E10073" t="s">
        <v>39</v>
      </c>
      <c r="F10073">
        <v>4</v>
      </c>
      <c r="G10073" t="s">
        <v>38</v>
      </c>
      <c r="H10073" t="s">
        <v>2</v>
      </c>
      <c r="I10073" t="s">
        <v>37</v>
      </c>
      <c r="J10073">
        <v>809.6</v>
      </c>
    </row>
    <row r="10074" spans="1:10" x14ac:dyDescent="0.25">
      <c r="A10074">
        <v>20</v>
      </c>
      <c r="B10074">
        <v>2018</v>
      </c>
      <c r="C10074" t="s">
        <v>41</v>
      </c>
      <c r="D10074" t="s">
        <v>58</v>
      </c>
      <c r="E10074" t="s">
        <v>39</v>
      </c>
      <c r="F10074">
        <v>5</v>
      </c>
      <c r="G10074" t="s">
        <v>38</v>
      </c>
      <c r="H10074" t="s">
        <v>46</v>
      </c>
      <c r="I10074" t="s">
        <v>37</v>
      </c>
      <c r="J10074">
        <v>1130.9000000000001</v>
      </c>
    </row>
    <row r="10075" spans="1:10" x14ac:dyDescent="0.25">
      <c r="A10075">
        <v>20</v>
      </c>
      <c r="B10075">
        <v>2018</v>
      </c>
      <c r="C10075" t="s">
        <v>41</v>
      </c>
      <c r="D10075" t="s">
        <v>58</v>
      </c>
      <c r="E10075" t="s">
        <v>39</v>
      </c>
      <c r="F10075">
        <v>6</v>
      </c>
      <c r="G10075" t="s">
        <v>45</v>
      </c>
      <c r="H10075" t="s">
        <v>46</v>
      </c>
      <c r="I10075" t="s">
        <v>37</v>
      </c>
      <c r="J10075">
        <v>1395.4</v>
      </c>
    </row>
    <row r="10076" spans="1:10" x14ac:dyDescent="0.25">
      <c r="A10076">
        <v>20</v>
      </c>
      <c r="B10076">
        <v>2018</v>
      </c>
      <c r="C10076" t="s">
        <v>41</v>
      </c>
      <c r="D10076" t="s">
        <v>59</v>
      </c>
      <c r="E10076" t="s">
        <v>39</v>
      </c>
      <c r="F10076">
        <v>1</v>
      </c>
      <c r="G10076" t="s">
        <v>38</v>
      </c>
      <c r="H10076" t="s">
        <v>46</v>
      </c>
      <c r="I10076" t="s">
        <v>51</v>
      </c>
      <c r="J10076">
        <v>1352.5</v>
      </c>
    </row>
    <row r="10077" spans="1:10" x14ac:dyDescent="0.25">
      <c r="A10077">
        <v>20</v>
      </c>
      <c r="B10077">
        <v>2018</v>
      </c>
      <c r="C10077" t="s">
        <v>41</v>
      </c>
      <c r="D10077" t="s">
        <v>59</v>
      </c>
      <c r="E10077" t="s">
        <v>39</v>
      </c>
      <c r="F10077">
        <v>2</v>
      </c>
      <c r="G10077" t="s">
        <v>38</v>
      </c>
      <c r="H10077" t="s">
        <v>2</v>
      </c>
      <c r="I10077" t="s">
        <v>51</v>
      </c>
      <c r="J10077">
        <v>728.8</v>
      </c>
    </row>
    <row r="10078" spans="1:10" x14ac:dyDescent="0.25">
      <c r="A10078">
        <v>20</v>
      </c>
      <c r="B10078">
        <v>2018</v>
      </c>
      <c r="C10078" t="s">
        <v>41</v>
      </c>
      <c r="D10078" t="s">
        <v>59</v>
      </c>
      <c r="E10078" t="s">
        <v>39</v>
      </c>
      <c r="F10078">
        <v>3</v>
      </c>
      <c r="G10078" t="s">
        <v>45</v>
      </c>
      <c r="H10078" t="s">
        <v>2</v>
      </c>
      <c r="I10078" t="s">
        <v>51</v>
      </c>
      <c r="J10078">
        <v>1685.5</v>
      </c>
    </row>
    <row r="10079" spans="1:10" x14ac:dyDescent="0.25">
      <c r="A10079">
        <v>20</v>
      </c>
      <c r="B10079">
        <v>2018</v>
      </c>
      <c r="C10079" t="s">
        <v>41</v>
      </c>
      <c r="D10079" t="s">
        <v>59</v>
      </c>
      <c r="E10079" t="s">
        <v>39</v>
      </c>
      <c r="F10079">
        <v>4</v>
      </c>
      <c r="G10079" t="s">
        <v>38</v>
      </c>
      <c r="H10079" t="s">
        <v>2</v>
      </c>
      <c r="I10079" t="s">
        <v>51</v>
      </c>
      <c r="J10079">
        <v>758.6</v>
      </c>
    </row>
    <row r="10080" spans="1:10" x14ac:dyDescent="0.25">
      <c r="A10080">
        <v>20</v>
      </c>
      <c r="B10080">
        <v>2018</v>
      </c>
      <c r="C10080" t="s">
        <v>41</v>
      </c>
      <c r="D10080" t="s">
        <v>59</v>
      </c>
      <c r="E10080" t="s">
        <v>39</v>
      </c>
      <c r="F10080">
        <v>5</v>
      </c>
      <c r="G10080" t="s">
        <v>45</v>
      </c>
      <c r="H10080" t="s">
        <v>2</v>
      </c>
      <c r="I10080" t="s">
        <v>37</v>
      </c>
      <c r="J10080">
        <v>1522.4</v>
      </c>
    </row>
    <row r="10081" spans="1:10" x14ac:dyDescent="0.25">
      <c r="A10081">
        <v>20</v>
      </c>
      <c r="B10081">
        <v>2018</v>
      </c>
      <c r="C10081" t="s">
        <v>41</v>
      </c>
      <c r="D10081" t="s">
        <v>59</v>
      </c>
      <c r="E10081" t="s">
        <v>39</v>
      </c>
      <c r="F10081">
        <v>6</v>
      </c>
      <c r="G10081" t="s">
        <v>45</v>
      </c>
      <c r="H10081" t="s">
        <v>2</v>
      </c>
      <c r="I10081" t="s">
        <v>51</v>
      </c>
      <c r="J10081">
        <v>1014.9</v>
      </c>
    </row>
    <row r="10082" spans="1:10" x14ac:dyDescent="0.25">
      <c r="A10082">
        <v>21</v>
      </c>
      <c r="B10082">
        <v>2017</v>
      </c>
      <c r="C10082" t="s">
        <v>41</v>
      </c>
      <c r="D10082" t="s">
        <v>58</v>
      </c>
      <c r="E10082" t="s">
        <v>39</v>
      </c>
      <c r="F10082">
        <v>1</v>
      </c>
      <c r="G10082" t="s">
        <v>38</v>
      </c>
      <c r="H10082" t="s">
        <v>46</v>
      </c>
      <c r="I10082" t="s">
        <v>37</v>
      </c>
      <c r="J10082">
        <v>1188.8</v>
      </c>
    </row>
    <row r="10083" spans="1:10" x14ac:dyDescent="0.25">
      <c r="A10083">
        <v>21</v>
      </c>
      <c r="B10083">
        <v>2017</v>
      </c>
      <c r="C10083" t="s">
        <v>41</v>
      </c>
      <c r="D10083" t="s">
        <v>58</v>
      </c>
      <c r="E10083" t="s">
        <v>39</v>
      </c>
      <c r="F10083">
        <v>2</v>
      </c>
      <c r="G10083" t="s">
        <v>45</v>
      </c>
      <c r="H10083" t="s">
        <v>2</v>
      </c>
      <c r="I10083" t="s">
        <v>51</v>
      </c>
      <c r="J10083">
        <v>1497.4</v>
      </c>
    </row>
    <row r="10084" spans="1:10" x14ac:dyDescent="0.25">
      <c r="A10084">
        <v>21</v>
      </c>
      <c r="B10084">
        <v>2017</v>
      </c>
      <c r="C10084" t="s">
        <v>41</v>
      </c>
      <c r="D10084" t="s">
        <v>58</v>
      </c>
      <c r="E10084" t="s">
        <v>39</v>
      </c>
      <c r="F10084">
        <v>3</v>
      </c>
      <c r="G10084" t="s">
        <v>38</v>
      </c>
      <c r="H10084" t="s">
        <v>46</v>
      </c>
      <c r="I10084" t="s">
        <v>37</v>
      </c>
      <c r="J10084">
        <v>995.4</v>
      </c>
    </row>
    <row r="10085" spans="1:10" x14ac:dyDescent="0.25">
      <c r="A10085">
        <v>21</v>
      </c>
      <c r="B10085">
        <v>2017</v>
      </c>
      <c r="C10085" t="s">
        <v>41</v>
      </c>
      <c r="D10085" t="s">
        <v>58</v>
      </c>
      <c r="E10085" t="s">
        <v>39</v>
      </c>
      <c r="F10085">
        <v>4</v>
      </c>
      <c r="G10085" t="s">
        <v>38</v>
      </c>
      <c r="H10085" t="s">
        <v>2</v>
      </c>
      <c r="I10085" t="s">
        <v>51</v>
      </c>
      <c r="J10085">
        <v>1008.4</v>
      </c>
    </row>
    <row r="10086" spans="1:10" x14ac:dyDescent="0.25">
      <c r="A10086">
        <v>21</v>
      </c>
      <c r="B10086">
        <v>2017</v>
      </c>
      <c r="C10086" t="s">
        <v>41</v>
      </c>
      <c r="D10086" t="s">
        <v>58</v>
      </c>
      <c r="E10086" t="s">
        <v>39</v>
      </c>
      <c r="F10086">
        <v>5</v>
      </c>
      <c r="G10086" t="s">
        <v>45</v>
      </c>
      <c r="H10086" t="s">
        <v>46</v>
      </c>
      <c r="I10086" t="s">
        <v>37</v>
      </c>
      <c r="J10086">
        <v>423.7</v>
      </c>
    </row>
    <row r="10087" spans="1:10" x14ac:dyDescent="0.25">
      <c r="A10087">
        <v>21</v>
      </c>
      <c r="B10087">
        <v>2017</v>
      </c>
      <c r="C10087" t="s">
        <v>41</v>
      </c>
      <c r="D10087" t="s">
        <v>58</v>
      </c>
      <c r="E10087" t="s">
        <v>39</v>
      </c>
      <c r="F10087">
        <v>6</v>
      </c>
      <c r="G10087" t="s">
        <v>38</v>
      </c>
      <c r="H10087" t="s">
        <v>2</v>
      </c>
      <c r="I10087" t="s">
        <v>37</v>
      </c>
      <c r="J10087">
        <v>712.2</v>
      </c>
    </row>
    <row r="10088" spans="1:10" x14ac:dyDescent="0.25">
      <c r="A10088">
        <v>21</v>
      </c>
      <c r="B10088">
        <v>2017</v>
      </c>
      <c r="C10088" t="s">
        <v>41</v>
      </c>
      <c r="D10088" t="s">
        <v>59</v>
      </c>
      <c r="E10088" t="s">
        <v>39</v>
      </c>
      <c r="F10088">
        <v>1</v>
      </c>
      <c r="G10088" t="s">
        <v>45</v>
      </c>
      <c r="H10088" t="s">
        <v>46</v>
      </c>
      <c r="I10088" t="s">
        <v>51</v>
      </c>
      <c r="J10088">
        <v>1522</v>
      </c>
    </row>
    <row r="10089" spans="1:10" x14ac:dyDescent="0.25">
      <c r="A10089">
        <v>21</v>
      </c>
      <c r="B10089">
        <v>2017</v>
      </c>
      <c r="C10089" t="s">
        <v>41</v>
      </c>
      <c r="D10089" t="s">
        <v>59</v>
      </c>
      <c r="E10089" t="s">
        <v>39</v>
      </c>
      <c r="F10089">
        <v>2</v>
      </c>
      <c r="G10089" t="s">
        <v>38</v>
      </c>
      <c r="H10089" t="s">
        <v>46</v>
      </c>
      <c r="I10089" t="s">
        <v>37</v>
      </c>
      <c r="J10089">
        <v>1532.4</v>
      </c>
    </row>
    <row r="10090" spans="1:10" x14ac:dyDescent="0.25">
      <c r="A10090">
        <v>21</v>
      </c>
      <c r="B10090">
        <v>2017</v>
      </c>
      <c r="C10090" t="s">
        <v>41</v>
      </c>
      <c r="D10090" t="s">
        <v>59</v>
      </c>
      <c r="E10090" t="s">
        <v>39</v>
      </c>
      <c r="F10090">
        <v>3</v>
      </c>
      <c r="G10090" t="s">
        <v>45</v>
      </c>
      <c r="H10090" t="s">
        <v>46</v>
      </c>
      <c r="I10090" t="s">
        <v>51</v>
      </c>
      <c r="J10090">
        <v>2189.6</v>
      </c>
    </row>
    <row r="10091" spans="1:10" x14ac:dyDescent="0.25">
      <c r="A10091">
        <v>21</v>
      </c>
      <c r="B10091">
        <v>2017</v>
      </c>
      <c r="C10091" t="s">
        <v>41</v>
      </c>
      <c r="D10091" t="s">
        <v>59</v>
      </c>
      <c r="E10091" t="s">
        <v>39</v>
      </c>
      <c r="F10091">
        <v>4</v>
      </c>
      <c r="G10091" t="s">
        <v>38</v>
      </c>
      <c r="H10091" t="s">
        <v>46</v>
      </c>
      <c r="I10091" t="s">
        <v>37</v>
      </c>
      <c r="J10091">
        <v>1636.4</v>
      </c>
    </row>
    <row r="10092" spans="1:10" x14ac:dyDescent="0.25">
      <c r="A10092">
        <v>21</v>
      </c>
      <c r="B10092">
        <v>2017</v>
      </c>
      <c r="C10092" t="s">
        <v>41</v>
      </c>
      <c r="D10092" t="s">
        <v>59</v>
      </c>
      <c r="E10092" t="s">
        <v>39</v>
      </c>
      <c r="F10092">
        <v>5</v>
      </c>
      <c r="G10092" t="s">
        <v>45</v>
      </c>
      <c r="H10092" t="s">
        <v>46</v>
      </c>
      <c r="I10092" t="s">
        <v>37</v>
      </c>
      <c r="J10092">
        <v>1485.9</v>
      </c>
    </row>
    <row r="10093" spans="1:10" x14ac:dyDescent="0.25">
      <c r="A10093">
        <v>21</v>
      </c>
      <c r="B10093">
        <v>2017</v>
      </c>
      <c r="C10093" t="s">
        <v>41</v>
      </c>
      <c r="D10093" t="s">
        <v>59</v>
      </c>
      <c r="E10093" t="s">
        <v>39</v>
      </c>
      <c r="F10093">
        <v>6</v>
      </c>
      <c r="G10093" t="s">
        <v>45</v>
      </c>
      <c r="H10093" t="s">
        <v>2</v>
      </c>
      <c r="I10093" t="s">
        <v>37</v>
      </c>
      <c r="J10093">
        <v>1633.9</v>
      </c>
    </row>
    <row r="10094" spans="1:10" x14ac:dyDescent="0.25">
      <c r="A10094">
        <v>21</v>
      </c>
      <c r="B10094">
        <v>2018</v>
      </c>
      <c r="C10094" t="s">
        <v>41</v>
      </c>
      <c r="D10094" t="s">
        <v>58</v>
      </c>
      <c r="E10094" t="s">
        <v>39</v>
      </c>
      <c r="F10094">
        <v>1</v>
      </c>
      <c r="G10094" t="s">
        <v>45</v>
      </c>
      <c r="H10094" t="s">
        <v>46</v>
      </c>
      <c r="I10094" t="s">
        <v>37</v>
      </c>
      <c r="J10094">
        <v>1538.6</v>
      </c>
    </row>
    <row r="10095" spans="1:10" x14ac:dyDescent="0.25">
      <c r="A10095">
        <v>21</v>
      </c>
      <c r="B10095">
        <v>2018</v>
      </c>
      <c r="C10095" t="s">
        <v>41</v>
      </c>
      <c r="D10095" t="s">
        <v>58</v>
      </c>
      <c r="E10095" t="s">
        <v>39</v>
      </c>
      <c r="F10095">
        <v>2</v>
      </c>
      <c r="G10095" t="s">
        <v>45</v>
      </c>
      <c r="H10095" t="s">
        <v>2</v>
      </c>
      <c r="I10095" t="s">
        <v>51</v>
      </c>
      <c r="J10095">
        <v>471.5</v>
      </c>
    </row>
    <row r="10096" spans="1:10" x14ac:dyDescent="0.25">
      <c r="A10096">
        <v>21</v>
      </c>
      <c r="B10096">
        <v>2018</v>
      </c>
      <c r="C10096" t="s">
        <v>41</v>
      </c>
      <c r="D10096" t="s">
        <v>58</v>
      </c>
      <c r="E10096" t="s">
        <v>39</v>
      </c>
      <c r="F10096">
        <v>3</v>
      </c>
      <c r="G10096" t="s">
        <v>38</v>
      </c>
      <c r="H10096" t="s">
        <v>46</v>
      </c>
      <c r="I10096" t="s">
        <v>37</v>
      </c>
      <c r="J10096">
        <v>1023</v>
      </c>
    </row>
    <row r="10097" spans="1:10" x14ac:dyDescent="0.25">
      <c r="A10097">
        <v>21</v>
      </c>
      <c r="B10097">
        <v>2018</v>
      </c>
      <c r="C10097" t="s">
        <v>41</v>
      </c>
      <c r="D10097" t="s">
        <v>58</v>
      </c>
      <c r="E10097" t="s">
        <v>39</v>
      </c>
      <c r="F10097">
        <v>4</v>
      </c>
      <c r="G10097" t="s">
        <v>38</v>
      </c>
      <c r="H10097" t="s">
        <v>46</v>
      </c>
      <c r="I10097" t="s">
        <v>37</v>
      </c>
      <c r="J10097">
        <v>1452.2</v>
      </c>
    </row>
    <row r="10098" spans="1:10" x14ac:dyDescent="0.25">
      <c r="A10098">
        <v>21</v>
      </c>
      <c r="B10098">
        <v>2018</v>
      </c>
      <c r="C10098" t="s">
        <v>41</v>
      </c>
      <c r="D10098" t="s">
        <v>58</v>
      </c>
      <c r="E10098" t="s">
        <v>39</v>
      </c>
      <c r="F10098">
        <v>5</v>
      </c>
      <c r="G10098" t="s">
        <v>45</v>
      </c>
      <c r="H10098" t="s">
        <v>46</v>
      </c>
      <c r="I10098" t="s">
        <v>51</v>
      </c>
      <c r="J10098">
        <v>706.8</v>
      </c>
    </row>
    <row r="10099" spans="1:10" x14ac:dyDescent="0.25">
      <c r="A10099">
        <v>21</v>
      </c>
      <c r="B10099">
        <v>2018</v>
      </c>
      <c r="C10099" t="s">
        <v>41</v>
      </c>
      <c r="D10099" t="s">
        <v>58</v>
      </c>
      <c r="E10099" t="s">
        <v>39</v>
      </c>
      <c r="F10099">
        <v>6</v>
      </c>
      <c r="G10099" t="s">
        <v>45</v>
      </c>
      <c r="H10099" t="s">
        <v>46</v>
      </c>
      <c r="I10099" t="s">
        <v>51</v>
      </c>
      <c r="J10099">
        <v>1306.4000000000001</v>
      </c>
    </row>
    <row r="10100" spans="1:10" x14ac:dyDescent="0.25">
      <c r="A10100">
        <v>21</v>
      </c>
      <c r="B10100">
        <v>2018</v>
      </c>
      <c r="C10100" t="s">
        <v>41</v>
      </c>
      <c r="D10100" t="s">
        <v>59</v>
      </c>
      <c r="E10100" t="s">
        <v>39</v>
      </c>
      <c r="F10100">
        <v>1</v>
      </c>
      <c r="G10100" t="s">
        <v>45</v>
      </c>
      <c r="H10100" t="s">
        <v>46</v>
      </c>
      <c r="I10100" t="s">
        <v>51</v>
      </c>
      <c r="J10100">
        <v>1127.4000000000001</v>
      </c>
    </row>
    <row r="10101" spans="1:10" x14ac:dyDescent="0.25">
      <c r="A10101">
        <v>21</v>
      </c>
      <c r="B10101">
        <v>2018</v>
      </c>
      <c r="C10101" t="s">
        <v>41</v>
      </c>
      <c r="D10101" t="s">
        <v>59</v>
      </c>
      <c r="E10101" t="s">
        <v>39</v>
      </c>
      <c r="F10101">
        <v>2</v>
      </c>
      <c r="G10101" t="s">
        <v>38</v>
      </c>
      <c r="H10101" t="s">
        <v>2</v>
      </c>
      <c r="I10101" t="s">
        <v>37</v>
      </c>
      <c r="J10101">
        <v>1600.8</v>
      </c>
    </row>
    <row r="10102" spans="1:10" x14ac:dyDescent="0.25">
      <c r="A10102">
        <v>21</v>
      </c>
      <c r="B10102">
        <v>2018</v>
      </c>
      <c r="C10102" t="s">
        <v>41</v>
      </c>
      <c r="D10102" t="s">
        <v>59</v>
      </c>
      <c r="E10102" t="s">
        <v>39</v>
      </c>
      <c r="F10102">
        <v>3</v>
      </c>
      <c r="G10102" t="s">
        <v>38</v>
      </c>
      <c r="H10102" t="s">
        <v>2</v>
      </c>
      <c r="I10102" t="s">
        <v>37</v>
      </c>
      <c r="J10102">
        <v>2324.8000000000002</v>
      </c>
    </row>
    <row r="10103" spans="1:10" x14ac:dyDescent="0.25">
      <c r="A10103">
        <v>21</v>
      </c>
      <c r="B10103">
        <v>2018</v>
      </c>
      <c r="C10103" t="s">
        <v>41</v>
      </c>
      <c r="D10103" t="s">
        <v>59</v>
      </c>
      <c r="E10103" t="s">
        <v>39</v>
      </c>
      <c r="F10103">
        <v>4</v>
      </c>
      <c r="G10103" t="s">
        <v>45</v>
      </c>
      <c r="H10103" t="s">
        <v>2</v>
      </c>
      <c r="I10103" t="s">
        <v>51</v>
      </c>
      <c r="J10103">
        <v>1084.4000000000001</v>
      </c>
    </row>
    <row r="10104" spans="1:10" x14ac:dyDescent="0.25">
      <c r="A10104">
        <v>21</v>
      </c>
      <c r="B10104">
        <v>2018</v>
      </c>
      <c r="C10104" t="s">
        <v>41</v>
      </c>
      <c r="D10104" t="s">
        <v>59</v>
      </c>
      <c r="E10104" t="s">
        <v>39</v>
      </c>
      <c r="F10104">
        <v>5</v>
      </c>
      <c r="G10104" t="s">
        <v>38</v>
      </c>
      <c r="H10104" t="s">
        <v>46</v>
      </c>
      <c r="I10104" t="s">
        <v>37</v>
      </c>
      <c r="J10104">
        <v>2034.7</v>
      </c>
    </row>
    <row r="10105" spans="1:10" x14ac:dyDescent="0.25">
      <c r="A10105">
        <v>21</v>
      </c>
      <c r="B10105">
        <v>2018</v>
      </c>
      <c r="C10105" t="s">
        <v>41</v>
      </c>
      <c r="D10105" t="s">
        <v>59</v>
      </c>
      <c r="E10105" t="s">
        <v>39</v>
      </c>
      <c r="F10105">
        <v>6</v>
      </c>
      <c r="G10105" t="s">
        <v>45</v>
      </c>
      <c r="H10105" t="s">
        <v>2</v>
      </c>
      <c r="I10105" t="s">
        <v>51</v>
      </c>
      <c r="J10105">
        <v>823.6</v>
      </c>
    </row>
    <row r="10106" spans="1:10" x14ac:dyDescent="0.25">
      <c r="A10106">
        <v>22</v>
      </c>
      <c r="B10106">
        <v>2017</v>
      </c>
      <c r="C10106" t="s">
        <v>41</v>
      </c>
      <c r="D10106" t="s">
        <v>58</v>
      </c>
      <c r="E10106" t="s">
        <v>39</v>
      </c>
      <c r="F10106">
        <v>1</v>
      </c>
      <c r="G10106" t="s">
        <v>38</v>
      </c>
      <c r="H10106" t="s">
        <v>46</v>
      </c>
      <c r="I10106" t="s">
        <v>37</v>
      </c>
      <c r="J10106">
        <v>1577.2</v>
      </c>
    </row>
    <row r="10107" spans="1:10" x14ac:dyDescent="0.25">
      <c r="A10107">
        <v>22</v>
      </c>
      <c r="B10107">
        <v>2017</v>
      </c>
      <c r="C10107" t="s">
        <v>41</v>
      </c>
      <c r="D10107" t="s">
        <v>58</v>
      </c>
      <c r="E10107" t="s">
        <v>39</v>
      </c>
      <c r="F10107">
        <v>2</v>
      </c>
      <c r="G10107" t="s">
        <v>45</v>
      </c>
      <c r="H10107" t="s">
        <v>2</v>
      </c>
      <c r="I10107" t="s">
        <v>37</v>
      </c>
      <c r="J10107">
        <v>2031</v>
      </c>
    </row>
    <row r="10108" spans="1:10" x14ac:dyDescent="0.25">
      <c r="A10108">
        <v>22</v>
      </c>
      <c r="B10108">
        <v>2017</v>
      </c>
      <c r="C10108" t="s">
        <v>41</v>
      </c>
      <c r="D10108" t="s">
        <v>58</v>
      </c>
      <c r="E10108" t="s">
        <v>39</v>
      </c>
      <c r="F10108">
        <v>3</v>
      </c>
      <c r="G10108" t="s">
        <v>38</v>
      </c>
      <c r="H10108" t="s">
        <v>46</v>
      </c>
      <c r="I10108" t="s">
        <v>37</v>
      </c>
      <c r="J10108">
        <v>1117.2</v>
      </c>
    </row>
    <row r="10109" spans="1:10" x14ac:dyDescent="0.25">
      <c r="A10109">
        <v>22</v>
      </c>
      <c r="B10109">
        <v>2017</v>
      </c>
      <c r="C10109" t="s">
        <v>41</v>
      </c>
      <c r="D10109" t="s">
        <v>58</v>
      </c>
      <c r="E10109" t="s">
        <v>39</v>
      </c>
      <c r="F10109">
        <v>4</v>
      </c>
      <c r="G10109" t="s">
        <v>38</v>
      </c>
      <c r="H10109" t="s">
        <v>46</v>
      </c>
      <c r="I10109" t="s">
        <v>51</v>
      </c>
      <c r="J10109">
        <v>1747.2</v>
      </c>
    </row>
    <row r="10110" spans="1:10" x14ac:dyDescent="0.25">
      <c r="A10110">
        <v>22</v>
      </c>
      <c r="B10110">
        <v>2017</v>
      </c>
      <c r="C10110" t="s">
        <v>41</v>
      </c>
      <c r="D10110" t="s">
        <v>58</v>
      </c>
      <c r="E10110" t="s">
        <v>39</v>
      </c>
      <c r="F10110">
        <v>5</v>
      </c>
      <c r="G10110" t="s">
        <v>45</v>
      </c>
      <c r="H10110" t="s">
        <v>2</v>
      </c>
      <c r="I10110" t="s">
        <v>37</v>
      </c>
      <c r="J10110">
        <v>1525.1</v>
      </c>
    </row>
    <row r="10111" spans="1:10" x14ac:dyDescent="0.25">
      <c r="A10111">
        <v>22</v>
      </c>
      <c r="B10111">
        <v>2017</v>
      </c>
      <c r="C10111" t="s">
        <v>41</v>
      </c>
      <c r="D10111" t="s">
        <v>58</v>
      </c>
      <c r="E10111" t="s">
        <v>39</v>
      </c>
      <c r="F10111">
        <v>6</v>
      </c>
      <c r="G10111" t="s">
        <v>45</v>
      </c>
      <c r="H10111" t="s">
        <v>46</v>
      </c>
      <c r="I10111" t="s">
        <v>51</v>
      </c>
      <c r="J10111">
        <v>1207</v>
      </c>
    </row>
    <row r="10112" spans="1:10" x14ac:dyDescent="0.25">
      <c r="A10112">
        <v>22</v>
      </c>
      <c r="B10112">
        <v>2017</v>
      </c>
      <c r="C10112" t="s">
        <v>41</v>
      </c>
      <c r="D10112" t="s">
        <v>59</v>
      </c>
      <c r="E10112" t="s">
        <v>39</v>
      </c>
      <c r="F10112">
        <v>1</v>
      </c>
      <c r="G10112" t="s">
        <v>45</v>
      </c>
      <c r="H10112" t="s">
        <v>2</v>
      </c>
      <c r="I10112" t="s">
        <v>51</v>
      </c>
      <c r="J10112">
        <v>1348.5</v>
      </c>
    </row>
    <row r="10113" spans="1:10" x14ac:dyDescent="0.25">
      <c r="A10113">
        <v>22</v>
      </c>
      <c r="B10113">
        <v>2017</v>
      </c>
      <c r="C10113" t="s">
        <v>41</v>
      </c>
      <c r="D10113" t="s">
        <v>59</v>
      </c>
      <c r="E10113" t="s">
        <v>39</v>
      </c>
      <c r="F10113">
        <v>2</v>
      </c>
      <c r="G10113" t="s">
        <v>45</v>
      </c>
      <c r="H10113" t="s">
        <v>46</v>
      </c>
      <c r="I10113" t="s">
        <v>37</v>
      </c>
      <c r="J10113">
        <v>1469.4</v>
      </c>
    </row>
    <row r="10114" spans="1:10" x14ac:dyDescent="0.25">
      <c r="A10114">
        <v>22</v>
      </c>
      <c r="B10114">
        <v>2017</v>
      </c>
      <c r="C10114" t="s">
        <v>41</v>
      </c>
      <c r="D10114" t="s">
        <v>59</v>
      </c>
      <c r="E10114" t="s">
        <v>39</v>
      </c>
      <c r="F10114">
        <v>3</v>
      </c>
      <c r="G10114" t="s">
        <v>45</v>
      </c>
      <c r="H10114" t="s">
        <v>2</v>
      </c>
      <c r="I10114" t="s">
        <v>37</v>
      </c>
      <c r="J10114">
        <v>639.5</v>
      </c>
    </row>
    <row r="10115" spans="1:10" x14ac:dyDescent="0.25">
      <c r="A10115">
        <v>22</v>
      </c>
      <c r="B10115">
        <v>2017</v>
      </c>
      <c r="C10115" t="s">
        <v>41</v>
      </c>
      <c r="D10115" t="s">
        <v>59</v>
      </c>
      <c r="E10115" t="s">
        <v>39</v>
      </c>
      <c r="F10115">
        <v>4</v>
      </c>
      <c r="G10115" t="s">
        <v>45</v>
      </c>
      <c r="H10115" t="s">
        <v>2</v>
      </c>
      <c r="I10115" t="s">
        <v>37</v>
      </c>
      <c r="J10115">
        <v>1417.4</v>
      </c>
    </row>
    <row r="10116" spans="1:10" x14ac:dyDescent="0.25">
      <c r="A10116">
        <v>22</v>
      </c>
      <c r="B10116">
        <v>2017</v>
      </c>
      <c r="C10116" t="s">
        <v>41</v>
      </c>
      <c r="D10116" t="s">
        <v>59</v>
      </c>
      <c r="E10116" t="s">
        <v>39</v>
      </c>
      <c r="F10116">
        <v>5</v>
      </c>
      <c r="G10116" t="s">
        <v>45</v>
      </c>
      <c r="H10116" t="s">
        <v>2</v>
      </c>
      <c r="I10116" t="s">
        <v>51</v>
      </c>
      <c r="J10116">
        <v>2006.9</v>
      </c>
    </row>
    <row r="10117" spans="1:10" x14ac:dyDescent="0.25">
      <c r="A10117">
        <v>22</v>
      </c>
      <c r="B10117">
        <v>2017</v>
      </c>
      <c r="C10117" t="s">
        <v>41</v>
      </c>
      <c r="D10117" t="s">
        <v>59</v>
      </c>
      <c r="E10117" t="s">
        <v>39</v>
      </c>
      <c r="F10117">
        <v>6</v>
      </c>
      <c r="G10117" t="s">
        <v>45</v>
      </c>
      <c r="H10117" t="s">
        <v>46</v>
      </c>
      <c r="I10117" t="s">
        <v>51</v>
      </c>
      <c r="J10117">
        <v>1613.9</v>
      </c>
    </row>
    <row r="10118" spans="1:10" x14ac:dyDescent="0.25">
      <c r="A10118">
        <v>22</v>
      </c>
      <c r="B10118">
        <v>2018</v>
      </c>
      <c r="C10118" t="s">
        <v>41</v>
      </c>
      <c r="D10118" t="s">
        <v>58</v>
      </c>
      <c r="E10118" t="s">
        <v>39</v>
      </c>
      <c r="F10118">
        <v>1</v>
      </c>
      <c r="G10118" t="s">
        <v>38</v>
      </c>
      <c r="H10118" t="s">
        <v>2</v>
      </c>
      <c r="I10118" t="s">
        <v>51</v>
      </c>
      <c r="J10118">
        <v>934.6</v>
      </c>
    </row>
    <row r="10119" spans="1:10" x14ac:dyDescent="0.25">
      <c r="A10119">
        <v>22</v>
      </c>
      <c r="B10119">
        <v>2018</v>
      </c>
      <c r="C10119" t="s">
        <v>41</v>
      </c>
      <c r="D10119" t="s">
        <v>58</v>
      </c>
      <c r="E10119" t="s">
        <v>39</v>
      </c>
      <c r="F10119">
        <v>2</v>
      </c>
      <c r="G10119" t="s">
        <v>38</v>
      </c>
      <c r="H10119" t="s">
        <v>2</v>
      </c>
      <c r="I10119" t="s">
        <v>51</v>
      </c>
      <c r="J10119">
        <v>1686.3</v>
      </c>
    </row>
    <row r="10120" spans="1:10" x14ac:dyDescent="0.25">
      <c r="A10120">
        <v>22</v>
      </c>
      <c r="B10120">
        <v>2018</v>
      </c>
      <c r="C10120" t="s">
        <v>41</v>
      </c>
      <c r="D10120" t="s">
        <v>58</v>
      </c>
      <c r="E10120" t="s">
        <v>39</v>
      </c>
      <c r="F10120">
        <v>3</v>
      </c>
      <c r="G10120" t="s">
        <v>45</v>
      </c>
      <c r="H10120" t="s">
        <v>46</v>
      </c>
      <c r="I10120" t="s">
        <v>51</v>
      </c>
      <c r="J10120">
        <v>952.2</v>
      </c>
    </row>
    <row r="10121" spans="1:10" x14ac:dyDescent="0.25">
      <c r="A10121">
        <v>22</v>
      </c>
      <c r="B10121">
        <v>2018</v>
      </c>
      <c r="C10121" t="s">
        <v>41</v>
      </c>
      <c r="D10121" t="s">
        <v>58</v>
      </c>
      <c r="E10121" t="s">
        <v>39</v>
      </c>
      <c r="F10121">
        <v>4</v>
      </c>
      <c r="G10121" t="s">
        <v>38</v>
      </c>
      <c r="H10121" t="s">
        <v>2</v>
      </c>
      <c r="I10121" t="s">
        <v>37</v>
      </c>
      <c r="J10121">
        <v>814.2</v>
      </c>
    </row>
    <row r="10122" spans="1:10" x14ac:dyDescent="0.25">
      <c r="A10122">
        <v>22</v>
      </c>
      <c r="B10122">
        <v>2018</v>
      </c>
      <c r="C10122" t="s">
        <v>41</v>
      </c>
      <c r="D10122" t="s">
        <v>58</v>
      </c>
      <c r="E10122" t="s">
        <v>39</v>
      </c>
      <c r="F10122">
        <v>5</v>
      </c>
      <c r="G10122" t="s">
        <v>38</v>
      </c>
      <c r="H10122" t="s">
        <v>46</v>
      </c>
      <c r="I10122" t="s">
        <v>37</v>
      </c>
      <c r="J10122">
        <v>2128.1</v>
      </c>
    </row>
    <row r="10123" spans="1:10" x14ac:dyDescent="0.25">
      <c r="A10123">
        <v>22</v>
      </c>
      <c r="B10123">
        <v>2018</v>
      </c>
      <c r="C10123" t="s">
        <v>41</v>
      </c>
      <c r="D10123" t="s">
        <v>58</v>
      </c>
      <c r="E10123" t="s">
        <v>39</v>
      </c>
      <c r="F10123">
        <v>6</v>
      </c>
      <c r="G10123" t="s">
        <v>45</v>
      </c>
      <c r="H10123" t="s">
        <v>46</v>
      </c>
      <c r="I10123" t="s">
        <v>51</v>
      </c>
      <c r="J10123">
        <v>1846.4</v>
      </c>
    </row>
    <row r="10124" spans="1:10" x14ac:dyDescent="0.25">
      <c r="A10124">
        <v>22</v>
      </c>
      <c r="B10124">
        <v>2018</v>
      </c>
      <c r="C10124" t="s">
        <v>41</v>
      </c>
      <c r="D10124" t="s">
        <v>59</v>
      </c>
      <c r="E10124" t="s">
        <v>39</v>
      </c>
      <c r="F10124">
        <v>1</v>
      </c>
      <c r="G10124" t="s">
        <v>45</v>
      </c>
      <c r="H10124" t="s">
        <v>46</v>
      </c>
      <c r="I10124" t="s">
        <v>37</v>
      </c>
      <c r="J10124">
        <v>1029.5</v>
      </c>
    </row>
    <row r="10125" spans="1:10" x14ac:dyDescent="0.25">
      <c r="A10125">
        <v>22</v>
      </c>
      <c r="B10125">
        <v>2018</v>
      </c>
      <c r="C10125" t="s">
        <v>41</v>
      </c>
      <c r="D10125" t="s">
        <v>59</v>
      </c>
      <c r="E10125" t="s">
        <v>39</v>
      </c>
      <c r="F10125">
        <v>2</v>
      </c>
      <c r="G10125" t="s">
        <v>45</v>
      </c>
      <c r="H10125" t="s">
        <v>2</v>
      </c>
      <c r="I10125" t="s">
        <v>37</v>
      </c>
      <c r="J10125">
        <v>1337.1</v>
      </c>
    </row>
    <row r="10126" spans="1:10" x14ac:dyDescent="0.25">
      <c r="A10126">
        <v>22</v>
      </c>
      <c r="B10126">
        <v>2018</v>
      </c>
      <c r="C10126" t="s">
        <v>41</v>
      </c>
      <c r="D10126" t="s">
        <v>59</v>
      </c>
      <c r="E10126" t="s">
        <v>39</v>
      </c>
      <c r="F10126">
        <v>3</v>
      </c>
      <c r="G10126" t="s">
        <v>38</v>
      </c>
      <c r="H10126" t="s">
        <v>2</v>
      </c>
      <c r="I10126" t="s">
        <v>37</v>
      </c>
      <c r="J10126">
        <v>1276.7</v>
      </c>
    </row>
    <row r="10127" spans="1:10" x14ac:dyDescent="0.25">
      <c r="A10127">
        <v>22</v>
      </c>
      <c r="B10127">
        <v>2018</v>
      </c>
      <c r="C10127" t="s">
        <v>41</v>
      </c>
      <c r="D10127" t="s">
        <v>59</v>
      </c>
      <c r="E10127" t="s">
        <v>39</v>
      </c>
      <c r="F10127">
        <v>4</v>
      </c>
      <c r="G10127" t="s">
        <v>45</v>
      </c>
      <c r="H10127" t="s">
        <v>2</v>
      </c>
      <c r="I10127" t="s">
        <v>37</v>
      </c>
      <c r="J10127">
        <v>1186.0999999999999</v>
      </c>
    </row>
    <row r="10128" spans="1:10" x14ac:dyDescent="0.25">
      <c r="A10128">
        <v>22</v>
      </c>
      <c r="B10128">
        <v>2018</v>
      </c>
      <c r="C10128" t="s">
        <v>41</v>
      </c>
      <c r="D10128" t="s">
        <v>59</v>
      </c>
      <c r="E10128" t="s">
        <v>39</v>
      </c>
      <c r="F10128">
        <v>5</v>
      </c>
      <c r="G10128" t="s">
        <v>38</v>
      </c>
      <c r="H10128" t="s">
        <v>46</v>
      </c>
      <c r="I10128" t="s">
        <v>51</v>
      </c>
      <c r="J10128">
        <v>1955.7</v>
      </c>
    </row>
    <row r="10129" spans="1:10" x14ac:dyDescent="0.25">
      <c r="A10129">
        <v>22</v>
      </c>
      <c r="B10129">
        <v>2018</v>
      </c>
      <c r="C10129" t="s">
        <v>41</v>
      </c>
      <c r="D10129" t="s">
        <v>59</v>
      </c>
      <c r="E10129" t="s">
        <v>39</v>
      </c>
      <c r="F10129">
        <v>6</v>
      </c>
      <c r="G10129" t="s">
        <v>38</v>
      </c>
      <c r="H10129" t="s">
        <v>46</v>
      </c>
      <c r="I10129" t="s">
        <v>37</v>
      </c>
      <c r="J10129">
        <v>2165.6</v>
      </c>
    </row>
    <row r="10130" spans="1:10" x14ac:dyDescent="0.25">
      <c r="A10130">
        <v>23</v>
      </c>
      <c r="B10130">
        <v>2017</v>
      </c>
      <c r="C10130" t="s">
        <v>41</v>
      </c>
      <c r="D10130" t="s">
        <v>58</v>
      </c>
      <c r="E10130" t="s">
        <v>39</v>
      </c>
      <c r="F10130">
        <v>1</v>
      </c>
      <c r="G10130" t="s">
        <v>38</v>
      </c>
      <c r="H10130" t="s">
        <v>2</v>
      </c>
      <c r="I10130" t="s">
        <v>51</v>
      </c>
      <c r="J10130">
        <v>1182.2</v>
      </c>
    </row>
    <row r="10131" spans="1:10" x14ac:dyDescent="0.25">
      <c r="A10131">
        <v>23</v>
      </c>
      <c r="B10131">
        <v>2017</v>
      </c>
      <c r="C10131" t="s">
        <v>41</v>
      </c>
      <c r="D10131" t="s">
        <v>58</v>
      </c>
      <c r="E10131" t="s">
        <v>39</v>
      </c>
      <c r="F10131">
        <v>2</v>
      </c>
      <c r="G10131" t="s">
        <v>38</v>
      </c>
      <c r="H10131" t="s">
        <v>46</v>
      </c>
      <c r="I10131" t="s">
        <v>37</v>
      </c>
      <c r="J10131">
        <v>1216.0999999999999</v>
      </c>
    </row>
    <row r="10132" spans="1:10" x14ac:dyDescent="0.25">
      <c r="A10132">
        <v>23</v>
      </c>
      <c r="B10132">
        <v>2017</v>
      </c>
      <c r="C10132" t="s">
        <v>41</v>
      </c>
      <c r="D10132" t="s">
        <v>58</v>
      </c>
      <c r="E10132" t="s">
        <v>39</v>
      </c>
      <c r="F10132">
        <v>3</v>
      </c>
      <c r="G10132" t="s">
        <v>38</v>
      </c>
      <c r="H10132" t="s">
        <v>46</v>
      </c>
      <c r="I10132" t="s">
        <v>51</v>
      </c>
      <c r="J10132">
        <v>1681.7</v>
      </c>
    </row>
    <row r="10133" spans="1:10" x14ac:dyDescent="0.25">
      <c r="A10133">
        <v>23</v>
      </c>
      <c r="B10133">
        <v>2017</v>
      </c>
      <c r="C10133" t="s">
        <v>41</v>
      </c>
      <c r="D10133" t="s">
        <v>58</v>
      </c>
      <c r="E10133" t="s">
        <v>39</v>
      </c>
      <c r="F10133">
        <v>4</v>
      </c>
      <c r="G10133" t="s">
        <v>45</v>
      </c>
      <c r="H10133" t="s">
        <v>2</v>
      </c>
      <c r="I10133" t="s">
        <v>51</v>
      </c>
      <c r="J10133">
        <v>724.5</v>
      </c>
    </row>
    <row r="10134" spans="1:10" x14ac:dyDescent="0.25">
      <c r="A10134">
        <v>23</v>
      </c>
      <c r="B10134">
        <v>2017</v>
      </c>
      <c r="C10134" t="s">
        <v>41</v>
      </c>
      <c r="D10134" t="s">
        <v>58</v>
      </c>
      <c r="E10134" t="s">
        <v>39</v>
      </c>
      <c r="F10134">
        <v>5</v>
      </c>
      <c r="G10134" t="s">
        <v>45</v>
      </c>
      <c r="H10134" t="s">
        <v>46</v>
      </c>
      <c r="I10134" t="s">
        <v>37</v>
      </c>
      <c r="J10134">
        <v>1088.7</v>
      </c>
    </row>
    <row r="10135" spans="1:10" x14ac:dyDescent="0.25">
      <c r="A10135">
        <v>23</v>
      </c>
      <c r="B10135">
        <v>2017</v>
      </c>
      <c r="C10135" t="s">
        <v>41</v>
      </c>
      <c r="D10135" t="s">
        <v>58</v>
      </c>
      <c r="E10135" t="s">
        <v>39</v>
      </c>
      <c r="F10135">
        <v>6</v>
      </c>
      <c r="G10135" t="s">
        <v>45</v>
      </c>
      <c r="H10135" t="s">
        <v>2</v>
      </c>
      <c r="I10135" t="s">
        <v>51</v>
      </c>
      <c r="J10135">
        <v>909.8</v>
      </c>
    </row>
    <row r="10136" spans="1:10" x14ac:dyDescent="0.25">
      <c r="A10136">
        <v>23</v>
      </c>
      <c r="B10136">
        <v>2017</v>
      </c>
      <c r="C10136" t="s">
        <v>41</v>
      </c>
      <c r="D10136" t="s">
        <v>59</v>
      </c>
      <c r="E10136" t="s">
        <v>39</v>
      </c>
      <c r="F10136">
        <v>1</v>
      </c>
      <c r="G10136" t="s">
        <v>45</v>
      </c>
      <c r="H10136" t="s">
        <v>46</v>
      </c>
      <c r="I10136" t="s">
        <v>51</v>
      </c>
      <c r="J10136">
        <v>1622.9</v>
      </c>
    </row>
    <row r="10137" spans="1:10" x14ac:dyDescent="0.25">
      <c r="A10137">
        <v>23</v>
      </c>
      <c r="B10137">
        <v>2017</v>
      </c>
      <c r="C10137" t="s">
        <v>41</v>
      </c>
      <c r="D10137" t="s">
        <v>59</v>
      </c>
      <c r="E10137" t="s">
        <v>39</v>
      </c>
      <c r="F10137">
        <v>2</v>
      </c>
      <c r="G10137" t="s">
        <v>45</v>
      </c>
      <c r="H10137" t="s">
        <v>2</v>
      </c>
      <c r="I10137" t="s">
        <v>51</v>
      </c>
      <c r="J10137">
        <v>875.4</v>
      </c>
    </row>
    <row r="10138" spans="1:10" x14ac:dyDescent="0.25">
      <c r="A10138">
        <v>23</v>
      </c>
      <c r="B10138">
        <v>2017</v>
      </c>
      <c r="C10138" t="s">
        <v>41</v>
      </c>
      <c r="D10138" t="s">
        <v>59</v>
      </c>
      <c r="E10138" t="s">
        <v>39</v>
      </c>
      <c r="F10138">
        <v>3</v>
      </c>
      <c r="G10138" t="s">
        <v>38</v>
      </c>
      <c r="H10138" t="s">
        <v>46</v>
      </c>
      <c r="I10138" t="s">
        <v>51</v>
      </c>
      <c r="J10138">
        <v>1975</v>
      </c>
    </row>
    <row r="10139" spans="1:10" x14ac:dyDescent="0.25">
      <c r="A10139">
        <v>23</v>
      </c>
      <c r="B10139">
        <v>2017</v>
      </c>
      <c r="C10139" t="s">
        <v>41</v>
      </c>
      <c r="D10139" t="s">
        <v>59</v>
      </c>
      <c r="E10139" t="s">
        <v>39</v>
      </c>
      <c r="F10139">
        <v>4</v>
      </c>
      <c r="G10139" t="s">
        <v>45</v>
      </c>
      <c r="H10139" t="s">
        <v>46</v>
      </c>
      <c r="I10139" t="s">
        <v>37</v>
      </c>
      <c r="J10139">
        <v>1660</v>
      </c>
    </row>
    <row r="10140" spans="1:10" x14ac:dyDescent="0.25">
      <c r="A10140">
        <v>23</v>
      </c>
      <c r="B10140">
        <v>2017</v>
      </c>
      <c r="C10140" t="s">
        <v>41</v>
      </c>
      <c r="D10140" t="s">
        <v>59</v>
      </c>
      <c r="E10140" t="s">
        <v>39</v>
      </c>
      <c r="F10140">
        <v>5</v>
      </c>
      <c r="G10140" t="s">
        <v>45</v>
      </c>
      <c r="H10140" t="s">
        <v>2</v>
      </c>
      <c r="I10140" t="s">
        <v>37</v>
      </c>
      <c r="J10140">
        <v>837.1</v>
      </c>
    </row>
    <row r="10141" spans="1:10" x14ac:dyDescent="0.25">
      <c r="A10141">
        <v>23</v>
      </c>
      <c r="B10141">
        <v>2017</v>
      </c>
      <c r="C10141" t="s">
        <v>41</v>
      </c>
      <c r="D10141" t="s">
        <v>59</v>
      </c>
      <c r="E10141" t="s">
        <v>39</v>
      </c>
      <c r="F10141">
        <v>6</v>
      </c>
      <c r="G10141" t="s">
        <v>38</v>
      </c>
      <c r="H10141" t="s">
        <v>46</v>
      </c>
      <c r="I10141" t="s">
        <v>51</v>
      </c>
      <c r="J10141">
        <v>858.2</v>
      </c>
    </row>
    <row r="10142" spans="1:10" x14ac:dyDescent="0.25">
      <c r="A10142">
        <v>23</v>
      </c>
      <c r="B10142">
        <v>2018</v>
      </c>
      <c r="C10142" t="s">
        <v>41</v>
      </c>
      <c r="D10142" t="s">
        <v>58</v>
      </c>
      <c r="E10142" t="s">
        <v>39</v>
      </c>
      <c r="F10142">
        <v>1</v>
      </c>
      <c r="G10142" t="s">
        <v>38</v>
      </c>
      <c r="H10142" t="s">
        <v>2</v>
      </c>
      <c r="I10142" t="s">
        <v>37</v>
      </c>
      <c r="J10142">
        <v>1492.4</v>
      </c>
    </row>
    <row r="10143" spans="1:10" x14ac:dyDescent="0.25">
      <c r="A10143">
        <v>23</v>
      </c>
      <c r="B10143">
        <v>2018</v>
      </c>
      <c r="C10143" t="s">
        <v>41</v>
      </c>
      <c r="D10143" t="s">
        <v>58</v>
      </c>
      <c r="E10143" t="s">
        <v>39</v>
      </c>
      <c r="F10143">
        <v>2</v>
      </c>
      <c r="G10143" t="s">
        <v>38</v>
      </c>
      <c r="H10143" t="s">
        <v>2</v>
      </c>
      <c r="I10143" t="s">
        <v>51</v>
      </c>
      <c r="J10143">
        <v>827.3</v>
      </c>
    </row>
    <row r="10144" spans="1:10" x14ac:dyDescent="0.25">
      <c r="A10144">
        <v>23</v>
      </c>
      <c r="B10144">
        <v>2018</v>
      </c>
      <c r="C10144" t="s">
        <v>41</v>
      </c>
      <c r="D10144" t="s">
        <v>58</v>
      </c>
      <c r="E10144" t="s">
        <v>39</v>
      </c>
      <c r="F10144">
        <v>3</v>
      </c>
      <c r="G10144" t="s">
        <v>45</v>
      </c>
      <c r="H10144" t="s">
        <v>46</v>
      </c>
      <c r="I10144" t="s">
        <v>37</v>
      </c>
      <c r="J10144">
        <v>1267.5</v>
      </c>
    </row>
    <row r="10145" spans="1:10" x14ac:dyDescent="0.25">
      <c r="A10145">
        <v>23</v>
      </c>
      <c r="B10145">
        <v>2018</v>
      </c>
      <c r="C10145" t="s">
        <v>41</v>
      </c>
      <c r="D10145" t="s">
        <v>58</v>
      </c>
      <c r="E10145" t="s">
        <v>39</v>
      </c>
      <c r="F10145">
        <v>4</v>
      </c>
      <c r="G10145" t="s">
        <v>38</v>
      </c>
      <c r="H10145" t="s">
        <v>46</v>
      </c>
      <c r="I10145" t="s">
        <v>51</v>
      </c>
      <c r="J10145">
        <v>1141</v>
      </c>
    </row>
    <row r="10146" spans="1:10" x14ac:dyDescent="0.25">
      <c r="A10146">
        <v>23</v>
      </c>
      <c r="B10146">
        <v>2018</v>
      </c>
      <c r="C10146" t="s">
        <v>41</v>
      </c>
      <c r="D10146" t="s">
        <v>58</v>
      </c>
      <c r="E10146" t="s">
        <v>39</v>
      </c>
      <c r="F10146">
        <v>5</v>
      </c>
      <c r="G10146" t="s">
        <v>45</v>
      </c>
      <c r="H10146" t="s">
        <v>2</v>
      </c>
      <c r="I10146" t="s">
        <v>37</v>
      </c>
      <c r="J10146">
        <v>1649.5</v>
      </c>
    </row>
    <row r="10147" spans="1:10" x14ac:dyDescent="0.25">
      <c r="A10147">
        <v>23</v>
      </c>
      <c r="B10147">
        <v>2018</v>
      </c>
      <c r="C10147" t="s">
        <v>41</v>
      </c>
      <c r="D10147" t="s">
        <v>58</v>
      </c>
      <c r="E10147" t="s">
        <v>39</v>
      </c>
      <c r="F10147">
        <v>6</v>
      </c>
      <c r="G10147" t="s">
        <v>38</v>
      </c>
      <c r="H10147" t="s">
        <v>2</v>
      </c>
      <c r="I10147" t="s">
        <v>37</v>
      </c>
      <c r="J10147">
        <v>703.4</v>
      </c>
    </row>
    <row r="10148" spans="1:10" x14ac:dyDescent="0.25">
      <c r="A10148">
        <v>23</v>
      </c>
      <c r="B10148">
        <v>2018</v>
      </c>
      <c r="C10148" t="s">
        <v>41</v>
      </c>
      <c r="D10148" t="s">
        <v>59</v>
      </c>
      <c r="E10148" t="s">
        <v>39</v>
      </c>
      <c r="F10148">
        <v>1</v>
      </c>
      <c r="G10148" t="s">
        <v>38</v>
      </c>
      <c r="H10148" t="s">
        <v>2</v>
      </c>
      <c r="I10148" t="s">
        <v>37</v>
      </c>
      <c r="J10148">
        <v>557.29999999999995</v>
      </c>
    </row>
    <row r="10149" spans="1:10" x14ac:dyDescent="0.25">
      <c r="A10149">
        <v>23</v>
      </c>
      <c r="B10149">
        <v>2018</v>
      </c>
      <c r="C10149" t="s">
        <v>41</v>
      </c>
      <c r="D10149" t="s">
        <v>59</v>
      </c>
      <c r="E10149" t="s">
        <v>39</v>
      </c>
      <c r="F10149">
        <v>2</v>
      </c>
      <c r="G10149" t="s">
        <v>45</v>
      </c>
      <c r="H10149" t="s">
        <v>2</v>
      </c>
      <c r="I10149" t="s">
        <v>37</v>
      </c>
      <c r="J10149">
        <v>1520.6</v>
      </c>
    </row>
    <row r="10150" spans="1:10" x14ac:dyDescent="0.25">
      <c r="A10150">
        <v>23</v>
      </c>
      <c r="B10150">
        <v>2018</v>
      </c>
      <c r="C10150" t="s">
        <v>41</v>
      </c>
      <c r="D10150" t="s">
        <v>59</v>
      </c>
      <c r="E10150" t="s">
        <v>39</v>
      </c>
      <c r="F10150">
        <v>3</v>
      </c>
      <c r="G10150" t="s">
        <v>38</v>
      </c>
      <c r="H10150" t="s">
        <v>46</v>
      </c>
      <c r="I10150" t="s">
        <v>51</v>
      </c>
      <c r="J10150">
        <v>1034.0999999999999</v>
      </c>
    </row>
    <row r="10151" spans="1:10" x14ac:dyDescent="0.25">
      <c r="A10151">
        <v>23</v>
      </c>
      <c r="B10151">
        <v>2018</v>
      </c>
      <c r="C10151" t="s">
        <v>41</v>
      </c>
      <c r="D10151" t="s">
        <v>59</v>
      </c>
      <c r="E10151" t="s">
        <v>39</v>
      </c>
      <c r="F10151">
        <v>4</v>
      </c>
      <c r="G10151" t="s">
        <v>45</v>
      </c>
      <c r="H10151" t="s">
        <v>2</v>
      </c>
      <c r="I10151" t="s">
        <v>37</v>
      </c>
      <c r="J10151">
        <v>1522.2</v>
      </c>
    </row>
    <row r="10152" spans="1:10" x14ac:dyDescent="0.25">
      <c r="A10152">
        <v>23</v>
      </c>
      <c r="B10152">
        <v>2018</v>
      </c>
      <c r="C10152" t="s">
        <v>41</v>
      </c>
      <c r="D10152" t="s">
        <v>59</v>
      </c>
      <c r="E10152" t="s">
        <v>39</v>
      </c>
      <c r="F10152">
        <v>5</v>
      </c>
      <c r="G10152" t="s">
        <v>38</v>
      </c>
      <c r="H10152" t="s">
        <v>46</v>
      </c>
      <c r="I10152" t="s">
        <v>37</v>
      </c>
      <c r="J10152">
        <v>1444.3</v>
      </c>
    </row>
    <row r="10153" spans="1:10" x14ac:dyDescent="0.25">
      <c r="A10153">
        <v>23</v>
      </c>
      <c r="B10153">
        <v>2018</v>
      </c>
      <c r="C10153" t="s">
        <v>41</v>
      </c>
      <c r="D10153" t="s">
        <v>59</v>
      </c>
      <c r="E10153" t="s">
        <v>39</v>
      </c>
      <c r="F10153">
        <v>6</v>
      </c>
      <c r="G10153" t="s">
        <v>45</v>
      </c>
      <c r="H10153" t="s">
        <v>2</v>
      </c>
      <c r="I10153" t="s">
        <v>51</v>
      </c>
      <c r="J10153">
        <v>756.6</v>
      </c>
    </row>
    <row r="10154" spans="1:10" x14ac:dyDescent="0.25">
      <c r="A10154">
        <v>24</v>
      </c>
      <c r="B10154">
        <v>2017</v>
      </c>
      <c r="C10154" t="s">
        <v>41</v>
      </c>
      <c r="D10154" t="s">
        <v>58</v>
      </c>
      <c r="E10154" t="s">
        <v>39</v>
      </c>
      <c r="F10154">
        <v>1</v>
      </c>
      <c r="G10154" t="s">
        <v>45</v>
      </c>
      <c r="H10154" t="s">
        <v>46</v>
      </c>
      <c r="I10154" t="s">
        <v>51</v>
      </c>
      <c r="J10154">
        <v>1522.5</v>
      </c>
    </row>
    <row r="10155" spans="1:10" x14ac:dyDescent="0.25">
      <c r="A10155">
        <v>24</v>
      </c>
      <c r="B10155">
        <v>2017</v>
      </c>
      <c r="C10155" t="s">
        <v>41</v>
      </c>
      <c r="D10155" t="s">
        <v>58</v>
      </c>
      <c r="E10155" t="s">
        <v>39</v>
      </c>
      <c r="F10155">
        <v>2</v>
      </c>
      <c r="G10155" t="s">
        <v>38</v>
      </c>
      <c r="H10155" t="s">
        <v>2</v>
      </c>
      <c r="I10155" t="s">
        <v>51</v>
      </c>
      <c r="J10155">
        <v>1064</v>
      </c>
    </row>
    <row r="10156" spans="1:10" x14ac:dyDescent="0.25">
      <c r="A10156">
        <v>24</v>
      </c>
      <c r="B10156">
        <v>2017</v>
      </c>
      <c r="C10156" t="s">
        <v>41</v>
      </c>
      <c r="D10156" t="s">
        <v>58</v>
      </c>
      <c r="E10156" t="s">
        <v>39</v>
      </c>
      <c r="F10156">
        <v>3</v>
      </c>
      <c r="G10156" t="s">
        <v>38</v>
      </c>
      <c r="H10156" t="s">
        <v>46</v>
      </c>
      <c r="I10156" t="s">
        <v>51</v>
      </c>
      <c r="J10156">
        <v>1386.4</v>
      </c>
    </row>
    <row r="10157" spans="1:10" x14ac:dyDescent="0.25">
      <c r="A10157">
        <v>24</v>
      </c>
      <c r="B10157">
        <v>2017</v>
      </c>
      <c r="C10157" t="s">
        <v>41</v>
      </c>
      <c r="D10157" t="s">
        <v>58</v>
      </c>
      <c r="E10157" t="s">
        <v>39</v>
      </c>
      <c r="F10157">
        <v>4</v>
      </c>
      <c r="G10157" t="s">
        <v>45</v>
      </c>
      <c r="H10157" t="s">
        <v>2</v>
      </c>
      <c r="I10157" t="s">
        <v>37</v>
      </c>
      <c r="J10157">
        <v>1276.3</v>
      </c>
    </row>
    <row r="10158" spans="1:10" x14ac:dyDescent="0.25">
      <c r="A10158">
        <v>24</v>
      </c>
      <c r="B10158">
        <v>2017</v>
      </c>
      <c r="C10158" t="s">
        <v>41</v>
      </c>
      <c r="D10158" t="s">
        <v>58</v>
      </c>
      <c r="E10158" t="s">
        <v>39</v>
      </c>
      <c r="F10158">
        <v>5</v>
      </c>
      <c r="G10158" t="s">
        <v>38</v>
      </c>
      <c r="H10158" t="s">
        <v>46</v>
      </c>
      <c r="I10158" t="s">
        <v>51</v>
      </c>
      <c r="J10158">
        <v>942.8</v>
      </c>
    </row>
    <row r="10159" spans="1:10" x14ac:dyDescent="0.25">
      <c r="A10159">
        <v>24</v>
      </c>
      <c r="B10159">
        <v>2017</v>
      </c>
      <c r="C10159" t="s">
        <v>41</v>
      </c>
      <c r="D10159" t="s">
        <v>58</v>
      </c>
      <c r="E10159" t="s">
        <v>39</v>
      </c>
      <c r="F10159">
        <v>6</v>
      </c>
      <c r="G10159" t="s">
        <v>38</v>
      </c>
      <c r="H10159" t="s">
        <v>2</v>
      </c>
      <c r="I10159" t="s">
        <v>51</v>
      </c>
      <c r="J10159">
        <v>814.1</v>
      </c>
    </row>
    <row r="10160" spans="1:10" x14ac:dyDescent="0.25">
      <c r="A10160">
        <v>24</v>
      </c>
      <c r="B10160">
        <v>2017</v>
      </c>
      <c r="C10160" t="s">
        <v>41</v>
      </c>
      <c r="D10160" t="s">
        <v>59</v>
      </c>
      <c r="E10160" t="s">
        <v>39</v>
      </c>
      <c r="F10160">
        <v>1</v>
      </c>
      <c r="G10160" t="s">
        <v>38</v>
      </c>
      <c r="H10160" t="s">
        <v>2</v>
      </c>
      <c r="I10160" t="s">
        <v>51</v>
      </c>
      <c r="J10160">
        <v>1383.9</v>
      </c>
    </row>
    <row r="10161" spans="1:10" x14ac:dyDescent="0.25">
      <c r="A10161">
        <v>24</v>
      </c>
      <c r="B10161">
        <v>2017</v>
      </c>
      <c r="C10161" t="s">
        <v>41</v>
      </c>
      <c r="D10161" t="s">
        <v>59</v>
      </c>
      <c r="E10161" t="s">
        <v>39</v>
      </c>
      <c r="F10161">
        <v>2</v>
      </c>
      <c r="G10161" t="s">
        <v>38</v>
      </c>
      <c r="H10161" t="s">
        <v>2</v>
      </c>
      <c r="I10161" t="s">
        <v>37</v>
      </c>
      <c r="J10161">
        <v>1813.2</v>
      </c>
    </row>
    <row r="10162" spans="1:10" x14ac:dyDescent="0.25">
      <c r="A10162">
        <v>24</v>
      </c>
      <c r="B10162">
        <v>2017</v>
      </c>
      <c r="C10162" t="s">
        <v>41</v>
      </c>
      <c r="D10162" t="s">
        <v>59</v>
      </c>
      <c r="E10162" t="s">
        <v>39</v>
      </c>
      <c r="F10162">
        <v>3</v>
      </c>
      <c r="G10162" t="s">
        <v>45</v>
      </c>
      <c r="H10162" t="s">
        <v>2</v>
      </c>
      <c r="I10162" t="s">
        <v>51</v>
      </c>
      <c r="J10162">
        <v>1091.2</v>
      </c>
    </row>
    <row r="10163" spans="1:10" x14ac:dyDescent="0.25">
      <c r="A10163">
        <v>24</v>
      </c>
      <c r="B10163">
        <v>2017</v>
      </c>
      <c r="C10163" t="s">
        <v>41</v>
      </c>
      <c r="D10163" t="s">
        <v>59</v>
      </c>
      <c r="E10163" t="s">
        <v>39</v>
      </c>
      <c r="F10163">
        <v>4</v>
      </c>
      <c r="G10163" t="s">
        <v>45</v>
      </c>
      <c r="H10163" t="s">
        <v>46</v>
      </c>
      <c r="I10163" t="s">
        <v>51</v>
      </c>
      <c r="J10163">
        <v>980.2</v>
      </c>
    </row>
    <row r="10164" spans="1:10" x14ac:dyDescent="0.25">
      <c r="A10164">
        <v>24</v>
      </c>
      <c r="B10164">
        <v>2017</v>
      </c>
      <c r="C10164" t="s">
        <v>41</v>
      </c>
      <c r="D10164" t="s">
        <v>59</v>
      </c>
      <c r="E10164" t="s">
        <v>39</v>
      </c>
      <c r="F10164">
        <v>5</v>
      </c>
      <c r="G10164" t="s">
        <v>45</v>
      </c>
      <c r="H10164" t="s">
        <v>46</v>
      </c>
      <c r="I10164" t="s">
        <v>51</v>
      </c>
      <c r="J10164">
        <v>1860.6</v>
      </c>
    </row>
    <row r="10165" spans="1:10" x14ac:dyDescent="0.25">
      <c r="A10165">
        <v>24</v>
      </c>
      <c r="B10165">
        <v>2017</v>
      </c>
      <c r="C10165" t="s">
        <v>41</v>
      </c>
      <c r="D10165" t="s">
        <v>59</v>
      </c>
      <c r="E10165" t="s">
        <v>39</v>
      </c>
      <c r="F10165">
        <v>6</v>
      </c>
      <c r="G10165" t="s">
        <v>38</v>
      </c>
      <c r="H10165" t="s">
        <v>46</v>
      </c>
      <c r="I10165" t="s">
        <v>37</v>
      </c>
      <c r="J10165">
        <v>1468.3</v>
      </c>
    </row>
    <row r="10166" spans="1:10" x14ac:dyDescent="0.25">
      <c r="A10166">
        <v>24</v>
      </c>
      <c r="B10166">
        <v>2018</v>
      </c>
      <c r="C10166" t="s">
        <v>41</v>
      </c>
      <c r="D10166" t="s">
        <v>58</v>
      </c>
      <c r="E10166" t="s">
        <v>39</v>
      </c>
      <c r="F10166">
        <v>1</v>
      </c>
      <c r="G10166" t="s">
        <v>38</v>
      </c>
      <c r="H10166" t="s">
        <v>2</v>
      </c>
      <c r="I10166" t="s">
        <v>51</v>
      </c>
      <c r="J10166">
        <v>476.9</v>
      </c>
    </row>
    <row r="10167" spans="1:10" x14ac:dyDescent="0.25">
      <c r="A10167">
        <v>24</v>
      </c>
      <c r="B10167">
        <v>2018</v>
      </c>
      <c r="C10167" t="s">
        <v>41</v>
      </c>
      <c r="D10167" t="s">
        <v>58</v>
      </c>
      <c r="E10167" t="s">
        <v>39</v>
      </c>
      <c r="F10167">
        <v>2</v>
      </c>
      <c r="G10167" t="s">
        <v>45</v>
      </c>
      <c r="H10167" t="s">
        <v>46</v>
      </c>
      <c r="I10167" t="s">
        <v>37</v>
      </c>
      <c r="J10167">
        <v>1155.5999999999999</v>
      </c>
    </row>
    <row r="10168" spans="1:10" x14ac:dyDescent="0.25">
      <c r="A10168">
        <v>24</v>
      </c>
      <c r="B10168">
        <v>2018</v>
      </c>
      <c r="C10168" t="s">
        <v>41</v>
      </c>
      <c r="D10168" t="s">
        <v>58</v>
      </c>
      <c r="E10168" t="s">
        <v>39</v>
      </c>
      <c r="F10168">
        <v>3</v>
      </c>
      <c r="G10168" t="s">
        <v>45</v>
      </c>
      <c r="H10168" t="s">
        <v>46</v>
      </c>
      <c r="I10168" t="s">
        <v>51</v>
      </c>
      <c r="J10168">
        <v>1846.6</v>
      </c>
    </row>
    <row r="10169" spans="1:10" x14ac:dyDescent="0.25">
      <c r="A10169">
        <v>24</v>
      </c>
      <c r="B10169">
        <v>2018</v>
      </c>
      <c r="C10169" t="s">
        <v>41</v>
      </c>
      <c r="D10169" t="s">
        <v>58</v>
      </c>
      <c r="E10169" t="s">
        <v>39</v>
      </c>
      <c r="F10169">
        <v>4</v>
      </c>
      <c r="G10169" t="s">
        <v>45</v>
      </c>
      <c r="H10169" t="s">
        <v>2</v>
      </c>
      <c r="I10169" t="s">
        <v>51</v>
      </c>
      <c r="J10169">
        <v>908.6</v>
      </c>
    </row>
    <row r="10170" spans="1:10" x14ac:dyDescent="0.25">
      <c r="A10170">
        <v>24</v>
      </c>
      <c r="B10170">
        <v>2018</v>
      </c>
      <c r="C10170" t="s">
        <v>41</v>
      </c>
      <c r="D10170" t="s">
        <v>58</v>
      </c>
      <c r="E10170" t="s">
        <v>39</v>
      </c>
      <c r="F10170">
        <v>5</v>
      </c>
      <c r="G10170" t="s">
        <v>45</v>
      </c>
      <c r="H10170" t="s">
        <v>46</v>
      </c>
      <c r="I10170" t="s">
        <v>37</v>
      </c>
      <c r="J10170">
        <v>1528.6</v>
      </c>
    </row>
    <row r="10171" spans="1:10" x14ac:dyDescent="0.25">
      <c r="A10171">
        <v>24</v>
      </c>
      <c r="B10171">
        <v>2018</v>
      </c>
      <c r="C10171" t="s">
        <v>41</v>
      </c>
      <c r="D10171" t="s">
        <v>58</v>
      </c>
      <c r="E10171" t="s">
        <v>39</v>
      </c>
      <c r="F10171">
        <v>6</v>
      </c>
      <c r="G10171" t="s">
        <v>38</v>
      </c>
      <c r="H10171" t="s">
        <v>46</v>
      </c>
      <c r="I10171" t="s">
        <v>51</v>
      </c>
      <c r="J10171">
        <v>1391.3</v>
      </c>
    </row>
    <row r="10172" spans="1:10" x14ac:dyDescent="0.25">
      <c r="A10172">
        <v>24</v>
      </c>
      <c r="B10172">
        <v>2018</v>
      </c>
      <c r="C10172" t="s">
        <v>41</v>
      </c>
      <c r="D10172" t="s">
        <v>59</v>
      </c>
      <c r="E10172" t="s">
        <v>39</v>
      </c>
      <c r="F10172">
        <v>1</v>
      </c>
      <c r="G10172" t="s">
        <v>38</v>
      </c>
      <c r="H10172" t="s">
        <v>2</v>
      </c>
      <c r="I10172" t="s">
        <v>37</v>
      </c>
      <c r="J10172">
        <v>1576.6</v>
      </c>
    </row>
    <row r="10173" spans="1:10" x14ac:dyDescent="0.25">
      <c r="A10173">
        <v>24</v>
      </c>
      <c r="B10173">
        <v>2018</v>
      </c>
      <c r="C10173" t="s">
        <v>41</v>
      </c>
      <c r="D10173" t="s">
        <v>59</v>
      </c>
      <c r="E10173" t="s">
        <v>39</v>
      </c>
      <c r="F10173">
        <v>2</v>
      </c>
      <c r="G10173" t="s">
        <v>45</v>
      </c>
      <c r="H10173" t="s">
        <v>46</v>
      </c>
      <c r="I10173" t="s">
        <v>37</v>
      </c>
      <c r="J10173">
        <v>1638</v>
      </c>
    </row>
    <row r="10174" spans="1:10" x14ac:dyDescent="0.25">
      <c r="A10174">
        <v>24</v>
      </c>
      <c r="B10174">
        <v>2018</v>
      </c>
      <c r="C10174" t="s">
        <v>41</v>
      </c>
      <c r="D10174" t="s">
        <v>59</v>
      </c>
      <c r="E10174" t="s">
        <v>39</v>
      </c>
      <c r="F10174">
        <v>3</v>
      </c>
      <c r="G10174" t="s">
        <v>38</v>
      </c>
      <c r="H10174" t="s">
        <v>2</v>
      </c>
      <c r="I10174" t="s">
        <v>51</v>
      </c>
      <c r="J10174">
        <v>1601.4</v>
      </c>
    </row>
    <row r="10175" spans="1:10" x14ac:dyDescent="0.25">
      <c r="A10175">
        <v>24</v>
      </c>
      <c r="B10175">
        <v>2018</v>
      </c>
      <c r="C10175" t="s">
        <v>41</v>
      </c>
      <c r="D10175" t="s">
        <v>59</v>
      </c>
      <c r="E10175" t="s">
        <v>39</v>
      </c>
      <c r="F10175">
        <v>4</v>
      </c>
      <c r="G10175" t="s">
        <v>38</v>
      </c>
      <c r="H10175" t="s">
        <v>2</v>
      </c>
      <c r="I10175" t="s">
        <v>51</v>
      </c>
      <c r="J10175">
        <v>1408.5</v>
      </c>
    </row>
    <row r="10176" spans="1:10" x14ac:dyDescent="0.25">
      <c r="A10176">
        <v>24</v>
      </c>
      <c r="B10176">
        <v>2018</v>
      </c>
      <c r="C10176" t="s">
        <v>41</v>
      </c>
      <c r="D10176" t="s">
        <v>59</v>
      </c>
      <c r="E10176" t="s">
        <v>39</v>
      </c>
      <c r="F10176">
        <v>5</v>
      </c>
      <c r="G10176" t="s">
        <v>38</v>
      </c>
      <c r="H10176" t="s">
        <v>2</v>
      </c>
      <c r="I10176" t="s">
        <v>51</v>
      </c>
      <c r="J10176">
        <v>1268.9000000000001</v>
      </c>
    </row>
    <row r="10177" spans="1:10" x14ac:dyDescent="0.25">
      <c r="A10177">
        <v>24</v>
      </c>
      <c r="B10177">
        <v>2018</v>
      </c>
      <c r="C10177" t="s">
        <v>41</v>
      </c>
      <c r="D10177" t="s">
        <v>59</v>
      </c>
      <c r="E10177" t="s">
        <v>39</v>
      </c>
      <c r="F10177">
        <v>6</v>
      </c>
      <c r="G10177" t="s">
        <v>38</v>
      </c>
      <c r="H10177" t="s">
        <v>46</v>
      </c>
      <c r="I10177" t="s">
        <v>51</v>
      </c>
      <c r="J10177">
        <v>1943.3</v>
      </c>
    </row>
    <row r="10178" spans="1:10" x14ac:dyDescent="0.25">
      <c r="A10178">
        <v>25</v>
      </c>
      <c r="B10178">
        <v>2017</v>
      </c>
      <c r="C10178" t="s">
        <v>41</v>
      </c>
      <c r="D10178" t="s">
        <v>58</v>
      </c>
      <c r="E10178" t="s">
        <v>39</v>
      </c>
      <c r="F10178">
        <v>1</v>
      </c>
      <c r="G10178" t="s">
        <v>38</v>
      </c>
      <c r="H10178" t="s">
        <v>2</v>
      </c>
      <c r="I10178" t="s">
        <v>51</v>
      </c>
      <c r="J10178">
        <v>2005.4</v>
      </c>
    </row>
    <row r="10179" spans="1:10" x14ac:dyDescent="0.25">
      <c r="A10179">
        <v>25</v>
      </c>
      <c r="B10179">
        <v>2017</v>
      </c>
      <c r="C10179" t="s">
        <v>41</v>
      </c>
      <c r="D10179" t="s">
        <v>58</v>
      </c>
      <c r="E10179" t="s">
        <v>39</v>
      </c>
      <c r="F10179">
        <v>2</v>
      </c>
      <c r="G10179" t="s">
        <v>38</v>
      </c>
      <c r="H10179" t="s">
        <v>2</v>
      </c>
      <c r="I10179" t="s">
        <v>37</v>
      </c>
      <c r="J10179">
        <v>1075.4000000000001</v>
      </c>
    </row>
    <row r="10180" spans="1:10" x14ac:dyDescent="0.25">
      <c r="A10180">
        <v>25</v>
      </c>
      <c r="B10180">
        <v>2017</v>
      </c>
      <c r="C10180" t="s">
        <v>41</v>
      </c>
      <c r="D10180" t="s">
        <v>58</v>
      </c>
      <c r="E10180" t="s">
        <v>39</v>
      </c>
      <c r="F10180">
        <v>3</v>
      </c>
      <c r="G10180" t="s">
        <v>38</v>
      </c>
      <c r="H10180" t="s">
        <v>2</v>
      </c>
      <c r="I10180" t="s">
        <v>37</v>
      </c>
      <c r="J10180">
        <v>1033.5</v>
      </c>
    </row>
    <row r="10181" spans="1:10" x14ac:dyDescent="0.25">
      <c r="A10181">
        <v>25</v>
      </c>
      <c r="B10181">
        <v>2017</v>
      </c>
      <c r="C10181" t="s">
        <v>41</v>
      </c>
      <c r="D10181" t="s">
        <v>58</v>
      </c>
      <c r="E10181" t="s">
        <v>39</v>
      </c>
      <c r="F10181">
        <v>4</v>
      </c>
      <c r="G10181" t="s">
        <v>38</v>
      </c>
      <c r="H10181" t="s">
        <v>46</v>
      </c>
      <c r="I10181" t="s">
        <v>51</v>
      </c>
      <c r="J10181">
        <v>1511</v>
      </c>
    </row>
    <row r="10182" spans="1:10" x14ac:dyDescent="0.25">
      <c r="A10182">
        <v>25</v>
      </c>
      <c r="B10182">
        <v>2017</v>
      </c>
      <c r="C10182" t="s">
        <v>41</v>
      </c>
      <c r="D10182" t="s">
        <v>58</v>
      </c>
      <c r="E10182" t="s">
        <v>39</v>
      </c>
      <c r="F10182">
        <v>5</v>
      </c>
      <c r="G10182" t="s">
        <v>45</v>
      </c>
      <c r="H10182" t="s">
        <v>2</v>
      </c>
      <c r="I10182" t="s">
        <v>37</v>
      </c>
      <c r="J10182">
        <v>958.2</v>
      </c>
    </row>
    <row r="10183" spans="1:10" x14ac:dyDescent="0.25">
      <c r="A10183">
        <v>25</v>
      </c>
      <c r="B10183">
        <v>2017</v>
      </c>
      <c r="C10183" t="s">
        <v>41</v>
      </c>
      <c r="D10183" t="s">
        <v>58</v>
      </c>
      <c r="E10183" t="s">
        <v>39</v>
      </c>
      <c r="F10183">
        <v>6</v>
      </c>
      <c r="G10183" t="s">
        <v>45</v>
      </c>
      <c r="H10183" t="s">
        <v>2</v>
      </c>
      <c r="I10183" t="s">
        <v>37</v>
      </c>
      <c r="J10183">
        <v>1112.3</v>
      </c>
    </row>
    <row r="10184" spans="1:10" x14ac:dyDescent="0.25">
      <c r="A10184">
        <v>25</v>
      </c>
      <c r="B10184">
        <v>2017</v>
      </c>
      <c r="C10184" t="s">
        <v>41</v>
      </c>
      <c r="D10184" t="s">
        <v>59</v>
      </c>
      <c r="E10184" t="s">
        <v>39</v>
      </c>
      <c r="F10184">
        <v>1</v>
      </c>
      <c r="G10184" t="s">
        <v>45</v>
      </c>
      <c r="H10184" t="s">
        <v>2</v>
      </c>
      <c r="I10184" t="s">
        <v>37</v>
      </c>
      <c r="J10184">
        <v>1065.8</v>
      </c>
    </row>
    <row r="10185" spans="1:10" x14ac:dyDescent="0.25">
      <c r="A10185">
        <v>25</v>
      </c>
      <c r="B10185">
        <v>2017</v>
      </c>
      <c r="C10185" t="s">
        <v>41</v>
      </c>
      <c r="D10185" t="s">
        <v>59</v>
      </c>
      <c r="E10185" t="s">
        <v>39</v>
      </c>
      <c r="F10185">
        <v>2</v>
      </c>
      <c r="G10185" t="s">
        <v>38</v>
      </c>
      <c r="H10185" t="s">
        <v>46</v>
      </c>
      <c r="I10185" t="s">
        <v>37</v>
      </c>
      <c r="J10185">
        <v>941.6</v>
      </c>
    </row>
    <row r="10186" spans="1:10" x14ac:dyDescent="0.25">
      <c r="A10186">
        <v>25</v>
      </c>
      <c r="B10186">
        <v>2017</v>
      </c>
      <c r="C10186" t="s">
        <v>41</v>
      </c>
      <c r="D10186" t="s">
        <v>59</v>
      </c>
      <c r="E10186" t="s">
        <v>39</v>
      </c>
      <c r="F10186">
        <v>3</v>
      </c>
      <c r="G10186" t="s">
        <v>38</v>
      </c>
      <c r="H10186" t="s">
        <v>2</v>
      </c>
      <c r="I10186" t="s">
        <v>37</v>
      </c>
      <c r="J10186">
        <v>882.3</v>
      </c>
    </row>
    <row r="10187" spans="1:10" x14ac:dyDescent="0.25">
      <c r="A10187">
        <v>25</v>
      </c>
      <c r="B10187">
        <v>2017</v>
      </c>
      <c r="C10187" t="s">
        <v>41</v>
      </c>
      <c r="D10187" t="s">
        <v>59</v>
      </c>
      <c r="E10187" t="s">
        <v>39</v>
      </c>
      <c r="F10187">
        <v>4</v>
      </c>
      <c r="G10187" t="s">
        <v>38</v>
      </c>
      <c r="H10187" t="s">
        <v>2</v>
      </c>
      <c r="I10187" t="s">
        <v>51</v>
      </c>
      <c r="J10187">
        <v>1071.3</v>
      </c>
    </row>
    <row r="10188" spans="1:10" x14ac:dyDescent="0.25">
      <c r="A10188">
        <v>25</v>
      </c>
      <c r="B10188">
        <v>2017</v>
      </c>
      <c r="C10188" t="s">
        <v>41</v>
      </c>
      <c r="D10188" t="s">
        <v>59</v>
      </c>
      <c r="E10188" t="s">
        <v>39</v>
      </c>
      <c r="F10188">
        <v>5</v>
      </c>
      <c r="G10188" t="s">
        <v>45</v>
      </c>
      <c r="H10188" t="s">
        <v>46</v>
      </c>
      <c r="I10188" t="s">
        <v>37</v>
      </c>
      <c r="J10188">
        <v>1976.6</v>
      </c>
    </row>
    <row r="10189" spans="1:10" x14ac:dyDescent="0.25">
      <c r="A10189">
        <v>25</v>
      </c>
      <c r="B10189">
        <v>2017</v>
      </c>
      <c r="C10189" t="s">
        <v>41</v>
      </c>
      <c r="D10189" t="s">
        <v>59</v>
      </c>
      <c r="E10189" t="s">
        <v>39</v>
      </c>
      <c r="F10189">
        <v>6</v>
      </c>
      <c r="G10189" t="s">
        <v>45</v>
      </c>
      <c r="H10189" t="s">
        <v>46</v>
      </c>
      <c r="I10189" t="s">
        <v>51</v>
      </c>
      <c r="J10189">
        <v>1160.8</v>
      </c>
    </row>
    <row r="10190" spans="1:10" x14ac:dyDescent="0.25">
      <c r="A10190">
        <v>25</v>
      </c>
      <c r="B10190">
        <v>2018</v>
      </c>
      <c r="C10190" t="s">
        <v>41</v>
      </c>
      <c r="D10190" t="s">
        <v>58</v>
      </c>
      <c r="E10190" t="s">
        <v>39</v>
      </c>
      <c r="F10190">
        <v>1</v>
      </c>
      <c r="G10190" t="s">
        <v>45</v>
      </c>
      <c r="H10190" t="s">
        <v>46</v>
      </c>
      <c r="I10190" t="s">
        <v>37</v>
      </c>
      <c r="J10190">
        <v>1718.3</v>
      </c>
    </row>
    <row r="10191" spans="1:10" x14ac:dyDescent="0.25">
      <c r="A10191">
        <v>25</v>
      </c>
      <c r="B10191">
        <v>2018</v>
      </c>
      <c r="C10191" t="s">
        <v>41</v>
      </c>
      <c r="D10191" t="s">
        <v>58</v>
      </c>
      <c r="E10191" t="s">
        <v>39</v>
      </c>
      <c r="F10191">
        <v>2</v>
      </c>
      <c r="G10191" t="s">
        <v>38</v>
      </c>
      <c r="H10191" t="s">
        <v>2</v>
      </c>
      <c r="I10191" t="s">
        <v>51</v>
      </c>
      <c r="J10191">
        <v>1207.9000000000001</v>
      </c>
    </row>
    <row r="10192" spans="1:10" x14ac:dyDescent="0.25">
      <c r="A10192">
        <v>25</v>
      </c>
      <c r="B10192">
        <v>2018</v>
      </c>
      <c r="C10192" t="s">
        <v>41</v>
      </c>
      <c r="D10192" t="s">
        <v>58</v>
      </c>
      <c r="E10192" t="s">
        <v>39</v>
      </c>
      <c r="F10192">
        <v>3</v>
      </c>
      <c r="G10192" t="s">
        <v>38</v>
      </c>
      <c r="H10192" t="s">
        <v>2</v>
      </c>
      <c r="I10192" t="s">
        <v>37</v>
      </c>
      <c r="J10192">
        <v>973.1</v>
      </c>
    </row>
    <row r="10193" spans="1:10" x14ac:dyDescent="0.25">
      <c r="A10193">
        <v>25</v>
      </c>
      <c r="B10193">
        <v>2018</v>
      </c>
      <c r="C10193" t="s">
        <v>41</v>
      </c>
      <c r="D10193" t="s">
        <v>58</v>
      </c>
      <c r="E10193" t="s">
        <v>39</v>
      </c>
      <c r="F10193">
        <v>4</v>
      </c>
      <c r="G10193" t="s">
        <v>38</v>
      </c>
      <c r="H10193" t="s">
        <v>2</v>
      </c>
      <c r="I10193" t="s">
        <v>37</v>
      </c>
      <c r="J10193">
        <v>1093.0999999999999</v>
      </c>
    </row>
    <row r="10194" spans="1:10" x14ac:dyDescent="0.25">
      <c r="A10194">
        <v>25</v>
      </c>
      <c r="B10194">
        <v>2018</v>
      </c>
      <c r="C10194" t="s">
        <v>41</v>
      </c>
      <c r="D10194" t="s">
        <v>58</v>
      </c>
      <c r="E10194" t="s">
        <v>39</v>
      </c>
      <c r="F10194">
        <v>5</v>
      </c>
      <c r="G10194" t="s">
        <v>45</v>
      </c>
      <c r="H10194" t="s">
        <v>2</v>
      </c>
      <c r="I10194" t="s">
        <v>51</v>
      </c>
      <c r="J10194">
        <v>800.9</v>
      </c>
    </row>
    <row r="10195" spans="1:10" x14ac:dyDescent="0.25">
      <c r="A10195">
        <v>25</v>
      </c>
      <c r="B10195">
        <v>2018</v>
      </c>
      <c r="C10195" t="s">
        <v>41</v>
      </c>
      <c r="D10195" t="s">
        <v>58</v>
      </c>
      <c r="E10195" t="s">
        <v>39</v>
      </c>
      <c r="F10195">
        <v>6</v>
      </c>
      <c r="G10195" t="s">
        <v>38</v>
      </c>
      <c r="H10195" t="s">
        <v>2</v>
      </c>
      <c r="I10195" t="s">
        <v>37</v>
      </c>
      <c r="J10195">
        <v>1146.7</v>
      </c>
    </row>
    <row r="10196" spans="1:10" x14ac:dyDescent="0.25">
      <c r="A10196">
        <v>25</v>
      </c>
      <c r="B10196">
        <v>2018</v>
      </c>
      <c r="C10196" t="s">
        <v>41</v>
      </c>
      <c r="D10196" t="s">
        <v>59</v>
      </c>
      <c r="E10196" t="s">
        <v>39</v>
      </c>
      <c r="F10196">
        <v>1</v>
      </c>
      <c r="G10196" t="s">
        <v>38</v>
      </c>
      <c r="H10196" t="s">
        <v>2</v>
      </c>
      <c r="I10196" t="s">
        <v>37</v>
      </c>
      <c r="J10196">
        <v>858.1</v>
      </c>
    </row>
    <row r="10197" spans="1:10" x14ac:dyDescent="0.25">
      <c r="A10197">
        <v>25</v>
      </c>
      <c r="B10197">
        <v>2018</v>
      </c>
      <c r="C10197" t="s">
        <v>41</v>
      </c>
      <c r="D10197" t="s">
        <v>59</v>
      </c>
      <c r="E10197" t="s">
        <v>39</v>
      </c>
      <c r="F10197">
        <v>2</v>
      </c>
      <c r="G10197" t="s">
        <v>45</v>
      </c>
      <c r="H10197" t="s">
        <v>46</v>
      </c>
      <c r="I10197" t="s">
        <v>51</v>
      </c>
      <c r="J10197">
        <v>1662.2</v>
      </c>
    </row>
    <row r="10198" spans="1:10" x14ac:dyDescent="0.25">
      <c r="A10198">
        <v>25</v>
      </c>
      <c r="B10198">
        <v>2018</v>
      </c>
      <c r="C10198" t="s">
        <v>41</v>
      </c>
      <c r="D10198" t="s">
        <v>59</v>
      </c>
      <c r="E10198" t="s">
        <v>39</v>
      </c>
      <c r="F10198">
        <v>3</v>
      </c>
      <c r="G10198" t="s">
        <v>45</v>
      </c>
      <c r="H10198" t="s">
        <v>2</v>
      </c>
      <c r="I10198" t="s">
        <v>37</v>
      </c>
      <c r="J10198">
        <v>1064</v>
      </c>
    </row>
    <row r="10199" spans="1:10" x14ac:dyDescent="0.25">
      <c r="A10199">
        <v>25</v>
      </c>
      <c r="B10199">
        <v>2018</v>
      </c>
      <c r="C10199" t="s">
        <v>41</v>
      </c>
      <c r="D10199" t="s">
        <v>59</v>
      </c>
      <c r="E10199" t="s">
        <v>39</v>
      </c>
      <c r="F10199">
        <v>4</v>
      </c>
      <c r="G10199" t="s">
        <v>45</v>
      </c>
      <c r="H10199" t="s">
        <v>46</v>
      </c>
      <c r="I10199" t="s">
        <v>51</v>
      </c>
      <c r="J10199">
        <v>1419.7</v>
      </c>
    </row>
    <row r="10200" spans="1:10" x14ac:dyDescent="0.25">
      <c r="A10200">
        <v>25</v>
      </c>
      <c r="B10200">
        <v>2018</v>
      </c>
      <c r="C10200" t="s">
        <v>41</v>
      </c>
      <c r="D10200" t="s">
        <v>59</v>
      </c>
      <c r="E10200" t="s">
        <v>39</v>
      </c>
      <c r="F10200">
        <v>5</v>
      </c>
      <c r="G10200" t="s">
        <v>38</v>
      </c>
      <c r="H10200" t="s">
        <v>2</v>
      </c>
      <c r="I10200" t="s">
        <v>37</v>
      </c>
      <c r="J10200">
        <v>1621.9</v>
      </c>
    </row>
    <row r="10201" spans="1:10" x14ac:dyDescent="0.25">
      <c r="A10201">
        <v>25</v>
      </c>
      <c r="B10201">
        <v>2018</v>
      </c>
      <c r="C10201" t="s">
        <v>41</v>
      </c>
      <c r="D10201" t="s">
        <v>59</v>
      </c>
      <c r="E10201" t="s">
        <v>39</v>
      </c>
      <c r="F10201">
        <v>6</v>
      </c>
      <c r="G10201" t="s">
        <v>38</v>
      </c>
      <c r="H10201" t="s">
        <v>2</v>
      </c>
      <c r="I10201" t="s">
        <v>37</v>
      </c>
      <c r="J10201">
        <v>1435.6</v>
      </c>
    </row>
    <row r="10202" spans="1:10" x14ac:dyDescent="0.25">
      <c r="A10202">
        <v>26</v>
      </c>
      <c r="B10202">
        <v>2017</v>
      </c>
      <c r="C10202" t="s">
        <v>41</v>
      </c>
      <c r="D10202" t="s">
        <v>58</v>
      </c>
      <c r="E10202" t="s">
        <v>39</v>
      </c>
      <c r="F10202">
        <v>1</v>
      </c>
      <c r="G10202" t="s">
        <v>38</v>
      </c>
      <c r="H10202" t="s">
        <v>46</v>
      </c>
      <c r="I10202" t="s">
        <v>51</v>
      </c>
      <c r="J10202">
        <v>1038.8</v>
      </c>
    </row>
    <row r="10203" spans="1:10" x14ac:dyDescent="0.25">
      <c r="A10203">
        <v>26</v>
      </c>
      <c r="B10203">
        <v>2017</v>
      </c>
      <c r="C10203" t="s">
        <v>41</v>
      </c>
      <c r="D10203" t="s">
        <v>58</v>
      </c>
      <c r="E10203" t="s">
        <v>39</v>
      </c>
      <c r="F10203">
        <v>2</v>
      </c>
      <c r="G10203" t="s">
        <v>38</v>
      </c>
      <c r="H10203" t="s">
        <v>46</v>
      </c>
      <c r="I10203" t="s">
        <v>51</v>
      </c>
      <c r="J10203">
        <v>1629.1</v>
      </c>
    </row>
    <row r="10204" spans="1:10" x14ac:dyDescent="0.25">
      <c r="A10204">
        <v>26</v>
      </c>
      <c r="B10204">
        <v>2017</v>
      </c>
      <c r="C10204" t="s">
        <v>41</v>
      </c>
      <c r="D10204" t="s">
        <v>58</v>
      </c>
      <c r="E10204" t="s">
        <v>39</v>
      </c>
      <c r="F10204">
        <v>3</v>
      </c>
      <c r="G10204" t="s">
        <v>45</v>
      </c>
      <c r="H10204" t="s">
        <v>2</v>
      </c>
      <c r="I10204" t="s">
        <v>51</v>
      </c>
      <c r="J10204">
        <v>790</v>
      </c>
    </row>
    <row r="10205" spans="1:10" x14ac:dyDescent="0.25">
      <c r="A10205">
        <v>26</v>
      </c>
      <c r="B10205">
        <v>2017</v>
      </c>
      <c r="C10205" t="s">
        <v>41</v>
      </c>
      <c r="D10205" t="s">
        <v>58</v>
      </c>
      <c r="E10205" t="s">
        <v>39</v>
      </c>
      <c r="F10205">
        <v>4</v>
      </c>
      <c r="G10205" t="s">
        <v>38</v>
      </c>
      <c r="H10205" t="s">
        <v>46</v>
      </c>
      <c r="I10205" t="s">
        <v>51</v>
      </c>
      <c r="J10205">
        <v>1411.8</v>
      </c>
    </row>
    <row r="10206" spans="1:10" x14ac:dyDescent="0.25">
      <c r="A10206">
        <v>26</v>
      </c>
      <c r="B10206">
        <v>2017</v>
      </c>
      <c r="C10206" t="s">
        <v>41</v>
      </c>
      <c r="D10206" t="s">
        <v>58</v>
      </c>
      <c r="E10206" t="s">
        <v>39</v>
      </c>
      <c r="F10206">
        <v>5</v>
      </c>
      <c r="G10206" t="s">
        <v>45</v>
      </c>
      <c r="H10206" t="s">
        <v>46</v>
      </c>
      <c r="I10206" t="s">
        <v>51</v>
      </c>
      <c r="J10206">
        <v>1475</v>
      </c>
    </row>
    <row r="10207" spans="1:10" x14ac:dyDescent="0.25">
      <c r="A10207">
        <v>26</v>
      </c>
      <c r="B10207">
        <v>2017</v>
      </c>
      <c r="C10207" t="s">
        <v>41</v>
      </c>
      <c r="D10207" t="s">
        <v>58</v>
      </c>
      <c r="E10207" t="s">
        <v>39</v>
      </c>
      <c r="F10207">
        <v>6</v>
      </c>
      <c r="G10207" t="s">
        <v>38</v>
      </c>
      <c r="H10207" t="s">
        <v>2</v>
      </c>
      <c r="I10207" t="s">
        <v>51</v>
      </c>
      <c r="J10207">
        <v>1085.5999999999999</v>
      </c>
    </row>
    <row r="10208" spans="1:10" x14ac:dyDescent="0.25">
      <c r="A10208">
        <v>26</v>
      </c>
      <c r="B10208">
        <v>2017</v>
      </c>
      <c r="C10208" t="s">
        <v>41</v>
      </c>
      <c r="D10208" t="s">
        <v>59</v>
      </c>
      <c r="E10208" t="s">
        <v>39</v>
      </c>
      <c r="F10208">
        <v>1</v>
      </c>
      <c r="G10208" t="s">
        <v>45</v>
      </c>
      <c r="H10208" t="s">
        <v>2</v>
      </c>
      <c r="I10208" t="s">
        <v>51</v>
      </c>
      <c r="J10208">
        <v>1352.8</v>
      </c>
    </row>
    <row r="10209" spans="1:10" x14ac:dyDescent="0.25">
      <c r="A10209">
        <v>26</v>
      </c>
      <c r="B10209">
        <v>2017</v>
      </c>
      <c r="C10209" t="s">
        <v>41</v>
      </c>
      <c r="D10209" t="s">
        <v>59</v>
      </c>
      <c r="E10209" t="s">
        <v>39</v>
      </c>
      <c r="F10209">
        <v>2</v>
      </c>
      <c r="G10209" t="s">
        <v>38</v>
      </c>
      <c r="H10209" t="s">
        <v>2</v>
      </c>
      <c r="I10209" t="s">
        <v>51</v>
      </c>
      <c r="J10209">
        <v>554.79999999999995</v>
      </c>
    </row>
    <row r="10210" spans="1:10" x14ac:dyDescent="0.25">
      <c r="A10210">
        <v>26</v>
      </c>
      <c r="B10210">
        <v>2017</v>
      </c>
      <c r="C10210" t="s">
        <v>41</v>
      </c>
      <c r="D10210" t="s">
        <v>59</v>
      </c>
      <c r="E10210" t="s">
        <v>39</v>
      </c>
      <c r="F10210">
        <v>3</v>
      </c>
      <c r="G10210" t="s">
        <v>45</v>
      </c>
      <c r="H10210" t="s">
        <v>46</v>
      </c>
      <c r="I10210" t="s">
        <v>51</v>
      </c>
      <c r="J10210">
        <v>1252.7</v>
      </c>
    </row>
    <row r="10211" spans="1:10" x14ac:dyDescent="0.25">
      <c r="A10211">
        <v>26</v>
      </c>
      <c r="B10211">
        <v>2017</v>
      </c>
      <c r="C10211" t="s">
        <v>41</v>
      </c>
      <c r="D10211" t="s">
        <v>59</v>
      </c>
      <c r="E10211" t="s">
        <v>39</v>
      </c>
      <c r="F10211">
        <v>4</v>
      </c>
      <c r="G10211" t="s">
        <v>45</v>
      </c>
      <c r="H10211" t="s">
        <v>2</v>
      </c>
      <c r="I10211" t="s">
        <v>51</v>
      </c>
      <c r="J10211">
        <v>1360.2</v>
      </c>
    </row>
    <row r="10212" spans="1:10" x14ac:dyDescent="0.25">
      <c r="A10212">
        <v>26</v>
      </c>
      <c r="B10212">
        <v>2017</v>
      </c>
      <c r="C10212" t="s">
        <v>41</v>
      </c>
      <c r="D10212" t="s">
        <v>59</v>
      </c>
      <c r="E10212" t="s">
        <v>39</v>
      </c>
      <c r="F10212">
        <v>5</v>
      </c>
      <c r="G10212" t="s">
        <v>38</v>
      </c>
      <c r="H10212" t="s">
        <v>2</v>
      </c>
      <c r="I10212" t="s">
        <v>51</v>
      </c>
      <c r="J10212">
        <v>915.6</v>
      </c>
    </row>
    <row r="10213" spans="1:10" x14ac:dyDescent="0.25">
      <c r="A10213">
        <v>26</v>
      </c>
      <c r="B10213">
        <v>2017</v>
      </c>
      <c r="C10213" t="s">
        <v>41</v>
      </c>
      <c r="D10213" t="s">
        <v>59</v>
      </c>
      <c r="E10213" t="s">
        <v>39</v>
      </c>
      <c r="F10213">
        <v>6</v>
      </c>
      <c r="G10213" t="s">
        <v>38</v>
      </c>
      <c r="H10213" t="s">
        <v>2</v>
      </c>
      <c r="I10213" t="s">
        <v>37</v>
      </c>
      <c r="J10213">
        <v>1388.4</v>
      </c>
    </row>
    <row r="10214" spans="1:10" x14ac:dyDescent="0.25">
      <c r="A10214">
        <v>26</v>
      </c>
      <c r="B10214">
        <v>2018</v>
      </c>
      <c r="C10214" t="s">
        <v>41</v>
      </c>
      <c r="D10214" t="s">
        <v>58</v>
      </c>
      <c r="E10214" t="s">
        <v>39</v>
      </c>
      <c r="F10214">
        <v>1</v>
      </c>
      <c r="G10214" t="s">
        <v>45</v>
      </c>
      <c r="H10214" t="s">
        <v>46</v>
      </c>
      <c r="I10214" t="s">
        <v>51</v>
      </c>
      <c r="J10214">
        <v>671.2</v>
      </c>
    </row>
    <row r="10215" spans="1:10" x14ac:dyDescent="0.25">
      <c r="A10215">
        <v>26</v>
      </c>
      <c r="B10215">
        <v>2018</v>
      </c>
      <c r="C10215" t="s">
        <v>41</v>
      </c>
      <c r="D10215" t="s">
        <v>58</v>
      </c>
      <c r="E10215" t="s">
        <v>39</v>
      </c>
      <c r="F10215">
        <v>2</v>
      </c>
      <c r="G10215" t="s">
        <v>38</v>
      </c>
      <c r="H10215" t="s">
        <v>2</v>
      </c>
      <c r="I10215" t="s">
        <v>37</v>
      </c>
      <c r="J10215">
        <v>927.8</v>
      </c>
    </row>
    <row r="10216" spans="1:10" x14ac:dyDescent="0.25">
      <c r="A10216">
        <v>26</v>
      </c>
      <c r="B10216">
        <v>2018</v>
      </c>
      <c r="C10216" t="s">
        <v>41</v>
      </c>
      <c r="D10216" t="s">
        <v>58</v>
      </c>
      <c r="E10216" t="s">
        <v>39</v>
      </c>
      <c r="F10216">
        <v>3</v>
      </c>
      <c r="G10216" t="s">
        <v>38</v>
      </c>
      <c r="H10216" t="s">
        <v>2</v>
      </c>
      <c r="I10216" t="s">
        <v>37</v>
      </c>
      <c r="J10216">
        <v>1304.5999999999999</v>
      </c>
    </row>
    <row r="10217" spans="1:10" x14ac:dyDescent="0.25">
      <c r="A10217">
        <v>26</v>
      </c>
      <c r="B10217">
        <v>2018</v>
      </c>
      <c r="C10217" t="s">
        <v>41</v>
      </c>
      <c r="D10217" t="s">
        <v>58</v>
      </c>
      <c r="E10217" t="s">
        <v>39</v>
      </c>
      <c r="F10217">
        <v>4</v>
      </c>
      <c r="G10217" t="s">
        <v>38</v>
      </c>
      <c r="H10217" t="s">
        <v>2</v>
      </c>
      <c r="I10217" t="s">
        <v>37</v>
      </c>
      <c r="J10217">
        <v>791.2</v>
      </c>
    </row>
    <row r="10218" spans="1:10" x14ac:dyDescent="0.25">
      <c r="A10218">
        <v>26</v>
      </c>
      <c r="B10218">
        <v>2018</v>
      </c>
      <c r="C10218" t="s">
        <v>41</v>
      </c>
      <c r="D10218" t="s">
        <v>58</v>
      </c>
      <c r="E10218" t="s">
        <v>39</v>
      </c>
      <c r="F10218">
        <v>5</v>
      </c>
      <c r="G10218" t="s">
        <v>38</v>
      </c>
      <c r="H10218" t="s">
        <v>2</v>
      </c>
      <c r="I10218" t="s">
        <v>51</v>
      </c>
      <c r="J10218">
        <v>881.4</v>
      </c>
    </row>
    <row r="10219" spans="1:10" x14ac:dyDescent="0.25">
      <c r="A10219">
        <v>26</v>
      </c>
      <c r="B10219">
        <v>2018</v>
      </c>
      <c r="C10219" t="s">
        <v>41</v>
      </c>
      <c r="D10219" t="s">
        <v>58</v>
      </c>
      <c r="E10219" t="s">
        <v>39</v>
      </c>
      <c r="F10219">
        <v>6</v>
      </c>
      <c r="G10219" t="s">
        <v>45</v>
      </c>
      <c r="H10219" t="s">
        <v>2</v>
      </c>
      <c r="I10219" t="s">
        <v>51</v>
      </c>
      <c r="J10219">
        <v>970.4</v>
      </c>
    </row>
    <row r="10220" spans="1:10" x14ac:dyDescent="0.25">
      <c r="A10220">
        <v>26</v>
      </c>
      <c r="B10220">
        <v>2018</v>
      </c>
      <c r="C10220" t="s">
        <v>41</v>
      </c>
      <c r="D10220" t="s">
        <v>59</v>
      </c>
      <c r="E10220" t="s">
        <v>39</v>
      </c>
      <c r="F10220">
        <v>1</v>
      </c>
      <c r="G10220" t="s">
        <v>45</v>
      </c>
      <c r="H10220" t="s">
        <v>2</v>
      </c>
      <c r="I10220" t="s">
        <v>51</v>
      </c>
      <c r="J10220">
        <v>410.9</v>
      </c>
    </row>
    <row r="10221" spans="1:10" x14ac:dyDescent="0.25">
      <c r="A10221">
        <v>26</v>
      </c>
      <c r="B10221">
        <v>2018</v>
      </c>
      <c r="C10221" t="s">
        <v>41</v>
      </c>
      <c r="D10221" t="s">
        <v>59</v>
      </c>
      <c r="E10221" t="s">
        <v>39</v>
      </c>
      <c r="F10221">
        <v>2</v>
      </c>
      <c r="G10221" t="s">
        <v>45</v>
      </c>
      <c r="H10221" t="s">
        <v>46</v>
      </c>
      <c r="I10221" t="s">
        <v>37</v>
      </c>
      <c r="J10221">
        <v>1031.3</v>
      </c>
    </row>
    <row r="10222" spans="1:10" x14ac:dyDescent="0.25">
      <c r="A10222">
        <v>26</v>
      </c>
      <c r="B10222">
        <v>2018</v>
      </c>
      <c r="C10222" t="s">
        <v>41</v>
      </c>
      <c r="D10222" t="s">
        <v>59</v>
      </c>
      <c r="E10222" t="s">
        <v>39</v>
      </c>
      <c r="F10222">
        <v>3</v>
      </c>
      <c r="G10222" t="s">
        <v>45</v>
      </c>
      <c r="H10222" t="s">
        <v>2</v>
      </c>
      <c r="I10222" t="s">
        <v>51</v>
      </c>
      <c r="J10222">
        <v>1275.3</v>
      </c>
    </row>
    <row r="10223" spans="1:10" x14ac:dyDescent="0.25">
      <c r="A10223">
        <v>26</v>
      </c>
      <c r="B10223">
        <v>2018</v>
      </c>
      <c r="C10223" t="s">
        <v>41</v>
      </c>
      <c r="D10223" t="s">
        <v>59</v>
      </c>
      <c r="E10223" t="s">
        <v>39</v>
      </c>
      <c r="F10223">
        <v>4</v>
      </c>
      <c r="G10223" t="s">
        <v>45</v>
      </c>
      <c r="H10223" t="s">
        <v>46</v>
      </c>
      <c r="I10223" t="s">
        <v>51</v>
      </c>
      <c r="J10223">
        <v>1494.8</v>
      </c>
    </row>
    <row r="10224" spans="1:10" x14ac:dyDescent="0.25">
      <c r="A10224">
        <v>26</v>
      </c>
      <c r="B10224">
        <v>2018</v>
      </c>
      <c r="C10224" t="s">
        <v>41</v>
      </c>
      <c r="D10224" t="s">
        <v>59</v>
      </c>
      <c r="E10224" t="s">
        <v>39</v>
      </c>
      <c r="F10224">
        <v>5</v>
      </c>
      <c r="G10224" t="s">
        <v>38</v>
      </c>
      <c r="H10224" t="s">
        <v>2</v>
      </c>
      <c r="I10224" t="s">
        <v>51</v>
      </c>
      <c r="J10224">
        <v>1030.2</v>
      </c>
    </row>
    <row r="10225" spans="1:10" x14ac:dyDescent="0.25">
      <c r="A10225">
        <v>26</v>
      </c>
      <c r="B10225">
        <v>2018</v>
      </c>
      <c r="C10225" t="s">
        <v>41</v>
      </c>
      <c r="D10225" t="s">
        <v>59</v>
      </c>
      <c r="E10225" t="s">
        <v>39</v>
      </c>
      <c r="F10225">
        <v>6</v>
      </c>
      <c r="G10225" t="s">
        <v>38</v>
      </c>
      <c r="H10225" t="s">
        <v>2</v>
      </c>
      <c r="I10225" t="s">
        <v>51</v>
      </c>
      <c r="J10225">
        <v>1545.7</v>
      </c>
    </row>
    <row r="10226" spans="1:10" x14ac:dyDescent="0.25">
      <c r="A10226">
        <v>27</v>
      </c>
      <c r="B10226">
        <v>2017</v>
      </c>
      <c r="C10226" t="s">
        <v>41</v>
      </c>
      <c r="D10226" t="s">
        <v>58</v>
      </c>
      <c r="E10226" t="s">
        <v>39</v>
      </c>
      <c r="F10226">
        <v>1</v>
      </c>
      <c r="G10226" t="s">
        <v>45</v>
      </c>
      <c r="H10226" t="s">
        <v>46</v>
      </c>
      <c r="I10226" t="s">
        <v>51</v>
      </c>
      <c r="J10226">
        <v>1157.5</v>
      </c>
    </row>
    <row r="10227" spans="1:10" x14ac:dyDescent="0.25">
      <c r="A10227">
        <v>27</v>
      </c>
      <c r="B10227">
        <v>2017</v>
      </c>
      <c r="C10227" t="s">
        <v>41</v>
      </c>
      <c r="D10227" t="s">
        <v>58</v>
      </c>
      <c r="E10227" t="s">
        <v>39</v>
      </c>
      <c r="F10227">
        <v>2</v>
      </c>
      <c r="G10227" t="s">
        <v>45</v>
      </c>
      <c r="H10227" t="s">
        <v>46</v>
      </c>
      <c r="I10227" t="s">
        <v>51</v>
      </c>
      <c r="J10227">
        <v>1589.6</v>
      </c>
    </row>
    <row r="10228" spans="1:10" x14ac:dyDescent="0.25">
      <c r="A10228">
        <v>27</v>
      </c>
      <c r="B10228">
        <v>2017</v>
      </c>
      <c r="C10228" t="s">
        <v>41</v>
      </c>
      <c r="D10228" t="s">
        <v>58</v>
      </c>
      <c r="E10228" t="s">
        <v>39</v>
      </c>
      <c r="F10228">
        <v>3</v>
      </c>
      <c r="G10228" t="s">
        <v>38</v>
      </c>
      <c r="H10228" t="s">
        <v>46</v>
      </c>
      <c r="I10228" t="s">
        <v>51</v>
      </c>
      <c r="J10228">
        <v>1615.6</v>
      </c>
    </row>
    <row r="10229" spans="1:10" x14ac:dyDescent="0.25">
      <c r="A10229">
        <v>27</v>
      </c>
      <c r="B10229">
        <v>2017</v>
      </c>
      <c r="C10229" t="s">
        <v>41</v>
      </c>
      <c r="D10229" t="s">
        <v>58</v>
      </c>
      <c r="E10229" t="s">
        <v>39</v>
      </c>
      <c r="F10229">
        <v>4</v>
      </c>
      <c r="G10229" t="s">
        <v>38</v>
      </c>
      <c r="H10229" t="s">
        <v>2</v>
      </c>
      <c r="I10229" t="s">
        <v>51</v>
      </c>
      <c r="J10229">
        <v>1358.6</v>
      </c>
    </row>
    <row r="10230" spans="1:10" x14ac:dyDescent="0.25">
      <c r="A10230">
        <v>27</v>
      </c>
      <c r="B10230">
        <v>2017</v>
      </c>
      <c r="C10230" t="s">
        <v>41</v>
      </c>
      <c r="D10230" t="s">
        <v>58</v>
      </c>
      <c r="E10230" t="s">
        <v>39</v>
      </c>
      <c r="F10230">
        <v>5</v>
      </c>
      <c r="G10230" t="s">
        <v>38</v>
      </c>
      <c r="H10230" t="s">
        <v>2</v>
      </c>
      <c r="I10230" t="s">
        <v>37</v>
      </c>
      <c r="J10230">
        <v>1768.2</v>
      </c>
    </row>
    <row r="10231" spans="1:10" x14ac:dyDescent="0.25">
      <c r="A10231">
        <v>27</v>
      </c>
      <c r="B10231">
        <v>2017</v>
      </c>
      <c r="C10231" t="s">
        <v>41</v>
      </c>
      <c r="D10231" t="s">
        <v>58</v>
      </c>
      <c r="E10231" t="s">
        <v>39</v>
      </c>
      <c r="F10231">
        <v>6</v>
      </c>
      <c r="G10231" t="s">
        <v>45</v>
      </c>
      <c r="H10231" t="s">
        <v>46</v>
      </c>
      <c r="I10231" t="s">
        <v>37</v>
      </c>
      <c r="J10231">
        <v>1301.3</v>
      </c>
    </row>
    <row r="10232" spans="1:10" x14ac:dyDescent="0.25">
      <c r="A10232">
        <v>27</v>
      </c>
      <c r="B10232">
        <v>2017</v>
      </c>
      <c r="C10232" t="s">
        <v>41</v>
      </c>
      <c r="D10232" t="s">
        <v>59</v>
      </c>
      <c r="E10232" t="s">
        <v>39</v>
      </c>
      <c r="F10232">
        <v>1</v>
      </c>
      <c r="G10232" t="s">
        <v>45</v>
      </c>
      <c r="H10232" t="s">
        <v>2</v>
      </c>
      <c r="I10232" t="s">
        <v>37</v>
      </c>
      <c r="J10232">
        <v>1026.4000000000001</v>
      </c>
    </row>
    <row r="10233" spans="1:10" x14ac:dyDescent="0.25">
      <c r="A10233">
        <v>27</v>
      </c>
      <c r="B10233">
        <v>2017</v>
      </c>
      <c r="C10233" t="s">
        <v>41</v>
      </c>
      <c r="D10233" t="s">
        <v>59</v>
      </c>
      <c r="E10233" t="s">
        <v>39</v>
      </c>
      <c r="F10233">
        <v>2</v>
      </c>
      <c r="G10233" t="s">
        <v>38</v>
      </c>
      <c r="H10233" t="s">
        <v>46</v>
      </c>
      <c r="I10233" t="s">
        <v>51</v>
      </c>
      <c r="J10233">
        <v>972.6</v>
      </c>
    </row>
    <row r="10234" spans="1:10" x14ac:dyDescent="0.25">
      <c r="A10234">
        <v>27</v>
      </c>
      <c r="B10234">
        <v>2017</v>
      </c>
      <c r="C10234" t="s">
        <v>41</v>
      </c>
      <c r="D10234" t="s">
        <v>59</v>
      </c>
      <c r="E10234" t="s">
        <v>39</v>
      </c>
      <c r="F10234">
        <v>3</v>
      </c>
      <c r="G10234" t="s">
        <v>38</v>
      </c>
      <c r="H10234" t="s">
        <v>2</v>
      </c>
      <c r="I10234" t="s">
        <v>37</v>
      </c>
      <c r="J10234">
        <v>1304.7</v>
      </c>
    </row>
    <row r="10235" spans="1:10" x14ac:dyDescent="0.25">
      <c r="A10235">
        <v>27</v>
      </c>
      <c r="B10235">
        <v>2017</v>
      </c>
      <c r="C10235" t="s">
        <v>41</v>
      </c>
      <c r="D10235" t="s">
        <v>59</v>
      </c>
      <c r="E10235" t="s">
        <v>39</v>
      </c>
      <c r="F10235">
        <v>4</v>
      </c>
      <c r="G10235" t="s">
        <v>45</v>
      </c>
      <c r="H10235" t="s">
        <v>46</v>
      </c>
      <c r="I10235" t="s">
        <v>37</v>
      </c>
      <c r="J10235">
        <v>1253.2</v>
      </c>
    </row>
    <row r="10236" spans="1:10" x14ac:dyDescent="0.25">
      <c r="A10236">
        <v>27</v>
      </c>
      <c r="B10236">
        <v>2017</v>
      </c>
      <c r="C10236" t="s">
        <v>41</v>
      </c>
      <c r="D10236" t="s">
        <v>59</v>
      </c>
      <c r="E10236" t="s">
        <v>39</v>
      </c>
      <c r="F10236">
        <v>5</v>
      </c>
      <c r="G10236" t="s">
        <v>38</v>
      </c>
      <c r="H10236" t="s">
        <v>2</v>
      </c>
      <c r="I10236" t="s">
        <v>37</v>
      </c>
      <c r="J10236">
        <v>1315.1</v>
      </c>
    </row>
    <row r="10237" spans="1:10" x14ac:dyDescent="0.25">
      <c r="A10237">
        <v>27</v>
      </c>
      <c r="B10237">
        <v>2017</v>
      </c>
      <c r="C10237" t="s">
        <v>41</v>
      </c>
      <c r="D10237" t="s">
        <v>59</v>
      </c>
      <c r="E10237" t="s">
        <v>39</v>
      </c>
      <c r="F10237">
        <v>6</v>
      </c>
      <c r="G10237" t="s">
        <v>45</v>
      </c>
      <c r="H10237" t="s">
        <v>2</v>
      </c>
      <c r="I10237" t="s">
        <v>37</v>
      </c>
      <c r="J10237">
        <v>2119.9</v>
      </c>
    </row>
    <row r="10238" spans="1:10" x14ac:dyDescent="0.25">
      <c r="A10238">
        <v>27</v>
      </c>
      <c r="B10238">
        <v>2018</v>
      </c>
      <c r="C10238" t="s">
        <v>41</v>
      </c>
      <c r="D10238" t="s">
        <v>58</v>
      </c>
      <c r="E10238" t="s">
        <v>39</v>
      </c>
      <c r="F10238">
        <v>1</v>
      </c>
      <c r="G10238" t="s">
        <v>45</v>
      </c>
      <c r="H10238" t="s">
        <v>2</v>
      </c>
      <c r="I10238" t="s">
        <v>51</v>
      </c>
      <c r="J10238">
        <v>1120.9000000000001</v>
      </c>
    </row>
    <row r="10239" spans="1:10" x14ac:dyDescent="0.25">
      <c r="A10239">
        <v>27</v>
      </c>
      <c r="B10239">
        <v>2018</v>
      </c>
      <c r="C10239" t="s">
        <v>41</v>
      </c>
      <c r="D10239" t="s">
        <v>58</v>
      </c>
      <c r="E10239" t="s">
        <v>39</v>
      </c>
      <c r="F10239">
        <v>2</v>
      </c>
      <c r="G10239" t="s">
        <v>45</v>
      </c>
      <c r="H10239" t="s">
        <v>2</v>
      </c>
      <c r="I10239" t="s">
        <v>37</v>
      </c>
      <c r="J10239">
        <v>1577.9</v>
      </c>
    </row>
    <row r="10240" spans="1:10" x14ac:dyDescent="0.25">
      <c r="A10240">
        <v>27</v>
      </c>
      <c r="B10240">
        <v>2018</v>
      </c>
      <c r="C10240" t="s">
        <v>41</v>
      </c>
      <c r="D10240" t="s">
        <v>58</v>
      </c>
      <c r="E10240" t="s">
        <v>39</v>
      </c>
      <c r="F10240">
        <v>3</v>
      </c>
      <c r="G10240" t="s">
        <v>45</v>
      </c>
      <c r="H10240" t="s">
        <v>46</v>
      </c>
      <c r="I10240" t="s">
        <v>51</v>
      </c>
      <c r="J10240">
        <v>1530.7</v>
      </c>
    </row>
    <row r="10241" spans="1:10" x14ac:dyDescent="0.25">
      <c r="A10241">
        <v>27</v>
      </c>
      <c r="B10241">
        <v>2018</v>
      </c>
      <c r="C10241" t="s">
        <v>41</v>
      </c>
      <c r="D10241" t="s">
        <v>58</v>
      </c>
      <c r="E10241" t="s">
        <v>39</v>
      </c>
      <c r="F10241">
        <v>4</v>
      </c>
      <c r="G10241" t="s">
        <v>38</v>
      </c>
      <c r="H10241" t="s">
        <v>46</v>
      </c>
      <c r="I10241" t="s">
        <v>37</v>
      </c>
      <c r="J10241">
        <v>1699.2</v>
      </c>
    </row>
    <row r="10242" spans="1:10" x14ac:dyDescent="0.25">
      <c r="A10242">
        <v>27</v>
      </c>
      <c r="B10242">
        <v>2018</v>
      </c>
      <c r="C10242" t="s">
        <v>41</v>
      </c>
      <c r="D10242" t="s">
        <v>58</v>
      </c>
      <c r="E10242" t="s">
        <v>39</v>
      </c>
      <c r="F10242">
        <v>5</v>
      </c>
      <c r="G10242" t="s">
        <v>45</v>
      </c>
      <c r="H10242" t="s">
        <v>2</v>
      </c>
      <c r="I10242" t="s">
        <v>37</v>
      </c>
      <c r="J10242">
        <v>1376.4</v>
      </c>
    </row>
    <row r="10243" spans="1:10" x14ac:dyDescent="0.25">
      <c r="A10243">
        <v>27</v>
      </c>
      <c r="B10243">
        <v>2018</v>
      </c>
      <c r="C10243" t="s">
        <v>41</v>
      </c>
      <c r="D10243" t="s">
        <v>58</v>
      </c>
      <c r="E10243" t="s">
        <v>39</v>
      </c>
      <c r="F10243">
        <v>6</v>
      </c>
      <c r="G10243" t="s">
        <v>38</v>
      </c>
      <c r="H10243" t="s">
        <v>46</v>
      </c>
      <c r="I10243" t="s">
        <v>37</v>
      </c>
      <c r="J10243">
        <v>1212.7</v>
      </c>
    </row>
    <row r="10244" spans="1:10" x14ac:dyDescent="0.25">
      <c r="A10244">
        <v>27</v>
      </c>
      <c r="B10244">
        <v>2018</v>
      </c>
      <c r="C10244" t="s">
        <v>41</v>
      </c>
      <c r="D10244" t="s">
        <v>59</v>
      </c>
      <c r="E10244" t="s">
        <v>39</v>
      </c>
      <c r="F10244">
        <v>1</v>
      </c>
      <c r="G10244" t="s">
        <v>38</v>
      </c>
      <c r="H10244" t="s">
        <v>46</v>
      </c>
      <c r="I10244" t="s">
        <v>37</v>
      </c>
      <c r="J10244">
        <v>1210.5</v>
      </c>
    </row>
    <row r="10245" spans="1:10" x14ac:dyDescent="0.25">
      <c r="A10245">
        <v>27</v>
      </c>
      <c r="B10245">
        <v>2018</v>
      </c>
      <c r="C10245" t="s">
        <v>41</v>
      </c>
      <c r="D10245" t="s">
        <v>59</v>
      </c>
      <c r="E10245" t="s">
        <v>39</v>
      </c>
      <c r="F10245">
        <v>2</v>
      </c>
      <c r="G10245" t="s">
        <v>38</v>
      </c>
      <c r="H10245" t="s">
        <v>46</v>
      </c>
      <c r="I10245" t="s">
        <v>37</v>
      </c>
      <c r="J10245">
        <v>1365.4</v>
      </c>
    </row>
    <row r="10246" spans="1:10" x14ac:dyDescent="0.25">
      <c r="A10246">
        <v>27</v>
      </c>
      <c r="B10246">
        <v>2018</v>
      </c>
      <c r="C10246" t="s">
        <v>41</v>
      </c>
      <c r="D10246" t="s">
        <v>59</v>
      </c>
      <c r="E10246" t="s">
        <v>39</v>
      </c>
      <c r="F10246">
        <v>3</v>
      </c>
      <c r="G10246" t="s">
        <v>38</v>
      </c>
      <c r="H10246" t="s">
        <v>46</v>
      </c>
      <c r="I10246" t="s">
        <v>37</v>
      </c>
      <c r="J10246">
        <v>1179.5</v>
      </c>
    </row>
    <row r="10247" spans="1:10" x14ac:dyDescent="0.25">
      <c r="A10247">
        <v>27</v>
      </c>
      <c r="B10247">
        <v>2018</v>
      </c>
      <c r="C10247" t="s">
        <v>41</v>
      </c>
      <c r="D10247" t="s">
        <v>59</v>
      </c>
      <c r="E10247" t="s">
        <v>39</v>
      </c>
      <c r="F10247">
        <v>4</v>
      </c>
      <c r="G10247" t="s">
        <v>45</v>
      </c>
      <c r="H10247" t="s">
        <v>2</v>
      </c>
      <c r="I10247" t="s">
        <v>51</v>
      </c>
      <c r="J10247">
        <v>924.7</v>
      </c>
    </row>
    <row r="10248" spans="1:10" x14ac:dyDescent="0.25">
      <c r="A10248">
        <v>27</v>
      </c>
      <c r="B10248">
        <v>2018</v>
      </c>
      <c r="C10248" t="s">
        <v>41</v>
      </c>
      <c r="D10248" t="s">
        <v>59</v>
      </c>
      <c r="E10248" t="s">
        <v>39</v>
      </c>
      <c r="F10248">
        <v>5</v>
      </c>
      <c r="G10248" t="s">
        <v>38</v>
      </c>
      <c r="H10248" t="s">
        <v>2</v>
      </c>
      <c r="I10248" t="s">
        <v>37</v>
      </c>
      <c r="J10248">
        <v>1502.9</v>
      </c>
    </row>
    <row r="10249" spans="1:10" x14ac:dyDescent="0.25">
      <c r="A10249">
        <v>27</v>
      </c>
      <c r="B10249">
        <v>2018</v>
      </c>
      <c r="C10249" t="s">
        <v>41</v>
      </c>
      <c r="D10249" t="s">
        <v>59</v>
      </c>
      <c r="E10249" t="s">
        <v>39</v>
      </c>
      <c r="F10249">
        <v>6</v>
      </c>
      <c r="G10249" t="s">
        <v>45</v>
      </c>
      <c r="H10249" t="s">
        <v>2</v>
      </c>
      <c r="I10249" t="s">
        <v>37</v>
      </c>
      <c r="J10249">
        <v>1303.4000000000001</v>
      </c>
    </row>
    <row r="10250" spans="1:10" x14ac:dyDescent="0.25">
      <c r="A10250">
        <v>28</v>
      </c>
      <c r="B10250">
        <v>2017</v>
      </c>
      <c r="C10250" t="s">
        <v>41</v>
      </c>
      <c r="D10250" t="s">
        <v>58</v>
      </c>
      <c r="E10250" t="s">
        <v>39</v>
      </c>
      <c r="F10250">
        <v>1</v>
      </c>
      <c r="G10250" t="s">
        <v>45</v>
      </c>
      <c r="H10250" t="s">
        <v>46</v>
      </c>
      <c r="I10250" t="s">
        <v>37</v>
      </c>
      <c r="J10250">
        <v>874.4</v>
      </c>
    </row>
    <row r="10251" spans="1:10" x14ac:dyDescent="0.25">
      <c r="A10251">
        <v>28</v>
      </c>
      <c r="B10251">
        <v>2017</v>
      </c>
      <c r="C10251" t="s">
        <v>41</v>
      </c>
      <c r="D10251" t="s">
        <v>58</v>
      </c>
      <c r="E10251" t="s">
        <v>39</v>
      </c>
      <c r="F10251">
        <v>2</v>
      </c>
      <c r="G10251" t="s">
        <v>38</v>
      </c>
      <c r="H10251" t="s">
        <v>46</v>
      </c>
      <c r="I10251" t="s">
        <v>37</v>
      </c>
      <c r="J10251">
        <v>1547.2</v>
      </c>
    </row>
    <row r="10252" spans="1:10" x14ac:dyDescent="0.25">
      <c r="A10252">
        <v>28</v>
      </c>
      <c r="B10252">
        <v>2017</v>
      </c>
      <c r="C10252" t="s">
        <v>41</v>
      </c>
      <c r="D10252" t="s">
        <v>58</v>
      </c>
      <c r="E10252" t="s">
        <v>39</v>
      </c>
      <c r="F10252">
        <v>3</v>
      </c>
      <c r="G10252" t="s">
        <v>38</v>
      </c>
      <c r="H10252" t="s">
        <v>46</v>
      </c>
      <c r="I10252" t="s">
        <v>51</v>
      </c>
      <c r="J10252">
        <v>2083.8000000000002</v>
      </c>
    </row>
    <row r="10253" spans="1:10" x14ac:dyDescent="0.25">
      <c r="A10253">
        <v>28</v>
      </c>
      <c r="B10253">
        <v>2017</v>
      </c>
      <c r="C10253" t="s">
        <v>41</v>
      </c>
      <c r="D10253" t="s">
        <v>58</v>
      </c>
      <c r="E10253" t="s">
        <v>39</v>
      </c>
      <c r="F10253">
        <v>4</v>
      </c>
      <c r="G10253" t="s">
        <v>45</v>
      </c>
      <c r="H10253" t="s">
        <v>46</v>
      </c>
      <c r="I10253" t="s">
        <v>51</v>
      </c>
      <c r="J10253">
        <v>1237.2</v>
      </c>
    </row>
    <row r="10254" spans="1:10" x14ac:dyDescent="0.25">
      <c r="A10254">
        <v>28</v>
      </c>
      <c r="B10254">
        <v>2017</v>
      </c>
      <c r="C10254" t="s">
        <v>41</v>
      </c>
      <c r="D10254" t="s">
        <v>58</v>
      </c>
      <c r="E10254" t="s">
        <v>39</v>
      </c>
      <c r="F10254">
        <v>5</v>
      </c>
      <c r="G10254" t="s">
        <v>45</v>
      </c>
      <c r="H10254" t="s">
        <v>2</v>
      </c>
      <c r="I10254" t="s">
        <v>37</v>
      </c>
      <c r="J10254">
        <v>463</v>
      </c>
    </row>
    <row r="10255" spans="1:10" x14ac:dyDescent="0.25">
      <c r="A10255">
        <v>28</v>
      </c>
      <c r="B10255">
        <v>2017</v>
      </c>
      <c r="C10255" t="s">
        <v>41</v>
      </c>
      <c r="D10255" t="s">
        <v>58</v>
      </c>
      <c r="E10255" t="s">
        <v>39</v>
      </c>
      <c r="F10255">
        <v>6</v>
      </c>
      <c r="G10255" t="s">
        <v>38</v>
      </c>
      <c r="H10255" t="s">
        <v>2</v>
      </c>
      <c r="I10255" t="s">
        <v>51</v>
      </c>
      <c r="J10255">
        <v>1619.3</v>
      </c>
    </row>
    <row r="10256" spans="1:10" x14ac:dyDescent="0.25">
      <c r="A10256">
        <v>28</v>
      </c>
      <c r="B10256">
        <v>2017</v>
      </c>
      <c r="C10256" t="s">
        <v>41</v>
      </c>
      <c r="D10256" t="s">
        <v>59</v>
      </c>
      <c r="E10256" t="s">
        <v>39</v>
      </c>
      <c r="F10256">
        <v>1</v>
      </c>
      <c r="G10256" t="s">
        <v>38</v>
      </c>
      <c r="H10256" t="s">
        <v>2</v>
      </c>
      <c r="I10256" t="s">
        <v>37</v>
      </c>
      <c r="J10256">
        <v>972.5</v>
      </c>
    </row>
    <row r="10257" spans="1:10" x14ac:dyDescent="0.25">
      <c r="A10257">
        <v>28</v>
      </c>
      <c r="B10257">
        <v>2017</v>
      </c>
      <c r="C10257" t="s">
        <v>41</v>
      </c>
      <c r="D10257" t="s">
        <v>59</v>
      </c>
      <c r="E10257" t="s">
        <v>39</v>
      </c>
      <c r="F10257">
        <v>2</v>
      </c>
      <c r="G10257" t="s">
        <v>45</v>
      </c>
      <c r="H10257" t="s">
        <v>2</v>
      </c>
      <c r="I10257" t="s">
        <v>51</v>
      </c>
      <c r="J10257">
        <v>1414.2</v>
      </c>
    </row>
    <row r="10258" spans="1:10" x14ac:dyDescent="0.25">
      <c r="A10258">
        <v>28</v>
      </c>
      <c r="B10258">
        <v>2017</v>
      </c>
      <c r="C10258" t="s">
        <v>41</v>
      </c>
      <c r="D10258" t="s">
        <v>59</v>
      </c>
      <c r="E10258" t="s">
        <v>39</v>
      </c>
      <c r="F10258">
        <v>3</v>
      </c>
      <c r="G10258" t="s">
        <v>45</v>
      </c>
      <c r="H10258" t="s">
        <v>2</v>
      </c>
      <c r="I10258" t="s">
        <v>51</v>
      </c>
      <c r="J10258">
        <v>1511.3</v>
      </c>
    </row>
    <row r="10259" spans="1:10" x14ac:dyDescent="0.25">
      <c r="A10259">
        <v>28</v>
      </c>
      <c r="B10259">
        <v>2017</v>
      </c>
      <c r="C10259" t="s">
        <v>41</v>
      </c>
      <c r="D10259" t="s">
        <v>59</v>
      </c>
      <c r="E10259" t="s">
        <v>39</v>
      </c>
      <c r="F10259">
        <v>4</v>
      </c>
      <c r="G10259" t="s">
        <v>45</v>
      </c>
      <c r="H10259" t="s">
        <v>46</v>
      </c>
      <c r="I10259" t="s">
        <v>37</v>
      </c>
      <c r="J10259">
        <v>1775</v>
      </c>
    </row>
    <row r="10260" spans="1:10" x14ac:dyDescent="0.25">
      <c r="A10260">
        <v>28</v>
      </c>
      <c r="B10260">
        <v>2017</v>
      </c>
      <c r="C10260" t="s">
        <v>41</v>
      </c>
      <c r="D10260" t="s">
        <v>59</v>
      </c>
      <c r="E10260" t="s">
        <v>39</v>
      </c>
      <c r="F10260">
        <v>5</v>
      </c>
      <c r="G10260" t="s">
        <v>45</v>
      </c>
      <c r="H10260" t="s">
        <v>46</v>
      </c>
      <c r="I10260" t="s">
        <v>51</v>
      </c>
      <c r="J10260">
        <v>1792</v>
      </c>
    </row>
    <row r="10261" spans="1:10" x14ac:dyDescent="0.25">
      <c r="A10261">
        <v>28</v>
      </c>
      <c r="B10261">
        <v>2017</v>
      </c>
      <c r="C10261" t="s">
        <v>41</v>
      </c>
      <c r="D10261" t="s">
        <v>59</v>
      </c>
      <c r="E10261" t="s">
        <v>39</v>
      </c>
      <c r="F10261">
        <v>6</v>
      </c>
      <c r="G10261" t="s">
        <v>38</v>
      </c>
      <c r="H10261" t="s">
        <v>2</v>
      </c>
      <c r="I10261" t="s">
        <v>37</v>
      </c>
      <c r="J10261">
        <v>1532.1</v>
      </c>
    </row>
    <row r="10262" spans="1:10" x14ac:dyDescent="0.25">
      <c r="A10262">
        <v>28</v>
      </c>
      <c r="B10262">
        <v>2018</v>
      </c>
      <c r="C10262" t="s">
        <v>41</v>
      </c>
      <c r="D10262" t="s">
        <v>58</v>
      </c>
      <c r="E10262" t="s">
        <v>39</v>
      </c>
      <c r="F10262">
        <v>1</v>
      </c>
      <c r="G10262" t="s">
        <v>38</v>
      </c>
      <c r="H10262" t="s">
        <v>2</v>
      </c>
      <c r="I10262" t="s">
        <v>37</v>
      </c>
      <c r="J10262">
        <v>550.1</v>
      </c>
    </row>
    <row r="10263" spans="1:10" x14ac:dyDescent="0.25">
      <c r="A10263">
        <v>28</v>
      </c>
      <c r="B10263">
        <v>2018</v>
      </c>
      <c r="C10263" t="s">
        <v>41</v>
      </c>
      <c r="D10263" t="s">
        <v>58</v>
      </c>
      <c r="E10263" t="s">
        <v>39</v>
      </c>
      <c r="F10263">
        <v>2</v>
      </c>
      <c r="G10263" t="s">
        <v>38</v>
      </c>
      <c r="H10263" t="s">
        <v>2</v>
      </c>
      <c r="I10263" t="s">
        <v>51</v>
      </c>
      <c r="J10263">
        <v>1203.0999999999999</v>
      </c>
    </row>
    <row r="10264" spans="1:10" x14ac:dyDescent="0.25">
      <c r="A10264">
        <v>28</v>
      </c>
      <c r="B10264">
        <v>2018</v>
      </c>
      <c r="C10264" t="s">
        <v>41</v>
      </c>
      <c r="D10264" t="s">
        <v>58</v>
      </c>
      <c r="E10264" t="s">
        <v>39</v>
      </c>
      <c r="F10264">
        <v>3</v>
      </c>
      <c r="G10264" t="s">
        <v>45</v>
      </c>
      <c r="H10264" t="s">
        <v>2</v>
      </c>
      <c r="I10264" t="s">
        <v>37</v>
      </c>
      <c r="J10264">
        <v>874.6</v>
      </c>
    </row>
    <row r="10265" spans="1:10" x14ac:dyDescent="0.25">
      <c r="A10265">
        <v>28</v>
      </c>
      <c r="B10265">
        <v>2018</v>
      </c>
      <c r="C10265" t="s">
        <v>41</v>
      </c>
      <c r="D10265" t="s">
        <v>58</v>
      </c>
      <c r="E10265" t="s">
        <v>39</v>
      </c>
      <c r="F10265">
        <v>4</v>
      </c>
      <c r="G10265" t="s">
        <v>38</v>
      </c>
      <c r="H10265" t="s">
        <v>46</v>
      </c>
      <c r="I10265" t="s">
        <v>51</v>
      </c>
      <c r="J10265">
        <v>1508.8</v>
      </c>
    </row>
    <row r="10266" spans="1:10" x14ac:dyDescent="0.25">
      <c r="A10266">
        <v>28</v>
      </c>
      <c r="B10266">
        <v>2018</v>
      </c>
      <c r="C10266" t="s">
        <v>41</v>
      </c>
      <c r="D10266" t="s">
        <v>58</v>
      </c>
      <c r="E10266" t="s">
        <v>39</v>
      </c>
      <c r="F10266">
        <v>5</v>
      </c>
      <c r="G10266" t="s">
        <v>38</v>
      </c>
      <c r="H10266" t="s">
        <v>46</v>
      </c>
      <c r="I10266" t="s">
        <v>37</v>
      </c>
      <c r="J10266">
        <v>1259.3</v>
      </c>
    </row>
    <row r="10267" spans="1:10" x14ac:dyDescent="0.25">
      <c r="A10267">
        <v>28</v>
      </c>
      <c r="B10267">
        <v>2018</v>
      </c>
      <c r="C10267" t="s">
        <v>41</v>
      </c>
      <c r="D10267" t="s">
        <v>58</v>
      </c>
      <c r="E10267" t="s">
        <v>39</v>
      </c>
      <c r="F10267">
        <v>6</v>
      </c>
      <c r="G10267" t="s">
        <v>38</v>
      </c>
      <c r="H10267" t="s">
        <v>46</v>
      </c>
      <c r="I10267" t="s">
        <v>51</v>
      </c>
      <c r="J10267">
        <v>398.5</v>
      </c>
    </row>
    <row r="10268" spans="1:10" x14ac:dyDescent="0.25">
      <c r="A10268">
        <v>28</v>
      </c>
      <c r="B10268">
        <v>2018</v>
      </c>
      <c r="C10268" t="s">
        <v>41</v>
      </c>
      <c r="D10268" t="s">
        <v>59</v>
      </c>
      <c r="E10268" t="s">
        <v>39</v>
      </c>
      <c r="F10268">
        <v>1</v>
      </c>
      <c r="G10268" t="s">
        <v>38</v>
      </c>
      <c r="H10268" t="s">
        <v>46</v>
      </c>
      <c r="I10268" t="s">
        <v>51</v>
      </c>
      <c r="J10268">
        <v>1646.5</v>
      </c>
    </row>
    <row r="10269" spans="1:10" x14ac:dyDescent="0.25">
      <c r="A10269">
        <v>28</v>
      </c>
      <c r="B10269">
        <v>2018</v>
      </c>
      <c r="C10269" t="s">
        <v>41</v>
      </c>
      <c r="D10269" t="s">
        <v>59</v>
      </c>
      <c r="E10269" t="s">
        <v>39</v>
      </c>
      <c r="F10269">
        <v>2</v>
      </c>
      <c r="G10269" t="s">
        <v>38</v>
      </c>
      <c r="H10269" t="s">
        <v>2</v>
      </c>
      <c r="I10269" t="s">
        <v>51</v>
      </c>
      <c r="J10269">
        <v>1562.3</v>
      </c>
    </row>
    <row r="10270" spans="1:10" x14ac:dyDescent="0.25">
      <c r="A10270">
        <v>28</v>
      </c>
      <c r="B10270">
        <v>2018</v>
      </c>
      <c r="C10270" t="s">
        <v>41</v>
      </c>
      <c r="D10270" t="s">
        <v>59</v>
      </c>
      <c r="E10270" t="s">
        <v>39</v>
      </c>
      <c r="F10270">
        <v>3</v>
      </c>
      <c r="G10270" t="s">
        <v>45</v>
      </c>
      <c r="H10270" t="s">
        <v>46</v>
      </c>
      <c r="I10270" t="s">
        <v>51</v>
      </c>
      <c r="J10270">
        <v>1323.7</v>
      </c>
    </row>
    <row r="10271" spans="1:10" x14ac:dyDescent="0.25">
      <c r="A10271">
        <v>28</v>
      </c>
      <c r="B10271">
        <v>2018</v>
      </c>
      <c r="C10271" t="s">
        <v>41</v>
      </c>
      <c r="D10271" t="s">
        <v>59</v>
      </c>
      <c r="E10271" t="s">
        <v>39</v>
      </c>
      <c r="F10271">
        <v>4</v>
      </c>
      <c r="G10271" t="s">
        <v>38</v>
      </c>
      <c r="H10271" t="s">
        <v>46</v>
      </c>
      <c r="I10271" t="s">
        <v>37</v>
      </c>
      <c r="J10271">
        <v>1839.1</v>
      </c>
    </row>
    <row r="10272" spans="1:10" x14ac:dyDescent="0.25">
      <c r="A10272">
        <v>28</v>
      </c>
      <c r="B10272">
        <v>2018</v>
      </c>
      <c r="C10272" t="s">
        <v>41</v>
      </c>
      <c r="D10272" t="s">
        <v>59</v>
      </c>
      <c r="E10272" t="s">
        <v>39</v>
      </c>
      <c r="F10272">
        <v>5</v>
      </c>
      <c r="G10272" t="s">
        <v>38</v>
      </c>
      <c r="H10272" t="s">
        <v>46</v>
      </c>
      <c r="I10272" t="s">
        <v>51</v>
      </c>
      <c r="J10272">
        <v>2227.1</v>
      </c>
    </row>
    <row r="10273" spans="1:10" x14ac:dyDescent="0.25">
      <c r="A10273">
        <v>28</v>
      </c>
      <c r="B10273">
        <v>2018</v>
      </c>
      <c r="C10273" t="s">
        <v>41</v>
      </c>
      <c r="D10273" t="s">
        <v>59</v>
      </c>
      <c r="E10273" t="s">
        <v>39</v>
      </c>
      <c r="F10273">
        <v>6</v>
      </c>
      <c r="G10273" t="s">
        <v>38</v>
      </c>
      <c r="H10273" t="s">
        <v>46</v>
      </c>
      <c r="I10273" t="s">
        <v>51</v>
      </c>
      <c r="J10273">
        <v>1284.5</v>
      </c>
    </row>
    <row r="10274" spans="1:10" x14ac:dyDescent="0.25">
      <c r="A10274">
        <v>29</v>
      </c>
      <c r="B10274">
        <v>2017</v>
      </c>
      <c r="C10274" t="s">
        <v>41</v>
      </c>
      <c r="D10274" t="s">
        <v>58</v>
      </c>
      <c r="E10274" t="s">
        <v>39</v>
      </c>
      <c r="F10274">
        <v>1</v>
      </c>
      <c r="G10274" t="s">
        <v>45</v>
      </c>
      <c r="H10274" t="s">
        <v>46</v>
      </c>
      <c r="I10274" t="s">
        <v>37</v>
      </c>
      <c r="J10274">
        <v>1248.9000000000001</v>
      </c>
    </row>
    <row r="10275" spans="1:10" x14ac:dyDescent="0.25">
      <c r="A10275">
        <v>29</v>
      </c>
      <c r="B10275">
        <v>2017</v>
      </c>
      <c r="C10275" t="s">
        <v>41</v>
      </c>
      <c r="D10275" t="s">
        <v>58</v>
      </c>
      <c r="E10275" t="s">
        <v>39</v>
      </c>
      <c r="F10275">
        <v>2</v>
      </c>
      <c r="G10275" t="s">
        <v>45</v>
      </c>
      <c r="H10275" t="s">
        <v>46</v>
      </c>
      <c r="I10275" t="s">
        <v>51</v>
      </c>
      <c r="J10275">
        <v>585.20000000000005</v>
      </c>
    </row>
    <row r="10276" spans="1:10" x14ac:dyDescent="0.25">
      <c r="A10276">
        <v>29</v>
      </c>
      <c r="B10276">
        <v>2017</v>
      </c>
      <c r="C10276" t="s">
        <v>41</v>
      </c>
      <c r="D10276" t="s">
        <v>58</v>
      </c>
      <c r="E10276" t="s">
        <v>39</v>
      </c>
      <c r="F10276">
        <v>3</v>
      </c>
      <c r="G10276" t="s">
        <v>38</v>
      </c>
      <c r="H10276" t="s">
        <v>46</v>
      </c>
      <c r="I10276" t="s">
        <v>37</v>
      </c>
      <c r="J10276">
        <v>1435.9</v>
      </c>
    </row>
    <row r="10277" spans="1:10" x14ac:dyDescent="0.25">
      <c r="A10277">
        <v>29</v>
      </c>
      <c r="B10277">
        <v>2017</v>
      </c>
      <c r="C10277" t="s">
        <v>41</v>
      </c>
      <c r="D10277" t="s">
        <v>58</v>
      </c>
      <c r="E10277" t="s">
        <v>39</v>
      </c>
      <c r="F10277">
        <v>4</v>
      </c>
      <c r="G10277" t="s">
        <v>45</v>
      </c>
      <c r="H10277" t="s">
        <v>46</v>
      </c>
      <c r="I10277" t="s">
        <v>51</v>
      </c>
      <c r="J10277">
        <v>615.9</v>
      </c>
    </row>
    <row r="10278" spans="1:10" x14ac:dyDescent="0.25">
      <c r="A10278">
        <v>29</v>
      </c>
      <c r="B10278">
        <v>2017</v>
      </c>
      <c r="C10278" t="s">
        <v>41</v>
      </c>
      <c r="D10278" t="s">
        <v>58</v>
      </c>
      <c r="E10278" t="s">
        <v>39</v>
      </c>
      <c r="F10278">
        <v>5</v>
      </c>
      <c r="G10278" t="s">
        <v>38</v>
      </c>
      <c r="H10278" t="s">
        <v>2</v>
      </c>
      <c r="I10278" t="s">
        <v>51</v>
      </c>
      <c r="J10278">
        <v>1469.2</v>
      </c>
    </row>
    <row r="10279" spans="1:10" x14ac:dyDescent="0.25">
      <c r="A10279">
        <v>29</v>
      </c>
      <c r="B10279">
        <v>2017</v>
      </c>
      <c r="C10279" t="s">
        <v>41</v>
      </c>
      <c r="D10279" t="s">
        <v>58</v>
      </c>
      <c r="E10279" t="s">
        <v>39</v>
      </c>
      <c r="F10279">
        <v>6</v>
      </c>
      <c r="G10279" t="s">
        <v>38</v>
      </c>
      <c r="H10279" t="s">
        <v>2</v>
      </c>
      <c r="I10279" t="s">
        <v>51</v>
      </c>
      <c r="J10279">
        <v>371.2</v>
      </c>
    </row>
    <row r="10280" spans="1:10" x14ac:dyDescent="0.25">
      <c r="A10280">
        <v>29</v>
      </c>
      <c r="B10280">
        <v>2017</v>
      </c>
      <c r="C10280" t="s">
        <v>41</v>
      </c>
      <c r="D10280" t="s">
        <v>59</v>
      </c>
      <c r="E10280" t="s">
        <v>39</v>
      </c>
      <c r="F10280">
        <v>1</v>
      </c>
      <c r="G10280" t="s">
        <v>38</v>
      </c>
      <c r="H10280" t="s">
        <v>2</v>
      </c>
      <c r="I10280" t="s">
        <v>51</v>
      </c>
      <c r="J10280">
        <v>1060.3</v>
      </c>
    </row>
    <row r="10281" spans="1:10" x14ac:dyDescent="0.25">
      <c r="A10281">
        <v>29</v>
      </c>
      <c r="B10281">
        <v>2017</v>
      </c>
      <c r="C10281" t="s">
        <v>41</v>
      </c>
      <c r="D10281" t="s">
        <v>59</v>
      </c>
      <c r="E10281" t="s">
        <v>39</v>
      </c>
      <c r="F10281">
        <v>2</v>
      </c>
      <c r="G10281" t="s">
        <v>45</v>
      </c>
      <c r="H10281" t="s">
        <v>46</v>
      </c>
      <c r="I10281" t="s">
        <v>51</v>
      </c>
      <c r="J10281">
        <v>2093.8000000000002</v>
      </c>
    </row>
    <row r="10282" spans="1:10" x14ac:dyDescent="0.25">
      <c r="A10282">
        <v>29</v>
      </c>
      <c r="B10282">
        <v>2017</v>
      </c>
      <c r="C10282" t="s">
        <v>41</v>
      </c>
      <c r="D10282" t="s">
        <v>59</v>
      </c>
      <c r="E10282" t="s">
        <v>39</v>
      </c>
      <c r="F10282">
        <v>3</v>
      </c>
      <c r="G10282" t="s">
        <v>38</v>
      </c>
      <c r="H10282" t="s">
        <v>46</v>
      </c>
      <c r="I10282" t="s">
        <v>51</v>
      </c>
      <c r="J10282">
        <v>1712</v>
      </c>
    </row>
    <row r="10283" spans="1:10" x14ac:dyDescent="0.25">
      <c r="A10283">
        <v>29</v>
      </c>
      <c r="B10283">
        <v>2017</v>
      </c>
      <c r="C10283" t="s">
        <v>41</v>
      </c>
      <c r="D10283" t="s">
        <v>59</v>
      </c>
      <c r="E10283" t="s">
        <v>39</v>
      </c>
      <c r="F10283">
        <v>4</v>
      </c>
      <c r="G10283" t="s">
        <v>45</v>
      </c>
      <c r="H10283" t="s">
        <v>2</v>
      </c>
      <c r="I10283" t="s">
        <v>37</v>
      </c>
      <c r="J10283">
        <v>1156.5</v>
      </c>
    </row>
    <row r="10284" spans="1:10" x14ac:dyDescent="0.25">
      <c r="A10284">
        <v>29</v>
      </c>
      <c r="B10284">
        <v>2017</v>
      </c>
      <c r="C10284" t="s">
        <v>41</v>
      </c>
      <c r="D10284" t="s">
        <v>59</v>
      </c>
      <c r="E10284" t="s">
        <v>39</v>
      </c>
      <c r="F10284">
        <v>5</v>
      </c>
      <c r="G10284" t="s">
        <v>38</v>
      </c>
      <c r="H10284" t="s">
        <v>2</v>
      </c>
      <c r="I10284" t="s">
        <v>51</v>
      </c>
      <c r="J10284">
        <v>1594.1</v>
      </c>
    </row>
    <row r="10285" spans="1:10" x14ac:dyDescent="0.25">
      <c r="A10285">
        <v>29</v>
      </c>
      <c r="B10285">
        <v>2017</v>
      </c>
      <c r="C10285" t="s">
        <v>41</v>
      </c>
      <c r="D10285" t="s">
        <v>59</v>
      </c>
      <c r="E10285" t="s">
        <v>39</v>
      </c>
      <c r="F10285">
        <v>6</v>
      </c>
      <c r="G10285" t="s">
        <v>45</v>
      </c>
      <c r="H10285" t="s">
        <v>46</v>
      </c>
      <c r="I10285" t="s">
        <v>51</v>
      </c>
      <c r="J10285">
        <v>1083.9000000000001</v>
      </c>
    </row>
    <row r="10286" spans="1:10" x14ac:dyDescent="0.25">
      <c r="A10286">
        <v>29</v>
      </c>
      <c r="B10286">
        <v>2018</v>
      </c>
      <c r="C10286" t="s">
        <v>41</v>
      </c>
      <c r="D10286" t="s">
        <v>58</v>
      </c>
      <c r="E10286" t="s">
        <v>39</v>
      </c>
      <c r="F10286">
        <v>1</v>
      </c>
      <c r="G10286" t="s">
        <v>45</v>
      </c>
      <c r="H10286" t="s">
        <v>2</v>
      </c>
      <c r="I10286" t="s">
        <v>37</v>
      </c>
      <c r="J10286">
        <v>1194</v>
      </c>
    </row>
    <row r="10287" spans="1:10" x14ac:dyDescent="0.25">
      <c r="A10287">
        <v>29</v>
      </c>
      <c r="B10287">
        <v>2018</v>
      </c>
      <c r="C10287" t="s">
        <v>41</v>
      </c>
      <c r="D10287" t="s">
        <v>58</v>
      </c>
      <c r="E10287" t="s">
        <v>39</v>
      </c>
      <c r="F10287">
        <v>2</v>
      </c>
      <c r="G10287" t="s">
        <v>38</v>
      </c>
      <c r="H10287" t="s">
        <v>46</v>
      </c>
      <c r="I10287" t="s">
        <v>37</v>
      </c>
      <c r="J10287">
        <v>1682.4</v>
      </c>
    </row>
    <row r="10288" spans="1:10" x14ac:dyDescent="0.25">
      <c r="A10288">
        <v>29</v>
      </c>
      <c r="B10288">
        <v>2018</v>
      </c>
      <c r="C10288" t="s">
        <v>41</v>
      </c>
      <c r="D10288" t="s">
        <v>58</v>
      </c>
      <c r="E10288" t="s">
        <v>39</v>
      </c>
      <c r="F10288">
        <v>3</v>
      </c>
      <c r="G10288" t="s">
        <v>38</v>
      </c>
      <c r="H10288" t="s">
        <v>2</v>
      </c>
      <c r="I10288" t="s">
        <v>51</v>
      </c>
      <c r="J10288">
        <v>823.8</v>
      </c>
    </row>
    <row r="10289" spans="1:10" x14ac:dyDescent="0.25">
      <c r="A10289">
        <v>29</v>
      </c>
      <c r="B10289">
        <v>2018</v>
      </c>
      <c r="C10289" t="s">
        <v>41</v>
      </c>
      <c r="D10289" t="s">
        <v>58</v>
      </c>
      <c r="E10289" t="s">
        <v>39</v>
      </c>
      <c r="F10289">
        <v>4</v>
      </c>
      <c r="G10289" t="s">
        <v>45</v>
      </c>
      <c r="H10289" t="s">
        <v>2</v>
      </c>
      <c r="I10289" t="s">
        <v>51</v>
      </c>
      <c r="J10289">
        <v>665.7</v>
      </c>
    </row>
    <row r="10290" spans="1:10" x14ac:dyDescent="0.25">
      <c r="A10290">
        <v>29</v>
      </c>
      <c r="B10290">
        <v>2018</v>
      </c>
      <c r="C10290" t="s">
        <v>41</v>
      </c>
      <c r="D10290" t="s">
        <v>58</v>
      </c>
      <c r="E10290" t="s">
        <v>39</v>
      </c>
      <c r="F10290">
        <v>5</v>
      </c>
      <c r="G10290" t="s">
        <v>38</v>
      </c>
      <c r="H10290" t="s">
        <v>2</v>
      </c>
      <c r="I10290" t="s">
        <v>51</v>
      </c>
      <c r="J10290">
        <v>828.8</v>
      </c>
    </row>
    <row r="10291" spans="1:10" x14ac:dyDescent="0.25">
      <c r="A10291">
        <v>29</v>
      </c>
      <c r="B10291">
        <v>2018</v>
      </c>
      <c r="C10291" t="s">
        <v>41</v>
      </c>
      <c r="D10291" t="s">
        <v>58</v>
      </c>
      <c r="E10291" t="s">
        <v>39</v>
      </c>
      <c r="F10291">
        <v>6</v>
      </c>
      <c r="G10291" t="s">
        <v>45</v>
      </c>
      <c r="H10291" t="s">
        <v>46</v>
      </c>
      <c r="I10291" t="s">
        <v>51</v>
      </c>
      <c r="J10291">
        <v>1312.2</v>
      </c>
    </row>
    <row r="10292" spans="1:10" x14ac:dyDescent="0.25">
      <c r="A10292">
        <v>29</v>
      </c>
      <c r="B10292">
        <v>2018</v>
      </c>
      <c r="C10292" t="s">
        <v>41</v>
      </c>
      <c r="D10292" t="s">
        <v>59</v>
      </c>
      <c r="E10292" t="s">
        <v>39</v>
      </c>
      <c r="F10292">
        <v>1</v>
      </c>
      <c r="G10292" t="s">
        <v>45</v>
      </c>
      <c r="H10292" t="s">
        <v>46</v>
      </c>
      <c r="I10292" t="s">
        <v>37</v>
      </c>
      <c r="J10292">
        <v>942.6</v>
      </c>
    </row>
    <row r="10293" spans="1:10" x14ac:dyDescent="0.25">
      <c r="A10293">
        <v>29</v>
      </c>
      <c r="B10293">
        <v>2018</v>
      </c>
      <c r="C10293" t="s">
        <v>41</v>
      </c>
      <c r="D10293" t="s">
        <v>59</v>
      </c>
      <c r="E10293" t="s">
        <v>39</v>
      </c>
      <c r="F10293">
        <v>2</v>
      </c>
      <c r="G10293" t="s">
        <v>45</v>
      </c>
      <c r="H10293" t="s">
        <v>2</v>
      </c>
      <c r="I10293" t="s">
        <v>51</v>
      </c>
      <c r="J10293">
        <v>1392.8</v>
      </c>
    </row>
    <row r="10294" spans="1:10" x14ac:dyDescent="0.25">
      <c r="A10294">
        <v>29</v>
      </c>
      <c r="B10294">
        <v>2018</v>
      </c>
      <c r="C10294" t="s">
        <v>41</v>
      </c>
      <c r="D10294" t="s">
        <v>59</v>
      </c>
      <c r="E10294" t="s">
        <v>39</v>
      </c>
      <c r="F10294">
        <v>3</v>
      </c>
      <c r="G10294" t="s">
        <v>45</v>
      </c>
      <c r="H10294" t="s">
        <v>46</v>
      </c>
      <c r="I10294" t="s">
        <v>37</v>
      </c>
      <c r="J10294">
        <v>1680</v>
      </c>
    </row>
    <row r="10295" spans="1:10" x14ac:dyDescent="0.25">
      <c r="A10295">
        <v>29</v>
      </c>
      <c r="B10295">
        <v>2018</v>
      </c>
      <c r="C10295" t="s">
        <v>41</v>
      </c>
      <c r="D10295" t="s">
        <v>59</v>
      </c>
      <c r="E10295" t="s">
        <v>39</v>
      </c>
      <c r="F10295">
        <v>4</v>
      </c>
      <c r="G10295" t="s">
        <v>38</v>
      </c>
      <c r="H10295" t="s">
        <v>46</v>
      </c>
      <c r="I10295" t="s">
        <v>51</v>
      </c>
      <c r="J10295">
        <v>1735.1</v>
      </c>
    </row>
    <row r="10296" spans="1:10" x14ac:dyDescent="0.25">
      <c r="A10296">
        <v>29</v>
      </c>
      <c r="B10296">
        <v>2018</v>
      </c>
      <c r="C10296" t="s">
        <v>41</v>
      </c>
      <c r="D10296" t="s">
        <v>59</v>
      </c>
      <c r="E10296" t="s">
        <v>39</v>
      </c>
      <c r="F10296">
        <v>5</v>
      </c>
      <c r="G10296" t="s">
        <v>38</v>
      </c>
      <c r="H10296" t="s">
        <v>2</v>
      </c>
      <c r="I10296" t="s">
        <v>51</v>
      </c>
      <c r="J10296">
        <v>1831.5</v>
      </c>
    </row>
    <row r="10297" spans="1:10" x14ac:dyDescent="0.25">
      <c r="A10297">
        <v>29</v>
      </c>
      <c r="B10297">
        <v>2018</v>
      </c>
      <c r="C10297" t="s">
        <v>41</v>
      </c>
      <c r="D10297" t="s">
        <v>59</v>
      </c>
      <c r="E10297" t="s">
        <v>39</v>
      </c>
      <c r="F10297">
        <v>6</v>
      </c>
      <c r="G10297" t="s">
        <v>38</v>
      </c>
      <c r="H10297" t="s">
        <v>46</v>
      </c>
      <c r="I10297" t="s">
        <v>37</v>
      </c>
      <c r="J10297">
        <v>1449</v>
      </c>
    </row>
    <row r="10298" spans="1:10" x14ac:dyDescent="0.25">
      <c r="A10298">
        <v>30</v>
      </c>
      <c r="B10298">
        <v>2017</v>
      </c>
      <c r="C10298" t="s">
        <v>41</v>
      </c>
      <c r="D10298" t="s">
        <v>58</v>
      </c>
      <c r="E10298" t="s">
        <v>39</v>
      </c>
      <c r="F10298">
        <v>1</v>
      </c>
      <c r="G10298" t="s">
        <v>38</v>
      </c>
      <c r="H10298" t="s">
        <v>2</v>
      </c>
      <c r="I10298" t="s">
        <v>51</v>
      </c>
      <c r="J10298">
        <v>632.5</v>
      </c>
    </row>
    <row r="10299" spans="1:10" x14ac:dyDescent="0.25">
      <c r="A10299">
        <v>30</v>
      </c>
      <c r="B10299">
        <v>2017</v>
      </c>
      <c r="C10299" t="s">
        <v>41</v>
      </c>
      <c r="D10299" t="s">
        <v>58</v>
      </c>
      <c r="E10299" t="s">
        <v>39</v>
      </c>
      <c r="F10299">
        <v>2</v>
      </c>
      <c r="G10299" t="s">
        <v>38</v>
      </c>
      <c r="H10299" t="s">
        <v>2</v>
      </c>
      <c r="I10299" t="s">
        <v>37</v>
      </c>
      <c r="J10299">
        <v>316.8</v>
      </c>
    </row>
    <row r="10300" spans="1:10" x14ac:dyDescent="0.25">
      <c r="A10300">
        <v>30</v>
      </c>
      <c r="B10300">
        <v>2017</v>
      </c>
      <c r="C10300" t="s">
        <v>41</v>
      </c>
      <c r="D10300" t="s">
        <v>58</v>
      </c>
      <c r="E10300" t="s">
        <v>39</v>
      </c>
      <c r="F10300">
        <v>3</v>
      </c>
      <c r="G10300" t="s">
        <v>45</v>
      </c>
      <c r="H10300" t="s">
        <v>46</v>
      </c>
      <c r="I10300" t="s">
        <v>51</v>
      </c>
      <c r="J10300">
        <v>1404.3</v>
      </c>
    </row>
    <row r="10301" spans="1:10" x14ac:dyDescent="0.25">
      <c r="A10301">
        <v>30</v>
      </c>
      <c r="B10301">
        <v>2017</v>
      </c>
      <c r="C10301" t="s">
        <v>41</v>
      </c>
      <c r="D10301" t="s">
        <v>58</v>
      </c>
      <c r="E10301" t="s">
        <v>39</v>
      </c>
      <c r="F10301">
        <v>4</v>
      </c>
      <c r="G10301" t="s">
        <v>38</v>
      </c>
      <c r="H10301" t="s">
        <v>46</v>
      </c>
      <c r="I10301" t="s">
        <v>37</v>
      </c>
      <c r="J10301">
        <v>1819.1</v>
      </c>
    </row>
    <row r="10302" spans="1:10" x14ac:dyDescent="0.25">
      <c r="A10302">
        <v>30</v>
      </c>
      <c r="B10302">
        <v>2017</v>
      </c>
      <c r="C10302" t="s">
        <v>41</v>
      </c>
      <c r="D10302" t="s">
        <v>58</v>
      </c>
      <c r="E10302" t="s">
        <v>39</v>
      </c>
      <c r="F10302">
        <v>5</v>
      </c>
      <c r="G10302" t="s">
        <v>45</v>
      </c>
      <c r="H10302" t="s">
        <v>46</v>
      </c>
      <c r="I10302" t="s">
        <v>51</v>
      </c>
      <c r="J10302">
        <v>776.9</v>
      </c>
    </row>
    <row r="10303" spans="1:10" x14ac:dyDescent="0.25">
      <c r="A10303">
        <v>30</v>
      </c>
      <c r="B10303">
        <v>2017</v>
      </c>
      <c r="C10303" t="s">
        <v>41</v>
      </c>
      <c r="D10303" t="s">
        <v>58</v>
      </c>
      <c r="E10303" t="s">
        <v>39</v>
      </c>
      <c r="F10303">
        <v>6</v>
      </c>
      <c r="G10303" t="s">
        <v>38</v>
      </c>
      <c r="H10303" t="s">
        <v>2</v>
      </c>
      <c r="I10303" t="s">
        <v>51</v>
      </c>
      <c r="J10303">
        <v>816.3</v>
      </c>
    </row>
    <row r="10304" spans="1:10" x14ac:dyDescent="0.25">
      <c r="A10304">
        <v>30</v>
      </c>
      <c r="B10304">
        <v>2017</v>
      </c>
      <c r="C10304" t="s">
        <v>41</v>
      </c>
      <c r="D10304" t="s">
        <v>59</v>
      </c>
      <c r="E10304" t="s">
        <v>39</v>
      </c>
      <c r="F10304">
        <v>1</v>
      </c>
      <c r="G10304" t="s">
        <v>38</v>
      </c>
      <c r="H10304" t="s">
        <v>2</v>
      </c>
      <c r="I10304" t="s">
        <v>51</v>
      </c>
      <c r="J10304">
        <v>1084.5</v>
      </c>
    </row>
    <row r="10305" spans="1:10" x14ac:dyDescent="0.25">
      <c r="A10305">
        <v>30</v>
      </c>
      <c r="B10305">
        <v>2017</v>
      </c>
      <c r="C10305" t="s">
        <v>41</v>
      </c>
      <c r="D10305" t="s">
        <v>59</v>
      </c>
      <c r="E10305" t="s">
        <v>39</v>
      </c>
      <c r="F10305">
        <v>2</v>
      </c>
      <c r="G10305" t="s">
        <v>45</v>
      </c>
      <c r="H10305" t="s">
        <v>46</v>
      </c>
      <c r="I10305" t="s">
        <v>51</v>
      </c>
      <c r="J10305">
        <v>1392.2</v>
      </c>
    </row>
    <row r="10306" spans="1:10" x14ac:dyDescent="0.25">
      <c r="A10306">
        <v>30</v>
      </c>
      <c r="B10306">
        <v>2017</v>
      </c>
      <c r="C10306" t="s">
        <v>41</v>
      </c>
      <c r="D10306" t="s">
        <v>59</v>
      </c>
      <c r="E10306" t="s">
        <v>39</v>
      </c>
      <c r="F10306">
        <v>3</v>
      </c>
      <c r="G10306" t="s">
        <v>38</v>
      </c>
      <c r="H10306" t="s">
        <v>2</v>
      </c>
      <c r="I10306" t="s">
        <v>51</v>
      </c>
      <c r="J10306">
        <v>1146.2</v>
      </c>
    </row>
    <row r="10307" spans="1:10" x14ac:dyDescent="0.25">
      <c r="A10307">
        <v>30</v>
      </c>
      <c r="B10307">
        <v>2017</v>
      </c>
      <c r="C10307" t="s">
        <v>41</v>
      </c>
      <c r="D10307" t="s">
        <v>59</v>
      </c>
      <c r="E10307" t="s">
        <v>39</v>
      </c>
      <c r="F10307">
        <v>4</v>
      </c>
      <c r="G10307" t="s">
        <v>45</v>
      </c>
      <c r="H10307" t="s">
        <v>46</v>
      </c>
      <c r="I10307" t="s">
        <v>37</v>
      </c>
      <c r="J10307">
        <v>1429.3</v>
      </c>
    </row>
    <row r="10308" spans="1:10" x14ac:dyDescent="0.25">
      <c r="A10308">
        <v>30</v>
      </c>
      <c r="B10308">
        <v>2017</v>
      </c>
      <c r="C10308" t="s">
        <v>41</v>
      </c>
      <c r="D10308" t="s">
        <v>59</v>
      </c>
      <c r="E10308" t="s">
        <v>39</v>
      </c>
      <c r="F10308">
        <v>5</v>
      </c>
      <c r="G10308" t="s">
        <v>38</v>
      </c>
      <c r="H10308" t="s">
        <v>46</v>
      </c>
      <c r="I10308" t="s">
        <v>51</v>
      </c>
      <c r="J10308">
        <v>1360.3</v>
      </c>
    </row>
    <row r="10309" spans="1:10" x14ac:dyDescent="0.25">
      <c r="A10309">
        <v>30</v>
      </c>
      <c r="B10309">
        <v>2017</v>
      </c>
      <c r="C10309" t="s">
        <v>41</v>
      </c>
      <c r="D10309" t="s">
        <v>59</v>
      </c>
      <c r="E10309" t="s">
        <v>39</v>
      </c>
      <c r="F10309">
        <v>6</v>
      </c>
      <c r="G10309" t="s">
        <v>45</v>
      </c>
      <c r="H10309" t="s">
        <v>2</v>
      </c>
      <c r="I10309" t="s">
        <v>37</v>
      </c>
      <c r="J10309">
        <v>1415.4</v>
      </c>
    </row>
    <row r="10310" spans="1:10" x14ac:dyDescent="0.25">
      <c r="A10310">
        <v>30</v>
      </c>
      <c r="B10310">
        <v>2018</v>
      </c>
      <c r="C10310" t="s">
        <v>41</v>
      </c>
      <c r="D10310" t="s">
        <v>58</v>
      </c>
      <c r="E10310" t="s">
        <v>39</v>
      </c>
      <c r="F10310">
        <v>1</v>
      </c>
      <c r="G10310" t="s">
        <v>38</v>
      </c>
      <c r="H10310" t="s">
        <v>46</v>
      </c>
      <c r="I10310" t="s">
        <v>37</v>
      </c>
      <c r="J10310">
        <v>1789.7</v>
      </c>
    </row>
    <row r="10311" spans="1:10" x14ac:dyDescent="0.25">
      <c r="A10311">
        <v>30</v>
      </c>
      <c r="B10311">
        <v>2018</v>
      </c>
      <c r="C10311" t="s">
        <v>41</v>
      </c>
      <c r="D10311" t="s">
        <v>58</v>
      </c>
      <c r="E10311" t="s">
        <v>39</v>
      </c>
      <c r="F10311">
        <v>2</v>
      </c>
      <c r="G10311" t="s">
        <v>45</v>
      </c>
      <c r="H10311" t="s">
        <v>2</v>
      </c>
      <c r="I10311" t="s">
        <v>37</v>
      </c>
      <c r="J10311">
        <v>1646.1</v>
      </c>
    </row>
    <row r="10312" spans="1:10" x14ac:dyDescent="0.25">
      <c r="A10312">
        <v>30</v>
      </c>
      <c r="B10312">
        <v>2018</v>
      </c>
      <c r="C10312" t="s">
        <v>41</v>
      </c>
      <c r="D10312" t="s">
        <v>58</v>
      </c>
      <c r="E10312" t="s">
        <v>39</v>
      </c>
      <c r="F10312">
        <v>3</v>
      </c>
      <c r="G10312" t="s">
        <v>45</v>
      </c>
      <c r="H10312" t="s">
        <v>46</v>
      </c>
      <c r="I10312" t="s">
        <v>51</v>
      </c>
      <c r="J10312">
        <v>1236.5999999999999</v>
      </c>
    </row>
    <row r="10313" spans="1:10" x14ac:dyDescent="0.25">
      <c r="A10313">
        <v>30</v>
      </c>
      <c r="B10313">
        <v>2018</v>
      </c>
      <c r="C10313" t="s">
        <v>41</v>
      </c>
      <c r="D10313" t="s">
        <v>58</v>
      </c>
      <c r="E10313" t="s">
        <v>39</v>
      </c>
      <c r="F10313">
        <v>4</v>
      </c>
      <c r="G10313" t="s">
        <v>45</v>
      </c>
      <c r="H10313" t="s">
        <v>2</v>
      </c>
      <c r="I10313" t="s">
        <v>37</v>
      </c>
      <c r="J10313">
        <v>1103.5</v>
      </c>
    </row>
    <row r="10314" spans="1:10" x14ac:dyDescent="0.25">
      <c r="A10314">
        <v>30</v>
      </c>
      <c r="B10314">
        <v>2018</v>
      </c>
      <c r="C10314" t="s">
        <v>41</v>
      </c>
      <c r="D10314" t="s">
        <v>58</v>
      </c>
      <c r="E10314" t="s">
        <v>39</v>
      </c>
      <c r="F10314">
        <v>5</v>
      </c>
      <c r="G10314" t="s">
        <v>38</v>
      </c>
      <c r="H10314" t="s">
        <v>2</v>
      </c>
      <c r="I10314" t="s">
        <v>51</v>
      </c>
      <c r="J10314">
        <v>1836.9</v>
      </c>
    </row>
    <row r="10315" spans="1:10" x14ac:dyDescent="0.25">
      <c r="A10315">
        <v>30</v>
      </c>
      <c r="B10315">
        <v>2018</v>
      </c>
      <c r="C10315" t="s">
        <v>41</v>
      </c>
      <c r="D10315" t="s">
        <v>58</v>
      </c>
      <c r="E10315" t="s">
        <v>39</v>
      </c>
      <c r="F10315">
        <v>6</v>
      </c>
      <c r="G10315" t="s">
        <v>38</v>
      </c>
      <c r="H10315" t="s">
        <v>46</v>
      </c>
      <c r="I10315" t="s">
        <v>51</v>
      </c>
      <c r="J10315">
        <v>1039.8</v>
      </c>
    </row>
    <row r="10316" spans="1:10" x14ac:dyDescent="0.25">
      <c r="A10316">
        <v>30</v>
      </c>
      <c r="B10316">
        <v>2018</v>
      </c>
      <c r="C10316" t="s">
        <v>41</v>
      </c>
      <c r="D10316" t="s">
        <v>59</v>
      </c>
      <c r="E10316" t="s">
        <v>39</v>
      </c>
      <c r="F10316">
        <v>1</v>
      </c>
      <c r="G10316" t="s">
        <v>45</v>
      </c>
      <c r="H10316" t="s">
        <v>46</v>
      </c>
      <c r="I10316" t="s">
        <v>37</v>
      </c>
      <c r="J10316">
        <v>1393.3</v>
      </c>
    </row>
    <row r="10317" spans="1:10" x14ac:dyDescent="0.25">
      <c r="A10317">
        <v>30</v>
      </c>
      <c r="B10317">
        <v>2018</v>
      </c>
      <c r="C10317" t="s">
        <v>41</v>
      </c>
      <c r="D10317" t="s">
        <v>59</v>
      </c>
      <c r="E10317" t="s">
        <v>39</v>
      </c>
      <c r="F10317">
        <v>2</v>
      </c>
      <c r="G10317" t="s">
        <v>45</v>
      </c>
      <c r="H10317" t="s">
        <v>2</v>
      </c>
      <c r="I10317" t="s">
        <v>51</v>
      </c>
      <c r="J10317">
        <v>1036.5999999999999</v>
      </c>
    </row>
    <row r="10318" spans="1:10" x14ac:dyDescent="0.25">
      <c r="A10318">
        <v>30</v>
      </c>
      <c r="B10318">
        <v>2018</v>
      </c>
      <c r="C10318" t="s">
        <v>41</v>
      </c>
      <c r="D10318" t="s">
        <v>59</v>
      </c>
      <c r="E10318" t="s">
        <v>39</v>
      </c>
      <c r="F10318">
        <v>3</v>
      </c>
      <c r="G10318" t="s">
        <v>45</v>
      </c>
      <c r="H10318" t="s">
        <v>46</v>
      </c>
      <c r="I10318" t="s">
        <v>37</v>
      </c>
      <c r="J10318">
        <v>956.9</v>
      </c>
    </row>
    <row r="10319" spans="1:10" x14ac:dyDescent="0.25">
      <c r="A10319">
        <v>30</v>
      </c>
      <c r="B10319">
        <v>2018</v>
      </c>
      <c r="C10319" t="s">
        <v>41</v>
      </c>
      <c r="D10319" t="s">
        <v>59</v>
      </c>
      <c r="E10319" t="s">
        <v>39</v>
      </c>
      <c r="F10319">
        <v>4</v>
      </c>
      <c r="G10319" t="s">
        <v>45</v>
      </c>
      <c r="H10319" t="s">
        <v>46</v>
      </c>
      <c r="I10319" t="s">
        <v>37</v>
      </c>
      <c r="J10319">
        <v>1263.9000000000001</v>
      </c>
    </row>
    <row r="10320" spans="1:10" x14ac:dyDescent="0.25">
      <c r="A10320">
        <v>30</v>
      </c>
      <c r="B10320">
        <v>2018</v>
      </c>
      <c r="C10320" t="s">
        <v>41</v>
      </c>
      <c r="D10320" t="s">
        <v>59</v>
      </c>
      <c r="E10320" t="s">
        <v>39</v>
      </c>
      <c r="F10320">
        <v>5</v>
      </c>
      <c r="G10320" t="s">
        <v>38</v>
      </c>
      <c r="H10320" t="s">
        <v>2</v>
      </c>
      <c r="I10320" t="s">
        <v>51</v>
      </c>
      <c r="J10320">
        <v>1162.5</v>
      </c>
    </row>
    <row r="10321" spans="1:10" x14ac:dyDescent="0.25">
      <c r="A10321">
        <v>30</v>
      </c>
      <c r="B10321">
        <v>2018</v>
      </c>
      <c r="C10321" t="s">
        <v>41</v>
      </c>
      <c r="D10321" t="s">
        <v>59</v>
      </c>
      <c r="E10321" t="s">
        <v>39</v>
      </c>
      <c r="F10321">
        <v>6</v>
      </c>
      <c r="G10321" t="s">
        <v>38</v>
      </c>
      <c r="H10321" t="s">
        <v>46</v>
      </c>
      <c r="I10321" t="s">
        <v>37</v>
      </c>
      <c r="J10321">
        <v>1301.4000000000001</v>
      </c>
    </row>
    <row r="10322" spans="1:10" x14ac:dyDescent="0.25">
      <c r="A10322">
        <v>31</v>
      </c>
      <c r="B10322">
        <v>2017</v>
      </c>
      <c r="C10322" t="s">
        <v>41</v>
      </c>
      <c r="D10322" t="s">
        <v>58</v>
      </c>
      <c r="E10322" t="s">
        <v>39</v>
      </c>
      <c r="F10322">
        <v>1</v>
      </c>
      <c r="G10322" t="s">
        <v>38</v>
      </c>
      <c r="H10322" t="s">
        <v>2</v>
      </c>
      <c r="I10322" t="s">
        <v>51</v>
      </c>
      <c r="J10322">
        <v>19.899999999999999</v>
      </c>
    </row>
    <row r="10323" spans="1:10" x14ac:dyDescent="0.25">
      <c r="A10323">
        <v>31</v>
      </c>
      <c r="B10323">
        <v>2017</v>
      </c>
      <c r="C10323" t="s">
        <v>41</v>
      </c>
      <c r="D10323" t="s">
        <v>58</v>
      </c>
      <c r="E10323" t="s">
        <v>39</v>
      </c>
      <c r="F10323">
        <v>2</v>
      </c>
      <c r="G10323" t="s">
        <v>45</v>
      </c>
      <c r="H10323" t="s">
        <v>2</v>
      </c>
      <c r="I10323" t="s">
        <v>37</v>
      </c>
      <c r="J10323">
        <v>399.1</v>
      </c>
    </row>
    <row r="10324" spans="1:10" x14ac:dyDescent="0.25">
      <c r="A10324">
        <v>31</v>
      </c>
      <c r="B10324">
        <v>2017</v>
      </c>
      <c r="C10324" t="s">
        <v>41</v>
      </c>
      <c r="D10324" t="s">
        <v>58</v>
      </c>
      <c r="E10324" t="s">
        <v>39</v>
      </c>
      <c r="F10324">
        <v>3</v>
      </c>
      <c r="G10324" t="s">
        <v>45</v>
      </c>
      <c r="H10324" t="s">
        <v>46</v>
      </c>
      <c r="I10324" t="s">
        <v>51</v>
      </c>
      <c r="J10324">
        <v>1542.9</v>
      </c>
    </row>
    <row r="10325" spans="1:10" x14ac:dyDescent="0.25">
      <c r="A10325">
        <v>31</v>
      </c>
      <c r="B10325">
        <v>2017</v>
      </c>
      <c r="C10325" t="s">
        <v>41</v>
      </c>
      <c r="D10325" t="s">
        <v>58</v>
      </c>
      <c r="E10325" t="s">
        <v>39</v>
      </c>
      <c r="F10325">
        <v>4</v>
      </c>
      <c r="G10325" t="s">
        <v>38</v>
      </c>
      <c r="H10325" t="s">
        <v>2</v>
      </c>
      <c r="I10325" t="s">
        <v>37</v>
      </c>
      <c r="J10325">
        <v>955.4</v>
      </c>
    </row>
    <row r="10326" spans="1:10" x14ac:dyDescent="0.25">
      <c r="A10326">
        <v>31</v>
      </c>
      <c r="B10326">
        <v>2017</v>
      </c>
      <c r="C10326" t="s">
        <v>41</v>
      </c>
      <c r="D10326" t="s">
        <v>58</v>
      </c>
      <c r="E10326" t="s">
        <v>39</v>
      </c>
      <c r="F10326">
        <v>5</v>
      </c>
      <c r="G10326" t="s">
        <v>38</v>
      </c>
      <c r="H10326" t="s">
        <v>2</v>
      </c>
      <c r="I10326" t="s">
        <v>51</v>
      </c>
      <c r="J10326">
        <v>1332.9</v>
      </c>
    </row>
    <row r="10327" spans="1:10" x14ac:dyDescent="0.25">
      <c r="A10327">
        <v>31</v>
      </c>
      <c r="B10327">
        <v>2017</v>
      </c>
      <c r="C10327" t="s">
        <v>41</v>
      </c>
      <c r="D10327" t="s">
        <v>58</v>
      </c>
      <c r="E10327" t="s">
        <v>39</v>
      </c>
      <c r="F10327">
        <v>6</v>
      </c>
      <c r="G10327" t="s">
        <v>45</v>
      </c>
      <c r="H10327" t="s">
        <v>46</v>
      </c>
      <c r="I10327" t="s">
        <v>51</v>
      </c>
      <c r="J10327">
        <v>1734.1</v>
      </c>
    </row>
    <row r="10328" spans="1:10" x14ac:dyDescent="0.25">
      <c r="A10328">
        <v>31</v>
      </c>
      <c r="B10328">
        <v>2017</v>
      </c>
      <c r="C10328" t="s">
        <v>41</v>
      </c>
      <c r="D10328" t="s">
        <v>59</v>
      </c>
      <c r="E10328" t="s">
        <v>39</v>
      </c>
      <c r="F10328">
        <v>1</v>
      </c>
      <c r="G10328" t="s">
        <v>45</v>
      </c>
      <c r="H10328" t="s">
        <v>2</v>
      </c>
      <c r="I10328" t="s">
        <v>51</v>
      </c>
      <c r="J10328">
        <v>812.8</v>
      </c>
    </row>
    <row r="10329" spans="1:10" x14ac:dyDescent="0.25">
      <c r="A10329">
        <v>31</v>
      </c>
      <c r="B10329">
        <v>2017</v>
      </c>
      <c r="C10329" t="s">
        <v>41</v>
      </c>
      <c r="D10329" t="s">
        <v>59</v>
      </c>
      <c r="E10329" t="s">
        <v>39</v>
      </c>
      <c r="F10329">
        <v>2</v>
      </c>
      <c r="G10329" t="s">
        <v>45</v>
      </c>
      <c r="H10329" t="s">
        <v>2</v>
      </c>
      <c r="I10329" t="s">
        <v>51</v>
      </c>
      <c r="J10329">
        <v>1139.2</v>
      </c>
    </row>
    <row r="10330" spans="1:10" x14ac:dyDescent="0.25">
      <c r="A10330">
        <v>31</v>
      </c>
      <c r="B10330">
        <v>2017</v>
      </c>
      <c r="C10330" t="s">
        <v>41</v>
      </c>
      <c r="D10330" t="s">
        <v>59</v>
      </c>
      <c r="E10330" t="s">
        <v>39</v>
      </c>
      <c r="F10330">
        <v>3</v>
      </c>
      <c r="G10330" t="s">
        <v>45</v>
      </c>
      <c r="H10330" t="s">
        <v>46</v>
      </c>
      <c r="I10330" t="s">
        <v>51</v>
      </c>
      <c r="J10330">
        <v>1490.1</v>
      </c>
    </row>
    <row r="10331" spans="1:10" x14ac:dyDescent="0.25">
      <c r="A10331">
        <v>31</v>
      </c>
      <c r="B10331">
        <v>2017</v>
      </c>
      <c r="C10331" t="s">
        <v>41</v>
      </c>
      <c r="D10331" t="s">
        <v>59</v>
      </c>
      <c r="E10331" t="s">
        <v>39</v>
      </c>
      <c r="F10331">
        <v>4</v>
      </c>
      <c r="G10331" t="s">
        <v>45</v>
      </c>
      <c r="H10331" t="s">
        <v>2</v>
      </c>
      <c r="I10331" t="s">
        <v>37</v>
      </c>
      <c r="J10331">
        <v>1099</v>
      </c>
    </row>
    <row r="10332" spans="1:10" x14ac:dyDescent="0.25">
      <c r="A10332">
        <v>31</v>
      </c>
      <c r="B10332">
        <v>2017</v>
      </c>
      <c r="C10332" t="s">
        <v>41</v>
      </c>
      <c r="D10332" t="s">
        <v>59</v>
      </c>
      <c r="E10332" t="s">
        <v>39</v>
      </c>
      <c r="F10332">
        <v>5</v>
      </c>
      <c r="G10332" t="s">
        <v>45</v>
      </c>
      <c r="H10332" t="s">
        <v>46</v>
      </c>
      <c r="I10332" t="s">
        <v>51</v>
      </c>
      <c r="J10332">
        <v>1393.2</v>
      </c>
    </row>
    <row r="10333" spans="1:10" x14ac:dyDescent="0.25">
      <c r="A10333">
        <v>31</v>
      </c>
      <c r="B10333">
        <v>2017</v>
      </c>
      <c r="C10333" t="s">
        <v>41</v>
      </c>
      <c r="D10333" t="s">
        <v>59</v>
      </c>
      <c r="E10333" t="s">
        <v>39</v>
      </c>
      <c r="F10333">
        <v>6</v>
      </c>
      <c r="G10333" t="s">
        <v>38</v>
      </c>
      <c r="H10333" t="s">
        <v>46</v>
      </c>
      <c r="I10333" t="s">
        <v>37</v>
      </c>
      <c r="J10333">
        <v>1455.9</v>
      </c>
    </row>
    <row r="10334" spans="1:10" x14ac:dyDescent="0.25">
      <c r="A10334">
        <v>31</v>
      </c>
      <c r="B10334">
        <v>2018</v>
      </c>
      <c r="C10334" t="s">
        <v>41</v>
      </c>
      <c r="D10334" t="s">
        <v>58</v>
      </c>
      <c r="E10334" t="s">
        <v>39</v>
      </c>
      <c r="F10334">
        <v>1</v>
      </c>
      <c r="G10334" t="s">
        <v>45</v>
      </c>
      <c r="H10334" t="s">
        <v>2</v>
      </c>
      <c r="I10334" t="s">
        <v>37</v>
      </c>
      <c r="J10334">
        <v>1463.6</v>
      </c>
    </row>
    <row r="10335" spans="1:10" x14ac:dyDescent="0.25">
      <c r="A10335">
        <v>31</v>
      </c>
      <c r="B10335">
        <v>2018</v>
      </c>
      <c r="C10335" t="s">
        <v>41</v>
      </c>
      <c r="D10335" t="s">
        <v>58</v>
      </c>
      <c r="E10335" t="s">
        <v>39</v>
      </c>
      <c r="F10335">
        <v>2</v>
      </c>
      <c r="G10335" t="s">
        <v>45</v>
      </c>
      <c r="H10335" t="s">
        <v>46</v>
      </c>
      <c r="I10335" t="s">
        <v>51</v>
      </c>
      <c r="J10335">
        <v>957.5</v>
      </c>
    </row>
    <row r="10336" spans="1:10" x14ac:dyDescent="0.25">
      <c r="A10336">
        <v>31</v>
      </c>
      <c r="B10336">
        <v>2018</v>
      </c>
      <c r="C10336" t="s">
        <v>41</v>
      </c>
      <c r="D10336" t="s">
        <v>58</v>
      </c>
      <c r="E10336" t="s">
        <v>39</v>
      </c>
      <c r="F10336">
        <v>3</v>
      </c>
      <c r="G10336" t="s">
        <v>38</v>
      </c>
      <c r="H10336" t="s">
        <v>2</v>
      </c>
      <c r="I10336" t="s">
        <v>37</v>
      </c>
      <c r="J10336">
        <v>1317.3</v>
      </c>
    </row>
    <row r="10337" spans="1:10" x14ac:dyDescent="0.25">
      <c r="A10337">
        <v>31</v>
      </c>
      <c r="B10337">
        <v>2018</v>
      </c>
      <c r="C10337" t="s">
        <v>41</v>
      </c>
      <c r="D10337" t="s">
        <v>58</v>
      </c>
      <c r="E10337" t="s">
        <v>39</v>
      </c>
      <c r="F10337">
        <v>4</v>
      </c>
      <c r="G10337" t="s">
        <v>38</v>
      </c>
      <c r="H10337" t="s">
        <v>46</v>
      </c>
      <c r="I10337" t="s">
        <v>37</v>
      </c>
      <c r="J10337">
        <v>862.4</v>
      </c>
    </row>
    <row r="10338" spans="1:10" x14ac:dyDescent="0.25">
      <c r="A10338">
        <v>31</v>
      </c>
      <c r="B10338">
        <v>2018</v>
      </c>
      <c r="C10338" t="s">
        <v>41</v>
      </c>
      <c r="D10338" t="s">
        <v>58</v>
      </c>
      <c r="E10338" t="s">
        <v>39</v>
      </c>
      <c r="F10338">
        <v>5</v>
      </c>
      <c r="G10338" t="s">
        <v>45</v>
      </c>
      <c r="H10338" t="s">
        <v>46</v>
      </c>
      <c r="I10338" t="s">
        <v>37</v>
      </c>
      <c r="J10338">
        <v>1258.2</v>
      </c>
    </row>
    <row r="10339" spans="1:10" x14ac:dyDescent="0.25">
      <c r="A10339">
        <v>31</v>
      </c>
      <c r="B10339">
        <v>2018</v>
      </c>
      <c r="C10339" t="s">
        <v>41</v>
      </c>
      <c r="D10339" t="s">
        <v>58</v>
      </c>
      <c r="E10339" t="s">
        <v>39</v>
      </c>
      <c r="F10339">
        <v>6</v>
      </c>
      <c r="G10339" t="s">
        <v>45</v>
      </c>
      <c r="H10339" t="s">
        <v>46</v>
      </c>
      <c r="I10339" t="s">
        <v>37</v>
      </c>
      <c r="J10339">
        <v>1393.4</v>
      </c>
    </row>
    <row r="10340" spans="1:10" x14ac:dyDescent="0.25">
      <c r="A10340">
        <v>31</v>
      </c>
      <c r="B10340">
        <v>2018</v>
      </c>
      <c r="C10340" t="s">
        <v>41</v>
      </c>
      <c r="D10340" t="s">
        <v>59</v>
      </c>
      <c r="E10340" t="s">
        <v>39</v>
      </c>
      <c r="F10340">
        <v>1</v>
      </c>
      <c r="G10340" t="s">
        <v>45</v>
      </c>
      <c r="H10340" t="s">
        <v>46</v>
      </c>
      <c r="I10340" t="s">
        <v>37</v>
      </c>
      <c r="J10340">
        <v>1425.3</v>
      </c>
    </row>
    <row r="10341" spans="1:10" x14ac:dyDescent="0.25">
      <c r="A10341">
        <v>31</v>
      </c>
      <c r="B10341">
        <v>2018</v>
      </c>
      <c r="C10341" t="s">
        <v>41</v>
      </c>
      <c r="D10341" t="s">
        <v>59</v>
      </c>
      <c r="E10341" t="s">
        <v>39</v>
      </c>
      <c r="F10341">
        <v>2</v>
      </c>
      <c r="G10341" t="s">
        <v>45</v>
      </c>
      <c r="H10341" t="s">
        <v>2</v>
      </c>
      <c r="I10341" t="s">
        <v>51</v>
      </c>
      <c r="J10341">
        <v>732.3</v>
      </c>
    </row>
    <row r="10342" spans="1:10" x14ac:dyDescent="0.25">
      <c r="A10342">
        <v>31</v>
      </c>
      <c r="B10342">
        <v>2018</v>
      </c>
      <c r="C10342" t="s">
        <v>41</v>
      </c>
      <c r="D10342" t="s">
        <v>59</v>
      </c>
      <c r="E10342" t="s">
        <v>39</v>
      </c>
      <c r="F10342">
        <v>3</v>
      </c>
      <c r="G10342" t="s">
        <v>38</v>
      </c>
      <c r="H10342" t="s">
        <v>46</v>
      </c>
      <c r="I10342" t="s">
        <v>51</v>
      </c>
      <c r="J10342">
        <v>1413.3</v>
      </c>
    </row>
    <row r="10343" spans="1:10" x14ac:dyDescent="0.25">
      <c r="A10343">
        <v>31</v>
      </c>
      <c r="B10343">
        <v>2018</v>
      </c>
      <c r="C10343" t="s">
        <v>41</v>
      </c>
      <c r="D10343" t="s">
        <v>59</v>
      </c>
      <c r="E10343" t="s">
        <v>39</v>
      </c>
      <c r="F10343">
        <v>4</v>
      </c>
      <c r="G10343" t="s">
        <v>45</v>
      </c>
      <c r="H10343" t="s">
        <v>2</v>
      </c>
      <c r="I10343" t="s">
        <v>37</v>
      </c>
      <c r="J10343">
        <v>1655.9</v>
      </c>
    </row>
    <row r="10344" spans="1:10" x14ac:dyDescent="0.25">
      <c r="A10344">
        <v>31</v>
      </c>
      <c r="B10344">
        <v>2018</v>
      </c>
      <c r="C10344" t="s">
        <v>41</v>
      </c>
      <c r="D10344" t="s">
        <v>59</v>
      </c>
      <c r="E10344" t="s">
        <v>39</v>
      </c>
      <c r="F10344">
        <v>5</v>
      </c>
      <c r="G10344" t="s">
        <v>45</v>
      </c>
      <c r="H10344" t="s">
        <v>2</v>
      </c>
      <c r="I10344" t="s">
        <v>37</v>
      </c>
      <c r="J10344">
        <v>936.4</v>
      </c>
    </row>
    <row r="10345" spans="1:10" x14ac:dyDescent="0.25">
      <c r="A10345">
        <v>31</v>
      </c>
      <c r="B10345">
        <v>2018</v>
      </c>
      <c r="C10345" t="s">
        <v>41</v>
      </c>
      <c r="D10345" t="s">
        <v>59</v>
      </c>
      <c r="E10345" t="s">
        <v>39</v>
      </c>
      <c r="F10345">
        <v>6</v>
      </c>
      <c r="G10345" t="s">
        <v>38</v>
      </c>
      <c r="H10345" t="s">
        <v>46</v>
      </c>
      <c r="I10345" t="s">
        <v>51</v>
      </c>
      <c r="J10345">
        <v>1191.5999999999999</v>
      </c>
    </row>
    <row r="10346" spans="1:10" x14ac:dyDescent="0.25">
      <c r="A10346">
        <v>32</v>
      </c>
      <c r="B10346">
        <v>2017</v>
      </c>
      <c r="C10346" t="s">
        <v>41</v>
      </c>
      <c r="D10346" t="s">
        <v>58</v>
      </c>
      <c r="E10346" t="s">
        <v>39</v>
      </c>
      <c r="F10346">
        <v>1</v>
      </c>
      <c r="G10346" t="s">
        <v>45</v>
      </c>
      <c r="H10346" t="s">
        <v>46</v>
      </c>
      <c r="I10346" t="s">
        <v>37</v>
      </c>
      <c r="J10346">
        <v>1920.7</v>
      </c>
    </row>
    <row r="10347" spans="1:10" x14ac:dyDescent="0.25">
      <c r="A10347">
        <v>32</v>
      </c>
      <c r="B10347">
        <v>2017</v>
      </c>
      <c r="C10347" t="s">
        <v>41</v>
      </c>
      <c r="D10347" t="s">
        <v>58</v>
      </c>
      <c r="E10347" t="s">
        <v>39</v>
      </c>
      <c r="F10347">
        <v>2</v>
      </c>
      <c r="G10347" t="s">
        <v>45</v>
      </c>
      <c r="H10347" t="s">
        <v>2</v>
      </c>
      <c r="I10347" t="s">
        <v>37</v>
      </c>
      <c r="J10347">
        <v>1024.3</v>
      </c>
    </row>
    <row r="10348" spans="1:10" x14ac:dyDescent="0.25">
      <c r="A10348">
        <v>32</v>
      </c>
      <c r="B10348">
        <v>2017</v>
      </c>
      <c r="C10348" t="s">
        <v>41</v>
      </c>
      <c r="D10348" t="s">
        <v>58</v>
      </c>
      <c r="E10348" t="s">
        <v>39</v>
      </c>
      <c r="F10348">
        <v>3</v>
      </c>
      <c r="G10348" t="s">
        <v>45</v>
      </c>
      <c r="H10348" t="s">
        <v>46</v>
      </c>
      <c r="I10348" t="s">
        <v>51</v>
      </c>
      <c r="J10348">
        <v>1719.3</v>
      </c>
    </row>
    <row r="10349" spans="1:10" x14ac:dyDescent="0.25">
      <c r="A10349">
        <v>32</v>
      </c>
      <c r="B10349">
        <v>2017</v>
      </c>
      <c r="C10349" t="s">
        <v>41</v>
      </c>
      <c r="D10349" t="s">
        <v>58</v>
      </c>
      <c r="E10349" t="s">
        <v>39</v>
      </c>
      <c r="F10349">
        <v>4</v>
      </c>
      <c r="G10349" t="s">
        <v>45</v>
      </c>
      <c r="H10349" t="s">
        <v>2</v>
      </c>
      <c r="I10349" t="s">
        <v>51</v>
      </c>
      <c r="J10349">
        <v>1377</v>
      </c>
    </row>
    <row r="10350" spans="1:10" x14ac:dyDescent="0.25">
      <c r="A10350">
        <v>32</v>
      </c>
      <c r="B10350">
        <v>2017</v>
      </c>
      <c r="C10350" t="s">
        <v>41</v>
      </c>
      <c r="D10350" t="s">
        <v>58</v>
      </c>
      <c r="E10350" t="s">
        <v>39</v>
      </c>
      <c r="F10350">
        <v>5</v>
      </c>
      <c r="G10350" t="s">
        <v>45</v>
      </c>
      <c r="H10350" t="s">
        <v>2</v>
      </c>
      <c r="I10350" t="s">
        <v>51</v>
      </c>
      <c r="J10350">
        <v>1138.8</v>
      </c>
    </row>
    <row r="10351" spans="1:10" x14ac:dyDescent="0.25">
      <c r="A10351">
        <v>32</v>
      </c>
      <c r="B10351">
        <v>2017</v>
      </c>
      <c r="C10351" t="s">
        <v>41</v>
      </c>
      <c r="D10351" t="s">
        <v>58</v>
      </c>
      <c r="E10351" t="s">
        <v>39</v>
      </c>
      <c r="F10351">
        <v>6</v>
      </c>
      <c r="G10351" t="s">
        <v>45</v>
      </c>
      <c r="H10351" t="s">
        <v>2</v>
      </c>
      <c r="I10351" t="s">
        <v>51</v>
      </c>
      <c r="J10351">
        <v>822.8</v>
      </c>
    </row>
    <row r="10352" spans="1:10" x14ac:dyDescent="0.25">
      <c r="A10352">
        <v>32</v>
      </c>
      <c r="B10352">
        <v>2017</v>
      </c>
      <c r="C10352" t="s">
        <v>41</v>
      </c>
      <c r="D10352" t="s">
        <v>59</v>
      </c>
      <c r="E10352" t="s">
        <v>39</v>
      </c>
      <c r="F10352">
        <v>1</v>
      </c>
      <c r="G10352" t="s">
        <v>38</v>
      </c>
      <c r="H10352" t="s">
        <v>46</v>
      </c>
      <c r="I10352" t="s">
        <v>37</v>
      </c>
      <c r="J10352">
        <v>1568.6</v>
      </c>
    </row>
    <row r="10353" spans="1:10" x14ac:dyDescent="0.25">
      <c r="A10353">
        <v>32</v>
      </c>
      <c r="B10353">
        <v>2017</v>
      </c>
      <c r="C10353" t="s">
        <v>41</v>
      </c>
      <c r="D10353" t="s">
        <v>59</v>
      </c>
      <c r="E10353" t="s">
        <v>39</v>
      </c>
      <c r="F10353">
        <v>2</v>
      </c>
      <c r="G10353" t="s">
        <v>45</v>
      </c>
      <c r="H10353" t="s">
        <v>2</v>
      </c>
      <c r="I10353" t="s">
        <v>51</v>
      </c>
      <c r="J10353">
        <v>840.4</v>
      </c>
    </row>
    <row r="10354" spans="1:10" x14ac:dyDescent="0.25">
      <c r="A10354">
        <v>32</v>
      </c>
      <c r="B10354">
        <v>2017</v>
      </c>
      <c r="C10354" t="s">
        <v>41</v>
      </c>
      <c r="D10354" t="s">
        <v>59</v>
      </c>
      <c r="E10354" t="s">
        <v>39</v>
      </c>
      <c r="F10354">
        <v>3</v>
      </c>
      <c r="G10354" t="s">
        <v>45</v>
      </c>
      <c r="H10354" t="s">
        <v>46</v>
      </c>
      <c r="I10354" t="s">
        <v>37</v>
      </c>
      <c r="J10354">
        <v>2225.1999999999998</v>
      </c>
    </row>
    <row r="10355" spans="1:10" x14ac:dyDescent="0.25">
      <c r="A10355">
        <v>32</v>
      </c>
      <c r="B10355">
        <v>2017</v>
      </c>
      <c r="C10355" t="s">
        <v>41</v>
      </c>
      <c r="D10355" t="s">
        <v>59</v>
      </c>
      <c r="E10355" t="s">
        <v>39</v>
      </c>
      <c r="F10355">
        <v>4</v>
      </c>
      <c r="G10355" t="s">
        <v>38</v>
      </c>
      <c r="H10355" t="s">
        <v>46</v>
      </c>
      <c r="I10355" t="s">
        <v>37</v>
      </c>
      <c r="J10355">
        <v>1331.8</v>
      </c>
    </row>
    <row r="10356" spans="1:10" x14ac:dyDescent="0.25">
      <c r="A10356">
        <v>32</v>
      </c>
      <c r="B10356">
        <v>2017</v>
      </c>
      <c r="C10356" t="s">
        <v>41</v>
      </c>
      <c r="D10356" t="s">
        <v>59</v>
      </c>
      <c r="E10356" t="s">
        <v>39</v>
      </c>
      <c r="F10356">
        <v>5</v>
      </c>
      <c r="G10356" t="s">
        <v>45</v>
      </c>
      <c r="H10356" t="s">
        <v>2</v>
      </c>
      <c r="I10356" t="s">
        <v>51</v>
      </c>
      <c r="J10356">
        <v>1517.4</v>
      </c>
    </row>
    <row r="10357" spans="1:10" x14ac:dyDescent="0.25">
      <c r="A10357">
        <v>32</v>
      </c>
      <c r="B10357">
        <v>2017</v>
      </c>
      <c r="C10357" t="s">
        <v>41</v>
      </c>
      <c r="D10357" t="s">
        <v>59</v>
      </c>
      <c r="E10357" t="s">
        <v>39</v>
      </c>
      <c r="F10357">
        <v>6</v>
      </c>
      <c r="G10357" t="s">
        <v>45</v>
      </c>
      <c r="H10357" t="s">
        <v>2</v>
      </c>
      <c r="I10357" t="s">
        <v>37</v>
      </c>
      <c r="J10357">
        <v>483.3</v>
      </c>
    </row>
    <row r="10358" spans="1:10" x14ac:dyDescent="0.25">
      <c r="A10358">
        <v>32</v>
      </c>
      <c r="B10358">
        <v>2018</v>
      </c>
      <c r="C10358" t="s">
        <v>41</v>
      </c>
      <c r="D10358" t="s">
        <v>58</v>
      </c>
      <c r="E10358" t="s">
        <v>39</v>
      </c>
      <c r="F10358">
        <v>1</v>
      </c>
      <c r="G10358" t="s">
        <v>38</v>
      </c>
      <c r="H10358" t="s">
        <v>46</v>
      </c>
      <c r="I10358" t="s">
        <v>37</v>
      </c>
      <c r="J10358">
        <v>995</v>
      </c>
    </row>
    <row r="10359" spans="1:10" x14ac:dyDescent="0.25">
      <c r="A10359">
        <v>32</v>
      </c>
      <c r="B10359">
        <v>2018</v>
      </c>
      <c r="C10359" t="s">
        <v>41</v>
      </c>
      <c r="D10359" t="s">
        <v>58</v>
      </c>
      <c r="E10359" t="s">
        <v>39</v>
      </c>
      <c r="F10359">
        <v>2</v>
      </c>
      <c r="G10359" t="s">
        <v>38</v>
      </c>
      <c r="H10359" t="s">
        <v>2</v>
      </c>
      <c r="I10359" t="s">
        <v>51</v>
      </c>
      <c r="J10359">
        <v>279.39999999999998</v>
      </c>
    </row>
    <row r="10360" spans="1:10" x14ac:dyDescent="0.25">
      <c r="A10360">
        <v>32</v>
      </c>
      <c r="B10360">
        <v>2018</v>
      </c>
      <c r="C10360" t="s">
        <v>41</v>
      </c>
      <c r="D10360" t="s">
        <v>58</v>
      </c>
      <c r="E10360" t="s">
        <v>39</v>
      </c>
      <c r="F10360">
        <v>3</v>
      </c>
      <c r="G10360" t="s">
        <v>45</v>
      </c>
      <c r="H10360" t="s">
        <v>2</v>
      </c>
      <c r="I10360" t="s">
        <v>51</v>
      </c>
      <c r="J10360">
        <v>1606.3</v>
      </c>
    </row>
    <row r="10361" spans="1:10" x14ac:dyDescent="0.25">
      <c r="A10361">
        <v>32</v>
      </c>
      <c r="B10361">
        <v>2018</v>
      </c>
      <c r="C10361" t="s">
        <v>41</v>
      </c>
      <c r="D10361" t="s">
        <v>58</v>
      </c>
      <c r="E10361" t="s">
        <v>39</v>
      </c>
      <c r="F10361">
        <v>4</v>
      </c>
      <c r="G10361" t="s">
        <v>38</v>
      </c>
      <c r="H10361" t="s">
        <v>2</v>
      </c>
      <c r="I10361" t="s">
        <v>37</v>
      </c>
      <c r="J10361">
        <v>980.9</v>
      </c>
    </row>
    <row r="10362" spans="1:10" x14ac:dyDescent="0.25">
      <c r="A10362">
        <v>32</v>
      </c>
      <c r="B10362">
        <v>2018</v>
      </c>
      <c r="C10362" t="s">
        <v>41</v>
      </c>
      <c r="D10362" t="s">
        <v>58</v>
      </c>
      <c r="E10362" t="s">
        <v>39</v>
      </c>
      <c r="F10362">
        <v>5</v>
      </c>
      <c r="G10362" t="s">
        <v>38</v>
      </c>
      <c r="H10362" t="s">
        <v>46</v>
      </c>
      <c r="I10362" t="s">
        <v>37</v>
      </c>
      <c r="J10362">
        <v>1366.4</v>
      </c>
    </row>
    <row r="10363" spans="1:10" x14ac:dyDescent="0.25">
      <c r="A10363">
        <v>32</v>
      </c>
      <c r="B10363">
        <v>2018</v>
      </c>
      <c r="C10363" t="s">
        <v>41</v>
      </c>
      <c r="D10363" t="s">
        <v>58</v>
      </c>
      <c r="E10363" t="s">
        <v>39</v>
      </c>
      <c r="F10363">
        <v>6</v>
      </c>
      <c r="G10363" t="s">
        <v>45</v>
      </c>
      <c r="H10363" t="s">
        <v>46</v>
      </c>
      <c r="I10363" t="s">
        <v>37</v>
      </c>
      <c r="J10363">
        <v>1731.6</v>
      </c>
    </row>
    <row r="10364" spans="1:10" x14ac:dyDescent="0.25">
      <c r="A10364">
        <v>32</v>
      </c>
      <c r="B10364">
        <v>2018</v>
      </c>
      <c r="C10364" t="s">
        <v>41</v>
      </c>
      <c r="D10364" t="s">
        <v>59</v>
      </c>
      <c r="E10364" t="s">
        <v>39</v>
      </c>
      <c r="F10364">
        <v>1</v>
      </c>
      <c r="G10364" t="s">
        <v>45</v>
      </c>
      <c r="H10364" t="s">
        <v>2</v>
      </c>
      <c r="I10364" t="s">
        <v>37</v>
      </c>
      <c r="J10364">
        <v>467.8</v>
      </c>
    </row>
    <row r="10365" spans="1:10" x14ac:dyDescent="0.25">
      <c r="A10365">
        <v>32</v>
      </c>
      <c r="B10365">
        <v>2018</v>
      </c>
      <c r="C10365" t="s">
        <v>41</v>
      </c>
      <c r="D10365" t="s">
        <v>59</v>
      </c>
      <c r="E10365" t="s">
        <v>39</v>
      </c>
      <c r="F10365">
        <v>2</v>
      </c>
      <c r="G10365" t="s">
        <v>38</v>
      </c>
      <c r="H10365" t="s">
        <v>2</v>
      </c>
      <c r="I10365" t="s">
        <v>37</v>
      </c>
      <c r="J10365">
        <v>1202.7</v>
      </c>
    </row>
    <row r="10366" spans="1:10" x14ac:dyDescent="0.25">
      <c r="A10366">
        <v>32</v>
      </c>
      <c r="B10366">
        <v>2018</v>
      </c>
      <c r="C10366" t="s">
        <v>41</v>
      </c>
      <c r="D10366" t="s">
        <v>59</v>
      </c>
      <c r="E10366" t="s">
        <v>39</v>
      </c>
      <c r="F10366">
        <v>3</v>
      </c>
      <c r="G10366" t="s">
        <v>38</v>
      </c>
      <c r="H10366" t="s">
        <v>46</v>
      </c>
      <c r="I10366" t="s">
        <v>37</v>
      </c>
      <c r="J10366">
        <v>1498.2</v>
      </c>
    </row>
    <row r="10367" spans="1:10" x14ac:dyDescent="0.25">
      <c r="A10367">
        <v>32</v>
      </c>
      <c r="B10367">
        <v>2018</v>
      </c>
      <c r="C10367" t="s">
        <v>41</v>
      </c>
      <c r="D10367" t="s">
        <v>59</v>
      </c>
      <c r="E10367" t="s">
        <v>39</v>
      </c>
      <c r="F10367">
        <v>4</v>
      </c>
      <c r="G10367" t="s">
        <v>45</v>
      </c>
      <c r="H10367" t="s">
        <v>46</v>
      </c>
      <c r="I10367" t="s">
        <v>37</v>
      </c>
      <c r="J10367">
        <v>1678.5</v>
      </c>
    </row>
    <row r="10368" spans="1:10" x14ac:dyDescent="0.25">
      <c r="A10368">
        <v>32</v>
      </c>
      <c r="B10368">
        <v>2018</v>
      </c>
      <c r="C10368" t="s">
        <v>41</v>
      </c>
      <c r="D10368" t="s">
        <v>59</v>
      </c>
      <c r="E10368" t="s">
        <v>39</v>
      </c>
      <c r="F10368">
        <v>5</v>
      </c>
      <c r="G10368" t="s">
        <v>45</v>
      </c>
      <c r="H10368" t="s">
        <v>2</v>
      </c>
      <c r="I10368" t="s">
        <v>37</v>
      </c>
      <c r="J10368">
        <v>963.6</v>
      </c>
    </row>
    <row r="10369" spans="1:10" x14ac:dyDescent="0.25">
      <c r="A10369">
        <v>32</v>
      </c>
      <c r="B10369">
        <v>2018</v>
      </c>
      <c r="C10369" t="s">
        <v>41</v>
      </c>
      <c r="D10369" t="s">
        <v>59</v>
      </c>
      <c r="E10369" t="s">
        <v>39</v>
      </c>
      <c r="F10369">
        <v>6</v>
      </c>
      <c r="G10369" t="s">
        <v>38</v>
      </c>
      <c r="H10369" t="s">
        <v>2</v>
      </c>
      <c r="I10369" t="s">
        <v>37</v>
      </c>
      <c r="J10369">
        <v>1324.8</v>
      </c>
    </row>
    <row r="10370" spans="1:10" x14ac:dyDescent="0.25">
      <c r="A10370">
        <v>33</v>
      </c>
      <c r="B10370">
        <v>2017</v>
      </c>
      <c r="C10370" t="s">
        <v>41</v>
      </c>
      <c r="D10370" t="s">
        <v>58</v>
      </c>
      <c r="E10370" t="s">
        <v>39</v>
      </c>
      <c r="F10370">
        <v>1</v>
      </c>
      <c r="G10370" t="s">
        <v>38</v>
      </c>
      <c r="H10370" t="s">
        <v>2</v>
      </c>
      <c r="I10370" t="s">
        <v>51</v>
      </c>
      <c r="J10370">
        <v>1400.2</v>
      </c>
    </row>
    <row r="10371" spans="1:10" x14ac:dyDescent="0.25">
      <c r="A10371">
        <v>33</v>
      </c>
      <c r="B10371">
        <v>2017</v>
      </c>
      <c r="C10371" t="s">
        <v>41</v>
      </c>
      <c r="D10371" t="s">
        <v>58</v>
      </c>
      <c r="E10371" t="s">
        <v>39</v>
      </c>
      <c r="F10371">
        <v>2</v>
      </c>
      <c r="G10371" t="s">
        <v>45</v>
      </c>
      <c r="H10371" t="s">
        <v>46</v>
      </c>
      <c r="I10371" t="s">
        <v>51</v>
      </c>
      <c r="J10371">
        <v>1324.3</v>
      </c>
    </row>
    <row r="10372" spans="1:10" x14ac:dyDescent="0.25">
      <c r="A10372">
        <v>33</v>
      </c>
      <c r="B10372">
        <v>2017</v>
      </c>
      <c r="C10372" t="s">
        <v>41</v>
      </c>
      <c r="D10372" t="s">
        <v>58</v>
      </c>
      <c r="E10372" t="s">
        <v>39</v>
      </c>
      <c r="F10372">
        <v>3</v>
      </c>
      <c r="G10372" t="s">
        <v>45</v>
      </c>
      <c r="H10372" t="s">
        <v>2</v>
      </c>
      <c r="I10372" t="s">
        <v>51</v>
      </c>
      <c r="J10372">
        <v>1466.7</v>
      </c>
    </row>
    <row r="10373" spans="1:10" x14ac:dyDescent="0.25">
      <c r="A10373">
        <v>33</v>
      </c>
      <c r="B10373">
        <v>2017</v>
      </c>
      <c r="C10373" t="s">
        <v>41</v>
      </c>
      <c r="D10373" t="s">
        <v>58</v>
      </c>
      <c r="E10373" t="s">
        <v>39</v>
      </c>
      <c r="F10373">
        <v>4</v>
      </c>
      <c r="G10373" t="s">
        <v>45</v>
      </c>
      <c r="H10373" t="s">
        <v>46</v>
      </c>
      <c r="I10373" t="s">
        <v>51</v>
      </c>
      <c r="J10373">
        <v>1236.4000000000001</v>
      </c>
    </row>
    <row r="10374" spans="1:10" x14ac:dyDescent="0.25">
      <c r="A10374">
        <v>33</v>
      </c>
      <c r="B10374">
        <v>2017</v>
      </c>
      <c r="C10374" t="s">
        <v>41</v>
      </c>
      <c r="D10374" t="s">
        <v>58</v>
      </c>
      <c r="E10374" t="s">
        <v>39</v>
      </c>
      <c r="F10374">
        <v>5</v>
      </c>
      <c r="G10374" t="s">
        <v>38</v>
      </c>
      <c r="H10374" t="s">
        <v>2</v>
      </c>
      <c r="I10374" t="s">
        <v>37</v>
      </c>
      <c r="J10374">
        <v>994.3</v>
      </c>
    </row>
    <row r="10375" spans="1:10" x14ac:dyDescent="0.25">
      <c r="A10375">
        <v>33</v>
      </c>
      <c r="B10375">
        <v>2017</v>
      </c>
      <c r="C10375" t="s">
        <v>41</v>
      </c>
      <c r="D10375" t="s">
        <v>58</v>
      </c>
      <c r="E10375" t="s">
        <v>39</v>
      </c>
      <c r="F10375">
        <v>6</v>
      </c>
      <c r="G10375" t="s">
        <v>45</v>
      </c>
      <c r="H10375" t="s">
        <v>2</v>
      </c>
      <c r="I10375" t="s">
        <v>37</v>
      </c>
      <c r="J10375">
        <v>1347.5</v>
      </c>
    </row>
    <row r="10376" spans="1:10" x14ac:dyDescent="0.25">
      <c r="A10376">
        <v>33</v>
      </c>
      <c r="B10376">
        <v>2017</v>
      </c>
      <c r="C10376" t="s">
        <v>41</v>
      </c>
      <c r="D10376" t="s">
        <v>59</v>
      </c>
      <c r="E10376" t="s">
        <v>39</v>
      </c>
      <c r="F10376">
        <v>1</v>
      </c>
      <c r="G10376" t="s">
        <v>45</v>
      </c>
      <c r="H10376" t="s">
        <v>2</v>
      </c>
      <c r="I10376" t="s">
        <v>37</v>
      </c>
      <c r="J10376">
        <v>1308.3</v>
      </c>
    </row>
    <row r="10377" spans="1:10" x14ac:dyDescent="0.25">
      <c r="A10377">
        <v>33</v>
      </c>
      <c r="B10377">
        <v>2017</v>
      </c>
      <c r="C10377" t="s">
        <v>41</v>
      </c>
      <c r="D10377" t="s">
        <v>59</v>
      </c>
      <c r="E10377" t="s">
        <v>39</v>
      </c>
      <c r="F10377">
        <v>2</v>
      </c>
      <c r="G10377" t="s">
        <v>45</v>
      </c>
      <c r="H10377" t="s">
        <v>46</v>
      </c>
      <c r="I10377" t="s">
        <v>37</v>
      </c>
      <c r="J10377">
        <v>942.7</v>
      </c>
    </row>
    <row r="10378" spans="1:10" x14ac:dyDescent="0.25">
      <c r="A10378">
        <v>33</v>
      </c>
      <c r="B10378">
        <v>2017</v>
      </c>
      <c r="C10378" t="s">
        <v>41</v>
      </c>
      <c r="D10378" t="s">
        <v>59</v>
      </c>
      <c r="E10378" t="s">
        <v>39</v>
      </c>
      <c r="F10378">
        <v>3</v>
      </c>
      <c r="G10378" t="s">
        <v>38</v>
      </c>
      <c r="H10378" t="s">
        <v>2</v>
      </c>
      <c r="I10378" t="s">
        <v>37</v>
      </c>
      <c r="J10378">
        <v>1421.2</v>
      </c>
    </row>
    <row r="10379" spans="1:10" x14ac:dyDescent="0.25">
      <c r="A10379">
        <v>33</v>
      </c>
      <c r="B10379">
        <v>2017</v>
      </c>
      <c r="C10379" t="s">
        <v>41</v>
      </c>
      <c r="D10379" t="s">
        <v>59</v>
      </c>
      <c r="E10379" t="s">
        <v>39</v>
      </c>
      <c r="F10379">
        <v>4</v>
      </c>
      <c r="G10379" t="s">
        <v>38</v>
      </c>
      <c r="H10379" t="s">
        <v>46</v>
      </c>
      <c r="I10379" t="s">
        <v>37</v>
      </c>
      <c r="J10379">
        <v>1935.4</v>
      </c>
    </row>
    <row r="10380" spans="1:10" x14ac:dyDescent="0.25">
      <c r="A10380">
        <v>33</v>
      </c>
      <c r="B10380">
        <v>2017</v>
      </c>
      <c r="C10380" t="s">
        <v>41</v>
      </c>
      <c r="D10380" t="s">
        <v>59</v>
      </c>
      <c r="E10380" t="s">
        <v>39</v>
      </c>
      <c r="F10380">
        <v>5</v>
      </c>
      <c r="G10380" t="s">
        <v>45</v>
      </c>
      <c r="H10380" t="s">
        <v>2</v>
      </c>
      <c r="I10380" t="s">
        <v>37</v>
      </c>
      <c r="J10380">
        <v>872.8</v>
      </c>
    </row>
    <row r="10381" spans="1:10" x14ac:dyDescent="0.25">
      <c r="A10381">
        <v>33</v>
      </c>
      <c r="B10381">
        <v>2017</v>
      </c>
      <c r="C10381" t="s">
        <v>41</v>
      </c>
      <c r="D10381" t="s">
        <v>59</v>
      </c>
      <c r="E10381" t="s">
        <v>39</v>
      </c>
      <c r="F10381">
        <v>6</v>
      </c>
      <c r="G10381" t="s">
        <v>45</v>
      </c>
      <c r="H10381" t="s">
        <v>2</v>
      </c>
      <c r="I10381" t="s">
        <v>51</v>
      </c>
      <c r="J10381">
        <v>1455</v>
      </c>
    </row>
    <row r="10382" spans="1:10" x14ac:dyDescent="0.25">
      <c r="A10382">
        <v>33</v>
      </c>
      <c r="B10382">
        <v>2018</v>
      </c>
      <c r="C10382" t="s">
        <v>41</v>
      </c>
      <c r="D10382" t="s">
        <v>58</v>
      </c>
      <c r="E10382" t="s">
        <v>39</v>
      </c>
      <c r="F10382">
        <v>1</v>
      </c>
      <c r="G10382" t="s">
        <v>45</v>
      </c>
      <c r="H10382" t="s">
        <v>2</v>
      </c>
      <c r="I10382" t="s">
        <v>37</v>
      </c>
      <c r="J10382">
        <v>1746.7</v>
      </c>
    </row>
    <row r="10383" spans="1:10" x14ac:dyDescent="0.25">
      <c r="A10383">
        <v>33</v>
      </c>
      <c r="B10383">
        <v>2018</v>
      </c>
      <c r="C10383" t="s">
        <v>41</v>
      </c>
      <c r="D10383" t="s">
        <v>58</v>
      </c>
      <c r="E10383" t="s">
        <v>39</v>
      </c>
      <c r="F10383">
        <v>2</v>
      </c>
      <c r="G10383" t="s">
        <v>45</v>
      </c>
      <c r="H10383" t="s">
        <v>46</v>
      </c>
      <c r="I10383" t="s">
        <v>37</v>
      </c>
      <c r="J10383">
        <v>1545.5</v>
      </c>
    </row>
    <row r="10384" spans="1:10" x14ac:dyDescent="0.25">
      <c r="A10384">
        <v>33</v>
      </c>
      <c r="B10384">
        <v>2018</v>
      </c>
      <c r="C10384" t="s">
        <v>41</v>
      </c>
      <c r="D10384" t="s">
        <v>58</v>
      </c>
      <c r="E10384" t="s">
        <v>39</v>
      </c>
      <c r="F10384">
        <v>3</v>
      </c>
      <c r="G10384" t="s">
        <v>38</v>
      </c>
      <c r="H10384" t="s">
        <v>46</v>
      </c>
      <c r="I10384" t="s">
        <v>37</v>
      </c>
      <c r="J10384">
        <v>1719.3</v>
      </c>
    </row>
    <row r="10385" spans="1:10" x14ac:dyDescent="0.25">
      <c r="A10385">
        <v>33</v>
      </c>
      <c r="B10385">
        <v>2018</v>
      </c>
      <c r="C10385" t="s">
        <v>41</v>
      </c>
      <c r="D10385" t="s">
        <v>58</v>
      </c>
      <c r="E10385" t="s">
        <v>39</v>
      </c>
      <c r="F10385">
        <v>4</v>
      </c>
      <c r="G10385" t="s">
        <v>45</v>
      </c>
      <c r="H10385" t="s">
        <v>46</v>
      </c>
      <c r="I10385" t="s">
        <v>37</v>
      </c>
      <c r="J10385">
        <v>1386.2</v>
      </c>
    </row>
    <row r="10386" spans="1:10" x14ac:dyDescent="0.25">
      <c r="A10386">
        <v>33</v>
      </c>
      <c r="B10386">
        <v>2018</v>
      </c>
      <c r="C10386" t="s">
        <v>41</v>
      </c>
      <c r="D10386" t="s">
        <v>58</v>
      </c>
      <c r="E10386" t="s">
        <v>39</v>
      </c>
      <c r="F10386">
        <v>5</v>
      </c>
      <c r="G10386" t="s">
        <v>45</v>
      </c>
      <c r="H10386" t="s">
        <v>2</v>
      </c>
      <c r="I10386" t="s">
        <v>37</v>
      </c>
      <c r="J10386">
        <v>656.4</v>
      </c>
    </row>
    <row r="10387" spans="1:10" x14ac:dyDescent="0.25">
      <c r="A10387">
        <v>33</v>
      </c>
      <c r="B10387">
        <v>2018</v>
      </c>
      <c r="C10387" t="s">
        <v>41</v>
      </c>
      <c r="D10387" t="s">
        <v>58</v>
      </c>
      <c r="E10387" t="s">
        <v>39</v>
      </c>
      <c r="F10387">
        <v>6</v>
      </c>
      <c r="G10387" t="s">
        <v>45</v>
      </c>
      <c r="H10387" t="s">
        <v>46</v>
      </c>
      <c r="I10387" t="s">
        <v>37</v>
      </c>
      <c r="J10387">
        <v>1202.5999999999999</v>
      </c>
    </row>
    <row r="10388" spans="1:10" x14ac:dyDescent="0.25">
      <c r="A10388">
        <v>33</v>
      </c>
      <c r="B10388">
        <v>2018</v>
      </c>
      <c r="C10388" t="s">
        <v>41</v>
      </c>
      <c r="D10388" t="s">
        <v>59</v>
      </c>
      <c r="E10388" t="s">
        <v>39</v>
      </c>
      <c r="F10388">
        <v>1</v>
      </c>
      <c r="G10388" t="s">
        <v>45</v>
      </c>
      <c r="H10388" t="s">
        <v>2</v>
      </c>
      <c r="I10388" t="s">
        <v>37</v>
      </c>
      <c r="J10388">
        <v>453</v>
      </c>
    </row>
    <row r="10389" spans="1:10" x14ac:dyDescent="0.25">
      <c r="A10389">
        <v>33</v>
      </c>
      <c r="B10389">
        <v>2018</v>
      </c>
      <c r="C10389" t="s">
        <v>41</v>
      </c>
      <c r="D10389" t="s">
        <v>59</v>
      </c>
      <c r="E10389" t="s">
        <v>39</v>
      </c>
      <c r="F10389">
        <v>2</v>
      </c>
      <c r="G10389" t="s">
        <v>38</v>
      </c>
      <c r="H10389" t="s">
        <v>2</v>
      </c>
      <c r="I10389" t="s">
        <v>51</v>
      </c>
      <c r="J10389">
        <v>1377.5</v>
      </c>
    </row>
    <row r="10390" spans="1:10" x14ac:dyDescent="0.25">
      <c r="A10390">
        <v>33</v>
      </c>
      <c r="B10390">
        <v>2018</v>
      </c>
      <c r="C10390" t="s">
        <v>41</v>
      </c>
      <c r="D10390" t="s">
        <v>59</v>
      </c>
      <c r="E10390" t="s">
        <v>39</v>
      </c>
      <c r="F10390">
        <v>3</v>
      </c>
      <c r="G10390" t="s">
        <v>38</v>
      </c>
      <c r="H10390" t="s">
        <v>2</v>
      </c>
      <c r="I10390" t="s">
        <v>51</v>
      </c>
      <c r="J10390">
        <v>938.5</v>
      </c>
    </row>
    <row r="10391" spans="1:10" x14ac:dyDescent="0.25">
      <c r="A10391">
        <v>33</v>
      </c>
      <c r="B10391">
        <v>2018</v>
      </c>
      <c r="C10391" t="s">
        <v>41</v>
      </c>
      <c r="D10391" t="s">
        <v>59</v>
      </c>
      <c r="E10391" t="s">
        <v>39</v>
      </c>
      <c r="F10391">
        <v>4</v>
      </c>
      <c r="G10391" t="s">
        <v>38</v>
      </c>
      <c r="H10391" t="s">
        <v>2</v>
      </c>
      <c r="I10391" t="s">
        <v>51</v>
      </c>
      <c r="J10391">
        <v>961.4</v>
      </c>
    </row>
    <row r="10392" spans="1:10" x14ac:dyDescent="0.25">
      <c r="A10392">
        <v>33</v>
      </c>
      <c r="B10392">
        <v>2018</v>
      </c>
      <c r="C10392" t="s">
        <v>41</v>
      </c>
      <c r="D10392" t="s">
        <v>59</v>
      </c>
      <c r="E10392" t="s">
        <v>39</v>
      </c>
      <c r="F10392">
        <v>5</v>
      </c>
      <c r="G10392" t="s">
        <v>38</v>
      </c>
      <c r="H10392" t="s">
        <v>2</v>
      </c>
      <c r="I10392" t="s">
        <v>37</v>
      </c>
      <c r="J10392">
        <v>1048.5999999999999</v>
      </c>
    </row>
    <row r="10393" spans="1:10" x14ac:dyDescent="0.25">
      <c r="A10393">
        <v>33</v>
      </c>
      <c r="B10393">
        <v>2018</v>
      </c>
      <c r="C10393" t="s">
        <v>41</v>
      </c>
      <c r="D10393" t="s">
        <v>59</v>
      </c>
      <c r="E10393" t="s">
        <v>39</v>
      </c>
      <c r="F10393">
        <v>6</v>
      </c>
      <c r="G10393" t="s">
        <v>38</v>
      </c>
      <c r="H10393" t="s">
        <v>46</v>
      </c>
      <c r="I10393" t="s">
        <v>37</v>
      </c>
      <c r="J10393">
        <v>1567.1</v>
      </c>
    </row>
    <row r="10394" spans="1:10" x14ac:dyDescent="0.25">
      <c r="A10394">
        <v>34</v>
      </c>
      <c r="B10394">
        <v>2017</v>
      </c>
      <c r="C10394" t="s">
        <v>41</v>
      </c>
      <c r="D10394" t="s">
        <v>58</v>
      </c>
      <c r="E10394" t="s">
        <v>39</v>
      </c>
      <c r="F10394">
        <v>1</v>
      </c>
      <c r="G10394" t="s">
        <v>45</v>
      </c>
      <c r="H10394" t="s">
        <v>2</v>
      </c>
      <c r="I10394" t="s">
        <v>37</v>
      </c>
      <c r="J10394">
        <v>944.6</v>
      </c>
    </row>
    <row r="10395" spans="1:10" x14ac:dyDescent="0.25">
      <c r="A10395">
        <v>34</v>
      </c>
      <c r="B10395">
        <v>2017</v>
      </c>
      <c r="C10395" t="s">
        <v>41</v>
      </c>
      <c r="D10395" t="s">
        <v>58</v>
      </c>
      <c r="E10395" t="s">
        <v>39</v>
      </c>
      <c r="F10395">
        <v>2</v>
      </c>
      <c r="G10395" t="s">
        <v>45</v>
      </c>
      <c r="H10395" t="s">
        <v>2</v>
      </c>
      <c r="I10395" t="s">
        <v>37</v>
      </c>
      <c r="J10395">
        <v>1288.5999999999999</v>
      </c>
    </row>
    <row r="10396" spans="1:10" x14ac:dyDescent="0.25">
      <c r="A10396">
        <v>34</v>
      </c>
      <c r="B10396">
        <v>2017</v>
      </c>
      <c r="C10396" t="s">
        <v>41</v>
      </c>
      <c r="D10396" t="s">
        <v>58</v>
      </c>
      <c r="E10396" t="s">
        <v>39</v>
      </c>
      <c r="F10396">
        <v>3</v>
      </c>
      <c r="G10396" t="s">
        <v>45</v>
      </c>
      <c r="H10396" t="s">
        <v>46</v>
      </c>
      <c r="I10396" t="s">
        <v>51</v>
      </c>
      <c r="J10396">
        <v>1274.7</v>
      </c>
    </row>
    <row r="10397" spans="1:10" x14ac:dyDescent="0.25">
      <c r="A10397">
        <v>34</v>
      </c>
      <c r="B10397">
        <v>2017</v>
      </c>
      <c r="C10397" t="s">
        <v>41</v>
      </c>
      <c r="D10397" t="s">
        <v>58</v>
      </c>
      <c r="E10397" t="s">
        <v>39</v>
      </c>
      <c r="F10397">
        <v>4</v>
      </c>
      <c r="G10397" t="s">
        <v>38</v>
      </c>
      <c r="H10397" t="s">
        <v>2</v>
      </c>
      <c r="I10397" t="s">
        <v>37</v>
      </c>
      <c r="J10397">
        <v>1365.1</v>
      </c>
    </row>
    <row r="10398" spans="1:10" x14ac:dyDescent="0.25">
      <c r="A10398">
        <v>34</v>
      </c>
      <c r="B10398">
        <v>2017</v>
      </c>
      <c r="C10398" t="s">
        <v>41</v>
      </c>
      <c r="D10398" t="s">
        <v>58</v>
      </c>
      <c r="E10398" t="s">
        <v>39</v>
      </c>
      <c r="F10398">
        <v>5</v>
      </c>
      <c r="G10398" t="s">
        <v>38</v>
      </c>
      <c r="H10398" t="s">
        <v>46</v>
      </c>
      <c r="I10398" t="s">
        <v>51</v>
      </c>
      <c r="J10398">
        <v>859</v>
      </c>
    </row>
    <row r="10399" spans="1:10" x14ac:dyDescent="0.25">
      <c r="A10399">
        <v>34</v>
      </c>
      <c r="B10399">
        <v>2017</v>
      </c>
      <c r="C10399" t="s">
        <v>41</v>
      </c>
      <c r="D10399" t="s">
        <v>58</v>
      </c>
      <c r="E10399" t="s">
        <v>39</v>
      </c>
      <c r="F10399">
        <v>6</v>
      </c>
      <c r="G10399" t="s">
        <v>45</v>
      </c>
      <c r="H10399" t="s">
        <v>46</v>
      </c>
      <c r="I10399" t="s">
        <v>37</v>
      </c>
      <c r="J10399">
        <v>1474</v>
      </c>
    </row>
    <row r="10400" spans="1:10" x14ac:dyDescent="0.25">
      <c r="A10400">
        <v>34</v>
      </c>
      <c r="B10400">
        <v>2017</v>
      </c>
      <c r="C10400" t="s">
        <v>41</v>
      </c>
      <c r="D10400" t="s">
        <v>59</v>
      </c>
      <c r="E10400" t="s">
        <v>39</v>
      </c>
      <c r="F10400">
        <v>1</v>
      </c>
      <c r="G10400" t="s">
        <v>38</v>
      </c>
      <c r="H10400" t="s">
        <v>46</v>
      </c>
      <c r="I10400" t="s">
        <v>51</v>
      </c>
      <c r="J10400">
        <v>1803.2</v>
      </c>
    </row>
    <row r="10401" spans="1:10" x14ac:dyDescent="0.25">
      <c r="A10401">
        <v>34</v>
      </c>
      <c r="B10401">
        <v>2017</v>
      </c>
      <c r="C10401" t="s">
        <v>41</v>
      </c>
      <c r="D10401" t="s">
        <v>59</v>
      </c>
      <c r="E10401" t="s">
        <v>39</v>
      </c>
      <c r="F10401">
        <v>2</v>
      </c>
      <c r="G10401" t="s">
        <v>45</v>
      </c>
      <c r="H10401" t="s">
        <v>46</v>
      </c>
      <c r="I10401" t="s">
        <v>37</v>
      </c>
      <c r="J10401">
        <v>1557.4</v>
      </c>
    </row>
    <row r="10402" spans="1:10" x14ac:dyDescent="0.25">
      <c r="A10402">
        <v>34</v>
      </c>
      <c r="B10402">
        <v>2017</v>
      </c>
      <c r="C10402" t="s">
        <v>41</v>
      </c>
      <c r="D10402" t="s">
        <v>59</v>
      </c>
      <c r="E10402" t="s">
        <v>39</v>
      </c>
      <c r="F10402">
        <v>3</v>
      </c>
      <c r="G10402" t="s">
        <v>38</v>
      </c>
      <c r="H10402" t="s">
        <v>46</v>
      </c>
      <c r="I10402" t="s">
        <v>37</v>
      </c>
      <c r="J10402">
        <v>1285.3</v>
      </c>
    </row>
    <row r="10403" spans="1:10" x14ac:dyDescent="0.25">
      <c r="A10403">
        <v>34</v>
      </c>
      <c r="B10403">
        <v>2017</v>
      </c>
      <c r="C10403" t="s">
        <v>41</v>
      </c>
      <c r="D10403" t="s">
        <v>59</v>
      </c>
      <c r="E10403" t="s">
        <v>39</v>
      </c>
      <c r="F10403">
        <v>4</v>
      </c>
      <c r="G10403" t="s">
        <v>38</v>
      </c>
      <c r="H10403" t="s">
        <v>2</v>
      </c>
      <c r="I10403" t="s">
        <v>37</v>
      </c>
      <c r="J10403">
        <v>998.8</v>
      </c>
    </row>
    <row r="10404" spans="1:10" x14ac:dyDescent="0.25">
      <c r="A10404">
        <v>34</v>
      </c>
      <c r="B10404">
        <v>2017</v>
      </c>
      <c r="C10404" t="s">
        <v>41</v>
      </c>
      <c r="D10404" t="s">
        <v>59</v>
      </c>
      <c r="E10404" t="s">
        <v>39</v>
      </c>
      <c r="F10404">
        <v>5</v>
      </c>
      <c r="G10404" t="s">
        <v>38</v>
      </c>
      <c r="H10404" t="s">
        <v>46</v>
      </c>
      <c r="I10404" t="s">
        <v>37</v>
      </c>
      <c r="J10404">
        <v>1547.1</v>
      </c>
    </row>
    <row r="10405" spans="1:10" x14ac:dyDescent="0.25">
      <c r="A10405">
        <v>34</v>
      </c>
      <c r="B10405">
        <v>2017</v>
      </c>
      <c r="C10405" t="s">
        <v>41</v>
      </c>
      <c r="D10405" t="s">
        <v>59</v>
      </c>
      <c r="E10405" t="s">
        <v>39</v>
      </c>
      <c r="F10405">
        <v>6</v>
      </c>
      <c r="G10405" t="s">
        <v>38</v>
      </c>
      <c r="H10405" t="s">
        <v>46</v>
      </c>
      <c r="I10405" t="s">
        <v>37</v>
      </c>
      <c r="J10405">
        <v>1698.8</v>
      </c>
    </row>
    <row r="10406" spans="1:10" x14ac:dyDescent="0.25">
      <c r="A10406">
        <v>34</v>
      </c>
      <c r="B10406">
        <v>2018</v>
      </c>
      <c r="C10406" t="s">
        <v>41</v>
      </c>
      <c r="D10406" t="s">
        <v>58</v>
      </c>
      <c r="E10406" t="s">
        <v>39</v>
      </c>
      <c r="F10406">
        <v>1</v>
      </c>
      <c r="G10406" t="s">
        <v>38</v>
      </c>
      <c r="H10406" t="s">
        <v>46</v>
      </c>
      <c r="I10406" t="s">
        <v>37</v>
      </c>
      <c r="J10406">
        <v>1688.8</v>
      </c>
    </row>
    <row r="10407" spans="1:10" x14ac:dyDescent="0.25">
      <c r="A10407">
        <v>34</v>
      </c>
      <c r="B10407">
        <v>2018</v>
      </c>
      <c r="C10407" t="s">
        <v>41</v>
      </c>
      <c r="D10407" t="s">
        <v>58</v>
      </c>
      <c r="E10407" t="s">
        <v>39</v>
      </c>
      <c r="F10407">
        <v>2</v>
      </c>
      <c r="G10407" t="s">
        <v>45</v>
      </c>
      <c r="H10407" t="s">
        <v>2</v>
      </c>
      <c r="I10407" t="s">
        <v>51</v>
      </c>
      <c r="J10407">
        <v>1276.2</v>
      </c>
    </row>
    <row r="10408" spans="1:10" x14ac:dyDescent="0.25">
      <c r="A10408">
        <v>34</v>
      </c>
      <c r="B10408">
        <v>2018</v>
      </c>
      <c r="C10408" t="s">
        <v>41</v>
      </c>
      <c r="D10408" t="s">
        <v>58</v>
      </c>
      <c r="E10408" t="s">
        <v>39</v>
      </c>
      <c r="F10408">
        <v>3</v>
      </c>
      <c r="G10408" t="s">
        <v>38</v>
      </c>
      <c r="H10408" t="s">
        <v>2</v>
      </c>
      <c r="I10408" t="s">
        <v>51</v>
      </c>
      <c r="J10408">
        <v>1016.1</v>
      </c>
    </row>
    <row r="10409" spans="1:10" x14ac:dyDescent="0.25">
      <c r="A10409">
        <v>34</v>
      </c>
      <c r="B10409">
        <v>2018</v>
      </c>
      <c r="C10409" t="s">
        <v>41</v>
      </c>
      <c r="D10409" t="s">
        <v>58</v>
      </c>
      <c r="E10409" t="s">
        <v>39</v>
      </c>
      <c r="F10409">
        <v>4</v>
      </c>
      <c r="G10409" t="s">
        <v>38</v>
      </c>
      <c r="H10409" t="s">
        <v>2</v>
      </c>
      <c r="I10409" t="s">
        <v>37</v>
      </c>
      <c r="J10409">
        <v>557.9</v>
      </c>
    </row>
    <row r="10410" spans="1:10" x14ac:dyDescent="0.25">
      <c r="A10410">
        <v>34</v>
      </c>
      <c r="B10410">
        <v>2018</v>
      </c>
      <c r="C10410" t="s">
        <v>41</v>
      </c>
      <c r="D10410" t="s">
        <v>58</v>
      </c>
      <c r="E10410" t="s">
        <v>39</v>
      </c>
      <c r="F10410">
        <v>5</v>
      </c>
      <c r="G10410" t="s">
        <v>38</v>
      </c>
      <c r="H10410" t="s">
        <v>46</v>
      </c>
      <c r="I10410" t="s">
        <v>37</v>
      </c>
      <c r="J10410">
        <v>281.7</v>
      </c>
    </row>
    <row r="10411" spans="1:10" x14ac:dyDescent="0.25">
      <c r="A10411">
        <v>34</v>
      </c>
      <c r="B10411">
        <v>2018</v>
      </c>
      <c r="C10411" t="s">
        <v>41</v>
      </c>
      <c r="D10411" t="s">
        <v>58</v>
      </c>
      <c r="E10411" t="s">
        <v>39</v>
      </c>
      <c r="F10411">
        <v>6</v>
      </c>
      <c r="G10411" t="s">
        <v>45</v>
      </c>
      <c r="H10411" t="s">
        <v>46</v>
      </c>
      <c r="I10411" t="s">
        <v>51</v>
      </c>
      <c r="J10411">
        <v>1368.7</v>
      </c>
    </row>
    <row r="10412" spans="1:10" x14ac:dyDescent="0.25">
      <c r="A10412">
        <v>34</v>
      </c>
      <c r="B10412">
        <v>2018</v>
      </c>
      <c r="C10412" t="s">
        <v>41</v>
      </c>
      <c r="D10412" t="s">
        <v>59</v>
      </c>
      <c r="E10412" t="s">
        <v>39</v>
      </c>
      <c r="F10412">
        <v>1</v>
      </c>
      <c r="G10412" t="s">
        <v>45</v>
      </c>
      <c r="H10412" t="s">
        <v>46</v>
      </c>
      <c r="I10412" t="s">
        <v>37</v>
      </c>
      <c r="J10412">
        <v>1248.5</v>
      </c>
    </row>
    <row r="10413" spans="1:10" x14ac:dyDescent="0.25">
      <c r="A10413">
        <v>34</v>
      </c>
      <c r="B10413">
        <v>2018</v>
      </c>
      <c r="C10413" t="s">
        <v>41</v>
      </c>
      <c r="D10413" t="s">
        <v>59</v>
      </c>
      <c r="E10413" t="s">
        <v>39</v>
      </c>
      <c r="F10413">
        <v>2</v>
      </c>
      <c r="G10413" t="s">
        <v>38</v>
      </c>
      <c r="H10413" t="s">
        <v>2</v>
      </c>
      <c r="I10413" t="s">
        <v>51</v>
      </c>
      <c r="J10413">
        <v>1923.2</v>
      </c>
    </row>
    <row r="10414" spans="1:10" x14ac:dyDescent="0.25">
      <c r="A10414">
        <v>34</v>
      </c>
      <c r="B10414">
        <v>2018</v>
      </c>
      <c r="C10414" t="s">
        <v>41</v>
      </c>
      <c r="D10414" t="s">
        <v>59</v>
      </c>
      <c r="E10414" t="s">
        <v>39</v>
      </c>
      <c r="F10414">
        <v>3</v>
      </c>
      <c r="G10414" t="s">
        <v>38</v>
      </c>
      <c r="H10414" t="s">
        <v>46</v>
      </c>
      <c r="I10414" t="s">
        <v>51</v>
      </c>
      <c r="J10414">
        <v>1304.4000000000001</v>
      </c>
    </row>
    <row r="10415" spans="1:10" x14ac:dyDescent="0.25">
      <c r="A10415">
        <v>34</v>
      </c>
      <c r="B10415">
        <v>2018</v>
      </c>
      <c r="C10415" t="s">
        <v>41</v>
      </c>
      <c r="D10415" t="s">
        <v>59</v>
      </c>
      <c r="E10415" t="s">
        <v>39</v>
      </c>
      <c r="F10415">
        <v>4</v>
      </c>
      <c r="G10415" t="s">
        <v>45</v>
      </c>
      <c r="H10415" t="s">
        <v>46</v>
      </c>
      <c r="I10415" t="s">
        <v>37</v>
      </c>
      <c r="J10415">
        <v>1752.4</v>
      </c>
    </row>
    <row r="10416" spans="1:10" x14ac:dyDescent="0.25">
      <c r="A10416">
        <v>34</v>
      </c>
      <c r="B10416">
        <v>2018</v>
      </c>
      <c r="C10416" t="s">
        <v>41</v>
      </c>
      <c r="D10416" t="s">
        <v>59</v>
      </c>
      <c r="E10416" t="s">
        <v>39</v>
      </c>
      <c r="F10416">
        <v>5</v>
      </c>
      <c r="G10416" t="s">
        <v>45</v>
      </c>
      <c r="H10416" t="s">
        <v>46</v>
      </c>
      <c r="I10416" t="s">
        <v>51</v>
      </c>
      <c r="J10416">
        <v>1190.3</v>
      </c>
    </row>
    <row r="10417" spans="1:10" x14ac:dyDescent="0.25">
      <c r="A10417">
        <v>34</v>
      </c>
      <c r="B10417">
        <v>2018</v>
      </c>
      <c r="C10417" t="s">
        <v>41</v>
      </c>
      <c r="D10417" t="s">
        <v>59</v>
      </c>
      <c r="E10417" t="s">
        <v>39</v>
      </c>
      <c r="F10417">
        <v>6</v>
      </c>
      <c r="G10417" t="s">
        <v>45</v>
      </c>
      <c r="H10417" t="s">
        <v>46</v>
      </c>
      <c r="I10417" t="s">
        <v>37</v>
      </c>
      <c r="J10417">
        <v>1698.2</v>
      </c>
    </row>
    <row r="10418" spans="1:10" x14ac:dyDescent="0.25">
      <c r="A10418">
        <v>35</v>
      </c>
      <c r="B10418">
        <v>2017</v>
      </c>
      <c r="C10418" t="s">
        <v>41</v>
      </c>
      <c r="D10418" t="s">
        <v>58</v>
      </c>
      <c r="E10418" t="s">
        <v>39</v>
      </c>
      <c r="F10418">
        <v>1</v>
      </c>
      <c r="G10418" t="s">
        <v>38</v>
      </c>
      <c r="H10418" t="s">
        <v>2</v>
      </c>
      <c r="I10418" t="s">
        <v>51</v>
      </c>
      <c r="J10418">
        <v>1109.4000000000001</v>
      </c>
    </row>
    <row r="10419" spans="1:10" x14ac:dyDescent="0.25">
      <c r="A10419">
        <v>35</v>
      </c>
      <c r="B10419">
        <v>2017</v>
      </c>
      <c r="C10419" t="s">
        <v>41</v>
      </c>
      <c r="D10419" t="s">
        <v>58</v>
      </c>
      <c r="E10419" t="s">
        <v>39</v>
      </c>
      <c r="F10419">
        <v>2</v>
      </c>
      <c r="G10419" t="s">
        <v>38</v>
      </c>
      <c r="H10419" t="s">
        <v>2</v>
      </c>
      <c r="I10419" t="s">
        <v>37</v>
      </c>
      <c r="J10419">
        <v>817.5</v>
      </c>
    </row>
    <row r="10420" spans="1:10" x14ac:dyDescent="0.25">
      <c r="A10420">
        <v>35</v>
      </c>
      <c r="B10420">
        <v>2017</v>
      </c>
      <c r="C10420" t="s">
        <v>41</v>
      </c>
      <c r="D10420" t="s">
        <v>58</v>
      </c>
      <c r="E10420" t="s">
        <v>39</v>
      </c>
      <c r="F10420">
        <v>3</v>
      </c>
      <c r="G10420" t="s">
        <v>45</v>
      </c>
      <c r="H10420" t="s">
        <v>46</v>
      </c>
      <c r="I10420" t="s">
        <v>51</v>
      </c>
      <c r="J10420">
        <v>1464.6</v>
      </c>
    </row>
    <row r="10421" spans="1:10" x14ac:dyDescent="0.25">
      <c r="A10421">
        <v>35</v>
      </c>
      <c r="B10421">
        <v>2017</v>
      </c>
      <c r="C10421" t="s">
        <v>41</v>
      </c>
      <c r="D10421" t="s">
        <v>58</v>
      </c>
      <c r="E10421" t="s">
        <v>39</v>
      </c>
      <c r="F10421">
        <v>4</v>
      </c>
      <c r="G10421" t="s">
        <v>38</v>
      </c>
      <c r="H10421" t="s">
        <v>2</v>
      </c>
      <c r="I10421" t="s">
        <v>37</v>
      </c>
      <c r="J10421">
        <v>332.8</v>
      </c>
    </row>
    <row r="10422" spans="1:10" x14ac:dyDescent="0.25">
      <c r="A10422">
        <v>35</v>
      </c>
      <c r="B10422">
        <v>2017</v>
      </c>
      <c r="C10422" t="s">
        <v>41</v>
      </c>
      <c r="D10422" t="s">
        <v>58</v>
      </c>
      <c r="E10422" t="s">
        <v>39</v>
      </c>
      <c r="F10422">
        <v>5</v>
      </c>
      <c r="G10422" t="s">
        <v>45</v>
      </c>
      <c r="H10422" t="s">
        <v>2</v>
      </c>
      <c r="I10422" t="s">
        <v>51</v>
      </c>
      <c r="J10422">
        <v>1201.5999999999999</v>
      </c>
    </row>
    <row r="10423" spans="1:10" x14ac:dyDescent="0.25">
      <c r="A10423">
        <v>35</v>
      </c>
      <c r="B10423">
        <v>2017</v>
      </c>
      <c r="C10423" t="s">
        <v>41</v>
      </c>
      <c r="D10423" t="s">
        <v>58</v>
      </c>
      <c r="E10423" t="s">
        <v>39</v>
      </c>
      <c r="F10423">
        <v>6</v>
      </c>
      <c r="G10423" t="s">
        <v>38</v>
      </c>
      <c r="H10423" t="s">
        <v>2</v>
      </c>
      <c r="I10423" t="s">
        <v>37</v>
      </c>
      <c r="J10423">
        <v>995.3</v>
      </c>
    </row>
    <row r="10424" spans="1:10" x14ac:dyDescent="0.25">
      <c r="A10424">
        <v>35</v>
      </c>
      <c r="B10424">
        <v>2017</v>
      </c>
      <c r="C10424" t="s">
        <v>41</v>
      </c>
      <c r="D10424" t="s">
        <v>59</v>
      </c>
      <c r="E10424" t="s">
        <v>39</v>
      </c>
      <c r="F10424">
        <v>1</v>
      </c>
      <c r="G10424" t="s">
        <v>45</v>
      </c>
      <c r="H10424" t="s">
        <v>2</v>
      </c>
      <c r="I10424" t="s">
        <v>37</v>
      </c>
      <c r="J10424">
        <v>983.6</v>
      </c>
    </row>
    <row r="10425" spans="1:10" x14ac:dyDescent="0.25">
      <c r="A10425">
        <v>35</v>
      </c>
      <c r="B10425">
        <v>2017</v>
      </c>
      <c r="C10425" t="s">
        <v>41</v>
      </c>
      <c r="D10425" t="s">
        <v>59</v>
      </c>
      <c r="E10425" t="s">
        <v>39</v>
      </c>
      <c r="F10425">
        <v>2</v>
      </c>
      <c r="G10425" t="s">
        <v>38</v>
      </c>
      <c r="H10425" t="s">
        <v>2</v>
      </c>
      <c r="I10425" t="s">
        <v>37</v>
      </c>
      <c r="J10425">
        <v>1801.1</v>
      </c>
    </row>
    <row r="10426" spans="1:10" x14ac:dyDescent="0.25">
      <c r="A10426">
        <v>35</v>
      </c>
      <c r="B10426">
        <v>2017</v>
      </c>
      <c r="C10426" t="s">
        <v>41</v>
      </c>
      <c r="D10426" t="s">
        <v>59</v>
      </c>
      <c r="E10426" t="s">
        <v>39</v>
      </c>
      <c r="F10426">
        <v>3</v>
      </c>
      <c r="G10426" t="s">
        <v>38</v>
      </c>
      <c r="H10426" t="s">
        <v>2</v>
      </c>
      <c r="I10426" t="s">
        <v>51</v>
      </c>
      <c r="J10426">
        <v>1695.8</v>
      </c>
    </row>
    <row r="10427" spans="1:10" x14ac:dyDescent="0.25">
      <c r="A10427">
        <v>35</v>
      </c>
      <c r="B10427">
        <v>2017</v>
      </c>
      <c r="C10427" t="s">
        <v>41</v>
      </c>
      <c r="D10427" t="s">
        <v>59</v>
      </c>
      <c r="E10427" t="s">
        <v>39</v>
      </c>
      <c r="F10427">
        <v>4</v>
      </c>
      <c r="G10427" t="s">
        <v>38</v>
      </c>
      <c r="H10427" t="s">
        <v>46</v>
      </c>
      <c r="I10427" t="s">
        <v>37</v>
      </c>
      <c r="J10427">
        <v>1798.8</v>
      </c>
    </row>
    <row r="10428" spans="1:10" x14ac:dyDescent="0.25">
      <c r="A10428">
        <v>35</v>
      </c>
      <c r="B10428">
        <v>2017</v>
      </c>
      <c r="C10428" t="s">
        <v>41</v>
      </c>
      <c r="D10428" t="s">
        <v>59</v>
      </c>
      <c r="E10428" t="s">
        <v>39</v>
      </c>
      <c r="F10428">
        <v>5</v>
      </c>
      <c r="G10428" t="s">
        <v>45</v>
      </c>
      <c r="H10428" t="s">
        <v>46</v>
      </c>
      <c r="I10428" t="s">
        <v>37</v>
      </c>
      <c r="J10428">
        <v>1786.1</v>
      </c>
    </row>
    <row r="10429" spans="1:10" x14ac:dyDescent="0.25">
      <c r="A10429">
        <v>35</v>
      </c>
      <c r="B10429">
        <v>2017</v>
      </c>
      <c r="C10429" t="s">
        <v>41</v>
      </c>
      <c r="D10429" t="s">
        <v>59</v>
      </c>
      <c r="E10429" t="s">
        <v>39</v>
      </c>
      <c r="F10429">
        <v>6</v>
      </c>
      <c r="G10429" t="s">
        <v>38</v>
      </c>
      <c r="H10429" t="s">
        <v>46</v>
      </c>
      <c r="I10429" t="s">
        <v>37</v>
      </c>
      <c r="J10429">
        <v>1483.1</v>
      </c>
    </row>
    <row r="10430" spans="1:10" x14ac:dyDescent="0.25">
      <c r="A10430">
        <v>35</v>
      </c>
      <c r="B10430">
        <v>2018</v>
      </c>
      <c r="C10430" t="s">
        <v>41</v>
      </c>
      <c r="D10430" t="s">
        <v>58</v>
      </c>
      <c r="E10430" t="s">
        <v>39</v>
      </c>
      <c r="F10430">
        <v>1</v>
      </c>
      <c r="G10430" t="s">
        <v>38</v>
      </c>
      <c r="H10430" t="s">
        <v>2</v>
      </c>
      <c r="I10430" t="s">
        <v>51</v>
      </c>
      <c r="J10430">
        <v>1344</v>
      </c>
    </row>
    <row r="10431" spans="1:10" x14ac:dyDescent="0.25">
      <c r="A10431">
        <v>35</v>
      </c>
      <c r="B10431">
        <v>2018</v>
      </c>
      <c r="C10431" t="s">
        <v>41</v>
      </c>
      <c r="D10431" t="s">
        <v>58</v>
      </c>
      <c r="E10431" t="s">
        <v>39</v>
      </c>
      <c r="F10431">
        <v>2</v>
      </c>
      <c r="G10431" t="s">
        <v>38</v>
      </c>
      <c r="H10431" t="s">
        <v>46</v>
      </c>
      <c r="I10431" t="s">
        <v>37</v>
      </c>
      <c r="J10431">
        <v>939.4</v>
      </c>
    </row>
    <row r="10432" spans="1:10" x14ac:dyDescent="0.25">
      <c r="A10432">
        <v>35</v>
      </c>
      <c r="B10432">
        <v>2018</v>
      </c>
      <c r="C10432" t="s">
        <v>41</v>
      </c>
      <c r="D10432" t="s">
        <v>58</v>
      </c>
      <c r="E10432" t="s">
        <v>39</v>
      </c>
      <c r="F10432">
        <v>3</v>
      </c>
      <c r="G10432" t="s">
        <v>38</v>
      </c>
      <c r="H10432" t="s">
        <v>46</v>
      </c>
      <c r="I10432" t="s">
        <v>51</v>
      </c>
      <c r="J10432">
        <v>1233</v>
      </c>
    </row>
    <row r="10433" spans="1:10" x14ac:dyDescent="0.25">
      <c r="A10433">
        <v>35</v>
      </c>
      <c r="B10433">
        <v>2018</v>
      </c>
      <c r="C10433" t="s">
        <v>41</v>
      </c>
      <c r="D10433" t="s">
        <v>58</v>
      </c>
      <c r="E10433" t="s">
        <v>39</v>
      </c>
      <c r="F10433">
        <v>4</v>
      </c>
      <c r="G10433" t="s">
        <v>38</v>
      </c>
      <c r="H10433" t="s">
        <v>46</v>
      </c>
      <c r="I10433" t="s">
        <v>37</v>
      </c>
      <c r="J10433">
        <v>1009.5</v>
      </c>
    </row>
    <row r="10434" spans="1:10" x14ac:dyDescent="0.25">
      <c r="A10434">
        <v>35</v>
      </c>
      <c r="B10434">
        <v>2018</v>
      </c>
      <c r="C10434" t="s">
        <v>41</v>
      </c>
      <c r="D10434" t="s">
        <v>58</v>
      </c>
      <c r="E10434" t="s">
        <v>39</v>
      </c>
      <c r="F10434">
        <v>5</v>
      </c>
      <c r="G10434" t="s">
        <v>38</v>
      </c>
      <c r="H10434" t="s">
        <v>2</v>
      </c>
      <c r="I10434" t="s">
        <v>37</v>
      </c>
      <c r="J10434">
        <v>315.2</v>
      </c>
    </row>
    <row r="10435" spans="1:10" x14ac:dyDescent="0.25">
      <c r="A10435">
        <v>35</v>
      </c>
      <c r="B10435">
        <v>2018</v>
      </c>
      <c r="C10435" t="s">
        <v>41</v>
      </c>
      <c r="D10435" t="s">
        <v>58</v>
      </c>
      <c r="E10435" t="s">
        <v>39</v>
      </c>
      <c r="F10435">
        <v>6</v>
      </c>
      <c r="G10435" t="s">
        <v>38</v>
      </c>
      <c r="H10435" t="s">
        <v>2</v>
      </c>
      <c r="I10435" t="s">
        <v>51</v>
      </c>
      <c r="J10435">
        <v>1306</v>
      </c>
    </row>
    <row r="10436" spans="1:10" x14ac:dyDescent="0.25">
      <c r="A10436">
        <v>35</v>
      </c>
      <c r="B10436">
        <v>2018</v>
      </c>
      <c r="C10436" t="s">
        <v>41</v>
      </c>
      <c r="D10436" t="s">
        <v>59</v>
      </c>
      <c r="E10436" t="s">
        <v>39</v>
      </c>
      <c r="F10436">
        <v>1</v>
      </c>
      <c r="G10436" t="s">
        <v>45</v>
      </c>
      <c r="H10436" t="s">
        <v>2</v>
      </c>
      <c r="I10436" t="s">
        <v>51</v>
      </c>
      <c r="J10436">
        <v>1406.9</v>
      </c>
    </row>
    <row r="10437" spans="1:10" x14ac:dyDescent="0.25">
      <c r="A10437">
        <v>35</v>
      </c>
      <c r="B10437">
        <v>2018</v>
      </c>
      <c r="C10437" t="s">
        <v>41</v>
      </c>
      <c r="D10437" t="s">
        <v>59</v>
      </c>
      <c r="E10437" t="s">
        <v>39</v>
      </c>
      <c r="F10437">
        <v>2</v>
      </c>
      <c r="G10437" t="s">
        <v>38</v>
      </c>
      <c r="H10437" t="s">
        <v>2</v>
      </c>
      <c r="I10437" t="s">
        <v>51</v>
      </c>
      <c r="J10437">
        <v>1695.1</v>
      </c>
    </row>
    <row r="10438" spans="1:10" x14ac:dyDescent="0.25">
      <c r="A10438">
        <v>35</v>
      </c>
      <c r="B10438">
        <v>2018</v>
      </c>
      <c r="C10438" t="s">
        <v>41</v>
      </c>
      <c r="D10438" t="s">
        <v>59</v>
      </c>
      <c r="E10438" t="s">
        <v>39</v>
      </c>
      <c r="F10438">
        <v>3</v>
      </c>
      <c r="G10438" t="s">
        <v>45</v>
      </c>
      <c r="H10438" t="s">
        <v>46</v>
      </c>
      <c r="I10438" t="s">
        <v>37</v>
      </c>
      <c r="J10438">
        <v>1745.4</v>
      </c>
    </row>
    <row r="10439" spans="1:10" x14ac:dyDescent="0.25">
      <c r="A10439">
        <v>35</v>
      </c>
      <c r="B10439">
        <v>2018</v>
      </c>
      <c r="C10439" t="s">
        <v>41</v>
      </c>
      <c r="D10439" t="s">
        <v>59</v>
      </c>
      <c r="E10439" t="s">
        <v>39</v>
      </c>
      <c r="F10439">
        <v>4</v>
      </c>
      <c r="G10439" t="s">
        <v>45</v>
      </c>
      <c r="H10439" t="s">
        <v>2</v>
      </c>
      <c r="I10439" t="s">
        <v>51</v>
      </c>
      <c r="J10439">
        <v>1430.7</v>
      </c>
    </row>
    <row r="10440" spans="1:10" x14ac:dyDescent="0.25">
      <c r="A10440">
        <v>35</v>
      </c>
      <c r="B10440">
        <v>2018</v>
      </c>
      <c r="C10440" t="s">
        <v>41</v>
      </c>
      <c r="D10440" t="s">
        <v>59</v>
      </c>
      <c r="E10440" t="s">
        <v>39</v>
      </c>
      <c r="F10440">
        <v>5</v>
      </c>
      <c r="G10440" t="s">
        <v>38</v>
      </c>
      <c r="H10440" t="s">
        <v>2</v>
      </c>
      <c r="I10440" t="s">
        <v>37</v>
      </c>
      <c r="J10440">
        <v>1830.3</v>
      </c>
    </row>
    <row r="10441" spans="1:10" x14ac:dyDescent="0.25">
      <c r="A10441">
        <v>35</v>
      </c>
      <c r="B10441">
        <v>2018</v>
      </c>
      <c r="C10441" t="s">
        <v>41</v>
      </c>
      <c r="D10441" t="s">
        <v>59</v>
      </c>
      <c r="E10441" t="s">
        <v>39</v>
      </c>
      <c r="F10441">
        <v>6</v>
      </c>
      <c r="G10441" t="s">
        <v>38</v>
      </c>
      <c r="H10441" t="s">
        <v>46</v>
      </c>
      <c r="I10441" t="s">
        <v>51</v>
      </c>
      <c r="J10441">
        <v>1215.0999999999999</v>
      </c>
    </row>
    <row r="10442" spans="1:10" x14ac:dyDescent="0.25">
      <c r="A10442">
        <v>36</v>
      </c>
      <c r="B10442">
        <v>2017</v>
      </c>
      <c r="C10442" t="s">
        <v>41</v>
      </c>
      <c r="D10442" t="s">
        <v>58</v>
      </c>
      <c r="E10442" t="s">
        <v>39</v>
      </c>
      <c r="F10442">
        <v>1</v>
      </c>
      <c r="G10442" t="s">
        <v>38</v>
      </c>
      <c r="H10442" t="s">
        <v>2</v>
      </c>
      <c r="I10442" t="s">
        <v>37</v>
      </c>
      <c r="J10442">
        <v>584.9</v>
      </c>
    </row>
    <row r="10443" spans="1:10" x14ac:dyDescent="0.25">
      <c r="A10443">
        <v>36</v>
      </c>
      <c r="B10443">
        <v>2017</v>
      </c>
      <c r="C10443" t="s">
        <v>41</v>
      </c>
      <c r="D10443" t="s">
        <v>58</v>
      </c>
      <c r="E10443" t="s">
        <v>39</v>
      </c>
      <c r="F10443">
        <v>2</v>
      </c>
      <c r="G10443" t="s">
        <v>45</v>
      </c>
      <c r="H10443" t="s">
        <v>46</v>
      </c>
      <c r="I10443" t="s">
        <v>51</v>
      </c>
      <c r="J10443">
        <v>1344.3</v>
      </c>
    </row>
    <row r="10444" spans="1:10" x14ac:dyDescent="0.25">
      <c r="A10444">
        <v>36</v>
      </c>
      <c r="B10444">
        <v>2017</v>
      </c>
      <c r="C10444" t="s">
        <v>41</v>
      </c>
      <c r="D10444" t="s">
        <v>58</v>
      </c>
      <c r="E10444" t="s">
        <v>39</v>
      </c>
      <c r="F10444">
        <v>3</v>
      </c>
      <c r="G10444" t="s">
        <v>45</v>
      </c>
      <c r="H10444" t="s">
        <v>2</v>
      </c>
      <c r="I10444" t="s">
        <v>37</v>
      </c>
      <c r="J10444">
        <v>789.5</v>
      </c>
    </row>
    <row r="10445" spans="1:10" x14ac:dyDescent="0.25">
      <c r="A10445">
        <v>36</v>
      </c>
      <c r="B10445">
        <v>2017</v>
      </c>
      <c r="C10445" t="s">
        <v>41</v>
      </c>
      <c r="D10445" t="s">
        <v>58</v>
      </c>
      <c r="E10445" t="s">
        <v>39</v>
      </c>
      <c r="F10445">
        <v>4</v>
      </c>
      <c r="G10445" t="s">
        <v>45</v>
      </c>
      <c r="H10445" t="s">
        <v>46</v>
      </c>
      <c r="I10445" t="s">
        <v>37</v>
      </c>
      <c r="J10445">
        <v>1427</v>
      </c>
    </row>
    <row r="10446" spans="1:10" x14ac:dyDescent="0.25">
      <c r="A10446">
        <v>36</v>
      </c>
      <c r="B10446">
        <v>2017</v>
      </c>
      <c r="C10446" t="s">
        <v>41</v>
      </c>
      <c r="D10446" t="s">
        <v>58</v>
      </c>
      <c r="E10446" t="s">
        <v>39</v>
      </c>
      <c r="F10446">
        <v>5</v>
      </c>
      <c r="G10446" t="s">
        <v>38</v>
      </c>
      <c r="H10446" t="s">
        <v>46</v>
      </c>
      <c r="I10446" t="s">
        <v>51</v>
      </c>
      <c r="J10446">
        <v>1438</v>
      </c>
    </row>
    <row r="10447" spans="1:10" x14ac:dyDescent="0.25">
      <c r="A10447">
        <v>36</v>
      </c>
      <c r="B10447">
        <v>2017</v>
      </c>
      <c r="C10447" t="s">
        <v>41</v>
      </c>
      <c r="D10447" t="s">
        <v>58</v>
      </c>
      <c r="E10447" t="s">
        <v>39</v>
      </c>
      <c r="F10447">
        <v>6</v>
      </c>
      <c r="G10447" t="s">
        <v>45</v>
      </c>
      <c r="H10447" t="s">
        <v>2</v>
      </c>
      <c r="I10447" t="s">
        <v>37</v>
      </c>
      <c r="J10447">
        <v>844.1</v>
      </c>
    </row>
    <row r="10448" spans="1:10" x14ac:dyDescent="0.25">
      <c r="A10448">
        <v>36</v>
      </c>
      <c r="B10448">
        <v>2017</v>
      </c>
      <c r="C10448" t="s">
        <v>41</v>
      </c>
      <c r="D10448" t="s">
        <v>59</v>
      </c>
      <c r="E10448" t="s">
        <v>39</v>
      </c>
      <c r="F10448">
        <v>1</v>
      </c>
      <c r="G10448" t="s">
        <v>45</v>
      </c>
      <c r="H10448" t="s">
        <v>46</v>
      </c>
      <c r="I10448" t="s">
        <v>51</v>
      </c>
      <c r="J10448">
        <v>1673.8</v>
      </c>
    </row>
    <row r="10449" spans="1:10" x14ac:dyDescent="0.25">
      <c r="A10449">
        <v>36</v>
      </c>
      <c r="B10449">
        <v>2017</v>
      </c>
      <c r="C10449" t="s">
        <v>41</v>
      </c>
      <c r="D10449" t="s">
        <v>59</v>
      </c>
      <c r="E10449" t="s">
        <v>39</v>
      </c>
      <c r="F10449">
        <v>2</v>
      </c>
      <c r="G10449" t="s">
        <v>38</v>
      </c>
      <c r="H10449" t="s">
        <v>2</v>
      </c>
      <c r="I10449" t="s">
        <v>51</v>
      </c>
      <c r="J10449">
        <v>1238.5999999999999</v>
      </c>
    </row>
    <row r="10450" spans="1:10" x14ac:dyDescent="0.25">
      <c r="A10450">
        <v>36</v>
      </c>
      <c r="B10450">
        <v>2017</v>
      </c>
      <c r="C10450" t="s">
        <v>41</v>
      </c>
      <c r="D10450" t="s">
        <v>59</v>
      </c>
      <c r="E10450" t="s">
        <v>39</v>
      </c>
      <c r="F10450">
        <v>3</v>
      </c>
      <c r="G10450" t="s">
        <v>45</v>
      </c>
      <c r="H10450" t="s">
        <v>46</v>
      </c>
      <c r="I10450" t="s">
        <v>37</v>
      </c>
      <c r="J10450">
        <v>968.9</v>
      </c>
    </row>
    <row r="10451" spans="1:10" x14ac:dyDescent="0.25">
      <c r="A10451">
        <v>36</v>
      </c>
      <c r="B10451">
        <v>2017</v>
      </c>
      <c r="C10451" t="s">
        <v>41</v>
      </c>
      <c r="D10451" t="s">
        <v>59</v>
      </c>
      <c r="E10451" t="s">
        <v>39</v>
      </c>
      <c r="F10451">
        <v>4</v>
      </c>
      <c r="G10451" t="s">
        <v>45</v>
      </c>
      <c r="H10451" t="s">
        <v>2</v>
      </c>
      <c r="I10451" t="s">
        <v>37</v>
      </c>
      <c r="J10451">
        <v>1707.5</v>
      </c>
    </row>
    <row r="10452" spans="1:10" x14ac:dyDescent="0.25">
      <c r="A10452">
        <v>36</v>
      </c>
      <c r="B10452">
        <v>2017</v>
      </c>
      <c r="C10452" t="s">
        <v>41</v>
      </c>
      <c r="D10452" t="s">
        <v>59</v>
      </c>
      <c r="E10452" t="s">
        <v>39</v>
      </c>
      <c r="F10452">
        <v>5</v>
      </c>
      <c r="G10452" t="s">
        <v>38</v>
      </c>
      <c r="H10452" t="s">
        <v>2</v>
      </c>
      <c r="I10452" t="s">
        <v>37</v>
      </c>
      <c r="J10452">
        <v>1437.2</v>
      </c>
    </row>
    <row r="10453" spans="1:10" x14ac:dyDescent="0.25">
      <c r="A10453">
        <v>36</v>
      </c>
      <c r="B10453">
        <v>2017</v>
      </c>
      <c r="C10453" t="s">
        <v>41</v>
      </c>
      <c r="D10453" t="s">
        <v>59</v>
      </c>
      <c r="E10453" t="s">
        <v>39</v>
      </c>
      <c r="F10453">
        <v>6</v>
      </c>
      <c r="G10453" t="s">
        <v>45</v>
      </c>
      <c r="H10453" t="s">
        <v>2</v>
      </c>
      <c r="I10453" t="s">
        <v>51</v>
      </c>
      <c r="J10453">
        <v>1170.3</v>
      </c>
    </row>
    <row r="10454" spans="1:10" x14ac:dyDescent="0.25">
      <c r="A10454">
        <v>36</v>
      </c>
      <c r="B10454">
        <v>2018</v>
      </c>
      <c r="C10454" t="s">
        <v>41</v>
      </c>
      <c r="D10454" t="s">
        <v>58</v>
      </c>
      <c r="E10454" t="s">
        <v>39</v>
      </c>
      <c r="F10454">
        <v>1</v>
      </c>
      <c r="G10454" t="s">
        <v>45</v>
      </c>
      <c r="H10454" t="s">
        <v>2</v>
      </c>
      <c r="I10454" t="s">
        <v>51</v>
      </c>
      <c r="J10454">
        <v>1074.3</v>
      </c>
    </row>
    <row r="10455" spans="1:10" x14ac:dyDescent="0.25">
      <c r="A10455">
        <v>36</v>
      </c>
      <c r="B10455">
        <v>2018</v>
      </c>
      <c r="C10455" t="s">
        <v>41</v>
      </c>
      <c r="D10455" t="s">
        <v>58</v>
      </c>
      <c r="E10455" t="s">
        <v>39</v>
      </c>
      <c r="F10455">
        <v>2</v>
      </c>
      <c r="G10455" t="s">
        <v>45</v>
      </c>
      <c r="H10455" t="s">
        <v>46</v>
      </c>
      <c r="I10455" t="s">
        <v>51</v>
      </c>
      <c r="J10455">
        <v>1416.2</v>
      </c>
    </row>
    <row r="10456" spans="1:10" x14ac:dyDescent="0.25">
      <c r="A10456">
        <v>36</v>
      </c>
      <c r="B10456">
        <v>2018</v>
      </c>
      <c r="C10456" t="s">
        <v>41</v>
      </c>
      <c r="D10456" t="s">
        <v>58</v>
      </c>
      <c r="E10456" t="s">
        <v>39</v>
      </c>
      <c r="F10456">
        <v>3</v>
      </c>
      <c r="G10456" t="s">
        <v>45</v>
      </c>
      <c r="H10456" t="s">
        <v>2</v>
      </c>
      <c r="I10456" t="s">
        <v>37</v>
      </c>
      <c r="J10456">
        <v>1365</v>
      </c>
    </row>
    <row r="10457" spans="1:10" x14ac:dyDescent="0.25">
      <c r="A10457">
        <v>36</v>
      </c>
      <c r="B10457">
        <v>2018</v>
      </c>
      <c r="C10457" t="s">
        <v>41</v>
      </c>
      <c r="D10457" t="s">
        <v>58</v>
      </c>
      <c r="E10457" t="s">
        <v>39</v>
      </c>
      <c r="F10457">
        <v>4</v>
      </c>
      <c r="G10457" t="s">
        <v>45</v>
      </c>
      <c r="H10457" t="s">
        <v>46</v>
      </c>
      <c r="I10457" t="s">
        <v>51</v>
      </c>
      <c r="J10457">
        <v>1164.7</v>
      </c>
    </row>
    <row r="10458" spans="1:10" x14ac:dyDescent="0.25">
      <c r="A10458">
        <v>36</v>
      </c>
      <c r="B10458">
        <v>2018</v>
      </c>
      <c r="C10458" t="s">
        <v>41</v>
      </c>
      <c r="D10458" t="s">
        <v>58</v>
      </c>
      <c r="E10458" t="s">
        <v>39</v>
      </c>
      <c r="F10458">
        <v>5</v>
      </c>
      <c r="G10458" t="s">
        <v>38</v>
      </c>
      <c r="H10458" t="s">
        <v>2</v>
      </c>
      <c r="I10458" t="s">
        <v>37</v>
      </c>
      <c r="J10458">
        <v>379.2</v>
      </c>
    </row>
    <row r="10459" spans="1:10" x14ac:dyDescent="0.25">
      <c r="A10459">
        <v>36</v>
      </c>
      <c r="B10459">
        <v>2018</v>
      </c>
      <c r="C10459" t="s">
        <v>41</v>
      </c>
      <c r="D10459" t="s">
        <v>58</v>
      </c>
      <c r="E10459" t="s">
        <v>39</v>
      </c>
      <c r="F10459">
        <v>6</v>
      </c>
      <c r="G10459" t="s">
        <v>45</v>
      </c>
      <c r="H10459" t="s">
        <v>46</v>
      </c>
      <c r="I10459" t="s">
        <v>51</v>
      </c>
      <c r="J10459">
        <v>855.3</v>
      </c>
    </row>
    <row r="10460" spans="1:10" x14ac:dyDescent="0.25">
      <c r="A10460">
        <v>36</v>
      </c>
      <c r="B10460">
        <v>2018</v>
      </c>
      <c r="C10460" t="s">
        <v>41</v>
      </c>
      <c r="D10460" t="s">
        <v>59</v>
      </c>
      <c r="E10460" t="s">
        <v>39</v>
      </c>
      <c r="F10460">
        <v>1</v>
      </c>
      <c r="G10460" t="s">
        <v>38</v>
      </c>
      <c r="H10460" t="s">
        <v>2</v>
      </c>
      <c r="I10460" t="s">
        <v>37</v>
      </c>
      <c r="J10460">
        <v>1775.7</v>
      </c>
    </row>
    <row r="10461" spans="1:10" x14ac:dyDescent="0.25">
      <c r="A10461">
        <v>36</v>
      </c>
      <c r="B10461">
        <v>2018</v>
      </c>
      <c r="C10461" t="s">
        <v>41</v>
      </c>
      <c r="D10461" t="s">
        <v>59</v>
      </c>
      <c r="E10461" t="s">
        <v>39</v>
      </c>
      <c r="F10461">
        <v>2</v>
      </c>
      <c r="G10461" t="s">
        <v>45</v>
      </c>
      <c r="H10461" t="s">
        <v>2</v>
      </c>
      <c r="I10461" t="s">
        <v>37</v>
      </c>
      <c r="J10461">
        <v>1416.5</v>
      </c>
    </row>
    <row r="10462" spans="1:10" x14ac:dyDescent="0.25">
      <c r="A10462">
        <v>36</v>
      </c>
      <c r="B10462">
        <v>2018</v>
      </c>
      <c r="C10462" t="s">
        <v>41</v>
      </c>
      <c r="D10462" t="s">
        <v>59</v>
      </c>
      <c r="E10462" t="s">
        <v>39</v>
      </c>
      <c r="F10462">
        <v>3</v>
      </c>
      <c r="G10462" t="s">
        <v>38</v>
      </c>
      <c r="H10462" t="s">
        <v>2</v>
      </c>
      <c r="I10462" t="s">
        <v>37</v>
      </c>
      <c r="J10462">
        <v>1066.9000000000001</v>
      </c>
    </row>
    <row r="10463" spans="1:10" x14ac:dyDescent="0.25">
      <c r="A10463">
        <v>36</v>
      </c>
      <c r="B10463">
        <v>2018</v>
      </c>
      <c r="C10463" t="s">
        <v>41</v>
      </c>
      <c r="D10463" t="s">
        <v>59</v>
      </c>
      <c r="E10463" t="s">
        <v>39</v>
      </c>
      <c r="F10463">
        <v>4</v>
      </c>
      <c r="G10463" t="s">
        <v>38</v>
      </c>
      <c r="H10463" t="s">
        <v>46</v>
      </c>
      <c r="I10463" t="s">
        <v>37</v>
      </c>
      <c r="J10463">
        <v>1189.3</v>
      </c>
    </row>
    <row r="10464" spans="1:10" x14ac:dyDescent="0.25">
      <c r="A10464">
        <v>36</v>
      </c>
      <c r="B10464">
        <v>2018</v>
      </c>
      <c r="C10464" t="s">
        <v>41</v>
      </c>
      <c r="D10464" t="s">
        <v>59</v>
      </c>
      <c r="E10464" t="s">
        <v>39</v>
      </c>
      <c r="F10464">
        <v>5</v>
      </c>
      <c r="G10464" t="s">
        <v>45</v>
      </c>
      <c r="H10464" t="s">
        <v>46</v>
      </c>
      <c r="I10464" t="s">
        <v>37</v>
      </c>
      <c r="J10464">
        <v>1123.3</v>
      </c>
    </row>
    <row r="10465" spans="1:10" x14ac:dyDescent="0.25">
      <c r="A10465">
        <v>36</v>
      </c>
      <c r="B10465">
        <v>2018</v>
      </c>
      <c r="C10465" t="s">
        <v>41</v>
      </c>
      <c r="D10465" t="s">
        <v>59</v>
      </c>
      <c r="E10465" t="s">
        <v>39</v>
      </c>
      <c r="F10465">
        <v>6</v>
      </c>
      <c r="G10465" t="s">
        <v>45</v>
      </c>
      <c r="H10465" t="s">
        <v>46</v>
      </c>
      <c r="I10465" t="s">
        <v>37</v>
      </c>
      <c r="J10465">
        <v>1555.5</v>
      </c>
    </row>
    <row r="10466" spans="1:10" x14ac:dyDescent="0.25">
      <c r="A10466">
        <v>37</v>
      </c>
      <c r="B10466">
        <v>2017</v>
      </c>
      <c r="C10466" t="s">
        <v>41</v>
      </c>
      <c r="D10466" t="s">
        <v>58</v>
      </c>
      <c r="E10466" t="s">
        <v>39</v>
      </c>
      <c r="F10466">
        <v>1</v>
      </c>
      <c r="G10466" t="s">
        <v>45</v>
      </c>
      <c r="H10466" t="s">
        <v>46</v>
      </c>
      <c r="I10466" t="s">
        <v>51</v>
      </c>
      <c r="J10466">
        <v>2005.5</v>
      </c>
    </row>
    <row r="10467" spans="1:10" x14ac:dyDescent="0.25">
      <c r="A10467">
        <v>37</v>
      </c>
      <c r="B10467">
        <v>2017</v>
      </c>
      <c r="C10467" t="s">
        <v>41</v>
      </c>
      <c r="D10467" t="s">
        <v>58</v>
      </c>
      <c r="E10467" t="s">
        <v>39</v>
      </c>
      <c r="F10467">
        <v>2</v>
      </c>
      <c r="G10467" t="s">
        <v>45</v>
      </c>
      <c r="H10467" t="s">
        <v>46</v>
      </c>
      <c r="I10467" t="s">
        <v>37</v>
      </c>
      <c r="J10467">
        <v>1912.9</v>
      </c>
    </row>
    <row r="10468" spans="1:10" x14ac:dyDescent="0.25">
      <c r="A10468">
        <v>37</v>
      </c>
      <c r="B10468">
        <v>2017</v>
      </c>
      <c r="C10468" t="s">
        <v>41</v>
      </c>
      <c r="D10468" t="s">
        <v>58</v>
      </c>
      <c r="E10468" t="s">
        <v>39</v>
      </c>
      <c r="F10468">
        <v>3</v>
      </c>
      <c r="G10468" t="s">
        <v>38</v>
      </c>
      <c r="H10468" t="s">
        <v>2</v>
      </c>
      <c r="I10468" t="s">
        <v>37</v>
      </c>
      <c r="J10468">
        <v>2160.1999999999998</v>
      </c>
    </row>
    <row r="10469" spans="1:10" x14ac:dyDescent="0.25">
      <c r="A10469">
        <v>37</v>
      </c>
      <c r="B10469">
        <v>2017</v>
      </c>
      <c r="C10469" t="s">
        <v>41</v>
      </c>
      <c r="D10469" t="s">
        <v>58</v>
      </c>
      <c r="E10469" t="s">
        <v>39</v>
      </c>
      <c r="F10469">
        <v>4</v>
      </c>
      <c r="G10469" t="s">
        <v>38</v>
      </c>
      <c r="H10469" t="s">
        <v>2</v>
      </c>
      <c r="I10469" t="s">
        <v>37</v>
      </c>
      <c r="J10469">
        <v>1571.9</v>
      </c>
    </row>
    <row r="10470" spans="1:10" x14ac:dyDescent="0.25">
      <c r="A10470">
        <v>37</v>
      </c>
      <c r="B10470">
        <v>2017</v>
      </c>
      <c r="C10470" t="s">
        <v>41</v>
      </c>
      <c r="D10470" t="s">
        <v>58</v>
      </c>
      <c r="E10470" t="s">
        <v>39</v>
      </c>
      <c r="F10470">
        <v>5</v>
      </c>
      <c r="G10470" t="s">
        <v>45</v>
      </c>
      <c r="H10470" t="s">
        <v>2</v>
      </c>
      <c r="I10470" t="s">
        <v>37</v>
      </c>
      <c r="J10470">
        <v>545.70000000000005</v>
      </c>
    </row>
    <row r="10471" spans="1:10" x14ac:dyDescent="0.25">
      <c r="A10471">
        <v>37</v>
      </c>
      <c r="B10471">
        <v>2017</v>
      </c>
      <c r="C10471" t="s">
        <v>41</v>
      </c>
      <c r="D10471" t="s">
        <v>58</v>
      </c>
      <c r="E10471" t="s">
        <v>39</v>
      </c>
      <c r="F10471">
        <v>6</v>
      </c>
      <c r="G10471" t="s">
        <v>38</v>
      </c>
      <c r="H10471" t="s">
        <v>46</v>
      </c>
      <c r="I10471" t="s">
        <v>51</v>
      </c>
      <c r="J10471">
        <v>1407</v>
      </c>
    </row>
    <row r="10472" spans="1:10" x14ac:dyDescent="0.25">
      <c r="A10472">
        <v>37</v>
      </c>
      <c r="B10472">
        <v>2017</v>
      </c>
      <c r="C10472" t="s">
        <v>41</v>
      </c>
      <c r="D10472" t="s">
        <v>59</v>
      </c>
      <c r="E10472" t="s">
        <v>39</v>
      </c>
      <c r="F10472">
        <v>1</v>
      </c>
      <c r="G10472" t="s">
        <v>38</v>
      </c>
      <c r="H10472" t="s">
        <v>46</v>
      </c>
      <c r="I10472" t="s">
        <v>51</v>
      </c>
      <c r="J10472">
        <v>2323.6</v>
      </c>
    </row>
    <row r="10473" spans="1:10" x14ac:dyDescent="0.25">
      <c r="A10473">
        <v>37</v>
      </c>
      <c r="B10473">
        <v>2017</v>
      </c>
      <c r="C10473" t="s">
        <v>41</v>
      </c>
      <c r="D10473" t="s">
        <v>59</v>
      </c>
      <c r="E10473" t="s">
        <v>39</v>
      </c>
      <c r="F10473">
        <v>2</v>
      </c>
      <c r="G10473" t="s">
        <v>45</v>
      </c>
      <c r="H10473" t="s">
        <v>46</v>
      </c>
      <c r="I10473" t="s">
        <v>51</v>
      </c>
      <c r="J10473">
        <v>1533.3</v>
      </c>
    </row>
    <row r="10474" spans="1:10" x14ac:dyDescent="0.25">
      <c r="A10474">
        <v>37</v>
      </c>
      <c r="B10474">
        <v>2017</v>
      </c>
      <c r="C10474" t="s">
        <v>41</v>
      </c>
      <c r="D10474" t="s">
        <v>59</v>
      </c>
      <c r="E10474" t="s">
        <v>39</v>
      </c>
      <c r="F10474">
        <v>3</v>
      </c>
      <c r="G10474" t="s">
        <v>45</v>
      </c>
      <c r="H10474" t="s">
        <v>2</v>
      </c>
      <c r="I10474" t="s">
        <v>37</v>
      </c>
      <c r="J10474">
        <v>1811.2</v>
      </c>
    </row>
    <row r="10475" spans="1:10" x14ac:dyDescent="0.25">
      <c r="A10475">
        <v>37</v>
      </c>
      <c r="B10475">
        <v>2017</v>
      </c>
      <c r="C10475" t="s">
        <v>41</v>
      </c>
      <c r="D10475" t="s">
        <v>59</v>
      </c>
      <c r="E10475" t="s">
        <v>39</v>
      </c>
      <c r="F10475">
        <v>4</v>
      </c>
      <c r="G10475" t="s">
        <v>45</v>
      </c>
      <c r="H10475" t="s">
        <v>46</v>
      </c>
      <c r="I10475" t="s">
        <v>37</v>
      </c>
      <c r="J10475">
        <v>1821.9</v>
      </c>
    </row>
    <row r="10476" spans="1:10" x14ac:dyDescent="0.25">
      <c r="A10476">
        <v>37</v>
      </c>
      <c r="B10476">
        <v>2017</v>
      </c>
      <c r="C10476" t="s">
        <v>41</v>
      </c>
      <c r="D10476" t="s">
        <v>59</v>
      </c>
      <c r="E10476" t="s">
        <v>39</v>
      </c>
      <c r="F10476">
        <v>5</v>
      </c>
      <c r="G10476" t="s">
        <v>38</v>
      </c>
      <c r="H10476" t="s">
        <v>46</v>
      </c>
      <c r="I10476" t="s">
        <v>37</v>
      </c>
      <c r="J10476">
        <v>466.3</v>
      </c>
    </row>
    <row r="10477" spans="1:10" x14ac:dyDescent="0.25">
      <c r="A10477">
        <v>37</v>
      </c>
      <c r="B10477">
        <v>2017</v>
      </c>
      <c r="C10477" t="s">
        <v>41</v>
      </c>
      <c r="D10477" t="s">
        <v>59</v>
      </c>
      <c r="E10477" t="s">
        <v>39</v>
      </c>
      <c r="F10477">
        <v>6</v>
      </c>
      <c r="G10477" t="s">
        <v>38</v>
      </c>
      <c r="H10477" t="s">
        <v>46</v>
      </c>
      <c r="I10477" t="s">
        <v>51</v>
      </c>
      <c r="J10477">
        <v>1713.5</v>
      </c>
    </row>
    <row r="10478" spans="1:10" x14ac:dyDescent="0.25">
      <c r="A10478">
        <v>37</v>
      </c>
      <c r="B10478">
        <v>2018</v>
      </c>
      <c r="C10478" t="s">
        <v>41</v>
      </c>
      <c r="D10478" t="s">
        <v>58</v>
      </c>
      <c r="E10478" t="s">
        <v>39</v>
      </c>
      <c r="F10478">
        <v>1</v>
      </c>
      <c r="G10478" t="s">
        <v>45</v>
      </c>
      <c r="H10478" t="s">
        <v>46</v>
      </c>
      <c r="I10478" t="s">
        <v>51</v>
      </c>
      <c r="J10478">
        <v>1847.3</v>
      </c>
    </row>
    <row r="10479" spans="1:10" x14ac:dyDescent="0.25">
      <c r="A10479">
        <v>37</v>
      </c>
      <c r="B10479">
        <v>2018</v>
      </c>
      <c r="C10479" t="s">
        <v>41</v>
      </c>
      <c r="D10479" t="s">
        <v>58</v>
      </c>
      <c r="E10479" t="s">
        <v>39</v>
      </c>
      <c r="F10479">
        <v>2</v>
      </c>
      <c r="G10479" t="s">
        <v>45</v>
      </c>
      <c r="H10479" t="s">
        <v>46</v>
      </c>
      <c r="I10479" t="s">
        <v>51</v>
      </c>
      <c r="J10479">
        <v>1097.0999999999999</v>
      </c>
    </row>
    <row r="10480" spans="1:10" x14ac:dyDescent="0.25">
      <c r="A10480">
        <v>37</v>
      </c>
      <c r="B10480">
        <v>2018</v>
      </c>
      <c r="C10480" t="s">
        <v>41</v>
      </c>
      <c r="D10480" t="s">
        <v>58</v>
      </c>
      <c r="E10480" t="s">
        <v>39</v>
      </c>
      <c r="F10480">
        <v>3</v>
      </c>
      <c r="G10480" t="s">
        <v>38</v>
      </c>
      <c r="H10480" t="s">
        <v>2</v>
      </c>
      <c r="I10480" t="s">
        <v>51</v>
      </c>
      <c r="J10480">
        <v>761.6</v>
      </c>
    </row>
    <row r="10481" spans="1:10" x14ac:dyDescent="0.25">
      <c r="A10481">
        <v>37</v>
      </c>
      <c r="B10481">
        <v>2018</v>
      </c>
      <c r="C10481" t="s">
        <v>41</v>
      </c>
      <c r="D10481" t="s">
        <v>58</v>
      </c>
      <c r="E10481" t="s">
        <v>39</v>
      </c>
      <c r="F10481">
        <v>4</v>
      </c>
      <c r="G10481" t="s">
        <v>45</v>
      </c>
      <c r="H10481" t="s">
        <v>46</v>
      </c>
      <c r="I10481" t="s">
        <v>37</v>
      </c>
      <c r="J10481">
        <v>1685.8</v>
      </c>
    </row>
    <row r="10482" spans="1:10" x14ac:dyDescent="0.25">
      <c r="A10482">
        <v>37</v>
      </c>
      <c r="B10482">
        <v>2018</v>
      </c>
      <c r="C10482" t="s">
        <v>41</v>
      </c>
      <c r="D10482" t="s">
        <v>58</v>
      </c>
      <c r="E10482" t="s">
        <v>39</v>
      </c>
      <c r="F10482">
        <v>5</v>
      </c>
      <c r="G10482" t="s">
        <v>38</v>
      </c>
      <c r="H10482" t="s">
        <v>46</v>
      </c>
      <c r="I10482" t="s">
        <v>51</v>
      </c>
      <c r="J10482">
        <v>1773.7</v>
      </c>
    </row>
    <row r="10483" spans="1:10" x14ac:dyDescent="0.25">
      <c r="A10483">
        <v>37</v>
      </c>
      <c r="B10483">
        <v>2018</v>
      </c>
      <c r="C10483" t="s">
        <v>41</v>
      </c>
      <c r="D10483" t="s">
        <v>58</v>
      </c>
      <c r="E10483" t="s">
        <v>39</v>
      </c>
      <c r="F10483">
        <v>6</v>
      </c>
      <c r="G10483" t="s">
        <v>45</v>
      </c>
      <c r="H10483" t="s">
        <v>46</v>
      </c>
      <c r="I10483" t="s">
        <v>51</v>
      </c>
      <c r="J10483">
        <v>992.6</v>
      </c>
    </row>
    <row r="10484" spans="1:10" x14ac:dyDescent="0.25">
      <c r="A10484">
        <v>37</v>
      </c>
      <c r="B10484">
        <v>2018</v>
      </c>
      <c r="C10484" t="s">
        <v>41</v>
      </c>
      <c r="D10484" t="s">
        <v>59</v>
      </c>
      <c r="E10484" t="s">
        <v>39</v>
      </c>
      <c r="F10484">
        <v>1</v>
      </c>
      <c r="G10484" t="s">
        <v>38</v>
      </c>
      <c r="H10484" t="s">
        <v>46</v>
      </c>
      <c r="I10484" t="s">
        <v>51</v>
      </c>
      <c r="J10484">
        <v>2124.5</v>
      </c>
    </row>
    <row r="10485" spans="1:10" x14ac:dyDescent="0.25">
      <c r="A10485">
        <v>37</v>
      </c>
      <c r="B10485">
        <v>2018</v>
      </c>
      <c r="C10485" t="s">
        <v>41</v>
      </c>
      <c r="D10485" t="s">
        <v>59</v>
      </c>
      <c r="E10485" t="s">
        <v>39</v>
      </c>
      <c r="F10485">
        <v>2</v>
      </c>
      <c r="G10485" t="s">
        <v>38</v>
      </c>
      <c r="H10485" t="s">
        <v>2</v>
      </c>
      <c r="I10485" t="s">
        <v>51</v>
      </c>
      <c r="J10485">
        <v>1414.5</v>
      </c>
    </row>
    <row r="10486" spans="1:10" x14ac:dyDescent="0.25">
      <c r="A10486">
        <v>37</v>
      </c>
      <c r="B10486">
        <v>2018</v>
      </c>
      <c r="C10486" t="s">
        <v>41</v>
      </c>
      <c r="D10486" t="s">
        <v>59</v>
      </c>
      <c r="E10486" t="s">
        <v>39</v>
      </c>
      <c r="F10486">
        <v>3</v>
      </c>
      <c r="G10486" t="s">
        <v>45</v>
      </c>
      <c r="H10486" t="s">
        <v>46</v>
      </c>
      <c r="I10486" t="s">
        <v>37</v>
      </c>
      <c r="J10486">
        <v>1844.8</v>
      </c>
    </row>
    <row r="10487" spans="1:10" x14ac:dyDescent="0.25">
      <c r="A10487">
        <v>37</v>
      </c>
      <c r="B10487">
        <v>2018</v>
      </c>
      <c r="C10487" t="s">
        <v>41</v>
      </c>
      <c r="D10487" t="s">
        <v>59</v>
      </c>
      <c r="E10487" t="s">
        <v>39</v>
      </c>
      <c r="F10487">
        <v>4</v>
      </c>
      <c r="G10487" t="s">
        <v>38</v>
      </c>
      <c r="H10487" t="s">
        <v>2</v>
      </c>
      <c r="I10487" t="s">
        <v>37</v>
      </c>
      <c r="J10487">
        <v>1717.1</v>
      </c>
    </row>
    <row r="10488" spans="1:10" x14ac:dyDescent="0.25">
      <c r="A10488">
        <v>37</v>
      </c>
      <c r="B10488">
        <v>2018</v>
      </c>
      <c r="C10488" t="s">
        <v>41</v>
      </c>
      <c r="D10488" t="s">
        <v>59</v>
      </c>
      <c r="E10488" t="s">
        <v>39</v>
      </c>
      <c r="F10488">
        <v>5</v>
      </c>
      <c r="G10488" t="s">
        <v>38</v>
      </c>
      <c r="H10488" t="s">
        <v>46</v>
      </c>
      <c r="I10488" t="s">
        <v>51</v>
      </c>
      <c r="J10488">
        <v>1931.9</v>
      </c>
    </row>
    <row r="10489" spans="1:10" x14ac:dyDescent="0.25">
      <c r="A10489">
        <v>37</v>
      </c>
      <c r="B10489">
        <v>2018</v>
      </c>
      <c r="C10489" t="s">
        <v>41</v>
      </c>
      <c r="D10489" t="s">
        <v>59</v>
      </c>
      <c r="E10489" t="s">
        <v>39</v>
      </c>
      <c r="F10489">
        <v>6</v>
      </c>
      <c r="G10489" t="s">
        <v>38</v>
      </c>
      <c r="H10489" t="s">
        <v>46</v>
      </c>
      <c r="I10489" t="s">
        <v>51</v>
      </c>
      <c r="J10489">
        <v>2366.3000000000002</v>
      </c>
    </row>
    <row r="10490" spans="1:10" x14ac:dyDescent="0.25">
      <c r="A10490">
        <v>38</v>
      </c>
      <c r="B10490">
        <v>2017</v>
      </c>
      <c r="C10490" t="s">
        <v>41</v>
      </c>
      <c r="D10490" t="s">
        <v>58</v>
      </c>
      <c r="E10490" t="s">
        <v>39</v>
      </c>
      <c r="F10490">
        <v>1</v>
      </c>
      <c r="G10490" t="s">
        <v>45</v>
      </c>
      <c r="H10490" t="s">
        <v>2</v>
      </c>
      <c r="I10490" t="s">
        <v>37</v>
      </c>
      <c r="J10490">
        <v>1721.1</v>
      </c>
    </row>
    <row r="10491" spans="1:10" x14ac:dyDescent="0.25">
      <c r="A10491">
        <v>38</v>
      </c>
      <c r="B10491">
        <v>2017</v>
      </c>
      <c r="C10491" t="s">
        <v>41</v>
      </c>
      <c r="D10491" t="s">
        <v>58</v>
      </c>
      <c r="E10491" t="s">
        <v>39</v>
      </c>
      <c r="F10491">
        <v>2</v>
      </c>
      <c r="G10491" t="s">
        <v>38</v>
      </c>
      <c r="H10491" t="s">
        <v>2</v>
      </c>
      <c r="I10491" t="s">
        <v>51</v>
      </c>
      <c r="J10491">
        <v>1386.8</v>
      </c>
    </row>
    <row r="10492" spans="1:10" x14ac:dyDescent="0.25">
      <c r="A10492">
        <v>38</v>
      </c>
      <c r="B10492">
        <v>2017</v>
      </c>
      <c r="C10492" t="s">
        <v>41</v>
      </c>
      <c r="D10492" t="s">
        <v>58</v>
      </c>
      <c r="E10492" t="s">
        <v>39</v>
      </c>
      <c r="F10492">
        <v>3</v>
      </c>
      <c r="G10492" t="s">
        <v>38</v>
      </c>
      <c r="H10492" t="s">
        <v>46</v>
      </c>
      <c r="I10492" t="s">
        <v>37</v>
      </c>
      <c r="J10492">
        <v>1689.5</v>
      </c>
    </row>
    <row r="10493" spans="1:10" x14ac:dyDescent="0.25">
      <c r="A10493">
        <v>38</v>
      </c>
      <c r="B10493">
        <v>2017</v>
      </c>
      <c r="C10493" t="s">
        <v>41</v>
      </c>
      <c r="D10493" t="s">
        <v>58</v>
      </c>
      <c r="E10493" t="s">
        <v>39</v>
      </c>
      <c r="F10493">
        <v>4</v>
      </c>
      <c r="G10493" t="s">
        <v>38</v>
      </c>
      <c r="H10493" t="s">
        <v>46</v>
      </c>
      <c r="I10493" t="s">
        <v>51</v>
      </c>
      <c r="J10493">
        <v>868.8</v>
      </c>
    </row>
    <row r="10494" spans="1:10" x14ac:dyDescent="0.25">
      <c r="A10494">
        <v>38</v>
      </c>
      <c r="B10494">
        <v>2017</v>
      </c>
      <c r="C10494" t="s">
        <v>41</v>
      </c>
      <c r="D10494" t="s">
        <v>58</v>
      </c>
      <c r="E10494" t="s">
        <v>39</v>
      </c>
      <c r="F10494">
        <v>5</v>
      </c>
      <c r="G10494" t="s">
        <v>38</v>
      </c>
      <c r="H10494" t="s">
        <v>2</v>
      </c>
      <c r="I10494" t="s">
        <v>37</v>
      </c>
      <c r="J10494">
        <v>1419.8</v>
      </c>
    </row>
    <row r="10495" spans="1:10" x14ac:dyDescent="0.25">
      <c r="A10495">
        <v>38</v>
      </c>
      <c r="B10495">
        <v>2017</v>
      </c>
      <c r="C10495" t="s">
        <v>41</v>
      </c>
      <c r="D10495" t="s">
        <v>58</v>
      </c>
      <c r="E10495" t="s">
        <v>39</v>
      </c>
      <c r="F10495">
        <v>6</v>
      </c>
      <c r="G10495" t="s">
        <v>45</v>
      </c>
      <c r="H10495" t="s">
        <v>2</v>
      </c>
      <c r="I10495" t="s">
        <v>51</v>
      </c>
      <c r="J10495">
        <v>1399.7</v>
      </c>
    </row>
    <row r="10496" spans="1:10" x14ac:dyDescent="0.25">
      <c r="A10496">
        <v>38</v>
      </c>
      <c r="B10496">
        <v>2017</v>
      </c>
      <c r="C10496" t="s">
        <v>41</v>
      </c>
      <c r="D10496" t="s">
        <v>59</v>
      </c>
      <c r="E10496" t="s">
        <v>39</v>
      </c>
      <c r="F10496">
        <v>1</v>
      </c>
      <c r="G10496" t="s">
        <v>38</v>
      </c>
      <c r="H10496" t="s">
        <v>46</v>
      </c>
      <c r="I10496" t="s">
        <v>51</v>
      </c>
      <c r="J10496">
        <v>2526.6</v>
      </c>
    </row>
    <row r="10497" spans="1:10" x14ac:dyDescent="0.25">
      <c r="A10497">
        <v>38</v>
      </c>
      <c r="B10497">
        <v>2017</v>
      </c>
      <c r="C10497" t="s">
        <v>41</v>
      </c>
      <c r="D10497" t="s">
        <v>59</v>
      </c>
      <c r="E10497" t="s">
        <v>39</v>
      </c>
      <c r="F10497">
        <v>2</v>
      </c>
      <c r="G10497" t="s">
        <v>45</v>
      </c>
      <c r="H10497" t="s">
        <v>2</v>
      </c>
      <c r="I10497" t="s">
        <v>51</v>
      </c>
      <c r="J10497">
        <v>1321.2</v>
      </c>
    </row>
    <row r="10498" spans="1:10" x14ac:dyDescent="0.25">
      <c r="A10498">
        <v>38</v>
      </c>
      <c r="B10498">
        <v>2017</v>
      </c>
      <c r="C10498" t="s">
        <v>41</v>
      </c>
      <c r="D10498" t="s">
        <v>59</v>
      </c>
      <c r="E10498" t="s">
        <v>39</v>
      </c>
      <c r="F10498">
        <v>3</v>
      </c>
      <c r="G10498" t="s">
        <v>38</v>
      </c>
      <c r="H10498" t="s">
        <v>2</v>
      </c>
      <c r="I10498" t="s">
        <v>51</v>
      </c>
      <c r="J10498">
        <v>797.2</v>
      </c>
    </row>
    <row r="10499" spans="1:10" x14ac:dyDescent="0.25">
      <c r="A10499">
        <v>38</v>
      </c>
      <c r="B10499">
        <v>2017</v>
      </c>
      <c r="C10499" t="s">
        <v>41</v>
      </c>
      <c r="D10499" t="s">
        <v>59</v>
      </c>
      <c r="E10499" t="s">
        <v>39</v>
      </c>
      <c r="F10499">
        <v>4</v>
      </c>
      <c r="G10499" t="s">
        <v>45</v>
      </c>
      <c r="H10499" t="s">
        <v>2</v>
      </c>
      <c r="I10499" t="s">
        <v>51</v>
      </c>
      <c r="J10499">
        <v>1947.9</v>
      </c>
    </row>
    <row r="10500" spans="1:10" x14ac:dyDescent="0.25">
      <c r="A10500">
        <v>38</v>
      </c>
      <c r="B10500">
        <v>2017</v>
      </c>
      <c r="C10500" t="s">
        <v>41</v>
      </c>
      <c r="D10500" t="s">
        <v>59</v>
      </c>
      <c r="E10500" t="s">
        <v>39</v>
      </c>
      <c r="F10500">
        <v>5</v>
      </c>
      <c r="G10500" t="s">
        <v>45</v>
      </c>
      <c r="H10500" t="s">
        <v>46</v>
      </c>
      <c r="I10500" t="s">
        <v>37</v>
      </c>
      <c r="J10500">
        <v>1731.5</v>
      </c>
    </row>
    <row r="10501" spans="1:10" x14ac:dyDescent="0.25">
      <c r="A10501">
        <v>38</v>
      </c>
      <c r="B10501">
        <v>2017</v>
      </c>
      <c r="C10501" t="s">
        <v>41</v>
      </c>
      <c r="D10501" t="s">
        <v>59</v>
      </c>
      <c r="E10501" t="s">
        <v>39</v>
      </c>
      <c r="F10501">
        <v>6</v>
      </c>
      <c r="G10501" t="s">
        <v>38</v>
      </c>
      <c r="H10501" t="s">
        <v>2</v>
      </c>
      <c r="I10501" t="s">
        <v>51</v>
      </c>
      <c r="J10501">
        <v>1663.1</v>
      </c>
    </row>
    <row r="10502" spans="1:10" x14ac:dyDescent="0.25">
      <c r="A10502">
        <v>38</v>
      </c>
      <c r="B10502">
        <v>2018</v>
      </c>
      <c r="C10502" t="s">
        <v>41</v>
      </c>
      <c r="D10502" t="s">
        <v>58</v>
      </c>
      <c r="E10502" t="s">
        <v>39</v>
      </c>
      <c r="F10502">
        <v>1</v>
      </c>
      <c r="G10502" t="s">
        <v>38</v>
      </c>
      <c r="H10502" t="s">
        <v>2</v>
      </c>
      <c r="I10502" t="s">
        <v>51</v>
      </c>
      <c r="J10502">
        <v>1596.4</v>
      </c>
    </row>
    <row r="10503" spans="1:10" x14ac:dyDescent="0.25">
      <c r="A10503">
        <v>38</v>
      </c>
      <c r="B10503">
        <v>2018</v>
      </c>
      <c r="C10503" t="s">
        <v>41</v>
      </c>
      <c r="D10503" t="s">
        <v>58</v>
      </c>
      <c r="E10503" t="s">
        <v>39</v>
      </c>
      <c r="F10503">
        <v>2</v>
      </c>
      <c r="G10503" t="s">
        <v>38</v>
      </c>
      <c r="H10503" t="s">
        <v>2</v>
      </c>
      <c r="I10503" t="s">
        <v>37</v>
      </c>
      <c r="J10503">
        <v>1203.8</v>
      </c>
    </row>
    <row r="10504" spans="1:10" x14ac:dyDescent="0.25">
      <c r="A10504">
        <v>38</v>
      </c>
      <c r="B10504">
        <v>2018</v>
      </c>
      <c r="C10504" t="s">
        <v>41</v>
      </c>
      <c r="D10504" t="s">
        <v>58</v>
      </c>
      <c r="E10504" t="s">
        <v>39</v>
      </c>
      <c r="F10504">
        <v>3</v>
      </c>
      <c r="G10504" t="s">
        <v>45</v>
      </c>
      <c r="H10504" t="s">
        <v>2</v>
      </c>
      <c r="I10504" t="s">
        <v>37</v>
      </c>
      <c r="J10504">
        <v>1238</v>
      </c>
    </row>
    <row r="10505" spans="1:10" x14ac:dyDescent="0.25">
      <c r="A10505">
        <v>38</v>
      </c>
      <c r="B10505">
        <v>2018</v>
      </c>
      <c r="C10505" t="s">
        <v>41</v>
      </c>
      <c r="D10505" t="s">
        <v>58</v>
      </c>
      <c r="E10505" t="s">
        <v>39</v>
      </c>
      <c r="F10505">
        <v>4</v>
      </c>
      <c r="G10505" t="s">
        <v>38</v>
      </c>
      <c r="H10505" t="s">
        <v>2</v>
      </c>
      <c r="I10505" t="s">
        <v>51</v>
      </c>
      <c r="J10505">
        <v>1868.6</v>
      </c>
    </row>
    <row r="10506" spans="1:10" x14ac:dyDescent="0.25">
      <c r="A10506">
        <v>38</v>
      </c>
      <c r="B10506">
        <v>2018</v>
      </c>
      <c r="C10506" t="s">
        <v>41</v>
      </c>
      <c r="D10506" t="s">
        <v>58</v>
      </c>
      <c r="E10506" t="s">
        <v>39</v>
      </c>
      <c r="F10506">
        <v>5</v>
      </c>
      <c r="G10506" t="s">
        <v>45</v>
      </c>
      <c r="H10506" t="s">
        <v>2</v>
      </c>
      <c r="I10506" t="s">
        <v>51</v>
      </c>
      <c r="J10506">
        <v>1005.8</v>
      </c>
    </row>
    <row r="10507" spans="1:10" x14ac:dyDescent="0.25">
      <c r="A10507">
        <v>38</v>
      </c>
      <c r="B10507">
        <v>2018</v>
      </c>
      <c r="C10507" t="s">
        <v>41</v>
      </c>
      <c r="D10507" t="s">
        <v>58</v>
      </c>
      <c r="E10507" t="s">
        <v>39</v>
      </c>
      <c r="F10507">
        <v>6</v>
      </c>
      <c r="G10507" t="s">
        <v>38</v>
      </c>
      <c r="H10507" t="s">
        <v>46</v>
      </c>
      <c r="I10507" t="s">
        <v>37</v>
      </c>
      <c r="J10507">
        <v>1095.4000000000001</v>
      </c>
    </row>
    <row r="10508" spans="1:10" x14ac:dyDescent="0.25">
      <c r="A10508">
        <v>38</v>
      </c>
      <c r="B10508">
        <v>2018</v>
      </c>
      <c r="C10508" t="s">
        <v>41</v>
      </c>
      <c r="D10508" t="s">
        <v>59</v>
      </c>
      <c r="E10508" t="s">
        <v>39</v>
      </c>
      <c r="F10508">
        <v>1</v>
      </c>
      <c r="G10508" t="s">
        <v>38</v>
      </c>
      <c r="H10508" t="s">
        <v>46</v>
      </c>
      <c r="I10508" t="s">
        <v>51</v>
      </c>
      <c r="J10508">
        <v>1625.3</v>
      </c>
    </row>
    <row r="10509" spans="1:10" x14ac:dyDescent="0.25">
      <c r="A10509">
        <v>38</v>
      </c>
      <c r="B10509">
        <v>2018</v>
      </c>
      <c r="C10509" t="s">
        <v>41</v>
      </c>
      <c r="D10509" t="s">
        <v>59</v>
      </c>
      <c r="E10509" t="s">
        <v>39</v>
      </c>
      <c r="F10509">
        <v>2</v>
      </c>
      <c r="G10509" t="s">
        <v>38</v>
      </c>
      <c r="H10509" t="s">
        <v>46</v>
      </c>
      <c r="I10509" t="s">
        <v>37</v>
      </c>
      <c r="J10509">
        <v>1128.4000000000001</v>
      </c>
    </row>
    <row r="10510" spans="1:10" x14ac:dyDescent="0.25">
      <c r="A10510">
        <v>38</v>
      </c>
      <c r="B10510">
        <v>2018</v>
      </c>
      <c r="C10510" t="s">
        <v>41</v>
      </c>
      <c r="D10510" t="s">
        <v>59</v>
      </c>
      <c r="E10510" t="s">
        <v>39</v>
      </c>
      <c r="F10510">
        <v>3</v>
      </c>
      <c r="G10510" t="s">
        <v>45</v>
      </c>
      <c r="H10510" t="s">
        <v>2</v>
      </c>
      <c r="I10510" t="s">
        <v>51</v>
      </c>
      <c r="J10510">
        <v>887</v>
      </c>
    </row>
    <row r="10511" spans="1:10" x14ac:dyDescent="0.25">
      <c r="A10511">
        <v>38</v>
      </c>
      <c r="B10511">
        <v>2018</v>
      </c>
      <c r="C10511" t="s">
        <v>41</v>
      </c>
      <c r="D10511" t="s">
        <v>59</v>
      </c>
      <c r="E10511" t="s">
        <v>39</v>
      </c>
      <c r="F10511">
        <v>4</v>
      </c>
      <c r="G10511" t="s">
        <v>45</v>
      </c>
      <c r="H10511" t="s">
        <v>46</v>
      </c>
      <c r="I10511" t="s">
        <v>37</v>
      </c>
      <c r="J10511">
        <v>1951</v>
      </c>
    </row>
    <row r="10512" spans="1:10" x14ac:dyDescent="0.25">
      <c r="A10512">
        <v>38</v>
      </c>
      <c r="B10512">
        <v>2018</v>
      </c>
      <c r="C10512" t="s">
        <v>41</v>
      </c>
      <c r="D10512" t="s">
        <v>59</v>
      </c>
      <c r="E10512" t="s">
        <v>39</v>
      </c>
      <c r="F10512">
        <v>5</v>
      </c>
      <c r="G10512" t="s">
        <v>45</v>
      </c>
      <c r="H10512" t="s">
        <v>2</v>
      </c>
      <c r="I10512" t="s">
        <v>51</v>
      </c>
      <c r="J10512">
        <v>1653.4</v>
      </c>
    </row>
    <row r="10513" spans="1:10" x14ac:dyDescent="0.25">
      <c r="A10513">
        <v>38</v>
      </c>
      <c r="B10513">
        <v>2018</v>
      </c>
      <c r="C10513" t="s">
        <v>41</v>
      </c>
      <c r="D10513" t="s">
        <v>59</v>
      </c>
      <c r="E10513" t="s">
        <v>39</v>
      </c>
      <c r="F10513">
        <v>6</v>
      </c>
      <c r="G10513" t="s">
        <v>45</v>
      </c>
      <c r="H10513" t="s">
        <v>2</v>
      </c>
      <c r="I10513" t="s">
        <v>51</v>
      </c>
      <c r="J10513">
        <v>1752</v>
      </c>
    </row>
    <row r="10514" spans="1:10" x14ac:dyDescent="0.25">
      <c r="A10514">
        <v>39</v>
      </c>
      <c r="B10514">
        <v>2017</v>
      </c>
      <c r="C10514" t="s">
        <v>41</v>
      </c>
      <c r="D10514" t="s">
        <v>58</v>
      </c>
      <c r="E10514" t="s">
        <v>39</v>
      </c>
      <c r="F10514">
        <v>1</v>
      </c>
      <c r="G10514" t="s">
        <v>38</v>
      </c>
      <c r="H10514" t="s">
        <v>46</v>
      </c>
      <c r="I10514" t="s">
        <v>37</v>
      </c>
      <c r="J10514">
        <v>1767.3</v>
      </c>
    </row>
    <row r="10515" spans="1:10" x14ac:dyDescent="0.25">
      <c r="A10515">
        <v>39</v>
      </c>
      <c r="B10515">
        <v>2017</v>
      </c>
      <c r="C10515" t="s">
        <v>41</v>
      </c>
      <c r="D10515" t="s">
        <v>58</v>
      </c>
      <c r="E10515" t="s">
        <v>39</v>
      </c>
      <c r="F10515">
        <v>2</v>
      </c>
      <c r="G10515" t="s">
        <v>45</v>
      </c>
      <c r="H10515" t="s">
        <v>2</v>
      </c>
      <c r="I10515" t="s">
        <v>37</v>
      </c>
      <c r="J10515">
        <v>963</v>
      </c>
    </row>
    <row r="10516" spans="1:10" x14ac:dyDescent="0.25">
      <c r="A10516">
        <v>39</v>
      </c>
      <c r="B10516">
        <v>2017</v>
      </c>
      <c r="C10516" t="s">
        <v>41</v>
      </c>
      <c r="D10516" t="s">
        <v>58</v>
      </c>
      <c r="E10516" t="s">
        <v>39</v>
      </c>
      <c r="F10516">
        <v>3</v>
      </c>
      <c r="G10516" t="s">
        <v>45</v>
      </c>
      <c r="H10516" t="s">
        <v>2</v>
      </c>
      <c r="I10516" t="s">
        <v>37</v>
      </c>
      <c r="J10516">
        <v>1180.0999999999999</v>
      </c>
    </row>
    <row r="10517" spans="1:10" x14ac:dyDescent="0.25">
      <c r="A10517">
        <v>39</v>
      </c>
      <c r="B10517">
        <v>2017</v>
      </c>
      <c r="C10517" t="s">
        <v>41</v>
      </c>
      <c r="D10517" t="s">
        <v>58</v>
      </c>
      <c r="E10517" t="s">
        <v>39</v>
      </c>
      <c r="F10517">
        <v>4</v>
      </c>
      <c r="G10517" t="s">
        <v>38</v>
      </c>
      <c r="H10517" t="s">
        <v>46</v>
      </c>
      <c r="I10517" t="s">
        <v>37</v>
      </c>
      <c r="J10517">
        <v>1566</v>
      </c>
    </row>
    <row r="10518" spans="1:10" x14ac:dyDescent="0.25">
      <c r="A10518">
        <v>39</v>
      </c>
      <c r="B10518">
        <v>2017</v>
      </c>
      <c r="C10518" t="s">
        <v>41</v>
      </c>
      <c r="D10518" t="s">
        <v>58</v>
      </c>
      <c r="E10518" t="s">
        <v>39</v>
      </c>
      <c r="F10518">
        <v>5</v>
      </c>
      <c r="G10518" t="s">
        <v>45</v>
      </c>
      <c r="H10518" t="s">
        <v>46</v>
      </c>
      <c r="I10518" t="s">
        <v>51</v>
      </c>
      <c r="J10518">
        <v>1395.1</v>
      </c>
    </row>
    <row r="10519" spans="1:10" x14ac:dyDescent="0.25">
      <c r="A10519">
        <v>39</v>
      </c>
      <c r="B10519">
        <v>2017</v>
      </c>
      <c r="C10519" t="s">
        <v>41</v>
      </c>
      <c r="D10519" t="s">
        <v>58</v>
      </c>
      <c r="E10519" t="s">
        <v>39</v>
      </c>
      <c r="F10519">
        <v>6</v>
      </c>
      <c r="G10519" t="s">
        <v>38</v>
      </c>
      <c r="H10519" t="s">
        <v>46</v>
      </c>
      <c r="I10519" t="s">
        <v>51</v>
      </c>
      <c r="J10519">
        <v>805.3</v>
      </c>
    </row>
    <row r="10520" spans="1:10" x14ac:dyDescent="0.25">
      <c r="A10520">
        <v>39</v>
      </c>
      <c r="B10520">
        <v>2017</v>
      </c>
      <c r="C10520" t="s">
        <v>41</v>
      </c>
      <c r="D10520" t="s">
        <v>59</v>
      </c>
      <c r="E10520" t="s">
        <v>39</v>
      </c>
      <c r="F10520">
        <v>1</v>
      </c>
      <c r="G10520" t="s">
        <v>45</v>
      </c>
      <c r="H10520" t="s">
        <v>46</v>
      </c>
      <c r="I10520" t="s">
        <v>51</v>
      </c>
      <c r="J10520">
        <v>1555.9</v>
      </c>
    </row>
    <row r="10521" spans="1:10" x14ac:dyDescent="0.25">
      <c r="A10521">
        <v>39</v>
      </c>
      <c r="B10521">
        <v>2017</v>
      </c>
      <c r="C10521" t="s">
        <v>41</v>
      </c>
      <c r="D10521" t="s">
        <v>59</v>
      </c>
      <c r="E10521" t="s">
        <v>39</v>
      </c>
      <c r="F10521">
        <v>2</v>
      </c>
      <c r="G10521" t="s">
        <v>38</v>
      </c>
      <c r="H10521" t="s">
        <v>46</v>
      </c>
      <c r="I10521" t="s">
        <v>51</v>
      </c>
      <c r="J10521">
        <v>1765.6</v>
      </c>
    </row>
    <row r="10522" spans="1:10" x14ac:dyDescent="0.25">
      <c r="A10522">
        <v>39</v>
      </c>
      <c r="B10522">
        <v>2017</v>
      </c>
      <c r="C10522" t="s">
        <v>41</v>
      </c>
      <c r="D10522" t="s">
        <v>59</v>
      </c>
      <c r="E10522" t="s">
        <v>39</v>
      </c>
      <c r="F10522">
        <v>3</v>
      </c>
      <c r="G10522" t="s">
        <v>45</v>
      </c>
      <c r="H10522" t="s">
        <v>46</v>
      </c>
      <c r="I10522" t="s">
        <v>51</v>
      </c>
      <c r="J10522">
        <v>1551.1</v>
      </c>
    </row>
    <row r="10523" spans="1:10" x14ac:dyDescent="0.25">
      <c r="A10523">
        <v>39</v>
      </c>
      <c r="B10523">
        <v>2017</v>
      </c>
      <c r="C10523" t="s">
        <v>41</v>
      </c>
      <c r="D10523" t="s">
        <v>59</v>
      </c>
      <c r="E10523" t="s">
        <v>39</v>
      </c>
      <c r="F10523">
        <v>4</v>
      </c>
      <c r="G10523" t="s">
        <v>45</v>
      </c>
      <c r="H10523" t="s">
        <v>2</v>
      </c>
      <c r="I10523" t="s">
        <v>51</v>
      </c>
      <c r="J10523">
        <v>1468.3</v>
      </c>
    </row>
    <row r="10524" spans="1:10" x14ac:dyDescent="0.25">
      <c r="A10524">
        <v>39</v>
      </c>
      <c r="B10524">
        <v>2017</v>
      </c>
      <c r="C10524" t="s">
        <v>41</v>
      </c>
      <c r="D10524" t="s">
        <v>59</v>
      </c>
      <c r="E10524" t="s">
        <v>39</v>
      </c>
      <c r="F10524">
        <v>5</v>
      </c>
      <c r="G10524" t="s">
        <v>45</v>
      </c>
      <c r="H10524" t="s">
        <v>2</v>
      </c>
      <c r="I10524" t="s">
        <v>51</v>
      </c>
      <c r="J10524">
        <v>1421.2</v>
      </c>
    </row>
    <row r="10525" spans="1:10" x14ac:dyDescent="0.25">
      <c r="A10525">
        <v>39</v>
      </c>
      <c r="B10525">
        <v>2017</v>
      </c>
      <c r="C10525" t="s">
        <v>41</v>
      </c>
      <c r="D10525" t="s">
        <v>59</v>
      </c>
      <c r="E10525" t="s">
        <v>39</v>
      </c>
      <c r="F10525">
        <v>6</v>
      </c>
      <c r="G10525" t="s">
        <v>45</v>
      </c>
      <c r="H10525" t="s">
        <v>46</v>
      </c>
      <c r="I10525" t="s">
        <v>37</v>
      </c>
      <c r="J10525">
        <v>881.4</v>
      </c>
    </row>
    <row r="10526" spans="1:10" x14ac:dyDescent="0.25">
      <c r="A10526">
        <v>39</v>
      </c>
      <c r="B10526">
        <v>2018</v>
      </c>
      <c r="C10526" t="s">
        <v>41</v>
      </c>
      <c r="D10526" t="s">
        <v>58</v>
      </c>
      <c r="E10526" t="s">
        <v>39</v>
      </c>
      <c r="F10526">
        <v>1</v>
      </c>
      <c r="G10526" t="s">
        <v>38</v>
      </c>
      <c r="H10526" t="s">
        <v>46</v>
      </c>
      <c r="I10526" t="s">
        <v>37</v>
      </c>
      <c r="J10526">
        <v>1034</v>
      </c>
    </row>
    <row r="10527" spans="1:10" x14ac:dyDescent="0.25">
      <c r="A10527">
        <v>39</v>
      </c>
      <c r="B10527">
        <v>2018</v>
      </c>
      <c r="C10527" t="s">
        <v>41</v>
      </c>
      <c r="D10527" t="s">
        <v>58</v>
      </c>
      <c r="E10527" t="s">
        <v>39</v>
      </c>
      <c r="F10527">
        <v>2</v>
      </c>
      <c r="G10527" t="s">
        <v>38</v>
      </c>
      <c r="H10527" t="s">
        <v>46</v>
      </c>
      <c r="I10527" t="s">
        <v>37</v>
      </c>
      <c r="J10527">
        <v>1709.8</v>
      </c>
    </row>
    <row r="10528" spans="1:10" x14ac:dyDescent="0.25">
      <c r="A10528">
        <v>39</v>
      </c>
      <c r="B10528">
        <v>2018</v>
      </c>
      <c r="C10528" t="s">
        <v>41</v>
      </c>
      <c r="D10528" t="s">
        <v>58</v>
      </c>
      <c r="E10528" t="s">
        <v>39</v>
      </c>
      <c r="F10528">
        <v>3</v>
      </c>
      <c r="G10528" t="s">
        <v>38</v>
      </c>
      <c r="H10528" t="s">
        <v>46</v>
      </c>
      <c r="I10528" t="s">
        <v>37</v>
      </c>
      <c r="J10528">
        <v>1809.5</v>
      </c>
    </row>
    <row r="10529" spans="1:10" x14ac:dyDescent="0.25">
      <c r="A10529">
        <v>39</v>
      </c>
      <c r="B10529">
        <v>2018</v>
      </c>
      <c r="C10529" t="s">
        <v>41</v>
      </c>
      <c r="D10529" t="s">
        <v>58</v>
      </c>
      <c r="E10529" t="s">
        <v>39</v>
      </c>
      <c r="F10529">
        <v>4</v>
      </c>
      <c r="G10529" t="s">
        <v>38</v>
      </c>
      <c r="H10529" t="s">
        <v>46</v>
      </c>
      <c r="I10529" t="s">
        <v>37</v>
      </c>
      <c r="J10529">
        <v>852.3</v>
      </c>
    </row>
    <row r="10530" spans="1:10" x14ac:dyDescent="0.25">
      <c r="A10530">
        <v>39</v>
      </c>
      <c r="B10530">
        <v>2018</v>
      </c>
      <c r="C10530" t="s">
        <v>41</v>
      </c>
      <c r="D10530" t="s">
        <v>58</v>
      </c>
      <c r="E10530" t="s">
        <v>39</v>
      </c>
      <c r="F10530">
        <v>5</v>
      </c>
      <c r="G10530" t="s">
        <v>45</v>
      </c>
      <c r="H10530" t="s">
        <v>46</v>
      </c>
      <c r="I10530" t="s">
        <v>37</v>
      </c>
      <c r="J10530">
        <v>1254.4000000000001</v>
      </c>
    </row>
    <row r="10531" spans="1:10" x14ac:dyDescent="0.25">
      <c r="A10531">
        <v>39</v>
      </c>
      <c r="B10531">
        <v>2018</v>
      </c>
      <c r="C10531" t="s">
        <v>41</v>
      </c>
      <c r="D10531" t="s">
        <v>58</v>
      </c>
      <c r="E10531" t="s">
        <v>39</v>
      </c>
      <c r="F10531">
        <v>6</v>
      </c>
      <c r="G10531" t="s">
        <v>38</v>
      </c>
      <c r="H10531" t="s">
        <v>46</v>
      </c>
      <c r="I10531" t="s">
        <v>37</v>
      </c>
      <c r="J10531">
        <v>1541.5</v>
      </c>
    </row>
    <row r="10532" spans="1:10" x14ac:dyDescent="0.25">
      <c r="A10532">
        <v>39</v>
      </c>
      <c r="B10532">
        <v>2018</v>
      </c>
      <c r="C10532" t="s">
        <v>41</v>
      </c>
      <c r="D10532" t="s">
        <v>59</v>
      </c>
      <c r="E10532" t="s">
        <v>39</v>
      </c>
      <c r="F10532">
        <v>1</v>
      </c>
      <c r="G10532" t="s">
        <v>38</v>
      </c>
      <c r="H10532" t="s">
        <v>2</v>
      </c>
      <c r="I10532" t="s">
        <v>51</v>
      </c>
      <c r="J10532">
        <v>1599.8</v>
      </c>
    </row>
    <row r="10533" spans="1:10" x14ac:dyDescent="0.25">
      <c r="A10533">
        <v>39</v>
      </c>
      <c r="B10533">
        <v>2018</v>
      </c>
      <c r="C10533" t="s">
        <v>41</v>
      </c>
      <c r="D10533" t="s">
        <v>59</v>
      </c>
      <c r="E10533" t="s">
        <v>39</v>
      </c>
      <c r="F10533">
        <v>2</v>
      </c>
      <c r="G10533" t="s">
        <v>38</v>
      </c>
      <c r="H10533" t="s">
        <v>2</v>
      </c>
      <c r="I10533" t="s">
        <v>51</v>
      </c>
      <c r="J10533">
        <v>1453.7</v>
      </c>
    </row>
    <row r="10534" spans="1:10" x14ac:dyDescent="0.25">
      <c r="A10534">
        <v>39</v>
      </c>
      <c r="B10534">
        <v>2018</v>
      </c>
      <c r="C10534" t="s">
        <v>41</v>
      </c>
      <c r="D10534" t="s">
        <v>59</v>
      </c>
      <c r="E10534" t="s">
        <v>39</v>
      </c>
      <c r="F10534">
        <v>3</v>
      </c>
      <c r="G10534" t="s">
        <v>38</v>
      </c>
      <c r="H10534" t="s">
        <v>46</v>
      </c>
      <c r="I10534" t="s">
        <v>37</v>
      </c>
      <c r="J10534">
        <v>1101.4000000000001</v>
      </c>
    </row>
    <row r="10535" spans="1:10" x14ac:dyDescent="0.25">
      <c r="A10535">
        <v>39</v>
      </c>
      <c r="B10535">
        <v>2018</v>
      </c>
      <c r="C10535" t="s">
        <v>41</v>
      </c>
      <c r="D10535" t="s">
        <v>59</v>
      </c>
      <c r="E10535" t="s">
        <v>39</v>
      </c>
      <c r="F10535">
        <v>4</v>
      </c>
      <c r="G10535" t="s">
        <v>45</v>
      </c>
      <c r="H10535" t="s">
        <v>2</v>
      </c>
      <c r="I10535" t="s">
        <v>37</v>
      </c>
      <c r="J10535">
        <v>1420.9</v>
      </c>
    </row>
    <row r="10536" spans="1:10" x14ac:dyDescent="0.25">
      <c r="A10536">
        <v>39</v>
      </c>
      <c r="B10536">
        <v>2018</v>
      </c>
      <c r="C10536" t="s">
        <v>41</v>
      </c>
      <c r="D10536" t="s">
        <v>59</v>
      </c>
      <c r="E10536" t="s">
        <v>39</v>
      </c>
      <c r="F10536">
        <v>5</v>
      </c>
      <c r="G10536" t="s">
        <v>38</v>
      </c>
      <c r="H10536" t="s">
        <v>46</v>
      </c>
      <c r="I10536" t="s">
        <v>51</v>
      </c>
      <c r="J10536">
        <v>1953.9</v>
      </c>
    </row>
    <row r="10537" spans="1:10" x14ac:dyDescent="0.25">
      <c r="A10537">
        <v>39</v>
      </c>
      <c r="B10537">
        <v>2018</v>
      </c>
      <c r="C10537" t="s">
        <v>41</v>
      </c>
      <c r="D10537" t="s">
        <v>59</v>
      </c>
      <c r="E10537" t="s">
        <v>39</v>
      </c>
      <c r="F10537">
        <v>6</v>
      </c>
      <c r="G10537" t="s">
        <v>45</v>
      </c>
      <c r="H10537" t="s">
        <v>46</v>
      </c>
      <c r="I10537" t="s">
        <v>37</v>
      </c>
      <c r="J10537">
        <v>1557.1</v>
      </c>
    </row>
    <row r="10538" spans="1:10" x14ac:dyDescent="0.25">
      <c r="A10538">
        <v>40</v>
      </c>
      <c r="B10538">
        <v>2017</v>
      </c>
      <c r="C10538" t="s">
        <v>41</v>
      </c>
      <c r="D10538" t="s">
        <v>58</v>
      </c>
      <c r="E10538" t="s">
        <v>39</v>
      </c>
      <c r="F10538">
        <v>1</v>
      </c>
      <c r="G10538" t="s">
        <v>45</v>
      </c>
      <c r="H10538" t="s">
        <v>2</v>
      </c>
      <c r="I10538" t="s">
        <v>37</v>
      </c>
      <c r="J10538">
        <v>1223.7</v>
      </c>
    </row>
    <row r="10539" spans="1:10" x14ac:dyDescent="0.25">
      <c r="A10539">
        <v>40</v>
      </c>
      <c r="B10539">
        <v>2017</v>
      </c>
      <c r="C10539" t="s">
        <v>41</v>
      </c>
      <c r="D10539" t="s">
        <v>58</v>
      </c>
      <c r="E10539" t="s">
        <v>39</v>
      </c>
      <c r="F10539">
        <v>2</v>
      </c>
      <c r="G10539" t="s">
        <v>38</v>
      </c>
      <c r="H10539" t="s">
        <v>46</v>
      </c>
      <c r="I10539" t="s">
        <v>51</v>
      </c>
      <c r="J10539">
        <v>761.2</v>
      </c>
    </row>
    <row r="10540" spans="1:10" x14ac:dyDescent="0.25">
      <c r="A10540">
        <v>40</v>
      </c>
      <c r="B10540">
        <v>2017</v>
      </c>
      <c r="C10540" t="s">
        <v>41</v>
      </c>
      <c r="D10540" t="s">
        <v>58</v>
      </c>
      <c r="E10540" t="s">
        <v>39</v>
      </c>
      <c r="F10540">
        <v>3</v>
      </c>
      <c r="G10540" t="s">
        <v>45</v>
      </c>
      <c r="H10540" t="s">
        <v>46</v>
      </c>
      <c r="I10540" t="s">
        <v>37</v>
      </c>
      <c r="J10540">
        <v>718.9</v>
      </c>
    </row>
    <row r="10541" spans="1:10" x14ac:dyDescent="0.25">
      <c r="A10541">
        <v>40</v>
      </c>
      <c r="B10541">
        <v>2017</v>
      </c>
      <c r="C10541" t="s">
        <v>41</v>
      </c>
      <c r="D10541" t="s">
        <v>58</v>
      </c>
      <c r="E10541" t="s">
        <v>39</v>
      </c>
      <c r="F10541">
        <v>4</v>
      </c>
      <c r="G10541" t="s">
        <v>38</v>
      </c>
      <c r="H10541" t="s">
        <v>46</v>
      </c>
      <c r="I10541" t="s">
        <v>51</v>
      </c>
      <c r="J10541">
        <v>618.29999999999995</v>
      </c>
    </row>
    <row r="10542" spans="1:10" x14ac:dyDescent="0.25">
      <c r="A10542">
        <v>40</v>
      </c>
      <c r="B10542">
        <v>2017</v>
      </c>
      <c r="C10542" t="s">
        <v>41</v>
      </c>
      <c r="D10542" t="s">
        <v>58</v>
      </c>
      <c r="E10542" t="s">
        <v>39</v>
      </c>
      <c r="F10542">
        <v>5</v>
      </c>
      <c r="G10542" t="s">
        <v>38</v>
      </c>
      <c r="H10542" t="s">
        <v>2</v>
      </c>
      <c r="I10542" t="s">
        <v>37</v>
      </c>
      <c r="J10542">
        <v>939.9</v>
      </c>
    </row>
    <row r="10543" spans="1:10" x14ac:dyDescent="0.25">
      <c r="A10543">
        <v>40</v>
      </c>
      <c r="B10543">
        <v>2017</v>
      </c>
      <c r="C10543" t="s">
        <v>41</v>
      </c>
      <c r="D10543" t="s">
        <v>58</v>
      </c>
      <c r="E10543" t="s">
        <v>39</v>
      </c>
      <c r="F10543">
        <v>6</v>
      </c>
      <c r="G10543" t="s">
        <v>45</v>
      </c>
      <c r="H10543" t="s">
        <v>46</v>
      </c>
      <c r="I10543" t="s">
        <v>37</v>
      </c>
      <c r="J10543">
        <v>1974.1</v>
      </c>
    </row>
    <row r="10544" spans="1:10" x14ac:dyDescent="0.25">
      <c r="A10544">
        <v>40</v>
      </c>
      <c r="B10544">
        <v>2017</v>
      </c>
      <c r="C10544" t="s">
        <v>41</v>
      </c>
      <c r="D10544" t="s">
        <v>59</v>
      </c>
      <c r="E10544" t="s">
        <v>39</v>
      </c>
      <c r="F10544">
        <v>1</v>
      </c>
      <c r="G10544" t="s">
        <v>45</v>
      </c>
      <c r="H10544" t="s">
        <v>46</v>
      </c>
      <c r="I10544" t="s">
        <v>51</v>
      </c>
      <c r="J10544">
        <v>1506.3</v>
      </c>
    </row>
    <row r="10545" spans="1:10" x14ac:dyDescent="0.25">
      <c r="A10545">
        <v>40</v>
      </c>
      <c r="B10545">
        <v>2017</v>
      </c>
      <c r="C10545" t="s">
        <v>41</v>
      </c>
      <c r="D10545" t="s">
        <v>59</v>
      </c>
      <c r="E10545" t="s">
        <v>39</v>
      </c>
      <c r="F10545">
        <v>2</v>
      </c>
      <c r="G10545" t="s">
        <v>45</v>
      </c>
      <c r="H10545" t="s">
        <v>2</v>
      </c>
      <c r="I10545" t="s">
        <v>51</v>
      </c>
      <c r="J10545">
        <v>1353.7</v>
      </c>
    </row>
    <row r="10546" spans="1:10" x14ac:dyDescent="0.25">
      <c r="A10546">
        <v>40</v>
      </c>
      <c r="B10546">
        <v>2017</v>
      </c>
      <c r="C10546" t="s">
        <v>41</v>
      </c>
      <c r="D10546" t="s">
        <v>59</v>
      </c>
      <c r="E10546" t="s">
        <v>39</v>
      </c>
      <c r="F10546">
        <v>3</v>
      </c>
      <c r="G10546" t="s">
        <v>38</v>
      </c>
      <c r="H10546" t="s">
        <v>2</v>
      </c>
      <c r="I10546" t="s">
        <v>37</v>
      </c>
      <c r="J10546">
        <v>744.5</v>
      </c>
    </row>
    <row r="10547" spans="1:10" x14ac:dyDescent="0.25">
      <c r="A10547">
        <v>40</v>
      </c>
      <c r="B10547">
        <v>2017</v>
      </c>
      <c r="C10547" t="s">
        <v>41</v>
      </c>
      <c r="D10547" t="s">
        <v>59</v>
      </c>
      <c r="E10547" t="s">
        <v>39</v>
      </c>
      <c r="F10547">
        <v>4</v>
      </c>
      <c r="G10547" t="s">
        <v>45</v>
      </c>
      <c r="H10547" t="s">
        <v>46</v>
      </c>
      <c r="I10547" t="s">
        <v>37</v>
      </c>
      <c r="J10547">
        <v>1267.3</v>
      </c>
    </row>
    <row r="10548" spans="1:10" x14ac:dyDescent="0.25">
      <c r="A10548">
        <v>40</v>
      </c>
      <c r="B10548">
        <v>2017</v>
      </c>
      <c r="C10548" t="s">
        <v>41</v>
      </c>
      <c r="D10548" t="s">
        <v>59</v>
      </c>
      <c r="E10548" t="s">
        <v>39</v>
      </c>
      <c r="F10548">
        <v>5</v>
      </c>
      <c r="G10548" t="s">
        <v>38</v>
      </c>
      <c r="H10548" t="s">
        <v>2</v>
      </c>
      <c r="I10548" t="s">
        <v>51</v>
      </c>
      <c r="J10548">
        <v>1350.3</v>
      </c>
    </row>
    <row r="10549" spans="1:10" x14ac:dyDescent="0.25">
      <c r="A10549">
        <v>40</v>
      </c>
      <c r="B10549">
        <v>2017</v>
      </c>
      <c r="C10549" t="s">
        <v>41</v>
      </c>
      <c r="D10549" t="s">
        <v>59</v>
      </c>
      <c r="E10549" t="s">
        <v>39</v>
      </c>
      <c r="F10549">
        <v>6</v>
      </c>
      <c r="G10549" t="s">
        <v>45</v>
      </c>
      <c r="H10549" t="s">
        <v>46</v>
      </c>
      <c r="I10549" t="s">
        <v>51</v>
      </c>
      <c r="J10549">
        <v>1803.3</v>
      </c>
    </row>
    <row r="10550" spans="1:10" x14ac:dyDescent="0.25">
      <c r="A10550">
        <v>40</v>
      </c>
      <c r="B10550">
        <v>2018</v>
      </c>
      <c r="C10550" t="s">
        <v>41</v>
      </c>
      <c r="D10550" t="s">
        <v>58</v>
      </c>
      <c r="E10550" t="s">
        <v>39</v>
      </c>
      <c r="F10550">
        <v>1</v>
      </c>
      <c r="G10550" t="s">
        <v>45</v>
      </c>
      <c r="H10550" t="s">
        <v>2</v>
      </c>
      <c r="I10550" t="s">
        <v>37</v>
      </c>
      <c r="J10550">
        <v>1496.6</v>
      </c>
    </row>
    <row r="10551" spans="1:10" x14ac:dyDescent="0.25">
      <c r="A10551">
        <v>40</v>
      </c>
      <c r="B10551">
        <v>2018</v>
      </c>
      <c r="C10551" t="s">
        <v>41</v>
      </c>
      <c r="D10551" t="s">
        <v>58</v>
      </c>
      <c r="E10551" t="s">
        <v>39</v>
      </c>
      <c r="F10551">
        <v>2</v>
      </c>
      <c r="G10551" t="s">
        <v>45</v>
      </c>
      <c r="H10551" t="s">
        <v>2</v>
      </c>
      <c r="I10551" t="s">
        <v>51</v>
      </c>
      <c r="J10551">
        <v>982.3</v>
      </c>
    </row>
    <row r="10552" spans="1:10" x14ac:dyDescent="0.25">
      <c r="A10552">
        <v>40</v>
      </c>
      <c r="B10552">
        <v>2018</v>
      </c>
      <c r="C10552" t="s">
        <v>41</v>
      </c>
      <c r="D10552" t="s">
        <v>58</v>
      </c>
      <c r="E10552" t="s">
        <v>39</v>
      </c>
      <c r="F10552">
        <v>3</v>
      </c>
      <c r="G10552" t="s">
        <v>45</v>
      </c>
      <c r="H10552" t="s">
        <v>2</v>
      </c>
      <c r="I10552" t="s">
        <v>37</v>
      </c>
      <c r="J10552">
        <v>1487.1</v>
      </c>
    </row>
    <row r="10553" spans="1:10" x14ac:dyDescent="0.25">
      <c r="A10553">
        <v>40</v>
      </c>
      <c r="B10553">
        <v>2018</v>
      </c>
      <c r="C10553" t="s">
        <v>41</v>
      </c>
      <c r="D10553" t="s">
        <v>58</v>
      </c>
      <c r="E10553" t="s">
        <v>39</v>
      </c>
      <c r="F10553">
        <v>4</v>
      </c>
      <c r="G10553" t="s">
        <v>38</v>
      </c>
      <c r="H10553" t="s">
        <v>2</v>
      </c>
      <c r="I10553" t="s">
        <v>51</v>
      </c>
      <c r="J10553">
        <v>1257.3</v>
      </c>
    </row>
    <row r="10554" spans="1:10" x14ac:dyDescent="0.25">
      <c r="A10554">
        <v>40</v>
      </c>
      <c r="B10554">
        <v>2018</v>
      </c>
      <c r="C10554" t="s">
        <v>41</v>
      </c>
      <c r="D10554" t="s">
        <v>58</v>
      </c>
      <c r="E10554" t="s">
        <v>39</v>
      </c>
      <c r="F10554">
        <v>5</v>
      </c>
      <c r="G10554" t="s">
        <v>45</v>
      </c>
      <c r="H10554" t="s">
        <v>46</v>
      </c>
      <c r="I10554" t="s">
        <v>51</v>
      </c>
      <c r="J10554">
        <v>1748.4</v>
      </c>
    </row>
    <row r="10555" spans="1:10" x14ac:dyDescent="0.25">
      <c r="A10555">
        <v>40</v>
      </c>
      <c r="B10555">
        <v>2018</v>
      </c>
      <c r="C10555" t="s">
        <v>41</v>
      </c>
      <c r="D10555" t="s">
        <v>58</v>
      </c>
      <c r="E10555" t="s">
        <v>39</v>
      </c>
      <c r="F10555">
        <v>6</v>
      </c>
      <c r="G10555" t="s">
        <v>45</v>
      </c>
      <c r="H10555" t="s">
        <v>2</v>
      </c>
      <c r="I10555" t="s">
        <v>37</v>
      </c>
      <c r="J10555">
        <v>1485.3</v>
      </c>
    </row>
    <row r="10556" spans="1:10" x14ac:dyDescent="0.25">
      <c r="A10556">
        <v>40</v>
      </c>
      <c r="B10556">
        <v>2018</v>
      </c>
      <c r="C10556" t="s">
        <v>41</v>
      </c>
      <c r="D10556" t="s">
        <v>59</v>
      </c>
      <c r="E10556" t="s">
        <v>39</v>
      </c>
      <c r="F10556">
        <v>1</v>
      </c>
      <c r="G10556" t="s">
        <v>45</v>
      </c>
      <c r="H10556" t="s">
        <v>2</v>
      </c>
      <c r="I10556" t="s">
        <v>51</v>
      </c>
      <c r="J10556">
        <v>1011.3</v>
      </c>
    </row>
    <row r="10557" spans="1:10" x14ac:dyDescent="0.25">
      <c r="A10557">
        <v>40</v>
      </c>
      <c r="B10557">
        <v>2018</v>
      </c>
      <c r="C10557" t="s">
        <v>41</v>
      </c>
      <c r="D10557" t="s">
        <v>59</v>
      </c>
      <c r="E10557" t="s">
        <v>39</v>
      </c>
      <c r="F10557">
        <v>2</v>
      </c>
      <c r="G10557" t="s">
        <v>45</v>
      </c>
      <c r="H10557" t="s">
        <v>46</v>
      </c>
      <c r="I10557" t="s">
        <v>51</v>
      </c>
      <c r="J10557">
        <v>1373.6</v>
      </c>
    </row>
    <row r="10558" spans="1:10" x14ac:dyDescent="0.25">
      <c r="A10558">
        <v>40</v>
      </c>
      <c r="B10558">
        <v>2018</v>
      </c>
      <c r="C10558" t="s">
        <v>41</v>
      </c>
      <c r="D10558" t="s">
        <v>59</v>
      </c>
      <c r="E10558" t="s">
        <v>39</v>
      </c>
      <c r="F10558">
        <v>3</v>
      </c>
      <c r="G10558" t="s">
        <v>45</v>
      </c>
      <c r="H10558" t="s">
        <v>2</v>
      </c>
      <c r="I10558" t="s">
        <v>51</v>
      </c>
      <c r="J10558">
        <v>1481.6</v>
      </c>
    </row>
    <row r="10559" spans="1:10" x14ac:dyDescent="0.25">
      <c r="A10559">
        <v>40</v>
      </c>
      <c r="B10559">
        <v>2018</v>
      </c>
      <c r="C10559" t="s">
        <v>41</v>
      </c>
      <c r="D10559" t="s">
        <v>59</v>
      </c>
      <c r="E10559" t="s">
        <v>39</v>
      </c>
      <c r="F10559">
        <v>4</v>
      </c>
      <c r="G10559" t="s">
        <v>38</v>
      </c>
      <c r="H10559" t="s">
        <v>46</v>
      </c>
      <c r="I10559" t="s">
        <v>51</v>
      </c>
      <c r="J10559">
        <v>1440.4</v>
      </c>
    </row>
    <row r="10560" spans="1:10" x14ac:dyDescent="0.25">
      <c r="A10560">
        <v>40</v>
      </c>
      <c r="B10560">
        <v>2018</v>
      </c>
      <c r="C10560" t="s">
        <v>41</v>
      </c>
      <c r="D10560" t="s">
        <v>59</v>
      </c>
      <c r="E10560" t="s">
        <v>39</v>
      </c>
      <c r="F10560">
        <v>5</v>
      </c>
      <c r="G10560" t="s">
        <v>45</v>
      </c>
      <c r="H10560" t="s">
        <v>46</v>
      </c>
      <c r="I10560" t="s">
        <v>51</v>
      </c>
      <c r="J10560">
        <v>1978.9</v>
      </c>
    </row>
    <row r="10561" spans="1:10" x14ac:dyDescent="0.25">
      <c r="A10561">
        <v>40</v>
      </c>
      <c r="B10561">
        <v>2018</v>
      </c>
      <c r="C10561" t="s">
        <v>41</v>
      </c>
      <c r="D10561" t="s">
        <v>59</v>
      </c>
      <c r="E10561" t="s">
        <v>39</v>
      </c>
      <c r="F10561">
        <v>6</v>
      </c>
      <c r="G10561" t="s">
        <v>45</v>
      </c>
      <c r="H10561" t="s">
        <v>2</v>
      </c>
      <c r="I10561" t="s">
        <v>37</v>
      </c>
      <c r="J10561">
        <v>1184.5999999999999</v>
      </c>
    </row>
    <row r="10562" spans="1:10" x14ac:dyDescent="0.25">
      <c r="A10562">
        <v>41</v>
      </c>
      <c r="B10562">
        <v>2017</v>
      </c>
      <c r="C10562" t="s">
        <v>41</v>
      </c>
      <c r="D10562" t="s">
        <v>58</v>
      </c>
      <c r="E10562" t="s">
        <v>39</v>
      </c>
      <c r="F10562">
        <v>1</v>
      </c>
      <c r="G10562" t="s">
        <v>45</v>
      </c>
      <c r="H10562" t="s">
        <v>2</v>
      </c>
      <c r="I10562" t="s">
        <v>37</v>
      </c>
      <c r="J10562">
        <v>196.8</v>
      </c>
    </row>
    <row r="10563" spans="1:10" x14ac:dyDescent="0.25">
      <c r="A10563">
        <v>41</v>
      </c>
      <c r="B10563">
        <v>2017</v>
      </c>
      <c r="C10563" t="s">
        <v>41</v>
      </c>
      <c r="D10563" t="s">
        <v>58</v>
      </c>
      <c r="E10563" t="s">
        <v>39</v>
      </c>
      <c r="F10563">
        <v>2</v>
      </c>
      <c r="G10563" t="s">
        <v>38</v>
      </c>
      <c r="H10563" t="s">
        <v>2</v>
      </c>
      <c r="I10563" t="s">
        <v>51</v>
      </c>
      <c r="J10563">
        <v>862.2</v>
      </c>
    </row>
    <row r="10564" spans="1:10" x14ac:dyDescent="0.25">
      <c r="A10564">
        <v>41</v>
      </c>
      <c r="B10564">
        <v>2017</v>
      </c>
      <c r="C10564" t="s">
        <v>41</v>
      </c>
      <c r="D10564" t="s">
        <v>58</v>
      </c>
      <c r="E10564" t="s">
        <v>39</v>
      </c>
      <c r="F10564">
        <v>3</v>
      </c>
      <c r="G10564" t="s">
        <v>38</v>
      </c>
      <c r="H10564" t="s">
        <v>46</v>
      </c>
      <c r="I10564" t="s">
        <v>37</v>
      </c>
      <c r="J10564">
        <v>902</v>
      </c>
    </row>
    <row r="10565" spans="1:10" x14ac:dyDescent="0.25">
      <c r="A10565">
        <v>41</v>
      </c>
      <c r="B10565">
        <v>2017</v>
      </c>
      <c r="C10565" t="s">
        <v>41</v>
      </c>
      <c r="D10565" t="s">
        <v>58</v>
      </c>
      <c r="E10565" t="s">
        <v>39</v>
      </c>
      <c r="F10565">
        <v>4</v>
      </c>
      <c r="G10565" t="s">
        <v>45</v>
      </c>
      <c r="H10565" t="s">
        <v>46</v>
      </c>
      <c r="I10565" t="s">
        <v>37</v>
      </c>
      <c r="J10565">
        <v>1173.4000000000001</v>
      </c>
    </row>
    <row r="10566" spans="1:10" x14ac:dyDescent="0.25">
      <c r="A10566">
        <v>41</v>
      </c>
      <c r="B10566">
        <v>2017</v>
      </c>
      <c r="C10566" t="s">
        <v>41</v>
      </c>
      <c r="D10566" t="s">
        <v>58</v>
      </c>
      <c r="E10566" t="s">
        <v>39</v>
      </c>
      <c r="F10566">
        <v>5</v>
      </c>
      <c r="G10566" t="s">
        <v>45</v>
      </c>
      <c r="H10566" t="s">
        <v>46</v>
      </c>
      <c r="I10566" t="s">
        <v>37</v>
      </c>
      <c r="J10566">
        <v>1776.7</v>
      </c>
    </row>
    <row r="10567" spans="1:10" x14ac:dyDescent="0.25">
      <c r="A10567">
        <v>41</v>
      </c>
      <c r="B10567">
        <v>2017</v>
      </c>
      <c r="C10567" t="s">
        <v>41</v>
      </c>
      <c r="D10567" t="s">
        <v>58</v>
      </c>
      <c r="E10567" t="s">
        <v>39</v>
      </c>
      <c r="F10567">
        <v>6</v>
      </c>
      <c r="G10567" t="s">
        <v>38</v>
      </c>
      <c r="H10567" t="s">
        <v>46</v>
      </c>
      <c r="I10567" t="s">
        <v>51</v>
      </c>
      <c r="J10567">
        <v>1459.2</v>
      </c>
    </row>
    <row r="10568" spans="1:10" x14ac:dyDescent="0.25">
      <c r="A10568">
        <v>41</v>
      </c>
      <c r="B10568">
        <v>2017</v>
      </c>
      <c r="C10568" t="s">
        <v>41</v>
      </c>
      <c r="D10568" t="s">
        <v>59</v>
      </c>
      <c r="E10568" t="s">
        <v>39</v>
      </c>
      <c r="F10568">
        <v>1</v>
      </c>
      <c r="G10568" t="s">
        <v>45</v>
      </c>
      <c r="H10568" t="s">
        <v>46</v>
      </c>
      <c r="I10568" t="s">
        <v>37</v>
      </c>
      <c r="J10568">
        <v>1699</v>
      </c>
    </row>
    <row r="10569" spans="1:10" x14ac:dyDescent="0.25">
      <c r="A10569">
        <v>41</v>
      </c>
      <c r="B10569">
        <v>2017</v>
      </c>
      <c r="C10569" t="s">
        <v>41</v>
      </c>
      <c r="D10569" t="s">
        <v>59</v>
      </c>
      <c r="E10569" t="s">
        <v>39</v>
      </c>
      <c r="F10569">
        <v>2</v>
      </c>
      <c r="G10569" t="s">
        <v>45</v>
      </c>
      <c r="H10569" t="s">
        <v>2</v>
      </c>
      <c r="I10569" t="s">
        <v>51</v>
      </c>
      <c r="J10569">
        <v>1073.0999999999999</v>
      </c>
    </row>
    <row r="10570" spans="1:10" x14ac:dyDescent="0.25">
      <c r="A10570">
        <v>41</v>
      </c>
      <c r="B10570">
        <v>2017</v>
      </c>
      <c r="C10570" t="s">
        <v>41</v>
      </c>
      <c r="D10570" t="s">
        <v>59</v>
      </c>
      <c r="E10570" t="s">
        <v>39</v>
      </c>
      <c r="F10570">
        <v>3</v>
      </c>
      <c r="G10570" t="s">
        <v>38</v>
      </c>
      <c r="H10570" t="s">
        <v>2</v>
      </c>
      <c r="I10570" t="s">
        <v>51</v>
      </c>
      <c r="J10570">
        <v>1343.2</v>
      </c>
    </row>
    <row r="10571" spans="1:10" x14ac:dyDescent="0.25">
      <c r="A10571">
        <v>41</v>
      </c>
      <c r="B10571">
        <v>2017</v>
      </c>
      <c r="C10571" t="s">
        <v>41</v>
      </c>
      <c r="D10571" t="s">
        <v>59</v>
      </c>
      <c r="E10571" t="s">
        <v>39</v>
      </c>
      <c r="F10571">
        <v>4</v>
      </c>
      <c r="G10571" t="s">
        <v>45</v>
      </c>
      <c r="H10571" t="s">
        <v>2</v>
      </c>
      <c r="I10571" t="s">
        <v>37</v>
      </c>
      <c r="J10571">
        <v>873.2</v>
      </c>
    </row>
    <row r="10572" spans="1:10" x14ac:dyDescent="0.25">
      <c r="A10572">
        <v>41</v>
      </c>
      <c r="B10572">
        <v>2017</v>
      </c>
      <c r="C10572" t="s">
        <v>41</v>
      </c>
      <c r="D10572" t="s">
        <v>59</v>
      </c>
      <c r="E10572" t="s">
        <v>39</v>
      </c>
      <c r="F10572">
        <v>5</v>
      </c>
      <c r="G10572" t="s">
        <v>38</v>
      </c>
      <c r="H10572" t="s">
        <v>46</v>
      </c>
      <c r="I10572" t="s">
        <v>37</v>
      </c>
      <c r="J10572">
        <v>1351.6</v>
      </c>
    </row>
    <row r="10573" spans="1:10" x14ac:dyDescent="0.25">
      <c r="A10573">
        <v>41</v>
      </c>
      <c r="B10573">
        <v>2017</v>
      </c>
      <c r="C10573" t="s">
        <v>41</v>
      </c>
      <c r="D10573" t="s">
        <v>59</v>
      </c>
      <c r="E10573" t="s">
        <v>39</v>
      </c>
      <c r="F10573">
        <v>6</v>
      </c>
      <c r="G10573" t="s">
        <v>38</v>
      </c>
      <c r="H10573" t="s">
        <v>46</v>
      </c>
      <c r="I10573" t="s">
        <v>37</v>
      </c>
      <c r="J10573">
        <v>1297.5999999999999</v>
      </c>
    </row>
    <row r="10574" spans="1:10" x14ac:dyDescent="0.25">
      <c r="A10574">
        <v>41</v>
      </c>
      <c r="B10574">
        <v>2018</v>
      </c>
      <c r="C10574" t="s">
        <v>41</v>
      </c>
      <c r="D10574" t="s">
        <v>58</v>
      </c>
      <c r="E10574" t="s">
        <v>39</v>
      </c>
      <c r="F10574">
        <v>1</v>
      </c>
      <c r="G10574" t="s">
        <v>45</v>
      </c>
      <c r="H10574" t="s">
        <v>2</v>
      </c>
      <c r="I10574" t="s">
        <v>51</v>
      </c>
      <c r="J10574">
        <v>1095</v>
      </c>
    </row>
    <row r="10575" spans="1:10" x14ac:dyDescent="0.25">
      <c r="A10575">
        <v>41</v>
      </c>
      <c r="B10575">
        <v>2018</v>
      </c>
      <c r="C10575" t="s">
        <v>41</v>
      </c>
      <c r="D10575" t="s">
        <v>58</v>
      </c>
      <c r="E10575" t="s">
        <v>39</v>
      </c>
      <c r="F10575">
        <v>2</v>
      </c>
      <c r="G10575" t="s">
        <v>45</v>
      </c>
      <c r="H10575" t="s">
        <v>46</v>
      </c>
      <c r="I10575" t="s">
        <v>51</v>
      </c>
      <c r="J10575">
        <v>1357.7</v>
      </c>
    </row>
    <row r="10576" spans="1:10" x14ac:dyDescent="0.25">
      <c r="A10576">
        <v>41</v>
      </c>
      <c r="B10576">
        <v>2018</v>
      </c>
      <c r="C10576" t="s">
        <v>41</v>
      </c>
      <c r="D10576" t="s">
        <v>58</v>
      </c>
      <c r="E10576" t="s">
        <v>39</v>
      </c>
      <c r="F10576">
        <v>3</v>
      </c>
      <c r="G10576" t="s">
        <v>45</v>
      </c>
      <c r="H10576" t="s">
        <v>46</v>
      </c>
      <c r="I10576" t="s">
        <v>51</v>
      </c>
      <c r="J10576">
        <v>1070.5</v>
      </c>
    </row>
    <row r="10577" spans="1:10" x14ac:dyDescent="0.25">
      <c r="A10577">
        <v>41</v>
      </c>
      <c r="B10577">
        <v>2018</v>
      </c>
      <c r="C10577" t="s">
        <v>41</v>
      </c>
      <c r="D10577" t="s">
        <v>58</v>
      </c>
      <c r="E10577" t="s">
        <v>39</v>
      </c>
      <c r="F10577">
        <v>4</v>
      </c>
      <c r="G10577" t="s">
        <v>38</v>
      </c>
      <c r="H10577" t="s">
        <v>2</v>
      </c>
      <c r="I10577" t="s">
        <v>37</v>
      </c>
      <c r="J10577">
        <v>1571.3</v>
      </c>
    </row>
    <row r="10578" spans="1:10" x14ac:dyDescent="0.25">
      <c r="A10578">
        <v>41</v>
      </c>
      <c r="B10578">
        <v>2018</v>
      </c>
      <c r="C10578" t="s">
        <v>41</v>
      </c>
      <c r="D10578" t="s">
        <v>58</v>
      </c>
      <c r="E10578" t="s">
        <v>39</v>
      </c>
      <c r="F10578">
        <v>5</v>
      </c>
      <c r="G10578" t="s">
        <v>38</v>
      </c>
      <c r="H10578" t="s">
        <v>46</v>
      </c>
      <c r="I10578" t="s">
        <v>51</v>
      </c>
      <c r="J10578">
        <v>1293.3</v>
      </c>
    </row>
    <row r="10579" spans="1:10" x14ac:dyDescent="0.25">
      <c r="A10579">
        <v>41</v>
      </c>
      <c r="B10579">
        <v>2018</v>
      </c>
      <c r="C10579" t="s">
        <v>41</v>
      </c>
      <c r="D10579" t="s">
        <v>58</v>
      </c>
      <c r="E10579" t="s">
        <v>39</v>
      </c>
      <c r="F10579">
        <v>6</v>
      </c>
      <c r="G10579" t="s">
        <v>45</v>
      </c>
      <c r="H10579" t="s">
        <v>2</v>
      </c>
      <c r="I10579" t="s">
        <v>37</v>
      </c>
      <c r="J10579">
        <v>1820.9</v>
      </c>
    </row>
    <row r="10580" spans="1:10" x14ac:dyDescent="0.25">
      <c r="A10580">
        <v>41</v>
      </c>
      <c r="B10580">
        <v>2018</v>
      </c>
      <c r="C10580" t="s">
        <v>41</v>
      </c>
      <c r="D10580" t="s">
        <v>59</v>
      </c>
      <c r="E10580" t="s">
        <v>39</v>
      </c>
      <c r="F10580">
        <v>1</v>
      </c>
      <c r="G10580" t="s">
        <v>45</v>
      </c>
      <c r="H10580" t="s">
        <v>2</v>
      </c>
      <c r="I10580" t="s">
        <v>37</v>
      </c>
      <c r="J10580">
        <v>1719.3</v>
      </c>
    </row>
    <row r="10581" spans="1:10" x14ac:dyDescent="0.25">
      <c r="A10581">
        <v>41</v>
      </c>
      <c r="B10581">
        <v>2018</v>
      </c>
      <c r="C10581" t="s">
        <v>41</v>
      </c>
      <c r="D10581" t="s">
        <v>59</v>
      </c>
      <c r="E10581" t="s">
        <v>39</v>
      </c>
      <c r="F10581">
        <v>2</v>
      </c>
      <c r="G10581" t="s">
        <v>38</v>
      </c>
      <c r="H10581" t="s">
        <v>46</v>
      </c>
      <c r="I10581" t="s">
        <v>51</v>
      </c>
      <c r="J10581">
        <v>1708.9</v>
      </c>
    </row>
    <row r="10582" spans="1:10" x14ac:dyDescent="0.25">
      <c r="A10582">
        <v>41</v>
      </c>
      <c r="B10582">
        <v>2018</v>
      </c>
      <c r="C10582" t="s">
        <v>41</v>
      </c>
      <c r="D10582" t="s">
        <v>59</v>
      </c>
      <c r="E10582" t="s">
        <v>39</v>
      </c>
      <c r="F10582">
        <v>3</v>
      </c>
      <c r="G10582" t="s">
        <v>38</v>
      </c>
      <c r="H10582" t="s">
        <v>2</v>
      </c>
      <c r="I10582" t="s">
        <v>51</v>
      </c>
      <c r="J10582">
        <v>1341.8</v>
      </c>
    </row>
    <row r="10583" spans="1:10" x14ac:dyDescent="0.25">
      <c r="A10583">
        <v>41</v>
      </c>
      <c r="B10583">
        <v>2018</v>
      </c>
      <c r="C10583" t="s">
        <v>41</v>
      </c>
      <c r="D10583" t="s">
        <v>59</v>
      </c>
      <c r="E10583" t="s">
        <v>39</v>
      </c>
      <c r="F10583">
        <v>4</v>
      </c>
      <c r="G10583" t="s">
        <v>45</v>
      </c>
      <c r="H10583" t="s">
        <v>46</v>
      </c>
      <c r="I10583" t="s">
        <v>51</v>
      </c>
      <c r="J10583">
        <v>1687.1</v>
      </c>
    </row>
    <row r="10584" spans="1:10" x14ac:dyDescent="0.25">
      <c r="A10584">
        <v>41</v>
      </c>
      <c r="B10584">
        <v>2018</v>
      </c>
      <c r="C10584" t="s">
        <v>41</v>
      </c>
      <c r="D10584" t="s">
        <v>59</v>
      </c>
      <c r="E10584" t="s">
        <v>39</v>
      </c>
      <c r="F10584">
        <v>5</v>
      </c>
      <c r="G10584" t="s">
        <v>45</v>
      </c>
      <c r="H10584" t="s">
        <v>46</v>
      </c>
      <c r="I10584" t="s">
        <v>51</v>
      </c>
      <c r="J10584">
        <v>1702</v>
      </c>
    </row>
    <row r="10585" spans="1:10" x14ac:dyDescent="0.25">
      <c r="A10585">
        <v>41</v>
      </c>
      <c r="B10585">
        <v>2018</v>
      </c>
      <c r="C10585" t="s">
        <v>41</v>
      </c>
      <c r="D10585" t="s">
        <v>59</v>
      </c>
      <c r="E10585" t="s">
        <v>39</v>
      </c>
      <c r="F10585">
        <v>6</v>
      </c>
      <c r="G10585" t="s">
        <v>38</v>
      </c>
      <c r="H10585" t="s">
        <v>46</v>
      </c>
      <c r="I10585" t="s">
        <v>37</v>
      </c>
      <c r="J10585">
        <v>1714.1</v>
      </c>
    </row>
    <row r="10586" spans="1:10" x14ac:dyDescent="0.25">
      <c r="A10586">
        <v>42</v>
      </c>
      <c r="B10586">
        <v>2017</v>
      </c>
      <c r="C10586" t="s">
        <v>41</v>
      </c>
      <c r="D10586" t="s">
        <v>58</v>
      </c>
      <c r="E10586" t="s">
        <v>39</v>
      </c>
      <c r="F10586">
        <v>1</v>
      </c>
      <c r="G10586" t="s">
        <v>45</v>
      </c>
      <c r="H10586" t="s">
        <v>2</v>
      </c>
      <c r="I10586" t="s">
        <v>37</v>
      </c>
      <c r="J10586">
        <v>1599.1</v>
      </c>
    </row>
    <row r="10587" spans="1:10" x14ac:dyDescent="0.25">
      <c r="A10587">
        <v>42</v>
      </c>
      <c r="B10587">
        <v>2017</v>
      </c>
      <c r="C10587" t="s">
        <v>41</v>
      </c>
      <c r="D10587" t="s">
        <v>58</v>
      </c>
      <c r="E10587" t="s">
        <v>39</v>
      </c>
      <c r="F10587">
        <v>2</v>
      </c>
      <c r="G10587" t="s">
        <v>38</v>
      </c>
      <c r="H10587" t="s">
        <v>2</v>
      </c>
      <c r="I10587" t="s">
        <v>51</v>
      </c>
      <c r="J10587">
        <v>856.2</v>
      </c>
    </row>
    <row r="10588" spans="1:10" x14ac:dyDescent="0.25">
      <c r="A10588">
        <v>42</v>
      </c>
      <c r="B10588">
        <v>2017</v>
      </c>
      <c r="C10588" t="s">
        <v>41</v>
      </c>
      <c r="D10588" t="s">
        <v>58</v>
      </c>
      <c r="E10588" t="s">
        <v>39</v>
      </c>
      <c r="F10588">
        <v>3</v>
      </c>
      <c r="G10588" t="s">
        <v>45</v>
      </c>
      <c r="H10588" t="s">
        <v>46</v>
      </c>
      <c r="I10588" t="s">
        <v>51</v>
      </c>
      <c r="J10588">
        <v>1490.9</v>
      </c>
    </row>
    <row r="10589" spans="1:10" x14ac:dyDescent="0.25">
      <c r="A10589">
        <v>42</v>
      </c>
      <c r="B10589">
        <v>2017</v>
      </c>
      <c r="C10589" t="s">
        <v>41</v>
      </c>
      <c r="D10589" t="s">
        <v>58</v>
      </c>
      <c r="E10589" t="s">
        <v>39</v>
      </c>
      <c r="F10589">
        <v>4</v>
      </c>
      <c r="G10589" t="s">
        <v>38</v>
      </c>
      <c r="H10589" t="s">
        <v>2</v>
      </c>
      <c r="I10589" t="s">
        <v>37</v>
      </c>
      <c r="J10589">
        <v>552.5</v>
      </c>
    </row>
    <row r="10590" spans="1:10" x14ac:dyDescent="0.25">
      <c r="A10590">
        <v>42</v>
      </c>
      <c r="B10590">
        <v>2017</v>
      </c>
      <c r="C10590" t="s">
        <v>41</v>
      </c>
      <c r="D10590" t="s">
        <v>58</v>
      </c>
      <c r="E10590" t="s">
        <v>39</v>
      </c>
      <c r="F10590">
        <v>5</v>
      </c>
      <c r="G10590" t="s">
        <v>38</v>
      </c>
      <c r="H10590" t="s">
        <v>2</v>
      </c>
      <c r="I10590" t="s">
        <v>51</v>
      </c>
      <c r="J10590">
        <v>457.9</v>
      </c>
    </row>
    <row r="10591" spans="1:10" x14ac:dyDescent="0.25">
      <c r="A10591">
        <v>42</v>
      </c>
      <c r="B10591">
        <v>2017</v>
      </c>
      <c r="C10591" t="s">
        <v>41</v>
      </c>
      <c r="D10591" t="s">
        <v>58</v>
      </c>
      <c r="E10591" t="s">
        <v>39</v>
      </c>
      <c r="F10591">
        <v>6</v>
      </c>
      <c r="G10591" t="s">
        <v>45</v>
      </c>
      <c r="H10591" t="s">
        <v>46</v>
      </c>
      <c r="I10591" t="s">
        <v>37</v>
      </c>
      <c r="J10591">
        <v>1354.2</v>
      </c>
    </row>
    <row r="10592" spans="1:10" x14ac:dyDescent="0.25">
      <c r="A10592">
        <v>42</v>
      </c>
      <c r="B10592">
        <v>2017</v>
      </c>
      <c r="C10592" t="s">
        <v>41</v>
      </c>
      <c r="D10592" t="s">
        <v>59</v>
      </c>
      <c r="E10592" t="s">
        <v>39</v>
      </c>
      <c r="F10592">
        <v>1</v>
      </c>
      <c r="G10592" t="s">
        <v>38</v>
      </c>
      <c r="H10592" t="s">
        <v>46</v>
      </c>
      <c r="I10592" t="s">
        <v>51</v>
      </c>
      <c r="J10592">
        <v>2166.6999999999998</v>
      </c>
    </row>
    <row r="10593" spans="1:10" x14ac:dyDescent="0.25">
      <c r="A10593">
        <v>42</v>
      </c>
      <c r="B10593">
        <v>2017</v>
      </c>
      <c r="C10593" t="s">
        <v>41</v>
      </c>
      <c r="D10593" t="s">
        <v>59</v>
      </c>
      <c r="E10593" t="s">
        <v>39</v>
      </c>
      <c r="F10593">
        <v>2</v>
      </c>
      <c r="G10593" t="s">
        <v>45</v>
      </c>
      <c r="H10593" t="s">
        <v>2</v>
      </c>
      <c r="I10593" t="s">
        <v>37</v>
      </c>
      <c r="J10593">
        <v>1073.9000000000001</v>
      </c>
    </row>
    <row r="10594" spans="1:10" x14ac:dyDescent="0.25">
      <c r="A10594">
        <v>42</v>
      </c>
      <c r="B10594">
        <v>2017</v>
      </c>
      <c r="C10594" t="s">
        <v>41</v>
      </c>
      <c r="D10594" t="s">
        <v>59</v>
      </c>
      <c r="E10594" t="s">
        <v>39</v>
      </c>
      <c r="F10594">
        <v>3</v>
      </c>
      <c r="G10594" t="s">
        <v>45</v>
      </c>
      <c r="H10594" t="s">
        <v>46</v>
      </c>
      <c r="I10594" t="s">
        <v>37</v>
      </c>
      <c r="J10594">
        <v>1803.9</v>
      </c>
    </row>
    <row r="10595" spans="1:10" x14ac:dyDescent="0.25">
      <c r="A10595">
        <v>42</v>
      </c>
      <c r="B10595">
        <v>2017</v>
      </c>
      <c r="C10595" t="s">
        <v>41</v>
      </c>
      <c r="D10595" t="s">
        <v>59</v>
      </c>
      <c r="E10595" t="s">
        <v>39</v>
      </c>
      <c r="F10595">
        <v>4</v>
      </c>
      <c r="G10595" t="s">
        <v>38</v>
      </c>
      <c r="H10595" t="s">
        <v>2</v>
      </c>
      <c r="I10595" t="s">
        <v>51</v>
      </c>
      <c r="J10595">
        <v>1395.9</v>
      </c>
    </row>
    <row r="10596" spans="1:10" x14ac:dyDescent="0.25">
      <c r="A10596">
        <v>42</v>
      </c>
      <c r="B10596">
        <v>2017</v>
      </c>
      <c r="C10596" t="s">
        <v>41</v>
      </c>
      <c r="D10596" t="s">
        <v>59</v>
      </c>
      <c r="E10596" t="s">
        <v>39</v>
      </c>
      <c r="F10596">
        <v>5</v>
      </c>
      <c r="G10596" t="s">
        <v>45</v>
      </c>
      <c r="H10596" t="s">
        <v>46</v>
      </c>
      <c r="I10596" t="s">
        <v>37</v>
      </c>
      <c r="J10596">
        <v>1967.2</v>
      </c>
    </row>
    <row r="10597" spans="1:10" x14ac:dyDescent="0.25">
      <c r="A10597">
        <v>42</v>
      </c>
      <c r="B10597">
        <v>2017</v>
      </c>
      <c r="C10597" t="s">
        <v>41</v>
      </c>
      <c r="D10597" t="s">
        <v>59</v>
      </c>
      <c r="E10597" t="s">
        <v>39</v>
      </c>
      <c r="F10597">
        <v>6</v>
      </c>
      <c r="G10597" t="s">
        <v>45</v>
      </c>
      <c r="H10597" t="s">
        <v>46</v>
      </c>
      <c r="I10597" t="s">
        <v>51</v>
      </c>
      <c r="J10597">
        <v>2576.6999999999998</v>
      </c>
    </row>
    <row r="10598" spans="1:10" x14ac:dyDescent="0.25">
      <c r="A10598">
        <v>42</v>
      </c>
      <c r="B10598">
        <v>2018</v>
      </c>
      <c r="C10598" t="s">
        <v>41</v>
      </c>
      <c r="D10598" t="s">
        <v>58</v>
      </c>
      <c r="E10598" t="s">
        <v>39</v>
      </c>
      <c r="F10598">
        <v>1</v>
      </c>
      <c r="G10598" t="s">
        <v>38</v>
      </c>
      <c r="H10598" t="s">
        <v>2</v>
      </c>
      <c r="I10598" t="s">
        <v>51</v>
      </c>
      <c r="J10598">
        <v>491.7</v>
      </c>
    </row>
    <row r="10599" spans="1:10" x14ac:dyDescent="0.25">
      <c r="A10599">
        <v>42</v>
      </c>
      <c r="B10599">
        <v>2018</v>
      </c>
      <c r="C10599" t="s">
        <v>41</v>
      </c>
      <c r="D10599" t="s">
        <v>58</v>
      </c>
      <c r="E10599" t="s">
        <v>39</v>
      </c>
      <c r="F10599">
        <v>2</v>
      </c>
      <c r="G10599" t="s">
        <v>38</v>
      </c>
      <c r="H10599" t="s">
        <v>2</v>
      </c>
      <c r="I10599" t="s">
        <v>51</v>
      </c>
      <c r="J10599">
        <v>1321.6</v>
      </c>
    </row>
    <row r="10600" spans="1:10" x14ac:dyDescent="0.25">
      <c r="A10600">
        <v>42</v>
      </c>
      <c r="B10600">
        <v>2018</v>
      </c>
      <c r="C10600" t="s">
        <v>41</v>
      </c>
      <c r="D10600" t="s">
        <v>58</v>
      </c>
      <c r="E10600" t="s">
        <v>39</v>
      </c>
      <c r="F10600">
        <v>3</v>
      </c>
      <c r="G10600" t="s">
        <v>45</v>
      </c>
      <c r="H10600" t="s">
        <v>2</v>
      </c>
      <c r="I10600" t="s">
        <v>37</v>
      </c>
      <c r="J10600">
        <v>567.1</v>
      </c>
    </row>
    <row r="10601" spans="1:10" x14ac:dyDescent="0.25">
      <c r="A10601">
        <v>42</v>
      </c>
      <c r="B10601">
        <v>2018</v>
      </c>
      <c r="C10601" t="s">
        <v>41</v>
      </c>
      <c r="D10601" t="s">
        <v>58</v>
      </c>
      <c r="E10601" t="s">
        <v>39</v>
      </c>
      <c r="F10601">
        <v>4</v>
      </c>
      <c r="G10601" t="s">
        <v>45</v>
      </c>
      <c r="H10601" t="s">
        <v>46</v>
      </c>
      <c r="I10601" t="s">
        <v>51</v>
      </c>
      <c r="J10601">
        <v>899.6</v>
      </c>
    </row>
    <row r="10602" spans="1:10" x14ac:dyDescent="0.25">
      <c r="A10602">
        <v>42</v>
      </c>
      <c r="B10602">
        <v>2018</v>
      </c>
      <c r="C10602" t="s">
        <v>41</v>
      </c>
      <c r="D10602" t="s">
        <v>58</v>
      </c>
      <c r="E10602" t="s">
        <v>39</v>
      </c>
      <c r="F10602">
        <v>5</v>
      </c>
      <c r="G10602" t="s">
        <v>45</v>
      </c>
      <c r="H10602" t="s">
        <v>2</v>
      </c>
      <c r="I10602" t="s">
        <v>37</v>
      </c>
      <c r="J10602">
        <v>720.9</v>
      </c>
    </row>
    <row r="10603" spans="1:10" x14ac:dyDescent="0.25">
      <c r="A10603">
        <v>42</v>
      </c>
      <c r="B10603">
        <v>2018</v>
      </c>
      <c r="C10603" t="s">
        <v>41</v>
      </c>
      <c r="D10603" t="s">
        <v>58</v>
      </c>
      <c r="E10603" t="s">
        <v>39</v>
      </c>
      <c r="F10603">
        <v>6</v>
      </c>
      <c r="G10603" t="s">
        <v>45</v>
      </c>
      <c r="H10603" t="s">
        <v>2</v>
      </c>
      <c r="I10603" t="s">
        <v>51</v>
      </c>
      <c r="J10603">
        <v>1066.4000000000001</v>
      </c>
    </row>
    <row r="10604" spans="1:10" x14ac:dyDescent="0.25">
      <c r="A10604">
        <v>42</v>
      </c>
      <c r="B10604">
        <v>2018</v>
      </c>
      <c r="C10604" t="s">
        <v>41</v>
      </c>
      <c r="D10604" t="s">
        <v>59</v>
      </c>
      <c r="E10604" t="s">
        <v>39</v>
      </c>
      <c r="F10604">
        <v>1</v>
      </c>
      <c r="G10604" t="s">
        <v>45</v>
      </c>
      <c r="H10604" t="s">
        <v>46</v>
      </c>
      <c r="I10604" t="s">
        <v>37</v>
      </c>
      <c r="J10604">
        <v>1469.4</v>
      </c>
    </row>
    <row r="10605" spans="1:10" x14ac:dyDescent="0.25">
      <c r="A10605">
        <v>42</v>
      </c>
      <c r="B10605">
        <v>2018</v>
      </c>
      <c r="C10605" t="s">
        <v>41</v>
      </c>
      <c r="D10605" t="s">
        <v>59</v>
      </c>
      <c r="E10605" t="s">
        <v>39</v>
      </c>
      <c r="F10605">
        <v>2</v>
      </c>
      <c r="G10605" t="s">
        <v>45</v>
      </c>
      <c r="H10605" t="s">
        <v>46</v>
      </c>
      <c r="I10605" t="s">
        <v>51</v>
      </c>
      <c r="J10605">
        <v>2215.9</v>
      </c>
    </row>
    <row r="10606" spans="1:10" x14ac:dyDescent="0.25">
      <c r="A10606">
        <v>42</v>
      </c>
      <c r="B10606">
        <v>2018</v>
      </c>
      <c r="C10606" t="s">
        <v>41</v>
      </c>
      <c r="D10606" t="s">
        <v>59</v>
      </c>
      <c r="E10606" t="s">
        <v>39</v>
      </c>
      <c r="F10606">
        <v>3</v>
      </c>
      <c r="G10606" t="s">
        <v>38</v>
      </c>
      <c r="H10606" t="s">
        <v>46</v>
      </c>
      <c r="I10606" t="s">
        <v>51</v>
      </c>
      <c r="J10606">
        <v>1604.1</v>
      </c>
    </row>
    <row r="10607" spans="1:10" x14ac:dyDescent="0.25">
      <c r="A10607">
        <v>42</v>
      </c>
      <c r="B10607">
        <v>2018</v>
      </c>
      <c r="C10607" t="s">
        <v>41</v>
      </c>
      <c r="D10607" t="s">
        <v>59</v>
      </c>
      <c r="E10607" t="s">
        <v>39</v>
      </c>
      <c r="F10607">
        <v>4</v>
      </c>
      <c r="G10607" t="s">
        <v>38</v>
      </c>
      <c r="H10607" t="s">
        <v>46</v>
      </c>
      <c r="I10607" t="s">
        <v>37</v>
      </c>
      <c r="J10607">
        <v>1687.4</v>
      </c>
    </row>
    <row r="10608" spans="1:10" x14ac:dyDescent="0.25">
      <c r="A10608">
        <v>42</v>
      </c>
      <c r="B10608">
        <v>2018</v>
      </c>
      <c r="C10608" t="s">
        <v>41</v>
      </c>
      <c r="D10608" t="s">
        <v>59</v>
      </c>
      <c r="E10608" t="s">
        <v>39</v>
      </c>
      <c r="F10608">
        <v>5</v>
      </c>
      <c r="G10608" t="s">
        <v>45</v>
      </c>
      <c r="H10608" t="s">
        <v>2</v>
      </c>
      <c r="I10608" t="s">
        <v>51</v>
      </c>
      <c r="J10608">
        <v>871.3</v>
      </c>
    </row>
    <row r="10609" spans="1:10" x14ac:dyDescent="0.25">
      <c r="A10609">
        <v>42</v>
      </c>
      <c r="B10609">
        <v>2018</v>
      </c>
      <c r="C10609" t="s">
        <v>41</v>
      </c>
      <c r="D10609" t="s">
        <v>59</v>
      </c>
      <c r="E10609" t="s">
        <v>39</v>
      </c>
      <c r="F10609">
        <v>6</v>
      </c>
      <c r="G10609" t="s">
        <v>38</v>
      </c>
      <c r="H10609" t="s">
        <v>46</v>
      </c>
      <c r="I10609" t="s">
        <v>51</v>
      </c>
      <c r="J10609">
        <v>1918.7</v>
      </c>
    </row>
    <row r="10610" spans="1:10" x14ac:dyDescent="0.25">
      <c r="A10610">
        <v>43</v>
      </c>
      <c r="B10610">
        <v>2017</v>
      </c>
      <c r="C10610" t="s">
        <v>41</v>
      </c>
      <c r="D10610" t="s">
        <v>58</v>
      </c>
      <c r="E10610" t="s">
        <v>39</v>
      </c>
      <c r="F10610">
        <v>1</v>
      </c>
      <c r="G10610" t="s">
        <v>45</v>
      </c>
      <c r="H10610" t="s">
        <v>46</v>
      </c>
      <c r="I10610" t="s">
        <v>37</v>
      </c>
      <c r="J10610">
        <v>811.8</v>
      </c>
    </row>
    <row r="10611" spans="1:10" x14ac:dyDescent="0.25">
      <c r="A10611">
        <v>43</v>
      </c>
      <c r="B10611">
        <v>2017</v>
      </c>
      <c r="C10611" t="s">
        <v>41</v>
      </c>
      <c r="D10611" t="s">
        <v>58</v>
      </c>
      <c r="E10611" t="s">
        <v>39</v>
      </c>
      <c r="F10611">
        <v>2</v>
      </c>
      <c r="G10611" t="s">
        <v>38</v>
      </c>
      <c r="H10611" t="s">
        <v>2</v>
      </c>
      <c r="I10611" t="s">
        <v>51</v>
      </c>
      <c r="J10611">
        <v>1016.9</v>
      </c>
    </row>
    <row r="10612" spans="1:10" x14ac:dyDescent="0.25">
      <c r="A10612">
        <v>43</v>
      </c>
      <c r="B10612">
        <v>2017</v>
      </c>
      <c r="C10612" t="s">
        <v>41</v>
      </c>
      <c r="D10612" t="s">
        <v>58</v>
      </c>
      <c r="E10612" t="s">
        <v>39</v>
      </c>
      <c r="F10612">
        <v>3</v>
      </c>
      <c r="G10612" t="s">
        <v>38</v>
      </c>
      <c r="H10612" t="s">
        <v>2</v>
      </c>
      <c r="I10612" t="s">
        <v>37</v>
      </c>
      <c r="J10612">
        <v>1087.4000000000001</v>
      </c>
    </row>
    <row r="10613" spans="1:10" x14ac:dyDescent="0.25">
      <c r="A10613">
        <v>43</v>
      </c>
      <c r="B10613">
        <v>2017</v>
      </c>
      <c r="C10613" t="s">
        <v>41</v>
      </c>
      <c r="D10613" t="s">
        <v>58</v>
      </c>
      <c r="E10613" t="s">
        <v>39</v>
      </c>
      <c r="F10613">
        <v>4</v>
      </c>
      <c r="G10613" t="s">
        <v>38</v>
      </c>
      <c r="H10613" t="s">
        <v>2</v>
      </c>
      <c r="I10613" t="s">
        <v>37</v>
      </c>
      <c r="J10613">
        <v>1117.3</v>
      </c>
    </row>
    <row r="10614" spans="1:10" x14ac:dyDescent="0.25">
      <c r="A10614">
        <v>43</v>
      </c>
      <c r="B10614">
        <v>2017</v>
      </c>
      <c r="C10614" t="s">
        <v>41</v>
      </c>
      <c r="D10614" t="s">
        <v>58</v>
      </c>
      <c r="E10614" t="s">
        <v>39</v>
      </c>
      <c r="F10614">
        <v>5</v>
      </c>
      <c r="G10614" t="s">
        <v>38</v>
      </c>
      <c r="H10614" t="s">
        <v>46</v>
      </c>
      <c r="I10614" t="s">
        <v>37</v>
      </c>
      <c r="J10614">
        <v>1510.9</v>
      </c>
    </row>
    <row r="10615" spans="1:10" x14ac:dyDescent="0.25">
      <c r="A10615">
        <v>43</v>
      </c>
      <c r="B10615">
        <v>2017</v>
      </c>
      <c r="C10615" t="s">
        <v>41</v>
      </c>
      <c r="D10615" t="s">
        <v>58</v>
      </c>
      <c r="E10615" t="s">
        <v>39</v>
      </c>
      <c r="F10615">
        <v>6</v>
      </c>
      <c r="G10615" t="s">
        <v>38</v>
      </c>
      <c r="H10615" t="s">
        <v>2</v>
      </c>
      <c r="I10615" t="s">
        <v>51</v>
      </c>
      <c r="J10615">
        <v>2138</v>
      </c>
    </row>
    <row r="10616" spans="1:10" x14ac:dyDescent="0.25">
      <c r="A10616">
        <v>43</v>
      </c>
      <c r="B10616">
        <v>2017</v>
      </c>
      <c r="C10616" t="s">
        <v>41</v>
      </c>
      <c r="D10616" t="s">
        <v>59</v>
      </c>
      <c r="E10616" t="s">
        <v>39</v>
      </c>
      <c r="F10616">
        <v>1</v>
      </c>
      <c r="G10616" t="s">
        <v>45</v>
      </c>
      <c r="H10616" t="s">
        <v>2</v>
      </c>
      <c r="I10616" t="s">
        <v>37</v>
      </c>
      <c r="J10616">
        <v>858.9</v>
      </c>
    </row>
    <row r="10617" spans="1:10" x14ac:dyDescent="0.25">
      <c r="A10617">
        <v>43</v>
      </c>
      <c r="B10617">
        <v>2017</v>
      </c>
      <c r="C10617" t="s">
        <v>41</v>
      </c>
      <c r="D10617" t="s">
        <v>59</v>
      </c>
      <c r="E10617" t="s">
        <v>39</v>
      </c>
      <c r="F10617">
        <v>2</v>
      </c>
      <c r="G10617" t="s">
        <v>38</v>
      </c>
      <c r="H10617" t="s">
        <v>46</v>
      </c>
      <c r="I10617" t="s">
        <v>37</v>
      </c>
      <c r="J10617">
        <v>2010.7</v>
      </c>
    </row>
    <row r="10618" spans="1:10" x14ac:dyDescent="0.25">
      <c r="A10618">
        <v>43</v>
      </c>
      <c r="B10618">
        <v>2017</v>
      </c>
      <c r="C10618" t="s">
        <v>41</v>
      </c>
      <c r="D10618" t="s">
        <v>59</v>
      </c>
      <c r="E10618" t="s">
        <v>39</v>
      </c>
      <c r="F10618">
        <v>3</v>
      </c>
      <c r="G10618" t="s">
        <v>38</v>
      </c>
      <c r="H10618" t="s">
        <v>46</v>
      </c>
      <c r="I10618" t="s">
        <v>37</v>
      </c>
      <c r="J10618">
        <v>1628.6</v>
      </c>
    </row>
    <row r="10619" spans="1:10" x14ac:dyDescent="0.25">
      <c r="A10619">
        <v>43</v>
      </c>
      <c r="B10619">
        <v>2017</v>
      </c>
      <c r="C10619" t="s">
        <v>41</v>
      </c>
      <c r="D10619" t="s">
        <v>59</v>
      </c>
      <c r="E10619" t="s">
        <v>39</v>
      </c>
      <c r="F10619">
        <v>4</v>
      </c>
      <c r="G10619" t="s">
        <v>45</v>
      </c>
      <c r="H10619" t="s">
        <v>2</v>
      </c>
      <c r="I10619" t="s">
        <v>51</v>
      </c>
      <c r="J10619">
        <v>2116.6999999999998</v>
      </c>
    </row>
    <row r="10620" spans="1:10" x14ac:dyDescent="0.25">
      <c r="A10620">
        <v>43</v>
      </c>
      <c r="B10620">
        <v>2017</v>
      </c>
      <c r="C10620" t="s">
        <v>41</v>
      </c>
      <c r="D10620" t="s">
        <v>59</v>
      </c>
      <c r="E10620" t="s">
        <v>39</v>
      </c>
      <c r="F10620">
        <v>5</v>
      </c>
      <c r="G10620" t="s">
        <v>45</v>
      </c>
      <c r="H10620" t="s">
        <v>2</v>
      </c>
      <c r="I10620" t="s">
        <v>37</v>
      </c>
      <c r="J10620">
        <v>2017.7</v>
      </c>
    </row>
    <row r="10621" spans="1:10" x14ac:dyDescent="0.25">
      <c r="A10621">
        <v>43</v>
      </c>
      <c r="B10621">
        <v>2017</v>
      </c>
      <c r="C10621" t="s">
        <v>41</v>
      </c>
      <c r="D10621" t="s">
        <v>59</v>
      </c>
      <c r="E10621" t="s">
        <v>39</v>
      </c>
      <c r="F10621">
        <v>6</v>
      </c>
      <c r="G10621" t="s">
        <v>38</v>
      </c>
      <c r="H10621" t="s">
        <v>46</v>
      </c>
      <c r="I10621" t="s">
        <v>51</v>
      </c>
      <c r="J10621">
        <v>1148.3</v>
      </c>
    </row>
    <row r="10622" spans="1:10" x14ac:dyDescent="0.25">
      <c r="A10622">
        <v>43</v>
      </c>
      <c r="B10622">
        <v>2018</v>
      </c>
      <c r="C10622" t="s">
        <v>41</v>
      </c>
      <c r="D10622" t="s">
        <v>58</v>
      </c>
      <c r="E10622" t="s">
        <v>39</v>
      </c>
      <c r="F10622">
        <v>1</v>
      </c>
      <c r="G10622" t="s">
        <v>45</v>
      </c>
      <c r="H10622" t="s">
        <v>46</v>
      </c>
      <c r="I10622" t="s">
        <v>51</v>
      </c>
      <c r="J10622">
        <v>1188.5999999999999</v>
      </c>
    </row>
    <row r="10623" spans="1:10" x14ac:dyDescent="0.25">
      <c r="A10623">
        <v>43</v>
      </c>
      <c r="B10623">
        <v>2018</v>
      </c>
      <c r="C10623" t="s">
        <v>41</v>
      </c>
      <c r="D10623" t="s">
        <v>58</v>
      </c>
      <c r="E10623" t="s">
        <v>39</v>
      </c>
      <c r="F10623">
        <v>2</v>
      </c>
      <c r="G10623" t="s">
        <v>45</v>
      </c>
      <c r="H10623" t="s">
        <v>46</v>
      </c>
      <c r="I10623" t="s">
        <v>37</v>
      </c>
      <c r="J10623">
        <v>943.7</v>
      </c>
    </row>
    <row r="10624" spans="1:10" x14ac:dyDescent="0.25">
      <c r="A10624">
        <v>43</v>
      </c>
      <c r="B10624">
        <v>2018</v>
      </c>
      <c r="C10624" t="s">
        <v>41</v>
      </c>
      <c r="D10624" t="s">
        <v>58</v>
      </c>
      <c r="E10624" t="s">
        <v>39</v>
      </c>
      <c r="F10624">
        <v>3</v>
      </c>
      <c r="G10624" t="s">
        <v>38</v>
      </c>
      <c r="H10624" t="s">
        <v>46</v>
      </c>
      <c r="I10624" t="s">
        <v>37</v>
      </c>
      <c r="J10624">
        <v>792.1</v>
      </c>
    </row>
    <row r="10625" spans="1:10" x14ac:dyDescent="0.25">
      <c r="A10625">
        <v>43</v>
      </c>
      <c r="B10625">
        <v>2018</v>
      </c>
      <c r="C10625" t="s">
        <v>41</v>
      </c>
      <c r="D10625" t="s">
        <v>58</v>
      </c>
      <c r="E10625" t="s">
        <v>39</v>
      </c>
      <c r="F10625">
        <v>4</v>
      </c>
      <c r="G10625" t="s">
        <v>45</v>
      </c>
      <c r="H10625" t="s">
        <v>2</v>
      </c>
      <c r="I10625" t="s">
        <v>51</v>
      </c>
      <c r="J10625">
        <v>1481.6</v>
      </c>
    </row>
    <row r="10626" spans="1:10" x14ac:dyDescent="0.25">
      <c r="A10626">
        <v>43</v>
      </c>
      <c r="B10626">
        <v>2018</v>
      </c>
      <c r="C10626" t="s">
        <v>41</v>
      </c>
      <c r="D10626" t="s">
        <v>58</v>
      </c>
      <c r="E10626" t="s">
        <v>39</v>
      </c>
      <c r="F10626">
        <v>5</v>
      </c>
      <c r="G10626" t="s">
        <v>38</v>
      </c>
      <c r="H10626" t="s">
        <v>46</v>
      </c>
      <c r="I10626" t="s">
        <v>37</v>
      </c>
      <c r="J10626">
        <v>1566.9</v>
      </c>
    </row>
    <row r="10627" spans="1:10" x14ac:dyDescent="0.25">
      <c r="A10627">
        <v>43</v>
      </c>
      <c r="B10627">
        <v>2018</v>
      </c>
      <c r="C10627" t="s">
        <v>41</v>
      </c>
      <c r="D10627" t="s">
        <v>58</v>
      </c>
      <c r="E10627" t="s">
        <v>39</v>
      </c>
      <c r="F10627">
        <v>6</v>
      </c>
      <c r="G10627" t="s">
        <v>38</v>
      </c>
      <c r="H10627" t="s">
        <v>46</v>
      </c>
      <c r="I10627" t="s">
        <v>37</v>
      </c>
      <c r="J10627">
        <v>1490.4</v>
      </c>
    </row>
    <row r="10628" spans="1:10" x14ac:dyDescent="0.25">
      <c r="A10628">
        <v>43</v>
      </c>
      <c r="B10628">
        <v>2018</v>
      </c>
      <c r="C10628" t="s">
        <v>41</v>
      </c>
      <c r="D10628" t="s">
        <v>59</v>
      </c>
      <c r="E10628" t="s">
        <v>39</v>
      </c>
      <c r="F10628">
        <v>1</v>
      </c>
      <c r="G10628" t="s">
        <v>45</v>
      </c>
      <c r="H10628" t="s">
        <v>46</v>
      </c>
      <c r="I10628" t="s">
        <v>51</v>
      </c>
      <c r="J10628">
        <v>2088.3000000000002</v>
      </c>
    </row>
    <row r="10629" spans="1:10" x14ac:dyDescent="0.25">
      <c r="A10629">
        <v>43</v>
      </c>
      <c r="B10629">
        <v>2018</v>
      </c>
      <c r="C10629" t="s">
        <v>41</v>
      </c>
      <c r="D10629" t="s">
        <v>59</v>
      </c>
      <c r="E10629" t="s">
        <v>39</v>
      </c>
      <c r="F10629">
        <v>2</v>
      </c>
      <c r="G10629" t="s">
        <v>45</v>
      </c>
      <c r="H10629" t="s">
        <v>2</v>
      </c>
      <c r="I10629" t="s">
        <v>37</v>
      </c>
      <c r="J10629">
        <v>1311.7</v>
      </c>
    </row>
    <row r="10630" spans="1:10" x14ac:dyDescent="0.25">
      <c r="A10630">
        <v>43</v>
      </c>
      <c r="B10630">
        <v>2018</v>
      </c>
      <c r="C10630" t="s">
        <v>41</v>
      </c>
      <c r="D10630" t="s">
        <v>59</v>
      </c>
      <c r="E10630" t="s">
        <v>39</v>
      </c>
      <c r="F10630">
        <v>3</v>
      </c>
      <c r="G10630" t="s">
        <v>45</v>
      </c>
      <c r="H10630" t="s">
        <v>2</v>
      </c>
      <c r="I10630" t="s">
        <v>37</v>
      </c>
      <c r="J10630">
        <v>1512.1</v>
      </c>
    </row>
    <row r="10631" spans="1:10" x14ac:dyDescent="0.25">
      <c r="A10631">
        <v>43</v>
      </c>
      <c r="B10631">
        <v>2018</v>
      </c>
      <c r="C10631" t="s">
        <v>41</v>
      </c>
      <c r="D10631" t="s">
        <v>59</v>
      </c>
      <c r="E10631" t="s">
        <v>39</v>
      </c>
      <c r="F10631">
        <v>4</v>
      </c>
      <c r="G10631" t="s">
        <v>45</v>
      </c>
      <c r="H10631" t="s">
        <v>46</v>
      </c>
      <c r="I10631" t="s">
        <v>51</v>
      </c>
      <c r="J10631">
        <v>1816</v>
      </c>
    </row>
    <row r="10632" spans="1:10" x14ac:dyDescent="0.25">
      <c r="A10632">
        <v>43</v>
      </c>
      <c r="B10632">
        <v>2018</v>
      </c>
      <c r="C10632" t="s">
        <v>41</v>
      </c>
      <c r="D10632" t="s">
        <v>59</v>
      </c>
      <c r="E10632" t="s">
        <v>39</v>
      </c>
      <c r="F10632">
        <v>5</v>
      </c>
      <c r="G10632" t="s">
        <v>45</v>
      </c>
      <c r="H10632" t="s">
        <v>2</v>
      </c>
      <c r="I10632" t="s">
        <v>51</v>
      </c>
      <c r="J10632">
        <v>722</v>
      </c>
    </row>
    <row r="10633" spans="1:10" x14ac:dyDescent="0.25">
      <c r="A10633">
        <v>43</v>
      </c>
      <c r="B10633">
        <v>2018</v>
      </c>
      <c r="C10633" t="s">
        <v>41</v>
      </c>
      <c r="D10633" t="s">
        <v>59</v>
      </c>
      <c r="E10633" t="s">
        <v>39</v>
      </c>
      <c r="F10633">
        <v>6</v>
      </c>
      <c r="G10633" t="s">
        <v>38</v>
      </c>
      <c r="H10633" t="s">
        <v>46</v>
      </c>
      <c r="I10633" t="s">
        <v>51</v>
      </c>
      <c r="J10633">
        <v>1127.8</v>
      </c>
    </row>
    <row r="10634" spans="1:10" x14ac:dyDescent="0.25">
      <c r="A10634">
        <v>44</v>
      </c>
      <c r="B10634">
        <v>2017</v>
      </c>
      <c r="C10634" t="s">
        <v>41</v>
      </c>
      <c r="D10634" t="s">
        <v>58</v>
      </c>
      <c r="E10634" t="s">
        <v>39</v>
      </c>
      <c r="F10634">
        <v>1</v>
      </c>
      <c r="G10634" t="s">
        <v>45</v>
      </c>
      <c r="H10634" t="s">
        <v>46</v>
      </c>
      <c r="I10634" t="s">
        <v>51</v>
      </c>
      <c r="J10634">
        <v>1307.3</v>
      </c>
    </row>
    <row r="10635" spans="1:10" x14ac:dyDescent="0.25">
      <c r="A10635">
        <v>44</v>
      </c>
      <c r="B10635">
        <v>2017</v>
      </c>
      <c r="C10635" t="s">
        <v>41</v>
      </c>
      <c r="D10635" t="s">
        <v>58</v>
      </c>
      <c r="E10635" t="s">
        <v>39</v>
      </c>
      <c r="F10635">
        <v>2</v>
      </c>
      <c r="G10635" t="s">
        <v>45</v>
      </c>
      <c r="H10635" t="s">
        <v>46</v>
      </c>
      <c r="I10635" t="s">
        <v>37</v>
      </c>
      <c r="J10635">
        <v>676.9</v>
      </c>
    </row>
    <row r="10636" spans="1:10" x14ac:dyDescent="0.25">
      <c r="A10636">
        <v>44</v>
      </c>
      <c r="B10636">
        <v>2017</v>
      </c>
      <c r="C10636" t="s">
        <v>41</v>
      </c>
      <c r="D10636" t="s">
        <v>58</v>
      </c>
      <c r="E10636" t="s">
        <v>39</v>
      </c>
      <c r="F10636">
        <v>3</v>
      </c>
      <c r="G10636" t="s">
        <v>38</v>
      </c>
      <c r="H10636" t="s">
        <v>2</v>
      </c>
      <c r="I10636" t="s">
        <v>37</v>
      </c>
      <c r="J10636">
        <v>1014.9</v>
      </c>
    </row>
    <row r="10637" spans="1:10" x14ac:dyDescent="0.25">
      <c r="A10637">
        <v>44</v>
      </c>
      <c r="B10637">
        <v>2017</v>
      </c>
      <c r="C10637" t="s">
        <v>41</v>
      </c>
      <c r="D10637" t="s">
        <v>58</v>
      </c>
      <c r="E10637" t="s">
        <v>39</v>
      </c>
      <c r="F10637">
        <v>4</v>
      </c>
      <c r="G10637" t="s">
        <v>45</v>
      </c>
      <c r="H10637" t="s">
        <v>46</v>
      </c>
      <c r="I10637" t="s">
        <v>37</v>
      </c>
      <c r="J10637">
        <v>427.7</v>
      </c>
    </row>
    <row r="10638" spans="1:10" x14ac:dyDescent="0.25">
      <c r="A10638">
        <v>44</v>
      </c>
      <c r="B10638">
        <v>2017</v>
      </c>
      <c r="C10638" t="s">
        <v>41</v>
      </c>
      <c r="D10638" t="s">
        <v>58</v>
      </c>
      <c r="E10638" t="s">
        <v>39</v>
      </c>
      <c r="F10638">
        <v>5</v>
      </c>
      <c r="G10638" t="s">
        <v>45</v>
      </c>
      <c r="H10638" t="s">
        <v>46</v>
      </c>
      <c r="I10638" t="s">
        <v>51</v>
      </c>
      <c r="J10638">
        <v>1473</v>
      </c>
    </row>
    <row r="10639" spans="1:10" x14ac:dyDescent="0.25">
      <c r="A10639">
        <v>44</v>
      </c>
      <c r="B10639">
        <v>2017</v>
      </c>
      <c r="C10639" t="s">
        <v>41</v>
      </c>
      <c r="D10639" t="s">
        <v>58</v>
      </c>
      <c r="E10639" t="s">
        <v>39</v>
      </c>
      <c r="F10639">
        <v>6</v>
      </c>
      <c r="G10639" t="s">
        <v>45</v>
      </c>
      <c r="H10639" t="s">
        <v>2</v>
      </c>
      <c r="I10639" t="s">
        <v>51</v>
      </c>
      <c r="J10639">
        <v>915.9</v>
      </c>
    </row>
    <row r="10640" spans="1:10" x14ac:dyDescent="0.25">
      <c r="A10640">
        <v>44</v>
      </c>
      <c r="B10640">
        <v>2017</v>
      </c>
      <c r="C10640" t="s">
        <v>41</v>
      </c>
      <c r="D10640" t="s">
        <v>59</v>
      </c>
      <c r="E10640" t="s">
        <v>39</v>
      </c>
      <c r="F10640">
        <v>1</v>
      </c>
      <c r="G10640" t="s">
        <v>38</v>
      </c>
      <c r="H10640" t="s">
        <v>2</v>
      </c>
      <c r="I10640" t="s">
        <v>37</v>
      </c>
      <c r="J10640">
        <v>745.3</v>
      </c>
    </row>
    <row r="10641" spans="1:10" x14ac:dyDescent="0.25">
      <c r="A10641">
        <v>44</v>
      </c>
      <c r="B10641">
        <v>2017</v>
      </c>
      <c r="C10641" t="s">
        <v>41</v>
      </c>
      <c r="D10641" t="s">
        <v>59</v>
      </c>
      <c r="E10641" t="s">
        <v>39</v>
      </c>
      <c r="F10641">
        <v>2</v>
      </c>
      <c r="G10641" t="s">
        <v>38</v>
      </c>
      <c r="H10641" t="s">
        <v>2</v>
      </c>
      <c r="I10641" t="s">
        <v>51</v>
      </c>
      <c r="J10641">
        <v>1268.5999999999999</v>
      </c>
    </row>
    <row r="10642" spans="1:10" x14ac:dyDescent="0.25">
      <c r="A10642">
        <v>44</v>
      </c>
      <c r="B10642">
        <v>2017</v>
      </c>
      <c r="C10642" t="s">
        <v>41</v>
      </c>
      <c r="D10642" t="s">
        <v>59</v>
      </c>
      <c r="E10642" t="s">
        <v>39</v>
      </c>
      <c r="F10642">
        <v>3</v>
      </c>
      <c r="G10642" t="s">
        <v>38</v>
      </c>
      <c r="H10642" t="s">
        <v>46</v>
      </c>
      <c r="I10642" t="s">
        <v>37</v>
      </c>
      <c r="J10642">
        <v>2108.9</v>
      </c>
    </row>
    <row r="10643" spans="1:10" x14ac:dyDescent="0.25">
      <c r="A10643">
        <v>44</v>
      </c>
      <c r="B10643">
        <v>2017</v>
      </c>
      <c r="C10643" t="s">
        <v>41</v>
      </c>
      <c r="D10643" t="s">
        <v>59</v>
      </c>
      <c r="E10643" t="s">
        <v>39</v>
      </c>
      <c r="F10643">
        <v>4</v>
      </c>
      <c r="G10643" t="s">
        <v>45</v>
      </c>
      <c r="H10643" t="s">
        <v>2</v>
      </c>
      <c r="I10643" t="s">
        <v>37</v>
      </c>
      <c r="J10643">
        <v>1444.1</v>
      </c>
    </row>
    <row r="10644" spans="1:10" x14ac:dyDescent="0.25">
      <c r="A10644">
        <v>44</v>
      </c>
      <c r="B10644">
        <v>2017</v>
      </c>
      <c r="C10644" t="s">
        <v>41</v>
      </c>
      <c r="D10644" t="s">
        <v>59</v>
      </c>
      <c r="E10644" t="s">
        <v>39</v>
      </c>
      <c r="F10644">
        <v>5</v>
      </c>
      <c r="G10644" t="s">
        <v>38</v>
      </c>
      <c r="H10644" t="s">
        <v>46</v>
      </c>
      <c r="I10644" t="s">
        <v>37</v>
      </c>
      <c r="J10644">
        <v>1454</v>
      </c>
    </row>
    <row r="10645" spans="1:10" x14ac:dyDescent="0.25">
      <c r="A10645">
        <v>44</v>
      </c>
      <c r="B10645">
        <v>2017</v>
      </c>
      <c r="C10645" t="s">
        <v>41</v>
      </c>
      <c r="D10645" t="s">
        <v>59</v>
      </c>
      <c r="E10645" t="s">
        <v>39</v>
      </c>
      <c r="F10645">
        <v>6</v>
      </c>
      <c r="G10645" t="s">
        <v>45</v>
      </c>
      <c r="H10645" t="s">
        <v>46</v>
      </c>
      <c r="I10645" t="s">
        <v>51</v>
      </c>
      <c r="J10645">
        <v>1204.0999999999999</v>
      </c>
    </row>
    <row r="10646" spans="1:10" x14ac:dyDescent="0.25">
      <c r="A10646">
        <v>44</v>
      </c>
      <c r="B10646">
        <v>2018</v>
      </c>
      <c r="C10646" t="s">
        <v>41</v>
      </c>
      <c r="D10646" t="s">
        <v>58</v>
      </c>
      <c r="E10646" t="s">
        <v>39</v>
      </c>
      <c r="F10646">
        <v>1</v>
      </c>
      <c r="G10646" t="s">
        <v>45</v>
      </c>
      <c r="H10646" t="s">
        <v>46</v>
      </c>
      <c r="I10646" t="s">
        <v>37</v>
      </c>
      <c r="J10646">
        <v>1110</v>
      </c>
    </row>
    <row r="10647" spans="1:10" x14ac:dyDescent="0.25">
      <c r="A10647">
        <v>44</v>
      </c>
      <c r="B10647">
        <v>2018</v>
      </c>
      <c r="C10647" t="s">
        <v>41</v>
      </c>
      <c r="D10647" t="s">
        <v>58</v>
      </c>
      <c r="E10647" t="s">
        <v>39</v>
      </c>
      <c r="F10647">
        <v>2</v>
      </c>
      <c r="G10647" t="s">
        <v>38</v>
      </c>
      <c r="H10647" t="s">
        <v>46</v>
      </c>
      <c r="I10647" t="s">
        <v>51</v>
      </c>
      <c r="J10647">
        <v>1124.0999999999999</v>
      </c>
    </row>
    <row r="10648" spans="1:10" x14ac:dyDescent="0.25">
      <c r="A10648">
        <v>44</v>
      </c>
      <c r="B10648">
        <v>2018</v>
      </c>
      <c r="C10648" t="s">
        <v>41</v>
      </c>
      <c r="D10648" t="s">
        <v>58</v>
      </c>
      <c r="E10648" t="s">
        <v>39</v>
      </c>
      <c r="F10648">
        <v>3</v>
      </c>
      <c r="G10648" t="s">
        <v>38</v>
      </c>
      <c r="H10648" t="s">
        <v>2</v>
      </c>
      <c r="I10648" t="s">
        <v>51</v>
      </c>
      <c r="J10648">
        <v>700.4</v>
      </c>
    </row>
    <row r="10649" spans="1:10" x14ac:dyDescent="0.25">
      <c r="A10649">
        <v>44</v>
      </c>
      <c r="B10649">
        <v>2018</v>
      </c>
      <c r="C10649" t="s">
        <v>41</v>
      </c>
      <c r="D10649" t="s">
        <v>58</v>
      </c>
      <c r="E10649" t="s">
        <v>39</v>
      </c>
      <c r="F10649">
        <v>4</v>
      </c>
      <c r="G10649" t="s">
        <v>45</v>
      </c>
      <c r="H10649" t="s">
        <v>2</v>
      </c>
      <c r="I10649" t="s">
        <v>37</v>
      </c>
      <c r="J10649">
        <v>816.3</v>
      </c>
    </row>
    <row r="10650" spans="1:10" x14ac:dyDescent="0.25">
      <c r="A10650">
        <v>44</v>
      </c>
      <c r="B10650">
        <v>2018</v>
      </c>
      <c r="C10650" t="s">
        <v>41</v>
      </c>
      <c r="D10650" t="s">
        <v>58</v>
      </c>
      <c r="E10650" t="s">
        <v>39</v>
      </c>
      <c r="F10650">
        <v>5</v>
      </c>
      <c r="G10650" t="s">
        <v>38</v>
      </c>
      <c r="H10650" t="s">
        <v>2</v>
      </c>
      <c r="I10650" t="s">
        <v>51</v>
      </c>
      <c r="J10650">
        <v>495.1</v>
      </c>
    </row>
    <row r="10651" spans="1:10" x14ac:dyDescent="0.25">
      <c r="A10651">
        <v>44</v>
      </c>
      <c r="B10651">
        <v>2018</v>
      </c>
      <c r="C10651" t="s">
        <v>41</v>
      </c>
      <c r="D10651" t="s">
        <v>58</v>
      </c>
      <c r="E10651" t="s">
        <v>39</v>
      </c>
      <c r="F10651">
        <v>6</v>
      </c>
      <c r="G10651" t="s">
        <v>45</v>
      </c>
      <c r="H10651" t="s">
        <v>46</v>
      </c>
      <c r="I10651" t="s">
        <v>51</v>
      </c>
      <c r="J10651">
        <v>1987.9</v>
      </c>
    </row>
    <row r="10652" spans="1:10" x14ac:dyDescent="0.25">
      <c r="A10652">
        <v>44</v>
      </c>
      <c r="B10652">
        <v>2018</v>
      </c>
      <c r="C10652" t="s">
        <v>41</v>
      </c>
      <c r="D10652" t="s">
        <v>59</v>
      </c>
      <c r="E10652" t="s">
        <v>39</v>
      </c>
      <c r="F10652">
        <v>1</v>
      </c>
      <c r="G10652" t="s">
        <v>45</v>
      </c>
      <c r="H10652" t="s">
        <v>2</v>
      </c>
      <c r="I10652" t="s">
        <v>37</v>
      </c>
      <c r="J10652">
        <v>726.6</v>
      </c>
    </row>
    <row r="10653" spans="1:10" x14ac:dyDescent="0.25">
      <c r="A10653">
        <v>44</v>
      </c>
      <c r="B10653">
        <v>2018</v>
      </c>
      <c r="C10653" t="s">
        <v>41</v>
      </c>
      <c r="D10653" t="s">
        <v>59</v>
      </c>
      <c r="E10653" t="s">
        <v>39</v>
      </c>
      <c r="F10653">
        <v>2</v>
      </c>
      <c r="G10653" t="s">
        <v>38</v>
      </c>
      <c r="H10653" t="s">
        <v>2</v>
      </c>
      <c r="I10653" t="s">
        <v>37</v>
      </c>
      <c r="J10653">
        <v>1496.3</v>
      </c>
    </row>
    <row r="10654" spans="1:10" x14ac:dyDescent="0.25">
      <c r="A10654">
        <v>44</v>
      </c>
      <c r="B10654">
        <v>2018</v>
      </c>
      <c r="C10654" t="s">
        <v>41</v>
      </c>
      <c r="D10654" t="s">
        <v>59</v>
      </c>
      <c r="E10654" t="s">
        <v>39</v>
      </c>
      <c r="F10654">
        <v>3</v>
      </c>
      <c r="G10654" t="s">
        <v>38</v>
      </c>
      <c r="H10654" t="s">
        <v>46</v>
      </c>
      <c r="I10654" t="s">
        <v>37</v>
      </c>
      <c r="J10654">
        <v>1691</v>
      </c>
    </row>
    <row r="10655" spans="1:10" x14ac:dyDescent="0.25">
      <c r="A10655">
        <v>44</v>
      </c>
      <c r="B10655">
        <v>2018</v>
      </c>
      <c r="C10655" t="s">
        <v>41</v>
      </c>
      <c r="D10655" t="s">
        <v>59</v>
      </c>
      <c r="E10655" t="s">
        <v>39</v>
      </c>
      <c r="F10655">
        <v>4</v>
      </c>
      <c r="G10655" t="s">
        <v>38</v>
      </c>
      <c r="H10655" t="s">
        <v>46</v>
      </c>
      <c r="I10655" t="s">
        <v>37</v>
      </c>
      <c r="J10655">
        <v>1333.6</v>
      </c>
    </row>
    <row r="10656" spans="1:10" x14ac:dyDescent="0.25">
      <c r="A10656">
        <v>44</v>
      </c>
      <c r="B10656">
        <v>2018</v>
      </c>
      <c r="C10656" t="s">
        <v>41</v>
      </c>
      <c r="D10656" t="s">
        <v>59</v>
      </c>
      <c r="E10656" t="s">
        <v>39</v>
      </c>
      <c r="F10656">
        <v>5</v>
      </c>
      <c r="G10656" t="s">
        <v>45</v>
      </c>
      <c r="H10656" t="s">
        <v>46</v>
      </c>
      <c r="I10656" t="s">
        <v>37</v>
      </c>
      <c r="J10656">
        <v>1328.4</v>
      </c>
    </row>
    <row r="10657" spans="1:10" x14ac:dyDescent="0.25">
      <c r="A10657">
        <v>44</v>
      </c>
      <c r="B10657">
        <v>2018</v>
      </c>
      <c r="C10657" t="s">
        <v>41</v>
      </c>
      <c r="D10657" t="s">
        <v>59</v>
      </c>
      <c r="E10657" t="s">
        <v>39</v>
      </c>
      <c r="F10657">
        <v>6</v>
      </c>
      <c r="G10657" t="s">
        <v>45</v>
      </c>
      <c r="H10657" t="s">
        <v>46</v>
      </c>
      <c r="I10657" t="s">
        <v>37</v>
      </c>
      <c r="J10657">
        <v>665.8</v>
      </c>
    </row>
    <row r="10658" spans="1:10" x14ac:dyDescent="0.25">
      <c r="A10658">
        <v>45</v>
      </c>
      <c r="B10658">
        <v>2017</v>
      </c>
      <c r="C10658" t="s">
        <v>41</v>
      </c>
      <c r="D10658" t="s">
        <v>58</v>
      </c>
      <c r="E10658" t="s">
        <v>39</v>
      </c>
      <c r="F10658">
        <v>1</v>
      </c>
      <c r="G10658" t="s">
        <v>38</v>
      </c>
      <c r="H10658" t="s">
        <v>46</v>
      </c>
      <c r="I10658" t="s">
        <v>51</v>
      </c>
      <c r="J10658">
        <v>1879</v>
      </c>
    </row>
    <row r="10659" spans="1:10" x14ac:dyDescent="0.25">
      <c r="A10659">
        <v>45</v>
      </c>
      <c r="B10659">
        <v>2017</v>
      </c>
      <c r="C10659" t="s">
        <v>41</v>
      </c>
      <c r="D10659" t="s">
        <v>58</v>
      </c>
      <c r="E10659" t="s">
        <v>39</v>
      </c>
      <c r="F10659">
        <v>2</v>
      </c>
      <c r="G10659" t="s">
        <v>45</v>
      </c>
      <c r="H10659" t="s">
        <v>46</v>
      </c>
      <c r="I10659" t="s">
        <v>37</v>
      </c>
      <c r="J10659">
        <v>1340.9</v>
      </c>
    </row>
    <row r="10660" spans="1:10" x14ac:dyDescent="0.25">
      <c r="A10660">
        <v>45</v>
      </c>
      <c r="B10660">
        <v>2017</v>
      </c>
      <c r="C10660" t="s">
        <v>41</v>
      </c>
      <c r="D10660" t="s">
        <v>58</v>
      </c>
      <c r="E10660" t="s">
        <v>39</v>
      </c>
      <c r="F10660">
        <v>3</v>
      </c>
      <c r="G10660" t="s">
        <v>45</v>
      </c>
      <c r="H10660" t="s">
        <v>2</v>
      </c>
      <c r="I10660" t="s">
        <v>37</v>
      </c>
      <c r="J10660">
        <v>904</v>
      </c>
    </row>
    <row r="10661" spans="1:10" x14ac:dyDescent="0.25">
      <c r="A10661">
        <v>45</v>
      </c>
      <c r="B10661">
        <v>2017</v>
      </c>
      <c r="C10661" t="s">
        <v>41</v>
      </c>
      <c r="D10661" t="s">
        <v>58</v>
      </c>
      <c r="E10661" t="s">
        <v>39</v>
      </c>
      <c r="F10661">
        <v>4</v>
      </c>
      <c r="G10661" t="s">
        <v>45</v>
      </c>
      <c r="H10661" t="s">
        <v>2</v>
      </c>
      <c r="I10661" t="s">
        <v>51</v>
      </c>
      <c r="J10661">
        <v>1665.8</v>
      </c>
    </row>
    <row r="10662" spans="1:10" x14ac:dyDescent="0.25">
      <c r="A10662">
        <v>45</v>
      </c>
      <c r="B10662">
        <v>2017</v>
      </c>
      <c r="C10662" t="s">
        <v>41</v>
      </c>
      <c r="D10662" t="s">
        <v>58</v>
      </c>
      <c r="E10662" t="s">
        <v>39</v>
      </c>
      <c r="F10662">
        <v>5</v>
      </c>
      <c r="G10662" t="s">
        <v>38</v>
      </c>
      <c r="H10662" t="s">
        <v>46</v>
      </c>
      <c r="I10662" t="s">
        <v>37</v>
      </c>
      <c r="J10662">
        <v>1632.3</v>
      </c>
    </row>
    <row r="10663" spans="1:10" x14ac:dyDescent="0.25">
      <c r="A10663">
        <v>45</v>
      </c>
      <c r="B10663">
        <v>2017</v>
      </c>
      <c r="C10663" t="s">
        <v>41</v>
      </c>
      <c r="D10663" t="s">
        <v>58</v>
      </c>
      <c r="E10663" t="s">
        <v>39</v>
      </c>
      <c r="F10663">
        <v>6</v>
      </c>
      <c r="G10663" t="s">
        <v>45</v>
      </c>
      <c r="H10663" t="s">
        <v>46</v>
      </c>
      <c r="I10663" t="s">
        <v>37</v>
      </c>
      <c r="J10663">
        <v>1769.5</v>
      </c>
    </row>
    <row r="10664" spans="1:10" x14ac:dyDescent="0.25">
      <c r="A10664">
        <v>45</v>
      </c>
      <c r="B10664">
        <v>2017</v>
      </c>
      <c r="C10664" t="s">
        <v>41</v>
      </c>
      <c r="D10664" t="s">
        <v>59</v>
      </c>
      <c r="E10664" t="s">
        <v>39</v>
      </c>
      <c r="F10664">
        <v>1</v>
      </c>
      <c r="G10664" t="s">
        <v>45</v>
      </c>
      <c r="H10664" t="s">
        <v>46</v>
      </c>
      <c r="I10664" t="s">
        <v>51</v>
      </c>
      <c r="J10664">
        <v>1642.4</v>
      </c>
    </row>
    <row r="10665" spans="1:10" x14ac:dyDescent="0.25">
      <c r="A10665">
        <v>45</v>
      </c>
      <c r="B10665">
        <v>2017</v>
      </c>
      <c r="C10665" t="s">
        <v>41</v>
      </c>
      <c r="D10665" t="s">
        <v>59</v>
      </c>
      <c r="E10665" t="s">
        <v>39</v>
      </c>
      <c r="F10665">
        <v>2</v>
      </c>
      <c r="G10665" t="s">
        <v>45</v>
      </c>
      <c r="H10665" t="s">
        <v>46</v>
      </c>
      <c r="I10665" t="s">
        <v>37</v>
      </c>
      <c r="J10665">
        <v>1333.1</v>
      </c>
    </row>
    <row r="10666" spans="1:10" x14ac:dyDescent="0.25">
      <c r="A10666">
        <v>45</v>
      </c>
      <c r="B10666">
        <v>2017</v>
      </c>
      <c r="C10666" t="s">
        <v>41</v>
      </c>
      <c r="D10666" t="s">
        <v>59</v>
      </c>
      <c r="E10666" t="s">
        <v>39</v>
      </c>
      <c r="F10666">
        <v>3</v>
      </c>
      <c r="G10666" t="s">
        <v>38</v>
      </c>
      <c r="H10666" t="s">
        <v>2</v>
      </c>
      <c r="I10666" t="s">
        <v>51</v>
      </c>
      <c r="J10666">
        <v>1350.2</v>
      </c>
    </row>
    <row r="10667" spans="1:10" x14ac:dyDescent="0.25">
      <c r="A10667">
        <v>45</v>
      </c>
      <c r="B10667">
        <v>2017</v>
      </c>
      <c r="C10667" t="s">
        <v>41</v>
      </c>
      <c r="D10667" t="s">
        <v>59</v>
      </c>
      <c r="E10667" t="s">
        <v>39</v>
      </c>
      <c r="F10667">
        <v>4</v>
      </c>
      <c r="G10667" t="s">
        <v>38</v>
      </c>
      <c r="H10667" t="s">
        <v>2</v>
      </c>
      <c r="I10667" t="s">
        <v>37</v>
      </c>
      <c r="J10667">
        <v>1868.2</v>
      </c>
    </row>
    <row r="10668" spans="1:10" x14ac:dyDescent="0.25">
      <c r="A10668">
        <v>45</v>
      </c>
      <c r="B10668">
        <v>2017</v>
      </c>
      <c r="C10668" t="s">
        <v>41</v>
      </c>
      <c r="D10668" t="s">
        <v>59</v>
      </c>
      <c r="E10668" t="s">
        <v>39</v>
      </c>
      <c r="F10668">
        <v>5</v>
      </c>
      <c r="G10668" t="s">
        <v>38</v>
      </c>
      <c r="H10668" t="s">
        <v>46</v>
      </c>
      <c r="I10668" t="s">
        <v>51</v>
      </c>
      <c r="J10668">
        <v>1154.7</v>
      </c>
    </row>
    <row r="10669" spans="1:10" x14ac:dyDescent="0.25">
      <c r="A10669">
        <v>45</v>
      </c>
      <c r="B10669">
        <v>2017</v>
      </c>
      <c r="C10669" t="s">
        <v>41</v>
      </c>
      <c r="D10669" t="s">
        <v>59</v>
      </c>
      <c r="E10669" t="s">
        <v>39</v>
      </c>
      <c r="F10669">
        <v>6</v>
      </c>
      <c r="G10669" t="s">
        <v>38</v>
      </c>
      <c r="H10669" t="s">
        <v>2</v>
      </c>
      <c r="I10669" t="s">
        <v>51</v>
      </c>
      <c r="J10669">
        <v>1260.3</v>
      </c>
    </row>
    <row r="10670" spans="1:10" x14ac:dyDescent="0.25">
      <c r="A10670">
        <v>45</v>
      </c>
      <c r="B10670">
        <v>2018</v>
      </c>
      <c r="C10670" t="s">
        <v>41</v>
      </c>
      <c r="D10670" t="s">
        <v>58</v>
      </c>
      <c r="E10670" t="s">
        <v>39</v>
      </c>
      <c r="F10670">
        <v>1</v>
      </c>
      <c r="G10670" t="s">
        <v>38</v>
      </c>
      <c r="H10670" t="s">
        <v>2</v>
      </c>
      <c r="I10670" t="s">
        <v>51</v>
      </c>
      <c r="J10670">
        <v>1297.2</v>
      </c>
    </row>
    <row r="10671" spans="1:10" x14ac:dyDescent="0.25">
      <c r="A10671">
        <v>45</v>
      </c>
      <c r="B10671">
        <v>2018</v>
      </c>
      <c r="C10671" t="s">
        <v>41</v>
      </c>
      <c r="D10671" t="s">
        <v>58</v>
      </c>
      <c r="E10671" t="s">
        <v>39</v>
      </c>
      <c r="F10671">
        <v>2</v>
      </c>
      <c r="G10671" t="s">
        <v>45</v>
      </c>
      <c r="H10671" t="s">
        <v>46</v>
      </c>
      <c r="I10671" t="s">
        <v>51</v>
      </c>
      <c r="J10671">
        <v>1284.5</v>
      </c>
    </row>
    <row r="10672" spans="1:10" x14ac:dyDescent="0.25">
      <c r="A10672">
        <v>45</v>
      </c>
      <c r="B10672">
        <v>2018</v>
      </c>
      <c r="C10672" t="s">
        <v>41</v>
      </c>
      <c r="D10672" t="s">
        <v>58</v>
      </c>
      <c r="E10672" t="s">
        <v>39</v>
      </c>
      <c r="F10672">
        <v>3</v>
      </c>
      <c r="G10672" t="s">
        <v>45</v>
      </c>
      <c r="H10672" t="s">
        <v>46</v>
      </c>
      <c r="I10672" t="s">
        <v>37</v>
      </c>
      <c r="J10672">
        <v>800</v>
      </c>
    </row>
    <row r="10673" spans="1:10" x14ac:dyDescent="0.25">
      <c r="A10673">
        <v>45</v>
      </c>
      <c r="B10673">
        <v>2018</v>
      </c>
      <c r="C10673" t="s">
        <v>41</v>
      </c>
      <c r="D10673" t="s">
        <v>58</v>
      </c>
      <c r="E10673" t="s">
        <v>39</v>
      </c>
      <c r="F10673">
        <v>4</v>
      </c>
      <c r="G10673" t="s">
        <v>38</v>
      </c>
      <c r="H10673" t="s">
        <v>46</v>
      </c>
      <c r="I10673" t="s">
        <v>51</v>
      </c>
      <c r="J10673">
        <v>1544.5</v>
      </c>
    </row>
    <row r="10674" spans="1:10" x14ac:dyDescent="0.25">
      <c r="A10674">
        <v>45</v>
      </c>
      <c r="B10674">
        <v>2018</v>
      </c>
      <c r="C10674" t="s">
        <v>41</v>
      </c>
      <c r="D10674" t="s">
        <v>58</v>
      </c>
      <c r="E10674" t="s">
        <v>39</v>
      </c>
      <c r="F10674">
        <v>5</v>
      </c>
      <c r="G10674" t="s">
        <v>38</v>
      </c>
      <c r="H10674" t="s">
        <v>2</v>
      </c>
      <c r="I10674" t="s">
        <v>37</v>
      </c>
      <c r="J10674">
        <v>1840.7</v>
      </c>
    </row>
    <row r="10675" spans="1:10" x14ac:dyDescent="0.25">
      <c r="A10675">
        <v>45</v>
      </c>
      <c r="B10675">
        <v>2018</v>
      </c>
      <c r="C10675" t="s">
        <v>41</v>
      </c>
      <c r="D10675" t="s">
        <v>58</v>
      </c>
      <c r="E10675" t="s">
        <v>39</v>
      </c>
      <c r="F10675">
        <v>6</v>
      </c>
      <c r="G10675" t="s">
        <v>38</v>
      </c>
      <c r="H10675" t="s">
        <v>2</v>
      </c>
      <c r="I10675" t="s">
        <v>51</v>
      </c>
      <c r="J10675">
        <v>1236.0999999999999</v>
      </c>
    </row>
    <row r="10676" spans="1:10" x14ac:dyDescent="0.25">
      <c r="A10676">
        <v>45</v>
      </c>
      <c r="B10676">
        <v>2018</v>
      </c>
      <c r="C10676" t="s">
        <v>41</v>
      </c>
      <c r="D10676" t="s">
        <v>59</v>
      </c>
      <c r="E10676" t="s">
        <v>39</v>
      </c>
      <c r="F10676">
        <v>1</v>
      </c>
      <c r="G10676" t="s">
        <v>45</v>
      </c>
      <c r="H10676" t="s">
        <v>46</v>
      </c>
      <c r="I10676" t="s">
        <v>37</v>
      </c>
      <c r="J10676">
        <v>1773.5</v>
      </c>
    </row>
    <row r="10677" spans="1:10" x14ac:dyDescent="0.25">
      <c r="A10677">
        <v>45</v>
      </c>
      <c r="B10677">
        <v>2018</v>
      </c>
      <c r="C10677" t="s">
        <v>41</v>
      </c>
      <c r="D10677" t="s">
        <v>59</v>
      </c>
      <c r="E10677" t="s">
        <v>39</v>
      </c>
      <c r="F10677">
        <v>2</v>
      </c>
      <c r="G10677" t="s">
        <v>45</v>
      </c>
      <c r="H10677" t="s">
        <v>46</v>
      </c>
      <c r="I10677" t="s">
        <v>51</v>
      </c>
      <c r="J10677">
        <v>1892.4</v>
      </c>
    </row>
    <row r="10678" spans="1:10" x14ac:dyDescent="0.25">
      <c r="A10678">
        <v>45</v>
      </c>
      <c r="B10678">
        <v>2018</v>
      </c>
      <c r="C10678" t="s">
        <v>41</v>
      </c>
      <c r="D10678" t="s">
        <v>59</v>
      </c>
      <c r="E10678" t="s">
        <v>39</v>
      </c>
      <c r="F10678">
        <v>3</v>
      </c>
      <c r="G10678" t="s">
        <v>45</v>
      </c>
      <c r="H10678" t="s">
        <v>46</v>
      </c>
      <c r="I10678" t="s">
        <v>51</v>
      </c>
      <c r="J10678">
        <v>1389.1</v>
      </c>
    </row>
    <row r="10679" spans="1:10" x14ac:dyDescent="0.25">
      <c r="A10679">
        <v>45</v>
      </c>
      <c r="B10679">
        <v>2018</v>
      </c>
      <c r="C10679" t="s">
        <v>41</v>
      </c>
      <c r="D10679" t="s">
        <v>59</v>
      </c>
      <c r="E10679" t="s">
        <v>39</v>
      </c>
      <c r="F10679">
        <v>4</v>
      </c>
      <c r="G10679" t="s">
        <v>45</v>
      </c>
      <c r="H10679" t="s">
        <v>2</v>
      </c>
      <c r="I10679" t="s">
        <v>51</v>
      </c>
      <c r="J10679">
        <v>1492</v>
      </c>
    </row>
    <row r="10680" spans="1:10" x14ac:dyDescent="0.25">
      <c r="A10680">
        <v>45</v>
      </c>
      <c r="B10680">
        <v>2018</v>
      </c>
      <c r="C10680" t="s">
        <v>41</v>
      </c>
      <c r="D10680" t="s">
        <v>59</v>
      </c>
      <c r="E10680" t="s">
        <v>39</v>
      </c>
      <c r="F10680">
        <v>5</v>
      </c>
      <c r="G10680" t="s">
        <v>45</v>
      </c>
      <c r="H10680" t="s">
        <v>2</v>
      </c>
      <c r="I10680" t="s">
        <v>37</v>
      </c>
      <c r="J10680">
        <v>1588.8</v>
      </c>
    </row>
    <row r="10681" spans="1:10" x14ac:dyDescent="0.25">
      <c r="A10681">
        <v>45</v>
      </c>
      <c r="B10681">
        <v>2018</v>
      </c>
      <c r="C10681" t="s">
        <v>41</v>
      </c>
      <c r="D10681" t="s">
        <v>59</v>
      </c>
      <c r="E10681" t="s">
        <v>39</v>
      </c>
      <c r="F10681">
        <v>6</v>
      </c>
      <c r="G10681" t="s">
        <v>45</v>
      </c>
      <c r="H10681" t="s">
        <v>46</v>
      </c>
      <c r="I10681" t="s">
        <v>37</v>
      </c>
      <c r="J10681">
        <v>1737.3</v>
      </c>
    </row>
    <row r="10682" spans="1:10" x14ac:dyDescent="0.25">
      <c r="A10682">
        <v>46</v>
      </c>
      <c r="B10682">
        <v>2017</v>
      </c>
      <c r="C10682" t="s">
        <v>41</v>
      </c>
      <c r="D10682" t="s">
        <v>58</v>
      </c>
      <c r="E10682" t="s">
        <v>39</v>
      </c>
      <c r="F10682">
        <v>1</v>
      </c>
      <c r="G10682" t="s">
        <v>38</v>
      </c>
      <c r="H10682" t="s">
        <v>2</v>
      </c>
      <c r="I10682" t="s">
        <v>37</v>
      </c>
      <c r="J10682">
        <v>779.4</v>
      </c>
    </row>
    <row r="10683" spans="1:10" x14ac:dyDescent="0.25">
      <c r="A10683">
        <v>46</v>
      </c>
      <c r="B10683">
        <v>2017</v>
      </c>
      <c r="C10683" t="s">
        <v>41</v>
      </c>
      <c r="D10683" t="s">
        <v>58</v>
      </c>
      <c r="E10683" t="s">
        <v>39</v>
      </c>
      <c r="F10683">
        <v>2</v>
      </c>
      <c r="G10683" t="s">
        <v>38</v>
      </c>
      <c r="H10683" t="s">
        <v>46</v>
      </c>
      <c r="I10683" t="s">
        <v>51</v>
      </c>
      <c r="J10683">
        <v>969.9</v>
      </c>
    </row>
    <row r="10684" spans="1:10" x14ac:dyDescent="0.25">
      <c r="A10684">
        <v>46</v>
      </c>
      <c r="B10684">
        <v>2017</v>
      </c>
      <c r="C10684" t="s">
        <v>41</v>
      </c>
      <c r="D10684" t="s">
        <v>58</v>
      </c>
      <c r="E10684" t="s">
        <v>39</v>
      </c>
      <c r="F10684">
        <v>3</v>
      </c>
      <c r="G10684" t="s">
        <v>38</v>
      </c>
      <c r="H10684" t="s">
        <v>2</v>
      </c>
      <c r="I10684" t="s">
        <v>51</v>
      </c>
      <c r="J10684">
        <v>279.8</v>
      </c>
    </row>
    <row r="10685" spans="1:10" x14ac:dyDescent="0.25">
      <c r="A10685">
        <v>46</v>
      </c>
      <c r="B10685">
        <v>2017</v>
      </c>
      <c r="C10685" t="s">
        <v>41</v>
      </c>
      <c r="D10685" t="s">
        <v>58</v>
      </c>
      <c r="E10685" t="s">
        <v>39</v>
      </c>
      <c r="F10685">
        <v>4</v>
      </c>
      <c r="G10685" t="s">
        <v>38</v>
      </c>
      <c r="H10685" t="s">
        <v>2</v>
      </c>
      <c r="I10685" t="s">
        <v>51</v>
      </c>
      <c r="J10685">
        <v>1182.0999999999999</v>
      </c>
    </row>
    <row r="10686" spans="1:10" x14ac:dyDescent="0.25">
      <c r="A10686">
        <v>46</v>
      </c>
      <c r="B10686">
        <v>2017</v>
      </c>
      <c r="C10686" t="s">
        <v>41</v>
      </c>
      <c r="D10686" t="s">
        <v>58</v>
      </c>
      <c r="E10686" t="s">
        <v>39</v>
      </c>
      <c r="F10686">
        <v>5</v>
      </c>
      <c r="G10686" t="s">
        <v>45</v>
      </c>
      <c r="H10686" t="s">
        <v>46</v>
      </c>
      <c r="I10686" t="s">
        <v>51</v>
      </c>
      <c r="J10686">
        <v>1901.6</v>
      </c>
    </row>
    <row r="10687" spans="1:10" x14ac:dyDescent="0.25">
      <c r="A10687">
        <v>46</v>
      </c>
      <c r="B10687">
        <v>2017</v>
      </c>
      <c r="C10687" t="s">
        <v>41</v>
      </c>
      <c r="D10687" t="s">
        <v>58</v>
      </c>
      <c r="E10687" t="s">
        <v>39</v>
      </c>
      <c r="F10687">
        <v>6</v>
      </c>
      <c r="G10687" t="s">
        <v>45</v>
      </c>
      <c r="H10687" t="s">
        <v>2</v>
      </c>
      <c r="I10687" t="s">
        <v>37</v>
      </c>
      <c r="J10687">
        <v>175.1</v>
      </c>
    </row>
    <row r="10688" spans="1:10" x14ac:dyDescent="0.25">
      <c r="A10688">
        <v>46</v>
      </c>
      <c r="B10688">
        <v>2017</v>
      </c>
      <c r="C10688" t="s">
        <v>41</v>
      </c>
      <c r="D10688" t="s">
        <v>59</v>
      </c>
      <c r="E10688" t="s">
        <v>39</v>
      </c>
      <c r="F10688">
        <v>1</v>
      </c>
      <c r="G10688" t="s">
        <v>38</v>
      </c>
      <c r="H10688" t="s">
        <v>46</v>
      </c>
      <c r="I10688" t="s">
        <v>51</v>
      </c>
      <c r="J10688">
        <v>1651.8</v>
      </c>
    </row>
    <row r="10689" spans="1:10" x14ac:dyDescent="0.25">
      <c r="A10689">
        <v>46</v>
      </c>
      <c r="B10689">
        <v>2017</v>
      </c>
      <c r="C10689" t="s">
        <v>41</v>
      </c>
      <c r="D10689" t="s">
        <v>59</v>
      </c>
      <c r="E10689" t="s">
        <v>39</v>
      </c>
      <c r="F10689">
        <v>2</v>
      </c>
      <c r="G10689" t="s">
        <v>45</v>
      </c>
      <c r="H10689" t="s">
        <v>2</v>
      </c>
      <c r="I10689" t="s">
        <v>37</v>
      </c>
      <c r="J10689">
        <v>1717.3</v>
      </c>
    </row>
    <row r="10690" spans="1:10" x14ac:dyDescent="0.25">
      <c r="A10690">
        <v>46</v>
      </c>
      <c r="B10690">
        <v>2017</v>
      </c>
      <c r="C10690" t="s">
        <v>41</v>
      </c>
      <c r="D10690" t="s">
        <v>59</v>
      </c>
      <c r="E10690" t="s">
        <v>39</v>
      </c>
      <c r="F10690">
        <v>3</v>
      </c>
      <c r="G10690" t="s">
        <v>38</v>
      </c>
      <c r="H10690" t="s">
        <v>46</v>
      </c>
      <c r="I10690" t="s">
        <v>51</v>
      </c>
      <c r="J10690">
        <v>1303.4000000000001</v>
      </c>
    </row>
    <row r="10691" spans="1:10" x14ac:dyDescent="0.25">
      <c r="A10691">
        <v>46</v>
      </c>
      <c r="B10691">
        <v>2017</v>
      </c>
      <c r="C10691" t="s">
        <v>41</v>
      </c>
      <c r="D10691" t="s">
        <v>59</v>
      </c>
      <c r="E10691" t="s">
        <v>39</v>
      </c>
      <c r="F10691">
        <v>4</v>
      </c>
      <c r="G10691" t="s">
        <v>38</v>
      </c>
      <c r="H10691" t="s">
        <v>46</v>
      </c>
      <c r="I10691" t="s">
        <v>37</v>
      </c>
      <c r="J10691">
        <v>1115.0999999999999</v>
      </c>
    </row>
    <row r="10692" spans="1:10" x14ac:dyDescent="0.25">
      <c r="A10692">
        <v>46</v>
      </c>
      <c r="B10692">
        <v>2017</v>
      </c>
      <c r="C10692" t="s">
        <v>41</v>
      </c>
      <c r="D10692" t="s">
        <v>59</v>
      </c>
      <c r="E10692" t="s">
        <v>39</v>
      </c>
      <c r="F10692">
        <v>5</v>
      </c>
      <c r="G10692" t="s">
        <v>45</v>
      </c>
      <c r="H10692" t="s">
        <v>46</v>
      </c>
      <c r="I10692" t="s">
        <v>37</v>
      </c>
      <c r="J10692">
        <v>728.3</v>
      </c>
    </row>
    <row r="10693" spans="1:10" x14ac:dyDescent="0.25">
      <c r="A10693">
        <v>46</v>
      </c>
      <c r="B10693">
        <v>2017</v>
      </c>
      <c r="C10693" t="s">
        <v>41</v>
      </c>
      <c r="D10693" t="s">
        <v>59</v>
      </c>
      <c r="E10693" t="s">
        <v>39</v>
      </c>
      <c r="F10693">
        <v>6</v>
      </c>
      <c r="G10693" t="s">
        <v>45</v>
      </c>
      <c r="H10693" t="s">
        <v>2</v>
      </c>
      <c r="I10693" t="s">
        <v>37</v>
      </c>
      <c r="J10693">
        <v>998.7</v>
      </c>
    </row>
    <row r="10694" spans="1:10" x14ac:dyDescent="0.25">
      <c r="A10694">
        <v>46</v>
      </c>
      <c r="B10694">
        <v>2018</v>
      </c>
      <c r="C10694" t="s">
        <v>41</v>
      </c>
      <c r="D10694" t="s">
        <v>58</v>
      </c>
      <c r="E10694" t="s">
        <v>39</v>
      </c>
      <c r="F10694">
        <v>1</v>
      </c>
      <c r="G10694" t="s">
        <v>45</v>
      </c>
      <c r="H10694" t="s">
        <v>46</v>
      </c>
      <c r="I10694" t="s">
        <v>51</v>
      </c>
      <c r="J10694">
        <v>1144.7</v>
      </c>
    </row>
    <row r="10695" spans="1:10" x14ac:dyDescent="0.25">
      <c r="A10695">
        <v>46</v>
      </c>
      <c r="B10695">
        <v>2018</v>
      </c>
      <c r="C10695" t="s">
        <v>41</v>
      </c>
      <c r="D10695" t="s">
        <v>58</v>
      </c>
      <c r="E10695" t="s">
        <v>39</v>
      </c>
      <c r="F10695">
        <v>2</v>
      </c>
      <c r="G10695" t="s">
        <v>45</v>
      </c>
      <c r="H10695" t="s">
        <v>46</v>
      </c>
      <c r="I10695" t="s">
        <v>51</v>
      </c>
      <c r="J10695">
        <v>2301.5</v>
      </c>
    </row>
    <row r="10696" spans="1:10" x14ac:dyDescent="0.25">
      <c r="A10696">
        <v>46</v>
      </c>
      <c r="B10696">
        <v>2018</v>
      </c>
      <c r="C10696" t="s">
        <v>41</v>
      </c>
      <c r="D10696" t="s">
        <v>58</v>
      </c>
      <c r="E10696" t="s">
        <v>39</v>
      </c>
      <c r="F10696">
        <v>3</v>
      </c>
      <c r="G10696" t="s">
        <v>38</v>
      </c>
      <c r="H10696" t="s">
        <v>46</v>
      </c>
      <c r="I10696" t="s">
        <v>51</v>
      </c>
      <c r="J10696">
        <v>1617.1</v>
      </c>
    </row>
    <row r="10697" spans="1:10" x14ac:dyDescent="0.25">
      <c r="A10697">
        <v>46</v>
      </c>
      <c r="B10697">
        <v>2018</v>
      </c>
      <c r="C10697" t="s">
        <v>41</v>
      </c>
      <c r="D10697" t="s">
        <v>58</v>
      </c>
      <c r="E10697" t="s">
        <v>39</v>
      </c>
      <c r="F10697">
        <v>4</v>
      </c>
      <c r="G10697" t="s">
        <v>45</v>
      </c>
      <c r="H10697" t="s">
        <v>2</v>
      </c>
      <c r="I10697" t="s">
        <v>51</v>
      </c>
      <c r="J10697">
        <v>1248.7</v>
      </c>
    </row>
    <row r="10698" spans="1:10" x14ac:dyDescent="0.25">
      <c r="A10698">
        <v>46</v>
      </c>
      <c r="B10698">
        <v>2018</v>
      </c>
      <c r="C10698" t="s">
        <v>41</v>
      </c>
      <c r="D10698" t="s">
        <v>58</v>
      </c>
      <c r="E10698" t="s">
        <v>39</v>
      </c>
      <c r="F10698">
        <v>5</v>
      </c>
      <c r="G10698" t="s">
        <v>45</v>
      </c>
      <c r="H10698" t="s">
        <v>46</v>
      </c>
      <c r="I10698" t="s">
        <v>51</v>
      </c>
      <c r="J10698">
        <v>1089.8</v>
      </c>
    </row>
    <row r="10699" spans="1:10" x14ac:dyDescent="0.25">
      <c r="A10699">
        <v>46</v>
      </c>
      <c r="B10699">
        <v>2018</v>
      </c>
      <c r="C10699" t="s">
        <v>41</v>
      </c>
      <c r="D10699" t="s">
        <v>58</v>
      </c>
      <c r="E10699" t="s">
        <v>39</v>
      </c>
      <c r="F10699">
        <v>6</v>
      </c>
      <c r="G10699" t="s">
        <v>45</v>
      </c>
      <c r="H10699" t="s">
        <v>46</v>
      </c>
      <c r="I10699" t="s">
        <v>51</v>
      </c>
      <c r="J10699">
        <v>658.6</v>
      </c>
    </row>
    <row r="10700" spans="1:10" x14ac:dyDescent="0.25">
      <c r="A10700">
        <v>46</v>
      </c>
      <c r="B10700">
        <v>2018</v>
      </c>
      <c r="C10700" t="s">
        <v>41</v>
      </c>
      <c r="D10700" t="s">
        <v>59</v>
      </c>
      <c r="E10700" t="s">
        <v>39</v>
      </c>
      <c r="F10700">
        <v>1</v>
      </c>
      <c r="G10700" t="s">
        <v>45</v>
      </c>
      <c r="H10700" t="s">
        <v>2</v>
      </c>
      <c r="I10700" t="s">
        <v>37</v>
      </c>
      <c r="J10700">
        <v>1642.8</v>
      </c>
    </row>
    <row r="10701" spans="1:10" x14ac:dyDescent="0.25">
      <c r="A10701">
        <v>46</v>
      </c>
      <c r="B10701">
        <v>2018</v>
      </c>
      <c r="C10701" t="s">
        <v>41</v>
      </c>
      <c r="D10701" t="s">
        <v>59</v>
      </c>
      <c r="E10701" t="s">
        <v>39</v>
      </c>
      <c r="F10701">
        <v>2</v>
      </c>
      <c r="G10701" t="s">
        <v>45</v>
      </c>
      <c r="H10701" t="s">
        <v>2</v>
      </c>
      <c r="I10701" t="s">
        <v>37</v>
      </c>
      <c r="J10701">
        <v>1091.2</v>
      </c>
    </row>
    <row r="10702" spans="1:10" x14ac:dyDescent="0.25">
      <c r="A10702">
        <v>46</v>
      </c>
      <c r="B10702">
        <v>2018</v>
      </c>
      <c r="C10702" t="s">
        <v>41</v>
      </c>
      <c r="D10702" t="s">
        <v>59</v>
      </c>
      <c r="E10702" t="s">
        <v>39</v>
      </c>
      <c r="F10702">
        <v>3</v>
      </c>
      <c r="G10702" t="s">
        <v>45</v>
      </c>
      <c r="H10702" t="s">
        <v>46</v>
      </c>
      <c r="I10702" t="s">
        <v>37</v>
      </c>
      <c r="J10702">
        <v>1673.4</v>
      </c>
    </row>
    <row r="10703" spans="1:10" x14ac:dyDescent="0.25">
      <c r="A10703">
        <v>46</v>
      </c>
      <c r="B10703">
        <v>2018</v>
      </c>
      <c r="C10703" t="s">
        <v>41</v>
      </c>
      <c r="D10703" t="s">
        <v>59</v>
      </c>
      <c r="E10703" t="s">
        <v>39</v>
      </c>
      <c r="F10703">
        <v>4</v>
      </c>
      <c r="G10703" t="s">
        <v>45</v>
      </c>
      <c r="H10703" t="s">
        <v>46</v>
      </c>
      <c r="I10703" t="s">
        <v>37</v>
      </c>
      <c r="J10703">
        <v>1112</v>
      </c>
    </row>
    <row r="10704" spans="1:10" x14ac:dyDescent="0.25">
      <c r="A10704">
        <v>46</v>
      </c>
      <c r="B10704">
        <v>2018</v>
      </c>
      <c r="C10704" t="s">
        <v>41</v>
      </c>
      <c r="D10704" t="s">
        <v>59</v>
      </c>
      <c r="E10704" t="s">
        <v>39</v>
      </c>
      <c r="F10704">
        <v>5</v>
      </c>
      <c r="G10704" t="s">
        <v>38</v>
      </c>
      <c r="H10704" t="s">
        <v>2</v>
      </c>
      <c r="I10704" t="s">
        <v>51</v>
      </c>
      <c r="J10704">
        <v>978.2</v>
      </c>
    </row>
    <row r="10705" spans="1:10" x14ac:dyDescent="0.25">
      <c r="A10705">
        <v>46</v>
      </c>
      <c r="B10705">
        <v>2018</v>
      </c>
      <c r="C10705" t="s">
        <v>41</v>
      </c>
      <c r="D10705" t="s">
        <v>59</v>
      </c>
      <c r="E10705" t="s">
        <v>39</v>
      </c>
      <c r="F10705">
        <v>6</v>
      </c>
      <c r="G10705" t="s">
        <v>45</v>
      </c>
      <c r="H10705" t="s">
        <v>46</v>
      </c>
      <c r="I10705" t="s">
        <v>51</v>
      </c>
      <c r="J10705">
        <v>1637.9</v>
      </c>
    </row>
    <row r="10706" spans="1:10" x14ac:dyDescent="0.25">
      <c r="A10706">
        <v>47</v>
      </c>
      <c r="B10706">
        <v>2017</v>
      </c>
      <c r="C10706" t="s">
        <v>41</v>
      </c>
      <c r="D10706" t="s">
        <v>58</v>
      </c>
      <c r="E10706" t="s">
        <v>39</v>
      </c>
      <c r="F10706">
        <v>1</v>
      </c>
      <c r="G10706" t="s">
        <v>38</v>
      </c>
      <c r="H10706" t="s">
        <v>46</v>
      </c>
      <c r="I10706" t="s">
        <v>37</v>
      </c>
      <c r="J10706">
        <v>973.1</v>
      </c>
    </row>
    <row r="10707" spans="1:10" x14ac:dyDescent="0.25">
      <c r="A10707">
        <v>47</v>
      </c>
      <c r="B10707">
        <v>2017</v>
      </c>
      <c r="C10707" t="s">
        <v>41</v>
      </c>
      <c r="D10707" t="s">
        <v>58</v>
      </c>
      <c r="E10707" t="s">
        <v>39</v>
      </c>
      <c r="F10707">
        <v>2</v>
      </c>
      <c r="G10707" t="s">
        <v>38</v>
      </c>
      <c r="H10707" t="s">
        <v>2</v>
      </c>
      <c r="I10707" t="s">
        <v>37</v>
      </c>
      <c r="J10707">
        <v>993.7</v>
      </c>
    </row>
    <row r="10708" spans="1:10" x14ac:dyDescent="0.25">
      <c r="A10708">
        <v>47</v>
      </c>
      <c r="B10708">
        <v>2017</v>
      </c>
      <c r="C10708" t="s">
        <v>41</v>
      </c>
      <c r="D10708" t="s">
        <v>58</v>
      </c>
      <c r="E10708" t="s">
        <v>39</v>
      </c>
      <c r="F10708">
        <v>3</v>
      </c>
      <c r="G10708" t="s">
        <v>45</v>
      </c>
      <c r="H10708" t="s">
        <v>46</v>
      </c>
      <c r="I10708" t="s">
        <v>51</v>
      </c>
      <c r="J10708">
        <v>1181.8</v>
      </c>
    </row>
    <row r="10709" spans="1:10" x14ac:dyDescent="0.25">
      <c r="A10709">
        <v>47</v>
      </c>
      <c r="B10709">
        <v>2017</v>
      </c>
      <c r="C10709" t="s">
        <v>41</v>
      </c>
      <c r="D10709" t="s">
        <v>58</v>
      </c>
      <c r="E10709" t="s">
        <v>39</v>
      </c>
      <c r="F10709">
        <v>4</v>
      </c>
      <c r="G10709" t="s">
        <v>38</v>
      </c>
      <c r="H10709" t="s">
        <v>2</v>
      </c>
      <c r="I10709" t="s">
        <v>37</v>
      </c>
      <c r="J10709">
        <v>933.1</v>
      </c>
    </row>
    <row r="10710" spans="1:10" x14ac:dyDescent="0.25">
      <c r="A10710">
        <v>47</v>
      </c>
      <c r="B10710">
        <v>2017</v>
      </c>
      <c r="C10710" t="s">
        <v>41</v>
      </c>
      <c r="D10710" t="s">
        <v>58</v>
      </c>
      <c r="E10710" t="s">
        <v>39</v>
      </c>
      <c r="F10710">
        <v>5</v>
      </c>
      <c r="G10710" t="s">
        <v>38</v>
      </c>
      <c r="H10710" t="s">
        <v>2</v>
      </c>
      <c r="I10710" t="s">
        <v>37</v>
      </c>
      <c r="J10710">
        <v>1665.5</v>
      </c>
    </row>
    <row r="10711" spans="1:10" x14ac:dyDescent="0.25">
      <c r="A10711">
        <v>47</v>
      </c>
      <c r="B10711">
        <v>2017</v>
      </c>
      <c r="C10711" t="s">
        <v>41</v>
      </c>
      <c r="D10711" t="s">
        <v>58</v>
      </c>
      <c r="E10711" t="s">
        <v>39</v>
      </c>
      <c r="F10711">
        <v>6</v>
      </c>
      <c r="G10711" t="s">
        <v>45</v>
      </c>
      <c r="H10711" t="s">
        <v>46</v>
      </c>
      <c r="I10711" t="s">
        <v>51</v>
      </c>
      <c r="J10711">
        <v>672</v>
      </c>
    </row>
    <row r="10712" spans="1:10" x14ac:dyDescent="0.25">
      <c r="A10712">
        <v>47</v>
      </c>
      <c r="B10712">
        <v>2017</v>
      </c>
      <c r="C10712" t="s">
        <v>41</v>
      </c>
      <c r="D10712" t="s">
        <v>59</v>
      </c>
      <c r="E10712" t="s">
        <v>39</v>
      </c>
      <c r="F10712">
        <v>1</v>
      </c>
      <c r="G10712" t="s">
        <v>38</v>
      </c>
      <c r="H10712" t="s">
        <v>2</v>
      </c>
      <c r="I10712" t="s">
        <v>37</v>
      </c>
      <c r="J10712">
        <v>1968.9</v>
      </c>
    </row>
    <row r="10713" spans="1:10" x14ac:dyDescent="0.25">
      <c r="A10713">
        <v>47</v>
      </c>
      <c r="B10713">
        <v>2017</v>
      </c>
      <c r="C10713" t="s">
        <v>41</v>
      </c>
      <c r="D10713" t="s">
        <v>59</v>
      </c>
      <c r="E10713" t="s">
        <v>39</v>
      </c>
      <c r="F10713">
        <v>2</v>
      </c>
      <c r="G10713" t="s">
        <v>38</v>
      </c>
      <c r="H10713" t="s">
        <v>2</v>
      </c>
      <c r="I10713" t="s">
        <v>51</v>
      </c>
      <c r="J10713">
        <v>1148.5999999999999</v>
      </c>
    </row>
    <row r="10714" spans="1:10" x14ac:dyDescent="0.25">
      <c r="A10714">
        <v>47</v>
      </c>
      <c r="B10714">
        <v>2017</v>
      </c>
      <c r="C10714" t="s">
        <v>41</v>
      </c>
      <c r="D10714" t="s">
        <v>59</v>
      </c>
      <c r="E10714" t="s">
        <v>39</v>
      </c>
      <c r="F10714">
        <v>3</v>
      </c>
      <c r="G10714" t="s">
        <v>45</v>
      </c>
      <c r="H10714" t="s">
        <v>46</v>
      </c>
      <c r="I10714" t="s">
        <v>51</v>
      </c>
      <c r="J10714">
        <v>893.2</v>
      </c>
    </row>
    <row r="10715" spans="1:10" x14ac:dyDescent="0.25">
      <c r="A10715">
        <v>47</v>
      </c>
      <c r="B10715">
        <v>2017</v>
      </c>
      <c r="C10715" t="s">
        <v>41</v>
      </c>
      <c r="D10715" t="s">
        <v>59</v>
      </c>
      <c r="E10715" t="s">
        <v>39</v>
      </c>
      <c r="F10715">
        <v>4</v>
      </c>
      <c r="G10715" t="s">
        <v>45</v>
      </c>
      <c r="H10715" t="s">
        <v>2</v>
      </c>
      <c r="I10715" t="s">
        <v>37</v>
      </c>
      <c r="J10715">
        <v>1535</v>
      </c>
    </row>
    <row r="10716" spans="1:10" x14ac:dyDescent="0.25">
      <c r="A10716">
        <v>47</v>
      </c>
      <c r="B10716">
        <v>2017</v>
      </c>
      <c r="C10716" t="s">
        <v>41</v>
      </c>
      <c r="D10716" t="s">
        <v>59</v>
      </c>
      <c r="E10716" t="s">
        <v>39</v>
      </c>
      <c r="F10716">
        <v>5</v>
      </c>
      <c r="G10716" t="s">
        <v>38</v>
      </c>
      <c r="H10716" t="s">
        <v>46</v>
      </c>
      <c r="I10716" t="s">
        <v>37</v>
      </c>
      <c r="J10716">
        <v>1831.6</v>
      </c>
    </row>
    <row r="10717" spans="1:10" x14ac:dyDescent="0.25">
      <c r="A10717">
        <v>47</v>
      </c>
      <c r="B10717">
        <v>2017</v>
      </c>
      <c r="C10717" t="s">
        <v>41</v>
      </c>
      <c r="D10717" t="s">
        <v>59</v>
      </c>
      <c r="E10717" t="s">
        <v>39</v>
      </c>
      <c r="F10717">
        <v>6</v>
      </c>
      <c r="G10717" t="s">
        <v>45</v>
      </c>
      <c r="H10717" t="s">
        <v>46</v>
      </c>
      <c r="I10717" t="s">
        <v>37</v>
      </c>
      <c r="J10717">
        <v>1948.7</v>
      </c>
    </row>
    <row r="10718" spans="1:10" x14ac:dyDescent="0.25">
      <c r="A10718">
        <v>47</v>
      </c>
      <c r="B10718">
        <v>2018</v>
      </c>
      <c r="C10718" t="s">
        <v>41</v>
      </c>
      <c r="D10718" t="s">
        <v>58</v>
      </c>
      <c r="E10718" t="s">
        <v>39</v>
      </c>
      <c r="F10718">
        <v>1</v>
      </c>
      <c r="G10718" t="s">
        <v>38</v>
      </c>
      <c r="H10718" t="s">
        <v>2</v>
      </c>
      <c r="I10718" t="s">
        <v>37</v>
      </c>
      <c r="J10718">
        <v>669.5</v>
      </c>
    </row>
    <row r="10719" spans="1:10" x14ac:dyDescent="0.25">
      <c r="A10719">
        <v>47</v>
      </c>
      <c r="B10719">
        <v>2018</v>
      </c>
      <c r="C10719" t="s">
        <v>41</v>
      </c>
      <c r="D10719" t="s">
        <v>58</v>
      </c>
      <c r="E10719" t="s">
        <v>39</v>
      </c>
      <c r="F10719">
        <v>2</v>
      </c>
      <c r="G10719" t="s">
        <v>45</v>
      </c>
      <c r="H10719" t="s">
        <v>46</v>
      </c>
      <c r="I10719" t="s">
        <v>37</v>
      </c>
      <c r="J10719">
        <v>965.6</v>
      </c>
    </row>
    <row r="10720" spans="1:10" x14ac:dyDescent="0.25">
      <c r="A10720">
        <v>47</v>
      </c>
      <c r="B10720">
        <v>2018</v>
      </c>
      <c r="C10720" t="s">
        <v>41</v>
      </c>
      <c r="D10720" t="s">
        <v>58</v>
      </c>
      <c r="E10720" t="s">
        <v>39</v>
      </c>
      <c r="F10720">
        <v>3</v>
      </c>
      <c r="G10720" t="s">
        <v>38</v>
      </c>
      <c r="H10720" t="s">
        <v>2</v>
      </c>
      <c r="I10720" t="s">
        <v>51</v>
      </c>
      <c r="J10720">
        <v>416.8</v>
      </c>
    </row>
    <row r="10721" spans="1:10" x14ac:dyDescent="0.25">
      <c r="A10721">
        <v>47</v>
      </c>
      <c r="B10721">
        <v>2018</v>
      </c>
      <c r="C10721" t="s">
        <v>41</v>
      </c>
      <c r="D10721" t="s">
        <v>58</v>
      </c>
      <c r="E10721" t="s">
        <v>39</v>
      </c>
      <c r="F10721">
        <v>4</v>
      </c>
      <c r="G10721" t="s">
        <v>38</v>
      </c>
      <c r="H10721" t="s">
        <v>2</v>
      </c>
      <c r="I10721" t="s">
        <v>37</v>
      </c>
      <c r="J10721">
        <v>923.2</v>
      </c>
    </row>
    <row r="10722" spans="1:10" x14ac:dyDescent="0.25">
      <c r="A10722">
        <v>47</v>
      </c>
      <c r="B10722">
        <v>2018</v>
      </c>
      <c r="C10722" t="s">
        <v>41</v>
      </c>
      <c r="D10722" t="s">
        <v>58</v>
      </c>
      <c r="E10722" t="s">
        <v>39</v>
      </c>
      <c r="F10722">
        <v>5</v>
      </c>
      <c r="G10722" t="s">
        <v>38</v>
      </c>
      <c r="H10722" t="s">
        <v>46</v>
      </c>
      <c r="I10722" t="s">
        <v>37</v>
      </c>
      <c r="J10722">
        <v>1822</v>
      </c>
    </row>
    <row r="10723" spans="1:10" x14ac:dyDescent="0.25">
      <c r="A10723">
        <v>47</v>
      </c>
      <c r="B10723">
        <v>2018</v>
      </c>
      <c r="C10723" t="s">
        <v>41</v>
      </c>
      <c r="D10723" t="s">
        <v>58</v>
      </c>
      <c r="E10723" t="s">
        <v>39</v>
      </c>
      <c r="F10723">
        <v>6</v>
      </c>
      <c r="G10723" t="s">
        <v>45</v>
      </c>
      <c r="H10723" t="s">
        <v>2</v>
      </c>
      <c r="I10723" t="s">
        <v>51</v>
      </c>
      <c r="J10723">
        <v>1165.2</v>
      </c>
    </row>
    <row r="10724" spans="1:10" x14ac:dyDescent="0.25">
      <c r="A10724">
        <v>47</v>
      </c>
      <c r="B10724">
        <v>2018</v>
      </c>
      <c r="C10724" t="s">
        <v>41</v>
      </c>
      <c r="D10724" t="s">
        <v>59</v>
      </c>
      <c r="E10724" t="s">
        <v>39</v>
      </c>
      <c r="F10724">
        <v>1</v>
      </c>
      <c r="G10724" t="s">
        <v>45</v>
      </c>
      <c r="H10724" t="s">
        <v>46</v>
      </c>
      <c r="I10724" t="s">
        <v>51</v>
      </c>
      <c r="J10724">
        <v>920.4</v>
      </c>
    </row>
    <row r="10725" spans="1:10" x14ac:dyDescent="0.25">
      <c r="A10725">
        <v>47</v>
      </c>
      <c r="B10725">
        <v>2018</v>
      </c>
      <c r="C10725" t="s">
        <v>41</v>
      </c>
      <c r="D10725" t="s">
        <v>59</v>
      </c>
      <c r="E10725" t="s">
        <v>39</v>
      </c>
      <c r="F10725">
        <v>2</v>
      </c>
      <c r="G10725" t="s">
        <v>45</v>
      </c>
      <c r="H10725" t="s">
        <v>2</v>
      </c>
      <c r="I10725" t="s">
        <v>37</v>
      </c>
      <c r="J10725">
        <v>1223.8</v>
      </c>
    </row>
    <row r="10726" spans="1:10" x14ac:dyDescent="0.25">
      <c r="A10726">
        <v>47</v>
      </c>
      <c r="B10726">
        <v>2018</v>
      </c>
      <c r="C10726" t="s">
        <v>41</v>
      </c>
      <c r="D10726" t="s">
        <v>59</v>
      </c>
      <c r="E10726" t="s">
        <v>39</v>
      </c>
      <c r="F10726">
        <v>3</v>
      </c>
      <c r="G10726" t="s">
        <v>38</v>
      </c>
      <c r="H10726" t="s">
        <v>46</v>
      </c>
      <c r="I10726" t="s">
        <v>37</v>
      </c>
      <c r="J10726">
        <v>1354.4</v>
      </c>
    </row>
    <row r="10727" spans="1:10" x14ac:dyDescent="0.25">
      <c r="A10727">
        <v>47</v>
      </c>
      <c r="B10727">
        <v>2018</v>
      </c>
      <c r="C10727" t="s">
        <v>41</v>
      </c>
      <c r="D10727" t="s">
        <v>59</v>
      </c>
      <c r="E10727" t="s">
        <v>39</v>
      </c>
      <c r="F10727">
        <v>4</v>
      </c>
      <c r="G10727" t="s">
        <v>38</v>
      </c>
      <c r="H10727" t="s">
        <v>46</v>
      </c>
      <c r="I10727" t="s">
        <v>37</v>
      </c>
      <c r="J10727">
        <v>1044.5999999999999</v>
      </c>
    </row>
    <row r="10728" spans="1:10" x14ac:dyDescent="0.25">
      <c r="A10728">
        <v>47</v>
      </c>
      <c r="B10728">
        <v>2018</v>
      </c>
      <c r="C10728" t="s">
        <v>41</v>
      </c>
      <c r="D10728" t="s">
        <v>59</v>
      </c>
      <c r="E10728" t="s">
        <v>39</v>
      </c>
      <c r="F10728">
        <v>5</v>
      </c>
      <c r="G10728" t="s">
        <v>45</v>
      </c>
      <c r="H10728" t="s">
        <v>2</v>
      </c>
      <c r="I10728" t="s">
        <v>51</v>
      </c>
      <c r="J10728">
        <v>1315</v>
      </c>
    </row>
    <row r="10729" spans="1:10" x14ac:dyDescent="0.25">
      <c r="A10729">
        <v>47</v>
      </c>
      <c r="B10729">
        <v>2018</v>
      </c>
      <c r="C10729" t="s">
        <v>41</v>
      </c>
      <c r="D10729" t="s">
        <v>59</v>
      </c>
      <c r="E10729" t="s">
        <v>39</v>
      </c>
      <c r="F10729">
        <v>6</v>
      </c>
      <c r="G10729" t="s">
        <v>45</v>
      </c>
      <c r="H10729" t="s">
        <v>46</v>
      </c>
      <c r="I10729" t="s">
        <v>51</v>
      </c>
      <c r="J10729">
        <v>978.6</v>
      </c>
    </row>
    <row r="10730" spans="1:10" x14ac:dyDescent="0.25">
      <c r="A10730">
        <v>48</v>
      </c>
      <c r="B10730">
        <v>2017</v>
      </c>
      <c r="C10730" t="s">
        <v>41</v>
      </c>
      <c r="D10730" t="s">
        <v>58</v>
      </c>
      <c r="E10730" t="s">
        <v>39</v>
      </c>
      <c r="F10730">
        <v>1</v>
      </c>
      <c r="G10730" t="s">
        <v>45</v>
      </c>
      <c r="H10730" t="s">
        <v>2</v>
      </c>
      <c r="I10730" t="s">
        <v>37</v>
      </c>
      <c r="J10730">
        <v>1377.9</v>
      </c>
    </row>
    <row r="10731" spans="1:10" x14ac:dyDescent="0.25">
      <c r="A10731">
        <v>48</v>
      </c>
      <c r="B10731">
        <v>2017</v>
      </c>
      <c r="C10731" t="s">
        <v>41</v>
      </c>
      <c r="D10731" t="s">
        <v>58</v>
      </c>
      <c r="E10731" t="s">
        <v>39</v>
      </c>
      <c r="F10731">
        <v>2</v>
      </c>
      <c r="G10731" t="s">
        <v>38</v>
      </c>
      <c r="H10731" t="s">
        <v>46</v>
      </c>
      <c r="I10731" t="s">
        <v>37</v>
      </c>
      <c r="J10731">
        <v>1255.9000000000001</v>
      </c>
    </row>
    <row r="10732" spans="1:10" x14ac:dyDescent="0.25">
      <c r="A10732">
        <v>48</v>
      </c>
      <c r="B10732">
        <v>2017</v>
      </c>
      <c r="C10732" t="s">
        <v>41</v>
      </c>
      <c r="D10732" t="s">
        <v>58</v>
      </c>
      <c r="E10732" t="s">
        <v>39</v>
      </c>
      <c r="F10732">
        <v>3</v>
      </c>
      <c r="G10732" t="s">
        <v>45</v>
      </c>
      <c r="H10732" t="s">
        <v>2</v>
      </c>
      <c r="I10732" t="s">
        <v>51</v>
      </c>
      <c r="J10732">
        <v>826</v>
      </c>
    </row>
    <row r="10733" spans="1:10" x14ac:dyDescent="0.25">
      <c r="A10733">
        <v>48</v>
      </c>
      <c r="B10733">
        <v>2017</v>
      </c>
      <c r="C10733" t="s">
        <v>41</v>
      </c>
      <c r="D10733" t="s">
        <v>58</v>
      </c>
      <c r="E10733" t="s">
        <v>39</v>
      </c>
      <c r="F10733">
        <v>4</v>
      </c>
      <c r="G10733" t="s">
        <v>38</v>
      </c>
      <c r="H10733" t="s">
        <v>46</v>
      </c>
      <c r="I10733" t="s">
        <v>37</v>
      </c>
      <c r="J10733">
        <v>1335.9</v>
      </c>
    </row>
    <row r="10734" spans="1:10" x14ac:dyDescent="0.25">
      <c r="A10734">
        <v>48</v>
      </c>
      <c r="B10734">
        <v>2017</v>
      </c>
      <c r="C10734" t="s">
        <v>41</v>
      </c>
      <c r="D10734" t="s">
        <v>58</v>
      </c>
      <c r="E10734" t="s">
        <v>39</v>
      </c>
      <c r="F10734">
        <v>5</v>
      </c>
      <c r="G10734" t="s">
        <v>45</v>
      </c>
      <c r="H10734" t="s">
        <v>46</v>
      </c>
      <c r="I10734" t="s">
        <v>51</v>
      </c>
      <c r="J10734">
        <v>1404.9</v>
      </c>
    </row>
    <row r="10735" spans="1:10" x14ac:dyDescent="0.25">
      <c r="A10735">
        <v>48</v>
      </c>
      <c r="B10735">
        <v>2017</v>
      </c>
      <c r="C10735" t="s">
        <v>41</v>
      </c>
      <c r="D10735" t="s">
        <v>58</v>
      </c>
      <c r="E10735" t="s">
        <v>39</v>
      </c>
      <c r="F10735">
        <v>6</v>
      </c>
      <c r="G10735" t="s">
        <v>38</v>
      </c>
      <c r="H10735" t="s">
        <v>2</v>
      </c>
      <c r="I10735" t="s">
        <v>37</v>
      </c>
      <c r="J10735">
        <v>964.1</v>
      </c>
    </row>
    <row r="10736" spans="1:10" x14ac:dyDescent="0.25">
      <c r="A10736">
        <v>48</v>
      </c>
      <c r="B10736">
        <v>2017</v>
      </c>
      <c r="C10736" t="s">
        <v>41</v>
      </c>
      <c r="D10736" t="s">
        <v>59</v>
      </c>
      <c r="E10736" t="s">
        <v>39</v>
      </c>
      <c r="F10736">
        <v>1</v>
      </c>
      <c r="G10736" t="s">
        <v>38</v>
      </c>
      <c r="H10736" t="s">
        <v>46</v>
      </c>
      <c r="I10736" t="s">
        <v>37</v>
      </c>
      <c r="J10736">
        <v>1396.1</v>
      </c>
    </row>
    <row r="10737" spans="1:10" x14ac:dyDescent="0.25">
      <c r="A10737">
        <v>48</v>
      </c>
      <c r="B10737">
        <v>2017</v>
      </c>
      <c r="C10737" t="s">
        <v>41</v>
      </c>
      <c r="D10737" t="s">
        <v>59</v>
      </c>
      <c r="E10737" t="s">
        <v>39</v>
      </c>
      <c r="F10737">
        <v>2</v>
      </c>
      <c r="G10737" t="s">
        <v>38</v>
      </c>
      <c r="H10737" t="s">
        <v>46</v>
      </c>
      <c r="I10737" t="s">
        <v>37</v>
      </c>
      <c r="J10737">
        <v>1141</v>
      </c>
    </row>
    <row r="10738" spans="1:10" x14ac:dyDescent="0.25">
      <c r="A10738">
        <v>48</v>
      </c>
      <c r="B10738">
        <v>2017</v>
      </c>
      <c r="C10738" t="s">
        <v>41</v>
      </c>
      <c r="D10738" t="s">
        <v>59</v>
      </c>
      <c r="E10738" t="s">
        <v>39</v>
      </c>
      <c r="F10738">
        <v>3</v>
      </c>
      <c r="G10738" t="s">
        <v>38</v>
      </c>
      <c r="H10738" t="s">
        <v>46</v>
      </c>
      <c r="I10738" t="s">
        <v>37</v>
      </c>
      <c r="J10738">
        <v>1657.3</v>
      </c>
    </row>
    <row r="10739" spans="1:10" x14ac:dyDescent="0.25">
      <c r="A10739">
        <v>48</v>
      </c>
      <c r="B10739">
        <v>2017</v>
      </c>
      <c r="C10739" t="s">
        <v>41</v>
      </c>
      <c r="D10739" t="s">
        <v>59</v>
      </c>
      <c r="E10739" t="s">
        <v>39</v>
      </c>
      <c r="F10739">
        <v>4</v>
      </c>
      <c r="G10739" t="s">
        <v>38</v>
      </c>
      <c r="H10739" t="s">
        <v>2</v>
      </c>
      <c r="I10739" t="s">
        <v>37</v>
      </c>
      <c r="J10739">
        <v>1880.8</v>
      </c>
    </row>
    <row r="10740" spans="1:10" x14ac:dyDescent="0.25">
      <c r="A10740">
        <v>48</v>
      </c>
      <c r="B10740">
        <v>2017</v>
      </c>
      <c r="C10740" t="s">
        <v>41</v>
      </c>
      <c r="D10740" t="s">
        <v>59</v>
      </c>
      <c r="E10740" t="s">
        <v>39</v>
      </c>
      <c r="F10740">
        <v>5</v>
      </c>
      <c r="G10740" t="s">
        <v>38</v>
      </c>
      <c r="H10740" t="s">
        <v>46</v>
      </c>
      <c r="I10740" t="s">
        <v>37</v>
      </c>
      <c r="J10740">
        <v>1342.2</v>
      </c>
    </row>
    <row r="10741" spans="1:10" x14ac:dyDescent="0.25">
      <c r="A10741">
        <v>48</v>
      </c>
      <c r="B10741">
        <v>2017</v>
      </c>
      <c r="C10741" t="s">
        <v>41</v>
      </c>
      <c r="D10741" t="s">
        <v>59</v>
      </c>
      <c r="E10741" t="s">
        <v>39</v>
      </c>
      <c r="F10741">
        <v>6</v>
      </c>
      <c r="G10741" t="s">
        <v>38</v>
      </c>
      <c r="H10741" t="s">
        <v>46</v>
      </c>
      <c r="I10741" t="s">
        <v>51</v>
      </c>
      <c r="J10741">
        <v>1750.4</v>
      </c>
    </row>
    <row r="10742" spans="1:10" x14ac:dyDescent="0.25">
      <c r="A10742">
        <v>48</v>
      </c>
      <c r="B10742">
        <v>2018</v>
      </c>
      <c r="C10742" t="s">
        <v>41</v>
      </c>
      <c r="D10742" t="s">
        <v>58</v>
      </c>
      <c r="E10742" t="s">
        <v>39</v>
      </c>
      <c r="F10742">
        <v>1</v>
      </c>
      <c r="G10742" t="s">
        <v>45</v>
      </c>
      <c r="H10742" t="s">
        <v>46</v>
      </c>
      <c r="I10742" t="s">
        <v>37</v>
      </c>
      <c r="J10742">
        <v>1833.3</v>
      </c>
    </row>
    <row r="10743" spans="1:10" x14ac:dyDescent="0.25">
      <c r="A10743">
        <v>48</v>
      </c>
      <c r="B10743">
        <v>2018</v>
      </c>
      <c r="C10743" t="s">
        <v>41</v>
      </c>
      <c r="D10743" t="s">
        <v>58</v>
      </c>
      <c r="E10743" t="s">
        <v>39</v>
      </c>
      <c r="F10743">
        <v>2</v>
      </c>
      <c r="G10743" t="s">
        <v>45</v>
      </c>
      <c r="H10743" t="s">
        <v>2</v>
      </c>
      <c r="I10743" t="s">
        <v>51</v>
      </c>
      <c r="J10743">
        <v>1051.4000000000001</v>
      </c>
    </row>
    <row r="10744" spans="1:10" x14ac:dyDescent="0.25">
      <c r="A10744">
        <v>48</v>
      </c>
      <c r="B10744">
        <v>2018</v>
      </c>
      <c r="C10744" t="s">
        <v>41</v>
      </c>
      <c r="D10744" t="s">
        <v>58</v>
      </c>
      <c r="E10744" t="s">
        <v>39</v>
      </c>
      <c r="F10744">
        <v>3</v>
      </c>
      <c r="G10744" t="s">
        <v>38</v>
      </c>
      <c r="H10744" t="s">
        <v>46</v>
      </c>
      <c r="I10744" t="s">
        <v>51</v>
      </c>
      <c r="J10744">
        <v>1536.4</v>
      </c>
    </row>
    <row r="10745" spans="1:10" x14ac:dyDescent="0.25">
      <c r="A10745">
        <v>48</v>
      </c>
      <c r="B10745">
        <v>2018</v>
      </c>
      <c r="C10745" t="s">
        <v>41</v>
      </c>
      <c r="D10745" t="s">
        <v>58</v>
      </c>
      <c r="E10745" t="s">
        <v>39</v>
      </c>
      <c r="F10745">
        <v>4</v>
      </c>
      <c r="G10745" t="s">
        <v>45</v>
      </c>
      <c r="H10745" t="s">
        <v>2</v>
      </c>
      <c r="I10745" t="s">
        <v>51</v>
      </c>
      <c r="J10745">
        <v>641.79999999999995</v>
      </c>
    </row>
    <row r="10746" spans="1:10" x14ac:dyDescent="0.25">
      <c r="A10746">
        <v>48</v>
      </c>
      <c r="B10746">
        <v>2018</v>
      </c>
      <c r="C10746" t="s">
        <v>41</v>
      </c>
      <c r="D10746" t="s">
        <v>58</v>
      </c>
      <c r="E10746" t="s">
        <v>39</v>
      </c>
      <c r="F10746">
        <v>5</v>
      </c>
      <c r="G10746" t="s">
        <v>45</v>
      </c>
      <c r="H10746" t="s">
        <v>46</v>
      </c>
      <c r="I10746" t="s">
        <v>37</v>
      </c>
      <c r="J10746">
        <v>1427.3</v>
      </c>
    </row>
    <row r="10747" spans="1:10" x14ac:dyDescent="0.25">
      <c r="A10747">
        <v>48</v>
      </c>
      <c r="B10747">
        <v>2018</v>
      </c>
      <c r="C10747" t="s">
        <v>41</v>
      </c>
      <c r="D10747" t="s">
        <v>58</v>
      </c>
      <c r="E10747" t="s">
        <v>39</v>
      </c>
      <c r="F10747">
        <v>6</v>
      </c>
      <c r="G10747" t="s">
        <v>45</v>
      </c>
      <c r="H10747" t="s">
        <v>46</v>
      </c>
      <c r="I10747" t="s">
        <v>37</v>
      </c>
      <c r="J10747">
        <v>1308</v>
      </c>
    </row>
    <row r="10748" spans="1:10" x14ac:dyDescent="0.25">
      <c r="A10748">
        <v>48</v>
      </c>
      <c r="B10748">
        <v>2018</v>
      </c>
      <c r="C10748" t="s">
        <v>41</v>
      </c>
      <c r="D10748" t="s">
        <v>59</v>
      </c>
      <c r="E10748" t="s">
        <v>39</v>
      </c>
      <c r="F10748">
        <v>1</v>
      </c>
      <c r="G10748" t="s">
        <v>45</v>
      </c>
      <c r="H10748" t="s">
        <v>2</v>
      </c>
      <c r="I10748" t="s">
        <v>51</v>
      </c>
      <c r="J10748">
        <v>1203.5999999999999</v>
      </c>
    </row>
    <row r="10749" spans="1:10" x14ac:dyDescent="0.25">
      <c r="A10749">
        <v>48</v>
      </c>
      <c r="B10749">
        <v>2018</v>
      </c>
      <c r="C10749" t="s">
        <v>41</v>
      </c>
      <c r="D10749" t="s">
        <v>59</v>
      </c>
      <c r="E10749" t="s">
        <v>39</v>
      </c>
      <c r="F10749">
        <v>2</v>
      </c>
      <c r="G10749" t="s">
        <v>45</v>
      </c>
      <c r="H10749" t="s">
        <v>46</v>
      </c>
      <c r="I10749" t="s">
        <v>51</v>
      </c>
      <c r="J10749">
        <v>1551.5</v>
      </c>
    </row>
    <row r="10750" spans="1:10" x14ac:dyDescent="0.25">
      <c r="A10750">
        <v>48</v>
      </c>
      <c r="B10750">
        <v>2018</v>
      </c>
      <c r="C10750" t="s">
        <v>41</v>
      </c>
      <c r="D10750" t="s">
        <v>59</v>
      </c>
      <c r="E10750" t="s">
        <v>39</v>
      </c>
      <c r="F10750">
        <v>3</v>
      </c>
      <c r="G10750" t="s">
        <v>38</v>
      </c>
      <c r="H10750" t="s">
        <v>2</v>
      </c>
      <c r="I10750" t="s">
        <v>37</v>
      </c>
      <c r="J10750">
        <v>1096.2</v>
      </c>
    </row>
    <row r="10751" spans="1:10" x14ac:dyDescent="0.25">
      <c r="A10751">
        <v>48</v>
      </c>
      <c r="B10751">
        <v>2018</v>
      </c>
      <c r="C10751" t="s">
        <v>41</v>
      </c>
      <c r="D10751" t="s">
        <v>59</v>
      </c>
      <c r="E10751" t="s">
        <v>39</v>
      </c>
      <c r="F10751">
        <v>4</v>
      </c>
      <c r="G10751" t="s">
        <v>38</v>
      </c>
      <c r="H10751" t="s">
        <v>46</v>
      </c>
      <c r="I10751" t="s">
        <v>51</v>
      </c>
      <c r="J10751">
        <v>2042.2</v>
      </c>
    </row>
    <row r="10752" spans="1:10" x14ac:dyDescent="0.25">
      <c r="A10752">
        <v>48</v>
      </c>
      <c r="B10752">
        <v>2018</v>
      </c>
      <c r="C10752" t="s">
        <v>41</v>
      </c>
      <c r="D10752" t="s">
        <v>59</v>
      </c>
      <c r="E10752" t="s">
        <v>39</v>
      </c>
      <c r="F10752">
        <v>5</v>
      </c>
      <c r="G10752" t="s">
        <v>38</v>
      </c>
      <c r="H10752" t="s">
        <v>2</v>
      </c>
      <c r="I10752" t="s">
        <v>51</v>
      </c>
      <c r="J10752">
        <v>1321.9</v>
      </c>
    </row>
    <row r="10753" spans="1:10" x14ac:dyDescent="0.25">
      <c r="A10753">
        <v>48</v>
      </c>
      <c r="B10753">
        <v>2018</v>
      </c>
      <c r="C10753" t="s">
        <v>41</v>
      </c>
      <c r="D10753" t="s">
        <v>59</v>
      </c>
      <c r="E10753" t="s">
        <v>39</v>
      </c>
      <c r="F10753">
        <v>6</v>
      </c>
      <c r="G10753" t="s">
        <v>45</v>
      </c>
      <c r="H10753" t="s">
        <v>2</v>
      </c>
      <c r="I10753" t="s">
        <v>51</v>
      </c>
      <c r="J10753">
        <v>1251.0999999999999</v>
      </c>
    </row>
    <row r="10754" spans="1:10" x14ac:dyDescent="0.25">
      <c r="A10754">
        <v>49</v>
      </c>
      <c r="B10754">
        <v>2017</v>
      </c>
      <c r="C10754" t="s">
        <v>41</v>
      </c>
      <c r="D10754" t="s">
        <v>58</v>
      </c>
      <c r="E10754" t="s">
        <v>39</v>
      </c>
      <c r="F10754">
        <v>1</v>
      </c>
      <c r="G10754" t="s">
        <v>38</v>
      </c>
      <c r="H10754" t="s">
        <v>2</v>
      </c>
      <c r="I10754" t="s">
        <v>37</v>
      </c>
      <c r="J10754">
        <v>1313.9</v>
      </c>
    </row>
    <row r="10755" spans="1:10" x14ac:dyDescent="0.25">
      <c r="A10755">
        <v>49</v>
      </c>
      <c r="B10755">
        <v>2017</v>
      </c>
      <c r="C10755" t="s">
        <v>41</v>
      </c>
      <c r="D10755" t="s">
        <v>58</v>
      </c>
      <c r="E10755" t="s">
        <v>39</v>
      </c>
      <c r="F10755">
        <v>2</v>
      </c>
      <c r="G10755" t="s">
        <v>45</v>
      </c>
      <c r="H10755" t="s">
        <v>2</v>
      </c>
      <c r="I10755" t="s">
        <v>51</v>
      </c>
      <c r="J10755">
        <v>1346.5</v>
      </c>
    </row>
    <row r="10756" spans="1:10" x14ac:dyDescent="0.25">
      <c r="A10756">
        <v>49</v>
      </c>
      <c r="B10756">
        <v>2017</v>
      </c>
      <c r="C10756" t="s">
        <v>41</v>
      </c>
      <c r="D10756" t="s">
        <v>58</v>
      </c>
      <c r="E10756" t="s">
        <v>39</v>
      </c>
      <c r="F10756">
        <v>3</v>
      </c>
      <c r="G10756" t="s">
        <v>38</v>
      </c>
      <c r="H10756" t="s">
        <v>46</v>
      </c>
      <c r="I10756" t="s">
        <v>37</v>
      </c>
      <c r="J10756">
        <v>1252.3</v>
      </c>
    </row>
    <row r="10757" spans="1:10" x14ac:dyDescent="0.25">
      <c r="A10757">
        <v>49</v>
      </c>
      <c r="B10757">
        <v>2017</v>
      </c>
      <c r="C10757" t="s">
        <v>41</v>
      </c>
      <c r="D10757" t="s">
        <v>58</v>
      </c>
      <c r="E10757" t="s">
        <v>39</v>
      </c>
      <c r="F10757">
        <v>4</v>
      </c>
      <c r="G10757" t="s">
        <v>45</v>
      </c>
      <c r="H10757" t="s">
        <v>2</v>
      </c>
      <c r="I10757" t="s">
        <v>51</v>
      </c>
      <c r="J10757">
        <v>1117.8</v>
      </c>
    </row>
    <row r="10758" spans="1:10" x14ac:dyDescent="0.25">
      <c r="A10758">
        <v>49</v>
      </c>
      <c r="B10758">
        <v>2017</v>
      </c>
      <c r="C10758" t="s">
        <v>41</v>
      </c>
      <c r="D10758" t="s">
        <v>58</v>
      </c>
      <c r="E10758" t="s">
        <v>39</v>
      </c>
      <c r="F10758">
        <v>5</v>
      </c>
      <c r="G10758" t="s">
        <v>38</v>
      </c>
      <c r="H10758" t="s">
        <v>2</v>
      </c>
      <c r="I10758" t="s">
        <v>37</v>
      </c>
      <c r="J10758">
        <v>1472.1</v>
      </c>
    </row>
    <row r="10759" spans="1:10" x14ac:dyDescent="0.25">
      <c r="A10759">
        <v>49</v>
      </c>
      <c r="B10759">
        <v>2017</v>
      </c>
      <c r="C10759" t="s">
        <v>41</v>
      </c>
      <c r="D10759" t="s">
        <v>58</v>
      </c>
      <c r="E10759" t="s">
        <v>39</v>
      </c>
      <c r="F10759">
        <v>6</v>
      </c>
      <c r="G10759" t="s">
        <v>38</v>
      </c>
      <c r="H10759" t="s">
        <v>2</v>
      </c>
      <c r="I10759" t="s">
        <v>51</v>
      </c>
      <c r="J10759">
        <v>867.6</v>
      </c>
    </row>
    <row r="10760" spans="1:10" x14ac:dyDescent="0.25">
      <c r="A10760">
        <v>49</v>
      </c>
      <c r="B10760">
        <v>2017</v>
      </c>
      <c r="C10760" t="s">
        <v>41</v>
      </c>
      <c r="D10760" t="s">
        <v>59</v>
      </c>
      <c r="E10760" t="s">
        <v>39</v>
      </c>
      <c r="F10760">
        <v>1</v>
      </c>
      <c r="G10760" t="s">
        <v>38</v>
      </c>
      <c r="H10760" t="s">
        <v>46</v>
      </c>
      <c r="I10760" t="s">
        <v>51</v>
      </c>
      <c r="J10760">
        <v>1875.3</v>
      </c>
    </row>
    <row r="10761" spans="1:10" x14ac:dyDescent="0.25">
      <c r="A10761">
        <v>49</v>
      </c>
      <c r="B10761">
        <v>2017</v>
      </c>
      <c r="C10761" t="s">
        <v>41</v>
      </c>
      <c r="D10761" t="s">
        <v>59</v>
      </c>
      <c r="E10761" t="s">
        <v>39</v>
      </c>
      <c r="F10761">
        <v>2</v>
      </c>
      <c r="G10761" t="s">
        <v>38</v>
      </c>
      <c r="H10761" t="s">
        <v>2</v>
      </c>
      <c r="I10761" t="s">
        <v>51</v>
      </c>
      <c r="J10761">
        <v>1500.6</v>
      </c>
    </row>
    <row r="10762" spans="1:10" x14ac:dyDescent="0.25">
      <c r="A10762">
        <v>49</v>
      </c>
      <c r="B10762">
        <v>2017</v>
      </c>
      <c r="C10762" t="s">
        <v>41</v>
      </c>
      <c r="D10762" t="s">
        <v>59</v>
      </c>
      <c r="E10762" t="s">
        <v>39</v>
      </c>
      <c r="F10762">
        <v>3</v>
      </c>
      <c r="G10762" t="s">
        <v>45</v>
      </c>
      <c r="H10762" t="s">
        <v>46</v>
      </c>
      <c r="I10762" t="s">
        <v>51</v>
      </c>
      <c r="J10762">
        <v>2062.4</v>
      </c>
    </row>
    <row r="10763" spans="1:10" x14ac:dyDescent="0.25">
      <c r="A10763">
        <v>49</v>
      </c>
      <c r="B10763">
        <v>2017</v>
      </c>
      <c r="C10763" t="s">
        <v>41</v>
      </c>
      <c r="D10763" t="s">
        <v>59</v>
      </c>
      <c r="E10763" t="s">
        <v>39</v>
      </c>
      <c r="F10763">
        <v>4</v>
      </c>
      <c r="G10763" t="s">
        <v>45</v>
      </c>
      <c r="H10763" t="s">
        <v>2</v>
      </c>
      <c r="I10763" t="s">
        <v>37</v>
      </c>
      <c r="J10763">
        <v>844.3</v>
      </c>
    </row>
    <row r="10764" spans="1:10" x14ac:dyDescent="0.25">
      <c r="A10764">
        <v>49</v>
      </c>
      <c r="B10764">
        <v>2017</v>
      </c>
      <c r="C10764" t="s">
        <v>41</v>
      </c>
      <c r="D10764" t="s">
        <v>59</v>
      </c>
      <c r="E10764" t="s">
        <v>39</v>
      </c>
      <c r="F10764">
        <v>5</v>
      </c>
      <c r="G10764" t="s">
        <v>38</v>
      </c>
      <c r="H10764" t="s">
        <v>46</v>
      </c>
      <c r="I10764" t="s">
        <v>51</v>
      </c>
      <c r="J10764">
        <v>1521.1</v>
      </c>
    </row>
    <row r="10765" spans="1:10" x14ac:dyDescent="0.25">
      <c r="A10765">
        <v>49</v>
      </c>
      <c r="B10765">
        <v>2017</v>
      </c>
      <c r="C10765" t="s">
        <v>41</v>
      </c>
      <c r="D10765" t="s">
        <v>59</v>
      </c>
      <c r="E10765" t="s">
        <v>39</v>
      </c>
      <c r="F10765">
        <v>6</v>
      </c>
      <c r="G10765" t="s">
        <v>38</v>
      </c>
      <c r="H10765" t="s">
        <v>46</v>
      </c>
      <c r="I10765" t="s">
        <v>37</v>
      </c>
      <c r="J10765">
        <v>1110.8</v>
      </c>
    </row>
    <row r="10766" spans="1:10" x14ac:dyDescent="0.25">
      <c r="A10766">
        <v>49</v>
      </c>
      <c r="B10766">
        <v>2018</v>
      </c>
      <c r="C10766" t="s">
        <v>41</v>
      </c>
      <c r="D10766" t="s">
        <v>58</v>
      </c>
      <c r="E10766" t="s">
        <v>39</v>
      </c>
      <c r="F10766">
        <v>1</v>
      </c>
      <c r="G10766" t="s">
        <v>38</v>
      </c>
      <c r="H10766" t="s">
        <v>46</v>
      </c>
      <c r="I10766" t="s">
        <v>37</v>
      </c>
      <c r="J10766">
        <v>1296.2</v>
      </c>
    </row>
    <row r="10767" spans="1:10" x14ac:dyDescent="0.25">
      <c r="A10767">
        <v>49</v>
      </c>
      <c r="B10767">
        <v>2018</v>
      </c>
      <c r="C10767" t="s">
        <v>41</v>
      </c>
      <c r="D10767" t="s">
        <v>58</v>
      </c>
      <c r="E10767" t="s">
        <v>39</v>
      </c>
      <c r="F10767">
        <v>2</v>
      </c>
      <c r="G10767" t="s">
        <v>38</v>
      </c>
      <c r="H10767" t="s">
        <v>46</v>
      </c>
      <c r="I10767" t="s">
        <v>51</v>
      </c>
      <c r="J10767">
        <v>757.7</v>
      </c>
    </row>
    <row r="10768" spans="1:10" x14ac:dyDescent="0.25">
      <c r="A10768">
        <v>49</v>
      </c>
      <c r="B10768">
        <v>2018</v>
      </c>
      <c r="C10768" t="s">
        <v>41</v>
      </c>
      <c r="D10768" t="s">
        <v>58</v>
      </c>
      <c r="E10768" t="s">
        <v>39</v>
      </c>
      <c r="F10768">
        <v>3</v>
      </c>
      <c r="G10768" t="s">
        <v>38</v>
      </c>
      <c r="H10768" t="s">
        <v>46</v>
      </c>
      <c r="I10768" t="s">
        <v>51</v>
      </c>
      <c r="J10768">
        <v>1472.1</v>
      </c>
    </row>
    <row r="10769" spans="1:10" x14ac:dyDescent="0.25">
      <c r="A10769">
        <v>49</v>
      </c>
      <c r="B10769">
        <v>2018</v>
      </c>
      <c r="C10769" t="s">
        <v>41</v>
      </c>
      <c r="D10769" t="s">
        <v>58</v>
      </c>
      <c r="E10769" t="s">
        <v>39</v>
      </c>
      <c r="F10769">
        <v>4</v>
      </c>
      <c r="G10769" t="s">
        <v>38</v>
      </c>
      <c r="H10769" t="s">
        <v>2</v>
      </c>
      <c r="I10769" t="s">
        <v>51</v>
      </c>
      <c r="J10769">
        <v>976.9</v>
      </c>
    </row>
    <row r="10770" spans="1:10" x14ac:dyDescent="0.25">
      <c r="A10770">
        <v>49</v>
      </c>
      <c r="B10770">
        <v>2018</v>
      </c>
      <c r="C10770" t="s">
        <v>41</v>
      </c>
      <c r="D10770" t="s">
        <v>58</v>
      </c>
      <c r="E10770" t="s">
        <v>39</v>
      </c>
      <c r="F10770">
        <v>5</v>
      </c>
      <c r="G10770" t="s">
        <v>45</v>
      </c>
      <c r="H10770" t="s">
        <v>2</v>
      </c>
      <c r="I10770" t="s">
        <v>37</v>
      </c>
      <c r="J10770">
        <v>897</v>
      </c>
    </row>
    <row r="10771" spans="1:10" x14ac:dyDescent="0.25">
      <c r="A10771">
        <v>49</v>
      </c>
      <c r="B10771">
        <v>2018</v>
      </c>
      <c r="C10771" t="s">
        <v>41</v>
      </c>
      <c r="D10771" t="s">
        <v>58</v>
      </c>
      <c r="E10771" t="s">
        <v>39</v>
      </c>
      <c r="F10771">
        <v>6</v>
      </c>
      <c r="G10771" t="s">
        <v>38</v>
      </c>
      <c r="H10771" t="s">
        <v>2</v>
      </c>
      <c r="I10771" t="s">
        <v>51</v>
      </c>
      <c r="J10771">
        <v>801.6</v>
      </c>
    </row>
    <row r="10772" spans="1:10" x14ac:dyDescent="0.25">
      <c r="A10772">
        <v>49</v>
      </c>
      <c r="B10772">
        <v>2018</v>
      </c>
      <c r="C10772" t="s">
        <v>41</v>
      </c>
      <c r="D10772" t="s">
        <v>59</v>
      </c>
      <c r="E10772" t="s">
        <v>39</v>
      </c>
      <c r="F10772">
        <v>1</v>
      </c>
      <c r="G10772" t="s">
        <v>38</v>
      </c>
      <c r="H10772" t="s">
        <v>2</v>
      </c>
      <c r="I10772" t="s">
        <v>37</v>
      </c>
      <c r="J10772">
        <v>1445</v>
      </c>
    </row>
    <row r="10773" spans="1:10" x14ac:dyDescent="0.25">
      <c r="A10773">
        <v>49</v>
      </c>
      <c r="B10773">
        <v>2018</v>
      </c>
      <c r="C10773" t="s">
        <v>41</v>
      </c>
      <c r="D10773" t="s">
        <v>59</v>
      </c>
      <c r="E10773" t="s">
        <v>39</v>
      </c>
      <c r="F10773">
        <v>2</v>
      </c>
      <c r="G10773" t="s">
        <v>45</v>
      </c>
      <c r="H10773" t="s">
        <v>2</v>
      </c>
      <c r="I10773" t="s">
        <v>51</v>
      </c>
      <c r="J10773">
        <v>515.29999999999995</v>
      </c>
    </row>
    <row r="10774" spans="1:10" x14ac:dyDescent="0.25">
      <c r="A10774">
        <v>49</v>
      </c>
      <c r="B10774">
        <v>2018</v>
      </c>
      <c r="C10774" t="s">
        <v>41</v>
      </c>
      <c r="D10774" t="s">
        <v>59</v>
      </c>
      <c r="E10774" t="s">
        <v>39</v>
      </c>
      <c r="F10774">
        <v>3</v>
      </c>
      <c r="G10774" t="s">
        <v>38</v>
      </c>
      <c r="H10774" t="s">
        <v>2</v>
      </c>
      <c r="I10774" t="s">
        <v>51</v>
      </c>
      <c r="J10774">
        <v>1149.4000000000001</v>
      </c>
    </row>
    <row r="10775" spans="1:10" x14ac:dyDescent="0.25">
      <c r="A10775">
        <v>49</v>
      </c>
      <c r="B10775">
        <v>2018</v>
      </c>
      <c r="C10775" t="s">
        <v>41</v>
      </c>
      <c r="D10775" t="s">
        <v>59</v>
      </c>
      <c r="E10775" t="s">
        <v>39</v>
      </c>
      <c r="F10775">
        <v>4</v>
      </c>
      <c r="G10775" t="s">
        <v>45</v>
      </c>
      <c r="H10775" t="s">
        <v>46</v>
      </c>
      <c r="I10775" t="s">
        <v>37</v>
      </c>
      <c r="J10775">
        <v>1940.3</v>
      </c>
    </row>
    <row r="10776" spans="1:10" x14ac:dyDescent="0.25">
      <c r="A10776">
        <v>49</v>
      </c>
      <c r="B10776">
        <v>2018</v>
      </c>
      <c r="C10776" t="s">
        <v>41</v>
      </c>
      <c r="D10776" t="s">
        <v>59</v>
      </c>
      <c r="E10776" t="s">
        <v>39</v>
      </c>
      <c r="F10776">
        <v>5</v>
      </c>
      <c r="G10776" t="s">
        <v>38</v>
      </c>
      <c r="H10776" t="s">
        <v>46</v>
      </c>
      <c r="I10776" t="s">
        <v>51</v>
      </c>
      <c r="J10776">
        <v>923.4</v>
      </c>
    </row>
    <row r="10777" spans="1:10" x14ac:dyDescent="0.25">
      <c r="A10777">
        <v>49</v>
      </c>
      <c r="B10777">
        <v>2018</v>
      </c>
      <c r="C10777" t="s">
        <v>41</v>
      </c>
      <c r="D10777" t="s">
        <v>59</v>
      </c>
      <c r="E10777" t="s">
        <v>39</v>
      </c>
      <c r="F10777">
        <v>6</v>
      </c>
      <c r="G10777" t="s">
        <v>38</v>
      </c>
      <c r="H10777" t="s">
        <v>46</v>
      </c>
      <c r="I10777" t="s">
        <v>51</v>
      </c>
      <c r="J10777">
        <v>817.8</v>
      </c>
    </row>
    <row r="10778" spans="1:10" x14ac:dyDescent="0.25">
      <c r="A10778">
        <v>50</v>
      </c>
      <c r="B10778">
        <v>2017</v>
      </c>
      <c r="C10778" t="s">
        <v>41</v>
      </c>
      <c r="D10778" t="s">
        <v>58</v>
      </c>
      <c r="E10778" t="s">
        <v>39</v>
      </c>
      <c r="F10778">
        <v>1</v>
      </c>
      <c r="G10778" t="s">
        <v>45</v>
      </c>
      <c r="H10778" t="s">
        <v>46</v>
      </c>
      <c r="I10778" t="s">
        <v>37</v>
      </c>
      <c r="J10778">
        <v>1795.3</v>
      </c>
    </row>
    <row r="10779" spans="1:10" x14ac:dyDescent="0.25">
      <c r="A10779">
        <v>50</v>
      </c>
      <c r="B10779">
        <v>2017</v>
      </c>
      <c r="C10779" t="s">
        <v>41</v>
      </c>
      <c r="D10779" t="s">
        <v>58</v>
      </c>
      <c r="E10779" t="s">
        <v>39</v>
      </c>
      <c r="F10779">
        <v>2</v>
      </c>
      <c r="G10779" t="s">
        <v>38</v>
      </c>
      <c r="H10779" t="s">
        <v>2</v>
      </c>
      <c r="I10779" t="s">
        <v>51</v>
      </c>
      <c r="J10779">
        <v>1164.4000000000001</v>
      </c>
    </row>
    <row r="10780" spans="1:10" x14ac:dyDescent="0.25">
      <c r="A10780">
        <v>50</v>
      </c>
      <c r="B10780">
        <v>2017</v>
      </c>
      <c r="C10780" t="s">
        <v>41</v>
      </c>
      <c r="D10780" t="s">
        <v>58</v>
      </c>
      <c r="E10780" t="s">
        <v>39</v>
      </c>
      <c r="F10780">
        <v>3</v>
      </c>
      <c r="G10780" t="s">
        <v>38</v>
      </c>
      <c r="H10780" t="s">
        <v>2</v>
      </c>
      <c r="I10780" t="s">
        <v>37</v>
      </c>
      <c r="J10780">
        <v>1506.4</v>
      </c>
    </row>
    <row r="10781" spans="1:10" x14ac:dyDescent="0.25">
      <c r="A10781">
        <v>50</v>
      </c>
      <c r="B10781">
        <v>2017</v>
      </c>
      <c r="C10781" t="s">
        <v>41</v>
      </c>
      <c r="D10781" t="s">
        <v>58</v>
      </c>
      <c r="E10781" t="s">
        <v>39</v>
      </c>
      <c r="F10781">
        <v>4</v>
      </c>
      <c r="G10781" t="s">
        <v>38</v>
      </c>
      <c r="H10781" t="s">
        <v>2</v>
      </c>
      <c r="I10781" t="s">
        <v>37</v>
      </c>
      <c r="J10781">
        <v>1230.5999999999999</v>
      </c>
    </row>
    <row r="10782" spans="1:10" x14ac:dyDescent="0.25">
      <c r="A10782">
        <v>50</v>
      </c>
      <c r="B10782">
        <v>2017</v>
      </c>
      <c r="C10782" t="s">
        <v>41</v>
      </c>
      <c r="D10782" t="s">
        <v>58</v>
      </c>
      <c r="E10782" t="s">
        <v>39</v>
      </c>
      <c r="F10782">
        <v>5</v>
      </c>
      <c r="G10782" t="s">
        <v>45</v>
      </c>
      <c r="H10782" t="s">
        <v>2</v>
      </c>
      <c r="I10782" t="s">
        <v>37</v>
      </c>
      <c r="J10782">
        <v>1025.8</v>
      </c>
    </row>
    <row r="10783" spans="1:10" x14ac:dyDescent="0.25">
      <c r="A10783">
        <v>50</v>
      </c>
      <c r="B10783">
        <v>2017</v>
      </c>
      <c r="C10783" t="s">
        <v>41</v>
      </c>
      <c r="D10783" t="s">
        <v>58</v>
      </c>
      <c r="E10783" t="s">
        <v>39</v>
      </c>
      <c r="F10783">
        <v>6</v>
      </c>
      <c r="G10783" t="s">
        <v>38</v>
      </c>
      <c r="H10783" t="s">
        <v>2</v>
      </c>
      <c r="I10783" t="s">
        <v>37</v>
      </c>
      <c r="J10783">
        <v>672.6</v>
      </c>
    </row>
    <row r="10784" spans="1:10" x14ac:dyDescent="0.25">
      <c r="A10784">
        <v>50</v>
      </c>
      <c r="B10784">
        <v>2017</v>
      </c>
      <c r="C10784" t="s">
        <v>41</v>
      </c>
      <c r="D10784" t="s">
        <v>59</v>
      </c>
      <c r="E10784" t="s">
        <v>39</v>
      </c>
      <c r="F10784">
        <v>1</v>
      </c>
      <c r="G10784" t="s">
        <v>38</v>
      </c>
      <c r="H10784" t="s">
        <v>2</v>
      </c>
      <c r="I10784" t="s">
        <v>51</v>
      </c>
      <c r="J10784">
        <v>742.7</v>
      </c>
    </row>
    <row r="10785" spans="1:10" x14ac:dyDescent="0.25">
      <c r="A10785">
        <v>50</v>
      </c>
      <c r="B10785">
        <v>2017</v>
      </c>
      <c r="C10785" t="s">
        <v>41</v>
      </c>
      <c r="D10785" t="s">
        <v>59</v>
      </c>
      <c r="E10785" t="s">
        <v>39</v>
      </c>
      <c r="F10785">
        <v>2</v>
      </c>
      <c r="G10785" t="s">
        <v>45</v>
      </c>
      <c r="H10785" t="s">
        <v>2</v>
      </c>
      <c r="I10785" t="s">
        <v>37</v>
      </c>
      <c r="J10785">
        <v>988.4</v>
      </c>
    </row>
    <row r="10786" spans="1:10" x14ac:dyDescent="0.25">
      <c r="A10786">
        <v>50</v>
      </c>
      <c r="B10786">
        <v>2017</v>
      </c>
      <c r="C10786" t="s">
        <v>41</v>
      </c>
      <c r="D10786" t="s">
        <v>59</v>
      </c>
      <c r="E10786" t="s">
        <v>39</v>
      </c>
      <c r="F10786">
        <v>3</v>
      </c>
      <c r="G10786" t="s">
        <v>38</v>
      </c>
      <c r="H10786" t="s">
        <v>2</v>
      </c>
      <c r="I10786" t="s">
        <v>51</v>
      </c>
      <c r="J10786">
        <v>1521.5</v>
      </c>
    </row>
    <row r="10787" spans="1:10" x14ac:dyDescent="0.25">
      <c r="A10787">
        <v>50</v>
      </c>
      <c r="B10787">
        <v>2017</v>
      </c>
      <c r="C10787" t="s">
        <v>41</v>
      </c>
      <c r="D10787" t="s">
        <v>59</v>
      </c>
      <c r="E10787" t="s">
        <v>39</v>
      </c>
      <c r="F10787">
        <v>4</v>
      </c>
      <c r="G10787" t="s">
        <v>38</v>
      </c>
      <c r="H10787" t="s">
        <v>46</v>
      </c>
      <c r="I10787" t="s">
        <v>37</v>
      </c>
      <c r="J10787">
        <v>1672.6</v>
      </c>
    </row>
    <row r="10788" spans="1:10" x14ac:dyDescent="0.25">
      <c r="A10788">
        <v>50</v>
      </c>
      <c r="B10788">
        <v>2017</v>
      </c>
      <c r="C10788" t="s">
        <v>41</v>
      </c>
      <c r="D10788" t="s">
        <v>59</v>
      </c>
      <c r="E10788" t="s">
        <v>39</v>
      </c>
      <c r="F10788">
        <v>5</v>
      </c>
      <c r="G10788" t="s">
        <v>38</v>
      </c>
      <c r="H10788" t="s">
        <v>46</v>
      </c>
      <c r="I10788" t="s">
        <v>37</v>
      </c>
      <c r="J10788">
        <v>1107.8</v>
      </c>
    </row>
    <row r="10789" spans="1:10" x14ac:dyDescent="0.25">
      <c r="A10789">
        <v>50</v>
      </c>
      <c r="B10789">
        <v>2017</v>
      </c>
      <c r="C10789" t="s">
        <v>41</v>
      </c>
      <c r="D10789" t="s">
        <v>59</v>
      </c>
      <c r="E10789" t="s">
        <v>39</v>
      </c>
      <c r="F10789">
        <v>6</v>
      </c>
      <c r="G10789" t="s">
        <v>45</v>
      </c>
      <c r="H10789" t="s">
        <v>46</v>
      </c>
      <c r="I10789" t="s">
        <v>37</v>
      </c>
      <c r="J10789">
        <v>1505.7</v>
      </c>
    </row>
    <row r="10790" spans="1:10" x14ac:dyDescent="0.25">
      <c r="A10790">
        <v>50</v>
      </c>
      <c r="B10790">
        <v>2018</v>
      </c>
      <c r="C10790" t="s">
        <v>41</v>
      </c>
      <c r="D10790" t="s">
        <v>58</v>
      </c>
      <c r="E10790" t="s">
        <v>39</v>
      </c>
      <c r="F10790">
        <v>1</v>
      </c>
      <c r="G10790" t="s">
        <v>45</v>
      </c>
      <c r="H10790" t="s">
        <v>46</v>
      </c>
      <c r="I10790" t="s">
        <v>37</v>
      </c>
      <c r="J10790">
        <v>1566</v>
      </c>
    </row>
    <row r="10791" spans="1:10" x14ac:dyDescent="0.25">
      <c r="A10791">
        <v>50</v>
      </c>
      <c r="B10791">
        <v>2018</v>
      </c>
      <c r="C10791" t="s">
        <v>41</v>
      </c>
      <c r="D10791" t="s">
        <v>58</v>
      </c>
      <c r="E10791" t="s">
        <v>39</v>
      </c>
      <c r="F10791">
        <v>2</v>
      </c>
      <c r="G10791" t="s">
        <v>45</v>
      </c>
      <c r="H10791" t="s">
        <v>46</v>
      </c>
      <c r="I10791" t="s">
        <v>51</v>
      </c>
      <c r="J10791">
        <v>1253.0999999999999</v>
      </c>
    </row>
    <row r="10792" spans="1:10" x14ac:dyDescent="0.25">
      <c r="A10792">
        <v>50</v>
      </c>
      <c r="B10792">
        <v>2018</v>
      </c>
      <c r="C10792" t="s">
        <v>41</v>
      </c>
      <c r="D10792" t="s">
        <v>58</v>
      </c>
      <c r="E10792" t="s">
        <v>39</v>
      </c>
      <c r="F10792">
        <v>3</v>
      </c>
      <c r="G10792" t="s">
        <v>38</v>
      </c>
      <c r="H10792" t="s">
        <v>2</v>
      </c>
      <c r="I10792" t="s">
        <v>51</v>
      </c>
      <c r="J10792">
        <v>1331.9</v>
      </c>
    </row>
    <row r="10793" spans="1:10" x14ac:dyDescent="0.25">
      <c r="A10793">
        <v>50</v>
      </c>
      <c r="B10793">
        <v>2018</v>
      </c>
      <c r="C10793" t="s">
        <v>41</v>
      </c>
      <c r="D10793" t="s">
        <v>58</v>
      </c>
      <c r="E10793" t="s">
        <v>39</v>
      </c>
      <c r="F10793">
        <v>4</v>
      </c>
      <c r="G10793" t="s">
        <v>45</v>
      </c>
      <c r="H10793" t="s">
        <v>46</v>
      </c>
      <c r="I10793" t="s">
        <v>37</v>
      </c>
      <c r="J10793">
        <v>1231.8</v>
      </c>
    </row>
    <row r="10794" spans="1:10" x14ac:dyDescent="0.25">
      <c r="A10794">
        <v>50</v>
      </c>
      <c r="B10794">
        <v>2018</v>
      </c>
      <c r="C10794" t="s">
        <v>41</v>
      </c>
      <c r="D10794" t="s">
        <v>58</v>
      </c>
      <c r="E10794" t="s">
        <v>39</v>
      </c>
      <c r="F10794">
        <v>5</v>
      </c>
      <c r="G10794" t="s">
        <v>38</v>
      </c>
      <c r="H10794" t="s">
        <v>46</v>
      </c>
      <c r="I10794" t="s">
        <v>37</v>
      </c>
      <c r="J10794">
        <v>1623.9</v>
      </c>
    </row>
    <row r="10795" spans="1:10" x14ac:dyDescent="0.25">
      <c r="A10795">
        <v>50</v>
      </c>
      <c r="B10795">
        <v>2018</v>
      </c>
      <c r="C10795" t="s">
        <v>41</v>
      </c>
      <c r="D10795" t="s">
        <v>58</v>
      </c>
      <c r="E10795" t="s">
        <v>39</v>
      </c>
      <c r="F10795">
        <v>6</v>
      </c>
      <c r="G10795" t="s">
        <v>45</v>
      </c>
      <c r="H10795" t="s">
        <v>2</v>
      </c>
      <c r="I10795" t="s">
        <v>51</v>
      </c>
      <c r="J10795">
        <v>503.8</v>
      </c>
    </row>
    <row r="10796" spans="1:10" x14ac:dyDescent="0.25">
      <c r="A10796">
        <v>50</v>
      </c>
      <c r="B10796">
        <v>2018</v>
      </c>
      <c r="C10796" t="s">
        <v>41</v>
      </c>
      <c r="D10796" t="s">
        <v>59</v>
      </c>
      <c r="E10796" t="s">
        <v>39</v>
      </c>
      <c r="F10796">
        <v>1</v>
      </c>
      <c r="G10796" t="s">
        <v>38</v>
      </c>
      <c r="H10796" t="s">
        <v>46</v>
      </c>
      <c r="I10796" t="s">
        <v>51</v>
      </c>
      <c r="J10796">
        <v>1630</v>
      </c>
    </row>
    <row r="10797" spans="1:10" x14ac:dyDescent="0.25">
      <c r="A10797">
        <v>50</v>
      </c>
      <c r="B10797">
        <v>2018</v>
      </c>
      <c r="C10797" t="s">
        <v>41</v>
      </c>
      <c r="D10797" t="s">
        <v>59</v>
      </c>
      <c r="E10797" t="s">
        <v>39</v>
      </c>
      <c r="F10797">
        <v>2</v>
      </c>
      <c r="G10797" t="s">
        <v>45</v>
      </c>
      <c r="H10797" t="s">
        <v>2</v>
      </c>
      <c r="I10797" t="s">
        <v>37</v>
      </c>
      <c r="J10797">
        <v>947.7</v>
      </c>
    </row>
    <row r="10798" spans="1:10" x14ac:dyDescent="0.25">
      <c r="A10798">
        <v>50</v>
      </c>
      <c r="B10798">
        <v>2018</v>
      </c>
      <c r="C10798" t="s">
        <v>41</v>
      </c>
      <c r="D10798" t="s">
        <v>59</v>
      </c>
      <c r="E10798" t="s">
        <v>39</v>
      </c>
      <c r="F10798">
        <v>3</v>
      </c>
      <c r="G10798" t="s">
        <v>38</v>
      </c>
      <c r="H10798" t="s">
        <v>2</v>
      </c>
      <c r="I10798" t="s">
        <v>37</v>
      </c>
      <c r="J10798">
        <v>1141.5</v>
      </c>
    </row>
    <row r="10799" spans="1:10" x14ac:dyDescent="0.25">
      <c r="A10799">
        <v>50</v>
      </c>
      <c r="B10799">
        <v>2018</v>
      </c>
      <c r="C10799" t="s">
        <v>41</v>
      </c>
      <c r="D10799" t="s">
        <v>59</v>
      </c>
      <c r="E10799" t="s">
        <v>39</v>
      </c>
      <c r="F10799">
        <v>4</v>
      </c>
      <c r="G10799" t="s">
        <v>38</v>
      </c>
      <c r="H10799" t="s">
        <v>46</v>
      </c>
      <c r="I10799" t="s">
        <v>51</v>
      </c>
      <c r="J10799">
        <v>1321.4</v>
      </c>
    </row>
    <row r="10800" spans="1:10" x14ac:dyDescent="0.25">
      <c r="A10800">
        <v>50</v>
      </c>
      <c r="B10800">
        <v>2018</v>
      </c>
      <c r="C10800" t="s">
        <v>41</v>
      </c>
      <c r="D10800" t="s">
        <v>59</v>
      </c>
      <c r="E10800" t="s">
        <v>39</v>
      </c>
      <c r="F10800">
        <v>5</v>
      </c>
      <c r="G10800" t="s">
        <v>45</v>
      </c>
      <c r="H10800" t="s">
        <v>2</v>
      </c>
      <c r="I10800" t="s">
        <v>37</v>
      </c>
      <c r="J10800">
        <v>457.1</v>
      </c>
    </row>
    <row r="10801" spans="1:10" x14ac:dyDescent="0.25">
      <c r="A10801">
        <v>50</v>
      </c>
      <c r="B10801">
        <v>2018</v>
      </c>
      <c r="C10801" t="s">
        <v>41</v>
      </c>
      <c r="D10801" t="s">
        <v>59</v>
      </c>
      <c r="E10801" t="s">
        <v>39</v>
      </c>
      <c r="F10801">
        <v>6</v>
      </c>
      <c r="G10801" t="s">
        <v>45</v>
      </c>
      <c r="H10801" t="s">
        <v>46</v>
      </c>
      <c r="I10801" t="s">
        <v>51</v>
      </c>
      <c r="J10801">
        <v>1188.5</v>
      </c>
    </row>
    <row r="10802" spans="1:10" x14ac:dyDescent="0.25">
      <c r="A10802">
        <v>51</v>
      </c>
      <c r="B10802">
        <v>2017</v>
      </c>
      <c r="C10802" t="s">
        <v>41</v>
      </c>
      <c r="D10802" t="s">
        <v>58</v>
      </c>
      <c r="E10802" t="s">
        <v>39</v>
      </c>
      <c r="F10802">
        <v>1</v>
      </c>
      <c r="G10802" t="s">
        <v>38</v>
      </c>
      <c r="H10802" t="s">
        <v>2</v>
      </c>
      <c r="I10802" t="s">
        <v>51</v>
      </c>
      <c r="J10802">
        <v>712</v>
      </c>
    </row>
    <row r="10803" spans="1:10" x14ac:dyDescent="0.25">
      <c r="A10803">
        <v>51</v>
      </c>
      <c r="B10803">
        <v>2017</v>
      </c>
      <c r="C10803" t="s">
        <v>41</v>
      </c>
      <c r="D10803" t="s">
        <v>58</v>
      </c>
      <c r="E10803" t="s">
        <v>39</v>
      </c>
      <c r="F10803">
        <v>2</v>
      </c>
      <c r="G10803" t="s">
        <v>38</v>
      </c>
      <c r="H10803" t="s">
        <v>2</v>
      </c>
      <c r="I10803" t="s">
        <v>37</v>
      </c>
      <c r="J10803">
        <v>888.5</v>
      </c>
    </row>
    <row r="10804" spans="1:10" x14ac:dyDescent="0.25">
      <c r="A10804">
        <v>51</v>
      </c>
      <c r="B10804">
        <v>2017</v>
      </c>
      <c r="C10804" t="s">
        <v>41</v>
      </c>
      <c r="D10804" t="s">
        <v>58</v>
      </c>
      <c r="E10804" t="s">
        <v>39</v>
      </c>
      <c r="F10804">
        <v>3</v>
      </c>
      <c r="G10804" t="s">
        <v>38</v>
      </c>
      <c r="H10804" t="s">
        <v>46</v>
      </c>
      <c r="I10804" t="s">
        <v>37</v>
      </c>
      <c r="J10804">
        <v>1052.9000000000001</v>
      </c>
    </row>
    <row r="10805" spans="1:10" x14ac:dyDescent="0.25">
      <c r="A10805">
        <v>51</v>
      </c>
      <c r="B10805">
        <v>2017</v>
      </c>
      <c r="C10805" t="s">
        <v>41</v>
      </c>
      <c r="D10805" t="s">
        <v>58</v>
      </c>
      <c r="E10805" t="s">
        <v>39</v>
      </c>
      <c r="F10805">
        <v>4</v>
      </c>
      <c r="G10805" t="s">
        <v>45</v>
      </c>
      <c r="H10805" t="s">
        <v>46</v>
      </c>
      <c r="I10805" t="s">
        <v>37</v>
      </c>
      <c r="J10805">
        <v>977.5</v>
      </c>
    </row>
    <row r="10806" spans="1:10" x14ac:dyDescent="0.25">
      <c r="A10806">
        <v>51</v>
      </c>
      <c r="B10806">
        <v>2017</v>
      </c>
      <c r="C10806" t="s">
        <v>41</v>
      </c>
      <c r="D10806" t="s">
        <v>58</v>
      </c>
      <c r="E10806" t="s">
        <v>39</v>
      </c>
      <c r="F10806">
        <v>5</v>
      </c>
      <c r="G10806" t="s">
        <v>38</v>
      </c>
      <c r="H10806" t="s">
        <v>46</v>
      </c>
      <c r="I10806" t="s">
        <v>37</v>
      </c>
      <c r="J10806">
        <v>1036.3</v>
      </c>
    </row>
    <row r="10807" spans="1:10" x14ac:dyDescent="0.25">
      <c r="A10807">
        <v>51</v>
      </c>
      <c r="B10807">
        <v>2017</v>
      </c>
      <c r="C10807" t="s">
        <v>41</v>
      </c>
      <c r="D10807" t="s">
        <v>58</v>
      </c>
      <c r="E10807" t="s">
        <v>39</v>
      </c>
      <c r="F10807">
        <v>6</v>
      </c>
      <c r="G10807" t="s">
        <v>45</v>
      </c>
      <c r="H10807" t="s">
        <v>2</v>
      </c>
      <c r="I10807" t="s">
        <v>37</v>
      </c>
      <c r="J10807">
        <v>886.7</v>
      </c>
    </row>
    <row r="10808" spans="1:10" x14ac:dyDescent="0.25">
      <c r="A10808">
        <v>51</v>
      </c>
      <c r="B10808">
        <v>2017</v>
      </c>
      <c r="C10808" t="s">
        <v>41</v>
      </c>
      <c r="D10808" t="s">
        <v>59</v>
      </c>
      <c r="E10808" t="s">
        <v>39</v>
      </c>
      <c r="F10808">
        <v>1</v>
      </c>
      <c r="G10808" t="s">
        <v>45</v>
      </c>
      <c r="H10808" t="s">
        <v>2</v>
      </c>
      <c r="I10808" t="s">
        <v>51</v>
      </c>
      <c r="J10808">
        <v>349.6</v>
      </c>
    </row>
    <row r="10809" spans="1:10" x14ac:dyDescent="0.25">
      <c r="A10809">
        <v>51</v>
      </c>
      <c r="B10809">
        <v>2017</v>
      </c>
      <c r="C10809" t="s">
        <v>41</v>
      </c>
      <c r="D10809" t="s">
        <v>59</v>
      </c>
      <c r="E10809" t="s">
        <v>39</v>
      </c>
      <c r="F10809">
        <v>2</v>
      </c>
      <c r="G10809" t="s">
        <v>38</v>
      </c>
      <c r="H10809" t="s">
        <v>46</v>
      </c>
      <c r="I10809" t="s">
        <v>51</v>
      </c>
      <c r="J10809">
        <v>1002.1</v>
      </c>
    </row>
    <row r="10810" spans="1:10" x14ac:dyDescent="0.25">
      <c r="A10810">
        <v>51</v>
      </c>
      <c r="B10810">
        <v>2017</v>
      </c>
      <c r="C10810" t="s">
        <v>41</v>
      </c>
      <c r="D10810" t="s">
        <v>59</v>
      </c>
      <c r="E10810" t="s">
        <v>39</v>
      </c>
      <c r="F10810">
        <v>3</v>
      </c>
      <c r="G10810" t="s">
        <v>38</v>
      </c>
      <c r="H10810" t="s">
        <v>46</v>
      </c>
      <c r="I10810" t="s">
        <v>51</v>
      </c>
      <c r="J10810">
        <v>1944</v>
      </c>
    </row>
    <row r="10811" spans="1:10" x14ac:dyDescent="0.25">
      <c r="A10811">
        <v>51</v>
      </c>
      <c r="B10811">
        <v>2017</v>
      </c>
      <c r="C10811" t="s">
        <v>41</v>
      </c>
      <c r="D10811" t="s">
        <v>59</v>
      </c>
      <c r="E10811" t="s">
        <v>39</v>
      </c>
      <c r="F10811">
        <v>4</v>
      </c>
      <c r="G10811" t="s">
        <v>38</v>
      </c>
      <c r="H10811" t="s">
        <v>46</v>
      </c>
      <c r="I10811" t="s">
        <v>51</v>
      </c>
      <c r="J10811">
        <v>1989.5</v>
      </c>
    </row>
    <row r="10812" spans="1:10" x14ac:dyDescent="0.25">
      <c r="A10812">
        <v>51</v>
      </c>
      <c r="B10812">
        <v>2017</v>
      </c>
      <c r="C10812" t="s">
        <v>41</v>
      </c>
      <c r="D10812" t="s">
        <v>59</v>
      </c>
      <c r="E10812" t="s">
        <v>39</v>
      </c>
      <c r="F10812">
        <v>5</v>
      </c>
      <c r="G10812" t="s">
        <v>45</v>
      </c>
      <c r="H10812" t="s">
        <v>46</v>
      </c>
      <c r="I10812" t="s">
        <v>37</v>
      </c>
      <c r="J10812">
        <v>1025.2</v>
      </c>
    </row>
    <row r="10813" spans="1:10" x14ac:dyDescent="0.25">
      <c r="A10813">
        <v>51</v>
      </c>
      <c r="B10813">
        <v>2017</v>
      </c>
      <c r="C10813" t="s">
        <v>41</v>
      </c>
      <c r="D10813" t="s">
        <v>59</v>
      </c>
      <c r="E10813" t="s">
        <v>39</v>
      </c>
      <c r="F10813">
        <v>6</v>
      </c>
      <c r="G10813" t="s">
        <v>38</v>
      </c>
      <c r="H10813" t="s">
        <v>2</v>
      </c>
      <c r="I10813" t="s">
        <v>51</v>
      </c>
      <c r="J10813">
        <v>785.6</v>
      </c>
    </row>
    <row r="10814" spans="1:10" x14ac:dyDescent="0.25">
      <c r="A10814">
        <v>51</v>
      </c>
      <c r="B10814">
        <v>2018</v>
      </c>
      <c r="C10814" t="s">
        <v>41</v>
      </c>
      <c r="D10814" t="s">
        <v>58</v>
      </c>
      <c r="E10814" t="s">
        <v>39</v>
      </c>
      <c r="F10814">
        <v>1</v>
      </c>
      <c r="G10814" t="s">
        <v>45</v>
      </c>
      <c r="H10814" t="s">
        <v>46</v>
      </c>
      <c r="I10814" t="s">
        <v>37</v>
      </c>
      <c r="J10814">
        <v>1304.8</v>
      </c>
    </row>
    <row r="10815" spans="1:10" x14ac:dyDescent="0.25">
      <c r="A10815">
        <v>51</v>
      </c>
      <c r="B10815">
        <v>2018</v>
      </c>
      <c r="C10815" t="s">
        <v>41</v>
      </c>
      <c r="D10815" t="s">
        <v>58</v>
      </c>
      <c r="E10815" t="s">
        <v>39</v>
      </c>
      <c r="F10815">
        <v>2</v>
      </c>
      <c r="G10815" t="s">
        <v>38</v>
      </c>
      <c r="H10815" t="s">
        <v>46</v>
      </c>
      <c r="I10815" t="s">
        <v>51</v>
      </c>
      <c r="J10815">
        <v>1796</v>
      </c>
    </row>
    <row r="10816" spans="1:10" x14ac:dyDescent="0.25">
      <c r="A10816">
        <v>51</v>
      </c>
      <c r="B10816">
        <v>2018</v>
      </c>
      <c r="C10816" t="s">
        <v>41</v>
      </c>
      <c r="D10816" t="s">
        <v>58</v>
      </c>
      <c r="E10816" t="s">
        <v>39</v>
      </c>
      <c r="F10816">
        <v>3</v>
      </c>
      <c r="G10816" t="s">
        <v>45</v>
      </c>
      <c r="H10816" t="s">
        <v>46</v>
      </c>
      <c r="I10816" t="s">
        <v>51</v>
      </c>
      <c r="J10816">
        <v>1537.7</v>
      </c>
    </row>
    <row r="10817" spans="1:10" x14ac:dyDescent="0.25">
      <c r="A10817">
        <v>51</v>
      </c>
      <c r="B10817">
        <v>2018</v>
      </c>
      <c r="C10817" t="s">
        <v>41</v>
      </c>
      <c r="D10817" t="s">
        <v>58</v>
      </c>
      <c r="E10817" t="s">
        <v>39</v>
      </c>
      <c r="F10817">
        <v>4</v>
      </c>
      <c r="G10817" t="s">
        <v>45</v>
      </c>
      <c r="H10817" t="s">
        <v>46</v>
      </c>
      <c r="I10817" t="s">
        <v>37</v>
      </c>
      <c r="J10817">
        <v>1431.9</v>
      </c>
    </row>
    <row r="10818" spans="1:10" x14ac:dyDescent="0.25">
      <c r="A10818">
        <v>51</v>
      </c>
      <c r="B10818">
        <v>2018</v>
      </c>
      <c r="C10818" t="s">
        <v>41</v>
      </c>
      <c r="D10818" t="s">
        <v>58</v>
      </c>
      <c r="E10818" t="s">
        <v>39</v>
      </c>
      <c r="F10818">
        <v>5</v>
      </c>
      <c r="G10818" t="s">
        <v>45</v>
      </c>
      <c r="H10818" t="s">
        <v>2</v>
      </c>
      <c r="I10818" t="s">
        <v>37</v>
      </c>
      <c r="J10818">
        <v>1672</v>
      </c>
    </row>
    <row r="10819" spans="1:10" x14ac:dyDescent="0.25">
      <c r="A10819">
        <v>51</v>
      </c>
      <c r="B10819">
        <v>2018</v>
      </c>
      <c r="C10819" t="s">
        <v>41</v>
      </c>
      <c r="D10819" t="s">
        <v>58</v>
      </c>
      <c r="E10819" t="s">
        <v>39</v>
      </c>
      <c r="F10819">
        <v>6</v>
      </c>
      <c r="G10819" t="s">
        <v>38</v>
      </c>
      <c r="H10819" t="s">
        <v>46</v>
      </c>
      <c r="I10819" t="s">
        <v>51</v>
      </c>
      <c r="J10819">
        <v>1169.8</v>
      </c>
    </row>
    <row r="10820" spans="1:10" x14ac:dyDescent="0.25">
      <c r="A10820">
        <v>51</v>
      </c>
      <c r="B10820">
        <v>2018</v>
      </c>
      <c r="C10820" t="s">
        <v>41</v>
      </c>
      <c r="D10820" t="s">
        <v>59</v>
      </c>
      <c r="E10820" t="s">
        <v>39</v>
      </c>
      <c r="F10820">
        <v>1</v>
      </c>
      <c r="G10820" t="s">
        <v>45</v>
      </c>
      <c r="H10820" t="s">
        <v>2</v>
      </c>
      <c r="I10820" t="s">
        <v>37</v>
      </c>
      <c r="J10820">
        <v>972.3</v>
      </c>
    </row>
    <row r="10821" spans="1:10" x14ac:dyDescent="0.25">
      <c r="A10821">
        <v>51</v>
      </c>
      <c r="B10821">
        <v>2018</v>
      </c>
      <c r="C10821" t="s">
        <v>41</v>
      </c>
      <c r="D10821" t="s">
        <v>59</v>
      </c>
      <c r="E10821" t="s">
        <v>39</v>
      </c>
      <c r="F10821">
        <v>2</v>
      </c>
      <c r="G10821" t="s">
        <v>45</v>
      </c>
      <c r="H10821" t="s">
        <v>46</v>
      </c>
      <c r="I10821" t="s">
        <v>51</v>
      </c>
      <c r="J10821">
        <v>1386.2</v>
      </c>
    </row>
    <row r="10822" spans="1:10" x14ac:dyDescent="0.25">
      <c r="A10822">
        <v>51</v>
      </c>
      <c r="B10822">
        <v>2018</v>
      </c>
      <c r="C10822" t="s">
        <v>41</v>
      </c>
      <c r="D10822" t="s">
        <v>59</v>
      </c>
      <c r="E10822" t="s">
        <v>39</v>
      </c>
      <c r="F10822">
        <v>3</v>
      </c>
      <c r="G10822" t="s">
        <v>45</v>
      </c>
      <c r="H10822" t="s">
        <v>2</v>
      </c>
      <c r="I10822" t="s">
        <v>51</v>
      </c>
      <c r="J10822">
        <v>843.8</v>
      </c>
    </row>
    <row r="10823" spans="1:10" x14ac:dyDescent="0.25">
      <c r="A10823">
        <v>51</v>
      </c>
      <c r="B10823">
        <v>2018</v>
      </c>
      <c r="C10823" t="s">
        <v>41</v>
      </c>
      <c r="D10823" t="s">
        <v>59</v>
      </c>
      <c r="E10823" t="s">
        <v>39</v>
      </c>
      <c r="F10823">
        <v>4</v>
      </c>
      <c r="G10823" t="s">
        <v>38</v>
      </c>
      <c r="H10823" t="s">
        <v>2</v>
      </c>
      <c r="I10823" t="s">
        <v>51</v>
      </c>
      <c r="J10823">
        <v>1449.3</v>
      </c>
    </row>
    <row r="10824" spans="1:10" x14ac:dyDescent="0.25">
      <c r="A10824">
        <v>51</v>
      </c>
      <c r="B10824">
        <v>2018</v>
      </c>
      <c r="C10824" t="s">
        <v>41</v>
      </c>
      <c r="D10824" t="s">
        <v>59</v>
      </c>
      <c r="E10824" t="s">
        <v>39</v>
      </c>
      <c r="F10824">
        <v>5</v>
      </c>
      <c r="G10824" t="s">
        <v>38</v>
      </c>
      <c r="H10824" t="s">
        <v>2</v>
      </c>
      <c r="I10824" t="s">
        <v>51</v>
      </c>
      <c r="J10824">
        <v>954.7</v>
      </c>
    </row>
    <row r="10825" spans="1:10" x14ac:dyDescent="0.25">
      <c r="A10825">
        <v>51</v>
      </c>
      <c r="B10825">
        <v>2018</v>
      </c>
      <c r="C10825" t="s">
        <v>41</v>
      </c>
      <c r="D10825" t="s">
        <v>59</v>
      </c>
      <c r="E10825" t="s">
        <v>39</v>
      </c>
      <c r="F10825">
        <v>6</v>
      </c>
      <c r="G10825" t="s">
        <v>45</v>
      </c>
      <c r="H10825" t="s">
        <v>2</v>
      </c>
      <c r="I10825" t="s">
        <v>51</v>
      </c>
      <c r="J10825">
        <v>1109.7</v>
      </c>
    </row>
    <row r="10826" spans="1:10" x14ac:dyDescent="0.25">
      <c r="A10826">
        <v>52</v>
      </c>
      <c r="B10826">
        <v>2017</v>
      </c>
      <c r="C10826" t="s">
        <v>41</v>
      </c>
      <c r="D10826" t="s">
        <v>58</v>
      </c>
      <c r="E10826" t="s">
        <v>39</v>
      </c>
      <c r="F10826">
        <v>1</v>
      </c>
      <c r="G10826" t="s">
        <v>38</v>
      </c>
      <c r="H10826" t="s">
        <v>46</v>
      </c>
      <c r="I10826" t="s">
        <v>37</v>
      </c>
      <c r="J10826">
        <v>1166</v>
      </c>
    </row>
    <row r="10827" spans="1:10" x14ac:dyDescent="0.25">
      <c r="A10827">
        <v>52</v>
      </c>
      <c r="B10827">
        <v>2017</v>
      </c>
      <c r="C10827" t="s">
        <v>41</v>
      </c>
      <c r="D10827" t="s">
        <v>58</v>
      </c>
      <c r="E10827" t="s">
        <v>39</v>
      </c>
      <c r="F10827">
        <v>2</v>
      </c>
      <c r="G10827" t="s">
        <v>45</v>
      </c>
      <c r="H10827" t="s">
        <v>2</v>
      </c>
      <c r="I10827" t="s">
        <v>51</v>
      </c>
      <c r="J10827">
        <v>864.9</v>
      </c>
    </row>
    <row r="10828" spans="1:10" x14ac:dyDescent="0.25">
      <c r="A10828">
        <v>52</v>
      </c>
      <c r="B10828">
        <v>2017</v>
      </c>
      <c r="C10828" t="s">
        <v>41</v>
      </c>
      <c r="D10828" t="s">
        <v>58</v>
      </c>
      <c r="E10828" t="s">
        <v>39</v>
      </c>
      <c r="F10828">
        <v>3</v>
      </c>
      <c r="G10828" t="s">
        <v>38</v>
      </c>
      <c r="H10828" t="s">
        <v>46</v>
      </c>
      <c r="I10828" t="s">
        <v>37</v>
      </c>
      <c r="J10828">
        <v>1366.3</v>
      </c>
    </row>
    <row r="10829" spans="1:10" x14ac:dyDescent="0.25">
      <c r="A10829">
        <v>52</v>
      </c>
      <c r="B10829">
        <v>2017</v>
      </c>
      <c r="C10829" t="s">
        <v>41</v>
      </c>
      <c r="D10829" t="s">
        <v>58</v>
      </c>
      <c r="E10829" t="s">
        <v>39</v>
      </c>
      <c r="F10829">
        <v>4</v>
      </c>
      <c r="G10829" t="s">
        <v>45</v>
      </c>
      <c r="H10829" t="s">
        <v>2</v>
      </c>
      <c r="I10829" t="s">
        <v>37</v>
      </c>
      <c r="J10829">
        <v>1209.4000000000001</v>
      </c>
    </row>
    <row r="10830" spans="1:10" x14ac:dyDescent="0.25">
      <c r="A10830">
        <v>52</v>
      </c>
      <c r="B10830">
        <v>2017</v>
      </c>
      <c r="C10830" t="s">
        <v>41</v>
      </c>
      <c r="D10830" t="s">
        <v>58</v>
      </c>
      <c r="E10830" t="s">
        <v>39</v>
      </c>
      <c r="F10830">
        <v>5</v>
      </c>
      <c r="G10830" t="s">
        <v>45</v>
      </c>
      <c r="H10830" t="s">
        <v>2</v>
      </c>
      <c r="I10830" t="s">
        <v>37</v>
      </c>
      <c r="J10830">
        <v>690.2</v>
      </c>
    </row>
    <row r="10831" spans="1:10" x14ac:dyDescent="0.25">
      <c r="A10831">
        <v>52</v>
      </c>
      <c r="B10831">
        <v>2017</v>
      </c>
      <c r="C10831" t="s">
        <v>41</v>
      </c>
      <c r="D10831" t="s">
        <v>58</v>
      </c>
      <c r="E10831" t="s">
        <v>39</v>
      </c>
      <c r="F10831">
        <v>6</v>
      </c>
      <c r="G10831" t="s">
        <v>45</v>
      </c>
      <c r="H10831" t="s">
        <v>2</v>
      </c>
      <c r="I10831" t="s">
        <v>37</v>
      </c>
      <c r="J10831">
        <v>556.79999999999995</v>
      </c>
    </row>
    <row r="10832" spans="1:10" x14ac:dyDescent="0.25">
      <c r="A10832">
        <v>52</v>
      </c>
      <c r="B10832">
        <v>2017</v>
      </c>
      <c r="C10832" t="s">
        <v>41</v>
      </c>
      <c r="D10832" t="s">
        <v>59</v>
      </c>
      <c r="E10832" t="s">
        <v>39</v>
      </c>
      <c r="F10832">
        <v>1</v>
      </c>
      <c r="G10832" t="s">
        <v>45</v>
      </c>
      <c r="H10832" t="s">
        <v>46</v>
      </c>
      <c r="I10832" t="s">
        <v>51</v>
      </c>
      <c r="J10832">
        <v>1450.3</v>
      </c>
    </row>
    <row r="10833" spans="1:10" x14ac:dyDescent="0.25">
      <c r="A10833">
        <v>52</v>
      </c>
      <c r="B10833">
        <v>2017</v>
      </c>
      <c r="C10833" t="s">
        <v>41</v>
      </c>
      <c r="D10833" t="s">
        <v>59</v>
      </c>
      <c r="E10833" t="s">
        <v>39</v>
      </c>
      <c r="F10833">
        <v>2</v>
      </c>
      <c r="G10833" t="s">
        <v>38</v>
      </c>
      <c r="H10833" t="s">
        <v>46</v>
      </c>
      <c r="I10833" t="s">
        <v>37</v>
      </c>
      <c r="J10833">
        <v>1711.5</v>
      </c>
    </row>
    <row r="10834" spans="1:10" x14ac:dyDescent="0.25">
      <c r="A10834">
        <v>52</v>
      </c>
      <c r="B10834">
        <v>2017</v>
      </c>
      <c r="C10834" t="s">
        <v>41</v>
      </c>
      <c r="D10834" t="s">
        <v>59</v>
      </c>
      <c r="E10834" t="s">
        <v>39</v>
      </c>
      <c r="F10834">
        <v>3</v>
      </c>
      <c r="G10834" t="s">
        <v>38</v>
      </c>
      <c r="H10834" t="s">
        <v>46</v>
      </c>
      <c r="I10834" t="s">
        <v>51</v>
      </c>
      <c r="J10834">
        <v>1208.5</v>
      </c>
    </row>
    <row r="10835" spans="1:10" x14ac:dyDescent="0.25">
      <c r="A10835">
        <v>52</v>
      </c>
      <c r="B10835">
        <v>2017</v>
      </c>
      <c r="C10835" t="s">
        <v>41</v>
      </c>
      <c r="D10835" t="s">
        <v>59</v>
      </c>
      <c r="E10835" t="s">
        <v>39</v>
      </c>
      <c r="F10835">
        <v>4</v>
      </c>
      <c r="G10835" t="s">
        <v>45</v>
      </c>
      <c r="H10835" t="s">
        <v>2</v>
      </c>
      <c r="I10835" t="s">
        <v>37</v>
      </c>
      <c r="J10835">
        <v>865.4</v>
      </c>
    </row>
    <row r="10836" spans="1:10" x14ac:dyDescent="0.25">
      <c r="A10836">
        <v>52</v>
      </c>
      <c r="B10836">
        <v>2017</v>
      </c>
      <c r="C10836" t="s">
        <v>41</v>
      </c>
      <c r="D10836" t="s">
        <v>59</v>
      </c>
      <c r="E10836" t="s">
        <v>39</v>
      </c>
      <c r="F10836">
        <v>5</v>
      </c>
      <c r="G10836" t="s">
        <v>45</v>
      </c>
      <c r="H10836" t="s">
        <v>46</v>
      </c>
      <c r="I10836" t="s">
        <v>37</v>
      </c>
      <c r="J10836">
        <v>1200.9000000000001</v>
      </c>
    </row>
    <row r="10837" spans="1:10" x14ac:dyDescent="0.25">
      <c r="A10837">
        <v>52</v>
      </c>
      <c r="B10837">
        <v>2017</v>
      </c>
      <c r="C10837" t="s">
        <v>41</v>
      </c>
      <c r="D10837" t="s">
        <v>59</v>
      </c>
      <c r="E10837" t="s">
        <v>39</v>
      </c>
      <c r="F10837">
        <v>6</v>
      </c>
      <c r="G10837" t="s">
        <v>38</v>
      </c>
      <c r="H10837" t="s">
        <v>2</v>
      </c>
      <c r="I10837" t="s">
        <v>37</v>
      </c>
      <c r="J10837">
        <v>1078.3</v>
      </c>
    </row>
    <row r="10838" spans="1:10" x14ac:dyDescent="0.25">
      <c r="A10838">
        <v>52</v>
      </c>
      <c r="B10838">
        <v>2018</v>
      </c>
      <c r="C10838" t="s">
        <v>41</v>
      </c>
      <c r="D10838" t="s">
        <v>58</v>
      </c>
      <c r="E10838" t="s">
        <v>39</v>
      </c>
      <c r="F10838">
        <v>1</v>
      </c>
      <c r="G10838" t="s">
        <v>38</v>
      </c>
      <c r="H10838" t="s">
        <v>46</v>
      </c>
      <c r="I10838" t="s">
        <v>37</v>
      </c>
      <c r="J10838">
        <v>1415.3</v>
      </c>
    </row>
    <row r="10839" spans="1:10" x14ac:dyDescent="0.25">
      <c r="A10839">
        <v>52</v>
      </c>
      <c r="B10839">
        <v>2018</v>
      </c>
      <c r="C10839" t="s">
        <v>41</v>
      </c>
      <c r="D10839" t="s">
        <v>58</v>
      </c>
      <c r="E10839" t="s">
        <v>39</v>
      </c>
      <c r="F10839">
        <v>2</v>
      </c>
      <c r="G10839" t="s">
        <v>38</v>
      </c>
      <c r="H10839" t="s">
        <v>46</v>
      </c>
      <c r="I10839" t="s">
        <v>51</v>
      </c>
      <c r="J10839">
        <v>1568.4</v>
      </c>
    </row>
    <row r="10840" spans="1:10" x14ac:dyDescent="0.25">
      <c r="A10840">
        <v>52</v>
      </c>
      <c r="B10840">
        <v>2018</v>
      </c>
      <c r="C10840" t="s">
        <v>41</v>
      </c>
      <c r="D10840" t="s">
        <v>58</v>
      </c>
      <c r="E10840" t="s">
        <v>39</v>
      </c>
      <c r="F10840">
        <v>3</v>
      </c>
      <c r="G10840" t="s">
        <v>45</v>
      </c>
      <c r="H10840" t="s">
        <v>46</v>
      </c>
      <c r="I10840" t="s">
        <v>37</v>
      </c>
      <c r="J10840">
        <v>1324.9</v>
      </c>
    </row>
    <row r="10841" spans="1:10" x14ac:dyDescent="0.25">
      <c r="A10841">
        <v>52</v>
      </c>
      <c r="B10841">
        <v>2018</v>
      </c>
      <c r="C10841" t="s">
        <v>41</v>
      </c>
      <c r="D10841" t="s">
        <v>58</v>
      </c>
      <c r="E10841" t="s">
        <v>39</v>
      </c>
      <c r="F10841">
        <v>4</v>
      </c>
      <c r="G10841" t="s">
        <v>45</v>
      </c>
      <c r="H10841" t="s">
        <v>46</v>
      </c>
      <c r="I10841" t="s">
        <v>37</v>
      </c>
      <c r="J10841">
        <v>1105.9000000000001</v>
      </c>
    </row>
    <row r="10842" spans="1:10" x14ac:dyDescent="0.25">
      <c r="A10842">
        <v>52</v>
      </c>
      <c r="B10842">
        <v>2018</v>
      </c>
      <c r="C10842" t="s">
        <v>41</v>
      </c>
      <c r="D10842" t="s">
        <v>58</v>
      </c>
      <c r="E10842" t="s">
        <v>39</v>
      </c>
      <c r="F10842">
        <v>5</v>
      </c>
      <c r="G10842" t="s">
        <v>45</v>
      </c>
      <c r="H10842" t="s">
        <v>2</v>
      </c>
      <c r="I10842" t="s">
        <v>51</v>
      </c>
      <c r="J10842">
        <v>1148.0999999999999</v>
      </c>
    </row>
    <row r="10843" spans="1:10" x14ac:dyDescent="0.25">
      <c r="A10843">
        <v>52</v>
      </c>
      <c r="B10843">
        <v>2018</v>
      </c>
      <c r="C10843" t="s">
        <v>41</v>
      </c>
      <c r="D10843" t="s">
        <v>58</v>
      </c>
      <c r="E10843" t="s">
        <v>39</v>
      </c>
      <c r="F10843">
        <v>6</v>
      </c>
      <c r="G10843" t="s">
        <v>45</v>
      </c>
      <c r="H10843" t="s">
        <v>46</v>
      </c>
      <c r="I10843" t="s">
        <v>37</v>
      </c>
      <c r="J10843">
        <v>1284.5</v>
      </c>
    </row>
    <row r="10844" spans="1:10" x14ac:dyDescent="0.25">
      <c r="A10844">
        <v>52</v>
      </c>
      <c r="B10844">
        <v>2018</v>
      </c>
      <c r="C10844" t="s">
        <v>41</v>
      </c>
      <c r="D10844" t="s">
        <v>59</v>
      </c>
      <c r="E10844" t="s">
        <v>39</v>
      </c>
      <c r="F10844">
        <v>1</v>
      </c>
      <c r="G10844" t="s">
        <v>38</v>
      </c>
      <c r="H10844" t="s">
        <v>2</v>
      </c>
      <c r="I10844" t="s">
        <v>51</v>
      </c>
      <c r="J10844">
        <v>993.9</v>
      </c>
    </row>
    <row r="10845" spans="1:10" x14ac:dyDescent="0.25">
      <c r="A10845">
        <v>52</v>
      </c>
      <c r="B10845">
        <v>2018</v>
      </c>
      <c r="C10845" t="s">
        <v>41</v>
      </c>
      <c r="D10845" t="s">
        <v>59</v>
      </c>
      <c r="E10845" t="s">
        <v>39</v>
      </c>
      <c r="F10845">
        <v>2</v>
      </c>
      <c r="G10845" t="s">
        <v>45</v>
      </c>
      <c r="H10845" t="s">
        <v>46</v>
      </c>
      <c r="I10845" t="s">
        <v>37</v>
      </c>
      <c r="J10845">
        <v>2224.6999999999998</v>
      </c>
    </row>
    <row r="10846" spans="1:10" x14ac:dyDescent="0.25">
      <c r="A10846">
        <v>52</v>
      </c>
      <c r="B10846">
        <v>2018</v>
      </c>
      <c r="C10846" t="s">
        <v>41</v>
      </c>
      <c r="D10846" t="s">
        <v>59</v>
      </c>
      <c r="E10846" t="s">
        <v>39</v>
      </c>
      <c r="F10846">
        <v>3</v>
      </c>
      <c r="G10846" t="s">
        <v>45</v>
      </c>
      <c r="H10846" t="s">
        <v>46</v>
      </c>
      <c r="I10846" t="s">
        <v>51</v>
      </c>
      <c r="J10846">
        <v>1540.3</v>
      </c>
    </row>
    <row r="10847" spans="1:10" x14ac:dyDescent="0.25">
      <c r="A10847">
        <v>52</v>
      </c>
      <c r="B10847">
        <v>2018</v>
      </c>
      <c r="C10847" t="s">
        <v>41</v>
      </c>
      <c r="D10847" t="s">
        <v>59</v>
      </c>
      <c r="E10847" t="s">
        <v>39</v>
      </c>
      <c r="F10847">
        <v>4</v>
      </c>
      <c r="G10847" t="s">
        <v>45</v>
      </c>
      <c r="H10847" t="s">
        <v>46</v>
      </c>
      <c r="I10847" t="s">
        <v>51</v>
      </c>
      <c r="J10847">
        <v>1105.2</v>
      </c>
    </row>
    <row r="10848" spans="1:10" x14ac:dyDescent="0.25">
      <c r="A10848">
        <v>52</v>
      </c>
      <c r="B10848">
        <v>2018</v>
      </c>
      <c r="C10848" t="s">
        <v>41</v>
      </c>
      <c r="D10848" t="s">
        <v>59</v>
      </c>
      <c r="E10848" t="s">
        <v>39</v>
      </c>
      <c r="F10848">
        <v>5</v>
      </c>
      <c r="G10848" t="s">
        <v>38</v>
      </c>
      <c r="H10848" t="s">
        <v>46</v>
      </c>
      <c r="I10848" t="s">
        <v>51</v>
      </c>
      <c r="J10848">
        <v>1447.6</v>
      </c>
    </row>
    <row r="10849" spans="1:10" x14ac:dyDescent="0.25">
      <c r="A10849">
        <v>52</v>
      </c>
      <c r="B10849">
        <v>2018</v>
      </c>
      <c r="C10849" t="s">
        <v>41</v>
      </c>
      <c r="D10849" t="s">
        <v>59</v>
      </c>
      <c r="E10849" t="s">
        <v>39</v>
      </c>
      <c r="F10849">
        <v>6</v>
      </c>
      <c r="G10849" t="s">
        <v>38</v>
      </c>
      <c r="H10849" t="s">
        <v>46</v>
      </c>
      <c r="I10849" t="s">
        <v>37</v>
      </c>
      <c r="J10849">
        <v>1692.6</v>
      </c>
    </row>
    <row r="10850" spans="1:10" x14ac:dyDescent="0.25">
      <c r="A10850">
        <v>53</v>
      </c>
      <c r="B10850">
        <v>2017</v>
      </c>
      <c r="C10850" t="s">
        <v>41</v>
      </c>
      <c r="D10850" t="s">
        <v>58</v>
      </c>
      <c r="E10850" t="s">
        <v>39</v>
      </c>
      <c r="F10850">
        <v>1</v>
      </c>
      <c r="G10850" t="s">
        <v>45</v>
      </c>
      <c r="H10850" t="s">
        <v>2</v>
      </c>
      <c r="I10850" t="s">
        <v>51</v>
      </c>
      <c r="J10850">
        <v>939.7</v>
      </c>
    </row>
    <row r="10851" spans="1:10" x14ac:dyDescent="0.25">
      <c r="A10851">
        <v>53</v>
      </c>
      <c r="B10851">
        <v>2017</v>
      </c>
      <c r="C10851" t="s">
        <v>41</v>
      </c>
      <c r="D10851" t="s">
        <v>58</v>
      </c>
      <c r="E10851" t="s">
        <v>39</v>
      </c>
      <c r="F10851">
        <v>2</v>
      </c>
      <c r="G10851" t="s">
        <v>45</v>
      </c>
      <c r="H10851" t="s">
        <v>2</v>
      </c>
      <c r="I10851" t="s">
        <v>51</v>
      </c>
      <c r="J10851">
        <v>1509.9</v>
      </c>
    </row>
    <row r="10852" spans="1:10" x14ac:dyDescent="0.25">
      <c r="A10852">
        <v>53</v>
      </c>
      <c r="B10852">
        <v>2017</v>
      </c>
      <c r="C10852" t="s">
        <v>41</v>
      </c>
      <c r="D10852" t="s">
        <v>58</v>
      </c>
      <c r="E10852" t="s">
        <v>39</v>
      </c>
      <c r="F10852">
        <v>3</v>
      </c>
      <c r="G10852" t="s">
        <v>38</v>
      </c>
      <c r="H10852" t="s">
        <v>2</v>
      </c>
      <c r="I10852" t="s">
        <v>51</v>
      </c>
      <c r="J10852">
        <v>1182.0999999999999</v>
      </c>
    </row>
    <row r="10853" spans="1:10" x14ac:dyDescent="0.25">
      <c r="A10853">
        <v>53</v>
      </c>
      <c r="B10853">
        <v>2017</v>
      </c>
      <c r="C10853" t="s">
        <v>41</v>
      </c>
      <c r="D10853" t="s">
        <v>58</v>
      </c>
      <c r="E10853" t="s">
        <v>39</v>
      </c>
      <c r="F10853">
        <v>4</v>
      </c>
      <c r="G10853" t="s">
        <v>38</v>
      </c>
      <c r="H10853" t="s">
        <v>2</v>
      </c>
      <c r="I10853" t="s">
        <v>37</v>
      </c>
      <c r="J10853">
        <v>710.3</v>
      </c>
    </row>
    <row r="10854" spans="1:10" x14ac:dyDescent="0.25">
      <c r="A10854">
        <v>53</v>
      </c>
      <c r="B10854">
        <v>2017</v>
      </c>
      <c r="C10854" t="s">
        <v>41</v>
      </c>
      <c r="D10854" t="s">
        <v>58</v>
      </c>
      <c r="E10854" t="s">
        <v>39</v>
      </c>
      <c r="F10854">
        <v>5</v>
      </c>
      <c r="G10854" t="s">
        <v>38</v>
      </c>
      <c r="H10854" t="s">
        <v>46</v>
      </c>
      <c r="I10854" t="s">
        <v>51</v>
      </c>
      <c r="J10854">
        <v>2020.3</v>
      </c>
    </row>
    <row r="10855" spans="1:10" x14ac:dyDescent="0.25">
      <c r="A10855">
        <v>53</v>
      </c>
      <c r="B10855">
        <v>2017</v>
      </c>
      <c r="C10855" t="s">
        <v>41</v>
      </c>
      <c r="D10855" t="s">
        <v>58</v>
      </c>
      <c r="E10855" t="s">
        <v>39</v>
      </c>
      <c r="F10855">
        <v>6</v>
      </c>
      <c r="G10855" t="s">
        <v>45</v>
      </c>
      <c r="H10855" t="s">
        <v>46</v>
      </c>
      <c r="I10855" t="s">
        <v>51</v>
      </c>
      <c r="J10855">
        <v>1727.2</v>
      </c>
    </row>
    <row r="10856" spans="1:10" x14ac:dyDescent="0.25">
      <c r="A10856">
        <v>53</v>
      </c>
      <c r="B10856">
        <v>2017</v>
      </c>
      <c r="C10856" t="s">
        <v>41</v>
      </c>
      <c r="D10856" t="s">
        <v>59</v>
      </c>
      <c r="E10856" t="s">
        <v>39</v>
      </c>
      <c r="F10856">
        <v>1</v>
      </c>
      <c r="G10856" t="s">
        <v>45</v>
      </c>
      <c r="H10856" t="s">
        <v>2</v>
      </c>
      <c r="I10856" t="s">
        <v>37</v>
      </c>
      <c r="J10856">
        <v>1031.5999999999999</v>
      </c>
    </row>
    <row r="10857" spans="1:10" x14ac:dyDescent="0.25">
      <c r="A10857">
        <v>53</v>
      </c>
      <c r="B10857">
        <v>2017</v>
      </c>
      <c r="C10857" t="s">
        <v>41</v>
      </c>
      <c r="D10857" t="s">
        <v>59</v>
      </c>
      <c r="E10857" t="s">
        <v>39</v>
      </c>
      <c r="F10857">
        <v>2</v>
      </c>
      <c r="G10857" t="s">
        <v>45</v>
      </c>
      <c r="H10857" t="s">
        <v>2</v>
      </c>
      <c r="I10857" t="s">
        <v>51</v>
      </c>
      <c r="J10857">
        <v>1142</v>
      </c>
    </row>
    <row r="10858" spans="1:10" x14ac:dyDescent="0.25">
      <c r="A10858">
        <v>53</v>
      </c>
      <c r="B10858">
        <v>2017</v>
      </c>
      <c r="C10858" t="s">
        <v>41</v>
      </c>
      <c r="D10858" t="s">
        <v>59</v>
      </c>
      <c r="E10858" t="s">
        <v>39</v>
      </c>
      <c r="F10858">
        <v>3</v>
      </c>
      <c r="G10858" t="s">
        <v>38</v>
      </c>
      <c r="H10858" t="s">
        <v>46</v>
      </c>
      <c r="I10858" t="s">
        <v>37</v>
      </c>
      <c r="J10858">
        <v>1658.1</v>
      </c>
    </row>
    <row r="10859" spans="1:10" x14ac:dyDescent="0.25">
      <c r="A10859">
        <v>53</v>
      </c>
      <c r="B10859">
        <v>2017</v>
      </c>
      <c r="C10859" t="s">
        <v>41</v>
      </c>
      <c r="D10859" t="s">
        <v>59</v>
      </c>
      <c r="E10859" t="s">
        <v>39</v>
      </c>
      <c r="F10859">
        <v>4</v>
      </c>
      <c r="G10859" t="s">
        <v>45</v>
      </c>
      <c r="H10859" t="s">
        <v>2</v>
      </c>
      <c r="I10859" t="s">
        <v>37</v>
      </c>
      <c r="J10859">
        <v>1580.1</v>
      </c>
    </row>
    <row r="10860" spans="1:10" x14ac:dyDescent="0.25">
      <c r="A10860">
        <v>53</v>
      </c>
      <c r="B10860">
        <v>2017</v>
      </c>
      <c r="C10860" t="s">
        <v>41</v>
      </c>
      <c r="D10860" t="s">
        <v>59</v>
      </c>
      <c r="E10860" t="s">
        <v>39</v>
      </c>
      <c r="F10860">
        <v>5</v>
      </c>
      <c r="G10860" t="s">
        <v>45</v>
      </c>
      <c r="H10860" t="s">
        <v>2</v>
      </c>
      <c r="I10860" t="s">
        <v>51</v>
      </c>
      <c r="J10860">
        <v>1130.9000000000001</v>
      </c>
    </row>
    <row r="10861" spans="1:10" x14ac:dyDescent="0.25">
      <c r="A10861">
        <v>53</v>
      </c>
      <c r="B10861">
        <v>2017</v>
      </c>
      <c r="C10861" t="s">
        <v>41</v>
      </c>
      <c r="D10861" t="s">
        <v>59</v>
      </c>
      <c r="E10861" t="s">
        <v>39</v>
      </c>
      <c r="F10861">
        <v>6</v>
      </c>
      <c r="G10861" t="s">
        <v>38</v>
      </c>
      <c r="H10861" t="s">
        <v>46</v>
      </c>
      <c r="I10861" t="s">
        <v>37</v>
      </c>
      <c r="J10861">
        <v>1420.1</v>
      </c>
    </row>
    <row r="10862" spans="1:10" x14ac:dyDescent="0.25">
      <c r="A10862">
        <v>53</v>
      </c>
      <c r="B10862">
        <v>2018</v>
      </c>
      <c r="C10862" t="s">
        <v>41</v>
      </c>
      <c r="D10862" t="s">
        <v>58</v>
      </c>
      <c r="E10862" t="s">
        <v>39</v>
      </c>
      <c r="F10862">
        <v>1</v>
      </c>
      <c r="G10862" t="s">
        <v>38</v>
      </c>
      <c r="H10862" t="s">
        <v>46</v>
      </c>
      <c r="I10862" t="s">
        <v>51</v>
      </c>
      <c r="J10862">
        <v>1853.2</v>
      </c>
    </row>
    <row r="10863" spans="1:10" x14ac:dyDescent="0.25">
      <c r="A10863">
        <v>53</v>
      </c>
      <c r="B10863">
        <v>2018</v>
      </c>
      <c r="C10863" t="s">
        <v>41</v>
      </c>
      <c r="D10863" t="s">
        <v>58</v>
      </c>
      <c r="E10863" t="s">
        <v>39</v>
      </c>
      <c r="F10863">
        <v>2</v>
      </c>
      <c r="G10863" t="s">
        <v>38</v>
      </c>
      <c r="H10863" t="s">
        <v>46</v>
      </c>
      <c r="I10863" t="s">
        <v>51</v>
      </c>
      <c r="J10863">
        <v>1163.4000000000001</v>
      </c>
    </row>
    <row r="10864" spans="1:10" x14ac:dyDescent="0.25">
      <c r="A10864">
        <v>53</v>
      </c>
      <c r="B10864">
        <v>2018</v>
      </c>
      <c r="C10864" t="s">
        <v>41</v>
      </c>
      <c r="D10864" t="s">
        <v>58</v>
      </c>
      <c r="E10864" t="s">
        <v>39</v>
      </c>
      <c r="F10864">
        <v>3</v>
      </c>
      <c r="G10864" t="s">
        <v>45</v>
      </c>
      <c r="H10864" t="s">
        <v>2</v>
      </c>
      <c r="I10864" t="s">
        <v>37</v>
      </c>
      <c r="J10864">
        <v>1828.3</v>
      </c>
    </row>
    <row r="10865" spans="1:10" x14ac:dyDescent="0.25">
      <c r="A10865">
        <v>53</v>
      </c>
      <c r="B10865">
        <v>2018</v>
      </c>
      <c r="C10865" t="s">
        <v>41</v>
      </c>
      <c r="D10865" t="s">
        <v>58</v>
      </c>
      <c r="E10865" t="s">
        <v>39</v>
      </c>
      <c r="F10865">
        <v>4</v>
      </c>
      <c r="G10865" t="s">
        <v>38</v>
      </c>
      <c r="H10865" t="s">
        <v>46</v>
      </c>
      <c r="I10865" t="s">
        <v>51</v>
      </c>
      <c r="J10865">
        <v>1680.9</v>
      </c>
    </row>
    <row r="10866" spans="1:10" x14ac:dyDescent="0.25">
      <c r="A10866">
        <v>53</v>
      </c>
      <c r="B10866">
        <v>2018</v>
      </c>
      <c r="C10866" t="s">
        <v>41</v>
      </c>
      <c r="D10866" t="s">
        <v>58</v>
      </c>
      <c r="E10866" t="s">
        <v>39</v>
      </c>
      <c r="F10866">
        <v>5</v>
      </c>
      <c r="G10866" t="s">
        <v>38</v>
      </c>
      <c r="H10866" t="s">
        <v>2</v>
      </c>
      <c r="I10866" t="s">
        <v>37</v>
      </c>
      <c r="J10866">
        <v>1107.2</v>
      </c>
    </row>
    <row r="10867" spans="1:10" x14ac:dyDescent="0.25">
      <c r="A10867">
        <v>53</v>
      </c>
      <c r="B10867">
        <v>2018</v>
      </c>
      <c r="C10867" t="s">
        <v>41</v>
      </c>
      <c r="D10867" t="s">
        <v>58</v>
      </c>
      <c r="E10867" t="s">
        <v>39</v>
      </c>
      <c r="F10867">
        <v>6</v>
      </c>
      <c r="G10867" t="s">
        <v>38</v>
      </c>
      <c r="H10867" t="s">
        <v>46</v>
      </c>
      <c r="I10867" t="s">
        <v>51</v>
      </c>
      <c r="J10867">
        <v>1567.7</v>
      </c>
    </row>
    <row r="10868" spans="1:10" x14ac:dyDescent="0.25">
      <c r="A10868">
        <v>53</v>
      </c>
      <c r="B10868">
        <v>2018</v>
      </c>
      <c r="C10868" t="s">
        <v>41</v>
      </c>
      <c r="D10868" t="s">
        <v>59</v>
      </c>
      <c r="E10868" t="s">
        <v>39</v>
      </c>
      <c r="F10868">
        <v>1</v>
      </c>
      <c r="G10868" t="s">
        <v>45</v>
      </c>
      <c r="H10868" t="s">
        <v>46</v>
      </c>
      <c r="I10868" t="s">
        <v>51</v>
      </c>
      <c r="J10868">
        <v>1518.3</v>
      </c>
    </row>
    <row r="10869" spans="1:10" x14ac:dyDescent="0.25">
      <c r="A10869">
        <v>53</v>
      </c>
      <c r="B10869">
        <v>2018</v>
      </c>
      <c r="C10869" t="s">
        <v>41</v>
      </c>
      <c r="D10869" t="s">
        <v>59</v>
      </c>
      <c r="E10869" t="s">
        <v>39</v>
      </c>
      <c r="F10869">
        <v>2</v>
      </c>
      <c r="G10869" t="s">
        <v>38</v>
      </c>
      <c r="H10869" t="s">
        <v>46</v>
      </c>
      <c r="I10869" t="s">
        <v>51</v>
      </c>
      <c r="J10869">
        <v>1247.4000000000001</v>
      </c>
    </row>
    <row r="10870" spans="1:10" x14ac:dyDescent="0.25">
      <c r="A10870">
        <v>53</v>
      </c>
      <c r="B10870">
        <v>2018</v>
      </c>
      <c r="C10870" t="s">
        <v>41</v>
      </c>
      <c r="D10870" t="s">
        <v>59</v>
      </c>
      <c r="E10870" t="s">
        <v>39</v>
      </c>
      <c r="F10870">
        <v>3</v>
      </c>
      <c r="G10870" t="s">
        <v>45</v>
      </c>
      <c r="H10870" t="s">
        <v>46</v>
      </c>
      <c r="I10870" t="s">
        <v>51</v>
      </c>
      <c r="J10870">
        <v>1428.5</v>
      </c>
    </row>
    <row r="10871" spans="1:10" x14ac:dyDescent="0.25">
      <c r="A10871">
        <v>53</v>
      </c>
      <c r="B10871">
        <v>2018</v>
      </c>
      <c r="C10871" t="s">
        <v>41</v>
      </c>
      <c r="D10871" t="s">
        <v>59</v>
      </c>
      <c r="E10871" t="s">
        <v>39</v>
      </c>
      <c r="F10871">
        <v>4</v>
      </c>
      <c r="G10871" t="s">
        <v>45</v>
      </c>
      <c r="H10871" t="s">
        <v>46</v>
      </c>
      <c r="I10871" t="s">
        <v>37</v>
      </c>
      <c r="J10871">
        <v>1191.7</v>
      </c>
    </row>
    <row r="10872" spans="1:10" x14ac:dyDescent="0.25">
      <c r="A10872">
        <v>53</v>
      </c>
      <c r="B10872">
        <v>2018</v>
      </c>
      <c r="C10872" t="s">
        <v>41</v>
      </c>
      <c r="D10872" t="s">
        <v>59</v>
      </c>
      <c r="E10872" t="s">
        <v>39</v>
      </c>
      <c r="F10872">
        <v>5</v>
      </c>
      <c r="G10872" t="s">
        <v>45</v>
      </c>
      <c r="H10872" t="s">
        <v>2</v>
      </c>
      <c r="I10872" t="s">
        <v>37</v>
      </c>
      <c r="J10872">
        <v>1425.2</v>
      </c>
    </row>
    <row r="10873" spans="1:10" x14ac:dyDescent="0.25">
      <c r="A10873">
        <v>53</v>
      </c>
      <c r="B10873">
        <v>2018</v>
      </c>
      <c r="C10873" t="s">
        <v>41</v>
      </c>
      <c r="D10873" t="s">
        <v>59</v>
      </c>
      <c r="E10873" t="s">
        <v>39</v>
      </c>
      <c r="F10873">
        <v>6</v>
      </c>
      <c r="G10873" t="s">
        <v>38</v>
      </c>
      <c r="H10873" t="s">
        <v>46</v>
      </c>
      <c r="I10873" t="s">
        <v>37</v>
      </c>
      <c r="J10873">
        <v>1670.8</v>
      </c>
    </row>
    <row r="10874" spans="1:10" x14ac:dyDescent="0.25">
      <c r="A10874">
        <v>54</v>
      </c>
      <c r="B10874">
        <v>2017</v>
      </c>
      <c r="C10874" t="s">
        <v>41</v>
      </c>
      <c r="D10874" t="s">
        <v>58</v>
      </c>
      <c r="E10874" t="s">
        <v>39</v>
      </c>
      <c r="F10874">
        <v>1</v>
      </c>
      <c r="G10874" t="s">
        <v>45</v>
      </c>
      <c r="H10874" t="s">
        <v>2</v>
      </c>
      <c r="I10874" t="s">
        <v>37</v>
      </c>
      <c r="J10874">
        <v>1709.4</v>
      </c>
    </row>
    <row r="10875" spans="1:10" x14ac:dyDescent="0.25">
      <c r="A10875">
        <v>54</v>
      </c>
      <c r="B10875">
        <v>2017</v>
      </c>
      <c r="C10875" t="s">
        <v>41</v>
      </c>
      <c r="D10875" t="s">
        <v>58</v>
      </c>
      <c r="E10875" t="s">
        <v>39</v>
      </c>
      <c r="F10875">
        <v>2</v>
      </c>
      <c r="G10875" t="s">
        <v>38</v>
      </c>
      <c r="H10875" t="s">
        <v>2</v>
      </c>
      <c r="I10875" t="s">
        <v>37</v>
      </c>
      <c r="J10875">
        <v>944.9</v>
      </c>
    </row>
    <row r="10876" spans="1:10" x14ac:dyDescent="0.25">
      <c r="A10876">
        <v>54</v>
      </c>
      <c r="B10876">
        <v>2017</v>
      </c>
      <c r="C10876" t="s">
        <v>41</v>
      </c>
      <c r="D10876" t="s">
        <v>58</v>
      </c>
      <c r="E10876" t="s">
        <v>39</v>
      </c>
      <c r="F10876">
        <v>3</v>
      </c>
      <c r="G10876" t="s">
        <v>38</v>
      </c>
      <c r="H10876" t="s">
        <v>2</v>
      </c>
      <c r="I10876" t="s">
        <v>51</v>
      </c>
      <c r="J10876">
        <v>699.8</v>
      </c>
    </row>
    <row r="10877" spans="1:10" x14ac:dyDescent="0.25">
      <c r="A10877">
        <v>54</v>
      </c>
      <c r="B10877">
        <v>2017</v>
      </c>
      <c r="C10877" t="s">
        <v>41</v>
      </c>
      <c r="D10877" t="s">
        <v>58</v>
      </c>
      <c r="E10877" t="s">
        <v>39</v>
      </c>
      <c r="F10877">
        <v>4</v>
      </c>
      <c r="G10877" t="s">
        <v>45</v>
      </c>
      <c r="H10877" t="s">
        <v>46</v>
      </c>
      <c r="I10877" t="s">
        <v>51</v>
      </c>
      <c r="J10877">
        <v>998.3</v>
      </c>
    </row>
    <row r="10878" spans="1:10" x14ac:dyDescent="0.25">
      <c r="A10878">
        <v>54</v>
      </c>
      <c r="B10878">
        <v>2017</v>
      </c>
      <c r="C10878" t="s">
        <v>41</v>
      </c>
      <c r="D10878" t="s">
        <v>58</v>
      </c>
      <c r="E10878" t="s">
        <v>39</v>
      </c>
      <c r="F10878">
        <v>5</v>
      </c>
      <c r="G10878" t="s">
        <v>45</v>
      </c>
      <c r="H10878" t="s">
        <v>2</v>
      </c>
      <c r="I10878" t="s">
        <v>37</v>
      </c>
      <c r="J10878">
        <v>1132.5999999999999</v>
      </c>
    </row>
    <row r="10879" spans="1:10" x14ac:dyDescent="0.25">
      <c r="A10879">
        <v>54</v>
      </c>
      <c r="B10879">
        <v>2017</v>
      </c>
      <c r="C10879" t="s">
        <v>41</v>
      </c>
      <c r="D10879" t="s">
        <v>58</v>
      </c>
      <c r="E10879" t="s">
        <v>39</v>
      </c>
      <c r="F10879">
        <v>6</v>
      </c>
      <c r="G10879" t="s">
        <v>45</v>
      </c>
      <c r="H10879" t="s">
        <v>2</v>
      </c>
      <c r="I10879" t="s">
        <v>37</v>
      </c>
      <c r="J10879">
        <v>1760.8</v>
      </c>
    </row>
    <row r="10880" spans="1:10" x14ac:dyDescent="0.25">
      <c r="A10880">
        <v>54</v>
      </c>
      <c r="B10880">
        <v>2017</v>
      </c>
      <c r="C10880" t="s">
        <v>41</v>
      </c>
      <c r="D10880" t="s">
        <v>59</v>
      </c>
      <c r="E10880" t="s">
        <v>39</v>
      </c>
      <c r="F10880">
        <v>1</v>
      </c>
      <c r="G10880" t="s">
        <v>45</v>
      </c>
      <c r="H10880" t="s">
        <v>2</v>
      </c>
      <c r="I10880" t="s">
        <v>51</v>
      </c>
      <c r="J10880">
        <v>1035.2</v>
      </c>
    </row>
    <row r="10881" spans="1:10" x14ac:dyDescent="0.25">
      <c r="A10881">
        <v>54</v>
      </c>
      <c r="B10881">
        <v>2017</v>
      </c>
      <c r="C10881" t="s">
        <v>41</v>
      </c>
      <c r="D10881" t="s">
        <v>59</v>
      </c>
      <c r="E10881" t="s">
        <v>39</v>
      </c>
      <c r="F10881">
        <v>2</v>
      </c>
      <c r="G10881" t="s">
        <v>45</v>
      </c>
      <c r="H10881" t="s">
        <v>2</v>
      </c>
      <c r="I10881" t="s">
        <v>37</v>
      </c>
      <c r="J10881">
        <v>1183.3</v>
      </c>
    </row>
    <row r="10882" spans="1:10" x14ac:dyDescent="0.25">
      <c r="A10882">
        <v>54</v>
      </c>
      <c r="B10882">
        <v>2017</v>
      </c>
      <c r="C10882" t="s">
        <v>41</v>
      </c>
      <c r="D10882" t="s">
        <v>59</v>
      </c>
      <c r="E10882" t="s">
        <v>39</v>
      </c>
      <c r="F10882">
        <v>3</v>
      </c>
      <c r="G10882" t="s">
        <v>38</v>
      </c>
      <c r="H10882" t="s">
        <v>2</v>
      </c>
      <c r="I10882" t="s">
        <v>37</v>
      </c>
      <c r="J10882">
        <v>2063.6999999999998</v>
      </c>
    </row>
    <row r="10883" spans="1:10" x14ac:dyDescent="0.25">
      <c r="A10883">
        <v>54</v>
      </c>
      <c r="B10883">
        <v>2017</v>
      </c>
      <c r="C10883" t="s">
        <v>41</v>
      </c>
      <c r="D10883" t="s">
        <v>59</v>
      </c>
      <c r="E10883" t="s">
        <v>39</v>
      </c>
      <c r="F10883">
        <v>4</v>
      </c>
      <c r="G10883" t="s">
        <v>45</v>
      </c>
      <c r="H10883" t="s">
        <v>46</v>
      </c>
      <c r="I10883" t="s">
        <v>37</v>
      </c>
      <c r="J10883">
        <v>967.9</v>
      </c>
    </row>
    <row r="10884" spans="1:10" x14ac:dyDescent="0.25">
      <c r="A10884">
        <v>54</v>
      </c>
      <c r="B10884">
        <v>2017</v>
      </c>
      <c r="C10884" t="s">
        <v>41</v>
      </c>
      <c r="D10884" t="s">
        <v>59</v>
      </c>
      <c r="E10884" t="s">
        <v>39</v>
      </c>
      <c r="F10884">
        <v>5</v>
      </c>
      <c r="G10884" t="s">
        <v>45</v>
      </c>
      <c r="H10884" t="s">
        <v>2</v>
      </c>
      <c r="I10884" t="s">
        <v>37</v>
      </c>
      <c r="J10884">
        <v>1076.5999999999999</v>
      </c>
    </row>
    <row r="10885" spans="1:10" x14ac:dyDescent="0.25">
      <c r="A10885">
        <v>54</v>
      </c>
      <c r="B10885">
        <v>2017</v>
      </c>
      <c r="C10885" t="s">
        <v>41</v>
      </c>
      <c r="D10885" t="s">
        <v>59</v>
      </c>
      <c r="E10885" t="s">
        <v>39</v>
      </c>
      <c r="F10885">
        <v>6</v>
      </c>
      <c r="G10885" t="s">
        <v>38</v>
      </c>
      <c r="H10885" t="s">
        <v>46</v>
      </c>
      <c r="I10885" t="s">
        <v>51</v>
      </c>
      <c r="J10885">
        <v>1891.9</v>
      </c>
    </row>
    <row r="10886" spans="1:10" x14ac:dyDescent="0.25">
      <c r="A10886">
        <v>54</v>
      </c>
      <c r="B10886">
        <v>2018</v>
      </c>
      <c r="C10886" t="s">
        <v>41</v>
      </c>
      <c r="D10886" t="s">
        <v>58</v>
      </c>
      <c r="E10886" t="s">
        <v>39</v>
      </c>
      <c r="F10886">
        <v>1</v>
      </c>
      <c r="G10886" t="s">
        <v>38</v>
      </c>
      <c r="H10886" t="s">
        <v>46</v>
      </c>
      <c r="I10886" t="s">
        <v>51</v>
      </c>
      <c r="J10886">
        <v>1040.5</v>
      </c>
    </row>
    <row r="10887" spans="1:10" x14ac:dyDescent="0.25">
      <c r="A10887">
        <v>54</v>
      </c>
      <c r="B10887">
        <v>2018</v>
      </c>
      <c r="C10887" t="s">
        <v>41</v>
      </c>
      <c r="D10887" t="s">
        <v>58</v>
      </c>
      <c r="E10887" t="s">
        <v>39</v>
      </c>
      <c r="F10887">
        <v>2</v>
      </c>
      <c r="G10887" t="s">
        <v>45</v>
      </c>
      <c r="H10887" t="s">
        <v>2</v>
      </c>
      <c r="I10887" t="s">
        <v>51</v>
      </c>
      <c r="J10887">
        <v>560</v>
      </c>
    </row>
    <row r="10888" spans="1:10" x14ac:dyDescent="0.25">
      <c r="A10888">
        <v>54</v>
      </c>
      <c r="B10888">
        <v>2018</v>
      </c>
      <c r="C10888" t="s">
        <v>41</v>
      </c>
      <c r="D10888" t="s">
        <v>58</v>
      </c>
      <c r="E10888" t="s">
        <v>39</v>
      </c>
      <c r="F10888">
        <v>3</v>
      </c>
      <c r="G10888" t="s">
        <v>38</v>
      </c>
      <c r="H10888" t="s">
        <v>2</v>
      </c>
      <c r="I10888" t="s">
        <v>37</v>
      </c>
      <c r="J10888">
        <v>1591.1</v>
      </c>
    </row>
    <row r="10889" spans="1:10" x14ac:dyDescent="0.25">
      <c r="A10889">
        <v>54</v>
      </c>
      <c r="B10889">
        <v>2018</v>
      </c>
      <c r="C10889" t="s">
        <v>41</v>
      </c>
      <c r="D10889" t="s">
        <v>58</v>
      </c>
      <c r="E10889" t="s">
        <v>39</v>
      </c>
      <c r="F10889">
        <v>4</v>
      </c>
      <c r="G10889" t="s">
        <v>38</v>
      </c>
      <c r="H10889" t="s">
        <v>2</v>
      </c>
      <c r="I10889" t="s">
        <v>51</v>
      </c>
      <c r="J10889">
        <v>1120.4000000000001</v>
      </c>
    </row>
    <row r="10890" spans="1:10" x14ac:dyDescent="0.25">
      <c r="A10890">
        <v>54</v>
      </c>
      <c r="B10890">
        <v>2018</v>
      </c>
      <c r="C10890" t="s">
        <v>41</v>
      </c>
      <c r="D10890" t="s">
        <v>58</v>
      </c>
      <c r="E10890" t="s">
        <v>39</v>
      </c>
      <c r="F10890">
        <v>5</v>
      </c>
      <c r="G10890" t="s">
        <v>45</v>
      </c>
      <c r="H10890" t="s">
        <v>46</v>
      </c>
      <c r="I10890" t="s">
        <v>37</v>
      </c>
      <c r="J10890">
        <v>1449.3</v>
      </c>
    </row>
    <row r="10891" spans="1:10" x14ac:dyDescent="0.25">
      <c r="A10891">
        <v>54</v>
      </c>
      <c r="B10891">
        <v>2018</v>
      </c>
      <c r="C10891" t="s">
        <v>41</v>
      </c>
      <c r="D10891" t="s">
        <v>58</v>
      </c>
      <c r="E10891" t="s">
        <v>39</v>
      </c>
      <c r="F10891">
        <v>6</v>
      </c>
      <c r="G10891" t="s">
        <v>45</v>
      </c>
      <c r="H10891" t="s">
        <v>2</v>
      </c>
      <c r="I10891" t="s">
        <v>37</v>
      </c>
      <c r="J10891">
        <v>1107.5</v>
      </c>
    </row>
    <row r="10892" spans="1:10" x14ac:dyDescent="0.25">
      <c r="A10892">
        <v>54</v>
      </c>
      <c r="B10892">
        <v>2018</v>
      </c>
      <c r="C10892" t="s">
        <v>41</v>
      </c>
      <c r="D10892" t="s">
        <v>59</v>
      </c>
      <c r="E10892" t="s">
        <v>39</v>
      </c>
      <c r="F10892">
        <v>1</v>
      </c>
      <c r="G10892" t="s">
        <v>38</v>
      </c>
      <c r="H10892" t="s">
        <v>2</v>
      </c>
      <c r="I10892" t="s">
        <v>37</v>
      </c>
      <c r="J10892">
        <v>1917.8</v>
      </c>
    </row>
    <row r="10893" spans="1:10" x14ac:dyDescent="0.25">
      <c r="A10893">
        <v>54</v>
      </c>
      <c r="B10893">
        <v>2018</v>
      </c>
      <c r="C10893" t="s">
        <v>41</v>
      </c>
      <c r="D10893" t="s">
        <v>59</v>
      </c>
      <c r="E10893" t="s">
        <v>39</v>
      </c>
      <c r="F10893">
        <v>2</v>
      </c>
      <c r="G10893" t="s">
        <v>38</v>
      </c>
      <c r="H10893" t="s">
        <v>46</v>
      </c>
      <c r="I10893" t="s">
        <v>37</v>
      </c>
      <c r="J10893">
        <v>1631.1</v>
      </c>
    </row>
    <row r="10894" spans="1:10" x14ac:dyDescent="0.25">
      <c r="A10894">
        <v>54</v>
      </c>
      <c r="B10894">
        <v>2018</v>
      </c>
      <c r="C10894" t="s">
        <v>41</v>
      </c>
      <c r="D10894" t="s">
        <v>59</v>
      </c>
      <c r="E10894" t="s">
        <v>39</v>
      </c>
      <c r="F10894">
        <v>3</v>
      </c>
      <c r="G10894" t="s">
        <v>45</v>
      </c>
      <c r="H10894" t="s">
        <v>2</v>
      </c>
      <c r="I10894" t="s">
        <v>37</v>
      </c>
      <c r="J10894">
        <v>1440.8</v>
      </c>
    </row>
    <row r="10895" spans="1:10" x14ac:dyDescent="0.25">
      <c r="A10895">
        <v>54</v>
      </c>
      <c r="B10895">
        <v>2018</v>
      </c>
      <c r="C10895" t="s">
        <v>41</v>
      </c>
      <c r="D10895" t="s">
        <v>59</v>
      </c>
      <c r="E10895" t="s">
        <v>39</v>
      </c>
      <c r="F10895">
        <v>4</v>
      </c>
      <c r="G10895" t="s">
        <v>38</v>
      </c>
      <c r="H10895" t="s">
        <v>2</v>
      </c>
      <c r="I10895" t="s">
        <v>37</v>
      </c>
      <c r="J10895">
        <v>910.4</v>
      </c>
    </row>
    <row r="10896" spans="1:10" x14ac:dyDescent="0.25">
      <c r="A10896">
        <v>54</v>
      </c>
      <c r="B10896">
        <v>2018</v>
      </c>
      <c r="C10896" t="s">
        <v>41</v>
      </c>
      <c r="D10896" t="s">
        <v>59</v>
      </c>
      <c r="E10896" t="s">
        <v>39</v>
      </c>
      <c r="F10896">
        <v>5</v>
      </c>
      <c r="G10896" t="s">
        <v>38</v>
      </c>
      <c r="H10896" t="s">
        <v>46</v>
      </c>
      <c r="I10896" t="s">
        <v>37</v>
      </c>
      <c r="J10896">
        <v>1563.2</v>
      </c>
    </row>
    <row r="10897" spans="1:10" x14ac:dyDescent="0.25">
      <c r="A10897">
        <v>54</v>
      </c>
      <c r="B10897">
        <v>2018</v>
      </c>
      <c r="C10897" t="s">
        <v>41</v>
      </c>
      <c r="D10897" t="s">
        <v>59</v>
      </c>
      <c r="E10897" t="s">
        <v>39</v>
      </c>
      <c r="F10897">
        <v>6</v>
      </c>
      <c r="G10897" t="s">
        <v>38</v>
      </c>
      <c r="H10897" t="s">
        <v>46</v>
      </c>
      <c r="I10897" t="s">
        <v>37</v>
      </c>
      <c r="J10897">
        <v>1603.5</v>
      </c>
    </row>
    <row r="10898" spans="1:10" x14ac:dyDescent="0.25">
      <c r="A10898">
        <v>55</v>
      </c>
      <c r="B10898">
        <v>2017</v>
      </c>
      <c r="C10898" t="s">
        <v>41</v>
      </c>
      <c r="D10898" t="s">
        <v>58</v>
      </c>
      <c r="E10898" t="s">
        <v>39</v>
      </c>
      <c r="F10898">
        <v>1</v>
      </c>
      <c r="G10898" t="s">
        <v>45</v>
      </c>
      <c r="H10898" t="s">
        <v>2</v>
      </c>
      <c r="I10898" t="s">
        <v>51</v>
      </c>
      <c r="J10898">
        <v>2007.3</v>
      </c>
    </row>
    <row r="10899" spans="1:10" x14ac:dyDescent="0.25">
      <c r="A10899">
        <v>55</v>
      </c>
      <c r="B10899">
        <v>2017</v>
      </c>
      <c r="C10899" t="s">
        <v>41</v>
      </c>
      <c r="D10899" t="s">
        <v>58</v>
      </c>
      <c r="E10899" t="s">
        <v>39</v>
      </c>
      <c r="F10899">
        <v>2</v>
      </c>
      <c r="G10899" t="s">
        <v>45</v>
      </c>
      <c r="H10899" t="s">
        <v>2</v>
      </c>
      <c r="I10899" t="s">
        <v>51</v>
      </c>
      <c r="J10899">
        <v>644.70000000000005</v>
      </c>
    </row>
    <row r="10900" spans="1:10" x14ac:dyDescent="0.25">
      <c r="A10900">
        <v>55</v>
      </c>
      <c r="B10900">
        <v>2017</v>
      </c>
      <c r="C10900" t="s">
        <v>41</v>
      </c>
      <c r="D10900" t="s">
        <v>58</v>
      </c>
      <c r="E10900" t="s">
        <v>39</v>
      </c>
      <c r="F10900">
        <v>3</v>
      </c>
      <c r="G10900" t="s">
        <v>38</v>
      </c>
      <c r="H10900" t="s">
        <v>46</v>
      </c>
      <c r="I10900" t="s">
        <v>37</v>
      </c>
      <c r="J10900">
        <v>870.1</v>
      </c>
    </row>
    <row r="10901" spans="1:10" x14ac:dyDescent="0.25">
      <c r="A10901">
        <v>55</v>
      </c>
      <c r="B10901">
        <v>2017</v>
      </c>
      <c r="C10901" t="s">
        <v>41</v>
      </c>
      <c r="D10901" t="s">
        <v>58</v>
      </c>
      <c r="E10901" t="s">
        <v>39</v>
      </c>
      <c r="F10901">
        <v>4</v>
      </c>
      <c r="G10901" t="s">
        <v>38</v>
      </c>
      <c r="H10901" t="s">
        <v>2</v>
      </c>
      <c r="I10901" t="s">
        <v>37</v>
      </c>
      <c r="J10901">
        <v>654.29999999999995</v>
      </c>
    </row>
    <row r="10902" spans="1:10" x14ac:dyDescent="0.25">
      <c r="A10902">
        <v>55</v>
      </c>
      <c r="B10902">
        <v>2017</v>
      </c>
      <c r="C10902" t="s">
        <v>41</v>
      </c>
      <c r="D10902" t="s">
        <v>58</v>
      </c>
      <c r="E10902" t="s">
        <v>39</v>
      </c>
      <c r="F10902">
        <v>5</v>
      </c>
      <c r="G10902" t="s">
        <v>38</v>
      </c>
      <c r="H10902" t="s">
        <v>2</v>
      </c>
      <c r="I10902" t="s">
        <v>37</v>
      </c>
      <c r="J10902">
        <v>1311.7</v>
      </c>
    </row>
    <row r="10903" spans="1:10" x14ac:dyDescent="0.25">
      <c r="A10903">
        <v>55</v>
      </c>
      <c r="B10903">
        <v>2017</v>
      </c>
      <c r="C10903" t="s">
        <v>41</v>
      </c>
      <c r="D10903" t="s">
        <v>58</v>
      </c>
      <c r="E10903" t="s">
        <v>39</v>
      </c>
      <c r="F10903">
        <v>6</v>
      </c>
      <c r="G10903" t="s">
        <v>38</v>
      </c>
      <c r="H10903" t="s">
        <v>46</v>
      </c>
      <c r="I10903" t="s">
        <v>37</v>
      </c>
      <c r="J10903">
        <v>1523.1</v>
      </c>
    </row>
    <row r="10904" spans="1:10" x14ac:dyDescent="0.25">
      <c r="A10904">
        <v>55</v>
      </c>
      <c r="B10904">
        <v>2017</v>
      </c>
      <c r="C10904" t="s">
        <v>41</v>
      </c>
      <c r="D10904" t="s">
        <v>59</v>
      </c>
      <c r="E10904" t="s">
        <v>39</v>
      </c>
      <c r="F10904">
        <v>1</v>
      </c>
      <c r="G10904" t="s">
        <v>38</v>
      </c>
      <c r="H10904" t="s">
        <v>46</v>
      </c>
      <c r="I10904" t="s">
        <v>37</v>
      </c>
      <c r="J10904">
        <v>1293.7</v>
      </c>
    </row>
    <row r="10905" spans="1:10" x14ac:dyDescent="0.25">
      <c r="A10905">
        <v>55</v>
      </c>
      <c r="B10905">
        <v>2017</v>
      </c>
      <c r="C10905" t="s">
        <v>41</v>
      </c>
      <c r="D10905" t="s">
        <v>59</v>
      </c>
      <c r="E10905" t="s">
        <v>39</v>
      </c>
      <c r="F10905">
        <v>2</v>
      </c>
      <c r="G10905" t="s">
        <v>45</v>
      </c>
      <c r="H10905" t="s">
        <v>2</v>
      </c>
      <c r="I10905" t="s">
        <v>37</v>
      </c>
      <c r="J10905">
        <v>904.7</v>
      </c>
    </row>
    <row r="10906" spans="1:10" x14ac:dyDescent="0.25">
      <c r="A10906">
        <v>55</v>
      </c>
      <c r="B10906">
        <v>2017</v>
      </c>
      <c r="C10906" t="s">
        <v>41</v>
      </c>
      <c r="D10906" t="s">
        <v>59</v>
      </c>
      <c r="E10906" t="s">
        <v>39</v>
      </c>
      <c r="F10906">
        <v>3</v>
      </c>
      <c r="G10906" t="s">
        <v>38</v>
      </c>
      <c r="H10906" t="s">
        <v>46</v>
      </c>
      <c r="I10906" t="s">
        <v>51</v>
      </c>
      <c r="J10906">
        <v>756.9</v>
      </c>
    </row>
    <row r="10907" spans="1:10" x14ac:dyDescent="0.25">
      <c r="A10907">
        <v>55</v>
      </c>
      <c r="B10907">
        <v>2017</v>
      </c>
      <c r="C10907" t="s">
        <v>41</v>
      </c>
      <c r="D10907" t="s">
        <v>59</v>
      </c>
      <c r="E10907" t="s">
        <v>39</v>
      </c>
      <c r="F10907">
        <v>4</v>
      </c>
      <c r="G10907" t="s">
        <v>38</v>
      </c>
      <c r="H10907" t="s">
        <v>2</v>
      </c>
      <c r="I10907" t="s">
        <v>37</v>
      </c>
      <c r="J10907">
        <v>1283.2</v>
      </c>
    </row>
    <row r="10908" spans="1:10" x14ac:dyDescent="0.25">
      <c r="A10908">
        <v>55</v>
      </c>
      <c r="B10908">
        <v>2017</v>
      </c>
      <c r="C10908" t="s">
        <v>41</v>
      </c>
      <c r="D10908" t="s">
        <v>59</v>
      </c>
      <c r="E10908" t="s">
        <v>39</v>
      </c>
      <c r="F10908">
        <v>5</v>
      </c>
      <c r="G10908" t="s">
        <v>45</v>
      </c>
      <c r="H10908" t="s">
        <v>2</v>
      </c>
      <c r="I10908" t="s">
        <v>37</v>
      </c>
      <c r="J10908">
        <v>1881.5</v>
      </c>
    </row>
    <row r="10909" spans="1:10" x14ac:dyDescent="0.25">
      <c r="A10909">
        <v>55</v>
      </c>
      <c r="B10909">
        <v>2017</v>
      </c>
      <c r="C10909" t="s">
        <v>41</v>
      </c>
      <c r="D10909" t="s">
        <v>59</v>
      </c>
      <c r="E10909" t="s">
        <v>39</v>
      </c>
      <c r="F10909">
        <v>6</v>
      </c>
      <c r="G10909" t="s">
        <v>38</v>
      </c>
      <c r="H10909" t="s">
        <v>2</v>
      </c>
      <c r="I10909" t="s">
        <v>37</v>
      </c>
      <c r="J10909">
        <v>1770.3</v>
      </c>
    </row>
    <row r="10910" spans="1:10" x14ac:dyDescent="0.25">
      <c r="A10910">
        <v>55</v>
      </c>
      <c r="B10910">
        <v>2018</v>
      </c>
      <c r="C10910" t="s">
        <v>41</v>
      </c>
      <c r="D10910" t="s">
        <v>58</v>
      </c>
      <c r="E10910" t="s">
        <v>39</v>
      </c>
      <c r="F10910">
        <v>1</v>
      </c>
      <c r="G10910" t="s">
        <v>38</v>
      </c>
      <c r="H10910" t="s">
        <v>46</v>
      </c>
      <c r="I10910" t="s">
        <v>37</v>
      </c>
      <c r="J10910">
        <v>1281.9000000000001</v>
      </c>
    </row>
    <row r="10911" spans="1:10" x14ac:dyDescent="0.25">
      <c r="A10911">
        <v>55</v>
      </c>
      <c r="B10911">
        <v>2018</v>
      </c>
      <c r="C10911" t="s">
        <v>41</v>
      </c>
      <c r="D10911" t="s">
        <v>58</v>
      </c>
      <c r="E10911" t="s">
        <v>39</v>
      </c>
      <c r="F10911">
        <v>2</v>
      </c>
      <c r="G10911" t="s">
        <v>38</v>
      </c>
      <c r="H10911" t="s">
        <v>46</v>
      </c>
      <c r="I10911" t="s">
        <v>37</v>
      </c>
      <c r="J10911">
        <v>1041.5999999999999</v>
      </c>
    </row>
    <row r="10912" spans="1:10" x14ac:dyDescent="0.25">
      <c r="A10912">
        <v>55</v>
      </c>
      <c r="B10912">
        <v>2018</v>
      </c>
      <c r="C10912" t="s">
        <v>41</v>
      </c>
      <c r="D10912" t="s">
        <v>58</v>
      </c>
      <c r="E10912" t="s">
        <v>39</v>
      </c>
      <c r="F10912">
        <v>3</v>
      </c>
      <c r="G10912" t="s">
        <v>45</v>
      </c>
      <c r="H10912" t="s">
        <v>46</v>
      </c>
      <c r="I10912" t="s">
        <v>37</v>
      </c>
      <c r="J10912">
        <v>871.7</v>
      </c>
    </row>
    <row r="10913" spans="1:10" x14ac:dyDescent="0.25">
      <c r="A10913">
        <v>55</v>
      </c>
      <c r="B10913">
        <v>2018</v>
      </c>
      <c r="C10913" t="s">
        <v>41</v>
      </c>
      <c r="D10913" t="s">
        <v>58</v>
      </c>
      <c r="E10913" t="s">
        <v>39</v>
      </c>
      <c r="F10913">
        <v>4</v>
      </c>
      <c r="G10913" t="s">
        <v>38</v>
      </c>
      <c r="H10913" t="s">
        <v>2</v>
      </c>
      <c r="I10913" t="s">
        <v>37</v>
      </c>
      <c r="J10913">
        <v>1345.1</v>
      </c>
    </row>
    <row r="10914" spans="1:10" x14ac:dyDescent="0.25">
      <c r="A10914">
        <v>55</v>
      </c>
      <c r="B10914">
        <v>2018</v>
      </c>
      <c r="C10914" t="s">
        <v>41</v>
      </c>
      <c r="D10914" t="s">
        <v>58</v>
      </c>
      <c r="E10914" t="s">
        <v>39</v>
      </c>
      <c r="F10914">
        <v>5</v>
      </c>
      <c r="G10914" t="s">
        <v>38</v>
      </c>
      <c r="H10914" t="s">
        <v>46</v>
      </c>
      <c r="I10914" t="s">
        <v>51</v>
      </c>
      <c r="J10914">
        <v>1646.1</v>
      </c>
    </row>
    <row r="10915" spans="1:10" x14ac:dyDescent="0.25">
      <c r="A10915">
        <v>55</v>
      </c>
      <c r="B10915">
        <v>2018</v>
      </c>
      <c r="C10915" t="s">
        <v>41</v>
      </c>
      <c r="D10915" t="s">
        <v>58</v>
      </c>
      <c r="E10915" t="s">
        <v>39</v>
      </c>
      <c r="F10915">
        <v>6</v>
      </c>
      <c r="G10915" t="s">
        <v>38</v>
      </c>
      <c r="H10915" t="s">
        <v>46</v>
      </c>
      <c r="I10915" t="s">
        <v>37</v>
      </c>
      <c r="J10915">
        <v>800.1</v>
      </c>
    </row>
    <row r="10916" spans="1:10" x14ac:dyDescent="0.25">
      <c r="A10916">
        <v>55</v>
      </c>
      <c r="B10916">
        <v>2018</v>
      </c>
      <c r="C10916" t="s">
        <v>41</v>
      </c>
      <c r="D10916" t="s">
        <v>59</v>
      </c>
      <c r="E10916" t="s">
        <v>39</v>
      </c>
      <c r="F10916">
        <v>1</v>
      </c>
      <c r="G10916" t="s">
        <v>38</v>
      </c>
      <c r="H10916" t="s">
        <v>2</v>
      </c>
      <c r="I10916" t="s">
        <v>51</v>
      </c>
      <c r="J10916">
        <v>1121</v>
      </c>
    </row>
    <row r="10917" spans="1:10" x14ac:dyDescent="0.25">
      <c r="A10917">
        <v>55</v>
      </c>
      <c r="B10917">
        <v>2018</v>
      </c>
      <c r="C10917" t="s">
        <v>41</v>
      </c>
      <c r="D10917" t="s">
        <v>59</v>
      </c>
      <c r="E10917" t="s">
        <v>39</v>
      </c>
      <c r="F10917">
        <v>2</v>
      </c>
      <c r="G10917" t="s">
        <v>38</v>
      </c>
      <c r="H10917" t="s">
        <v>46</v>
      </c>
      <c r="I10917" t="s">
        <v>37</v>
      </c>
      <c r="J10917">
        <v>1401.1</v>
      </c>
    </row>
    <row r="10918" spans="1:10" x14ac:dyDescent="0.25">
      <c r="A10918">
        <v>55</v>
      </c>
      <c r="B10918">
        <v>2018</v>
      </c>
      <c r="C10918" t="s">
        <v>41</v>
      </c>
      <c r="D10918" t="s">
        <v>59</v>
      </c>
      <c r="E10918" t="s">
        <v>39</v>
      </c>
      <c r="F10918">
        <v>3</v>
      </c>
      <c r="G10918" t="s">
        <v>38</v>
      </c>
      <c r="H10918" t="s">
        <v>46</v>
      </c>
      <c r="I10918" t="s">
        <v>37</v>
      </c>
      <c r="J10918">
        <v>560.6</v>
      </c>
    </row>
    <row r="10919" spans="1:10" x14ac:dyDescent="0.25">
      <c r="A10919">
        <v>55</v>
      </c>
      <c r="B10919">
        <v>2018</v>
      </c>
      <c r="C10919" t="s">
        <v>41</v>
      </c>
      <c r="D10919" t="s">
        <v>59</v>
      </c>
      <c r="E10919" t="s">
        <v>39</v>
      </c>
      <c r="F10919">
        <v>4</v>
      </c>
      <c r="G10919" t="s">
        <v>38</v>
      </c>
      <c r="H10919" t="s">
        <v>2</v>
      </c>
      <c r="I10919" t="s">
        <v>37</v>
      </c>
      <c r="J10919">
        <v>1134.3</v>
      </c>
    </row>
    <row r="10920" spans="1:10" x14ac:dyDescent="0.25">
      <c r="A10920">
        <v>55</v>
      </c>
      <c r="B10920">
        <v>2018</v>
      </c>
      <c r="C10920" t="s">
        <v>41</v>
      </c>
      <c r="D10920" t="s">
        <v>59</v>
      </c>
      <c r="E10920" t="s">
        <v>39</v>
      </c>
      <c r="F10920">
        <v>5</v>
      </c>
      <c r="G10920" t="s">
        <v>45</v>
      </c>
      <c r="H10920" t="s">
        <v>2</v>
      </c>
      <c r="I10920" t="s">
        <v>51</v>
      </c>
      <c r="J10920">
        <v>812.2</v>
      </c>
    </row>
    <row r="10921" spans="1:10" x14ac:dyDescent="0.25">
      <c r="A10921">
        <v>55</v>
      </c>
      <c r="B10921">
        <v>2018</v>
      </c>
      <c r="C10921" t="s">
        <v>41</v>
      </c>
      <c r="D10921" t="s">
        <v>59</v>
      </c>
      <c r="E10921" t="s">
        <v>39</v>
      </c>
      <c r="F10921">
        <v>6</v>
      </c>
      <c r="G10921" t="s">
        <v>45</v>
      </c>
      <c r="H10921" t="s">
        <v>46</v>
      </c>
      <c r="I10921" t="s">
        <v>37</v>
      </c>
      <c r="J10921">
        <v>1895.8</v>
      </c>
    </row>
    <row r="10922" spans="1:10" x14ac:dyDescent="0.25">
      <c r="A10922">
        <v>56</v>
      </c>
      <c r="B10922">
        <v>2017</v>
      </c>
      <c r="C10922" t="s">
        <v>41</v>
      </c>
      <c r="D10922" t="s">
        <v>58</v>
      </c>
      <c r="E10922" t="s">
        <v>39</v>
      </c>
      <c r="F10922">
        <v>1</v>
      </c>
      <c r="G10922" t="s">
        <v>38</v>
      </c>
      <c r="H10922" t="s">
        <v>46</v>
      </c>
      <c r="I10922" t="s">
        <v>51</v>
      </c>
      <c r="J10922">
        <v>1139.9000000000001</v>
      </c>
    </row>
    <row r="10923" spans="1:10" x14ac:dyDescent="0.25">
      <c r="A10923">
        <v>56</v>
      </c>
      <c r="B10923">
        <v>2017</v>
      </c>
      <c r="C10923" t="s">
        <v>41</v>
      </c>
      <c r="D10923" t="s">
        <v>58</v>
      </c>
      <c r="E10923" t="s">
        <v>39</v>
      </c>
      <c r="F10923">
        <v>2</v>
      </c>
      <c r="G10923" t="s">
        <v>45</v>
      </c>
      <c r="H10923" t="s">
        <v>46</v>
      </c>
      <c r="I10923" t="s">
        <v>51</v>
      </c>
      <c r="J10923">
        <v>1326.4</v>
      </c>
    </row>
    <row r="10924" spans="1:10" x14ac:dyDescent="0.25">
      <c r="A10924">
        <v>56</v>
      </c>
      <c r="B10924">
        <v>2017</v>
      </c>
      <c r="C10924" t="s">
        <v>41</v>
      </c>
      <c r="D10924" t="s">
        <v>58</v>
      </c>
      <c r="E10924" t="s">
        <v>39</v>
      </c>
      <c r="F10924">
        <v>3</v>
      </c>
      <c r="G10924" t="s">
        <v>45</v>
      </c>
      <c r="H10924" t="s">
        <v>2</v>
      </c>
      <c r="I10924" t="s">
        <v>37</v>
      </c>
      <c r="J10924">
        <v>970.7</v>
      </c>
    </row>
    <row r="10925" spans="1:10" x14ac:dyDescent="0.25">
      <c r="A10925">
        <v>56</v>
      </c>
      <c r="B10925">
        <v>2017</v>
      </c>
      <c r="C10925" t="s">
        <v>41</v>
      </c>
      <c r="D10925" t="s">
        <v>58</v>
      </c>
      <c r="E10925" t="s">
        <v>39</v>
      </c>
      <c r="F10925">
        <v>4</v>
      </c>
      <c r="G10925" t="s">
        <v>45</v>
      </c>
      <c r="H10925" t="s">
        <v>46</v>
      </c>
      <c r="I10925" t="s">
        <v>51</v>
      </c>
      <c r="J10925">
        <v>1005.2</v>
      </c>
    </row>
    <row r="10926" spans="1:10" x14ac:dyDescent="0.25">
      <c r="A10926">
        <v>56</v>
      </c>
      <c r="B10926">
        <v>2017</v>
      </c>
      <c r="C10926" t="s">
        <v>41</v>
      </c>
      <c r="D10926" t="s">
        <v>58</v>
      </c>
      <c r="E10926" t="s">
        <v>39</v>
      </c>
      <c r="F10926">
        <v>5</v>
      </c>
      <c r="G10926" t="s">
        <v>38</v>
      </c>
      <c r="H10926" t="s">
        <v>2</v>
      </c>
      <c r="I10926" t="s">
        <v>51</v>
      </c>
      <c r="J10926">
        <v>907.9</v>
      </c>
    </row>
    <row r="10927" spans="1:10" x14ac:dyDescent="0.25">
      <c r="A10927">
        <v>56</v>
      </c>
      <c r="B10927">
        <v>2017</v>
      </c>
      <c r="C10927" t="s">
        <v>41</v>
      </c>
      <c r="D10927" t="s">
        <v>58</v>
      </c>
      <c r="E10927" t="s">
        <v>39</v>
      </c>
      <c r="F10927">
        <v>6</v>
      </c>
      <c r="G10927" t="s">
        <v>38</v>
      </c>
      <c r="H10927" t="s">
        <v>2</v>
      </c>
      <c r="I10927" t="s">
        <v>37</v>
      </c>
      <c r="J10927">
        <v>1083.0999999999999</v>
      </c>
    </row>
    <row r="10928" spans="1:10" x14ac:dyDescent="0.25">
      <c r="A10928">
        <v>56</v>
      </c>
      <c r="B10928">
        <v>2017</v>
      </c>
      <c r="C10928" t="s">
        <v>41</v>
      </c>
      <c r="D10928" t="s">
        <v>59</v>
      </c>
      <c r="E10928" t="s">
        <v>39</v>
      </c>
      <c r="F10928">
        <v>1</v>
      </c>
      <c r="G10928" t="s">
        <v>45</v>
      </c>
      <c r="H10928" t="s">
        <v>46</v>
      </c>
      <c r="I10928" t="s">
        <v>51</v>
      </c>
      <c r="J10928">
        <v>1220</v>
      </c>
    </row>
    <row r="10929" spans="1:10" x14ac:dyDescent="0.25">
      <c r="A10929">
        <v>56</v>
      </c>
      <c r="B10929">
        <v>2017</v>
      </c>
      <c r="C10929" t="s">
        <v>41</v>
      </c>
      <c r="D10929" t="s">
        <v>59</v>
      </c>
      <c r="E10929" t="s">
        <v>39</v>
      </c>
      <c r="F10929">
        <v>2</v>
      </c>
      <c r="G10929" t="s">
        <v>38</v>
      </c>
      <c r="H10929" t="s">
        <v>2</v>
      </c>
      <c r="I10929" t="s">
        <v>37</v>
      </c>
      <c r="J10929">
        <v>470.9</v>
      </c>
    </row>
    <row r="10930" spans="1:10" x14ac:dyDescent="0.25">
      <c r="A10930">
        <v>56</v>
      </c>
      <c r="B10930">
        <v>2017</v>
      </c>
      <c r="C10930" t="s">
        <v>41</v>
      </c>
      <c r="D10930" t="s">
        <v>59</v>
      </c>
      <c r="E10930" t="s">
        <v>39</v>
      </c>
      <c r="F10930">
        <v>3</v>
      </c>
      <c r="G10930" t="s">
        <v>45</v>
      </c>
      <c r="H10930" t="s">
        <v>46</v>
      </c>
      <c r="I10930" t="s">
        <v>51</v>
      </c>
      <c r="J10930">
        <v>1683.2</v>
      </c>
    </row>
    <row r="10931" spans="1:10" x14ac:dyDescent="0.25">
      <c r="A10931">
        <v>56</v>
      </c>
      <c r="B10931">
        <v>2017</v>
      </c>
      <c r="C10931" t="s">
        <v>41</v>
      </c>
      <c r="D10931" t="s">
        <v>59</v>
      </c>
      <c r="E10931" t="s">
        <v>39</v>
      </c>
      <c r="F10931">
        <v>4</v>
      </c>
      <c r="G10931" t="s">
        <v>38</v>
      </c>
      <c r="H10931" t="s">
        <v>2</v>
      </c>
      <c r="I10931" t="s">
        <v>37</v>
      </c>
      <c r="J10931">
        <v>1062.4000000000001</v>
      </c>
    </row>
    <row r="10932" spans="1:10" x14ac:dyDescent="0.25">
      <c r="A10932">
        <v>56</v>
      </c>
      <c r="B10932">
        <v>2017</v>
      </c>
      <c r="C10932" t="s">
        <v>41</v>
      </c>
      <c r="D10932" t="s">
        <v>59</v>
      </c>
      <c r="E10932" t="s">
        <v>39</v>
      </c>
      <c r="F10932">
        <v>5</v>
      </c>
      <c r="G10932" t="s">
        <v>38</v>
      </c>
      <c r="H10932" t="s">
        <v>2</v>
      </c>
      <c r="I10932" t="s">
        <v>51</v>
      </c>
      <c r="J10932">
        <v>778.8</v>
      </c>
    </row>
    <row r="10933" spans="1:10" x14ac:dyDescent="0.25">
      <c r="A10933">
        <v>56</v>
      </c>
      <c r="B10933">
        <v>2017</v>
      </c>
      <c r="C10933" t="s">
        <v>41</v>
      </c>
      <c r="D10933" t="s">
        <v>59</v>
      </c>
      <c r="E10933" t="s">
        <v>39</v>
      </c>
      <c r="F10933">
        <v>6</v>
      </c>
      <c r="G10933" t="s">
        <v>45</v>
      </c>
      <c r="H10933" t="s">
        <v>46</v>
      </c>
      <c r="I10933" t="s">
        <v>37</v>
      </c>
      <c r="J10933">
        <v>2003.3</v>
      </c>
    </row>
    <row r="10934" spans="1:10" x14ac:dyDescent="0.25">
      <c r="A10934">
        <v>56</v>
      </c>
      <c r="B10934">
        <v>2018</v>
      </c>
      <c r="C10934" t="s">
        <v>41</v>
      </c>
      <c r="D10934" t="s">
        <v>58</v>
      </c>
      <c r="E10934" t="s">
        <v>39</v>
      </c>
      <c r="F10934">
        <v>1</v>
      </c>
      <c r="G10934" t="s">
        <v>45</v>
      </c>
      <c r="H10934" t="s">
        <v>2</v>
      </c>
      <c r="I10934" t="s">
        <v>37</v>
      </c>
      <c r="J10934">
        <v>1030.9000000000001</v>
      </c>
    </row>
    <row r="10935" spans="1:10" x14ac:dyDescent="0.25">
      <c r="A10935">
        <v>56</v>
      </c>
      <c r="B10935">
        <v>2018</v>
      </c>
      <c r="C10935" t="s">
        <v>41</v>
      </c>
      <c r="D10935" t="s">
        <v>58</v>
      </c>
      <c r="E10935" t="s">
        <v>39</v>
      </c>
      <c r="F10935">
        <v>2</v>
      </c>
      <c r="G10935" t="s">
        <v>45</v>
      </c>
      <c r="H10935" t="s">
        <v>2</v>
      </c>
      <c r="I10935" t="s">
        <v>37</v>
      </c>
      <c r="J10935">
        <v>793.9</v>
      </c>
    </row>
    <row r="10936" spans="1:10" x14ac:dyDescent="0.25">
      <c r="A10936">
        <v>56</v>
      </c>
      <c r="B10936">
        <v>2018</v>
      </c>
      <c r="C10936" t="s">
        <v>41</v>
      </c>
      <c r="D10936" t="s">
        <v>58</v>
      </c>
      <c r="E10936" t="s">
        <v>39</v>
      </c>
      <c r="F10936">
        <v>3</v>
      </c>
      <c r="G10936" t="s">
        <v>38</v>
      </c>
      <c r="H10936" t="s">
        <v>2</v>
      </c>
      <c r="I10936" t="s">
        <v>51</v>
      </c>
      <c r="J10936">
        <v>1165.5999999999999</v>
      </c>
    </row>
    <row r="10937" spans="1:10" x14ac:dyDescent="0.25">
      <c r="A10937">
        <v>56</v>
      </c>
      <c r="B10937">
        <v>2018</v>
      </c>
      <c r="C10937" t="s">
        <v>41</v>
      </c>
      <c r="D10937" t="s">
        <v>58</v>
      </c>
      <c r="E10937" t="s">
        <v>39</v>
      </c>
      <c r="F10937">
        <v>4</v>
      </c>
      <c r="G10937" t="s">
        <v>45</v>
      </c>
      <c r="H10937" t="s">
        <v>2</v>
      </c>
      <c r="I10937" t="s">
        <v>51</v>
      </c>
      <c r="J10937">
        <v>1439.8</v>
      </c>
    </row>
    <row r="10938" spans="1:10" x14ac:dyDescent="0.25">
      <c r="A10938">
        <v>56</v>
      </c>
      <c r="B10938">
        <v>2018</v>
      </c>
      <c r="C10938" t="s">
        <v>41</v>
      </c>
      <c r="D10938" t="s">
        <v>58</v>
      </c>
      <c r="E10938" t="s">
        <v>39</v>
      </c>
      <c r="F10938">
        <v>5</v>
      </c>
      <c r="G10938" t="s">
        <v>45</v>
      </c>
      <c r="H10938" t="s">
        <v>2</v>
      </c>
      <c r="I10938" t="s">
        <v>37</v>
      </c>
      <c r="J10938">
        <v>1488.1</v>
      </c>
    </row>
    <row r="10939" spans="1:10" x14ac:dyDescent="0.25">
      <c r="A10939">
        <v>56</v>
      </c>
      <c r="B10939">
        <v>2018</v>
      </c>
      <c r="C10939" t="s">
        <v>41</v>
      </c>
      <c r="D10939" t="s">
        <v>58</v>
      </c>
      <c r="E10939" t="s">
        <v>39</v>
      </c>
      <c r="F10939">
        <v>6</v>
      </c>
      <c r="G10939" t="s">
        <v>38</v>
      </c>
      <c r="H10939" t="s">
        <v>2</v>
      </c>
      <c r="I10939" t="s">
        <v>37</v>
      </c>
      <c r="J10939">
        <v>1583.9</v>
      </c>
    </row>
    <row r="10940" spans="1:10" x14ac:dyDescent="0.25">
      <c r="A10940">
        <v>56</v>
      </c>
      <c r="B10940">
        <v>2018</v>
      </c>
      <c r="C10940" t="s">
        <v>41</v>
      </c>
      <c r="D10940" t="s">
        <v>59</v>
      </c>
      <c r="E10940" t="s">
        <v>39</v>
      </c>
      <c r="F10940">
        <v>1</v>
      </c>
      <c r="G10940" t="s">
        <v>45</v>
      </c>
      <c r="H10940" t="s">
        <v>46</v>
      </c>
      <c r="I10940" t="s">
        <v>37</v>
      </c>
      <c r="J10940">
        <v>1527.6</v>
      </c>
    </row>
    <row r="10941" spans="1:10" x14ac:dyDescent="0.25">
      <c r="A10941">
        <v>56</v>
      </c>
      <c r="B10941">
        <v>2018</v>
      </c>
      <c r="C10941" t="s">
        <v>41</v>
      </c>
      <c r="D10941" t="s">
        <v>59</v>
      </c>
      <c r="E10941" t="s">
        <v>39</v>
      </c>
      <c r="F10941">
        <v>2</v>
      </c>
      <c r="G10941" t="s">
        <v>38</v>
      </c>
      <c r="H10941" t="s">
        <v>46</v>
      </c>
      <c r="I10941" t="s">
        <v>51</v>
      </c>
      <c r="J10941">
        <v>2089</v>
      </c>
    </row>
    <row r="10942" spans="1:10" x14ac:dyDescent="0.25">
      <c r="A10942">
        <v>56</v>
      </c>
      <c r="B10942">
        <v>2018</v>
      </c>
      <c r="C10942" t="s">
        <v>41</v>
      </c>
      <c r="D10942" t="s">
        <v>59</v>
      </c>
      <c r="E10942" t="s">
        <v>39</v>
      </c>
      <c r="F10942">
        <v>3</v>
      </c>
      <c r="G10942" t="s">
        <v>45</v>
      </c>
      <c r="H10942" t="s">
        <v>46</v>
      </c>
      <c r="I10942" t="s">
        <v>37</v>
      </c>
      <c r="J10942">
        <v>1386.6</v>
      </c>
    </row>
    <row r="10943" spans="1:10" x14ac:dyDescent="0.25">
      <c r="A10943">
        <v>56</v>
      </c>
      <c r="B10943">
        <v>2018</v>
      </c>
      <c r="C10943" t="s">
        <v>41</v>
      </c>
      <c r="D10943" t="s">
        <v>59</v>
      </c>
      <c r="E10943" t="s">
        <v>39</v>
      </c>
      <c r="F10943">
        <v>4</v>
      </c>
      <c r="G10943" t="s">
        <v>38</v>
      </c>
      <c r="H10943" t="s">
        <v>2</v>
      </c>
      <c r="I10943" t="s">
        <v>37</v>
      </c>
      <c r="J10943">
        <v>756.5</v>
      </c>
    </row>
    <row r="10944" spans="1:10" x14ac:dyDescent="0.25">
      <c r="A10944">
        <v>56</v>
      </c>
      <c r="B10944">
        <v>2018</v>
      </c>
      <c r="C10944" t="s">
        <v>41</v>
      </c>
      <c r="D10944" t="s">
        <v>59</v>
      </c>
      <c r="E10944" t="s">
        <v>39</v>
      </c>
      <c r="F10944">
        <v>5</v>
      </c>
      <c r="G10944" t="s">
        <v>45</v>
      </c>
      <c r="H10944" t="s">
        <v>46</v>
      </c>
      <c r="I10944" t="s">
        <v>37</v>
      </c>
      <c r="J10944">
        <v>1014.2</v>
      </c>
    </row>
    <row r="10945" spans="1:10" x14ac:dyDescent="0.25">
      <c r="A10945">
        <v>56</v>
      </c>
      <c r="B10945">
        <v>2018</v>
      </c>
      <c r="C10945" t="s">
        <v>41</v>
      </c>
      <c r="D10945" t="s">
        <v>59</v>
      </c>
      <c r="E10945" t="s">
        <v>39</v>
      </c>
      <c r="F10945">
        <v>6</v>
      </c>
      <c r="G10945" t="s">
        <v>45</v>
      </c>
      <c r="H10945" t="s">
        <v>46</v>
      </c>
      <c r="I10945" t="s">
        <v>51</v>
      </c>
      <c r="J10945">
        <v>1732.3</v>
      </c>
    </row>
    <row r="10946" spans="1:10" x14ac:dyDescent="0.25">
      <c r="A10946">
        <v>57</v>
      </c>
      <c r="B10946">
        <v>2017</v>
      </c>
      <c r="C10946" t="s">
        <v>41</v>
      </c>
      <c r="D10946" t="s">
        <v>58</v>
      </c>
      <c r="E10946" t="s">
        <v>39</v>
      </c>
      <c r="F10946">
        <v>1</v>
      </c>
      <c r="G10946" t="s">
        <v>45</v>
      </c>
      <c r="H10946" t="s">
        <v>46</v>
      </c>
      <c r="I10946" t="s">
        <v>51</v>
      </c>
      <c r="J10946">
        <v>1711.6</v>
      </c>
    </row>
    <row r="10947" spans="1:10" x14ac:dyDescent="0.25">
      <c r="A10947">
        <v>57</v>
      </c>
      <c r="B10947">
        <v>2017</v>
      </c>
      <c r="C10947" t="s">
        <v>41</v>
      </c>
      <c r="D10947" t="s">
        <v>58</v>
      </c>
      <c r="E10947" t="s">
        <v>39</v>
      </c>
      <c r="F10947">
        <v>2</v>
      </c>
      <c r="G10947" t="s">
        <v>45</v>
      </c>
      <c r="H10947" t="s">
        <v>2</v>
      </c>
      <c r="I10947" t="s">
        <v>37</v>
      </c>
      <c r="J10947">
        <v>1589</v>
      </c>
    </row>
    <row r="10948" spans="1:10" x14ac:dyDescent="0.25">
      <c r="A10948">
        <v>57</v>
      </c>
      <c r="B10948">
        <v>2017</v>
      </c>
      <c r="C10948" t="s">
        <v>41</v>
      </c>
      <c r="D10948" t="s">
        <v>58</v>
      </c>
      <c r="E10948" t="s">
        <v>39</v>
      </c>
      <c r="F10948">
        <v>3</v>
      </c>
      <c r="G10948" t="s">
        <v>45</v>
      </c>
      <c r="H10948" t="s">
        <v>46</v>
      </c>
      <c r="I10948" t="s">
        <v>51</v>
      </c>
      <c r="J10948">
        <v>1507.8</v>
      </c>
    </row>
    <row r="10949" spans="1:10" x14ac:dyDescent="0.25">
      <c r="A10949">
        <v>57</v>
      </c>
      <c r="B10949">
        <v>2017</v>
      </c>
      <c r="C10949" t="s">
        <v>41</v>
      </c>
      <c r="D10949" t="s">
        <v>58</v>
      </c>
      <c r="E10949" t="s">
        <v>39</v>
      </c>
      <c r="F10949">
        <v>4</v>
      </c>
      <c r="G10949" t="s">
        <v>38</v>
      </c>
      <c r="H10949" t="s">
        <v>2</v>
      </c>
      <c r="I10949" t="s">
        <v>51</v>
      </c>
      <c r="J10949">
        <v>1537.4</v>
      </c>
    </row>
    <row r="10950" spans="1:10" x14ac:dyDescent="0.25">
      <c r="A10950">
        <v>57</v>
      </c>
      <c r="B10950">
        <v>2017</v>
      </c>
      <c r="C10950" t="s">
        <v>41</v>
      </c>
      <c r="D10950" t="s">
        <v>58</v>
      </c>
      <c r="E10950" t="s">
        <v>39</v>
      </c>
      <c r="F10950">
        <v>5</v>
      </c>
      <c r="G10950" t="s">
        <v>38</v>
      </c>
      <c r="H10950" t="s">
        <v>46</v>
      </c>
      <c r="I10950" t="s">
        <v>37</v>
      </c>
      <c r="J10950">
        <v>987.9</v>
      </c>
    </row>
    <row r="10951" spans="1:10" x14ac:dyDescent="0.25">
      <c r="A10951">
        <v>57</v>
      </c>
      <c r="B10951">
        <v>2017</v>
      </c>
      <c r="C10951" t="s">
        <v>41</v>
      </c>
      <c r="D10951" t="s">
        <v>58</v>
      </c>
      <c r="E10951" t="s">
        <v>39</v>
      </c>
      <c r="F10951">
        <v>6</v>
      </c>
      <c r="G10951" t="s">
        <v>38</v>
      </c>
      <c r="H10951" t="s">
        <v>46</v>
      </c>
      <c r="I10951" t="s">
        <v>51</v>
      </c>
      <c r="J10951">
        <v>1411.4</v>
      </c>
    </row>
    <row r="10952" spans="1:10" x14ac:dyDescent="0.25">
      <c r="A10952">
        <v>57</v>
      </c>
      <c r="B10952">
        <v>2017</v>
      </c>
      <c r="C10952" t="s">
        <v>41</v>
      </c>
      <c r="D10952" t="s">
        <v>59</v>
      </c>
      <c r="E10952" t="s">
        <v>39</v>
      </c>
      <c r="F10952">
        <v>1</v>
      </c>
      <c r="G10952" t="s">
        <v>38</v>
      </c>
      <c r="H10952" t="s">
        <v>2</v>
      </c>
      <c r="I10952" t="s">
        <v>51</v>
      </c>
      <c r="J10952">
        <v>1847.6</v>
      </c>
    </row>
    <row r="10953" spans="1:10" x14ac:dyDescent="0.25">
      <c r="A10953">
        <v>57</v>
      </c>
      <c r="B10953">
        <v>2017</v>
      </c>
      <c r="C10953" t="s">
        <v>41</v>
      </c>
      <c r="D10953" t="s">
        <v>59</v>
      </c>
      <c r="E10953" t="s">
        <v>39</v>
      </c>
      <c r="F10953">
        <v>2</v>
      </c>
      <c r="G10953" t="s">
        <v>45</v>
      </c>
      <c r="H10953" t="s">
        <v>2</v>
      </c>
      <c r="I10953" t="s">
        <v>37</v>
      </c>
      <c r="J10953">
        <v>1092.2</v>
      </c>
    </row>
    <row r="10954" spans="1:10" x14ac:dyDescent="0.25">
      <c r="A10954">
        <v>57</v>
      </c>
      <c r="B10954">
        <v>2017</v>
      </c>
      <c r="C10954" t="s">
        <v>41</v>
      </c>
      <c r="D10954" t="s">
        <v>59</v>
      </c>
      <c r="E10954" t="s">
        <v>39</v>
      </c>
      <c r="F10954">
        <v>3</v>
      </c>
      <c r="G10954" t="s">
        <v>38</v>
      </c>
      <c r="H10954" t="s">
        <v>2</v>
      </c>
      <c r="I10954" t="s">
        <v>37</v>
      </c>
      <c r="J10954">
        <v>1570.3</v>
      </c>
    </row>
    <row r="10955" spans="1:10" x14ac:dyDescent="0.25">
      <c r="A10955">
        <v>57</v>
      </c>
      <c r="B10955">
        <v>2017</v>
      </c>
      <c r="C10955" t="s">
        <v>41</v>
      </c>
      <c r="D10955" t="s">
        <v>59</v>
      </c>
      <c r="E10955" t="s">
        <v>39</v>
      </c>
      <c r="F10955">
        <v>4</v>
      </c>
      <c r="G10955" t="s">
        <v>45</v>
      </c>
      <c r="H10955" t="s">
        <v>46</v>
      </c>
      <c r="I10955" t="s">
        <v>51</v>
      </c>
      <c r="J10955">
        <v>1858.2</v>
      </c>
    </row>
    <row r="10956" spans="1:10" x14ac:dyDescent="0.25">
      <c r="A10956">
        <v>57</v>
      </c>
      <c r="B10956">
        <v>2017</v>
      </c>
      <c r="C10956" t="s">
        <v>41</v>
      </c>
      <c r="D10956" t="s">
        <v>59</v>
      </c>
      <c r="E10956" t="s">
        <v>39</v>
      </c>
      <c r="F10956">
        <v>5</v>
      </c>
      <c r="G10956" t="s">
        <v>38</v>
      </c>
      <c r="H10956" t="s">
        <v>2</v>
      </c>
      <c r="I10956" t="s">
        <v>37</v>
      </c>
      <c r="J10956">
        <v>1443.2</v>
      </c>
    </row>
    <row r="10957" spans="1:10" x14ac:dyDescent="0.25">
      <c r="A10957">
        <v>57</v>
      </c>
      <c r="B10957">
        <v>2017</v>
      </c>
      <c r="C10957" t="s">
        <v>41</v>
      </c>
      <c r="D10957" t="s">
        <v>59</v>
      </c>
      <c r="E10957" t="s">
        <v>39</v>
      </c>
      <c r="F10957">
        <v>6</v>
      </c>
      <c r="G10957" t="s">
        <v>45</v>
      </c>
      <c r="H10957" t="s">
        <v>46</v>
      </c>
      <c r="I10957" t="s">
        <v>37</v>
      </c>
      <c r="J10957">
        <v>1200.8</v>
      </c>
    </row>
    <row r="10958" spans="1:10" x14ac:dyDescent="0.25">
      <c r="A10958">
        <v>57</v>
      </c>
      <c r="B10958">
        <v>2018</v>
      </c>
      <c r="C10958" t="s">
        <v>41</v>
      </c>
      <c r="D10958" t="s">
        <v>58</v>
      </c>
      <c r="E10958" t="s">
        <v>39</v>
      </c>
      <c r="F10958">
        <v>1</v>
      </c>
      <c r="G10958" t="s">
        <v>45</v>
      </c>
      <c r="H10958" t="s">
        <v>46</v>
      </c>
      <c r="I10958" t="s">
        <v>37</v>
      </c>
      <c r="J10958">
        <v>1959.7</v>
      </c>
    </row>
    <row r="10959" spans="1:10" x14ac:dyDescent="0.25">
      <c r="A10959">
        <v>57</v>
      </c>
      <c r="B10959">
        <v>2018</v>
      </c>
      <c r="C10959" t="s">
        <v>41</v>
      </c>
      <c r="D10959" t="s">
        <v>58</v>
      </c>
      <c r="E10959" t="s">
        <v>39</v>
      </c>
      <c r="F10959">
        <v>2</v>
      </c>
      <c r="G10959" t="s">
        <v>38</v>
      </c>
      <c r="H10959" t="s">
        <v>2</v>
      </c>
      <c r="I10959" t="s">
        <v>37</v>
      </c>
      <c r="J10959">
        <v>913.9</v>
      </c>
    </row>
    <row r="10960" spans="1:10" x14ac:dyDescent="0.25">
      <c r="A10960">
        <v>57</v>
      </c>
      <c r="B10960">
        <v>2018</v>
      </c>
      <c r="C10960" t="s">
        <v>41</v>
      </c>
      <c r="D10960" t="s">
        <v>58</v>
      </c>
      <c r="E10960" t="s">
        <v>39</v>
      </c>
      <c r="F10960">
        <v>3</v>
      </c>
      <c r="G10960" t="s">
        <v>38</v>
      </c>
      <c r="H10960" t="s">
        <v>2</v>
      </c>
      <c r="I10960" t="s">
        <v>51</v>
      </c>
      <c r="J10960">
        <v>6.2</v>
      </c>
    </row>
    <row r="10961" spans="1:10" x14ac:dyDescent="0.25">
      <c r="A10961">
        <v>57</v>
      </c>
      <c r="B10961">
        <v>2018</v>
      </c>
      <c r="C10961" t="s">
        <v>41</v>
      </c>
      <c r="D10961" t="s">
        <v>58</v>
      </c>
      <c r="E10961" t="s">
        <v>39</v>
      </c>
      <c r="F10961">
        <v>4</v>
      </c>
      <c r="G10961" t="s">
        <v>45</v>
      </c>
      <c r="H10961" t="s">
        <v>46</v>
      </c>
      <c r="I10961" t="s">
        <v>51</v>
      </c>
      <c r="J10961">
        <v>739.8</v>
      </c>
    </row>
    <row r="10962" spans="1:10" x14ac:dyDescent="0.25">
      <c r="A10962">
        <v>57</v>
      </c>
      <c r="B10962">
        <v>2018</v>
      </c>
      <c r="C10962" t="s">
        <v>41</v>
      </c>
      <c r="D10962" t="s">
        <v>58</v>
      </c>
      <c r="E10962" t="s">
        <v>39</v>
      </c>
      <c r="F10962">
        <v>5</v>
      </c>
      <c r="G10962" t="s">
        <v>45</v>
      </c>
      <c r="H10962" t="s">
        <v>46</v>
      </c>
      <c r="I10962" t="s">
        <v>37</v>
      </c>
      <c r="J10962">
        <v>1372.3</v>
      </c>
    </row>
    <row r="10963" spans="1:10" x14ac:dyDescent="0.25">
      <c r="A10963">
        <v>57</v>
      </c>
      <c r="B10963">
        <v>2018</v>
      </c>
      <c r="C10963" t="s">
        <v>41</v>
      </c>
      <c r="D10963" t="s">
        <v>58</v>
      </c>
      <c r="E10963" t="s">
        <v>39</v>
      </c>
      <c r="F10963">
        <v>6</v>
      </c>
      <c r="G10963" t="s">
        <v>38</v>
      </c>
      <c r="H10963" t="s">
        <v>46</v>
      </c>
      <c r="I10963" t="s">
        <v>51</v>
      </c>
      <c r="J10963">
        <v>955.5</v>
      </c>
    </row>
    <row r="10964" spans="1:10" x14ac:dyDescent="0.25">
      <c r="A10964">
        <v>57</v>
      </c>
      <c r="B10964">
        <v>2018</v>
      </c>
      <c r="C10964" t="s">
        <v>41</v>
      </c>
      <c r="D10964" t="s">
        <v>59</v>
      </c>
      <c r="E10964" t="s">
        <v>39</v>
      </c>
      <c r="F10964">
        <v>1</v>
      </c>
      <c r="G10964" t="s">
        <v>45</v>
      </c>
      <c r="H10964" t="s">
        <v>2</v>
      </c>
      <c r="I10964" t="s">
        <v>37</v>
      </c>
      <c r="J10964">
        <v>1181.3</v>
      </c>
    </row>
    <row r="10965" spans="1:10" x14ac:dyDescent="0.25">
      <c r="A10965">
        <v>57</v>
      </c>
      <c r="B10965">
        <v>2018</v>
      </c>
      <c r="C10965" t="s">
        <v>41</v>
      </c>
      <c r="D10965" t="s">
        <v>59</v>
      </c>
      <c r="E10965" t="s">
        <v>39</v>
      </c>
      <c r="F10965">
        <v>2</v>
      </c>
      <c r="G10965" t="s">
        <v>45</v>
      </c>
      <c r="H10965" t="s">
        <v>2</v>
      </c>
      <c r="I10965" t="s">
        <v>51</v>
      </c>
      <c r="J10965">
        <v>1353.9</v>
      </c>
    </row>
    <row r="10966" spans="1:10" x14ac:dyDescent="0.25">
      <c r="A10966">
        <v>57</v>
      </c>
      <c r="B10966">
        <v>2018</v>
      </c>
      <c r="C10966" t="s">
        <v>41</v>
      </c>
      <c r="D10966" t="s">
        <v>59</v>
      </c>
      <c r="E10966" t="s">
        <v>39</v>
      </c>
      <c r="F10966">
        <v>3</v>
      </c>
      <c r="G10966" t="s">
        <v>45</v>
      </c>
      <c r="H10966" t="s">
        <v>46</v>
      </c>
      <c r="I10966" t="s">
        <v>37</v>
      </c>
      <c r="J10966">
        <v>1620.2</v>
      </c>
    </row>
    <row r="10967" spans="1:10" x14ac:dyDescent="0.25">
      <c r="A10967">
        <v>57</v>
      </c>
      <c r="B10967">
        <v>2018</v>
      </c>
      <c r="C10967" t="s">
        <v>41</v>
      </c>
      <c r="D10967" t="s">
        <v>59</v>
      </c>
      <c r="E10967" t="s">
        <v>39</v>
      </c>
      <c r="F10967">
        <v>4</v>
      </c>
      <c r="G10967" t="s">
        <v>45</v>
      </c>
      <c r="H10967" t="s">
        <v>2</v>
      </c>
      <c r="I10967" t="s">
        <v>37</v>
      </c>
      <c r="J10967">
        <v>1572.5</v>
      </c>
    </row>
    <row r="10968" spans="1:10" x14ac:dyDescent="0.25">
      <c r="A10968">
        <v>57</v>
      </c>
      <c r="B10968">
        <v>2018</v>
      </c>
      <c r="C10968" t="s">
        <v>41</v>
      </c>
      <c r="D10968" t="s">
        <v>59</v>
      </c>
      <c r="E10968" t="s">
        <v>39</v>
      </c>
      <c r="F10968">
        <v>5</v>
      </c>
      <c r="G10968" t="s">
        <v>38</v>
      </c>
      <c r="H10968" t="s">
        <v>46</v>
      </c>
      <c r="I10968" t="s">
        <v>51</v>
      </c>
      <c r="J10968">
        <v>1408.3</v>
      </c>
    </row>
    <row r="10969" spans="1:10" x14ac:dyDescent="0.25">
      <c r="A10969">
        <v>57</v>
      </c>
      <c r="B10969">
        <v>2018</v>
      </c>
      <c r="C10969" t="s">
        <v>41</v>
      </c>
      <c r="D10969" t="s">
        <v>59</v>
      </c>
      <c r="E10969" t="s">
        <v>39</v>
      </c>
      <c r="F10969">
        <v>6</v>
      </c>
      <c r="G10969" t="s">
        <v>45</v>
      </c>
      <c r="H10969" t="s">
        <v>2</v>
      </c>
      <c r="I10969" t="s">
        <v>37</v>
      </c>
      <c r="J10969">
        <v>1388.4</v>
      </c>
    </row>
    <row r="10970" spans="1:10" x14ac:dyDescent="0.25">
      <c r="A10970">
        <v>58</v>
      </c>
      <c r="B10970">
        <v>2017</v>
      </c>
      <c r="C10970" t="s">
        <v>41</v>
      </c>
      <c r="D10970" t="s">
        <v>58</v>
      </c>
      <c r="E10970" t="s">
        <v>39</v>
      </c>
      <c r="F10970">
        <v>1</v>
      </c>
      <c r="G10970" t="s">
        <v>45</v>
      </c>
      <c r="H10970" t="s">
        <v>46</v>
      </c>
      <c r="I10970" t="s">
        <v>51</v>
      </c>
      <c r="J10970">
        <v>1138.8</v>
      </c>
    </row>
    <row r="10971" spans="1:10" x14ac:dyDescent="0.25">
      <c r="A10971">
        <v>58</v>
      </c>
      <c r="B10971">
        <v>2017</v>
      </c>
      <c r="C10971" t="s">
        <v>41</v>
      </c>
      <c r="D10971" t="s">
        <v>58</v>
      </c>
      <c r="E10971" t="s">
        <v>39</v>
      </c>
      <c r="F10971">
        <v>2</v>
      </c>
      <c r="G10971" t="s">
        <v>38</v>
      </c>
      <c r="H10971" t="s">
        <v>46</v>
      </c>
      <c r="I10971" t="s">
        <v>37</v>
      </c>
      <c r="J10971">
        <v>1360.4</v>
      </c>
    </row>
    <row r="10972" spans="1:10" x14ac:dyDescent="0.25">
      <c r="A10972">
        <v>58</v>
      </c>
      <c r="B10972">
        <v>2017</v>
      </c>
      <c r="C10972" t="s">
        <v>41</v>
      </c>
      <c r="D10972" t="s">
        <v>58</v>
      </c>
      <c r="E10972" t="s">
        <v>39</v>
      </c>
      <c r="F10972">
        <v>3</v>
      </c>
      <c r="G10972" t="s">
        <v>38</v>
      </c>
      <c r="H10972" t="s">
        <v>2</v>
      </c>
      <c r="I10972" t="s">
        <v>37</v>
      </c>
      <c r="J10972">
        <v>1800.8</v>
      </c>
    </row>
    <row r="10973" spans="1:10" x14ac:dyDescent="0.25">
      <c r="A10973">
        <v>58</v>
      </c>
      <c r="B10973">
        <v>2017</v>
      </c>
      <c r="C10973" t="s">
        <v>41</v>
      </c>
      <c r="D10973" t="s">
        <v>58</v>
      </c>
      <c r="E10973" t="s">
        <v>39</v>
      </c>
      <c r="F10973">
        <v>4</v>
      </c>
      <c r="G10973" t="s">
        <v>45</v>
      </c>
      <c r="H10973" t="s">
        <v>2</v>
      </c>
      <c r="I10973" t="s">
        <v>37</v>
      </c>
      <c r="J10973">
        <v>970.9</v>
      </c>
    </row>
    <row r="10974" spans="1:10" x14ac:dyDescent="0.25">
      <c r="A10974">
        <v>58</v>
      </c>
      <c r="B10974">
        <v>2017</v>
      </c>
      <c r="C10974" t="s">
        <v>41</v>
      </c>
      <c r="D10974" t="s">
        <v>58</v>
      </c>
      <c r="E10974" t="s">
        <v>39</v>
      </c>
      <c r="F10974">
        <v>5</v>
      </c>
      <c r="G10974" t="s">
        <v>45</v>
      </c>
      <c r="H10974" t="s">
        <v>46</v>
      </c>
      <c r="I10974" t="s">
        <v>37</v>
      </c>
      <c r="J10974">
        <v>1032.5</v>
      </c>
    </row>
    <row r="10975" spans="1:10" x14ac:dyDescent="0.25">
      <c r="A10975">
        <v>58</v>
      </c>
      <c r="B10975">
        <v>2017</v>
      </c>
      <c r="C10975" t="s">
        <v>41</v>
      </c>
      <c r="D10975" t="s">
        <v>58</v>
      </c>
      <c r="E10975" t="s">
        <v>39</v>
      </c>
      <c r="F10975">
        <v>6</v>
      </c>
      <c r="G10975" t="s">
        <v>38</v>
      </c>
      <c r="H10975" t="s">
        <v>2</v>
      </c>
      <c r="I10975" t="s">
        <v>51</v>
      </c>
      <c r="J10975">
        <v>1034.0999999999999</v>
      </c>
    </row>
    <row r="10976" spans="1:10" x14ac:dyDescent="0.25">
      <c r="A10976">
        <v>58</v>
      </c>
      <c r="B10976">
        <v>2017</v>
      </c>
      <c r="C10976" t="s">
        <v>41</v>
      </c>
      <c r="D10976" t="s">
        <v>59</v>
      </c>
      <c r="E10976" t="s">
        <v>39</v>
      </c>
      <c r="F10976">
        <v>1</v>
      </c>
      <c r="G10976" t="s">
        <v>38</v>
      </c>
      <c r="H10976" t="s">
        <v>2</v>
      </c>
      <c r="I10976" t="s">
        <v>37</v>
      </c>
      <c r="J10976">
        <v>909.5</v>
      </c>
    </row>
    <row r="10977" spans="1:10" x14ac:dyDescent="0.25">
      <c r="A10977">
        <v>58</v>
      </c>
      <c r="B10977">
        <v>2017</v>
      </c>
      <c r="C10977" t="s">
        <v>41</v>
      </c>
      <c r="D10977" t="s">
        <v>59</v>
      </c>
      <c r="E10977" t="s">
        <v>39</v>
      </c>
      <c r="F10977">
        <v>2</v>
      </c>
      <c r="G10977" t="s">
        <v>45</v>
      </c>
      <c r="H10977" t="s">
        <v>2</v>
      </c>
      <c r="I10977" t="s">
        <v>37</v>
      </c>
      <c r="J10977">
        <v>1149.3</v>
      </c>
    </row>
    <row r="10978" spans="1:10" x14ac:dyDescent="0.25">
      <c r="A10978">
        <v>58</v>
      </c>
      <c r="B10978">
        <v>2017</v>
      </c>
      <c r="C10978" t="s">
        <v>41</v>
      </c>
      <c r="D10978" t="s">
        <v>59</v>
      </c>
      <c r="E10978" t="s">
        <v>39</v>
      </c>
      <c r="F10978">
        <v>3</v>
      </c>
      <c r="G10978" t="s">
        <v>38</v>
      </c>
      <c r="H10978" t="s">
        <v>2</v>
      </c>
      <c r="I10978" t="s">
        <v>37</v>
      </c>
      <c r="J10978">
        <v>780.4</v>
      </c>
    </row>
    <row r="10979" spans="1:10" x14ac:dyDescent="0.25">
      <c r="A10979">
        <v>58</v>
      </c>
      <c r="B10979">
        <v>2017</v>
      </c>
      <c r="C10979" t="s">
        <v>41</v>
      </c>
      <c r="D10979" t="s">
        <v>59</v>
      </c>
      <c r="E10979" t="s">
        <v>39</v>
      </c>
      <c r="F10979">
        <v>4</v>
      </c>
      <c r="G10979" t="s">
        <v>38</v>
      </c>
      <c r="H10979" t="s">
        <v>2</v>
      </c>
      <c r="I10979" t="s">
        <v>51</v>
      </c>
      <c r="J10979">
        <v>1241.9000000000001</v>
      </c>
    </row>
    <row r="10980" spans="1:10" x14ac:dyDescent="0.25">
      <c r="A10980">
        <v>58</v>
      </c>
      <c r="B10980">
        <v>2017</v>
      </c>
      <c r="C10980" t="s">
        <v>41</v>
      </c>
      <c r="D10980" t="s">
        <v>59</v>
      </c>
      <c r="E10980" t="s">
        <v>39</v>
      </c>
      <c r="F10980">
        <v>5</v>
      </c>
      <c r="G10980" t="s">
        <v>38</v>
      </c>
      <c r="H10980" t="s">
        <v>2</v>
      </c>
      <c r="I10980" t="s">
        <v>51</v>
      </c>
      <c r="J10980">
        <v>1200.0999999999999</v>
      </c>
    </row>
    <row r="10981" spans="1:10" x14ac:dyDescent="0.25">
      <c r="A10981">
        <v>58</v>
      </c>
      <c r="B10981">
        <v>2017</v>
      </c>
      <c r="C10981" t="s">
        <v>41</v>
      </c>
      <c r="D10981" t="s">
        <v>59</v>
      </c>
      <c r="E10981" t="s">
        <v>39</v>
      </c>
      <c r="F10981">
        <v>6</v>
      </c>
      <c r="G10981" t="s">
        <v>38</v>
      </c>
      <c r="H10981" t="s">
        <v>46</v>
      </c>
      <c r="I10981" t="s">
        <v>37</v>
      </c>
      <c r="J10981">
        <v>1188.4000000000001</v>
      </c>
    </row>
    <row r="10982" spans="1:10" x14ac:dyDescent="0.25">
      <c r="A10982">
        <v>58</v>
      </c>
      <c r="B10982">
        <v>2018</v>
      </c>
      <c r="C10982" t="s">
        <v>41</v>
      </c>
      <c r="D10982" t="s">
        <v>58</v>
      </c>
      <c r="E10982" t="s">
        <v>39</v>
      </c>
      <c r="F10982">
        <v>1</v>
      </c>
      <c r="G10982" t="s">
        <v>38</v>
      </c>
      <c r="H10982" t="s">
        <v>2</v>
      </c>
      <c r="I10982" t="s">
        <v>37</v>
      </c>
      <c r="J10982">
        <v>1575.8</v>
      </c>
    </row>
    <row r="10983" spans="1:10" x14ac:dyDescent="0.25">
      <c r="A10983">
        <v>58</v>
      </c>
      <c r="B10983">
        <v>2018</v>
      </c>
      <c r="C10983" t="s">
        <v>41</v>
      </c>
      <c r="D10983" t="s">
        <v>58</v>
      </c>
      <c r="E10983" t="s">
        <v>39</v>
      </c>
      <c r="F10983">
        <v>2</v>
      </c>
      <c r="G10983" t="s">
        <v>38</v>
      </c>
      <c r="H10983" t="s">
        <v>46</v>
      </c>
      <c r="I10983" t="s">
        <v>37</v>
      </c>
      <c r="J10983">
        <v>1811.5</v>
      </c>
    </row>
    <row r="10984" spans="1:10" x14ac:dyDescent="0.25">
      <c r="A10984">
        <v>58</v>
      </c>
      <c r="B10984">
        <v>2018</v>
      </c>
      <c r="C10984" t="s">
        <v>41</v>
      </c>
      <c r="D10984" t="s">
        <v>58</v>
      </c>
      <c r="E10984" t="s">
        <v>39</v>
      </c>
      <c r="F10984">
        <v>3</v>
      </c>
      <c r="G10984" t="s">
        <v>38</v>
      </c>
      <c r="H10984" t="s">
        <v>2</v>
      </c>
      <c r="I10984" t="s">
        <v>37</v>
      </c>
      <c r="J10984">
        <v>889.9</v>
      </c>
    </row>
    <row r="10985" spans="1:10" x14ac:dyDescent="0.25">
      <c r="A10985">
        <v>58</v>
      </c>
      <c r="B10985">
        <v>2018</v>
      </c>
      <c r="C10985" t="s">
        <v>41</v>
      </c>
      <c r="D10985" t="s">
        <v>58</v>
      </c>
      <c r="E10985" t="s">
        <v>39</v>
      </c>
      <c r="F10985">
        <v>4</v>
      </c>
      <c r="G10985" t="s">
        <v>45</v>
      </c>
      <c r="H10985" t="s">
        <v>46</v>
      </c>
      <c r="I10985" t="s">
        <v>51</v>
      </c>
      <c r="J10985">
        <v>1834.4</v>
      </c>
    </row>
    <row r="10986" spans="1:10" x14ac:dyDescent="0.25">
      <c r="A10986">
        <v>58</v>
      </c>
      <c r="B10986">
        <v>2018</v>
      </c>
      <c r="C10986" t="s">
        <v>41</v>
      </c>
      <c r="D10986" t="s">
        <v>58</v>
      </c>
      <c r="E10986" t="s">
        <v>39</v>
      </c>
      <c r="F10986">
        <v>5</v>
      </c>
      <c r="G10986" t="s">
        <v>45</v>
      </c>
      <c r="H10986" t="s">
        <v>2</v>
      </c>
      <c r="I10986" t="s">
        <v>37</v>
      </c>
      <c r="J10986">
        <v>1538.3</v>
      </c>
    </row>
    <row r="10987" spans="1:10" x14ac:dyDescent="0.25">
      <c r="A10987">
        <v>58</v>
      </c>
      <c r="B10987">
        <v>2018</v>
      </c>
      <c r="C10987" t="s">
        <v>41</v>
      </c>
      <c r="D10987" t="s">
        <v>58</v>
      </c>
      <c r="E10987" t="s">
        <v>39</v>
      </c>
      <c r="F10987">
        <v>6</v>
      </c>
      <c r="G10987" t="s">
        <v>45</v>
      </c>
      <c r="H10987" t="s">
        <v>2</v>
      </c>
      <c r="I10987" t="s">
        <v>51</v>
      </c>
      <c r="J10987">
        <v>970.1</v>
      </c>
    </row>
    <row r="10988" spans="1:10" x14ac:dyDescent="0.25">
      <c r="A10988">
        <v>58</v>
      </c>
      <c r="B10988">
        <v>2018</v>
      </c>
      <c r="C10988" t="s">
        <v>41</v>
      </c>
      <c r="D10988" t="s">
        <v>59</v>
      </c>
      <c r="E10988" t="s">
        <v>39</v>
      </c>
      <c r="F10988">
        <v>1</v>
      </c>
      <c r="G10988" t="s">
        <v>45</v>
      </c>
      <c r="H10988" t="s">
        <v>46</v>
      </c>
      <c r="I10988" t="s">
        <v>51</v>
      </c>
      <c r="J10988">
        <v>1755.4</v>
      </c>
    </row>
    <row r="10989" spans="1:10" x14ac:dyDescent="0.25">
      <c r="A10989">
        <v>58</v>
      </c>
      <c r="B10989">
        <v>2018</v>
      </c>
      <c r="C10989" t="s">
        <v>41</v>
      </c>
      <c r="D10989" t="s">
        <v>59</v>
      </c>
      <c r="E10989" t="s">
        <v>39</v>
      </c>
      <c r="F10989">
        <v>2</v>
      </c>
      <c r="G10989" t="s">
        <v>38</v>
      </c>
      <c r="H10989" t="s">
        <v>46</v>
      </c>
      <c r="I10989" t="s">
        <v>51</v>
      </c>
      <c r="J10989">
        <v>1620.5</v>
      </c>
    </row>
    <row r="10990" spans="1:10" x14ac:dyDescent="0.25">
      <c r="A10990">
        <v>58</v>
      </c>
      <c r="B10990">
        <v>2018</v>
      </c>
      <c r="C10990" t="s">
        <v>41</v>
      </c>
      <c r="D10990" t="s">
        <v>59</v>
      </c>
      <c r="E10990" t="s">
        <v>39</v>
      </c>
      <c r="F10990">
        <v>3</v>
      </c>
      <c r="G10990" t="s">
        <v>38</v>
      </c>
      <c r="H10990" t="s">
        <v>2</v>
      </c>
      <c r="I10990" t="s">
        <v>37</v>
      </c>
      <c r="J10990">
        <v>1342.6</v>
      </c>
    </row>
    <row r="10991" spans="1:10" x14ac:dyDescent="0.25">
      <c r="A10991">
        <v>58</v>
      </c>
      <c r="B10991">
        <v>2018</v>
      </c>
      <c r="C10991" t="s">
        <v>41</v>
      </c>
      <c r="D10991" t="s">
        <v>59</v>
      </c>
      <c r="E10991" t="s">
        <v>39</v>
      </c>
      <c r="F10991">
        <v>4</v>
      </c>
      <c r="G10991" t="s">
        <v>38</v>
      </c>
      <c r="H10991" t="s">
        <v>2</v>
      </c>
      <c r="I10991" t="s">
        <v>37</v>
      </c>
      <c r="J10991">
        <v>1485</v>
      </c>
    </row>
    <row r="10992" spans="1:10" x14ac:dyDescent="0.25">
      <c r="A10992">
        <v>58</v>
      </c>
      <c r="B10992">
        <v>2018</v>
      </c>
      <c r="C10992" t="s">
        <v>41</v>
      </c>
      <c r="D10992" t="s">
        <v>59</v>
      </c>
      <c r="E10992" t="s">
        <v>39</v>
      </c>
      <c r="F10992">
        <v>5</v>
      </c>
      <c r="G10992" t="s">
        <v>45</v>
      </c>
      <c r="H10992" t="s">
        <v>46</v>
      </c>
      <c r="I10992" t="s">
        <v>51</v>
      </c>
      <c r="J10992">
        <v>1908.3</v>
      </c>
    </row>
    <row r="10993" spans="1:10" x14ac:dyDescent="0.25">
      <c r="A10993">
        <v>58</v>
      </c>
      <c r="B10993">
        <v>2018</v>
      </c>
      <c r="C10993" t="s">
        <v>41</v>
      </c>
      <c r="D10993" t="s">
        <v>59</v>
      </c>
      <c r="E10993" t="s">
        <v>39</v>
      </c>
      <c r="F10993">
        <v>6</v>
      </c>
      <c r="G10993" t="s">
        <v>45</v>
      </c>
      <c r="H10993" t="s">
        <v>46</v>
      </c>
      <c r="I10993" t="s">
        <v>37</v>
      </c>
      <c r="J10993">
        <v>1818.2</v>
      </c>
    </row>
    <row r="10994" spans="1:10" x14ac:dyDescent="0.25">
      <c r="A10994">
        <v>59</v>
      </c>
      <c r="B10994">
        <v>2017</v>
      </c>
      <c r="C10994" t="s">
        <v>41</v>
      </c>
      <c r="D10994" t="s">
        <v>58</v>
      </c>
      <c r="E10994" t="s">
        <v>39</v>
      </c>
      <c r="F10994">
        <v>1</v>
      </c>
      <c r="G10994" t="s">
        <v>38</v>
      </c>
      <c r="H10994" t="s">
        <v>46</v>
      </c>
      <c r="I10994" t="s">
        <v>37</v>
      </c>
      <c r="J10994">
        <v>1480.4</v>
      </c>
    </row>
    <row r="10995" spans="1:10" x14ac:dyDescent="0.25">
      <c r="A10995">
        <v>59</v>
      </c>
      <c r="B10995">
        <v>2017</v>
      </c>
      <c r="C10995" t="s">
        <v>41</v>
      </c>
      <c r="D10995" t="s">
        <v>58</v>
      </c>
      <c r="E10995" t="s">
        <v>39</v>
      </c>
      <c r="F10995">
        <v>2</v>
      </c>
      <c r="G10995" t="s">
        <v>38</v>
      </c>
      <c r="H10995" t="s">
        <v>46</v>
      </c>
      <c r="I10995" t="s">
        <v>51</v>
      </c>
      <c r="J10995">
        <v>1774.8</v>
      </c>
    </row>
    <row r="10996" spans="1:10" x14ac:dyDescent="0.25">
      <c r="A10996">
        <v>59</v>
      </c>
      <c r="B10996">
        <v>2017</v>
      </c>
      <c r="C10996" t="s">
        <v>41</v>
      </c>
      <c r="D10996" t="s">
        <v>58</v>
      </c>
      <c r="E10996" t="s">
        <v>39</v>
      </c>
      <c r="F10996">
        <v>3</v>
      </c>
      <c r="G10996" t="s">
        <v>38</v>
      </c>
      <c r="H10996" t="s">
        <v>2</v>
      </c>
      <c r="I10996" t="s">
        <v>51</v>
      </c>
      <c r="J10996">
        <v>-26.8</v>
      </c>
    </row>
    <row r="10997" spans="1:10" x14ac:dyDescent="0.25">
      <c r="A10997">
        <v>59</v>
      </c>
      <c r="B10997">
        <v>2017</v>
      </c>
      <c r="C10997" t="s">
        <v>41</v>
      </c>
      <c r="D10997" t="s">
        <v>58</v>
      </c>
      <c r="E10997" t="s">
        <v>39</v>
      </c>
      <c r="F10997">
        <v>4</v>
      </c>
      <c r="G10997" t="s">
        <v>45</v>
      </c>
      <c r="H10997" t="s">
        <v>2</v>
      </c>
      <c r="I10997" t="s">
        <v>51</v>
      </c>
      <c r="J10997">
        <v>600.6</v>
      </c>
    </row>
    <row r="10998" spans="1:10" x14ac:dyDescent="0.25">
      <c r="A10998">
        <v>59</v>
      </c>
      <c r="B10998">
        <v>2017</v>
      </c>
      <c r="C10998" t="s">
        <v>41</v>
      </c>
      <c r="D10998" t="s">
        <v>58</v>
      </c>
      <c r="E10998" t="s">
        <v>39</v>
      </c>
      <c r="F10998">
        <v>5</v>
      </c>
      <c r="G10998" t="s">
        <v>45</v>
      </c>
      <c r="H10998" t="s">
        <v>2</v>
      </c>
      <c r="I10998" t="s">
        <v>51</v>
      </c>
      <c r="J10998">
        <v>844.9</v>
      </c>
    </row>
    <row r="10999" spans="1:10" x14ac:dyDescent="0.25">
      <c r="A10999">
        <v>59</v>
      </c>
      <c r="B10999">
        <v>2017</v>
      </c>
      <c r="C10999" t="s">
        <v>41</v>
      </c>
      <c r="D10999" t="s">
        <v>58</v>
      </c>
      <c r="E10999" t="s">
        <v>39</v>
      </c>
      <c r="F10999">
        <v>6</v>
      </c>
      <c r="G10999" t="s">
        <v>38</v>
      </c>
      <c r="H10999" t="s">
        <v>2</v>
      </c>
      <c r="I10999" t="s">
        <v>37</v>
      </c>
      <c r="J10999">
        <v>892.3</v>
      </c>
    </row>
    <row r="11000" spans="1:10" x14ac:dyDescent="0.25">
      <c r="A11000">
        <v>59</v>
      </c>
      <c r="B11000">
        <v>2017</v>
      </c>
      <c r="C11000" t="s">
        <v>41</v>
      </c>
      <c r="D11000" t="s">
        <v>59</v>
      </c>
      <c r="E11000" t="s">
        <v>39</v>
      </c>
      <c r="F11000">
        <v>1</v>
      </c>
      <c r="G11000" t="s">
        <v>45</v>
      </c>
      <c r="H11000" t="s">
        <v>2</v>
      </c>
      <c r="I11000" t="s">
        <v>51</v>
      </c>
      <c r="J11000">
        <v>1690.6</v>
      </c>
    </row>
    <row r="11001" spans="1:10" x14ac:dyDescent="0.25">
      <c r="A11001">
        <v>59</v>
      </c>
      <c r="B11001">
        <v>2017</v>
      </c>
      <c r="C11001" t="s">
        <v>41</v>
      </c>
      <c r="D11001" t="s">
        <v>59</v>
      </c>
      <c r="E11001" t="s">
        <v>39</v>
      </c>
      <c r="F11001">
        <v>2</v>
      </c>
      <c r="G11001" t="s">
        <v>38</v>
      </c>
      <c r="H11001" t="s">
        <v>46</v>
      </c>
      <c r="I11001" t="s">
        <v>51</v>
      </c>
      <c r="J11001">
        <v>1517.2</v>
      </c>
    </row>
    <row r="11002" spans="1:10" x14ac:dyDescent="0.25">
      <c r="A11002">
        <v>59</v>
      </c>
      <c r="B11002">
        <v>2017</v>
      </c>
      <c r="C11002" t="s">
        <v>41</v>
      </c>
      <c r="D11002" t="s">
        <v>59</v>
      </c>
      <c r="E11002" t="s">
        <v>39</v>
      </c>
      <c r="F11002">
        <v>3</v>
      </c>
      <c r="G11002" t="s">
        <v>45</v>
      </c>
      <c r="H11002" t="s">
        <v>2</v>
      </c>
      <c r="I11002" t="s">
        <v>51</v>
      </c>
      <c r="J11002">
        <v>1360.4</v>
      </c>
    </row>
    <row r="11003" spans="1:10" x14ac:dyDescent="0.25">
      <c r="A11003">
        <v>59</v>
      </c>
      <c r="B11003">
        <v>2017</v>
      </c>
      <c r="C11003" t="s">
        <v>41</v>
      </c>
      <c r="D11003" t="s">
        <v>59</v>
      </c>
      <c r="E11003" t="s">
        <v>39</v>
      </c>
      <c r="F11003">
        <v>4</v>
      </c>
      <c r="G11003" t="s">
        <v>38</v>
      </c>
      <c r="H11003" t="s">
        <v>46</v>
      </c>
      <c r="I11003" t="s">
        <v>51</v>
      </c>
      <c r="J11003">
        <v>1502.7</v>
      </c>
    </row>
    <row r="11004" spans="1:10" x14ac:dyDescent="0.25">
      <c r="A11004">
        <v>59</v>
      </c>
      <c r="B11004">
        <v>2017</v>
      </c>
      <c r="C11004" t="s">
        <v>41</v>
      </c>
      <c r="D11004" t="s">
        <v>59</v>
      </c>
      <c r="E11004" t="s">
        <v>39</v>
      </c>
      <c r="F11004">
        <v>5</v>
      </c>
      <c r="G11004" t="s">
        <v>38</v>
      </c>
      <c r="H11004" t="s">
        <v>2</v>
      </c>
      <c r="I11004" t="s">
        <v>37</v>
      </c>
      <c r="J11004">
        <v>997.4</v>
      </c>
    </row>
    <row r="11005" spans="1:10" x14ac:dyDescent="0.25">
      <c r="A11005">
        <v>59</v>
      </c>
      <c r="B11005">
        <v>2017</v>
      </c>
      <c r="C11005" t="s">
        <v>41</v>
      </c>
      <c r="D11005" t="s">
        <v>59</v>
      </c>
      <c r="E11005" t="s">
        <v>39</v>
      </c>
      <c r="F11005">
        <v>6</v>
      </c>
      <c r="G11005" t="s">
        <v>45</v>
      </c>
      <c r="H11005" t="s">
        <v>46</v>
      </c>
      <c r="I11005" t="s">
        <v>51</v>
      </c>
      <c r="J11005">
        <v>1180.0999999999999</v>
      </c>
    </row>
    <row r="11006" spans="1:10" x14ac:dyDescent="0.25">
      <c r="A11006">
        <v>59</v>
      </c>
      <c r="B11006">
        <v>2018</v>
      </c>
      <c r="C11006" t="s">
        <v>41</v>
      </c>
      <c r="D11006" t="s">
        <v>58</v>
      </c>
      <c r="E11006" t="s">
        <v>39</v>
      </c>
      <c r="F11006">
        <v>1</v>
      </c>
      <c r="G11006" t="s">
        <v>45</v>
      </c>
      <c r="H11006" t="s">
        <v>46</v>
      </c>
      <c r="I11006" t="s">
        <v>51</v>
      </c>
      <c r="J11006">
        <v>716.5</v>
      </c>
    </row>
    <row r="11007" spans="1:10" x14ac:dyDescent="0.25">
      <c r="A11007">
        <v>59</v>
      </c>
      <c r="B11007">
        <v>2018</v>
      </c>
      <c r="C11007" t="s">
        <v>41</v>
      </c>
      <c r="D11007" t="s">
        <v>58</v>
      </c>
      <c r="E11007" t="s">
        <v>39</v>
      </c>
      <c r="F11007">
        <v>2</v>
      </c>
      <c r="G11007" t="s">
        <v>45</v>
      </c>
      <c r="H11007" t="s">
        <v>2</v>
      </c>
      <c r="I11007" t="s">
        <v>37</v>
      </c>
      <c r="J11007">
        <v>892.1</v>
      </c>
    </row>
    <row r="11008" spans="1:10" x14ac:dyDescent="0.25">
      <c r="A11008">
        <v>59</v>
      </c>
      <c r="B11008">
        <v>2018</v>
      </c>
      <c r="C11008" t="s">
        <v>41</v>
      </c>
      <c r="D11008" t="s">
        <v>58</v>
      </c>
      <c r="E11008" t="s">
        <v>39</v>
      </c>
      <c r="F11008">
        <v>3</v>
      </c>
      <c r="G11008" t="s">
        <v>38</v>
      </c>
      <c r="H11008" t="s">
        <v>46</v>
      </c>
      <c r="I11008" t="s">
        <v>37</v>
      </c>
      <c r="J11008">
        <v>1088.7</v>
      </c>
    </row>
    <row r="11009" spans="1:10" x14ac:dyDescent="0.25">
      <c r="A11009">
        <v>59</v>
      </c>
      <c r="B11009">
        <v>2018</v>
      </c>
      <c r="C11009" t="s">
        <v>41</v>
      </c>
      <c r="D11009" t="s">
        <v>58</v>
      </c>
      <c r="E11009" t="s">
        <v>39</v>
      </c>
      <c r="F11009">
        <v>4</v>
      </c>
      <c r="G11009" t="s">
        <v>45</v>
      </c>
      <c r="H11009" t="s">
        <v>2</v>
      </c>
      <c r="I11009" t="s">
        <v>37</v>
      </c>
      <c r="J11009">
        <v>1234.4000000000001</v>
      </c>
    </row>
    <row r="11010" spans="1:10" x14ac:dyDescent="0.25">
      <c r="A11010">
        <v>59</v>
      </c>
      <c r="B11010">
        <v>2018</v>
      </c>
      <c r="C11010" t="s">
        <v>41</v>
      </c>
      <c r="D11010" t="s">
        <v>58</v>
      </c>
      <c r="E11010" t="s">
        <v>39</v>
      </c>
      <c r="F11010">
        <v>5</v>
      </c>
      <c r="G11010" t="s">
        <v>45</v>
      </c>
      <c r="H11010" t="s">
        <v>46</v>
      </c>
      <c r="I11010" t="s">
        <v>37</v>
      </c>
      <c r="J11010">
        <v>1353</v>
      </c>
    </row>
    <row r="11011" spans="1:10" x14ac:dyDescent="0.25">
      <c r="A11011">
        <v>59</v>
      </c>
      <c r="B11011">
        <v>2018</v>
      </c>
      <c r="C11011" t="s">
        <v>41</v>
      </c>
      <c r="D11011" t="s">
        <v>58</v>
      </c>
      <c r="E11011" t="s">
        <v>39</v>
      </c>
      <c r="F11011">
        <v>6</v>
      </c>
      <c r="G11011" t="s">
        <v>38</v>
      </c>
      <c r="H11011" t="s">
        <v>46</v>
      </c>
      <c r="I11011" t="s">
        <v>51</v>
      </c>
      <c r="J11011">
        <v>1588.8</v>
      </c>
    </row>
    <row r="11012" spans="1:10" x14ac:dyDescent="0.25">
      <c r="A11012">
        <v>59</v>
      </c>
      <c r="B11012">
        <v>2018</v>
      </c>
      <c r="C11012" t="s">
        <v>41</v>
      </c>
      <c r="D11012" t="s">
        <v>59</v>
      </c>
      <c r="E11012" t="s">
        <v>39</v>
      </c>
      <c r="F11012">
        <v>1</v>
      </c>
      <c r="G11012" t="s">
        <v>38</v>
      </c>
      <c r="H11012" t="s">
        <v>2</v>
      </c>
      <c r="I11012" t="s">
        <v>51</v>
      </c>
      <c r="J11012">
        <v>1236</v>
      </c>
    </row>
    <row r="11013" spans="1:10" x14ac:dyDescent="0.25">
      <c r="A11013">
        <v>59</v>
      </c>
      <c r="B11013">
        <v>2018</v>
      </c>
      <c r="C11013" t="s">
        <v>41</v>
      </c>
      <c r="D11013" t="s">
        <v>59</v>
      </c>
      <c r="E11013" t="s">
        <v>39</v>
      </c>
      <c r="F11013">
        <v>2</v>
      </c>
      <c r="G11013" t="s">
        <v>38</v>
      </c>
      <c r="H11013" t="s">
        <v>2</v>
      </c>
      <c r="I11013" t="s">
        <v>51</v>
      </c>
      <c r="J11013">
        <v>1267.4000000000001</v>
      </c>
    </row>
    <row r="11014" spans="1:10" x14ac:dyDescent="0.25">
      <c r="A11014">
        <v>59</v>
      </c>
      <c r="B11014">
        <v>2018</v>
      </c>
      <c r="C11014" t="s">
        <v>41</v>
      </c>
      <c r="D11014" t="s">
        <v>59</v>
      </c>
      <c r="E11014" t="s">
        <v>39</v>
      </c>
      <c r="F11014">
        <v>3</v>
      </c>
      <c r="G11014" t="s">
        <v>38</v>
      </c>
      <c r="H11014" t="s">
        <v>46</v>
      </c>
      <c r="I11014" t="s">
        <v>51</v>
      </c>
      <c r="J11014">
        <v>472.9</v>
      </c>
    </row>
    <row r="11015" spans="1:10" x14ac:dyDescent="0.25">
      <c r="A11015">
        <v>59</v>
      </c>
      <c r="B11015">
        <v>2018</v>
      </c>
      <c r="C11015" t="s">
        <v>41</v>
      </c>
      <c r="D11015" t="s">
        <v>59</v>
      </c>
      <c r="E11015" t="s">
        <v>39</v>
      </c>
      <c r="F11015">
        <v>4</v>
      </c>
      <c r="G11015" t="s">
        <v>45</v>
      </c>
      <c r="H11015" t="s">
        <v>46</v>
      </c>
      <c r="I11015" t="s">
        <v>51</v>
      </c>
      <c r="J11015">
        <v>1175.9000000000001</v>
      </c>
    </row>
    <row r="11016" spans="1:10" x14ac:dyDescent="0.25">
      <c r="A11016">
        <v>59</v>
      </c>
      <c r="B11016">
        <v>2018</v>
      </c>
      <c r="C11016" t="s">
        <v>41</v>
      </c>
      <c r="D11016" t="s">
        <v>59</v>
      </c>
      <c r="E11016" t="s">
        <v>39</v>
      </c>
      <c r="F11016">
        <v>5</v>
      </c>
      <c r="G11016" t="s">
        <v>38</v>
      </c>
      <c r="H11016" t="s">
        <v>2</v>
      </c>
      <c r="I11016" t="s">
        <v>51</v>
      </c>
      <c r="J11016">
        <v>1051.2</v>
      </c>
    </row>
    <row r="11017" spans="1:10" x14ac:dyDescent="0.25">
      <c r="A11017">
        <v>59</v>
      </c>
      <c r="B11017">
        <v>2018</v>
      </c>
      <c r="C11017" t="s">
        <v>41</v>
      </c>
      <c r="D11017" t="s">
        <v>59</v>
      </c>
      <c r="E11017" t="s">
        <v>39</v>
      </c>
      <c r="F11017">
        <v>6</v>
      </c>
      <c r="G11017" t="s">
        <v>45</v>
      </c>
      <c r="H11017" t="s">
        <v>2</v>
      </c>
      <c r="I11017" t="s">
        <v>37</v>
      </c>
      <c r="J11017">
        <v>1466.4</v>
      </c>
    </row>
    <row r="11018" spans="1:10" x14ac:dyDescent="0.25">
      <c r="A11018">
        <v>60</v>
      </c>
      <c r="B11018">
        <v>2017</v>
      </c>
      <c r="C11018" t="s">
        <v>41</v>
      </c>
      <c r="D11018" t="s">
        <v>58</v>
      </c>
      <c r="E11018" t="s">
        <v>39</v>
      </c>
      <c r="F11018">
        <v>1</v>
      </c>
      <c r="G11018" t="s">
        <v>38</v>
      </c>
      <c r="H11018" t="s">
        <v>46</v>
      </c>
      <c r="I11018" t="s">
        <v>51</v>
      </c>
      <c r="J11018">
        <v>1490.9</v>
      </c>
    </row>
    <row r="11019" spans="1:10" x14ac:dyDescent="0.25">
      <c r="A11019">
        <v>60</v>
      </c>
      <c r="B11019">
        <v>2017</v>
      </c>
      <c r="C11019" t="s">
        <v>41</v>
      </c>
      <c r="D11019" t="s">
        <v>58</v>
      </c>
      <c r="E11019" t="s">
        <v>39</v>
      </c>
      <c r="F11019">
        <v>2</v>
      </c>
      <c r="G11019" t="s">
        <v>38</v>
      </c>
      <c r="H11019" t="s">
        <v>46</v>
      </c>
      <c r="I11019" t="s">
        <v>51</v>
      </c>
      <c r="J11019">
        <v>963.5</v>
      </c>
    </row>
    <row r="11020" spans="1:10" x14ac:dyDescent="0.25">
      <c r="A11020">
        <v>60</v>
      </c>
      <c r="B11020">
        <v>2017</v>
      </c>
      <c r="C11020" t="s">
        <v>41</v>
      </c>
      <c r="D11020" t="s">
        <v>58</v>
      </c>
      <c r="E11020" t="s">
        <v>39</v>
      </c>
      <c r="F11020">
        <v>3</v>
      </c>
      <c r="G11020" t="s">
        <v>45</v>
      </c>
      <c r="H11020" t="s">
        <v>46</v>
      </c>
      <c r="I11020" t="s">
        <v>37</v>
      </c>
      <c r="J11020">
        <v>1474.9</v>
      </c>
    </row>
    <row r="11021" spans="1:10" x14ac:dyDescent="0.25">
      <c r="A11021">
        <v>60</v>
      </c>
      <c r="B11021">
        <v>2017</v>
      </c>
      <c r="C11021" t="s">
        <v>41</v>
      </c>
      <c r="D11021" t="s">
        <v>58</v>
      </c>
      <c r="E11021" t="s">
        <v>39</v>
      </c>
      <c r="F11021">
        <v>4</v>
      </c>
      <c r="G11021" t="s">
        <v>38</v>
      </c>
      <c r="H11021" t="s">
        <v>46</v>
      </c>
      <c r="I11021" t="s">
        <v>37</v>
      </c>
      <c r="J11021">
        <v>1202.9000000000001</v>
      </c>
    </row>
    <row r="11022" spans="1:10" x14ac:dyDescent="0.25">
      <c r="A11022">
        <v>60</v>
      </c>
      <c r="B11022">
        <v>2017</v>
      </c>
      <c r="C11022" t="s">
        <v>41</v>
      </c>
      <c r="D11022" t="s">
        <v>58</v>
      </c>
      <c r="E11022" t="s">
        <v>39</v>
      </c>
      <c r="F11022">
        <v>5</v>
      </c>
      <c r="G11022" t="s">
        <v>38</v>
      </c>
      <c r="H11022" t="s">
        <v>46</v>
      </c>
      <c r="I11022" t="s">
        <v>51</v>
      </c>
      <c r="J11022">
        <v>767.3</v>
      </c>
    </row>
    <row r="11023" spans="1:10" x14ac:dyDescent="0.25">
      <c r="A11023">
        <v>60</v>
      </c>
      <c r="B11023">
        <v>2017</v>
      </c>
      <c r="C11023" t="s">
        <v>41</v>
      </c>
      <c r="D11023" t="s">
        <v>58</v>
      </c>
      <c r="E11023" t="s">
        <v>39</v>
      </c>
      <c r="F11023">
        <v>6</v>
      </c>
      <c r="G11023" t="s">
        <v>38</v>
      </c>
      <c r="H11023" t="s">
        <v>46</v>
      </c>
      <c r="I11023" t="s">
        <v>37</v>
      </c>
      <c r="J11023">
        <v>1355.2</v>
      </c>
    </row>
    <row r="11024" spans="1:10" x14ac:dyDescent="0.25">
      <c r="A11024">
        <v>60</v>
      </c>
      <c r="B11024">
        <v>2017</v>
      </c>
      <c r="C11024" t="s">
        <v>41</v>
      </c>
      <c r="D11024" t="s">
        <v>59</v>
      </c>
      <c r="E11024" t="s">
        <v>39</v>
      </c>
      <c r="F11024">
        <v>1</v>
      </c>
      <c r="G11024" t="s">
        <v>38</v>
      </c>
      <c r="H11024" t="s">
        <v>2</v>
      </c>
      <c r="I11024" t="s">
        <v>51</v>
      </c>
      <c r="J11024">
        <v>1597.6</v>
      </c>
    </row>
    <row r="11025" spans="1:10" x14ac:dyDescent="0.25">
      <c r="A11025">
        <v>60</v>
      </c>
      <c r="B11025">
        <v>2017</v>
      </c>
      <c r="C11025" t="s">
        <v>41</v>
      </c>
      <c r="D11025" t="s">
        <v>59</v>
      </c>
      <c r="E11025" t="s">
        <v>39</v>
      </c>
      <c r="F11025">
        <v>2</v>
      </c>
      <c r="G11025" t="s">
        <v>45</v>
      </c>
      <c r="H11025" t="s">
        <v>46</v>
      </c>
      <c r="I11025" t="s">
        <v>51</v>
      </c>
      <c r="J11025">
        <v>1063.3</v>
      </c>
    </row>
    <row r="11026" spans="1:10" x14ac:dyDescent="0.25">
      <c r="A11026">
        <v>60</v>
      </c>
      <c r="B11026">
        <v>2017</v>
      </c>
      <c r="C11026" t="s">
        <v>41</v>
      </c>
      <c r="D11026" t="s">
        <v>59</v>
      </c>
      <c r="E11026" t="s">
        <v>39</v>
      </c>
      <c r="F11026">
        <v>3</v>
      </c>
      <c r="G11026" t="s">
        <v>38</v>
      </c>
      <c r="H11026" t="s">
        <v>46</v>
      </c>
      <c r="I11026" t="s">
        <v>51</v>
      </c>
      <c r="J11026">
        <v>2350.4</v>
      </c>
    </row>
    <row r="11027" spans="1:10" x14ac:dyDescent="0.25">
      <c r="A11027">
        <v>60</v>
      </c>
      <c r="B11027">
        <v>2017</v>
      </c>
      <c r="C11027" t="s">
        <v>41</v>
      </c>
      <c r="D11027" t="s">
        <v>59</v>
      </c>
      <c r="E11027" t="s">
        <v>39</v>
      </c>
      <c r="F11027">
        <v>4</v>
      </c>
      <c r="G11027" t="s">
        <v>38</v>
      </c>
      <c r="H11027" t="s">
        <v>46</v>
      </c>
      <c r="I11027" t="s">
        <v>37</v>
      </c>
      <c r="J11027">
        <v>1334.7</v>
      </c>
    </row>
    <row r="11028" spans="1:10" x14ac:dyDescent="0.25">
      <c r="A11028">
        <v>60</v>
      </c>
      <c r="B11028">
        <v>2017</v>
      </c>
      <c r="C11028" t="s">
        <v>41</v>
      </c>
      <c r="D11028" t="s">
        <v>59</v>
      </c>
      <c r="E11028" t="s">
        <v>39</v>
      </c>
      <c r="F11028">
        <v>5</v>
      </c>
      <c r="G11028" t="s">
        <v>45</v>
      </c>
      <c r="H11028" t="s">
        <v>2</v>
      </c>
      <c r="I11028" t="s">
        <v>51</v>
      </c>
      <c r="J11028">
        <v>1972.1</v>
      </c>
    </row>
    <row r="11029" spans="1:10" x14ac:dyDescent="0.25">
      <c r="A11029">
        <v>60</v>
      </c>
      <c r="B11029">
        <v>2017</v>
      </c>
      <c r="C11029" t="s">
        <v>41</v>
      </c>
      <c r="D11029" t="s">
        <v>59</v>
      </c>
      <c r="E11029" t="s">
        <v>39</v>
      </c>
      <c r="F11029">
        <v>6</v>
      </c>
      <c r="G11029" t="s">
        <v>38</v>
      </c>
      <c r="H11029" t="s">
        <v>46</v>
      </c>
      <c r="I11029" t="s">
        <v>37</v>
      </c>
      <c r="J11029">
        <v>1553.1</v>
      </c>
    </row>
    <row r="11030" spans="1:10" x14ac:dyDescent="0.25">
      <c r="A11030">
        <v>60</v>
      </c>
      <c r="B11030">
        <v>2018</v>
      </c>
      <c r="C11030" t="s">
        <v>41</v>
      </c>
      <c r="D11030" t="s">
        <v>58</v>
      </c>
      <c r="E11030" t="s">
        <v>39</v>
      </c>
      <c r="F11030">
        <v>1</v>
      </c>
      <c r="G11030" t="s">
        <v>38</v>
      </c>
      <c r="H11030" t="s">
        <v>2</v>
      </c>
      <c r="I11030" t="s">
        <v>51</v>
      </c>
      <c r="J11030">
        <v>959.4</v>
      </c>
    </row>
    <row r="11031" spans="1:10" x14ac:dyDescent="0.25">
      <c r="A11031">
        <v>60</v>
      </c>
      <c r="B11031">
        <v>2018</v>
      </c>
      <c r="C11031" t="s">
        <v>41</v>
      </c>
      <c r="D11031" t="s">
        <v>58</v>
      </c>
      <c r="E11031" t="s">
        <v>39</v>
      </c>
      <c r="F11031">
        <v>2</v>
      </c>
      <c r="G11031" t="s">
        <v>38</v>
      </c>
      <c r="H11031" t="s">
        <v>2</v>
      </c>
      <c r="I11031" t="s">
        <v>51</v>
      </c>
      <c r="J11031">
        <v>1552.3</v>
      </c>
    </row>
    <row r="11032" spans="1:10" x14ac:dyDescent="0.25">
      <c r="A11032">
        <v>60</v>
      </c>
      <c r="B11032">
        <v>2018</v>
      </c>
      <c r="C11032" t="s">
        <v>41</v>
      </c>
      <c r="D11032" t="s">
        <v>58</v>
      </c>
      <c r="E11032" t="s">
        <v>39</v>
      </c>
      <c r="F11032">
        <v>3</v>
      </c>
      <c r="G11032" t="s">
        <v>38</v>
      </c>
      <c r="H11032" t="s">
        <v>46</v>
      </c>
      <c r="I11032" t="s">
        <v>37</v>
      </c>
      <c r="J11032">
        <v>1704.1</v>
      </c>
    </row>
    <row r="11033" spans="1:10" x14ac:dyDescent="0.25">
      <c r="A11033">
        <v>60</v>
      </c>
      <c r="B11033">
        <v>2018</v>
      </c>
      <c r="C11033" t="s">
        <v>41</v>
      </c>
      <c r="D11033" t="s">
        <v>58</v>
      </c>
      <c r="E11033" t="s">
        <v>39</v>
      </c>
      <c r="F11033">
        <v>4</v>
      </c>
      <c r="G11033" t="s">
        <v>45</v>
      </c>
      <c r="H11033" t="s">
        <v>2</v>
      </c>
      <c r="I11033" t="s">
        <v>51</v>
      </c>
      <c r="J11033">
        <v>1192.5</v>
      </c>
    </row>
    <row r="11034" spans="1:10" x14ac:dyDescent="0.25">
      <c r="A11034">
        <v>60</v>
      </c>
      <c r="B11034">
        <v>2018</v>
      </c>
      <c r="C11034" t="s">
        <v>41</v>
      </c>
      <c r="D11034" t="s">
        <v>58</v>
      </c>
      <c r="E11034" t="s">
        <v>39</v>
      </c>
      <c r="F11034">
        <v>5</v>
      </c>
      <c r="G11034" t="s">
        <v>38</v>
      </c>
      <c r="H11034" t="s">
        <v>2</v>
      </c>
      <c r="I11034" t="s">
        <v>37</v>
      </c>
      <c r="J11034">
        <v>1083.5</v>
      </c>
    </row>
    <row r="11035" spans="1:10" x14ac:dyDescent="0.25">
      <c r="A11035">
        <v>60</v>
      </c>
      <c r="B11035">
        <v>2018</v>
      </c>
      <c r="C11035" t="s">
        <v>41</v>
      </c>
      <c r="D11035" t="s">
        <v>58</v>
      </c>
      <c r="E11035" t="s">
        <v>39</v>
      </c>
      <c r="F11035">
        <v>6</v>
      </c>
      <c r="G11035" t="s">
        <v>38</v>
      </c>
      <c r="H11035" t="s">
        <v>2</v>
      </c>
      <c r="I11035" t="s">
        <v>37</v>
      </c>
      <c r="J11035">
        <v>1327.1</v>
      </c>
    </row>
    <row r="11036" spans="1:10" x14ac:dyDescent="0.25">
      <c r="A11036">
        <v>60</v>
      </c>
      <c r="B11036">
        <v>2018</v>
      </c>
      <c r="C11036" t="s">
        <v>41</v>
      </c>
      <c r="D11036" t="s">
        <v>59</v>
      </c>
      <c r="E11036" t="s">
        <v>39</v>
      </c>
      <c r="F11036">
        <v>1</v>
      </c>
      <c r="G11036" t="s">
        <v>38</v>
      </c>
      <c r="H11036" t="s">
        <v>2</v>
      </c>
      <c r="I11036" t="s">
        <v>51</v>
      </c>
      <c r="J11036">
        <v>1114.4000000000001</v>
      </c>
    </row>
    <row r="11037" spans="1:10" x14ac:dyDescent="0.25">
      <c r="A11037">
        <v>60</v>
      </c>
      <c r="B11037">
        <v>2018</v>
      </c>
      <c r="C11037" t="s">
        <v>41</v>
      </c>
      <c r="D11037" t="s">
        <v>59</v>
      </c>
      <c r="E11037" t="s">
        <v>39</v>
      </c>
      <c r="F11037">
        <v>2</v>
      </c>
      <c r="G11037" t="s">
        <v>38</v>
      </c>
      <c r="H11037" t="s">
        <v>2</v>
      </c>
      <c r="I11037" t="s">
        <v>37</v>
      </c>
      <c r="J11037">
        <v>1244.5999999999999</v>
      </c>
    </row>
    <row r="11038" spans="1:10" x14ac:dyDescent="0.25">
      <c r="A11038">
        <v>60</v>
      </c>
      <c r="B11038">
        <v>2018</v>
      </c>
      <c r="C11038" t="s">
        <v>41</v>
      </c>
      <c r="D11038" t="s">
        <v>59</v>
      </c>
      <c r="E11038" t="s">
        <v>39</v>
      </c>
      <c r="F11038">
        <v>3</v>
      </c>
      <c r="G11038" t="s">
        <v>45</v>
      </c>
      <c r="H11038" t="s">
        <v>46</v>
      </c>
      <c r="I11038" t="s">
        <v>37</v>
      </c>
      <c r="J11038">
        <v>1914.3</v>
      </c>
    </row>
    <row r="11039" spans="1:10" x14ac:dyDescent="0.25">
      <c r="A11039">
        <v>60</v>
      </c>
      <c r="B11039">
        <v>2018</v>
      </c>
      <c r="C11039" t="s">
        <v>41</v>
      </c>
      <c r="D11039" t="s">
        <v>59</v>
      </c>
      <c r="E11039" t="s">
        <v>39</v>
      </c>
      <c r="F11039">
        <v>4</v>
      </c>
      <c r="G11039" t="s">
        <v>45</v>
      </c>
      <c r="H11039" t="s">
        <v>2</v>
      </c>
      <c r="I11039" t="s">
        <v>51</v>
      </c>
      <c r="J11039">
        <v>1496.2</v>
      </c>
    </row>
    <row r="11040" spans="1:10" x14ac:dyDescent="0.25">
      <c r="A11040">
        <v>60</v>
      </c>
      <c r="B11040">
        <v>2018</v>
      </c>
      <c r="C11040" t="s">
        <v>41</v>
      </c>
      <c r="D11040" t="s">
        <v>59</v>
      </c>
      <c r="E11040" t="s">
        <v>39</v>
      </c>
      <c r="F11040">
        <v>5</v>
      </c>
      <c r="G11040" t="s">
        <v>45</v>
      </c>
      <c r="H11040" t="s">
        <v>46</v>
      </c>
      <c r="I11040" t="s">
        <v>51</v>
      </c>
      <c r="J11040">
        <v>1515</v>
      </c>
    </row>
    <row r="11041" spans="1:10" x14ac:dyDescent="0.25">
      <c r="A11041">
        <v>60</v>
      </c>
      <c r="B11041">
        <v>2018</v>
      </c>
      <c r="C11041" t="s">
        <v>41</v>
      </c>
      <c r="D11041" t="s">
        <v>59</v>
      </c>
      <c r="E11041" t="s">
        <v>39</v>
      </c>
      <c r="F11041">
        <v>6</v>
      </c>
      <c r="G11041" t="s">
        <v>38</v>
      </c>
      <c r="H11041" t="s">
        <v>46</v>
      </c>
      <c r="I11041" t="s">
        <v>51</v>
      </c>
      <c r="J11041">
        <v>1554.8</v>
      </c>
    </row>
    <row r="11042" spans="1:10" x14ac:dyDescent="0.25">
      <c r="A11042">
        <v>61</v>
      </c>
      <c r="B11042">
        <v>2017</v>
      </c>
      <c r="C11042" t="s">
        <v>41</v>
      </c>
      <c r="D11042" t="s">
        <v>58</v>
      </c>
      <c r="E11042" t="s">
        <v>39</v>
      </c>
      <c r="F11042">
        <v>1</v>
      </c>
      <c r="G11042" t="s">
        <v>45</v>
      </c>
      <c r="H11042" t="s">
        <v>2</v>
      </c>
      <c r="I11042" t="s">
        <v>37</v>
      </c>
      <c r="J11042">
        <v>785</v>
      </c>
    </row>
    <row r="11043" spans="1:10" x14ac:dyDescent="0.25">
      <c r="A11043">
        <v>61</v>
      </c>
      <c r="B11043">
        <v>2017</v>
      </c>
      <c r="C11043" t="s">
        <v>41</v>
      </c>
      <c r="D11043" t="s">
        <v>58</v>
      </c>
      <c r="E11043" t="s">
        <v>39</v>
      </c>
      <c r="F11043">
        <v>2</v>
      </c>
      <c r="G11043" t="s">
        <v>38</v>
      </c>
      <c r="H11043" t="s">
        <v>2</v>
      </c>
      <c r="I11043" t="s">
        <v>37</v>
      </c>
      <c r="J11043">
        <v>1526.7</v>
      </c>
    </row>
    <row r="11044" spans="1:10" x14ac:dyDescent="0.25">
      <c r="A11044">
        <v>61</v>
      </c>
      <c r="B11044">
        <v>2017</v>
      </c>
      <c r="C11044" t="s">
        <v>41</v>
      </c>
      <c r="D11044" t="s">
        <v>58</v>
      </c>
      <c r="E11044" t="s">
        <v>39</v>
      </c>
      <c r="F11044">
        <v>3</v>
      </c>
      <c r="G11044" t="s">
        <v>38</v>
      </c>
      <c r="H11044" t="s">
        <v>2</v>
      </c>
      <c r="I11044" t="s">
        <v>37</v>
      </c>
      <c r="J11044">
        <v>1441.8</v>
      </c>
    </row>
    <row r="11045" spans="1:10" x14ac:dyDescent="0.25">
      <c r="A11045">
        <v>61</v>
      </c>
      <c r="B11045">
        <v>2017</v>
      </c>
      <c r="C11045" t="s">
        <v>41</v>
      </c>
      <c r="D11045" t="s">
        <v>58</v>
      </c>
      <c r="E11045" t="s">
        <v>39</v>
      </c>
      <c r="F11045">
        <v>4</v>
      </c>
      <c r="G11045" t="s">
        <v>45</v>
      </c>
      <c r="H11045" t="s">
        <v>46</v>
      </c>
      <c r="I11045" t="s">
        <v>51</v>
      </c>
      <c r="J11045">
        <v>1413.5</v>
      </c>
    </row>
    <row r="11046" spans="1:10" x14ac:dyDescent="0.25">
      <c r="A11046">
        <v>61</v>
      </c>
      <c r="B11046">
        <v>2017</v>
      </c>
      <c r="C11046" t="s">
        <v>41</v>
      </c>
      <c r="D11046" t="s">
        <v>58</v>
      </c>
      <c r="E11046" t="s">
        <v>39</v>
      </c>
      <c r="F11046">
        <v>5</v>
      </c>
      <c r="G11046" t="s">
        <v>38</v>
      </c>
      <c r="H11046" t="s">
        <v>2</v>
      </c>
      <c r="I11046" t="s">
        <v>51</v>
      </c>
      <c r="J11046">
        <v>1185.3</v>
      </c>
    </row>
    <row r="11047" spans="1:10" x14ac:dyDescent="0.25">
      <c r="A11047">
        <v>61</v>
      </c>
      <c r="B11047">
        <v>2017</v>
      </c>
      <c r="C11047" t="s">
        <v>41</v>
      </c>
      <c r="D11047" t="s">
        <v>58</v>
      </c>
      <c r="E11047" t="s">
        <v>39</v>
      </c>
      <c r="F11047">
        <v>6</v>
      </c>
      <c r="G11047" t="s">
        <v>45</v>
      </c>
      <c r="H11047" t="s">
        <v>2</v>
      </c>
      <c r="I11047" t="s">
        <v>51</v>
      </c>
      <c r="J11047">
        <v>1138</v>
      </c>
    </row>
    <row r="11048" spans="1:10" x14ac:dyDescent="0.25">
      <c r="A11048">
        <v>61</v>
      </c>
      <c r="B11048">
        <v>2017</v>
      </c>
      <c r="C11048" t="s">
        <v>41</v>
      </c>
      <c r="D11048" t="s">
        <v>59</v>
      </c>
      <c r="E11048" t="s">
        <v>39</v>
      </c>
      <c r="F11048">
        <v>1</v>
      </c>
      <c r="G11048" t="s">
        <v>45</v>
      </c>
      <c r="H11048" t="s">
        <v>2</v>
      </c>
      <c r="I11048" t="s">
        <v>37</v>
      </c>
      <c r="J11048">
        <v>1660.4</v>
      </c>
    </row>
    <row r="11049" spans="1:10" x14ac:dyDescent="0.25">
      <c r="A11049">
        <v>61</v>
      </c>
      <c r="B11049">
        <v>2017</v>
      </c>
      <c r="C11049" t="s">
        <v>41</v>
      </c>
      <c r="D11049" t="s">
        <v>59</v>
      </c>
      <c r="E11049" t="s">
        <v>39</v>
      </c>
      <c r="F11049">
        <v>2</v>
      </c>
      <c r="G11049" t="s">
        <v>38</v>
      </c>
      <c r="H11049" t="s">
        <v>46</v>
      </c>
      <c r="I11049" t="s">
        <v>51</v>
      </c>
      <c r="J11049">
        <v>1558.2</v>
      </c>
    </row>
    <row r="11050" spans="1:10" x14ac:dyDescent="0.25">
      <c r="A11050">
        <v>61</v>
      </c>
      <c r="B11050">
        <v>2017</v>
      </c>
      <c r="C11050" t="s">
        <v>41</v>
      </c>
      <c r="D11050" t="s">
        <v>59</v>
      </c>
      <c r="E11050" t="s">
        <v>39</v>
      </c>
      <c r="F11050">
        <v>3</v>
      </c>
      <c r="G11050" t="s">
        <v>38</v>
      </c>
      <c r="H11050" t="s">
        <v>2</v>
      </c>
      <c r="I11050" t="s">
        <v>51</v>
      </c>
      <c r="J11050">
        <v>978</v>
      </c>
    </row>
    <row r="11051" spans="1:10" x14ac:dyDescent="0.25">
      <c r="A11051">
        <v>61</v>
      </c>
      <c r="B11051">
        <v>2017</v>
      </c>
      <c r="C11051" t="s">
        <v>41</v>
      </c>
      <c r="D11051" t="s">
        <v>59</v>
      </c>
      <c r="E11051" t="s">
        <v>39</v>
      </c>
      <c r="F11051">
        <v>4</v>
      </c>
      <c r="G11051" t="s">
        <v>38</v>
      </c>
      <c r="H11051" t="s">
        <v>2</v>
      </c>
      <c r="I11051" t="s">
        <v>37</v>
      </c>
      <c r="J11051">
        <v>1086.9000000000001</v>
      </c>
    </row>
    <row r="11052" spans="1:10" x14ac:dyDescent="0.25">
      <c r="A11052">
        <v>61</v>
      </c>
      <c r="B11052">
        <v>2017</v>
      </c>
      <c r="C11052" t="s">
        <v>41</v>
      </c>
      <c r="D11052" t="s">
        <v>59</v>
      </c>
      <c r="E11052" t="s">
        <v>39</v>
      </c>
      <c r="F11052">
        <v>5</v>
      </c>
      <c r="G11052" t="s">
        <v>45</v>
      </c>
      <c r="H11052" t="s">
        <v>46</v>
      </c>
      <c r="I11052" t="s">
        <v>51</v>
      </c>
      <c r="J11052">
        <v>1431.1</v>
      </c>
    </row>
    <row r="11053" spans="1:10" x14ac:dyDescent="0.25">
      <c r="A11053">
        <v>61</v>
      </c>
      <c r="B11053">
        <v>2017</v>
      </c>
      <c r="C11053" t="s">
        <v>41</v>
      </c>
      <c r="D11053" t="s">
        <v>59</v>
      </c>
      <c r="E11053" t="s">
        <v>39</v>
      </c>
      <c r="F11053">
        <v>6</v>
      </c>
      <c r="G11053" t="s">
        <v>45</v>
      </c>
      <c r="H11053" t="s">
        <v>46</v>
      </c>
      <c r="I11053" t="s">
        <v>51</v>
      </c>
      <c r="J11053">
        <v>1585.2</v>
      </c>
    </row>
    <row r="11054" spans="1:10" x14ac:dyDescent="0.25">
      <c r="A11054">
        <v>61</v>
      </c>
      <c r="B11054">
        <v>2018</v>
      </c>
      <c r="C11054" t="s">
        <v>41</v>
      </c>
      <c r="D11054" t="s">
        <v>58</v>
      </c>
      <c r="E11054" t="s">
        <v>39</v>
      </c>
      <c r="F11054">
        <v>1</v>
      </c>
      <c r="G11054" t="s">
        <v>45</v>
      </c>
      <c r="H11054" t="s">
        <v>46</v>
      </c>
      <c r="I11054" t="s">
        <v>51</v>
      </c>
      <c r="J11054">
        <v>1398.8</v>
      </c>
    </row>
    <row r="11055" spans="1:10" x14ac:dyDescent="0.25">
      <c r="A11055">
        <v>61</v>
      </c>
      <c r="B11055">
        <v>2018</v>
      </c>
      <c r="C11055" t="s">
        <v>41</v>
      </c>
      <c r="D11055" t="s">
        <v>58</v>
      </c>
      <c r="E11055" t="s">
        <v>39</v>
      </c>
      <c r="F11055">
        <v>2</v>
      </c>
      <c r="G11055" t="s">
        <v>38</v>
      </c>
      <c r="H11055" t="s">
        <v>2</v>
      </c>
      <c r="I11055" t="s">
        <v>51</v>
      </c>
      <c r="J11055">
        <v>1762.8</v>
      </c>
    </row>
    <row r="11056" spans="1:10" x14ac:dyDescent="0.25">
      <c r="A11056">
        <v>61</v>
      </c>
      <c r="B11056">
        <v>2018</v>
      </c>
      <c r="C11056" t="s">
        <v>41</v>
      </c>
      <c r="D11056" t="s">
        <v>58</v>
      </c>
      <c r="E11056" t="s">
        <v>39</v>
      </c>
      <c r="F11056">
        <v>3</v>
      </c>
      <c r="G11056" t="s">
        <v>38</v>
      </c>
      <c r="H11056" t="s">
        <v>2</v>
      </c>
      <c r="I11056" t="s">
        <v>37</v>
      </c>
      <c r="J11056">
        <v>1407.3</v>
      </c>
    </row>
    <row r="11057" spans="1:10" x14ac:dyDescent="0.25">
      <c r="A11057">
        <v>61</v>
      </c>
      <c r="B11057">
        <v>2018</v>
      </c>
      <c r="C11057" t="s">
        <v>41</v>
      </c>
      <c r="D11057" t="s">
        <v>58</v>
      </c>
      <c r="E11057" t="s">
        <v>39</v>
      </c>
      <c r="F11057">
        <v>4</v>
      </c>
      <c r="G11057" t="s">
        <v>38</v>
      </c>
      <c r="H11057" t="s">
        <v>2</v>
      </c>
      <c r="I11057" t="s">
        <v>51</v>
      </c>
      <c r="J11057">
        <v>654.4</v>
      </c>
    </row>
    <row r="11058" spans="1:10" x14ac:dyDescent="0.25">
      <c r="A11058">
        <v>61</v>
      </c>
      <c r="B11058">
        <v>2018</v>
      </c>
      <c r="C11058" t="s">
        <v>41</v>
      </c>
      <c r="D11058" t="s">
        <v>58</v>
      </c>
      <c r="E11058" t="s">
        <v>39</v>
      </c>
      <c r="F11058">
        <v>5</v>
      </c>
      <c r="G11058" t="s">
        <v>45</v>
      </c>
      <c r="H11058" t="s">
        <v>46</v>
      </c>
      <c r="I11058" t="s">
        <v>37</v>
      </c>
      <c r="J11058">
        <v>1299.5</v>
      </c>
    </row>
    <row r="11059" spans="1:10" x14ac:dyDescent="0.25">
      <c r="A11059">
        <v>61</v>
      </c>
      <c r="B11059">
        <v>2018</v>
      </c>
      <c r="C11059" t="s">
        <v>41</v>
      </c>
      <c r="D11059" t="s">
        <v>58</v>
      </c>
      <c r="E11059" t="s">
        <v>39</v>
      </c>
      <c r="F11059">
        <v>6</v>
      </c>
      <c r="G11059" t="s">
        <v>45</v>
      </c>
      <c r="H11059" t="s">
        <v>46</v>
      </c>
      <c r="I11059" t="s">
        <v>51</v>
      </c>
      <c r="J11059">
        <v>1367.1</v>
      </c>
    </row>
    <row r="11060" spans="1:10" x14ac:dyDescent="0.25">
      <c r="A11060">
        <v>61</v>
      </c>
      <c r="B11060">
        <v>2018</v>
      </c>
      <c r="C11060" t="s">
        <v>41</v>
      </c>
      <c r="D11060" t="s">
        <v>59</v>
      </c>
      <c r="E11060" t="s">
        <v>39</v>
      </c>
      <c r="F11060">
        <v>1</v>
      </c>
      <c r="G11060" t="s">
        <v>38</v>
      </c>
      <c r="H11060" t="s">
        <v>46</v>
      </c>
      <c r="I11060" t="s">
        <v>51</v>
      </c>
      <c r="J11060">
        <v>1213.2</v>
      </c>
    </row>
    <row r="11061" spans="1:10" x14ac:dyDescent="0.25">
      <c r="A11061">
        <v>61</v>
      </c>
      <c r="B11061">
        <v>2018</v>
      </c>
      <c r="C11061" t="s">
        <v>41</v>
      </c>
      <c r="D11061" t="s">
        <v>59</v>
      </c>
      <c r="E11061" t="s">
        <v>39</v>
      </c>
      <c r="F11061">
        <v>2</v>
      </c>
      <c r="G11061" t="s">
        <v>38</v>
      </c>
      <c r="H11061" t="s">
        <v>46</v>
      </c>
      <c r="I11061" t="s">
        <v>51</v>
      </c>
      <c r="J11061">
        <v>1999.6</v>
      </c>
    </row>
    <row r="11062" spans="1:10" x14ac:dyDescent="0.25">
      <c r="A11062">
        <v>61</v>
      </c>
      <c r="B11062">
        <v>2018</v>
      </c>
      <c r="C11062" t="s">
        <v>41</v>
      </c>
      <c r="D11062" t="s">
        <v>59</v>
      </c>
      <c r="E11062" t="s">
        <v>39</v>
      </c>
      <c r="F11062">
        <v>3</v>
      </c>
      <c r="G11062" t="s">
        <v>38</v>
      </c>
      <c r="H11062" t="s">
        <v>2</v>
      </c>
      <c r="I11062" t="s">
        <v>51</v>
      </c>
      <c r="J11062">
        <v>1863.2</v>
      </c>
    </row>
    <row r="11063" spans="1:10" x14ac:dyDescent="0.25">
      <c r="A11063">
        <v>61</v>
      </c>
      <c r="B11063">
        <v>2018</v>
      </c>
      <c r="C11063" t="s">
        <v>41</v>
      </c>
      <c r="D11063" t="s">
        <v>59</v>
      </c>
      <c r="E11063" t="s">
        <v>39</v>
      </c>
      <c r="F11063">
        <v>4</v>
      </c>
      <c r="G11063" t="s">
        <v>38</v>
      </c>
      <c r="H11063" t="s">
        <v>46</v>
      </c>
      <c r="I11063" t="s">
        <v>51</v>
      </c>
      <c r="J11063">
        <v>1459.4</v>
      </c>
    </row>
    <row r="11064" spans="1:10" x14ac:dyDescent="0.25">
      <c r="A11064">
        <v>61</v>
      </c>
      <c r="B11064">
        <v>2018</v>
      </c>
      <c r="C11064" t="s">
        <v>41</v>
      </c>
      <c r="D11064" t="s">
        <v>59</v>
      </c>
      <c r="E11064" t="s">
        <v>39</v>
      </c>
      <c r="F11064">
        <v>5</v>
      </c>
      <c r="G11064" t="s">
        <v>45</v>
      </c>
      <c r="H11064" t="s">
        <v>46</v>
      </c>
      <c r="I11064" t="s">
        <v>37</v>
      </c>
      <c r="J11064">
        <v>1433.6</v>
      </c>
    </row>
    <row r="11065" spans="1:10" x14ac:dyDescent="0.25">
      <c r="A11065">
        <v>61</v>
      </c>
      <c r="B11065">
        <v>2018</v>
      </c>
      <c r="C11065" t="s">
        <v>41</v>
      </c>
      <c r="D11065" t="s">
        <v>59</v>
      </c>
      <c r="E11065" t="s">
        <v>39</v>
      </c>
      <c r="F11065">
        <v>6</v>
      </c>
      <c r="G11065" t="s">
        <v>45</v>
      </c>
      <c r="H11065" t="s">
        <v>2</v>
      </c>
      <c r="I11065" t="s">
        <v>37</v>
      </c>
      <c r="J11065">
        <v>1651.6</v>
      </c>
    </row>
    <row r="11066" spans="1:10" x14ac:dyDescent="0.25">
      <c r="A11066">
        <v>62</v>
      </c>
      <c r="B11066">
        <v>2017</v>
      </c>
      <c r="C11066" t="s">
        <v>41</v>
      </c>
      <c r="D11066" t="s">
        <v>58</v>
      </c>
      <c r="E11066" t="s">
        <v>39</v>
      </c>
      <c r="F11066">
        <v>1</v>
      </c>
      <c r="G11066" t="s">
        <v>38</v>
      </c>
      <c r="H11066" t="s">
        <v>2</v>
      </c>
      <c r="I11066" t="s">
        <v>37</v>
      </c>
      <c r="J11066">
        <v>618</v>
      </c>
    </row>
    <row r="11067" spans="1:10" x14ac:dyDescent="0.25">
      <c r="A11067">
        <v>62</v>
      </c>
      <c r="B11067">
        <v>2017</v>
      </c>
      <c r="C11067" t="s">
        <v>41</v>
      </c>
      <c r="D11067" t="s">
        <v>58</v>
      </c>
      <c r="E11067" t="s">
        <v>39</v>
      </c>
      <c r="F11067">
        <v>2</v>
      </c>
      <c r="G11067" t="s">
        <v>38</v>
      </c>
      <c r="H11067" t="s">
        <v>2</v>
      </c>
      <c r="I11067" t="s">
        <v>51</v>
      </c>
      <c r="J11067">
        <v>758.6</v>
      </c>
    </row>
    <row r="11068" spans="1:10" x14ac:dyDescent="0.25">
      <c r="A11068">
        <v>62</v>
      </c>
      <c r="B11068">
        <v>2017</v>
      </c>
      <c r="C11068" t="s">
        <v>41</v>
      </c>
      <c r="D11068" t="s">
        <v>58</v>
      </c>
      <c r="E11068" t="s">
        <v>39</v>
      </c>
      <c r="F11068">
        <v>3</v>
      </c>
      <c r="G11068" t="s">
        <v>38</v>
      </c>
      <c r="H11068" t="s">
        <v>46</v>
      </c>
      <c r="I11068" t="s">
        <v>37</v>
      </c>
      <c r="J11068">
        <v>1030.2</v>
      </c>
    </row>
    <row r="11069" spans="1:10" x14ac:dyDescent="0.25">
      <c r="A11069">
        <v>62</v>
      </c>
      <c r="B11069">
        <v>2017</v>
      </c>
      <c r="C11069" t="s">
        <v>41</v>
      </c>
      <c r="D11069" t="s">
        <v>58</v>
      </c>
      <c r="E11069" t="s">
        <v>39</v>
      </c>
      <c r="F11069">
        <v>4</v>
      </c>
      <c r="G11069" t="s">
        <v>38</v>
      </c>
      <c r="H11069" t="s">
        <v>46</v>
      </c>
      <c r="I11069" t="s">
        <v>51</v>
      </c>
      <c r="J11069">
        <v>716.8</v>
      </c>
    </row>
    <row r="11070" spans="1:10" x14ac:dyDescent="0.25">
      <c r="A11070">
        <v>62</v>
      </c>
      <c r="B11070">
        <v>2017</v>
      </c>
      <c r="C11070" t="s">
        <v>41</v>
      </c>
      <c r="D11070" t="s">
        <v>58</v>
      </c>
      <c r="E11070" t="s">
        <v>39</v>
      </c>
      <c r="F11070">
        <v>5</v>
      </c>
      <c r="G11070" t="s">
        <v>38</v>
      </c>
      <c r="H11070" t="s">
        <v>46</v>
      </c>
      <c r="I11070" t="s">
        <v>51</v>
      </c>
      <c r="J11070">
        <v>1385.3</v>
      </c>
    </row>
    <row r="11071" spans="1:10" x14ac:dyDescent="0.25">
      <c r="A11071">
        <v>62</v>
      </c>
      <c r="B11071">
        <v>2017</v>
      </c>
      <c r="C11071" t="s">
        <v>41</v>
      </c>
      <c r="D11071" t="s">
        <v>58</v>
      </c>
      <c r="E11071" t="s">
        <v>39</v>
      </c>
      <c r="F11071">
        <v>6</v>
      </c>
      <c r="G11071" t="s">
        <v>38</v>
      </c>
      <c r="H11071" t="s">
        <v>46</v>
      </c>
      <c r="I11071" t="s">
        <v>37</v>
      </c>
      <c r="J11071">
        <v>1395.4</v>
      </c>
    </row>
    <row r="11072" spans="1:10" x14ac:dyDescent="0.25">
      <c r="A11072">
        <v>62</v>
      </c>
      <c r="B11072">
        <v>2017</v>
      </c>
      <c r="C11072" t="s">
        <v>41</v>
      </c>
      <c r="D11072" t="s">
        <v>59</v>
      </c>
      <c r="E11072" t="s">
        <v>39</v>
      </c>
      <c r="F11072">
        <v>1</v>
      </c>
      <c r="G11072" t="s">
        <v>38</v>
      </c>
      <c r="H11072" t="s">
        <v>2</v>
      </c>
      <c r="I11072" t="s">
        <v>37</v>
      </c>
      <c r="J11072">
        <v>1656</v>
      </c>
    </row>
    <row r="11073" spans="1:10" x14ac:dyDescent="0.25">
      <c r="A11073">
        <v>62</v>
      </c>
      <c r="B11073">
        <v>2017</v>
      </c>
      <c r="C11073" t="s">
        <v>41</v>
      </c>
      <c r="D11073" t="s">
        <v>59</v>
      </c>
      <c r="E11073" t="s">
        <v>39</v>
      </c>
      <c r="F11073">
        <v>2</v>
      </c>
      <c r="G11073" t="s">
        <v>38</v>
      </c>
      <c r="H11073" t="s">
        <v>2</v>
      </c>
      <c r="I11073" t="s">
        <v>51</v>
      </c>
      <c r="J11073">
        <v>833.9</v>
      </c>
    </row>
    <row r="11074" spans="1:10" x14ac:dyDescent="0.25">
      <c r="A11074">
        <v>62</v>
      </c>
      <c r="B11074">
        <v>2017</v>
      </c>
      <c r="C11074" t="s">
        <v>41</v>
      </c>
      <c r="D11074" t="s">
        <v>59</v>
      </c>
      <c r="E11074" t="s">
        <v>39</v>
      </c>
      <c r="F11074">
        <v>3</v>
      </c>
      <c r="G11074" t="s">
        <v>45</v>
      </c>
      <c r="H11074" t="s">
        <v>46</v>
      </c>
      <c r="I11074" t="s">
        <v>37</v>
      </c>
      <c r="J11074">
        <v>952</v>
      </c>
    </row>
    <row r="11075" spans="1:10" x14ac:dyDescent="0.25">
      <c r="A11075">
        <v>62</v>
      </c>
      <c r="B11075">
        <v>2017</v>
      </c>
      <c r="C11075" t="s">
        <v>41</v>
      </c>
      <c r="D11075" t="s">
        <v>59</v>
      </c>
      <c r="E11075" t="s">
        <v>39</v>
      </c>
      <c r="F11075">
        <v>4</v>
      </c>
      <c r="G11075" t="s">
        <v>38</v>
      </c>
      <c r="H11075" t="s">
        <v>46</v>
      </c>
      <c r="I11075" t="s">
        <v>51</v>
      </c>
      <c r="J11075">
        <v>1731.5</v>
      </c>
    </row>
    <row r="11076" spans="1:10" x14ac:dyDescent="0.25">
      <c r="A11076">
        <v>62</v>
      </c>
      <c r="B11076">
        <v>2017</v>
      </c>
      <c r="C11076" t="s">
        <v>41</v>
      </c>
      <c r="D11076" t="s">
        <v>59</v>
      </c>
      <c r="E11076" t="s">
        <v>39</v>
      </c>
      <c r="F11076">
        <v>5</v>
      </c>
      <c r="G11076" t="s">
        <v>45</v>
      </c>
      <c r="H11076" t="s">
        <v>2</v>
      </c>
      <c r="I11076" t="s">
        <v>51</v>
      </c>
      <c r="J11076">
        <v>1302.8</v>
      </c>
    </row>
    <row r="11077" spans="1:10" x14ac:dyDescent="0.25">
      <c r="A11077">
        <v>62</v>
      </c>
      <c r="B11077">
        <v>2017</v>
      </c>
      <c r="C11077" t="s">
        <v>41</v>
      </c>
      <c r="D11077" t="s">
        <v>59</v>
      </c>
      <c r="E11077" t="s">
        <v>39</v>
      </c>
      <c r="F11077">
        <v>6</v>
      </c>
      <c r="G11077" t="s">
        <v>45</v>
      </c>
      <c r="H11077" t="s">
        <v>2</v>
      </c>
      <c r="I11077" t="s">
        <v>37</v>
      </c>
      <c r="J11077">
        <v>1454.5</v>
      </c>
    </row>
    <row r="11078" spans="1:10" x14ac:dyDescent="0.25">
      <c r="A11078">
        <v>62</v>
      </c>
      <c r="B11078">
        <v>2018</v>
      </c>
      <c r="C11078" t="s">
        <v>41</v>
      </c>
      <c r="D11078" t="s">
        <v>58</v>
      </c>
      <c r="E11078" t="s">
        <v>39</v>
      </c>
      <c r="F11078">
        <v>1</v>
      </c>
      <c r="G11078" t="s">
        <v>45</v>
      </c>
      <c r="H11078" t="s">
        <v>2</v>
      </c>
      <c r="I11078" t="s">
        <v>51</v>
      </c>
      <c r="J11078">
        <v>1223</v>
      </c>
    </row>
    <row r="11079" spans="1:10" x14ac:dyDescent="0.25">
      <c r="A11079">
        <v>62</v>
      </c>
      <c r="B11079">
        <v>2018</v>
      </c>
      <c r="C11079" t="s">
        <v>41</v>
      </c>
      <c r="D11079" t="s">
        <v>58</v>
      </c>
      <c r="E11079" t="s">
        <v>39</v>
      </c>
      <c r="F11079">
        <v>2</v>
      </c>
      <c r="G11079" t="s">
        <v>38</v>
      </c>
      <c r="H11079" t="s">
        <v>2</v>
      </c>
      <c r="I11079" t="s">
        <v>51</v>
      </c>
      <c r="J11079">
        <v>1582.8</v>
      </c>
    </row>
    <row r="11080" spans="1:10" x14ac:dyDescent="0.25">
      <c r="A11080">
        <v>62</v>
      </c>
      <c r="B11080">
        <v>2018</v>
      </c>
      <c r="C11080" t="s">
        <v>41</v>
      </c>
      <c r="D11080" t="s">
        <v>58</v>
      </c>
      <c r="E11080" t="s">
        <v>39</v>
      </c>
      <c r="F11080">
        <v>3</v>
      </c>
      <c r="G11080" t="s">
        <v>38</v>
      </c>
      <c r="H11080" t="s">
        <v>46</v>
      </c>
      <c r="I11080" t="s">
        <v>37</v>
      </c>
      <c r="J11080">
        <v>1948.4</v>
      </c>
    </row>
    <row r="11081" spans="1:10" x14ac:dyDescent="0.25">
      <c r="A11081">
        <v>62</v>
      </c>
      <c r="B11081">
        <v>2018</v>
      </c>
      <c r="C11081" t="s">
        <v>41</v>
      </c>
      <c r="D11081" t="s">
        <v>58</v>
      </c>
      <c r="E11081" t="s">
        <v>39</v>
      </c>
      <c r="F11081">
        <v>4</v>
      </c>
      <c r="G11081" t="s">
        <v>38</v>
      </c>
      <c r="H11081" t="s">
        <v>46</v>
      </c>
      <c r="I11081" t="s">
        <v>37</v>
      </c>
      <c r="J11081">
        <v>1400.2</v>
      </c>
    </row>
    <row r="11082" spans="1:10" x14ac:dyDescent="0.25">
      <c r="A11082">
        <v>62</v>
      </c>
      <c r="B11082">
        <v>2018</v>
      </c>
      <c r="C11082" t="s">
        <v>41</v>
      </c>
      <c r="D11082" t="s">
        <v>58</v>
      </c>
      <c r="E11082" t="s">
        <v>39</v>
      </c>
      <c r="F11082">
        <v>5</v>
      </c>
      <c r="G11082" t="s">
        <v>38</v>
      </c>
      <c r="H11082" t="s">
        <v>2</v>
      </c>
      <c r="I11082" t="s">
        <v>37</v>
      </c>
      <c r="J11082">
        <v>1044.2</v>
      </c>
    </row>
    <row r="11083" spans="1:10" x14ac:dyDescent="0.25">
      <c r="A11083">
        <v>62</v>
      </c>
      <c r="B11083">
        <v>2018</v>
      </c>
      <c r="C11083" t="s">
        <v>41</v>
      </c>
      <c r="D11083" t="s">
        <v>58</v>
      </c>
      <c r="E11083" t="s">
        <v>39</v>
      </c>
      <c r="F11083">
        <v>6</v>
      </c>
      <c r="G11083" t="s">
        <v>38</v>
      </c>
      <c r="H11083" t="s">
        <v>2</v>
      </c>
      <c r="I11083" t="s">
        <v>51</v>
      </c>
      <c r="J11083">
        <v>1269</v>
      </c>
    </row>
    <row r="11084" spans="1:10" x14ac:dyDescent="0.25">
      <c r="A11084">
        <v>62</v>
      </c>
      <c r="B11084">
        <v>2018</v>
      </c>
      <c r="C11084" t="s">
        <v>41</v>
      </c>
      <c r="D11084" t="s">
        <v>59</v>
      </c>
      <c r="E11084" t="s">
        <v>39</v>
      </c>
      <c r="F11084">
        <v>1</v>
      </c>
      <c r="G11084" t="s">
        <v>38</v>
      </c>
      <c r="H11084" t="s">
        <v>2</v>
      </c>
      <c r="I11084" t="s">
        <v>51</v>
      </c>
      <c r="J11084">
        <v>524.9</v>
      </c>
    </row>
    <row r="11085" spans="1:10" x14ac:dyDescent="0.25">
      <c r="A11085">
        <v>62</v>
      </c>
      <c r="B11085">
        <v>2018</v>
      </c>
      <c r="C11085" t="s">
        <v>41</v>
      </c>
      <c r="D11085" t="s">
        <v>59</v>
      </c>
      <c r="E11085" t="s">
        <v>39</v>
      </c>
      <c r="F11085">
        <v>2</v>
      </c>
      <c r="G11085" t="s">
        <v>38</v>
      </c>
      <c r="H11085" t="s">
        <v>46</v>
      </c>
      <c r="I11085" t="s">
        <v>37</v>
      </c>
      <c r="J11085">
        <v>1100.8</v>
      </c>
    </row>
    <row r="11086" spans="1:10" x14ac:dyDescent="0.25">
      <c r="A11086">
        <v>62</v>
      </c>
      <c r="B11086">
        <v>2018</v>
      </c>
      <c r="C11086" t="s">
        <v>41</v>
      </c>
      <c r="D11086" t="s">
        <v>59</v>
      </c>
      <c r="E11086" t="s">
        <v>39</v>
      </c>
      <c r="F11086">
        <v>3</v>
      </c>
      <c r="G11086" t="s">
        <v>45</v>
      </c>
      <c r="H11086" t="s">
        <v>46</v>
      </c>
      <c r="I11086" t="s">
        <v>37</v>
      </c>
      <c r="J11086">
        <v>880.1</v>
      </c>
    </row>
    <row r="11087" spans="1:10" x14ac:dyDescent="0.25">
      <c r="A11087">
        <v>62</v>
      </c>
      <c r="B11087">
        <v>2018</v>
      </c>
      <c r="C11087" t="s">
        <v>41</v>
      </c>
      <c r="D11087" t="s">
        <v>59</v>
      </c>
      <c r="E11087" t="s">
        <v>39</v>
      </c>
      <c r="F11087">
        <v>4</v>
      </c>
      <c r="G11087" t="s">
        <v>38</v>
      </c>
      <c r="H11087" t="s">
        <v>46</v>
      </c>
      <c r="I11087" t="s">
        <v>37</v>
      </c>
      <c r="J11087">
        <v>1945.1</v>
      </c>
    </row>
    <row r="11088" spans="1:10" x14ac:dyDescent="0.25">
      <c r="A11088">
        <v>62</v>
      </c>
      <c r="B11088">
        <v>2018</v>
      </c>
      <c r="C11088" t="s">
        <v>41</v>
      </c>
      <c r="D11088" t="s">
        <v>59</v>
      </c>
      <c r="E11088" t="s">
        <v>39</v>
      </c>
      <c r="F11088">
        <v>5</v>
      </c>
      <c r="G11088" t="s">
        <v>45</v>
      </c>
      <c r="H11088" t="s">
        <v>46</v>
      </c>
      <c r="I11088" t="s">
        <v>51</v>
      </c>
      <c r="J11088">
        <v>1947.1</v>
      </c>
    </row>
    <row r="11089" spans="1:10" x14ac:dyDescent="0.25">
      <c r="A11089">
        <v>62</v>
      </c>
      <c r="B11089">
        <v>2018</v>
      </c>
      <c r="C11089" t="s">
        <v>41</v>
      </c>
      <c r="D11089" t="s">
        <v>59</v>
      </c>
      <c r="E11089" t="s">
        <v>39</v>
      </c>
      <c r="F11089">
        <v>6</v>
      </c>
      <c r="G11089" t="s">
        <v>45</v>
      </c>
      <c r="H11089" t="s">
        <v>46</v>
      </c>
      <c r="I11089" t="s">
        <v>51</v>
      </c>
      <c r="J11089">
        <v>1798.7</v>
      </c>
    </row>
    <row r="11090" spans="1:10" x14ac:dyDescent="0.25">
      <c r="A11090">
        <v>63</v>
      </c>
      <c r="B11090">
        <v>2017</v>
      </c>
      <c r="C11090" t="s">
        <v>41</v>
      </c>
      <c r="D11090" t="s">
        <v>58</v>
      </c>
      <c r="E11090" t="s">
        <v>39</v>
      </c>
      <c r="F11090">
        <v>1</v>
      </c>
      <c r="G11090" t="s">
        <v>38</v>
      </c>
      <c r="H11090" t="s">
        <v>2</v>
      </c>
      <c r="I11090" t="s">
        <v>37</v>
      </c>
      <c r="J11090">
        <v>795</v>
      </c>
    </row>
    <row r="11091" spans="1:10" x14ac:dyDescent="0.25">
      <c r="A11091">
        <v>63</v>
      </c>
      <c r="B11091">
        <v>2017</v>
      </c>
      <c r="C11091" t="s">
        <v>41</v>
      </c>
      <c r="D11091" t="s">
        <v>58</v>
      </c>
      <c r="E11091" t="s">
        <v>39</v>
      </c>
      <c r="F11091">
        <v>2</v>
      </c>
      <c r="G11091" t="s">
        <v>38</v>
      </c>
      <c r="H11091" t="s">
        <v>46</v>
      </c>
      <c r="I11091" t="s">
        <v>37</v>
      </c>
      <c r="J11091">
        <v>1363.4</v>
      </c>
    </row>
    <row r="11092" spans="1:10" x14ac:dyDescent="0.25">
      <c r="A11092">
        <v>63</v>
      </c>
      <c r="B11092">
        <v>2017</v>
      </c>
      <c r="C11092" t="s">
        <v>41</v>
      </c>
      <c r="D11092" t="s">
        <v>58</v>
      </c>
      <c r="E11092" t="s">
        <v>39</v>
      </c>
      <c r="F11092">
        <v>3</v>
      </c>
      <c r="G11092" t="s">
        <v>38</v>
      </c>
      <c r="H11092" t="s">
        <v>2</v>
      </c>
      <c r="I11092" t="s">
        <v>51</v>
      </c>
      <c r="J11092">
        <v>1517.8</v>
      </c>
    </row>
    <row r="11093" spans="1:10" x14ac:dyDescent="0.25">
      <c r="A11093">
        <v>63</v>
      </c>
      <c r="B11093">
        <v>2017</v>
      </c>
      <c r="C11093" t="s">
        <v>41</v>
      </c>
      <c r="D11093" t="s">
        <v>58</v>
      </c>
      <c r="E11093" t="s">
        <v>39</v>
      </c>
      <c r="F11093">
        <v>4</v>
      </c>
      <c r="G11093" t="s">
        <v>38</v>
      </c>
      <c r="H11093" t="s">
        <v>2</v>
      </c>
      <c r="I11093" t="s">
        <v>51</v>
      </c>
      <c r="J11093">
        <v>649.6</v>
      </c>
    </row>
    <row r="11094" spans="1:10" x14ac:dyDescent="0.25">
      <c r="A11094">
        <v>63</v>
      </c>
      <c r="B11094">
        <v>2017</v>
      </c>
      <c r="C11094" t="s">
        <v>41</v>
      </c>
      <c r="D11094" t="s">
        <v>58</v>
      </c>
      <c r="E11094" t="s">
        <v>39</v>
      </c>
      <c r="F11094">
        <v>5</v>
      </c>
      <c r="G11094" t="s">
        <v>38</v>
      </c>
      <c r="H11094" t="s">
        <v>2</v>
      </c>
      <c r="I11094" t="s">
        <v>37</v>
      </c>
      <c r="J11094">
        <v>1706.5</v>
      </c>
    </row>
    <row r="11095" spans="1:10" x14ac:dyDescent="0.25">
      <c r="A11095">
        <v>63</v>
      </c>
      <c r="B11095">
        <v>2017</v>
      </c>
      <c r="C11095" t="s">
        <v>41</v>
      </c>
      <c r="D11095" t="s">
        <v>58</v>
      </c>
      <c r="E11095" t="s">
        <v>39</v>
      </c>
      <c r="F11095">
        <v>6</v>
      </c>
      <c r="G11095" t="s">
        <v>45</v>
      </c>
      <c r="H11095" t="s">
        <v>2</v>
      </c>
      <c r="I11095" t="s">
        <v>51</v>
      </c>
      <c r="J11095">
        <v>503.2</v>
      </c>
    </row>
    <row r="11096" spans="1:10" x14ac:dyDescent="0.25">
      <c r="A11096">
        <v>63</v>
      </c>
      <c r="B11096">
        <v>2017</v>
      </c>
      <c r="C11096" t="s">
        <v>41</v>
      </c>
      <c r="D11096" t="s">
        <v>59</v>
      </c>
      <c r="E11096" t="s">
        <v>39</v>
      </c>
      <c r="F11096">
        <v>1</v>
      </c>
      <c r="G11096" t="s">
        <v>38</v>
      </c>
      <c r="H11096" t="s">
        <v>2</v>
      </c>
      <c r="I11096" t="s">
        <v>51</v>
      </c>
      <c r="J11096">
        <v>1408</v>
      </c>
    </row>
    <row r="11097" spans="1:10" x14ac:dyDescent="0.25">
      <c r="A11097">
        <v>63</v>
      </c>
      <c r="B11097">
        <v>2017</v>
      </c>
      <c r="C11097" t="s">
        <v>41</v>
      </c>
      <c r="D11097" t="s">
        <v>59</v>
      </c>
      <c r="E11097" t="s">
        <v>39</v>
      </c>
      <c r="F11097">
        <v>2</v>
      </c>
      <c r="G11097" t="s">
        <v>45</v>
      </c>
      <c r="H11097" t="s">
        <v>46</v>
      </c>
      <c r="I11097" t="s">
        <v>51</v>
      </c>
      <c r="J11097">
        <v>1124</v>
      </c>
    </row>
    <row r="11098" spans="1:10" x14ac:dyDescent="0.25">
      <c r="A11098">
        <v>63</v>
      </c>
      <c r="B11098">
        <v>2017</v>
      </c>
      <c r="C11098" t="s">
        <v>41</v>
      </c>
      <c r="D11098" t="s">
        <v>59</v>
      </c>
      <c r="E11098" t="s">
        <v>39</v>
      </c>
      <c r="F11098">
        <v>3</v>
      </c>
      <c r="G11098" t="s">
        <v>38</v>
      </c>
      <c r="H11098" t="s">
        <v>46</v>
      </c>
      <c r="I11098" t="s">
        <v>51</v>
      </c>
      <c r="J11098">
        <v>1451.4</v>
      </c>
    </row>
    <row r="11099" spans="1:10" x14ac:dyDescent="0.25">
      <c r="A11099">
        <v>63</v>
      </c>
      <c r="B11099">
        <v>2017</v>
      </c>
      <c r="C11099" t="s">
        <v>41</v>
      </c>
      <c r="D11099" t="s">
        <v>59</v>
      </c>
      <c r="E11099" t="s">
        <v>39</v>
      </c>
      <c r="F11099">
        <v>4</v>
      </c>
      <c r="G11099" t="s">
        <v>38</v>
      </c>
      <c r="H11099" t="s">
        <v>46</v>
      </c>
      <c r="I11099" t="s">
        <v>37</v>
      </c>
      <c r="J11099">
        <v>2150.1999999999998</v>
      </c>
    </row>
    <row r="11100" spans="1:10" x14ac:dyDescent="0.25">
      <c r="A11100">
        <v>63</v>
      </c>
      <c r="B11100">
        <v>2017</v>
      </c>
      <c r="C11100" t="s">
        <v>41</v>
      </c>
      <c r="D11100" t="s">
        <v>59</v>
      </c>
      <c r="E11100" t="s">
        <v>39</v>
      </c>
      <c r="F11100">
        <v>5</v>
      </c>
      <c r="G11100" t="s">
        <v>38</v>
      </c>
      <c r="H11100" t="s">
        <v>46</v>
      </c>
      <c r="I11100" t="s">
        <v>51</v>
      </c>
      <c r="J11100">
        <v>579.29999999999995</v>
      </c>
    </row>
    <row r="11101" spans="1:10" x14ac:dyDescent="0.25">
      <c r="A11101">
        <v>63</v>
      </c>
      <c r="B11101">
        <v>2017</v>
      </c>
      <c r="C11101" t="s">
        <v>41</v>
      </c>
      <c r="D11101" t="s">
        <v>59</v>
      </c>
      <c r="E11101" t="s">
        <v>39</v>
      </c>
      <c r="F11101">
        <v>6</v>
      </c>
      <c r="G11101" t="s">
        <v>45</v>
      </c>
      <c r="H11101" t="s">
        <v>46</v>
      </c>
      <c r="I11101" t="s">
        <v>37</v>
      </c>
      <c r="J11101">
        <v>974.5</v>
      </c>
    </row>
    <row r="11102" spans="1:10" x14ac:dyDescent="0.25">
      <c r="A11102">
        <v>63</v>
      </c>
      <c r="B11102">
        <v>2018</v>
      </c>
      <c r="C11102" t="s">
        <v>41</v>
      </c>
      <c r="D11102" t="s">
        <v>58</v>
      </c>
      <c r="E11102" t="s">
        <v>39</v>
      </c>
      <c r="F11102">
        <v>1</v>
      </c>
      <c r="G11102" t="s">
        <v>38</v>
      </c>
      <c r="H11102" t="s">
        <v>46</v>
      </c>
      <c r="I11102" t="s">
        <v>51</v>
      </c>
      <c r="J11102">
        <v>1062.0999999999999</v>
      </c>
    </row>
    <row r="11103" spans="1:10" x14ac:dyDescent="0.25">
      <c r="A11103">
        <v>63</v>
      </c>
      <c r="B11103">
        <v>2018</v>
      </c>
      <c r="C11103" t="s">
        <v>41</v>
      </c>
      <c r="D11103" t="s">
        <v>58</v>
      </c>
      <c r="E11103" t="s">
        <v>39</v>
      </c>
      <c r="F11103">
        <v>2</v>
      </c>
      <c r="G11103" t="s">
        <v>45</v>
      </c>
      <c r="H11103" t="s">
        <v>2</v>
      </c>
      <c r="I11103" t="s">
        <v>51</v>
      </c>
      <c r="J11103">
        <v>277</v>
      </c>
    </row>
    <row r="11104" spans="1:10" x14ac:dyDescent="0.25">
      <c r="A11104">
        <v>63</v>
      </c>
      <c r="B11104">
        <v>2018</v>
      </c>
      <c r="C11104" t="s">
        <v>41</v>
      </c>
      <c r="D11104" t="s">
        <v>58</v>
      </c>
      <c r="E11104" t="s">
        <v>39</v>
      </c>
      <c r="F11104">
        <v>3</v>
      </c>
      <c r="G11104" t="s">
        <v>45</v>
      </c>
      <c r="H11104" t="s">
        <v>46</v>
      </c>
      <c r="I11104" t="s">
        <v>51</v>
      </c>
      <c r="J11104">
        <v>954.1</v>
      </c>
    </row>
    <row r="11105" spans="1:10" x14ac:dyDescent="0.25">
      <c r="A11105">
        <v>63</v>
      </c>
      <c r="B11105">
        <v>2018</v>
      </c>
      <c r="C11105" t="s">
        <v>41</v>
      </c>
      <c r="D11105" t="s">
        <v>58</v>
      </c>
      <c r="E11105" t="s">
        <v>39</v>
      </c>
      <c r="F11105">
        <v>4</v>
      </c>
      <c r="G11105" t="s">
        <v>38</v>
      </c>
      <c r="H11105" t="s">
        <v>2</v>
      </c>
      <c r="I11105" t="s">
        <v>51</v>
      </c>
      <c r="J11105">
        <v>928.4</v>
      </c>
    </row>
    <row r="11106" spans="1:10" x14ac:dyDescent="0.25">
      <c r="A11106">
        <v>63</v>
      </c>
      <c r="B11106">
        <v>2018</v>
      </c>
      <c r="C11106" t="s">
        <v>41</v>
      </c>
      <c r="D11106" t="s">
        <v>58</v>
      </c>
      <c r="E11106" t="s">
        <v>39</v>
      </c>
      <c r="F11106">
        <v>5</v>
      </c>
      <c r="G11106" t="s">
        <v>38</v>
      </c>
      <c r="H11106" t="s">
        <v>46</v>
      </c>
      <c r="I11106" t="s">
        <v>37</v>
      </c>
      <c r="J11106">
        <v>905.8</v>
      </c>
    </row>
    <row r="11107" spans="1:10" x14ac:dyDescent="0.25">
      <c r="A11107">
        <v>63</v>
      </c>
      <c r="B11107">
        <v>2018</v>
      </c>
      <c r="C11107" t="s">
        <v>41</v>
      </c>
      <c r="D11107" t="s">
        <v>58</v>
      </c>
      <c r="E11107" t="s">
        <v>39</v>
      </c>
      <c r="F11107">
        <v>6</v>
      </c>
      <c r="G11107" t="s">
        <v>45</v>
      </c>
      <c r="H11107" t="s">
        <v>2</v>
      </c>
      <c r="I11107" t="s">
        <v>51</v>
      </c>
      <c r="J11107">
        <v>945.6</v>
      </c>
    </row>
    <row r="11108" spans="1:10" x14ac:dyDescent="0.25">
      <c r="A11108">
        <v>63</v>
      </c>
      <c r="B11108">
        <v>2018</v>
      </c>
      <c r="C11108" t="s">
        <v>41</v>
      </c>
      <c r="D11108" t="s">
        <v>59</v>
      </c>
      <c r="E11108" t="s">
        <v>39</v>
      </c>
      <c r="F11108">
        <v>1</v>
      </c>
      <c r="G11108" t="s">
        <v>45</v>
      </c>
      <c r="H11108" t="s">
        <v>46</v>
      </c>
      <c r="I11108" t="s">
        <v>51</v>
      </c>
      <c r="J11108">
        <v>1534.1</v>
      </c>
    </row>
    <row r="11109" spans="1:10" x14ac:dyDescent="0.25">
      <c r="A11109">
        <v>63</v>
      </c>
      <c r="B11109">
        <v>2018</v>
      </c>
      <c r="C11109" t="s">
        <v>41</v>
      </c>
      <c r="D11109" t="s">
        <v>59</v>
      </c>
      <c r="E11109" t="s">
        <v>39</v>
      </c>
      <c r="F11109">
        <v>2</v>
      </c>
      <c r="G11109" t="s">
        <v>45</v>
      </c>
      <c r="H11109" t="s">
        <v>46</v>
      </c>
      <c r="I11109" t="s">
        <v>51</v>
      </c>
      <c r="J11109">
        <v>1584.3</v>
      </c>
    </row>
    <row r="11110" spans="1:10" x14ac:dyDescent="0.25">
      <c r="A11110">
        <v>63</v>
      </c>
      <c r="B11110">
        <v>2018</v>
      </c>
      <c r="C11110" t="s">
        <v>41</v>
      </c>
      <c r="D11110" t="s">
        <v>59</v>
      </c>
      <c r="E11110" t="s">
        <v>39</v>
      </c>
      <c r="F11110">
        <v>3</v>
      </c>
      <c r="G11110" t="s">
        <v>45</v>
      </c>
      <c r="H11110" t="s">
        <v>46</v>
      </c>
      <c r="I11110" t="s">
        <v>37</v>
      </c>
      <c r="J11110">
        <v>1018</v>
      </c>
    </row>
    <row r="11111" spans="1:10" x14ac:dyDescent="0.25">
      <c r="A11111">
        <v>63</v>
      </c>
      <c r="B11111">
        <v>2018</v>
      </c>
      <c r="C11111" t="s">
        <v>41</v>
      </c>
      <c r="D11111" t="s">
        <v>59</v>
      </c>
      <c r="E11111" t="s">
        <v>39</v>
      </c>
      <c r="F11111">
        <v>4</v>
      </c>
      <c r="G11111" t="s">
        <v>45</v>
      </c>
      <c r="H11111" t="s">
        <v>2</v>
      </c>
      <c r="I11111" t="s">
        <v>51</v>
      </c>
      <c r="J11111">
        <v>1035.5999999999999</v>
      </c>
    </row>
    <row r="11112" spans="1:10" x14ac:dyDescent="0.25">
      <c r="A11112">
        <v>63</v>
      </c>
      <c r="B11112">
        <v>2018</v>
      </c>
      <c r="C11112" t="s">
        <v>41</v>
      </c>
      <c r="D11112" t="s">
        <v>59</v>
      </c>
      <c r="E11112" t="s">
        <v>39</v>
      </c>
      <c r="F11112">
        <v>5</v>
      </c>
      <c r="G11112" t="s">
        <v>45</v>
      </c>
      <c r="H11112" t="s">
        <v>46</v>
      </c>
      <c r="I11112" t="s">
        <v>51</v>
      </c>
      <c r="J11112">
        <v>1665.9</v>
      </c>
    </row>
    <row r="11113" spans="1:10" x14ac:dyDescent="0.25">
      <c r="A11113">
        <v>63</v>
      </c>
      <c r="B11113">
        <v>2018</v>
      </c>
      <c r="C11113" t="s">
        <v>41</v>
      </c>
      <c r="D11113" t="s">
        <v>59</v>
      </c>
      <c r="E11113" t="s">
        <v>39</v>
      </c>
      <c r="F11113">
        <v>6</v>
      </c>
      <c r="G11113" t="s">
        <v>38</v>
      </c>
      <c r="H11113" t="s">
        <v>46</v>
      </c>
      <c r="I11113" t="s">
        <v>37</v>
      </c>
      <c r="J11113">
        <v>1815</v>
      </c>
    </row>
    <row r="11114" spans="1:10" x14ac:dyDescent="0.25">
      <c r="A11114">
        <v>64</v>
      </c>
      <c r="B11114">
        <v>2017</v>
      </c>
      <c r="C11114" t="s">
        <v>41</v>
      </c>
      <c r="D11114" t="s">
        <v>58</v>
      </c>
      <c r="E11114" t="s">
        <v>39</v>
      </c>
      <c r="F11114">
        <v>1</v>
      </c>
      <c r="G11114" t="s">
        <v>45</v>
      </c>
      <c r="H11114" t="s">
        <v>46</v>
      </c>
      <c r="I11114" t="s">
        <v>37</v>
      </c>
      <c r="J11114">
        <v>1183.7</v>
      </c>
    </row>
    <row r="11115" spans="1:10" x14ac:dyDescent="0.25">
      <c r="A11115">
        <v>64</v>
      </c>
      <c r="B11115">
        <v>2017</v>
      </c>
      <c r="C11115" t="s">
        <v>41</v>
      </c>
      <c r="D11115" t="s">
        <v>58</v>
      </c>
      <c r="E11115" t="s">
        <v>39</v>
      </c>
      <c r="F11115">
        <v>2</v>
      </c>
      <c r="G11115" t="s">
        <v>45</v>
      </c>
      <c r="H11115" t="s">
        <v>46</v>
      </c>
      <c r="I11115" t="s">
        <v>37</v>
      </c>
      <c r="J11115">
        <v>1089.9000000000001</v>
      </c>
    </row>
    <row r="11116" spans="1:10" x14ac:dyDescent="0.25">
      <c r="A11116">
        <v>64</v>
      </c>
      <c r="B11116">
        <v>2017</v>
      </c>
      <c r="C11116" t="s">
        <v>41</v>
      </c>
      <c r="D11116" t="s">
        <v>58</v>
      </c>
      <c r="E11116" t="s">
        <v>39</v>
      </c>
      <c r="F11116">
        <v>3</v>
      </c>
      <c r="G11116" t="s">
        <v>38</v>
      </c>
      <c r="H11116" t="s">
        <v>46</v>
      </c>
      <c r="I11116" t="s">
        <v>51</v>
      </c>
      <c r="J11116">
        <v>1252.8</v>
      </c>
    </row>
    <row r="11117" spans="1:10" x14ac:dyDescent="0.25">
      <c r="A11117">
        <v>64</v>
      </c>
      <c r="B11117">
        <v>2017</v>
      </c>
      <c r="C11117" t="s">
        <v>41</v>
      </c>
      <c r="D11117" t="s">
        <v>58</v>
      </c>
      <c r="E11117" t="s">
        <v>39</v>
      </c>
      <c r="F11117">
        <v>4</v>
      </c>
      <c r="G11117" t="s">
        <v>45</v>
      </c>
      <c r="H11117" t="s">
        <v>46</v>
      </c>
      <c r="I11117" t="s">
        <v>51</v>
      </c>
      <c r="J11117">
        <v>846.4</v>
      </c>
    </row>
    <row r="11118" spans="1:10" x14ac:dyDescent="0.25">
      <c r="A11118">
        <v>64</v>
      </c>
      <c r="B11118">
        <v>2017</v>
      </c>
      <c r="C11118" t="s">
        <v>41</v>
      </c>
      <c r="D11118" t="s">
        <v>58</v>
      </c>
      <c r="E11118" t="s">
        <v>39</v>
      </c>
      <c r="F11118">
        <v>5</v>
      </c>
      <c r="G11118" t="s">
        <v>38</v>
      </c>
      <c r="H11118" t="s">
        <v>46</v>
      </c>
      <c r="I11118" t="s">
        <v>37</v>
      </c>
      <c r="J11118">
        <v>1280.7</v>
      </c>
    </row>
    <row r="11119" spans="1:10" x14ac:dyDescent="0.25">
      <c r="A11119">
        <v>64</v>
      </c>
      <c r="B11119">
        <v>2017</v>
      </c>
      <c r="C11119" t="s">
        <v>41</v>
      </c>
      <c r="D11119" t="s">
        <v>58</v>
      </c>
      <c r="E11119" t="s">
        <v>39</v>
      </c>
      <c r="F11119">
        <v>6</v>
      </c>
      <c r="G11119" t="s">
        <v>38</v>
      </c>
      <c r="H11119" t="s">
        <v>46</v>
      </c>
      <c r="I11119" t="s">
        <v>51</v>
      </c>
      <c r="J11119">
        <v>1093</v>
      </c>
    </row>
    <row r="11120" spans="1:10" x14ac:dyDescent="0.25">
      <c r="A11120">
        <v>64</v>
      </c>
      <c r="B11120">
        <v>2017</v>
      </c>
      <c r="C11120" t="s">
        <v>41</v>
      </c>
      <c r="D11120" t="s">
        <v>59</v>
      </c>
      <c r="E11120" t="s">
        <v>39</v>
      </c>
      <c r="F11120">
        <v>1</v>
      </c>
      <c r="G11120" t="s">
        <v>45</v>
      </c>
      <c r="H11120" t="s">
        <v>46</v>
      </c>
      <c r="I11120" t="s">
        <v>51</v>
      </c>
      <c r="J11120">
        <v>797.3</v>
      </c>
    </row>
    <row r="11121" spans="1:10" x14ac:dyDescent="0.25">
      <c r="A11121">
        <v>64</v>
      </c>
      <c r="B11121">
        <v>2017</v>
      </c>
      <c r="C11121" t="s">
        <v>41</v>
      </c>
      <c r="D11121" t="s">
        <v>59</v>
      </c>
      <c r="E11121" t="s">
        <v>39</v>
      </c>
      <c r="F11121">
        <v>2</v>
      </c>
      <c r="G11121" t="s">
        <v>45</v>
      </c>
      <c r="H11121" t="s">
        <v>2</v>
      </c>
      <c r="I11121" t="s">
        <v>37</v>
      </c>
      <c r="J11121">
        <v>666.5</v>
      </c>
    </row>
    <row r="11122" spans="1:10" x14ac:dyDescent="0.25">
      <c r="A11122">
        <v>64</v>
      </c>
      <c r="B11122">
        <v>2017</v>
      </c>
      <c r="C11122" t="s">
        <v>41</v>
      </c>
      <c r="D11122" t="s">
        <v>59</v>
      </c>
      <c r="E11122" t="s">
        <v>39</v>
      </c>
      <c r="F11122">
        <v>3</v>
      </c>
      <c r="G11122" t="s">
        <v>45</v>
      </c>
      <c r="H11122" t="s">
        <v>2</v>
      </c>
      <c r="I11122" t="s">
        <v>37</v>
      </c>
      <c r="J11122">
        <v>891</v>
      </c>
    </row>
    <row r="11123" spans="1:10" x14ac:dyDescent="0.25">
      <c r="A11123">
        <v>64</v>
      </c>
      <c r="B11123">
        <v>2017</v>
      </c>
      <c r="C11123" t="s">
        <v>41</v>
      </c>
      <c r="D11123" t="s">
        <v>59</v>
      </c>
      <c r="E11123" t="s">
        <v>39</v>
      </c>
      <c r="F11123">
        <v>4</v>
      </c>
      <c r="G11123" t="s">
        <v>45</v>
      </c>
      <c r="H11123" t="s">
        <v>2</v>
      </c>
      <c r="I11123" t="s">
        <v>51</v>
      </c>
      <c r="J11123">
        <v>1122.9000000000001</v>
      </c>
    </row>
    <row r="11124" spans="1:10" x14ac:dyDescent="0.25">
      <c r="A11124">
        <v>64</v>
      </c>
      <c r="B11124">
        <v>2017</v>
      </c>
      <c r="C11124" t="s">
        <v>41</v>
      </c>
      <c r="D11124" t="s">
        <v>59</v>
      </c>
      <c r="E11124" t="s">
        <v>39</v>
      </c>
      <c r="F11124">
        <v>5</v>
      </c>
      <c r="G11124" t="s">
        <v>45</v>
      </c>
      <c r="H11124" t="s">
        <v>2</v>
      </c>
      <c r="I11124" t="s">
        <v>37</v>
      </c>
      <c r="J11124">
        <v>1635.3</v>
      </c>
    </row>
    <row r="11125" spans="1:10" x14ac:dyDescent="0.25">
      <c r="A11125">
        <v>64</v>
      </c>
      <c r="B11125">
        <v>2017</v>
      </c>
      <c r="C11125" t="s">
        <v>41</v>
      </c>
      <c r="D11125" t="s">
        <v>59</v>
      </c>
      <c r="E11125" t="s">
        <v>39</v>
      </c>
      <c r="F11125">
        <v>6</v>
      </c>
      <c r="G11125" t="s">
        <v>38</v>
      </c>
      <c r="H11125" t="s">
        <v>2</v>
      </c>
      <c r="I11125" t="s">
        <v>37</v>
      </c>
      <c r="J11125">
        <v>1043.3</v>
      </c>
    </row>
    <row r="11126" spans="1:10" x14ac:dyDescent="0.25">
      <c r="A11126">
        <v>64</v>
      </c>
      <c r="B11126">
        <v>2018</v>
      </c>
      <c r="C11126" t="s">
        <v>41</v>
      </c>
      <c r="D11126" t="s">
        <v>58</v>
      </c>
      <c r="E11126" t="s">
        <v>39</v>
      </c>
      <c r="F11126">
        <v>1</v>
      </c>
      <c r="G11126" t="s">
        <v>38</v>
      </c>
      <c r="H11126" t="s">
        <v>46</v>
      </c>
      <c r="I11126" t="s">
        <v>37</v>
      </c>
      <c r="J11126">
        <v>1206</v>
      </c>
    </row>
    <row r="11127" spans="1:10" x14ac:dyDescent="0.25">
      <c r="A11127">
        <v>64</v>
      </c>
      <c r="B11127">
        <v>2018</v>
      </c>
      <c r="C11127" t="s">
        <v>41</v>
      </c>
      <c r="D11127" t="s">
        <v>58</v>
      </c>
      <c r="E11127" t="s">
        <v>39</v>
      </c>
      <c r="F11127">
        <v>2</v>
      </c>
      <c r="G11127" t="s">
        <v>38</v>
      </c>
      <c r="H11127" t="s">
        <v>46</v>
      </c>
      <c r="I11127" t="s">
        <v>37</v>
      </c>
      <c r="J11127">
        <v>1504.7</v>
      </c>
    </row>
    <row r="11128" spans="1:10" x14ac:dyDescent="0.25">
      <c r="A11128">
        <v>64</v>
      </c>
      <c r="B11128">
        <v>2018</v>
      </c>
      <c r="C11128" t="s">
        <v>41</v>
      </c>
      <c r="D11128" t="s">
        <v>58</v>
      </c>
      <c r="E11128" t="s">
        <v>39</v>
      </c>
      <c r="F11128">
        <v>3</v>
      </c>
      <c r="G11128" t="s">
        <v>38</v>
      </c>
      <c r="H11128" t="s">
        <v>2</v>
      </c>
      <c r="I11128" t="s">
        <v>37</v>
      </c>
      <c r="J11128">
        <v>957.4</v>
      </c>
    </row>
    <row r="11129" spans="1:10" x14ac:dyDescent="0.25">
      <c r="A11129">
        <v>64</v>
      </c>
      <c r="B11129">
        <v>2018</v>
      </c>
      <c r="C11129" t="s">
        <v>41</v>
      </c>
      <c r="D11129" t="s">
        <v>58</v>
      </c>
      <c r="E11129" t="s">
        <v>39</v>
      </c>
      <c r="F11129">
        <v>4</v>
      </c>
      <c r="G11129" t="s">
        <v>38</v>
      </c>
      <c r="H11129" t="s">
        <v>2</v>
      </c>
      <c r="I11129" t="s">
        <v>51</v>
      </c>
      <c r="J11129">
        <v>1288.8</v>
      </c>
    </row>
    <row r="11130" spans="1:10" x14ac:dyDescent="0.25">
      <c r="A11130">
        <v>64</v>
      </c>
      <c r="B11130">
        <v>2018</v>
      </c>
      <c r="C11130" t="s">
        <v>41</v>
      </c>
      <c r="D11130" t="s">
        <v>58</v>
      </c>
      <c r="E11130" t="s">
        <v>39</v>
      </c>
      <c r="F11130">
        <v>5</v>
      </c>
      <c r="G11130" t="s">
        <v>45</v>
      </c>
      <c r="H11130" t="s">
        <v>2</v>
      </c>
      <c r="I11130" t="s">
        <v>51</v>
      </c>
      <c r="J11130">
        <v>1096.3</v>
      </c>
    </row>
    <row r="11131" spans="1:10" x14ac:dyDescent="0.25">
      <c r="A11131">
        <v>64</v>
      </c>
      <c r="B11131">
        <v>2018</v>
      </c>
      <c r="C11131" t="s">
        <v>41</v>
      </c>
      <c r="D11131" t="s">
        <v>58</v>
      </c>
      <c r="E11131" t="s">
        <v>39</v>
      </c>
      <c r="F11131">
        <v>6</v>
      </c>
      <c r="G11131" t="s">
        <v>45</v>
      </c>
      <c r="H11131" t="s">
        <v>2</v>
      </c>
      <c r="I11131" t="s">
        <v>37</v>
      </c>
      <c r="J11131">
        <v>1845.3</v>
      </c>
    </row>
    <row r="11132" spans="1:10" x14ac:dyDescent="0.25">
      <c r="A11132">
        <v>64</v>
      </c>
      <c r="B11132">
        <v>2018</v>
      </c>
      <c r="C11132" t="s">
        <v>41</v>
      </c>
      <c r="D11132" t="s">
        <v>59</v>
      </c>
      <c r="E11132" t="s">
        <v>39</v>
      </c>
      <c r="F11132">
        <v>1</v>
      </c>
      <c r="G11132" t="s">
        <v>45</v>
      </c>
      <c r="H11132" t="s">
        <v>46</v>
      </c>
      <c r="I11132" t="s">
        <v>51</v>
      </c>
      <c r="J11132">
        <v>1604.9</v>
      </c>
    </row>
    <row r="11133" spans="1:10" x14ac:dyDescent="0.25">
      <c r="A11133">
        <v>64</v>
      </c>
      <c r="B11133">
        <v>2018</v>
      </c>
      <c r="C11133" t="s">
        <v>41</v>
      </c>
      <c r="D11133" t="s">
        <v>59</v>
      </c>
      <c r="E11133" t="s">
        <v>39</v>
      </c>
      <c r="F11133">
        <v>2</v>
      </c>
      <c r="G11133" t="s">
        <v>45</v>
      </c>
      <c r="H11133" t="s">
        <v>46</v>
      </c>
      <c r="I11133" t="s">
        <v>37</v>
      </c>
      <c r="J11133">
        <v>1511.1</v>
      </c>
    </row>
    <row r="11134" spans="1:10" x14ac:dyDescent="0.25">
      <c r="A11134">
        <v>64</v>
      </c>
      <c r="B11134">
        <v>2018</v>
      </c>
      <c r="C11134" t="s">
        <v>41</v>
      </c>
      <c r="D11134" t="s">
        <v>59</v>
      </c>
      <c r="E11134" t="s">
        <v>39</v>
      </c>
      <c r="F11134">
        <v>3</v>
      </c>
      <c r="G11134" t="s">
        <v>45</v>
      </c>
      <c r="H11134" t="s">
        <v>46</v>
      </c>
      <c r="I11134" t="s">
        <v>51</v>
      </c>
      <c r="J11134">
        <v>2074.8000000000002</v>
      </c>
    </row>
    <row r="11135" spans="1:10" x14ac:dyDescent="0.25">
      <c r="A11135">
        <v>64</v>
      </c>
      <c r="B11135">
        <v>2018</v>
      </c>
      <c r="C11135" t="s">
        <v>41</v>
      </c>
      <c r="D11135" t="s">
        <v>59</v>
      </c>
      <c r="E11135" t="s">
        <v>39</v>
      </c>
      <c r="F11135">
        <v>4</v>
      </c>
      <c r="G11135" t="s">
        <v>45</v>
      </c>
      <c r="H11135" t="s">
        <v>46</v>
      </c>
      <c r="I11135" t="s">
        <v>51</v>
      </c>
      <c r="J11135">
        <v>2224.5</v>
      </c>
    </row>
    <row r="11136" spans="1:10" x14ac:dyDescent="0.25">
      <c r="A11136">
        <v>64</v>
      </c>
      <c r="B11136">
        <v>2018</v>
      </c>
      <c r="C11136" t="s">
        <v>41</v>
      </c>
      <c r="D11136" t="s">
        <v>59</v>
      </c>
      <c r="E11136" t="s">
        <v>39</v>
      </c>
      <c r="F11136">
        <v>5</v>
      </c>
      <c r="G11136" t="s">
        <v>38</v>
      </c>
      <c r="H11136" t="s">
        <v>2</v>
      </c>
      <c r="I11136" t="s">
        <v>37</v>
      </c>
      <c r="J11136">
        <v>1460.5</v>
      </c>
    </row>
    <row r="11137" spans="1:10" x14ac:dyDescent="0.25">
      <c r="A11137">
        <v>64</v>
      </c>
      <c r="B11137">
        <v>2018</v>
      </c>
      <c r="C11137" t="s">
        <v>41</v>
      </c>
      <c r="D11137" t="s">
        <v>59</v>
      </c>
      <c r="E11137" t="s">
        <v>39</v>
      </c>
      <c r="F11137">
        <v>6</v>
      </c>
      <c r="G11137" t="s">
        <v>38</v>
      </c>
      <c r="H11137" t="s">
        <v>2</v>
      </c>
      <c r="I11137" t="s">
        <v>37</v>
      </c>
      <c r="J11137">
        <v>949.5</v>
      </c>
    </row>
    <row r="11138" spans="1:10" x14ac:dyDescent="0.25">
      <c r="A11138">
        <v>65</v>
      </c>
      <c r="B11138">
        <v>2017</v>
      </c>
      <c r="C11138" t="s">
        <v>41</v>
      </c>
      <c r="D11138" t="s">
        <v>58</v>
      </c>
      <c r="E11138" t="s">
        <v>39</v>
      </c>
      <c r="F11138">
        <v>1</v>
      </c>
      <c r="G11138" t="s">
        <v>45</v>
      </c>
      <c r="H11138" t="s">
        <v>46</v>
      </c>
      <c r="I11138" t="s">
        <v>37</v>
      </c>
      <c r="J11138">
        <v>1245.8</v>
      </c>
    </row>
    <row r="11139" spans="1:10" x14ac:dyDescent="0.25">
      <c r="A11139">
        <v>65</v>
      </c>
      <c r="B11139">
        <v>2017</v>
      </c>
      <c r="C11139" t="s">
        <v>41</v>
      </c>
      <c r="D11139" t="s">
        <v>58</v>
      </c>
      <c r="E11139" t="s">
        <v>39</v>
      </c>
      <c r="F11139">
        <v>2</v>
      </c>
      <c r="G11139" t="s">
        <v>45</v>
      </c>
      <c r="H11139" t="s">
        <v>2</v>
      </c>
      <c r="I11139" t="s">
        <v>37</v>
      </c>
      <c r="J11139">
        <v>1370.4</v>
      </c>
    </row>
    <row r="11140" spans="1:10" x14ac:dyDescent="0.25">
      <c r="A11140">
        <v>65</v>
      </c>
      <c r="B11140">
        <v>2017</v>
      </c>
      <c r="C11140" t="s">
        <v>41</v>
      </c>
      <c r="D11140" t="s">
        <v>58</v>
      </c>
      <c r="E11140" t="s">
        <v>39</v>
      </c>
      <c r="F11140">
        <v>3</v>
      </c>
      <c r="G11140" t="s">
        <v>45</v>
      </c>
      <c r="H11140" t="s">
        <v>2</v>
      </c>
      <c r="I11140" t="s">
        <v>51</v>
      </c>
      <c r="J11140">
        <v>1606.3</v>
      </c>
    </row>
    <row r="11141" spans="1:10" x14ac:dyDescent="0.25">
      <c r="A11141">
        <v>65</v>
      </c>
      <c r="B11141">
        <v>2017</v>
      </c>
      <c r="C11141" t="s">
        <v>41</v>
      </c>
      <c r="D11141" t="s">
        <v>58</v>
      </c>
      <c r="E11141" t="s">
        <v>39</v>
      </c>
      <c r="F11141">
        <v>4</v>
      </c>
      <c r="G11141" t="s">
        <v>45</v>
      </c>
      <c r="H11141" t="s">
        <v>2</v>
      </c>
      <c r="I11141" t="s">
        <v>37</v>
      </c>
      <c r="J11141">
        <v>1010.2</v>
      </c>
    </row>
    <row r="11142" spans="1:10" x14ac:dyDescent="0.25">
      <c r="A11142">
        <v>65</v>
      </c>
      <c r="B11142">
        <v>2017</v>
      </c>
      <c r="C11142" t="s">
        <v>41</v>
      </c>
      <c r="D11142" t="s">
        <v>58</v>
      </c>
      <c r="E11142" t="s">
        <v>39</v>
      </c>
      <c r="F11142">
        <v>5</v>
      </c>
      <c r="G11142" t="s">
        <v>38</v>
      </c>
      <c r="H11142" t="s">
        <v>2</v>
      </c>
      <c r="I11142" t="s">
        <v>51</v>
      </c>
      <c r="J11142">
        <v>492.7</v>
      </c>
    </row>
    <row r="11143" spans="1:10" x14ac:dyDescent="0.25">
      <c r="A11143">
        <v>65</v>
      </c>
      <c r="B11143">
        <v>2017</v>
      </c>
      <c r="C11143" t="s">
        <v>41</v>
      </c>
      <c r="D11143" t="s">
        <v>58</v>
      </c>
      <c r="E11143" t="s">
        <v>39</v>
      </c>
      <c r="F11143">
        <v>6</v>
      </c>
      <c r="G11143" t="s">
        <v>38</v>
      </c>
      <c r="H11143" t="s">
        <v>46</v>
      </c>
      <c r="I11143" t="s">
        <v>51</v>
      </c>
      <c r="J11143">
        <v>1445.3</v>
      </c>
    </row>
    <row r="11144" spans="1:10" x14ac:dyDescent="0.25">
      <c r="A11144">
        <v>65</v>
      </c>
      <c r="B11144">
        <v>2017</v>
      </c>
      <c r="C11144" t="s">
        <v>41</v>
      </c>
      <c r="D11144" t="s">
        <v>59</v>
      </c>
      <c r="E11144" t="s">
        <v>39</v>
      </c>
      <c r="F11144">
        <v>1</v>
      </c>
      <c r="G11144" t="s">
        <v>45</v>
      </c>
      <c r="H11144" t="s">
        <v>2</v>
      </c>
      <c r="I11144" t="s">
        <v>37</v>
      </c>
      <c r="J11144">
        <v>1983.2</v>
      </c>
    </row>
    <row r="11145" spans="1:10" x14ac:dyDescent="0.25">
      <c r="A11145">
        <v>65</v>
      </c>
      <c r="B11145">
        <v>2017</v>
      </c>
      <c r="C11145" t="s">
        <v>41</v>
      </c>
      <c r="D11145" t="s">
        <v>59</v>
      </c>
      <c r="E11145" t="s">
        <v>39</v>
      </c>
      <c r="F11145">
        <v>2</v>
      </c>
      <c r="G11145" t="s">
        <v>38</v>
      </c>
      <c r="H11145" t="s">
        <v>2</v>
      </c>
      <c r="I11145" t="s">
        <v>37</v>
      </c>
      <c r="J11145">
        <v>819.1</v>
      </c>
    </row>
    <row r="11146" spans="1:10" x14ac:dyDescent="0.25">
      <c r="A11146">
        <v>65</v>
      </c>
      <c r="B11146">
        <v>2017</v>
      </c>
      <c r="C11146" t="s">
        <v>41</v>
      </c>
      <c r="D11146" t="s">
        <v>59</v>
      </c>
      <c r="E11146" t="s">
        <v>39</v>
      </c>
      <c r="F11146">
        <v>3</v>
      </c>
      <c r="G11146" t="s">
        <v>45</v>
      </c>
      <c r="H11146" t="s">
        <v>46</v>
      </c>
      <c r="I11146" t="s">
        <v>51</v>
      </c>
      <c r="J11146">
        <v>768.8</v>
      </c>
    </row>
    <row r="11147" spans="1:10" x14ac:dyDescent="0.25">
      <c r="A11147">
        <v>65</v>
      </c>
      <c r="B11147">
        <v>2017</v>
      </c>
      <c r="C11147" t="s">
        <v>41</v>
      </c>
      <c r="D11147" t="s">
        <v>59</v>
      </c>
      <c r="E11147" t="s">
        <v>39</v>
      </c>
      <c r="F11147">
        <v>4</v>
      </c>
      <c r="G11147" t="s">
        <v>45</v>
      </c>
      <c r="H11147" t="s">
        <v>46</v>
      </c>
      <c r="I11147" t="s">
        <v>51</v>
      </c>
      <c r="J11147">
        <v>1170.8</v>
      </c>
    </row>
    <row r="11148" spans="1:10" x14ac:dyDescent="0.25">
      <c r="A11148">
        <v>65</v>
      </c>
      <c r="B11148">
        <v>2017</v>
      </c>
      <c r="C11148" t="s">
        <v>41</v>
      </c>
      <c r="D11148" t="s">
        <v>59</v>
      </c>
      <c r="E11148" t="s">
        <v>39</v>
      </c>
      <c r="F11148">
        <v>5</v>
      </c>
      <c r="G11148" t="s">
        <v>45</v>
      </c>
      <c r="H11148" t="s">
        <v>46</v>
      </c>
      <c r="I11148" t="s">
        <v>51</v>
      </c>
      <c r="J11148">
        <v>1723.4</v>
      </c>
    </row>
    <row r="11149" spans="1:10" x14ac:dyDescent="0.25">
      <c r="A11149">
        <v>65</v>
      </c>
      <c r="B11149">
        <v>2017</v>
      </c>
      <c r="C11149" t="s">
        <v>41</v>
      </c>
      <c r="D11149" t="s">
        <v>59</v>
      </c>
      <c r="E11149" t="s">
        <v>39</v>
      </c>
      <c r="F11149">
        <v>6</v>
      </c>
      <c r="G11149" t="s">
        <v>45</v>
      </c>
      <c r="H11149" t="s">
        <v>2</v>
      </c>
      <c r="I11149" t="s">
        <v>51</v>
      </c>
      <c r="J11149">
        <v>1292.2</v>
      </c>
    </row>
    <row r="11150" spans="1:10" x14ac:dyDescent="0.25">
      <c r="A11150">
        <v>65</v>
      </c>
      <c r="B11150">
        <v>2018</v>
      </c>
      <c r="C11150" t="s">
        <v>41</v>
      </c>
      <c r="D11150" t="s">
        <v>58</v>
      </c>
      <c r="E11150" t="s">
        <v>39</v>
      </c>
      <c r="F11150">
        <v>1</v>
      </c>
      <c r="G11150" t="s">
        <v>38</v>
      </c>
      <c r="H11150" t="s">
        <v>2</v>
      </c>
      <c r="I11150" t="s">
        <v>37</v>
      </c>
      <c r="J11150">
        <v>1528.3</v>
      </c>
    </row>
    <row r="11151" spans="1:10" x14ac:dyDescent="0.25">
      <c r="A11151">
        <v>65</v>
      </c>
      <c r="B11151">
        <v>2018</v>
      </c>
      <c r="C11151" t="s">
        <v>41</v>
      </c>
      <c r="D11151" t="s">
        <v>58</v>
      </c>
      <c r="E11151" t="s">
        <v>39</v>
      </c>
      <c r="F11151">
        <v>2</v>
      </c>
      <c r="G11151" t="s">
        <v>45</v>
      </c>
      <c r="H11151" t="s">
        <v>46</v>
      </c>
      <c r="I11151" t="s">
        <v>37</v>
      </c>
      <c r="J11151">
        <v>1039.4000000000001</v>
      </c>
    </row>
    <row r="11152" spans="1:10" x14ac:dyDescent="0.25">
      <c r="A11152">
        <v>65</v>
      </c>
      <c r="B11152">
        <v>2018</v>
      </c>
      <c r="C11152" t="s">
        <v>41</v>
      </c>
      <c r="D11152" t="s">
        <v>58</v>
      </c>
      <c r="E11152" t="s">
        <v>39</v>
      </c>
      <c r="F11152">
        <v>3</v>
      </c>
      <c r="G11152" t="s">
        <v>45</v>
      </c>
      <c r="H11152" t="s">
        <v>2</v>
      </c>
      <c r="I11152" t="s">
        <v>37</v>
      </c>
      <c r="J11152">
        <v>882</v>
      </c>
    </row>
    <row r="11153" spans="1:10" x14ac:dyDescent="0.25">
      <c r="A11153">
        <v>65</v>
      </c>
      <c r="B11153">
        <v>2018</v>
      </c>
      <c r="C11153" t="s">
        <v>41</v>
      </c>
      <c r="D11153" t="s">
        <v>58</v>
      </c>
      <c r="E11153" t="s">
        <v>39</v>
      </c>
      <c r="F11153">
        <v>4</v>
      </c>
      <c r="G11153" t="s">
        <v>45</v>
      </c>
      <c r="H11153" t="s">
        <v>2</v>
      </c>
      <c r="I11153" t="s">
        <v>37</v>
      </c>
      <c r="J11153">
        <v>1972.3</v>
      </c>
    </row>
    <row r="11154" spans="1:10" x14ac:dyDescent="0.25">
      <c r="A11154">
        <v>65</v>
      </c>
      <c r="B11154">
        <v>2018</v>
      </c>
      <c r="C11154" t="s">
        <v>41</v>
      </c>
      <c r="D11154" t="s">
        <v>58</v>
      </c>
      <c r="E11154" t="s">
        <v>39</v>
      </c>
      <c r="F11154">
        <v>5</v>
      </c>
      <c r="G11154" t="s">
        <v>38</v>
      </c>
      <c r="H11154" t="s">
        <v>2</v>
      </c>
      <c r="I11154" t="s">
        <v>51</v>
      </c>
      <c r="J11154">
        <v>879.4</v>
      </c>
    </row>
    <row r="11155" spans="1:10" x14ac:dyDescent="0.25">
      <c r="A11155">
        <v>65</v>
      </c>
      <c r="B11155">
        <v>2018</v>
      </c>
      <c r="C11155" t="s">
        <v>41</v>
      </c>
      <c r="D11155" t="s">
        <v>58</v>
      </c>
      <c r="E11155" t="s">
        <v>39</v>
      </c>
      <c r="F11155">
        <v>6</v>
      </c>
      <c r="G11155" t="s">
        <v>38</v>
      </c>
      <c r="H11155" t="s">
        <v>2</v>
      </c>
      <c r="I11155" t="s">
        <v>37</v>
      </c>
      <c r="J11155">
        <v>1540.1</v>
      </c>
    </row>
    <row r="11156" spans="1:10" x14ac:dyDescent="0.25">
      <c r="A11156">
        <v>65</v>
      </c>
      <c r="B11156">
        <v>2018</v>
      </c>
      <c r="C11156" t="s">
        <v>41</v>
      </c>
      <c r="D11156" t="s">
        <v>59</v>
      </c>
      <c r="E11156" t="s">
        <v>39</v>
      </c>
      <c r="F11156">
        <v>1</v>
      </c>
      <c r="G11156" t="s">
        <v>45</v>
      </c>
      <c r="H11156" t="s">
        <v>2</v>
      </c>
      <c r="I11156" t="s">
        <v>51</v>
      </c>
      <c r="J11156">
        <v>733.4</v>
      </c>
    </row>
    <row r="11157" spans="1:10" x14ac:dyDescent="0.25">
      <c r="A11157">
        <v>65</v>
      </c>
      <c r="B11157">
        <v>2018</v>
      </c>
      <c r="C11157" t="s">
        <v>41</v>
      </c>
      <c r="D11157" t="s">
        <v>59</v>
      </c>
      <c r="E11157" t="s">
        <v>39</v>
      </c>
      <c r="F11157">
        <v>2</v>
      </c>
      <c r="G11157" t="s">
        <v>38</v>
      </c>
      <c r="H11157" t="s">
        <v>2</v>
      </c>
      <c r="I11157" t="s">
        <v>37</v>
      </c>
      <c r="J11157">
        <v>1073.4000000000001</v>
      </c>
    </row>
    <row r="11158" spans="1:10" x14ac:dyDescent="0.25">
      <c r="A11158">
        <v>65</v>
      </c>
      <c r="B11158">
        <v>2018</v>
      </c>
      <c r="C11158" t="s">
        <v>41</v>
      </c>
      <c r="D11158" t="s">
        <v>59</v>
      </c>
      <c r="E11158" t="s">
        <v>39</v>
      </c>
      <c r="F11158">
        <v>3</v>
      </c>
      <c r="G11158" t="s">
        <v>38</v>
      </c>
      <c r="H11158" t="s">
        <v>46</v>
      </c>
      <c r="I11158" t="s">
        <v>37</v>
      </c>
      <c r="J11158">
        <v>1330.7</v>
      </c>
    </row>
    <row r="11159" spans="1:10" x14ac:dyDescent="0.25">
      <c r="A11159">
        <v>65</v>
      </c>
      <c r="B11159">
        <v>2018</v>
      </c>
      <c r="C11159" t="s">
        <v>41</v>
      </c>
      <c r="D11159" t="s">
        <v>59</v>
      </c>
      <c r="E11159" t="s">
        <v>39</v>
      </c>
      <c r="F11159">
        <v>4</v>
      </c>
      <c r="G11159" t="s">
        <v>38</v>
      </c>
      <c r="H11159" t="s">
        <v>46</v>
      </c>
      <c r="I11159" t="s">
        <v>37</v>
      </c>
      <c r="J11159">
        <v>1338.1</v>
      </c>
    </row>
    <row r="11160" spans="1:10" x14ac:dyDescent="0.25">
      <c r="A11160">
        <v>65</v>
      </c>
      <c r="B11160">
        <v>2018</v>
      </c>
      <c r="C11160" t="s">
        <v>41</v>
      </c>
      <c r="D11160" t="s">
        <v>59</v>
      </c>
      <c r="E11160" t="s">
        <v>39</v>
      </c>
      <c r="F11160">
        <v>5</v>
      </c>
      <c r="G11160" t="s">
        <v>45</v>
      </c>
      <c r="H11160" t="s">
        <v>2</v>
      </c>
      <c r="I11160" t="s">
        <v>51</v>
      </c>
      <c r="J11160">
        <v>1506.5</v>
      </c>
    </row>
    <row r="11161" spans="1:10" x14ac:dyDescent="0.25">
      <c r="A11161">
        <v>65</v>
      </c>
      <c r="B11161">
        <v>2018</v>
      </c>
      <c r="C11161" t="s">
        <v>41</v>
      </c>
      <c r="D11161" t="s">
        <v>59</v>
      </c>
      <c r="E11161" t="s">
        <v>39</v>
      </c>
      <c r="F11161">
        <v>6</v>
      </c>
      <c r="G11161" t="s">
        <v>45</v>
      </c>
      <c r="H11161" t="s">
        <v>46</v>
      </c>
      <c r="I11161" t="s">
        <v>51</v>
      </c>
      <c r="J11161">
        <v>1328.4</v>
      </c>
    </row>
    <row r="11162" spans="1:10" x14ac:dyDescent="0.25">
      <c r="A11162">
        <v>66</v>
      </c>
      <c r="B11162">
        <v>2017</v>
      </c>
      <c r="C11162" t="s">
        <v>41</v>
      </c>
      <c r="D11162" t="s">
        <v>58</v>
      </c>
      <c r="E11162" t="s">
        <v>39</v>
      </c>
      <c r="F11162">
        <v>1</v>
      </c>
      <c r="G11162" t="s">
        <v>38</v>
      </c>
      <c r="H11162" t="s">
        <v>2</v>
      </c>
      <c r="I11162" t="s">
        <v>51</v>
      </c>
      <c r="J11162">
        <v>827.6</v>
      </c>
    </row>
    <row r="11163" spans="1:10" x14ac:dyDescent="0.25">
      <c r="A11163">
        <v>66</v>
      </c>
      <c r="B11163">
        <v>2017</v>
      </c>
      <c r="C11163" t="s">
        <v>41</v>
      </c>
      <c r="D11163" t="s">
        <v>58</v>
      </c>
      <c r="E11163" t="s">
        <v>39</v>
      </c>
      <c r="F11163">
        <v>2</v>
      </c>
      <c r="G11163" t="s">
        <v>45</v>
      </c>
      <c r="H11163" t="s">
        <v>2</v>
      </c>
      <c r="I11163" t="s">
        <v>37</v>
      </c>
      <c r="J11163">
        <v>841.6</v>
      </c>
    </row>
    <row r="11164" spans="1:10" x14ac:dyDescent="0.25">
      <c r="A11164">
        <v>66</v>
      </c>
      <c r="B11164">
        <v>2017</v>
      </c>
      <c r="C11164" t="s">
        <v>41</v>
      </c>
      <c r="D11164" t="s">
        <v>58</v>
      </c>
      <c r="E11164" t="s">
        <v>39</v>
      </c>
      <c r="F11164">
        <v>3</v>
      </c>
      <c r="G11164" t="s">
        <v>45</v>
      </c>
      <c r="H11164" t="s">
        <v>46</v>
      </c>
      <c r="I11164" t="s">
        <v>51</v>
      </c>
      <c r="J11164">
        <v>536.5</v>
      </c>
    </row>
    <row r="11165" spans="1:10" x14ac:dyDescent="0.25">
      <c r="A11165">
        <v>66</v>
      </c>
      <c r="B11165">
        <v>2017</v>
      </c>
      <c r="C11165" t="s">
        <v>41</v>
      </c>
      <c r="D11165" t="s">
        <v>58</v>
      </c>
      <c r="E11165" t="s">
        <v>39</v>
      </c>
      <c r="F11165">
        <v>4</v>
      </c>
      <c r="G11165" t="s">
        <v>45</v>
      </c>
      <c r="H11165" t="s">
        <v>46</v>
      </c>
      <c r="I11165" t="s">
        <v>37</v>
      </c>
      <c r="J11165">
        <v>1115.3</v>
      </c>
    </row>
    <row r="11166" spans="1:10" x14ac:dyDescent="0.25">
      <c r="A11166">
        <v>66</v>
      </c>
      <c r="B11166">
        <v>2017</v>
      </c>
      <c r="C11166" t="s">
        <v>41</v>
      </c>
      <c r="D11166" t="s">
        <v>58</v>
      </c>
      <c r="E11166" t="s">
        <v>39</v>
      </c>
      <c r="F11166">
        <v>5</v>
      </c>
      <c r="G11166" t="s">
        <v>38</v>
      </c>
      <c r="H11166" t="s">
        <v>46</v>
      </c>
      <c r="I11166" t="s">
        <v>51</v>
      </c>
      <c r="J11166">
        <v>1330.4</v>
      </c>
    </row>
    <row r="11167" spans="1:10" x14ac:dyDescent="0.25">
      <c r="A11167">
        <v>66</v>
      </c>
      <c r="B11167">
        <v>2017</v>
      </c>
      <c r="C11167" t="s">
        <v>41</v>
      </c>
      <c r="D11167" t="s">
        <v>58</v>
      </c>
      <c r="E11167" t="s">
        <v>39</v>
      </c>
      <c r="F11167">
        <v>6</v>
      </c>
      <c r="G11167" t="s">
        <v>38</v>
      </c>
      <c r="H11167" t="s">
        <v>2</v>
      </c>
      <c r="I11167" t="s">
        <v>51</v>
      </c>
      <c r="J11167">
        <v>1029.0999999999999</v>
      </c>
    </row>
    <row r="11168" spans="1:10" x14ac:dyDescent="0.25">
      <c r="A11168">
        <v>66</v>
      </c>
      <c r="B11168">
        <v>2017</v>
      </c>
      <c r="C11168" t="s">
        <v>41</v>
      </c>
      <c r="D11168" t="s">
        <v>59</v>
      </c>
      <c r="E11168" t="s">
        <v>39</v>
      </c>
      <c r="F11168">
        <v>1</v>
      </c>
      <c r="G11168" t="s">
        <v>45</v>
      </c>
      <c r="H11168" t="s">
        <v>46</v>
      </c>
      <c r="I11168" t="s">
        <v>37</v>
      </c>
      <c r="J11168">
        <v>1163.8</v>
      </c>
    </row>
    <row r="11169" spans="1:10" x14ac:dyDescent="0.25">
      <c r="A11169">
        <v>66</v>
      </c>
      <c r="B11169">
        <v>2017</v>
      </c>
      <c r="C11169" t="s">
        <v>41</v>
      </c>
      <c r="D11169" t="s">
        <v>59</v>
      </c>
      <c r="E11169" t="s">
        <v>39</v>
      </c>
      <c r="F11169">
        <v>2</v>
      </c>
      <c r="G11169" t="s">
        <v>45</v>
      </c>
      <c r="H11169" t="s">
        <v>46</v>
      </c>
      <c r="I11169" t="s">
        <v>51</v>
      </c>
      <c r="J11169">
        <v>1700</v>
      </c>
    </row>
    <row r="11170" spans="1:10" x14ac:dyDescent="0.25">
      <c r="A11170">
        <v>66</v>
      </c>
      <c r="B11170">
        <v>2017</v>
      </c>
      <c r="C11170" t="s">
        <v>41</v>
      </c>
      <c r="D11170" t="s">
        <v>59</v>
      </c>
      <c r="E11170" t="s">
        <v>39</v>
      </c>
      <c r="F11170">
        <v>3</v>
      </c>
      <c r="G11170" t="s">
        <v>38</v>
      </c>
      <c r="H11170" t="s">
        <v>46</v>
      </c>
      <c r="I11170" t="s">
        <v>51</v>
      </c>
      <c r="J11170">
        <v>2112</v>
      </c>
    </row>
    <row r="11171" spans="1:10" x14ac:dyDescent="0.25">
      <c r="A11171">
        <v>66</v>
      </c>
      <c r="B11171">
        <v>2017</v>
      </c>
      <c r="C11171" t="s">
        <v>41</v>
      </c>
      <c r="D11171" t="s">
        <v>59</v>
      </c>
      <c r="E11171" t="s">
        <v>39</v>
      </c>
      <c r="F11171">
        <v>4</v>
      </c>
      <c r="G11171" t="s">
        <v>38</v>
      </c>
      <c r="H11171" t="s">
        <v>46</v>
      </c>
      <c r="I11171" t="s">
        <v>37</v>
      </c>
      <c r="J11171">
        <v>2064</v>
      </c>
    </row>
    <row r="11172" spans="1:10" x14ac:dyDescent="0.25">
      <c r="A11172">
        <v>66</v>
      </c>
      <c r="B11172">
        <v>2017</v>
      </c>
      <c r="C11172" t="s">
        <v>41</v>
      </c>
      <c r="D11172" t="s">
        <v>59</v>
      </c>
      <c r="E11172" t="s">
        <v>39</v>
      </c>
      <c r="F11172">
        <v>5</v>
      </c>
      <c r="G11172" t="s">
        <v>38</v>
      </c>
      <c r="H11172" t="s">
        <v>2</v>
      </c>
      <c r="I11172" t="s">
        <v>37</v>
      </c>
      <c r="J11172">
        <v>1393.6</v>
      </c>
    </row>
    <row r="11173" spans="1:10" x14ac:dyDescent="0.25">
      <c r="A11173">
        <v>66</v>
      </c>
      <c r="B11173">
        <v>2017</v>
      </c>
      <c r="C11173" t="s">
        <v>41</v>
      </c>
      <c r="D11173" t="s">
        <v>59</v>
      </c>
      <c r="E11173" t="s">
        <v>39</v>
      </c>
      <c r="F11173">
        <v>6</v>
      </c>
      <c r="G11173" t="s">
        <v>38</v>
      </c>
      <c r="H11173" t="s">
        <v>46</v>
      </c>
      <c r="I11173" t="s">
        <v>51</v>
      </c>
      <c r="J11173">
        <v>1055.9000000000001</v>
      </c>
    </row>
    <row r="11174" spans="1:10" x14ac:dyDescent="0.25">
      <c r="A11174">
        <v>66</v>
      </c>
      <c r="B11174">
        <v>2018</v>
      </c>
      <c r="C11174" t="s">
        <v>41</v>
      </c>
      <c r="D11174" t="s">
        <v>58</v>
      </c>
      <c r="E11174" t="s">
        <v>39</v>
      </c>
      <c r="F11174">
        <v>1</v>
      </c>
      <c r="G11174" t="s">
        <v>38</v>
      </c>
      <c r="H11174" t="s">
        <v>2</v>
      </c>
      <c r="I11174" t="s">
        <v>51</v>
      </c>
      <c r="J11174">
        <v>1071.8</v>
      </c>
    </row>
    <row r="11175" spans="1:10" x14ac:dyDescent="0.25">
      <c r="A11175">
        <v>66</v>
      </c>
      <c r="B11175">
        <v>2018</v>
      </c>
      <c r="C11175" t="s">
        <v>41</v>
      </c>
      <c r="D11175" t="s">
        <v>58</v>
      </c>
      <c r="E11175" t="s">
        <v>39</v>
      </c>
      <c r="F11175">
        <v>2</v>
      </c>
      <c r="G11175" t="s">
        <v>38</v>
      </c>
      <c r="H11175" t="s">
        <v>46</v>
      </c>
      <c r="I11175" t="s">
        <v>51</v>
      </c>
      <c r="J11175">
        <v>637.5</v>
      </c>
    </row>
    <row r="11176" spans="1:10" x14ac:dyDescent="0.25">
      <c r="A11176">
        <v>66</v>
      </c>
      <c r="B11176">
        <v>2018</v>
      </c>
      <c r="C11176" t="s">
        <v>41</v>
      </c>
      <c r="D11176" t="s">
        <v>58</v>
      </c>
      <c r="E11176" t="s">
        <v>39</v>
      </c>
      <c r="F11176">
        <v>3</v>
      </c>
      <c r="G11176" t="s">
        <v>45</v>
      </c>
      <c r="H11176" t="s">
        <v>2</v>
      </c>
      <c r="I11176" t="s">
        <v>37</v>
      </c>
      <c r="J11176">
        <v>1487.4</v>
      </c>
    </row>
    <row r="11177" spans="1:10" x14ac:dyDescent="0.25">
      <c r="A11177">
        <v>66</v>
      </c>
      <c r="B11177">
        <v>2018</v>
      </c>
      <c r="C11177" t="s">
        <v>41</v>
      </c>
      <c r="D11177" t="s">
        <v>58</v>
      </c>
      <c r="E11177" t="s">
        <v>39</v>
      </c>
      <c r="F11177">
        <v>4</v>
      </c>
      <c r="G11177" t="s">
        <v>45</v>
      </c>
      <c r="H11177" t="s">
        <v>46</v>
      </c>
      <c r="I11177" t="s">
        <v>51</v>
      </c>
      <c r="J11177">
        <v>1390.3</v>
      </c>
    </row>
    <row r="11178" spans="1:10" x14ac:dyDescent="0.25">
      <c r="A11178">
        <v>66</v>
      </c>
      <c r="B11178">
        <v>2018</v>
      </c>
      <c r="C11178" t="s">
        <v>41</v>
      </c>
      <c r="D11178" t="s">
        <v>58</v>
      </c>
      <c r="E11178" t="s">
        <v>39</v>
      </c>
      <c r="F11178">
        <v>5</v>
      </c>
      <c r="G11178" t="s">
        <v>45</v>
      </c>
      <c r="H11178" t="s">
        <v>46</v>
      </c>
      <c r="I11178" t="s">
        <v>37</v>
      </c>
      <c r="J11178">
        <v>1187.2</v>
      </c>
    </row>
    <row r="11179" spans="1:10" x14ac:dyDescent="0.25">
      <c r="A11179">
        <v>66</v>
      </c>
      <c r="B11179">
        <v>2018</v>
      </c>
      <c r="C11179" t="s">
        <v>41</v>
      </c>
      <c r="D11179" t="s">
        <v>58</v>
      </c>
      <c r="E11179" t="s">
        <v>39</v>
      </c>
      <c r="F11179">
        <v>6</v>
      </c>
      <c r="G11179" t="s">
        <v>45</v>
      </c>
      <c r="H11179" t="s">
        <v>46</v>
      </c>
      <c r="I11179" t="s">
        <v>37</v>
      </c>
      <c r="J11179">
        <v>1178.2</v>
      </c>
    </row>
    <row r="11180" spans="1:10" x14ac:dyDescent="0.25">
      <c r="A11180">
        <v>66</v>
      </c>
      <c r="B11180">
        <v>2018</v>
      </c>
      <c r="C11180" t="s">
        <v>41</v>
      </c>
      <c r="D11180" t="s">
        <v>59</v>
      </c>
      <c r="E11180" t="s">
        <v>39</v>
      </c>
      <c r="F11180">
        <v>1</v>
      </c>
      <c r="G11180" t="s">
        <v>45</v>
      </c>
      <c r="H11180" t="s">
        <v>46</v>
      </c>
      <c r="I11180" t="s">
        <v>37</v>
      </c>
      <c r="J11180">
        <v>1840.3</v>
      </c>
    </row>
    <row r="11181" spans="1:10" x14ac:dyDescent="0.25">
      <c r="A11181">
        <v>66</v>
      </c>
      <c r="B11181">
        <v>2018</v>
      </c>
      <c r="C11181" t="s">
        <v>41</v>
      </c>
      <c r="D11181" t="s">
        <v>59</v>
      </c>
      <c r="E11181" t="s">
        <v>39</v>
      </c>
      <c r="F11181">
        <v>2</v>
      </c>
      <c r="G11181" t="s">
        <v>38</v>
      </c>
      <c r="H11181" t="s">
        <v>2</v>
      </c>
      <c r="I11181" t="s">
        <v>51</v>
      </c>
      <c r="J11181">
        <v>1031</v>
      </c>
    </row>
    <row r="11182" spans="1:10" x14ac:dyDescent="0.25">
      <c r="A11182">
        <v>66</v>
      </c>
      <c r="B11182">
        <v>2018</v>
      </c>
      <c r="C11182" t="s">
        <v>41</v>
      </c>
      <c r="D11182" t="s">
        <v>59</v>
      </c>
      <c r="E11182" t="s">
        <v>39</v>
      </c>
      <c r="F11182">
        <v>3</v>
      </c>
      <c r="G11182" t="s">
        <v>45</v>
      </c>
      <c r="H11182" t="s">
        <v>2</v>
      </c>
      <c r="I11182" t="s">
        <v>37</v>
      </c>
      <c r="J11182">
        <v>951.8</v>
      </c>
    </row>
    <row r="11183" spans="1:10" x14ac:dyDescent="0.25">
      <c r="A11183">
        <v>66</v>
      </c>
      <c r="B11183">
        <v>2018</v>
      </c>
      <c r="C11183" t="s">
        <v>41</v>
      </c>
      <c r="D11183" t="s">
        <v>59</v>
      </c>
      <c r="E11183" t="s">
        <v>39</v>
      </c>
      <c r="F11183">
        <v>4</v>
      </c>
      <c r="G11183" t="s">
        <v>45</v>
      </c>
      <c r="H11183" t="s">
        <v>46</v>
      </c>
      <c r="I11183" t="s">
        <v>37</v>
      </c>
      <c r="J11183">
        <v>1747.3</v>
      </c>
    </row>
    <row r="11184" spans="1:10" x14ac:dyDescent="0.25">
      <c r="A11184">
        <v>66</v>
      </c>
      <c r="B11184">
        <v>2018</v>
      </c>
      <c r="C11184" t="s">
        <v>41</v>
      </c>
      <c r="D11184" t="s">
        <v>59</v>
      </c>
      <c r="E11184" t="s">
        <v>39</v>
      </c>
      <c r="F11184">
        <v>5</v>
      </c>
      <c r="G11184" t="s">
        <v>38</v>
      </c>
      <c r="H11184" t="s">
        <v>2</v>
      </c>
      <c r="I11184" t="s">
        <v>37</v>
      </c>
      <c r="J11184">
        <v>1430.9</v>
      </c>
    </row>
    <row r="11185" spans="1:10" x14ac:dyDescent="0.25">
      <c r="A11185">
        <v>66</v>
      </c>
      <c r="B11185">
        <v>2018</v>
      </c>
      <c r="C11185" t="s">
        <v>41</v>
      </c>
      <c r="D11185" t="s">
        <v>59</v>
      </c>
      <c r="E11185" t="s">
        <v>39</v>
      </c>
      <c r="F11185">
        <v>6</v>
      </c>
      <c r="G11185" t="s">
        <v>38</v>
      </c>
      <c r="H11185" t="s">
        <v>2</v>
      </c>
      <c r="I11185" t="s">
        <v>51</v>
      </c>
      <c r="J11185">
        <v>1359.1</v>
      </c>
    </row>
    <row r="11186" spans="1:10" x14ac:dyDescent="0.25">
      <c r="A11186">
        <v>67</v>
      </c>
      <c r="B11186">
        <v>2017</v>
      </c>
      <c r="C11186" t="s">
        <v>41</v>
      </c>
      <c r="D11186" t="s">
        <v>58</v>
      </c>
      <c r="E11186" t="s">
        <v>39</v>
      </c>
      <c r="F11186">
        <v>1</v>
      </c>
      <c r="G11186" t="s">
        <v>38</v>
      </c>
      <c r="H11186" t="s">
        <v>2</v>
      </c>
      <c r="I11186" t="s">
        <v>51</v>
      </c>
      <c r="J11186">
        <v>1238.0999999999999</v>
      </c>
    </row>
    <row r="11187" spans="1:10" x14ac:dyDescent="0.25">
      <c r="A11187">
        <v>67</v>
      </c>
      <c r="B11187">
        <v>2017</v>
      </c>
      <c r="C11187" t="s">
        <v>41</v>
      </c>
      <c r="D11187" t="s">
        <v>58</v>
      </c>
      <c r="E11187" t="s">
        <v>39</v>
      </c>
      <c r="F11187">
        <v>2</v>
      </c>
      <c r="G11187" t="s">
        <v>38</v>
      </c>
      <c r="H11187" t="s">
        <v>46</v>
      </c>
      <c r="I11187" t="s">
        <v>51</v>
      </c>
      <c r="J11187">
        <v>917.4</v>
      </c>
    </row>
    <row r="11188" spans="1:10" x14ac:dyDescent="0.25">
      <c r="A11188">
        <v>67</v>
      </c>
      <c r="B11188">
        <v>2017</v>
      </c>
      <c r="C11188" t="s">
        <v>41</v>
      </c>
      <c r="D11188" t="s">
        <v>58</v>
      </c>
      <c r="E11188" t="s">
        <v>39</v>
      </c>
      <c r="F11188">
        <v>3</v>
      </c>
      <c r="G11188" t="s">
        <v>45</v>
      </c>
      <c r="H11188" t="s">
        <v>2</v>
      </c>
      <c r="I11188" t="s">
        <v>51</v>
      </c>
      <c r="J11188">
        <v>1297.9000000000001</v>
      </c>
    </row>
    <row r="11189" spans="1:10" x14ac:dyDescent="0.25">
      <c r="A11189">
        <v>67</v>
      </c>
      <c r="B11189">
        <v>2017</v>
      </c>
      <c r="C11189" t="s">
        <v>41</v>
      </c>
      <c r="D11189" t="s">
        <v>58</v>
      </c>
      <c r="E11189" t="s">
        <v>39</v>
      </c>
      <c r="F11189">
        <v>4</v>
      </c>
      <c r="G11189" t="s">
        <v>45</v>
      </c>
      <c r="H11189" t="s">
        <v>46</v>
      </c>
      <c r="I11189" t="s">
        <v>51</v>
      </c>
      <c r="J11189">
        <v>970.4</v>
      </c>
    </row>
    <row r="11190" spans="1:10" x14ac:dyDescent="0.25">
      <c r="A11190">
        <v>67</v>
      </c>
      <c r="B11190">
        <v>2017</v>
      </c>
      <c r="C11190" t="s">
        <v>41</v>
      </c>
      <c r="D11190" t="s">
        <v>58</v>
      </c>
      <c r="E11190" t="s">
        <v>39</v>
      </c>
      <c r="F11190">
        <v>5</v>
      </c>
      <c r="G11190" t="s">
        <v>38</v>
      </c>
      <c r="H11190" t="s">
        <v>46</v>
      </c>
      <c r="I11190" t="s">
        <v>51</v>
      </c>
      <c r="J11190">
        <v>1535.5</v>
      </c>
    </row>
    <row r="11191" spans="1:10" x14ac:dyDescent="0.25">
      <c r="A11191">
        <v>67</v>
      </c>
      <c r="B11191">
        <v>2017</v>
      </c>
      <c r="C11191" t="s">
        <v>41</v>
      </c>
      <c r="D11191" t="s">
        <v>58</v>
      </c>
      <c r="E11191" t="s">
        <v>39</v>
      </c>
      <c r="F11191">
        <v>6</v>
      </c>
      <c r="G11191" t="s">
        <v>38</v>
      </c>
      <c r="H11191" t="s">
        <v>46</v>
      </c>
      <c r="I11191" t="s">
        <v>51</v>
      </c>
      <c r="J11191">
        <v>364.8</v>
      </c>
    </row>
    <row r="11192" spans="1:10" x14ac:dyDescent="0.25">
      <c r="A11192">
        <v>67</v>
      </c>
      <c r="B11192">
        <v>2017</v>
      </c>
      <c r="C11192" t="s">
        <v>41</v>
      </c>
      <c r="D11192" t="s">
        <v>59</v>
      </c>
      <c r="E11192" t="s">
        <v>39</v>
      </c>
      <c r="F11192">
        <v>1</v>
      </c>
      <c r="G11192" t="s">
        <v>45</v>
      </c>
      <c r="H11192" t="s">
        <v>2</v>
      </c>
      <c r="I11192" t="s">
        <v>37</v>
      </c>
      <c r="J11192">
        <v>1417.5</v>
      </c>
    </row>
    <row r="11193" spans="1:10" x14ac:dyDescent="0.25">
      <c r="A11193">
        <v>67</v>
      </c>
      <c r="B11193">
        <v>2017</v>
      </c>
      <c r="C11193" t="s">
        <v>41</v>
      </c>
      <c r="D11193" t="s">
        <v>59</v>
      </c>
      <c r="E11193" t="s">
        <v>39</v>
      </c>
      <c r="F11193">
        <v>2</v>
      </c>
      <c r="G11193" t="s">
        <v>45</v>
      </c>
      <c r="H11193" t="s">
        <v>46</v>
      </c>
      <c r="I11193" t="s">
        <v>51</v>
      </c>
      <c r="J11193">
        <v>1051.0999999999999</v>
      </c>
    </row>
    <row r="11194" spans="1:10" x14ac:dyDescent="0.25">
      <c r="A11194">
        <v>67</v>
      </c>
      <c r="B11194">
        <v>2017</v>
      </c>
      <c r="C11194" t="s">
        <v>41</v>
      </c>
      <c r="D11194" t="s">
        <v>59</v>
      </c>
      <c r="E11194" t="s">
        <v>39</v>
      </c>
      <c r="F11194">
        <v>3</v>
      </c>
      <c r="G11194" t="s">
        <v>38</v>
      </c>
      <c r="H11194" t="s">
        <v>2</v>
      </c>
      <c r="I11194" t="s">
        <v>51</v>
      </c>
      <c r="J11194">
        <v>1517.5</v>
      </c>
    </row>
    <row r="11195" spans="1:10" x14ac:dyDescent="0.25">
      <c r="A11195">
        <v>67</v>
      </c>
      <c r="B11195">
        <v>2017</v>
      </c>
      <c r="C11195" t="s">
        <v>41</v>
      </c>
      <c r="D11195" t="s">
        <v>59</v>
      </c>
      <c r="E11195" t="s">
        <v>39</v>
      </c>
      <c r="F11195">
        <v>4</v>
      </c>
      <c r="G11195" t="s">
        <v>45</v>
      </c>
      <c r="H11195" t="s">
        <v>46</v>
      </c>
      <c r="I11195" t="s">
        <v>37</v>
      </c>
      <c r="J11195">
        <v>1864.7</v>
      </c>
    </row>
    <row r="11196" spans="1:10" x14ac:dyDescent="0.25">
      <c r="A11196">
        <v>67</v>
      </c>
      <c r="B11196">
        <v>2017</v>
      </c>
      <c r="C11196" t="s">
        <v>41</v>
      </c>
      <c r="D11196" t="s">
        <v>59</v>
      </c>
      <c r="E11196" t="s">
        <v>39</v>
      </c>
      <c r="F11196">
        <v>5</v>
      </c>
      <c r="G11196" t="s">
        <v>45</v>
      </c>
      <c r="H11196" t="s">
        <v>46</v>
      </c>
      <c r="I11196" t="s">
        <v>51</v>
      </c>
      <c r="J11196">
        <v>1272.7</v>
      </c>
    </row>
    <row r="11197" spans="1:10" x14ac:dyDescent="0.25">
      <c r="A11197">
        <v>67</v>
      </c>
      <c r="B11197">
        <v>2017</v>
      </c>
      <c r="C11197" t="s">
        <v>41</v>
      </c>
      <c r="D11197" t="s">
        <v>59</v>
      </c>
      <c r="E11197" t="s">
        <v>39</v>
      </c>
      <c r="F11197">
        <v>6</v>
      </c>
      <c r="G11197" t="s">
        <v>45</v>
      </c>
      <c r="H11197" t="s">
        <v>2</v>
      </c>
      <c r="I11197" t="s">
        <v>37</v>
      </c>
      <c r="J11197">
        <v>1327.9</v>
      </c>
    </row>
    <row r="11198" spans="1:10" x14ac:dyDescent="0.25">
      <c r="A11198">
        <v>67</v>
      </c>
      <c r="B11198">
        <v>2018</v>
      </c>
      <c r="C11198" t="s">
        <v>41</v>
      </c>
      <c r="D11198" t="s">
        <v>58</v>
      </c>
      <c r="E11198" t="s">
        <v>39</v>
      </c>
      <c r="F11198">
        <v>1</v>
      </c>
      <c r="G11198" t="s">
        <v>45</v>
      </c>
      <c r="H11198" t="s">
        <v>46</v>
      </c>
      <c r="I11198" t="s">
        <v>37</v>
      </c>
      <c r="J11198">
        <v>771</v>
      </c>
    </row>
    <row r="11199" spans="1:10" x14ac:dyDescent="0.25">
      <c r="A11199">
        <v>67</v>
      </c>
      <c r="B11199">
        <v>2018</v>
      </c>
      <c r="C11199" t="s">
        <v>41</v>
      </c>
      <c r="D11199" t="s">
        <v>58</v>
      </c>
      <c r="E11199" t="s">
        <v>39</v>
      </c>
      <c r="F11199">
        <v>2</v>
      </c>
      <c r="G11199" t="s">
        <v>38</v>
      </c>
      <c r="H11199" t="s">
        <v>2</v>
      </c>
      <c r="I11199" t="s">
        <v>51</v>
      </c>
      <c r="J11199">
        <v>1012.9</v>
      </c>
    </row>
    <row r="11200" spans="1:10" x14ac:dyDescent="0.25">
      <c r="A11200">
        <v>67</v>
      </c>
      <c r="B11200">
        <v>2018</v>
      </c>
      <c r="C11200" t="s">
        <v>41</v>
      </c>
      <c r="D11200" t="s">
        <v>58</v>
      </c>
      <c r="E11200" t="s">
        <v>39</v>
      </c>
      <c r="F11200">
        <v>3</v>
      </c>
      <c r="G11200" t="s">
        <v>38</v>
      </c>
      <c r="H11200" t="s">
        <v>2</v>
      </c>
      <c r="I11200" t="s">
        <v>51</v>
      </c>
      <c r="J11200">
        <v>1476.5</v>
      </c>
    </row>
    <row r="11201" spans="1:10" x14ac:dyDescent="0.25">
      <c r="A11201">
        <v>67</v>
      </c>
      <c r="B11201">
        <v>2018</v>
      </c>
      <c r="C11201" t="s">
        <v>41</v>
      </c>
      <c r="D11201" t="s">
        <v>58</v>
      </c>
      <c r="E11201" t="s">
        <v>39</v>
      </c>
      <c r="F11201">
        <v>4</v>
      </c>
      <c r="G11201" t="s">
        <v>45</v>
      </c>
      <c r="H11201" t="s">
        <v>46</v>
      </c>
      <c r="I11201" t="s">
        <v>51</v>
      </c>
      <c r="J11201">
        <v>1693</v>
      </c>
    </row>
    <row r="11202" spans="1:10" x14ac:dyDescent="0.25">
      <c r="A11202">
        <v>67</v>
      </c>
      <c r="B11202">
        <v>2018</v>
      </c>
      <c r="C11202" t="s">
        <v>41</v>
      </c>
      <c r="D11202" t="s">
        <v>58</v>
      </c>
      <c r="E11202" t="s">
        <v>39</v>
      </c>
      <c r="F11202">
        <v>5</v>
      </c>
      <c r="G11202" t="s">
        <v>38</v>
      </c>
      <c r="H11202" t="s">
        <v>46</v>
      </c>
      <c r="I11202" t="s">
        <v>51</v>
      </c>
      <c r="J11202">
        <v>1438</v>
      </c>
    </row>
    <row r="11203" spans="1:10" x14ac:dyDescent="0.25">
      <c r="A11203">
        <v>67</v>
      </c>
      <c r="B11203">
        <v>2018</v>
      </c>
      <c r="C11203" t="s">
        <v>41</v>
      </c>
      <c r="D11203" t="s">
        <v>58</v>
      </c>
      <c r="E11203" t="s">
        <v>39</v>
      </c>
      <c r="F11203">
        <v>6</v>
      </c>
      <c r="G11203" t="s">
        <v>38</v>
      </c>
      <c r="H11203" t="s">
        <v>2</v>
      </c>
      <c r="I11203" t="s">
        <v>37</v>
      </c>
      <c r="J11203">
        <v>1533</v>
      </c>
    </row>
    <row r="11204" spans="1:10" x14ac:dyDescent="0.25">
      <c r="A11204">
        <v>67</v>
      </c>
      <c r="B11204">
        <v>2018</v>
      </c>
      <c r="C11204" t="s">
        <v>41</v>
      </c>
      <c r="D11204" t="s">
        <v>59</v>
      </c>
      <c r="E11204" t="s">
        <v>39</v>
      </c>
      <c r="F11204">
        <v>1</v>
      </c>
      <c r="G11204" t="s">
        <v>38</v>
      </c>
      <c r="H11204" t="s">
        <v>46</v>
      </c>
      <c r="I11204" t="s">
        <v>37</v>
      </c>
      <c r="J11204">
        <v>1621.9</v>
      </c>
    </row>
    <row r="11205" spans="1:10" x14ac:dyDescent="0.25">
      <c r="A11205">
        <v>67</v>
      </c>
      <c r="B11205">
        <v>2018</v>
      </c>
      <c r="C11205" t="s">
        <v>41</v>
      </c>
      <c r="D11205" t="s">
        <v>59</v>
      </c>
      <c r="E11205" t="s">
        <v>39</v>
      </c>
      <c r="F11205">
        <v>2</v>
      </c>
      <c r="G11205" t="s">
        <v>38</v>
      </c>
      <c r="H11205" t="s">
        <v>46</v>
      </c>
      <c r="I11205" t="s">
        <v>37</v>
      </c>
      <c r="J11205">
        <v>1770</v>
      </c>
    </row>
    <row r="11206" spans="1:10" x14ac:dyDescent="0.25">
      <c r="A11206">
        <v>67</v>
      </c>
      <c r="B11206">
        <v>2018</v>
      </c>
      <c r="C11206" t="s">
        <v>41</v>
      </c>
      <c r="D11206" t="s">
        <v>59</v>
      </c>
      <c r="E11206" t="s">
        <v>39</v>
      </c>
      <c r="F11206">
        <v>3</v>
      </c>
      <c r="G11206" t="s">
        <v>45</v>
      </c>
      <c r="H11206" t="s">
        <v>46</v>
      </c>
      <c r="I11206" t="s">
        <v>37</v>
      </c>
      <c r="J11206">
        <v>1331</v>
      </c>
    </row>
    <row r="11207" spans="1:10" x14ac:dyDescent="0.25">
      <c r="A11207">
        <v>67</v>
      </c>
      <c r="B11207">
        <v>2018</v>
      </c>
      <c r="C11207" t="s">
        <v>41</v>
      </c>
      <c r="D11207" t="s">
        <v>59</v>
      </c>
      <c r="E11207" t="s">
        <v>39</v>
      </c>
      <c r="F11207">
        <v>4</v>
      </c>
      <c r="G11207" t="s">
        <v>38</v>
      </c>
      <c r="H11207" t="s">
        <v>46</v>
      </c>
      <c r="I11207" t="s">
        <v>51</v>
      </c>
      <c r="J11207">
        <v>1475.3</v>
      </c>
    </row>
    <row r="11208" spans="1:10" x14ac:dyDescent="0.25">
      <c r="A11208">
        <v>67</v>
      </c>
      <c r="B11208">
        <v>2018</v>
      </c>
      <c r="C11208" t="s">
        <v>41</v>
      </c>
      <c r="D11208" t="s">
        <v>59</v>
      </c>
      <c r="E11208" t="s">
        <v>39</v>
      </c>
      <c r="F11208">
        <v>5</v>
      </c>
      <c r="G11208" t="s">
        <v>45</v>
      </c>
      <c r="H11208" t="s">
        <v>2</v>
      </c>
      <c r="I11208" t="s">
        <v>37</v>
      </c>
      <c r="J11208">
        <v>1082.0999999999999</v>
      </c>
    </row>
    <row r="11209" spans="1:10" x14ac:dyDescent="0.25">
      <c r="A11209">
        <v>67</v>
      </c>
      <c r="B11209">
        <v>2018</v>
      </c>
      <c r="C11209" t="s">
        <v>41</v>
      </c>
      <c r="D11209" t="s">
        <v>59</v>
      </c>
      <c r="E11209" t="s">
        <v>39</v>
      </c>
      <c r="F11209">
        <v>6</v>
      </c>
      <c r="G11209" t="s">
        <v>45</v>
      </c>
      <c r="H11209" t="s">
        <v>2</v>
      </c>
      <c r="I11209" t="s">
        <v>37</v>
      </c>
      <c r="J11209">
        <v>975.4</v>
      </c>
    </row>
    <row r="11210" spans="1:10" x14ac:dyDescent="0.25">
      <c r="A11210">
        <v>68</v>
      </c>
      <c r="B11210">
        <v>2017</v>
      </c>
      <c r="C11210" t="s">
        <v>41</v>
      </c>
      <c r="D11210" t="s">
        <v>58</v>
      </c>
      <c r="E11210" t="s">
        <v>39</v>
      </c>
      <c r="F11210">
        <v>1</v>
      </c>
      <c r="G11210" t="s">
        <v>38</v>
      </c>
      <c r="H11210" t="s">
        <v>46</v>
      </c>
      <c r="I11210" t="s">
        <v>37</v>
      </c>
      <c r="J11210">
        <v>1250.9000000000001</v>
      </c>
    </row>
    <row r="11211" spans="1:10" x14ac:dyDescent="0.25">
      <c r="A11211">
        <v>68</v>
      </c>
      <c r="B11211">
        <v>2017</v>
      </c>
      <c r="C11211" t="s">
        <v>41</v>
      </c>
      <c r="D11211" t="s">
        <v>58</v>
      </c>
      <c r="E11211" t="s">
        <v>39</v>
      </c>
      <c r="F11211">
        <v>2</v>
      </c>
      <c r="G11211" t="s">
        <v>45</v>
      </c>
      <c r="H11211" t="s">
        <v>46</v>
      </c>
      <c r="I11211" t="s">
        <v>37</v>
      </c>
      <c r="J11211">
        <v>1673.9</v>
      </c>
    </row>
    <row r="11212" spans="1:10" x14ac:dyDescent="0.25">
      <c r="A11212">
        <v>68</v>
      </c>
      <c r="B11212">
        <v>2017</v>
      </c>
      <c r="C11212" t="s">
        <v>41</v>
      </c>
      <c r="D11212" t="s">
        <v>58</v>
      </c>
      <c r="E11212" t="s">
        <v>39</v>
      </c>
      <c r="F11212">
        <v>3</v>
      </c>
      <c r="G11212" t="s">
        <v>38</v>
      </c>
      <c r="H11212" t="s">
        <v>2</v>
      </c>
      <c r="I11212" t="s">
        <v>51</v>
      </c>
      <c r="J11212">
        <v>1339.5</v>
      </c>
    </row>
    <row r="11213" spans="1:10" x14ac:dyDescent="0.25">
      <c r="A11213">
        <v>68</v>
      </c>
      <c r="B11213">
        <v>2017</v>
      </c>
      <c r="C11213" t="s">
        <v>41</v>
      </c>
      <c r="D11213" t="s">
        <v>58</v>
      </c>
      <c r="E11213" t="s">
        <v>39</v>
      </c>
      <c r="F11213">
        <v>4</v>
      </c>
      <c r="G11213" t="s">
        <v>38</v>
      </c>
      <c r="H11213" t="s">
        <v>46</v>
      </c>
      <c r="I11213" t="s">
        <v>51</v>
      </c>
      <c r="J11213">
        <v>1202.3</v>
      </c>
    </row>
    <row r="11214" spans="1:10" x14ac:dyDescent="0.25">
      <c r="A11214">
        <v>68</v>
      </c>
      <c r="B11214">
        <v>2017</v>
      </c>
      <c r="C11214" t="s">
        <v>41</v>
      </c>
      <c r="D11214" t="s">
        <v>58</v>
      </c>
      <c r="E11214" t="s">
        <v>39</v>
      </c>
      <c r="F11214">
        <v>5</v>
      </c>
      <c r="G11214" t="s">
        <v>38</v>
      </c>
      <c r="H11214" t="s">
        <v>2</v>
      </c>
      <c r="I11214" t="s">
        <v>37</v>
      </c>
      <c r="J11214">
        <v>1083.2</v>
      </c>
    </row>
    <row r="11215" spans="1:10" x14ac:dyDescent="0.25">
      <c r="A11215">
        <v>68</v>
      </c>
      <c r="B11215">
        <v>2017</v>
      </c>
      <c r="C11215" t="s">
        <v>41</v>
      </c>
      <c r="D11215" t="s">
        <v>58</v>
      </c>
      <c r="E11215" t="s">
        <v>39</v>
      </c>
      <c r="F11215">
        <v>6</v>
      </c>
      <c r="G11215" t="s">
        <v>38</v>
      </c>
      <c r="H11215" t="s">
        <v>46</v>
      </c>
      <c r="I11215" t="s">
        <v>37</v>
      </c>
      <c r="J11215">
        <v>1540</v>
      </c>
    </row>
    <row r="11216" spans="1:10" x14ac:dyDescent="0.25">
      <c r="A11216">
        <v>68</v>
      </c>
      <c r="B11216">
        <v>2017</v>
      </c>
      <c r="C11216" t="s">
        <v>41</v>
      </c>
      <c r="D11216" t="s">
        <v>59</v>
      </c>
      <c r="E11216" t="s">
        <v>39</v>
      </c>
      <c r="F11216">
        <v>1</v>
      </c>
      <c r="G11216" t="s">
        <v>45</v>
      </c>
      <c r="H11216" t="s">
        <v>46</v>
      </c>
      <c r="I11216" t="s">
        <v>51</v>
      </c>
      <c r="J11216">
        <v>824.6</v>
      </c>
    </row>
    <row r="11217" spans="1:10" x14ac:dyDescent="0.25">
      <c r="A11217">
        <v>68</v>
      </c>
      <c r="B11217">
        <v>2017</v>
      </c>
      <c r="C11217" t="s">
        <v>41</v>
      </c>
      <c r="D11217" t="s">
        <v>59</v>
      </c>
      <c r="E11217" t="s">
        <v>39</v>
      </c>
      <c r="F11217">
        <v>2</v>
      </c>
      <c r="G11217" t="s">
        <v>45</v>
      </c>
      <c r="H11217" t="s">
        <v>46</v>
      </c>
      <c r="I11217" t="s">
        <v>37</v>
      </c>
      <c r="J11217">
        <v>1804.2</v>
      </c>
    </row>
    <row r="11218" spans="1:10" x14ac:dyDescent="0.25">
      <c r="A11218">
        <v>68</v>
      </c>
      <c r="B11218">
        <v>2017</v>
      </c>
      <c r="C11218" t="s">
        <v>41</v>
      </c>
      <c r="D11218" t="s">
        <v>59</v>
      </c>
      <c r="E11218" t="s">
        <v>39</v>
      </c>
      <c r="F11218">
        <v>3</v>
      </c>
      <c r="G11218" t="s">
        <v>45</v>
      </c>
      <c r="H11218" t="s">
        <v>2</v>
      </c>
      <c r="I11218" t="s">
        <v>51</v>
      </c>
      <c r="J11218">
        <v>943.7</v>
      </c>
    </row>
    <row r="11219" spans="1:10" x14ac:dyDescent="0.25">
      <c r="A11219">
        <v>68</v>
      </c>
      <c r="B11219">
        <v>2017</v>
      </c>
      <c r="C11219" t="s">
        <v>41</v>
      </c>
      <c r="D11219" t="s">
        <v>59</v>
      </c>
      <c r="E11219" t="s">
        <v>39</v>
      </c>
      <c r="F11219">
        <v>4</v>
      </c>
      <c r="G11219" t="s">
        <v>38</v>
      </c>
      <c r="H11219" t="s">
        <v>2</v>
      </c>
      <c r="I11219" t="s">
        <v>37</v>
      </c>
      <c r="J11219">
        <v>1022.5</v>
      </c>
    </row>
    <row r="11220" spans="1:10" x14ac:dyDescent="0.25">
      <c r="A11220">
        <v>68</v>
      </c>
      <c r="B11220">
        <v>2017</v>
      </c>
      <c r="C11220" t="s">
        <v>41</v>
      </c>
      <c r="D11220" t="s">
        <v>59</v>
      </c>
      <c r="E11220" t="s">
        <v>39</v>
      </c>
      <c r="F11220">
        <v>5</v>
      </c>
      <c r="G11220" t="s">
        <v>45</v>
      </c>
      <c r="H11220" t="s">
        <v>46</v>
      </c>
      <c r="I11220" t="s">
        <v>37</v>
      </c>
      <c r="J11220">
        <v>1635.8</v>
      </c>
    </row>
    <row r="11221" spans="1:10" x14ac:dyDescent="0.25">
      <c r="A11221">
        <v>68</v>
      </c>
      <c r="B11221">
        <v>2017</v>
      </c>
      <c r="C11221" t="s">
        <v>41</v>
      </c>
      <c r="D11221" t="s">
        <v>59</v>
      </c>
      <c r="E11221" t="s">
        <v>39</v>
      </c>
      <c r="F11221">
        <v>6</v>
      </c>
      <c r="G11221" t="s">
        <v>45</v>
      </c>
      <c r="H11221" t="s">
        <v>46</v>
      </c>
      <c r="I11221" t="s">
        <v>51</v>
      </c>
      <c r="J11221">
        <v>670.3</v>
      </c>
    </row>
    <row r="11222" spans="1:10" x14ac:dyDescent="0.25">
      <c r="A11222">
        <v>68</v>
      </c>
      <c r="B11222">
        <v>2018</v>
      </c>
      <c r="C11222" t="s">
        <v>41</v>
      </c>
      <c r="D11222" t="s">
        <v>58</v>
      </c>
      <c r="E11222" t="s">
        <v>39</v>
      </c>
      <c r="F11222">
        <v>1</v>
      </c>
      <c r="G11222" t="s">
        <v>45</v>
      </c>
      <c r="H11222" t="s">
        <v>2</v>
      </c>
      <c r="I11222" t="s">
        <v>37</v>
      </c>
      <c r="J11222">
        <v>1165.4000000000001</v>
      </c>
    </row>
    <row r="11223" spans="1:10" x14ac:dyDescent="0.25">
      <c r="A11223">
        <v>68</v>
      </c>
      <c r="B11223">
        <v>2018</v>
      </c>
      <c r="C11223" t="s">
        <v>41</v>
      </c>
      <c r="D11223" t="s">
        <v>58</v>
      </c>
      <c r="E11223" t="s">
        <v>39</v>
      </c>
      <c r="F11223">
        <v>2</v>
      </c>
      <c r="G11223" t="s">
        <v>45</v>
      </c>
      <c r="H11223" t="s">
        <v>46</v>
      </c>
      <c r="I11223" t="s">
        <v>51</v>
      </c>
      <c r="J11223">
        <v>1505.2</v>
      </c>
    </row>
    <row r="11224" spans="1:10" x14ac:dyDescent="0.25">
      <c r="A11224">
        <v>68</v>
      </c>
      <c r="B11224">
        <v>2018</v>
      </c>
      <c r="C11224" t="s">
        <v>41</v>
      </c>
      <c r="D11224" t="s">
        <v>58</v>
      </c>
      <c r="E11224" t="s">
        <v>39</v>
      </c>
      <c r="F11224">
        <v>3</v>
      </c>
      <c r="G11224" t="s">
        <v>38</v>
      </c>
      <c r="H11224" t="s">
        <v>46</v>
      </c>
      <c r="I11224" t="s">
        <v>51</v>
      </c>
      <c r="J11224">
        <v>821.8</v>
      </c>
    </row>
    <row r="11225" spans="1:10" x14ac:dyDescent="0.25">
      <c r="A11225">
        <v>68</v>
      </c>
      <c r="B11225">
        <v>2018</v>
      </c>
      <c r="C11225" t="s">
        <v>41</v>
      </c>
      <c r="D11225" t="s">
        <v>58</v>
      </c>
      <c r="E11225" t="s">
        <v>39</v>
      </c>
      <c r="F11225">
        <v>4</v>
      </c>
      <c r="G11225" t="s">
        <v>45</v>
      </c>
      <c r="H11225" t="s">
        <v>2</v>
      </c>
      <c r="I11225" t="s">
        <v>51</v>
      </c>
      <c r="J11225">
        <v>516.6</v>
      </c>
    </row>
    <row r="11226" spans="1:10" x14ac:dyDescent="0.25">
      <c r="A11226">
        <v>68</v>
      </c>
      <c r="B11226">
        <v>2018</v>
      </c>
      <c r="C11226" t="s">
        <v>41</v>
      </c>
      <c r="D11226" t="s">
        <v>58</v>
      </c>
      <c r="E11226" t="s">
        <v>39</v>
      </c>
      <c r="F11226">
        <v>5</v>
      </c>
      <c r="G11226" t="s">
        <v>45</v>
      </c>
      <c r="H11226" t="s">
        <v>46</v>
      </c>
      <c r="I11226" t="s">
        <v>51</v>
      </c>
      <c r="J11226">
        <v>1755.1</v>
      </c>
    </row>
    <row r="11227" spans="1:10" x14ac:dyDescent="0.25">
      <c r="A11227">
        <v>68</v>
      </c>
      <c r="B11227">
        <v>2018</v>
      </c>
      <c r="C11227" t="s">
        <v>41</v>
      </c>
      <c r="D11227" t="s">
        <v>58</v>
      </c>
      <c r="E11227" t="s">
        <v>39</v>
      </c>
      <c r="F11227">
        <v>6</v>
      </c>
      <c r="G11227" t="s">
        <v>38</v>
      </c>
      <c r="H11227" t="s">
        <v>46</v>
      </c>
      <c r="I11227" t="s">
        <v>37</v>
      </c>
      <c r="J11227">
        <v>1452.4</v>
      </c>
    </row>
    <row r="11228" spans="1:10" x14ac:dyDescent="0.25">
      <c r="A11228">
        <v>68</v>
      </c>
      <c r="B11228">
        <v>2018</v>
      </c>
      <c r="C11228" t="s">
        <v>41</v>
      </c>
      <c r="D11228" t="s">
        <v>59</v>
      </c>
      <c r="E11228" t="s">
        <v>39</v>
      </c>
      <c r="F11228">
        <v>1</v>
      </c>
      <c r="G11228" t="s">
        <v>45</v>
      </c>
      <c r="H11228" t="s">
        <v>2</v>
      </c>
      <c r="I11228" t="s">
        <v>37</v>
      </c>
      <c r="J11228">
        <v>1171.2</v>
      </c>
    </row>
    <row r="11229" spans="1:10" x14ac:dyDescent="0.25">
      <c r="A11229">
        <v>68</v>
      </c>
      <c r="B11229">
        <v>2018</v>
      </c>
      <c r="C11229" t="s">
        <v>41</v>
      </c>
      <c r="D11229" t="s">
        <v>59</v>
      </c>
      <c r="E11229" t="s">
        <v>39</v>
      </c>
      <c r="F11229">
        <v>2</v>
      </c>
      <c r="G11229" t="s">
        <v>38</v>
      </c>
      <c r="H11229" t="s">
        <v>2</v>
      </c>
      <c r="I11229" t="s">
        <v>37</v>
      </c>
      <c r="J11229">
        <v>845.5</v>
      </c>
    </row>
    <row r="11230" spans="1:10" x14ac:dyDescent="0.25">
      <c r="A11230">
        <v>68</v>
      </c>
      <c r="B11230">
        <v>2018</v>
      </c>
      <c r="C11230" t="s">
        <v>41</v>
      </c>
      <c r="D11230" t="s">
        <v>59</v>
      </c>
      <c r="E11230" t="s">
        <v>39</v>
      </c>
      <c r="F11230">
        <v>3</v>
      </c>
      <c r="G11230" t="s">
        <v>45</v>
      </c>
      <c r="H11230" t="s">
        <v>46</v>
      </c>
      <c r="I11230" t="s">
        <v>51</v>
      </c>
      <c r="J11230">
        <v>1614.6</v>
      </c>
    </row>
    <row r="11231" spans="1:10" x14ac:dyDescent="0.25">
      <c r="A11231">
        <v>68</v>
      </c>
      <c r="B11231">
        <v>2018</v>
      </c>
      <c r="C11231" t="s">
        <v>41</v>
      </c>
      <c r="D11231" t="s">
        <v>59</v>
      </c>
      <c r="E11231" t="s">
        <v>39</v>
      </c>
      <c r="F11231">
        <v>4</v>
      </c>
      <c r="G11231" t="s">
        <v>38</v>
      </c>
      <c r="H11231" t="s">
        <v>46</v>
      </c>
      <c r="I11231" t="s">
        <v>37</v>
      </c>
      <c r="J11231">
        <v>2055.5</v>
      </c>
    </row>
    <row r="11232" spans="1:10" x14ac:dyDescent="0.25">
      <c r="A11232">
        <v>68</v>
      </c>
      <c r="B11232">
        <v>2018</v>
      </c>
      <c r="C11232" t="s">
        <v>41</v>
      </c>
      <c r="D11232" t="s">
        <v>59</v>
      </c>
      <c r="E11232" t="s">
        <v>39</v>
      </c>
      <c r="F11232">
        <v>5</v>
      </c>
      <c r="G11232" t="s">
        <v>38</v>
      </c>
      <c r="H11232" t="s">
        <v>2</v>
      </c>
      <c r="I11232" t="s">
        <v>51</v>
      </c>
      <c r="J11232">
        <v>1335.3</v>
      </c>
    </row>
    <row r="11233" spans="1:10" x14ac:dyDescent="0.25">
      <c r="A11233">
        <v>68</v>
      </c>
      <c r="B11233">
        <v>2018</v>
      </c>
      <c r="C11233" t="s">
        <v>41</v>
      </c>
      <c r="D11233" t="s">
        <v>59</v>
      </c>
      <c r="E11233" t="s">
        <v>39</v>
      </c>
      <c r="F11233">
        <v>6</v>
      </c>
      <c r="G11233" t="s">
        <v>45</v>
      </c>
      <c r="H11233" t="s">
        <v>2</v>
      </c>
      <c r="I11233" t="s">
        <v>51</v>
      </c>
      <c r="J11233">
        <v>1429.8</v>
      </c>
    </row>
    <row r="11234" spans="1:10" x14ac:dyDescent="0.25">
      <c r="A11234">
        <v>69</v>
      </c>
      <c r="B11234">
        <v>2017</v>
      </c>
      <c r="C11234" t="s">
        <v>41</v>
      </c>
      <c r="D11234" t="s">
        <v>58</v>
      </c>
      <c r="E11234" t="s">
        <v>39</v>
      </c>
      <c r="F11234">
        <v>1</v>
      </c>
      <c r="G11234" t="s">
        <v>38</v>
      </c>
      <c r="H11234" t="s">
        <v>2</v>
      </c>
      <c r="I11234" t="s">
        <v>37</v>
      </c>
      <c r="J11234">
        <v>1140.0999999999999</v>
      </c>
    </row>
    <row r="11235" spans="1:10" x14ac:dyDescent="0.25">
      <c r="A11235">
        <v>69</v>
      </c>
      <c r="B11235">
        <v>2017</v>
      </c>
      <c r="C11235" t="s">
        <v>41</v>
      </c>
      <c r="D11235" t="s">
        <v>58</v>
      </c>
      <c r="E11235" t="s">
        <v>39</v>
      </c>
      <c r="F11235">
        <v>2</v>
      </c>
      <c r="G11235" t="s">
        <v>45</v>
      </c>
      <c r="H11235" t="s">
        <v>46</v>
      </c>
      <c r="I11235" t="s">
        <v>37</v>
      </c>
      <c r="J11235">
        <v>1370.3</v>
      </c>
    </row>
    <row r="11236" spans="1:10" x14ac:dyDescent="0.25">
      <c r="A11236">
        <v>69</v>
      </c>
      <c r="B11236">
        <v>2017</v>
      </c>
      <c r="C11236" t="s">
        <v>41</v>
      </c>
      <c r="D11236" t="s">
        <v>58</v>
      </c>
      <c r="E11236" t="s">
        <v>39</v>
      </c>
      <c r="F11236">
        <v>3</v>
      </c>
      <c r="G11236" t="s">
        <v>45</v>
      </c>
      <c r="H11236" t="s">
        <v>46</v>
      </c>
      <c r="I11236" t="s">
        <v>51</v>
      </c>
      <c r="J11236">
        <v>2114</v>
      </c>
    </row>
    <row r="11237" spans="1:10" x14ac:dyDescent="0.25">
      <c r="A11237">
        <v>69</v>
      </c>
      <c r="B11237">
        <v>2017</v>
      </c>
      <c r="C11237" t="s">
        <v>41</v>
      </c>
      <c r="D11237" t="s">
        <v>58</v>
      </c>
      <c r="E11237" t="s">
        <v>39</v>
      </c>
      <c r="F11237">
        <v>4</v>
      </c>
      <c r="G11237" t="s">
        <v>38</v>
      </c>
      <c r="H11237" t="s">
        <v>2</v>
      </c>
      <c r="I11237" t="s">
        <v>51</v>
      </c>
      <c r="J11237">
        <v>844.5</v>
      </c>
    </row>
    <row r="11238" spans="1:10" x14ac:dyDescent="0.25">
      <c r="A11238">
        <v>69</v>
      </c>
      <c r="B11238">
        <v>2017</v>
      </c>
      <c r="C11238" t="s">
        <v>41</v>
      </c>
      <c r="D11238" t="s">
        <v>58</v>
      </c>
      <c r="E11238" t="s">
        <v>39</v>
      </c>
      <c r="F11238">
        <v>5</v>
      </c>
      <c r="G11238" t="s">
        <v>38</v>
      </c>
      <c r="H11238" t="s">
        <v>2</v>
      </c>
      <c r="I11238" t="s">
        <v>51</v>
      </c>
      <c r="J11238">
        <v>1262.5999999999999</v>
      </c>
    </row>
    <row r="11239" spans="1:10" x14ac:dyDescent="0.25">
      <c r="A11239">
        <v>69</v>
      </c>
      <c r="B11239">
        <v>2017</v>
      </c>
      <c r="C11239" t="s">
        <v>41</v>
      </c>
      <c r="D11239" t="s">
        <v>58</v>
      </c>
      <c r="E11239" t="s">
        <v>39</v>
      </c>
      <c r="F11239">
        <v>6</v>
      </c>
      <c r="G11239" t="s">
        <v>38</v>
      </c>
      <c r="H11239" t="s">
        <v>46</v>
      </c>
      <c r="I11239" t="s">
        <v>51</v>
      </c>
      <c r="J11239">
        <v>1866.2</v>
      </c>
    </row>
    <row r="11240" spans="1:10" x14ac:dyDescent="0.25">
      <c r="A11240">
        <v>69</v>
      </c>
      <c r="B11240">
        <v>2017</v>
      </c>
      <c r="C11240" t="s">
        <v>41</v>
      </c>
      <c r="D11240" t="s">
        <v>59</v>
      </c>
      <c r="E11240" t="s">
        <v>39</v>
      </c>
      <c r="F11240">
        <v>1</v>
      </c>
      <c r="G11240" t="s">
        <v>38</v>
      </c>
      <c r="H11240" t="s">
        <v>46</v>
      </c>
      <c r="I11240" t="s">
        <v>51</v>
      </c>
      <c r="J11240">
        <v>1328.9</v>
      </c>
    </row>
    <row r="11241" spans="1:10" x14ac:dyDescent="0.25">
      <c r="A11241">
        <v>69</v>
      </c>
      <c r="B11241">
        <v>2017</v>
      </c>
      <c r="C11241" t="s">
        <v>41</v>
      </c>
      <c r="D11241" t="s">
        <v>59</v>
      </c>
      <c r="E11241" t="s">
        <v>39</v>
      </c>
      <c r="F11241">
        <v>2</v>
      </c>
      <c r="G11241" t="s">
        <v>45</v>
      </c>
      <c r="H11241" t="s">
        <v>46</v>
      </c>
      <c r="I11241" t="s">
        <v>37</v>
      </c>
      <c r="J11241">
        <v>2266.1999999999998</v>
      </c>
    </row>
    <row r="11242" spans="1:10" x14ac:dyDescent="0.25">
      <c r="A11242">
        <v>69</v>
      </c>
      <c r="B11242">
        <v>2017</v>
      </c>
      <c r="C11242" t="s">
        <v>41</v>
      </c>
      <c r="D11242" t="s">
        <v>59</v>
      </c>
      <c r="E11242" t="s">
        <v>39</v>
      </c>
      <c r="F11242">
        <v>3</v>
      </c>
      <c r="G11242" t="s">
        <v>45</v>
      </c>
      <c r="H11242" t="s">
        <v>46</v>
      </c>
      <c r="I11242" t="s">
        <v>37</v>
      </c>
      <c r="J11242">
        <v>1191.5999999999999</v>
      </c>
    </row>
    <row r="11243" spans="1:10" x14ac:dyDescent="0.25">
      <c r="A11243">
        <v>69</v>
      </c>
      <c r="B11243">
        <v>2017</v>
      </c>
      <c r="C11243" t="s">
        <v>41</v>
      </c>
      <c r="D11243" t="s">
        <v>59</v>
      </c>
      <c r="E11243" t="s">
        <v>39</v>
      </c>
      <c r="F11243">
        <v>4</v>
      </c>
      <c r="G11243" t="s">
        <v>45</v>
      </c>
      <c r="H11243" t="s">
        <v>46</v>
      </c>
      <c r="I11243" t="s">
        <v>37</v>
      </c>
      <c r="J11243">
        <v>1539.4</v>
      </c>
    </row>
    <row r="11244" spans="1:10" x14ac:dyDescent="0.25">
      <c r="A11244">
        <v>69</v>
      </c>
      <c r="B11244">
        <v>2017</v>
      </c>
      <c r="C11244" t="s">
        <v>41</v>
      </c>
      <c r="D11244" t="s">
        <v>59</v>
      </c>
      <c r="E11244" t="s">
        <v>39</v>
      </c>
      <c r="F11244">
        <v>5</v>
      </c>
      <c r="G11244" t="s">
        <v>45</v>
      </c>
      <c r="H11244" t="s">
        <v>2</v>
      </c>
      <c r="I11244" t="s">
        <v>51</v>
      </c>
      <c r="J11244">
        <v>1280.0999999999999</v>
      </c>
    </row>
    <row r="11245" spans="1:10" x14ac:dyDescent="0.25">
      <c r="A11245">
        <v>69</v>
      </c>
      <c r="B11245">
        <v>2017</v>
      </c>
      <c r="C11245" t="s">
        <v>41</v>
      </c>
      <c r="D11245" t="s">
        <v>59</v>
      </c>
      <c r="E11245" t="s">
        <v>39</v>
      </c>
      <c r="F11245">
        <v>6</v>
      </c>
      <c r="G11245" t="s">
        <v>38</v>
      </c>
      <c r="H11245" t="s">
        <v>46</v>
      </c>
      <c r="I11245" t="s">
        <v>51</v>
      </c>
      <c r="J11245">
        <v>2161.6999999999998</v>
      </c>
    </row>
    <row r="11246" spans="1:10" x14ac:dyDescent="0.25">
      <c r="A11246">
        <v>69</v>
      </c>
      <c r="B11246">
        <v>2018</v>
      </c>
      <c r="C11246" t="s">
        <v>41</v>
      </c>
      <c r="D11246" t="s">
        <v>58</v>
      </c>
      <c r="E11246" t="s">
        <v>39</v>
      </c>
      <c r="F11246">
        <v>1</v>
      </c>
      <c r="G11246" t="s">
        <v>45</v>
      </c>
      <c r="H11246" t="s">
        <v>46</v>
      </c>
      <c r="I11246" t="s">
        <v>51</v>
      </c>
      <c r="J11246">
        <v>1546.9</v>
      </c>
    </row>
    <row r="11247" spans="1:10" x14ac:dyDescent="0.25">
      <c r="A11247">
        <v>69</v>
      </c>
      <c r="B11247">
        <v>2018</v>
      </c>
      <c r="C11247" t="s">
        <v>41</v>
      </c>
      <c r="D11247" t="s">
        <v>58</v>
      </c>
      <c r="E11247" t="s">
        <v>39</v>
      </c>
      <c r="F11247">
        <v>2</v>
      </c>
      <c r="G11247" t="s">
        <v>45</v>
      </c>
      <c r="H11247" t="s">
        <v>2</v>
      </c>
      <c r="I11247" t="s">
        <v>37</v>
      </c>
      <c r="J11247">
        <v>816.5</v>
      </c>
    </row>
    <row r="11248" spans="1:10" x14ac:dyDescent="0.25">
      <c r="A11248">
        <v>69</v>
      </c>
      <c r="B11248">
        <v>2018</v>
      </c>
      <c r="C11248" t="s">
        <v>41</v>
      </c>
      <c r="D11248" t="s">
        <v>58</v>
      </c>
      <c r="E11248" t="s">
        <v>39</v>
      </c>
      <c r="F11248">
        <v>3</v>
      </c>
      <c r="G11248" t="s">
        <v>45</v>
      </c>
      <c r="H11248" t="s">
        <v>46</v>
      </c>
      <c r="I11248" t="s">
        <v>51</v>
      </c>
      <c r="J11248">
        <v>1345.3</v>
      </c>
    </row>
    <row r="11249" spans="1:10" x14ac:dyDescent="0.25">
      <c r="A11249">
        <v>69</v>
      </c>
      <c r="B11249">
        <v>2018</v>
      </c>
      <c r="C11249" t="s">
        <v>41</v>
      </c>
      <c r="D11249" t="s">
        <v>58</v>
      </c>
      <c r="E11249" t="s">
        <v>39</v>
      </c>
      <c r="F11249">
        <v>4</v>
      </c>
      <c r="G11249" t="s">
        <v>45</v>
      </c>
      <c r="H11249" t="s">
        <v>2</v>
      </c>
      <c r="I11249" t="s">
        <v>51</v>
      </c>
      <c r="J11249">
        <v>1242.2</v>
      </c>
    </row>
    <row r="11250" spans="1:10" x14ac:dyDescent="0.25">
      <c r="A11250">
        <v>69</v>
      </c>
      <c r="B11250">
        <v>2018</v>
      </c>
      <c r="C11250" t="s">
        <v>41</v>
      </c>
      <c r="D11250" t="s">
        <v>58</v>
      </c>
      <c r="E11250" t="s">
        <v>39</v>
      </c>
      <c r="F11250">
        <v>5</v>
      </c>
      <c r="G11250" t="s">
        <v>38</v>
      </c>
      <c r="H11250" t="s">
        <v>46</v>
      </c>
      <c r="I11250" t="s">
        <v>37</v>
      </c>
      <c r="J11250">
        <v>1939.4</v>
      </c>
    </row>
    <row r="11251" spans="1:10" x14ac:dyDescent="0.25">
      <c r="A11251">
        <v>69</v>
      </c>
      <c r="B11251">
        <v>2018</v>
      </c>
      <c r="C11251" t="s">
        <v>41</v>
      </c>
      <c r="D11251" t="s">
        <v>58</v>
      </c>
      <c r="E11251" t="s">
        <v>39</v>
      </c>
      <c r="F11251">
        <v>6</v>
      </c>
      <c r="G11251" t="s">
        <v>38</v>
      </c>
      <c r="H11251" t="s">
        <v>46</v>
      </c>
      <c r="I11251" t="s">
        <v>37</v>
      </c>
      <c r="J11251">
        <v>758.7</v>
      </c>
    </row>
    <row r="11252" spans="1:10" x14ac:dyDescent="0.25">
      <c r="A11252">
        <v>69</v>
      </c>
      <c r="B11252">
        <v>2018</v>
      </c>
      <c r="C11252" t="s">
        <v>41</v>
      </c>
      <c r="D11252" t="s">
        <v>59</v>
      </c>
      <c r="E11252" t="s">
        <v>39</v>
      </c>
      <c r="F11252">
        <v>1</v>
      </c>
      <c r="G11252" t="s">
        <v>45</v>
      </c>
      <c r="H11252" t="s">
        <v>46</v>
      </c>
      <c r="I11252" t="s">
        <v>51</v>
      </c>
      <c r="J11252">
        <v>2032</v>
      </c>
    </row>
    <row r="11253" spans="1:10" x14ac:dyDescent="0.25">
      <c r="A11253">
        <v>69</v>
      </c>
      <c r="B11253">
        <v>2018</v>
      </c>
      <c r="C11253" t="s">
        <v>41</v>
      </c>
      <c r="D11253" t="s">
        <v>59</v>
      </c>
      <c r="E11253" t="s">
        <v>39</v>
      </c>
      <c r="F11253">
        <v>2</v>
      </c>
      <c r="G11253" t="s">
        <v>45</v>
      </c>
      <c r="H11253" t="s">
        <v>46</v>
      </c>
      <c r="I11253" t="s">
        <v>37</v>
      </c>
      <c r="J11253">
        <v>1742.2</v>
      </c>
    </row>
    <row r="11254" spans="1:10" x14ac:dyDescent="0.25">
      <c r="A11254">
        <v>69</v>
      </c>
      <c r="B11254">
        <v>2018</v>
      </c>
      <c r="C11254" t="s">
        <v>41</v>
      </c>
      <c r="D11254" t="s">
        <v>59</v>
      </c>
      <c r="E11254" t="s">
        <v>39</v>
      </c>
      <c r="F11254">
        <v>3</v>
      </c>
      <c r="G11254" t="s">
        <v>45</v>
      </c>
      <c r="H11254" t="s">
        <v>2</v>
      </c>
      <c r="I11254" t="s">
        <v>51</v>
      </c>
      <c r="J11254">
        <v>1741.1</v>
      </c>
    </row>
    <row r="11255" spans="1:10" x14ac:dyDescent="0.25">
      <c r="A11255">
        <v>69</v>
      </c>
      <c r="B11255">
        <v>2018</v>
      </c>
      <c r="C11255" t="s">
        <v>41</v>
      </c>
      <c r="D11255" t="s">
        <v>59</v>
      </c>
      <c r="E11255" t="s">
        <v>39</v>
      </c>
      <c r="F11255">
        <v>4</v>
      </c>
      <c r="G11255" t="s">
        <v>38</v>
      </c>
      <c r="H11255" t="s">
        <v>46</v>
      </c>
      <c r="I11255" t="s">
        <v>51</v>
      </c>
      <c r="J11255">
        <v>1400.6</v>
      </c>
    </row>
    <row r="11256" spans="1:10" x14ac:dyDescent="0.25">
      <c r="A11256">
        <v>69</v>
      </c>
      <c r="B11256">
        <v>2018</v>
      </c>
      <c r="C11256" t="s">
        <v>41</v>
      </c>
      <c r="D11256" t="s">
        <v>59</v>
      </c>
      <c r="E11256" t="s">
        <v>39</v>
      </c>
      <c r="F11256">
        <v>5</v>
      </c>
      <c r="G11256" t="s">
        <v>38</v>
      </c>
      <c r="H11256" t="s">
        <v>46</v>
      </c>
      <c r="I11256" t="s">
        <v>51</v>
      </c>
      <c r="J11256">
        <v>1161.0999999999999</v>
      </c>
    </row>
    <row r="11257" spans="1:10" x14ac:dyDescent="0.25">
      <c r="A11257">
        <v>69</v>
      </c>
      <c r="B11257">
        <v>2018</v>
      </c>
      <c r="C11257" t="s">
        <v>41</v>
      </c>
      <c r="D11257" t="s">
        <v>59</v>
      </c>
      <c r="E11257" t="s">
        <v>39</v>
      </c>
      <c r="F11257">
        <v>6</v>
      </c>
      <c r="G11257" t="s">
        <v>38</v>
      </c>
      <c r="H11257" t="s">
        <v>2</v>
      </c>
      <c r="I11257" t="s">
        <v>37</v>
      </c>
      <c r="J11257">
        <v>899.5</v>
      </c>
    </row>
    <row r="11258" spans="1:10" x14ac:dyDescent="0.25">
      <c r="A11258">
        <v>70</v>
      </c>
      <c r="B11258">
        <v>2017</v>
      </c>
      <c r="C11258" t="s">
        <v>41</v>
      </c>
      <c r="D11258" t="s">
        <v>58</v>
      </c>
      <c r="E11258" t="s">
        <v>39</v>
      </c>
      <c r="F11258">
        <v>1</v>
      </c>
      <c r="G11258" t="s">
        <v>38</v>
      </c>
      <c r="H11258" t="s">
        <v>2</v>
      </c>
      <c r="I11258" t="s">
        <v>37</v>
      </c>
      <c r="J11258">
        <v>1363.7</v>
      </c>
    </row>
    <row r="11259" spans="1:10" x14ac:dyDescent="0.25">
      <c r="A11259">
        <v>70</v>
      </c>
      <c r="B11259">
        <v>2017</v>
      </c>
      <c r="C11259" t="s">
        <v>41</v>
      </c>
      <c r="D11259" t="s">
        <v>58</v>
      </c>
      <c r="E11259" t="s">
        <v>39</v>
      </c>
      <c r="F11259">
        <v>2</v>
      </c>
      <c r="G11259" t="s">
        <v>38</v>
      </c>
      <c r="H11259" t="s">
        <v>46</v>
      </c>
      <c r="I11259" t="s">
        <v>51</v>
      </c>
      <c r="J11259">
        <v>1566.5</v>
      </c>
    </row>
    <row r="11260" spans="1:10" x14ac:dyDescent="0.25">
      <c r="A11260">
        <v>70</v>
      </c>
      <c r="B11260">
        <v>2017</v>
      </c>
      <c r="C11260" t="s">
        <v>41</v>
      </c>
      <c r="D11260" t="s">
        <v>58</v>
      </c>
      <c r="E11260" t="s">
        <v>39</v>
      </c>
      <c r="F11260">
        <v>3</v>
      </c>
      <c r="G11260" t="s">
        <v>45</v>
      </c>
      <c r="H11260" t="s">
        <v>46</v>
      </c>
      <c r="I11260" t="s">
        <v>37</v>
      </c>
      <c r="J11260">
        <v>1084</v>
      </c>
    </row>
    <row r="11261" spans="1:10" x14ac:dyDescent="0.25">
      <c r="A11261">
        <v>70</v>
      </c>
      <c r="B11261">
        <v>2017</v>
      </c>
      <c r="C11261" t="s">
        <v>41</v>
      </c>
      <c r="D11261" t="s">
        <v>58</v>
      </c>
      <c r="E11261" t="s">
        <v>39</v>
      </c>
      <c r="F11261">
        <v>4</v>
      </c>
      <c r="G11261" t="s">
        <v>38</v>
      </c>
      <c r="H11261" t="s">
        <v>46</v>
      </c>
      <c r="I11261" t="s">
        <v>37</v>
      </c>
      <c r="J11261">
        <v>835.2</v>
      </c>
    </row>
    <row r="11262" spans="1:10" x14ac:dyDescent="0.25">
      <c r="A11262">
        <v>70</v>
      </c>
      <c r="B11262">
        <v>2017</v>
      </c>
      <c r="C11262" t="s">
        <v>41</v>
      </c>
      <c r="D11262" t="s">
        <v>58</v>
      </c>
      <c r="E11262" t="s">
        <v>39</v>
      </c>
      <c r="F11262">
        <v>5</v>
      </c>
      <c r="G11262" t="s">
        <v>45</v>
      </c>
      <c r="H11262" t="s">
        <v>2</v>
      </c>
      <c r="I11262" t="s">
        <v>51</v>
      </c>
      <c r="J11262">
        <v>562.4</v>
      </c>
    </row>
    <row r="11263" spans="1:10" x14ac:dyDescent="0.25">
      <c r="A11263">
        <v>70</v>
      </c>
      <c r="B11263">
        <v>2017</v>
      </c>
      <c r="C11263" t="s">
        <v>41</v>
      </c>
      <c r="D11263" t="s">
        <v>58</v>
      </c>
      <c r="E11263" t="s">
        <v>39</v>
      </c>
      <c r="F11263">
        <v>6</v>
      </c>
      <c r="G11263" t="s">
        <v>38</v>
      </c>
      <c r="H11263" t="s">
        <v>46</v>
      </c>
      <c r="I11263" t="s">
        <v>51</v>
      </c>
      <c r="J11263">
        <v>1924.7</v>
      </c>
    </row>
    <row r="11264" spans="1:10" x14ac:dyDescent="0.25">
      <c r="A11264">
        <v>70</v>
      </c>
      <c r="B11264">
        <v>2017</v>
      </c>
      <c r="C11264" t="s">
        <v>41</v>
      </c>
      <c r="D11264" t="s">
        <v>59</v>
      </c>
      <c r="E11264" t="s">
        <v>39</v>
      </c>
      <c r="F11264">
        <v>1</v>
      </c>
      <c r="G11264" t="s">
        <v>45</v>
      </c>
      <c r="H11264" t="s">
        <v>46</v>
      </c>
      <c r="I11264" t="s">
        <v>51</v>
      </c>
      <c r="J11264">
        <v>1319.2</v>
      </c>
    </row>
    <row r="11265" spans="1:10" x14ac:dyDescent="0.25">
      <c r="A11265">
        <v>70</v>
      </c>
      <c r="B11265">
        <v>2017</v>
      </c>
      <c r="C11265" t="s">
        <v>41</v>
      </c>
      <c r="D11265" t="s">
        <v>59</v>
      </c>
      <c r="E11265" t="s">
        <v>39</v>
      </c>
      <c r="F11265">
        <v>2</v>
      </c>
      <c r="G11265" t="s">
        <v>38</v>
      </c>
      <c r="H11265" t="s">
        <v>46</v>
      </c>
      <c r="I11265" t="s">
        <v>51</v>
      </c>
      <c r="J11265">
        <v>884.1</v>
      </c>
    </row>
    <row r="11266" spans="1:10" x14ac:dyDescent="0.25">
      <c r="A11266">
        <v>70</v>
      </c>
      <c r="B11266">
        <v>2017</v>
      </c>
      <c r="C11266" t="s">
        <v>41</v>
      </c>
      <c r="D11266" t="s">
        <v>59</v>
      </c>
      <c r="E11266" t="s">
        <v>39</v>
      </c>
      <c r="F11266">
        <v>3</v>
      </c>
      <c r="G11266" t="s">
        <v>38</v>
      </c>
      <c r="H11266" t="s">
        <v>2</v>
      </c>
      <c r="I11266" t="s">
        <v>51</v>
      </c>
      <c r="J11266">
        <v>1456.2</v>
      </c>
    </row>
    <row r="11267" spans="1:10" x14ac:dyDescent="0.25">
      <c r="A11267">
        <v>70</v>
      </c>
      <c r="B11267">
        <v>2017</v>
      </c>
      <c r="C11267" t="s">
        <v>41</v>
      </c>
      <c r="D11267" t="s">
        <v>59</v>
      </c>
      <c r="E11267" t="s">
        <v>39</v>
      </c>
      <c r="F11267">
        <v>4</v>
      </c>
      <c r="G11267" t="s">
        <v>45</v>
      </c>
      <c r="H11267" t="s">
        <v>2</v>
      </c>
      <c r="I11267" t="s">
        <v>37</v>
      </c>
      <c r="J11267">
        <v>636.6</v>
      </c>
    </row>
    <row r="11268" spans="1:10" x14ac:dyDescent="0.25">
      <c r="A11268">
        <v>70</v>
      </c>
      <c r="B11268">
        <v>2017</v>
      </c>
      <c r="C11268" t="s">
        <v>41</v>
      </c>
      <c r="D11268" t="s">
        <v>59</v>
      </c>
      <c r="E11268" t="s">
        <v>39</v>
      </c>
      <c r="F11268">
        <v>5</v>
      </c>
      <c r="G11268" t="s">
        <v>45</v>
      </c>
      <c r="H11268" t="s">
        <v>46</v>
      </c>
      <c r="I11268" t="s">
        <v>37</v>
      </c>
      <c r="J11268">
        <v>1676.4</v>
      </c>
    </row>
    <row r="11269" spans="1:10" x14ac:dyDescent="0.25">
      <c r="A11269">
        <v>70</v>
      </c>
      <c r="B11269">
        <v>2017</v>
      </c>
      <c r="C11269" t="s">
        <v>41</v>
      </c>
      <c r="D11269" t="s">
        <v>59</v>
      </c>
      <c r="E11269" t="s">
        <v>39</v>
      </c>
      <c r="F11269">
        <v>6</v>
      </c>
      <c r="G11269" t="s">
        <v>45</v>
      </c>
      <c r="H11269" t="s">
        <v>46</v>
      </c>
      <c r="I11269" t="s">
        <v>37</v>
      </c>
      <c r="J11269">
        <v>1673</v>
      </c>
    </row>
    <row r="11270" spans="1:10" x14ac:dyDescent="0.25">
      <c r="A11270">
        <v>70</v>
      </c>
      <c r="B11270">
        <v>2018</v>
      </c>
      <c r="C11270" t="s">
        <v>41</v>
      </c>
      <c r="D11270" t="s">
        <v>58</v>
      </c>
      <c r="E11270" t="s">
        <v>39</v>
      </c>
      <c r="F11270">
        <v>1</v>
      </c>
      <c r="G11270" t="s">
        <v>45</v>
      </c>
      <c r="H11270" t="s">
        <v>46</v>
      </c>
      <c r="I11270" t="s">
        <v>51</v>
      </c>
      <c r="J11270">
        <v>1235.9000000000001</v>
      </c>
    </row>
    <row r="11271" spans="1:10" x14ac:dyDescent="0.25">
      <c r="A11271">
        <v>70</v>
      </c>
      <c r="B11271">
        <v>2018</v>
      </c>
      <c r="C11271" t="s">
        <v>41</v>
      </c>
      <c r="D11271" t="s">
        <v>58</v>
      </c>
      <c r="E11271" t="s">
        <v>39</v>
      </c>
      <c r="F11271">
        <v>2</v>
      </c>
      <c r="G11271" t="s">
        <v>38</v>
      </c>
      <c r="H11271" t="s">
        <v>2</v>
      </c>
      <c r="I11271" t="s">
        <v>37</v>
      </c>
      <c r="J11271">
        <v>985.3</v>
      </c>
    </row>
    <row r="11272" spans="1:10" x14ac:dyDescent="0.25">
      <c r="A11272">
        <v>70</v>
      </c>
      <c r="B11272">
        <v>2018</v>
      </c>
      <c r="C11272" t="s">
        <v>41</v>
      </c>
      <c r="D11272" t="s">
        <v>58</v>
      </c>
      <c r="E11272" t="s">
        <v>39</v>
      </c>
      <c r="F11272">
        <v>3</v>
      </c>
      <c r="G11272" t="s">
        <v>45</v>
      </c>
      <c r="H11272" t="s">
        <v>2</v>
      </c>
      <c r="I11272" t="s">
        <v>51</v>
      </c>
      <c r="J11272">
        <v>1790.8</v>
      </c>
    </row>
    <row r="11273" spans="1:10" x14ac:dyDescent="0.25">
      <c r="A11273">
        <v>70</v>
      </c>
      <c r="B11273">
        <v>2018</v>
      </c>
      <c r="C11273" t="s">
        <v>41</v>
      </c>
      <c r="D11273" t="s">
        <v>58</v>
      </c>
      <c r="E11273" t="s">
        <v>39</v>
      </c>
      <c r="F11273">
        <v>4</v>
      </c>
      <c r="G11273" t="s">
        <v>45</v>
      </c>
      <c r="H11273" t="s">
        <v>46</v>
      </c>
      <c r="I11273" t="s">
        <v>51</v>
      </c>
      <c r="J11273">
        <v>1771.1</v>
      </c>
    </row>
    <row r="11274" spans="1:10" x14ac:dyDescent="0.25">
      <c r="A11274">
        <v>70</v>
      </c>
      <c r="B11274">
        <v>2018</v>
      </c>
      <c r="C11274" t="s">
        <v>41</v>
      </c>
      <c r="D11274" t="s">
        <v>58</v>
      </c>
      <c r="E11274" t="s">
        <v>39</v>
      </c>
      <c r="F11274">
        <v>5</v>
      </c>
      <c r="G11274" t="s">
        <v>45</v>
      </c>
      <c r="H11274" t="s">
        <v>2</v>
      </c>
      <c r="I11274" t="s">
        <v>37</v>
      </c>
      <c r="J11274">
        <v>1305.9000000000001</v>
      </c>
    </row>
    <row r="11275" spans="1:10" x14ac:dyDescent="0.25">
      <c r="A11275">
        <v>70</v>
      </c>
      <c r="B11275">
        <v>2018</v>
      </c>
      <c r="C11275" t="s">
        <v>41</v>
      </c>
      <c r="D11275" t="s">
        <v>58</v>
      </c>
      <c r="E11275" t="s">
        <v>39</v>
      </c>
      <c r="F11275">
        <v>6</v>
      </c>
      <c r="G11275" t="s">
        <v>45</v>
      </c>
      <c r="H11275" t="s">
        <v>46</v>
      </c>
      <c r="I11275" t="s">
        <v>37</v>
      </c>
      <c r="J11275">
        <v>1323</v>
      </c>
    </row>
    <row r="11276" spans="1:10" x14ac:dyDescent="0.25">
      <c r="A11276">
        <v>70</v>
      </c>
      <c r="B11276">
        <v>2018</v>
      </c>
      <c r="C11276" t="s">
        <v>41</v>
      </c>
      <c r="D11276" t="s">
        <v>59</v>
      </c>
      <c r="E11276" t="s">
        <v>39</v>
      </c>
      <c r="F11276">
        <v>1</v>
      </c>
      <c r="G11276" t="s">
        <v>38</v>
      </c>
      <c r="H11276" t="s">
        <v>2</v>
      </c>
      <c r="I11276" t="s">
        <v>51</v>
      </c>
      <c r="J11276">
        <v>700.7</v>
      </c>
    </row>
    <row r="11277" spans="1:10" x14ac:dyDescent="0.25">
      <c r="A11277">
        <v>70</v>
      </c>
      <c r="B11277">
        <v>2018</v>
      </c>
      <c r="C11277" t="s">
        <v>41</v>
      </c>
      <c r="D11277" t="s">
        <v>59</v>
      </c>
      <c r="E11277" t="s">
        <v>39</v>
      </c>
      <c r="F11277">
        <v>2</v>
      </c>
      <c r="G11277" t="s">
        <v>38</v>
      </c>
      <c r="H11277" t="s">
        <v>2</v>
      </c>
      <c r="I11277" t="s">
        <v>51</v>
      </c>
      <c r="J11277">
        <v>1796.9</v>
      </c>
    </row>
    <row r="11278" spans="1:10" x14ac:dyDescent="0.25">
      <c r="A11278">
        <v>70</v>
      </c>
      <c r="B11278">
        <v>2018</v>
      </c>
      <c r="C11278" t="s">
        <v>41</v>
      </c>
      <c r="D11278" t="s">
        <v>59</v>
      </c>
      <c r="E11278" t="s">
        <v>39</v>
      </c>
      <c r="F11278">
        <v>3</v>
      </c>
      <c r="G11278" t="s">
        <v>38</v>
      </c>
      <c r="H11278" t="s">
        <v>46</v>
      </c>
      <c r="I11278" t="s">
        <v>37</v>
      </c>
      <c r="J11278">
        <v>2111.1999999999998</v>
      </c>
    </row>
    <row r="11279" spans="1:10" x14ac:dyDescent="0.25">
      <c r="A11279">
        <v>70</v>
      </c>
      <c r="B11279">
        <v>2018</v>
      </c>
      <c r="C11279" t="s">
        <v>41</v>
      </c>
      <c r="D11279" t="s">
        <v>59</v>
      </c>
      <c r="E11279" t="s">
        <v>39</v>
      </c>
      <c r="F11279">
        <v>4</v>
      </c>
      <c r="G11279" t="s">
        <v>45</v>
      </c>
      <c r="H11279" t="s">
        <v>2</v>
      </c>
      <c r="I11279" t="s">
        <v>37</v>
      </c>
      <c r="J11279">
        <v>1057.5999999999999</v>
      </c>
    </row>
    <row r="11280" spans="1:10" x14ac:dyDescent="0.25">
      <c r="A11280">
        <v>70</v>
      </c>
      <c r="B11280">
        <v>2018</v>
      </c>
      <c r="C11280" t="s">
        <v>41</v>
      </c>
      <c r="D11280" t="s">
        <v>59</v>
      </c>
      <c r="E11280" t="s">
        <v>39</v>
      </c>
      <c r="F11280">
        <v>5</v>
      </c>
      <c r="G11280" t="s">
        <v>38</v>
      </c>
      <c r="H11280" t="s">
        <v>46</v>
      </c>
      <c r="I11280" t="s">
        <v>37</v>
      </c>
      <c r="J11280">
        <v>1043</v>
      </c>
    </row>
    <row r="11281" spans="1:10" x14ac:dyDescent="0.25">
      <c r="A11281">
        <v>70</v>
      </c>
      <c r="B11281">
        <v>2018</v>
      </c>
      <c r="C11281" t="s">
        <v>41</v>
      </c>
      <c r="D11281" t="s">
        <v>59</v>
      </c>
      <c r="E11281" t="s">
        <v>39</v>
      </c>
      <c r="F11281">
        <v>6</v>
      </c>
      <c r="G11281" t="s">
        <v>38</v>
      </c>
      <c r="H11281" t="s">
        <v>2</v>
      </c>
      <c r="I11281" t="s">
        <v>37</v>
      </c>
      <c r="J11281">
        <v>878.2</v>
      </c>
    </row>
    <row r="11282" spans="1:10" x14ac:dyDescent="0.25">
      <c r="A11282">
        <v>71</v>
      </c>
      <c r="B11282">
        <v>2017</v>
      </c>
      <c r="C11282" t="s">
        <v>41</v>
      </c>
      <c r="D11282" t="s">
        <v>58</v>
      </c>
      <c r="E11282" t="s">
        <v>39</v>
      </c>
      <c r="F11282">
        <v>1</v>
      </c>
      <c r="G11282" t="s">
        <v>45</v>
      </c>
      <c r="H11282" t="s">
        <v>46</v>
      </c>
      <c r="I11282" t="s">
        <v>37</v>
      </c>
      <c r="J11282">
        <v>1837.7</v>
      </c>
    </row>
    <row r="11283" spans="1:10" x14ac:dyDescent="0.25">
      <c r="A11283">
        <v>71</v>
      </c>
      <c r="B11283">
        <v>2017</v>
      </c>
      <c r="C11283" t="s">
        <v>41</v>
      </c>
      <c r="D11283" t="s">
        <v>58</v>
      </c>
      <c r="E11283" t="s">
        <v>39</v>
      </c>
      <c r="F11283">
        <v>2</v>
      </c>
      <c r="G11283" t="s">
        <v>38</v>
      </c>
      <c r="H11283" t="s">
        <v>2</v>
      </c>
      <c r="I11283" t="s">
        <v>51</v>
      </c>
      <c r="J11283">
        <v>1311.6</v>
      </c>
    </row>
    <row r="11284" spans="1:10" x14ac:dyDescent="0.25">
      <c r="A11284">
        <v>71</v>
      </c>
      <c r="B11284">
        <v>2017</v>
      </c>
      <c r="C11284" t="s">
        <v>41</v>
      </c>
      <c r="D11284" t="s">
        <v>58</v>
      </c>
      <c r="E11284" t="s">
        <v>39</v>
      </c>
      <c r="F11284">
        <v>3</v>
      </c>
      <c r="G11284" t="s">
        <v>45</v>
      </c>
      <c r="H11284" t="s">
        <v>46</v>
      </c>
      <c r="I11284" t="s">
        <v>37</v>
      </c>
      <c r="J11284">
        <v>1315.7</v>
      </c>
    </row>
    <row r="11285" spans="1:10" x14ac:dyDescent="0.25">
      <c r="A11285">
        <v>71</v>
      </c>
      <c r="B11285">
        <v>2017</v>
      </c>
      <c r="C11285" t="s">
        <v>41</v>
      </c>
      <c r="D11285" t="s">
        <v>58</v>
      </c>
      <c r="E11285" t="s">
        <v>39</v>
      </c>
      <c r="F11285">
        <v>4</v>
      </c>
      <c r="G11285" t="s">
        <v>45</v>
      </c>
      <c r="H11285" t="s">
        <v>46</v>
      </c>
      <c r="I11285" t="s">
        <v>37</v>
      </c>
      <c r="J11285">
        <v>1124.8</v>
      </c>
    </row>
    <row r="11286" spans="1:10" x14ac:dyDescent="0.25">
      <c r="A11286">
        <v>71</v>
      </c>
      <c r="B11286">
        <v>2017</v>
      </c>
      <c r="C11286" t="s">
        <v>41</v>
      </c>
      <c r="D11286" t="s">
        <v>58</v>
      </c>
      <c r="E11286" t="s">
        <v>39</v>
      </c>
      <c r="F11286">
        <v>5</v>
      </c>
      <c r="G11286" t="s">
        <v>38</v>
      </c>
      <c r="H11286" t="s">
        <v>2</v>
      </c>
      <c r="I11286" t="s">
        <v>51</v>
      </c>
      <c r="J11286">
        <v>1224.3</v>
      </c>
    </row>
    <row r="11287" spans="1:10" x14ac:dyDescent="0.25">
      <c r="A11287">
        <v>71</v>
      </c>
      <c r="B11287">
        <v>2017</v>
      </c>
      <c r="C11287" t="s">
        <v>41</v>
      </c>
      <c r="D11287" t="s">
        <v>58</v>
      </c>
      <c r="E11287" t="s">
        <v>39</v>
      </c>
      <c r="F11287">
        <v>6</v>
      </c>
      <c r="G11287" t="s">
        <v>38</v>
      </c>
      <c r="H11287" t="s">
        <v>46</v>
      </c>
      <c r="I11287" t="s">
        <v>37</v>
      </c>
      <c r="J11287">
        <v>844.4</v>
      </c>
    </row>
    <row r="11288" spans="1:10" x14ac:dyDescent="0.25">
      <c r="A11288">
        <v>71</v>
      </c>
      <c r="B11288">
        <v>2017</v>
      </c>
      <c r="C11288" t="s">
        <v>41</v>
      </c>
      <c r="D11288" t="s">
        <v>59</v>
      </c>
      <c r="E11288" t="s">
        <v>39</v>
      </c>
      <c r="F11288">
        <v>1</v>
      </c>
      <c r="G11288" t="s">
        <v>45</v>
      </c>
      <c r="H11288" t="s">
        <v>46</v>
      </c>
      <c r="I11288" t="s">
        <v>37</v>
      </c>
      <c r="J11288">
        <v>1937.4</v>
      </c>
    </row>
    <row r="11289" spans="1:10" x14ac:dyDescent="0.25">
      <c r="A11289">
        <v>71</v>
      </c>
      <c r="B11289">
        <v>2017</v>
      </c>
      <c r="C11289" t="s">
        <v>41</v>
      </c>
      <c r="D11289" t="s">
        <v>59</v>
      </c>
      <c r="E11289" t="s">
        <v>39</v>
      </c>
      <c r="F11289">
        <v>2</v>
      </c>
      <c r="G11289" t="s">
        <v>45</v>
      </c>
      <c r="H11289" t="s">
        <v>46</v>
      </c>
      <c r="I11289" t="s">
        <v>37</v>
      </c>
      <c r="J11289">
        <v>1387.1</v>
      </c>
    </row>
    <row r="11290" spans="1:10" x14ac:dyDescent="0.25">
      <c r="A11290">
        <v>71</v>
      </c>
      <c r="B11290">
        <v>2017</v>
      </c>
      <c r="C11290" t="s">
        <v>41</v>
      </c>
      <c r="D11290" t="s">
        <v>59</v>
      </c>
      <c r="E11290" t="s">
        <v>39</v>
      </c>
      <c r="F11290">
        <v>3</v>
      </c>
      <c r="G11290" t="s">
        <v>38</v>
      </c>
      <c r="H11290" t="s">
        <v>46</v>
      </c>
      <c r="I11290" t="s">
        <v>37</v>
      </c>
      <c r="J11290">
        <v>1318.4</v>
      </c>
    </row>
    <row r="11291" spans="1:10" x14ac:dyDescent="0.25">
      <c r="A11291">
        <v>71</v>
      </c>
      <c r="B11291">
        <v>2017</v>
      </c>
      <c r="C11291" t="s">
        <v>41</v>
      </c>
      <c r="D11291" t="s">
        <v>59</v>
      </c>
      <c r="E11291" t="s">
        <v>39</v>
      </c>
      <c r="F11291">
        <v>4</v>
      </c>
      <c r="G11291" t="s">
        <v>45</v>
      </c>
      <c r="H11291" t="s">
        <v>46</v>
      </c>
      <c r="I11291" t="s">
        <v>37</v>
      </c>
      <c r="J11291">
        <v>1021.6</v>
      </c>
    </row>
    <row r="11292" spans="1:10" x14ac:dyDescent="0.25">
      <c r="A11292">
        <v>71</v>
      </c>
      <c r="B11292">
        <v>2017</v>
      </c>
      <c r="C11292" t="s">
        <v>41</v>
      </c>
      <c r="D11292" t="s">
        <v>59</v>
      </c>
      <c r="E11292" t="s">
        <v>39</v>
      </c>
      <c r="F11292">
        <v>5</v>
      </c>
      <c r="G11292" t="s">
        <v>45</v>
      </c>
      <c r="H11292" t="s">
        <v>2</v>
      </c>
      <c r="I11292" t="s">
        <v>51</v>
      </c>
      <c r="J11292">
        <v>632</v>
      </c>
    </row>
    <row r="11293" spans="1:10" x14ac:dyDescent="0.25">
      <c r="A11293">
        <v>71</v>
      </c>
      <c r="B11293">
        <v>2017</v>
      </c>
      <c r="C11293" t="s">
        <v>41</v>
      </c>
      <c r="D11293" t="s">
        <v>59</v>
      </c>
      <c r="E11293" t="s">
        <v>39</v>
      </c>
      <c r="F11293">
        <v>6</v>
      </c>
      <c r="G11293" t="s">
        <v>38</v>
      </c>
      <c r="H11293" t="s">
        <v>46</v>
      </c>
      <c r="I11293" t="s">
        <v>51</v>
      </c>
      <c r="J11293">
        <v>1511.9</v>
      </c>
    </row>
    <row r="11294" spans="1:10" x14ac:dyDescent="0.25">
      <c r="A11294">
        <v>71</v>
      </c>
      <c r="B11294">
        <v>2018</v>
      </c>
      <c r="C11294" t="s">
        <v>41</v>
      </c>
      <c r="D11294" t="s">
        <v>58</v>
      </c>
      <c r="E11294" t="s">
        <v>39</v>
      </c>
      <c r="F11294">
        <v>1</v>
      </c>
      <c r="G11294" t="s">
        <v>38</v>
      </c>
      <c r="H11294" t="s">
        <v>46</v>
      </c>
      <c r="I11294" t="s">
        <v>51</v>
      </c>
      <c r="J11294">
        <v>1323.3</v>
      </c>
    </row>
    <row r="11295" spans="1:10" x14ac:dyDescent="0.25">
      <c r="A11295">
        <v>71</v>
      </c>
      <c r="B11295">
        <v>2018</v>
      </c>
      <c r="C11295" t="s">
        <v>41</v>
      </c>
      <c r="D11295" t="s">
        <v>58</v>
      </c>
      <c r="E11295" t="s">
        <v>39</v>
      </c>
      <c r="F11295">
        <v>2</v>
      </c>
      <c r="G11295" t="s">
        <v>38</v>
      </c>
      <c r="H11295" t="s">
        <v>2</v>
      </c>
      <c r="I11295" t="s">
        <v>37</v>
      </c>
      <c r="J11295">
        <v>1083.5999999999999</v>
      </c>
    </row>
    <row r="11296" spans="1:10" x14ac:dyDescent="0.25">
      <c r="A11296">
        <v>71</v>
      </c>
      <c r="B11296">
        <v>2018</v>
      </c>
      <c r="C11296" t="s">
        <v>41</v>
      </c>
      <c r="D11296" t="s">
        <v>58</v>
      </c>
      <c r="E11296" t="s">
        <v>39</v>
      </c>
      <c r="F11296">
        <v>3</v>
      </c>
      <c r="G11296" t="s">
        <v>45</v>
      </c>
      <c r="H11296" t="s">
        <v>2</v>
      </c>
      <c r="I11296" t="s">
        <v>51</v>
      </c>
      <c r="J11296">
        <v>760.7</v>
      </c>
    </row>
    <row r="11297" spans="1:10" x14ac:dyDescent="0.25">
      <c r="A11297">
        <v>71</v>
      </c>
      <c r="B11297">
        <v>2018</v>
      </c>
      <c r="C11297" t="s">
        <v>41</v>
      </c>
      <c r="D11297" t="s">
        <v>58</v>
      </c>
      <c r="E11297" t="s">
        <v>39</v>
      </c>
      <c r="F11297">
        <v>4</v>
      </c>
      <c r="G11297" t="s">
        <v>45</v>
      </c>
      <c r="H11297" t="s">
        <v>2</v>
      </c>
      <c r="I11297" t="s">
        <v>37</v>
      </c>
      <c r="J11297">
        <v>669.6</v>
      </c>
    </row>
    <row r="11298" spans="1:10" x14ac:dyDescent="0.25">
      <c r="A11298">
        <v>71</v>
      </c>
      <c r="B11298">
        <v>2018</v>
      </c>
      <c r="C11298" t="s">
        <v>41</v>
      </c>
      <c r="D11298" t="s">
        <v>58</v>
      </c>
      <c r="E11298" t="s">
        <v>39</v>
      </c>
      <c r="F11298">
        <v>5</v>
      </c>
      <c r="G11298" t="s">
        <v>45</v>
      </c>
      <c r="H11298" t="s">
        <v>46</v>
      </c>
      <c r="I11298" t="s">
        <v>37</v>
      </c>
      <c r="J11298">
        <v>2058</v>
      </c>
    </row>
    <row r="11299" spans="1:10" x14ac:dyDescent="0.25">
      <c r="A11299">
        <v>71</v>
      </c>
      <c r="B11299">
        <v>2018</v>
      </c>
      <c r="C11299" t="s">
        <v>41</v>
      </c>
      <c r="D11299" t="s">
        <v>58</v>
      </c>
      <c r="E11299" t="s">
        <v>39</v>
      </c>
      <c r="F11299">
        <v>6</v>
      </c>
      <c r="G11299" t="s">
        <v>45</v>
      </c>
      <c r="H11299" t="s">
        <v>2</v>
      </c>
      <c r="I11299" t="s">
        <v>37</v>
      </c>
      <c r="J11299">
        <v>886.7</v>
      </c>
    </row>
    <row r="11300" spans="1:10" x14ac:dyDescent="0.25">
      <c r="A11300">
        <v>71</v>
      </c>
      <c r="B11300">
        <v>2018</v>
      </c>
      <c r="C11300" t="s">
        <v>41</v>
      </c>
      <c r="D11300" t="s">
        <v>59</v>
      </c>
      <c r="E11300" t="s">
        <v>39</v>
      </c>
      <c r="F11300">
        <v>1</v>
      </c>
      <c r="G11300" t="s">
        <v>38</v>
      </c>
      <c r="H11300" t="s">
        <v>2</v>
      </c>
      <c r="I11300" t="s">
        <v>51</v>
      </c>
      <c r="J11300">
        <v>1502.7</v>
      </c>
    </row>
    <row r="11301" spans="1:10" x14ac:dyDescent="0.25">
      <c r="A11301">
        <v>71</v>
      </c>
      <c r="B11301">
        <v>2018</v>
      </c>
      <c r="C11301" t="s">
        <v>41</v>
      </c>
      <c r="D11301" t="s">
        <v>59</v>
      </c>
      <c r="E11301" t="s">
        <v>39</v>
      </c>
      <c r="F11301">
        <v>2</v>
      </c>
      <c r="G11301" t="s">
        <v>45</v>
      </c>
      <c r="H11301" t="s">
        <v>46</v>
      </c>
      <c r="I11301" t="s">
        <v>51</v>
      </c>
      <c r="J11301">
        <v>2239.1</v>
      </c>
    </row>
    <row r="11302" spans="1:10" x14ac:dyDescent="0.25">
      <c r="A11302">
        <v>71</v>
      </c>
      <c r="B11302">
        <v>2018</v>
      </c>
      <c r="C11302" t="s">
        <v>41</v>
      </c>
      <c r="D11302" t="s">
        <v>59</v>
      </c>
      <c r="E11302" t="s">
        <v>39</v>
      </c>
      <c r="F11302">
        <v>3</v>
      </c>
      <c r="G11302" t="s">
        <v>38</v>
      </c>
      <c r="H11302" t="s">
        <v>46</v>
      </c>
      <c r="I11302" t="s">
        <v>37</v>
      </c>
      <c r="J11302">
        <v>1678</v>
      </c>
    </row>
    <row r="11303" spans="1:10" x14ac:dyDescent="0.25">
      <c r="A11303">
        <v>71</v>
      </c>
      <c r="B11303">
        <v>2018</v>
      </c>
      <c r="C11303" t="s">
        <v>41</v>
      </c>
      <c r="D11303" t="s">
        <v>59</v>
      </c>
      <c r="E11303" t="s">
        <v>39</v>
      </c>
      <c r="F11303">
        <v>4</v>
      </c>
      <c r="G11303" t="s">
        <v>38</v>
      </c>
      <c r="H11303" t="s">
        <v>46</v>
      </c>
      <c r="I11303" t="s">
        <v>37</v>
      </c>
      <c r="J11303">
        <v>1955</v>
      </c>
    </row>
    <row r="11304" spans="1:10" x14ac:dyDescent="0.25">
      <c r="A11304">
        <v>71</v>
      </c>
      <c r="B11304">
        <v>2018</v>
      </c>
      <c r="C11304" t="s">
        <v>41</v>
      </c>
      <c r="D11304" t="s">
        <v>59</v>
      </c>
      <c r="E11304" t="s">
        <v>39</v>
      </c>
      <c r="F11304">
        <v>5</v>
      </c>
      <c r="G11304" t="s">
        <v>38</v>
      </c>
      <c r="H11304" t="s">
        <v>2</v>
      </c>
      <c r="I11304" t="s">
        <v>51</v>
      </c>
      <c r="J11304">
        <v>907.8</v>
      </c>
    </row>
    <row r="11305" spans="1:10" x14ac:dyDescent="0.25">
      <c r="A11305">
        <v>71</v>
      </c>
      <c r="B11305">
        <v>2018</v>
      </c>
      <c r="C11305" t="s">
        <v>41</v>
      </c>
      <c r="D11305" t="s">
        <v>59</v>
      </c>
      <c r="E11305" t="s">
        <v>39</v>
      </c>
      <c r="F11305">
        <v>6</v>
      </c>
      <c r="G11305" t="s">
        <v>38</v>
      </c>
      <c r="H11305" t="s">
        <v>2</v>
      </c>
      <c r="I11305" t="s">
        <v>37</v>
      </c>
      <c r="J11305">
        <v>1900.5</v>
      </c>
    </row>
    <row r="11306" spans="1:10" x14ac:dyDescent="0.25">
      <c r="A11306">
        <v>72</v>
      </c>
      <c r="B11306">
        <v>2017</v>
      </c>
      <c r="C11306" t="s">
        <v>41</v>
      </c>
      <c r="D11306" t="s">
        <v>58</v>
      </c>
      <c r="E11306" t="s">
        <v>39</v>
      </c>
      <c r="F11306">
        <v>1</v>
      </c>
      <c r="G11306" t="s">
        <v>38</v>
      </c>
      <c r="H11306" t="s">
        <v>46</v>
      </c>
      <c r="I11306" t="s">
        <v>37</v>
      </c>
      <c r="J11306">
        <v>1769.9</v>
      </c>
    </row>
    <row r="11307" spans="1:10" x14ac:dyDescent="0.25">
      <c r="A11307">
        <v>72</v>
      </c>
      <c r="B11307">
        <v>2017</v>
      </c>
      <c r="C11307" t="s">
        <v>41</v>
      </c>
      <c r="D11307" t="s">
        <v>58</v>
      </c>
      <c r="E11307" t="s">
        <v>39</v>
      </c>
      <c r="F11307">
        <v>2</v>
      </c>
      <c r="G11307" t="s">
        <v>45</v>
      </c>
      <c r="H11307" t="s">
        <v>2</v>
      </c>
      <c r="I11307" t="s">
        <v>51</v>
      </c>
      <c r="J11307">
        <v>1403.7</v>
      </c>
    </row>
    <row r="11308" spans="1:10" x14ac:dyDescent="0.25">
      <c r="A11308">
        <v>72</v>
      </c>
      <c r="B11308">
        <v>2017</v>
      </c>
      <c r="C11308" t="s">
        <v>41</v>
      </c>
      <c r="D11308" t="s">
        <v>58</v>
      </c>
      <c r="E11308" t="s">
        <v>39</v>
      </c>
      <c r="F11308">
        <v>3</v>
      </c>
      <c r="G11308" t="s">
        <v>45</v>
      </c>
      <c r="H11308" t="s">
        <v>46</v>
      </c>
      <c r="I11308" t="s">
        <v>51</v>
      </c>
      <c r="J11308">
        <v>1285.9000000000001</v>
      </c>
    </row>
    <row r="11309" spans="1:10" x14ac:dyDescent="0.25">
      <c r="A11309">
        <v>72</v>
      </c>
      <c r="B11309">
        <v>2017</v>
      </c>
      <c r="C11309" t="s">
        <v>41</v>
      </c>
      <c r="D11309" t="s">
        <v>58</v>
      </c>
      <c r="E11309" t="s">
        <v>39</v>
      </c>
      <c r="F11309">
        <v>4</v>
      </c>
      <c r="G11309" t="s">
        <v>45</v>
      </c>
      <c r="H11309" t="s">
        <v>2</v>
      </c>
      <c r="I11309" t="s">
        <v>37</v>
      </c>
      <c r="J11309">
        <v>803.7</v>
      </c>
    </row>
    <row r="11310" spans="1:10" x14ac:dyDescent="0.25">
      <c r="A11310">
        <v>72</v>
      </c>
      <c r="B11310">
        <v>2017</v>
      </c>
      <c r="C11310" t="s">
        <v>41</v>
      </c>
      <c r="D11310" t="s">
        <v>58</v>
      </c>
      <c r="E11310" t="s">
        <v>39</v>
      </c>
      <c r="F11310">
        <v>5</v>
      </c>
      <c r="G11310" t="s">
        <v>45</v>
      </c>
      <c r="H11310" t="s">
        <v>46</v>
      </c>
      <c r="I11310" t="s">
        <v>37</v>
      </c>
      <c r="J11310">
        <v>785.2</v>
      </c>
    </row>
    <row r="11311" spans="1:10" x14ac:dyDescent="0.25">
      <c r="A11311">
        <v>72</v>
      </c>
      <c r="B11311">
        <v>2017</v>
      </c>
      <c r="C11311" t="s">
        <v>41</v>
      </c>
      <c r="D11311" t="s">
        <v>58</v>
      </c>
      <c r="E11311" t="s">
        <v>39</v>
      </c>
      <c r="F11311">
        <v>6</v>
      </c>
      <c r="G11311" t="s">
        <v>38</v>
      </c>
      <c r="H11311" t="s">
        <v>46</v>
      </c>
      <c r="I11311" t="s">
        <v>51</v>
      </c>
      <c r="J11311">
        <v>1673.6</v>
      </c>
    </row>
    <row r="11312" spans="1:10" x14ac:dyDescent="0.25">
      <c r="A11312">
        <v>72</v>
      </c>
      <c r="B11312">
        <v>2017</v>
      </c>
      <c r="C11312" t="s">
        <v>41</v>
      </c>
      <c r="D11312" t="s">
        <v>59</v>
      </c>
      <c r="E11312" t="s">
        <v>39</v>
      </c>
      <c r="F11312">
        <v>1</v>
      </c>
      <c r="G11312" t="s">
        <v>45</v>
      </c>
      <c r="H11312" t="s">
        <v>2</v>
      </c>
      <c r="I11312" t="s">
        <v>37</v>
      </c>
      <c r="J11312">
        <v>1622.8</v>
      </c>
    </row>
    <row r="11313" spans="1:10" x14ac:dyDescent="0.25">
      <c r="A11313">
        <v>72</v>
      </c>
      <c r="B11313">
        <v>2017</v>
      </c>
      <c r="C11313" t="s">
        <v>41</v>
      </c>
      <c r="D11313" t="s">
        <v>59</v>
      </c>
      <c r="E11313" t="s">
        <v>39</v>
      </c>
      <c r="F11313">
        <v>2</v>
      </c>
      <c r="G11313" t="s">
        <v>38</v>
      </c>
      <c r="H11313" t="s">
        <v>2</v>
      </c>
      <c r="I11313" t="s">
        <v>37</v>
      </c>
      <c r="J11313">
        <v>1087.0999999999999</v>
      </c>
    </row>
    <row r="11314" spans="1:10" x14ac:dyDescent="0.25">
      <c r="A11314">
        <v>72</v>
      </c>
      <c r="B11314">
        <v>2017</v>
      </c>
      <c r="C11314" t="s">
        <v>41</v>
      </c>
      <c r="D11314" t="s">
        <v>59</v>
      </c>
      <c r="E11314" t="s">
        <v>39</v>
      </c>
      <c r="F11314">
        <v>3</v>
      </c>
      <c r="G11314" t="s">
        <v>45</v>
      </c>
      <c r="H11314" t="s">
        <v>46</v>
      </c>
      <c r="I11314" t="s">
        <v>37</v>
      </c>
      <c r="J11314">
        <v>946.2</v>
      </c>
    </row>
    <row r="11315" spans="1:10" x14ac:dyDescent="0.25">
      <c r="A11315">
        <v>72</v>
      </c>
      <c r="B11315">
        <v>2017</v>
      </c>
      <c r="C11315" t="s">
        <v>41</v>
      </c>
      <c r="D11315" t="s">
        <v>59</v>
      </c>
      <c r="E11315" t="s">
        <v>39</v>
      </c>
      <c r="F11315">
        <v>4</v>
      </c>
      <c r="G11315" t="s">
        <v>45</v>
      </c>
      <c r="H11315" t="s">
        <v>2</v>
      </c>
      <c r="I11315" t="s">
        <v>51</v>
      </c>
      <c r="J11315">
        <v>750.4</v>
      </c>
    </row>
    <row r="11316" spans="1:10" x14ac:dyDescent="0.25">
      <c r="A11316">
        <v>72</v>
      </c>
      <c r="B11316">
        <v>2017</v>
      </c>
      <c r="C11316" t="s">
        <v>41</v>
      </c>
      <c r="D11316" t="s">
        <v>59</v>
      </c>
      <c r="E11316" t="s">
        <v>39</v>
      </c>
      <c r="F11316">
        <v>5</v>
      </c>
      <c r="G11316" t="s">
        <v>38</v>
      </c>
      <c r="H11316" t="s">
        <v>46</v>
      </c>
      <c r="I11316" t="s">
        <v>51</v>
      </c>
      <c r="J11316">
        <v>1454.8</v>
      </c>
    </row>
    <row r="11317" spans="1:10" x14ac:dyDescent="0.25">
      <c r="A11317">
        <v>72</v>
      </c>
      <c r="B11317">
        <v>2017</v>
      </c>
      <c r="C11317" t="s">
        <v>41</v>
      </c>
      <c r="D11317" t="s">
        <v>59</v>
      </c>
      <c r="E11317" t="s">
        <v>39</v>
      </c>
      <c r="F11317">
        <v>6</v>
      </c>
      <c r="G11317" t="s">
        <v>45</v>
      </c>
      <c r="H11317" t="s">
        <v>46</v>
      </c>
      <c r="I11317" t="s">
        <v>51</v>
      </c>
      <c r="J11317">
        <v>1879</v>
      </c>
    </row>
    <row r="11318" spans="1:10" x14ac:dyDescent="0.25">
      <c r="A11318">
        <v>72</v>
      </c>
      <c r="B11318">
        <v>2018</v>
      </c>
      <c r="C11318" t="s">
        <v>41</v>
      </c>
      <c r="D11318" t="s">
        <v>58</v>
      </c>
      <c r="E11318" t="s">
        <v>39</v>
      </c>
      <c r="F11318">
        <v>1</v>
      </c>
      <c r="G11318" t="s">
        <v>38</v>
      </c>
      <c r="H11318" t="s">
        <v>2</v>
      </c>
      <c r="I11318" t="s">
        <v>51</v>
      </c>
      <c r="J11318">
        <v>1491.3</v>
      </c>
    </row>
    <row r="11319" spans="1:10" x14ac:dyDescent="0.25">
      <c r="A11319">
        <v>72</v>
      </c>
      <c r="B11319">
        <v>2018</v>
      </c>
      <c r="C11319" t="s">
        <v>41</v>
      </c>
      <c r="D11319" t="s">
        <v>58</v>
      </c>
      <c r="E11319" t="s">
        <v>39</v>
      </c>
      <c r="F11319">
        <v>2</v>
      </c>
      <c r="G11319" t="s">
        <v>38</v>
      </c>
      <c r="H11319" t="s">
        <v>2</v>
      </c>
      <c r="I11319" t="s">
        <v>51</v>
      </c>
      <c r="J11319">
        <v>1554.9</v>
      </c>
    </row>
    <row r="11320" spans="1:10" x14ac:dyDescent="0.25">
      <c r="A11320">
        <v>72</v>
      </c>
      <c r="B11320">
        <v>2018</v>
      </c>
      <c r="C11320" t="s">
        <v>41</v>
      </c>
      <c r="D11320" t="s">
        <v>58</v>
      </c>
      <c r="E11320" t="s">
        <v>39</v>
      </c>
      <c r="F11320">
        <v>3</v>
      </c>
      <c r="G11320" t="s">
        <v>38</v>
      </c>
      <c r="H11320" t="s">
        <v>46</v>
      </c>
      <c r="I11320" t="s">
        <v>37</v>
      </c>
      <c r="J11320">
        <v>808.2</v>
      </c>
    </row>
    <row r="11321" spans="1:10" x14ac:dyDescent="0.25">
      <c r="A11321">
        <v>72</v>
      </c>
      <c r="B11321">
        <v>2018</v>
      </c>
      <c r="C11321" t="s">
        <v>41</v>
      </c>
      <c r="D11321" t="s">
        <v>58</v>
      </c>
      <c r="E11321" t="s">
        <v>39</v>
      </c>
      <c r="F11321">
        <v>4</v>
      </c>
      <c r="G11321" t="s">
        <v>45</v>
      </c>
      <c r="H11321" t="s">
        <v>2</v>
      </c>
      <c r="I11321" t="s">
        <v>51</v>
      </c>
      <c r="J11321">
        <v>1387.6</v>
      </c>
    </row>
    <row r="11322" spans="1:10" x14ac:dyDescent="0.25">
      <c r="A11322">
        <v>72</v>
      </c>
      <c r="B11322">
        <v>2018</v>
      </c>
      <c r="C11322" t="s">
        <v>41</v>
      </c>
      <c r="D11322" t="s">
        <v>58</v>
      </c>
      <c r="E11322" t="s">
        <v>39</v>
      </c>
      <c r="F11322">
        <v>5</v>
      </c>
      <c r="G11322" t="s">
        <v>38</v>
      </c>
      <c r="H11322" t="s">
        <v>2</v>
      </c>
      <c r="I11322" t="s">
        <v>51</v>
      </c>
      <c r="J11322">
        <v>1213.5</v>
      </c>
    </row>
    <row r="11323" spans="1:10" x14ac:dyDescent="0.25">
      <c r="A11323">
        <v>72</v>
      </c>
      <c r="B11323">
        <v>2018</v>
      </c>
      <c r="C11323" t="s">
        <v>41</v>
      </c>
      <c r="D11323" t="s">
        <v>58</v>
      </c>
      <c r="E11323" t="s">
        <v>39</v>
      </c>
      <c r="F11323">
        <v>6</v>
      </c>
      <c r="G11323" t="s">
        <v>38</v>
      </c>
      <c r="H11323" t="s">
        <v>46</v>
      </c>
      <c r="I11323" t="s">
        <v>51</v>
      </c>
      <c r="J11323">
        <v>1574.7</v>
      </c>
    </row>
    <row r="11324" spans="1:10" x14ac:dyDescent="0.25">
      <c r="A11324">
        <v>72</v>
      </c>
      <c r="B11324">
        <v>2018</v>
      </c>
      <c r="C11324" t="s">
        <v>41</v>
      </c>
      <c r="D11324" t="s">
        <v>59</v>
      </c>
      <c r="E11324" t="s">
        <v>39</v>
      </c>
      <c r="F11324">
        <v>1</v>
      </c>
      <c r="G11324" t="s">
        <v>45</v>
      </c>
      <c r="H11324" t="s">
        <v>46</v>
      </c>
      <c r="I11324" t="s">
        <v>51</v>
      </c>
      <c r="J11324">
        <v>1635.3</v>
      </c>
    </row>
    <row r="11325" spans="1:10" x14ac:dyDescent="0.25">
      <c r="A11325">
        <v>72</v>
      </c>
      <c r="B11325">
        <v>2018</v>
      </c>
      <c r="C11325" t="s">
        <v>41</v>
      </c>
      <c r="D11325" t="s">
        <v>59</v>
      </c>
      <c r="E11325" t="s">
        <v>39</v>
      </c>
      <c r="F11325">
        <v>2</v>
      </c>
      <c r="G11325" t="s">
        <v>38</v>
      </c>
      <c r="H11325" t="s">
        <v>46</v>
      </c>
      <c r="I11325" t="s">
        <v>37</v>
      </c>
      <c r="J11325">
        <v>1285.2</v>
      </c>
    </row>
    <row r="11326" spans="1:10" x14ac:dyDescent="0.25">
      <c r="A11326">
        <v>72</v>
      </c>
      <c r="B11326">
        <v>2018</v>
      </c>
      <c r="C11326" t="s">
        <v>41</v>
      </c>
      <c r="D11326" t="s">
        <v>59</v>
      </c>
      <c r="E11326" t="s">
        <v>39</v>
      </c>
      <c r="F11326">
        <v>3</v>
      </c>
      <c r="G11326" t="s">
        <v>45</v>
      </c>
      <c r="H11326" t="s">
        <v>2</v>
      </c>
      <c r="I11326" t="s">
        <v>51</v>
      </c>
      <c r="J11326">
        <v>1846.5</v>
      </c>
    </row>
    <row r="11327" spans="1:10" x14ac:dyDescent="0.25">
      <c r="A11327">
        <v>72</v>
      </c>
      <c r="B11327">
        <v>2018</v>
      </c>
      <c r="C11327" t="s">
        <v>41</v>
      </c>
      <c r="D11327" t="s">
        <v>59</v>
      </c>
      <c r="E11327" t="s">
        <v>39</v>
      </c>
      <c r="F11327">
        <v>4</v>
      </c>
      <c r="G11327" t="s">
        <v>38</v>
      </c>
      <c r="H11327" t="s">
        <v>46</v>
      </c>
      <c r="I11327" t="s">
        <v>51</v>
      </c>
      <c r="J11327">
        <v>1546.2</v>
      </c>
    </row>
    <row r="11328" spans="1:10" x14ac:dyDescent="0.25">
      <c r="A11328">
        <v>72</v>
      </c>
      <c r="B11328">
        <v>2018</v>
      </c>
      <c r="C11328" t="s">
        <v>41</v>
      </c>
      <c r="D11328" t="s">
        <v>59</v>
      </c>
      <c r="E11328" t="s">
        <v>39</v>
      </c>
      <c r="F11328">
        <v>5</v>
      </c>
      <c r="G11328" t="s">
        <v>45</v>
      </c>
      <c r="H11328" t="s">
        <v>46</v>
      </c>
      <c r="I11328" t="s">
        <v>37</v>
      </c>
      <c r="J11328">
        <v>1090</v>
      </c>
    </row>
    <row r="11329" spans="1:10" x14ac:dyDescent="0.25">
      <c r="A11329">
        <v>72</v>
      </c>
      <c r="B11329">
        <v>2018</v>
      </c>
      <c r="C11329" t="s">
        <v>41</v>
      </c>
      <c r="D11329" t="s">
        <v>59</v>
      </c>
      <c r="E11329" t="s">
        <v>39</v>
      </c>
      <c r="F11329">
        <v>6</v>
      </c>
      <c r="G11329" t="s">
        <v>38</v>
      </c>
      <c r="H11329" t="s">
        <v>2</v>
      </c>
      <c r="I11329" t="s">
        <v>37</v>
      </c>
      <c r="J11329">
        <v>1740.6</v>
      </c>
    </row>
    <row r="11330" spans="1:10" x14ac:dyDescent="0.25">
      <c r="A11330">
        <v>73</v>
      </c>
      <c r="B11330">
        <v>2017</v>
      </c>
      <c r="C11330" t="s">
        <v>41</v>
      </c>
      <c r="D11330" t="s">
        <v>58</v>
      </c>
      <c r="E11330" t="s">
        <v>39</v>
      </c>
      <c r="F11330">
        <v>1</v>
      </c>
      <c r="G11330" t="s">
        <v>38</v>
      </c>
      <c r="H11330" t="s">
        <v>2</v>
      </c>
      <c r="I11330" t="s">
        <v>51</v>
      </c>
      <c r="J11330">
        <v>1097</v>
      </c>
    </row>
    <row r="11331" spans="1:10" x14ac:dyDescent="0.25">
      <c r="A11331">
        <v>73</v>
      </c>
      <c r="B11331">
        <v>2017</v>
      </c>
      <c r="C11331" t="s">
        <v>41</v>
      </c>
      <c r="D11331" t="s">
        <v>58</v>
      </c>
      <c r="E11331" t="s">
        <v>39</v>
      </c>
      <c r="F11331">
        <v>2</v>
      </c>
      <c r="G11331" t="s">
        <v>45</v>
      </c>
      <c r="H11331" t="s">
        <v>46</v>
      </c>
      <c r="I11331" t="s">
        <v>37</v>
      </c>
      <c r="J11331">
        <v>1107.2</v>
      </c>
    </row>
    <row r="11332" spans="1:10" x14ac:dyDescent="0.25">
      <c r="A11332">
        <v>73</v>
      </c>
      <c r="B11332">
        <v>2017</v>
      </c>
      <c r="C11332" t="s">
        <v>41</v>
      </c>
      <c r="D11332" t="s">
        <v>58</v>
      </c>
      <c r="E11332" t="s">
        <v>39</v>
      </c>
      <c r="F11332">
        <v>3</v>
      </c>
      <c r="G11332" t="s">
        <v>45</v>
      </c>
      <c r="H11332" t="s">
        <v>2</v>
      </c>
      <c r="I11332" t="s">
        <v>51</v>
      </c>
      <c r="J11332">
        <v>439</v>
      </c>
    </row>
    <row r="11333" spans="1:10" x14ac:dyDescent="0.25">
      <c r="A11333">
        <v>73</v>
      </c>
      <c r="B11333">
        <v>2017</v>
      </c>
      <c r="C11333" t="s">
        <v>41</v>
      </c>
      <c r="D11333" t="s">
        <v>58</v>
      </c>
      <c r="E11333" t="s">
        <v>39</v>
      </c>
      <c r="F11333">
        <v>4</v>
      </c>
      <c r="G11333" t="s">
        <v>38</v>
      </c>
      <c r="H11333" t="s">
        <v>46</v>
      </c>
      <c r="I11333" t="s">
        <v>37</v>
      </c>
      <c r="J11333">
        <v>906.4</v>
      </c>
    </row>
    <row r="11334" spans="1:10" x14ac:dyDescent="0.25">
      <c r="A11334">
        <v>73</v>
      </c>
      <c r="B11334">
        <v>2017</v>
      </c>
      <c r="C11334" t="s">
        <v>41</v>
      </c>
      <c r="D11334" t="s">
        <v>58</v>
      </c>
      <c r="E11334" t="s">
        <v>39</v>
      </c>
      <c r="F11334">
        <v>5</v>
      </c>
      <c r="G11334" t="s">
        <v>45</v>
      </c>
      <c r="H11334" t="s">
        <v>46</v>
      </c>
      <c r="I11334" t="s">
        <v>51</v>
      </c>
      <c r="J11334">
        <v>1161.4000000000001</v>
      </c>
    </row>
    <row r="11335" spans="1:10" x14ac:dyDescent="0.25">
      <c r="A11335">
        <v>73</v>
      </c>
      <c r="B11335">
        <v>2017</v>
      </c>
      <c r="C11335" t="s">
        <v>41</v>
      </c>
      <c r="D11335" t="s">
        <v>58</v>
      </c>
      <c r="E11335" t="s">
        <v>39</v>
      </c>
      <c r="F11335">
        <v>6</v>
      </c>
      <c r="G11335" t="s">
        <v>45</v>
      </c>
      <c r="H11335" t="s">
        <v>2</v>
      </c>
      <c r="I11335" t="s">
        <v>51</v>
      </c>
      <c r="J11335">
        <v>974.7</v>
      </c>
    </row>
    <row r="11336" spans="1:10" x14ac:dyDescent="0.25">
      <c r="A11336">
        <v>73</v>
      </c>
      <c r="B11336">
        <v>2017</v>
      </c>
      <c r="C11336" t="s">
        <v>41</v>
      </c>
      <c r="D11336" t="s">
        <v>59</v>
      </c>
      <c r="E11336" t="s">
        <v>39</v>
      </c>
      <c r="F11336">
        <v>1</v>
      </c>
      <c r="G11336" t="s">
        <v>38</v>
      </c>
      <c r="H11336" t="s">
        <v>46</v>
      </c>
      <c r="I11336" t="s">
        <v>51</v>
      </c>
      <c r="J11336">
        <v>2161.8000000000002</v>
      </c>
    </row>
    <row r="11337" spans="1:10" x14ac:dyDescent="0.25">
      <c r="A11337">
        <v>73</v>
      </c>
      <c r="B11337">
        <v>2017</v>
      </c>
      <c r="C11337" t="s">
        <v>41</v>
      </c>
      <c r="D11337" t="s">
        <v>59</v>
      </c>
      <c r="E11337" t="s">
        <v>39</v>
      </c>
      <c r="F11337">
        <v>2</v>
      </c>
      <c r="G11337" t="s">
        <v>45</v>
      </c>
      <c r="H11337" t="s">
        <v>46</v>
      </c>
      <c r="I11337" t="s">
        <v>51</v>
      </c>
      <c r="J11337">
        <v>1050.8</v>
      </c>
    </row>
    <row r="11338" spans="1:10" x14ac:dyDescent="0.25">
      <c r="A11338">
        <v>73</v>
      </c>
      <c r="B11338">
        <v>2017</v>
      </c>
      <c r="C11338" t="s">
        <v>41</v>
      </c>
      <c r="D11338" t="s">
        <v>59</v>
      </c>
      <c r="E11338" t="s">
        <v>39</v>
      </c>
      <c r="F11338">
        <v>3</v>
      </c>
      <c r="G11338" t="s">
        <v>45</v>
      </c>
      <c r="H11338" t="s">
        <v>46</v>
      </c>
      <c r="I11338" t="s">
        <v>37</v>
      </c>
      <c r="J11338">
        <v>1795.9</v>
      </c>
    </row>
    <row r="11339" spans="1:10" x14ac:dyDescent="0.25">
      <c r="A11339">
        <v>73</v>
      </c>
      <c r="B11339">
        <v>2017</v>
      </c>
      <c r="C11339" t="s">
        <v>41</v>
      </c>
      <c r="D11339" t="s">
        <v>59</v>
      </c>
      <c r="E11339" t="s">
        <v>39</v>
      </c>
      <c r="F11339">
        <v>4</v>
      </c>
      <c r="G11339" t="s">
        <v>45</v>
      </c>
      <c r="H11339" t="s">
        <v>46</v>
      </c>
      <c r="I11339" t="s">
        <v>51</v>
      </c>
      <c r="J11339">
        <v>1289</v>
      </c>
    </row>
    <row r="11340" spans="1:10" x14ac:dyDescent="0.25">
      <c r="A11340">
        <v>73</v>
      </c>
      <c r="B11340">
        <v>2017</v>
      </c>
      <c r="C11340" t="s">
        <v>41</v>
      </c>
      <c r="D11340" t="s">
        <v>59</v>
      </c>
      <c r="E11340" t="s">
        <v>39</v>
      </c>
      <c r="F11340">
        <v>5</v>
      </c>
      <c r="G11340" t="s">
        <v>45</v>
      </c>
      <c r="H11340" t="s">
        <v>2</v>
      </c>
      <c r="I11340" t="s">
        <v>37</v>
      </c>
      <c r="J11340">
        <v>1553.4</v>
      </c>
    </row>
    <row r="11341" spans="1:10" x14ac:dyDescent="0.25">
      <c r="A11341">
        <v>73</v>
      </c>
      <c r="B11341">
        <v>2017</v>
      </c>
      <c r="C11341" t="s">
        <v>41</v>
      </c>
      <c r="D11341" t="s">
        <v>59</v>
      </c>
      <c r="E11341" t="s">
        <v>39</v>
      </c>
      <c r="F11341">
        <v>6</v>
      </c>
      <c r="G11341" t="s">
        <v>38</v>
      </c>
      <c r="H11341" t="s">
        <v>46</v>
      </c>
      <c r="I11341" t="s">
        <v>51</v>
      </c>
      <c r="J11341">
        <v>2202.3000000000002</v>
      </c>
    </row>
    <row r="11342" spans="1:10" x14ac:dyDescent="0.25">
      <c r="A11342">
        <v>73</v>
      </c>
      <c r="B11342">
        <v>2018</v>
      </c>
      <c r="C11342" t="s">
        <v>41</v>
      </c>
      <c r="D11342" t="s">
        <v>58</v>
      </c>
      <c r="E11342" t="s">
        <v>39</v>
      </c>
      <c r="F11342">
        <v>1</v>
      </c>
      <c r="G11342" t="s">
        <v>38</v>
      </c>
      <c r="H11342" t="s">
        <v>2</v>
      </c>
      <c r="I11342" t="s">
        <v>37</v>
      </c>
      <c r="J11342">
        <v>788.9</v>
      </c>
    </row>
    <row r="11343" spans="1:10" x14ac:dyDescent="0.25">
      <c r="A11343">
        <v>73</v>
      </c>
      <c r="B11343">
        <v>2018</v>
      </c>
      <c r="C11343" t="s">
        <v>41</v>
      </c>
      <c r="D11343" t="s">
        <v>58</v>
      </c>
      <c r="E11343" t="s">
        <v>39</v>
      </c>
      <c r="F11343">
        <v>2</v>
      </c>
      <c r="G11343" t="s">
        <v>38</v>
      </c>
      <c r="H11343" t="s">
        <v>46</v>
      </c>
      <c r="I11343" t="s">
        <v>37</v>
      </c>
      <c r="J11343">
        <v>1805.7</v>
      </c>
    </row>
    <row r="11344" spans="1:10" x14ac:dyDescent="0.25">
      <c r="A11344">
        <v>73</v>
      </c>
      <c r="B11344">
        <v>2018</v>
      </c>
      <c r="C11344" t="s">
        <v>41</v>
      </c>
      <c r="D11344" t="s">
        <v>58</v>
      </c>
      <c r="E11344" t="s">
        <v>39</v>
      </c>
      <c r="F11344">
        <v>3</v>
      </c>
      <c r="G11344" t="s">
        <v>38</v>
      </c>
      <c r="H11344" t="s">
        <v>2</v>
      </c>
      <c r="I11344" t="s">
        <v>37</v>
      </c>
      <c r="J11344">
        <v>1135.8</v>
      </c>
    </row>
    <row r="11345" spans="1:10" x14ac:dyDescent="0.25">
      <c r="A11345">
        <v>73</v>
      </c>
      <c r="B11345">
        <v>2018</v>
      </c>
      <c r="C11345" t="s">
        <v>41</v>
      </c>
      <c r="D11345" t="s">
        <v>58</v>
      </c>
      <c r="E11345" t="s">
        <v>39</v>
      </c>
      <c r="F11345">
        <v>4</v>
      </c>
      <c r="G11345" t="s">
        <v>38</v>
      </c>
      <c r="H11345" t="s">
        <v>2</v>
      </c>
      <c r="I11345" t="s">
        <v>37</v>
      </c>
      <c r="J11345">
        <v>571.6</v>
      </c>
    </row>
    <row r="11346" spans="1:10" x14ac:dyDescent="0.25">
      <c r="A11346">
        <v>73</v>
      </c>
      <c r="B11346">
        <v>2018</v>
      </c>
      <c r="C11346" t="s">
        <v>41</v>
      </c>
      <c r="D11346" t="s">
        <v>58</v>
      </c>
      <c r="E11346" t="s">
        <v>39</v>
      </c>
      <c r="F11346">
        <v>5</v>
      </c>
      <c r="G11346" t="s">
        <v>45</v>
      </c>
      <c r="H11346" t="s">
        <v>46</v>
      </c>
      <c r="I11346" t="s">
        <v>51</v>
      </c>
      <c r="J11346">
        <v>1262.5</v>
      </c>
    </row>
    <row r="11347" spans="1:10" x14ac:dyDescent="0.25">
      <c r="A11347">
        <v>73</v>
      </c>
      <c r="B11347">
        <v>2018</v>
      </c>
      <c r="C11347" t="s">
        <v>41</v>
      </c>
      <c r="D11347" t="s">
        <v>58</v>
      </c>
      <c r="E11347" t="s">
        <v>39</v>
      </c>
      <c r="F11347">
        <v>6</v>
      </c>
      <c r="G11347" t="s">
        <v>38</v>
      </c>
      <c r="H11347" t="s">
        <v>2</v>
      </c>
      <c r="I11347" t="s">
        <v>51</v>
      </c>
      <c r="J11347">
        <v>814.1</v>
      </c>
    </row>
    <row r="11348" spans="1:10" x14ac:dyDescent="0.25">
      <c r="A11348">
        <v>73</v>
      </c>
      <c r="B11348">
        <v>2018</v>
      </c>
      <c r="C11348" t="s">
        <v>41</v>
      </c>
      <c r="D11348" t="s">
        <v>59</v>
      </c>
      <c r="E11348" t="s">
        <v>39</v>
      </c>
      <c r="F11348">
        <v>1</v>
      </c>
      <c r="G11348" t="s">
        <v>38</v>
      </c>
      <c r="H11348" t="s">
        <v>2</v>
      </c>
      <c r="I11348" t="s">
        <v>37</v>
      </c>
      <c r="J11348">
        <v>1540.8</v>
      </c>
    </row>
    <row r="11349" spans="1:10" x14ac:dyDescent="0.25">
      <c r="A11349">
        <v>73</v>
      </c>
      <c r="B11349">
        <v>2018</v>
      </c>
      <c r="C11349" t="s">
        <v>41</v>
      </c>
      <c r="D11349" t="s">
        <v>59</v>
      </c>
      <c r="E11349" t="s">
        <v>39</v>
      </c>
      <c r="F11349">
        <v>2</v>
      </c>
      <c r="G11349" t="s">
        <v>45</v>
      </c>
      <c r="H11349" t="s">
        <v>46</v>
      </c>
      <c r="I11349" t="s">
        <v>51</v>
      </c>
      <c r="J11349">
        <v>1191.8</v>
      </c>
    </row>
    <row r="11350" spans="1:10" x14ac:dyDescent="0.25">
      <c r="A11350">
        <v>73</v>
      </c>
      <c r="B11350">
        <v>2018</v>
      </c>
      <c r="C11350" t="s">
        <v>41</v>
      </c>
      <c r="D11350" t="s">
        <v>59</v>
      </c>
      <c r="E11350" t="s">
        <v>39</v>
      </c>
      <c r="F11350">
        <v>3</v>
      </c>
      <c r="G11350" t="s">
        <v>45</v>
      </c>
      <c r="H11350" t="s">
        <v>46</v>
      </c>
      <c r="I11350" t="s">
        <v>51</v>
      </c>
      <c r="J11350">
        <v>1507.1</v>
      </c>
    </row>
    <row r="11351" spans="1:10" x14ac:dyDescent="0.25">
      <c r="A11351">
        <v>73</v>
      </c>
      <c r="B11351">
        <v>2018</v>
      </c>
      <c r="C11351" t="s">
        <v>41</v>
      </c>
      <c r="D11351" t="s">
        <v>59</v>
      </c>
      <c r="E11351" t="s">
        <v>39</v>
      </c>
      <c r="F11351">
        <v>4</v>
      </c>
      <c r="G11351" t="s">
        <v>38</v>
      </c>
      <c r="H11351" t="s">
        <v>2</v>
      </c>
      <c r="I11351" t="s">
        <v>37</v>
      </c>
      <c r="J11351">
        <v>1439.9</v>
      </c>
    </row>
    <row r="11352" spans="1:10" x14ac:dyDescent="0.25">
      <c r="A11352">
        <v>73</v>
      </c>
      <c r="B11352">
        <v>2018</v>
      </c>
      <c r="C11352" t="s">
        <v>41</v>
      </c>
      <c r="D11352" t="s">
        <v>59</v>
      </c>
      <c r="E11352" t="s">
        <v>39</v>
      </c>
      <c r="F11352">
        <v>5</v>
      </c>
      <c r="G11352" t="s">
        <v>38</v>
      </c>
      <c r="H11352" t="s">
        <v>2</v>
      </c>
      <c r="I11352" t="s">
        <v>37</v>
      </c>
      <c r="J11352">
        <v>1915.3</v>
      </c>
    </row>
    <row r="11353" spans="1:10" x14ac:dyDescent="0.25">
      <c r="A11353">
        <v>73</v>
      </c>
      <c r="B11353">
        <v>2018</v>
      </c>
      <c r="C11353" t="s">
        <v>41</v>
      </c>
      <c r="D11353" t="s">
        <v>59</v>
      </c>
      <c r="E11353" t="s">
        <v>39</v>
      </c>
      <c r="F11353">
        <v>6</v>
      </c>
      <c r="G11353" t="s">
        <v>45</v>
      </c>
      <c r="H11353" t="s">
        <v>46</v>
      </c>
      <c r="I11353" t="s">
        <v>37</v>
      </c>
      <c r="J11353">
        <v>1271.0999999999999</v>
      </c>
    </row>
    <row r="11354" spans="1:10" x14ac:dyDescent="0.25">
      <c r="A11354">
        <v>74</v>
      </c>
      <c r="B11354">
        <v>2017</v>
      </c>
      <c r="C11354" t="s">
        <v>41</v>
      </c>
      <c r="D11354" t="s">
        <v>58</v>
      </c>
      <c r="E11354" t="s">
        <v>39</v>
      </c>
      <c r="F11354">
        <v>1</v>
      </c>
      <c r="G11354" t="s">
        <v>45</v>
      </c>
      <c r="H11354" t="s">
        <v>2</v>
      </c>
      <c r="I11354" t="s">
        <v>51</v>
      </c>
      <c r="J11354">
        <v>1207.0999999999999</v>
      </c>
    </row>
    <row r="11355" spans="1:10" x14ac:dyDescent="0.25">
      <c r="A11355">
        <v>74</v>
      </c>
      <c r="B11355">
        <v>2017</v>
      </c>
      <c r="C11355" t="s">
        <v>41</v>
      </c>
      <c r="D11355" t="s">
        <v>58</v>
      </c>
      <c r="E11355" t="s">
        <v>39</v>
      </c>
      <c r="F11355">
        <v>2</v>
      </c>
      <c r="G11355" t="s">
        <v>38</v>
      </c>
      <c r="H11355" t="s">
        <v>46</v>
      </c>
      <c r="I11355" t="s">
        <v>37</v>
      </c>
      <c r="J11355">
        <v>1466.5</v>
      </c>
    </row>
    <row r="11356" spans="1:10" x14ac:dyDescent="0.25">
      <c r="A11356">
        <v>74</v>
      </c>
      <c r="B11356">
        <v>2017</v>
      </c>
      <c r="C11356" t="s">
        <v>41</v>
      </c>
      <c r="D11356" t="s">
        <v>58</v>
      </c>
      <c r="E11356" t="s">
        <v>39</v>
      </c>
      <c r="F11356">
        <v>3</v>
      </c>
      <c r="G11356" t="s">
        <v>38</v>
      </c>
      <c r="H11356" t="s">
        <v>46</v>
      </c>
      <c r="I11356" t="s">
        <v>37</v>
      </c>
      <c r="J11356">
        <v>639.4</v>
      </c>
    </row>
    <row r="11357" spans="1:10" x14ac:dyDescent="0.25">
      <c r="A11357">
        <v>74</v>
      </c>
      <c r="B11357">
        <v>2017</v>
      </c>
      <c r="C11357" t="s">
        <v>41</v>
      </c>
      <c r="D11357" t="s">
        <v>58</v>
      </c>
      <c r="E11357" t="s">
        <v>39</v>
      </c>
      <c r="F11357">
        <v>4</v>
      </c>
      <c r="G11357" t="s">
        <v>45</v>
      </c>
      <c r="H11357" t="s">
        <v>46</v>
      </c>
      <c r="I11357" t="s">
        <v>51</v>
      </c>
      <c r="J11357">
        <v>1273.8</v>
      </c>
    </row>
    <row r="11358" spans="1:10" x14ac:dyDescent="0.25">
      <c r="A11358">
        <v>74</v>
      </c>
      <c r="B11358">
        <v>2017</v>
      </c>
      <c r="C11358" t="s">
        <v>41</v>
      </c>
      <c r="D11358" t="s">
        <v>58</v>
      </c>
      <c r="E11358" t="s">
        <v>39</v>
      </c>
      <c r="F11358">
        <v>5</v>
      </c>
      <c r="G11358" t="s">
        <v>38</v>
      </c>
      <c r="H11358" t="s">
        <v>46</v>
      </c>
      <c r="I11358" t="s">
        <v>37</v>
      </c>
      <c r="J11358">
        <v>1045</v>
      </c>
    </row>
    <row r="11359" spans="1:10" x14ac:dyDescent="0.25">
      <c r="A11359">
        <v>74</v>
      </c>
      <c r="B11359">
        <v>2017</v>
      </c>
      <c r="C11359" t="s">
        <v>41</v>
      </c>
      <c r="D11359" t="s">
        <v>58</v>
      </c>
      <c r="E11359" t="s">
        <v>39</v>
      </c>
      <c r="F11359">
        <v>6</v>
      </c>
      <c r="G11359" t="s">
        <v>38</v>
      </c>
      <c r="H11359" t="s">
        <v>46</v>
      </c>
      <c r="I11359" t="s">
        <v>51</v>
      </c>
      <c r="J11359">
        <v>845.2</v>
      </c>
    </row>
    <row r="11360" spans="1:10" x14ac:dyDescent="0.25">
      <c r="A11360">
        <v>74</v>
      </c>
      <c r="B11360">
        <v>2017</v>
      </c>
      <c r="C11360" t="s">
        <v>41</v>
      </c>
      <c r="D11360" t="s">
        <v>59</v>
      </c>
      <c r="E11360" t="s">
        <v>39</v>
      </c>
      <c r="F11360">
        <v>1</v>
      </c>
      <c r="G11360" t="s">
        <v>38</v>
      </c>
      <c r="H11360" t="s">
        <v>46</v>
      </c>
      <c r="I11360" t="s">
        <v>51</v>
      </c>
      <c r="J11360">
        <v>1147.7</v>
      </c>
    </row>
    <row r="11361" spans="1:10" x14ac:dyDescent="0.25">
      <c r="A11361">
        <v>74</v>
      </c>
      <c r="B11361">
        <v>2017</v>
      </c>
      <c r="C11361" t="s">
        <v>41</v>
      </c>
      <c r="D11361" t="s">
        <v>59</v>
      </c>
      <c r="E11361" t="s">
        <v>39</v>
      </c>
      <c r="F11361">
        <v>2</v>
      </c>
      <c r="G11361" t="s">
        <v>45</v>
      </c>
      <c r="H11361" t="s">
        <v>2</v>
      </c>
      <c r="I11361" t="s">
        <v>37</v>
      </c>
      <c r="J11361">
        <v>1008.3</v>
      </c>
    </row>
    <row r="11362" spans="1:10" x14ac:dyDescent="0.25">
      <c r="A11362">
        <v>74</v>
      </c>
      <c r="B11362">
        <v>2017</v>
      </c>
      <c r="C11362" t="s">
        <v>41</v>
      </c>
      <c r="D11362" t="s">
        <v>59</v>
      </c>
      <c r="E11362" t="s">
        <v>39</v>
      </c>
      <c r="F11362">
        <v>3</v>
      </c>
      <c r="G11362" t="s">
        <v>38</v>
      </c>
      <c r="H11362" t="s">
        <v>46</v>
      </c>
      <c r="I11362" t="s">
        <v>37</v>
      </c>
      <c r="J11362">
        <v>1204.5999999999999</v>
      </c>
    </row>
    <row r="11363" spans="1:10" x14ac:dyDescent="0.25">
      <c r="A11363">
        <v>74</v>
      </c>
      <c r="B11363">
        <v>2017</v>
      </c>
      <c r="C11363" t="s">
        <v>41</v>
      </c>
      <c r="D11363" t="s">
        <v>59</v>
      </c>
      <c r="E11363" t="s">
        <v>39</v>
      </c>
      <c r="F11363">
        <v>4</v>
      </c>
      <c r="G11363" t="s">
        <v>38</v>
      </c>
      <c r="H11363" t="s">
        <v>46</v>
      </c>
      <c r="I11363" t="s">
        <v>37</v>
      </c>
      <c r="J11363">
        <v>992.5</v>
      </c>
    </row>
    <row r="11364" spans="1:10" x14ac:dyDescent="0.25">
      <c r="A11364">
        <v>74</v>
      </c>
      <c r="B11364">
        <v>2017</v>
      </c>
      <c r="C11364" t="s">
        <v>41</v>
      </c>
      <c r="D11364" t="s">
        <v>59</v>
      </c>
      <c r="E11364" t="s">
        <v>39</v>
      </c>
      <c r="F11364">
        <v>5</v>
      </c>
      <c r="G11364" t="s">
        <v>45</v>
      </c>
      <c r="H11364" t="s">
        <v>46</v>
      </c>
      <c r="I11364" t="s">
        <v>37</v>
      </c>
      <c r="J11364">
        <v>1753.2</v>
      </c>
    </row>
    <row r="11365" spans="1:10" x14ac:dyDescent="0.25">
      <c r="A11365">
        <v>74</v>
      </c>
      <c r="B11365">
        <v>2017</v>
      </c>
      <c r="C11365" t="s">
        <v>41</v>
      </c>
      <c r="D11365" t="s">
        <v>59</v>
      </c>
      <c r="E11365" t="s">
        <v>39</v>
      </c>
      <c r="F11365">
        <v>6</v>
      </c>
      <c r="G11365" t="s">
        <v>38</v>
      </c>
      <c r="H11365" t="s">
        <v>2</v>
      </c>
      <c r="I11365" t="s">
        <v>51</v>
      </c>
      <c r="J11365">
        <v>1032.7</v>
      </c>
    </row>
    <row r="11366" spans="1:10" x14ac:dyDescent="0.25">
      <c r="A11366">
        <v>74</v>
      </c>
      <c r="B11366">
        <v>2018</v>
      </c>
      <c r="C11366" t="s">
        <v>41</v>
      </c>
      <c r="D11366" t="s">
        <v>58</v>
      </c>
      <c r="E11366" t="s">
        <v>39</v>
      </c>
      <c r="F11366">
        <v>1</v>
      </c>
      <c r="G11366" t="s">
        <v>38</v>
      </c>
      <c r="H11366" t="s">
        <v>46</v>
      </c>
      <c r="I11366" t="s">
        <v>51</v>
      </c>
      <c r="J11366">
        <v>1314.1</v>
      </c>
    </row>
    <row r="11367" spans="1:10" x14ac:dyDescent="0.25">
      <c r="A11367">
        <v>74</v>
      </c>
      <c r="B11367">
        <v>2018</v>
      </c>
      <c r="C11367" t="s">
        <v>41</v>
      </c>
      <c r="D11367" t="s">
        <v>58</v>
      </c>
      <c r="E11367" t="s">
        <v>39</v>
      </c>
      <c r="F11367">
        <v>2</v>
      </c>
      <c r="G11367" t="s">
        <v>38</v>
      </c>
      <c r="H11367" t="s">
        <v>2</v>
      </c>
      <c r="I11367" t="s">
        <v>37</v>
      </c>
      <c r="J11367">
        <v>1615.6</v>
      </c>
    </row>
    <row r="11368" spans="1:10" x14ac:dyDescent="0.25">
      <c r="A11368">
        <v>74</v>
      </c>
      <c r="B11368">
        <v>2018</v>
      </c>
      <c r="C11368" t="s">
        <v>41</v>
      </c>
      <c r="D11368" t="s">
        <v>58</v>
      </c>
      <c r="E11368" t="s">
        <v>39</v>
      </c>
      <c r="F11368">
        <v>3</v>
      </c>
      <c r="G11368" t="s">
        <v>38</v>
      </c>
      <c r="H11368" t="s">
        <v>46</v>
      </c>
      <c r="I11368" t="s">
        <v>37</v>
      </c>
      <c r="J11368">
        <v>1113.5</v>
      </c>
    </row>
    <row r="11369" spans="1:10" x14ac:dyDescent="0.25">
      <c r="A11369">
        <v>74</v>
      </c>
      <c r="B11369">
        <v>2018</v>
      </c>
      <c r="C11369" t="s">
        <v>41</v>
      </c>
      <c r="D11369" t="s">
        <v>58</v>
      </c>
      <c r="E11369" t="s">
        <v>39</v>
      </c>
      <c r="F11369">
        <v>4</v>
      </c>
      <c r="G11369" t="s">
        <v>45</v>
      </c>
      <c r="H11369" t="s">
        <v>46</v>
      </c>
      <c r="I11369" t="s">
        <v>51</v>
      </c>
      <c r="J11369">
        <v>1272.5</v>
      </c>
    </row>
    <row r="11370" spans="1:10" x14ac:dyDescent="0.25">
      <c r="A11370">
        <v>74</v>
      </c>
      <c r="B11370">
        <v>2018</v>
      </c>
      <c r="C11370" t="s">
        <v>41</v>
      </c>
      <c r="D11370" t="s">
        <v>58</v>
      </c>
      <c r="E11370" t="s">
        <v>39</v>
      </c>
      <c r="F11370">
        <v>5</v>
      </c>
      <c r="G11370" t="s">
        <v>45</v>
      </c>
      <c r="H11370" t="s">
        <v>46</v>
      </c>
      <c r="I11370" t="s">
        <v>51</v>
      </c>
      <c r="J11370">
        <v>1164.7</v>
      </c>
    </row>
    <row r="11371" spans="1:10" x14ac:dyDescent="0.25">
      <c r="A11371">
        <v>74</v>
      </c>
      <c r="B11371">
        <v>2018</v>
      </c>
      <c r="C11371" t="s">
        <v>41</v>
      </c>
      <c r="D11371" t="s">
        <v>58</v>
      </c>
      <c r="E11371" t="s">
        <v>39</v>
      </c>
      <c r="F11371">
        <v>6</v>
      </c>
      <c r="G11371" t="s">
        <v>38</v>
      </c>
      <c r="H11371" t="s">
        <v>2</v>
      </c>
      <c r="I11371" t="s">
        <v>37</v>
      </c>
      <c r="J11371">
        <v>566.79999999999995</v>
      </c>
    </row>
    <row r="11372" spans="1:10" x14ac:dyDescent="0.25">
      <c r="A11372">
        <v>74</v>
      </c>
      <c r="B11372">
        <v>2018</v>
      </c>
      <c r="C11372" t="s">
        <v>41</v>
      </c>
      <c r="D11372" t="s">
        <v>59</v>
      </c>
      <c r="E11372" t="s">
        <v>39</v>
      </c>
      <c r="F11372">
        <v>1</v>
      </c>
      <c r="G11372" t="s">
        <v>38</v>
      </c>
      <c r="H11372" t="s">
        <v>2</v>
      </c>
      <c r="I11372" t="s">
        <v>51</v>
      </c>
      <c r="J11372">
        <v>1665.8</v>
      </c>
    </row>
    <row r="11373" spans="1:10" x14ac:dyDescent="0.25">
      <c r="A11373">
        <v>74</v>
      </c>
      <c r="B11373">
        <v>2018</v>
      </c>
      <c r="C11373" t="s">
        <v>41</v>
      </c>
      <c r="D11373" t="s">
        <v>59</v>
      </c>
      <c r="E11373" t="s">
        <v>39</v>
      </c>
      <c r="F11373">
        <v>2</v>
      </c>
      <c r="G11373" t="s">
        <v>45</v>
      </c>
      <c r="H11373" t="s">
        <v>2</v>
      </c>
      <c r="I11373" t="s">
        <v>37</v>
      </c>
      <c r="J11373">
        <v>753.7</v>
      </c>
    </row>
    <row r="11374" spans="1:10" x14ac:dyDescent="0.25">
      <c r="A11374">
        <v>74</v>
      </c>
      <c r="B11374">
        <v>2018</v>
      </c>
      <c r="C11374" t="s">
        <v>41</v>
      </c>
      <c r="D11374" t="s">
        <v>59</v>
      </c>
      <c r="E11374" t="s">
        <v>39</v>
      </c>
      <c r="F11374">
        <v>3</v>
      </c>
      <c r="G11374" t="s">
        <v>38</v>
      </c>
      <c r="H11374" t="s">
        <v>2</v>
      </c>
      <c r="I11374" t="s">
        <v>37</v>
      </c>
      <c r="J11374">
        <v>1084.2</v>
      </c>
    </row>
    <row r="11375" spans="1:10" x14ac:dyDescent="0.25">
      <c r="A11375">
        <v>74</v>
      </c>
      <c r="B11375">
        <v>2018</v>
      </c>
      <c r="C11375" t="s">
        <v>41</v>
      </c>
      <c r="D11375" t="s">
        <v>59</v>
      </c>
      <c r="E11375" t="s">
        <v>39</v>
      </c>
      <c r="F11375">
        <v>4</v>
      </c>
      <c r="G11375" t="s">
        <v>38</v>
      </c>
      <c r="H11375" t="s">
        <v>46</v>
      </c>
      <c r="I11375" t="s">
        <v>51</v>
      </c>
      <c r="J11375">
        <v>1488.5</v>
      </c>
    </row>
    <row r="11376" spans="1:10" x14ac:dyDescent="0.25">
      <c r="A11376">
        <v>74</v>
      </c>
      <c r="B11376">
        <v>2018</v>
      </c>
      <c r="C11376" t="s">
        <v>41</v>
      </c>
      <c r="D11376" t="s">
        <v>59</v>
      </c>
      <c r="E11376" t="s">
        <v>39</v>
      </c>
      <c r="F11376">
        <v>5</v>
      </c>
      <c r="G11376" t="s">
        <v>38</v>
      </c>
      <c r="H11376" t="s">
        <v>2</v>
      </c>
      <c r="I11376" t="s">
        <v>51</v>
      </c>
      <c r="J11376">
        <v>1160.0999999999999</v>
      </c>
    </row>
    <row r="11377" spans="1:10" x14ac:dyDescent="0.25">
      <c r="A11377">
        <v>74</v>
      </c>
      <c r="B11377">
        <v>2018</v>
      </c>
      <c r="C11377" t="s">
        <v>41</v>
      </c>
      <c r="D11377" t="s">
        <v>59</v>
      </c>
      <c r="E11377" t="s">
        <v>39</v>
      </c>
      <c r="F11377">
        <v>6</v>
      </c>
      <c r="G11377" t="s">
        <v>38</v>
      </c>
      <c r="H11377" t="s">
        <v>46</v>
      </c>
      <c r="I11377" t="s">
        <v>51</v>
      </c>
      <c r="J11377">
        <v>1533.9</v>
      </c>
    </row>
    <row r="11378" spans="1:10" x14ac:dyDescent="0.25">
      <c r="A11378">
        <v>75</v>
      </c>
      <c r="B11378">
        <v>2017</v>
      </c>
      <c r="C11378" t="s">
        <v>41</v>
      </c>
      <c r="D11378" t="s">
        <v>58</v>
      </c>
      <c r="E11378" t="s">
        <v>39</v>
      </c>
      <c r="F11378">
        <v>1</v>
      </c>
      <c r="G11378" t="s">
        <v>45</v>
      </c>
      <c r="H11378" t="s">
        <v>46</v>
      </c>
      <c r="I11378" t="s">
        <v>37</v>
      </c>
      <c r="J11378">
        <v>639.4</v>
      </c>
    </row>
    <row r="11379" spans="1:10" x14ac:dyDescent="0.25">
      <c r="A11379">
        <v>75</v>
      </c>
      <c r="B11379">
        <v>2017</v>
      </c>
      <c r="C11379" t="s">
        <v>41</v>
      </c>
      <c r="D11379" t="s">
        <v>58</v>
      </c>
      <c r="E11379" t="s">
        <v>39</v>
      </c>
      <c r="F11379">
        <v>2</v>
      </c>
      <c r="G11379" t="s">
        <v>45</v>
      </c>
      <c r="H11379" t="s">
        <v>2</v>
      </c>
      <c r="I11379" t="s">
        <v>37</v>
      </c>
      <c r="J11379">
        <v>701.5</v>
      </c>
    </row>
    <row r="11380" spans="1:10" x14ac:dyDescent="0.25">
      <c r="A11380">
        <v>75</v>
      </c>
      <c r="B11380">
        <v>2017</v>
      </c>
      <c r="C11380" t="s">
        <v>41</v>
      </c>
      <c r="D11380" t="s">
        <v>58</v>
      </c>
      <c r="E11380" t="s">
        <v>39</v>
      </c>
      <c r="F11380">
        <v>3</v>
      </c>
      <c r="G11380" t="s">
        <v>45</v>
      </c>
      <c r="H11380" t="s">
        <v>46</v>
      </c>
      <c r="I11380" t="s">
        <v>37</v>
      </c>
      <c r="J11380">
        <v>1123.9000000000001</v>
      </c>
    </row>
    <row r="11381" spans="1:10" x14ac:dyDescent="0.25">
      <c r="A11381">
        <v>75</v>
      </c>
      <c r="B11381">
        <v>2017</v>
      </c>
      <c r="C11381" t="s">
        <v>41</v>
      </c>
      <c r="D11381" t="s">
        <v>58</v>
      </c>
      <c r="E11381" t="s">
        <v>39</v>
      </c>
      <c r="F11381">
        <v>4</v>
      </c>
      <c r="G11381" t="s">
        <v>45</v>
      </c>
      <c r="H11381" t="s">
        <v>2</v>
      </c>
      <c r="I11381" t="s">
        <v>37</v>
      </c>
      <c r="J11381">
        <v>1107.2</v>
      </c>
    </row>
    <row r="11382" spans="1:10" x14ac:dyDescent="0.25">
      <c r="A11382">
        <v>75</v>
      </c>
      <c r="B11382">
        <v>2017</v>
      </c>
      <c r="C11382" t="s">
        <v>41</v>
      </c>
      <c r="D11382" t="s">
        <v>58</v>
      </c>
      <c r="E11382" t="s">
        <v>39</v>
      </c>
      <c r="F11382">
        <v>5</v>
      </c>
      <c r="G11382" t="s">
        <v>38</v>
      </c>
      <c r="H11382" t="s">
        <v>2</v>
      </c>
      <c r="I11382" t="s">
        <v>51</v>
      </c>
      <c r="J11382">
        <v>1238.3</v>
      </c>
    </row>
    <row r="11383" spans="1:10" x14ac:dyDescent="0.25">
      <c r="A11383">
        <v>75</v>
      </c>
      <c r="B11383">
        <v>2017</v>
      </c>
      <c r="C11383" t="s">
        <v>41</v>
      </c>
      <c r="D11383" t="s">
        <v>58</v>
      </c>
      <c r="E11383" t="s">
        <v>39</v>
      </c>
      <c r="F11383">
        <v>6</v>
      </c>
      <c r="G11383" t="s">
        <v>45</v>
      </c>
      <c r="H11383" t="s">
        <v>46</v>
      </c>
      <c r="I11383" t="s">
        <v>51</v>
      </c>
      <c r="J11383">
        <v>1220</v>
      </c>
    </row>
    <row r="11384" spans="1:10" x14ac:dyDescent="0.25">
      <c r="A11384">
        <v>75</v>
      </c>
      <c r="B11384">
        <v>2017</v>
      </c>
      <c r="C11384" t="s">
        <v>41</v>
      </c>
      <c r="D11384" t="s">
        <v>59</v>
      </c>
      <c r="E11384" t="s">
        <v>39</v>
      </c>
      <c r="F11384">
        <v>1</v>
      </c>
      <c r="G11384" t="s">
        <v>45</v>
      </c>
      <c r="H11384" t="s">
        <v>2</v>
      </c>
      <c r="I11384" t="s">
        <v>51</v>
      </c>
      <c r="J11384">
        <v>1144.4000000000001</v>
      </c>
    </row>
    <row r="11385" spans="1:10" x14ac:dyDescent="0.25">
      <c r="A11385">
        <v>75</v>
      </c>
      <c r="B11385">
        <v>2017</v>
      </c>
      <c r="C11385" t="s">
        <v>41</v>
      </c>
      <c r="D11385" t="s">
        <v>59</v>
      </c>
      <c r="E11385" t="s">
        <v>39</v>
      </c>
      <c r="F11385">
        <v>2</v>
      </c>
      <c r="G11385" t="s">
        <v>45</v>
      </c>
      <c r="H11385" t="s">
        <v>46</v>
      </c>
      <c r="I11385" t="s">
        <v>37</v>
      </c>
      <c r="J11385">
        <v>2149.1</v>
      </c>
    </row>
    <row r="11386" spans="1:10" x14ac:dyDescent="0.25">
      <c r="A11386">
        <v>75</v>
      </c>
      <c r="B11386">
        <v>2017</v>
      </c>
      <c r="C11386" t="s">
        <v>41</v>
      </c>
      <c r="D11386" t="s">
        <v>59</v>
      </c>
      <c r="E11386" t="s">
        <v>39</v>
      </c>
      <c r="F11386">
        <v>3</v>
      </c>
      <c r="G11386" t="s">
        <v>45</v>
      </c>
      <c r="H11386" t="s">
        <v>2</v>
      </c>
      <c r="I11386" t="s">
        <v>51</v>
      </c>
      <c r="J11386">
        <v>1097.5999999999999</v>
      </c>
    </row>
    <row r="11387" spans="1:10" x14ac:dyDescent="0.25">
      <c r="A11387">
        <v>75</v>
      </c>
      <c r="B11387">
        <v>2017</v>
      </c>
      <c r="C11387" t="s">
        <v>41</v>
      </c>
      <c r="D11387" t="s">
        <v>59</v>
      </c>
      <c r="E11387" t="s">
        <v>39</v>
      </c>
      <c r="F11387">
        <v>4</v>
      </c>
      <c r="G11387" t="s">
        <v>45</v>
      </c>
      <c r="H11387" t="s">
        <v>2</v>
      </c>
      <c r="I11387" t="s">
        <v>37</v>
      </c>
      <c r="J11387">
        <v>1695.3</v>
      </c>
    </row>
    <row r="11388" spans="1:10" x14ac:dyDescent="0.25">
      <c r="A11388">
        <v>75</v>
      </c>
      <c r="B11388">
        <v>2017</v>
      </c>
      <c r="C11388" t="s">
        <v>41</v>
      </c>
      <c r="D11388" t="s">
        <v>59</v>
      </c>
      <c r="E11388" t="s">
        <v>39</v>
      </c>
      <c r="F11388">
        <v>5</v>
      </c>
      <c r="G11388" t="s">
        <v>38</v>
      </c>
      <c r="H11388" t="s">
        <v>46</v>
      </c>
      <c r="I11388" t="s">
        <v>51</v>
      </c>
      <c r="J11388">
        <v>1288.3</v>
      </c>
    </row>
    <row r="11389" spans="1:10" x14ac:dyDescent="0.25">
      <c r="A11389">
        <v>75</v>
      </c>
      <c r="B11389">
        <v>2017</v>
      </c>
      <c r="C11389" t="s">
        <v>41</v>
      </c>
      <c r="D11389" t="s">
        <v>59</v>
      </c>
      <c r="E11389" t="s">
        <v>39</v>
      </c>
      <c r="F11389">
        <v>6</v>
      </c>
      <c r="G11389" t="s">
        <v>38</v>
      </c>
      <c r="H11389" t="s">
        <v>2</v>
      </c>
      <c r="I11389" t="s">
        <v>51</v>
      </c>
      <c r="J11389">
        <v>629</v>
      </c>
    </row>
    <row r="11390" spans="1:10" x14ac:dyDescent="0.25">
      <c r="A11390">
        <v>75</v>
      </c>
      <c r="B11390">
        <v>2018</v>
      </c>
      <c r="C11390" t="s">
        <v>41</v>
      </c>
      <c r="D11390" t="s">
        <v>58</v>
      </c>
      <c r="E11390" t="s">
        <v>39</v>
      </c>
      <c r="F11390">
        <v>1</v>
      </c>
      <c r="G11390" t="s">
        <v>38</v>
      </c>
      <c r="H11390" t="s">
        <v>2</v>
      </c>
      <c r="I11390" t="s">
        <v>51</v>
      </c>
      <c r="J11390">
        <v>1167.3</v>
      </c>
    </row>
    <row r="11391" spans="1:10" x14ac:dyDescent="0.25">
      <c r="A11391">
        <v>75</v>
      </c>
      <c r="B11391">
        <v>2018</v>
      </c>
      <c r="C11391" t="s">
        <v>41</v>
      </c>
      <c r="D11391" t="s">
        <v>58</v>
      </c>
      <c r="E11391" t="s">
        <v>39</v>
      </c>
      <c r="F11391">
        <v>2</v>
      </c>
      <c r="G11391" t="s">
        <v>38</v>
      </c>
      <c r="H11391" t="s">
        <v>46</v>
      </c>
      <c r="I11391" t="s">
        <v>37</v>
      </c>
      <c r="J11391">
        <v>1003.4</v>
      </c>
    </row>
    <row r="11392" spans="1:10" x14ac:dyDescent="0.25">
      <c r="A11392">
        <v>75</v>
      </c>
      <c r="B11392">
        <v>2018</v>
      </c>
      <c r="C11392" t="s">
        <v>41</v>
      </c>
      <c r="D11392" t="s">
        <v>58</v>
      </c>
      <c r="E11392" t="s">
        <v>39</v>
      </c>
      <c r="F11392">
        <v>3</v>
      </c>
      <c r="G11392" t="s">
        <v>38</v>
      </c>
      <c r="H11392" t="s">
        <v>2</v>
      </c>
      <c r="I11392" t="s">
        <v>51</v>
      </c>
      <c r="J11392">
        <v>899.2</v>
      </c>
    </row>
    <row r="11393" spans="1:10" x14ac:dyDescent="0.25">
      <c r="A11393">
        <v>75</v>
      </c>
      <c r="B11393">
        <v>2018</v>
      </c>
      <c r="C11393" t="s">
        <v>41</v>
      </c>
      <c r="D11393" t="s">
        <v>58</v>
      </c>
      <c r="E11393" t="s">
        <v>39</v>
      </c>
      <c r="F11393">
        <v>4</v>
      </c>
      <c r="G11393" t="s">
        <v>45</v>
      </c>
      <c r="H11393" t="s">
        <v>2</v>
      </c>
      <c r="I11393" t="s">
        <v>51</v>
      </c>
      <c r="J11393">
        <v>824.7</v>
      </c>
    </row>
    <row r="11394" spans="1:10" x14ac:dyDescent="0.25">
      <c r="A11394">
        <v>75</v>
      </c>
      <c r="B11394">
        <v>2018</v>
      </c>
      <c r="C11394" t="s">
        <v>41</v>
      </c>
      <c r="D11394" t="s">
        <v>58</v>
      </c>
      <c r="E11394" t="s">
        <v>39</v>
      </c>
      <c r="F11394">
        <v>5</v>
      </c>
      <c r="G11394" t="s">
        <v>38</v>
      </c>
      <c r="H11394" t="s">
        <v>2</v>
      </c>
      <c r="I11394" t="s">
        <v>51</v>
      </c>
      <c r="J11394">
        <v>718.7</v>
      </c>
    </row>
    <row r="11395" spans="1:10" x14ac:dyDescent="0.25">
      <c r="A11395">
        <v>75</v>
      </c>
      <c r="B11395">
        <v>2018</v>
      </c>
      <c r="C11395" t="s">
        <v>41</v>
      </c>
      <c r="D11395" t="s">
        <v>58</v>
      </c>
      <c r="E11395" t="s">
        <v>39</v>
      </c>
      <c r="F11395">
        <v>6</v>
      </c>
      <c r="G11395" t="s">
        <v>45</v>
      </c>
      <c r="H11395" t="s">
        <v>46</v>
      </c>
      <c r="I11395" t="s">
        <v>51</v>
      </c>
      <c r="J11395">
        <v>1464.2</v>
      </c>
    </row>
    <row r="11396" spans="1:10" x14ac:dyDescent="0.25">
      <c r="A11396">
        <v>75</v>
      </c>
      <c r="B11396">
        <v>2018</v>
      </c>
      <c r="C11396" t="s">
        <v>41</v>
      </c>
      <c r="D11396" t="s">
        <v>59</v>
      </c>
      <c r="E11396" t="s">
        <v>39</v>
      </c>
      <c r="F11396">
        <v>1</v>
      </c>
      <c r="G11396" t="s">
        <v>38</v>
      </c>
      <c r="H11396" t="s">
        <v>2</v>
      </c>
      <c r="I11396" t="s">
        <v>37</v>
      </c>
      <c r="J11396">
        <v>1577.6</v>
      </c>
    </row>
    <row r="11397" spans="1:10" x14ac:dyDescent="0.25">
      <c r="A11397">
        <v>75</v>
      </c>
      <c r="B11397">
        <v>2018</v>
      </c>
      <c r="C11397" t="s">
        <v>41</v>
      </c>
      <c r="D11397" t="s">
        <v>59</v>
      </c>
      <c r="E11397" t="s">
        <v>39</v>
      </c>
      <c r="F11397">
        <v>2</v>
      </c>
      <c r="G11397" t="s">
        <v>45</v>
      </c>
      <c r="H11397" t="s">
        <v>2</v>
      </c>
      <c r="I11397" t="s">
        <v>37</v>
      </c>
      <c r="J11397">
        <v>1012.3</v>
      </c>
    </row>
    <row r="11398" spans="1:10" x14ac:dyDescent="0.25">
      <c r="A11398">
        <v>75</v>
      </c>
      <c r="B11398">
        <v>2018</v>
      </c>
      <c r="C11398" t="s">
        <v>41</v>
      </c>
      <c r="D11398" t="s">
        <v>59</v>
      </c>
      <c r="E11398" t="s">
        <v>39</v>
      </c>
      <c r="F11398">
        <v>3</v>
      </c>
      <c r="G11398" t="s">
        <v>38</v>
      </c>
      <c r="H11398" t="s">
        <v>2</v>
      </c>
      <c r="I11398" t="s">
        <v>51</v>
      </c>
      <c r="J11398">
        <v>831.4</v>
      </c>
    </row>
    <row r="11399" spans="1:10" x14ac:dyDescent="0.25">
      <c r="A11399">
        <v>75</v>
      </c>
      <c r="B11399">
        <v>2018</v>
      </c>
      <c r="C11399" t="s">
        <v>41</v>
      </c>
      <c r="D11399" t="s">
        <v>59</v>
      </c>
      <c r="E11399" t="s">
        <v>39</v>
      </c>
      <c r="F11399">
        <v>4</v>
      </c>
      <c r="G11399" t="s">
        <v>45</v>
      </c>
      <c r="H11399" t="s">
        <v>2</v>
      </c>
      <c r="I11399" t="s">
        <v>37</v>
      </c>
      <c r="J11399">
        <v>1244.8</v>
      </c>
    </row>
    <row r="11400" spans="1:10" x14ac:dyDescent="0.25">
      <c r="A11400">
        <v>75</v>
      </c>
      <c r="B11400">
        <v>2018</v>
      </c>
      <c r="C11400" t="s">
        <v>41</v>
      </c>
      <c r="D11400" t="s">
        <v>59</v>
      </c>
      <c r="E11400" t="s">
        <v>39</v>
      </c>
      <c r="F11400">
        <v>5</v>
      </c>
      <c r="G11400" t="s">
        <v>45</v>
      </c>
      <c r="H11400" t="s">
        <v>46</v>
      </c>
      <c r="I11400" t="s">
        <v>37</v>
      </c>
      <c r="J11400">
        <v>1257.5</v>
      </c>
    </row>
    <row r="11401" spans="1:10" x14ac:dyDescent="0.25">
      <c r="A11401">
        <v>75</v>
      </c>
      <c r="B11401">
        <v>2018</v>
      </c>
      <c r="C11401" t="s">
        <v>41</v>
      </c>
      <c r="D11401" t="s">
        <v>59</v>
      </c>
      <c r="E11401" t="s">
        <v>39</v>
      </c>
      <c r="F11401">
        <v>6</v>
      </c>
      <c r="G11401" t="s">
        <v>45</v>
      </c>
      <c r="H11401" t="s">
        <v>2</v>
      </c>
      <c r="I11401" t="s">
        <v>51</v>
      </c>
      <c r="J11401">
        <v>1995.5</v>
      </c>
    </row>
    <row r="11402" spans="1:10" x14ac:dyDescent="0.25">
      <c r="A11402">
        <v>76</v>
      </c>
      <c r="B11402">
        <v>2017</v>
      </c>
      <c r="C11402" t="s">
        <v>41</v>
      </c>
      <c r="D11402" t="s">
        <v>58</v>
      </c>
      <c r="E11402" t="s">
        <v>39</v>
      </c>
      <c r="F11402">
        <v>1</v>
      </c>
      <c r="G11402" t="s">
        <v>45</v>
      </c>
      <c r="H11402" t="s">
        <v>2</v>
      </c>
      <c r="I11402" t="s">
        <v>37</v>
      </c>
      <c r="J11402">
        <v>1278.2</v>
      </c>
    </row>
    <row r="11403" spans="1:10" x14ac:dyDescent="0.25">
      <c r="A11403">
        <v>76</v>
      </c>
      <c r="B11403">
        <v>2017</v>
      </c>
      <c r="C11403" t="s">
        <v>41</v>
      </c>
      <c r="D11403" t="s">
        <v>58</v>
      </c>
      <c r="E11403" t="s">
        <v>39</v>
      </c>
      <c r="F11403">
        <v>2</v>
      </c>
      <c r="G11403" t="s">
        <v>38</v>
      </c>
      <c r="H11403" t="s">
        <v>46</v>
      </c>
      <c r="I11403" t="s">
        <v>37</v>
      </c>
      <c r="J11403">
        <v>890.7</v>
      </c>
    </row>
    <row r="11404" spans="1:10" x14ac:dyDescent="0.25">
      <c r="A11404">
        <v>76</v>
      </c>
      <c r="B11404">
        <v>2017</v>
      </c>
      <c r="C11404" t="s">
        <v>41</v>
      </c>
      <c r="D11404" t="s">
        <v>58</v>
      </c>
      <c r="E11404" t="s">
        <v>39</v>
      </c>
      <c r="F11404">
        <v>3</v>
      </c>
      <c r="G11404" t="s">
        <v>38</v>
      </c>
      <c r="H11404" t="s">
        <v>2</v>
      </c>
      <c r="I11404" t="s">
        <v>51</v>
      </c>
      <c r="J11404">
        <v>1350.9</v>
      </c>
    </row>
    <row r="11405" spans="1:10" x14ac:dyDescent="0.25">
      <c r="A11405">
        <v>76</v>
      </c>
      <c r="B11405">
        <v>2017</v>
      </c>
      <c r="C11405" t="s">
        <v>41</v>
      </c>
      <c r="D11405" t="s">
        <v>58</v>
      </c>
      <c r="E11405" t="s">
        <v>39</v>
      </c>
      <c r="F11405">
        <v>4</v>
      </c>
      <c r="G11405" t="s">
        <v>45</v>
      </c>
      <c r="H11405" t="s">
        <v>46</v>
      </c>
      <c r="I11405" t="s">
        <v>51</v>
      </c>
      <c r="J11405">
        <v>1407.7</v>
      </c>
    </row>
    <row r="11406" spans="1:10" x14ac:dyDescent="0.25">
      <c r="A11406">
        <v>76</v>
      </c>
      <c r="B11406">
        <v>2017</v>
      </c>
      <c r="C11406" t="s">
        <v>41</v>
      </c>
      <c r="D11406" t="s">
        <v>58</v>
      </c>
      <c r="E11406" t="s">
        <v>39</v>
      </c>
      <c r="F11406">
        <v>5</v>
      </c>
      <c r="G11406" t="s">
        <v>45</v>
      </c>
      <c r="H11406" t="s">
        <v>2</v>
      </c>
      <c r="I11406" t="s">
        <v>51</v>
      </c>
      <c r="J11406">
        <v>922</v>
      </c>
    </row>
    <row r="11407" spans="1:10" x14ac:dyDescent="0.25">
      <c r="A11407">
        <v>76</v>
      </c>
      <c r="B11407">
        <v>2017</v>
      </c>
      <c r="C11407" t="s">
        <v>41</v>
      </c>
      <c r="D11407" t="s">
        <v>58</v>
      </c>
      <c r="E11407" t="s">
        <v>39</v>
      </c>
      <c r="F11407">
        <v>6</v>
      </c>
      <c r="G11407" t="s">
        <v>38</v>
      </c>
      <c r="H11407" t="s">
        <v>2</v>
      </c>
      <c r="I11407" t="s">
        <v>51</v>
      </c>
      <c r="J11407">
        <v>1201</v>
      </c>
    </row>
    <row r="11408" spans="1:10" x14ac:dyDescent="0.25">
      <c r="A11408">
        <v>76</v>
      </c>
      <c r="B11408">
        <v>2017</v>
      </c>
      <c r="C11408" t="s">
        <v>41</v>
      </c>
      <c r="D11408" t="s">
        <v>59</v>
      </c>
      <c r="E11408" t="s">
        <v>39</v>
      </c>
      <c r="F11408">
        <v>1</v>
      </c>
      <c r="G11408" t="s">
        <v>38</v>
      </c>
      <c r="H11408" t="s">
        <v>2</v>
      </c>
      <c r="I11408" t="s">
        <v>37</v>
      </c>
      <c r="J11408">
        <v>1058.4000000000001</v>
      </c>
    </row>
    <row r="11409" spans="1:10" x14ac:dyDescent="0.25">
      <c r="A11409">
        <v>76</v>
      </c>
      <c r="B11409">
        <v>2017</v>
      </c>
      <c r="C11409" t="s">
        <v>41</v>
      </c>
      <c r="D11409" t="s">
        <v>59</v>
      </c>
      <c r="E11409" t="s">
        <v>39</v>
      </c>
      <c r="F11409">
        <v>2</v>
      </c>
      <c r="G11409" t="s">
        <v>38</v>
      </c>
      <c r="H11409" t="s">
        <v>46</v>
      </c>
      <c r="I11409" t="s">
        <v>37</v>
      </c>
      <c r="J11409">
        <v>1620.9</v>
      </c>
    </row>
    <row r="11410" spans="1:10" x14ac:dyDescent="0.25">
      <c r="A11410">
        <v>76</v>
      </c>
      <c r="B11410">
        <v>2017</v>
      </c>
      <c r="C11410" t="s">
        <v>41</v>
      </c>
      <c r="D11410" t="s">
        <v>59</v>
      </c>
      <c r="E11410" t="s">
        <v>39</v>
      </c>
      <c r="F11410">
        <v>3</v>
      </c>
      <c r="G11410" t="s">
        <v>38</v>
      </c>
      <c r="H11410" t="s">
        <v>2</v>
      </c>
      <c r="I11410" t="s">
        <v>51</v>
      </c>
      <c r="J11410">
        <v>1702.7</v>
      </c>
    </row>
    <row r="11411" spans="1:10" x14ac:dyDescent="0.25">
      <c r="A11411">
        <v>76</v>
      </c>
      <c r="B11411">
        <v>2017</v>
      </c>
      <c r="C11411" t="s">
        <v>41</v>
      </c>
      <c r="D11411" t="s">
        <v>59</v>
      </c>
      <c r="E11411" t="s">
        <v>39</v>
      </c>
      <c r="F11411">
        <v>4</v>
      </c>
      <c r="G11411" t="s">
        <v>45</v>
      </c>
      <c r="H11411" t="s">
        <v>46</v>
      </c>
      <c r="I11411" t="s">
        <v>37</v>
      </c>
      <c r="J11411">
        <v>1916.8</v>
      </c>
    </row>
    <row r="11412" spans="1:10" x14ac:dyDescent="0.25">
      <c r="A11412">
        <v>76</v>
      </c>
      <c r="B11412">
        <v>2017</v>
      </c>
      <c r="C11412" t="s">
        <v>41</v>
      </c>
      <c r="D11412" t="s">
        <v>59</v>
      </c>
      <c r="E11412" t="s">
        <v>39</v>
      </c>
      <c r="F11412">
        <v>5</v>
      </c>
      <c r="G11412" t="s">
        <v>38</v>
      </c>
      <c r="H11412" t="s">
        <v>46</v>
      </c>
      <c r="I11412" t="s">
        <v>37</v>
      </c>
      <c r="J11412">
        <v>1249.3</v>
      </c>
    </row>
    <row r="11413" spans="1:10" x14ac:dyDescent="0.25">
      <c r="A11413">
        <v>76</v>
      </c>
      <c r="B11413">
        <v>2017</v>
      </c>
      <c r="C11413" t="s">
        <v>41</v>
      </c>
      <c r="D11413" t="s">
        <v>59</v>
      </c>
      <c r="E11413" t="s">
        <v>39</v>
      </c>
      <c r="F11413">
        <v>6</v>
      </c>
      <c r="G11413" t="s">
        <v>45</v>
      </c>
      <c r="H11413" t="s">
        <v>2</v>
      </c>
      <c r="I11413" t="s">
        <v>37</v>
      </c>
      <c r="J11413">
        <v>1496.5</v>
      </c>
    </row>
    <row r="11414" spans="1:10" x14ac:dyDescent="0.25">
      <c r="A11414">
        <v>76</v>
      </c>
      <c r="B11414">
        <v>2018</v>
      </c>
      <c r="C11414" t="s">
        <v>41</v>
      </c>
      <c r="D11414" t="s">
        <v>58</v>
      </c>
      <c r="E11414" t="s">
        <v>39</v>
      </c>
      <c r="F11414">
        <v>1</v>
      </c>
      <c r="G11414" t="s">
        <v>45</v>
      </c>
      <c r="H11414" t="s">
        <v>46</v>
      </c>
      <c r="I11414" t="s">
        <v>51</v>
      </c>
      <c r="J11414">
        <v>991.7</v>
      </c>
    </row>
    <row r="11415" spans="1:10" x14ac:dyDescent="0.25">
      <c r="A11415">
        <v>76</v>
      </c>
      <c r="B11415">
        <v>2018</v>
      </c>
      <c r="C11415" t="s">
        <v>41</v>
      </c>
      <c r="D11415" t="s">
        <v>58</v>
      </c>
      <c r="E11415" t="s">
        <v>39</v>
      </c>
      <c r="F11415">
        <v>2</v>
      </c>
      <c r="G11415" t="s">
        <v>38</v>
      </c>
      <c r="H11415" t="s">
        <v>2</v>
      </c>
      <c r="I11415" t="s">
        <v>51</v>
      </c>
      <c r="J11415">
        <v>796.9</v>
      </c>
    </row>
    <row r="11416" spans="1:10" x14ac:dyDescent="0.25">
      <c r="A11416">
        <v>76</v>
      </c>
      <c r="B11416">
        <v>2018</v>
      </c>
      <c r="C11416" t="s">
        <v>41</v>
      </c>
      <c r="D11416" t="s">
        <v>58</v>
      </c>
      <c r="E11416" t="s">
        <v>39</v>
      </c>
      <c r="F11416">
        <v>3</v>
      </c>
      <c r="G11416" t="s">
        <v>38</v>
      </c>
      <c r="H11416" t="s">
        <v>2</v>
      </c>
      <c r="I11416" t="s">
        <v>51</v>
      </c>
      <c r="J11416">
        <v>936.4</v>
      </c>
    </row>
    <row r="11417" spans="1:10" x14ac:dyDescent="0.25">
      <c r="A11417">
        <v>76</v>
      </c>
      <c r="B11417">
        <v>2018</v>
      </c>
      <c r="C11417" t="s">
        <v>41</v>
      </c>
      <c r="D11417" t="s">
        <v>58</v>
      </c>
      <c r="E11417" t="s">
        <v>39</v>
      </c>
      <c r="F11417">
        <v>4</v>
      </c>
      <c r="G11417" t="s">
        <v>38</v>
      </c>
      <c r="H11417" t="s">
        <v>46</v>
      </c>
      <c r="I11417" t="s">
        <v>37</v>
      </c>
      <c r="J11417">
        <v>1577.8</v>
      </c>
    </row>
    <row r="11418" spans="1:10" x14ac:dyDescent="0.25">
      <c r="A11418">
        <v>76</v>
      </c>
      <c r="B11418">
        <v>2018</v>
      </c>
      <c r="C11418" t="s">
        <v>41</v>
      </c>
      <c r="D11418" t="s">
        <v>58</v>
      </c>
      <c r="E11418" t="s">
        <v>39</v>
      </c>
      <c r="F11418">
        <v>5</v>
      </c>
      <c r="G11418" t="s">
        <v>45</v>
      </c>
      <c r="H11418" t="s">
        <v>46</v>
      </c>
      <c r="I11418" t="s">
        <v>51</v>
      </c>
      <c r="J11418">
        <v>1526.4</v>
      </c>
    </row>
    <row r="11419" spans="1:10" x14ac:dyDescent="0.25">
      <c r="A11419">
        <v>76</v>
      </c>
      <c r="B11419">
        <v>2018</v>
      </c>
      <c r="C11419" t="s">
        <v>41</v>
      </c>
      <c r="D11419" t="s">
        <v>58</v>
      </c>
      <c r="E11419" t="s">
        <v>39</v>
      </c>
      <c r="F11419">
        <v>6</v>
      </c>
      <c r="G11419" t="s">
        <v>38</v>
      </c>
      <c r="H11419" t="s">
        <v>2</v>
      </c>
      <c r="I11419" t="s">
        <v>37</v>
      </c>
      <c r="J11419">
        <v>872.9</v>
      </c>
    </row>
    <row r="11420" spans="1:10" x14ac:dyDescent="0.25">
      <c r="A11420">
        <v>76</v>
      </c>
      <c r="B11420">
        <v>2018</v>
      </c>
      <c r="C11420" t="s">
        <v>41</v>
      </c>
      <c r="D11420" t="s">
        <v>59</v>
      </c>
      <c r="E11420" t="s">
        <v>39</v>
      </c>
      <c r="F11420">
        <v>1</v>
      </c>
      <c r="G11420" t="s">
        <v>38</v>
      </c>
      <c r="H11420" t="s">
        <v>2</v>
      </c>
      <c r="I11420" t="s">
        <v>37</v>
      </c>
      <c r="J11420">
        <v>1177</v>
      </c>
    </row>
    <row r="11421" spans="1:10" x14ac:dyDescent="0.25">
      <c r="A11421">
        <v>76</v>
      </c>
      <c r="B11421">
        <v>2018</v>
      </c>
      <c r="C11421" t="s">
        <v>41</v>
      </c>
      <c r="D11421" t="s">
        <v>59</v>
      </c>
      <c r="E11421" t="s">
        <v>39</v>
      </c>
      <c r="F11421">
        <v>2</v>
      </c>
      <c r="G11421" t="s">
        <v>45</v>
      </c>
      <c r="H11421" t="s">
        <v>46</v>
      </c>
      <c r="I11421" t="s">
        <v>51</v>
      </c>
      <c r="J11421">
        <v>622</v>
      </c>
    </row>
    <row r="11422" spans="1:10" x14ac:dyDescent="0.25">
      <c r="A11422">
        <v>76</v>
      </c>
      <c r="B11422">
        <v>2018</v>
      </c>
      <c r="C11422" t="s">
        <v>41</v>
      </c>
      <c r="D11422" t="s">
        <v>59</v>
      </c>
      <c r="E11422" t="s">
        <v>39</v>
      </c>
      <c r="F11422">
        <v>3</v>
      </c>
      <c r="G11422" t="s">
        <v>45</v>
      </c>
      <c r="H11422" t="s">
        <v>2</v>
      </c>
      <c r="I11422" t="s">
        <v>37</v>
      </c>
      <c r="J11422">
        <v>1679.6</v>
      </c>
    </row>
    <row r="11423" spans="1:10" x14ac:dyDescent="0.25">
      <c r="A11423">
        <v>76</v>
      </c>
      <c r="B11423">
        <v>2018</v>
      </c>
      <c r="C11423" t="s">
        <v>41</v>
      </c>
      <c r="D11423" t="s">
        <v>59</v>
      </c>
      <c r="E11423" t="s">
        <v>39</v>
      </c>
      <c r="F11423">
        <v>4</v>
      </c>
      <c r="G11423" t="s">
        <v>45</v>
      </c>
      <c r="H11423" t="s">
        <v>46</v>
      </c>
      <c r="I11423" t="s">
        <v>37</v>
      </c>
      <c r="J11423">
        <v>1914.7</v>
      </c>
    </row>
    <row r="11424" spans="1:10" x14ac:dyDescent="0.25">
      <c r="A11424">
        <v>76</v>
      </c>
      <c r="B11424">
        <v>2018</v>
      </c>
      <c r="C11424" t="s">
        <v>41</v>
      </c>
      <c r="D11424" t="s">
        <v>59</v>
      </c>
      <c r="E11424" t="s">
        <v>39</v>
      </c>
      <c r="F11424">
        <v>5</v>
      </c>
      <c r="G11424" t="s">
        <v>38</v>
      </c>
      <c r="H11424" t="s">
        <v>2</v>
      </c>
      <c r="I11424" t="s">
        <v>37</v>
      </c>
      <c r="J11424">
        <v>1308.5</v>
      </c>
    </row>
    <row r="11425" spans="1:10" x14ac:dyDescent="0.25">
      <c r="A11425">
        <v>76</v>
      </c>
      <c r="B11425">
        <v>2018</v>
      </c>
      <c r="C11425" t="s">
        <v>41</v>
      </c>
      <c r="D11425" t="s">
        <v>59</v>
      </c>
      <c r="E11425" t="s">
        <v>39</v>
      </c>
      <c r="F11425">
        <v>6</v>
      </c>
      <c r="G11425" t="s">
        <v>45</v>
      </c>
      <c r="H11425" t="s">
        <v>46</v>
      </c>
      <c r="I11425" t="s">
        <v>37</v>
      </c>
      <c r="J11425">
        <v>2019.5</v>
      </c>
    </row>
    <row r="11426" spans="1:10" x14ac:dyDescent="0.25">
      <c r="A11426">
        <v>77</v>
      </c>
      <c r="B11426">
        <v>2017</v>
      </c>
      <c r="C11426" t="s">
        <v>41</v>
      </c>
      <c r="D11426" t="s">
        <v>58</v>
      </c>
      <c r="E11426" t="s">
        <v>39</v>
      </c>
      <c r="F11426">
        <v>1</v>
      </c>
      <c r="G11426" t="s">
        <v>45</v>
      </c>
      <c r="H11426" t="s">
        <v>2</v>
      </c>
      <c r="I11426" t="s">
        <v>51</v>
      </c>
      <c r="J11426">
        <v>910</v>
      </c>
    </row>
    <row r="11427" spans="1:10" x14ac:dyDescent="0.25">
      <c r="A11427">
        <v>77</v>
      </c>
      <c r="B11427">
        <v>2017</v>
      </c>
      <c r="C11427" t="s">
        <v>41</v>
      </c>
      <c r="D11427" t="s">
        <v>58</v>
      </c>
      <c r="E11427" t="s">
        <v>39</v>
      </c>
      <c r="F11427">
        <v>2</v>
      </c>
      <c r="G11427" t="s">
        <v>38</v>
      </c>
      <c r="H11427" t="s">
        <v>46</v>
      </c>
      <c r="I11427" t="s">
        <v>51</v>
      </c>
      <c r="J11427">
        <v>2175.8000000000002</v>
      </c>
    </row>
    <row r="11428" spans="1:10" x14ac:dyDescent="0.25">
      <c r="A11428">
        <v>77</v>
      </c>
      <c r="B11428">
        <v>2017</v>
      </c>
      <c r="C11428" t="s">
        <v>41</v>
      </c>
      <c r="D11428" t="s">
        <v>58</v>
      </c>
      <c r="E11428" t="s">
        <v>39</v>
      </c>
      <c r="F11428">
        <v>3</v>
      </c>
      <c r="G11428" t="s">
        <v>45</v>
      </c>
      <c r="H11428" t="s">
        <v>46</v>
      </c>
      <c r="I11428" t="s">
        <v>37</v>
      </c>
      <c r="J11428">
        <v>804.4</v>
      </c>
    </row>
    <row r="11429" spans="1:10" x14ac:dyDescent="0.25">
      <c r="A11429">
        <v>77</v>
      </c>
      <c r="B11429">
        <v>2017</v>
      </c>
      <c r="C11429" t="s">
        <v>41</v>
      </c>
      <c r="D11429" t="s">
        <v>58</v>
      </c>
      <c r="E11429" t="s">
        <v>39</v>
      </c>
      <c r="F11429">
        <v>4</v>
      </c>
      <c r="G11429" t="s">
        <v>45</v>
      </c>
      <c r="H11429" t="s">
        <v>2</v>
      </c>
      <c r="I11429" t="s">
        <v>51</v>
      </c>
      <c r="J11429">
        <v>618.70000000000005</v>
      </c>
    </row>
    <row r="11430" spans="1:10" x14ac:dyDescent="0.25">
      <c r="A11430">
        <v>77</v>
      </c>
      <c r="B11430">
        <v>2017</v>
      </c>
      <c r="C11430" t="s">
        <v>41</v>
      </c>
      <c r="D11430" t="s">
        <v>58</v>
      </c>
      <c r="E11430" t="s">
        <v>39</v>
      </c>
      <c r="F11430">
        <v>5</v>
      </c>
      <c r="G11430" t="s">
        <v>45</v>
      </c>
      <c r="H11430" t="s">
        <v>46</v>
      </c>
      <c r="I11430" t="s">
        <v>37</v>
      </c>
      <c r="J11430">
        <v>940.4</v>
      </c>
    </row>
    <row r="11431" spans="1:10" x14ac:dyDescent="0.25">
      <c r="A11431">
        <v>77</v>
      </c>
      <c r="B11431">
        <v>2017</v>
      </c>
      <c r="C11431" t="s">
        <v>41</v>
      </c>
      <c r="D11431" t="s">
        <v>58</v>
      </c>
      <c r="E11431" t="s">
        <v>39</v>
      </c>
      <c r="F11431">
        <v>6</v>
      </c>
      <c r="G11431" t="s">
        <v>38</v>
      </c>
      <c r="H11431" t="s">
        <v>46</v>
      </c>
      <c r="I11431" t="s">
        <v>51</v>
      </c>
      <c r="J11431">
        <v>343.1</v>
      </c>
    </row>
    <row r="11432" spans="1:10" x14ac:dyDescent="0.25">
      <c r="A11432">
        <v>77</v>
      </c>
      <c r="B11432">
        <v>2017</v>
      </c>
      <c r="C11432" t="s">
        <v>41</v>
      </c>
      <c r="D11432" t="s">
        <v>59</v>
      </c>
      <c r="E11432" t="s">
        <v>39</v>
      </c>
      <c r="F11432">
        <v>1</v>
      </c>
      <c r="G11432" t="s">
        <v>45</v>
      </c>
      <c r="H11432" t="s">
        <v>46</v>
      </c>
      <c r="I11432" t="s">
        <v>51</v>
      </c>
      <c r="J11432">
        <v>1845</v>
      </c>
    </row>
    <row r="11433" spans="1:10" x14ac:dyDescent="0.25">
      <c r="A11433">
        <v>77</v>
      </c>
      <c r="B11433">
        <v>2017</v>
      </c>
      <c r="C11433" t="s">
        <v>41</v>
      </c>
      <c r="D11433" t="s">
        <v>59</v>
      </c>
      <c r="E11433" t="s">
        <v>39</v>
      </c>
      <c r="F11433">
        <v>2</v>
      </c>
      <c r="G11433" t="s">
        <v>38</v>
      </c>
      <c r="H11433" t="s">
        <v>46</v>
      </c>
      <c r="I11433" t="s">
        <v>37</v>
      </c>
      <c r="J11433">
        <v>1590.9</v>
      </c>
    </row>
    <row r="11434" spans="1:10" x14ac:dyDescent="0.25">
      <c r="A11434">
        <v>77</v>
      </c>
      <c r="B11434">
        <v>2017</v>
      </c>
      <c r="C11434" t="s">
        <v>41</v>
      </c>
      <c r="D11434" t="s">
        <v>59</v>
      </c>
      <c r="E11434" t="s">
        <v>39</v>
      </c>
      <c r="F11434">
        <v>3</v>
      </c>
      <c r="G11434" t="s">
        <v>38</v>
      </c>
      <c r="H11434" t="s">
        <v>46</v>
      </c>
      <c r="I11434" t="s">
        <v>51</v>
      </c>
      <c r="J11434">
        <v>1690.9</v>
      </c>
    </row>
    <row r="11435" spans="1:10" x14ac:dyDescent="0.25">
      <c r="A11435">
        <v>77</v>
      </c>
      <c r="B11435">
        <v>2017</v>
      </c>
      <c r="C11435" t="s">
        <v>41</v>
      </c>
      <c r="D11435" t="s">
        <v>59</v>
      </c>
      <c r="E11435" t="s">
        <v>39</v>
      </c>
      <c r="F11435">
        <v>4</v>
      </c>
      <c r="G11435" t="s">
        <v>38</v>
      </c>
      <c r="H11435" t="s">
        <v>2</v>
      </c>
      <c r="I11435" t="s">
        <v>51</v>
      </c>
      <c r="J11435">
        <v>1284.4000000000001</v>
      </c>
    </row>
    <row r="11436" spans="1:10" x14ac:dyDescent="0.25">
      <c r="A11436">
        <v>77</v>
      </c>
      <c r="B11436">
        <v>2017</v>
      </c>
      <c r="C11436" t="s">
        <v>41</v>
      </c>
      <c r="D11436" t="s">
        <v>59</v>
      </c>
      <c r="E11436" t="s">
        <v>39</v>
      </c>
      <c r="F11436">
        <v>5</v>
      </c>
      <c r="G11436" t="s">
        <v>38</v>
      </c>
      <c r="H11436" t="s">
        <v>46</v>
      </c>
      <c r="I11436" t="s">
        <v>51</v>
      </c>
      <c r="J11436">
        <v>1481.7</v>
      </c>
    </row>
    <row r="11437" spans="1:10" x14ac:dyDescent="0.25">
      <c r="A11437">
        <v>77</v>
      </c>
      <c r="B11437">
        <v>2017</v>
      </c>
      <c r="C11437" t="s">
        <v>41</v>
      </c>
      <c r="D11437" t="s">
        <v>59</v>
      </c>
      <c r="E11437" t="s">
        <v>39</v>
      </c>
      <c r="F11437">
        <v>6</v>
      </c>
      <c r="G11437" t="s">
        <v>45</v>
      </c>
      <c r="H11437" t="s">
        <v>2</v>
      </c>
      <c r="I11437" t="s">
        <v>37</v>
      </c>
      <c r="J11437">
        <v>1320.8</v>
      </c>
    </row>
    <row r="11438" spans="1:10" x14ac:dyDescent="0.25">
      <c r="A11438">
        <v>77</v>
      </c>
      <c r="B11438">
        <v>2018</v>
      </c>
      <c r="C11438" t="s">
        <v>41</v>
      </c>
      <c r="D11438" t="s">
        <v>58</v>
      </c>
      <c r="E11438" t="s">
        <v>39</v>
      </c>
      <c r="F11438">
        <v>1</v>
      </c>
      <c r="G11438" t="s">
        <v>45</v>
      </c>
      <c r="H11438" t="s">
        <v>46</v>
      </c>
      <c r="I11438" t="s">
        <v>37</v>
      </c>
      <c r="J11438">
        <v>1111.3</v>
      </c>
    </row>
    <row r="11439" spans="1:10" x14ac:dyDescent="0.25">
      <c r="A11439">
        <v>77</v>
      </c>
      <c r="B11439">
        <v>2018</v>
      </c>
      <c r="C11439" t="s">
        <v>41</v>
      </c>
      <c r="D11439" t="s">
        <v>58</v>
      </c>
      <c r="E11439" t="s">
        <v>39</v>
      </c>
      <c r="F11439">
        <v>2</v>
      </c>
      <c r="G11439" t="s">
        <v>38</v>
      </c>
      <c r="H11439" t="s">
        <v>2</v>
      </c>
      <c r="I11439" t="s">
        <v>37</v>
      </c>
      <c r="J11439">
        <v>805</v>
      </c>
    </row>
    <row r="11440" spans="1:10" x14ac:dyDescent="0.25">
      <c r="A11440">
        <v>77</v>
      </c>
      <c r="B11440">
        <v>2018</v>
      </c>
      <c r="C11440" t="s">
        <v>41</v>
      </c>
      <c r="D11440" t="s">
        <v>58</v>
      </c>
      <c r="E11440" t="s">
        <v>39</v>
      </c>
      <c r="F11440">
        <v>3</v>
      </c>
      <c r="G11440" t="s">
        <v>38</v>
      </c>
      <c r="H11440" t="s">
        <v>2</v>
      </c>
      <c r="I11440" t="s">
        <v>51</v>
      </c>
      <c r="J11440">
        <v>848.2</v>
      </c>
    </row>
    <row r="11441" spans="1:10" x14ac:dyDescent="0.25">
      <c r="A11441">
        <v>77</v>
      </c>
      <c r="B11441">
        <v>2018</v>
      </c>
      <c r="C11441" t="s">
        <v>41</v>
      </c>
      <c r="D11441" t="s">
        <v>58</v>
      </c>
      <c r="E11441" t="s">
        <v>39</v>
      </c>
      <c r="F11441">
        <v>4</v>
      </c>
      <c r="G11441" t="s">
        <v>45</v>
      </c>
      <c r="H11441" t="s">
        <v>2</v>
      </c>
      <c r="I11441" t="s">
        <v>37</v>
      </c>
      <c r="J11441">
        <v>944.1</v>
      </c>
    </row>
    <row r="11442" spans="1:10" x14ac:dyDescent="0.25">
      <c r="A11442">
        <v>77</v>
      </c>
      <c r="B11442">
        <v>2018</v>
      </c>
      <c r="C11442" t="s">
        <v>41</v>
      </c>
      <c r="D11442" t="s">
        <v>58</v>
      </c>
      <c r="E11442" t="s">
        <v>39</v>
      </c>
      <c r="F11442">
        <v>5</v>
      </c>
      <c r="G11442" t="s">
        <v>45</v>
      </c>
      <c r="H11442" t="s">
        <v>2</v>
      </c>
      <c r="I11442" t="s">
        <v>37</v>
      </c>
      <c r="J11442">
        <v>1503.8</v>
      </c>
    </row>
    <row r="11443" spans="1:10" x14ac:dyDescent="0.25">
      <c r="A11443">
        <v>77</v>
      </c>
      <c r="B11443">
        <v>2018</v>
      </c>
      <c r="C11443" t="s">
        <v>41</v>
      </c>
      <c r="D11443" t="s">
        <v>58</v>
      </c>
      <c r="E11443" t="s">
        <v>39</v>
      </c>
      <c r="F11443">
        <v>6</v>
      </c>
      <c r="G11443" t="s">
        <v>45</v>
      </c>
      <c r="H11443" t="s">
        <v>2</v>
      </c>
      <c r="I11443" t="s">
        <v>51</v>
      </c>
      <c r="J11443">
        <v>904.5</v>
      </c>
    </row>
    <row r="11444" spans="1:10" x14ac:dyDescent="0.25">
      <c r="A11444">
        <v>77</v>
      </c>
      <c r="B11444">
        <v>2018</v>
      </c>
      <c r="C11444" t="s">
        <v>41</v>
      </c>
      <c r="D11444" t="s">
        <v>59</v>
      </c>
      <c r="E11444" t="s">
        <v>39</v>
      </c>
      <c r="F11444">
        <v>1</v>
      </c>
      <c r="G11444" t="s">
        <v>45</v>
      </c>
      <c r="H11444" t="s">
        <v>46</v>
      </c>
      <c r="I11444" t="s">
        <v>51</v>
      </c>
      <c r="J11444">
        <v>1533.1</v>
      </c>
    </row>
    <row r="11445" spans="1:10" x14ac:dyDescent="0.25">
      <c r="A11445">
        <v>77</v>
      </c>
      <c r="B11445">
        <v>2018</v>
      </c>
      <c r="C11445" t="s">
        <v>41</v>
      </c>
      <c r="D11445" t="s">
        <v>59</v>
      </c>
      <c r="E11445" t="s">
        <v>39</v>
      </c>
      <c r="F11445">
        <v>2</v>
      </c>
      <c r="G11445" t="s">
        <v>45</v>
      </c>
      <c r="H11445" t="s">
        <v>2</v>
      </c>
      <c r="I11445" t="s">
        <v>51</v>
      </c>
      <c r="J11445">
        <v>1587.9</v>
      </c>
    </row>
    <row r="11446" spans="1:10" x14ac:dyDescent="0.25">
      <c r="A11446">
        <v>77</v>
      </c>
      <c r="B11446">
        <v>2018</v>
      </c>
      <c r="C11446" t="s">
        <v>41</v>
      </c>
      <c r="D11446" t="s">
        <v>59</v>
      </c>
      <c r="E11446" t="s">
        <v>39</v>
      </c>
      <c r="F11446">
        <v>3</v>
      </c>
      <c r="G11446" t="s">
        <v>38</v>
      </c>
      <c r="H11446" t="s">
        <v>2</v>
      </c>
      <c r="I11446" t="s">
        <v>51</v>
      </c>
      <c r="J11446">
        <v>1045.8</v>
      </c>
    </row>
    <row r="11447" spans="1:10" x14ac:dyDescent="0.25">
      <c r="A11447">
        <v>77</v>
      </c>
      <c r="B11447">
        <v>2018</v>
      </c>
      <c r="C11447" t="s">
        <v>41</v>
      </c>
      <c r="D11447" t="s">
        <v>59</v>
      </c>
      <c r="E11447" t="s">
        <v>39</v>
      </c>
      <c r="F11447">
        <v>4</v>
      </c>
      <c r="G11447" t="s">
        <v>45</v>
      </c>
      <c r="H11447" t="s">
        <v>2</v>
      </c>
      <c r="I11447" t="s">
        <v>51</v>
      </c>
      <c r="J11447">
        <v>631.6</v>
      </c>
    </row>
    <row r="11448" spans="1:10" x14ac:dyDescent="0.25">
      <c r="A11448">
        <v>77</v>
      </c>
      <c r="B11448">
        <v>2018</v>
      </c>
      <c r="C11448" t="s">
        <v>41</v>
      </c>
      <c r="D11448" t="s">
        <v>59</v>
      </c>
      <c r="E11448" t="s">
        <v>39</v>
      </c>
      <c r="F11448">
        <v>5</v>
      </c>
      <c r="G11448" t="s">
        <v>45</v>
      </c>
      <c r="H11448" t="s">
        <v>2</v>
      </c>
      <c r="I11448" t="s">
        <v>51</v>
      </c>
      <c r="J11448">
        <v>1851.2</v>
      </c>
    </row>
    <row r="11449" spans="1:10" x14ac:dyDescent="0.25">
      <c r="A11449">
        <v>77</v>
      </c>
      <c r="B11449">
        <v>2018</v>
      </c>
      <c r="C11449" t="s">
        <v>41</v>
      </c>
      <c r="D11449" t="s">
        <v>59</v>
      </c>
      <c r="E11449" t="s">
        <v>39</v>
      </c>
      <c r="F11449">
        <v>6</v>
      </c>
      <c r="G11449" t="s">
        <v>38</v>
      </c>
      <c r="H11449" t="s">
        <v>2</v>
      </c>
      <c r="I11449" t="s">
        <v>51</v>
      </c>
      <c r="J11449">
        <v>1520.8</v>
      </c>
    </row>
    <row r="11450" spans="1:10" x14ac:dyDescent="0.25">
      <c r="A11450">
        <v>78</v>
      </c>
      <c r="B11450">
        <v>2017</v>
      </c>
      <c r="C11450" t="s">
        <v>41</v>
      </c>
      <c r="D11450" t="s">
        <v>58</v>
      </c>
      <c r="E11450" t="s">
        <v>39</v>
      </c>
      <c r="F11450">
        <v>1</v>
      </c>
      <c r="G11450" t="s">
        <v>38</v>
      </c>
      <c r="H11450" t="s">
        <v>2</v>
      </c>
      <c r="I11450" t="s">
        <v>51</v>
      </c>
      <c r="J11450">
        <v>1480.5</v>
      </c>
    </row>
    <row r="11451" spans="1:10" x14ac:dyDescent="0.25">
      <c r="A11451">
        <v>78</v>
      </c>
      <c r="B11451">
        <v>2017</v>
      </c>
      <c r="C11451" t="s">
        <v>41</v>
      </c>
      <c r="D11451" t="s">
        <v>58</v>
      </c>
      <c r="E11451" t="s">
        <v>39</v>
      </c>
      <c r="F11451">
        <v>2</v>
      </c>
      <c r="G11451" t="s">
        <v>45</v>
      </c>
      <c r="H11451" t="s">
        <v>46</v>
      </c>
      <c r="I11451" t="s">
        <v>37</v>
      </c>
      <c r="J11451">
        <v>87.3</v>
      </c>
    </row>
    <row r="11452" spans="1:10" x14ac:dyDescent="0.25">
      <c r="A11452">
        <v>78</v>
      </c>
      <c r="B11452">
        <v>2017</v>
      </c>
      <c r="C11452" t="s">
        <v>41</v>
      </c>
      <c r="D11452" t="s">
        <v>58</v>
      </c>
      <c r="E11452" t="s">
        <v>39</v>
      </c>
      <c r="F11452">
        <v>3</v>
      </c>
      <c r="G11452" t="s">
        <v>38</v>
      </c>
      <c r="H11452" t="s">
        <v>2</v>
      </c>
      <c r="I11452" t="s">
        <v>51</v>
      </c>
      <c r="J11452">
        <v>881.3</v>
      </c>
    </row>
    <row r="11453" spans="1:10" x14ac:dyDescent="0.25">
      <c r="A11453">
        <v>78</v>
      </c>
      <c r="B11453">
        <v>2017</v>
      </c>
      <c r="C11453" t="s">
        <v>41</v>
      </c>
      <c r="D11453" t="s">
        <v>58</v>
      </c>
      <c r="E11453" t="s">
        <v>39</v>
      </c>
      <c r="F11453">
        <v>4</v>
      </c>
      <c r="G11453" t="s">
        <v>38</v>
      </c>
      <c r="H11453" t="s">
        <v>2</v>
      </c>
      <c r="I11453" t="s">
        <v>51</v>
      </c>
      <c r="J11453">
        <v>973.6</v>
      </c>
    </row>
    <row r="11454" spans="1:10" x14ac:dyDescent="0.25">
      <c r="A11454">
        <v>78</v>
      </c>
      <c r="B11454">
        <v>2017</v>
      </c>
      <c r="C11454" t="s">
        <v>41</v>
      </c>
      <c r="D11454" t="s">
        <v>58</v>
      </c>
      <c r="E11454" t="s">
        <v>39</v>
      </c>
      <c r="F11454">
        <v>5</v>
      </c>
      <c r="G11454" t="s">
        <v>38</v>
      </c>
      <c r="H11454" t="s">
        <v>46</v>
      </c>
      <c r="I11454" t="s">
        <v>37</v>
      </c>
      <c r="J11454">
        <v>632.79999999999995</v>
      </c>
    </row>
    <row r="11455" spans="1:10" x14ac:dyDescent="0.25">
      <c r="A11455">
        <v>78</v>
      </c>
      <c r="B11455">
        <v>2017</v>
      </c>
      <c r="C11455" t="s">
        <v>41</v>
      </c>
      <c r="D11455" t="s">
        <v>58</v>
      </c>
      <c r="E11455" t="s">
        <v>39</v>
      </c>
      <c r="F11455">
        <v>6</v>
      </c>
      <c r="G11455" t="s">
        <v>45</v>
      </c>
      <c r="H11455" t="s">
        <v>46</v>
      </c>
      <c r="I11455" t="s">
        <v>51</v>
      </c>
      <c r="J11455">
        <v>2238.9</v>
      </c>
    </row>
    <row r="11456" spans="1:10" x14ac:dyDescent="0.25">
      <c r="A11456">
        <v>78</v>
      </c>
      <c r="B11456">
        <v>2017</v>
      </c>
      <c r="C11456" t="s">
        <v>41</v>
      </c>
      <c r="D11456" t="s">
        <v>59</v>
      </c>
      <c r="E11456" t="s">
        <v>39</v>
      </c>
      <c r="F11456">
        <v>1</v>
      </c>
      <c r="G11456" t="s">
        <v>45</v>
      </c>
      <c r="H11456" t="s">
        <v>46</v>
      </c>
      <c r="I11456" t="s">
        <v>51</v>
      </c>
      <c r="J11456">
        <v>1824.1</v>
      </c>
    </row>
    <row r="11457" spans="1:10" x14ac:dyDescent="0.25">
      <c r="A11457">
        <v>78</v>
      </c>
      <c r="B11457">
        <v>2017</v>
      </c>
      <c r="C11457" t="s">
        <v>41</v>
      </c>
      <c r="D11457" t="s">
        <v>59</v>
      </c>
      <c r="E11457" t="s">
        <v>39</v>
      </c>
      <c r="F11457">
        <v>2</v>
      </c>
      <c r="G11457" t="s">
        <v>38</v>
      </c>
      <c r="H11457" t="s">
        <v>46</v>
      </c>
      <c r="I11457" t="s">
        <v>51</v>
      </c>
      <c r="J11457">
        <v>1170.2</v>
      </c>
    </row>
    <row r="11458" spans="1:10" x14ac:dyDescent="0.25">
      <c r="A11458">
        <v>78</v>
      </c>
      <c r="B11458">
        <v>2017</v>
      </c>
      <c r="C11458" t="s">
        <v>41</v>
      </c>
      <c r="D11458" t="s">
        <v>59</v>
      </c>
      <c r="E11458" t="s">
        <v>39</v>
      </c>
      <c r="F11458">
        <v>3</v>
      </c>
      <c r="G11458" t="s">
        <v>38</v>
      </c>
      <c r="H11458" t="s">
        <v>46</v>
      </c>
      <c r="I11458" t="s">
        <v>37</v>
      </c>
      <c r="J11458">
        <v>1677.7</v>
      </c>
    </row>
    <row r="11459" spans="1:10" x14ac:dyDescent="0.25">
      <c r="A11459">
        <v>78</v>
      </c>
      <c r="B11459">
        <v>2017</v>
      </c>
      <c r="C11459" t="s">
        <v>41</v>
      </c>
      <c r="D11459" t="s">
        <v>59</v>
      </c>
      <c r="E11459" t="s">
        <v>39</v>
      </c>
      <c r="F11459">
        <v>4</v>
      </c>
      <c r="G11459" t="s">
        <v>38</v>
      </c>
      <c r="H11459" t="s">
        <v>46</v>
      </c>
      <c r="I11459" t="s">
        <v>51</v>
      </c>
      <c r="J11459">
        <v>942.6</v>
      </c>
    </row>
    <row r="11460" spans="1:10" x14ac:dyDescent="0.25">
      <c r="A11460">
        <v>78</v>
      </c>
      <c r="B11460">
        <v>2017</v>
      </c>
      <c r="C11460" t="s">
        <v>41</v>
      </c>
      <c r="D11460" t="s">
        <v>59</v>
      </c>
      <c r="E11460" t="s">
        <v>39</v>
      </c>
      <c r="F11460">
        <v>5</v>
      </c>
      <c r="G11460" t="s">
        <v>45</v>
      </c>
      <c r="H11460" t="s">
        <v>46</v>
      </c>
      <c r="I11460" t="s">
        <v>37</v>
      </c>
      <c r="J11460">
        <v>1824.2</v>
      </c>
    </row>
    <row r="11461" spans="1:10" x14ac:dyDescent="0.25">
      <c r="A11461">
        <v>78</v>
      </c>
      <c r="B11461">
        <v>2017</v>
      </c>
      <c r="C11461" t="s">
        <v>41</v>
      </c>
      <c r="D11461" t="s">
        <v>59</v>
      </c>
      <c r="E11461" t="s">
        <v>39</v>
      </c>
      <c r="F11461">
        <v>6</v>
      </c>
      <c r="G11461" t="s">
        <v>38</v>
      </c>
      <c r="H11461" t="s">
        <v>2</v>
      </c>
      <c r="I11461" t="s">
        <v>37</v>
      </c>
      <c r="J11461">
        <v>1785.3</v>
      </c>
    </row>
    <row r="11462" spans="1:10" x14ac:dyDescent="0.25">
      <c r="A11462">
        <v>78</v>
      </c>
      <c r="B11462">
        <v>2018</v>
      </c>
      <c r="C11462" t="s">
        <v>41</v>
      </c>
      <c r="D11462" t="s">
        <v>58</v>
      </c>
      <c r="E11462" t="s">
        <v>39</v>
      </c>
      <c r="F11462">
        <v>1</v>
      </c>
      <c r="G11462" t="s">
        <v>45</v>
      </c>
      <c r="H11462" t="s">
        <v>2</v>
      </c>
      <c r="I11462" t="s">
        <v>37</v>
      </c>
      <c r="J11462">
        <v>1315.6</v>
      </c>
    </row>
    <row r="11463" spans="1:10" x14ac:dyDescent="0.25">
      <c r="A11463">
        <v>78</v>
      </c>
      <c r="B11463">
        <v>2018</v>
      </c>
      <c r="C11463" t="s">
        <v>41</v>
      </c>
      <c r="D11463" t="s">
        <v>58</v>
      </c>
      <c r="E11463" t="s">
        <v>39</v>
      </c>
      <c r="F11463">
        <v>2</v>
      </c>
      <c r="G11463" t="s">
        <v>38</v>
      </c>
      <c r="H11463" t="s">
        <v>46</v>
      </c>
      <c r="I11463" t="s">
        <v>37</v>
      </c>
      <c r="J11463">
        <v>1392.3</v>
      </c>
    </row>
    <row r="11464" spans="1:10" x14ac:dyDescent="0.25">
      <c r="A11464">
        <v>78</v>
      </c>
      <c r="B11464">
        <v>2018</v>
      </c>
      <c r="C11464" t="s">
        <v>41</v>
      </c>
      <c r="D11464" t="s">
        <v>58</v>
      </c>
      <c r="E11464" t="s">
        <v>39</v>
      </c>
      <c r="F11464">
        <v>3</v>
      </c>
      <c r="G11464" t="s">
        <v>38</v>
      </c>
      <c r="H11464" t="s">
        <v>2</v>
      </c>
      <c r="I11464" t="s">
        <v>51</v>
      </c>
      <c r="J11464">
        <v>1666</v>
      </c>
    </row>
    <row r="11465" spans="1:10" x14ac:dyDescent="0.25">
      <c r="A11465">
        <v>78</v>
      </c>
      <c r="B11465">
        <v>2018</v>
      </c>
      <c r="C11465" t="s">
        <v>41</v>
      </c>
      <c r="D11465" t="s">
        <v>58</v>
      </c>
      <c r="E11465" t="s">
        <v>39</v>
      </c>
      <c r="F11465">
        <v>4</v>
      </c>
      <c r="G11465" t="s">
        <v>45</v>
      </c>
      <c r="H11465" t="s">
        <v>2</v>
      </c>
      <c r="I11465" t="s">
        <v>37</v>
      </c>
      <c r="J11465">
        <v>962.3</v>
      </c>
    </row>
    <row r="11466" spans="1:10" x14ac:dyDescent="0.25">
      <c r="A11466">
        <v>78</v>
      </c>
      <c r="B11466">
        <v>2018</v>
      </c>
      <c r="C11466" t="s">
        <v>41</v>
      </c>
      <c r="D11466" t="s">
        <v>58</v>
      </c>
      <c r="E11466" t="s">
        <v>39</v>
      </c>
      <c r="F11466">
        <v>5</v>
      </c>
      <c r="G11466" t="s">
        <v>38</v>
      </c>
      <c r="H11466" t="s">
        <v>46</v>
      </c>
      <c r="I11466" t="s">
        <v>37</v>
      </c>
      <c r="J11466">
        <v>1200.5999999999999</v>
      </c>
    </row>
    <row r="11467" spans="1:10" x14ac:dyDescent="0.25">
      <c r="A11467">
        <v>78</v>
      </c>
      <c r="B11467">
        <v>2018</v>
      </c>
      <c r="C11467" t="s">
        <v>41</v>
      </c>
      <c r="D11467" t="s">
        <v>58</v>
      </c>
      <c r="E11467" t="s">
        <v>39</v>
      </c>
      <c r="F11467">
        <v>6</v>
      </c>
      <c r="G11467" t="s">
        <v>45</v>
      </c>
      <c r="H11467" t="s">
        <v>2</v>
      </c>
      <c r="I11467" t="s">
        <v>51</v>
      </c>
      <c r="J11467">
        <v>552</v>
      </c>
    </row>
    <row r="11468" spans="1:10" x14ac:dyDescent="0.25">
      <c r="A11468">
        <v>78</v>
      </c>
      <c r="B11468">
        <v>2018</v>
      </c>
      <c r="C11468" t="s">
        <v>41</v>
      </c>
      <c r="D11468" t="s">
        <v>59</v>
      </c>
      <c r="E11468" t="s">
        <v>39</v>
      </c>
      <c r="F11468">
        <v>1</v>
      </c>
      <c r="G11468" t="s">
        <v>38</v>
      </c>
      <c r="H11468" t="s">
        <v>2</v>
      </c>
      <c r="I11468" t="s">
        <v>51</v>
      </c>
      <c r="J11468">
        <v>680.9</v>
      </c>
    </row>
    <row r="11469" spans="1:10" x14ac:dyDescent="0.25">
      <c r="A11469">
        <v>78</v>
      </c>
      <c r="B11469">
        <v>2018</v>
      </c>
      <c r="C11469" t="s">
        <v>41</v>
      </c>
      <c r="D11469" t="s">
        <v>59</v>
      </c>
      <c r="E11469" t="s">
        <v>39</v>
      </c>
      <c r="F11469">
        <v>2</v>
      </c>
      <c r="G11469" t="s">
        <v>45</v>
      </c>
      <c r="H11469" t="s">
        <v>46</v>
      </c>
      <c r="I11469" t="s">
        <v>37</v>
      </c>
      <c r="J11469">
        <v>1881.4</v>
      </c>
    </row>
    <row r="11470" spans="1:10" x14ac:dyDescent="0.25">
      <c r="A11470">
        <v>78</v>
      </c>
      <c r="B11470">
        <v>2018</v>
      </c>
      <c r="C11470" t="s">
        <v>41</v>
      </c>
      <c r="D11470" t="s">
        <v>59</v>
      </c>
      <c r="E11470" t="s">
        <v>39</v>
      </c>
      <c r="F11470">
        <v>3</v>
      </c>
      <c r="G11470" t="s">
        <v>45</v>
      </c>
      <c r="H11470" t="s">
        <v>46</v>
      </c>
      <c r="I11470" t="s">
        <v>37</v>
      </c>
      <c r="J11470">
        <v>1250</v>
      </c>
    </row>
    <row r="11471" spans="1:10" x14ac:dyDescent="0.25">
      <c r="A11471">
        <v>78</v>
      </c>
      <c r="B11471">
        <v>2018</v>
      </c>
      <c r="C11471" t="s">
        <v>41</v>
      </c>
      <c r="D11471" t="s">
        <v>59</v>
      </c>
      <c r="E11471" t="s">
        <v>39</v>
      </c>
      <c r="F11471">
        <v>4</v>
      </c>
      <c r="G11471" t="s">
        <v>38</v>
      </c>
      <c r="H11471" t="s">
        <v>2</v>
      </c>
      <c r="I11471" t="s">
        <v>37</v>
      </c>
      <c r="J11471">
        <v>1178.4000000000001</v>
      </c>
    </row>
    <row r="11472" spans="1:10" x14ac:dyDescent="0.25">
      <c r="A11472">
        <v>78</v>
      </c>
      <c r="B11472">
        <v>2018</v>
      </c>
      <c r="C11472" t="s">
        <v>41</v>
      </c>
      <c r="D11472" t="s">
        <v>59</v>
      </c>
      <c r="E11472" t="s">
        <v>39</v>
      </c>
      <c r="F11472">
        <v>5</v>
      </c>
      <c r="G11472" t="s">
        <v>38</v>
      </c>
      <c r="H11472" t="s">
        <v>2</v>
      </c>
      <c r="I11472" t="s">
        <v>51</v>
      </c>
      <c r="J11472">
        <v>1133.0999999999999</v>
      </c>
    </row>
    <row r="11473" spans="1:10" x14ac:dyDescent="0.25">
      <c r="A11473">
        <v>78</v>
      </c>
      <c r="B11473">
        <v>2018</v>
      </c>
      <c r="C11473" t="s">
        <v>41</v>
      </c>
      <c r="D11473" t="s">
        <v>59</v>
      </c>
      <c r="E11473" t="s">
        <v>39</v>
      </c>
      <c r="F11473">
        <v>6</v>
      </c>
      <c r="G11473" t="s">
        <v>45</v>
      </c>
      <c r="H11473" t="s">
        <v>46</v>
      </c>
      <c r="I11473" t="s">
        <v>37</v>
      </c>
      <c r="J11473">
        <v>1736</v>
      </c>
    </row>
    <row r="11474" spans="1:10" x14ac:dyDescent="0.25">
      <c r="A11474">
        <v>79</v>
      </c>
      <c r="B11474">
        <v>2017</v>
      </c>
      <c r="C11474" t="s">
        <v>41</v>
      </c>
      <c r="D11474" t="s">
        <v>58</v>
      </c>
      <c r="E11474" t="s">
        <v>39</v>
      </c>
      <c r="F11474">
        <v>1</v>
      </c>
      <c r="G11474" t="s">
        <v>45</v>
      </c>
      <c r="H11474" t="s">
        <v>46</v>
      </c>
      <c r="I11474" t="s">
        <v>51</v>
      </c>
      <c r="J11474">
        <v>647.20000000000005</v>
      </c>
    </row>
    <row r="11475" spans="1:10" x14ac:dyDescent="0.25">
      <c r="A11475">
        <v>79</v>
      </c>
      <c r="B11475">
        <v>2017</v>
      </c>
      <c r="C11475" t="s">
        <v>41</v>
      </c>
      <c r="D11475" t="s">
        <v>58</v>
      </c>
      <c r="E11475" t="s">
        <v>39</v>
      </c>
      <c r="F11475">
        <v>2</v>
      </c>
      <c r="G11475" t="s">
        <v>45</v>
      </c>
      <c r="H11475" t="s">
        <v>2</v>
      </c>
      <c r="I11475" t="s">
        <v>37</v>
      </c>
      <c r="J11475">
        <v>1143.5</v>
      </c>
    </row>
    <row r="11476" spans="1:10" x14ac:dyDescent="0.25">
      <c r="A11476">
        <v>79</v>
      </c>
      <c r="B11476">
        <v>2017</v>
      </c>
      <c r="C11476" t="s">
        <v>41</v>
      </c>
      <c r="D11476" t="s">
        <v>58</v>
      </c>
      <c r="E11476" t="s">
        <v>39</v>
      </c>
      <c r="F11476">
        <v>3</v>
      </c>
      <c r="G11476" t="s">
        <v>38</v>
      </c>
      <c r="H11476" t="s">
        <v>2</v>
      </c>
      <c r="I11476" t="s">
        <v>37</v>
      </c>
      <c r="J11476">
        <v>654.1</v>
      </c>
    </row>
    <row r="11477" spans="1:10" x14ac:dyDescent="0.25">
      <c r="A11477">
        <v>79</v>
      </c>
      <c r="B11477">
        <v>2017</v>
      </c>
      <c r="C11477" t="s">
        <v>41</v>
      </c>
      <c r="D11477" t="s">
        <v>58</v>
      </c>
      <c r="E11477" t="s">
        <v>39</v>
      </c>
      <c r="F11477">
        <v>4</v>
      </c>
      <c r="G11477" t="s">
        <v>45</v>
      </c>
      <c r="H11477" t="s">
        <v>46</v>
      </c>
      <c r="I11477" t="s">
        <v>51</v>
      </c>
      <c r="J11477">
        <v>1550.5</v>
      </c>
    </row>
    <row r="11478" spans="1:10" x14ac:dyDescent="0.25">
      <c r="A11478">
        <v>79</v>
      </c>
      <c r="B11478">
        <v>2017</v>
      </c>
      <c r="C11478" t="s">
        <v>41</v>
      </c>
      <c r="D11478" t="s">
        <v>58</v>
      </c>
      <c r="E11478" t="s">
        <v>39</v>
      </c>
      <c r="F11478">
        <v>5</v>
      </c>
      <c r="G11478" t="s">
        <v>45</v>
      </c>
      <c r="H11478" t="s">
        <v>2</v>
      </c>
      <c r="I11478" t="s">
        <v>51</v>
      </c>
      <c r="J11478">
        <v>1384.8</v>
      </c>
    </row>
    <row r="11479" spans="1:10" x14ac:dyDescent="0.25">
      <c r="A11479">
        <v>79</v>
      </c>
      <c r="B11479">
        <v>2017</v>
      </c>
      <c r="C11479" t="s">
        <v>41</v>
      </c>
      <c r="D11479" t="s">
        <v>58</v>
      </c>
      <c r="E11479" t="s">
        <v>39</v>
      </c>
      <c r="F11479">
        <v>6</v>
      </c>
      <c r="G11479" t="s">
        <v>38</v>
      </c>
      <c r="H11479" t="s">
        <v>46</v>
      </c>
      <c r="I11479" t="s">
        <v>51</v>
      </c>
      <c r="J11479">
        <v>1790.5</v>
      </c>
    </row>
    <row r="11480" spans="1:10" x14ac:dyDescent="0.25">
      <c r="A11480">
        <v>79</v>
      </c>
      <c r="B11480">
        <v>2017</v>
      </c>
      <c r="C11480" t="s">
        <v>41</v>
      </c>
      <c r="D11480" t="s">
        <v>59</v>
      </c>
      <c r="E11480" t="s">
        <v>39</v>
      </c>
      <c r="F11480">
        <v>1</v>
      </c>
      <c r="G11480" t="s">
        <v>45</v>
      </c>
      <c r="H11480" t="s">
        <v>46</v>
      </c>
      <c r="I11480" t="s">
        <v>51</v>
      </c>
      <c r="J11480">
        <v>917.2</v>
      </c>
    </row>
    <row r="11481" spans="1:10" x14ac:dyDescent="0.25">
      <c r="A11481">
        <v>79</v>
      </c>
      <c r="B11481">
        <v>2017</v>
      </c>
      <c r="C11481" t="s">
        <v>41</v>
      </c>
      <c r="D11481" t="s">
        <v>59</v>
      </c>
      <c r="E11481" t="s">
        <v>39</v>
      </c>
      <c r="F11481">
        <v>2</v>
      </c>
      <c r="G11481" t="s">
        <v>38</v>
      </c>
      <c r="H11481" t="s">
        <v>46</v>
      </c>
      <c r="I11481" t="s">
        <v>37</v>
      </c>
      <c r="J11481">
        <v>1847.2</v>
      </c>
    </row>
    <row r="11482" spans="1:10" x14ac:dyDescent="0.25">
      <c r="A11482">
        <v>79</v>
      </c>
      <c r="B11482">
        <v>2017</v>
      </c>
      <c r="C11482" t="s">
        <v>41</v>
      </c>
      <c r="D11482" t="s">
        <v>59</v>
      </c>
      <c r="E11482" t="s">
        <v>39</v>
      </c>
      <c r="F11482">
        <v>3</v>
      </c>
      <c r="G11482" t="s">
        <v>45</v>
      </c>
      <c r="H11482" t="s">
        <v>2</v>
      </c>
      <c r="I11482" t="s">
        <v>37</v>
      </c>
      <c r="J11482">
        <v>1455.5</v>
      </c>
    </row>
    <row r="11483" spans="1:10" x14ac:dyDescent="0.25">
      <c r="A11483">
        <v>79</v>
      </c>
      <c r="B11483">
        <v>2017</v>
      </c>
      <c r="C11483" t="s">
        <v>41</v>
      </c>
      <c r="D11483" t="s">
        <v>59</v>
      </c>
      <c r="E11483" t="s">
        <v>39</v>
      </c>
      <c r="F11483">
        <v>4</v>
      </c>
      <c r="G11483" t="s">
        <v>38</v>
      </c>
      <c r="H11483" t="s">
        <v>2</v>
      </c>
      <c r="I11483" t="s">
        <v>37</v>
      </c>
      <c r="J11483">
        <v>2189.1</v>
      </c>
    </row>
    <row r="11484" spans="1:10" x14ac:dyDescent="0.25">
      <c r="A11484">
        <v>79</v>
      </c>
      <c r="B11484">
        <v>2017</v>
      </c>
      <c r="C11484" t="s">
        <v>41</v>
      </c>
      <c r="D11484" t="s">
        <v>59</v>
      </c>
      <c r="E11484" t="s">
        <v>39</v>
      </c>
      <c r="F11484">
        <v>5</v>
      </c>
      <c r="G11484" t="s">
        <v>38</v>
      </c>
      <c r="H11484" t="s">
        <v>2</v>
      </c>
      <c r="I11484" t="s">
        <v>51</v>
      </c>
      <c r="J11484">
        <v>587.20000000000005</v>
      </c>
    </row>
    <row r="11485" spans="1:10" x14ac:dyDescent="0.25">
      <c r="A11485">
        <v>79</v>
      </c>
      <c r="B11485">
        <v>2017</v>
      </c>
      <c r="C11485" t="s">
        <v>41</v>
      </c>
      <c r="D11485" t="s">
        <v>59</v>
      </c>
      <c r="E11485" t="s">
        <v>39</v>
      </c>
      <c r="F11485">
        <v>6</v>
      </c>
      <c r="G11485" t="s">
        <v>45</v>
      </c>
      <c r="H11485" t="s">
        <v>46</v>
      </c>
      <c r="I11485" t="s">
        <v>37</v>
      </c>
      <c r="J11485">
        <v>1053.9000000000001</v>
      </c>
    </row>
    <row r="11486" spans="1:10" x14ac:dyDescent="0.25">
      <c r="A11486">
        <v>79</v>
      </c>
      <c r="B11486">
        <v>2018</v>
      </c>
      <c r="C11486" t="s">
        <v>41</v>
      </c>
      <c r="D11486" t="s">
        <v>58</v>
      </c>
      <c r="E11486" t="s">
        <v>39</v>
      </c>
      <c r="F11486">
        <v>1</v>
      </c>
      <c r="G11486" t="s">
        <v>45</v>
      </c>
      <c r="H11486" t="s">
        <v>46</v>
      </c>
      <c r="I11486" t="s">
        <v>37</v>
      </c>
      <c r="J11486">
        <v>996</v>
      </c>
    </row>
    <row r="11487" spans="1:10" x14ac:dyDescent="0.25">
      <c r="A11487">
        <v>79</v>
      </c>
      <c r="B11487">
        <v>2018</v>
      </c>
      <c r="C11487" t="s">
        <v>41</v>
      </c>
      <c r="D11487" t="s">
        <v>58</v>
      </c>
      <c r="E11487" t="s">
        <v>39</v>
      </c>
      <c r="F11487">
        <v>2</v>
      </c>
      <c r="G11487" t="s">
        <v>38</v>
      </c>
      <c r="H11487" t="s">
        <v>2</v>
      </c>
      <c r="I11487" t="s">
        <v>51</v>
      </c>
      <c r="J11487">
        <v>1254.7</v>
      </c>
    </row>
    <row r="11488" spans="1:10" x14ac:dyDescent="0.25">
      <c r="A11488">
        <v>79</v>
      </c>
      <c r="B11488">
        <v>2018</v>
      </c>
      <c r="C11488" t="s">
        <v>41</v>
      </c>
      <c r="D11488" t="s">
        <v>58</v>
      </c>
      <c r="E11488" t="s">
        <v>39</v>
      </c>
      <c r="F11488">
        <v>3</v>
      </c>
      <c r="G11488" t="s">
        <v>38</v>
      </c>
      <c r="H11488" t="s">
        <v>46</v>
      </c>
      <c r="I11488" t="s">
        <v>51</v>
      </c>
      <c r="J11488">
        <v>895.3</v>
      </c>
    </row>
    <row r="11489" spans="1:10" x14ac:dyDescent="0.25">
      <c r="A11489">
        <v>79</v>
      </c>
      <c r="B11489">
        <v>2018</v>
      </c>
      <c r="C11489" t="s">
        <v>41</v>
      </c>
      <c r="D11489" t="s">
        <v>58</v>
      </c>
      <c r="E11489" t="s">
        <v>39</v>
      </c>
      <c r="F11489">
        <v>4</v>
      </c>
      <c r="G11489" t="s">
        <v>45</v>
      </c>
      <c r="H11489" t="s">
        <v>46</v>
      </c>
      <c r="I11489" t="s">
        <v>51</v>
      </c>
      <c r="J11489">
        <v>887.4</v>
      </c>
    </row>
    <row r="11490" spans="1:10" x14ac:dyDescent="0.25">
      <c r="A11490">
        <v>79</v>
      </c>
      <c r="B11490">
        <v>2018</v>
      </c>
      <c r="C11490" t="s">
        <v>41</v>
      </c>
      <c r="D11490" t="s">
        <v>58</v>
      </c>
      <c r="E11490" t="s">
        <v>39</v>
      </c>
      <c r="F11490">
        <v>5</v>
      </c>
      <c r="G11490" t="s">
        <v>45</v>
      </c>
      <c r="H11490" t="s">
        <v>2</v>
      </c>
      <c r="I11490" t="s">
        <v>37</v>
      </c>
      <c r="J11490">
        <v>808.2</v>
      </c>
    </row>
    <row r="11491" spans="1:10" x14ac:dyDescent="0.25">
      <c r="A11491">
        <v>79</v>
      </c>
      <c r="B11491">
        <v>2018</v>
      </c>
      <c r="C11491" t="s">
        <v>41</v>
      </c>
      <c r="D11491" t="s">
        <v>58</v>
      </c>
      <c r="E11491" t="s">
        <v>39</v>
      </c>
      <c r="F11491">
        <v>6</v>
      </c>
      <c r="G11491" t="s">
        <v>45</v>
      </c>
      <c r="H11491" t="s">
        <v>2</v>
      </c>
      <c r="I11491" t="s">
        <v>51</v>
      </c>
      <c r="J11491">
        <v>1747.6</v>
      </c>
    </row>
    <row r="11492" spans="1:10" x14ac:dyDescent="0.25">
      <c r="A11492">
        <v>79</v>
      </c>
      <c r="B11492">
        <v>2018</v>
      </c>
      <c r="C11492" t="s">
        <v>41</v>
      </c>
      <c r="D11492" t="s">
        <v>59</v>
      </c>
      <c r="E11492" t="s">
        <v>39</v>
      </c>
      <c r="F11492">
        <v>1</v>
      </c>
      <c r="G11492" t="s">
        <v>45</v>
      </c>
      <c r="H11492" t="s">
        <v>46</v>
      </c>
      <c r="I11492" t="s">
        <v>37</v>
      </c>
      <c r="J11492">
        <v>1846.4</v>
      </c>
    </row>
    <row r="11493" spans="1:10" x14ac:dyDescent="0.25">
      <c r="A11493">
        <v>79</v>
      </c>
      <c r="B11493">
        <v>2018</v>
      </c>
      <c r="C11493" t="s">
        <v>41</v>
      </c>
      <c r="D11493" t="s">
        <v>59</v>
      </c>
      <c r="E11493" t="s">
        <v>39</v>
      </c>
      <c r="F11493">
        <v>2</v>
      </c>
      <c r="G11493" t="s">
        <v>38</v>
      </c>
      <c r="H11493" t="s">
        <v>2</v>
      </c>
      <c r="I11493" t="s">
        <v>51</v>
      </c>
      <c r="J11493">
        <v>1355.3</v>
      </c>
    </row>
    <row r="11494" spans="1:10" x14ac:dyDescent="0.25">
      <c r="A11494">
        <v>79</v>
      </c>
      <c r="B11494">
        <v>2018</v>
      </c>
      <c r="C11494" t="s">
        <v>41</v>
      </c>
      <c r="D11494" t="s">
        <v>59</v>
      </c>
      <c r="E11494" t="s">
        <v>39</v>
      </c>
      <c r="F11494">
        <v>3</v>
      </c>
      <c r="G11494" t="s">
        <v>38</v>
      </c>
      <c r="H11494" t="s">
        <v>46</v>
      </c>
      <c r="I11494" t="s">
        <v>51</v>
      </c>
      <c r="J11494">
        <v>1690.2</v>
      </c>
    </row>
    <row r="11495" spans="1:10" x14ac:dyDescent="0.25">
      <c r="A11495">
        <v>79</v>
      </c>
      <c r="B11495">
        <v>2018</v>
      </c>
      <c r="C11495" t="s">
        <v>41</v>
      </c>
      <c r="D11495" t="s">
        <v>59</v>
      </c>
      <c r="E11495" t="s">
        <v>39</v>
      </c>
      <c r="F11495">
        <v>4</v>
      </c>
      <c r="G11495" t="s">
        <v>45</v>
      </c>
      <c r="H11495" t="s">
        <v>46</v>
      </c>
      <c r="I11495" t="s">
        <v>37</v>
      </c>
      <c r="J11495">
        <v>1154.0999999999999</v>
      </c>
    </row>
    <row r="11496" spans="1:10" x14ac:dyDescent="0.25">
      <c r="A11496">
        <v>79</v>
      </c>
      <c r="B11496">
        <v>2018</v>
      </c>
      <c r="C11496" t="s">
        <v>41</v>
      </c>
      <c r="D11496" t="s">
        <v>59</v>
      </c>
      <c r="E11496" t="s">
        <v>39</v>
      </c>
      <c r="F11496">
        <v>5</v>
      </c>
      <c r="G11496" t="s">
        <v>38</v>
      </c>
      <c r="H11496" t="s">
        <v>46</v>
      </c>
      <c r="I11496" t="s">
        <v>37</v>
      </c>
      <c r="J11496">
        <v>1621.3</v>
      </c>
    </row>
    <row r="11497" spans="1:10" x14ac:dyDescent="0.25">
      <c r="A11497">
        <v>79</v>
      </c>
      <c r="B11497">
        <v>2018</v>
      </c>
      <c r="C11497" t="s">
        <v>41</v>
      </c>
      <c r="D11497" t="s">
        <v>59</v>
      </c>
      <c r="E11497" t="s">
        <v>39</v>
      </c>
      <c r="F11497">
        <v>6</v>
      </c>
      <c r="G11497" t="s">
        <v>45</v>
      </c>
      <c r="H11497" t="s">
        <v>2</v>
      </c>
      <c r="I11497" t="s">
        <v>37</v>
      </c>
      <c r="J11497">
        <v>1073.2</v>
      </c>
    </row>
    <row r="11498" spans="1:10" x14ac:dyDescent="0.25">
      <c r="A11498">
        <v>80</v>
      </c>
      <c r="B11498">
        <v>2017</v>
      </c>
      <c r="C11498" t="s">
        <v>41</v>
      </c>
      <c r="D11498" t="s">
        <v>58</v>
      </c>
      <c r="E11498" t="s">
        <v>39</v>
      </c>
      <c r="F11498">
        <v>1</v>
      </c>
      <c r="G11498" t="s">
        <v>38</v>
      </c>
      <c r="H11498" t="s">
        <v>46</v>
      </c>
      <c r="I11498" t="s">
        <v>37</v>
      </c>
      <c r="J11498">
        <v>1677.5</v>
      </c>
    </row>
    <row r="11499" spans="1:10" x14ac:dyDescent="0.25">
      <c r="A11499">
        <v>80</v>
      </c>
      <c r="B11499">
        <v>2017</v>
      </c>
      <c r="C11499" t="s">
        <v>41</v>
      </c>
      <c r="D11499" t="s">
        <v>58</v>
      </c>
      <c r="E11499" t="s">
        <v>39</v>
      </c>
      <c r="F11499">
        <v>2</v>
      </c>
      <c r="G11499" t="s">
        <v>45</v>
      </c>
      <c r="H11499" t="s">
        <v>46</v>
      </c>
      <c r="I11499" t="s">
        <v>51</v>
      </c>
      <c r="J11499">
        <v>1981.5</v>
      </c>
    </row>
    <row r="11500" spans="1:10" x14ac:dyDescent="0.25">
      <c r="A11500">
        <v>80</v>
      </c>
      <c r="B11500">
        <v>2017</v>
      </c>
      <c r="C11500" t="s">
        <v>41</v>
      </c>
      <c r="D11500" t="s">
        <v>58</v>
      </c>
      <c r="E11500" t="s">
        <v>39</v>
      </c>
      <c r="F11500">
        <v>3</v>
      </c>
      <c r="G11500" t="s">
        <v>38</v>
      </c>
      <c r="H11500" t="s">
        <v>2</v>
      </c>
      <c r="I11500" t="s">
        <v>37</v>
      </c>
      <c r="J11500">
        <v>1071.8</v>
      </c>
    </row>
    <row r="11501" spans="1:10" x14ac:dyDescent="0.25">
      <c r="A11501">
        <v>80</v>
      </c>
      <c r="B11501">
        <v>2017</v>
      </c>
      <c r="C11501" t="s">
        <v>41</v>
      </c>
      <c r="D11501" t="s">
        <v>58</v>
      </c>
      <c r="E11501" t="s">
        <v>39</v>
      </c>
      <c r="F11501">
        <v>4</v>
      </c>
      <c r="G11501" t="s">
        <v>45</v>
      </c>
      <c r="H11501" t="s">
        <v>2</v>
      </c>
      <c r="I11501" t="s">
        <v>37</v>
      </c>
      <c r="J11501">
        <v>1133.7</v>
      </c>
    </row>
    <row r="11502" spans="1:10" x14ac:dyDescent="0.25">
      <c r="A11502">
        <v>80</v>
      </c>
      <c r="B11502">
        <v>2017</v>
      </c>
      <c r="C11502" t="s">
        <v>41</v>
      </c>
      <c r="D11502" t="s">
        <v>58</v>
      </c>
      <c r="E11502" t="s">
        <v>39</v>
      </c>
      <c r="F11502">
        <v>5</v>
      </c>
      <c r="G11502" t="s">
        <v>45</v>
      </c>
      <c r="H11502" t="s">
        <v>2</v>
      </c>
      <c r="I11502" t="s">
        <v>37</v>
      </c>
      <c r="J11502">
        <v>719.1</v>
      </c>
    </row>
    <row r="11503" spans="1:10" x14ac:dyDescent="0.25">
      <c r="A11503">
        <v>80</v>
      </c>
      <c r="B11503">
        <v>2017</v>
      </c>
      <c r="C11503" t="s">
        <v>41</v>
      </c>
      <c r="D11503" t="s">
        <v>58</v>
      </c>
      <c r="E11503" t="s">
        <v>39</v>
      </c>
      <c r="F11503">
        <v>6</v>
      </c>
      <c r="G11503" t="s">
        <v>38</v>
      </c>
      <c r="H11503" t="s">
        <v>46</v>
      </c>
      <c r="I11503" t="s">
        <v>37</v>
      </c>
      <c r="J11503">
        <v>643.4</v>
      </c>
    </row>
    <row r="11504" spans="1:10" x14ac:dyDescent="0.25">
      <c r="A11504">
        <v>80</v>
      </c>
      <c r="B11504">
        <v>2017</v>
      </c>
      <c r="C11504" t="s">
        <v>41</v>
      </c>
      <c r="D11504" t="s">
        <v>59</v>
      </c>
      <c r="E11504" t="s">
        <v>39</v>
      </c>
      <c r="F11504">
        <v>1</v>
      </c>
      <c r="G11504" t="s">
        <v>45</v>
      </c>
      <c r="H11504" t="s">
        <v>2</v>
      </c>
      <c r="I11504" t="s">
        <v>51</v>
      </c>
      <c r="J11504">
        <v>1293.9000000000001</v>
      </c>
    </row>
    <row r="11505" spans="1:10" x14ac:dyDescent="0.25">
      <c r="A11505">
        <v>80</v>
      </c>
      <c r="B11505">
        <v>2017</v>
      </c>
      <c r="C11505" t="s">
        <v>41</v>
      </c>
      <c r="D11505" t="s">
        <v>59</v>
      </c>
      <c r="E11505" t="s">
        <v>39</v>
      </c>
      <c r="F11505">
        <v>2</v>
      </c>
      <c r="G11505" t="s">
        <v>45</v>
      </c>
      <c r="H11505" t="s">
        <v>46</v>
      </c>
      <c r="I11505" t="s">
        <v>51</v>
      </c>
      <c r="J11505">
        <v>1758.6</v>
      </c>
    </row>
    <row r="11506" spans="1:10" x14ac:dyDescent="0.25">
      <c r="A11506">
        <v>80</v>
      </c>
      <c r="B11506">
        <v>2017</v>
      </c>
      <c r="C11506" t="s">
        <v>41</v>
      </c>
      <c r="D11506" t="s">
        <v>59</v>
      </c>
      <c r="E11506" t="s">
        <v>39</v>
      </c>
      <c r="F11506">
        <v>3</v>
      </c>
      <c r="G11506" t="s">
        <v>45</v>
      </c>
      <c r="H11506" t="s">
        <v>2</v>
      </c>
      <c r="I11506" t="s">
        <v>37</v>
      </c>
      <c r="J11506">
        <v>1266</v>
      </c>
    </row>
    <row r="11507" spans="1:10" x14ac:dyDescent="0.25">
      <c r="A11507">
        <v>80</v>
      </c>
      <c r="B11507">
        <v>2017</v>
      </c>
      <c r="C11507" t="s">
        <v>41</v>
      </c>
      <c r="D11507" t="s">
        <v>59</v>
      </c>
      <c r="E11507" t="s">
        <v>39</v>
      </c>
      <c r="F11507">
        <v>4</v>
      </c>
      <c r="G11507" t="s">
        <v>45</v>
      </c>
      <c r="H11507" t="s">
        <v>46</v>
      </c>
      <c r="I11507" t="s">
        <v>37</v>
      </c>
      <c r="J11507">
        <v>1543.8</v>
      </c>
    </row>
    <row r="11508" spans="1:10" x14ac:dyDescent="0.25">
      <c r="A11508">
        <v>80</v>
      </c>
      <c r="B11508">
        <v>2017</v>
      </c>
      <c r="C11508" t="s">
        <v>41</v>
      </c>
      <c r="D11508" t="s">
        <v>59</v>
      </c>
      <c r="E11508" t="s">
        <v>39</v>
      </c>
      <c r="F11508">
        <v>5</v>
      </c>
      <c r="G11508" t="s">
        <v>38</v>
      </c>
      <c r="H11508" t="s">
        <v>46</v>
      </c>
      <c r="I11508" t="s">
        <v>37</v>
      </c>
      <c r="J11508">
        <v>891.4</v>
      </c>
    </row>
    <row r="11509" spans="1:10" x14ac:dyDescent="0.25">
      <c r="A11509">
        <v>80</v>
      </c>
      <c r="B11509">
        <v>2017</v>
      </c>
      <c r="C11509" t="s">
        <v>41</v>
      </c>
      <c r="D11509" t="s">
        <v>59</v>
      </c>
      <c r="E11509" t="s">
        <v>39</v>
      </c>
      <c r="F11509">
        <v>6</v>
      </c>
      <c r="G11509" t="s">
        <v>45</v>
      </c>
      <c r="H11509" t="s">
        <v>46</v>
      </c>
      <c r="I11509" t="s">
        <v>37</v>
      </c>
      <c r="J11509">
        <v>1600.5</v>
      </c>
    </row>
    <row r="11510" spans="1:10" x14ac:dyDescent="0.25">
      <c r="A11510">
        <v>80</v>
      </c>
      <c r="B11510">
        <v>2018</v>
      </c>
      <c r="C11510" t="s">
        <v>41</v>
      </c>
      <c r="D11510" t="s">
        <v>58</v>
      </c>
      <c r="E11510" t="s">
        <v>39</v>
      </c>
      <c r="F11510">
        <v>1</v>
      </c>
      <c r="G11510" t="s">
        <v>38</v>
      </c>
      <c r="H11510" t="s">
        <v>2</v>
      </c>
      <c r="I11510" t="s">
        <v>37</v>
      </c>
      <c r="J11510">
        <v>1330.8</v>
      </c>
    </row>
    <row r="11511" spans="1:10" x14ac:dyDescent="0.25">
      <c r="A11511">
        <v>80</v>
      </c>
      <c r="B11511">
        <v>2018</v>
      </c>
      <c r="C11511" t="s">
        <v>41</v>
      </c>
      <c r="D11511" t="s">
        <v>58</v>
      </c>
      <c r="E11511" t="s">
        <v>39</v>
      </c>
      <c r="F11511">
        <v>2</v>
      </c>
      <c r="G11511" t="s">
        <v>45</v>
      </c>
      <c r="H11511" t="s">
        <v>2</v>
      </c>
      <c r="I11511" t="s">
        <v>51</v>
      </c>
      <c r="J11511">
        <v>1372.4</v>
      </c>
    </row>
    <row r="11512" spans="1:10" x14ac:dyDescent="0.25">
      <c r="A11512">
        <v>80</v>
      </c>
      <c r="B11512">
        <v>2018</v>
      </c>
      <c r="C11512" t="s">
        <v>41</v>
      </c>
      <c r="D11512" t="s">
        <v>58</v>
      </c>
      <c r="E11512" t="s">
        <v>39</v>
      </c>
      <c r="F11512">
        <v>3</v>
      </c>
      <c r="G11512" t="s">
        <v>45</v>
      </c>
      <c r="H11512" t="s">
        <v>2</v>
      </c>
      <c r="I11512" t="s">
        <v>37</v>
      </c>
      <c r="J11512">
        <v>1453.1</v>
      </c>
    </row>
    <row r="11513" spans="1:10" x14ac:dyDescent="0.25">
      <c r="A11513">
        <v>80</v>
      </c>
      <c r="B11513">
        <v>2018</v>
      </c>
      <c r="C11513" t="s">
        <v>41</v>
      </c>
      <c r="D11513" t="s">
        <v>58</v>
      </c>
      <c r="E11513" t="s">
        <v>39</v>
      </c>
      <c r="F11513">
        <v>4</v>
      </c>
      <c r="G11513" t="s">
        <v>38</v>
      </c>
      <c r="H11513" t="s">
        <v>46</v>
      </c>
      <c r="I11513" t="s">
        <v>37</v>
      </c>
      <c r="J11513">
        <v>640.20000000000005</v>
      </c>
    </row>
    <row r="11514" spans="1:10" x14ac:dyDescent="0.25">
      <c r="A11514">
        <v>80</v>
      </c>
      <c r="B11514">
        <v>2018</v>
      </c>
      <c r="C11514" t="s">
        <v>41</v>
      </c>
      <c r="D11514" t="s">
        <v>58</v>
      </c>
      <c r="E11514" t="s">
        <v>39</v>
      </c>
      <c r="F11514">
        <v>5</v>
      </c>
      <c r="G11514" t="s">
        <v>45</v>
      </c>
      <c r="H11514" t="s">
        <v>2</v>
      </c>
      <c r="I11514" t="s">
        <v>37</v>
      </c>
      <c r="J11514">
        <v>734.2</v>
      </c>
    </row>
    <row r="11515" spans="1:10" x14ac:dyDescent="0.25">
      <c r="A11515">
        <v>80</v>
      </c>
      <c r="B11515">
        <v>2018</v>
      </c>
      <c r="C11515" t="s">
        <v>41</v>
      </c>
      <c r="D11515" t="s">
        <v>58</v>
      </c>
      <c r="E11515" t="s">
        <v>39</v>
      </c>
      <c r="F11515">
        <v>6</v>
      </c>
      <c r="G11515" t="s">
        <v>45</v>
      </c>
      <c r="H11515" t="s">
        <v>2</v>
      </c>
      <c r="I11515" t="s">
        <v>37</v>
      </c>
      <c r="J11515">
        <v>820.1</v>
      </c>
    </row>
    <row r="11516" spans="1:10" x14ac:dyDescent="0.25">
      <c r="A11516">
        <v>80</v>
      </c>
      <c r="B11516">
        <v>2018</v>
      </c>
      <c r="C11516" t="s">
        <v>41</v>
      </c>
      <c r="D11516" t="s">
        <v>59</v>
      </c>
      <c r="E11516" t="s">
        <v>39</v>
      </c>
      <c r="F11516">
        <v>1</v>
      </c>
      <c r="G11516" t="s">
        <v>38</v>
      </c>
      <c r="H11516" t="s">
        <v>46</v>
      </c>
      <c r="I11516" t="s">
        <v>37</v>
      </c>
      <c r="J11516">
        <v>1616.4</v>
      </c>
    </row>
    <row r="11517" spans="1:10" x14ac:dyDescent="0.25">
      <c r="A11517">
        <v>80</v>
      </c>
      <c r="B11517">
        <v>2018</v>
      </c>
      <c r="C11517" t="s">
        <v>41</v>
      </c>
      <c r="D11517" t="s">
        <v>59</v>
      </c>
      <c r="E11517" t="s">
        <v>39</v>
      </c>
      <c r="F11517">
        <v>2</v>
      </c>
      <c r="G11517" t="s">
        <v>45</v>
      </c>
      <c r="H11517" t="s">
        <v>2</v>
      </c>
      <c r="I11517" t="s">
        <v>51</v>
      </c>
      <c r="J11517">
        <v>1070.8</v>
      </c>
    </row>
    <row r="11518" spans="1:10" x14ac:dyDescent="0.25">
      <c r="A11518">
        <v>80</v>
      </c>
      <c r="B11518">
        <v>2018</v>
      </c>
      <c r="C11518" t="s">
        <v>41</v>
      </c>
      <c r="D11518" t="s">
        <v>59</v>
      </c>
      <c r="E11518" t="s">
        <v>39</v>
      </c>
      <c r="F11518">
        <v>3</v>
      </c>
      <c r="G11518" t="s">
        <v>45</v>
      </c>
      <c r="H11518" t="s">
        <v>2</v>
      </c>
      <c r="I11518" t="s">
        <v>51</v>
      </c>
      <c r="J11518">
        <v>1153</v>
      </c>
    </row>
    <row r="11519" spans="1:10" x14ac:dyDescent="0.25">
      <c r="A11519">
        <v>80</v>
      </c>
      <c r="B11519">
        <v>2018</v>
      </c>
      <c r="C11519" t="s">
        <v>41</v>
      </c>
      <c r="D11519" t="s">
        <v>59</v>
      </c>
      <c r="E11519" t="s">
        <v>39</v>
      </c>
      <c r="F11519">
        <v>4</v>
      </c>
      <c r="G11519" t="s">
        <v>45</v>
      </c>
      <c r="H11519" t="s">
        <v>46</v>
      </c>
      <c r="I11519" t="s">
        <v>37</v>
      </c>
      <c r="J11519">
        <v>1881.7</v>
      </c>
    </row>
    <row r="11520" spans="1:10" x14ac:dyDescent="0.25">
      <c r="A11520">
        <v>80</v>
      </c>
      <c r="B11520">
        <v>2018</v>
      </c>
      <c r="C11520" t="s">
        <v>41</v>
      </c>
      <c r="D11520" t="s">
        <v>59</v>
      </c>
      <c r="E11520" t="s">
        <v>39</v>
      </c>
      <c r="F11520">
        <v>5</v>
      </c>
      <c r="G11520" t="s">
        <v>38</v>
      </c>
      <c r="H11520" t="s">
        <v>2</v>
      </c>
      <c r="I11520" t="s">
        <v>51</v>
      </c>
      <c r="J11520">
        <v>1404</v>
      </c>
    </row>
    <row r="11521" spans="1:10" x14ac:dyDescent="0.25">
      <c r="A11521">
        <v>80</v>
      </c>
      <c r="B11521">
        <v>2018</v>
      </c>
      <c r="C11521" t="s">
        <v>41</v>
      </c>
      <c r="D11521" t="s">
        <v>59</v>
      </c>
      <c r="E11521" t="s">
        <v>39</v>
      </c>
      <c r="F11521">
        <v>6</v>
      </c>
      <c r="G11521" t="s">
        <v>45</v>
      </c>
      <c r="H11521" t="s">
        <v>46</v>
      </c>
      <c r="I11521" t="s">
        <v>37</v>
      </c>
      <c r="J11521">
        <v>1759.9</v>
      </c>
    </row>
    <row r="11522" spans="1:10" x14ac:dyDescent="0.25">
      <c r="A11522">
        <v>81</v>
      </c>
      <c r="B11522">
        <v>2017</v>
      </c>
      <c r="C11522" t="s">
        <v>41</v>
      </c>
      <c r="D11522" t="s">
        <v>58</v>
      </c>
      <c r="E11522" t="s">
        <v>39</v>
      </c>
      <c r="F11522">
        <v>1</v>
      </c>
      <c r="G11522" t="s">
        <v>45</v>
      </c>
      <c r="H11522" t="s">
        <v>2</v>
      </c>
      <c r="I11522" t="s">
        <v>37</v>
      </c>
      <c r="J11522">
        <v>-125.3</v>
      </c>
    </row>
    <row r="11523" spans="1:10" x14ac:dyDescent="0.25">
      <c r="A11523">
        <v>81</v>
      </c>
      <c r="B11523">
        <v>2017</v>
      </c>
      <c r="C11523" t="s">
        <v>41</v>
      </c>
      <c r="D11523" t="s">
        <v>58</v>
      </c>
      <c r="E11523" t="s">
        <v>39</v>
      </c>
      <c r="F11523">
        <v>2</v>
      </c>
      <c r="G11523" t="s">
        <v>45</v>
      </c>
      <c r="H11523" t="s">
        <v>2</v>
      </c>
      <c r="I11523" t="s">
        <v>51</v>
      </c>
      <c r="J11523">
        <v>1183.2</v>
      </c>
    </row>
    <row r="11524" spans="1:10" x14ac:dyDescent="0.25">
      <c r="A11524">
        <v>81</v>
      </c>
      <c r="B11524">
        <v>2017</v>
      </c>
      <c r="C11524" t="s">
        <v>41</v>
      </c>
      <c r="D11524" t="s">
        <v>58</v>
      </c>
      <c r="E11524" t="s">
        <v>39</v>
      </c>
      <c r="F11524">
        <v>3</v>
      </c>
      <c r="G11524" t="s">
        <v>45</v>
      </c>
      <c r="H11524" t="s">
        <v>2</v>
      </c>
      <c r="I11524" t="s">
        <v>37</v>
      </c>
      <c r="J11524">
        <v>692.9</v>
      </c>
    </row>
    <row r="11525" spans="1:10" x14ac:dyDescent="0.25">
      <c r="A11525">
        <v>81</v>
      </c>
      <c r="B11525">
        <v>2017</v>
      </c>
      <c r="C11525" t="s">
        <v>41</v>
      </c>
      <c r="D11525" t="s">
        <v>58</v>
      </c>
      <c r="E11525" t="s">
        <v>39</v>
      </c>
      <c r="F11525">
        <v>4</v>
      </c>
      <c r="G11525" t="s">
        <v>45</v>
      </c>
      <c r="H11525" t="s">
        <v>2</v>
      </c>
      <c r="I11525" t="s">
        <v>51</v>
      </c>
      <c r="J11525">
        <v>624.1</v>
      </c>
    </row>
    <row r="11526" spans="1:10" x14ac:dyDescent="0.25">
      <c r="A11526">
        <v>81</v>
      </c>
      <c r="B11526">
        <v>2017</v>
      </c>
      <c r="C11526" t="s">
        <v>41</v>
      </c>
      <c r="D11526" t="s">
        <v>58</v>
      </c>
      <c r="E11526" t="s">
        <v>39</v>
      </c>
      <c r="F11526">
        <v>5</v>
      </c>
      <c r="G11526" t="s">
        <v>38</v>
      </c>
      <c r="H11526" t="s">
        <v>46</v>
      </c>
      <c r="I11526" t="s">
        <v>37</v>
      </c>
      <c r="J11526">
        <v>825.1</v>
      </c>
    </row>
    <row r="11527" spans="1:10" x14ac:dyDescent="0.25">
      <c r="A11527">
        <v>81</v>
      </c>
      <c r="B11527">
        <v>2017</v>
      </c>
      <c r="C11527" t="s">
        <v>41</v>
      </c>
      <c r="D11527" t="s">
        <v>58</v>
      </c>
      <c r="E11527" t="s">
        <v>39</v>
      </c>
      <c r="F11527">
        <v>6</v>
      </c>
      <c r="G11527" t="s">
        <v>45</v>
      </c>
      <c r="H11527" t="s">
        <v>46</v>
      </c>
      <c r="I11527" t="s">
        <v>51</v>
      </c>
      <c r="J11527">
        <v>1659.3</v>
      </c>
    </row>
    <row r="11528" spans="1:10" x14ac:dyDescent="0.25">
      <c r="A11528">
        <v>81</v>
      </c>
      <c r="B11528">
        <v>2017</v>
      </c>
      <c r="C11528" t="s">
        <v>41</v>
      </c>
      <c r="D11528" t="s">
        <v>59</v>
      </c>
      <c r="E11528" t="s">
        <v>39</v>
      </c>
      <c r="F11528">
        <v>1</v>
      </c>
      <c r="G11528" t="s">
        <v>38</v>
      </c>
      <c r="H11528" t="s">
        <v>2</v>
      </c>
      <c r="I11528" t="s">
        <v>51</v>
      </c>
      <c r="J11528">
        <v>1810.1</v>
      </c>
    </row>
    <row r="11529" spans="1:10" x14ac:dyDescent="0.25">
      <c r="A11529">
        <v>81</v>
      </c>
      <c r="B11529">
        <v>2017</v>
      </c>
      <c r="C11529" t="s">
        <v>41</v>
      </c>
      <c r="D11529" t="s">
        <v>59</v>
      </c>
      <c r="E11529" t="s">
        <v>39</v>
      </c>
      <c r="F11529">
        <v>2</v>
      </c>
      <c r="G11529" t="s">
        <v>45</v>
      </c>
      <c r="H11529" t="s">
        <v>46</v>
      </c>
      <c r="I11529" t="s">
        <v>37</v>
      </c>
      <c r="J11529">
        <v>1345.7</v>
      </c>
    </row>
    <row r="11530" spans="1:10" x14ac:dyDescent="0.25">
      <c r="A11530">
        <v>81</v>
      </c>
      <c r="B11530">
        <v>2017</v>
      </c>
      <c r="C11530" t="s">
        <v>41</v>
      </c>
      <c r="D11530" t="s">
        <v>59</v>
      </c>
      <c r="E11530" t="s">
        <v>39</v>
      </c>
      <c r="F11530">
        <v>3</v>
      </c>
      <c r="G11530" t="s">
        <v>45</v>
      </c>
      <c r="H11530" t="s">
        <v>46</v>
      </c>
      <c r="I11530" t="s">
        <v>51</v>
      </c>
      <c r="J11530">
        <v>2199.6999999999998</v>
      </c>
    </row>
    <row r="11531" spans="1:10" x14ac:dyDescent="0.25">
      <c r="A11531">
        <v>81</v>
      </c>
      <c r="B11531">
        <v>2017</v>
      </c>
      <c r="C11531" t="s">
        <v>41</v>
      </c>
      <c r="D11531" t="s">
        <v>59</v>
      </c>
      <c r="E11531" t="s">
        <v>39</v>
      </c>
      <c r="F11531">
        <v>4</v>
      </c>
      <c r="G11531" t="s">
        <v>45</v>
      </c>
      <c r="H11531" t="s">
        <v>46</v>
      </c>
      <c r="I11531" t="s">
        <v>51</v>
      </c>
      <c r="J11531">
        <v>977.5</v>
      </c>
    </row>
    <row r="11532" spans="1:10" x14ac:dyDescent="0.25">
      <c r="A11532">
        <v>81</v>
      </c>
      <c r="B11532">
        <v>2017</v>
      </c>
      <c r="C11532" t="s">
        <v>41</v>
      </c>
      <c r="D11532" t="s">
        <v>59</v>
      </c>
      <c r="E11532" t="s">
        <v>39</v>
      </c>
      <c r="F11532">
        <v>5</v>
      </c>
      <c r="G11532" t="s">
        <v>45</v>
      </c>
      <c r="H11532" t="s">
        <v>46</v>
      </c>
      <c r="I11532" t="s">
        <v>51</v>
      </c>
      <c r="J11532">
        <v>1727.3</v>
      </c>
    </row>
    <row r="11533" spans="1:10" x14ac:dyDescent="0.25">
      <c r="A11533">
        <v>81</v>
      </c>
      <c r="B11533">
        <v>2017</v>
      </c>
      <c r="C11533" t="s">
        <v>41</v>
      </c>
      <c r="D11533" t="s">
        <v>59</v>
      </c>
      <c r="E11533" t="s">
        <v>39</v>
      </c>
      <c r="F11533">
        <v>6</v>
      </c>
      <c r="G11533" t="s">
        <v>45</v>
      </c>
      <c r="H11533" t="s">
        <v>46</v>
      </c>
      <c r="I11533" t="s">
        <v>37</v>
      </c>
      <c r="J11533">
        <v>1634.6</v>
      </c>
    </row>
    <row r="11534" spans="1:10" x14ac:dyDescent="0.25">
      <c r="A11534">
        <v>81</v>
      </c>
      <c r="B11534">
        <v>2018</v>
      </c>
      <c r="C11534" t="s">
        <v>41</v>
      </c>
      <c r="D11534" t="s">
        <v>58</v>
      </c>
      <c r="E11534" t="s">
        <v>39</v>
      </c>
      <c r="F11534">
        <v>1</v>
      </c>
      <c r="G11534" t="s">
        <v>38</v>
      </c>
      <c r="H11534" t="s">
        <v>46</v>
      </c>
      <c r="I11534" t="s">
        <v>37</v>
      </c>
      <c r="J11534">
        <v>559.20000000000005</v>
      </c>
    </row>
    <row r="11535" spans="1:10" x14ac:dyDescent="0.25">
      <c r="A11535">
        <v>81</v>
      </c>
      <c r="B11535">
        <v>2018</v>
      </c>
      <c r="C11535" t="s">
        <v>41</v>
      </c>
      <c r="D11535" t="s">
        <v>58</v>
      </c>
      <c r="E11535" t="s">
        <v>39</v>
      </c>
      <c r="F11535">
        <v>2</v>
      </c>
      <c r="G11535" t="s">
        <v>38</v>
      </c>
      <c r="H11535" t="s">
        <v>46</v>
      </c>
      <c r="I11535" t="s">
        <v>51</v>
      </c>
      <c r="J11535">
        <v>1017</v>
      </c>
    </row>
    <row r="11536" spans="1:10" x14ac:dyDescent="0.25">
      <c r="A11536">
        <v>81</v>
      </c>
      <c r="B11536">
        <v>2018</v>
      </c>
      <c r="C11536" t="s">
        <v>41</v>
      </c>
      <c r="D11536" t="s">
        <v>58</v>
      </c>
      <c r="E11536" t="s">
        <v>39</v>
      </c>
      <c r="F11536">
        <v>3</v>
      </c>
      <c r="G11536" t="s">
        <v>45</v>
      </c>
      <c r="H11536" t="s">
        <v>46</v>
      </c>
      <c r="I11536" t="s">
        <v>51</v>
      </c>
      <c r="J11536">
        <v>1547.1</v>
      </c>
    </row>
    <row r="11537" spans="1:10" x14ac:dyDescent="0.25">
      <c r="A11537">
        <v>81</v>
      </c>
      <c r="B11537">
        <v>2018</v>
      </c>
      <c r="C11537" t="s">
        <v>41</v>
      </c>
      <c r="D11537" t="s">
        <v>58</v>
      </c>
      <c r="E11537" t="s">
        <v>39</v>
      </c>
      <c r="F11537">
        <v>4</v>
      </c>
      <c r="G11537" t="s">
        <v>45</v>
      </c>
      <c r="H11537" t="s">
        <v>2</v>
      </c>
      <c r="I11537" t="s">
        <v>37</v>
      </c>
      <c r="J11537">
        <v>1003</v>
      </c>
    </row>
    <row r="11538" spans="1:10" x14ac:dyDescent="0.25">
      <c r="A11538">
        <v>81</v>
      </c>
      <c r="B11538">
        <v>2018</v>
      </c>
      <c r="C11538" t="s">
        <v>41</v>
      </c>
      <c r="D11538" t="s">
        <v>58</v>
      </c>
      <c r="E11538" t="s">
        <v>39</v>
      </c>
      <c r="F11538">
        <v>5</v>
      </c>
      <c r="G11538" t="s">
        <v>45</v>
      </c>
      <c r="H11538" t="s">
        <v>2</v>
      </c>
      <c r="I11538" t="s">
        <v>37</v>
      </c>
      <c r="J11538">
        <v>558.4</v>
      </c>
    </row>
    <row r="11539" spans="1:10" x14ac:dyDescent="0.25">
      <c r="A11539">
        <v>81</v>
      </c>
      <c r="B11539">
        <v>2018</v>
      </c>
      <c r="C11539" t="s">
        <v>41</v>
      </c>
      <c r="D11539" t="s">
        <v>58</v>
      </c>
      <c r="E11539" t="s">
        <v>39</v>
      </c>
      <c r="F11539">
        <v>6</v>
      </c>
      <c r="G11539" t="s">
        <v>38</v>
      </c>
      <c r="H11539" t="s">
        <v>2</v>
      </c>
      <c r="I11539" t="s">
        <v>51</v>
      </c>
      <c r="J11539">
        <v>905.6</v>
      </c>
    </row>
    <row r="11540" spans="1:10" x14ac:dyDescent="0.25">
      <c r="A11540">
        <v>81</v>
      </c>
      <c r="B11540">
        <v>2018</v>
      </c>
      <c r="C11540" t="s">
        <v>41</v>
      </c>
      <c r="D11540" t="s">
        <v>59</v>
      </c>
      <c r="E11540" t="s">
        <v>39</v>
      </c>
      <c r="F11540">
        <v>1</v>
      </c>
      <c r="G11540" t="s">
        <v>45</v>
      </c>
      <c r="H11540" t="s">
        <v>2</v>
      </c>
      <c r="I11540" t="s">
        <v>51</v>
      </c>
      <c r="J11540">
        <v>1121.5</v>
      </c>
    </row>
    <row r="11541" spans="1:10" x14ac:dyDescent="0.25">
      <c r="A11541">
        <v>81</v>
      </c>
      <c r="B11541">
        <v>2018</v>
      </c>
      <c r="C11541" t="s">
        <v>41</v>
      </c>
      <c r="D11541" t="s">
        <v>59</v>
      </c>
      <c r="E11541" t="s">
        <v>39</v>
      </c>
      <c r="F11541">
        <v>2</v>
      </c>
      <c r="G11541" t="s">
        <v>45</v>
      </c>
      <c r="H11541" t="s">
        <v>2</v>
      </c>
      <c r="I11541" t="s">
        <v>37</v>
      </c>
      <c r="J11541">
        <v>1155.0999999999999</v>
      </c>
    </row>
    <row r="11542" spans="1:10" x14ac:dyDescent="0.25">
      <c r="A11542">
        <v>81</v>
      </c>
      <c r="B11542">
        <v>2018</v>
      </c>
      <c r="C11542" t="s">
        <v>41</v>
      </c>
      <c r="D11542" t="s">
        <v>59</v>
      </c>
      <c r="E11542" t="s">
        <v>39</v>
      </c>
      <c r="F11542">
        <v>3</v>
      </c>
      <c r="G11542" t="s">
        <v>45</v>
      </c>
      <c r="H11542" t="s">
        <v>46</v>
      </c>
      <c r="I11542" t="s">
        <v>37</v>
      </c>
      <c r="J11542">
        <v>1051.9000000000001</v>
      </c>
    </row>
    <row r="11543" spans="1:10" x14ac:dyDescent="0.25">
      <c r="A11543">
        <v>81</v>
      </c>
      <c r="B11543">
        <v>2018</v>
      </c>
      <c r="C11543" t="s">
        <v>41</v>
      </c>
      <c r="D11543" t="s">
        <v>59</v>
      </c>
      <c r="E11543" t="s">
        <v>39</v>
      </c>
      <c r="F11543">
        <v>4</v>
      </c>
      <c r="G11543" t="s">
        <v>45</v>
      </c>
      <c r="H11543" t="s">
        <v>2</v>
      </c>
      <c r="I11543" t="s">
        <v>37</v>
      </c>
      <c r="J11543">
        <v>1436.7</v>
      </c>
    </row>
    <row r="11544" spans="1:10" x14ac:dyDescent="0.25">
      <c r="A11544">
        <v>81</v>
      </c>
      <c r="B11544">
        <v>2018</v>
      </c>
      <c r="C11544" t="s">
        <v>41</v>
      </c>
      <c r="D11544" t="s">
        <v>59</v>
      </c>
      <c r="E11544" t="s">
        <v>39</v>
      </c>
      <c r="F11544">
        <v>5</v>
      </c>
      <c r="G11544" t="s">
        <v>38</v>
      </c>
      <c r="H11544" t="s">
        <v>2</v>
      </c>
      <c r="I11544" t="s">
        <v>37</v>
      </c>
      <c r="J11544">
        <v>853.3</v>
      </c>
    </row>
    <row r="11545" spans="1:10" x14ac:dyDescent="0.25">
      <c r="A11545">
        <v>81</v>
      </c>
      <c r="B11545">
        <v>2018</v>
      </c>
      <c r="C11545" t="s">
        <v>41</v>
      </c>
      <c r="D11545" t="s">
        <v>59</v>
      </c>
      <c r="E11545" t="s">
        <v>39</v>
      </c>
      <c r="F11545">
        <v>6</v>
      </c>
      <c r="G11545" t="s">
        <v>45</v>
      </c>
      <c r="H11545" t="s">
        <v>46</v>
      </c>
      <c r="I11545" t="s">
        <v>37</v>
      </c>
      <c r="J11545">
        <v>1435.9</v>
      </c>
    </row>
    <row r="11546" spans="1:10" x14ac:dyDescent="0.25">
      <c r="A11546">
        <v>82</v>
      </c>
      <c r="B11546">
        <v>2017</v>
      </c>
      <c r="C11546" t="s">
        <v>41</v>
      </c>
      <c r="D11546" t="s">
        <v>58</v>
      </c>
      <c r="E11546" t="s">
        <v>39</v>
      </c>
      <c r="F11546">
        <v>1</v>
      </c>
      <c r="G11546" t="s">
        <v>38</v>
      </c>
      <c r="H11546" t="s">
        <v>46</v>
      </c>
      <c r="I11546" t="s">
        <v>51</v>
      </c>
      <c r="J11546">
        <v>1215.4000000000001</v>
      </c>
    </row>
    <row r="11547" spans="1:10" x14ac:dyDescent="0.25">
      <c r="A11547">
        <v>82</v>
      </c>
      <c r="B11547">
        <v>2017</v>
      </c>
      <c r="C11547" t="s">
        <v>41</v>
      </c>
      <c r="D11547" t="s">
        <v>58</v>
      </c>
      <c r="E11547" t="s">
        <v>39</v>
      </c>
      <c r="F11547">
        <v>2</v>
      </c>
      <c r="G11547" t="s">
        <v>38</v>
      </c>
      <c r="H11547" t="s">
        <v>46</v>
      </c>
      <c r="I11547" t="s">
        <v>51</v>
      </c>
      <c r="J11547">
        <v>1591.3</v>
      </c>
    </row>
    <row r="11548" spans="1:10" x14ac:dyDescent="0.25">
      <c r="A11548">
        <v>82</v>
      </c>
      <c r="B11548">
        <v>2017</v>
      </c>
      <c r="C11548" t="s">
        <v>41</v>
      </c>
      <c r="D11548" t="s">
        <v>58</v>
      </c>
      <c r="E11548" t="s">
        <v>39</v>
      </c>
      <c r="F11548">
        <v>3</v>
      </c>
      <c r="G11548" t="s">
        <v>38</v>
      </c>
      <c r="H11548" t="s">
        <v>2</v>
      </c>
      <c r="I11548" t="s">
        <v>37</v>
      </c>
      <c r="J11548">
        <v>306.2</v>
      </c>
    </row>
    <row r="11549" spans="1:10" x14ac:dyDescent="0.25">
      <c r="A11549">
        <v>82</v>
      </c>
      <c r="B11549">
        <v>2017</v>
      </c>
      <c r="C11549" t="s">
        <v>41</v>
      </c>
      <c r="D11549" t="s">
        <v>58</v>
      </c>
      <c r="E11549" t="s">
        <v>39</v>
      </c>
      <c r="F11549">
        <v>4</v>
      </c>
      <c r="G11549" t="s">
        <v>45</v>
      </c>
      <c r="H11549" t="s">
        <v>46</v>
      </c>
      <c r="I11549" t="s">
        <v>37</v>
      </c>
      <c r="J11549">
        <v>1679.8</v>
      </c>
    </row>
    <row r="11550" spans="1:10" x14ac:dyDescent="0.25">
      <c r="A11550">
        <v>82</v>
      </c>
      <c r="B11550">
        <v>2017</v>
      </c>
      <c r="C11550" t="s">
        <v>41</v>
      </c>
      <c r="D11550" t="s">
        <v>58</v>
      </c>
      <c r="E11550" t="s">
        <v>39</v>
      </c>
      <c r="F11550">
        <v>5</v>
      </c>
      <c r="G11550" t="s">
        <v>45</v>
      </c>
      <c r="H11550" t="s">
        <v>46</v>
      </c>
      <c r="I11550" t="s">
        <v>37</v>
      </c>
      <c r="J11550">
        <v>1246.4000000000001</v>
      </c>
    </row>
    <row r="11551" spans="1:10" x14ac:dyDescent="0.25">
      <c r="A11551">
        <v>82</v>
      </c>
      <c r="B11551">
        <v>2017</v>
      </c>
      <c r="C11551" t="s">
        <v>41</v>
      </c>
      <c r="D11551" t="s">
        <v>58</v>
      </c>
      <c r="E11551" t="s">
        <v>39</v>
      </c>
      <c r="F11551">
        <v>6</v>
      </c>
      <c r="G11551" t="s">
        <v>38</v>
      </c>
      <c r="H11551" t="s">
        <v>46</v>
      </c>
      <c r="I11551" t="s">
        <v>51</v>
      </c>
      <c r="J11551">
        <v>1329.2</v>
      </c>
    </row>
    <row r="11552" spans="1:10" x14ac:dyDescent="0.25">
      <c r="A11552">
        <v>82</v>
      </c>
      <c r="B11552">
        <v>2017</v>
      </c>
      <c r="C11552" t="s">
        <v>41</v>
      </c>
      <c r="D11552" t="s">
        <v>59</v>
      </c>
      <c r="E11552" t="s">
        <v>39</v>
      </c>
      <c r="F11552">
        <v>1</v>
      </c>
      <c r="G11552" t="s">
        <v>45</v>
      </c>
      <c r="H11552" t="s">
        <v>2</v>
      </c>
      <c r="I11552" t="s">
        <v>37</v>
      </c>
      <c r="J11552">
        <v>851.9</v>
      </c>
    </row>
    <row r="11553" spans="1:10" x14ac:dyDescent="0.25">
      <c r="A11553">
        <v>82</v>
      </c>
      <c r="B11553">
        <v>2017</v>
      </c>
      <c r="C11553" t="s">
        <v>41</v>
      </c>
      <c r="D11553" t="s">
        <v>59</v>
      </c>
      <c r="E11553" t="s">
        <v>39</v>
      </c>
      <c r="F11553">
        <v>2</v>
      </c>
      <c r="G11553" t="s">
        <v>45</v>
      </c>
      <c r="H11553" t="s">
        <v>2</v>
      </c>
      <c r="I11553" t="s">
        <v>51</v>
      </c>
      <c r="J11553">
        <v>2101.6</v>
      </c>
    </row>
    <row r="11554" spans="1:10" x14ac:dyDescent="0.25">
      <c r="A11554">
        <v>82</v>
      </c>
      <c r="B11554">
        <v>2017</v>
      </c>
      <c r="C11554" t="s">
        <v>41</v>
      </c>
      <c r="D11554" t="s">
        <v>59</v>
      </c>
      <c r="E11554" t="s">
        <v>39</v>
      </c>
      <c r="F11554">
        <v>3</v>
      </c>
      <c r="G11554" t="s">
        <v>45</v>
      </c>
      <c r="H11554" t="s">
        <v>2</v>
      </c>
      <c r="I11554" t="s">
        <v>37</v>
      </c>
      <c r="J11554">
        <v>2093.6999999999998</v>
      </c>
    </row>
    <row r="11555" spans="1:10" x14ac:dyDescent="0.25">
      <c r="A11555">
        <v>82</v>
      </c>
      <c r="B11555">
        <v>2017</v>
      </c>
      <c r="C11555" t="s">
        <v>41</v>
      </c>
      <c r="D11555" t="s">
        <v>59</v>
      </c>
      <c r="E11555" t="s">
        <v>39</v>
      </c>
      <c r="F11555">
        <v>4</v>
      </c>
      <c r="G11555" t="s">
        <v>38</v>
      </c>
      <c r="H11555" t="s">
        <v>2</v>
      </c>
      <c r="I11555" t="s">
        <v>51</v>
      </c>
      <c r="J11555">
        <v>2190.1999999999998</v>
      </c>
    </row>
    <row r="11556" spans="1:10" x14ac:dyDescent="0.25">
      <c r="A11556">
        <v>82</v>
      </c>
      <c r="B11556">
        <v>2017</v>
      </c>
      <c r="C11556" t="s">
        <v>41</v>
      </c>
      <c r="D11556" t="s">
        <v>59</v>
      </c>
      <c r="E11556" t="s">
        <v>39</v>
      </c>
      <c r="F11556">
        <v>5</v>
      </c>
      <c r="G11556" t="s">
        <v>45</v>
      </c>
      <c r="H11556" t="s">
        <v>46</v>
      </c>
      <c r="I11556" t="s">
        <v>37</v>
      </c>
      <c r="J11556">
        <v>1888.1</v>
      </c>
    </row>
    <row r="11557" spans="1:10" x14ac:dyDescent="0.25">
      <c r="A11557">
        <v>82</v>
      </c>
      <c r="B11557">
        <v>2017</v>
      </c>
      <c r="C11557" t="s">
        <v>41</v>
      </c>
      <c r="D11557" t="s">
        <v>59</v>
      </c>
      <c r="E11557" t="s">
        <v>39</v>
      </c>
      <c r="F11557">
        <v>6</v>
      </c>
      <c r="G11557" t="s">
        <v>38</v>
      </c>
      <c r="H11557" t="s">
        <v>2</v>
      </c>
      <c r="I11557" t="s">
        <v>37</v>
      </c>
      <c r="J11557">
        <v>1374.3</v>
      </c>
    </row>
    <row r="11558" spans="1:10" x14ac:dyDescent="0.25">
      <c r="A11558">
        <v>82</v>
      </c>
      <c r="B11558">
        <v>2018</v>
      </c>
      <c r="C11558" t="s">
        <v>41</v>
      </c>
      <c r="D11558" t="s">
        <v>58</v>
      </c>
      <c r="E11558" t="s">
        <v>39</v>
      </c>
      <c r="F11558">
        <v>1</v>
      </c>
      <c r="G11558" t="s">
        <v>38</v>
      </c>
      <c r="H11558" t="s">
        <v>46</v>
      </c>
      <c r="I11558" t="s">
        <v>51</v>
      </c>
      <c r="J11558">
        <v>359.2</v>
      </c>
    </row>
    <row r="11559" spans="1:10" x14ac:dyDescent="0.25">
      <c r="A11559">
        <v>82</v>
      </c>
      <c r="B11559">
        <v>2018</v>
      </c>
      <c r="C11559" t="s">
        <v>41</v>
      </c>
      <c r="D11559" t="s">
        <v>58</v>
      </c>
      <c r="E11559" t="s">
        <v>39</v>
      </c>
      <c r="F11559">
        <v>2</v>
      </c>
      <c r="G11559" t="s">
        <v>45</v>
      </c>
      <c r="H11559" t="s">
        <v>46</v>
      </c>
      <c r="I11559" t="s">
        <v>51</v>
      </c>
      <c r="J11559">
        <v>1256.7</v>
      </c>
    </row>
    <row r="11560" spans="1:10" x14ac:dyDescent="0.25">
      <c r="A11560">
        <v>82</v>
      </c>
      <c r="B11560">
        <v>2018</v>
      </c>
      <c r="C11560" t="s">
        <v>41</v>
      </c>
      <c r="D11560" t="s">
        <v>58</v>
      </c>
      <c r="E11560" t="s">
        <v>39</v>
      </c>
      <c r="F11560">
        <v>3</v>
      </c>
      <c r="G11560" t="s">
        <v>38</v>
      </c>
      <c r="H11560" t="s">
        <v>46</v>
      </c>
      <c r="I11560" t="s">
        <v>37</v>
      </c>
      <c r="J11560">
        <v>1583.4</v>
      </c>
    </row>
    <row r="11561" spans="1:10" x14ac:dyDescent="0.25">
      <c r="A11561">
        <v>82</v>
      </c>
      <c r="B11561">
        <v>2018</v>
      </c>
      <c r="C11561" t="s">
        <v>41</v>
      </c>
      <c r="D11561" t="s">
        <v>58</v>
      </c>
      <c r="E11561" t="s">
        <v>39</v>
      </c>
      <c r="F11561">
        <v>4</v>
      </c>
      <c r="G11561" t="s">
        <v>38</v>
      </c>
      <c r="H11561" t="s">
        <v>2</v>
      </c>
      <c r="I11561" t="s">
        <v>51</v>
      </c>
      <c r="J11561">
        <v>1159.3</v>
      </c>
    </row>
    <row r="11562" spans="1:10" x14ac:dyDescent="0.25">
      <c r="A11562">
        <v>82</v>
      </c>
      <c r="B11562">
        <v>2018</v>
      </c>
      <c r="C11562" t="s">
        <v>41</v>
      </c>
      <c r="D11562" t="s">
        <v>58</v>
      </c>
      <c r="E11562" t="s">
        <v>39</v>
      </c>
      <c r="F11562">
        <v>5</v>
      </c>
      <c r="G11562" t="s">
        <v>38</v>
      </c>
      <c r="H11562" t="s">
        <v>46</v>
      </c>
      <c r="I11562" t="s">
        <v>51</v>
      </c>
      <c r="J11562">
        <v>1635.8</v>
      </c>
    </row>
    <row r="11563" spans="1:10" x14ac:dyDescent="0.25">
      <c r="A11563">
        <v>82</v>
      </c>
      <c r="B11563">
        <v>2018</v>
      </c>
      <c r="C11563" t="s">
        <v>41</v>
      </c>
      <c r="D11563" t="s">
        <v>58</v>
      </c>
      <c r="E11563" t="s">
        <v>39</v>
      </c>
      <c r="F11563">
        <v>6</v>
      </c>
      <c r="G11563" t="s">
        <v>45</v>
      </c>
      <c r="H11563" t="s">
        <v>46</v>
      </c>
      <c r="I11563" t="s">
        <v>51</v>
      </c>
      <c r="J11563">
        <v>1305.3</v>
      </c>
    </row>
    <row r="11564" spans="1:10" x14ac:dyDescent="0.25">
      <c r="A11564">
        <v>82</v>
      </c>
      <c r="B11564">
        <v>2018</v>
      </c>
      <c r="C11564" t="s">
        <v>41</v>
      </c>
      <c r="D11564" t="s">
        <v>59</v>
      </c>
      <c r="E11564" t="s">
        <v>39</v>
      </c>
      <c r="F11564">
        <v>1</v>
      </c>
      <c r="G11564" t="s">
        <v>45</v>
      </c>
      <c r="H11564" t="s">
        <v>2</v>
      </c>
      <c r="I11564" t="s">
        <v>37</v>
      </c>
      <c r="J11564">
        <v>1622.8</v>
      </c>
    </row>
    <row r="11565" spans="1:10" x14ac:dyDescent="0.25">
      <c r="A11565">
        <v>82</v>
      </c>
      <c r="B11565">
        <v>2018</v>
      </c>
      <c r="C11565" t="s">
        <v>41</v>
      </c>
      <c r="D11565" t="s">
        <v>59</v>
      </c>
      <c r="E11565" t="s">
        <v>39</v>
      </c>
      <c r="F11565">
        <v>2</v>
      </c>
      <c r="G11565" t="s">
        <v>45</v>
      </c>
      <c r="H11565" t="s">
        <v>2</v>
      </c>
      <c r="I11565" t="s">
        <v>51</v>
      </c>
      <c r="J11565">
        <v>838.9</v>
      </c>
    </row>
    <row r="11566" spans="1:10" x14ac:dyDescent="0.25">
      <c r="A11566">
        <v>82</v>
      </c>
      <c r="B11566">
        <v>2018</v>
      </c>
      <c r="C11566" t="s">
        <v>41</v>
      </c>
      <c r="D11566" t="s">
        <v>59</v>
      </c>
      <c r="E11566" t="s">
        <v>39</v>
      </c>
      <c r="F11566">
        <v>3</v>
      </c>
      <c r="G11566" t="s">
        <v>45</v>
      </c>
      <c r="H11566" t="s">
        <v>46</v>
      </c>
      <c r="I11566" t="s">
        <v>37</v>
      </c>
      <c r="J11566">
        <v>1915.6</v>
      </c>
    </row>
    <row r="11567" spans="1:10" x14ac:dyDescent="0.25">
      <c r="A11567">
        <v>82</v>
      </c>
      <c r="B11567">
        <v>2018</v>
      </c>
      <c r="C11567" t="s">
        <v>41</v>
      </c>
      <c r="D11567" t="s">
        <v>59</v>
      </c>
      <c r="E11567" t="s">
        <v>39</v>
      </c>
      <c r="F11567">
        <v>4</v>
      </c>
      <c r="G11567" t="s">
        <v>45</v>
      </c>
      <c r="H11567" t="s">
        <v>46</v>
      </c>
      <c r="I11567" t="s">
        <v>37</v>
      </c>
      <c r="J11567">
        <v>2151.9</v>
      </c>
    </row>
    <row r="11568" spans="1:10" x14ac:dyDescent="0.25">
      <c r="A11568">
        <v>82</v>
      </c>
      <c r="B11568">
        <v>2018</v>
      </c>
      <c r="C11568" t="s">
        <v>41</v>
      </c>
      <c r="D11568" t="s">
        <v>59</v>
      </c>
      <c r="E11568" t="s">
        <v>39</v>
      </c>
      <c r="F11568">
        <v>5</v>
      </c>
      <c r="G11568" t="s">
        <v>38</v>
      </c>
      <c r="H11568" t="s">
        <v>46</v>
      </c>
      <c r="I11568" t="s">
        <v>37</v>
      </c>
      <c r="J11568">
        <v>847.5</v>
      </c>
    </row>
    <row r="11569" spans="1:10" x14ac:dyDescent="0.25">
      <c r="A11569">
        <v>82</v>
      </c>
      <c r="B11569">
        <v>2018</v>
      </c>
      <c r="C11569" t="s">
        <v>41</v>
      </c>
      <c r="D11569" t="s">
        <v>59</v>
      </c>
      <c r="E11569" t="s">
        <v>39</v>
      </c>
      <c r="F11569">
        <v>6</v>
      </c>
      <c r="G11569" t="s">
        <v>45</v>
      </c>
      <c r="H11569" t="s">
        <v>2</v>
      </c>
      <c r="I11569" t="s">
        <v>37</v>
      </c>
      <c r="J11569">
        <v>1523.6</v>
      </c>
    </row>
    <row r="11570" spans="1:10" x14ac:dyDescent="0.25">
      <c r="A11570">
        <v>83</v>
      </c>
      <c r="B11570">
        <v>2017</v>
      </c>
      <c r="C11570" t="s">
        <v>41</v>
      </c>
      <c r="D11570" t="s">
        <v>58</v>
      </c>
      <c r="E11570" t="s">
        <v>39</v>
      </c>
      <c r="F11570">
        <v>1</v>
      </c>
      <c r="G11570" t="s">
        <v>38</v>
      </c>
      <c r="H11570" t="s">
        <v>2</v>
      </c>
      <c r="I11570" t="s">
        <v>51</v>
      </c>
      <c r="J11570">
        <v>1653.2</v>
      </c>
    </row>
    <row r="11571" spans="1:10" x14ac:dyDescent="0.25">
      <c r="A11571">
        <v>83</v>
      </c>
      <c r="B11571">
        <v>2017</v>
      </c>
      <c r="C11571" t="s">
        <v>41</v>
      </c>
      <c r="D11571" t="s">
        <v>58</v>
      </c>
      <c r="E11571" t="s">
        <v>39</v>
      </c>
      <c r="F11571">
        <v>2</v>
      </c>
      <c r="G11571" t="s">
        <v>45</v>
      </c>
      <c r="H11571" t="s">
        <v>46</v>
      </c>
      <c r="I11571" t="s">
        <v>51</v>
      </c>
      <c r="J11571">
        <v>1719.5</v>
      </c>
    </row>
    <row r="11572" spans="1:10" x14ac:dyDescent="0.25">
      <c r="A11572">
        <v>83</v>
      </c>
      <c r="B11572">
        <v>2017</v>
      </c>
      <c r="C11572" t="s">
        <v>41</v>
      </c>
      <c r="D11572" t="s">
        <v>58</v>
      </c>
      <c r="E11572" t="s">
        <v>39</v>
      </c>
      <c r="F11572">
        <v>3</v>
      </c>
      <c r="G11572" t="s">
        <v>45</v>
      </c>
      <c r="H11572" t="s">
        <v>2</v>
      </c>
      <c r="I11572" t="s">
        <v>37</v>
      </c>
      <c r="J11572">
        <v>1671.2</v>
      </c>
    </row>
    <row r="11573" spans="1:10" x14ac:dyDescent="0.25">
      <c r="A11573">
        <v>83</v>
      </c>
      <c r="B11573">
        <v>2017</v>
      </c>
      <c r="C11573" t="s">
        <v>41</v>
      </c>
      <c r="D11573" t="s">
        <v>58</v>
      </c>
      <c r="E11573" t="s">
        <v>39</v>
      </c>
      <c r="F11573">
        <v>4</v>
      </c>
      <c r="G11573" t="s">
        <v>45</v>
      </c>
      <c r="H11573" t="s">
        <v>2</v>
      </c>
      <c r="I11573" t="s">
        <v>37</v>
      </c>
      <c r="J11573">
        <v>202.9</v>
      </c>
    </row>
    <row r="11574" spans="1:10" x14ac:dyDescent="0.25">
      <c r="A11574">
        <v>83</v>
      </c>
      <c r="B11574">
        <v>2017</v>
      </c>
      <c r="C11574" t="s">
        <v>41</v>
      </c>
      <c r="D11574" t="s">
        <v>58</v>
      </c>
      <c r="E11574" t="s">
        <v>39</v>
      </c>
      <c r="F11574">
        <v>5</v>
      </c>
      <c r="G11574" t="s">
        <v>45</v>
      </c>
      <c r="H11574" t="s">
        <v>2</v>
      </c>
      <c r="I11574" t="s">
        <v>51</v>
      </c>
      <c r="J11574">
        <v>-77.7</v>
      </c>
    </row>
    <row r="11575" spans="1:10" x14ac:dyDescent="0.25">
      <c r="A11575">
        <v>83</v>
      </c>
      <c r="B11575">
        <v>2017</v>
      </c>
      <c r="C11575" t="s">
        <v>41</v>
      </c>
      <c r="D11575" t="s">
        <v>58</v>
      </c>
      <c r="E11575" t="s">
        <v>39</v>
      </c>
      <c r="F11575">
        <v>6</v>
      </c>
      <c r="G11575" t="s">
        <v>38</v>
      </c>
      <c r="H11575" t="s">
        <v>46</v>
      </c>
      <c r="I11575" t="s">
        <v>51</v>
      </c>
      <c r="J11575">
        <v>1335.1</v>
      </c>
    </row>
    <row r="11576" spans="1:10" x14ac:dyDescent="0.25">
      <c r="A11576">
        <v>83</v>
      </c>
      <c r="B11576">
        <v>2017</v>
      </c>
      <c r="C11576" t="s">
        <v>41</v>
      </c>
      <c r="D11576" t="s">
        <v>59</v>
      </c>
      <c r="E11576" t="s">
        <v>39</v>
      </c>
      <c r="F11576">
        <v>1</v>
      </c>
      <c r="G11576" t="s">
        <v>45</v>
      </c>
      <c r="H11576" t="s">
        <v>2</v>
      </c>
      <c r="I11576" t="s">
        <v>51</v>
      </c>
      <c r="J11576">
        <v>574.29999999999995</v>
      </c>
    </row>
    <row r="11577" spans="1:10" x14ac:dyDescent="0.25">
      <c r="A11577">
        <v>83</v>
      </c>
      <c r="B11577">
        <v>2017</v>
      </c>
      <c r="C11577" t="s">
        <v>41</v>
      </c>
      <c r="D11577" t="s">
        <v>59</v>
      </c>
      <c r="E11577" t="s">
        <v>39</v>
      </c>
      <c r="F11577">
        <v>2</v>
      </c>
      <c r="G11577" t="s">
        <v>38</v>
      </c>
      <c r="H11577" t="s">
        <v>2</v>
      </c>
      <c r="I11577" t="s">
        <v>51</v>
      </c>
      <c r="J11577">
        <v>2038.8</v>
      </c>
    </row>
    <row r="11578" spans="1:10" x14ac:dyDescent="0.25">
      <c r="A11578">
        <v>83</v>
      </c>
      <c r="B11578">
        <v>2017</v>
      </c>
      <c r="C11578" t="s">
        <v>41</v>
      </c>
      <c r="D11578" t="s">
        <v>59</v>
      </c>
      <c r="E11578" t="s">
        <v>39</v>
      </c>
      <c r="F11578">
        <v>3</v>
      </c>
      <c r="G11578" t="s">
        <v>45</v>
      </c>
      <c r="H11578" t="s">
        <v>2</v>
      </c>
      <c r="I11578" t="s">
        <v>51</v>
      </c>
      <c r="J11578">
        <v>1155.9000000000001</v>
      </c>
    </row>
    <row r="11579" spans="1:10" x14ac:dyDescent="0.25">
      <c r="A11579">
        <v>83</v>
      </c>
      <c r="B11579">
        <v>2017</v>
      </c>
      <c r="C11579" t="s">
        <v>41</v>
      </c>
      <c r="D11579" t="s">
        <v>59</v>
      </c>
      <c r="E11579" t="s">
        <v>39</v>
      </c>
      <c r="F11579">
        <v>4</v>
      </c>
      <c r="G11579" t="s">
        <v>45</v>
      </c>
      <c r="H11579" t="s">
        <v>46</v>
      </c>
      <c r="I11579" t="s">
        <v>37</v>
      </c>
      <c r="J11579">
        <v>1561.5</v>
      </c>
    </row>
    <row r="11580" spans="1:10" x14ac:dyDescent="0.25">
      <c r="A11580">
        <v>83</v>
      </c>
      <c r="B11580">
        <v>2017</v>
      </c>
      <c r="C11580" t="s">
        <v>41</v>
      </c>
      <c r="D11580" t="s">
        <v>59</v>
      </c>
      <c r="E11580" t="s">
        <v>39</v>
      </c>
      <c r="F11580">
        <v>5</v>
      </c>
      <c r="G11580" t="s">
        <v>45</v>
      </c>
      <c r="H11580" t="s">
        <v>2</v>
      </c>
      <c r="I11580" t="s">
        <v>37</v>
      </c>
      <c r="J11580">
        <v>1048.5</v>
      </c>
    </row>
    <row r="11581" spans="1:10" x14ac:dyDescent="0.25">
      <c r="A11581">
        <v>83</v>
      </c>
      <c r="B11581">
        <v>2017</v>
      </c>
      <c r="C11581" t="s">
        <v>41</v>
      </c>
      <c r="D11581" t="s">
        <v>59</v>
      </c>
      <c r="E11581" t="s">
        <v>39</v>
      </c>
      <c r="F11581">
        <v>6</v>
      </c>
      <c r="G11581" t="s">
        <v>45</v>
      </c>
      <c r="H11581" t="s">
        <v>46</v>
      </c>
      <c r="I11581" t="s">
        <v>37</v>
      </c>
      <c r="J11581">
        <v>1794</v>
      </c>
    </row>
    <row r="11582" spans="1:10" x14ac:dyDescent="0.25">
      <c r="A11582">
        <v>83</v>
      </c>
      <c r="B11582">
        <v>2018</v>
      </c>
      <c r="C11582" t="s">
        <v>41</v>
      </c>
      <c r="D11582" t="s">
        <v>58</v>
      </c>
      <c r="E11582" t="s">
        <v>39</v>
      </c>
      <c r="F11582">
        <v>1</v>
      </c>
      <c r="G11582" t="s">
        <v>45</v>
      </c>
      <c r="H11582" t="s">
        <v>2</v>
      </c>
      <c r="I11582" t="s">
        <v>51</v>
      </c>
      <c r="J11582">
        <v>1093.7</v>
      </c>
    </row>
    <row r="11583" spans="1:10" x14ac:dyDescent="0.25">
      <c r="A11583">
        <v>83</v>
      </c>
      <c r="B11583">
        <v>2018</v>
      </c>
      <c r="C11583" t="s">
        <v>41</v>
      </c>
      <c r="D11583" t="s">
        <v>58</v>
      </c>
      <c r="E11583" t="s">
        <v>39</v>
      </c>
      <c r="F11583">
        <v>2</v>
      </c>
      <c r="G11583" t="s">
        <v>45</v>
      </c>
      <c r="H11583" t="s">
        <v>2</v>
      </c>
      <c r="I11583" t="s">
        <v>51</v>
      </c>
      <c r="J11583">
        <v>1366.8</v>
      </c>
    </row>
    <row r="11584" spans="1:10" x14ac:dyDescent="0.25">
      <c r="A11584">
        <v>83</v>
      </c>
      <c r="B11584">
        <v>2018</v>
      </c>
      <c r="C11584" t="s">
        <v>41</v>
      </c>
      <c r="D11584" t="s">
        <v>58</v>
      </c>
      <c r="E11584" t="s">
        <v>39</v>
      </c>
      <c r="F11584">
        <v>3</v>
      </c>
      <c r="G11584" t="s">
        <v>38</v>
      </c>
      <c r="H11584" t="s">
        <v>2</v>
      </c>
      <c r="I11584" t="s">
        <v>37</v>
      </c>
      <c r="J11584">
        <v>1359.9</v>
      </c>
    </row>
    <row r="11585" spans="1:10" x14ac:dyDescent="0.25">
      <c r="A11585">
        <v>83</v>
      </c>
      <c r="B11585">
        <v>2018</v>
      </c>
      <c r="C11585" t="s">
        <v>41</v>
      </c>
      <c r="D11585" t="s">
        <v>58</v>
      </c>
      <c r="E11585" t="s">
        <v>39</v>
      </c>
      <c r="F11585">
        <v>4</v>
      </c>
      <c r="G11585" t="s">
        <v>45</v>
      </c>
      <c r="H11585" t="s">
        <v>46</v>
      </c>
      <c r="I11585" t="s">
        <v>37</v>
      </c>
      <c r="J11585">
        <v>1727.5</v>
      </c>
    </row>
    <row r="11586" spans="1:10" x14ac:dyDescent="0.25">
      <c r="A11586">
        <v>83</v>
      </c>
      <c r="B11586">
        <v>2018</v>
      </c>
      <c r="C11586" t="s">
        <v>41</v>
      </c>
      <c r="D11586" t="s">
        <v>58</v>
      </c>
      <c r="E11586" t="s">
        <v>39</v>
      </c>
      <c r="F11586">
        <v>5</v>
      </c>
      <c r="G11586" t="s">
        <v>45</v>
      </c>
      <c r="H11586" t="s">
        <v>2</v>
      </c>
      <c r="I11586" t="s">
        <v>37</v>
      </c>
      <c r="J11586">
        <v>700.1</v>
      </c>
    </row>
    <row r="11587" spans="1:10" x14ac:dyDescent="0.25">
      <c r="A11587">
        <v>83</v>
      </c>
      <c r="B11587">
        <v>2018</v>
      </c>
      <c r="C11587" t="s">
        <v>41</v>
      </c>
      <c r="D11587" t="s">
        <v>58</v>
      </c>
      <c r="E11587" t="s">
        <v>39</v>
      </c>
      <c r="F11587">
        <v>6</v>
      </c>
      <c r="G11587" t="s">
        <v>38</v>
      </c>
      <c r="H11587" t="s">
        <v>2</v>
      </c>
      <c r="I11587" t="s">
        <v>51</v>
      </c>
      <c r="J11587">
        <v>704</v>
      </c>
    </row>
    <row r="11588" spans="1:10" x14ac:dyDescent="0.25">
      <c r="A11588">
        <v>83</v>
      </c>
      <c r="B11588">
        <v>2018</v>
      </c>
      <c r="C11588" t="s">
        <v>41</v>
      </c>
      <c r="D11588" t="s">
        <v>59</v>
      </c>
      <c r="E11588" t="s">
        <v>39</v>
      </c>
      <c r="F11588">
        <v>1</v>
      </c>
      <c r="G11588" t="s">
        <v>45</v>
      </c>
      <c r="H11588" t="s">
        <v>46</v>
      </c>
      <c r="I11588" t="s">
        <v>51</v>
      </c>
      <c r="J11588">
        <v>1907.2</v>
      </c>
    </row>
    <row r="11589" spans="1:10" x14ac:dyDescent="0.25">
      <c r="A11589">
        <v>83</v>
      </c>
      <c r="B11589">
        <v>2018</v>
      </c>
      <c r="C11589" t="s">
        <v>41</v>
      </c>
      <c r="D11589" t="s">
        <v>59</v>
      </c>
      <c r="E11589" t="s">
        <v>39</v>
      </c>
      <c r="F11589">
        <v>2</v>
      </c>
      <c r="G11589" t="s">
        <v>38</v>
      </c>
      <c r="H11589" t="s">
        <v>2</v>
      </c>
      <c r="I11589" t="s">
        <v>51</v>
      </c>
      <c r="J11589">
        <v>1875.4</v>
      </c>
    </row>
    <row r="11590" spans="1:10" x14ac:dyDescent="0.25">
      <c r="A11590">
        <v>83</v>
      </c>
      <c r="B11590">
        <v>2018</v>
      </c>
      <c r="C11590" t="s">
        <v>41</v>
      </c>
      <c r="D11590" t="s">
        <v>59</v>
      </c>
      <c r="E11590" t="s">
        <v>39</v>
      </c>
      <c r="F11590">
        <v>3</v>
      </c>
      <c r="G11590" t="s">
        <v>38</v>
      </c>
      <c r="H11590" t="s">
        <v>2</v>
      </c>
      <c r="I11590" t="s">
        <v>51</v>
      </c>
      <c r="J11590">
        <v>1154.5999999999999</v>
      </c>
    </row>
    <row r="11591" spans="1:10" x14ac:dyDescent="0.25">
      <c r="A11591">
        <v>83</v>
      </c>
      <c r="B11591">
        <v>2018</v>
      </c>
      <c r="C11591" t="s">
        <v>41</v>
      </c>
      <c r="D11591" t="s">
        <v>59</v>
      </c>
      <c r="E11591" t="s">
        <v>39</v>
      </c>
      <c r="F11591">
        <v>4</v>
      </c>
      <c r="G11591" t="s">
        <v>38</v>
      </c>
      <c r="H11591" t="s">
        <v>46</v>
      </c>
      <c r="I11591" t="s">
        <v>51</v>
      </c>
      <c r="J11591">
        <v>1025.7</v>
      </c>
    </row>
    <row r="11592" spans="1:10" x14ac:dyDescent="0.25">
      <c r="A11592">
        <v>83</v>
      </c>
      <c r="B11592">
        <v>2018</v>
      </c>
      <c r="C11592" t="s">
        <v>41</v>
      </c>
      <c r="D11592" t="s">
        <v>59</v>
      </c>
      <c r="E11592" t="s">
        <v>39</v>
      </c>
      <c r="F11592">
        <v>5</v>
      </c>
      <c r="G11592" t="s">
        <v>45</v>
      </c>
      <c r="H11592" t="s">
        <v>46</v>
      </c>
      <c r="I11592" t="s">
        <v>51</v>
      </c>
      <c r="J11592">
        <v>1169.7</v>
      </c>
    </row>
    <row r="11593" spans="1:10" x14ac:dyDescent="0.25">
      <c r="A11593">
        <v>83</v>
      </c>
      <c r="B11593">
        <v>2018</v>
      </c>
      <c r="C11593" t="s">
        <v>41</v>
      </c>
      <c r="D11593" t="s">
        <v>59</v>
      </c>
      <c r="E11593" t="s">
        <v>39</v>
      </c>
      <c r="F11593">
        <v>6</v>
      </c>
      <c r="G11593" t="s">
        <v>45</v>
      </c>
      <c r="H11593" t="s">
        <v>2</v>
      </c>
      <c r="I11593" t="s">
        <v>51</v>
      </c>
      <c r="J11593">
        <v>1842.5</v>
      </c>
    </row>
    <row r="11594" spans="1:10" x14ac:dyDescent="0.25">
      <c r="A11594">
        <v>84</v>
      </c>
      <c r="B11594">
        <v>2017</v>
      </c>
      <c r="C11594" t="s">
        <v>41</v>
      </c>
      <c r="D11594" t="s">
        <v>58</v>
      </c>
      <c r="E11594" t="s">
        <v>39</v>
      </c>
      <c r="F11594">
        <v>1</v>
      </c>
      <c r="G11594" t="s">
        <v>38</v>
      </c>
      <c r="H11594" t="s">
        <v>2</v>
      </c>
      <c r="I11594" t="s">
        <v>37</v>
      </c>
      <c r="J11594">
        <v>941.6</v>
      </c>
    </row>
    <row r="11595" spans="1:10" x14ac:dyDescent="0.25">
      <c r="A11595">
        <v>84</v>
      </c>
      <c r="B11595">
        <v>2017</v>
      </c>
      <c r="C11595" t="s">
        <v>41</v>
      </c>
      <c r="D11595" t="s">
        <v>58</v>
      </c>
      <c r="E11595" t="s">
        <v>39</v>
      </c>
      <c r="F11595">
        <v>2</v>
      </c>
      <c r="G11595" t="s">
        <v>45</v>
      </c>
      <c r="H11595" t="s">
        <v>46</v>
      </c>
      <c r="I11595" t="s">
        <v>37</v>
      </c>
      <c r="J11595">
        <v>940.3</v>
      </c>
    </row>
    <row r="11596" spans="1:10" x14ac:dyDescent="0.25">
      <c r="A11596">
        <v>84</v>
      </c>
      <c r="B11596">
        <v>2017</v>
      </c>
      <c r="C11596" t="s">
        <v>41</v>
      </c>
      <c r="D11596" t="s">
        <v>58</v>
      </c>
      <c r="E11596" t="s">
        <v>39</v>
      </c>
      <c r="F11596">
        <v>3</v>
      </c>
      <c r="G11596" t="s">
        <v>38</v>
      </c>
      <c r="H11596" t="s">
        <v>46</v>
      </c>
      <c r="I11596" t="s">
        <v>37</v>
      </c>
      <c r="J11596">
        <v>1506.7</v>
      </c>
    </row>
    <row r="11597" spans="1:10" x14ac:dyDescent="0.25">
      <c r="A11597">
        <v>84</v>
      </c>
      <c r="B11597">
        <v>2017</v>
      </c>
      <c r="C11597" t="s">
        <v>41</v>
      </c>
      <c r="D11597" t="s">
        <v>58</v>
      </c>
      <c r="E11597" t="s">
        <v>39</v>
      </c>
      <c r="F11597">
        <v>4</v>
      </c>
      <c r="G11597" t="s">
        <v>45</v>
      </c>
      <c r="H11597" t="s">
        <v>2</v>
      </c>
      <c r="I11597" t="s">
        <v>51</v>
      </c>
      <c r="J11597">
        <v>194.2</v>
      </c>
    </row>
    <row r="11598" spans="1:10" x14ac:dyDescent="0.25">
      <c r="A11598">
        <v>84</v>
      </c>
      <c r="B11598">
        <v>2017</v>
      </c>
      <c r="C11598" t="s">
        <v>41</v>
      </c>
      <c r="D11598" t="s">
        <v>58</v>
      </c>
      <c r="E11598" t="s">
        <v>39</v>
      </c>
      <c r="F11598">
        <v>5</v>
      </c>
      <c r="G11598" t="s">
        <v>38</v>
      </c>
      <c r="H11598" t="s">
        <v>2</v>
      </c>
      <c r="I11598" t="s">
        <v>51</v>
      </c>
      <c r="J11598">
        <v>1228.7</v>
      </c>
    </row>
    <row r="11599" spans="1:10" x14ac:dyDescent="0.25">
      <c r="A11599">
        <v>84</v>
      </c>
      <c r="B11599">
        <v>2017</v>
      </c>
      <c r="C11599" t="s">
        <v>41</v>
      </c>
      <c r="D11599" t="s">
        <v>58</v>
      </c>
      <c r="E11599" t="s">
        <v>39</v>
      </c>
      <c r="F11599">
        <v>6</v>
      </c>
      <c r="G11599" t="s">
        <v>45</v>
      </c>
      <c r="H11599" t="s">
        <v>46</v>
      </c>
      <c r="I11599" t="s">
        <v>51</v>
      </c>
      <c r="J11599">
        <v>928.9</v>
      </c>
    </row>
    <row r="11600" spans="1:10" x14ac:dyDescent="0.25">
      <c r="A11600">
        <v>84</v>
      </c>
      <c r="B11600">
        <v>2017</v>
      </c>
      <c r="C11600" t="s">
        <v>41</v>
      </c>
      <c r="D11600" t="s">
        <v>59</v>
      </c>
      <c r="E11600" t="s">
        <v>39</v>
      </c>
      <c r="F11600">
        <v>1</v>
      </c>
      <c r="G11600" t="s">
        <v>45</v>
      </c>
      <c r="H11600" t="s">
        <v>46</v>
      </c>
      <c r="I11600" t="s">
        <v>51</v>
      </c>
      <c r="J11600">
        <v>1453</v>
      </c>
    </row>
    <row r="11601" spans="1:10" x14ac:dyDescent="0.25">
      <c r="A11601">
        <v>84</v>
      </c>
      <c r="B11601">
        <v>2017</v>
      </c>
      <c r="C11601" t="s">
        <v>41</v>
      </c>
      <c r="D11601" t="s">
        <v>59</v>
      </c>
      <c r="E11601" t="s">
        <v>39</v>
      </c>
      <c r="F11601">
        <v>2</v>
      </c>
      <c r="G11601" t="s">
        <v>38</v>
      </c>
      <c r="H11601" t="s">
        <v>2</v>
      </c>
      <c r="I11601" t="s">
        <v>51</v>
      </c>
      <c r="J11601">
        <v>1469.5</v>
      </c>
    </row>
    <row r="11602" spans="1:10" x14ac:dyDescent="0.25">
      <c r="A11602">
        <v>84</v>
      </c>
      <c r="B11602">
        <v>2017</v>
      </c>
      <c r="C11602" t="s">
        <v>41</v>
      </c>
      <c r="D11602" t="s">
        <v>59</v>
      </c>
      <c r="E11602" t="s">
        <v>39</v>
      </c>
      <c r="F11602">
        <v>3</v>
      </c>
      <c r="G11602" t="s">
        <v>45</v>
      </c>
      <c r="H11602" t="s">
        <v>46</v>
      </c>
      <c r="I11602" t="s">
        <v>51</v>
      </c>
      <c r="J11602">
        <v>2167.8000000000002</v>
      </c>
    </row>
    <row r="11603" spans="1:10" x14ac:dyDescent="0.25">
      <c r="A11603">
        <v>84</v>
      </c>
      <c r="B11603">
        <v>2017</v>
      </c>
      <c r="C11603" t="s">
        <v>41</v>
      </c>
      <c r="D11603" t="s">
        <v>59</v>
      </c>
      <c r="E11603" t="s">
        <v>39</v>
      </c>
      <c r="F11603">
        <v>4</v>
      </c>
      <c r="G11603" t="s">
        <v>38</v>
      </c>
      <c r="H11603" t="s">
        <v>2</v>
      </c>
      <c r="I11603" t="s">
        <v>51</v>
      </c>
      <c r="J11603">
        <v>905.1</v>
      </c>
    </row>
    <row r="11604" spans="1:10" x14ac:dyDescent="0.25">
      <c r="A11604">
        <v>84</v>
      </c>
      <c r="B11604">
        <v>2017</v>
      </c>
      <c r="C11604" t="s">
        <v>41</v>
      </c>
      <c r="D11604" t="s">
        <v>59</v>
      </c>
      <c r="E11604" t="s">
        <v>39</v>
      </c>
      <c r="F11604">
        <v>5</v>
      </c>
      <c r="G11604" t="s">
        <v>45</v>
      </c>
      <c r="H11604" t="s">
        <v>2</v>
      </c>
      <c r="I11604" t="s">
        <v>37</v>
      </c>
      <c r="J11604">
        <v>1716.3</v>
      </c>
    </row>
    <row r="11605" spans="1:10" x14ac:dyDescent="0.25">
      <c r="A11605">
        <v>84</v>
      </c>
      <c r="B11605">
        <v>2017</v>
      </c>
      <c r="C11605" t="s">
        <v>41</v>
      </c>
      <c r="D11605" t="s">
        <v>59</v>
      </c>
      <c r="E11605" t="s">
        <v>39</v>
      </c>
      <c r="F11605">
        <v>6</v>
      </c>
      <c r="G11605" t="s">
        <v>45</v>
      </c>
      <c r="H11605" t="s">
        <v>46</v>
      </c>
      <c r="I11605" t="s">
        <v>51</v>
      </c>
      <c r="J11605">
        <v>1561.3</v>
      </c>
    </row>
    <row r="11606" spans="1:10" x14ac:dyDescent="0.25">
      <c r="A11606">
        <v>84</v>
      </c>
      <c r="B11606">
        <v>2018</v>
      </c>
      <c r="C11606" t="s">
        <v>41</v>
      </c>
      <c r="D11606" t="s">
        <v>58</v>
      </c>
      <c r="E11606" t="s">
        <v>39</v>
      </c>
      <c r="F11606">
        <v>1</v>
      </c>
      <c r="G11606" t="s">
        <v>38</v>
      </c>
      <c r="H11606" t="s">
        <v>46</v>
      </c>
      <c r="I11606" t="s">
        <v>37</v>
      </c>
      <c r="J11606">
        <v>1122.9000000000001</v>
      </c>
    </row>
    <row r="11607" spans="1:10" x14ac:dyDescent="0.25">
      <c r="A11607">
        <v>84</v>
      </c>
      <c r="B11607">
        <v>2018</v>
      </c>
      <c r="C11607" t="s">
        <v>41</v>
      </c>
      <c r="D11607" t="s">
        <v>58</v>
      </c>
      <c r="E11607" t="s">
        <v>39</v>
      </c>
      <c r="F11607">
        <v>2</v>
      </c>
      <c r="G11607" t="s">
        <v>38</v>
      </c>
      <c r="H11607" t="s">
        <v>2</v>
      </c>
      <c r="I11607" t="s">
        <v>51</v>
      </c>
      <c r="J11607">
        <v>1055.4000000000001</v>
      </c>
    </row>
    <row r="11608" spans="1:10" x14ac:dyDescent="0.25">
      <c r="A11608">
        <v>84</v>
      </c>
      <c r="B11608">
        <v>2018</v>
      </c>
      <c r="C11608" t="s">
        <v>41</v>
      </c>
      <c r="D11608" t="s">
        <v>58</v>
      </c>
      <c r="E11608" t="s">
        <v>39</v>
      </c>
      <c r="F11608">
        <v>3</v>
      </c>
      <c r="G11608" t="s">
        <v>38</v>
      </c>
      <c r="H11608" t="s">
        <v>2</v>
      </c>
      <c r="I11608" t="s">
        <v>51</v>
      </c>
      <c r="J11608">
        <v>1119.7</v>
      </c>
    </row>
    <row r="11609" spans="1:10" x14ac:dyDescent="0.25">
      <c r="A11609">
        <v>84</v>
      </c>
      <c r="B11609">
        <v>2018</v>
      </c>
      <c r="C11609" t="s">
        <v>41</v>
      </c>
      <c r="D11609" t="s">
        <v>58</v>
      </c>
      <c r="E11609" t="s">
        <v>39</v>
      </c>
      <c r="F11609">
        <v>4</v>
      </c>
      <c r="G11609" t="s">
        <v>38</v>
      </c>
      <c r="H11609" t="s">
        <v>2</v>
      </c>
      <c r="I11609" t="s">
        <v>37</v>
      </c>
      <c r="J11609">
        <v>1247.0999999999999</v>
      </c>
    </row>
    <row r="11610" spans="1:10" x14ac:dyDescent="0.25">
      <c r="A11610">
        <v>84</v>
      </c>
      <c r="B11610">
        <v>2018</v>
      </c>
      <c r="C11610" t="s">
        <v>41</v>
      </c>
      <c r="D11610" t="s">
        <v>58</v>
      </c>
      <c r="E11610" t="s">
        <v>39</v>
      </c>
      <c r="F11610">
        <v>5</v>
      </c>
      <c r="G11610" t="s">
        <v>45</v>
      </c>
      <c r="H11610" t="s">
        <v>46</v>
      </c>
      <c r="I11610" t="s">
        <v>37</v>
      </c>
      <c r="J11610">
        <v>360.7</v>
      </c>
    </row>
    <row r="11611" spans="1:10" x14ac:dyDescent="0.25">
      <c r="A11611">
        <v>84</v>
      </c>
      <c r="B11611">
        <v>2018</v>
      </c>
      <c r="C11611" t="s">
        <v>41</v>
      </c>
      <c r="D11611" t="s">
        <v>58</v>
      </c>
      <c r="E11611" t="s">
        <v>39</v>
      </c>
      <c r="F11611">
        <v>6</v>
      </c>
      <c r="G11611" t="s">
        <v>45</v>
      </c>
      <c r="H11611" t="s">
        <v>46</v>
      </c>
      <c r="I11611" t="s">
        <v>51</v>
      </c>
      <c r="J11611">
        <v>1427.3</v>
      </c>
    </row>
    <row r="11612" spans="1:10" x14ac:dyDescent="0.25">
      <c r="A11612">
        <v>84</v>
      </c>
      <c r="B11612">
        <v>2018</v>
      </c>
      <c r="C11612" t="s">
        <v>41</v>
      </c>
      <c r="D11612" t="s">
        <v>59</v>
      </c>
      <c r="E11612" t="s">
        <v>39</v>
      </c>
      <c r="F11612">
        <v>1</v>
      </c>
      <c r="G11612" t="s">
        <v>38</v>
      </c>
      <c r="H11612" t="s">
        <v>46</v>
      </c>
      <c r="I11612" t="s">
        <v>51</v>
      </c>
      <c r="J11612">
        <v>1332.8</v>
      </c>
    </row>
    <row r="11613" spans="1:10" x14ac:dyDescent="0.25">
      <c r="A11613">
        <v>84</v>
      </c>
      <c r="B11613">
        <v>2018</v>
      </c>
      <c r="C11613" t="s">
        <v>41</v>
      </c>
      <c r="D11613" t="s">
        <v>59</v>
      </c>
      <c r="E11613" t="s">
        <v>39</v>
      </c>
      <c r="F11613">
        <v>2</v>
      </c>
      <c r="G11613" t="s">
        <v>45</v>
      </c>
      <c r="H11613" t="s">
        <v>2</v>
      </c>
      <c r="I11613" t="s">
        <v>37</v>
      </c>
      <c r="J11613">
        <v>795</v>
      </c>
    </row>
    <row r="11614" spans="1:10" x14ac:dyDescent="0.25">
      <c r="A11614">
        <v>84</v>
      </c>
      <c r="B11614">
        <v>2018</v>
      </c>
      <c r="C11614" t="s">
        <v>41</v>
      </c>
      <c r="D11614" t="s">
        <v>59</v>
      </c>
      <c r="E11614" t="s">
        <v>39</v>
      </c>
      <c r="F11614">
        <v>3</v>
      </c>
      <c r="G11614" t="s">
        <v>45</v>
      </c>
      <c r="H11614" t="s">
        <v>46</v>
      </c>
      <c r="I11614" t="s">
        <v>51</v>
      </c>
      <c r="J11614">
        <v>1497.8</v>
      </c>
    </row>
    <row r="11615" spans="1:10" x14ac:dyDescent="0.25">
      <c r="A11615">
        <v>84</v>
      </c>
      <c r="B11615">
        <v>2018</v>
      </c>
      <c r="C11615" t="s">
        <v>41</v>
      </c>
      <c r="D11615" t="s">
        <v>59</v>
      </c>
      <c r="E11615" t="s">
        <v>39</v>
      </c>
      <c r="F11615">
        <v>4</v>
      </c>
      <c r="G11615" t="s">
        <v>38</v>
      </c>
      <c r="H11615" t="s">
        <v>2</v>
      </c>
      <c r="I11615" t="s">
        <v>37</v>
      </c>
      <c r="J11615">
        <v>1285.7</v>
      </c>
    </row>
    <row r="11616" spans="1:10" x14ac:dyDescent="0.25">
      <c r="A11616">
        <v>84</v>
      </c>
      <c r="B11616">
        <v>2018</v>
      </c>
      <c r="C11616" t="s">
        <v>41</v>
      </c>
      <c r="D11616" t="s">
        <v>59</v>
      </c>
      <c r="E11616" t="s">
        <v>39</v>
      </c>
      <c r="F11616">
        <v>5</v>
      </c>
      <c r="G11616" t="s">
        <v>38</v>
      </c>
      <c r="H11616" t="s">
        <v>2</v>
      </c>
      <c r="I11616" t="s">
        <v>37</v>
      </c>
      <c r="J11616">
        <v>1234.4000000000001</v>
      </c>
    </row>
    <row r="11617" spans="1:10" x14ac:dyDescent="0.25">
      <c r="A11617">
        <v>84</v>
      </c>
      <c r="B11617">
        <v>2018</v>
      </c>
      <c r="C11617" t="s">
        <v>41</v>
      </c>
      <c r="D11617" t="s">
        <v>59</v>
      </c>
      <c r="E11617" t="s">
        <v>39</v>
      </c>
      <c r="F11617">
        <v>6</v>
      </c>
      <c r="G11617" t="s">
        <v>45</v>
      </c>
      <c r="H11617" t="s">
        <v>46</v>
      </c>
      <c r="I11617" t="s">
        <v>37</v>
      </c>
      <c r="J11617">
        <v>1379.8</v>
      </c>
    </row>
    <row r="11618" spans="1:10" x14ac:dyDescent="0.25">
      <c r="A11618">
        <v>85</v>
      </c>
      <c r="B11618">
        <v>2017</v>
      </c>
      <c r="C11618" t="s">
        <v>41</v>
      </c>
      <c r="D11618" t="s">
        <v>58</v>
      </c>
      <c r="E11618" t="s">
        <v>39</v>
      </c>
      <c r="F11618">
        <v>1</v>
      </c>
      <c r="G11618" t="s">
        <v>38</v>
      </c>
      <c r="H11618" t="s">
        <v>2</v>
      </c>
      <c r="I11618" t="s">
        <v>37</v>
      </c>
      <c r="J11618">
        <v>1148.3</v>
      </c>
    </row>
    <row r="11619" spans="1:10" x14ac:dyDescent="0.25">
      <c r="A11619">
        <v>85</v>
      </c>
      <c r="B11619">
        <v>2017</v>
      </c>
      <c r="C11619" t="s">
        <v>41</v>
      </c>
      <c r="D11619" t="s">
        <v>58</v>
      </c>
      <c r="E11619" t="s">
        <v>39</v>
      </c>
      <c r="F11619">
        <v>2</v>
      </c>
      <c r="G11619" t="s">
        <v>45</v>
      </c>
      <c r="H11619" t="s">
        <v>2</v>
      </c>
      <c r="I11619" t="s">
        <v>51</v>
      </c>
      <c r="J11619">
        <v>598.1</v>
      </c>
    </row>
    <row r="11620" spans="1:10" x14ac:dyDescent="0.25">
      <c r="A11620">
        <v>85</v>
      </c>
      <c r="B11620">
        <v>2017</v>
      </c>
      <c r="C11620" t="s">
        <v>41</v>
      </c>
      <c r="D11620" t="s">
        <v>58</v>
      </c>
      <c r="E11620" t="s">
        <v>39</v>
      </c>
      <c r="F11620">
        <v>3</v>
      </c>
      <c r="G11620" t="s">
        <v>45</v>
      </c>
      <c r="H11620" t="s">
        <v>46</v>
      </c>
      <c r="I11620" t="s">
        <v>51</v>
      </c>
      <c r="J11620">
        <v>947.9</v>
      </c>
    </row>
    <row r="11621" spans="1:10" x14ac:dyDescent="0.25">
      <c r="A11621">
        <v>85</v>
      </c>
      <c r="B11621">
        <v>2017</v>
      </c>
      <c r="C11621" t="s">
        <v>41</v>
      </c>
      <c r="D11621" t="s">
        <v>58</v>
      </c>
      <c r="E11621" t="s">
        <v>39</v>
      </c>
      <c r="F11621">
        <v>4</v>
      </c>
      <c r="G11621" t="s">
        <v>45</v>
      </c>
      <c r="H11621" t="s">
        <v>2</v>
      </c>
      <c r="I11621" t="s">
        <v>37</v>
      </c>
      <c r="J11621">
        <v>719.2</v>
      </c>
    </row>
    <row r="11622" spans="1:10" x14ac:dyDescent="0.25">
      <c r="A11622">
        <v>85</v>
      </c>
      <c r="B11622">
        <v>2017</v>
      </c>
      <c r="C11622" t="s">
        <v>41</v>
      </c>
      <c r="D11622" t="s">
        <v>58</v>
      </c>
      <c r="E11622" t="s">
        <v>39</v>
      </c>
      <c r="F11622">
        <v>5</v>
      </c>
      <c r="G11622" t="s">
        <v>38</v>
      </c>
      <c r="H11622" t="s">
        <v>2</v>
      </c>
      <c r="I11622" t="s">
        <v>37</v>
      </c>
      <c r="J11622">
        <v>708.8</v>
      </c>
    </row>
    <row r="11623" spans="1:10" x14ac:dyDescent="0.25">
      <c r="A11623">
        <v>85</v>
      </c>
      <c r="B11623">
        <v>2017</v>
      </c>
      <c r="C11623" t="s">
        <v>41</v>
      </c>
      <c r="D11623" t="s">
        <v>58</v>
      </c>
      <c r="E11623" t="s">
        <v>39</v>
      </c>
      <c r="F11623">
        <v>6</v>
      </c>
      <c r="G11623" t="s">
        <v>45</v>
      </c>
      <c r="H11623" t="s">
        <v>2</v>
      </c>
      <c r="I11623" t="s">
        <v>51</v>
      </c>
      <c r="J11623">
        <v>1434.3</v>
      </c>
    </row>
    <row r="11624" spans="1:10" x14ac:dyDescent="0.25">
      <c r="A11624">
        <v>85</v>
      </c>
      <c r="B11624">
        <v>2017</v>
      </c>
      <c r="C11624" t="s">
        <v>41</v>
      </c>
      <c r="D11624" t="s">
        <v>59</v>
      </c>
      <c r="E11624" t="s">
        <v>39</v>
      </c>
      <c r="F11624">
        <v>1</v>
      </c>
      <c r="G11624" t="s">
        <v>45</v>
      </c>
      <c r="H11624" t="s">
        <v>46</v>
      </c>
      <c r="I11624" t="s">
        <v>37</v>
      </c>
      <c r="J11624">
        <v>1204.8</v>
      </c>
    </row>
    <row r="11625" spans="1:10" x14ac:dyDescent="0.25">
      <c r="A11625">
        <v>85</v>
      </c>
      <c r="B11625">
        <v>2017</v>
      </c>
      <c r="C11625" t="s">
        <v>41</v>
      </c>
      <c r="D11625" t="s">
        <v>59</v>
      </c>
      <c r="E11625" t="s">
        <v>39</v>
      </c>
      <c r="F11625">
        <v>2</v>
      </c>
      <c r="G11625" t="s">
        <v>45</v>
      </c>
      <c r="H11625" t="s">
        <v>46</v>
      </c>
      <c r="I11625" t="s">
        <v>51</v>
      </c>
      <c r="J11625">
        <v>1409.6</v>
      </c>
    </row>
    <row r="11626" spans="1:10" x14ac:dyDescent="0.25">
      <c r="A11626">
        <v>85</v>
      </c>
      <c r="B11626">
        <v>2017</v>
      </c>
      <c r="C11626" t="s">
        <v>41</v>
      </c>
      <c r="D11626" t="s">
        <v>59</v>
      </c>
      <c r="E11626" t="s">
        <v>39</v>
      </c>
      <c r="F11626">
        <v>3</v>
      </c>
      <c r="G11626" t="s">
        <v>45</v>
      </c>
      <c r="H11626" t="s">
        <v>2</v>
      </c>
      <c r="I11626" t="s">
        <v>51</v>
      </c>
      <c r="J11626">
        <v>1400.9</v>
      </c>
    </row>
    <row r="11627" spans="1:10" x14ac:dyDescent="0.25">
      <c r="A11627">
        <v>85</v>
      </c>
      <c r="B11627">
        <v>2017</v>
      </c>
      <c r="C11627" t="s">
        <v>41</v>
      </c>
      <c r="D11627" t="s">
        <v>59</v>
      </c>
      <c r="E11627" t="s">
        <v>39</v>
      </c>
      <c r="F11627">
        <v>4</v>
      </c>
      <c r="G11627" t="s">
        <v>45</v>
      </c>
      <c r="H11627" t="s">
        <v>2</v>
      </c>
      <c r="I11627" t="s">
        <v>51</v>
      </c>
      <c r="J11627">
        <v>854.7</v>
      </c>
    </row>
    <row r="11628" spans="1:10" x14ac:dyDescent="0.25">
      <c r="A11628">
        <v>85</v>
      </c>
      <c r="B11628">
        <v>2017</v>
      </c>
      <c r="C11628" t="s">
        <v>41</v>
      </c>
      <c r="D11628" t="s">
        <v>59</v>
      </c>
      <c r="E11628" t="s">
        <v>39</v>
      </c>
      <c r="F11628">
        <v>5</v>
      </c>
      <c r="G11628" t="s">
        <v>38</v>
      </c>
      <c r="H11628" t="s">
        <v>46</v>
      </c>
      <c r="I11628" t="s">
        <v>37</v>
      </c>
      <c r="J11628">
        <v>1436.1</v>
      </c>
    </row>
    <row r="11629" spans="1:10" x14ac:dyDescent="0.25">
      <c r="A11629">
        <v>85</v>
      </c>
      <c r="B11629">
        <v>2017</v>
      </c>
      <c r="C11629" t="s">
        <v>41</v>
      </c>
      <c r="D11629" t="s">
        <v>59</v>
      </c>
      <c r="E11629" t="s">
        <v>39</v>
      </c>
      <c r="F11629">
        <v>6</v>
      </c>
      <c r="G11629" t="s">
        <v>45</v>
      </c>
      <c r="H11629" t="s">
        <v>46</v>
      </c>
      <c r="I11629" t="s">
        <v>51</v>
      </c>
      <c r="J11629">
        <v>1282.8</v>
      </c>
    </row>
    <row r="11630" spans="1:10" x14ac:dyDescent="0.25">
      <c r="A11630">
        <v>85</v>
      </c>
      <c r="B11630">
        <v>2018</v>
      </c>
      <c r="C11630" t="s">
        <v>41</v>
      </c>
      <c r="D11630" t="s">
        <v>58</v>
      </c>
      <c r="E11630" t="s">
        <v>39</v>
      </c>
      <c r="F11630">
        <v>1</v>
      </c>
      <c r="G11630" t="s">
        <v>45</v>
      </c>
      <c r="H11630" t="s">
        <v>46</v>
      </c>
      <c r="I11630" t="s">
        <v>51</v>
      </c>
      <c r="J11630">
        <v>1155.3</v>
      </c>
    </row>
    <row r="11631" spans="1:10" x14ac:dyDescent="0.25">
      <c r="A11631">
        <v>85</v>
      </c>
      <c r="B11631">
        <v>2018</v>
      </c>
      <c r="C11631" t="s">
        <v>41</v>
      </c>
      <c r="D11631" t="s">
        <v>58</v>
      </c>
      <c r="E11631" t="s">
        <v>39</v>
      </c>
      <c r="F11631">
        <v>2</v>
      </c>
      <c r="G11631" t="s">
        <v>38</v>
      </c>
      <c r="H11631" t="s">
        <v>2</v>
      </c>
      <c r="I11631" t="s">
        <v>37</v>
      </c>
      <c r="J11631">
        <v>1674.8</v>
      </c>
    </row>
    <row r="11632" spans="1:10" x14ac:dyDescent="0.25">
      <c r="A11632">
        <v>85</v>
      </c>
      <c r="B11632">
        <v>2018</v>
      </c>
      <c r="C11632" t="s">
        <v>41</v>
      </c>
      <c r="D11632" t="s">
        <v>58</v>
      </c>
      <c r="E11632" t="s">
        <v>39</v>
      </c>
      <c r="F11632">
        <v>3</v>
      </c>
      <c r="G11632" t="s">
        <v>45</v>
      </c>
      <c r="H11632" t="s">
        <v>46</v>
      </c>
      <c r="I11632" t="s">
        <v>37</v>
      </c>
      <c r="J11632">
        <v>1912.2</v>
      </c>
    </row>
    <row r="11633" spans="1:10" x14ac:dyDescent="0.25">
      <c r="A11633">
        <v>85</v>
      </c>
      <c r="B11633">
        <v>2018</v>
      </c>
      <c r="C11633" t="s">
        <v>41</v>
      </c>
      <c r="D11633" t="s">
        <v>58</v>
      </c>
      <c r="E11633" t="s">
        <v>39</v>
      </c>
      <c r="F11633">
        <v>4</v>
      </c>
      <c r="G11633" t="s">
        <v>38</v>
      </c>
      <c r="H11633" t="s">
        <v>2</v>
      </c>
      <c r="I11633" t="s">
        <v>51</v>
      </c>
      <c r="J11633">
        <v>843.7</v>
      </c>
    </row>
    <row r="11634" spans="1:10" x14ac:dyDescent="0.25">
      <c r="A11634">
        <v>85</v>
      </c>
      <c r="B11634">
        <v>2018</v>
      </c>
      <c r="C11634" t="s">
        <v>41</v>
      </c>
      <c r="D11634" t="s">
        <v>58</v>
      </c>
      <c r="E11634" t="s">
        <v>39</v>
      </c>
      <c r="F11634">
        <v>5</v>
      </c>
      <c r="G11634" t="s">
        <v>45</v>
      </c>
      <c r="H11634" t="s">
        <v>2</v>
      </c>
      <c r="I11634" t="s">
        <v>51</v>
      </c>
      <c r="J11634">
        <v>756.7</v>
      </c>
    </row>
    <row r="11635" spans="1:10" x14ac:dyDescent="0.25">
      <c r="A11635">
        <v>85</v>
      </c>
      <c r="B11635">
        <v>2018</v>
      </c>
      <c r="C11635" t="s">
        <v>41</v>
      </c>
      <c r="D11635" t="s">
        <v>58</v>
      </c>
      <c r="E11635" t="s">
        <v>39</v>
      </c>
      <c r="F11635">
        <v>6</v>
      </c>
      <c r="G11635" t="s">
        <v>45</v>
      </c>
      <c r="H11635" t="s">
        <v>46</v>
      </c>
      <c r="I11635" t="s">
        <v>51</v>
      </c>
      <c r="J11635">
        <v>1017.7</v>
      </c>
    </row>
    <row r="11636" spans="1:10" x14ac:dyDescent="0.25">
      <c r="A11636">
        <v>85</v>
      </c>
      <c r="B11636">
        <v>2018</v>
      </c>
      <c r="C11636" t="s">
        <v>41</v>
      </c>
      <c r="D11636" t="s">
        <v>59</v>
      </c>
      <c r="E11636" t="s">
        <v>39</v>
      </c>
      <c r="F11636">
        <v>1</v>
      </c>
      <c r="G11636" t="s">
        <v>38</v>
      </c>
      <c r="H11636" t="s">
        <v>46</v>
      </c>
      <c r="I11636" t="s">
        <v>51</v>
      </c>
      <c r="J11636">
        <v>1010.9</v>
      </c>
    </row>
    <row r="11637" spans="1:10" x14ac:dyDescent="0.25">
      <c r="A11637">
        <v>85</v>
      </c>
      <c r="B11637">
        <v>2018</v>
      </c>
      <c r="C11637" t="s">
        <v>41</v>
      </c>
      <c r="D11637" t="s">
        <v>59</v>
      </c>
      <c r="E11637" t="s">
        <v>39</v>
      </c>
      <c r="F11637">
        <v>2</v>
      </c>
      <c r="G11637" t="s">
        <v>38</v>
      </c>
      <c r="H11637" t="s">
        <v>2</v>
      </c>
      <c r="I11637" t="s">
        <v>51</v>
      </c>
      <c r="J11637">
        <v>232.4</v>
      </c>
    </row>
    <row r="11638" spans="1:10" x14ac:dyDescent="0.25">
      <c r="A11638">
        <v>85</v>
      </c>
      <c r="B11638">
        <v>2018</v>
      </c>
      <c r="C11638" t="s">
        <v>41</v>
      </c>
      <c r="D11638" t="s">
        <v>59</v>
      </c>
      <c r="E11638" t="s">
        <v>39</v>
      </c>
      <c r="F11638">
        <v>3</v>
      </c>
      <c r="G11638" t="s">
        <v>38</v>
      </c>
      <c r="H11638" t="s">
        <v>2</v>
      </c>
      <c r="I11638" t="s">
        <v>37</v>
      </c>
      <c r="J11638">
        <v>816.4</v>
      </c>
    </row>
    <row r="11639" spans="1:10" x14ac:dyDescent="0.25">
      <c r="A11639">
        <v>85</v>
      </c>
      <c r="B11639">
        <v>2018</v>
      </c>
      <c r="C11639" t="s">
        <v>41</v>
      </c>
      <c r="D11639" t="s">
        <v>59</v>
      </c>
      <c r="E11639" t="s">
        <v>39</v>
      </c>
      <c r="F11639">
        <v>4</v>
      </c>
      <c r="G11639" t="s">
        <v>45</v>
      </c>
      <c r="H11639" t="s">
        <v>2</v>
      </c>
      <c r="I11639" t="s">
        <v>37</v>
      </c>
      <c r="J11639">
        <v>1194.4000000000001</v>
      </c>
    </row>
    <row r="11640" spans="1:10" x14ac:dyDescent="0.25">
      <c r="A11640">
        <v>85</v>
      </c>
      <c r="B11640">
        <v>2018</v>
      </c>
      <c r="C11640" t="s">
        <v>41</v>
      </c>
      <c r="D11640" t="s">
        <v>59</v>
      </c>
      <c r="E11640" t="s">
        <v>39</v>
      </c>
      <c r="F11640">
        <v>5</v>
      </c>
      <c r="G11640" t="s">
        <v>38</v>
      </c>
      <c r="H11640" t="s">
        <v>46</v>
      </c>
      <c r="I11640" t="s">
        <v>37</v>
      </c>
      <c r="J11640">
        <v>1587.4</v>
      </c>
    </row>
    <row r="11641" spans="1:10" x14ac:dyDescent="0.25">
      <c r="A11641">
        <v>85</v>
      </c>
      <c r="B11641">
        <v>2018</v>
      </c>
      <c r="C11641" t="s">
        <v>41</v>
      </c>
      <c r="D11641" t="s">
        <v>59</v>
      </c>
      <c r="E11641" t="s">
        <v>39</v>
      </c>
      <c r="F11641">
        <v>6</v>
      </c>
      <c r="G11641" t="s">
        <v>45</v>
      </c>
      <c r="H11641" t="s">
        <v>2</v>
      </c>
      <c r="I11641" t="s">
        <v>37</v>
      </c>
      <c r="J11641">
        <v>1263.7</v>
      </c>
    </row>
    <row r="11642" spans="1:10" x14ac:dyDescent="0.25">
      <c r="A11642">
        <v>86</v>
      </c>
      <c r="B11642">
        <v>2017</v>
      </c>
      <c r="C11642" t="s">
        <v>41</v>
      </c>
      <c r="D11642" t="s">
        <v>58</v>
      </c>
      <c r="E11642" t="s">
        <v>39</v>
      </c>
      <c r="F11642">
        <v>1</v>
      </c>
      <c r="G11642" t="s">
        <v>45</v>
      </c>
      <c r="H11642" t="s">
        <v>2</v>
      </c>
      <c r="I11642" t="s">
        <v>51</v>
      </c>
      <c r="J11642">
        <v>963.6</v>
      </c>
    </row>
    <row r="11643" spans="1:10" x14ac:dyDescent="0.25">
      <c r="A11643">
        <v>86</v>
      </c>
      <c r="B11643">
        <v>2017</v>
      </c>
      <c r="C11643" t="s">
        <v>41</v>
      </c>
      <c r="D11643" t="s">
        <v>58</v>
      </c>
      <c r="E11643" t="s">
        <v>39</v>
      </c>
      <c r="F11643">
        <v>2</v>
      </c>
      <c r="G11643" t="s">
        <v>45</v>
      </c>
      <c r="H11643" t="s">
        <v>46</v>
      </c>
      <c r="I11643" t="s">
        <v>51</v>
      </c>
      <c r="J11643">
        <v>1991.9</v>
      </c>
    </row>
    <row r="11644" spans="1:10" x14ac:dyDescent="0.25">
      <c r="A11644">
        <v>86</v>
      </c>
      <c r="B11644">
        <v>2017</v>
      </c>
      <c r="C11644" t="s">
        <v>41</v>
      </c>
      <c r="D11644" t="s">
        <v>58</v>
      </c>
      <c r="E11644" t="s">
        <v>39</v>
      </c>
      <c r="F11644">
        <v>3</v>
      </c>
      <c r="G11644" t="s">
        <v>45</v>
      </c>
      <c r="H11644" t="s">
        <v>46</v>
      </c>
      <c r="I11644" t="s">
        <v>51</v>
      </c>
      <c r="J11644">
        <v>1021.5</v>
      </c>
    </row>
    <row r="11645" spans="1:10" x14ac:dyDescent="0.25">
      <c r="A11645">
        <v>86</v>
      </c>
      <c r="B11645">
        <v>2017</v>
      </c>
      <c r="C11645" t="s">
        <v>41</v>
      </c>
      <c r="D11645" t="s">
        <v>58</v>
      </c>
      <c r="E11645" t="s">
        <v>39</v>
      </c>
      <c r="F11645">
        <v>4</v>
      </c>
      <c r="G11645" t="s">
        <v>45</v>
      </c>
      <c r="H11645" t="s">
        <v>2</v>
      </c>
      <c r="I11645" t="s">
        <v>37</v>
      </c>
      <c r="J11645">
        <v>1485.5</v>
      </c>
    </row>
    <row r="11646" spans="1:10" x14ac:dyDescent="0.25">
      <c r="A11646">
        <v>86</v>
      </c>
      <c r="B11646">
        <v>2017</v>
      </c>
      <c r="C11646" t="s">
        <v>41</v>
      </c>
      <c r="D11646" t="s">
        <v>58</v>
      </c>
      <c r="E11646" t="s">
        <v>39</v>
      </c>
      <c r="F11646">
        <v>5</v>
      </c>
      <c r="G11646" t="s">
        <v>38</v>
      </c>
      <c r="H11646" t="s">
        <v>2</v>
      </c>
      <c r="I11646" t="s">
        <v>51</v>
      </c>
      <c r="J11646">
        <v>1058.8</v>
      </c>
    </row>
    <row r="11647" spans="1:10" x14ac:dyDescent="0.25">
      <c r="A11647">
        <v>86</v>
      </c>
      <c r="B11647">
        <v>2017</v>
      </c>
      <c r="C11647" t="s">
        <v>41</v>
      </c>
      <c r="D11647" t="s">
        <v>58</v>
      </c>
      <c r="E11647" t="s">
        <v>39</v>
      </c>
      <c r="F11647">
        <v>6</v>
      </c>
      <c r="G11647" t="s">
        <v>45</v>
      </c>
      <c r="H11647" t="s">
        <v>46</v>
      </c>
      <c r="I11647" t="s">
        <v>37</v>
      </c>
      <c r="J11647">
        <v>1561.5</v>
      </c>
    </row>
    <row r="11648" spans="1:10" x14ac:dyDescent="0.25">
      <c r="A11648">
        <v>86</v>
      </c>
      <c r="B11648">
        <v>2017</v>
      </c>
      <c r="C11648" t="s">
        <v>41</v>
      </c>
      <c r="D11648" t="s">
        <v>59</v>
      </c>
      <c r="E11648" t="s">
        <v>39</v>
      </c>
      <c r="F11648">
        <v>1</v>
      </c>
      <c r="G11648" t="s">
        <v>45</v>
      </c>
      <c r="H11648" t="s">
        <v>2</v>
      </c>
      <c r="I11648" t="s">
        <v>51</v>
      </c>
      <c r="J11648">
        <v>977.1</v>
      </c>
    </row>
    <row r="11649" spans="1:10" x14ac:dyDescent="0.25">
      <c r="A11649">
        <v>86</v>
      </c>
      <c r="B11649">
        <v>2017</v>
      </c>
      <c r="C11649" t="s">
        <v>41</v>
      </c>
      <c r="D11649" t="s">
        <v>59</v>
      </c>
      <c r="E11649" t="s">
        <v>39</v>
      </c>
      <c r="F11649">
        <v>2</v>
      </c>
      <c r="G11649" t="s">
        <v>38</v>
      </c>
      <c r="H11649" t="s">
        <v>46</v>
      </c>
      <c r="I11649" t="s">
        <v>51</v>
      </c>
      <c r="J11649">
        <v>1551.2</v>
      </c>
    </row>
    <row r="11650" spans="1:10" x14ac:dyDescent="0.25">
      <c r="A11650">
        <v>86</v>
      </c>
      <c r="B11650">
        <v>2017</v>
      </c>
      <c r="C11650" t="s">
        <v>41</v>
      </c>
      <c r="D11650" t="s">
        <v>59</v>
      </c>
      <c r="E11650" t="s">
        <v>39</v>
      </c>
      <c r="F11650">
        <v>3</v>
      </c>
      <c r="G11650" t="s">
        <v>38</v>
      </c>
      <c r="H11650" t="s">
        <v>2</v>
      </c>
      <c r="I11650" t="s">
        <v>51</v>
      </c>
      <c r="J11650">
        <v>875.8</v>
      </c>
    </row>
    <row r="11651" spans="1:10" x14ac:dyDescent="0.25">
      <c r="A11651">
        <v>86</v>
      </c>
      <c r="B11651">
        <v>2017</v>
      </c>
      <c r="C11651" t="s">
        <v>41</v>
      </c>
      <c r="D11651" t="s">
        <v>59</v>
      </c>
      <c r="E11651" t="s">
        <v>39</v>
      </c>
      <c r="F11651">
        <v>4</v>
      </c>
      <c r="G11651" t="s">
        <v>38</v>
      </c>
      <c r="H11651" t="s">
        <v>46</v>
      </c>
      <c r="I11651" t="s">
        <v>37</v>
      </c>
      <c r="J11651">
        <v>1863.1</v>
      </c>
    </row>
    <row r="11652" spans="1:10" x14ac:dyDescent="0.25">
      <c r="A11652">
        <v>86</v>
      </c>
      <c r="B11652">
        <v>2017</v>
      </c>
      <c r="C11652" t="s">
        <v>41</v>
      </c>
      <c r="D11652" t="s">
        <v>59</v>
      </c>
      <c r="E11652" t="s">
        <v>39</v>
      </c>
      <c r="F11652">
        <v>5</v>
      </c>
      <c r="G11652" t="s">
        <v>38</v>
      </c>
      <c r="H11652" t="s">
        <v>2</v>
      </c>
      <c r="I11652" t="s">
        <v>51</v>
      </c>
      <c r="J11652">
        <v>1741.4</v>
      </c>
    </row>
    <row r="11653" spans="1:10" x14ac:dyDescent="0.25">
      <c r="A11653">
        <v>86</v>
      </c>
      <c r="B11653">
        <v>2017</v>
      </c>
      <c r="C11653" t="s">
        <v>41</v>
      </c>
      <c r="D11653" t="s">
        <v>59</v>
      </c>
      <c r="E11653" t="s">
        <v>39</v>
      </c>
      <c r="F11653">
        <v>6</v>
      </c>
      <c r="G11653" t="s">
        <v>45</v>
      </c>
      <c r="H11653" t="s">
        <v>2</v>
      </c>
      <c r="I11653" t="s">
        <v>51</v>
      </c>
      <c r="J11653">
        <v>1102.5</v>
      </c>
    </row>
    <row r="11654" spans="1:10" x14ac:dyDescent="0.25">
      <c r="A11654">
        <v>86</v>
      </c>
      <c r="B11654">
        <v>2018</v>
      </c>
      <c r="C11654" t="s">
        <v>41</v>
      </c>
      <c r="D11654" t="s">
        <v>58</v>
      </c>
      <c r="E11654" t="s">
        <v>39</v>
      </c>
      <c r="F11654">
        <v>1</v>
      </c>
      <c r="G11654" t="s">
        <v>38</v>
      </c>
      <c r="H11654" t="s">
        <v>46</v>
      </c>
      <c r="I11654" t="s">
        <v>37</v>
      </c>
      <c r="J11654">
        <v>1226.3</v>
      </c>
    </row>
    <row r="11655" spans="1:10" x14ac:dyDescent="0.25">
      <c r="A11655">
        <v>86</v>
      </c>
      <c r="B11655">
        <v>2018</v>
      </c>
      <c r="C11655" t="s">
        <v>41</v>
      </c>
      <c r="D11655" t="s">
        <v>58</v>
      </c>
      <c r="E11655" t="s">
        <v>39</v>
      </c>
      <c r="F11655">
        <v>2</v>
      </c>
      <c r="G11655" t="s">
        <v>45</v>
      </c>
      <c r="H11655" t="s">
        <v>2</v>
      </c>
      <c r="I11655" t="s">
        <v>51</v>
      </c>
      <c r="J11655">
        <v>1098.4000000000001</v>
      </c>
    </row>
    <row r="11656" spans="1:10" x14ac:dyDescent="0.25">
      <c r="A11656">
        <v>86</v>
      </c>
      <c r="B11656">
        <v>2018</v>
      </c>
      <c r="C11656" t="s">
        <v>41</v>
      </c>
      <c r="D11656" t="s">
        <v>58</v>
      </c>
      <c r="E11656" t="s">
        <v>39</v>
      </c>
      <c r="F11656">
        <v>3</v>
      </c>
      <c r="G11656" t="s">
        <v>45</v>
      </c>
      <c r="H11656" t="s">
        <v>46</v>
      </c>
      <c r="I11656" t="s">
        <v>51</v>
      </c>
      <c r="J11656">
        <v>1694.7</v>
      </c>
    </row>
    <row r="11657" spans="1:10" x14ac:dyDescent="0.25">
      <c r="A11657">
        <v>86</v>
      </c>
      <c r="B11657">
        <v>2018</v>
      </c>
      <c r="C11657" t="s">
        <v>41</v>
      </c>
      <c r="D11657" t="s">
        <v>58</v>
      </c>
      <c r="E11657" t="s">
        <v>39</v>
      </c>
      <c r="F11657">
        <v>4</v>
      </c>
      <c r="G11657" t="s">
        <v>45</v>
      </c>
      <c r="H11657" t="s">
        <v>46</v>
      </c>
      <c r="I11657" t="s">
        <v>51</v>
      </c>
      <c r="J11657">
        <v>654.4</v>
      </c>
    </row>
    <row r="11658" spans="1:10" x14ac:dyDescent="0.25">
      <c r="A11658">
        <v>86</v>
      </c>
      <c r="B11658">
        <v>2018</v>
      </c>
      <c r="C11658" t="s">
        <v>41</v>
      </c>
      <c r="D11658" t="s">
        <v>58</v>
      </c>
      <c r="E11658" t="s">
        <v>39</v>
      </c>
      <c r="F11658">
        <v>5</v>
      </c>
      <c r="G11658" t="s">
        <v>38</v>
      </c>
      <c r="H11658" t="s">
        <v>46</v>
      </c>
      <c r="I11658" t="s">
        <v>37</v>
      </c>
      <c r="J11658">
        <v>1360.6</v>
      </c>
    </row>
    <row r="11659" spans="1:10" x14ac:dyDescent="0.25">
      <c r="A11659">
        <v>86</v>
      </c>
      <c r="B11659">
        <v>2018</v>
      </c>
      <c r="C11659" t="s">
        <v>41</v>
      </c>
      <c r="D11659" t="s">
        <v>58</v>
      </c>
      <c r="E11659" t="s">
        <v>39</v>
      </c>
      <c r="F11659">
        <v>6</v>
      </c>
      <c r="G11659" t="s">
        <v>45</v>
      </c>
      <c r="H11659" t="s">
        <v>2</v>
      </c>
      <c r="I11659" t="s">
        <v>37</v>
      </c>
      <c r="J11659">
        <v>946.8</v>
      </c>
    </row>
    <row r="11660" spans="1:10" x14ac:dyDescent="0.25">
      <c r="A11660">
        <v>86</v>
      </c>
      <c r="B11660">
        <v>2018</v>
      </c>
      <c r="C11660" t="s">
        <v>41</v>
      </c>
      <c r="D11660" t="s">
        <v>59</v>
      </c>
      <c r="E11660" t="s">
        <v>39</v>
      </c>
      <c r="F11660">
        <v>1</v>
      </c>
      <c r="G11660" t="s">
        <v>45</v>
      </c>
      <c r="H11660" t="s">
        <v>2</v>
      </c>
      <c r="I11660" t="s">
        <v>51</v>
      </c>
      <c r="J11660">
        <v>332.5</v>
      </c>
    </row>
    <row r="11661" spans="1:10" x14ac:dyDescent="0.25">
      <c r="A11661">
        <v>86</v>
      </c>
      <c r="B11661">
        <v>2018</v>
      </c>
      <c r="C11661" t="s">
        <v>41</v>
      </c>
      <c r="D11661" t="s">
        <v>59</v>
      </c>
      <c r="E11661" t="s">
        <v>39</v>
      </c>
      <c r="F11661">
        <v>2</v>
      </c>
      <c r="G11661" t="s">
        <v>45</v>
      </c>
      <c r="H11661" t="s">
        <v>46</v>
      </c>
      <c r="I11661" t="s">
        <v>51</v>
      </c>
      <c r="J11661">
        <v>2251.8000000000002</v>
      </c>
    </row>
    <row r="11662" spans="1:10" x14ac:dyDescent="0.25">
      <c r="A11662">
        <v>86</v>
      </c>
      <c r="B11662">
        <v>2018</v>
      </c>
      <c r="C11662" t="s">
        <v>41</v>
      </c>
      <c r="D11662" t="s">
        <v>59</v>
      </c>
      <c r="E11662" t="s">
        <v>39</v>
      </c>
      <c r="F11662">
        <v>3</v>
      </c>
      <c r="G11662" t="s">
        <v>45</v>
      </c>
      <c r="H11662" t="s">
        <v>46</v>
      </c>
      <c r="I11662" t="s">
        <v>37</v>
      </c>
      <c r="J11662">
        <v>835.8</v>
      </c>
    </row>
    <row r="11663" spans="1:10" x14ac:dyDescent="0.25">
      <c r="A11663">
        <v>86</v>
      </c>
      <c r="B11663">
        <v>2018</v>
      </c>
      <c r="C11663" t="s">
        <v>41</v>
      </c>
      <c r="D11663" t="s">
        <v>59</v>
      </c>
      <c r="E11663" t="s">
        <v>39</v>
      </c>
      <c r="F11663">
        <v>4</v>
      </c>
      <c r="G11663" t="s">
        <v>45</v>
      </c>
      <c r="H11663" t="s">
        <v>46</v>
      </c>
      <c r="I11663" t="s">
        <v>51</v>
      </c>
      <c r="J11663">
        <v>1151.8</v>
      </c>
    </row>
    <row r="11664" spans="1:10" x14ac:dyDescent="0.25">
      <c r="A11664">
        <v>86</v>
      </c>
      <c r="B11664">
        <v>2018</v>
      </c>
      <c r="C11664" t="s">
        <v>41</v>
      </c>
      <c r="D11664" t="s">
        <v>59</v>
      </c>
      <c r="E11664" t="s">
        <v>39</v>
      </c>
      <c r="F11664">
        <v>5</v>
      </c>
      <c r="G11664" t="s">
        <v>38</v>
      </c>
      <c r="H11664" t="s">
        <v>2</v>
      </c>
      <c r="I11664" t="s">
        <v>51</v>
      </c>
      <c r="J11664">
        <v>1302.9000000000001</v>
      </c>
    </row>
    <row r="11665" spans="1:10" x14ac:dyDescent="0.25">
      <c r="A11665">
        <v>86</v>
      </c>
      <c r="B11665">
        <v>2018</v>
      </c>
      <c r="C11665" t="s">
        <v>41</v>
      </c>
      <c r="D11665" t="s">
        <v>59</v>
      </c>
      <c r="E11665" t="s">
        <v>39</v>
      </c>
      <c r="F11665">
        <v>6</v>
      </c>
      <c r="G11665" t="s">
        <v>45</v>
      </c>
      <c r="H11665" t="s">
        <v>46</v>
      </c>
      <c r="I11665" t="s">
        <v>51</v>
      </c>
      <c r="J11665">
        <v>1502.1</v>
      </c>
    </row>
    <row r="11666" spans="1:10" x14ac:dyDescent="0.25">
      <c r="A11666">
        <v>87</v>
      </c>
      <c r="B11666">
        <v>2017</v>
      </c>
      <c r="C11666" t="s">
        <v>41</v>
      </c>
      <c r="D11666" t="s">
        <v>58</v>
      </c>
      <c r="E11666" t="s">
        <v>39</v>
      </c>
      <c r="F11666">
        <v>1</v>
      </c>
      <c r="G11666" t="s">
        <v>45</v>
      </c>
      <c r="H11666" t="s">
        <v>2</v>
      </c>
      <c r="I11666" t="s">
        <v>37</v>
      </c>
      <c r="J11666">
        <v>1249</v>
      </c>
    </row>
    <row r="11667" spans="1:10" x14ac:dyDescent="0.25">
      <c r="A11667">
        <v>87</v>
      </c>
      <c r="B11667">
        <v>2017</v>
      </c>
      <c r="C11667" t="s">
        <v>41</v>
      </c>
      <c r="D11667" t="s">
        <v>58</v>
      </c>
      <c r="E11667" t="s">
        <v>39</v>
      </c>
      <c r="F11667">
        <v>2</v>
      </c>
      <c r="G11667" t="s">
        <v>45</v>
      </c>
      <c r="H11667" t="s">
        <v>2</v>
      </c>
      <c r="I11667" t="s">
        <v>51</v>
      </c>
      <c r="J11667">
        <v>559.1</v>
      </c>
    </row>
    <row r="11668" spans="1:10" x14ac:dyDescent="0.25">
      <c r="A11668">
        <v>87</v>
      </c>
      <c r="B11668">
        <v>2017</v>
      </c>
      <c r="C11668" t="s">
        <v>41</v>
      </c>
      <c r="D11668" t="s">
        <v>58</v>
      </c>
      <c r="E11668" t="s">
        <v>39</v>
      </c>
      <c r="F11668">
        <v>3</v>
      </c>
      <c r="G11668" t="s">
        <v>45</v>
      </c>
      <c r="H11668" t="s">
        <v>46</v>
      </c>
      <c r="I11668" t="s">
        <v>37</v>
      </c>
      <c r="J11668">
        <v>1512.6</v>
      </c>
    </row>
    <row r="11669" spans="1:10" x14ac:dyDescent="0.25">
      <c r="A11669">
        <v>87</v>
      </c>
      <c r="B11669">
        <v>2017</v>
      </c>
      <c r="C11669" t="s">
        <v>41</v>
      </c>
      <c r="D11669" t="s">
        <v>58</v>
      </c>
      <c r="E11669" t="s">
        <v>39</v>
      </c>
      <c r="F11669">
        <v>4</v>
      </c>
      <c r="G11669" t="s">
        <v>38</v>
      </c>
      <c r="H11669" t="s">
        <v>46</v>
      </c>
      <c r="I11669" t="s">
        <v>37</v>
      </c>
      <c r="J11669">
        <v>1136.4000000000001</v>
      </c>
    </row>
    <row r="11670" spans="1:10" x14ac:dyDescent="0.25">
      <c r="A11670">
        <v>87</v>
      </c>
      <c r="B11670">
        <v>2017</v>
      </c>
      <c r="C11670" t="s">
        <v>41</v>
      </c>
      <c r="D11670" t="s">
        <v>58</v>
      </c>
      <c r="E11670" t="s">
        <v>39</v>
      </c>
      <c r="F11670">
        <v>5</v>
      </c>
      <c r="G11670" t="s">
        <v>38</v>
      </c>
      <c r="H11670" t="s">
        <v>2</v>
      </c>
      <c r="I11670" t="s">
        <v>37</v>
      </c>
      <c r="J11670">
        <v>951</v>
      </c>
    </row>
    <row r="11671" spans="1:10" x14ac:dyDescent="0.25">
      <c r="A11671">
        <v>87</v>
      </c>
      <c r="B11671">
        <v>2017</v>
      </c>
      <c r="C11671" t="s">
        <v>41</v>
      </c>
      <c r="D11671" t="s">
        <v>58</v>
      </c>
      <c r="E11671" t="s">
        <v>39</v>
      </c>
      <c r="F11671">
        <v>6</v>
      </c>
      <c r="G11671" t="s">
        <v>45</v>
      </c>
      <c r="H11671" t="s">
        <v>46</v>
      </c>
      <c r="I11671" t="s">
        <v>37</v>
      </c>
      <c r="J11671">
        <v>1152</v>
      </c>
    </row>
    <row r="11672" spans="1:10" x14ac:dyDescent="0.25">
      <c r="A11672">
        <v>87</v>
      </c>
      <c r="B11672">
        <v>2017</v>
      </c>
      <c r="C11672" t="s">
        <v>41</v>
      </c>
      <c r="D11672" t="s">
        <v>59</v>
      </c>
      <c r="E11672" t="s">
        <v>39</v>
      </c>
      <c r="F11672">
        <v>1</v>
      </c>
      <c r="G11672" t="s">
        <v>45</v>
      </c>
      <c r="H11672" t="s">
        <v>2</v>
      </c>
      <c r="I11672" t="s">
        <v>51</v>
      </c>
      <c r="J11672">
        <v>1011.4</v>
      </c>
    </row>
    <row r="11673" spans="1:10" x14ac:dyDescent="0.25">
      <c r="A11673">
        <v>87</v>
      </c>
      <c r="B11673">
        <v>2017</v>
      </c>
      <c r="C11673" t="s">
        <v>41</v>
      </c>
      <c r="D11673" t="s">
        <v>59</v>
      </c>
      <c r="E11673" t="s">
        <v>39</v>
      </c>
      <c r="F11673">
        <v>2</v>
      </c>
      <c r="G11673" t="s">
        <v>38</v>
      </c>
      <c r="H11673" t="s">
        <v>46</v>
      </c>
      <c r="I11673" t="s">
        <v>37</v>
      </c>
      <c r="J11673">
        <v>1428.2</v>
      </c>
    </row>
    <row r="11674" spans="1:10" x14ac:dyDescent="0.25">
      <c r="A11674">
        <v>87</v>
      </c>
      <c r="B11674">
        <v>2017</v>
      </c>
      <c r="C11674" t="s">
        <v>41</v>
      </c>
      <c r="D11674" t="s">
        <v>59</v>
      </c>
      <c r="E11674" t="s">
        <v>39</v>
      </c>
      <c r="F11674">
        <v>3</v>
      </c>
      <c r="G11674" t="s">
        <v>38</v>
      </c>
      <c r="H11674" t="s">
        <v>2</v>
      </c>
      <c r="I11674" t="s">
        <v>51</v>
      </c>
      <c r="J11674">
        <v>1230.2</v>
      </c>
    </row>
    <row r="11675" spans="1:10" x14ac:dyDescent="0.25">
      <c r="A11675">
        <v>87</v>
      </c>
      <c r="B11675">
        <v>2017</v>
      </c>
      <c r="C11675" t="s">
        <v>41</v>
      </c>
      <c r="D11675" t="s">
        <v>59</v>
      </c>
      <c r="E11675" t="s">
        <v>39</v>
      </c>
      <c r="F11675">
        <v>4</v>
      </c>
      <c r="G11675" t="s">
        <v>45</v>
      </c>
      <c r="H11675" t="s">
        <v>46</v>
      </c>
      <c r="I11675" t="s">
        <v>51</v>
      </c>
      <c r="J11675">
        <v>1561.4</v>
      </c>
    </row>
    <row r="11676" spans="1:10" x14ac:dyDescent="0.25">
      <c r="A11676">
        <v>87</v>
      </c>
      <c r="B11676">
        <v>2017</v>
      </c>
      <c r="C11676" t="s">
        <v>41</v>
      </c>
      <c r="D11676" t="s">
        <v>59</v>
      </c>
      <c r="E11676" t="s">
        <v>39</v>
      </c>
      <c r="F11676">
        <v>5</v>
      </c>
      <c r="G11676" t="s">
        <v>45</v>
      </c>
      <c r="H11676" t="s">
        <v>46</v>
      </c>
      <c r="I11676" t="s">
        <v>51</v>
      </c>
      <c r="J11676">
        <v>2325</v>
      </c>
    </row>
    <row r="11677" spans="1:10" x14ac:dyDescent="0.25">
      <c r="A11677">
        <v>87</v>
      </c>
      <c r="B11677">
        <v>2017</v>
      </c>
      <c r="C11677" t="s">
        <v>41</v>
      </c>
      <c r="D11677" t="s">
        <v>59</v>
      </c>
      <c r="E11677" t="s">
        <v>39</v>
      </c>
      <c r="F11677">
        <v>6</v>
      </c>
      <c r="G11677" t="s">
        <v>45</v>
      </c>
      <c r="H11677" t="s">
        <v>46</v>
      </c>
      <c r="I11677" t="s">
        <v>51</v>
      </c>
      <c r="J11677">
        <v>2182.6</v>
      </c>
    </row>
    <row r="11678" spans="1:10" x14ac:dyDescent="0.25">
      <c r="A11678">
        <v>87</v>
      </c>
      <c r="B11678">
        <v>2018</v>
      </c>
      <c r="C11678" t="s">
        <v>41</v>
      </c>
      <c r="D11678" t="s">
        <v>58</v>
      </c>
      <c r="E11678" t="s">
        <v>39</v>
      </c>
      <c r="F11678">
        <v>1</v>
      </c>
      <c r="G11678" t="s">
        <v>38</v>
      </c>
      <c r="H11678" t="s">
        <v>2</v>
      </c>
      <c r="I11678" t="s">
        <v>51</v>
      </c>
      <c r="J11678">
        <v>974.8</v>
      </c>
    </row>
    <row r="11679" spans="1:10" x14ac:dyDescent="0.25">
      <c r="A11679">
        <v>87</v>
      </c>
      <c r="B11679">
        <v>2018</v>
      </c>
      <c r="C11679" t="s">
        <v>41</v>
      </c>
      <c r="D11679" t="s">
        <v>58</v>
      </c>
      <c r="E11679" t="s">
        <v>39</v>
      </c>
      <c r="F11679">
        <v>2</v>
      </c>
      <c r="G11679" t="s">
        <v>38</v>
      </c>
      <c r="H11679" t="s">
        <v>46</v>
      </c>
      <c r="I11679" t="s">
        <v>37</v>
      </c>
      <c r="J11679">
        <v>1320.6</v>
      </c>
    </row>
    <row r="11680" spans="1:10" x14ac:dyDescent="0.25">
      <c r="A11680">
        <v>87</v>
      </c>
      <c r="B11680">
        <v>2018</v>
      </c>
      <c r="C11680" t="s">
        <v>41</v>
      </c>
      <c r="D11680" t="s">
        <v>58</v>
      </c>
      <c r="E11680" t="s">
        <v>39</v>
      </c>
      <c r="F11680">
        <v>3</v>
      </c>
      <c r="G11680" t="s">
        <v>38</v>
      </c>
      <c r="H11680" t="s">
        <v>46</v>
      </c>
      <c r="I11680" t="s">
        <v>37</v>
      </c>
      <c r="J11680">
        <v>699.4</v>
      </c>
    </row>
    <row r="11681" spans="1:10" x14ac:dyDescent="0.25">
      <c r="A11681">
        <v>87</v>
      </c>
      <c r="B11681">
        <v>2018</v>
      </c>
      <c r="C11681" t="s">
        <v>41</v>
      </c>
      <c r="D11681" t="s">
        <v>58</v>
      </c>
      <c r="E11681" t="s">
        <v>39</v>
      </c>
      <c r="F11681">
        <v>4</v>
      </c>
      <c r="G11681" t="s">
        <v>45</v>
      </c>
      <c r="H11681" t="s">
        <v>46</v>
      </c>
      <c r="I11681" t="s">
        <v>37</v>
      </c>
      <c r="J11681">
        <v>1161.4000000000001</v>
      </c>
    </row>
    <row r="11682" spans="1:10" x14ac:dyDescent="0.25">
      <c r="A11682">
        <v>87</v>
      </c>
      <c r="B11682">
        <v>2018</v>
      </c>
      <c r="C11682" t="s">
        <v>41</v>
      </c>
      <c r="D11682" t="s">
        <v>58</v>
      </c>
      <c r="E11682" t="s">
        <v>39</v>
      </c>
      <c r="F11682">
        <v>5</v>
      </c>
      <c r="G11682" t="s">
        <v>45</v>
      </c>
      <c r="H11682" t="s">
        <v>2</v>
      </c>
      <c r="I11682" t="s">
        <v>51</v>
      </c>
      <c r="J11682">
        <v>1749.7</v>
      </c>
    </row>
    <row r="11683" spans="1:10" x14ac:dyDescent="0.25">
      <c r="A11683">
        <v>87</v>
      </c>
      <c r="B11683">
        <v>2018</v>
      </c>
      <c r="C11683" t="s">
        <v>41</v>
      </c>
      <c r="D11683" t="s">
        <v>58</v>
      </c>
      <c r="E11683" t="s">
        <v>39</v>
      </c>
      <c r="F11683">
        <v>6</v>
      </c>
      <c r="G11683" t="s">
        <v>38</v>
      </c>
      <c r="H11683" t="s">
        <v>46</v>
      </c>
      <c r="I11683" t="s">
        <v>37</v>
      </c>
      <c r="J11683">
        <v>1091.0999999999999</v>
      </c>
    </row>
    <row r="11684" spans="1:10" x14ac:dyDescent="0.25">
      <c r="A11684">
        <v>87</v>
      </c>
      <c r="B11684">
        <v>2018</v>
      </c>
      <c r="C11684" t="s">
        <v>41</v>
      </c>
      <c r="D11684" t="s">
        <v>59</v>
      </c>
      <c r="E11684" t="s">
        <v>39</v>
      </c>
      <c r="F11684">
        <v>1</v>
      </c>
      <c r="G11684" t="s">
        <v>38</v>
      </c>
      <c r="H11684" t="s">
        <v>46</v>
      </c>
      <c r="I11684" t="s">
        <v>37</v>
      </c>
      <c r="J11684">
        <v>1956</v>
      </c>
    </row>
    <row r="11685" spans="1:10" x14ac:dyDescent="0.25">
      <c r="A11685">
        <v>87</v>
      </c>
      <c r="B11685">
        <v>2018</v>
      </c>
      <c r="C11685" t="s">
        <v>41</v>
      </c>
      <c r="D11685" t="s">
        <v>59</v>
      </c>
      <c r="E11685" t="s">
        <v>39</v>
      </c>
      <c r="F11685">
        <v>2</v>
      </c>
      <c r="G11685" t="s">
        <v>38</v>
      </c>
      <c r="H11685" t="s">
        <v>46</v>
      </c>
      <c r="I11685" t="s">
        <v>37</v>
      </c>
      <c r="J11685">
        <v>1341</v>
      </c>
    </row>
    <row r="11686" spans="1:10" x14ac:dyDescent="0.25">
      <c r="A11686">
        <v>87</v>
      </c>
      <c r="B11686">
        <v>2018</v>
      </c>
      <c r="C11686" t="s">
        <v>41</v>
      </c>
      <c r="D11686" t="s">
        <v>59</v>
      </c>
      <c r="E11686" t="s">
        <v>39</v>
      </c>
      <c r="F11686">
        <v>3</v>
      </c>
      <c r="G11686" t="s">
        <v>38</v>
      </c>
      <c r="H11686" t="s">
        <v>46</v>
      </c>
      <c r="I11686" t="s">
        <v>37</v>
      </c>
      <c r="J11686">
        <v>1079.9000000000001</v>
      </c>
    </row>
    <row r="11687" spans="1:10" x14ac:dyDescent="0.25">
      <c r="A11687">
        <v>87</v>
      </c>
      <c r="B11687">
        <v>2018</v>
      </c>
      <c r="C11687" t="s">
        <v>41</v>
      </c>
      <c r="D11687" t="s">
        <v>59</v>
      </c>
      <c r="E11687" t="s">
        <v>39</v>
      </c>
      <c r="F11687">
        <v>4</v>
      </c>
      <c r="G11687" t="s">
        <v>45</v>
      </c>
      <c r="H11687" t="s">
        <v>46</v>
      </c>
      <c r="I11687" t="s">
        <v>51</v>
      </c>
      <c r="J11687">
        <v>1188.3</v>
      </c>
    </row>
    <row r="11688" spans="1:10" x14ac:dyDescent="0.25">
      <c r="A11688">
        <v>87</v>
      </c>
      <c r="B11688">
        <v>2018</v>
      </c>
      <c r="C11688" t="s">
        <v>41</v>
      </c>
      <c r="D11688" t="s">
        <v>59</v>
      </c>
      <c r="E11688" t="s">
        <v>39</v>
      </c>
      <c r="F11688">
        <v>5</v>
      </c>
      <c r="G11688" t="s">
        <v>38</v>
      </c>
      <c r="H11688" t="s">
        <v>2</v>
      </c>
      <c r="I11688" t="s">
        <v>51</v>
      </c>
      <c r="J11688">
        <v>535.79999999999995</v>
      </c>
    </row>
    <row r="11689" spans="1:10" x14ac:dyDescent="0.25">
      <c r="A11689">
        <v>87</v>
      </c>
      <c r="B11689">
        <v>2018</v>
      </c>
      <c r="C11689" t="s">
        <v>41</v>
      </c>
      <c r="D11689" t="s">
        <v>59</v>
      </c>
      <c r="E11689" t="s">
        <v>39</v>
      </c>
      <c r="F11689">
        <v>6</v>
      </c>
      <c r="G11689" t="s">
        <v>45</v>
      </c>
      <c r="H11689" t="s">
        <v>46</v>
      </c>
      <c r="I11689" t="s">
        <v>37</v>
      </c>
      <c r="J11689">
        <v>1898.5</v>
      </c>
    </row>
    <row r="11690" spans="1:10" x14ac:dyDescent="0.25">
      <c r="A11690">
        <v>88</v>
      </c>
      <c r="B11690">
        <v>2017</v>
      </c>
      <c r="C11690" t="s">
        <v>41</v>
      </c>
      <c r="D11690" t="s">
        <v>58</v>
      </c>
      <c r="E11690" t="s">
        <v>39</v>
      </c>
      <c r="F11690">
        <v>1</v>
      </c>
      <c r="G11690" t="s">
        <v>38</v>
      </c>
      <c r="H11690" t="s">
        <v>2</v>
      </c>
      <c r="I11690" t="s">
        <v>51</v>
      </c>
      <c r="J11690">
        <v>801.7</v>
      </c>
    </row>
    <row r="11691" spans="1:10" x14ac:dyDescent="0.25">
      <c r="A11691">
        <v>88</v>
      </c>
      <c r="B11691">
        <v>2017</v>
      </c>
      <c r="C11691" t="s">
        <v>41</v>
      </c>
      <c r="D11691" t="s">
        <v>58</v>
      </c>
      <c r="E11691" t="s">
        <v>39</v>
      </c>
      <c r="F11691">
        <v>2</v>
      </c>
      <c r="G11691" t="s">
        <v>45</v>
      </c>
      <c r="H11691" t="s">
        <v>46</v>
      </c>
      <c r="I11691" t="s">
        <v>51</v>
      </c>
      <c r="J11691">
        <v>1695.4</v>
      </c>
    </row>
    <row r="11692" spans="1:10" x14ac:dyDescent="0.25">
      <c r="A11692">
        <v>88</v>
      </c>
      <c r="B11692">
        <v>2017</v>
      </c>
      <c r="C11692" t="s">
        <v>41</v>
      </c>
      <c r="D11692" t="s">
        <v>58</v>
      </c>
      <c r="E11692" t="s">
        <v>39</v>
      </c>
      <c r="F11692">
        <v>3</v>
      </c>
      <c r="G11692" t="s">
        <v>38</v>
      </c>
      <c r="H11692" t="s">
        <v>46</v>
      </c>
      <c r="I11692" t="s">
        <v>37</v>
      </c>
      <c r="J11692">
        <v>1210.0999999999999</v>
      </c>
    </row>
    <row r="11693" spans="1:10" x14ac:dyDescent="0.25">
      <c r="A11693">
        <v>88</v>
      </c>
      <c r="B11693">
        <v>2017</v>
      </c>
      <c r="C11693" t="s">
        <v>41</v>
      </c>
      <c r="D11693" t="s">
        <v>58</v>
      </c>
      <c r="E11693" t="s">
        <v>39</v>
      </c>
      <c r="F11693">
        <v>4</v>
      </c>
      <c r="G11693" t="s">
        <v>45</v>
      </c>
      <c r="H11693" t="s">
        <v>2</v>
      </c>
      <c r="I11693" t="s">
        <v>37</v>
      </c>
      <c r="J11693">
        <v>403.4</v>
      </c>
    </row>
    <row r="11694" spans="1:10" x14ac:dyDescent="0.25">
      <c r="A11694">
        <v>88</v>
      </c>
      <c r="B11694">
        <v>2017</v>
      </c>
      <c r="C11694" t="s">
        <v>41</v>
      </c>
      <c r="D11694" t="s">
        <v>58</v>
      </c>
      <c r="E11694" t="s">
        <v>39</v>
      </c>
      <c r="F11694">
        <v>5</v>
      </c>
      <c r="G11694" t="s">
        <v>38</v>
      </c>
      <c r="H11694" t="s">
        <v>2</v>
      </c>
      <c r="I11694" t="s">
        <v>37</v>
      </c>
      <c r="J11694">
        <v>1304.0999999999999</v>
      </c>
    </row>
    <row r="11695" spans="1:10" x14ac:dyDescent="0.25">
      <c r="A11695">
        <v>88</v>
      </c>
      <c r="B11695">
        <v>2017</v>
      </c>
      <c r="C11695" t="s">
        <v>41</v>
      </c>
      <c r="D11695" t="s">
        <v>58</v>
      </c>
      <c r="E11695" t="s">
        <v>39</v>
      </c>
      <c r="F11695">
        <v>6</v>
      </c>
      <c r="G11695" t="s">
        <v>45</v>
      </c>
      <c r="H11695" t="s">
        <v>2</v>
      </c>
      <c r="I11695" t="s">
        <v>51</v>
      </c>
      <c r="J11695">
        <v>1913.2</v>
      </c>
    </row>
    <row r="11696" spans="1:10" x14ac:dyDescent="0.25">
      <c r="A11696">
        <v>88</v>
      </c>
      <c r="B11696">
        <v>2017</v>
      </c>
      <c r="C11696" t="s">
        <v>41</v>
      </c>
      <c r="D11696" t="s">
        <v>59</v>
      </c>
      <c r="E11696" t="s">
        <v>39</v>
      </c>
      <c r="F11696">
        <v>1</v>
      </c>
      <c r="G11696" t="s">
        <v>45</v>
      </c>
      <c r="H11696" t="s">
        <v>2</v>
      </c>
      <c r="I11696" t="s">
        <v>51</v>
      </c>
      <c r="J11696">
        <v>886.8</v>
      </c>
    </row>
    <row r="11697" spans="1:10" x14ac:dyDescent="0.25">
      <c r="A11697">
        <v>88</v>
      </c>
      <c r="B11697">
        <v>2017</v>
      </c>
      <c r="C11697" t="s">
        <v>41</v>
      </c>
      <c r="D11697" t="s">
        <v>59</v>
      </c>
      <c r="E11697" t="s">
        <v>39</v>
      </c>
      <c r="F11697">
        <v>2</v>
      </c>
      <c r="G11697" t="s">
        <v>38</v>
      </c>
      <c r="H11697" t="s">
        <v>2</v>
      </c>
      <c r="I11697" t="s">
        <v>37</v>
      </c>
      <c r="J11697">
        <v>1186.0999999999999</v>
      </c>
    </row>
    <row r="11698" spans="1:10" x14ac:dyDescent="0.25">
      <c r="A11698">
        <v>88</v>
      </c>
      <c r="B11698">
        <v>2017</v>
      </c>
      <c r="C11698" t="s">
        <v>41</v>
      </c>
      <c r="D11698" t="s">
        <v>59</v>
      </c>
      <c r="E11698" t="s">
        <v>39</v>
      </c>
      <c r="F11698">
        <v>3</v>
      </c>
      <c r="G11698" t="s">
        <v>45</v>
      </c>
      <c r="H11698" t="s">
        <v>2</v>
      </c>
      <c r="I11698" t="s">
        <v>51</v>
      </c>
      <c r="J11698">
        <v>1092.8</v>
      </c>
    </row>
    <row r="11699" spans="1:10" x14ac:dyDescent="0.25">
      <c r="A11699">
        <v>88</v>
      </c>
      <c r="B11699">
        <v>2017</v>
      </c>
      <c r="C11699" t="s">
        <v>41</v>
      </c>
      <c r="D11699" t="s">
        <v>59</v>
      </c>
      <c r="E11699" t="s">
        <v>39</v>
      </c>
      <c r="F11699">
        <v>4</v>
      </c>
      <c r="G11699" t="s">
        <v>45</v>
      </c>
      <c r="H11699" t="s">
        <v>46</v>
      </c>
      <c r="I11699" t="s">
        <v>51</v>
      </c>
      <c r="J11699">
        <v>1716.3</v>
      </c>
    </row>
    <row r="11700" spans="1:10" x14ac:dyDescent="0.25">
      <c r="A11700">
        <v>88</v>
      </c>
      <c r="B11700">
        <v>2017</v>
      </c>
      <c r="C11700" t="s">
        <v>41</v>
      </c>
      <c r="D11700" t="s">
        <v>59</v>
      </c>
      <c r="E11700" t="s">
        <v>39</v>
      </c>
      <c r="F11700">
        <v>5</v>
      </c>
      <c r="G11700" t="s">
        <v>45</v>
      </c>
      <c r="H11700" t="s">
        <v>2</v>
      </c>
      <c r="I11700" t="s">
        <v>37</v>
      </c>
      <c r="J11700">
        <v>1428.8</v>
      </c>
    </row>
    <row r="11701" spans="1:10" x14ac:dyDescent="0.25">
      <c r="A11701">
        <v>88</v>
      </c>
      <c r="B11701">
        <v>2017</v>
      </c>
      <c r="C11701" t="s">
        <v>41</v>
      </c>
      <c r="D11701" t="s">
        <v>59</v>
      </c>
      <c r="E11701" t="s">
        <v>39</v>
      </c>
      <c r="F11701">
        <v>6</v>
      </c>
      <c r="G11701" t="s">
        <v>38</v>
      </c>
      <c r="H11701" t="s">
        <v>2</v>
      </c>
      <c r="I11701" t="s">
        <v>37</v>
      </c>
      <c r="J11701">
        <v>1373.9</v>
      </c>
    </row>
    <row r="11702" spans="1:10" x14ac:dyDescent="0.25">
      <c r="A11702">
        <v>88</v>
      </c>
      <c r="B11702">
        <v>2018</v>
      </c>
      <c r="C11702" t="s">
        <v>41</v>
      </c>
      <c r="D11702" t="s">
        <v>58</v>
      </c>
      <c r="E11702" t="s">
        <v>39</v>
      </c>
      <c r="F11702">
        <v>1</v>
      </c>
      <c r="G11702" t="s">
        <v>45</v>
      </c>
      <c r="H11702" t="s">
        <v>2</v>
      </c>
      <c r="I11702" t="s">
        <v>51</v>
      </c>
      <c r="J11702">
        <v>454</v>
      </c>
    </row>
    <row r="11703" spans="1:10" x14ac:dyDescent="0.25">
      <c r="A11703">
        <v>88</v>
      </c>
      <c r="B11703">
        <v>2018</v>
      </c>
      <c r="C11703" t="s">
        <v>41</v>
      </c>
      <c r="D11703" t="s">
        <v>58</v>
      </c>
      <c r="E11703" t="s">
        <v>39</v>
      </c>
      <c r="F11703">
        <v>2</v>
      </c>
      <c r="G11703" t="s">
        <v>38</v>
      </c>
      <c r="H11703" t="s">
        <v>46</v>
      </c>
      <c r="I11703" t="s">
        <v>51</v>
      </c>
      <c r="J11703">
        <v>1129.5</v>
      </c>
    </row>
    <row r="11704" spans="1:10" x14ac:dyDescent="0.25">
      <c r="A11704">
        <v>88</v>
      </c>
      <c r="B11704">
        <v>2018</v>
      </c>
      <c r="C11704" t="s">
        <v>41</v>
      </c>
      <c r="D11704" t="s">
        <v>58</v>
      </c>
      <c r="E11704" t="s">
        <v>39</v>
      </c>
      <c r="F11704">
        <v>3</v>
      </c>
      <c r="G11704" t="s">
        <v>38</v>
      </c>
      <c r="H11704" t="s">
        <v>46</v>
      </c>
      <c r="I11704" t="s">
        <v>37</v>
      </c>
      <c r="J11704">
        <v>1266.0999999999999</v>
      </c>
    </row>
    <row r="11705" spans="1:10" x14ac:dyDescent="0.25">
      <c r="A11705">
        <v>88</v>
      </c>
      <c r="B11705">
        <v>2018</v>
      </c>
      <c r="C11705" t="s">
        <v>41</v>
      </c>
      <c r="D11705" t="s">
        <v>58</v>
      </c>
      <c r="E11705" t="s">
        <v>39</v>
      </c>
      <c r="F11705">
        <v>4</v>
      </c>
      <c r="G11705" t="s">
        <v>45</v>
      </c>
      <c r="H11705" t="s">
        <v>2</v>
      </c>
      <c r="I11705" t="s">
        <v>51</v>
      </c>
      <c r="J11705">
        <v>1138.4000000000001</v>
      </c>
    </row>
    <row r="11706" spans="1:10" x14ac:dyDescent="0.25">
      <c r="A11706">
        <v>88</v>
      </c>
      <c r="B11706">
        <v>2018</v>
      </c>
      <c r="C11706" t="s">
        <v>41</v>
      </c>
      <c r="D11706" t="s">
        <v>58</v>
      </c>
      <c r="E11706" t="s">
        <v>39</v>
      </c>
      <c r="F11706">
        <v>5</v>
      </c>
      <c r="G11706" t="s">
        <v>38</v>
      </c>
      <c r="H11706" t="s">
        <v>46</v>
      </c>
      <c r="I11706" t="s">
        <v>51</v>
      </c>
      <c r="J11706">
        <v>966.1</v>
      </c>
    </row>
    <row r="11707" spans="1:10" x14ac:dyDescent="0.25">
      <c r="A11707">
        <v>88</v>
      </c>
      <c r="B11707">
        <v>2018</v>
      </c>
      <c r="C11707" t="s">
        <v>41</v>
      </c>
      <c r="D11707" t="s">
        <v>58</v>
      </c>
      <c r="E11707" t="s">
        <v>39</v>
      </c>
      <c r="F11707">
        <v>6</v>
      </c>
      <c r="G11707" t="s">
        <v>45</v>
      </c>
      <c r="H11707" t="s">
        <v>46</v>
      </c>
      <c r="I11707" t="s">
        <v>51</v>
      </c>
      <c r="J11707">
        <v>1232.9000000000001</v>
      </c>
    </row>
    <row r="11708" spans="1:10" x14ac:dyDescent="0.25">
      <c r="A11708">
        <v>88</v>
      </c>
      <c r="B11708">
        <v>2018</v>
      </c>
      <c r="C11708" t="s">
        <v>41</v>
      </c>
      <c r="D11708" t="s">
        <v>59</v>
      </c>
      <c r="E11708" t="s">
        <v>39</v>
      </c>
      <c r="F11708">
        <v>1</v>
      </c>
      <c r="G11708" t="s">
        <v>45</v>
      </c>
      <c r="H11708" t="s">
        <v>46</v>
      </c>
      <c r="I11708" t="s">
        <v>37</v>
      </c>
      <c r="J11708">
        <v>1550</v>
      </c>
    </row>
    <row r="11709" spans="1:10" x14ac:dyDescent="0.25">
      <c r="A11709">
        <v>88</v>
      </c>
      <c r="B11709">
        <v>2018</v>
      </c>
      <c r="C11709" t="s">
        <v>41</v>
      </c>
      <c r="D11709" t="s">
        <v>59</v>
      </c>
      <c r="E11709" t="s">
        <v>39</v>
      </c>
      <c r="F11709">
        <v>2</v>
      </c>
      <c r="G11709" t="s">
        <v>38</v>
      </c>
      <c r="H11709" t="s">
        <v>46</v>
      </c>
      <c r="I11709" t="s">
        <v>37</v>
      </c>
      <c r="J11709">
        <v>1474.1</v>
      </c>
    </row>
    <row r="11710" spans="1:10" x14ac:dyDescent="0.25">
      <c r="A11710">
        <v>88</v>
      </c>
      <c r="B11710">
        <v>2018</v>
      </c>
      <c r="C11710" t="s">
        <v>41</v>
      </c>
      <c r="D11710" t="s">
        <v>59</v>
      </c>
      <c r="E11710" t="s">
        <v>39</v>
      </c>
      <c r="F11710">
        <v>3</v>
      </c>
      <c r="G11710" t="s">
        <v>45</v>
      </c>
      <c r="H11710" t="s">
        <v>46</v>
      </c>
      <c r="I11710" t="s">
        <v>37</v>
      </c>
      <c r="J11710">
        <v>1233.0999999999999</v>
      </c>
    </row>
    <row r="11711" spans="1:10" x14ac:dyDescent="0.25">
      <c r="A11711">
        <v>88</v>
      </c>
      <c r="B11711">
        <v>2018</v>
      </c>
      <c r="C11711" t="s">
        <v>41</v>
      </c>
      <c r="D11711" t="s">
        <v>59</v>
      </c>
      <c r="E11711" t="s">
        <v>39</v>
      </c>
      <c r="F11711">
        <v>4</v>
      </c>
      <c r="G11711" t="s">
        <v>38</v>
      </c>
      <c r="H11711" t="s">
        <v>46</v>
      </c>
      <c r="I11711" t="s">
        <v>51</v>
      </c>
      <c r="J11711">
        <v>1862</v>
      </c>
    </row>
    <row r="11712" spans="1:10" x14ac:dyDescent="0.25">
      <c r="A11712">
        <v>88</v>
      </c>
      <c r="B11712">
        <v>2018</v>
      </c>
      <c r="C11712" t="s">
        <v>41</v>
      </c>
      <c r="D11712" t="s">
        <v>59</v>
      </c>
      <c r="E11712" t="s">
        <v>39</v>
      </c>
      <c r="F11712">
        <v>5</v>
      </c>
      <c r="G11712" t="s">
        <v>38</v>
      </c>
      <c r="H11712" t="s">
        <v>46</v>
      </c>
      <c r="I11712" t="s">
        <v>51</v>
      </c>
      <c r="J11712">
        <v>483.7</v>
      </c>
    </row>
    <row r="11713" spans="1:10" x14ac:dyDescent="0.25">
      <c r="A11713">
        <v>88</v>
      </c>
      <c r="B11713">
        <v>2018</v>
      </c>
      <c r="C11713" t="s">
        <v>41</v>
      </c>
      <c r="D11713" t="s">
        <v>59</v>
      </c>
      <c r="E11713" t="s">
        <v>39</v>
      </c>
      <c r="F11713">
        <v>6</v>
      </c>
      <c r="G11713" t="s">
        <v>45</v>
      </c>
      <c r="H11713" t="s">
        <v>2</v>
      </c>
      <c r="I11713" t="s">
        <v>51</v>
      </c>
      <c r="J11713">
        <v>1670</v>
      </c>
    </row>
    <row r="11714" spans="1:10" x14ac:dyDescent="0.25">
      <c r="A11714">
        <v>89</v>
      </c>
      <c r="B11714">
        <v>2017</v>
      </c>
      <c r="C11714" t="s">
        <v>41</v>
      </c>
      <c r="D11714" t="s">
        <v>58</v>
      </c>
      <c r="E11714" t="s">
        <v>39</v>
      </c>
      <c r="F11714">
        <v>1</v>
      </c>
      <c r="G11714" t="s">
        <v>45</v>
      </c>
      <c r="H11714" t="s">
        <v>2</v>
      </c>
      <c r="I11714" t="s">
        <v>37</v>
      </c>
      <c r="J11714">
        <v>1792.5</v>
      </c>
    </row>
    <row r="11715" spans="1:10" x14ac:dyDescent="0.25">
      <c r="A11715">
        <v>89</v>
      </c>
      <c r="B11715">
        <v>2017</v>
      </c>
      <c r="C11715" t="s">
        <v>41</v>
      </c>
      <c r="D11715" t="s">
        <v>58</v>
      </c>
      <c r="E11715" t="s">
        <v>39</v>
      </c>
      <c r="F11715">
        <v>2</v>
      </c>
      <c r="G11715" t="s">
        <v>45</v>
      </c>
      <c r="H11715" t="s">
        <v>2</v>
      </c>
      <c r="I11715" t="s">
        <v>51</v>
      </c>
      <c r="J11715">
        <v>1153.3</v>
      </c>
    </row>
    <row r="11716" spans="1:10" x14ac:dyDescent="0.25">
      <c r="A11716">
        <v>89</v>
      </c>
      <c r="B11716">
        <v>2017</v>
      </c>
      <c r="C11716" t="s">
        <v>41</v>
      </c>
      <c r="D11716" t="s">
        <v>58</v>
      </c>
      <c r="E11716" t="s">
        <v>39</v>
      </c>
      <c r="F11716">
        <v>3</v>
      </c>
      <c r="G11716" t="s">
        <v>45</v>
      </c>
      <c r="H11716" t="s">
        <v>2</v>
      </c>
      <c r="I11716" t="s">
        <v>37</v>
      </c>
      <c r="J11716">
        <v>781.1</v>
      </c>
    </row>
    <row r="11717" spans="1:10" x14ac:dyDescent="0.25">
      <c r="A11717">
        <v>89</v>
      </c>
      <c r="B11717">
        <v>2017</v>
      </c>
      <c r="C11717" t="s">
        <v>41</v>
      </c>
      <c r="D11717" t="s">
        <v>58</v>
      </c>
      <c r="E11717" t="s">
        <v>39</v>
      </c>
      <c r="F11717">
        <v>4</v>
      </c>
      <c r="G11717" t="s">
        <v>45</v>
      </c>
      <c r="H11717" t="s">
        <v>46</v>
      </c>
      <c r="I11717" t="s">
        <v>51</v>
      </c>
      <c r="J11717">
        <v>1060.5999999999999</v>
      </c>
    </row>
    <row r="11718" spans="1:10" x14ac:dyDescent="0.25">
      <c r="A11718">
        <v>89</v>
      </c>
      <c r="B11718">
        <v>2017</v>
      </c>
      <c r="C11718" t="s">
        <v>41</v>
      </c>
      <c r="D11718" t="s">
        <v>58</v>
      </c>
      <c r="E11718" t="s">
        <v>39</v>
      </c>
      <c r="F11718">
        <v>5</v>
      </c>
      <c r="G11718" t="s">
        <v>45</v>
      </c>
      <c r="H11718" t="s">
        <v>2</v>
      </c>
      <c r="I11718" t="s">
        <v>51</v>
      </c>
      <c r="J11718">
        <v>917.1</v>
      </c>
    </row>
    <row r="11719" spans="1:10" x14ac:dyDescent="0.25">
      <c r="A11719">
        <v>89</v>
      </c>
      <c r="B11719">
        <v>2017</v>
      </c>
      <c r="C11719" t="s">
        <v>41</v>
      </c>
      <c r="D11719" t="s">
        <v>58</v>
      </c>
      <c r="E11719" t="s">
        <v>39</v>
      </c>
      <c r="F11719">
        <v>6</v>
      </c>
      <c r="G11719" t="s">
        <v>38</v>
      </c>
      <c r="H11719" t="s">
        <v>2</v>
      </c>
      <c r="I11719" t="s">
        <v>51</v>
      </c>
      <c r="J11719">
        <v>1786.7</v>
      </c>
    </row>
    <row r="11720" spans="1:10" x14ac:dyDescent="0.25">
      <c r="A11720">
        <v>89</v>
      </c>
      <c r="B11720">
        <v>2017</v>
      </c>
      <c r="C11720" t="s">
        <v>41</v>
      </c>
      <c r="D11720" t="s">
        <v>59</v>
      </c>
      <c r="E11720" t="s">
        <v>39</v>
      </c>
      <c r="F11720">
        <v>1</v>
      </c>
      <c r="G11720" t="s">
        <v>38</v>
      </c>
      <c r="H11720" t="s">
        <v>2</v>
      </c>
      <c r="I11720" t="s">
        <v>37</v>
      </c>
      <c r="J11720">
        <v>1636.6</v>
      </c>
    </row>
    <row r="11721" spans="1:10" x14ac:dyDescent="0.25">
      <c r="A11721">
        <v>89</v>
      </c>
      <c r="B11721">
        <v>2017</v>
      </c>
      <c r="C11721" t="s">
        <v>41</v>
      </c>
      <c r="D11721" t="s">
        <v>59</v>
      </c>
      <c r="E11721" t="s">
        <v>39</v>
      </c>
      <c r="F11721">
        <v>2</v>
      </c>
      <c r="G11721" t="s">
        <v>38</v>
      </c>
      <c r="H11721" t="s">
        <v>46</v>
      </c>
      <c r="I11721" t="s">
        <v>37</v>
      </c>
      <c r="J11721">
        <v>1798.4</v>
      </c>
    </row>
    <row r="11722" spans="1:10" x14ac:dyDescent="0.25">
      <c r="A11722">
        <v>89</v>
      </c>
      <c r="B11722">
        <v>2017</v>
      </c>
      <c r="C11722" t="s">
        <v>41</v>
      </c>
      <c r="D11722" t="s">
        <v>59</v>
      </c>
      <c r="E11722" t="s">
        <v>39</v>
      </c>
      <c r="F11722">
        <v>3</v>
      </c>
      <c r="G11722" t="s">
        <v>38</v>
      </c>
      <c r="H11722" t="s">
        <v>46</v>
      </c>
      <c r="I11722" t="s">
        <v>51</v>
      </c>
      <c r="J11722">
        <v>1604.1</v>
      </c>
    </row>
    <row r="11723" spans="1:10" x14ac:dyDescent="0.25">
      <c r="A11723">
        <v>89</v>
      </c>
      <c r="B11723">
        <v>2017</v>
      </c>
      <c r="C11723" t="s">
        <v>41</v>
      </c>
      <c r="D11723" t="s">
        <v>59</v>
      </c>
      <c r="E11723" t="s">
        <v>39</v>
      </c>
      <c r="F11723">
        <v>4</v>
      </c>
      <c r="G11723" t="s">
        <v>38</v>
      </c>
      <c r="H11723" t="s">
        <v>2</v>
      </c>
      <c r="I11723" t="s">
        <v>51</v>
      </c>
      <c r="J11723">
        <v>1396.9</v>
      </c>
    </row>
    <row r="11724" spans="1:10" x14ac:dyDescent="0.25">
      <c r="A11724">
        <v>89</v>
      </c>
      <c r="B11724">
        <v>2017</v>
      </c>
      <c r="C11724" t="s">
        <v>41</v>
      </c>
      <c r="D11724" t="s">
        <v>59</v>
      </c>
      <c r="E11724" t="s">
        <v>39</v>
      </c>
      <c r="F11724">
        <v>5</v>
      </c>
      <c r="G11724" t="s">
        <v>38</v>
      </c>
      <c r="H11724" t="s">
        <v>46</v>
      </c>
      <c r="I11724" t="s">
        <v>51</v>
      </c>
      <c r="J11724">
        <v>1650.2</v>
      </c>
    </row>
    <row r="11725" spans="1:10" x14ac:dyDescent="0.25">
      <c r="A11725">
        <v>89</v>
      </c>
      <c r="B11725">
        <v>2017</v>
      </c>
      <c r="C11725" t="s">
        <v>41</v>
      </c>
      <c r="D11725" t="s">
        <v>59</v>
      </c>
      <c r="E11725" t="s">
        <v>39</v>
      </c>
      <c r="F11725">
        <v>6</v>
      </c>
      <c r="G11725" t="s">
        <v>45</v>
      </c>
      <c r="H11725" t="s">
        <v>2</v>
      </c>
      <c r="I11725" t="s">
        <v>51</v>
      </c>
      <c r="J11725">
        <v>1306.2</v>
      </c>
    </row>
    <row r="11726" spans="1:10" x14ac:dyDescent="0.25">
      <c r="A11726">
        <v>89</v>
      </c>
      <c r="B11726">
        <v>2018</v>
      </c>
      <c r="C11726" t="s">
        <v>41</v>
      </c>
      <c r="D11726" t="s">
        <v>58</v>
      </c>
      <c r="E11726" t="s">
        <v>39</v>
      </c>
      <c r="F11726">
        <v>1</v>
      </c>
      <c r="G11726" t="s">
        <v>38</v>
      </c>
      <c r="H11726" t="s">
        <v>46</v>
      </c>
      <c r="I11726" t="s">
        <v>51</v>
      </c>
      <c r="J11726">
        <v>1088.8</v>
      </c>
    </row>
    <row r="11727" spans="1:10" x14ac:dyDescent="0.25">
      <c r="A11727">
        <v>89</v>
      </c>
      <c r="B11727">
        <v>2018</v>
      </c>
      <c r="C11727" t="s">
        <v>41</v>
      </c>
      <c r="D11727" t="s">
        <v>58</v>
      </c>
      <c r="E11727" t="s">
        <v>39</v>
      </c>
      <c r="F11727">
        <v>2</v>
      </c>
      <c r="G11727" t="s">
        <v>38</v>
      </c>
      <c r="H11727" t="s">
        <v>2</v>
      </c>
      <c r="I11727" t="s">
        <v>51</v>
      </c>
      <c r="J11727">
        <v>873.3</v>
      </c>
    </row>
    <row r="11728" spans="1:10" x14ac:dyDescent="0.25">
      <c r="A11728">
        <v>89</v>
      </c>
      <c r="B11728">
        <v>2018</v>
      </c>
      <c r="C11728" t="s">
        <v>41</v>
      </c>
      <c r="D11728" t="s">
        <v>58</v>
      </c>
      <c r="E11728" t="s">
        <v>39</v>
      </c>
      <c r="F11728">
        <v>3</v>
      </c>
      <c r="G11728" t="s">
        <v>45</v>
      </c>
      <c r="H11728" t="s">
        <v>46</v>
      </c>
      <c r="I11728" t="s">
        <v>37</v>
      </c>
      <c r="J11728">
        <v>1771.5</v>
      </c>
    </row>
    <row r="11729" spans="1:10" x14ac:dyDescent="0.25">
      <c r="A11729">
        <v>89</v>
      </c>
      <c r="B11729">
        <v>2018</v>
      </c>
      <c r="C11729" t="s">
        <v>41</v>
      </c>
      <c r="D11729" t="s">
        <v>58</v>
      </c>
      <c r="E11729" t="s">
        <v>39</v>
      </c>
      <c r="F11729">
        <v>4</v>
      </c>
      <c r="G11729" t="s">
        <v>38</v>
      </c>
      <c r="H11729" t="s">
        <v>2</v>
      </c>
      <c r="I11729" t="s">
        <v>51</v>
      </c>
      <c r="J11729">
        <v>1657.4</v>
      </c>
    </row>
    <row r="11730" spans="1:10" x14ac:dyDescent="0.25">
      <c r="A11730">
        <v>89</v>
      </c>
      <c r="B11730">
        <v>2018</v>
      </c>
      <c r="C11730" t="s">
        <v>41</v>
      </c>
      <c r="D11730" t="s">
        <v>58</v>
      </c>
      <c r="E11730" t="s">
        <v>39</v>
      </c>
      <c r="F11730">
        <v>5</v>
      </c>
      <c r="G11730" t="s">
        <v>38</v>
      </c>
      <c r="H11730" t="s">
        <v>46</v>
      </c>
      <c r="I11730" t="s">
        <v>51</v>
      </c>
      <c r="J11730">
        <v>912.2</v>
      </c>
    </row>
    <row r="11731" spans="1:10" x14ac:dyDescent="0.25">
      <c r="A11731">
        <v>89</v>
      </c>
      <c r="B11731">
        <v>2018</v>
      </c>
      <c r="C11731" t="s">
        <v>41</v>
      </c>
      <c r="D11731" t="s">
        <v>58</v>
      </c>
      <c r="E11731" t="s">
        <v>39</v>
      </c>
      <c r="F11731">
        <v>6</v>
      </c>
      <c r="G11731" t="s">
        <v>45</v>
      </c>
      <c r="H11731" t="s">
        <v>2</v>
      </c>
      <c r="I11731" t="s">
        <v>51</v>
      </c>
      <c r="J11731">
        <v>570.29999999999995</v>
      </c>
    </row>
    <row r="11732" spans="1:10" x14ac:dyDescent="0.25">
      <c r="A11732">
        <v>89</v>
      </c>
      <c r="B11732">
        <v>2018</v>
      </c>
      <c r="C11732" t="s">
        <v>41</v>
      </c>
      <c r="D11732" t="s">
        <v>59</v>
      </c>
      <c r="E11732" t="s">
        <v>39</v>
      </c>
      <c r="F11732">
        <v>1</v>
      </c>
      <c r="G11732" t="s">
        <v>45</v>
      </c>
      <c r="H11732" t="s">
        <v>2</v>
      </c>
      <c r="I11732" t="s">
        <v>37</v>
      </c>
      <c r="J11732">
        <v>1774.1</v>
      </c>
    </row>
    <row r="11733" spans="1:10" x14ac:dyDescent="0.25">
      <c r="A11733">
        <v>89</v>
      </c>
      <c r="B11733">
        <v>2018</v>
      </c>
      <c r="C11733" t="s">
        <v>41</v>
      </c>
      <c r="D11733" t="s">
        <v>59</v>
      </c>
      <c r="E11733" t="s">
        <v>39</v>
      </c>
      <c r="F11733">
        <v>2</v>
      </c>
      <c r="G11733" t="s">
        <v>38</v>
      </c>
      <c r="H11733" t="s">
        <v>46</v>
      </c>
      <c r="I11733" t="s">
        <v>37</v>
      </c>
      <c r="J11733">
        <v>1709.5</v>
      </c>
    </row>
    <row r="11734" spans="1:10" x14ac:dyDescent="0.25">
      <c r="A11734">
        <v>89</v>
      </c>
      <c r="B11734">
        <v>2018</v>
      </c>
      <c r="C11734" t="s">
        <v>41</v>
      </c>
      <c r="D11734" t="s">
        <v>59</v>
      </c>
      <c r="E11734" t="s">
        <v>39</v>
      </c>
      <c r="F11734">
        <v>3</v>
      </c>
      <c r="G11734" t="s">
        <v>45</v>
      </c>
      <c r="H11734" t="s">
        <v>2</v>
      </c>
      <c r="I11734" t="s">
        <v>51</v>
      </c>
      <c r="J11734">
        <v>975.5</v>
      </c>
    </row>
    <row r="11735" spans="1:10" x14ac:dyDescent="0.25">
      <c r="A11735">
        <v>89</v>
      </c>
      <c r="B11735">
        <v>2018</v>
      </c>
      <c r="C11735" t="s">
        <v>41</v>
      </c>
      <c r="D11735" t="s">
        <v>59</v>
      </c>
      <c r="E11735" t="s">
        <v>39</v>
      </c>
      <c r="F11735">
        <v>4</v>
      </c>
      <c r="G11735" t="s">
        <v>45</v>
      </c>
      <c r="H11735" t="s">
        <v>46</v>
      </c>
      <c r="I11735" t="s">
        <v>37</v>
      </c>
      <c r="J11735">
        <v>1328.3</v>
      </c>
    </row>
    <row r="11736" spans="1:10" x14ac:dyDescent="0.25">
      <c r="A11736">
        <v>89</v>
      </c>
      <c r="B11736">
        <v>2018</v>
      </c>
      <c r="C11736" t="s">
        <v>41</v>
      </c>
      <c r="D11736" t="s">
        <v>59</v>
      </c>
      <c r="E11736" t="s">
        <v>39</v>
      </c>
      <c r="F11736">
        <v>5</v>
      </c>
      <c r="G11736" t="s">
        <v>38</v>
      </c>
      <c r="H11736" t="s">
        <v>46</v>
      </c>
      <c r="I11736" t="s">
        <v>51</v>
      </c>
      <c r="J11736">
        <v>1265.9000000000001</v>
      </c>
    </row>
    <row r="11737" spans="1:10" x14ac:dyDescent="0.25">
      <c r="A11737">
        <v>89</v>
      </c>
      <c r="B11737">
        <v>2018</v>
      </c>
      <c r="C11737" t="s">
        <v>41</v>
      </c>
      <c r="D11737" t="s">
        <v>59</v>
      </c>
      <c r="E11737" t="s">
        <v>39</v>
      </c>
      <c r="F11737">
        <v>6</v>
      </c>
      <c r="G11737" t="s">
        <v>45</v>
      </c>
      <c r="H11737" t="s">
        <v>2</v>
      </c>
      <c r="I11737" t="s">
        <v>37</v>
      </c>
      <c r="J11737">
        <v>1625.6</v>
      </c>
    </row>
    <row r="11738" spans="1:10" x14ac:dyDescent="0.25">
      <c r="A11738">
        <v>90</v>
      </c>
      <c r="B11738">
        <v>2017</v>
      </c>
      <c r="C11738" t="s">
        <v>41</v>
      </c>
      <c r="D11738" t="s">
        <v>58</v>
      </c>
      <c r="E11738" t="s">
        <v>39</v>
      </c>
      <c r="F11738">
        <v>1</v>
      </c>
      <c r="G11738" t="s">
        <v>38</v>
      </c>
      <c r="H11738" t="s">
        <v>46</v>
      </c>
      <c r="I11738" t="s">
        <v>51</v>
      </c>
      <c r="J11738">
        <v>1487.2</v>
      </c>
    </row>
    <row r="11739" spans="1:10" x14ac:dyDescent="0.25">
      <c r="A11739">
        <v>90</v>
      </c>
      <c r="B11739">
        <v>2017</v>
      </c>
      <c r="C11739" t="s">
        <v>41</v>
      </c>
      <c r="D11739" t="s">
        <v>58</v>
      </c>
      <c r="E11739" t="s">
        <v>39</v>
      </c>
      <c r="F11739">
        <v>2</v>
      </c>
      <c r="G11739" t="s">
        <v>45</v>
      </c>
      <c r="H11739" t="s">
        <v>2</v>
      </c>
      <c r="I11739" t="s">
        <v>51</v>
      </c>
      <c r="J11739">
        <v>1176</v>
      </c>
    </row>
    <row r="11740" spans="1:10" x14ac:dyDescent="0.25">
      <c r="A11740">
        <v>90</v>
      </c>
      <c r="B11740">
        <v>2017</v>
      </c>
      <c r="C11740" t="s">
        <v>41</v>
      </c>
      <c r="D11740" t="s">
        <v>58</v>
      </c>
      <c r="E11740" t="s">
        <v>39</v>
      </c>
      <c r="F11740">
        <v>3</v>
      </c>
      <c r="G11740" t="s">
        <v>38</v>
      </c>
      <c r="H11740" t="s">
        <v>2</v>
      </c>
      <c r="I11740" t="s">
        <v>51</v>
      </c>
      <c r="J11740">
        <v>1761.9</v>
      </c>
    </row>
    <row r="11741" spans="1:10" x14ac:dyDescent="0.25">
      <c r="A11741">
        <v>90</v>
      </c>
      <c r="B11741">
        <v>2017</v>
      </c>
      <c r="C11741" t="s">
        <v>41</v>
      </c>
      <c r="D11741" t="s">
        <v>58</v>
      </c>
      <c r="E11741" t="s">
        <v>39</v>
      </c>
      <c r="F11741">
        <v>4</v>
      </c>
      <c r="G11741" t="s">
        <v>45</v>
      </c>
      <c r="H11741" t="s">
        <v>2</v>
      </c>
      <c r="I11741" t="s">
        <v>51</v>
      </c>
      <c r="J11741">
        <v>985</v>
      </c>
    </row>
    <row r="11742" spans="1:10" x14ac:dyDescent="0.25">
      <c r="A11742">
        <v>90</v>
      </c>
      <c r="B11742">
        <v>2017</v>
      </c>
      <c r="C11742" t="s">
        <v>41</v>
      </c>
      <c r="D11742" t="s">
        <v>58</v>
      </c>
      <c r="E11742" t="s">
        <v>39</v>
      </c>
      <c r="F11742">
        <v>5</v>
      </c>
      <c r="G11742" t="s">
        <v>45</v>
      </c>
      <c r="H11742" t="s">
        <v>2</v>
      </c>
      <c r="I11742" t="s">
        <v>51</v>
      </c>
      <c r="J11742">
        <v>549.9</v>
      </c>
    </row>
    <row r="11743" spans="1:10" x14ac:dyDescent="0.25">
      <c r="A11743">
        <v>90</v>
      </c>
      <c r="B11743">
        <v>2017</v>
      </c>
      <c r="C11743" t="s">
        <v>41</v>
      </c>
      <c r="D11743" t="s">
        <v>58</v>
      </c>
      <c r="E11743" t="s">
        <v>39</v>
      </c>
      <c r="F11743">
        <v>6</v>
      </c>
      <c r="G11743" t="s">
        <v>45</v>
      </c>
      <c r="H11743" t="s">
        <v>2</v>
      </c>
      <c r="I11743" t="s">
        <v>51</v>
      </c>
      <c r="J11743">
        <v>1236.4000000000001</v>
      </c>
    </row>
    <row r="11744" spans="1:10" x14ac:dyDescent="0.25">
      <c r="A11744">
        <v>90</v>
      </c>
      <c r="B11744">
        <v>2017</v>
      </c>
      <c r="C11744" t="s">
        <v>41</v>
      </c>
      <c r="D11744" t="s">
        <v>59</v>
      </c>
      <c r="E11744" t="s">
        <v>39</v>
      </c>
      <c r="F11744">
        <v>1</v>
      </c>
      <c r="G11744" t="s">
        <v>45</v>
      </c>
      <c r="H11744" t="s">
        <v>46</v>
      </c>
      <c r="I11744" t="s">
        <v>51</v>
      </c>
      <c r="J11744">
        <v>725.9</v>
      </c>
    </row>
    <row r="11745" spans="1:10" x14ac:dyDescent="0.25">
      <c r="A11745">
        <v>90</v>
      </c>
      <c r="B11745">
        <v>2017</v>
      </c>
      <c r="C11745" t="s">
        <v>41</v>
      </c>
      <c r="D11745" t="s">
        <v>59</v>
      </c>
      <c r="E11745" t="s">
        <v>39</v>
      </c>
      <c r="F11745">
        <v>2</v>
      </c>
      <c r="G11745" t="s">
        <v>38</v>
      </c>
      <c r="H11745" t="s">
        <v>2</v>
      </c>
      <c r="I11745" t="s">
        <v>51</v>
      </c>
      <c r="J11745">
        <v>1876.2</v>
      </c>
    </row>
    <row r="11746" spans="1:10" x14ac:dyDescent="0.25">
      <c r="A11746">
        <v>90</v>
      </c>
      <c r="B11746">
        <v>2017</v>
      </c>
      <c r="C11746" t="s">
        <v>41</v>
      </c>
      <c r="D11746" t="s">
        <v>59</v>
      </c>
      <c r="E11746" t="s">
        <v>39</v>
      </c>
      <c r="F11746">
        <v>3</v>
      </c>
      <c r="G11746" t="s">
        <v>38</v>
      </c>
      <c r="H11746" t="s">
        <v>2</v>
      </c>
      <c r="I11746" t="s">
        <v>37</v>
      </c>
      <c r="J11746">
        <v>927.4</v>
      </c>
    </row>
    <row r="11747" spans="1:10" x14ac:dyDescent="0.25">
      <c r="A11747">
        <v>90</v>
      </c>
      <c r="B11747">
        <v>2017</v>
      </c>
      <c r="C11747" t="s">
        <v>41</v>
      </c>
      <c r="D11747" t="s">
        <v>59</v>
      </c>
      <c r="E11747" t="s">
        <v>39</v>
      </c>
      <c r="F11747">
        <v>4</v>
      </c>
      <c r="G11747" t="s">
        <v>45</v>
      </c>
      <c r="H11747" t="s">
        <v>46</v>
      </c>
      <c r="I11747" t="s">
        <v>37</v>
      </c>
      <c r="J11747">
        <v>1575.4</v>
      </c>
    </row>
    <row r="11748" spans="1:10" x14ac:dyDescent="0.25">
      <c r="A11748">
        <v>90</v>
      </c>
      <c r="B11748">
        <v>2017</v>
      </c>
      <c r="C11748" t="s">
        <v>41</v>
      </c>
      <c r="D11748" t="s">
        <v>59</v>
      </c>
      <c r="E11748" t="s">
        <v>39</v>
      </c>
      <c r="F11748">
        <v>5</v>
      </c>
      <c r="G11748" t="s">
        <v>38</v>
      </c>
      <c r="H11748" t="s">
        <v>2</v>
      </c>
      <c r="I11748" t="s">
        <v>37</v>
      </c>
      <c r="J11748">
        <v>1779.1</v>
      </c>
    </row>
    <row r="11749" spans="1:10" x14ac:dyDescent="0.25">
      <c r="A11749">
        <v>90</v>
      </c>
      <c r="B11749">
        <v>2017</v>
      </c>
      <c r="C11749" t="s">
        <v>41</v>
      </c>
      <c r="D11749" t="s">
        <v>59</v>
      </c>
      <c r="E11749" t="s">
        <v>39</v>
      </c>
      <c r="F11749">
        <v>6</v>
      </c>
      <c r="G11749" t="s">
        <v>38</v>
      </c>
      <c r="H11749" t="s">
        <v>2</v>
      </c>
      <c r="I11749" t="s">
        <v>37</v>
      </c>
      <c r="J11749">
        <v>784</v>
      </c>
    </row>
    <row r="11750" spans="1:10" x14ac:dyDescent="0.25">
      <c r="A11750">
        <v>90</v>
      </c>
      <c r="B11750">
        <v>2018</v>
      </c>
      <c r="C11750" t="s">
        <v>41</v>
      </c>
      <c r="D11750" t="s">
        <v>58</v>
      </c>
      <c r="E11750" t="s">
        <v>39</v>
      </c>
      <c r="F11750">
        <v>1</v>
      </c>
      <c r="G11750" t="s">
        <v>45</v>
      </c>
      <c r="H11750" t="s">
        <v>2</v>
      </c>
      <c r="I11750" t="s">
        <v>37</v>
      </c>
      <c r="J11750">
        <v>1790</v>
      </c>
    </row>
    <row r="11751" spans="1:10" x14ac:dyDescent="0.25">
      <c r="A11751">
        <v>90</v>
      </c>
      <c r="B11751">
        <v>2018</v>
      </c>
      <c r="C11751" t="s">
        <v>41</v>
      </c>
      <c r="D11751" t="s">
        <v>58</v>
      </c>
      <c r="E11751" t="s">
        <v>39</v>
      </c>
      <c r="F11751">
        <v>2</v>
      </c>
      <c r="G11751" t="s">
        <v>38</v>
      </c>
      <c r="H11751" t="s">
        <v>2</v>
      </c>
      <c r="I11751" t="s">
        <v>51</v>
      </c>
      <c r="J11751">
        <v>1327.9</v>
      </c>
    </row>
    <row r="11752" spans="1:10" x14ac:dyDescent="0.25">
      <c r="A11752">
        <v>90</v>
      </c>
      <c r="B11752">
        <v>2018</v>
      </c>
      <c r="C11752" t="s">
        <v>41</v>
      </c>
      <c r="D11752" t="s">
        <v>58</v>
      </c>
      <c r="E11752" t="s">
        <v>39</v>
      </c>
      <c r="F11752">
        <v>3</v>
      </c>
      <c r="G11752" t="s">
        <v>45</v>
      </c>
      <c r="H11752" t="s">
        <v>46</v>
      </c>
      <c r="I11752" t="s">
        <v>37</v>
      </c>
      <c r="J11752">
        <v>892.1</v>
      </c>
    </row>
    <row r="11753" spans="1:10" x14ac:dyDescent="0.25">
      <c r="A11753">
        <v>90</v>
      </c>
      <c r="B11753">
        <v>2018</v>
      </c>
      <c r="C11753" t="s">
        <v>41</v>
      </c>
      <c r="D11753" t="s">
        <v>58</v>
      </c>
      <c r="E11753" t="s">
        <v>39</v>
      </c>
      <c r="F11753">
        <v>4</v>
      </c>
      <c r="G11753" t="s">
        <v>38</v>
      </c>
      <c r="H11753" t="s">
        <v>2</v>
      </c>
      <c r="I11753" t="s">
        <v>37</v>
      </c>
      <c r="J11753">
        <v>1511.8</v>
      </c>
    </row>
    <row r="11754" spans="1:10" x14ac:dyDescent="0.25">
      <c r="A11754">
        <v>90</v>
      </c>
      <c r="B11754">
        <v>2018</v>
      </c>
      <c r="C11754" t="s">
        <v>41</v>
      </c>
      <c r="D11754" t="s">
        <v>58</v>
      </c>
      <c r="E11754" t="s">
        <v>39</v>
      </c>
      <c r="F11754">
        <v>5</v>
      </c>
      <c r="G11754" t="s">
        <v>45</v>
      </c>
      <c r="H11754" t="s">
        <v>46</v>
      </c>
      <c r="I11754" t="s">
        <v>51</v>
      </c>
      <c r="J11754">
        <v>1492</v>
      </c>
    </row>
    <row r="11755" spans="1:10" x14ac:dyDescent="0.25">
      <c r="A11755">
        <v>90</v>
      </c>
      <c r="B11755">
        <v>2018</v>
      </c>
      <c r="C11755" t="s">
        <v>41</v>
      </c>
      <c r="D11755" t="s">
        <v>58</v>
      </c>
      <c r="E11755" t="s">
        <v>39</v>
      </c>
      <c r="F11755">
        <v>6</v>
      </c>
      <c r="G11755" t="s">
        <v>45</v>
      </c>
      <c r="H11755" t="s">
        <v>46</v>
      </c>
      <c r="I11755" t="s">
        <v>51</v>
      </c>
      <c r="J11755">
        <v>1424.7</v>
      </c>
    </row>
    <row r="11756" spans="1:10" x14ac:dyDescent="0.25">
      <c r="A11756">
        <v>90</v>
      </c>
      <c r="B11756">
        <v>2018</v>
      </c>
      <c r="C11756" t="s">
        <v>41</v>
      </c>
      <c r="D11756" t="s">
        <v>59</v>
      </c>
      <c r="E11756" t="s">
        <v>39</v>
      </c>
      <c r="F11756">
        <v>1</v>
      </c>
      <c r="G11756" t="s">
        <v>45</v>
      </c>
      <c r="H11756" t="s">
        <v>2</v>
      </c>
      <c r="I11756" t="s">
        <v>51</v>
      </c>
      <c r="J11756">
        <v>1525.7</v>
      </c>
    </row>
    <row r="11757" spans="1:10" x14ac:dyDescent="0.25">
      <c r="A11757">
        <v>90</v>
      </c>
      <c r="B11757">
        <v>2018</v>
      </c>
      <c r="C11757" t="s">
        <v>41</v>
      </c>
      <c r="D11757" t="s">
        <v>59</v>
      </c>
      <c r="E11757" t="s">
        <v>39</v>
      </c>
      <c r="F11757">
        <v>2</v>
      </c>
      <c r="G11757" t="s">
        <v>45</v>
      </c>
      <c r="H11757" t="s">
        <v>46</v>
      </c>
      <c r="I11757" t="s">
        <v>37</v>
      </c>
      <c r="J11757">
        <v>1363.1</v>
      </c>
    </row>
    <row r="11758" spans="1:10" x14ac:dyDescent="0.25">
      <c r="A11758">
        <v>90</v>
      </c>
      <c r="B11758">
        <v>2018</v>
      </c>
      <c r="C11758" t="s">
        <v>41</v>
      </c>
      <c r="D11758" t="s">
        <v>59</v>
      </c>
      <c r="E11758" t="s">
        <v>39</v>
      </c>
      <c r="F11758">
        <v>3</v>
      </c>
      <c r="G11758" t="s">
        <v>45</v>
      </c>
      <c r="H11758" t="s">
        <v>46</v>
      </c>
      <c r="I11758" t="s">
        <v>51</v>
      </c>
      <c r="J11758">
        <v>1931.3</v>
      </c>
    </row>
    <row r="11759" spans="1:10" x14ac:dyDescent="0.25">
      <c r="A11759">
        <v>90</v>
      </c>
      <c r="B11759">
        <v>2018</v>
      </c>
      <c r="C11759" t="s">
        <v>41</v>
      </c>
      <c r="D11759" t="s">
        <v>59</v>
      </c>
      <c r="E11759" t="s">
        <v>39</v>
      </c>
      <c r="F11759">
        <v>4</v>
      </c>
      <c r="G11759" t="s">
        <v>38</v>
      </c>
      <c r="H11759" t="s">
        <v>2</v>
      </c>
      <c r="I11759" t="s">
        <v>51</v>
      </c>
      <c r="J11759">
        <v>812.4</v>
      </c>
    </row>
    <row r="11760" spans="1:10" x14ac:dyDescent="0.25">
      <c r="A11760">
        <v>90</v>
      </c>
      <c r="B11760">
        <v>2018</v>
      </c>
      <c r="C11760" t="s">
        <v>41</v>
      </c>
      <c r="D11760" t="s">
        <v>59</v>
      </c>
      <c r="E11760" t="s">
        <v>39</v>
      </c>
      <c r="F11760">
        <v>5</v>
      </c>
      <c r="G11760" t="s">
        <v>45</v>
      </c>
      <c r="H11760" t="s">
        <v>46</v>
      </c>
      <c r="I11760" t="s">
        <v>37</v>
      </c>
      <c r="J11760">
        <v>1701.4</v>
      </c>
    </row>
    <row r="11761" spans="1:10" x14ac:dyDescent="0.25">
      <c r="A11761">
        <v>90</v>
      </c>
      <c r="B11761">
        <v>2018</v>
      </c>
      <c r="C11761" t="s">
        <v>41</v>
      </c>
      <c r="D11761" t="s">
        <v>59</v>
      </c>
      <c r="E11761" t="s">
        <v>39</v>
      </c>
      <c r="F11761">
        <v>6</v>
      </c>
      <c r="G11761" t="s">
        <v>38</v>
      </c>
      <c r="H11761" t="s">
        <v>2</v>
      </c>
      <c r="I11761" t="s">
        <v>51</v>
      </c>
      <c r="J11761">
        <v>771.4</v>
      </c>
    </row>
    <row r="11762" spans="1:10" x14ac:dyDescent="0.25">
      <c r="A11762">
        <v>91</v>
      </c>
      <c r="B11762">
        <v>2017</v>
      </c>
      <c r="C11762" t="s">
        <v>41</v>
      </c>
      <c r="D11762" t="s">
        <v>58</v>
      </c>
      <c r="E11762" t="s">
        <v>39</v>
      </c>
      <c r="F11762">
        <v>1</v>
      </c>
      <c r="G11762" t="s">
        <v>45</v>
      </c>
      <c r="H11762" t="s">
        <v>46</v>
      </c>
      <c r="I11762" t="s">
        <v>51</v>
      </c>
      <c r="J11762">
        <v>1013.8</v>
      </c>
    </row>
    <row r="11763" spans="1:10" x14ac:dyDescent="0.25">
      <c r="A11763">
        <v>91</v>
      </c>
      <c r="B11763">
        <v>2017</v>
      </c>
      <c r="C11763" t="s">
        <v>41</v>
      </c>
      <c r="D11763" t="s">
        <v>58</v>
      </c>
      <c r="E11763" t="s">
        <v>39</v>
      </c>
      <c r="F11763">
        <v>2</v>
      </c>
      <c r="G11763" t="s">
        <v>38</v>
      </c>
      <c r="H11763" t="s">
        <v>46</v>
      </c>
      <c r="I11763" t="s">
        <v>51</v>
      </c>
      <c r="J11763">
        <v>1029.3</v>
      </c>
    </row>
    <row r="11764" spans="1:10" x14ac:dyDescent="0.25">
      <c r="A11764">
        <v>91</v>
      </c>
      <c r="B11764">
        <v>2017</v>
      </c>
      <c r="C11764" t="s">
        <v>41</v>
      </c>
      <c r="D11764" t="s">
        <v>58</v>
      </c>
      <c r="E11764" t="s">
        <v>39</v>
      </c>
      <c r="F11764">
        <v>3</v>
      </c>
      <c r="G11764" t="s">
        <v>38</v>
      </c>
      <c r="H11764" t="s">
        <v>46</v>
      </c>
      <c r="I11764" t="s">
        <v>51</v>
      </c>
      <c r="J11764">
        <v>1269.8</v>
      </c>
    </row>
    <row r="11765" spans="1:10" x14ac:dyDescent="0.25">
      <c r="A11765">
        <v>91</v>
      </c>
      <c r="B11765">
        <v>2017</v>
      </c>
      <c r="C11765" t="s">
        <v>41</v>
      </c>
      <c r="D11765" t="s">
        <v>58</v>
      </c>
      <c r="E11765" t="s">
        <v>39</v>
      </c>
      <c r="F11765">
        <v>4</v>
      </c>
      <c r="G11765" t="s">
        <v>45</v>
      </c>
      <c r="H11765" t="s">
        <v>2</v>
      </c>
      <c r="I11765" t="s">
        <v>51</v>
      </c>
      <c r="J11765">
        <v>1334.2</v>
      </c>
    </row>
    <row r="11766" spans="1:10" x14ac:dyDescent="0.25">
      <c r="A11766">
        <v>91</v>
      </c>
      <c r="B11766">
        <v>2017</v>
      </c>
      <c r="C11766" t="s">
        <v>41</v>
      </c>
      <c r="D11766" t="s">
        <v>58</v>
      </c>
      <c r="E11766" t="s">
        <v>39</v>
      </c>
      <c r="F11766">
        <v>5</v>
      </c>
      <c r="G11766" t="s">
        <v>45</v>
      </c>
      <c r="H11766" t="s">
        <v>46</v>
      </c>
      <c r="I11766" t="s">
        <v>51</v>
      </c>
      <c r="J11766">
        <v>1667.9</v>
      </c>
    </row>
    <row r="11767" spans="1:10" x14ac:dyDescent="0.25">
      <c r="A11767">
        <v>91</v>
      </c>
      <c r="B11767">
        <v>2017</v>
      </c>
      <c r="C11767" t="s">
        <v>41</v>
      </c>
      <c r="D11767" t="s">
        <v>58</v>
      </c>
      <c r="E11767" t="s">
        <v>39</v>
      </c>
      <c r="F11767">
        <v>6</v>
      </c>
      <c r="G11767" t="s">
        <v>38</v>
      </c>
      <c r="H11767" t="s">
        <v>46</v>
      </c>
      <c r="I11767" t="s">
        <v>37</v>
      </c>
      <c r="J11767">
        <v>1148.3</v>
      </c>
    </row>
    <row r="11768" spans="1:10" x14ac:dyDescent="0.25">
      <c r="A11768">
        <v>91</v>
      </c>
      <c r="B11768">
        <v>2017</v>
      </c>
      <c r="C11768" t="s">
        <v>41</v>
      </c>
      <c r="D11768" t="s">
        <v>59</v>
      </c>
      <c r="E11768" t="s">
        <v>39</v>
      </c>
      <c r="F11768">
        <v>1</v>
      </c>
      <c r="G11768" t="s">
        <v>45</v>
      </c>
      <c r="H11768" t="s">
        <v>2</v>
      </c>
      <c r="I11768" t="s">
        <v>37</v>
      </c>
      <c r="J11768">
        <v>1480.5</v>
      </c>
    </row>
    <row r="11769" spans="1:10" x14ac:dyDescent="0.25">
      <c r="A11769">
        <v>91</v>
      </c>
      <c r="B11769">
        <v>2017</v>
      </c>
      <c r="C11769" t="s">
        <v>41</v>
      </c>
      <c r="D11769" t="s">
        <v>59</v>
      </c>
      <c r="E11769" t="s">
        <v>39</v>
      </c>
      <c r="F11769">
        <v>2</v>
      </c>
      <c r="G11769" t="s">
        <v>45</v>
      </c>
      <c r="H11769" t="s">
        <v>46</v>
      </c>
      <c r="I11769" t="s">
        <v>37</v>
      </c>
      <c r="J11769">
        <v>1149.9000000000001</v>
      </c>
    </row>
    <row r="11770" spans="1:10" x14ac:dyDescent="0.25">
      <c r="A11770">
        <v>91</v>
      </c>
      <c r="B11770">
        <v>2017</v>
      </c>
      <c r="C11770" t="s">
        <v>41</v>
      </c>
      <c r="D11770" t="s">
        <v>59</v>
      </c>
      <c r="E11770" t="s">
        <v>39</v>
      </c>
      <c r="F11770">
        <v>3</v>
      </c>
      <c r="G11770" t="s">
        <v>45</v>
      </c>
      <c r="H11770" t="s">
        <v>46</v>
      </c>
      <c r="I11770" t="s">
        <v>37</v>
      </c>
      <c r="J11770">
        <v>1941.9</v>
      </c>
    </row>
    <row r="11771" spans="1:10" x14ac:dyDescent="0.25">
      <c r="A11771">
        <v>91</v>
      </c>
      <c r="B11771">
        <v>2017</v>
      </c>
      <c r="C11771" t="s">
        <v>41</v>
      </c>
      <c r="D11771" t="s">
        <v>59</v>
      </c>
      <c r="E11771" t="s">
        <v>39</v>
      </c>
      <c r="F11771">
        <v>4</v>
      </c>
      <c r="G11771" t="s">
        <v>45</v>
      </c>
      <c r="H11771" t="s">
        <v>2</v>
      </c>
      <c r="I11771" t="s">
        <v>51</v>
      </c>
      <c r="J11771">
        <v>2187.6999999999998</v>
      </c>
    </row>
    <row r="11772" spans="1:10" x14ac:dyDescent="0.25">
      <c r="A11772">
        <v>91</v>
      </c>
      <c r="B11772">
        <v>2017</v>
      </c>
      <c r="C11772" t="s">
        <v>41</v>
      </c>
      <c r="D11772" t="s">
        <v>59</v>
      </c>
      <c r="E11772" t="s">
        <v>39</v>
      </c>
      <c r="F11772">
        <v>5</v>
      </c>
      <c r="G11772" t="s">
        <v>38</v>
      </c>
      <c r="H11772" t="s">
        <v>46</v>
      </c>
      <c r="I11772" t="s">
        <v>37</v>
      </c>
      <c r="J11772">
        <v>1140.4000000000001</v>
      </c>
    </row>
    <row r="11773" spans="1:10" x14ac:dyDescent="0.25">
      <c r="A11773">
        <v>91</v>
      </c>
      <c r="B11773">
        <v>2017</v>
      </c>
      <c r="C11773" t="s">
        <v>41</v>
      </c>
      <c r="D11773" t="s">
        <v>59</v>
      </c>
      <c r="E11773" t="s">
        <v>39</v>
      </c>
      <c r="F11773">
        <v>6</v>
      </c>
      <c r="G11773" t="s">
        <v>38</v>
      </c>
      <c r="H11773" t="s">
        <v>2</v>
      </c>
      <c r="I11773" t="s">
        <v>51</v>
      </c>
      <c r="J11773">
        <v>1502.9</v>
      </c>
    </row>
    <row r="11774" spans="1:10" x14ac:dyDescent="0.25">
      <c r="A11774">
        <v>91</v>
      </c>
      <c r="B11774">
        <v>2018</v>
      </c>
      <c r="C11774" t="s">
        <v>41</v>
      </c>
      <c r="D11774" t="s">
        <v>58</v>
      </c>
      <c r="E11774" t="s">
        <v>39</v>
      </c>
      <c r="F11774">
        <v>1</v>
      </c>
      <c r="G11774" t="s">
        <v>38</v>
      </c>
      <c r="H11774" t="s">
        <v>2</v>
      </c>
      <c r="I11774" t="s">
        <v>37</v>
      </c>
      <c r="J11774">
        <v>1557.8</v>
      </c>
    </row>
    <row r="11775" spans="1:10" x14ac:dyDescent="0.25">
      <c r="A11775">
        <v>91</v>
      </c>
      <c r="B11775">
        <v>2018</v>
      </c>
      <c r="C11775" t="s">
        <v>41</v>
      </c>
      <c r="D11775" t="s">
        <v>58</v>
      </c>
      <c r="E11775" t="s">
        <v>39</v>
      </c>
      <c r="F11775">
        <v>2</v>
      </c>
      <c r="G11775" t="s">
        <v>45</v>
      </c>
      <c r="H11775" t="s">
        <v>2</v>
      </c>
      <c r="I11775" t="s">
        <v>37</v>
      </c>
      <c r="J11775">
        <v>1848</v>
      </c>
    </row>
    <row r="11776" spans="1:10" x14ac:dyDescent="0.25">
      <c r="A11776">
        <v>91</v>
      </c>
      <c r="B11776">
        <v>2018</v>
      </c>
      <c r="C11776" t="s">
        <v>41</v>
      </c>
      <c r="D11776" t="s">
        <v>58</v>
      </c>
      <c r="E11776" t="s">
        <v>39</v>
      </c>
      <c r="F11776">
        <v>3</v>
      </c>
      <c r="G11776" t="s">
        <v>38</v>
      </c>
      <c r="H11776" t="s">
        <v>2</v>
      </c>
      <c r="I11776" t="s">
        <v>37</v>
      </c>
      <c r="J11776">
        <v>648.4</v>
      </c>
    </row>
    <row r="11777" spans="1:10" x14ac:dyDescent="0.25">
      <c r="A11777">
        <v>91</v>
      </c>
      <c r="B11777">
        <v>2018</v>
      </c>
      <c r="C11777" t="s">
        <v>41</v>
      </c>
      <c r="D11777" t="s">
        <v>58</v>
      </c>
      <c r="E11777" t="s">
        <v>39</v>
      </c>
      <c r="F11777">
        <v>4</v>
      </c>
      <c r="G11777" t="s">
        <v>45</v>
      </c>
      <c r="H11777" t="s">
        <v>46</v>
      </c>
      <c r="I11777" t="s">
        <v>37</v>
      </c>
      <c r="J11777">
        <v>1478.5</v>
      </c>
    </row>
    <row r="11778" spans="1:10" x14ac:dyDescent="0.25">
      <c r="A11778">
        <v>91</v>
      </c>
      <c r="B11778">
        <v>2018</v>
      </c>
      <c r="C11778" t="s">
        <v>41</v>
      </c>
      <c r="D11778" t="s">
        <v>58</v>
      </c>
      <c r="E11778" t="s">
        <v>39</v>
      </c>
      <c r="F11778">
        <v>5</v>
      </c>
      <c r="G11778" t="s">
        <v>45</v>
      </c>
      <c r="H11778" t="s">
        <v>2</v>
      </c>
      <c r="I11778" t="s">
        <v>51</v>
      </c>
      <c r="J11778">
        <v>1201.5999999999999</v>
      </c>
    </row>
    <row r="11779" spans="1:10" x14ac:dyDescent="0.25">
      <c r="A11779">
        <v>91</v>
      </c>
      <c r="B11779">
        <v>2018</v>
      </c>
      <c r="C11779" t="s">
        <v>41</v>
      </c>
      <c r="D11779" t="s">
        <v>58</v>
      </c>
      <c r="E11779" t="s">
        <v>39</v>
      </c>
      <c r="F11779">
        <v>6</v>
      </c>
      <c r="G11779" t="s">
        <v>45</v>
      </c>
      <c r="H11779" t="s">
        <v>2</v>
      </c>
      <c r="I11779" t="s">
        <v>37</v>
      </c>
      <c r="J11779">
        <v>963.1</v>
      </c>
    </row>
    <row r="11780" spans="1:10" x14ac:dyDescent="0.25">
      <c r="A11780">
        <v>91</v>
      </c>
      <c r="B11780">
        <v>2018</v>
      </c>
      <c r="C11780" t="s">
        <v>41</v>
      </c>
      <c r="D11780" t="s">
        <v>59</v>
      </c>
      <c r="E11780" t="s">
        <v>39</v>
      </c>
      <c r="F11780">
        <v>1</v>
      </c>
      <c r="G11780" t="s">
        <v>45</v>
      </c>
      <c r="H11780" t="s">
        <v>2</v>
      </c>
      <c r="I11780" t="s">
        <v>51</v>
      </c>
      <c r="J11780">
        <v>1787.1</v>
      </c>
    </row>
    <row r="11781" spans="1:10" x14ac:dyDescent="0.25">
      <c r="A11781">
        <v>91</v>
      </c>
      <c r="B11781">
        <v>2018</v>
      </c>
      <c r="C11781" t="s">
        <v>41</v>
      </c>
      <c r="D11781" t="s">
        <v>59</v>
      </c>
      <c r="E11781" t="s">
        <v>39</v>
      </c>
      <c r="F11781">
        <v>2</v>
      </c>
      <c r="G11781" t="s">
        <v>38</v>
      </c>
      <c r="H11781" t="s">
        <v>2</v>
      </c>
      <c r="I11781" t="s">
        <v>51</v>
      </c>
      <c r="J11781">
        <v>1661.4</v>
      </c>
    </row>
    <row r="11782" spans="1:10" x14ac:dyDescent="0.25">
      <c r="A11782">
        <v>91</v>
      </c>
      <c r="B11782">
        <v>2018</v>
      </c>
      <c r="C11782" t="s">
        <v>41</v>
      </c>
      <c r="D11782" t="s">
        <v>59</v>
      </c>
      <c r="E11782" t="s">
        <v>39</v>
      </c>
      <c r="F11782">
        <v>3</v>
      </c>
      <c r="G11782" t="s">
        <v>38</v>
      </c>
      <c r="H11782" t="s">
        <v>2</v>
      </c>
      <c r="I11782" t="s">
        <v>37</v>
      </c>
      <c r="J11782">
        <v>637.20000000000005</v>
      </c>
    </row>
    <row r="11783" spans="1:10" x14ac:dyDescent="0.25">
      <c r="A11783">
        <v>91</v>
      </c>
      <c r="B11783">
        <v>2018</v>
      </c>
      <c r="C11783" t="s">
        <v>41</v>
      </c>
      <c r="D11783" t="s">
        <v>59</v>
      </c>
      <c r="E11783" t="s">
        <v>39</v>
      </c>
      <c r="F11783">
        <v>4</v>
      </c>
      <c r="G11783" t="s">
        <v>45</v>
      </c>
      <c r="H11783" t="s">
        <v>46</v>
      </c>
      <c r="I11783" t="s">
        <v>37</v>
      </c>
      <c r="J11783">
        <v>1493.7</v>
      </c>
    </row>
    <row r="11784" spans="1:10" x14ac:dyDescent="0.25">
      <c r="A11784">
        <v>91</v>
      </c>
      <c r="B11784">
        <v>2018</v>
      </c>
      <c r="C11784" t="s">
        <v>41</v>
      </c>
      <c r="D11784" t="s">
        <v>59</v>
      </c>
      <c r="E11784" t="s">
        <v>39</v>
      </c>
      <c r="F11784">
        <v>5</v>
      </c>
      <c r="G11784" t="s">
        <v>45</v>
      </c>
      <c r="H11784" t="s">
        <v>46</v>
      </c>
      <c r="I11784" t="s">
        <v>37</v>
      </c>
      <c r="J11784">
        <v>963.4</v>
      </c>
    </row>
    <row r="11785" spans="1:10" x14ac:dyDescent="0.25">
      <c r="A11785">
        <v>91</v>
      </c>
      <c r="B11785">
        <v>2018</v>
      </c>
      <c r="C11785" t="s">
        <v>41</v>
      </c>
      <c r="D11785" t="s">
        <v>59</v>
      </c>
      <c r="E11785" t="s">
        <v>39</v>
      </c>
      <c r="F11785">
        <v>6</v>
      </c>
      <c r="G11785" t="s">
        <v>38</v>
      </c>
      <c r="H11785" t="s">
        <v>46</v>
      </c>
      <c r="I11785" t="s">
        <v>37</v>
      </c>
      <c r="J11785">
        <v>907.2</v>
      </c>
    </row>
    <row r="11786" spans="1:10" x14ac:dyDescent="0.25">
      <c r="A11786">
        <v>92</v>
      </c>
      <c r="B11786">
        <v>2017</v>
      </c>
      <c r="C11786" t="s">
        <v>41</v>
      </c>
      <c r="D11786" t="s">
        <v>58</v>
      </c>
      <c r="E11786" t="s">
        <v>39</v>
      </c>
      <c r="F11786">
        <v>1</v>
      </c>
      <c r="G11786" t="s">
        <v>45</v>
      </c>
      <c r="H11786" t="s">
        <v>2</v>
      </c>
      <c r="I11786" t="s">
        <v>37</v>
      </c>
      <c r="J11786">
        <v>1073</v>
      </c>
    </row>
    <row r="11787" spans="1:10" x14ac:dyDescent="0.25">
      <c r="A11787">
        <v>92</v>
      </c>
      <c r="B11787">
        <v>2017</v>
      </c>
      <c r="C11787" t="s">
        <v>41</v>
      </c>
      <c r="D11787" t="s">
        <v>58</v>
      </c>
      <c r="E11787" t="s">
        <v>39</v>
      </c>
      <c r="F11787">
        <v>2</v>
      </c>
      <c r="G11787" t="s">
        <v>38</v>
      </c>
      <c r="H11787" t="s">
        <v>46</v>
      </c>
      <c r="I11787" t="s">
        <v>51</v>
      </c>
      <c r="J11787">
        <v>1858.2</v>
      </c>
    </row>
    <row r="11788" spans="1:10" x14ac:dyDescent="0.25">
      <c r="A11788">
        <v>92</v>
      </c>
      <c r="B11788">
        <v>2017</v>
      </c>
      <c r="C11788" t="s">
        <v>41</v>
      </c>
      <c r="D11788" t="s">
        <v>58</v>
      </c>
      <c r="E11788" t="s">
        <v>39</v>
      </c>
      <c r="F11788">
        <v>3</v>
      </c>
      <c r="G11788" t="s">
        <v>45</v>
      </c>
      <c r="H11788" t="s">
        <v>46</v>
      </c>
      <c r="I11788" t="s">
        <v>51</v>
      </c>
      <c r="J11788">
        <v>1414.9</v>
      </c>
    </row>
    <row r="11789" spans="1:10" x14ac:dyDescent="0.25">
      <c r="A11789">
        <v>92</v>
      </c>
      <c r="B11789">
        <v>2017</v>
      </c>
      <c r="C11789" t="s">
        <v>41</v>
      </c>
      <c r="D11789" t="s">
        <v>58</v>
      </c>
      <c r="E11789" t="s">
        <v>39</v>
      </c>
      <c r="F11789">
        <v>4</v>
      </c>
      <c r="G11789" t="s">
        <v>38</v>
      </c>
      <c r="H11789" t="s">
        <v>46</v>
      </c>
      <c r="I11789" t="s">
        <v>37</v>
      </c>
      <c r="J11789">
        <v>1422.8</v>
      </c>
    </row>
    <row r="11790" spans="1:10" x14ac:dyDescent="0.25">
      <c r="A11790">
        <v>92</v>
      </c>
      <c r="B11790">
        <v>2017</v>
      </c>
      <c r="C11790" t="s">
        <v>41</v>
      </c>
      <c r="D11790" t="s">
        <v>58</v>
      </c>
      <c r="E11790" t="s">
        <v>39</v>
      </c>
      <c r="F11790">
        <v>5</v>
      </c>
      <c r="G11790" t="s">
        <v>45</v>
      </c>
      <c r="H11790" t="s">
        <v>2</v>
      </c>
      <c r="I11790" t="s">
        <v>51</v>
      </c>
      <c r="J11790">
        <v>975</v>
      </c>
    </row>
    <row r="11791" spans="1:10" x14ac:dyDescent="0.25">
      <c r="A11791">
        <v>92</v>
      </c>
      <c r="B11791">
        <v>2017</v>
      </c>
      <c r="C11791" t="s">
        <v>41</v>
      </c>
      <c r="D11791" t="s">
        <v>58</v>
      </c>
      <c r="E11791" t="s">
        <v>39</v>
      </c>
      <c r="F11791">
        <v>6</v>
      </c>
      <c r="G11791" t="s">
        <v>45</v>
      </c>
      <c r="H11791" t="s">
        <v>2</v>
      </c>
      <c r="I11791" t="s">
        <v>37</v>
      </c>
      <c r="J11791">
        <v>1056.8</v>
      </c>
    </row>
    <row r="11792" spans="1:10" x14ac:dyDescent="0.25">
      <c r="A11792">
        <v>92</v>
      </c>
      <c r="B11792">
        <v>2017</v>
      </c>
      <c r="C11792" t="s">
        <v>41</v>
      </c>
      <c r="D11792" t="s">
        <v>59</v>
      </c>
      <c r="E11792" t="s">
        <v>39</v>
      </c>
      <c r="F11792">
        <v>1</v>
      </c>
      <c r="G11792" t="s">
        <v>38</v>
      </c>
      <c r="H11792" t="s">
        <v>2</v>
      </c>
      <c r="I11792" t="s">
        <v>51</v>
      </c>
      <c r="J11792">
        <v>1387.6</v>
      </c>
    </row>
    <row r="11793" spans="1:10" x14ac:dyDescent="0.25">
      <c r="A11793">
        <v>92</v>
      </c>
      <c r="B11793">
        <v>2017</v>
      </c>
      <c r="C11793" t="s">
        <v>41</v>
      </c>
      <c r="D11793" t="s">
        <v>59</v>
      </c>
      <c r="E11793" t="s">
        <v>39</v>
      </c>
      <c r="F11793">
        <v>2</v>
      </c>
      <c r="G11793" t="s">
        <v>45</v>
      </c>
      <c r="H11793" t="s">
        <v>2</v>
      </c>
      <c r="I11793" t="s">
        <v>37</v>
      </c>
      <c r="J11793">
        <v>1842.7</v>
      </c>
    </row>
    <row r="11794" spans="1:10" x14ac:dyDescent="0.25">
      <c r="A11794">
        <v>92</v>
      </c>
      <c r="B11794">
        <v>2017</v>
      </c>
      <c r="C11794" t="s">
        <v>41</v>
      </c>
      <c r="D11794" t="s">
        <v>59</v>
      </c>
      <c r="E11794" t="s">
        <v>39</v>
      </c>
      <c r="F11794">
        <v>3</v>
      </c>
      <c r="G11794" t="s">
        <v>45</v>
      </c>
      <c r="H11794" t="s">
        <v>2</v>
      </c>
      <c r="I11794" t="s">
        <v>37</v>
      </c>
      <c r="J11794">
        <v>1315.2</v>
      </c>
    </row>
    <row r="11795" spans="1:10" x14ac:dyDescent="0.25">
      <c r="A11795">
        <v>92</v>
      </c>
      <c r="B11795">
        <v>2017</v>
      </c>
      <c r="C11795" t="s">
        <v>41</v>
      </c>
      <c r="D11795" t="s">
        <v>59</v>
      </c>
      <c r="E11795" t="s">
        <v>39</v>
      </c>
      <c r="F11795">
        <v>4</v>
      </c>
      <c r="G11795" t="s">
        <v>45</v>
      </c>
      <c r="H11795" t="s">
        <v>2</v>
      </c>
      <c r="I11795" t="s">
        <v>37</v>
      </c>
      <c r="J11795">
        <v>926.7</v>
      </c>
    </row>
    <row r="11796" spans="1:10" x14ac:dyDescent="0.25">
      <c r="A11796">
        <v>92</v>
      </c>
      <c r="B11796">
        <v>2017</v>
      </c>
      <c r="C11796" t="s">
        <v>41</v>
      </c>
      <c r="D11796" t="s">
        <v>59</v>
      </c>
      <c r="E11796" t="s">
        <v>39</v>
      </c>
      <c r="F11796">
        <v>5</v>
      </c>
      <c r="G11796" t="s">
        <v>38</v>
      </c>
      <c r="H11796" t="s">
        <v>2</v>
      </c>
      <c r="I11796" t="s">
        <v>51</v>
      </c>
      <c r="J11796">
        <v>1188</v>
      </c>
    </row>
    <row r="11797" spans="1:10" x14ac:dyDescent="0.25">
      <c r="A11797">
        <v>92</v>
      </c>
      <c r="B11797">
        <v>2017</v>
      </c>
      <c r="C11797" t="s">
        <v>41</v>
      </c>
      <c r="D11797" t="s">
        <v>59</v>
      </c>
      <c r="E11797" t="s">
        <v>39</v>
      </c>
      <c r="F11797">
        <v>6</v>
      </c>
      <c r="G11797" t="s">
        <v>45</v>
      </c>
      <c r="H11797" t="s">
        <v>46</v>
      </c>
      <c r="I11797" t="s">
        <v>51</v>
      </c>
      <c r="J11797">
        <v>1639.6</v>
      </c>
    </row>
    <row r="11798" spans="1:10" x14ac:dyDescent="0.25">
      <c r="A11798">
        <v>92</v>
      </c>
      <c r="B11798">
        <v>2018</v>
      </c>
      <c r="C11798" t="s">
        <v>41</v>
      </c>
      <c r="D11798" t="s">
        <v>58</v>
      </c>
      <c r="E11798" t="s">
        <v>39</v>
      </c>
      <c r="F11798">
        <v>1</v>
      </c>
      <c r="G11798" t="s">
        <v>38</v>
      </c>
      <c r="H11798" t="s">
        <v>46</v>
      </c>
      <c r="I11798" t="s">
        <v>37</v>
      </c>
      <c r="J11798">
        <v>1792</v>
      </c>
    </row>
    <row r="11799" spans="1:10" x14ac:dyDescent="0.25">
      <c r="A11799">
        <v>92</v>
      </c>
      <c r="B11799">
        <v>2018</v>
      </c>
      <c r="C11799" t="s">
        <v>41</v>
      </c>
      <c r="D11799" t="s">
        <v>58</v>
      </c>
      <c r="E11799" t="s">
        <v>39</v>
      </c>
      <c r="F11799">
        <v>2</v>
      </c>
      <c r="G11799" t="s">
        <v>38</v>
      </c>
      <c r="H11799" t="s">
        <v>46</v>
      </c>
      <c r="I11799" t="s">
        <v>51</v>
      </c>
      <c r="J11799">
        <v>1188.4000000000001</v>
      </c>
    </row>
    <row r="11800" spans="1:10" x14ac:dyDescent="0.25">
      <c r="A11800">
        <v>92</v>
      </c>
      <c r="B11800">
        <v>2018</v>
      </c>
      <c r="C11800" t="s">
        <v>41</v>
      </c>
      <c r="D11800" t="s">
        <v>58</v>
      </c>
      <c r="E11800" t="s">
        <v>39</v>
      </c>
      <c r="F11800">
        <v>3</v>
      </c>
      <c r="G11800" t="s">
        <v>45</v>
      </c>
      <c r="H11800" t="s">
        <v>2</v>
      </c>
      <c r="I11800" t="s">
        <v>37</v>
      </c>
      <c r="J11800">
        <v>1255.4000000000001</v>
      </c>
    </row>
    <row r="11801" spans="1:10" x14ac:dyDescent="0.25">
      <c r="A11801">
        <v>92</v>
      </c>
      <c r="B11801">
        <v>2018</v>
      </c>
      <c r="C11801" t="s">
        <v>41</v>
      </c>
      <c r="D11801" t="s">
        <v>58</v>
      </c>
      <c r="E11801" t="s">
        <v>39</v>
      </c>
      <c r="F11801">
        <v>4</v>
      </c>
      <c r="G11801" t="s">
        <v>38</v>
      </c>
      <c r="H11801" t="s">
        <v>2</v>
      </c>
      <c r="I11801" t="s">
        <v>37</v>
      </c>
      <c r="J11801">
        <v>1349.7</v>
      </c>
    </row>
    <row r="11802" spans="1:10" x14ac:dyDescent="0.25">
      <c r="A11802">
        <v>92</v>
      </c>
      <c r="B11802">
        <v>2018</v>
      </c>
      <c r="C11802" t="s">
        <v>41</v>
      </c>
      <c r="D11802" t="s">
        <v>58</v>
      </c>
      <c r="E11802" t="s">
        <v>39</v>
      </c>
      <c r="F11802">
        <v>5</v>
      </c>
      <c r="G11802" t="s">
        <v>45</v>
      </c>
      <c r="H11802" t="s">
        <v>46</v>
      </c>
      <c r="I11802" t="s">
        <v>37</v>
      </c>
      <c r="J11802">
        <v>1579.5</v>
      </c>
    </row>
    <row r="11803" spans="1:10" x14ac:dyDescent="0.25">
      <c r="A11803">
        <v>92</v>
      </c>
      <c r="B11803">
        <v>2018</v>
      </c>
      <c r="C11803" t="s">
        <v>41</v>
      </c>
      <c r="D11803" t="s">
        <v>58</v>
      </c>
      <c r="E11803" t="s">
        <v>39</v>
      </c>
      <c r="F11803">
        <v>6</v>
      </c>
      <c r="G11803" t="s">
        <v>45</v>
      </c>
      <c r="H11803" t="s">
        <v>46</v>
      </c>
      <c r="I11803" t="s">
        <v>37</v>
      </c>
      <c r="J11803">
        <v>1473.5</v>
      </c>
    </row>
    <row r="11804" spans="1:10" x14ac:dyDescent="0.25">
      <c r="A11804">
        <v>92</v>
      </c>
      <c r="B11804">
        <v>2018</v>
      </c>
      <c r="C11804" t="s">
        <v>41</v>
      </c>
      <c r="D11804" t="s">
        <v>59</v>
      </c>
      <c r="E11804" t="s">
        <v>39</v>
      </c>
      <c r="F11804">
        <v>1</v>
      </c>
      <c r="G11804" t="s">
        <v>45</v>
      </c>
      <c r="H11804" t="s">
        <v>46</v>
      </c>
      <c r="I11804" t="s">
        <v>37</v>
      </c>
      <c r="J11804">
        <v>1229.9000000000001</v>
      </c>
    </row>
    <row r="11805" spans="1:10" x14ac:dyDescent="0.25">
      <c r="A11805">
        <v>92</v>
      </c>
      <c r="B11805">
        <v>2018</v>
      </c>
      <c r="C11805" t="s">
        <v>41</v>
      </c>
      <c r="D11805" t="s">
        <v>59</v>
      </c>
      <c r="E11805" t="s">
        <v>39</v>
      </c>
      <c r="F11805">
        <v>2</v>
      </c>
      <c r="G11805" t="s">
        <v>38</v>
      </c>
      <c r="H11805" t="s">
        <v>46</v>
      </c>
      <c r="I11805" t="s">
        <v>37</v>
      </c>
      <c r="J11805">
        <v>1394.3</v>
      </c>
    </row>
    <row r="11806" spans="1:10" x14ac:dyDescent="0.25">
      <c r="A11806">
        <v>92</v>
      </c>
      <c r="B11806">
        <v>2018</v>
      </c>
      <c r="C11806" t="s">
        <v>41</v>
      </c>
      <c r="D11806" t="s">
        <v>59</v>
      </c>
      <c r="E11806" t="s">
        <v>39</v>
      </c>
      <c r="F11806">
        <v>3</v>
      </c>
      <c r="G11806" t="s">
        <v>38</v>
      </c>
      <c r="H11806" t="s">
        <v>2</v>
      </c>
      <c r="I11806" t="s">
        <v>37</v>
      </c>
      <c r="J11806">
        <v>1422.3</v>
      </c>
    </row>
    <row r="11807" spans="1:10" x14ac:dyDescent="0.25">
      <c r="A11807">
        <v>92</v>
      </c>
      <c r="B11807">
        <v>2018</v>
      </c>
      <c r="C11807" t="s">
        <v>41</v>
      </c>
      <c r="D11807" t="s">
        <v>59</v>
      </c>
      <c r="E11807" t="s">
        <v>39</v>
      </c>
      <c r="F11807">
        <v>4</v>
      </c>
      <c r="G11807" t="s">
        <v>45</v>
      </c>
      <c r="H11807" t="s">
        <v>2</v>
      </c>
      <c r="I11807" t="s">
        <v>51</v>
      </c>
      <c r="J11807">
        <v>1673.1</v>
      </c>
    </row>
    <row r="11808" spans="1:10" x14ac:dyDescent="0.25">
      <c r="A11808">
        <v>92</v>
      </c>
      <c r="B11808">
        <v>2018</v>
      </c>
      <c r="C11808" t="s">
        <v>41</v>
      </c>
      <c r="D11808" t="s">
        <v>59</v>
      </c>
      <c r="E11808" t="s">
        <v>39</v>
      </c>
      <c r="F11808">
        <v>5</v>
      </c>
      <c r="G11808" t="s">
        <v>38</v>
      </c>
      <c r="H11808" t="s">
        <v>2</v>
      </c>
      <c r="I11808" t="s">
        <v>51</v>
      </c>
      <c r="J11808">
        <v>1106.7</v>
      </c>
    </row>
    <row r="11809" spans="1:10" x14ac:dyDescent="0.25">
      <c r="A11809">
        <v>92</v>
      </c>
      <c r="B11809">
        <v>2018</v>
      </c>
      <c r="C11809" t="s">
        <v>41</v>
      </c>
      <c r="D11809" t="s">
        <v>59</v>
      </c>
      <c r="E11809" t="s">
        <v>39</v>
      </c>
      <c r="F11809">
        <v>6</v>
      </c>
      <c r="G11809" t="s">
        <v>38</v>
      </c>
      <c r="H11809" t="s">
        <v>46</v>
      </c>
      <c r="I11809" t="s">
        <v>51</v>
      </c>
      <c r="J11809">
        <v>891</v>
      </c>
    </row>
    <row r="11810" spans="1:10" x14ac:dyDescent="0.25">
      <c r="A11810">
        <v>93</v>
      </c>
      <c r="B11810">
        <v>2017</v>
      </c>
      <c r="C11810" t="s">
        <v>41</v>
      </c>
      <c r="D11810" t="s">
        <v>58</v>
      </c>
      <c r="E11810" t="s">
        <v>39</v>
      </c>
      <c r="F11810">
        <v>1</v>
      </c>
      <c r="G11810" t="s">
        <v>38</v>
      </c>
      <c r="H11810" t="s">
        <v>2</v>
      </c>
      <c r="I11810" t="s">
        <v>37</v>
      </c>
      <c r="J11810">
        <v>806.8</v>
      </c>
    </row>
    <row r="11811" spans="1:10" x14ac:dyDescent="0.25">
      <c r="A11811">
        <v>93</v>
      </c>
      <c r="B11811">
        <v>2017</v>
      </c>
      <c r="C11811" t="s">
        <v>41</v>
      </c>
      <c r="D11811" t="s">
        <v>58</v>
      </c>
      <c r="E11811" t="s">
        <v>39</v>
      </c>
      <c r="F11811">
        <v>2</v>
      </c>
      <c r="G11811" t="s">
        <v>38</v>
      </c>
      <c r="H11811" t="s">
        <v>46</v>
      </c>
      <c r="I11811" t="s">
        <v>51</v>
      </c>
      <c r="J11811">
        <v>1881.5</v>
      </c>
    </row>
    <row r="11812" spans="1:10" x14ac:dyDescent="0.25">
      <c r="A11812">
        <v>93</v>
      </c>
      <c r="B11812">
        <v>2017</v>
      </c>
      <c r="C11812" t="s">
        <v>41</v>
      </c>
      <c r="D11812" t="s">
        <v>58</v>
      </c>
      <c r="E11812" t="s">
        <v>39</v>
      </c>
      <c r="F11812">
        <v>3</v>
      </c>
      <c r="G11812" t="s">
        <v>38</v>
      </c>
      <c r="H11812" t="s">
        <v>46</v>
      </c>
      <c r="I11812" t="s">
        <v>51</v>
      </c>
      <c r="J11812">
        <v>996.8</v>
      </c>
    </row>
    <row r="11813" spans="1:10" x14ac:dyDescent="0.25">
      <c r="A11813">
        <v>93</v>
      </c>
      <c r="B11813">
        <v>2017</v>
      </c>
      <c r="C11813" t="s">
        <v>41</v>
      </c>
      <c r="D11813" t="s">
        <v>58</v>
      </c>
      <c r="E11813" t="s">
        <v>39</v>
      </c>
      <c r="F11813">
        <v>4</v>
      </c>
      <c r="G11813" t="s">
        <v>45</v>
      </c>
      <c r="H11813" t="s">
        <v>46</v>
      </c>
      <c r="I11813" t="s">
        <v>37</v>
      </c>
      <c r="J11813">
        <v>1229.2</v>
      </c>
    </row>
    <row r="11814" spans="1:10" x14ac:dyDescent="0.25">
      <c r="A11814">
        <v>93</v>
      </c>
      <c r="B11814">
        <v>2017</v>
      </c>
      <c r="C11814" t="s">
        <v>41</v>
      </c>
      <c r="D11814" t="s">
        <v>58</v>
      </c>
      <c r="E11814" t="s">
        <v>39</v>
      </c>
      <c r="F11814">
        <v>5</v>
      </c>
      <c r="G11814" t="s">
        <v>45</v>
      </c>
      <c r="H11814" t="s">
        <v>46</v>
      </c>
      <c r="I11814" t="s">
        <v>51</v>
      </c>
      <c r="J11814">
        <v>1398</v>
      </c>
    </row>
    <row r="11815" spans="1:10" x14ac:dyDescent="0.25">
      <c r="A11815">
        <v>93</v>
      </c>
      <c r="B11815">
        <v>2017</v>
      </c>
      <c r="C11815" t="s">
        <v>41</v>
      </c>
      <c r="D11815" t="s">
        <v>58</v>
      </c>
      <c r="E11815" t="s">
        <v>39</v>
      </c>
      <c r="F11815">
        <v>6</v>
      </c>
      <c r="G11815" t="s">
        <v>45</v>
      </c>
      <c r="H11815" t="s">
        <v>2</v>
      </c>
      <c r="I11815" t="s">
        <v>51</v>
      </c>
      <c r="J11815">
        <v>880.3</v>
      </c>
    </row>
    <row r="11816" spans="1:10" x14ac:dyDescent="0.25">
      <c r="A11816">
        <v>93</v>
      </c>
      <c r="B11816">
        <v>2017</v>
      </c>
      <c r="C11816" t="s">
        <v>41</v>
      </c>
      <c r="D11816" t="s">
        <v>59</v>
      </c>
      <c r="E11816" t="s">
        <v>39</v>
      </c>
      <c r="F11816">
        <v>1</v>
      </c>
      <c r="G11816" t="s">
        <v>38</v>
      </c>
      <c r="H11816" t="s">
        <v>2</v>
      </c>
      <c r="I11816" t="s">
        <v>37</v>
      </c>
      <c r="J11816">
        <v>1409.5</v>
      </c>
    </row>
    <row r="11817" spans="1:10" x14ac:dyDescent="0.25">
      <c r="A11817">
        <v>93</v>
      </c>
      <c r="B11817">
        <v>2017</v>
      </c>
      <c r="C11817" t="s">
        <v>41</v>
      </c>
      <c r="D11817" t="s">
        <v>59</v>
      </c>
      <c r="E11817" t="s">
        <v>39</v>
      </c>
      <c r="F11817">
        <v>2</v>
      </c>
      <c r="G11817" t="s">
        <v>38</v>
      </c>
      <c r="H11817" t="s">
        <v>46</v>
      </c>
      <c r="I11817" t="s">
        <v>51</v>
      </c>
      <c r="J11817">
        <v>1434</v>
      </c>
    </row>
    <row r="11818" spans="1:10" x14ac:dyDescent="0.25">
      <c r="A11818">
        <v>93</v>
      </c>
      <c r="B11818">
        <v>2017</v>
      </c>
      <c r="C11818" t="s">
        <v>41</v>
      </c>
      <c r="D11818" t="s">
        <v>59</v>
      </c>
      <c r="E11818" t="s">
        <v>39</v>
      </c>
      <c r="F11818">
        <v>3</v>
      </c>
      <c r="G11818" t="s">
        <v>45</v>
      </c>
      <c r="H11818" t="s">
        <v>2</v>
      </c>
      <c r="I11818" t="s">
        <v>51</v>
      </c>
      <c r="J11818">
        <v>2046.1</v>
      </c>
    </row>
    <row r="11819" spans="1:10" x14ac:dyDescent="0.25">
      <c r="A11819">
        <v>93</v>
      </c>
      <c r="B11819">
        <v>2017</v>
      </c>
      <c r="C11819" t="s">
        <v>41</v>
      </c>
      <c r="D11819" t="s">
        <v>59</v>
      </c>
      <c r="E11819" t="s">
        <v>39</v>
      </c>
      <c r="F11819">
        <v>4</v>
      </c>
      <c r="G11819" t="s">
        <v>45</v>
      </c>
      <c r="H11819" t="s">
        <v>2</v>
      </c>
      <c r="I11819" t="s">
        <v>51</v>
      </c>
      <c r="J11819">
        <v>1284.3</v>
      </c>
    </row>
    <row r="11820" spans="1:10" x14ac:dyDescent="0.25">
      <c r="A11820">
        <v>93</v>
      </c>
      <c r="B11820">
        <v>2017</v>
      </c>
      <c r="C11820" t="s">
        <v>41</v>
      </c>
      <c r="D11820" t="s">
        <v>59</v>
      </c>
      <c r="E11820" t="s">
        <v>39</v>
      </c>
      <c r="F11820">
        <v>5</v>
      </c>
      <c r="G11820" t="s">
        <v>38</v>
      </c>
      <c r="H11820" t="s">
        <v>2</v>
      </c>
      <c r="I11820" t="s">
        <v>51</v>
      </c>
      <c r="J11820">
        <v>1139.8</v>
      </c>
    </row>
    <row r="11821" spans="1:10" x14ac:dyDescent="0.25">
      <c r="A11821">
        <v>93</v>
      </c>
      <c r="B11821">
        <v>2017</v>
      </c>
      <c r="C11821" t="s">
        <v>41</v>
      </c>
      <c r="D11821" t="s">
        <v>59</v>
      </c>
      <c r="E11821" t="s">
        <v>39</v>
      </c>
      <c r="F11821">
        <v>6</v>
      </c>
      <c r="G11821" t="s">
        <v>45</v>
      </c>
      <c r="H11821" t="s">
        <v>46</v>
      </c>
      <c r="I11821" t="s">
        <v>51</v>
      </c>
      <c r="J11821">
        <v>1254.4000000000001</v>
      </c>
    </row>
    <row r="11822" spans="1:10" x14ac:dyDescent="0.25">
      <c r="A11822">
        <v>93</v>
      </c>
      <c r="B11822">
        <v>2018</v>
      </c>
      <c r="C11822" t="s">
        <v>41</v>
      </c>
      <c r="D11822" t="s">
        <v>58</v>
      </c>
      <c r="E11822" t="s">
        <v>39</v>
      </c>
      <c r="F11822">
        <v>1</v>
      </c>
      <c r="G11822" t="s">
        <v>45</v>
      </c>
      <c r="H11822" t="s">
        <v>2</v>
      </c>
      <c r="I11822" t="s">
        <v>37</v>
      </c>
      <c r="J11822">
        <v>1518.2</v>
      </c>
    </row>
    <row r="11823" spans="1:10" x14ac:dyDescent="0.25">
      <c r="A11823">
        <v>93</v>
      </c>
      <c r="B11823">
        <v>2018</v>
      </c>
      <c r="C11823" t="s">
        <v>41</v>
      </c>
      <c r="D11823" t="s">
        <v>58</v>
      </c>
      <c r="E11823" t="s">
        <v>39</v>
      </c>
      <c r="F11823">
        <v>2</v>
      </c>
      <c r="G11823" t="s">
        <v>38</v>
      </c>
      <c r="H11823" t="s">
        <v>46</v>
      </c>
      <c r="I11823" t="s">
        <v>51</v>
      </c>
      <c r="J11823">
        <v>1115.2</v>
      </c>
    </row>
    <row r="11824" spans="1:10" x14ac:dyDescent="0.25">
      <c r="A11824">
        <v>93</v>
      </c>
      <c r="B11824">
        <v>2018</v>
      </c>
      <c r="C11824" t="s">
        <v>41</v>
      </c>
      <c r="D11824" t="s">
        <v>58</v>
      </c>
      <c r="E11824" t="s">
        <v>39</v>
      </c>
      <c r="F11824">
        <v>3</v>
      </c>
      <c r="G11824" t="s">
        <v>38</v>
      </c>
      <c r="H11824" t="s">
        <v>46</v>
      </c>
      <c r="I11824" t="s">
        <v>51</v>
      </c>
      <c r="J11824">
        <v>1363.1</v>
      </c>
    </row>
    <row r="11825" spans="1:10" x14ac:dyDescent="0.25">
      <c r="A11825">
        <v>93</v>
      </c>
      <c r="B11825">
        <v>2018</v>
      </c>
      <c r="C11825" t="s">
        <v>41</v>
      </c>
      <c r="D11825" t="s">
        <v>58</v>
      </c>
      <c r="E11825" t="s">
        <v>39</v>
      </c>
      <c r="F11825">
        <v>4</v>
      </c>
      <c r="G11825" t="s">
        <v>38</v>
      </c>
      <c r="H11825" t="s">
        <v>46</v>
      </c>
      <c r="I11825" t="s">
        <v>37</v>
      </c>
      <c r="J11825">
        <v>1174.0999999999999</v>
      </c>
    </row>
    <row r="11826" spans="1:10" x14ac:dyDescent="0.25">
      <c r="A11826">
        <v>93</v>
      </c>
      <c r="B11826">
        <v>2018</v>
      </c>
      <c r="C11826" t="s">
        <v>41</v>
      </c>
      <c r="D11826" t="s">
        <v>58</v>
      </c>
      <c r="E11826" t="s">
        <v>39</v>
      </c>
      <c r="F11826">
        <v>5</v>
      </c>
      <c r="G11826" t="s">
        <v>45</v>
      </c>
      <c r="H11826" t="s">
        <v>46</v>
      </c>
      <c r="I11826" t="s">
        <v>37</v>
      </c>
      <c r="J11826">
        <v>-105.2</v>
      </c>
    </row>
    <row r="11827" spans="1:10" x14ac:dyDescent="0.25">
      <c r="A11827">
        <v>93</v>
      </c>
      <c r="B11827">
        <v>2018</v>
      </c>
      <c r="C11827" t="s">
        <v>41</v>
      </c>
      <c r="D11827" t="s">
        <v>58</v>
      </c>
      <c r="E11827" t="s">
        <v>39</v>
      </c>
      <c r="F11827">
        <v>6</v>
      </c>
      <c r="G11827" t="s">
        <v>38</v>
      </c>
      <c r="H11827" t="s">
        <v>46</v>
      </c>
      <c r="I11827" t="s">
        <v>37</v>
      </c>
      <c r="J11827">
        <v>1752.4</v>
      </c>
    </row>
    <row r="11828" spans="1:10" x14ac:dyDescent="0.25">
      <c r="A11828">
        <v>93</v>
      </c>
      <c r="B11828">
        <v>2018</v>
      </c>
      <c r="C11828" t="s">
        <v>41</v>
      </c>
      <c r="D11828" t="s">
        <v>59</v>
      </c>
      <c r="E11828" t="s">
        <v>39</v>
      </c>
      <c r="F11828">
        <v>1</v>
      </c>
      <c r="G11828" t="s">
        <v>45</v>
      </c>
      <c r="H11828" t="s">
        <v>46</v>
      </c>
      <c r="I11828" t="s">
        <v>51</v>
      </c>
      <c r="J11828">
        <v>1645.2</v>
      </c>
    </row>
    <row r="11829" spans="1:10" x14ac:dyDescent="0.25">
      <c r="A11829">
        <v>93</v>
      </c>
      <c r="B11829">
        <v>2018</v>
      </c>
      <c r="C11829" t="s">
        <v>41</v>
      </c>
      <c r="D11829" t="s">
        <v>59</v>
      </c>
      <c r="E11829" t="s">
        <v>39</v>
      </c>
      <c r="F11829">
        <v>2</v>
      </c>
      <c r="G11829" t="s">
        <v>45</v>
      </c>
      <c r="H11829" t="s">
        <v>2</v>
      </c>
      <c r="I11829" t="s">
        <v>37</v>
      </c>
      <c r="J11829">
        <v>1246.3</v>
      </c>
    </row>
    <row r="11830" spans="1:10" x14ac:dyDescent="0.25">
      <c r="A11830">
        <v>93</v>
      </c>
      <c r="B11830">
        <v>2018</v>
      </c>
      <c r="C11830" t="s">
        <v>41</v>
      </c>
      <c r="D11830" t="s">
        <v>59</v>
      </c>
      <c r="E11830" t="s">
        <v>39</v>
      </c>
      <c r="F11830">
        <v>3</v>
      </c>
      <c r="G11830" t="s">
        <v>38</v>
      </c>
      <c r="H11830" t="s">
        <v>46</v>
      </c>
      <c r="I11830" t="s">
        <v>51</v>
      </c>
      <c r="J11830">
        <v>1416.4</v>
      </c>
    </row>
    <row r="11831" spans="1:10" x14ac:dyDescent="0.25">
      <c r="A11831">
        <v>93</v>
      </c>
      <c r="B11831">
        <v>2018</v>
      </c>
      <c r="C11831" t="s">
        <v>41</v>
      </c>
      <c r="D11831" t="s">
        <v>59</v>
      </c>
      <c r="E11831" t="s">
        <v>39</v>
      </c>
      <c r="F11831">
        <v>4</v>
      </c>
      <c r="G11831" t="s">
        <v>45</v>
      </c>
      <c r="H11831" t="s">
        <v>46</v>
      </c>
      <c r="I11831" t="s">
        <v>37</v>
      </c>
      <c r="J11831">
        <v>1447.3</v>
      </c>
    </row>
    <row r="11832" spans="1:10" x14ac:dyDescent="0.25">
      <c r="A11832">
        <v>93</v>
      </c>
      <c r="B11832">
        <v>2018</v>
      </c>
      <c r="C11832" t="s">
        <v>41</v>
      </c>
      <c r="D11832" t="s">
        <v>59</v>
      </c>
      <c r="E11832" t="s">
        <v>39</v>
      </c>
      <c r="F11832">
        <v>5</v>
      </c>
      <c r="G11832" t="s">
        <v>38</v>
      </c>
      <c r="H11832" t="s">
        <v>46</v>
      </c>
      <c r="I11832" t="s">
        <v>51</v>
      </c>
      <c r="J11832">
        <v>1177.7</v>
      </c>
    </row>
    <row r="11833" spans="1:10" x14ac:dyDescent="0.25">
      <c r="A11833">
        <v>93</v>
      </c>
      <c r="B11833">
        <v>2018</v>
      </c>
      <c r="C11833" t="s">
        <v>41</v>
      </c>
      <c r="D11833" t="s">
        <v>59</v>
      </c>
      <c r="E11833" t="s">
        <v>39</v>
      </c>
      <c r="F11833">
        <v>6</v>
      </c>
      <c r="G11833" t="s">
        <v>45</v>
      </c>
      <c r="H11833" t="s">
        <v>46</v>
      </c>
      <c r="I11833" t="s">
        <v>51</v>
      </c>
      <c r="J11833">
        <v>1420.6</v>
      </c>
    </row>
    <row r="11834" spans="1:10" x14ac:dyDescent="0.25">
      <c r="A11834">
        <v>94</v>
      </c>
      <c r="B11834">
        <v>2017</v>
      </c>
      <c r="C11834" t="s">
        <v>41</v>
      </c>
      <c r="D11834" t="s">
        <v>58</v>
      </c>
      <c r="E11834" t="s">
        <v>39</v>
      </c>
      <c r="F11834">
        <v>1</v>
      </c>
      <c r="G11834" t="s">
        <v>45</v>
      </c>
      <c r="H11834" t="s">
        <v>2</v>
      </c>
      <c r="I11834" t="s">
        <v>37</v>
      </c>
      <c r="J11834">
        <v>953.4</v>
      </c>
    </row>
    <row r="11835" spans="1:10" x14ac:dyDescent="0.25">
      <c r="A11835">
        <v>94</v>
      </c>
      <c r="B11835">
        <v>2017</v>
      </c>
      <c r="C11835" t="s">
        <v>41</v>
      </c>
      <c r="D11835" t="s">
        <v>58</v>
      </c>
      <c r="E11835" t="s">
        <v>39</v>
      </c>
      <c r="F11835">
        <v>2</v>
      </c>
      <c r="G11835" t="s">
        <v>38</v>
      </c>
      <c r="H11835" t="s">
        <v>2</v>
      </c>
      <c r="I11835" t="s">
        <v>51</v>
      </c>
      <c r="J11835">
        <v>1220.4000000000001</v>
      </c>
    </row>
    <row r="11836" spans="1:10" x14ac:dyDescent="0.25">
      <c r="A11836">
        <v>94</v>
      </c>
      <c r="B11836">
        <v>2017</v>
      </c>
      <c r="C11836" t="s">
        <v>41</v>
      </c>
      <c r="D11836" t="s">
        <v>58</v>
      </c>
      <c r="E11836" t="s">
        <v>39</v>
      </c>
      <c r="F11836">
        <v>3</v>
      </c>
      <c r="G11836" t="s">
        <v>45</v>
      </c>
      <c r="H11836" t="s">
        <v>46</v>
      </c>
      <c r="I11836" t="s">
        <v>37</v>
      </c>
      <c r="J11836">
        <v>880.5</v>
      </c>
    </row>
    <row r="11837" spans="1:10" x14ac:dyDescent="0.25">
      <c r="A11837">
        <v>94</v>
      </c>
      <c r="B11837">
        <v>2017</v>
      </c>
      <c r="C11837" t="s">
        <v>41</v>
      </c>
      <c r="D11837" t="s">
        <v>58</v>
      </c>
      <c r="E11837" t="s">
        <v>39</v>
      </c>
      <c r="F11837">
        <v>4</v>
      </c>
      <c r="G11837" t="s">
        <v>38</v>
      </c>
      <c r="H11837" t="s">
        <v>2</v>
      </c>
      <c r="I11837" t="s">
        <v>51</v>
      </c>
      <c r="J11837">
        <v>1092</v>
      </c>
    </row>
    <row r="11838" spans="1:10" x14ac:dyDescent="0.25">
      <c r="A11838">
        <v>94</v>
      </c>
      <c r="B11838">
        <v>2017</v>
      </c>
      <c r="C11838" t="s">
        <v>41</v>
      </c>
      <c r="D11838" t="s">
        <v>58</v>
      </c>
      <c r="E11838" t="s">
        <v>39</v>
      </c>
      <c r="F11838">
        <v>5</v>
      </c>
      <c r="G11838" t="s">
        <v>45</v>
      </c>
      <c r="H11838" t="s">
        <v>2</v>
      </c>
      <c r="I11838" t="s">
        <v>37</v>
      </c>
      <c r="J11838">
        <v>916.7</v>
      </c>
    </row>
    <row r="11839" spans="1:10" x14ac:dyDescent="0.25">
      <c r="A11839">
        <v>94</v>
      </c>
      <c r="B11839">
        <v>2017</v>
      </c>
      <c r="C11839" t="s">
        <v>41</v>
      </c>
      <c r="D11839" t="s">
        <v>58</v>
      </c>
      <c r="E11839" t="s">
        <v>39</v>
      </c>
      <c r="F11839">
        <v>6</v>
      </c>
      <c r="G11839" t="s">
        <v>38</v>
      </c>
      <c r="H11839" t="s">
        <v>2</v>
      </c>
      <c r="I11839" t="s">
        <v>51</v>
      </c>
      <c r="J11839">
        <v>762.5</v>
      </c>
    </row>
    <row r="11840" spans="1:10" x14ac:dyDescent="0.25">
      <c r="A11840">
        <v>94</v>
      </c>
      <c r="B11840">
        <v>2017</v>
      </c>
      <c r="C11840" t="s">
        <v>41</v>
      </c>
      <c r="D11840" t="s">
        <v>59</v>
      </c>
      <c r="E11840" t="s">
        <v>39</v>
      </c>
      <c r="F11840">
        <v>1</v>
      </c>
      <c r="G11840" t="s">
        <v>45</v>
      </c>
      <c r="H11840" t="s">
        <v>2</v>
      </c>
      <c r="I11840" t="s">
        <v>37</v>
      </c>
      <c r="J11840">
        <v>1382.3</v>
      </c>
    </row>
    <row r="11841" spans="1:10" x14ac:dyDescent="0.25">
      <c r="A11841">
        <v>94</v>
      </c>
      <c r="B11841">
        <v>2017</v>
      </c>
      <c r="C11841" t="s">
        <v>41</v>
      </c>
      <c r="D11841" t="s">
        <v>59</v>
      </c>
      <c r="E11841" t="s">
        <v>39</v>
      </c>
      <c r="F11841">
        <v>2</v>
      </c>
      <c r="G11841" t="s">
        <v>38</v>
      </c>
      <c r="H11841" t="s">
        <v>2</v>
      </c>
      <c r="I11841" t="s">
        <v>37</v>
      </c>
      <c r="J11841">
        <v>787.7</v>
      </c>
    </row>
    <row r="11842" spans="1:10" x14ac:dyDescent="0.25">
      <c r="A11842">
        <v>94</v>
      </c>
      <c r="B11842">
        <v>2017</v>
      </c>
      <c r="C11842" t="s">
        <v>41</v>
      </c>
      <c r="D11842" t="s">
        <v>59</v>
      </c>
      <c r="E11842" t="s">
        <v>39</v>
      </c>
      <c r="F11842">
        <v>3</v>
      </c>
      <c r="G11842" t="s">
        <v>38</v>
      </c>
      <c r="H11842" t="s">
        <v>2</v>
      </c>
      <c r="I11842" t="s">
        <v>37</v>
      </c>
      <c r="J11842">
        <v>710.8</v>
      </c>
    </row>
    <row r="11843" spans="1:10" x14ac:dyDescent="0.25">
      <c r="A11843">
        <v>94</v>
      </c>
      <c r="B11843">
        <v>2017</v>
      </c>
      <c r="C11843" t="s">
        <v>41</v>
      </c>
      <c r="D11843" t="s">
        <v>59</v>
      </c>
      <c r="E11843" t="s">
        <v>39</v>
      </c>
      <c r="F11843">
        <v>4</v>
      </c>
      <c r="G11843" t="s">
        <v>45</v>
      </c>
      <c r="H11843" t="s">
        <v>46</v>
      </c>
      <c r="I11843" t="s">
        <v>51</v>
      </c>
      <c r="J11843">
        <v>1239.4000000000001</v>
      </c>
    </row>
    <row r="11844" spans="1:10" x14ac:dyDescent="0.25">
      <c r="A11844">
        <v>94</v>
      </c>
      <c r="B11844">
        <v>2017</v>
      </c>
      <c r="C11844" t="s">
        <v>41</v>
      </c>
      <c r="D11844" t="s">
        <v>59</v>
      </c>
      <c r="E11844" t="s">
        <v>39</v>
      </c>
      <c r="F11844">
        <v>5</v>
      </c>
      <c r="G11844" t="s">
        <v>38</v>
      </c>
      <c r="H11844" t="s">
        <v>2</v>
      </c>
      <c r="I11844" t="s">
        <v>51</v>
      </c>
      <c r="J11844">
        <v>1795.2</v>
      </c>
    </row>
    <row r="11845" spans="1:10" x14ac:dyDescent="0.25">
      <c r="A11845">
        <v>94</v>
      </c>
      <c r="B11845">
        <v>2017</v>
      </c>
      <c r="C11845" t="s">
        <v>41</v>
      </c>
      <c r="D11845" t="s">
        <v>59</v>
      </c>
      <c r="E11845" t="s">
        <v>39</v>
      </c>
      <c r="F11845">
        <v>6</v>
      </c>
      <c r="G11845" t="s">
        <v>38</v>
      </c>
      <c r="H11845" t="s">
        <v>2</v>
      </c>
      <c r="I11845" t="s">
        <v>51</v>
      </c>
      <c r="J11845">
        <v>1912.4</v>
      </c>
    </row>
    <row r="11846" spans="1:10" x14ac:dyDescent="0.25">
      <c r="A11846">
        <v>94</v>
      </c>
      <c r="B11846">
        <v>2018</v>
      </c>
      <c r="C11846" t="s">
        <v>41</v>
      </c>
      <c r="D11846" t="s">
        <v>58</v>
      </c>
      <c r="E11846" t="s">
        <v>39</v>
      </c>
      <c r="F11846">
        <v>1</v>
      </c>
      <c r="G11846" t="s">
        <v>45</v>
      </c>
      <c r="H11846" t="s">
        <v>2</v>
      </c>
      <c r="I11846" t="s">
        <v>51</v>
      </c>
      <c r="J11846">
        <v>1203.3</v>
      </c>
    </row>
    <row r="11847" spans="1:10" x14ac:dyDescent="0.25">
      <c r="A11847">
        <v>94</v>
      </c>
      <c r="B11847">
        <v>2018</v>
      </c>
      <c r="C11847" t="s">
        <v>41</v>
      </c>
      <c r="D11847" t="s">
        <v>58</v>
      </c>
      <c r="E11847" t="s">
        <v>39</v>
      </c>
      <c r="F11847">
        <v>2</v>
      </c>
      <c r="G11847" t="s">
        <v>38</v>
      </c>
      <c r="H11847" t="s">
        <v>2</v>
      </c>
      <c r="I11847" t="s">
        <v>37</v>
      </c>
      <c r="J11847">
        <v>606.5</v>
      </c>
    </row>
    <row r="11848" spans="1:10" x14ac:dyDescent="0.25">
      <c r="A11848">
        <v>94</v>
      </c>
      <c r="B11848">
        <v>2018</v>
      </c>
      <c r="C11848" t="s">
        <v>41</v>
      </c>
      <c r="D11848" t="s">
        <v>58</v>
      </c>
      <c r="E11848" t="s">
        <v>39</v>
      </c>
      <c r="F11848">
        <v>3</v>
      </c>
      <c r="G11848" t="s">
        <v>38</v>
      </c>
      <c r="H11848" t="s">
        <v>2</v>
      </c>
      <c r="I11848" t="s">
        <v>37</v>
      </c>
      <c r="J11848">
        <v>1319</v>
      </c>
    </row>
    <row r="11849" spans="1:10" x14ac:dyDescent="0.25">
      <c r="A11849">
        <v>94</v>
      </c>
      <c r="B11849">
        <v>2018</v>
      </c>
      <c r="C11849" t="s">
        <v>41</v>
      </c>
      <c r="D11849" t="s">
        <v>58</v>
      </c>
      <c r="E11849" t="s">
        <v>39</v>
      </c>
      <c r="F11849">
        <v>4</v>
      </c>
      <c r="G11849" t="s">
        <v>45</v>
      </c>
      <c r="H11849" t="s">
        <v>46</v>
      </c>
      <c r="I11849" t="s">
        <v>51</v>
      </c>
      <c r="J11849">
        <v>1936.7</v>
      </c>
    </row>
    <row r="11850" spans="1:10" x14ac:dyDescent="0.25">
      <c r="A11850">
        <v>94</v>
      </c>
      <c r="B11850">
        <v>2018</v>
      </c>
      <c r="C11850" t="s">
        <v>41</v>
      </c>
      <c r="D11850" t="s">
        <v>58</v>
      </c>
      <c r="E11850" t="s">
        <v>39</v>
      </c>
      <c r="F11850">
        <v>5</v>
      </c>
      <c r="G11850" t="s">
        <v>38</v>
      </c>
      <c r="H11850" t="s">
        <v>2</v>
      </c>
      <c r="I11850" t="s">
        <v>51</v>
      </c>
      <c r="J11850">
        <v>721.1</v>
      </c>
    </row>
    <row r="11851" spans="1:10" x14ac:dyDescent="0.25">
      <c r="A11851">
        <v>94</v>
      </c>
      <c r="B11851">
        <v>2018</v>
      </c>
      <c r="C11851" t="s">
        <v>41</v>
      </c>
      <c r="D11851" t="s">
        <v>58</v>
      </c>
      <c r="E11851" t="s">
        <v>39</v>
      </c>
      <c r="F11851">
        <v>6</v>
      </c>
      <c r="G11851" t="s">
        <v>45</v>
      </c>
      <c r="H11851" t="s">
        <v>2</v>
      </c>
      <c r="I11851" t="s">
        <v>37</v>
      </c>
      <c r="J11851">
        <v>912.4</v>
      </c>
    </row>
    <row r="11852" spans="1:10" x14ac:dyDescent="0.25">
      <c r="A11852">
        <v>94</v>
      </c>
      <c r="B11852">
        <v>2018</v>
      </c>
      <c r="C11852" t="s">
        <v>41</v>
      </c>
      <c r="D11852" t="s">
        <v>59</v>
      </c>
      <c r="E11852" t="s">
        <v>39</v>
      </c>
      <c r="F11852">
        <v>1</v>
      </c>
      <c r="G11852" t="s">
        <v>38</v>
      </c>
      <c r="H11852" t="s">
        <v>2</v>
      </c>
      <c r="I11852" t="s">
        <v>37</v>
      </c>
      <c r="J11852">
        <v>1831.1</v>
      </c>
    </row>
    <row r="11853" spans="1:10" x14ac:dyDescent="0.25">
      <c r="A11853">
        <v>94</v>
      </c>
      <c r="B11853">
        <v>2018</v>
      </c>
      <c r="C11853" t="s">
        <v>41</v>
      </c>
      <c r="D11853" t="s">
        <v>59</v>
      </c>
      <c r="E11853" t="s">
        <v>39</v>
      </c>
      <c r="F11853">
        <v>2</v>
      </c>
      <c r="G11853" t="s">
        <v>38</v>
      </c>
      <c r="H11853" t="s">
        <v>46</v>
      </c>
      <c r="I11853" t="s">
        <v>37</v>
      </c>
      <c r="J11853">
        <v>1305.2</v>
      </c>
    </row>
    <row r="11854" spans="1:10" x14ac:dyDescent="0.25">
      <c r="A11854">
        <v>94</v>
      </c>
      <c r="B11854">
        <v>2018</v>
      </c>
      <c r="C11854" t="s">
        <v>41</v>
      </c>
      <c r="D11854" t="s">
        <v>59</v>
      </c>
      <c r="E11854" t="s">
        <v>39</v>
      </c>
      <c r="F11854">
        <v>3</v>
      </c>
      <c r="G11854" t="s">
        <v>45</v>
      </c>
      <c r="H11854" t="s">
        <v>2</v>
      </c>
      <c r="I11854" t="s">
        <v>37</v>
      </c>
      <c r="J11854">
        <v>1071.5</v>
      </c>
    </row>
    <row r="11855" spans="1:10" x14ac:dyDescent="0.25">
      <c r="A11855">
        <v>94</v>
      </c>
      <c r="B11855">
        <v>2018</v>
      </c>
      <c r="C11855" t="s">
        <v>41</v>
      </c>
      <c r="D11855" t="s">
        <v>59</v>
      </c>
      <c r="E11855" t="s">
        <v>39</v>
      </c>
      <c r="F11855">
        <v>4</v>
      </c>
      <c r="G11855" t="s">
        <v>38</v>
      </c>
      <c r="H11855" t="s">
        <v>2</v>
      </c>
      <c r="I11855" t="s">
        <v>37</v>
      </c>
      <c r="J11855">
        <v>1517.4</v>
      </c>
    </row>
    <row r="11856" spans="1:10" x14ac:dyDescent="0.25">
      <c r="A11856">
        <v>94</v>
      </c>
      <c r="B11856">
        <v>2018</v>
      </c>
      <c r="C11856" t="s">
        <v>41</v>
      </c>
      <c r="D11856" t="s">
        <v>59</v>
      </c>
      <c r="E11856" t="s">
        <v>39</v>
      </c>
      <c r="F11856">
        <v>5</v>
      </c>
      <c r="G11856" t="s">
        <v>38</v>
      </c>
      <c r="H11856" t="s">
        <v>46</v>
      </c>
      <c r="I11856" t="s">
        <v>51</v>
      </c>
      <c r="J11856">
        <v>1623</v>
      </c>
    </row>
    <row r="11857" spans="1:10" x14ac:dyDescent="0.25">
      <c r="A11857">
        <v>94</v>
      </c>
      <c r="B11857">
        <v>2018</v>
      </c>
      <c r="C11857" t="s">
        <v>41</v>
      </c>
      <c r="D11857" t="s">
        <v>59</v>
      </c>
      <c r="E11857" t="s">
        <v>39</v>
      </c>
      <c r="F11857">
        <v>6</v>
      </c>
      <c r="G11857" t="s">
        <v>38</v>
      </c>
      <c r="H11857" t="s">
        <v>2</v>
      </c>
      <c r="I11857" t="s">
        <v>37</v>
      </c>
      <c r="J11857">
        <v>1284.9000000000001</v>
      </c>
    </row>
    <row r="11858" spans="1:10" x14ac:dyDescent="0.25">
      <c r="A11858">
        <v>95</v>
      </c>
      <c r="B11858">
        <v>2017</v>
      </c>
      <c r="C11858" t="s">
        <v>41</v>
      </c>
      <c r="D11858" t="s">
        <v>58</v>
      </c>
      <c r="E11858" t="s">
        <v>39</v>
      </c>
      <c r="F11858">
        <v>1</v>
      </c>
      <c r="G11858" t="s">
        <v>45</v>
      </c>
      <c r="H11858" t="s">
        <v>46</v>
      </c>
      <c r="I11858" t="s">
        <v>51</v>
      </c>
      <c r="J11858">
        <v>1501</v>
      </c>
    </row>
    <row r="11859" spans="1:10" x14ac:dyDescent="0.25">
      <c r="A11859">
        <v>95</v>
      </c>
      <c r="B11859">
        <v>2017</v>
      </c>
      <c r="C11859" t="s">
        <v>41</v>
      </c>
      <c r="D11859" t="s">
        <v>58</v>
      </c>
      <c r="E11859" t="s">
        <v>39</v>
      </c>
      <c r="F11859">
        <v>2</v>
      </c>
      <c r="G11859" t="s">
        <v>45</v>
      </c>
      <c r="H11859" t="s">
        <v>46</v>
      </c>
      <c r="I11859" t="s">
        <v>37</v>
      </c>
      <c r="J11859">
        <v>1130.8</v>
      </c>
    </row>
    <row r="11860" spans="1:10" x14ac:dyDescent="0.25">
      <c r="A11860">
        <v>95</v>
      </c>
      <c r="B11860">
        <v>2017</v>
      </c>
      <c r="C11860" t="s">
        <v>41</v>
      </c>
      <c r="D11860" t="s">
        <v>58</v>
      </c>
      <c r="E11860" t="s">
        <v>39</v>
      </c>
      <c r="F11860">
        <v>3</v>
      </c>
      <c r="G11860" t="s">
        <v>38</v>
      </c>
      <c r="H11860" t="s">
        <v>46</v>
      </c>
      <c r="I11860" t="s">
        <v>37</v>
      </c>
      <c r="J11860">
        <v>998.6</v>
      </c>
    </row>
    <row r="11861" spans="1:10" x14ac:dyDescent="0.25">
      <c r="A11861">
        <v>95</v>
      </c>
      <c r="B11861">
        <v>2017</v>
      </c>
      <c r="C11861" t="s">
        <v>41</v>
      </c>
      <c r="D11861" t="s">
        <v>58</v>
      </c>
      <c r="E11861" t="s">
        <v>39</v>
      </c>
      <c r="F11861">
        <v>4</v>
      </c>
      <c r="G11861" t="s">
        <v>45</v>
      </c>
      <c r="H11861" t="s">
        <v>46</v>
      </c>
      <c r="I11861" t="s">
        <v>37</v>
      </c>
      <c r="J11861">
        <v>887.6</v>
      </c>
    </row>
    <row r="11862" spans="1:10" x14ac:dyDescent="0.25">
      <c r="A11862">
        <v>95</v>
      </c>
      <c r="B11862">
        <v>2017</v>
      </c>
      <c r="C11862" t="s">
        <v>41</v>
      </c>
      <c r="D11862" t="s">
        <v>58</v>
      </c>
      <c r="E11862" t="s">
        <v>39</v>
      </c>
      <c r="F11862">
        <v>5</v>
      </c>
      <c r="G11862" t="s">
        <v>38</v>
      </c>
      <c r="H11862" t="s">
        <v>2</v>
      </c>
      <c r="I11862" t="s">
        <v>51</v>
      </c>
      <c r="J11862">
        <v>999.5</v>
      </c>
    </row>
    <row r="11863" spans="1:10" x14ac:dyDescent="0.25">
      <c r="A11863">
        <v>95</v>
      </c>
      <c r="B11863">
        <v>2017</v>
      </c>
      <c r="C11863" t="s">
        <v>41</v>
      </c>
      <c r="D11863" t="s">
        <v>58</v>
      </c>
      <c r="E11863" t="s">
        <v>39</v>
      </c>
      <c r="F11863">
        <v>6</v>
      </c>
      <c r="G11863" t="s">
        <v>45</v>
      </c>
      <c r="H11863" t="s">
        <v>2</v>
      </c>
      <c r="I11863" t="s">
        <v>51</v>
      </c>
      <c r="J11863">
        <v>1124.5999999999999</v>
      </c>
    </row>
    <row r="11864" spans="1:10" x14ac:dyDescent="0.25">
      <c r="A11864">
        <v>95</v>
      </c>
      <c r="B11864">
        <v>2017</v>
      </c>
      <c r="C11864" t="s">
        <v>41</v>
      </c>
      <c r="D11864" t="s">
        <v>59</v>
      </c>
      <c r="E11864" t="s">
        <v>39</v>
      </c>
      <c r="F11864">
        <v>1</v>
      </c>
      <c r="G11864" t="s">
        <v>38</v>
      </c>
      <c r="H11864" t="s">
        <v>46</v>
      </c>
      <c r="I11864" t="s">
        <v>51</v>
      </c>
      <c r="J11864">
        <v>1347.2</v>
      </c>
    </row>
    <row r="11865" spans="1:10" x14ac:dyDescent="0.25">
      <c r="A11865">
        <v>95</v>
      </c>
      <c r="B11865">
        <v>2017</v>
      </c>
      <c r="C11865" t="s">
        <v>41</v>
      </c>
      <c r="D11865" t="s">
        <v>59</v>
      </c>
      <c r="E11865" t="s">
        <v>39</v>
      </c>
      <c r="F11865">
        <v>2</v>
      </c>
      <c r="G11865" t="s">
        <v>45</v>
      </c>
      <c r="H11865" t="s">
        <v>46</v>
      </c>
      <c r="I11865" t="s">
        <v>37</v>
      </c>
      <c r="J11865">
        <v>1234.5</v>
      </c>
    </row>
    <row r="11866" spans="1:10" x14ac:dyDescent="0.25">
      <c r="A11866">
        <v>95</v>
      </c>
      <c r="B11866">
        <v>2017</v>
      </c>
      <c r="C11866" t="s">
        <v>41</v>
      </c>
      <c r="D11866" t="s">
        <v>59</v>
      </c>
      <c r="E11866" t="s">
        <v>39</v>
      </c>
      <c r="F11866">
        <v>3</v>
      </c>
      <c r="G11866" t="s">
        <v>45</v>
      </c>
      <c r="H11866" t="s">
        <v>2</v>
      </c>
      <c r="I11866" t="s">
        <v>37</v>
      </c>
      <c r="J11866">
        <v>1468.6</v>
      </c>
    </row>
    <row r="11867" spans="1:10" x14ac:dyDescent="0.25">
      <c r="A11867">
        <v>95</v>
      </c>
      <c r="B11867">
        <v>2017</v>
      </c>
      <c r="C11867" t="s">
        <v>41</v>
      </c>
      <c r="D11867" t="s">
        <v>59</v>
      </c>
      <c r="E11867" t="s">
        <v>39</v>
      </c>
      <c r="F11867">
        <v>4</v>
      </c>
      <c r="G11867" t="s">
        <v>38</v>
      </c>
      <c r="H11867" t="s">
        <v>2</v>
      </c>
      <c r="I11867" t="s">
        <v>37</v>
      </c>
      <c r="J11867">
        <v>1695</v>
      </c>
    </row>
    <row r="11868" spans="1:10" x14ac:dyDescent="0.25">
      <c r="A11868">
        <v>95</v>
      </c>
      <c r="B11868">
        <v>2017</v>
      </c>
      <c r="C11868" t="s">
        <v>41</v>
      </c>
      <c r="D11868" t="s">
        <v>59</v>
      </c>
      <c r="E11868" t="s">
        <v>39</v>
      </c>
      <c r="F11868">
        <v>5</v>
      </c>
      <c r="G11868" t="s">
        <v>38</v>
      </c>
      <c r="H11868" t="s">
        <v>2</v>
      </c>
      <c r="I11868" t="s">
        <v>51</v>
      </c>
      <c r="J11868">
        <v>1763.2</v>
      </c>
    </row>
    <row r="11869" spans="1:10" x14ac:dyDescent="0.25">
      <c r="A11869">
        <v>95</v>
      </c>
      <c r="B11869">
        <v>2017</v>
      </c>
      <c r="C11869" t="s">
        <v>41</v>
      </c>
      <c r="D11869" t="s">
        <v>59</v>
      </c>
      <c r="E11869" t="s">
        <v>39</v>
      </c>
      <c r="F11869">
        <v>6</v>
      </c>
      <c r="G11869" t="s">
        <v>38</v>
      </c>
      <c r="H11869" t="s">
        <v>46</v>
      </c>
      <c r="I11869" t="s">
        <v>37</v>
      </c>
      <c r="J11869">
        <v>2346.3000000000002</v>
      </c>
    </row>
    <row r="11870" spans="1:10" x14ac:dyDescent="0.25">
      <c r="A11870">
        <v>95</v>
      </c>
      <c r="B11870">
        <v>2018</v>
      </c>
      <c r="C11870" t="s">
        <v>41</v>
      </c>
      <c r="D11870" t="s">
        <v>58</v>
      </c>
      <c r="E11870" t="s">
        <v>39</v>
      </c>
      <c r="F11870">
        <v>1</v>
      </c>
      <c r="G11870" t="s">
        <v>38</v>
      </c>
      <c r="H11870" t="s">
        <v>2</v>
      </c>
      <c r="I11870" t="s">
        <v>51</v>
      </c>
      <c r="J11870">
        <v>1955.1</v>
      </c>
    </row>
    <row r="11871" spans="1:10" x14ac:dyDescent="0.25">
      <c r="A11871">
        <v>95</v>
      </c>
      <c r="B11871">
        <v>2018</v>
      </c>
      <c r="C11871" t="s">
        <v>41</v>
      </c>
      <c r="D11871" t="s">
        <v>58</v>
      </c>
      <c r="E11871" t="s">
        <v>39</v>
      </c>
      <c r="F11871">
        <v>2</v>
      </c>
      <c r="G11871" t="s">
        <v>38</v>
      </c>
      <c r="H11871" t="s">
        <v>2</v>
      </c>
      <c r="I11871" t="s">
        <v>37</v>
      </c>
      <c r="J11871">
        <v>572.70000000000005</v>
      </c>
    </row>
    <row r="11872" spans="1:10" x14ac:dyDescent="0.25">
      <c r="A11872">
        <v>95</v>
      </c>
      <c r="B11872">
        <v>2018</v>
      </c>
      <c r="C11872" t="s">
        <v>41</v>
      </c>
      <c r="D11872" t="s">
        <v>58</v>
      </c>
      <c r="E11872" t="s">
        <v>39</v>
      </c>
      <c r="F11872">
        <v>3</v>
      </c>
      <c r="G11872" t="s">
        <v>38</v>
      </c>
      <c r="H11872" t="s">
        <v>2</v>
      </c>
      <c r="I11872" t="s">
        <v>51</v>
      </c>
      <c r="J11872">
        <v>1692</v>
      </c>
    </row>
    <row r="11873" spans="1:10" x14ac:dyDescent="0.25">
      <c r="A11873">
        <v>95</v>
      </c>
      <c r="B11873">
        <v>2018</v>
      </c>
      <c r="C11873" t="s">
        <v>41</v>
      </c>
      <c r="D11873" t="s">
        <v>58</v>
      </c>
      <c r="E11873" t="s">
        <v>39</v>
      </c>
      <c r="F11873">
        <v>4</v>
      </c>
      <c r="G11873" t="s">
        <v>45</v>
      </c>
      <c r="H11873" t="s">
        <v>46</v>
      </c>
      <c r="I11873" t="s">
        <v>37</v>
      </c>
      <c r="J11873">
        <v>1610.1</v>
      </c>
    </row>
    <row r="11874" spans="1:10" x14ac:dyDescent="0.25">
      <c r="A11874">
        <v>95</v>
      </c>
      <c r="B11874">
        <v>2018</v>
      </c>
      <c r="C11874" t="s">
        <v>41</v>
      </c>
      <c r="D11874" t="s">
        <v>58</v>
      </c>
      <c r="E11874" t="s">
        <v>39</v>
      </c>
      <c r="F11874">
        <v>5</v>
      </c>
      <c r="G11874" t="s">
        <v>38</v>
      </c>
      <c r="H11874" t="s">
        <v>2</v>
      </c>
      <c r="I11874" t="s">
        <v>51</v>
      </c>
      <c r="J11874">
        <v>621.9</v>
      </c>
    </row>
    <row r="11875" spans="1:10" x14ac:dyDescent="0.25">
      <c r="A11875">
        <v>95</v>
      </c>
      <c r="B11875">
        <v>2018</v>
      </c>
      <c r="C11875" t="s">
        <v>41</v>
      </c>
      <c r="D11875" t="s">
        <v>58</v>
      </c>
      <c r="E11875" t="s">
        <v>39</v>
      </c>
      <c r="F11875">
        <v>6</v>
      </c>
      <c r="G11875" t="s">
        <v>38</v>
      </c>
      <c r="H11875" t="s">
        <v>2</v>
      </c>
      <c r="I11875" t="s">
        <v>51</v>
      </c>
      <c r="J11875">
        <v>953.7</v>
      </c>
    </row>
    <row r="11876" spans="1:10" x14ac:dyDescent="0.25">
      <c r="A11876">
        <v>95</v>
      </c>
      <c r="B11876">
        <v>2018</v>
      </c>
      <c r="C11876" t="s">
        <v>41</v>
      </c>
      <c r="D11876" t="s">
        <v>59</v>
      </c>
      <c r="E11876" t="s">
        <v>39</v>
      </c>
      <c r="F11876">
        <v>1</v>
      </c>
      <c r="G11876" t="s">
        <v>45</v>
      </c>
      <c r="H11876" t="s">
        <v>2</v>
      </c>
      <c r="I11876" t="s">
        <v>51</v>
      </c>
      <c r="J11876">
        <v>1795</v>
      </c>
    </row>
    <row r="11877" spans="1:10" x14ac:dyDescent="0.25">
      <c r="A11877">
        <v>95</v>
      </c>
      <c r="B11877">
        <v>2018</v>
      </c>
      <c r="C11877" t="s">
        <v>41</v>
      </c>
      <c r="D11877" t="s">
        <v>59</v>
      </c>
      <c r="E11877" t="s">
        <v>39</v>
      </c>
      <c r="F11877">
        <v>2</v>
      </c>
      <c r="G11877" t="s">
        <v>45</v>
      </c>
      <c r="H11877" t="s">
        <v>46</v>
      </c>
      <c r="I11877" t="s">
        <v>51</v>
      </c>
      <c r="J11877">
        <v>1334</v>
      </c>
    </row>
    <row r="11878" spans="1:10" x14ac:dyDescent="0.25">
      <c r="A11878">
        <v>95</v>
      </c>
      <c r="B11878">
        <v>2018</v>
      </c>
      <c r="C11878" t="s">
        <v>41</v>
      </c>
      <c r="D11878" t="s">
        <v>59</v>
      </c>
      <c r="E11878" t="s">
        <v>39</v>
      </c>
      <c r="F11878">
        <v>3</v>
      </c>
      <c r="G11878" t="s">
        <v>38</v>
      </c>
      <c r="H11878" t="s">
        <v>46</v>
      </c>
      <c r="I11878" t="s">
        <v>37</v>
      </c>
      <c r="J11878">
        <v>891.1</v>
      </c>
    </row>
    <row r="11879" spans="1:10" x14ac:dyDescent="0.25">
      <c r="A11879">
        <v>95</v>
      </c>
      <c r="B11879">
        <v>2018</v>
      </c>
      <c r="C11879" t="s">
        <v>41</v>
      </c>
      <c r="D11879" t="s">
        <v>59</v>
      </c>
      <c r="E11879" t="s">
        <v>39</v>
      </c>
      <c r="F11879">
        <v>4</v>
      </c>
      <c r="G11879" t="s">
        <v>38</v>
      </c>
      <c r="H11879" t="s">
        <v>46</v>
      </c>
      <c r="I11879" t="s">
        <v>51</v>
      </c>
      <c r="J11879">
        <v>2140.6</v>
      </c>
    </row>
    <row r="11880" spans="1:10" x14ac:dyDescent="0.25">
      <c r="A11880">
        <v>95</v>
      </c>
      <c r="B11880">
        <v>2018</v>
      </c>
      <c r="C11880" t="s">
        <v>41</v>
      </c>
      <c r="D11880" t="s">
        <v>59</v>
      </c>
      <c r="E11880" t="s">
        <v>39</v>
      </c>
      <c r="F11880">
        <v>5</v>
      </c>
      <c r="G11880" t="s">
        <v>45</v>
      </c>
      <c r="H11880" t="s">
        <v>46</v>
      </c>
      <c r="I11880" t="s">
        <v>37</v>
      </c>
      <c r="J11880">
        <v>1388.3</v>
      </c>
    </row>
    <row r="11881" spans="1:10" x14ac:dyDescent="0.25">
      <c r="A11881">
        <v>95</v>
      </c>
      <c r="B11881">
        <v>2018</v>
      </c>
      <c r="C11881" t="s">
        <v>41</v>
      </c>
      <c r="D11881" t="s">
        <v>59</v>
      </c>
      <c r="E11881" t="s">
        <v>39</v>
      </c>
      <c r="F11881">
        <v>6</v>
      </c>
      <c r="G11881" t="s">
        <v>45</v>
      </c>
      <c r="H11881" t="s">
        <v>2</v>
      </c>
      <c r="I11881" t="s">
        <v>51</v>
      </c>
      <c r="J11881">
        <v>1399.9</v>
      </c>
    </row>
    <row r="11882" spans="1:10" x14ac:dyDescent="0.25">
      <c r="A11882">
        <v>96</v>
      </c>
      <c r="B11882">
        <v>2017</v>
      </c>
      <c r="C11882" t="s">
        <v>41</v>
      </c>
      <c r="D11882" t="s">
        <v>58</v>
      </c>
      <c r="E11882" t="s">
        <v>39</v>
      </c>
      <c r="F11882">
        <v>1</v>
      </c>
      <c r="G11882" t="s">
        <v>45</v>
      </c>
      <c r="H11882" t="s">
        <v>2</v>
      </c>
      <c r="I11882" t="s">
        <v>51</v>
      </c>
      <c r="J11882">
        <v>542.29999999999995</v>
      </c>
    </row>
    <row r="11883" spans="1:10" x14ac:dyDescent="0.25">
      <c r="A11883">
        <v>96</v>
      </c>
      <c r="B11883">
        <v>2017</v>
      </c>
      <c r="C11883" t="s">
        <v>41</v>
      </c>
      <c r="D11883" t="s">
        <v>58</v>
      </c>
      <c r="E11883" t="s">
        <v>39</v>
      </c>
      <c r="F11883">
        <v>2</v>
      </c>
      <c r="G11883" t="s">
        <v>45</v>
      </c>
      <c r="H11883" t="s">
        <v>46</v>
      </c>
      <c r="I11883" t="s">
        <v>37</v>
      </c>
      <c r="J11883">
        <v>1223.7</v>
      </c>
    </row>
    <row r="11884" spans="1:10" x14ac:dyDescent="0.25">
      <c r="A11884">
        <v>96</v>
      </c>
      <c r="B11884">
        <v>2017</v>
      </c>
      <c r="C11884" t="s">
        <v>41</v>
      </c>
      <c r="D11884" t="s">
        <v>58</v>
      </c>
      <c r="E11884" t="s">
        <v>39</v>
      </c>
      <c r="F11884">
        <v>3</v>
      </c>
      <c r="G11884" t="s">
        <v>38</v>
      </c>
      <c r="H11884" t="s">
        <v>46</v>
      </c>
      <c r="I11884" t="s">
        <v>51</v>
      </c>
      <c r="J11884">
        <v>1094</v>
      </c>
    </row>
    <row r="11885" spans="1:10" x14ac:dyDescent="0.25">
      <c r="A11885">
        <v>96</v>
      </c>
      <c r="B11885">
        <v>2017</v>
      </c>
      <c r="C11885" t="s">
        <v>41</v>
      </c>
      <c r="D11885" t="s">
        <v>58</v>
      </c>
      <c r="E11885" t="s">
        <v>39</v>
      </c>
      <c r="F11885">
        <v>4</v>
      </c>
      <c r="G11885" t="s">
        <v>38</v>
      </c>
      <c r="H11885" t="s">
        <v>2</v>
      </c>
      <c r="I11885" t="s">
        <v>51</v>
      </c>
      <c r="J11885">
        <v>1371.3</v>
      </c>
    </row>
    <row r="11886" spans="1:10" x14ac:dyDescent="0.25">
      <c r="A11886">
        <v>96</v>
      </c>
      <c r="B11886">
        <v>2017</v>
      </c>
      <c r="C11886" t="s">
        <v>41</v>
      </c>
      <c r="D11886" t="s">
        <v>58</v>
      </c>
      <c r="E11886" t="s">
        <v>39</v>
      </c>
      <c r="F11886">
        <v>5</v>
      </c>
      <c r="G11886" t="s">
        <v>45</v>
      </c>
      <c r="H11886" t="s">
        <v>46</v>
      </c>
      <c r="I11886" t="s">
        <v>37</v>
      </c>
      <c r="J11886">
        <v>1479.1</v>
      </c>
    </row>
    <row r="11887" spans="1:10" x14ac:dyDescent="0.25">
      <c r="A11887">
        <v>96</v>
      </c>
      <c r="B11887">
        <v>2017</v>
      </c>
      <c r="C11887" t="s">
        <v>41</v>
      </c>
      <c r="D11887" t="s">
        <v>58</v>
      </c>
      <c r="E11887" t="s">
        <v>39</v>
      </c>
      <c r="F11887">
        <v>6</v>
      </c>
      <c r="G11887" t="s">
        <v>45</v>
      </c>
      <c r="H11887" t="s">
        <v>46</v>
      </c>
      <c r="I11887" t="s">
        <v>51</v>
      </c>
      <c r="J11887">
        <v>1412.5</v>
      </c>
    </row>
    <row r="11888" spans="1:10" x14ac:dyDescent="0.25">
      <c r="A11888">
        <v>96</v>
      </c>
      <c r="B11888">
        <v>2017</v>
      </c>
      <c r="C11888" t="s">
        <v>41</v>
      </c>
      <c r="D11888" t="s">
        <v>59</v>
      </c>
      <c r="E11888" t="s">
        <v>39</v>
      </c>
      <c r="F11888">
        <v>1</v>
      </c>
      <c r="G11888" t="s">
        <v>38</v>
      </c>
      <c r="H11888" t="s">
        <v>2</v>
      </c>
      <c r="I11888" t="s">
        <v>51</v>
      </c>
      <c r="J11888">
        <v>1583.6</v>
      </c>
    </row>
    <row r="11889" spans="1:10" x14ac:dyDescent="0.25">
      <c r="A11889">
        <v>96</v>
      </c>
      <c r="B11889">
        <v>2017</v>
      </c>
      <c r="C11889" t="s">
        <v>41</v>
      </c>
      <c r="D11889" t="s">
        <v>59</v>
      </c>
      <c r="E11889" t="s">
        <v>39</v>
      </c>
      <c r="F11889">
        <v>2</v>
      </c>
      <c r="G11889" t="s">
        <v>38</v>
      </c>
      <c r="H11889" t="s">
        <v>2</v>
      </c>
      <c r="I11889" t="s">
        <v>51</v>
      </c>
      <c r="J11889">
        <v>1014.8</v>
      </c>
    </row>
    <row r="11890" spans="1:10" x14ac:dyDescent="0.25">
      <c r="A11890">
        <v>96</v>
      </c>
      <c r="B11890">
        <v>2017</v>
      </c>
      <c r="C11890" t="s">
        <v>41</v>
      </c>
      <c r="D11890" t="s">
        <v>59</v>
      </c>
      <c r="E11890" t="s">
        <v>39</v>
      </c>
      <c r="F11890">
        <v>3</v>
      </c>
      <c r="G11890" t="s">
        <v>38</v>
      </c>
      <c r="H11890" t="s">
        <v>2</v>
      </c>
      <c r="I11890" t="s">
        <v>37</v>
      </c>
      <c r="J11890">
        <v>1392.5</v>
      </c>
    </row>
    <row r="11891" spans="1:10" x14ac:dyDescent="0.25">
      <c r="A11891">
        <v>96</v>
      </c>
      <c r="B11891">
        <v>2017</v>
      </c>
      <c r="C11891" t="s">
        <v>41</v>
      </c>
      <c r="D11891" t="s">
        <v>59</v>
      </c>
      <c r="E11891" t="s">
        <v>39</v>
      </c>
      <c r="F11891">
        <v>4</v>
      </c>
      <c r="G11891" t="s">
        <v>45</v>
      </c>
      <c r="H11891" t="s">
        <v>2</v>
      </c>
      <c r="I11891" t="s">
        <v>51</v>
      </c>
      <c r="J11891">
        <v>1371.4</v>
      </c>
    </row>
    <row r="11892" spans="1:10" x14ac:dyDescent="0.25">
      <c r="A11892">
        <v>96</v>
      </c>
      <c r="B11892">
        <v>2017</v>
      </c>
      <c r="C11892" t="s">
        <v>41</v>
      </c>
      <c r="D11892" t="s">
        <v>59</v>
      </c>
      <c r="E11892" t="s">
        <v>39</v>
      </c>
      <c r="F11892">
        <v>5</v>
      </c>
      <c r="G11892" t="s">
        <v>45</v>
      </c>
      <c r="H11892" t="s">
        <v>2</v>
      </c>
      <c r="I11892" t="s">
        <v>37</v>
      </c>
      <c r="J11892">
        <v>870.7</v>
      </c>
    </row>
    <row r="11893" spans="1:10" x14ac:dyDescent="0.25">
      <c r="A11893">
        <v>96</v>
      </c>
      <c r="B11893">
        <v>2017</v>
      </c>
      <c r="C11893" t="s">
        <v>41</v>
      </c>
      <c r="D11893" t="s">
        <v>59</v>
      </c>
      <c r="E11893" t="s">
        <v>39</v>
      </c>
      <c r="F11893">
        <v>6</v>
      </c>
      <c r="G11893" t="s">
        <v>38</v>
      </c>
      <c r="H11893" t="s">
        <v>46</v>
      </c>
      <c r="I11893" t="s">
        <v>37</v>
      </c>
      <c r="J11893">
        <v>1770.4</v>
      </c>
    </row>
    <row r="11894" spans="1:10" x14ac:dyDescent="0.25">
      <c r="A11894">
        <v>96</v>
      </c>
      <c r="B11894">
        <v>2018</v>
      </c>
      <c r="C11894" t="s">
        <v>41</v>
      </c>
      <c r="D11894" t="s">
        <v>58</v>
      </c>
      <c r="E11894" t="s">
        <v>39</v>
      </c>
      <c r="F11894">
        <v>1</v>
      </c>
      <c r="G11894" t="s">
        <v>45</v>
      </c>
      <c r="H11894" t="s">
        <v>2</v>
      </c>
      <c r="I11894" t="s">
        <v>37</v>
      </c>
      <c r="J11894">
        <v>1500.1</v>
      </c>
    </row>
    <row r="11895" spans="1:10" x14ac:dyDescent="0.25">
      <c r="A11895">
        <v>96</v>
      </c>
      <c r="B11895">
        <v>2018</v>
      </c>
      <c r="C11895" t="s">
        <v>41</v>
      </c>
      <c r="D11895" t="s">
        <v>58</v>
      </c>
      <c r="E11895" t="s">
        <v>39</v>
      </c>
      <c r="F11895">
        <v>2</v>
      </c>
      <c r="G11895" t="s">
        <v>45</v>
      </c>
      <c r="H11895" t="s">
        <v>46</v>
      </c>
      <c r="I11895" t="s">
        <v>37</v>
      </c>
      <c r="J11895">
        <v>1423.3</v>
      </c>
    </row>
    <row r="11896" spans="1:10" x14ac:dyDescent="0.25">
      <c r="A11896">
        <v>96</v>
      </c>
      <c r="B11896">
        <v>2018</v>
      </c>
      <c r="C11896" t="s">
        <v>41</v>
      </c>
      <c r="D11896" t="s">
        <v>58</v>
      </c>
      <c r="E11896" t="s">
        <v>39</v>
      </c>
      <c r="F11896">
        <v>3</v>
      </c>
      <c r="G11896" t="s">
        <v>45</v>
      </c>
      <c r="H11896" t="s">
        <v>2</v>
      </c>
      <c r="I11896" t="s">
        <v>37</v>
      </c>
      <c r="J11896">
        <v>522.20000000000005</v>
      </c>
    </row>
    <row r="11897" spans="1:10" x14ac:dyDescent="0.25">
      <c r="A11897">
        <v>96</v>
      </c>
      <c r="B11897">
        <v>2018</v>
      </c>
      <c r="C11897" t="s">
        <v>41</v>
      </c>
      <c r="D11897" t="s">
        <v>58</v>
      </c>
      <c r="E11897" t="s">
        <v>39</v>
      </c>
      <c r="F11897">
        <v>4</v>
      </c>
      <c r="G11897" t="s">
        <v>45</v>
      </c>
      <c r="H11897" t="s">
        <v>2</v>
      </c>
      <c r="I11897" t="s">
        <v>37</v>
      </c>
      <c r="J11897">
        <v>804.5</v>
      </c>
    </row>
    <row r="11898" spans="1:10" x14ac:dyDescent="0.25">
      <c r="A11898">
        <v>96</v>
      </c>
      <c r="B11898">
        <v>2018</v>
      </c>
      <c r="C11898" t="s">
        <v>41</v>
      </c>
      <c r="D11898" t="s">
        <v>58</v>
      </c>
      <c r="E11898" t="s">
        <v>39</v>
      </c>
      <c r="F11898">
        <v>5</v>
      </c>
      <c r="G11898" t="s">
        <v>45</v>
      </c>
      <c r="H11898" t="s">
        <v>46</v>
      </c>
      <c r="I11898" t="s">
        <v>51</v>
      </c>
      <c r="J11898">
        <v>1483.4</v>
      </c>
    </row>
    <row r="11899" spans="1:10" x14ac:dyDescent="0.25">
      <c r="A11899">
        <v>96</v>
      </c>
      <c r="B11899">
        <v>2018</v>
      </c>
      <c r="C11899" t="s">
        <v>41</v>
      </c>
      <c r="D11899" t="s">
        <v>58</v>
      </c>
      <c r="E11899" t="s">
        <v>39</v>
      </c>
      <c r="F11899">
        <v>6</v>
      </c>
      <c r="G11899" t="s">
        <v>38</v>
      </c>
      <c r="H11899" t="s">
        <v>46</v>
      </c>
      <c r="I11899" t="s">
        <v>37</v>
      </c>
      <c r="J11899">
        <v>1121.7</v>
      </c>
    </row>
    <row r="11900" spans="1:10" x14ac:dyDescent="0.25">
      <c r="A11900">
        <v>96</v>
      </c>
      <c r="B11900">
        <v>2018</v>
      </c>
      <c r="C11900" t="s">
        <v>41</v>
      </c>
      <c r="D11900" t="s">
        <v>59</v>
      </c>
      <c r="E11900" t="s">
        <v>39</v>
      </c>
      <c r="F11900">
        <v>1</v>
      </c>
      <c r="G11900" t="s">
        <v>45</v>
      </c>
      <c r="H11900" t="s">
        <v>46</v>
      </c>
      <c r="I11900" t="s">
        <v>37</v>
      </c>
      <c r="J11900">
        <v>1437.6</v>
      </c>
    </row>
    <row r="11901" spans="1:10" x14ac:dyDescent="0.25">
      <c r="A11901">
        <v>96</v>
      </c>
      <c r="B11901">
        <v>2018</v>
      </c>
      <c r="C11901" t="s">
        <v>41</v>
      </c>
      <c r="D11901" t="s">
        <v>59</v>
      </c>
      <c r="E11901" t="s">
        <v>39</v>
      </c>
      <c r="F11901">
        <v>2</v>
      </c>
      <c r="G11901" t="s">
        <v>45</v>
      </c>
      <c r="H11901" t="s">
        <v>46</v>
      </c>
      <c r="I11901" t="s">
        <v>37</v>
      </c>
      <c r="J11901">
        <v>1947.1</v>
      </c>
    </row>
    <row r="11902" spans="1:10" x14ac:dyDescent="0.25">
      <c r="A11902">
        <v>96</v>
      </c>
      <c r="B11902">
        <v>2018</v>
      </c>
      <c r="C11902" t="s">
        <v>41</v>
      </c>
      <c r="D11902" t="s">
        <v>59</v>
      </c>
      <c r="E11902" t="s">
        <v>39</v>
      </c>
      <c r="F11902">
        <v>3</v>
      </c>
      <c r="G11902" t="s">
        <v>38</v>
      </c>
      <c r="H11902" t="s">
        <v>46</v>
      </c>
      <c r="I11902" t="s">
        <v>37</v>
      </c>
      <c r="J11902">
        <v>1602.5</v>
      </c>
    </row>
    <row r="11903" spans="1:10" x14ac:dyDescent="0.25">
      <c r="A11903">
        <v>96</v>
      </c>
      <c r="B11903">
        <v>2018</v>
      </c>
      <c r="C11903" t="s">
        <v>41</v>
      </c>
      <c r="D11903" t="s">
        <v>59</v>
      </c>
      <c r="E11903" t="s">
        <v>39</v>
      </c>
      <c r="F11903">
        <v>4</v>
      </c>
      <c r="G11903" t="s">
        <v>45</v>
      </c>
      <c r="H11903" t="s">
        <v>46</v>
      </c>
      <c r="I11903" t="s">
        <v>37</v>
      </c>
      <c r="J11903">
        <v>1507.6</v>
      </c>
    </row>
    <row r="11904" spans="1:10" x14ac:dyDescent="0.25">
      <c r="A11904">
        <v>96</v>
      </c>
      <c r="B11904">
        <v>2018</v>
      </c>
      <c r="C11904" t="s">
        <v>41</v>
      </c>
      <c r="D11904" t="s">
        <v>59</v>
      </c>
      <c r="E11904" t="s">
        <v>39</v>
      </c>
      <c r="F11904">
        <v>5</v>
      </c>
      <c r="G11904" t="s">
        <v>38</v>
      </c>
      <c r="H11904" t="s">
        <v>2</v>
      </c>
      <c r="I11904" t="s">
        <v>37</v>
      </c>
      <c r="J11904">
        <v>1158.4000000000001</v>
      </c>
    </row>
    <row r="11905" spans="1:10" x14ac:dyDescent="0.25">
      <c r="A11905">
        <v>96</v>
      </c>
      <c r="B11905">
        <v>2018</v>
      </c>
      <c r="C11905" t="s">
        <v>41</v>
      </c>
      <c r="D11905" t="s">
        <v>59</v>
      </c>
      <c r="E11905" t="s">
        <v>39</v>
      </c>
      <c r="F11905">
        <v>6</v>
      </c>
      <c r="G11905" t="s">
        <v>38</v>
      </c>
      <c r="H11905" t="s">
        <v>46</v>
      </c>
      <c r="I11905" t="s">
        <v>51</v>
      </c>
      <c r="J11905">
        <v>1001.1</v>
      </c>
    </row>
    <row r="11906" spans="1:10" x14ac:dyDescent="0.25">
      <c r="A11906">
        <v>97</v>
      </c>
      <c r="B11906">
        <v>2017</v>
      </c>
      <c r="C11906" t="s">
        <v>41</v>
      </c>
      <c r="D11906" t="s">
        <v>58</v>
      </c>
      <c r="E11906" t="s">
        <v>39</v>
      </c>
      <c r="F11906">
        <v>1</v>
      </c>
      <c r="G11906" t="s">
        <v>38</v>
      </c>
      <c r="H11906" t="s">
        <v>2</v>
      </c>
      <c r="I11906" t="s">
        <v>37</v>
      </c>
      <c r="J11906">
        <v>965.8</v>
      </c>
    </row>
    <row r="11907" spans="1:10" x14ac:dyDescent="0.25">
      <c r="A11907">
        <v>97</v>
      </c>
      <c r="B11907">
        <v>2017</v>
      </c>
      <c r="C11907" t="s">
        <v>41</v>
      </c>
      <c r="D11907" t="s">
        <v>58</v>
      </c>
      <c r="E11907" t="s">
        <v>39</v>
      </c>
      <c r="F11907">
        <v>2</v>
      </c>
      <c r="G11907" t="s">
        <v>45</v>
      </c>
      <c r="H11907" t="s">
        <v>46</v>
      </c>
      <c r="I11907" t="s">
        <v>37</v>
      </c>
      <c r="J11907">
        <v>1000.2</v>
      </c>
    </row>
    <row r="11908" spans="1:10" x14ac:dyDescent="0.25">
      <c r="A11908">
        <v>97</v>
      </c>
      <c r="B11908">
        <v>2017</v>
      </c>
      <c r="C11908" t="s">
        <v>41</v>
      </c>
      <c r="D11908" t="s">
        <v>58</v>
      </c>
      <c r="E11908" t="s">
        <v>39</v>
      </c>
      <c r="F11908">
        <v>3</v>
      </c>
      <c r="G11908" t="s">
        <v>45</v>
      </c>
      <c r="H11908" t="s">
        <v>2</v>
      </c>
      <c r="I11908" t="s">
        <v>51</v>
      </c>
      <c r="J11908">
        <v>796.6</v>
      </c>
    </row>
    <row r="11909" spans="1:10" x14ac:dyDescent="0.25">
      <c r="A11909">
        <v>97</v>
      </c>
      <c r="B11909">
        <v>2017</v>
      </c>
      <c r="C11909" t="s">
        <v>41</v>
      </c>
      <c r="D11909" t="s">
        <v>58</v>
      </c>
      <c r="E11909" t="s">
        <v>39</v>
      </c>
      <c r="F11909">
        <v>4</v>
      </c>
      <c r="G11909" t="s">
        <v>38</v>
      </c>
      <c r="H11909" t="s">
        <v>46</v>
      </c>
      <c r="I11909" t="s">
        <v>37</v>
      </c>
      <c r="J11909">
        <v>1438.6</v>
      </c>
    </row>
    <row r="11910" spans="1:10" x14ac:dyDescent="0.25">
      <c r="A11910">
        <v>97</v>
      </c>
      <c r="B11910">
        <v>2017</v>
      </c>
      <c r="C11910" t="s">
        <v>41</v>
      </c>
      <c r="D11910" t="s">
        <v>58</v>
      </c>
      <c r="E11910" t="s">
        <v>39</v>
      </c>
      <c r="F11910">
        <v>5</v>
      </c>
      <c r="G11910" t="s">
        <v>45</v>
      </c>
      <c r="H11910" t="s">
        <v>46</v>
      </c>
      <c r="I11910" t="s">
        <v>51</v>
      </c>
      <c r="J11910">
        <v>2149.1</v>
      </c>
    </row>
    <row r="11911" spans="1:10" x14ac:dyDescent="0.25">
      <c r="A11911">
        <v>97</v>
      </c>
      <c r="B11911">
        <v>2017</v>
      </c>
      <c r="C11911" t="s">
        <v>41</v>
      </c>
      <c r="D11911" t="s">
        <v>58</v>
      </c>
      <c r="E11911" t="s">
        <v>39</v>
      </c>
      <c r="F11911">
        <v>6</v>
      </c>
      <c r="G11911" t="s">
        <v>45</v>
      </c>
      <c r="H11911" t="s">
        <v>2</v>
      </c>
      <c r="I11911" t="s">
        <v>51</v>
      </c>
      <c r="J11911">
        <v>1439</v>
      </c>
    </row>
    <row r="11912" spans="1:10" x14ac:dyDescent="0.25">
      <c r="A11912">
        <v>97</v>
      </c>
      <c r="B11912">
        <v>2017</v>
      </c>
      <c r="C11912" t="s">
        <v>41</v>
      </c>
      <c r="D11912" t="s">
        <v>59</v>
      </c>
      <c r="E11912" t="s">
        <v>39</v>
      </c>
      <c r="F11912">
        <v>1</v>
      </c>
      <c r="G11912" t="s">
        <v>45</v>
      </c>
      <c r="H11912" t="s">
        <v>46</v>
      </c>
      <c r="I11912" t="s">
        <v>37</v>
      </c>
      <c r="J11912">
        <v>1658.6</v>
      </c>
    </row>
    <row r="11913" spans="1:10" x14ac:dyDescent="0.25">
      <c r="A11913">
        <v>97</v>
      </c>
      <c r="B11913">
        <v>2017</v>
      </c>
      <c r="C11913" t="s">
        <v>41</v>
      </c>
      <c r="D11913" t="s">
        <v>59</v>
      </c>
      <c r="E11913" t="s">
        <v>39</v>
      </c>
      <c r="F11913">
        <v>2</v>
      </c>
      <c r="G11913" t="s">
        <v>45</v>
      </c>
      <c r="H11913" t="s">
        <v>2</v>
      </c>
      <c r="I11913" t="s">
        <v>51</v>
      </c>
      <c r="J11913">
        <v>1196.0999999999999</v>
      </c>
    </row>
    <row r="11914" spans="1:10" x14ac:dyDescent="0.25">
      <c r="A11914">
        <v>97</v>
      </c>
      <c r="B11914">
        <v>2017</v>
      </c>
      <c r="C11914" t="s">
        <v>41</v>
      </c>
      <c r="D11914" t="s">
        <v>59</v>
      </c>
      <c r="E11914" t="s">
        <v>39</v>
      </c>
      <c r="F11914">
        <v>3</v>
      </c>
      <c r="G11914" t="s">
        <v>45</v>
      </c>
      <c r="H11914" t="s">
        <v>46</v>
      </c>
      <c r="I11914" t="s">
        <v>51</v>
      </c>
      <c r="J11914">
        <v>1708</v>
      </c>
    </row>
    <row r="11915" spans="1:10" x14ac:dyDescent="0.25">
      <c r="A11915">
        <v>97</v>
      </c>
      <c r="B11915">
        <v>2017</v>
      </c>
      <c r="C11915" t="s">
        <v>41</v>
      </c>
      <c r="D11915" t="s">
        <v>59</v>
      </c>
      <c r="E11915" t="s">
        <v>39</v>
      </c>
      <c r="F11915">
        <v>4</v>
      </c>
      <c r="G11915" t="s">
        <v>45</v>
      </c>
      <c r="H11915" t="s">
        <v>2</v>
      </c>
      <c r="I11915" t="s">
        <v>37</v>
      </c>
      <c r="J11915">
        <v>1634.8</v>
      </c>
    </row>
    <row r="11916" spans="1:10" x14ac:dyDescent="0.25">
      <c r="A11916">
        <v>97</v>
      </c>
      <c r="B11916">
        <v>2017</v>
      </c>
      <c r="C11916" t="s">
        <v>41</v>
      </c>
      <c r="D11916" t="s">
        <v>59</v>
      </c>
      <c r="E11916" t="s">
        <v>39</v>
      </c>
      <c r="F11916">
        <v>5</v>
      </c>
      <c r="G11916" t="s">
        <v>38</v>
      </c>
      <c r="H11916" t="s">
        <v>2</v>
      </c>
      <c r="I11916" t="s">
        <v>51</v>
      </c>
      <c r="J11916">
        <v>1330.9</v>
      </c>
    </row>
    <row r="11917" spans="1:10" x14ac:dyDescent="0.25">
      <c r="A11917">
        <v>97</v>
      </c>
      <c r="B11917">
        <v>2017</v>
      </c>
      <c r="C11917" t="s">
        <v>41</v>
      </c>
      <c r="D11917" t="s">
        <v>59</v>
      </c>
      <c r="E11917" t="s">
        <v>39</v>
      </c>
      <c r="F11917">
        <v>6</v>
      </c>
      <c r="G11917" t="s">
        <v>38</v>
      </c>
      <c r="H11917" t="s">
        <v>46</v>
      </c>
      <c r="I11917" t="s">
        <v>51</v>
      </c>
      <c r="J11917">
        <v>1584.6</v>
      </c>
    </row>
    <row r="11918" spans="1:10" x14ac:dyDescent="0.25">
      <c r="A11918">
        <v>97</v>
      </c>
      <c r="B11918">
        <v>2018</v>
      </c>
      <c r="C11918" t="s">
        <v>41</v>
      </c>
      <c r="D11918" t="s">
        <v>58</v>
      </c>
      <c r="E11918" t="s">
        <v>39</v>
      </c>
      <c r="F11918">
        <v>1</v>
      </c>
      <c r="G11918" t="s">
        <v>45</v>
      </c>
      <c r="H11918" t="s">
        <v>2</v>
      </c>
      <c r="I11918" t="s">
        <v>51</v>
      </c>
      <c r="J11918">
        <v>267.3</v>
      </c>
    </row>
    <row r="11919" spans="1:10" x14ac:dyDescent="0.25">
      <c r="A11919">
        <v>97</v>
      </c>
      <c r="B11919">
        <v>2018</v>
      </c>
      <c r="C11919" t="s">
        <v>41</v>
      </c>
      <c r="D11919" t="s">
        <v>58</v>
      </c>
      <c r="E11919" t="s">
        <v>39</v>
      </c>
      <c r="F11919">
        <v>2</v>
      </c>
      <c r="G11919" t="s">
        <v>45</v>
      </c>
      <c r="H11919" t="s">
        <v>46</v>
      </c>
      <c r="I11919" t="s">
        <v>51</v>
      </c>
      <c r="J11919">
        <v>572</v>
      </c>
    </row>
    <row r="11920" spans="1:10" x14ac:dyDescent="0.25">
      <c r="A11920">
        <v>97</v>
      </c>
      <c r="B11920">
        <v>2018</v>
      </c>
      <c r="C11920" t="s">
        <v>41</v>
      </c>
      <c r="D11920" t="s">
        <v>58</v>
      </c>
      <c r="E11920" t="s">
        <v>39</v>
      </c>
      <c r="F11920">
        <v>3</v>
      </c>
      <c r="G11920" t="s">
        <v>45</v>
      </c>
      <c r="H11920" t="s">
        <v>46</v>
      </c>
      <c r="I11920" t="s">
        <v>51</v>
      </c>
      <c r="J11920">
        <v>2147.6999999999998</v>
      </c>
    </row>
    <row r="11921" spans="1:10" x14ac:dyDescent="0.25">
      <c r="A11921">
        <v>97</v>
      </c>
      <c r="B11921">
        <v>2018</v>
      </c>
      <c r="C11921" t="s">
        <v>41</v>
      </c>
      <c r="D11921" t="s">
        <v>58</v>
      </c>
      <c r="E11921" t="s">
        <v>39</v>
      </c>
      <c r="F11921">
        <v>4</v>
      </c>
      <c r="G11921" t="s">
        <v>45</v>
      </c>
      <c r="H11921" t="s">
        <v>2</v>
      </c>
      <c r="I11921" t="s">
        <v>37</v>
      </c>
      <c r="J11921">
        <v>1238.5999999999999</v>
      </c>
    </row>
    <row r="11922" spans="1:10" x14ac:dyDescent="0.25">
      <c r="A11922">
        <v>97</v>
      </c>
      <c r="B11922">
        <v>2018</v>
      </c>
      <c r="C11922" t="s">
        <v>41</v>
      </c>
      <c r="D11922" t="s">
        <v>58</v>
      </c>
      <c r="E11922" t="s">
        <v>39</v>
      </c>
      <c r="F11922">
        <v>5</v>
      </c>
      <c r="G11922" t="s">
        <v>45</v>
      </c>
      <c r="H11922" t="s">
        <v>2</v>
      </c>
      <c r="I11922" t="s">
        <v>51</v>
      </c>
      <c r="J11922">
        <v>1307</v>
      </c>
    </row>
    <row r="11923" spans="1:10" x14ac:dyDescent="0.25">
      <c r="A11923">
        <v>97</v>
      </c>
      <c r="B11923">
        <v>2018</v>
      </c>
      <c r="C11923" t="s">
        <v>41</v>
      </c>
      <c r="D11923" t="s">
        <v>58</v>
      </c>
      <c r="E11923" t="s">
        <v>39</v>
      </c>
      <c r="F11923">
        <v>6</v>
      </c>
      <c r="G11923" t="s">
        <v>45</v>
      </c>
      <c r="H11923" t="s">
        <v>46</v>
      </c>
      <c r="I11923" t="s">
        <v>51</v>
      </c>
      <c r="J11923">
        <v>1375.7</v>
      </c>
    </row>
    <row r="11924" spans="1:10" x14ac:dyDescent="0.25">
      <c r="A11924">
        <v>97</v>
      </c>
      <c r="B11924">
        <v>2018</v>
      </c>
      <c r="C11924" t="s">
        <v>41</v>
      </c>
      <c r="D11924" t="s">
        <v>59</v>
      </c>
      <c r="E11924" t="s">
        <v>39</v>
      </c>
      <c r="F11924">
        <v>1</v>
      </c>
      <c r="G11924" t="s">
        <v>45</v>
      </c>
      <c r="H11924" t="s">
        <v>46</v>
      </c>
      <c r="I11924" t="s">
        <v>37</v>
      </c>
      <c r="J11924">
        <v>1387.8</v>
      </c>
    </row>
    <row r="11925" spans="1:10" x14ac:dyDescent="0.25">
      <c r="A11925">
        <v>97</v>
      </c>
      <c r="B11925">
        <v>2018</v>
      </c>
      <c r="C11925" t="s">
        <v>41</v>
      </c>
      <c r="D11925" t="s">
        <v>59</v>
      </c>
      <c r="E11925" t="s">
        <v>39</v>
      </c>
      <c r="F11925">
        <v>2</v>
      </c>
      <c r="G11925" t="s">
        <v>38</v>
      </c>
      <c r="H11925" t="s">
        <v>2</v>
      </c>
      <c r="I11925" t="s">
        <v>51</v>
      </c>
      <c r="J11925">
        <v>1022.8</v>
      </c>
    </row>
    <row r="11926" spans="1:10" x14ac:dyDescent="0.25">
      <c r="A11926">
        <v>97</v>
      </c>
      <c r="B11926">
        <v>2018</v>
      </c>
      <c r="C11926" t="s">
        <v>41</v>
      </c>
      <c r="D11926" t="s">
        <v>59</v>
      </c>
      <c r="E11926" t="s">
        <v>39</v>
      </c>
      <c r="F11926">
        <v>3</v>
      </c>
      <c r="G11926" t="s">
        <v>45</v>
      </c>
      <c r="H11926" t="s">
        <v>2</v>
      </c>
      <c r="I11926" t="s">
        <v>37</v>
      </c>
      <c r="J11926">
        <v>1556.2</v>
      </c>
    </row>
    <row r="11927" spans="1:10" x14ac:dyDescent="0.25">
      <c r="A11927">
        <v>97</v>
      </c>
      <c r="B11927">
        <v>2018</v>
      </c>
      <c r="C11927" t="s">
        <v>41</v>
      </c>
      <c r="D11927" t="s">
        <v>59</v>
      </c>
      <c r="E11927" t="s">
        <v>39</v>
      </c>
      <c r="F11927">
        <v>4</v>
      </c>
      <c r="G11927" t="s">
        <v>45</v>
      </c>
      <c r="H11927" t="s">
        <v>2</v>
      </c>
      <c r="I11927" t="s">
        <v>51</v>
      </c>
      <c r="J11927">
        <v>1553.8</v>
      </c>
    </row>
    <row r="11928" spans="1:10" x14ac:dyDescent="0.25">
      <c r="A11928">
        <v>97</v>
      </c>
      <c r="B11928">
        <v>2018</v>
      </c>
      <c r="C11928" t="s">
        <v>41</v>
      </c>
      <c r="D11928" t="s">
        <v>59</v>
      </c>
      <c r="E11928" t="s">
        <v>39</v>
      </c>
      <c r="F11928">
        <v>5</v>
      </c>
      <c r="G11928" t="s">
        <v>38</v>
      </c>
      <c r="H11928" t="s">
        <v>46</v>
      </c>
      <c r="I11928" t="s">
        <v>37</v>
      </c>
      <c r="J11928">
        <v>1377.2</v>
      </c>
    </row>
    <row r="11929" spans="1:10" x14ac:dyDescent="0.25">
      <c r="A11929">
        <v>97</v>
      </c>
      <c r="B11929">
        <v>2018</v>
      </c>
      <c r="C11929" t="s">
        <v>41</v>
      </c>
      <c r="D11929" t="s">
        <v>59</v>
      </c>
      <c r="E11929" t="s">
        <v>39</v>
      </c>
      <c r="F11929">
        <v>6</v>
      </c>
      <c r="G11929" t="s">
        <v>45</v>
      </c>
      <c r="H11929" t="s">
        <v>2</v>
      </c>
      <c r="I11929" t="s">
        <v>37</v>
      </c>
      <c r="J11929">
        <v>1147.2</v>
      </c>
    </row>
    <row r="11930" spans="1:10" x14ac:dyDescent="0.25">
      <c r="A11930">
        <v>98</v>
      </c>
      <c r="B11930">
        <v>2017</v>
      </c>
      <c r="C11930" t="s">
        <v>41</v>
      </c>
      <c r="D11930" t="s">
        <v>58</v>
      </c>
      <c r="E11930" t="s">
        <v>39</v>
      </c>
      <c r="F11930">
        <v>1</v>
      </c>
      <c r="G11930" t="s">
        <v>38</v>
      </c>
      <c r="H11930" t="s">
        <v>2</v>
      </c>
      <c r="I11930" t="s">
        <v>37</v>
      </c>
      <c r="J11930">
        <v>995.6</v>
      </c>
    </row>
    <row r="11931" spans="1:10" x14ac:dyDescent="0.25">
      <c r="A11931">
        <v>98</v>
      </c>
      <c r="B11931">
        <v>2017</v>
      </c>
      <c r="C11931" t="s">
        <v>41</v>
      </c>
      <c r="D11931" t="s">
        <v>58</v>
      </c>
      <c r="E11931" t="s">
        <v>39</v>
      </c>
      <c r="F11931">
        <v>2</v>
      </c>
      <c r="G11931" t="s">
        <v>45</v>
      </c>
      <c r="H11931" t="s">
        <v>46</v>
      </c>
      <c r="I11931" t="s">
        <v>51</v>
      </c>
      <c r="J11931">
        <v>756.1</v>
      </c>
    </row>
    <row r="11932" spans="1:10" x14ac:dyDescent="0.25">
      <c r="A11932">
        <v>98</v>
      </c>
      <c r="B11932">
        <v>2017</v>
      </c>
      <c r="C11932" t="s">
        <v>41</v>
      </c>
      <c r="D11932" t="s">
        <v>58</v>
      </c>
      <c r="E11932" t="s">
        <v>39</v>
      </c>
      <c r="F11932">
        <v>3</v>
      </c>
      <c r="G11932" t="s">
        <v>45</v>
      </c>
      <c r="H11932" t="s">
        <v>46</v>
      </c>
      <c r="I11932" t="s">
        <v>51</v>
      </c>
      <c r="J11932">
        <v>1684.1</v>
      </c>
    </row>
    <row r="11933" spans="1:10" x14ac:dyDescent="0.25">
      <c r="A11933">
        <v>98</v>
      </c>
      <c r="B11933">
        <v>2017</v>
      </c>
      <c r="C11933" t="s">
        <v>41</v>
      </c>
      <c r="D11933" t="s">
        <v>58</v>
      </c>
      <c r="E11933" t="s">
        <v>39</v>
      </c>
      <c r="F11933">
        <v>4</v>
      </c>
      <c r="G11933" t="s">
        <v>38</v>
      </c>
      <c r="H11933" t="s">
        <v>46</v>
      </c>
      <c r="I11933" t="s">
        <v>51</v>
      </c>
      <c r="J11933">
        <v>882</v>
      </c>
    </row>
    <row r="11934" spans="1:10" x14ac:dyDescent="0.25">
      <c r="A11934">
        <v>98</v>
      </c>
      <c r="B11934">
        <v>2017</v>
      </c>
      <c r="C11934" t="s">
        <v>41</v>
      </c>
      <c r="D11934" t="s">
        <v>58</v>
      </c>
      <c r="E11934" t="s">
        <v>39</v>
      </c>
      <c r="F11934">
        <v>5</v>
      </c>
      <c r="G11934" t="s">
        <v>38</v>
      </c>
      <c r="H11934" t="s">
        <v>2</v>
      </c>
      <c r="I11934" t="s">
        <v>51</v>
      </c>
      <c r="J11934">
        <v>727</v>
      </c>
    </row>
    <row r="11935" spans="1:10" x14ac:dyDescent="0.25">
      <c r="A11935">
        <v>98</v>
      </c>
      <c r="B11935">
        <v>2017</v>
      </c>
      <c r="C11935" t="s">
        <v>41</v>
      </c>
      <c r="D11935" t="s">
        <v>58</v>
      </c>
      <c r="E11935" t="s">
        <v>39</v>
      </c>
      <c r="F11935">
        <v>6</v>
      </c>
      <c r="G11935" t="s">
        <v>45</v>
      </c>
      <c r="H11935" t="s">
        <v>46</v>
      </c>
      <c r="I11935" t="s">
        <v>51</v>
      </c>
      <c r="J11935">
        <v>1240.7</v>
      </c>
    </row>
    <row r="11936" spans="1:10" x14ac:dyDescent="0.25">
      <c r="A11936">
        <v>98</v>
      </c>
      <c r="B11936">
        <v>2017</v>
      </c>
      <c r="C11936" t="s">
        <v>41</v>
      </c>
      <c r="D11936" t="s">
        <v>59</v>
      </c>
      <c r="E11936" t="s">
        <v>39</v>
      </c>
      <c r="F11936">
        <v>1</v>
      </c>
      <c r="G11936" t="s">
        <v>45</v>
      </c>
      <c r="H11936" t="s">
        <v>46</v>
      </c>
      <c r="I11936" t="s">
        <v>51</v>
      </c>
      <c r="J11936">
        <v>1959.7</v>
      </c>
    </row>
    <row r="11937" spans="1:10" x14ac:dyDescent="0.25">
      <c r="A11937">
        <v>98</v>
      </c>
      <c r="B11937">
        <v>2017</v>
      </c>
      <c r="C11937" t="s">
        <v>41</v>
      </c>
      <c r="D11937" t="s">
        <v>59</v>
      </c>
      <c r="E11937" t="s">
        <v>39</v>
      </c>
      <c r="F11937">
        <v>2</v>
      </c>
      <c r="G11937" t="s">
        <v>45</v>
      </c>
      <c r="H11937" t="s">
        <v>46</v>
      </c>
      <c r="I11937" t="s">
        <v>37</v>
      </c>
      <c r="J11937">
        <v>926.9</v>
      </c>
    </row>
    <row r="11938" spans="1:10" x14ac:dyDescent="0.25">
      <c r="A11938">
        <v>98</v>
      </c>
      <c r="B11938">
        <v>2017</v>
      </c>
      <c r="C11938" t="s">
        <v>41</v>
      </c>
      <c r="D11938" t="s">
        <v>59</v>
      </c>
      <c r="E11938" t="s">
        <v>39</v>
      </c>
      <c r="F11938">
        <v>3</v>
      </c>
      <c r="G11938" t="s">
        <v>45</v>
      </c>
      <c r="H11938" t="s">
        <v>2</v>
      </c>
      <c r="I11938" t="s">
        <v>37</v>
      </c>
      <c r="J11938">
        <v>1679</v>
      </c>
    </row>
    <row r="11939" spans="1:10" x14ac:dyDescent="0.25">
      <c r="A11939">
        <v>98</v>
      </c>
      <c r="B11939">
        <v>2017</v>
      </c>
      <c r="C11939" t="s">
        <v>41</v>
      </c>
      <c r="D11939" t="s">
        <v>59</v>
      </c>
      <c r="E11939" t="s">
        <v>39</v>
      </c>
      <c r="F11939">
        <v>4</v>
      </c>
      <c r="G11939" t="s">
        <v>45</v>
      </c>
      <c r="H11939" t="s">
        <v>2</v>
      </c>
      <c r="I11939" t="s">
        <v>37</v>
      </c>
      <c r="J11939">
        <v>1742.6</v>
      </c>
    </row>
    <row r="11940" spans="1:10" x14ac:dyDescent="0.25">
      <c r="A11940">
        <v>98</v>
      </c>
      <c r="B11940">
        <v>2017</v>
      </c>
      <c r="C11940" t="s">
        <v>41</v>
      </c>
      <c r="D11940" t="s">
        <v>59</v>
      </c>
      <c r="E11940" t="s">
        <v>39</v>
      </c>
      <c r="F11940">
        <v>5</v>
      </c>
      <c r="G11940" t="s">
        <v>45</v>
      </c>
      <c r="H11940" t="s">
        <v>2</v>
      </c>
      <c r="I11940" t="s">
        <v>51</v>
      </c>
      <c r="J11940">
        <v>1786.5</v>
      </c>
    </row>
    <row r="11941" spans="1:10" x14ac:dyDescent="0.25">
      <c r="A11941">
        <v>98</v>
      </c>
      <c r="B11941">
        <v>2017</v>
      </c>
      <c r="C11941" t="s">
        <v>41</v>
      </c>
      <c r="D11941" t="s">
        <v>59</v>
      </c>
      <c r="E11941" t="s">
        <v>39</v>
      </c>
      <c r="F11941">
        <v>6</v>
      </c>
      <c r="G11941" t="s">
        <v>45</v>
      </c>
      <c r="H11941" t="s">
        <v>2</v>
      </c>
      <c r="I11941" t="s">
        <v>51</v>
      </c>
      <c r="J11941">
        <v>1676.1</v>
      </c>
    </row>
    <row r="11942" spans="1:10" x14ac:dyDescent="0.25">
      <c r="A11942">
        <v>98</v>
      </c>
      <c r="B11942">
        <v>2018</v>
      </c>
      <c r="C11942" t="s">
        <v>41</v>
      </c>
      <c r="D11942" t="s">
        <v>58</v>
      </c>
      <c r="E11942" t="s">
        <v>39</v>
      </c>
      <c r="F11942">
        <v>1</v>
      </c>
      <c r="G11942" t="s">
        <v>38</v>
      </c>
      <c r="H11942" t="s">
        <v>2</v>
      </c>
      <c r="I11942" t="s">
        <v>37</v>
      </c>
      <c r="J11942">
        <v>955.8</v>
      </c>
    </row>
    <row r="11943" spans="1:10" x14ac:dyDescent="0.25">
      <c r="A11943">
        <v>98</v>
      </c>
      <c r="B11943">
        <v>2018</v>
      </c>
      <c r="C11943" t="s">
        <v>41</v>
      </c>
      <c r="D11943" t="s">
        <v>58</v>
      </c>
      <c r="E11943" t="s">
        <v>39</v>
      </c>
      <c r="F11943">
        <v>2</v>
      </c>
      <c r="G11943" t="s">
        <v>38</v>
      </c>
      <c r="H11943" t="s">
        <v>2</v>
      </c>
      <c r="I11943" t="s">
        <v>51</v>
      </c>
      <c r="J11943">
        <v>1284.2</v>
      </c>
    </row>
    <row r="11944" spans="1:10" x14ac:dyDescent="0.25">
      <c r="A11944">
        <v>98</v>
      </c>
      <c r="B11944">
        <v>2018</v>
      </c>
      <c r="C11944" t="s">
        <v>41</v>
      </c>
      <c r="D11944" t="s">
        <v>58</v>
      </c>
      <c r="E11944" t="s">
        <v>39</v>
      </c>
      <c r="F11944">
        <v>3</v>
      </c>
      <c r="G11944" t="s">
        <v>38</v>
      </c>
      <c r="H11944" t="s">
        <v>2</v>
      </c>
      <c r="I11944" t="s">
        <v>37</v>
      </c>
      <c r="J11944">
        <v>1100.3</v>
      </c>
    </row>
    <row r="11945" spans="1:10" x14ac:dyDescent="0.25">
      <c r="A11945">
        <v>98</v>
      </c>
      <c r="B11945">
        <v>2018</v>
      </c>
      <c r="C11945" t="s">
        <v>41</v>
      </c>
      <c r="D11945" t="s">
        <v>58</v>
      </c>
      <c r="E11945" t="s">
        <v>39</v>
      </c>
      <c r="F11945">
        <v>4</v>
      </c>
      <c r="G11945" t="s">
        <v>45</v>
      </c>
      <c r="H11945" t="s">
        <v>2</v>
      </c>
      <c r="I11945" t="s">
        <v>37</v>
      </c>
      <c r="J11945">
        <v>936.1</v>
      </c>
    </row>
    <row r="11946" spans="1:10" x14ac:dyDescent="0.25">
      <c r="A11946">
        <v>98</v>
      </c>
      <c r="B11946">
        <v>2018</v>
      </c>
      <c r="C11946" t="s">
        <v>41</v>
      </c>
      <c r="D11946" t="s">
        <v>58</v>
      </c>
      <c r="E11946" t="s">
        <v>39</v>
      </c>
      <c r="F11946">
        <v>5</v>
      </c>
      <c r="G11946" t="s">
        <v>38</v>
      </c>
      <c r="H11946" t="s">
        <v>46</v>
      </c>
      <c r="I11946" t="s">
        <v>51</v>
      </c>
      <c r="J11946">
        <v>497.5</v>
      </c>
    </row>
    <row r="11947" spans="1:10" x14ac:dyDescent="0.25">
      <c r="A11947">
        <v>98</v>
      </c>
      <c r="B11947">
        <v>2018</v>
      </c>
      <c r="C11947" t="s">
        <v>41</v>
      </c>
      <c r="D11947" t="s">
        <v>58</v>
      </c>
      <c r="E11947" t="s">
        <v>39</v>
      </c>
      <c r="F11947">
        <v>6</v>
      </c>
      <c r="G11947" t="s">
        <v>38</v>
      </c>
      <c r="H11947" t="s">
        <v>2</v>
      </c>
      <c r="I11947" t="s">
        <v>51</v>
      </c>
      <c r="J11947">
        <v>1042.2</v>
      </c>
    </row>
    <row r="11948" spans="1:10" x14ac:dyDescent="0.25">
      <c r="A11948">
        <v>98</v>
      </c>
      <c r="B11948">
        <v>2018</v>
      </c>
      <c r="C11948" t="s">
        <v>41</v>
      </c>
      <c r="D11948" t="s">
        <v>59</v>
      </c>
      <c r="E11948" t="s">
        <v>39</v>
      </c>
      <c r="F11948">
        <v>1</v>
      </c>
      <c r="G11948" t="s">
        <v>38</v>
      </c>
      <c r="H11948" t="s">
        <v>2</v>
      </c>
      <c r="I11948" t="s">
        <v>51</v>
      </c>
      <c r="J11948">
        <v>1391.3</v>
      </c>
    </row>
    <row r="11949" spans="1:10" x14ac:dyDescent="0.25">
      <c r="A11949">
        <v>98</v>
      </c>
      <c r="B11949">
        <v>2018</v>
      </c>
      <c r="C11949" t="s">
        <v>41</v>
      </c>
      <c r="D11949" t="s">
        <v>59</v>
      </c>
      <c r="E11949" t="s">
        <v>39</v>
      </c>
      <c r="F11949">
        <v>2</v>
      </c>
      <c r="G11949" t="s">
        <v>38</v>
      </c>
      <c r="H11949" t="s">
        <v>2</v>
      </c>
      <c r="I11949" t="s">
        <v>37</v>
      </c>
      <c r="J11949">
        <v>1652.4</v>
      </c>
    </row>
    <row r="11950" spans="1:10" x14ac:dyDescent="0.25">
      <c r="A11950">
        <v>98</v>
      </c>
      <c r="B11950">
        <v>2018</v>
      </c>
      <c r="C11950" t="s">
        <v>41</v>
      </c>
      <c r="D11950" t="s">
        <v>59</v>
      </c>
      <c r="E11950" t="s">
        <v>39</v>
      </c>
      <c r="F11950">
        <v>3</v>
      </c>
      <c r="G11950" t="s">
        <v>45</v>
      </c>
      <c r="H11950" t="s">
        <v>2</v>
      </c>
      <c r="I11950" t="s">
        <v>37</v>
      </c>
      <c r="J11950">
        <v>1114.7</v>
      </c>
    </row>
    <row r="11951" spans="1:10" x14ac:dyDescent="0.25">
      <c r="A11951">
        <v>98</v>
      </c>
      <c r="B11951">
        <v>2018</v>
      </c>
      <c r="C11951" t="s">
        <v>41</v>
      </c>
      <c r="D11951" t="s">
        <v>59</v>
      </c>
      <c r="E11951" t="s">
        <v>39</v>
      </c>
      <c r="F11951">
        <v>4</v>
      </c>
      <c r="G11951" t="s">
        <v>45</v>
      </c>
      <c r="H11951" t="s">
        <v>46</v>
      </c>
      <c r="I11951" t="s">
        <v>51</v>
      </c>
      <c r="J11951">
        <v>2302.4</v>
      </c>
    </row>
    <row r="11952" spans="1:10" x14ac:dyDescent="0.25">
      <c r="A11952">
        <v>98</v>
      </c>
      <c r="B11952">
        <v>2018</v>
      </c>
      <c r="C11952" t="s">
        <v>41</v>
      </c>
      <c r="D11952" t="s">
        <v>59</v>
      </c>
      <c r="E11952" t="s">
        <v>39</v>
      </c>
      <c r="F11952">
        <v>5</v>
      </c>
      <c r="G11952" t="s">
        <v>38</v>
      </c>
      <c r="H11952" t="s">
        <v>2</v>
      </c>
      <c r="I11952" t="s">
        <v>37</v>
      </c>
      <c r="J11952">
        <v>1075.3</v>
      </c>
    </row>
    <row r="11953" spans="1:10" x14ac:dyDescent="0.25">
      <c r="A11953">
        <v>98</v>
      </c>
      <c r="B11953">
        <v>2018</v>
      </c>
      <c r="C11953" t="s">
        <v>41</v>
      </c>
      <c r="D11953" t="s">
        <v>59</v>
      </c>
      <c r="E11953" t="s">
        <v>39</v>
      </c>
      <c r="F11953">
        <v>6</v>
      </c>
      <c r="G11953" t="s">
        <v>38</v>
      </c>
      <c r="H11953" t="s">
        <v>46</v>
      </c>
      <c r="I11953" t="s">
        <v>37</v>
      </c>
      <c r="J11953">
        <v>1684.3</v>
      </c>
    </row>
    <row r="11954" spans="1:10" x14ac:dyDescent="0.25">
      <c r="A11954">
        <v>99</v>
      </c>
      <c r="B11954">
        <v>2017</v>
      </c>
      <c r="C11954" t="s">
        <v>41</v>
      </c>
      <c r="D11954" t="s">
        <v>58</v>
      </c>
      <c r="E11954" t="s">
        <v>39</v>
      </c>
      <c r="F11954">
        <v>1</v>
      </c>
      <c r="G11954" t="s">
        <v>45</v>
      </c>
      <c r="H11954" t="s">
        <v>46</v>
      </c>
      <c r="I11954" t="s">
        <v>37</v>
      </c>
      <c r="J11954">
        <v>380.4</v>
      </c>
    </row>
    <row r="11955" spans="1:10" x14ac:dyDescent="0.25">
      <c r="A11955">
        <v>99</v>
      </c>
      <c r="B11955">
        <v>2017</v>
      </c>
      <c r="C11955" t="s">
        <v>41</v>
      </c>
      <c r="D11955" t="s">
        <v>58</v>
      </c>
      <c r="E11955" t="s">
        <v>39</v>
      </c>
      <c r="F11955">
        <v>2</v>
      </c>
      <c r="G11955" t="s">
        <v>45</v>
      </c>
      <c r="H11955" t="s">
        <v>46</v>
      </c>
      <c r="I11955" t="s">
        <v>37</v>
      </c>
      <c r="J11955">
        <v>1144.5999999999999</v>
      </c>
    </row>
    <row r="11956" spans="1:10" x14ac:dyDescent="0.25">
      <c r="A11956">
        <v>99</v>
      </c>
      <c r="B11956">
        <v>2017</v>
      </c>
      <c r="C11956" t="s">
        <v>41</v>
      </c>
      <c r="D11956" t="s">
        <v>58</v>
      </c>
      <c r="E11956" t="s">
        <v>39</v>
      </c>
      <c r="F11956">
        <v>3</v>
      </c>
      <c r="G11956" t="s">
        <v>38</v>
      </c>
      <c r="H11956" t="s">
        <v>2</v>
      </c>
      <c r="I11956" t="s">
        <v>51</v>
      </c>
      <c r="J11956">
        <v>1849.8</v>
      </c>
    </row>
    <row r="11957" spans="1:10" x14ac:dyDescent="0.25">
      <c r="A11957">
        <v>99</v>
      </c>
      <c r="B11957">
        <v>2017</v>
      </c>
      <c r="C11957" t="s">
        <v>41</v>
      </c>
      <c r="D11957" t="s">
        <v>58</v>
      </c>
      <c r="E11957" t="s">
        <v>39</v>
      </c>
      <c r="F11957">
        <v>4</v>
      </c>
      <c r="G11957" t="s">
        <v>45</v>
      </c>
      <c r="H11957" t="s">
        <v>46</v>
      </c>
      <c r="I11957" t="s">
        <v>51</v>
      </c>
      <c r="J11957">
        <v>1435.3</v>
      </c>
    </row>
    <row r="11958" spans="1:10" x14ac:dyDescent="0.25">
      <c r="A11958">
        <v>99</v>
      </c>
      <c r="B11958">
        <v>2017</v>
      </c>
      <c r="C11958" t="s">
        <v>41</v>
      </c>
      <c r="D11958" t="s">
        <v>58</v>
      </c>
      <c r="E11958" t="s">
        <v>39</v>
      </c>
      <c r="F11958">
        <v>5</v>
      </c>
      <c r="G11958" t="s">
        <v>38</v>
      </c>
      <c r="H11958" t="s">
        <v>46</v>
      </c>
      <c r="I11958" t="s">
        <v>37</v>
      </c>
      <c r="J11958">
        <v>772.8</v>
      </c>
    </row>
    <row r="11959" spans="1:10" x14ac:dyDescent="0.25">
      <c r="A11959">
        <v>99</v>
      </c>
      <c r="B11959">
        <v>2017</v>
      </c>
      <c r="C11959" t="s">
        <v>41</v>
      </c>
      <c r="D11959" t="s">
        <v>58</v>
      </c>
      <c r="E11959" t="s">
        <v>39</v>
      </c>
      <c r="F11959">
        <v>6</v>
      </c>
      <c r="G11959" t="s">
        <v>38</v>
      </c>
      <c r="H11959" t="s">
        <v>2</v>
      </c>
      <c r="I11959" t="s">
        <v>37</v>
      </c>
      <c r="J11959">
        <v>1555.6</v>
      </c>
    </row>
    <row r="11960" spans="1:10" x14ac:dyDescent="0.25">
      <c r="A11960">
        <v>99</v>
      </c>
      <c r="B11960">
        <v>2017</v>
      </c>
      <c r="C11960" t="s">
        <v>41</v>
      </c>
      <c r="D11960" t="s">
        <v>59</v>
      </c>
      <c r="E11960" t="s">
        <v>39</v>
      </c>
      <c r="F11960">
        <v>1</v>
      </c>
      <c r="G11960" t="s">
        <v>45</v>
      </c>
      <c r="H11960" t="s">
        <v>2</v>
      </c>
      <c r="I11960" t="s">
        <v>37</v>
      </c>
      <c r="J11960">
        <v>1050.7</v>
      </c>
    </row>
    <row r="11961" spans="1:10" x14ac:dyDescent="0.25">
      <c r="A11961">
        <v>99</v>
      </c>
      <c r="B11961">
        <v>2017</v>
      </c>
      <c r="C11961" t="s">
        <v>41</v>
      </c>
      <c r="D11961" t="s">
        <v>59</v>
      </c>
      <c r="E11961" t="s">
        <v>39</v>
      </c>
      <c r="F11961">
        <v>2</v>
      </c>
      <c r="G11961" t="s">
        <v>38</v>
      </c>
      <c r="H11961" t="s">
        <v>46</v>
      </c>
      <c r="I11961" t="s">
        <v>51</v>
      </c>
      <c r="J11961">
        <v>1618.9</v>
      </c>
    </row>
    <row r="11962" spans="1:10" x14ac:dyDescent="0.25">
      <c r="A11962">
        <v>99</v>
      </c>
      <c r="B11962">
        <v>2017</v>
      </c>
      <c r="C11962" t="s">
        <v>41</v>
      </c>
      <c r="D11962" t="s">
        <v>59</v>
      </c>
      <c r="E11962" t="s">
        <v>39</v>
      </c>
      <c r="F11962">
        <v>3</v>
      </c>
      <c r="G11962" t="s">
        <v>45</v>
      </c>
      <c r="H11962" t="s">
        <v>46</v>
      </c>
      <c r="I11962" t="s">
        <v>37</v>
      </c>
      <c r="J11962">
        <v>1873.1</v>
      </c>
    </row>
    <row r="11963" spans="1:10" x14ac:dyDescent="0.25">
      <c r="A11963">
        <v>99</v>
      </c>
      <c r="B11963">
        <v>2017</v>
      </c>
      <c r="C11963" t="s">
        <v>41</v>
      </c>
      <c r="D11963" t="s">
        <v>59</v>
      </c>
      <c r="E11963" t="s">
        <v>39</v>
      </c>
      <c r="F11963">
        <v>4</v>
      </c>
      <c r="G11963" t="s">
        <v>45</v>
      </c>
      <c r="H11963" t="s">
        <v>2</v>
      </c>
      <c r="I11963" t="s">
        <v>51</v>
      </c>
      <c r="J11963">
        <v>821.1</v>
      </c>
    </row>
    <row r="11964" spans="1:10" x14ac:dyDescent="0.25">
      <c r="A11964">
        <v>99</v>
      </c>
      <c r="B11964">
        <v>2017</v>
      </c>
      <c r="C11964" t="s">
        <v>41</v>
      </c>
      <c r="D11964" t="s">
        <v>59</v>
      </c>
      <c r="E11964" t="s">
        <v>39</v>
      </c>
      <c r="F11964">
        <v>5</v>
      </c>
      <c r="G11964" t="s">
        <v>45</v>
      </c>
      <c r="H11964" t="s">
        <v>2</v>
      </c>
      <c r="I11964" t="s">
        <v>51</v>
      </c>
      <c r="J11964">
        <v>668.1</v>
      </c>
    </row>
    <row r="11965" spans="1:10" x14ac:dyDescent="0.25">
      <c r="A11965">
        <v>99</v>
      </c>
      <c r="B11965">
        <v>2017</v>
      </c>
      <c r="C11965" t="s">
        <v>41</v>
      </c>
      <c r="D11965" t="s">
        <v>59</v>
      </c>
      <c r="E11965" t="s">
        <v>39</v>
      </c>
      <c r="F11965">
        <v>6</v>
      </c>
      <c r="G11965" t="s">
        <v>45</v>
      </c>
      <c r="H11965" t="s">
        <v>2</v>
      </c>
      <c r="I11965" t="s">
        <v>51</v>
      </c>
      <c r="J11965">
        <v>1669.8</v>
      </c>
    </row>
    <row r="11966" spans="1:10" x14ac:dyDescent="0.25">
      <c r="A11966">
        <v>99</v>
      </c>
      <c r="B11966">
        <v>2018</v>
      </c>
      <c r="C11966" t="s">
        <v>41</v>
      </c>
      <c r="D11966" t="s">
        <v>58</v>
      </c>
      <c r="E11966" t="s">
        <v>39</v>
      </c>
      <c r="F11966">
        <v>1</v>
      </c>
      <c r="G11966" t="s">
        <v>38</v>
      </c>
      <c r="H11966" t="s">
        <v>2</v>
      </c>
      <c r="I11966" t="s">
        <v>51</v>
      </c>
      <c r="J11966">
        <v>1317.8</v>
      </c>
    </row>
    <row r="11967" spans="1:10" x14ac:dyDescent="0.25">
      <c r="A11967">
        <v>99</v>
      </c>
      <c r="B11967">
        <v>2018</v>
      </c>
      <c r="C11967" t="s">
        <v>41</v>
      </c>
      <c r="D11967" t="s">
        <v>58</v>
      </c>
      <c r="E11967" t="s">
        <v>39</v>
      </c>
      <c r="F11967">
        <v>2</v>
      </c>
      <c r="G11967" t="s">
        <v>45</v>
      </c>
      <c r="H11967" t="s">
        <v>2</v>
      </c>
      <c r="I11967" t="s">
        <v>51</v>
      </c>
      <c r="J11967">
        <v>1599.2</v>
      </c>
    </row>
    <row r="11968" spans="1:10" x14ac:dyDescent="0.25">
      <c r="A11968">
        <v>99</v>
      </c>
      <c r="B11968">
        <v>2018</v>
      </c>
      <c r="C11968" t="s">
        <v>41</v>
      </c>
      <c r="D11968" t="s">
        <v>58</v>
      </c>
      <c r="E11968" t="s">
        <v>39</v>
      </c>
      <c r="F11968">
        <v>3</v>
      </c>
      <c r="G11968" t="s">
        <v>38</v>
      </c>
      <c r="H11968" t="s">
        <v>46</v>
      </c>
      <c r="I11968" t="s">
        <v>51</v>
      </c>
      <c r="J11968">
        <v>1269.8</v>
      </c>
    </row>
    <row r="11969" spans="1:10" x14ac:dyDescent="0.25">
      <c r="A11969">
        <v>99</v>
      </c>
      <c r="B11969">
        <v>2018</v>
      </c>
      <c r="C11969" t="s">
        <v>41</v>
      </c>
      <c r="D11969" t="s">
        <v>58</v>
      </c>
      <c r="E11969" t="s">
        <v>39</v>
      </c>
      <c r="F11969">
        <v>4</v>
      </c>
      <c r="G11969" t="s">
        <v>38</v>
      </c>
      <c r="H11969" t="s">
        <v>46</v>
      </c>
      <c r="I11969" t="s">
        <v>51</v>
      </c>
      <c r="J11969">
        <v>1498.7</v>
      </c>
    </row>
    <row r="11970" spans="1:10" x14ac:dyDescent="0.25">
      <c r="A11970">
        <v>99</v>
      </c>
      <c r="B11970">
        <v>2018</v>
      </c>
      <c r="C11970" t="s">
        <v>41</v>
      </c>
      <c r="D11970" t="s">
        <v>58</v>
      </c>
      <c r="E11970" t="s">
        <v>39</v>
      </c>
      <c r="F11970">
        <v>5</v>
      </c>
      <c r="G11970" t="s">
        <v>38</v>
      </c>
      <c r="H11970" t="s">
        <v>2</v>
      </c>
      <c r="I11970" t="s">
        <v>37</v>
      </c>
      <c r="J11970">
        <v>1095</v>
      </c>
    </row>
    <row r="11971" spans="1:10" x14ac:dyDescent="0.25">
      <c r="A11971">
        <v>99</v>
      </c>
      <c r="B11971">
        <v>2018</v>
      </c>
      <c r="C11971" t="s">
        <v>41</v>
      </c>
      <c r="D11971" t="s">
        <v>58</v>
      </c>
      <c r="E11971" t="s">
        <v>39</v>
      </c>
      <c r="F11971">
        <v>6</v>
      </c>
      <c r="G11971" t="s">
        <v>38</v>
      </c>
      <c r="H11971" t="s">
        <v>46</v>
      </c>
      <c r="I11971" t="s">
        <v>51</v>
      </c>
      <c r="J11971">
        <v>1060</v>
      </c>
    </row>
    <row r="11972" spans="1:10" x14ac:dyDescent="0.25">
      <c r="A11972">
        <v>99</v>
      </c>
      <c r="B11972">
        <v>2018</v>
      </c>
      <c r="C11972" t="s">
        <v>41</v>
      </c>
      <c r="D11972" t="s">
        <v>59</v>
      </c>
      <c r="E11972" t="s">
        <v>39</v>
      </c>
      <c r="F11972">
        <v>1</v>
      </c>
      <c r="G11972" t="s">
        <v>45</v>
      </c>
      <c r="H11972" t="s">
        <v>46</v>
      </c>
      <c r="I11972" t="s">
        <v>51</v>
      </c>
      <c r="J11972">
        <v>1978.3</v>
      </c>
    </row>
    <row r="11973" spans="1:10" x14ac:dyDescent="0.25">
      <c r="A11973">
        <v>99</v>
      </c>
      <c r="B11973">
        <v>2018</v>
      </c>
      <c r="C11973" t="s">
        <v>41</v>
      </c>
      <c r="D11973" t="s">
        <v>59</v>
      </c>
      <c r="E11973" t="s">
        <v>39</v>
      </c>
      <c r="F11973">
        <v>2</v>
      </c>
      <c r="G11973" t="s">
        <v>38</v>
      </c>
      <c r="H11973" t="s">
        <v>46</v>
      </c>
      <c r="I11973" t="s">
        <v>37</v>
      </c>
      <c r="J11973">
        <v>2041.3</v>
      </c>
    </row>
    <row r="11974" spans="1:10" x14ac:dyDescent="0.25">
      <c r="A11974">
        <v>99</v>
      </c>
      <c r="B11974">
        <v>2018</v>
      </c>
      <c r="C11974" t="s">
        <v>41</v>
      </c>
      <c r="D11974" t="s">
        <v>59</v>
      </c>
      <c r="E11974" t="s">
        <v>39</v>
      </c>
      <c r="F11974">
        <v>3</v>
      </c>
      <c r="G11974" t="s">
        <v>38</v>
      </c>
      <c r="H11974" t="s">
        <v>2</v>
      </c>
      <c r="I11974" t="s">
        <v>37</v>
      </c>
      <c r="J11974">
        <v>952.5</v>
      </c>
    </row>
    <row r="11975" spans="1:10" x14ac:dyDescent="0.25">
      <c r="A11975">
        <v>99</v>
      </c>
      <c r="B11975">
        <v>2018</v>
      </c>
      <c r="C11975" t="s">
        <v>41</v>
      </c>
      <c r="D11975" t="s">
        <v>59</v>
      </c>
      <c r="E11975" t="s">
        <v>39</v>
      </c>
      <c r="F11975">
        <v>4</v>
      </c>
      <c r="G11975" t="s">
        <v>45</v>
      </c>
      <c r="H11975" t="s">
        <v>46</v>
      </c>
      <c r="I11975" t="s">
        <v>51</v>
      </c>
      <c r="J11975">
        <v>1573.4</v>
      </c>
    </row>
    <row r="11976" spans="1:10" x14ac:dyDescent="0.25">
      <c r="A11976">
        <v>99</v>
      </c>
      <c r="B11976">
        <v>2018</v>
      </c>
      <c r="C11976" t="s">
        <v>41</v>
      </c>
      <c r="D11976" t="s">
        <v>59</v>
      </c>
      <c r="E11976" t="s">
        <v>39</v>
      </c>
      <c r="F11976">
        <v>5</v>
      </c>
      <c r="G11976" t="s">
        <v>45</v>
      </c>
      <c r="H11976" t="s">
        <v>46</v>
      </c>
      <c r="I11976" t="s">
        <v>51</v>
      </c>
      <c r="J11976">
        <v>2085.6999999999998</v>
      </c>
    </row>
    <row r="11977" spans="1:10" x14ac:dyDescent="0.25">
      <c r="A11977">
        <v>99</v>
      </c>
      <c r="B11977">
        <v>2018</v>
      </c>
      <c r="C11977" t="s">
        <v>41</v>
      </c>
      <c r="D11977" t="s">
        <v>59</v>
      </c>
      <c r="E11977" t="s">
        <v>39</v>
      </c>
      <c r="F11977">
        <v>6</v>
      </c>
      <c r="G11977" t="s">
        <v>38</v>
      </c>
      <c r="H11977" t="s">
        <v>46</v>
      </c>
      <c r="I11977" t="s">
        <v>37</v>
      </c>
      <c r="J11977">
        <v>1428.4</v>
      </c>
    </row>
    <row r="11978" spans="1:10" x14ac:dyDescent="0.25">
      <c r="A11978">
        <v>100</v>
      </c>
      <c r="B11978">
        <v>2017</v>
      </c>
      <c r="C11978" t="s">
        <v>41</v>
      </c>
      <c r="D11978" t="s">
        <v>58</v>
      </c>
      <c r="E11978" t="s">
        <v>39</v>
      </c>
      <c r="F11978">
        <v>1</v>
      </c>
      <c r="G11978" t="s">
        <v>45</v>
      </c>
      <c r="H11978" t="s">
        <v>2</v>
      </c>
      <c r="I11978" t="s">
        <v>37</v>
      </c>
      <c r="J11978">
        <v>454.8</v>
      </c>
    </row>
    <row r="11979" spans="1:10" x14ac:dyDescent="0.25">
      <c r="A11979">
        <v>100</v>
      </c>
      <c r="B11979">
        <v>2017</v>
      </c>
      <c r="C11979" t="s">
        <v>41</v>
      </c>
      <c r="D11979" t="s">
        <v>58</v>
      </c>
      <c r="E11979" t="s">
        <v>39</v>
      </c>
      <c r="F11979">
        <v>2</v>
      </c>
      <c r="G11979" t="s">
        <v>45</v>
      </c>
      <c r="H11979" t="s">
        <v>2</v>
      </c>
      <c r="I11979" t="s">
        <v>37</v>
      </c>
      <c r="J11979">
        <v>952.3</v>
      </c>
    </row>
    <row r="11980" spans="1:10" x14ac:dyDescent="0.25">
      <c r="A11980">
        <v>100</v>
      </c>
      <c r="B11980">
        <v>2017</v>
      </c>
      <c r="C11980" t="s">
        <v>41</v>
      </c>
      <c r="D11980" t="s">
        <v>58</v>
      </c>
      <c r="E11980" t="s">
        <v>39</v>
      </c>
      <c r="F11980">
        <v>3</v>
      </c>
      <c r="G11980" t="s">
        <v>45</v>
      </c>
      <c r="H11980" t="s">
        <v>2</v>
      </c>
      <c r="I11980" t="s">
        <v>51</v>
      </c>
      <c r="J11980">
        <v>1081.8</v>
      </c>
    </row>
    <row r="11981" spans="1:10" x14ac:dyDescent="0.25">
      <c r="A11981">
        <v>100</v>
      </c>
      <c r="B11981">
        <v>2017</v>
      </c>
      <c r="C11981" t="s">
        <v>41</v>
      </c>
      <c r="D11981" t="s">
        <v>58</v>
      </c>
      <c r="E11981" t="s">
        <v>39</v>
      </c>
      <c r="F11981">
        <v>4</v>
      </c>
      <c r="G11981" t="s">
        <v>45</v>
      </c>
      <c r="H11981" t="s">
        <v>46</v>
      </c>
      <c r="I11981" t="s">
        <v>37</v>
      </c>
      <c r="J11981">
        <v>1232</v>
      </c>
    </row>
    <row r="11982" spans="1:10" x14ac:dyDescent="0.25">
      <c r="A11982">
        <v>100</v>
      </c>
      <c r="B11982">
        <v>2017</v>
      </c>
      <c r="C11982" t="s">
        <v>41</v>
      </c>
      <c r="D11982" t="s">
        <v>58</v>
      </c>
      <c r="E11982" t="s">
        <v>39</v>
      </c>
      <c r="F11982">
        <v>5</v>
      </c>
      <c r="G11982" t="s">
        <v>38</v>
      </c>
      <c r="H11982" t="s">
        <v>46</v>
      </c>
      <c r="I11982" t="s">
        <v>51</v>
      </c>
      <c r="J11982">
        <v>1382.4</v>
      </c>
    </row>
    <row r="11983" spans="1:10" x14ac:dyDescent="0.25">
      <c r="A11983">
        <v>100</v>
      </c>
      <c r="B11983">
        <v>2017</v>
      </c>
      <c r="C11983" t="s">
        <v>41</v>
      </c>
      <c r="D11983" t="s">
        <v>58</v>
      </c>
      <c r="E11983" t="s">
        <v>39</v>
      </c>
      <c r="F11983">
        <v>6</v>
      </c>
      <c r="G11983" t="s">
        <v>38</v>
      </c>
      <c r="H11983" t="s">
        <v>46</v>
      </c>
      <c r="I11983" t="s">
        <v>51</v>
      </c>
      <c r="J11983">
        <v>1239.9000000000001</v>
      </c>
    </row>
    <row r="11984" spans="1:10" x14ac:dyDescent="0.25">
      <c r="A11984">
        <v>100</v>
      </c>
      <c r="B11984">
        <v>2017</v>
      </c>
      <c r="C11984" t="s">
        <v>41</v>
      </c>
      <c r="D11984" t="s">
        <v>59</v>
      </c>
      <c r="E11984" t="s">
        <v>39</v>
      </c>
      <c r="F11984">
        <v>1</v>
      </c>
      <c r="G11984" t="s">
        <v>45</v>
      </c>
      <c r="H11984" t="s">
        <v>46</v>
      </c>
      <c r="I11984" t="s">
        <v>51</v>
      </c>
      <c r="J11984">
        <v>1679.6</v>
      </c>
    </row>
    <row r="11985" spans="1:10" x14ac:dyDescent="0.25">
      <c r="A11985">
        <v>100</v>
      </c>
      <c r="B11985">
        <v>2017</v>
      </c>
      <c r="C11985" t="s">
        <v>41</v>
      </c>
      <c r="D11985" t="s">
        <v>59</v>
      </c>
      <c r="E11985" t="s">
        <v>39</v>
      </c>
      <c r="F11985">
        <v>2</v>
      </c>
      <c r="G11985" t="s">
        <v>38</v>
      </c>
      <c r="H11985" t="s">
        <v>2</v>
      </c>
      <c r="I11985" t="s">
        <v>37</v>
      </c>
      <c r="J11985">
        <v>1161</v>
      </c>
    </row>
    <row r="11986" spans="1:10" x14ac:dyDescent="0.25">
      <c r="A11986">
        <v>100</v>
      </c>
      <c r="B11986">
        <v>2017</v>
      </c>
      <c r="C11986" t="s">
        <v>41</v>
      </c>
      <c r="D11986" t="s">
        <v>59</v>
      </c>
      <c r="E11986" t="s">
        <v>39</v>
      </c>
      <c r="F11986">
        <v>3</v>
      </c>
      <c r="G11986" t="s">
        <v>45</v>
      </c>
      <c r="H11986" t="s">
        <v>46</v>
      </c>
      <c r="I11986" t="s">
        <v>51</v>
      </c>
      <c r="J11986">
        <v>1531.1</v>
      </c>
    </row>
    <row r="11987" spans="1:10" x14ac:dyDescent="0.25">
      <c r="A11987">
        <v>100</v>
      </c>
      <c r="B11987">
        <v>2017</v>
      </c>
      <c r="C11987" t="s">
        <v>41</v>
      </c>
      <c r="D11987" t="s">
        <v>59</v>
      </c>
      <c r="E11987" t="s">
        <v>39</v>
      </c>
      <c r="F11987">
        <v>4</v>
      </c>
      <c r="G11987" t="s">
        <v>38</v>
      </c>
      <c r="H11987" t="s">
        <v>46</v>
      </c>
      <c r="I11987" t="s">
        <v>37</v>
      </c>
      <c r="J11987">
        <v>1995.1</v>
      </c>
    </row>
    <row r="11988" spans="1:10" x14ac:dyDescent="0.25">
      <c r="A11988">
        <v>100</v>
      </c>
      <c r="B11988">
        <v>2017</v>
      </c>
      <c r="C11988" t="s">
        <v>41</v>
      </c>
      <c r="D11988" t="s">
        <v>59</v>
      </c>
      <c r="E11988" t="s">
        <v>39</v>
      </c>
      <c r="F11988">
        <v>5</v>
      </c>
      <c r="G11988" t="s">
        <v>38</v>
      </c>
      <c r="H11988" t="s">
        <v>2</v>
      </c>
      <c r="I11988" t="s">
        <v>37</v>
      </c>
      <c r="J11988">
        <v>1773.3</v>
      </c>
    </row>
    <row r="11989" spans="1:10" x14ac:dyDescent="0.25">
      <c r="A11989">
        <v>100</v>
      </c>
      <c r="B11989">
        <v>2017</v>
      </c>
      <c r="C11989" t="s">
        <v>41</v>
      </c>
      <c r="D11989" t="s">
        <v>59</v>
      </c>
      <c r="E11989" t="s">
        <v>39</v>
      </c>
      <c r="F11989">
        <v>6</v>
      </c>
      <c r="G11989" t="s">
        <v>45</v>
      </c>
      <c r="H11989" t="s">
        <v>46</v>
      </c>
      <c r="I11989" t="s">
        <v>51</v>
      </c>
      <c r="J11989">
        <v>2049.4</v>
      </c>
    </row>
    <row r="11990" spans="1:10" x14ac:dyDescent="0.25">
      <c r="A11990">
        <v>100</v>
      </c>
      <c r="B11990">
        <v>2018</v>
      </c>
      <c r="C11990" t="s">
        <v>41</v>
      </c>
      <c r="D11990" t="s">
        <v>58</v>
      </c>
      <c r="E11990" t="s">
        <v>39</v>
      </c>
      <c r="F11990">
        <v>1</v>
      </c>
      <c r="G11990" t="s">
        <v>38</v>
      </c>
      <c r="H11990" t="s">
        <v>46</v>
      </c>
      <c r="I11990" t="s">
        <v>37</v>
      </c>
      <c r="J11990">
        <v>1825.3</v>
      </c>
    </row>
    <row r="11991" spans="1:10" x14ac:dyDescent="0.25">
      <c r="A11991">
        <v>100</v>
      </c>
      <c r="B11991">
        <v>2018</v>
      </c>
      <c r="C11991" t="s">
        <v>41</v>
      </c>
      <c r="D11991" t="s">
        <v>58</v>
      </c>
      <c r="E11991" t="s">
        <v>39</v>
      </c>
      <c r="F11991">
        <v>2</v>
      </c>
      <c r="G11991" t="s">
        <v>45</v>
      </c>
      <c r="H11991" t="s">
        <v>2</v>
      </c>
      <c r="I11991" t="s">
        <v>51</v>
      </c>
      <c r="J11991">
        <v>334.1</v>
      </c>
    </row>
    <row r="11992" spans="1:10" x14ac:dyDescent="0.25">
      <c r="A11992">
        <v>100</v>
      </c>
      <c r="B11992">
        <v>2018</v>
      </c>
      <c r="C11992" t="s">
        <v>41</v>
      </c>
      <c r="D11992" t="s">
        <v>58</v>
      </c>
      <c r="E11992" t="s">
        <v>39</v>
      </c>
      <c r="F11992">
        <v>3</v>
      </c>
      <c r="G11992" t="s">
        <v>38</v>
      </c>
      <c r="H11992" t="s">
        <v>2</v>
      </c>
      <c r="I11992" t="s">
        <v>37</v>
      </c>
      <c r="J11992">
        <v>1352.2</v>
      </c>
    </row>
    <row r="11993" spans="1:10" x14ac:dyDescent="0.25">
      <c r="A11993">
        <v>100</v>
      </c>
      <c r="B11993">
        <v>2018</v>
      </c>
      <c r="C11993" t="s">
        <v>41</v>
      </c>
      <c r="D11993" t="s">
        <v>58</v>
      </c>
      <c r="E11993" t="s">
        <v>39</v>
      </c>
      <c r="F11993">
        <v>4</v>
      </c>
      <c r="G11993" t="s">
        <v>38</v>
      </c>
      <c r="H11993" t="s">
        <v>2</v>
      </c>
      <c r="I11993" t="s">
        <v>37</v>
      </c>
      <c r="J11993">
        <v>330</v>
      </c>
    </row>
    <row r="11994" spans="1:10" x14ac:dyDescent="0.25">
      <c r="A11994">
        <v>100</v>
      </c>
      <c r="B11994">
        <v>2018</v>
      </c>
      <c r="C11994" t="s">
        <v>41</v>
      </c>
      <c r="D11994" t="s">
        <v>58</v>
      </c>
      <c r="E11994" t="s">
        <v>39</v>
      </c>
      <c r="F11994">
        <v>5</v>
      </c>
      <c r="G11994" t="s">
        <v>38</v>
      </c>
      <c r="H11994" t="s">
        <v>46</v>
      </c>
      <c r="I11994" t="s">
        <v>51</v>
      </c>
      <c r="J11994">
        <v>1995.6</v>
      </c>
    </row>
    <row r="11995" spans="1:10" x14ac:dyDescent="0.25">
      <c r="A11995">
        <v>100</v>
      </c>
      <c r="B11995">
        <v>2018</v>
      </c>
      <c r="C11995" t="s">
        <v>41</v>
      </c>
      <c r="D11995" t="s">
        <v>58</v>
      </c>
      <c r="E11995" t="s">
        <v>39</v>
      </c>
      <c r="F11995">
        <v>6</v>
      </c>
      <c r="G11995" t="s">
        <v>38</v>
      </c>
      <c r="H11995" t="s">
        <v>2</v>
      </c>
      <c r="I11995" t="s">
        <v>51</v>
      </c>
      <c r="J11995">
        <v>1012.8</v>
      </c>
    </row>
    <row r="11996" spans="1:10" x14ac:dyDescent="0.25">
      <c r="A11996">
        <v>100</v>
      </c>
      <c r="B11996">
        <v>2018</v>
      </c>
      <c r="C11996" t="s">
        <v>41</v>
      </c>
      <c r="D11996" t="s">
        <v>59</v>
      </c>
      <c r="E11996" t="s">
        <v>39</v>
      </c>
      <c r="F11996">
        <v>1</v>
      </c>
      <c r="G11996" t="s">
        <v>45</v>
      </c>
      <c r="H11996" t="s">
        <v>46</v>
      </c>
      <c r="I11996" t="s">
        <v>51</v>
      </c>
      <c r="J11996">
        <v>1019.1</v>
      </c>
    </row>
    <row r="11997" spans="1:10" x14ac:dyDescent="0.25">
      <c r="A11997">
        <v>100</v>
      </c>
      <c r="B11997">
        <v>2018</v>
      </c>
      <c r="C11997" t="s">
        <v>41</v>
      </c>
      <c r="D11997" t="s">
        <v>59</v>
      </c>
      <c r="E11997" t="s">
        <v>39</v>
      </c>
      <c r="F11997">
        <v>2</v>
      </c>
      <c r="G11997" t="s">
        <v>45</v>
      </c>
      <c r="H11997" t="s">
        <v>46</v>
      </c>
      <c r="I11997" t="s">
        <v>51</v>
      </c>
      <c r="J11997">
        <v>1993.4</v>
      </c>
    </row>
    <row r="11998" spans="1:10" x14ac:dyDescent="0.25">
      <c r="A11998">
        <v>100</v>
      </c>
      <c r="B11998">
        <v>2018</v>
      </c>
      <c r="C11998" t="s">
        <v>41</v>
      </c>
      <c r="D11998" t="s">
        <v>59</v>
      </c>
      <c r="E11998" t="s">
        <v>39</v>
      </c>
      <c r="F11998">
        <v>3</v>
      </c>
      <c r="G11998" t="s">
        <v>45</v>
      </c>
      <c r="H11998" t="s">
        <v>46</v>
      </c>
      <c r="I11998" t="s">
        <v>51</v>
      </c>
      <c r="J11998">
        <v>1156.8</v>
      </c>
    </row>
    <row r="11999" spans="1:10" x14ac:dyDescent="0.25">
      <c r="A11999">
        <v>100</v>
      </c>
      <c r="B11999">
        <v>2018</v>
      </c>
      <c r="C11999" t="s">
        <v>41</v>
      </c>
      <c r="D11999" t="s">
        <v>59</v>
      </c>
      <c r="E11999" t="s">
        <v>39</v>
      </c>
      <c r="F11999">
        <v>4</v>
      </c>
      <c r="G11999" t="s">
        <v>38</v>
      </c>
      <c r="H11999" t="s">
        <v>2</v>
      </c>
      <c r="I11999" t="s">
        <v>37</v>
      </c>
      <c r="J11999">
        <v>1743.9</v>
      </c>
    </row>
    <row r="12000" spans="1:10" x14ac:dyDescent="0.25">
      <c r="A12000">
        <v>100</v>
      </c>
      <c r="B12000">
        <v>2018</v>
      </c>
      <c r="C12000" t="s">
        <v>41</v>
      </c>
      <c r="D12000" t="s">
        <v>59</v>
      </c>
      <c r="E12000" t="s">
        <v>39</v>
      </c>
      <c r="F12000">
        <v>5</v>
      </c>
      <c r="G12000" t="s">
        <v>38</v>
      </c>
      <c r="H12000" t="s">
        <v>2</v>
      </c>
      <c r="I12000" t="s">
        <v>37</v>
      </c>
      <c r="J12000">
        <v>880.5</v>
      </c>
    </row>
    <row r="12001" spans="1:10" x14ac:dyDescent="0.25">
      <c r="A12001">
        <v>100</v>
      </c>
      <c r="B12001">
        <v>2018</v>
      </c>
      <c r="C12001" t="s">
        <v>41</v>
      </c>
      <c r="D12001" t="s">
        <v>59</v>
      </c>
      <c r="E12001" t="s">
        <v>39</v>
      </c>
      <c r="F12001">
        <v>6</v>
      </c>
      <c r="G12001" t="s">
        <v>38</v>
      </c>
      <c r="H12001" t="s">
        <v>2</v>
      </c>
      <c r="I12001" t="s">
        <v>51</v>
      </c>
      <c r="J12001">
        <v>1954.6</v>
      </c>
    </row>
    <row r="12002" spans="1:10" x14ac:dyDescent="0.25">
      <c r="A12002">
        <v>1</v>
      </c>
      <c r="B12002">
        <v>2017</v>
      </c>
      <c r="C12002" t="s">
        <v>41</v>
      </c>
      <c r="D12002" t="s">
        <v>58</v>
      </c>
      <c r="E12002" t="s">
        <v>35</v>
      </c>
      <c r="F12002">
        <v>1</v>
      </c>
      <c r="G12002" t="s">
        <v>38</v>
      </c>
      <c r="H12002" t="s">
        <v>2</v>
      </c>
      <c r="I12002" t="s">
        <v>51</v>
      </c>
      <c r="J12002">
        <v>1999.4</v>
      </c>
    </row>
    <row r="12003" spans="1:10" x14ac:dyDescent="0.25">
      <c r="A12003">
        <v>1</v>
      </c>
      <c r="B12003">
        <v>2017</v>
      </c>
      <c r="C12003" t="s">
        <v>41</v>
      </c>
      <c r="D12003" t="s">
        <v>58</v>
      </c>
      <c r="E12003" t="s">
        <v>35</v>
      </c>
      <c r="F12003">
        <v>2</v>
      </c>
      <c r="G12003" t="s">
        <v>38</v>
      </c>
      <c r="H12003" t="s">
        <v>46</v>
      </c>
      <c r="I12003" t="s">
        <v>37</v>
      </c>
      <c r="J12003">
        <v>2264</v>
      </c>
    </row>
    <row r="12004" spans="1:10" x14ac:dyDescent="0.25">
      <c r="A12004">
        <v>1</v>
      </c>
      <c r="B12004">
        <v>2017</v>
      </c>
      <c r="C12004" t="s">
        <v>41</v>
      </c>
      <c r="D12004" t="s">
        <v>58</v>
      </c>
      <c r="E12004" t="s">
        <v>35</v>
      </c>
      <c r="F12004">
        <v>3</v>
      </c>
      <c r="G12004" t="s">
        <v>45</v>
      </c>
      <c r="H12004" t="s">
        <v>46</v>
      </c>
      <c r="I12004" t="s">
        <v>37</v>
      </c>
      <c r="J12004">
        <v>2060.3000000000002</v>
      </c>
    </row>
    <row r="12005" spans="1:10" x14ac:dyDescent="0.25">
      <c r="A12005">
        <v>1</v>
      </c>
      <c r="B12005">
        <v>2017</v>
      </c>
      <c r="C12005" t="s">
        <v>41</v>
      </c>
      <c r="D12005" t="s">
        <v>58</v>
      </c>
      <c r="E12005" t="s">
        <v>35</v>
      </c>
      <c r="F12005">
        <v>4</v>
      </c>
      <c r="G12005" t="s">
        <v>45</v>
      </c>
      <c r="H12005" t="s">
        <v>46</v>
      </c>
      <c r="I12005" t="s">
        <v>51</v>
      </c>
      <c r="J12005">
        <v>2671.2</v>
      </c>
    </row>
    <row r="12006" spans="1:10" x14ac:dyDescent="0.25">
      <c r="A12006">
        <v>1</v>
      </c>
      <c r="B12006">
        <v>2017</v>
      </c>
      <c r="C12006" t="s">
        <v>41</v>
      </c>
      <c r="D12006" t="s">
        <v>58</v>
      </c>
      <c r="E12006" t="s">
        <v>35</v>
      </c>
      <c r="F12006">
        <v>5</v>
      </c>
      <c r="G12006" t="s">
        <v>45</v>
      </c>
      <c r="H12006" t="s">
        <v>46</v>
      </c>
      <c r="I12006" t="s">
        <v>51</v>
      </c>
      <c r="J12006">
        <v>2287</v>
      </c>
    </row>
    <row r="12007" spans="1:10" x14ac:dyDescent="0.25">
      <c r="A12007">
        <v>1</v>
      </c>
      <c r="B12007">
        <v>2017</v>
      </c>
      <c r="C12007" t="s">
        <v>41</v>
      </c>
      <c r="D12007" t="s">
        <v>58</v>
      </c>
      <c r="E12007" t="s">
        <v>35</v>
      </c>
      <c r="F12007">
        <v>6</v>
      </c>
      <c r="G12007" t="s">
        <v>38</v>
      </c>
      <c r="H12007" t="s">
        <v>2</v>
      </c>
      <c r="I12007" t="s">
        <v>51</v>
      </c>
      <c r="J12007">
        <v>2090.6999999999998</v>
      </c>
    </row>
    <row r="12008" spans="1:10" x14ac:dyDescent="0.25">
      <c r="A12008">
        <v>1</v>
      </c>
      <c r="B12008">
        <v>2017</v>
      </c>
      <c r="C12008" t="s">
        <v>41</v>
      </c>
      <c r="D12008" t="s">
        <v>59</v>
      </c>
      <c r="E12008" t="s">
        <v>35</v>
      </c>
      <c r="F12008">
        <v>1</v>
      </c>
      <c r="G12008" t="s">
        <v>38</v>
      </c>
      <c r="H12008" t="s">
        <v>2</v>
      </c>
      <c r="I12008" t="s">
        <v>51</v>
      </c>
      <c r="J12008">
        <v>2363</v>
      </c>
    </row>
    <row r="12009" spans="1:10" x14ac:dyDescent="0.25">
      <c r="A12009">
        <v>1</v>
      </c>
      <c r="B12009">
        <v>2017</v>
      </c>
      <c r="C12009" t="s">
        <v>41</v>
      </c>
      <c r="D12009" t="s">
        <v>59</v>
      </c>
      <c r="E12009" t="s">
        <v>35</v>
      </c>
      <c r="F12009">
        <v>2</v>
      </c>
      <c r="G12009" t="s">
        <v>45</v>
      </c>
      <c r="H12009" t="s">
        <v>2</v>
      </c>
      <c r="I12009" t="s">
        <v>37</v>
      </c>
      <c r="J12009">
        <v>2024.9</v>
      </c>
    </row>
    <row r="12010" spans="1:10" x14ac:dyDescent="0.25">
      <c r="A12010">
        <v>1</v>
      </c>
      <c r="B12010">
        <v>2017</v>
      </c>
      <c r="C12010" t="s">
        <v>41</v>
      </c>
      <c r="D12010" t="s">
        <v>59</v>
      </c>
      <c r="E12010" t="s">
        <v>35</v>
      </c>
      <c r="F12010">
        <v>3</v>
      </c>
      <c r="G12010" t="s">
        <v>45</v>
      </c>
      <c r="H12010" t="s">
        <v>46</v>
      </c>
      <c r="I12010" t="s">
        <v>37</v>
      </c>
      <c r="J12010">
        <v>2343.3000000000002</v>
      </c>
    </row>
    <row r="12011" spans="1:10" x14ac:dyDescent="0.25">
      <c r="A12011">
        <v>1</v>
      </c>
      <c r="B12011">
        <v>2017</v>
      </c>
      <c r="C12011" t="s">
        <v>41</v>
      </c>
      <c r="D12011" t="s">
        <v>59</v>
      </c>
      <c r="E12011" t="s">
        <v>35</v>
      </c>
      <c r="F12011">
        <v>4</v>
      </c>
      <c r="G12011" t="s">
        <v>45</v>
      </c>
      <c r="H12011" t="s">
        <v>46</v>
      </c>
      <c r="I12011" t="s">
        <v>37</v>
      </c>
      <c r="J12011">
        <v>2129.3000000000002</v>
      </c>
    </row>
    <row r="12012" spans="1:10" x14ac:dyDescent="0.25">
      <c r="A12012">
        <v>1</v>
      </c>
      <c r="B12012">
        <v>2017</v>
      </c>
      <c r="C12012" t="s">
        <v>41</v>
      </c>
      <c r="D12012" t="s">
        <v>59</v>
      </c>
      <c r="E12012" t="s">
        <v>35</v>
      </c>
      <c r="F12012">
        <v>5</v>
      </c>
      <c r="G12012" t="s">
        <v>45</v>
      </c>
      <c r="H12012" t="s">
        <v>46</v>
      </c>
      <c r="I12012" t="s">
        <v>37</v>
      </c>
      <c r="J12012">
        <v>1853.3</v>
      </c>
    </row>
    <row r="12013" spans="1:10" x14ac:dyDescent="0.25">
      <c r="A12013">
        <v>1</v>
      </c>
      <c r="B12013">
        <v>2017</v>
      </c>
      <c r="C12013" t="s">
        <v>41</v>
      </c>
      <c r="D12013" t="s">
        <v>59</v>
      </c>
      <c r="E12013" t="s">
        <v>35</v>
      </c>
      <c r="F12013">
        <v>6</v>
      </c>
      <c r="G12013" t="s">
        <v>45</v>
      </c>
      <c r="H12013" t="s">
        <v>46</v>
      </c>
      <c r="I12013" t="s">
        <v>37</v>
      </c>
      <c r="J12013">
        <v>2061.3000000000002</v>
      </c>
    </row>
    <row r="12014" spans="1:10" x14ac:dyDescent="0.25">
      <c r="A12014">
        <v>1</v>
      </c>
      <c r="B12014">
        <v>2018</v>
      </c>
      <c r="C12014" t="s">
        <v>41</v>
      </c>
      <c r="D12014" t="s">
        <v>58</v>
      </c>
      <c r="E12014" t="s">
        <v>35</v>
      </c>
      <c r="F12014">
        <v>1</v>
      </c>
      <c r="G12014" t="s">
        <v>38</v>
      </c>
      <c r="H12014" t="s">
        <v>46</v>
      </c>
      <c r="I12014" t="s">
        <v>51</v>
      </c>
      <c r="J12014">
        <v>2750.9</v>
      </c>
    </row>
    <row r="12015" spans="1:10" x14ac:dyDescent="0.25">
      <c r="A12015">
        <v>1</v>
      </c>
      <c r="B12015">
        <v>2018</v>
      </c>
      <c r="C12015" t="s">
        <v>41</v>
      </c>
      <c r="D12015" t="s">
        <v>58</v>
      </c>
      <c r="E12015" t="s">
        <v>35</v>
      </c>
      <c r="F12015">
        <v>2</v>
      </c>
      <c r="G12015" t="s">
        <v>38</v>
      </c>
      <c r="H12015" t="s">
        <v>2</v>
      </c>
      <c r="I12015" t="s">
        <v>51</v>
      </c>
      <c r="J12015">
        <v>2241.4</v>
      </c>
    </row>
    <row r="12016" spans="1:10" x14ac:dyDescent="0.25">
      <c r="A12016">
        <v>1</v>
      </c>
      <c r="B12016">
        <v>2018</v>
      </c>
      <c r="C12016" t="s">
        <v>41</v>
      </c>
      <c r="D12016" t="s">
        <v>58</v>
      </c>
      <c r="E12016" t="s">
        <v>35</v>
      </c>
      <c r="F12016">
        <v>3</v>
      </c>
      <c r="G12016" t="s">
        <v>38</v>
      </c>
      <c r="H12016" t="s">
        <v>2</v>
      </c>
      <c r="I12016" t="s">
        <v>37</v>
      </c>
      <c r="J12016">
        <v>1977.9</v>
      </c>
    </row>
    <row r="12017" spans="1:10" x14ac:dyDescent="0.25">
      <c r="A12017">
        <v>1</v>
      </c>
      <c r="B12017">
        <v>2018</v>
      </c>
      <c r="C12017" t="s">
        <v>41</v>
      </c>
      <c r="D12017" t="s">
        <v>58</v>
      </c>
      <c r="E12017" t="s">
        <v>35</v>
      </c>
      <c r="F12017">
        <v>4</v>
      </c>
      <c r="G12017" t="s">
        <v>45</v>
      </c>
      <c r="H12017" t="s">
        <v>46</v>
      </c>
      <c r="I12017" t="s">
        <v>51</v>
      </c>
      <c r="J12017">
        <v>2653.2</v>
      </c>
    </row>
    <row r="12018" spans="1:10" x14ac:dyDescent="0.25">
      <c r="A12018">
        <v>1</v>
      </c>
      <c r="B12018">
        <v>2018</v>
      </c>
      <c r="C12018" t="s">
        <v>41</v>
      </c>
      <c r="D12018" t="s">
        <v>58</v>
      </c>
      <c r="E12018" t="s">
        <v>35</v>
      </c>
      <c r="F12018">
        <v>5</v>
      </c>
      <c r="G12018" t="s">
        <v>45</v>
      </c>
      <c r="H12018" t="s">
        <v>46</v>
      </c>
      <c r="I12018" t="s">
        <v>51</v>
      </c>
      <c r="J12018">
        <v>2305.3000000000002</v>
      </c>
    </row>
    <row r="12019" spans="1:10" x14ac:dyDescent="0.25">
      <c r="A12019">
        <v>1</v>
      </c>
      <c r="B12019">
        <v>2018</v>
      </c>
      <c r="C12019" t="s">
        <v>41</v>
      </c>
      <c r="D12019" t="s">
        <v>58</v>
      </c>
      <c r="E12019" t="s">
        <v>35</v>
      </c>
      <c r="F12019">
        <v>6</v>
      </c>
      <c r="G12019" t="s">
        <v>38</v>
      </c>
      <c r="H12019" t="s">
        <v>46</v>
      </c>
      <c r="I12019" t="s">
        <v>37</v>
      </c>
      <c r="J12019">
        <v>2252.6999999999998</v>
      </c>
    </row>
    <row r="12020" spans="1:10" x14ac:dyDescent="0.25">
      <c r="A12020">
        <v>1</v>
      </c>
      <c r="B12020">
        <v>2018</v>
      </c>
      <c r="C12020" t="s">
        <v>41</v>
      </c>
      <c r="D12020" t="s">
        <v>59</v>
      </c>
      <c r="E12020" t="s">
        <v>35</v>
      </c>
      <c r="F12020">
        <v>1</v>
      </c>
      <c r="G12020" t="s">
        <v>45</v>
      </c>
      <c r="H12020" t="s">
        <v>2</v>
      </c>
      <c r="I12020" t="s">
        <v>37</v>
      </c>
      <c r="J12020">
        <v>1755.9</v>
      </c>
    </row>
    <row r="12021" spans="1:10" x14ac:dyDescent="0.25">
      <c r="A12021">
        <v>1</v>
      </c>
      <c r="B12021">
        <v>2018</v>
      </c>
      <c r="C12021" t="s">
        <v>41</v>
      </c>
      <c r="D12021" t="s">
        <v>59</v>
      </c>
      <c r="E12021" t="s">
        <v>35</v>
      </c>
      <c r="F12021">
        <v>2</v>
      </c>
      <c r="G12021" t="s">
        <v>45</v>
      </c>
      <c r="H12021" t="s">
        <v>46</v>
      </c>
      <c r="I12021" t="s">
        <v>37</v>
      </c>
      <c r="J12021">
        <v>1902.4</v>
      </c>
    </row>
    <row r="12022" spans="1:10" x14ac:dyDescent="0.25">
      <c r="A12022">
        <v>1</v>
      </c>
      <c r="B12022">
        <v>2018</v>
      </c>
      <c r="C12022" t="s">
        <v>41</v>
      </c>
      <c r="D12022" t="s">
        <v>59</v>
      </c>
      <c r="E12022" t="s">
        <v>35</v>
      </c>
      <c r="F12022">
        <v>3</v>
      </c>
      <c r="G12022" t="s">
        <v>45</v>
      </c>
      <c r="H12022" t="s">
        <v>2</v>
      </c>
      <c r="I12022" t="s">
        <v>37</v>
      </c>
      <c r="J12022">
        <v>1818.7</v>
      </c>
    </row>
    <row r="12023" spans="1:10" x14ac:dyDescent="0.25">
      <c r="A12023">
        <v>1</v>
      </c>
      <c r="B12023">
        <v>2018</v>
      </c>
      <c r="C12023" t="s">
        <v>41</v>
      </c>
      <c r="D12023" t="s">
        <v>59</v>
      </c>
      <c r="E12023" t="s">
        <v>35</v>
      </c>
      <c r="F12023">
        <v>4</v>
      </c>
      <c r="G12023" t="s">
        <v>38</v>
      </c>
      <c r="H12023" t="s">
        <v>2</v>
      </c>
      <c r="I12023" t="s">
        <v>51</v>
      </c>
      <c r="J12023">
        <v>1850.1</v>
      </c>
    </row>
    <row r="12024" spans="1:10" x14ac:dyDescent="0.25">
      <c r="A12024">
        <v>1</v>
      </c>
      <c r="B12024">
        <v>2018</v>
      </c>
      <c r="C12024" t="s">
        <v>41</v>
      </c>
      <c r="D12024" t="s">
        <v>59</v>
      </c>
      <c r="E12024" t="s">
        <v>35</v>
      </c>
      <c r="F12024">
        <v>5</v>
      </c>
      <c r="G12024" t="s">
        <v>38</v>
      </c>
      <c r="H12024" t="s">
        <v>2</v>
      </c>
      <c r="I12024" t="s">
        <v>37</v>
      </c>
      <c r="J12024">
        <v>2338.8000000000002</v>
      </c>
    </row>
    <row r="12025" spans="1:10" x14ac:dyDescent="0.25">
      <c r="A12025">
        <v>1</v>
      </c>
      <c r="B12025">
        <v>2018</v>
      </c>
      <c r="C12025" t="s">
        <v>41</v>
      </c>
      <c r="D12025" t="s">
        <v>59</v>
      </c>
      <c r="E12025" t="s">
        <v>35</v>
      </c>
      <c r="F12025">
        <v>6</v>
      </c>
      <c r="G12025" t="s">
        <v>38</v>
      </c>
      <c r="H12025" t="s">
        <v>46</v>
      </c>
      <c r="I12025" t="s">
        <v>37</v>
      </c>
      <c r="J12025">
        <v>2362</v>
      </c>
    </row>
    <row r="12026" spans="1:10" x14ac:dyDescent="0.25">
      <c r="A12026">
        <v>2</v>
      </c>
      <c r="B12026">
        <v>2017</v>
      </c>
      <c r="C12026" t="s">
        <v>41</v>
      </c>
      <c r="D12026" t="s">
        <v>58</v>
      </c>
      <c r="E12026" t="s">
        <v>35</v>
      </c>
      <c r="F12026">
        <v>1</v>
      </c>
      <c r="G12026" t="s">
        <v>45</v>
      </c>
      <c r="H12026" t="s">
        <v>2</v>
      </c>
      <c r="I12026" t="s">
        <v>51</v>
      </c>
      <c r="J12026">
        <v>2353</v>
      </c>
    </row>
    <row r="12027" spans="1:10" x14ac:dyDescent="0.25">
      <c r="A12027">
        <v>2</v>
      </c>
      <c r="B12027">
        <v>2017</v>
      </c>
      <c r="C12027" t="s">
        <v>41</v>
      </c>
      <c r="D12027" t="s">
        <v>58</v>
      </c>
      <c r="E12027" t="s">
        <v>35</v>
      </c>
      <c r="F12027">
        <v>2</v>
      </c>
      <c r="G12027" t="s">
        <v>45</v>
      </c>
      <c r="H12027" t="s">
        <v>2</v>
      </c>
      <c r="I12027" t="s">
        <v>37</v>
      </c>
      <c r="J12027">
        <v>2725.4</v>
      </c>
    </row>
    <row r="12028" spans="1:10" x14ac:dyDescent="0.25">
      <c r="A12028">
        <v>2</v>
      </c>
      <c r="B12028">
        <v>2017</v>
      </c>
      <c r="C12028" t="s">
        <v>41</v>
      </c>
      <c r="D12028" t="s">
        <v>58</v>
      </c>
      <c r="E12028" t="s">
        <v>35</v>
      </c>
      <c r="F12028">
        <v>3</v>
      </c>
      <c r="G12028" t="s">
        <v>45</v>
      </c>
      <c r="H12028" t="s">
        <v>2</v>
      </c>
      <c r="I12028" t="s">
        <v>37</v>
      </c>
      <c r="J12028">
        <v>1310.3</v>
      </c>
    </row>
    <row r="12029" spans="1:10" x14ac:dyDescent="0.25">
      <c r="A12029">
        <v>2</v>
      </c>
      <c r="B12029">
        <v>2017</v>
      </c>
      <c r="C12029" t="s">
        <v>41</v>
      </c>
      <c r="D12029" t="s">
        <v>58</v>
      </c>
      <c r="E12029" t="s">
        <v>35</v>
      </c>
      <c r="F12029">
        <v>4</v>
      </c>
      <c r="G12029" t="s">
        <v>38</v>
      </c>
      <c r="H12029" t="s">
        <v>2</v>
      </c>
      <c r="I12029" t="s">
        <v>51</v>
      </c>
      <c r="J12029">
        <v>1988.2</v>
      </c>
    </row>
    <row r="12030" spans="1:10" x14ac:dyDescent="0.25">
      <c r="A12030">
        <v>2</v>
      </c>
      <c r="B12030">
        <v>2017</v>
      </c>
      <c r="C12030" t="s">
        <v>41</v>
      </c>
      <c r="D12030" t="s">
        <v>58</v>
      </c>
      <c r="E12030" t="s">
        <v>35</v>
      </c>
      <c r="F12030">
        <v>5</v>
      </c>
      <c r="G12030" t="s">
        <v>45</v>
      </c>
      <c r="H12030" t="s">
        <v>2</v>
      </c>
      <c r="I12030" t="s">
        <v>51</v>
      </c>
      <c r="J12030">
        <v>2208.3000000000002</v>
      </c>
    </row>
    <row r="12031" spans="1:10" x14ac:dyDescent="0.25">
      <c r="A12031">
        <v>2</v>
      </c>
      <c r="B12031">
        <v>2017</v>
      </c>
      <c r="C12031" t="s">
        <v>41</v>
      </c>
      <c r="D12031" t="s">
        <v>58</v>
      </c>
      <c r="E12031" t="s">
        <v>35</v>
      </c>
      <c r="F12031">
        <v>6</v>
      </c>
      <c r="G12031" t="s">
        <v>38</v>
      </c>
      <c r="H12031" t="s">
        <v>2</v>
      </c>
      <c r="I12031" t="s">
        <v>51</v>
      </c>
      <c r="J12031">
        <v>1991.2</v>
      </c>
    </row>
    <row r="12032" spans="1:10" x14ac:dyDescent="0.25">
      <c r="A12032">
        <v>2</v>
      </c>
      <c r="B12032">
        <v>2017</v>
      </c>
      <c r="C12032" t="s">
        <v>41</v>
      </c>
      <c r="D12032" t="s">
        <v>59</v>
      </c>
      <c r="E12032" t="s">
        <v>35</v>
      </c>
      <c r="F12032">
        <v>1</v>
      </c>
      <c r="G12032" t="s">
        <v>38</v>
      </c>
      <c r="H12032" t="s">
        <v>2</v>
      </c>
      <c r="I12032" t="s">
        <v>37</v>
      </c>
      <c r="J12032">
        <v>2295.6</v>
      </c>
    </row>
    <row r="12033" spans="1:10" x14ac:dyDescent="0.25">
      <c r="A12033">
        <v>2</v>
      </c>
      <c r="B12033">
        <v>2017</v>
      </c>
      <c r="C12033" t="s">
        <v>41</v>
      </c>
      <c r="D12033" t="s">
        <v>59</v>
      </c>
      <c r="E12033" t="s">
        <v>35</v>
      </c>
      <c r="F12033">
        <v>2</v>
      </c>
      <c r="G12033" t="s">
        <v>45</v>
      </c>
      <c r="H12033" t="s">
        <v>46</v>
      </c>
      <c r="I12033" t="s">
        <v>51</v>
      </c>
      <c r="J12033">
        <v>2414.1999999999998</v>
      </c>
    </row>
    <row r="12034" spans="1:10" x14ac:dyDescent="0.25">
      <c r="A12034">
        <v>2</v>
      </c>
      <c r="B12034">
        <v>2017</v>
      </c>
      <c r="C12034" t="s">
        <v>41</v>
      </c>
      <c r="D12034" t="s">
        <v>59</v>
      </c>
      <c r="E12034" t="s">
        <v>35</v>
      </c>
      <c r="F12034">
        <v>3</v>
      </c>
      <c r="G12034" t="s">
        <v>38</v>
      </c>
      <c r="H12034" t="s">
        <v>2</v>
      </c>
      <c r="I12034" t="s">
        <v>51</v>
      </c>
      <c r="J12034">
        <v>1861.9</v>
      </c>
    </row>
    <row r="12035" spans="1:10" x14ac:dyDescent="0.25">
      <c r="A12035">
        <v>2</v>
      </c>
      <c r="B12035">
        <v>2017</v>
      </c>
      <c r="C12035" t="s">
        <v>41</v>
      </c>
      <c r="D12035" t="s">
        <v>59</v>
      </c>
      <c r="E12035" t="s">
        <v>35</v>
      </c>
      <c r="F12035">
        <v>4</v>
      </c>
      <c r="G12035" t="s">
        <v>45</v>
      </c>
      <c r="H12035" t="s">
        <v>2</v>
      </c>
      <c r="I12035" t="s">
        <v>37</v>
      </c>
      <c r="J12035">
        <v>1823.9</v>
      </c>
    </row>
    <row r="12036" spans="1:10" x14ac:dyDescent="0.25">
      <c r="A12036">
        <v>2</v>
      </c>
      <c r="B12036">
        <v>2017</v>
      </c>
      <c r="C12036" t="s">
        <v>41</v>
      </c>
      <c r="D12036" t="s">
        <v>59</v>
      </c>
      <c r="E12036" t="s">
        <v>35</v>
      </c>
      <c r="F12036">
        <v>5</v>
      </c>
      <c r="G12036" t="s">
        <v>45</v>
      </c>
      <c r="H12036" t="s">
        <v>46</v>
      </c>
      <c r="I12036" t="s">
        <v>37</v>
      </c>
      <c r="J12036">
        <v>2441.1999999999998</v>
      </c>
    </row>
    <row r="12037" spans="1:10" x14ac:dyDescent="0.25">
      <c r="A12037">
        <v>2</v>
      </c>
      <c r="B12037">
        <v>2017</v>
      </c>
      <c r="C12037" t="s">
        <v>41</v>
      </c>
      <c r="D12037" t="s">
        <v>59</v>
      </c>
      <c r="E12037" t="s">
        <v>35</v>
      </c>
      <c r="F12037">
        <v>6</v>
      </c>
      <c r="G12037" t="s">
        <v>45</v>
      </c>
      <c r="H12037" t="s">
        <v>2</v>
      </c>
      <c r="I12037" t="s">
        <v>37</v>
      </c>
      <c r="J12037">
        <v>2118.3000000000002</v>
      </c>
    </row>
    <row r="12038" spans="1:10" x14ac:dyDescent="0.25">
      <c r="A12038">
        <v>2</v>
      </c>
      <c r="B12038">
        <v>2018</v>
      </c>
      <c r="C12038" t="s">
        <v>41</v>
      </c>
      <c r="D12038" t="s">
        <v>58</v>
      </c>
      <c r="E12038" t="s">
        <v>35</v>
      </c>
      <c r="F12038">
        <v>1</v>
      </c>
      <c r="G12038" t="s">
        <v>38</v>
      </c>
      <c r="H12038" t="s">
        <v>46</v>
      </c>
      <c r="I12038" t="s">
        <v>37</v>
      </c>
      <c r="J12038">
        <v>2278.3000000000002</v>
      </c>
    </row>
    <row r="12039" spans="1:10" x14ac:dyDescent="0.25">
      <c r="A12039">
        <v>2</v>
      </c>
      <c r="B12039">
        <v>2018</v>
      </c>
      <c r="C12039" t="s">
        <v>41</v>
      </c>
      <c r="D12039" t="s">
        <v>58</v>
      </c>
      <c r="E12039" t="s">
        <v>35</v>
      </c>
      <c r="F12039">
        <v>2</v>
      </c>
      <c r="G12039" t="s">
        <v>38</v>
      </c>
      <c r="H12039" t="s">
        <v>2</v>
      </c>
      <c r="I12039" t="s">
        <v>37</v>
      </c>
      <c r="J12039">
        <v>2241</v>
      </c>
    </row>
    <row r="12040" spans="1:10" x14ac:dyDescent="0.25">
      <c r="A12040">
        <v>2</v>
      </c>
      <c r="B12040">
        <v>2018</v>
      </c>
      <c r="C12040" t="s">
        <v>41</v>
      </c>
      <c r="D12040" t="s">
        <v>58</v>
      </c>
      <c r="E12040" t="s">
        <v>35</v>
      </c>
      <c r="F12040">
        <v>3</v>
      </c>
      <c r="G12040" t="s">
        <v>45</v>
      </c>
      <c r="H12040" t="s">
        <v>2</v>
      </c>
      <c r="I12040" t="s">
        <v>37</v>
      </c>
      <c r="J12040">
        <v>2323.1999999999998</v>
      </c>
    </row>
    <row r="12041" spans="1:10" x14ac:dyDescent="0.25">
      <c r="A12041">
        <v>2</v>
      </c>
      <c r="B12041">
        <v>2018</v>
      </c>
      <c r="C12041" t="s">
        <v>41</v>
      </c>
      <c r="D12041" t="s">
        <v>58</v>
      </c>
      <c r="E12041" t="s">
        <v>35</v>
      </c>
      <c r="F12041">
        <v>4</v>
      </c>
      <c r="G12041" t="s">
        <v>45</v>
      </c>
      <c r="H12041" t="s">
        <v>2</v>
      </c>
      <c r="I12041" t="s">
        <v>51</v>
      </c>
      <c r="J12041">
        <v>1769.3</v>
      </c>
    </row>
    <row r="12042" spans="1:10" x14ac:dyDescent="0.25">
      <c r="A12042">
        <v>2</v>
      </c>
      <c r="B12042">
        <v>2018</v>
      </c>
      <c r="C12042" t="s">
        <v>41</v>
      </c>
      <c r="D12042" t="s">
        <v>58</v>
      </c>
      <c r="E12042" t="s">
        <v>35</v>
      </c>
      <c r="F12042">
        <v>5</v>
      </c>
      <c r="G12042" t="s">
        <v>38</v>
      </c>
      <c r="H12042" t="s">
        <v>2</v>
      </c>
      <c r="I12042" t="s">
        <v>51</v>
      </c>
      <c r="J12042">
        <v>2084.6</v>
      </c>
    </row>
    <row r="12043" spans="1:10" x14ac:dyDescent="0.25">
      <c r="A12043">
        <v>2</v>
      </c>
      <c r="B12043">
        <v>2018</v>
      </c>
      <c r="C12043" t="s">
        <v>41</v>
      </c>
      <c r="D12043" t="s">
        <v>58</v>
      </c>
      <c r="E12043" t="s">
        <v>35</v>
      </c>
      <c r="F12043">
        <v>6</v>
      </c>
      <c r="G12043" t="s">
        <v>45</v>
      </c>
      <c r="H12043" t="s">
        <v>46</v>
      </c>
      <c r="I12043" t="s">
        <v>37</v>
      </c>
      <c r="J12043">
        <v>3214.4</v>
      </c>
    </row>
    <row r="12044" spans="1:10" x14ac:dyDescent="0.25">
      <c r="A12044">
        <v>2</v>
      </c>
      <c r="B12044">
        <v>2018</v>
      </c>
      <c r="C12044" t="s">
        <v>41</v>
      </c>
      <c r="D12044" t="s">
        <v>59</v>
      </c>
      <c r="E12044" t="s">
        <v>35</v>
      </c>
      <c r="F12044">
        <v>1</v>
      </c>
      <c r="G12044" t="s">
        <v>38</v>
      </c>
      <c r="H12044" t="s">
        <v>2</v>
      </c>
      <c r="I12044" t="s">
        <v>51</v>
      </c>
      <c r="J12044">
        <v>2312.9</v>
      </c>
    </row>
    <row r="12045" spans="1:10" x14ac:dyDescent="0.25">
      <c r="A12045">
        <v>2</v>
      </c>
      <c r="B12045">
        <v>2018</v>
      </c>
      <c r="C12045" t="s">
        <v>41</v>
      </c>
      <c r="D12045" t="s">
        <v>59</v>
      </c>
      <c r="E12045" t="s">
        <v>35</v>
      </c>
      <c r="F12045">
        <v>2</v>
      </c>
      <c r="G12045" t="s">
        <v>38</v>
      </c>
      <c r="H12045" t="s">
        <v>2</v>
      </c>
      <c r="I12045" t="s">
        <v>37</v>
      </c>
      <c r="J12045">
        <v>2423.3000000000002</v>
      </c>
    </row>
    <row r="12046" spans="1:10" x14ac:dyDescent="0.25">
      <c r="A12046">
        <v>2</v>
      </c>
      <c r="B12046">
        <v>2018</v>
      </c>
      <c r="C12046" t="s">
        <v>41</v>
      </c>
      <c r="D12046" t="s">
        <v>59</v>
      </c>
      <c r="E12046" t="s">
        <v>35</v>
      </c>
      <c r="F12046">
        <v>3</v>
      </c>
      <c r="G12046" t="s">
        <v>45</v>
      </c>
      <c r="H12046" t="s">
        <v>46</v>
      </c>
      <c r="I12046" t="s">
        <v>51</v>
      </c>
      <c r="J12046">
        <v>2876</v>
      </c>
    </row>
    <row r="12047" spans="1:10" x14ac:dyDescent="0.25">
      <c r="A12047">
        <v>2</v>
      </c>
      <c r="B12047">
        <v>2018</v>
      </c>
      <c r="C12047" t="s">
        <v>41</v>
      </c>
      <c r="D12047" t="s">
        <v>59</v>
      </c>
      <c r="E12047" t="s">
        <v>35</v>
      </c>
      <c r="F12047">
        <v>4</v>
      </c>
      <c r="G12047" t="s">
        <v>45</v>
      </c>
      <c r="H12047" t="s">
        <v>46</v>
      </c>
      <c r="I12047" t="s">
        <v>37</v>
      </c>
      <c r="J12047">
        <v>2730.4</v>
      </c>
    </row>
    <row r="12048" spans="1:10" x14ac:dyDescent="0.25">
      <c r="A12048">
        <v>2</v>
      </c>
      <c r="B12048">
        <v>2018</v>
      </c>
      <c r="C12048" t="s">
        <v>41</v>
      </c>
      <c r="D12048" t="s">
        <v>59</v>
      </c>
      <c r="E12048" t="s">
        <v>35</v>
      </c>
      <c r="F12048">
        <v>5</v>
      </c>
      <c r="G12048" t="s">
        <v>45</v>
      </c>
      <c r="H12048" t="s">
        <v>46</v>
      </c>
      <c r="I12048" t="s">
        <v>51</v>
      </c>
      <c r="J12048">
        <v>2450.1999999999998</v>
      </c>
    </row>
    <row r="12049" spans="1:10" x14ac:dyDescent="0.25">
      <c r="A12049">
        <v>2</v>
      </c>
      <c r="B12049">
        <v>2018</v>
      </c>
      <c r="C12049" t="s">
        <v>41</v>
      </c>
      <c r="D12049" t="s">
        <v>59</v>
      </c>
      <c r="E12049" t="s">
        <v>35</v>
      </c>
      <c r="F12049">
        <v>6</v>
      </c>
      <c r="G12049" t="s">
        <v>38</v>
      </c>
      <c r="H12049" t="s">
        <v>46</v>
      </c>
      <c r="I12049" t="s">
        <v>37</v>
      </c>
      <c r="J12049">
        <v>2432.6999999999998</v>
      </c>
    </row>
    <row r="12050" spans="1:10" x14ac:dyDescent="0.25">
      <c r="A12050">
        <v>3</v>
      </c>
      <c r="B12050">
        <v>2017</v>
      </c>
      <c r="C12050" t="s">
        <v>41</v>
      </c>
      <c r="D12050" t="s">
        <v>58</v>
      </c>
      <c r="E12050" t="s">
        <v>35</v>
      </c>
      <c r="F12050">
        <v>1</v>
      </c>
      <c r="G12050" t="s">
        <v>38</v>
      </c>
      <c r="H12050" t="s">
        <v>2</v>
      </c>
      <c r="I12050" t="s">
        <v>37</v>
      </c>
      <c r="J12050">
        <v>1839.4</v>
      </c>
    </row>
    <row r="12051" spans="1:10" x14ac:dyDescent="0.25">
      <c r="A12051">
        <v>3</v>
      </c>
      <c r="B12051">
        <v>2017</v>
      </c>
      <c r="C12051" t="s">
        <v>41</v>
      </c>
      <c r="D12051" t="s">
        <v>58</v>
      </c>
      <c r="E12051" t="s">
        <v>35</v>
      </c>
      <c r="F12051">
        <v>2</v>
      </c>
      <c r="G12051" t="s">
        <v>45</v>
      </c>
      <c r="H12051" t="s">
        <v>2</v>
      </c>
      <c r="I12051" t="s">
        <v>51</v>
      </c>
      <c r="J12051">
        <v>1931.6</v>
      </c>
    </row>
    <row r="12052" spans="1:10" x14ac:dyDescent="0.25">
      <c r="A12052">
        <v>3</v>
      </c>
      <c r="B12052">
        <v>2017</v>
      </c>
      <c r="C12052" t="s">
        <v>41</v>
      </c>
      <c r="D12052" t="s">
        <v>58</v>
      </c>
      <c r="E12052" t="s">
        <v>35</v>
      </c>
      <c r="F12052">
        <v>3</v>
      </c>
      <c r="G12052" t="s">
        <v>45</v>
      </c>
      <c r="H12052" t="s">
        <v>2</v>
      </c>
      <c r="I12052" t="s">
        <v>51</v>
      </c>
      <c r="J12052">
        <v>2258.9</v>
      </c>
    </row>
    <row r="12053" spans="1:10" x14ac:dyDescent="0.25">
      <c r="A12053">
        <v>3</v>
      </c>
      <c r="B12053">
        <v>2017</v>
      </c>
      <c r="C12053" t="s">
        <v>41</v>
      </c>
      <c r="D12053" t="s">
        <v>58</v>
      </c>
      <c r="E12053" t="s">
        <v>35</v>
      </c>
      <c r="F12053">
        <v>4</v>
      </c>
      <c r="G12053" t="s">
        <v>38</v>
      </c>
      <c r="H12053" t="s">
        <v>2</v>
      </c>
      <c r="I12053" t="s">
        <v>37</v>
      </c>
      <c r="J12053">
        <v>1807</v>
      </c>
    </row>
    <row r="12054" spans="1:10" x14ac:dyDescent="0.25">
      <c r="A12054">
        <v>3</v>
      </c>
      <c r="B12054">
        <v>2017</v>
      </c>
      <c r="C12054" t="s">
        <v>41</v>
      </c>
      <c r="D12054" t="s">
        <v>58</v>
      </c>
      <c r="E12054" t="s">
        <v>35</v>
      </c>
      <c r="F12054">
        <v>5</v>
      </c>
      <c r="G12054" t="s">
        <v>38</v>
      </c>
      <c r="H12054" t="s">
        <v>2</v>
      </c>
      <c r="I12054" t="s">
        <v>37</v>
      </c>
      <c r="J12054">
        <v>2484.4</v>
      </c>
    </row>
    <row r="12055" spans="1:10" x14ac:dyDescent="0.25">
      <c r="A12055">
        <v>3</v>
      </c>
      <c r="B12055">
        <v>2017</v>
      </c>
      <c r="C12055" t="s">
        <v>41</v>
      </c>
      <c r="D12055" t="s">
        <v>58</v>
      </c>
      <c r="E12055" t="s">
        <v>35</v>
      </c>
      <c r="F12055">
        <v>6</v>
      </c>
      <c r="G12055" t="s">
        <v>45</v>
      </c>
      <c r="H12055" t="s">
        <v>46</v>
      </c>
      <c r="I12055" t="s">
        <v>37</v>
      </c>
      <c r="J12055">
        <v>2221.3000000000002</v>
      </c>
    </row>
    <row r="12056" spans="1:10" x14ac:dyDescent="0.25">
      <c r="A12056">
        <v>3</v>
      </c>
      <c r="B12056">
        <v>2017</v>
      </c>
      <c r="C12056" t="s">
        <v>41</v>
      </c>
      <c r="D12056" t="s">
        <v>59</v>
      </c>
      <c r="E12056" t="s">
        <v>35</v>
      </c>
      <c r="F12056">
        <v>1</v>
      </c>
      <c r="G12056" t="s">
        <v>38</v>
      </c>
      <c r="H12056" t="s">
        <v>2</v>
      </c>
      <c r="I12056" t="s">
        <v>37</v>
      </c>
      <c r="J12056">
        <v>1839.6</v>
      </c>
    </row>
    <row r="12057" spans="1:10" x14ac:dyDescent="0.25">
      <c r="A12057">
        <v>3</v>
      </c>
      <c r="B12057">
        <v>2017</v>
      </c>
      <c r="C12057" t="s">
        <v>41</v>
      </c>
      <c r="D12057" t="s">
        <v>59</v>
      </c>
      <c r="E12057" t="s">
        <v>35</v>
      </c>
      <c r="F12057">
        <v>2</v>
      </c>
      <c r="G12057" t="s">
        <v>45</v>
      </c>
      <c r="H12057" t="s">
        <v>46</v>
      </c>
      <c r="I12057" t="s">
        <v>37</v>
      </c>
      <c r="J12057">
        <v>1926.2</v>
      </c>
    </row>
    <row r="12058" spans="1:10" x14ac:dyDescent="0.25">
      <c r="A12058">
        <v>3</v>
      </c>
      <c r="B12058">
        <v>2017</v>
      </c>
      <c r="C12058" t="s">
        <v>41</v>
      </c>
      <c r="D12058" t="s">
        <v>59</v>
      </c>
      <c r="E12058" t="s">
        <v>35</v>
      </c>
      <c r="F12058">
        <v>3</v>
      </c>
      <c r="G12058" t="s">
        <v>38</v>
      </c>
      <c r="H12058" t="s">
        <v>2</v>
      </c>
      <c r="I12058" t="s">
        <v>37</v>
      </c>
      <c r="J12058">
        <v>1783.6</v>
      </c>
    </row>
    <row r="12059" spans="1:10" x14ac:dyDescent="0.25">
      <c r="A12059">
        <v>3</v>
      </c>
      <c r="B12059">
        <v>2017</v>
      </c>
      <c r="C12059" t="s">
        <v>41</v>
      </c>
      <c r="D12059" t="s">
        <v>59</v>
      </c>
      <c r="E12059" t="s">
        <v>35</v>
      </c>
      <c r="F12059">
        <v>4</v>
      </c>
      <c r="G12059" t="s">
        <v>45</v>
      </c>
      <c r="H12059" t="s">
        <v>46</v>
      </c>
      <c r="I12059" t="s">
        <v>51</v>
      </c>
      <c r="J12059">
        <v>2373.1</v>
      </c>
    </row>
    <row r="12060" spans="1:10" x14ac:dyDescent="0.25">
      <c r="A12060">
        <v>3</v>
      </c>
      <c r="B12060">
        <v>2017</v>
      </c>
      <c r="C12060" t="s">
        <v>41</v>
      </c>
      <c r="D12060" t="s">
        <v>59</v>
      </c>
      <c r="E12060" t="s">
        <v>35</v>
      </c>
      <c r="F12060">
        <v>5</v>
      </c>
      <c r="G12060" t="s">
        <v>45</v>
      </c>
      <c r="H12060" t="s">
        <v>2</v>
      </c>
      <c r="I12060" t="s">
        <v>37</v>
      </c>
      <c r="J12060">
        <v>2080.1</v>
      </c>
    </row>
    <row r="12061" spans="1:10" x14ac:dyDescent="0.25">
      <c r="A12061">
        <v>3</v>
      </c>
      <c r="B12061">
        <v>2017</v>
      </c>
      <c r="C12061" t="s">
        <v>41</v>
      </c>
      <c r="D12061" t="s">
        <v>59</v>
      </c>
      <c r="E12061" t="s">
        <v>35</v>
      </c>
      <c r="F12061">
        <v>6</v>
      </c>
      <c r="G12061" t="s">
        <v>38</v>
      </c>
      <c r="H12061" t="s">
        <v>2</v>
      </c>
      <c r="I12061" t="s">
        <v>37</v>
      </c>
      <c r="J12061">
        <v>1660.9</v>
      </c>
    </row>
    <row r="12062" spans="1:10" x14ac:dyDescent="0.25">
      <c r="A12062">
        <v>3</v>
      </c>
      <c r="B12062">
        <v>2018</v>
      </c>
      <c r="C12062" t="s">
        <v>41</v>
      </c>
      <c r="D12062" t="s">
        <v>58</v>
      </c>
      <c r="E12062" t="s">
        <v>35</v>
      </c>
      <c r="F12062">
        <v>1</v>
      </c>
      <c r="G12062" t="s">
        <v>38</v>
      </c>
      <c r="H12062" t="s">
        <v>46</v>
      </c>
      <c r="I12062" t="s">
        <v>37</v>
      </c>
      <c r="J12062">
        <v>1986.5</v>
      </c>
    </row>
    <row r="12063" spans="1:10" x14ac:dyDescent="0.25">
      <c r="A12063">
        <v>3</v>
      </c>
      <c r="B12063">
        <v>2018</v>
      </c>
      <c r="C12063" t="s">
        <v>41</v>
      </c>
      <c r="D12063" t="s">
        <v>58</v>
      </c>
      <c r="E12063" t="s">
        <v>35</v>
      </c>
      <c r="F12063">
        <v>2</v>
      </c>
      <c r="G12063" t="s">
        <v>38</v>
      </c>
      <c r="H12063" t="s">
        <v>46</v>
      </c>
      <c r="I12063" t="s">
        <v>37</v>
      </c>
      <c r="J12063">
        <v>2400.5</v>
      </c>
    </row>
    <row r="12064" spans="1:10" x14ac:dyDescent="0.25">
      <c r="A12064">
        <v>3</v>
      </c>
      <c r="B12064">
        <v>2018</v>
      </c>
      <c r="C12064" t="s">
        <v>41</v>
      </c>
      <c r="D12064" t="s">
        <v>58</v>
      </c>
      <c r="E12064" t="s">
        <v>35</v>
      </c>
      <c r="F12064">
        <v>3</v>
      </c>
      <c r="G12064" t="s">
        <v>45</v>
      </c>
      <c r="H12064" t="s">
        <v>46</v>
      </c>
      <c r="I12064" t="s">
        <v>51</v>
      </c>
      <c r="J12064">
        <v>2700.1</v>
      </c>
    </row>
    <row r="12065" spans="1:10" x14ac:dyDescent="0.25">
      <c r="A12065">
        <v>3</v>
      </c>
      <c r="B12065">
        <v>2018</v>
      </c>
      <c r="C12065" t="s">
        <v>41</v>
      </c>
      <c r="D12065" t="s">
        <v>58</v>
      </c>
      <c r="E12065" t="s">
        <v>35</v>
      </c>
      <c r="F12065">
        <v>4</v>
      </c>
      <c r="G12065" t="s">
        <v>45</v>
      </c>
      <c r="H12065" t="s">
        <v>2</v>
      </c>
      <c r="I12065" t="s">
        <v>37</v>
      </c>
      <c r="J12065">
        <v>2224.3000000000002</v>
      </c>
    </row>
    <row r="12066" spans="1:10" x14ac:dyDescent="0.25">
      <c r="A12066">
        <v>3</v>
      </c>
      <c r="B12066">
        <v>2018</v>
      </c>
      <c r="C12066" t="s">
        <v>41</v>
      </c>
      <c r="D12066" t="s">
        <v>58</v>
      </c>
      <c r="E12066" t="s">
        <v>35</v>
      </c>
      <c r="F12066">
        <v>5</v>
      </c>
      <c r="G12066" t="s">
        <v>45</v>
      </c>
      <c r="H12066" t="s">
        <v>2</v>
      </c>
      <c r="I12066" t="s">
        <v>51</v>
      </c>
      <c r="J12066">
        <v>2490.5</v>
      </c>
    </row>
    <row r="12067" spans="1:10" x14ac:dyDescent="0.25">
      <c r="A12067">
        <v>3</v>
      </c>
      <c r="B12067">
        <v>2018</v>
      </c>
      <c r="C12067" t="s">
        <v>41</v>
      </c>
      <c r="D12067" t="s">
        <v>58</v>
      </c>
      <c r="E12067" t="s">
        <v>35</v>
      </c>
      <c r="F12067">
        <v>6</v>
      </c>
      <c r="G12067" t="s">
        <v>38</v>
      </c>
      <c r="H12067" t="s">
        <v>2</v>
      </c>
      <c r="I12067" t="s">
        <v>51</v>
      </c>
      <c r="J12067">
        <v>1942.9</v>
      </c>
    </row>
    <row r="12068" spans="1:10" x14ac:dyDescent="0.25">
      <c r="A12068">
        <v>3</v>
      </c>
      <c r="B12068">
        <v>2018</v>
      </c>
      <c r="C12068" t="s">
        <v>41</v>
      </c>
      <c r="D12068" t="s">
        <v>59</v>
      </c>
      <c r="E12068" t="s">
        <v>35</v>
      </c>
      <c r="F12068">
        <v>1</v>
      </c>
      <c r="G12068" t="s">
        <v>38</v>
      </c>
      <c r="H12068" t="s">
        <v>46</v>
      </c>
      <c r="I12068" t="s">
        <v>51</v>
      </c>
      <c r="J12068">
        <v>2630.1</v>
      </c>
    </row>
    <row r="12069" spans="1:10" x14ac:dyDescent="0.25">
      <c r="A12069">
        <v>3</v>
      </c>
      <c r="B12069">
        <v>2018</v>
      </c>
      <c r="C12069" t="s">
        <v>41</v>
      </c>
      <c r="D12069" t="s">
        <v>59</v>
      </c>
      <c r="E12069" t="s">
        <v>35</v>
      </c>
      <c r="F12069">
        <v>2</v>
      </c>
      <c r="G12069" t="s">
        <v>38</v>
      </c>
      <c r="H12069" t="s">
        <v>46</v>
      </c>
      <c r="I12069" t="s">
        <v>37</v>
      </c>
      <c r="J12069">
        <v>2326.9</v>
      </c>
    </row>
    <row r="12070" spans="1:10" x14ac:dyDescent="0.25">
      <c r="A12070">
        <v>3</v>
      </c>
      <c r="B12070">
        <v>2018</v>
      </c>
      <c r="C12070" t="s">
        <v>41</v>
      </c>
      <c r="D12070" t="s">
        <v>59</v>
      </c>
      <c r="E12070" t="s">
        <v>35</v>
      </c>
      <c r="F12070">
        <v>3</v>
      </c>
      <c r="G12070" t="s">
        <v>38</v>
      </c>
      <c r="H12070" t="s">
        <v>2</v>
      </c>
      <c r="I12070" t="s">
        <v>37</v>
      </c>
      <c r="J12070">
        <v>2050.3000000000002</v>
      </c>
    </row>
    <row r="12071" spans="1:10" x14ac:dyDescent="0.25">
      <c r="A12071">
        <v>3</v>
      </c>
      <c r="B12071">
        <v>2018</v>
      </c>
      <c r="C12071" t="s">
        <v>41</v>
      </c>
      <c r="D12071" t="s">
        <v>59</v>
      </c>
      <c r="E12071" t="s">
        <v>35</v>
      </c>
      <c r="F12071">
        <v>4</v>
      </c>
      <c r="G12071" t="s">
        <v>38</v>
      </c>
      <c r="H12071" t="s">
        <v>46</v>
      </c>
      <c r="I12071" t="s">
        <v>51</v>
      </c>
      <c r="J12071">
        <v>2205.1999999999998</v>
      </c>
    </row>
    <row r="12072" spans="1:10" x14ac:dyDescent="0.25">
      <c r="A12072">
        <v>3</v>
      </c>
      <c r="B12072">
        <v>2018</v>
      </c>
      <c r="C12072" t="s">
        <v>41</v>
      </c>
      <c r="D12072" t="s">
        <v>59</v>
      </c>
      <c r="E12072" t="s">
        <v>35</v>
      </c>
      <c r="F12072">
        <v>5</v>
      </c>
      <c r="G12072" t="s">
        <v>45</v>
      </c>
      <c r="H12072" t="s">
        <v>2</v>
      </c>
      <c r="I12072" t="s">
        <v>51</v>
      </c>
      <c r="J12072">
        <v>2261.8000000000002</v>
      </c>
    </row>
    <row r="12073" spans="1:10" x14ac:dyDescent="0.25">
      <c r="A12073">
        <v>3</v>
      </c>
      <c r="B12073">
        <v>2018</v>
      </c>
      <c r="C12073" t="s">
        <v>41</v>
      </c>
      <c r="D12073" t="s">
        <v>59</v>
      </c>
      <c r="E12073" t="s">
        <v>35</v>
      </c>
      <c r="F12073">
        <v>6</v>
      </c>
      <c r="G12073" t="s">
        <v>45</v>
      </c>
      <c r="H12073" t="s">
        <v>2</v>
      </c>
      <c r="I12073" t="s">
        <v>37</v>
      </c>
      <c r="J12073">
        <v>2145.3000000000002</v>
      </c>
    </row>
    <row r="12074" spans="1:10" x14ac:dyDescent="0.25">
      <c r="A12074">
        <v>4</v>
      </c>
      <c r="B12074">
        <v>2017</v>
      </c>
      <c r="C12074" t="s">
        <v>41</v>
      </c>
      <c r="D12074" t="s">
        <v>58</v>
      </c>
      <c r="E12074" t="s">
        <v>35</v>
      </c>
      <c r="F12074">
        <v>1</v>
      </c>
      <c r="G12074" t="s">
        <v>45</v>
      </c>
      <c r="H12074" t="s">
        <v>2</v>
      </c>
      <c r="I12074" t="s">
        <v>51</v>
      </c>
      <c r="J12074">
        <v>2015</v>
      </c>
    </row>
    <row r="12075" spans="1:10" x14ac:dyDescent="0.25">
      <c r="A12075">
        <v>4</v>
      </c>
      <c r="B12075">
        <v>2017</v>
      </c>
      <c r="C12075" t="s">
        <v>41</v>
      </c>
      <c r="D12075" t="s">
        <v>58</v>
      </c>
      <c r="E12075" t="s">
        <v>35</v>
      </c>
      <c r="F12075">
        <v>2</v>
      </c>
      <c r="G12075" t="s">
        <v>38</v>
      </c>
      <c r="H12075" t="s">
        <v>2</v>
      </c>
      <c r="I12075" t="s">
        <v>37</v>
      </c>
      <c r="J12075">
        <v>2269</v>
      </c>
    </row>
    <row r="12076" spans="1:10" x14ac:dyDescent="0.25">
      <c r="A12076">
        <v>4</v>
      </c>
      <c r="B12076">
        <v>2017</v>
      </c>
      <c r="C12076" t="s">
        <v>41</v>
      </c>
      <c r="D12076" t="s">
        <v>58</v>
      </c>
      <c r="E12076" t="s">
        <v>35</v>
      </c>
      <c r="F12076">
        <v>3</v>
      </c>
      <c r="G12076" t="s">
        <v>38</v>
      </c>
      <c r="H12076" t="s">
        <v>2</v>
      </c>
      <c r="I12076" t="s">
        <v>51</v>
      </c>
      <c r="J12076">
        <v>1787.4</v>
      </c>
    </row>
    <row r="12077" spans="1:10" x14ac:dyDescent="0.25">
      <c r="A12077">
        <v>4</v>
      </c>
      <c r="B12077">
        <v>2017</v>
      </c>
      <c r="C12077" t="s">
        <v>41</v>
      </c>
      <c r="D12077" t="s">
        <v>58</v>
      </c>
      <c r="E12077" t="s">
        <v>35</v>
      </c>
      <c r="F12077">
        <v>4</v>
      </c>
      <c r="G12077" t="s">
        <v>38</v>
      </c>
      <c r="H12077" t="s">
        <v>46</v>
      </c>
      <c r="I12077" t="s">
        <v>51</v>
      </c>
      <c r="J12077">
        <v>2427.6</v>
      </c>
    </row>
    <row r="12078" spans="1:10" x14ac:dyDescent="0.25">
      <c r="A12078">
        <v>4</v>
      </c>
      <c r="B12078">
        <v>2017</v>
      </c>
      <c r="C12078" t="s">
        <v>41</v>
      </c>
      <c r="D12078" t="s">
        <v>58</v>
      </c>
      <c r="E12078" t="s">
        <v>35</v>
      </c>
      <c r="F12078">
        <v>5</v>
      </c>
      <c r="G12078" t="s">
        <v>45</v>
      </c>
      <c r="H12078" t="s">
        <v>46</v>
      </c>
      <c r="I12078" t="s">
        <v>51</v>
      </c>
      <c r="J12078">
        <v>1921.6</v>
      </c>
    </row>
    <row r="12079" spans="1:10" x14ac:dyDescent="0.25">
      <c r="A12079">
        <v>4</v>
      </c>
      <c r="B12079">
        <v>2017</v>
      </c>
      <c r="C12079" t="s">
        <v>41</v>
      </c>
      <c r="D12079" t="s">
        <v>58</v>
      </c>
      <c r="E12079" t="s">
        <v>35</v>
      </c>
      <c r="F12079">
        <v>6</v>
      </c>
      <c r="G12079" t="s">
        <v>38</v>
      </c>
      <c r="H12079" t="s">
        <v>2</v>
      </c>
      <c r="I12079" t="s">
        <v>37</v>
      </c>
      <c r="J12079">
        <v>2581.1</v>
      </c>
    </row>
    <row r="12080" spans="1:10" x14ac:dyDescent="0.25">
      <c r="A12080">
        <v>4</v>
      </c>
      <c r="B12080">
        <v>2017</v>
      </c>
      <c r="C12080" t="s">
        <v>41</v>
      </c>
      <c r="D12080" t="s">
        <v>59</v>
      </c>
      <c r="E12080" t="s">
        <v>35</v>
      </c>
      <c r="F12080">
        <v>1</v>
      </c>
      <c r="G12080" t="s">
        <v>38</v>
      </c>
      <c r="H12080" t="s">
        <v>2</v>
      </c>
      <c r="I12080" t="s">
        <v>37</v>
      </c>
      <c r="J12080">
        <v>1763</v>
      </c>
    </row>
    <row r="12081" spans="1:10" x14ac:dyDescent="0.25">
      <c r="A12081">
        <v>4</v>
      </c>
      <c r="B12081">
        <v>2017</v>
      </c>
      <c r="C12081" t="s">
        <v>41</v>
      </c>
      <c r="D12081" t="s">
        <v>59</v>
      </c>
      <c r="E12081" t="s">
        <v>35</v>
      </c>
      <c r="F12081">
        <v>2</v>
      </c>
      <c r="G12081" t="s">
        <v>45</v>
      </c>
      <c r="H12081" t="s">
        <v>2</v>
      </c>
      <c r="I12081" t="s">
        <v>37</v>
      </c>
      <c r="J12081">
        <v>1735</v>
      </c>
    </row>
    <row r="12082" spans="1:10" x14ac:dyDescent="0.25">
      <c r="A12082">
        <v>4</v>
      </c>
      <c r="B12082">
        <v>2017</v>
      </c>
      <c r="C12082" t="s">
        <v>41</v>
      </c>
      <c r="D12082" t="s">
        <v>59</v>
      </c>
      <c r="E12082" t="s">
        <v>35</v>
      </c>
      <c r="F12082">
        <v>3</v>
      </c>
      <c r="G12082" t="s">
        <v>45</v>
      </c>
      <c r="H12082" t="s">
        <v>2</v>
      </c>
      <c r="I12082" t="s">
        <v>37</v>
      </c>
      <c r="J12082">
        <v>1771.1</v>
      </c>
    </row>
    <row r="12083" spans="1:10" x14ac:dyDescent="0.25">
      <c r="A12083">
        <v>4</v>
      </c>
      <c r="B12083">
        <v>2017</v>
      </c>
      <c r="C12083" t="s">
        <v>41</v>
      </c>
      <c r="D12083" t="s">
        <v>59</v>
      </c>
      <c r="E12083" t="s">
        <v>35</v>
      </c>
      <c r="F12083">
        <v>4</v>
      </c>
      <c r="G12083" t="s">
        <v>45</v>
      </c>
      <c r="H12083" t="s">
        <v>46</v>
      </c>
      <c r="I12083" t="s">
        <v>51</v>
      </c>
      <c r="J12083">
        <v>1774.7</v>
      </c>
    </row>
    <row r="12084" spans="1:10" x14ac:dyDescent="0.25">
      <c r="A12084">
        <v>4</v>
      </c>
      <c r="B12084">
        <v>2017</v>
      </c>
      <c r="C12084" t="s">
        <v>41</v>
      </c>
      <c r="D12084" t="s">
        <v>59</v>
      </c>
      <c r="E12084" t="s">
        <v>35</v>
      </c>
      <c r="F12084">
        <v>5</v>
      </c>
      <c r="G12084" t="s">
        <v>45</v>
      </c>
      <c r="H12084" t="s">
        <v>46</v>
      </c>
      <c r="I12084" t="s">
        <v>37</v>
      </c>
      <c r="J12084">
        <v>2183.8000000000002</v>
      </c>
    </row>
    <row r="12085" spans="1:10" x14ac:dyDescent="0.25">
      <c r="A12085">
        <v>4</v>
      </c>
      <c r="B12085">
        <v>2017</v>
      </c>
      <c r="C12085" t="s">
        <v>41</v>
      </c>
      <c r="D12085" t="s">
        <v>59</v>
      </c>
      <c r="E12085" t="s">
        <v>35</v>
      </c>
      <c r="F12085">
        <v>6</v>
      </c>
      <c r="G12085" t="s">
        <v>38</v>
      </c>
      <c r="H12085" t="s">
        <v>2</v>
      </c>
      <c r="I12085" t="s">
        <v>37</v>
      </c>
      <c r="J12085">
        <v>1563.1</v>
      </c>
    </row>
    <row r="12086" spans="1:10" x14ac:dyDescent="0.25">
      <c r="A12086">
        <v>4</v>
      </c>
      <c r="B12086">
        <v>2018</v>
      </c>
      <c r="C12086" t="s">
        <v>41</v>
      </c>
      <c r="D12086" t="s">
        <v>58</v>
      </c>
      <c r="E12086" t="s">
        <v>35</v>
      </c>
      <c r="F12086">
        <v>1</v>
      </c>
      <c r="G12086" t="s">
        <v>45</v>
      </c>
      <c r="H12086" t="s">
        <v>46</v>
      </c>
      <c r="I12086" t="s">
        <v>37</v>
      </c>
      <c r="J12086">
        <v>2084</v>
      </c>
    </row>
    <row r="12087" spans="1:10" x14ac:dyDescent="0.25">
      <c r="A12087">
        <v>4</v>
      </c>
      <c r="B12087">
        <v>2018</v>
      </c>
      <c r="C12087" t="s">
        <v>41</v>
      </c>
      <c r="D12087" t="s">
        <v>58</v>
      </c>
      <c r="E12087" t="s">
        <v>35</v>
      </c>
      <c r="F12087">
        <v>2</v>
      </c>
      <c r="G12087" t="s">
        <v>38</v>
      </c>
      <c r="H12087" t="s">
        <v>46</v>
      </c>
      <c r="I12087" t="s">
        <v>51</v>
      </c>
      <c r="J12087">
        <v>2584</v>
      </c>
    </row>
    <row r="12088" spans="1:10" x14ac:dyDescent="0.25">
      <c r="A12088">
        <v>4</v>
      </c>
      <c r="B12088">
        <v>2018</v>
      </c>
      <c r="C12088" t="s">
        <v>41</v>
      </c>
      <c r="D12088" t="s">
        <v>58</v>
      </c>
      <c r="E12088" t="s">
        <v>35</v>
      </c>
      <c r="F12088">
        <v>3</v>
      </c>
      <c r="G12088" t="s">
        <v>45</v>
      </c>
      <c r="H12088" t="s">
        <v>46</v>
      </c>
      <c r="I12088" t="s">
        <v>51</v>
      </c>
      <c r="J12088">
        <v>2604</v>
      </c>
    </row>
    <row r="12089" spans="1:10" x14ac:dyDescent="0.25">
      <c r="A12089">
        <v>4</v>
      </c>
      <c r="B12089">
        <v>2018</v>
      </c>
      <c r="C12089" t="s">
        <v>41</v>
      </c>
      <c r="D12089" t="s">
        <v>58</v>
      </c>
      <c r="E12089" t="s">
        <v>35</v>
      </c>
      <c r="F12089">
        <v>4</v>
      </c>
      <c r="G12089" t="s">
        <v>38</v>
      </c>
      <c r="H12089" t="s">
        <v>46</v>
      </c>
      <c r="I12089" t="s">
        <v>51</v>
      </c>
      <c r="J12089">
        <v>2154.9</v>
      </c>
    </row>
    <row r="12090" spans="1:10" x14ac:dyDescent="0.25">
      <c r="A12090">
        <v>4</v>
      </c>
      <c r="B12090">
        <v>2018</v>
      </c>
      <c r="C12090" t="s">
        <v>41</v>
      </c>
      <c r="D12090" t="s">
        <v>58</v>
      </c>
      <c r="E12090" t="s">
        <v>35</v>
      </c>
      <c r="F12090">
        <v>5</v>
      </c>
      <c r="G12090" t="s">
        <v>45</v>
      </c>
      <c r="H12090" t="s">
        <v>2</v>
      </c>
      <c r="I12090" t="s">
        <v>37</v>
      </c>
      <c r="J12090">
        <v>2379.6</v>
      </c>
    </row>
    <row r="12091" spans="1:10" x14ac:dyDescent="0.25">
      <c r="A12091">
        <v>4</v>
      </c>
      <c r="B12091">
        <v>2018</v>
      </c>
      <c r="C12091" t="s">
        <v>41</v>
      </c>
      <c r="D12091" t="s">
        <v>58</v>
      </c>
      <c r="E12091" t="s">
        <v>35</v>
      </c>
      <c r="F12091">
        <v>6</v>
      </c>
      <c r="G12091" t="s">
        <v>38</v>
      </c>
      <c r="H12091" t="s">
        <v>46</v>
      </c>
      <c r="I12091" t="s">
        <v>51</v>
      </c>
      <c r="J12091">
        <v>2932.8</v>
      </c>
    </row>
    <row r="12092" spans="1:10" x14ac:dyDescent="0.25">
      <c r="A12092">
        <v>4</v>
      </c>
      <c r="B12092">
        <v>2018</v>
      </c>
      <c r="C12092" t="s">
        <v>41</v>
      </c>
      <c r="D12092" t="s">
        <v>59</v>
      </c>
      <c r="E12092" t="s">
        <v>35</v>
      </c>
      <c r="F12092">
        <v>1</v>
      </c>
      <c r="G12092" t="s">
        <v>38</v>
      </c>
      <c r="H12092" t="s">
        <v>46</v>
      </c>
      <c r="I12092" t="s">
        <v>37</v>
      </c>
      <c r="J12092">
        <v>2124.6999999999998</v>
      </c>
    </row>
    <row r="12093" spans="1:10" x14ac:dyDescent="0.25">
      <c r="A12093">
        <v>4</v>
      </c>
      <c r="B12093">
        <v>2018</v>
      </c>
      <c r="C12093" t="s">
        <v>41</v>
      </c>
      <c r="D12093" t="s">
        <v>59</v>
      </c>
      <c r="E12093" t="s">
        <v>35</v>
      </c>
      <c r="F12093">
        <v>2</v>
      </c>
      <c r="G12093" t="s">
        <v>45</v>
      </c>
      <c r="H12093" t="s">
        <v>46</v>
      </c>
      <c r="I12093" t="s">
        <v>37</v>
      </c>
      <c r="J12093">
        <v>2273.8000000000002</v>
      </c>
    </row>
    <row r="12094" spans="1:10" x14ac:dyDescent="0.25">
      <c r="A12094">
        <v>4</v>
      </c>
      <c r="B12094">
        <v>2018</v>
      </c>
      <c r="C12094" t="s">
        <v>41</v>
      </c>
      <c r="D12094" t="s">
        <v>59</v>
      </c>
      <c r="E12094" t="s">
        <v>35</v>
      </c>
      <c r="F12094">
        <v>3</v>
      </c>
      <c r="G12094" t="s">
        <v>38</v>
      </c>
      <c r="H12094" t="s">
        <v>2</v>
      </c>
      <c r="I12094" t="s">
        <v>51</v>
      </c>
      <c r="J12094">
        <v>2026.3</v>
      </c>
    </row>
    <row r="12095" spans="1:10" x14ac:dyDescent="0.25">
      <c r="A12095">
        <v>4</v>
      </c>
      <c r="B12095">
        <v>2018</v>
      </c>
      <c r="C12095" t="s">
        <v>41</v>
      </c>
      <c r="D12095" t="s">
        <v>59</v>
      </c>
      <c r="E12095" t="s">
        <v>35</v>
      </c>
      <c r="F12095">
        <v>4</v>
      </c>
      <c r="G12095" t="s">
        <v>38</v>
      </c>
      <c r="H12095" t="s">
        <v>2</v>
      </c>
      <c r="I12095" t="s">
        <v>51</v>
      </c>
      <c r="J12095">
        <v>2486.3000000000002</v>
      </c>
    </row>
    <row r="12096" spans="1:10" x14ac:dyDescent="0.25">
      <c r="A12096">
        <v>4</v>
      </c>
      <c r="B12096">
        <v>2018</v>
      </c>
      <c r="C12096" t="s">
        <v>41</v>
      </c>
      <c r="D12096" t="s">
        <v>59</v>
      </c>
      <c r="E12096" t="s">
        <v>35</v>
      </c>
      <c r="F12096">
        <v>5</v>
      </c>
      <c r="G12096" t="s">
        <v>45</v>
      </c>
      <c r="H12096" t="s">
        <v>46</v>
      </c>
      <c r="I12096" t="s">
        <v>51</v>
      </c>
      <c r="J12096">
        <v>2432.6999999999998</v>
      </c>
    </row>
    <row r="12097" spans="1:10" x14ac:dyDescent="0.25">
      <c r="A12097">
        <v>4</v>
      </c>
      <c r="B12097">
        <v>2018</v>
      </c>
      <c r="C12097" t="s">
        <v>41</v>
      </c>
      <c r="D12097" t="s">
        <v>59</v>
      </c>
      <c r="E12097" t="s">
        <v>35</v>
      </c>
      <c r="F12097">
        <v>6</v>
      </c>
      <c r="G12097" t="s">
        <v>45</v>
      </c>
      <c r="H12097" t="s">
        <v>46</v>
      </c>
      <c r="I12097" t="s">
        <v>37</v>
      </c>
      <c r="J12097">
        <v>2370.5</v>
      </c>
    </row>
    <row r="12098" spans="1:10" x14ac:dyDescent="0.25">
      <c r="A12098">
        <v>5</v>
      </c>
      <c r="B12098">
        <v>2017</v>
      </c>
      <c r="C12098" t="s">
        <v>41</v>
      </c>
      <c r="D12098" t="s">
        <v>58</v>
      </c>
      <c r="E12098" t="s">
        <v>35</v>
      </c>
      <c r="F12098">
        <v>1</v>
      </c>
      <c r="G12098" t="s">
        <v>38</v>
      </c>
      <c r="H12098" t="s">
        <v>46</v>
      </c>
      <c r="I12098" t="s">
        <v>37</v>
      </c>
      <c r="J12098">
        <v>2080.4</v>
      </c>
    </row>
    <row r="12099" spans="1:10" x14ac:dyDescent="0.25">
      <c r="A12099">
        <v>5</v>
      </c>
      <c r="B12099">
        <v>2017</v>
      </c>
      <c r="C12099" t="s">
        <v>41</v>
      </c>
      <c r="D12099" t="s">
        <v>58</v>
      </c>
      <c r="E12099" t="s">
        <v>35</v>
      </c>
      <c r="F12099">
        <v>2</v>
      </c>
      <c r="G12099" t="s">
        <v>38</v>
      </c>
      <c r="H12099" t="s">
        <v>2</v>
      </c>
      <c r="I12099" t="s">
        <v>51</v>
      </c>
      <c r="J12099">
        <v>2178.8000000000002</v>
      </c>
    </row>
    <row r="12100" spans="1:10" x14ac:dyDescent="0.25">
      <c r="A12100">
        <v>5</v>
      </c>
      <c r="B12100">
        <v>2017</v>
      </c>
      <c r="C12100" t="s">
        <v>41</v>
      </c>
      <c r="D12100" t="s">
        <v>58</v>
      </c>
      <c r="E12100" t="s">
        <v>35</v>
      </c>
      <c r="F12100">
        <v>3</v>
      </c>
      <c r="G12100" t="s">
        <v>38</v>
      </c>
      <c r="H12100" t="s">
        <v>2</v>
      </c>
      <c r="I12100" t="s">
        <v>37</v>
      </c>
      <c r="J12100">
        <v>1835</v>
      </c>
    </row>
    <row r="12101" spans="1:10" x14ac:dyDescent="0.25">
      <c r="A12101">
        <v>5</v>
      </c>
      <c r="B12101">
        <v>2017</v>
      </c>
      <c r="C12101" t="s">
        <v>41</v>
      </c>
      <c r="D12101" t="s">
        <v>58</v>
      </c>
      <c r="E12101" t="s">
        <v>35</v>
      </c>
      <c r="F12101">
        <v>4</v>
      </c>
      <c r="G12101" t="s">
        <v>45</v>
      </c>
      <c r="H12101" t="s">
        <v>2</v>
      </c>
      <c r="I12101" t="s">
        <v>51</v>
      </c>
      <c r="J12101">
        <v>1846.8</v>
      </c>
    </row>
    <row r="12102" spans="1:10" x14ac:dyDescent="0.25">
      <c r="A12102">
        <v>5</v>
      </c>
      <c r="B12102">
        <v>2017</v>
      </c>
      <c r="C12102" t="s">
        <v>41</v>
      </c>
      <c r="D12102" t="s">
        <v>58</v>
      </c>
      <c r="E12102" t="s">
        <v>35</v>
      </c>
      <c r="F12102">
        <v>5</v>
      </c>
      <c r="G12102" t="s">
        <v>45</v>
      </c>
      <c r="H12102" t="s">
        <v>2</v>
      </c>
      <c r="I12102" t="s">
        <v>37</v>
      </c>
      <c r="J12102">
        <v>1707.9</v>
      </c>
    </row>
    <row r="12103" spans="1:10" x14ac:dyDescent="0.25">
      <c r="A12103">
        <v>5</v>
      </c>
      <c r="B12103">
        <v>2017</v>
      </c>
      <c r="C12103" t="s">
        <v>41</v>
      </c>
      <c r="D12103" t="s">
        <v>58</v>
      </c>
      <c r="E12103" t="s">
        <v>35</v>
      </c>
      <c r="F12103">
        <v>6</v>
      </c>
      <c r="G12103" t="s">
        <v>38</v>
      </c>
      <c r="H12103" t="s">
        <v>2</v>
      </c>
      <c r="I12103" t="s">
        <v>37</v>
      </c>
      <c r="J12103">
        <v>1983.9</v>
      </c>
    </row>
    <row r="12104" spans="1:10" x14ac:dyDescent="0.25">
      <c r="A12104">
        <v>5</v>
      </c>
      <c r="B12104">
        <v>2017</v>
      </c>
      <c r="C12104" t="s">
        <v>41</v>
      </c>
      <c r="D12104" t="s">
        <v>59</v>
      </c>
      <c r="E12104" t="s">
        <v>35</v>
      </c>
      <c r="F12104">
        <v>1</v>
      </c>
      <c r="G12104" t="s">
        <v>45</v>
      </c>
      <c r="H12104" t="s">
        <v>2</v>
      </c>
      <c r="I12104" t="s">
        <v>37</v>
      </c>
      <c r="J12104">
        <v>1870.9</v>
      </c>
    </row>
    <row r="12105" spans="1:10" x14ac:dyDescent="0.25">
      <c r="A12105">
        <v>5</v>
      </c>
      <c r="B12105">
        <v>2017</v>
      </c>
      <c r="C12105" t="s">
        <v>41</v>
      </c>
      <c r="D12105" t="s">
        <v>59</v>
      </c>
      <c r="E12105" t="s">
        <v>35</v>
      </c>
      <c r="F12105">
        <v>2</v>
      </c>
      <c r="G12105" t="s">
        <v>38</v>
      </c>
      <c r="H12105" t="s">
        <v>46</v>
      </c>
      <c r="I12105" t="s">
        <v>51</v>
      </c>
      <c r="J12105">
        <v>1874.5</v>
      </c>
    </row>
    <row r="12106" spans="1:10" x14ac:dyDescent="0.25">
      <c r="A12106">
        <v>5</v>
      </c>
      <c r="B12106">
        <v>2017</v>
      </c>
      <c r="C12106" t="s">
        <v>41</v>
      </c>
      <c r="D12106" t="s">
        <v>59</v>
      </c>
      <c r="E12106" t="s">
        <v>35</v>
      </c>
      <c r="F12106">
        <v>3</v>
      </c>
      <c r="G12106" t="s">
        <v>38</v>
      </c>
      <c r="H12106" t="s">
        <v>46</v>
      </c>
      <c r="I12106" t="s">
        <v>51</v>
      </c>
      <c r="J12106">
        <v>1895.3</v>
      </c>
    </row>
    <row r="12107" spans="1:10" x14ac:dyDescent="0.25">
      <c r="A12107">
        <v>5</v>
      </c>
      <c r="B12107">
        <v>2017</v>
      </c>
      <c r="C12107" t="s">
        <v>41</v>
      </c>
      <c r="D12107" t="s">
        <v>59</v>
      </c>
      <c r="E12107" t="s">
        <v>35</v>
      </c>
      <c r="F12107">
        <v>4</v>
      </c>
      <c r="G12107" t="s">
        <v>45</v>
      </c>
      <c r="H12107" t="s">
        <v>46</v>
      </c>
      <c r="I12107" t="s">
        <v>51</v>
      </c>
      <c r="J12107">
        <v>2261.6</v>
      </c>
    </row>
    <row r="12108" spans="1:10" x14ac:dyDescent="0.25">
      <c r="A12108">
        <v>5</v>
      </c>
      <c r="B12108">
        <v>2017</v>
      </c>
      <c r="C12108" t="s">
        <v>41</v>
      </c>
      <c r="D12108" t="s">
        <v>59</v>
      </c>
      <c r="E12108" t="s">
        <v>35</v>
      </c>
      <c r="F12108">
        <v>5</v>
      </c>
      <c r="G12108" t="s">
        <v>38</v>
      </c>
      <c r="H12108" t="s">
        <v>46</v>
      </c>
      <c r="I12108" t="s">
        <v>51</v>
      </c>
      <c r="J12108">
        <v>1999.1</v>
      </c>
    </row>
    <row r="12109" spans="1:10" x14ac:dyDescent="0.25">
      <c r="A12109">
        <v>5</v>
      </c>
      <c r="B12109">
        <v>2017</v>
      </c>
      <c r="C12109" t="s">
        <v>41</v>
      </c>
      <c r="D12109" t="s">
        <v>59</v>
      </c>
      <c r="E12109" t="s">
        <v>35</v>
      </c>
      <c r="F12109">
        <v>6</v>
      </c>
      <c r="G12109" t="s">
        <v>38</v>
      </c>
      <c r="H12109" t="s">
        <v>2</v>
      </c>
      <c r="I12109" t="s">
        <v>51</v>
      </c>
      <c r="J12109">
        <v>2230.1</v>
      </c>
    </row>
    <row r="12110" spans="1:10" x14ac:dyDescent="0.25">
      <c r="A12110">
        <v>5</v>
      </c>
      <c r="B12110">
        <v>2018</v>
      </c>
      <c r="C12110" t="s">
        <v>41</v>
      </c>
      <c r="D12110" t="s">
        <v>58</v>
      </c>
      <c r="E12110" t="s">
        <v>35</v>
      </c>
      <c r="F12110">
        <v>1</v>
      </c>
      <c r="G12110" t="s">
        <v>38</v>
      </c>
      <c r="H12110" t="s">
        <v>2</v>
      </c>
      <c r="I12110" t="s">
        <v>37</v>
      </c>
      <c r="J12110">
        <v>2038.5</v>
      </c>
    </row>
    <row r="12111" spans="1:10" x14ac:dyDescent="0.25">
      <c r="A12111">
        <v>5</v>
      </c>
      <c r="B12111">
        <v>2018</v>
      </c>
      <c r="C12111" t="s">
        <v>41</v>
      </c>
      <c r="D12111" t="s">
        <v>58</v>
      </c>
      <c r="E12111" t="s">
        <v>35</v>
      </c>
      <c r="F12111">
        <v>2</v>
      </c>
      <c r="G12111" t="s">
        <v>45</v>
      </c>
      <c r="H12111" t="s">
        <v>46</v>
      </c>
      <c r="I12111" t="s">
        <v>51</v>
      </c>
      <c r="J12111">
        <v>2489.8000000000002</v>
      </c>
    </row>
    <row r="12112" spans="1:10" x14ac:dyDescent="0.25">
      <c r="A12112">
        <v>5</v>
      </c>
      <c r="B12112">
        <v>2018</v>
      </c>
      <c r="C12112" t="s">
        <v>41</v>
      </c>
      <c r="D12112" t="s">
        <v>58</v>
      </c>
      <c r="E12112" t="s">
        <v>35</v>
      </c>
      <c r="F12112">
        <v>3</v>
      </c>
      <c r="G12112" t="s">
        <v>45</v>
      </c>
      <c r="H12112" t="s">
        <v>46</v>
      </c>
      <c r="I12112" t="s">
        <v>37</v>
      </c>
      <c r="J12112">
        <v>1968.8</v>
      </c>
    </row>
    <row r="12113" spans="1:10" x14ac:dyDescent="0.25">
      <c r="A12113">
        <v>5</v>
      </c>
      <c r="B12113">
        <v>2018</v>
      </c>
      <c r="C12113" t="s">
        <v>41</v>
      </c>
      <c r="D12113" t="s">
        <v>58</v>
      </c>
      <c r="E12113" t="s">
        <v>35</v>
      </c>
      <c r="F12113">
        <v>4</v>
      </c>
      <c r="G12113" t="s">
        <v>45</v>
      </c>
      <c r="H12113" t="s">
        <v>2</v>
      </c>
      <c r="I12113" t="s">
        <v>37</v>
      </c>
      <c r="J12113">
        <v>2342.1</v>
      </c>
    </row>
    <row r="12114" spans="1:10" x14ac:dyDescent="0.25">
      <c r="A12114">
        <v>5</v>
      </c>
      <c r="B12114">
        <v>2018</v>
      </c>
      <c r="C12114" t="s">
        <v>41</v>
      </c>
      <c r="D12114" t="s">
        <v>58</v>
      </c>
      <c r="E12114" t="s">
        <v>35</v>
      </c>
      <c r="F12114">
        <v>5</v>
      </c>
      <c r="G12114" t="s">
        <v>38</v>
      </c>
      <c r="H12114" t="s">
        <v>46</v>
      </c>
      <c r="I12114" t="s">
        <v>37</v>
      </c>
      <c r="J12114">
        <v>2642.1</v>
      </c>
    </row>
    <row r="12115" spans="1:10" x14ac:dyDescent="0.25">
      <c r="A12115">
        <v>5</v>
      </c>
      <c r="B12115">
        <v>2018</v>
      </c>
      <c r="C12115" t="s">
        <v>41</v>
      </c>
      <c r="D12115" t="s">
        <v>58</v>
      </c>
      <c r="E12115" t="s">
        <v>35</v>
      </c>
      <c r="F12115">
        <v>6</v>
      </c>
      <c r="G12115" t="s">
        <v>38</v>
      </c>
      <c r="H12115" t="s">
        <v>2</v>
      </c>
      <c r="I12115" t="s">
        <v>51</v>
      </c>
      <c r="J12115">
        <v>2512.4</v>
      </c>
    </row>
    <row r="12116" spans="1:10" x14ac:dyDescent="0.25">
      <c r="A12116">
        <v>5</v>
      </c>
      <c r="B12116">
        <v>2018</v>
      </c>
      <c r="C12116" t="s">
        <v>41</v>
      </c>
      <c r="D12116" t="s">
        <v>59</v>
      </c>
      <c r="E12116" t="s">
        <v>35</v>
      </c>
      <c r="F12116">
        <v>1</v>
      </c>
      <c r="G12116" t="s">
        <v>45</v>
      </c>
      <c r="H12116" t="s">
        <v>46</v>
      </c>
      <c r="I12116" t="s">
        <v>37</v>
      </c>
      <c r="J12116">
        <v>2611.1</v>
      </c>
    </row>
    <row r="12117" spans="1:10" x14ac:dyDescent="0.25">
      <c r="A12117">
        <v>5</v>
      </c>
      <c r="B12117">
        <v>2018</v>
      </c>
      <c r="C12117" t="s">
        <v>41</v>
      </c>
      <c r="D12117" t="s">
        <v>59</v>
      </c>
      <c r="E12117" t="s">
        <v>35</v>
      </c>
      <c r="F12117">
        <v>2</v>
      </c>
      <c r="G12117" t="s">
        <v>45</v>
      </c>
      <c r="H12117" t="s">
        <v>2</v>
      </c>
      <c r="I12117" t="s">
        <v>51</v>
      </c>
      <c r="J12117">
        <v>2818</v>
      </c>
    </row>
    <row r="12118" spans="1:10" x14ac:dyDescent="0.25">
      <c r="A12118">
        <v>5</v>
      </c>
      <c r="B12118">
        <v>2018</v>
      </c>
      <c r="C12118" t="s">
        <v>41</v>
      </c>
      <c r="D12118" t="s">
        <v>59</v>
      </c>
      <c r="E12118" t="s">
        <v>35</v>
      </c>
      <c r="F12118">
        <v>3</v>
      </c>
      <c r="G12118" t="s">
        <v>38</v>
      </c>
      <c r="H12118" t="s">
        <v>46</v>
      </c>
      <c r="I12118" t="s">
        <v>37</v>
      </c>
      <c r="J12118">
        <v>2477.1999999999998</v>
      </c>
    </row>
    <row r="12119" spans="1:10" x14ac:dyDescent="0.25">
      <c r="A12119">
        <v>5</v>
      </c>
      <c r="B12119">
        <v>2018</v>
      </c>
      <c r="C12119" t="s">
        <v>41</v>
      </c>
      <c r="D12119" t="s">
        <v>59</v>
      </c>
      <c r="E12119" t="s">
        <v>35</v>
      </c>
      <c r="F12119">
        <v>4</v>
      </c>
      <c r="G12119" t="s">
        <v>38</v>
      </c>
      <c r="H12119" t="s">
        <v>46</v>
      </c>
      <c r="I12119" t="s">
        <v>37</v>
      </c>
      <c r="J12119">
        <v>2602.6</v>
      </c>
    </row>
    <row r="12120" spans="1:10" x14ac:dyDescent="0.25">
      <c r="A12120">
        <v>5</v>
      </c>
      <c r="B12120">
        <v>2018</v>
      </c>
      <c r="C12120" t="s">
        <v>41</v>
      </c>
      <c r="D12120" t="s">
        <v>59</v>
      </c>
      <c r="E12120" t="s">
        <v>35</v>
      </c>
      <c r="F12120">
        <v>5</v>
      </c>
      <c r="G12120" t="s">
        <v>45</v>
      </c>
      <c r="H12120" t="s">
        <v>2</v>
      </c>
      <c r="I12120" t="s">
        <v>51</v>
      </c>
      <c r="J12120">
        <v>2049.1999999999998</v>
      </c>
    </row>
    <row r="12121" spans="1:10" x14ac:dyDescent="0.25">
      <c r="A12121">
        <v>5</v>
      </c>
      <c r="B12121">
        <v>2018</v>
      </c>
      <c r="C12121" t="s">
        <v>41</v>
      </c>
      <c r="D12121" t="s">
        <v>59</v>
      </c>
      <c r="E12121" t="s">
        <v>35</v>
      </c>
      <c r="F12121">
        <v>6</v>
      </c>
      <c r="G12121" t="s">
        <v>45</v>
      </c>
      <c r="H12121" t="s">
        <v>46</v>
      </c>
      <c r="I12121" t="s">
        <v>51</v>
      </c>
      <c r="J12121">
        <v>1937.3</v>
      </c>
    </row>
    <row r="12122" spans="1:10" x14ac:dyDescent="0.25">
      <c r="A12122">
        <v>6</v>
      </c>
      <c r="B12122">
        <v>2017</v>
      </c>
      <c r="C12122" t="s">
        <v>41</v>
      </c>
      <c r="D12122" t="s">
        <v>58</v>
      </c>
      <c r="E12122" t="s">
        <v>35</v>
      </c>
      <c r="F12122">
        <v>1</v>
      </c>
      <c r="G12122" t="s">
        <v>38</v>
      </c>
      <c r="H12122" t="s">
        <v>2</v>
      </c>
      <c r="I12122" t="s">
        <v>37</v>
      </c>
      <c r="J12122">
        <v>2150.8000000000002</v>
      </c>
    </row>
    <row r="12123" spans="1:10" x14ac:dyDescent="0.25">
      <c r="A12123">
        <v>6</v>
      </c>
      <c r="B12123">
        <v>2017</v>
      </c>
      <c r="C12123" t="s">
        <v>41</v>
      </c>
      <c r="D12123" t="s">
        <v>58</v>
      </c>
      <c r="E12123" t="s">
        <v>35</v>
      </c>
      <c r="F12123">
        <v>2</v>
      </c>
      <c r="G12123" t="s">
        <v>45</v>
      </c>
      <c r="H12123" t="s">
        <v>2</v>
      </c>
      <c r="I12123" t="s">
        <v>51</v>
      </c>
      <c r="J12123">
        <v>1944.2</v>
      </c>
    </row>
    <row r="12124" spans="1:10" x14ac:dyDescent="0.25">
      <c r="A12124">
        <v>6</v>
      </c>
      <c r="B12124">
        <v>2017</v>
      </c>
      <c r="C12124" t="s">
        <v>41</v>
      </c>
      <c r="D12124" t="s">
        <v>58</v>
      </c>
      <c r="E12124" t="s">
        <v>35</v>
      </c>
      <c r="F12124">
        <v>3</v>
      </c>
      <c r="G12124" t="s">
        <v>45</v>
      </c>
      <c r="H12124" t="s">
        <v>2</v>
      </c>
      <c r="I12124" t="s">
        <v>51</v>
      </c>
      <c r="J12124">
        <v>2228</v>
      </c>
    </row>
    <row r="12125" spans="1:10" x14ac:dyDescent="0.25">
      <c r="A12125">
        <v>6</v>
      </c>
      <c r="B12125">
        <v>2017</v>
      </c>
      <c r="C12125" t="s">
        <v>41</v>
      </c>
      <c r="D12125" t="s">
        <v>58</v>
      </c>
      <c r="E12125" t="s">
        <v>35</v>
      </c>
      <c r="F12125">
        <v>4</v>
      </c>
      <c r="G12125" t="s">
        <v>45</v>
      </c>
      <c r="H12125" t="s">
        <v>46</v>
      </c>
      <c r="I12125" t="s">
        <v>51</v>
      </c>
      <c r="J12125">
        <v>1935.6</v>
      </c>
    </row>
    <row r="12126" spans="1:10" x14ac:dyDescent="0.25">
      <c r="A12126">
        <v>6</v>
      </c>
      <c r="B12126">
        <v>2017</v>
      </c>
      <c r="C12126" t="s">
        <v>41</v>
      </c>
      <c r="D12126" t="s">
        <v>58</v>
      </c>
      <c r="E12126" t="s">
        <v>35</v>
      </c>
      <c r="F12126">
        <v>5</v>
      </c>
      <c r="G12126" t="s">
        <v>38</v>
      </c>
      <c r="H12126" t="s">
        <v>46</v>
      </c>
      <c r="I12126" t="s">
        <v>37</v>
      </c>
      <c r="J12126">
        <v>2474.5</v>
      </c>
    </row>
    <row r="12127" spans="1:10" x14ac:dyDescent="0.25">
      <c r="A12127">
        <v>6</v>
      </c>
      <c r="B12127">
        <v>2017</v>
      </c>
      <c r="C12127" t="s">
        <v>41</v>
      </c>
      <c r="D12127" t="s">
        <v>58</v>
      </c>
      <c r="E12127" t="s">
        <v>35</v>
      </c>
      <c r="F12127">
        <v>6</v>
      </c>
      <c r="G12127" t="s">
        <v>38</v>
      </c>
      <c r="H12127" t="s">
        <v>46</v>
      </c>
      <c r="I12127" t="s">
        <v>51</v>
      </c>
      <c r="J12127">
        <v>2798.5</v>
      </c>
    </row>
    <row r="12128" spans="1:10" x14ac:dyDescent="0.25">
      <c r="A12128">
        <v>6</v>
      </c>
      <c r="B12128">
        <v>2017</v>
      </c>
      <c r="C12128" t="s">
        <v>41</v>
      </c>
      <c r="D12128" t="s">
        <v>59</v>
      </c>
      <c r="E12128" t="s">
        <v>35</v>
      </c>
      <c r="F12128">
        <v>1</v>
      </c>
      <c r="G12128" t="s">
        <v>45</v>
      </c>
      <c r="H12128" t="s">
        <v>2</v>
      </c>
      <c r="I12128" t="s">
        <v>51</v>
      </c>
      <c r="J12128">
        <v>2037.1</v>
      </c>
    </row>
    <row r="12129" spans="1:10" x14ac:dyDescent="0.25">
      <c r="A12129">
        <v>6</v>
      </c>
      <c r="B12129">
        <v>2017</v>
      </c>
      <c r="C12129" t="s">
        <v>41</v>
      </c>
      <c r="D12129" t="s">
        <v>59</v>
      </c>
      <c r="E12129" t="s">
        <v>35</v>
      </c>
      <c r="F12129">
        <v>2</v>
      </c>
      <c r="G12129" t="s">
        <v>38</v>
      </c>
      <c r="H12129" t="s">
        <v>46</v>
      </c>
      <c r="I12129" t="s">
        <v>37</v>
      </c>
      <c r="J12129">
        <v>2047</v>
      </c>
    </row>
    <row r="12130" spans="1:10" x14ac:dyDescent="0.25">
      <c r="A12130">
        <v>6</v>
      </c>
      <c r="B12130">
        <v>2017</v>
      </c>
      <c r="C12130" t="s">
        <v>41</v>
      </c>
      <c r="D12130" t="s">
        <v>59</v>
      </c>
      <c r="E12130" t="s">
        <v>35</v>
      </c>
      <c r="F12130">
        <v>3</v>
      </c>
      <c r="G12130" t="s">
        <v>45</v>
      </c>
      <c r="H12130" t="s">
        <v>2</v>
      </c>
      <c r="I12130" t="s">
        <v>37</v>
      </c>
      <c r="J12130">
        <v>2351.6999999999998</v>
      </c>
    </row>
    <row r="12131" spans="1:10" x14ac:dyDescent="0.25">
      <c r="A12131">
        <v>6</v>
      </c>
      <c r="B12131">
        <v>2017</v>
      </c>
      <c r="C12131" t="s">
        <v>41</v>
      </c>
      <c r="D12131" t="s">
        <v>59</v>
      </c>
      <c r="E12131" t="s">
        <v>35</v>
      </c>
      <c r="F12131">
        <v>4</v>
      </c>
      <c r="G12131" t="s">
        <v>38</v>
      </c>
      <c r="H12131" t="s">
        <v>2</v>
      </c>
      <c r="I12131" t="s">
        <v>51</v>
      </c>
      <c r="J12131">
        <v>2223.8000000000002</v>
      </c>
    </row>
    <row r="12132" spans="1:10" x14ac:dyDescent="0.25">
      <c r="A12132">
        <v>6</v>
      </c>
      <c r="B12132">
        <v>2017</v>
      </c>
      <c r="C12132" t="s">
        <v>41</v>
      </c>
      <c r="D12132" t="s">
        <v>59</v>
      </c>
      <c r="E12132" t="s">
        <v>35</v>
      </c>
      <c r="F12132">
        <v>5</v>
      </c>
      <c r="G12132" t="s">
        <v>45</v>
      </c>
      <c r="H12132" t="s">
        <v>46</v>
      </c>
      <c r="I12132" t="s">
        <v>51</v>
      </c>
      <c r="J12132">
        <v>2404.3000000000002</v>
      </c>
    </row>
    <row r="12133" spans="1:10" x14ac:dyDescent="0.25">
      <c r="A12133">
        <v>6</v>
      </c>
      <c r="B12133">
        <v>2017</v>
      </c>
      <c r="C12133" t="s">
        <v>41</v>
      </c>
      <c r="D12133" t="s">
        <v>59</v>
      </c>
      <c r="E12133" t="s">
        <v>35</v>
      </c>
      <c r="F12133">
        <v>6</v>
      </c>
      <c r="G12133" t="s">
        <v>45</v>
      </c>
      <c r="H12133" t="s">
        <v>2</v>
      </c>
      <c r="I12133" t="s">
        <v>37</v>
      </c>
      <c r="J12133">
        <v>2109.5</v>
      </c>
    </row>
    <row r="12134" spans="1:10" x14ac:dyDescent="0.25">
      <c r="A12134">
        <v>6</v>
      </c>
      <c r="B12134">
        <v>2018</v>
      </c>
      <c r="C12134" t="s">
        <v>41</v>
      </c>
      <c r="D12134" t="s">
        <v>58</v>
      </c>
      <c r="E12134" t="s">
        <v>35</v>
      </c>
      <c r="F12134">
        <v>1</v>
      </c>
      <c r="G12134" t="s">
        <v>45</v>
      </c>
      <c r="H12134" t="s">
        <v>46</v>
      </c>
      <c r="I12134" t="s">
        <v>51</v>
      </c>
      <c r="J12134">
        <v>2262.1999999999998</v>
      </c>
    </row>
    <row r="12135" spans="1:10" x14ac:dyDescent="0.25">
      <c r="A12135">
        <v>6</v>
      </c>
      <c r="B12135">
        <v>2018</v>
      </c>
      <c r="C12135" t="s">
        <v>41</v>
      </c>
      <c r="D12135" t="s">
        <v>58</v>
      </c>
      <c r="E12135" t="s">
        <v>35</v>
      </c>
      <c r="F12135">
        <v>2</v>
      </c>
      <c r="G12135" t="s">
        <v>38</v>
      </c>
      <c r="H12135" t="s">
        <v>2</v>
      </c>
      <c r="I12135" t="s">
        <v>51</v>
      </c>
      <c r="J12135">
        <v>2178.1999999999998</v>
      </c>
    </row>
    <row r="12136" spans="1:10" x14ac:dyDescent="0.25">
      <c r="A12136">
        <v>6</v>
      </c>
      <c r="B12136">
        <v>2018</v>
      </c>
      <c r="C12136" t="s">
        <v>41</v>
      </c>
      <c r="D12136" t="s">
        <v>58</v>
      </c>
      <c r="E12136" t="s">
        <v>35</v>
      </c>
      <c r="F12136">
        <v>3</v>
      </c>
      <c r="G12136" t="s">
        <v>38</v>
      </c>
      <c r="H12136" t="s">
        <v>2</v>
      </c>
      <c r="I12136" t="s">
        <v>51</v>
      </c>
      <c r="J12136">
        <v>2552.1999999999998</v>
      </c>
    </row>
    <row r="12137" spans="1:10" x14ac:dyDescent="0.25">
      <c r="A12137">
        <v>6</v>
      </c>
      <c r="B12137">
        <v>2018</v>
      </c>
      <c r="C12137" t="s">
        <v>41</v>
      </c>
      <c r="D12137" t="s">
        <v>58</v>
      </c>
      <c r="E12137" t="s">
        <v>35</v>
      </c>
      <c r="F12137">
        <v>4</v>
      </c>
      <c r="G12137" t="s">
        <v>45</v>
      </c>
      <c r="H12137" t="s">
        <v>46</v>
      </c>
      <c r="I12137" t="s">
        <v>37</v>
      </c>
      <c r="J12137">
        <v>1962.9</v>
      </c>
    </row>
    <row r="12138" spans="1:10" x14ac:dyDescent="0.25">
      <c r="A12138">
        <v>6</v>
      </c>
      <c r="B12138">
        <v>2018</v>
      </c>
      <c r="C12138" t="s">
        <v>41</v>
      </c>
      <c r="D12138" t="s">
        <v>58</v>
      </c>
      <c r="E12138" t="s">
        <v>35</v>
      </c>
      <c r="F12138">
        <v>5</v>
      </c>
      <c r="G12138" t="s">
        <v>38</v>
      </c>
      <c r="H12138" t="s">
        <v>46</v>
      </c>
      <c r="I12138" t="s">
        <v>51</v>
      </c>
      <c r="J12138">
        <v>2767.4</v>
      </c>
    </row>
    <row r="12139" spans="1:10" x14ac:dyDescent="0.25">
      <c r="A12139">
        <v>6</v>
      </c>
      <c r="B12139">
        <v>2018</v>
      </c>
      <c r="C12139" t="s">
        <v>41</v>
      </c>
      <c r="D12139" t="s">
        <v>58</v>
      </c>
      <c r="E12139" t="s">
        <v>35</v>
      </c>
      <c r="F12139">
        <v>6</v>
      </c>
      <c r="G12139" t="s">
        <v>38</v>
      </c>
      <c r="H12139" t="s">
        <v>46</v>
      </c>
      <c r="I12139" t="s">
        <v>37</v>
      </c>
      <c r="J12139">
        <v>3047.3</v>
      </c>
    </row>
    <row r="12140" spans="1:10" x14ac:dyDescent="0.25">
      <c r="A12140">
        <v>6</v>
      </c>
      <c r="B12140">
        <v>2018</v>
      </c>
      <c r="C12140" t="s">
        <v>41</v>
      </c>
      <c r="D12140" t="s">
        <v>59</v>
      </c>
      <c r="E12140" t="s">
        <v>35</v>
      </c>
      <c r="F12140">
        <v>1</v>
      </c>
      <c r="G12140" t="s">
        <v>45</v>
      </c>
      <c r="H12140" t="s">
        <v>2</v>
      </c>
      <c r="I12140" t="s">
        <v>51</v>
      </c>
      <c r="J12140">
        <v>2039.5</v>
      </c>
    </row>
    <row r="12141" spans="1:10" x14ac:dyDescent="0.25">
      <c r="A12141">
        <v>6</v>
      </c>
      <c r="B12141">
        <v>2018</v>
      </c>
      <c r="C12141" t="s">
        <v>41</v>
      </c>
      <c r="D12141" t="s">
        <v>59</v>
      </c>
      <c r="E12141" t="s">
        <v>35</v>
      </c>
      <c r="F12141">
        <v>2</v>
      </c>
      <c r="G12141" t="s">
        <v>38</v>
      </c>
      <c r="H12141" t="s">
        <v>2</v>
      </c>
      <c r="I12141" t="s">
        <v>37</v>
      </c>
      <c r="J12141">
        <v>2068.9</v>
      </c>
    </row>
    <row r="12142" spans="1:10" x14ac:dyDescent="0.25">
      <c r="A12142">
        <v>6</v>
      </c>
      <c r="B12142">
        <v>2018</v>
      </c>
      <c r="C12142" t="s">
        <v>41</v>
      </c>
      <c r="D12142" t="s">
        <v>59</v>
      </c>
      <c r="E12142" t="s">
        <v>35</v>
      </c>
      <c r="F12142">
        <v>3</v>
      </c>
      <c r="G12142" t="s">
        <v>45</v>
      </c>
      <c r="H12142" t="s">
        <v>46</v>
      </c>
      <c r="I12142" t="s">
        <v>51</v>
      </c>
      <c r="J12142">
        <v>2085</v>
      </c>
    </row>
    <row r="12143" spans="1:10" x14ac:dyDescent="0.25">
      <c r="A12143">
        <v>6</v>
      </c>
      <c r="B12143">
        <v>2018</v>
      </c>
      <c r="C12143" t="s">
        <v>41</v>
      </c>
      <c r="D12143" t="s">
        <v>59</v>
      </c>
      <c r="E12143" t="s">
        <v>35</v>
      </c>
      <c r="F12143">
        <v>4</v>
      </c>
      <c r="G12143" t="s">
        <v>38</v>
      </c>
      <c r="H12143" t="s">
        <v>46</v>
      </c>
      <c r="I12143" t="s">
        <v>51</v>
      </c>
      <c r="J12143">
        <v>2335.3000000000002</v>
      </c>
    </row>
    <row r="12144" spans="1:10" x14ac:dyDescent="0.25">
      <c r="A12144">
        <v>6</v>
      </c>
      <c r="B12144">
        <v>2018</v>
      </c>
      <c r="C12144" t="s">
        <v>41</v>
      </c>
      <c r="D12144" t="s">
        <v>59</v>
      </c>
      <c r="E12144" t="s">
        <v>35</v>
      </c>
      <c r="F12144">
        <v>5</v>
      </c>
      <c r="G12144" t="s">
        <v>45</v>
      </c>
      <c r="H12144" t="s">
        <v>2</v>
      </c>
      <c r="I12144" t="s">
        <v>37</v>
      </c>
      <c r="J12144">
        <v>2391.8000000000002</v>
      </c>
    </row>
    <row r="12145" spans="1:10" x14ac:dyDescent="0.25">
      <c r="A12145">
        <v>6</v>
      </c>
      <c r="B12145">
        <v>2018</v>
      </c>
      <c r="C12145" t="s">
        <v>41</v>
      </c>
      <c r="D12145" t="s">
        <v>59</v>
      </c>
      <c r="E12145" t="s">
        <v>35</v>
      </c>
      <c r="F12145">
        <v>6</v>
      </c>
      <c r="G12145" t="s">
        <v>38</v>
      </c>
      <c r="H12145" t="s">
        <v>2</v>
      </c>
      <c r="I12145" t="s">
        <v>37</v>
      </c>
      <c r="J12145">
        <v>2073.6999999999998</v>
      </c>
    </row>
    <row r="12146" spans="1:10" x14ac:dyDescent="0.25">
      <c r="A12146">
        <v>7</v>
      </c>
      <c r="B12146">
        <v>2017</v>
      </c>
      <c r="C12146" t="s">
        <v>41</v>
      </c>
      <c r="D12146" t="s">
        <v>58</v>
      </c>
      <c r="E12146" t="s">
        <v>35</v>
      </c>
      <c r="F12146">
        <v>1</v>
      </c>
      <c r="G12146" t="s">
        <v>38</v>
      </c>
      <c r="H12146" t="s">
        <v>2</v>
      </c>
      <c r="I12146" t="s">
        <v>37</v>
      </c>
      <c r="J12146">
        <v>1885.7</v>
      </c>
    </row>
    <row r="12147" spans="1:10" x14ac:dyDescent="0.25">
      <c r="A12147">
        <v>7</v>
      </c>
      <c r="B12147">
        <v>2017</v>
      </c>
      <c r="C12147" t="s">
        <v>41</v>
      </c>
      <c r="D12147" t="s">
        <v>58</v>
      </c>
      <c r="E12147" t="s">
        <v>35</v>
      </c>
      <c r="F12147">
        <v>2</v>
      </c>
      <c r="G12147" t="s">
        <v>38</v>
      </c>
      <c r="H12147" t="s">
        <v>46</v>
      </c>
      <c r="I12147" t="s">
        <v>51</v>
      </c>
      <c r="J12147">
        <v>1990.9</v>
      </c>
    </row>
    <row r="12148" spans="1:10" x14ac:dyDescent="0.25">
      <c r="A12148">
        <v>7</v>
      </c>
      <c r="B12148">
        <v>2017</v>
      </c>
      <c r="C12148" t="s">
        <v>41</v>
      </c>
      <c r="D12148" t="s">
        <v>58</v>
      </c>
      <c r="E12148" t="s">
        <v>35</v>
      </c>
      <c r="F12148">
        <v>3</v>
      </c>
      <c r="G12148" t="s">
        <v>38</v>
      </c>
      <c r="H12148" t="s">
        <v>46</v>
      </c>
      <c r="I12148" t="s">
        <v>37</v>
      </c>
      <c r="J12148">
        <v>2241.3000000000002</v>
      </c>
    </row>
    <row r="12149" spans="1:10" x14ac:dyDescent="0.25">
      <c r="A12149">
        <v>7</v>
      </c>
      <c r="B12149">
        <v>2017</v>
      </c>
      <c r="C12149" t="s">
        <v>41</v>
      </c>
      <c r="D12149" t="s">
        <v>58</v>
      </c>
      <c r="E12149" t="s">
        <v>35</v>
      </c>
      <c r="F12149">
        <v>4</v>
      </c>
      <c r="G12149" t="s">
        <v>38</v>
      </c>
      <c r="H12149" t="s">
        <v>2</v>
      </c>
      <c r="I12149" t="s">
        <v>51</v>
      </c>
      <c r="J12149">
        <v>2299.6</v>
      </c>
    </row>
    <row r="12150" spans="1:10" x14ac:dyDescent="0.25">
      <c r="A12150">
        <v>7</v>
      </c>
      <c r="B12150">
        <v>2017</v>
      </c>
      <c r="C12150" t="s">
        <v>41</v>
      </c>
      <c r="D12150" t="s">
        <v>58</v>
      </c>
      <c r="E12150" t="s">
        <v>35</v>
      </c>
      <c r="F12150">
        <v>5</v>
      </c>
      <c r="G12150" t="s">
        <v>38</v>
      </c>
      <c r="H12150" t="s">
        <v>46</v>
      </c>
      <c r="I12150" t="s">
        <v>51</v>
      </c>
      <c r="J12150">
        <v>2574</v>
      </c>
    </row>
    <row r="12151" spans="1:10" x14ac:dyDescent="0.25">
      <c r="A12151">
        <v>7</v>
      </c>
      <c r="B12151">
        <v>2017</v>
      </c>
      <c r="C12151" t="s">
        <v>41</v>
      </c>
      <c r="D12151" t="s">
        <v>58</v>
      </c>
      <c r="E12151" t="s">
        <v>35</v>
      </c>
      <c r="F12151">
        <v>6</v>
      </c>
      <c r="G12151" t="s">
        <v>38</v>
      </c>
      <c r="H12151" t="s">
        <v>2</v>
      </c>
      <c r="I12151" t="s">
        <v>37</v>
      </c>
      <c r="J12151">
        <v>1709</v>
      </c>
    </row>
    <row r="12152" spans="1:10" x14ac:dyDescent="0.25">
      <c r="A12152">
        <v>7</v>
      </c>
      <c r="B12152">
        <v>2017</v>
      </c>
      <c r="C12152" t="s">
        <v>41</v>
      </c>
      <c r="D12152" t="s">
        <v>59</v>
      </c>
      <c r="E12152" t="s">
        <v>35</v>
      </c>
      <c r="F12152">
        <v>1</v>
      </c>
      <c r="G12152" t="s">
        <v>45</v>
      </c>
      <c r="H12152" t="s">
        <v>2</v>
      </c>
      <c r="I12152" t="s">
        <v>37</v>
      </c>
      <c r="J12152">
        <v>2165.8000000000002</v>
      </c>
    </row>
    <row r="12153" spans="1:10" x14ac:dyDescent="0.25">
      <c r="A12153">
        <v>7</v>
      </c>
      <c r="B12153">
        <v>2017</v>
      </c>
      <c r="C12153" t="s">
        <v>41</v>
      </c>
      <c r="D12153" t="s">
        <v>59</v>
      </c>
      <c r="E12153" t="s">
        <v>35</v>
      </c>
      <c r="F12153">
        <v>2</v>
      </c>
      <c r="G12153" t="s">
        <v>45</v>
      </c>
      <c r="H12153" t="s">
        <v>46</v>
      </c>
      <c r="I12153" t="s">
        <v>51</v>
      </c>
      <c r="J12153">
        <v>1894.1</v>
      </c>
    </row>
    <row r="12154" spans="1:10" x14ac:dyDescent="0.25">
      <c r="A12154">
        <v>7</v>
      </c>
      <c r="B12154">
        <v>2017</v>
      </c>
      <c r="C12154" t="s">
        <v>41</v>
      </c>
      <c r="D12154" t="s">
        <v>59</v>
      </c>
      <c r="E12154" t="s">
        <v>35</v>
      </c>
      <c r="F12154">
        <v>3</v>
      </c>
      <c r="G12154" t="s">
        <v>38</v>
      </c>
      <c r="H12154" t="s">
        <v>46</v>
      </c>
      <c r="I12154" t="s">
        <v>37</v>
      </c>
      <c r="J12154">
        <v>1885</v>
      </c>
    </row>
    <row r="12155" spans="1:10" x14ac:dyDescent="0.25">
      <c r="A12155">
        <v>7</v>
      </c>
      <c r="B12155">
        <v>2017</v>
      </c>
      <c r="C12155" t="s">
        <v>41</v>
      </c>
      <c r="D12155" t="s">
        <v>59</v>
      </c>
      <c r="E12155" t="s">
        <v>35</v>
      </c>
      <c r="F12155">
        <v>4</v>
      </c>
      <c r="G12155" t="s">
        <v>45</v>
      </c>
      <c r="H12155" t="s">
        <v>46</v>
      </c>
      <c r="I12155" t="s">
        <v>37</v>
      </c>
      <c r="J12155">
        <v>2586.5</v>
      </c>
    </row>
    <row r="12156" spans="1:10" x14ac:dyDescent="0.25">
      <c r="A12156">
        <v>7</v>
      </c>
      <c r="B12156">
        <v>2017</v>
      </c>
      <c r="C12156" t="s">
        <v>41</v>
      </c>
      <c r="D12156" t="s">
        <v>59</v>
      </c>
      <c r="E12156" t="s">
        <v>35</v>
      </c>
      <c r="F12156">
        <v>5</v>
      </c>
      <c r="G12156" t="s">
        <v>45</v>
      </c>
      <c r="H12156" t="s">
        <v>2</v>
      </c>
      <c r="I12156" t="s">
        <v>51</v>
      </c>
      <c r="J12156">
        <v>2256.9</v>
      </c>
    </row>
    <row r="12157" spans="1:10" x14ac:dyDescent="0.25">
      <c r="A12157">
        <v>7</v>
      </c>
      <c r="B12157">
        <v>2017</v>
      </c>
      <c r="C12157" t="s">
        <v>41</v>
      </c>
      <c r="D12157" t="s">
        <v>59</v>
      </c>
      <c r="E12157" t="s">
        <v>35</v>
      </c>
      <c r="F12157">
        <v>6</v>
      </c>
      <c r="G12157" t="s">
        <v>45</v>
      </c>
      <c r="H12157" t="s">
        <v>2</v>
      </c>
      <c r="I12157" t="s">
        <v>37</v>
      </c>
      <c r="J12157">
        <v>1594</v>
      </c>
    </row>
    <row r="12158" spans="1:10" x14ac:dyDescent="0.25">
      <c r="A12158">
        <v>7</v>
      </c>
      <c r="B12158">
        <v>2018</v>
      </c>
      <c r="C12158" t="s">
        <v>41</v>
      </c>
      <c r="D12158" t="s">
        <v>58</v>
      </c>
      <c r="E12158" t="s">
        <v>35</v>
      </c>
      <c r="F12158">
        <v>1</v>
      </c>
      <c r="G12158" t="s">
        <v>38</v>
      </c>
      <c r="H12158" t="s">
        <v>46</v>
      </c>
      <c r="I12158" t="s">
        <v>37</v>
      </c>
      <c r="J12158">
        <v>3241.2</v>
      </c>
    </row>
    <row r="12159" spans="1:10" x14ac:dyDescent="0.25">
      <c r="A12159">
        <v>7</v>
      </c>
      <c r="B12159">
        <v>2018</v>
      </c>
      <c r="C12159" t="s">
        <v>41</v>
      </c>
      <c r="D12159" t="s">
        <v>58</v>
      </c>
      <c r="E12159" t="s">
        <v>35</v>
      </c>
      <c r="F12159">
        <v>2</v>
      </c>
      <c r="G12159" t="s">
        <v>45</v>
      </c>
      <c r="H12159" t="s">
        <v>46</v>
      </c>
      <c r="I12159" t="s">
        <v>51</v>
      </c>
      <c r="J12159">
        <v>2516.4</v>
      </c>
    </row>
    <row r="12160" spans="1:10" x14ac:dyDescent="0.25">
      <c r="A12160">
        <v>7</v>
      </c>
      <c r="B12160">
        <v>2018</v>
      </c>
      <c r="C12160" t="s">
        <v>41</v>
      </c>
      <c r="D12160" t="s">
        <v>58</v>
      </c>
      <c r="E12160" t="s">
        <v>35</v>
      </c>
      <c r="F12160">
        <v>3</v>
      </c>
      <c r="G12160" t="s">
        <v>45</v>
      </c>
      <c r="H12160" t="s">
        <v>46</v>
      </c>
      <c r="I12160" t="s">
        <v>51</v>
      </c>
      <c r="J12160">
        <v>2715.4</v>
      </c>
    </row>
    <row r="12161" spans="1:10" x14ac:dyDescent="0.25">
      <c r="A12161">
        <v>7</v>
      </c>
      <c r="B12161">
        <v>2018</v>
      </c>
      <c r="C12161" t="s">
        <v>41</v>
      </c>
      <c r="D12161" t="s">
        <v>58</v>
      </c>
      <c r="E12161" t="s">
        <v>35</v>
      </c>
      <c r="F12161">
        <v>4</v>
      </c>
      <c r="G12161" t="s">
        <v>45</v>
      </c>
      <c r="H12161" t="s">
        <v>2</v>
      </c>
      <c r="I12161" t="s">
        <v>37</v>
      </c>
      <c r="J12161">
        <v>2704.8</v>
      </c>
    </row>
    <row r="12162" spans="1:10" x14ac:dyDescent="0.25">
      <c r="A12162">
        <v>7</v>
      </c>
      <c r="B12162">
        <v>2018</v>
      </c>
      <c r="C12162" t="s">
        <v>41</v>
      </c>
      <c r="D12162" t="s">
        <v>58</v>
      </c>
      <c r="E12162" t="s">
        <v>35</v>
      </c>
      <c r="F12162">
        <v>5</v>
      </c>
      <c r="G12162" t="s">
        <v>45</v>
      </c>
      <c r="H12162" t="s">
        <v>46</v>
      </c>
      <c r="I12162" t="s">
        <v>51</v>
      </c>
      <c r="J12162">
        <v>2801.8</v>
      </c>
    </row>
    <row r="12163" spans="1:10" x14ac:dyDescent="0.25">
      <c r="A12163">
        <v>7</v>
      </c>
      <c r="B12163">
        <v>2018</v>
      </c>
      <c r="C12163" t="s">
        <v>41</v>
      </c>
      <c r="D12163" t="s">
        <v>58</v>
      </c>
      <c r="E12163" t="s">
        <v>35</v>
      </c>
      <c r="F12163">
        <v>6</v>
      </c>
      <c r="G12163" t="s">
        <v>45</v>
      </c>
      <c r="H12163" t="s">
        <v>2</v>
      </c>
      <c r="I12163" t="s">
        <v>37</v>
      </c>
      <c r="J12163">
        <v>2660.9</v>
      </c>
    </row>
    <row r="12164" spans="1:10" x14ac:dyDescent="0.25">
      <c r="A12164">
        <v>7</v>
      </c>
      <c r="B12164">
        <v>2018</v>
      </c>
      <c r="C12164" t="s">
        <v>41</v>
      </c>
      <c r="D12164" t="s">
        <v>59</v>
      </c>
      <c r="E12164" t="s">
        <v>35</v>
      </c>
      <c r="F12164">
        <v>1</v>
      </c>
      <c r="G12164" t="s">
        <v>38</v>
      </c>
      <c r="H12164" t="s">
        <v>46</v>
      </c>
      <c r="I12164" t="s">
        <v>37</v>
      </c>
      <c r="J12164">
        <v>2589.8000000000002</v>
      </c>
    </row>
    <row r="12165" spans="1:10" x14ac:dyDescent="0.25">
      <c r="A12165">
        <v>7</v>
      </c>
      <c r="B12165">
        <v>2018</v>
      </c>
      <c r="C12165" t="s">
        <v>41</v>
      </c>
      <c r="D12165" t="s">
        <v>59</v>
      </c>
      <c r="E12165" t="s">
        <v>35</v>
      </c>
      <c r="F12165">
        <v>2</v>
      </c>
      <c r="G12165" t="s">
        <v>38</v>
      </c>
      <c r="H12165" t="s">
        <v>46</v>
      </c>
      <c r="I12165" t="s">
        <v>51</v>
      </c>
      <c r="J12165">
        <v>2058.3000000000002</v>
      </c>
    </row>
    <row r="12166" spans="1:10" x14ac:dyDescent="0.25">
      <c r="A12166">
        <v>7</v>
      </c>
      <c r="B12166">
        <v>2018</v>
      </c>
      <c r="C12166" t="s">
        <v>41</v>
      </c>
      <c r="D12166" t="s">
        <v>59</v>
      </c>
      <c r="E12166" t="s">
        <v>35</v>
      </c>
      <c r="F12166">
        <v>3</v>
      </c>
      <c r="G12166" t="s">
        <v>45</v>
      </c>
      <c r="H12166" t="s">
        <v>46</v>
      </c>
      <c r="I12166" t="s">
        <v>51</v>
      </c>
      <c r="J12166">
        <v>2541.1999999999998</v>
      </c>
    </row>
    <row r="12167" spans="1:10" x14ac:dyDescent="0.25">
      <c r="A12167">
        <v>7</v>
      </c>
      <c r="B12167">
        <v>2018</v>
      </c>
      <c r="C12167" t="s">
        <v>41</v>
      </c>
      <c r="D12167" t="s">
        <v>59</v>
      </c>
      <c r="E12167" t="s">
        <v>35</v>
      </c>
      <c r="F12167">
        <v>4</v>
      </c>
      <c r="G12167" t="s">
        <v>45</v>
      </c>
      <c r="H12167" t="s">
        <v>46</v>
      </c>
      <c r="I12167" t="s">
        <v>37</v>
      </c>
      <c r="J12167">
        <v>2188.4</v>
      </c>
    </row>
    <row r="12168" spans="1:10" x14ac:dyDescent="0.25">
      <c r="A12168">
        <v>7</v>
      </c>
      <c r="B12168">
        <v>2018</v>
      </c>
      <c r="C12168" t="s">
        <v>41</v>
      </c>
      <c r="D12168" t="s">
        <v>59</v>
      </c>
      <c r="E12168" t="s">
        <v>35</v>
      </c>
      <c r="F12168">
        <v>5</v>
      </c>
      <c r="G12168" t="s">
        <v>45</v>
      </c>
      <c r="H12168" t="s">
        <v>46</v>
      </c>
      <c r="I12168" t="s">
        <v>37</v>
      </c>
      <c r="J12168">
        <v>2474.9</v>
      </c>
    </row>
    <row r="12169" spans="1:10" x14ac:dyDescent="0.25">
      <c r="A12169">
        <v>7</v>
      </c>
      <c r="B12169">
        <v>2018</v>
      </c>
      <c r="C12169" t="s">
        <v>41</v>
      </c>
      <c r="D12169" t="s">
        <v>59</v>
      </c>
      <c r="E12169" t="s">
        <v>35</v>
      </c>
      <c r="F12169">
        <v>6</v>
      </c>
      <c r="G12169" t="s">
        <v>45</v>
      </c>
      <c r="H12169" t="s">
        <v>46</v>
      </c>
      <c r="I12169" t="s">
        <v>37</v>
      </c>
      <c r="J12169">
        <v>3020.7</v>
      </c>
    </row>
    <row r="12170" spans="1:10" x14ac:dyDescent="0.25">
      <c r="A12170">
        <v>8</v>
      </c>
      <c r="B12170">
        <v>2017</v>
      </c>
      <c r="C12170" t="s">
        <v>41</v>
      </c>
      <c r="D12170" t="s">
        <v>58</v>
      </c>
      <c r="E12170" t="s">
        <v>35</v>
      </c>
      <c r="F12170">
        <v>1</v>
      </c>
      <c r="G12170" t="s">
        <v>45</v>
      </c>
      <c r="H12170" t="s">
        <v>46</v>
      </c>
      <c r="I12170" t="s">
        <v>51</v>
      </c>
      <c r="J12170">
        <v>1891.7</v>
      </c>
    </row>
    <row r="12171" spans="1:10" x14ac:dyDescent="0.25">
      <c r="A12171">
        <v>8</v>
      </c>
      <c r="B12171">
        <v>2017</v>
      </c>
      <c r="C12171" t="s">
        <v>41</v>
      </c>
      <c r="D12171" t="s">
        <v>58</v>
      </c>
      <c r="E12171" t="s">
        <v>35</v>
      </c>
      <c r="F12171">
        <v>2</v>
      </c>
      <c r="G12171" t="s">
        <v>45</v>
      </c>
      <c r="H12171" t="s">
        <v>2</v>
      </c>
      <c r="I12171" t="s">
        <v>51</v>
      </c>
      <c r="J12171">
        <v>2097.4</v>
      </c>
    </row>
    <row r="12172" spans="1:10" x14ac:dyDescent="0.25">
      <c r="A12172">
        <v>8</v>
      </c>
      <c r="B12172">
        <v>2017</v>
      </c>
      <c r="C12172" t="s">
        <v>41</v>
      </c>
      <c r="D12172" t="s">
        <v>58</v>
      </c>
      <c r="E12172" t="s">
        <v>35</v>
      </c>
      <c r="F12172">
        <v>3</v>
      </c>
      <c r="G12172" t="s">
        <v>38</v>
      </c>
      <c r="H12172" t="s">
        <v>46</v>
      </c>
      <c r="I12172" t="s">
        <v>37</v>
      </c>
      <c r="J12172">
        <v>2146</v>
      </c>
    </row>
    <row r="12173" spans="1:10" x14ac:dyDescent="0.25">
      <c r="A12173">
        <v>8</v>
      </c>
      <c r="B12173">
        <v>2017</v>
      </c>
      <c r="C12173" t="s">
        <v>41</v>
      </c>
      <c r="D12173" t="s">
        <v>58</v>
      </c>
      <c r="E12173" t="s">
        <v>35</v>
      </c>
      <c r="F12173">
        <v>4</v>
      </c>
      <c r="G12173" t="s">
        <v>45</v>
      </c>
      <c r="H12173" t="s">
        <v>46</v>
      </c>
      <c r="I12173" t="s">
        <v>51</v>
      </c>
      <c r="J12173">
        <v>2260.5</v>
      </c>
    </row>
    <row r="12174" spans="1:10" x14ac:dyDescent="0.25">
      <c r="A12174">
        <v>8</v>
      </c>
      <c r="B12174">
        <v>2017</v>
      </c>
      <c r="C12174" t="s">
        <v>41</v>
      </c>
      <c r="D12174" t="s">
        <v>58</v>
      </c>
      <c r="E12174" t="s">
        <v>35</v>
      </c>
      <c r="F12174">
        <v>5</v>
      </c>
      <c r="G12174" t="s">
        <v>38</v>
      </c>
      <c r="H12174" t="s">
        <v>2</v>
      </c>
      <c r="I12174" t="s">
        <v>51</v>
      </c>
      <c r="J12174">
        <v>1887.1</v>
      </c>
    </row>
    <row r="12175" spans="1:10" x14ac:dyDescent="0.25">
      <c r="A12175">
        <v>8</v>
      </c>
      <c r="B12175">
        <v>2017</v>
      </c>
      <c r="C12175" t="s">
        <v>41</v>
      </c>
      <c r="D12175" t="s">
        <v>58</v>
      </c>
      <c r="E12175" t="s">
        <v>35</v>
      </c>
      <c r="F12175">
        <v>6</v>
      </c>
      <c r="G12175" t="s">
        <v>45</v>
      </c>
      <c r="H12175" t="s">
        <v>2</v>
      </c>
      <c r="I12175" t="s">
        <v>37</v>
      </c>
      <c r="J12175">
        <v>1757.4</v>
      </c>
    </row>
    <row r="12176" spans="1:10" x14ac:dyDescent="0.25">
      <c r="A12176">
        <v>8</v>
      </c>
      <c r="B12176">
        <v>2017</v>
      </c>
      <c r="C12176" t="s">
        <v>41</v>
      </c>
      <c r="D12176" t="s">
        <v>59</v>
      </c>
      <c r="E12176" t="s">
        <v>35</v>
      </c>
      <c r="F12176">
        <v>1</v>
      </c>
      <c r="G12176" t="s">
        <v>38</v>
      </c>
      <c r="H12176" t="s">
        <v>46</v>
      </c>
      <c r="I12176" t="s">
        <v>37</v>
      </c>
      <c r="J12176">
        <v>2268.6999999999998</v>
      </c>
    </row>
    <row r="12177" spans="1:10" x14ac:dyDescent="0.25">
      <c r="A12177">
        <v>8</v>
      </c>
      <c r="B12177">
        <v>2017</v>
      </c>
      <c r="C12177" t="s">
        <v>41</v>
      </c>
      <c r="D12177" t="s">
        <v>59</v>
      </c>
      <c r="E12177" t="s">
        <v>35</v>
      </c>
      <c r="F12177">
        <v>2</v>
      </c>
      <c r="G12177" t="s">
        <v>45</v>
      </c>
      <c r="H12177" t="s">
        <v>46</v>
      </c>
      <c r="I12177" t="s">
        <v>37</v>
      </c>
      <c r="J12177">
        <v>1476.6</v>
      </c>
    </row>
    <row r="12178" spans="1:10" x14ac:dyDescent="0.25">
      <c r="A12178">
        <v>8</v>
      </c>
      <c r="B12178">
        <v>2017</v>
      </c>
      <c r="C12178" t="s">
        <v>41</v>
      </c>
      <c r="D12178" t="s">
        <v>59</v>
      </c>
      <c r="E12178" t="s">
        <v>35</v>
      </c>
      <c r="F12178">
        <v>3</v>
      </c>
      <c r="G12178" t="s">
        <v>45</v>
      </c>
      <c r="H12178" t="s">
        <v>46</v>
      </c>
      <c r="I12178" t="s">
        <v>37</v>
      </c>
      <c r="J12178">
        <v>3200.6</v>
      </c>
    </row>
    <row r="12179" spans="1:10" x14ac:dyDescent="0.25">
      <c r="A12179">
        <v>8</v>
      </c>
      <c r="B12179">
        <v>2017</v>
      </c>
      <c r="C12179" t="s">
        <v>41</v>
      </c>
      <c r="D12179" t="s">
        <v>59</v>
      </c>
      <c r="E12179" t="s">
        <v>35</v>
      </c>
      <c r="F12179">
        <v>4</v>
      </c>
      <c r="G12179" t="s">
        <v>38</v>
      </c>
      <c r="H12179" t="s">
        <v>46</v>
      </c>
      <c r="I12179" t="s">
        <v>51</v>
      </c>
      <c r="J12179">
        <v>1952.9</v>
      </c>
    </row>
    <row r="12180" spans="1:10" x14ac:dyDescent="0.25">
      <c r="A12180">
        <v>8</v>
      </c>
      <c r="B12180">
        <v>2017</v>
      </c>
      <c r="C12180" t="s">
        <v>41</v>
      </c>
      <c r="D12180" t="s">
        <v>59</v>
      </c>
      <c r="E12180" t="s">
        <v>35</v>
      </c>
      <c r="F12180">
        <v>5</v>
      </c>
      <c r="G12180" t="s">
        <v>38</v>
      </c>
      <c r="H12180" t="s">
        <v>46</v>
      </c>
      <c r="I12180" t="s">
        <v>51</v>
      </c>
      <c r="J12180">
        <v>1965.2</v>
      </c>
    </row>
    <row r="12181" spans="1:10" x14ac:dyDescent="0.25">
      <c r="A12181">
        <v>8</v>
      </c>
      <c r="B12181">
        <v>2017</v>
      </c>
      <c r="C12181" t="s">
        <v>41</v>
      </c>
      <c r="D12181" t="s">
        <v>59</v>
      </c>
      <c r="E12181" t="s">
        <v>35</v>
      </c>
      <c r="F12181">
        <v>6</v>
      </c>
      <c r="G12181" t="s">
        <v>38</v>
      </c>
      <c r="H12181" t="s">
        <v>2</v>
      </c>
      <c r="I12181" t="s">
        <v>51</v>
      </c>
      <c r="J12181">
        <v>1821.7</v>
      </c>
    </row>
    <row r="12182" spans="1:10" x14ac:dyDescent="0.25">
      <c r="A12182">
        <v>8</v>
      </c>
      <c r="B12182">
        <v>2018</v>
      </c>
      <c r="C12182" t="s">
        <v>41</v>
      </c>
      <c r="D12182" t="s">
        <v>58</v>
      </c>
      <c r="E12182" t="s">
        <v>35</v>
      </c>
      <c r="F12182">
        <v>1</v>
      </c>
      <c r="G12182" t="s">
        <v>45</v>
      </c>
      <c r="H12182" t="s">
        <v>2</v>
      </c>
      <c r="I12182" t="s">
        <v>37</v>
      </c>
      <c r="J12182">
        <v>2203.1</v>
      </c>
    </row>
    <row r="12183" spans="1:10" x14ac:dyDescent="0.25">
      <c r="A12183">
        <v>8</v>
      </c>
      <c r="B12183">
        <v>2018</v>
      </c>
      <c r="C12183" t="s">
        <v>41</v>
      </c>
      <c r="D12183" t="s">
        <v>58</v>
      </c>
      <c r="E12183" t="s">
        <v>35</v>
      </c>
      <c r="F12183">
        <v>2</v>
      </c>
      <c r="G12183" t="s">
        <v>38</v>
      </c>
      <c r="H12183" t="s">
        <v>46</v>
      </c>
      <c r="I12183" t="s">
        <v>37</v>
      </c>
      <c r="J12183">
        <v>2399.3000000000002</v>
      </c>
    </row>
    <row r="12184" spans="1:10" x14ac:dyDescent="0.25">
      <c r="A12184">
        <v>8</v>
      </c>
      <c r="B12184">
        <v>2018</v>
      </c>
      <c r="C12184" t="s">
        <v>41</v>
      </c>
      <c r="D12184" t="s">
        <v>58</v>
      </c>
      <c r="E12184" t="s">
        <v>35</v>
      </c>
      <c r="F12184">
        <v>3</v>
      </c>
      <c r="G12184" t="s">
        <v>38</v>
      </c>
      <c r="H12184" t="s">
        <v>2</v>
      </c>
      <c r="I12184" t="s">
        <v>51</v>
      </c>
      <c r="J12184">
        <v>2525.1999999999998</v>
      </c>
    </row>
    <row r="12185" spans="1:10" x14ac:dyDescent="0.25">
      <c r="A12185">
        <v>8</v>
      </c>
      <c r="B12185">
        <v>2018</v>
      </c>
      <c r="C12185" t="s">
        <v>41</v>
      </c>
      <c r="D12185" t="s">
        <v>58</v>
      </c>
      <c r="E12185" t="s">
        <v>35</v>
      </c>
      <c r="F12185">
        <v>4</v>
      </c>
      <c r="G12185" t="s">
        <v>38</v>
      </c>
      <c r="H12185" t="s">
        <v>46</v>
      </c>
      <c r="I12185" t="s">
        <v>51</v>
      </c>
      <c r="J12185">
        <v>2517.8000000000002</v>
      </c>
    </row>
    <row r="12186" spans="1:10" x14ac:dyDescent="0.25">
      <c r="A12186">
        <v>8</v>
      </c>
      <c r="B12186">
        <v>2018</v>
      </c>
      <c r="C12186" t="s">
        <v>41</v>
      </c>
      <c r="D12186" t="s">
        <v>58</v>
      </c>
      <c r="E12186" t="s">
        <v>35</v>
      </c>
      <c r="F12186">
        <v>5</v>
      </c>
      <c r="G12186" t="s">
        <v>45</v>
      </c>
      <c r="H12186" t="s">
        <v>46</v>
      </c>
      <c r="I12186" t="s">
        <v>37</v>
      </c>
      <c r="J12186">
        <v>2586.5</v>
      </c>
    </row>
    <row r="12187" spans="1:10" x14ac:dyDescent="0.25">
      <c r="A12187">
        <v>8</v>
      </c>
      <c r="B12187">
        <v>2018</v>
      </c>
      <c r="C12187" t="s">
        <v>41</v>
      </c>
      <c r="D12187" t="s">
        <v>58</v>
      </c>
      <c r="E12187" t="s">
        <v>35</v>
      </c>
      <c r="F12187">
        <v>6</v>
      </c>
      <c r="G12187" t="s">
        <v>38</v>
      </c>
      <c r="H12187" t="s">
        <v>2</v>
      </c>
      <c r="I12187" t="s">
        <v>37</v>
      </c>
      <c r="J12187">
        <v>2628</v>
      </c>
    </row>
    <row r="12188" spans="1:10" x14ac:dyDescent="0.25">
      <c r="A12188">
        <v>8</v>
      </c>
      <c r="B12188">
        <v>2018</v>
      </c>
      <c r="C12188" t="s">
        <v>41</v>
      </c>
      <c r="D12188" t="s">
        <v>59</v>
      </c>
      <c r="E12188" t="s">
        <v>35</v>
      </c>
      <c r="F12188">
        <v>1</v>
      </c>
      <c r="G12188" t="s">
        <v>45</v>
      </c>
      <c r="H12188" t="s">
        <v>46</v>
      </c>
      <c r="I12188" t="s">
        <v>37</v>
      </c>
      <c r="J12188">
        <v>2748.8</v>
      </c>
    </row>
    <row r="12189" spans="1:10" x14ac:dyDescent="0.25">
      <c r="A12189">
        <v>8</v>
      </c>
      <c r="B12189">
        <v>2018</v>
      </c>
      <c r="C12189" t="s">
        <v>41</v>
      </c>
      <c r="D12189" t="s">
        <v>59</v>
      </c>
      <c r="E12189" t="s">
        <v>35</v>
      </c>
      <c r="F12189">
        <v>2</v>
      </c>
      <c r="G12189" t="s">
        <v>45</v>
      </c>
      <c r="H12189" t="s">
        <v>2</v>
      </c>
      <c r="I12189" t="s">
        <v>51</v>
      </c>
      <c r="J12189">
        <v>2168.1999999999998</v>
      </c>
    </row>
    <row r="12190" spans="1:10" x14ac:dyDescent="0.25">
      <c r="A12190">
        <v>8</v>
      </c>
      <c r="B12190">
        <v>2018</v>
      </c>
      <c r="C12190" t="s">
        <v>41</v>
      </c>
      <c r="D12190" t="s">
        <v>59</v>
      </c>
      <c r="E12190" t="s">
        <v>35</v>
      </c>
      <c r="F12190">
        <v>3</v>
      </c>
      <c r="G12190" t="s">
        <v>45</v>
      </c>
      <c r="H12190" t="s">
        <v>2</v>
      </c>
      <c r="I12190" t="s">
        <v>37</v>
      </c>
      <c r="J12190">
        <v>1872.3</v>
      </c>
    </row>
    <row r="12191" spans="1:10" x14ac:dyDescent="0.25">
      <c r="A12191">
        <v>8</v>
      </c>
      <c r="B12191">
        <v>2018</v>
      </c>
      <c r="C12191" t="s">
        <v>41</v>
      </c>
      <c r="D12191" t="s">
        <v>59</v>
      </c>
      <c r="E12191" t="s">
        <v>35</v>
      </c>
      <c r="F12191">
        <v>4</v>
      </c>
      <c r="G12191" t="s">
        <v>45</v>
      </c>
      <c r="H12191" t="s">
        <v>2</v>
      </c>
      <c r="I12191" t="s">
        <v>51</v>
      </c>
      <c r="J12191">
        <v>2185</v>
      </c>
    </row>
    <row r="12192" spans="1:10" x14ac:dyDescent="0.25">
      <c r="A12192">
        <v>8</v>
      </c>
      <c r="B12192">
        <v>2018</v>
      </c>
      <c r="C12192" t="s">
        <v>41</v>
      </c>
      <c r="D12192" t="s">
        <v>59</v>
      </c>
      <c r="E12192" t="s">
        <v>35</v>
      </c>
      <c r="F12192">
        <v>5</v>
      </c>
      <c r="G12192" t="s">
        <v>38</v>
      </c>
      <c r="H12192" t="s">
        <v>2</v>
      </c>
      <c r="I12192" t="s">
        <v>51</v>
      </c>
      <c r="J12192">
        <v>2549.4</v>
      </c>
    </row>
    <row r="12193" spans="1:10" x14ac:dyDescent="0.25">
      <c r="A12193">
        <v>8</v>
      </c>
      <c r="B12193">
        <v>2018</v>
      </c>
      <c r="C12193" t="s">
        <v>41</v>
      </c>
      <c r="D12193" t="s">
        <v>59</v>
      </c>
      <c r="E12193" t="s">
        <v>35</v>
      </c>
      <c r="F12193">
        <v>6</v>
      </c>
      <c r="G12193" t="s">
        <v>45</v>
      </c>
      <c r="H12193" t="s">
        <v>46</v>
      </c>
      <c r="I12193" t="s">
        <v>51</v>
      </c>
      <c r="J12193">
        <v>1765.6</v>
      </c>
    </row>
    <row r="12194" spans="1:10" x14ac:dyDescent="0.25">
      <c r="A12194">
        <v>9</v>
      </c>
      <c r="B12194">
        <v>2017</v>
      </c>
      <c r="C12194" t="s">
        <v>41</v>
      </c>
      <c r="D12194" t="s">
        <v>58</v>
      </c>
      <c r="E12194" t="s">
        <v>35</v>
      </c>
      <c r="F12194">
        <v>1</v>
      </c>
      <c r="G12194" t="s">
        <v>45</v>
      </c>
      <c r="H12194" t="s">
        <v>2</v>
      </c>
      <c r="I12194" t="s">
        <v>51</v>
      </c>
      <c r="J12194">
        <v>2620.8000000000002</v>
      </c>
    </row>
    <row r="12195" spans="1:10" x14ac:dyDescent="0.25">
      <c r="A12195">
        <v>9</v>
      </c>
      <c r="B12195">
        <v>2017</v>
      </c>
      <c r="C12195" t="s">
        <v>41</v>
      </c>
      <c r="D12195" t="s">
        <v>58</v>
      </c>
      <c r="E12195" t="s">
        <v>35</v>
      </c>
      <c r="F12195">
        <v>2</v>
      </c>
      <c r="G12195" t="s">
        <v>45</v>
      </c>
      <c r="H12195" t="s">
        <v>46</v>
      </c>
      <c r="I12195" t="s">
        <v>37</v>
      </c>
      <c r="J12195">
        <v>2440.9</v>
      </c>
    </row>
    <row r="12196" spans="1:10" x14ac:dyDescent="0.25">
      <c r="A12196">
        <v>9</v>
      </c>
      <c r="B12196">
        <v>2017</v>
      </c>
      <c r="C12196" t="s">
        <v>41</v>
      </c>
      <c r="D12196" t="s">
        <v>58</v>
      </c>
      <c r="E12196" t="s">
        <v>35</v>
      </c>
      <c r="F12196">
        <v>3</v>
      </c>
      <c r="G12196" t="s">
        <v>45</v>
      </c>
      <c r="H12196" t="s">
        <v>46</v>
      </c>
      <c r="I12196" t="s">
        <v>37</v>
      </c>
      <c r="J12196">
        <v>1993.2</v>
      </c>
    </row>
    <row r="12197" spans="1:10" x14ac:dyDescent="0.25">
      <c r="A12197">
        <v>9</v>
      </c>
      <c r="B12197">
        <v>2017</v>
      </c>
      <c r="C12197" t="s">
        <v>41</v>
      </c>
      <c r="D12197" t="s">
        <v>58</v>
      </c>
      <c r="E12197" t="s">
        <v>35</v>
      </c>
      <c r="F12197">
        <v>4</v>
      </c>
      <c r="G12197" t="s">
        <v>45</v>
      </c>
      <c r="H12197" t="s">
        <v>2</v>
      </c>
      <c r="I12197" t="s">
        <v>37</v>
      </c>
      <c r="J12197">
        <v>2143.4</v>
      </c>
    </row>
    <row r="12198" spans="1:10" x14ac:dyDescent="0.25">
      <c r="A12198">
        <v>9</v>
      </c>
      <c r="B12198">
        <v>2017</v>
      </c>
      <c r="C12198" t="s">
        <v>41</v>
      </c>
      <c r="D12198" t="s">
        <v>58</v>
      </c>
      <c r="E12198" t="s">
        <v>35</v>
      </c>
      <c r="F12198">
        <v>5</v>
      </c>
      <c r="G12198" t="s">
        <v>45</v>
      </c>
      <c r="H12198" t="s">
        <v>46</v>
      </c>
      <c r="I12198" t="s">
        <v>51</v>
      </c>
      <c r="J12198">
        <v>2576.6</v>
      </c>
    </row>
    <row r="12199" spans="1:10" x14ac:dyDescent="0.25">
      <c r="A12199">
        <v>9</v>
      </c>
      <c r="B12199">
        <v>2017</v>
      </c>
      <c r="C12199" t="s">
        <v>41</v>
      </c>
      <c r="D12199" t="s">
        <v>58</v>
      </c>
      <c r="E12199" t="s">
        <v>35</v>
      </c>
      <c r="F12199">
        <v>6</v>
      </c>
      <c r="G12199" t="s">
        <v>45</v>
      </c>
      <c r="H12199" t="s">
        <v>2</v>
      </c>
      <c r="I12199" t="s">
        <v>51</v>
      </c>
      <c r="J12199">
        <v>2013.8</v>
      </c>
    </row>
    <row r="12200" spans="1:10" x14ac:dyDescent="0.25">
      <c r="A12200">
        <v>9</v>
      </c>
      <c r="B12200">
        <v>2017</v>
      </c>
      <c r="C12200" t="s">
        <v>41</v>
      </c>
      <c r="D12200" t="s">
        <v>59</v>
      </c>
      <c r="E12200" t="s">
        <v>35</v>
      </c>
      <c r="F12200">
        <v>1</v>
      </c>
      <c r="G12200" t="s">
        <v>38</v>
      </c>
      <c r="H12200" t="s">
        <v>2</v>
      </c>
      <c r="I12200" t="s">
        <v>51</v>
      </c>
      <c r="J12200">
        <v>1670.9</v>
      </c>
    </row>
    <row r="12201" spans="1:10" x14ac:dyDescent="0.25">
      <c r="A12201">
        <v>9</v>
      </c>
      <c r="B12201">
        <v>2017</v>
      </c>
      <c r="C12201" t="s">
        <v>41</v>
      </c>
      <c r="D12201" t="s">
        <v>59</v>
      </c>
      <c r="E12201" t="s">
        <v>35</v>
      </c>
      <c r="F12201">
        <v>2</v>
      </c>
      <c r="G12201" t="s">
        <v>45</v>
      </c>
      <c r="H12201" t="s">
        <v>46</v>
      </c>
      <c r="I12201" t="s">
        <v>51</v>
      </c>
      <c r="J12201">
        <v>1700.6</v>
      </c>
    </row>
    <row r="12202" spans="1:10" x14ac:dyDescent="0.25">
      <c r="A12202">
        <v>9</v>
      </c>
      <c r="B12202">
        <v>2017</v>
      </c>
      <c r="C12202" t="s">
        <v>41</v>
      </c>
      <c r="D12202" t="s">
        <v>59</v>
      </c>
      <c r="E12202" t="s">
        <v>35</v>
      </c>
      <c r="F12202">
        <v>3</v>
      </c>
      <c r="G12202" t="s">
        <v>45</v>
      </c>
      <c r="H12202" t="s">
        <v>46</v>
      </c>
      <c r="I12202" t="s">
        <v>51</v>
      </c>
      <c r="J12202">
        <v>1650.3</v>
      </c>
    </row>
    <row r="12203" spans="1:10" x14ac:dyDescent="0.25">
      <c r="A12203">
        <v>9</v>
      </c>
      <c r="B12203">
        <v>2017</v>
      </c>
      <c r="C12203" t="s">
        <v>41</v>
      </c>
      <c r="D12203" t="s">
        <v>59</v>
      </c>
      <c r="E12203" t="s">
        <v>35</v>
      </c>
      <c r="F12203">
        <v>4</v>
      </c>
      <c r="G12203" t="s">
        <v>45</v>
      </c>
      <c r="H12203" t="s">
        <v>2</v>
      </c>
      <c r="I12203" t="s">
        <v>37</v>
      </c>
      <c r="J12203">
        <v>1739.8</v>
      </c>
    </row>
    <row r="12204" spans="1:10" x14ac:dyDescent="0.25">
      <c r="A12204">
        <v>9</v>
      </c>
      <c r="B12204">
        <v>2017</v>
      </c>
      <c r="C12204" t="s">
        <v>41</v>
      </c>
      <c r="D12204" t="s">
        <v>59</v>
      </c>
      <c r="E12204" t="s">
        <v>35</v>
      </c>
      <c r="F12204">
        <v>5</v>
      </c>
      <c r="G12204" t="s">
        <v>45</v>
      </c>
      <c r="H12204" t="s">
        <v>46</v>
      </c>
      <c r="I12204" t="s">
        <v>51</v>
      </c>
      <c r="J12204">
        <v>1481.2</v>
      </c>
    </row>
    <row r="12205" spans="1:10" x14ac:dyDescent="0.25">
      <c r="A12205">
        <v>9</v>
      </c>
      <c r="B12205">
        <v>2017</v>
      </c>
      <c r="C12205" t="s">
        <v>41</v>
      </c>
      <c r="D12205" t="s">
        <v>59</v>
      </c>
      <c r="E12205" t="s">
        <v>35</v>
      </c>
      <c r="F12205">
        <v>6</v>
      </c>
      <c r="G12205" t="s">
        <v>45</v>
      </c>
      <c r="H12205" t="s">
        <v>2</v>
      </c>
      <c r="I12205" t="s">
        <v>37</v>
      </c>
      <c r="J12205">
        <v>2187.4</v>
      </c>
    </row>
    <row r="12206" spans="1:10" x14ac:dyDescent="0.25">
      <c r="A12206">
        <v>9</v>
      </c>
      <c r="B12206">
        <v>2018</v>
      </c>
      <c r="C12206" t="s">
        <v>41</v>
      </c>
      <c r="D12206" t="s">
        <v>58</v>
      </c>
      <c r="E12206" t="s">
        <v>35</v>
      </c>
      <c r="F12206">
        <v>1</v>
      </c>
      <c r="G12206" t="s">
        <v>45</v>
      </c>
      <c r="H12206" t="s">
        <v>2</v>
      </c>
      <c r="I12206" t="s">
        <v>51</v>
      </c>
      <c r="J12206">
        <v>2045.5</v>
      </c>
    </row>
    <row r="12207" spans="1:10" x14ac:dyDescent="0.25">
      <c r="A12207">
        <v>9</v>
      </c>
      <c r="B12207">
        <v>2018</v>
      </c>
      <c r="C12207" t="s">
        <v>41</v>
      </c>
      <c r="D12207" t="s">
        <v>58</v>
      </c>
      <c r="E12207" t="s">
        <v>35</v>
      </c>
      <c r="F12207">
        <v>2</v>
      </c>
      <c r="G12207" t="s">
        <v>38</v>
      </c>
      <c r="H12207" t="s">
        <v>2</v>
      </c>
      <c r="I12207" t="s">
        <v>37</v>
      </c>
      <c r="J12207">
        <v>2074.5</v>
      </c>
    </row>
    <row r="12208" spans="1:10" x14ac:dyDescent="0.25">
      <c r="A12208">
        <v>9</v>
      </c>
      <c r="B12208">
        <v>2018</v>
      </c>
      <c r="C12208" t="s">
        <v>41</v>
      </c>
      <c r="D12208" t="s">
        <v>58</v>
      </c>
      <c r="E12208" t="s">
        <v>35</v>
      </c>
      <c r="F12208">
        <v>3</v>
      </c>
      <c r="G12208" t="s">
        <v>38</v>
      </c>
      <c r="H12208" t="s">
        <v>46</v>
      </c>
      <c r="I12208" t="s">
        <v>37</v>
      </c>
      <c r="J12208">
        <v>2634.8</v>
      </c>
    </row>
    <row r="12209" spans="1:10" x14ac:dyDescent="0.25">
      <c r="A12209">
        <v>9</v>
      </c>
      <c r="B12209">
        <v>2018</v>
      </c>
      <c r="C12209" t="s">
        <v>41</v>
      </c>
      <c r="D12209" t="s">
        <v>58</v>
      </c>
      <c r="E12209" t="s">
        <v>35</v>
      </c>
      <c r="F12209">
        <v>4</v>
      </c>
      <c r="G12209" t="s">
        <v>38</v>
      </c>
      <c r="H12209" t="s">
        <v>46</v>
      </c>
      <c r="I12209" t="s">
        <v>51</v>
      </c>
      <c r="J12209">
        <v>2265.5</v>
      </c>
    </row>
    <row r="12210" spans="1:10" x14ac:dyDescent="0.25">
      <c r="A12210">
        <v>9</v>
      </c>
      <c r="B12210">
        <v>2018</v>
      </c>
      <c r="C12210" t="s">
        <v>41</v>
      </c>
      <c r="D12210" t="s">
        <v>58</v>
      </c>
      <c r="E12210" t="s">
        <v>35</v>
      </c>
      <c r="F12210">
        <v>5</v>
      </c>
      <c r="G12210" t="s">
        <v>38</v>
      </c>
      <c r="H12210" t="s">
        <v>2</v>
      </c>
      <c r="I12210" t="s">
        <v>37</v>
      </c>
      <c r="J12210">
        <v>2861.2</v>
      </c>
    </row>
    <row r="12211" spans="1:10" x14ac:dyDescent="0.25">
      <c r="A12211">
        <v>9</v>
      </c>
      <c r="B12211">
        <v>2018</v>
      </c>
      <c r="C12211" t="s">
        <v>41</v>
      </c>
      <c r="D12211" t="s">
        <v>58</v>
      </c>
      <c r="E12211" t="s">
        <v>35</v>
      </c>
      <c r="F12211">
        <v>6</v>
      </c>
      <c r="G12211" t="s">
        <v>45</v>
      </c>
      <c r="H12211" t="s">
        <v>2</v>
      </c>
      <c r="I12211" t="s">
        <v>37</v>
      </c>
      <c r="J12211">
        <v>2090</v>
      </c>
    </row>
    <row r="12212" spans="1:10" x14ac:dyDescent="0.25">
      <c r="A12212">
        <v>9</v>
      </c>
      <c r="B12212">
        <v>2018</v>
      </c>
      <c r="C12212" t="s">
        <v>41</v>
      </c>
      <c r="D12212" t="s">
        <v>59</v>
      </c>
      <c r="E12212" t="s">
        <v>35</v>
      </c>
      <c r="F12212">
        <v>1</v>
      </c>
      <c r="G12212" t="s">
        <v>45</v>
      </c>
      <c r="H12212" t="s">
        <v>2</v>
      </c>
      <c r="I12212" t="s">
        <v>51</v>
      </c>
      <c r="J12212">
        <v>2147.5</v>
      </c>
    </row>
    <row r="12213" spans="1:10" x14ac:dyDescent="0.25">
      <c r="A12213">
        <v>9</v>
      </c>
      <c r="B12213">
        <v>2018</v>
      </c>
      <c r="C12213" t="s">
        <v>41</v>
      </c>
      <c r="D12213" t="s">
        <v>59</v>
      </c>
      <c r="E12213" t="s">
        <v>35</v>
      </c>
      <c r="F12213">
        <v>2</v>
      </c>
      <c r="G12213" t="s">
        <v>45</v>
      </c>
      <c r="H12213" t="s">
        <v>2</v>
      </c>
      <c r="I12213" t="s">
        <v>51</v>
      </c>
      <c r="J12213">
        <v>2570.4</v>
      </c>
    </row>
    <row r="12214" spans="1:10" x14ac:dyDescent="0.25">
      <c r="A12214">
        <v>9</v>
      </c>
      <c r="B12214">
        <v>2018</v>
      </c>
      <c r="C12214" t="s">
        <v>41</v>
      </c>
      <c r="D12214" t="s">
        <v>59</v>
      </c>
      <c r="E12214" t="s">
        <v>35</v>
      </c>
      <c r="F12214">
        <v>3</v>
      </c>
      <c r="G12214" t="s">
        <v>45</v>
      </c>
      <c r="H12214" t="s">
        <v>46</v>
      </c>
      <c r="I12214" t="s">
        <v>51</v>
      </c>
      <c r="J12214">
        <v>2211.8000000000002</v>
      </c>
    </row>
    <row r="12215" spans="1:10" x14ac:dyDescent="0.25">
      <c r="A12215">
        <v>9</v>
      </c>
      <c r="B12215">
        <v>2018</v>
      </c>
      <c r="C12215" t="s">
        <v>41</v>
      </c>
      <c r="D12215" t="s">
        <v>59</v>
      </c>
      <c r="E12215" t="s">
        <v>35</v>
      </c>
      <c r="F12215">
        <v>4</v>
      </c>
      <c r="G12215" t="s">
        <v>38</v>
      </c>
      <c r="H12215" t="s">
        <v>2</v>
      </c>
      <c r="I12215" t="s">
        <v>51</v>
      </c>
      <c r="J12215">
        <v>2224</v>
      </c>
    </row>
    <row r="12216" spans="1:10" x14ac:dyDescent="0.25">
      <c r="A12216">
        <v>9</v>
      </c>
      <c r="B12216">
        <v>2018</v>
      </c>
      <c r="C12216" t="s">
        <v>41</v>
      </c>
      <c r="D12216" t="s">
        <v>59</v>
      </c>
      <c r="E12216" t="s">
        <v>35</v>
      </c>
      <c r="F12216">
        <v>5</v>
      </c>
      <c r="G12216" t="s">
        <v>38</v>
      </c>
      <c r="H12216" t="s">
        <v>2</v>
      </c>
      <c r="I12216" t="s">
        <v>37</v>
      </c>
      <c r="J12216">
        <v>1957.1</v>
      </c>
    </row>
    <row r="12217" spans="1:10" x14ac:dyDescent="0.25">
      <c r="A12217">
        <v>9</v>
      </c>
      <c r="B12217">
        <v>2018</v>
      </c>
      <c r="C12217" t="s">
        <v>41</v>
      </c>
      <c r="D12217" t="s">
        <v>59</v>
      </c>
      <c r="E12217" t="s">
        <v>35</v>
      </c>
      <c r="F12217">
        <v>6</v>
      </c>
      <c r="G12217" t="s">
        <v>45</v>
      </c>
      <c r="H12217" t="s">
        <v>46</v>
      </c>
      <c r="I12217" t="s">
        <v>37</v>
      </c>
      <c r="J12217">
        <v>2781</v>
      </c>
    </row>
    <row r="12218" spans="1:10" x14ac:dyDescent="0.25">
      <c r="A12218">
        <v>10</v>
      </c>
      <c r="B12218">
        <v>2017</v>
      </c>
      <c r="C12218" t="s">
        <v>41</v>
      </c>
      <c r="D12218" t="s">
        <v>58</v>
      </c>
      <c r="E12218" t="s">
        <v>35</v>
      </c>
      <c r="F12218">
        <v>1</v>
      </c>
      <c r="G12218" t="s">
        <v>38</v>
      </c>
      <c r="H12218" t="s">
        <v>2</v>
      </c>
      <c r="I12218" t="s">
        <v>51</v>
      </c>
      <c r="J12218">
        <v>2254.9</v>
      </c>
    </row>
    <row r="12219" spans="1:10" x14ac:dyDescent="0.25">
      <c r="A12219">
        <v>10</v>
      </c>
      <c r="B12219">
        <v>2017</v>
      </c>
      <c r="C12219" t="s">
        <v>41</v>
      </c>
      <c r="D12219" t="s">
        <v>58</v>
      </c>
      <c r="E12219" t="s">
        <v>35</v>
      </c>
      <c r="F12219">
        <v>2</v>
      </c>
      <c r="G12219" t="s">
        <v>38</v>
      </c>
      <c r="H12219" t="s">
        <v>46</v>
      </c>
      <c r="I12219" t="s">
        <v>51</v>
      </c>
      <c r="J12219">
        <v>1800</v>
      </c>
    </row>
    <row r="12220" spans="1:10" x14ac:dyDescent="0.25">
      <c r="A12220">
        <v>10</v>
      </c>
      <c r="B12220">
        <v>2017</v>
      </c>
      <c r="C12220" t="s">
        <v>41</v>
      </c>
      <c r="D12220" t="s">
        <v>58</v>
      </c>
      <c r="E12220" t="s">
        <v>35</v>
      </c>
      <c r="F12220">
        <v>3</v>
      </c>
      <c r="G12220" t="s">
        <v>45</v>
      </c>
      <c r="H12220" t="s">
        <v>46</v>
      </c>
      <c r="I12220" t="s">
        <v>37</v>
      </c>
      <c r="J12220">
        <v>2568.3000000000002</v>
      </c>
    </row>
    <row r="12221" spans="1:10" x14ac:dyDescent="0.25">
      <c r="A12221">
        <v>10</v>
      </c>
      <c r="B12221">
        <v>2017</v>
      </c>
      <c r="C12221" t="s">
        <v>41</v>
      </c>
      <c r="D12221" t="s">
        <v>58</v>
      </c>
      <c r="E12221" t="s">
        <v>35</v>
      </c>
      <c r="F12221">
        <v>4</v>
      </c>
      <c r="G12221" t="s">
        <v>38</v>
      </c>
      <c r="H12221" t="s">
        <v>46</v>
      </c>
      <c r="I12221" t="s">
        <v>51</v>
      </c>
      <c r="J12221">
        <v>2239.9</v>
      </c>
    </row>
    <row r="12222" spans="1:10" x14ac:dyDescent="0.25">
      <c r="A12222">
        <v>10</v>
      </c>
      <c r="B12222">
        <v>2017</v>
      </c>
      <c r="C12222" t="s">
        <v>41</v>
      </c>
      <c r="D12222" t="s">
        <v>58</v>
      </c>
      <c r="E12222" t="s">
        <v>35</v>
      </c>
      <c r="F12222">
        <v>5</v>
      </c>
      <c r="G12222" t="s">
        <v>38</v>
      </c>
      <c r="H12222" t="s">
        <v>2</v>
      </c>
      <c r="I12222" t="s">
        <v>51</v>
      </c>
      <c r="J12222">
        <v>2033</v>
      </c>
    </row>
    <row r="12223" spans="1:10" x14ac:dyDescent="0.25">
      <c r="A12223">
        <v>10</v>
      </c>
      <c r="B12223">
        <v>2017</v>
      </c>
      <c r="C12223" t="s">
        <v>41</v>
      </c>
      <c r="D12223" t="s">
        <v>58</v>
      </c>
      <c r="E12223" t="s">
        <v>35</v>
      </c>
      <c r="F12223">
        <v>6</v>
      </c>
      <c r="G12223" t="s">
        <v>45</v>
      </c>
      <c r="H12223" t="s">
        <v>46</v>
      </c>
      <c r="I12223" t="s">
        <v>37</v>
      </c>
      <c r="J12223">
        <v>2069.1</v>
      </c>
    </row>
    <row r="12224" spans="1:10" x14ac:dyDescent="0.25">
      <c r="A12224">
        <v>10</v>
      </c>
      <c r="B12224">
        <v>2017</v>
      </c>
      <c r="C12224" t="s">
        <v>41</v>
      </c>
      <c r="D12224" t="s">
        <v>59</v>
      </c>
      <c r="E12224" t="s">
        <v>35</v>
      </c>
      <c r="F12224">
        <v>1</v>
      </c>
      <c r="G12224" t="s">
        <v>45</v>
      </c>
      <c r="H12224" t="s">
        <v>46</v>
      </c>
      <c r="I12224" t="s">
        <v>51</v>
      </c>
      <c r="J12224">
        <v>1830.3</v>
      </c>
    </row>
    <row r="12225" spans="1:10" x14ac:dyDescent="0.25">
      <c r="A12225">
        <v>10</v>
      </c>
      <c r="B12225">
        <v>2017</v>
      </c>
      <c r="C12225" t="s">
        <v>41</v>
      </c>
      <c r="D12225" t="s">
        <v>59</v>
      </c>
      <c r="E12225" t="s">
        <v>35</v>
      </c>
      <c r="F12225">
        <v>2</v>
      </c>
      <c r="G12225" t="s">
        <v>45</v>
      </c>
      <c r="H12225" t="s">
        <v>46</v>
      </c>
      <c r="I12225" t="s">
        <v>37</v>
      </c>
      <c r="J12225">
        <v>2361.1999999999998</v>
      </c>
    </row>
    <row r="12226" spans="1:10" x14ac:dyDescent="0.25">
      <c r="A12226">
        <v>10</v>
      </c>
      <c r="B12226">
        <v>2017</v>
      </c>
      <c r="C12226" t="s">
        <v>41</v>
      </c>
      <c r="D12226" t="s">
        <v>59</v>
      </c>
      <c r="E12226" t="s">
        <v>35</v>
      </c>
      <c r="F12226">
        <v>3</v>
      </c>
      <c r="G12226" t="s">
        <v>45</v>
      </c>
      <c r="H12226" t="s">
        <v>2</v>
      </c>
      <c r="I12226" t="s">
        <v>37</v>
      </c>
      <c r="J12226">
        <v>1726.6</v>
      </c>
    </row>
    <row r="12227" spans="1:10" x14ac:dyDescent="0.25">
      <c r="A12227">
        <v>10</v>
      </c>
      <c r="B12227">
        <v>2017</v>
      </c>
      <c r="C12227" t="s">
        <v>41</v>
      </c>
      <c r="D12227" t="s">
        <v>59</v>
      </c>
      <c r="E12227" t="s">
        <v>35</v>
      </c>
      <c r="F12227">
        <v>4</v>
      </c>
      <c r="G12227" t="s">
        <v>45</v>
      </c>
      <c r="H12227" t="s">
        <v>46</v>
      </c>
      <c r="I12227" t="s">
        <v>51</v>
      </c>
      <c r="J12227">
        <v>1893.4</v>
      </c>
    </row>
    <row r="12228" spans="1:10" x14ac:dyDescent="0.25">
      <c r="A12228">
        <v>10</v>
      </c>
      <c r="B12228">
        <v>2017</v>
      </c>
      <c r="C12228" t="s">
        <v>41</v>
      </c>
      <c r="D12228" t="s">
        <v>59</v>
      </c>
      <c r="E12228" t="s">
        <v>35</v>
      </c>
      <c r="F12228">
        <v>5</v>
      </c>
      <c r="G12228" t="s">
        <v>38</v>
      </c>
      <c r="H12228" t="s">
        <v>46</v>
      </c>
      <c r="I12228" t="s">
        <v>37</v>
      </c>
      <c r="J12228">
        <v>2358.5</v>
      </c>
    </row>
    <row r="12229" spans="1:10" x14ac:dyDescent="0.25">
      <c r="A12229">
        <v>10</v>
      </c>
      <c r="B12229">
        <v>2017</v>
      </c>
      <c r="C12229" t="s">
        <v>41</v>
      </c>
      <c r="D12229" t="s">
        <v>59</v>
      </c>
      <c r="E12229" t="s">
        <v>35</v>
      </c>
      <c r="F12229">
        <v>6</v>
      </c>
      <c r="G12229" t="s">
        <v>38</v>
      </c>
      <c r="H12229" t="s">
        <v>2</v>
      </c>
      <c r="I12229" t="s">
        <v>37</v>
      </c>
      <c r="J12229">
        <v>2151.6999999999998</v>
      </c>
    </row>
    <row r="12230" spans="1:10" x14ac:dyDescent="0.25">
      <c r="A12230">
        <v>10</v>
      </c>
      <c r="B12230">
        <v>2018</v>
      </c>
      <c r="C12230" t="s">
        <v>41</v>
      </c>
      <c r="D12230" t="s">
        <v>58</v>
      </c>
      <c r="E12230" t="s">
        <v>35</v>
      </c>
      <c r="F12230">
        <v>1</v>
      </c>
      <c r="G12230" t="s">
        <v>45</v>
      </c>
      <c r="H12230" t="s">
        <v>2</v>
      </c>
      <c r="I12230" t="s">
        <v>37</v>
      </c>
      <c r="J12230">
        <v>2152.3000000000002</v>
      </c>
    </row>
    <row r="12231" spans="1:10" x14ac:dyDescent="0.25">
      <c r="A12231">
        <v>10</v>
      </c>
      <c r="B12231">
        <v>2018</v>
      </c>
      <c r="C12231" t="s">
        <v>41</v>
      </c>
      <c r="D12231" t="s">
        <v>58</v>
      </c>
      <c r="E12231" t="s">
        <v>35</v>
      </c>
      <c r="F12231">
        <v>2</v>
      </c>
      <c r="G12231" t="s">
        <v>38</v>
      </c>
      <c r="H12231" t="s">
        <v>46</v>
      </c>
      <c r="I12231" t="s">
        <v>37</v>
      </c>
      <c r="J12231">
        <v>2453.6</v>
      </c>
    </row>
    <row r="12232" spans="1:10" x14ac:dyDescent="0.25">
      <c r="A12232">
        <v>10</v>
      </c>
      <c r="B12232">
        <v>2018</v>
      </c>
      <c r="C12232" t="s">
        <v>41</v>
      </c>
      <c r="D12232" t="s">
        <v>58</v>
      </c>
      <c r="E12232" t="s">
        <v>35</v>
      </c>
      <c r="F12232">
        <v>3</v>
      </c>
      <c r="G12232" t="s">
        <v>45</v>
      </c>
      <c r="H12232" t="s">
        <v>46</v>
      </c>
      <c r="I12232" t="s">
        <v>51</v>
      </c>
      <c r="J12232">
        <v>2348.6</v>
      </c>
    </row>
    <row r="12233" spans="1:10" x14ac:dyDescent="0.25">
      <c r="A12233">
        <v>10</v>
      </c>
      <c r="B12233">
        <v>2018</v>
      </c>
      <c r="C12233" t="s">
        <v>41</v>
      </c>
      <c r="D12233" t="s">
        <v>58</v>
      </c>
      <c r="E12233" t="s">
        <v>35</v>
      </c>
      <c r="F12233">
        <v>4</v>
      </c>
      <c r="G12233" t="s">
        <v>38</v>
      </c>
      <c r="H12233" t="s">
        <v>46</v>
      </c>
      <c r="I12233" t="s">
        <v>51</v>
      </c>
      <c r="J12233">
        <v>2372.8000000000002</v>
      </c>
    </row>
    <row r="12234" spans="1:10" x14ac:dyDescent="0.25">
      <c r="A12234">
        <v>10</v>
      </c>
      <c r="B12234">
        <v>2018</v>
      </c>
      <c r="C12234" t="s">
        <v>41</v>
      </c>
      <c r="D12234" t="s">
        <v>58</v>
      </c>
      <c r="E12234" t="s">
        <v>35</v>
      </c>
      <c r="F12234">
        <v>5</v>
      </c>
      <c r="G12234" t="s">
        <v>45</v>
      </c>
      <c r="H12234" t="s">
        <v>2</v>
      </c>
      <c r="I12234" t="s">
        <v>51</v>
      </c>
      <c r="J12234">
        <v>2506.3000000000002</v>
      </c>
    </row>
    <row r="12235" spans="1:10" x14ac:dyDescent="0.25">
      <c r="A12235">
        <v>10</v>
      </c>
      <c r="B12235">
        <v>2018</v>
      </c>
      <c r="C12235" t="s">
        <v>41</v>
      </c>
      <c r="D12235" t="s">
        <v>58</v>
      </c>
      <c r="E12235" t="s">
        <v>35</v>
      </c>
      <c r="F12235">
        <v>6</v>
      </c>
      <c r="G12235" t="s">
        <v>45</v>
      </c>
      <c r="H12235" t="s">
        <v>2</v>
      </c>
      <c r="I12235" t="s">
        <v>51</v>
      </c>
      <c r="J12235">
        <v>2197.5</v>
      </c>
    </row>
    <row r="12236" spans="1:10" x14ac:dyDescent="0.25">
      <c r="A12236">
        <v>10</v>
      </c>
      <c r="B12236">
        <v>2018</v>
      </c>
      <c r="C12236" t="s">
        <v>41</v>
      </c>
      <c r="D12236" t="s">
        <v>59</v>
      </c>
      <c r="E12236" t="s">
        <v>35</v>
      </c>
      <c r="F12236">
        <v>1</v>
      </c>
      <c r="G12236" t="s">
        <v>45</v>
      </c>
      <c r="H12236" t="s">
        <v>2</v>
      </c>
      <c r="I12236" t="s">
        <v>51</v>
      </c>
      <c r="J12236">
        <v>2150.9</v>
      </c>
    </row>
    <row r="12237" spans="1:10" x14ac:dyDescent="0.25">
      <c r="A12237">
        <v>10</v>
      </c>
      <c r="B12237">
        <v>2018</v>
      </c>
      <c r="C12237" t="s">
        <v>41</v>
      </c>
      <c r="D12237" t="s">
        <v>59</v>
      </c>
      <c r="E12237" t="s">
        <v>35</v>
      </c>
      <c r="F12237">
        <v>2</v>
      </c>
      <c r="G12237" t="s">
        <v>38</v>
      </c>
      <c r="H12237" t="s">
        <v>46</v>
      </c>
      <c r="I12237" t="s">
        <v>37</v>
      </c>
      <c r="J12237">
        <v>2382.9</v>
      </c>
    </row>
    <row r="12238" spans="1:10" x14ac:dyDescent="0.25">
      <c r="A12238">
        <v>10</v>
      </c>
      <c r="B12238">
        <v>2018</v>
      </c>
      <c r="C12238" t="s">
        <v>41</v>
      </c>
      <c r="D12238" t="s">
        <v>59</v>
      </c>
      <c r="E12238" t="s">
        <v>35</v>
      </c>
      <c r="F12238">
        <v>3</v>
      </c>
      <c r="G12238" t="s">
        <v>38</v>
      </c>
      <c r="H12238" t="s">
        <v>2</v>
      </c>
      <c r="I12238" t="s">
        <v>51</v>
      </c>
      <c r="J12238">
        <v>1738.9</v>
      </c>
    </row>
    <row r="12239" spans="1:10" x14ac:dyDescent="0.25">
      <c r="A12239">
        <v>10</v>
      </c>
      <c r="B12239">
        <v>2018</v>
      </c>
      <c r="C12239" t="s">
        <v>41</v>
      </c>
      <c r="D12239" t="s">
        <v>59</v>
      </c>
      <c r="E12239" t="s">
        <v>35</v>
      </c>
      <c r="F12239">
        <v>4</v>
      </c>
      <c r="G12239" t="s">
        <v>45</v>
      </c>
      <c r="H12239" t="s">
        <v>46</v>
      </c>
      <c r="I12239" t="s">
        <v>51</v>
      </c>
      <c r="J12239">
        <v>2604.6999999999998</v>
      </c>
    </row>
    <row r="12240" spans="1:10" x14ac:dyDescent="0.25">
      <c r="A12240">
        <v>10</v>
      </c>
      <c r="B12240">
        <v>2018</v>
      </c>
      <c r="C12240" t="s">
        <v>41</v>
      </c>
      <c r="D12240" t="s">
        <v>59</v>
      </c>
      <c r="E12240" t="s">
        <v>35</v>
      </c>
      <c r="F12240">
        <v>5</v>
      </c>
      <c r="G12240" t="s">
        <v>38</v>
      </c>
      <c r="H12240" t="s">
        <v>2</v>
      </c>
      <c r="I12240" t="s">
        <v>51</v>
      </c>
      <c r="J12240">
        <v>2271.1999999999998</v>
      </c>
    </row>
    <row r="12241" spans="1:10" x14ac:dyDescent="0.25">
      <c r="A12241">
        <v>10</v>
      </c>
      <c r="B12241">
        <v>2018</v>
      </c>
      <c r="C12241" t="s">
        <v>41</v>
      </c>
      <c r="D12241" t="s">
        <v>59</v>
      </c>
      <c r="E12241" t="s">
        <v>35</v>
      </c>
      <c r="F12241">
        <v>6</v>
      </c>
      <c r="G12241" t="s">
        <v>38</v>
      </c>
      <c r="H12241" t="s">
        <v>2</v>
      </c>
      <c r="I12241" t="s">
        <v>51</v>
      </c>
      <c r="J12241">
        <v>1633.6</v>
      </c>
    </row>
    <row r="12242" spans="1:10" x14ac:dyDescent="0.25">
      <c r="A12242">
        <v>11</v>
      </c>
      <c r="B12242">
        <v>2017</v>
      </c>
      <c r="C12242" t="s">
        <v>41</v>
      </c>
      <c r="D12242" t="s">
        <v>58</v>
      </c>
      <c r="E12242" t="s">
        <v>35</v>
      </c>
      <c r="F12242">
        <v>1</v>
      </c>
      <c r="G12242" t="s">
        <v>45</v>
      </c>
      <c r="H12242" t="s">
        <v>2</v>
      </c>
      <c r="I12242" t="s">
        <v>37</v>
      </c>
      <c r="J12242">
        <v>1783.6</v>
      </c>
    </row>
    <row r="12243" spans="1:10" x14ac:dyDescent="0.25">
      <c r="A12243">
        <v>11</v>
      </c>
      <c r="B12243">
        <v>2017</v>
      </c>
      <c r="C12243" t="s">
        <v>41</v>
      </c>
      <c r="D12243" t="s">
        <v>58</v>
      </c>
      <c r="E12243" t="s">
        <v>35</v>
      </c>
      <c r="F12243">
        <v>2</v>
      </c>
      <c r="G12243" t="s">
        <v>45</v>
      </c>
      <c r="H12243" t="s">
        <v>2</v>
      </c>
      <c r="I12243" t="s">
        <v>51</v>
      </c>
      <c r="J12243">
        <v>2570.1</v>
      </c>
    </row>
    <row r="12244" spans="1:10" x14ac:dyDescent="0.25">
      <c r="A12244">
        <v>11</v>
      </c>
      <c r="B12244">
        <v>2017</v>
      </c>
      <c r="C12244" t="s">
        <v>41</v>
      </c>
      <c r="D12244" t="s">
        <v>58</v>
      </c>
      <c r="E12244" t="s">
        <v>35</v>
      </c>
      <c r="F12244">
        <v>3</v>
      </c>
      <c r="G12244" t="s">
        <v>45</v>
      </c>
      <c r="H12244" t="s">
        <v>46</v>
      </c>
      <c r="I12244" t="s">
        <v>51</v>
      </c>
      <c r="J12244">
        <v>1963.8</v>
      </c>
    </row>
    <row r="12245" spans="1:10" x14ac:dyDescent="0.25">
      <c r="A12245">
        <v>11</v>
      </c>
      <c r="B12245">
        <v>2017</v>
      </c>
      <c r="C12245" t="s">
        <v>41</v>
      </c>
      <c r="D12245" t="s">
        <v>58</v>
      </c>
      <c r="E12245" t="s">
        <v>35</v>
      </c>
      <c r="F12245">
        <v>4</v>
      </c>
      <c r="G12245" t="s">
        <v>45</v>
      </c>
      <c r="H12245" t="s">
        <v>2</v>
      </c>
      <c r="I12245" t="s">
        <v>37</v>
      </c>
      <c r="J12245">
        <v>2008.8</v>
      </c>
    </row>
    <row r="12246" spans="1:10" x14ac:dyDescent="0.25">
      <c r="A12246">
        <v>11</v>
      </c>
      <c r="B12246">
        <v>2017</v>
      </c>
      <c r="C12246" t="s">
        <v>41</v>
      </c>
      <c r="D12246" t="s">
        <v>58</v>
      </c>
      <c r="E12246" t="s">
        <v>35</v>
      </c>
      <c r="F12246">
        <v>5</v>
      </c>
      <c r="G12246" t="s">
        <v>38</v>
      </c>
      <c r="H12246" t="s">
        <v>2</v>
      </c>
      <c r="I12246" t="s">
        <v>51</v>
      </c>
      <c r="J12246">
        <v>2413.9</v>
      </c>
    </row>
    <row r="12247" spans="1:10" x14ac:dyDescent="0.25">
      <c r="A12247">
        <v>11</v>
      </c>
      <c r="B12247">
        <v>2017</v>
      </c>
      <c r="C12247" t="s">
        <v>41</v>
      </c>
      <c r="D12247" t="s">
        <v>58</v>
      </c>
      <c r="E12247" t="s">
        <v>35</v>
      </c>
      <c r="F12247">
        <v>6</v>
      </c>
      <c r="G12247" t="s">
        <v>45</v>
      </c>
      <c r="H12247" t="s">
        <v>46</v>
      </c>
      <c r="I12247" t="s">
        <v>37</v>
      </c>
      <c r="J12247">
        <v>2871.8</v>
      </c>
    </row>
    <row r="12248" spans="1:10" x14ac:dyDescent="0.25">
      <c r="A12248">
        <v>11</v>
      </c>
      <c r="B12248">
        <v>2017</v>
      </c>
      <c r="C12248" t="s">
        <v>41</v>
      </c>
      <c r="D12248" t="s">
        <v>59</v>
      </c>
      <c r="E12248" t="s">
        <v>35</v>
      </c>
      <c r="F12248">
        <v>1</v>
      </c>
      <c r="G12248" t="s">
        <v>38</v>
      </c>
      <c r="H12248" t="s">
        <v>46</v>
      </c>
      <c r="I12248" t="s">
        <v>51</v>
      </c>
      <c r="J12248">
        <v>2056.5</v>
      </c>
    </row>
    <row r="12249" spans="1:10" x14ac:dyDescent="0.25">
      <c r="A12249">
        <v>11</v>
      </c>
      <c r="B12249">
        <v>2017</v>
      </c>
      <c r="C12249" t="s">
        <v>41</v>
      </c>
      <c r="D12249" t="s">
        <v>59</v>
      </c>
      <c r="E12249" t="s">
        <v>35</v>
      </c>
      <c r="F12249">
        <v>2</v>
      </c>
      <c r="G12249" t="s">
        <v>38</v>
      </c>
      <c r="H12249" t="s">
        <v>2</v>
      </c>
      <c r="I12249" t="s">
        <v>51</v>
      </c>
      <c r="J12249">
        <v>1909.1</v>
      </c>
    </row>
    <row r="12250" spans="1:10" x14ac:dyDescent="0.25">
      <c r="A12250">
        <v>11</v>
      </c>
      <c r="B12250">
        <v>2017</v>
      </c>
      <c r="C12250" t="s">
        <v>41</v>
      </c>
      <c r="D12250" t="s">
        <v>59</v>
      </c>
      <c r="E12250" t="s">
        <v>35</v>
      </c>
      <c r="F12250">
        <v>3</v>
      </c>
      <c r="G12250" t="s">
        <v>38</v>
      </c>
      <c r="H12250" t="s">
        <v>46</v>
      </c>
      <c r="I12250" t="s">
        <v>51</v>
      </c>
      <c r="J12250">
        <v>2090.9</v>
      </c>
    </row>
    <row r="12251" spans="1:10" x14ac:dyDescent="0.25">
      <c r="A12251">
        <v>11</v>
      </c>
      <c r="B12251">
        <v>2017</v>
      </c>
      <c r="C12251" t="s">
        <v>41</v>
      </c>
      <c r="D12251" t="s">
        <v>59</v>
      </c>
      <c r="E12251" t="s">
        <v>35</v>
      </c>
      <c r="F12251">
        <v>4</v>
      </c>
      <c r="G12251" t="s">
        <v>38</v>
      </c>
      <c r="H12251" t="s">
        <v>46</v>
      </c>
      <c r="I12251" t="s">
        <v>37</v>
      </c>
      <c r="J12251">
        <v>2101.6999999999998</v>
      </c>
    </row>
    <row r="12252" spans="1:10" x14ac:dyDescent="0.25">
      <c r="A12252">
        <v>11</v>
      </c>
      <c r="B12252">
        <v>2017</v>
      </c>
      <c r="C12252" t="s">
        <v>41</v>
      </c>
      <c r="D12252" t="s">
        <v>59</v>
      </c>
      <c r="E12252" t="s">
        <v>35</v>
      </c>
      <c r="F12252">
        <v>5</v>
      </c>
      <c r="G12252" t="s">
        <v>45</v>
      </c>
      <c r="H12252" t="s">
        <v>46</v>
      </c>
      <c r="I12252" t="s">
        <v>37</v>
      </c>
      <c r="J12252">
        <v>2121.3000000000002</v>
      </c>
    </row>
    <row r="12253" spans="1:10" x14ac:dyDescent="0.25">
      <c r="A12253">
        <v>11</v>
      </c>
      <c r="B12253">
        <v>2017</v>
      </c>
      <c r="C12253" t="s">
        <v>41</v>
      </c>
      <c r="D12253" t="s">
        <v>59</v>
      </c>
      <c r="E12253" t="s">
        <v>35</v>
      </c>
      <c r="F12253">
        <v>6</v>
      </c>
      <c r="G12253" t="s">
        <v>38</v>
      </c>
      <c r="H12253" t="s">
        <v>46</v>
      </c>
      <c r="I12253" t="s">
        <v>37</v>
      </c>
      <c r="J12253">
        <v>2212.1999999999998</v>
      </c>
    </row>
    <row r="12254" spans="1:10" x14ac:dyDescent="0.25">
      <c r="A12254">
        <v>11</v>
      </c>
      <c r="B12254">
        <v>2018</v>
      </c>
      <c r="C12254" t="s">
        <v>41</v>
      </c>
      <c r="D12254" t="s">
        <v>58</v>
      </c>
      <c r="E12254" t="s">
        <v>35</v>
      </c>
      <c r="F12254">
        <v>1</v>
      </c>
      <c r="G12254" t="s">
        <v>38</v>
      </c>
      <c r="H12254" t="s">
        <v>46</v>
      </c>
      <c r="I12254" t="s">
        <v>37</v>
      </c>
      <c r="J12254">
        <v>2542.5</v>
      </c>
    </row>
    <row r="12255" spans="1:10" x14ac:dyDescent="0.25">
      <c r="A12255">
        <v>11</v>
      </c>
      <c r="B12255">
        <v>2018</v>
      </c>
      <c r="C12255" t="s">
        <v>41</v>
      </c>
      <c r="D12255" t="s">
        <v>58</v>
      </c>
      <c r="E12255" t="s">
        <v>35</v>
      </c>
      <c r="F12255">
        <v>2</v>
      </c>
      <c r="G12255" t="s">
        <v>38</v>
      </c>
      <c r="H12255" t="s">
        <v>46</v>
      </c>
      <c r="I12255" t="s">
        <v>51</v>
      </c>
      <c r="J12255">
        <v>2383.9</v>
      </c>
    </row>
    <row r="12256" spans="1:10" x14ac:dyDescent="0.25">
      <c r="A12256">
        <v>11</v>
      </c>
      <c r="B12256">
        <v>2018</v>
      </c>
      <c r="C12256" t="s">
        <v>41</v>
      </c>
      <c r="D12256" t="s">
        <v>58</v>
      </c>
      <c r="E12256" t="s">
        <v>35</v>
      </c>
      <c r="F12256">
        <v>3</v>
      </c>
      <c r="G12256" t="s">
        <v>38</v>
      </c>
      <c r="H12256" t="s">
        <v>46</v>
      </c>
      <c r="I12256" t="s">
        <v>51</v>
      </c>
      <c r="J12256">
        <v>2513.4</v>
      </c>
    </row>
    <row r="12257" spans="1:10" x14ac:dyDescent="0.25">
      <c r="A12257">
        <v>11</v>
      </c>
      <c r="B12257">
        <v>2018</v>
      </c>
      <c r="C12257" t="s">
        <v>41</v>
      </c>
      <c r="D12257" t="s">
        <v>58</v>
      </c>
      <c r="E12257" t="s">
        <v>35</v>
      </c>
      <c r="F12257">
        <v>4</v>
      </c>
      <c r="G12257" t="s">
        <v>38</v>
      </c>
      <c r="H12257" t="s">
        <v>46</v>
      </c>
      <c r="I12257" t="s">
        <v>37</v>
      </c>
      <c r="J12257">
        <v>2271.5</v>
      </c>
    </row>
    <row r="12258" spans="1:10" x14ac:dyDescent="0.25">
      <c r="A12258">
        <v>11</v>
      </c>
      <c r="B12258">
        <v>2018</v>
      </c>
      <c r="C12258" t="s">
        <v>41</v>
      </c>
      <c r="D12258" t="s">
        <v>58</v>
      </c>
      <c r="E12258" t="s">
        <v>35</v>
      </c>
      <c r="F12258">
        <v>5</v>
      </c>
      <c r="G12258" t="s">
        <v>38</v>
      </c>
      <c r="H12258" t="s">
        <v>46</v>
      </c>
      <c r="I12258" t="s">
        <v>51</v>
      </c>
      <c r="J12258">
        <v>2765.2</v>
      </c>
    </row>
    <row r="12259" spans="1:10" x14ac:dyDescent="0.25">
      <c r="A12259">
        <v>11</v>
      </c>
      <c r="B12259">
        <v>2018</v>
      </c>
      <c r="C12259" t="s">
        <v>41</v>
      </c>
      <c r="D12259" t="s">
        <v>58</v>
      </c>
      <c r="E12259" t="s">
        <v>35</v>
      </c>
      <c r="F12259">
        <v>6</v>
      </c>
      <c r="G12259" t="s">
        <v>45</v>
      </c>
      <c r="H12259" t="s">
        <v>2</v>
      </c>
      <c r="I12259" t="s">
        <v>37</v>
      </c>
      <c r="J12259">
        <v>2360.4</v>
      </c>
    </row>
    <row r="12260" spans="1:10" x14ac:dyDescent="0.25">
      <c r="A12260">
        <v>11</v>
      </c>
      <c r="B12260">
        <v>2018</v>
      </c>
      <c r="C12260" t="s">
        <v>41</v>
      </c>
      <c r="D12260" t="s">
        <v>59</v>
      </c>
      <c r="E12260" t="s">
        <v>35</v>
      </c>
      <c r="F12260">
        <v>1</v>
      </c>
      <c r="G12260" t="s">
        <v>38</v>
      </c>
      <c r="H12260" t="s">
        <v>2</v>
      </c>
      <c r="I12260" t="s">
        <v>37</v>
      </c>
      <c r="J12260">
        <v>2341.8000000000002</v>
      </c>
    </row>
    <row r="12261" spans="1:10" x14ac:dyDescent="0.25">
      <c r="A12261">
        <v>11</v>
      </c>
      <c r="B12261">
        <v>2018</v>
      </c>
      <c r="C12261" t="s">
        <v>41</v>
      </c>
      <c r="D12261" t="s">
        <v>59</v>
      </c>
      <c r="E12261" t="s">
        <v>35</v>
      </c>
      <c r="F12261">
        <v>2</v>
      </c>
      <c r="G12261" t="s">
        <v>45</v>
      </c>
      <c r="H12261" t="s">
        <v>2</v>
      </c>
      <c r="I12261" t="s">
        <v>51</v>
      </c>
      <c r="J12261">
        <v>2555.6</v>
      </c>
    </row>
    <row r="12262" spans="1:10" x14ac:dyDescent="0.25">
      <c r="A12262">
        <v>11</v>
      </c>
      <c r="B12262">
        <v>2018</v>
      </c>
      <c r="C12262" t="s">
        <v>41</v>
      </c>
      <c r="D12262" t="s">
        <v>59</v>
      </c>
      <c r="E12262" t="s">
        <v>35</v>
      </c>
      <c r="F12262">
        <v>3</v>
      </c>
      <c r="G12262" t="s">
        <v>45</v>
      </c>
      <c r="H12262" t="s">
        <v>46</v>
      </c>
      <c r="I12262" t="s">
        <v>37</v>
      </c>
      <c r="J12262">
        <v>2104.8000000000002</v>
      </c>
    </row>
    <row r="12263" spans="1:10" x14ac:dyDescent="0.25">
      <c r="A12263">
        <v>11</v>
      </c>
      <c r="B12263">
        <v>2018</v>
      </c>
      <c r="C12263" t="s">
        <v>41</v>
      </c>
      <c r="D12263" t="s">
        <v>59</v>
      </c>
      <c r="E12263" t="s">
        <v>35</v>
      </c>
      <c r="F12263">
        <v>4</v>
      </c>
      <c r="G12263" t="s">
        <v>45</v>
      </c>
      <c r="H12263" t="s">
        <v>46</v>
      </c>
      <c r="I12263" t="s">
        <v>37</v>
      </c>
      <c r="J12263">
        <v>2307.3000000000002</v>
      </c>
    </row>
    <row r="12264" spans="1:10" x14ac:dyDescent="0.25">
      <c r="A12264">
        <v>11</v>
      </c>
      <c r="B12264">
        <v>2018</v>
      </c>
      <c r="C12264" t="s">
        <v>41</v>
      </c>
      <c r="D12264" t="s">
        <v>59</v>
      </c>
      <c r="E12264" t="s">
        <v>35</v>
      </c>
      <c r="F12264">
        <v>5</v>
      </c>
      <c r="G12264" t="s">
        <v>45</v>
      </c>
      <c r="H12264" t="s">
        <v>46</v>
      </c>
      <c r="I12264" t="s">
        <v>37</v>
      </c>
      <c r="J12264">
        <v>2879.8</v>
      </c>
    </row>
    <row r="12265" spans="1:10" x14ac:dyDescent="0.25">
      <c r="A12265">
        <v>11</v>
      </c>
      <c r="B12265">
        <v>2018</v>
      </c>
      <c r="C12265" t="s">
        <v>41</v>
      </c>
      <c r="D12265" t="s">
        <v>59</v>
      </c>
      <c r="E12265" t="s">
        <v>35</v>
      </c>
      <c r="F12265">
        <v>6</v>
      </c>
      <c r="G12265" t="s">
        <v>45</v>
      </c>
      <c r="H12265" t="s">
        <v>2</v>
      </c>
      <c r="I12265" t="s">
        <v>51</v>
      </c>
      <c r="J12265">
        <v>2278.9</v>
      </c>
    </row>
    <row r="12266" spans="1:10" x14ac:dyDescent="0.25">
      <c r="A12266">
        <v>12</v>
      </c>
      <c r="B12266">
        <v>2017</v>
      </c>
      <c r="C12266" t="s">
        <v>41</v>
      </c>
      <c r="D12266" t="s">
        <v>58</v>
      </c>
      <c r="E12266" t="s">
        <v>35</v>
      </c>
      <c r="F12266">
        <v>1</v>
      </c>
      <c r="G12266" t="s">
        <v>45</v>
      </c>
      <c r="H12266" t="s">
        <v>2</v>
      </c>
      <c r="I12266" t="s">
        <v>37</v>
      </c>
      <c r="J12266">
        <v>1786.9</v>
      </c>
    </row>
    <row r="12267" spans="1:10" x14ac:dyDescent="0.25">
      <c r="A12267">
        <v>12</v>
      </c>
      <c r="B12267">
        <v>2017</v>
      </c>
      <c r="C12267" t="s">
        <v>41</v>
      </c>
      <c r="D12267" t="s">
        <v>58</v>
      </c>
      <c r="E12267" t="s">
        <v>35</v>
      </c>
      <c r="F12267">
        <v>2</v>
      </c>
      <c r="G12267" t="s">
        <v>38</v>
      </c>
      <c r="H12267" t="s">
        <v>2</v>
      </c>
      <c r="I12267" t="s">
        <v>51</v>
      </c>
      <c r="J12267">
        <v>2262.1</v>
      </c>
    </row>
    <row r="12268" spans="1:10" x14ac:dyDescent="0.25">
      <c r="A12268">
        <v>12</v>
      </c>
      <c r="B12268">
        <v>2017</v>
      </c>
      <c r="C12268" t="s">
        <v>41</v>
      </c>
      <c r="D12268" t="s">
        <v>58</v>
      </c>
      <c r="E12268" t="s">
        <v>35</v>
      </c>
      <c r="F12268">
        <v>3</v>
      </c>
      <c r="G12268" t="s">
        <v>45</v>
      </c>
      <c r="H12268" t="s">
        <v>46</v>
      </c>
      <c r="I12268" t="s">
        <v>37</v>
      </c>
      <c r="J12268">
        <v>2785.5</v>
      </c>
    </row>
    <row r="12269" spans="1:10" x14ac:dyDescent="0.25">
      <c r="A12269">
        <v>12</v>
      </c>
      <c r="B12269">
        <v>2017</v>
      </c>
      <c r="C12269" t="s">
        <v>41</v>
      </c>
      <c r="D12269" t="s">
        <v>58</v>
      </c>
      <c r="E12269" t="s">
        <v>35</v>
      </c>
      <c r="F12269">
        <v>4</v>
      </c>
      <c r="G12269" t="s">
        <v>38</v>
      </c>
      <c r="H12269" t="s">
        <v>46</v>
      </c>
      <c r="I12269" t="s">
        <v>51</v>
      </c>
      <c r="J12269">
        <v>2533</v>
      </c>
    </row>
    <row r="12270" spans="1:10" x14ac:dyDescent="0.25">
      <c r="A12270">
        <v>12</v>
      </c>
      <c r="B12270">
        <v>2017</v>
      </c>
      <c r="C12270" t="s">
        <v>41</v>
      </c>
      <c r="D12270" t="s">
        <v>58</v>
      </c>
      <c r="E12270" t="s">
        <v>35</v>
      </c>
      <c r="F12270">
        <v>5</v>
      </c>
      <c r="G12270" t="s">
        <v>45</v>
      </c>
      <c r="H12270" t="s">
        <v>2</v>
      </c>
      <c r="I12270" t="s">
        <v>37</v>
      </c>
      <c r="J12270">
        <v>2773.2</v>
      </c>
    </row>
    <row r="12271" spans="1:10" x14ac:dyDescent="0.25">
      <c r="A12271">
        <v>12</v>
      </c>
      <c r="B12271">
        <v>2017</v>
      </c>
      <c r="C12271" t="s">
        <v>41</v>
      </c>
      <c r="D12271" t="s">
        <v>58</v>
      </c>
      <c r="E12271" t="s">
        <v>35</v>
      </c>
      <c r="F12271">
        <v>6</v>
      </c>
      <c r="G12271" t="s">
        <v>45</v>
      </c>
      <c r="H12271" t="s">
        <v>2</v>
      </c>
      <c r="I12271" t="s">
        <v>51</v>
      </c>
      <c r="J12271">
        <v>2740.6</v>
      </c>
    </row>
    <row r="12272" spans="1:10" x14ac:dyDescent="0.25">
      <c r="A12272">
        <v>12</v>
      </c>
      <c r="B12272">
        <v>2017</v>
      </c>
      <c r="C12272" t="s">
        <v>41</v>
      </c>
      <c r="D12272" t="s">
        <v>59</v>
      </c>
      <c r="E12272" t="s">
        <v>35</v>
      </c>
      <c r="F12272">
        <v>1</v>
      </c>
      <c r="G12272" t="s">
        <v>45</v>
      </c>
      <c r="H12272" t="s">
        <v>2</v>
      </c>
      <c r="I12272" t="s">
        <v>51</v>
      </c>
      <c r="J12272">
        <v>2198.6999999999998</v>
      </c>
    </row>
    <row r="12273" spans="1:10" x14ac:dyDescent="0.25">
      <c r="A12273">
        <v>12</v>
      </c>
      <c r="B12273">
        <v>2017</v>
      </c>
      <c r="C12273" t="s">
        <v>41</v>
      </c>
      <c r="D12273" t="s">
        <v>59</v>
      </c>
      <c r="E12273" t="s">
        <v>35</v>
      </c>
      <c r="F12273">
        <v>2</v>
      </c>
      <c r="G12273" t="s">
        <v>45</v>
      </c>
      <c r="H12273" t="s">
        <v>46</v>
      </c>
      <c r="I12273" t="s">
        <v>37</v>
      </c>
      <c r="J12273">
        <v>2135.6999999999998</v>
      </c>
    </row>
    <row r="12274" spans="1:10" x14ac:dyDescent="0.25">
      <c r="A12274">
        <v>12</v>
      </c>
      <c r="B12274">
        <v>2017</v>
      </c>
      <c r="C12274" t="s">
        <v>41</v>
      </c>
      <c r="D12274" t="s">
        <v>59</v>
      </c>
      <c r="E12274" t="s">
        <v>35</v>
      </c>
      <c r="F12274">
        <v>3</v>
      </c>
      <c r="G12274" t="s">
        <v>38</v>
      </c>
      <c r="H12274" t="s">
        <v>46</v>
      </c>
      <c r="I12274" t="s">
        <v>51</v>
      </c>
      <c r="J12274">
        <v>2122</v>
      </c>
    </row>
    <row r="12275" spans="1:10" x14ac:dyDescent="0.25">
      <c r="A12275">
        <v>12</v>
      </c>
      <c r="B12275">
        <v>2017</v>
      </c>
      <c r="C12275" t="s">
        <v>41</v>
      </c>
      <c r="D12275" t="s">
        <v>59</v>
      </c>
      <c r="E12275" t="s">
        <v>35</v>
      </c>
      <c r="F12275">
        <v>4</v>
      </c>
      <c r="G12275" t="s">
        <v>38</v>
      </c>
      <c r="H12275" t="s">
        <v>2</v>
      </c>
      <c r="I12275" t="s">
        <v>51</v>
      </c>
      <c r="J12275">
        <v>1832.1</v>
      </c>
    </row>
    <row r="12276" spans="1:10" x14ac:dyDescent="0.25">
      <c r="A12276">
        <v>12</v>
      </c>
      <c r="B12276">
        <v>2017</v>
      </c>
      <c r="C12276" t="s">
        <v>41</v>
      </c>
      <c r="D12276" t="s">
        <v>59</v>
      </c>
      <c r="E12276" t="s">
        <v>35</v>
      </c>
      <c r="F12276">
        <v>5</v>
      </c>
      <c r="G12276" t="s">
        <v>38</v>
      </c>
      <c r="H12276" t="s">
        <v>46</v>
      </c>
      <c r="I12276" t="s">
        <v>37</v>
      </c>
      <c r="J12276">
        <v>1542.4</v>
      </c>
    </row>
    <row r="12277" spans="1:10" x14ac:dyDescent="0.25">
      <c r="A12277">
        <v>12</v>
      </c>
      <c r="B12277">
        <v>2017</v>
      </c>
      <c r="C12277" t="s">
        <v>41</v>
      </c>
      <c r="D12277" t="s">
        <v>59</v>
      </c>
      <c r="E12277" t="s">
        <v>35</v>
      </c>
      <c r="F12277">
        <v>6</v>
      </c>
      <c r="G12277" t="s">
        <v>38</v>
      </c>
      <c r="H12277" t="s">
        <v>2</v>
      </c>
      <c r="I12277" t="s">
        <v>37</v>
      </c>
      <c r="J12277">
        <v>2069.6999999999998</v>
      </c>
    </row>
    <row r="12278" spans="1:10" x14ac:dyDescent="0.25">
      <c r="A12278">
        <v>12</v>
      </c>
      <c r="B12278">
        <v>2018</v>
      </c>
      <c r="C12278" t="s">
        <v>41</v>
      </c>
      <c r="D12278" t="s">
        <v>58</v>
      </c>
      <c r="E12278" t="s">
        <v>35</v>
      </c>
      <c r="F12278">
        <v>1</v>
      </c>
      <c r="G12278" t="s">
        <v>38</v>
      </c>
      <c r="H12278" t="s">
        <v>46</v>
      </c>
      <c r="I12278" t="s">
        <v>51</v>
      </c>
      <c r="J12278">
        <v>2728.9</v>
      </c>
    </row>
    <row r="12279" spans="1:10" x14ac:dyDescent="0.25">
      <c r="A12279">
        <v>12</v>
      </c>
      <c r="B12279">
        <v>2018</v>
      </c>
      <c r="C12279" t="s">
        <v>41</v>
      </c>
      <c r="D12279" t="s">
        <v>58</v>
      </c>
      <c r="E12279" t="s">
        <v>35</v>
      </c>
      <c r="F12279">
        <v>2</v>
      </c>
      <c r="G12279" t="s">
        <v>38</v>
      </c>
      <c r="H12279" t="s">
        <v>2</v>
      </c>
      <c r="I12279" t="s">
        <v>37</v>
      </c>
      <c r="J12279">
        <v>2144.9</v>
      </c>
    </row>
    <row r="12280" spans="1:10" x14ac:dyDescent="0.25">
      <c r="A12280">
        <v>12</v>
      </c>
      <c r="B12280">
        <v>2018</v>
      </c>
      <c r="C12280" t="s">
        <v>41</v>
      </c>
      <c r="D12280" t="s">
        <v>58</v>
      </c>
      <c r="E12280" t="s">
        <v>35</v>
      </c>
      <c r="F12280">
        <v>3</v>
      </c>
      <c r="G12280" t="s">
        <v>45</v>
      </c>
      <c r="H12280" t="s">
        <v>46</v>
      </c>
      <c r="I12280" t="s">
        <v>37</v>
      </c>
      <c r="J12280">
        <v>2188.9</v>
      </c>
    </row>
    <row r="12281" spans="1:10" x14ac:dyDescent="0.25">
      <c r="A12281">
        <v>12</v>
      </c>
      <c r="B12281">
        <v>2018</v>
      </c>
      <c r="C12281" t="s">
        <v>41</v>
      </c>
      <c r="D12281" t="s">
        <v>58</v>
      </c>
      <c r="E12281" t="s">
        <v>35</v>
      </c>
      <c r="F12281">
        <v>4</v>
      </c>
      <c r="G12281" t="s">
        <v>38</v>
      </c>
      <c r="H12281" t="s">
        <v>2</v>
      </c>
      <c r="I12281" t="s">
        <v>51</v>
      </c>
      <c r="J12281">
        <v>2071.4</v>
      </c>
    </row>
    <row r="12282" spans="1:10" x14ac:dyDescent="0.25">
      <c r="A12282">
        <v>12</v>
      </c>
      <c r="B12282">
        <v>2018</v>
      </c>
      <c r="C12282" t="s">
        <v>41</v>
      </c>
      <c r="D12282" t="s">
        <v>58</v>
      </c>
      <c r="E12282" t="s">
        <v>35</v>
      </c>
      <c r="F12282">
        <v>5</v>
      </c>
      <c r="G12282" t="s">
        <v>38</v>
      </c>
      <c r="H12282" t="s">
        <v>2</v>
      </c>
      <c r="I12282" t="s">
        <v>37</v>
      </c>
      <c r="J12282">
        <v>2955.9</v>
      </c>
    </row>
    <row r="12283" spans="1:10" x14ac:dyDescent="0.25">
      <c r="A12283">
        <v>12</v>
      </c>
      <c r="B12283">
        <v>2018</v>
      </c>
      <c r="C12283" t="s">
        <v>41</v>
      </c>
      <c r="D12283" t="s">
        <v>58</v>
      </c>
      <c r="E12283" t="s">
        <v>35</v>
      </c>
      <c r="F12283">
        <v>6</v>
      </c>
      <c r="G12283" t="s">
        <v>45</v>
      </c>
      <c r="H12283" t="s">
        <v>2</v>
      </c>
      <c r="I12283" t="s">
        <v>37</v>
      </c>
      <c r="J12283">
        <v>2074.5</v>
      </c>
    </row>
    <row r="12284" spans="1:10" x14ac:dyDescent="0.25">
      <c r="A12284">
        <v>12</v>
      </c>
      <c r="B12284">
        <v>2018</v>
      </c>
      <c r="C12284" t="s">
        <v>41</v>
      </c>
      <c r="D12284" t="s">
        <v>59</v>
      </c>
      <c r="E12284" t="s">
        <v>35</v>
      </c>
      <c r="F12284">
        <v>1</v>
      </c>
      <c r="G12284" t="s">
        <v>45</v>
      </c>
      <c r="H12284" t="s">
        <v>46</v>
      </c>
      <c r="I12284" t="s">
        <v>51</v>
      </c>
      <c r="J12284">
        <v>1866.3</v>
      </c>
    </row>
    <row r="12285" spans="1:10" x14ac:dyDescent="0.25">
      <c r="A12285">
        <v>12</v>
      </c>
      <c r="B12285">
        <v>2018</v>
      </c>
      <c r="C12285" t="s">
        <v>41</v>
      </c>
      <c r="D12285" t="s">
        <v>59</v>
      </c>
      <c r="E12285" t="s">
        <v>35</v>
      </c>
      <c r="F12285">
        <v>2</v>
      </c>
      <c r="G12285" t="s">
        <v>45</v>
      </c>
      <c r="H12285" t="s">
        <v>46</v>
      </c>
      <c r="I12285" t="s">
        <v>37</v>
      </c>
      <c r="J12285">
        <v>2112</v>
      </c>
    </row>
    <row r="12286" spans="1:10" x14ac:dyDescent="0.25">
      <c r="A12286">
        <v>12</v>
      </c>
      <c r="B12286">
        <v>2018</v>
      </c>
      <c r="C12286" t="s">
        <v>41</v>
      </c>
      <c r="D12286" t="s">
        <v>59</v>
      </c>
      <c r="E12286" t="s">
        <v>35</v>
      </c>
      <c r="F12286">
        <v>3</v>
      </c>
      <c r="G12286" t="s">
        <v>45</v>
      </c>
      <c r="H12286" t="s">
        <v>2</v>
      </c>
      <c r="I12286" t="s">
        <v>51</v>
      </c>
      <c r="J12286">
        <v>2222.1999999999998</v>
      </c>
    </row>
    <row r="12287" spans="1:10" x14ac:dyDescent="0.25">
      <c r="A12287">
        <v>12</v>
      </c>
      <c r="B12287">
        <v>2018</v>
      </c>
      <c r="C12287" t="s">
        <v>41</v>
      </c>
      <c r="D12287" t="s">
        <v>59</v>
      </c>
      <c r="E12287" t="s">
        <v>35</v>
      </c>
      <c r="F12287">
        <v>4</v>
      </c>
      <c r="G12287" t="s">
        <v>38</v>
      </c>
      <c r="H12287" t="s">
        <v>2</v>
      </c>
      <c r="I12287" t="s">
        <v>37</v>
      </c>
      <c r="J12287">
        <v>2950.1</v>
      </c>
    </row>
    <row r="12288" spans="1:10" x14ac:dyDescent="0.25">
      <c r="A12288">
        <v>12</v>
      </c>
      <c r="B12288">
        <v>2018</v>
      </c>
      <c r="C12288" t="s">
        <v>41</v>
      </c>
      <c r="D12288" t="s">
        <v>59</v>
      </c>
      <c r="E12288" t="s">
        <v>35</v>
      </c>
      <c r="F12288">
        <v>5</v>
      </c>
      <c r="G12288" t="s">
        <v>45</v>
      </c>
      <c r="H12288" t="s">
        <v>2</v>
      </c>
      <c r="I12288" t="s">
        <v>37</v>
      </c>
      <c r="J12288">
        <v>2550.1999999999998</v>
      </c>
    </row>
    <row r="12289" spans="1:10" x14ac:dyDescent="0.25">
      <c r="A12289">
        <v>12</v>
      </c>
      <c r="B12289">
        <v>2018</v>
      </c>
      <c r="C12289" t="s">
        <v>41</v>
      </c>
      <c r="D12289" t="s">
        <v>59</v>
      </c>
      <c r="E12289" t="s">
        <v>35</v>
      </c>
      <c r="F12289">
        <v>6</v>
      </c>
      <c r="G12289" t="s">
        <v>38</v>
      </c>
      <c r="H12289" t="s">
        <v>2</v>
      </c>
      <c r="I12289" t="s">
        <v>37</v>
      </c>
      <c r="J12289">
        <v>1927.6</v>
      </c>
    </row>
    <row r="12290" spans="1:10" x14ac:dyDescent="0.25">
      <c r="A12290">
        <v>13</v>
      </c>
      <c r="B12290">
        <v>2017</v>
      </c>
      <c r="C12290" t="s">
        <v>41</v>
      </c>
      <c r="D12290" t="s">
        <v>58</v>
      </c>
      <c r="E12290" t="s">
        <v>35</v>
      </c>
      <c r="F12290">
        <v>1</v>
      </c>
      <c r="G12290" t="s">
        <v>45</v>
      </c>
      <c r="H12290" t="s">
        <v>46</v>
      </c>
      <c r="I12290" t="s">
        <v>37</v>
      </c>
      <c r="J12290">
        <v>2336.6999999999998</v>
      </c>
    </row>
    <row r="12291" spans="1:10" x14ac:dyDescent="0.25">
      <c r="A12291">
        <v>13</v>
      </c>
      <c r="B12291">
        <v>2017</v>
      </c>
      <c r="C12291" t="s">
        <v>41</v>
      </c>
      <c r="D12291" t="s">
        <v>58</v>
      </c>
      <c r="E12291" t="s">
        <v>35</v>
      </c>
      <c r="F12291">
        <v>2</v>
      </c>
      <c r="G12291" t="s">
        <v>38</v>
      </c>
      <c r="H12291" t="s">
        <v>46</v>
      </c>
      <c r="I12291" t="s">
        <v>51</v>
      </c>
      <c r="J12291">
        <v>2443.4</v>
      </c>
    </row>
    <row r="12292" spans="1:10" x14ac:dyDescent="0.25">
      <c r="A12292">
        <v>13</v>
      </c>
      <c r="B12292">
        <v>2017</v>
      </c>
      <c r="C12292" t="s">
        <v>41</v>
      </c>
      <c r="D12292" t="s">
        <v>58</v>
      </c>
      <c r="E12292" t="s">
        <v>35</v>
      </c>
      <c r="F12292">
        <v>3</v>
      </c>
      <c r="G12292" t="s">
        <v>45</v>
      </c>
      <c r="H12292" t="s">
        <v>2</v>
      </c>
      <c r="I12292" t="s">
        <v>51</v>
      </c>
      <c r="J12292">
        <v>1725.9</v>
      </c>
    </row>
    <row r="12293" spans="1:10" x14ac:dyDescent="0.25">
      <c r="A12293">
        <v>13</v>
      </c>
      <c r="B12293">
        <v>2017</v>
      </c>
      <c r="C12293" t="s">
        <v>41</v>
      </c>
      <c r="D12293" t="s">
        <v>58</v>
      </c>
      <c r="E12293" t="s">
        <v>35</v>
      </c>
      <c r="F12293">
        <v>4</v>
      </c>
      <c r="G12293" t="s">
        <v>38</v>
      </c>
      <c r="H12293" t="s">
        <v>46</v>
      </c>
      <c r="I12293" t="s">
        <v>37</v>
      </c>
      <c r="J12293">
        <v>2849.1</v>
      </c>
    </row>
    <row r="12294" spans="1:10" x14ac:dyDescent="0.25">
      <c r="A12294">
        <v>13</v>
      </c>
      <c r="B12294">
        <v>2017</v>
      </c>
      <c r="C12294" t="s">
        <v>41</v>
      </c>
      <c r="D12294" t="s">
        <v>58</v>
      </c>
      <c r="E12294" t="s">
        <v>35</v>
      </c>
      <c r="F12294">
        <v>5</v>
      </c>
      <c r="G12294" t="s">
        <v>45</v>
      </c>
      <c r="H12294" t="s">
        <v>2</v>
      </c>
      <c r="I12294" t="s">
        <v>37</v>
      </c>
      <c r="J12294">
        <v>2224.6999999999998</v>
      </c>
    </row>
    <row r="12295" spans="1:10" x14ac:dyDescent="0.25">
      <c r="A12295">
        <v>13</v>
      </c>
      <c r="B12295">
        <v>2017</v>
      </c>
      <c r="C12295" t="s">
        <v>41</v>
      </c>
      <c r="D12295" t="s">
        <v>58</v>
      </c>
      <c r="E12295" t="s">
        <v>35</v>
      </c>
      <c r="F12295">
        <v>6</v>
      </c>
      <c r="G12295" t="s">
        <v>45</v>
      </c>
      <c r="H12295" t="s">
        <v>46</v>
      </c>
      <c r="I12295" t="s">
        <v>51</v>
      </c>
      <c r="J12295">
        <v>2376.1999999999998</v>
      </c>
    </row>
    <row r="12296" spans="1:10" x14ac:dyDescent="0.25">
      <c r="A12296">
        <v>13</v>
      </c>
      <c r="B12296">
        <v>2017</v>
      </c>
      <c r="C12296" t="s">
        <v>41</v>
      </c>
      <c r="D12296" t="s">
        <v>59</v>
      </c>
      <c r="E12296" t="s">
        <v>35</v>
      </c>
      <c r="F12296">
        <v>1</v>
      </c>
      <c r="G12296" t="s">
        <v>38</v>
      </c>
      <c r="H12296" t="s">
        <v>2</v>
      </c>
      <c r="I12296" t="s">
        <v>37</v>
      </c>
      <c r="J12296">
        <v>1670.2</v>
      </c>
    </row>
    <row r="12297" spans="1:10" x14ac:dyDescent="0.25">
      <c r="A12297">
        <v>13</v>
      </c>
      <c r="B12297">
        <v>2017</v>
      </c>
      <c r="C12297" t="s">
        <v>41</v>
      </c>
      <c r="D12297" t="s">
        <v>59</v>
      </c>
      <c r="E12297" t="s">
        <v>35</v>
      </c>
      <c r="F12297">
        <v>2</v>
      </c>
      <c r="G12297" t="s">
        <v>45</v>
      </c>
      <c r="H12297" t="s">
        <v>46</v>
      </c>
      <c r="I12297" t="s">
        <v>37</v>
      </c>
      <c r="J12297">
        <v>1904.9</v>
      </c>
    </row>
    <row r="12298" spans="1:10" x14ac:dyDescent="0.25">
      <c r="A12298">
        <v>13</v>
      </c>
      <c r="B12298">
        <v>2017</v>
      </c>
      <c r="C12298" t="s">
        <v>41</v>
      </c>
      <c r="D12298" t="s">
        <v>59</v>
      </c>
      <c r="E12298" t="s">
        <v>35</v>
      </c>
      <c r="F12298">
        <v>3</v>
      </c>
      <c r="G12298" t="s">
        <v>45</v>
      </c>
      <c r="H12298" t="s">
        <v>46</v>
      </c>
      <c r="I12298" t="s">
        <v>51</v>
      </c>
      <c r="J12298">
        <v>1897.3</v>
      </c>
    </row>
    <row r="12299" spans="1:10" x14ac:dyDescent="0.25">
      <c r="A12299">
        <v>13</v>
      </c>
      <c r="B12299">
        <v>2017</v>
      </c>
      <c r="C12299" t="s">
        <v>41</v>
      </c>
      <c r="D12299" t="s">
        <v>59</v>
      </c>
      <c r="E12299" t="s">
        <v>35</v>
      </c>
      <c r="F12299">
        <v>4</v>
      </c>
      <c r="G12299" t="s">
        <v>38</v>
      </c>
      <c r="H12299" t="s">
        <v>2</v>
      </c>
      <c r="I12299" t="s">
        <v>51</v>
      </c>
      <c r="J12299">
        <v>1754.8</v>
      </c>
    </row>
    <row r="12300" spans="1:10" x14ac:dyDescent="0.25">
      <c r="A12300">
        <v>13</v>
      </c>
      <c r="B12300">
        <v>2017</v>
      </c>
      <c r="C12300" t="s">
        <v>41</v>
      </c>
      <c r="D12300" t="s">
        <v>59</v>
      </c>
      <c r="E12300" t="s">
        <v>35</v>
      </c>
      <c r="F12300">
        <v>5</v>
      </c>
      <c r="G12300" t="s">
        <v>45</v>
      </c>
      <c r="H12300" t="s">
        <v>46</v>
      </c>
      <c r="I12300" t="s">
        <v>51</v>
      </c>
      <c r="J12300">
        <v>1800.5</v>
      </c>
    </row>
    <row r="12301" spans="1:10" x14ac:dyDescent="0.25">
      <c r="A12301">
        <v>13</v>
      </c>
      <c r="B12301">
        <v>2017</v>
      </c>
      <c r="C12301" t="s">
        <v>41</v>
      </c>
      <c r="D12301" t="s">
        <v>59</v>
      </c>
      <c r="E12301" t="s">
        <v>35</v>
      </c>
      <c r="F12301">
        <v>6</v>
      </c>
      <c r="G12301" t="s">
        <v>45</v>
      </c>
      <c r="H12301" t="s">
        <v>2</v>
      </c>
      <c r="I12301" t="s">
        <v>51</v>
      </c>
      <c r="J12301">
        <v>1783</v>
      </c>
    </row>
    <row r="12302" spans="1:10" x14ac:dyDescent="0.25">
      <c r="A12302">
        <v>13</v>
      </c>
      <c r="B12302">
        <v>2018</v>
      </c>
      <c r="C12302" t="s">
        <v>41</v>
      </c>
      <c r="D12302" t="s">
        <v>58</v>
      </c>
      <c r="E12302" t="s">
        <v>35</v>
      </c>
      <c r="F12302">
        <v>1</v>
      </c>
      <c r="G12302" t="s">
        <v>45</v>
      </c>
      <c r="H12302" t="s">
        <v>46</v>
      </c>
      <c r="I12302" t="s">
        <v>51</v>
      </c>
      <c r="J12302">
        <v>2772.2</v>
      </c>
    </row>
    <row r="12303" spans="1:10" x14ac:dyDescent="0.25">
      <c r="A12303">
        <v>13</v>
      </c>
      <c r="B12303">
        <v>2018</v>
      </c>
      <c r="C12303" t="s">
        <v>41</v>
      </c>
      <c r="D12303" t="s">
        <v>58</v>
      </c>
      <c r="E12303" t="s">
        <v>35</v>
      </c>
      <c r="F12303">
        <v>2</v>
      </c>
      <c r="G12303" t="s">
        <v>38</v>
      </c>
      <c r="H12303" t="s">
        <v>46</v>
      </c>
      <c r="I12303" t="s">
        <v>37</v>
      </c>
      <c r="J12303">
        <v>2608.9</v>
      </c>
    </row>
    <row r="12304" spans="1:10" x14ac:dyDescent="0.25">
      <c r="A12304">
        <v>13</v>
      </c>
      <c r="B12304">
        <v>2018</v>
      </c>
      <c r="C12304" t="s">
        <v>41</v>
      </c>
      <c r="D12304" t="s">
        <v>58</v>
      </c>
      <c r="E12304" t="s">
        <v>35</v>
      </c>
      <c r="F12304">
        <v>3</v>
      </c>
      <c r="G12304" t="s">
        <v>38</v>
      </c>
      <c r="H12304" t="s">
        <v>46</v>
      </c>
      <c r="I12304" t="s">
        <v>37</v>
      </c>
      <c r="J12304">
        <v>1996.9</v>
      </c>
    </row>
    <row r="12305" spans="1:10" x14ac:dyDescent="0.25">
      <c r="A12305">
        <v>13</v>
      </c>
      <c r="B12305">
        <v>2018</v>
      </c>
      <c r="C12305" t="s">
        <v>41</v>
      </c>
      <c r="D12305" t="s">
        <v>58</v>
      </c>
      <c r="E12305" t="s">
        <v>35</v>
      </c>
      <c r="F12305">
        <v>4</v>
      </c>
      <c r="G12305" t="s">
        <v>38</v>
      </c>
      <c r="H12305" t="s">
        <v>2</v>
      </c>
      <c r="I12305" t="s">
        <v>51</v>
      </c>
      <c r="J12305">
        <v>2439.6999999999998</v>
      </c>
    </row>
    <row r="12306" spans="1:10" x14ac:dyDescent="0.25">
      <c r="A12306">
        <v>13</v>
      </c>
      <c r="B12306">
        <v>2018</v>
      </c>
      <c r="C12306" t="s">
        <v>41</v>
      </c>
      <c r="D12306" t="s">
        <v>58</v>
      </c>
      <c r="E12306" t="s">
        <v>35</v>
      </c>
      <c r="F12306">
        <v>5</v>
      </c>
      <c r="G12306" t="s">
        <v>38</v>
      </c>
      <c r="H12306" t="s">
        <v>2</v>
      </c>
      <c r="I12306" t="s">
        <v>51</v>
      </c>
      <c r="J12306">
        <v>1947.2</v>
      </c>
    </row>
    <row r="12307" spans="1:10" x14ac:dyDescent="0.25">
      <c r="A12307">
        <v>13</v>
      </c>
      <c r="B12307">
        <v>2018</v>
      </c>
      <c r="C12307" t="s">
        <v>41</v>
      </c>
      <c r="D12307" t="s">
        <v>58</v>
      </c>
      <c r="E12307" t="s">
        <v>35</v>
      </c>
      <c r="F12307">
        <v>6</v>
      </c>
      <c r="G12307" t="s">
        <v>45</v>
      </c>
      <c r="H12307" t="s">
        <v>2</v>
      </c>
      <c r="I12307" t="s">
        <v>51</v>
      </c>
      <c r="J12307">
        <v>2414.9</v>
      </c>
    </row>
    <row r="12308" spans="1:10" x14ac:dyDescent="0.25">
      <c r="A12308">
        <v>13</v>
      </c>
      <c r="B12308">
        <v>2018</v>
      </c>
      <c r="C12308" t="s">
        <v>41</v>
      </c>
      <c r="D12308" t="s">
        <v>59</v>
      </c>
      <c r="E12308" t="s">
        <v>35</v>
      </c>
      <c r="F12308">
        <v>1</v>
      </c>
      <c r="G12308" t="s">
        <v>45</v>
      </c>
      <c r="H12308" t="s">
        <v>46</v>
      </c>
      <c r="I12308" t="s">
        <v>37</v>
      </c>
      <c r="J12308">
        <v>2110.6</v>
      </c>
    </row>
    <row r="12309" spans="1:10" x14ac:dyDescent="0.25">
      <c r="A12309">
        <v>13</v>
      </c>
      <c r="B12309">
        <v>2018</v>
      </c>
      <c r="C12309" t="s">
        <v>41</v>
      </c>
      <c r="D12309" t="s">
        <v>59</v>
      </c>
      <c r="E12309" t="s">
        <v>35</v>
      </c>
      <c r="F12309">
        <v>2</v>
      </c>
      <c r="G12309" t="s">
        <v>45</v>
      </c>
      <c r="H12309" t="s">
        <v>2</v>
      </c>
      <c r="I12309" t="s">
        <v>37</v>
      </c>
      <c r="J12309">
        <v>2572.1999999999998</v>
      </c>
    </row>
    <row r="12310" spans="1:10" x14ac:dyDescent="0.25">
      <c r="A12310">
        <v>13</v>
      </c>
      <c r="B12310">
        <v>2018</v>
      </c>
      <c r="C12310" t="s">
        <v>41</v>
      </c>
      <c r="D12310" t="s">
        <v>59</v>
      </c>
      <c r="E12310" t="s">
        <v>35</v>
      </c>
      <c r="F12310">
        <v>3</v>
      </c>
      <c r="G12310" t="s">
        <v>38</v>
      </c>
      <c r="H12310" t="s">
        <v>46</v>
      </c>
      <c r="I12310" t="s">
        <v>37</v>
      </c>
      <c r="J12310">
        <v>2000.8</v>
      </c>
    </row>
    <row r="12311" spans="1:10" x14ac:dyDescent="0.25">
      <c r="A12311">
        <v>13</v>
      </c>
      <c r="B12311">
        <v>2018</v>
      </c>
      <c r="C12311" t="s">
        <v>41</v>
      </c>
      <c r="D12311" t="s">
        <v>59</v>
      </c>
      <c r="E12311" t="s">
        <v>35</v>
      </c>
      <c r="F12311">
        <v>4</v>
      </c>
      <c r="G12311" t="s">
        <v>45</v>
      </c>
      <c r="H12311" t="s">
        <v>46</v>
      </c>
      <c r="I12311" t="s">
        <v>37</v>
      </c>
      <c r="J12311">
        <v>2418</v>
      </c>
    </row>
    <row r="12312" spans="1:10" x14ac:dyDescent="0.25">
      <c r="A12312">
        <v>13</v>
      </c>
      <c r="B12312">
        <v>2018</v>
      </c>
      <c r="C12312" t="s">
        <v>41</v>
      </c>
      <c r="D12312" t="s">
        <v>59</v>
      </c>
      <c r="E12312" t="s">
        <v>35</v>
      </c>
      <c r="F12312">
        <v>5</v>
      </c>
      <c r="G12312" t="s">
        <v>38</v>
      </c>
      <c r="H12312" t="s">
        <v>46</v>
      </c>
      <c r="I12312" t="s">
        <v>51</v>
      </c>
      <c r="J12312">
        <v>2254.1999999999998</v>
      </c>
    </row>
    <row r="12313" spans="1:10" x14ac:dyDescent="0.25">
      <c r="A12313">
        <v>13</v>
      </c>
      <c r="B12313">
        <v>2018</v>
      </c>
      <c r="C12313" t="s">
        <v>41</v>
      </c>
      <c r="D12313" t="s">
        <v>59</v>
      </c>
      <c r="E12313" t="s">
        <v>35</v>
      </c>
      <c r="F12313">
        <v>6</v>
      </c>
      <c r="G12313" t="s">
        <v>38</v>
      </c>
      <c r="H12313" t="s">
        <v>2</v>
      </c>
      <c r="I12313" t="s">
        <v>51</v>
      </c>
      <c r="J12313">
        <v>1675.6</v>
      </c>
    </row>
    <row r="12314" spans="1:10" x14ac:dyDescent="0.25">
      <c r="A12314">
        <v>14</v>
      </c>
      <c r="B12314">
        <v>2017</v>
      </c>
      <c r="C12314" t="s">
        <v>41</v>
      </c>
      <c r="D12314" t="s">
        <v>58</v>
      </c>
      <c r="E12314" t="s">
        <v>35</v>
      </c>
      <c r="F12314">
        <v>1</v>
      </c>
      <c r="G12314" t="s">
        <v>45</v>
      </c>
      <c r="H12314" t="s">
        <v>46</v>
      </c>
      <c r="I12314" t="s">
        <v>37</v>
      </c>
      <c r="J12314">
        <v>2037.1</v>
      </c>
    </row>
    <row r="12315" spans="1:10" x14ac:dyDescent="0.25">
      <c r="A12315">
        <v>14</v>
      </c>
      <c r="B12315">
        <v>2017</v>
      </c>
      <c r="C12315" t="s">
        <v>41</v>
      </c>
      <c r="D12315" t="s">
        <v>58</v>
      </c>
      <c r="E12315" t="s">
        <v>35</v>
      </c>
      <c r="F12315">
        <v>2</v>
      </c>
      <c r="G12315" t="s">
        <v>45</v>
      </c>
      <c r="H12315" t="s">
        <v>2</v>
      </c>
      <c r="I12315" t="s">
        <v>37</v>
      </c>
      <c r="J12315">
        <v>1868</v>
      </c>
    </row>
    <row r="12316" spans="1:10" x14ac:dyDescent="0.25">
      <c r="A12316">
        <v>14</v>
      </c>
      <c r="B12316">
        <v>2017</v>
      </c>
      <c r="C12316" t="s">
        <v>41</v>
      </c>
      <c r="D12316" t="s">
        <v>58</v>
      </c>
      <c r="E12316" t="s">
        <v>35</v>
      </c>
      <c r="F12316">
        <v>3</v>
      </c>
      <c r="G12316" t="s">
        <v>38</v>
      </c>
      <c r="H12316" t="s">
        <v>2</v>
      </c>
      <c r="I12316" t="s">
        <v>51</v>
      </c>
      <c r="J12316">
        <v>2063.8000000000002</v>
      </c>
    </row>
    <row r="12317" spans="1:10" x14ac:dyDescent="0.25">
      <c r="A12317">
        <v>14</v>
      </c>
      <c r="B12317">
        <v>2017</v>
      </c>
      <c r="C12317" t="s">
        <v>41</v>
      </c>
      <c r="D12317" t="s">
        <v>58</v>
      </c>
      <c r="E12317" t="s">
        <v>35</v>
      </c>
      <c r="F12317">
        <v>4</v>
      </c>
      <c r="G12317" t="s">
        <v>45</v>
      </c>
      <c r="H12317" t="s">
        <v>46</v>
      </c>
      <c r="I12317" t="s">
        <v>51</v>
      </c>
      <c r="J12317">
        <v>2124.9</v>
      </c>
    </row>
    <row r="12318" spans="1:10" x14ac:dyDescent="0.25">
      <c r="A12318">
        <v>14</v>
      </c>
      <c r="B12318">
        <v>2017</v>
      </c>
      <c r="C12318" t="s">
        <v>41</v>
      </c>
      <c r="D12318" t="s">
        <v>58</v>
      </c>
      <c r="E12318" t="s">
        <v>35</v>
      </c>
      <c r="F12318">
        <v>5</v>
      </c>
      <c r="G12318" t="s">
        <v>45</v>
      </c>
      <c r="H12318" t="s">
        <v>46</v>
      </c>
      <c r="I12318" t="s">
        <v>51</v>
      </c>
      <c r="J12318">
        <v>2472.1</v>
      </c>
    </row>
    <row r="12319" spans="1:10" x14ac:dyDescent="0.25">
      <c r="A12319">
        <v>14</v>
      </c>
      <c r="B12319">
        <v>2017</v>
      </c>
      <c r="C12319" t="s">
        <v>41</v>
      </c>
      <c r="D12319" t="s">
        <v>58</v>
      </c>
      <c r="E12319" t="s">
        <v>35</v>
      </c>
      <c r="F12319">
        <v>6</v>
      </c>
      <c r="G12319" t="s">
        <v>45</v>
      </c>
      <c r="H12319" t="s">
        <v>46</v>
      </c>
      <c r="I12319" t="s">
        <v>51</v>
      </c>
      <c r="J12319">
        <v>2008.4</v>
      </c>
    </row>
    <row r="12320" spans="1:10" x14ac:dyDescent="0.25">
      <c r="A12320">
        <v>14</v>
      </c>
      <c r="B12320">
        <v>2017</v>
      </c>
      <c r="C12320" t="s">
        <v>41</v>
      </c>
      <c r="D12320" t="s">
        <v>59</v>
      </c>
      <c r="E12320" t="s">
        <v>35</v>
      </c>
      <c r="F12320">
        <v>1</v>
      </c>
      <c r="G12320" t="s">
        <v>38</v>
      </c>
      <c r="H12320" t="s">
        <v>46</v>
      </c>
      <c r="I12320" t="s">
        <v>37</v>
      </c>
      <c r="J12320">
        <v>2047.7</v>
      </c>
    </row>
    <row r="12321" spans="1:10" x14ac:dyDescent="0.25">
      <c r="A12321">
        <v>14</v>
      </c>
      <c r="B12321">
        <v>2017</v>
      </c>
      <c r="C12321" t="s">
        <v>41</v>
      </c>
      <c r="D12321" t="s">
        <v>59</v>
      </c>
      <c r="E12321" t="s">
        <v>35</v>
      </c>
      <c r="F12321">
        <v>2</v>
      </c>
      <c r="G12321" t="s">
        <v>38</v>
      </c>
      <c r="H12321" t="s">
        <v>46</v>
      </c>
      <c r="I12321" t="s">
        <v>51</v>
      </c>
      <c r="J12321">
        <v>2767.2</v>
      </c>
    </row>
    <row r="12322" spans="1:10" x14ac:dyDescent="0.25">
      <c r="A12322">
        <v>14</v>
      </c>
      <c r="B12322">
        <v>2017</v>
      </c>
      <c r="C12322" t="s">
        <v>41</v>
      </c>
      <c r="D12322" t="s">
        <v>59</v>
      </c>
      <c r="E12322" t="s">
        <v>35</v>
      </c>
      <c r="F12322">
        <v>3</v>
      </c>
      <c r="G12322" t="s">
        <v>45</v>
      </c>
      <c r="H12322" t="s">
        <v>46</v>
      </c>
      <c r="I12322" t="s">
        <v>51</v>
      </c>
      <c r="J12322">
        <v>2094.5</v>
      </c>
    </row>
    <row r="12323" spans="1:10" x14ac:dyDescent="0.25">
      <c r="A12323">
        <v>14</v>
      </c>
      <c r="B12323">
        <v>2017</v>
      </c>
      <c r="C12323" t="s">
        <v>41</v>
      </c>
      <c r="D12323" t="s">
        <v>59</v>
      </c>
      <c r="E12323" t="s">
        <v>35</v>
      </c>
      <c r="F12323">
        <v>4</v>
      </c>
      <c r="G12323" t="s">
        <v>45</v>
      </c>
      <c r="H12323" t="s">
        <v>46</v>
      </c>
      <c r="I12323" t="s">
        <v>37</v>
      </c>
      <c r="J12323">
        <v>2143</v>
      </c>
    </row>
    <row r="12324" spans="1:10" x14ac:dyDescent="0.25">
      <c r="A12324">
        <v>14</v>
      </c>
      <c r="B12324">
        <v>2017</v>
      </c>
      <c r="C12324" t="s">
        <v>41</v>
      </c>
      <c r="D12324" t="s">
        <v>59</v>
      </c>
      <c r="E12324" t="s">
        <v>35</v>
      </c>
      <c r="F12324">
        <v>5</v>
      </c>
      <c r="G12324" t="s">
        <v>45</v>
      </c>
      <c r="H12324" t="s">
        <v>2</v>
      </c>
      <c r="I12324" t="s">
        <v>37</v>
      </c>
      <c r="J12324">
        <v>2106.6999999999998</v>
      </c>
    </row>
    <row r="12325" spans="1:10" x14ac:dyDescent="0.25">
      <c r="A12325">
        <v>14</v>
      </c>
      <c r="B12325">
        <v>2017</v>
      </c>
      <c r="C12325" t="s">
        <v>41</v>
      </c>
      <c r="D12325" t="s">
        <v>59</v>
      </c>
      <c r="E12325" t="s">
        <v>35</v>
      </c>
      <c r="F12325">
        <v>6</v>
      </c>
      <c r="G12325" t="s">
        <v>45</v>
      </c>
      <c r="H12325" t="s">
        <v>46</v>
      </c>
      <c r="I12325" t="s">
        <v>51</v>
      </c>
      <c r="J12325">
        <v>2470.8000000000002</v>
      </c>
    </row>
    <row r="12326" spans="1:10" x14ac:dyDescent="0.25">
      <c r="A12326">
        <v>14</v>
      </c>
      <c r="B12326">
        <v>2018</v>
      </c>
      <c r="C12326" t="s">
        <v>41</v>
      </c>
      <c r="D12326" t="s">
        <v>58</v>
      </c>
      <c r="E12326" t="s">
        <v>35</v>
      </c>
      <c r="F12326">
        <v>1</v>
      </c>
      <c r="G12326" t="s">
        <v>45</v>
      </c>
      <c r="H12326" t="s">
        <v>46</v>
      </c>
      <c r="I12326" t="s">
        <v>51</v>
      </c>
      <c r="J12326">
        <v>2516.3000000000002</v>
      </c>
    </row>
    <row r="12327" spans="1:10" x14ac:dyDescent="0.25">
      <c r="A12327">
        <v>14</v>
      </c>
      <c r="B12327">
        <v>2018</v>
      </c>
      <c r="C12327" t="s">
        <v>41</v>
      </c>
      <c r="D12327" t="s">
        <v>58</v>
      </c>
      <c r="E12327" t="s">
        <v>35</v>
      </c>
      <c r="F12327">
        <v>2</v>
      </c>
      <c r="G12327" t="s">
        <v>38</v>
      </c>
      <c r="H12327" t="s">
        <v>46</v>
      </c>
      <c r="I12327" t="s">
        <v>51</v>
      </c>
      <c r="J12327">
        <v>2666.4</v>
      </c>
    </row>
    <row r="12328" spans="1:10" x14ac:dyDescent="0.25">
      <c r="A12328">
        <v>14</v>
      </c>
      <c r="B12328">
        <v>2018</v>
      </c>
      <c r="C12328" t="s">
        <v>41</v>
      </c>
      <c r="D12328" t="s">
        <v>58</v>
      </c>
      <c r="E12328" t="s">
        <v>35</v>
      </c>
      <c r="F12328">
        <v>3</v>
      </c>
      <c r="G12328" t="s">
        <v>38</v>
      </c>
      <c r="H12328" t="s">
        <v>2</v>
      </c>
      <c r="I12328" t="s">
        <v>37</v>
      </c>
      <c r="J12328">
        <v>1813.3</v>
      </c>
    </row>
    <row r="12329" spans="1:10" x14ac:dyDescent="0.25">
      <c r="A12329">
        <v>14</v>
      </c>
      <c r="B12329">
        <v>2018</v>
      </c>
      <c r="C12329" t="s">
        <v>41</v>
      </c>
      <c r="D12329" t="s">
        <v>58</v>
      </c>
      <c r="E12329" t="s">
        <v>35</v>
      </c>
      <c r="F12329">
        <v>4</v>
      </c>
      <c r="G12329" t="s">
        <v>45</v>
      </c>
      <c r="H12329" t="s">
        <v>2</v>
      </c>
      <c r="I12329" t="s">
        <v>51</v>
      </c>
      <c r="J12329">
        <v>2755.6</v>
      </c>
    </row>
    <row r="12330" spans="1:10" x14ac:dyDescent="0.25">
      <c r="A12330">
        <v>14</v>
      </c>
      <c r="B12330">
        <v>2018</v>
      </c>
      <c r="C12330" t="s">
        <v>41</v>
      </c>
      <c r="D12330" t="s">
        <v>58</v>
      </c>
      <c r="E12330" t="s">
        <v>35</v>
      </c>
      <c r="F12330">
        <v>5</v>
      </c>
      <c r="G12330" t="s">
        <v>45</v>
      </c>
      <c r="H12330" t="s">
        <v>2</v>
      </c>
      <c r="I12330" t="s">
        <v>37</v>
      </c>
      <c r="J12330">
        <v>1828.2</v>
      </c>
    </row>
    <row r="12331" spans="1:10" x14ac:dyDescent="0.25">
      <c r="A12331">
        <v>14</v>
      </c>
      <c r="B12331">
        <v>2018</v>
      </c>
      <c r="C12331" t="s">
        <v>41</v>
      </c>
      <c r="D12331" t="s">
        <v>58</v>
      </c>
      <c r="E12331" t="s">
        <v>35</v>
      </c>
      <c r="F12331">
        <v>6</v>
      </c>
      <c r="G12331" t="s">
        <v>45</v>
      </c>
      <c r="H12331" t="s">
        <v>2</v>
      </c>
      <c r="I12331" t="s">
        <v>51</v>
      </c>
      <c r="J12331">
        <v>2039.3</v>
      </c>
    </row>
    <row r="12332" spans="1:10" x14ac:dyDescent="0.25">
      <c r="A12332">
        <v>14</v>
      </c>
      <c r="B12332">
        <v>2018</v>
      </c>
      <c r="C12332" t="s">
        <v>41</v>
      </c>
      <c r="D12332" t="s">
        <v>59</v>
      </c>
      <c r="E12332" t="s">
        <v>35</v>
      </c>
      <c r="F12332">
        <v>1</v>
      </c>
      <c r="G12332" t="s">
        <v>45</v>
      </c>
      <c r="H12332" t="s">
        <v>2</v>
      </c>
      <c r="I12332" t="s">
        <v>51</v>
      </c>
      <c r="J12332">
        <v>1850.7</v>
      </c>
    </row>
    <row r="12333" spans="1:10" x14ac:dyDescent="0.25">
      <c r="A12333">
        <v>14</v>
      </c>
      <c r="B12333">
        <v>2018</v>
      </c>
      <c r="C12333" t="s">
        <v>41</v>
      </c>
      <c r="D12333" t="s">
        <v>59</v>
      </c>
      <c r="E12333" t="s">
        <v>35</v>
      </c>
      <c r="F12333">
        <v>2</v>
      </c>
      <c r="G12333" t="s">
        <v>45</v>
      </c>
      <c r="H12333" t="s">
        <v>46</v>
      </c>
      <c r="I12333" t="s">
        <v>37</v>
      </c>
      <c r="J12333">
        <v>2151</v>
      </c>
    </row>
    <row r="12334" spans="1:10" x14ac:dyDescent="0.25">
      <c r="A12334">
        <v>14</v>
      </c>
      <c r="B12334">
        <v>2018</v>
      </c>
      <c r="C12334" t="s">
        <v>41</v>
      </c>
      <c r="D12334" t="s">
        <v>59</v>
      </c>
      <c r="E12334" t="s">
        <v>35</v>
      </c>
      <c r="F12334">
        <v>3</v>
      </c>
      <c r="G12334" t="s">
        <v>38</v>
      </c>
      <c r="H12334" t="s">
        <v>2</v>
      </c>
      <c r="I12334" t="s">
        <v>37</v>
      </c>
      <c r="J12334">
        <v>2180</v>
      </c>
    </row>
    <row r="12335" spans="1:10" x14ac:dyDescent="0.25">
      <c r="A12335">
        <v>14</v>
      </c>
      <c r="B12335">
        <v>2018</v>
      </c>
      <c r="C12335" t="s">
        <v>41</v>
      </c>
      <c r="D12335" t="s">
        <v>59</v>
      </c>
      <c r="E12335" t="s">
        <v>35</v>
      </c>
      <c r="F12335">
        <v>4</v>
      </c>
      <c r="G12335" t="s">
        <v>38</v>
      </c>
      <c r="H12335" t="s">
        <v>46</v>
      </c>
      <c r="I12335" t="s">
        <v>37</v>
      </c>
      <c r="J12335">
        <v>2573.6999999999998</v>
      </c>
    </row>
    <row r="12336" spans="1:10" x14ac:dyDescent="0.25">
      <c r="A12336">
        <v>14</v>
      </c>
      <c r="B12336">
        <v>2018</v>
      </c>
      <c r="C12336" t="s">
        <v>41</v>
      </c>
      <c r="D12336" t="s">
        <v>59</v>
      </c>
      <c r="E12336" t="s">
        <v>35</v>
      </c>
      <c r="F12336">
        <v>5</v>
      </c>
      <c r="G12336" t="s">
        <v>45</v>
      </c>
      <c r="H12336" t="s">
        <v>46</v>
      </c>
      <c r="I12336" t="s">
        <v>37</v>
      </c>
      <c r="J12336">
        <v>2172.4</v>
      </c>
    </row>
    <row r="12337" spans="1:10" x14ac:dyDescent="0.25">
      <c r="A12337">
        <v>14</v>
      </c>
      <c r="B12337">
        <v>2018</v>
      </c>
      <c r="C12337" t="s">
        <v>41</v>
      </c>
      <c r="D12337" t="s">
        <v>59</v>
      </c>
      <c r="E12337" t="s">
        <v>35</v>
      </c>
      <c r="F12337">
        <v>6</v>
      </c>
      <c r="G12337" t="s">
        <v>38</v>
      </c>
      <c r="H12337" t="s">
        <v>2</v>
      </c>
      <c r="I12337" t="s">
        <v>51</v>
      </c>
      <c r="J12337">
        <v>2066.6</v>
      </c>
    </row>
    <row r="12338" spans="1:10" x14ac:dyDescent="0.25">
      <c r="A12338">
        <v>15</v>
      </c>
      <c r="B12338">
        <v>2017</v>
      </c>
      <c r="C12338" t="s">
        <v>41</v>
      </c>
      <c r="D12338" t="s">
        <v>58</v>
      </c>
      <c r="E12338" t="s">
        <v>35</v>
      </c>
      <c r="F12338">
        <v>1</v>
      </c>
      <c r="G12338" t="s">
        <v>45</v>
      </c>
      <c r="H12338" t="s">
        <v>46</v>
      </c>
      <c r="I12338" t="s">
        <v>37</v>
      </c>
      <c r="J12338">
        <v>2716.2</v>
      </c>
    </row>
    <row r="12339" spans="1:10" x14ac:dyDescent="0.25">
      <c r="A12339">
        <v>15</v>
      </c>
      <c r="B12339">
        <v>2017</v>
      </c>
      <c r="C12339" t="s">
        <v>41</v>
      </c>
      <c r="D12339" t="s">
        <v>58</v>
      </c>
      <c r="E12339" t="s">
        <v>35</v>
      </c>
      <c r="F12339">
        <v>2</v>
      </c>
      <c r="G12339" t="s">
        <v>45</v>
      </c>
      <c r="H12339" t="s">
        <v>2</v>
      </c>
      <c r="I12339" t="s">
        <v>37</v>
      </c>
      <c r="J12339">
        <v>2221.5</v>
      </c>
    </row>
    <row r="12340" spans="1:10" x14ac:dyDescent="0.25">
      <c r="A12340">
        <v>15</v>
      </c>
      <c r="B12340">
        <v>2017</v>
      </c>
      <c r="C12340" t="s">
        <v>41</v>
      </c>
      <c r="D12340" t="s">
        <v>58</v>
      </c>
      <c r="E12340" t="s">
        <v>35</v>
      </c>
      <c r="F12340">
        <v>3</v>
      </c>
      <c r="G12340" t="s">
        <v>45</v>
      </c>
      <c r="H12340" t="s">
        <v>2</v>
      </c>
      <c r="I12340" t="s">
        <v>37</v>
      </c>
      <c r="J12340">
        <v>2384.1999999999998</v>
      </c>
    </row>
    <row r="12341" spans="1:10" x14ac:dyDescent="0.25">
      <c r="A12341">
        <v>15</v>
      </c>
      <c r="B12341">
        <v>2017</v>
      </c>
      <c r="C12341" t="s">
        <v>41</v>
      </c>
      <c r="D12341" t="s">
        <v>58</v>
      </c>
      <c r="E12341" t="s">
        <v>35</v>
      </c>
      <c r="F12341">
        <v>4</v>
      </c>
      <c r="G12341" t="s">
        <v>45</v>
      </c>
      <c r="H12341" t="s">
        <v>46</v>
      </c>
      <c r="I12341" t="s">
        <v>37</v>
      </c>
      <c r="J12341">
        <v>1845.5</v>
      </c>
    </row>
    <row r="12342" spans="1:10" x14ac:dyDescent="0.25">
      <c r="A12342">
        <v>15</v>
      </c>
      <c r="B12342">
        <v>2017</v>
      </c>
      <c r="C12342" t="s">
        <v>41</v>
      </c>
      <c r="D12342" t="s">
        <v>58</v>
      </c>
      <c r="E12342" t="s">
        <v>35</v>
      </c>
      <c r="F12342">
        <v>5</v>
      </c>
      <c r="G12342" t="s">
        <v>45</v>
      </c>
      <c r="H12342" t="s">
        <v>46</v>
      </c>
      <c r="I12342" t="s">
        <v>37</v>
      </c>
      <c r="J12342">
        <v>3183.4</v>
      </c>
    </row>
    <row r="12343" spans="1:10" x14ac:dyDescent="0.25">
      <c r="A12343">
        <v>15</v>
      </c>
      <c r="B12343">
        <v>2017</v>
      </c>
      <c r="C12343" t="s">
        <v>41</v>
      </c>
      <c r="D12343" t="s">
        <v>58</v>
      </c>
      <c r="E12343" t="s">
        <v>35</v>
      </c>
      <c r="F12343">
        <v>6</v>
      </c>
      <c r="G12343" t="s">
        <v>38</v>
      </c>
      <c r="H12343" t="s">
        <v>2</v>
      </c>
      <c r="I12343" t="s">
        <v>37</v>
      </c>
      <c r="J12343">
        <v>1500.9</v>
      </c>
    </row>
    <row r="12344" spans="1:10" x14ac:dyDescent="0.25">
      <c r="A12344">
        <v>15</v>
      </c>
      <c r="B12344">
        <v>2017</v>
      </c>
      <c r="C12344" t="s">
        <v>41</v>
      </c>
      <c r="D12344" t="s">
        <v>59</v>
      </c>
      <c r="E12344" t="s">
        <v>35</v>
      </c>
      <c r="F12344">
        <v>1</v>
      </c>
      <c r="G12344" t="s">
        <v>45</v>
      </c>
      <c r="H12344" t="s">
        <v>46</v>
      </c>
      <c r="I12344" t="s">
        <v>37</v>
      </c>
      <c r="J12344">
        <v>1952</v>
      </c>
    </row>
    <row r="12345" spans="1:10" x14ac:dyDescent="0.25">
      <c r="A12345">
        <v>15</v>
      </c>
      <c r="B12345">
        <v>2017</v>
      </c>
      <c r="C12345" t="s">
        <v>41</v>
      </c>
      <c r="D12345" t="s">
        <v>59</v>
      </c>
      <c r="E12345" t="s">
        <v>35</v>
      </c>
      <c r="F12345">
        <v>2</v>
      </c>
      <c r="G12345" t="s">
        <v>45</v>
      </c>
      <c r="H12345" t="s">
        <v>46</v>
      </c>
      <c r="I12345" t="s">
        <v>37</v>
      </c>
      <c r="J12345">
        <v>1675.8</v>
      </c>
    </row>
    <row r="12346" spans="1:10" x14ac:dyDescent="0.25">
      <c r="A12346">
        <v>15</v>
      </c>
      <c r="B12346">
        <v>2017</v>
      </c>
      <c r="C12346" t="s">
        <v>41</v>
      </c>
      <c r="D12346" t="s">
        <v>59</v>
      </c>
      <c r="E12346" t="s">
        <v>35</v>
      </c>
      <c r="F12346">
        <v>3</v>
      </c>
      <c r="G12346" t="s">
        <v>45</v>
      </c>
      <c r="H12346" t="s">
        <v>46</v>
      </c>
      <c r="I12346" t="s">
        <v>37</v>
      </c>
      <c r="J12346">
        <v>1719.3</v>
      </c>
    </row>
    <row r="12347" spans="1:10" x14ac:dyDescent="0.25">
      <c r="A12347">
        <v>15</v>
      </c>
      <c r="B12347">
        <v>2017</v>
      </c>
      <c r="C12347" t="s">
        <v>41</v>
      </c>
      <c r="D12347" t="s">
        <v>59</v>
      </c>
      <c r="E12347" t="s">
        <v>35</v>
      </c>
      <c r="F12347">
        <v>4</v>
      </c>
      <c r="G12347" t="s">
        <v>38</v>
      </c>
      <c r="H12347" t="s">
        <v>2</v>
      </c>
      <c r="I12347" t="s">
        <v>51</v>
      </c>
      <c r="J12347">
        <v>1886.9</v>
      </c>
    </row>
    <row r="12348" spans="1:10" x14ac:dyDescent="0.25">
      <c r="A12348">
        <v>15</v>
      </c>
      <c r="B12348">
        <v>2017</v>
      </c>
      <c r="C12348" t="s">
        <v>41</v>
      </c>
      <c r="D12348" t="s">
        <v>59</v>
      </c>
      <c r="E12348" t="s">
        <v>35</v>
      </c>
      <c r="F12348">
        <v>5</v>
      </c>
      <c r="G12348" t="s">
        <v>45</v>
      </c>
      <c r="H12348" t="s">
        <v>46</v>
      </c>
      <c r="I12348" t="s">
        <v>51</v>
      </c>
      <c r="J12348">
        <v>2225.3000000000002</v>
      </c>
    </row>
    <row r="12349" spans="1:10" x14ac:dyDescent="0.25">
      <c r="A12349">
        <v>15</v>
      </c>
      <c r="B12349">
        <v>2017</v>
      </c>
      <c r="C12349" t="s">
        <v>41</v>
      </c>
      <c r="D12349" t="s">
        <v>59</v>
      </c>
      <c r="E12349" t="s">
        <v>35</v>
      </c>
      <c r="F12349">
        <v>6</v>
      </c>
      <c r="G12349" t="s">
        <v>38</v>
      </c>
      <c r="H12349" t="s">
        <v>46</v>
      </c>
      <c r="I12349" t="s">
        <v>51</v>
      </c>
      <c r="J12349">
        <v>2247.4</v>
      </c>
    </row>
    <row r="12350" spans="1:10" x14ac:dyDescent="0.25">
      <c r="A12350">
        <v>15</v>
      </c>
      <c r="B12350">
        <v>2018</v>
      </c>
      <c r="C12350" t="s">
        <v>41</v>
      </c>
      <c r="D12350" t="s">
        <v>58</v>
      </c>
      <c r="E12350" t="s">
        <v>35</v>
      </c>
      <c r="F12350">
        <v>1</v>
      </c>
      <c r="G12350" t="s">
        <v>38</v>
      </c>
      <c r="H12350" t="s">
        <v>2</v>
      </c>
      <c r="I12350" t="s">
        <v>51</v>
      </c>
      <c r="J12350">
        <v>2486.3000000000002</v>
      </c>
    </row>
    <row r="12351" spans="1:10" x14ac:dyDescent="0.25">
      <c r="A12351">
        <v>15</v>
      </c>
      <c r="B12351">
        <v>2018</v>
      </c>
      <c r="C12351" t="s">
        <v>41</v>
      </c>
      <c r="D12351" t="s">
        <v>58</v>
      </c>
      <c r="E12351" t="s">
        <v>35</v>
      </c>
      <c r="F12351">
        <v>2</v>
      </c>
      <c r="G12351" t="s">
        <v>45</v>
      </c>
      <c r="H12351" t="s">
        <v>2</v>
      </c>
      <c r="I12351" t="s">
        <v>51</v>
      </c>
      <c r="J12351">
        <v>2614.6</v>
      </c>
    </row>
    <row r="12352" spans="1:10" x14ac:dyDescent="0.25">
      <c r="A12352">
        <v>15</v>
      </c>
      <c r="B12352">
        <v>2018</v>
      </c>
      <c r="C12352" t="s">
        <v>41</v>
      </c>
      <c r="D12352" t="s">
        <v>58</v>
      </c>
      <c r="E12352" t="s">
        <v>35</v>
      </c>
      <c r="F12352">
        <v>3</v>
      </c>
      <c r="G12352" t="s">
        <v>45</v>
      </c>
      <c r="H12352" t="s">
        <v>2</v>
      </c>
      <c r="I12352" t="s">
        <v>37</v>
      </c>
      <c r="J12352">
        <v>1605.7</v>
      </c>
    </row>
    <row r="12353" spans="1:10" x14ac:dyDescent="0.25">
      <c r="A12353">
        <v>15</v>
      </c>
      <c r="B12353">
        <v>2018</v>
      </c>
      <c r="C12353" t="s">
        <v>41</v>
      </c>
      <c r="D12353" t="s">
        <v>58</v>
      </c>
      <c r="E12353" t="s">
        <v>35</v>
      </c>
      <c r="F12353">
        <v>4</v>
      </c>
      <c r="G12353" t="s">
        <v>38</v>
      </c>
      <c r="H12353" t="s">
        <v>2</v>
      </c>
      <c r="I12353" t="s">
        <v>51</v>
      </c>
      <c r="J12353">
        <v>2172.6999999999998</v>
      </c>
    </row>
    <row r="12354" spans="1:10" x14ac:dyDescent="0.25">
      <c r="A12354">
        <v>15</v>
      </c>
      <c r="B12354">
        <v>2018</v>
      </c>
      <c r="C12354" t="s">
        <v>41</v>
      </c>
      <c r="D12354" t="s">
        <v>58</v>
      </c>
      <c r="E12354" t="s">
        <v>35</v>
      </c>
      <c r="F12354">
        <v>5</v>
      </c>
      <c r="G12354" t="s">
        <v>45</v>
      </c>
      <c r="H12354" t="s">
        <v>2</v>
      </c>
      <c r="I12354" t="s">
        <v>37</v>
      </c>
      <c r="J12354">
        <v>2410.5</v>
      </c>
    </row>
    <row r="12355" spans="1:10" x14ac:dyDescent="0.25">
      <c r="A12355">
        <v>15</v>
      </c>
      <c r="B12355">
        <v>2018</v>
      </c>
      <c r="C12355" t="s">
        <v>41</v>
      </c>
      <c r="D12355" t="s">
        <v>58</v>
      </c>
      <c r="E12355" t="s">
        <v>35</v>
      </c>
      <c r="F12355">
        <v>6</v>
      </c>
      <c r="G12355" t="s">
        <v>38</v>
      </c>
      <c r="H12355" t="s">
        <v>46</v>
      </c>
      <c r="I12355" t="s">
        <v>51</v>
      </c>
      <c r="J12355">
        <v>2247.4</v>
      </c>
    </row>
    <row r="12356" spans="1:10" x14ac:dyDescent="0.25">
      <c r="A12356">
        <v>15</v>
      </c>
      <c r="B12356">
        <v>2018</v>
      </c>
      <c r="C12356" t="s">
        <v>41</v>
      </c>
      <c r="D12356" t="s">
        <v>59</v>
      </c>
      <c r="E12356" t="s">
        <v>35</v>
      </c>
      <c r="F12356">
        <v>1</v>
      </c>
      <c r="G12356" t="s">
        <v>38</v>
      </c>
      <c r="H12356" t="s">
        <v>2</v>
      </c>
      <c r="I12356" t="s">
        <v>37</v>
      </c>
      <c r="J12356">
        <v>2288.4</v>
      </c>
    </row>
    <row r="12357" spans="1:10" x14ac:dyDescent="0.25">
      <c r="A12357">
        <v>15</v>
      </c>
      <c r="B12357">
        <v>2018</v>
      </c>
      <c r="C12357" t="s">
        <v>41</v>
      </c>
      <c r="D12357" t="s">
        <v>59</v>
      </c>
      <c r="E12357" t="s">
        <v>35</v>
      </c>
      <c r="F12357">
        <v>2</v>
      </c>
      <c r="G12357" t="s">
        <v>38</v>
      </c>
      <c r="H12357" t="s">
        <v>46</v>
      </c>
      <c r="I12357" t="s">
        <v>51</v>
      </c>
      <c r="J12357">
        <v>2467.5</v>
      </c>
    </row>
    <row r="12358" spans="1:10" x14ac:dyDescent="0.25">
      <c r="A12358">
        <v>15</v>
      </c>
      <c r="B12358">
        <v>2018</v>
      </c>
      <c r="C12358" t="s">
        <v>41</v>
      </c>
      <c r="D12358" t="s">
        <v>59</v>
      </c>
      <c r="E12358" t="s">
        <v>35</v>
      </c>
      <c r="F12358">
        <v>3</v>
      </c>
      <c r="G12358" t="s">
        <v>38</v>
      </c>
      <c r="H12358" t="s">
        <v>46</v>
      </c>
      <c r="I12358" t="s">
        <v>37</v>
      </c>
      <c r="J12358">
        <v>2597.5</v>
      </c>
    </row>
    <row r="12359" spans="1:10" x14ac:dyDescent="0.25">
      <c r="A12359">
        <v>15</v>
      </c>
      <c r="B12359">
        <v>2018</v>
      </c>
      <c r="C12359" t="s">
        <v>41</v>
      </c>
      <c r="D12359" t="s">
        <v>59</v>
      </c>
      <c r="E12359" t="s">
        <v>35</v>
      </c>
      <c r="F12359">
        <v>4</v>
      </c>
      <c r="G12359" t="s">
        <v>38</v>
      </c>
      <c r="H12359" t="s">
        <v>2</v>
      </c>
      <c r="I12359" t="s">
        <v>51</v>
      </c>
      <c r="J12359">
        <v>2398.6</v>
      </c>
    </row>
    <row r="12360" spans="1:10" x14ac:dyDescent="0.25">
      <c r="A12360">
        <v>15</v>
      </c>
      <c r="B12360">
        <v>2018</v>
      </c>
      <c r="C12360" t="s">
        <v>41</v>
      </c>
      <c r="D12360" t="s">
        <v>59</v>
      </c>
      <c r="E12360" t="s">
        <v>35</v>
      </c>
      <c r="F12360">
        <v>5</v>
      </c>
      <c r="G12360" t="s">
        <v>45</v>
      </c>
      <c r="H12360" t="s">
        <v>46</v>
      </c>
      <c r="I12360" t="s">
        <v>37</v>
      </c>
      <c r="J12360">
        <v>2273.6</v>
      </c>
    </row>
    <row r="12361" spans="1:10" x14ac:dyDescent="0.25">
      <c r="A12361">
        <v>15</v>
      </c>
      <c r="B12361">
        <v>2018</v>
      </c>
      <c r="C12361" t="s">
        <v>41</v>
      </c>
      <c r="D12361" t="s">
        <v>59</v>
      </c>
      <c r="E12361" t="s">
        <v>35</v>
      </c>
      <c r="F12361">
        <v>6</v>
      </c>
      <c r="G12361" t="s">
        <v>38</v>
      </c>
      <c r="H12361" t="s">
        <v>46</v>
      </c>
      <c r="I12361" t="s">
        <v>51</v>
      </c>
      <c r="J12361">
        <v>2509.9</v>
      </c>
    </row>
    <row r="12362" spans="1:10" x14ac:dyDescent="0.25">
      <c r="A12362">
        <v>16</v>
      </c>
      <c r="B12362">
        <v>2017</v>
      </c>
      <c r="C12362" t="s">
        <v>41</v>
      </c>
      <c r="D12362" t="s">
        <v>58</v>
      </c>
      <c r="E12362" t="s">
        <v>35</v>
      </c>
      <c r="F12362">
        <v>1</v>
      </c>
      <c r="G12362" t="s">
        <v>45</v>
      </c>
      <c r="H12362" t="s">
        <v>46</v>
      </c>
      <c r="I12362" t="s">
        <v>37</v>
      </c>
      <c r="J12362">
        <v>2355.4</v>
      </c>
    </row>
    <row r="12363" spans="1:10" x14ac:dyDescent="0.25">
      <c r="A12363">
        <v>16</v>
      </c>
      <c r="B12363">
        <v>2017</v>
      </c>
      <c r="C12363" t="s">
        <v>41</v>
      </c>
      <c r="D12363" t="s">
        <v>58</v>
      </c>
      <c r="E12363" t="s">
        <v>35</v>
      </c>
      <c r="F12363">
        <v>2</v>
      </c>
      <c r="G12363" t="s">
        <v>38</v>
      </c>
      <c r="H12363" t="s">
        <v>46</v>
      </c>
      <c r="I12363" t="s">
        <v>37</v>
      </c>
      <c r="J12363">
        <v>2176.4</v>
      </c>
    </row>
    <row r="12364" spans="1:10" x14ac:dyDescent="0.25">
      <c r="A12364">
        <v>16</v>
      </c>
      <c r="B12364">
        <v>2017</v>
      </c>
      <c r="C12364" t="s">
        <v>41</v>
      </c>
      <c r="D12364" t="s">
        <v>58</v>
      </c>
      <c r="E12364" t="s">
        <v>35</v>
      </c>
      <c r="F12364">
        <v>3</v>
      </c>
      <c r="G12364" t="s">
        <v>45</v>
      </c>
      <c r="H12364" t="s">
        <v>46</v>
      </c>
      <c r="I12364" t="s">
        <v>37</v>
      </c>
      <c r="J12364">
        <v>1876.2</v>
      </c>
    </row>
    <row r="12365" spans="1:10" x14ac:dyDescent="0.25">
      <c r="A12365">
        <v>16</v>
      </c>
      <c r="B12365">
        <v>2017</v>
      </c>
      <c r="C12365" t="s">
        <v>41</v>
      </c>
      <c r="D12365" t="s">
        <v>58</v>
      </c>
      <c r="E12365" t="s">
        <v>35</v>
      </c>
      <c r="F12365">
        <v>4</v>
      </c>
      <c r="G12365" t="s">
        <v>38</v>
      </c>
      <c r="H12365" t="s">
        <v>2</v>
      </c>
      <c r="I12365" t="s">
        <v>37</v>
      </c>
      <c r="J12365">
        <v>2228.5</v>
      </c>
    </row>
    <row r="12366" spans="1:10" x14ac:dyDescent="0.25">
      <c r="A12366">
        <v>16</v>
      </c>
      <c r="B12366">
        <v>2017</v>
      </c>
      <c r="C12366" t="s">
        <v>41</v>
      </c>
      <c r="D12366" t="s">
        <v>58</v>
      </c>
      <c r="E12366" t="s">
        <v>35</v>
      </c>
      <c r="F12366">
        <v>5</v>
      </c>
      <c r="G12366" t="s">
        <v>38</v>
      </c>
      <c r="H12366" t="s">
        <v>46</v>
      </c>
      <c r="I12366" t="s">
        <v>37</v>
      </c>
      <c r="J12366">
        <v>2184</v>
      </c>
    </row>
    <row r="12367" spans="1:10" x14ac:dyDescent="0.25">
      <c r="A12367">
        <v>16</v>
      </c>
      <c r="B12367">
        <v>2017</v>
      </c>
      <c r="C12367" t="s">
        <v>41</v>
      </c>
      <c r="D12367" t="s">
        <v>58</v>
      </c>
      <c r="E12367" t="s">
        <v>35</v>
      </c>
      <c r="F12367">
        <v>6</v>
      </c>
      <c r="G12367" t="s">
        <v>38</v>
      </c>
      <c r="H12367" t="s">
        <v>46</v>
      </c>
      <c r="I12367" t="s">
        <v>37</v>
      </c>
      <c r="J12367">
        <v>2312.3000000000002</v>
      </c>
    </row>
    <row r="12368" spans="1:10" x14ac:dyDescent="0.25">
      <c r="A12368">
        <v>16</v>
      </c>
      <c r="B12368">
        <v>2017</v>
      </c>
      <c r="C12368" t="s">
        <v>41</v>
      </c>
      <c r="D12368" t="s">
        <v>59</v>
      </c>
      <c r="E12368" t="s">
        <v>35</v>
      </c>
      <c r="F12368">
        <v>1</v>
      </c>
      <c r="G12368" t="s">
        <v>45</v>
      </c>
      <c r="H12368" t="s">
        <v>2</v>
      </c>
      <c r="I12368" t="s">
        <v>51</v>
      </c>
      <c r="J12368">
        <v>2062.4</v>
      </c>
    </row>
    <row r="12369" spans="1:10" x14ac:dyDescent="0.25">
      <c r="A12369">
        <v>16</v>
      </c>
      <c r="B12369">
        <v>2017</v>
      </c>
      <c r="C12369" t="s">
        <v>41</v>
      </c>
      <c r="D12369" t="s">
        <v>59</v>
      </c>
      <c r="E12369" t="s">
        <v>35</v>
      </c>
      <c r="F12369">
        <v>2</v>
      </c>
      <c r="G12369" t="s">
        <v>38</v>
      </c>
      <c r="H12369" t="s">
        <v>2</v>
      </c>
      <c r="I12369" t="s">
        <v>51</v>
      </c>
      <c r="J12369">
        <v>2247.6</v>
      </c>
    </row>
    <row r="12370" spans="1:10" x14ac:dyDescent="0.25">
      <c r="A12370">
        <v>16</v>
      </c>
      <c r="B12370">
        <v>2017</v>
      </c>
      <c r="C12370" t="s">
        <v>41</v>
      </c>
      <c r="D12370" t="s">
        <v>59</v>
      </c>
      <c r="E12370" t="s">
        <v>35</v>
      </c>
      <c r="F12370">
        <v>3</v>
      </c>
      <c r="G12370" t="s">
        <v>45</v>
      </c>
      <c r="H12370" t="s">
        <v>2</v>
      </c>
      <c r="I12370" t="s">
        <v>51</v>
      </c>
      <c r="J12370">
        <v>2325.4</v>
      </c>
    </row>
    <row r="12371" spans="1:10" x14ac:dyDescent="0.25">
      <c r="A12371">
        <v>16</v>
      </c>
      <c r="B12371">
        <v>2017</v>
      </c>
      <c r="C12371" t="s">
        <v>41</v>
      </c>
      <c r="D12371" t="s">
        <v>59</v>
      </c>
      <c r="E12371" t="s">
        <v>35</v>
      </c>
      <c r="F12371">
        <v>4</v>
      </c>
      <c r="G12371" t="s">
        <v>45</v>
      </c>
      <c r="H12371" t="s">
        <v>46</v>
      </c>
      <c r="I12371" t="s">
        <v>51</v>
      </c>
      <c r="J12371">
        <v>2050.8000000000002</v>
      </c>
    </row>
    <row r="12372" spans="1:10" x14ac:dyDescent="0.25">
      <c r="A12372">
        <v>16</v>
      </c>
      <c r="B12372">
        <v>2017</v>
      </c>
      <c r="C12372" t="s">
        <v>41</v>
      </c>
      <c r="D12372" t="s">
        <v>59</v>
      </c>
      <c r="E12372" t="s">
        <v>35</v>
      </c>
      <c r="F12372">
        <v>5</v>
      </c>
      <c r="G12372" t="s">
        <v>38</v>
      </c>
      <c r="H12372" t="s">
        <v>46</v>
      </c>
      <c r="I12372" t="s">
        <v>51</v>
      </c>
      <c r="J12372">
        <v>2279.1</v>
      </c>
    </row>
    <row r="12373" spans="1:10" x14ac:dyDescent="0.25">
      <c r="A12373">
        <v>16</v>
      </c>
      <c r="B12373">
        <v>2017</v>
      </c>
      <c r="C12373" t="s">
        <v>41</v>
      </c>
      <c r="D12373" t="s">
        <v>59</v>
      </c>
      <c r="E12373" t="s">
        <v>35</v>
      </c>
      <c r="F12373">
        <v>6</v>
      </c>
      <c r="G12373" t="s">
        <v>38</v>
      </c>
      <c r="H12373" t="s">
        <v>46</v>
      </c>
      <c r="I12373" t="s">
        <v>51</v>
      </c>
      <c r="J12373">
        <v>1682.6</v>
      </c>
    </row>
    <row r="12374" spans="1:10" x14ac:dyDescent="0.25">
      <c r="A12374">
        <v>16</v>
      </c>
      <c r="B12374">
        <v>2018</v>
      </c>
      <c r="C12374" t="s">
        <v>41</v>
      </c>
      <c r="D12374" t="s">
        <v>58</v>
      </c>
      <c r="E12374" t="s">
        <v>35</v>
      </c>
      <c r="F12374">
        <v>1</v>
      </c>
      <c r="G12374" t="s">
        <v>45</v>
      </c>
      <c r="H12374" t="s">
        <v>2</v>
      </c>
      <c r="I12374" t="s">
        <v>37</v>
      </c>
      <c r="J12374">
        <v>2137.9</v>
      </c>
    </row>
    <row r="12375" spans="1:10" x14ac:dyDescent="0.25">
      <c r="A12375">
        <v>16</v>
      </c>
      <c r="B12375">
        <v>2018</v>
      </c>
      <c r="C12375" t="s">
        <v>41</v>
      </c>
      <c r="D12375" t="s">
        <v>58</v>
      </c>
      <c r="E12375" t="s">
        <v>35</v>
      </c>
      <c r="F12375">
        <v>2</v>
      </c>
      <c r="G12375" t="s">
        <v>38</v>
      </c>
      <c r="H12375" t="s">
        <v>46</v>
      </c>
      <c r="I12375" t="s">
        <v>37</v>
      </c>
      <c r="J12375">
        <v>2433.6</v>
      </c>
    </row>
    <row r="12376" spans="1:10" x14ac:dyDescent="0.25">
      <c r="A12376">
        <v>16</v>
      </c>
      <c r="B12376">
        <v>2018</v>
      </c>
      <c r="C12376" t="s">
        <v>41</v>
      </c>
      <c r="D12376" t="s">
        <v>58</v>
      </c>
      <c r="E12376" t="s">
        <v>35</v>
      </c>
      <c r="F12376">
        <v>3</v>
      </c>
      <c r="G12376" t="s">
        <v>45</v>
      </c>
      <c r="H12376" t="s">
        <v>2</v>
      </c>
      <c r="I12376" t="s">
        <v>37</v>
      </c>
      <c r="J12376">
        <v>2516.1999999999998</v>
      </c>
    </row>
    <row r="12377" spans="1:10" x14ac:dyDescent="0.25">
      <c r="A12377">
        <v>16</v>
      </c>
      <c r="B12377">
        <v>2018</v>
      </c>
      <c r="C12377" t="s">
        <v>41</v>
      </c>
      <c r="D12377" t="s">
        <v>58</v>
      </c>
      <c r="E12377" t="s">
        <v>35</v>
      </c>
      <c r="F12377">
        <v>4</v>
      </c>
      <c r="G12377" t="s">
        <v>38</v>
      </c>
      <c r="H12377" t="s">
        <v>2</v>
      </c>
      <c r="I12377" t="s">
        <v>37</v>
      </c>
      <c r="J12377">
        <v>2071.6</v>
      </c>
    </row>
    <row r="12378" spans="1:10" x14ac:dyDescent="0.25">
      <c r="A12378">
        <v>16</v>
      </c>
      <c r="B12378">
        <v>2018</v>
      </c>
      <c r="C12378" t="s">
        <v>41</v>
      </c>
      <c r="D12378" t="s">
        <v>58</v>
      </c>
      <c r="E12378" t="s">
        <v>35</v>
      </c>
      <c r="F12378">
        <v>5</v>
      </c>
      <c r="G12378" t="s">
        <v>45</v>
      </c>
      <c r="H12378" t="s">
        <v>46</v>
      </c>
      <c r="I12378" t="s">
        <v>37</v>
      </c>
      <c r="J12378">
        <v>2675.8</v>
      </c>
    </row>
    <row r="12379" spans="1:10" x14ac:dyDescent="0.25">
      <c r="A12379">
        <v>16</v>
      </c>
      <c r="B12379">
        <v>2018</v>
      </c>
      <c r="C12379" t="s">
        <v>41</v>
      </c>
      <c r="D12379" t="s">
        <v>58</v>
      </c>
      <c r="E12379" t="s">
        <v>35</v>
      </c>
      <c r="F12379">
        <v>6</v>
      </c>
      <c r="G12379" t="s">
        <v>45</v>
      </c>
      <c r="H12379" t="s">
        <v>2</v>
      </c>
      <c r="I12379" t="s">
        <v>37</v>
      </c>
      <c r="J12379">
        <v>1650.3</v>
      </c>
    </row>
    <row r="12380" spans="1:10" x14ac:dyDescent="0.25">
      <c r="A12380">
        <v>16</v>
      </c>
      <c r="B12380">
        <v>2018</v>
      </c>
      <c r="C12380" t="s">
        <v>41</v>
      </c>
      <c r="D12380" t="s">
        <v>59</v>
      </c>
      <c r="E12380" t="s">
        <v>35</v>
      </c>
      <c r="F12380">
        <v>1</v>
      </c>
      <c r="G12380" t="s">
        <v>45</v>
      </c>
      <c r="H12380" t="s">
        <v>2</v>
      </c>
      <c r="I12380" t="s">
        <v>37</v>
      </c>
      <c r="J12380">
        <v>2260.6999999999998</v>
      </c>
    </row>
    <row r="12381" spans="1:10" x14ac:dyDescent="0.25">
      <c r="A12381">
        <v>16</v>
      </c>
      <c r="B12381">
        <v>2018</v>
      </c>
      <c r="C12381" t="s">
        <v>41</v>
      </c>
      <c r="D12381" t="s">
        <v>59</v>
      </c>
      <c r="E12381" t="s">
        <v>35</v>
      </c>
      <c r="F12381">
        <v>2</v>
      </c>
      <c r="G12381" t="s">
        <v>45</v>
      </c>
      <c r="H12381" t="s">
        <v>46</v>
      </c>
      <c r="I12381" t="s">
        <v>51</v>
      </c>
      <c r="J12381">
        <v>2293.8000000000002</v>
      </c>
    </row>
    <row r="12382" spans="1:10" x14ac:dyDescent="0.25">
      <c r="A12382">
        <v>16</v>
      </c>
      <c r="B12382">
        <v>2018</v>
      </c>
      <c r="C12382" t="s">
        <v>41</v>
      </c>
      <c r="D12382" t="s">
        <v>59</v>
      </c>
      <c r="E12382" t="s">
        <v>35</v>
      </c>
      <c r="F12382">
        <v>3</v>
      </c>
      <c r="G12382" t="s">
        <v>38</v>
      </c>
      <c r="H12382" t="s">
        <v>46</v>
      </c>
      <c r="I12382" t="s">
        <v>37</v>
      </c>
      <c r="J12382">
        <v>2462.1</v>
      </c>
    </row>
    <row r="12383" spans="1:10" x14ac:dyDescent="0.25">
      <c r="A12383">
        <v>16</v>
      </c>
      <c r="B12383">
        <v>2018</v>
      </c>
      <c r="C12383" t="s">
        <v>41</v>
      </c>
      <c r="D12383" t="s">
        <v>59</v>
      </c>
      <c r="E12383" t="s">
        <v>35</v>
      </c>
      <c r="F12383">
        <v>4</v>
      </c>
      <c r="G12383" t="s">
        <v>45</v>
      </c>
      <c r="H12383" t="s">
        <v>2</v>
      </c>
      <c r="I12383" t="s">
        <v>37</v>
      </c>
      <c r="J12383">
        <v>1632.7</v>
      </c>
    </row>
    <row r="12384" spans="1:10" x14ac:dyDescent="0.25">
      <c r="A12384">
        <v>16</v>
      </c>
      <c r="B12384">
        <v>2018</v>
      </c>
      <c r="C12384" t="s">
        <v>41</v>
      </c>
      <c r="D12384" t="s">
        <v>59</v>
      </c>
      <c r="E12384" t="s">
        <v>35</v>
      </c>
      <c r="F12384">
        <v>5</v>
      </c>
      <c r="G12384" t="s">
        <v>38</v>
      </c>
      <c r="H12384" t="s">
        <v>2</v>
      </c>
      <c r="I12384" t="s">
        <v>37</v>
      </c>
      <c r="J12384">
        <v>2233.5</v>
      </c>
    </row>
    <row r="12385" spans="1:10" x14ac:dyDescent="0.25">
      <c r="A12385">
        <v>16</v>
      </c>
      <c r="B12385">
        <v>2018</v>
      </c>
      <c r="C12385" t="s">
        <v>41</v>
      </c>
      <c r="D12385" t="s">
        <v>59</v>
      </c>
      <c r="E12385" t="s">
        <v>35</v>
      </c>
      <c r="F12385">
        <v>6</v>
      </c>
      <c r="G12385" t="s">
        <v>45</v>
      </c>
      <c r="H12385" t="s">
        <v>2</v>
      </c>
      <c r="I12385" t="s">
        <v>37</v>
      </c>
      <c r="J12385">
        <v>1967.1</v>
      </c>
    </row>
    <row r="12386" spans="1:10" x14ac:dyDescent="0.25">
      <c r="A12386">
        <v>17</v>
      </c>
      <c r="B12386">
        <v>2017</v>
      </c>
      <c r="C12386" t="s">
        <v>41</v>
      </c>
      <c r="D12386" t="s">
        <v>58</v>
      </c>
      <c r="E12386" t="s">
        <v>35</v>
      </c>
      <c r="F12386">
        <v>1</v>
      </c>
      <c r="G12386" t="s">
        <v>45</v>
      </c>
      <c r="H12386" t="s">
        <v>2</v>
      </c>
      <c r="I12386" t="s">
        <v>37</v>
      </c>
      <c r="J12386">
        <v>1229.2</v>
      </c>
    </row>
    <row r="12387" spans="1:10" x14ac:dyDescent="0.25">
      <c r="A12387">
        <v>17</v>
      </c>
      <c r="B12387">
        <v>2017</v>
      </c>
      <c r="C12387" t="s">
        <v>41</v>
      </c>
      <c r="D12387" t="s">
        <v>58</v>
      </c>
      <c r="E12387" t="s">
        <v>35</v>
      </c>
      <c r="F12387">
        <v>2</v>
      </c>
      <c r="G12387" t="s">
        <v>45</v>
      </c>
      <c r="H12387" t="s">
        <v>2</v>
      </c>
      <c r="I12387" t="s">
        <v>37</v>
      </c>
      <c r="J12387">
        <v>2185.6</v>
      </c>
    </row>
    <row r="12388" spans="1:10" x14ac:dyDescent="0.25">
      <c r="A12388">
        <v>17</v>
      </c>
      <c r="B12388">
        <v>2017</v>
      </c>
      <c r="C12388" t="s">
        <v>41</v>
      </c>
      <c r="D12388" t="s">
        <v>58</v>
      </c>
      <c r="E12388" t="s">
        <v>35</v>
      </c>
      <c r="F12388">
        <v>3</v>
      </c>
      <c r="G12388" t="s">
        <v>38</v>
      </c>
      <c r="H12388" t="s">
        <v>46</v>
      </c>
      <c r="I12388" t="s">
        <v>51</v>
      </c>
      <c r="J12388">
        <v>1799</v>
      </c>
    </row>
    <row r="12389" spans="1:10" x14ac:dyDescent="0.25">
      <c r="A12389">
        <v>17</v>
      </c>
      <c r="B12389">
        <v>2017</v>
      </c>
      <c r="C12389" t="s">
        <v>41</v>
      </c>
      <c r="D12389" t="s">
        <v>58</v>
      </c>
      <c r="E12389" t="s">
        <v>35</v>
      </c>
      <c r="F12389">
        <v>4</v>
      </c>
      <c r="G12389" t="s">
        <v>38</v>
      </c>
      <c r="H12389" t="s">
        <v>46</v>
      </c>
      <c r="I12389" t="s">
        <v>37</v>
      </c>
      <c r="J12389">
        <v>2244.1</v>
      </c>
    </row>
    <row r="12390" spans="1:10" x14ac:dyDescent="0.25">
      <c r="A12390">
        <v>17</v>
      </c>
      <c r="B12390">
        <v>2017</v>
      </c>
      <c r="C12390" t="s">
        <v>41</v>
      </c>
      <c r="D12390" t="s">
        <v>58</v>
      </c>
      <c r="E12390" t="s">
        <v>35</v>
      </c>
      <c r="F12390">
        <v>5</v>
      </c>
      <c r="G12390" t="s">
        <v>38</v>
      </c>
      <c r="H12390" t="s">
        <v>46</v>
      </c>
      <c r="I12390" t="s">
        <v>37</v>
      </c>
      <c r="J12390">
        <v>2386.9</v>
      </c>
    </row>
    <row r="12391" spans="1:10" x14ac:dyDescent="0.25">
      <c r="A12391">
        <v>17</v>
      </c>
      <c r="B12391">
        <v>2017</v>
      </c>
      <c r="C12391" t="s">
        <v>41</v>
      </c>
      <c r="D12391" t="s">
        <v>58</v>
      </c>
      <c r="E12391" t="s">
        <v>35</v>
      </c>
      <c r="F12391">
        <v>6</v>
      </c>
      <c r="G12391" t="s">
        <v>38</v>
      </c>
      <c r="H12391" t="s">
        <v>46</v>
      </c>
      <c r="I12391" t="s">
        <v>37</v>
      </c>
      <c r="J12391">
        <v>2991.7</v>
      </c>
    </row>
    <row r="12392" spans="1:10" x14ac:dyDescent="0.25">
      <c r="A12392">
        <v>17</v>
      </c>
      <c r="B12392">
        <v>2017</v>
      </c>
      <c r="C12392" t="s">
        <v>41</v>
      </c>
      <c r="D12392" t="s">
        <v>59</v>
      </c>
      <c r="E12392" t="s">
        <v>35</v>
      </c>
      <c r="F12392">
        <v>1</v>
      </c>
      <c r="G12392" t="s">
        <v>45</v>
      </c>
      <c r="H12392" t="s">
        <v>46</v>
      </c>
      <c r="I12392" t="s">
        <v>37</v>
      </c>
      <c r="J12392">
        <v>2069.5</v>
      </c>
    </row>
    <row r="12393" spans="1:10" x14ac:dyDescent="0.25">
      <c r="A12393">
        <v>17</v>
      </c>
      <c r="B12393">
        <v>2017</v>
      </c>
      <c r="C12393" t="s">
        <v>41</v>
      </c>
      <c r="D12393" t="s">
        <v>59</v>
      </c>
      <c r="E12393" t="s">
        <v>35</v>
      </c>
      <c r="F12393">
        <v>2</v>
      </c>
      <c r="G12393" t="s">
        <v>45</v>
      </c>
      <c r="H12393" t="s">
        <v>46</v>
      </c>
      <c r="I12393" t="s">
        <v>51</v>
      </c>
      <c r="J12393">
        <v>2279.1</v>
      </c>
    </row>
    <row r="12394" spans="1:10" x14ac:dyDescent="0.25">
      <c r="A12394">
        <v>17</v>
      </c>
      <c r="B12394">
        <v>2017</v>
      </c>
      <c r="C12394" t="s">
        <v>41</v>
      </c>
      <c r="D12394" t="s">
        <v>59</v>
      </c>
      <c r="E12394" t="s">
        <v>35</v>
      </c>
      <c r="F12394">
        <v>3</v>
      </c>
      <c r="G12394" t="s">
        <v>38</v>
      </c>
      <c r="H12394" t="s">
        <v>2</v>
      </c>
      <c r="I12394" t="s">
        <v>37</v>
      </c>
      <c r="J12394">
        <v>2147.8000000000002</v>
      </c>
    </row>
    <row r="12395" spans="1:10" x14ac:dyDescent="0.25">
      <c r="A12395">
        <v>17</v>
      </c>
      <c r="B12395">
        <v>2017</v>
      </c>
      <c r="C12395" t="s">
        <v>41</v>
      </c>
      <c r="D12395" t="s">
        <v>59</v>
      </c>
      <c r="E12395" t="s">
        <v>35</v>
      </c>
      <c r="F12395">
        <v>4</v>
      </c>
      <c r="G12395" t="s">
        <v>45</v>
      </c>
      <c r="H12395" t="s">
        <v>46</v>
      </c>
      <c r="I12395" t="s">
        <v>51</v>
      </c>
      <c r="J12395">
        <v>2309.5</v>
      </c>
    </row>
    <row r="12396" spans="1:10" x14ac:dyDescent="0.25">
      <c r="A12396">
        <v>17</v>
      </c>
      <c r="B12396">
        <v>2017</v>
      </c>
      <c r="C12396" t="s">
        <v>41</v>
      </c>
      <c r="D12396" t="s">
        <v>59</v>
      </c>
      <c r="E12396" t="s">
        <v>35</v>
      </c>
      <c r="F12396">
        <v>5</v>
      </c>
      <c r="G12396" t="s">
        <v>45</v>
      </c>
      <c r="H12396" t="s">
        <v>2</v>
      </c>
      <c r="I12396" t="s">
        <v>37</v>
      </c>
      <c r="J12396">
        <v>2138.6</v>
      </c>
    </row>
    <row r="12397" spans="1:10" x14ac:dyDescent="0.25">
      <c r="A12397">
        <v>17</v>
      </c>
      <c r="B12397">
        <v>2017</v>
      </c>
      <c r="C12397" t="s">
        <v>41</v>
      </c>
      <c r="D12397" t="s">
        <v>59</v>
      </c>
      <c r="E12397" t="s">
        <v>35</v>
      </c>
      <c r="F12397">
        <v>6</v>
      </c>
      <c r="G12397" t="s">
        <v>45</v>
      </c>
      <c r="H12397" t="s">
        <v>46</v>
      </c>
      <c r="I12397" t="s">
        <v>51</v>
      </c>
      <c r="J12397">
        <v>2036.6</v>
      </c>
    </row>
    <row r="12398" spans="1:10" x14ac:dyDescent="0.25">
      <c r="A12398">
        <v>17</v>
      </c>
      <c r="B12398">
        <v>2018</v>
      </c>
      <c r="C12398" t="s">
        <v>41</v>
      </c>
      <c r="D12398" t="s">
        <v>58</v>
      </c>
      <c r="E12398" t="s">
        <v>35</v>
      </c>
      <c r="F12398">
        <v>1</v>
      </c>
      <c r="G12398" t="s">
        <v>45</v>
      </c>
      <c r="H12398" t="s">
        <v>46</v>
      </c>
      <c r="I12398" t="s">
        <v>37</v>
      </c>
      <c r="J12398">
        <v>2009</v>
      </c>
    </row>
    <row r="12399" spans="1:10" x14ac:dyDescent="0.25">
      <c r="A12399">
        <v>17</v>
      </c>
      <c r="B12399">
        <v>2018</v>
      </c>
      <c r="C12399" t="s">
        <v>41</v>
      </c>
      <c r="D12399" t="s">
        <v>58</v>
      </c>
      <c r="E12399" t="s">
        <v>35</v>
      </c>
      <c r="F12399">
        <v>2</v>
      </c>
      <c r="G12399" t="s">
        <v>38</v>
      </c>
      <c r="H12399" t="s">
        <v>2</v>
      </c>
      <c r="I12399" t="s">
        <v>51</v>
      </c>
      <c r="J12399">
        <v>2486.5</v>
      </c>
    </row>
    <row r="12400" spans="1:10" x14ac:dyDescent="0.25">
      <c r="A12400">
        <v>17</v>
      </c>
      <c r="B12400">
        <v>2018</v>
      </c>
      <c r="C12400" t="s">
        <v>41</v>
      </c>
      <c r="D12400" t="s">
        <v>58</v>
      </c>
      <c r="E12400" t="s">
        <v>35</v>
      </c>
      <c r="F12400">
        <v>3</v>
      </c>
      <c r="G12400" t="s">
        <v>45</v>
      </c>
      <c r="H12400" t="s">
        <v>2</v>
      </c>
      <c r="I12400" t="s">
        <v>37</v>
      </c>
      <c r="J12400">
        <v>1999.7</v>
      </c>
    </row>
    <row r="12401" spans="1:10" x14ac:dyDescent="0.25">
      <c r="A12401">
        <v>17</v>
      </c>
      <c r="B12401">
        <v>2018</v>
      </c>
      <c r="C12401" t="s">
        <v>41</v>
      </c>
      <c r="D12401" t="s">
        <v>58</v>
      </c>
      <c r="E12401" t="s">
        <v>35</v>
      </c>
      <c r="F12401">
        <v>4</v>
      </c>
      <c r="G12401" t="s">
        <v>45</v>
      </c>
      <c r="H12401" t="s">
        <v>46</v>
      </c>
      <c r="I12401" t="s">
        <v>51</v>
      </c>
      <c r="J12401">
        <v>2972</v>
      </c>
    </row>
    <row r="12402" spans="1:10" x14ac:dyDescent="0.25">
      <c r="A12402">
        <v>17</v>
      </c>
      <c r="B12402">
        <v>2018</v>
      </c>
      <c r="C12402" t="s">
        <v>41</v>
      </c>
      <c r="D12402" t="s">
        <v>58</v>
      </c>
      <c r="E12402" t="s">
        <v>35</v>
      </c>
      <c r="F12402">
        <v>5</v>
      </c>
      <c r="G12402" t="s">
        <v>45</v>
      </c>
      <c r="H12402" t="s">
        <v>2</v>
      </c>
      <c r="I12402" t="s">
        <v>37</v>
      </c>
      <c r="J12402">
        <v>1967.1</v>
      </c>
    </row>
    <row r="12403" spans="1:10" x14ac:dyDescent="0.25">
      <c r="A12403">
        <v>17</v>
      </c>
      <c r="B12403">
        <v>2018</v>
      </c>
      <c r="C12403" t="s">
        <v>41</v>
      </c>
      <c r="D12403" t="s">
        <v>58</v>
      </c>
      <c r="E12403" t="s">
        <v>35</v>
      </c>
      <c r="F12403">
        <v>6</v>
      </c>
      <c r="G12403" t="s">
        <v>45</v>
      </c>
      <c r="H12403" t="s">
        <v>46</v>
      </c>
      <c r="I12403" t="s">
        <v>37</v>
      </c>
      <c r="J12403">
        <v>3129.6</v>
      </c>
    </row>
    <row r="12404" spans="1:10" x14ac:dyDescent="0.25">
      <c r="A12404">
        <v>17</v>
      </c>
      <c r="B12404">
        <v>2018</v>
      </c>
      <c r="C12404" t="s">
        <v>41</v>
      </c>
      <c r="D12404" t="s">
        <v>59</v>
      </c>
      <c r="E12404" t="s">
        <v>35</v>
      </c>
      <c r="F12404">
        <v>1</v>
      </c>
      <c r="G12404" t="s">
        <v>45</v>
      </c>
      <c r="H12404" t="s">
        <v>2</v>
      </c>
      <c r="I12404" t="s">
        <v>37</v>
      </c>
      <c r="J12404">
        <v>2603</v>
      </c>
    </row>
    <row r="12405" spans="1:10" x14ac:dyDescent="0.25">
      <c r="A12405">
        <v>17</v>
      </c>
      <c r="B12405">
        <v>2018</v>
      </c>
      <c r="C12405" t="s">
        <v>41</v>
      </c>
      <c r="D12405" t="s">
        <v>59</v>
      </c>
      <c r="E12405" t="s">
        <v>35</v>
      </c>
      <c r="F12405">
        <v>2</v>
      </c>
      <c r="G12405" t="s">
        <v>45</v>
      </c>
      <c r="H12405" t="s">
        <v>46</v>
      </c>
      <c r="I12405" t="s">
        <v>51</v>
      </c>
      <c r="J12405">
        <v>3049</v>
      </c>
    </row>
    <row r="12406" spans="1:10" x14ac:dyDescent="0.25">
      <c r="A12406">
        <v>17</v>
      </c>
      <c r="B12406">
        <v>2018</v>
      </c>
      <c r="C12406" t="s">
        <v>41</v>
      </c>
      <c r="D12406" t="s">
        <v>59</v>
      </c>
      <c r="E12406" t="s">
        <v>35</v>
      </c>
      <c r="F12406">
        <v>3</v>
      </c>
      <c r="G12406" t="s">
        <v>45</v>
      </c>
      <c r="H12406" t="s">
        <v>2</v>
      </c>
      <c r="I12406" t="s">
        <v>51</v>
      </c>
      <c r="J12406">
        <v>1599.4</v>
      </c>
    </row>
    <row r="12407" spans="1:10" x14ac:dyDescent="0.25">
      <c r="A12407">
        <v>17</v>
      </c>
      <c r="B12407">
        <v>2018</v>
      </c>
      <c r="C12407" t="s">
        <v>41</v>
      </c>
      <c r="D12407" t="s">
        <v>59</v>
      </c>
      <c r="E12407" t="s">
        <v>35</v>
      </c>
      <c r="F12407">
        <v>4</v>
      </c>
      <c r="G12407" t="s">
        <v>45</v>
      </c>
      <c r="H12407" t="s">
        <v>2</v>
      </c>
      <c r="I12407" t="s">
        <v>51</v>
      </c>
      <c r="J12407">
        <v>2376.1999999999998</v>
      </c>
    </row>
    <row r="12408" spans="1:10" x14ac:dyDescent="0.25">
      <c r="A12408">
        <v>17</v>
      </c>
      <c r="B12408">
        <v>2018</v>
      </c>
      <c r="C12408" t="s">
        <v>41</v>
      </c>
      <c r="D12408" t="s">
        <v>59</v>
      </c>
      <c r="E12408" t="s">
        <v>35</v>
      </c>
      <c r="F12408">
        <v>5</v>
      </c>
      <c r="G12408" t="s">
        <v>45</v>
      </c>
      <c r="H12408" t="s">
        <v>2</v>
      </c>
      <c r="I12408" t="s">
        <v>51</v>
      </c>
      <c r="J12408">
        <v>2352.5</v>
      </c>
    </row>
    <row r="12409" spans="1:10" x14ac:dyDescent="0.25">
      <c r="A12409">
        <v>17</v>
      </c>
      <c r="B12409">
        <v>2018</v>
      </c>
      <c r="C12409" t="s">
        <v>41</v>
      </c>
      <c r="D12409" t="s">
        <v>59</v>
      </c>
      <c r="E12409" t="s">
        <v>35</v>
      </c>
      <c r="F12409">
        <v>6</v>
      </c>
      <c r="G12409" t="s">
        <v>38</v>
      </c>
      <c r="H12409" t="s">
        <v>2</v>
      </c>
      <c r="I12409" t="s">
        <v>37</v>
      </c>
      <c r="J12409">
        <v>2109.3000000000002</v>
      </c>
    </row>
    <row r="12410" spans="1:10" x14ac:dyDescent="0.25">
      <c r="A12410">
        <v>18</v>
      </c>
      <c r="B12410">
        <v>2017</v>
      </c>
      <c r="C12410" t="s">
        <v>41</v>
      </c>
      <c r="D12410" t="s">
        <v>58</v>
      </c>
      <c r="E12410" t="s">
        <v>35</v>
      </c>
      <c r="F12410">
        <v>1</v>
      </c>
      <c r="G12410" t="s">
        <v>38</v>
      </c>
      <c r="H12410" t="s">
        <v>46</v>
      </c>
      <c r="I12410" t="s">
        <v>37</v>
      </c>
      <c r="J12410">
        <v>1797.3</v>
      </c>
    </row>
    <row r="12411" spans="1:10" x14ac:dyDescent="0.25">
      <c r="A12411">
        <v>18</v>
      </c>
      <c r="B12411">
        <v>2017</v>
      </c>
      <c r="C12411" t="s">
        <v>41</v>
      </c>
      <c r="D12411" t="s">
        <v>58</v>
      </c>
      <c r="E12411" t="s">
        <v>35</v>
      </c>
      <c r="F12411">
        <v>2</v>
      </c>
      <c r="G12411" t="s">
        <v>45</v>
      </c>
      <c r="H12411" t="s">
        <v>2</v>
      </c>
      <c r="I12411" t="s">
        <v>37</v>
      </c>
      <c r="J12411">
        <v>2371.5</v>
      </c>
    </row>
    <row r="12412" spans="1:10" x14ac:dyDescent="0.25">
      <c r="A12412">
        <v>18</v>
      </c>
      <c r="B12412">
        <v>2017</v>
      </c>
      <c r="C12412" t="s">
        <v>41</v>
      </c>
      <c r="D12412" t="s">
        <v>58</v>
      </c>
      <c r="E12412" t="s">
        <v>35</v>
      </c>
      <c r="F12412">
        <v>3</v>
      </c>
      <c r="G12412" t="s">
        <v>38</v>
      </c>
      <c r="H12412" t="s">
        <v>46</v>
      </c>
      <c r="I12412" t="s">
        <v>51</v>
      </c>
      <c r="J12412">
        <v>2358.9</v>
      </c>
    </row>
    <row r="12413" spans="1:10" x14ac:dyDescent="0.25">
      <c r="A12413">
        <v>18</v>
      </c>
      <c r="B12413">
        <v>2017</v>
      </c>
      <c r="C12413" t="s">
        <v>41</v>
      </c>
      <c r="D12413" t="s">
        <v>58</v>
      </c>
      <c r="E12413" t="s">
        <v>35</v>
      </c>
      <c r="F12413">
        <v>4</v>
      </c>
      <c r="G12413" t="s">
        <v>38</v>
      </c>
      <c r="H12413" t="s">
        <v>46</v>
      </c>
      <c r="I12413" t="s">
        <v>51</v>
      </c>
      <c r="J12413">
        <v>2448.4</v>
      </c>
    </row>
    <row r="12414" spans="1:10" x14ac:dyDescent="0.25">
      <c r="A12414">
        <v>18</v>
      </c>
      <c r="B12414">
        <v>2017</v>
      </c>
      <c r="C12414" t="s">
        <v>41</v>
      </c>
      <c r="D12414" t="s">
        <v>58</v>
      </c>
      <c r="E12414" t="s">
        <v>35</v>
      </c>
      <c r="F12414">
        <v>5</v>
      </c>
      <c r="G12414" t="s">
        <v>45</v>
      </c>
      <c r="H12414" t="s">
        <v>46</v>
      </c>
      <c r="I12414" t="s">
        <v>37</v>
      </c>
      <c r="J12414">
        <v>2403.9</v>
      </c>
    </row>
    <row r="12415" spans="1:10" x14ac:dyDescent="0.25">
      <c r="A12415">
        <v>18</v>
      </c>
      <c r="B12415">
        <v>2017</v>
      </c>
      <c r="C12415" t="s">
        <v>41</v>
      </c>
      <c r="D12415" t="s">
        <v>58</v>
      </c>
      <c r="E12415" t="s">
        <v>35</v>
      </c>
      <c r="F12415">
        <v>6</v>
      </c>
      <c r="G12415" t="s">
        <v>38</v>
      </c>
      <c r="H12415" t="s">
        <v>2</v>
      </c>
      <c r="I12415" t="s">
        <v>37</v>
      </c>
      <c r="J12415">
        <v>2337.8000000000002</v>
      </c>
    </row>
    <row r="12416" spans="1:10" x14ac:dyDescent="0.25">
      <c r="A12416">
        <v>18</v>
      </c>
      <c r="B12416">
        <v>2017</v>
      </c>
      <c r="C12416" t="s">
        <v>41</v>
      </c>
      <c r="D12416" t="s">
        <v>59</v>
      </c>
      <c r="E12416" t="s">
        <v>35</v>
      </c>
      <c r="F12416">
        <v>1</v>
      </c>
      <c r="G12416" t="s">
        <v>45</v>
      </c>
      <c r="H12416" t="s">
        <v>46</v>
      </c>
      <c r="I12416" t="s">
        <v>37</v>
      </c>
      <c r="J12416">
        <v>2036</v>
      </c>
    </row>
    <row r="12417" spans="1:10" x14ac:dyDescent="0.25">
      <c r="A12417">
        <v>18</v>
      </c>
      <c r="B12417">
        <v>2017</v>
      </c>
      <c r="C12417" t="s">
        <v>41</v>
      </c>
      <c r="D12417" t="s">
        <v>59</v>
      </c>
      <c r="E12417" t="s">
        <v>35</v>
      </c>
      <c r="F12417">
        <v>2</v>
      </c>
      <c r="G12417" t="s">
        <v>38</v>
      </c>
      <c r="H12417" t="s">
        <v>46</v>
      </c>
      <c r="I12417" t="s">
        <v>51</v>
      </c>
      <c r="J12417">
        <v>2650</v>
      </c>
    </row>
    <row r="12418" spans="1:10" x14ac:dyDescent="0.25">
      <c r="A12418">
        <v>18</v>
      </c>
      <c r="B12418">
        <v>2017</v>
      </c>
      <c r="C12418" t="s">
        <v>41</v>
      </c>
      <c r="D12418" t="s">
        <v>59</v>
      </c>
      <c r="E12418" t="s">
        <v>35</v>
      </c>
      <c r="F12418">
        <v>3</v>
      </c>
      <c r="G12418" t="s">
        <v>38</v>
      </c>
      <c r="H12418" t="s">
        <v>46</v>
      </c>
      <c r="I12418" t="s">
        <v>51</v>
      </c>
      <c r="J12418">
        <v>2150.6</v>
      </c>
    </row>
    <row r="12419" spans="1:10" x14ac:dyDescent="0.25">
      <c r="A12419">
        <v>18</v>
      </c>
      <c r="B12419">
        <v>2017</v>
      </c>
      <c r="C12419" t="s">
        <v>41</v>
      </c>
      <c r="D12419" t="s">
        <v>59</v>
      </c>
      <c r="E12419" t="s">
        <v>35</v>
      </c>
      <c r="F12419">
        <v>4</v>
      </c>
      <c r="G12419" t="s">
        <v>45</v>
      </c>
      <c r="H12419" t="s">
        <v>46</v>
      </c>
      <c r="I12419" t="s">
        <v>51</v>
      </c>
      <c r="J12419">
        <v>2346.4</v>
      </c>
    </row>
    <row r="12420" spans="1:10" x14ac:dyDescent="0.25">
      <c r="A12420">
        <v>18</v>
      </c>
      <c r="B12420">
        <v>2017</v>
      </c>
      <c r="C12420" t="s">
        <v>41</v>
      </c>
      <c r="D12420" t="s">
        <v>59</v>
      </c>
      <c r="E12420" t="s">
        <v>35</v>
      </c>
      <c r="F12420">
        <v>5</v>
      </c>
      <c r="G12420" t="s">
        <v>38</v>
      </c>
      <c r="H12420" t="s">
        <v>2</v>
      </c>
      <c r="I12420" t="s">
        <v>37</v>
      </c>
      <c r="J12420">
        <v>2050.4</v>
      </c>
    </row>
    <row r="12421" spans="1:10" x14ac:dyDescent="0.25">
      <c r="A12421">
        <v>18</v>
      </c>
      <c r="B12421">
        <v>2017</v>
      </c>
      <c r="C12421" t="s">
        <v>41</v>
      </c>
      <c r="D12421" t="s">
        <v>59</v>
      </c>
      <c r="E12421" t="s">
        <v>35</v>
      </c>
      <c r="F12421">
        <v>6</v>
      </c>
      <c r="G12421" t="s">
        <v>45</v>
      </c>
      <c r="H12421" t="s">
        <v>46</v>
      </c>
      <c r="I12421" t="s">
        <v>51</v>
      </c>
      <c r="J12421">
        <v>1556.5</v>
      </c>
    </row>
    <row r="12422" spans="1:10" x14ac:dyDescent="0.25">
      <c r="A12422">
        <v>18</v>
      </c>
      <c r="B12422">
        <v>2018</v>
      </c>
      <c r="C12422" t="s">
        <v>41</v>
      </c>
      <c r="D12422" t="s">
        <v>58</v>
      </c>
      <c r="E12422" t="s">
        <v>35</v>
      </c>
      <c r="F12422">
        <v>1</v>
      </c>
      <c r="G12422" t="s">
        <v>45</v>
      </c>
      <c r="H12422" t="s">
        <v>46</v>
      </c>
      <c r="I12422" t="s">
        <v>51</v>
      </c>
      <c r="J12422">
        <v>2805.2</v>
      </c>
    </row>
    <row r="12423" spans="1:10" x14ac:dyDescent="0.25">
      <c r="A12423">
        <v>18</v>
      </c>
      <c r="B12423">
        <v>2018</v>
      </c>
      <c r="C12423" t="s">
        <v>41</v>
      </c>
      <c r="D12423" t="s">
        <v>58</v>
      </c>
      <c r="E12423" t="s">
        <v>35</v>
      </c>
      <c r="F12423">
        <v>2</v>
      </c>
      <c r="G12423" t="s">
        <v>45</v>
      </c>
      <c r="H12423" t="s">
        <v>2</v>
      </c>
      <c r="I12423" t="s">
        <v>37</v>
      </c>
      <c r="J12423">
        <v>1999.4</v>
      </c>
    </row>
    <row r="12424" spans="1:10" x14ac:dyDescent="0.25">
      <c r="A12424">
        <v>18</v>
      </c>
      <c r="B12424">
        <v>2018</v>
      </c>
      <c r="C12424" t="s">
        <v>41</v>
      </c>
      <c r="D12424" t="s">
        <v>58</v>
      </c>
      <c r="E12424" t="s">
        <v>35</v>
      </c>
      <c r="F12424">
        <v>3</v>
      </c>
      <c r="G12424" t="s">
        <v>38</v>
      </c>
      <c r="H12424" t="s">
        <v>2</v>
      </c>
      <c r="I12424" t="s">
        <v>37</v>
      </c>
      <c r="J12424">
        <v>1760.6</v>
      </c>
    </row>
    <row r="12425" spans="1:10" x14ac:dyDescent="0.25">
      <c r="A12425">
        <v>18</v>
      </c>
      <c r="B12425">
        <v>2018</v>
      </c>
      <c r="C12425" t="s">
        <v>41</v>
      </c>
      <c r="D12425" t="s">
        <v>58</v>
      </c>
      <c r="E12425" t="s">
        <v>35</v>
      </c>
      <c r="F12425">
        <v>4</v>
      </c>
      <c r="G12425" t="s">
        <v>38</v>
      </c>
      <c r="H12425" t="s">
        <v>2</v>
      </c>
      <c r="I12425" t="s">
        <v>51</v>
      </c>
      <c r="J12425">
        <v>2593.6</v>
      </c>
    </row>
    <row r="12426" spans="1:10" x14ac:dyDescent="0.25">
      <c r="A12426">
        <v>18</v>
      </c>
      <c r="B12426">
        <v>2018</v>
      </c>
      <c r="C12426" t="s">
        <v>41</v>
      </c>
      <c r="D12426" t="s">
        <v>58</v>
      </c>
      <c r="E12426" t="s">
        <v>35</v>
      </c>
      <c r="F12426">
        <v>5</v>
      </c>
      <c r="G12426" t="s">
        <v>38</v>
      </c>
      <c r="H12426" t="s">
        <v>2</v>
      </c>
      <c r="I12426" t="s">
        <v>51</v>
      </c>
      <c r="J12426">
        <v>2479.3000000000002</v>
      </c>
    </row>
    <row r="12427" spans="1:10" x14ac:dyDescent="0.25">
      <c r="A12427">
        <v>18</v>
      </c>
      <c r="B12427">
        <v>2018</v>
      </c>
      <c r="C12427" t="s">
        <v>41</v>
      </c>
      <c r="D12427" t="s">
        <v>58</v>
      </c>
      <c r="E12427" t="s">
        <v>35</v>
      </c>
      <c r="F12427">
        <v>6</v>
      </c>
      <c r="G12427" t="s">
        <v>45</v>
      </c>
      <c r="H12427" t="s">
        <v>2</v>
      </c>
      <c r="I12427" t="s">
        <v>51</v>
      </c>
      <c r="J12427">
        <v>2258</v>
      </c>
    </row>
    <row r="12428" spans="1:10" x14ac:dyDescent="0.25">
      <c r="A12428">
        <v>18</v>
      </c>
      <c r="B12428">
        <v>2018</v>
      </c>
      <c r="C12428" t="s">
        <v>41</v>
      </c>
      <c r="D12428" t="s">
        <v>59</v>
      </c>
      <c r="E12428" t="s">
        <v>35</v>
      </c>
      <c r="F12428">
        <v>1</v>
      </c>
      <c r="G12428" t="s">
        <v>38</v>
      </c>
      <c r="H12428" t="s">
        <v>2</v>
      </c>
      <c r="I12428" t="s">
        <v>51</v>
      </c>
      <c r="J12428">
        <v>1965.4</v>
      </c>
    </row>
    <row r="12429" spans="1:10" x14ac:dyDescent="0.25">
      <c r="A12429">
        <v>18</v>
      </c>
      <c r="B12429">
        <v>2018</v>
      </c>
      <c r="C12429" t="s">
        <v>41</v>
      </c>
      <c r="D12429" t="s">
        <v>59</v>
      </c>
      <c r="E12429" t="s">
        <v>35</v>
      </c>
      <c r="F12429">
        <v>2</v>
      </c>
      <c r="G12429" t="s">
        <v>38</v>
      </c>
      <c r="H12429" t="s">
        <v>46</v>
      </c>
      <c r="I12429" t="s">
        <v>37</v>
      </c>
      <c r="J12429">
        <v>2346.4</v>
      </c>
    </row>
    <row r="12430" spans="1:10" x14ac:dyDescent="0.25">
      <c r="A12430">
        <v>18</v>
      </c>
      <c r="B12430">
        <v>2018</v>
      </c>
      <c r="C12430" t="s">
        <v>41</v>
      </c>
      <c r="D12430" t="s">
        <v>59</v>
      </c>
      <c r="E12430" t="s">
        <v>35</v>
      </c>
      <c r="F12430">
        <v>3</v>
      </c>
      <c r="G12430" t="s">
        <v>45</v>
      </c>
      <c r="H12430" t="s">
        <v>2</v>
      </c>
      <c r="I12430" t="s">
        <v>37</v>
      </c>
      <c r="J12430">
        <v>2265.3000000000002</v>
      </c>
    </row>
    <row r="12431" spans="1:10" x14ac:dyDescent="0.25">
      <c r="A12431">
        <v>18</v>
      </c>
      <c r="B12431">
        <v>2018</v>
      </c>
      <c r="C12431" t="s">
        <v>41</v>
      </c>
      <c r="D12431" t="s">
        <v>59</v>
      </c>
      <c r="E12431" t="s">
        <v>35</v>
      </c>
      <c r="F12431">
        <v>4</v>
      </c>
      <c r="G12431" t="s">
        <v>38</v>
      </c>
      <c r="H12431" t="s">
        <v>46</v>
      </c>
      <c r="I12431" t="s">
        <v>51</v>
      </c>
      <c r="J12431">
        <v>2276.6999999999998</v>
      </c>
    </row>
    <row r="12432" spans="1:10" x14ac:dyDescent="0.25">
      <c r="A12432">
        <v>18</v>
      </c>
      <c r="B12432">
        <v>2018</v>
      </c>
      <c r="C12432" t="s">
        <v>41</v>
      </c>
      <c r="D12432" t="s">
        <v>59</v>
      </c>
      <c r="E12432" t="s">
        <v>35</v>
      </c>
      <c r="F12432">
        <v>5</v>
      </c>
      <c r="G12432" t="s">
        <v>45</v>
      </c>
      <c r="H12432" t="s">
        <v>2</v>
      </c>
      <c r="I12432" t="s">
        <v>51</v>
      </c>
      <c r="J12432">
        <v>2251.4</v>
      </c>
    </row>
    <row r="12433" spans="1:10" x14ac:dyDescent="0.25">
      <c r="A12433">
        <v>18</v>
      </c>
      <c r="B12433">
        <v>2018</v>
      </c>
      <c r="C12433" t="s">
        <v>41</v>
      </c>
      <c r="D12433" t="s">
        <v>59</v>
      </c>
      <c r="E12433" t="s">
        <v>35</v>
      </c>
      <c r="F12433">
        <v>6</v>
      </c>
      <c r="G12433" t="s">
        <v>38</v>
      </c>
      <c r="H12433" t="s">
        <v>2</v>
      </c>
      <c r="I12433" t="s">
        <v>37</v>
      </c>
      <c r="J12433">
        <v>2217.4</v>
      </c>
    </row>
    <row r="12434" spans="1:10" x14ac:dyDescent="0.25">
      <c r="A12434">
        <v>19</v>
      </c>
      <c r="B12434">
        <v>2017</v>
      </c>
      <c r="C12434" t="s">
        <v>41</v>
      </c>
      <c r="D12434" t="s">
        <v>58</v>
      </c>
      <c r="E12434" t="s">
        <v>35</v>
      </c>
      <c r="F12434">
        <v>1</v>
      </c>
      <c r="G12434" t="s">
        <v>38</v>
      </c>
      <c r="H12434" t="s">
        <v>46</v>
      </c>
      <c r="I12434" t="s">
        <v>51</v>
      </c>
      <c r="J12434">
        <v>2339.4</v>
      </c>
    </row>
    <row r="12435" spans="1:10" x14ac:dyDescent="0.25">
      <c r="A12435">
        <v>19</v>
      </c>
      <c r="B12435">
        <v>2017</v>
      </c>
      <c r="C12435" t="s">
        <v>41</v>
      </c>
      <c r="D12435" t="s">
        <v>58</v>
      </c>
      <c r="E12435" t="s">
        <v>35</v>
      </c>
      <c r="F12435">
        <v>2</v>
      </c>
      <c r="G12435" t="s">
        <v>45</v>
      </c>
      <c r="H12435" t="s">
        <v>2</v>
      </c>
      <c r="I12435" t="s">
        <v>51</v>
      </c>
      <c r="J12435">
        <v>1941.6</v>
      </c>
    </row>
    <row r="12436" spans="1:10" x14ac:dyDescent="0.25">
      <c r="A12436">
        <v>19</v>
      </c>
      <c r="B12436">
        <v>2017</v>
      </c>
      <c r="C12436" t="s">
        <v>41</v>
      </c>
      <c r="D12436" t="s">
        <v>58</v>
      </c>
      <c r="E12436" t="s">
        <v>35</v>
      </c>
      <c r="F12436">
        <v>3</v>
      </c>
      <c r="G12436" t="s">
        <v>45</v>
      </c>
      <c r="H12436" t="s">
        <v>2</v>
      </c>
      <c r="I12436" t="s">
        <v>37</v>
      </c>
      <c r="J12436">
        <v>2110.3000000000002</v>
      </c>
    </row>
    <row r="12437" spans="1:10" x14ac:dyDescent="0.25">
      <c r="A12437">
        <v>19</v>
      </c>
      <c r="B12437">
        <v>2017</v>
      </c>
      <c r="C12437" t="s">
        <v>41</v>
      </c>
      <c r="D12437" t="s">
        <v>58</v>
      </c>
      <c r="E12437" t="s">
        <v>35</v>
      </c>
      <c r="F12437">
        <v>4</v>
      </c>
      <c r="G12437" t="s">
        <v>45</v>
      </c>
      <c r="H12437" t="s">
        <v>2</v>
      </c>
      <c r="I12437" t="s">
        <v>51</v>
      </c>
      <c r="J12437">
        <v>2352.4</v>
      </c>
    </row>
    <row r="12438" spans="1:10" x14ac:dyDescent="0.25">
      <c r="A12438">
        <v>19</v>
      </c>
      <c r="B12438">
        <v>2017</v>
      </c>
      <c r="C12438" t="s">
        <v>41</v>
      </c>
      <c r="D12438" t="s">
        <v>58</v>
      </c>
      <c r="E12438" t="s">
        <v>35</v>
      </c>
      <c r="F12438">
        <v>5</v>
      </c>
      <c r="G12438" t="s">
        <v>38</v>
      </c>
      <c r="H12438" t="s">
        <v>46</v>
      </c>
      <c r="I12438" t="s">
        <v>51</v>
      </c>
      <c r="J12438">
        <v>2104.9</v>
      </c>
    </row>
    <row r="12439" spans="1:10" x14ac:dyDescent="0.25">
      <c r="A12439">
        <v>19</v>
      </c>
      <c r="B12439">
        <v>2017</v>
      </c>
      <c r="C12439" t="s">
        <v>41</v>
      </c>
      <c r="D12439" t="s">
        <v>58</v>
      </c>
      <c r="E12439" t="s">
        <v>35</v>
      </c>
      <c r="F12439">
        <v>6</v>
      </c>
      <c r="G12439" t="s">
        <v>45</v>
      </c>
      <c r="H12439" t="s">
        <v>46</v>
      </c>
      <c r="I12439" t="s">
        <v>37</v>
      </c>
      <c r="J12439">
        <v>2097.6</v>
      </c>
    </row>
    <row r="12440" spans="1:10" x14ac:dyDescent="0.25">
      <c r="A12440">
        <v>19</v>
      </c>
      <c r="B12440">
        <v>2017</v>
      </c>
      <c r="C12440" t="s">
        <v>41</v>
      </c>
      <c r="D12440" t="s">
        <v>59</v>
      </c>
      <c r="E12440" t="s">
        <v>35</v>
      </c>
      <c r="F12440">
        <v>1</v>
      </c>
      <c r="G12440" t="s">
        <v>45</v>
      </c>
      <c r="H12440" t="s">
        <v>2</v>
      </c>
      <c r="I12440" t="s">
        <v>51</v>
      </c>
      <c r="J12440">
        <v>1837.6</v>
      </c>
    </row>
    <row r="12441" spans="1:10" x14ac:dyDescent="0.25">
      <c r="A12441">
        <v>19</v>
      </c>
      <c r="B12441">
        <v>2017</v>
      </c>
      <c r="C12441" t="s">
        <v>41</v>
      </c>
      <c r="D12441" t="s">
        <v>59</v>
      </c>
      <c r="E12441" t="s">
        <v>35</v>
      </c>
      <c r="F12441">
        <v>2</v>
      </c>
      <c r="G12441" t="s">
        <v>45</v>
      </c>
      <c r="H12441" t="s">
        <v>2</v>
      </c>
      <c r="I12441" t="s">
        <v>37</v>
      </c>
      <c r="J12441">
        <v>2382.3000000000002</v>
      </c>
    </row>
    <row r="12442" spans="1:10" x14ac:dyDescent="0.25">
      <c r="A12442">
        <v>19</v>
      </c>
      <c r="B12442">
        <v>2017</v>
      </c>
      <c r="C12442" t="s">
        <v>41</v>
      </c>
      <c r="D12442" t="s">
        <v>59</v>
      </c>
      <c r="E12442" t="s">
        <v>35</v>
      </c>
      <c r="F12442">
        <v>3</v>
      </c>
      <c r="G12442" t="s">
        <v>38</v>
      </c>
      <c r="H12442" t="s">
        <v>46</v>
      </c>
      <c r="I12442" t="s">
        <v>51</v>
      </c>
      <c r="J12442">
        <v>1678.1</v>
      </c>
    </row>
    <row r="12443" spans="1:10" x14ac:dyDescent="0.25">
      <c r="A12443">
        <v>19</v>
      </c>
      <c r="B12443">
        <v>2017</v>
      </c>
      <c r="C12443" t="s">
        <v>41</v>
      </c>
      <c r="D12443" t="s">
        <v>59</v>
      </c>
      <c r="E12443" t="s">
        <v>35</v>
      </c>
      <c r="F12443">
        <v>4</v>
      </c>
      <c r="G12443" t="s">
        <v>38</v>
      </c>
      <c r="H12443" t="s">
        <v>46</v>
      </c>
      <c r="I12443" t="s">
        <v>51</v>
      </c>
      <c r="J12443">
        <v>2466.1</v>
      </c>
    </row>
    <row r="12444" spans="1:10" x14ac:dyDescent="0.25">
      <c r="A12444">
        <v>19</v>
      </c>
      <c r="B12444">
        <v>2017</v>
      </c>
      <c r="C12444" t="s">
        <v>41</v>
      </c>
      <c r="D12444" t="s">
        <v>59</v>
      </c>
      <c r="E12444" t="s">
        <v>35</v>
      </c>
      <c r="F12444">
        <v>5</v>
      </c>
      <c r="G12444" t="s">
        <v>38</v>
      </c>
      <c r="H12444" t="s">
        <v>2</v>
      </c>
      <c r="I12444" t="s">
        <v>51</v>
      </c>
      <c r="J12444">
        <v>1728.5</v>
      </c>
    </row>
    <row r="12445" spans="1:10" x14ac:dyDescent="0.25">
      <c r="A12445">
        <v>19</v>
      </c>
      <c r="B12445">
        <v>2017</v>
      </c>
      <c r="C12445" t="s">
        <v>41</v>
      </c>
      <c r="D12445" t="s">
        <v>59</v>
      </c>
      <c r="E12445" t="s">
        <v>35</v>
      </c>
      <c r="F12445">
        <v>6</v>
      </c>
      <c r="G12445" t="s">
        <v>38</v>
      </c>
      <c r="H12445" t="s">
        <v>46</v>
      </c>
      <c r="I12445" t="s">
        <v>37</v>
      </c>
      <c r="J12445">
        <v>1926.8</v>
      </c>
    </row>
    <row r="12446" spans="1:10" x14ac:dyDescent="0.25">
      <c r="A12446">
        <v>19</v>
      </c>
      <c r="B12446">
        <v>2018</v>
      </c>
      <c r="C12446" t="s">
        <v>41</v>
      </c>
      <c r="D12446" t="s">
        <v>58</v>
      </c>
      <c r="E12446" t="s">
        <v>35</v>
      </c>
      <c r="F12446">
        <v>1</v>
      </c>
      <c r="G12446" t="s">
        <v>45</v>
      </c>
      <c r="H12446" t="s">
        <v>2</v>
      </c>
      <c r="I12446" t="s">
        <v>51</v>
      </c>
      <c r="J12446">
        <v>2316.8000000000002</v>
      </c>
    </row>
    <row r="12447" spans="1:10" x14ac:dyDescent="0.25">
      <c r="A12447">
        <v>19</v>
      </c>
      <c r="B12447">
        <v>2018</v>
      </c>
      <c r="C12447" t="s">
        <v>41</v>
      </c>
      <c r="D12447" t="s">
        <v>58</v>
      </c>
      <c r="E12447" t="s">
        <v>35</v>
      </c>
      <c r="F12447">
        <v>2</v>
      </c>
      <c r="G12447" t="s">
        <v>38</v>
      </c>
      <c r="H12447" t="s">
        <v>46</v>
      </c>
      <c r="I12447" t="s">
        <v>51</v>
      </c>
      <c r="J12447">
        <v>1944.3</v>
      </c>
    </row>
    <row r="12448" spans="1:10" x14ac:dyDescent="0.25">
      <c r="A12448">
        <v>19</v>
      </c>
      <c r="B12448">
        <v>2018</v>
      </c>
      <c r="C12448" t="s">
        <v>41</v>
      </c>
      <c r="D12448" t="s">
        <v>58</v>
      </c>
      <c r="E12448" t="s">
        <v>35</v>
      </c>
      <c r="F12448">
        <v>3</v>
      </c>
      <c r="G12448" t="s">
        <v>45</v>
      </c>
      <c r="H12448" t="s">
        <v>2</v>
      </c>
      <c r="I12448" t="s">
        <v>37</v>
      </c>
      <c r="J12448">
        <v>2089.1999999999998</v>
      </c>
    </row>
    <row r="12449" spans="1:10" x14ac:dyDescent="0.25">
      <c r="A12449">
        <v>19</v>
      </c>
      <c r="B12449">
        <v>2018</v>
      </c>
      <c r="C12449" t="s">
        <v>41</v>
      </c>
      <c r="D12449" t="s">
        <v>58</v>
      </c>
      <c r="E12449" t="s">
        <v>35</v>
      </c>
      <c r="F12449">
        <v>4</v>
      </c>
      <c r="G12449" t="s">
        <v>38</v>
      </c>
      <c r="H12449" t="s">
        <v>2</v>
      </c>
      <c r="I12449" t="s">
        <v>37</v>
      </c>
      <c r="J12449">
        <v>2096.6</v>
      </c>
    </row>
    <row r="12450" spans="1:10" x14ac:dyDescent="0.25">
      <c r="A12450">
        <v>19</v>
      </c>
      <c r="B12450">
        <v>2018</v>
      </c>
      <c r="C12450" t="s">
        <v>41</v>
      </c>
      <c r="D12450" t="s">
        <v>58</v>
      </c>
      <c r="E12450" t="s">
        <v>35</v>
      </c>
      <c r="F12450">
        <v>5</v>
      </c>
      <c r="G12450" t="s">
        <v>38</v>
      </c>
      <c r="H12450" t="s">
        <v>46</v>
      </c>
      <c r="I12450" t="s">
        <v>51</v>
      </c>
      <c r="J12450">
        <v>2375.6</v>
      </c>
    </row>
    <row r="12451" spans="1:10" x14ac:dyDescent="0.25">
      <c r="A12451">
        <v>19</v>
      </c>
      <c r="B12451">
        <v>2018</v>
      </c>
      <c r="C12451" t="s">
        <v>41</v>
      </c>
      <c r="D12451" t="s">
        <v>58</v>
      </c>
      <c r="E12451" t="s">
        <v>35</v>
      </c>
      <c r="F12451">
        <v>6</v>
      </c>
      <c r="G12451" t="s">
        <v>45</v>
      </c>
      <c r="H12451" t="s">
        <v>46</v>
      </c>
      <c r="I12451" t="s">
        <v>51</v>
      </c>
      <c r="J12451">
        <v>2698.3</v>
      </c>
    </row>
    <row r="12452" spans="1:10" x14ac:dyDescent="0.25">
      <c r="A12452">
        <v>19</v>
      </c>
      <c r="B12452">
        <v>2018</v>
      </c>
      <c r="C12452" t="s">
        <v>41</v>
      </c>
      <c r="D12452" t="s">
        <v>59</v>
      </c>
      <c r="E12452" t="s">
        <v>35</v>
      </c>
      <c r="F12452">
        <v>1</v>
      </c>
      <c r="G12452" t="s">
        <v>45</v>
      </c>
      <c r="H12452" t="s">
        <v>2</v>
      </c>
      <c r="I12452" t="s">
        <v>37</v>
      </c>
      <c r="J12452">
        <v>2230.6999999999998</v>
      </c>
    </row>
    <row r="12453" spans="1:10" x14ac:dyDescent="0.25">
      <c r="A12453">
        <v>19</v>
      </c>
      <c r="B12453">
        <v>2018</v>
      </c>
      <c r="C12453" t="s">
        <v>41</v>
      </c>
      <c r="D12453" t="s">
        <v>59</v>
      </c>
      <c r="E12453" t="s">
        <v>35</v>
      </c>
      <c r="F12453">
        <v>2</v>
      </c>
      <c r="G12453" t="s">
        <v>38</v>
      </c>
      <c r="H12453" t="s">
        <v>46</v>
      </c>
      <c r="I12453" t="s">
        <v>37</v>
      </c>
      <c r="J12453">
        <v>2329</v>
      </c>
    </row>
    <row r="12454" spans="1:10" x14ac:dyDescent="0.25">
      <c r="A12454">
        <v>19</v>
      </c>
      <c r="B12454">
        <v>2018</v>
      </c>
      <c r="C12454" t="s">
        <v>41</v>
      </c>
      <c r="D12454" t="s">
        <v>59</v>
      </c>
      <c r="E12454" t="s">
        <v>35</v>
      </c>
      <c r="F12454">
        <v>3</v>
      </c>
      <c r="G12454" t="s">
        <v>38</v>
      </c>
      <c r="H12454" t="s">
        <v>2</v>
      </c>
      <c r="I12454" t="s">
        <v>37</v>
      </c>
      <c r="J12454">
        <v>2125.8000000000002</v>
      </c>
    </row>
    <row r="12455" spans="1:10" x14ac:dyDescent="0.25">
      <c r="A12455">
        <v>19</v>
      </c>
      <c r="B12455">
        <v>2018</v>
      </c>
      <c r="C12455" t="s">
        <v>41</v>
      </c>
      <c r="D12455" t="s">
        <v>59</v>
      </c>
      <c r="E12455" t="s">
        <v>35</v>
      </c>
      <c r="F12455">
        <v>4</v>
      </c>
      <c r="G12455" t="s">
        <v>45</v>
      </c>
      <c r="H12455" t="s">
        <v>46</v>
      </c>
      <c r="I12455" t="s">
        <v>37</v>
      </c>
      <c r="J12455">
        <v>2181.6</v>
      </c>
    </row>
    <row r="12456" spans="1:10" x14ac:dyDescent="0.25">
      <c r="A12456">
        <v>19</v>
      </c>
      <c r="B12456">
        <v>2018</v>
      </c>
      <c r="C12456" t="s">
        <v>41</v>
      </c>
      <c r="D12456" t="s">
        <v>59</v>
      </c>
      <c r="E12456" t="s">
        <v>35</v>
      </c>
      <c r="F12456">
        <v>5</v>
      </c>
      <c r="G12456" t="s">
        <v>38</v>
      </c>
      <c r="H12456" t="s">
        <v>2</v>
      </c>
      <c r="I12456" t="s">
        <v>37</v>
      </c>
      <c r="J12456">
        <v>1841.8</v>
      </c>
    </row>
    <row r="12457" spans="1:10" x14ac:dyDescent="0.25">
      <c r="A12457">
        <v>19</v>
      </c>
      <c r="B12457">
        <v>2018</v>
      </c>
      <c r="C12457" t="s">
        <v>41</v>
      </c>
      <c r="D12457" t="s">
        <v>59</v>
      </c>
      <c r="E12457" t="s">
        <v>35</v>
      </c>
      <c r="F12457">
        <v>6</v>
      </c>
      <c r="G12457" t="s">
        <v>38</v>
      </c>
      <c r="H12457" t="s">
        <v>46</v>
      </c>
      <c r="I12457" t="s">
        <v>51</v>
      </c>
      <c r="J12457">
        <v>1901.6</v>
      </c>
    </row>
    <row r="12458" spans="1:10" x14ac:dyDescent="0.25">
      <c r="A12458">
        <v>20</v>
      </c>
      <c r="B12458">
        <v>2017</v>
      </c>
      <c r="C12458" t="s">
        <v>41</v>
      </c>
      <c r="D12458" t="s">
        <v>58</v>
      </c>
      <c r="E12458" t="s">
        <v>35</v>
      </c>
      <c r="F12458">
        <v>1</v>
      </c>
      <c r="G12458" t="s">
        <v>38</v>
      </c>
      <c r="H12458" t="s">
        <v>2</v>
      </c>
      <c r="I12458" t="s">
        <v>51</v>
      </c>
      <c r="J12458">
        <v>1993.6</v>
      </c>
    </row>
    <row r="12459" spans="1:10" x14ac:dyDescent="0.25">
      <c r="A12459">
        <v>20</v>
      </c>
      <c r="B12459">
        <v>2017</v>
      </c>
      <c r="C12459" t="s">
        <v>41</v>
      </c>
      <c r="D12459" t="s">
        <v>58</v>
      </c>
      <c r="E12459" t="s">
        <v>35</v>
      </c>
      <c r="F12459">
        <v>2</v>
      </c>
      <c r="G12459" t="s">
        <v>45</v>
      </c>
      <c r="H12459" t="s">
        <v>46</v>
      </c>
      <c r="I12459" t="s">
        <v>51</v>
      </c>
      <c r="J12459">
        <v>2224.6</v>
      </c>
    </row>
    <row r="12460" spans="1:10" x14ac:dyDescent="0.25">
      <c r="A12460">
        <v>20</v>
      </c>
      <c r="B12460">
        <v>2017</v>
      </c>
      <c r="C12460" t="s">
        <v>41</v>
      </c>
      <c r="D12460" t="s">
        <v>58</v>
      </c>
      <c r="E12460" t="s">
        <v>35</v>
      </c>
      <c r="F12460">
        <v>3</v>
      </c>
      <c r="G12460" t="s">
        <v>38</v>
      </c>
      <c r="H12460" t="s">
        <v>46</v>
      </c>
      <c r="I12460" t="s">
        <v>37</v>
      </c>
      <c r="J12460">
        <v>2456.3000000000002</v>
      </c>
    </row>
    <row r="12461" spans="1:10" x14ac:dyDescent="0.25">
      <c r="A12461">
        <v>20</v>
      </c>
      <c r="B12461">
        <v>2017</v>
      </c>
      <c r="C12461" t="s">
        <v>41</v>
      </c>
      <c r="D12461" t="s">
        <v>58</v>
      </c>
      <c r="E12461" t="s">
        <v>35</v>
      </c>
      <c r="F12461">
        <v>4</v>
      </c>
      <c r="G12461" t="s">
        <v>38</v>
      </c>
      <c r="H12461" t="s">
        <v>46</v>
      </c>
      <c r="I12461" t="s">
        <v>51</v>
      </c>
      <c r="J12461">
        <v>1917.3</v>
      </c>
    </row>
    <row r="12462" spans="1:10" x14ac:dyDescent="0.25">
      <c r="A12462">
        <v>20</v>
      </c>
      <c r="B12462">
        <v>2017</v>
      </c>
      <c r="C12462" t="s">
        <v>41</v>
      </c>
      <c r="D12462" t="s">
        <v>58</v>
      </c>
      <c r="E12462" t="s">
        <v>35</v>
      </c>
      <c r="F12462">
        <v>5</v>
      </c>
      <c r="G12462" t="s">
        <v>45</v>
      </c>
      <c r="H12462" t="s">
        <v>2</v>
      </c>
      <c r="I12462" t="s">
        <v>51</v>
      </c>
      <c r="J12462">
        <v>1963.6</v>
      </c>
    </row>
    <row r="12463" spans="1:10" x14ac:dyDescent="0.25">
      <c r="A12463">
        <v>20</v>
      </c>
      <c r="B12463">
        <v>2017</v>
      </c>
      <c r="C12463" t="s">
        <v>41</v>
      </c>
      <c r="D12463" t="s">
        <v>58</v>
      </c>
      <c r="E12463" t="s">
        <v>35</v>
      </c>
      <c r="F12463">
        <v>6</v>
      </c>
      <c r="G12463" t="s">
        <v>38</v>
      </c>
      <c r="H12463" t="s">
        <v>2</v>
      </c>
      <c r="I12463" t="s">
        <v>51</v>
      </c>
      <c r="J12463">
        <v>2279.1</v>
      </c>
    </row>
    <row r="12464" spans="1:10" x14ac:dyDescent="0.25">
      <c r="A12464">
        <v>20</v>
      </c>
      <c r="B12464">
        <v>2017</v>
      </c>
      <c r="C12464" t="s">
        <v>41</v>
      </c>
      <c r="D12464" t="s">
        <v>59</v>
      </c>
      <c r="E12464" t="s">
        <v>35</v>
      </c>
      <c r="F12464">
        <v>1</v>
      </c>
      <c r="G12464" t="s">
        <v>38</v>
      </c>
      <c r="H12464" t="s">
        <v>46</v>
      </c>
      <c r="I12464" t="s">
        <v>37</v>
      </c>
      <c r="J12464">
        <v>1951</v>
      </c>
    </row>
    <row r="12465" spans="1:10" x14ac:dyDescent="0.25">
      <c r="A12465">
        <v>20</v>
      </c>
      <c r="B12465">
        <v>2017</v>
      </c>
      <c r="C12465" t="s">
        <v>41</v>
      </c>
      <c r="D12465" t="s">
        <v>59</v>
      </c>
      <c r="E12465" t="s">
        <v>35</v>
      </c>
      <c r="F12465">
        <v>2</v>
      </c>
      <c r="G12465" t="s">
        <v>38</v>
      </c>
      <c r="H12465" t="s">
        <v>46</v>
      </c>
      <c r="I12465" t="s">
        <v>37</v>
      </c>
      <c r="J12465">
        <v>1359.2</v>
      </c>
    </row>
    <row r="12466" spans="1:10" x14ac:dyDescent="0.25">
      <c r="A12466">
        <v>20</v>
      </c>
      <c r="B12466">
        <v>2017</v>
      </c>
      <c r="C12466" t="s">
        <v>41</v>
      </c>
      <c r="D12466" t="s">
        <v>59</v>
      </c>
      <c r="E12466" t="s">
        <v>35</v>
      </c>
      <c r="F12466">
        <v>3</v>
      </c>
      <c r="G12466" t="s">
        <v>38</v>
      </c>
      <c r="H12466" t="s">
        <v>2</v>
      </c>
      <c r="I12466" t="s">
        <v>37</v>
      </c>
      <c r="J12466">
        <v>1622.9</v>
      </c>
    </row>
    <row r="12467" spans="1:10" x14ac:dyDescent="0.25">
      <c r="A12467">
        <v>20</v>
      </c>
      <c r="B12467">
        <v>2017</v>
      </c>
      <c r="C12467" t="s">
        <v>41</v>
      </c>
      <c r="D12467" t="s">
        <v>59</v>
      </c>
      <c r="E12467" t="s">
        <v>35</v>
      </c>
      <c r="F12467">
        <v>4</v>
      </c>
      <c r="G12467" t="s">
        <v>38</v>
      </c>
      <c r="H12467" t="s">
        <v>46</v>
      </c>
      <c r="I12467" t="s">
        <v>51</v>
      </c>
      <c r="J12467">
        <v>2012.3</v>
      </c>
    </row>
    <row r="12468" spans="1:10" x14ac:dyDescent="0.25">
      <c r="A12468">
        <v>20</v>
      </c>
      <c r="B12468">
        <v>2017</v>
      </c>
      <c r="C12468" t="s">
        <v>41</v>
      </c>
      <c r="D12468" t="s">
        <v>59</v>
      </c>
      <c r="E12468" t="s">
        <v>35</v>
      </c>
      <c r="F12468">
        <v>5</v>
      </c>
      <c r="G12468" t="s">
        <v>45</v>
      </c>
      <c r="H12468" t="s">
        <v>46</v>
      </c>
      <c r="I12468" t="s">
        <v>51</v>
      </c>
      <c r="J12468">
        <v>2028.8</v>
      </c>
    </row>
    <row r="12469" spans="1:10" x14ac:dyDescent="0.25">
      <c r="A12469">
        <v>20</v>
      </c>
      <c r="B12469">
        <v>2017</v>
      </c>
      <c r="C12469" t="s">
        <v>41</v>
      </c>
      <c r="D12469" t="s">
        <v>59</v>
      </c>
      <c r="E12469" t="s">
        <v>35</v>
      </c>
      <c r="F12469">
        <v>6</v>
      </c>
      <c r="G12469" t="s">
        <v>38</v>
      </c>
      <c r="H12469" t="s">
        <v>46</v>
      </c>
      <c r="I12469" t="s">
        <v>51</v>
      </c>
      <c r="J12469">
        <v>2100.5</v>
      </c>
    </row>
    <row r="12470" spans="1:10" x14ac:dyDescent="0.25">
      <c r="A12470">
        <v>20</v>
      </c>
      <c r="B12470">
        <v>2018</v>
      </c>
      <c r="C12470" t="s">
        <v>41</v>
      </c>
      <c r="D12470" t="s">
        <v>58</v>
      </c>
      <c r="E12470" t="s">
        <v>35</v>
      </c>
      <c r="F12470">
        <v>1</v>
      </c>
      <c r="G12470" t="s">
        <v>38</v>
      </c>
      <c r="H12470" t="s">
        <v>46</v>
      </c>
      <c r="I12470" t="s">
        <v>51</v>
      </c>
      <c r="J12470">
        <v>2931.7</v>
      </c>
    </row>
    <row r="12471" spans="1:10" x14ac:dyDescent="0.25">
      <c r="A12471">
        <v>20</v>
      </c>
      <c r="B12471">
        <v>2018</v>
      </c>
      <c r="C12471" t="s">
        <v>41</v>
      </c>
      <c r="D12471" t="s">
        <v>58</v>
      </c>
      <c r="E12471" t="s">
        <v>35</v>
      </c>
      <c r="F12471">
        <v>2</v>
      </c>
      <c r="G12471" t="s">
        <v>45</v>
      </c>
      <c r="H12471" t="s">
        <v>46</v>
      </c>
      <c r="I12471" t="s">
        <v>51</v>
      </c>
      <c r="J12471">
        <v>2655.6</v>
      </c>
    </row>
    <row r="12472" spans="1:10" x14ac:dyDescent="0.25">
      <c r="A12472">
        <v>20</v>
      </c>
      <c r="B12472">
        <v>2018</v>
      </c>
      <c r="C12472" t="s">
        <v>41</v>
      </c>
      <c r="D12472" t="s">
        <v>58</v>
      </c>
      <c r="E12472" t="s">
        <v>35</v>
      </c>
      <c r="F12472">
        <v>3</v>
      </c>
      <c r="G12472" t="s">
        <v>38</v>
      </c>
      <c r="H12472" t="s">
        <v>2</v>
      </c>
      <c r="I12472" t="s">
        <v>51</v>
      </c>
      <c r="J12472">
        <v>2389.5</v>
      </c>
    </row>
    <row r="12473" spans="1:10" x14ac:dyDescent="0.25">
      <c r="A12473">
        <v>20</v>
      </c>
      <c r="B12473">
        <v>2018</v>
      </c>
      <c r="C12473" t="s">
        <v>41</v>
      </c>
      <c r="D12473" t="s">
        <v>58</v>
      </c>
      <c r="E12473" t="s">
        <v>35</v>
      </c>
      <c r="F12473">
        <v>4</v>
      </c>
      <c r="G12473" t="s">
        <v>45</v>
      </c>
      <c r="H12473" t="s">
        <v>46</v>
      </c>
      <c r="I12473" t="s">
        <v>51</v>
      </c>
      <c r="J12473">
        <v>2518.1999999999998</v>
      </c>
    </row>
    <row r="12474" spans="1:10" x14ac:dyDescent="0.25">
      <c r="A12474">
        <v>20</v>
      </c>
      <c r="B12474">
        <v>2018</v>
      </c>
      <c r="C12474" t="s">
        <v>41</v>
      </c>
      <c r="D12474" t="s">
        <v>58</v>
      </c>
      <c r="E12474" t="s">
        <v>35</v>
      </c>
      <c r="F12474">
        <v>5</v>
      </c>
      <c r="G12474" t="s">
        <v>38</v>
      </c>
      <c r="H12474" t="s">
        <v>46</v>
      </c>
      <c r="I12474" t="s">
        <v>51</v>
      </c>
      <c r="J12474">
        <v>2774.3</v>
      </c>
    </row>
    <row r="12475" spans="1:10" x14ac:dyDescent="0.25">
      <c r="A12475">
        <v>20</v>
      </c>
      <c r="B12475">
        <v>2018</v>
      </c>
      <c r="C12475" t="s">
        <v>41</v>
      </c>
      <c r="D12475" t="s">
        <v>58</v>
      </c>
      <c r="E12475" t="s">
        <v>35</v>
      </c>
      <c r="F12475">
        <v>6</v>
      </c>
      <c r="G12475" t="s">
        <v>45</v>
      </c>
      <c r="H12475" t="s">
        <v>46</v>
      </c>
      <c r="I12475" t="s">
        <v>51</v>
      </c>
      <c r="J12475">
        <v>2278.3000000000002</v>
      </c>
    </row>
    <row r="12476" spans="1:10" x14ac:dyDescent="0.25">
      <c r="A12476">
        <v>20</v>
      </c>
      <c r="B12476">
        <v>2018</v>
      </c>
      <c r="C12476" t="s">
        <v>41</v>
      </c>
      <c r="D12476" t="s">
        <v>59</v>
      </c>
      <c r="E12476" t="s">
        <v>35</v>
      </c>
      <c r="F12476">
        <v>1</v>
      </c>
      <c r="G12476" t="s">
        <v>45</v>
      </c>
      <c r="H12476" t="s">
        <v>46</v>
      </c>
      <c r="I12476" t="s">
        <v>51</v>
      </c>
      <c r="J12476">
        <v>2576.6999999999998</v>
      </c>
    </row>
    <row r="12477" spans="1:10" x14ac:dyDescent="0.25">
      <c r="A12477">
        <v>20</v>
      </c>
      <c r="B12477">
        <v>2018</v>
      </c>
      <c r="C12477" t="s">
        <v>41</v>
      </c>
      <c r="D12477" t="s">
        <v>59</v>
      </c>
      <c r="E12477" t="s">
        <v>35</v>
      </c>
      <c r="F12477">
        <v>2</v>
      </c>
      <c r="G12477" t="s">
        <v>45</v>
      </c>
      <c r="H12477" t="s">
        <v>46</v>
      </c>
      <c r="I12477" t="s">
        <v>37</v>
      </c>
      <c r="J12477">
        <v>2115.1</v>
      </c>
    </row>
    <row r="12478" spans="1:10" x14ac:dyDescent="0.25">
      <c r="A12478">
        <v>20</v>
      </c>
      <c r="B12478">
        <v>2018</v>
      </c>
      <c r="C12478" t="s">
        <v>41</v>
      </c>
      <c r="D12478" t="s">
        <v>59</v>
      </c>
      <c r="E12478" t="s">
        <v>35</v>
      </c>
      <c r="F12478">
        <v>3</v>
      </c>
      <c r="G12478" t="s">
        <v>45</v>
      </c>
      <c r="H12478" t="s">
        <v>46</v>
      </c>
      <c r="I12478" t="s">
        <v>51</v>
      </c>
      <c r="J12478">
        <v>2197.5</v>
      </c>
    </row>
    <row r="12479" spans="1:10" x14ac:dyDescent="0.25">
      <c r="A12479">
        <v>20</v>
      </c>
      <c r="B12479">
        <v>2018</v>
      </c>
      <c r="C12479" t="s">
        <v>41</v>
      </c>
      <c r="D12479" t="s">
        <v>59</v>
      </c>
      <c r="E12479" t="s">
        <v>35</v>
      </c>
      <c r="F12479">
        <v>4</v>
      </c>
      <c r="G12479" t="s">
        <v>45</v>
      </c>
      <c r="H12479" t="s">
        <v>46</v>
      </c>
      <c r="I12479" t="s">
        <v>51</v>
      </c>
      <c r="J12479">
        <v>2549.6999999999998</v>
      </c>
    </row>
    <row r="12480" spans="1:10" x14ac:dyDescent="0.25">
      <c r="A12480">
        <v>20</v>
      </c>
      <c r="B12480">
        <v>2018</v>
      </c>
      <c r="C12480" t="s">
        <v>41</v>
      </c>
      <c r="D12480" t="s">
        <v>59</v>
      </c>
      <c r="E12480" t="s">
        <v>35</v>
      </c>
      <c r="F12480">
        <v>5</v>
      </c>
      <c r="G12480" t="s">
        <v>45</v>
      </c>
      <c r="H12480" t="s">
        <v>46</v>
      </c>
      <c r="I12480" t="s">
        <v>37</v>
      </c>
      <c r="J12480">
        <v>1987.5</v>
      </c>
    </row>
    <row r="12481" spans="1:10" x14ac:dyDescent="0.25">
      <c r="A12481">
        <v>20</v>
      </c>
      <c r="B12481">
        <v>2018</v>
      </c>
      <c r="C12481" t="s">
        <v>41</v>
      </c>
      <c r="D12481" t="s">
        <v>59</v>
      </c>
      <c r="E12481" t="s">
        <v>35</v>
      </c>
      <c r="F12481">
        <v>6</v>
      </c>
      <c r="G12481" t="s">
        <v>45</v>
      </c>
      <c r="H12481" t="s">
        <v>46</v>
      </c>
      <c r="I12481" t="s">
        <v>51</v>
      </c>
      <c r="J12481">
        <v>2020.5</v>
      </c>
    </row>
    <row r="12482" spans="1:10" x14ac:dyDescent="0.25">
      <c r="A12482">
        <v>21</v>
      </c>
      <c r="B12482">
        <v>2017</v>
      </c>
      <c r="C12482" t="s">
        <v>41</v>
      </c>
      <c r="D12482" t="s">
        <v>58</v>
      </c>
      <c r="E12482" t="s">
        <v>35</v>
      </c>
      <c r="F12482">
        <v>1</v>
      </c>
      <c r="G12482" t="s">
        <v>45</v>
      </c>
      <c r="H12482" t="s">
        <v>46</v>
      </c>
      <c r="I12482" t="s">
        <v>51</v>
      </c>
      <c r="J12482">
        <v>2158.3000000000002</v>
      </c>
    </row>
    <row r="12483" spans="1:10" x14ac:dyDescent="0.25">
      <c r="A12483">
        <v>21</v>
      </c>
      <c r="B12483">
        <v>2017</v>
      </c>
      <c r="C12483" t="s">
        <v>41</v>
      </c>
      <c r="D12483" t="s">
        <v>58</v>
      </c>
      <c r="E12483" t="s">
        <v>35</v>
      </c>
      <c r="F12483">
        <v>2</v>
      </c>
      <c r="G12483" t="s">
        <v>45</v>
      </c>
      <c r="H12483" t="s">
        <v>46</v>
      </c>
      <c r="I12483" t="s">
        <v>37</v>
      </c>
      <c r="J12483">
        <v>2275</v>
      </c>
    </row>
    <row r="12484" spans="1:10" x14ac:dyDescent="0.25">
      <c r="A12484">
        <v>21</v>
      </c>
      <c r="B12484">
        <v>2017</v>
      </c>
      <c r="C12484" t="s">
        <v>41</v>
      </c>
      <c r="D12484" t="s">
        <v>58</v>
      </c>
      <c r="E12484" t="s">
        <v>35</v>
      </c>
      <c r="F12484">
        <v>3</v>
      </c>
      <c r="G12484" t="s">
        <v>45</v>
      </c>
      <c r="H12484" t="s">
        <v>2</v>
      </c>
      <c r="I12484" t="s">
        <v>37</v>
      </c>
      <c r="J12484">
        <v>2698.6</v>
      </c>
    </row>
    <row r="12485" spans="1:10" x14ac:dyDescent="0.25">
      <c r="A12485">
        <v>21</v>
      </c>
      <c r="B12485">
        <v>2017</v>
      </c>
      <c r="C12485" t="s">
        <v>41</v>
      </c>
      <c r="D12485" t="s">
        <v>58</v>
      </c>
      <c r="E12485" t="s">
        <v>35</v>
      </c>
      <c r="F12485">
        <v>4</v>
      </c>
      <c r="G12485" t="s">
        <v>45</v>
      </c>
      <c r="H12485" t="s">
        <v>46</v>
      </c>
      <c r="I12485" t="s">
        <v>37</v>
      </c>
      <c r="J12485">
        <v>2757.9</v>
      </c>
    </row>
    <row r="12486" spans="1:10" x14ac:dyDescent="0.25">
      <c r="A12486">
        <v>21</v>
      </c>
      <c r="B12486">
        <v>2017</v>
      </c>
      <c r="C12486" t="s">
        <v>41</v>
      </c>
      <c r="D12486" t="s">
        <v>58</v>
      </c>
      <c r="E12486" t="s">
        <v>35</v>
      </c>
      <c r="F12486">
        <v>5</v>
      </c>
      <c r="G12486" t="s">
        <v>45</v>
      </c>
      <c r="H12486" t="s">
        <v>46</v>
      </c>
      <c r="I12486" t="s">
        <v>37</v>
      </c>
      <c r="J12486">
        <v>2440.1999999999998</v>
      </c>
    </row>
    <row r="12487" spans="1:10" x14ac:dyDescent="0.25">
      <c r="A12487">
        <v>21</v>
      </c>
      <c r="B12487">
        <v>2017</v>
      </c>
      <c r="C12487" t="s">
        <v>41</v>
      </c>
      <c r="D12487" t="s">
        <v>58</v>
      </c>
      <c r="E12487" t="s">
        <v>35</v>
      </c>
      <c r="F12487">
        <v>6</v>
      </c>
      <c r="G12487" t="s">
        <v>38</v>
      </c>
      <c r="H12487" t="s">
        <v>2</v>
      </c>
      <c r="I12487" t="s">
        <v>51</v>
      </c>
      <c r="J12487">
        <v>2141</v>
      </c>
    </row>
    <row r="12488" spans="1:10" x14ac:dyDescent="0.25">
      <c r="A12488">
        <v>21</v>
      </c>
      <c r="B12488">
        <v>2017</v>
      </c>
      <c r="C12488" t="s">
        <v>41</v>
      </c>
      <c r="D12488" t="s">
        <v>59</v>
      </c>
      <c r="E12488" t="s">
        <v>35</v>
      </c>
      <c r="F12488">
        <v>1</v>
      </c>
      <c r="G12488" t="s">
        <v>45</v>
      </c>
      <c r="H12488" t="s">
        <v>46</v>
      </c>
      <c r="I12488" t="s">
        <v>37</v>
      </c>
      <c r="J12488">
        <v>2555.1999999999998</v>
      </c>
    </row>
    <row r="12489" spans="1:10" x14ac:dyDescent="0.25">
      <c r="A12489">
        <v>21</v>
      </c>
      <c r="B12489">
        <v>2017</v>
      </c>
      <c r="C12489" t="s">
        <v>41</v>
      </c>
      <c r="D12489" t="s">
        <v>59</v>
      </c>
      <c r="E12489" t="s">
        <v>35</v>
      </c>
      <c r="F12489">
        <v>2</v>
      </c>
      <c r="G12489" t="s">
        <v>45</v>
      </c>
      <c r="H12489" t="s">
        <v>46</v>
      </c>
      <c r="I12489" t="s">
        <v>37</v>
      </c>
      <c r="J12489">
        <v>2094.4</v>
      </c>
    </row>
    <row r="12490" spans="1:10" x14ac:dyDescent="0.25">
      <c r="A12490">
        <v>21</v>
      </c>
      <c r="B12490">
        <v>2017</v>
      </c>
      <c r="C12490" t="s">
        <v>41</v>
      </c>
      <c r="D12490" t="s">
        <v>59</v>
      </c>
      <c r="E12490" t="s">
        <v>35</v>
      </c>
      <c r="F12490">
        <v>3</v>
      </c>
      <c r="G12490" t="s">
        <v>45</v>
      </c>
      <c r="H12490" t="s">
        <v>2</v>
      </c>
      <c r="I12490" t="s">
        <v>37</v>
      </c>
      <c r="J12490">
        <v>2061.5</v>
      </c>
    </row>
    <row r="12491" spans="1:10" x14ac:dyDescent="0.25">
      <c r="A12491">
        <v>21</v>
      </c>
      <c r="B12491">
        <v>2017</v>
      </c>
      <c r="C12491" t="s">
        <v>41</v>
      </c>
      <c r="D12491" t="s">
        <v>59</v>
      </c>
      <c r="E12491" t="s">
        <v>35</v>
      </c>
      <c r="F12491">
        <v>4</v>
      </c>
      <c r="G12491" t="s">
        <v>45</v>
      </c>
      <c r="H12491" t="s">
        <v>46</v>
      </c>
      <c r="I12491" t="s">
        <v>37</v>
      </c>
      <c r="J12491">
        <v>2196.9</v>
      </c>
    </row>
    <row r="12492" spans="1:10" x14ac:dyDescent="0.25">
      <c r="A12492">
        <v>21</v>
      </c>
      <c r="B12492">
        <v>2017</v>
      </c>
      <c r="C12492" t="s">
        <v>41</v>
      </c>
      <c r="D12492" t="s">
        <v>59</v>
      </c>
      <c r="E12492" t="s">
        <v>35</v>
      </c>
      <c r="F12492">
        <v>5</v>
      </c>
      <c r="G12492" t="s">
        <v>45</v>
      </c>
      <c r="H12492" t="s">
        <v>2</v>
      </c>
      <c r="I12492" t="s">
        <v>37</v>
      </c>
      <c r="J12492">
        <v>2289.4</v>
      </c>
    </row>
    <row r="12493" spans="1:10" x14ac:dyDescent="0.25">
      <c r="A12493">
        <v>21</v>
      </c>
      <c r="B12493">
        <v>2017</v>
      </c>
      <c r="C12493" t="s">
        <v>41</v>
      </c>
      <c r="D12493" t="s">
        <v>59</v>
      </c>
      <c r="E12493" t="s">
        <v>35</v>
      </c>
      <c r="F12493">
        <v>6</v>
      </c>
      <c r="G12493" t="s">
        <v>45</v>
      </c>
      <c r="H12493" t="s">
        <v>46</v>
      </c>
      <c r="I12493" t="s">
        <v>51</v>
      </c>
      <c r="J12493">
        <v>1557.1</v>
      </c>
    </row>
    <row r="12494" spans="1:10" x14ac:dyDescent="0.25">
      <c r="A12494">
        <v>21</v>
      </c>
      <c r="B12494">
        <v>2018</v>
      </c>
      <c r="C12494" t="s">
        <v>41</v>
      </c>
      <c r="D12494" t="s">
        <v>58</v>
      </c>
      <c r="E12494" t="s">
        <v>35</v>
      </c>
      <c r="F12494">
        <v>1</v>
      </c>
      <c r="G12494" t="s">
        <v>45</v>
      </c>
      <c r="H12494" t="s">
        <v>2</v>
      </c>
      <c r="I12494" t="s">
        <v>37</v>
      </c>
      <c r="J12494">
        <v>2679.6</v>
      </c>
    </row>
    <row r="12495" spans="1:10" x14ac:dyDescent="0.25">
      <c r="A12495">
        <v>21</v>
      </c>
      <c r="B12495">
        <v>2018</v>
      </c>
      <c r="C12495" t="s">
        <v>41</v>
      </c>
      <c r="D12495" t="s">
        <v>58</v>
      </c>
      <c r="E12495" t="s">
        <v>35</v>
      </c>
      <c r="F12495">
        <v>2</v>
      </c>
      <c r="G12495" t="s">
        <v>38</v>
      </c>
      <c r="H12495" t="s">
        <v>46</v>
      </c>
      <c r="I12495" t="s">
        <v>51</v>
      </c>
      <c r="J12495">
        <v>2500</v>
      </c>
    </row>
    <row r="12496" spans="1:10" x14ac:dyDescent="0.25">
      <c r="A12496">
        <v>21</v>
      </c>
      <c r="B12496">
        <v>2018</v>
      </c>
      <c r="C12496" t="s">
        <v>41</v>
      </c>
      <c r="D12496" t="s">
        <v>58</v>
      </c>
      <c r="E12496" t="s">
        <v>35</v>
      </c>
      <c r="F12496">
        <v>3</v>
      </c>
      <c r="G12496" t="s">
        <v>45</v>
      </c>
      <c r="H12496" t="s">
        <v>46</v>
      </c>
      <c r="I12496" t="s">
        <v>37</v>
      </c>
      <c r="J12496">
        <v>1782.3</v>
      </c>
    </row>
    <row r="12497" spans="1:10" x14ac:dyDescent="0.25">
      <c r="A12497">
        <v>21</v>
      </c>
      <c r="B12497">
        <v>2018</v>
      </c>
      <c r="C12497" t="s">
        <v>41</v>
      </c>
      <c r="D12497" t="s">
        <v>58</v>
      </c>
      <c r="E12497" t="s">
        <v>35</v>
      </c>
      <c r="F12497">
        <v>4</v>
      </c>
      <c r="G12497" t="s">
        <v>38</v>
      </c>
      <c r="H12497" t="s">
        <v>46</v>
      </c>
      <c r="I12497" t="s">
        <v>37</v>
      </c>
      <c r="J12497">
        <v>1743.9</v>
      </c>
    </row>
    <row r="12498" spans="1:10" x14ac:dyDescent="0.25">
      <c r="A12498">
        <v>21</v>
      </c>
      <c r="B12498">
        <v>2018</v>
      </c>
      <c r="C12498" t="s">
        <v>41</v>
      </c>
      <c r="D12498" t="s">
        <v>58</v>
      </c>
      <c r="E12498" t="s">
        <v>35</v>
      </c>
      <c r="F12498">
        <v>5</v>
      </c>
      <c r="G12498" t="s">
        <v>38</v>
      </c>
      <c r="H12498" t="s">
        <v>46</v>
      </c>
      <c r="I12498" t="s">
        <v>37</v>
      </c>
      <c r="J12498">
        <v>1808.4</v>
      </c>
    </row>
    <row r="12499" spans="1:10" x14ac:dyDescent="0.25">
      <c r="A12499">
        <v>21</v>
      </c>
      <c r="B12499">
        <v>2018</v>
      </c>
      <c r="C12499" t="s">
        <v>41</v>
      </c>
      <c r="D12499" t="s">
        <v>58</v>
      </c>
      <c r="E12499" t="s">
        <v>35</v>
      </c>
      <c r="F12499">
        <v>6</v>
      </c>
      <c r="G12499" t="s">
        <v>45</v>
      </c>
      <c r="H12499" t="s">
        <v>2</v>
      </c>
      <c r="I12499" t="s">
        <v>51</v>
      </c>
      <c r="J12499">
        <v>2088.9</v>
      </c>
    </row>
    <row r="12500" spans="1:10" x14ac:dyDescent="0.25">
      <c r="A12500">
        <v>21</v>
      </c>
      <c r="B12500">
        <v>2018</v>
      </c>
      <c r="C12500" t="s">
        <v>41</v>
      </c>
      <c r="D12500" t="s">
        <v>59</v>
      </c>
      <c r="E12500" t="s">
        <v>35</v>
      </c>
      <c r="F12500">
        <v>1</v>
      </c>
      <c r="G12500" t="s">
        <v>45</v>
      </c>
      <c r="H12500" t="s">
        <v>2</v>
      </c>
      <c r="I12500" t="s">
        <v>37</v>
      </c>
      <c r="J12500">
        <v>2200.1999999999998</v>
      </c>
    </row>
    <row r="12501" spans="1:10" x14ac:dyDescent="0.25">
      <c r="A12501">
        <v>21</v>
      </c>
      <c r="B12501">
        <v>2018</v>
      </c>
      <c r="C12501" t="s">
        <v>41</v>
      </c>
      <c r="D12501" t="s">
        <v>59</v>
      </c>
      <c r="E12501" t="s">
        <v>35</v>
      </c>
      <c r="F12501">
        <v>2</v>
      </c>
      <c r="G12501" t="s">
        <v>45</v>
      </c>
      <c r="H12501" t="s">
        <v>46</v>
      </c>
      <c r="I12501" t="s">
        <v>37</v>
      </c>
      <c r="J12501">
        <v>1908.6</v>
      </c>
    </row>
    <row r="12502" spans="1:10" x14ac:dyDescent="0.25">
      <c r="A12502">
        <v>21</v>
      </c>
      <c r="B12502">
        <v>2018</v>
      </c>
      <c r="C12502" t="s">
        <v>41</v>
      </c>
      <c r="D12502" t="s">
        <v>59</v>
      </c>
      <c r="E12502" t="s">
        <v>35</v>
      </c>
      <c r="F12502">
        <v>3</v>
      </c>
      <c r="G12502" t="s">
        <v>38</v>
      </c>
      <c r="H12502" t="s">
        <v>2</v>
      </c>
      <c r="I12502" t="s">
        <v>37</v>
      </c>
      <c r="J12502">
        <v>1604</v>
      </c>
    </row>
    <row r="12503" spans="1:10" x14ac:dyDescent="0.25">
      <c r="A12503">
        <v>21</v>
      </c>
      <c r="B12503">
        <v>2018</v>
      </c>
      <c r="C12503" t="s">
        <v>41</v>
      </c>
      <c r="D12503" t="s">
        <v>59</v>
      </c>
      <c r="E12503" t="s">
        <v>35</v>
      </c>
      <c r="F12503">
        <v>4</v>
      </c>
      <c r="G12503" t="s">
        <v>38</v>
      </c>
      <c r="H12503" t="s">
        <v>46</v>
      </c>
      <c r="I12503" t="s">
        <v>37</v>
      </c>
      <c r="J12503">
        <v>2008.5</v>
      </c>
    </row>
    <row r="12504" spans="1:10" x14ac:dyDescent="0.25">
      <c r="A12504">
        <v>21</v>
      </c>
      <c r="B12504">
        <v>2018</v>
      </c>
      <c r="C12504" t="s">
        <v>41</v>
      </c>
      <c r="D12504" t="s">
        <v>59</v>
      </c>
      <c r="E12504" t="s">
        <v>35</v>
      </c>
      <c r="F12504">
        <v>5</v>
      </c>
      <c r="G12504" t="s">
        <v>45</v>
      </c>
      <c r="H12504" t="s">
        <v>46</v>
      </c>
      <c r="I12504" t="s">
        <v>51</v>
      </c>
      <c r="J12504">
        <v>2223.1999999999998</v>
      </c>
    </row>
    <row r="12505" spans="1:10" x14ac:dyDescent="0.25">
      <c r="A12505">
        <v>21</v>
      </c>
      <c r="B12505">
        <v>2018</v>
      </c>
      <c r="C12505" t="s">
        <v>41</v>
      </c>
      <c r="D12505" t="s">
        <v>59</v>
      </c>
      <c r="E12505" t="s">
        <v>35</v>
      </c>
      <c r="F12505">
        <v>6</v>
      </c>
      <c r="G12505" t="s">
        <v>45</v>
      </c>
      <c r="H12505" t="s">
        <v>46</v>
      </c>
      <c r="I12505" t="s">
        <v>51</v>
      </c>
      <c r="J12505">
        <v>2094.8000000000002</v>
      </c>
    </row>
    <row r="12506" spans="1:10" x14ac:dyDescent="0.25">
      <c r="A12506">
        <v>22</v>
      </c>
      <c r="B12506">
        <v>2017</v>
      </c>
      <c r="C12506" t="s">
        <v>41</v>
      </c>
      <c r="D12506" t="s">
        <v>58</v>
      </c>
      <c r="E12506" t="s">
        <v>35</v>
      </c>
      <c r="F12506">
        <v>1</v>
      </c>
      <c r="G12506" t="s">
        <v>38</v>
      </c>
      <c r="H12506" t="s">
        <v>2</v>
      </c>
      <c r="I12506" t="s">
        <v>37</v>
      </c>
      <c r="J12506">
        <v>1913.2</v>
      </c>
    </row>
    <row r="12507" spans="1:10" x14ac:dyDescent="0.25">
      <c r="A12507">
        <v>22</v>
      </c>
      <c r="B12507">
        <v>2017</v>
      </c>
      <c r="C12507" t="s">
        <v>41</v>
      </c>
      <c r="D12507" t="s">
        <v>58</v>
      </c>
      <c r="E12507" t="s">
        <v>35</v>
      </c>
      <c r="F12507">
        <v>2</v>
      </c>
      <c r="G12507" t="s">
        <v>38</v>
      </c>
      <c r="H12507" t="s">
        <v>2</v>
      </c>
      <c r="I12507" t="s">
        <v>51</v>
      </c>
      <c r="J12507">
        <v>2399.1</v>
      </c>
    </row>
    <row r="12508" spans="1:10" x14ac:dyDescent="0.25">
      <c r="A12508">
        <v>22</v>
      </c>
      <c r="B12508">
        <v>2017</v>
      </c>
      <c r="C12508" t="s">
        <v>41</v>
      </c>
      <c r="D12508" t="s">
        <v>58</v>
      </c>
      <c r="E12508" t="s">
        <v>35</v>
      </c>
      <c r="F12508">
        <v>3</v>
      </c>
      <c r="G12508" t="s">
        <v>45</v>
      </c>
      <c r="H12508" t="s">
        <v>46</v>
      </c>
      <c r="I12508" t="s">
        <v>51</v>
      </c>
      <c r="J12508">
        <v>2038.7</v>
      </c>
    </row>
    <row r="12509" spans="1:10" x14ac:dyDescent="0.25">
      <c r="A12509">
        <v>22</v>
      </c>
      <c r="B12509">
        <v>2017</v>
      </c>
      <c r="C12509" t="s">
        <v>41</v>
      </c>
      <c r="D12509" t="s">
        <v>58</v>
      </c>
      <c r="E12509" t="s">
        <v>35</v>
      </c>
      <c r="F12509">
        <v>4</v>
      </c>
      <c r="G12509" t="s">
        <v>45</v>
      </c>
      <c r="H12509" t="s">
        <v>2</v>
      </c>
      <c r="I12509" t="s">
        <v>51</v>
      </c>
      <c r="J12509">
        <v>2215.8000000000002</v>
      </c>
    </row>
    <row r="12510" spans="1:10" x14ac:dyDescent="0.25">
      <c r="A12510">
        <v>22</v>
      </c>
      <c r="B12510">
        <v>2017</v>
      </c>
      <c r="C12510" t="s">
        <v>41</v>
      </c>
      <c r="D12510" t="s">
        <v>58</v>
      </c>
      <c r="E12510" t="s">
        <v>35</v>
      </c>
      <c r="F12510">
        <v>5</v>
      </c>
      <c r="G12510" t="s">
        <v>45</v>
      </c>
      <c r="H12510" t="s">
        <v>46</v>
      </c>
      <c r="I12510" t="s">
        <v>51</v>
      </c>
      <c r="J12510">
        <v>2010.5</v>
      </c>
    </row>
    <row r="12511" spans="1:10" x14ac:dyDescent="0.25">
      <c r="A12511">
        <v>22</v>
      </c>
      <c r="B12511">
        <v>2017</v>
      </c>
      <c r="C12511" t="s">
        <v>41</v>
      </c>
      <c r="D12511" t="s">
        <v>58</v>
      </c>
      <c r="E12511" t="s">
        <v>35</v>
      </c>
      <c r="F12511">
        <v>6</v>
      </c>
      <c r="G12511" t="s">
        <v>38</v>
      </c>
      <c r="H12511" t="s">
        <v>46</v>
      </c>
      <c r="I12511" t="s">
        <v>37</v>
      </c>
      <c r="J12511">
        <v>1883.3</v>
      </c>
    </row>
    <row r="12512" spans="1:10" x14ac:dyDescent="0.25">
      <c r="A12512">
        <v>22</v>
      </c>
      <c r="B12512">
        <v>2017</v>
      </c>
      <c r="C12512" t="s">
        <v>41</v>
      </c>
      <c r="D12512" t="s">
        <v>59</v>
      </c>
      <c r="E12512" t="s">
        <v>35</v>
      </c>
      <c r="F12512">
        <v>1</v>
      </c>
      <c r="G12512" t="s">
        <v>45</v>
      </c>
      <c r="H12512" t="s">
        <v>46</v>
      </c>
      <c r="I12512" t="s">
        <v>51</v>
      </c>
      <c r="J12512">
        <v>1773.8</v>
      </c>
    </row>
    <row r="12513" spans="1:10" x14ac:dyDescent="0.25">
      <c r="A12513">
        <v>22</v>
      </c>
      <c r="B12513">
        <v>2017</v>
      </c>
      <c r="C12513" t="s">
        <v>41</v>
      </c>
      <c r="D12513" t="s">
        <v>59</v>
      </c>
      <c r="E12513" t="s">
        <v>35</v>
      </c>
      <c r="F12513">
        <v>2</v>
      </c>
      <c r="G12513" t="s">
        <v>38</v>
      </c>
      <c r="H12513" t="s">
        <v>2</v>
      </c>
      <c r="I12513" t="s">
        <v>51</v>
      </c>
      <c r="J12513">
        <v>2099.6</v>
      </c>
    </row>
    <row r="12514" spans="1:10" x14ac:dyDescent="0.25">
      <c r="A12514">
        <v>22</v>
      </c>
      <c r="B12514">
        <v>2017</v>
      </c>
      <c r="C12514" t="s">
        <v>41</v>
      </c>
      <c r="D12514" t="s">
        <v>59</v>
      </c>
      <c r="E12514" t="s">
        <v>35</v>
      </c>
      <c r="F12514">
        <v>3</v>
      </c>
      <c r="G12514" t="s">
        <v>45</v>
      </c>
      <c r="H12514" t="s">
        <v>46</v>
      </c>
      <c r="I12514" t="s">
        <v>51</v>
      </c>
      <c r="J12514">
        <v>2103.4</v>
      </c>
    </row>
    <row r="12515" spans="1:10" x14ac:dyDescent="0.25">
      <c r="A12515">
        <v>22</v>
      </c>
      <c r="B12515">
        <v>2017</v>
      </c>
      <c r="C12515" t="s">
        <v>41</v>
      </c>
      <c r="D12515" t="s">
        <v>59</v>
      </c>
      <c r="E12515" t="s">
        <v>35</v>
      </c>
      <c r="F12515">
        <v>4</v>
      </c>
      <c r="G12515" t="s">
        <v>38</v>
      </c>
      <c r="H12515" t="s">
        <v>46</v>
      </c>
      <c r="I12515" t="s">
        <v>51</v>
      </c>
      <c r="J12515">
        <v>2616</v>
      </c>
    </row>
    <row r="12516" spans="1:10" x14ac:dyDescent="0.25">
      <c r="A12516">
        <v>22</v>
      </c>
      <c r="B12516">
        <v>2017</v>
      </c>
      <c r="C12516" t="s">
        <v>41</v>
      </c>
      <c r="D12516" t="s">
        <v>59</v>
      </c>
      <c r="E12516" t="s">
        <v>35</v>
      </c>
      <c r="F12516">
        <v>5</v>
      </c>
      <c r="G12516" t="s">
        <v>38</v>
      </c>
      <c r="H12516" t="s">
        <v>2</v>
      </c>
      <c r="I12516" t="s">
        <v>51</v>
      </c>
      <c r="J12516">
        <v>1989.7</v>
      </c>
    </row>
    <row r="12517" spans="1:10" x14ac:dyDescent="0.25">
      <c r="A12517">
        <v>22</v>
      </c>
      <c r="B12517">
        <v>2017</v>
      </c>
      <c r="C12517" t="s">
        <v>41</v>
      </c>
      <c r="D12517" t="s">
        <v>59</v>
      </c>
      <c r="E12517" t="s">
        <v>35</v>
      </c>
      <c r="F12517">
        <v>6</v>
      </c>
      <c r="G12517" t="s">
        <v>45</v>
      </c>
      <c r="H12517" t="s">
        <v>46</v>
      </c>
      <c r="I12517" t="s">
        <v>51</v>
      </c>
      <c r="J12517">
        <v>1877.4</v>
      </c>
    </row>
    <row r="12518" spans="1:10" x14ac:dyDescent="0.25">
      <c r="A12518">
        <v>22</v>
      </c>
      <c r="B12518">
        <v>2018</v>
      </c>
      <c r="C12518" t="s">
        <v>41</v>
      </c>
      <c r="D12518" t="s">
        <v>58</v>
      </c>
      <c r="E12518" t="s">
        <v>35</v>
      </c>
      <c r="F12518">
        <v>1</v>
      </c>
      <c r="G12518" t="s">
        <v>45</v>
      </c>
      <c r="H12518" t="s">
        <v>2</v>
      </c>
      <c r="I12518" t="s">
        <v>51</v>
      </c>
      <c r="J12518">
        <v>2127.5</v>
      </c>
    </row>
    <row r="12519" spans="1:10" x14ac:dyDescent="0.25">
      <c r="A12519">
        <v>22</v>
      </c>
      <c r="B12519">
        <v>2018</v>
      </c>
      <c r="C12519" t="s">
        <v>41</v>
      </c>
      <c r="D12519" t="s">
        <v>58</v>
      </c>
      <c r="E12519" t="s">
        <v>35</v>
      </c>
      <c r="F12519">
        <v>2</v>
      </c>
      <c r="G12519" t="s">
        <v>45</v>
      </c>
      <c r="H12519" t="s">
        <v>2</v>
      </c>
      <c r="I12519" t="s">
        <v>51</v>
      </c>
      <c r="J12519">
        <v>2533.4</v>
      </c>
    </row>
    <row r="12520" spans="1:10" x14ac:dyDescent="0.25">
      <c r="A12520">
        <v>22</v>
      </c>
      <c r="B12520">
        <v>2018</v>
      </c>
      <c r="C12520" t="s">
        <v>41</v>
      </c>
      <c r="D12520" t="s">
        <v>58</v>
      </c>
      <c r="E12520" t="s">
        <v>35</v>
      </c>
      <c r="F12520">
        <v>3</v>
      </c>
      <c r="G12520" t="s">
        <v>38</v>
      </c>
      <c r="H12520" t="s">
        <v>46</v>
      </c>
      <c r="I12520" t="s">
        <v>51</v>
      </c>
      <c r="J12520">
        <v>2305.1999999999998</v>
      </c>
    </row>
    <row r="12521" spans="1:10" x14ac:dyDescent="0.25">
      <c r="A12521">
        <v>22</v>
      </c>
      <c r="B12521">
        <v>2018</v>
      </c>
      <c r="C12521" t="s">
        <v>41</v>
      </c>
      <c r="D12521" t="s">
        <v>58</v>
      </c>
      <c r="E12521" t="s">
        <v>35</v>
      </c>
      <c r="F12521">
        <v>4</v>
      </c>
      <c r="G12521" t="s">
        <v>38</v>
      </c>
      <c r="H12521" t="s">
        <v>46</v>
      </c>
      <c r="I12521" t="s">
        <v>37</v>
      </c>
      <c r="J12521">
        <v>1966</v>
      </c>
    </row>
    <row r="12522" spans="1:10" x14ac:dyDescent="0.25">
      <c r="A12522">
        <v>22</v>
      </c>
      <c r="B12522">
        <v>2018</v>
      </c>
      <c r="C12522" t="s">
        <v>41</v>
      </c>
      <c r="D12522" t="s">
        <v>58</v>
      </c>
      <c r="E12522" t="s">
        <v>35</v>
      </c>
      <c r="F12522">
        <v>5</v>
      </c>
      <c r="G12522" t="s">
        <v>38</v>
      </c>
      <c r="H12522" t="s">
        <v>2</v>
      </c>
      <c r="I12522" t="s">
        <v>37</v>
      </c>
      <c r="J12522">
        <v>2507.4</v>
      </c>
    </row>
    <row r="12523" spans="1:10" x14ac:dyDescent="0.25">
      <c r="A12523">
        <v>22</v>
      </c>
      <c r="B12523">
        <v>2018</v>
      </c>
      <c r="C12523" t="s">
        <v>41</v>
      </c>
      <c r="D12523" t="s">
        <v>58</v>
      </c>
      <c r="E12523" t="s">
        <v>35</v>
      </c>
      <c r="F12523">
        <v>6</v>
      </c>
      <c r="G12523" t="s">
        <v>45</v>
      </c>
      <c r="H12523" t="s">
        <v>2</v>
      </c>
      <c r="I12523" t="s">
        <v>37</v>
      </c>
      <c r="J12523">
        <v>1950.6</v>
      </c>
    </row>
    <row r="12524" spans="1:10" x14ac:dyDescent="0.25">
      <c r="A12524">
        <v>22</v>
      </c>
      <c r="B12524">
        <v>2018</v>
      </c>
      <c r="C12524" t="s">
        <v>41</v>
      </c>
      <c r="D12524" t="s">
        <v>59</v>
      </c>
      <c r="E12524" t="s">
        <v>35</v>
      </c>
      <c r="F12524">
        <v>1</v>
      </c>
      <c r="G12524" t="s">
        <v>38</v>
      </c>
      <c r="H12524" t="s">
        <v>2</v>
      </c>
      <c r="I12524" t="s">
        <v>51</v>
      </c>
      <c r="J12524">
        <v>2563.8000000000002</v>
      </c>
    </row>
    <row r="12525" spans="1:10" x14ac:dyDescent="0.25">
      <c r="A12525">
        <v>22</v>
      </c>
      <c r="B12525">
        <v>2018</v>
      </c>
      <c r="C12525" t="s">
        <v>41</v>
      </c>
      <c r="D12525" t="s">
        <v>59</v>
      </c>
      <c r="E12525" t="s">
        <v>35</v>
      </c>
      <c r="F12525">
        <v>2</v>
      </c>
      <c r="G12525" t="s">
        <v>45</v>
      </c>
      <c r="H12525" t="s">
        <v>2</v>
      </c>
      <c r="I12525" t="s">
        <v>37</v>
      </c>
      <c r="J12525">
        <v>1995.6</v>
      </c>
    </row>
    <row r="12526" spans="1:10" x14ac:dyDescent="0.25">
      <c r="A12526">
        <v>22</v>
      </c>
      <c r="B12526">
        <v>2018</v>
      </c>
      <c r="C12526" t="s">
        <v>41</v>
      </c>
      <c r="D12526" t="s">
        <v>59</v>
      </c>
      <c r="E12526" t="s">
        <v>35</v>
      </c>
      <c r="F12526">
        <v>3</v>
      </c>
      <c r="G12526" t="s">
        <v>45</v>
      </c>
      <c r="H12526" t="s">
        <v>2</v>
      </c>
      <c r="I12526" t="s">
        <v>37</v>
      </c>
      <c r="J12526">
        <v>2044.5</v>
      </c>
    </row>
    <row r="12527" spans="1:10" x14ac:dyDescent="0.25">
      <c r="A12527">
        <v>22</v>
      </c>
      <c r="B12527">
        <v>2018</v>
      </c>
      <c r="C12527" t="s">
        <v>41</v>
      </c>
      <c r="D12527" t="s">
        <v>59</v>
      </c>
      <c r="E12527" t="s">
        <v>35</v>
      </c>
      <c r="F12527">
        <v>4</v>
      </c>
      <c r="G12527" t="s">
        <v>38</v>
      </c>
      <c r="H12527" t="s">
        <v>46</v>
      </c>
      <c r="I12527" t="s">
        <v>51</v>
      </c>
      <c r="J12527">
        <v>2546.9</v>
      </c>
    </row>
    <row r="12528" spans="1:10" x14ac:dyDescent="0.25">
      <c r="A12528">
        <v>22</v>
      </c>
      <c r="B12528">
        <v>2018</v>
      </c>
      <c r="C12528" t="s">
        <v>41</v>
      </c>
      <c r="D12528" t="s">
        <v>59</v>
      </c>
      <c r="E12528" t="s">
        <v>35</v>
      </c>
      <c r="F12528">
        <v>5</v>
      </c>
      <c r="G12528" t="s">
        <v>45</v>
      </c>
      <c r="H12528" t="s">
        <v>46</v>
      </c>
      <c r="I12528" t="s">
        <v>37</v>
      </c>
      <c r="J12528">
        <v>2541</v>
      </c>
    </row>
    <row r="12529" spans="1:10" x14ac:dyDescent="0.25">
      <c r="A12529">
        <v>22</v>
      </c>
      <c r="B12529">
        <v>2018</v>
      </c>
      <c r="C12529" t="s">
        <v>41</v>
      </c>
      <c r="D12529" t="s">
        <v>59</v>
      </c>
      <c r="E12529" t="s">
        <v>35</v>
      </c>
      <c r="F12529">
        <v>6</v>
      </c>
      <c r="G12529" t="s">
        <v>45</v>
      </c>
      <c r="H12529" t="s">
        <v>2</v>
      </c>
      <c r="I12529" t="s">
        <v>37</v>
      </c>
      <c r="J12529">
        <v>2215.1999999999998</v>
      </c>
    </row>
    <row r="12530" spans="1:10" x14ac:dyDescent="0.25">
      <c r="A12530">
        <v>23</v>
      </c>
      <c r="B12530">
        <v>2017</v>
      </c>
      <c r="C12530" t="s">
        <v>41</v>
      </c>
      <c r="D12530" t="s">
        <v>58</v>
      </c>
      <c r="E12530" t="s">
        <v>35</v>
      </c>
      <c r="F12530">
        <v>1</v>
      </c>
      <c r="G12530" t="s">
        <v>45</v>
      </c>
      <c r="H12530" t="s">
        <v>2</v>
      </c>
      <c r="I12530" t="s">
        <v>51</v>
      </c>
      <c r="J12530">
        <v>1607.5</v>
      </c>
    </row>
    <row r="12531" spans="1:10" x14ac:dyDescent="0.25">
      <c r="A12531">
        <v>23</v>
      </c>
      <c r="B12531">
        <v>2017</v>
      </c>
      <c r="C12531" t="s">
        <v>41</v>
      </c>
      <c r="D12531" t="s">
        <v>58</v>
      </c>
      <c r="E12531" t="s">
        <v>35</v>
      </c>
      <c r="F12531">
        <v>2</v>
      </c>
      <c r="G12531" t="s">
        <v>38</v>
      </c>
      <c r="H12531" t="s">
        <v>46</v>
      </c>
      <c r="I12531" t="s">
        <v>51</v>
      </c>
      <c r="J12531">
        <v>2632.5</v>
      </c>
    </row>
    <row r="12532" spans="1:10" x14ac:dyDescent="0.25">
      <c r="A12532">
        <v>23</v>
      </c>
      <c r="B12532">
        <v>2017</v>
      </c>
      <c r="C12532" t="s">
        <v>41</v>
      </c>
      <c r="D12532" t="s">
        <v>58</v>
      </c>
      <c r="E12532" t="s">
        <v>35</v>
      </c>
      <c r="F12532">
        <v>3</v>
      </c>
      <c r="G12532" t="s">
        <v>45</v>
      </c>
      <c r="H12532" t="s">
        <v>46</v>
      </c>
      <c r="I12532" t="s">
        <v>37</v>
      </c>
      <c r="J12532">
        <v>2033.7</v>
      </c>
    </row>
    <row r="12533" spans="1:10" x14ac:dyDescent="0.25">
      <c r="A12533">
        <v>23</v>
      </c>
      <c r="B12533">
        <v>2017</v>
      </c>
      <c r="C12533" t="s">
        <v>41</v>
      </c>
      <c r="D12533" t="s">
        <v>58</v>
      </c>
      <c r="E12533" t="s">
        <v>35</v>
      </c>
      <c r="F12533">
        <v>4</v>
      </c>
      <c r="G12533" t="s">
        <v>38</v>
      </c>
      <c r="H12533" t="s">
        <v>2</v>
      </c>
      <c r="I12533" t="s">
        <v>37</v>
      </c>
      <c r="J12533">
        <v>2165</v>
      </c>
    </row>
    <row r="12534" spans="1:10" x14ac:dyDescent="0.25">
      <c r="A12534">
        <v>23</v>
      </c>
      <c r="B12534">
        <v>2017</v>
      </c>
      <c r="C12534" t="s">
        <v>41</v>
      </c>
      <c r="D12534" t="s">
        <v>58</v>
      </c>
      <c r="E12534" t="s">
        <v>35</v>
      </c>
      <c r="F12534">
        <v>5</v>
      </c>
      <c r="G12534" t="s">
        <v>45</v>
      </c>
      <c r="H12534" t="s">
        <v>2</v>
      </c>
      <c r="I12534" t="s">
        <v>51</v>
      </c>
      <c r="J12534">
        <v>2199.9</v>
      </c>
    </row>
    <row r="12535" spans="1:10" x14ac:dyDescent="0.25">
      <c r="A12535">
        <v>23</v>
      </c>
      <c r="B12535">
        <v>2017</v>
      </c>
      <c r="C12535" t="s">
        <v>41</v>
      </c>
      <c r="D12535" t="s">
        <v>58</v>
      </c>
      <c r="E12535" t="s">
        <v>35</v>
      </c>
      <c r="F12535">
        <v>6</v>
      </c>
      <c r="G12535" t="s">
        <v>38</v>
      </c>
      <c r="H12535" t="s">
        <v>2</v>
      </c>
      <c r="I12535" t="s">
        <v>37</v>
      </c>
      <c r="J12535">
        <v>2217.8000000000002</v>
      </c>
    </row>
    <row r="12536" spans="1:10" x14ac:dyDescent="0.25">
      <c r="A12536">
        <v>23</v>
      </c>
      <c r="B12536">
        <v>2017</v>
      </c>
      <c r="C12536" t="s">
        <v>41</v>
      </c>
      <c r="D12536" t="s">
        <v>59</v>
      </c>
      <c r="E12536" t="s">
        <v>35</v>
      </c>
      <c r="F12536">
        <v>1</v>
      </c>
      <c r="G12536" t="s">
        <v>45</v>
      </c>
      <c r="H12536" t="s">
        <v>46</v>
      </c>
      <c r="I12536" t="s">
        <v>51</v>
      </c>
      <c r="J12536">
        <v>2314.5</v>
      </c>
    </row>
    <row r="12537" spans="1:10" x14ac:dyDescent="0.25">
      <c r="A12537">
        <v>23</v>
      </c>
      <c r="B12537">
        <v>2017</v>
      </c>
      <c r="C12537" t="s">
        <v>41</v>
      </c>
      <c r="D12537" t="s">
        <v>59</v>
      </c>
      <c r="E12537" t="s">
        <v>35</v>
      </c>
      <c r="F12537">
        <v>2</v>
      </c>
      <c r="G12537" t="s">
        <v>38</v>
      </c>
      <c r="H12537" t="s">
        <v>46</v>
      </c>
      <c r="I12537" t="s">
        <v>37</v>
      </c>
      <c r="J12537">
        <v>1738.7</v>
      </c>
    </row>
    <row r="12538" spans="1:10" x14ac:dyDescent="0.25">
      <c r="A12538">
        <v>23</v>
      </c>
      <c r="B12538">
        <v>2017</v>
      </c>
      <c r="C12538" t="s">
        <v>41</v>
      </c>
      <c r="D12538" t="s">
        <v>59</v>
      </c>
      <c r="E12538" t="s">
        <v>35</v>
      </c>
      <c r="F12538">
        <v>3</v>
      </c>
      <c r="G12538" t="s">
        <v>38</v>
      </c>
      <c r="H12538" t="s">
        <v>2</v>
      </c>
      <c r="I12538" t="s">
        <v>37</v>
      </c>
      <c r="J12538">
        <v>1840</v>
      </c>
    </row>
    <row r="12539" spans="1:10" x14ac:dyDescent="0.25">
      <c r="A12539">
        <v>23</v>
      </c>
      <c r="B12539">
        <v>2017</v>
      </c>
      <c r="C12539" t="s">
        <v>41</v>
      </c>
      <c r="D12539" t="s">
        <v>59</v>
      </c>
      <c r="E12539" t="s">
        <v>35</v>
      </c>
      <c r="F12539">
        <v>4</v>
      </c>
      <c r="G12539" t="s">
        <v>45</v>
      </c>
      <c r="H12539" t="s">
        <v>46</v>
      </c>
      <c r="I12539" t="s">
        <v>51</v>
      </c>
      <c r="J12539">
        <v>2275.6</v>
      </c>
    </row>
    <row r="12540" spans="1:10" x14ac:dyDescent="0.25">
      <c r="A12540">
        <v>23</v>
      </c>
      <c r="B12540">
        <v>2017</v>
      </c>
      <c r="C12540" t="s">
        <v>41</v>
      </c>
      <c r="D12540" t="s">
        <v>59</v>
      </c>
      <c r="E12540" t="s">
        <v>35</v>
      </c>
      <c r="F12540">
        <v>5</v>
      </c>
      <c r="G12540" t="s">
        <v>45</v>
      </c>
      <c r="H12540" t="s">
        <v>46</v>
      </c>
      <c r="I12540" t="s">
        <v>51</v>
      </c>
      <c r="J12540">
        <v>2019.3</v>
      </c>
    </row>
    <row r="12541" spans="1:10" x14ac:dyDescent="0.25">
      <c r="A12541">
        <v>23</v>
      </c>
      <c r="B12541">
        <v>2017</v>
      </c>
      <c r="C12541" t="s">
        <v>41</v>
      </c>
      <c r="D12541" t="s">
        <v>59</v>
      </c>
      <c r="E12541" t="s">
        <v>35</v>
      </c>
      <c r="F12541">
        <v>6</v>
      </c>
      <c r="G12541" t="s">
        <v>38</v>
      </c>
      <c r="H12541" t="s">
        <v>2</v>
      </c>
      <c r="I12541" t="s">
        <v>51</v>
      </c>
      <c r="J12541">
        <v>1844.1</v>
      </c>
    </row>
    <row r="12542" spans="1:10" x14ac:dyDescent="0.25">
      <c r="A12542">
        <v>23</v>
      </c>
      <c r="B12542">
        <v>2018</v>
      </c>
      <c r="C12542" t="s">
        <v>41</v>
      </c>
      <c r="D12542" t="s">
        <v>58</v>
      </c>
      <c r="E12542" t="s">
        <v>35</v>
      </c>
      <c r="F12542">
        <v>1</v>
      </c>
      <c r="G12542" t="s">
        <v>45</v>
      </c>
      <c r="H12542" t="s">
        <v>46</v>
      </c>
      <c r="I12542" t="s">
        <v>51</v>
      </c>
      <c r="J12542">
        <v>2932.4</v>
      </c>
    </row>
    <row r="12543" spans="1:10" x14ac:dyDescent="0.25">
      <c r="A12543">
        <v>23</v>
      </c>
      <c r="B12543">
        <v>2018</v>
      </c>
      <c r="C12543" t="s">
        <v>41</v>
      </c>
      <c r="D12543" t="s">
        <v>58</v>
      </c>
      <c r="E12543" t="s">
        <v>35</v>
      </c>
      <c r="F12543">
        <v>2</v>
      </c>
      <c r="G12543" t="s">
        <v>38</v>
      </c>
      <c r="H12543" t="s">
        <v>2</v>
      </c>
      <c r="I12543" t="s">
        <v>51</v>
      </c>
      <c r="J12543">
        <v>2663.1</v>
      </c>
    </row>
    <row r="12544" spans="1:10" x14ac:dyDescent="0.25">
      <c r="A12544">
        <v>23</v>
      </c>
      <c r="B12544">
        <v>2018</v>
      </c>
      <c r="C12544" t="s">
        <v>41</v>
      </c>
      <c r="D12544" t="s">
        <v>58</v>
      </c>
      <c r="E12544" t="s">
        <v>35</v>
      </c>
      <c r="F12544">
        <v>3</v>
      </c>
      <c r="G12544" t="s">
        <v>38</v>
      </c>
      <c r="H12544" t="s">
        <v>2</v>
      </c>
      <c r="I12544" t="s">
        <v>51</v>
      </c>
      <c r="J12544">
        <v>2058.3000000000002</v>
      </c>
    </row>
    <row r="12545" spans="1:10" x14ac:dyDescent="0.25">
      <c r="A12545">
        <v>23</v>
      </c>
      <c r="B12545">
        <v>2018</v>
      </c>
      <c r="C12545" t="s">
        <v>41</v>
      </c>
      <c r="D12545" t="s">
        <v>58</v>
      </c>
      <c r="E12545" t="s">
        <v>35</v>
      </c>
      <c r="F12545">
        <v>4</v>
      </c>
      <c r="G12545" t="s">
        <v>45</v>
      </c>
      <c r="H12545" t="s">
        <v>46</v>
      </c>
      <c r="I12545" t="s">
        <v>51</v>
      </c>
      <c r="J12545">
        <v>3036</v>
      </c>
    </row>
    <row r="12546" spans="1:10" x14ac:dyDescent="0.25">
      <c r="A12546">
        <v>23</v>
      </c>
      <c r="B12546">
        <v>2018</v>
      </c>
      <c r="C12546" t="s">
        <v>41</v>
      </c>
      <c r="D12546" t="s">
        <v>58</v>
      </c>
      <c r="E12546" t="s">
        <v>35</v>
      </c>
      <c r="F12546">
        <v>5</v>
      </c>
      <c r="G12546" t="s">
        <v>38</v>
      </c>
      <c r="H12546" t="s">
        <v>46</v>
      </c>
      <c r="I12546" t="s">
        <v>51</v>
      </c>
      <c r="J12546">
        <v>2880.8</v>
      </c>
    </row>
    <row r="12547" spans="1:10" x14ac:dyDescent="0.25">
      <c r="A12547">
        <v>23</v>
      </c>
      <c r="B12547">
        <v>2018</v>
      </c>
      <c r="C12547" t="s">
        <v>41</v>
      </c>
      <c r="D12547" t="s">
        <v>58</v>
      </c>
      <c r="E12547" t="s">
        <v>35</v>
      </c>
      <c r="F12547">
        <v>6</v>
      </c>
      <c r="G12547" t="s">
        <v>38</v>
      </c>
      <c r="H12547" t="s">
        <v>46</v>
      </c>
      <c r="I12547" t="s">
        <v>37</v>
      </c>
      <c r="J12547">
        <v>2265.6999999999998</v>
      </c>
    </row>
    <row r="12548" spans="1:10" x14ac:dyDescent="0.25">
      <c r="A12548">
        <v>23</v>
      </c>
      <c r="B12548">
        <v>2018</v>
      </c>
      <c r="C12548" t="s">
        <v>41</v>
      </c>
      <c r="D12548" t="s">
        <v>59</v>
      </c>
      <c r="E12548" t="s">
        <v>35</v>
      </c>
      <c r="F12548">
        <v>1</v>
      </c>
      <c r="G12548" t="s">
        <v>38</v>
      </c>
      <c r="H12548" t="s">
        <v>46</v>
      </c>
      <c r="I12548" t="s">
        <v>51</v>
      </c>
      <c r="J12548">
        <v>2368.4</v>
      </c>
    </row>
    <row r="12549" spans="1:10" x14ac:dyDescent="0.25">
      <c r="A12549">
        <v>23</v>
      </c>
      <c r="B12549">
        <v>2018</v>
      </c>
      <c r="C12549" t="s">
        <v>41</v>
      </c>
      <c r="D12549" t="s">
        <v>59</v>
      </c>
      <c r="E12549" t="s">
        <v>35</v>
      </c>
      <c r="F12549">
        <v>2</v>
      </c>
      <c r="G12549" t="s">
        <v>38</v>
      </c>
      <c r="H12549" t="s">
        <v>2</v>
      </c>
      <c r="I12549" t="s">
        <v>37</v>
      </c>
      <c r="J12549">
        <v>2036.5</v>
      </c>
    </row>
    <row r="12550" spans="1:10" x14ac:dyDescent="0.25">
      <c r="A12550">
        <v>23</v>
      </c>
      <c r="B12550">
        <v>2018</v>
      </c>
      <c r="C12550" t="s">
        <v>41</v>
      </c>
      <c r="D12550" t="s">
        <v>59</v>
      </c>
      <c r="E12550" t="s">
        <v>35</v>
      </c>
      <c r="F12550">
        <v>3</v>
      </c>
      <c r="G12550" t="s">
        <v>38</v>
      </c>
      <c r="H12550" t="s">
        <v>2</v>
      </c>
      <c r="I12550" t="s">
        <v>37</v>
      </c>
      <c r="J12550">
        <v>1978.2</v>
      </c>
    </row>
    <row r="12551" spans="1:10" x14ac:dyDescent="0.25">
      <c r="A12551">
        <v>23</v>
      </c>
      <c r="B12551">
        <v>2018</v>
      </c>
      <c r="C12551" t="s">
        <v>41</v>
      </c>
      <c r="D12551" t="s">
        <v>59</v>
      </c>
      <c r="E12551" t="s">
        <v>35</v>
      </c>
      <c r="F12551">
        <v>4</v>
      </c>
      <c r="G12551" t="s">
        <v>38</v>
      </c>
      <c r="H12551" t="s">
        <v>46</v>
      </c>
      <c r="I12551" t="s">
        <v>37</v>
      </c>
      <c r="J12551">
        <v>1729.5</v>
      </c>
    </row>
    <row r="12552" spans="1:10" x14ac:dyDescent="0.25">
      <c r="A12552">
        <v>23</v>
      </c>
      <c r="B12552">
        <v>2018</v>
      </c>
      <c r="C12552" t="s">
        <v>41</v>
      </c>
      <c r="D12552" t="s">
        <v>59</v>
      </c>
      <c r="E12552" t="s">
        <v>35</v>
      </c>
      <c r="F12552">
        <v>5</v>
      </c>
      <c r="G12552" t="s">
        <v>45</v>
      </c>
      <c r="H12552" t="s">
        <v>2</v>
      </c>
      <c r="I12552" t="s">
        <v>51</v>
      </c>
      <c r="J12552">
        <v>1805.1</v>
      </c>
    </row>
    <row r="12553" spans="1:10" x14ac:dyDescent="0.25">
      <c r="A12553">
        <v>23</v>
      </c>
      <c r="B12553">
        <v>2018</v>
      </c>
      <c r="C12553" t="s">
        <v>41</v>
      </c>
      <c r="D12553" t="s">
        <v>59</v>
      </c>
      <c r="E12553" t="s">
        <v>35</v>
      </c>
      <c r="F12553">
        <v>6</v>
      </c>
      <c r="G12553" t="s">
        <v>45</v>
      </c>
      <c r="H12553" t="s">
        <v>2</v>
      </c>
      <c r="I12553" t="s">
        <v>51</v>
      </c>
      <c r="J12553">
        <v>2281.1999999999998</v>
      </c>
    </row>
    <row r="12554" spans="1:10" x14ac:dyDescent="0.25">
      <c r="A12554">
        <v>24</v>
      </c>
      <c r="B12554">
        <v>2017</v>
      </c>
      <c r="C12554" t="s">
        <v>41</v>
      </c>
      <c r="D12554" t="s">
        <v>58</v>
      </c>
      <c r="E12554" t="s">
        <v>35</v>
      </c>
      <c r="F12554">
        <v>1</v>
      </c>
      <c r="G12554" t="s">
        <v>38</v>
      </c>
      <c r="H12554" t="s">
        <v>2</v>
      </c>
      <c r="I12554" t="s">
        <v>51</v>
      </c>
      <c r="J12554">
        <v>2109.6999999999998</v>
      </c>
    </row>
    <row r="12555" spans="1:10" x14ac:dyDescent="0.25">
      <c r="A12555">
        <v>24</v>
      </c>
      <c r="B12555">
        <v>2017</v>
      </c>
      <c r="C12555" t="s">
        <v>41</v>
      </c>
      <c r="D12555" t="s">
        <v>58</v>
      </c>
      <c r="E12555" t="s">
        <v>35</v>
      </c>
      <c r="F12555">
        <v>2</v>
      </c>
      <c r="G12555" t="s">
        <v>38</v>
      </c>
      <c r="H12555" t="s">
        <v>2</v>
      </c>
      <c r="I12555" t="s">
        <v>37</v>
      </c>
      <c r="J12555">
        <v>2463.1999999999998</v>
      </c>
    </row>
    <row r="12556" spans="1:10" x14ac:dyDescent="0.25">
      <c r="A12556">
        <v>24</v>
      </c>
      <c r="B12556">
        <v>2017</v>
      </c>
      <c r="C12556" t="s">
        <v>41</v>
      </c>
      <c r="D12556" t="s">
        <v>58</v>
      </c>
      <c r="E12556" t="s">
        <v>35</v>
      </c>
      <c r="F12556">
        <v>3</v>
      </c>
      <c r="G12556" t="s">
        <v>45</v>
      </c>
      <c r="H12556" t="s">
        <v>2</v>
      </c>
      <c r="I12556" t="s">
        <v>37</v>
      </c>
      <c r="J12556">
        <v>2360.1</v>
      </c>
    </row>
    <row r="12557" spans="1:10" x14ac:dyDescent="0.25">
      <c r="A12557">
        <v>24</v>
      </c>
      <c r="B12557">
        <v>2017</v>
      </c>
      <c r="C12557" t="s">
        <v>41</v>
      </c>
      <c r="D12557" t="s">
        <v>58</v>
      </c>
      <c r="E12557" t="s">
        <v>35</v>
      </c>
      <c r="F12557">
        <v>4</v>
      </c>
      <c r="G12557" t="s">
        <v>38</v>
      </c>
      <c r="H12557" t="s">
        <v>2</v>
      </c>
      <c r="I12557" t="s">
        <v>37</v>
      </c>
      <c r="J12557">
        <v>1692.3</v>
      </c>
    </row>
    <row r="12558" spans="1:10" x14ac:dyDescent="0.25">
      <c r="A12558">
        <v>24</v>
      </c>
      <c r="B12558">
        <v>2017</v>
      </c>
      <c r="C12558" t="s">
        <v>41</v>
      </c>
      <c r="D12558" t="s">
        <v>58</v>
      </c>
      <c r="E12558" t="s">
        <v>35</v>
      </c>
      <c r="F12558">
        <v>5</v>
      </c>
      <c r="G12558" t="s">
        <v>45</v>
      </c>
      <c r="H12558" t="s">
        <v>2</v>
      </c>
      <c r="I12558" t="s">
        <v>37</v>
      </c>
      <c r="J12558">
        <v>2508.1</v>
      </c>
    </row>
    <row r="12559" spans="1:10" x14ac:dyDescent="0.25">
      <c r="A12559">
        <v>24</v>
      </c>
      <c r="B12559">
        <v>2017</v>
      </c>
      <c r="C12559" t="s">
        <v>41</v>
      </c>
      <c r="D12559" t="s">
        <v>58</v>
      </c>
      <c r="E12559" t="s">
        <v>35</v>
      </c>
      <c r="F12559">
        <v>6</v>
      </c>
      <c r="G12559" t="s">
        <v>45</v>
      </c>
      <c r="H12559" t="s">
        <v>46</v>
      </c>
      <c r="I12559" t="s">
        <v>37</v>
      </c>
      <c r="J12559">
        <v>2383</v>
      </c>
    </row>
    <row r="12560" spans="1:10" x14ac:dyDescent="0.25">
      <c r="A12560">
        <v>24</v>
      </c>
      <c r="B12560">
        <v>2017</v>
      </c>
      <c r="C12560" t="s">
        <v>41</v>
      </c>
      <c r="D12560" t="s">
        <v>59</v>
      </c>
      <c r="E12560" t="s">
        <v>35</v>
      </c>
      <c r="F12560">
        <v>1</v>
      </c>
      <c r="G12560" t="s">
        <v>38</v>
      </c>
      <c r="H12560" t="s">
        <v>46</v>
      </c>
      <c r="I12560" t="s">
        <v>37</v>
      </c>
      <c r="J12560">
        <v>2217.1</v>
      </c>
    </row>
    <row r="12561" spans="1:10" x14ac:dyDescent="0.25">
      <c r="A12561">
        <v>24</v>
      </c>
      <c r="B12561">
        <v>2017</v>
      </c>
      <c r="C12561" t="s">
        <v>41</v>
      </c>
      <c r="D12561" t="s">
        <v>59</v>
      </c>
      <c r="E12561" t="s">
        <v>35</v>
      </c>
      <c r="F12561">
        <v>2</v>
      </c>
      <c r="G12561" t="s">
        <v>38</v>
      </c>
      <c r="H12561" t="s">
        <v>2</v>
      </c>
      <c r="I12561" t="s">
        <v>51</v>
      </c>
      <c r="J12561">
        <v>2360.6</v>
      </c>
    </row>
    <row r="12562" spans="1:10" x14ac:dyDescent="0.25">
      <c r="A12562">
        <v>24</v>
      </c>
      <c r="B12562">
        <v>2017</v>
      </c>
      <c r="C12562" t="s">
        <v>41</v>
      </c>
      <c r="D12562" t="s">
        <v>59</v>
      </c>
      <c r="E12562" t="s">
        <v>35</v>
      </c>
      <c r="F12562">
        <v>3</v>
      </c>
      <c r="G12562" t="s">
        <v>38</v>
      </c>
      <c r="H12562" t="s">
        <v>2</v>
      </c>
      <c r="I12562" t="s">
        <v>51</v>
      </c>
      <c r="J12562">
        <v>1740.2</v>
      </c>
    </row>
    <row r="12563" spans="1:10" x14ac:dyDescent="0.25">
      <c r="A12563">
        <v>24</v>
      </c>
      <c r="B12563">
        <v>2017</v>
      </c>
      <c r="C12563" t="s">
        <v>41</v>
      </c>
      <c r="D12563" t="s">
        <v>59</v>
      </c>
      <c r="E12563" t="s">
        <v>35</v>
      </c>
      <c r="F12563">
        <v>4</v>
      </c>
      <c r="G12563" t="s">
        <v>45</v>
      </c>
      <c r="H12563" t="s">
        <v>46</v>
      </c>
      <c r="I12563" t="s">
        <v>51</v>
      </c>
      <c r="J12563">
        <v>1907.9</v>
      </c>
    </row>
    <row r="12564" spans="1:10" x14ac:dyDescent="0.25">
      <c r="A12564">
        <v>24</v>
      </c>
      <c r="B12564">
        <v>2017</v>
      </c>
      <c r="C12564" t="s">
        <v>41</v>
      </c>
      <c r="D12564" t="s">
        <v>59</v>
      </c>
      <c r="E12564" t="s">
        <v>35</v>
      </c>
      <c r="F12564">
        <v>5</v>
      </c>
      <c r="G12564" t="s">
        <v>45</v>
      </c>
      <c r="H12564" t="s">
        <v>46</v>
      </c>
      <c r="I12564" t="s">
        <v>37</v>
      </c>
      <c r="J12564">
        <v>1670.2</v>
      </c>
    </row>
    <row r="12565" spans="1:10" x14ac:dyDescent="0.25">
      <c r="A12565">
        <v>24</v>
      </c>
      <c r="B12565">
        <v>2017</v>
      </c>
      <c r="C12565" t="s">
        <v>41</v>
      </c>
      <c r="D12565" t="s">
        <v>59</v>
      </c>
      <c r="E12565" t="s">
        <v>35</v>
      </c>
      <c r="F12565">
        <v>6</v>
      </c>
      <c r="G12565" t="s">
        <v>45</v>
      </c>
      <c r="H12565" t="s">
        <v>46</v>
      </c>
      <c r="I12565" t="s">
        <v>37</v>
      </c>
      <c r="J12565">
        <v>2664.9</v>
      </c>
    </row>
    <row r="12566" spans="1:10" x14ac:dyDescent="0.25">
      <c r="A12566">
        <v>24</v>
      </c>
      <c r="B12566">
        <v>2018</v>
      </c>
      <c r="C12566" t="s">
        <v>41</v>
      </c>
      <c r="D12566" t="s">
        <v>58</v>
      </c>
      <c r="E12566" t="s">
        <v>35</v>
      </c>
      <c r="F12566">
        <v>1</v>
      </c>
      <c r="G12566" t="s">
        <v>45</v>
      </c>
      <c r="H12566" t="s">
        <v>2</v>
      </c>
      <c r="I12566" t="s">
        <v>51</v>
      </c>
      <c r="J12566">
        <v>2430.9</v>
      </c>
    </row>
    <row r="12567" spans="1:10" x14ac:dyDescent="0.25">
      <c r="A12567">
        <v>24</v>
      </c>
      <c r="B12567">
        <v>2018</v>
      </c>
      <c r="C12567" t="s">
        <v>41</v>
      </c>
      <c r="D12567" t="s">
        <v>58</v>
      </c>
      <c r="E12567" t="s">
        <v>35</v>
      </c>
      <c r="F12567">
        <v>2</v>
      </c>
      <c r="G12567" t="s">
        <v>45</v>
      </c>
      <c r="H12567" t="s">
        <v>2</v>
      </c>
      <c r="I12567" t="s">
        <v>37</v>
      </c>
      <c r="J12567">
        <v>2000.9</v>
      </c>
    </row>
    <row r="12568" spans="1:10" x14ac:dyDescent="0.25">
      <c r="A12568">
        <v>24</v>
      </c>
      <c r="B12568">
        <v>2018</v>
      </c>
      <c r="C12568" t="s">
        <v>41</v>
      </c>
      <c r="D12568" t="s">
        <v>58</v>
      </c>
      <c r="E12568" t="s">
        <v>35</v>
      </c>
      <c r="F12568">
        <v>3</v>
      </c>
      <c r="G12568" t="s">
        <v>38</v>
      </c>
      <c r="H12568" t="s">
        <v>2</v>
      </c>
      <c r="I12568" t="s">
        <v>51</v>
      </c>
      <c r="J12568">
        <v>2464.6999999999998</v>
      </c>
    </row>
    <row r="12569" spans="1:10" x14ac:dyDescent="0.25">
      <c r="A12569">
        <v>24</v>
      </c>
      <c r="B12569">
        <v>2018</v>
      </c>
      <c r="C12569" t="s">
        <v>41</v>
      </c>
      <c r="D12569" t="s">
        <v>58</v>
      </c>
      <c r="E12569" t="s">
        <v>35</v>
      </c>
      <c r="F12569">
        <v>4</v>
      </c>
      <c r="G12569" t="s">
        <v>38</v>
      </c>
      <c r="H12569" t="s">
        <v>2</v>
      </c>
      <c r="I12569" t="s">
        <v>51</v>
      </c>
      <c r="J12569">
        <v>1956.4</v>
      </c>
    </row>
    <row r="12570" spans="1:10" x14ac:dyDescent="0.25">
      <c r="A12570">
        <v>24</v>
      </c>
      <c r="B12570">
        <v>2018</v>
      </c>
      <c r="C12570" t="s">
        <v>41</v>
      </c>
      <c r="D12570" t="s">
        <v>58</v>
      </c>
      <c r="E12570" t="s">
        <v>35</v>
      </c>
      <c r="F12570">
        <v>5</v>
      </c>
      <c r="G12570" t="s">
        <v>45</v>
      </c>
      <c r="H12570" t="s">
        <v>46</v>
      </c>
      <c r="I12570" t="s">
        <v>51</v>
      </c>
      <c r="J12570">
        <v>2326.6999999999998</v>
      </c>
    </row>
    <row r="12571" spans="1:10" x14ac:dyDescent="0.25">
      <c r="A12571">
        <v>24</v>
      </c>
      <c r="B12571">
        <v>2018</v>
      </c>
      <c r="C12571" t="s">
        <v>41</v>
      </c>
      <c r="D12571" t="s">
        <v>58</v>
      </c>
      <c r="E12571" t="s">
        <v>35</v>
      </c>
      <c r="F12571">
        <v>6</v>
      </c>
      <c r="G12571" t="s">
        <v>38</v>
      </c>
      <c r="H12571" t="s">
        <v>2</v>
      </c>
      <c r="I12571" t="s">
        <v>37</v>
      </c>
      <c r="J12571">
        <v>2638.7</v>
      </c>
    </row>
    <row r="12572" spans="1:10" x14ac:dyDescent="0.25">
      <c r="A12572">
        <v>24</v>
      </c>
      <c r="B12572">
        <v>2018</v>
      </c>
      <c r="C12572" t="s">
        <v>41</v>
      </c>
      <c r="D12572" t="s">
        <v>59</v>
      </c>
      <c r="E12572" t="s">
        <v>35</v>
      </c>
      <c r="F12572">
        <v>1</v>
      </c>
      <c r="G12572" t="s">
        <v>45</v>
      </c>
      <c r="H12572" t="s">
        <v>2</v>
      </c>
      <c r="I12572" t="s">
        <v>37</v>
      </c>
      <c r="J12572">
        <v>2045.7</v>
      </c>
    </row>
    <row r="12573" spans="1:10" x14ac:dyDescent="0.25">
      <c r="A12573">
        <v>24</v>
      </c>
      <c r="B12573">
        <v>2018</v>
      </c>
      <c r="C12573" t="s">
        <v>41</v>
      </c>
      <c r="D12573" t="s">
        <v>59</v>
      </c>
      <c r="E12573" t="s">
        <v>35</v>
      </c>
      <c r="F12573">
        <v>2</v>
      </c>
      <c r="G12573" t="s">
        <v>45</v>
      </c>
      <c r="H12573" t="s">
        <v>46</v>
      </c>
      <c r="I12573" t="s">
        <v>37</v>
      </c>
      <c r="J12573">
        <v>2373.4</v>
      </c>
    </row>
    <row r="12574" spans="1:10" x14ac:dyDescent="0.25">
      <c r="A12574">
        <v>24</v>
      </c>
      <c r="B12574">
        <v>2018</v>
      </c>
      <c r="C12574" t="s">
        <v>41</v>
      </c>
      <c r="D12574" t="s">
        <v>59</v>
      </c>
      <c r="E12574" t="s">
        <v>35</v>
      </c>
      <c r="F12574">
        <v>3</v>
      </c>
      <c r="G12574" t="s">
        <v>45</v>
      </c>
      <c r="H12574" t="s">
        <v>46</v>
      </c>
      <c r="I12574" t="s">
        <v>37</v>
      </c>
      <c r="J12574">
        <v>2407.8000000000002</v>
      </c>
    </row>
    <row r="12575" spans="1:10" x14ac:dyDescent="0.25">
      <c r="A12575">
        <v>24</v>
      </c>
      <c r="B12575">
        <v>2018</v>
      </c>
      <c r="C12575" t="s">
        <v>41</v>
      </c>
      <c r="D12575" t="s">
        <v>59</v>
      </c>
      <c r="E12575" t="s">
        <v>35</v>
      </c>
      <c r="F12575">
        <v>4</v>
      </c>
      <c r="G12575" t="s">
        <v>45</v>
      </c>
      <c r="H12575" t="s">
        <v>2</v>
      </c>
      <c r="I12575" t="s">
        <v>51</v>
      </c>
      <c r="J12575">
        <v>1859.1</v>
      </c>
    </row>
    <row r="12576" spans="1:10" x14ac:dyDescent="0.25">
      <c r="A12576">
        <v>24</v>
      </c>
      <c r="B12576">
        <v>2018</v>
      </c>
      <c r="C12576" t="s">
        <v>41</v>
      </c>
      <c r="D12576" t="s">
        <v>59</v>
      </c>
      <c r="E12576" t="s">
        <v>35</v>
      </c>
      <c r="F12576">
        <v>5</v>
      </c>
      <c r="G12576" t="s">
        <v>38</v>
      </c>
      <c r="H12576" t="s">
        <v>46</v>
      </c>
      <c r="I12576" t="s">
        <v>37</v>
      </c>
      <c r="J12576">
        <v>2195.6</v>
      </c>
    </row>
    <row r="12577" spans="1:10" x14ac:dyDescent="0.25">
      <c r="A12577">
        <v>24</v>
      </c>
      <c r="B12577">
        <v>2018</v>
      </c>
      <c r="C12577" t="s">
        <v>41</v>
      </c>
      <c r="D12577" t="s">
        <v>59</v>
      </c>
      <c r="E12577" t="s">
        <v>35</v>
      </c>
      <c r="F12577">
        <v>6</v>
      </c>
      <c r="G12577" t="s">
        <v>45</v>
      </c>
      <c r="H12577" t="s">
        <v>46</v>
      </c>
      <c r="I12577" t="s">
        <v>37</v>
      </c>
      <c r="J12577">
        <v>2578.5</v>
      </c>
    </row>
    <row r="12578" spans="1:10" x14ac:dyDescent="0.25">
      <c r="A12578">
        <v>25</v>
      </c>
      <c r="B12578">
        <v>2017</v>
      </c>
      <c r="C12578" t="s">
        <v>41</v>
      </c>
      <c r="D12578" t="s">
        <v>58</v>
      </c>
      <c r="E12578" t="s">
        <v>35</v>
      </c>
      <c r="F12578">
        <v>1</v>
      </c>
      <c r="G12578" t="s">
        <v>45</v>
      </c>
      <c r="H12578" t="s">
        <v>2</v>
      </c>
      <c r="I12578" t="s">
        <v>51</v>
      </c>
      <c r="J12578">
        <v>2098.6</v>
      </c>
    </row>
    <row r="12579" spans="1:10" x14ac:dyDescent="0.25">
      <c r="A12579">
        <v>25</v>
      </c>
      <c r="B12579">
        <v>2017</v>
      </c>
      <c r="C12579" t="s">
        <v>41</v>
      </c>
      <c r="D12579" t="s">
        <v>58</v>
      </c>
      <c r="E12579" t="s">
        <v>35</v>
      </c>
      <c r="F12579">
        <v>2</v>
      </c>
      <c r="G12579" t="s">
        <v>45</v>
      </c>
      <c r="H12579" t="s">
        <v>46</v>
      </c>
      <c r="I12579" t="s">
        <v>51</v>
      </c>
      <c r="J12579">
        <v>2094.8000000000002</v>
      </c>
    </row>
    <row r="12580" spans="1:10" x14ac:dyDescent="0.25">
      <c r="A12580">
        <v>25</v>
      </c>
      <c r="B12580">
        <v>2017</v>
      </c>
      <c r="C12580" t="s">
        <v>41</v>
      </c>
      <c r="D12580" t="s">
        <v>58</v>
      </c>
      <c r="E12580" t="s">
        <v>35</v>
      </c>
      <c r="F12580">
        <v>3</v>
      </c>
      <c r="G12580" t="s">
        <v>45</v>
      </c>
      <c r="H12580" t="s">
        <v>46</v>
      </c>
      <c r="I12580" t="s">
        <v>51</v>
      </c>
      <c r="J12580">
        <v>2675.7</v>
      </c>
    </row>
    <row r="12581" spans="1:10" x14ac:dyDescent="0.25">
      <c r="A12581">
        <v>25</v>
      </c>
      <c r="B12581">
        <v>2017</v>
      </c>
      <c r="C12581" t="s">
        <v>41</v>
      </c>
      <c r="D12581" t="s">
        <v>58</v>
      </c>
      <c r="E12581" t="s">
        <v>35</v>
      </c>
      <c r="F12581">
        <v>4</v>
      </c>
      <c r="G12581" t="s">
        <v>45</v>
      </c>
      <c r="H12581" t="s">
        <v>2</v>
      </c>
      <c r="I12581" t="s">
        <v>37</v>
      </c>
      <c r="J12581">
        <v>2098.3000000000002</v>
      </c>
    </row>
    <row r="12582" spans="1:10" x14ac:dyDescent="0.25">
      <c r="A12582">
        <v>25</v>
      </c>
      <c r="B12582">
        <v>2017</v>
      </c>
      <c r="C12582" t="s">
        <v>41</v>
      </c>
      <c r="D12582" t="s">
        <v>58</v>
      </c>
      <c r="E12582" t="s">
        <v>35</v>
      </c>
      <c r="F12582">
        <v>5</v>
      </c>
      <c r="G12582" t="s">
        <v>38</v>
      </c>
      <c r="H12582" t="s">
        <v>2</v>
      </c>
      <c r="I12582" t="s">
        <v>37</v>
      </c>
      <c r="J12582">
        <v>2423</v>
      </c>
    </row>
    <row r="12583" spans="1:10" x14ac:dyDescent="0.25">
      <c r="A12583">
        <v>25</v>
      </c>
      <c r="B12583">
        <v>2017</v>
      </c>
      <c r="C12583" t="s">
        <v>41</v>
      </c>
      <c r="D12583" t="s">
        <v>58</v>
      </c>
      <c r="E12583" t="s">
        <v>35</v>
      </c>
      <c r="F12583">
        <v>6</v>
      </c>
      <c r="G12583" t="s">
        <v>38</v>
      </c>
      <c r="H12583" t="s">
        <v>46</v>
      </c>
      <c r="I12583" t="s">
        <v>37</v>
      </c>
      <c r="J12583">
        <v>2138.4</v>
      </c>
    </row>
    <row r="12584" spans="1:10" x14ac:dyDescent="0.25">
      <c r="A12584">
        <v>25</v>
      </c>
      <c r="B12584">
        <v>2017</v>
      </c>
      <c r="C12584" t="s">
        <v>41</v>
      </c>
      <c r="D12584" t="s">
        <v>59</v>
      </c>
      <c r="E12584" t="s">
        <v>35</v>
      </c>
      <c r="F12584">
        <v>1</v>
      </c>
      <c r="G12584" t="s">
        <v>38</v>
      </c>
      <c r="H12584" t="s">
        <v>46</v>
      </c>
      <c r="I12584" t="s">
        <v>37</v>
      </c>
      <c r="J12584">
        <v>2215.3000000000002</v>
      </c>
    </row>
    <row r="12585" spans="1:10" x14ac:dyDescent="0.25">
      <c r="A12585">
        <v>25</v>
      </c>
      <c r="B12585">
        <v>2017</v>
      </c>
      <c r="C12585" t="s">
        <v>41</v>
      </c>
      <c r="D12585" t="s">
        <v>59</v>
      </c>
      <c r="E12585" t="s">
        <v>35</v>
      </c>
      <c r="F12585">
        <v>2</v>
      </c>
      <c r="G12585" t="s">
        <v>45</v>
      </c>
      <c r="H12585" t="s">
        <v>2</v>
      </c>
      <c r="I12585" t="s">
        <v>37</v>
      </c>
      <c r="J12585">
        <v>1946.1</v>
      </c>
    </row>
    <row r="12586" spans="1:10" x14ac:dyDescent="0.25">
      <c r="A12586">
        <v>25</v>
      </c>
      <c r="B12586">
        <v>2017</v>
      </c>
      <c r="C12586" t="s">
        <v>41</v>
      </c>
      <c r="D12586" t="s">
        <v>59</v>
      </c>
      <c r="E12586" t="s">
        <v>35</v>
      </c>
      <c r="F12586">
        <v>3</v>
      </c>
      <c r="G12586" t="s">
        <v>45</v>
      </c>
      <c r="H12586" t="s">
        <v>46</v>
      </c>
      <c r="I12586" t="s">
        <v>51</v>
      </c>
      <c r="J12586">
        <v>2700.9</v>
      </c>
    </row>
    <row r="12587" spans="1:10" x14ac:dyDescent="0.25">
      <c r="A12587">
        <v>25</v>
      </c>
      <c r="B12587">
        <v>2017</v>
      </c>
      <c r="C12587" t="s">
        <v>41</v>
      </c>
      <c r="D12587" t="s">
        <v>59</v>
      </c>
      <c r="E12587" t="s">
        <v>35</v>
      </c>
      <c r="F12587">
        <v>4</v>
      </c>
      <c r="G12587" t="s">
        <v>45</v>
      </c>
      <c r="H12587" t="s">
        <v>46</v>
      </c>
      <c r="I12587" t="s">
        <v>37</v>
      </c>
      <c r="J12587">
        <v>2524.6</v>
      </c>
    </row>
    <row r="12588" spans="1:10" x14ac:dyDescent="0.25">
      <c r="A12588">
        <v>25</v>
      </c>
      <c r="B12588">
        <v>2017</v>
      </c>
      <c r="C12588" t="s">
        <v>41</v>
      </c>
      <c r="D12588" t="s">
        <v>59</v>
      </c>
      <c r="E12588" t="s">
        <v>35</v>
      </c>
      <c r="F12588">
        <v>5</v>
      </c>
      <c r="G12588" t="s">
        <v>38</v>
      </c>
      <c r="H12588" t="s">
        <v>46</v>
      </c>
      <c r="I12588" t="s">
        <v>37</v>
      </c>
      <c r="J12588">
        <v>2105.4</v>
      </c>
    </row>
    <row r="12589" spans="1:10" x14ac:dyDescent="0.25">
      <c r="A12589">
        <v>25</v>
      </c>
      <c r="B12589">
        <v>2017</v>
      </c>
      <c r="C12589" t="s">
        <v>41</v>
      </c>
      <c r="D12589" t="s">
        <v>59</v>
      </c>
      <c r="E12589" t="s">
        <v>35</v>
      </c>
      <c r="F12589">
        <v>6</v>
      </c>
      <c r="G12589" t="s">
        <v>45</v>
      </c>
      <c r="H12589" t="s">
        <v>46</v>
      </c>
      <c r="I12589" t="s">
        <v>51</v>
      </c>
      <c r="J12589">
        <v>1852.6</v>
      </c>
    </row>
    <row r="12590" spans="1:10" x14ac:dyDescent="0.25">
      <c r="A12590">
        <v>25</v>
      </c>
      <c r="B12590">
        <v>2018</v>
      </c>
      <c r="C12590" t="s">
        <v>41</v>
      </c>
      <c r="D12590" t="s">
        <v>58</v>
      </c>
      <c r="E12590" t="s">
        <v>35</v>
      </c>
      <c r="F12590">
        <v>1</v>
      </c>
      <c r="G12590" t="s">
        <v>45</v>
      </c>
      <c r="H12590" t="s">
        <v>2</v>
      </c>
      <c r="I12590" t="s">
        <v>37</v>
      </c>
      <c r="J12590">
        <v>2189.8000000000002</v>
      </c>
    </row>
    <row r="12591" spans="1:10" x14ac:dyDescent="0.25">
      <c r="A12591">
        <v>25</v>
      </c>
      <c r="B12591">
        <v>2018</v>
      </c>
      <c r="C12591" t="s">
        <v>41</v>
      </c>
      <c r="D12591" t="s">
        <v>58</v>
      </c>
      <c r="E12591" t="s">
        <v>35</v>
      </c>
      <c r="F12591">
        <v>2</v>
      </c>
      <c r="G12591" t="s">
        <v>45</v>
      </c>
      <c r="H12591" t="s">
        <v>46</v>
      </c>
      <c r="I12591" t="s">
        <v>51</v>
      </c>
      <c r="J12591">
        <v>2973.6</v>
      </c>
    </row>
    <row r="12592" spans="1:10" x14ac:dyDescent="0.25">
      <c r="A12592">
        <v>25</v>
      </c>
      <c r="B12592">
        <v>2018</v>
      </c>
      <c r="C12592" t="s">
        <v>41</v>
      </c>
      <c r="D12592" t="s">
        <v>58</v>
      </c>
      <c r="E12592" t="s">
        <v>35</v>
      </c>
      <c r="F12592">
        <v>3</v>
      </c>
      <c r="G12592" t="s">
        <v>45</v>
      </c>
      <c r="H12592" t="s">
        <v>46</v>
      </c>
      <c r="I12592" t="s">
        <v>37</v>
      </c>
      <c r="J12592">
        <v>2573.4</v>
      </c>
    </row>
    <row r="12593" spans="1:10" x14ac:dyDescent="0.25">
      <c r="A12593">
        <v>25</v>
      </c>
      <c r="B12593">
        <v>2018</v>
      </c>
      <c r="C12593" t="s">
        <v>41</v>
      </c>
      <c r="D12593" t="s">
        <v>58</v>
      </c>
      <c r="E12593" t="s">
        <v>35</v>
      </c>
      <c r="F12593">
        <v>4</v>
      </c>
      <c r="G12593" t="s">
        <v>38</v>
      </c>
      <c r="H12593" t="s">
        <v>2</v>
      </c>
      <c r="I12593" t="s">
        <v>51</v>
      </c>
      <c r="J12593">
        <v>2638.4</v>
      </c>
    </row>
    <row r="12594" spans="1:10" x14ac:dyDescent="0.25">
      <c r="A12594">
        <v>25</v>
      </c>
      <c r="B12594">
        <v>2018</v>
      </c>
      <c r="C12594" t="s">
        <v>41</v>
      </c>
      <c r="D12594" t="s">
        <v>58</v>
      </c>
      <c r="E12594" t="s">
        <v>35</v>
      </c>
      <c r="F12594">
        <v>5</v>
      </c>
      <c r="G12594" t="s">
        <v>38</v>
      </c>
      <c r="H12594" t="s">
        <v>46</v>
      </c>
      <c r="I12594" t="s">
        <v>51</v>
      </c>
      <c r="J12594">
        <v>2703.2</v>
      </c>
    </row>
    <row r="12595" spans="1:10" x14ac:dyDescent="0.25">
      <c r="A12595">
        <v>25</v>
      </c>
      <c r="B12595">
        <v>2018</v>
      </c>
      <c r="C12595" t="s">
        <v>41</v>
      </c>
      <c r="D12595" t="s">
        <v>58</v>
      </c>
      <c r="E12595" t="s">
        <v>35</v>
      </c>
      <c r="F12595">
        <v>6</v>
      </c>
      <c r="G12595" t="s">
        <v>45</v>
      </c>
      <c r="H12595" t="s">
        <v>46</v>
      </c>
      <c r="I12595" t="s">
        <v>51</v>
      </c>
      <c r="J12595">
        <v>2443.5</v>
      </c>
    </row>
    <row r="12596" spans="1:10" x14ac:dyDescent="0.25">
      <c r="A12596">
        <v>25</v>
      </c>
      <c r="B12596">
        <v>2018</v>
      </c>
      <c r="C12596" t="s">
        <v>41</v>
      </c>
      <c r="D12596" t="s">
        <v>59</v>
      </c>
      <c r="E12596" t="s">
        <v>35</v>
      </c>
      <c r="F12596">
        <v>1</v>
      </c>
      <c r="G12596" t="s">
        <v>45</v>
      </c>
      <c r="H12596" t="s">
        <v>46</v>
      </c>
      <c r="I12596" t="s">
        <v>51</v>
      </c>
      <c r="J12596">
        <v>2139.8000000000002</v>
      </c>
    </row>
    <row r="12597" spans="1:10" x14ac:dyDescent="0.25">
      <c r="A12597">
        <v>25</v>
      </c>
      <c r="B12597">
        <v>2018</v>
      </c>
      <c r="C12597" t="s">
        <v>41</v>
      </c>
      <c r="D12597" t="s">
        <v>59</v>
      </c>
      <c r="E12597" t="s">
        <v>35</v>
      </c>
      <c r="F12597">
        <v>2</v>
      </c>
      <c r="G12597" t="s">
        <v>38</v>
      </c>
      <c r="H12597" t="s">
        <v>2</v>
      </c>
      <c r="I12597" t="s">
        <v>37</v>
      </c>
      <c r="J12597">
        <v>1896.7</v>
      </c>
    </row>
    <row r="12598" spans="1:10" x14ac:dyDescent="0.25">
      <c r="A12598">
        <v>25</v>
      </c>
      <c r="B12598">
        <v>2018</v>
      </c>
      <c r="C12598" t="s">
        <v>41</v>
      </c>
      <c r="D12598" t="s">
        <v>59</v>
      </c>
      <c r="E12598" t="s">
        <v>35</v>
      </c>
      <c r="F12598">
        <v>3</v>
      </c>
      <c r="G12598" t="s">
        <v>38</v>
      </c>
      <c r="H12598" t="s">
        <v>46</v>
      </c>
      <c r="I12598" t="s">
        <v>37</v>
      </c>
      <c r="J12598">
        <v>2006.5</v>
      </c>
    </row>
    <row r="12599" spans="1:10" x14ac:dyDescent="0.25">
      <c r="A12599">
        <v>25</v>
      </c>
      <c r="B12599">
        <v>2018</v>
      </c>
      <c r="C12599" t="s">
        <v>41</v>
      </c>
      <c r="D12599" t="s">
        <v>59</v>
      </c>
      <c r="E12599" t="s">
        <v>35</v>
      </c>
      <c r="F12599">
        <v>4</v>
      </c>
      <c r="G12599" t="s">
        <v>38</v>
      </c>
      <c r="H12599" t="s">
        <v>2</v>
      </c>
      <c r="I12599" t="s">
        <v>37</v>
      </c>
      <c r="J12599">
        <v>2245</v>
      </c>
    </row>
    <row r="12600" spans="1:10" x14ac:dyDescent="0.25">
      <c r="A12600">
        <v>25</v>
      </c>
      <c r="B12600">
        <v>2018</v>
      </c>
      <c r="C12600" t="s">
        <v>41</v>
      </c>
      <c r="D12600" t="s">
        <v>59</v>
      </c>
      <c r="E12600" t="s">
        <v>35</v>
      </c>
      <c r="F12600">
        <v>5</v>
      </c>
      <c r="G12600" t="s">
        <v>38</v>
      </c>
      <c r="H12600" t="s">
        <v>46</v>
      </c>
      <c r="I12600" t="s">
        <v>51</v>
      </c>
      <c r="J12600">
        <v>2084.5</v>
      </c>
    </row>
    <row r="12601" spans="1:10" x14ac:dyDescent="0.25">
      <c r="A12601">
        <v>25</v>
      </c>
      <c r="B12601">
        <v>2018</v>
      </c>
      <c r="C12601" t="s">
        <v>41</v>
      </c>
      <c r="D12601" t="s">
        <v>59</v>
      </c>
      <c r="E12601" t="s">
        <v>35</v>
      </c>
      <c r="F12601">
        <v>6</v>
      </c>
      <c r="G12601" t="s">
        <v>45</v>
      </c>
      <c r="H12601" t="s">
        <v>46</v>
      </c>
      <c r="I12601" t="s">
        <v>37</v>
      </c>
      <c r="J12601">
        <v>2127.1999999999998</v>
      </c>
    </row>
    <row r="12602" spans="1:10" x14ac:dyDescent="0.25">
      <c r="A12602">
        <v>26</v>
      </c>
      <c r="B12602">
        <v>2017</v>
      </c>
      <c r="C12602" t="s">
        <v>41</v>
      </c>
      <c r="D12602" t="s">
        <v>58</v>
      </c>
      <c r="E12602" t="s">
        <v>35</v>
      </c>
      <c r="F12602">
        <v>1</v>
      </c>
      <c r="G12602" t="s">
        <v>38</v>
      </c>
      <c r="H12602" t="s">
        <v>2</v>
      </c>
      <c r="I12602" t="s">
        <v>37</v>
      </c>
      <c r="J12602">
        <v>2410.6999999999998</v>
      </c>
    </row>
    <row r="12603" spans="1:10" x14ac:dyDescent="0.25">
      <c r="A12603">
        <v>26</v>
      </c>
      <c r="B12603">
        <v>2017</v>
      </c>
      <c r="C12603" t="s">
        <v>41</v>
      </c>
      <c r="D12603" t="s">
        <v>58</v>
      </c>
      <c r="E12603" t="s">
        <v>35</v>
      </c>
      <c r="F12603">
        <v>2</v>
      </c>
      <c r="G12603" t="s">
        <v>45</v>
      </c>
      <c r="H12603" t="s">
        <v>2</v>
      </c>
      <c r="I12603" t="s">
        <v>51</v>
      </c>
      <c r="J12603">
        <v>1933.8</v>
      </c>
    </row>
    <row r="12604" spans="1:10" x14ac:dyDescent="0.25">
      <c r="A12604">
        <v>26</v>
      </c>
      <c r="B12604">
        <v>2017</v>
      </c>
      <c r="C12604" t="s">
        <v>41</v>
      </c>
      <c r="D12604" t="s">
        <v>58</v>
      </c>
      <c r="E12604" t="s">
        <v>35</v>
      </c>
      <c r="F12604">
        <v>3</v>
      </c>
      <c r="G12604" t="s">
        <v>45</v>
      </c>
      <c r="H12604" t="s">
        <v>2</v>
      </c>
      <c r="I12604" t="s">
        <v>37</v>
      </c>
      <c r="J12604">
        <v>1937.7</v>
      </c>
    </row>
    <row r="12605" spans="1:10" x14ac:dyDescent="0.25">
      <c r="A12605">
        <v>26</v>
      </c>
      <c r="B12605">
        <v>2017</v>
      </c>
      <c r="C12605" t="s">
        <v>41</v>
      </c>
      <c r="D12605" t="s">
        <v>58</v>
      </c>
      <c r="E12605" t="s">
        <v>35</v>
      </c>
      <c r="F12605">
        <v>4</v>
      </c>
      <c r="G12605" t="s">
        <v>38</v>
      </c>
      <c r="H12605" t="s">
        <v>46</v>
      </c>
      <c r="I12605" t="s">
        <v>37</v>
      </c>
      <c r="J12605">
        <v>2003.7</v>
      </c>
    </row>
    <row r="12606" spans="1:10" x14ac:dyDescent="0.25">
      <c r="A12606">
        <v>26</v>
      </c>
      <c r="B12606">
        <v>2017</v>
      </c>
      <c r="C12606" t="s">
        <v>41</v>
      </c>
      <c r="D12606" t="s">
        <v>58</v>
      </c>
      <c r="E12606" t="s">
        <v>35</v>
      </c>
      <c r="F12606">
        <v>5</v>
      </c>
      <c r="G12606" t="s">
        <v>45</v>
      </c>
      <c r="H12606" t="s">
        <v>46</v>
      </c>
      <c r="I12606" t="s">
        <v>51</v>
      </c>
      <c r="J12606">
        <v>2153.1999999999998</v>
      </c>
    </row>
    <row r="12607" spans="1:10" x14ac:dyDescent="0.25">
      <c r="A12607">
        <v>26</v>
      </c>
      <c r="B12607">
        <v>2017</v>
      </c>
      <c r="C12607" t="s">
        <v>41</v>
      </c>
      <c r="D12607" t="s">
        <v>58</v>
      </c>
      <c r="E12607" t="s">
        <v>35</v>
      </c>
      <c r="F12607">
        <v>6</v>
      </c>
      <c r="G12607" t="s">
        <v>45</v>
      </c>
      <c r="H12607" t="s">
        <v>2</v>
      </c>
      <c r="I12607" t="s">
        <v>37</v>
      </c>
      <c r="J12607">
        <v>1619.3</v>
      </c>
    </row>
    <row r="12608" spans="1:10" x14ac:dyDescent="0.25">
      <c r="A12608">
        <v>26</v>
      </c>
      <c r="B12608">
        <v>2017</v>
      </c>
      <c r="C12608" t="s">
        <v>41</v>
      </c>
      <c r="D12608" t="s">
        <v>59</v>
      </c>
      <c r="E12608" t="s">
        <v>35</v>
      </c>
      <c r="F12608">
        <v>1</v>
      </c>
      <c r="G12608" t="s">
        <v>38</v>
      </c>
      <c r="H12608" t="s">
        <v>46</v>
      </c>
      <c r="I12608" t="s">
        <v>37</v>
      </c>
      <c r="J12608">
        <v>2175.8000000000002</v>
      </c>
    </row>
    <row r="12609" spans="1:10" x14ac:dyDescent="0.25">
      <c r="A12609">
        <v>26</v>
      </c>
      <c r="B12609">
        <v>2017</v>
      </c>
      <c r="C12609" t="s">
        <v>41</v>
      </c>
      <c r="D12609" t="s">
        <v>59</v>
      </c>
      <c r="E12609" t="s">
        <v>35</v>
      </c>
      <c r="F12609">
        <v>2</v>
      </c>
      <c r="G12609" t="s">
        <v>38</v>
      </c>
      <c r="H12609" t="s">
        <v>2</v>
      </c>
      <c r="I12609" t="s">
        <v>51</v>
      </c>
      <c r="J12609">
        <v>1766.7</v>
      </c>
    </row>
    <row r="12610" spans="1:10" x14ac:dyDescent="0.25">
      <c r="A12610">
        <v>26</v>
      </c>
      <c r="B12610">
        <v>2017</v>
      </c>
      <c r="C12610" t="s">
        <v>41</v>
      </c>
      <c r="D12610" t="s">
        <v>59</v>
      </c>
      <c r="E12610" t="s">
        <v>35</v>
      </c>
      <c r="F12610">
        <v>3</v>
      </c>
      <c r="G12610" t="s">
        <v>38</v>
      </c>
      <c r="H12610" t="s">
        <v>2</v>
      </c>
      <c r="I12610" t="s">
        <v>37</v>
      </c>
      <c r="J12610">
        <v>1747.3</v>
      </c>
    </row>
    <row r="12611" spans="1:10" x14ac:dyDescent="0.25">
      <c r="A12611">
        <v>26</v>
      </c>
      <c r="B12611">
        <v>2017</v>
      </c>
      <c r="C12611" t="s">
        <v>41</v>
      </c>
      <c r="D12611" t="s">
        <v>59</v>
      </c>
      <c r="E12611" t="s">
        <v>35</v>
      </c>
      <c r="F12611">
        <v>4</v>
      </c>
      <c r="G12611" t="s">
        <v>45</v>
      </c>
      <c r="H12611" t="s">
        <v>46</v>
      </c>
      <c r="I12611" t="s">
        <v>51</v>
      </c>
      <c r="J12611">
        <v>1594.9</v>
      </c>
    </row>
    <row r="12612" spans="1:10" x14ac:dyDescent="0.25">
      <c r="A12612">
        <v>26</v>
      </c>
      <c r="B12612">
        <v>2017</v>
      </c>
      <c r="C12612" t="s">
        <v>41</v>
      </c>
      <c r="D12612" t="s">
        <v>59</v>
      </c>
      <c r="E12612" t="s">
        <v>35</v>
      </c>
      <c r="F12612">
        <v>5</v>
      </c>
      <c r="G12612" t="s">
        <v>38</v>
      </c>
      <c r="H12612" t="s">
        <v>46</v>
      </c>
      <c r="I12612" t="s">
        <v>37</v>
      </c>
      <c r="J12612">
        <v>2123.6999999999998</v>
      </c>
    </row>
    <row r="12613" spans="1:10" x14ac:dyDescent="0.25">
      <c r="A12613">
        <v>26</v>
      </c>
      <c r="B12613">
        <v>2017</v>
      </c>
      <c r="C12613" t="s">
        <v>41</v>
      </c>
      <c r="D12613" t="s">
        <v>59</v>
      </c>
      <c r="E12613" t="s">
        <v>35</v>
      </c>
      <c r="F12613">
        <v>6</v>
      </c>
      <c r="G12613" t="s">
        <v>45</v>
      </c>
      <c r="H12613" t="s">
        <v>2</v>
      </c>
      <c r="I12613" t="s">
        <v>51</v>
      </c>
      <c r="J12613">
        <v>1880.4</v>
      </c>
    </row>
    <row r="12614" spans="1:10" x14ac:dyDescent="0.25">
      <c r="A12614">
        <v>26</v>
      </c>
      <c r="B12614">
        <v>2018</v>
      </c>
      <c r="C12614" t="s">
        <v>41</v>
      </c>
      <c r="D12614" t="s">
        <v>58</v>
      </c>
      <c r="E12614" t="s">
        <v>35</v>
      </c>
      <c r="F12614">
        <v>1</v>
      </c>
      <c r="G12614" t="s">
        <v>45</v>
      </c>
      <c r="H12614" t="s">
        <v>2</v>
      </c>
      <c r="I12614" t="s">
        <v>51</v>
      </c>
      <c r="J12614">
        <v>2589.8000000000002</v>
      </c>
    </row>
    <row r="12615" spans="1:10" x14ac:dyDescent="0.25">
      <c r="A12615">
        <v>26</v>
      </c>
      <c r="B12615">
        <v>2018</v>
      </c>
      <c r="C12615" t="s">
        <v>41</v>
      </c>
      <c r="D12615" t="s">
        <v>58</v>
      </c>
      <c r="E12615" t="s">
        <v>35</v>
      </c>
      <c r="F12615">
        <v>2</v>
      </c>
      <c r="G12615" t="s">
        <v>45</v>
      </c>
      <c r="H12615" t="s">
        <v>46</v>
      </c>
      <c r="I12615" t="s">
        <v>37</v>
      </c>
      <c r="J12615">
        <v>2561.3000000000002</v>
      </c>
    </row>
    <row r="12616" spans="1:10" x14ac:dyDescent="0.25">
      <c r="A12616">
        <v>26</v>
      </c>
      <c r="B12616">
        <v>2018</v>
      </c>
      <c r="C12616" t="s">
        <v>41</v>
      </c>
      <c r="D12616" t="s">
        <v>58</v>
      </c>
      <c r="E12616" t="s">
        <v>35</v>
      </c>
      <c r="F12616">
        <v>3</v>
      </c>
      <c r="G12616" t="s">
        <v>38</v>
      </c>
      <c r="H12616" t="s">
        <v>2</v>
      </c>
      <c r="I12616" t="s">
        <v>51</v>
      </c>
      <c r="J12616">
        <v>2473.4</v>
      </c>
    </row>
    <row r="12617" spans="1:10" x14ac:dyDescent="0.25">
      <c r="A12617">
        <v>26</v>
      </c>
      <c r="B12617">
        <v>2018</v>
      </c>
      <c r="C12617" t="s">
        <v>41</v>
      </c>
      <c r="D12617" t="s">
        <v>58</v>
      </c>
      <c r="E12617" t="s">
        <v>35</v>
      </c>
      <c r="F12617">
        <v>4</v>
      </c>
      <c r="G12617" t="s">
        <v>45</v>
      </c>
      <c r="H12617" t="s">
        <v>2</v>
      </c>
      <c r="I12617" t="s">
        <v>37</v>
      </c>
      <c r="J12617">
        <v>2329.9</v>
      </c>
    </row>
    <row r="12618" spans="1:10" x14ac:dyDescent="0.25">
      <c r="A12618">
        <v>26</v>
      </c>
      <c r="B12618">
        <v>2018</v>
      </c>
      <c r="C12618" t="s">
        <v>41</v>
      </c>
      <c r="D12618" t="s">
        <v>58</v>
      </c>
      <c r="E12618" t="s">
        <v>35</v>
      </c>
      <c r="F12618">
        <v>5</v>
      </c>
      <c r="G12618" t="s">
        <v>38</v>
      </c>
      <c r="H12618" t="s">
        <v>46</v>
      </c>
      <c r="I12618" t="s">
        <v>51</v>
      </c>
      <c r="J12618">
        <v>2187.8000000000002</v>
      </c>
    </row>
    <row r="12619" spans="1:10" x14ac:dyDescent="0.25">
      <c r="A12619">
        <v>26</v>
      </c>
      <c r="B12619">
        <v>2018</v>
      </c>
      <c r="C12619" t="s">
        <v>41</v>
      </c>
      <c r="D12619" t="s">
        <v>58</v>
      </c>
      <c r="E12619" t="s">
        <v>35</v>
      </c>
      <c r="F12619">
        <v>6</v>
      </c>
      <c r="G12619" t="s">
        <v>38</v>
      </c>
      <c r="H12619" t="s">
        <v>46</v>
      </c>
      <c r="I12619" t="s">
        <v>37</v>
      </c>
      <c r="J12619">
        <v>2273.9</v>
      </c>
    </row>
    <row r="12620" spans="1:10" x14ac:dyDescent="0.25">
      <c r="A12620">
        <v>26</v>
      </c>
      <c r="B12620">
        <v>2018</v>
      </c>
      <c r="C12620" t="s">
        <v>41</v>
      </c>
      <c r="D12620" t="s">
        <v>59</v>
      </c>
      <c r="E12620" t="s">
        <v>35</v>
      </c>
      <c r="F12620">
        <v>1</v>
      </c>
      <c r="G12620" t="s">
        <v>38</v>
      </c>
      <c r="H12620" t="s">
        <v>2</v>
      </c>
      <c r="I12620" t="s">
        <v>37</v>
      </c>
      <c r="J12620">
        <v>1572.6</v>
      </c>
    </row>
    <row r="12621" spans="1:10" x14ac:dyDescent="0.25">
      <c r="A12621">
        <v>26</v>
      </c>
      <c r="B12621">
        <v>2018</v>
      </c>
      <c r="C12621" t="s">
        <v>41</v>
      </c>
      <c r="D12621" t="s">
        <v>59</v>
      </c>
      <c r="E12621" t="s">
        <v>35</v>
      </c>
      <c r="F12621">
        <v>2</v>
      </c>
      <c r="G12621" t="s">
        <v>38</v>
      </c>
      <c r="H12621" t="s">
        <v>46</v>
      </c>
      <c r="I12621" t="s">
        <v>51</v>
      </c>
      <c r="J12621">
        <v>2472.3000000000002</v>
      </c>
    </row>
    <row r="12622" spans="1:10" x14ac:dyDescent="0.25">
      <c r="A12622">
        <v>26</v>
      </c>
      <c r="B12622">
        <v>2018</v>
      </c>
      <c r="C12622" t="s">
        <v>41</v>
      </c>
      <c r="D12622" t="s">
        <v>59</v>
      </c>
      <c r="E12622" t="s">
        <v>35</v>
      </c>
      <c r="F12622">
        <v>3</v>
      </c>
      <c r="G12622" t="s">
        <v>38</v>
      </c>
      <c r="H12622" t="s">
        <v>46</v>
      </c>
      <c r="I12622" t="s">
        <v>51</v>
      </c>
      <c r="J12622">
        <v>2509.1999999999998</v>
      </c>
    </row>
    <row r="12623" spans="1:10" x14ac:dyDescent="0.25">
      <c r="A12623">
        <v>26</v>
      </c>
      <c r="B12623">
        <v>2018</v>
      </c>
      <c r="C12623" t="s">
        <v>41</v>
      </c>
      <c r="D12623" t="s">
        <v>59</v>
      </c>
      <c r="E12623" t="s">
        <v>35</v>
      </c>
      <c r="F12623">
        <v>4</v>
      </c>
      <c r="G12623" t="s">
        <v>38</v>
      </c>
      <c r="H12623" t="s">
        <v>2</v>
      </c>
      <c r="I12623" t="s">
        <v>37</v>
      </c>
      <c r="J12623">
        <v>2348.4</v>
      </c>
    </row>
    <row r="12624" spans="1:10" x14ac:dyDescent="0.25">
      <c r="A12624">
        <v>26</v>
      </c>
      <c r="B12624">
        <v>2018</v>
      </c>
      <c r="C12624" t="s">
        <v>41</v>
      </c>
      <c r="D12624" t="s">
        <v>59</v>
      </c>
      <c r="E12624" t="s">
        <v>35</v>
      </c>
      <c r="F12624">
        <v>5</v>
      </c>
      <c r="G12624" t="s">
        <v>45</v>
      </c>
      <c r="H12624" t="s">
        <v>46</v>
      </c>
      <c r="I12624" t="s">
        <v>37</v>
      </c>
      <c r="J12624">
        <v>2394.3000000000002</v>
      </c>
    </row>
    <row r="12625" spans="1:10" x14ac:dyDescent="0.25">
      <c r="A12625">
        <v>26</v>
      </c>
      <c r="B12625">
        <v>2018</v>
      </c>
      <c r="C12625" t="s">
        <v>41</v>
      </c>
      <c r="D12625" t="s">
        <v>59</v>
      </c>
      <c r="E12625" t="s">
        <v>35</v>
      </c>
      <c r="F12625">
        <v>6</v>
      </c>
      <c r="G12625" t="s">
        <v>38</v>
      </c>
      <c r="H12625" t="s">
        <v>46</v>
      </c>
      <c r="I12625" t="s">
        <v>51</v>
      </c>
      <c r="J12625">
        <v>2260.4</v>
      </c>
    </row>
    <row r="12626" spans="1:10" x14ac:dyDescent="0.25">
      <c r="A12626">
        <v>27</v>
      </c>
      <c r="B12626">
        <v>2017</v>
      </c>
      <c r="C12626" t="s">
        <v>41</v>
      </c>
      <c r="D12626" t="s">
        <v>58</v>
      </c>
      <c r="E12626" t="s">
        <v>35</v>
      </c>
      <c r="F12626">
        <v>1</v>
      </c>
      <c r="G12626" t="s">
        <v>38</v>
      </c>
      <c r="H12626" t="s">
        <v>2</v>
      </c>
      <c r="I12626" t="s">
        <v>51</v>
      </c>
      <c r="J12626">
        <v>2033.1</v>
      </c>
    </row>
    <row r="12627" spans="1:10" x14ac:dyDescent="0.25">
      <c r="A12627">
        <v>27</v>
      </c>
      <c r="B12627">
        <v>2017</v>
      </c>
      <c r="C12627" t="s">
        <v>41</v>
      </c>
      <c r="D12627" t="s">
        <v>58</v>
      </c>
      <c r="E12627" t="s">
        <v>35</v>
      </c>
      <c r="F12627">
        <v>2</v>
      </c>
      <c r="G12627" t="s">
        <v>45</v>
      </c>
      <c r="H12627" t="s">
        <v>46</v>
      </c>
      <c r="I12627" t="s">
        <v>51</v>
      </c>
      <c r="J12627">
        <v>2191.9</v>
      </c>
    </row>
    <row r="12628" spans="1:10" x14ac:dyDescent="0.25">
      <c r="A12628">
        <v>27</v>
      </c>
      <c r="B12628">
        <v>2017</v>
      </c>
      <c r="C12628" t="s">
        <v>41</v>
      </c>
      <c r="D12628" t="s">
        <v>58</v>
      </c>
      <c r="E12628" t="s">
        <v>35</v>
      </c>
      <c r="F12628">
        <v>3</v>
      </c>
      <c r="G12628" t="s">
        <v>38</v>
      </c>
      <c r="H12628" t="s">
        <v>46</v>
      </c>
      <c r="I12628" t="s">
        <v>51</v>
      </c>
      <c r="J12628">
        <v>2610</v>
      </c>
    </row>
    <row r="12629" spans="1:10" x14ac:dyDescent="0.25">
      <c r="A12629">
        <v>27</v>
      </c>
      <c r="B12629">
        <v>2017</v>
      </c>
      <c r="C12629" t="s">
        <v>41</v>
      </c>
      <c r="D12629" t="s">
        <v>58</v>
      </c>
      <c r="E12629" t="s">
        <v>35</v>
      </c>
      <c r="F12629">
        <v>4</v>
      </c>
      <c r="G12629" t="s">
        <v>45</v>
      </c>
      <c r="H12629" t="s">
        <v>46</v>
      </c>
      <c r="I12629" t="s">
        <v>37</v>
      </c>
      <c r="J12629">
        <v>2241.3000000000002</v>
      </c>
    </row>
    <row r="12630" spans="1:10" x14ac:dyDescent="0.25">
      <c r="A12630">
        <v>27</v>
      </c>
      <c r="B12630">
        <v>2017</v>
      </c>
      <c r="C12630" t="s">
        <v>41</v>
      </c>
      <c r="D12630" t="s">
        <v>58</v>
      </c>
      <c r="E12630" t="s">
        <v>35</v>
      </c>
      <c r="F12630">
        <v>5</v>
      </c>
      <c r="G12630" t="s">
        <v>45</v>
      </c>
      <c r="H12630" t="s">
        <v>2</v>
      </c>
      <c r="I12630" t="s">
        <v>51</v>
      </c>
      <c r="J12630">
        <v>1741.9</v>
      </c>
    </row>
    <row r="12631" spans="1:10" x14ac:dyDescent="0.25">
      <c r="A12631">
        <v>27</v>
      </c>
      <c r="B12631">
        <v>2017</v>
      </c>
      <c r="C12631" t="s">
        <v>41</v>
      </c>
      <c r="D12631" t="s">
        <v>58</v>
      </c>
      <c r="E12631" t="s">
        <v>35</v>
      </c>
      <c r="F12631">
        <v>6</v>
      </c>
      <c r="G12631" t="s">
        <v>38</v>
      </c>
      <c r="H12631" t="s">
        <v>46</v>
      </c>
      <c r="I12631" t="s">
        <v>37</v>
      </c>
      <c r="J12631">
        <v>2079.6</v>
      </c>
    </row>
    <row r="12632" spans="1:10" x14ac:dyDescent="0.25">
      <c r="A12632">
        <v>27</v>
      </c>
      <c r="B12632">
        <v>2017</v>
      </c>
      <c r="C12632" t="s">
        <v>41</v>
      </c>
      <c r="D12632" t="s">
        <v>59</v>
      </c>
      <c r="E12632" t="s">
        <v>35</v>
      </c>
      <c r="F12632">
        <v>1</v>
      </c>
      <c r="G12632" t="s">
        <v>45</v>
      </c>
      <c r="H12632" t="s">
        <v>2</v>
      </c>
      <c r="I12632" t="s">
        <v>51</v>
      </c>
      <c r="J12632">
        <v>1781.2</v>
      </c>
    </row>
    <row r="12633" spans="1:10" x14ac:dyDescent="0.25">
      <c r="A12633">
        <v>27</v>
      </c>
      <c r="B12633">
        <v>2017</v>
      </c>
      <c r="C12633" t="s">
        <v>41</v>
      </c>
      <c r="D12633" t="s">
        <v>59</v>
      </c>
      <c r="E12633" t="s">
        <v>35</v>
      </c>
      <c r="F12633">
        <v>2</v>
      </c>
      <c r="G12633" t="s">
        <v>38</v>
      </c>
      <c r="H12633" t="s">
        <v>46</v>
      </c>
      <c r="I12633" t="s">
        <v>51</v>
      </c>
      <c r="J12633">
        <v>2163</v>
      </c>
    </row>
    <row r="12634" spans="1:10" x14ac:dyDescent="0.25">
      <c r="A12634">
        <v>27</v>
      </c>
      <c r="B12634">
        <v>2017</v>
      </c>
      <c r="C12634" t="s">
        <v>41</v>
      </c>
      <c r="D12634" t="s">
        <v>59</v>
      </c>
      <c r="E12634" t="s">
        <v>35</v>
      </c>
      <c r="F12634">
        <v>3</v>
      </c>
      <c r="G12634" t="s">
        <v>45</v>
      </c>
      <c r="H12634" t="s">
        <v>2</v>
      </c>
      <c r="I12634" t="s">
        <v>51</v>
      </c>
      <c r="J12634">
        <v>1554.8</v>
      </c>
    </row>
    <row r="12635" spans="1:10" x14ac:dyDescent="0.25">
      <c r="A12635">
        <v>27</v>
      </c>
      <c r="B12635">
        <v>2017</v>
      </c>
      <c r="C12635" t="s">
        <v>41</v>
      </c>
      <c r="D12635" t="s">
        <v>59</v>
      </c>
      <c r="E12635" t="s">
        <v>35</v>
      </c>
      <c r="F12635">
        <v>4</v>
      </c>
      <c r="G12635" t="s">
        <v>38</v>
      </c>
      <c r="H12635" t="s">
        <v>46</v>
      </c>
      <c r="I12635" t="s">
        <v>37</v>
      </c>
      <c r="J12635">
        <v>2707.8</v>
      </c>
    </row>
    <row r="12636" spans="1:10" x14ac:dyDescent="0.25">
      <c r="A12636">
        <v>27</v>
      </c>
      <c r="B12636">
        <v>2017</v>
      </c>
      <c r="C12636" t="s">
        <v>41</v>
      </c>
      <c r="D12636" t="s">
        <v>59</v>
      </c>
      <c r="E12636" t="s">
        <v>35</v>
      </c>
      <c r="F12636">
        <v>5</v>
      </c>
      <c r="G12636" t="s">
        <v>38</v>
      </c>
      <c r="H12636" t="s">
        <v>2</v>
      </c>
      <c r="I12636" t="s">
        <v>51</v>
      </c>
      <c r="J12636">
        <v>2629.5</v>
      </c>
    </row>
    <row r="12637" spans="1:10" x14ac:dyDescent="0.25">
      <c r="A12637">
        <v>27</v>
      </c>
      <c r="B12637">
        <v>2017</v>
      </c>
      <c r="C12637" t="s">
        <v>41</v>
      </c>
      <c r="D12637" t="s">
        <v>59</v>
      </c>
      <c r="E12637" t="s">
        <v>35</v>
      </c>
      <c r="F12637">
        <v>6</v>
      </c>
      <c r="G12637" t="s">
        <v>38</v>
      </c>
      <c r="H12637" t="s">
        <v>2</v>
      </c>
      <c r="I12637" t="s">
        <v>51</v>
      </c>
      <c r="J12637">
        <v>1549.3</v>
      </c>
    </row>
    <row r="12638" spans="1:10" x14ac:dyDescent="0.25">
      <c r="A12638">
        <v>27</v>
      </c>
      <c r="B12638">
        <v>2018</v>
      </c>
      <c r="C12638" t="s">
        <v>41</v>
      </c>
      <c r="D12638" t="s">
        <v>58</v>
      </c>
      <c r="E12638" t="s">
        <v>35</v>
      </c>
      <c r="F12638">
        <v>1</v>
      </c>
      <c r="G12638" t="s">
        <v>38</v>
      </c>
      <c r="H12638" t="s">
        <v>46</v>
      </c>
      <c r="I12638" t="s">
        <v>37</v>
      </c>
      <c r="J12638">
        <v>2970.1</v>
      </c>
    </row>
    <row r="12639" spans="1:10" x14ac:dyDescent="0.25">
      <c r="A12639">
        <v>27</v>
      </c>
      <c r="B12639">
        <v>2018</v>
      </c>
      <c r="C12639" t="s">
        <v>41</v>
      </c>
      <c r="D12639" t="s">
        <v>58</v>
      </c>
      <c r="E12639" t="s">
        <v>35</v>
      </c>
      <c r="F12639">
        <v>2</v>
      </c>
      <c r="G12639" t="s">
        <v>45</v>
      </c>
      <c r="H12639" t="s">
        <v>2</v>
      </c>
      <c r="I12639" t="s">
        <v>37</v>
      </c>
      <c r="J12639">
        <v>2237.6</v>
      </c>
    </row>
    <row r="12640" spans="1:10" x14ac:dyDescent="0.25">
      <c r="A12640">
        <v>27</v>
      </c>
      <c r="B12640">
        <v>2018</v>
      </c>
      <c r="C12640" t="s">
        <v>41</v>
      </c>
      <c r="D12640" t="s">
        <v>58</v>
      </c>
      <c r="E12640" t="s">
        <v>35</v>
      </c>
      <c r="F12640">
        <v>3</v>
      </c>
      <c r="G12640" t="s">
        <v>45</v>
      </c>
      <c r="H12640" t="s">
        <v>46</v>
      </c>
      <c r="I12640" t="s">
        <v>51</v>
      </c>
      <c r="J12640">
        <v>2916.6</v>
      </c>
    </row>
    <row r="12641" spans="1:10" x14ac:dyDescent="0.25">
      <c r="A12641">
        <v>27</v>
      </c>
      <c r="B12641">
        <v>2018</v>
      </c>
      <c r="C12641" t="s">
        <v>41</v>
      </c>
      <c r="D12641" t="s">
        <v>58</v>
      </c>
      <c r="E12641" t="s">
        <v>35</v>
      </c>
      <c r="F12641">
        <v>4</v>
      </c>
      <c r="G12641" t="s">
        <v>45</v>
      </c>
      <c r="H12641" t="s">
        <v>46</v>
      </c>
      <c r="I12641" t="s">
        <v>51</v>
      </c>
      <c r="J12641">
        <v>2483.3000000000002</v>
      </c>
    </row>
    <row r="12642" spans="1:10" x14ac:dyDescent="0.25">
      <c r="A12642">
        <v>27</v>
      </c>
      <c r="B12642">
        <v>2018</v>
      </c>
      <c r="C12642" t="s">
        <v>41</v>
      </c>
      <c r="D12642" t="s">
        <v>58</v>
      </c>
      <c r="E12642" t="s">
        <v>35</v>
      </c>
      <c r="F12642">
        <v>5</v>
      </c>
      <c r="G12642" t="s">
        <v>38</v>
      </c>
      <c r="H12642" t="s">
        <v>2</v>
      </c>
      <c r="I12642" t="s">
        <v>37</v>
      </c>
      <c r="J12642">
        <v>2159.5</v>
      </c>
    </row>
    <row r="12643" spans="1:10" x14ac:dyDescent="0.25">
      <c r="A12643">
        <v>27</v>
      </c>
      <c r="B12643">
        <v>2018</v>
      </c>
      <c r="C12643" t="s">
        <v>41</v>
      </c>
      <c r="D12643" t="s">
        <v>58</v>
      </c>
      <c r="E12643" t="s">
        <v>35</v>
      </c>
      <c r="F12643">
        <v>6</v>
      </c>
      <c r="G12643" t="s">
        <v>38</v>
      </c>
      <c r="H12643" t="s">
        <v>2</v>
      </c>
      <c r="I12643" t="s">
        <v>51</v>
      </c>
      <c r="J12643">
        <v>2387.6</v>
      </c>
    </row>
    <row r="12644" spans="1:10" x14ac:dyDescent="0.25">
      <c r="A12644">
        <v>27</v>
      </c>
      <c r="B12644">
        <v>2018</v>
      </c>
      <c r="C12644" t="s">
        <v>41</v>
      </c>
      <c r="D12644" t="s">
        <v>59</v>
      </c>
      <c r="E12644" t="s">
        <v>35</v>
      </c>
      <c r="F12644">
        <v>1</v>
      </c>
      <c r="G12644" t="s">
        <v>45</v>
      </c>
      <c r="H12644" t="s">
        <v>46</v>
      </c>
      <c r="I12644" t="s">
        <v>37</v>
      </c>
      <c r="J12644">
        <v>2300.1</v>
      </c>
    </row>
    <row r="12645" spans="1:10" x14ac:dyDescent="0.25">
      <c r="A12645">
        <v>27</v>
      </c>
      <c r="B12645">
        <v>2018</v>
      </c>
      <c r="C12645" t="s">
        <v>41</v>
      </c>
      <c r="D12645" t="s">
        <v>59</v>
      </c>
      <c r="E12645" t="s">
        <v>35</v>
      </c>
      <c r="F12645">
        <v>2</v>
      </c>
      <c r="G12645" t="s">
        <v>38</v>
      </c>
      <c r="H12645" t="s">
        <v>46</v>
      </c>
      <c r="I12645" t="s">
        <v>37</v>
      </c>
      <c r="J12645">
        <v>2180</v>
      </c>
    </row>
    <row r="12646" spans="1:10" x14ac:dyDescent="0.25">
      <c r="A12646">
        <v>27</v>
      </c>
      <c r="B12646">
        <v>2018</v>
      </c>
      <c r="C12646" t="s">
        <v>41</v>
      </c>
      <c r="D12646" t="s">
        <v>59</v>
      </c>
      <c r="E12646" t="s">
        <v>35</v>
      </c>
      <c r="F12646">
        <v>3</v>
      </c>
      <c r="G12646" t="s">
        <v>38</v>
      </c>
      <c r="H12646" t="s">
        <v>2</v>
      </c>
      <c r="I12646" t="s">
        <v>37</v>
      </c>
      <c r="J12646">
        <v>1910.6</v>
      </c>
    </row>
    <row r="12647" spans="1:10" x14ac:dyDescent="0.25">
      <c r="A12647">
        <v>27</v>
      </c>
      <c r="B12647">
        <v>2018</v>
      </c>
      <c r="C12647" t="s">
        <v>41</v>
      </c>
      <c r="D12647" t="s">
        <v>59</v>
      </c>
      <c r="E12647" t="s">
        <v>35</v>
      </c>
      <c r="F12647">
        <v>4</v>
      </c>
      <c r="G12647" t="s">
        <v>45</v>
      </c>
      <c r="H12647" t="s">
        <v>2</v>
      </c>
      <c r="I12647" t="s">
        <v>51</v>
      </c>
      <c r="J12647">
        <v>2462.4</v>
      </c>
    </row>
    <row r="12648" spans="1:10" x14ac:dyDescent="0.25">
      <c r="A12648">
        <v>27</v>
      </c>
      <c r="B12648">
        <v>2018</v>
      </c>
      <c r="C12648" t="s">
        <v>41</v>
      </c>
      <c r="D12648" t="s">
        <v>59</v>
      </c>
      <c r="E12648" t="s">
        <v>35</v>
      </c>
      <c r="F12648">
        <v>5</v>
      </c>
      <c r="G12648" t="s">
        <v>38</v>
      </c>
      <c r="H12648" t="s">
        <v>46</v>
      </c>
      <c r="I12648" t="s">
        <v>37</v>
      </c>
      <c r="J12648">
        <v>2199.8000000000002</v>
      </c>
    </row>
    <row r="12649" spans="1:10" x14ac:dyDescent="0.25">
      <c r="A12649">
        <v>27</v>
      </c>
      <c r="B12649">
        <v>2018</v>
      </c>
      <c r="C12649" t="s">
        <v>41</v>
      </c>
      <c r="D12649" t="s">
        <v>59</v>
      </c>
      <c r="E12649" t="s">
        <v>35</v>
      </c>
      <c r="F12649">
        <v>6</v>
      </c>
      <c r="G12649" t="s">
        <v>38</v>
      </c>
      <c r="H12649" t="s">
        <v>46</v>
      </c>
      <c r="I12649" t="s">
        <v>37</v>
      </c>
      <c r="J12649">
        <v>2426</v>
      </c>
    </row>
    <row r="12650" spans="1:10" x14ac:dyDescent="0.25">
      <c r="A12650">
        <v>28</v>
      </c>
      <c r="B12650">
        <v>2017</v>
      </c>
      <c r="C12650" t="s">
        <v>41</v>
      </c>
      <c r="D12650" t="s">
        <v>58</v>
      </c>
      <c r="E12650" t="s">
        <v>35</v>
      </c>
      <c r="F12650">
        <v>1</v>
      </c>
      <c r="G12650" t="s">
        <v>38</v>
      </c>
      <c r="H12650" t="s">
        <v>2</v>
      </c>
      <c r="I12650" t="s">
        <v>37</v>
      </c>
      <c r="J12650">
        <v>1524.8</v>
      </c>
    </row>
    <row r="12651" spans="1:10" x14ac:dyDescent="0.25">
      <c r="A12651">
        <v>28</v>
      </c>
      <c r="B12651">
        <v>2017</v>
      </c>
      <c r="C12651" t="s">
        <v>41</v>
      </c>
      <c r="D12651" t="s">
        <v>58</v>
      </c>
      <c r="E12651" t="s">
        <v>35</v>
      </c>
      <c r="F12651">
        <v>2</v>
      </c>
      <c r="G12651" t="s">
        <v>38</v>
      </c>
      <c r="H12651" t="s">
        <v>46</v>
      </c>
      <c r="I12651" t="s">
        <v>51</v>
      </c>
      <c r="J12651">
        <v>2551.5</v>
      </c>
    </row>
    <row r="12652" spans="1:10" x14ac:dyDescent="0.25">
      <c r="A12652">
        <v>28</v>
      </c>
      <c r="B12652">
        <v>2017</v>
      </c>
      <c r="C12652" t="s">
        <v>41</v>
      </c>
      <c r="D12652" t="s">
        <v>58</v>
      </c>
      <c r="E12652" t="s">
        <v>35</v>
      </c>
      <c r="F12652">
        <v>3</v>
      </c>
      <c r="G12652" t="s">
        <v>45</v>
      </c>
      <c r="H12652" t="s">
        <v>2</v>
      </c>
      <c r="I12652" t="s">
        <v>51</v>
      </c>
      <c r="J12652">
        <v>2026.8</v>
      </c>
    </row>
    <row r="12653" spans="1:10" x14ac:dyDescent="0.25">
      <c r="A12653">
        <v>28</v>
      </c>
      <c r="B12653">
        <v>2017</v>
      </c>
      <c r="C12653" t="s">
        <v>41</v>
      </c>
      <c r="D12653" t="s">
        <v>58</v>
      </c>
      <c r="E12653" t="s">
        <v>35</v>
      </c>
      <c r="F12653">
        <v>4</v>
      </c>
      <c r="G12653" t="s">
        <v>38</v>
      </c>
      <c r="H12653" t="s">
        <v>2</v>
      </c>
      <c r="I12653" t="s">
        <v>37</v>
      </c>
      <c r="J12653">
        <v>2194.6999999999998</v>
      </c>
    </row>
    <row r="12654" spans="1:10" x14ac:dyDescent="0.25">
      <c r="A12654">
        <v>28</v>
      </c>
      <c r="B12654">
        <v>2017</v>
      </c>
      <c r="C12654" t="s">
        <v>41</v>
      </c>
      <c r="D12654" t="s">
        <v>58</v>
      </c>
      <c r="E12654" t="s">
        <v>35</v>
      </c>
      <c r="F12654">
        <v>5</v>
      </c>
      <c r="G12654" t="s">
        <v>38</v>
      </c>
      <c r="H12654" t="s">
        <v>46</v>
      </c>
      <c r="I12654" t="s">
        <v>37</v>
      </c>
      <c r="J12654">
        <v>1939.7</v>
      </c>
    </row>
    <row r="12655" spans="1:10" x14ac:dyDescent="0.25">
      <c r="A12655">
        <v>28</v>
      </c>
      <c r="B12655">
        <v>2017</v>
      </c>
      <c r="C12655" t="s">
        <v>41</v>
      </c>
      <c r="D12655" t="s">
        <v>58</v>
      </c>
      <c r="E12655" t="s">
        <v>35</v>
      </c>
      <c r="F12655">
        <v>6</v>
      </c>
      <c r="G12655" t="s">
        <v>45</v>
      </c>
      <c r="H12655" t="s">
        <v>46</v>
      </c>
      <c r="I12655" t="s">
        <v>37</v>
      </c>
      <c r="J12655">
        <v>2012.6</v>
      </c>
    </row>
    <row r="12656" spans="1:10" x14ac:dyDescent="0.25">
      <c r="A12656">
        <v>28</v>
      </c>
      <c r="B12656">
        <v>2017</v>
      </c>
      <c r="C12656" t="s">
        <v>41</v>
      </c>
      <c r="D12656" t="s">
        <v>59</v>
      </c>
      <c r="E12656" t="s">
        <v>35</v>
      </c>
      <c r="F12656">
        <v>1</v>
      </c>
      <c r="G12656" t="s">
        <v>38</v>
      </c>
      <c r="H12656" t="s">
        <v>46</v>
      </c>
      <c r="I12656" t="s">
        <v>51</v>
      </c>
      <c r="J12656">
        <v>2285.9</v>
      </c>
    </row>
    <row r="12657" spans="1:10" x14ac:dyDescent="0.25">
      <c r="A12657">
        <v>28</v>
      </c>
      <c r="B12657">
        <v>2017</v>
      </c>
      <c r="C12657" t="s">
        <v>41</v>
      </c>
      <c r="D12657" t="s">
        <v>59</v>
      </c>
      <c r="E12657" t="s">
        <v>35</v>
      </c>
      <c r="F12657">
        <v>2</v>
      </c>
      <c r="G12657" t="s">
        <v>45</v>
      </c>
      <c r="H12657" t="s">
        <v>46</v>
      </c>
      <c r="I12657" t="s">
        <v>37</v>
      </c>
      <c r="J12657">
        <v>2231.4</v>
      </c>
    </row>
    <row r="12658" spans="1:10" x14ac:dyDescent="0.25">
      <c r="A12658">
        <v>28</v>
      </c>
      <c r="B12658">
        <v>2017</v>
      </c>
      <c r="C12658" t="s">
        <v>41</v>
      </c>
      <c r="D12658" t="s">
        <v>59</v>
      </c>
      <c r="E12658" t="s">
        <v>35</v>
      </c>
      <c r="F12658">
        <v>3</v>
      </c>
      <c r="G12658" t="s">
        <v>38</v>
      </c>
      <c r="H12658" t="s">
        <v>46</v>
      </c>
      <c r="I12658" t="s">
        <v>51</v>
      </c>
      <c r="J12658">
        <v>1924.8</v>
      </c>
    </row>
    <row r="12659" spans="1:10" x14ac:dyDescent="0.25">
      <c r="A12659">
        <v>28</v>
      </c>
      <c r="B12659">
        <v>2017</v>
      </c>
      <c r="C12659" t="s">
        <v>41</v>
      </c>
      <c r="D12659" t="s">
        <v>59</v>
      </c>
      <c r="E12659" t="s">
        <v>35</v>
      </c>
      <c r="F12659">
        <v>4</v>
      </c>
      <c r="G12659" t="s">
        <v>45</v>
      </c>
      <c r="H12659" t="s">
        <v>2</v>
      </c>
      <c r="I12659" t="s">
        <v>51</v>
      </c>
      <c r="J12659">
        <v>1440.3</v>
      </c>
    </row>
    <row r="12660" spans="1:10" x14ac:dyDescent="0.25">
      <c r="A12660">
        <v>28</v>
      </c>
      <c r="B12660">
        <v>2017</v>
      </c>
      <c r="C12660" t="s">
        <v>41</v>
      </c>
      <c r="D12660" t="s">
        <v>59</v>
      </c>
      <c r="E12660" t="s">
        <v>35</v>
      </c>
      <c r="F12660">
        <v>5</v>
      </c>
      <c r="G12660" t="s">
        <v>45</v>
      </c>
      <c r="H12660" t="s">
        <v>2</v>
      </c>
      <c r="I12660" t="s">
        <v>51</v>
      </c>
      <c r="J12660">
        <v>2087.5</v>
      </c>
    </row>
    <row r="12661" spans="1:10" x14ac:dyDescent="0.25">
      <c r="A12661">
        <v>28</v>
      </c>
      <c r="B12661">
        <v>2017</v>
      </c>
      <c r="C12661" t="s">
        <v>41</v>
      </c>
      <c r="D12661" t="s">
        <v>59</v>
      </c>
      <c r="E12661" t="s">
        <v>35</v>
      </c>
      <c r="F12661">
        <v>6</v>
      </c>
      <c r="G12661" t="s">
        <v>45</v>
      </c>
      <c r="H12661" t="s">
        <v>2</v>
      </c>
      <c r="I12661" t="s">
        <v>37</v>
      </c>
      <c r="J12661">
        <v>1892.8</v>
      </c>
    </row>
    <row r="12662" spans="1:10" x14ac:dyDescent="0.25">
      <c r="A12662">
        <v>28</v>
      </c>
      <c r="B12662">
        <v>2018</v>
      </c>
      <c r="C12662" t="s">
        <v>41</v>
      </c>
      <c r="D12662" t="s">
        <v>58</v>
      </c>
      <c r="E12662" t="s">
        <v>35</v>
      </c>
      <c r="F12662">
        <v>1</v>
      </c>
      <c r="G12662" t="s">
        <v>38</v>
      </c>
      <c r="H12662" t="s">
        <v>46</v>
      </c>
      <c r="I12662" t="s">
        <v>51</v>
      </c>
      <c r="J12662">
        <v>2519.3000000000002</v>
      </c>
    </row>
    <row r="12663" spans="1:10" x14ac:dyDescent="0.25">
      <c r="A12663">
        <v>28</v>
      </c>
      <c r="B12663">
        <v>2018</v>
      </c>
      <c r="C12663" t="s">
        <v>41</v>
      </c>
      <c r="D12663" t="s">
        <v>58</v>
      </c>
      <c r="E12663" t="s">
        <v>35</v>
      </c>
      <c r="F12663">
        <v>2</v>
      </c>
      <c r="G12663" t="s">
        <v>45</v>
      </c>
      <c r="H12663" t="s">
        <v>46</v>
      </c>
      <c r="I12663" t="s">
        <v>37</v>
      </c>
      <c r="J12663">
        <v>2748.8</v>
      </c>
    </row>
    <row r="12664" spans="1:10" x14ac:dyDescent="0.25">
      <c r="A12664">
        <v>28</v>
      </c>
      <c r="B12664">
        <v>2018</v>
      </c>
      <c r="C12664" t="s">
        <v>41</v>
      </c>
      <c r="D12664" t="s">
        <v>58</v>
      </c>
      <c r="E12664" t="s">
        <v>35</v>
      </c>
      <c r="F12664">
        <v>3</v>
      </c>
      <c r="G12664" t="s">
        <v>38</v>
      </c>
      <c r="H12664" t="s">
        <v>46</v>
      </c>
      <c r="I12664" t="s">
        <v>37</v>
      </c>
      <c r="J12664">
        <v>1967.2</v>
      </c>
    </row>
    <row r="12665" spans="1:10" x14ac:dyDescent="0.25">
      <c r="A12665">
        <v>28</v>
      </c>
      <c r="B12665">
        <v>2018</v>
      </c>
      <c r="C12665" t="s">
        <v>41</v>
      </c>
      <c r="D12665" t="s">
        <v>58</v>
      </c>
      <c r="E12665" t="s">
        <v>35</v>
      </c>
      <c r="F12665">
        <v>4</v>
      </c>
      <c r="G12665" t="s">
        <v>38</v>
      </c>
      <c r="H12665" t="s">
        <v>46</v>
      </c>
      <c r="I12665" t="s">
        <v>51</v>
      </c>
      <c r="J12665">
        <v>1929.3</v>
      </c>
    </row>
    <row r="12666" spans="1:10" x14ac:dyDescent="0.25">
      <c r="A12666">
        <v>28</v>
      </c>
      <c r="B12666">
        <v>2018</v>
      </c>
      <c r="C12666" t="s">
        <v>41</v>
      </c>
      <c r="D12666" t="s">
        <v>58</v>
      </c>
      <c r="E12666" t="s">
        <v>35</v>
      </c>
      <c r="F12666">
        <v>5</v>
      </c>
      <c r="G12666" t="s">
        <v>45</v>
      </c>
      <c r="H12666" t="s">
        <v>46</v>
      </c>
      <c r="I12666" t="s">
        <v>37</v>
      </c>
      <c r="J12666">
        <v>2127.3000000000002</v>
      </c>
    </row>
    <row r="12667" spans="1:10" x14ac:dyDescent="0.25">
      <c r="A12667">
        <v>28</v>
      </c>
      <c r="B12667">
        <v>2018</v>
      </c>
      <c r="C12667" t="s">
        <v>41</v>
      </c>
      <c r="D12667" t="s">
        <v>58</v>
      </c>
      <c r="E12667" t="s">
        <v>35</v>
      </c>
      <c r="F12667">
        <v>6</v>
      </c>
      <c r="G12667" t="s">
        <v>38</v>
      </c>
      <c r="H12667" t="s">
        <v>46</v>
      </c>
      <c r="I12667" t="s">
        <v>51</v>
      </c>
      <c r="J12667">
        <v>2958.9</v>
      </c>
    </row>
    <row r="12668" spans="1:10" x14ac:dyDescent="0.25">
      <c r="A12668">
        <v>28</v>
      </c>
      <c r="B12668">
        <v>2018</v>
      </c>
      <c r="C12668" t="s">
        <v>41</v>
      </c>
      <c r="D12668" t="s">
        <v>59</v>
      </c>
      <c r="E12668" t="s">
        <v>35</v>
      </c>
      <c r="F12668">
        <v>1</v>
      </c>
      <c r="G12668" t="s">
        <v>38</v>
      </c>
      <c r="H12668" t="s">
        <v>46</v>
      </c>
      <c r="I12668" t="s">
        <v>37</v>
      </c>
      <c r="J12668">
        <v>2317.1</v>
      </c>
    </row>
    <row r="12669" spans="1:10" x14ac:dyDescent="0.25">
      <c r="A12669">
        <v>28</v>
      </c>
      <c r="B12669">
        <v>2018</v>
      </c>
      <c r="C12669" t="s">
        <v>41</v>
      </c>
      <c r="D12669" t="s">
        <v>59</v>
      </c>
      <c r="E12669" t="s">
        <v>35</v>
      </c>
      <c r="F12669">
        <v>2</v>
      </c>
      <c r="G12669" t="s">
        <v>45</v>
      </c>
      <c r="H12669" t="s">
        <v>2</v>
      </c>
      <c r="I12669" t="s">
        <v>51</v>
      </c>
      <c r="J12669">
        <v>2081.4</v>
      </c>
    </row>
    <row r="12670" spans="1:10" x14ac:dyDescent="0.25">
      <c r="A12670">
        <v>28</v>
      </c>
      <c r="B12670">
        <v>2018</v>
      </c>
      <c r="C12670" t="s">
        <v>41</v>
      </c>
      <c r="D12670" t="s">
        <v>59</v>
      </c>
      <c r="E12670" t="s">
        <v>35</v>
      </c>
      <c r="F12670">
        <v>3</v>
      </c>
      <c r="G12670" t="s">
        <v>38</v>
      </c>
      <c r="H12670" t="s">
        <v>46</v>
      </c>
      <c r="I12670" t="s">
        <v>37</v>
      </c>
      <c r="J12670">
        <v>2320.6999999999998</v>
      </c>
    </row>
    <row r="12671" spans="1:10" x14ac:dyDescent="0.25">
      <c r="A12671">
        <v>28</v>
      </c>
      <c r="B12671">
        <v>2018</v>
      </c>
      <c r="C12671" t="s">
        <v>41</v>
      </c>
      <c r="D12671" t="s">
        <v>59</v>
      </c>
      <c r="E12671" t="s">
        <v>35</v>
      </c>
      <c r="F12671">
        <v>4</v>
      </c>
      <c r="G12671" t="s">
        <v>45</v>
      </c>
      <c r="H12671" t="s">
        <v>46</v>
      </c>
      <c r="I12671" t="s">
        <v>37</v>
      </c>
      <c r="J12671">
        <v>2142.9</v>
      </c>
    </row>
    <row r="12672" spans="1:10" x14ac:dyDescent="0.25">
      <c r="A12672">
        <v>28</v>
      </c>
      <c r="B12672">
        <v>2018</v>
      </c>
      <c r="C12672" t="s">
        <v>41</v>
      </c>
      <c r="D12672" t="s">
        <v>59</v>
      </c>
      <c r="E12672" t="s">
        <v>35</v>
      </c>
      <c r="F12672">
        <v>5</v>
      </c>
      <c r="G12672" t="s">
        <v>38</v>
      </c>
      <c r="H12672" t="s">
        <v>2</v>
      </c>
      <c r="I12672" t="s">
        <v>37</v>
      </c>
      <c r="J12672">
        <v>1957.5</v>
      </c>
    </row>
    <row r="12673" spans="1:10" x14ac:dyDescent="0.25">
      <c r="A12673">
        <v>28</v>
      </c>
      <c r="B12673">
        <v>2018</v>
      </c>
      <c r="C12673" t="s">
        <v>41</v>
      </c>
      <c r="D12673" t="s">
        <v>59</v>
      </c>
      <c r="E12673" t="s">
        <v>35</v>
      </c>
      <c r="F12673">
        <v>6</v>
      </c>
      <c r="G12673" t="s">
        <v>45</v>
      </c>
      <c r="H12673" t="s">
        <v>46</v>
      </c>
      <c r="I12673" t="s">
        <v>51</v>
      </c>
      <c r="J12673">
        <v>2117.8000000000002</v>
      </c>
    </row>
    <row r="12674" spans="1:10" x14ac:dyDescent="0.25">
      <c r="A12674">
        <v>29</v>
      </c>
      <c r="B12674">
        <v>2017</v>
      </c>
      <c r="C12674" t="s">
        <v>41</v>
      </c>
      <c r="D12674" t="s">
        <v>58</v>
      </c>
      <c r="E12674" t="s">
        <v>35</v>
      </c>
      <c r="F12674">
        <v>1</v>
      </c>
      <c r="G12674" t="s">
        <v>38</v>
      </c>
      <c r="H12674" t="s">
        <v>46</v>
      </c>
      <c r="I12674" t="s">
        <v>51</v>
      </c>
      <c r="J12674">
        <v>2331</v>
      </c>
    </row>
    <row r="12675" spans="1:10" x14ac:dyDescent="0.25">
      <c r="A12675">
        <v>29</v>
      </c>
      <c r="B12675">
        <v>2017</v>
      </c>
      <c r="C12675" t="s">
        <v>41</v>
      </c>
      <c r="D12675" t="s">
        <v>58</v>
      </c>
      <c r="E12675" t="s">
        <v>35</v>
      </c>
      <c r="F12675">
        <v>2</v>
      </c>
      <c r="G12675" t="s">
        <v>38</v>
      </c>
      <c r="H12675" t="s">
        <v>46</v>
      </c>
      <c r="I12675" t="s">
        <v>37</v>
      </c>
      <c r="J12675">
        <v>2802.4</v>
      </c>
    </row>
    <row r="12676" spans="1:10" x14ac:dyDescent="0.25">
      <c r="A12676">
        <v>29</v>
      </c>
      <c r="B12676">
        <v>2017</v>
      </c>
      <c r="C12676" t="s">
        <v>41</v>
      </c>
      <c r="D12676" t="s">
        <v>58</v>
      </c>
      <c r="E12676" t="s">
        <v>35</v>
      </c>
      <c r="F12676">
        <v>3</v>
      </c>
      <c r="G12676" t="s">
        <v>38</v>
      </c>
      <c r="H12676" t="s">
        <v>2</v>
      </c>
      <c r="I12676" t="s">
        <v>37</v>
      </c>
      <c r="J12676">
        <v>2353.4</v>
      </c>
    </row>
    <row r="12677" spans="1:10" x14ac:dyDescent="0.25">
      <c r="A12677">
        <v>29</v>
      </c>
      <c r="B12677">
        <v>2017</v>
      </c>
      <c r="C12677" t="s">
        <v>41</v>
      </c>
      <c r="D12677" t="s">
        <v>58</v>
      </c>
      <c r="E12677" t="s">
        <v>35</v>
      </c>
      <c r="F12677">
        <v>4</v>
      </c>
      <c r="G12677" t="s">
        <v>38</v>
      </c>
      <c r="H12677" t="s">
        <v>46</v>
      </c>
      <c r="I12677" t="s">
        <v>37</v>
      </c>
      <c r="J12677">
        <v>1931.7</v>
      </c>
    </row>
    <row r="12678" spans="1:10" x14ac:dyDescent="0.25">
      <c r="A12678">
        <v>29</v>
      </c>
      <c r="B12678">
        <v>2017</v>
      </c>
      <c r="C12678" t="s">
        <v>41</v>
      </c>
      <c r="D12678" t="s">
        <v>58</v>
      </c>
      <c r="E12678" t="s">
        <v>35</v>
      </c>
      <c r="F12678">
        <v>5</v>
      </c>
      <c r="G12678" t="s">
        <v>38</v>
      </c>
      <c r="H12678" t="s">
        <v>46</v>
      </c>
      <c r="I12678" t="s">
        <v>37</v>
      </c>
      <c r="J12678">
        <v>1991.3</v>
      </c>
    </row>
    <row r="12679" spans="1:10" x14ac:dyDescent="0.25">
      <c r="A12679">
        <v>29</v>
      </c>
      <c r="B12679">
        <v>2017</v>
      </c>
      <c r="C12679" t="s">
        <v>41</v>
      </c>
      <c r="D12679" t="s">
        <v>58</v>
      </c>
      <c r="E12679" t="s">
        <v>35</v>
      </c>
      <c r="F12679">
        <v>6</v>
      </c>
      <c r="G12679" t="s">
        <v>38</v>
      </c>
      <c r="H12679" t="s">
        <v>2</v>
      </c>
      <c r="I12679" t="s">
        <v>37</v>
      </c>
      <c r="J12679">
        <v>1859.6</v>
      </c>
    </row>
    <row r="12680" spans="1:10" x14ac:dyDescent="0.25">
      <c r="A12680">
        <v>29</v>
      </c>
      <c r="B12680">
        <v>2017</v>
      </c>
      <c r="C12680" t="s">
        <v>41</v>
      </c>
      <c r="D12680" t="s">
        <v>59</v>
      </c>
      <c r="E12680" t="s">
        <v>35</v>
      </c>
      <c r="F12680">
        <v>1</v>
      </c>
      <c r="G12680" t="s">
        <v>45</v>
      </c>
      <c r="H12680" t="s">
        <v>2</v>
      </c>
      <c r="I12680" t="s">
        <v>51</v>
      </c>
      <c r="J12680">
        <v>1977.6</v>
      </c>
    </row>
    <row r="12681" spans="1:10" x14ac:dyDescent="0.25">
      <c r="A12681">
        <v>29</v>
      </c>
      <c r="B12681">
        <v>2017</v>
      </c>
      <c r="C12681" t="s">
        <v>41</v>
      </c>
      <c r="D12681" t="s">
        <v>59</v>
      </c>
      <c r="E12681" t="s">
        <v>35</v>
      </c>
      <c r="F12681">
        <v>2</v>
      </c>
      <c r="G12681" t="s">
        <v>38</v>
      </c>
      <c r="H12681" t="s">
        <v>2</v>
      </c>
      <c r="I12681" t="s">
        <v>51</v>
      </c>
      <c r="J12681">
        <v>2343.8000000000002</v>
      </c>
    </row>
    <row r="12682" spans="1:10" x14ac:dyDescent="0.25">
      <c r="A12682">
        <v>29</v>
      </c>
      <c r="B12682">
        <v>2017</v>
      </c>
      <c r="C12682" t="s">
        <v>41</v>
      </c>
      <c r="D12682" t="s">
        <v>59</v>
      </c>
      <c r="E12682" t="s">
        <v>35</v>
      </c>
      <c r="F12682">
        <v>3</v>
      </c>
      <c r="G12682" t="s">
        <v>45</v>
      </c>
      <c r="H12682" t="s">
        <v>46</v>
      </c>
      <c r="I12682" t="s">
        <v>51</v>
      </c>
      <c r="J12682">
        <v>2186.3000000000002</v>
      </c>
    </row>
    <row r="12683" spans="1:10" x14ac:dyDescent="0.25">
      <c r="A12683">
        <v>29</v>
      </c>
      <c r="B12683">
        <v>2017</v>
      </c>
      <c r="C12683" t="s">
        <v>41</v>
      </c>
      <c r="D12683" t="s">
        <v>59</v>
      </c>
      <c r="E12683" t="s">
        <v>35</v>
      </c>
      <c r="F12683">
        <v>4</v>
      </c>
      <c r="G12683" t="s">
        <v>45</v>
      </c>
      <c r="H12683" t="s">
        <v>2</v>
      </c>
      <c r="I12683" t="s">
        <v>37</v>
      </c>
      <c r="J12683">
        <v>2009.3</v>
      </c>
    </row>
    <row r="12684" spans="1:10" x14ac:dyDescent="0.25">
      <c r="A12684">
        <v>29</v>
      </c>
      <c r="B12684">
        <v>2017</v>
      </c>
      <c r="C12684" t="s">
        <v>41</v>
      </c>
      <c r="D12684" t="s">
        <v>59</v>
      </c>
      <c r="E12684" t="s">
        <v>35</v>
      </c>
      <c r="F12684">
        <v>5</v>
      </c>
      <c r="G12684" t="s">
        <v>45</v>
      </c>
      <c r="H12684" t="s">
        <v>2</v>
      </c>
      <c r="I12684" t="s">
        <v>51</v>
      </c>
      <c r="J12684">
        <v>1975.9</v>
      </c>
    </row>
    <row r="12685" spans="1:10" x14ac:dyDescent="0.25">
      <c r="A12685">
        <v>29</v>
      </c>
      <c r="B12685">
        <v>2017</v>
      </c>
      <c r="C12685" t="s">
        <v>41</v>
      </c>
      <c r="D12685" t="s">
        <v>59</v>
      </c>
      <c r="E12685" t="s">
        <v>35</v>
      </c>
      <c r="F12685">
        <v>6</v>
      </c>
      <c r="G12685" t="s">
        <v>45</v>
      </c>
      <c r="H12685" t="s">
        <v>2</v>
      </c>
      <c r="I12685" t="s">
        <v>37</v>
      </c>
      <c r="J12685">
        <v>2332.4</v>
      </c>
    </row>
    <row r="12686" spans="1:10" x14ac:dyDescent="0.25">
      <c r="A12686">
        <v>29</v>
      </c>
      <c r="B12686">
        <v>2018</v>
      </c>
      <c r="C12686" t="s">
        <v>41</v>
      </c>
      <c r="D12686" t="s">
        <v>58</v>
      </c>
      <c r="E12686" t="s">
        <v>35</v>
      </c>
      <c r="F12686">
        <v>1</v>
      </c>
      <c r="G12686" t="s">
        <v>45</v>
      </c>
      <c r="H12686" t="s">
        <v>46</v>
      </c>
      <c r="I12686" t="s">
        <v>51</v>
      </c>
      <c r="J12686">
        <v>2446.6999999999998</v>
      </c>
    </row>
    <row r="12687" spans="1:10" x14ac:dyDescent="0.25">
      <c r="A12687">
        <v>29</v>
      </c>
      <c r="B12687">
        <v>2018</v>
      </c>
      <c r="C12687" t="s">
        <v>41</v>
      </c>
      <c r="D12687" t="s">
        <v>58</v>
      </c>
      <c r="E12687" t="s">
        <v>35</v>
      </c>
      <c r="F12687">
        <v>2</v>
      </c>
      <c r="G12687" t="s">
        <v>45</v>
      </c>
      <c r="H12687" t="s">
        <v>2</v>
      </c>
      <c r="I12687" t="s">
        <v>37</v>
      </c>
      <c r="J12687">
        <v>1837.1</v>
      </c>
    </row>
    <row r="12688" spans="1:10" x14ac:dyDescent="0.25">
      <c r="A12688">
        <v>29</v>
      </c>
      <c r="B12688">
        <v>2018</v>
      </c>
      <c r="C12688" t="s">
        <v>41</v>
      </c>
      <c r="D12688" t="s">
        <v>58</v>
      </c>
      <c r="E12688" t="s">
        <v>35</v>
      </c>
      <c r="F12688">
        <v>3</v>
      </c>
      <c r="G12688" t="s">
        <v>45</v>
      </c>
      <c r="H12688" t="s">
        <v>46</v>
      </c>
      <c r="I12688" t="s">
        <v>37</v>
      </c>
      <c r="J12688">
        <v>2927.9</v>
      </c>
    </row>
    <row r="12689" spans="1:10" x14ac:dyDescent="0.25">
      <c r="A12689">
        <v>29</v>
      </c>
      <c r="B12689">
        <v>2018</v>
      </c>
      <c r="C12689" t="s">
        <v>41</v>
      </c>
      <c r="D12689" t="s">
        <v>58</v>
      </c>
      <c r="E12689" t="s">
        <v>35</v>
      </c>
      <c r="F12689">
        <v>4</v>
      </c>
      <c r="G12689" t="s">
        <v>38</v>
      </c>
      <c r="H12689" t="s">
        <v>2</v>
      </c>
      <c r="I12689" t="s">
        <v>51</v>
      </c>
      <c r="J12689">
        <v>2326.8000000000002</v>
      </c>
    </row>
    <row r="12690" spans="1:10" x14ac:dyDescent="0.25">
      <c r="A12690">
        <v>29</v>
      </c>
      <c r="B12690">
        <v>2018</v>
      </c>
      <c r="C12690" t="s">
        <v>41</v>
      </c>
      <c r="D12690" t="s">
        <v>58</v>
      </c>
      <c r="E12690" t="s">
        <v>35</v>
      </c>
      <c r="F12690">
        <v>5</v>
      </c>
      <c r="G12690" t="s">
        <v>45</v>
      </c>
      <c r="H12690" t="s">
        <v>2</v>
      </c>
      <c r="I12690" t="s">
        <v>51</v>
      </c>
      <c r="J12690">
        <v>2188</v>
      </c>
    </row>
    <row r="12691" spans="1:10" x14ac:dyDescent="0.25">
      <c r="A12691">
        <v>29</v>
      </c>
      <c r="B12691">
        <v>2018</v>
      </c>
      <c r="C12691" t="s">
        <v>41</v>
      </c>
      <c r="D12691" t="s">
        <v>58</v>
      </c>
      <c r="E12691" t="s">
        <v>35</v>
      </c>
      <c r="F12691">
        <v>6</v>
      </c>
      <c r="G12691" t="s">
        <v>45</v>
      </c>
      <c r="H12691" t="s">
        <v>46</v>
      </c>
      <c r="I12691" t="s">
        <v>51</v>
      </c>
      <c r="J12691">
        <v>2526.9</v>
      </c>
    </row>
    <row r="12692" spans="1:10" x14ac:dyDescent="0.25">
      <c r="A12692">
        <v>29</v>
      </c>
      <c r="B12692">
        <v>2018</v>
      </c>
      <c r="C12692" t="s">
        <v>41</v>
      </c>
      <c r="D12692" t="s">
        <v>59</v>
      </c>
      <c r="E12692" t="s">
        <v>35</v>
      </c>
      <c r="F12692">
        <v>1</v>
      </c>
      <c r="G12692" t="s">
        <v>45</v>
      </c>
      <c r="H12692" t="s">
        <v>2</v>
      </c>
      <c r="I12692" t="s">
        <v>37</v>
      </c>
      <c r="J12692">
        <v>2595.6999999999998</v>
      </c>
    </row>
    <row r="12693" spans="1:10" x14ac:dyDescent="0.25">
      <c r="A12693">
        <v>29</v>
      </c>
      <c r="B12693">
        <v>2018</v>
      </c>
      <c r="C12693" t="s">
        <v>41</v>
      </c>
      <c r="D12693" t="s">
        <v>59</v>
      </c>
      <c r="E12693" t="s">
        <v>35</v>
      </c>
      <c r="F12693">
        <v>2</v>
      </c>
      <c r="G12693" t="s">
        <v>38</v>
      </c>
      <c r="H12693" t="s">
        <v>46</v>
      </c>
      <c r="I12693" t="s">
        <v>51</v>
      </c>
      <c r="J12693">
        <v>2264.5</v>
      </c>
    </row>
    <row r="12694" spans="1:10" x14ac:dyDescent="0.25">
      <c r="A12694">
        <v>29</v>
      </c>
      <c r="B12694">
        <v>2018</v>
      </c>
      <c r="C12694" t="s">
        <v>41</v>
      </c>
      <c r="D12694" t="s">
        <v>59</v>
      </c>
      <c r="E12694" t="s">
        <v>35</v>
      </c>
      <c r="F12694">
        <v>3</v>
      </c>
      <c r="G12694" t="s">
        <v>45</v>
      </c>
      <c r="H12694" t="s">
        <v>2</v>
      </c>
      <c r="I12694" t="s">
        <v>37</v>
      </c>
      <c r="J12694">
        <v>2017.8</v>
      </c>
    </row>
    <row r="12695" spans="1:10" x14ac:dyDescent="0.25">
      <c r="A12695">
        <v>29</v>
      </c>
      <c r="B12695">
        <v>2018</v>
      </c>
      <c r="C12695" t="s">
        <v>41</v>
      </c>
      <c r="D12695" t="s">
        <v>59</v>
      </c>
      <c r="E12695" t="s">
        <v>35</v>
      </c>
      <c r="F12695">
        <v>4</v>
      </c>
      <c r="G12695" t="s">
        <v>45</v>
      </c>
      <c r="H12695" t="s">
        <v>2</v>
      </c>
      <c r="I12695" t="s">
        <v>37</v>
      </c>
      <c r="J12695">
        <v>2009.4</v>
      </c>
    </row>
    <row r="12696" spans="1:10" x14ac:dyDescent="0.25">
      <c r="A12696">
        <v>29</v>
      </c>
      <c r="B12696">
        <v>2018</v>
      </c>
      <c r="C12696" t="s">
        <v>41</v>
      </c>
      <c r="D12696" t="s">
        <v>59</v>
      </c>
      <c r="E12696" t="s">
        <v>35</v>
      </c>
      <c r="F12696">
        <v>5</v>
      </c>
      <c r="G12696" t="s">
        <v>45</v>
      </c>
      <c r="H12696" t="s">
        <v>2</v>
      </c>
      <c r="I12696" t="s">
        <v>51</v>
      </c>
      <c r="J12696">
        <v>1952.7</v>
      </c>
    </row>
    <row r="12697" spans="1:10" x14ac:dyDescent="0.25">
      <c r="A12697">
        <v>29</v>
      </c>
      <c r="B12697">
        <v>2018</v>
      </c>
      <c r="C12697" t="s">
        <v>41</v>
      </c>
      <c r="D12697" t="s">
        <v>59</v>
      </c>
      <c r="E12697" t="s">
        <v>35</v>
      </c>
      <c r="F12697">
        <v>6</v>
      </c>
      <c r="G12697" t="s">
        <v>38</v>
      </c>
      <c r="H12697" t="s">
        <v>2</v>
      </c>
      <c r="I12697" t="s">
        <v>37</v>
      </c>
      <c r="J12697">
        <v>2190.4</v>
      </c>
    </row>
    <row r="12698" spans="1:10" x14ac:dyDescent="0.25">
      <c r="A12698">
        <v>30</v>
      </c>
      <c r="B12698">
        <v>2017</v>
      </c>
      <c r="C12698" t="s">
        <v>41</v>
      </c>
      <c r="D12698" t="s">
        <v>58</v>
      </c>
      <c r="E12698" t="s">
        <v>35</v>
      </c>
      <c r="F12698">
        <v>1</v>
      </c>
      <c r="G12698" t="s">
        <v>45</v>
      </c>
      <c r="H12698" t="s">
        <v>46</v>
      </c>
      <c r="I12698" t="s">
        <v>37</v>
      </c>
      <c r="J12698">
        <v>2548.4</v>
      </c>
    </row>
    <row r="12699" spans="1:10" x14ac:dyDescent="0.25">
      <c r="A12699">
        <v>30</v>
      </c>
      <c r="B12699">
        <v>2017</v>
      </c>
      <c r="C12699" t="s">
        <v>41</v>
      </c>
      <c r="D12699" t="s">
        <v>58</v>
      </c>
      <c r="E12699" t="s">
        <v>35</v>
      </c>
      <c r="F12699">
        <v>2</v>
      </c>
      <c r="G12699" t="s">
        <v>38</v>
      </c>
      <c r="H12699" t="s">
        <v>46</v>
      </c>
      <c r="I12699" t="s">
        <v>37</v>
      </c>
      <c r="J12699">
        <v>2007.5</v>
      </c>
    </row>
    <row r="12700" spans="1:10" x14ac:dyDescent="0.25">
      <c r="A12700">
        <v>30</v>
      </c>
      <c r="B12700">
        <v>2017</v>
      </c>
      <c r="C12700" t="s">
        <v>41</v>
      </c>
      <c r="D12700" t="s">
        <v>58</v>
      </c>
      <c r="E12700" t="s">
        <v>35</v>
      </c>
      <c r="F12700">
        <v>3</v>
      </c>
      <c r="G12700" t="s">
        <v>38</v>
      </c>
      <c r="H12700" t="s">
        <v>2</v>
      </c>
      <c r="I12700" t="s">
        <v>37</v>
      </c>
      <c r="J12700">
        <v>2460</v>
      </c>
    </row>
    <row r="12701" spans="1:10" x14ac:dyDescent="0.25">
      <c r="A12701">
        <v>30</v>
      </c>
      <c r="B12701">
        <v>2017</v>
      </c>
      <c r="C12701" t="s">
        <v>41</v>
      </c>
      <c r="D12701" t="s">
        <v>58</v>
      </c>
      <c r="E12701" t="s">
        <v>35</v>
      </c>
      <c r="F12701">
        <v>4</v>
      </c>
      <c r="G12701" t="s">
        <v>38</v>
      </c>
      <c r="H12701" t="s">
        <v>46</v>
      </c>
      <c r="I12701" t="s">
        <v>37</v>
      </c>
      <c r="J12701">
        <v>2072.1999999999998</v>
      </c>
    </row>
    <row r="12702" spans="1:10" x14ac:dyDescent="0.25">
      <c r="A12702">
        <v>30</v>
      </c>
      <c r="B12702">
        <v>2017</v>
      </c>
      <c r="C12702" t="s">
        <v>41</v>
      </c>
      <c r="D12702" t="s">
        <v>58</v>
      </c>
      <c r="E12702" t="s">
        <v>35</v>
      </c>
      <c r="F12702">
        <v>5</v>
      </c>
      <c r="G12702" t="s">
        <v>45</v>
      </c>
      <c r="H12702" t="s">
        <v>46</v>
      </c>
      <c r="I12702" t="s">
        <v>37</v>
      </c>
      <c r="J12702">
        <v>1858.9</v>
      </c>
    </row>
    <row r="12703" spans="1:10" x14ac:dyDescent="0.25">
      <c r="A12703">
        <v>30</v>
      </c>
      <c r="B12703">
        <v>2017</v>
      </c>
      <c r="C12703" t="s">
        <v>41</v>
      </c>
      <c r="D12703" t="s">
        <v>58</v>
      </c>
      <c r="E12703" t="s">
        <v>35</v>
      </c>
      <c r="F12703">
        <v>6</v>
      </c>
      <c r="G12703" t="s">
        <v>45</v>
      </c>
      <c r="H12703" t="s">
        <v>2</v>
      </c>
      <c r="I12703" t="s">
        <v>51</v>
      </c>
      <c r="J12703">
        <v>2259.4</v>
      </c>
    </row>
    <row r="12704" spans="1:10" x14ac:dyDescent="0.25">
      <c r="A12704">
        <v>30</v>
      </c>
      <c r="B12704">
        <v>2017</v>
      </c>
      <c r="C12704" t="s">
        <v>41</v>
      </c>
      <c r="D12704" t="s">
        <v>59</v>
      </c>
      <c r="E12704" t="s">
        <v>35</v>
      </c>
      <c r="F12704">
        <v>1</v>
      </c>
      <c r="G12704" t="s">
        <v>38</v>
      </c>
      <c r="H12704" t="s">
        <v>2</v>
      </c>
      <c r="I12704" t="s">
        <v>51</v>
      </c>
      <c r="J12704">
        <v>2151.6999999999998</v>
      </c>
    </row>
    <row r="12705" spans="1:10" x14ac:dyDescent="0.25">
      <c r="A12705">
        <v>30</v>
      </c>
      <c r="B12705">
        <v>2017</v>
      </c>
      <c r="C12705" t="s">
        <v>41</v>
      </c>
      <c r="D12705" t="s">
        <v>59</v>
      </c>
      <c r="E12705" t="s">
        <v>35</v>
      </c>
      <c r="F12705">
        <v>2</v>
      </c>
      <c r="G12705" t="s">
        <v>45</v>
      </c>
      <c r="H12705" t="s">
        <v>46</v>
      </c>
      <c r="I12705" t="s">
        <v>37</v>
      </c>
      <c r="J12705">
        <v>2266.4</v>
      </c>
    </row>
    <row r="12706" spans="1:10" x14ac:dyDescent="0.25">
      <c r="A12706">
        <v>30</v>
      </c>
      <c r="B12706">
        <v>2017</v>
      </c>
      <c r="C12706" t="s">
        <v>41</v>
      </c>
      <c r="D12706" t="s">
        <v>59</v>
      </c>
      <c r="E12706" t="s">
        <v>35</v>
      </c>
      <c r="F12706">
        <v>3</v>
      </c>
      <c r="G12706" t="s">
        <v>38</v>
      </c>
      <c r="H12706" t="s">
        <v>2</v>
      </c>
      <c r="I12706" t="s">
        <v>51</v>
      </c>
      <c r="J12706">
        <v>2462.4</v>
      </c>
    </row>
    <row r="12707" spans="1:10" x14ac:dyDescent="0.25">
      <c r="A12707">
        <v>30</v>
      </c>
      <c r="B12707">
        <v>2017</v>
      </c>
      <c r="C12707" t="s">
        <v>41</v>
      </c>
      <c r="D12707" t="s">
        <v>59</v>
      </c>
      <c r="E12707" t="s">
        <v>35</v>
      </c>
      <c r="F12707">
        <v>4</v>
      </c>
      <c r="G12707" t="s">
        <v>38</v>
      </c>
      <c r="H12707" t="s">
        <v>46</v>
      </c>
      <c r="I12707" t="s">
        <v>37</v>
      </c>
      <c r="J12707">
        <v>1635.4</v>
      </c>
    </row>
    <row r="12708" spans="1:10" x14ac:dyDescent="0.25">
      <c r="A12708">
        <v>30</v>
      </c>
      <c r="B12708">
        <v>2017</v>
      </c>
      <c r="C12708" t="s">
        <v>41</v>
      </c>
      <c r="D12708" t="s">
        <v>59</v>
      </c>
      <c r="E12708" t="s">
        <v>35</v>
      </c>
      <c r="F12708">
        <v>5</v>
      </c>
      <c r="G12708" t="s">
        <v>38</v>
      </c>
      <c r="H12708" t="s">
        <v>46</v>
      </c>
      <c r="I12708" t="s">
        <v>37</v>
      </c>
      <c r="J12708">
        <v>2049.9</v>
      </c>
    </row>
    <row r="12709" spans="1:10" x14ac:dyDescent="0.25">
      <c r="A12709">
        <v>30</v>
      </c>
      <c r="B12709">
        <v>2017</v>
      </c>
      <c r="C12709" t="s">
        <v>41</v>
      </c>
      <c r="D12709" t="s">
        <v>59</v>
      </c>
      <c r="E12709" t="s">
        <v>35</v>
      </c>
      <c r="F12709">
        <v>6</v>
      </c>
      <c r="G12709" t="s">
        <v>45</v>
      </c>
      <c r="H12709" t="s">
        <v>2</v>
      </c>
      <c r="I12709" t="s">
        <v>51</v>
      </c>
      <c r="J12709">
        <v>2121.1999999999998</v>
      </c>
    </row>
    <row r="12710" spans="1:10" x14ac:dyDescent="0.25">
      <c r="A12710">
        <v>30</v>
      </c>
      <c r="B12710">
        <v>2018</v>
      </c>
      <c r="C12710" t="s">
        <v>41</v>
      </c>
      <c r="D12710" t="s">
        <v>58</v>
      </c>
      <c r="E12710" t="s">
        <v>35</v>
      </c>
      <c r="F12710">
        <v>1</v>
      </c>
      <c r="G12710" t="s">
        <v>45</v>
      </c>
      <c r="H12710" t="s">
        <v>2</v>
      </c>
      <c r="I12710" t="s">
        <v>37</v>
      </c>
      <c r="J12710">
        <v>2297.5</v>
      </c>
    </row>
    <row r="12711" spans="1:10" x14ac:dyDescent="0.25">
      <c r="A12711">
        <v>30</v>
      </c>
      <c r="B12711">
        <v>2018</v>
      </c>
      <c r="C12711" t="s">
        <v>41</v>
      </c>
      <c r="D12711" t="s">
        <v>58</v>
      </c>
      <c r="E12711" t="s">
        <v>35</v>
      </c>
      <c r="F12711">
        <v>2</v>
      </c>
      <c r="G12711" t="s">
        <v>38</v>
      </c>
      <c r="H12711" t="s">
        <v>2</v>
      </c>
      <c r="I12711" t="s">
        <v>51</v>
      </c>
      <c r="J12711">
        <v>2342.3000000000002</v>
      </c>
    </row>
    <row r="12712" spans="1:10" x14ac:dyDescent="0.25">
      <c r="A12712">
        <v>30</v>
      </c>
      <c r="B12712">
        <v>2018</v>
      </c>
      <c r="C12712" t="s">
        <v>41</v>
      </c>
      <c r="D12712" t="s">
        <v>58</v>
      </c>
      <c r="E12712" t="s">
        <v>35</v>
      </c>
      <c r="F12712">
        <v>3</v>
      </c>
      <c r="G12712" t="s">
        <v>45</v>
      </c>
      <c r="H12712" t="s">
        <v>46</v>
      </c>
      <c r="I12712" t="s">
        <v>37</v>
      </c>
      <c r="J12712">
        <v>2437.1</v>
      </c>
    </row>
    <row r="12713" spans="1:10" x14ac:dyDescent="0.25">
      <c r="A12713">
        <v>30</v>
      </c>
      <c r="B12713">
        <v>2018</v>
      </c>
      <c r="C12713" t="s">
        <v>41</v>
      </c>
      <c r="D12713" t="s">
        <v>58</v>
      </c>
      <c r="E12713" t="s">
        <v>35</v>
      </c>
      <c r="F12713">
        <v>4</v>
      </c>
      <c r="G12713" t="s">
        <v>45</v>
      </c>
      <c r="H12713" t="s">
        <v>2</v>
      </c>
      <c r="I12713" t="s">
        <v>37</v>
      </c>
      <c r="J12713">
        <v>2178.4</v>
      </c>
    </row>
    <row r="12714" spans="1:10" x14ac:dyDescent="0.25">
      <c r="A12714">
        <v>30</v>
      </c>
      <c r="B12714">
        <v>2018</v>
      </c>
      <c r="C12714" t="s">
        <v>41</v>
      </c>
      <c r="D12714" t="s">
        <v>58</v>
      </c>
      <c r="E12714" t="s">
        <v>35</v>
      </c>
      <c r="F12714">
        <v>5</v>
      </c>
      <c r="G12714" t="s">
        <v>38</v>
      </c>
      <c r="H12714" t="s">
        <v>2</v>
      </c>
      <c r="I12714" t="s">
        <v>37</v>
      </c>
      <c r="J12714">
        <v>2694.8</v>
      </c>
    </row>
    <row r="12715" spans="1:10" x14ac:dyDescent="0.25">
      <c r="A12715">
        <v>30</v>
      </c>
      <c r="B12715">
        <v>2018</v>
      </c>
      <c r="C12715" t="s">
        <v>41</v>
      </c>
      <c r="D12715" t="s">
        <v>58</v>
      </c>
      <c r="E12715" t="s">
        <v>35</v>
      </c>
      <c r="F12715">
        <v>6</v>
      </c>
      <c r="G12715" t="s">
        <v>38</v>
      </c>
      <c r="H12715" t="s">
        <v>2</v>
      </c>
      <c r="I12715" t="s">
        <v>51</v>
      </c>
      <c r="J12715">
        <v>2506.9</v>
      </c>
    </row>
    <row r="12716" spans="1:10" x14ac:dyDescent="0.25">
      <c r="A12716">
        <v>30</v>
      </c>
      <c r="B12716">
        <v>2018</v>
      </c>
      <c r="C12716" t="s">
        <v>41</v>
      </c>
      <c r="D12716" t="s">
        <v>59</v>
      </c>
      <c r="E12716" t="s">
        <v>35</v>
      </c>
      <c r="F12716">
        <v>1</v>
      </c>
      <c r="G12716" t="s">
        <v>45</v>
      </c>
      <c r="H12716" t="s">
        <v>46</v>
      </c>
      <c r="I12716" t="s">
        <v>51</v>
      </c>
      <c r="J12716">
        <v>2398</v>
      </c>
    </row>
    <row r="12717" spans="1:10" x14ac:dyDescent="0.25">
      <c r="A12717">
        <v>30</v>
      </c>
      <c r="B12717">
        <v>2018</v>
      </c>
      <c r="C12717" t="s">
        <v>41</v>
      </c>
      <c r="D12717" t="s">
        <v>59</v>
      </c>
      <c r="E12717" t="s">
        <v>35</v>
      </c>
      <c r="F12717">
        <v>2</v>
      </c>
      <c r="G12717" t="s">
        <v>38</v>
      </c>
      <c r="H12717" t="s">
        <v>2</v>
      </c>
      <c r="I12717" t="s">
        <v>51</v>
      </c>
      <c r="J12717">
        <v>2192.5</v>
      </c>
    </row>
    <row r="12718" spans="1:10" x14ac:dyDescent="0.25">
      <c r="A12718">
        <v>30</v>
      </c>
      <c r="B12718">
        <v>2018</v>
      </c>
      <c r="C12718" t="s">
        <v>41</v>
      </c>
      <c r="D12718" t="s">
        <v>59</v>
      </c>
      <c r="E12718" t="s">
        <v>35</v>
      </c>
      <c r="F12718">
        <v>3</v>
      </c>
      <c r="G12718" t="s">
        <v>45</v>
      </c>
      <c r="H12718" t="s">
        <v>2</v>
      </c>
      <c r="I12718" t="s">
        <v>51</v>
      </c>
      <c r="J12718">
        <v>2258.3000000000002</v>
      </c>
    </row>
    <row r="12719" spans="1:10" x14ac:dyDescent="0.25">
      <c r="A12719">
        <v>30</v>
      </c>
      <c r="B12719">
        <v>2018</v>
      </c>
      <c r="C12719" t="s">
        <v>41</v>
      </c>
      <c r="D12719" t="s">
        <v>59</v>
      </c>
      <c r="E12719" t="s">
        <v>35</v>
      </c>
      <c r="F12719">
        <v>4</v>
      </c>
      <c r="G12719" t="s">
        <v>38</v>
      </c>
      <c r="H12719" t="s">
        <v>2</v>
      </c>
      <c r="I12719" t="s">
        <v>37</v>
      </c>
      <c r="J12719">
        <v>2080</v>
      </c>
    </row>
    <row r="12720" spans="1:10" x14ac:dyDescent="0.25">
      <c r="A12720">
        <v>30</v>
      </c>
      <c r="B12720">
        <v>2018</v>
      </c>
      <c r="C12720" t="s">
        <v>41</v>
      </c>
      <c r="D12720" t="s">
        <v>59</v>
      </c>
      <c r="E12720" t="s">
        <v>35</v>
      </c>
      <c r="F12720">
        <v>5</v>
      </c>
      <c r="G12720" t="s">
        <v>45</v>
      </c>
      <c r="H12720" t="s">
        <v>46</v>
      </c>
      <c r="I12720" t="s">
        <v>51</v>
      </c>
      <c r="J12720">
        <v>2043.2</v>
      </c>
    </row>
    <row r="12721" spans="1:10" x14ac:dyDescent="0.25">
      <c r="A12721">
        <v>30</v>
      </c>
      <c r="B12721">
        <v>2018</v>
      </c>
      <c r="C12721" t="s">
        <v>41</v>
      </c>
      <c r="D12721" t="s">
        <v>59</v>
      </c>
      <c r="E12721" t="s">
        <v>35</v>
      </c>
      <c r="F12721">
        <v>6</v>
      </c>
      <c r="G12721" t="s">
        <v>38</v>
      </c>
      <c r="H12721" t="s">
        <v>46</v>
      </c>
      <c r="I12721" t="s">
        <v>37</v>
      </c>
      <c r="J12721">
        <v>1795.7</v>
      </c>
    </row>
    <row r="12722" spans="1:10" x14ac:dyDescent="0.25">
      <c r="A12722">
        <v>31</v>
      </c>
      <c r="B12722">
        <v>2017</v>
      </c>
      <c r="C12722" t="s">
        <v>41</v>
      </c>
      <c r="D12722" t="s">
        <v>58</v>
      </c>
      <c r="E12722" t="s">
        <v>35</v>
      </c>
      <c r="F12722">
        <v>1</v>
      </c>
      <c r="G12722" t="s">
        <v>38</v>
      </c>
      <c r="H12722" t="s">
        <v>2</v>
      </c>
      <c r="I12722" t="s">
        <v>51</v>
      </c>
      <c r="J12722">
        <v>2204.6999999999998</v>
      </c>
    </row>
    <row r="12723" spans="1:10" x14ac:dyDescent="0.25">
      <c r="A12723">
        <v>31</v>
      </c>
      <c r="B12723">
        <v>2017</v>
      </c>
      <c r="C12723" t="s">
        <v>41</v>
      </c>
      <c r="D12723" t="s">
        <v>58</v>
      </c>
      <c r="E12723" t="s">
        <v>35</v>
      </c>
      <c r="F12723">
        <v>2</v>
      </c>
      <c r="G12723" t="s">
        <v>38</v>
      </c>
      <c r="H12723" t="s">
        <v>46</v>
      </c>
      <c r="I12723" t="s">
        <v>37</v>
      </c>
      <c r="J12723">
        <v>2529.8000000000002</v>
      </c>
    </row>
    <row r="12724" spans="1:10" x14ac:dyDescent="0.25">
      <c r="A12724">
        <v>31</v>
      </c>
      <c r="B12724">
        <v>2017</v>
      </c>
      <c r="C12724" t="s">
        <v>41</v>
      </c>
      <c r="D12724" t="s">
        <v>58</v>
      </c>
      <c r="E12724" t="s">
        <v>35</v>
      </c>
      <c r="F12724">
        <v>3</v>
      </c>
      <c r="G12724" t="s">
        <v>38</v>
      </c>
      <c r="H12724" t="s">
        <v>2</v>
      </c>
      <c r="I12724" t="s">
        <v>37</v>
      </c>
      <c r="J12724">
        <v>2099.6999999999998</v>
      </c>
    </row>
    <row r="12725" spans="1:10" x14ac:dyDescent="0.25">
      <c r="A12725">
        <v>31</v>
      </c>
      <c r="B12725">
        <v>2017</v>
      </c>
      <c r="C12725" t="s">
        <v>41</v>
      </c>
      <c r="D12725" t="s">
        <v>58</v>
      </c>
      <c r="E12725" t="s">
        <v>35</v>
      </c>
      <c r="F12725">
        <v>4</v>
      </c>
      <c r="G12725" t="s">
        <v>45</v>
      </c>
      <c r="H12725" t="s">
        <v>2</v>
      </c>
      <c r="I12725" t="s">
        <v>51</v>
      </c>
      <c r="J12725">
        <v>1951.1</v>
      </c>
    </row>
    <row r="12726" spans="1:10" x14ac:dyDescent="0.25">
      <c r="A12726">
        <v>31</v>
      </c>
      <c r="B12726">
        <v>2017</v>
      </c>
      <c r="C12726" t="s">
        <v>41</v>
      </c>
      <c r="D12726" t="s">
        <v>58</v>
      </c>
      <c r="E12726" t="s">
        <v>35</v>
      </c>
      <c r="F12726">
        <v>5</v>
      </c>
      <c r="G12726" t="s">
        <v>38</v>
      </c>
      <c r="H12726" t="s">
        <v>2</v>
      </c>
      <c r="I12726" t="s">
        <v>51</v>
      </c>
      <c r="J12726">
        <v>2270.9</v>
      </c>
    </row>
    <row r="12727" spans="1:10" x14ac:dyDescent="0.25">
      <c r="A12727">
        <v>31</v>
      </c>
      <c r="B12727">
        <v>2017</v>
      </c>
      <c r="C12727" t="s">
        <v>41</v>
      </c>
      <c r="D12727" t="s">
        <v>58</v>
      </c>
      <c r="E12727" t="s">
        <v>35</v>
      </c>
      <c r="F12727">
        <v>6</v>
      </c>
      <c r="G12727" t="s">
        <v>45</v>
      </c>
      <c r="H12727" t="s">
        <v>46</v>
      </c>
      <c r="I12727" t="s">
        <v>37</v>
      </c>
      <c r="J12727">
        <v>2956.2</v>
      </c>
    </row>
    <row r="12728" spans="1:10" x14ac:dyDescent="0.25">
      <c r="A12728">
        <v>31</v>
      </c>
      <c r="B12728">
        <v>2017</v>
      </c>
      <c r="C12728" t="s">
        <v>41</v>
      </c>
      <c r="D12728" t="s">
        <v>59</v>
      </c>
      <c r="E12728" t="s">
        <v>35</v>
      </c>
      <c r="F12728">
        <v>1</v>
      </c>
      <c r="G12728" t="s">
        <v>38</v>
      </c>
      <c r="H12728" t="s">
        <v>46</v>
      </c>
      <c r="I12728" t="s">
        <v>51</v>
      </c>
      <c r="J12728">
        <v>1811</v>
      </c>
    </row>
    <row r="12729" spans="1:10" x14ac:dyDescent="0.25">
      <c r="A12729">
        <v>31</v>
      </c>
      <c r="B12729">
        <v>2017</v>
      </c>
      <c r="C12729" t="s">
        <v>41</v>
      </c>
      <c r="D12729" t="s">
        <v>59</v>
      </c>
      <c r="E12729" t="s">
        <v>35</v>
      </c>
      <c r="F12729">
        <v>2</v>
      </c>
      <c r="G12729" t="s">
        <v>38</v>
      </c>
      <c r="H12729" t="s">
        <v>2</v>
      </c>
      <c r="I12729" t="s">
        <v>51</v>
      </c>
      <c r="J12729">
        <v>1786.8</v>
      </c>
    </row>
    <row r="12730" spans="1:10" x14ac:dyDescent="0.25">
      <c r="A12730">
        <v>31</v>
      </c>
      <c r="B12730">
        <v>2017</v>
      </c>
      <c r="C12730" t="s">
        <v>41</v>
      </c>
      <c r="D12730" t="s">
        <v>59</v>
      </c>
      <c r="E12730" t="s">
        <v>35</v>
      </c>
      <c r="F12730">
        <v>3</v>
      </c>
      <c r="G12730" t="s">
        <v>38</v>
      </c>
      <c r="H12730" t="s">
        <v>46</v>
      </c>
      <c r="I12730" t="s">
        <v>51</v>
      </c>
      <c r="J12730">
        <v>1839.2</v>
      </c>
    </row>
    <row r="12731" spans="1:10" x14ac:dyDescent="0.25">
      <c r="A12731">
        <v>31</v>
      </c>
      <c r="B12731">
        <v>2017</v>
      </c>
      <c r="C12731" t="s">
        <v>41</v>
      </c>
      <c r="D12731" t="s">
        <v>59</v>
      </c>
      <c r="E12731" t="s">
        <v>35</v>
      </c>
      <c r="F12731">
        <v>4</v>
      </c>
      <c r="G12731" t="s">
        <v>45</v>
      </c>
      <c r="H12731" t="s">
        <v>46</v>
      </c>
      <c r="I12731" t="s">
        <v>37</v>
      </c>
      <c r="J12731">
        <v>2225.5</v>
      </c>
    </row>
    <row r="12732" spans="1:10" x14ac:dyDescent="0.25">
      <c r="A12732">
        <v>31</v>
      </c>
      <c r="B12732">
        <v>2017</v>
      </c>
      <c r="C12732" t="s">
        <v>41</v>
      </c>
      <c r="D12732" t="s">
        <v>59</v>
      </c>
      <c r="E12732" t="s">
        <v>35</v>
      </c>
      <c r="F12732">
        <v>5</v>
      </c>
      <c r="G12732" t="s">
        <v>38</v>
      </c>
      <c r="H12732" t="s">
        <v>2</v>
      </c>
      <c r="I12732" t="s">
        <v>51</v>
      </c>
      <c r="J12732">
        <v>1476.9</v>
      </c>
    </row>
    <row r="12733" spans="1:10" x14ac:dyDescent="0.25">
      <c r="A12733">
        <v>31</v>
      </c>
      <c r="B12733">
        <v>2017</v>
      </c>
      <c r="C12733" t="s">
        <v>41</v>
      </c>
      <c r="D12733" t="s">
        <v>59</v>
      </c>
      <c r="E12733" t="s">
        <v>35</v>
      </c>
      <c r="F12733">
        <v>6</v>
      </c>
      <c r="G12733" t="s">
        <v>45</v>
      </c>
      <c r="H12733" t="s">
        <v>2</v>
      </c>
      <c r="I12733" t="s">
        <v>37</v>
      </c>
      <c r="J12733">
        <v>1798.1</v>
      </c>
    </row>
    <row r="12734" spans="1:10" x14ac:dyDescent="0.25">
      <c r="A12734">
        <v>31</v>
      </c>
      <c r="B12734">
        <v>2018</v>
      </c>
      <c r="C12734" t="s">
        <v>41</v>
      </c>
      <c r="D12734" t="s">
        <v>58</v>
      </c>
      <c r="E12734" t="s">
        <v>35</v>
      </c>
      <c r="F12734">
        <v>1</v>
      </c>
      <c r="G12734" t="s">
        <v>38</v>
      </c>
      <c r="H12734" t="s">
        <v>2</v>
      </c>
      <c r="I12734" t="s">
        <v>37</v>
      </c>
      <c r="J12734">
        <v>2353.6</v>
      </c>
    </row>
    <row r="12735" spans="1:10" x14ac:dyDescent="0.25">
      <c r="A12735">
        <v>31</v>
      </c>
      <c r="B12735">
        <v>2018</v>
      </c>
      <c r="C12735" t="s">
        <v>41</v>
      </c>
      <c r="D12735" t="s">
        <v>58</v>
      </c>
      <c r="E12735" t="s">
        <v>35</v>
      </c>
      <c r="F12735">
        <v>2</v>
      </c>
      <c r="G12735" t="s">
        <v>38</v>
      </c>
      <c r="H12735" t="s">
        <v>46</v>
      </c>
      <c r="I12735" t="s">
        <v>51</v>
      </c>
      <c r="J12735">
        <v>2594.9</v>
      </c>
    </row>
    <row r="12736" spans="1:10" x14ac:dyDescent="0.25">
      <c r="A12736">
        <v>31</v>
      </c>
      <c r="B12736">
        <v>2018</v>
      </c>
      <c r="C12736" t="s">
        <v>41</v>
      </c>
      <c r="D12736" t="s">
        <v>58</v>
      </c>
      <c r="E12736" t="s">
        <v>35</v>
      </c>
      <c r="F12736">
        <v>3</v>
      </c>
      <c r="G12736" t="s">
        <v>45</v>
      </c>
      <c r="H12736" t="s">
        <v>2</v>
      </c>
      <c r="I12736" t="s">
        <v>37</v>
      </c>
      <c r="J12736">
        <v>2195</v>
      </c>
    </row>
    <row r="12737" spans="1:10" x14ac:dyDescent="0.25">
      <c r="A12737">
        <v>31</v>
      </c>
      <c r="B12737">
        <v>2018</v>
      </c>
      <c r="C12737" t="s">
        <v>41</v>
      </c>
      <c r="D12737" t="s">
        <v>58</v>
      </c>
      <c r="E12737" t="s">
        <v>35</v>
      </c>
      <c r="F12737">
        <v>4</v>
      </c>
      <c r="G12737" t="s">
        <v>38</v>
      </c>
      <c r="H12737" t="s">
        <v>2</v>
      </c>
      <c r="I12737" t="s">
        <v>51</v>
      </c>
      <c r="J12737">
        <v>2545.6</v>
      </c>
    </row>
    <row r="12738" spans="1:10" x14ac:dyDescent="0.25">
      <c r="A12738">
        <v>31</v>
      </c>
      <c r="B12738">
        <v>2018</v>
      </c>
      <c r="C12738" t="s">
        <v>41</v>
      </c>
      <c r="D12738" t="s">
        <v>58</v>
      </c>
      <c r="E12738" t="s">
        <v>35</v>
      </c>
      <c r="F12738">
        <v>5</v>
      </c>
      <c r="G12738" t="s">
        <v>45</v>
      </c>
      <c r="H12738" t="s">
        <v>2</v>
      </c>
      <c r="I12738" t="s">
        <v>37</v>
      </c>
      <c r="J12738">
        <v>2379.9</v>
      </c>
    </row>
    <row r="12739" spans="1:10" x14ac:dyDescent="0.25">
      <c r="A12739">
        <v>31</v>
      </c>
      <c r="B12739">
        <v>2018</v>
      </c>
      <c r="C12739" t="s">
        <v>41</v>
      </c>
      <c r="D12739" t="s">
        <v>58</v>
      </c>
      <c r="E12739" t="s">
        <v>35</v>
      </c>
      <c r="F12739">
        <v>6</v>
      </c>
      <c r="G12739" t="s">
        <v>45</v>
      </c>
      <c r="H12739" t="s">
        <v>2</v>
      </c>
      <c r="I12739" t="s">
        <v>51</v>
      </c>
      <c r="J12739">
        <v>2761.5</v>
      </c>
    </row>
    <row r="12740" spans="1:10" x14ac:dyDescent="0.25">
      <c r="A12740">
        <v>31</v>
      </c>
      <c r="B12740">
        <v>2018</v>
      </c>
      <c r="C12740" t="s">
        <v>41</v>
      </c>
      <c r="D12740" t="s">
        <v>59</v>
      </c>
      <c r="E12740" t="s">
        <v>35</v>
      </c>
      <c r="F12740">
        <v>1</v>
      </c>
      <c r="G12740" t="s">
        <v>45</v>
      </c>
      <c r="H12740" t="s">
        <v>46</v>
      </c>
      <c r="I12740" t="s">
        <v>37</v>
      </c>
      <c r="J12740">
        <v>2222.8000000000002</v>
      </c>
    </row>
    <row r="12741" spans="1:10" x14ac:dyDescent="0.25">
      <c r="A12741">
        <v>31</v>
      </c>
      <c r="B12741">
        <v>2018</v>
      </c>
      <c r="C12741" t="s">
        <v>41</v>
      </c>
      <c r="D12741" t="s">
        <v>59</v>
      </c>
      <c r="E12741" t="s">
        <v>35</v>
      </c>
      <c r="F12741">
        <v>2</v>
      </c>
      <c r="G12741" t="s">
        <v>45</v>
      </c>
      <c r="H12741" t="s">
        <v>46</v>
      </c>
      <c r="I12741" t="s">
        <v>37</v>
      </c>
      <c r="J12741">
        <v>2162.9</v>
      </c>
    </row>
    <row r="12742" spans="1:10" x14ac:dyDescent="0.25">
      <c r="A12742">
        <v>31</v>
      </c>
      <c r="B12742">
        <v>2018</v>
      </c>
      <c r="C12742" t="s">
        <v>41</v>
      </c>
      <c r="D12742" t="s">
        <v>59</v>
      </c>
      <c r="E12742" t="s">
        <v>35</v>
      </c>
      <c r="F12742">
        <v>3</v>
      </c>
      <c r="G12742" t="s">
        <v>45</v>
      </c>
      <c r="H12742" t="s">
        <v>46</v>
      </c>
      <c r="I12742" t="s">
        <v>51</v>
      </c>
      <c r="J12742">
        <v>2141.5</v>
      </c>
    </row>
    <row r="12743" spans="1:10" x14ac:dyDescent="0.25">
      <c r="A12743">
        <v>31</v>
      </c>
      <c r="B12743">
        <v>2018</v>
      </c>
      <c r="C12743" t="s">
        <v>41</v>
      </c>
      <c r="D12743" t="s">
        <v>59</v>
      </c>
      <c r="E12743" t="s">
        <v>35</v>
      </c>
      <c r="F12743">
        <v>4</v>
      </c>
      <c r="G12743" t="s">
        <v>38</v>
      </c>
      <c r="H12743" t="s">
        <v>46</v>
      </c>
      <c r="I12743" t="s">
        <v>37</v>
      </c>
      <c r="J12743">
        <v>2721.8</v>
      </c>
    </row>
    <row r="12744" spans="1:10" x14ac:dyDescent="0.25">
      <c r="A12744">
        <v>31</v>
      </c>
      <c r="B12744">
        <v>2018</v>
      </c>
      <c r="C12744" t="s">
        <v>41</v>
      </c>
      <c r="D12744" t="s">
        <v>59</v>
      </c>
      <c r="E12744" t="s">
        <v>35</v>
      </c>
      <c r="F12744">
        <v>5</v>
      </c>
      <c r="G12744" t="s">
        <v>45</v>
      </c>
      <c r="H12744" t="s">
        <v>2</v>
      </c>
      <c r="I12744" t="s">
        <v>51</v>
      </c>
      <c r="J12744">
        <v>2367.6999999999998</v>
      </c>
    </row>
    <row r="12745" spans="1:10" x14ac:dyDescent="0.25">
      <c r="A12745">
        <v>31</v>
      </c>
      <c r="B12745">
        <v>2018</v>
      </c>
      <c r="C12745" t="s">
        <v>41</v>
      </c>
      <c r="D12745" t="s">
        <v>59</v>
      </c>
      <c r="E12745" t="s">
        <v>35</v>
      </c>
      <c r="F12745">
        <v>6</v>
      </c>
      <c r="G12745" t="s">
        <v>38</v>
      </c>
      <c r="H12745" t="s">
        <v>2</v>
      </c>
      <c r="I12745" t="s">
        <v>37</v>
      </c>
      <c r="J12745">
        <v>2483.3000000000002</v>
      </c>
    </row>
    <row r="12746" spans="1:10" x14ac:dyDescent="0.25">
      <c r="A12746">
        <v>32</v>
      </c>
      <c r="B12746">
        <v>2017</v>
      </c>
      <c r="C12746" t="s">
        <v>41</v>
      </c>
      <c r="D12746" t="s">
        <v>58</v>
      </c>
      <c r="E12746" t="s">
        <v>35</v>
      </c>
      <c r="F12746">
        <v>1</v>
      </c>
      <c r="G12746" t="s">
        <v>45</v>
      </c>
      <c r="H12746" t="s">
        <v>2</v>
      </c>
      <c r="I12746" t="s">
        <v>37</v>
      </c>
      <c r="J12746">
        <v>2494.3000000000002</v>
      </c>
    </row>
    <row r="12747" spans="1:10" x14ac:dyDescent="0.25">
      <c r="A12747">
        <v>32</v>
      </c>
      <c r="B12747">
        <v>2017</v>
      </c>
      <c r="C12747" t="s">
        <v>41</v>
      </c>
      <c r="D12747" t="s">
        <v>58</v>
      </c>
      <c r="E12747" t="s">
        <v>35</v>
      </c>
      <c r="F12747">
        <v>2</v>
      </c>
      <c r="G12747" t="s">
        <v>38</v>
      </c>
      <c r="H12747" t="s">
        <v>46</v>
      </c>
      <c r="I12747" t="s">
        <v>37</v>
      </c>
      <c r="J12747">
        <v>1971.7</v>
      </c>
    </row>
    <row r="12748" spans="1:10" x14ac:dyDescent="0.25">
      <c r="A12748">
        <v>32</v>
      </c>
      <c r="B12748">
        <v>2017</v>
      </c>
      <c r="C12748" t="s">
        <v>41</v>
      </c>
      <c r="D12748" t="s">
        <v>58</v>
      </c>
      <c r="E12748" t="s">
        <v>35</v>
      </c>
      <c r="F12748">
        <v>3</v>
      </c>
      <c r="G12748" t="s">
        <v>45</v>
      </c>
      <c r="H12748" t="s">
        <v>46</v>
      </c>
      <c r="I12748" t="s">
        <v>37</v>
      </c>
      <c r="J12748">
        <v>2291.3000000000002</v>
      </c>
    </row>
    <row r="12749" spans="1:10" x14ac:dyDescent="0.25">
      <c r="A12749">
        <v>32</v>
      </c>
      <c r="B12749">
        <v>2017</v>
      </c>
      <c r="C12749" t="s">
        <v>41</v>
      </c>
      <c r="D12749" t="s">
        <v>58</v>
      </c>
      <c r="E12749" t="s">
        <v>35</v>
      </c>
      <c r="F12749">
        <v>4</v>
      </c>
      <c r="G12749" t="s">
        <v>45</v>
      </c>
      <c r="H12749" t="s">
        <v>2</v>
      </c>
      <c r="I12749" t="s">
        <v>51</v>
      </c>
      <c r="J12749">
        <v>2267.3000000000002</v>
      </c>
    </row>
    <row r="12750" spans="1:10" x14ac:dyDescent="0.25">
      <c r="A12750">
        <v>32</v>
      </c>
      <c r="B12750">
        <v>2017</v>
      </c>
      <c r="C12750" t="s">
        <v>41</v>
      </c>
      <c r="D12750" t="s">
        <v>58</v>
      </c>
      <c r="E12750" t="s">
        <v>35</v>
      </c>
      <c r="F12750">
        <v>5</v>
      </c>
      <c r="G12750" t="s">
        <v>45</v>
      </c>
      <c r="H12750" t="s">
        <v>46</v>
      </c>
      <c r="I12750" t="s">
        <v>51</v>
      </c>
      <c r="J12750">
        <v>2742.5</v>
      </c>
    </row>
    <row r="12751" spans="1:10" x14ac:dyDescent="0.25">
      <c r="A12751">
        <v>32</v>
      </c>
      <c r="B12751">
        <v>2017</v>
      </c>
      <c r="C12751" t="s">
        <v>41</v>
      </c>
      <c r="D12751" t="s">
        <v>58</v>
      </c>
      <c r="E12751" t="s">
        <v>35</v>
      </c>
      <c r="F12751">
        <v>6</v>
      </c>
      <c r="G12751" t="s">
        <v>38</v>
      </c>
      <c r="H12751" t="s">
        <v>2</v>
      </c>
      <c r="I12751" t="s">
        <v>37</v>
      </c>
      <c r="J12751">
        <v>2027.7</v>
      </c>
    </row>
    <row r="12752" spans="1:10" x14ac:dyDescent="0.25">
      <c r="A12752">
        <v>32</v>
      </c>
      <c r="B12752">
        <v>2017</v>
      </c>
      <c r="C12752" t="s">
        <v>41</v>
      </c>
      <c r="D12752" t="s">
        <v>59</v>
      </c>
      <c r="E12752" t="s">
        <v>35</v>
      </c>
      <c r="F12752">
        <v>1</v>
      </c>
      <c r="G12752" t="s">
        <v>45</v>
      </c>
      <c r="H12752" t="s">
        <v>2</v>
      </c>
      <c r="I12752" t="s">
        <v>37</v>
      </c>
      <c r="J12752">
        <v>1938.4</v>
      </c>
    </row>
    <row r="12753" spans="1:10" x14ac:dyDescent="0.25">
      <c r="A12753">
        <v>32</v>
      </c>
      <c r="B12753">
        <v>2017</v>
      </c>
      <c r="C12753" t="s">
        <v>41</v>
      </c>
      <c r="D12753" t="s">
        <v>59</v>
      </c>
      <c r="E12753" t="s">
        <v>35</v>
      </c>
      <c r="F12753">
        <v>2</v>
      </c>
      <c r="G12753" t="s">
        <v>45</v>
      </c>
      <c r="H12753" t="s">
        <v>2</v>
      </c>
      <c r="I12753" t="s">
        <v>37</v>
      </c>
      <c r="J12753">
        <v>1649.4</v>
      </c>
    </row>
    <row r="12754" spans="1:10" x14ac:dyDescent="0.25">
      <c r="A12754">
        <v>32</v>
      </c>
      <c r="B12754">
        <v>2017</v>
      </c>
      <c r="C12754" t="s">
        <v>41</v>
      </c>
      <c r="D12754" t="s">
        <v>59</v>
      </c>
      <c r="E12754" t="s">
        <v>35</v>
      </c>
      <c r="F12754">
        <v>3</v>
      </c>
      <c r="G12754" t="s">
        <v>38</v>
      </c>
      <c r="H12754" t="s">
        <v>46</v>
      </c>
      <c r="I12754" t="s">
        <v>37</v>
      </c>
      <c r="J12754">
        <v>1755.5</v>
      </c>
    </row>
    <row r="12755" spans="1:10" x14ac:dyDescent="0.25">
      <c r="A12755">
        <v>32</v>
      </c>
      <c r="B12755">
        <v>2017</v>
      </c>
      <c r="C12755" t="s">
        <v>41</v>
      </c>
      <c r="D12755" t="s">
        <v>59</v>
      </c>
      <c r="E12755" t="s">
        <v>35</v>
      </c>
      <c r="F12755">
        <v>4</v>
      </c>
      <c r="G12755" t="s">
        <v>45</v>
      </c>
      <c r="H12755" t="s">
        <v>2</v>
      </c>
      <c r="I12755" t="s">
        <v>51</v>
      </c>
      <c r="J12755">
        <v>2142.1</v>
      </c>
    </row>
    <row r="12756" spans="1:10" x14ac:dyDescent="0.25">
      <c r="A12756">
        <v>32</v>
      </c>
      <c r="B12756">
        <v>2017</v>
      </c>
      <c r="C12756" t="s">
        <v>41</v>
      </c>
      <c r="D12756" t="s">
        <v>59</v>
      </c>
      <c r="E12756" t="s">
        <v>35</v>
      </c>
      <c r="F12756">
        <v>5</v>
      </c>
      <c r="G12756" t="s">
        <v>38</v>
      </c>
      <c r="H12756" t="s">
        <v>2</v>
      </c>
      <c r="I12756" t="s">
        <v>37</v>
      </c>
      <c r="J12756">
        <v>1808.6</v>
      </c>
    </row>
    <row r="12757" spans="1:10" x14ac:dyDescent="0.25">
      <c r="A12757">
        <v>32</v>
      </c>
      <c r="B12757">
        <v>2017</v>
      </c>
      <c r="C12757" t="s">
        <v>41</v>
      </c>
      <c r="D12757" t="s">
        <v>59</v>
      </c>
      <c r="E12757" t="s">
        <v>35</v>
      </c>
      <c r="F12757">
        <v>6</v>
      </c>
      <c r="G12757" t="s">
        <v>38</v>
      </c>
      <c r="H12757" t="s">
        <v>46</v>
      </c>
      <c r="I12757" t="s">
        <v>51</v>
      </c>
      <c r="J12757">
        <v>1637</v>
      </c>
    </row>
    <row r="12758" spans="1:10" x14ac:dyDescent="0.25">
      <c r="A12758">
        <v>32</v>
      </c>
      <c r="B12758">
        <v>2018</v>
      </c>
      <c r="C12758" t="s">
        <v>41</v>
      </c>
      <c r="D12758" t="s">
        <v>58</v>
      </c>
      <c r="E12758" t="s">
        <v>35</v>
      </c>
      <c r="F12758">
        <v>1</v>
      </c>
      <c r="G12758" t="s">
        <v>45</v>
      </c>
      <c r="H12758" t="s">
        <v>2</v>
      </c>
      <c r="I12758" t="s">
        <v>51</v>
      </c>
      <c r="J12758">
        <v>2297</v>
      </c>
    </row>
    <row r="12759" spans="1:10" x14ac:dyDescent="0.25">
      <c r="A12759">
        <v>32</v>
      </c>
      <c r="B12759">
        <v>2018</v>
      </c>
      <c r="C12759" t="s">
        <v>41</v>
      </c>
      <c r="D12759" t="s">
        <v>58</v>
      </c>
      <c r="E12759" t="s">
        <v>35</v>
      </c>
      <c r="F12759">
        <v>2</v>
      </c>
      <c r="G12759" t="s">
        <v>45</v>
      </c>
      <c r="H12759" t="s">
        <v>46</v>
      </c>
      <c r="I12759" t="s">
        <v>51</v>
      </c>
      <c r="J12759">
        <v>2583.4</v>
      </c>
    </row>
    <row r="12760" spans="1:10" x14ac:dyDescent="0.25">
      <c r="A12760">
        <v>32</v>
      </c>
      <c r="B12760">
        <v>2018</v>
      </c>
      <c r="C12760" t="s">
        <v>41</v>
      </c>
      <c r="D12760" t="s">
        <v>58</v>
      </c>
      <c r="E12760" t="s">
        <v>35</v>
      </c>
      <c r="F12760">
        <v>3</v>
      </c>
      <c r="G12760" t="s">
        <v>38</v>
      </c>
      <c r="H12760" t="s">
        <v>2</v>
      </c>
      <c r="I12760" t="s">
        <v>37</v>
      </c>
      <c r="J12760">
        <v>2380.4</v>
      </c>
    </row>
    <row r="12761" spans="1:10" x14ac:dyDescent="0.25">
      <c r="A12761">
        <v>32</v>
      </c>
      <c r="B12761">
        <v>2018</v>
      </c>
      <c r="C12761" t="s">
        <v>41</v>
      </c>
      <c r="D12761" t="s">
        <v>58</v>
      </c>
      <c r="E12761" t="s">
        <v>35</v>
      </c>
      <c r="F12761">
        <v>4</v>
      </c>
      <c r="G12761" t="s">
        <v>38</v>
      </c>
      <c r="H12761" t="s">
        <v>2</v>
      </c>
      <c r="I12761" t="s">
        <v>37</v>
      </c>
      <c r="J12761">
        <v>2080.1999999999998</v>
      </c>
    </row>
    <row r="12762" spans="1:10" x14ac:dyDescent="0.25">
      <c r="A12762">
        <v>32</v>
      </c>
      <c r="B12762">
        <v>2018</v>
      </c>
      <c r="C12762" t="s">
        <v>41</v>
      </c>
      <c r="D12762" t="s">
        <v>58</v>
      </c>
      <c r="E12762" t="s">
        <v>35</v>
      </c>
      <c r="F12762">
        <v>5</v>
      </c>
      <c r="G12762" t="s">
        <v>45</v>
      </c>
      <c r="H12762" t="s">
        <v>46</v>
      </c>
      <c r="I12762" t="s">
        <v>51</v>
      </c>
      <c r="J12762">
        <v>2338.9</v>
      </c>
    </row>
    <row r="12763" spans="1:10" x14ac:dyDescent="0.25">
      <c r="A12763">
        <v>32</v>
      </c>
      <c r="B12763">
        <v>2018</v>
      </c>
      <c r="C12763" t="s">
        <v>41</v>
      </c>
      <c r="D12763" t="s">
        <v>58</v>
      </c>
      <c r="E12763" t="s">
        <v>35</v>
      </c>
      <c r="F12763">
        <v>6</v>
      </c>
      <c r="G12763" t="s">
        <v>45</v>
      </c>
      <c r="H12763" t="s">
        <v>46</v>
      </c>
      <c r="I12763" t="s">
        <v>37</v>
      </c>
      <c r="J12763">
        <v>2446.4</v>
      </c>
    </row>
    <row r="12764" spans="1:10" x14ac:dyDescent="0.25">
      <c r="A12764">
        <v>32</v>
      </c>
      <c r="B12764">
        <v>2018</v>
      </c>
      <c r="C12764" t="s">
        <v>41</v>
      </c>
      <c r="D12764" t="s">
        <v>59</v>
      </c>
      <c r="E12764" t="s">
        <v>35</v>
      </c>
      <c r="F12764">
        <v>1</v>
      </c>
      <c r="G12764" t="s">
        <v>45</v>
      </c>
      <c r="H12764" t="s">
        <v>2</v>
      </c>
      <c r="I12764" t="s">
        <v>37</v>
      </c>
      <c r="J12764">
        <v>1724.8</v>
      </c>
    </row>
    <row r="12765" spans="1:10" x14ac:dyDescent="0.25">
      <c r="A12765">
        <v>32</v>
      </c>
      <c r="B12765">
        <v>2018</v>
      </c>
      <c r="C12765" t="s">
        <v>41</v>
      </c>
      <c r="D12765" t="s">
        <v>59</v>
      </c>
      <c r="E12765" t="s">
        <v>35</v>
      </c>
      <c r="F12765">
        <v>2</v>
      </c>
      <c r="G12765" t="s">
        <v>45</v>
      </c>
      <c r="H12765" t="s">
        <v>46</v>
      </c>
      <c r="I12765" t="s">
        <v>51</v>
      </c>
      <c r="J12765">
        <v>2692.6</v>
      </c>
    </row>
    <row r="12766" spans="1:10" x14ac:dyDescent="0.25">
      <c r="A12766">
        <v>32</v>
      </c>
      <c r="B12766">
        <v>2018</v>
      </c>
      <c r="C12766" t="s">
        <v>41</v>
      </c>
      <c r="D12766" t="s">
        <v>59</v>
      </c>
      <c r="E12766" t="s">
        <v>35</v>
      </c>
      <c r="F12766">
        <v>3</v>
      </c>
      <c r="G12766" t="s">
        <v>45</v>
      </c>
      <c r="H12766" t="s">
        <v>46</v>
      </c>
      <c r="I12766" t="s">
        <v>51</v>
      </c>
      <c r="J12766">
        <v>1727.3</v>
      </c>
    </row>
    <row r="12767" spans="1:10" x14ac:dyDescent="0.25">
      <c r="A12767">
        <v>32</v>
      </c>
      <c r="B12767">
        <v>2018</v>
      </c>
      <c r="C12767" t="s">
        <v>41</v>
      </c>
      <c r="D12767" t="s">
        <v>59</v>
      </c>
      <c r="E12767" t="s">
        <v>35</v>
      </c>
      <c r="F12767">
        <v>4</v>
      </c>
      <c r="G12767" t="s">
        <v>45</v>
      </c>
      <c r="H12767" t="s">
        <v>2</v>
      </c>
      <c r="I12767" t="s">
        <v>37</v>
      </c>
      <c r="J12767">
        <v>1646.7</v>
      </c>
    </row>
    <row r="12768" spans="1:10" x14ac:dyDescent="0.25">
      <c r="A12768">
        <v>32</v>
      </c>
      <c r="B12768">
        <v>2018</v>
      </c>
      <c r="C12768" t="s">
        <v>41</v>
      </c>
      <c r="D12768" t="s">
        <v>59</v>
      </c>
      <c r="E12768" t="s">
        <v>35</v>
      </c>
      <c r="F12768">
        <v>5</v>
      </c>
      <c r="G12768" t="s">
        <v>38</v>
      </c>
      <c r="H12768" t="s">
        <v>46</v>
      </c>
      <c r="I12768" t="s">
        <v>51</v>
      </c>
      <c r="J12768">
        <v>1592</v>
      </c>
    </row>
    <row r="12769" spans="1:10" x14ac:dyDescent="0.25">
      <c r="A12769">
        <v>32</v>
      </c>
      <c r="B12769">
        <v>2018</v>
      </c>
      <c r="C12769" t="s">
        <v>41</v>
      </c>
      <c r="D12769" t="s">
        <v>59</v>
      </c>
      <c r="E12769" t="s">
        <v>35</v>
      </c>
      <c r="F12769">
        <v>6</v>
      </c>
      <c r="G12769" t="s">
        <v>45</v>
      </c>
      <c r="H12769" t="s">
        <v>46</v>
      </c>
      <c r="I12769" t="s">
        <v>51</v>
      </c>
      <c r="J12769">
        <v>2315.9</v>
      </c>
    </row>
    <row r="12770" spans="1:10" x14ac:dyDescent="0.25">
      <c r="A12770">
        <v>33</v>
      </c>
      <c r="B12770">
        <v>2017</v>
      </c>
      <c r="C12770" t="s">
        <v>41</v>
      </c>
      <c r="D12770" t="s">
        <v>58</v>
      </c>
      <c r="E12770" t="s">
        <v>35</v>
      </c>
      <c r="F12770">
        <v>1</v>
      </c>
      <c r="G12770" t="s">
        <v>38</v>
      </c>
      <c r="H12770" t="s">
        <v>2</v>
      </c>
      <c r="I12770" t="s">
        <v>51</v>
      </c>
      <c r="J12770">
        <v>2060.4</v>
      </c>
    </row>
    <row r="12771" spans="1:10" x14ac:dyDescent="0.25">
      <c r="A12771">
        <v>33</v>
      </c>
      <c r="B12771">
        <v>2017</v>
      </c>
      <c r="C12771" t="s">
        <v>41</v>
      </c>
      <c r="D12771" t="s">
        <v>58</v>
      </c>
      <c r="E12771" t="s">
        <v>35</v>
      </c>
      <c r="F12771">
        <v>2</v>
      </c>
      <c r="G12771" t="s">
        <v>45</v>
      </c>
      <c r="H12771" t="s">
        <v>2</v>
      </c>
      <c r="I12771" t="s">
        <v>51</v>
      </c>
      <c r="J12771">
        <v>2164.3000000000002</v>
      </c>
    </row>
    <row r="12772" spans="1:10" x14ac:dyDescent="0.25">
      <c r="A12772">
        <v>33</v>
      </c>
      <c r="B12772">
        <v>2017</v>
      </c>
      <c r="C12772" t="s">
        <v>41</v>
      </c>
      <c r="D12772" t="s">
        <v>58</v>
      </c>
      <c r="E12772" t="s">
        <v>35</v>
      </c>
      <c r="F12772">
        <v>3</v>
      </c>
      <c r="G12772" t="s">
        <v>45</v>
      </c>
      <c r="H12772" t="s">
        <v>46</v>
      </c>
      <c r="I12772" t="s">
        <v>37</v>
      </c>
      <c r="J12772">
        <v>2453.1999999999998</v>
      </c>
    </row>
    <row r="12773" spans="1:10" x14ac:dyDescent="0.25">
      <c r="A12773">
        <v>33</v>
      </c>
      <c r="B12773">
        <v>2017</v>
      </c>
      <c r="C12773" t="s">
        <v>41</v>
      </c>
      <c r="D12773" t="s">
        <v>58</v>
      </c>
      <c r="E12773" t="s">
        <v>35</v>
      </c>
      <c r="F12773">
        <v>4</v>
      </c>
      <c r="G12773" t="s">
        <v>38</v>
      </c>
      <c r="H12773" t="s">
        <v>2</v>
      </c>
      <c r="I12773" t="s">
        <v>37</v>
      </c>
      <c r="J12773">
        <v>2324.1999999999998</v>
      </c>
    </row>
    <row r="12774" spans="1:10" x14ac:dyDescent="0.25">
      <c r="A12774">
        <v>33</v>
      </c>
      <c r="B12774">
        <v>2017</v>
      </c>
      <c r="C12774" t="s">
        <v>41</v>
      </c>
      <c r="D12774" t="s">
        <v>58</v>
      </c>
      <c r="E12774" t="s">
        <v>35</v>
      </c>
      <c r="F12774">
        <v>5</v>
      </c>
      <c r="G12774" t="s">
        <v>38</v>
      </c>
      <c r="H12774" t="s">
        <v>46</v>
      </c>
      <c r="I12774" t="s">
        <v>51</v>
      </c>
      <c r="J12774">
        <v>2343.5</v>
      </c>
    </row>
    <row r="12775" spans="1:10" x14ac:dyDescent="0.25">
      <c r="A12775">
        <v>33</v>
      </c>
      <c r="B12775">
        <v>2017</v>
      </c>
      <c r="C12775" t="s">
        <v>41</v>
      </c>
      <c r="D12775" t="s">
        <v>58</v>
      </c>
      <c r="E12775" t="s">
        <v>35</v>
      </c>
      <c r="F12775">
        <v>6</v>
      </c>
      <c r="G12775" t="s">
        <v>45</v>
      </c>
      <c r="H12775" t="s">
        <v>46</v>
      </c>
      <c r="I12775" t="s">
        <v>37</v>
      </c>
      <c r="J12775">
        <v>2145.9</v>
      </c>
    </row>
    <row r="12776" spans="1:10" x14ac:dyDescent="0.25">
      <c r="A12776">
        <v>33</v>
      </c>
      <c r="B12776">
        <v>2017</v>
      </c>
      <c r="C12776" t="s">
        <v>41</v>
      </c>
      <c r="D12776" t="s">
        <v>59</v>
      </c>
      <c r="E12776" t="s">
        <v>35</v>
      </c>
      <c r="F12776">
        <v>1</v>
      </c>
      <c r="G12776" t="s">
        <v>38</v>
      </c>
      <c r="H12776" t="s">
        <v>46</v>
      </c>
      <c r="I12776" t="s">
        <v>51</v>
      </c>
      <c r="J12776">
        <v>2344.9</v>
      </c>
    </row>
    <row r="12777" spans="1:10" x14ac:dyDescent="0.25">
      <c r="A12777">
        <v>33</v>
      </c>
      <c r="B12777">
        <v>2017</v>
      </c>
      <c r="C12777" t="s">
        <v>41</v>
      </c>
      <c r="D12777" t="s">
        <v>59</v>
      </c>
      <c r="E12777" t="s">
        <v>35</v>
      </c>
      <c r="F12777">
        <v>2</v>
      </c>
      <c r="G12777" t="s">
        <v>38</v>
      </c>
      <c r="H12777" t="s">
        <v>46</v>
      </c>
      <c r="I12777" t="s">
        <v>37</v>
      </c>
      <c r="J12777">
        <v>2176.5</v>
      </c>
    </row>
    <row r="12778" spans="1:10" x14ac:dyDescent="0.25">
      <c r="A12778">
        <v>33</v>
      </c>
      <c r="B12778">
        <v>2017</v>
      </c>
      <c r="C12778" t="s">
        <v>41</v>
      </c>
      <c r="D12778" t="s">
        <v>59</v>
      </c>
      <c r="E12778" t="s">
        <v>35</v>
      </c>
      <c r="F12778">
        <v>3</v>
      </c>
      <c r="G12778" t="s">
        <v>38</v>
      </c>
      <c r="H12778" t="s">
        <v>2</v>
      </c>
      <c r="I12778" t="s">
        <v>51</v>
      </c>
      <c r="J12778">
        <v>1985.6</v>
      </c>
    </row>
    <row r="12779" spans="1:10" x14ac:dyDescent="0.25">
      <c r="A12779">
        <v>33</v>
      </c>
      <c r="B12779">
        <v>2017</v>
      </c>
      <c r="C12779" t="s">
        <v>41</v>
      </c>
      <c r="D12779" t="s">
        <v>59</v>
      </c>
      <c r="E12779" t="s">
        <v>35</v>
      </c>
      <c r="F12779">
        <v>4</v>
      </c>
      <c r="G12779" t="s">
        <v>45</v>
      </c>
      <c r="H12779" t="s">
        <v>2</v>
      </c>
      <c r="I12779" t="s">
        <v>37</v>
      </c>
      <c r="J12779">
        <v>2140.5</v>
      </c>
    </row>
    <row r="12780" spans="1:10" x14ac:dyDescent="0.25">
      <c r="A12780">
        <v>33</v>
      </c>
      <c r="B12780">
        <v>2017</v>
      </c>
      <c r="C12780" t="s">
        <v>41</v>
      </c>
      <c r="D12780" t="s">
        <v>59</v>
      </c>
      <c r="E12780" t="s">
        <v>35</v>
      </c>
      <c r="F12780">
        <v>5</v>
      </c>
      <c r="G12780" t="s">
        <v>45</v>
      </c>
      <c r="H12780" t="s">
        <v>46</v>
      </c>
      <c r="I12780" t="s">
        <v>37</v>
      </c>
      <c r="J12780">
        <v>1826.2</v>
      </c>
    </row>
    <row r="12781" spans="1:10" x14ac:dyDescent="0.25">
      <c r="A12781">
        <v>33</v>
      </c>
      <c r="B12781">
        <v>2017</v>
      </c>
      <c r="C12781" t="s">
        <v>41</v>
      </c>
      <c r="D12781" t="s">
        <v>59</v>
      </c>
      <c r="E12781" t="s">
        <v>35</v>
      </c>
      <c r="F12781">
        <v>6</v>
      </c>
      <c r="G12781" t="s">
        <v>38</v>
      </c>
      <c r="H12781" t="s">
        <v>46</v>
      </c>
      <c r="I12781" t="s">
        <v>37</v>
      </c>
      <c r="J12781">
        <v>1843.7</v>
      </c>
    </row>
    <row r="12782" spans="1:10" x14ac:dyDescent="0.25">
      <c r="A12782">
        <v>33</v>
      </c>
      <c r="B12782">
        <v>2018</v>
      </c>
      <c r="C12782" t="s">
        <v>41</v>
      </c>
      <c r="D12782" t="s">
        <v>58</v>
      </c>
      <c r="E12782" t="s">
        <v>35</v>
      </c>
      <c r="F12782">
        <v>1</v>
      </c>
      <c r="G12782" t="s">
        <v>45</v>
      </c>
      <c r="H12782" t="s">
        <v>2</v>
      </c>
      <c r="I12782" t="s">
        <v>37</v>
      </c>
      <c r="J12782">
        <v>1940.9</v>
      </c>
    </row>
    <row r="12783" spans="1:10" x14ac:dyDescent="0.25">
      <c r="A12783">
        <v>33</v>
      </c>
      <c r="B12783">
        <v>2018</v>
      </c>
      <c r="C12783" t="s">
        <v>41</v>
      </c>
      <c r="D12783" t="s">
        <v>58</v>
      </c>
      <c r="E12783" t="s">
        <v>35</v>
      </c>
      <c r="F12783">
        <v>2</v>
      </c>
      <c r="G12783" t="s">
        <v>45</v>
      </c>
      <c r="H12783" t="s">
        <v>2</v>
      </c>
      <c r="I12783" t="s">
        <v>37</v>
      </c>
      <c r="J12783">
        <v>2618.5</v>
      </c>
    </row>
    <row r="12784" spans="1:10" x14ac:dyDescent="0.25">
      <c r="A12784">
        <v>33</v>
      </c>
      <c r="B12784">
        <v>2018</v>
      </c>
      <c r="C12784" t="s">
        <v>41</v>
      </c>
      <c r="D12784" t="s">
        <v>58</v>
      </c>
      <c r="E12784" t="s">
        <v>35</v>
      </c>
      <c r="F12784">
        <v>3</v>
      </c>
      <c r="G12784" t="s">
        <v>45</v>
      </c>
      <c r="H12784" t="s">
        <v>2</v>
      </c>
      <c r="I12784" t="s">
        <v>37</v>
      </c>
      <c r="J12784">
        <v>2975.9</v>
      </c>
    </row>
    <row r="12785" spans="1:10" x14ac:dyDescent="0.25">
      <c r="A12785">
        <v>33</v>
      </c>
      <c r="B12785">
        <v>2018</v>
      </c>
      <c r="C12785" t="s">
        <v>41</v>
      </c>
      <c r="D12785" t="s">
        <v>58</v>
      </c>
      <c r="E12785" t="s">
        <v>35</v>
      </c>
      <c r="F12785">
        <v>4</v>
      </c>
      <c r="G12785" t="s">
        <v>38</v>
      </c>
      <c r="H12785" t="s">
        <v>2</v>
      </c>
      <c r="I12785" t="s">
        <v>51</v>
      </c>
      <c r="J12785">
        <v>1415.6</v>
      </c>
    </row>
    <row r="12786" spans="1:10" x14ac:dyDescent="0.25">
      <c r="A12786">
        <v>33</v>
      </c>
      <c r="B12786">
        <v>2018</v>
      </c>
      <c r="C12786" t="s">
        <v>41</v>
      </c>
      <c r="D12786" t="s">
        <v>58</v>
      </c>
      <c r="E12786" t="s">
        <v>35</v>
      </c>
      <c r="F12786">
        <v>5</v>
      </c>
      <c r="G12786" t="s">
        <v>38</v>
      </c>
      <c r="H12786" t="s">
        <v>2</v>
      </c>
      <c r="I12786" t="s">
        <v>37</v>
      </c>
      <c r="J12786">
        <v>2576.1999999999998</v>
      </c>
    </row>
    <row r="12787" spans="1:10" x14ac:dyDescent="0.25">
      <c r="A12787">
        <v>33</v>
      </c>
      <c r="B12787">
        <v>2018</v>
      </c>
      <c r="C12787" t="s">
        <v>41</v>
      </c>
      <c r="D12787" t="s">
        <v>58</v>
      </c>
      <c r="E12787" t="s">
        <v>35</v>
      </c>
      <c r="F12787">
        <v>6</v>
      </c>
      <c r="G12787" t="s">
        <v>45</v>
      </c>
      <c r="H12787" t="s">
        <v>46</v>
      </c>
      <c r="I12787" t="s">
        <v>37</v>
      </c>
      <c r="J12787">
        <v>2554.3000000000002</v>
      </c>
    </row>
    <row r="12788" spans="1:10" x14ac:dyDescent="0.25">
      <c r="A12788">
        <v>33</v>
      </c>
      <c r="B12788">
        <v>2018</v>
      </c>
      <c r="C12788" t="s">
        <v>41</v>
      </c>
      <c r="D12788" t="s">
        <v>59</v>
      </c>
      <c r="E12788" t="s">
        <v>35</v>
      </c>
      <c r="F12788">
        <v>1</v>
      </c>
      <c r="G12788" t="s">
        <v>45</v>
      </c>
      <c r="H12788" t="s">
        <v>46</v>
      </c>
      <c r="I12788" t="s">
        <v>51</v>
      </c>
      <c r="J12788">
        <v>2370.6999999999998</v>
      </c>
    </row>
    <row r="12789" spans="1:10" x14ac:dyDescent="0.25">
      <c r="A12789">
        <v>33</v>
      </c>
      <c r="B12789">
        <v>2018</v>
      </c>
      <c r="C12789" t="s">
        <v>41</v>
      </c>
      <c r="D12789" t="s">
        <v>59</v>
      </c>
      <c r="E12789" t="s">
        <v>35</v>
      </c>
      <c r="F12789">
        <v>2</v>
      </c>
      <c r="G12789" t="s">
        <v>45</v>
      </c>
      <c r="H12789" t="s">
        <v>2</v>
      </c>
      <c r="I12789" t="s">
        <v>51</v>
      </c>
      <c r="J12789">
        <v>2263.8000000000002</v>
      </c>
    </row>
    <row r="12790" spans="1:10" x14ac:dyDescent="0.25">
      <c r="A12790">
        <v>33</v>
      </c>
      <c r="B12790">
        <v>2018</v>
      </c>
      <c r="C12790" t="s">
        <v>41</v>
      </c>
      <c r="D12790" t="s">
        <v>59</v>
      </c>
      <c r="E12790" t="s">
        <v>35</v>
      </c>
      <c r="F12790">
        <v>3</v>
      </c>
      <c r="G12790" t="s">
        <v>38</v>
      </c>
      <c r="H12790" t="s">
        <v>2</v>
      </c>
      <c r="I12790" t="s">
        <v>51</v>
      </c>
      <c r="J12790">
        <v>2287</v>
      </c>
    </row>
    <row r="12791" spans="1:10" x14ac:dyDescent="0.25">
      <c r="A12791">
        <v>33</v>
      </c>
      <c r="B12791">
        <v>2018</v>
      </c>
      <c r="C12791" t="s">
        <v>41</v>
      </c>
      <c r="D12791" t="s">
        <v>59</v>
      </c>
      <c r="E12791" t="s">
        <v>35</v>
      </c>
      <c r="F12791">
        <v>4</v>
      </c>
      <c r="G12791" t="s">
        <v>38</v>
      </c>
      <c r="H12791" t="s">
        <v>46</v>
      </c>
      <c r="I12791" t="s">
        <v>51</v>
      </c>
      <c r="J12791">
        <v>2100.4</v>
      </c>
    </row>
    <row r="12792" spans="1:10" x14ac:dyDescent="0.25">
      <c r="A12792">
        <v>33</v>
      </c>
      <c r="B12792">
        <v>2018</v>
      </c>
      <c r="C12792" t="s">
        <v>41</v>
      </c>
      <c r="D12792" t="s">
        <v>59</v>
      </c>
      <c r="E12792" t="s">
        <v>35</v>
      </c>
      <c r="F12792">
        <v>5</v>
      </c>
      <c r="G12792" t="s">
        <v>45</v>
      </c>
      <c r="H12792" t="s">
        <v>46</v>
      </c>
      <c r="I12792" t="s">
        <v>51</v>
      </c>
      <c r="J12792">
        <v>2396</v>
      </c>
    </row>
    <row r="12793" spans="1:10" x14ac:dyDescent="0.25">
      <c r="A12793">
        <v>33</v>
      </c>
      <c r="B12793">
        <v>2018</v>
      </c>
      <c r="C12793" t="s">
        <v>41</v>
      </c>
      <c r="D12793" t="s">
        <v>59</v>
      </c>
      <c r="E12793" t="s">
        <v>35</v>
      </c>
      <c r="F12793">
        <v>6</v>
      </c>
      <c r="G12793" t="s">
        <v>45</v>
      </c>
      <c r="H12793" t="s">
        <v>46</v>
      </c>
      <c r="I12793" t="s">
        <v>37</v>
      </c>
      <c r="J12793">
        <v>2102.6999999999998</v>
      </c>
    </row>
    <row r="12794" spans="1:10" x14ac:dyDescent="0.25">
      <c r="A12794">
        <v>34</v>
      </c>
      <c r="B12794">
        <v>2017</v>
      </c>
      <c r="C12794" t="s">
        <v>41</v>
      </c>
      <c r="D12794" t="s">
        <v>58</v>
      </c>
      <c r="E12794" t="s">
        <v>35</v>
      </c>
      <c r="F12794">
        <v>1</v>
      </c>
      <c r="G12794" t="s">
        <v>45</v>
      </c>
      <c r="H12794" t="s">
        <v>46</v>
      </c>
      <c r="I12794" t="s">
        <v>37</v>
      </c>
      <c r="J12794">
        <v>1925.3</v>
      </c>
    </row>
    <row r="12795" spans="1:10" x14ac:dyDescent="0.25">
      <c r="A12795">
        <v>34</v>
      </c>
      <c r="B12795">
        <v>2017</v>
      </c>
      <c r="C12795" t="s">
        <v>41</v>
      </c>
      <c r="D12795" t="s">
        <v>58</v>
      </c>
      <c r="E12795" t="s">
        <v>35</v>
      </c>
      <c r="F12795">
        <v>2</v>
      </c>
      <c r="G12795" t="s">
        <v>38</v>
      </c>
      <c r="H12795" t="s">
        <v>2</v>
      </c>
      <c r="I12795" t="s">
        <v>37</v>
      </c>
      <c r="J12795">
        <v>2074</v>
      </c>
    </row>
    <row r="12796" spans="1:10" x14ac:dyDescent="0.25">
      <c r="A12796">
        <v>34</v>
      </c>
      <c r="B12796">
        <v>2017</v>
      </c>
      <c r="C12796" t="s">
        <v>41</v>
      </c>
      <c r="D12796" t="s">
        <v>58</v>
      </c>
      <c r="E12796" t="s">
        <v>35</v>
      </c>
      <c r="F12796">
        <v>3</v>
      </c>
      <c r="G12796" t="s">
        <v>38</v>
      </c>
      <c r="H12796" t="s">
        <v>46</v>
      </c>
      <c r="I12796" t="s">
        <v>37</v>
      </c>
      <c r="J12796">
        <v>2839.3</v>
      </c>
    </row>
    <row r="12797" spans="1:10" x14ac:dyDescent="0.25">
      <c r="A12797">
        <v>34</v>
      </c>
      <c r="B12797">
        <v>2017</v>
      </c>
      <c r="C12797" t="s">
        <v>41</v>
      </c>
      <c r="D12797" t="s">
        <v>58</v>
      </c>
      <c r="E12797" t="s">
        <v>35</v>
      </c>
      <c r="F12797">
        <v>4</v>
      </c>
      <c r="G12797" t="s">
        <v>45</v>
      </c>
      <c r="H12797" t="s">
        <v>46</v>
      </c>
      <c r="I12797" t="s">
        <v>51</v>
      </c>
      <c r="J12797">
        <v>2594.5</v>
      </c>
    </row>
    <row r="12798" spans="1:10" x14ac:dyDescent="0.25">
      <c r="A12798">
        <v>34</v>
      </c>
      <c r="B12798">
        <v>2017</v>
      </c>
      <c r="C12798" t="s">
        <v>41</v>
      </c>
      <c r="D12798" t="s">
        <v>58</v>
      </c>
      <c r="E12798" t="s">
        <v>35</v>
      </c>
      <c r="F12798">
        <v>5</v>
      </c>
      <c r="G12798" t="s">
        <v>45</v>
      </c>
      <c r="H12798" t="s">
        <v>2</v>
      </c>
      <c r="I12798" t="s">
        <v>51</v>
      </c>
      <c r="J12798">
        <v>2056.5</v>
      </c>
    </row>
    <row r="12799" spans="1:10" x14ac:dyDescent="0.25">
      <c r="A12799">
        <v>34</v>
      </c>
      <c r="B12799">
        <v>2017</v>
      </c>
      <c r="C12799" t="s">
        <v>41</v>
      </c>
      <c r="D12799" t="s">
        <v>58</v>
      </c>
      <c r="E12799" t="s">
        <v>35</v>
      </c>
      <c r="F12799">
        <v>6</v>
      </c>
      <c r="G12799" t="s">
        <v>38</v>
      </c>
      <c r="H12799" t="s">
        <v>2</v>
      </c>
      <c r="I12799" t="s">
        <v>51</v>
      </c>
      <c r="J12799">
        <v>1517.8</v>
      </c>
    </row>
    <row r="12800" spans="1:10" x14ac:dyDescent="0.25">
      <c r="A12800">
        <v>34</v>
      </c>
      <c r="B12800">
        <v>2017</v>
      </c>
      <c r="C12800" t="s">
        <v>41</v>
      </c>
      <c r="D12800" t="s">
        <v>59</v>
      </c>
      <c r="E12800" t="s">
        <v>35</v>
      </c>
      <c r="F12800">
        <v>1</v>
      </c>
      <c r="G12800" t="s">
        <v>38</v>
      </c>
      <c r="H12800" t="s">
        <v>46</v>
      </c>
      <c r="I12800" t="s">
        <v>37</v>
      </c>
      <c r="J12800">
        <v>2290.3000000000002</v>
      </c>
    </row>
    <row r="12801" spans="1:10" x14ac:dyDescent="0.25">
      <c r="A12801">
        <v>34</v>
      </c>
      <c r="B12801">
        <v>2017</v>
      </c>
      <c r="C12801" t="s">
        <v>41</v>
      </c>
      <c r="D12801" t="s">
        <v>59</v>
      </c>
      <c r="E12801" t="s">
        <v>35</v>
      </c>
      <c r="F12801">
        <v>2</v>
      </c>
      <c r="G12801" t="s">
        <v>45</v>
      </c>
      <c r="H12801" t="s">
        <v>46</v>
      </c>
      <c r="I12801" t="s">
        <v>51</v>
      </c>
      <c r="J12801">
        <v>2473.1999999999998</v>
      </c>
    </row>
    <row r="12802" spans="1:10" x14ac:dyDescent="0.25">
      <c r="A12802">
        <v>34</v>
      </c>
      <c r="B12802">
        <v>2017</v>
      </c>
      <c r="C12802" t="s">
        <v>41</v>
      </c>
      <c r="D12802" t="s">
        <v>59</v>
      </c>
      <c r="E12802" t="s">
        <v>35</v>
      </c>
      <c r="F12802">
        <v>3</v>
      </c>
      <c r="G12802" t="s">
        <v>38</v>
      </c>
      <c r="H12802" t="s">
        <v>46</v>
      </c>
      <c r="I12802" t="s">
        <v>51</v>
      </c>
      <c r="J12802">
        <v>2097.6999999999998</v>
      </c>
    </row>
    <row r="12803" spans="1:10" x14ac:dyDescent="0.25">
      <c r="A12803">
        <v>34</v>
      </c>
      <c r="B12803">
        <v>2017</v>
      </c>
      <c r="C12803" t="s">
        <v>41</v>
      </c>
      <c r="D12803" t="s">
        <v>59</v>
      </c>
      <c r="E12803" t="s">
        <v>35</v>
      </c>
      <c r="F12803">
        <v>4</v>
      </c>
      <c r="G12803" t="s">
        <v>38</v>
      </c>
      <c r="H12803" t="s">
        <v>46</v>
      </c>
      <c r="I12803" t="s">
        <v>51</v>
      </c>
      <c r="J12803">
        <v>1183.5</v>
      </c>
    </row>
    <row r="12804" spans="1:10" x14ac:dyDescent="0.25">
      <c r="A12804">
        <v>34</v>
      </c>
      <c r="B12804">
        <v>2017</v>
      </c>
      <c r="C12804" t="s">
        <v>41</v>
      </c>
      <c r="D12804" t="s">
        <v>59</v>
      </c>
      <c r="E12804" t="s">
        <v>35</v>
      </c>
      <c r="F12804">
        <v>5</v>
      </c>
      <c r="G12804" t="s">
        <v>45</v>
      </c>
      <c r="H12804" t="s">
        <v>46</v>
      </c>
      <c r="I12804" t="s">
        <v>37</v>
      </c>
      <c r="J12804">
        <v>1963.1</v>
      </c>
    </row>
    <row r="12805" spans="1:10" x14ac:dyDescent="0.25">
      <c r="A12805">
        <v>34</v>
      </c>
      <c r="B12805">
        <v>2017</v>
      </c>
      <c r="C12805" t="s">
        <v>41</v>
      </c>
      <c r="D12805" t="s">
        <v>59</v>
      </c>
      <c r="E12805" t="s">
        <v>35</v>
      </c>
      <c r="F12805">
        <v>6</v>
      </c>
      <c r="G12805" t="s">
        <v>38</v>
      </c>
      <c r="H12805" t="s">
        <v>2</v>
      </c>
      <c r="I12805" t="s">
        <v>51</v>
      </c>
      <c r="J12805">
        <v>1541.3</v>
      </c>
    </row>
    <row r="12806" spans="1:10" x14ac:dyDescent="0.25">
      <c r="A12806">
        <v>34</v>
      </c>
      <c r="B12806">
        <v>2018</v>
      </c>
      <c r="C12806" t="s">
        <v>41</v>
      </c>
      <c r="D12806" t="s">
        <v>58</v>
      </c>
      <c r="E12806" t="s">
        <v>35</v>
      </c>
      <c r="F12806">
        <v>1</v>
      </c>
      <c r="G12806" t="s">
        <v>38</v>
      </c>
      <c r="H12806" t="s">
        <v>46</v>
      </c>
      <c r="I12806" t="s">
        <v>51</v>
      </c>
      <c r="J12806">
        <v>2319.4</v>
      </c>
    </row>
    <row r="12807" spans="1:10" x14ac:dyDescent="0.25">
      <c r="A12807">
        <v>34</v>
      </c>
      <c r="B12807">
        <v>2018</v>
      </c>
      <c r="C12807" t="s">
        <v>41</v>
      </c>
      <c r="D12807" t="s">
        <v>58</v>
      </c>
      <c r="E12807" t="s">
        <v>35</v>
      </c>
      <c r="F12807">
        <v>2</v>
      </c>
      <c r="G12807" t="s">
        <v>38</v>
      </c>
      <c r="H12807" t="s">
        <v>46</v>
      </c>
      <c r="I12807" t="s">
        <v>51</v>
      </c>
      <c r="J12807">
        <v>2663.3</v>
      </c>
    </row>
    <row r="12808" spans="1:10" x14ac:dyDescent="0.25">
      <c r="A12808">
        <v>34</v>
      </c>
      <c r="B12808">
        <v>2018</v>
      </c>
      <c r="C12808" t="s">
        <v>41</v>
      </c>
      <c r="D12808" t="s">
        <v>58</v>
      </c>
      <c r="E12808" t="s">
        <v>35</v>
      </c>
      <c r="F12808">
        <v>3</v>
      </c>
      <c r="G12808" t="s">
        <v>38</v>
      </c>
      <c r="H12808" t="s">
        <v>46</v>
      </c>
      <c r="I12808" t="s">
        <v>37</v>
      </c>
      <c r="J12808">
        <v>2387.5</v>
      </c>
    </row>
    <row r="12809" spans="1:10" x14ac:dyDescent="0.25">
      <c r="A12809">
        <v>34</v>
      </c>
      <c r="B12809">
        <v>2018</v>
      </c>
      <c r="C12809" t="s">
        <v>41</v>
      </c>
      <c r="D12809" t="s">
        <v>58</v>
      </c>
      <c r="E12809" t="s">
        <v>35</v>
      </c>
      <c r="F12809">
        <v>4</v>
      </c>
      <c r="G12809" t="s">
        <v>38</v>
      </c>
      <c r="H12809" t="s">
        <v>2</v>
      </c>
      <c r="I12809" t="s">
        <v>51</v>
      </c>
      <c r="J12809">
        <v>2259.5</v>
      </c>
    </row>
    <row r="12810" spans="1:10" x14ac:dyDescent="0.25">
      <c r="A12810">
        <v>34</v>
      </c>
      <c r="B12810">
        <v>2018</v>
      </c>
      <c r="C12810" t="s">
        <v>41</v>
      </c>
      <c r="D12810" t="s">
        <v>58</v>
      </c>
      <c r="E12810" t="s">
        <v>35</v>
      </c>
      <c r="F12810">
        <v>5</v>
      </c>
      <c r="G12810" t="s">
        <v>45</v>
      </c>
      <c r="H12810" t="s">
        <v>2</v>
      </c>
      <c r="I12810" t="s">
        <v>37</v>
      </c>
      <c r="J12810">
        <v>1717.6</v>
      </c>
    </row>
    <row r="12811" spans="1:10" x14ac:dyDescent="0.25">
      <c r="A12811">
        <v>34</v>
      </c>
      <c r="B12811">
        <v>2018</v>
      </c>
      <c r="C12811" t="s">
        <v>41</v>
      </c>
      <c r="D12811" t="s">
        <v>58</v>
      </c>
      <c r="E12811" t="s">
        <v>35</v>
      </c>
      <c r="F12811">
        <v>6</v>
      </c>
      <c r="G12811" t="s">
        <v>45</v>
      </c>
      <c r="H12811" t="s">
        <v>46</v>
      </c>
      <c r="I12811" t="s">
        <v>37</v>
      </c>
      <c r="J12811">
        <v>2665.9</v>
      </c>
    </row>
    <row r="12812" spans="1:10" x14ac:dyDescent="0.25">
      <c r="A12812">
        <v>34</v>
      </c>
      <c r="B12812">
        <v>2018</v>
      </c>
      <c r="C12812" t="s">
        <v>41</v>
      </c>
      <c r="D12812" t="s">
        <v>59</v>
      </c>
      <c r="E12812" t="s">
        <v>35</v>
      </c>
      <c r="F12812">
        <v>1</v>
      </c>
      <c r="G12812" t="s">
        <v>45</v>
      </c>
      <c r="H12812" t="s">
        <v>2</v>
      </c>
      <c r="I12812" t="s">
        <v>51</v>
      </c>
      <c r="J12812">
        <v>2261.6999999999998</v>
      </c>
    </row>
    <row r="12813" spans="1:10" x14ac:dyDescent="0.25">
      <c r="A12813">
        <v>34</v>
      </c>
      <c r="B12813">
        <v>2018</v>
      </c>
      <c r="C12813" t="s">
        <v>41</v>
      </c>
      <c r="D12813" t="s">
        <v>59</v>
      </c>
      <c r="E12813" t="s">
        <v>35</v>
      </c>
      <c r="F12813">
        <v>2</v>
      </c>
      <c r="G12813" t="s">
        <v>45</v>
      </c>
      <c r="H12813" t="s">
        <v>2</v>
      </c>
      <c r="I12813" t="s">
        <v>37</v>
      </c>
      <c r="J12813">
        <v>1670.1</v>
      </c>
    </row>
    <row r="12814" spans="1:10" x14ac:dyDescent="0.25">
      <c r="A12814">
        <v>34</v>
      </c>
      <c r="B12814">
        <v>2018</v>
      </c>
      <c r="C12814" t="s">
        <v>41</v>
      </c>
      <c r="D12814" t="s">
        <v>59</v>
      </c>
      <c r="E12814" t="s">
        <v>35</v>
      </c>
      <c r="F12814">
        <v>3</v>
      </c>
      <c r="G12814" t="s">
        <v>45</v>
      </c>
      <c r="H12814" t="s">
        <v>46</v>
      </c>
      <c r="I12814" t="s">
        <v>51</v>
      </c>
      <c r="J12814">
        <v>2105.5</v>
      </c>
    </row>
    <row r="12815" spans="1:10" x14ac:dyDescent="0.25">
      <c r="A12815">
        <v>34</v>
      </c>
      <c r="B12815">
        <v>2018</v>
      </c>
      <c r="C12815" t="s">
        <v>41</v>
      </c>
      <c r="D12815" t="s">
        <v>59</v>
      </c>
      <c r="E12815" t="s">
        <v>35</v>
      </c>
      <c r="F12815">
        <v>4</v>
      </c>
      <c r="G12815" t="s">
        <v>38</v>
      </c>
      <c r="H12815" t="s">
        <v>2</v>
      </c>
      <c r="I12815" t="s">
        <v>51</v>
      </c>
      <c r="J12815">
        <v>2381.9</v>
      </c>
    </row>
    <row r="12816" spans="1:10" x14ac:dyDescent="0.25">
      <c r="A12816">
        <v>34</v>
      </c>
      <c r="B12816">
        <v>2018</v>
      </c>
      <c r="C12816" t="s">
        <v>41</v>
      </c>
      <c r="D12816" t="s">
        <v>59</v>
      </c>
      <c r="E12816" t="s">
        <v>35</v>
      </c>
      <c r="F12816">
        <v>5</v>
      </c>
      <c r="G12816" t="s">
        <v>45</v>
      </c>
      <c r="H12816" t="s">
        <v>2</v>
      </c>
      <c r="I12816" t="s">
        <v>51</v>
      </c>
      <c r="J12816">
        <v>2105.1999999999998</v>
      </c>
    </row>
    <row r="12817" spans="1:10" x14ac:dyDescent="0.25">
      <c r="A12817">
        <v>34</v>
      </c>
      <c r="B12817">
        <v>2018</v>
      </c>
      <c r="C12817" t="s">
        <v>41</v>
      </c>
      <c r="D12817" t="s">
        <v>59</v>
      </c>
      <c r="E12817" t="s">
        <v>35</v>
      </c>
      <c r="F12817">
        <v>6</v>
      </c>
      <c r="G12817" t="s">
        <v>45</v>
      </c>
      <c r="H12817" t="s">
        <v>2</v>
      </c>
      <c r="I12817" t="s">
        <v>51</v>
      </c>
      <c r="J12817">
        <v>2059.3000000000002</v>
      </c>
    </row>
    <row r="12818" spans="1:10" x14ac:dyDescent="0.25">
      <c r="A12818">
        <v>35</v>
      </c>
      <c r="B12818">
        <v>2017</v>
      </c>
      <c r="C12818" t="s">
        <v>41</v>
      </c>
      <c r="D12818" t="s">
        <v>58</v>
      </c>
      <c r="E12818" t="s">
        <v>35</v>
      </c>
      <c r="F12818">
        <v>1</v>
      </c>
      <c r="G12818" t="s">
        <v>38</v>
      </c>
      <c r="H12818" t="s">
        <v>46</v>
      </c>
      <c r="I12818" t="s">
        <v>51</v>
      </c>
      <c r="J12818">
        <v>2478.8000000000002</v>
      </c>
    </row>
    <row r="12819" spans="1:10" x14ac:dyDescent="0.25">
      <c r="A12819">
        <v>35</v>
      </c>
      <c r="B12819">
        <v>2017</v>
      </c>
      <c r="C12819" t="s">
        <v>41</v>
      </c>
      <c r="D12819" t="s">
        <v>58</v>
      </c>
      <c r="E12819" t="s">
        <v>35</v>
      </c>
      <c r="F12819">
        <v>2</v>
      </c>
      <c r="G12819" t="s">
        <v>38</v>
      </c>
      <c r="H12819" t="s">
        <v>2</v>
      </c>
      <c r="I12819" t="s">
        <v>51</v>
      </c>
      <c r="J12819">
        <v>1751.8</v>
      </c>
    </row>
    <row r="12820" spans="1:10" x14ac:dyDescent="0.25">
      <c r="A12820">
        <v>35</v>
      </c>
      <c r="B12820">
        <v>2017</v>
      </c>
      <c r="C12820" t="s">
        <v>41</v>
      </c>
      <c r="D12820" t="s">
        <v>58</v>
      </c>
      <c r="E12820" t="s">
        <v>35</v>
      </c>
      <c r="F12820">
        <v>3</v>
      </c>
      <c r="G12820" t="s">
        <v>38</v>
      </c>
      <c r="H12820" t="s">
        <v>2</v>
      </c>
      <c r="I12820" t="s">
        <v>37</v>
      </c>
      <c r="J12820">
        <v>1773.3</v>
      </c>
    </row>
    <row r="12821" spans="1:10" x14ac:dyDescent="0.25">
      <c r="A12821">
        <v>35</v>
      </c>
      <c r="B12821">
        <v>2017</v>
      </c>
      <c r="C12821" t="s">
        <v>41</v>
      </c>
      <c r="D12821" t="s">
        <v>58</v>
      </c>
      <c r="E12821" t="s">
        <v>35</v>
      </c>
      <c r="F12821">
        <v>4</v>
      </c>
      <c r="G12821" t="s">
        <v>38</v>
      </c>
      <c r="H12821" t="s">
        <v>2</v>
      </c>
      <c r="I12821" t="s">
        <v>51</v>
      </c>
      <c r="J12821">
        <v>1895.8</v>
      </c>
    </row>
    <row r="12822" spans="1:10" x14ac:dyDescent="0.25">
      <c r="A12822">
        <v>35</v>
      </c>
      <c r="B12822">
        <v>2017</v>
      </c>
      <c r="C12822" t="s">
        <v>41</v>
      </c>
      <c r="D12822" t="s">
        <v>58</v>
      </c>
      <c r="E12822" t="s">
        <v>35</v>
      </c>
      <c r="F12822">
        <v>5</v>
      </c>
      <c r="G12822" t="s">
        <v>38</v>
      </c>
      <c r="H12822" t="s">
        <v>46</v>
      </c>
      <c r="I12822" t="s">
        <v>51</v>
      </c>
      <c r="J12822">
        <v>2245.6</v>
      </c>
    </row>
    <row r="12823" spans="1:10" x14ac:dyDescent="0.25">
      <c r="A12823">
        <v>35</v>
      </c>
      <c r="B12823">
        <v>2017</v>
      </c>
      <c r="C12823" t="s">
        <v>41</v>
      </c>
      <c r="D12823" t="s">
        <v>58</v>
      </c>
      <c r="E12823" t="s">
        <v>35</v>
      </c>
      <c r="F12823">
        <v>6</v>
      </c>
      <c r="G12823" t="s">
        <v>38</v>
      </c>
      <c r="H12823" t="s">
        <v>2</v>
      </c>
      <c r="I12823" t="s">
        <v>37</v>
      </c>
      <c r="J12823">
        <v>2513.1999999999998</v>
      </c>
    </row>
    <row r="12824" spans="1:10" x14ac:dyDescent="0.25">
      <c r="A12824">
        <v>35</v>
      </c>
      <c r="B12824">
        <v>2017</v>
      </c>
      <c r="C12824" t="s">
        <v>41</v>
      </c>
      <c r="D12824" t="s">
        <v>59</v>
      </c>
      <c r="E12824" t="s">
        <v>35</v>
      </c>
      <c r="F12824">
        <v>1</v>
      </c>
      <c r="G12824" t="s">
        <v>45</v>
      </c>
      <c r="H12824" t="s">
        <v>46</v>
      </c>
      <c r="I12824" t="s">
        <v>37</v>
      </c>
      <c r="J12824">
        <v>1875.9</v>
      </c>
    </row>
    <row r="12825" spans="1:10" x14ac:dyDescent="0.25">
      <c r="A12825">
        <v>35</v>
      </c>
      <c r="B12825">
        <v>2017</v>
      </c>
      <c r="C12825" t="s">
        <v>41</v>
      </c>
      <c r="D12825" t="s">
        <v>59</v>
      </c>
      <c r="E12825" t="s">
        <v>35</v>
      </c>
      <c r="F12825">
        <v>2</v>
      </c>
      <c r="G12825" t="s">
        <v>45</v>
      </c>
      <c r="H12825" t="s">
        <v>2</v>
      </c>
      <c r="I12825" t="s">
        <v>51</v>
      </c>
      <c r="J12825">
        <v>1842.1</v>
      </c>
    </row>
    <row r="12826" spans="1:10" x14ac:dyDescent="0.25">
      <c r="A12826">
        <v>35</v>
      </c>
      <c r="B12826">
        <v>2017</v>
      </c>
      <c r="C12826" t="s">
        <v>41</v>
      </c>
      <c r="D12826" t="s">
        <v>59</v>
      </c>
      <c r="E12826" t="s">
        <v>35</v>
      </c>
      <c r="F12826">
        <v>3</v>
      </c>
      <c r="G12826" t="s">
        <v>38</v>
      </c>
      <c r="H12826" t="s">
        <v>2</v>
      </c>
      <c r="I12826" t="s">
        <v>51</v>
      </c>
      <c r="J12826">
        <v>1994.1</v>
      </c>
    </row>
    <row r="12827" spans="1:10" x14ac:dyDescent="0.25">
      <c r="A12827">
        <v>35</v>
      </c>
      <c r="B12827">
        <v>2017</v>
      </c>
      <c r="C12827" t="s">
        <v>41</v>
      </c>
      <c r="D12827" t="s">
        <v>59</v>
      </c>
      <c r="E12827" t="s">
        <v>35</v>
      </c>
      <c r="F12827">
        <v>4</v>
      </c>
      <c r="G12827" t="s">
        <v>38</v>
      </c>
      <c r="H12827" t="s">
        <v>2</v>
      </c>
      <c r="I12827" t="s">
        <v>51</v>
      </c>
      <c r="J12827">
        <v>2123.1</v>
      </c>
    </row>
    <row r="12828" spans="1:10" x14ac:dyDescent="0.25">
      <c r="A12828">
        <v>35</v>
      </c>
      <c r="B12828">
        <v>2017</v>
      </c>
      <c r="C12828" t="s">
        <v>41</v>
      </c>
      <c r="D12828" t="s">
        <v>59</v>
      </c>
      <c r="E12828" t="s">
        <v>35</v>
      </c>
      <c r="F12828">
        <v>5</v>
      </c>
      <c r="G12828" t="s">
        <v>38</v>
      </c>
      <c r="H12828" t="s">
        <v>46</v>
      </c>
      <c r="I12828" t="s">
        <v>37</v>
      </c>
      <c r="J12828">
        <v>2219.1</v>
      </c>
    </row>
    <row r="12829" spans="1:10" x14ac:dyDescent="0.25">
      <c r="A12829">
        <v>35</v>
      </c>
      <c r="B12829">
        <v>2017</v>
      </c>
      <c r="C12829" t="s">
        <v>41</v>
      </c>
      <c r="D12829" t="s">
        <v>59</v>
      </c>
      <c r="E12829" t="s">
        <v>35</v>
      </c>
      <c r="F12829">
        <v>6</v>
      </c>
      <c r="G12829" t="s">
        <v>45</v>
      </c>
      <c r="H12829" t="s">
        <v>46</v>
      </c>
      <c r="I12829" t="s">
        <v>37</v>
      </c>
      <c r="J12829">
        <v>1806.1</v>
      </c>
    </row>
    <row r="12830" spans="1:10" x14ac:dyDescent="0.25">
      <c r="A12830">
        <v>35</v>
      </c>
      <c r="B12830">
        <v>2018</v>
      </c>
      <c r="C12830" t="s">
        <v>41</v>
      </c>
      <c r="D12830" t="s">
        <v>58</v>
      </c>
      <c r="E12830" t="s">
        <v>35</v>
      </c>
      <c r="F12830">
        <v>1</v>
      </c>
      <c r="G12830" t="s">
        <v>45</v>
      </c>
      <c r="H12830" t="s">
        <v>2</v>
      </c>
      <c r="I12830" t="s">
        <v>37</v>
      </c>
      <c r="J12830">
        <v>2567.5</v>
      </c>
    </row>
    <row r="12831" spans="1:10" x14ac:dyDescent="0.25">
      <c r="A12831">
        <v>35</v>
      </c>
      <c r="B12831">
        <v>2018</v>
      </c>
      <c r="C12831" t="s">
        <v>41</v>
      </c>
      <c r="D12831" t="s">
        <v>58</v>
      </c>
      <c r="E12831" t="s">
        <v>35</v>
      </c>
      <c r="F12831">
        <v>2</v>
      </c>
      <c r="G12831" t="s">
        <v>45</v>
      </c>
      <c r="H12831" t="s">
        <v>46</v>
      </c>
      <c r="I12831" t="s">
        <v>51</v>
      </c>
      <c r="J12831">
        <v>2504.8000000000002</v>
      </c>
    </row>
    <row r="12832" spans="1:10" x14ac:dyDescent="0.25">
      <c r="A12832">
        <v>35</v>
      </c>
      <c r="B12832">
        <v>2018</v>
      </c>
      <c r="C12832" t="s">
        <v>41</v>
      </c>
      <c r="D12832" t="s">
        <v>58</v>
      </c>
      <c r="E12832" t="s">
        <v>35</v>
      </c>
      <c r="F12832">
        <v>3</v>
      </c>
      <c r="G12832" t="s">
        <v>45</v>
      </c>
      <c r="H12832" t="s">
        <v>46</v>
      </c>
      <c r="I12832" t="s">
        <v>37</v>
      </c>
      <c r="J12832">
        <v>2535.5</v>
      </c>
    </row>
    <row r="12833" spans="1:10" x14ac:dyDescent="0.25">
      <c r="A12833">
        <v>35</v>
      </c>
      <c r="B12833">
        <v>2018</v>
      </c>
      <c r="C12833" t="s">
        <v>41</v>
      </c>
      <c r="D12833" t="s">
        <v>58</v>
      </c>
      <c r="E12833" t="s">
        <v>35</v>
      </c>
      <c r="F12833">
        <v>4</v>
      </c>
      <c r="G12833" t="s">
        <v>45</v>
      </c>
      <c r="H12833" t="s">
        <v>46</v>
      </c>
      <c r="I12833" t="s">
        <v>37</v>
      </c>
      <c r="J12833">
        <v>2902.1</v>
      </c>
    </row>
    <row r="12834" spans="1:10" x14ac:dyDescent="0.25">
      <c r="A12834">
        <v>35</v>
      </c>
      <c r="B12834">
        <v>2018</v>
      </c>
      <c r="C12834" t="s">
        <v>41</v>
      </c>
      <c r="D12834" t="s">
        <v>58</v>
      </c>
      <c r="E12834" t="s">
        <v>35</v>
      </c>
      <c r="F12834">
        <v>5</v>
      </c>
      <c r="G12834" t="s">
        <v>38</v>
      </c>
      <c r="H12834" t="s">
        <v>2</v>
      </c>
      <c r="I12834" t="s">
        <v>37</v>
      </c>
      <c r="J12834">
        <v>2505.6999999999998</v>
      </c>
    </row>
    <row r="12835" spans="1:10" x14ac:dyDescent="0.25">
      <c r="A12835">
        <v>35</v>
      </c>
      <c r="B12835">
        <v>2018</v>
      </c>
      <c r="C12835" t="s">
        <v>41</v>
      </c>
      <c r="D12835" t="s">
        <v>58</v>
      </c>
      <c r="E12835" t="s">
        <v>35</v>
      </c>
      <c r="F12835">
        <v>6</v>
      </c>
      <c r="G12835" t="s">
        <v>38</v>
      </c>
      <c r="H12835" t="s">
        <v>2</v>
      </c>
      <c r="I12835" t="s">
        <v>37</v>
      </c>
      <c r="J12835">
        <v>2033.3</v>
      </c>
    </row>
    <row r="12836" spans="1:10" x14ac:dyDescent="0.25">
      <c r="A12836">
        <v>35</v>
      </c>
      <c r="B12836">
        <v>2018</v>
      </c>
      <c r="C12836" t="s">
        <v>41</v>
      </c>
      <c r="D12836" t="s">
        <v>59</v>
      </c>
      <c r="E12836" t="s">
        <v>35</v>
      </c>
      <c r="F12836">
        <v>1</v>
      </c>
      <c r="G12836" t="s">
        <v>45</v>
      </c>
      <c r="H12836" t="s">
        <v>2</v>
      </c>
      <c r="I12836" t="s">
        <v>37</v>
      </c>
      <c r="J12836">
        <v>1929.6</v>
      </c>
    </row>
    <row r="12837" spans="1:10" x14ac:dyDescent="0.25">
      <c r="A12837">
        <v>35</v>
      </c>
      <c r="B12837">
        <v>2018</v>
      </c>
      <c r="C12837" t="s">
        <v>41</v>
      </c>
      <c r="D12837" t="s">
        <v>59</v>
      </c>
      <c r="E12837" t="s">
        <v>35</v>
      </c>
      <c r="F12837">
        <v>2</v>
      </c>
      <c r="G12837" t="s">
        <v>45</v>
      </c>
      <c r="H12837" t="s">
        <v>46</v>
      </c>
      <c r="I12837" t="s">
        <v>37</v>
      </c>
      <c r="J12837">
        <v>2187.5</v>
      </c>
    </row>
    <row r="12838" spans="1:10" x14ac:dyDescent="0.25">
      <c r="A12838">
        <v>35</v>
      </c>
      <c r="B12838">
        <v>2018</v>
      </c>
      <c r="C12838" t="s">
        <v>41</v>
      </c>
      <c r="D12838" t="s">
        <v>59</v>
      </c>
      <c r="E12838" t="s">
        <v>35</v>
      </c>
      <c r="F12838">
        <v>3</v>
      </c>
      <c r="G12838" t="s">
        <v>38</v>
      </c>
      <c r="H12838" t="s">
        <v>46</v>
      </c>
      <c r="I12838" t="s">
        <v>37</v>
      </c>
      <c r="J12838">
        <v>2259.8000000000002</v>
      </c>
    </row>
    <row r="12839" spans="1:10" x14ac:dyDescent="0.25">
      <c r="A12839">
        <v>35</v>
      </c>
      <c r="B12839">
        <v>2018</v>
      </c>
      <c r="C12839" t="s">
        <v>41</v>
      </c>
      <c r="D12839" t="s">
        <v>59</v>
      </c>
      <c r="E12839" t="s">
        <v>35</v>
      </c>
      <c r="F12839">
        <v>4</v>
      </c>
      <c r="G12839" t="s">
        <v>38</v>
      </c>
      <c r="H12839" t="s">
        <v>2</v>
      </c>
      <c r="I12839" t="s">
        <v>37</v>
      </c>
      <c r="J12839">
        <v>1761.5</v>
      </c>
    </row>
    <row r="12840" spans="1:10" x14ac:dyDescent="0.25">
      <c r="A12840">
        <v>35</v>
      </c>
      <c r="B12840">
        <v>2018</v>
      </c>
      <c r="C12840" t="s">
        <v>41</v>
      </c>
      <c r="D12840" t="s">
        <v>59</v>
      </c>
      <c r="E12840" t="s">
        <v>35</v>
      </c>
      <c r="F12840">
        <v>5</v>
      </c>
      <c r="G12840" t="s">
        <v>38</v>
      </c>
      <c r="H12840" t="s">
        <v>46</v>
      </c>
      <c r="I12840" t="s">
        <v>37</v>
      </c>
      <c r="J12840">
        <v>2297.6</v>
      </c>
    </row>
    <row r="12841" spans="1:10" x14ac:dyDescent="0.25">
      <c r="A12841">
        <v>35</v>
      </c>
      <c r="B12841">
        <v>2018</v>
      </c>
      <c r="C12841" t="s">
        <v>41</v>
      </c>
      <c r="D12841" t="s">
        <v>59</v>
      </c>
      <c r="E12841" t="s">
        <v>35</v>
      </c>
      <c r="F12841">
        <v>6</v>
      </c>
      <c r="G12841" t="s">
        <v>45</v>
      </c>
      <c r="H12841" t="s">
        <v>2</v>
      </c>
      <c r="I12841" t="s">
        <v>37</v>
      </c>
      <c r="J12841">
        <v>2052.1999999999998</v>
      </c>
    </row>
    <row r="12842" spans="1:10" x14ac:dyDescent="0.25">
      <c r="A12842">
        <v>36</v>
      </c>
      <c r="B12842">
        <v>2017</v>
      </c>
      <c r="C12842" t="s">
        <v>41</v>
      </c>
      <c r="D12842" t="s">
        <v>58</v>
      </c>
      <c r="E12842" t="s">
        <v>35</v>
      </c>
      <c r="F12842">
        <v>1</v>
      </c>
      <c r="G12842" t="s">
        <v>38</v>
      </c>
      <c r="H12842" t="s">
        <v>2</v>
      </c>
      <c r="I12842" t="s">
        <v>51</v>
      </c>
      <c r="J12842">
        <v>1785.1</v>
      </c>
    </row>
    <row r="12843" spans="1:10" x14ac:dyDescent="0.25">
      <c r="A12843">
        <v>36</v>
      </c>
      <c r="B12843">
        <v>2017</v>
      </c>
      <c r="C12843" t="s">
        <v>41</v>
      </c>
      <c r="D12843" t="s">
        <v>58</v>
      </c>
      <c r="E12843" t="s">
        <v>35</v>
      </c>
      <c r="F12843">
        <v>2</v>
      </c>
      <c r="G12843" t="s">
        <v>45</v>
      </c>
      <c r="H12843" t="s">
        <v>2</v>
      </c>
      <c r="I12843" t="s">
        <v>37</v>
      </c>
      <c r="J12843">
        <v>2485.4</v>
      </c>
    </row>
    <row r="12844" spans="1:10" x14ac:dyDescent="0.25">
      <c r="A12844">
        <v>36</v>
      </c>
      <c r="B12844">
        <v>2017</v>
      </c>
      <c r="C12844" t="s">
        <v>41</v>
      </c>
      <c r="D12844" t="s">
        <v>58</v>
      </c>
      <c r="E12844" t="s">
        <v>35</v>
      </c>
      <c r="F12844">
        <v>3</v>
      </c>
      <c r="G12844" t="s">
        <v>45</v>
      </c>
      <c r="H12844" t="s">
        <v>46</v>
      </c>
      <c r="I12844" t="s">
        <v>51</v>
      </c>
      <c r="J12844">
        <v>1837.2</v>
      </c>
    </row>
    <row r="12845" spans="1:10" x14ac:dyDescent="0.25">
      <c r="A12845">
        <v>36</v>
      </c>
      <c r="B12845">
        <v>2017</v>
      </c>
      <c r="C12845" t="s">
        <v>41</v>
      </c>
      <c r="D12845" t="s">
        <v>58</v>
      </c>
      <c r="E12845" t="s">
        <v>35</v>
      </c>
      <c r="F12845">
        <v>4</v>
      </c>
      <c r="G12845" t="s">
        <v>45</v>
      </c>
      <c r="H12845" t="s">
        <v>46</v>
      </c>
      <c r="I12845" t="s">
        <v>51</v>
      </c>
      <c r="J12845">
        <v>2184.3000000000002</v>
      </c>
    </row>
    <row r="12846" spans="1:10" x14ac:dyDescent="0.25">
      <c r="A12846">
        <v>36</v>
      </c>
      <c r="B12846">
        <v>2017</v>
      </c>
      <c r="C12846" t="s">
        <v>41</v>
      </c>
      <c r="D12846" t="s">
        <v>58</v>
      </c>
      <c r="E12846" t="s">
        <v>35</v>
      </c>
      <c r="F12846">
        <v>5</v>
      </c>
      <c r="G12846" t="s">
        <v>45</v>
      </c>
      <c r="H12846" t="s">
        <v>46</v>
      </c>
      <c r="I12846" t="s">
        <v>37</v>
      </c>
      <c r="J12846">
        <v>2191</v>
      </c>
    </row>
    <row r="12847" spans="1:10" x14ac:dyDescent="0.25">
      <c r="A12847">
        <v>36</v>
      </c>
      <c r="B12847">
        <v>2017</v>
      </c>
      <c r="C12847" t="s">
        <v>41</v>
      </c>
      <c r="D12847" t="s">
        <v>58</v>
      </c>
      <c r="E12847" t="s">
        <v>35</v>
      </c>
      <c r="F12847">
        <v>6</v>
      </c>
      <c r="G12847" t="s">
        <v>38</v>
      </c>
      <c r="H12847" t="s">
        <v>46</v>
      </c>
      <c r="I12847" t="s">
        <v>37</v>
      </c>
      <c r="J12847">
        <v>2156.6999999999998</v>
      </c>
    </row>
    <row r="12848" spans="1:10" x14ac:dyDescent="0.25">
      <c r="A12848">
        <v>36</v>
      </c>
      <c r="B12848">
        <v>2017</v>
      </c>
      <c r="C12848" t="s">
        <v>41</v>
      </c>
      <c r="D12848" t="s">
        <v>59</v>
      </c>
      <c r="E12848" t="s">
        <v>35</v>
      </c>
      <c r="F12848">
        <v>1</v>
      </c>
      <c r="G12848" t="s">
        <v>45</v>
      </c>
      <c r="H12848" t="s">
        <v>46</v>
      </c>
      <c r="I12848" t="s">
        <v>51</v>
      </c>
      <c r="J12848">
        <v>1728.6</v>
      </c>
    </row>
    <row r="12849" spans="1:10" x14ac:dyDescent="0.25">
      <c r="A12849">
        <v>36</v>
      </c>
      <c r="B12849">
        <v>2017</v>
      </c>
      <c r="C12849" t="s">
        <v>41</v>
      </c>
      <c r="D12849" t="s">
        <v>59</v>
      </c>
      <c r="E12849" t="s">
        <v>35</v>
      </c>
      <c r="F12849">
        <v>2</v>
      </c>
      <c r="G12849" t="s">
        <v>45</v>
      </c>
      <c r="H12849" t="s">
        <v>46</v>
      </c>
      <c r="I12849" t="s">
        <v>51</v>
      </c>
      <c r="J12849">
        <v>2126.3000000000002</v>
      </c>
    </row>
    <row r="12850" spans="1:10" x14ac:dyDescent="0.25">
      <c r="A12850">
        <v>36</v>
      </c>
      <c r="B12850">
        <v>2017</v>
      </c>
      <c r="C12850" t="s">
        <v>41</v>
      </c>
      <c r="D12850" t="s">
        <v>59</v>
      </c>
      <c r="E12850" t="s">
        <v>35</v>
      </c>
      <c r="F12850">
        <v>3</v>
      </c>
      <c r="G12850" t="s">
        <v>45</v>
      </c>
      <c r="H12850" t="s">
        <v>2</v>
      </c>
      <c r="I12850" t="s">
        <v>37</v>
      </c>
      <c r="J12850">
        <v>2191.6</v>
      </c>
    </row>
    <row r="12851" spans="1:10" x14ac:dyDescent="0.25">
      <c r="A12851">
        <v>36</v>
      </c>
      <c r="B12851">
        <v>2017</v>
      </c>
      <c r="C12851" t="s">
        <v>41</v>
      </c>
      <c r="D12851" t="s">
        <v>59</v>
      </c>
      <c r="E12851" t="s">
        <v>35</v>
      </c>
      <c r="F12851">
        <v>4</v>
      </c>
      <c r="G12851" t="s">
        <v>38</v>
      </c>
      <c r="H12851" t="s">
        <v>46</v>
      </c>
      <c r="I12851" t="s">
        <v>51</v>
      </c>
      <c r="J12851">
        <v>2057.4</v>
      </c>
    </row>
    <row r="12852" spans="1:10" x14ac:dyDescent="0.25">
      <c r="A12852">
        <v>36</v>
      </c>
      <c r="B12852">
        <v>2017</v>
      </c>
      <c r="C12852" t="s">
        <v>41</v>
      </c>
      <c r="D12852" t="s">
        <v>59</v>
      </c>
      <c r="E12852" t="s">
        <v>35</v>
      </c>
      <c r="F12852">
        <v>5</v>
      </c>
      <c r="G12852" t="s">
        <v>38</v>
      </c>
      <c r="H12852" t="s">
        <v>2</v>
      </c>
      <c r="I12852" t="s">
        <v>37</v>
      </c>
      <c r="J12852">
        <v>1248.5999999999999</v>
      </c>
    </row>
    <row r="12853" spans="1:10" x14ac:dyDescent="0.25">
      <c r="A12853">
        <v>36</v>
      </c>
      <c r="B12853">
        <v>2017</v>
      </c>
      <c r="C12853" t="s">
        <v>41</v>
      </c>
      <c r="D12853" t="s">
        <v>59</v>
      </c>
      <c r="E12853" t="s">
        <v>35</v>
      </c>
      <c r="F12853">
        <v>6</v>
      </c>
      <c r="G12853" t="s">
        <v>45</v>
      </c>
      <c r="H12853" t="s">
        <v>46</v>
      </c>
      <c r="I12853" t="s">
        <v>51</v>
      </c>
      <c r="J12853">
        <v>2243</v>
      </c>
    </row>
    <row r="12854" spans="1:10" x14ac:dyDescent="0.25">
      <c r="A12854">
        <v>36</v>
      </c>
      <c r="B12854">
        <v>2018</v>
      </c>
      <c r="C12854" t="s">
        <v>41</v>
      </c>
      <c r="D12854" t="s">
        <v>58</v>
      </c>
      <c r="E12854" t="s">
        <v>35</v>
      </c>
      <c r="F12854">
        <v>1</v>
      </c>
      <c r="G12854" t="s">
        <v>45</v>
      </c>
      <c r="H12854" t="s">
        <v>2</v>
      </c>
      <c r="I12854" t="s">
        <v>37</v>
      </c>
      <c r="J12854">
        <v>2360.1999999999998</v>
      </c>
    </row>
    <row r="12855" spans="1:10" x14ac:dyDescent="0.25">
      <c r="A12855">
        <v>36</v>
      </c>
      <c r="B12855">
        <v>2018</v>
      </c>
      <c r="C12855" t="s">
        <v>41</v>
      </c>
      <c r="D12855" t="s">
        <v>58</v>
      </c>
      <c r="E12855" t="s">
        <v>35</v>
      </c>
      <c r="F12855">
        <v>2</v>
      </c>
      <c r="G12855" t="s">
        <v>45</v>
      </c>
      <c r="H12855" t="s">
        <v>2</v>
      </c>
      <c r="I12855" t="s">
        <v>51</v>
      </c>
      <c r="J12855">
        <v>2374.6</v>
      </c>
    </row>
    <row r="12856" spans="1:10" x14ac:dyDescent="0.25">
      <c r="A12856">
        <v>36</v>
      </c>
      <c r="B12856">
        <v>2018</v>
      </c>
      <c r="C12856" t="s">
        <v>41</v>
      </c>
      <c r="D12856" t="s">
        <v>58</v>
      </c>
      <c r="E12856" t="s">
        <v>35</v>
      </c>
      <c r="F12856">
        <v>3</v>
      </c>
      <c r="G12856" t="s">
        <v>38</v>
      </c>
      <c r="H12856" t="s">
        <v>2</v>
      </c>
      <c r="I12856" t="s">
        <v>51</v>
      </c>
      <c r="J12856">
        <v>2233</v>
      </c>
    </row>
    <row r="12857" spans="1:10" x14ac:dyDescent="0.25">
      <c r="A12857">
        <v>36</v>
      </c>
      <c r="B12857">
        <v>2018</v>
      </c>
      <c r="C12857" t="s">
        <v>41</v>
      </c>
      <c r="D12857" t="s">
        <v>58</v>
      </c>
      <c r="E12857" t="s">
        <v>35</v>
      </c>
      <c r="F12857">
        <v>4</v>
      </c>
      <c r="G12857" t="s">
        <v>45</v>
      </c>
      <c r="H12857" t="s">
        <v>2</v>
      </c>
      <c r="I12857" t="s">
        <v>37</v>
      </c>
      <c r="J12857">
        <v>2489.3000000000002</v>
      </c>
    </row>
    <row r="12858" spans="1:10" x14ac:dyDescent="0.25">
      <c r="A12858">
        <v>36</v>
      </c>
      <c r="B12858">
        <v>2018</v>
      </c>
      <c r="C12858" t="s">
        <v>41</v>
      </c>
      <c r="D12858" t="s">
        <v>58</v>
      </c>
      <c r="E12858" t="s">
        <v>35</v>
      </c>
      <c r="F12858">
        <v>5</v>
      </c>
      <c r="G12858" t="s">
        <v>45</v>
      </c>
      <c r="H12858" t="s">
        <v>2</v>
      </c>
      <c r="I12858" t="s">
        <v>37</v>
      </c>
      <c r="J12858">
        <v>2607.6999999999998</v>
      </c>
    </row>
    <row r="12859" spans="1:10" x14ac:dyDescent="0.25">
      <c r="A12859">
        <v>36</v>
      </c>
      <c r="B12859">
        <v>2018</v>
      </c>
      <c r="C12859" t="s">
        <v>41</v>
      </c>
      <c r="D12859" t="s">
        <v>58</v>
      </c>
      <c r="E12859" t="s">
        <v>35</v>
      </c>
      <c r="F12859">
        <v>6</v>
      </c>
      <c r="G12859" t="s">
        <v>38</v>
      </c>
      <c r="H12859" t="s">
        <v>46</v>
      </c>
      <c r="I12859" t="s">
        <v>37</v>
      </c>
      <c r="J12859">
        <v>2382</v>
      </c>
    </row>
    <row r="12860" spans="1:10" x14ac:dyDescent="0.25">
      <c r="A12860">
        <v>36</v>
      </c>
      <c r="B12860">
        <v>2018</v>
      </c>
      <c r="C12860" t="s">
        <v>41</v>
      </c>
      <c r="D12860" t="s">
        <v>59</v>
      </c>
      <c r="E12860" t="s">
        <v>35</v>
      </c>
      <c r="F12860">
        <v>1</v>
      </c>
      <c r="G12860" t="s">
        <v>45</v>
      </c>
      <c r="H12860" t="s">
        <v>46</v>
      </c>
      <c r="I12860" t="s">
        <v>51</v>
      </c>
      <c r="J12860">
        <v>2021.6</v>
      </c>
    </row>
    <row r="12861" spans="1:10" x14ac:dyDescent="0.25">
      <c r="A12861">
        <v>36</v>
      </c>
      <c r="B12861">
        <v>2018</v>
      </c>
      <c r="C12861" t="s">
        <v>41</v>
      </c>
      <c r="D12861" t="s">
        <v>59</v>
      </c>
      <c r="E12861" t="s">
        <v>35</v>
      </c>
      <c r="F12861">
        <v>2</v>
      </c>
      <c r="G12861" t="s">
        <v>45</v>
      </c>
      <c r="H12861" t="s">
        <v>46</v>
      </c>
      <c r="I12861" t="s">
        <v>37</v>
      </c>
      <c r="J12861">
        <v>2659.9</v>
      </c>
    </row>
    <row r="12862" spans="1:10" x14ac:dyDescent="0.25">
      <c r="A12862">
        <v>36</v>
      </c>
      <c r="B12862">
        <v>2018</v>
      </c>
      <c r="C12862" t="s">
        <v>41</v>
      </c>
      <c r="D12862" t="s">
        <v>59</v>
      </c>
      <c r="E12862" t="s">
        <v>35</v>
      </c>
      <c r="F12862">
        <v>3</v>
      </c>
      <c r="G12862" t="s">
        <v>38</v>
      </c>
      <c r="H12862" t="s">
        <v>2</v>
      </c>
      <c r="I12862" t="s">
        <v>37</v>
      </c>
      <c r="J12862">
        <v>1778.6</v>
      </c>
    </row>
    <row r="12863" spans="1:10" x14ac:dyDescent="0.25">
      <c r="A12863">
        <v>36</v>
      </c>
      <c r="B12863">
        <v>2018</v>
      </c>
      <c r="C12863" t="s">
        <v>41</v>
      </c>
      <c r="D12863" t="s">
        <v>59</v>
      </c>
      <c r="E12863" t="s">
        <v>35</v>
      </c>
      <c r="F12863">
        <v>4</v>
      </c>
      <c r="G12863" t="s">
        <v>45</v>
      </c>
      <c r="H12863" t="s">
        <v>46</v>
      </c>
      <c r="I12863" t="s">
        <v>37</v>
      </c>
      <c r="J12863">
        <v>2304.6999999999998</v>
      </c>
    </row>
    <row r="12864" spans="1:10" x14ac:dyDescent="0.25">
      <c r="A12864">
        <v>36</v>
      </c>
      <c r="B12864">
        <v>2018</v>
      </c>
      <c r="C12864" t="s">
        <v>41</v>
      </c>
      <c r="D12864" t="s">
        <v>59</v>
      </c>
      <c r="E12864" t="s">
        <v>35</v>
      </c>
      <c r="F12864">
        <v>5</v>
      </c>
      <c r="G12864" t="s">
        <v>38</v>
      </c>
      <c r="H12864" t="s">
        <v>46</v>
      </c>
      <c r="I12864" t="s">
        <v>51</v>
      </c>
      <c r="J12864">
        <v>2254.1</v>
      </c>
    </row>
    <row r="12865" spans="1:10" x14ac:dyDescent="0.25">
      <c r="A12865">
        <v>36</v>
      </c>
      <c r="B12865">
        <v>2018</v>
      </c>
      <c r="C12865" t="s">
        <v>41</v>
      </c>
      <c r="D12865" t="s">
        <v>59</v>
      </c>
      <c r="E12865" t="s">
        <v>35</v>
      </c>
      <c r="F12865">
        <v>6</v>
      </c>
      <c r="G12865" t="s">
        <v>38</v>
      </c>
      <c r="H12865" t="s">
        <v>46</v>
      </c>
      <c r="I12865" t="s">
        <v>51</v>
      </c>
      <c r="J12865">
        <v>2353.8000000000002</v>
      </c>
    </row>
    <row r="12866" spans="1:10" x14ac:dyDescent="0.25">
      <c r="A12866">
        <v>37</v>
      </c>
      <c r="B12866">
        <v>2017</v>
      </c>
      <c r="C12866" t="s">
        <v>41</v>
      </c>
      <c r="D12866" t="s">
        <v>58</v>
      </c>
      <c r="E12866" t="s">
        <v>35</v>
      </c>
      <c r="F12866">
        <v>1</v>
      </c>
      <c r="G12866" t="s">
        <v>38</v>
      </c>
      <c r="H12866" t="s">
        <v>2</v>
      </c>
      <c r="I12866" t="s">
        <v>51</v>
      </c>
      <c r="J12866">
        <v>1865.4</v>
      </c>
    </row>
    <row r="12867" spans="1:10" x14ac:dyDescent="0.25">
      <c r="A12867">
        <v>37</v>
      </c>
      <c r="B12867">
        <v>2017</v>
      </c>
      <c r="C12867" t="s">
        <v>41</v>
      </c>
      <c r="D12867" t="s">
        <v>58</v>
      </c>
      <c r="E12867" t="s">
        <v>35</v>
      </c>
      <c r="F12867">
        <v>2</v>
      </c>
      <c r="G12867" t="s">
        <v>45</v>
      </c>
      <c r="H12867" t="s">
        <v>2</v>
      </c>
      <c r="I12867" t="s">
        <v>37</v>
      </c>
      <c r="J12867">
        <v>1779.1</v>
      </c>
    </row>
    <row r="12868" spans="1:10" x14ac:dyDescent="0.25">
      <c r="A12868">
        <v>37</v>
      </c>
      <c r="B12868">
        <v>2017</v>
      </c>
      <c r="C12868" t="s">
        <v>41</v>
      </c>
      <c r="D12868" t="s">
        <v>58</v>
      </c>
      <c r="E12868" t="s">
        <v>35</v>
      </c>
      <c r="F12868">
        <v>3</v>
      </c>
      <c r="G12868" t="s">
        <v>45</v>
      </c>
      <c r="H12868" t="s">
        <v>2</v>
      </c>
      <c r="I12868" t="s">
        <v>37</v>
      </c>
      <c r="J12868">
        <v>2159</v>
      </c>
    </row>
    <row r="12869" spans="1:10" x14ac:dyDescent="0.25">
      <c r="A12869">
        <v>37</v>
      </c>
      <c r="B12869">
        <v>2017</v>
      </c>
      <c r="C12869" t="s">
        <v>41</v>
      </c>
      <c r="D12869" t="s">
        <v>58</v>
      </c>
      <c r="E12869" t="s">
        <v>35</v>
      </c>
      <c r="F12869">
        <v>4</v>
      </c>
      <c r="G12869" t="s">
        <v>45</v>
      </c>
      <c r="H12869" t="s">
        <v>2</v>
      </c>
      <c r="I12869" t="s">
        <v>37</v>
      </c>
      <c r="J12869">
        <v>2089.6</v>
      </c>
    </row>
    <row r="12870" spans="1:10" x14ac:dyDescent="0.25">
      <c r="A12870">
        <v>37</v>
      </c>
      <c r="B12870">
        <v>2017</v>
      </c>
      <c r="C12870" t="s">
        <v>41</v>
      </c>
      <c r="D12870" t="s">
        <v>58</v>
      </c>
      <c r="E12870" t="s">
        <v>35</v>
      </c>
      <c r="F12870">
        <v>5</v>
      </c>
      <c r="G12870" t="s">
        <v>38</v>
      </c>
      <c r="H12870" t="s">
        <v>2</v>
      </c>
      <c r="I12870" t="s">
        <v>37</v>
      </c>
      <c r="J12870">
        <v>1671.8</v>
      </c>
    </row>
    <row r="12871" spans="1:10" x14ac:dyDescent="0.25">
      <c r="A12871">
        <v>37</v>
      </c>
      <c r="B12871">
        <v>2017</v>
      </c>
      <c r="C12871" t="s">
        <v>41</v>
      </c>
      <c r="D12871" t="s">
        <v>58</v>
      </c>
      <c r="E12871" t="s">
        <v>35</v>
      </c>
      <c r="F12871">
        <v>6</v>
      </c>
      <c r="G12871" t="s">
        <v>45</v>
      </c>
      <c r="H12871" t="s">
        <v>2</v>
      </c>
      <c r="I12871" t="s">
        <v>37</v>
      </c>
      <c r="J12871">
        <v>2154.3000000000002</v>
      </c>
    </row>
    <row r="12872" spans="1:10" x14ac:dyDescent="0.25">
      <c r="A12872">
        <v>37</v>
      </c>
      <c r="B12872">
        <v>2017</v>
      </c>
      <c r="C12872" t="s">
        <v>41</v>
      </c>
      <c r="D12872" t="s">
        <v>59</v>
      </c>
      <c r="E12872" t="s">
        <v>35</v>
      </c>
      <c r="F12872">
        <v>1</v>
      </c>
      <c r="G12872" t="s">
        <v>45</v>
      </c>
      <c r="H12872" t="s">
        <v>46</v>
      </c>
      <c r="I12872" t="s">
        <v>37</v>
      </c>
      <c r="J12872">
        <v>1870.2</v>
      </c>
    </row>
    <row r="12873" spans="1:10" x14ac:dyDescent="0.25">
      <c r="A12873">
        <v>37</v>
      </c>
      <c r="B12873">
        <v>2017</v>
      </c>
      <c r="C12873" t="s">
        <v>41</v>
      </c>
      <c r="D12873" t="s">
        <v>59</v>
      </c>
      <c r="E12873" t="s">
        <v>35</v>
      </c>
      <c r="F12873">
        <v>2</v>
      </c>
      <c r="G12873" t="s">
        <v>38</v>
      </c>
      <c r="H12873" t="s">
        <v>46</v>
      </c>
      <c r="I12873" t="s">
        <v>37</v>
      </c>
      <c r="J12873">
        <v>2154.1</v>
      </c>
    </row>
    <row r="12874" spans="1:10" x14ac:dyDescent="0.25">
      <c r="A12874">
        <v>37</v>
      </c>
      <c r="B12874">
        <v>2017</v>
      </c>
      <c r="C12874" t="s">
        <v>41</v>
      </c>
      <c r="D12874" t="s">
        <v>59</v>
      </c>
      <c r="E12874" t="s">
        <v>35</v>
      </c>
      <c r="F12874">
        <v>3</v>
      </c>
      <c r="G12874" t="s">
        <v>38</v>
      </c>
      <c r="H12874" t="s">
        <v>2</v>
      </c>
      <c r="I12874" t="s">
        <v>37</v>
      </c>
      <c r="J12874">
        <v>2486.6</v>
      </c>
    </row>
    <row r="12875" spans="1:10" x14ac:dyDescent="0.25">
      <c r="A12875">
        <v>37</v>
      </c>
      <c r="B12875">
        <v>2017</v>
      </c>
      <c r="C12875" t="s">
        <v>41</v>
      </c>
      <c r="D12875" t="s">
        <v>59</v>
      </c>
      <c r="E12875" t="s">
        <v>35</v>
      </c>
      <c r="F12875">
        <v>4</v>
      </c>
      <c r="G12875" t="s">
        <v>38</v>
      </c>
      <c r="H12875" t="s">
        <v>2</v>
      </c>
      <c r="I12875" t="s">
        <v>37</v>
      </c>
      <c r="J12875">
        <v>1793.1</v>
      </c>
    </row>
    <row r="12876" spans="1:10" x14ac:dyDescent="0.25">
      <c r="A12876">
        <v>37</v>
      </c>
      <c r="B12876">
        <v>2017</v>
      </c>
      <c r="C12876" t="s">
        <v>41</v>
      </c>
      <c r="D12876" t="s">
        <v>59</v>
      </c>
      <c r="E12876" t="s">
        <v>35</v>
      </c>
      <c r="F12876">
        <v>5</v>
      </c>
      <c r="G12876" t="s">
        <v>38</v>
      </c>
      <c r="H12876" t="s">
        <v>46</v>
      </c>
      <c r="I12876" t="s">
        <v>37</v>
      </c>
      <c r="J12876">
        <v>1897.6</v>
      </c>
    </row>
    <row r="12877" spans="1:10" x14ac:dyDescent="0.25">
      <c r="A12877">
        <v>37</v>
      </c>
      <c r="B12877">
        <v>2017</v>
      </c>
      <c r="C12877" t="s">
        <v>41</v>
      </c>
      <c r="D12877" t="s">
        <v>59</v>
      </c>
      <c r="E12877" t="s">
        <v>35</v>
      </c>
      <c r="F12877">
        <v>6</v>
      </c>
      <c r="G12877" t="s">
        <v>45</v>
      </c>
      <c r="H12877" t="s">
        <v>2</v>
      </c>
      <c r="I12877" t="s">
        <v>51</v>
      </c>
      <c r="J12877">
        <v>1273.8</v>
      </c>
    </row>
    <row r="12878" spans="1:10" x14ac:dyDescent="0.25">
      <c r="A12878">
        <v>37</v>
      </c>
      <c r="B12878">
        <v>2018</v>
      </c>
      <c r="C12878" t="s">
        <v>41</v>
      </c>
      <c r="D12878" t="s">
        <v>58</v>
      </c>
      <c r="E12878" t="s">
        <v>35</v>
      </c>
      <c r="F12878">
        <v>1</v>
      </c>
      <c r="G12878" t="s">
        <v>45</v>
      </c>
      <c r="H12878" t="s">
        <v>46</v>
      </c>
      <c r="I12878" t="s">
        <v>37</v>
      </c>
      <c r="J12878">
        <v>2435.6</v>
      </c>
    </row>
    <row r="12879" spans="1:10" x14ac:dyDescent="0.25">
      <c r="A12879">
        <v>37</v>
      </c>
      <c r="B12879">
        <v>2018</v>
      </c>
      <c r="C12879" t="s">
        <v>41</v>
      </c>
      <c r="D12879" t="s">
        <v>58</v>
      </c>
      <c r="E12879" t="s">
        <v>35</v>
      </c>
      <c r="F12879">
        <v>2</v>
      </c>
      <c r="G12879" t="s">
        <v>45</v>
      </c>
      <c r="H12879" t="s">
        <v>46</v>
      </c>
      <c r="I12879" t="s">
        <v>37</v>
      </c>
      <c r="J12879">
        <v>2364.6999999999998</v>
      </c>
    </row>
    <row r="12880" spans="1:10" x14ac:dyDescent="0.25">
      <c r="A12880">
        <v>37</v>
      </c>
      <c r="B12880">
        <v>2018</v>
      </c>
      <c r="C12880" t="s">
        <v>41</v>
      </c>
      <c r="D12880" t="s">
        <v>58</v>
      </c>
      <c r="E12880" t="s">
        <v>35</v>
      </c>
      <c r="F12880">
        <v>3</v>
      </c>
      <c r="G12880" t="s">
        <v>38</v>
      </c>
      <c r="H12880" t="s">
        <v>46</v>
      </c>
      <c r="I12880" t="s">
        <v>37</v>
      </c>
      <c r="J12880">
        <v>2742.9</v>
      </c>
    </row>
    <row r="12881" spans="1:10" x14ac:dyDescent="0.25">
      <c r="A12881">
        <v>37</v>
      </c>
      <c r="B12881">
        <v>2018</v>
      </c>
      <c r="C12881" t="s">
        <v>41</v>
      </c>
      <c r="D12881" t="s">
        <v>58</v>
      </c>
      <c r="E12881" t="s">
        <v>35</v>
      </c>
      <c r="F12881">
        <v>4</v>
      </c>
      <c r="G12881" t="s">
        <v>38</v>
      </c>
      <c r="H12881" t="s">
        <v>2</v>
      </c>
      <c r="I12881" t="s">
        <v>51</v>
      </c>
      <c r="J12881">
        <v>2114.6999999999998</v>
      </c>
    </row>
    <row r="12882" spans="1:10" x14ac:dyDescent="0.25">
      <c r="A12882">
        <v>37</v>
      </c>
      <c r="B12882">
        <v>2018</v>
      </c>
      <c r="C12882" t="s">
        <v>41</v>
      </c>
      <c r="D12882" t="s">
        <v>58</v>
      </c>
      <c r="E12882" t="s">
        <v>35</v>
      </c>
      <c r="F12882">
        <v>5</v>
      </c>
      <c r="G12882" t="s">
        <v>38</v>
      </c>
      <c r="H12882" t="s">
        <v>2</v>
      </c>
      <c r="I12882" t="s">
        <v>51</v>
      </c>
      <c r="J12882">
        <v>1991</v>
      </c>
    </row>
    <row r="12883" spans="1:10" x14ac:dyDescent="0.25">
      <c r="A12883">
        <v>37</v>
      </c>
      <c r="B12883">
        <v>2018</v>
      </c>
      <c r="C12883" t="s">
        <v>41</v>
      </c>
      <c r="D12883" t="s">
        <v>58</v>
      </c>
      <c r="E12883" t="s">
        <v>35</v>
      </c>
      <c r="F12883">
        <v>6</v>
      </c>
      <c r="G12883" t="s">
        <v>38</v>
      </c>
      <c r="H12883" t="s">
        <v>2</v>
      </c>
      <c r="I12883" t="s">
        <v>37</v>
      </c>
      <c r="J12883">
        <v>2325.3000000000002</v>
      </c>
    </row>
    <row r="12884" spans="1:10" x14ac:dyDescent="0.25">
      <c r="A12884">
        <v>37</v>
      </c>
      <c r="B12884">
        <v>2018</v>
      </c>
      <c r="C12884" t="s">
        <v>41</v>
      </c>
      <c r="D12884" t="s">
        <v>59</v>
      </c>
      <c r="E12884" t="s">
        <v>35</v>
      </c>
      <c r="F12884">
        <v>1</v>
      </c>
      <c r="G12884" t="s">
        <v>38</v>
      </c>
      <c r="H12884" t="s">
        <v>2</v>
      </c>
      <c r="I12884" t="s">
        <v>51</v>
      </c>
      <c r="J12884">
        <v>1872.3</v>
      </c>
    </row>
    <row r="12885" spans="1:10" x14ac:dyDescent="0.25">
      <c r="A12885">
        <v>37</v>
      </c>
      <c r="B12885">
        <v>2018</v>
      </c>
      <c r="C12885" t="s">
        <v>41</v>
      </c>
      <c r="D12885" t="s">
        <v>59</v>
      </c>
      <c r="E12885" t="s">
        <v>35</v>
      </c>
      <c r="F12885">
        <v>2</v>
      </c>
      <c r="G12885" t="s">
        <v>45</v>
      </c>
      <c r="H12885" t="s">
        <v>46</v>
      </c>
      <c r="I12885" t="s">
        <v>51</v>
      </c>
      <c r="J12885">
        <v>1630.6</v>
      </c>
    </row>
    <row r="12886" spans="1:10" x14ac:dyDescent="0.25">
      <c r="A12886">
        <v>37</v>
      </c>
      <c r="B12886">
        <v>2018</v>
      </c>
      <c r="C12886" t="s">
        <v>41</v>
      </c>
      <c r="D12886" t="s">
        <v>59</v>
      </c>
      <c r="E12886" t="s">
        <v>35</v>
      </c>
      <c r="F12886">
        <v>3</v>
      </c>
      <c r="G12886" t="s">
        <v>45</v>
      </c>
      <c r="H12886" t="s">
        <v>46</v>
      </c>
      <c r="I12886" t="s">
        <v>51</v>
      </c>
      <c r="J12886">
        <v>2034.6</v>
      </c>
    </row>
    <row r="12887" spans="1:10" x14ac:dyDescent="0.25">
      <c r="A12887">
        <v>37</v>
      </c>
      <c r="B12887">
        <v>2018</v>
      </c>
      <c r="C12887" t="s">
        <v>41</v>
      </c>
      <c r="D12887" t="s">
        <v>59</v>
      </c>
      <c r="E12887" t="s">
        <v>35</v>
      </c>
      <c r="F12887">
        <v>4</v>
      </c>
      <c r="G12887" t="s">
        <v>38</v>
      </c>
      <c r="H12887" t="s">
        <v>46</v>
      </c>
      <c r="I12887" t="s">
        <v>51</v>
      </c>
      <c r="J12887">
        <v>2142.8000000000002</v>
      </c>
    </row>
    <row r="12888" spans="1:10" x14ac:dyDescent="0.25">
      <c r="A12888">
        <v>37</v>
      </c>
      <c r="B12888">
        <v>2018</v>
      </c>
      <c r="C12888" t="s">
        <v>41</v>
      </c>
      <c r="D12888" t="s">
        <v>59</v>
      </c>
      <c r="E12888" t="s">
        <v>35</v>
      </c>
      <c r="F12888">
        <v>5</v>
      </c>
      <c r="G12888" t="s">
        <v>45</v>
      </c>
      <c r="H12888" t="s">
        <v>2</v>
      </c>
      <c r="I12888" t="s">
        <v>51</v>
      </c>
      <c r="J12888">
        <v>1822.7</v>
      </c>
    </row>
    <row r="12889" spans="1:10" x14ac:dyDescent="0.25">
      <c r="A12889">
        <v>37</v>
      </c>
      <c r="B12889">
        <v>2018</v>
      </c>
      <c r="C12889" t="s">
        <v>41</v>
      </c>
      <c r="D12889" t="s">
        <v>59</v>
      </c>
      <c r="E12889" t="s">
        <v>35</v>
      </c>
      <c r="F12889">
        <v>6</v>
      </c>
      <c r="G12889" t="s">
        <v>38</v>
      </c>
      <c r="H12889" t="s">
        <v>2</v>
      </c>
      <c r="I12889" t="s">
        <v>37</v>
      </c>
      <c r="J12889">
        <v>1840</v>
      </c>
    </row>
    <row r="12890" spans="1:10" x14ac:dyDescent="0.25">
      <c r="A12890">
        <v>38</v>
      </c>
      <c r="B12890">
        <v>2017</v>
      </c>
      <c r="C12890" t="s">
        <v>41</v>
      </c>
      <c r="D12890" t="s">
        <v>58</v>
      </c>
      <c r="E12890" t="s">
        <v>35</v>
      </c>
      <c r="F12890">
        <v>1</v>
      </c>
      <c r="G12890" t="s">
        <v>45</v>
      </c>
      <c r="H12890" t="s">
        <v>46</v>
      </c>
      <c r="I12890" t="s">
        <v>51</v>
      </c>
      <c r="J12890">
        <v>2530.4</v>
      </c>
    </row>
    <row r="12891" spans="1:10" x14ac:dyDescent="0.25">
      <c r="A12891">
        <v>38</v>
      </c>
      <c r="B12891">
        <v>2017</v>
      </c>
      <c r="C12891" t="s">
        <v>41</v>
      </c>
      <c r="D12891" t="s">
        <v>58</v>
      </c>
      <c r="E12891" t="s">
        <v>35</v>
      </c>
      <c r="F12891">
        <v>2</v>
      </c>
      <c r="G12891" t="s">
        <v>45</v>
      </c>
      <c r="H12891" t="s">
        <v>2</v>
      </c>
      <c r="I12891" t="s">
        <v>37</v>
      </c>
      <c r="J12891">
        <v>1838.9</v>
      </c>
    </row>
    <row r="12892" spans="1:10" x14ac:dyDescent="0.25">
      <c r="A12892">
        <v>38</v>
      </c>
      <c r="B12892">
        <v>2017</v>
      </c>
      <c r="C12892" t="s">
        <v>41</v>
      </c>
      <c r="D12892" t="s">
        <v>58</v>
      </c>
      <c r="E12892" t="s">
        <v>35</v>
      </c>
      <c r="F12892">
        <v>3</v>
      </c>
      <c r="G12892" t="s">
        <v>45</v>
      </c>
      <c r="H12892" t="s">
        <v>46</v>
      </c>
      <c r="I12892" t="s">
        <v>51</v>
      </c>
      <c r="J12892">
        <v>2323.4</v>
      </c>
    </row>
    <row r="12893" spans="1:10" x14ac:dyDescent="0.25">
      <c r="A12893">
        <v>38</v>
      </c>
      <c r="B12893">
        <v>2017</v>
      </c>
      <c r="C12893" t="s">
        <v>41</v>
      </c>
      <c r="D12893" t="s">
        <v>58</v>
      </c>
      <c r="E12893" t="s">
        <v>35</v>
      </c>
      <c r="F12893">
        <v>4</v>
      </c>
      <c r="G12893" t="s">
        <v>45</v>
      </c>
      <c r="H12893" t="s">
        <v>46</v>
      </c>
      <c r="I12893" t="s">
        <v>51</v>
      </c>
      <c r="J12893">
        <v>1333.9</v>
      </c>
    </row>
    <row r="12894" spans="1:10" x14ac:dyDescent="0.25">
      <c r="A12894">
        <v>38</v>
      </c>
      <c r="B12894">
        <v>2017</v>
      </c>
      <c r="C12894" t="s">
        <v>41</v>
      </c>
      <c r="D12894" t="s">
        <v>58</v>
      </c>
      <c r="E12894" t="s">
        <v>35</v>
      </c>
      <c r="F12894">
        <v>5</v>
      </c>
      <c r="G12894" t="s">
        <v>45</v>
      </c>
      <c r="H12894" t="s">
        <v>2</v>
      </c>
      <c r="I12894" t="s">
        <v>37</v>
      </c>
      <c r="J12894">
        <v>2045</v>
      </c>
    </row>
    <row r="12895" spans="1:10" x14ac:dyDescent="0.25">
      <c r="A12895">
        <v>38</v>
      </c>
      <c r="B12895">
        <v>2017</v>
      </c>
      <c r="C12895" t="s">
        <v>41</v>
      </c>
      <c r="D12895" t="s">
        <v>58</v>
      </c>
      <c r="E12895" t="s">
        <v>35</v>
      </c>
      <c r="F12895">
        <v>6</v>
      </c>
      <c r="G12895" t="s">
        <v>45</v>
      </c>
      <c r="H12895" t="s">
        <v>2</v>
      </c>
      <c r="I12895" t="s">
        <v>37</v>
      </c>
      <c r="J12895">
        <v>1515.1</v>
      </c>
    </row>
    <row r="12896" spans="1:10" x14ac:dyDescent="0.25">
      <c r="A12896">
        <v>38</v>
      </c>
      <c r="B12896">
        <v>2017</v>
      </c>
      <c r="C12896" t="s">
        <v>41</v>
      </c>
      <c r="D12896" t="s">
        <v>59</v>
      </c>
      <c r="E12896" t="s">
        <v>35</v>
      </c>
      <c r="F12896">
        <v>1</v>
      </c>
      <c r="G12896" t="s">
        <v>38</v>
      </c>
      <c r="H12896" t="s">
        <v>46</v>
      </c>
      <c r="I12896" t="s">
        <v>37</v>
      </c>
      <c r="J12896">
        <v>2034.2</v>
      </c>
    </row>
    <row r="12897" spans="1:10" x14ac:dyDescent="0.25">
      <c r="A12897">
        <v>38</v>
      </c>
      <c r="B12897">
        <v>2017</v>
      </c>
      <c r="C12897" t="s">
        <v>41</v>
      </c>
      <c r="D12897" t="s">
        <v>59</v>
      </c>
      <c r="E12897" t="s">
        <v>35</v>
      </c>
      <c r="F12897">
        <v>2</v>
      </c>
      <c r="G12897" t="s">
        <v>45</v>
      </c>
      <c r="H12897" t="s">
        <v>2</v>
      </c>
      <c r="I12897" t="s">
        <v>51</v>
      </c>
      <c r="J12897">
        <v>2247.8000000000002</v>
      </c>
    </row>
    <row r="12898" spans="1:10" x14ac:dyDescent="0.25">
      <c r="A12898">
        <v>38</v>
      </c>
      <c r="B12898">
        <v>2017</v>
      </c>
      <c r="C12898" t="s">
        <v>41</v>
      </c>
      <c r="D12898" t="s">
        <v>59</v>
      </c>
      <c r="E12898" t="s">
        <v>35</v>
      </c>
      <c r="F12898">
        <v>3</v>
      </c>
      <c r="G12898" t="s">
        <v>45</v>
      </c>
      <c r="H12898" t="s">
        <v>46</v>
      </c>
      <c r="I12898" t="s">
        <v>51</v>
      </c>
      <c r="J12898">
        <v>2464.3000000000002</v>
      </c>
    </row>
    <row r="12899" spans="1:10" x14ac:dyDescent="0.25">
      <c r="A12899">
        <v>38</v>
      </c>
      <c r="B12899">
        <v>2017</v>
      </c>
      <c r="C12899" t="s">
        <v>41</v>
      </c>
      <c r="D12899" t="s">
        <v>59</v>
      </c>
      <c r="E12899" t="s">
        <v>35</v>
      </c>
      <c r="F12899">
        <v>4</v>
      </c>
      <c r="G12899" t="s">
        <v>45</v>
      </c>
      <c r="H12899" t="s">
        <v>46</v>
      </c>
      <c r="I12899" t="s">
        <v>51</v>
      </c>
      <c r="J12899">
        <v>2434.1</v>
      </c>
    </row>
    <row r="12900" spans="1:10" x14ac:dyDescent="0.25">
      <c r="A12900">
        <v>38</v>
      </c>
      <c r="B12900">
        <v>2017</v>
      </c>
      <c r="C12900" t="s">
        <v>41</v>
      </c>
      <c r="D12900" t="s">
        <v>59</v>
      </c>
      <c r="E12900" t="s">
        <v>35</v>
      </c>
      <c r="F12900">
        <v>5</v>
      </c>
      <c r="G12900" t="s">
        <v>45</v>
      </c>
      <c r="H12900" t="s">
        <v>2</v>
      </c>
      <c r="I12900" t="s">
        <v>37</v>
      </c>
      <c r="J12900">
        <v>1650.6</v>
      </c>
    </row>
    <row r="12901" spans="1:10" x14ac:dyDescent="0.25">
      <c r="A12901">
        <v>38</v>
      </c>
      <c r="B12901">
        <v>2017</v>
      </c>
      <c r="C12901" t="s">
        <v>41</v>
      </c>
      <c r="D12901" t="s">
        <v>59</v>
      </c>
      <c r="E12901" t="s">
        <v>35</v>
      </c>
      <c r="F12901">
        <v>6</v>
      </c>
      <c r="G12901" t="s">
        <v>38</v>
      </c>
      <c r="H12901" t="s">
        <v>46</v>
      </c>
      <c r="I12901" t="s">
        <v>51</v>
      </c>
      <c r="J12901">
        <v>2109.9</v>
      </c>
    </row>
    <row r="12902" spans="1:10" x14ac:dyDescent="0.25">
      <c r="A12902">
        <v>38</v>
      </c>
      <c r="B12902">
        <v>2018</v>
      </c>
      <c r="C12902" t="s">
        <v>41</v>
      </c>
      <c r="D12902" t="s">
        <v>58</v>
      </c>
      <c r="E12902" t="s">
        <v>35</v>
      </c>
      <c r="F12902">
        <v>1</v>
      </c>
      <c r="G12902" t="s">
        <v>38</v>
      </c>
      <c r="H12902" t="s">
        <v>46</v>
      </c>
      <c r="I12902" t="s">
        <v>37</v>
      </c>
      <c r="J12902">
        <v>2206.3000000000002</v>
      </c>
    </row>
    <row r="12903" spans="1:10" x14ac:dyDescent="0.25">
      <c r="A12903">
        <v>38</v>
      </c>
      <c r="B12903">
        <v>2018</v>
      </c>
      <c r="C12903" t="s">
        <v>41</v>
      </c>
      <c r="D12903" t="s">
        <v>58</v>
      </c>
      <c r="E12903" t="s">
        <v>35</v>
      </c>
      <c r="F12903">
        <v>2</v>
      </c>
      <c r="G12903" t="s">
        <v>45</v>
      </c>
      <c r="H12903" t="s">
        <v>2</v>
      </c>
      <c r="I12903" t="s">
        <v>51</v>
      </c>
      <c r="J12903">
        <v>1750.5</v>
      </c>
    </row>
    <row r="12904" spans="1:10" x14ac:dyDescent="0.25">
      <c r="A12904">
        <v>38</v>
      </c>
      <c r="B12904">
        <v>2018</v>
      </c>
      <c r="C12904" t="s">
        <v>41</v>
      </c>
      <c r="D12904" t="s">
        <v>58</v>
      </c>
      <c r="E12904" t="s">
        <v>35</v>
      </c>
      <c r="F12904">
        <v>3</v>
      </c>
      <c r="G12904" t="s">
        <v>38</v>
      </c>
      <c r="H12904" t="s">
        <v>2</v>
      </c>
      <c r="I12904" t="s">
        <v>37</v>
      </c>
      <c r="J12904">
        <v>2321.8000000000002</v>
      </c>
    </row>
    <row r="12905" spans="1:10" x14ac:dyDescent="0.25">
      <c r="A12905">
        <v>38</v>
      </c>
      <c r="B12905">
        <v>2018</v>
      </c>
      <c r="C12905" t="s">
        <v>41</v>
      </c>
      <c r="D12905" t="s">
        <v>58</v>
      </c>
      <c r="E12905" t="s">
        <v>35</v>
      </c>
      <c r="F12905">
        <v>4</v>
      </c>
      <c r="G12905" t="s">
        <v>38</v>
      </c>
      <c r="H12905" t="s">
        <v>2</v>
      </c>
      <c r="I12905" t="s">
        <v>51</v>
      </c>
      <c r="J12905">
        <v>2612</v>
      </c>
    </row>
    <row r="12906" spans="1:10" x14ac:dyDescent="0.25">
      <c r="A12906">
        <v>38</v>
      </c>
      <c r="B12906">
        <v>2018</v>
      </c>
      <c r="C12906" t="s">
        <v>41</v>
      </c>
      <c r="D12906" t="s">
        <v>58</v>
      </c>
      <c r="E12906" t="s">
        <v>35</v>
      </c>
      <c r="F12906">
        <v>5</v>
      </c>
      <c r="G12906" t="s">
        <v>45</v>
      </c>
      <c r="H12906" t="s">
        <v>2</v>
      </c>
      <c r="I12906" t="s">
        <v>37</v>
      </c>
      <c r="J12906">
        <v>2307.1999999999998</v>
      </c>
    </row>
    <row r="12907" spans="1:10" x14ac:dyDescent="0.25">
      <c r="A12907">
        <v>38</v>
      </c>
      <c r="B12907">
        <v>2018</v>
      </c>
      <c r="C12907" t="s">
        <v>41</v>
      </c>
      <c r="D12907" t="s">
        <v>58</v>
      </c>
      <c r="E12907" t="s">
        <v>35</v>
      </c>
      <c r="F12907">
        <v>6</v>
      </c>
      <c r="G12907" t="s">
        <v>38</v>
      </c>
      <c r="H12907" t="s">
        <v>46</v>
      </c>
      <c r="I12907" t="s">
        <v>51</v>
      </c>
      <c r="J12907">
        <v>2099</v>
      </c>
    </row>
    <row r="12908" spans="1:10" x14ac:dyDescent="0.25">
      <c r="A12908">
        <v>38</v>
      </c>
      <c r="B12908">
        <v>2018</v>
      </c>
      <c r="C12908" t="s">
        <v>41</v>
      </c>
      <c r="D12908" t="s">
        <v>59</v>
      </c>
      <c r="E12908" t="s">
        <v>35</v>
      </c>
      <c r="F12908">
        <v>1</v>
      </c>
      <c r="G12908" t="s">
        <v>45</v>
      </c>
      <c r="H12908" t="s">
        <v>46</v>
      </c>
      <c r="I12908" t="s">
        <v>37</v>
      </c>
      <c r="J12908">
        <v>2116.5</v>
      </c>
    </row>
    <row r="12909" spans="1:10" x14ac:dyDescent="0.25">
      <c r="A12909">
        <v>38</v>
      </c>
      <c r="B12909">
        <v>2018</v>
      </c>
      <c r="C12909" t="s">
        <v>41</v>
      </c>
      <c r="D12909" t="s">
        <v>59</v>
      </c>
      <c r="E12909" t="s">
        <v>35</v>
      </c>
      <c r="F12909">
        <v>2</v>
      </c>
      <c r="G12909" t="s">
        <v>45</v>
      </c>
      <c r="H12909" t="s">
        <v>2</v>
      </c>
      <c r="I12909" t="s">
        <v>37</v>
      </c>
      <c r="J12909">
        <v>1681.5</v>
      </c>
    </row>
    <row r="12910" spans="1:10" x14ac:dyDescent="0.25">
      <c r="A12910">
        <v>38</v>
      </c>
      <c r="B12910">
        <v>2018</v>
      </c>
      <c r="C12910" t="s">
        <v>41</v>
      </c>
      <c r="D12910" t="s">
        <v>59</v>
      </c>
      <c r="E12910" t="s">
        <v>35</v>
      </c>
      <c r="F12910">
        <v>3</v>
      </c>
      <c r="G12910" t="s">
        <v>38</v>
      </c>
      <c r="H12910" t="s">
        <v>2</v>
      </c>
      <c r="I12910" t="s">
        <v>37</v>
      </c>
      <c r="J12910">
        <v>2046.2</v>
      </c>
    </row>
    <row r="12911" spans="1:10" x14ac:dyDescent="0.25">
      <c r="A12911">
        <v>38</v>
      </c>
      <c r="B12911">
        <v>2018</v>
      </c>
      <c r="C12911" t="s">
        <v>41</v>
      </c>
      <c r="D12911" t="s">
        <v>59</v>
      </c>
      <c r="E12911" t="s">
        <v>35</v>
      </c>
      <c r="F12911">
        <v>4</v>
      </c>
      <c r="G12911" t="s">
        <v>38</v>
      </c>
      <c r="H12911" t="s">
        <v>2</v>
      </c>
      <c r="I12911" t="s">
        <v>51</v>
      </c>
      <c r="J12911">
        <v>2417.6</v>
      </c>
    </row>
    <row r="12912" spans="1:10" x14ac:dyDescent="0.25">
      <c r="A12912">
        <v>38</v>
      </c>
      <c r="B12912">
        <v>2018</v>
      </c>
      <c r="C12912" t="s">
        <v>41</v>
      </c>
      <c r="D12912" t="s">
        <v>59</v>
      </c>
      <c r="E12912" t="s">
        <v>35</v>
      </c>
      <c r="F12912">
        <v>5</v>
      </c>
      <c r="G12912" t="s">
        <v>38</v>
      </c>
      <c r="H12912" t="s">
        <v>2</v>
      </c>
      <c r="I12912" t="s">
        <v>37</v>
      </c>
      <c r="J12912">
        <v>2142.3000000000002</v>
      </c>
    </row>
    <row r="12913" spans="1:10" x14ac:dyDescent="0.25">
      <c r="A12913">
        <v>38</v>
      </c>
      <c r="B12913">
        <v>2018</v>
      </c>
      <c r="C12913" t="s">
        <v>41</v>
      </c>
      <c r="D12913" t="s">
        <v>59</v>
      </c>
      <c r="E12913" t="s">
        <v>35</v>
      </c>
      <c r="F12913">
        <v>6</v>
      </c>
      <c r="G12913" t="s">
        <v>45</v>
      </c>
      <c r="H12913" t="s">
        <v>2</v>
      </c>
      <c r="I12913" t="s">
        <v>51</v>
      </c>
      <c r="J12913">
        <v>2212.6999999999998</v>
      </c>
    </row>
    <row r="12914" spans="1:10" x14ac:dyDescent="0.25">
      <c r="A12914">
        <v>39</v>
      </c>
      <c r="B12914">
        <v>2017</v>
      </c>
      <c r="C12914" t="s">
        <v>41</v>
      </c>
      <c r="D12914" t="s">
        <v>58</v>
      </c>
      <c r="E12914" t="s">
        <v>35</v>
      </c>
      <c r="F12914">
        <v>1</v>
      </c>
      <c r="G12914" t="s">
        <v>45</v>
      </c>
      <c r="H12914" t="s">
        <v>46</v>
      </c>
      <c r="I12914" t="s">
        <v>37</v>
      </c>
      <c r="J12914">
        <v>2436.6999999999998</v>
      </c>
    </row>
    <row r="12915" spans="1:10" x14ac:dyDescent="0.25">
      <c r="A12915">
        <v>39</v>
      </c>
      <c r="B12915">
        <v>2017</v>
      </c>
      <c r="C12915" t="s">
        <v>41</v>
      </c>
      <c r="D12915" t="s">
        <v>58</v>
      </c>
      <c r="E12915" t="s">
        <v>35</v>
      </c>
      <c r="F12915">
        <v>2</v>
      </c>
      <c r="G12915" t="s">
        <v>45</v>
      </c>
      <c r="H12915" t="s">
        <v>2</v>
      </c>
      <c r="I12915" t="s">
        <v>51</v>
      </c>
      <c r="J12915">
        <v>2018.8</v>
      </c>
    </row>
    <row r="12916" spans="1:10" x14ac:dyDescent="0.25">
      <c r="A12916">
        <v>39</v>
      </c>
      <c r="B12916">
        <v>2017</v>
      </c>
      <c r="C12916" t="s">
        <v>41</v>
      </c>
      <c r="D12916" t="s">
        <v>58</v>
      </c>
      <c r="E12916" t="s">
        <v>35</v>
      </c>
      <c r="F12916">
        <v>3</v>
      </c>
      <c r="G12916" t="s">
        <v>45</v>
      </c>
      <c r="H12916" t="s">
        <v>46</v>
      </c>
      <c r="I12916" t="s">
        <v>37</v>
      </c>
      <c r="J12916">
        <v>2516.6</v>
      </c>
    </row>
    <row r="12917" spans="1:10" x14ac:dyDescent="0.25">
      <c r="A12917">
        <v>39</v>
      </c>
      <c r="B12917">
        <v>2017</v>
      </c>
      <c r="C12917" t="s">
        <v>41</v>
      </c>
      <c r="D12917" t="s">
        <v>58</v>
      </c>
      <c r="E12917" t="s">
        <v>35</v>
      </c>
      <c r="F12917">
        <v>4</v>
      </c>
      <c r="G12917" t="s">
        <v>38</v>
      </c>
      <c r="H12917" t="s">
        <v>2</v>
      </c>
      <c r="I12917" t="s">
        <v>37</v>
      </c>
      <c r="J12917">
        <v>1885.2</v>
      </c>
    </row>
    <row r="12918" spans="1:10" x14ac:dyDescent="0.25">
      <c r="A12918">
        <v>39</v>
      </c>
      <c r="B12918">
        <v>2017</v>
      </c>
      <c r="C12918" t="s">
        <v>41</v>
      </c>
      <c r="D12918" t="s">
        <v>58</v>
      </c>
      <c r="E12918" t="s">
        <v>35</v>
      </c>
      <c r="F12918">
        <v>5</v>
      </c>
      <c r="G12918" t="s">
        <v>38</v>
      </c>
      <c r="H12918" t="s">
        <v>46</v>
      </c>
      <c r="I12918" t="s">
        <v>37</v>
      </c>
      <c r="J12918">
        <v>2101.1999999999998</v>
      </c>
    </row>
    <row r="12919" spans="1:10" x14ac:dyDescent="0.25">
      <c r="A12919">
        <v>39</v>
      </c>
      <c r="B12919">
        <v>2017</v>
      </c>
      <c r="C12919" t="s">
        <v>41</v>
      </c>
      <c r="D12919" t="s">
        <v>58</v>
      </c>
      <c r="E12919" t="s">
        <v>35</v>
      </c>
      <c r="F12919">
        <v>6</v>
      </c>
      <c r="G12919" t="s">
        <v>38</v>
      </c>
      <c r="H12919" t="s">
        <v>2</v>
      </c>
      <c r="I12919" t="s">
        <v>37</v>
      </c>
      <c r="J12919">
        <v>1494</v>
      </c>
    </row>
    <row r="12920" spans="1:10" x14ac:dyDescent="0.25">
      <c r="A12920">
        <v>39</v>
      </c>
      <c r="B12920">
        <v>2017</v>
      </c>
      <c r="C12920" t="s">
        <v>41</v>
      </c>
      <c r="D12920" t="s">
        <v>59</v>
      </c>
      <c r="E12920" t="s">
        <v>35</v>
      </c>
      <c r="F12920">
        <v>1</v>
      </c>
      <c r="G12920" t="s">
        <v>45</v>
      </c>
      <c r="H12920" t="s">
        <v>2</v>
      </c>
      <c r="I12920" t="s">
        <v>37</v>
      </c>
      <c r="J12920">
        <v>1919.4</v>
      </c>
    </row>
    <row r="12921" spans="1:10" x14ac:dyDescent="0.25">
      <c r="A12921">
        <v>39</v>
      </c>
      <c r="B12921">
        <v>2017</v>
      </c>
      <c r="C12921" t="s">
        <v>41</v>
      </c>
      <c r="D12921" t="s">
        <v>59</v>
      </c>
      <c r="E12921" t="s">
        <v>35</v>
      </c>
      <c r="F12921">
        <v>2</v>
      </c>
      <c r="G12921" t="s">
        <v>38</v>
      </c>
      <c r="H12921" t="s">
        <v>46</v>
      </c>
      <c r="I12921" t="s">
        <v>37</v>
      </c>
      <c r="J12921">
        <v>2346.9</v>
      </c>
    </row>
    <row r="12922" spans="1:10" x14ac:dyDescent="0.25">
      <c r="A12922">
        <v>39</v>
      </c>
      <c r="B12922">
        <v>2017</v>
      </c>
      <c r="C12922" t="s">
        <v>41</v>
      </c>
      <c r="D12922" t="s">
        <v>59</v>
      </c>
      <c r="E12922" t="s">
        <v>35</v>
      </c>
      <c r="F12922">
        <v>3</v>
      </c>
      <c r="G12922" t="s">
        <v>38</v>
      </c>
      <c r="H12922" t="s">
        <v>2</v>
      </c>
      <c r="I12922" t="s">
        <v>51</v>
      </c>
      <c r="J12922">
        <v>1837.2</v>
      </c>
    </row>
    <row r="12923" spans="1:10" x14ac:dyDescent="0.25">
      <c r="A12923">
        <v>39</v>
      </c>
      <c r="B12923">
        <v>2017</v>
      </c>
      <c r="C12923" t="s">
        <v>41</v>
      </c>
      <c r="D12923" t="s">
        <v>59</v>
      </c>
      <c r="E12923" t="s">
        <v>35</v>
      </c>
      <c r="F12923">
        <v>4</v>
      </c>
      <c r="G12923" t="s">
        <v>38</v>
      </c>
      <c r="H12923" t="s">
        <v>46</v>
      </c>
      <c r="I12923" t="s">
        <v>37</v>
      </c>
      <c r="J12923">
        <v>1948.4</v>
      </c>
    </row>
    <row r="12924" spans="1:10" x14ac:dyDescent="0.25">
      <c r="A12924">
        <v>39</v>
      </c>
      <c r="B12924">
        <v>2017</v>
      </c>
      <c r="C12924" t="s">
        <v>41</v>
      </c>
      <c r="D12924" t="s">
        <v>59</v>
      </c>
      <c r="E12924" t="s">
        <v>35</v>
      </c>
      <c r="F12924">
        <v>5</v>
      </c>
      <c r="G12924" t="s">
        <v>38</v>
      </c>
      <c r="H12924" t="s">
        <v>2</v>
      </c>
      <c r="I12924" t="s">
        <v>51</v>
      </c>
      <c r="J12924">
        <v>2072.6999999999998</v>
      </c>
    </row>
    <row r="12925" spans="1:10" x14ac:dyDescent="0.25">
      <c r="A12925">
        <v>39</v>
      </c>
      <c r="B12925">
        <v>2017</v>
      </c>
      <c r="C12925" t="s">
        <v>41</v>
      </c>
      <c r="D12925" t="s">
        <v>59</v>
      </c>
      <c r="E12925" t="s">
        <v>35</v>
      </c>
      <c r="F12925">
        <v>6</v>
      </c>
      <c r="G12925" t="s">
        <v>45</v>
      </c>
      <c r="H12925" t="s">
        <v>2</v>
      </c>
      <c r="I12925" t="s">
        <v>51</v>
      </c>
      <c r="J12925">
        <v>1908.2</v>
      </c>
    </row>
    <row r="12926" spans="1:10" x14ac:dyDescent="0.25">
      <c r="A12926">
        <v>39</v>
      </c>
      <c r="B12926">
        <v>2018</v>
      </c>
      <c r="C12926" t="s">
        <v>41</v>
      </c>
      <c r="D12926" t="s">
        <v>58</v>
      </c>
      <c r="E12926" t="s">
        <v>35</v>
      </c>
      <c r="F12926">
        <v>1</v>
      </c>
      <c r="G12926" t="s">
        <v>38</v>
      </c>
      <c r="H12926" t="s">
        <v>46</v>
      </c>
      <c r="I12926" t="s">
        <v>51</v>
      </c>
      <c r="J12926">
        <v>2631.7</v>
      </c>
    </row>
    <row r="12927" spans="1:10" x14ac:dyDescent="0.25">
      <c r="A12927">
        <v>39</v>
      </c>
      <c r="B12927">
        <v>2018</v>
      </c>
      <c r="C12927" t="s">
        <v>41</v>
      </c>
      <c r="D12927" t="s">
        <v>58</v>
      </c>
      <c r="E12927" t="s">
        <v>35</v>
      </c>
      <c r="F12927">
        <v>2</v>
      </c>
      <c r="G12927" t="s">
        <v>45</v>
      </c>
      <c r="H12927" t="s">
        <v>46</v>
      </c>
      <c r="I12927" t="s">
        <v>37</v>
      </c>
      <c r="J12927">
        <v>2044.6</v>
      </c>
    </row>
    <row r="12928" spans="1:10" x14ac:dyDescent="0.25">
      <c r="A12928">
        <v>39</v>
      </c>
      <c r="B12928">
        <v>2018</v>
      </c>
      <c r="C12928" t="s">
        <v>41</v>
      </c>
      <c r="D12928" t="s">
        <v>58</v>
      </c>
      <c r="E12928" t="s">
        <v>35</v>
      </c>
      <c r="F12928">
        <v>3</v>
      </c>
      <c r="G12928" t="s">
        <v>45</v>
      </c>
      <c r="H12928" t="s">
        <v>46</v>
      </c>
      <c r="I12928" t="s">
        <v>51</v>
      </c>
      <c r="J12928">
        <v>2476.9</v>
      </c>
    </row>
    <row r="12929" spans="1:10" x14ac:dyDescent="0.25">
      <c r="A12929">
        <v>39</v>
      </c>
      <c r="B12929">
        <v>2018</v>
      </c>
      <c r="C12929" t="s">
        <v>41</v>
      </c>
      <c r="D12929" t="s">
        <v>58</v>
      </c>
      <c r="E12929" t="s">
        <v>35</v>
      </c>
      <c r="F12929">
        <v>4</v>
      </c>
      <c r="G12929" t="s">
        <v>45</v>
      </c>
      <c r="H12929" t="s">
        <v>46</v>
      </c>
      <c r="I12929" t="s">
        <v>51</v>
      </c>
      <c r="J12929">
        <v>2782.8</v>
      </c>
    </row>
    <row r="12930" spans="1:10" x14ac:dyDescent="0.25">
      <c r="A12930">
        <v>39</v>
      </c>
      <c r="B12930">
        <v>2018</v>
      </c>
      <c r="C12930" t="s">
        <v>41</v>
      </c>
      <c r="D12930" t="s">
        <v>58</v>
      </c>
      <c r="E12930" t="s">
        <v>35</v>
      </c>
      <c r="F12930">
        <v>5</v>
      </c>
      <c r="G12930" t="s">
        <v>38</v>
      </c>
      <c r="H12930" t="s">
        <v>46</v>
      </c>
      <c r="I12930" t="s">
        <v>37</v>
      </c>
      <c r="J12930">
        <v>2717.1</v>
      </c>
    </row>
    <row r="12931" spans="1:10" x14ac:dyDescent="0.25">
      <c r="A12931">
        <v>39</v>
      </c>
      <c r="B12931">
        <v>2018</v>
      </c>
      <c r="C12931" t="s">
        <v>41</v>
      </c>
      <c r="D12931" t="s">
        <v>58</v>
      </c>
      <c r="E12931" t="s">
        <v>35</v>
      </c>
      <c r="F12931">
        <v>6</v>
      </c>
      <c r="G12931" t="s">
        <v>45</v>
      </c>
      <c r="H12931" t="s">
        <v>46</v>
      </c>
      <c r="I12931" t="s">
        <v>37</v>
      </c>
      <c r="J12931">
        <v>2393.9</v>
      </c>
    </row>
    <row r="12932" spans="1:10" x14ac:dyDescent="0.25">
      <c r="A12932">
        <v>39</v>
      </c>
      <c r="B12932">
        <v>2018</v>
      </c>
      <c r="C12932" t="s">
        <v>41</v>
      </c>
      <c r="D12932" t="s">
        <v>59</v>
      </c>
      <c r="E12932" t="s">
        <v>35</v>
      </c>
      <c r="F12932">
        <v>1</v>
      </c>
      <c r="G12932" t="s">
        <v>38</v>
      </c>
      <c r="H12932" t="s">
        <v>2</v>
      </c>
      <c r="I12932" t="s">
        <v>51</v>
      </c>
      <c r="J12932">
        <v>1801.5</v>
      </c>
    </row>
    <row r="12933" spans="1:10" x14ac:dyDescent="0.25">
      <c r="A12933">
        <v>39</v>
      </c>
      <c r="B12933">
        <v>2018</v>
      </c>
      <c r="C12933" t="s">
        <v>41</v>
      </c>
      <c r="D12933" t="s">
        <v>59</v>
      </c>
      <c r="E12933" t="s">
        <v>35</v>
      </c>
      <c r="F12933">
        <v>2</v>
      </c>
      <c r="G12933" t="s">
        <v>38</v>
      </c>
      <c r="H12933" t="s">
        <v>2</v>
      </c>
      <c r="I12933" t="s">
        <v>51</v>
      </c>
      <c r="J12933">
        <v>2050.6</v>
      </c>
    </row>
    <row r="12934" spans="1:10" x14ac:dyDescent="0.25">
      <c r="A12934">
        <v>39</v>
      </c>
      <c r="B12934">
        <v>2018</v>
      </c>
      <c r="C12934" t="s">
        <v>41</v>
      </c>
      <c r="D12934" t="s">
        <v>59</v>
      </c>
      <c r="E12934" t="s">
        <v>35</v>
      </c>
      <c r="F12934">
        <v>3</v>
      </c>
      <c r="G12934" t="s">
        <v>45</v>
      </c>
      <c r="H12934" t="s">
        <v>2</v>
      </c>
      <c r="I12934" t="s">
        <v>51</v>
      </c>
      <c r="J12934">
        <v>2264.1999999999998</v>
      </c>
    </row>
    <row r="12935" spans="1:10" x14ac:dyDescent="0.25">
      <c r="A12935">
        <v>39</v>
      </c>
      <c r="B12935">
        <v>2018</v>
      </c>
      <c r="C12935" t="s">
        <v>41</v>
      </c>
      <c r="D12935" t="s">
        <v>59</v>
      </c>
      <c r="E12935" t="s">
        <v>35</v>
      </c>
      <c r="F12935">
        <v>4</v>
      </c>
      <c r="G12935" t="s">
        <v>45</v>
      </c>
      <c r="H12935" t="s">
        <v>46</v>
      </c>
      <c r="I12935" t="s">
        <v>51</v>
      </c>
      <c r="J12935">
        <v>2311.1</v>
      </c>
    </row>
    <row r="12936" spans="1:10" x14ac:dyDescent="0.25">
      <c r="A12936">
        <v>39</v>
      </c>
      <c r="B12936">
        <v>2018</v>
      </c>
      <c r="C12936" t="s">
        <v>41</v>
      </c>
      <c r="D12936" t="s">
        <v>59</v>
      </c>
      <c r="E12936" t="s">
        <v>35</v>
      </c>
      <c r="F12936">
        <v>5</v>
      </c>
      <c r="G12936" t="s">
        <v>45</v>
      </c>
      <c r="H12936" t="s">
        <v>2</v>
      </c>
      <c r="I12936" t="s">
        <v>37</v>
      </c>
      <c r="J12936">
        <v>2037.9</v>
      </c>
    </row>
    <row r="12937" spans="1:10" x14ac:dyDescent="0.25">
      <c r="A12937">
        <v>39</v>
      </c>
      <c r="B12937">
        <v>2018</v>
      </c>
      <c r="C12937" t="s">
        <v>41</v>
      </c>
      <c r="D12937" t="s">
        <v>59</v>
      </c>
      <c r="E12937" t="s">
        <v>35</v>
      </c>
      <c r="F12937">
        <v>6</v>
      </c>
      <c r="G12937" t="s">
        <v>45</v>
      </c>
      <c r="H12937" t="s">
        <v>2</v>
      </c>
      <c r="I12937" t="s">
        <v>51</v>
      </c>
      <c r="J12937">
        <v>1920.4</v>
      </c>
    </row>
    <row r="12938" spans="1:10" x14ac:dyDescent="0.25">
      <c r="A12938">
        <v>40</v>
      </c>
      <c r="B12938">
        <v>2017</v>
      </c>
      <c r="C12938" t="s">
        <v>41</v>
      </c>
      <c r="D12938" t="s">
        <v>58</v>
      </c>
      <c r="E12938" t="s">
        <v>35</v>
      </c>
      <c r="F12938">
        <v>1</v>
      </c>
      <c r="G12938" t="s">
        <v>38</v>
      </c>
      <c r="H12938" t="s">
        <v>46</v>
      </c>
      <c r="I12938" t="s">
        <v>37</v>
      </c>
      <c r="J12938">
        <v>2503.6999999999998</v>
      </c>
    </row>
    <row r="12939" spans="1:10" x14ac:dyDescent="0.25">
      <c r="A12939">
        <v>40</v>
      </c>
      <c r="B12939">
        <v>2017</v>
      </c>
      <c r="C12939" t="s">
        <v>41</v>
      </c>
      <c r="D12939" t="s">
        <v>58</v>
      </c>
      <c r="E12939" t="s">
        <v>35</v>
      </c>
      <c r="F12939">
        <v>2</v>
      </c>
      <c r="G12939" t="s">
        <v>38</v>
      </c>
      <c r="H12939" t="s">
        <v>46</v>
      </c>
      <c r="I12939" t="s">
        <v>51</v>
      </c>
      <c r="J12939">
        <v>1897.7</v>
      </c>
    </row>
    <row r="12940" spans="1:10" x14ac:dyDescent="0.25">
      <c r="A12940">
        <v>40</v>
      </c>
      <c r="B12940">
        <v>2017</v>
      </c>
      <c r="C12940" t="s">
        <v>41</v>
      </c>
      <c r="D12940" t="s">
        <v>58</v>
      </c>
      <c r="E12940" t="s">
        <v>35</v>
      </c>
      <c r="F12940">
        <v>3</v>
      </c>
      <c r="G12940" t="s">
        <v>38</v>
      </c>
      <c r="H12940" t="s">
        <v>2</v>
      </c>
      <c r="I12940" t="s">
        <v>37</v>
      </c>
      <c r="J12940">
        <v>1751.7</v>
      </c>
    </row>
    <row r="12941" spans="1:10" x14ac:dyDescent="0.25">
      <c r="A12941">
        <v>40</v>
      </c>
      <c r="B12941">
        <v>2017</v>
      </c>
      <c r="C12941" t="s">
        <v>41</v>
      </c>
      <c r="D12941" t="s">
        <v>58</v>
      </c>
      <c r="E12941" t="s">
        <v>35</v>
      </c>
      <c r="F12941">
        <v>4</v>
      </c>
      <c r="G12941" t="s">
        <v>45</v>
      </c>
      <c r="H12941" t="s">
        <v>2</v>
      </c>
      <c r="I12941" t="s">
        <v>37</v>
      </c>
      <c r="J12941">
        <v>2129.4</v>
      </c>
    </row>
    <row r="12942" spans="1:10" x14ac:dyDescent="0.25">
      <c r="A12942">
        <v>40</v>
      </c>
      <c r="B12942">
        <v>2017</v>
      </c>
      <c r="C12942" t="s">
        <v>41</v>
      </c>
      <c r="D12942" t="s">
        <v>58</v>
      </c>
      <c r="E12942" t="s">
        <v>35</v>
      </c>
      <c r="F12942">
        <v>5</v>
      </c>
      <c r="G12942" t="s">
        <v>45</v>
      </c>
      <c r="H12942" t="s">
        <v>2</v>
      </c>
      <c r="I12942" t="s">
        <v>37</v>
      </c>
      <c r="J12942">
        <v>2023.8</v>
      </c>
    </row>
    <row r="12943" spans="1:10" x14ac:dyDescent="0.25">
      <c r="A12943">
        <v>40</v>
      </c>
      <c r="B12943">
        <v>2017</v>
      </c>
      <c r="C12943" t="s">
        <v>41</v>
      </c>
      <c r="D12943" t="s">
        <v>58</v>
      </c>
      <c r="E12943" t="s">
        <v>35</v>
      </c>
      <c r="F12943">
        <v>6</v>
      </c>
      <c r="G12943" t="s">
        <v>45</v>
      </c>
      <c r="H12943" t="s">
        <v>2</v>
      </c>
      <c r="I12943" t="s">
        <v>51</v>
      </c>
      <c r="J12943">
        <v>2491</v>
      </c>
    </row>
    <row r="12944" spans="1:10" x14ac:dyDescent="0.25">
      <c r="A12944">
        <v>40</v>
      </c>
      <c r="B12944">
        <v>2017</v>
      </c>
      <c r="C12944" t="s">
        <v>41</v>
      </c>
      <c r="D12944" t="s">
        <v>59</v>
      </c>
      <c r="E12944" t="s">
        <v>35</v>
      </c>
      <c r="F12944">
        <v>1</v>
      </c>
      <c r="G12944" t="s">
        <v>45</v>
      </c>
      <c r="H12944" t="s">
        <v>2</v>
      </c>
      <c r="I12944" t="s">
        <v>37</v>
      </c>
      <c r="J12944">
        <v>1826.4</v>
      </c>
    </row>
    <row r="12945" spans="1:10" x14ac:dyDescent="0.25">
      <c r="A12945">
        <v>40</v>
      </c>
      <c r="B12945">
        <v>2017</v>
      </c>
      <c r="C12945" t="s">
        <v>41</v>
      </c>
      <c r="D12945" t="s">
        <v>59</v>
      </c>
      <c r="E12945" t="s">
        <v>35</v>
      </c>
      <c r="F12945">
        <v>2</v>
      </c>
      <c r="G12945" t="s">
        <v>38</v>
      </c>
      <c r="H12945" t="s">
        <v>46</v>
      </c>
      <c r="I12945" t="s">
        <v>37</v>
      </c>
      <c r="J12945">
        <v>2231.1</v>
      </c>
    </row>
    <row r="12946" spans="1:10" x14ac:dyDescent="0.25">
      <c r="A12946">
        <v>40</v>
      </c>
      <c r="B12946">
        <v>2017</v>
      </c>
      <c r="C12946" t="s">
        <v>41</v>
      </c>
      <c r="D12946" t="s">
        <v>59</v>
      </c>
      <c r="E12946" t="s">
        <v>35</v>
      </c>
      <c r="F12946">
        <v>3</v>
      </c>
      <c r="G12946" t="s">
        <v>45</v>
      </c>
      <c r="H12946" t="s">
        <v>46</v>
      </c>
      <c r="I12946" t="s">
        <v>51</v>
      </c>
      <c r="J12946">
        <v>2029.3</v>
      </c>
    </row>
    <row r="12947" spans="1:10" x14ac:dyDescent="0.25">
      <c r="A12947">
        <v>40</v>
      </c>
      <c r="B12947">
        <v>2017</v>
      </c>
      <c r="C12947" t="s">
        <v>41</v>
      </c>
      <c r="D12947" t="s">
        <v>59</v>
      </c>
      <c r="E12947" t="s">
        <v>35</v>
      </c>
      <c r="F12947">
        <v>4</v>
      </c>
      <c r="G12947" t="s">
        <v>45</v>
      </c>
      <c r="H12947" t="s">
        <v>2</v>
      </c>
      <c r="I12947" t="s">
        <v>37</v>
      </c>
      <c r="J12947">
        <v>1298.9000000000001</v>
      </c>
    </row>
    <row r="12948" spans="1:10" x14ac:dyDescent="0.25">
      <c r="A12948">
        <v>40</v>
      </c>
      <c r="B12948">
        <v>2017</v>
      </c>
      <c r="C12948" t="s">
        <v>41</v>
      </c>
      <c r="D12948" t="s">
        <v>59</v>
      </c>
      <c r="E12948" t="s">
        <v>35</v>
      </c>
      <c r="F12948">
        <v>5</v>
      </c>
      <c r="G12948" t="s">
        <v>45</v>
      </c>
      <c r="H12948" t="s">
        <v>2</v>
      </c>
      <c r="I12948" t="s">
        <v>37</v>
      </c>
      <c r="J12948">
        <v>2005.8</v>
      </c>
    </row>
    <row r="12949" spans="1:10" x14ac:dyDescent="0.25">
      <c r="A12949">
        <v>40</v>
      </c>
      <c r="B12949">
        <v>2017</v>
      </c>
      <c r="C12949" t="s">
        <v>41</v>
      </c>
      <c r="D12949" t="s">
        <v>59</v>
      </c>
      <c r="E12949" t="s">
        <v>35</v>
      </c>
      <c r="F12949">
        <v>6</v>
      </c>
      <c r="G12949" t="s">
        <v>45</v>
      </c>
      <c r="H12949" t="s">
        <v>2</v>
      </c>
      <c r="I12949" t="s">
        <v>37</v>
      </c>
      <c r="J12949">
        <v>1789</v>
      </c>
    </row>
    <row r="12950" spans="1:10" x14ac:dyDescent="0.25">
      <c r="A12950">
        <v>40</v>
      </c>
      <c r="B12950">
        <v>2018</v>
      </c>
      <c r="C12950" t="s">
        <v>41</v>
      </c>
      <c r="D12950" t="s">
        <v>58</v>
      </c>
      <c r="E12950" t="s">
        <v>35</v>
      </c>
      <c r="F12950">
        <v>1</v>
      </c>
      <c r="G12950" t="s">
        <v>38</v>
      </c>
      <c r="H12950" t="s">
        <v>46</v>
      </c>
      <c r="I12950" t="s">
        <v>51</v>
      </c>
      <c r="J12950">
        <v>2728</v>
      </c>
    </row>
    <row r="12951" spans="1:10" x14ac:dyDescent="0.25">
      <c r="A12951">
        <v>40</v>
      </c>
      <c r="B12951">
        <v>2018</v>
      </c>
      <c r="C12951" t="s">
        <v>41</v>
      </c>
      <c r="D12951" t="s">
        <v>58</v>
      </c>
      <c r="E12951" t="s">
        <v>35</v>
      </c>
      <c r="F12951">
        <v>2</v>
      </c>
      <c r="G12951" t="s">
        <v>45</v>
      </c>
      <c r="H12951" t="s">
        <v>2</v>
      </c>
      <c r="I12951" t="s">
        <v>51</v>
      </c>
      <c r="J12951">
        <v>2514.5</v>
      </c>
    </row>
    <row r="12952" spans="1:10" x14ac:dyDescent="0.25">
      <c r="A12952">
        <v>40</v>
      </c>
      <c r="B12952">
        <v>2018</v>
      </c>
      <c r="C12952" t="s">
        <v>41</v>
      </c>
      <c r="D12952" t="s">
        <v>58</v>
      </c>
      <c r="E12952" t="s">
        <v>35</v>
      </c>
      <c r="F12952">
        <v>3</v>
      </c>
      <c r="G12952" t="s">
        <v>45</v>
      </c>
      <c r="H12952" t="s">
        <v>2</v>
      </c>
      <c r="I12952" t="s">
        <v>37</v>
      </c>
      <c r="J12952">
        <v>2266.6999999999998</v>
      </c>
    </row>
    <row r="12953" spans="1:10" x14ac:dyDescent="0.25">
      <c r="A12953">
        <v>40</v>
      </c>
      <c r="B12953">
        <v>2018</v>
      </c>
      <c r="C12953" t="s">
        <v>41</v>
      </c>
      <c r="D12953" t="s">
        <v>58</v>
      </c>
      <c r="E12953" t="s">
        <v>35</v>
      </c>
      <c r="F12953">
        <v>4</v>
      </c>
      <c r="G12953" t="s">
        <v>38</v>
      </c>
      <c r="H12953" t="s">
        <v>46</v>
      </c>
      <c r="I12953" t="s">
        <v>37</v>
      </c>
      <c r="J12953">
        <v>2530.8000000000002</v>
      </c>
    </row>
    <row r="12954" spans="1:10" x14ac:dyDescent="0.25">
      <c r="A12954">
        <v>40</v>
      </c>
      <c r="B12954">
        <v>2018</v>
      </c>
      <c r="C12954" t="s">
        <v>41</v>
      </c>
      <c r="D12954" t="s">
        <v>58</v>
      </c>
      <c r="E12954" t="s">
        <v>35</v>
      </c>
      <c r="F12954">
        <v>5</v>
      </c>
      <c r="G12954" t="s">
        <v>45</v>
      </c>
      <c r="H12954" t="s">
        <v>46</v>
      </c>
      <c r="I12954" t="s">
        <v>51</v>
      </c>
      <c r="J12954">
        <v>2714.4</v>
      </c>
    </row>
    <row r="12955" spans="1:10" x14ac:dyDescent="0.25">
      <c r="A12955">
        <v>40</v>
      </c>
      <c r="B12955">
        <v>2018</v>
      </c>
      <c r="C12955" t="s">
        <v>41</v>
      </c>
      <c r="D12955" t="s">
        <v>58</v>
      </c>
      <c r="E12955" t="s">
        <v>35</v>
      </c>
      <c r="F12955">
        <v>6</v>
      </c>
      <c r="G12955" t="s">
        <v>45</v>
      </c>
      <c r="H12955" t="s">
        <v>46</v>
      </c>
      <c r="I12955" t="s">
        <v>51</v>
      </c>
      <c r="J12955">
        <v>2649.4</v>
      </c>
    </row>
    <row r="12956" spans="1:10" x14ac:dyDescent="0.25">
      <c r="A12956">
        <v>40</v>
      </c>
      <c r="B12956">
        <v>2018</v>
      </c>
      <c r="C12956" t="s">
        <v>41</v>
      </c>
      <c r="D12956" t="s">
        <v>59</v>
      </c>
      <c r="E12956" t="s">
        <v>35</v>
      </c>
      <c r="F12956">
        <v>1</v>
      </c>
      <c r="G12956" t="s">
        <v>45</v>
      </c>
      <c r="H12956" t="s">
        <v>2</v>
      </c>
      <c r="I12956" t="s">
        <v>37</v>
      </c>
      <c r="J12956">
        <v>2289.4</v>
      </c>
    </row>
    <row r="12957" spans="1:10" x14ac:dyDescent="0.25">
      <c r="A12957">
        <v>40</v>
      </c>
      <c r="B12957">
        <v>2018</v>
      </c>
      <c r="C12957" t="s">
        <v>41</v>
      </c>
      <c r="D12957" t="s">
        <v>59</v>
      </c>
      <c r="E12957" t="s">
        <v>35</v>
      </c>
      <c r="F12957">
        <v>2</v>
      </c>
      <c r="G12957" t="s">
        <v>45</v>
      </c>
      <c r="H12957" t="s">
        <v>2</v>
      </c>
      <c r="I12957" t="s">
        <v>37</v>
      </c>
      <c r="J12957">
        <v>2036.2</v>
      </c>
    </row>
    <row r="12958" spans="1:10" x14ac:dyDescent="0.25">
      <c r="A12958">
        <v>40</v>
      </c>
      <c r="B12958">
        <v>2018</v>
      </c>
      <c r="C12958" t="s">
        <v>41</v>
      </c>
      <c r="D12958" t="s">
        <v>59</v>
      </c>
      <c r="E12958" t="s">
        <v>35</v>
      </c>
      <c r="F12958">
        <v>3</v>
      </c>
      <c r="G12958" t="s">
        <v>38</v>
      </c>
      <c r="H12958" t="s">
        <v>46</v>
      </c>
      <c r="I12958" t="s">
        <v>37</v>
      </c>
      <c r="J12958">
        <v>2636.7</v>
      </c>
    </row>
    <row r="12959" spans="1:10" x14ac:dyDescent="0.25">
      <c r="A12959">
        <v>40</v>
      </c>
      <c r="B12959">
        <v>2018</v>
      </c>
      <c r="C12959" t="s">
        <v>41</v>
      </c>
      <c r="D12959" t="s">
        <v>59</v>
      </c>
      <c r="E12959" t="s">
        <v>35</v>
      </c>
      <c r="F12959">
        <v>4</v>
      </c>
      <c r="G12959" t="s">
        <v>45</v>
      </c>
      <c r="H12959" t="s">
        <v>46</v>
      </c>
      <c r="I12959" t="s">
        <v>51</v>
      </c>
      <c r="J12959">
        <v>2393.9</v>
      </c>
    </row>
    <row r="12960" spans="1:10" x14ac:dyDescent="0.25">
      <c r="A12960">
        <v>40</v>
      </c>
      <c r="B12960">
        <v>2018</v>
      </c>
      <c r="C12960" t="s">
        <v>41</v>
      </c>
      <c r="D12960" t="s">
        <v>59</v>
      </c>
      <c r="E12960" t="s">
        <v>35</v>
      </c>
      <c r="F12960">
        <v>5</v>
      </c>
      <c r="G12960" t="s">
        <v>38</v>
      </c>
      <c r="H12960" t="s">
        <v>46</v>
      </c>
      <c r="I12960" t="s">
        <v>51</v>
      </c>
      <c r="J12960">
        <v>2381.8000000000002</v>
      </c>
    </row>
    <row r="12961" spans="1:10" x14ac:dyDescent="0.25">
      <c r="A12961">
        <v>40</v>
      </c>
      <c r="B12961">
        <v>2018</v>
      </c>
      <c r="C12961" t="s">
        <v>41</v>
      </c>
      <c r="D12961" t="s">
        <v>59</v>
      </c>
      <c r="E12961" t="s">
        <v>35</v>
      </c>
      <c r="F12961">
        <v>6</v>
      </c>
      <c r="G12961" t="s">
        <v>45</v>
      </c>
      <c r="H12961" t="s">
        <v>46</v>
      </c>
      <c r="I12961" t="s">
        <v>51</v>
      </c>
      <c r="J12961">
        <v>2240.9</v>
      </c>
    </row>
    <row r="12962" spans="1:10" x14ac:dyDescent="0.25">
      <c r="A12962">
        <v>41</v>
      </c>
      <c r="B12962">
        <v>2017</v>
      </c>
      <c r="C12962" t="s">
        <v>41</v>
      </c>
      <c r="D12962" t="s">
        <v>58</v>
      </c>
      <c r="E12962" t="s">
        <v>35</v>
      </c>
      <c r="F12962">
        <v>1</v>
      </c>
      <c r="G12962" t="s">
        <v>38</v>
      </c>
      <c r="H12962" t="s">
        <v>2</v>
      </c>
      <c r="I12962" t="s">
        <v>37</v>
      </c>
      <c r="J12962">
        <v>2410.9</v>
      </c>
    </row>
    <row r="12963" spans="1:10" x14ac:dyDescent="0.25">
      <c r="A12963">
        <v>41</v>
      </c>
      <c r="B12963">
        <v>2017</v>
      </c>
      <c r="C12963" t="s">
        <v>41</v>
      </c>
      <c r="D12963" t="s">
        <v>58</v>
      </c>
      <c r="E12963" t="s">
        <v>35</v>
      </c>
      <c r="F12963">
        <v>2</v>
      </c>
      <c r="G12963" t="s">
        <v>45</v>
      </c>
      <c r="H12963" t="s">
        <v>2</v>
      </c>
      <c r="I12963" t="s">
        <v>37</v>
      </c>
      <c r="J12963">
        <v>2196.1999999999998</v>
      </c>
    </row>
    <row r="12964" spans="1:10" x14ac:dyDescent="0.25">
      <c r="A12964">
        <v>41</v>
      </c>
      <c r="B12964">
        <v>2017</v>
      </c>
      <c r="C12964" t="s">
        <v>41</v>
      </c>
      <c r="D12964" t="s">
        <v>58</v>
      </c>
      <c r="E12964" t="s">
        <v>35</v>
      </c>
      <c r="F12964">
        <v>3</v>
      </c>
      <c r="G12964" t="s">
        <v>38</v>
      </c>
      <c r="H12964" t="s">
        <v>46</v>
      </c>
      <c r="I12964" t="s">
        <v>51</v>
      </c>
      <c r="J12964">
        <v>2261.4</v>
      </c>
    </row>
    <row r="12965" spans="1:10" x14ac:dyDescent="0.25">
      <c r="A12965">
        <v>41</v>
      </c>
      <c r="B12965">
        <v>2017</v>
      </c>
      <c r="C12965" t="s">
        <v>41</v>
      </c>
      <c r="D12965" t="s">
        <v>58</v>
      </c>
      <c r="E12965" t="s">
        <v>35</v>
      </c>
      <c r="F12965">
        <v>4</v>
      </c>
      <c r="G12965" t="s">
        <v>38</v>
      </c>
      <c r="H12965" t="s">
        <v>2</v>
      </c>
      <c r="I12965" t="s">
        <v>37</v>
      </c>
      <c r="J12965">
        <v>1898.2</v>
      </c>
    </row>
    <row r="12966" spans="1:10" x14ac:dyDescent="0.25">
      <c r="A12966">
        <v>41</v>
      </c>
      <c r="B12966">
        <v>2017</v>
      </c>
      <c r="C12966" t="s">
        <v>41</v>
      </c>
      <c r="D12966" t="s">
        <v>58</v>
      </c>
      <c r="E12966" t="s">
        <v>35</v>
      </c>
      <c r="F12966">
        <v>5</v>
      </c>
      <c r="G12966" t="s">
        <v>45</v>
      </c>
      <c r="H12966" t="s">
        <v>2</v>
      </c>
      <c r="I12966" t="s">
        <v>37</v>
      </c>
      <c r="J12966">
        <v>2265.3000000000002</v>
      </c>
    </row>
    <row r="12967" spans="1:10" x14ac:dyDescent="0.25">
      <c r="A12967">
        <v>41</v>
      </c>
      <c r="B12967">
        <v>2017</v>
      </c>
      <c r="C12967" t="s">
        <v>41</v>
      </c>
      <c r="D12967" t="s">
        <v>58</v>
      </c>
      <c r="E12967" t="s">
        <v>35</v>
      </c>
      <c r="F12967">
        <v>6</v>
      </c>
      <c r="G12967" t="s">
        <v>45</v>
      </c>
      <c r="H12967" t="s">
        <v>46</v>
      </c>
      <c r="I12967" t="s">
        <v>51</v>
      </c>
      <c r="J12967">
        <v>1653.5</v>
      </c>
    </row>
    <row r="12968" spans="1:10" x14ac:dyDescent="0.25">
      <c r="A12968">
        <v>41</v>
      </c>
      <c r="B12968">
        <v>2017</v>
      </c>
      <c r="C12968" t="s">
        <v>41</v>
      </c>
      <c r="D12968" t="s">
        <v>59</v>
      </c>
      <c r="E12968" t="s">
        <v>35</v>
      </c>
      <c r="F12968">
        <v>1</v>
      </c>
      <c r="G12968" t="s">
        <v>45</v>
      </c>
      <c r="H12968" t="s">
        <v>46</v>
      </c>
      <c r="I12968" t="s">
        <v>37</v>
      </c>
      <c r="J12968">
        <v>2466.6</v>
      </c>
    </row>
    <row r="12969" spans="1:10" x14ac:dyDescent="0.25">
      <c r="A12969">
        <v>41</v>
      </c>
      <c r="B12969">
        <v>2017</v>
      </c>
      <c r="C12969" t="s">
        <v>41</v>
      </c>
      <c r="D12969" t="s">
        <v>59</v>
      </c>
      <c r="E12969" t="s">
        <v>35</v>
      </c>
      <c r="F12969">
        <v>2</v>
      </c>
      <c r="G12969" t="s">
        <v>45</v>
      </c>
      <c r="H12969" t="s">
        <v>2</v>
      </c>
      <c r="I12969" t="s">
        <v>51</v>
      </c>
      <c r="J12969">
        <v>2202.3000000000002</v>
      </c>
    </row>
    <row r="12970" spans="1:10" x14ac:dyDescent="0.25">
      <c r="A12970">
        <v>41</v>
      </c>
      <c r="B12970">
        <v>2017</v>
      </c>
      <c r="C12970" t="s">
        <v>41</v>
      </c>
      <c r="D12970" t="s">
        <v>59</v>
      </c>
      <c r="E12970" t="s">
        <v>35</v>
      </c>
      <c r="F12970">
        <v>3</v>
      </c>
      <c r="G12970" t="s">
        <v>38</v>
      </c>
      <c r="H12970" t="s">
        <v>2</v>
      </c>
      <c r="I12970" t="s">
        <v>37</v>
      </c>
      <c r="J12970">
        <v>2057.6999999999998</v>
      </c>
    </row>
    <row r="12971" spans="1:10" x14ac:dyDescent="0.25">
      <c r="A12971">
        <v>41</v>
      </c>
      <c r="B12971">
        <v>2017</v>
      </c>
      <c r="C12971" t="s">
        <v>41</v>
      </c>
      <c r="D12971" t="s">
        <v>59</v>
      </c>
      <c r="E12971" t="s">
        <v>35</v>
      </c>
      <c r="F12971">
        <v>4</v>
      </c>
      <c r="G12971" t="s">
        <v>38</v>
      </c>
      <c r="H12971" t="s">
        <v>46</v>
      </c>
      <c r="I12971" t="s">
        <v>37</v>
      </c>
      <c r="J12971">
        <v>1991.5</v>
      </c>
    </row>
    <row r="12972" spans="1:10" x14ac:dyDescent="0.25">
      <c r="A12972">
        <v>41</v>
      </c>
      <c r="B12972">
        <v>2017</v>
      </c>
      <c r="C12972" t="s">
        <v>41</v>
      </c>
      <c r="D12972" t="s">
        <v>59</v>
      </c>
      <c r="E12972" t="s">
        <v>35</v>
      </c>
      <c r="F12972">
        <v>5</v>
      </c>
      <c r="G12972" t="s">
        <v>38</v>
      </c>
      <c r="H12972" t="s">
        <v>2</v>
      </c>
      <c r="I12972" t="s">
        <v>37</v>
      </c>
      <c r="J12972">
        <v>2160.5</v>
      </c>
    </row>
    <row r="12973" spans="1:10" x14ac:dyDescent="0.25">
      <c r="A12973">
        <v>41</v>
      </c>
      <c r="B12973">
        <v>2017</v>
      </c>
      <c r="C12973" t="s">
        <v>41</v>
      </c>
      <c r="D12973" t="s">
        <v>59</v>
      </c>
      <c r="E12973" t="s">
        <v>35</v>
      </c>
      <c r="F12973">
        <v>6</v>
      </c>
      <c r="G12973" t="s">
        <v>45</v>
      </c>
      <c r="H12973" t="s">
        <v>2</v>
      </c>
      <c r="I12973" t="s">
        <v>51</v>
      </c>
      <c r="J12973">
        <v>1817.1</v>
      </c>
    </row>
    <row r="12974" spans="1:10" x14ac:dyDescent="0.25">
      <c r="A12974">
        <v>41</v>
      </c>
      <c r="B12974">
        <v>2018</v>
      </c>
      <c r="C12974" t="s">
        <v>41</v>
      </c>
      <c r="D12974" t="s">
        <v>58</v>
      </c>
      <c r="E12974" t="s">
        <v>35</v>
      </c>
      <c r="F12974">
        <v>1</v>
      </c>
      <c r="G12974" t="s">
        <v>38</v>
      </c>
      <c r="H12974" t="s">
        <v>46</v>
      </c>
      <c r="I12974" t="s">
        <v>51</v>
      </c>
      <c r="J12974">
        <v>2366.1</v>
      </c>
    </row>
    <row r="12975" spans="1:10" x14ac:dyDescent="0.25">
      <c r="A12975">
        <v>41</v>
      </c>
      <c r="B12975">
        <v>2018</v>
      </c>
      <c r="C12975" t="s">
        <v>41</v>
      </c>
      <c r="D12975" t="s">
        <v>58</v>
      </c>
      <c r="E12975" t="s">
        <v>35</v>
      </c>
      <c r="F12975">
        <v>2</v>
      </c>
      <c r="G12975" t="s">
        <v>38</v>
      </c>
      <c r="H12975" t="s">
        <v>2</v>
      </c>
      <c r="I12975" t="s">
        <v>51</v>
      </c>
      <c r="J12975">
        <v>2278.9</v>
      </c>
    </row>
    <row r="12976" spans="1:10" x14ac:dyDescent="0.25">
      <c r="A12976">
        <v>41</v>
      </c>
      <c r="B12976">
        <v>2018</v>
      </c>
      <c r="C12976" t="s">
        <v>41</v>
      </c>
      <c r="D12976" t="s">
        <v>58</v>
      </c>
      <c r="E12976" t="s">
        <v>35</v>
      </c>
      <c r="F12976">
        <v>3</v>
      </c>
      <c r="G12976" t="s">
        <v>38</v>
      </c>
      <c r="H12976" t="s">
        <v>46</v>
      </c>
      <c r="I12976" t="s">
        <v>37</v>
      </c>
      <c r="J12976">
        <v>2369.9</v>
      </c>
    </row>
    <row r="12977" spans="1:10" x14ac:dyDescent="0.25">
      <c r="A12977">
        <v>41</v>
      </c>
      <c r="B12977">
        <v>2018</v>
      </c>
      <c r="C12977" t="s">
        <v>41</v>
      </c>
      <c r="D12977" t="s">
        <v>58</v>
      </c>
      <c r="E12977" t="s">
        <v>35</v>
      </c>
      <c r="F12977">
        <v>4</v>
      </c>
      <c r="G12977" t="s">
        <v>45</v>
      </c>
      <c r="H12977" t="s">
        <v>2</v>
      </c>
      <c r="I12977" t="s">
        <v>37</v>
      </c>
      <c r="J12977">
        <v>2173</v>
      </c>
    </row>
    <row r="12978" spans="1:10" x14ac:dyDescent="0.25">
      <c r="A12978">
        <v>41</v>
      </c>
      <c r="B12978">
        <v>2018</v>
      </c>
      <c r="C12978" t="s">
        <v>41</v>
      </c>
      <c r="D12978" t="s">
        <v>58</v>
      </c>
      <c r="E12978" t="s">
        <v>35</v>
      </c>
      <c r="F12978">
        <v>5</v>
      </c>
      <c r="G12978" t="s">
        <v>38</v>
      </c>
      <c r="H12978" t="s">
        <v>46</v>
      </c>
      <c r="I12978" t="s">
        <v>51</v>
      </c>
      <c r="J12978">
        <v>2380.3000000000002</v>
      </c>
    </row>
    <row r="12979" spans="1:10" x14ac:dyDescent="0.25">
      <c r="A12979">
        <v>41</v>
      </c>
      <c r="B12979">
        <v>2018</v>
      </c>
      <c r="C12979" t="s">
        <v>41</v>
      </c>
      <c r="D12979" t="s">
        <v>58</v>
      </c>
      <c r="E12979" t="s">
        <v>35</v>
      </c>
      <c r="F12979">
        <v>6</v>
      </c>
      <c r="G12979" t="s">
        <v>38</v>
      </c>
      <c r="H12979" t="s">
        <v>46</v>
      </c>
      <c r="I12979" t="s">
        <v>51</v>
      </c>
      <c r="J12979">
        <v>2440.4</v>
      </c>
    </row>
    <row r="12980" spans="1:10" x14ac:dyDescent="0.25">
      <c r="A12980">
        <v>41</v>
      </c>
      <c r="B12980">
        <v>2018</v>
      </c>
      <c r="C12980" t="s">
        <v>41</v>
      </c>
      <c r="D12980" t="s">
        <v>59</v>
      </c>
      <c r="E12980" t="s">
        <v>35</v>
      </c>
      <c r="F12980">
        <v>1</v>
      </c>
      <c r="G12980" t="s">
        <v>38</v>
      </c>
      <c r="H12980" t="s">
        <v>46</v>
      </c>
      <c r="I12980" t="s">
        <v>51</v>
      </c>
      <c r="J12980">
        <v>2601.9</v>
      </c>
    </row>
    <row r="12981" spans="1:10" x14ac:dyDescent="0.25">
      <c r="A12981">
        <v>41</v>
      </c>
      <c r="B12981">
        <v>2018</v>
      </c>
      <c r="C12981" t="s">
        <v>41</v>
      </c>
      <c r="D12981" t="s">
        <v>59</v>
      </c>
      <c r="E12981" t="s">
        <v>35</v>
      </c>
      <c r="F12981">
        <v>2</v>
      </c>
      <c r="G12981" t="s">
        <v>38</v>
      </c>
      <c r="H12981" t="s">
        <v>2</v>
      </c>
      <c r="I12981" t="s">
        <v>37</v>
      </c>
      <c r="J12981">
        <v>1999.6</v>
      </c>
    </row>
    <row r="12982" spans="1:10" x14ac:dyDescent="0.25">
      <c r="A12982">
        <v>41</v>
      </c>
      <c r="B12982">
        <v>2018</v>
      </c>
      <c r="C12982" t="s">
        <v>41</v>
      </c>
      <c r="D12982" t="s">
        <v>59</v>
      </c>
      <c r="E12982" t="s">
        <v>35</v>
      </c>
      <c r="F12982">
        <v>3</v>
      </c>
      <c r="G12982" t="s">
        <v>38</v>
      </c>
      <c r="H12982" t="s">
        <v>46</v>
      </c>
      <c r="I12982" t="s">
        <v>37</v>
      </c>
      <c r="J12982">
        <v>2508.1</v>
      </c>
    </row>
    <row r="12983" spans="1:10" x14ac:dyDescent="0.25">
      <c r="A12983">
        <v>41</v>
      </c>
      <c r="B12983">
        <v>2018</v>
      </c>
      <c r="C12983" t="s">
        <v>41</v>
      </c>
      <c r="D12983" t="s">
        <v>59</v>
      </c>
      <c r="E12983" t="s">
        <v>35</v>
      </c>
      <c r="F12983">
        <v>4</v>
      </c>
      <c r="G12983" t="s">
        <v>45</v>
      </c>
      <c r="H12983" t="s">
        <v>46</v>
      </c>
      <c r="I12983" t="s">
        <v>51</v>
      </c>
      <c r="J12983">
        <v>2317.5</v>
      </c>
    </row>
    <row r="12984" spans="1:10" x14ac:dyDescent="0.25">
      <c r="A12984">
        <v>41</v>
      </c>
      <c r="B12984">
        <v>2018</v>
      </c>
      <c r="C12984" t="s">
        <v>41</v>
      </c>
      <c r="D12984" t="s">
        <v>59</v>
      </c>
      <c r="E12984" t="s">
        <v>35</v>
      </c>
      <c r="F12984">
        <v>5</v>
      </c>
      <c r="G12984" t="s">
        <v>45</v>
      </c>
      <c r="H12984" t="s">
        <v>46</v>
      </c>
      <c r="I12984" t="s">
        <v>51</v>
      </c>
      <c r="J12984">
        <v>2855.7</v>
      </c>
    </row>
    <row r="12985" spans="1:10" x14ac:dyDescent="0.25">
      <c r="A12985">
        <v>41</v>
      </c>
      <c r="B12985">
        <v>2018</v>
      </c>
      <c r="C12985" t="s">
        <v>41</v>
      </c>
      <c r="D12985" t="s">
        <v>59</v>
      </c>
      <c r="E12985" t="s">
        <v>35</v>
      </c>
      <c r="F12985">
        <v>6</v>
      </c>
      <c r="G12985" t="s">
        <v>38</v>
      </c>
      <c r="H12985" t="s">
        <v>46</v>
      </c>
      <c r="I12985" t="s">
        <v>51</v>
      </c>
      <c r="J12985">
        <v>2248.3000000000002</v>
      </c>
    </row>
    <row r="12986" spans="1:10" x14ac:dyDescent="0.25">
      <c r="A12986">
        <v>42</v>
      </c>
      <c r="B12986">
        <v>2017</v>
      </c>
      <c r="C12986" t="s">
        <v>41</v>
      </c>
      <c r="D12986" t="s">
        <v>58</v>
      </c>
      <c r="E12986" t="s">
        <v>35</v>
      </c>
      <c r="F12986">
        <v>1</v>
      </c>
      <c r="G12986" t="s">
        <v>38</v>
      </c>
      <c r="H12986" t="s">
        <v>46</v>
      </c>
      <c r="I12986" t="s">
        <v>37</v>
      </c>
      <c r="J12986">
        <v>2568.9</v>
      </c>
    </row>
    <row r="12987" spans="1:10" x14ac:dyDescent="0.25">
      <c r="A12987">
        <v>42</v>
      </c>
      <c r="B12987">
        <v>2017</v>
      </c>
      <c r="C12987" t="s">
        <v>41</v>
      </c>
      <c r="D12987" t="s">
        <v>58</v>
      </c>
      <c r="E12987" t="s">
        <v>35</v>
      </c>
      <c r="F12987">
        <v>2</v>
      </c>
      <c r="G12987" t="s">
        <v>38</v>
      </c>
      <c r="H12987" t="s">
        <v>2</v>
      </c>
      <c r="I12987" t="s">
        <v>51</v>
      </c>
      <c r="J12987">
        <v>1979.8</v>
      </c>
    </row>
    <row r="12988" spans="1:10" x14ac:dyDescent="0.25">
      <c r="A12988">
        <v>42</v>
      </c>
      <c r="B12988">
        <v>2017</v>
      </c>
      <c r="C12988" t="s">
        <v>41</v>
      </c>
      <c r="D12988" t="s">
        <v>58</v>
      </c>
      <c r="E12988" t="s">
        <v>35</v>
      </c>
      <c r="F12988">
        <v>3</v>
      </c>
      <c r="G12988" t="s">
        <v>38</v>
      </c>
      <c r="H12988" t="s">
        <v>2</v>
      </c>
      <c r="I12988" t="s">
        <v>37</v>
      </c>
      <c r="J12988">
        <v>2165.6999999999998</v>
      </c>
    </row>
    <row r="12989" spans="1:10" x14ac:dyDescent="0.25">
      <c r="A12989">
        <v>42</v>
      </c>
      <c r="B12989">
        <v>2017</v>
      </c>
      <c r="C12989" t="s">
        <v>41</v>
      </c>
      <c r="D12989" t="s">
        <v>58</v>
      </c>
      <c r="E12989" t="s">
        <v>35</v>
      </c>
      <c r="F12989">
        <v>4</v>
      </c>
      <c r="G12989" t="s">
        <v>45</v>
      </c>
      <c r="H12989" t="s">
        <v>46</v>
      </c>
      <c r="I12989" t="s">
        <v>37</v>
      </c>
      <c r="J12989">
        <v>2470.6</v>
      </c>
    </row>
    <row r="12990" spans="1:10" x14ac:dyDescent="0.25">
      <c r="A12990">
        <v>42</v>
      </c>
      <c r="B12990">
        <v>2017</v>
      </c>
      <c r="C12990" t="s">
        <v>41</v>
      </c>
      <c r="D12990" t="s">
        <v>58</v>
      </c>
      <c r="E12990" t="s">
        <v>35</v>
      </c>
      <c r="F12990">
        <v>5</v>
      </c>
      <c r="G12990" t="s">
        <v>45</v>
      </c>
      <c r="H12990" t="s">
        <v>46</v>
      </c>
      <c r="I12990" t="s">
        <v>51</v>
      </c>
      <c r="J12990">
        <v>1714.9</v>
      </c>
    </row>
    <row r="12991" spans="1:10" x14ac:dyDescent="0.25">
      <c r="A12991">
        <v>42</v>
      </c>
      <c r="B12991">
        <v>2017</v>
      </c>
      <c r="C12991" t="s">
        <v>41</v>
      </c>
      <c r="D12991" t="s">
        <v>58</v>
      </c>
      <c r="E12991" t="s">
        <v>35</v>
      </c>
      <c r="F12991">
        <v>6</v>
      </c>
      <c r="G12991" t="s">
        <v>38</v>
      </c>
      <c r="H12991" t="s">
        <v>46</v>
      </c>
      <c r="I12991" t="s">
        <v>37</v>
      </c>
      <c r="J12991">
        <v>2458.1</v>
      </c>
    </row>
    <row r="12992" spans="1:10" x14ac:dyDescent="0.25">
      <c r="A12992">
        <v>42</v>
      </c>
      <c r="B12992">
        <v>2017</v>
      </c>
      <c r="C12992" t="s">
        <v>41</v>
      </c>
      <c r="D12992" t="s">
        <v>59</v>
      </c>
      <c r="E12992" t="s">
        <v>35</v>
      </c>
      <c r="F12992">
        <v>1</v>
      </c>
      <c r="G12992" t="s">
        <v>38</v>
      </c>
      <c r="H12992" t="s">
        <v>46</v>
      </c>
      <c r="I12992" t="s">
        <v>51</v>
      </c>
      <c r="J12992">
        <v>2383.4</v>
      </c>
    </row>
    <row r="12993" spans="1:10" x14ac:dyDescent="0.25">
      <c r="A12993">
        <v>42</v>
      </c>
      <c r="B12993">
        <v>2017</v>
      </c>
      <c r="C12993" t="s">
        <v>41</v>
      </c>
      <c r="D12993" t="s">
        <v>59</v>
      </c>
      <c r="E12993" t="s">
        <v>35</v>
      </c>
      <c r="F12993">
        <v>2</v>
      </c>
      <c r="G12993" t="s">
        <v>38</v>
      </c>
      <c r="H12993" t="s">
        <v>46</v>
      </c>
      <c r="I12993" t="s">
        <v>51</v>
      </c>
      <c r="J12993">
        <v>2224.6999999999998</v>
      </c>
    </row>
    <row r="12994" spans="1:10" x14ac:dyDescent="0.25">
      <c r="A12994">
        <v>42</v>
      </c>
      <c r="B12994">
        <v>2017</v>
      </c>
      <c r="C12994" t="s">
        <v>41</v>
      </c>
      <c r="D12994" t="s">
        <v>59</v>
      </c>
      <c r="E12994" t="s">
        <v>35</v>
      </c>
      <c r="F12994">
        <v>3</v>
      </c>
      <c r="G12994" t="s">
        <v>38</v>
      </c>
      <c r="H12994" t="s">
        <v>46</v>
      </c>
      <c r="I12994" t="s">
        <v>37</v>
      </c>
      <c r="J12994">
        <v>1778.2</v>
      </c>
    </row>
    <row r="12995" spans="1:10" x14ac:dyDescent="0.25">
      <c r="A12995">
        <v>42</v>
      </c>
      <c r="B12995">
        <v>2017</v>
      </c>
      <c r="C12995" t="s">
        <v>41</v>
      </c>
      <c r="D12995" t="s">
        <v>59</v>
      </c>
      <c r="E12995" t="s">
        <v>35</v>
      </c>
      <c r="F12995">
        <v>4</v>
      </c>
      <c r="G12995" t="s">
        <v>38</v>
      </c>
      <c r="H12995" t="s">
        <v>2</v>
      </c>
      <c r="I12995" t="s">
        <v>51</v>
      </c>
      <c r="J12995">
        <v>2023.1</v>
      </c>
    </row>
    <row r="12996" spans="1:10" x14ac:dyDescent="0.25">
      <c r="A12996">
        <v>42</v>
      </c>
      <c r="B12996">
        <v>2017</v>
      </c>
      <c r="C12996" t="s">
        <v>41</v>
      </c>
      <c r="D12996" t="s">
        <v>59</v>
      </c>
      <c r="E12996" t="s">
        <v>35</v>
      </c>
      <c r="F12996">
        <v>5</v>
      </c>
      <c r="G12996" t="s">
        <v>45</v>
      </c>
      <c r="H12996" t="s">
        <v>2</v>
      </c>
      <c r="I12996" t="s">
        <v>51</v>
      </c>
      <c r="J12996">
        <v>1457</v>
      </c>
    </row>
    <row r="12997" spans="1:10" x14ac:dyDescent="0.25">
      <c r="A12997">
        <v>42</v>
      </c>
      <c r="B12997">
        <v>2017</v>
      </c>
      <c r="C12997" t="s">
        <v>41</v>
      </c>
      <c r="D12997" t="s">
        <v>59</v>
      </c>
      <c r="E12997" t="s">
        <v>35</v>
      </c>
      <c r="F12997">
        <v>6</v>
      </c>
      <c r="G12997" t="s">
        <v>45</v>
      </c>
      <c r="H12997" t="s">
        <v>46</v>
      </c>
      <c r="I12997" t="s">
        <v>51</v>
      </c>
      <c r="J12997">
        <v>2629</v>
      </c>
    </row>
    <row r="12998" spans="1:10" x14ac:dyDescent="0.25">
      <c r="A12998">
        <v>42</v>
      </c>
      <c r="B12998">
        <v>2018</v>
      </c>
      <c r="C12998" t="s">
        <v>41</v>
      </c>
      <c r="D12998" t="s">
        <v>58</v>
      </c>
      <c r="E12998" t="s">
        <v>35</v>
      </c>
      <c r="F12998">
        <v>1</v>
      </c>
      <c r="G12998" t="s">
        <v>45</v>
      </c>
      <c r="H12998" t="s">
        <v>46</v>
      </c>
      <c r="I12998" t="s">
        <v>37</v>
      </c>
      <c r="J12998">
        <v>2210.6</v>
      </c>
    </row>
    <row r="12999" spans="1:10" x14ac:dyDescent="0.25">
      <c r="A12999">
        <v>42</v>
      </c>
      <c r="B12999">
        <v>2018</v>
      </c>
      <c r="C12999" t="s">
        <v>41</v>
      </c>
      <c r="D12999" t="s">
        <v>58</v>
      </c>
      <c r="E12999" t="s">
        <v>35</v>
      </c>
      <c r="F12999">
        <v>2</v>
      </c>
      <c r="G12999" t="s">
        <v>45</v>
      </c>
      <c r="H12999" t="s">
        <v>2</v>
      </c>
      <c r="I12999" t="s">
        <v>37</v>
      </c>
      <c r="J12999">
        <v>2327</v>
      </c>
    </row>
    <row r="13000" spans="1:10" x14ac:dyDescent="0.25">
      <c r="A13000">
        <v>42</v>
      </c>
      <c r="B13000">
        <v>2018</v>
      </c>
      <c r="C13000" t="s">
        <v>41</v>
      </c>
      <c r="D13000" t="s">
        <v>58</v>
      </c>
      <c r="E13000" t="s">
        <v>35</v>
      </c>
      <c r="F13000">
        <v>3</v>
      </c>
      <c r="G13000" t="s">
        <v>45</v>
      </c>
      <c r="H13000" t="s">
        <v>46</v>
      </c>
      <c r="I13000" t="s">
        <v>37</v>
      </c>
      <c r="J13000">
        <v>2972.4</v>
      </c>
    </row>
    <row r="13001" spans="1:10" x14ac:dyDescent="0.25">
      <c r="A13001">
        <v>42</v>
      </c>
      <c r="B13001">
        <v>2018</v>
      </c>
      <c r="C13001" t="s">
        <v>41</v>
      </c>
      <c r="D13001" t="s">
        <v>58</v>
      </c>
      <c r="E13001" t="s">
        <v>35</v>
      </c>
      <c r="F13001">
        <v>4</v>
      </c>
      <c r="G13001" t="s">
        <v>45</v>
      </c>
      <c r="H13001" t="s">
        <v>46</v>
      </c>
      <c r="I13001" t="s">
        <v>37</v>
      </c>
      <c r="J13001">
        <v>2542.4</v>
      </c>
    </row>
    <row r="13002" spans="1:10" x14ac:dyDescent="0.25">
      <c r="A13002">
        <v>42</v>
      </c>
      <c r="B13002">
        <v>2018</v>
      </c>
      <c r="C13002" t="s">
        <v>41</v>
      </c>
      <c r="D13002" t="s">
        <v>58</v>
      </c>
      <c r="E13002" t="s">
        <v>35</v>
      </c>
      <c r="F13002">
        <v>5</v>
      </c>
      <c r="G13002" t="s">
        <v>45</v>
      </c>
      <c r="H13002" t="s">
        <v>46</v>
      </c>
      <c r="I13002" t="s">
        <v>51</v>
      </c>
      <c r="J13002">
        <v>2389.5</v>
      </c>
    </row>
    <row r="13003" spans="1:10" x14ac:dyDescent="0.25">
      <c r="A13003">
        <v>42</v>
      </c>
      <c r="B13003">
        <v>2018</v>
      </c>
      <c r="C13003" t="s">
        <v>41</v>
      </c>
      <c r="D13003" t="s">
        <v>58</v>
      </c>
      <c r="E13003" t="s">
        <v>35</v>
      </c>
      <c r="F13003">
        <v>6</v>
      </c>
      <c r="G13003" t="s">
        <v>38</v>
      </c>
      <c r="H13003" t="s">
        <v>46</v>
      </c>
      <c r="I13003" t="s">
        <v>37</v>
      </c>
      <c r="J13003">
        <v>2879.8</v>
      </c>
    </row>
    <row r="13004" spans="1:10" x14ac:dyDescent="0.25">
      <c r="A13004">
        <v>42</v>
      </c>
      <c r="B13004">
        <v>2018</v>
      </c>
      <c r="C13004" t="s">
        <v>41</v>
      </c>
      <c r="D13004" t="s">
        <v>59</v>
      </c>
      <c r="E13004" t="s">
        <v>35</v>
      </c>
      <c r="F13004">
        <v>1</v>
      </c>
      <c r="G13004" t="s">
        <v>38</v>
      </c>
      <c r="H13004" t="s">
        <v>2</v>
      </c>
      <c r="I13004" t="s">
        <v>51</v>
      </c>
      <c r="J13004">
        <v>1963</v>
      </c>
    </row>
    <row r="13005" spans="1:10" x14ac:dyDescent="0.25">
      <c r="A13005">
        <v>42</v>
      </c>
      <c r="B13005">
        <v>2018</v>
      </c>
      <c r="C13005" t="s">
        <v>41</v>
      </c>
      <c r="D13005" t="s">
        <v>59</v>
      </c>
      <c r="E13005" t="s">
        <v>35</v>
      </c>
      <c r="F13005">
        <v>2</v>
      </c>
      <c r="G13005" t="s">
        <v>45</v>
      </c>
      <c r="H13005" t="s">
        <v>46</v>
      </c>
      <c r="I13005" t="s">
        <v>51</v>
      </c>
      <c r="J13005">
        <v>2405.8000000000002</v>
      </c>
    </row>
    <row r="13006" spans="1:10" x14ac:dyDescent="0.25">
      <c r="A13006">
        <v>42</v>
      </c>
      <c r="B13006">
        <v>2018</v>
      </c>
      <c r="C13006" t="s">
        <v>41</v>
      </c>
      <c r="D13006" t="s">
        <v>59</v>
      </c>
      <c r="E13006" t="s">
        <v>35</v>
      </c>
      <c r="F13006">
        <v>3</v>
      </c>
      <c r="G13006" t="s">
        <v>45</v>
      </c>
      <c r="H13006" t="s">
        <v>2</v>
      </c>
      <c r="I13006" t="s">
        <v>37</v>
      </c>
      <c r="J13006">
        <v>1860.8</v>
      </c>
    </row>
    <row r="13007" spans="1:10" x14ac:dyDescent="0.25">
      <c r="A13007">
        <v>42</v>
      </c>
      <c r="B13007">
        <v>2018</v>
      </c>
      <c r="C13007" t="s">
        <v>41</v>
      </c>
      <c r="D13007" t="s">
        <v>59</v>
      </c>
      <c r="E13007" t="s">
        <v>35</v>
      </c>
      <c r="F13007">
        <v>4</v>
      </c>
      <c r="G13007" t="s">
        <v>38</v>
      </c>
      <c r="H13007" t="s">
        <v>46</v>
      </c>
      <c r="I13007" t="s">
        <v>51</v>
      </c>
      <c r="J13007">
        <v>2345</v>
      </c>
    </row>
    <row r="13008" spans="1:10" x14ac:dyDescent="0.25">
      <c r="A13008">
        <v>42</v>
      </c>
      <c r="B13008">
        <v>2018</v>
      </c>
      <c r="C13008" t="s">
        <v>41</v>
      </c>
      <c r="D13008" t="s">
        <v>59</v>
      </c>
      <c r="E13008" t="s">
        <v>35</v>
      </c>
      <c r="F13008">
        <v>5</v>
      </c>
      <c r="G13008" t="s">
        <v>45</v>
      </c>
      <c r="H13008" t="s">
        <v>2</v>
      </c>
      <c r="I13008" t="s">
        <v>37</v>
      </c>
      <c r="J13008">
        <v>1979.1</v>
      </c>
    </row>
    <row r="13009" spans="1:10" x14ac:dyDescent="0.25">
      <c r="A13009">
        <v>42</v>
      </c>
      <c r="B13009">
        <v>2018</v>
      </c>
      <c r="C13009" t="s">
        <v>41</v>
      </c>
      <c r="D13009" t="s">
        <v>59</v>
      </c>
      <c r="E13009" t="s">
        <v>35</v>
      </c>
      <c r="F13009">
        <v>6</v>
      </c>
      <c r="G13009" t="s">
        <v>45</v>
      </c>
      <c r="H13009" t="s">
        <v>46</v>
      </c>
      <c r="I13009" t="s">
        <v>37</v>
      </c>
      <c r="J13009">
        <v>2413.6</v>
      </c>
    </row>
    <row r="13010" spans="1:10" x14ac:dyDescent="0.25">
      <c r="A13010">
        <v>43</v>
      </c>
      <c r="B13010">
        <v>2017</v>
      </c>
      <c r="C13010" t="s">
        <v>41</v>
      </c>
      <c r="D13010" t="s">
        <v>58</v>
      </c>
      <c r="E13010" t="s">
        <v>35</v>
      </c>
      <c r="F13010">
        <v>1</v>
      </c>
      <c r="G13010" t="s">
        <v>38</v>
      </c>
      <c r="H13010" t="s">
        <v>2</v>
      </c>
      <c r="I13010" t="s">
        <v>37</v>
      </c>
      <c r="J13010">
        <v>2092.6</v>
      </c>
    </row>
    <row r="13011" spans="1:10" x14ac:dyDescent="0.25">
      <c r="A13011">
        <v>43</v>
      </c>
      <c r="B13011">
        <v>2017</v>
      </c>
      <c r="C13011" t="s">
        <v>41</v>
      </c>
      <c r="D13011" t="s">
        <v>58</v>
      </c>
      <c r="E13011" t="s">
        <v>35</v>
      </c>
      <c r="F13011">
        <v>2</v>
      </c>
      <c r="G13011" t="s">
        <v>45</v>
      </c>
      <c r="H13011" t="s">
        <v>2</v>
      </c>
      <c r="I13011" t="s">
        <v>37</v>
      </c>
      <c r="J13011">
        <v>2167.9</v>
      </c>
    </row>
    <row r="13012" spans="1:10" x14ac:dyDescent="0.25">
      <c r="A13012">
        <v>43</v>
      </c>
      <c r="B13012">
        <v>2017</v>
      </c>
      <c r="C13012" t="s">
        <v>41</v>
      </c>
      <c r="D13012" t="s">
        <v>58</v>
      </c>
      <c r="E13012" t="s">
        <v>35</v>
      </c>
      <c r="F13012">
        <v>3</v>
      </c>
      <c r="G13012" t="s">
        <v>38</v>
      </c>
      <c r="H13012" t="s">
        <v>46</v>
      </c>
      <c r="I13012" t="s">
        <v>37</v>
      </c>
      <c r="J13012">
        <v>2208.3000000000002</v>
      </c>
    </row>
    <row r="13013" spans="1:10" x14ac:dyDescent="0.25">
      <c r="A13013">
        <v>43</v>
      </c>
      <c r="B13013">
        <v>2017</v>
      </c>
      <c r="C13013" t="s">
        <v>41</v>
      </c>
      <c r="D13013" t="s">
        <v>58</v>
      </c>
      <c r="E13013" t="s">
        <v>35</v>
      </c>
      <c r="F13013">
        <v>4</v>
      </c>
      <c r="G13013" t="s">
        <v>45</v>
      </c>
      <c r="H13013" t="s">
        <v>2</v>
      </c>
      <c r="I13013" t="s">
        <v>37</v>
      </c>
      <c r="J13013">
        <v>1922.3</v>
      </c>
    </row>
    <row r="13014" spans="1:10" x14ac:dyDescent="0.25">
      <c r="A13014">
        <v>43</v>
      </c>
      <c r="B13014">
        <v>2017</v>
      </c>
      <c r="C13014" t="s">
        <v>41</v>
      </c>
      <c r="D13014" t="s">
        <v>58</v>
      </c>
      <c r="E13014" t="s">
        <v>35</v>
      </c>
      <c r="F13014">
        <v>5</v>
      </c>
      <c r="G13014" t="s">
        <v>38</v>
      </c>
      <c r="H13014" t="s">
        <v>46</v>
      </c>
      <c r="I13014" t="s">
        <v>51</v>
      </c>
      <c r="J13014">
        <v>2039.7</v>
      </c>
    </row>
    <row r="13015" spans="1:10" x14ac:dyDescent="0.25">
      <c r="A13015">
        <v>43</v>
      </c>
      <c r="B13015">
        <v>2017</v>
      </c>
      <c r="C13015" t="s">
        <v>41</v>
      </c>
      <c r="D13015" t="s">
        <v>58</v>
      </c>
      <c r="E13015" t="s">
        <v>35</v>
      </c>
      <c r="F13015">
        <v>6</v>
      </c>
      <c r="G13015" t="s">
        <v>45</v>
      </c>
      <c r="H13015" t="s">
        <v>2</v>
      </c>
      <c r="I13015" t="s">
        <v>37</v>
      </c>
      <c r="J13015">
        <v>1945.6</v>
      </c>
    </row>
    <row r="13016" spans="1:10" x14ac:dyDescent="0.25">
      <c r="A13016">
        <v>43</v>
      </c>
      <c r="B13016">
        <v>2017</v>
      </c>
      <c r="C13016" t="s">
        <v>41</v>
      </c>
      <c r="D13016" t="s">
        <v>59</v>
      </c>
      <c r="E13016" t="s">
        <v>35</v>
      </c>
      <c r="F13016">
        <v>1</v>
      </c>
      <c r="G13016" t="s">
        <v>38</v>
      </c>
      <c r="H13016" t="s">
        <v>2</v>
      </c>
      <c r="I13016" t="s">
        <v>51</v>
      </c>
      <c r="J13016">
        <v>1439</v>
      </c>
    </row>
    <row r="13017" spans="1:10" x14ac:dyDescent="0.25">
      <c r="A13017">
        <v>43</v>
      </c>
      <c r="B13017">
        <v>2017</v>
      </c>
      <c r="C13017" t="s">
        <v>41</v>
      </c>
      <c r="D13017" t="s">
        <v>59</v>
      </c>
      <c r="E13017" t="s">
        <v>35</v>
      </c>
      <c r="F13017">
        <v>2</v>
      </c>
      <c r="G13017" t="s">
        <v>45</v>
      </c>
      <c r="H13017" t="s">
        <v>2</v>
      </c>
      <c r="I13017" t="s">
        <v>51</v>
      </c>
      <c r="J13017">
        <v>1875</v>
      </c>
    </row>
    <row r="13018" spans="1:10" x14ac:dyDescent="0.25">
      <c r="A13018">
        <v>43</v>
      </c>
      <c r="B13018">
        <v>2017</v>
      </c>
      <c r="C13018" t="s">
        <v>41</v>
      </c>
      <c r="D13018" t="s">
        <v>59</v>
      </c>
      <c r="E13018" t="s">
        <v>35</v>
      </c>
      <c r="F13018">
        <v>3</v>
      </c>
      <c r="G13018" t="s">
        <v>45</v>
      </c>
      <c r="H13018" t="s">
        <v>2</v>
      </c>
      <c r="I13018" t="s">
        <v>51</v>
      </c>
      <c r="J13018">
        <v>1956.3</v>
      </c>
    </row>
    <row r="13019" spans="1:10" x14ac:dyDescent="0.25">
      <c r="A13019">
        <v>43</v>
      </c>
      <c r="B13019">
        <v>2017</v>
      </c>
      <c r="C13019" t="s">
        <v>41</v>
      </c>
      <c r="D13019" t="s">
        <v>59</v>
      </c>
      <c r="E13019" t="s">
        <v>35</v>
      </c>
      <c r="F13019">
        <v>4</v>
      </c>
      <c r="G13019" t="s">
        <v>38</v>
      </c>
      <c r="H13019" t="s">
        <v>2</v>
      </c>
      <c r="I13019" t="s">
        <v>51</v>
      </c>
      <c r="J13019">
        <v>1713.9</v>
      </c>
    </row>
    <row r="13020" spans="1:10" x14ac:dyDescent="0.25">
      <c r="A13020">
        <v>43</v>
      </c>
      <c r="B13020">
        <v>2017</v>
      </c>
      <c r="C13020" t="s">
        <v>41</v>
      </c>
      <c r="D13020" t="s">
        <v>59</v>
      </c>
      <c r="E13020" t="s">
        <v>35</v>
      </c>
      <c r="F13020">
        <v>5</v>
      </c>
      <c r="G13020" t="s">
        <v>45</v>
      </c>
      <c r="H13020" t="s">
        <v>46</v>
      </c>
      <c r="I13020" t="s">
        <v>37</v>
      </c>
      <c r="J13020">
        <v>1915.4</v>
      </c>
    </row>
    <row r="13021" spans="1:10" x14ac:dyDescent="0.25">
      <c r="A13021">
        <v>43</v>
      </c>
      <c r="B13021">
        <v>2017</v>
      </c>
      <c r="C13021" t="s">
        <v>41</v>
      </c>
      <c r="D13021" t="s">
        <v>59</v>
      </c>
      <c r="E13021" t="s">
        <v>35</v>
      </c>
      <c r="F13021">
        <v>6</v>
      </c>
      <c r="G13021" t="s">
        <v>45</v>
      </c>
      <c r="H13021" t="s">
        <v>2</v>
      </c>
      <c r="I13021" t="s">
        <v>51</v>
      </c>
      <c r="J13021">
        <v>1831.1</v>
      </c>
    </row>
    <row r="13022" spans="1:10" x14ac:dyDescent="0.25">
      <c r="A13022">
        <v>43</v>
      </c>
      <c r="B13022">
        <v>2018</v>
      </c>
      <c r="C13022" t="s">
        <v>41</v>
      </c>
      <c r="D13022" t="s">
        <v>58</v>
      </c>
      <c r="E13022" t="s">
        <v>35</v>
      </c>
      <c r="F13022">
        <v>1</v>
      </c>
      <c r="G13022" t="s">
        <v>45</v>
      </c>
      <c r="H13022" t="s">
        <v>2</v>
      </c>
      <c r="I13022" t="s">
        <v>51</v>
      </c>
      <c r="J13022">
        <v>1974.6</v>
      </c>
    </row>
    <row r="13023" spans="1:10" x14ac:dyDescent="0.25">
      <c r="A13023">
        <v>43</v>
      </c>
      <c r="B13023">
        <v>2018</v>
      </c>
      <c r="C13023" t="s">
        <v>41</v>
      </c>
      <c r="D13023" t="s">
        <v>58</v>
      </c>
      <c r="E13023" t="s">
        <v>35</v>
      </c>
      <c r="F13023">
        <v>2</v>
      </c>
      <c r="G13023" t="s">
        <v>38</v>
      </c>
      <c r="H13023" t="s">
        <v>46</v>
      </c>
      <c r="I13023" t="s">
        <v>51</v>
      </c>
      <c r="J13023">
        <v>2341.3000000000002</v>
      </c>
    </row>
    <row r="13024" spans="1:10" x14ac:dyDescent="0.25">
      <c r="A13024">
        <v>43</v>
      </c>
      <c r="B13024">
        <v>2018</v>
      </c>
      <c r="C13024" t="s">
        <v>41</v>
      </c>
      <c r="D13024" t="s">
        <v>58</v>
      </c>
      <c r="E13024" t="s">
        <v>35</v>
      </c>
      <c r="F13024">
        <v>3</v>
      </c>
      <c r="G13024" t="s">
        <v>45</v>
      </c>
      <c r="H13024" t="s">
        <v>2</v>
      </c>
      <c r="I13024" t="s">
        <v>37</v>
      </c>
      <c r="J13024">
        <v>1961.8</v>
      </c>
    </row>
    <row r="13025" spans="1:10" x14ac:dyDescent="0.25">
      <c r="A13025">
        <v>43</v>
      </c>
      <c r="B13025">
        <v>2018</v>
      </c>
      <c r="C13025" t="s">
        <v>41</v>
      </c>
      <c r="D13025" t="s">
        <v>58</v>
      </c>
      <c r="E13025" t="s">
        <v>35</v>
      </c>
      <c r="F13025">
        <v>4</v>
      </c>
      <c r="G13025" t="s">
        <v>38</v>
      </c>
      <c r="H13025" t="s">
        <v>46</v>
      </c>
      <c r="I13025" t="s">
        <v>37</v>
      </c>
      <c r="J13025">
        <v>2534</v>
      </c>
    </row>
    <row r="13026" spans="1:10" x14ac:dyDescent="0.25">
      <c r="A13026">
        <v>43</v>
      </c>
      <c r="B13026">
        <v>2018</v>
      </c>
      <c r="C13026" t="s">
        <v>41</v>
      </c>
      <c r="D13026" t="s">
        <v>58</v>
      </c>
      <c r="E13026" t="s">
        <v>35</v>
      </c>
      <c r="F13026">
        <v>5</v>
      </c>
      <c r="G13026" t="s">
        <v>38</v>
      </c>
      <c r="H13026" t="s">
        <v>46</v>
      </c>
      <c r="I13026" t="s">
        <v>37</v>
      </c>
      <c r="J13026">
        <v>2607.9</v>
      </c>
    </row>
    <row r="13027" spans="1:10" x14ac:dyDescent="0.25">
      <c r="A13027">
        <v>43</v>
      </c>
      <c r="B13027">
        <v>2018</v>
      </c>
      <c r="C13027" t="s">
        <v>41</v>
      </c>
      <c r="D13027" t="s">
        <v>58</v>
      </c>
      <c r="E13027" t="s">
        <v>35</v>
      </c>
      <c r="F13027">
        <v>6</v>
      </c>
      <c r="G13027" t="s">
        <v>45</v>
      </c>
      <c r="H13027" t="s">
        <v>2</v>
      </c>
      <c r="I13027" t="s">
        <v>51</v>
      </c>
      <c r="J13027">
        <v>2271.6</v>
      </c>
    </row>
    <row r="13028" spans="1:10" x14ac:dyDescent="0.25">
      <c r="A13028">
        <v>43</v>
      </c>
      <c r="B13028">
        <v>2018</v>
      </c>
      <c r="C13028" t="s">
        <v>41</v>
      </c>
      <c r="D13028" t="s">
        <v>59</v>
      </c>
      <c r="E13028" t="s">
        <v>35</v>
      </c>
      <c r="F13028">
        <v>1</v>
      </c>
      <c r="G13028" t="s">
        <v>38</v>
      </c>
      <c r="H13028" t="s">
        <v>2</v>
      </c>
      <c r="I13028" t="s">
        <v>37</v>
      </c>
      <c r="J13028">
        <v>1501.1</v>
      </c>
    </row>
    <row r="13029" spans="1:10" x14ac:dyDescent="0.25">
      <c r="A13029">
        <v>43</v>
      </c>
      <c r="B13029">
        <v>2018</v>
      </c>
      <c r="C13029" t="s">
        <v>41</v>
      </c>
      <c r="D13029" t="s">
        <v>59</v>
      </c>
      <c r="E13029" t="s">
        <v>35</v>
      </c>
      <c r="F13029">
        <v>2</v>
      </c>
      <c r="G13029" t="s">
        <v>45</v>
      </c>
      <c r="H13029" t="s">
        <v>2</v>
      </c>
      <c r="I13029" t="s">
        <v>51</v>
      </c>
      <c r="J13029">
        <v>2149.9</v>
      </c>
    </row>
    <row r="13030" spans="1:10" x14ac:dyDescent="0.25">
      <c r="A13030">
        <v>43</v>
      </c>
      <c r="B13030">
        <v>2018</v>
      </c>
      <c r="C13030" t="s">
        <v>41</v>
      </c>
      <c r="D13030" t="s">
        <v>59</v>
      </c>
      <c r="E13030" t="s">
        <v>35</v>
      </c>
      <c r="F13030">
        <v>3</v>
      </c>
      <c r="G13030" t="s">
        <v>38</v>
      </c>
      <c r="H13030" t="s">
        <v>2</v>
      </c>
      <c r="I13030" t="s">
        <v>51</v>
      </c>
      <c r="J13030">
        <v>1683.6</v>
      </c>
    </row>
    <row r="13031" spans="1:10" x14ac:dyDescent="0.25">
      <c r="A13031">
        <v>43</v>
      </c>
      <c r="B13031">
        <v>2018</v>
      </c>
      <c r="C13031" t="s">
        <v>41</v>
      </c>
      <c r="D13031" t="s">
        <v>59</v>
      </c>
      <c r="E13031" t="s">
        <v>35</v>
      </c>
      <c r="F13031">
        <v>4</v>
      </c>
      <c r="G13031" t="s">
        <v>38</v>
      </c>
      <c r="H13031" t="s">
        <v>46</v>
      </c>
      <c r="I13031" t="s">
        <v>37</v>
      </c>
      <c r="J13031">
        <v>1869.8</v>
      </c>
    </row>
    <row r="13032" spans="1:10" x14ac:dyDescent="0.25">
      <c r="A13032">
        <v>43</v>
      </c>
      <c r="B13032">
        <v>2018</v>
      </c>
      <c r="C13032" t="s">
        <v>41</v>
      </c>
      <c r="D13032" t="s">
        <v>59</v>
      </c>
      <c r="E13032" t="s">
        <v>35</v>
      </c>
      <c r="F13032">
        <v>5</v>
      </c>
      <c r="G13032" t="s">
        <v>45</v>
      </c>
      <c r="H13032" t="s">
        <v>2</v>
      </c>
      <c r="I13032" t="s">
        <v>37</v>
      </c>
      <c r="J13032">
        <v>2158.6999999999998</v>
      </c>
    </row>
    <row r="13033" spans="1:10" x14ac:dyDescent="0.25">
      <c r="A13033">
        <v>43</v>
      </c>
      <c r="B13033">
        <v>2018</v>
      </c>
      <c r="C13033" t="s">
        <v>41</v>
      </c>
      <c r="D13033" t="s">
        <v>59</v>
      </c>
      <c r="E13033" t="s">
        <v>35</v>
      </c>
      <c r="F13033">
        <v>6</v>
      </c>
      <c r="G13033" t="s">
        <v>38</v>
      </c>
      <c r="H13033" t="s">
        <v>46</v>
      </c>
      <c r="I13033" t="s">
        <v>51</v>
      </c>
      <c r="J13033">
        <v>2234.5</v>
      </c>
    </row>
    <row r="13034" spans="1:10" x14ac:dyDescent="0.25">
      <c r="A13034">
        <v>44</v>
      </c>
      <c r="B13034">
        <v>2017</v>
      </c>
      <c r="C13034" t="s">
        <v>41</v>
      </c>
      <c r="D13034" t="s">
        <v>58</v>
      </c>
      <c r="E13034" t="s">
        <v>35</v>
      </c>
      <c r="F13034">
        <v>1</v>
      </c>
      <c r="G13034" t="s">
        <v>38</v>
      </c>
      <c r="H13034" t="s">
        <v>2</v>
      </c>
      <c r="I13034" t="s">
        <v>37</v>
      </c>
      <c r="J13034">
        <v>2274.3000000000002</v>
      </c>
    </row>
    <row r="13035" spans="1:10" x14ac:dyDescent="0.25">
      <c r="A13035">
        <v>44</v>
      </c>
      <c r="B13035">
        <v>2017</v>
      </c>
      <c r="C13035" t="s">
        <v>41</v>
      </c>
      <c r="D13035" t="s">
        <v>58</v>
      </c>
      <c r="E13035" t="s">
        <v>35</v>
      </c>
      <c r="F13035">
        <v>2</v>
      </c>
      <c r="G13035" t="s">
        <v>38</v>
      </c>
      <c r="H13035" t="s">
        <v>46</v>
      </c>
      <c r="I13035" t="s">
        <v>51</v>
      </c>
      <c r="J13035">
        <v>2461.8000000000002</v>
      </c>
    </row>
    <row r="13036" spans="1:10" x14ac:dyDescent="0.25">
      <c r="A13036">
        <v>44</v>
      </c>
      <c r="B13036">
        <v>2017</v>
      </c>
      <c r="C13036" t="s">
        <v>41</v>
      </c>
      <c r="D13036" t="s">
        <v>58</v>
      </c>
      <c r="E13036" t="s">
        <v>35</v>
      </c>
      <c r="F13036">
        <v>3</v>
      </c>
      <c r="G13036" t="s">
        <v>45</v>
      </c>
      <c r="H13036" t="s">
        <v>2</v>
      </c>
      <c r="I13036" t="s">
        <v>37</v>
      </c>
      <c r="J13036">
        <v>2234</v>
      </c>
    </row>
    <row r="13037" spans="1:10" x14ac:dyDescent="0.25">
      <c r="A13037">
        <v>44</v>
      </c>
      <c r="B13037">
        <v>2017</v>
      </c>
      <c r="C13037" t="s">
        <v>41</v>
      </c>
      <c r="D13037" t="s">
        <v>58</v>
      </c>
      <c r="E13037" t="s">
        <v>35</v>
      </c>
      <c r="F13037">
        <v>4</v>
      </c>
      <c r="G13037" t="s">
        <v>45</v>
      </c>
      <c r="H13037" t="s">
        <v>46</v>
      </c>
      <c r="I13037" t="s">
        <v>37</v>
      </c>
      <c r="J13037">
        <v>2124.3000000000002</v>
      </c>
    </row>
    <row r="13038" spans="1:10" x14ac:dyDescent="0.25">
      <c r="A13038">
        <v>44</v>
      </c>
      <c r="B13038">
        <v>2017</v>
      </c>
      <c r="C13038" t="s">
        <v>41</v>
      </c>
      <c r="D13038" t="s">
        <v>58</v>
      </c>
      <c r="E13038" t="s">
        <v>35</v>
      </c>
      <c r="F13038">
        <v>5</v>
      </c>
      <c r="G13038" t="s">
        <v>38</v>
      </c>
      <c r="H13038" t="s">
        <v>2</v>
      </c>
      <c r="I13038" t="s">
        <v>51</v>
      </c>
      <c r="J13038">
        <v>1619.6</v>
      </c>
    </row>
    <row r="13039" spans="1:10" x14ac:dyDescent="0.25">
      <c r="A13039">
        <v>44</v>
      </c>
      <c r="B13039">
        <v>2017</v>
      </c>
      <c r="C13039" t="s">
        <v>41</v>
      </c>
      <c r="D13039" t="s">
        <v>58</v>
      </c>
      <c r="E13039" t="s">
        <v>35</v>
      </c>
      <c r="F13039">
        <v>6</v>
      </c>
      <c r="G13039" t="s">
        <v>38</v>
      </c>
      <c r="H13039" t="s">
        <v>46</v>
      </c>
      <c r="I13039" t="s">
        <v>37</v>
      </c>
      <c r="J13039">
        <v>2010.1</v>
      </c>
    </row>
    <row r="13040" spans="1:10" x14ac:dyDescent="0.25">
      <c r="A13040">
        <v>44</v>
      </c>
      <c r="B13040">
        <v>2017</v>
      </c>
      <c r="C13040" t="s">
        <v>41</v>
      </c>
      <c r="D13040" t="s">
        <v>59</v>
      </c>
      <c r="E13040" t="s">
        <v>35</v>
      </c>
      <c r="F13040">
        <v>1</v>
      </c>
      <c r="G13040" t="s">
        <v>38</v>
      </c>
      <c r="H13040" t="s">
        <v>2</v>
      </c>
      <c r="I13040" t="s">
        <v>37</v>
      </c>
      <c r="J13040">
        <v>1852.2</v>
      </c>
    </row>
    <row r="13041" spans="1:10" x14ac:dyDescent="0.25">
      <c r="A13041">
        <v>44</v>
      </c>
      <c r="B13041">
        <v>2017</v>
      </c>
      <c r="C13041" t="s">
        <v>41</v>
      </c>
      <c r="D13041" t="s">
        <v>59</v>
      </c>
      <c r="E13041" t="s">
        <v>35</v>
      </c>
      <c r="F13041">
        <v>2</v>
      </c>
      <c r="G13041" t="s">
        <v>38</v>
      </c>
      <c r="H13041" t="s">
        <v>2</v>
      </c>
      <c r="I13041" t="s">
        <v>37</v>
      </c>
      <c r="J13041">
        <v>1978.9</v>
      </c>
    </row>
    <row r="13042" spans="1:10" x14ac:dyDescent="0.25">
      <c r="A13042">
        <v>44</v>
      </c>
      <c r="B13042">
        <v>2017</v>
      </c>
      <c r="C13042" t="s">
        <v>41</v>
      </c>
      <c r="D13042" t="s">
        <v>59</v>
      </c>
      <c r="E13042" t="s">
        <v>35</v>
      </c>
      <c r="F13042">
        <v>3</v>
      </c>
      <c r="G13042" t="s">
        <v>38</v>
      </c>
      <c r="H13042" t="s">
        <v>46</v>
      </c>
      <c r="I13042" t="s">
        <v>37</v>
      </c>
      <c r="J13042">
        <v>2401.3000000000002</v>
      </c>
    </row>
    <row r="13043" spans="1:10" x14ac:dyDescent="0.25">
      <c r="A13043">
        <v>44</v>
      </c>
      <c r="B13043">
        <v>2017</v>
      </c>
      <c r="C13043" t="s">
        <v>41</v>
      </c>
      <c r="D13043" t="s">
        <v>59</v>
      </c>
      <c r="E13043" t="s">
        <v>35</v>
      </c>
      <c r="F13043">
        <v>4</v>
      </c>
      <c r="G13043" t="s">
        <v>45</v>
      </c>
      <c r="H13043" t="s">
        <v>46</v>
      </c>
      <c r="I13043" t="s">
        <v>51</v>
      </c>
      <c r="J13043">
        <v>2120.6</v>
      </c>
    </row>
    <row r="13044" spans="1:10" x14ac:dyDescent="0.25">
      <c r="A13044">
        <v>44</v>
      </c>
      <c r="B13044">
        <v>2017</v>
      </c>
      <c r="C13044" t="s">
        <v>41</v>
      </c>
      <c r="D13044" t="s">
        <v>59</v>
      </c>
      <c r="E13044" t="s">
        <v>35</v>
      </c>
      <c r="F13044">
        <v>5</v>
      </c>
      <c r="G13044" t="s">
        <v>38</v>
      </c>
      <c r="H13044" t="s">
        <v>2</v>
      </c>
      <c r="I13044" t="s">
        <v>51</v>
      </c>
      <c r="J13044">
        <v>1696.7</v>
      </c>
    </row>
    <row r="13045" spans="1:10" x14ac:dyDescent="0.25">
      <c r="A13045">
        <v>44</v>
      </c>
      <c r="B13045">
        <v>2017</v>
      </c>
      <c r="C13045" t="s">
        <v>41</v>
      </c>
      <c r="D13045" t="s">
        <v>59</v>
      </c>
      <c r="E13045" t="s">
        <v>35</v>
      </c>
      <c r="F13045">
        <v>6</v>
      </c>
      <c r="G13045" t="s">
        <v>38</v>
      </c>
      <c r="H13045" t="s">
        <v>46</v>
      </c>
      <c r="I13045" t="s">
        <v>37</v>
      </c>
      <c r="J13045">
        <v>1676.6</v>
      </c>
    </row>
    <row r="13046" spans="1:10" x14ac:dyDescent="0.25">
      <c r="A13046">
        <v>44</v>
      </c>
      <c r="B13046">
        <v>2018</v>
      </c>
      <c r="C13046" t="s">
        <v>41</v>
      </c>
      <c r="D13046" t="s">
        <v>58</v>
      </c>
      <c r="E13046" t="s">
        <v>35</v>
      </c>
      <c r="F13046">
        <v>1</v>
      </c>
      <c r="G13046" t="s">
        <v>38</v>
      </c>
      <c r="H13046" t="s">
        <v>2</v>
      </c>
      <c r="I13046" t="s">
        <v>37</v>
      </c>
      <c r="J13046">
        <v>1891.3</v>
      </c>
    </row>
    <row r="13047" spans="1:10" x14ac:dyDescent="0.25">
      <c r="A13047">
        <v>44</v>
      </c>
      <c r="B13047">
        <v>2018</v>
      </c>
      <c r="C13047" t="s">
        <v>41</v>
      </c>
      <c r="D13047" t="s">
        <v>58</v>
      </c>
      <c r="E13047" t="s">
        <v>35</v>
      </c>
      <c r="F13047">
        <v>2</v>
      </c>
      <c r="G13047" t="s">
        <v>45</v>
      </c>
      <c r="H13047" t="s">
        <v>2</v>
      </c>
      <c r="I13047" t="s">
        <v>37</v>
      </c>
      <c r="J13047">
        <v>1920.7</v>
      </c>
    </row>
    <row r="13048" spans="1:10" x14ac:dyDescent="0.25">
      <c r="A13048">
        <v>44</v>
      </c>
      <c r="B13048">
        <v>2018</v>
      </c>
      <c r="C13048" t="s">
        <v>41</v>
      </c>
      <c r="D13048" t="s">
        <v>58</v>
      </c>
      <c r="E13048" t="s">
        <v>35</v>
      </c>
      <c r="F13048">
        <v>3</v>
      </c>
      <c r="G13048" t="s">
        <v>45</v>
      </c>
      <c r="H13048" t="s">
        <v>46</v>
      </c>
      <c r="I13048" t="s">
        <v>51</v>
      </c>
      <c r="J13048">
        <v>2691.5</v>
      </c>
    </row>
    <row r="13049" spans="1:10" x14ac:dyDescent="0.25">
      <c r="A13049">
        <v>44</v>
      </c>
      <c r="B13049">
        <v>2018</v>
      </c>
      <c r="C13049" t="s">
        <v>41</v>
      </c>
      <c r="D13049" t="s">
        <v>58</v>
      </c>
      <c r="E13049" t="s">
        <v>35</v>
      </c>
      <c r="F13049">
        <v>4</v>
      </c>
      <c r="G13049" t="s">
        <v>38</v>
      </c>
      <c r="H13049" t="s">
        <v>46</v>
      </c>
      <c r="I13049" t="s">
        <v>51</v>
      </c>
      <c r="J13049">
        <v>2612.8000000000002</v>
      </c>
    </row>
    <row r="13050" spans="1:10" x14ac:dyDescent="0.25">
      <c r="A13050">
        <v>44</v>
      </c>
      <c r="B13050">
        <v>2018</v>
      </c>
      <c r="C13050" t="s">
        <v>41</v>
      </c>
      <c r="D13050" t="s">
        <v>58</v>
      </c>
      <c r="E13050" t="s">
        <v>35</v>
      </c>
      <c r="F13050">
        <v>5</v>
      </c>
      <c r="G13050" t="s">
        <v>38</v>
      </c>
      <c r="H13050" t="s">
        <v>2</v>
      </c>
      <c r="I13050" t="s">
        <v>51</v>
      </c>
      <c r="J13050">
        <v>1778.1</v>
      </c>
    </row>
    <row r="13051" spans="1:10" x14ac:dyDescent="0.25">
      <c r="A13051">
        <v>44</v>
      </c>
      <c r="B13051">
        <v>2018</v>
      </c>
      <c r="C13051" t="s">
        <v>41</v>
      </c>
      <c r="D13051" t="s">
        <v>58</v>
      </c>
      <c r="E13051" t="s">
        <v>35</v>
      </c>
      <c r="F13051">
        <v>6</v>
      </c>
      <c r="G13051" t="s">
        <v>38</v>
      </c>
      <c r="H13051" t="s">
        <v>2</v>
      </c>
      <c r="I13051" t="s">
        <v>51</v>
      </c>
      <c r="J13051">
        <v>2270</v>
      </c>
    </row>
    <row r="13052" spans="1:10" x14ac:dyDescent="0.25">
      <c r="A13052">
        <v>44</v>
      </c>
      <c r="B13052">
        <v>2018</v>
      </c>
      <c r="C13052" t="s">
        <v>41</v>
      </c>
      <c r="D13052" t="s">
        <v>59</v>
      </c>
      <c r="E13052" t="s">
        <v>35</v>
      </c>
      <c r="F13052">
        <v>1</v>
      </c>
      <c r="G13052" t="s">
        <v>45</v>
      </c>
      <c r="H13052" t="s">
        <v>46</v>
      </c>
      <c r="I13052" t="s">
        <v>51</v>
      </c>
      <c r="J13052">
        <v>2535.5</v>
      </c>
    </row>
    <row r="13053" spans="1:10" x14ac:dyDescent="0.25">
      <c r="A13053">
        <v>44</v>
      </c>
      <c r="B13053">
        <v>2018</v>
      </c>
      <c r="C13053" t="s">
        <v>41</v>
      </c>
      <c r="D13053" t="s">
        <v>59</v>
      </c>
      <c r="E13053" t="s">
        <v>35</v>
      </c>
      <c r="F13053">
        <v>2</v>
      </c>
      <c r="G13053" t="s">
        <v>45</v>
      </c>
      <c r="H13053" t="s">
        <v>46</v>
      </c>
      <c r="I13053" t="s">
        <v>51</v>
      </c>
      <c r="J13053">
        <v>2298.1999999999998</v>
      </c>
    </row>
    <row r="13054" spans="1:10" x14ac:dyDescent="0.25">
      <c r="A13054">
        <v>44</v>
      </c>
      <c r="B13054">
        <v>2018</v>
      </c>
      <c r="C13054" t="s">
        <v>41</v>
      </c>
      <c r="D13054" t="s">
        <v>59</v>
      </c>
      <c r="E13054" t="s">
        <v>35</v>
      </c>
      <c r="F13054">
        <v>3</v>
      </c>
      <c r="G13054" t="s">
        <v>45</v>
      </c>
      <c r="H13054" t="s">
        <v>2</v>
      </c>
      <c r="I13054" t="s">
        <v>51</v>
      </c>
      <c r="J13054">
        <v>1857.6</v>
      </c>
    </row>
    <row r="13055" spans="1:10" x14ac:dyDescent="0.25">
      <c r="A13055">
        <v>44</v>
      </c>
      <c r="B13055">
        <v>2018</v>
      </c>
      <c r="C13055" t="s">
        <v>41</v>
      </c>
      <c r="D13055" t="s">
        <v>59</v>
      </c>
      <c r="E13055" t="s">
        <v>35</v>
      </c>
      <c r="F13055">
        <v>4</v>
      </c>
      <c r="G13055" t="s">
        <v>45</v>
      </c>
      <c r="H13055" t="s">
        <v>46</v>
      </c>
      <c r="I13055" t="s">
        <v>37</v>
      </c>
      <c r="J13055">
        <v>2235.9</v>
      </c>
    </row>
    <row r="13056" spans="1:10" x14ac:dyDescent="0.25">
      <c r="A13056">
        <v>44</v>
      </c>
      <c r="B13056">
        <v>2018</v>
      </c>
      <c r="C13056" t="s">
        <v>41</v>
      </c>
      <c r="D13056" t="s">
        <v>59</v>
      </c>
      <c r="E13056" t="s">
        <v>35</v>
      </c>
      <c r="F13056">
        <v>5</v>
      </c>
      <c r="G13056" t="s">
        <v>38</v>
      </c>
      <c r="H13056" t="s">
        <v>2</v>
      </c>
      <c r="I13056" t="s">
        <v>37</v>
      </c>
      <c r="J13056">
        <v>2110.6</v>
      </c>
    </row>
    <row r="13057" spans="1:10" x14ac:dyDescent="0.25">
      <c r="A13057">
        <v>44</v>
      </c>
      <c r="B13057">
        <v>2018</v>
      </c>
      <c r="C13057" t="s">
        <v>41</v>
      </c>
      <c r="D13057" t="s">
        <v>59</v>
      </c>
      <c r="E13057" t="s">
        <v>35</v>
      </c>
      <c r="F13057">
        <v>6</v>
      </c>
      <c r="G13057" t="s">
        <v>45</v>
      </c>
      <c r="H13057" t="s">
        <v>2</v>
      </c>
      <c r="I13057" t="s">
        <v>37</v>
      </c>
      <c r="J13057">
        <v>1664.9</v>
      </c>
    </row>
    <row r="13058" spans="1:10" x14ac:dyDescent="0.25">
      <c r="A13058">
        <v>45</v>
      </c>
      <c r="B13058">
        <v>2017</v>
      </c>
      <c r="C13058" t="s">
        <v>41</v>
      </c>
      <c r="D13058" t="s">
        <v>58</v>
      </c>
      <c r="E13058" t="s">
        <v>35</v>
      </c>
      <c r="F13058">
        <v>1</v>
      </c>
      <c r="G13058" t="s">
        <v>45</v>
      </c>
      <c r="H13058" t="s">
        <v>2</v>
      </c>
      <c r="I13058" t="s">
        <v>51</v>
      </c>
      <c r="J13058">
        <v>1981.3</v>
      </c>
    </row>
    <row r="13059" spans="1:10" x14ac:dyDescent="0.25">
      <c r="A13059">
        <v>45</v>
      </c>
      <c r="B13059">
        <v>2017</v>
      </c>
      <c r="C13059" t="s">
        <v>41</v>
      </c>
      <c r="D13059" t="s">
        <v>58</v>
      </c>
      <c r="E13059" t="s">
        <v>35</v>
      </c>
      <c r="F13059">
        <v>2</v>
      </c>
      <c r="G13059" t="s">
        <v>38</v>
      </c>
      <c r="H13059" t="s">
        <v>46</v>
      </c>
      <c r="I13059" t="s">
        <v>51</v>
      </c>
      <c r="J13059">
        <v>1756</v>
      </c>
    </row>
    <row r="13060" spans="1:10" x14ac:dyDescent="0.25">
      <c r="A13060">
        <v>45</v>
      </c>
      <c r="B13060">
        <v>2017</v>
      </c>
      <c r="C13060" t="s">
        <v>41</v>
      </c>
      <c r="D13060" t="s">
        <v>58</v>
      </c>
      <c r="E13060" t="s">
        <v>35</v>
      </c>
      <c r="F13060">
        <v>3</v>
      </c>
      <c r="G13060" t="s">
        <v>45</v>
      </c>
      <c r="H13060" t="s">
        <v>2</v>
      </c>
      <c r="I13060" t="s">
        <v>37</v>
      </c>
      <c r="J13060">
        <v>1949.6</v>
      </c>
    </row>
    <row r="13061" spans="1:10" x14ac:dyDescent="0.25">
      <c r="A13061">
        <v>45</v>
      </c>
      <c r="B13061">
        <v>2017</v>
      </c>
      <c r="C13061" t="s">
        <v>41</v>
      </c>
      <c r="D13061" t="s">
        <v>58</v>
      </c>
      <c r="E13061" t="s">
        <v>35</v>
      </c>
      <c r="F13061">
        <v>4</v>
      </c>
      <c r="G13061" t="s">
        <v>45</v>
      </c>
      <c r="H13061" t="s">
        <v>2</v>
      </c>
      <c r="I13061" t="s">
        <v>37</v>
      </c>
      <c r="J13061">
        <v>1647.4</v>
      </c>
    </row>
    <row r="13062" spans="1:10" x14ac:dyDescent="0.25">
      <c r="A13062">
        <v>45</v>
      </c>
      <c r="B13062">
        <v>2017</v>
      </c>
      <c r="C13062" t="s">
        <v>41</v>
      </c>
      <c r="D13062" t="s">
        <v>58</v>
      </c>
      <c r="E13062" t="s">
        <v>35</v>
      </c>
      <c r="F13062">
        <v>5</v>
      </c>
      <c r="G13062" t="s">
        <v>45</v>
      </c>
      <c r="H13062" t="s">
        <v>2</v>
      </c>
      <c r="I13062" t="s">
        <v>51</v>
      </c>
      <c r="J13062">
        <v>2066</v>
      </c>
    </row>
    <row r="13063" spans="1:10" x14ac:dyDescent="0.25">
      <c r="A13063">
        <v>45</v>
      </c>
      <c r="B13063">
        <v>2017</v>
      </c>
      <c r="C13063" t="s">
        <v>41</v>
      </c>
      <c r="D13063" t="s">
        <v>58</v>
      </c>
      <c r="E13063" t="s">
        <v>35</v>
      </c>
      <c r="F13063">
        <v>6</v>
      </c>
      <c r="G13063" t="s">
        <v>45</v>
      </c>
      <c r="H13063" t="s">
        <v>46</v>
      </c>
      <c r="I13063" t="s">
        <v>51</v>
      </c>
      <c r="J13063">
        <v>2403.6999999999998</v>
      </c>
    </row>
    <row r="13064" spans="1:10" x14ac:dyDescent="0.25">
      <c r="A13064">
        <v>45</v>
      </c>
      <c r="B13064">
        <v>2017</v>
      </c>
      <c r="C13064" t="s">
        <v>41</v>
      </c>
      <c r="D13064" t="s">
        <v>59</v>
      </c>
      <c r="E13064" t="s">
        <v>35</v>
      </c>
      <c r="F13064">
        <v>1</v>
      </c>
      <c r="G13064" t="s">
        <v>38</v>
      </c>
      <c r="H13064" t="s">
        <v>2</v>
      </c>
      <c r="I13064" t="s">
        <v>51</v>
      </c>
      <c r="J13064">
        <v>2146.9</v>
      </c>
    </row>
    <row r="13065" spans="1:10" x14ac:dyDescent="0.25">
      <c r="A13065">
        <v>45</v>
      </c>
      <c r="B13065">
        <v>2017</v>
      </c>
      <c r="C13065" t="s">
        <v>41</v>
      </c>
      <c r="D13065" t="s">
        <v>59</v>
      </c>
      <c r="E13065" t="s">
        <v>35</v>
      </c>
      <c r="F13065">
        <v>2</v>
      </c>
      <c r="G13065" t="s">
        <v>45</v>
      </c>
      <c r="H13065" t="s">
        <v>46</v>
      </c>
      <c r="I13065" t="s">
        <v>37</v>
      </c>
      <c r="J13065">
        <v>2036.1</v>
      </c>
    </row>
    <row r="13066" spans="1:10" x14ac:dyDescent="0.25">
      <c r="A13066">
        <v>45</v>
      </c>
      <c r="B13066">
        <v>2017</v>
      </c>
      <c r="C13066" t="s">
        <v>41</v>
      </c>
      <c r="D13066" t="s">
        <v>59</v>
      </c>
      <c r="E13066" t="s">
        <v>35</v>
      </c>
      <c r="F13066">
        <v>3</v>
      </c>
      <c r="G13066" t="s">
        <v>45</v>
      </c>
      <c r="H13066" t="s">
        <v>2</v>
      </c>
      <c r="I13066" t="s">
        <v>51</v>
      </c>
      <c r="J13066">
        <v>2141.3000000000002</v>
      </c>
    </row>
    <row r="13067" spans="1:10" x14ac:dyDescent="0.25">
      <c r="A13067">
        <v>45</v>
      </c>
      <c r="B13067">
        <v>2017</v>
      </c>
      <c r="C13067" t="s">
        <v>41</v>
      </c>
      <c r="D13067" t="s">
        <v>59</v>
      </c>
      <c r="E13067" t="s">
        <v>35</v>
      </c>
      <c r="F13067">
        <v>4</v>
      </c>
      <c r="G13067" t="s">
        <v>38</v>
      </c>
      <c r="H13067" t="s">
        <v>2</v>
      </c>
      <c r="I13067" t="s">
        <v>51</v>
      </c>
      <c r="J13067">
        <v>2134.3000000000002</v>
      </c>
    </row>
    <row r="13068" spans="1:10" x14ac:dyDescent="0.25">
      <c r="A13068">
        <v>45</v>
      </c>
      <c r="B13068">
        <v>2017</v>
      </c>
      <c r="C13068" t="s">
        <v>41</v>
      </c>
      <c r="D13068" t="s">
        <v>59</v>
      </c>
      <c r="E13068" t="s">
        <v>35</v>
      </c>
      <c r="F13068">
        <v>5</v>
      </c>
      <c r="G13068" t="s">
        <v>45</v>
      </c>
      <c r="H13068" t="s">
        <v>46</v>
      </c>
      <c r="I13068" t="s">
        <v>51</v>
      </c>
      <c r="J13068">
        <v>2414.9</v>
      </c>
    </row>
    <row r="13069" spans="1:10" x14ac:dyDescent="0.25">
      <c r="A13069">
        <v>45</v>
      </c>
      <c r="B13069">
        <v>2017</v>
      </c>
      <c r="C13069" t="s">
        <v>41</v>
      </c>
      <c r="D13069" t="s">
        <v>59</v>
      </c>
      <c r="E13069" t="s">
        <v>35</v>
      </c>
      <c r="F13069">
        <v>6</v>
      </c>
      <c r="G13069" t="s">
        <v>45</v>
      </c>
      <c r="H13069" t="s">
        <v>2</v>
      </c>
      <c r="I13069" t="s">
        <v>37</v>
      </c>
      <c r="J13069">
        <v>1755.3</v>
      </c>
    </row>
    <row r="13070" spans="1:10" x14ac:dyDescent="0.25">
      <c r="A13070">
        <v>45</v>
      </c>
      <c r="B13070">
        <v>2018</v>
      </c>
      <c r="C13070" t="s">
        <v>41</v>
      </c>
      <c r="D13070" t="s">
        <v>58</v>
      </c>
      <c r="E13070" t="s">
        <v>35</v>
      </c>
      <c r="F13070">
        <v>1</v>
      </c>
      <c r="G13070" t="s">
        <v>38</v>
      </c>
      <c r="H13070" t="s">
        <v>2</v>
      </c>
      <c r="I13070" t="s">
        <v>51</v>
      </c>
      <c r="J13070">
        <v>2615.6999999999998</v>
      </c>
    </row>
    <row r="13071" spans="1:10" x14ac:dyDescent="0.25">
      <c r="A13071">
        <v>45</v>
      </c>
      <c r="B13071">
        <v>2018</v>
      </c>
      <c r="C13071" t="s">
        <v>41</v>
      </c>
      <c r="D13071" t="s">
        <v>58</v>
      </c>
      <c r="E13071" t="s">
        <v>35</v>
      </c>
      <c r="F13071">
        <v>2</v>
      </c>
      <c r="G13071" t="s">
        <v>38</v>
      </c>
      <c r="H13071" t="s">
        <v>46</v>
      </c>
      <c r="I13071" t="s">
        <v>51</v>
      </c>
      <c r="J13071">
        <v>2337.1999999999998</v>
      </c>
    </row>
    <row r="13072" spans="1:10" x14ac:dyDescent="0.25">
      <c r="A13072">
        <v>45</v>
      </c>
      <c r="B13072">
        <v>2018</v>
      </c>
      <c r="C13072" t="s">
        <v>41</v>
      </c>
      <c r="D13072" t="s">
        <v>58</v>
      </c>
      <c r="E13072" t="s">
        <v>35</v>
      </c>
      <c r="F13072">
        <v>3</v>
      </c>
      <c r="G13072" t="s">
        <v>45</v>
      </c>
      <c r="H13072" t="s">
        <v>46</v>
      </c>
      <c r="I13072" t="s">
        <v>37</v>
      </c>
      <c r="J13072">
        <v>2585.3000000000002</v>
      </c>
    </row>
    <row r="13073" spans="1:10" x14ac:dyDescent="0.25">
      <c r="A13073">
        <v>45</v>
      </c>
      <c r="B13073">
        <v>2018</v>
      </c>
      <c r="C13073" t="s">
        <v>41</v>
      </c>
      <c r="D13073" t="s">
        <v>58</v>
      </c>
      <c r="E13073" t="s">
        <v>35</v>
      </c>
      <c r="F13073">
        <v>4</v>
      </c>
      <c r="G13073" t="s">
        <v>38</v>
      </c>
      <c r="H13073" t="s">
        <v>2</v>
      </c>
      <c r="I13073" t="s">
        <v>51</v>
      </c>
      <c r="J13073">
        <v>2052.1999999999998</v>
      </c>
    </row>
    <row r="13074" spans="1:10" x14ac:dyDescent="0.25">
      <c r="A13074">
        <v>45</v>
      </c>
      <c r="B13074">
        <v>2018</v>
      </c>
      <c r="C13074" t="s">
        <v>41</v>
      </c>
      <c r="D13074" t="s">
        <v>58</v>
      </c>
      <c r="E13074" t="s">
        <v>35</v>
      </c>
      <c r="F13074">
        <v>5</v>
      </c>
      <c r="G13074" t="s">
        <v>45</v>
      </c>
      <c r="H13074" t="s">
        <v>46</v>
      </c>
      <c r="I13074" t="s">
        <v>51</v>
      </c>
      <c r="J13074">
        <v>2425.3000000000002</v>
      </c>
    </row>
    <row r="13075" spans="1:10" x14ac:dyDescent="0.25">
      <c r="A13075">
        <v>45</v>
      </c>
      <c r="B13075">
        <v>2018</v>
      </c>
      <c r="C13075" t="s">
        <v>41</v>
      </c>
      <c r="D13075" t="s">
        <v>58</v>
      </c>
      <c r="E13075" t="s">
        <v>35</v>
      </c>
      <c r="F13075">
        <v>6</v>
      </c>
      <c r="G13075" t="s">
        <v>45</v>
      </c>
      <c r="H13075" t="s">
        <v>2</v>
      </c>
      <c r="I13075" t="s">
        <v>37</v>
      </c>
      <c r="J13075">
        <v>2083</v>
      </c>
    </row>
    <row r="13076" spans="1:10" x14ac:dyDescent="0.25">
      <c r="A13076">
        <v>45</v>
      </c>
      <c r="B13076">
        <v>2018</v>
      </c>
      <c r="C13076" t="s">
        <v>41</v>
      </c>
      <c r="D13076" t="s">
        <v>59</v>
      </c>
      <c r="E13076" t="s">
        <v>35</v>
      </c>
      <c r="F13076">
        <v>1</v>
      </c>
      <c r="G13076" t="s">
        <v>45</v>
      </c>
      <c r="H13076" t="s">
        <v>46</v>
      </c>
      <c r="I13076" t="s">
        <v>37</v>
      </c>
      <c r="J13076">
        <v>2262.4</v>
      </c>
    </row>
    <row r="13077" spans="1:10" x14ac:dyDescent="0.25">
      <c r="A13077">
        <v>45</v>
      </c>
      <c r="B13077">
        <v>2018</v>
      </c>
      <c r="C13077" t="s">
        <v>41</v>
      </c>
      <c r="D13077" t="s">
        <v>59</v>
      </c>
      <c r="E13077" t="s">
        <v>35</v>
      </c>
      <c r="F13077">
        <v>2</v>
      </c>
      <c r="G13077" t="s">
        <v>38</v>
      </c>
      <c r="H13077" t="s">
        <v>46</v>
      </c>
      <c r="I13077" t="s">
        <v>37</v>
      </c>
      <c r="J13077">
        <v>2527.6</v>
      </c>
    </row>
    <row r="13078" spans="1:10" x14ac:dyDescent="0.25">
      <c r="A13078">
        <v>45</v>
      </c>
      <c r="B13078">
        <v>2018</v>
      </c>
      <c r="C13078" t="s">
        <v>41</v>
      </c>
      <c r="D13078" t="s">
        <v>59</v>
      </c>
      <c r="E13078" t="s">
        <v>35</v>
      </c>
      <c r="F13078">
        <v>3</v>
      </c>
      <c r="G13078" t="s">
        <v>38</v>
      </c>
      <c r="H13078" t="s">
        <v>46</v>
      </c>
      <c r="I13078" t="s">
        <v>51</v>
      </c>
      <c r="J13078">
        <v>2252.6999999999998</v>
      </c>
    </row>
    <row r="13079" spans="1:10" x14ac:dyDescent="0.25">
      <c r="A13079">
        <v>45</v>
      </c>
      <c r="B13079">
        <v>2018</v>
      </c>
      <c r="C13079" t="s">
        <v>41</v>
      </c>
      <c r="D13079" t="s">
        <v>59</v>
      </c>
      <c r="E13079" t="s">
        <v>35</v>
      </c>
      <c r="F13079">
        <v>4</v>
      </c>
      <c r="G13079" t="s">
        <v>38</v>
      </c>
      <c r="H13079" t="s">
        <v>46</v>
      </c>
      <c r="I13079" t="s">
        <v>51</v>
      </c>
      <c r="J13079">
        <v>2726</v>
      </c>
    </row>
    <row r="13080" spans="1:10" x14ac:dyDescent="0.25">
      <c r="A13080">
        <v>45</v>
      </c>
      <c r="B13080">
        <v>2018</v>
      </c>
      <c r="C13080" t="s">
        <v>41</v>
      </c>
      <c r="D13080" t="s">
        <v>59</v>
      </c>
      <c r="E13080" t="s">
        <v>35</v>
      </c>
      <c r="F13080">
        <v>5</v>
      </c>
      <c r="G13080" t="s">
        <v>45</v>
      </c>
      <c r="H13080" t="s">
        <v>46</v>
      </c>
      <c r="I13080" t="s">
        <v>51</v>
      </c>
      <c r="J13080">
        <v>3113.6</v>
      </c>
    </row>
    <row r="13081" spans="1:10" x14ac:dyDescent="0.25">
      <c r="A13081">
        <v>45</v>
      </c>
      <c r="B13081">
        <v>2018</v>
      </c>
      <c r="C13081" t="s">
        <v>41</v>
      </c>
      <c r="D13081" t="s">
        <v>59</v>
      </c>
      <c r="E13081" t="s">
        <v>35</v>
      </c>
      <c r="F13081">
        <v>6</v>
      </c>
      <c r="G13081" t="s">
        <v>38</v>
      </c>
      <c r="H13081" t="s">
        <v>46</v>
      </c>
      <c r="I13081" t="s">
        <v>51</v>
      </c>
      <c r="J13081">
        <v>2868.1</v>
      </c>
    </row>
    <row r="13082" spans="1:10" x14ac:dyDescent="0.25">
      <c r="A13082">
        <v>46</v>
      </c>
      <c r="B13082">
        <v>2017</v>
      </c>
      <c r="C13082" t="s">
        <v>41</v>
      </c>
      <c r="D13082" t="s">
        <v>58</v>
      </c>
      <c r="E13082" t="s">
        <v>35</v>
      </c>
      <c r="F13082">
        <v>1</v>
      </c>
      <c r="G13082" t="s">
        <v>45</v>
      </c>
      <c r="H13082" t="s">
        <v>2</v>
      </c>
      <c r="I13082" t="s">
        <v>37</v>
      </c>
      <c r="J13082">
        <v>1862.7</v>
      </c>
    </row>
    <row r="13083" spans="1:10" x14ac:dyDescent="0.25">
      <c r="A13083">
        <v>46</v>
      </c>
      <c r="B13083">
        <v>2017</v>
      </c>
      <c r="C13083" t="s">
        <v>41</v>
      </c>
      <c r="D13083" t="s">
        <v>58</v>
      </c>
      <c r="E13083" t="s">
        <v>35</v>
      </c>
      <c r="F13083">
        <v>2</v>
      </c>
      <c r="G13083" t="s">
        <v>38</v>
      </c>
      <c r="H13083" t="s">
        <v>2</v>
      </c>
      <c r="I13083" t="s">
        <v>51</v>
      </c>
      <c r="J13083">
        <v>2526.5</v>
      </c>
    </row>
    <row r="13084" spans="1:10" x14ac:dyDescent="0.25">
      <c r="A13084">
        <v>46</v>
      </c>
      <c r="B13084">
        <v>2017</v>
      </c>
      <c r="C13084" t="s">
        <v>41</v>
      </c>
      <c r="D13084" t="s">
        <v>58</v>
      </c>
      <c r="E13084" t="s">
        <v>35</v>
      </c>
      <c r="F13084">
        <v>3</v>
      </c>
      <c r="G13084" t="s">
        <v>38</v>
      </c>
      <c r="H13084" t="s">
        <v>2</v>
      </c>
      <c r="I13084" t="s">
        <v>37</v>
      </c>
      <c r="J13084">
        <v>1762.7</v>
      </c>
    </row>
    <row r="13085" spans="1:10" x14ac:dyDescent="0.25">
      <c r="A13085">
        <v>46</v>
      </c>
      <c r="B13085">
        <v>2017</v>
      </c>
      <c r="C13085" t="s">
        <v>41</v>
      </c>
      <c r="D13085" t="s">
        <v>58</v>
      </c>
      <c r="E13085" t="s">
        <v>35</v>
      </c>
      <c r="F13085">
        <v>4</v>
      </c>
      <c r="G13085" t="s">
        <v>45</v>
      </c>
      <c r="H13085" t="s">
        <v>2</v>
      </c>
      <c r="I13085" t="s">
        <v>37</v>
      </c>
      <c r="J13085">
        <v>2719.5</v>
      </c>
    </row>
    <row r="13086" spans="1:10" x14ac:dyDescent="0.25">
      <c r="A13086">
        <v>46</v>
      </c>
      <c r="B13086">
        <v>2017</v>
      </c>
      <c r="C13086" t="s">
        <v>41</v>
      </c>
      <c r="D13086" t="s">
        <v>58</v>
      </c>
      <c r="E13086" t="s">
        <v>35</v>
      </c>
      <c r="F13086">
        <v>5</v>
      </c>
      <c r="G13086" t="s">
        <v>45</v>
      </c>
      <c r="H13086" t="s">
        <v>46</v>
      </c>
      <c r="I13086" t="s">
        <v>37</v>
      </c>
      <c r="J13086">
        <v>2085.3000000000002</v>
      </c>
    </row>
    <row r="13087" spans="1:10" x14ac:dyDescent="0.25">
      <c r="A13087">
        <v>46</v>
      </c>
      <c r="B13087">
        <v>2017</v>
      </c>
      <c r="C13087" t="s">
        <v>41</v>
      </c>
      <c r="D13087" t="s">
        <v>58</v>
      </c>
      <c r="E13087" t="s">
        <v>35</v>
      </c>
      <c r="F13087">
        <v>6</v>
      </c>
      <c r="G13087" t="s">
        <v>38</v>
      </c>
      <c r="H13087" t="s">
        <v>2</v>
      </c>
      <c r="I13087" t="s">
        <v>51</v>
      </c>
      <c r="J13087">
        <v>1612</v>
      </c>
    </row>
    <row r="13088" spans="1:10" x14ac:dyDescent="0.25">
      <c r="A13088">
        <v>46</v>
      </c>
      <c r="B13088">
        <v>2017</v>
      </c>
      <c r="C13088" t="s">
        <v>41</v>
      </c>
      <c r="D13088" t="s">
        <v>59</v>
      </c>
      <c r="E13088" t="s">
        <v>35</v>
      </c>
      <c r="F13088">
        <v>1</v>
      </c>
      <c r="G13088" t="s">
        <v>38</v>
      </c>
      <c r="H13088" t="s">
        <v>2</v>
      </c>
      <c r="I13088" t="s">
        <v>37</v>
      </c>
      <c r="J13088">
        <v>2517.9</v>
      </c>
    </row>
    <row r="13089" spans="1:10" x14ac:dyDescent="0.25">
      <c r="A13089">
        <v>46</v>
      </c>
      <c r="B13089">
        <v>2017</v>
      </c>
      <c r="C13089" t="s">
        <v>41</v>
      </c>
      <c r="D13089" t="s">
        <v>59</v>
      </c>
      <c r="E13089" t="s">
        <v>35</v>
      </c>
      <c r="F13089">
        <v>2</v>
      </c>
      <c r="G13089" t="s">
        <v>38</v>
      </c>
      <c r="H13089" t="s">
        <v>2</v>
      </c>
      <c r="I13089" t="s">
        <v>51</v>
      </c>
      <c r="J13089">
        <v>1694.2</v>
      </c>
    </row>
    <row r="13090" spans="1:10" x14ac:dyDescent="0.25">
      <c r="A13090">
        <v>46</v>
      </c>
      <c r="B13090">
        <v>2017</v>
      </c>
      <c r="C13090" t="s">
        <v>41</v>
      </c>
      <c r="D13090" t="s">
        <v>59</v>
      </c>
      <c r="E13090" t="s">
        <v>35</v>
      </c>
      <c r="F13090">
        <v>3</v>
      </c>
      <c r="G13090" t="s">
        <v>45</v>
      </c>
      <c r="H13090" t="s">
        <v>2</v>
      </c>
      <c r="I13090" t="s">
        <v>51</v>
      </c>
      <c r="J13090">
        <v>1706</v>
      </c>
    </row>
    <row r="13091" spans="1:10" x14ac:dyDescent="0.25">
      <c r="A13091">
        <v>46</v>
      </c>
      <c r="B13091">
        <v>2017</v>
      </c>
      <c r="C13091" t="s">
        <v>41</v>
      </c>
      <c r="D13091" t="s">
        <v>59</v>
      </c>
      <c r="E13091" t="s">
        <v>35</v>
      </c>
      <c r="F13091">
        <v>4</v>
      </c>
      <c r="G13091" t="s">
        <v>45</v>
      </c>
      <c r="H13091" t="s">
        <v>46</v>
      </c>
      <c r="I13091" t="s">
        <v>37</v>
      </c>
      <c r="J13091">
        <v>2006</v>
      </c>
    </row>
    <row r="13092" spans="1:10" x14ac:dyDescent="0.25">
      <c r="A13092">
        <v>46</v>
      </c>
      <c r="B13092">
        <v>2017</v>
      </c>
      <c r="C13092" t="s">
        <v>41</v>
      </c>
      <c r="D13092" t="s">
        <v>59</v>
      </c>
      <c r="E13092" t="s">
        <v>35</v>
      </c>
      <c r="F13092">
        <v>5</v>
      </c>
      <c r="G13092" t="s">
        <v>38</v>
      </c>
      <c r="H13092" t="s">
        <v>46</v>
      </c>
      <c r="I13092" t="s">
        <v>37</v>
      </c>
      <c r="J13092">
        <v>2532.3000000000002</v>
      </c>
    </row>
    <row r="13093" spans="1:10" x14ac:dyDescent="0.25">
      <c r="A13093">
        <v>46</v>
      </c>
      <c r="B13093">
        <v>2017</v>
      </c>
      <c r="C13093" t="s">
        <v>41</v>
      </c>
      <c r="D13093" t="s">
        <v>59</v>
      </c>
      <c r="E13093" t="s">
        <v>35</v>
      </c>
      <c r="F13093">
        <v>6</v>
      </c>
      <c r="G13093" t="s">
        <v>38</v>
      </c>
      <c r="H13093" t="s">
        <v>46</v>
      </c>
      <c r="I13093" t="s">
        <v>37</v>
      </c>
      <c r="J13093">
        <v>2069.6999999999998</v>
      </c>
    </row>
    <row r="13094" spans="1:10" x14ac:dyDescent="0.25">
      <c r="A13094">
        <v>46</v>
      </c>
      <c r="B13094">
        <v>2018</v>
      </c>
      <c r="C13094" t="s">
        <v>41</v>
      </c>
      <c r="D13094" t="s">
        <v>58</v>
      </c>
      <c r="E13094" t="s">
        <v>35</v>
      </c>
      <c r="F13094">
        <v>1</v>
      </c>
      <c r="G13094" t="s">
        <v>45</v>
      </c>
      <c r="H13094" t="s">
        <v>46</v>
      </c>
      <c r="I13094" t="s">
        <v>51</v>
      </c>
      <c r="J13094">
        <v>2328.8000000000002</v>
      </c>
    </row>
    <row r="13095" spans="1:10" x14ac:dyDescent="0.25">
      <c r="A13095">
        <v>46</v>
      </c>
      <c r="B13095">
        <v>2018</v>
      </c>
      <c r="C13095" t="s">
        <v>41</v>
      </c>
      <c r="D13095" t="s">
        <v>58</v>
      </c>
      <c r="E13095" t="s">
        <v>35</v>
      </c>
      <c r="F13095">
        <v>2</v>
      </c>
      <c r="G13095" t="s">
        <v>38</v>
      </c>
      <c r="H13095" t="s">
        <v>46</v>
      </c>
      <c r="I13095" t="s">
        <v>37</v>
      </c>
      <c r="J13095">
        <v>2262.3000000000002</v>
      </c>
    </row>
    <row r="13096" spans="1:10" x14ac:dyDescent="0.25">
      <c r="A13096">
        <v>46</v>
      </c>
      <c r="B13096">
        <v>2018</v>
      </c>
      <c r="C13096" t="s">
        <v>41</v>
      </c>
      <c r="D13096" t="s">
        <v>58</v>
      </c>
      <c r="E13096" t="s">
        <v>35</v>
      </c>
      <c r="F13096">
        <v>3</v>
      </c>
      <c r="G13096" t="s">
        <v>45</v>
      </c>
      <c r="H13096" t="s">
        <v>2</v>
      </c>
      <c r="I13096" t="s">
        <v>51</v>
      </c>
      <c r="J13096">
        <v>2371.4</v>
      </c>
    </row>
    <row r="13097" spans="1:10" x14ac:dyDescent="0.25">
      <c r="A13097">
        <v>46</v>
      </c>
      <c r="B13097">
        <v>2018</v>
      </c>
      <c r="C13097" t="s">
        <v>41</v>
      </c>
      <c r="D13097" t="s">
        <v>58</v>
      </c>
      <c r="E13097" t="s">
        <v>35</v>
      </c>
      <c r="F13097">
        <v>4</v>
      </c>
      <c r="G13097" t="s">
        <v>38</v>
      </c>
      <c r="H13097" t="s">
        <v>2</v>
      </c>
      <c r="I13097" t="s">
        <v>51</v>
      </c>
      <c r="J13097">
        <v>2347</v>
      </c>
    </row>
    <row r="13098" spans="1:10" x14ac:dyDescent="0.25">
      <c r="A13098">
        <v>46</v>
      </c>
      <c r="B13098">
        <v>2018</v>
      </c>
      <c r="C13098" t="s">
        <v>41</v>
      </c>
      <c r="D13098" t="s">
        <v>58</v>
      </c>
      <c r="E13098" t="s">
        <v>35</v>
      </c>
      <c r="F13098">
        <v>5</v>
      </c>
      <c r="G13098" t="s">
        <v>38</v>
      </c>
      <c r="H13098" t="s">
        <v>46</v>
      </c>
      <c r="I13098" t="s">
        <v>37</v>
      </c>
      <c r="J13098">
        <v>2550.1999999999998</v>
      </c>
    </row>
    <row r="13099" spans="1:10" x14ac:dyDescent="0.25">
      <c r="A13099">
        <v>46</v>
      </c>
      <c r="B13099">
        <v>2018</v>
      </c>
      <c r="C13099" t="s">
        <v>41</v>
      </c>
      <c r="D13099" t="s">
        <v>58</v>
      </c>
      <c r="E13099" t="s">
        <v>35</v>
      </c>
      <c r="F13099">
        <v>6</v>
      </c>
      <c r="G13099" t="s">
        <v>38</v>
      </c>
      <c r="H13099" t="s">
        <v>2</v>
      </c>
      <c r="I13099" t="s">
        <v>51</v>
      </c>
      <c r="J13099">
        <v>1961.6</v>
      </c>
    </row>
    <row r="13100" spans="1:10" x14ac:dyDescent="0.25">
      <c r="A13100">
        <v>46</v>
      </c>
      <c r="B13100">
        <v>2018</v>
      </c>
      <c r="C13100" t="s">
        <v>41</v>
      </c>
      <c r="D13100" t="s">
        <v>59</v>
      </c>
      <c r="E13100" t="s">
        <v>35</v>
      </c>
      <c r="F13100">
        <v>1</v>
      </c>
      <c r="G13100" t="s">
        <v>38</v>
      </c>
      <c r="H13100" t="s">
        <v>46</v>
      </c>
      <c r="I13100" t="s">
        <v>51</v>
      </c>
      <c r="J13100">
        <v>2631.9</v>
      </c>
    </row>
    <row r="13101" spans="1:10" x14ac:dyDescent="0.25">
      <c r="A13101">
        <v>46</v>
      </c>
      <c r="B13101">
        <v>2018</v>
      </c>
      <c r="C13101" t="s">
        <v>41</v>
      </c>
      <c r="D13101" t="s">
        <v>59</v>
      </c>
      <c r="E13101" t="s">
        <v>35</v>
      </c>
      <c r="F13101">
        <v>2</v>
      </c>
      <c r="G13101" t="s">
        <v>38</v>
      </c>
      <c r="H13101" t="s">
        <v>2</v>
      </c>
      <c r="I13101" t="s">
        <v>51</v>
      </c>
      <c r="J13101">
        <v>2297.6</v>
      </c>
    </row>
    <row r="13102" spans="1:10" x14ac:dyDescent="0.25">
      <c r="A13102">
        <v>46</v>
      </c>
      <c r="B13102">
        <v>2018</v>
      </c>
      <c r="C13102" t="s">
        <v>41</v>
      </c>
      <c r="D13102" t="s">
        <v>59</v>
      </c>
      <c r="E13102" t="s">
        <v>35</v>
      </c>
      <c r="F13102">
        <v>3</v>
      </c>
      <c r="G13102" t="s">
        <v>45</v>
      </c>
      <c r="H13102" t="s">
        <v>2</v>
      </c>
      <c r="I13102" t="s">
        <v>51</v>
      </c>
      <c r="J13102">
        <v>2183.6</v>
      </c>
    </row>
    <row r="13103" spans="1:10" x14ac:dyDescent="0.25">
      <c r="A13103">
        <v>46</v>
      </c>
      <c r="B13103">
        <v>2018</v>
      </c>
      <c r="C13103" t="s">
        <v>41</v>
      </c>
      <c r="D13103" t="s">
        <v>59</v>
      </c>
      <c r="E13103" t="s">
        <v>35</v>
      </c>
      <c r="F13103">
        <v>4</v>
      </c>
      <c r="G13103" t="s">
        <v>38</v>
      </c>
      <c r="H13103" t="s">
        <v>2</v>
      </c>
      <c r="I13103" t="s">
        <v>37</v>
      </c>
      <c r="J13103">
        <v>2566.4</v>
      </c>
    </row>
    <row r="13104" spans="1:10" x14ac:dyDescent="0.25">
      <c r="A13104">
        <v>46</v>
      </c>
      <c r="B13104">
        <v>2018</v>
      </c>
      <c r="C13104" t="s">
        <v>41</v>
      </c>
      <c r="D13104" t="s">
        <v>59</v>
      </c>
      <c r="E13104" t="s">
        <v>35</v>
      </c>
      <c r="F13104">
        <v>5</v>
      </c>
      <c r="G13104" t="s">
        <v>45</v>
      </c>
      <c r="H13104" t="s">
        <v>2</v>
      </c>
      <c r="I13104" t="s">
        <v>51</v>
      </c>
      <c r="J13104">
        <v>2436.6999999999998</v>
      </c>
    </row>
    <row r="13105" spans="1:10" x14ac:dyDescent="0.25">
      <c r="A13105">
        <v>46</v>
      </c>
      <c r="B13105">
        <v>2018</v>
      </c>
      <c r="C13105" t="s">
        <v>41</v>
      </c>
      <c r="D13105" t="s">
        <v>59</v>
      </c>
      <c r="E13105" t="s">
        <v>35</v>
      </c>
      <c r="F13105">
        <v>6</v>
      </c>
      <c r="G13105" t="s">
        <v>38</v>
      </c>
      <c r="H13105" t="s">
        <v>2</v>
      </c>
      <c r="I13105" t="s">
        <v>37</v>
      </c>
      <c r="J13105">
        <v>2062</v>
      </c>
    </row>
    <row r="13106" spans="1:10" x14ac:dyDescent="0.25">
      <c r="A13106">
        <v>47</v>
      </c>
      <c r="B13106">
        <v>2017</v>
      </c>
      <c r="C13106" t="s">
        <v>41</v>
      </c>
      <c r="D13106" t="s">
        <v>58</v>
      </c>
      <c r="E13106" t="s">
        <v>35</v>
      </c>
      <c r="F13106">
        <v>1</v>
      </c>
      <c r="G13106" t="s">
        <v>45</v>
      </c>
      <c r="H13106" t="s">
        <v>46</v>
      </c>
      <c r="I13106" t="s">
        <v>51</v>
      </c>
      <c r="J13106">
        <v>2011.4</v>
      </c>
    </row>
    <row r="13107" spans="1:10" x14ac:dyDescent="0.25">
      <c r="A13107">
        <v>47</v>
      </c>
      <c r="B13107">
        <v>2017</v>
      </c>
      <c r="C13107" t="s">
        <v>41</v>
      </c>
      <c r="D13107" t="s">
        <v>58</v>
      </c>
      <c r="E13107" t="s">
        <v>35</v>
      </c>
      <c r="F13107">
        <v>2</v>
      </c>
      <c r="G13107" t="s">
        <v>45</v>
      </c>
      <c r="H13107" t="s">
        <v>2</v>
      </c>
      <c r="I13107" t="s">
        <v>37</v>
      </c>
      <c r="J13107">
        <v>2267.4</v>
      </c>
    </row>
    <row r="13108" spans="1:10" x14ac:dyDescent="0.25">
      <c r="A13108">
        <v>47</v>
      </c>
      <c r="B13108">
        <v>2017</v>
      </c>
      <c r="C13108" t="s">
        <v>41</v>
      </c>
      <c r="D13108" t="s">
        <v>58</v>
      </c>
      <c r="E13108" t="s">
        <v>35</v>
      </c>
      <c r="F13108">
        <v>3</v>
      </c>
      <c r="G13108" t="s">
        <v>38</v>
      </c>
      <c r="H13108" t="s">
        <v>2</v>
      </c>
      <c r="I13108" t="s">
        <v>51</v>
      </c>
      <c r="J13108">
        <v>2738</v>
      </c>
    </row>
    <row r="13109" spans="1:10" x14ac:dyDescent="0.25">
      <c r="A13109">
        <v>47</v>
      </c>
      <c r="B13109">
        <v>2017</v>
      </c>
      <c r="C13109" t="s">
        <v>41</v>
      </c>
      <c r="D13109" t="s">
        <v>58</v>
      </c>
      <c r="E13109" t="s">
        <v>35</v>
      </c>
      <c r="F13109">
        <v>4</v>
      </c>
      <c r="G13109" t="s">
        <v>45</v>
      </c>
      <c r="H13109" t="s">
        <v>46</v>
      </c>
      <c r="I13109" t="s">
        <v>37</v>
      </c>
      <c r="J13109">
        <v>2198.3000000000002</v>
      </c>
    </row>
    <row r="13110" spans="1:10" x14ac:dyDescent="0.25">
      <c r="A13110">
        <v>47</v>
      </c>
      <c r="B13110">
        <v>2017</v>
      </c>
      <c r="C13110" t="s">
        <v>41</v>
      </c>
      <c r="D13110" t="s">
        <v>58</v>
      </c>
      <c r="E13110" t="s">
        <v>35</v>
      </c>
      <c r="F13110">
        <v>5</v>
      </c>
      <c r="G13110" t="s">
        <v>45</v>
      </c>
      <c r="H13110" t="s">
        <v>46</v>
      </c>
      <c r="I13110" t="s">
        <v>51</v>
      </c>
      <c r="J13110">
        <v>2093</v>
      </c>
    </row>
    <row r="13111" spans="1:10" x14ac:dyDescent="0.25">
      <c r="A13111">
        <v>47</v>
      </c>
      <c r="B13111">
        <v>2017</v>
      </c>
      <c r="C13111" t="s">
        <v>41</v>
      </c>
      <c r="D13111" t="s">
        <v>58</v>
      </c>
      <c r="E13111" t="s">
        <v>35</v>
      </c>
      <c r="F13111">
        <v>6</v>
      </c>
      <c r="G13111" t="s">
        <v>38</v>
      </c>
      <c r="H13111" t="s">
        <v>2</v>
      </c>
      <c r="I13111" t="s">
        <v>37</v>
      </c>
      <c r="J13111">
        <v>2312.6999999999998</v>
      </c>
    </row>
    <row r="13112" spans="1:10" x14ac:dyDescent="0.25">
      <c r="A13112">
        <v>47</v>
      </c>
      <c r="B13112">
        <v>2017</v>
      </c>
      <c r="C13112" t="s">
        <v>41</v>
      </c>
      <c r="D13112" t="s">
        <v>59</v>
      </c>
      <c r="E13112" t="s">
        <v>35</v>
      </c>
      <c r="F13112">
        <v>1</v>
      </c>
      <c r="G13112" t="s">
        <v>38</v>
      </c>
      <c r="H13112" t="s">
        <v>2</v>
      </c>
      <c r="I13112" t="s">
        <v>51</v>
      </c>
      <c r="J13112">
        <v>2194.6</v>
      </c>
    </row>
    <row r="13113" spans="1:10" x14ac:dyDescent="0.25">
      <c r="A13113">
        <v>47</v>
      </c>
      <c r="B13113">
        <v>2017</v>
      </c>
      <c r="C13113" t="s">
        <v>41</v>
      </c>
      <c r="D13113" t="s">
        <v>59</v>
      </c>
      <c r="E13113" t="s">
        <v>35</v>
      </c>
      <c r="F13113">
        <v>2</v>
      </c>
      <c r="G13113" t="s">
        <v>38</v>
      </c>
      <c r="H13113" t="s">
        <v>46</v>
      </c>
      <c r="I13113" t="s">
        <v>51</v>
      </c>
      <c r="J13113">
        <v>2054.5</v>
      </c>
    </row>
    <row r="13114" spans="1:10" x14ac:dyDescent="0.25">
      <c r="A13114">
        <v>47</v>
      </c>
      <c r="B13114">
        <v>2017</v>
      </c>
      <c r="C13114" t="s">
        <v>41</v>
      </c>
      <c r="D13114" t="s">
        <v>59</v>
      </c>
      <c r="E13114" t="s">
        <v>35</v>
      </c>
      <c r="F13114">
        <v>3</v>
      </c>
      <c r="G13114" t="s">
        <v>45</v>
      </c>
      <c r="H13114" t="s">
        <v>46</v>
      </c>
      <c r="I13114" t="s">
        <v>51</v>
      </c>
      <c r="J13114">
        <v>1706.9</v>
      </c>
    </row>
    <row r="13115" spans="1:10" x14ac:dyDescent="0.25">
      <c r="A13115">
        <v>47</v>
      </c>
      <c r="B13115">
        <v>2017</v>
      </c>
      <c r="C13115" t="s">
        <v>41</v>
      </c>
      <c r="D13115" t="s">
        <v>59</v>
      </c>
      <c r="E13115" t="s">
        <v>35</v>
      </c>
      <c r="F13115">
        <v>4</v>
      </c>
      <c r="G13115" t="s">
        <v>38</v>
      </c>
      <c r="H13115" t="s">
        <v>2</v>
      </c>
      <c r="I13115" t="s">
        <v>37</v>
      </c>
      <c r="J13115">
        <v>2019</v>
      </c>
    </row>
    <row r="13116" spans="1:10" x14ac:dyDescent="0.25">
      <c r="A13116">
        <v>47</v>
      </c>
      <c r="B13116">
        <v>2017</v>
      </c>
      <c r="C13116" t="s">
        <v>41</v>
      </c>
      <c r="D13116" t="s">
        <v>59</v>
      </c>
      <c r="E13116" t="s">
        <v>35</v>
      </c>
      <c r="F13116">
        <v>5</v>
      </c>
      <c r="G13116" t="s">
        <v>38</v>
      </c>
      <c r="H13116" t="s">
        <v>46</v>
      </c>
      <c r="I13116" t="s">
        <v>37</v>
      </c>
      <c r="J13116">
        <v>1950.4</v>
      </c>
    </row>
    <row r="13117" spans="1:10" x14ac:dyDescent="0.25">
      <c r="A13117">
        <v>47</v>
      </c>
      <c r="B13117">
        <v>2017</v>
      </c>
      <c r="C13117" t="s">
        <v>41</v>
      </c>
      <c r="D13117" t="s">
        <v>59</v>
      </c>
      <c r="E13117" t="s">
        <v>35</v>
      </c>
      <c r="F13117">
        <v>6</v>
      </c>
      <c r="G13117" t="s">
        <v>45</v>
      </c>
      <c r="H13117" t="s">
        <v>46</v>
      </c>
      <c r="I13117" t="s">
        <v>37</v>
      </c>
      <c r="J13117">
        <v>2421.5</v>
      </c>
    </row>
    <row r="13118" spans="1:10" x14ac:dyDescent="0.25">
      <c r="A13118">
        <v>47</v>
      </c>
      <c r="B13118">
        <v>2018</v>
      </c>
      <c r="C13118" t="s">
        <v>41</v>
      </c>
      <c r="D13118" t="s">
        <v>58</v>
      </c>
      <c r="E13118" t="s">
        <v>35</v>
      </c>
      <c r="F13118">
        <v>1</v>
      </c>
      <c r="G13118" t="s">
        <v>38</v>
      </c>
      <c r="H13118" t="s">
        <v>2</v>
      </c>
      <c r="I13118" t="s">
        <v>51</v>
      </c>
      <c r="J13118">
        <v>2070</v>
      </c>
    </row>
    <row r="13119" spans="1:10" x14ac:dyDescent="0.25">
      <c r="A13119">
        <v>47</v>
      </c>
      <c r="B13119">
        <v>2018</v>
      </c>
      <c r="C13119" t="s">
        <v>41</v>
      </c>
      <c r="D13119" t="s">
        <v>58</v>
      </c>
      <c r="E13119" t="s">
        <v>35</v>
      </c>
      <c r="F13119">
        <v>2</v>
      </c>
      <c r="G13119" t="s">
        <v>38</v>
      </c>
      <c r="H13119" t="s">
        <v>46</v>
      </c>
      <c r="I13119" t="s">
        <v>51</v>
      </c>
      <c r="J13119">
        <v>2256</v>
      </c>
    </row>
    <row r="13120" spans="1:10" x14ac:dyDescent="0.25">
      <c r="A13120">
        <v>47</v>
      </c>
      <c r="B13120">
        <v>2018</v>
      </c>
      <c r="C13120" t="s">
        <v>41</v>
      </c>
      <c r="D13120" t="s">
        <v>58</v>
      </c>
      <c r="E13120" t="s">
        <v>35</v>
      </c>
      <c r="F13120">
        <v>3</v>
      </c>
      <c r="G13120" t="s">
        <v>38</v>
      </c>
      <c r="H13120" t="s">
        <v>46</v>
      </c>
      <c r="I13120" t="s">
        <v>37</v>
      </c>
      <c r="J13120">
        <v>2521.5</v>
      </c>
    </row>
    <row r="13121" spans="1:10" x14ac:dyDescent="0.25">
      <c r="A13121">
        <v>47</v>
      </c>
      <c r="B13121">
        <v>2018</v>
      </c>
      <c r="C13121" t="s">
        <v>41</v>
      </c>
      <c r="D13121" t="s">
        <v>58</v>
      </c>
      <c r="E13121" t="s">
        <v>35</v>
      </c>
      <c r="F13121">
        <v>4</v>
      </c>
      <c r="G13121" t="s">
        <v>45</v>
      </c>
      <c r="H13121" t="s">
        <v>46</v>
      </c>
      <c r="I13121" t="s">
        <v>37</v>
      </c>
      <c r="J13121">
        <v>2043</v>
      </c>
    </row>
    <row r="13122" spans="1:10" x14ac:dyDescent="0.25">
      <c r="A13122">
        <v>47</v>
      </c>
      <c r="B13122">
        <v>2018</v>
      </c>
      <c r="C13122" t="s">
        <v>41</v>
      </c>
      <c r="D13122" t="s">
        <v>58</v>
      </c>
      <c r="E13122" t="s">
        <v>35</v>
      </c>
      <c r="F13122">
        <v>5</v>
      </c>
      <c r="G13122" t="s">
        <v>38</v>
      </c>
      <c r="H13122" t="s">
        <v>2</v>
      </c>
      <c r="I13122" t="s">
        <v>51</v>
      </c>
      <c r="J13122">
        <v>2207.4</v>
      </c>
    </row>
    <row r="13123" spans="1:10" x14ac:dyDescent="0.25">
      <c r="A13123">
        <v>47</v>
      </c>
      <c r="B13123">
        <v>2018</v>
      </c>
      <c r="C13123" t="s">
        <v>41</v>
      </c>
      <c r="D13123" t="s">
        <v>58</v>
      </c>
      <c r="E13123" t="s">
        <v>35</v>
      </c>
      <c r="F13123">
        <v>6</v>
      </c>
      <c r="G13123" t="s">
        <v>45</v>
      </c>
      <c r="H13123" t="s">
        <v>2</v>
      </c>
      <c r="I13123" t="s">
        <v>37</v>
      </c>
      <c r="J13123">
        <v>2291.4</v>
      </c>
    </row>
    <row r="13124" spans="1:10" x14ac:dyDescent="0.25">
      <c r="A13124">
        <v>47</v>
      </c>
      <c r="B13124">
        <v>2018</v>
      </c>
      <c r="C13124" t="s">
        <v>41</v>
      </c>
      <c r="D13124" t="s">
        <v>59</v>
      </c>
      <c r="E13124" t="s">
        <v>35</v>
      </c>
      <c r="F13124">
        <v>1</v>
      </c>
      <c r="G13124" t="s">
        <v>45</v>
      </c>
      <c r="H13124" t="s">
        <v>2</v>
      </c>
      <c r="I13124" t="s">
        <v>37</v>
      </c>
      <c r="J13124">
        <v>2444.1999999999998</v>
      </c>
    </row>
    <row r="13125" spans="1:10" x14ac:dyDescent="0.25">
      <c r="A13125">
        <v>47</v>
      </c>
      <c r="B13125">
        <v>2018</v>
      </c>
      <c r="C13125" t="s">
        <v>41</v>
      </c>
      <c r="D13125" t="s">
        <v>59</v>
      </c>
      <c r="E13125" t="s">
        <v>35</v>
      </c>
      <c r="F13125">
        <v>2</v>
      </c>
      <c r="G13125" t="s">
        <v>38</v>
      </c>
      <c r="H13125" t="s">
        <v>46</v>
      </c>
      <c r="I13125" t="s">
        <v>51</v>
      </c>
      <c r="J13125">
        <v>2500.9</v>
      </c>
    </row>
    <row r="13126" spans="1:10" x14ac:dyDescent="0.25">
      <c r="A13126">
        <v>47</v>
      </c>
      <c r="B13126">
        <v>2018</v>
      </c>
      <c r="C13126" t="s">
        <v>41</v>
      </c>
      <c r="D13126" t="s">
        <v>59</v>
      </c>
      <c r="E13126" t="s">
        <v>35</v>
      </c>
      <c r="F13126">
        <v>3</v>
      </c>
      <c r="G13126" t="s">
        <v>38</v>
      </c>
      <c r="H13126" t="s">
        <v>2</v>
      </c>
      <c r="I13126" t="s">
        <v>51</v>
      </c>
      <c r="J13126">
        <v>2153.1999999999998</v>
      </c>
    </row>
    <row r="13127" spans="1:10" x14ac:dyDescent="0.25">
      <c r="A13127">
        <v>47</v>
      </c>
      <c r="B13127">
        <v>2018</v>
      </c>
      <c r="C13127" t="s">
        <v>41</v>
      </c>
      <c r="D13127" t="s">
        <v>59</v>
      </c>
      <c r="E13127" t="s">
        <v>35</v>
      </c>
      <c r="F13127">
        <v>4</v>
      </c>
      <c r="G13127" t="s">
        <v>45</v>
      </c>
      <c r="H13127" t="s">
        <v>2</v>
      </c>
      <c r="I13127" t="s">
        <v>37</v>
      </c>
      <c r="J13127">
        <v>2366.1999999999998</v>
      </c>
    </row>
    <row r="13128" spans="1:10" x14ac:dyDescent="0.25">
      <c r="A13128">
        <v>47</v>
      </c>
      <c r="B13128">
        <v>2018</v>
      </c>
      <c r="C13128" t="s">
        <v>41</v>
      </c>
      <c r="D13128" t="s">
        <v>59</v>
      </c>
      <c r="E13128" t="s">
        <v>35</v>
      </c>
      <c r="F13128">
        <v>5</v>
      </c>
      <c r="G13128" t="s">
        <v>45</v>
      </c>
      <c r="H13128" t="s">
        <v>2</v>
      </c>
      <c r="I13128" t="s">
        <v>37</v>
      </c>
      <c r="J13128">
        <v>2689.7</v>
      </c>
    </row>
    <row r="13129" spans="1:10" x14ac:dyDescent="0.25">
      <c r="A13129">
        <v>47</v>
      </c>
      <c r="B13129">
        <v>2018</v>
      </c>
      <c r="C13129" t="s">
        <v>41</v>
      </c>
      <c r="D13129" t="s">
        <v>59</v>
      </c>
      <c r="E13129" t="s">
        <v>35</v>
      </c>
      <c r="F13129">
        <v>6</v>
      </c>
      <c r="G13129" t="s">
        <v>38</v>
      </c>
      <c r="H13129" t="s">
        <v>46</v>
      </c>
      <c r="I13129" t="s">
        <v>51</v>
      </c>
      <c r="J13129">
        <v>2615.1999999999998</v>
      </c>
    </row>
    <row r="13130" spans="1:10" x14ac:dyDescent="0.25">
      <c r="A13130">
        <v>48</v>
      </c>
      <c r="B13130">
        <v>2017</v>
      </c>
      <c r="C13130" t="s">
        <v>41</v>
      </c>
      <c r="D13130" t="s">
        <v>58</v>
      </c>
      <c r="E13130" t="s">
        <v>35</v>
      </c>
      <c r="F13130">
        <v>1</v>
      </c>
      <c r="G13130" t="s">
        <v>38</v>
      </c>
      <c r="H13130" t="s">
        <v>46</v>
      </c>
      <c r="I13130" t="s">
        <v>51</v>
      </c>
      <c r="J13130">
        <v>1807.9</v>
      </c>
    </row>
    <row r="13131" spans="1:10" x14ac:dyDescent="0.25">
      <c r="A13131">
        <v>48</v>
      </c>
      <c r="B13131">
        <v>2017</v>
      </c>
      <c r="C13131" t="s">
        <v>41</v>
      </c>
      <c r="D13131" t="s">
        <v>58</v>
      </c>
      <c r="E13131" t="s">
        <v>35</v>
      </c>
      <c r="F13131">
        <v>2</v>
      </c>
      <c r="G13131" t="s">
        <v>45</v>
      </c>
      <c r="H13131" t="s">
        <v>46</v>
      </c>
      <c r="I13131" t="s">
        <v>51</v>
      </c>
      <c r="J13131">
        <v>2498.6999999999998</v>
      </c>
    </row>
    <row r="13132" spans="1:10" x14ac:dyDescent="0.25">
      <c r="A13132">
        <v>48</v>
      </c>
      <c r="B13132">
        <v>2017</v>
      </c>
      <c r="C13132" t="s">
        <v>41</v>
      </c>
      <c r="D13132" t="s">
        <v>58</v>
      </c>
      <c r="E13132" t="s">
        <v>35</v>
      </c>
      <c r="F13132">
        <v>3</v>
      </c>
      <c r="G13132" t="s">
        <v>38</v>
      </c>
      <c r="H13132" t="s">
        <v>46</v>
      </c>
      <c r="I13132" t="s">
        <v>51</v>
      </c>
      <c r="J13132">
        <v>2466.4</v>
      </c>
    </row>
    <row r="13133" spans="1:10" x14ac:dyDescent="0.25">
      <c r="A13133">
        <v>48</v>
      </c>
      <c r="B13133">
        <v>2017</v>
      </c>
      <c r="C13133" t="s">
        <v>41</v>
      </c>
      <c r="D13133" t="s">
        <v>58</v>
      </c>
      <c r="E13133" t="s">
        <v>35</v>
      </c>
      <c r="F13133">
        <v>4</v>
      </c>
      <c r="G13133" t="s">
        <v>45</v>
      </c>
      <c r="H13133" t="s">
        <v>46</v>
      </c>
      <c r="I13133" t="s">
        <v>51</v>
      </c>
      <c r="J13133">
        <v>2352.6999999999998</v>
      </c>
    </row>
    <row r="13134" spans="1:10" x14ac:dyDescent="0.25">
      <c r="A13134">
        <v>48</v>
      </c>
      <c r="B13134">
        <v>2017</v>
      </c>
      <c r="C13134" t="s">
        <v>41</v>
      </c>
      <c r="D13134" t="s">
        <v>58</v>
      </c>
      <c r="E13134" t="s">
        <v>35</v>
      </c>
      <c r="F13134">
        <v>5</v>
      </c>
      <c r="G13134" t="s">
        <v>38</v>
      </c>
      <c r="H13134" t="s">
        <v>2</v>
      </c>
      <c r="I13134" t="s">
        <v>37</v>
      </c>
      <c r="J13134">
        <v>1962</v>
      </c>
    </row>
    <row r="13135" spans="1:10" x14ac:dyDescent="0.25">
      <c r="A13135">
        <v>48</v>
      </c>
      <c r="B13135">
        <v>2017</v>
      </c>
      <c r="C13135" t="s">
        <v>41</v>
      </c>
      <c r="D13135" t="s">
        <v>58</v>
      </c>
      <c r="E13135" t="s">
        <v>35</v>
      </c>
      <c r="F13135">
        <v>6</v>
      </c>
      <c r="G13135" t="s">
        <v>45</v>
      </c>
      <c r="H13135" t="s">
        <v>2</v>
      </c>
      <c r="I13135" t="s">
        <v>51</v>
      </c>
      <c r="J13135">
        <v>1725.3</v>
      </c>
    </row>
    <row r="13136" spans="1:10" x14ac:dyDescent="0.25">
      <c r="A13136">
        <v>48</v>
      </c>
      <c r="B13136">
        <v>2017</v>
      </c>
      <c r="C13136" t="s">
        <v>41</v>
      </c>
      <c r="D13136" t="s">
        <v>59</v>
      </c>
      <c r="E13136" t="s">
        <v>35</v>
      </c>
      <c r="F13136">
        <v>1</v>
      </c>
      <c r="G13136" t="s">
        <v>45</v>
      </c>
      <c r="H13136" t="s">
        <v>46</v>
      </c>
      <c r="I13136" t="s">
        <v>51</v>
      </c>
      <c r="J13136">
        <v>1856.5</v>
      </c>
    </row>
    <row r="13137" spans="1:10" x14ac:dyDescent="0.25">
      <c r="A13137">
        <v>48</v>
      </c>
      <c r="B13137">
        <v>2017</v>
      </c>
      <c r="C13137" t="s">
        <v>41</v>
      </c>
      <c r="D13137" t="s">
        <v>59</v>
      </c>
      <c r="E13137" t="s">
        <v>35</v>
      </c>
      <c r="F13137">
        <v>2</v>
      </c>
      <c r="G13137" t="s">
        <v>45</v>
      </c>
      <c r="H13137" t="s">
        <v>2</v>
      </c>
      <c r="I13137" t="s">
        <v>37</v>
      </c>
      <c r="J13137">
        <v>1775.7</v>
      </c>
    </row>
    <row r="13138" spans="1:10" x14ac:dyDescent="0.25">
      <c r="A13138">
        <v>48</v>
      </c>
      <c r="B13138">
        <v>2017</v>
      </c>
      <c r="C13138" t="s">
        <v>41</v>
      </c>
      <c r="D13138" t="s">
        <v>59</v>
      </c>
      <c r="E13138" t="s">
        <v>35</v>
      </c>
      <c r="F13138">
        <v>3</v>
      </c>
      <c r="G13138" t="s">
        <v>45</v>
      </c>
      <c r="H13138" t="s">
        <v>2</v>
      </c>
      <c r="I13138" t="s">
        <v>51</v>
      </c>
      <c r="J13138">
        <v>1577.7</v>
      </c>
    </row>
    <row r="13139" spans="1:10" x14ac:dyDescent="0.25">
      <c r="A13139">
        <v>48</v>
      </c>
      <c r="B13139">
        <v>2017</v>
      </c>
      <c r="C13139" t="s">
        <v>41</v>
      </c>
      <c r="D13139" t="s">
        <v>59</v>
      </c>
      <c r="E13139" t="s">
        <v>35</v>
      </c>
      <c r="F13139">
        <v>4</v>
      </c>
      <c r="G13139" t="s">
        <v>45</v>
      </c>
      <c r="H13139" t="s">
        <v>2</v>
      </c>
      <c r="I13139" t="s">
        <v>51</v>
      </c>
      <c r="J13139">
        <v>2418.5</v>
      </c>
    </row>
    <row r="13140" spans="1:10" x14ac:dyDescent="0.25">
      <c r="A13140">
        <v>48</v>
      </c>
      <c r="B13140">
        <v>2017</v>
      </c>
      <c r="C13140" t="s">
        <v>41</v>
      </c>
      <c r="D13140" t="s">
        <v>59</v>
      </c>
      <c r="E13140" t="s">
        <v>35</v>
      </c>
      <c r="F13140">
        <v>5</v>
      </c>
      <c r="G13140" t="s">
        <v>45</v>
      </c>
      <c r="H13140" t="s">
        <v>2</v>
      </c>
      <c r="I13140" t="s">
        <v>37</v>
      </c>
      <c r="J13140">
        <v>2208.9</v>
      </c>
    </row>
    <row r="13141" spans="1:10" x14ac:dyDescent="0.25">
      <c r="A13141">
        <v>48</v>
      </c>
      <c r="B13141">
        <v>2017</v>
      </c>
      <c r="C13141" t="s">
        <v>41</v>
      </c>
      <c r="D13141" t="s">
        <v>59</v>
      </c>
      <c r="E13141" t="s">
        <v>35</v>
      </c>
      <c r="F13141">
        <v>6</v>
      </c>
      <c r="G13141" t="s">
        <v>38</v>
      </c>
      <c r="H13141" t="s">
        <v>46</v>
      </c>
      <c r="I13141" t="s">
        <v>37</v>
      </c>
      <c r="J13141">
        <v>2415.1</v>
      </c>
    </row>
    <row r="13142" spans="1:10" x14ac:dyDescent="0.25">
      <c r="A13142">
        <v>48</v>
      </c>
      <c r="B13142">
        <v>2018</v>
      </c>
      <c r="C13142" t="s">
        <v>41</v>
      </c>
      <c r="D13142" t="s">
        <v>58</v>
      </c>
      <c r="E13142" t="s">
        <v>35</v>
      </c>
      <c r="F13142">
        <v>1</v>
      </c>
      <c r="G13142" t="s">
        <v>45</v>
      </c>
      <c r="H13142" t="s">
        <v>2</v>
      </c>
      <c r="I13142" t="s">
        <v>51</v>
      </c>
      <c r="J13142">
        <v>2307.5</v>
      </c>
    </row>
    <row r="13143" spans="1:10" x14ac:dyDescent="0.25">
      <c r="A13143">
        <v>48</v>
      </c>
      <c r="B13143">
        <v>2018</v>
      </c>
      <c r="C13143" t="s">
        <v>41</v>
      </c>
      <c r="D13143" t="s">
        <v>58</v>
      </c>
      <c r="E13143" t="s">
        <v>35</v>
      </c>
      <c r="F13143">
        <v>2</v>
      </c>
      <c r="G13143" t="s">
        <v>45</v>
      </c>
      <c r="H13143" t="s">
        <v>2</v>
      </c>
      <c r="I13143" t="s">
        <v>37</v>
      </c>
      <c r="J13143">
        <v>2390.9</v>
      </c>
    </row>
    <row r="13144" spans="1:10" x14ac:dyDescent="0.25">
      <c r="A13144">
        <v>48</v>
      </c>
      <c r="B13144">
        <v>2018</v>
      </c>
      <c r="C13144" t="s">
        <v>41</v>
      </c>
      <c r="D13144" t="s">
        <v>58</v>
      </c>
      <c r="E13144" t="s">
        <v>35</v>
      </c>
      <c r="F13144">
        <v>3</v>
      </c>
      <c r="G13144" t="s">
        <v>38</v>
      </c>
      <c r="H13144" t="s">
        <v>2</v>
      </c>
      <c r="I13144" t="s">
        <v>37</v>
      </c>
      <c r="J13144">
        <v>2106.3000000000002</v>
      </c>
    </row>
    <row r="13145" spans="1:10" x14ac:dyDescent="0.25">
      <c r="A13145">
        <v>48</v>
      </c>
      <c r="B13145">
        <v>2018</v>
      </c>
      <c r="C13145" t="s">
        <v>41</v>
      </c>
      <c r="D13145" t="s">
        <v>58</v>
      </c>
      <c r="E13145" t="s">
        <v>35</v>
      </c>
      <c r="F13145">
        <v>4</v>
      </c>
      <c r="G13145" t="s">
        <v>45</v>
      </c>
      <c r="H13145" t="s">
        <v>2</v>
      </c>
      <c r="I13145" t="s">
        <v>37</v>
      </c>
      <c r="J13145">
        <v>1815.2</v>
      </c>
    </row>
    <row r="13146" spans="1:10" x14ac:dyDescent="0.25">
      <c r="A13146">
        <v>48</v>
      </c>
      <c r="B13146">
        <v>2018</v>
      </c>
      <c r="C13146" t="s">
        <v>41</v>
      </c>
      <c r="D13146" t="s">
        <v>58</v>
      </c>
      <c r="E13146" t="s">
        <v>35</v>
      </c>
      <c r="F13146">
        <v>5</v>
      </c>
      <c r="G13146" t="s">
        <v>38</v>
      </c>
      <c r="H13146" t="s">
        <v>46</v>
      </c>
      <c r="I13146" t="s">
        <v>51</v>
      </c>
      <c r="J13146">
        <v>2642.5</v>
      </c>
    </row>
    <row r="13147" spans="1:10" x14ac:dyDescent="0.25">
      <c r="A13147">
        <v>48</v>
      </c>
      <c r="B13147">
        <v>2018</v>
      </c>
      <c r="C13147" t="s">
        <v>41</v>
      </c>
      <c r="D13147" t="s">
        <v>58</v>
      </c>
      <c r="E13147" t="s">
        <v>35</v>
      </c>
      <c r="F13147">
        <v>6</v>
      </c>
      <c r="G13147" t="s">
        <v>38</v>
      </c>
      <c r="H13147" t="s">
        <v>46</v>
      </c>
      <c r="I13147" t="s">
        <v>51</v>
      </c>
      <c r="J13147">
        <v>2620.1</v>
      </c>
    </row>
    <row r="13148" spans="1:10" x14ac:dyDescent="0.25">
      <c r="A13148">
        <v>48</v>
      </c>
      <c r="B13148">
        <v>2018</v>
      </c>
      <c r="C13148" t="s">
        <v>41</v>
      </c>
      <c r="D13148" t="s">
        <v>59</v>
      </c>
      <c r="E13148" t="s">
        <v>35</v>
      </c>
      <c r="F13148">
        <v>1</v>
      </c>
      <c r="G13148" t="s">
        <v>45</v>
      </c>
      <c r="H13148" t="s">
        <v>2</v>
      </c>
      <c r="I13148" t="s">
        <v>37</v>
      </c>
      <c r="J13148">
        <v>1959.5</v>
      </c>
    </row>
    <row r="13149" spans="1:10" x14ac:dyDescent="0.25">
      <c r="A13149">
        <v>48</v>
      </c>
      <c r="B13149">
        <v>2018</v>
      </c>
      <c r="C13149" t="s">
        <v>41</v>
      </c>
      <c r="D13149" t="s">
        <v>59</v>
      </c>
      <c r="E13149" t="s">
        <v>35</v>
      </c>
      <c r="F13149">
        <v>2</v>
      </c>
      <c r="G13149" t="s">
        <v>38</v>
      </c>
      <c r="H13149" t="s">
        <v>46</v>
      </c>
      <c r="I13149" t="s">
        <v>51</v>
      </c>
      <c r="J13149">
        <v>1962.2</v>
      </c>
    </row>
    <row r="13150" spans="1:10" x14ac:dyDescent="0.25">
      <c r="A13150">
        <v>48</v>
      </c>
      <c r="B13150">
        <v>2018</v>
      </c>
      <c r="C13150" t="s">
        <v>41</v>
      </c>
      <c r="D13150" t="s">
        <v>59</v>
      </c>
      <c r="E13150" t="s">
        <v>35</v>
      </c>
      <c r="F13150">
        <v>3</v>
      </c>
      <c r="G13150" t="s">
        <v>45</v>
      </c>
      <c r="H13150" t="s">
        <v>2</v>
      </c>
      <c r="I13150" t="s">
        <v>37</v>
      </c>
      <c r="J13150">
        <v>1805.6</v>
      </c>
    </row>
    <row r="13151" spans="1:10" x14ac:dyDescent="0.25">
      <c r="A13151">
        <v>48</v>
      </c>
      <c r="B13151">
        <v>2018</v>
      </c>
      <c r="C13151" t="s">
        <v>41</v>
      </c>
      <c r="D13151" t="s">
        <v>59</v>
      </c>
      <c r="E13151" t="s">
        <v>35</v>
      </c>
      <c r="F13151">
        <v>4</v>
      </c>
      <c r="G13151" t="s">
        <v>45</v>
      </c>
      <c r="H13151" t="s">
        <v>46</v>
      </c>
      <c r="I13151" t="s">
        <v>51</v>
      </c>
      <c r="J13151">
        <v>2657.9</v>
      </c>
    </row>
    <row r="13152" spans="1:10" x14ac:dyDescent="0.25">
      <c r="A13152">
        <v>48</v>
      </c>
      <c r="B13152">
        <v>2018</v>
      </c>
      <c r="C13152" t="s">
        <v>41</v>
      </c>
      <c r="D13152" t="s">
        <v>59</v>
      </c>
      <c r="E13152" t="s">
        <v>35</v>
      </c>
      <c r="F13152">
        <v>5</v>
      </c>
      <c r="G13152" t="s">
        <v>38</v>
      </c>
      <c r="H13152" t="s">
        <v>46</v>
      </c>
      <c r="I13152" t="s">
        <v>37</v>
      </c>
      <c r="J13152">
        <v>2000.3</v>
      </c>
    </row>
    <row r="13153" spans="1:10" x14ac:dyDescent="0.25">
      <c r="A13153">
        <v>48</v>
      </c>
      <c r="B13153">
        <v>2018</v>
      </c>
      <c r="C13153" t="s">
        <v>41</v>
      </c>
      <c r="D13153" t="s">
        <v>59</v>
      </c>
      <c r="E13153" t="s">
        <v>35</v>
      </c>
      <c r="F13153">
        <v>6</v>
      </c>
      <c r="G13153" t="s">
        <v>38</v>
      </c>
      <c r="H13153" t="s">
        <v>2</v>
      </c>
      <c r="I13153" t="s">
        <v>37</v>
      </c>
      <c r="J13153">
        <v>2119.4</v>
      </c>
    </row>
    <row r="13154" spans="1:10" x14ac:dyDescent="0.25">
      <c r="A13154">
        <v>49</v>
      </c>
      <c r="B13154">
        <v>2017</v>
      </c>
      <c r="C13154" t="s">
        <v>41</v>
      </c>
      <c r="D13154" t="s">
        <v>58</v>
      </c>
      <c r="E13154" t="s">
        <v>35</v>
      </c>
      <c r="F13154">
        <v>1</v>
      </c>
      <c r="G13154" t="s">
        <v>38</v>
      </c>
      <c r="H13154" t="s">
        <v>2</v>
      </c>
      <c r="I13154" t="s">
        <v>37</v>
      </c>
      <c r="J13154">
        <v>2262.1999999999998</v>
      </c>
    </row>
    <row r="13155" spans="1:10" x14ac:dyDescent="0.25">
      <c r="A13155">
        <v>49</v>
      </c>
      <c r="B13155">
        <v>2017</v>
      </c>
      <c r="C13155" t="s">
        <v>41</v>
      </c>
      <c r="D13155" t="s">
        <v>58</v>
      </c>
      <c r="E13155" t="s">
        <v>35</v>
      </c>
      <c r="F13155">
        <v>2</v>
      </c>
      <c r="G13155" t="s">
        <v>45</v>
      </c>
      <c r="H13155" t="s">
        <v>2</v>
      </c>
      <c r="I13155" t="s">
        <v>51</v>
      </c>
      <c r="J13155">
        <v>2000.3</v>
      </c>
    </row>
    <row r="13156" spans="1:10" x14ac:dyDescent="0.25">
      <c r="A13156">
        <v>49</v>
      </c>
      <c r="B13156">
        <v>2017</v>
      </c>
      <c r="C13156" t="s">
        <v>41</v>
      </c>
      <c r="D13156" t="s">
        <v>58</v>
      </c>
      <c r="E13156" t="s">
        <v>35</v>
      </c>
      <c r="F13156">
        <v>3</v>
      </c>
      <c r="G13156" t="s">
        <v>45</v>
      </c>
      <c r="H13156" t="s">
        <v>46</v>
      </c>
      <c r="I13156" t="s">
        <v>37</v>
      </c>
      <c r="J13156">
        <v>1996.1</v>
      </c>
    </row>
    <row r="13157" spans="1:10" x14ac:dyDescent="0.25">
      <c r="A13157">
        <v>49</v>
      </c>
      <c r="B13157">
        <v>2017</v>
      </c>
      <c r="C13157" t="s">
        <v>41</v>
      </c>
      <c r="D13157" t="s">
        <v>58</v>
      </c>
      <c r="E13157" t="s">
        <v>35</v>
      </c>
      <c r="F13157">
        <v>4</v>
      </c>
      <c r="G13157" t="s">
        <v>38</v>
      </c>
      <c r="H13157" t="s">
        <v>2</v>
      </c>
      <c r="I13157" t="s">
        <v>51</v>
      </c>
      <c r="J13157">
        <v>2546.4</v>
      </c>
    </row>
    <row r="13158" spans="1:10" x14ac:dyDescent="0.25">
      <c r="A13158">
        <v>49</v>
      </c>
      <c r="B13158">
        <v>2017</v>
      </c>
      <c r="C13158" t="s">
        <v>41</v>
      </c>
      <c r="D13158" t="s">
        <v>58</v>
      </c>
      <c r="E13158" t="s">
        <v>35</v>
      </c>
      <c r="F13158">
        <v>5</v>
      </c>
      <c r="G13158" t="s">
        <v>45</v>
      </c>
      <c r="H13158" t="s">
        <v>46</v>
      </c>
      <c r="I13158" t="s">
        <v>51</v>
      </c>
      <c r="J13158">
        <v>2154.5</v>
      </c>
    </row>
    <row r="13159" spans="1:10" x14ac:dyDescent="0.25">
      <c r="A13159">
        <v>49</v>
      </c>
      <c r="B13159">
        <v>2017</v>
      </c>
      <c r="C13159" t="s">
        <v>41</v>
      </c>
      <c r="D13159" t="s">
        <v>58</v>
      </c>
      <c r="E13159" t="s">
        <v>35</v>
      </c>
      <c r="F13159">
        <v>6</v>
      </c>
      <c r="G13159" t="s">
        <v>45</v>
      </c>
      <c r="H13159" t="s">
        <v>2</v>
      </c>
      <c r="I13159" t="s">
        <v>51</v>
      </c>
      <c r="J13159">
        <v>2047.5</v>
      </c>
    </row>
    <row r="13160" spans="1:10" x14ac:dyDescent="0.25">
      <c r="A13160">
        <v>49</v>
      </c>
      <c r="B13160">
        <v>2017</v>
      </c>
      <c r="C13160" t="s">
        <v>41</v>
      </c>
      <c r="D13160" t="s">
        <v>59</v>
      </c>
      <c r="E13160" t="s">
        <v>35</v>
      </c>
      <c r="F13160">
        <v>1</v>
      </c>
      <c r="G13160" t="s">
        <v>38</v>
      </c>
      <c r="H13160" t="s">
        <v>46</v>
      </c>
      <c r="I13160" t="s">
        <v>51</v>
      </c>
      <c r="J13160">
        <v>2563.1</v>
      </c>
    </row>
    <row r="13161" spans="1:10" x14ac:dyDescent="0.25">
      <c r="A13161">
        <v>49</v>
      </c>
      <c r="B13161">
        <v>2017</v>
      </c>
      <c r="C13161" t="s">
        <v>41</v>
      </c>
      <c r="D13161" t="s">
        <v>59</v>
      </c>
      <c r="E13161" t="s">
        <v>35</v>
      </c>
      <c r="F13161">
        <v>2</v>
      </c>
      <c r="G13161" t="s">
        <v>45</v>
      </c>
      <c r="H13161" t="s">
        <v>46</v>
      </c>
      <c r="I13161" t="s">
        <v>51</v>
      </c>
      <c r="J13161">
        <v>1933</v>
      </c>
    </row>
    <row r="13162" spans="1:10" x14ac:dyDescent="0.25">
      <c r="A13162">
        <v>49</v>
      </c>
      <c r="B13162">
        <v>2017</v>
      </c>
      <c r="C13162" t="s">
        <v>41</v>
      </c>
      <c r="D13162" t="s">
        <v>59</v>
      </c>
      <c r="E13162" t="s">
        <v>35</v>
      </c>
      <c r="F13162">
        <v>3</v>
      </c>
      <c r="G13162" t="s">
        <v>38</v>
      </c>
      <c r="H13162" t="s">
        <v>46</v>
      </c>
      <c r="I13162" t="s">
        <v>37</v>
      </c>
      <c r="J13162">
        <v>1889.6</v>
      </c>
    </row>
    <row r="13163" spans="1:10" x14ac:dyDescent="0.25">
      <c r="A13163">
        <v>49</v>
      </c>
      <c r="B13163">
        <v>2017</v>
      </c>
      <c r="C13163" t="s">
        <v>41</v>
      </c>
      <c r="D13163" t="s">
        <v>59</v>
      </c>
      <c r="E13163" t="s">
        <v>35</v>
      </c>
      <c r="F13163">
        <v>4</v>
      </c>
      <c r="G13163" t="s">
        <v>38</v>
      </c>
      <c r="H13163" t="s">
        <v>2</v>
      </c>
      <c r="I13163" t="s">
        <v>37</v>
      </c>
      <c r="J13163">
        <v>2001.3</v>
      </c>
    </row>
    <row r="13164" spans="1:10" x14ac:dyDescent="0.25">
      <c r="A13164">
        <v>49</v>
      </c>
      <c r="B13164">
        <v>2017</v>
      </c>
      <c r="C13164" t="s">
        <v>41</v>
      </c>
      <c r="D13164" t="s">
        <v>59</v>
      </c>
      <c r="E13164" t="s">
        <v>35</v>
      </c>
      <c r="F13164">
        <v>5</v>
      </c>
      <c r="G13164" t="s">
        <v>38</v>
      </c>
      <c r="H13164" t="s">
        <v>2</v>
      </c>
      <c r="I13164" t="s">
        <v>37</v>
      </c>
      <c r="J13164">
        <v>1813.9</v>
      </c>
    </row>
    <row r="13165" spans="1:10" x14ac:dyDescent="0.25">
      <c r="A13165">
        <v>49</v>
      </c>
      <c r="B13165">
        <v>2017</v>
      </c>
      <c r="C13165" t="s">
        <v>41</v>
      </c>
      <c r="D13165" t="s">
        <v>59</v>
      </c>
      <c r="E13165" t="s">
        <v>35</v>
      </c>
      <c r="F13165">
        <v>6</v>
      </c>
      <c r="G13165" t="s">
        <v>38</v>
      </c>
      <c r="H13165" t="s">
        <v>2</v>
      </c>
      <c r="I13165" t="s">
        <v>37</v>
      </c>
      <c r="J13165">
        <v>2141</v>
      </c>
    </row>
    <row r="13166" spans="1:10" x14ac:dyDescent="0.25">
      <c r="A13166">
        <v>49</v>
      </c>
      <c r="B13166">
        <v>2018</v>
      </c>
      <c r="C13166" t="s">
        <v>41</v>
      </c>
      <c r="D13166" t="s">
        <v>58</v>
      </c>
      <c r="E13166" t="s">
        <v>35</v>
      </c>
      <c r="F13166">
        <v>1</v>
      </c>
      <c r="G13166" t="s">
        <v>38</v>
      </c>
      <c r="H13166" t="s">
        <v>2</v>
      </c>
      <c r="I13166" t="s">
        <v>51</v>
      </c>
      <c r="J13166">
        <v>3035.9</v>
      </c>
    </row>
    <row r="13167" spans="1:10" x14ac:dyDescent="0.25">
      <c r="A13167">
        <v>49</v>
      </c>
      <c r="B13167">
        <v>2018</v>
      </c>
      <c r="C13167" t="s">
        <v>41</v>
      </c>
      <c r="D13167" t="s">
        <v>58</v>
      </c>
      <c r="E13167" t="s">
        <v>35</v>
      </c>
      <c r="F13167">
        <v>2</v>
      </c>
      <c r="G13167" t="s">
        <v>45</v>
      </c>
      <c r="H13167" t="s">
        <v>2</v>
      </c>
      <c r="I13167" t="s">
        <v>51</v>
      </c>
      <c r="J13167">
        <v>2543.1999999999998</v>
      </c>
    </row>
    <row r="13168" spans="1:10" x14ac:dyDescent="0.25">
      <c r="A13168">
        <v>49</v>
      </c>
      <c r="B13168">
        <v>2018</v>
      </c>
      <c r="C13168" t="s">
        <v>41</v>
      </c>
      <c r="D13168" t="s">
        <v>58</v>
      </c>
      <c r="E13168" t="s">
        <v>35</v>
      </c>
      <c r="F13168">
        <v>3</v>
      </c>
      <c r="G13168" t="s">
        <v>38</v>
      </c>
      <c r="H13168" t="s">
        <v>2</v>
      </c>
      <c r="I13168" t="s">
        <v>51</v>
      </c>
      <c r="J13168">
        <v>2399.4</v>
      </c>
    </row>
    <row r="13169" spans="1:10" x14ac:dyDescent="0.25">
      <c r="A13169">
        <v>49</v>
      </c>
      <c r="B13169">
        <v>2018</v>
      </c>
      <c r="C13169" t="s">
        <v>41</v>
      </c>
      <c r="D13169" t="s">
        <v>58</v>
      </c>
      <c r="E13169" t="s">
        <v>35</v>
      </c>
      <c r="F13169">
        <v>4</v>
      </c>
      <c r="G13169" t="s">
        <v>38</v>
      </c>
      <c r="H13169" t="s">
        <v>46</v>
      </c>
      <c r="I13169" t="s">
        <v>51</v>
      </c>
      <c r="J13169">
        <v>2843</v>
      </c>
    </row>
    <row r="13170" spans="1:10" x14ac:dyDescent="0.25">
      <c r="A13170">
        <v>49</v>
      </c>
      <c r="B13170">
        <v>2018</v>
      </c>
      <c r="C13170" t="s">
        <v>41</v>
      </c>
      <c r="D13170" t="s">
        <v>58</v>
      </c>
      <c r="E13170" t="s">
        <v>35</v>
      </c>
      <c r="F13170">
        <v>5</v>
      </c>
      <c r="G13170" t="s">
        <v>38</v>
      </c>
      <c r="H13170" t="s">
        <v>46</v>
      </c>
      <c r="I13170" t="s">
        <v>37</v>
      </c>
      <c r="J13170">
        <v>2361.1</v>
      </c>
    </row>
    <row r="13171" spans="1:10" x14ac:dyDescent="0.25">
      <c r="A13171">
        <v>49</v>
      </c>
      <c r="B13171">
        <v>2018</v>
      </c>
      <c r="C13171" t="s">
        <v>41</v>
      </c>
      <c r="D13171" t="s">
        <v>58</v>
      </c>
      <c r="E13171" t="s">
        <v>35</v>
      </c>
      <c r="F13171">
        <v>6</v>
      </c>
      <c r="G13171" t="s">
        <v>38</v>
      </c>
      <c r="H13171" t="s">
        <v>2</v>
      </c>
      <c r="I13171" t="s">
        <v>51</v>
      </c>
      <c r="J13171">
        <v>2882.7</v>
      </c>
    </row>
    <row r="13172" spans="1:10" x14ac:dyDescent="0.25">
      <c r="A13172">
        <v>49</v>
      </c>
      <c r="B13172">
        <v>2018</v>
      </c>
      <c r="C13172" t="s">
        <v>41</v>
      </c>
      <c r="D13172" t="s">
        <v>59</v>
      </c>
      <c r="E13172" t="s">
        <v>35</v>
      </c>
      <c r="F13172">
        <v>1</v>
      </c>
      <c r="G13172" t="s">
        <v>38</v>
      </c>
      <c r="H13172" t="s">
        <v>2</v>
      </c>
      <c r="I13172" t="s">
        <v>51</v>
      </c>
      <c r="J13172">
        <v>1593.5</v>
      </c>
    </row>
    <row r="13173" spans="1:10" x14ac:dyDescent="0.25">
      <c r="A13173">
        <v>49</v>
      </c>
      <c r="B13173">
        <v>2018</v>
      </c>
      <c r="C13173" t="s">
        <v>41</v>
      </c>
      <c r="D13173" t="s">
        <v>59</v>
      </c>
      <c r="E13173" t="s">
        <v>35</v>
      </c>
      <c r="F13173">
        <v>2</v>
      </c>
      <c r="G13173" t="s">
        <v>45</v>
      </c>
      <c r="H13173" t="s">
        <v>2</v>
      </c>
      <c r="I13173" t="s">
        <v>37</v>
      </c>
      <c r="J13173">
        <v>1881.9</v>
      </c>
    </row>
    <row r="13174" spans="1:10" x14ac:dyDescent="0.25">
      <c r="A13174">
        <v>49</v>
      </c>
      <c r="B13174">
        <v>2018</v>
      </c>
      <c r="C13174" t="s">
        <v>41</v>
      </c>
      <c r="D13174" t="s">
        <v>59</v>
      </c>
      <c r="E13174" t="s">
        <v>35</v>
      </c>
      <c r="F13174">
        <v>3</v>
      </c>
      <c r="G13174" t="s">
        <v>45</v>
      </c>
      <c r="H13174" t="s">
        <v>2</v>
      </c>
      <c r="I13174" t="s">
        <v>51</v>
      </c>
      <c r="J13174">
        <v>1880.2</v>
      </c>
    </row>
    <row r="13175" spans="1:10" x14ac:dyDescent="0.25">
      <c r="A13175">
        <v>49</v>
      </c>
      <c r="B13175">
        <v>2018</v>
      </c>
      <c r="C13175" t="s">
        <v>41</v>
      </c>
      <c r="D13175" t="s">
        <v>59</v>
      </c>
      <c r="E13175" t="s">
        <v>35</v>
      </c>
      <c r="F13175">
        <v>4</v>
      </c>
      <c r="G13175" t="s">
        <v>38</v>
      </c>
      <c r="H13175" t="s">
        <v>46</v>
      </c>
      <c r="I13175" t="s">
        <v>37</v>
      </c>
      <c r="J13175">
        <v>2297.6</v>
      </c>
    </row>
    <row r="13176" spans="1:10" x14ac:dyDescent="0.25">
      <c r="A13176">
        <v>49</v>
      </c>
      <c r="B13176">
        <v>2018</v>
      </c>
      <c r="C13176" t="s">
        <v>41</v>
      </c>
      <c r="D13176" t="s">
        <v>59</v>
      </c>
      <c r="E13176" t="s">
        <v>35</v>
      </c>
      <c r="F13176">
        <v>5</v>
      </c>
      <c r="G13176" t="s">
        <v>45</v>
      </c>
      <c r="H13176" t="s">
        <v>2</v>
      </c>
      <c r="I13176" t="s">
        <v>37</v>
      </c>
      <c r="J13176">
        <v>1910.3</v>
      </c>
    </row>
    <row r="13177" spans="1:10" x14ac:dyDescent="0.25">
      <c r="A13177">
        <v>49</v>
      </c>
      <c r="B13177">
        <v>2018</v>
      </c>
      <c r="C13177" t="s">
        <v>41</v>
      </c>
      <c r="D13177" t="s">
        <v>59</v>
      </c>
      <c r="E13177" t="s">
        <v>35</v>
      </c>
      <c r="F13177">
        <v>6</v>
      </c>
      <c r="G13177" t="s">
        <v>38</v>
      </c>
      <c r="H13177" t="s">
        <v>2</v>
      </c>
      <c r="I13177" t="s">
        <v>37</v>
      </c>
      <c r="J13177">
        <v>2364.4</v>
      </c>
    </row>
    <row r="13178" spans="1:10" x14ac:dyDescent="0.25">
      <c r="A13178">
        <v>50</v>
      </c>
      <c r="B13178">
        <v>2017</v>
      </c>
      <c r="C13178" t="s">
        <v>41</v>
      </c>
      <c r="D13178" t="s">
        <v>58</v>
      </c>
      <c r="E13178" t="s">
        <v>35</v>
      </c>
      <c r="F13178">
        <v>1</v>
      </c>
      <c r="G13178" t="s">
        <v>45</v>
      </c>
      <c r="H13178" t="s">
        <v>2</v>
      </c>
      <c r="I13178" t="s">
        <v>37</v>
      </c>
      <c r="J13178">
        <v>2700.1</v>
      </c>
    </row>
    <row r="13179" spans="1:10" x14ac:dyDescent="0.25">
      <c r="A13179">
        <v>50</v>
      </c>
      <c r="B13179">
        <v>2017</v>
      </c>
      <c r="C13179" t="s">
        <v>41</v>
      </c>
      <c r="D13179" t="s">
        <v>58</v>
      </c>
      <c r="E13179" t="s">
        <v>35</v>
      </c>
      <c r="F13179">
        <v>2</v>
      </c>
      <c r="G13179" t="s">
        <v>38</v>
      </c>
      <c r="H13179" t="s">
        <v>46</v>
      </c>
      <c r="I13179" t="s">
        <v>37</v>
      </c>
      <c r="J13179">
        <v>2734.7</v>
      </c>
    </row>
    <row r="13180" spans="1:10" x14ac:dyDescent="0.25">
      <c r="A13180">
        <v>50</v>
      </c>
      <c r="B13180">
        <v>2017</v>
      </c>
      <c r="C13180" t="s">
        <v>41</v>
      </c>
      <c r="D13180" t="s">
        <v>58</v>
      </c>
      <c r="E13180" t="s">
        <v>35</v>
      </c>
      <c r="F13180">
        <v>3</v>
      </c>
      <c r="G13180" t="s">
        <v>38</v>
      </c>
      <c r="H13180" t="s">
        <v>2</v>
      </c>
      <c r="I13180" t="s">
        <v>37</v>
      </c>
      <c r="J13180">
        <v>1804.7</v>
      </c>
    </row>
    <row r="13181" spans="1:10" x14ac:dyDescent="0.25">
      <c r="A13181">
        <v>50</v>
      </c>
      <c r="B13181">
        <v>2017</v>
      </c>
      <c r="C13181" t="s">
        <v>41</v>
      </c>
      <c r="D13181" t="s">
        <v>58</v>
      </c>
      <c r="E13181" t="s">
        <v>35</v>
      </c>
      <c r="F13181">
        <v>4</v>
      </c>
      <c r="G13181" t="s">
        <v>45</v>
      </c>
      <c r="H13181" t="s">
        <v>2</v>
      </c>
      <c r="I13181" t="s">
        <v>51</v>
      </c>
      <c r="J13181">
        <v>2348.9</v>
      </c>
    </row>
    <row r="13182" spans="1:10" x14ac:dyDescent="0.25">
      <c r="A13182">
        <v>50</v>
      </c>
      <c r="B13182">
        <v>2017</v>
      </c>
      <c r="C13182" t="s">
        <v>41</v>
      </c>
      <c r="D13182" t="s">
        <v>58</v>
      </c>
      <c r="E13182" t="s">
        <v>35</v>
      </c>
      <c r="F13182">
        <v>5</v>
      </c>
      <c r="G13182" t="s">
        <v>45</v>
      </c>
      <c r="H13182" t="s">
        <v>2</v>
      </c>
      <c r="I13182" t="s">
        <v>37</v>
      </c>
      <c r="J13182">
        <v>1638.2</v>
      </c>
    </row>
    <row r="13183" spans="1:10" x14ac:dyDescent="0.25">
      <c r="A13183">
        <v>50</v>
      </c>
      <c r="B13183">
        <v>2017</v>
      </c>
      <c r="C13183" t="s">
        <v>41</v>
      </c>
      <c r="D13183" t="s">
        <v>58</v>
      </c>
      <c r="E13183" t="s">
        <v>35</v>
      </c>
      <c r="F13183">
        <v>6</v>
      </c>
      <c r="G13183" t="s">
        <v>45</v>
      </c>
      <c r="H13183" t="s">
        <v>2</v>
      </c>
      <c r="I13183" t="s">
        <v>51</v>
      </c>
      <c r="J13183">
        <v>1675.9</v>
      </c>
    </row>
    <row r="13184" spans="1:10" x14ac:dyDescent="0.25">
      <c r="A13184">
        <v>50</v>
      </c>
      <c r="B13184">
        <v>2017</v>
      </c>
      <c r="C13184" t="s">
        <v>41</v>
      </c>
      <c r="D13184" t="s">
        <v>59</v>
      </c>
      <c r="E13184" t="s">
        <v>35</v>
      </c>
      <c r="F13184">
        <v>1</v>
      </c>
      <c r="G13184" t="s">
        <v>38</v>
      </c>
      <c r="H13184" t="s">
        <v>46</v>
      </c>
      <c r="I13184" t="s">
        <v>37</v>
      </c>
      <c r="J13184">
        <v>2439.6999999999998</v>
      </c>
    </row>
    <row r="13185" spans="1:10" x14ac:dyDescent="0.25">
      <c r="A13185">
        <v>50</v>
      </c>
      <c r="B13185">
        <v>2017</v>
      </c>
      <c r="C13185" t="s">
        <v>41</v>
      </c>
      <c r="D13185" t="s">
        <v>59</v>
      </c>
      <c r="E13185" t="s">
        <v>35</v>
      </c>
      <c r="F13185">
        <v>2</v>
      </c>
      <c r="G13185" t="s">
        <v>38</v>
      </c>
      <c r="H13185" t="s">
        <v>2</v>
      </c>
      <c r="I13185" t="s">
        <v>37</v>
      </c>
      <c r="J13185">
        <v>2001.4</v>
      </c>
    </row>
    <row r="13186" spans="1:10" x14ac:dyDescent="0.25">
      <c r="A13186">
        <v>50</v>
      </c>
      <c r="B13186">
        <v>2017</v>
      </c>
      <c r="C13186" t="s">
        <v>41</v>
      </c>
      <c r="D13186" t="s">
        <v>59</v>
      </c>
      <c r="E13186" t="s">
        <v>35</v>
      </c>
      <c r="F13186">
        <v>3</v>
      </c>
      <c r="G13186" t="s">
        <v>45</v>
      </c>
      <c r="H13186" t="s">
        <v>2</v>
      </c>
      <c r="I13186" t="s">
        <v>51</v>
      </c>
      <c r="J13186">
        <v>1687.7</v>
      </c>
    </row>
    <row r="13187" spans="1:10" x14ac:dyDescent="0.25">
      <c r="A13187">
        <v>50</v>
      </c>
      <c r="B13187">
        <v>2017</v>
      </c>
      <c r="C13187" t="s">
        <v>41</v>
      </c>
      <c r="D13187" t="s">
        <v>59</v>
      </c>
      <c r="E13187" t="s">
        <v>35</v>
      </c>
      <c r="F13187">
        <v>4</v>
      </c>
      <c r="G13187" t="s">
        <v>45</v>
      </c>
      <c r="H13187" t="s">
        <v>2</v>
      </c>
      <c r="I13187" t="s">
        <v>37</v>
      </c>
      <c r="J13187">
        <v>1287</v>
      </c>
    </row>
    <row r="13188" spans="1:10" x14ac:dyDescent="0.25">
      <c r="A13188">
        <v>50</v>
      </c>
      <c r="B13188">
        <v>2017</v>
      </c>
      <c r="C13188" t="s">
        <v>41</v>
      </c>
      <c r="D13188" t="s">
        <v>59</v>
      </c>
      <c r="E13188" t="s">
        <v>35</v>
      </c>
      <c r="F13188">
        <v>5</v>
      </c>
      <c r="G13188" t="s">
        <v>45</v>
      </c>
      <c r="H13188" t="s">
        <v>46</v>
      </c>
      <c r="I13188" t="s">
        <v>37</v>
      </c>
      <c r="J13188">
        <v>2320.5</v>
      </c>
    </row>
    <row r="13189" spans="1:10" x14ac:dyDescent="0.25">
      <c r="A13189">
        <v>50</v>
      </c>
      <c r="B13189">
        <v>2017</v>
      </c>
      <c r="C13189" t="s">
        <v>41</v>
      </c>
      <c r="D13189" t="s">
        <v>59</v>
      </c>
      <c r="E13189" t="s">
        <v>35</v>
      </c>
      <c r="F13189">
        <v>6</v>
      </c>
      <c r="G13189" t="s">
        <v>38</v>
      </c>
      <c r="H13189" t="s">
        <v>2</v>
      </c>
      <c r="I13189" t="s">
        <v>37</v>
      </c>
      <c r="J13189">
        <v>1194.3</v>
      </c>
    </row>
    <row r="13190" spans="1:10" x14ac:dyDescent="0.25">
      <c r="A13190">
        <v>50</v>
      </c>
      <c r="B13190">
        <v>2018</v>
      </c>
      <c r="C13190" t="s">
        <v>41</v>
      </c>
      <c r="D13190" t="s">
        <v>58</v>
      </c>
      <c r="E13190" t="s">
        <v>35</v>
      </c>
      <c r="F13190">
        <v>1</v>
      </c>
      <c r="G13190" t="s">
        <v>38</v>
      </c>
      <c r="H13190" t="s">
        <v>46</v>
      </c>
      <c r="I13190" t="s">
        <v>37</v>
      </c>
      <c r="J13190">
        <v>2510.6999999999998</v>
      </c>
    </row>
    <row r="13191" spans="1:10" x14ac:dyDescent="0.25">
      <c r="A13191">
        <v>50</v>
      </c>
      <c r="B13191">
        <v>2018</v>
      </c>
      <c r="C13191" t="s">
        <v>41</v>
      </c>
      <c r="D13191" t="s">
        <v>58</v>
      </c>
      <c r="E13191" t="s">
        <v>35</v>
      </c>
      <c r="F13191">
        <v>2</v>
      </c>
      <c r="G13191" t="s">
        <v>45</v>
      </c>
      <c r="H13191" t="s">
        <v>46</v>
      </c>
      <c r="I13191" t="s">
        <v>37</v>
      </c>
      <c r="J13191">
        <v>2052.9</v>
      </c>
    </row>
    <row r="13192" spans="1:10" x14ac:dyDescent="0.25">
      <c r="A13192">
        <v>50</v>
      </c>
      <c r="B13192">
        <v>2018</v>
      </c>
      <c r="C13192" t="s">
        <v>41</v>
      </c>
      <c r="D13192" t="s">
        <v>58</v>
      </c>
      <c r="E13192" t="s">
        <v>35</v>
      </c>
      <c r="F13192">
        <v>3</v>
      </c>
      <c r="G13192" t="s">
        <v>38</v>
      </c>
      <c r="H13192" t="s">
        <v>2</v>
      </c>
      <c r="I13192" t="s">
        <v>37</v>
      </c>
      <c r="J13192">
        <v>2288</v>
      </c>
    </row>
    <row r="13193" spans="1:10" x14ac:dyDescent="0.25">
      <c r="A13193">
        <v>50</v>
      </c>
      <c r="B13193">
        <v>2018</v>
      </c>
      <c r="C13193" t="s">
        <v>41</v>
      </c>
      <c r="D13193" t="s">
        <v>58</v>
      </c>
      <c r="E13193" t="s">
        <v>35</v>
      </c>
      <c r="F13193">
        <v>4</v>
      </c>
      <c r="G13193" t="s">
        <v>38</v>
      </c>
      <c r="H13193" t="s">
        <v>46</v>
      </c>
      <c r="I13193" t="s">
        <v>37</v>
      </c>
      <c r="J13193">
        <v>2836.6</v>
      </c>
    </row>
    <row r="13194" spans="1:10" x14ac:dyDescent="0.25">
      <c r="A13194">
        <v>50</v>
      </c>
      <c r="B13194">
        <v>2018</v>
      </c>
      <c r="C13194" t="s">
        <v>41</v>
      </c>
      <c r="D13194" t="s">
        <v>58</v>
      </c>
      <c r="E13194" t="s">
        <v>35</v>
      </c>
      <c r="F13194">
        <v>5</v>
      </c>
      <c r="G13194" t="s">
        <v>38</v>
      </c>
      <c r="H13194" t="s">
        <v>46</v>
      </c>
      <c r="I13194" t="s">
        <v>37</v>
      </c>
      <c r="J13194">
        <v>2175.5</v>
      </c>
    </row>
    <row r="13195" spans="1:10" x14ac:dyDescent="0.25">
      <c r="A13195">
        <v>50</v>
      </c>
      <c r="B13195">
        <v>2018</v>
      </c>
      <c r="C13195" t="s">
        <v>41</v>
      </c>
      <c r="D13195" t="s">
        <v>58</v>
      </c>
      <c r="E13195" t="s">
        <v>35</v>
      </c>
      <c r="F13195">
        <v>6</v>
      </c>
      <c r="G13195" t="s">
        <v>45</v>
      </c>
      <c r="H13195" t="s">
        <v>46</v>
      </c>
      <c r="I13195" t="s">
        <v>51</v>
      </c>
      <c r="J13195">
        <v>2739.6</v>
      </c>
    </row>
    <row r="13196" spans="1:10" x14ac:dyDescent="0.25">
      <c r="A13196">
        <v>50</v>
      </c>
      <c r="B13196">
        <v>2018</v>
      </c>
      <c r="C13196" t="s">
        <v>41</v>
      </c>
      <c r="D13196" t="s">
        <v>59</v>
      </c>
      <c r="E13196" t="s">
        <v>35</v>
      </c>
      <c r="F13196">
        <v>1</v>
      </c>
      <c r="G13196" t="s">
        <v>38</v>
      </c>
      <c r="H13196" t="s">
        <v>2</v>
      </c>
      <c r="I13196" t="s">
        <v>51</v>
      </c>
      <c r="J13196">
        <v>2477.5</v>
      </c>
    </row>
    <row r="13197" spans="1:10" x14ac:dyDescent="0.25">
      <c r="A13197">
        <v>50</v>
      </c>
      <c r="B13197">
        <v>2018</v>
      </c>
      <c r="C13197" t="s">
        <v>41</v>
      </c>
      <c r="D13197" t="s">
        <v>59</v>
      </c>
      <c r="E13197" t="s">
        <v>35</v>
      </c>
      <c r="F13197">
        <v>2</v>
      </c>
      <c r="G13197" t="s">
        <v>38</v>
      </c>
      <c r="H13197" t="s">
        <v>46</v>
      </c>
      <c r="I13197" t="s">
        <v>37</v>
      </c>
      <c r="J13197">
        <v>2226.1999999999998</v>
      </c>
    </row>
    <row r="13198" spans="1:10" x14ac:dyDescent="0.25">
      <c r="A13198">
        <v>50</v>
      </c>
      <c r="B13198">
        <v>2018</v>
      </c>
      <c r="C13198" t="s">
        <v>41</v>
      </c>
      <c r="D13198" t="s">
        <v>59</v>
      </c>
      <c r="E13198" t="s">
        <v>35</v>
      </c>
      <c r="F13198">
        <v>3</v>
      </c>
      <c r="G13198" t="s">
        <v>38</v>
      </c>
      <c r="H13198" t="s">
        <v>2</v>
      </c>
      <c r="I13198" t="s">
        <v>37</v>
      </c>
      <c r="J13198">
        <v>2191.6999999999998</v>
      </c>
    </row>
    <row r="13199" spans="1:10" x14ac:dyDescent="0.25">
      <c r="A13199">
        <v>50</v>
      </c>
      <c r="B13199">
        <v>2018</v>
      </c>
      <c r="C13199" t="s">
        <v>41</v>
      </c>
      <c r="D13199" t="s">
        <v>59</v>
      </c>
      <c r="E13199" t="s">
        <v>35</v>
      </c>
      <c r="F13199">
        <v>4</v>
      </c>
      <c r="G13199" t="s">
        <v>38</v>
      </c>
      <c r="H13199" t="s">
        <v>2</v>
      </c>
      <c r="I13199" t="s">
        <v>51</v>
      </c>
      <c r="J13199">
        <v>2898.6</v>
      </c>
    </row>
    <row r="13200" spans="1:10" x14ac:dyDescent="0.25">
      <c r="A13200">
        <v>50</v>
      </c>
      <c r="B13200">
        <v>2018</v>
      </c>
      <c r="C13200" t="s">
        <v>41</v>
      </c>
      <c r="D13200" t="s">
        <v>59</v>
      </c>
      <c r="E13200" t="s">
        <v>35</v>
      </c>
      <c r="F13200">
        <v>5</v>
      </c>
      <c r="G13200" t="s">
        <v>38</v>
      </c>
      <c r="H13200" t="s">
        <v>46</v>
      </c>
      <c r="I13200" t="s">
        <v>51</v>
      </c>
      <c r="J13200">
        <v>1966.5</v>
      </c>
    </row>
    <row r="13201" spans="1:10" x14ac:dyDescent="0.25">
      <c r="A13201">
        <v>50</v>
      </c>
      <c r="B13201">
        <v>2018</v>
      </c>
      <c r="C13201" t="s">
        <v>41</v>
      </c>
      <c r="D13201" t="s">
        <v>59</v>
      </c>
      <c r="E13201" t="s">
        <v>35</v>
      </c>
      <c r="F13201">
        <v>6</v>
      </c>
      <c r="G13201" t="s">
        <v>38</v>
      </c>
      <c r="H13201" t="s">
        <v>46</v>
      </c>
      <c r="I13201" t="s">
        <v>37</v>
      </c>
      <c r="J13201">
        <v>1813.1</v>
      </c>
    </row>
    <row r="13202" spans="1:10" x14ac:dyDescent="0.25">
      <c r="A13202">
        <v>51</v>
      </c>
      <c r="B13202">
        <v>2017</v>
      </c>
      <c r="C13202" t="s">
        <v>41</v>
      </c>
      <c r="D13202" t="s">
        <v>58</v>
      </c>
      <c r="E13202" t="s">
        <v>35</v>
      </c>
      <c r="F13202">
        <v>1</v>
      </c>
      <c r="G13202" t="s">
        <v>45</v>
      </c>
      <c r="H13202" t="s">
        <v>46</v>
      </c>
      <c r="I13202" t="s">
        <v>37</v>
      </c>
      <c r="J13202">
        <v>2465.1999999999998</v>
      </c>
    </row>
    <row r="13203" spans="1:10" x14ac:dyDescent="0.25">
      <c r="A13203">
        <v>51</v>
      </c>
      <c r="B13203">
        <v>2017</v>
      </c>
      <c r="C13203" t="s">
        <v>41</v>
      </c>
      <c r="D13203" t="s">
        <v>58</v>
      </c>
      <c r="E13203" t="s">
        <v>35</v>
      </c>
      <c r="F13203">
        <v>2</v>
      </c>
      <c r="G13203" t="s">
        <v>45</v>
      </c>
      <c r="H13203" t="s">
        <v>2</v>
      </c>
      <c r="I13203" t="s">
        <v>51</v>
      </c>
      <c r="J13203">
        <v>2311.3000000000002</v>
      </c>
    </row>
    <row r="13204" spans="1:10" x14ac:dyDescent="0.25">
      <c r="A13204">
        <v>51</v>
      </c>
      <c r="B13204">
        <v>2017</v>
      </c>
      <c r="C13204" t="s">
        <v>41</v>
      </c>
      <c r="D13204" t="s">
        <v>58</v>
      </c>
      <c r="E13204" t="s">
        <v>35</v>
      </c>
      <c r="F13204">
        <v>3</v>
      </c>
      <c r="G13204" t="s">
        <v>45</v>
      </c>
      <c r="H13204" t="s">
        <v>46</v>
      </c>
      <c r="I13204" t="s">
        <v>51</v>
      </c>
      <c r="J13204">
        <v>2356.6999999999998</v>
      </c>
    </row>
    <row r="13205" spans="1:10" x14ac:dyDescent="0.25">
      <c r="A13205">
        <v>51</v>
      </c>
      <c r="B13205">
        <v>2017</v>
      </c>
      <c r="C13205" t="s">
        <v>41</v>
      </c>
      <c r="D13205" t="s">
        <v>58</v>
      </c>
      <c r="E13205" t="s">
        <v>35</v>
      </c>
      <c r="F13205">
        <v>4</v>
      </c>
      <c r="G13205" t="s">
        <v>45</v>
      </c>
      <c r="H13205" t="s">
        <v>2</v>
      </c>
      <c r="I13205" t="s">
        <v>37</v>
      </c>
      <c r="J13205">
        <v>2106.5</v>
      </c>
    </row>
    <row r="13206" spans="1:10" x14ac:dyDescent="0.25">
      <c r="A13206">
        <v>51</v>
      </c>
      <c r="B13206">
        <v>2017</v>
      </c>
      <c r="C13206" t="s">
        <v>41</v>
      </c>
      <c r="D13206" t="s">
        <v>58</v>
      </c>
      <c r="E13206" t="s">
        <v>35</v>
      </c>
      <c r="F13206">
        <v>5</v>
      </c>
      <c r="G13206" t="s">
        <v>38</v>
      </c>
      <c r="H13206" t="s">
        <v>46</v>
      </c>
      <c r="I13206" t="s">
        <v>37</v>
      </c>
      <c r="J13206">
        <v>2232.3000000000002</v>
      </c>
    </row>
    <row r="13207" spans="1:10" x14ac:dyDescent="0.25">
      <c r="A13207">
        <v>51</v>
      </c>
      <c r="B13207">
        <v>2017</v>
      </c>
      <c r="C13207" t="s">
        <v>41</v>
      </c>
      <c r="D13207" t="s">
        <v>58</v>
      </c>
      <c r="E13207" t="s">
        <v>35</v>
      </c>
      <c r="F13207">
        <v>6</v>
      </c>
      <c r="G13207" t="s">
        <v>38</v>
      </c>
      <c r="H13207" t="s">
        <v>2</v>
      </c>
      <c r="I13207" t="s">
        <v>37</v>
      </c>
      <c r="J13207">
        <v>2019.4</v>
      </c>
    </row>
    <row r="13208" spans="1:10" x14ac:dyDescent="0.25">
      <c r="A13208">
        <v>51</v>
      </c>
      <c r="B13208">
        <v>2017</v>
      </c>
      <c r="C13208" t="s">
        <v>41</v>
      </c>
      <c r="D13208" t="s">
        <v>59</v>
      </c>
      <c r="E13208" t="s">
        <v>35</v>
      </c>
      <c r="F13208">
        <v>1</v>
      </c>
      <c r="G13208" t="s">
        <v>38</v>
      </c>
      <c r="H13208" t="s">
        <v>2</v>
      </c>
      <c r="I13208" t="s">
        <v>37</v>
      </c>
      <c r="J13208">
        <v>2210.9</v>
      </c>
    </row>
    <row r="13209" spans="1:10" x14ac:dyDescent="0.25">
      <c r="A13209">
        <v>51</v>
      </c>
      <c r="B13209">
        <v>2017</v>
      </c>
      <c r="C13209" t="s">
        <v>41</v>
      </c>
      <c r="D13209" t="s">
        <v>59</v>
      </c>
      <c r="E13209" t="s">
        <v>35</v>
      </c>
      <c r="F13209">
        <v>2</v>
      </c>
      <c r="G13209" t="s">
        <v>38</v>
      </c>
      <c r="H13209" t="s">
        <v>2</v>
      </c>
      <c r="I13209" t="s">
        <v>51</v>
      </c>
      <c r="J13209">
        <v>2068.9</v>
      </c>
    </row>
    <row r="13210" spans="1:10" x14ac:dyDescent="0.25">
      <c r="A13210">
        <v>51</v>
      </c>
      <c r="B13210">
        <v>2017</v>
      </c>
      <c r="C13210" t="s">
        <v>41</v>
      </c>
      <c r="D13210" t="s">
        <v>59</v>
      </c>
      <c r="E13210" t="s">
        <v>35</v>
      </c>
      <c r="F13210">
        <v>3</v>
      </c>
      <c r="G13210" t="s">
        <v>45</v>
      </c>
      <c r="H13210" t="s">
        <v>2</v>
      </c>
      <c r="I13210" t="s">
        <v>37</v>
      </c>
      <c r="J13210">
        <v>2509.6</v>
      </c>
    </row>
    <row r="13211" spans="1:10" x14ac:dyDescent="0.25">
      <c r="A13211">
        <v>51</v>
      </c>
      <c r="B13211">
        <v>2017</v>
      </c>
      <c r="C13211" t="s">
        <v>41</v>
      </c>
      <c r="D13211" t="s">
        <v>59</v>
      </c>
      <c r="E13211" t="s">
        <v>35</v>
      </c>
      <c r="F13211">
        <v>4</v>
      </c>
      <c r="G13211" t="s">
        <v>38</v>
      </c>
      <c r="H13211" t="s">
        <v>2</v>
      </c>
      <c r="I13211" t="s">
        <v>51</v>
      </c>
      <c r="J13211">
        <v>1874.9</v>
      </c>
    </row>
    <row r="13212" spans="1:10" x14ac:dyDescent="0.25">
      <c r="A13212">
        <v>51</v>
      </c>
      <c r="B13212">
        <v>2017</v>
      </c>
      <c r="C13212" t="s">
        <v>41</v>
      </c>
      <c r="D13212" t="s">
        <v>59</v>
      </c>
      <c r="E13212" t="s">
        <v>35</v>
      </c>
      <c r="F13212">
        <v>5</v>
      </c>
      <c r="G13212" t="s">
        <v>38</v>
      </c>
      <c r="H13212" t="s">
        <v>2</v>
      </c>
      <c r="I13212" t="s">
        <v>51</v>
      </c>
      <c r="J13212">
        <v>2194.9</v>
      </c>
    </row>
    <row r="13213" spans="1:10" x14ac:dyDescent="0.25">
      <c r="A13213">
        <v>51</v>
      </c>
      <c r="B13213">
        <v>2017</v>
      </c>
      <c r="C13213" t="s">
        <v>41</v>
      </c>
      <c r="D13213" t="s">
        <v>59</v>
      </c>
      <c r="E13213" t="s">
        <v>35</v>
      </c>
      <c r="F13213">
        <v>6</v>
      </c>
      <c r="G13213" t="s">
        <v>38</v>
      </c>
      <c r="H13213" t="s">
        <v>46</v>
      </c>
      <c r="I13213" t="s">
        <v>37</v>
      </c>
      <c r="J13213">
        <v>2421.1</v>
      </c>
    </row>
    <row r="13214" spans="1:10" x14ac:dyDescent="0.25">
      <c r="A13214">
        <v>51</v>
      </c>
      <c r="B13214">
        <v>2018</v>
      </c>
      <c r="C13214" t="s">
        <v>41</v>
      </c>
      <c r="D13214" t="s">
        <v>58</v>
      </c>
      <c r="E13214" t="s">
        <v>35</v>
      </c>
      <c r="F13214">
        <v>1</v>
      </c>
      <c r="G13214" t="s">
        <v>45</v>
      </c>
      <c r="H13214" t="s">
        <v>2</v>
      </c>
      <c r="I13214" t="s">
        <v>37</v>
      </c>
      <c r="J13214">
        <v>2716.6</v>
      </c>
    </row>
    <row r="13215" spans="1:10" x14ac:dyDescent="0.25">
      <c r="A13215">
        <v>51</v>
      </c>
      <c r="B13215">
        <v>2018</v>
      </c>
      <c r="C13215" t="s">
        <v>41</v>
      </c>
      <c r="D13215" t="s">
        <v>58</v>
      </c>
      <c r="E13215" t="s">
        <v>35</v>
      </c>
      <c r="F13215">
        <v>2</v>
      </c>
      <c r="G13215" t="s">
        <v>45</v>
      </c>
      <c r="H13215" t="s">
        <v>46</v>
      </c>
      <c r="I13215" t="s">
        <v>37</v>
      </c>
      <c r="J13215">
        <v>2745.5</v>
      </c>
    </row>
    <row r="13216" spans="1:10" x14ac:dyDescent="0.25">
      <c r="A13216">
        <v>51</v>
      </c>
      <c r="B13216">
        <v>2018</v>
      </c>
      <c r="C13216" t="s">
        <v>41</v>
      </c>
      <c r="D13216" t="s">
        <v>58</v>
      </c>
      <c r="E13216" t="s">
        <v>35</v>
      </c>
      <c r="F13216">
        <v>3</v>
      </c>
      <c r="G13216" t="s">
        <v>38</v>
      </c>
      <c r="H13216" t="s">
        <v>2</v>
      </c>
      <c r="I13216" t="s">
        <v>51</v>
      </c>
      <c r="J13216">
        <v>2428.4</v>
      </c>
    </row>
    <row r="13217" spans="1:10" x14ac:dyDescent="0.25">
      <c r="A13217">
        <v>51</v>
      </c>
      <c r="B13217">
        <v>2018</v>
      </c>
      <c r="C13217" t="s">
        <v>41</v>
      </c>
      <c r="D13217" t="s">
        <v>58</v>
      </c>
      <c r="E13217" t="s">
        <v>35</v>
      </c>
      <c r="F13217">
        <v>4</v>
      </c>
      <c r="G13217" t="s">
        <v>45</v>
      </c>
      <c r="H13217" t="s">
        <v>46</v>
      </c>
      <c r="I13217" t="s">
        <v>51</v>
      </c>
      <c r="J13217">
        <v>2411</v>
      </c>
    </row>
    <row r="13218" spans="1:10" x14ac:dyDescent="0.25">
      <c r="A13218">
        <v>51</v>
      </c>
      <c r="B13218">
        <v>2018</v>
      </c>
      <c r="C13218" t="s">
        <v>41</v>
      </c>
      <c r="D13218" t="s">
        <v>58</v>
      </c>
      <c r="E13218" t="s">
        <v>35</v>
      </c>
      <c r="F13218">
        <v>5</v>
      </c>
      <c r="G13218" t="s">
        <v>45</v>
      </c>
      <c r="H13218" t="s">
        <v>46</v>
      </c>
      <c r="I13218" t="s">
        <v>37</v>
      </c>
      <c r="J13218">
        <v>3118.9</v>
      </c>
    </row>
    <row r="13219" spans="1:10" x14ac:dyDescent="0.25">
      <c r="A13219">
        <v>51</v>
      </c>
      <c r="B13219">
        <v>2018</v>
      </c>
      <c r="C13219" t="s">
        <v>41</v>
      </c>
      <c r="D13219" t="s">
        <v>58</v>
      </c>
      <c r="E13219" t="s">
        <v>35</v>
      </c>
      <c r="F13219">
        <v>6</v>
      </c>
      <c r="G13219" t="s">
        <v>38</v>
      </c>
      <c r="H13219" t="s">
        <v>46</v>
      </c>
      <c r="I13219" t="s">
        <v>51</v>
      </c>
      <c r="J13219">
        <v>2455.3000000000002</v>
      </c>
    </row>
    <row r="13220" spans="1:10" x14ac:dyDescent="0.25">
      <c r="A13220">
        <v>51</v>
      </c>
      <c r="B13220">
        <v>2018</v>
      </c>
      <c r="C13220" t="s">
        <v>41</v>
      </c>
      <c r="D13220" t="s">
        <v>59</v>
      </c>
      <c r="E13220" t="s">
        <v>35</v>
      </c>
      <c r="F13220">
        <v>1</v>
      </c>
      <c r="G13220" t="s">
        <v>38</v>
      </c>
      <c r="H13220" t="s">
        <v>46</v>
      </c>
      <c r="I13220" t="s">
        <v>51</v>
      </c>
      <c r="J13220">
        <v>2469.6</v>
      </c>
    </row>
    <row r="13221" spans="1:10" x14ac:dyDescent="0.25">
      <c r="A13221">
        <v>51</v>
      </c>
      <c r="B13221">
        <v>2018</v>
      </c>
      <c r="C13221" t="s">
        <v>41</v>
      </c>
      <c r="D13221" t="s">
        <v>59</v>
      </c>
      <c r="E13221" t="s">
        <v>35</v>
      </c>
      <c r="F13221">
        <v>2</v>
      </c>
      <c r="G13221" t="s">
        <v>38</v>
      </c>
      <c r="H13221" t="s">
        <v>2</v>
      </c>
      <c r="I13221" t="s">
        <v>37</v>
      </c>
      <c r="J13221">
        <v>2726.2</v>
      </c>
    </row>
    <row r="13222" spans="1:10" x14ac:dyDescent="0.25">
      <c r="A13222">
        <v>51</v>
      </c>
      <c r="B13222">
        <v>2018</v>
      </c>
      <c r="C13222" t="s">
        <v>41</v>
      </c>
      <c r="D13222" t="s">
        <v>59</v>
      </c>
      <c r="E13222" t="s">
        <v>35</v>
      </c>
      <c r="F13222">
        <v>3</v>
      </c>
      <c r="G13222" t="s">
        <v>45</v>
      </c>
      <c r="H13222" t="s">
        <v>46</v>
      </c>
      <c r="I13222" t="s">
        <v>51</v>
      </c>
      <c r="J13222">
        <v>2015.6</v>
      </c>
    </row>
    <row r="13223" spans="1:10" x14ac:dyDescent="0.25">
      <c r="A13223">
        <v>51</v>
      </c>
      <c r="B13223">
        <v>2018</v>
      </c>
      <c r="C13223" t="s">
        <v>41</v>
      </c>
      <c r="D13223" t="s">
        <v>59</v>
      </c>
      <c r="E13223" t="s">
        <v>35</v>
      </c>
      <c r="F13223">
        <v>4</v>
      </c>
      <c r="G13223" t="s">
        <v>45</v>
      </c>
      <c r="H13223" t="s">
        <v>2</v>
      </c>
      <c r="I13223" t="s">
        <v>51</v>
      </c>
      <c r="J13223">
        <v>2279.4</v>
      </c>
    </row>
    <row r="13224" spans="1:10" x14ac:dyDescent="0.25">
      <c r="A13224">
        <v>51</v>
      </c>
      <c r="B13224">
        <v>2018</v>
      </c>
      <c r="C13224" t="s">
        <v>41</v>
      </c>
      <c r="D13224" t="s">
        <v>59</v>
      </c>
      <c r="E13224" t="s">
        <v>35</v>
      </c>
      <c r="F13224">
        <v>5</v>
      </c>
      <c r="G13224" t="s">
        <v>45</v>
      </c>
      <c r="H13224" t="s">
        <v>46</v>
      </c>
      <c r="I13224" t="s">
        <v>51</v>
      </c>
      <c r="J13224">
        <v>2384.9</v>
      </c>
    </row>
    <row r="13225" spans="1:10" x14ac:dyDescent="0.25">
      <c r="A13225">
        <v>51</v>
      </c>
      <c r="B13225">
        <v>2018</v>
      </c>
      <c r="C13225" t="s">
        <v>41</v>
      </c>
      <c r="D13225" t="s">
        <v>59</v>
      </c>
      <c r="E13225" t="s">
        <v>35</v>
      </c>
      <c r="F13225">
        <v>6</v>
      </c>
      <c r="G13225" t="s">
        <v>45</v>
      </c>
      <c r="H13225" t="s">
        <v>2</v>
      </c>
      <c r="I13225" t="s">
        <v>51</v>
      </c>
      <c r="J13225">
        <v>2171.1</v>
      </c>
    </row>
    <row r="13226" spans="1:10" x14ac:dyDescent="0.25">
      <c r="A13226">
        <v>52</v>
      </c>
      <c r="B13226">
        <v>2017</v>
      </c>
      <c r="C13226" t="s">
        <v>41</v>
      </c>
      <c r="D13226" t="s">
        <v>58</v>
      </c>
      <c r="E13226" t="s">
        <v>35</v>
      </c>
      <c r="F13226">
        <v>1</v>
      </c>
      <c r="G13226" t="s">
        <v>45</v>
      </c>
      <c r="H13226" t="s">
        <v>2</v>
      </c>
      <c r="I13226" t="s">
        <v>51</v>
      </c>
      <c r="J13226">
        <v>2297.6</v>
      </c>
    </row>
    <row r="13227" spans="1:10" x14ac:dyDescent="0.25">
      <c r="A13227">
        <v>52</v>
      </c>
      <c r="B13227">
        <v>2017</v>
      </c>
      <c r="C13227" t="s">
        <v>41</v>
      </c>
      <c r="D13227" t="s">
        <v>58</v>
      </c>
      <c r="E13227" t="s">
        <v>35</v>
      </c>
      <c r="F13227">
        <v>2</v>
      </c>
      <c r="G13227" t="s">
        <v>38</v>
      </c>
      <c r="H13227" t="s">
        <v>46</v>
      </c>
      <c r="I13227" t="s">
        <v>37</v>
      </c>
      <c r="J13227">
        <v>2061.1</v>
      </c>
    </row>
    <row r="13228" spans="1:10" x14ac:dyDescent="0.25">
      <c r="A13228">
        <v>52</v>
      </c>
      <c r="B13228">
        <v>2017</v>
      </c>
      <c r="C13228" t="s">
        <v>41</v>
      </c>
      <c r="D13228" t="s">
        <v>58</v>
      </c>
      <c r="E13228" t="s">
        <v>35</v>
      </c>
      <c r="F13228">
        <v>3</v>
      </c>
      <c r="G13228" t="s">
        <v>38</v>
      </c>
      <c r="H13228" t="s">
        <v>46</v>
      </c>
      <c r="I13228" t="s">
        <v>37</v>
      </c>
      <c r="J13228">
        <v>2084.8000000000002</v>
      </c>
    </row>
    <row r="13229" spans="1:10" x14ac:dyDescent="0.25">
      <c r="A13229">
        <v>52</v>
      </c>
      <c r="B13229">
        <v>2017</v>
      </c>
      <c r="C13229" t="s">
        <v>41</v>
      </c>
      <c r="D13229" t="s">
        <v>58</v>
      </c>
      <c r="E13229" t="s">
        <v>35</v>
      </c>
      <c r="F13229">
        <v>4</v>
      </c>
      <c r="G13229" t="s">
        <v>38</v>
      </c>
      <c r="H13229" t="s">
        <v>46</v>
      </c>
      <c r="I13229" t="s">
        <v>51</v>
      </c>
      <c r="J13229">
        <v>2232.6999999999998</v>
      </c>
    </row>
    <row r="13230" spans="1:10" x14ac:dyDescent="0.25">
      <c r="A13230">
        <v>52</v>
      </c>
      <c r="B13230">
        <v>2017</v>
      </c>
      <c r="C13230" t="s">
        <v>41</v>
      </c>
      <c r="D13230" t="s">
        <v>58</v>
      </c>
      <c r="E13230" t="s">
        <v>35</v>
      </c>
      <c r="F13230">
        <v>5</v>
      </c>
      <c r="G13230" t="s">
        <v>38</v>
      </c>
      <c r="H13230" t="s">
        <v>2</v>
      </c>
      <c r="I13230" t="s">
        <v>37</v>
      </c>
      <c r="J13230">
        <v>1852</v>
      </c>
    </row>
    <row r="13231" spans="1:10" x14ac:dyDescent="0.25">
      <c r="A13231">
        <v>52</v>
      </c>
      <c r="B13231">
        <v>2017</v>
      </c>
      <c r="C13231" t="s">
        <v>41</v>
      </c>
      <c r="D13231" t="s">
        <v>58</v>
      </c>
      <c r="E13231" t="s">
        <v>35</v>
      </c>
      <c r="F13231">
        <v>6</v>
      </c>
      <c r="G13231" t="s">
        <v>45</v>
      </c>
      <c r="H13231" t="s">
        <v>46</v>
      </c>
      <c r="I13231" t="s">
        <v>51</v>
      </c>
      <c r="J13231">
        <v>2475.3000000000002</v>
      </c>
    </row>
    <row r="13232" spans="1:10" x14ac:dyDescent="0.25">
      <c r="A13232">
        <v>52</v>
      </c>
      <c r="B13232">
        <v>2017</v>
      </c>
      <c r="C13232" t="s">
        <v>41</v>
      </c>
      <c r="D13232" t="s">
        <v>59</v>
      </c>
      <c r="E13232" t="s">
        <v>35</v>
      </c>
      <c r="F13232">
        <v>1</v>
      </c>
      <c r="G13232" t="s">
        <v>38</v>
      </c>
      <c r="H13232" t="s">
        <v>2</v>
      </c>
      <c r="I13232" t="s">
        <v>37</v>
      </c>
      <c r="J13232">
        <v>2073.6</v>
      </c>
    </row>
    <row r="13233" spans="1:10" x14ac:dyDescent="0.25">
      <c r="A13233">
        <v>52</v>
      </c>
      <c r="B13233">
        <v>2017</v>
      </c>
      <c r="C13233" t="s">
        <v>41</v>
      </c>
      <c r="D13233" t="s">
        <v>59</v>
      </c>
      <c r="E13233" t="s">
        <v>35</v>
      </c>
      <c r="F13233">
        <v>2</v>
      </c>
      <c r="G13233" t="s">
        <v>38</v>
      </c>
      <c r="H13233" t="s">
        <v>2</v>
      </c>
      <c r="I13233" t="s">
        <v>51</v>
      </c>
      <c r="J13233">
        <v>2246</v>
      </c>
    </row>
    <row r="13234" spans="1:10" x14ac:dyDescent="0.25">
      <c r="A13234">
        <v>52</v>
      </c>
      <c r="B13234">
        <v>2017</v>
      </c>
      <c r="C13234" t="s">
        <v>41</v>
      </c>
      <c r="D13234" t="s">
        <v>59</v>
      </c>
      <c r="E13234" t="s">
        <v>35</v>
      </c>
      <c r="F13234">
        <v>3</v>
      </c>
      <c r="G13234" t="s">
        <v>45</v>
      </c>
      <c r="H13234" t="s">
        <v>2</v>
      </c>
      <c r="I13234" t="s">
        <v>37</v>
      </c>
      <c r="J13234">
        <v>1745.7</v>
      </c>
    </row>
    <row r="13235" spans="1:10" x14ac:dyDescent="0.25">
      <c r="A13235">
        <v>52</v>
      </c>
      <c r="B13235">
        <v>2017</v>
      </c>
      <c r="C13235" t="s">
        <v>41</v>
      </c>
      <c r="D13235" t="s">
        <v>59</v>
      </c>
      <c r="E13235" t="s">
        <v>35</v>
      </c>
      <c r="F13235">
        <v>4</v>
      </c>
      <c r="G13235" t="s">
        <v>38</v>
      </c>
      <c r="H13235" t="s">
        <v>2</v>
      </c>
      <c r="I13235" t="s">
        <v>37</v>
      </c>
      <c r="J13235">
        <v>1755</v>
      </c>
    </row>
    <row r="13236" spans="1:10" x14ac:dyDescent="0.25">
      <c r="A13236">
        <v>52</v>
      </c>
      <c r="B13236">
        <v>2017</v>
      </c>
      <c r="C13236" t="s">
        <v>41</v>
      </c>
      <c r="D13236" t="s">
        <v>59</v>
      </c>
      <c r="E13236" t="s">
        <v>35</v>
      </c>
      <c r="F13236">
        <v>5</v>
      </c>
      <c r="G13236" t="s">
        <v>38</v>
      </c>
      <c r="H13236" t="s">
        <v>2</v>
      </c>
      <c r="I13236" t="s">
        <v>51</v>
      </c>
      <c r="J13236">
        <v>1851.8</v>
      </c>
    </row>
    <row r="13237" spans="1:10" x14ac:dyDescent="0.25">
      <c r="A13237">
        <v>52</v>
      </c>
      <c r="B13237">
        <v>2017</v>
      </c>
      <c r="C13237" t="s">
        <v>41</v>
      </c>
      <c r="D13237" t="s">
        <v>59</v>
      </c>
      <c r="E13237" t="s">
        <v>35</v>
      </c>
      <c r="F13237">
        <v>6</v>
      </c>
      <c r="G13237" t="s">
        <v>38</v>
      </c>
      <c r="H13237" t="s">
        <v>2</v>
      </c>
      <c r="I13237" t="s">
        <v>37</v>
      </c>
      <c r="J13237">
        <v>2038.7</v>
      </c>
    </row>
    <row r="13238" spans="1:10" x14ac:dyDescent="0.25">
      <c r="A13238">
        <v>52</v>
      </c>
      <c r="B13238">
        <v>2018</v>
      </c>
      <c r="C13238" t="s">
        <v>41</v>
      </c>
      <c r="D13238" t="s">
        <v>58</v>
      </c>
      <c r="E13238" t="s">
        <v>35</v>
      </c>
      <c r="F13238">
        <v>1</v>
      </c>
      <c r="G13238" t="s">
        <v>45</v>
      </c>
      <c r="H13238" t="s">
        <v>46</v>
      </c>
      <c r="I13238" t="s">
        <v>51</v>
      </c>
      <c r="J13238">
        <v>1996.7</v>
      </c>
    </row>
    <row r="13239" spans="1:10" x14ac:dyDescent="0.25">
      <c r="A13239">
        <v>52</v>
      </c>
      <c r="B13239">
        <v>2018</v>
      </c>
      <c r="C13239" t="s">
        <v>41</v>
      </c>
      <c r="D13239" t="s">
        <v>58</v>
      </c>
      <c r="E13239" t="s">
        <v>35</v>
      </c>
      <c r="F13239">
        <v>2</v>
      </c>
      <c r="G13239" t="s">
        <v>45</v>
      </c>
      <c r="H13239" t="s">
        <v>2</v>
      </c>
      <c r="I13239" t="s">
        <v>37</v>
      </c>
      <c r="J13239">
        <v>2152.1</v>
      </c>
    </row>
    <row r="13240" spans="1:10" x14ac:dyDescent="0.25">
      <c r="A13240">
        <v>52</v>
      </c>
      <c r="B13240">
        <v>2018</v>
      </c>
      <c r="C13240" t="s">
        <v>41</v>
      </c>
      <c r="D13240" t="s">
        <v>58</v>
      </c>
      <c r="E13240" t="s">
        <v>35</v>
      </c>
      <c r="F13240">
        <v>3</v>
      </c>
      <c r="G13240" t="s">
        <v>45</v>
      </c>
      <c r="H13240" t="s">
        <v>2</v>
      </c>
      <c r="I13240" t="s">
        <v>51</v>
      </c>
      <c r="J13240">
        <v>1673.4</v>
      </c>
    </row>
    <row r="13241" spans="1:10" x14ac:dyDescent="0.25">
      <c r="A13241">
        <v>52</v>
      </c>
      <c r="B13241">
        <v>2018</v>
      </c>
      <c r="C13241" t="s">
        <v>41</v>
      </c>
      <c r="D13241" t="s">
        <v>58</v>
      </c>
      <c r="E13241" t="s">
        <v>35</v>
      </c>
      <c r="F13241">
        <v>4</v>
      </c>
      <c r="G13241" t="s">
        <v>38</v>
      </c>
      <c r="H13241" t="s">
        <v>46</v>
      </c>
      <c r="I13241" t="s">
        <v>37</v>
      </c>
      <c r="J13241">
        <v>2712.1</v>
      </c>
    </row>
    <row r="13242" spans="1:10" x14ac:dyDescent="0.25">
      <c r="A13242">
        <v>52</v>
      </c>
      <c r="B13242">
        <v>2018</v>
      </c>
      <c r="C13242" t="s">
        <v>41</v>
      </c>
      <c r="D13242" t="s">
        <v>58</v>
      </c>
      <c r="E13242" t="s">
        <v>35</v>
      </c>
      <c r="F13242">
        <v>5</v>
      </c>
      <c r="G13242" t="s">
        <v>38</v>
      </c>
      <c r="H13242" t="s">
        <v>46</v>
      </c>
      <c r="I13242" t="s">
        <v>51</v>
      </c>
      <c r="J13242">
        <v>2646.7</v>
      </c>
    </row>
    <row r="13243" spans="1:10" x14ac:dyDescent="0.25">
      <c r="A13243">
        <v>52</v>
      </c>
      <c r="B13243">
        <v>2018</v>
      </c>
      <c r="C13243" t="s">
        <v>41</v>
      </c>
      <c r="D13243" t="s">
        <v>58</v>
      </c>
      <c r="E13243" t="s">
        <v>35</v>
      </c>
      <c r="F13243">
        <v>6</v>
      </c>
      <c r="G13243" t="s">
        <v>45</v>
      </c>
      <c r="H13243" t="s">
        <v>46</v>
      </c>
      <c r="I13243" t="s">
        <v>51</v>
      </c>
      <c r="J13243">
        <v>2322.1</v>
      </c>
    </row>
    <row r="13244" spans="1:10" x14ac:dyDescent="0.25">
      <c r="A13244">
        <v>52</v>
      </c>
      <c r="B13244">
        <v>2018</v>
      </c>
      <c r="C13244" t="s">
        <v>41</v>
      </c>
      <c r="D13244" t="s">
        <v>59</v>
      </c>
      <c r="E13244" t="s">
        <v>35</v>
      </c>
      <c r="F13244">
        <v>1</v>
      </c>
      <c r="G13244" t="s">
        <v>38</v>
      </c>
      <c r="H13244" t="s">
        <v>2</v>
      </c>
      <c r="I13244" t="s">
        <v>37</v>
      </c>
      <c r="J13244">
        <v>1979.5</v>
      </c>
    </row>
    <row r="13245" spans="1:10" x14ac:dyDescent="0.25">
      <c r="A13245">
        <v>52</v>
      </c>
      <c r="B13245">
        <v>2018</v>
      </c>
      <c r="C13245" t="s">
        <v>41</v>
      </c>
      <c r="D13245" t="s">
        <v>59</v>
      </c>
      <c r="E13245" t="s">
        <v>35</v>
      </c>
      <c r="F13245">
        <v>2</v>
      </c>
      <c r="G13245" t="s">
        <v>38</v>
      </c>
      <c r="H13245" t="s">
        <v>2</v>
      </c>
      <c r="I13245" t="s">
        <v>37</v>
      </c>
      <c r="J13245">
        <v>1954.1</v>
      </c>
    </row>
    <row r="13246" spans="1:10" x14ac:dyDescent="0.25">
      <c r="A13246">
        <v>52</v>
      </c>
      <c r="B13246">
        <v>2018</v>
      </c>
      <c r="C13246" t="s">
        <v>41</v>
      </c>
      <c r="D13246" t="s">
        <v>59</v>
      </c>
      <c r="E13246" t="s">
        <v>35</v>
      </c>
      <c r="F13246">
        <v>3</v>
      </c>
      <c r="G13246" t="s">
        <v>45</v>
      </c>
      <c r="H13246" t="s">
        <v>46</v>
      </c>
      <c r="I13246" t="s">
        <v>37</v>
      </c>
      <c r="J13246">
        <v>2484</v>
      </c>
    </row>
    <row r="13247" spans="1:10" x14ac:dyDescent="0.25">
      <c r="A13247">
        <v>52</v>
      </c>
      <c r="B13247">
        <v>2018</v>
      </c>
      <c r="C13247" t="s">
        <v>41</v>
      </c>
      <c r="D13247" t="s">
        <v>59</v>
      </c>
      <c r="E13247" t="s">
        <v>35</v>
      </c>
      <c r="F13247">
        <v>4</v>
      </c>
      <c r="G13247" t="s">
        <v>38</v>
      </c>
      <c r="H13247" t="s">
        <v>46</v>
      </c>
      <c r="I13247" t="s">
        <v>51</v>
      </c>
      <c r="J13247">
        <v>1724.8</v>
      </c>
    </row>
    <row r="13248" spans="1:10" x14ac:dyDescent="0.25">
      <c r="A13248">
        <v>52</v>
      </c>
      <c r="B13248">
        <v>2018</v>
      </c>
      <c r="C13248" t="s">
        <v>41</v>
      </c>
      <c r="D13248" t="s">
        <v>59</v>
      </c>
      <c r="E13248" t="s">
        <v>35</v>
      </c>
      <c r="F13248">
        <v>5</v>
      </c>
      <c r="G13248" t="s">
        <v>45</v>
      </c>
      <c r="H13248" t="s">
        <v>46</v>
      </c>
      <c r="I13248" t="s">
        <v>37</v>
      </c>
      <c r="J13248">
        <v>2331.6999999999998</v>
      </c>
    </row>
    <row r="13249" spans="1:10" x14ac:dyDescent="0.25">
      <c r="A13249">
        <v>52</v>
      </c>
      <c r="B13249">
        <v>2018</v>
      </c>
      <c r="C13249" t="s">
        <v>41</v>
      </c>
      <c r="D13249" t="s">
        <v>59</v>
      </c>
      <c r="E13249" t="s">
        <v>35</v>
      </c>
      <c r="F13249">
        <v>6</v>
      </c>
      <c r="G13249" t="s">
        <v>38</v>
      </c>
      <c r="H13249" t="s">
        <v>46</v>
      </c>
      <c r="I13249" t="s">
        <v>37</v>
      </c>
      <c r="J13249">
        <v>2530.6</v>
      </c>
    </row>
    <row r="13250" spans="1:10" x14ac:dyDescent="0.25">
      <c r="A13250">
        <v>53</v>
      </c>
      <c r="B13250">
        <v>2017</v>
      </c>
      <c r="C13250" t="s">
        <v>41</v>
      </c>
      <c r="D13250" t="s">
        <v>58</v>
      </c>
      <c r="E13250" t="s">
        <v>35</v>
      </c>
      <c r="F13250">
        <v>1</v>
      </c>
      <c r="G13250" t="s">
        <v>45</v>
      </c>
      <c r="H13250" t="s">
        <v>46</v>
      </c>
      <c r="I13250" t="s">
        <v>51</v>
      </c>
      <c r="J13250">
        <v>2739.2</v>
      </c>
    </row>
    <row r="13251" spans="1:10" x14ac:dyDescent="0.25">
      <c r="A13251">
        <v>53</v>
      </c>
      <c r="B13251">
        <v>2017</v>
      </c>
      <c r="C13251" t="s">
        <v>41</v>
      </c>
      <c r="D13251" t="s">
        <v>58</v>
      </c>
      <c r="E13251" t="s">
        <v>35</v>
      </c>
      <c r="F13251">
        <v>2</v>
      </c>
      <c r="G13251" t="s">
        <v>38</v>
      </c>
      <c r="H13251" t="s">
        <v>46</v>
      </c>
      <c r="I13251" t="s">
        <v>37</v>
      </c>
      <c r="J13251">
        <v>2400</v>
      </c>
    </row>
    <row r="13252" spans="1:10" x14ac:dyDescent="0.25">
      <c r="A13252">
        <v>53</v>
      </c>
      <c r="B13252">
        <v>2017</v>
      </c>
      <c r="C13252" t="s">
        <v>41</v>
      </c>
      <c r="D13252" t="s">
        <v>58</v>
      </c>
      <c r="E13252" t="s">
        <v>35</v>
      </c>
      <c r="F13252">
        <v>3</v>
      </c>
      <c r="G13252" t="s">
        <v>38</v>
      </c>
      <c r="H13252" t="s">
        <v>2</v>
      </c>
      <c r="I13252" t="s">
        <v>37</v>
      </c>
      <c r="J13252">
        <v>2813.9</v>
      </c>
    </row>
    <row r="13253" spans="1:10" x14ac:dyDescent="0.25">
      <c r="A13253">
        <v>53</v>
      </c>
      <c r="B13253">
        <v>2017</v>
      </c>
      <c r="C13253" t="s">
        <v>41</v>
      </c>
      <c r="D13253" t="s">
        <v>58</v>
      </c>
      <c r="E13253" t="s">
        <v>35</v>
      </c>
      <c r="F13253">
        <v>4</v>
      </c>
      <c r="G13253" t="s">
        <v>45</v>
      </c>
      <c r="H13253" t="s">
        <v>2</v>
      </c>
      <c r="I13253" t="s">
        <v>51</v>
      </c>
      <c r="J13253">
        <v>2408.8000000000002</v>
      </c>
    </row>
    <row r="13254" spans="1:10" x14ac:dyDescent="0.25">
      <c r="A13254">
        <v>53</v>
      </c>
      <c r="B13254">
        <v>2017</v>
      </c>
      <c r="C13254" t="s">
        <v>41</v>
      </c>
      <c r="D13254" t="s">
        <v>58</v>
      </c>
      <c r="E13254" t="s">
        <v>35</v>
      </c>
      <c r="F13254">
        <v>5</v>
      </c>
      <c r="G13254" t="s">
        <v>45</v>
      </c>
      <c r="H13254" t="s">
        <v>46</v>
      </c>
      <c r="I13254" t="s">
        <v>37</v>
      </c>
      <c r="J13254">
        <v>2130.5</v>
      </c>
    </row>
    <row r="13255" spans="1:10" x14ac:dyDescent="0.25">
      <c r="A13255">
        <v>53</v>
      </c>
      <c r="B13255">
        <v>2017</v>
      </c>
      <c r="C13255" t="s">
        <v>41</v>
      </c>
      <c r="D13255" t="s">
        <v>58</v>
      </c>
      <c r="E13255" t="s">
        <v>35</v>
      </c>
      <c r="F13255">
        <v>6</v>
      </c>
      <c r="G13255" t="s">
        <v>45</v>
      </c>
      <c r="H13255" t="s">
        <v>2</v>
      </c>
      <c r="I13255" t="s">
        <v>37</v>
      </c>
      <c r="J13255">
        <v>2025.3</v>
      </c>
    </row>
    <row r="13256" spans="1:10" x14ac:dyDescent="0.25">
      <c r="A13256">
        <v>53</v>
      </c>
      <c r="B13256">
        <v>2017</v>
      </c>
      <c r="C13256" t="s">
        <v>41</v>
      </c>
      <c r="D13256" t="s">
        <v>59</v>
      </c>
      <c r="E13256" t="s">
        <v>35</v>
      </c>
      <c r="F13256">
        <v>1</v>
      </c>
      <c r="G13256" t="s">
        <v>38</v>
      </c>
      <c r="H13256" t="s">
        <v>2</v>
      </c>
      <c r="I13256" t="s">
        <v>37</v>
      </c>
      <c r="J13256">
        <v>1760.4</v>
      </c>
    </row>
    <row r="13257" spans="1:10" x14ac:dyDescent="0.25">
      <c r="A13257">
        <v>53</v>
      </c>
      <c r="B13257">
        <v>2017</v>
      </c>
      <c r="C13257" t="s">
        <v>41</v>
      </c>
      <c r="D13257" t="s">
        <v>59</v>
      </c>
      <c r="E13257" t="s">
        <v>35</v>
      </c>
      <c r="F13257">
        <v>2</v>
      </c>
      <c r="G13257" t="s">
        <v>45</v>
      </c>
      <c r="H13257" t="s">
        <v>46</v>
      </c>
      <c r="I13257" t="s">
        <v>51</v>
      </c>
      <c r="J13257">
        <v>2072.1</v>
      </c>
    </row>
    <row r="13258" spans="1:10" x14ac:dyDescent="0.25">
      <c r="A13258">
        <v>53</v>
      </c>
      <c r="B13258">
        <v>2017</v>
      </c>
      <c r="C13258" t="s">
        <v>41</v>
      </c>
      <c r="D13258" t="s">
        <v>59</v>
      </c>
      <c r="E13258" t="s">
        <v>35</v>
      </c>
      <c r="F13258">
        <v>3</v>
      </c>
      <c r="G13258" t="s">
        <v>38</v>
      </c>
      <c r="H13258" t="s">
        <v>2</v>
      </c>
      <c r="I13258" t="s">
        <v>51</v>
      </c>
      <c r="J13258">
        <v>1426.1</v>
      </c>
    </row>
    <row r="13259" spans="1:10" x14ac:dyDescent="0.25">
      <c r="A13259">
        <v>53</v>
      </c>
      <c r="B13259">
        <v>2017</v>
      </c>
      <c r="C13259" t="s">
        <v>41</v>
      </c>
      <c r="D13259" t="s">
        <v>59</v>
      </c>
      <c r="E13259" t="s">
        <v>35</v>
      </c>
      <c r="F13259">
        <v>4</v>
      </c>
      <c r="G13259" t="s">
        <v>38</v>
      </c>
      <c r="H13259" t="s">
        <v>2</v>
      </c>
      <c r="I13259" t="s">
        <v>51</v>
      </c>
      <c r="J13259">
        <v>2297.8000000000002</v>
      </c>
    </row>
    <row r="13260" spans="1:10" x14ac:dyDescent="0.25">
      <c r="A13260">
        <v>53</v>
      </c>
      <c r="B13260">
        <v>2017</v>
      </c>
      <c r="C13260" t="s">
        <v>41</v>
      </c>
      <c r="D13260" t="s">
        <v>59</v>
      </c>
      <c r="E13260" t="s">
        <v>35</v>
      </c>
      <c r="F13260">
        <v>5</v>
      </c>
      <c r="G13260" t="s">
        <v>45</v>
      </c>
      <c r="H13260" t="s">
        <v>2</v>
      </c>
      <c r="I13260" t="s">
        <v>37</v>
      </c>
      <c r="J13260">
        <v>1831.3</v>
      </c>
    </row>
    <row r="13261" spans="1:10" x14ac:dyDescent="0.25">
      <c r="A13261">
        <v>53</v>
      </c>
      <c r="B13261">
        <v>2017</v>
      </c>
      <c r="C13261" t="s">
        <v>41</v>
      </c>
      <c r="D13261" t="s">
        <v>59</v>
      </c>
      <c r="E13261" t="s">
        <v>35</v>
      </c>
      <c r="F13261">
        <v>6</v>
      </c>
      <c r="G13261" t="s">
        <v>38</v>
      </c>
      <c r="H13261" t="s">
        <v>46</v>
      </c>
      <c r="I13261" t="s">
        <v>37</v>
      </c>
      <c r="J13261">
        <v>2368</v>
      </c>
    </row>
    <row r="13262" spans="1:10" x14ac:dyDescent="0.25">
      <c r="A13262">
        <v>53</v>
      </c>
      <c r="B13262">
        <v>2018</v>
      </c>
      <c r="C13262" t="s">
        <v>41</v>
      </c>
      <c r="D13262" t="s">
        <v>58</v>
      </c>
      <c r="E13262" t="s">
        <v>35</v>
      </c>
      <c r="F13262">
        <v>1</v>
      </c>
      <c r="G13262" t="s">
        <v>45</v>
      </c>
      <c r="H13262" t="s">
        <v>46</v>
      </c>
      <c r="I13262" t="s">
        <v>37</v>
      </c>
      <c r="J13262">
        <v>2698.1</v>
      </c>
    </row>
    <row r="13263" spans="1:10" x14ac:dyDescent="0.25">
      <c r="A13263">
        <v>53</v>
      </c>
      <c r="B13263">
        <v>2018</v>
      </c>
      <c r="C13263" t="s">
        <v>41</v>
      </c>
      <c r="D13263" t="s">
        <v>58</v>
      </c>
      <c r="E13263" t="s">
        <v>35</v>
      </c>
      <c r="F13263">
        <v>2</v>
      </c>
      <c r="G13263" t="s">
        <v>45</v>
      </c>
      <c r="H13263" t="s">
        <v>2</v>
      </c>
      <c r="I13263" t="s">
        <v>51</v>
      </c>
      <c r="J13263">
        <v>2841.7</v>
      </c>
    </row>
    <row r="13264" spans="1:10" x14ac:dyDescent="0.25">
      <c r="A13264">
        <v>53</v>
      </c>
      <c r="B13264">
        <v>2018</v>
      </c>
      <c r="C13264" t="s">
        <v>41</v>
      </c>
      <c r="D13264" t="s">
        <v>58</v>
      </c>
      <c r="E13264" t="s">
        <v>35</v>
      </c>
      <c r="F13264">
        <v>3</v>
      </c>
      <c r="G13264" t="s">
        <v>45</v>
      </c>
      <c r="H13264" t="s">
        <v>46</v>
      </c>
      <c r="I13264" t="s">
        <v>51</v>
      </c>
      <c r="J13264">
        <v>2413.1</v>
      </c>
    </row>
    <row r="13265" spans="1:10" x14ac:dyDescent="0.25">
      <c r="A13265">
        <v>53</v>
      </c>
      <c r="B13265">
        <v>2018</v>
      </c>
      <c r="C13265" t="s">
        <v>41</v>
      </c>
      <c r="D13265" t="s">
        <v>58</v>
      </c>
      <c r="E13265" t="s">
        <v>35</v>
      </c>
      <c r="F13265">
        <v>4</v>
      </c>
      <c r="G13265" t="s">
        <v>45</v>
      </c>
      <c r="H13265" t="s">
        <v>46</v>
      </c>
      <c r="I13265" t="s">
        <v>51</v>
      </c>
      <c r="J13265">
        <v>2379.1</v>
      </c>
    </row>
    <row r="13266" spans="1:10" x14ac:dyDescent="0.25">
      <c r="A13266">
        <v>53</v>
      </c>
      <c r="B13266">
        <v>2018</v>
      </c>
      <c r="C13266" t="s">
        <v>41</v>
      </c>
      <c r="D13266" t="s">
        <v>58</v>
      </c>
      <c r="E13266" t="s">
        <v>35</v>
      </c>
      <c r="F13266">
        <v>5</v>
      </c>
      <c r="G13266" t="s">
        <v>45</v>
      </c>
      <c r="H13266" t="s">
        <v>2</v>
      </c>
      <c r="I13266" t="s">
        <v>51</v>
      </c>
      <c r="J13266">
        <v>1923.9</v>
      </c>
    </row>
    <row r="13267" spans="1:10" x14ac:dyDescent="0.25">
      <c r="A13267">
        <v>53</v>
      </c>
      <c r="B13267">
        <v>2018</v>
      </c>
      <c r="C13267" t="s">
        <v>41</v>
      </c>
      <c r="D13267" t="s">
        <v>58</v>
      </c>
      <c r="E13267" t="s">
        <v>35</v>
      </c>
      <c r="F13267">
        <v>6</v>
      </c>
      <c r="G13267" t="s">
        <v>45</v>
      </c>
      <c r="H13267" t="s">
        <v>2</v>
      </c>
      <c r="I13267" t="s">
        <v>37</v>
      </c>
      <c r="J13267">
        <v>2406.6999999999998</v>
      </c>
    </row>
    <row r="13268" spans="1:10" x14ac:dyDescent="0.25">
      <c r="A13268">
        <v>53</v>
      </c>
      <c r="B13268">
        <v>2018</v>
      </c>
      <c r="C13268" t="s">
        <v>41</v>
      </c>
      <c r="D13268" t="s">
        <v>59</v>
      </c>
      <c r="E13268" t="s">
        <v>35</v>
      </c>
      <c r="F13268">
        <v>1</v>
      </c>
      <c r="G13268" t="s">
        <v>38</v>
      </c>
      <c r="H13268" t="s">
        <v>46</v>
      </c>
      <c r="I13268" t="s">
        <v>51</v>
      </c>
      <c r="J13268">
        <v>2399.1999999999998</v>
      </c>
    </row>
    <row r="13269" spans="1:10" x14ac:dyDescent="0.25">
      <c r="A13269">
        <v>53</v>
      </c>
      <c r="B13269">
        <v>2018</v>
      </c>
      <c r="C13269" t="s">
        <v>41</v>
      </c>
      <c r="D13269" t="s">
        <v>59</v>
      </c>
      <c r="E13269" t="s">
        <v>35</v>
      </c>
      <c r="F13269">
        <v>2</v>
      </c>
      <c r="G13269" t="s">
        <v>45</v>
      </c>
      <c r="H13269" t="s">
        <v>2</v>
      </c>
      <c r="I13269" t="s">
        <v>37</v>
      </c>
      <c r="J13269">
        <v>2295</v>
      </c>
    </row>
    <row r="13270" spans="1:10" x14ac:dyDescent="0.25">
      <c r="A13270">
        <v>53</v>
      </c>
      <c r="B13270">
        <v>2018</v>
      </c>
      <c r="C13270" t="s">
        <v>41</v>
      </c>
      <c r="D13270" t="s">
        <v>59</v>
      </c>
      <c r="E13270" t="s">
        <v>35</v>
      </c>
      <c r="F13270">
        <v>3</v>
      </c>
      <c r="G13270" t="s">
        <v>38</v>
      </c>
      <c r="H13270" t="s">
        <v>2</v>
      </c>
      <c r="I13270" t="s">
        <v>51</v>
      </c>
      <c r="J13270">
        <v>1775.4</v>
      </c>
    </row>
    <row r="13271" spans="1:10" x14ac:dyDescent="0.25">
      <c r="A13271">
        <v>53</v>
      </c>
      <c r="B13271">
        <v>2018</v>
      </c>
      <c r="C13271" t="s">
        <v>41</v>
      </c>
      <c r="D13271" t="s">
        <v>59</v>
      </c>
      <c r="E13271" t="s">
        <v>35</v>
      </c>
      <c r="F13271">
        <v>4</v>
      </c>
      <c r="G13271" t="s">
        <v>45</v>
      </c>
      <c r="H13271" t="s">
        <v>46</v>
      </c>
      <c r="I13271" t="s">
        <v>51</v>
      </c>
      <c r="J13271">
        <v>2095.1</v>
      </c>
    </row>
    <row r="13272" spans="1:10" x14ac:dyDescent="0.25">
      <c r="A13272">
        <v>53</v>
      </c>
      <c r="B13272">
        <v>2018</v>
      </c>
      <c r="C13272" t="s">
        <v>41</v>
      </c>
      <c r="D13272" t="s">
        <v>59</v>
      </c>
      <c r="E13272" t="s">
        <v>35</v>
      </c>
      <c r="F13272">
        <v>5</v>
      </c>
      <c r="G13272" t="s">
        <v>38</v>
      </c>
      <c r="H13272" t="s">
        <v>2</v>
      </c>
      <c r="I13272" t="s">
        <v>37</v>
      </c>
      <c r="J13272">
        <v>2320.5</v>
      </c>
    </row>
    <row r="13273" spans="1:10" x14ac:dyDescent="0.25">
      <c r="A13273">
        <v>53</v>
      </c>
      <c r="B13273">
        <v>2018</v>
      </c>
      <c r="C13273" t="s">
        <v>41</v>
      </c>
      <c r="D13273" t="s">
        <v>59</v>
      </c>
      <c r="E13273" t="s">
        <v>35</v>
      </c>
      <c r="F13273">
        <v>6</v>
      </c>
      <c r="G13273" t="s">
        <v>45</v>
      </c>
      <c r="H13273" t="s">
        <v>2</v>
      </c>
      <c r="I13273" t="s">
        <v>37</v>
      </c>
      <c r="J13273">
        <v>2598.6</v>
      </c>
    </row>
    <row r="13274" spans="1:10" x14ac:dyDescent="0.25">
      <c r="A13274">
        <v>54</v>
      </c>
      <c r="B13274">
        <v>2017</v>
      </c>
      <c r="C13274" t="s">
        <v>41</v>
      </c>
      <c r="D13274" t="s">
        <v>58</v>
      </c>
      <c r="E13274" t="s">
        <v>35</v>
      </c>
      <c r="F13274">
        <v>1</v>
      </c>
      <c r="G13274" t="s">
        <v>45</v>
      </c>
      <c r="H13274" t="s">
        <v>46</v>
      </c>
      <c r="I13274" t="s">
        <v>51</v>
      </c>
      <c r="J13274">
        <v>1921.2</v>
      </c>
    </row>
    <row r="13275" spans="1:10" x14ac:dyDescent="0.25">
      <c r="A13275">
        <v>54</v>
      </c>
      <c r="B13275">
        <v>2017</v>
      </c>
      <c r="C13275" t="s">
        <v>41</v>
      </c>
      <c r="D13275" t="s">
        <v>58</v>
      </c>
      <c r="E13275" t="s">
        <v>35</v>
      </c>
      <c r="F13275">
        <v>2</v>
      </c>
      <c r="G13275" t="s">
        <v>38</v>
      </c>
      <c r="H13275" t="s">
        <v>2</v>
      </c>
      <c r="I13275" t="s">
        <v>51</v>
      </c>
      <c r="J13275">
        <v>1989.2</v>
      </c>
    </row>
    <row r="13276" spans="1:10" x14ac:dyDescent="0.25">
      <c r="A13276">
        <v>54</v>
      </c>
      <c r="B13276">
        <v>2017</v>
      </c>
      <c r="C13276" t="s">
        <v>41</v>
      </c>
      <c r="D13276" t="s">
        <v>58</v>
      </c>
      <c r="E13276" t="s">
        <v>35</v>
      </c>
      <c r="F13276">
        <v>3</v>
      </c>
      <c r="G13276" t="s">
        <v>38</v>
      </c>
      <c r="H13276" t="s">
        <v>2</v>
      </c>
      <c r="I13276" t="s">
        <v>51</v>
      </c>
      <c r="J13276">
        <v>2242.6999999999998</v>
      </c>
    </row>
    <row r="13277" spans="1:10" x14ac:dyDescent="0.25">
      <c r="A13277">
        <v>54</v>
      </c>
      <c r="B13277">
        <v>2017</v>
      </c>
      <c r="C13277" t="s">
        <v>41</v>
      </c>
      <c r="D13277" t="s">
        <v>58</v>
      </c>
      <c r="E13277" t="s">
        <v>35</v>
      </c>
      <c r="F13277">
        <v>4</v>
      </c>
      <c r="G13277" t="s">
        <v>45</v>
      </c>
      <c r="H13277" t="s">
        <v>46</v>
      </c>
      <c r="I13277" t="s">
        <v>37</v>
      </c>
      <c r="J13277">
        <v>2006</v>
      </c>
    </row>
    <row r="13278" spans="1:10" x14ac:dyDescent="0.25">
      <c r="A13278">
        <v>54</v>
      </c>
      <c r="B13278">
        <v>2017</v>
      </c>
      <c r="C13278" t="s">
        <v>41</v>
      </c>
      <c r="D13278" t="s">
        <v>58</v>
      </c>
      <c r="E13278" t="s">
        <v>35</v>
      </c>
      <c r="F13278">
        <v>5</v>
      </c>
      <c r="G13278" t="s">
        <v>38</v>
      </c>
      <c r="H13278" t="s">
        <v>2</v>
      </c>
      <c r="I13278" t="s">
        <v>51</v>
      </c>
      <c r="J13278">
        <v>2100</v>
      </c>
    </row>
    <row r="13279" spans="1:10" x14ac:dyDescent="0.25">
      <c r="A13279">
        <v>54</v>
      </c>
      <c r="B13279">
        <v>2017</v>
      </c>
      <c r="C13279" t="s">
        <v>41</v>
      </c>
      <c r="D13279" t="s">
        <v>58</v>
      </c>
      <c r="E13279" t="s">
        <v>35</v>
      </c>
      <c r="F13279">
        <v>6</v>
      </c>
      <c r="G13279" t="s">
        <v>38</v>
      </c>
      <c r="H13279" t="s">
        <v>2</v>
      </c>
      <c r="I13279" t="s">
        <v>37</v>
      </c>
      <c r="J13279">
        <v>2333</v>
      </c>
    </row>
    <row r="13280" spans="1:10" x14ac:dyDescent="0.25">
      <c r="A13280">
        <v>54</v>
      </c>
      <c r="B13280">
        <v>2017</v>
      </c>
      <c r="C13280" t="s">
        <v>41</v>
      </c>
      <c r="D13280" t="s">
        <v>59</v>
      </c>
      <c r="E13280" t="s">
        <v>35</v>
      </c>
      <c r="F13280">
        <v>1</v>
      </c>
      <c r="G13280" t="s">
        <v>45</v>
      </c>
      <c r="H13280" t="s">
        <v>46</v>
      </c>
      <c r="I13280" t="s">
        <v>51</v>
      </c>
      <c r="J13280">
        <v>2100.4</v>
      </c>
    </row>
    <row r="13281" spans="1:10" x14ac:dyDescent="0.25">
      <c r="A13281">
        <v>54</v>
      </c>
      <c r="B13281">
        <v>2017</v>
      </c>
      <c r="C13281" t="s">
        <v>41</v>
      </c>
      <c r="D13281" t="s">
        <v>59</v>
      </c>
      <c r="E13281" t="s">
        <v>35</v>
      </c>
      <c r="F13281">
        <v>2</v>
      </c>
      <c r="G13281" t="s">
        <v>38</v>
      </c>
      <c r="H13281" t="s">
        <v>46</v>
      </c>
      <c r="I13281" t="s">
        <v>51</v>
      </c>
      <c r="J13281">
        <v>2373.5</v>
      </c>
    </row>
    <row r="13282" spans="1:10" x14ac:dyDescent="0.25">
      <c r="A13282">
        <v>54</v>
      </c>
      <c r="B13282">
        <v>2017</v>
      </c>
      <c r="C13282" t="s">
        <v>41</v>
      </c>
      <c r="D13282" t="s">
        <v>59</v>
      </c>
      <c r="E13282" t="s">
        <v>35</v>
      </c>
      <c r="F13282">
        <v>3</v>
      </c>
      <c r="G13282" t="s">
        <v>38</v>
      </c>
      <c r="H13282" t="s">
        <v>2</v>
      </c>
      <c r="I13282" t="s">
        <v>37</v>
      </c>
      <c r="J13282">
        <v>1485.2</v>
      </c>
    </row>
    <row r="13283" spans="1:10" x14ac:dyDescent="0.25">
      <c r="A13283">
        <v>54</v>
      </c>
      <c r="B13283">
        <v>2017</v>
      </c>
      <c r="C13283" t="s">
        <v>41</v>
      </c>
      <c r="D13283" t="s">
        <v>59</v>
      </c>
      <c r="E13283" t="s">
        <v>35</v>
      </c>
      <c r="F13283">
        <v>4</v>
      </c>
      <c r="G13283" t="s">
        <v>45</v>
      </c>
      <c r="H13283" t="s">
        <v>2</v>
      </c>
      <c r="I13283" t="s">
        <v>51</v>
      </c>
      <c r="J13283">
        <v>1968.1</v>
      </c>
    </row>
    <row r="13284" spans="1:10" x14ac:dyDescent="0.25">
      <c r="A13284">
        <v>54</v>
      </c>
      <c r="B13284">
        <v>2017</v>
      </c>
      <c r="C13284" t="s">
        <v>41</v>
      </c>
      <c r="D13284" t="s">
        <v>59</v>
      </c>
      <c r="E13284" t="s">
        <v>35</v>
      </c>
      <c r="F13284">
        <v>5</v>
      </c>
      <c r="G13284" t="s">
        <v>38</v>
      </c>
      <c r="H13284" t="s">
        <v>46</v>
      </c>
      <c r="I13284" t="s">
        <v>37</v>
      </c>
      <c r="J13284">
        <v>2176.5</v>
      </c>
    </row>
    <row r="13285" spans="1:10" x14ac:dyDescent="0.25">
      <c r="A13285">
        <v>54</v>
      </c>
      <c r="B13285">
        <v>2017</v>
      </c>
      <c r="C13285" t="s">
        <v>41</v>
      </c>
      <c r="D13285" t="s">
        <v>59</v>
      </c>
      <c r="E13285" t="s">
        <v>35</v>
      </c>
      <c r="F13285">
        <v>6</v>
      </c>
      <c r="G13285" t="s">
        <v>45</v>
      </c>
      <c r="H13285" t="s">
        <v>46</v>
      </c>
      <c r="I13285" t="s">
        <v>51</v>
      </c>
      <c r="J13285">
        <v>2183.5</v>
      </c>
    </row>
    <row r="13286" spans="1:10" x14ac:dyDescent="0.25">
      <c r="A13286">
        <v>54</v>
      </c>
      <c r="B13286">
        <v>2018</v>
      </c>
      <c r="C13286" t="s">
        <v>41</v>
      </c>
      <c r="D13286" t="s">
        <v>58</v>
      </c>
      <c r="E13286" t="s">
        <v>35</v>
      </c>
      <c r="F13286">
        <v>1</v>
      </c>
      <c r="G13286" t="s">
        <v>38</v>
      </c>
      <c r="H13286" t="s">
        <v>2</v>
      </c>
      <c r="I13286" t="s">
        <v>37</v>
      </c>
      <c r="J13286">
        <v>2620.8000000000002</v>
      </c>
    </row>
    <row r="13287" spans="1:10" x14ac:dyDescent="0.25">
      <c r="A13287">
        <v>54</v>
      </c>
      <c r="B13287">
        <v>2018</v>
      </c>
      <c r="C13287" t="s">
        <v>41</v>
      </c>
      <c r="D13287" t="s">
        <v>58</v>
      </c>
      <c r="E13287" t="s">
        <v>35</v>
      </c>
      <c r="F13287">
        <v>2</v>
      </c>
      <c r="G13287" t="s">
        <v>45</v>
      </c>
      <c r="H13287" t="s">
        <v>2</v>
      </c>
      <c r="I13287" t="s">
        <v>51</v>
      </c>
      <c r="J13287">
        <v>1911.8</v>
      </c>
    </row>
    <row r="13288" spans="1:10" x14ac:dyDescent="0.25">
      <c r="A13288">
        <v>54</v>
      </c>
      <c r="B13288">
        <v>2018</v>
      </c>
      <c r="C13288" t="s">
        <v>41</v>
      </c>
      <c r="D13288" t="s">
        <v>58</v>
      </c>
      <c r="E13288" t="s">
        <v>35</v>
      </c>
      <c r="F13288">
        <v>3</v>
      </c>
      <c r="G13288" t="s">
        <v>45</v>
      </c>
      <c r="H13288" t="s">
        <v>46</v>
      </c>
      <c r="I13288" t="s">
        <v>51</v>
      </c>
      <c r="J13288">
        <v>2585.6</v>
      </c>
    </row>
    <row r="13289" spans="1:10" x14ac:dyDescent="0.25">
      <c r="A13289">
        <v>54</v>
      </c>
      <c r="B13289">
        <v>2018</v>
      </c>
      <c r="C13289" t="s">
        <v>41</v>
      </c>
      <c r="D13289" t="s">
        <v>58</v>
      </c>
      <c r="E13289" t="s">
        <v>35</v>
      </c>
      <c r="F13289">
        <v>4</v>
      </c>
      <c r="G13289" t="s">
        <v>38</v>
      </c>
      <c r="H13289" t="s">
        <v>46</v>
      </c>
      <c r="I13289" t="s">
        <v>37</v>
      </c>
      <c r="J13289">
        <v>2482.5</v>
      </c>
    </row>
    <row r="13290" spans="1:10" x14ac:dyDescent="0.25">
      <c r="A13290">
        <v>54</v>
      </c>
      <c r="B13290">
        <v>2018</v>
      </c>
      <c r="C13290" t="s">
        <v>41</v>
      </c>
      <c r="D13290" t="s">
        <v>58</v>
      </c>
      <c r="E13290" t="s">
        <v>35</v>
      </c>
      <c r="F13290">
        <v>5</v>
      </c>
      <c r="G13290" t="s">
        <v>38</v>
      </c>
      <c r="H13290" t="s">
        <v>46</v>
      </c>
      <c r="I13290" t="s">
        <v>37</v>
      </c>
      <c r="J13290">
        <v>2070.9</v>
      </c>
    </row>
    <row r="13291" spans="1:10" x14ac:dyDescent="0.25">
      <c r="A13291">
        <v>54</v>
      </c>
      <c r="B13291">
        <v>2018</v>
      </c>
      <c r="C13291" t="s">
        <v>41</v>
      </c>
      <c r="D13291" t="s">
        <v>58</v>
      </c>
      <c r="E13291" t="s">
        <v>35</v>
      </c>
      <c r="F13291">
        <v>6</v>
      </c>
      <c r="G13291" t="s">
        <v>38</v>
      </c>
      <c r="H13291" t="s">
        <v>2</v>
      </c>
      <c r="I13291" t="s">
        <v>37</v>
      </c>
      <c r="J13291">
        <v>2640.4</v>
      </c>
    </row>
    <row r="13292" spans="1:10" x14ac:dyDescent="0.25">
      <c r="A13292">
        <v>54</v>
      </c>
      <c r="B13292">
        <v>2018</v>
      </c>
      <c r="C13292" t="s">
        <v>41</v>
      </c>
      <c r="D13292" t="s">
        <v>59</v>
      </c>
      <c r="E13292" t="s">
        <v>35</v>
      </c>
      <c r="F13292">
        <v>1</v>
      </c>
      <c r="G13292" t="s">
        <v>45</v>
      </c>
      <c r="H13292" t="s">
        <v>46</v>
      </c>
      <c r="I13292" t="s">
        <v>37</v>
      </c>
      <c r="J13292">
        <v>2235</v>
      </c>
    </row>
    <row r="13293" spans="1:10" x14ac:dyDescent="0.25">
      <c r="A13293">
        <v>54</v>
      </c>
      <c r="B13293">
        <v>2018</v>
      </c>
      <c r="C13293" t="s">
        <v>41</v>
      </c>
      <c r="D13293" t="s">
        <v>59</v>
      </c>
      <c r="E13293" t="s">
        <v>35</v>
      </c>
      <c r="F13293">
        <v>2</v>
      </c>
      <c r="G13293" t="s">
        <v>45</v>
      </c>
      <c r="H13293" t="s">
        <v>46</v>
      </c>
      <c r="I13293" t="s">
        <v>51</v>
      </c>
      <c r="J13293">
        <v>2385.1</v>
      </c>
    </row>
    <row r="13294" spans="1:10" x14ac:dyDescent="0.25">
      <c r="A13294">
        <v>54</v>
      </c>
      <c r="B13294">
        <v>2018</v>
      </c>
      <c r="C13294" t="s">
        <v>41</v>
      </c>
      <c r="D13294" t="s">
        <v>59</v>
      </c>
      <c r="E13294" t="s">
        <v>35</v>
      </c>
      <c r="F13294">
        <v>3</v>
      </c>
      <c r="G13294" t="s">
        <v>45</v>
      </c>
      <c r="H13294" t="s">
        <v>2</v>
      </c>
      <c r="I13294" t="s">
        <v>37</v>
      </c>
      <c r="J13294">
        <v>1891.6</v>
      </c>
    </row>
    <row r="13295" spans="1:10" x14ac:dyDescent="0.25">
      <c r="A13295">
        <v>54</v>
      </c>
      <c r="B13295">
        <v>2018</v>
      </c>
      <c r="C13295" t="s">
        <v>41</v>
      </c>
      <c r="D13295" t="s">
        <v>59</v>
      </c>
      <c r="E13295" t="s">
        <v>35</v>
      </c>
      <c r="F13295">
        <v>4</v>
      </c>
      <c r="G13295" t="s">
        <v>38</v>
      </c>
      <c r="H13295" t="s">
        <v>2</v>
      </c>
      <c r="I13295" t="s">
        <v>37</v>
      </c>
      <c r="J13295">
        <v>2282</v>
      </c>
    </row>
    <row r="13296" spans="1:10" x14ac:dyDescent="0.25">
      <c r="A13296">
        <v>54</v>
      </c>
      <c r="B13296">
        <v>2018</v>
      </c>
      <c r="C13296" t="s">
        <v>41</v>
      </c>
      <c r="D13296" t="s">
        <v>59</v>
      </c>
      <c r="E13296" t="s">
        <v>35</v>
      </c>
      <c r="F13296">
        <v>5</v>
      </c>
      <c r="G13296" t="s">
        <v>45</v>
      </c>
      <c r="H13296" t="s">
        <v>2</v>
      </c>
      <c r="I13296" t="s">
        <v>51</v>
      </c>
      <c r="J13296">
        <v>1769.7</v>
      </c>
    </row>
    <row r="13297" spans="1:10" x14ac:dyDescent="0.25">
      <c r="A13297">
        <v>54</v>
      </c>
      <c r="B13297">
        <v>2018</v>
      </c>
      <c r="C13297" t="s">
        <v>41</v>
      </c>
      <c r="D13297" t="s">
        <v>59</v>
      </c>
      <c r="E13297" t="s">
        <v>35</v>
      </c>
      <c r="F13297">
        <v>6</v>
      </c>
      <c r="G13297" t="s">
        <v>45</v>
      </c>
      <c r="H13297" t="s">
        <v>46</v>
      </c>
      <c r="I13297" t="s">
        <v>51</v>
      </c>
      <c r="J13297">
        <v>2266.6999999999998</v>
      </c>
    </row>
    <row r="13298" spans="1:10" x14ac:dyDescent="0.25">
      <c r="A13298">
        <v>55</v>
      </c>
      <c r="B13298">
        <v>2017</v>
      </c>
      <c r="C13298" t="s">
        <v>41</v>
      </c>
      <c r="D13298" t="s">
        <v>58</v>
      </c>
      <c r="E13298" t="s">
        <v>35</v>
      </c>
      <c r="F13298">
        <v>1</v>
      </c>
      <c r="G13298" t="s">
        <v>45</v>
      </c>
      <c r="H13298" t="s">
        <v>2</v>
      </c>
      <c r="I13298" t="s">
        <v>37</v>
      </c>
      <c r="J13298">
        <v>1737.5</v>
      </c>
    </row>
    <row r="13299" spans="1:10" x14ac:dyDescent="0.25">
      <c r="A13299">
        <v>55</v>
      </c>
      <c r="B13299">
        <v>2017</v>
      </c>
      <c r="C13299" t="s">
        <v>41</v>
      </c>
      <c r="D13299" t="s">
        <v>58</v>
      </c>
      <c r="E13299" t="s">
        <v>35</v>
      </c>
      <c r="F13299">
        <v>2</v>
      </c>
      <c r="G13299" t="s">
        <v>45</v>
      </c>
      <c r="H13299" t="s">
        <v>2</v>
      </c>
      <c r="I13299" t="s">
        <v>37</v>
      </c>
      <c r="J13299">
        <v>2286.6</v>
      </c>
    </row>
    <row r="13300" spans="1:10" x14ac:dyDescent="0.25">
      <c r="A13300">
        <v>55</v>
      </c>
      <c r="B13300">
        <v>2017</v>
      </c>
      <c r="C13300" t="s">
        <v>41</v>
      </c>
      <c r="D13300" t="s">
        <v>58</v>
      </c>
      <c r="E13300" t="s">
        <v>35</v>
      </c>
      <c r="F13300">
        <v>3</v>
      </c>
      <c r="G13300" t="s">
        <v>45</v>
      </c>
      <c r="H13300" t="s">
        <v>46</v>
      </c>
      <c r="I13300" t="s">
        <v>37</v>
      </c>
      <c r="J13300">
        <v>1995.2</v>
      </c>
    </row>
    <row r="13301" spans="1:10" x14ac:dyDescent="0.25">
      <c r="A13301">
        <v>55</v>
      </c>
      <c r="B13301">
        <v>2017</v>
      </c>
      <c r="C13301" t="s">
        <v>41</v>
      </c>
      <c r="D13301" t="s">
        <v>58</v>
      </c>
      <c r="E13301" t="s">
        <v>35</v>
      </c>
      <c r="F13301">
        <v>4</v>
      </c>
      <c r="G13301" t="s">
        <v>45</v>
      </c>
      <c r="H13301" t="s">
        <v>46</v>
      </c>
      <c r="I13301" t="s">
        <v>37</v>
      </c>
      <c r="J13301">
        <v>2458</v>
      </c>
    </row>
    <row r="13302" spans="1:10" x14ac:dyDescent="0.25">
      <c r="A13302">
        <v>55</v>
      </c>
      <c r="B13302">
        <v>2017</v>
      </c>
      <c r="C13302" t="s">
        <v>41</v>
      </c>
      <c r="D13302" t="s">
        <v>58</v>
      </c>
      <c r="E13302" t="s">
        <v>35</v>
      </c>
      <c r="F13302">
        <v>5</v>
      </c>
      <c r="G13302" t="s">
        <v>45</v>
      </c>
      <c r="H13302" t="s">
        <v>46</v>
      </c>
      <c r="I13302" t="s">
        <v>37</v>
      </c>
      <c r="J13302">
        <v>2448.5</v>
      </c>
    </row>
    <row r="13303" spans="1:10" x14ac:dyDescent="0.25">
      <c r="A13303">
        <v>55</v>
      </c>
      <c r="B13303">
        <v>2017</v>
      </c>
      <c r="C13303" t="s">
        <v>41</v>
      </c>
      <c r="D13303" t="s">
        <v>58</v>
      </c>
      <c r="E13303" t="s">
        <v>35</v>
      </c>
      <c r="F13303">
        <v>6</v>
      </c>
      <c r="G13303" t="s">
        <v>45</v>
      </c>
      <c r="H13303" t="s">
        <v>2</v>
      </c>
      <c r="I13303" t="s">
        <v>51</v>
      </c>
      <c r="J13303">
        <v>1850.9</v>
      </c>
    </row>
    <row r="13304" spans="1:10" x14ac:dyDescent="0.25">
      <c r="A13304">
        <v>55</v>
      </c>
      <c r="B13304">
        <v>2017</v>
      </c>
      <c r="C13304" t="s">
        <v>41</v>
      </c>
      <c r="D13304" t="s">
        <v>59</v>
      </c>
      <c r="E13304" t="s">
        <v>35</v>
      </c>
      <c r="F13304">
        <v>1</v>
      </c>
      <c r="G13304" t="s">
        <v>38</v>
      </c>
      <c r="H13304" t="s">
        <v>2</v>
      </c>
      <c r="I13304" t="s">
        <v>51</v>
      </c>
      <c r="J13304">
        <v>1517.7</v>
      </c>
    </row>
    <row r="13305" spans="1:10" x14ac:dyDescent="0.25">
      <c r="A13305">
        <v>55</v>
      </c>
      <c r="B13305">
        <v>2017</v>
      </c>
      <c r="C13305" t="s">
        <v>41</v>
      </c>
      <c r="D13305" t="s">
        <v>59</v>
      </c>
      <c r="E13305" t="s">
        <v>35</v>
      </c>
      <c r="F13305">
        <v>2</v>
      </c>
      <c r="G13305" t="s">
        <v>38</v>
      </c>
      <c r="H13305" t="s">
        <v>2</v>
      </c>
      <c r="I13305" t="s">
        <v>37</v>
      </c>
      <c r="J13305">
        <v>1732</v>
      </c>
    </row>
    <row r="13306" spans="1:10" x14ac:dyDescent="0.25">
      <c r="A13306">
        <v>55</v>
      </c>
      <c r="B13306">
        <v>2017</v>
      </c>
      <c r="C13306" t="s">
        <v>41</v>
      </c>
      <c r="D13306" t="s">
        <v>59</v>
      </c>
      <c r="E13306" t="s">
        <v>35</v>
      </c>
      <c r="F13306">
        <v>3</v>
      </c>
      <c r="G13306" t="s">
        <v>38</v>
      </c>
      <c r="H13306" t="s">
        <v>2</v>
      </c>
      <c r="I13306" t="s">
        <v>37</v>
      </c>
      <c r="J13306">
        <v>1674.5</v>
      </c>
    </row>
    <row r="13307" spans="1:10" x14ac:dyDescent="0.25">
      <c r="A13307">
        <v>55</v>
      </c>
      <c r="B13307">
        <v>2017</v>
      </c>
      <c r="C13307" t="s">
        <v>41</v>
      </c>
      <c r="D13307" t="s">
        <v>59</v>
      </c>
      <c r="E13307" t="s">
        <v>35</v>
      </c>
      <c r="F13307">
        <v>4</v>
      </c>
      <c r="G13307" t="s">
        <v>45</v>
      </c>
      <c r="H13307" t="s">
        <v>2</v>
      </c>
      <c r="I13307" t="s">
        <v>51</v>
      </c>
      <c r="J13307">
        <v>2061.6</v>
      </c>
    </row>
    <row r="13308" spans="1:10" x14ac:dyDescent="0.25">
      <c r="A13308">
        <v>55</v>
      </c>
      <c r="B13308">
        <v>2017</v>
      </c>
      <c r="C13308" t="s">
        <v>41</v>
      </c>
      <c r="D13308" t="s">
        <v>59</v>
      </c>
      <c r="E13308" t="s">
        <v>35</v>
      </c>
      <c r="F13308">
        <v>5</v>
      </c>
      <c r="G13308" t="s">
        <v>45</v>
      </c>
      <c r="H13308" t="s">
        <v>46</v>
      </c>
      <c r="I13308" t="s">
        <v>51</v>
      </c>
      <c r="J13308">
        <v>2415.6999999999998</v>
      </c>
    </row>
    <row r="13309" spans="1:10" x14ac:dyDescent="0.25">
      <c r="A13309">
        <v>55</v>
      </c>
      <c r="B13309">
        <v>2017</v>
      </c>
      <c r="C13309" t="s">
        <v>41</v>
      </c>
      <c r="D13309" t="s">
        <v>59</v>
      </c>
      <c r="E13309" t="s">
        <v>35</v>
      </c>
      <c r="F13309">
        <v>6</v>
      </c>
      <c r="G13309" t="s">
        <v>38</v>
      </c>
      <c r="H13309" t="s">
        <v>2</v>
      </c>
      <c r="I13309" t="s">
        <v>37</v>
      </c>
      <c r="J13309">
        <v>1830.4</v>
      </c>
    </row>
    <row r="13310" spans="1:10" x14ac:dyDescent="0.25">
      <c r="A13310">
        <v>55</v>
      </c>
      <c r="B13310">
        <v>2018</v>
      </c>
      <c r="C13310" t="s">
        <v>41</v>
      </c>
      <c r="D13310" t="s">
        <v>58</v>
      </c>
      <c r="E13310" t="s">
        <v>35</v>
      </c>
      <c r="F13310">
        <v>1</v>
      </c>
      <c r="G13310" t="s">
        <v>38</v>
      </c>
      <c r="H13310" t="s">
        <v>46</v>
      </c>
      <c r="I13310" t="s">
        <v>37</v>
      </c>
      <c r="J13310">
        <v>2275.1</v>
      </c>
    </row>
    <row r="13311" spans="1:10" x14ac:dyDescent="0.25">
      <c r="A13311">
        <v>55</v>
      </c>
      <c r="B13311">
        <v>2018</v>
      </c>
      <c r="C13311" t="s">
        <v>41</v>
      </c>
      <c r="D13311" t="s">
        <v>58</v>
      </c>
      <c r="E13311" t="s">
        <v>35</v>
      </c>
      <c r="F13311">
        <v>2</v>
      </c>
      <c r="G13311" t="s">
        <v>45</v>
      </c>
      <c r="H13311" t="s">
        <v>46</v>
      </c>
      <c r="I13311" t="s">
        <v>51</v>
      </c>
      <c r="J13311">
        <v>2019.4</v>
      </c>
    </row>
    <row r="13312" spans="1:10" x14ac:dyDescent="0.25">
      <c r="A13312">
        <v>55</v>
      </c>
      <c r="B13312">
        <v>2018</v>
      </c>
      <c r="C13312" t="s">
        <v>41</v>
      </c>
      <c r="D13312" t="s">
        <v>58</v>
      </c>
      <c r="E13312" t="s">
        <v>35</v>
      </c>
      <c r="F13312">
        <v>3</v>
      </c>
      <c r="G13312" t="s">
        <v>45</v>
      </c>
      <c r="H13312" t="s">
        <v>2</v>
      </c>
      <c r="I13312" t="s">
        <v>37</v>
      </c>
      <c r="J13312">
        <v>2330.8000000000002</v>
      </c>
    </row>
    <row r="13313" spans="1:10" x14ac:dyDescent="0.25">
      <c r="A13313">
        <v>55</v>
      </c>
      <c r="B13313">
        <v>2018</v>
      </c>
      <c r="C13313" t="s">
        <v>41</v>
      </c>
      <c r="D13313" t="s">
        <v>58</v>
      </c>
      <c r="E13313" t="s">
        <v>35</v>
      </c>
      <c r="F13313">
        <v>4</v>
      </c>
      <c r="G13313" t="s">
        <v>38</v>
      </c>
      <c r="H13313" t="s">
        <v>46</v>
      </c>
      <c r="I13313" t="s">
        <v>37</v>
      </c>
      <c r="J13313">
        <v>2502.8000000000002</v>
      </c>
    </row>
    <row r="13314" spans="1:10" x14ac:dyDescent="0.25">
      <c r="A13314">
        <v>55</v>
      </c>
      <c r="B13314">
        <v>2018</v>
      </c>
      <c r="C13314" t="s">
        <v>41</v>
      </c>
      <c r="D13314" t="s">
        <v>58</v>
      </c>
      <c r="E13314" t="s">
        <v>35</v>
      </c>
      <c r="F13314">
        <v>5</v>
      </c>
      <c r="G13314" t="s">
        <v>38</v>
      </c>
      <c r="H13314" t="s">
        <v>46</v>
      </c>
      <c r="I13314" t="s">
        <v>51</v>
      </c>
      <c r="J13314">
        <v>2458.8000000000002</v>
      </c>
    </row>
    <row r="13315" spans="1:10" x14ac:dyDescent="0.25">
      <c r="A13315">
        <v>55</v>
      </c>
      <c r="B13315">
        <v>2018</v>
      </c>
      <c r="C13315" t="s">
        <v>41</v>
      </c>
      <c r="D13315" t="s">
        <v>58</v>
      </c>
      <c r="E13315" t="s">
        <v>35</v>
      </c>
      <c r="F13315">
        <v>6</v>
      </c>
      <c r="G13315" t="s">
        <v>45</v>
      </c>
      <c r="H13315" t="s">
        <v>2</v>
      </c>
      <c r="I13315" t="s">
        <v>37</v>
      </c>
      <c r="J13315">
        <v>2158.5</v>
      </c>
    </row>
    <row r="13316" spans="1:10" x14ac:dyDescent="0.25">
      <c r="A13316">
        <v>55</v>
      </c>
      <c r="B13316">
        <v>2018</v>
      </c>
      <c r="C13316" t="s">
        <v>41</v>
      </c>
      <c r="D13316" t="s">
        <v>59</v>
      </c>
      <c r="E13316" t="s">
        <v>35</v>
      </c>
      <c r="F13316">
        <v>1</v>
      </c>
      <c r="G13316" t="s">
        <v>45</v>
      </c>
      <c r="H13316" t="s">
        <v>46</v>
      </c>
      <c r="I13316" t="s">
        <v>37</v>
      </c>
      <c r="J13316">
        <v>2331.6</v>
      </c>
    </row>
    <row r="13317" spans="1:10" x14ac:dyDescent="0.25">
      <c r="A13317">
        <v>55</v>
      </c>
      <c r="B13317">
        <v>2018</v>
      </c>
      <c r="C13317" t="s">
        <v>41</v>
      </c>
      <c r="D13317" t="s">
        <v>59</v>
      </c>
      <c r="E13317" t="s">
        <v>35</v>
      </c>
      <c r="F13317">
        <v>2</v>
      </c>
      <c r="G13317" t="s">
        <v>45</v>
      </c>
      <c r="H13317" t="s">
        <v>46</v>
      </c>
      <c r="I13317" t="s">
        <v>37</v>
      </c>
      <c r="J13317">
        <v>2112</v>
      </c>
    </row>
    <row r="13318" spans="1:10" x14ac:dyDescent="0.25">
      <c r="A13318">
        <v>55</v>
      </c>
      <c r="B13318">
        <v>2018</v>
      </c>
      <c r="C13318" t="s">
        <v>41</v>
      </c>
      <c r="D13318" t="s">
        <v>59</v>
      </c>
      <c r="E13318" t="s">
        <v>35</v>
      </c>
      <c r="F13318">
        <v>3</v>
      </c>
      <c r="G13318" t="s">
        <v>38</v>
      </c>
      <c r="H13318" t="s">
        <v>2</v>
      </c>
      <c r="I13318" t="s">
        <v>51</v>
      </c>
      <c r="J13318">
        <v>2461.6999999999998</v>
      </c>
    </row>
    <row r="13319" spans="1:10" x14ac:dyDescent="0.25">
      <c r="A13319">
        <v>55</v>
      </c>
      <c r="B13319">
        <v>2018</v>
      </c>
      <c r="C13319" t="s">
        <v>41</v>
      </c>
      <c r="D13319" t="s">
        <v>59</v>
      </c>
      <c r="E13319" t="s">
        <v>35</v>
      </c>
      <c r="F13319">
        <v>4</v>
      </c>
      <c r="G13319" t="s">
        <v>38</v>
      </c>
      <c r="H13319" t="s">
        <v>2</v>
      </c>
      <c r="I13319" t="s">
        <v>37</v>
      </c>
      <c r="J13319">
        <v>2367.1999999999998</v>
      </c>
    </row>
    <row r="13320" spans="1:10" x14ac:dyDescent="0.25">
      <c r="A13320">
        <v>55</v>
      </c>
      <c r="B13320">
        <v>2018</v>
      </c>
      <c r="C13320" t="s">
        <v>41</v>
      </c>
      <c r="D13320" t="s">
        <v>59</v>
      </c>
      <c r="E13320" t="s">
        <v>35</v>
      </c>
      <c r="F13320">
        <v>5</v>
      </c>
      <c r="G13320" t="s">
        <v>45</v>
      </c>
      <c r="H13320" t="s">
        <v>2</v>
      </c>
      <c r="I13320" t="s">
        <v>51</v>
      </c>
      <c r="J13320">
        <v>2089.3000000000002</v>
      </c>
    </row>
    <row r="13321" spans="1:10" x14ac:dyDescent="0.25">
      <c r="A13321">
        <v>55</v>
      </c>
      <c r="B13321">
        <v>2018</v>
      </c>
      <c r="C13321" t="s">
        <v>41</v>
      </c>
      <c r="D13321" t="s">
        <v>59</v>
      </c>
      <c r="E13321" t="s">
        <v>35</v>
      </c>
      <c r="F13321">
        <v>6</v>
      </c>
      <c r="G13321" t="s">
        <v>45</v>
      </c>
      <c r="H13321" t="s">
        <v>2</v>
      </c>
      <c r="I13321" t="s">
        <v>51</v>
      </c>
      <c r="J13321">
        <v>2203.5</v>
      </c>
    </row>
    <row r="13322" spans="1:10" x14ac:dyDescent="0.25">
      <c r="A13322">
        <v>56</v>
      </c>
      <c r="B13322">
        <v>2017</v>
      </c>
      <c r="C13322" t="s">
        <v>41</v>
      </c>
      <c r="D13322" t="s">
        <v>58</v>
      </c>
      <c r="E13322" t="s">
        <v>35</v>
      </c>
      <c r="F13322">
        <v>1</v>
      </c>
      <c r="G13322" t="s">
        <v>38</v>
      </c>
      <c r="H13322" t="s">
        <v>2</v>
      </c>
      <c r="I13322" t="s">
        <v>51</v>
      </c>
      <c r="J13322">
        <v>2355.3000000000002</v>
      </c>
    </row>
    <row r="13323" spans="1:10" x14ac:dyDescent="0.25">
      <c r="A13323">
        <v>56</v>
      </c>
      <c r="B13323">
        <v>2017</v>
      </c>
      <c r="C13323" t="s">
        <v>41</v>
      </c>
      <c r="D13323" t="s">
        <v>58</v>
      </c>
      <c r="E13323" t="s">
        <v>35</v>
      </c>
      <c r="F13323">
        <v>2</v>
      </c>
      <c r="G13323" t="s">
        <v>45</v>
      </c>
      <c r="H13323" t="s">
        <v>2</v>
      </c>
      <c r="I13323" t="s">
        <v>37</v>
      </c>
      <c r="J13323">
        <v>1724.7</v>
      </c>
    </row>
    <row r="13324" spans="1:10" x14ac:dyDescent="0.25">
      <c r="A13324">
        <v>56</v>
      </c>
      <c r="B13324">
        <v>2017</v>
      </c>
      <c r="C13324" t="s">
        <v>41</v>
      </c>
      <c r="D13324" t="s">
        <v>58</v>
      </c>
      <c r="E13324" t="s">
        <v>35</v>
      </c>
      <c r="F13324">
        <v>3</v>
      </c>
      <c r="G13324" t="s">
        <v>38</v>
      </c>
      <c r="H13324" t="s">
        <v>2</v>
      </c>
      <c r="I13324" t="s">
        <v>37</v>
      </c>
      <c r="J13324">
        <v>1898.7</v>
      </c>
    </row>
    <row r="13325" spans="1:10" x14ac:dyDescent="0.25">
      <c r="A13325">
        <v>56</v>
      </c>
      <c r="B13325">
        <v>2017</v>
      </c>
      <c r="C13325" t="s">
        <v>41</v>
      </c>
      <c r="D13325" t="s">
        <v>58</v>
      </c>
      <c r="E13325" t="s">
        <v>35</v>
      </c>
      <c r="F13325">
        <v>4</v>
      </c>
      <c r="G13325" t="s">
        <v>45</v>
      </c>
      <c r="H13325" t="s">
        <v>46</v>
      </c>
      <c r="I13325" t="s">
        <v>51</v>
      </c>
      <c r="J13325">
        <v>2556.3000000000002</v>
      </c>
    </row>
    <row r="13326" spans="1:10" x14ac:dyDescent="0.25">
      <c r="A13326">
        <v>56</v>
      </c>
      <c r="B13326">
        <v>2017</v>
      </c>
      <c r="C13326" t="s">
        <v>41</v>
      </c>
      <c r="D13326" t="s">
        <v>58</v>
      </c>
      <c r="E13326" t="s">
        <v>35</v>
      </c>
      <c r="F13326">
        <v>5</v>
      </c>
      <c r="G13326" t="s">
        <v>38</v>
      </c>
      <c r="H13326" t="s">
        <v>2</v>
      </c>
      <c r="I13326" t="s">
        <v>51</v>
      </c>
      <c r="J13326">
        <v>2256.4</v>
      </c>
    </row>
    <row r="13327" spans="1:10" x14ac:dyDescent="0.25">
      <c r="A13327">
        <v>56</v>
      </c>
      <c r="B13327">
        <v>2017</v>
      </c>
      <c r="C13327" t="s">
        <v>41</v>
      </c>
      <c r="D13327" t="s">
        <v>58</v>
      </c>
      <c r="E13327" t="s">
        <v>35</v>
      </c>
      <c r="F13327">
        <v>6</v>
      </c>
      <c r="G13327" t="s">
        <v>45</v>
      </c>
      <c r="H13327" t="s">
        <v>46</v>
      </c>
      <c r="I13327" t="s">
        <v>51</v>
      </c>
      <c r="J13327">
        <v>1613.3</v>
      </c>
    </row>
    <row r="13328" spans="1:10" x14ac:dyDescent="0.25">
      <c r="A13328">
        <v>56</v>
      </c>
      <c r="B13328">
        <v>2017</v>
      </c>
      <c r="C13328" t="s">
        <v>41</v>
      </c>
      <c r="D13328" t="s">
        <v>59</v>
      </c>
      <c r="E13328" t="s">
        <v>35</v>
      </c>
      <c r="F13328">
        <v>1</v>
      </c>
      <c r="G13328" t="s">
        <v>45</v>
      </c>
      <c r="H13328" t="s">
        <v>2</v>
      </c>
      <c r="I13328" t="s">
        <v>37</v>
      </c>
      <c r="J13328">
        <v>2451.3000000000002</v>
      </c>
    </row>
    <row r="13329" spans="1:10" x14ac:dyDescent="0.25">
      <c r="A13329">
        <v>56</v>
      </c>
      <c r="B13329">
        <v>2017</v>
      </c>
      <c r="C13329" t="s">
        <v>41</v>
      </c>
      <c r="D13329" t="s">
        <v>59</v>
      </c>
      <c r="E13329" t="s">
        <v>35</v>
      </c>
      <c r="F13329">
        <v>2</v>
      </c>
      <c r="G13329" t="s">
        <v>38</v>
      </c>
      <c r="H13329" t="s">
        <v>2</v>
      </c>
      <c r="I13329" t="s">
        <v>37</v>
      </c>
      <c r="J13329">
        <v>1660.9</v>
      </c>
    </row>
    <row r="13330" spans="1:10" x14ac:dyDescent="0.25">
      <c r="A13330">
        <v>56</v>
      </c>
      <c r="B13330">
        <v>2017</v>
      </c>
      <c r="C13330" t="s">
        <v>41</v>
      </c>
      <c r="D13330" t="s">
        <v>59</v>
      </c>
      <c r="E13330" t="s">
        <v>35</v>
      </c>
      <c r="F13330">
        <v>3</v>
      </c>
      <c r="G13330" t="s">
        <v>38</v>
      </c>
      <c r="H13330" t="s">
        <v>46</v>
      </c>
      <c r="I13330" t="s">
        <v>51</v>
      </c>
      <c r="J13330">
        <v>1967.2</v>
      </c>
    </row>
    <row r="13331" spans="1:10" x14ac:dyDescent="0.25">
      <c r="A13331">
        <v>56</v>
      </c>
      <c r="B13331">
        <v>2017</v>
      </c>
      <c r="C13331" t="s">
        <v>41</v>
      </c>
      <c r="D13331" t="s">
        <v>59</v>
      </c>
      <c r="E13331" t="s">
        <v>35</v>
      </c>
      <c r="F13331">
        <v>4</v>
      </c>
      <c r="G13331" t="s">
        <v>45</v>
      </c>
      <c r="H13331" t="s">
        <v>2</v>
      </c>
      <c r="I13331" t="s">
        <v>37</v>
      </c>
      <c r="J13331">
        <v>1973.4</v>
      </c>
    </row>
    <row r="13332" spans="1:10" x14ac:dyDescent="0.25">
      <c r="A13332">
        <v>56</v>
      </c>
      <c r="B13332">
        <v>2017</v>
      </c>
      <c r="C13332" t="s">
        <v>41</v>
      </c>
      <c r="D13332" t="s">
        <v>59</v>
      </c>
      <c r="E13332" t="s">
        <v>35</v>
      </c>
      <c r="F13332">
        <v>5</v>
      </c>
      <c r="G13332" t="s">
        <v>45</v>
      </c>
      <c r="H13332" t="s">
        <v>2</v>
      </c>
      <c r="I13332" t="s">
        <v>51</v>
      </c>
      <c r="J13332">
        <v>1224.7</v>
      </c>
    </row>
    <row r="13333" spans="1:10" x14ac:dyDescent="0.25">
      <c r="A13333">
        <v>56</v>
      </c>
      <c r="B13333">
        <v>2017</v>
      </c>
      <c r="C13333" t="s">
        <v>41</v>
      </c>
      <c r="D13333" t="s">
        <v>59</v>
      </c>
      <c r="E13333" t="s">
        <v>35</v>
      </c>
      <c r="F13333">
        <v>6</v>
      </c>
      <c r="G13333" t="s">
        <v>38</v>
      </c>
      <c r="H13333" t="s">
        <v>46</v>
      </c>
      <c r="I13333" t="s">
        <v>37</v>
      </c>
      <c r="J13333">
        <v>2140.6</v>
      </c>
    </row>
    <row r="13334" spans="1:10" x14ac:dyDescent="0.25">
      <c r="A13334">
        <v>56</v>
      </c>
      <c r="B13334">
        <v>2018</v>
      </c>
      <c r="C13334" t="s">
        <v>41</v>
      </c>
      <c r="D13334" t="s">
        <v>58</v>
      </c>
      <c r="E13334" t="s">
        <v>35</v>
      </c>
      <c r="F13334">
        <v>1</v>
      </c>
      <c r="G13334" t="s">
        <v>38</v>
      </c>
      <c r="H13334" t="s">
        <v>46</v>
      </c>
      <c r="I13334" t="s">
        <v>51</v>
      </c>
      <c r="J13334">
        <v>2654.5</v>
      </c>
    </row>
    <row r="13335" spans="1:10" x14ac:dyDescent="0.25">
      <c r="A13335">
        <v>56</v>
      </c>
      <c r="B13335">
        <v>2018</v>
      </c>
      <c r="C13335" t="s">
        <v>41</v>
      </c>
      <c r="D13335" t="s">
        <v>58</v>
      </c>
      <c r="E13335" t="s">
        <v>35</v>
      </c>
      <c r="F13335">
        <v>2</v>
      </c>
      <c r="G13335" t="s">
        <v>38</v>
      </c>
      <c r="H13335" t="s">
        <v>2</v>
      </c>
      <c r="I13335" t="s">
        <v>51</v>
      </c>
      <c r="J13335">
        <v>2023.8</v>
      </c>
    </row>
    <row r="13336" spans="1:10" x14ac:dyDescent="0.25">
      <c r="A13336">
        <v>56</v>
      </c>
      <c r="B13336">
        <v>2018</v>
      </c>
      <c r="C13336" t="s">
        <v>41</v>
      </c>
      <c r="D13336" t="s">
        <v>58</v>
      </c>
      <c r="E13336" t="s">
        <v>35</v>
      </c>
      <c r="F13336">
        <v>3</v>
      </c>
      <c r="G13336" t="s">
        <v>38</v>
      </c>
      <c r="H13336" t="s">
        <v>2</v>
      </c>
      <c r="I13336" t="s">
        <v>37</v>
      </c>
      <c r="J13336">
        <v>1654.9</v>
      </c>
    </row>
    <row r="13337" spans="1:10" x14ac:dyDescent="0.25">
      <c r="A13337">
        <v>56</v>
      </c>
      <c r="B13337">
        <v>2018</v>
      </c>
      <c r="C13337" t="s">
        <v>41</v>
      </c>
      <c r="D13337" t="s">
        <v>58</v>
      </c>
      <c r="E13337" t="s">
        <v>35</v>
      </c>
      <c r="F13337">
        <v>4</v>
      </c>
      <c r="G13337" t="s">
        <v>38</v>
      </c>
      <c r="H13337" t="s">
        <v>2</v>
      </c>
      <c r="I13337" t="s">
        <v>37</v>
      </c>
      <c r="J13337">
        <v>2520</v>
      </c>
    </row>
    <row r="13338" spans="1:10" x14ac:dyDescent="0.25">
      <c r="A13338">
        <v>56</v>
      </c>
      <c r="B13338">
        <v>2018</v>
      </c>
      <c r="C13338" t="s">
        <v>41</v>
      </c>
      <c r="D13338" t="s">
        <v>58</v>
      </c>
      <c r="E13338" t="s">
        <v>35</v>
      </c>
      <c r="F13338">
        <v>5</v>
      </c>
      <c r="G13338" t="s">
        <v>45</v>
      </c>
      <c r="H13338" t="s">
        <v>2</v>
      </c>
      <c r="I13338" t="s">
        <v>51</v>
      </c>
      <c r="J13338">
        <v>1822.9</v>
      </c>
    </row>
    <row r="13339" spans="1:10" x14ac:dyDescent="0.25">
      <c r="A13339">
        <v>56</v>
      </c>
      <c r="B13339">
        <v>2018</v>
      </c>
      <c r="C13339" t="s">
        <v>41</v>
      </c>
      <c r="D13339" t="s">
        <v>58</v>
      </c>
      <c r="E13339" t="s">
        <v>35</v>
      </c>
      <c r="F13339">
        <v>6</v>
      </c>
      <c r="G13339" t="s">
        <v>38</v>
      </c>
      <c r="H13339" t="s">
        <v>46</v>
      </c>
      <c r="I13339" t="s">
        <v>51</v>
      </c>
      <c r="J13339">
        <v>2362.5</v>
      </c>
    </row>
    <row r="13340" spans="1:10" x14ac:dyDescent="0.25">
      <c r="A13340">
        <v>56</v>
      </c>
      <c r="B13340">
        <v>2018</v>
      </c>
      <c r="C13340" t="s">
        <v>41</v>
      </c>
      <c r="D13340" t="s">
        <v>59</v>
      </c>
      <c r="E13340" t="s">
        <v>35</v>
      </c>
      <c r="F13340">
        <v>1</v>
      </c>
      <c r="G13340" t="s">
        <v>38</v>
      </c>
      <c r="H13340" t="s">
        <v>2</v>
      </c>
      <c r="I13340" t="s">
        <v>51</v>
      </c>
      <c r="J13340">
        <v>2419.5</v>
      </c>
    </row>
    <row r="13341" spans="1:10" x14ac:dyDescent="0.25">
      <c r="A13341">
        <v>56</v>
      </c>
      <c r="B13341">
        <v>2018</v>
      </c>
      <c r="C13341" t="s">
        <v>41</v>
      </c>
      <c r="D13341" t="s">
        <v>59</v>
      </c>
      <c r="E13341" t="s">
        <v>35</v>
      </c>
      <c r="F13341">
        <v>2</v>
      </c>
      <c r="G13341" t="s">
        <v>45</v>
      </c>
      <c r="H13341" t="s">
        <v>46</v>
      </c>
      <c r="I13341" t="s">
        <v>51</v>
      </c>
      <c r="J13341">
        <v>1799.1</v>
      </c>
    </row>
    <row r="13342" spans="1:10" x14ac:dyDescent="0.25">
      <c r="A13342">
        <v>56</v>
      </c>
      <c r="B13342">
        <v>2018</v>
      </c>
      <c r="C13342" t="s">
        <v>41</v>
      </c>
      <c r="D13342" t="s">
        <v>59</v>
      </c>
      <c r="E13342" t="s">
        <v>35</v>
      </c>
      <c r="F13342">
        <v>3</v>
      </c>
      <c r="G13342" t="s">
        <v>45</v>
      </c>
      <c r="H13342" t="s">
        <v>46</v>
      </c>
      <c r="I13342" t="s">
        <v>51</v>
      </c>
      <c r="J13342">
        <v>2703.1</v>
      </c>
    </row>
    <row r="13343" spans="1:10" x14ac:dyDescent="0.25">
      <c r="A13343">
        <v>56</v>
      </c>
      <c r="B13343">
        <v>2018</v>
      </c>
      <c r="C13343" t="s">
        <v>41</v>
      </c>
      <c r="D13343" t="s">
        <v>59</v>
      </c>
      <c r="E13343" t="s">
        <v>35</v>
      </c>
      <c r="F13343">
        <v>4</v>
      </c>
      <c r="G13343" t="s">
        <v>45</v>
      </c>
      <c r="H13343" t="s">
        <v>2</v>
      </c>
      <c r="I13343" t="s">
        <v>37</v>
      </c>
      <c r="J13343">
        <v>2407.6</v>
      </c>
    </row>
    <row r="13344" spans="1:10" x14ac:dyDescent="0.25">
      <c r="A13344">
        <v>56</v>
      </c>
      <c r="B13344">
        <v>2018</v>
      </c>
      <c r="C13344" t="s">
        <v>41</v>
      </c>
      <c r="D13344" t="s">
        <v>59</v>
      </c>
      <c r="E13344" t="s">
        <v>35</v>
      </c>
      <c r="F13344">
        <v>5</v>
      </c>
      <c r="G13344" t="s">
        <v>38</v>
      </c>
      <c r="H13344" t="s">
        <v>46</v>
      </c>
      <c r="I13344" t="s">
        <v>37</v>
      </c>
      <c r="J13344">
        <v>2426.6</v>
      </c>
    </row>
    <row r="13345" spans="1:10" x14ac:dyDescent="0.25">
      <c r="A13345">
        <v>56</v>
      </c>
      <c r="B13345">
        <v>2018</v>
      </c>
      <c r="C13345" t="s">
        <v>41</v>
      </c>
      <c r="D13345" t="s">
        <v>59</v>
      </c>
      <c r="E13345" t="s">
        <v>35</v>
      </c>
      <c r="F13345">
        <v>6</v>
      </c>
      <c r="G13345" t="s">
        <v>38</v>
      </c>
      <c r="H13345" t="s">
        <v>2</v>
      </c>
      <c r="I13345" t="s">
        <v>37</v>
      </c>
      <c r="J13345">
        <v>2389.6999999999998</v>
      </c>
    </row>
    <row r="13346" spans="1:10" x14ac:dyDescent="0.25">
      <c r="A13346">
        <v>57</v>
      </c>
      <c r="B13346">
        <v>2017</v>
      </c>
      <c r="C13346" t="s">
        <v>41</v>
      </c>
      <c r="D13346" t="s">
        <v>58</v>
      </c>
      <c r="E13346" t="s">
        <v>35</v>
      </c>
      <c r="F13346">
        <v>1</v>
      </c>
      <c r="G13346" t="s">
        <v>45</v>
      </c>
      <c r="H13346" t="s">
        <v>46</v>
      </c>
      <c r="I13346" t="s">
        <v>51</v>
      </c>
      <c r="J13346">
        <v>1644.2</v>
      </c>
    </row>
    <row r="13347" spans="1:10" x14ac:dyDescent="0.25">
      <c r="A13347">
        <v>57</v>
      </c>
      <c r="B13347">
        <v>2017</v>
      </c>
      <c r="C13347" t="s">
        <v>41</v>
      </c>
      <c r="D13347" t="s">
        <v>58</v>
      </c>
      <c r="E13347" t="s">
        <v>35</v>
      </c>
      <c r="F13347">
        <v>2</v>
      </c>
      <c r="G13347" t="s">
        <v>38</v>
      </c>
      <c r="H13347" t="s">
        <v>46</v>
      </c>
      <c r="I13347" t="s">
        <v>51</v>
      </c>
      <c r="J13347">
        <v>2571.1999999999998</v>
      </c>
    </row>
    <row r="13348" spans="1:10" x14ac:dyDescent="0.25">
      <c r="A13348">
        <v>57</v>
      </c>
      <c r="B13348">
        <v>2017</v>
      </c>
      <c r="C13348" t="s">
        <v>41</v>
      </c>
      <c r="D13348" t="s">
        <v>58</v>
      </c>
      <c r="E13348" t="s">
        <v>35</v>
      </c>
      <c r="F13348">
        <v>3</v>
      </c>
      <c r="G13348" t="s">
        <v>45</v>
      </c>
      <c r="H13348" t="s">
        <v>46</v>
      </c>
      <c r="I13348" t="s">
        <v>51</v>
      </c>
      <c r="J13348">
        <v>2569.4</v>
      </c>
    </row>
    <row r="13349" spans="1:10" x14ac:dyDescent="0.25">
      <c r="A13349">
        <v>57</v>
      </c>
      <c r="B13349">
        <v>2017</v>
      </c>
      <c r="C13349" t="s">
        <v>41</v>
      </c>
      <c r="D13349" t="s">
        <v>58</v>
      </c>
      <c r="E13349" t="s">
        <v>35</v>
      </c>
      <c r="F13349">
        <v>4</v>
      </c>
      <c r="G13349" t="s">
        <v>45</v>
      </c>
      <c r="H13349" t="s">
        <v>46</v>
      </c>
      <c r="I13349" t="s">
        <v>37</v>
      </c>
      <c r="J13349">
        <v>2569.9</v>
      </c>
    </row>
    <row r="13350" spans="1:10" x14ac:dyDescent="0.25">
      <c r="A13350">
        <v>57</v>
      </c>
      <c r="B13350">
        <v>2017</v>
      </c>
      <c r="C13350" t="s">
        <v>41</v>
      </c>
      <c r="D13350" t="s">
        <v>58</v>
      </c>
      <c r="E13350" t="s">
        <v>35</v>
      </c>
      <c r="F13350">
        <v>5</v>
      </c>
      <c r="G13350" t="s">
        <v>45</v>
      </c>
      <c r="H13350" t="s">
        <v>2</v>
      </c>
      <c r="I13350" t="s">
        <v>37</v>
      </c>
      <c r="J13350">
        <v>2001.7</v>
      </c>
    </row>
    <row r="13351" spans="1:10" x14ac:dyDescent="0.25">
      <c r="A13351">
        <v>57</v>
      </c>
      <c r="B13351">
        <v>2017</v>
      </c>
      <c r="C13351" t="s">
        <v>41</v>
      </c>
      <c r="D13351" t="s">
        <v>58</v>
      </c>
      <c r="E13351" t="s">
        <v>35</v>
      </c>
      <c r="F13351">
        <v>6</v>
      </c>
      <c r="G13351" t="s">
        <v>45</v>
      </c>
      <c r="H13351" t="s">
        <v>46</v>
      </c>
      <c r="I13351" t="s">
        <v>51</v>
      </c>
      <c r="J13351">
        <v>2336.6999999999998</v>
      </c>
    </row>
    <row r="13352" spans="1:10" x14ac:dyDescent="0.25">
      <c r="A13352">
        <v>57</v>
      </c>
      <c r="B13352">
        <v>2017</v>
      </c>
      <c r="C13352" t="s">
        <v>41</v>
      </c>
      <c r="D13352" t="s">
        <v>59</v>
      </c>
      <c r="E13352" t="s">
        <v>35</v>
      </c>
      <c r="F13352">
        <v>1</v>
      </c>
      <c r="G13352" t="s">
        <v>38</v>
      </c>
      <c r="H13352" t="s">
        <v>46</v>
      </c>
      <c r="I13352" t="s">
        <v>37</v>
      </c>
      <c r="J13352">
        <v>2569.6999999999998</v>
      </c>
    </row>
    <row r="13353" spans="1:10" x14ac:dyDescent="0.25">
      <c r="A13353">
        <v>57</v>
      </c>
      <c r="B13353">
        <v>2017</v>
      </c>
      <c r="C13353" t="s">
        <v>41</v>
      </c>
      <c r="D13353" t="s">
        <v>59</v>
      </c>
      <c r="E13353" t="s">
        <v>35</v>
      </c>
      <c r="F13353">
        <v>2</v>
      </c>
      <c r="G13353" t="s">
        <v>38</v>
      </c>
      <c r="H13353" t="s">
        <v>46</v>
      </c>
      <c r="I13353" t="s">
        <v>37</v>
      </c>
      <c r="J13353">
        <v>2560.9</v>
      </c>
    </row>
    <row r="13354" spans="1:10" x14ac:dyDescent="0.25">
      <c r="A13354">
        <v>57</v>
      </c>
      <c r="B13354">
        <v>2017</v>
      </c>
      <c r="C13354" t="s">
        <v>41</v>
      </c>
      <c r="D13354" t="s">
        <v>59</v>
      </c>
      <c r="E13354" t="s">
        <v>35</v>
      </c>
      <c r="F13354">
        <v>3</v>
      </c>
      <c r="G13354" t="s">
        <v>38</v>
      </c>
      <c r="H13354" t="s">
        <v>46</v>
      </c>
      <c r="I13354" t="s">
        <v>37</v>
      </c>
      <c r="J13354">
        <v>1884.1</v>
      </c>
    </row>
    <row r="13355" spans="1:10" x14ac:dyDescent="0.25">
      <c r="A13355">
        <v>57</v>
      </c>
      <c r="B13355">
        <v>2017</v>
      </c>
      <c r="C13355" t="s">
        <v>41</v>
      </c>
      <c r="D13355" t="s">
        <v>59</v>
      </c>
      <c r="E13355" t="s">
        <v>35</v>
      </c>
      <c r="F13355">
        <v>4</v>
      </c>
      <c r="G13355" t="s">
        <v>45</v>
      </c>
      <c r="H13355" t="s">
        <v>2</v>
      </c>
      <c r="I13355" t="s">
        <v>37</v>
      </c>
      <c r="J13355">
        <v>1982.8</v>
      </c>
    </row>
    <row r="13356" spans="1:10" x14ac:dyDescent="0.25">
      <c r="A13356">
        <v>57</v>
      </c>
      <c r="B13356">
        <v>2017</v>
      </c>
      <c r="C13356" t="s">
        <v>41</v>
      </c>
      <c r="D13356" t="s">
        <v>59</v>
      </c>
      <c r="E13356" t="s">
        <v>35</v>
      </c>
      <c r="F13356">
        <v>5</v>
      </c>
      <c r="G13356" t="s">
        <v>38</v>
      </c>
      <c r="H13356" t="s">
        <v>46</v>
      </c>
      <c r="I13356" t="s">
        <v>51</v>
      </c>
      <c r="J13356">
        <v>2521.5</v>
      </c>
    </row>
    <row r="13357" spans="1:10" x14ac:dyDescent="0.25">
      <c r="A13357">
        <v>57</v>
      </c>
      <c r="B13357">
        <v>2017</v>
      </c>
      <c r="C13357" t="s">
        <v>41</v>
      </c>
      <c r="D13357" t="s">
        <v>59</v>
      </c>
      <c r="E13357" t="s">
        <v>35</v>
      </c>
      <c r="F13357">
        <v>6</v>
      </c>
      <c r="G13357" t="s">
        <v>45</v>
      </c>
      <c r="H13357" t="s">
        <v>2</v>
      </c>
      <c r="I13357" t="s">
        <v>37</v>
      </c>
      <c r="J13357">
        <v>1816.3</v>
      </c>
    </row>
    <row r="13358" spans="1:10" x14ac:dyDescent="0.25">
      <c r="A13358">
        <v>57</v>
      </c>
      <c r="B13358">
        <v>2018</v>
      </c>
      <c r="C13358" t="s">
        <v>41</v>
      </c>
      <c r="D13358" t="s">
        <v>58</v>
      </c>
      <c r="E13358" t="s">
        <v>35</v>
      </c>
      <c r="F13358">
        <v>1</v>
      </c>
      <c r="G13358" t="s">
        <v>38</v>
      </c>
      <c r="H13358" t="s">
        <v>46</v>
      </c>
      <c r="I13358" t="s">
        <v>37</v>
      </c>
      <c r="J13358">
        <v>2134</v>
      </c>
    </row>
    <row r="13359" spans="1:10" x14ac:dyDescent="0.25">
      <c r="A13359">
        <v>57</v>
      </c>
      <c r="B13359">
        <v>2018</v>
      </c>
      <c r="C13359" t="s">
        <v>41</v>
      </c>
      <c r="D13359" t="s">
        <v>58</v>
      </c>
      <c r="E13359" t="s">
        <v>35</v>
      </c>
      <c r="F13359">
        <v>2</v>
      </c>
      <c r="G13359" t="s">
        <v>38</v>
      </c>
      <c r="H13359" t="s">
        <v>46</v>
      </c>
      <c r="I13359" t="s">
        <v>37</v>
      </c>
      <c r="J13359">
        <v>2767.4</v>
      </c>
    </row>
    <row r="13360" spans="1:10" x14ac:dyDescent="0.25">
      <c r="A13360">
        <v>57</v>
      </c>
      <c r="B13360">
        <v>2018</v>
      </c>
      <c r="C13360" t="s">
        <v>41</v>
      </c>
      <c r="D13360" t="s">
        <v>58</v>
      </c>
      <c r="E13360" t="s">
        <v>35</v>
      </c>
      <c r="F13360">
        <v>3</v>
      </c>
      <c r="G13360" t="s">
        <v>38</v>
      </c>
      <c r="H13360" t="s">
        <v>46</v>
      </c>
      <c r="I13360" t="s">
        <v>51</v>
      </c>
      <c r="J13360">
        <v>2853.2</v>
      </c>
    </row>
    <row r="13361" spans="1:10" x14ac:dyDescent="0.25">
      <c r="A13361">
        <v>57</v>
      </c>
      <c r="B13361">
        <v>2018</v>
      </c>
      <c r="C13361" t="s">
        <v>41</v>
      </c>
      <c r="D13361" t="s">
        <v>58</v>
      </c>
      <c r="E13361" t="s">
        <v>35</v>
      </c>
      <c r="F13361">
        <v>4</v>
      </c>
      <c r="G13361" t="s">
        <v>45</v>
      </c>
      <c r="H13361" t="s">
        <v>2</v>
      </c>
      <c r="I13361" t="s">
        <v>51</v>
      </c>
      <c r="J13361">
        <v>2387.1</v>
      </c>
    </row>
    <row r="13362" spans="1:10" x14ac:dyDescent="0.25">
      <c r="A13362">
        <v>57</v>
      </c>
      <c r="B13362">
        <v>2018</v>
      </c>
      <c r="C13362" t="s">
        <v>41</v>
      </c>
      <c r="D13362" t="s">
        <v>58</v>
      </c>
      <c r="E13362" t="s">
        <v>35</v>
      </c>
      <c r="F13362">
        <v>5</v>
      </c>
      <c r="G13362" t="s">
        <v>45</v>
      </c>
      <c r="H13362" t="s">
        <v>2</v>
      </c>
      <c r="I13362" t="s">
        <v>37</v>
      </c>
      <c r="J13362">
        <v>2503.8000000000002</v>
      </c>
    </row>
    <row r="13363" spans="1:10" x14ac:dyDescent="0.25">
      <c r="A13363">
        <v>57</v>
      </c>
      <c r="B13363">
        <v>2018</v>
      </c>
      <c r="C13363" t="s">
        <v>41</v>
      </c>
      <c r="D13363" t="s">
        <v>58</v>
      </c>
      <c r="E13363" t="s">
        <v>35</v>
      </c>
      <c r="F13363">
        <v>6</v>
      </c>
      <c r="G13363" t="s">
        <v>45</v>
      </c>
      <c r="H13363" t="s">
        <v>46</v>
      </c>
      <c r="I13363" t="s">
        <v>37</v>
      </c>
      <c r="J13363">
        <v>2278.1</v>
      </c>
    </row>
    <row r="13364" spans="1:10" x14ac:dyDescent="0.25">
      <c r="A13364">
        <v>57</v>
      </c>
      <c r="B13364">
        <v>2018</v>
      </c>
      <c r="C13364" t="s">
        <v>41</v>
      </c>
      <c r="D13364" t="s">
        <v>59</v>
      </c>
      <c r="E13364" t="s">
        <v>35</v>
      </c>
      <c r="F13364">
        <v>1</v>
      </c>
      <c r="G13364" t="s">
        <v>45</v>
      </c>
      <c r="H13364" t="s">
        <v>2</v>
      </c>
      <c r="I13364" t="s">
        <v>51</v>
      </c>
      <c r="J13364">
        <v>1849.2</v>
      </c>
    </row>
    <row r="13365" spans="1:10" x14ac:dyDescent="0.25">
      <c r="A13365">
        <v>57</v>
      </c>
      <c r="B13365">
        <v>2018</v>
      </c>
      <c r="C13365" t="s">
        <v>41</v>
      </c>
      <c r="D13365" t="s">
        <v>59</v>
      </c>
      <c r="E13365" t="s">
        <v>35</v>
      </c>
      <c r="F13365">
        <v>2</v>
      </c>
      <c r="G13365" t="s">
        <v>38</v>
      </c>
      <c r="H13365" t="s">
        <v>2</v>
      </c>
      <c r="I13365" t="s">
        <v>37</v>
      </c>
      <c r="J13365">
        <v>1943.9</v>
      </c>
    </row>
    <row r="13366" spans="1:10" x14ac:dyDescent="0.25">
      <c r="A13366">
        <v>57</v>
      </c>
      <c r="B13366">
        <v>2018</v>
      </c>
      <c r="C13366" t="s">
        <v>41</v>
      </c>
      <c r="D13366" t="s">
        <v>59</v>
      </c>
      <c r="E13366" t="s">
        <v>35</v>
      </c>
      <c r="F13366">
        <v>3</v>
      </c>
      <c r="G13366" t="s">
        <v>45</v>
      </c>
      <c r="H13366" t="s">
        <v>46</v>
      </c>
      <c r="I13366" t="s">
        <v>51</v>
      </c>
      <c r="J13366">
        <v>2002.6</v>
      </c>
    </row>
    <row r="13367" spans="1:10" x14ac:dyDescent="0.25">
      <c r="A13367">
        <v>57</v>
      </c>
      <c r="B13367">
        <v>2018</v>
      </c>
      <c r="C13367" t="s">
        <v>41</v>
      </c>
      <c r="D13367" t="s">
        <v>59</v>
      </c>
      <c r="E13367" t="s">
        <v>35</v>
      </c>
      <c r="F13367">
        <v>4</v>
      </c>
      <c r="G13367" t="s">
        <v>38</v>
      </c>
      <c r="H13367" t="s">
        <v>46</v>
      </c>
      <c r="I13367" t="s">
        <v>37</v>
      </c>
      <c r="J13367">
        <v>2017.9</v>
      </c>
    </row>
    <row r="13368" spans="1:10" x14ac:dyDescent="0.25">
      <c r="A13368">
        <v>57</v>
      </c>
      <c r="B13368">
        <v>2018</v>
      </c>
      <c r="C13368" t="s">
        <v>41</v>
      </c>
      <c r="D13368" t="s">
        <v>59</v>
      </c>
      <c r="E13368" t="s">
        <v>35</v>
      </c>
      <c r="F13368">
        <v>5</v>
      </c>
      <c r="G13368" t="s">
        <v>45</v>
      </c>
      <c r="H13368" t="s">
        <v>2</v>
      </c>
      <c r="I13368" t="s">
        <v>51</v>
      </c>
      <c r="J13368">
        <v>2109.1999999999998</v>
      </c>
    </row>
    <row r="13369" spans="1:10" x14ac:dyDescent="0.25">
      <c r="A13369">
        <v>57</v>
      </c>
      <c r="B13369">
        <v>2018</v>
      </c>
      <c r="C13369" t="s">
        <v>41</v>
      </c>
      <c r="D13369" t="s">
        <v>59</v>
      </c>
      <c r="E13369" t="s">
        <v>35</v>
      </c>
      <c r="F13369">
        <v>6</v>
      </c>
      <c r="G13369" t="s">
        <v>38</v>
      </c>
      <c r="H13369" t="s">
        <v>46</v>
      </c>
      <c r="I13369" t="s">
        <v>37</v>
      </c>
      <c r="J13369">
        <v>2218.8000000000002</v>
      </c>
    </row>
    <row r="13370" spans="1:10" x14ac:dyDescent="0.25">
      <c r="A13370">
        <v>58</v>
      </c>
      <c r="B13370">
        <v>2017</v>
      </c>
      <c r="C13370" t="s">
        <v>41</v>
      </c>
      <c r="D13370" t="s">
        <v>58</v>
      </c>
      <c r="E13370" t="s">
        <v>35</v>
      </c>
      <c r="F13370">
        <v>1</v>
      </c>
      <c r="G13370" t="s">
        <v>38</v>
      </c>
      <c r="H13370" t="s">
        <v>46</v>
      </c>
      <c r="I13370" t="s">
        <v>37</v>
      </c>
      <c r="J13370">
        <v>2370.3000000000002</v>
      </c>
    </row>
    <row r="13371" spans="1:10" x14ac:dyDescent="0.25">
      <c r="A13371">
        <v>58</v>
      </c>
      <c r="B13371">
        <v>2017</v>
      </c>
      <c r="C13371" t="s">
        <v>41</v>
      </c>
      <c r="D13371" t="s">
        <v>58</v>
      </c>
      <c r="E13371" t="s">
        <v>35</v>
      </c>
      <c r="F13371">
        <v>2</v>
      </c>
      <c r="G13371" t="s">
        <v>38</v>
      </c>
      <c r="H13371" t="s">
        <v>46</v>
      </c>
      <c r="I13371" t="s">
        <v>37</v>
      </c>
      <c r="J13371">
        <v>2059.5</v>
      </c>
    </row>
    <row r="13372" spans="1:10" x14ac:dyDescent="0.25">
      <c r="A13372">
        <v>58</v>
      </c>
      <c r="B13372">
        <v>2017</v>
      </c>
      <c r="C13372" t="s">
        <v>41</v>
      </c>
      <c r="D13372" t="s">
        <v>58</v>
      </c>
      <c r="E13372" t="s">
        <v>35</v>
      </c>
      <c r="F13372">
        <v>3</v>
      </c>
      <c r="G13372" t="s">
        <v>45</v>
      </c>
      <c r="H13372" t="s">
        <v>46</v>
      </c>
      <c r="I13372" t="s">
        <v>37</v>
      </c>
      <c r="J13372">
        <v>2450</v>
      </c>
    </row>
    <row r="13373" spans="1:10" x14ac:dyDescent="0.25">
      <c r="A13373">
        <v>58</v>
      </c>
      <c r="B13373">
        <v>2017</v>
      </c>
      <c r="C13373" t="s">
        <v>41</v>
      </c>
      <c r="D13373" t="s">
        <v>58</v>
      </c>
      <c r="E13373" t="s">
        <v>35</v>
      </c>
      <c r="F13373">
        <v>4</v>
      </c>
      <c r="G13373" t="s">
        <v>45</v>
      </c>
      <c r="H13373" t="s">
        <v>2</v>
      </c>
      <c r="I13373" t="s">
        <v>51</v>
      </c>
      <c r="J13373">
        <v>1681</v>
      </c>
    </row>
    <row r="13374" spans="1:10" x14ac:dyDescent="0.25">
      <c r="A13374">
        <v>58</v>
      </c>
      <c r="B13374">
        <v>2017</v>
      </c>
      <c r="C13374" t="s">
        <v>41</v>
      </c>
      <c r="D13374" t="s">
        <v>58</v>
      </c>
      <c r="E13374" t="s">
        <v>35</v>
      </c>
      <c r="F13374">
        <v>5</v>
      </c>
      <c r="G13374" t="s">
        <v>38</v>
      </c>
      <c r="H13374" t="s">
        <v>2</v>
      </c>
      <c r="I13374" t="s">
        <v>51</v>
      </c>
      <c r="J13374">
        <v>2138.6999999999998</v>
      </c>
    </row>
    <row r="13375" spans="1:10" x14ac:dyDescent="0.25">
      <c r="A13375">
        <v>58</v>
      </c>
      <c r="B13375">
        <v>2017</v>
      </c>
      <c r="C13375" t="s">
        <v>41</v>
      </c>
      <c r="D13375" t="s">
        <v>58</v>
      </c>
      <c r="E13375" t="s">
        <v>35</v>
      </c>
      <c r="F13375">
        <v>6</v>
      </c>
      <c r="G13375" t="s">
        <v>45</v>
      </c>
      <c r="H13375" t="s">
        <v>2</v>
      </c>
      <c r="I13375" t="s">
        <v>37</v>
      </c>
      <c r="J13375">
        <v>1801.3</v>
      </c>
    </row>
    <row r="13376" spans="1:10" x14ac:dyDescent="0.25">
      <c r="A13376">
        <v>58</v>
      </c>
      <c r="B13376">
        <v>2017</v>
      </c>
      <c r="C13376" t="s">
        <v>41</v>
      </c>
      <c r="D13376" t="s">
        <v>59</v>
      </c>
      <c r="E13376" t="s">
        <v>35</v>
      </c>
      <c r="F13376">
        <v>1</v>
      </c>
      <c r="G13376" t="s">
        <v>38</v>
      </c>
      <c r="H13376" t="s">
        <v>2</v>
      </c>
      <c r="I13376" t="s">
        <v>51</v>
      </c>
      <c r="J13376">
        <v>2235.1</v>
      </c>
    </row>
    <row r="13377" spans="1:10" x14ac:dyDescent="0.25">
      <c r="A13377">
        <v>58</v>
      </c>
      <c r="B13377">
        <v>2017</v>
      </c>
      <c r="C13377" t="s">
        <v>41</v>
      </c>
      <c r="D13377" t="s">
        <v>59</v>
      </c>
      <c r="E13377" t="s">
        <v>35</v>
      </c>
      <c r="F13377">
        <v>2</v>
      </c>
      <c r="G13377" t="s">
        <v>38</v>
      </c>
      <c r="H13377" t="s">
        <v>46</v>
      </c>
      <c r="I13377" t="s">
        <v>51</v>
      </c>
      <c r="J13377">
        <v>2359.6</v>
      </c>
    </row>
    <row r="13378" spans="1:10" x14ac:dyDescent="0.25">
      <c r="A13378">
        <v>58</v>
      </c>
      <c r="B13378">
        <v>2017</v>
      </c>
      <c r="C13378" t="s">
        <v>41</v>
      </c>
      <c r="D13378" t="s">
        <v>59</v>
      </c>
      <c r="E13378" t="s">
        <v>35</v>
      </c>
      <c r="F13378">
        <v>3</v>
      </c>
      <c r="G13378" t="s">
        <v>38</v>
      </c>
      <c r="H13378" t="s">
        <v>2</v>
      </c>
      <c r="I13378" t="s">
        <v>37</v>
      </c>
      <c r="J13378">
        <v>2142.4</v>
      </c>
    </row>
    <row r="13379" spans="1:10" x14ac:dyDescent="0.25">
      <c r="A13379">
        <v>58</v>
      </c>
      <c r="B13379">
        <v>2017</v>
      </c>
      <c r="C13379" t="s">
        <v>41</v>
      </c>
      <c r="D13379" t="s">
        <v>59</v>
      </c>
      <c r="E13379" t="s">
        <v>35</v>
      </c>
      <c r="F13379">
        <v>4</v>
      </c>
      <c r="G13379" t="s">
        <v>38</v>
      </c>
      <c r="H13379" t="s">
        <v>2</v>
      </c>
      <c r="I13379" t="s">
        <v>51</v>
      </c>
      <c r="J13379">
        <v>1488.1</v>
      </c>
    </row>
    <row r="13380" spans="1:10" x14ac:dyDescent="0.25">
      <c r="A13380">
        <v>58</v>
      </c>
      <c r="B13380">
        <v>2017</v>
      </c>
      <c r="C13380" t="s">
        <v>41</v>
      </c>
      <c r="D13380" t="s">
        <v>59</v>
      </c>
      <c r="E13380" t="s">
        <v>35</v>
      </c>
      <c r="F13380">
        <v>5</v>
      </c>
      <c r="G13380" t="s">
        <v>45</v>
      </c>
      <c r="H13380" t="s">
        <v>2</v>
      </c>
      <c r="I13380" t="s">
        <v>51</v>
      </c>
      <c r="J13380">
        <v>1840.1</v>
      </c>
    </row>
    <row r="13381" spans="1:10" x14ac:dyDescent="0.25">
      <c r="A13381">
        <v>58</v>
      </c>
      <c r="B13381">
        <v>2017</v>
      </c>
      <c r="C13381" t="s">
        <v>41</v>
      </c>
      <c r="D13381" t="s">
        <v>59</v>
      </c>
      <c r="E13381" t="s">
        <v>35</v>
      </c>
      <c r="F13381">
        <v>6</v>
      </c>
      <c r="G13381" t="s">
        <v>45</v>
      </c>
      <c r="H13381" t="s">
        <v>2</v>
      </c>
      <c r="I13381" t="s">
        <v>51</v>
      </c>
      <c r="J13381">
        <v>1707.7</v>
      </c>
    </row>
    <row r="13382" spans="1:10" x14ac:dyDescent="0.25">
      <c r="A13382">
        <v>58</v>
      </c>
      <c r="B13382">
        <v>2018</v>
      </c>
      <c r="C13382" t="s">
        <v>41</v>
      </c>
      <c r="D13382" t="s">
        <v>58</v>
      </c>
      <c r="E13382" t="s">
        <v>35</v>
      </c>
      <c r="F13382">
        <v>1</v>
      </c>
      <c r="G13382" t="s">
        <v>45</v>
      </c>
      <c r="H13382" t="s">
        <v>46</v>
      </c>
      <c r="I13382" t="s">
        <v>51</v>
      </c>
      <c r="J13382">
        <v>2354.8000000000002</v>
      </c>
    </row>
    <row r="13383" spans="1:10" x14ac:dyDescent="0.25">
      <c r="A13383">
        <v>58</v>
      </c>
      <c r="B13383">
        <v>2018</v>
      </c>
      <c r="C13383" t="s">
        <v>41</v>
      </c>
      <c r="D13383" t="s">
        <v>58</v>
      </c>
      <c r="E13383" t="s">
        <v>35</v>
      </c>
      <c r="F13383">
        <v>2</v>
      </c>
      <c r="G13383" t="s">
        <v>38</v>
      </c>
      <c r="H13383" t="s">
        <v>2</v>
      </c>
      <c r="I13383" t="s">
        <v>51</v>
      </c>
      <c r="J13383">
        <v>2145.5</v>
      </c>
    </row>
    <row r="13384" spans="1:10" x14ac:dyDescent="0.25">
      <c r="A13384">
        <v>58</v>
      </c>
      <c r="B13384">
        <v>2018</v>
      </c>
      <c r="C13384" t="s">
        <v>41</v>
      </c>
      <c r="D13384" t="s">
        <v>58</v>
      </c>
      <c r="E13384" t="s">
        <v>35</v>
      </c>
      <c r="F13384">
        <v>3</v>
      </c>
      <c r="G13384" t="s">
        <v>45</v>
      </c>
      <c r="H13384" t="s">
        <v>2</v>
      </c>
      <c r="I13384" t="s">
        <v>37</v>
      </c>
      <c r="J13384">
        <v>2909</v>
      </c>
    </row>
    <row r="13385" spans="1:10" x14ac:dyDescent="0.25">
      <c r="A13385">
        <v>58</v>
      </c>
      <c r="B13385">
        <v>2018</v>
      </c>
      <c r="C13385" t="s">
        <v>41</v>
      </c>
      <c r="D13385" t="s">
        <v>58</v>
      </c>
      <c r="E13385" t="s">
        <v>35</v>
      </c>
      <c r="F13385">
        <v>4</v>
      </c>
      <c r="G13385" t="s">
        <v>38</v>
      </c>
      <c r="H13385" t="s">
        <v>46</v>
      </c>
      <c r="I13385" t="s">
        <v>37</v>
      </c>
      <c r="J13385">
        <v>2412.4</v>
      </c>
    </row>
    <row r="13386" spans="1:10" x14ac:dyDescent="0.25">
      <c r="A13386">
        <v>58</v>
      </c>
      <c r="B13386">
        <v>2018</v>
      </c>
      <c r="C13386" t="s">
        <v>41</v>
      </c>
      <c r="D13386" t="s">
        <v>58</v>
      </c>
      <c r="E13386" t="s">
        <v>35</v>
      </c>
      <c r="F13386">
        <v>5</v>
      </c>
      <c r="G13386" t="s">
        <v>45</v>
      </c>
      <c r="H13386" t="s">
        <v>46</v>
      </c>
      <c r="I13386" t="s">
        <v>51</v>
      </c>
      <c r="J13386">
        <v>2405.4</v>
      </c>
    </row>
    <row r="13387" spans="1:10" x14ac:dyDescent="0.25">
      <c r="A13387">
        <v>58</v>
      </c>
      <c r="B13387">
        <v>2018</v>
      </c>
      <c r="C13387" t="s">
        <v>41</v>
      </c>
      <c r="D13387" t="s">
        <v>58</v>
      </c>
      <c r="E13387" t="s">
        <v>35</v>
      </c>
      <c r="F13387">
        <v>6</v>
      </c>
      <c r="G13387" t="s">
        <v>38</v>
      </c>
      <c r="H13387" t="s">
        <v>2</v>
      </c>
      <c r="I13387" t="s">
        <v>37</v>
      </c>
      <c r="J13387">
        <v>2209.5</v>
      </c>
    </row>
    <row r="13388" spans="1:10" x14ac:dyDescent="0.25">
      <c r="A13388">
        <v>58</v>
      </c>
      <c r="B13388">
        <v>2018</v>
      </c>
      <c r="C13388" t="s">
        <v>41</v>
      </c>
      <c r="D13388" t="s">
        <v>59</v>
      </c>
      <c r="E13388" t="s">
        <v>35</v>
      </c>
      <c r="F13388">
        <v>1</v>
      </c>
      <c r="G13388" t="s">
        <v>45</v>
      </c>
      <c r="H13388" t="s">
        <v>46</v>
      </c>
      <c r="I13388" t="s">
        <v>51</v>
      </c>
      <c r="J13388">
        <v>2240.1</v>
      </c>
    </row>
    <row r="13389" spans="1:10" x14ac:dyDescent="0.25">
      <c r="A13389">
        <v>58</v>
      </c>
      <c r="B13389">
        <v>2018</v>
      </c>
      <c r="C13389" t="s">
        <v>41</v>
      </c>
      <c r="D13389" t="s">
        <v>59</v>
      </c>
      <c r="E13389" t="s">
        <v>35</v>
      </c>
      <c r="F13389">
        <v>2</v>
      </c>
      <c r="G13389" t="s">
        <v>45</v>
      </c>
      <c r="H13389" t="s">
        <v>46</v>
      </c>
      <c r="I13389" t="s">
        <v>37</v>
      </c>
      <c r="J13389">
        <v>2201.3000000000002</v>
      </c>
    </row>
    <row r="13390" spans="1:10" x14ac:dyDescent="0.25">
      <c r="A13390">
        <v>58</v>
      </c>
      <c r="B13390">
        <v>2018</v>
      </c>
      <c r="C13390" t="s">
        <v>41</v>
      </c>
      <c r="D13390" t="s">
        <v>59</v>
      </c>
      <c r="E13390" t="s">
        <v>35</v>
      </c>
      <c r="F13390">
        <v>3</v>
      </c>
      <c r="G13390" t="s">
        <v>38</v>
      </c>
      <c r="H13390" t="s">
        <v>46</v>
      </c>
      <c r="I13390" t="s">
        <v>51</v>
      </c>
      <c r="J13390">
        <v>2285.4</v>
      </c>
    </row>
    <row r="13391" spans="1:10" x14ac:dyDescent="0.25">
      <c r="A13391">
        <v>58</v>
      </c>
      <c r="B13391">
        <v>2018</v>
      </c>
      <c r="C13391" t="s">
        <v>41</v>
      </c>
      <c r="D13391" t="s">
        <v>59</v>
      </c>
      <c r="E13391" t="s">
        <v>35</v>
      </c>
      <c r="F13391">
        <v>4</v>
      </c>
      <c r="G13391" t="s">
        <v>45</v>
      </c>
      <c r="H13391" t="s">
        <v>2</v>
      </c>
      <c r="I13391" t="s">
        <v>51</v>
      </c>
      <c r="J13391">
        <v>1770</v>
      </c>
    </row>
    <row r="13392" spans="1:10" x14ac:dyDescent="0.25">
      <c r="A13392">
        <v>58</v>
      </c>
      <c r="B13392">
        <v>2018</v>
      </c>
      <c r="C13392" t="s">
        <v>41</v>
      </c>
      <c r="D13392" t="s">
        <v>59</v>
      </c>
      <c r="E13392" t="s">
        <v>35</v>
      </c>
      <c r="F13392">
        <v>5</v>
      </c>
      <c r="G13392" t="s">
        <v>45</v>
      </c>
      <c r="H13392" t="s">
        <v>2</v>
      </c>
      <c r="I13392" t="s">
        <v>37</v>
      </c>
      <c r="J13392">
        <v>2446.6</v>
      </c>
    </row>
    <row r="13393" spans="1:10" x14ac:dyDescent="0.25">
      <c r="A13393">
        <v>58</v>
      </c>
      <c r="B13393">
        <v>2018</v>
      </c>
      <c r="C13393" t="s">
        <v>41</v>
      </c>
      <c r="D13393" t="s">
        <v>59</v>
      </c>
      <c r="E13393" t="s">
        <v>35</v>
      </c>
      <c r="F13393">
        <v>6</v>
      </c>
      <c r="G13393" t="s">
        <v>38</v>
      </c>
      <c r="H13393" t="s">
        <v>2</v>
      </c>
      <c r="I13393" t="s">
        <v>51</v>
      </c>
      <c r="J13393">
        <v>2223.8000000000002</v>
      </c>
    </row>
    <row r="13394" spans="1:10" x14ac:dyDescent="0.25">
      <c r="A13394">
        <v>59</v>
      </c>
      <c r="B13394">
        <v>2017</v>
      </c>
      <c r="C13394" t="s">
        <v>41</v>
      </c>
      <c r="D13394" t="s">
        <v>58</v>
      </c>
      <c r="E13394" t="s">
        <v>35</v>
      </c>
      <c r="F13394">
        <v>1</v>
      </c>
      <c r="G13394" t="s">
        <v>38</v>
      </c>
      <c r="H13394" t="s">
        <v>46</v>
      </c>
      <c r="I13394" t="s">
        <v>51</v>
      </c>
      <c r="J13394">
        <v>2209.3000000000002</v>
      </c>
    </row>
    <row r="13395" spans="1:10" x14ac:dyDescent="0.25">
      <c r="A13395">
        <v>59</v>
      </c>
      <c r="B13395">
        <v>2017</v>
      </c>
      <c r="C13395" t="s">
        <v>41</v>
      </c>
      <c r="D13395" t="s">
        <v>58</v>
      </c>
      <c r="E13395" t="s">
        <v>35</v>
      </c>
      <c r="F13395">
        <v>2</v>
      </c>
      <c r="G13395" t="s">
        <v>45</v>
      </c>
      <c r="H13395" t="s">
        <v>2</v>
      </c>
      <c r="I13395" t="s">
        <v>51</v>
      </c>
      <c r="J13395">
        <v>2201.5</v>
      </c>
    </row>
    <row r="13396" spans="1:10" x14ac:dyDescent="0.25">
      <c r="A13396">
        <v>59</v>
      </c>
      <c r="B13396">
        <v>2017</v>
      </c>
      <c r="C13396" t="s">
        <v>41</v>
      </c>
      <c r="D13396" t="s">
        <v>58</v>
      </c>
      <c r="E13396" t="s">
        <v>35</v>
      </c>
      <c r="F13396">
        <v>3</v>
      </c>
      <c r="G13396" t="s">
        <v>45</v>
      </c>
      <c r="H13396" t="s">
        <v>2</v>
      </c>
      <c r="I13396" t="s">
        <v>51</v>
      </c>
      <c r="J13396">
        <v>2277.6</v>
      </c>
    </row>
    <row r="13397" spans="1:10" x14ac:dyDescent="0.25">
      <c r="A13397">
        <v>59</v>
      </c>
      <c r="B13397">
        <v>2017</v>
      </c>
      <c r="C13397" t="s">
        <v>41</v>
      </c>
      <c r="D13397" t="s">
        <v>58</v>
      </c>
      <c r="E13397" t="s">
        <v>35</v>
      </c>
      <c r="F13397">
        <v>4</v>
      </c>
      <c r="G13397" t="s">
        <v>45</v>
      </c>
      <c r="H13397" t="s">
        <v>46</v>
      </c>
      <c r="I13397" t="s">
        <v>37</v>
      </c>
      <c r="J13397">
        <v>2775.8</v>
      </c>
    </row>
    <row r="13398" spans="1:10" x14ac:dyDescent="0.25">
      <c r="A13398">
        <v>59</v>
      </c>
      <c r="B13398">
        <v>2017</v>
      </c>
      <c r="C13398" t="s">
        <v>41</v>
      </c>
      <c r="D13398" t="s">
        <v>58</v>
      </c>
      <c r="E13398" t="s">
        <v>35</v>
      </c>
      <c r="F13398">
        <v>5</v>
      </c>
      <c r="G13398" t="s">
        <v>38</v>
      </c>
      <c r="H13398" t="s">
        <v>46</v>
      </c>
      <c r="I13398" t="s">
        <v>51</v>
      </c>
      <c r="J13398">
        <v>1882.1</v>
      </c>
    </row>
    <row r="13399" spans="1:10" x14ac:dyDescent="0.25">
      <c r="A13399">
        <v>59</v>
      </c>
      <c r="B13399">
        <v>2017</v>
      </c>
      <c r="C13399" t="s">
        <v>41</v>
      </c>
      <c r="D13399" t="s">
        <v>58</v>
      </c>
      <c r="E13399" t="s">
        <v>35</v>
      </c>
      <c r="F13399">
        <v>6</v>
      </c>
      <c r="G13399" t="s">
        <v>45</v>
      </c>
      <c r="H13399" t="s">
        <v>2</v>
      </c>
      <c r="I13399" t="s">
        <v>37</v>
      </c>
      <c r="J13399">
        <v>1834.4</v>
      </c>
    </row>
    <row r="13400" spans="1:10" x14ac:dyDescent="0.25">
      <c r="A13400">
        <v>59</v>
      </c>
      <c r="B13400">
        <v>2017</v>
      </c>
      <c r="C13400" t="s">
        <v>41</v>
      </c>
      <c r="D13400" t="s">
        <v>59</v>
      </c>
      <c r="E13400" t="s">
        <v>35</v>
      </c>
      <c r="F13400">
        <v>1</v>
      </c>
      <c r="G13400" t="s">
        <v>38</v>
      </c>
      <c r="H13400" t="s">
        <v>46</v>
      </c>
      <c r="I13400" t="s">
        <v>37</v>
      </c>
      <c r="J13400">
        <v>2168.9</v>
      </c>
    </row>
    <row r="13401" spans="1:10" x14ac:dyDescent="0.25">
      <c r="A13401">
        <v>59</v>
      </c>
      <c r="B13401">
        <v>2017</v>
      </c>
      <c r="C13401" t="s">
        <v>41</v>
      </c>
      <c r="D13401" t="s">
        <v>59</v>
      </c>
      <c r="E13401" t="s">
        <v>35</v>
      </c>
      <c r="F13401">
        <v>2</v>
      </c>
      <c r="G13401" t="s">
        <v>38</v>
      </c>
      <c r="H13401" t="s">
        <v>46</v>
      </c>
      <c r="I13401" t="s">
        <v>51</v>
      </c>
      <c r="J13401">
        <v>1805.3</v>
      </c>
    </row>
    <row r="13402" spans="1:10" x14ac:dyDescent="0.25">
      <c r="A13402">
        <v>59</v>
      </c>
      <c r="B13402">
        <v>2017</v>
      </c>
      <c r="C13402" t="s">
        <v>41</v>
      </c>
      <c r="D13402" t="s">
        <v>59</v>
      </c>
      <c r="E13402" t="s">
        <v>35</v>
      </c>
      <c r="F13402">
        <v>3</v>
      </c>
      <c r="G13402" t="s">
        <v>45</v>
      </c>
      <c r="H13402" t="s">
        <v>46</v>
      </c>
      <c r="I13402" t="s">
        <v>51</v>
      </c>
      <c r="J13402">
        <v>2394.1</v>
      </c>
    </row>
    <row r="13403" spans="1:10" x14ac:dyDescent="0.25">
      <c r="A13403">
        <v>59</v>
      </c>
      <c r="B13403">
        <v>2017</v>
      </c>
      <c r="C13403" t="s">
        <v>41</v>
      </c>
      <c r="D13403" t="s">
        <v>59</v>
      </c>
      <c r="E13403" t="s">
        <v>35</v>
      </c>
      <c r="F13403">
        <v>4</v>
      </c>
      <c r="G13403" t="s">
        <v>38</v>
      </c>
      <c r="H13403" t="s">
        <v>46</v>
      </c>
      <c r="I13403" t="s">
        <v>51</v>
      </c>
      <c r="J13403">
        <v>1999.6</v>
      </c>
    </row>
    <row r="13404" spans="1:10" x14ac:dyDescent="0.25">
      <c r="A13404">
        <v>59</v>
      </c>
      <c r="B13404">
        <v>2017</v>
      </c>
      <c r="C13404" t="s">
        <v>41</v>
      </c>
      <c r="D13404" t="s">
        <v>59</v>
      </c>
      <c r="E13404" t="s">
        <v>35</v>
      </c>
      <c r="F13404">
        <v>5</v>
      </c>
      <c r="G13404" t="s">
        <v>45</v>
      </c>
      <c r="H13404" t="s">
        <v>2</v>
      </c>
      <c r="I13404" t="s">
        <v>51</v>
      </c>
      <c r="J13404">
        <v>1791.2</v>
      </c>
    </row>
    <row r="13405" spans="1:10" x14ac:dyDescent="0.25">
      <c r="A13405">
        <v>59</v>
      </c>
      <c r="B13405">
        <v>2017</v>
      </c>
      <c r="C13405" t="s">
        <v>41</v>
      </c>
      <c r="D13405" t="s">
        <v>59</v>
      </c>
      <c r="E13405" t="s">
        <v>35</v>
      </c>
      <c r="F13405">
        <v>6</v>
      </c>
      <c r="G13405" t="s">
        <v>38</v>
      </c>
      <c r="H13405" t="s">
        <v>46</v>
      </c>
      <c r="I13405" t="s">
        <v>37</v>
      </c>
      <c r="J13405">
        <v>2107.1999999999998</v>
      </c>
    </row>
    <row r="13406" spans="1:10" x14ac:dyDescent="0.25">
      <c r="A13406">
        <v>59</v>
      </c>
      <c r="B13406">
        <v>2018</v>
      </c>
      <c r="C13406" t="s">
        <v>41</v>
      </c>
      <c r="D13406" t="s">
        <v>58</v>
      </c>
      <c r="E13406" t="s">
        <v>35</v>
      </c>
      <c r="F13406">
        <v>1</v>
      </c>
      <c r="G13406" t="s">
        <v>45</v>
      </c>
      <c r="H13406" t="s">
        <v>2</v>
      </c>
      <c r="I13406" t="s">
        <v>51</v>
      </c>
      <c r="J13406">
        <v>1988</v>
      </c>
    </row>
    <row r="13407" spans="1:10" x14ac:dyDescent="0.25">
      <c r="A13407">
        <v>59</v>
      </c>
      <c r="B13407">
        <v>2018</v>
      </c>
      <c r="C13407" t="s">
        <v>41</v>
      </c>
      <c r="D13407" t="s">
        <v>58</v>
      </c>
      <c r="E13407" t="s">
        <v>35</v>
      </c>
      <c r="F13407">
        <v>2</v>
      </c>
      <c r="G13407" t="s">
        <v>38</v>
      </c>
      <c r="H13407" t="s">
        <v>2</v>
      </c>
      <c r="I13407" t="s">
        <v>37</v>
      </c>
      <c r="J13407">
        <v>3016.8</v>
      </c>
    </row>
    <row r="13408" spans="1:10" x14ac:dyDescent="0.25">
      <c r="A13408">
        <v>59</v>
      </c>
      <c r="B13408">
        <v>2018</v>
      </c>
      <c r="C13408" t="s">
        <v>41</v>
      </c>
      <c r="D13408" t="s">
        <v>58</v>
      </c>
      <c r="E13408" t="s">
        <v>35</v>
      </c>
      <c r="F13408">
        <v>3</v>
      </c>
      <c r="G13408" t="s">
        <v>38</v>
      </c>
      <c r="H13408" t="s">
        <v>2</v>
      </c>
      <c r="I13408" t="s">
        <v>51</v>
      </c>
      <c r="J13408">
        <v>1994.9</v>
      </c>
    </row>
    <row r="13409" spans="1:10" x14ac:dyDescent="0.25">
      <c r="A13409">
        <v>59</v>
      </c>
      <c r="B13409">
        <v>2018</v>
      </c>
      <c r="C13409" t="s">
        <v>41</v>
      </c>
      <c r="D13409" t="s">
        <v>58</v>
      </c>
      <c r="E13409" t="s">
        <v>35</v>
      </c>
      <c r="F13409">
        <v>4</v>
      </c>
      <c r="G13409" t="s">
        <v>45</v>
      </c>
      <c r="H13409" t="s">
        <v>46</v>
      </c>
      <c r="I13409" t="s">
        <v>51</v>
      </c>
      <c r="J13409">
        <v>2443.1</v>
      </c>
    </row>
    <row r="13410" spans="1:10" x14ac:dyDescent="0.25">
      <c r="A13410">
        <v>59</v>
      </c>
      <c r="B13410">
        <v>2018</v>
      </c>
      <c r="C13410" t="s">
        <v>41</v>
      </c>
      <c r="D13410" t="s">
        <v>58</v>
      </c>
      <c r="E13410" t="s">
        <v>35</v>
      </c>
      <c r="F13410">
        <v>5</v>
      </c>
      <c r="G13410" t="s">
        <v>45</v>
      </c>
      <c r="H13410" t="s">
        <v>2</v>
      </c>
      <c r="I13410" t="s">
        <v>37</v>
      </c>
      <c r="J13410">
        <v>2525.1999999999998</v>
      </c>
    </row>
    <row r="13411" spans="1:10" x14ac:dyDescent="0.25">
      <c r="A13411">
        <v>59</v>
      </c>
      <c r="B13411">
        <v>2018</v>
      </c>
      <c r="C13411" t="s">
        <v>41</v>
      </c>
      <c r="D13411" t="s">
        <v>58</v>
      </c>
      <c r="E13411" t="s">
        <v>35</v>
      </c>
      <c r="F13411">
        <v>6</v>
      </c>
      <c r="G13411" t="s">
        <v>38</v>
      </c>
      <c r="H13411" t="s">
        <v>2</v>
      </c>
      <c r="I13411" t="s">
        <v>37</v>
      </c>
      <c r="J13411">
        <v>1950.9</v>
      </c>
    </row>
    <row r="13412" spans="1:10" x14ac:dyDescent="0.25">
      <c r="A13412">
        <v>59</v>
      </c>
      <c r="B13412">
        <v>2018</v>
      </c>
      <c r="C13412" t="s">
        <v>41</v>
      </c>
      <c r="D13412" t="s">
        <v>59</v>
      </c>
      <c r="E13412" t="s">
        <v>35</v>
      </c>
      <c r="F13412">
        <v>1</v>
      </c>
      <c r="G13412" t="s">
        <v>38</v>
      </c>
      <c r="H13412" t="s">
        <v>46</v>
      </c>
      <c r="I13412" t="s">
        <v>51</v>
      </c>
      <c r="J13412">
        <v>2191.1</v>
      </c>
    </row>
    <row r="13413" spans="1:10" x14ac:dyDescent="0.25">
      <c r="A13413">
        <v>59</v>
      </c>
      <c r="B13413">
        <v>2018</v>
      </c>
      <c r="C13413" t="s">
        <v>41</v>
      </c>
      <c r="D13413" t="s">
        <v>59</v>
      </c>
      <c r="E13413" t="s">
        <v>35</v>
      </c>
      <c r="F13413">
        <v>2</v>
      </c>
      <c r="G13413" t="s">
        <v>45</v>
      </c>
      <c r="H13413" t="s">
        <v>2</v>
      </c>
      <c r="I13413" t="s">
        <v>51</v>
      </c>
      <c r="J13413">
        <v>2176.1</v>
      </c>
    </row>
    <row r="13414" spans="1:10" x14ac:dyDescent="0.25">
      <c r="A13414">
        <v>59</v>
      </c>
      <c r="B13414">
        <v>2018</v>
      </c>
      <c r="C13414" t="s">
        <v>41</v>
      </c>
      <c r="D13414" t="s">
        <v>59</v>
      </c>
      <c r="E13414" t="s">
        <v>35</v>
      </c>
      <c r="F13414">
        <v>3</v>
      </c>
      <c r="G13414" t="s">
        <v>45</v>
      </c>
      <c r="H13414" t="s">
        <v>46</v>
      </c>
      <c r="I13414" t="s">
        <v>37</v>
      </c>
      <c r="J13414">
        <v>2469.3000000000002</v>
      </c>
    </row>
    <row r="13415" spans="1:10" x14ac:dyDescent="0.25">
      <c r="A13415">
        <v>59</v>
      </c>
      <c r="B13415">
        <v>2018</v>
      </c>
      <c r="C13415" t="s">
        <v>41</v>
      </c>
      <c r="D13415" t="s">
        <v>59</v>
      </c>
      <c r="E13415" t="s">
        <v>35</v>
      </c>
      <c r="F13415">
        <v>4</v>
      </c>
      <c r="G13415" t="s">
        <v>45</v>
      </c>
      <c r="H13415" t="s">
        <v>46</v>
      </c>
      <c r="I13415" t="s">
        <v>37</v>
      </c>
      <c r="J13415">
        <v>1873.5</v>
      </c>
    </row>
    <row r="13416" spans="1:10" x14ac:dyDescent="0.25">
      <c r="A13416">
        <v>59</v>
      </c>
      <c r="B13416">
        <v>2018</v>
      </c>
      <c r="C13416" t="s">
        <v>41</v>
      </c>
      <c r="D13416" t="s">
        <v>59</v>
      </c>
      <c r="E13416" t="s">
        <v>35</v>
      </c>
      <c r="F13416">
        <v>5</v>
      </c>
      <c r="G13416" t="s">
        <v>45</v>
      </c>
      <c r="H13416" t="s">
        <v>2</v>
      </c>
      <c r="I13416" t="s">
        <v>37</v>
      </c>
      <c r="J13416">
        <v>2174.8000000000002</v>
      </c>
    </row>
    <row r="13417" spans="1:10" x14ac:dyDescent="0.25">
      <c r="A13417">
        <v>59</v>
      </c>
      <c r="B13417">
        <v>2018</v>
      </c>
      <c r="C13417" t="s">
        <v>41</v>
      </c>
      <c r="D13417" t="s">
        <v>59</v>
      </c>
      <c r="E13417" t="s">
        <v>35</v>
      </c>
      <c r="F13417">
        <v>6</v>
      </c>
      <c r="G13417" t="s">
        <v>38</v>
      </c>
      <c r="H13417" t="s">
        <v>46</v>
      </c>
      <c r="I13417" t="s">
        <v>37</v>
      </c>
      <c r="J13417">
        <v>2898.4</v>
      </c>
    </row>
    <row r="13418" spans="1:10" x14ac:dyDescent="0.25">
      <c r="A13418">
        <v>60</v>
      </c>
      <c r="B13418">
        <v>2017</v>
      </c>
      <c r="C13418" t="s">
        <v>41</v>
      </c>
      <c r="D13418" t="s">
        <v>58</v>
      </c>
      <c r="E13418" t="s">
        <v>35</v>
      </c>
      <c r="F13418">
        <v>1</v>
      </c>
      <c r="G13418" t="s">
        <v>38</v>
      </c>
      <c r="H13418" t="s">
        <v>2</v>
      </c>
      <c r="I13418" t="s">
        <v>51</v>
      </c>
      <c r="J13418">
        <v>1872</v>
      </c>
    </row>
    <row r="13419" spans="1:10" x14ac:dyDescent="0.25">
      <c r="A13419">
        <v>60</v>
      </c>
      <c r="B13419">
        <v>2017</v>
      </c>
      <c r="C13419" t="s">
        <v>41</v>
      </c>
      <c r="D13419" t="s">
        <v>58</v>
      </c>
      <c r="E13419" t="s">
        <v>35</v>
      </c>
      <c r="F13419">
        <v>2</v>
      </c>
      <c r="G13419" t="s">
        <v>45</v>
      </c>
      <c r="H13419" t="s">
        <v>46</v>
      </c>
      <c r="I13419" t="s">
        <v>51</v>
      </c>
      <c r="J13419">
        <v>2242.3000000000002</v>
      </c>
    </row>
    <row r="13420" spans="1:10" x14ac:dyDescent="0.25">
      <c r="A13420">
        <v>60</v>
      </c>
      <c r="B13420">
        <v>2017</v>
      </c>
      <c r="C13420" t="s">
        <v>41</v>
      </c>
      <c r="D13420" t="s">
        <v>58</v>
      </c>
      <c r="E13420" t="s">
        <v>35</v>
      </c>
      <c r="F13420">
        <v>3</v>
      </c>
      <c r="G13420" t="s">
        <v>38</v>
      </c>
      <c r="H13420" t="s">
        <v>46</v>
      </c>
      <c r="I13420" t="s">
        <v>37</v>
      </c>
      <c r="J13420">
        <v>2506</v>
      </c>
    </row>
    <row r="13421" spans="1:10" x14ac:dyDescent="0.25">
      <c r="A13421">
        <v>60</v>
      </c>
      <c r="B13421">
        <v>2017</v>
      </c>
      <c r="C13421" t="s">
        <v>41</v>
      </c>
      <c r="D13421" t="s">
        <v>58</v>
      </c>
      <c r="E13421" t="s">
        <v>35</v>
      </c>
      <c r="F13421">
        <v>4</v>
      </c>
      <c r="G13421" t="s">
        <v>38</v>
      </c>
      <c r="H13421" t="s">
        <v>2</v>
      </c>
      <c r="I13421" t="s">
        <v>51</v>
      </c>
      <c r="J13421">
        <v>2299.1999999999998</v>
      </c>
    </row>
    <row r="13422" spans="1:10" x14ac:dyDescent="0.25">
      <c r="A13422">
        <v>60</v>
      </c>
      <c r="B13422">
        <v>2017</v>
      </c>
      <c r="C13422" t="s">
        <v>41</v>
      </c>
      <c r="D13422" t="s">
        <v>58</v>
      </c>
      <c r="E13422" t="s">
        <v>35</v>
      </c>
      <c r="F13422">
        <v>5</v>
      </c>
      <c r="G13422" t="s">
        <v>38</v>
      </c>
      <c r="H13422" t="s">
        <v>46</v>
      </c>
      <c r="I13422" t="s">
        <v>51</v>
      </c>
      <c r="J13422">
        <v>2560</v>
      </c>
    </row>
    <row r="13423" spans="1:10" x14ac:dyDescent="0.25">
      <c r="A13423">
        <v>60</v>
      </c>
      <c r="B13423">
        <v>2017</v>
      </c>
      <c r="C13423" t="s">
        <v>41</v>
      </c>
      <c r="D13423" t="s">
        <v>58</v>
      </c>
      <c r="E13423" t="s">
        <v>35</v>
      </c>
      <c r="F13423">
        <v>6</v>
      </c>
      <c r="G13423" t="s">
        <v>45</v>
      </c>
      <c r="H13423" t="s">
        <v>2</v>
      </c>
      <c r="I13423" t="s">
        <v>51</v>
      </c>
      <c r="J13423">
        <v>2700.3</v>
      </c>
    </row>
    <row r="13424" spans="1:10" x14ac:dyDescent="0.25">
      <c r="A13424">
        <v>60</v>
      </c>
      <c r="B13424">
        <v>2017</v>
      </c>
      <c r="C13424" t="s">
        <v>41</v>
      </c>
      <c r="D13424" t="s">
        <v>59</v>
      </c>
      <c r="E13424" t="s">
        <v>35</v>
      </c>
      <c r="F13424">
        <v>1</v>
      </c>
      <c r="G13424" t="s">
        <v>45</v>
      </c>
      <c r="H13424" t="s">
        <v>2</v>
      </c>
      <c r="I13424" t="s">
        <v>51</v>
      </c>
      <c r="J13424">
        <v>2404.1999999999998</v>
      </c>
    </row>
    <row r="13425" spans="1:10" x14ac:dyDescent="0.25">
      <c r="A13425">
        <v>60</v>
      </c>
      <c r="B13425">
        <v>2017</v>
      </c>
      <c r="C13425" t="s">
        <v>41</v>
      </c>
      <c r="D13425" t="s">
        <v>59</v>
      </c>
      <c r="E13425" t="s">
        <v>35</v>
      </c>
      <c r="F13425">
        <v>2</v>
      </c>
      <c r="G13425" t="s">
        <v>45</v>
      </c>
      <c r="H13425" t="s">
        <v>2</v>
      </c>
      <c r="I13425" t="s">
        <v>37</v>
      </c>
      <c r="J13425">
        <v>1784.9</v>
      </c>
    </row>
    <row r="13426" spans="1:10" x14ac:dyDescent="0.25">
      <c r="A13426">
        <v>60</v>
      </c>
      <c r="B13426">
        <v>2017</v>
      </c>
      <c r="C13426" t="s">
        <v>41</v>
      </c>
      <c r="D13426" t="s">
        <v>59</v>
      </c>
      <c r="E13426" t="s">
        <v>35</v>
      </c>
      <c r="F13426">
        <v>3</v>
      </c>
      <c r="G13426" t="s">
        <v>38</v>
      </c>
      <c r="H13426" t="s">
        <v>2</v>
      </c>
      <c r="I13426" t="s">
        <v>37</v>
      </c>
      <c r="J13426">
        <v>1666.1</v>
      </c>
    </row>
    <row r="13427" spans="1:10" x14ac:dyDescent="0.25">
      <c r="A13427">
        <v>60</v>
      </c>
      <c r="B13427">
        <v>2017</v>
      </c>
      <c r="C13427" t="s">
        <v>41</v>
      </c>
      <c r="D13427" t="s">
        <v>59</v>
      </c>
      <c r="E13427" t="s">
        <v>35</v>
      </c>
      <c r="F13427">
        <v>4</v>
      </c>
      <c r="G13427" t="s">
        <v>38</v>
      </c>
      <c r="H13427" t="s">
        <v>2</v>
      </c>
      <c r="I13427" t="s">
        <v>37</v>
      </c>
      <c r="J13427">
        <v>2157.4</v>
      </c>
    </row>
    <row r="13428" spans="1:10" x14ac:dyDescent="0.25">
      <c r="A13428">
        <v>60</v>
      </c>
      <c r="B13428">
        <v>2017</v>
      </c>
      <c r="C13428" t="s">
        <v>41</v>
      </c>
      <c r="D13428" t="s">
        <v>59</v>
      </c>
      <c r="E13428" t="s">
        <v>35</v>
      </c>
      <c r="F13428">
        <v>5</v>
      </c>
      <c r="G13428" t="s">
        <v>38</v>
      </c>
      <c r="H13428" t="s">
        <v>46</v>
      </c>
      <c r="I13428" t="s">
        <v>37</v>
      </c>
      <c r="J13428">
        <v>2157.9</v>
      </c>
    </row>
    <row r="13429" spans="1:10" x14ac:dyDescent="0.25">
      <c r="A13429">
        <v>60</v>
      </c>
      <c r="B13429">
        <v>2017</v>
      </c>
      <c r="C13429" t="s">
        <v>41</v>
      </c>
      <c r="D13429" t="s">
        <v>59</v>
      </c>
      <c r="E13429" t="s">
        <v>35</v>
      </c>
      <c r="F13429">
        <v>6</v>
      </c>
      <c r="G13429" t="s">
        <v>45</v>
      </c>
      <c r="H13429" t="s">
        <v>46</v>
      </c>
      <c r="I13429" t="s">
        <v>37</v>
      </c>
      <c r="J13429">
        <v>2085.1999999999998</v>
      </c>
    </row>
    <row r="13430" spans="1:10" x14ac:dyDescent="0.25">
      <c r="A13430">
        <v>60</v>
      </c>
      <c r="B13430">
        <v>2018</v>
      </c>
      <c r="C13430" t="s">
        <v>41</v>
      </c>
      <c r="D13430" t="s">
        <v>58</v>
      </c>
      <c r="E13430" t="s">
        <v>35</v>
      </c>
      <c r="F13430">
        <v>1</v>
      </c>
      <c r="G13430" t="s">
        <v>45</v>
      </c>
      <c r="H13430" t="s">
        <v>46</v>
      </c>
      <c r="I13430" t="s">
        <v>51</v>
      </c>
      <c r="J13430">
        <v>2469.8000000000002</v>
      </c>
    </row>
    <row r="13431" spans="1:10" x14ac:dyDescent="0.25">
      <c r="A13431">
        <v>60</v>
      </c>
      <c r="B13431">
        <v>2018</v>
      </c>
      <c r="C13431" t="s">
        <v>41</v>
      </c>
      <c r="D13431" t="s">
        <v>58</v>
      </c>
      <c r="E13431" t="s">
        <v>35</v>
      </c>
      <c r="F13431">
        <v>2</v>
      </c>
      <c r="G13431" t="s">
        <v>38</v>
      </c>
      <c r="H13431" t="s">
        <v>46</v>
      </c>
      <c r="I13431" t="s">
        <v>51</v>
      </c>
      <c r="J13431">
        <v>2270.4</v>
      </c>
    </row>
    <row r="13432" spans="1:10" x14ac:dyDescent="0.25">
      <c r="A13432">
        <v>60</v>
      </c>
      <c r="B13432">
        <v>2018</v>
      </c>
      <c r="C13432" t="s">
        <v>41</v>
      </c>
      <c r="D13432" t="s">
        <v>58</v>
      </c>
      <c r="E13432" t="s">
        <v>35</v>
      </c>
      <c r="F13432">
        <v>3</v>
      </c>
      <c r="G13432" t="s">
        <v>45</v>
      </c>
      <c r="H13432" t="s">
        <v>46</v>
      </c>
      <c r="I13432" t="s">
        <v>51</v>
      </c>
      <c r="J13432">
        <v>2299</v>
      </c>
    </row>
    <row r="13433" spans="1:10" x14ac:dyDescent="0.25">
      <c r="A13433">
        <v>60</v>
      </c>
      <c r="B13433">
        <v>2018</v>
      </c>
      <c r="C13433" t="s">
        <v>41</v>
      </c>
      <c r="D13433" t="s">
        <v>58</v>
      </c>
      <c r="E13433" t="s">
        <v>35</v>
      </c>
      <c r="F13433">
        <v>4</v>
      </c>
      <c r="G13433" t="s">
        <v>45</v>
      </c>
      <c r="H13433" t="s">
        <v>46</v>
      </c>
      <c r="I13433" t="s">
        <v>51</v>
      </c>
      <c r="J13433">
        <v>2072.5</v>
      </c>
    </row>
    <row r="13434" spans="1:10" x14ac:dyDescent="0.25">
      <c r="A13434">
        <v>60</v>
      </c>
      <c r="B13434">
        <v>2018</v>
      </c>
      <c r="C13434" t="s">
        <v>41</v>
      </c>
      <c r="D13434" t="s">
        <v>58</v>
      </c>
      <c r="E13434" t="s">
        <v>35</v>
      </c>
      <c r="F13434">
        <v>5</v>
      </c>
      <c r="G13434" t="s">
        <v>45</v>
      </c>
      <c r="H13434" t="s">
        <v>2</v>
      </c>
      <c r="I13434" t="s">
        <v>51</v>
      </c>
      <c r="J13434">
        <v>2539.1999999999998</v>
      </c>
    </row>
    <row r="13435" spans="1:10" x14ac:dyDescent="0.25">
      <c r="A13435">
        <v>60</v>
      </c>
      <c r="B13435">
        <v>2018</v>
      </c>
      <c r="C13435" t="s">
        <v>41</v>
      </c>
      <c r="D13435" t="s">
        <v>58</v>
      </c>
      <c r="E13435" t="s">
        <v>35</v>
      </c>
      <c r="F13435">
        <v>6</v>
      </c>
      <c r="G13435" t="s">
        <v>38</v>
      </c>
      <c r="H13435" t="s">
        <v>46</v>
      </c>
      <c r="I13435" t="s">
        <v>37</v>
      </c>
      <c r="J13435">
        <v>2748.2</v>
      </c>
    </row>
    <row r="13436" spans="1:10" x14ac:dyDescent="0.25">
      <c r="A13436">
        <v>60</v>
      </c>
      <c r="B13436">
        <v>2018</v>
      </c>
      <c r="C13436" t="s">
        <v>41</v>
      </c>
      <c r="D13436" t="s">
        <v>59</v>
      </c>
      <c r="E13436" t="s">
        <v>35</v>
      </c>
      <c r="F13436">
        <v>1</v>
      </c>
      <c r="G13436" t="s">
        <v>45</v>
      </c>
      <c r="H13436" t="s">
        <v>2</v>
      </c>
      <c r="I13436" t="s">
        <v>37</v>
      </c>
      <c r="J13436">
        <v>2420.6</v>
      </c>
    </row>
    <row r="13437" spans="1:10" x14ac:dyDescent="0.25">
      <c r="A13437">
        <v>60</v>
      </c>
      <c r="B13437">
        <v>2018</v>
      </c>
      <c r="C13437" t="s">
        <v>41</v>
      </c>
      <c r="D13437" t="s">
        <v>59</v>
      </c>
      <c r="E13437" t="s">
        <v>35</v>
      </c>
      <c r="F13437">
        <v>2</v>
      </c>
      <c r="G13437" t="s">
        <v>38</v>
      </c>
      <c r="H13437" t="s">
        <v>46</v>
      </c>
      <c r="I13437" t="s">
        <v>37</v>
      </c>
      <c r="J13437">
        <v>2170</v>
      </c>
    </row>
    <row r="13438" spans="1:10" x14ac:dyDescent="0.25">
      <c r="A13438">
        <v>60</v>
      </c>
      <c r="B13438">
        <v>2018</v>
      </c>
      <c r="C13438" t="s">
        <v>41</v>
      </c>
      <c r="D13438" t="s">
        <v>59</v>
      </c>
      <c r="E13438" t="s">
        <v>35</v>
      </c>
      <c r="F13438">
        <v>3</v>
      </c>
      <c r="G13438" t="s">
        <v>45</v>
      </c>
      <c r="H13438" t="s">
        <v>2</v>
      </c>
      <c r="I13438" t="s">
        <v>37</v>
      </c>
      <c r="J13438">
        <v>2260.8000000000002</v>
      </c>
    </row>
    <row r="13439" spans="1:10" x14ac:dyDescent="0.25">
      <c r="A13439">
        <v>60</v>
      </c>
      <c r="B13439">
        <v>2018</v>
      </c>
      <c r="C13439" t="s">
        <v>41</v>
      </c>
      <c r="D13439" t="s">
        <v>59</v>
      </c>
      <c r="E13439" t="s">
        <v>35</v>
      </c>
      <c r="F13439">
        <v>4</v>
      </c>
      <c r="G13439" t="s">
        <v>38</v>
      </c>
      <c r="H13439" t="s">
        <v>2</v>
      </c>
      <c r="I13439" t="s">
        <v>51</v>
      </c>
      <c r="J13439">
        <v>1978.7</v>
      </c>
    </row>
    <row r="13440" spans="1:10" x14ac:dyDescent="0.25">
      <c r="A13440">
        <v>60</v>
      </c>
      <c r="B13440">
        <v>2018</v>
      </c>
      <c r="C13440" t="s">
        <v>41</v>
      </c>
      <c r="D13440" t="s">
        <v>59</v>
      </c>
      <c r="E13440" t="s">
        <v>35</v>
      </c>
      <c r="F13440">
        <v>5</v>
      </c>
      <c r="G13440" t="s">
        <v>45</v>
      </c>
      <c r="H13440" t="s">
        <v>46</v>
      </c>
      <c r="I13440" t="s">
        <v>37</v>
      </c>
      <c r="J13440">
        <v>2317.4</v>
      </c>
    </row>
    <row r="13441" spans="1:10" x14ac:dyDescent="0.25">
      <c r="A13441">
        <v>60</v>
      </c>
      <c r="B13441">
        <v>2018</v>
      </c>
      <c r="C13441" t="s">
        <v>41</v>
      </c>
      <c r="D13441" t="s">
        <v>59</v>
      </c>
      <c r="E13441" t="s">
        <v>35</v>
      </c>
      <c r="F13441">
        <v>6</v>
      </c>
      <c r="G13441" t="s">
        <v>45</v>
      </c>
      <c r="H13441" t="s">
        <v>46</v>
      </c>
      <c r="I13441" t="s">
        <v>51</v>
      </c>
      <c r="J13441">
        <v>2446.6999999999998</v>
      </c>
    </row>
    <row r="13442" spans="1:10" x14ac:dyDescent="0.25">
      <c r="A13442">
        <v>61</v>
      </c>
      <c r="B13442">
        <v>2017</v>
      </c>
      <c r="C13442" t="s">
        <v>41</v>
      </c>
      <c r="D13442" t="s">
        <v>58</v>
      </c>
      <c r="E13442" t="s">
        <v>35</v>
      </c>
      <c r="F13442">
        <v>1</v>
      </c>
      <c r="G13442" t="s">
        <v>38</v>
      </c>
      <c r="H13442" t="s">
        <v>46</v>
      </c>
      <c r="I13442" t="s">
        <v>37</v>
      </c>
      <c r="J13442">
        <v>2838.6</v>
      </c>
    </row>
    <row r="13443" spans="1:10" x14ac:dyDescent="0.25">
      <c r="A13443">
        <v>61</v>
      </c>
      <c r="B13443">
        <v>2017</v>
      </c>
      <c r="C13443" t="s">
        <v>41</v>
      </c>
      <c r="D13443" t="s">
        <v>58</v>
      </c>
      <c r="E13443" t="s">
        <v>35</v>
      </c>
      <c r="F13443">
        <v>2</v>
      </c>
      <c r="G13443" t="s">
        <v>45</v>
      </c>
      <c r="H13443" t="s">
        <v>46</v>
      </c>
      <c r="I13443" t="s">
        <v>51</v>
      </c>
      <c r="J13443">
        <v>2741.1</v>
      </c>
    </row>
    <row r="13444" spans="1:10" x14ac:dyDescent="0.25">
      <c r="A13444">
        <v>61</v>
      </c>
      <c r="B13444">
        <v>2017</v>
      </c>
      <c r="C13444" t="s">
        <v>41</v>
      </c>
      <c r="D13444" t="s">
        <v>58</v>
      </c>
      <c r="E13444" t="s">
        <v>35</v>
      </c>
      <c r="F13444">
        <v>3</v>
      </c>
      <c r="G13444" t="s">
        <v>45</v>
      </c>
      <c r="H13444" t="s">
        <v>2</v>
      </c>
      <c r="I13444" t="s">
        <v>37</v>
      </c>
      <c r="J13444">
        <v>2197.8000000000002</v>
      </c>
    </row>
    <row r="13445" spans="1:10" x14ac:dyDescent="0.25">
      <c r="A13445">
        <v>61</v>
      </c>
      <c r="B13445">
        <v>2017</v>
      </c>
      <c r="C13445" t="s">
        <v>41</v>
      </c>
      <c r="D13445" t="s">
        <v>58</v>
      </c>
      <c r="E13445" t="s">
        <v>35</v>
      </c>
      <c r="F13445">
        <v>4</v>
      </c>
      <c r="G13445" t="s">
        <v>45</v>
      </c>
      <c r="H13445" t="s">
        <v>2</v>
      </c>
      <c r="I13445" t="s">
        <v>37</v>
      </c>
      <c r="J13445">
        <v>2391.1</v>
      </c>
    </row>
    <row r="13446" spans="1:10" x14ac:dyDescent="0.25">
      <c r="A13446">
        <v>61</v>
      </c>
      <c r="B13446">
        <v>2017</v>
      </c>
      <c r="C13446" t="s">
        <v>41</v>
      </c>
      <c r="D13446" t="s">
        <v>58</v>
      </c>
      <c r="E13446" t="s">
        <v>35</v>
      </c>
      <c r="F13446">
        <v>5</v>
      </c>
      <c r="G13446" t="s">
        <v>38</v>
      </c>
      <c r="H13446" t="s">
        <v>46</v>
      </c>
      <c r="I13446" t="s">
        <v>51</v>
      </c>
      <c r="J13446">
        <v>2353.1999999999998</v>
      </c>
    </row>
    <row r="13447" spans="1:10" x14ac:dyDescent="0.25">
      <c r="A13447">
        <v>61</v>
      </c>
      <c r="B13447">
        <v>2017</v>
      </c>
      <c r="C13447" t="s">
        <v>41</v>
      </c>
      <c r="D13447" t="s">
        <v>58</v>
      </c>
      <c r="E13447" t="s">
        <v>35</v>
      </c>
      <c r="F13447">
        <v>6</v>
      </c>
      <c r="G13447" t="s">
        <v>45</v>
      </c>
      <c r="H13447" t="s">
        <v>46</v>
      </c>
      <c r="I13447" t="s">
        <v>37</v>
      </c>
      <c r="J13447">
        <v>2639.8</v>
      </c>
    </row>
    <row r="13448" spans="1:10" x14ac:dyDescent="0.25">
      <c r="A13448">
        <v>61</v>
      </c>
      <c r="B13448">
        <v>2017</v>
      </c>
      <c r="C13448" t="s">
        <v>41</v>
      </c>
      <c r="D13448" t="s">
        <v>59</v>
      </c>
      <c r="E13448" t="s">
        <v>35</v>
      </c>
      <c r="F13448">
        <v>1</v>
      </c>
      <c r="G13448" t="s">
        <v>38</v>
      </c>
      <c r="H13448" t="s">
        <v>46</v>
      </c>
      <c r="I13448" t="s">
        <v>37</v>
      </c>
      <c r="J13448">
        <v>2352.5</v>
      </c>
    </row>
    <row r="13449" spans="1:10" x14ac:dyDescent="0.25">
      <c r="A13449">
        <v>61</v>
      </c>
      <c r="B13449">
        <v>2017</v>
      </c>
      <c r="C13449" t="s">
        <v>41</v>
      </c>
      <c r="D13449" t="s">
        <v>59</v>
      </c>
      <c r="E13449" t="s">
        <v>35</v>
      </c>
      <c r="F13449">
        <v>2</v>
      </c>
      <c r="G13449" t="s">
        <v>45</v>
      </c>
      <c r="H13449" t="s">
        <v>2</v>
      </c>
      <c r="I13449" t="s">
        <v>51</v>
      </c>
      <c r="J13449">
        <v>2069</v>
      </c>
    </row>
    <row r="13450" spans="1:10" x14ac:dyDescent="0.25">
      <c r="A13450">
        <v>61</v>
      </c>
      <c r="B13450">
        <v>2017</v>
      </c>
      <c r="C13450" t="s">
        <v>41</v>
      </c>
      <c r="D13450" t="s">
        <v>59</v>
      </c>
      <c r="E13450" t="s">
        <v>35</v>
      </c>
      <c r="F13450">
        <v>3</v>
      </c>
      <c r="G13450" t="s">
        <v>45</v>
      </c>
      <c r="H13450" t="s">
        <v>2</v>
      </c>
      <c r="I13450" t="s">
        <v>37</v>
      </c>
      <c r="J13450">
        <v>2129.6</v>
      </c>
    </row>
    <row r="13451" spans="1:10" x14ac:dyDescent="0.25">
      <c r="A13451">
        <v>61</v>
      </c>
      <c r="B13451">
        <v>2017</v>
      </c>
      <c r="C13451" t="s">
        <v>41</v>
      </c>
      <c r="D13451" t="s">
        <v>59</v>
      </c>
      <c r="E13451" t="s">
        <v>35</v>
      </c>
      <c r="F13451">
        <v>4</v>
      </c>
      <c r="G13451" t="s">
        <v>45</v>
      </c>
      <c r="H13451" t="s">
        <v>2</v>
      </c>
      <c r="I13451" t="s">
        <v>51</v>
      </c>
      <c r="J13451">
        <v>2089</v>
      </c>
    </row>
    <row r="13452" spans="1:10" x14ac:dyDescent="0.25">
      <c r="A13452">
        <v>61</v>
      </c>
      <c r="B13452">
        <v>2017</v>
      </c>
      <c r="C13452" t="s">
        <v>41</v>
      </c>
      <c r="D13452" t="s">
        <v>59</v>
      </c>
      <c r="E13452" t="s">
        <v>35</v>
      </c>
      <c r="F13452">
        <v>5</v>
      </c>
      <c r="G13452" t="s">
        <v>38</v>
      </c>
      <c r="H13452" t="s">
        <v>2</v>
      </c>
      <c r="I13452" t="s">
        <v>37</v>
      </c>
      <c r="J13452">
        <v>2319.1999999999998</v>
      </c>
    </row>
    <row r="13453" spans="1:10" x14ac:dyDescent="0.25">
      <c r="A13453">
        <v>61</v>
      </c>
      <c r="B13453">
        <v>2017</v>
      </c>
      <c r="C13453" t="s">
        <v>41</v>
      </c>
      <c r="D13453" t="s">
        <v>59</v>
      </c>
      <c r="E13453" t="s">
        <v>35</v>
      </c>
      <c r="F13453">
        <v>6</v>
      </c>
      <c r="G13453" t="s">
        <v>38</v>
      </c>
      <c r="H13453" t="s">
        <v>2</v>
      </c>
      <c r="I13453" t="s">
        <v>51</v>
      </c>
      <c r="J13453">
        <v>1912.6</v>
      </c>
    </row>
    <row r="13454" spans="1:10" x14ac:dyDescent="0.25">
      <c r="A13454">
        <v>61</v>
      </c>
      <c r="B13454">
        <v>2018</v>
      </c>
      <c r="C13454" t="s">
        <v>41</v>
      </c>
      <c r="D13454" t="s">
        <v>58</v>
      </c>
      <c r="E13454" t="s">
        <v>35</v>
      </c>
      <c r="F13454">
        <v>1</v>
      </c>
      <c r="G13454" t="s">
        <v>38</v>
      </c>
      <c r="H13454" t="s">
        <v>2</v>
      </c>
      <c r="I13454" t="s">
        <v>37</v>
      </c>
      <c r="J13454">
        <v>1898.4</v>
      </c>
    </row>
    <row r="13455" spans="1:10" x14ac:dyDescent="0.25">
      <c r="A13455">
        <v>61</v>
      </c>
      <c r="B13455">
        <v>2018</v>
      </c>
      <c r="C13455" t="s">
        <v>41</v>
      </c>
      <c r="D13455" t="s">
        <v>58</v>
      </c>
      <c r="E13455" t="s">
        <v>35</v>
      </c>
      <c r="F13455">
        <v>2</v>
      </c>
      <c r="G13455" t="s">
        <v>38</v>
      </c>
      <c r="H13455" t="s">
        <v>46</v>
      </c>
      <c r="I13455" t="s">
        <v>51</v>
      </c>
      <c r="J13455">
        <v>2375</v>
      </c>
    </row>
    <row r="13456" spans="1:10" x14ac:dyDescent="0.25">
      <c r="A13456">
        <v>61</v>
      </c>
      <c r="B13456">
        <v>2018</v>
      </c>
      <c r="C13456" t="s">
        <v>41</v>
      </c>
      <c r="D13456" t="s">
        <v>58</v>
      </c>
      <c r="E13456" t="s">
        <v>35</v>
      </c>
      <c r="F13456">
        <v>3</v>
      </c>
      <c r="G13456" t="s">
        <v>38</v>
      </c>
      <c r="H13456" t="s">
        <v>46</v>
      </c>
      <c r="I13456" t="s">
        <v>37</v>
      </c>
      <c r="J13456">
        <v>2137.1</v>
      </c>
    </row>
    <row r="13457" spans="1:10" x14ac:dyDescent="0.25">
      <c r="A13457">
        <v>61</v>
      </c>
      <c r="B13457">
        <v>2018</v>
      </c>
      <c r="C13457" t="s">
        <v>41</v>
      </c>
      <c r="D13457" t="s">
        <v>58</v>
      </c>
      <c r="E13457" t="s">
        <v>35</v>
      </c>
      <c r="F13457">
        <v>4</v>
      </c>
      <c r="G13457" t="s">
        <v>45</v>
      </c>
      <c r="H13457" t="s">
        <v>46</v>
      </c>
      <c r="I13457" t="s">
        <v>37</v>
      </c>
      <c r="J13457">
        <v>2645.1</v>
      </c>
    </row>
    <row r="13458" spans="1:10" x14ac:dyDescent="0.25">
      <c r="A13458">
        <v>61</v>
      </c>
      <c r="B13458">
        <v>2018</v>
      </c>
      <c r="C13458" t="s">
        <v>41</v>
      </c>
      <c r="D13458" t="s">
        <v>58</v>
      </c>
      <c r="E13458" t="s">
        <v>35</v>
      </c>
      <c r="F13458">
        <v>5</v>
      </c>
      <c r="G13458" t="s">
        <v>45</v>
      </c>
      <c r="H13458" t="s">
        <v>46</v>
      </c>
      <c r="I13458" t="s">
        <v>51</v>
      </c>
      <c r="J13458">
        <v>2308.3000000000002</v>
      </c>
    </row>
    <row r="13459" spans="1:10" x14ac:dyDescent="0.25">
      <c r="A13459">
        <v>61</v>
      </c>
      <c r="B13459">
        <v>2018</v>
      </c>
      <c r="C13459" t="s">
        <v>41</v>
      </c>
      <c r="D13459" t="s">
        <v>58</v>
      </c>
      <c r="E13459" t="s">
        <v>35</v>
      </c>
      <c r="F13459">
        <v>6</v>
      </c>
      <c r="G13459" t="s">
        <v>45</v>
      </c>
      <c r="H13459" t="s">
        <v>46</v>
      </c>
      <c r="I13459" t="s">
        <v>51</v>
      </c>
      <c r="J13459">
        <v>2698.9</v>
      </c>
    </row>
    <row r="13460" spans="1:10" x14ac:dyDescent="0.25">
      <c r="A13460">
        <v>61</v>
      </c>
      <c r="B13460">
        <v>2018</v>
      </c>
      <c r="C13460" t="s">
        <v>41</v>
      </c>
      <c r="D13460" t="s">
        <v>59</v>
      </c>
      <c r="E13460" t="s">
        <v>35</v>
      </c>
      <c r="F13460">
        <v>1</v>
      </c>
      <c r="G13460" t="s">
        <v>38</v>
      </c>
      <c r="H13460" t="s">
        <v>2</v>
      </c>
      <c r="I13460" t="s">
        <v>37</v>
      </c>
      <c r="J13460">
        <v>2313.8000000000002</v>
      </c>
    </row>
    <row r="13461" spans="1:10" x14ac:dyDescent="0.25">
      <c r="A13461">
        <v>61</v>
      </c>
      <c r="B13461">
        <v>2018</v>
      </c>
      <c r="C13461" t="s">
        <v>41</v>
      </c>
      <c r="D13461" t="s">
        <v>59</v>
      </c>
      <c r="E13461" t="s">
        <v>35</v>
      </c>
      <c r="F13461">
        <v>2</v>
      </c>
      <c r="G13461" t="s">
        <v>38</v>
      </c>
      <c r="H13461" t="s">
        <v>2</v>
      </c>
      <c r="I13461" t="s">
        <v>37</v>
      </c>
      <c r="J13461">
        <v>2505.1</v>
      </c>
    </row>
    <row r="13462" spans="1:10" x14ac:dyDescent="0.25">
      <c r="A13462">
        <v>61</v>
      </c>
      <c r="B13462">
        <v>2018</v>
      </c>
      <c r="C13462" t="s">
        <v>41</v>
      </c>
      <c r="D13462" t="s">
        <v>59</v>
      </c>
      <c r="E13462" t="s">
        <v>35</v>
      </c>
      <c r="F13462">
        <v>3</v>
      </c>
      <c r="G13462" t="s">
        <v>45</v>
      </c>
      <c r="H13462" t="s">
        <v>2</v>
      </c>
      <c r="I13462" t="s">
        <v>37</v>
      </c>
      <c r="J13462">
        <v>1938.4</v>
      </c>
    </row>
    <row r="13463" spans="1:10" x14ac:dyDescent="0.25">
      <c r="A13463">
        <v>61</v>
      </c>
      <c r="B13463">
        <v>2018</v>
      </c>
      <c r="C13463" t="s">
        <v>41</v>
      </c>
      <c r="D13463" t="s">
        <v>59</v>
      </c>
      <c r="E13463" t="s">
        <v>35</v>
      </c>
      <c r="F13463">
        <v>4</v>
      </c>
      <c r="G13463" t="s">
        <v>45</v>
      </c>
      <c r="H13463" t="s">
        <v>46</v>
      </c>
      <c r="I13463" t="s">
        <v>37</v>
      </c>
      <c r="J13463">
        <v>2121.1999999999998</v>
      </c>
    </row>
    <row r="13464" spans="1:10" x14ac:dyDescent="0.25">
      <c r="A13464">
        <v>61</v>
      </c>
      <c r="B13464">
        <v>2018</v>
      </c>
      <c r="C13464" t="s">
        <v>41</v>
      </c>
      <c r="D13464" t="s">
        <v>59</v>
      </c>
      <c r="E13464" t="s">
        <v>35</v>
      </c>
      <c r="F13464">
        <v>5</v>
      </c>
      <c r="G13464" t="s">
        <v>45</v>
      </c>
      <c r="H13464" t="s">
        <v>46</v>
      </c>
      <c r="I13464" t="s">
        <v>51</v>
      </c>
      <c r="J13464">
        <v>2295.5</v>
      </c>
    </row>
    <row r="13465" spans="1:10" x14ac:dyDescent="0.25">
      <c r="A13465">
        <v>61</v>
      </c>
      <c r="B13465">
        <v>2018</v>
      </c>
      <c r="C13465" t="s">
        <v>41</v>
      </c>
      <c r="D13465" t="s">
        <v>59</v>
      </c>
      <c r="E13465" t="s">
        <v>35</v>
      </c>
      <c r="F13465">
        <v>6</v>
      </c>
      <c r="G13465" t="s">
        <v>45</v>
      </c>
      <c r="H13465" t="s">
        <v>2</v>
      </c>
      <c r="I13465" t="s">
        <v>37</v>
      </c>
      <c r="J13465">
        <v>1770.1</v>
      </c>
    </row>
    <row r="13466" spans="1:10" x14ac:dyDescent="0.25">
      <c r="A13466">
        <v>62</v>
      </c>
      <c r="B13466">
        <v>2017</v>
      </c>
      <c r="C13466" t="s">
        <v>41</v>
      </c>
      <c r="D13466" t="s">
        <v>58</v>
      </c>
      <c r="E13466" t="s">
        <v>35</v>
      </c>
      <c r="F13466">
        <v>1</v>
      </c>
      <c r="G13466" t="s">
        <v>38</v>
      </c>
      <c r="H13466" t="s">
        <v>2</v>
      </c>
      <c r="I13466" t="s">
        <v>37</v>
      </c>
      <c r="J13466">
        <v>2058.6999999999998</v>
      </c>
    </row>
    <row r="13467" spans="1:10" x14ac:dyDescent="0.25">
      <c r="A13467">
        <v>62</v>
      </c>
      <c r="B13467">
        <v>2017</v>
      </c>
      <c r="C13467" t="s">
        <v>41</v>
      </c>
      <c r="D13467" t="s">
        <v>58</v>
      </c>
      <c r="E13467" t="s">
        <v>35</v>
      </c>
      <c r="F13467">
        <v>2</v>
      </c>
      <c r="G13467" t="s">
        <v>38</v>
      </c>
      <c r="H13467" t="s">
        <v>46</v>
      </c>
      <c r="I13467" t="s">
        <v>51</v>
      </c>
      <c r="J13467">
        <v>2294.4</v>
      </c>
    </row>
    <row r="13468" spans="1:10" x14ac:dyDescent="0.25">
      <c r="A13468">
        <v>62</v>
      </c>
      <c r="B13468">
        <v>2017</v>
      </c>
      <c r="C13468" t="s">
        <v>41</v>
      </c>
      <c r="D13468" t="s">
        <v>58</v>
      </c>
      <c r="E13468" t="s">
        <v>35</v>
      </c>
      <c r="F13468">
        <v>3</v>
      </c>
      <c r="G13468" t="s">
        <v>38</v>
      </c>
      <c r="H13468" t="s">
        <v>46</v>
      </c>
      <c r="I13468" t="s">
        <v>37</v>
      </c>
      <c r="J13468">
        <v>2034.8</v>
      </c>
    </row>
    <row r="13469" spans="1:10" x14ac:dyDescent="0.25">
      <c r="A13469">
        <v>62</v>
      </c>
      <c r="B13469">
        <v>2017</v>
      </c>
      <c r="C13469" t="s">
        <v>41</v>
      </c>
      <c r="D13469" t="s">
        <v>58</v>
      </c>
      <c r="E13469" t="s">
        <v>35</v>
      </c>
      <c r="F13469">
        <v>4</v>
      </c>
      <c r="G13469" t="s">
        <v>45</v>
      </c>
      <c r="H13469" t="s">
        <v>2</v>
      </c>
      <c r="I13469" t="s">
        <v>51</v>
      </c>
      <c r="J13469">
        <v>2137.5</v>
      </c>
    </row>
    <row r="13470" spans="1:10" x14ac:dyDescent="0.25">
      <c r="A13470">
        <v>62</v>
      </c>
      <c r="B13470">
        <v>2017</v>
      </c>
      <c r="C13470" t="s">
        <v>41</v>
      </c>
      <c r="D13470" t="s">
        <v>58</v>
      </c>
      <c r="E13470" t="s">
        <v>35</v>
      </c>
      <c r="F13470">
        <v>5</v>
      </c>
      <c r="G13470" t="s">
        <v>45</v>
      </c>
      <c r="H13470" t="s">
        <v>46</v>
      </c>
      <c r="I13470" t="s">
        <v>51</v>
      </c>
      <c r="J13470">
        <v>2064.1999999999998</v>
      </c>
    </row>
    <row r="13471" spans="1:10" x14ac:dyDescent="0.25">
      <c r="A13471">
        <v>62</v>
      </c>
      <c r="B13471">
        <v>2017</v>
      </c>
      <c r="C13471" t="s">
        <v>41</v>
      </c>
      <c r="D13471" t="s">
        <v>58</v>
      </c>
      <c r="E13471" t="s">
        <v>35</v>
      </c>
      <c r="F13471">
        <v>6</v>
      </c>
      <c r="G13471" t="s">
        <v>38</v>
      </c>
      <c r="H13471" t="s">
        <v>46</v>
      </c>
      <c r="I13471" t="s">
        <v>51</v>
      </c>
      <c r="J13471">
        <v>2062.1</v>
      </c>
    </row>
    <row r="13472" spans="1:10" x14ac:dyDescent="0.25">
      <c r="A13472">
        <v>62</v>
      </c>
      <c r="B13472">
        <v>2017</v>
      </c>
      <c r="C13472" t="s">
        <v>41</v>
      </c>
      <c r="D13472" t="s">
        <v>59</v>
      </c>
      <c r="E13472" t="s">
        <v>35</v>
      </c>
      <c r="F13472">
        <v>1</v>
      </c>
      <c r="G13472" t="s">
        <v>45</v>
      </c>
      <c r="H13472" t="s">
        <v>2</v>
      </c>
      <c r="I13472" t="s">
        <v>51</v>
      </c>
      <c r="J13472">
        <v>2481.9</v>
      </c>
    </row>
    <row r="13473" spans="1:10" x14ac:dyDescent="0.25">
      <c r="A13473">
        <v>62</v>
      </c>
      <c r="B13473">
        <v>2017</v>
      </c>
      <c r="C13473" t="s">
        <v>41</v>
      </c>
      <c r="D13473" t="s">
        <v>59</v>
      </c>
      <c r="E13473" t="s">
        <v>35</v>
      </c>
      <c r="F13473">
        <v>2</v>
      </c>
      <c r="G13473" t="s">
        <v>38</v>
      </c>
      <c r="H13473" t="s">
        <v>2</v>
      </c>
      <c r="I13473" t="s">
        <v>51</v>
      </c>
      <c r="J13473">
        <v>1972</v>
      </c>
    </row>
    <row r="13474" spans="1:10" x14ac:dyDescent="0.25">
      <c r="A13474">
        <v>62</v>
      </c>
      <c r="B13474">
        <v>2017</v>
      </c>
      <c r="C13474" t="s">
        <v>41</v>
      </c>
      <c r="D13474" t="s">
        <v>59</v>
      </c>
      <c r="E13474" t="s">
        <v>35</v>
      </c>
      <c r="F13474">
        <v>3</v>
      </c>
      <c r="G13474" t="s">
        <v>38</v>
      </c>
      <c r="H13474" t="s">
        <v>2</v>
      </c>
      <c r="I13474" t="s">
        <v>37</v>
      </c>
      <c r="J13474">
        <v>1793.2</v>
      </c>
    </row>
    <row r="13475" spans="1:10" x14ac:dyDescent="0.25">
      <c r="A13475">
        <v>62</v>
      </c>
      <c r="B13475">
        <v>2017</v>
      </c>
      <c r="C13475" t="s">
        <v>41</v>
      </c>
      <c r="D13475" t="s">
        <v>59</v>
      </c>
      <c r="E13475" t="s">
        <v>35</v>
      </c>
      <c r="F13475">
        <v>4</v>
      </c>
      <c r="G13475" t="s">
        <v>45</v>
      </c>
      <c r="H13475" t="s">
        <v>46</v>
      </c>
      <c r="I13475" t="s">
        <v>51</v>
      </c>
      <c r="J13475">
        <v>2104.3000000000002</v>
      </c>
    </row>
    <row r="13476" spans="1:10" x14ac:dyDescent="0.25">
      <c r="A13476">
        <v>62</v>
      </c>
      <c r="B13476">
        <v>2017</v>
      </c>
      <c r="C13476" t="s">
        <v>41</v>
      </c>
      <c r="D13476" t="s">
        <v>59</v>
      </c>
      <c r="E13476" t="s">
        <v>35</v>
      </c>
      <c r="F13476">
        <v>5</v>
      </c>
      <c r="G13476" t="s">
        <v>38</v>
      </c>
      <c r="H13476" t="s">
        <v>2</v>
      </c>
      <c r="I13476" t="s">
        <v>37</v>
      </c>
      <c r="J13476">
        <v>1677.6</v>
      </c>
    </row>
    <row r="13477" spans="1:10" x14ac:dyDescent="0.25">
      <c r="A13477">
        <v>62</v>
      </c>
      <c r="B13477">
        <v>2017</v>
      </c>
      <c r="C13477" t="s">
        <v>41</v>
      </c>
      <c r="D13477" t="s">
        <v>59</v>
      </c>
      <c r="E13477" t="s">
        <v>35</v>
      </c>
      <c r="F13477">
        <v>6</v>
      </c>
      <c r="G13477" t="s">
        <v>45</v>
      </c>
      <c r="H13477" t="s">
        <v>2</v>
      </c>
      <c r="I13477" t="s">
        <v>37</v>
      </c>
      <c r="J13477">
        <v>2434.5</v>
      </c>
    </row>
    <row r="13478" spans="1:10" x14ac:dyDescent="0.25">
      <c r="A13478">
        <v>62</v>
      </c>
      <c r="B13478">
        <v>2018</v>
      </c>
      <c r="C13478" t="s">
        <v>41</v>
      </c>
      <c r="D13478" t="s">
        <v>58</v>
      </c>
      <c r="E13478" t="s">
        <v>35</v>
      </c>
      <c r="F13478">
        <v>1</v>
      </c>
      <c r="G13478" t="s">
        <v>38</v>
      </c>
      <c r="H13478" t="s">
        <v>46</v>
      </c>
      <c r="I13478" t="s">
        <v>37</v>
      </c>
      <c r="J13478">
        <v>2858.7</v>
      </c>
    </row>
    <row r="13479" spans="1:10" x14ac:dyDescent="0.25">
      <c r="A13479">
        <v>62</v>
      </c>
      <c r="B13479">
        <v>2018</v>
      </c>
      <c r="C13479" t="s">
        <v>41</v>
      </c>
      <c r="D13479" t="s">
        <v>58</v>
      </c>
      <c r="E13479" t="s">
        <v>35</v>
      </c>
      <c r="F13479">
        <v>2</v>
      </c>
      <c r="G13479" t="s">
        <v>45</v>
      </c>
      <c r="H13479" t="s">
        <v>2</v>
      </c>
      <c r="I13479" t="s">
        <v>37</v>
      </c>
      <c r="J13479">
        <v>2444.1999999999998</v>
      </c>
    </row>
    <row r="13480" spans="1:10" x14ac:dyDescent="0.25">
      <c r="A13480">
        <v>62</v>
      </c>
      <c r="B13480">
        <v>2018</v>
      </c>
      <c r="C13480" t="s">
        <v>41</v>
      </c>
      <c r="D13480" t="s">
        <v>58</v>
      </c>
      <c r="E13480" t="s">
        <v>35</v>
      </c>
      <c r="F13480">
        <v>3</v>
      </c>
      <c r="G13480" t="s">
        <v>45</v>
      </c>
      <c r="H13480" t="s">
        <v>2</v>
      </c>
      <c r="I13480" t="s">
        <v>37</v>
      </c>
      <c r="J13480">
        <v>2363.4</v>
      </c>
    </row>
    <row r="13481" spans="1:10" x14ac:dyDescent="0.25">
      <c r="A13481">
        <v>62</v>
      </c>
      <c r="B13481">
        <v>2018</v>
      </c>
      <c r="C13481" t="s">
        <v>41</v>
      </c>
      <c r="D13481" t="s">
        <v>58</v>
      </c>
      <c r="E13481" t="s">
        <v>35</v>
      </c>
      <c r="F13481">
        <v>4</v>
      </c>
      <c r="G13481" t="s">
        <v>38</v>
      </c>
      <c r="H13481" t="s">
        <v>2</v>
      </c>
      <c r="I13481" t="s">
        <v>51</v>
      </c>
      <c r="J13481">
        <v>2371.6</v>
      </c>
    </row>
    <row r="13482" spans="1:10" x14ac:dyDescent="0.25">
      <c r="A13482">
        <v>62</v>
      </c>
      <c r="B13482">
        <v>2018</v>
      </c>
      <c r="C13482" t="s">
        <v>41</v>
      </c>
      <c r="D13482" t="s">
        <v>58</v>
      </c>
      <c r="E13482" t="s">
        <v>35</v>
      </c>
      <c r="F13482">
        <v>5</v>
      </c>
      <c r="G13482" t="s">
        <v>38</v>
      </c>
      <c r="H13482" t="s">
        <v>2</v>
      </c>
      <c r="I13482" t="s">
        <v>37</v>
      </c>
      <c r="J13482">
        <v>1772.7</v>
      </c>
    </row>
    <row r="13483" spans="1:10" x14ac:dyDescent="0.25">
      <c r="A13483">
        <v>62</v>
      </c>
      <c r="B13483">
        <v>2018</v>
      </c>
      <c r="C13483" t="s">
        <v>41</v>
      </c>
      <c r="D13483" t="s">
        <v>58</v>
      </c>
      <c r="E13483" t="s">
        <v>35</v>
      </c>
      <c r="F13483">
        <v>6</v>
      </c>
      <c r="G13483" t="s">
        <v>38</v>
      </c>
      <c r="H13483" t="s">
        <v>2</v>
      </c>
      <c r="I13483" t="s">
        <v>37</v>
      </c>
      <c r="J13483">
        <v>2157.1</v>
      </c>
    </row>
    <row r="13484" spans="1:10" x14ac:dyDescent="0.25">
      <c r="A13484">
        <v>62</v>
      </c>
      <c r="B13484">
        <v>2018</v>
      </c>
      <c r="C13484" t="s">
        <v>41</v>
      </c>
      <c r="D13484" t="s">
        <v>59</v>
      </c>
      <c r="E13484" t="s">
        <v>35</v>
      </c>
      <c r="F13484">
        <v>1</v>
      </c>
      <c r="G13484" t="s">
        <v>45</v>
      </c>
      <c r="H13484" t="s">
        <v>46</v>
      </c>
      <c r="I13484" t="s">
        <v>51</v>
      </c>
      <c r="J13484">
        <v>2713.4</v>
      </c>
    </row>
    <row r="13485" spans="1:10" x14ac:dyDescent="0.25">
      <c r="A13485">
        <v>62</v>
      </c>
      <c r="B13485">
        <v>2018</v>
      </c>
      <c r="C13485" t="s">
        <v>41</v>
      </c>
      <c r="D13485" t="s">
        <v>59</v>
      </c>
      <c r="E13485" t="s">
        <v>35</v>
      </c>
      <c r="F13485">
        <v>2</v>
      </c>
      <c r="G13485" t="s">
        <v>45</v>
      </c>
      <c r="H13485" t="s">
        <v>46</v>
      </c>
      <c r="I13485" t="s">
        <v>51</v>
      </c>
      <c r="J13485">
        <v>2441.4</v>
      </c>
    </row>
    <row r="13486" spans="1:10" x14ac:dyDescent="0.25">
      <c r="A13486">
        <v>62</v>
      </c>
      <c r="B13486">
        <v>2018</v>
      </c>
      <c r="C13486" t="s">
        <v>41</v>
      </c>
      <c r="D13486" t="s">
        <v>59</v>
      </c>
      <c r="E13486" t="s">
        <v>35</v>
      </c>
      <c r="F13486">
        <v>3</v>
      </c>
      <c r="G13486" t="s">
        <v>38</v>
      </c>
      <c r="H13486" t="s">
        <v>2</v>
      </c>
      <c r="I13486" t="s">
        <v>37</v>
      </c>
      <c r="J13486">
        <v>1968.7</v>
      </c>
    </row>
    <row r="13487" spans="1:10" x14ac:dyDescent="0.25">
      <c r="A13487">
        <v>62</v>
      </c>
      <c r="B13487">
        <v>2018</v>
      </c>
      <c r="C13487" t="s">
        <v>41</v>
      </c>
      <c r="D13487" t="s">
        <v>59</v>
      </c>
      <c r="E13487" t="s">
        <v>35</v>
      </c>
      <c r="F13487">
        <v>4</v>
      </c>
      <c r="G13487" t="s">
        <v>45</v>
      </c>
      <c r="H13487" t="s">
        <v>46</v>
      </c>
      <c r="I13487" t="s">
        <v>51</v>
      </c>
      <c r="J13487">
        <v>2067.5</v>
      </c>
    </row>
    <row r="13488" spans="1:10" x14ac:dyDescent="0.25">
      <c r="A13488">
        <v>62</v>
      </c>
      <c r="B13488">
        <v>2018</v>
      </c>
      <c r="C13488" t="s">
        <v>41</v>
      </c>
      <c r="D13488" t="s">
        <v>59</v>
      </c>
      <c r="E13488" t="s">
        <v>35</v>
      </c>
      <c r="F13488">
        <v>5</v>
      </c>
      <c r="G13488" t="s">
        <v>38</v>
      </c>
      <c r="H13488" t="s">
        <v>46</v>
      </c>
      <c r="I13488" t="s">
        <v>37</v>
      </c>
      <c r="J13488">
        <v>2188.3000000000002</v>
      </c>
    </row>
    <row r="13489" spans="1:10" x14ac:dyDescent="0.25">
      <c r="A13489">
        <v>62</v>
      </c>
      <c r="B13489">
        <v>2018</v>
      </c>
      <c r="C13489" t="s">
        <v>41</v>
      </c>
      <c r="D13489" t="s">
        <v>59</v>
      </c>
      <c r="E13489" t="s">
        <v>35</v>
      </c>
      <c r="F13489">
        <v>6</v>
      </c>
      <c r="G13489" t="s">
        <v>38</v>
      </c>
      <c r="H13489" t="s">
        <v>2</v>
      </c>
      <c r="I13489" t="s">
        <v>37</v>
      </c>
      <c r="J13489">
        <v>2228</v>
      </c>
    </row>
    <row r="13490" spans="1:10" x14ac:dyDescent="0.25">
      <c r="A13490">
        <v>63</v>
      </c>
      <c r="B13490">
        <v>2017</v>
      </c>
      <c r="C13490" t="s">
        <v>41</v>
      </c>
      <c r="D13490" t="s">
        <v>58</v>
      </c>
      <c r="E13490" t="s">
        <v>35</v>
      </c>
      <c r="F13490">
        <v>1</v>
      </c>
      <c r="G13490" t="s">
        <v>45</v>
      </c>
      <c r="H13490" t="s">
        <v>2</v>
      </c>
      <c r="I13490" t="s">
        <v>51</v>
      </c>
      <c r="J13490">
        <v>2109.1</v>
      </c>
    </row>
    <row r="13491" spans="1:10" x14ac:dyDescent="0.25">
      <c r="A13491">
        <v>63</v>
      </c>
      <c r="B13491">
        <v>2017</v>
      </c>
      <c r="C13491" t="s">
        <v>41</v>
      </c>
      <c r="D13491" t="s">
        <v>58</v>
      </c>
      <c r="E13491" t="s">
        <v>35</v>
      </c>
      <c r="F13491">
        <v>2</v>
      </c>
      <c r="G13491" t="s">
        <v>45</v>
      </c>
      <c r="H13491" t="s">
        <v>46</v>
      </c>
      <c r="I13491" t="s">
        <v>37</v>
      </c>
      <c r="J13491">
        <v>2268</v>
      </c>
    </row>
    <row r="13492" spans="1:10" x14ac:dyDescent="0.25">
      <c r="A13492">
        <v>63</v>
      </c>
      <c r="B13492">
        <v>2017</v>
      </c>
      <c r="C13492" t="s">
        <v>41</v>
      </c>
      <c r="D13492" t="s">
        <v>58</v>
      </c>
      <c r="E13492" t="s">
        <v>35</v>
      </c>
      <c r="F13492">
        <v>3</v>
      </c>
      <c r="G13492" t="s">
        <v>38</v>
      </c>
      <c r="H13492" t="s">
        <v>2</v>
      </c>
      <c r="I13492" t="s">
        <v>51</v>
      </c>
      <c r="J13492">
        <v>1924.7</v>
      </c>
    </row>
    <row r="13493" spans="1:10" x14ac:dyDescent="0.25">
      <c r="A13493">
        <v>63</v>
      </c>
      <c r="B13493">
        <v>2017</v>
      </c>
      <c r="C13493" t="s">
        <v>41</v>
      </c>
      <c r="D13493" t="s">
        <v>58</v>
      </c>
      <c r="E13493" t="s">
        <v>35</v>
      </c>
      <c r="F13493">
        <v>4</v>
      </c>
      <c r="G13493" t="s">
        <v>38</v>
      </c>
      <c r="H13493" t="s">
        <v>46</v>
      </c>
      <c r="I13493" t="s">
        <v>37</v>
      </c>
      <c r="J13493">
        <v>2085.5</v>
      </c>
    </row>
    <row r="13494" spans="1:10" x14ac:dyDescent="0.25">
      <c r="A13494">
        <v>63</v>
      </c>
      <c r="B13494">
        <v>2017</v>
      </c>
      <c r="C13494" t="s">
        <v>41</v>
      </c>
      <c r="D13494" t="s">
        <v>58</v>
      </c>
      <c r="E13494" t="s">
        <v>35</v>
      </c>
      <c r="F13494">
        <v>5</v>
      </c>
      <c r="G13494" t="s">
        <v>38</v>
      </c>
      <c r="H13494" t="s">
        <v>46</v>
      </c>
      <c r="I13494" t="s">
        <v>51</v>
      </c>
      <c r="J13494">
        <v>2366.1999999999998</v>
      </c>
    </row>
    <row r="13495" spans="1:10" x14ac:dyDescent="0.25">
      <c r="A13495">
        <v>63</v>
      </c>
      <c r="B13495">
        <v>2017</v>
      </c>
      <c r="C13495" t="s">
        <v>41</v>
      </c>
      <c r="D13495" t="s">
        <v>58</v>
      </c>
      <c r="E13495" t="s">
        <v>35</v>
      </c>
      <c r="F13495">
        <v>6</v>
      </c>
      <c r="G13495" t="s">
        <v>38</v>
      </c>
      <c r="H13495" t="s">
        <v>46</v>
      </c>
      <c r="I13495" t="s">
        <v>37</v>
      </c>
      <c r="J13495">
        <v>2183.3000000000002</v>
      </c>
    </row>
    <row r="13496" spans="1:10" x14ac:dyDescent="0.25">
      <c r="A13496">
        <v>63</v>
      </c>
      <c r="B13496">
        <v>2017</v>
      </c>
      <c r="C13496" t="s">
        <v>41</v>
      </c>
      <c r="D13496" t="s">
        <v>59</v>
      </c>
      <c r="E13496" t="s">
        <v>35</v>
      </c>
      <c r="F13496">
        <v>1</v>
      </c>
      <c r="G13496" t="s">
        <v>45</v>
      </c>
      <c r="H13496" t="s">
        <v>46</v>
      </c>
      <c r="I13496" t="s">
        <v>37</v>
      </c>
      <c r="J13496">
        <v>1958.6</v>
      </c>
    </row>
    <row r="13497" spans="1:10" x14ac:dyDescent="0.25">
      <c r="A13497">
        <v>63</v>
      </c>
      <c r="B13497">
        <v>2017</v>
      </c>
      <c r="C13497" t="s">
        <v>41</v>
      </c>
      <c r="D13497" t="s">
        <v>59</v>
      </c>
      <c r="E13497" t="s">
        <v>35</v>
      </c>
      <c r="F13497">
        <v>2</v>
      </c>
      <c r="G13497" t="s">
        <v>45</v>
      </c>
      <c r="H13497" t="s">
        <v>46</v>
      </c>
      <c r="I13497" t="s">
        <v>51</v>
      </c>
      <c r="J13497">
        <v>1975.4</v>
      </c>
    </row>
    <row r="13498" spans="1:10" x14ac:dyDescent="0.25">
      <c r="A13498">
        <v>63</v>
      </c>
      <c r="B13498">
        <v>2017</v>
      </c>
      <c r="C13498" t="s">
        <v>41</v>
      </c>
      <c r="D13498" t="s">
        <v>59</v>
      </c>
      <c r="E13498" t="s">
        <v>35</v>
      </c>
      <c r="F13498">
        <v>3</v>
      </c>
      <c r="G13498" t="s">
        <v>45</v>
      </c>
      <c r="H13498" t="s">
        <v>46</v>
      </c>
      <c r="I13498" t="s">
        <v>37</v>
      </c>
      <c r="J13498">
        <v>2363.6</v>
      </c>
    </row>
    <row r="13499" spans="1:10" x14ac:dyDescent="0.25">
      <c r="A13499">
        <v>63</v>
      </c>
      <c r="B13499">
        <v>2017</v>
      </c>
      <c r="C13499" t="s">
        <v>41</v>
      </c>
      <c r="D13499" t="s">
        <v>59</v>
      </c>
      <c r="E13499" t="s">
        <v>35</v>
      </c>
      <c r="F13499">
        <v>4</v>
      </c>
      <c r="G13499" t="s">
        <v>38</v>
      </c>
      <c r="H13499" t="s">
        <v>46</v>
      </c>
      <c r="I13499" t="s">
        <v>37</v>
      </c>
      <c r="J13499">
        <v>2068.9</v>
      </c>
    </row>
    <row r="13500" spans="1:10" x14ac:dyDescent="0.25">
      <c r="A13500">
        <v>63</v>
      </c>
      <c r="B13500">
        <v>2017</v>
      </c>
      <c r="C13500" t="s">
        <v>41</v>
      </c>
      <c r="D13500" t="s">
        <v>59</v>
      </c>
      <c r="E13500" t="s">
        <v>35</v>
      </c>
      <c r="F13500">
        <v>5</v>
      </c>
      <c r="G13500" t="s">
        <v>38</v>
      </c>
      <c r="H13500" t="s">
        <v>2</v>
      </c>
      <c r="I13500" t="s">
        <v>37</v>
      </c>
      <c r="J13500">
        <v>1785.5</v>
      </c>
    </row>
    <row r="13501" spans="1:10" x14ac:dyDescent="0.25">
      <c r="A13501">
        <v>63</v>
      </c>
      <c r="B13501">
        <v>2017</v>
      </c>
      <c r="C13501" t="s">
        <v>41</v>
      </c>
      <c r="D13501" t="s">
        <v>59</v>
      </c>
      <c r="E13501" t="s">
        <v>35</v>
      </c>
      <c r="F13501">
        <v>6</v>
      </c>
      <c r="G13501" t="s">
        <v>38</v>
      </c>
      <c r="H13501" t="s">
        <v>2</v>
      </c>
      <c r="I13501" t="s">
        <v>37</v>
      </c>
      <c r="J13501">
        <v>1603.6</v>
      </c>
    </row>
    <row r="13502" spans="1:10" x14ac:dyDescent="0.25">
      <c r="A13502">
        <v>63</v>
      </c>
      <c r="B13502">
        <v>2018</v>
      </c>
      <c r="C13502" t="s">
        <v>41</v>
      </c>
      <c r="D13502" t="s">
        <v>58</v>
      </c>
      <c r="E13502" t="s">
        <v>35</v>
      </c>
      <c r="F13502">
        <v>1</v>
      </c>
      <c r="G13502" t="s">
        <v>38</v>
      </c>
      <c r="H13502" t="s">
        <v>2</v>
      </c>
      <c r="I13502" t="s">
        <v>37</v>
      </c>
      <c r="J13502">
        <v>2444.4</v>
      </c>
    </row>
    <row r="13503" spans="1:10" x14ac:dyDescent="0.25">
      <c r="A13503">
        <v>63</v>
      </c>
      <c r="B13503">
        <v>2018</v>
      </c>
      <c r="C13503" t="s">
        <v>41</v>
      </c>
      <c r="D13503" t="s">
        <v>58</v>
      </c>
      <c r="E13503" t="s">
        <v>35</v>
      </c>
      <c r="F13503">
        <v>2</v>
      </c>
      <c r="G13503" t="s">
        <v>38</v>
      </c>
      <c r="H13503" t="s">
        <v>2</v>
      </c>
      <c r="I13503" t="s">
        <v>37</v>
      </c>
      <c r="J13503">
        <v>2379.4</v>
      </c>
    </row>
    <row r="13504" spans="1:10" x14ac:dyDescent="0.25">
      <c r="A13504">
        <v>63</v>
      </c>
      <c r="B13504">
        <v>2018</v>
      </c>
      <c r="C13504" t="s">
        <v>41</v>
      </c>
      <c r="D13504" t="s">
        <v>58</v>
      </c>
      <c r="E13504" t="s">
        <v>35</v>
      </c>
      <c r="F13504">
        <v>3</v>
      </c>
      <c r="G13504" t="s">
        <v>45</v>
      </c>
      <c r="H13504" t="s">
        <v>46</v>
      </c>
      <c r="I13504" t="s">
        <v>37</v>
      </c>
      <c r="J13504">
        <v>2504.8000000000002</v>
      </c>
    </row>
    <row r="13505" spans="1:10" x14ac:dyDescent="0.25">
      <c r="A13505">
        <v>63</v>
      </c>
      <c r="B13505">
        <v>2018</v>
      </c>
      <c r="C13505" t="s">
        <v>41</v>
      </c>
      <c r="D13505" t="s">
        <v>58</v>
      </c>
      <c r="E13505" t="s">
        <v>35</v>
      </c>
      <c r="F13505">
        <v>4</v>
      </c>
      <c r="G13505" t="s">
        <v>45</v>
      </c>
      <c r="H13505" t="s">
        <v>46</v>
      </c>
      <c r="I13505" t="s">
        <v>37</v>
      </c>
      <c r="J13505">
        <v>2184.8000000000002</v>
      </c>
    </row>
    <row r="13506" spans="1:10" x14ac:dyDescent="0.25">
      <c r="A13506">
        <v>63</v>
      </c>
      <c r="B13506">
        <v>2018</v>
      </c>
      <c r="C13506" t="s">
        <v>41</v>
      </c>
      <c r="D13506" t="s">
        <v>58</v>
      </c>
      <c r="E13506" t="s">
        <v>35</v>
      </c>
      <c r="F13506">
        <v>5</v>
      </c>
      <c r="G13506" t="s">
        <v>45</v>
      </c>
      <c r="H13506" t="s">
        <v>2</v>
      </c>
      <c r="I13506" t="s">
        <v>37</v>
      </c>
      <c r="J13506">
        <v>2843.8</v>
      </c>
    </row>
    <row r="13507" spans="1:10" x14ac:dyDescent="0.25">
      <c r="A13507">
        <v>63</v>
      </c>
      <c r="B13507">
        <v>2018</v>
      </c>
      <c r="C13507" t="s">
        <v>41</v>
      </c>
      <c r="D13507" t="s">
        <v>58</v>
      </c>
      <c r="E13507" t="s">
        <v>35</v>
      </c>
      <c r="F13507">
        <v>6</v>
      </c>
      <c r="G13507" t="s">
        <v>38</v>
      </c>
      <c r="H13507" t="s">
        <v>2</v>
      </c>
      <c r="I13507" t="s">
        <v>37</v>
      </c>
      <c r="J13507">
        <v>2613.1999999999998</v>
      </c>
    </row>
    <row r="13508" spans="1:10" x14ac:dyDescent="0.25">
      <c r="A13508">
        <v>63</v>
      </c>
      <c r="B13508">
        <v>2018</v>
      </c>
      <c r="C13508" t="s">
        <v>41</v>
      </c>
      <c r="D13508" t="s">
        <v>59</v>
      </c>
      <c r="E13508" t="s">
        <v>35</v>
      </c>
      <c r="F13508">
        <v>1</v>
      </c>
      <c r="G13508" t="s">
        <v>45</v>
      </c>
      <c r="H13508" t="s">
        <v>2</v>
      </c>
      <c r="I13508" t="s">
        <v>37</v>
      </c>
      <c r="J13508">
        <v>1805.1</v>
      </c>
    </row>
    <row r="13509" spans="1:10" x14ac:dyDescent="0.25">
      <c r="A13509">
        <v>63</v>
      </c>
      <c r="B13509">
        <v>2018</v>
      </c>
      <c r="C13509" t="s">
        <v>41</v>
      </c>
      <c r="D13509" t="s">
        <v>59</v>
      </c>
      <c r="E13509" t="s">
        <v>35</v>
      </c>
      <c r="F13509">
        <v>2</v>
      </c>
      <c r="G13509" t="s">
        <v>45</v>
      </c>
      <c r="H13509" t="s">
        <v>46</v>
      </c>
      <c r="I13509" t="s">
        <v>51</v>
      </c>
      <c r="J13509">
        <v>2955.9</v>
      </c>
    </row>
    <row r="13510" spans="1:10" x14ac:dyDescent="0.25">
      <c r="A13510">
        <v>63</v>
      </c>
      <c r="B13510">
        <v>2018</v>
      </c>
      <c r="C13510" t="s">
        <v>41</v>
      </c>
      <c r="D13510" t="s">
        <v>59</v>
      </c>
      <c r="E13510" t="s">
        <v>35</v>
      </c>
      <c r="F13510">
        <v>3</v>
      </c>
      <c r="G13510" t="s">
        <v>38</v>
      </c>
      <c r="H13510" t="s">
        <v>2</v>
      </c>
      <c r="I13510" t="s">
        <v>51</v>
      </c>
      <c r="J13510">
        <v>2219.5</v>
      </c>
    </row>
    <row r="13511" spans="1:10" x14ac:dyDescent="0.25">
      <c r="A13511">
        <v>63</v>
      </c>
      <c r="B13511">
        <v>2018</v>
      </c>
      <c r="C13511" t="s">
        <v>41</v>
      </c>
      <c r="D13511" t="s">
        <v>59</v>
      </c>
      <c r="E13511" t="s">
        <v>35</v>
      </c>
      <c r="F13511">
        <v>4</v>
      </c>
      <c r="G13511" t="s">
        <v>45</v>
      </c>
      <c r="H13511" t="s">
        <v>46</v>
      </c>
      <c r="I13511" t="s">
        <v>51</v>
      </c>
      <c r="J13511">
        <v>2313.1</v>
      </c>
    </row>
    <row r="13512" spans="1:10" x14ac:dyDescent="0.25">
      <c r="A13512">
        <v>63</v>
      </c>
      <c r="B13512">
        <v>2018</v>
      </c>
      <c r="C13512" t="s">
        <v>41</v>
      </c>
      <c r="D13512" t="s">
        <v>59</v>
      </c>
      <c r="E13512" t="s">
        <v>35</v>
      </c>
      <c r="F13512">
        <v>5</v>
      </c>
      <c r="G13512" t="s">
        <v>45</v>
      </c>
      <c r="H13512" t="s">
        <v>46</v>
      </c>
      <c r="I13512" t="s">
        <v>37</v>
      </c>
      <c r="J13512">
        <v>2791.4</v>
      </c>
    </row>
    <row r="13513" spans="1:10" x14ac:dyDescent="0.25">
      <c r="A13513">
        <v>63</v>
      </c>
      <c r="B13513">
        <v>2018</v>
      </c>
      <c r="C13513" t="s">
        <v>41</v>
      </c>
      <c r="D13513" t="s">
        <v>59</v>
      </c>
      <c r="E13513" t="s">
        <v>35</v>
      </c>
      <c r="F13513">
        <v>6</v>
      </c>
      <c r="G13513" t="s">
        <v>38</v>
      </c>
      <c r="H13513" t="s">
        <v>2</v>
      </c>
      <c r="I13513" t="s">
        <v>51</v>
      </c>
      <c r="J13513">
        <v>2191.4</v>
      </c>
    </row>
    <row r="13514" spans="1:10" x14ac:dyDescent="0.25">
      <c r="A13514">
        <v>64</v>
      </c>
      <c r="B13514">
        <v>2017</v>
      </c>
      <c r="C13514" t="s">
        <v>41</v>
      </c>
      <c r="D13514" t="s">
        <v>58</v>
      </c>
      <c r="E13514" t="s">
        <v>35</v>
      </c>
      <c r="F13514">
        <v>1</v>
      </c>
      <c r="G13514" t="s">
        <v>38</v>
      </c>
      <c r="H13514" t="s">
        <v>2</v>
      </c>
      <c r="I13514" t="s">
        <v>51</v>
      </c>
      <c r="J13514">
        <v>1375.1</v>
      </c>
    </row>
    <row r="13515" spans="1:10" x14ac:dyDescent="0.25">
      <c r="A13515">
        <v>64</v>
      </c>
      <c r="B13515">
        <v>2017</v>
      </c>
      <c r="C13515" t="s">
        <v>41</v>
      </c>
      <c r="D13515" t="s">
        <v>58</v>
      </c>
      <c r="E13515" t="s">
        <v>35</v>
      </c>
      <c r="F13515">
        <v>2</v>
      </c>
      <c r="G13515" t="s">
        <v>38</v>
      </c>
      <c r="H13515" t="s">
        <v>46</v>
      </c>
      <c r="I13515" t="s">
        <v>51</v>
      </c>
      <c r="J13515">
        <v>2011.2</v>
      </c>
    </row>
    <row r="13516" spans="1:10" x14ac:dyDescent="0.25">
      <c r="A13516">
        <v>64</v>
      </c>
      <c r="B13516">
        <v>2017</v>
      </c>
      <c r="C13516" t="s">
        <v>41</v>
      </c>
      <c r="D13516" t="s">
        <v>58</v>
      </c>
      <c r="E13516" t="s">
        <v>35</v>
      </c>
      <c r="F13516">
        <v>3</v>
      </c>
      <c r="G13516" t="s">
        <v>45</v>
      </c>
      <c r="H13516" t="s">
        <v>2</v>
      </c>
      <c r="I13516" t="s">
        <v>51</v>
      </c>
      <c r="J13516">
        <v>2297.6</v>
      </c>
    </row>
    <row r="13517" spans="1:10" x14ac:dyDescent="0.25">
      <c r="A13517">
        <v>64</v>
      </c>
      <c r="B13517">
        <v>2017</v>
      </c>
      <c r="C13517" t="s">
        <v>41</v>
      </c>
      <c r="D13517" t="s">
        <v>58</v>
      </c>
      <c r="E13517" t="s">
        <v>35</v>
      </c>
      <c r="F13517">
        <v>4</v>
      </c>
      <c r="G13517" t="s">
        <v>45</v>
      </c>
      <c r="H13517" t="s">
        <v>46</v>
      </c>
      <c r="I13517" t="s">
        <v>51</v>
      </c>
      <c r="J13517">
        <v>2088.6</v>
      </c>
    </row>
    <row r="13518" spans="1:10" x14ac:dyDescent="0.25">
      <c r="A13518">
        <v>64</v>
      </c>
      <c r="B13518">
        <v>2017</v>
      </c>
      <c r="C13518" t="s">
        <v>41</v>
      </c>
      <c r="D13518" t="s">
        <v>58</v>
      </c>
      <c r="E13518" t="s">
        <v>35</v>
      </c>
      <c r="F13518">
        <v>5</v>
      </c>
      <c r="G13518" t="s">
        <v>38</v>
      </c>
      <c r="H13518" t="s">
        <v>2</v>
      </c>
      <c r="I13518" t="s">
        <v>51</v>
      </c>
      <c r="J13518">
        <v>2121.1999999999998</v>
      </c>
    </row>
    <row r="13519" spans="1:10" x14ac:dyDescent="0.25">
      <c r="A13519">
        <v>64</v>
      </c>
      <c r="B13519">
        <v>2017</v>
      </c>
      <c r="C13519" t="s">
        <v>41</v>
      </c>
      <c r="D13519" t="s">
        <v>58</v>
      </c>
      <c r="E13519" t="s">
        <v>35</v>
      </c>
      <c r="F13519">
        <v>6</v>
      </c>
      <c r="G13519" t="s">
        <v>38</v>
      </c>
      <c r="H13519" t="s">
        <v>2</v>
      </c>
      <c r="I13519" t="s">
        <v>37</v>
      </c>
      <c r="J13519">
        <v>2191.1</v>
      </c>
    </row>
    <row r="13520" spans="1:10" x14ac:dyDescent="0.25">
      <c r="A13520">
        <v>64</v>
      </c>
      <c r="B13520">
        <v>2017</v>
      </c>
      <c r="C13520" t="s">
        <v>41</v>
      </c>
      <c r="D13520" t="s">
        <v>59</v>
      </c>
      <c r="E13520" t="s">
        <v>35</v>
      </c>
      <c r="F13520">
        <v>1</v>
      </c>
      <c r="G13520" t="s">
        <v>38</v>
      </c>
      <c r="H13520" t="s">
        <v>2</v>
      </c>
      <c r="I13520" t="s">
        <v>37</v>
      </c>
      <c r="J13520">
        <v>2039.1</v>
      </c>
    </row>
    <row r="13521" spans="1:10" x14ac:dyDescent="0.25">
      <c r="A13521">
        <v>64</v>
      </c>
      <c r="B13521">
        <v>2017</v>
      </c>
      <c r="C13521" t="s">
        <v>41</v>
      </c>
      <c r="D13521" t="s">
        <v>59</v>
      </c>
      <c r="E13521" t="s">
        <v>35</v>
      </c>
      <c r="F13521">
        <v>2</v>
      </c>
      <c r="G13521" t="s">
        <v>45</v>
      </c>
      <c r="H13521" t="s">
        <v>2</v>
      </c>
      <c r="I13521" t="s">
        <v>51</v>
      </c>
      <c r="J13521">
        <v>1733.4</v>
      </c>
    </row>
    <row r="13522" spans="1:10" x14ac:dyDescent="0.25">
      <c r="A13522">
        <v>64</v>
      </c>
      <c r="B13522">
        <v>2017</v>
      </c>
      <c r="C13522" t="s">
        <v>41</v>
      </c>
      <c r="D13522" t="s">
        <v>59</v>
      </c>
      <c r="E13522" t="s">
        <v>35</v>
      </c>
      <c r="F13522">
        <v>3</v>
      </c>
      <c r="G13522" t="s">
        <v>38</v>
      </c>
      <c r="H13522" t="s">
        <v>2</v>
      </c>
      <c r="I13522" t="s">
        <v>37</v>
      </c>
      <c r="J13522">
        <v>2463.4</v>
      </c>
    </row>
    <row r="13523" spans="1:10" x14ac:dyDescent="0.25">
      <c r="A13523">
        <v>64</v>
      </c>
      <c r="B13523">
        <v>2017</v>
      </c>
      <c r="C13523" t="s">
        <v>41</v>
      </c>
      <c r="D13523" t="s">
        <v>59</v>
      </c>
      <c r="E13523" t="s">
        <v>35</v>
      </c>
      <c r="F13523">
        <v>4</v>
      </c>
      <c r="G13523" t="s">
        <v>38</v>
      </c>
      <c r="H13523" t="s">
        <v>46</v>
      </c>
      <c r="I13523" t="s">
        <v>37</v>
      </c>
      <c r="J13523">
        <v>2562.3000000000002</v>
      </c>
    </row>
    <row r="13524" spans="1:10" x14ac:dyDescent="0.25">
      <c r="A13524">
        <v>64</v>
      </c>
      <c r="B13524">
        <v>2017</v>
      </c>
      <c r="C13524" t="s">
        <v>41</v>
      </c>
      <c r="D13524" t="s">
        <v>59</v>
      </c>
      <c r="E13524" t="s">
        <v>35</v>
      </c>
      <c r="F13524">
        <v>5</v>
      </c>
      <c r="G13524" t="s">
        <v>45</v>
      </c>
      <c r="H13524" t="s">
        <v>46</v>
      </c>
      <c r="I13524" t="s">
        <v>37</v>
      </c>
      <c r="J13524">
        <v>1760.8</v>
      </c>
    </row>
    <row r="13525" spans="1:10" x14ac:dyDescent="0.25">
      <c r="A13525">
        <v>64</v>
      </c>
      <c r="B13525">
        <v>2017</v>
      </c>
      <c r="C13525" t="s">
        <v>41</v>
      </c>
      <c r="D13525" t="s">
        <v>59</v>
      </c>
      <c r="E13525" t="s">
        <v>35</v>
      </c>
      <c r="F13525">
        <v>6</v>
      </c>
      <c r="G13525" t="s">
        <v>45</v>
      </c>
      <c r="H13525" t="s">
        <v>2</v>
      </c>
      <c r="I13525" t="s">
        <v>37</v>
      </c>
      <c r="J13525">
        <v>1868</v>
      </c>
    </row>
    <row r="13526" spans="1:10" x14ac:dyDescent="0.25">
      <c r="A13526">
        <v>64</v>
      </c>
      <c r="B13526">
        <v>2018</v>
      </c>
      <c r="C13526" t="s">
        <v>41</v>
      </c>
      <c r="D13526" t="s">
        <v>58</v>
      </c>
      <c r="E13526" t="s">
        <v>35</v>
      </c>
      <c r="F13526">
        <v>1</v>
      </c>
      <c r="G13526" t="s">
        <v>38</v>
      </c>
      <c r="H13526" t="s">
        <v>2</v>
      </c>
      <c r="I13526" t="s">
        <v>37</v>
      </c>
      <c r="J13526">
        <v>2173.4</v>
      </c>
    </row>
    <row r="13527" spans="1:10" x14ac:dyDescent="0.25">
      <c r="A13527">
        <v>64</v>
      </c>
      <c r="B13527">
        <v>2018</v>
      </c>
      <c r="C13527" t="s">
        <v>41</v>
      </c>
      <c r="D13527" t="s">
        <v>58</v>
      </c>
      <c r="E13527" t="s">
        <v>35</v>
      </c>
      <c r="F13527">
        <v>2</v>
      </c>
      <c r="G13527" t="s">
        <v>38</v>
      </c>
      <c r="H13527" t="s">
        <v>46</v>
      </c>
      <c r="I13527" t="s">
        <v>51</v>
      </c>
      <c r="J13527">
        <v>2455.6</v>
      </c>
    </row>
    <row r="13528" spans="1:10" x14ac:dyDescent="0.25">
      <c r="A13528">
        <v>64</v>
      </c>
      <c r="B13528">
        <v>2018</v>
      </c>
      <c r="C13528" t="s">
        <v>41</v>
      </c>
      <c r="D13528" t="s">
        <v>58</v>
      </c>
      <c r="E13528" t="s">
        <v>35</v>
      </c>
      <c r="F13528">
        <v>3</v>
      </c>
      <c r="G13528" t="s">
        <v>45</v>
      </c>
      <c r="H13528" t="s">
        <v>2</v>
      </c>
      <c r="I13528" t="s">
        <v>37</v>
      </c>
      <c r="J13528">
        <v>2479.6999999999998</v>
      </c>
    </row>
    <row r="13529" spans="1:10" x14ac:dyDescent="0.25">
      <c r="A13529">
        <v>64</v>
      </c>
      <c r="B13529">
        <v>2018</v>
      </c>
      <c r="C13529" t="s">
        <v>41</v>
      </c>
      <c r="D13529" t="s">
        <v>58</v>
      </c>
      <c r="E13529" t="s">
        <v>35</v>
      </c>
      <c r="F13529">
        <v>4</v>
      </c>
      <c r="G13529" t="s">
        <v>45</v>
      </c>
      <c r="H13529" t="s">
        <v>46</v>
      </c>
      <c r="I13529" t="s">
        <v>51</v>
      </c>
      <c r="J13529">
        <v>2645.9</v>
      </c>
    </row>
    <row r="13530" spans="1:10" x14ac:dyDescent="0.25">
      <c r="A13530">
        <v>64</v>
      </c>
      <c r="B13530">
        <v>2018</v>
      </c>
      <c r="C13530" t="s">
        <v>41</v>
      </c>
      <c r="D13530" t="s">
        <v>58</v>
      </c>
      <c r="E13530" t="s">
        <v>35</v>
      </c>
      <c r="F13530">
        <v>5</v>
      </c>
      <c r="G13530" t="s">
        <v>45</v>
      </c>
      <c r="H13530" t="s">
        <v>46</v>
      </c>
      <c r="I13530" t="s">
        <v>37</v>
      </c>
      <c r="J13530">
        <v>2855.8</v>
      </c>
    </row>
    <row r="13531" spans="1:10" x14ac:dyDescent="0.25">
      <c r="A13531">
        <v>64</v>
      </c>
      <c r="B13531">
        <v>2018</v>
      </c>
      <c r="C13531" t="s">
        <v>41</v>
      </c>
      <c r="D13531" t="s">
        <v>58</v>
      </c>
      <c r="E13531" t="s">
        <v>35</v>
      </c>
      <c r="F13531">
        <v>6</v>
      </c>
      <c r="G13531" t="s">
        <v>38</v>
      </c>
      <c r="H13531" t="s">
        <v>2</v>
      </c>
      <c r="I13531" t="s">
        <v>37</v>
      </c>
      <c r="J13531">
        <v>2452.5</v>
      </c>
    </row>
    <row r="13532" spans="1:10" x14ac:dyDescent="0.25">
      <c r="A13532">
        <v>64</v>
      </c>
      <c r="B13532">
        <v>2018</v>
      </c>
      <c r="C13532" t="s">
        <v>41</v>
      </c>
      <c r="D13532" t="s">
        <v>59</v>
      </c>
      <c r="E13532" t="s">
        <v>35</v>
      </c>
      <c r="F13532">
        <v>1</v>
      </c>
      <c r="G13532" t="s">
        <v>45</v>
      </c>
      <c r="H13532" t="s">
        <v>46</v>
      </c>
      <c r="I13532" t="s">
        <v>37</v>
      </c>
      <c r="J13532">
        <v>2181.5</v>
      </c>
    </row>
    <row r="13533" spans="1:10" x14ac:dyDescent="0.25">
      <c r="A13533">
        <v>64</v>
      </c>
      <c r="B13533">
        <v>2018</v>
      </c>
      <c r="C13533" t="s">
        <v>41</v>
      </c>
      <c r="D13533" t="s">
        <v>59</v>
      </c>
      <c r="E13533" t="s">
        <v>35</v>
      </c>
      <c r="F13533">
        <v>2</v>
      </c>
      <c r="G13533" t="s">
        <v>45</v>
      </c>
      <c r="H13533" t="s">
        <v>46</v>
      </c>
      <c r="I13533" t="s">
        <v>51</v>
      </c>
      <c r="J13533">
        <v>2011.4</v>
      </c>
    </row>
    <row r="13534" spans="1:10" x14ac:dyDescent="0.25">
      <c r="A13534">
        <v>64</v>
      </c>
      <c r="B13534">
        <v>2018</v>
      </c>
      <c r="C13534" t="s">
        <v>41</v>
      </c>
      <c r="D13534" t="s">
        <v>59</v>
      </c>
      <c r="E13534" t="s">
        <v>35</v>
      </c>
      <c r="F13534">
        <v>3</v>
      </c>
      <c r="G13534" t="s">
        <v>45</v>
      </c>
      <c r="H13534" t="s">
        <v>2</v>
      </c>
      <c r="I13534" t="s">
        <v>37</v>
      </c>
      <c r="J13534">
        <v>1733.4</v>
      </c>
    </row>
    <row r="13535" spans="1:10" x14ac:dyDescent="0.25">
      <c r="A13535">
        <v>64</v>
      </c>
      <c r="B13535">
        <v>2018</v>
      </c>
      <c r="C13535" t="s">
        <v>41</v>
      </c>
      <c r="D13535" t="s">
        <v>59</v>
      </c>
      <c r="E13535" t="s">
        <v>35</v>
      </c>
      <c r="F13535">
        <v>4</v>
      </c>
      <c r="G13535" t="s">
        <v>38</v>
      </c>
      <c r="H13535" t="s">
        <v>46</v>
      </c>
      <c r="I13535" t="s">
        <v>51</v>
      </c>
      <c r="J13535">
        <v>2310.8000000000002</v>
      </c>
    </row>
    <row r="13536" spans="1:10" x14ac:dyDescent="0.25">
      <c r="A13536">
        <v>64</v>
      </c>
      <c r="B13536">
        <v>2018</v>
      </c>
      <c r="C13536" t="s">
        <v>41</v>
      </c>
      <c r="D13536" t="s">
        <v>59</v>
      </c>
      <c r="E13536" t="s">
        <v>35</v>
      </c>
      <c r="F13536">
        <v>5</v>
      </c>
      <c r="G13536" t="s">
        <v>38</v>
      </c>
      <c r="H13536" t="s">
        <v>2</v>
      </c>
      <c r="I13536" t="s">
        <v>51</v>
      </c>
      <c r="J13536">
        <v>1749.2</v>
      </c>
    </row>
    <row r="13537" spans="1:10" x14ac:dyDescent="0.25">
      <c r="A13537">
        <v>64</v>
      </c>
      <c r="B13537">
        <v>2018</v>
      </c>
      <c r="C13537" t="s">
        <v>41</v>
      </c>
      <c r="D13537" t="s">
        <v>59</v>
      </c>
      <c r="E13537" t="s">
        <v>35</v>
      </c>
      <c r="F13537">
        <v>6</v>
      </c>
      <c r="G13537" t="s">
        <v>45</v>
      </c>
      <c r="H13537" t="s">
        <v>2</v>
      </c>
      <c r="I13537" t="s">
        <v>37</v>
      </c>
      <c r="J13537">
        <v>1978.8</v>
      </c>
    </row>
    <row r="13538" spans="1:10" x14ac:dyDescent="0.25">
      <c r="A13538">
        <v>65</v>
      </c>
      <c r="B13538">
        <v>2017</v>
      </c>
      <c r="C13538" t="s">
        <v>41</v>
      </c>
      <c r="D13538" t="s">
        <v>58</v>
      </c>
      <c r="E13538" t="s">
        <v>35</v>
      </c>
      <c r="F13538">
        <v>1</v>
      </c>
      <c r="G13538" t="s">
        <v>38</v>
      </c>
      <c r="H13538" t="s">
        <v>46</v>
      </c>
      <c r="I13538" t="s">
        <v>37</v>
      </c>
      <c r="J13538">
        <v>2527.9</v>
      </c>
    </row>
    <row r="13539" spans="1:10" x14ac:dyDescent="0.25">
      <c r="A13539">
        <v>65</v>
      </c>
      <c r="B13539">
        <v>2017</v>
      </c>
      <c r="C13539" t="s">
        <v>41</v>
      </c>
      <c r="D13539" t="s">
        <v>58</v>
      </c>
      <c r="E13539" t="s">
        <v>35</v>
      </c>
      <c r="F13539">
        <v>2</v>
      </c>
      <c r="G13539" t="s">
        <v>38</v>
      </c>
      <c r="H13539" t="s">
        <v>46</v>
      </c>
      <c r="I13539" t="s">
        <v>37</v>
      </c>
      <c r="J13539">
        <v>2852.8</v>
      </c>
    </row>
    <row r="13540" spans="1:10" x14ac:dyDescent="0.25">
      <c r="A13540">
        <v>65</v>
      </c>
      <c r="B13540">
        <v>2017</v>
      </c>
      <c r="C13540" t="s">
        <v>41</v>
      </c>
      <c r="D13540" t="s">
        <v>58</v>
      </c>
      <c r="E13540" t="s">
        <v>35</v>
      </c>
      <c r="F13540">
        <v>3</v>
      </c>
      <c r="G13540" t="s">
        <v>38</v>
      </c>
      <c r="H13540" t="s">
        <v>46</v>
      </c>
      <c r="I13540" t="s">
        <v>51</v>
      </c>
      <c r="J13540">
        <v>2245.8000000000002</v>
      </c>
    </row>
    <row r="13541" spans="1:10" x14ac:dyDescent="0.25">
      <c r="A13541">
        <v>65</v>
      </c>
      <c r="B13541">
        <v>2017</v>
      </c>
      <c r="C13541" t="s">
        <v>41</v>
      </c>
      <c r="D13541" t="s">
        <v>58</v>
      </c>
      <c r="E13541" t="s">
        <v>35</v>
      </c>
      <c r="F13541">
        <v>4</v>
      </c>
      <c r="G13541" t="s">
        <v>45</v>
      </c>
      <c r="H13541" t="s">
        <v>46</v>
      </c>
      <c r="I13541" t="s">
        <v>51</v>
      </c>
      <c r="J13541">
        <v>2689.9</v>
      </c>
    </row>
    <row r="13542" spans="1:10" x14ac:dyDescent="0.25">
      <c r="A13542">
        <v>65</v>
      </c>
      <c r="B13542">
        <v>2017</v>
      </c>
      <c r="C13542" t="s">
        <v>41</v>
      </c>
      <c r="D13542" t="s">
        <v>58</v>
      </c>
      <c r="E13542" t="s">
        <v>35</v>
      </c>
      <c r="F13542">
        <v>5</v>
      </c>
      <c r="G13542" t="s">
        <v>45</v>
      </c>
      <c r="H13542" t="s">
        <v>46</v>
      </c>
      <c r="I13542" t="s">
        <v>51</v>
      </c>
      <c r="J13542">
        <v>2656.3</v>
      </c>
    </row>
    <row r="13543" spans="1:10" x14ac:dyDescent="0.25">
      <c r="A13543">
        <v>65</v>
      </c>
      <c r="B13543">
        <v>2017</v>
      </c>
      <c r="C13543" t="s">
        <v>41</v>
      </c>
      <c r="D13543" t="s">
        <v>58</v>
      </c>
      <c r="E13543" t="s">
        <v>35</v>
      </c>
      <c r="F13543">
        <v>6</v>
      </c>
      <c r="G13543" t="s">
        <v>45</v>
      </c>
      <c r="H13543" t="s">
        <v>46</v>
      </c>
      <c r="I13543" t="s">
        <v>37</v>
      </c>
      <c r="J13543">
        <v>2200.3000000000002</v>
      </c>
    </row>
    <row r="13544" spans="1:10" x14ac:dyDescent="0.25">
      <c r="A13544">
        <v>65</v>
      </c>
      <c r="B13544">
        <v>2017</v>
      </c>
      <c r="C13544" t="s">
        <v>41</v>
      </c>
      <c r="D13544" t="s">
        <v>59</v>
      </c>
      <c r="E13544" t="s">
        <v>35</v>
      </c>
      <c r="F13544">
        <v>1</v>
      </c>
      <c r="G13544" t="s">
        <v>45</v>
      </c>
      <c r="H13544" t="s">
        <v>46</v>
      </c>
      <c r="I13544" t="s">
        <v>37</v>
      </c>
      <c r="J13544">
        <v>2479.4</v>
      </c>
    </row>
    <row r="13545" spans="1:10" x14ac:dyDescent="0.25">
      <c r="A13545">
        <v>65</v>
      </c>
      <c r="B13545">
        <v>2017</v>
      </c>
      <c r="C13545" t="s">
        <v>41</v>
      </c>
      <c r="D13545" t="s">
        <v>59</v>
      </c>
      <c r="E13545" t="s">
        <v>35</v>
      </c>
      <c r="F13545">
        <v>2</v>
      </c>
      <c r="G13545" t="s">
        <v>38</v>
      </c>
      <c r="H13545" t="s">
        <v>2</v>
      </c>
      <c r="I13545" t="s">
        <v>51</v>
      </c>
      <c r="J13545">
        <v>2141.6</v>
      </c>
    </row>
    <row r="13546" spans="1:10" x14ac:dyDescent="0.25">
      <c r="A13546">
        <v>65</v>
      </c>
      <c r="B13546">
        <v>2017</v>
      </c>
      <c r="C13546" t="s">
        <v>41</v>
      </c>
      <c r="D13546" t="s">
        <v>59</v>
      </c>
      <c r="E13546" t="s">
        <v>35</v>
      </c>
      <c r="F13546">
        <v>3</v>
      </c>
      <c r="G13546" t="s">
        <v>45</v>
      </c>
      <c r="H13546" t="s">
        <v>46</v>
      </c>
      <c r="I13546" t="s">
        <v>37</v>
      </c>
      <c r="J13546">
        <v>2243.1</v>
      </c>
    </row>
    <row r="13547" spans="1:10" x14ac:dyDescent="0.25">
      <c r="A13547">
        <v>65</v>
      </c>
      <c r="B13547">
        <v>2017</v>
      </c>
      <c r="C13547" t="s">
        <v>41</v>
      </c>
      <c r="D13547" t="s">
        <v>59</v>
      </c>
      <c r="E13547" t="s">
        <v>35</v>
      </c>
      <c r="F13547">
        <v>4</v>
      </c>
      <c r="G13547" t="s">
        <v>38</v>
      </c>
      <c r="H13547" t="s">
        <v>46</v>
      </c>
      <c r="I13547" t="s">
        <v>51</v>
      </c>
      <c r="J13547">
        <v>1932.5</v>
      </c>
    </row>
    <row r="13548" spans="1:10" x14ac:dyDescent="0.25">
      <c r="A13548">
        <v>65</v>
      </c>
      <c r="B13548">
        <v>2017</v>
      </c>
      <c r="C13548" t="s">
        <v>41</v>
      </c>
      <c r="D13548" t="s">
        <v>59</v>
      </c>
      <c r="E13548" t="s">
        <v>35</v>
      </c>
      <c r="F13548">
        <v>5</v>
      </c>
      <c r="G13548" t="s">
        <v>38</v>
      </c>
      <c r="H13548" t="s">
        <v>46</v>
      </c>
      <c r="I13548" t="s">
        <v>51</v>
      </c>
      <c r="J13548">
        <v>2028.6</v>
      </c>
    </row>
    <row r="13549" spans="1:10" x14ac:dyDescent="0.25">
      <c r="A13549">
        <v>65</v>
      </c>
      <c r="B13549">
        <v>2017</v>
      </c>
      <c r="C13549" t="s">
        <v>41</v>
      </c>
      <c r="D13549" t="s">
        <v>59</v>
      </c>
      <c r="E13549" t="s">
        <v>35</v>
      </c>
      <c r="F13549">
        <v>6</v>
      </c>
      <c r="G13549" t="s">
        <v>38</v>
      </c>
      <c r="H13549" t="s">
        <v>2</v>
      </c>
      <c r="I13549" t="s">
        <v>37</v>
      </c>
      <c r="J13549">
        <v>1641.2</v>
      </c>
    </row>
    <row r="13550" spans="1:10" x14ac:dyDescent="0.25">
      <c r="A13550">
        <v>65</v>
      </c>
      <c r="B13550">
        <v>2018</v>
      </c>
      <c r="C13550" t="s">
        <v>41</v>
      </c>
      <c r="D13550" t="s">
        <v>58</v>
      </c>
      <c r="E13550" t="s">
        <v>35</v>
      </c>
      <c r="F13550">
        <v>1</v>
      </c>
      <c r="G13550" t="s">
        <v>45</v>
      </c>
      <c r="H13550" t="s">
        <v>46</v>
      </c>
      <c r="I13550" t="s">
        <v>37</v>
      </c>
      <c r="J13550">
        <v>2642.6</v>
      </c>
    </row>
    <row r="13551" spans="1:10" x14ac:dyDescent="0.25">
      <c r="A13551">
        <v>65</v>
      </c>
      <c r="B13551">
        <v>2018</v>
      </c>
      <c r="C13551" t="s">
        <v>41</v>
      </c>
      <c r="D13551" t="s">
        <v>58</v>
      </c>
      <c r="E13551" t="s">
        <v>35</v>
      </c>
      <c r="F13551">
        <v>2</v>
      </c>
      <c r="G13551" t="s">
        <v>45</v>
      </c>
      <c r="H13551" t="s">
        <v>2</v>
      </c>
      <c r="I13551" t="s">
        <v>37</v>
      </c>
      <c r="J13551">
        <v>2329.5</v>
      </c>
    </row>
    <row r="13552" spans="1:10" x14ac:dyDescent="0.25">
      <c r="A13552">
        <v>65</v>
      </c>
      <c r="B13552">
        <v>2018</v>
      </c>
      <c r="C13552" t="s">
        <v>41</v>
      </c>
      <c r="D13552" t="s">
        <v>58</v>
      </c>
      <c r="E13552" t="s">
        <v>35</v>
      </c>
      <c r="F13552">
        <v>3</v>
      </c>
      <c r="G13552" t="s">
        <v>45</v>
      </c>
      <c r="H13552" t="s">
        <v>2</v>
      </c>
      <c r="I13552" t="s">
        <v>37</v>
      </c>
      <c r="J13552">
        <v>1886.9</v>
      </c>
    </row>
    <row r="13553" spans="1:10" x14ac:dyDescent="0.25">
      <c r="A13553">
        <v>65</v>
      </c>
      <c r="B13553">
        <v>2018</v>
      </c>
      <c r="C13553" t="s">
        <v>41</v>
      </c>
      <c r="D13553" t="s">
        <v>58</v>
      </c>
      <c r="E13553" t="s">
        <v>35</v>
      </c>
      <c r="F13553">
        <v>4</v>
      </c>
      <c r="G13553" t="s">
        <v>38</v>
      </c>
      <c r="H13553" t="s">
        <v>2</v>
      </c>
      <c r="I13553" t="s">
        <v>37</v>
      </c>
      <c r="J13553">
        <v>2343.6999999999998</v>
      </c>
    </row>
    <row r="13554" spans="1:10" x14ac:dyDescent="0.25">
      <c r="A13554">
        <v>65</v>
      </c>
      <c r="B13554">
        <v>2018</v>
      </c>
      <c r="C13554" t="s">
        <v>41</v>
      </c>
      <c r="D13554" t="s">
        <v>58</v>
      </c>
      <c r="E13554" t="s">
        <v>35</v>
      </c>
      <c r="F13554">
        <v>5</v>
      </c>
      <c r="G13554" t="s">
        <v>38</v>
      </c>
      <c r="H13554" t="s">
        <v>46</v>
      </c>
      <c r="I13554" t="s">
        <v>37</v>
      </c>
      <c r="J13554">
        <v>2603.1999999999998</v>
      </c>
    </row>
    <row r="13555" spans="1:10" x14ac:dyDescent="0.25">
      <c r="A13555">
        <v>65</v>
      </c>
      <c r="B13555">
        <v>2018</v>
      </c>
      <c r="C13555" t="s">
        <v>41</v>
      </c>
      <c r="D13555" t="s">
        <v>58</v>
      </c>
      <c r="E13555" t="s">
        <v>35</v>
      </c>
      <c r="F13555">
        <v>6</v>
      </c>
      <c r="G13555" t="s">
        <v>38</v>
      </c>
      <c r="H13555" t="s">
        <v>46</v>
      </c>
      <c r="I13555" t="s">
        <v>37</v>
      </c>
      <c r="J13555">
        <v>2235.1</v>
      </c>
    </row>
    <row r="13556" spans="1:10" x14ac:dyDescent="0.25">
      <c r="A13556">
        <v>65</v>
      </c>
      <c r="B13556">
        <v>2018</v>
      </c>
      <c r="C13556" t="s">
        <v>41</v>
      </c>
      <c r="D13556" t="s">
        <v>59</v>
      </c>
      <c r="E13556" t="s">
        <v>35</v>
      </c>
      <c r="F13556">
        <v>1</v>
      </c>
      <c r="G13556" t="s">
        <v>38</v>
      </c>
      <c r="H13556" t="s">
        <v>46</v>
      </c>
      <c r="I13556" t="s">
        <v>51</v>
      </c>
      <c r="J13556">
        <v>2151.8000000000002</v>
      </c>
    </row>
    <row r="13557" spans="1:10" x14ac:dyDescent="0.25">
      <c r="A13557">
        <v>65</v>
      </c>
      <c r="B13557">
        <v>2018</v>
      </c>
      <c r="C13557" t="s">
        <v>41</v>
      </c>
      <c r="D13557" t="s">
        <v>59</v>
      </c>
      <c r="E13557" t="s">
        <v>35</v>
      </c>
      <c r="F13557">
        <v>2</v>
      </c>
      <c r="G13557" t="s">
        <v>45</v>
      </c>
      <c r="H13557" t="s">
        <v>46</v>
      </c>
      <c r="I13557" t="s">
        <v>37</v>
      </c>
      <c r="J13557">
        <v>2354.6999999999998</v>
      </c>
    </row>
    <row r="13558" spans="1:10" x14ac:dyDescent="0.25">
      <c r="A13558">
        <v>65</v>
      </c>
      <c r="B13558">
        <v>2018</v>
      </c>
      <c r="C13558" t="s">
        <v>41</v>
      </c>
      <c r="D13558" t="s">
        <v>59</v>
      </c>
      <c r="E13558" t="s">
        <v>35</v>
      </c>
      <c r="F13558">
        <v>3</v>
      </c>
      <c r="G13558" t="s">
        <v>45</v>
      </c>
      <c r="H13558" t="s">
        <v>2</v>
      </c>
      <c r="I13558" t="s">
        <v>37</v>
      </c>
      <c r="J13558">
        <v>2132.1999999999998</v>
      </c>
    </row>
    <row r="13559" spans="1:10" x14ac:dyDescent="0.25">
      <c r="A13559">
        <v>65</v>
      </c>
      <c r="B13559">
        <v>2018</v>
      </c>
      <c r="C13559" t="s">
        <v>41</v>
      </c>
      <c r="D13559" t="s">
        <v>59</v>
      </c>
      <c r="E13559" t="s">
        <v>35</v>
      </c>
      <c r="F13559">
        <v>4</v>
      </c>
      <c r="G13559" t="s">
        <v>38</v>
      </c>
      <c r="H13559" t="s">
        <v>2</v>
      </c>
      <c r="I13559" t="s">
        <v>51</v>
      </c>
      <c r="J13559">
        <v>2140.1999999999998</v>
      </c>
    </row>
    <row r="13560" spans="1:10" x14ac:dyDescent="0.25">
      <c r="A13560">
        <v>65</v>
      </c>
      <c r="B13560">
        <v>2018</v>
      </c>
      <c r="C13560" t="s">
        <v>41</v>
      </c>
      <c r="D13560" t="s">
        <v>59</v>
      </c>
      <c r="E13560" t="s">
        <v>35</v>
      </c>
      <c r="F13560">
        <v>5</v>
      </c>
      <c r="G13560" t="s">
        <v>38</v>
      </c>
      <c r="H13560" t="s">
        <v>2</v>
      </c>
      <c r="I13560" t="s">
        <v>37</v>
      </c>
      <c r="J13560">
        <v>2269.6</v>
      </c>
    </row>
    <row r="13561" spans="1:10" x14ac:dyDescent="0.25">
      <c r="A13561">
        <v>65</v>
      </c>
      <c r="B13561">
        <v>2018</v>
      </c>
      <c r="C13561" t="s">
        <v>41</v>
      </c>
      <c r="D13561" t="s">
        <v>59</v>
      </c>
      <c r="E13561" t="s">
        <v>35</v>
      </c>
      <c r="F13561">
        <v>6</v>
      </c>
      <c r="G13561" t="s">
        <v>38</v>
      </c>
      <c r="H13561" t="s">
        <v>46</v>
      </c>
      <c r="I13561" t="s">
        <v>51</v>
      </c>
      <c r="J13561">
        <v>2024.2</v>
      </c>
    </row>
    <row r="13562" spans="1:10" x14ac:dyDescent="0.25">
      <c r="A13562">
        <v>66</v>
      </c>
      <c r="B13562">
        <v>2017</v>
      </c>
      <c r="C13562" t="s">
        <v>41</v>
      </c>
      <c r="D13562" t="s">
        <v>58</v>
      </c>
      <c r="E13562" t="s">
        <v>35</v>
      </c>
      <c r="F13562">
        <v>1</v>
      </c>
      <c r="G13562" t="s">
        <v>38</v>
      </c>
      <c r="H13562" t="s">
        <v>2</v>
      </c>
      <c r="I13562" t="s">
        <v>37</v>
      </c>
      <c r="J13562">
        <v>2224.6999999999998</v>
      </c>
    </row>
    <row r="13563" spans="1:10" x14ac:dyDescent="0.25">
      <c r="A13563">
        <v>66</v>
      </c>
      <c r="B13563">
        <v>2017</v>
      </c>
      <c r="C13563" t="s">
        <v>41</v>
      </c>
      <c r="D13563" t="s">
        <v>58</v>
      </c>
      <c r="E13563" t="s">
        <v>35</v>
      </c>
      <c r="F13563">
        <v>2</v>
      </c>
      <c r="G13563" t="s">
        <v>38</v>
      </c>
      <c r="H13563" t="s">
        <v>46</v>
      </c>
      <c r="I13563" t="s">
        <v>37</v>
      </c>
      <c r="J13563">
        <v>2047.1</v>
      </c>
    </row>
    <row r="13564" spans="1:10" x14ac:dyDescent="0.25">
      <c r="A13564">
        <v>66</v>
      </c>
      <c r="B13564">
        <v>2017</v>
      </c>
      <c r="C13564" t="s">
        <v>41</v>
      </c>
      <c r="D13564" t="s">
        <v>58</v>
      </c>
      <c r="E13564" t="s">
        <v>35</v>
      </c>
      <c r="F13564">
        <v>3</v>
      </c>
      <c r="G13564" t="s">
        <v>45</v>
      </c>
      <c r="H13564" t="s">
        <v>2</v>
      </c>
      <c r="I13564" t="s">
        <v>51</v>
      </c>
      <c r="J13564">
        <v>1817.9</v>
      </c>
    </row>
    <row r="13565" spans="1:10" x14ac:dyDescent="0.25">
      <c r="A13565">
        <v>66</v>
      </c>
      <c r="B13565">
        <v>2017</v>
      </c>
      <c r="C13565" t="s">
        <v>41</v>
      </c>
      <c r="D13565" t="s">
        <v>58</v>
      </c>
      <c r="E13565" t="s">
        <v>35</v>
      </c>
      <c r="F13565">
        <v>4</v>
      </c>
      <c r="G13565" t="s">
        <v>45</v>
      </c>
      <c r="H13565" t="s">
        <v>46</v>
      </c>
      <c r="I13565" t="s">
        <v>51</v>
      </c>
      <c r="J13565">
        <v>2352.1</v>
      </c>
    </row>
    <row r="13566" spans="1:10" x14ac:dyDescent="0.25">
      <c r="A13566">
        <v>66</v>
      </c>
      <c r="B13566">
        <v>2017</v>
      </c>
      <c r="C13566" t="s">
        <v>41</v>
      </c>
      <c r="D13566" t="s">
        <v>58</v>
      </c>
      <c r="E13566" t="s">
        <v>35</v>
      </c>
      <c r="F13566">
        <v>5</v>
      </c>
      <c r="G13566" t="s">
        <v>38</v>
      </c>
      <c r="H13566" t="s">
        <v>46</v>
      </c>
      <c r="I13566" t="s">
        <v>37</v>
      </c>
      <c r="J13566">
        <v>2295.4</v>
      </c>
    </row>
    <row r="13567" spans="1:10" x14ac:dyDescent="0.25">
      <c r="A13567">
        <v>66</v>
      </c>
      <c r="B13567">
        <v>2017</v>
      </c>
      <c r="C13567" t="s">
        <v>41</v>
      </c>
      <c r="D13567" t="s">
        <v>58</v>
      </c>
      <c r="E13567" t="s">
        <v>35</v>
      </c>
      <c r="F13567">
        <v>6</v>
      </c>
      <c r="G13567" t="s">
        <v>45</v>
      </c>
      <c r="H13567" t="s">
        <v>46</v>
      </c>
      <c r="I13567" t="s">
        <v>37</v>
      </c>
      <c r="J13567">
        <v>2776.3</v>
      </c>
    </row>
    <row r="13568" spans="1:10" x14ac:dyDescent="0.25">
      <c r="A13568">
        <v>66</v>
      </c>
      <c r="B13568">
        <v>2017</v>
      </c>
      <c r="C13568" t="s">
        <v>41</v>
      </c>
      <c r="D13568" t="s">
        <v>59</v>
      </c>
      <c r="E13568" t="s">
        <v>35</v>
      </c>
      <c r="F13568">
        <v>1</v>
      </c>
      <c r="G13568" t="s">
        <v>38</v>
      </c>
      <c r="H13568" t="s">
        <v>2</v>
      </c>
      <c r="I13568" t="s">
        <v>37</v>
      </c>
      <c r="J13568">
        <v>2172.1999999999998</v>
      </c>
    </row>
    <row r="13569" spans="1:10" x14ac:dyDescent="0.25">
      <c r="A13569">
        <v>66</v>
      </c>
      <c r="B13569">
        <v>2017</v>
      </c>
      <c r="C13569" t="s">
        <v>41</v>
      </c>
      <c r="D13569" t="s">
        <v>59</v>
      </c>
      <c r="E13569" t="s">
        <v>35</v>
      </c>
      <c r="F13569">
        <v>2</v>
      </c>
      <c r="G13569" t="s">
        <v>45</v>
      </c>
      <c r="H13569" t="s">
        <v>2</v>
      </c>
      <c r="I13569" t="s">
        <v>37</v>
      </c>
      <c r="J13569">
        <v>1629.9</v>
      </c>
    </row>
    <row r="13570" spans="1:10" x14ac:dyDescent="0.25">
      <c r="A13570">
        <v>66</v>
      </c>
      <c r="B13570">
        <v>2017</v>
      </c>
      <c r="C13570" t="s">
        <v>41</v>
      </c>
      <c r="D13570" t="s">
        <v>59</v>
      </c>
      <c r="E13570" t="s">
        <v>35</v>
      </c>
      <c r="F13570">
        <v>3</v>
      </c>
      <c r="G13570" t="s">
        <v>45</v>
      </c>
      <c r="H13570" t="s">
        <v>46</v>
      </c>
      <c r="I13570" t="s">
        <v>37</v>
      </c>
      <c r="J13570">
        <v>2346.6999999999998</v>
      </c>
    </row>
    <row r="13571" spans="1:10" x14ac:dyDescent="0.25">
      <c r="A13571">
        <v>66</v>
      </c>
      <c r="B13571">
        <v>2017</v>
      </c>
      <c r="C13571" t="s">
        <v>41</v>
      </c>
      <c r="D13571" t="s">
        <v>59</v>
      </c>
      <c r="E13571" t="s">
        <v>35</v>
      </c>
      <c r="F13571">
        <v>4</v>
      </c>
      <c r="G13571" t="s">
        <v>45</v>
      </c>
      <c r="H13571" t="s">
        <v>2</v>
      </c>
      <c r="I13571" t="s">
        <v>51</v>
      </c>
      <c r="J13571">
        <v>2214</v>
      </c>
    </row>
    <row r="13572" spans="1:10" x14ac:dyDescent="0.25">
      <c r="A13572">
        <v>66</v>
      </c>
      <c r="B13572">
        <v>2017</v>
      </c>
      <c r="C13572" t="s">
        <v>41</v>
      </c>
      <c r="D13572" t="s">
        <v>59</v>
      </c>
      <c r="E13572" t="s">
        <v>35</v>
      </c>
      <c r="F13572">
        <v>5</v>
      </c>
      <c r="G13572" t="s">
        <v>38</v>
      </c>
      <c r="H13572" t="s">
        <v>46</v>
      </c>
      <c r="I13572" t="s">
        <v>37</v>
      </c>
      <c r="J13572">
        <v>1516.8</v>
      </c>
    </row>
    <row r="13573" spans="1:10" x14ac:dyDescent="0.25">
      <c r="A13573">
        <v>66</v>
      </c>
      <c r="B13573">
        <v>2017</v>
      </c>
      <c r="C13573" t="s">
        <v>41</v>
      </c>
      <c r="D13573" t="s">
        <v>59</v>
      </c>
      <c r="E13573" t="s">
        <v>35</v>
      </c>
      <c r="F13573">
        <v>6</v>
      </c>
      <c r="G13573" t="s">
        <v>45</v>
      </c>
      <c r="H13573" t="s">
        <v>2</v>
      </c>
      <c r="I13573" t="s">
        <v>37</v>
      </c>
      <c r="J13573">
        <v>2070.6</v>
      </c>
    </row>
    <row r="13574" spans="1:10" x14ac:dyDescent="0.25">
      <c r="A13574">
        <v>66</v>
      </c>
      <c r="B13574">
        <v>2018</v>
      </c>
      <c r="C13574" t="s">
        <v>41</v>
      </c>
      <c r="D13574" t="s">
        <v>58</v>
      </c>
      <c r="E13574" t="s">
        <v>35</v>
      </c>
      <c r="F13574">
        <v>1</v>
      </c>
      <c r="G13574" t="s">
        <v>45</v>
      </c>
      <c r="H13574" t="s">
        <v>2</v>
      </c>
      <c r="I13574" t="s">
        <v>51</v>
      </c>
      <c r="J13574">
        <v>2350.8000000000002</v>
      </c>
    </row>
    <row r="13575" spans="1:10" x14ac:dyDescent="0.25">
      <c r="A13575">
        <v>66</v>
      </c>
      <c r="B13575">
        <v>2018</v>
      </c>
      <c r="C13575" t="s">
        <v>41</v>
      </c>
      <c r="D13575" t="s">
        <v>58</v>
      </c>
      <c r="E13575" t="s">
        <v>35</v>
      </c>
      <c r="F13575">
        <v>2</v>
      </c>
      <c r="G13575" t="s">
        <v>45</v>
      </c>
      <c r="H13575" t="s">
        <v>2</v>
      </c>
      <c r="I13575" t="s">
        <v>51</v>
      </c>
      <c r="J13575">
        <v>2089.8000000000002</v>
      </c>
    </row>
    <row r="13576" spans="1:10" x14ac:dyDescent="0.25">
      <c r="A13576">
        <v>66</v>
      </c>
      <c r="B13576">
        <v>2018</v>
      </c>
      <c r="C13576" t="s">
        <v>41</v>
      </c>
      <c r="D13576" t="s">
        <v>58</v>
      </c>
      <c r="E13576" t="s">
        <v>35</v>
      </c>
      <c r="F13576">
        <v>3</v>
      </c>
      <c r="G13576" t="s">
        <v>45</v>
      </c>
      <c r="H13576" t="s">
        <v>2</v>
      </c>
      <c r="I13576" t="s">
        <v>37</v>
      </c>
      <c r="J13576">
        <v>2244.6</v>
      </c>
    </row>
    <row r="13577" spans="1:10" x14ac:dyDescent="0.25">
      <c r="A13577">
        <v>66</v>
      </c>
      <c r="B13577">
        <v>2018</v>
      </c>
      <c r="C13577" t="s">
        <v>41</v>
      </c>
      <c r="D13577" t="s">
        <v>58</v>
      </c>
      <c r="E13577" t="s">
        <v>35</v>
      </c>
      <c r="F13577">
        <v>4</v>
      </c>
      <c r="G13577" t="s">
        <v>45</v>
      </c>
      <c r="H13577" t="s">
        <v>2</v>
      </c>
      <c r="I13577" t="s">
        <v>37</v>
      </c>
      <c r="J13577">
        <v>1922.7</v>
      </c>
    </row>
    <row r="13578" spans="1:10" x14ac:dyDescent="0.25">
      <c r="A13578">
        <v>66</v>
      </c>
      <c r="B13578">
        <v>2018</v>
      </c>
      <c r="C13578" t="s">
        <v>41</v>
      </c>
      <c r="D13578" t="s">
        <v>58</v>
      </c>
      <c r="E13578" t="s">
        <v>35</v>
      </c>
      <c r="F13578">
        <v>5</v>
      </c>
      <c r="G13578" t="s">
        <v>38</v>
      </c>
      <c r="H13578" t="s">
        <v>46</v>
      </c>
      <c r="I13578" t="s">
        <v>51</v>
      </c>
      <c r="J13578">
        <v>2047.7</v>
      </c>
    </row>
    <row r="13579" spans="1:10" x14ac:dyDescent="0.25">
      <c r="A13579">
        <v>66</v>
      </c>
      <c r="B13579">
        <v>2018</v>
      </c>
      <c r="C13579" t="s">
        <v>41</v>
      </c>
      <c r="D13579" t="s">
        <v>58</v>
      </c>
      <c r="E13579" t="s">
        <v>35</v>
      </c>
      <c r="F13579">
        <v>6</v>
      </c>
      <c r="G13579" t="s">
        <v>45</v>
      </c>
      <c r="H13579" t="s">
        <v>2</v>
      </c>
      <c r="I13579" t="s">
        <v>37</v>
      </c>
      <c r="J13579">
        <v>2438.9</v>
      </c>
    </row>
    <row r="13580" spans="1:10" x14ac:dyDescent="0.25">
      <c r="A13580">
        <v>66</v>
      </c>
      <c r="B13580">
        <v>2018</v>
      </c>
      <c r="C13580" t="s">
        <v>41</v>
      </c>
      <c r="D13580" t="s">
        <v>59</v>
      </c>
      <c r="E13580" t="s">
        <v>35</v>
      </c>
      <c r="F13580">
        <v>1</v>
      </c>
      <c r="G13580" t="s">
        <v>38</v>
      </c>
      <c r="H13580" t="s">
        <v>46</v>
      </c>
      <c r="I13580" t="s">
        <v>37</v>
      </c>
      <c r="J13580">
        <v>2683</v>
      </c>
    </row>
    <row r="13581" spans="1:10" x14ac:dyDescent="0.25">
      <c r="A13581">
        <v>66</v>
      </c>
      <c r="B13581">
        <v>2018</v>
      </c>
      <c r="C13581" t="s">
        <v>41</v>
      </c>
      <c r="D13581" t="s">
        <v>59</v>
      </c>
      <c r="E13581" t="s">
        <v>35</v>
      </c>
      <c r="F13581">
        <v>2</v>
      </c>
      <c r="G13581" t="s">
        <v>38</v>
      </c>
      <c r="H13581" t="s">
        <v>2</v>
      </c>
      <c r="I13581" t="s">
        <v>37</v>
      </c>
      <c r="J13581">
        <v>2131.9</v>
      </c>
    </row>
    <row r="13582" spans="1:10" x14ac:dyDescent="0.25">
      <c r="A13582">
        <v>66</v>
      </c>
      <c r="B13582">
        <v>2018</v>
      </c>
      <c r="C13582" t="s">
        <v>41</v>
      </c>
      <c r="D13582" t="s">
        <v>59</v>
      </c>
      <c r="E13582" t="s">
        <v>35</v>
      </c>
      <c r="F13582">
        <v>3</v>
      </c>
      <c r="G13582" t="s">
        <v>45</v>
      </c>
      <c r="H13582" t="s">
        <v>46</v>
      </c>
      <c r="I13582" t="s">
        <v>37</v>
      </c>
      <c r="J13582">
        <v>2546.4</v>
      </c>
    </row>
    <row r="13583" spans="1:10" x14ac:dyDescent="0.25">
      <c r="A13583">
        <v>66</v>
      </c>
      <c r="B13583">
        <v>2018</v>
      </c>
      <c r="C13583" t="s">
        <v>41</v>
      </c>
      <c r="D13583" t="s">
        <v>59</v>
      </c>
      <c r="E13583" t="s">
        <v>35</v>
      </c>
      <c r="F13583">
        <v>4</v>
      </c>
      <c r="G13583" t="s">
        <v>38</v>
      </c>
      <c r="H13583" t="s">
        <v>46</v>
      </c>
      <c r="I13583" t="s">
        <v>51</v>
      </c>
      <c r="J13583">
        <v>2906.4</v>
      </c>
    </row>
    <row r="13584" spans="1:10" x14ac:dyDescent="0.25">
      <c r="A13584">
        <v>66</v>
      </c>
      <c r="B13584">
        <v>2018</v>
      </c>
      <c r="C13584" t="s">
        <v>41</v>
      </c>
      <c r="D13584" t="s">
        <v>59</v>
      </c>
      <c r="E13584" t="s">
        <v>35</v>
      </c>
      <c r="F13584">
        <v>5</v>
      </c>
      <c r="G13584" t="s">
        <v>38</v>
      </c>
      <c r="H13584" t="s">
        <v>46</v>
      </c>
      <c r="I13584" t="s">
        <v>37</v>
      </c>
      <c r="J13584">
        <v>2354.4</v>
      </c>
    </row>
    <row r="13585" spans="1:10" x14ac:dyDescent="0.25">
      <c r="A13585">
        <v>66</v>
      </c>
      <c r="B13585">
        <v>2018</v>
      </c>
      <c r="C13585" t="s">
        <v>41</v>
      </c>
      <c r="D13585" t="s">
        <v>59</v>
      </c>
      <c r="E13585" t="s">
        <v>35</v>
      </c>
      <c r="F13585">
        <v>6</v>
      </c>
      <c r="G13585" t="s">
        <v>38</v>
      </c>
      <c r="H13585" t="s">
        <v>46</v>
      </c>
      <c r="I13585" t="s">
        <v>51</v>
      </c>
      <c r="J13585">
        <v>2278.1999999999998</v>
      </c>
    </row>
    <row r="13586" spans="1:10" x14ac:dyDescent="0.25">
      <c r="A13586">
        <v>67</v>
      </c>
      <c r="B13586">
        <v>2017</v>
      </c>
      <c r="C13586" t="s">
        <v>41</v>
      </c>
      <c r="D13586" t="s">
        <v>58</v>
      </c>
      <c r="E13586" t="s">
        <v>35</v>
      </c>
      <c r="F13586">
        <v>1</v>
      </c>
      <c r="G13586" t="s">
        <v>38</v>
      </c>
      <c r="H13586" t="s">
        <v>46</v>
      </c>
      <c r="I13586" t="s">
        <v>37</v>
      </c>
      <c r="J13586">
        <v>2304.8000000000002</v>
      </c>
    </row>
    <row r="13587" spans="1:10" x14ac:dyDescent="0.25">
      <c r="A13587">
        <v>67</v>
      </c>
      <c r="B13587">
        <v>2017</v>
      </c>
      <c r="C13587" t="s">
        <v>41</v>
      </c>
      <c r="D13587" t="s">
        <v>58</v>
      </c>
      <c r="E13587" t="s">
        <v>35</v>
      </c>
      <c r="F13587">
        <v>2</v>
      </c>
      <c r="G13587" t="s">
        <v>38</v>
      </c>
      <c r="H13587" t="s">
        <v>46</v>
      </c>
      <c r="I13587" t="s">
        <v>37</v>
      </c>
      <c r="J13587">
        <v>2056.5</v>
      </c>
    </row>
    <row r="13588" spans="1:10" x14ac:dyDescent="0.25">
      <c r="A13588">
        <v>67</v>
      </c>
      <c r="B13588">
        <v>2017</v>
      </c>
      <c r="C13588" t="s">
        <v>41</v>
      </c>
      <c r="D13588" t="s">
        <v>58</v>
      </c>
      <c r="E13588" t="s">
        <v>35</v>
      </c>
      <c r="F13588">
        <v>3</v>
      </c>
      <c r="G13588" t="s">
        <v>45</v>
      </c>
      <c r="H13588" t="s">
        <v>46</v>
      </c>
      <c r="I13588" t="s">
        <v>51</v>
      </c>
      <c r="J13588">
        <v>2579.5</v>
      </c>
    </row>
    <row r="13589" spans="1:10" x14ac:dyDescent="0.25">
      <c r="A13589">
        <v>67</v>
      </c>
      <c r="B13589">
        <v>2017</v>
      </c>
      <c r="C13589" t="s">
        <v>41</v>
      </c>
      <c r="D13589" t="s">
        <v>58</v>
      </c>
      <c r="E13589" t="s">
        <v>35</v>
      </c>
      <c r="F13589">
        <v>4</v>
      </c>
      <c r="G13589" t="s">
        <v>38</v>
      </c>
      <c r="H13589" t="s">
        <v>2</v>
      </c>
      <c r="I13589" t="s">
        <v>37</v>
      </c>
      <c r="J13589">
        <v>2161.9</v>
      </c>
    </row>
    <row r="13590" spans="1:10" x14ac:dyDescent="0.25">
      <c r="A13590">
        <v>67</v>
      </c>
      <c r="B13590">
        <v>2017</v>
      </c>
      <c r="C13590" t="s">
        <v>41</v>
      </c>
      <c r="D13590" t="s">
        <v>58</v>
      </c>
      <c r="E13590" t="s">
        <v>35</v>
      </c>
      <c r="F13590">
        <v>5</v>
      </c>
      <c r="G13590" t="s">
        <v>45</v>
      </c>
      <c r="H13590" t="s">
        <v>2</v>
      </c>
      <c r="I13590" t="s">
        <v>37</v>
      </c>
      <c r="J13590">
        <v>1853.9</v>
      </c>
    </row>
    <row r="13591" spans="1:10" x14ac:dyDescent="0.25">
      <c r="A13591">
        <v>67</v>
      </c>
      <c r="B13591">
        <v>2017</v>
      </c>
      <c r="C13591" t="s">
        <v>41</v>
      </c>
      <c r="D13591" t="s">
        <v>58</v>
      </c>
      <c r="E13591" t="s">
        <v>35</v>
      </c>
      <c r="F13591">
        <v>6</v>
      </c>
      <c r="G13591" t="s">
        <v>38</v>
      </c>
      <c r="H13591" t="s">
        <v>46</v>
      </c>
      <c r="I13591" t="s">
        <v>51</v>
      </c>
      <c r="J13591">
        <v>2444.5</v>
      </c>
    </row>
    <row r="13592" spans="1:10" x14ac:dyDescent="0.25">
      <c r="A13592">
        <v>67</v>
      </c>
      <c r="B13592">
        <v>2017</v>
      </c>
      <c r="C13592" t="s">
        <v>41</v>
      </c>
      <c r="D13592" t="s">
        <v>59</v>
      </c>
      <c r="E13592" t="s">
        <v>35</v>
      </c>
      <c r="F13592">
        <v>1</v>
      </c>
      <c r="G13592" t="s">
        <v>45</v>
      </c>
      <c r="H13592" t="s">
        <v>46</v>
      </c>
      <c r="I13592" t="s">
        <v>51</v>
      </c>
      <c r="J13592">
        <v>1929.5</v>
      </c>
    </row>
    <row r="13593" spans="1:10" x14ac:dyDescent="0.25">
      <c r="A13593">
        <v>67</v>
      </c>
      <c r="B13593">
        <v>2017</v>
      </c>
      <c r="C13593" t="s">
        <v>41</v>
      </c>
      <c r="D13593" t="s">
        <v>59</v>
      </c>
      <c r="E13593" t="s">
        <v>35</v>
      </c>
      <c r="F13593">
        <v>2</v>
      </c>
      <c r="G13593" t="s">
        <v>38</v>
      </c>
      <c r="H13593" t="s">
        <v>2</v>
      </c>
      <c r="I13593" t="s">
        <v>37</v>
      </c>
      <c r="J13593">
        <v>2169.6999999999998</v>
      </c>
    </row>
    <row r="13594" spans="1:10" x14ac:dyDescent="0.25">
      <c r="A13594">
        <v>67</v>
      </c>
      <c r="B13594">
        <v>2017</v>
      </c>
      <c r="C13594" t="s">
        <v>41</v>
      </c>
      <c r="D13594" t="s">
        <v>59</v>
      </c>
      <c r="E13594" t="s">
        <v>35</v>
      </c>
      <c r="F13594">
        <v>3</v>
      </c>
      <c r="G13594" t="s">
        <v>45</v>
      </c>
      <c r="H13594" t="s">
        <v>46</v>
      </c>
      <c r="I13594" t="s">
        <v>37</v>
      </c>
      <c r="J13594">
        <v>1785.5</v>
      </c>
    </row>
    <row r="13595" spans="1:10" x14ac:dyDescent="0.25">
      <c r="A13595">
        <v>67</v>
      </c>
      <c r="B13595">
        <v>2017</v>
      </c>
      <c r="C13595" t="s">
        <v>41</v>
      </c>
      <c r="D13595" t="s">
        <v>59</v>
      </c>
      <c r="E13595" t="s">
        <v>35</v>
      </c>
      <c r="F13595">
        <v>4</v>
      </c>
      <c r="G13595" t="s">
        <v>45</v>
      </c>
      <c r="H13595" t="s">
        <v>2</v>
      </c>
      <c r="I13595" t="s">
        <v>51</v>
      </c>
      <c r="J13595">
        <v>2484.5</v>
      </c>
    </row>
    <row r="13596" spans="1:10" x14ac:dyDescent="0.25">
      <c r="A13596">
        <v>67</v>
      </c>
      <c r="B13596">
        <v>2017</v>
      </c>
      <c r="C13596" t="s">
        <v>41</v>
      </c>
      <c r="D13596" t="s">
        <v>59</v>
      </c>
      <c r="E13596" t="s">
        <v>35</v>
      </c>
      <c r="F13596">
        <v>5</v>
      </c>
      <c r="G13596" t="s">
        <v>45</v>
      </c>
      <c r="H13596" t="s">
        <v>46</v>
      </c>
      <c r="I13596" t="s">
        <v>37</v>
      </c>
      <c r="J13596">
        <v>2389.4</v>
      </c>
    </row>
    <row r="13597" spans="1:10" x14ac:dyDescent="0.25">
      <c r="A13597">
        <v>67</v>
      </c>
      <c r="B13597">
        <v>2017</v>
      </c>
      <c r="C13597" t="s">
        <v>41</v>
      </c>
      <c r="D13597" t="s">
        <v>59</v>
      </c>
      <c r="E13597" t="s">
        <v>35</v>
      </c>
      <c r="F13597">
        <v>6</v>
      </c>
      <c r="G13597" t="s">
        <v>38</v>
      </c>
      <c r="H13597" t="s">
        <v>2</v>
      </c>
      <c r="I13597" t="s">
        <v>37</v>
      </c>
      <c r="J13597">
        <v>1796</v>
      </c>
    </row>
    <row r="13598" spans="1:10" x14ac:dyDescent="0.25">
      <c r="A13598">
        <v>67</v>
      </c>
      <c r="B13598">
        <v>2018</v>
      </c>
      <c r="C13598" t="s">
        <v>41</v>
      </c>
      <c r="D13598" t="s">
        <v>58</v>
      </c>
      <c r="E13598" t="s">
        <v>35</v>
      </c>
      <c r="F13598">
        <v>1</v>
      </c>
      <c r="G13598" t="s">
        <v>38</v>
      </c>
      <c r="H13598" t="s">
        <v>46</v>
      </c>
      <c r="I13598" t="s">
        <v>37</v>
      </c>
      <c r="J13598">
        <v>2790.9</v>
      </c>
    </row>
    <row r="13599" spans="1:10" x14ac:dyDescent="0.25">
      <c r="A13599">
        <v>67</v>
      </c>
      <c r="B13599">
        <v>2018</v>
      </c>
      <c r="C13599" t="s">
        <v>41</v>
      </c>
      <c r="D13599" t="s">
        <v>58</v>
      </c>
      <c r="E13599" t="s">
        <v>35</v>
      </c>
      <c r="F13599">
        <v>2</v>
      </c>
      <c r="G13599" t="s">
        <v>45</v>
      </c>
      <c r="H13599" t="s">
        <v>46</v>
      </c>
      <c r="I13599" t="s">
        <v>37</v>
      </c>
      <c r="J13599">
        <v>2872.5</v>
      </c>
    </row>
    <row r="13600" spans="1:10" x14ac:dyDescent="0.25">
      <c r="A13600">
        <v>67</v>
      </c>
      <c r="B13600">
        <v>2018</v>
      </c>
      <c r="C13600" t="s">
        <v>41</v>
      </c>
      <c r="D13600" t="s">
        <v>58</v>
      </c>
      <c r="E13600" t="s">
        <v>35</v>
      </c>
      <c r="F13600">
        <v>3</v>
      </c>
      <c r="G13600" t="s">
        <v>38</v>
      </c>
      <c r="H13600" t="s">
        <v>46</v>
      </c>
      <c r="I13600" t="s">
        <v>51</v>
      </c>
      <c r="J13600">
        <v>2573.4</v>
      </c>
    </row>
    <row r="13601" spans="1:10" x14ac:dyDescent="0.25">
      <c r="A13601">
        <v>67</v>
      </c>
      <c r="B13601">
        <v>2018</v>
      </c>
      <c r="C13601" t="s">
        <v>41</v>
      </c>
      <c r="D13601" t="s">
        <v>58</v>
      </c>
      <c r="E13601" t="s">
        <v>35</v>
      </c>
      <c r="F13601">
        <v>4</v>
      </c>
      <c r="G13601" t="s">
        <v>38</v>
      </c>
      <c r="H13601" t="s">
        <v>2</v>
      </c>
      <c r="I13601" t="s">
        <v>51</v>
      </c>
      <c r="J13601">
        <v>2431.4</v>
      </c>
    </row>
    <row r="13602" spans="1:10" x14ac:dyDescent="0.25">
      <c r="A13602">
        <v>67</v>
      </c>
      <c r="B13602">
        <v>2018</v>
      </c>
      <c r="C13602" t="s">
        <v>41</v>
      </c>
      <c r="D13602" t="s">
        <v>58</v>
      </c>
      <c r="E13602" t="s">
        <v>35</v>
      </c>
      <c r="F13602">
        <v>5</v>
      </c>
      <c r="G13602" t="s">
        <v>38</v>
      </c>
      <c r="H13602" t="s">
        <v>2</v>
      </c>
      <c r="I13602" t="s">
        <v>51</v>
      </c>
      <c r="J13602">
        <v>1682.9</v>
      </c>
    </row>
    <row r="13603" spans="1:10" x14ac:dyDescent="0.25">
      <c r="A13603">
        <v>67</v>
      </c>
      <c r="B13603">
        <v>2018</v>
      </c>
      <c r="C13603" t="s">
        <v>41</v>
      </c>
      <c r="D13603" t="s">
        <v>58</v>
      </c>
      <c r="E13603" t="s">
        <v>35</v>
      </c>
      <c r="F13603">
        <v>6</v>
      </c>
      <c r="G13603" t="s">
        <v>45</v>
      </c>
      <c r="H13603" t="s">
        <v>46</v>
      </c>
      <c r="I13603" t="s">
        <v>37</v>
      </c>
      <c r="J13603">
        <v>2505.3000000000002</v>
      </c>
    </row>
    <row r="13604" spans="1:10" x14ac:dyDescent="0.25">
      <c r="A13604">
        <v>67</v>
      </c>
      <c r="B13604">
        <v>2018</v>
      </c>
      <c r="C13604" t="s">
        <v>41</v>
      </c>
      <c r="D13604" t="s">
        <v>59</v>
      </c>
      <c r="E13604" t="s">
        <v>35</v>
      </c>
      <c r="F13604">
        <v>1</v>
      </c>
      <c r="G13604" t="s">
        <v>45</v>
      </c>
      <c r="H13604" t="s">
        <v>2</v>
      </c>
      <c r="I13604" t="s">
        <v>37</v>
      </c>
      <c r="J13604">
        <v>2610.5</v>
      </c>
    </row>
    <row r="13605" spans="1:10" x14ac:dyDescent="0.25">
      <c r="A13605">
        <v>67</v>
      </c>
      <c r="B13605">
        <v>2018</v>
      </c>
      <c r="C13605" t="s">
        <v>41</v>
      </c>
      <c r="D13605" t="s">
        <v>59</v>
      </c>
      <c r="E13605" t="s">
        <v>35</v>
      </c>
      <c r="F13605">
        <v>2</v>
      </c>
      <c r="G13605" t="s">
        <v>45</v>
      </c>
      <c r="H13605" t="s">
        <v>2</v>
      </c>
      <c r="I13605" t="s">
        <v>37</v>
      </c>
      <c r="J13605">
        <v>2040.8</v>
      </c>
    </row>
    <row r="13606" spans="1:10" x14ac:dyDescent="0.25">
      <c r="A13606">
        <v>67</v>
      </c>
      <c r="B13606">
        <v>2018</v>
      </c>
      <c r="C13606" t="s">
        <v>41</v>
      </c>
      <c r="D13606" t="s">
        <v>59</v>
      </c>
      <c r="E13606" t="s">
        <v>35</v>
      </c>
      <c r="F13606">
        <v>3</v>
      </c>
      <c r="G13606" t="s">
        <v>45</v>
      </c>
      <c r="H13606" t="s">
        <v>2</v>
      </c>
      <c r="I13606" t="s">
        <v>51</v>
      </c>
      <c r="J13606">
        <v>2265.1999999999998</v>
      </c>
    </row>
    <row r="13607" spans="1:10" x14ac:dyDescent="0.25">
      <c r="A13607">
        <v>67</v>
      </c>
      <c r="B13607">
        <v>2018</v>
      </c>
      <c r="C13607" t="s">
        <v>41</v>
      </c>
      <c r="D13607" t="s">
        <v>59</v>
      </c>
      <c r="E13607" t="s">
        <v>35</v>
      </c>
      <c r="F13607">
        <v>4</v>
      </c>
      <c r="G13607" t="s">
        <v>38</v>
      </c>
      <c r="H13607" t="s">
        <v>46</v>
      </c>
      <c r="I13607" t="s">
        <v>37</v>
      </c>
      <c r="J13607">
        <v>1966.5</v>
      </c>
    </row>
    <row r="13608" spans="1:10" x14ac:dyDescent="0.25">
      <c r="A13608">
        <v>67</v>
      </c>
      <c r="B13608">
        <v>2018</v>
      </c>
      <c r="C13608" t="s">
        <v>41</v>
      </c>
      <c r="D13608" t="s">
        <v>59</v>
      </c>
      <c r="E13608" t="s">
        <v>35</v>
      </c>
      <c r="F13608">
        <v>5</v>
      </c>
      <c r="G13608" t="s">
        <v>38</v>
      </c>
      <c r="H13608" t="s">
        <v>2</v>
      </c>
      <c r="I13608" t="s">
        <v>51</v>
      </c>
      <c r="J13608">
        <v>2129</v>
      </c>
    </row>
    <row r="13609" spans="1:10" x14ac:dyDescent="0.25">
      <c r="A13609">
        <v>67</v>
      </c>
      <c r="B13609">
        <v>2018</v>
      </c>
      <c r="C13609" t="s">
        <v>41</v>
      </c>
      <c r="D13609" t="s">
        <v>59</v>
      </c>
      <c r="E13609" t="s">
        <v>35</v>
      </c>
      <c r="F13609">
        <v>6</v>
      </c>
      <c r="G13609" t="s">
        <v>38</v>
      </c>
      <c r="H13609" t="s">
        <v>46</v>
      </c>
      <c r="I13609" t="s">
        <v>37</v>
      </c>
      <c r="J13609">
        <v>2347.8000000000002</v>
      </c>
    </row>
    <row r="13610" spans="1:10" x14ac:dyDescent="0.25">
      <c r="A13610">
        <v>68</v>
      </c>
      <c r="B13610">
        <v>2017</v>
      </c>
      <c r="C13610" t="s">
        <v>41</v>
      </c>
      <c r="D13610" t="s">
        <v>58</v>
      </c>
      <c r="E13610" t="s">
        <v>35</v>
      </c>
      <c r="F13610">
        <v>1</v>
      </c>
      <c r="G13610" t="s">
        <v>38</v>
      </c>
      <c r="H13610" t="s">
        <v>2</v>
      </c>
      <c r="I13610" t="s">
        <v>37</v>
      </c>
      <c r="J13610">
        <v>1795.9</v>
      </c>
    </row>
    <row r="13611" spans="1:10" x14ac:dyDescent="0.25">
      <c r="A13611">
        <v>68</v>
      </c>
      <c r="B13611">
        <v>2017</v>
      </c>
      <c r="C13611" t="s">
        <v>41</v>
      </c>
      <c r="D13611" t="s">
        <v>58</v>
      </c>
      <c r="E13611" t="s">
        <v>35</v>
      </c>
      <c r="F13611">
        <v>2</v>
      </c>
      <c r="G13611" t="s">
        <v>45</v>
      </c>
      <c r="H13611" t="s">
        <v>46</v>
      </c>
      <c r="I13611" t="s">
        <v>37</v>
      </c>
      <c r="J13611">
        <v>2174.4</v>
      </c>
    </row>
    <row r="13612" spans="1:10" x14ac:dyDescent="0.25">
      <c r="A13612">
        <v>68</v>
      </c>
      <c r="B13612">
        <v>2017</v>
      </c>
      <c r="C13612" t="s">
        <v>41</v>
      </c>
      <c r="D13612" t="s">
        <v>58</v>
      </c>
      <c r="E13612" t="s">
        <v>35</v>
      </c>
      <c r="F13612">
        <v>3</v>
      </c>
      <c r="G13612" t="s">
        <v>38</v>
      </c>
      <c r="H13612" t="s">
        <v>2</v>
      </c>
      <c r="I13612" t="s">
        <v>37</v>
      </c>
      <c r="J13612">
        <v>1872.6</v>
      </c>
    </row>
    <row r="13613" spans="1:10" x14ac:dyDescent="0.25">
      <c r="A13613">
        <v>68</v>
      </c>
      <c r="B13613">
        <v>2017</v>
      </c>
      <c r="C13613" t="s">
        <v>41</v>
      </c>
      <c r="D13613" t="s">
        <v>58</v>
      </c>
      <c r="E13613" t="s">
        <v>35</v>
      </c>
      <c r="F13613">
        <v>4</v>
      </c>
      <c r="G13613" t="s">
        <v>45</v>
      </c>
      <c r="H13613" t="s">
        <v>2</v>
      </c>
      <c r="I13613" t="s">
        <v>51</v>
      </c>
      <c r="J13613">
        <v>1929.7</v>
      </c>
    </row>
    <row r="13614" spans="1:10" x14ac:dyDescent="0.25">
      <c r="A13614">
        <v>68</v>
      </c>
      <c r="B13614">
        <v>2017</v>
      </c>
      <c r="C13614" t="s">
        <v>41</v>
      </c>
      <c r="D13614" t="s">
        <v>58</v>
      </c>
      <c r="E13614" t="s">
        <v>35</v>
      </c>
      <c r="F13614">
        <v>5</v>
      </c>
      <c r="G13614" t="s">
        <v>38</v>
      </c>
      <c r="H13614" t="s">
        <v>46</v>
      </c>
      <c r="I13614" t="s">
        <v>37</v>
      </c>
      <c r="J13614">
        <v>2627.9</v>
      </c>
    </row>
    <row r="13615" spans="1:10" x14ac:dyDescent="0.25">
      <c r="A13615">
        <v>68</v>
      </c>
      <c r="B13615">
        <v>2017</v>
      </c>
      <c r="C13615" t="s">
        <v>41</v>
      </c>
      <c r="D13615" t="s">
        <v>58</v>
      </c>
      <c r="E13615" t="s">
        <v>35</v>
      </c>
      <c r="F13615">
        <v>6</v>
      </c>
      <c r="G13615" t="s">
        <v>45</v>
      </c>
      <c r="H13615" t="s">
        <v>46</v>
      </c>
      <c r="I13615" t="s">
        <v>51</v>
      </c>
      <c r="J13615">
        <v>2759.5</v>
      </c>
    </row>
    <row r="13616" spans="1:10" x14ac:dyDescent="0.25">
      <c r="A13616">
        <v>68</v>
      </c>
      <c r="B13616">
        <v>2017</v>
      </c>
      <c r="C13616" t="s">
        <v>41</v>
      </c>
      <c r="D13616" t="s">
        <v>59</v>
      </c>
      <c r="E13616" t="s">
        <v>35</v>
      </c>
      <c r="F13616">
        <v>1</v>
      </c>
      <c r="G13616" t="s">
        <v>38</v>
      </c>
      <c r="H13616" t="s">
        <v>46</v>
      </c>
      <c r="I13616" t="s">
        <v>51</v>
      </c>
      <c r="J13616">
        <v>1778.3</v>
      </c>
    </row>
    <row r="13617" spans="1:10" x14ac:dyDescent="0.25">
      <c r="A13617">
        <v>68</v>
      </c>
      <c r="B13617">
        <v>2017</v>
      </c>
      <c r="C13617" t="s">
        <v>41</v>
      </c>
      <c r="D13617" t="s">
        <v>59</v>
      </c>
      <c r="E13617" t="s">
        <v>35</v>
      </c>
      <c r="F13617">
        <v>2</v>
      </c>
      <c r="G13617" t="s">
        <v>45</v>
      </c>
      <c r="H13617" t="s">
        <v>2</v>
      </c>
      <c r="I13617" t="s">
        <v>37</v>
      </c>
      <c r="J13617">
        <v>1330.3</v>
      </c>
    </row>
    <row r="13618" spans="1:10" x14ac:dyDescent="0.25">
      <c r="A13618">
        <v>68</v>
      </c>
      <c r="B13618">
        <v>2017</v>
      </c>
      <c r="C13618" t="s">
        <v>41</v>
      </c>
      <c r="D13618" t="s">
        <v>59</v>
      </c>
      <c r="E13618" t="s">
        <v>35</v>
      </c>
      <c r="F13618">
        <v>3</v>
      </c>
      <c r="G13618" t="s">
        <v>38</v>
      </c>
      <c r="H13618" t="s">
        <v>2</v>
      </c>
      <c r="I13618" t="s">
        <v>37</v>
      </c>
      <c r="J13618">
        <v>1964.5</v>
      </c>
    </row>
    <row r="13619" spans="1:10" x14ac:dyDescent="0.25">
      <c r="A13619">
        <v>68</v>
      </c>
      <c r="B13619">
        <v>2017</v>
      </c>
      <c r="C13619" t="s">
        <v>41</v>
      </c>
      <c r="D13619" t="s">
        <v>59</v>
      </c>
      <c r="E13619" t="s">
        <v>35</v>
      </c>
      <c r="F13619">
        <v>4</v>
      </c>
      <c r="G13619" t="s">
        <v>45</v>
      </c>
      <c r="H13619" t="s">
        <v>2</v>
      </c>
      <c r="I13619" t="s">
        <v>37</v>
      </c>
      <c r="J13619">
        <v>2757.6</v>
      </c>
    </row>
    <row r="13620" spans="1:10" x14ac:dyDescent="0.25">
      <c r="A13620">
        <v>68</v>
      </c>
      <c r="B13620">
        <v>2017</v>
      </c>
      <c r="C13620" t="s">
        <v>41</v>
      </c>
      <c r="D13620" t="s">
        <v>59</v>
      </c>
      <c r="E13620" t="s">
        <v>35</v>
      </c>
      <c r="F13620">
        <v>5</v>
      </c>
      <c r="G13620" t="s">
        <v>38</v>
      </c>
      <c r="H13620" t="s">
        <v>46</v>
      </c>
      <c r="I13620" t="s">
        <v>37</v>
      </c>
      <c r="J13620">
        <v>2231.9</v>
      </c>
    </row>
    <row r="13621" spans="1:10" x14ac:dyDescent="0.25">
      <c r="A13621">
        <v>68</v>
      </c>
      <c r="B13621">
        <v>2017</v>
      </c>
      <c r="C13621" t="s">
        <v>41</v>
      </c>
      <c r="D13621" t="s">
        <v>59</v>
      </c>
      <c r="E13621" t="s">
        <v>35</v>
      </c>
      <c r="F13621">
        <v>6</v>
      </c>
      <c r="G13621" t="s">
        <v>38</v>
      </c>
      <c r="H13621" t="s">
        <v>46</v>
      </c>
      <c r="I13621" t="s">
        <v>37</v>
      </c>
      <c r="J13621">
        <v>2089.1999999999998</v>
      </c>
    </row>
    <row r="13622" spans="1:10" x14ac:dyDescent="0.25">
      <c r="A13622">
        <v>68</v>
      </c>
      <c r="B13622">
        <v>2018</v>
      </c>
      <c r="C13622" t="s">
        <v>41</v>
      </c>
      <c r="D13622" t="s">
        <v>58</v>
      </c>
      <c r="E13622" t="s">
        <v>35</v>
      </c>
      <c r="F13622">
        <v>1</v>
      </c>
      <c r="G13622" t="s">
        <v>45</v>
      </c>
      <c r="H13622" t="s">
        <v>2</v>
      </c>
      <c r="I13622" t="s">
        <v>51</v>
      </c>
      <c r="J13622">
        <v>2165</v>
      </c>
    </row>
    <row r="13623" spans="1:10" x14ac:dyDescent="0.25">
      <c r="A13623">
        <v>68</v>
      </c>
      <c r="B13623">
        <v>2018</v>
      </c>
      <c r="C13623" t="s">
        <v>41</v>
      </c>
      <c r="D13623" t="s">
        <v>58</v>
      </c>
      <c r="E13623" t="s">
        <v>35</v>
      </c>
      <c r="F13623">
        <v>2</v>
      </c>
      <c r="G13623" t="s">
        <v>38</v>
      </c>
      <c r="H13623" t="s">
        <v>2</v>
      </c>
      <c r="I13623" t="s">
        <v>37</v>
      </c>
      <c r="J13623">
        <v>2593.6999999999998</v>
      </c>
    </row>
    <row r="13624" spans="1:10" x14ac:dyDescent="0.25">
      <c r="A13624">
        <v>68</v>
      </c>
      <c r="B13624">
        <v>2018</v>
      </c>
      <c r="C13624" t="s">
        <v>41</v>
      </c>
      <c r="D13624" t="s">
        <v>58</v>
      </c>
      <c r="E13624" t="s">
        <v>35</v>
      </c>
      <c r="F13624">
        <v>3</v>
      </c>
      <c r="G13624" t="s">
        <v>38</v>
      </c>
      <c r="H13624" t="s">
        <v>46</v>
      </c>
      <c r="I13624" t="s">
        <v>51</v>
      </c>
      <c r="J13624">
        <v>2452.9</v>
      </c>
    </row>
    <row r="13625" spans="1:10" x14ac:dyDescent="0.25">
      <c r="A13625">
        <v>68</v>
      </c>
      <c r="B13625">
        <v>2018</v>
      </c>
      <c r="C13625" t="s">
        <v>41</v>
      </c>
      <c r="D13625" t="s">
        <v>58</v>
      </c>
      <c r="E13625" t="s">
        <v>35</v>
      </c>
      <c r="F13625">
        <v>4</v>
      </c>
      <c r="G13625" t="s">
        <v>38</v>
      </c>
      <c r="H13625" t="s">
        <v>2</v>
      </c>
      <c r="I13625" t="s">
        <v>51</v>
      </c>
      <c r="J13625">
        <v>2373.6999999999998</v>
      </c>
    </row>
    <row r="13626" spans="1:10" x14ac:dyDescent="0.25">
      <c r="A13626">
        <v>68</v>
      </c>
      <c r="B13626">
        <v>2018</v>
      </c>
      <c r="C13626" t="s">
        <v>41</v>
      </c>
      <c r="D13626" t="s">
        <v>58</v>
      </c>
      <c r="E13626" t="s">
        <v>35</v>
      </c>
      <c r="F13626">
        <v>5</v>
      </c>
      <c r="G13626" t="s">
        <v>45</v>
      </c>
      <c r="H13626" t="s">
        <v>46</v>
      </c>
      <c r="I13626" t="s">
        <v>37</v>
      </c>
      <c r="J13626">
        <v>2376.5</v>
      </c>
    </row>
    <row r="13627" spans="1:10" x14ac:dyDescent="0.25">
      <c r="A13627">
        <v>68</v>
      </c>
      <c r="B13627">
        <v>2018</v>
      </c>
      <c r="C13627" t="s">
        <v>41</v>
      </c>
      <c r="D13627" t="s">
        <v>58</v>
      </c>
      <c r="E13627" t="s">
        <v>35</v>
      </c>
      <c r="F13627">
        <v>6</v>
      </c>
      <c r="G13627" t="s">
        <v>38</v>
      </c>
      <c r="H13627" t="s">
        <v>46</v>
      </c>
      <c r="I13627" t="s">
        <v>51</v>
      </c>
      <c r="J13627">
        <v>1874.8</v>
      </c>
    </row>
    <row r="13628" spans="1:10" x14ac:dyDescent="0.25">
      <c r="A13628">
        <v>68</v>
      </c>
      <c r="B13628">
        <v>2018</v>
      </c>
      <c r="C13628" t="s">
        <v>41</v>
      </c>
      <c r="D13628" t="s">
        <v>59</v>
      </c>
      <c r="E13628" t="s">
        <v>35</v>
      </c>
      <c r="F13628">
        <v>1</v>
      </c>
      <c r="G13628" t="s">
        <v>45</v>
      </c>
      <c r="H13628" t="s">
        <v>2</v>
      </c>
      <c r="I13628" t="s">
        <v>37</v>
      </c>
      <c r="J13628">
        <v>1962.9</v>
      </c>
    </row>
    <row r="13629" spans="1:10" x14ac:dyDescent="0.25">
      <c r="A13629">
        <v>68</v>
      </c>
      <c r="B13629">
        <v>2018</v>
      </c>
      <c r="C13629" t="s">
        <v>41</v>
      </c>
      <c r="D13629" t="s">
        <v>59</v>
      </c>
      <c r="E13629" t="s">
        <v>35</v>
      </c>
      <c r="F13629">
        <v>2</v>
      </c>
      <c r="G13629" t="s">
        <v>38</v>
      </c>
      <c r="H13629" t="s">
        <v>46</v>
      </c>
      <c r="I13629" t="s">
        <v>37</v>
      </c>
      <c r="J13629">
        <v>2341.1</v>
      </c>
    </row>
    <row r="13630" spans="1:10" x14ac:dyDescent="0.25">
      <c r="A13630">
        <v>68</v>
      </c>
      <c r="B13630">
        <v>2018</v>
      </c>
      <c r="C13630" t="s">
        <v>41</v>
      </c>
      <c r="D13630" t="s">
        <v>59</v>
      </c>
      <c r="E13630" t="s">
        <v>35</v>
      </c>
      <c r="F13630">
        <v>3</v>
      </c>
      <c r="G13630" t="s">
        <v>45</v>
      </c>
      <c r="H13630" t="s">
        <v>46</v>
      </c>
      <c r="I13630" t="s">
        <v>51</v>
      </c>
      <c r="J13630">
        <v>1963.4</v>
      </c>
    </row>
    <row r="13631" spans="1:10" x14ac:dyDescent="0.25">
      <c r="A13631">
        <v>68</v>
      </c>
      <c r="B13631">
        <v>2018</v>
      </c>
      <c r="C13631" t="s">
        <v>41</v>
      </c>
      <c r="D13631" t="s">
        <v>59</v>
      </c>
      <c r="E13631" t="s">
        <v>35</v>
      </c>
      <c r="F13631">
        <v>4</v>
      </c>
      <c r="G13631" t="s">
        <v>45</v>
      </c>
      <c r="H13631" t="s">
        <v>46</v>
      </c>
      <c r="I13631" t="s">
        <v>37</v>
      </c>
      <c r="J13631">
        <v>2193.6</v>
      </c>
    </row>
    <row r="13632" spans="1:10" x14ac:dyDescent="0.25">
      <c r="A13632">
        <v>68</v>
      </c>
      <c r="B13632">
        <v>2018</v>
      </c>
      <c r="C13632" t="s">
        <v>41</v>
      </c>
      <c r="D13632" t="s">
        <v>59</v>
      </c>
      <c r="E13632" t="s">
        <v>35</v>
      </c>
      <c r="F13632">
        <v>5</v>
      </c>
      <c r="G13632" t="s">
        <v>45</v>
      </c>
      <c r="H13632" t="s">
        <v>2</v>
      </c>
      <c r="I13632" t="s">
        <v>51</v>
      </c>
      <c r="J13632">
        <v>2067.9</v>
      </c>
    </row>
    <row r="13633" spans="1:10" x14ac:dyDescent="0.25">
      <c r="A13633">
        <v>68</v>
      </c>
      <c r="B13633">
        <v>2018</v>
      </c>
      <c r="C13633" t="s">
        <v>41</v>
      </c>
      <c r="D13633" t="s">
        <v>59</v>
      </c>
      <c r="E13633" t="s">
        <v>35</v>
      </c>
      <c r="F13633">
        <v>6</v>
      </c>
      <c r="G13633" t="s">
        <v>38</v>
      </c>
      <c r="H13633" t="s">
        <v>46</v>
      </c>
      <c r="I13633" t="s">
        <v>37</v>
      </c>
      <c r="J13633">
        <v>2551.8000000000002</v>
      </c>
    </row>
    <row r="13634" spans="1:10" x14ac:dyDescent="0.25">
      <c r="A13634">
        <v>69</v>
      </c>
      <c r="B13634">
        <v>2017</v>
      </c>
      <c r="C13634" t="s">
        <v>41</v>
      </c>
      <c r="D13634" t="s">
        <v>58</v>
      </c>
      <c r="E13634" t="s">
        <v>35</v>
      </c>
      <c r="F13634">
        <v>1</v>
      </c>
      <c r="G13634" t="s">
        <v>38</v>
      </c>
      <c r="H13634" t="s">
        <v>46</v>
      </c>
      <c r="I13634" t="s">
        <v>51</v>
      </c>
      <c r="J13634">
        <v>2263.9</v>
      </c>
    </row>
    <row r="13635" spans="1:10" x14ac:dyDescent="0.25">
      <c r="A13635">
        <v>69</v>
      </c>
      <c r="B13635">
        <v>2017</v>
      </c>
      <c r="C13635" t="s">
        <v>41</v>
      </c>
      <c r="D13635" t="s">
        <v>58</v>
      </c>
      <c r="E13635" t="s">
        <v>35</v>
      </c>
      <c r="F13635">
        <v>2</v>
      </c>
      <c r="G13635" t="s">
        <v>45</v>
      </c>
      <c r="H13635" t="s">
        <v>46</v>
      </c>
      <c r="I13635" t="s">
        <v>37</v>
      </c>
      <c r="J13635">
        <v>2745.3</v>
      </c>
    </row>
    <row r="13636" spans="1:10" x14ac:dyDescent="0.25">
      <c r="A13636">
        <v>69</v>
      </c>
      <c r="B13636">
        <v>2017</v>
      </c>
      <c r="C13636" t="s">
        <v>41</v>
      </c>
      <c r="D13636" t="s">
        <v>58</v>
      </c>
      <c r="E13636" t="s">
        <v>35</v>
      </c>
      <c r="F13636">
        <v>3</v>
      </c>
      <c r="G13636" t="s">
        <v>45</v>
      </c>
      <c r="H13636" t="s">
        <v>2</v>
      </c>
      <c r="I13636" t="s">
        <v>51</v>
      </c>
      <c r="J13636">
        <v>1865.6</v>
      </c>
    </row>
    <row r="13637" spans="1:10" x14ac:dyDescent="0.25">
      <c r="A13637">
        <v>69</v>
      </c>
      <c r="B13637">
        <v>2017</v>
      </c>
      <c r="C13637" t="s">
        <v>41</v>
      </c>
      <c r="D13637" t="s">
        <v>58</v>
      </c>
      <c r="E13637" t="s">
        <v>35</v>
      </c>
      <c r="F13637">
        <v>4</v>
      </c>
      <c r="G13637" t="s">
        <v>45</v>
      </c>
      <c r="H13637" t="s">
        <v>46</v>
      </c>
      <c r="I13637" t="s">
        <v>51</v>
      </c>
      <c r="J13637">
        <v>1701.3</v>
      </c>
    </row>
    <row r="13638" spans="1:10" x14ac:dyDescent="0.25">
      <c r="A13638">
        <v>69</v>
      </c>
      <c r="B13638">
        <v>2017</v>
      </c>
      <c r="C13638" t="s">
        <v>41</v>
      </c>
      <c r="D13638" t="s">
        <v>58</v>
      </c>
      <c r="E13638" t="s">
        <v>35</v>
      </c>
      <c r="F13638">
        <v>5</v>
      </c>
      <c r="G13638" t="s">
        <v>38</v>
      </c>
      <c r="H13638" t="s">
        <v>2</v>
      </c>
      <c r="I13638" t="s">
        <v>37</v>
      </c>
      <c r="J13638">
        <v>1949.4</v>
      </c>
    </row>
    <row r="13639" spans="1:10" x14ac:dyDescent="0.25">
      <c r="A13639">
        <v>69</v>
      </c>
      <c r="B13639">
        <v>2017</v>
      </c>
      <c r="C13639" t="s">
        <v>41</v>
      </c>
      <c r="D13639" t="s">
        <v>58</v>
      </c>
      <c r="E13639" t="s">
        <v>35</v>
      </c>
      <c r="F13639">
        <v>6</v>
      </c>
      <c r="G13639" t="s">
        <v>45</v>
      </c>
      <c r="H13639" t="s">
        <v>46</v>
      </c>
      <c r="I13639" t="s">
        <v>37</v>
      </c>
      <c r="J13639">
        <v>1788.6</v>
      </c>
    </row>
    <row r="13640" spans="1:10" x14ac:dyDescent="0.25">
      <c r="A13640">
        <v>69</v>
      </c>
      <c r="B13640">
        <v>2017</v>
      </c>
      <c r="C13640" t="s">
        <v>41</v>
      </c>
      <c r="D13640" t="s">
        <v>59</v>
      </c>
      <c r="E13640" t="s">
        <v>35</v>
      </c>
      <c r="F13640">
        <v>1</v>
      </c>
      <c r="G13640" t="s">
        <v>45</v>
      </c>
      <c r="H13640" t="s">
        <v>2</v>
      </c>
      <c r="I13640" t="s">
        <v>51</v>
      </c>
      <c r="J13640">
        <v>1680.6</v>
      </c>
    </row>
    <row r="13641" spans="1:10" x14ac:dyDescent="0.25">
      <c r="A13641">
        <v>69</v>
      </c>
      <c r="B13641">
        <v>2017</v>
      </c>
      <c r="C13641" t="s">
        <v>41</v>
      </c>
      <c r="D13641" t="s">
        <v>59</v>
      </c>
      <c r="E13641" t="s">
        <v>35</v>
      </c>
      <c r="F13641">
        <v>2</v>
      </c>
      <c r="G13641" t="s">
        <v>38</v>
      </c>
      <c r="H13641" t="s">
        <v>2</v>
      </c>
      <c r="I13641" t="s">
        <v>37</v>
      </c>
      <c r="J13641">
        <v>1610</v>
      </c>
    </row>
    <row r="13642" spans="1:10" x14ac:dyDescent="0.25">
      <c r="A13642">
        <v>69</v>
      </c>
      <c r="B13642">
        <v>2017</v>
      </c>
      <c r="C13642" t="s">
        <v>41</v>
      </c>
      <c r="D13642" t="s">
        <v>59</v>
      </c>
      <c r="E13642" t="s">
        <v>35</v>
      </c>
      <c r="F13642">
        <v>3</v>
      </c>
      <c r="G13642" t="s">
        <v>45</v>
      </c>
      <c r="H13642" t="s">
        <v>46</v>
      </c>
      <c r="I13642" t="s">
        <v>37</v>
      </c>
      <c r="J13642">
        <v>2599.3000000000002</v>
      </c>
    </row>
    <row r="13643" spans="1:10" x14ac:dyDescent="0.25">
      <c r="A13643">
        <v>69</v>
      </c>
      <c r="B13643">
        <v>2017</v>
      </c>
      <c r="C13643" t="s">
        <v>41</v>
      </c>
      <c r="D13643" t="s">
        <v>59</v>
      </c>
      <c r="E13643" t="s">
        <v>35</v>
      </c>
      <c r="F13643">
        <v>4</v>
      </c>
      <c r="G13643" t="s">
        <v>38</v>
      </c>
      <c r="H13643" t="s">
        <v>46</v>
      </c>
      <c r="I13643" t="s">
        <v>37</v>
      </c>
      <c r="J13643">
        <v>1913.2</v>
      </c>
    </row>
    <row r="13644" spans="1:10" x14ac:dyDescent="0.25">
      <c r="A13644">
        <v>69</v>
      </c>
      <c r="B13644">
        <v>2017</v>
      </c>
      <c r="C13644" t="s">
        <v>41</v>
      </c>
      <c r="D13644" t="s">
        <v>59</v>
      </c>
      <c r="E13644" t="s">
        <v>35</v>
      </c>
      <c r="F13644">
        <v>5</v>
      </c>
      <c r="G13644" t="s">
        <v>38</v>
      </c>
      <c r="H13644" t="s">
        <v>46</v>
      </c>
      <c r="I13644" t="s">
        <v>37</v>
      </c>
      <c r="J13644">
        <v>2009.5</v>
      </c>
    </row>
    <row r="13645" spans="1:10" x14ac:dyDescent="0.25">
      <c r="A13645">
        <v>69</v>
      </c>
      <c r="B13645">
        <v>2017</v>
      </c>
      <c r="C13645" t="s">
        <v>41</v>
      </c>
      <c r="D13645" t="s">
        <v>59</v>
      </c>
      <c r="E13645" t="s">
        <v>35</v>
      </c>
      <c r="F13645">
        <v>6</v>
      </c>
      <c r="G13645" t="s">
        <v>45</v>
      </c>
      <c r="H13645" t="s">
        <v>2</v>
      </c>
      <c r="I13645" t="s">
        <v>51</v>
      </c>
      <c r="J13645">
        <v>1841.3</v>
      </c>
    </row>
    <row r="13646" spans="1:10" x14ac:dyDescent="0.25">
      <c r="A13646">
        <v>69</v>
      </c>
      <c r="B13646">
        <v>2018</v>
      </c>
      <c r="C13646" t="s">
        <v>41</v>
      </c>
      <c r="D13646" t="s">
        <v>58</v>
      </c>
      <c r="E13646" t="s">
        <v>35</v>
      </c>
      <c r="F13646">
        <v>1</v>
      </c>
      <c r="G13646" t="s">
        <v>38</v>
      </c>
      <c r="H13646" t="s">
        <v>2</v>
      </c>
      <c r="I13646" t="s">
        <v>51</v>
      </c>
      <c r="J13646">
        <v>2665.4</v>
      </c>
    </row>
    <row r="13647" spans="1:10" x14ac:dyDescent="0.25">
      <c r="A13647">
        <v>69</v>
      </c>
      <c r="B13647">
        <v>2018</v>
      </c>
      <c r="C13647" t="s">
        <v>41</v>
      </c>
      <c r="D13647" t="s">
        <v>58</v>
      </c>
      <c r="E13647" t="s">
        <v>35</v>
      </c>
      <c r="F13647">
        <v>2</v>
      </c>
      <c r="G13647" t="s">
        <v>38</v>
      </c>
      <c r="H13647" t="s">
        <v>2</v>
      </c>
      <c r="I13647" t="s">
        <v>37</v>
      </c>
      <c r="J13647">
        <v>2236</v>
      </c>
    </row>
    <row r="13648" spans="1:10" x14ac:dyDescent="0.25">
      <c r="A13648">
        <v>69</v>
      </c>
      <c r="B13648">
        <v>2018</v>
      </c>
      <c r="C13648" t="s">
        <v>41</v>
      </c>
      <c r="D13648" t="s">
        <v>58</v>
      </c>
      <c r="E13648" t="s">
        <v>35</v>
      </c>
      <c r="F13648">
        <v>3</v>
      </c>
      <c r="G13648" t="s">
        <v>45</v>
      </c>
      <c r="H13648" t="s">
        <v>46</v>
      </c>
      <c r="I13648" t="s">
        <v>51</v>
      </c>
      <c r="J13648">
        <v>2745.7</v>
      </c>
    </row>
    <row r="13649" spans="1:10" x14ac:dyDescent="0.25">
      <c r="A13649">
        <v>69</v>
      </c>
      <c r="B13649">
        <v>2018</v>
      </c>
      <c r="C13649" t="s">
        <v>41</v>
      </c>
      <c r="D13649" t="s">
        <v>58</v>
      </c>
      <c r="E13649" t="s">
        <v>35</v>
      </c>
      <c r="F13649">
        <v>4</v>
      </c>
      <c r="G13649" t="s">
        <v>38</v>
      </c>
      <c r="H13649" t="s">
        <v>46</v>
      </c>
      <c r="I13649" t="s">
        <v>37</v>
      </c>
      <c r="J13649">
        <v>2279.3000000000002</v>
      </c>
    </row>
    <row r="13650" spans="1:10" x14ac:dyDescent="0.25">
      <c r="A13650">
        <v>69</v>
      </c>
      <c r="B13650">
        <v>2018</v>
      </c>
      <c r="C13650" t="s">
        <v>41</v>
      </c>
      <c r="D13650" t="s">
        <v>58</v>
      </c>
      <c r="E13650" t="s">
        <v>35</v>
      </c>
      <c r="F13650">
        <v>5</v>
      </c>
      <c r="G13650" t="s">
        <v>45</v>
      </c>
      <c r="H13650" t="s">
        <v>46</v>
      </c>
      <c r="I13650" t="s">
        <v>37</v>
      </c>
      <c r="J13650">
        <v>2839.3</v>
      </c>
    </row>
    <row r="13651" spans="1:10" x14ac:dyDescent="0.25">
      <c r="A13651">
        <v>69</v>
      </c>
      <c r="B13651">
        <v>2018</v>
      </c>
      <c r="C13651" t="s">
        <v>41</v>
      </c>
      <c r="D13651" t="s">
        <v>58</v>
      </c>
      <c r="E13651" t="s">
        <v>35</v>
      </c>
      <c r="F13651">
        <v>6</v>
      </c>
      <c r="G13651" t="s">
        <v>45</v>
      </c>
      <c r="H13651" t="s">
        <v>2</v>
      </c>
      <c r="I13651" t="s">
        <v>51</v>
      </c>
      <c r="J13651">
        <v>2342.8000000000002</v>
      </c>
    </row>
    <row r="13652" spans="1:10" x14ac:dyDescent="0.25">
      <c r="A13652">
        <v>69</v>
      </c>
      <c r="B13652">
        <v>2018</v>
      </c>
      <c r="C13652" t="s">
        <v>41</v>
      </c>
      <c r="D13652" t="s">
        <v>59</v>
      </c>
      <c r="E13652" t="s">
        <v>35</v>
      </c>
      <c r="F13652">
        <v>1</v>
      </c>
      <c r="G13652" t="s">
        <v>45</v>
      </c>
      <c r="H13652" t="s">
        <v>2</v>
      </c>
      <c r="I13652" t="s">
        <v>37</v>
      </c>
      <c r="J13652">
        <v>2407.9</v>
      </c>
    </row>
    <row r="13653" spans="1:10" x14ac:dyDescent="0.25">
      <c r="A13653">
        <v>69</v>
      </c>
      <c r="B13653">
        <v>2018</v>
      </c>
      <c r="C13653" t="s">
        <v>41</v>
      </c>
      <c r="D13653" t="s">
        <v>59</v>
      </c>
      <c r="E13653" t="s">
        <v>35</v>
      </c>
      <c r="F13653">
        <v>2</v>
      </c>
      <c r="G13653" t="s">
        <v>38</v>
      </c>
      <c r="H13653" t="s">
        <v>2</v>
      </c>
      <c r="I13653" t="s">
        <v>37</v>
      </c>
      <c r="J13653">
        <v>1928.7</v>
      </c>
    </row>
    <row r="13654" spans="1:10" x14ac:dyDescent="0.25">
      <c r="A13654">
        <v>69</v>
      </c>
      <c r="B13654">
        <v>2018</v>
      </c>
      <c r="C13654" t="s">
        <v>41</v>
      </c>
      <c r="D13654" t="s">
        <v>59</v>
      </c>
      <c r="E13654" t="s">
        <v>35</v>
      </c>
      <c r="F13654">
        <v>3</v>
      </c>
      <c r="G13654" t="s">
        <v>45</v>
      </c>
      <c r="H13654" t="s">
        <v>46</v>
      </c>
      <c r="I13654" t="s">
        <v>51</v>
      </c>
      <c r="J13654">
        <v>2690.8</v>
      </c>
    </row>
    <row r="13655" spans="1:10" x14ac:dyDescent="0.25">
      <c r="A13655">
        <v>69</v>
      </c>
      <c r="B13655">
        <v>2018</v>
      </c>
      <c r="C13655" t="s">
        <v>41</v>
      </c>
      <c r="D13655" t="s">
        <v>59</v>
      </c>
      <c r="E13655" t="s">
        <v>35</v>
      </c>
      <c r="F13655">
        <v>4</v>
      </c>
      <c r="G13655" t="s">
        <v>45</v>
      </c>
      <c r="H13655" t="s">
        <v>2</v>
      </c>
      <c r="I13655" t="s">
        <v>37</v>
      </c>
      <c r="J13655">
        <v>1361.6</v>
      </c>
    </row>
    <row r="13656" spans="1:10" x14ac:dyDescent="0.25">
      <c r="A13656">
        <v>69</v>
      </c>
      <c r="B13656">
        <v>2018</v>
      </c>
      <c r="C13656" t="s">
        <v>41</v>
      </c>
      <c r="D13656" t="s">
        <v>59</v>
      </c>
      <c r="E13656" t="s">
        <v>35</v>
      </c>
      <c r="F13656">
        <v>5</v>
      </c>
      <c r="G13656" t="s">
        <v>38</v>
      </c>
      <c r="H13656" t="s">
        <v>46</v>
      </c>
      <c r="I13656" t="s">
        <v>37</v>
      </c>
      <c r="J13656">
        <v>2016.6</v>
      </c>
    </row>
    <row r="13657" spans="1:10" x14ac:dyDescent="0.25">
      <c r="A13657">
        <v>69</v>
      </c>
      <c r="B13657">
        <v>2018</v>
      </c>
      <c r="C13657" t="s">
        <v>41</v>
      </c>
      <c r="D13657" t="s">
        <v>59</v>
      </c>
      <c r="E13657" t="s">
        <v>35</v>
      </c>
      <c r="F13657">
        <v>6</v>
      </c>
      <c r="G13657" t="s">
        <v>38</v>
      </c>
      <c r="H13657" t="s">
        <v>2</v>
      </c>
      <c r="I13657" t="s">
        <v>51</v>
      </c>
      <c r="J13657">
        <v>2117.1999999999998</v>
      </c>
    </row>
    <row r="13658" spans="1:10" x14ac:dyDescent="0.25">
      <c r="A13658">
        <v>70</v>
      </c>
      <c r="B13658">
        <v>2017</v>
      </c>
      <c r="C13658" t="s">
        <v>41</v>
      </c>
      <c r="D13658" t="s">
        <v>58</v>
      </c>
      <c r="E13658" t="s">
        <v>35</v>
      </c>
      <c r="F13658">
        <v>1</v>
      </c>
      <c r="G13658" t="s">
        <v>45</v>
      </c>
      <c r="H13658" t="s">
        <v>2</v>
      </c>
      <c r="I13658" t="s">
        <v>37</v>
      </c>
      <c r="J13658">
        <v>1888.5</v>
      </c>
    </row>
    <row r="13659" spans="1:10" x14ac:dyDescent="0.25">
      <c r="A13659">
        <v>70</v>
      </c>
      <c r="B13659">
        <v>2017</v>
      </c>
      <c r="C13659" t="s">
        <v>41</v>
      </c>
      <c r="D13659" t="s">
        <v>58</v>
      </c>
      <c r="E13659" t="s">
        <v>35</v>
      </c>
      <c r="F13659">
        <v>2</v>
      </c>
      <c r="G13659" t="s">
        <v>45</v>
      </c>
      <c r="H13659" t="s">
        <v>2</v>
      </c>
      <c r="I13659" t="s">
        <v>37</v>
      </c>
      <c r="J13659">
        <v>1970</v>
      </c>
    </row>
    <row r="13660" spans="1:10" x14ac:dyDescent="0.25">
      <c r="A13660">
        <v>70</v>
      </c>
      <c r="B13660">
        <v>2017</v>
      </c>
      <c r="C13660" t="s">
        <v>41</v>
      </c>
      <c r="D13660" t="s">
        <v>58</v>
      </c>
      <c r="E13660" t="s">
        <v>35</v>
      </c>
      <c r="F13660">
        <v>3</v>
      </c>
      <c r="G13660" t="s">
        <v>45</v>
      </c>
      <c r="H13660" t="s">
        <v>2</v>
      </c>
      <c r="I13660" t="s">
        <v>37</v>
      </c>
      <c r="J13660">
        <v>2213.1999999999998</v>
      </c>
    </row>
    <row r="13661" spans="1:10" x14ac:dyDescent="0.25">
      <c r="A13661">
        <v>70</v>
      </c>
      <c r="B13661">
        <v>2017</v>
      </c>
      <c r="C13661" t="s">
        <v>41</v>
      </c>
      <c r="D13661" t="s">
        <v>58</v>
      </c>
      <c r="E13661" t="s">
        <v>35</v>
      </c>
      <c r="F13661">
        <v>4</v>
      </c>
      <c r="G13661" t="s">
        <v>45</v>
      </c>
      <c r="H13661" t="s">
        <v>2</v>
      </c>
      <c r="I13661" t="s">
        <v>51</v>
      </c>
      <c r="J13661">
        <v>1774.6</v>
      </c>
    </row>
    <row r="13662" spans="1:10" x14ac:dyDescent="0.25">
      <c r="A13662">
        <v>70</v>
      </c>
      <c r="B13662">
        <v>2017</v>
      </c>
      <c r="C13662" t="s">
        <v>41</v>
      </c>
      <c r="D13662" t="s">
        <v>58</v>
      </c>
      <c r="E13662" t="s">
        <v>35</v>
      </c>
      <c r="F13662">
        <v>5</v>
      </c>
      <c r="G13662" t="s">
        <v>38</v>
      </c>
      <c r="H13662" t="s">
        <v>2</v>
      </c>
      <c r="I13662" t="s">
        <v>37</v>
      </c>
      <c r="J13662">
        <v>2012.3</v>
      </c>
    </row>
    <row r="13663" spans="1:10" x14ac:dyDescent="0.25">
      <c r="A13663">
        <v>70</v>
      </c>
      <c r="B13663">
        <v>2017</v>
      </c>
      <c r="C13663" t="s">
        <v>41</v>
      </c>
      <c r="D13663" t="s">
        <v>58</v>
      </c>
      <c r="E13663" t="s">
        <v>35</v>
      </c>
      <c r="F13663">
        <v>6</v>
      </c>
      <c r="G13663" t="s">
        <v>38</v>
      </c>
      <c r="H13663" t="s">
        <v>46</v>
      </c>
      <c r="I13663" t="s">
        <v>37</v>
      </c>
      <c r="J13663">
        <v>2184</v>
      </c>
    </row>
    <row r="13664" spans="1:10" x14ac:dyDescent="0.25">
      <c r="A13664">
        <v>70</v>
      </c>
      <c r="B13664">
        <v>2017</v>
      </c>
      <c r="C13664" t="s">
        <v>41</v>
      </c>
      <c r="D13664" t="s">
        <v>59</v>
      </c>
      <c r="E13664" t="s">
        <v>35</v>
      </c>
      <c r="F13664">
        <v>1</v>
      </c>
      <c r="G13664" t="s">
        <v>45</v>
      </c>
      <c r="H13664" t="s">
        <v>46</v>
      </c>
      <c r="I13664" t="s">
        <v>37</v>
      </c>
      <c r="J13664">
        <v>2024.2</v>
      </c>
    </row>
    <row r="13665" spans="1:10" x14ac:dyDescent="0.25">
      <c r="A13665">
        <v>70</v>
      </c>
      <c r="B13665">
        <v>2017</v>
      </c>
      <c r="C13665" t="s">
        <v>41</v>
      </c>
      <c r="D13665" t="s">
        <v>59</v>
      </c>
      <c r="E13665" t="s">
        <v>35</v>
      </c>
      <c r="F13665">
        <v>2</v>
      </c>
      <c r="G13665" t="s">
        <v>38</v>
      </c>
      <c r="H13665" t="s">
        <v>2</v>
      </c>
      <c r="I13665" t="s">
        <v>51</v>
      </c>
      <c r="J13665">
        <v>1955.8</v>
      </c>
    </row>
    <row r="13666" spans="1:10" x14ac:dyDescent="0.25">
      <c r="A13666">
        <v>70</v>
      </c>
      <c r="B13666">
        <v>2017</v>
      </c>
      <c r="C13666" t="s">
        <v>41</v>
      </c>
      <c r="D13666" t="s">
        <v>59</v>
      </c>
      <c r="E13666" t="s">
        <v>35</v>
      </c>
      <c r="F13666">
        <v>3</v>
      </c>
      <c r="G13666" t="s">
        <v>45</v>
      </c>
      <c r="H13666" t="s">
        <v>2</v>
      </c>
      <c r="I13666" t="s">
        <v>37</v>
      </c>
      <c r="J13666">
        <v>1500.5</v>
      </c>
    </row>
    <row r="13667" spans="1:10" x14ac:dyDescent="0.25">
      <c r="A13667">
        <v>70</v>
      </c>
      <c r="B13667">
        <v>2017</v>
      </c>
      <c r="C13667" t="s">
        <v>41</v>
      </c>
      <c r="D13667" t="s">
        <v>59</v>
      </c>
      <c r="E13667" t="s">
        <v>35</v>
      </c>
      <c r="F13667">
        <v>4</v>
      </c>
      <c r="G13667" t="s">
        <v>45</v>
      </c>
      <c r="H13667" t="s">
        <v>2</v>
      </c>
      <c r="I13667" t="s">
        <v>51</v>
      </c>
      <c r="J13667">
        <v>1554.6</v>
      </c>
    </row>
    <row r="13668" spans="1:10" x14ac:dyDescent="0.25">
      <c r="A13668">
        <v>70</v>
      </c>
      <c r="B13668">
        <v>2017</v>
      </c>
      <c r="C13668" t="s">
        <v>41</v>
      </c>
      <c r="D13668" t="s">
        <v>59</v>
      </c>
      <c r="E13668" t="s">
        <v>35</v>
      </c>
      <c r="F13668">
        <v>5</v>
      </c>
      <c r="G13668" t="s">
        <v>45</v>
      </c>
      <c r="H13668" t="s">
        <v>46</v>
      </c>
      <c r="I13668" t="s">
        <v>37</v>
      </c>
      <c r="J13668">
        <v>2364.4</v>
      </c>
    </row>
    <row r="13669" spans="1:10" x14ac:dyDescent="0.25">
      <c r="A13669">
        <v>70</v>
      </c>
      <c r="B13669">
        <v>2017</v>
      </c>
      <c r="C13669" t="s">
        <v>41</v>
      </c>
      <c r="D13669" t="s">
        <v>59</v>
      </c>
      <c r="E13669" t="s">
        <v>35</v>
      </c>
      <c r="F13669">
        <v>6</v>
      </c>
      <c r="G13669" t="s">
        <v>38</v>
      </c>
      <c r="H13669" t="s">
        <v>2</v>
      </c>
      <c r="I13669" t="s">
        <v>51</v>
      </c>
      <c r="J13669">
        <v>1914</v>
      </c>
    </row>
    <row r="13670" spans="1:10" x14ac:dyDescent="0.25">
      <c r="A13670">
        <v>70</v>
      </c>
      <c r="B13670">
        <v>2018</v>
      </c>
      <c r="C13670" t="s">
        <v>41</v>
      </c>
      <c r="D13670" t="s">
        <v>58</v>
      </c>
      <c r="E13670" t="s">
        <v>35</v>
      </c>
      <c r="F13670">
        <v>1</v>
      </c>
      <c r="G13670" t="s">
        <v>38</v>
      </c>
      <c r="H13670" t="s">
        <v>2</v>
      </c>
      <c r="I13670" t="s">
        <v>51</v>
      </c>
      <c r="J13670">
        <v>2195.4</v>
      </c>
    </row>
    <row r="13671" spans="1:10" x14ac:dyDescent="0.25">
      <c r="A13671">
        <v>70</v>
      </c>
      <c r="B13671">
        <v>2018</v>
      </c>
      <c r="C13671" t="s">
        <v>41</v>
      </c>
      <c r="D13671" t="s">
        <v>58</v>
      </c>
      <c r="E13671" t="s">
        <v>35</v>
      </c>
      <c r="F13671">
        <v>2</v>
      </c>
      <c r="G13671" t="s">
        <v>38</v>
      </c>
      <c r="H13671" t="s">
        <v>2</v>
      </c>
      <c r="I13671" t="s">
        <v>51</v>
      </c>
      <c r="J13671">
        <v>2886</v>
      </c>
    </row>
    <row r="13672" spans="1:10" x14ac:dyDescent="0.25">
      <c r="A13672">
        <v>70</v>
      </c>
      <c r="B13672">
        <v>2018</v>
      </c>
      <c r="C13672" t="s">
        <v>41</v>
      </c>
      <c r="D13672" t="s">
        <v>58</v>
      </c>
      <c r="E13672" t="s">
        <v>35</v>
      </c>
      <c r="F13672">
        <v>3</v>
      </c>
      <c r="G13672" t="s">
        <v>45</v>
      </c>
      <c r="H13672" t="s">
        <v>2</v>
      </c>
      <c r="I13672" t="s">
        <v>37</v>
      </c>
      <c r="J13672">
        <v>2306.1</v>
      </c>
    </row>
    <row r="13673" spans="1:10" x14ac:dyDescent="0.25">
      <c r="A13673">
        <v>70</v>
      </c>
      <c r="B13673">
        <v>2018</v>
      </c>
      <c r="C13673" t="s">
        <v>41</v>
      </c>
      <c r="D13673" t="s">
        <v>58</v>
      </c>
      <c r="E13673" t="s">
        <v>35</v>
      </c>
      <c r="F13673">
        <v>4</v>
      </c>
      <c r="G13673" t="s">
        <v>38</v>
      </c>
      <c r="H13673" t="s">
        <v>46</v>
      </c>
      <c r="I13673" t="s">
        <v>37</v>
      </c>
      <c r="J13673">
        <v>2911.7</v>
      </c>
    </row>
    <row r="13674" spans="1:10" x14ac:dyDescent="0.25">
      <c r="A13674">
        <v>70</v>
      </c>
      <c r="B13674">
        <v>2018</v>
      </c>
      <c r="C13674" t="s">
        <v>41</v>
      </c>
      <c r="D13674" t="s">
        <v>58</v>
      </c>
      <c r="E13674" t="s">
        <v>35</v>
      </c>
      <c r="F13674">
        <v>5</v>
      </c>
      <c r="G13674" t="s">
        <v>38</v>
      </c>
      <c r="H13674" t="s">
        <v>2</v>
      </c>
      <c r="I13674" t="s">
        <v>51</v>
      </c>
      <c r="J13674">
        <v>2266.5</v>
      </c>
    </row>
    <row r="13675" spans="1:10" x14ac:dyDescent="0.25">
      <c r="A13675">
        <v>70</v>
      </c>
      <c r="B13675">
        <v>2018</v>
      </c>
      <c r="C13675" t="s">
        <v>41</v>
      </c>
      <c r="D13675" t="s">
        <v>58</v>
      </c>
      <c r="E13675" t="s">
        <v>35</v>
      </c>
      <c r="F13675">
        <v>6</v>
      </c>
      <c r="G13675" t="s">
        <v>45</v>
      </c>
      <c r="H13675" t="s">
        <v>46</v>
      </c>
      <c r="I13675" t="s">
        <v>51</v>
      </c>
      <c r="J13675">
        <v>2473.9</v>
      </c>
    </row>
    <row r="13676" spans="1:10" x14ac:dyDescent="0.25">
      <c r="A13676">
        <v>70</v>
      </c>
      <c r="B13676">
        <v>2018</v>
      </c>
      <c r="C13676" t="s">
        <v>41</v>
      </c>
      <c r="D13676" t="s">
        <v>59</v>
      </c>
      <c r="E13676" t="s">
        <v>35</v>
      </c>
      <c r="F13676">
        <v>1</v>
      </c>
      <c r="G13676" t="s">
        <v>38</v>
      </c>
      <c r="H13676" t="s">
        <v>2</v>
      </c>
      <c r="I13676" t="s">
        <v>51</v>
      </c>
      <c r="J13676">
        <v>2000.9</v>
      </c>
    </row>
    <row r="13677" spans="1:10" x14ac:dyDescent="0.25">
      <c r="A13677">
        <v>70</v>
      </c>
      <c r="B13677">
        <v>2018</v>
      </c>
      <c r="C13677" t="s">
        <v>41</v>
      </c>
      <c r="D13677" t="s">
        <v>59</v>
      </c>
      <c r="E13677" t="s">
        <v>35</v>
      </c>
      <c r="F13677">
        <v>2</v>
      </c>
      <c r="G13677" t="s">
        <v>38</v>
      </c>
      <c r="H13677" t="s">
        <v>46</v>
      </c>
      <c r="I13677" t="s">
        <v>51</v>
      </c>
      <c r="J13677">
        <v>2806.2</v>
      </c>
    </row>
    <row r="13678" spans="1:10" x14ac:dyDescent="0.25">
      <c r="A13678">
        <v>70</v>
      </c>
      <c r="B13678">
        <v>2018</v>
      </c>
      <c r="C13678" t="s">
        <v>41</v>
      </c>
      <c r="D13678" t="s">
        <v>59</v>
      </c>
      <c r="E13678" t="s">
        <v>35</v>
      </c>
      <c r="F13678">
        <v>3</v>
      </c>
      <c r="G13678" t="s">
        <v>45</v>
      </c>
      <c r="H13678" t="s">
        <v>2</v>
      </c>
      <c r="I13678" t="s">
        <v>51</v>
      </c>
      <c r="J13678">
        <v>2439.3000000000002</v>
      </c>
    </row>
    <row r="13679" spans="1:10" x14ac:dyDescent="0.25">
      <c r="A13679">
        <v>70</v>
      </c>
      <c r="B13679">
        <v>2018</v>
      </c>
      <c r="C13679" t="s">
        <v>41</v>
      </c>
      <c r="D13679" t="s">
        <v>59</v>
      </c>
      <c r="E13679" t="s">
        <v>35</v>
      </c>
      <c r="F13679">
        <v>4</v>
      </c>
      <c r="G13679" t="s">
        <v>45</v>
      </c>
      <c r="H13679" t="s">
        <v>46</v>
      </c>
      <c r="I13679" t="s">
        <v>37</v>
      </c>
      <c r="J13679">
        <v>2234.4</v>
      </c>
    </row>
    <row r="13680" spans="1:10" x14ac:dyDescent="0.25">
      <c r="A13680">
        <v>70</v>
      </c>
      <c r="B13680">
        <v>2018</v>
      </c>
      <c r="C13680" t="s">
        <v>41</v>
      </c>
      <c r="D13680" t="s">
        <v>59</v>
      </c>
      <c r="E13680" t="s">
        <v>35</v>
      </c>
      <c r="F13680">
        <v>5</v>
      </c>
      <c r="G13680" t="s">
        <v>38</v>
      </c>
      <c r="H13680" t="s">
        <v>46</v>
      </c>
      <c r="I13680" t="s">
        <v>37</v>
      </c>
      <c r="J13680">
        <v>2320.6</v>
      </c>
    </row>
    <row r="13681" spans="1:10" x14ac:dyDescent="0.25">
      <c r="A13681">
        <v>70</v>
      </c>
      <c r="B13681">
        <v>2018</v>
      </c>
      <c r="C13681" t="s">
        <v>41</v>
      </c>
      <c r="D13681" t="s">
        <v>59</v>
      </c>
      <c r="E13681" t="s">
        <v>35</v>
      </c>
      <c r="F13681">
        <v>6</v>
      </c>
      <c r="G13681" t="s">
        <v>38</v>
      </c>
      <c r="H13681" t="s">
        <v>46</v>
      </c>
      <c r="I13681" t="s">
        <v>37</v>
      </c>
      <c r="J13681">
        <v>1873.9</v>
      </c>
    </row>
    <row r="13682" spans="1:10" x14ac:dyDescent="0.25">
      <c r="A13682">
        <v>71</v>
      </c>
      <c r="B13682">
        <v>2017</v>
      </c>
      <c r="C13682" t="s">
        <v>41</v>
      </c>
      <c r="D13682" t="s">
        <v>58</v>
      </c>
      <c r="E13682" t="s">
        <v>35</v>
      </c>
      <c r="F13682">
        <v>1</v>
      </c>
      <c r="G13682" t="s">
        <v>38</v>
      </c>
      <c r="H13682" t="s">
        <v>46</v>
      </c>
      <c r="I13682" t="s">
        <v>51</v>
      </c>
      <c r="J13682">
        <v>2195.5</v>
      </c>
    </row>
    <row r="13683" spans="1:10" x14ac:dyDescent="0.25">
      <c r="A13683">
        <v>71</v>
      </c>
      <c r="B13683">
        <v>2017</v>
      </c>
      <c r="C13683" t="s">
        <v>41</v>
      </c>
      <c r="D13683" t="s">
        <v>58</v>
      </c>
      <c r="E13683" t="s">
        <v>35</v>
      </c>
      <c r="F13683">
        <v>2</v>
      </c>
      <c r="G13683" t="s">
        <v>38</v>
      </c>
      <c r="H13683" t="s">
        <v>2</v>
      </c>
      <c r="I13683" t="s">
        <v>51</v>
      </c>
      <c r="J13683">
        <v>2460.4</v>
      </c>
    </row>
    <row r="13684" spans="1:10" x14ac:dyDescent="0.25">
      <c r="A13684">
        <v>71</v>
      </c>
      <c r="B13684">
        <v>2017</v>
      </c>
      <c r="C13684" t="s">
        <v>41</v>
      </c>
      <c r="D13684" t="s">
        <v>58</v>
      </c>
      <c r="E13684" t="s">
        <v>35</v>
      </c>
      <c r="F13684">
        <v>3</v>
      </c>
      <c r="G13684" t="s">
        <v>45</v>
      </c>
      <c r="H13684" t="s">
        <v>46</v>
      </c>
      <c r="I13684" t="s">
        <v>37</v>
      </c>
      <c r="J13684">
        <v>2190.3000000000002</v>
      </c>
    </row>
    <row r="13685" spans="1:10" x14ac:dyDescent="0.25">
      <c r="A13685">
        <v>71</v>
      </c>
      <c r="B13685">
        <v>2017</v>
      </c>
      <c r="C13685" t="s">
        <v>41</v>
      </c>
      <c r="D13685" t="s">
        <v>58</v>
      </c>
      <c r="E13685" t="s">
        <v>35</v>
      </c>
      <c r="F13685">
        <v>4</v>
      </c>
      <c r="G13685" t="s">
        <v>45</v>
      </c>
      <c r="H13685" t="s">
        <v>2</v>
      </c>
      <c r="I13685" t="s">
        <v>37</v>
      </c>
      <c r="J13685">
        <v>2698.3</v>
      </c>
    </row>
    <row r="13686" spans="1:10" x14ac:dyDescent="0.25">
      <c r="A13686">
        <v>71</v>
      </c>
      <c r="B13686">
        <v>2017</v>
      </c>
      <c r="C13686" t="s">
        <v>41</v>
      </c>
      <c r="D13686" t="s">
        <v>58</v>
      </c>
      <c r="E13686" t="s">
        <v>35</v>
      </c>
      <c r="F13686">
        <v>5</v>
      </c>
      <c r="G13686" t="s">
        <v>45</v>
      </c>
      <c r="H13686" t="s">
        <v>2</v>
      </c>
      <c r="I13686" t="s">
        <v>51</v>
      </c>
      <c r="J13686">
        <v>2561.5</v>
      </c>
    </row>
    <row r="13687" spans="1:10" x14ac:dyDescent="0.25">
      <c r="A13687">
        <v>71</v>
      </c>
      <c r="B13687">
        <v>2017</v>
      </c>
      <c r="C13687" t="s">
        <v>41</v>
      </c>
      <c r="D13687" t="s">
        <v>58</v>
      </c>
      <c r="E13687" t="s">
        <v>35</v>
      </c>
      <c r="F13687">
        <v>6</v>
      </c>
      <c r="G13687" t="s">
        <v>38</v>
      </c>
      <c r="H13687" t="s">
        <v>2</v>
      </c>
      <c r="I13687" t="s">
        <v>37</v>
      </c>
      <c r="J13687">
        <v>1844.5</v>
      </c>
    </row>
    <row r="13688" spans="1:10" x14ac:dyDescent="0.25">
      <c r="A13688">
        <v>71</v>
      </c>
      <c r="B13688">
        <v>2017</v>
      </c>
      <c r="C13688" t="s">
        <v>41</v>
      </c>
      <c r="D13688" t="s">
        <v>59</v>
      </c>
      <c r="E13688" t="s">
        <v>35</v>
      </c>
      <c r="F13688">
        <v>1</v>
      </c>
      <c r="G13688" t="s">
        <v>38</v>
      </c>
      <c r="H13688" t="s">
        <v>46</v>
      </c>
      <c r="I13688" t="s">
        <v>37</v>
      </c>
      <c r="J13688">
        <v>2091.9</v>
      </c>
    </row>
    <row r="13689" spans="1:10" x14ac:dyDescent="0.25">
      <c r="A13689">
        <v>71</v>
      </c>
      <c r="B13689">
        <v>2017</v>
      </c>
      <c r="C13689" t="s">
        <v>41</v>
      </c>
      <c r="D13689" t="s">
        <v>59</v>
      </c>
      <c r="E13689" t="s">
        <v>35</v>
      </c>
      <c r="F13689">
        <v>2</v>
      </c>
      <c r="G13689" t="s">
        <v>45</v>
      </c>
      <c r="H13689" t="s">
        <v>2</v>
      </c>
      <c r="I13689" t="s">
        <v>51</v>
      </c>
      <c r="J13689">
        <v>1970.8</v>
      </c>
    </row>
    <row r="13690" spans="1:10" x14ac:dyDescent="0.25">
      <c r="A13690">
        <v>71</v>
      </c>
      <c r="B13690">
        <v>2017</v>
      </c>
      <c r="C13690" t="s">
        <v>41</v>
      </c>
      <c r="D13690" t="s">
        <v>59</v>
      </c>
      <c r="E13690" t="s">
        <v>35</v>
      </c>
      <c r="F13690">
        <v>3</v>
      </c>
      <c r="G13690" t="s">
        <v>38</v>
      </c>
      <c r="H13690" t="s">
        <v>2</v>
      </c>
      <c r="I13690" t="s">
        <v>51</v>
      </c>
      <c r="J13690">
        <v>2207.6999999999998</v>
      </c>
    </row>
    <row r="13691" spans="1:10" x14ac:dyDescent="0.25">
      <c r="A13691">
        <v>71</v>
      </c>
      <c r="B13691">
        <v>2017</v>
      </c>
      <c r="C13691" t="s">
        <v>41</v>
      </c>
      <c r="D13691" t="s">
        <v>59</v>
      </c>
      <c r="E13691" t="s">
        <v>35</v>
      </c>
      <c r="F13691">
        <v>4</v>
      </c>
      <c r="G13691" t="s">
        <v>38</v>
      </c>
      <c r="H13691" t="s">
        <v>2</v>
      </c>
      <c r="I13691" t="s">
        <v>51</v>
      </c>
      <c r="J13691">
        <v>2313</v>
      </c>
    </row>
    <row r="13692" spans="1:10" x14ac:dyDescent="0.25">
      <c r="A13692">
        <v>71</v>
      </c>
      <c r="B13692">
        <v>2017</v>
      </c>
      <c r="C13692" t="s">
        <v>41</v>
      </c>
      <c r="D13692" t="s">
        <v>59</v>
      </c>
      <c r="E13692" t="s">
        <v>35</v>
      </c>
      <c r="F13692">
        <v>5</v>
      </c>
      <c r="G13692" t="s">
        <v>38</v>
      </c>
      <c r="H13692" t="s">
        <v>2</v>
      </c>
      <c r="I13692" t="s">
        <v>37</v>
      </c>
      <c r="J13692">
        <v>2154.9</v>
      </c>
    </row>
    <row r="13693" spans="1:10" x14ac:dyDescent="0.25">
      <c r="A13693">
        <v>71</v>
      </c>
      <c r="B13693">
        <v>2017</v>
      </c>
      <c r="C13693" t="s">
        <v>41</v>
      </c>
      <c r="D13693" t="s">
        <v>59</v>
      </c>
      <c r="E13693" t="s">
        <v>35</v>
      </c>
      <c r="F13693">
        <v>6</v>
      </c>
      <c r="G13693" t="s">
        <v>45</v>
      </c>
      <c r="H13693" t="s">
        <v>2</v>
      </c>
      <c r="I13693" t="s">
        <v>37</v>
      </c>
      <c r="J13693">
        <v>1544.6</v>
      </c>
    </row>
    <row r="13694" spans="1:10" x14ac:dyDescent="0.25">
      <c r="A13694">
        <v>71</v>
      </c>
      <c r="B13694">
        <v>2018</v>
      </c>
      <c r="C13694" t="s">
        <v>41</v>
      </c>
      <c r="D13694" t="s">
        <v>58</v>
      </c>
      <c r="E13694" t="s">
        <v>35</v>
      </c>
      <c r="F13694">
        <v>1</v>
      </c>
      <c r="G13694" t="s">
        <v>45</v>
      </c>
      <c r="H13694" t="s">
        <v>2</v>
      </c>
      <c r="I13694" t="s">
        <v>51</v>
      </c>
      <c r="J13694">
        <v>2373</v>
      </c>
    </row>
    <row r="13695" spans="1:10" x14ac:dyDescent="0.25">
      <c r="A13695">
        <v>71</v>
      </c>
      <c r="B13695">
        <v>2018</v>
      </c>
      <c r="C13695" t="s">
        <v>41</v>
      </c>
      <c r="D13695" t="s">
        <v>58</v>
      </c>
      <c r="E13695" t="s">
        <v>35</v>
      </c>
      <c r="F13695">
        <v>2</v>
      </c>
      <c r="G13695" t="s">
        <v>45</v>
      </c>
      <c r="H13695" t="s">
        <v>2</v>
      </c>
      <c r="I13695" t="s">
        <v>37</v>
      </c>
      <c r="J13695">
        <v>2620.3000000000002</v>
      </c>
    </row>
    <row r="13696" spans="1:10" x14ac:dyDescent="0.25">
      <c r="A13696">
        <v>71</v>
      </c>
      <c r="B13696">
        <v>2018</v>
      </c>
      <c r="C13696" t="s">
        <v>41</v>
      </c>
      <c r="D13696" t="s">
        <v>58</v>
      </c>
      <c r="E13696" t="s">
        <v>35</v>
      </c>
      <c r="F13696">
        <v>3</v>
      </c>
      <c r="G13696" t="s">
        <v>45</v>
      </c>
      <c r="H13696" t="s">
        <v>46</v>
      </c>
      <c r="I13696" t="s">
        <v>37</v>
      </c>
      <c r="J13696">
        <v>2443.3000000000002</v>
      </c>
    </row>
    <row r="13697" spans="1:10" x14ac:dyDescent="0.25">
      <c r="A13697">
        <v>71</v>
      </c>
      <c r="B13697">
        <v>2018</v>
      </c>
      <c r="C13697" t="s">
        <v>41</v>
      </c>
      <c r="D13697" t="s">
        <v>58</v>
      </c>
      <c r="E13697" t="s">
        <v>35</v>
      </c>
      <c r="F13697">
        <v>4</v>
      </c>
      <c r="G13697" t="s">
        <v>38</v>
      </c>
      <c r="H13697" t="s">
        <v>46</v>
      </c>
      <c r="I13697" t="s">
        <v>51</v>
      </c>
      <c r="J13697">
        <v>3234.3</v>
      </c>
    </row>
    <row r="13698" spans="1:10" x14ac:dyDescent="0.25">
      <c r="A13698">
        <v>71</v>
      </c>
      <c r="B13698">
        <v>2018</v>
      </c>
      <c r="C13698" t="s">
        <v>41</v>
      </c>
      <c r="D13698" t="s">
        <v>58</v>
      </c>
      <c r="E13698" t="s">
        <v>35</v>
      </c>
      <c r="F13698">
        <v>5</v>
      </c>
      <c r="G13698" t="s">
        <v>38</v>
      </c>
      <c r="H13698" t="s">
        <v>46</v>
      </c>
      <c r="I13698" t="s">
        <v>51</v>
      </c>
      <c r="J13698">
        <v>2961.2</v>
      </c>
    </row>
    <row r="13699" spans="1:10" x14ac:dyDescent="0.25">
      <c r="A13699">
        <v>71</v>
      </c>
      <c r="B13699">
        <v>2018</v>
      </c>
      <c r="C13699" t="s">
        <v>41</v>
      </c>
      <c r="D13699" t="s">
        <v>58</v>
      </c>
      <c r="E13699" t="s">
        <v>35</v>
      </c>
      <c r="F13699">
        <v>6</v>
      </c>
      <c r="G13699" t="s">
        <v>38</v>
      </c>
      <c r="H13699" t="s">
        <v>46</v>
      </c>
      <c r="I13699" t="s">
        <v>37</v>
      </c>
      <c r="J13699">
        <v>2094.1</v>
      </c>
    </row>
    <row r="13700" spans="1:10" x14ac:dyDescent="0.25">
      <c r="A13700">
        <v>71</v>
      </c>
      <c r="B13700">
        <v>2018</v>
      </c>
      <c r="C13700" t="s">
        <v>41</v>
      </c>
      <c r="D13700" t="s">
        <v>59</v>
      </c>
      <c r="E13700" t="s">
        <v>35</v>
      </c>
      <c r="F13700">
        <v>1</v>
      </c>
      <c r="G13700" t="s">
        <v>45</v>
      </c>
      <c r="H13700" t="s">
        <v>2</v>
      </c>
      <c r="I13700" t="s">
        <v>37</v>
      </c>
      <c r="J13700">
        <v>2289.9</v>
      </c>
    </row>
    <row r="13701" spans="1:10" x14ac:dyDescent="0.25">
      <c r="A13701">
        <v>71</v>
      </c>
      <c r="B13701">
        <v>2018</v>
      </c>
      <c r="C13701" t="s">
        <v>41</v>
      </c>
      <c r="D13701" t="s">
        <v>59</v>
      </c>
      <c r="E13701" t="s">
        <v>35</v>
      </c>
      <c r="F13701">
        <v>2</v>
      </c>
      <c r="G13701" t="s">
        <v>38</v>
      </c>
      <c r="H13701" t="s">
        <v>2</v>
      </c>
      <c r="I13701" t="s">
        <v>51</v>
      </c>
      <c r="J13701">
        <v>2500.1</v>
      </c>
    </row>
    <row r="13702" spans="1:10" x14ac:dyDescent="0.25">
      <c r="A13702">
        <v>71</v>
      </c>
      <c r="B13702">
        <v>2018</v>
      </c>
      <c r="C13702" t="s">
        <v>41</v>
      </c>
      <c r="D13702" t="s">
        <v>59</v>
      </c>
      <c r="E13702" t="s">
        <v>35</v>
      </c>
      <c r="F13702">
        <v>3</v>
      </c>
      <c r="G13702" t="s">
        <v>45</v>
      </c>
      <c r="H13702" t="s">
        <v>46</v>
      </c>
      <c r="I13702" t="s">
        <v>51</v>
      </c>
      <c r="J13702">
        <v>2647.5</v>
      </c>
    </row>
    <row r="13703" spans="1:10" x14ac:dyDescent="0.25">
      <c r="A13703">
        <v>71</v>
      </c>
      <c r="B13703">
        <v>2018</v>
      </c>
      <c r="C13703" t="s">
        <v>41</v>
      </c>
      <c r="D13703" t="s">
        <v>59</v>
      </c>
      <c r="E13703" t="s">
        <v>35</v>
      </c>
      <c r="F13703">
        <v>4</v>
      </c>
      <c r="G13703" t="s">
        <v>38</v>
      </c>
      <c r="H13703" t="s">
        <v>46</v>
      </c>
      <c r="I13703" t="s">
        <v>37</v>
      </c>
      <c r="J13703">
        <v>2731.1</v>
      </c>
    </row>
    <row r="13704" spans="1:10" x14ac:dyDescent="0.25">
      <c r="A13704">
        <v>71</v>
      </c>
      <c r="B13704">
        <v>2018</v>
      </c>
      <c r="C13704" t="s">
        <v>41</v>
      </c>
      <c r="D13704" t="s">
        <v>59</v>
      </c>
      <c r="E13704" t="s">
        <v>35</v>
      </c>
      <c r="F13704">
        <v>5</v>
      </c>
      <c r="G13704" t="s">
        <v>38</v>
      </c>
      <c r="H13704" t="s">
        <v>46</v>
      </c>
      <c r="I13704" t="s">
        <v>51</v>
      </c>
      <c r="J13704">
        <v>2197.1999999999998</v>
      </c>
    </row>
    <row r="13705" spans="1:10" x14ac:dyDescent="0.25">
      <c r="A13705">
        <v>71</v>
      </c>
      <c r="B13705">
        <v>2018</v>
      </c>
      <c r="C13705" t="s">
        <v>41</v>
      </c>
      <c r="D13705" t="s">
        <v>59</v>
      </c>
      <c r="E13705" t="s">
        <v>35</v>
      </c>
      <c r="F13705">
        <v>6</v>
      </c>
      <c r="G13705" t="s">
        <v>38</v>
      </c>
      <c r="H13705" t="s">
        <v>2</v>
      </c>
      <c r="I13705" t="s">
        <v>51</v>
      </c>
      <c r="J13705">
        <v>2360.8000000000002</v>
      </c>
    </row>
    <row r="13706" spans="1:10" x14ac:dyDescent="0.25">
      <c r="A13706">
        <v>72</v>
      </c>
      <c r="B13706">
        <v>2017</v>
      </c>
      <c r="C13706" t="s">
        <v>41</v>
      </c>
      <c r="D13706" t="s">
        <v>58</v>
      </c>
      <c r="E13706" t="s">
        <v>35</v>
      </c>
      <c r="F13706">
        <v>1</v>
      </c>
      <c r="G13706" t="s">
        <v>45</v>
      </c>
      <c r="H13706" t="s">
        <v>46</v>
      </c>
      <c r="I13706" t="s">
        <v>51</v>
      </c>
      <c r="J13706">
        <v>2428.8000000000002</v>
      </c>
    </row>
    <row r="13707" spans="1:10" x14ac:dyDescent="0.25">
      <c r="A13707">
        <v>72</v>
      </c>
      <c r="B13707">
        <v>2017</v>
      </c>
      <c r="C13707" t="s">
        <v>41</v>
      </c>
      <c r="D13707" t="s">
        <v>58</v>
      </c>
      <c r="E13707" t="s">
        <v>35</v>
      </c>
      <c r="F13707">
        <v>2</v>
      </c>
      <c r="G13707" t="s">
        <v>45</v>
      </c>
      <c r="H13707" t="s">
        <v>46</v>
      </c>
      <c r="I13707" t="s">
        <v>51</v>
      </c>
      <c r="J13707">
        <v>2750.5</v>
      </c>
    </row>
    <row r="13708" spans="1:10" x14ac:dyDescent="0.25">
      <c r="A13708">
        <v>72</v>
      </c>
      <c r="B13708">
        <v>2017</v>
      </c>
      <c r="C13708" t="s">
        <v>41</v>
      </c>
      <c r="D13708" t="s">
        <v>58</v>
      </c>
      <c r="E13708" t="s">
        <v>35</v>
      </c>
      <c r="F13708">
        <v>3</v>
      </c>
      <c r="G13708" t="s">
        <v>45</v>
      </c>
      <c r="H13708" t="s">
        <v>46</v>
      </c>
      <c r="I13708" t="s">
        <v>37</v>
      </c>
      <c r="J13708">
        <v>2038.7</v>
      </c>
    </row>
    <row r="13709" spans="1:10" x14ac:dyDescent="0.25">
      <c r="A13709">
        <v>72</v>
      </c>
      <c r="B13709">
        <v>2017</v>
      </c>
      <c r="C13709" t="s">
        <v>41</v>
      </c>
      <c r="D13709" t="s">
        <v>58</v>
      </c>
      <c r="E13709" t="s">
        <v>35</v>
      </c>
      <c r="F13709">
        <v>4</v>
      </c>
      <c r="G13709" t="s">
        <v>38</v>
      </c>
      <c r="H13709" t="s">
        <v>2</v>
      </c>
      <c r="I13709" t="s">
        <v>51</v>
      </c>
      <c r="J13709">
        <v>2453.3000000000002</v>
      </c>
    </row>
    <row r="13710" spans="1:10" x14ac:dyDescent="0.25">
      <c r="A13710">
        <v>72</v>
      </c>
      <c r="B13710">
        <v>2017</v>
      </c>
      <c r="C13710" t="s">
        <v>41</v>
      </c>
      <c r="D13710" t="s">
        <v>58</v>
      </c>
      <c r="E13710" t="s">
        <v>35</v>
      </c>
      <c r="F13710">
        <v>5</v>
      </c>
      <c r="G13710" t="s">
        <v>45</v>
      </c>
      <c r="H13710" t="s">
        <v>46</v>
      </c>
      <c r="I13710" t="s">
        <v>51</v>
      </c>
      <c r="J13710">
        <v>2564</v>
      </c>
    </row>
    <row r="13711" spans="1:10" x14ac:dyDescent="0.25">
      <c r="A13711">
        <v>72</v>
      </c>
      <c r="B13711">
        <v>2017</v>
      </c>
      <c r="C13711" t="s">
        <v>41</v>
      </c>
      <c r="D13711" t="s">
        <v>58</v>
      </c>
      <c r="E13711" t="s">
        <v>35</v>
      </c>
      <c r="F13711">
        <v>6</v>
      </c>
      <c r="G13711" t="s">
        <v>38</v>
      </c>
      <c r="H13711" t="s">
        <v>46</v>
      </c>
      <c r="I13711" t="s">
        <v>37</v>
      </c>
      <c r="J13711">
        <v>2744.6</v>
      </c>
    </row>
    <row r="13712" spans="1:10" x14ac:dyDescent="0.25">
      <c r="A13712">
        <v>72</v>
      </c>
      <c r="B13712">
        <v>2017</v>
      </c>
      <c r="C13712" t="s">
        <v>41</v>
      </c>
      <c r="D13712" t="s">
        <v>59</v>
      </c>
      <c r="E13712" t="s">
        <v>35</v>
      </c>
      <c r="F13712">
        <v>1</v>
      </c>
      <c r="G13712" t="s">
        <v>38</v>
      </c>
      <c r="H13712" t="s">
        <v>46</v>
      </c>
      <c r="I13712" t="s">
        <v>37</v>
      </c>
      <c r="J13712">
        <v>1978.9</v>
      </c>
    </row>
    <row r="13713" spans="1:10" x14ac:dyDescent="0.25">
      <c r="A13713">
        <v>72</v>
      </c>
      <c r="B13713">
        <v>2017</v>
      </c>
      <c r="C13713" t="s">
        <v>41</v>
      </c>
      <c r="D13713" t="s">
        <v>59</v>
      </c>
      <c r="E13713" t="s">
        <v>35</v>
      </c>
      <c r="F13713">
        <v>2</v>
      </c>
      <c r="G13713" t="s">
        <v>38</v>
      </c>
      <c r="H13713" t="s">
        <v>46</v>
      </c>
      <c r="I13713" t="s">
        <v>51</v>
      </c>
      <c r="J13713">
        <v>2152.1999999999998</v>
      </c>
    </row>
    <row r="13714" spans="1:10" x14ac:dyDescent="0.25">
      <c r="A13714">
        <v>72</v>
      </c>
      <c r="B13714">
        <v>2017</v>
      </c>
      <c r="C13714" t="s">
        <v>41</v>
      </c>
      <c r="D13714" t="s">
        <v>59</v>
      </c>
      <c r="E13714" t="s">
        <v>35</v>
      </c>
      <c r="F13714">
        <v>3</v>
      </c>
      <c r="G13714" t="s">
        <v>45</v>
      </c>
      <c r="H13714" t="s">
        <v>2</v>
      </c>
      <c r="I13714" t="s">
        <v>51</v>
      </c>
      <c r="J13714">
        <v>1442.7</v>
      </c>
    </row>
    <row r="13715" spans="1:10" x14ac:dyDescent="0.25">
      <c r="A13715">
        <v>72</v>
      </c>
      <c r="B13715">
        <v>2017</v>
      </c>
      <c r="C13715" t="s">
        <v>41</v>
      </c>
      <c r="D13715" t="s">
        <v>59</v>
      </c>
      <c r="E13715" t="s">
        <v>35</v>
      </c>
      <c r="F13715">
        <v>4</v>
      </c>
      <c r="G13715" t="s">
        <v>38</v>
      </c>
      <c r="H13715" t="s">
        <v>2</v>
      </c>
      <c r="I13715" t="s">
        <v>51</v>
      </c>
      <c r="J13715">
        <v>2537.3000000000002</v>
      </c>
    </row>
    <row r="13716" spans="1:10" x14ac:dyDescent="0.25">
      <c r="A13716">
        <v>72</v>
      </c>
      <c r="B13716">
        <v>2017</v>
      </c>
      <c r="C13716" t="s">
        <v>41</v>
      </c>
      <c r="D13716" t="s">
        <v>59</v>
      </c>
      <c r="E13716" t="s">
        <v>35</v>
      </c>
      <c r="F13716">
        <v>5</v>
      </c>
      <c r="G13716" t="s">
        <v>38</v>
      </c>
      <c r="H13716" t="s">
        <v>46</v>
      </c>
      <c r="I13716" t="s">
        <v>37</v>
      </c>
      <c r="J13716">
        <v>1846.5</v>
      </c>
    </row>
    <row r="13717" spans="1:10" x14ac:dyDescent="0.25">
      <c r="A13717">
        <v>72</v>
      </c>
      <c r="B13717">
        <v>2017</v>
      </c>
      <c r="C13717" t="s">
        <v>41</v>
      </c>
      <c r="D13717" t="s">
        <v>59</v>
      </c>
      <c r="E13717" t="s">
        <v>35</v>
      </c>
      <c r="F13717">
        <v>6</v>
      </c>
      <c r="G13717" t="s">
        <v>45</v>
      </c>
      <c r="H13717" t="s">
        <v>46</v>
      </c>
      <c r="I13717" t="s">
        <v>37</v>
      </c>
      <c r="J13717">
        <v>2148.6999999999998</v>
      </c>
    </row>
    <row r="13718" spans="1:10" x14ac:dyDescent="0.25">
      <c r="A13718">
        <v>72</v>
      </c>
      <c r="B13718">
        <v>2018</v>
      </c>
      <c r="C13718" t="s">
        <v>41</v>
      </c>
      <c r="D13718" t="s">
        <v>58</v>
      </c>
      <c r="E13718" t="s">
        <v>35</v>
      </c>
      <c r="F13718">
        <v>1</v>
      </c>
      <c r="G13718" t="s">
        <v>38</v>
      </c>
      <c r="H13718" t="s">
        <v>46</v>
      </c>
      <c r="I13718" t="s">
        <v>37</v>
      </c>
      <c r="J13718">
        <v>2446.6999999999998</v>
      </c>
    </row>
    <row r="13719" spans="1:10" x14ac:dyDescent="0.25">
      <c r="A13719">
        <v>72</v>
      </c>
      <c r="B13719">
        <v>2018</v>
      </c>
      <c r="C13719" t="s">
        <v>41</v>
      </c>
      <c r="D13719" t="s">
        <v>58</v>
      </c>
      <c r="E13719" t="s">
        <v>35</v>
      </c>
      <c r="F13719">
        <v>2</v>
      </c>
      <c r="G13719" t="s">
        <v>45</v>
      </c>
      <c r="H13719" t="s">
        <v>2</v>
      </c>
      <c r="I13719" t="s">
        <v>37</v>
      </c>
      <c r="J13719">
        <v>2229.4</v>
      </c>
    </row>
    <row r="13720" spans="1:10" x14ac:dyDescent="0.25">
      <c r="A13720">
        <v>72</v>
      </c>
      <c r="B13720">
        <v>2018</v>
      </c>
      <c r="C13720" t="s">
        <v>41</v>
      </c>
      <c r="D13720" t="s">
        <v>58</v>
      </c>
      <c r="E13720" t="s">
        <v>35</v>
      </c>
      <c r="F13720">
        <v>3</v>
      </c>
      <c r="G13720" t="s">
        <v>38</v>
      </c>
      <c r="H13720" t="s">
        <v>2</v>
      </c>
      <c r="I13720" t="s">
        <v>37</v>
      </c>
      <c r="J13720">
        <v>2214.8000000000002</v>
      </c>
    </row>
    <row r="13721" spans="1:10" x14ac:dyDescent="0.25">
      <c r="A13721">
        <v>72</v>
      </c>
      <c r="B13721">
        <v>2018</v>
      </c>
      <c r="C13721" t="s">
        <v>41</v>
      </c>
      <c r="D13721" t="s">
        <v>58</v>
      </c>
      <c r="E13721" t="s">
        <v>35</v>
      </c>
      <c r="F13721">
        <v>4</v>
      </c>
      <c r="G13721" t="s">
        <v>38</v>
      </c>
      <c r="H13721" t="s">
        <v>2</v>
      </c>
      <c r="I13721" t="s">
        <v>37</v>
      </c>
      <c r="J13721">
        <v>2561.4</v>
      </c>
    </row>
    <row r="13722" spans="1:10" x14ac:dyDescent="0.25">
      <c r="A13722">
        <v>72</v>
      </c>
      <c r="B13722">
        <v>2018</v>
      </c>
      <c r="C13722" t="s">
        <v>41</v>
      </c>
      <c r="D13722" t="s">
        <v>58</v>
      </c>
      <c r="E13722" t="s">
        <v>35</v>
      </c>
      <c r="F13722">
        <v>5</v>
      </c>
      <c r="G13722" t="s">
        <v>45</v>
      </c>
      <c r="H13722" t="s">
        <v>2</v>
      </c>
      <c r="I13722" t="s">
        <v>51</v>
      </c>
      <c r="J13722">
        <v>2003.7</v>
      </c>
    </row>
    <row r="13723" spans="1:10" x14ac:dyDescent="0.25">
      <c r="A13723">
        <v>72</v>
      </c>
      <c r="B13723">
        <v>2018</v>
      </c>
      <c r="C13723" t="s">
        <v>41</v>
      </c>
      <c r="D13723" t="s">
        <v>58</v>
      </c>
      <c r="E13723" t="s">
        <v>35</v>
      </c>
      <c r="F13723">
        <v>6</v>
      </c>
      <c r="G13723" t="s">
        <v>38</v>
      </c>
      <c r="H13723" t="s">
        <v>46</v>
      </c>
      <c r="I13723" t="s">
        <v>37</v>
      </c>
      <c r="J13723">
        <v>2720.2</v>
      </c>
    </row>
    <row r="13724" spans="1:10" x14ac:dyDescent="0.25">
      <c r="A13724">
        <v>72</v>
      </c>
      <c r="B13724">
        <v>2018</v>
      </c>
      <c r="C13724" t="s">
        <v>41</v>
      </c>
      <c r="D13724" t="s">
        <v>59</v>
      </c>
      <c r="E13724" t="s">
        <v>35</v>
      </c>
      <c r="F13724">
        <v>1</v>
      </c>
      <c r="G13724" t="s">
        <v>38</v>
      </c>
      <c r="H13724" t="s">
        <v>46</v>
      </c>
      <c r="I13724" t="s">
        <v>51</v>
      </c>
      <c r="J13724">
        <v>2541.4</v>
      </c>
    </row>
    <row r="13725" spans="1:10" x14ac:dyDescent="0.25">
      <c r="A13725">
        <v>72</v>
      </c>
      <c r="B13725">
        <v>2018</v>
      </c>
      <c r="C13725" t="s">
        <v>41</v>
      </c>
      <c r="D13725" t="s">
        <v>59</v>
      </c>
      <c r="E13725" t="s">
        <v>35</v>
      </c>
      <c r="F13725">
        <v>2</v>
      </c>
      <c r="G13725" t="s">
        <v>38</v>
      </c>
      <c r="H13725" t="s">
        <v>2</v>
      </c>
      <c r="I13725" t="s">
        <v>51</v>
      </c>
      <c r="J13725">
        <v>2093.6999999999998</v>
      </c>
    </row>
    <row r="13726" spans="1:10" x14ac:dyDescent="0.25">
      <c r="A13726">
        <v>72</v>
      </c>
      <c r="B13726">
        <v>2018</v>
      </c>
      <c r="C13726" t="s">
        <v>41</v>
      </c>
      <c r="D13726" t="s">
        <v>59</v>
      </c>
      <c r="E13726" t="s">
        <v>35</v>
      </c>
      <c r="F13726">
        <v>3</v>
      </c>
      <c r="G13726" t="s">
        <v>45</v>
      </c>
      <c r="H13726" t="s">
        <v>2</v>
      </c>
      <c r="I13726" t="s">
        <v>51</v>
      </c>
      <c r="J13726">
        <v>2316.1</v>
      </c>
    </row>
    <row r="13727" spans="1:10" x14ac:dyDescent="0.25">
      <c r="A13727">
        <v>72</v>
      </c>
      <c r="B13727">
        <v>2018</v>
      </c>
      <c r="C13727" t="s">
        <v>41</v>
      </c>
      <c r="D13727" t="s">
        <v>59</v>
      </c>
      <c r="E13727" t="s">
        <v>35</v>
      </c>
      <c r="F13727">
        <v>4</v>
      </c>
      <c r="G13727" t="s">
        <v>45</v>
      </c>
      <c r="H13727" t="s">
        <v>2</v>
      </c>
      <c r="I13727" t="s">
        <v>51</v>
      </c>
      <c r="J13727">
        <v>2459.1</v>
      </c>
    </row>
    <row r="13728" spans="1:10" x14ac:dyDescent="0.25">
      <c r="A13728">
        <v>72</v>
      </c>
      <c r="B13728">
        <v>2018</v>
      </c>
      <c r="C13728" t="s">
        <v>41</v>
      </c>
      <c r="D13728" t="s">
        <v>59</v>
      </c>
      <c r="E13728" t="s">
        <v>35</v>
      </c>
      <c r="F13728">
        <v>5</v>
      </c>
      <c r="G13728" t="s">
        <v>38</v>
      </c>
      <c r="H13728" t="s">
        <v>2</v>
      </c>
      <c r="I13728" t="s">
        <v>37</v>
      </c>
      <c r="J13728">
        <v>2124.1</v>
      </c>
    </row>
    <row r="13729" spans="1:10" x14ac:dyDescent="0.25">
      <c r="A13729">
        <v>72</v>
      </c>
      <c r="B13729">
        <v>2018</v>
      </c>
      <c r="C13729" t="s">
        <v>41</v>
      </c>
      <c r="D13729" t="s">
        <v>59</v>
      </c>
      <c r="E13729" t="s">
        <v>35</v>
      </c>
      <c r="F13729">
        <v>6</v>
      </c>
      <c r="G13729" t="s">
        <v>45</v>
      </c>
      <c r="H13729" t="s">
        <v>46</v>
      </c>
      <c r="I13729" t="s">
        <v>37</v>
      </c>
      <c r="J13729">
        <v>1824.2</v>
      </c>
    </row>
    <row r="13730" spans="1:10" x14ac:dyDescent="0.25">
      <c r="A13730">
        <v>73</v>
      </c>
      <c r="B13730">
        <v>2017</v>
      </c>
      <c r="C13730" t="s">
        <v>41</v>
      </c>
      <c r="D13730" t="s">
        <v>58</v>
      </c>
      <c r="E13730" t="s">
        <v>35</v>
      </c>
      <c r="F13730">
        <v>1</v>
      </c>
      <c r="G13730" t="s">
        <v>45</v>
      </c>
      <c r="H13730" t="s">
        <v>46</v>
      </c>
      <c r="I13730" t="s">
        <v>37</v>
      </c>
      <c r="J13730">
        <v>3013.5</v>
      </c>
    </row>
    <row r="13731" spans="1:10" x14ac:dyDescent="0.25">
      <c r="A13731">
        <v>73</v>
      </c>
      <c r="B13731">
        <v>2017</v>
      </c>
      <c r="C13731" t="s">
        <v>41</v>
      </c>
      <c r="D13731" t="s">
        <v>58</v>
      </c>
      <c r="E13731" t="s">
        <v>35</v>
      </c>
      <c r="F13731">
        <v>2</v>
      </c>
      <c r="G13731" t="s">
        <v>45</v>
      </c>
      <c r="H13731" t="s">
        <v>2</v>
      </c>
      <c r="I13731" t="s">
        <v>51</v>
      </c>
      <c r="J13731">
        <v>2375.5</v>
      </c>
    </row>
    <row r="13732" spans="1:10" x14ac:dyDescent="0.25">
      <c r="A13732">
        <v>73</v>
      </c>
      <c r="B13732">
        <v>2017</v>
      </c>
      <c r="C13732" t="s">
        <v>41</v>
      </c>
      <c r="D13732" t="s">
        <v>58</v>
      </c>
      <c r="E13732" t="s">
        <v>35</v>
      </c>
      <c r="F13732">
        <v>3</v>
      </c>
      <c r="G13732" t="s">
        <v>45</v>
      </c>
      <c r="H13732" t="s">
        <v>46</v>
      </c>
      <c r="I13732" t="s">
        <v>51</v>
      </c>
      <c r="J13732">
        <v>3061.7</v>
      </c>
    </row>
    <row r="13733" spans="1:10" x14ac:dyDescent="0.25">
      <c r="A13733">
        <v>73</v>
      </c>
      <c r="B13733">
        <v>2017</v>
      </c>
      <c r="C13733" t="s">
        <v>41</v>
      </c>
      <c r="D13733" t="s">
        <v>58</v>
      </c>
      <c r="E13733" t="s">
        <v>35</v>
      </c>
      <c r="F13733">
        <v>4</v>
      </c>
      <c r="G13733" t="s">
        <v>38</v>
      </c>
      <c r="H13733" t="s">
        <v>46</v>
      </c>
      <c r="I13733" t="s">
        <v>37</v>
      </c>
      <c r="J13733">
        <v>2040.6</v>
      </c>
    </row>
    <row r="13734" spans="1:10" x14ac:dyDescent="0.25">
      <c r="A13734">
        <v>73</v>
      </c>
      <c r="B13734">
        <v>2017</v>
      </c>
      <c r="C13734" t="s">
        <v>41</v>
      </c>
      <c r="D13734" t="s">
        <v>58</v>
      </c>
      <c r="E13734" t="s">
        <v>35</v>
      </c>
      <c r="F13734">
        <v>5</v>
      </c>
      <c r="G13734" t="s">
        <v>38</v>
      </c>
      <c r="H13734" t="s">
        <v>46</v>
      </c>
      <c r="I13734" t="s">
        <v>37</v>
      </c>
      <c r="J13734">
        <v>2606.5</v>
      </c>
    </row>
    <row r="13735" spans="1:10" x14ac:dyDescent="0.25">
      <c r="A13735">
        <v>73</v>
      </c>
      <c r="B13735">
        <v>2017</v>
      </c>
      <c r="C13735" t="s">
        <v>41</v>
      </c>
      <c r="D13735" t="s">
        <v>58</v>
      </c>
      <c r="E13735" t="s">
        <v>35</v>
      </c>
      <c r="F13735">
        <v>6</v>
      </c>
      <c r="G13735" t="s">
        <v>45</v>
      </c>
      <c r="H13735" t="s">
        <v>2</v>
      </c>
      <c r="I13735" t="s">
        <v>37</v>
      </c>
      <c r="J13735">
        <v>2474.6999999999998</v>
      </c>
    </row>
    <row r="13736" spans="1:10" x14ac:dyDescent="0.25">
      <c r="A13736">
        <v>73</v>
      </c>
      <c r="B13736">
        <v>2017</v>
      </c>
      <c r="C13736" t="s">
        <v>41</v>
      </c>
      <c r="D13736" t="s">
        <v>59</v>
      </c>
      <c r="E13736" t="s">
        <v>35</v>
      </c>
      <c r="F13736">
        <v>1</v>
      </c>
      <c r="G13736" t="s">
        <v>38</v>
      </c>
      <c r="H13736" t="s">
        <v>46</v>
      </c>
      <c r="I13736" t="s">
        <v>37</v>
      </c>
      <c r="J13736">
        <v>2358.8000000000002</v>
      </c>
    </row>
    <row r="13737" spans="1:10" x14ac:dyDescent="0.25">
      <c r="A13737">
        <v>73</v>
      </c>
      <c r="B13737">
        <v>2017</v>
      </c>
      <c r="C13737" t="s">
        <v>41</v>
      </c>
      <c r="D13737" t="s">
        <v>59</v>
      </c>
      <c r="E13737" t="s">
        <v>35</v>
      </c>
      <c r="F13737">
        <v>2</v>
      </c>
      <c r="G13737" t="s">
        <v>45</v>
      </c>
      <c r="H13737" t="s">
        <v>2</v>
      </c>
      <c r="I13737" t="s">
        <v>51</v>
      </c>
      <c r="J13737">
        <v>2204.3000000000002</v>
      </c>
    </row>
    <row r="13738" spans="1:10" x14ac:dyDescent="0.25">
      <c r="A13738">
        <v>73</v>
      </c>
      <c r="B13738">
        <v>2017</v>
      </c>
      <c r="C13738" t="s">
        <v>41</v>
      </c>
      <c r="D13738" t="s">
        <v>59</v>
      </c>
      <c r="E13738" t="s">
        <v>35</v>
      </c>
      <c r="F13738">
        <v>3</v>
      </c>
      <c r="G13738" t="s">
        <v>38</v>
      </c>
      <c r="H13738" t="s">
        <v>46</v>
      </c>
      <c r="I13738" t="s">
        <v>37</v>
      </c>
      <c r="J13738">
        <v>2163.6</v>
      </c>
    </row>
    <row r="13739" spans="1:10" x14ac:dyDescent="0.25">
      <c r="A13739">
        <v>73</v>
      </c>
      <c r="B13739">
        <v>2017</v>
      </c>
      <c r="C13739" t="s">
        <v>41</v>
      </c>
      <c r="D13739" t="s">
        <v>59</v>
      </c>
      <c r="E13739" t="s">
        <v>35</v>
      </c>
      <c r="F13739">
        <v>4</v>
      </c>
      <c r="G13739" t="s">
        <v>45</v>
      </c>
      <c r="H13739" t="s">
        <v>46</v>
      </c>
      <c r="I13739" t="s">
        <v>37</v>
      </c>
      <c r="J13739">
        <v>2232.8000000000002</v>
      </c>
    </row>
    <row r="13740" spans="1:10" x14ac:dyDescent="0.25">
      <c r="A13740">
        <v>73</v>
      </c>
      <c r="B13740">
        <v>2017</v>
      </c>
      <c r="C13740" t="s">
        <v>41</v>
      </c>
      <c r="D13740" t="s">
        <v>59</v>
      </c>
      <c r="E13740" t="s">
        <v>35</v>
      </c>
      <c r="F13740">
        <v>5</v>
      </c>
      <c r="G13740" t="s">
        <v>45</v>
      </c>
      <c r="H13740" t="s">
        <v>46</v>
      </c>
      <c r="I13740" t="s">
        <v>37</v>
      </c>
      <c r="J13740">
        <v>2404.6999999999998</v>
      </c>
    </row>
    <row r="13741" spans="1:10" x14ac:dyDescent="0.25">
      <c r="A13741">
        <v>73</v>
      </c>
      <c r="B13741">
        <v>2017</v>
      </c>
      <c r="C13741" t="s">
        <v>41</v>
      </c>
      <c r="D13741" t="s">
        <v>59</v>
      </c>
      <c r="E13741" t="s">
        <v>35</v>
      </c>
      <c r="F13741">
        <v>6</v>
      </c>
      <c r="G13741" t="s">
        <v>45</v>
      </c>
      <c r="H13741" t="s">
        <v>46</v>
      </c>
      <c r="I13741" t="s">
        <v>37</v>
      </c>
      <c r="J13741">
        <v>1849</v>
      </c>
    </row>
    <row r="13742" spans="1:10" x14ac:dyDescent="0.25">
      <c r="A13742">
        <v>73</v>
      </c>
      <c r="B13742">
        <v>2018</v>
      </c>
      <c r="C13742" t="s">
        <v>41</v>
      </c>
      <c r="D13742" t="s">
        <v>58</v>
      </c>
      <c r="E13742" t="s">
        <v>35</v>
      </c>
      <c r="F13742">
        <v>1</v>
      </c>
      <c r="G13742" t="s">
        <v>45</v>
      </c>
      <c r="H13742" t="s">
        <v>2</v>
      </c>
      <c r="I13742" t="s">
        <v>37</v>
      </c>
      <c r="J13742">
        <v>2463.6</v>
      </c>
    </row>
    <row r="13743" spans="1:10" x14ac:dyDescent="0.25">
      <c r="A13743">
        <v>73</v>
      </c>
      <c r="B13743">
        <v>2018</v>
      </c>
      <c r="C13743" t="s">
        <v>41</v>
      </c>
      <c r="D13743" t="s">
        <v>58</v>
      </c>
      <c r="E13743" t="s">
        <v>35</v>
      </c>
      <c r="F13743">
        <v>2</v>
      </c>
      <c r="G13743" t="s">
        <v>45</v>
      </c>
      <c r="H13743" t="s">
        <v>46</v>
      </c>
      <c r="I13743" t="s">
        <v>37</v>
      </c>
      <c r="J13743">
        <v>3054.6</v>
      </c>
    </row>
    <row r="13744" spans="1:10" x14ac:dyDescent="0.25">
      <c r="A13744">
        <v>73</v>
      </c>
      <c r="B13744">
        <v>2018</v>
      </c>
      <c r="C13744" t="s">
        <v>41</v>
      </c>
      <c r="D13744" t="s">
        <v>58</v>
      </c>
      <c r="E13744" t="s">
        <v>35</v>
      </c>
      <c r="F13744">
        <v>3</v>
      </c>
      <c r="G13744" t="s">
        <v>45</v>
      </c>
      <c r="H13744" t="s">
        <v>46</v>
      </c>
      <c r="I13744" t="s">
        <v>37</v>
      </c>
      <c r="J13744">
        <v>2289.1999999999998</v>
      </c>
    </row>
    <row r="13745" spans="1:10" x14ac:dyDescent="0.25">
      <c r="A13745">
        <v>73</v>
      </c>
      <c r="B13745">
        <v>2018</v>
      </c>
      <c r="C13745" t="s">
        <v>41</v>
      </c>
      <c r="D13745" t="s">
        <v>58</v>
      </c>
      <c r="E13745" t="s">
        <v>35</v>
      </c>
      <c r="F13745">
        <v>4</v>
      </c>
      <c r="G13745" t="s">
        <v>45</v>
      </c>
      <c r="H13745" t="s">
        <v>2</v>
      </c>
      <c r="I13745" t="s">
        <v>37</v>
      </c>
      <c r="J13745">
        <v>2461.5</v>
      </c>
    </row>
    <row r="13746" spans="1:10" x14ac:dyDescent="0.25">
      <c r="A13746">
        <v>73</v>
      </c>
      <c r="B13746">
        <v>2018</v>
      </c>
      <c r="C13746" t="s">
        <v>41</v>
      </c>
      <c r="D13746" t="s">
        <v>58</v>
      </c>
      <c r="E13746" t="s">
        <v>35</v>
      </c>
      <c r="F13746">
        <v>5</v>
      </c>
      <c r="G13746" t="s">
        <v>45</v>
      </c>
      <c r="H13746" t="s">
        <v>2</v>
      </c>
      <c r="I13746" t="s">
        <v>37</v>
      </c>
      <c r="J13746">
        <v>2867.1</v>
      </c>
    </row>
    <row r="13747" spans="1:10" x14ac:dyDescent="0.25">
      <c r="A13747">
        <v>73</v>
      </c>
      <c r="B13747">
        <v>2018</v>
      </c>
      <c r="C13747" t="s">
        <v>41</v>
      </c>
      <c r="D13747" t="s">
        <v>58</v>
      </c>
      <c r="E13747" t="s">
        <v>35</v>
      </c>
      <c r="F13747">
        <v>6</v>
      </c>
      <c r="G13747" t="s">
        <v>45</v>
      </c>
      <c r="H13747" t="s">
        <v>2</v>
      </c>
      <c r="I13747" t="s">
        <v>37</v>
      </c>
      <c r="J13747">
        <v>2611.8000000000002</v>
      </c>
    </row>
    <row r="13748" spans="1:10" x14ac:dyDescent="0.25">
      <c r="A13748">
        <v>73</v>
      </c>
      <c r="B13748">
        <v>2018</v>
      </c>
      <c r="C13748" t="s">
        <v>41</v>
      </c>
      <c r="D13748" t="s">
        <v>59</v>
      </c>
      <c r="E13748" t="s">
        <v>35</v>
      </c>
      <c r="F13748">
        <v>1</v>
      </c>
      <c r="G13748" t="s">
        <v>38</v>
      </c>
      <c r="H13748" t="s">
        <v>46</v>
      </c>
      <c r="I13748" t="s">
        <v>37</v>
      </c>
      <c r="J13748">
        <v>2202.6999999999998</v>
      </c>
    </row>
    <row r="13749" spans="1:10" x14ac:dyDescent="0.25">
      <c r="A13749">
        <v>73</v>
      </c>
      <c r="B13749">
        <v>2018</v>
      </c>
      <c r="C13749" t="s">
        <v>41</v>
      </c>
      <c r="D13749" t="s">
        <v>59</v>
      </c>
      <c r="E13749" t="s">
        <v>35</v>
      </c>
      <c r="F13749">
        <v>2</v>
      </c>
      <c r="G13749" t="s">
        <v>45</v>
      </c>
      <c r="H13749" t="s">
        <v>2</v>
      </c>
      <c r="I13749" t="s">
        <v>37</v>
      </c>
      <c r="J13749">
        <v>1595.8</v>
      </c>
    </row>
    <row r="13750" spans="1:10" x14ac:dyDescent="0.25">
      <c r="A13750">
        <v>73</v>
      </c>
      <c r="B13750">
        <v>2018</v>
      </c>
      <c r="C13750" t="s">
        <v>41</v>
      </c>
      <c r="D13750" t="s">
        <v>59</v>
      </c>
      <c r="E13750" t="s">
        <v>35</v>
      </c>
      <c r="F13750">
        <v>3</v>
      </c>
      <c r="G13750" t="s">
        <v>38</v>
      </c>
      <c r="H13750" t="s">
        <v>2</v>
      </c>
      <c r="I13750" t="s">
        <v>51</v>
      </c>
      <c r="J13750">
        <v>2006.7</v>
      </c>
    </row>
    <row r="13751" spans="1:10" x14ac:dyDescent="0.25">
      <c r="A13751">
        <v>73</v>
      </c>
      <c r="B13751">
        <v>2018</v>
      </c>
      <c r="C13751" t="s">
        <v>41</v>
      </c>
      <c r="D13751" t="s">
        <v>59</v>
      </c>
      <c r="E13751" t="s">
        <v>35</v>
      </c>
      <c r="F13751">
        <v>4</v>
      </c>
      <c r="G13751" t="s">
        <v>38</v>
      </c>
      <c r="H13751" t="s">
        <v>46</v>
      </c>
      <c r="I13751" t="s">
        <v>37</v>
      </c>
      <c r="J13751">
        <v>2404.6</v>
      </c>
    </row>
    <row r="13752" spans="1:10" x14ac:dyDescent="0.25">
      <c r="A13752">
        <v>73</v>
      </c>
      <c r="B13752">
        <v>2018</v>
      </c>
      <c r="C13752" t="s">
        <v>41</v>
      </c>
      <c r="D13752" t="s">
        <v>59</v>
      </c>
      <c r="E13752" t="s">
        <v>35</v>
      </c>
      <c r="F13752">
        <v>5</v>
      </c>
      <c r="G13752" t="s">
        <v>45</v>
      </c>
      <c r="H13752" t="s">
        <v>2</v>
      </c>
      <c r="I13752" t="s">
        <v>51</v>
      </c>
      <c r="J13752">
        <v>2436.6</v>
      </c>
    </row>
    <row r="13753" spans="1:10" x14ac:dyDescent="0.25">
      <c r="A13753">
        <v>73</v>
      </c>
      <c r="B13753">
        <v>2018</v>
      </c>
      <c r="C13753" t="s">
        <v>41</v>
      </c>
      <c r="D13753" t="s">
        <v>59</v>
      </c>
      <c r="E13753" t="s">
        <v>35</v>
      </c>
      <c r="F13753">
        <v>6</v>
      </c>
      <c r="G13753" t="s">
        <v>38</v>
      </c>
      <c r="H13753" t="s">
        <v>2</v>
      </c>
      <c r="I13753" t="s">
        <v>51</v>
      </c>
      <c r="J13753">
        <v>1810.9</v>
      </c>
    </row>
    <row r="13754" spans="1:10" x14ac:dyDescent="0.25">
      <c r="A13754">
        <v>74</v>
      </c>
      <c r="B13754">
        <v>2017</v>
      </c>
      <c r="C13754" t="s">
        <v>41</v>
      </c>
      <c r="D13754" t="s">
        <v>58</v>
      </c>
      <c r="E13754" t="s">
        <v>35</v>
      </c>
      <c r="F13754">
        <v>1</v>
      </c>
      <c r="G13754" t="s">
        <v>45</v>
      </c>
      <c r="H13754" t="s">
        <v>2</v>
      </c>
      <c r="I13754" t="s">
        <v>37</v>
      </c>
      <c r="J13754">
        <v>1828.6</v>
      </c>
    </row>
    <row r="13755" spans="1:10" x14ac:dyDescent="0.25">
      <c r="A13755">
        <v>74</v>
      </c>
      <c r="B13755">
        <v>2017</v>
      </c>
      <c r="C13755" t="s">
        <v>41</v>
      </c>
      <c r="D13755" t="s">
        <v>58</v>
      </c>
      <c r="E13755" t="s">
        <v>35</v>
      </c>
      <c r="F13755">
        <v>2</v>
      </c>
      <c r="G13755" t="s">
        <v>38</v>
      </c>
      <c r="H13755" t="s">
        <v>46</v>
      </c>
      <c r="I13755" t="s">
        <v>37</v>
      </c>
      <c r="J13755">
        <v>2669.4</v>
      </c>
    </row>
    <row r="13756" spans="1:10" x14ac:dyDescent="0.25">
      <c r="A13756">
        <v>74</v>
      </c>
      <c r="B13756">
        <v>2017</v>
      </c>
      <c r="C13756" t="s">
        <v>41</v>
      </c>
      <c r="D13756" t="s">
        <v>58</v>
      </c>
      <c r="E13756" t="s">
        <v>35</v>
      </c>
      <c r="F13756">
        <v>3</v>
      </c>
      <c r="G13756" t="s">
        <v>45</v>
      </c>
      <c r="H13756" t="s">
        <v>46</v>
      </c>
      <c r="I13756" t="s">
        <v>37</v>
      </c>
      <c r="J13756">
        <v>2382.8000000000002</v>
      </c>
    </row>
    <row r="13757" spans="1:10" x14ac:dyDescent="0.25">
      <c r="A13757">
        <v>74</v>
      </c>
      <c r="B13757">
        <v>2017</v>
      </c>
      <c r="C13757" t="s">
        <v>41</v>
      </c>
      <c r="D13757" t="s">
        <v>58</v>
      </c>
      <c r="E13757" t="s">
        <v>35</v>
      </c>
      <c r="F13757">
        <v>4</v>
      </c>
      <c r="G13757" t="s">
        <v>45</v>
      </c>
      <c r="H13757" t="s">
        <v>2</v>
      </c>
      <c r="I13757" t="s">
        <v>51</v>
      </c>
      <c r="J13757">
        <v>1906.8</v>
      </c>
    </row>
    <row r="13758" spans="1:10" x14ac:dyDescent="0.25">
      <c r="A13758">
        <v>74</v>
      </c>
      <c r="B13758">
        <v>2017</v>
      </c>
      <c r="C13758" t="s">
        <v>41</v>
      </c>
      <c r="D13758" t="s">
        <v>58</v>
      </c>
      <c r="E13758" t="s">
        <v>35</v>
      </c>
      <c r="F13758">
        <v>5</v>
      </c>
      <c r="G13758" t="s">
        <v>45</v>
      </c>
      <c r="H13758" t="s">
        <v>46</v>
      </c>
      <c r="I13758" t="s">
        <v>51</v>
      </c>
      <c r="J13758">
        <v>2667.2</v>
      </c>
    </row>
    <row r="13759" spans="1:10" x14ac:dyDescent="0.25">
      <c r="A13759">
        <v>74</v>
      </c>
      <c r="B13759">
        <v>2017</v>
      </c>
      <c r="C13759" t="s">
        <v>41</v>
      </c>
      <c r="D13759" t="s">
        <v>58</v>
      </c>
      <c r="E13759" t="s">
        <v>35</v>
      </c>
      <c r="F13759">
        <v>6</v>
      </c>
      <c r="G13759" t="s">
        <v>45</v>
      </c>
      <c r="H13759" t="s">
        <v>46</v>
      </c>
      <c r="I13759" t="s">
        <v>37</v>
      </c>
      <c r="J13759">
        <v>2247.9</v>
      </c>
    </row>
    <row r="13760" spans="1:10" x14ac:dyDescent="0.25">
      <c r="A13760">
        <v>74</v>
      </c>
      <c r="B13760">
        <v>2017</v>
      </c>
      <c r="C13760" t="s">
        <v>41</v>
      </c>
      <c r="D13760" t="s">
        <v>59</v>
      </c>
      <c r="E13760" t="s">
        <v>35</v>
      </c>
      <c r="F13760">
        <v>1</v>
      </c>
      <c r="G13760" t="s">
        <v>45</v>
      </c>
      <c r="H13760" t="s">
        <v>2</v>
      </c>
      <c r="I13760" t="s">
        <v>37</v>
      </c>
      <c r="J13760">
        <v>2075.6</v>
      </c>
    </row>
    <row r="13761" spans="1:10" x14ac:dyDescent="0.25">
      <c r="A13761">
        <v>74</v>
      </c>
      <c r="B13761">
        <v>2017</v>
      </c>
      <c r="C13761" t="s">
        <v>41</v>
      </c>
      <c r="D13761" t="s">
        <v>59</v>
      </c>
      <c r="E13761" t="s">
        <v>35</v>
      </c>
      <c r="F13761">
        <v>2</v>
      </c>
      <c r="G13761" t="s">
        <v>38</v>
      </c>
      <c r="H13761" t="s">
        <v>2</v>
      </c>
      <c r="I13761" t="s">
        <v>51</v>
      </c>
      <c r="J13761">
        <v>2116.1999999999998</v>
      </c>
    </row>
    <row r="13762" spans="1:10" x14ac:dyDescent="0.25">
      <c r="A13762">
        <v>74</v>
      </c>
      <c r="B13762">
        <v>2017</v>
      </c>
      <c r="C13762" t="s">
        <v>41</v>
      </c>
      <c r="D13762" t="s">
        <v>59</v>
      </c>
      <c r="E13762" t="s">
        <v>35</v>
      </c>
      <c r="F13762">
        <v>3</v>
      </c>
      <c r="G13762" t="s">
        <v>38</v>
      </c>
      <c r="H13762" t="s">
        <v>46</v>
      </c>
      <c r="I13762" t="s">
        <v>51</v>
      </c>
      <c r="J13762">
        <v>1899.3</v>
      </c>
    </row>
    <row r="13763" spans="1:10" x14ac:dyDescent="0.25">
      <c r="A13763">
        <v>74</v>
      </c>
      <c r="B13763">
        <v>2017</v>
      </c>
      <c r="C13763" t="s">
        <v>41</v>
      </c>
      <c r="D13763" t="s">
        <v>59</v>
      </c>
      <c r="E13763" t="s">
        <v>35</v>
      </c>
      <c r="F13763">
        <v>4</v>
      </c>
      <c r="G13763" t="s">
        <v>38</v>
      </c>
      <c r="H13763" t="s">
        <v>46</v>
      </c>
      <c r="I13763" t="s">
        <v>37</v>
      </c>
      <c r="J13763">
        <v>1962.2</v>
      </c>
    </row>
    <row r="13764" spans="1:10" x14ac:dyDescent="0.25">
      <c r="A13764">
        <v>74</v>
      </c>
      <c r="B13764">
        <v>2017</v>
      </c>
      <c r="C13764" t="s">
        <v>41</v>
      </c>
      <c r="D13764" t="s">
        <v>59</v>
      </c>
      <c r="E13764" t="s">
        <v>35</v>
      </c>
      <c r="F13764">
        <v>5</v>
      </c>
      <c r="G13764" t="s">
        <v>45</v>
      </c>
      <c r="H13764" t="s">
        <v>46</v>
      </c>
      <c r="I13764" t="s">
        <v>37</v>
      </c>
      <c r="J13764">
        <v>2163.8000000000002</v>
      </c>
    </row>
    <row r="13765" spans="1:10" x14ac:dyDescent="0.25">
      <c r="A13765">
        <v>74</v>
      </c>
      <c r="B13765">
        <v>2017</v>
      </c>
      <c r="C13765" t="s">
        <v>41</v>
      </c>
      <c r="D13765" t="s">
        <v>59</v>
      </c>
      <c r="E13765" t="s">
        <v>35</v>
      </c>
      <c r="F13765">
        <v>6</v>
      </c>
      <c r="G13765" t="s">
        <v>38</v>
      </c>
      <c r="H13765" t="s">
        <v>2</v>
      </c>
      <c r="I13765" t="s">
        <v>37</v>
      </c>
      <c r="J13765">
        <v>1802.7</v>
      </c>
    </row>
    <row r="13766" spans="1:10" x14ac:dyDescent="0.25">
      <c r="A13766">
        <v>74</v>
      </c>
      <c r="B13766">
        <v>2018</v>
      </c>
      <c r="C13766" t="s">
        <v>41</v>
      </c>
      <c r="D13766" t="s">
        <v>58</v>
      </c>
      <c r="E13766" t="s">
        <v>35</v>
      </c>
      <c r="F13766">
        <v>1</v>
      </c>
      <c r="G13766" t="s">
        <v>45</v>
      </c>
      <c r="H13766" t="s">
        <v>46</v>
      </c>
      <c r="I13766" t="s">
        <v>51</v>
      </c>
      <c r="J13766">
        <v>2319.3000000000002</v>
      </c>
    </row>
    <row r="13767" spans="1:10" x14ac:dyDescent="0.25">
      <c r="A13767">
        <v>74</v>
      </c>
      <c r="B13767">
        <v>2018</v>
      </c>
      <c r="C13767" t="s">
        <v>41</v>
      </c>
      <c r="D13767" t="s">
        <v>58</v>
      </c>
      <c r="E13767" t="s">
        <v>35</v>
      </c>
      <c r="F13767">
        <v>2</v>
      </c>
      <c r="G13767" t="s">
        <v>45</v>
      </c>
      <c r="H13767" t="s">
        <v>2</v>
      </c>
      <c r="I13767" t="s">
        <v>51</v>
      </c>
      <c r="J13767">
        <v>2657.4</v>
      </c>
    </row>
    <row r="13768" spans="1:10" x14ac:dyDescent="0.25">
      <c r="A13768">
        <v>74</v>
      </c>
      <c r="B13768">
        <v>2018</v>
      </c>
      <c r="C13768" t="s">
        <v>41</v>
      </c>
      <c r="D13768" t="s">
        <v>58</v>
      </c>
      <c r="E13768" t="s">
        <v>35</v>
      </c>
      <c r="F13768">
        <v>3</v>
      </c>
      <c r="G13768" t="s">
        <v>45</v>
      </c>
      <c r="H13768" t="s">
        <v>46</v>
      </c>
      <c r="I13768" t="s">
        <v>51</v>
      </c>
      <c r="J13768">
        <v>2783.6</v>
      </c>
    </row>
    <row r="13769" spans="1:10" x14ac:dyDescent="0.25">
      <c r="A13769">
        <v>74</v>
      </c>
      <c r="B13769">
        <v>2018</v>
      </c>
      <c r="C13769" t="s">
        <v>41</v>
      </c>
      <c r="D13769" t="s">
        <v>58</v>
      </c>
      <c r="E13769" t="s">
        <v>35</v>
      </c>
      <c r="F13769">
        <v>4</v>
      </c>
      <c r="G13769" t="s">
        <v>45</v>
      </c>
      <c r="H13769" t="s">
        <v>46</v>
      </c>
      <c r="I13769" t="s">
        <v>51</v>
      </c>
      <c r="J13769">
        <v>1919.7</v>
      </c>
    </row>
    <row r="13770" spans="1:10" x14ac:dyDescent="0.25">
      <c r="A13770">
        <v>74</v>
      </c>
      <c r="B13770">
        <v>2018</v>
      </c>
      <c r="C13770" t="s">
        <v>41</v>
      </c>
      <c r="D13770" t="s">
        <v>58</v>
      </c>
      <c r="E13770" t="s">
        <v>35</v>
      </c>
      <c r="F13770">
        <v>5</v>
      </c>
      <c r="G13770" t="s">
        <v>45</v>
      </c>
      <c r="H13770" t="s">
        <v>46</v>
      </c>
      <c r="I13770" t="s">
        <v>37</v>
      </c>
      <c r="J13770">
        <v>2256.6</v>
      </c>
    </row>
    <row r="13771" spans="1:10" x14ac:dyDescent="0.25">
      <c r="A13771">
        <v>74</v>
      </c>
      <c r="B13771">
        <v>2018</v>
      </c>
      <c r="C13771" t="s">
        <v>41</v>
      </c>
      <c r="D13771" t="s">
        <v>58</v>
      </c>
      <c r="E13771" t="s">
        <v>35</v>
      </c>
      <c r="F13771">
        <v>6</v>
      </c>
      <c r="G13771" t="s">
        <v>45</v>
      </c>
      <c r="H13771" t="s">
        <v>2</v>
      </c>
      <c r="I13771" t="s">
        <v>51</v>
      </c>
      <c r="J13771">
        <v>2438.8000000000002</v>
      </c>
    </row>
    <row r="13772" spans="1:10" x14ac:dyDescent="0.25">
      <c r="A13772">
        <v>74</v>
      </c>
      <c r="B13772">
        <v>2018</v>
      </c>
      <c r="C13772" t="s">
        <v>41</v>
      </c>
      <c r="D13772" t="s">
        <v>59</v>
      </c>
      <c r="E13772" t="s">
        <v>35</v>
      </c>
      <c r="F13772">
        <v>1</v>
      </c>
      <c r="G13772" t="s">
        <v>38</v>
      </c>
      <c r="H13772" t="s">
        <v>46</v>
      </c>
      <c r="I13772" t="s">
        <v>51</v>
      </c>
      <c r="J13772">
        <v>2168.4</v>
      </c>
    </row>
    <row r="13773" spans="1:10" x14ac:dyDescent="0.25">
      <c r="A13773">
        <v>74</v>
      </c>
      <c r="B13773">
        <v>2018</v>
      </c>
      <c r="C13773" t="s">
        <v>41</v>
      </c>
      <c r="D13773" t="s">
        <v>59</v>
      </c>
      <c r="E13773" t="s">
        <v>35</v>
      </c>
      <c r="F13773">
        <v>2</v>
      </c>
      <c r="G13773" t="s">
        <v>45</v>
      </c>
      <c r="H13773" t="s">
        <v>2</v>
      </c>
      <c r="I13773" t="s">
        <v>37</v>
      </c>
      <c r="J13773">
        <v>2515.1999999999998</v>
      </c>
    </row>
    <row r="13774" spans="1:10" x14ac:dyDescent="0.25">
      <c r="A13774">
        <v>74</v>
      </c>
      <c r="B13774">
        <v>2018</v>
      </c>
      <c r="C13774" t="s">
        <v>41</v>
      </c>
      <c r="D13774" t="s">
        <v>59</v>
      </c>
      <c r="E13774" t="s">
        <v>35</v>
      </c>
      <c r="F13774">
        <v>3</v>
      </c>
      <c r="G13774" t="s">
        <v>45</v>
      </c>
      <c r="H13774" t="s">
        <v>2</v>
      </c>
      <c r="I13774" t="s">
        <v>37</v>
      </c>
      <c r="J13774">
        <v>2146</v>
      </c>
    </row>
    <row r="13775" spans="1:10" x14ac:dyDescent="0.25">
      <c r="A13775">
        <v>74</v>
      </c>
      <c r="B13775">
        <v>2018</v>
      </c>
      <c r="C13775" t="s">
        <v>41</v>
      </c>
      <c r="D13775" t="s">
        <v>59</v>
      </c>
      <c r="E13775" t="s">
        <v>35</v>
      </c>
      <c r="F13775">
        <v>4</v>
      </c>
      <c r="G13775" t="s">
        <v>38</v>
      </c>
      <c r="H13775" t="s">
        <v>46</v>
      </c>
      <c r="I13775" t="s">
        <v>51</v>
      </c>
      <c r="J13775">
        <v>2318.1999999999998</v>
      </c>
    </row>
    <row r="13776" spans="1:10" x14ac:dyDescent="0.25">
      <c r="A13776">
        <v>74</v>
      </c>
      <c r="B13776">
        <v>2018</v>
      </c>
      <c r="C13776" t="s">
        <v>41</v>
      </c>
      <c r="D13776" t="s">
        <v>59</v>
      </c>
      <c r="E13776" t="s">
        <v>35</v>
      </c>
      <c r="F13776">
        <v>5</v>
      </c>
      <c r="G13776" t="s">
        <v>38</v>
      </c>
      <c r="H13776" t="s">
        <v>46</v>
      </c>
      <c r="I13776" t="s">
        <v>37</v>
      </c>
      <c r="J13776">
        <v>2069.4</v>
      </c>
    </row>
    <row r="13777" spans="1:10" x14ac:dyDescent="0.25">
      <c r="A13777">
        <v>74</v>
      </c>
      <c r="B13777">
        <v>2018</v>
      </c>
      <c r="C13777" t="s">
        <v>41</v>
      </c>
      <c r="D13777" t="s">
        <v>59</v>
      </c>
      <c r="E13777" t="s">
        <v>35</v>
      </c>
      <c r="F13777">
        <v>6</v>
      </c>
      <c r="G13777" t="s">
        <v>38</v>
      </c>
      <c r="H13777" t="s">
        <v>46</v>
      </c>
      <c r="I13777" t="s">
        <v>37</v>
      </c>
      <c r="J13777">
        <v>2288.8000000000002</v>
      </c>
    </row>
    <row r="13778" spans="1:10" x14ac:dyDescent="0.25">
      <c r="A13778">
        <v>75</v>
      </c>
      <c r="B13778">
        <v>2017</v>
      </c>
      <c r="C13778" t="s">
        <v>41</v>
      </c>
      <c r="D13778" t="s">
        <v>58</v>
      </c>
      <c r="E13778" t="s">
        <v>35</v>
      </c>
      <c r="F13778">
        <v>1</v>
      </c>
      <c r="G13778" t="s">
        <v>38</v>
      </c>
      <c r="H13778" t="s">
        <v>46</v>
      </c>
      <c r="I13778" t="s">
        <v>37</v>
      </c>
      <c r="J13778">
        <v>1887.6</v>
      </c>
    </row>
    <row r="13779" spans="1:10" x14ac:dyDescent="0.25">
      <c r="A13779">
        <v>75</v>
      </c>
      <c r="B13779">
        <v>2017</v>
      </c>
      <c r="C13779" t="s">
        <v>41</v>
      </c>
      <c r="D13779" t="s">
        <v>58</v>
      </c>
      <c r="E13779" t="s">
        <v>35</v>
      </c>
      <c r="F13779">
        <v>2</v>
      </c>
      <c r="G13779" t="s">
        <v>45</v>
      </c>
      <c r="H13779" t="s">
        <v>46</v>
      </c>
      <c r="I13779" t="s">
        <v>37</v>
      </c>
      <c r="J13779">
        <v>2290.8000000000002</v>
      </c>
    </row>
    <row r="13780" spans="1:10" x14ac:dyDescent="0.25">
      <c r="A13780">
        <v>75</v>
      </c>
      <c r="B13780">
        <v>2017</v>
      </c>
      <c r="C13780" t="s">
        <v>41</v>
      </c>
      <c r="D13780" t="s">
        <v>58</v>
      </c>
      <c r="E13780" t="s">
        <v>35</v>
      </c>
      <c r="F13780">
        <v>3</v>
      </c>
      <c r="G13780" t="s">
        <v>38</v>
      </c>
      <c r="H13780" t="s">
        <v>2</v>
      </c>
      <c r="I13780" t="s">
        <v>37</v>
      </c>
      <c r="J13780">
        <v>2450.5</v>
      </c>
    </row>
    <row r="13781" spans="1:10" x14ac:dyDescent="0.25">
      <c r="A13781">
        <v>75</v>
      </c>
      <c r="B13781">
        <v>2017</v>
      </c>
      <c r="C13781" t="s">
        <v>41</v>
      </c>
      <c r="D13781" t="s">
        <v>58</v>
      </c>
      <c r="E13781" t="s">
        <v>35</v>
      </c>
      <c r="F13781">
        <v>4</v>
      </c>
      <c r="G13781" t="s">
        <v>38</v>
      </c>
      <c r="H13781" t="s">
        <v>2</v>
      </c>
      <c r="I13781" t="s">
        <v>51</v>
      </c>
      <c r="J13781">
        <v>2041.7</v>
      </c>
    </row>
    <row r="13782" spans="1:10" x14ac:dyDescent="0.25">
      <c r="A13782">
        <v>75</v>
      </c>
      <c r="B13782">
        <v>2017</v>
      </c>
      <c r="C13782" t="s">
        <v>41</v>
      </c>
      <c r="D13782" t="s">
        <v>58</v>
      </c>
      <c r="E13782" t="s">
        <v>35</v>
      </c>
      <c r="F13782">
        <v>5</v>
      </c>
      <c r="G13782" t="s">
        <v>38</v>
      </c>
      <c r="H13782" t="s">
        <v>2</v>
      </c>
      <c r="I13782" t="s">
        <v>51</v>
      </c>
      <c r="J13782">
        <v>2335.1</v>
      </c>
    </row>
    <row r="13783" spans="1:10" x14ac:dyDescent="0.25">
      <c r="A13783">
        <v>75</v>
      </c>
      <c r="B13783">
        <v>2017</v>
      </c>
      <c r="C13783" t="s">
        <v>41</v>
      </c>
      <c r="D13783" t="s">
        <v>58</v>
      </c>
      <c r="E13783" t="s">
        <v>35</v>
      </c>
      <c r="F13783">
        <v>6</v>
      </c>
      <c r="G13783" t="s">
        <v>45</v>
      </c>
      <c r="H13783" t="s">
        <v>46</v>
      </c>
      <c r="I13783" t="s">
        <v>51</v>
      </c>
      <c r="J13783">
        <v>2660.3</v>
      </c>
    </row>
    <row r="13784" spans="1:10" x14ac:dyDescent="0.25">
      <c r="A13784">
        <v>75</v>
      </c>
      <c r="B13784">
        <v>2017</v>
      </c>
      <c r="C13784" t="s">
        <v>41</v>
      </c>
      <c r="D13784" t="s">
        <v>59</v>
      </c>
      <c r="E13784" t="s">
        <v>35</v>
      </c>
      <c r="F13784">
        <v>1</v>
      </c>
      <c r="G13784" t="s">
        <v>38</v>
      </c>
      <c r="H13784" t="s">
        <v>2</v>
      </c>
      <c r="I13784" t="s">
        <v>51</v>
      </c>
      <c r="J13784">
        <v>2347.3000000000002</v>
      </c>
    </row>
    <row r="13785" spans="1:10" x14ac:dyDescent="0.25">
      <c r="A13785">
        <v>75</v>
      </c>
      <c r="B13785">
        <v>2017</v>
      </c>
      <c r="C13785" t="s">
        <v>41</v>
      </c>
      <c r="D13785" t="s">
        <v>59</v>
      </c>
      <c r="E13785" t="s">
        <v>35</v>
      </c>
      <c r="F13785">
        <v>2</v>
      </c>
      <c r="G13785" t="s">
        <v>38</v>
      </c>
      <c r="H13785" t="s">
        <v>2</v>
      </c>
      <c r="I13785" t="s">
        <v>51</v>
      </c>
      <c r="J13785">
        <v>2033.3</v>
      </c>
    </row>
    <row r="13786" spans="1:10" x14ac:dyDescent="0.25">
      <c r="A13786">
        <v>75</v>
      </c>
      <c r="B13786">
        <v>2017</v>
      </c>
      <c r="C13786" t="s">
        <v>41</v>
      </c>
      <c r="D13786" t="s">
        <v>59</v>
      </c>
      <c r="E13786" t="s">
        <v>35</v>
      </c>
      <c r="F13786">
        <v>3</v>
      </c>
      <c r="G13786" t="s">
        <v>38</v>
      </c>
      <c r="H13786" t="s">
        <v>46</v>
      </c>
      <c r="I13786" t="s">
        <v>51</v>
      </c>
      <c r="J13786">
        <v>2504.1999999999998</v>
      </c>
    </row>
    <row r="13787" spans="1:10" x14ac:dyDescent="0.25">
      <c r="A13787">
        <v>75</v>
      </c>
      <c r="B13787">
        <v>2017</v>
      </c>
      <c r="C13787" t="s">
        <v>41</v>
      </c>
      <c r="D13787" t="s">
        <v>59</v>
      </c>
      <c r="E13787" t="s">
        <v>35</v>
      </c>
      <c r="F13787">
        <v>4</v>
      </c>
      <c r="G13787" t="s">
        <v>45</v>
      </c>
      <c r="H13787" t="s">
        <v>46</v>
      </c>
      <c r="I13787" t="s">
        <v>51</v>
      </c>
      <c r="J13787">
        <v>1927.7</v>
      </c>
    </row>
    <row r="13788" spans="1:10" x14ac:dyDescent="0.25">
      <c r="A13788">
        <v>75</v>
      </c>
      <c r="B13788">
        <v>2017</v>
      </c>
      <c r="C13788" t="s">
        <v>41</v>
      </c>
      <c r="D13788" t="s">
        <v>59</v>
      </c>
      <c r="E13788" t="s">
        <v>35</v>
      </c>
      <c r="F13788">
        <v>5</v>
      </c>
      <c r="G13788" t="s">
        <v>45</v>
      </c>
      <c r="H13788" t="s">
        <v>46</v>
      </c>
      <c r="I13788" t="s">
        <v>37</v>
      </c>
      <c r="J13788">
        <v>1907.1</v>
      </c>
    </row>
    <row r="13789" spans="1:10" x14ac:dyDescent="0.25">
      <c r="A13789">
        <v>75</v>
      </c>
      <c r="B13789">
        <v>2017</v>
      </c>
      <c r="C13789" t="s">
        <v>41</v>
      </c>
      <c r="D13789" t="s">
        <v>59</v>
      </c>
      <c r="E13789" t="s">
        <v>35</v>
      </c>
      <c r="F13789">
        <v>6</v>
      </c>
      <c r="G13789" t="s">
        <v>38</v>
      </c>
      <c r="H13789" t="s">
        <v>2</v>
      </c>
      <c r="I13789" t="s">
        <v>37</v>
      </c>
      <c r="J13789">
        <v>1841.3</v>
      </c>
    </row>
    <row r="13790" spans="1:10" x14ac:dyDescent="0.25">
      <c r="A13790">
        <v>75</v>
      </c>
      <c r="B13790">
        <v>2018</v>
      </c>
      <c r="C13790" t="s">
        <v>41</v>
      </c>
      <c r="D13790" t="s">
        <v>58</v>
      </c>
      <c r="E13790" t="s">
        <v>35</v>
      </c>
      <c r="F13790">
        <v>1</v>
      </c>
      <c r="G13790" t="s">
        <v>45</v>
      </c>
      <c r="H13790" t="s">
        <v>46</v>
      </c>
      <c r="I13790" t="s">
        <v>37</v>
      </c>
      <c r="J13790">
        <v>3072.1</v>
      </c>
    </row>
    <row r="13791" spans="1:10" x14ac:dyDescent="0.25">
      <c r="A13791">
        <v>75</v>
      </c>
      <c r="B13791">
        <v>2018</v>
      </c>
      <c r="C13791" t="s">
        <v>41</v>
      </c>
      <c r="D13791" t="s">
        <v>58</v>
      </c>
      <c r="E13791" t="s">
        <v>35</v>
      </c>
      <c r="F13791">
        <v>2</v>
      </c>
      <c r="G13791" t="s">
        <v>45</v>
      </c>
      <c r="H13791" t="s">
        <v>46</v>
      </c>
      <c r="I13791" t="s">
        <v>51</v>
      </c>
      <c r="J13791">
        <v>2497.9</v>
      </c>
    </row>
    <row r="13792" spans="1:10" x14ac:dyDescent="0.25">
      <c r="A13792">
        <v>75</v>
      </c>
      <c r="B13792">
        <v>2018</v>
      </c>
      <c r="C13792" t="s">
        <v>41</v>
      </c>
      <c r="D13792" t="s">
        <v>58</v>
      </c>
      <c r="E13792" t="s">
        <v>35</v>
      </c>
      <c r="F13792">
        <v>3</v>
      </c>
      <c r="G13792" t="s">
        <v>45</v>
      </c>
      <c r="H13792" t="s">
        <v>46</v>
      </c>
      <c r="I13792" t="s">
        <v>37</v>
      </c>
      <c r="J13792">
        <v>3220</v>
      </c>
    </row>
    <row r="13793" spans="1:10" x14ac:dyDescent="0.25">
      <c r="A13793">
        <v>75</v>
      </c>
      <c r="B13793">
        <v>2018</v>
      </c>
      <c r="C13793" t="s">
        <v>41</v>
      </c>
      <c r="D13793" t="s">
        <v>58</v>
      </c>
      <c r="E13793" t="s">
        <v>35</v>
      </c>
      <c r="F13793">
        <v>4</v>
      </c>
      <c r="G13793" t="s">
        <v>38</v>
      </c>
      <c r="H13793" t="s">
        <v>46</v>
      </c>
      <c r="I13793" t="s">
        <v>37</v>
      </c>
      <c r="J13793">
        <v>2143</v>
      </c>
    </row>
    <row r="13794" spans="1:10" x14ac:dyDescent="0.25">
      <c r="A13794">
        <v>75</v>
      </c>
      <c r="B13794">
        <v>2018</v>
      </c>
      <c r="C13794" t="s">
        <v>41</v>
      </c>
      <c r="D13794" t="s">
        <v>58</v>
      </c>
      <c r="E13794" t="s">
        <v>35</v>
      </c>
      <c r="F13794">
        <v>5</v>
      </c>
      <c r="G13794" t="s">
        <v>38</v>
      </c>
      <c r="H13794" t="s">
        <v>46</v>
      </c>
      <c r="I13794" t="s">
        <v>37</v>
      </c>
      <c r="J13794">
        <v>2674.2</v>
      </c>
    </row>
    <row r="13795" spans="1:10" x14ac:dyDescent="0.25">
      <c r="A13795">
        <v>75</v>
      </c>
      <c r="B13795">
        <v>2018</v>
      </c>
      <c r="C13795" t="s">
        <v>41</v>
      </c>
      <c r="D13795" t="s">
        <v>58</v>
      </c>
      <c r="E13795" t="s">
        <v>35</v>
      </c>
      <c r="F13795">
        <v>6</v>
      </c>
      <c r="G13795" t="s">
        <v>45</v>
      </c>
      <c r="H13795" t="s">
        <v>46</v>
      </c>
      <c r="I13795" t="s">
        <v>37</v>
      </c>
      <c r="J13795">
        <v>2572</v>
      </c>
    </row>
    <row r="13796" spans="1:10" x14ac:dyDescent="0.25">
      <c r="A13796">
        <v>75</v>
      </c>
      <c r="B13796">
        <v>2018</v>
      </c>
      <c r="C13796" t="s">
        <v>41</v>
      </c>
      <c r="D13796" t="s">
        <v>59</v>
      </c>
      <c r="E13796" t="s">
        <v>35</v>
      </c>
      <c r="F13796">
        <v>1</v>
      </c>
      <c r="G13796" t="s">
        <v>38</v>
      </c>
      <c r="H13796" t="s">
        <v>2</v>
      </c>
      <c r="I13796" t="s">
        <v>51</v>
      </c>
      <c r="J13796">
        <v>2104.6</v>
      </c>
    </row>
    <row r="13797" spans="1:10" x14ac:dyDescent="0.25">
      <c r="A13797">
        <v>75</v>
      </c>
      <c r="B13797">
        <v>2018</v>
      </c>
      <c r="C13797" t="s">
        <v>41</v>
      </c>
      <c r="D13797" t="s">
        <v>59</v>
      </c>
      <c r="E13797" t="s">
        <v>35</v>
      </c>
      <c r="F13797">
        <v>2</v>
      </c>
      <c r="G13797" t="s">
        <v>38</v>
      </c>
      <c r="H13797" t="s">
        <v>46</v>
      </c>
      <c r="I13797" t="s">
        <v>51</v>
      </c>
      <c r="J13797">
        <v>2259.8000000000002</v>
      </c>
    </row>
    <row r="13798" spans="1:10" x14ac:dyDescent="0.25">
      <c r="A13798">
        <v>75</v>
      </c>
      <c r="B13798">
        <v>2018</v>
      </c>
      <c r="C13798" t="s">
        <v>41</v>
      </c>
      <c r="D13798" t="s">
        <v>59</v>
      </c>
      <c r="E13798" t="s">
        <v>35</v>
      </c>
      <c r="F13798">
        <v>3</v>
      </c>
      <c r="G13798" t="s">
        <v>38</v>
      </c>
      <c r="H13798" t="s">
        <v>2</v>
      </c>
      <c r="I13798" t="s">
        <v>51</v>
      </c>
      <c r="J13798">
        <v>1798.5</v>
      </c>
    </row>
    <row r="13799" spans="1:10" x14ac:dyDescent="0.25">
      <c r="A13799">
        <v>75</v>
      </c>
      <c r="B13799">
        <v>2018</v>
      </c>
      <c r="C13799" t="s">
        <v>41</v>
      </c>
      <c r="D13799" t="s">
        <v>59</v>
      </c>
      <c r="E13799" t="s">
        <v>35</v>
      </c>
      <c r="F13799">
        <v>4</v>
      </c>
      <c r="G13799" t="s">
        <v>45</v>
      </c>
      <c r="H13799" t="s">
        <v>2</v>
      </c>
      <c r="I13799" t="s">
        <v>51</v>
      </c>
      <c r="J13799">
        <v>2471</v>
      </c>
    </row>
    <row r="13800" spans="1:10" x14ac:dyDescent="0.25">
      <c r="A13800">
        <v>75</v>
      </c>
      <c r="B13800">
        <v>2018</v>
      </c>
      <c r="C13800" t="s">
        <v>41</v>
      </c>
      <c r="D13800" t="s">
        <v>59</v>
      </c>
      <c r="E13800" t="s">
        <v>35</v>
      </c>
      <c r="F13800">
        <v>5</v>
      </c>
      <c r="G13800" t="s">
        <v>38</v>
      </c>
      <c r="H13800" t="s">
        <v>46</v>
      </c>
      <c r="I13800" t="s">
        <v>37</v>
      </c>
      <c r="J13800">
        <v>2248.4</v>
      </c>
    </row>
    <row r="13801" spans="1:10" x14ac:dyDescent="0.25">
      <c r="A13801">
        <v>75</v>
      </c>
      <c r="B13801">
        <v>2018</v>
      </c>
      <c r="C13801" t="s">
        <v>41</v>
      </c>
      <c r="D13801" t="s">
        <v>59</v>
      </c>
      <c r="E13801" t="s">
        <v>35</v>
      </c>
      <c r="F13801">
        <v>6</v>
      </c>
      <c r="G13801" t="s">
        <v>45</v>
      </c>
      <c r="H13801" t="s">
        <v>2</v>
      </c>
      <c r="I13801" t="s">
        <v>51</v>
      </c>
      <c r="J13801">
        <v>1986.7</v>
      </c>
    </row>
    <row r="13802" spans="1:10" x14ac:dyDescent="0.25">
      <c r="A13802">
        <v>76</v>
      </c>
      <c r="B13802">
        <v>2017</v>
      </c>
      <c r="C13802" t="s">
        <v>41</v>
      </c>
      <c r="D13802" t="s">
        <v>58</v>
      </c>
      <c r="E13802" t="s">
        <v>35</v>
      </c>
      <c r="F13802">
        <v>1</v>
      </c>
      <c r="G13802" t="s">
        <v>38</v>
      </c>
      <c r="H13802" t="s">
        <v>46</v>
      </c>
      <c r="I13802" t="s">
        <v>51</v>
      </c>
      <c r="J13802">
        <v>2330.4</v>
      </c>
    </row>
    <row r="13803" spans="1:10" x14ac:dyDescent="0.25">
      <c r="A13803">
        <v>76</v>
      </c>
      <c r="B13803">
        <v>2017</v>
      </c>
      <c r="C13803" t="s">
        <v>41</v>
      </c>
      <c r="D13803" t="s">
        <v>58</v>
      </c>
      <c r="E13803" t="s">
        <v>35</v>
      </c>
      <c r="F13803">
        <v>2</v>
      </c>
      <c r="G13803" t="s">
        <v>45</v>
      </c>
      <c r="H13803" t="s">
        <v>2</v>
      </c>
      <c r="I13803" t="s">
        <v>51</v>
      </c>
      <c r="J13803">
        <v>2608.1999999999998</v>
      </c>
    </row>
    <row r="13804" spans="1:10" x14ac:dyDescent="0.25">
      <c r="A13804">
        <v>76</v>
      </c>
      <c r="B13804">
        <v>2017</v>
      </c>
      <c r="C13804" t="s">
        <v>41</v>
      </c>
      <c r="D13804" t="s">
        <v>58</v>
      </c>
      <c r="E13804" t="s">
        <v>35</v>
      </c>
      <c r="F13804">
        <v>3</v>
      </c>
      <c r="G13804" t="s">
        <v>45</v>
      </c>
      <c r="H13804" t="s">
        <v>46</v>
      </c>
      <c r="I13804" t="s">
        <v>37</v>
      </c>
      <c r="J13804">
        <v>2413.8000000000002</v>
      </c>
    </row>
    <row r="13805" spans="1:10" x14ac:dyDescent="0.25">
      <c r="A13805">
        <v>76</v>
      </c>
      <c r="B13805">
        <v>2017</v>
      </c>
      <c r="C13805" t="s">
        <v>41</v>
      </c>
      <c r="D13805" t="s">
        <v>58</v>
      </c>
      <c r="E13805" t="s">
        <v>35</v>
      </c>
      <c r="F13805">
        <v>4</v>
      </c>
      <c r="G13805" t="s">
        <v>38</v>
      </c>
      <c r="H13805" t="s">
        <v>2</v>
      </c>
      <c r="I13805" t="s">
        <v>37</v>
      </c>
      <c r="J13805">
        <v>1520.8</v>
      </c>
    </row>
    <row r="13806" spans="1:10" x14ac:dyDescent="0.25">
      <c r="A13806">
        <v>76</v>
      </c>
      <c r="B13806">
        <v>2017</v>
      </c>
      <c r="C13806" t="s">
        <v>41</v>
      </c>
      <c r="D13806" t="s">
        <v>58</v>
      </c>
      <c r="E13806" t="s">
        <v>35</v>
      </c>
      <c r="F13806">
        <v>5</v>
      </c>
      <c r="G13806" t="s">
        <v>45</v>
      </c>
      <c r="H13806" t="s">
        <v>46</v>
      </c>
      <c r="I13806" t="s">
        <v>37</v>
      </c>
      <c r="J13806">
        <v>2201.8000000000002</v>
      </c>
    </row>
    <row r="13807" spans="1:10" x14ac:dyDescent="0.25">
      <c r="A13807">
        <v>76</v>
      </c>
      <c r="B13807">
        <v>2017</v>
      </c>
      <c r="C13807" t="s">
        <v>41</v>
      </c>
      <c r="D13807" t="s">
        <v>58</v>
      </c>
      <c r="E13807" t="s">
        <v>35</v>
      </c>
      <c r="F13807">
        <v>6</v>
      </c>
      <c r="G13807" t="s">
        <v>45</v>
      </c>
      <c r="H13807" t="s">
        <v>46</v>
      </c>
      <c r="I13807" t="s">
        <v>51</v>
      </c>
      <c r="J13807">
        <v>2376.1999999999998</v>
      </c>
    </row>
    <row r="13808" spans="1:10" x14ac:dyDescent="0.25">
      <c r="A13808">
        <v>76</v>
      </c>
      <c r="B13808">
        <v>2017</v>
      </c>
      <c r="C13808" t="s">
        <v>41</v>
      </c>
      <c r="D13808" t="s">
        <v>59</v>
      </c>
      <c r="E13808" t="s">
        <v>35</v>
      </c>
      <c r="F13808">
        <v>1</v>
      </c>
      <c r="G13808" t="s">
        <v>38</v>
      </c>
      <c r="H13808" t="s">
        <v>46</v>
      </c>
      <c r="I13808" t="s">
        <v>37</v>
      </c>
      <c r="J13808">
        <v>1927.8</v>
      </c>
    </row>
    <row r="13809" spans="1:10" x14ac:dyDescent="0.25">
      <c r="A13809">
        <v>76</v>
      </c>
      <c r="B13809">
        <v>2017</v>
      </c>
      <c r="C13809" t="s">
        <v>41</v>
      </c>
      <c r="D13809" t="s">
        <v>59</v>
      </c>
      <c r="E13809" t="s">
        <v>35</v>
      </c>
      <c r="F13809">
        <v>2</v>
      </c>
      <c r="G13809" t="s">
        <v>45</v>
      </c>
      <c r="H13809" t="s">
        <v>2</v>
      </c>
      <c r="I13809" t="s">
        <v>37</v>
      </c>
      <c r="J13809">
        <v>2302.3000000000002</v>
      </c>
    </row>
    <row r="13810" spans="1:10" x14ac:dyDescent="0.25">
      <c r="A13810">
        <v>76</v>
      </c>
      <c r="B13810">
        <v>2017</v>
      </c>
      <c r="C13810" t="s">
        <v>41</v>
      </c>
      <c r="D13810" t="s">
        <v>59</v>
      </c>
      <c r="E13810" t="s">
        <v>35</v>
      </c>
      <c r="F13810">
        <v>3</v>
      </c>
      <c r="G13810" t="s">
        <v>38</v>
      </c>
      <c r="H13810" t="s">
        <v>2</v>
      </c>
      <c r="I13810" t="s">
        <v>51</v>
      </c>
      <c r="J13810">
        <v>1828.3</v>
      </c>
    </row>
    <row r="13811" spans="1:10" x14ac:dyDescent="0.25">
      <c r="A13811">
        <v>76</v>
      </c>
      <c r="B13811">
        <v>2017</v>
      </c>
      <c r="C13811" t="s">
        <v>41</v>
      </c>
      <c r="D13811" t="s">
        <v>59</v>
      </c>
      <c r="E13811" t="s">
        <v>35</v>
      </c>
      <c r="F13811">
        <v>4</v>
      </c>
      <c r="G13811" t="s">
        <v>45</v>
      </c>
      <c r="H13811" t="s">
        <v>46</v>
      </c>
      <c r="I13811" t="s">
        <v>51</v>
      </c>
      <c r="J13811">
        <v>2474.9</v>
      </c>
    </row>
    <row r="13812" spans="1:10" x14ac:dyDescent="0.25">
      <c r="A13812">
        <v>76</v>
      </c>
      <c r="B13812">
        <v>2017</v>
      </c>
      <c r="C13812" t="s">
        <v>41</v>
      </c>
      <c r="D13812" t="s">
        <v>59</v>
      </c>
      <c r="E13812" t="s">
        <v>35</v>
      </c>
      <c r="F13812">
        <v>5</v>
      </c>
      <c r="G13812" t="s">
        <v>38</v>
      </c>
      <c r="H13812" t="s">
        <v>46</v>
      </c>
      <c r="I13812" t="s">
        <v>37</v>
      </c>
      <c r="J13812">
        <v>2271.6999999999998</v>
      </c>
    </row>
    <row r="13813" spans="1:10" x14ac:dyDescent="0.25">
      <c r="A13813">
        <v>76</v>
      </c>
      <c r="B13813">
        <v>2017</v>
      </c>
      <c r="C13813" t="s">
        <v>41</v>
      </c>
      <c r="D13813" t="s">
        <v>59</v>
      </c>
      <c r="E13813" t="s">
        <v>35</v>
      </c>
      <c r="F13813">
        <v>6</v>
      </c>
      <c r="G13813" t="s">
        <v>38</v>
      </c>
      <c r="H13813" t="s">
        <v>46</v>
      </c>
      <c r="I13813" t="s">
        <v>51</v>
      </c>
      <c r="J13813">
        <v>2252.1999999999998</v>
      </c>
    </row>
    <row r="13814" spans="1:10" x14ac:dyDescent="0.25">
      <c r="A13814">
        <v>76</v>
      </c>
      <c r="B13814">
        <v>2018</v>
      </c>
      <c r="C13814" t="s">
        <v>41</v>
      </c>
      <c r="D13814" t="s">
        <v>58</v>
      </c>
      <c r="E13814" t="s">
        <v>35</v>
      </c>
      <c r="F13814">
        <v>1</v>
      </c>
      <c r="G13814" t="s">
        <v>45</v>
      </c>
      <c r="H13814" t="s">
        <v>2</v>
      </c>
      <c r="I13814" t="s">
        <v>37</v>
      </c>
      <c r="J13814">
        <v>2412.1999999999998</v>
      </c>
    </row>
    <row r="13815" spans="1:10" x14ac:dyDescent="0.25">
      <c r="A13815">
        <v>76</v>
      </c>
      <c r="B13815">
        <v>2018</v>
      </c>
      <c r="C13815" t="s">
        <v>41</v>
      </c>
      <c r="D13815" t="s">
        <v>58</v>
      </c>
      <c r="E13815" t="s">
        <v>35</v>
      </c>
      <c r="F13815">
        <v>2</v>
      </c>
      <c r="G13815" t="s">
        <v>45</v>
      </c>
      <c r="H13815" t="s">
        <v>46</v>
      </c>
      <c r="I13815" t="s">
        <v>37</v>
      </c>
      <c r="J13815">
        <v>2193.5</v>
      </c>
    </row>
    <row r="13816" spans="1:10" x14ac:dyDescent="0.25">
      <c r="A13816">
        <v>76</v>
      </c>
      <c r="B13816">
        <v>2018</v>
      </c>
      <c r="C13816" t="s">
        <v>41</v>
      </c>
      <c r="D13816" t="s">
        <v>58</v>
      </c>
      <c r="E13816" t="s">
        <v>35</v>
      </c>
      <c r="F13816">
        <v>3</v>
      </c>
      <c r="G13816" t="s">
        <v>38</v>
      </c>
      <c r="H13816" t="s">
        <v>2</v>
      </c>
      <c r="I13816" t="s">
        <v>37</v>
      </c>
      <c r="J13816">
        <v>2358.1999999999998</v>
      </c>
    </row>
    <row r="13817" spans="1:10" x14ac:dyDescent="0.25">
      <c r="A13817">
        <v>76</v>
      </c>
      <c r="B13817">
        <v>2018</v>
      </c>
      <c r="C13817" t="s">
        <v>41</v>
      </c>
      <c r="D13817" t="s">
        <v>58</v>
      </c>
      <c r="E13817" t="s">
        <v>35</v>
      </c>
      <c r="F13817">
        <v>4</v>
      </c>
      <c r="G13817" t="s">
        <v>45</v>
      </c>
      <c r="H13817" t="s">
        <v>46</v>
      </c>
      <c r="I13817" t="s">
        <v>51</v>
      </c>
      <c r="J13817">
        <v>2359.8000000000002</v>
      </c>
    </row>
    <row r="13818" spans="1:10" x14ac:dyDescent="0.25">
      <c r="A13818">
        <v>76</v>
      </c>
      <c r="B13818">
        <v>2018</v>
      </c>
      <c r="C13818" t="s">
        <v>41</v>
      </c>
      <c r="D13818" t="s">
        <v>58</v>
      </c>
      <c r="E13818" t="s">
        <v>35</v>
      </c>
      <c r="F13818">
        <v>5</v>
      </c>
      <c r="G13818" t="s">
        <v>38</v>
      </c>
      <c r="H13818" t="s">
        <v>46</v>
      </c>
      <c r="I13818" t="s">
        <v>37</v>
      </c>
      <c r="J13818">
        <v>2381.4</v>
      </c>
    </row>
    <row r="13819" spans="1:10" x14ac:dyDescent="0.25">
      <c r="A13819">
        <v>76</v>
      </c>
      <c r="B13819">
        <v>2018</v>
      </c>
      <c r="C13819" t="s">
        <v>41</v>
      </c>
      <c r="D13819" t="s">
        <v>58</v>
      </c>
      <c r="E13819" t="s">
        <v>35</v>
      </c>
      <c r="F13819">
        <v>6</v>
      </c>
      <c r="G13819" t="s">
        <v>45</v>
      </c>
      <c r="H13819" t="s">
        <v>46</v>
      </c>
      <c r="I13819" t="s">
        <v>51</v>
      </c>
      <c r="J13819">
        <v>2977.5</v>
      </c>
    </row>
    <row r="13820" spans="1:10" x14ac:dyDescent="0.25">
      <c r="A13820">
        <v>76</v>
      </c>
      <c r="B13820">
        <v>2018</v>
      </c>
      <c r="C13820" t="s">
        <v>41</v>
      </c>
      <c r="D13820" t="s">
        <v>59</v>
      </c>
      <c r="E13820" t="s">
        <v>35</v>
      </c>
      <c r="F13820">
        <v>1</v>
      </c>
      <c r="G13820" t="s">
        <v>45</v>
      </c>
      <c r="H13820" t="s">
        <v>2</v>
      </c>
      <c r="I13820" t="s">
        <v>37</v>
      </c>
      <c r="J13820">
        <v>2296.1999999999998</v>
      </c>
    </row>
    <row r="13821" spans="1:10" x14ac:dyDescent="0.25">
      <c r="A13821">
        <v>76</v>
      </c>
      <c r="B13821">
        <v>2018</v>
      </c>
      <c r="C13821" t="s">
        <v>41</v>
      </c>
      <c r="D13821" t="s">
        <v>59</v>
      </c>
      <c r="E13821" t="s">
        <v>35</v>
      </c>
      <c r="F13821">
        <v>2</v>
      </c>
      <c r="G13821" t="s">
        <v>38</v>
      </c>
      <c r="H13821" t="s">
        <v>46</v>
      </c>
      <c r="I13821" t="s">
        <v>51</v>
      </c>
      <c r="J13821">
        <v>2914.2</v>
      </c>
    </row>
    <row r="13822" spans="1:10" x14ac:dyDescent="0.25">
      <c r="A13822">
        <v>76</v>
      </c>
      <c r="B13822">
        <v>2018</v>
      </c>
      <c r="C13822" t="s">
        <v>41</v>
      </c>
      <c r="D13822" t="s">
        <v>59</v>
      </c>
      <c r="E13822" t="s">
        <v>35</v>
      </c>
      <c r="F13822">
        <v>3</v>
      </c>
      <c r="G13822" t="s">
        <v>45</v>
      </c>
      <c r="H13822" t="s">
        <v>46</v>
      </c>
      <c r="I13822" t="s">
        <v>51</v>
      </c>
      <c r="J13822">
        <v>1612.8</v>
      </c>
    </row>
    <row r="13823" spans="1:10" x14ac:dyDescent="0.25">
      <c r="A13823">
        <v>76</v>
      </c>
      <c r="B13823">
        <v>2018</v>
      </c>
      <c r="C13823" t="s">
        <v>41</v>
      </c>
      <c r="D13823" t="s">
        <v>59</v>
      </c>
      <c r="E13823" t="s">
        <v>35</v>
      </c>
      <c r="F13823">
        <v>4</v>
      </c>
      <c r="G13823" t="s">
        <v>38</v>
      </c>
      <c r="H13823" t="s">
        <v>46</v>
      </c>
      <c r="I13823" t="s">
        <v>37</v>
      </c>
      <c r="J13823">
        <v>1884.5</v>
      </c>
    </row>
    <row r="13824" spans="1:10" x14ac:dyDescent="0.25">
      <c r="A13824">
        <v>76</v>
      </c>
      <c r="B13824">
        <v>2018</v>
      </c>
      <c r="C13824" t="s">
        <v>41</v>
      </c>
      <c r="D13824" t="s">
        <v>59</v>
      </c>
      <c r="E13824" t="s">
        <v>35</v>
      </c>
      <c r="F13824">
        <v>5</v>
      </c>
      <c r="G13824" t="s">
        <v>38</v>
      </c>
      <c r="H13824" t="s">
        <v>46</v>
      </c>
      <c r="I13824" t="s">
        <v>37</v>
      </c>
      <c r="J13824">
        <v>2180.1999999999998</v>
      </c>
    </row>
    <row r="13825" spans="1:10" x14ac:dyDescent="0.25">
      <c r="A13825">
        <v>76</v>
      </c>
      <c r="B13825">
        <v>2018</v>
      </c>
      <c r="C13825" t="s">
        <v>41</v>
      </c>
      <c r="D13825" t="s">
        <v>59</v>
      </c>
      <c r="E13825" t="s">
        <v>35</v>
      </c>
      <c r="F13825">
        <v>6</v>
      </c>
      <c r="G13825" t="s">
        <v>45</v>
      </c>
      <c r="H13825" t="s">
        <v>2</v>
      </c>
      <c r="I13825" t="s">
        <v>37</v>
      </c>
      <c r="J13825">
        <v>1738.6</v>
      </c>
    </row>
    <row r="13826" spans="1:10" x14ac:dyDescent="0.25">
      <c r="A13826">
        <v>77</v>
      </c>
      <c r="B13826">
        <v>2017</v>
      </c>
      <c r="C13826" t="s">
        <v>41</v>
      </c>
      <c r="D13826" t="s">
        <v>58</v>
      </c>
      <c r="E13826" t="s">
        <v>35</v>
      </c>
      <c r="F13826">
        <v>1</v>
      </c>
      <c r="G13826" t="s">
        <v>45</v>
      </c>
      <c r="H13826" t="s">
        <v>46</v>
      </c>
      <c r="I13826" t="s">
        <v>37</v>
      </c>
      <c r="J13826">
        <v>2219.1</v>
      </c>
    </row>
    <row r="13827" spans="1:10" x14ac:dyDescent="0.25">
      <c r="A13827">
        <v>77</v>
      </c>
      <c r="B13827">
        <v>2017</v>
      </c>
      <c r="C13827" t="s">
        <v>41</v>
      </c>
      <c r="D13827" t="s">
        <v>58</v>
      </c>
      <c r="E13827" t="s">
        <v>35</v>
      </c>
      <c r="F13827">
        <v>2</v>
      </c>
      <c r="G13827" t="s">
        <v>45</v>
      </c>
      <c r="H13827" t="s">
        <v>2</v>
      </c>
      <c r="I13827" t="s">
        <v>37</v>
      </c>
      <c r="J13827">
        <v>2204.4</v>
      </c>
    </row>
    <row r="13828" spans="1:10" x14ac:dyDescent="0.25">
      <c r="A13828">
        <v>77</v>
      </c>
      <c r="B13828">
        <v>2017</v>
      </c>
      <c r="C13828" t="s">
        <v>41</v>
      </c>
      <c r="D13828" t="s">
        <v>58</v>
      </c>
      <c r="E13828" t="s">
        <v>35</v>
      </c>
      <c r="F13828">
        <v>3</v>
      </c>
      <c r="G13828" t="s">
        <v>38</v>
      </c>
      <c r="H13828" t="s">
        <v>46</v>
      </c>
      <c r="I13828" t="s">
        <v>37</v>
      </c>
      <c r="J13828">
        <v>2511.8000000000002</v>
      </c>
    </row>
    <row r="13829" spans="1:10" x14ac:dyDescent="0.25">
      <c r="A13829">
        <v>77</v>
      </c>
      <c r="B13829">
        <v>2017</v>
      </c>
      <c r="C13829" t="s">
        <v>41</v>
      </c>
      <c r="D13829" t="s">
        <v>58</v>
      </c>
      <c r="E13829" t="s">
        <v>35</v>
      </c>
      <c r="F13829">
        <v>4</v>
      </c>
      <c r="G13829" t="s">
        <v>45</v>
      </c>
      <c r="H13829" t="s">
        <v>2</v>
      </c>
      <c r="I13829" t="s">
        <v>51</v>
      </c>
      <c r="J13829">
        <v>2035.6</v>
      </c>
    </row>
    <row r="13830" spans="1:10" x14ac:dyDescent="0.25">
      <c r="A13830">
        <v>77</v>
      </c>
      <c r="B13830">
        <v>2017</v>
      </c>
      <c r="C13830" t="s">
        <v>41</v>
      </c>
      <c r="D13830" t="s">
        <v>58</v>
      </c>
      <c r="E13830" t="s">
        <v>35</v>
      </c>
      <c r="F13830">
        <v>5</v>
      </c>
      <c r="G13830" t="s">
        <v>45</v>
      </c>
      <c r="H13830" t="s">
        <v>2</v>
      </c>
      <c r="I13830" t="s">
        <v>37</v>
      </c>
      <c r="J13830">
        <v>2098.8000000000002</v>
      </c>
    </row>
    <row r="13831" spans="1:10" x14ac:dyDescent="0.25">
      <c r="A13831">
        <v>77</v>
      </c>
      <c r="B13831">
        <v>2017</v>
      </c>
      <c r="C13831" t="s">
        <v>41</v>
      </c>
      <c r="D13831" t="s">
        <v>58</v>
      </c>
      <c r="E13831" t="s">
        <v>35</v>
      </c>
      <c r="F13831">
        <v>6</v>
      </c>
      <c r="G13831" t="s">
        <v>45</v>
      </c>
      <c r="H13831" t="s">
        <v>2</v>
      </c>
      <c r="I13831" t="s">
        <v>51</v>
      </c>
      <c r="J13831">
        <v>2521.6</v>
      </c>
    </row>
    <row r="13832" spans="1:10" x14ac:dyDescent="0.25">
      <c r="A13832">
        <v>77</v>
      </c>
      <c r="B13832">
        <v>2017</v>
      </c>
      <c r="C13832" t="s">
        <v>41</v>
      </c>
      <c r="D13832" t="s">
        <v>59</v>
      </c>
      <c r="E13832" t="s">
        <v>35</v>
      </c>
      <c r="F13832">
        <v>1</v>
      </c>
      <c r="G13832" t="s">
        <v>45</v>
      </c>
      <c r="H13832" t="s">
        <v>46</v>
      </c>
      <c r="I13832" t="s">
        <v>51</v>
      </c>
      <c r="J13832">
        <v>2189.8000000000002</v>
      </c>
    </row>
    <row r="13833" spans="1:10" x14ac:dyDescent="0.25">
      <c r="A13833">
        <v>77</v>
      </c>
      <c r="B13833">
        <v>2017</v>
      </c>
      <c r="C13833" t="s">
        <v>41</v>
      </c>
      <c r="D13833" t="s">
        <v>59</v>
      </c>
      <c r="E13833" t="s">
        <v>35</v>
      </c>
      <c r="F13833">
        <v>2</v>
      </c>
      <c r="G13833" t="s">
        <v>45</v>
      </c>
      <c r="H13833" t="s">
        <v>2</v>
      </c>
      <c r="I13833" t="s">
        <v>37</v>
      </c>
      <c r="J13833">
        <v>2178.6999999999998</v>
      </c>
    </row>
    <row r="13834" spans="1:10" x14ac:dyDescent="0.25">
      <c r="A13834">
        <v>77</v>
      </c>
      <c r="B13834">
        <v>2017</v>
      </c>
      <c r="C13834" t="s">
        <v>41</v>
      </c>
      <c r="D13834" t="s">
        <v>59</v>
      </c>
      <c r="E13834" t="s">
        <v>35</v>
      </c>
      <c r="F13834">
        <v>3</v>
      </c>
      <c r="G13834" t="s">
        <v>38</v>
      </c>
      <c r="H13834" t="s">
        <v>46</v>
      </c>
      <c r="I13834" t="s">
        <v>37</v>
      </c>
      <c r="J13834">
        <v>2159.9</v>
      </c>
    </row>
    <row r="13835" spans="1:10" x14ac:dyDescent="0.25">
      <c r="A13835">
        <v>77</v>
      </c>
      <c r="B13835">
        <v>2017</v>
      </c>
      <c r="C13835" t="s">
        <v>41</v>
      </c>
      <c r="D13835" t="s">
        <v>59</v>
      </c>
      <c r="E13835" t="s">
        <v>35</v>
      </c>
      <c r="F13835">
        <v>4</v>
      </c>
      <c r="G13835" t="s">
        <v>38</v>
      </c>
      <c r="H13835" t="s">
        <v>46</v>
      </c>
      <c r="I13835" t="s">
        <v>37</v>
      </c>
      <c r="J13835">
        <v>2100.8000000000002</v>
      </c>
    </row>
    <row r="13836" spans="1:10" x14ac:dyDescent="0.25">
      <c r="A13836">
        <v>77</v>
      </c>
      <c r="B13836">
        <v>2017</v>
      </c>
      <c r="C13836" t="s">
        <v>41</v>
      </c>
      <c r="D13836" t="s">
        <v>59</v>
      </c>
      <c r="E13836" t="s">
        <v>35</v>
      </c>
      <c r="F13836">
        <v>5</v>
      </c>
      <c r="G13836" t="s">
        <v>38</v>
      </c>
      <c r="H13836" t="s">
        <v>46</v>
      </c>
      <c r="I13836" t="s">
        <v>37</v>
      </c>
      <c r="J13836">
        <v>2349.4</v>
      </c>
    </row>
    <row r="13837" spans="1:10" x14ac:dyDescent="0.25">
      <c r="A13837">
        <v>77</v>
      </c>
      <c r="B13837">
        <v>2017</v>
      </c>
      <c r="C13837" t="s">
        <v>41</v>
      </c>
      <c r="D13837" t="s">
        <v>59</v>
      </c>
      <c r="E13837" t="s">
        <v>35</v>
      </c>
      <c r="F13837">
        <v>6</v>
      </c>
      <c r="G13837" t="s">
        <v>38</v>
      </c>
      <c r="H13837" t="s">
        <v>2</v>
      </c>
      <c r="I13837" t="s">
        <v>37</v>
      </c>
      <c r="J13837">
        <v>1923.5</v>
      </c>
    </row>
    <row r="13838" spans="1:10" x14ac:dyDescent="0.25">
      <c r="A13838">
        <v>77</v>
      </c>
      <c r="B13838">
        <v>2018</v>
      </c>
      <c r="C13838" t="s">
        <v>41</v>
      </c>
      <c r="D13838" t="s">
        <v>58</v>
      </c>
      <c r="E13838" t="s">
        <v>35</v>
      </c>
      <c r="F13838">
        <v>1</v>
      </c>
      <c r="G13838" t="s">
        <v>38</v>
      </c>
      <c r="H13838" t="s">
        <v>2</v>
      </c>
      <c r="I13838" t="s">
        <v>51</v>
      </c>
      <c r="J13838">
        <v>1975.2</v>
      </c>
    </row>
    <row r="13839" spans="1:10" x14ac:dyDescent="0.25">
      <c r="A13839">
        <v>77</v>
      </c>
      <c r="B13839">
        <v>2018</v>
      </c>
      <c r="C13839" t="s">
        <v>41</v>
      </c>
      <c r="D13839" t="s">
        <v>58</v>
      </c>
      <c r="E13839" t="s">
        <v>35</v>
      </c>
      <c r="F13839">
        <v>2</v>
      </c>
      <c r="G13839" t="s">
        <v>45</v>
      </c>
      <c r="H13839" t="s">
        <v>2</v>
      </c>
      <c r="I13839" t="s">
        <v>37</v>
      </c>
      <c r="J13839">
        <v>2042.9</v>
      </c>
    </row>
    <row r="13840" spans="1:10" x14ac:dyDescent="0.25">
      <c r="A13840">
        <v>77</v>
      </c>
      <c r="B13840">
        <v>2018</v>
      </c>
      <c r="C13840" t="s">
        <v>41</v>
      </c>
      <c r="D13840" t="s">
        <v>58</v>
      </c>
      <c r="E13840" t="s">
        <v>35</v>
      </c>
      <c r="F13840">
        <v>3</v>
      </c>
      <c r="G13840" t="s">
        <v>45</v>
      </c>
      <c r="H13840" t="s">
        <v>46</v>
      </c>
      <c r="I13840" t="s">
        <v>37</v>
      </c>
      <c r="J13840">
        <v>2444.8000000000002</v>
      </c>
    </row>
    <row r="13841" spans="1:10" x14ac:dyDescent="0.25">
      <c r="A13841">
        <v>77</v>
      </c>
      <c r="B13841">
        <v>2018</v>
      </c>
      <c r="C13841" t="s">
        <v>41</v>
      </c>
      <c r="D13841" t="s">
        <v>58</v>
      </c>
      <c r="E13841" t="s">
        <v>35</v>
      </c>
      <c r="F13841">
        <v>4</v>
      </c>
      <c r="G13841" t="s">
        <v>38</v>
      </c>
      <c r="H13841" t="s">
        <v>2</v>
      </c>
      <c r="I13841" t="s">
        <v>51</v>
      </c>
      <c r="J13841">
        <v>2912.8</v>
      </c>
    </row>
    <row r="13842" spans="1:10" x14ac:dyDescent="0.25">
      <c r="A13842">
        <v>77</v>
      </c>
      <c r="B13842">
        <v>2018</v>
      </c>
      <c r="C13842" t="s">
        <v>41</v>
      </c>
      <c r="D13842" t="s">
        <v>58</v>
      </c>
      <c r="E13842" t="s">
        <v>35</v>
      </c>
      <c r="F13842">
        <v>5</v>
      </c>
      <c r="G13842" t="s">
        <v>45</v>
      </c>
      <c r="H13842" t="s">
        <v>2</v>
      </c>
      <c r="I13842" t="s">
        <v>37</v>
      </c>
      <c r="J13842">
        <v>2751</v>
      </c>
    </row>
    <row r="13843" spans="1:10" x14ac:dyDescent="0.25">
      <c r="A13843">
        <v>77</v>
      </c>
      <c r="B13843">
        <v>2018</v>
      </c>
      <c r="C13843" t="s">
        <v>41</v>
      </c>
      <c r="D13843" t="s">
        <v>58</v>
      </c>
      <c r="E13843" t="s">
        <v>35</v>
      </c>
      <c r="F13843">
        <v>6</v>
      </c>
      <c r="G13843" t="s">
        <v>45</v>
      </c>
      <c r="H13843" t="s">
        <v>2</v>
      </c>
      <c r="I13843" t="s">
        <v>37</v>
      </c>
      <c r="J13843">
        <v>1858.1</v>
      </c>
    </row>
    <row r="13844" spans="1:10" x14ac:dyDescent="0.25">
      <c r="A13844">
        <v>77</v>
      </c>
      <c r="B13844">
        <v>2018</v>
      </c>
      <c r="C13844" t="s">
        <v>41</v>
      </c>
      <c r="D13844" t="s">
        <v>59</v>
      </c>
      <c r="E13844" t="s">
        <v>35</v>
      </c>
      <c r="F13844">
        <v>1</v>
      </c>
      <c r="G13844" t="s">
        <v>38</v>
      </c>
      <c r="H13844" t="s">
        <v>46</v>
      </c>
      <c r="I13844" t="s">
        <v>51</v>
      </c>
      <c r="J13844">
        <v>2662.2</v>
      </c>
    </row>
    <row r="13845" spans="1:10" x14ac:dyDescent="0.25">
      <c r="A13845">
        <v>77</v>
      </c>
      <c r="B13845">
        <v>2018</v>
      </c>
      <c r="C13845" t="s">
        <v>41</v>
      </c>
      <c r="D13845" t="s">
        <v>59</v>
      </c>
      <c r="E13845" t="s">
        <v>35</v>
      </c>
      <c r="F13845">
        <v>2</v>
      </c>
      <c r="G13845" t="s">
        <v>38</v>
      </c>
      <c r="H13845" t="s">
        <v>46</v>
      </c>
      <c r="I13845" t="s">
        <v>51</v>
      </c>
      <c r="J13845">
        <v>2623.6</v>
      </c>
    </row>
    <row r="13846" spans="1:10" x14ac:dyDescent="0.25">
      <c r="A13846">
        <v>77</v>
      </c>
      <c r="B13846">
        <v>2018</v>
      </c>
      <c r="C13846" t="s">
        <v>41</v>
      </c>
      <c r="D13846" t="s">
        <v>59</v>
      </c>
      <c r="E13846" t="s">
        <v>35</v>
      </c>
      <c r="F13846">
        <v>3</v>
      </c>
      <c r="G13846" t="s">
        <v>38</v>
      </c>
      <c r="H13846" t="s">
        <v>46</v>
      </c>
      <c r="I13846" t="s">
        <v>51</v>
      </c>
      <c r="J13846">
        <v>2845</v>
      </c>
    </row>
    <row r="13847" spans="1:10" x14ac:dyDescent="0.25">
      <c r="A13847">
        <v>77</v>
      </c>
      <c r="B13847">
        <v>2018</v>
      </c>
      <c r="C13847" t="s">
        <v>41</v>
      </c>
      <c r="D13847" t="s">
        <v>59</v>
      </c>
      <c r="E13847" t="s">
        <v>35</v>
      </c>
      <c r="F13847">
        <v>4</v>
      </c>
      <c r="G13847" t="s">
        <v>45</v>
      </c>
      <c r="H13847" t="s">
        <v>2</v>
      </c>
      <c r="I13847" t="s">
        <v>37</v>
      </c>
      <c r="J13847">
        <v>2055.8000000000002</v>
      </c>
    </row>
    <row r="13848" spans="1:10" x14ac:dyDescent="0.25">
      <c r="A13848">
        <v>77</v>
      </c>
      <c r="B13848">
        <v>2018</v>
      </c>
      <c r="C13848" t="s">
        <v>41</v>
      </c>
      <c r="D13848" t="s">
        <v>59</v>
      </c>
      <c r="E13848" t="s">
        <v>35</v>
      </c>
      <c r="F13848">
        <v>5</v>
      </c>
      <c r="G13848" t="s">
        <v>38</v>
      </c>
      <c r="H13848" t="s">
        <v>2</v>
      </c>
      <c r="I13848" t="s">
        <v>51</v>
      </c>
      <c r="J13848">
        <v>2356.8000000000002</v>
      </c>
    </row>
    <row r="13849" spans="1:10" x14ac:dyDescent="0.25">
      <c r="A13849">
        <v>77</v>
      </c>
      <c r="B13849">
        <v>2018</v>
      </c>
      <c r="C13849" t="s">
        <v>41</v>
      </c>
      <c r="D13849" t="s">
        <v>59</v>
      </c>
      <c r="E13849" t="s">
        <v>35</v>
      </c>
      <c r="F13849">
        <v>6</v>
      </c>
      <c r="G13849" t="s">
        <v>38</v>
      </c>
      <c r="H13849" t="s">
        <v>2</v>
      </c>
      <c r="I13849" t="s">
        <v>37</v>
      </c>
      <c r="J13849">
        <v>1737</v>
      </c>
    </row>
    <row r="13850" spans="1:10" x14ac:dyDescent="0.25">
      <c r="A13850">
        <v>78</v>
      </c>
      <c r="B13850">
        <v>2017</v>
      </c>
      <c r="C13850" t="s">
        <v>41</v>
      </c>
      <c r="D13850" t="s">
        <v>58</v>
      </c>
      <c r="E13850" t="s">
        <v>35</v>
      </c>
      <c r="F13850">
        <v>1</v>
      </c>
      <c r="G13850" t="s">
        <v>45</v>
      </c>
      <c r="H13850" t="s">
        <v>2</v>
      </c>
      <c r="I13850" t="s">
        <v>51</v>
      </c>
      <c r="J13850">
        <v>2091.4</v>
      </c>
    </row>
    <row r="13851" spans="1:10" x14ac:dyDescent="0.25">
      <c r="A13851">
        <v>78</v>
      </c>
      <c r="B13851">
        <v>2017</v>
      </c>
      <c r="C13851" t="s">
        <v>41</v>
      </c>
      <c r="D13851" t="s">
        <v>58</v>
      </c>
      <c r="E13851" t="s">
        <v>35</v>
      </c>
      <c r="F13851">
        <v>2</v>
      </c>
      <c r="G13851" t="s">
        <v>38</v>
      </c>
      <c r="H13851" t="s">
        <v>2</v>
      </c>
      <c r="I13851" t="s">
        <v>37</v>
      </c>
      <c r="J13851">
        <v>2445.5</v>
      </c>
    </row>
    <row r="13852" spans="1:10" x14ac:dyDescent="0.25">
      <c r="A13852">
        <v>78</v>
      </c>
      <c r="B13852">
        <v>2017</v>
      </c>
      <c r="C13852" t="s">
        <v>41</v>
      </c>
      <c r="D13852" t="s">
        <v>58</v>
      </c>
      <c r="E13852" t="s">
        <v>35</v>
      </c>
      <c r="F13852">
        <v>3</v>
      </c>
      <c r="G13852" t="s">
        <v>45</v>
      </c>
      <c r="H13852" t="s">
        <v>46</v>
      </c>
      <c r="I13852" t="s">
        <v>37</v>
      </c>
      <c r="J13852">
        <v>1830.6</v>
      </c>
    </row>
    <row r="13853" spans="1:10" x14ac:dyDescent="0.25">
      <c r="A13853">
        <v>78</v>
      </c>
      <c r="B13853">
        <v>2017</v>
      </c>
      <c r="C13853" t="s">
        <v>41</v>
      </c>
      <c r="D13853" t="s">
        <v>58</v>
      </c>
      <c r="E13853" t="s">
        <v>35</v>
      </c>
      <c r="F13853">
        <v>4</v>
      </c>
      <c r="G13853" t="s">
        <v>45</v>
      </c>
      <c r="H13853" t="s">
        <v>46</v>
      </c>
      <c r="I13853" t="s">
        <v>37</v>
      </c>
      <c r="J13853">
        <v>2745.9</v>
      </c>
    </row>
    <row r="13854" spans="1:10" x14ac:dyDescent="0.25">
      <c r="A13854">
        <v>78</v>
      </c>
      <c r="B13854">
        <v>2017</v>
      </c>
      <c r="C13854" t="s">
        <v>41</v>
      </c>
      <c r="D13854" t="s">
        <v>58</v>
      </c>
      <c r="E13854" t="s">
        <v>35</v>
      </c>
      <c r="F13854">
        <v>5</v>
      </c>
      <c r="G13854" t="s">
        <v>38</v>
      </c>
      <c r="H13854" t="s">
        <v>2</v>
      </c>
      <c r="I13854" t="s">
        <v>37</v>
      </c>
      <c r="J13854">
        <v>1367</v>
      </c>
    </row>
    <row r="13855" spans="1:10" x14ac:dyDescent="0.25">
      <c r="A13855">
        <v>78</v>
      </c>
      <c r="B13855">
        <v>2017</v>
      </c>
      <c r="C13855" t="s">
        <v>41</v>
      </c>
      <c r="D13855" t="s">
        <v>58</v>
      </c>
      <c r="E13855" t="s">
        <v>35</v>
      </c>
      <c r="F13855">
        <v>6</v>
      </c>
      <c r="G13855" t="s">
        <v>38</v>
      </c>
      <c r="H13855" t="s">
        <v>2</v>
      </c>
      <c r="I13855" t="s">
        <v>37</v>
      </c>
      <c r="J13855">
        <v>1834.8</v>
      </c>
    </row>
    <row r="13856" spans="1:10" x14ac:dyDescent="0.25">
      <c r="A13856">
        <v>78</v>
      </c>
      <c r="B13856">
        <v>2017</v>
      </c>
      <c r="C13856" t="s">
        <v>41</v>
      </c>
      <c r="D13856" t="s">
        <v>59</v>
      </c>
      <c r="E13856" t="s">
        <v>35</v>
      </c>
      <c r="F13856">
        <v>1</v>
      </c>
      <c r="G13856" t="s">
        <v>38</v>
      </c>
      <c r="H13856" t="s">
        <v>2</v>
      </c>
      <c r="I13856" t="s">
        <v>37</v>
      </c>
      <c r="J13856">
        <v>2131.4</v>
      </c>
    </row>
    <row r="13857" spans="1:10" x14ac:dyDescent="0.25">
      <c r="A13857">
        <v>78</v>
      </c>
      <c r="B13857">
        <v>2017</v>
      </c>
      <c r="C13857" t="s">
        <v>41</v>
      </c>
      <c r="D13857" t="s">
        <v>59</v>
      </c>
      <c r="E13857" t="s">
        <v>35</v>
      </c>
      <c r="F13857">
        <v>2</v>
      </c>
      <c r="G13857" t="s">
        <v>38</v>
      </c>
      <c r="H13857" t="s">
        <v>2</v>
      </c>
      <c r="I13857" t="s">
        <v>51</v>
      </c>
      <c r="J13857">
        <v>2107.9</v>
      </c>
    </row>
    <row r="13858" spans="1:10" x14ac:dyDescent="0.25">
      <c r="A13858">
        <v>78</v>
      </c>
      <c r="B13858">
        <v>2017</v>
      </c>
      <c r="C13858" t="s">
        <v>41</v>
      </c>
      <c r="D13858" t="s">
        <v>59</v>
      </c>
      <c r="E13858" t="s">
        <v>35</v>
      </c>
      <c r="F13858">
        <v>3</v>
      </c>
      <c r="G13858" t="s">
        <v>38</v>
      </c>
      <c r="H13858" t="s">
        <v>2</v>
      </c>
      <c r="I13858" t="s">
        <v>51</v>
      </c>
      <c r="J13858">
        <v>1720.9</v>
      </c>
    </row>
    <row r="13859" spans="1:10" x14ac:dyDescent="0.25">
      <c r="A13859">
        <v>78</v>
      </c>
      <c r="B13859">
        <v>2017</v>
      </c>
      <c r="C13859" t="s">
        <v>41</v>
      </c>
      <c r="D13859" t="s">
        <v>59</v>
      </c>
      <c r="E13859" t="s">
        <v>35</v>
      </c>
      <c r="F13859">
        <v>4</v>
      </c>
      <c r="G13859" t="s">
        <v>45</v>
      </c>
      <c r="H13859" t="s">
        <v>46</v>
      </c>
      <c r="I13859" t="s">
        <v>37</v>
      </c>
      <c r="J13859">
        <v>2060</v>
      </c>
    </row>
    <row r="13860" spans="1:10" x14ac:dyDescent="0.25">
      <c r="A13860">
        <v>78</v>
      </c>
      <c r="B13860">
        <v>2017</v>
      </c>
      <c r="C13860" t="s">
        <v>41</v>
      </c>
      <c r="D13860" t="s">
        <v>59</v>
      </c>
      <c r="E13860" t="s">
        <v>35</v>
      </c>
      <c r="F13860">
        <v>5</v>
      </c>
      <c r="G13860" t="s">
        <v>45</v>
      </c>
      <c r="H13860" t="s">
        <v>2</v>
      </c>
      <c r="I13860" t="s">
        <v>51</v>
      </c>
      <c r="J13860">
        <v>1781</v>
      </c>
    </row>
    <row r="13861" spans="1:10" x14ac:dyDescent="0.25">
      <c r="A13861">
        <v>78</v>
      </c>
      <c r="B13861">
        <v>2017</v>
      </c>
      <c r="C13861" t="s">
        <v>41</v>
      </c>
      <c r="D13861" t="s">
        <v>59</v>
      </c>
      <c r="E13861" t="s">
        <v>35</v>
      </c>
      <c r="F13861">
        <v>6</v>
      </c>
      <c r="G13861" t="s">
        <v>45</v>
      </c>
      <c r="H13861" t="s">
        <v>2</v>
      </c>
      <c r="I13861" t="s">
        <v>51</v>
      </c>
      <c r="J13861">
        <v>1723.2</v>
      </c>
    </row>
    <row r="13862" spans="1:10" x14ac:dyDescent="0.25">
      <c r="A13862">
        <v>78</v>
      </c>
      <c r="B13862">
        <v>2018</v>
      </c>
      <c r="C13862" t="s">
        <v>41</v>
      </c>
      <c r="D13862" t="s">
        <v>58</v>
      </c>
      <c r="E13862" t="s">
        <v>35</v>
      </c>
      <c r="F13862">
        <v>1</v>
      </c>
      <c r="G13862" t="s">
        <v>38</v>
      </c>
      <c r="H13862" t="s">
        <v>2</v>
      </c>
      <c r="I13862" t="s">
        <v>51</v>
      </c>
      <c r="J13862">
        <v>2139.6999999999998</v>
      </c>
    </row>
    <row r="13863" spans="1:10" x14ac:dyDescent="0.25">
      <c r="A13863">
        <v>78</v>
      </c>
      <c r="B13863">
        <v>2018</v>
      </c>
      <c r="C13863" t="s">
        <v>41</v>
      </c>
      <c r="D13863" t="s">
        <v>58</v>
      </c>
      <c r="E13863" t="s">
        <v>35</v>
      </c>
      <c r="F13863">
        <v>2</v>
      </c>
      <c r="G13863" t="s">
        <v>38</v>
      </c>
      <c r="H13863" t="s">
        <v>46</v>
      </c>
      <c r="I13863" t="s">
        <v>51</v>
      </c>
      <c r="J13863">
        <v>3054.4</v>
      </c>
    </row>
    <row r="13864" spans="1:10" x14ac:dyDescent="0.25">
      <c r="A13864">
        <v>78</v>
      </c>
      <c r="B13864">
        <v>2018</v>
      </c>
      <c r="C13864" t="s">
        <v>41</v>
      </c>
      <c r="D13864" t="s">
        <v>58</v>
      </c>
      <c r="E13864" t="s">
        <v>35</v>
      </c>
      <c r="F13864">
        <v>3</v>
      </c>
      <c r="G13864" t="s">
        <v>38</v>
      </c>
      <c r="H13864" t="s">
        <v>46</v>
      </c>
      <c r="I13864" t="s">
        <v>51</v>
      </c>
      <c r="J13864">
        <v>2412.9</v>
      </c>
    </row>
    <row r="13865" spans="1:10" x14ac:dyDescent="0.25">
      <c r="A13865">
        <v>78</v>
      </c>
      <c r="B13865">
        <v>2018</v>
      </c>
      <c r="C13865" t="s">
        <v>41</v>
      </c>
      <c r="D13865" t="s">
        <v>58</v>
      </c>
      <c r="E13865" t="s">
        <v>35</v>
      </c>
      <c r="F13865">
        <v>4</v>
      </c>
      <c r="G13865" t="s">
        <v>38</v>
      </c>
      <c r="H13865" t="s">
        <v>2</v>
      </c>
      <c r="I13865" t="s">
        <v>37</v>
      </c>
      <c r="J13865">
        <v>2253.8000000000002</v>
      </c>
    </row>
    <row r="13866" spans="1:10" x14ac:dyDescent="0.25">
      <c r="A13866">
        <v>78</v>
      </c>
      <c r="B13866">
        <v>2018</v>
      </c>
      <c r="C13866" t="s">
        <v>41</v>
      </c>
      <c r="D13866" t="s">
        <v>58</v>
      </c>
      <c r="E13866" t="s">
        <v>35</v>
      </c>
      <c r="F13866">
        <v>5</v>
      </c>
      <c r="G13866" t="s">
        <v>45</v>
      </c>
      <c r="H13866" t="s">
        <v>46</v>
      </c>
      <c r="I13866" t="s">
        <v>37</v>
      </c>
      <c r="J13866">
        <v>2363.8000000000002</v>
      </c>
    </row>
    <row r="13867" spans="1:10" x14ac:dyDescent="0.25">
      <c r="A13867">
        <v>78</v>
      </c>
      <c r="B13867">
        <v>2018</v>
      </c>
      <c r="C13867" t="s">
        <v>41</v>
      </c>
      <c r="D13867" t="s">
        <v>58</v>
      </c>
      <c r="E13867" t="s">
        <v>35</v>
      </c>
      <c r="F13867">
        <v>6</v>
      </c>
      <c r="G13867" t="s">
        <v>45</v>
      </c>
      <c r="H13867" t="s">
        <v>2</v>
      </c>
      <c r="I13867" t="s">
        <v>37</v>
      </c>
      <c r="J13867">
        <v>2157</v>
      </c>
    </row>
    <row r="13868" spans="1:10" x14ac:dyDescent="0.25">
      <c r="A13868">
        <v>78</v>
      </c>
      <c r="B13868">
        <v>2018</v>
      </c>
      <c r="C13868" t="s">
        <v>41</v>
      </c>
      <c r="D13868" t="s">
        <v>59</v>
      </c>
      <c r="E13868" t="s">
        <v>35</v>
      </c>
      <c r="F13868">
        <v>1</v>
      </c>
      <c r="G13868" t="s">
        <v>45</v>
      </c>
      <c r="H13868" t="s">
        <v>2</v>
      </c>
      <c r="I13868" t="s">
        <v>51</v>
      </c>
      <c r="J13868">
        <v>2330.1999999999998</v>
      </c>
    </row>
    <row r="13869" spans="1:10" x14ac:dyDescent="0.25">
      <c r="A13869">
        <v>78</v>
      </c>
      <c r="B13869">
        <v>2018</v>
      </c>
      <c r="C13869" t="s">
        <v>41</v>
      </c>
      <c r="D13869" t="s">
        <v>59</v>
      </c>
      <c r="E13869" t="s">
        <v>35</v>
      </c>
      <c r="F13869">
        <v>2</v>
      </c>
      <c r="G13869" t="s">
        <v>45</v>
      </c>
      <c r="H13869" t="s">
        <v>2</v>
      </c>
      <c r="I13869" t="s">
        <v>51</v>
      </c>
      <c r="J13869">
        <v>2047.3</v>
      </c>
    </row>
    <row r="13870" spans="1:10" x14ac:dyDescent="0.25">
      <c r="A13870">
        <v>78</v>
      </c>
      <c r="B13870">
        <v>2018</v>
      </c>
      <c r="C13870" t="s">
        <v>41</v>
      </c>
      <c r="D13870" t="s">
        <v>59</v>
      </c>
      <c r="E13870" t="s">
        <v>35</v>
      </c>
      <c r="F13870">
        <v>3</v>
      </c>
      <c r="G13870" t="s">
        <v>38</v>
      </c>
      <c r="H13870" t="s">
        <v>2</v>
      </c>
      <c r="I13870" t="s">
        <v>37</v>
      </c>
      <c r="J13870">
        <v>2430</v>
      </c>
    </row>
    <row r="13871" spans="1:10" x14ac:dyDescent="0.25">
      <c r="A13871">
        <v>78</v>
      </c>
      <c r="B13871">
        <v>2018</v>
      </c>
      <c r="C13871" t="s">
        <v>41</v>
      </c>
      <c r="D13871" t="s">
        <v>59</v>
      </c>
      <c r="E13871" t="s">
        <v>35</v>
      </c>
      <c r="F13871">
        <v>4</v>
      </c>
      <c r="G13871" t="s">
        <v>38</v>
      </c>
      <c r="H13871" t="s">
        <v>46</v>
      </c>
      <c r="I13871" t="s">
        <v>37</v>
      </c>
      <c r="J13871">
        <v>2151.9</v>
      </c>
    </row>
    <row r="13872" spans="1:10" x14ac:dyDescent="0.25">
      <c r="A13872">
        <v>78</v>
      </c>
      <c r="B13872">
        <v>2018</v>
      </c>
      <c r="C13872" t="s">
        <v>41</v>
      </c>
      <c r="D13872" t="s">
        <v>59</v>
      </c>
      <c r="E13872" t="s">
        <v>35</v>
      </c>
      <c r="F13872">
        <v>5</v>
      </c>
      <c r="G13872" t="s">
        <v>38</v>
      </c>
      <c r="H13872" t="s">
        <v>46</v>
      </c>
      <c r="I13872" t="s">
        <v>37</v>
      </c>
      <c r="J13872">
        <v>2418.1</v>
      </c>
    </row>
    <row r="13873" spans="1:10" x14ac:dyDescent="0.25">
      <c r="A13873">
        <v>78</v>
      </c>
      <c r="B13873">
        <v>2018</v>
      </c>
      <c r="C13873" t="s">
        <v>41</v>
      </c>
      <c r="D13873" t="s">
        <v>59</v>
      </c>
      <c r="E13873" t="s">
        <v>35</v>
      </c>
      <c r="F13873">
        <v>6</v>
      </c>
      <c r="G13873" t="s">
        <v>38</v>
      </c>
      <c r="H13873" t="s">
        <v>46</v>
      </c>
      <c r="I13873" t="s">
        <v>37</v>
      </c>
      <c r="J13873">
        <v>2451.6</v>
      </c>
    </row>
    <row r="13874" spans="1:10" x14ac:dyDescent="0.25">
      <c r="A13874">
        <v>79</v>
      </c>
      <c r="B13874">
        <v>2017</v>
      </c>
      <c r="C13874" t="s">
        <v>41</v>
      </c>
      <c r="D13874" t="s">
        <v>58</v>
      </c>
      <c r="E13874" t="s">
        <v>35</v>
      </c>
      <c r="F13874">
        <v>1</v>
      </c>
      <c r="G13874" t="s">
        <v>45</v>
      </c>
      <c r="H13874" t="s">
        <v>46</v>
      </c>
      <c r="I13874" t="s">
        <v>51</v>
      </c>
      <c r="J13874">
        <v>2430.9</v>
      </c>
    </row>
    <row r="13875" spans="1:10" x14ac:dyDescent="0.25">
      <c r="A13875">
        <v>79</v>
      </c>
      <c r="B13875">
        <v>2017</v>
      </c>
      <c r="C13875" t="s">
        <v>41</v>
      </c>
      <c r="D13875" t="s">
        <v>58</v>
      </c>
      <c r="E13875" t="s">
        <v>35</v>
      </c>
      <c r="F13875">
        <v>2</v>
      </c>
      <c r="G13875" t="s">
        <v>38</v>
      </c>
      <c r="H13875" t="s">
        <v>2</v>
      </c>
      <c r="I13875" t="s">
        <v>51</v>
      </c>
      <c r="J13875">
        <v>1456.7</v>
      </c>
    </row>
    <row r="13876" spans="1:10" x14ac:dyDescent="0.25">
      <c r="A13876">
        <v>79</v>
      </c>
      <c r="B13876">
        <v>2017</v>
      </c>
      <c r="C13876" t="s">
        <v>41</v>
      </c>
      <c r="D13876" t="s">
        <v>58</v>
      </c>
      <c r="E13876" t="s">
        <v>35</v>
      </c>
      <c r="F13876">
        <v>3</v>
      </c>
      <c r="G13876" t="s">
        <v>45</v>
      </c>
      <c r="H13876" t="s">
        <v>46</v>
      </c>
      <c r="I13876" t="s">
        <v>51</v>
      </c>
      <c r="J13876">
        <v>2214.8000000000002</v>
      </c>
    </row>
    <row r="13877" spans="1:10" x14ac:dyDescent="0.25">
      <c r="A13877">
        <v>79</v>
      </c>
      <c r="B13877">
        <v>2017</v>
      </c>
      <c r="C13877" t="s">
        <v>41</v>
      </c>
      <c r="D13877" t="s">
        <v>58</v>
      </c>
      <c r="E13877" t="s">
        <v>35</v>
      </c>
      <c r="F13877">
        <v>4</v>
      </c>
      <c r="G13877" t="s">
        <v>38</v>
      </c>
      <c r="H13877" t="s">
        <v>46</v>
      </c>
      <c r="I13877" t="s">
        <v>51</v>
      </c>
      <c r="J13877">
        <v>2721</v>
      </c>
    </row>
    <row r="13878" spans="1:10" x14ac:dyDescent="0.25">
      <c r="A13878">
        <v>79</v>
      </c>
      <c r="B13878">
        <v>2017</v>
      </c>
      <c r="C13878" t="s">
        <v>41</v>
      </c>
      <c r="D13878" t="s">
        <v>58</v>
      </c>
      <c r="E13878" t="s">
        <v>35</v>
      </c>
      <c r="F13878">
        <v>5</v>
      </c>
      <c r="G13878" t="s">
        <v>38</v>
      </c>
      <c r="H13878" t="s">
        <v>46</v>
      </c>
      <c r="I13878" t="s">
        <v>51</v>
      </c>
      <c r="J13878">
        <v>2494.8000000000002</v>
      </c>
    </row>
    <row r="13879" spans="1:10" x14ac:dyDescent="0.25">
      <c r="A13879">
        <v>79</v>
      </c>
      <c r="B13879">
        <v>2017</v>
      </c>
      <c r="C13879" t="s">
        <v>41</v>
      </c>
      <c r="D13879" t="s">
        <v>58</v>
      </c>
      <c r="E13879" t="s">
        <v>35</v>
      </c>
      <c r="F13879">
        <v>6</v>
      </c>
      <c r="G13879" t="s">
        <v>45</v>
      </c>
      <c r="H13879" t="s">
        <v>2</v>
      </c>
      <c r="I13879" t="s">
        <v>51</v>
      </c>
      <c r="J13879">
        <v>2301.3000000000002</v>
      </c>
    </row>
    <row r="13880" spans="1:10" x14ac:dyDescent="0.25">
      <c r="A13880">
        <v>79</v>
      </c>
      <c r="B13880">
        <v>2017</v>
      </c>
      <c r="C13880" t="s">
        <v>41</v>
      </c>
      <c r="D13880" t="s">
        <v>59</v>
      </c>
      <c r="E13880" t="s">
        <v>35</v>
      </c>
      <c r="F13880">
        <v>1</v>
      </c>
      <c r="G13880" t="s">
        <v>38</v>
      </c>
      <c r="H13880" t="s">
        <v>2</v>
      </c>
      <c r="I13880" t="s">
        <v>37</v>
      </c>
      <c r="J13880">
        <v>1986.1</v>
      </c>
    </row>
    <row r="13881" spans="1:10" x14ac:dyDescent="0.25">
      <c r="A13881">
        <v>79</v>
      </c>
      <c r="B13881">
        <v>2017</v>
      </c>
      <c r="C13881" t="s">
        <v>41</v>
      </c>
      <c r="D13881" t="s">
        <v>59</v>
      </c>
      <c r="E13881" t="s">
        <v>35</v>
      </c>
      <c r="F13881">
        <v>2</v>
      </c>
      <c r="G13881" t="s">
        <v>38</v>
      </c>
      <c r="H13881" t="s">
        <v>46</v>
      </c>
      <c r="I13881" t="s">
        <v>51</v>
      </c>
      <c r="J13881">
        <v>1608.6</v>
      </c>
    </row>
    <row r="13882" spans="1:10" x14ac:dyDescent="0.25">
      <c r="A13882">
        <v>79</v>
      </c>
      <c r="B13882">
        <v>2017</v>
      </c>
      <c r="C13882" t="s">
        <v>41</v>
      </c>
      <c r="D13882" t="s">
        <v>59</v>
      </c>
      <c r="E13882" t="s">
        <v>35</v>
      </c>
      <c r="F13882">
        <v>3</v>
      </c>
      <c r="G13882" t="s">
        <v>38</v>
      </c>
      <c r="H13882" t="s">
        <v>46</v>
      </c>
      <c r="I13882" t="s">
        <v>51</v>
      </c>
      <c r="J13882">
        <v>1974.6</v>
      </c>
    </row>
    <row r="13883" spans="1:10" x14ac:dyDescent="0.25">
      <c r="A13883">
        <v>79</v>
      </c>
      <c r="B13883">
        <v>2017</v>
      </c>
      <c r="C13883" t="s">
        <v>41</v>
      </c>
      <c r="D13883" t="s">
        <v>59</v>
      </c>
      <c r="E13883" t="s">
        <v>35</v>
      </c>
      <c r="F13883">
        <v>4</v>
      </c>
      <c r="G13883" t="s">
        <v>38</v>
      </c>
      <c r="H13883" t="s">
        <v>2</v>
      </c>
      <c r="I13883" t="s">
        <v>37</v>
      </c>
      <c r="J13883">
        <v>1469.8</v>
      </c>
    </row>
    <row r="13884" spans="1:10" x14ac:dyDescent="0.25">
      <c r="A13884">
        <v>79</v>
      </c>
      <c r="B13884">
        <v>2017</v>
      </c>
      <c r="C13884" t="s">
        <v>41</v>
      </c>
      <c r="D13884" t="s">
        <v>59</v>
      </c>
      <c r="E13884" t="s">
        <v>35</v>
      </c>
      <c r="F13884">
        <v>5</v>
      </c>
      <c r="G13884" t="s">
        <v>45</v>
      </c>
      <c r="H13884" t="s">
        <v>46</v>
      </c>
      <c r="I13884" t="s">
        <v>51</v>
      </c>
      <c r="J13884">
        <v>1854.1</v>
      </c>
    </row>
    <row r="13885" spans="1:10" x14ac:dyDescent="0.25">
      <c r="A13885">
        <v>79</v>
      </c>
      <c r="B13885">
        <v>2017</v>
      </c>
      <c r="C13885" t="s">
        <v>41</v>
      </c>
      <c r="D13885" t="s">
        <v>59</v>
      </c>
      <c r="E13885" t="s">
        <v>35</v>
      </c>
      <c r="F13885">
        <v>6</v>
      </c>
      <c r="G13885" t="s">
        <v>45</v>
      </c>
      <c r="H13885" t="s">
        <v>46</v>
      </c>
      <c r="I13885" t="s">
        <v>37</v>
      </c>
      <c r="J13885">
        <v>1923.1</v>
      </c>
    </row>
    <row r="13886" spans="1:10" x14ac:dyDescent="0.25">
      <c r="A13886">
        <v>79</v>
      </c>
      <c r="B13886">
        <v>2018</v>
      </c>
      <c r="C13886" t="s">
        <v>41</v>
      </c>
      <c r="D13886" t="s">
        <v>58</v>
      </c>
      <c r="E13886" t="s">
        <v>35</v>
      </c>
      <c r="F13886">
        <v>1</v>
      </c>
      <c r="G13886" t="s">
        <v>38</v>
      </c>
      <c r="H13886" t="s">
        <v>2</v>
      </c>
      <c r="I13886" t="s">
        <v>37</v>
      </c>
      <c r="J13886">
        <v>2827.3</v>
      </c>
    </row>
    <row r="13887" spans="1:10" x14ac:dyDescent="0.25">
      <c r="A13887">
        <v>79</v>
      </c>
      <c r="B13887">
        <v>2018</v>
      </c>
      <c r="C13887" t="s">
        <v>41</v>
      </c>
      <c r="D13887" t="s">
        <v>58</v>
      </c>
      <c r="E13887" t="s">
        <v>35</v>
      </c>
      <c r="F13887">
        <v>2</v>
      </c>
      <c r="G13887" t="s">
        <v>45</v>
      </c>
      <c r="H13887" t="s">
        <v>2</v>
      </c>
      <c r="I13887" t="s">
        <v>37</v>
      </c>
      <c r="J13887">
        <v>2566.9</v>
      </c>
    </row>
    <row r="13888" spans="1:10" x14ac:dyDescent="0.25">
      <c r="A13888">
        <v>79</v>
      </c>
      <c r="B13888">
        <v>2018</v>
      </c>
      <c r="C13888" t="s">
        <v>41</v>
      </c>
      <c r="D13888" t="s">
        <v>58</v>
      </c>
      <c r="E13888" t="s">
        <v>35</v>
      </c>
      <c r="F13888">
        <v>3</v>
      </c>
      <c r="G13888" t="s">
        <v>38</v>
      </c>
      <c r="H13888" t="s">
        <v>2</v>
      </c>
      <c r="I13888" t="s">
        <v>51</v>
      </c>
      <c r="J13888">
        <v>2139.9</v>
      </c>
    </row>
    <row r="13889" spans="1:10" x14ac:dyDescent="0.25">
      <c r="A13889">
        <v>79</v>
      </c>
      <c r="B13889">
        <v>2018</v>
      </c>
      <c r="C13889" t="s">
        <v>41</v>
      </c>
      <c r="D13889" t="s">
        <v>58</v>
      </c>
      <c r="E13889" t="s">
        <v>35</v>
      </c>
      <c r="F13889">
        <v>4</v>
      </c>
      <c r="G13889" t="s">
        <v>45</v>
      </c>
      <c r="H13889" t="s">
        <v>2</v>
      </c>
      <c r="I13889" t="s">
        <v>37</v>
      </c>
      <c r="J13889">
        <v>1781.8</v>
      </c>
    </row>
    <row r="13890" spans="1:10" x14ac:dyDescent="0.25">
      <c r="A13890">
        <v>79</v>
      </c>
      <c r="B13890">
        <v>2018</v>
      </c>
      <c r="C13890" t="s">
        <v>41</v>
      </c>
      <c r="D13890" t="s">
        <v>58</v>
      </c>
      <c r="E13890" t="s">
        <v>35</v>
      </c>
      <c r="F13890">
        <v>5</v>
      </c>
      <c r="G13890" t="s">
        <v>45</v>
      </c>
      <c r="H13890" t="s">
        <v>2</v>
      </c>
      <c r="I13890" t="s">
        <v>51</v>
      </c>
      <c r="J13890">
        <v>2195.5</v>
      </c>
    </row>
    <row r="13891" spans="1:10" x14ac:dyDescent="0.25">
      <c r="A13891">
        <v>79</v>
      </c>
      <c r="B13891">
        <v>2018</v>
      </c>
      <c r="C13891" t="s">
        <v>41</v>
      </c>
      <c r="D13891" t="s">
        <v>58</v>
      </c>
      <c r="E13891" t="s">
        <v>35</v>
      </c>
      <c r="F13891">
        <v>6</v>
      </c>
      <c r="G13891" t="s">
        <v>45</v>
      </c>
      <c r="H13891" t="s">
        <v>2</v>
      </c>
      <c r="I13891" t="s">
        <v>37</v>
      </c>
      <c r="J13891">
        <v>1723.8</v>
      </c>
    </row>
    <row r="13892" spans="1:10" x14ac:dyDescent="0.25">
      <c r="A13892">
        <v>79</v>
      </c>
      <c r="B13892">
        <v>2018</v>
      </c>
      <c r="C13892" t="s">
        <v>41</v>
      </c>
      <c r="D13892" t="s">
        <v>59</v>
      </c>
      <c r="E13892" t="s">
        <v>35</v>
      </c>
      <c r="F13892">
        <v>1</v>
      </c>
      <c r="G13892" t="s">
        <v>38</v>
      </c>
      <c r="H13892" t="s">
        <v>2</v>
      </c>
      <c r="I13892" t="s">
        <v>37</v>
      </c>
      <c r="J13892">
        <v>1910.4</v>
      </c>
    </row>
    <row r="13893" spans="1:10" x14ac:dyDescent="0.25">
      <c r="A13893">
        <v>79</v>
      </c>
      <c r="B13893">
        <v>2018</v>
      </c>
      <c r="C13893" t="s">
        <v>41</v>
      </c>
      <c r="D13893" t="s">
        <v>59</v>
      </c>
      <c r="E13893" t="s">
        <v>35</v>
      </c>
      <c r="F13893">
        <v>2</v>
      </c>
      <c r="G13893" t="s">
        <v>45</v>
      </c>
      <c r="H13893" t="s">
        <v>46</v>
      </c>
      <c r="I13893" t="s">
        <v>37</v>
      </c>
      <c r="J13893">
        <v>1757.4</v>
      </c>
    </row>
    <row r="13894" spans="1:10" x14ac:dyDescent="0.25">
      <c r="A13894">
        <v>79</v>
      </c>
      <c r="B13894">
        <v>2018</v>
      </c>
      <c r="C13894" t="s">
        <v>41</v>
      </c>
      <c r="D13894" t="s">
        <v>59</v>
      </c>
      <c r="E13894" t="s">
        <v>35</v>
      </c>
      <c r="F13894">
        <v>3</v>
      </c>
      <c r="G13894" t="s">
        <v>45</v>
      </c>
      <c r="H13894" t="s">
        <v>2</v>
      </c>
      <c r="I13894" t="s">
        <v>51</v>
      </c>
      <c r="J13894">
        <v>2138.9</v>
      </c>
    </row>
    <row r="13895" spans="1:10" x14ac:dyDescent="0.25">
      <c r="A13895">
        <v>79</v>
      </c>
      <c r="B13895">
        <v>2018</v>
      </c>
      <c r="C13895" t="s">
        <v>41</v>
      </c>
      <c r="D13895" t="s">
        <v>59</v>
      </c>
      <c r="E13895" t="s">
        <v>35</v>
      </c>
      <c r="F13895">
        <v>4</v>
      </c>
      <c r="G13895" t="s">
        <v>45</v>
      </c>
      <c r="H13895" t="s">
        <v>2</v>
      </c>
      <c r="I13895" t="s">
        <v>37</v>
      </c>
      <c r="J13895">
        <v>1556</v>
      </c>
    </row>
    <row r="13896" spans="1:10" x14ac:dyDescent="0.25">
      <c r="A13896">
        <v>79</v>
      </c>
      <c r="B13896">
        <v>2018</v>
      </c>
      <c r="C13896" t="s">
        <v>41</v>
      </c>
      <c r="D13896" t="s">
        <v>59</v>
      </c>
      <c r="E13896" t="s">
        <v>35</v>
      </c>
      <c r="F13896">
        <v>5</v>
      </c>
      <c r="G13896" t="s">
        <v>38</v>
      </c>
      <c r="H13896" t="s">
        <v>46</v>
      </c>
      <c r="I13896" t="s">
        <v>37</v>
      </c>
      <c r="J13896">
        <v>2489.1</v>
      </c>
    </row>
    <row r="13897" spans="1:10" x14ac:dyDescent="0.25">
      <c r="A13897">
        <v>79</v>
      </c>
      <c r="B13897">
        <v>2018</v>
      </c>
      <c r="C13897" t="s">
        <v>41</v>
      </c>
      <c r="D13897" t="s">
        <v>59</v>
      </c>
      <c r="E13897" t="s">
        <v>35</v>
      </c>
      <c r="F13897">
        <v>6</v>
      </c>
      <c r="G13897" t="s">
        <v>38</v>
      </c>
      <c r="H13897" t="s">
        <v>46</v>
      </c>
      <c r="I13897" t="s">
        <v>37</v>
      </c>
      <c r="J13897">
        <v>2046.1</v>
      </c>
    </row>
    <row r="13898" spans="1:10" x14ac:dyDescent="0.25">
      <c r="A13898">
        <v>80</v>
      </c>
      <c r="B13898">
        <v>2017</v>
      </c>
      <c r="C13898" t="s">
        <v>41</v>
      </c>
      <c r="D13898" t="s">
        <v>58</v>
      </c>
      <c r="E13898" t="s">
        <v>35</v>
      </c>
      <c r="F13898">
        <v>1</v>
      </c>
      <c r="G13898" t="s">
        <v>38</v>
      </c>
      <c r="H13898" t="s">
        <v>46</v>
      </c>
      <c r="I13898" t="s">
        <v>51</v>
      </c>
      <c r="J13898">
        <v>2529.3000000000002</v>
      </c>
    </row>
    <row r="13899" spans="1:10" x14ac:dyDescent="0.25">
      <c r="A13899">
        <v>80</v>
      </c>
      <c r="B13899">
        <v>2017</v>
      </c>
      <c r="C13899" t="s">
        <v>41</v>
      </c>
      <c r="D13899" t="s">
        <v>58</v>
      </c>
      <c r="E13899" t="s">
        <v>35</v>
      </c>
      <c r="F13899">
        <v>2</v>
      </c>
      <c r="G13899" t="s">
        <v>38</v>
      </c>
      <c r="H13899" t="s">
        <v>46</v>
      </c>
      <c r="I13899" t="s">
        <v>37</v>
      </c>
      <c r="J13899">
        <v>2225.6</v>
      </c>
    </row>
    <row r="13900" spans="1:10" x14ac:dyDescent="0.25">
      <c r="A13900">
        <v>80</v>
      </c>
      <c r="B13900">
        <v>2017</v>
      </c>
      <c r="C13900" t="s">
        <v>41</v>
      </c>
      <c r="D13900" t="s">
        <v>58</v>
      </c>
      <c r="E13900" t="s">
        <v>35</v>
      </c>
      <c r="F13900">
        <v>3</v>
      </c>
      <c r="G13900" t="s">
        <v>45</v>
      </c>
      <c r="H13900" t="s">
        <v>2</v>
      </c>
      <c r="I13900" t="s">
        <v>51</v>
      </c>
      <c r="J13900">
        <v>2169.8000000000002</v>
      </c>
    </row>
    <row r="13901" spans="1:10" x14ac:dyDescent="0.25">
      <c r="A13901">
        <v>80</v>
      </c>
      <c r="B13901">
        <v>2017</v>
      </c>
      <c r="C13901" t="s">
        <v>41</v>
      </c>
      <c r="D13901" t="s">
        <v>58</v>
      </c>
      <c r="E13901" t="s">
        <v>35</v>
      </c>
      <c r="F13901">
        <v>4</v>
      </c>
      <c r="G13901" t="s">
        <v>38</v>
      </c>
      <c r="H13901" t="s">
        <v>46</v>
      </c>
      <c r="I13901" t="s">
        <v>51</v>
      </c>
      <c r="J13901">
        <v>2478.1999999999998</v>
      </c>
    </row>
    <row r="13902" spans="1:10" x14ac:dyDescent="0.25">
      <c r="A13902">
        <v>80</v>
      </c>
      <c r="B13902">
        <v>2017</v>
      </c>
      <c r="C13902" t="s">
        <v>41</v>
      </c>
      <c r="D13902" t="s">
        <v>58</v>
      </c>
      <c r="E13902" t="s">
        <v>35</v>
      </c>
      <c r="F13902">
        <v>5</v>
      </c>
      <c r="G13902" t="s">
        <v>38</v>
      </c>
      <c r="H13902" t="s">
        <v>46</v>
      </c>
      <c r="I13902" t="s">
        <v>51</v>
      </c>
      <c r="J13902">
        <v>2334.8000000000002</v>
      </c>
    </row>
    <row r="13903" spans="1:10" x14ac:dyDescent="0.25">
      <c r="A13903">
        <v>80</v>
      </c>
      <c r="B13903">
        <v>2017</v>
      </c>
      <c r="C13903" t="s">
        <v>41</v>
      </c>
      <c r="D13903" t="s">
        <v>58</v>
      </c>
      <c r="E13903" t="s">
        <v>35</v>
      </c>
      <c r="F13903">
        <v>6</v>
      </c>
      <c r="G13903" t="s">
        <v>45</v>
      </c>
      <c r="H13903" t="s">
        <v>46</v>
      </c>
      <c r="I13903" t="s">
        <v>51</v>
      </c>
      <c r="J13903">
        <v>2780.5</v>
      </c>
    </row>
    <row r="13904" spans="1:10" x14ac:dyDescent="0.25">
      <c r="A13904">
        <v>80</v>
      </c>
      <c r="B13904">
        <v>2017</v>
      </c>
      <c r="C13904" t="s">
        <v>41</v>
      </c>
      <c r="D13904" t="s">
        <v>59</v>
      </c>
      <c r="E13904" t="s">
        <v>35</v>
      </c>
      <c r="F13904">
        <v>1</v>
      </c>
      <c r="G13904" t="s">
        <v>38</v>
      </c>
      <c r="H13904" t="s">
        <v>46</v>
      </c>
      <c r="I13904" t="s">
        <v>51</v>
      </c>
      <c r="J13904">
        <v>2629.1</v>
      </c>
    </row>
    <row r="13905" spans="1:10" x14ac:dyDescent="0.25">
      <c r="A13905">
        <v>80</v>
      </c>
      <c r="B13905">
        <v>2017</v>
      </c>
      <c r="C13905" t="s">
        <v>41</v>
      </c>
      <c r="D13905" t="s">
        <v>59</v>
      </c>
      <c r="E13905" t="s">
        <v>35</v>
      </c>
      <c r="F13905">
        <v>2</v>
      </c>
      <c r="G13905" t="s">
        <v>38</v>
      </c>
      <c r="H13905" t="s">
        <v>2</v>
      </c>
      <c r="I13905" t="s">
        <v>51</v>
      </c>
      <c r="J13905">
        <v>1411.9</v>
      </c>
    </row>
    <row r="13906" spans="1:10" x14ac:dyDescent="0.25">
      <c r="A13906">
        <v>80</v>
      </c>
      <c r="B13906">
        <v>2017</v>
      </c>
      <c r="C13906" t="s">
        <v>41</v>
      </c>
      <c r="D13906" t="s">
        <v>59</v>
      </c>
      <c r="E13906" t="s">
        <v>35</v>
      </c>
      <c r="F13906">
        <v>3</v>
      </c>
      <c r="G13906" t="s">
        <v>45</v>
      </c>
      <c r="H13906" t="s">
        <v>46</v>
      </c>
      <c r="I13906" t="s">
        <v>51</v>
      </c>
      <c r="J13906">
        <v>2184.4</v>
      </c>
    </row>
    <row r="13907" spans="1:10" x14ac:dyDescent="0.25">
      <c r="A13907">
        <v>80</v>
      </c>
      <c r="B13907">
        <v>2017</v>
      </c>
      <c r="C13907" t="s">
        <v>41</v>
      </c>
      <c r="D13907" t="s">
        <v>59</v>
      </c>
      <c r="E13907" t="s">
        <v>35</v>
      </c>
      <c r="F13907">
        <v>4</v>
      </c>
      <c r="G13907" t="s">
        <v>45</v>
      </c>
      <c r="H13907" t="s">
        <v>2</v>
      </c>
      <c r="I13907" t="s">
        <v>37</v>
      </c>
      <c r="J13907">
        <v>2084.9</v>
      </c>
    </row>
    <row r="13908" spans="1:10" x14ac:dyDescent="0.25">
      <c r="A13908">
        <v>80</v>
      </c>
      <c r="B13908">
        <v>2017</v>
      </c>
      <c r="C13908" t="s">
        <v>41</v>
      </c>
      <c r="D13908" t="s">
        <v>59</v>
      </c>
      <c r="E13908" t="s">
        <v>35</v>
      </c>
      <c r="F13908">
        <v>5</v>
      </c>
      <c r="G13908" t="s">
        <v>45</v>
      </c>
      <c r="H13908" t="s">
        <v>46</v>
      </c>
      <c r="I13908" t="s">
        <v>37</v>
      </c>
      <c r="J13908">
        <v>1870.5</v>
      </c>
    </row>
    <row r="13909" spans="1:10" x14ac:dyDescent="0.25">
      <c r="A13909">
        <v>80</v>
      </c>
      <c r="B13909">
        <v>2017</v>
      </c>
      <c r="C13909" t="s">
        <v>41</v>
      </c>
      <c r="D13909" t="s">
        <v>59</v>
      </c>
      <c r="E13909" t="s">
        <v>35</v>
      </c>
      <c r="F13909">
        <v>6</v>
      </c>
      <c r="G13909" t="s">
        <v>38</v>
      </c>
      <c r="H13909" t="s">
        <v>2</v>
      </c>
      <c r="I13909" t="s">
        <v>51</v>
      </c>
      <c r="J13909">
        <v>2244.1999999999998</v>
      </c>
    </row>
    <row r="13910" spans="1:10" x14ac:dyDescent="0.25">
      <c r="A13910">
        <v>80</v>
      </c>
      <c r="B13910">
        <v>2018</v>
      </c>
      <c r="C13910" t="s">
        <v>41</v>
      </c>
      <c r="D13910" t="s">
        <v>58</v>
      </c>
      <c r="E13910" t="s">
        <v>35</v>
      </c>
      <c r="F13910">
        <v>1</v>
      </c>
      <c r="G13910" t="s">
        <v>45</v>
      </c>
      <c r="H13910" t="s">
        <v>2</v>
      </c>
      <c r="I13910" t="s">
        <v>37</v>
      </c>
      <c r="J13910">
        <v>2890.6</v>
      </c>
    </row>
    <row r="13911" spans="1:10" x14ac:dyDescent="0.25">
      <c r="A13911">
        <v>80</v>
      </c>
      <c r="B13911">
        <v>2018</v>
      </c>
      <c r="C13911" t="s">
        <v>41</v>
      </c>
      <c r="D13911" t="s">
        <v>58</v>
      </c>
      <c r="E13911" t="s">
        <v>35</v>
      </c>
      <c r="F13911">
        <v>2</v>
      </c>
      <c r="G13911" t="s">
        <v>45</v>
      </c>
      <c r="H13911" t="s">
        <v>2</v>
      </c>
      <c r="I13911" t="s">
        <v>51</v>
      </c>
      <c r="J13911">
        <v>1869.9</v>
      </c>
    </row>
    <row r="13912" spans="1:10" x14ac:dyDescent="0.25">
      <c r="A13912">
        <v>80</v>
      </c>
      <c r="B13912">
        <v>2018</v>
      </c>
      <c r="C13912" t="s">
        <v>41</v>
      </c>
      <c r="D13912" t="s">
        <v>58</v>
      </c>
      <c r="E13912" t="s">
        <v>35</v>
      </c>
      <c r="F13912">
        <v>3</v>
      </c>
      <c r="G13912" t="s">
        <v>38</v>
      </c>
      <c r="H13912" t="s">
        <v>2</v>
      </c>
      <c r="I13912" t="s">
        <v>51</v>
      </c>
      <c r="J13912">
        <v>1505.8</v>
      </c>
    </row>
    <row r="13913" spans="1:10" x14ac:dyDescent="0.25">
      <c r="A13913">
        <v>80</v>
      </c>
      <c r="B13913">
        <v>2018</v>
      </c>
      <c r="C13913" t="s">
        <v>41</v>
      </c>
      <c r="D13913" t="s">
        <v>58</v>
      </c>
      <c r="E13913" t="s">
        <v>35</v>
      </c>
      <c r="F13913">
        <v>4</v>
      </c>
      <c r="G13913" t="s">
        <v>38</v>
      </c>
      <c r="H13913" t="s">
        <v>46</v>
      </c>
      <c r="I13913" t="s">
        <v>51</v>
      </c>
      <c r="J13913">
        <v>2166</v>
      </c>
    </row>
    <row r="13914" spans="1:10" x14ac:dyDescent="0.25">
      <c r="A13914">
        <v>80</v>
      </c>
      <c r="B13914">
        <v>2018</v>
      </c>
      <c r="C13914" t="s">
        <v>41</v>
      </c>
      <c r="D13914" t="s">
        <v>58</v>
      </c>
      <c r="E13914" t="s">
        <v>35</v>
      </c>
      <c r="F13914">
        <v>5</v>
      </c>
      <c r="G13914" t="s">
        <v>45</v>
      </c>
      <c r="H13914" t="s">
        <v>2</v>
      </c>
      <c r="I13914" t="s">
        <v>37</v>
      </c>
      <c r="J13914">
        <v>2674.8</v>
      </c>
    </row>
    <row r="13915" spans="1:10" x14ac:dyDescent="0.25">
      <c r="A13915">
        <v>80</v>
      </c>
      <c r="B13915">
        <v>2018</v>
      </c>
      <c r="C13915" t="s">
        <v>41</v>
      </c>
      <c r="D13915" t="s">
        <v>58</v>
      </c>
      <c r="E13915" t="s">
        <v>35</v>
      </c>
      <c r="F13915">
        <v>6</v>
      </c>
      <c r="G13915" t="s">
        <v>38</v>
      </c>
      <c r="H13915" t="s">
        <v>46</v>
      </c>
      <c r="I13915" t="s">
        <v>51</v>
      </c>
      <c r="J13915">
        <v>2534.5</v>
      </c>
    </row>
    <row r="13916" spans="1:10" x14ac:dyDescent="0.25">
      <c r="A13916">
        <v>80</v>
      </c>
      <c r="B13916">
        <v>2018</v>
      </c>
      <c r="C13916" t="s">
        <v>41</v>
      </c>
      <c r="D13916" t="s">
        <v>59</v>
      </c>
      <c r="E13916" t="s">
        <v>35</v>
      </c>
      <c r="F13916">
        <v>1</v>
      </c>
      <c r="G13916" t="s">
        <v>38</v>
      </c>
      <c r="H13916" t="s">
        <v>46</v>
      </c>
      <c r="I13916" t="s">
        <v>37</v>
      </c>
      <c r="J13916">
        <v>2031.8</v>
      </c>
    </row>
    <row r="13917" spans="1:10" x14ac:dyDescent="0.25">
      <c r="A13917">
        <v>80</v>
      </c>
      <c r="B13917">
        <v>2018</v>
      </c>
      <c r="C13917" t="s">
        <v>41</v>
      </c>
      <c r="D13917" t="s">
        <v>59</v>
      </c>
      <c r="E13917" t="s">
        <v>35</v>
      </c>
      <c r="F13917">
        <v>2</v>
      </c>
      <c r="G13917" t="s">
        <v>38</v>
      </c>
      <c r="H13917" t="s">
        <v>46</v>
      </c>
      <c r="I13917" t="s">
        <v>51</v>
      </c>
      <c r="J13917">
        <v>1674</v>
      </c>
    </row>
    <row r="13918" spans="1:10" x14ac:dyDescent="0.25">
      <c r="A13918">
        <v>80</v>
      </c>
      <c r="B13918">
        <v>2018</v>
      </c>
      <c r="C13918" t="s">
        <v>41</v>
      </c>
      <c r="D13918" t="s">
        <v>59</v>
      </c>
      <c r="E13918" t="s">
        <v>35</v>
      </c>
      <c r="F13918">
        <v>3</v>
      </c>
      <c r="G13918" t="s">
        <v>45</v>
      </c>
      <c r="H13918" t="s">
        <v>46</v>
      </c>
      <c r="I13918" t="s">
        <v>37</v>
      </c>
      <c r="J13918">
        <v>2639.2</v>
      </c>
    </row>
    <row r="13919" spans="1:10" x14ac:dyDescent="0.25">
      <c r="A13919">
        <v>80</v>
      </c>
      <c r="B13919">
        <v>2018</v>
      </c>
      <c r="C13919" t="s">
        <v>41</v>
      </c>
      <c r="D13919" t="s">
        <v>59</v>
      </c>
      <c r="E13919" t="s">
        <v>35</v>
      </c>
      <c r="F13919">
        <v>4</v>
      </c>
      <c r="G13919" t="s">
        <v>38</v>
      </c>
      <c r="H13919" t="s">
        <v>2</v>
      </c>
      <c r="I13919" t="s">
        <v>37</v>
      </c>
      <c r="J13919">
        <v>2616.6999999999998</v>
      </c>
    </row>
    <row r="13920" spans="1:10" x14ac:dyDescent="0.25">
      <c r="A13920">
        <v>80</v>
      </c>
      <c r="B13920">
        <v>2018</v>
      </c>
      <c r="C13920" t="s">
        <v>41</v>
      </c>
      <c r="D13920" t="s">
        <v>59</v>
      </c>
      <c r="E13920" t="s">
        <v>35</v>
      </c>
      <c r="F13920">
        <v>5</v>
      </c>
      <c r="G13920" t="s">
        <v>45</v>
      </c>
      <c r="H13920" t="s">
        <v>2</v>
      </c>
      <c r="I13920" t="s">
        <v>51</v>
      </c>
      <c r="J13920">
        <v>2477.5</v>
      </c>
    </row>
    <row r="13921" spans="1:10" x14ac:dyDescent="0.25">
      <c r="A13921">
        <v>80</v>
      </c>
      <c r="B13921">
        <v>2018</v>
      </c>
      <c r="C13921" t="s">
        <v>41</v>
      </c>
      <c r="D13921" t="s">
        <v>59</v>
      </c>
      <c r="E13921" t="s">
        <v>35</v>
      </c>
      <c r="F13921">
        <v>6</v>
      </c>
      <c r="G13921" t="s">
        <v>45</v>
      </c>
      <c r="H13921" t="s">
        <v>2</v>
      </c>
      <c r="I13921" t="s">
        <v>51</v>
      </c>
      <c r="J13921">
        <v>2677</v>
      </c>
    </row>
    <row r="13922" spans="1:10" x14ac:dyDescent="0.25">
      <c r="A13922">
        <v>81</v>
      </c>
      <c r="B13922">
        <v>2017</v>
      </c>
      <c r="C13922" t="s">
        <v>41</v>
      </c>
      <c r="D13922" t="s">
        <v>58</v>
      </c>
      <c r="E13922" t="s">
        <v>35</v>
      </c>
      <c r="F13922">
        <v>1</v>
      </c>
      <c r="G13922" t="s">
        <v>38</v>
      </c>
      <c r="H13922" t="s">
        <v>46</v>
      </c>
      <c r="I13922" t="s">
        <v>51</v>
      </c>
      <c r="J13922">
        <v>2423.3000000000002</v>
      </c>
    </row>
    <row r="13923" spans="1:10" x14ac:dyDescent="0.25">
      <c r="A13923">
        <v>81</v>
      </c>
      <c r="B13923">
        <v>2017</v>
      </c>
      <c r="C13923" t="s">
        <v>41</v>
      </c>
      <c r="D13923" t="s">
        <v>58</v>
      </c>
      <c r="E13923" t="s">
        <v>35</v>
      </c>
      <c r="F13923">
        <v>2</v>
      </c>
      <c r="G13923" t="s">
        <v>38</v>
      </c>
      <c r="H13923" t="s">
        <v>46</v>
      </c>
      <c r="I13923" t="s">
        <v>51</v>
      </c>
      <c r="J13923">
        <v>2206.1999999999998</v>
      </c>
    </row>
    <row r="13924" spans="1:10" x14ac:dyDescent="0.25">
      <c r="A13924">
        <v>81</v>
      </c>
      <c r="B13924">
        <v>2017</v>
      </c>
      <c r="C13924" t="s">
        <v>41</v>
      </c>
      <c r="D13924" t="s">
        <v>58</v>
      </c>
      <c r="E13924" t="s">
        <v>35</v>
      </c>
      <c r="F13924">
        <v>3</v>
      </c>
      <c r="G13924" t="s">
        <v>45</v>
      </c>
      <c r="H13924" t="s">
        <v>2</v>
      </c>
      <c r="I13924" t="s">
        <v>51</v>
      </c>
      <c r="J13924">
        <v>2110.3000000000002</v>
      </c>
    </row>
    <row r="13925" spans="1:10" x14ac:dyDescent="0.25">
      <c r="A13925">
        <v>81</v>
      </c>
      <c r="B13925">
        <v>2017</v>
      </c>
      <c r="C13925" t="s">
        <v>41</v>
      </c>
      <c r="D13925" t="s">
        <v>58</v>
      </c>
      <c r="E13925" t="s">
        <v>35</v>
      </c>
      <c r="F13925">
        <v>4</v>
      </c>
      <c r="G13925" t="s">
        <v>38</v>
      </c>
      <c r="H13925" t="s">
        <v>2</v>
      </c>
      <c r="I13925" t="s">
        <v>37</v>
      </c>
      <c r="J13925">
        <v>2246.4</v>
      </c>
    </row>
    <row r="13926" spans="1:10" x14ac:dyDescent="0.25">
      <c r="A13926">
        <v>81</v>
      </c>
      <c r="B13926">
        <v>2017</v>
      </c>
      <c r="C13926" t="s">
        <v>41</v>
      </c>
      <c r="D13926" t="s">
        <v>58</v>
      </c>
      <c r="E13926" t="s">
        <v>35</v>
      </c>
      <c r="F13926">
        <v>5</v>
      </c>
      <c r="G13926" t="s">
        <v>45</v>
      </c>
      <c r="H13926" t="s">
        <v>46</v>
      </c>
      <c r="I13926" t="s">
        <v>51</v>
      </c>
      <c r="J13926">
        <v>2110.4</v>
      </c>
    </row>
    <row r="13927" spans="1:10" x14ac:dyDescent="0.25">
      <c r="A13927">
        <v>81</v>
      </c>
      <c r="B13927">
        <v>2017</v>
      </c>
      <c r="C13927" t="s">
        <v>41</v>
      </c>
      <c r="D13927" t="s">
        <v>58</v>
      </c>
      <c r="E13927" t="s">
        <v>35</v>
      </c>
      <c r="F13927">
        <v>6</v>
      </c>
      <c r="G13927" t="s">
        <v>38</v>
      </c>
      <c r="H13927" t="s">
        <v>2</v>
      </c>
      <c r="I13927" t="s">
        <v>51</v>
      </c>
      <c r="J13927">
        <v>1750</v>
      </c>
    </row>
    <row r="13928" spans="1:10" x14ac:dyDescent="0.25">
      <c r="A13928">
        <v>81</v>
      </c>
      <c r="B13928">
        <v>2017</v>
      </c>
      <c r="C13928" t="s">
        <v>41</v>
      </c>
      <c r="D13928" t="s">
        <v>59</v>
      </c>
      <c r="E13928" t="s">
        <v>35</v>
      </c>
      <c r="F13928">
        <v>1</v>
      </c>
      <c r="G13928" t="s">
        <v>45</v>
      </c>
      <c r="H13928" t="s">
        <v>46</v>
      </c>
      <c r="I13928" t="s">
        <v>37</v>
      </c>
      <c r="J13928">
        <v>2230.1999999999998</v>
      </c>
    </row>
    <row r="13929" spans="1:10" x14ac:dyDescent="0.25">
      <c r="A13929">
        <v>81</v>
      </c>
      <c r="B13929">
        <v>2017</v>
      </c>
      <c r="C13929" t="s">
        <v>41</v>
      </c>
      <c r="D13929" t="s">
        <v>59</v>
      </c>
      <c r="E13929" t="s">
        <v>35</v>
      </c>
      <c r="F13929">
        <v>2</v>
      </c>
      <c r="G13929" t="s">
        <v>38</v>
      </c>
      <c r="H13929" t="s">
        <v>2</v>
      </c>
      <c r="I13929" t="s">
        <v>37</v>
      </c>
      <c r="J13929">
        <v>1520.7</v>
      </c>
    </row>
    <row r="13930" spans="1:10" x14ac:dyDescent="0.25">
      <c r="A13930">
        <v>81</v>
      </c>
      <c r="B13930">
        <v>2017</v>
      </c>
      <c r="C13930" t="s">
        <v>41</v>
      </c>
      <c r="D13930" t="s">
        <v>59</v>
      </c>
      <c r="E13930" t="s">
        <v>35</v>
      </c>
      <c r="F13930">
        <v>3</v>
      </c>
      <c r="G13930" t="s">
        <v>38</v>
      </c>
      <c r="H13930" t="s">
        <v>2</v>
      </c>
      <c r="I13930" t="s">
        <v>51</v>
      </c>
      <c r="J13930">
        <v>2360.4</v>
      </c>
    </row>
    <row r="13931" spans="1:10" x14ac:dyDescent="0.25">
      <c r="A13931">
        <v>81</v>
      </c>
      <c r="B13931">
        <v>2017</v>
      </c>
      <c r="C13931" t="s">
        <v>41</v>
      </c>
      <c r="D13931" t="s">
        <v>59</v>
      </c>
      <c r="E13931" t="s">
        <v>35</v>
      </c>
      <c r="F13931">
        <v>4</v>
      </c>
      <c r="G13931" t="s">
        <v>45</v>
      </c>
      <c r="H13931" t="s">
        <v>46</v>
      </c>
      <c r="I13931" t="s">
        <v>51</v>
      </c>
      <c r="J13931">
        <v>2308.9</v>
      </c>
    </row>
    <row r="13932" spans="1:10" x14ac:dyDescent="0.25">
      <c r="A13932">
        <v>81</v>
      </c>
      <c r="B13932">
        <v>2017</v>
      </c>
      <c r="C13932" t="s">
        <v>41</v>
      </c>
      <c r="D13932" t="s">
        <v>59</v>
      </c>
      <c r="E13932" t="s">
        <v>35</v>
      </c>
      <c r="F13932">
        <v>5</v>
      </c>
      <c r="G13932" t="s">
        <v>38</v>
      </c>
      <c r="H13932" t="s">
        <v>2</v>
      </c>
      <c r="I13932" t="s">
        <v>37</v>
      </c>
      <c r="J13932">
        <v>1685.6</v>
      </c>
    </row>
    <row r="13933" spans="1:10" x14ac:dyDescent="0.25">
      <c r="A13933">
        <v>81</v>
      </c>
      <c r="B13933">
        <v>2017</v>
      </c>
      <c r="C13933" t="s">
        <v>41</v>
      </c>
      <c r="D13933" t="s">
        <v>59</v>
      </c>
      <c r="E13933" t="s">
        <v>35</v>
      </c>
      <c r="F13933">
        <v>6</v>
      </c>
      <c r="G13933" t="s">
        <v>45</v>
      </c>
      <c r="H13933" t="s">
        <v>46</v>
      </c>
      <c r="I13933" t="s">
        <v>51</v>
      </c>
      <c r="J13933">
        <v>2033.1</v>
      </c>
    </row>
    <row r="13934" spans="1:10" x14ac:dyDescent="0.25">
      <c r="A13934">
        <v>81</v>
      </c>
      <c r="B13934">
        <v>2018</v>
      </c>
      <c r="C13934" t="s">
        <v>41</v>
      </c>
      <c r="D13934" t="s">
        <v>58</v>
      </c>
      <c r="E13934" t="s">
        <v>35</v>
      </c>
      <c r="F13934">
        <v>1</v>
      </c>
      <c r="G13934" t="s">
        <v>45</v>
      </c>
      <c r="H13934" t="s">
        <v>2</v>
      </c>
      <c r="I13934" t="s">
        <v>51</v>
      </c>
      <c r="J13934">
        <v>2031.1</v>
      </c>
    </row>
    <row r="13935" spans="1:10" x14ac:dyDescent="0.25">
      <c r="A13935">
        <v>81</v>
      </c>
      <c r="B13935">
        <v>2018</v>
      </c>
      <c r="C13935" t="s">
        <v>41</v>
      </c>
      <c r="D13935" t="s">
        <v>58</v>
      </c>
      <c r="E13935" t="s">
        <v>35</v>
      </c>
      <c r="F13935">
        <v>2</v>
      </c>
      <c r="G13935" t="s">
        <v>38</v>
      </c>
      <c r="H13935" t="s">
        <v>46</v>
      </c>
      <c r="I13935" t="s">
        <v>51</v>
      </c>
      <c r="J13935">
        <v>2114.6999999999998</v>
      </c>
    </row>
    <row r="13936" spans="1:10" x14ac:dyDescent="0.25">
      <c r="A13936">
        <v>81</v>
      </c>
      <c r="B13936">
        <v>2018</v>
      </c>
      <c r="C13936" t="s">
        <v>41</v>
      </c>
      <c r="D13936" t="s">
        <v>58</v>
      </c>
      <c r="E13936" t="s">
        <v>35</v>
      </c>
      <c r="F13936">
        <v>3</v>
      </c>
      <c r="G13936" t="s">
        <v>45</v>
      </c>
      <c r="H13936" t="s">
        <v>46</v>
      </c>
      <c r="I13936" t="s">
        <v>51</v>
      </c>
      <c r="J13936">
        <v>2385.4</v>
      </c>
    </row>
    <row r="13937" spans="1:10" x14ac:dyDescent="0.25">
      <c r="A13937">
        <v>81</v>
      </c>
      <c r="B13937">
        <v>2018</v>
      </c>
      <c r="C13937" t="s">
        <v>41</v>
      </c>
      <c r="D13937" t="s">
        <v>58</v>
      </c>
      <c r="E13937" t="s">
        <v>35</v>
      </c>
      <c r="F13937">
        <v>4</v>
      </c>
      <c r="G13937" t="s">
        <v>38</v>
      </c>
      <c r="H13937" t="s">
        <v>46</v>
      </c>
      <c r="I13937" t="s">
        <v>37</v>
      </c>
      <c r="J13937">
        <v>2020.1</v>
      </c>
    </row>
    <row r="13938" spans="1:10" x14ac:dyDescent="0.25">
      <c r="A13938">
        <v>81</v>
      </c>
      <c r="B13938">
        <v>2018</v>
      </c>
      <c r="C13938" t="s">
        <v>41</v>
      </c>
      <c r="D13938" t="s">
        <v>58</v>
      </c>
      <c r="E13938" t="s">
        <v>35</v>
      </c>
      <c r="F13938">
        <v>5</v>
      </c>
      <c r="G13938" t="s">
        <v>45</v>
      </c>
      <c r="H13938" t="s">
        <v>2</v>
      </c>
      <c r="I13938" t="s">
        <v>37</v>
      </c>
      <c r="J13938">
        <v>2511.8000000000002</v>
      </c>
    </row>
    <row r="13939" spans="1:10" x14ac:dyDescent="0.25">
      <c r="A13939">
        <v>81</v>
      </c>
      <c r="B13939">
        <v>2018</v>
      </c>
      <c r="C13939" t="s">
        <v>41</v>
      </c>
      <c r="D13939" t="s">
        <v>58</v>
      </c>
      <c r="E13939" t="s">
        <v>35</v>
      </c>
      <c r="F13939">
        <v>6</v>
      </c>
      <c r="G13939" t="s">
        <v>38</v>
      </c>
      <c r="H13939" t="s">
        <v>46</v>
      </c>
      <c r="I13939" t="s">
        <v>51</v>
      </c>
      <c r="J13939">
        <v>2264.1</v>
      </c>
    </row>
    <row r="13940" spans="1:10" x14ac:dyDescent="0.25">
      <c r="A13940">
        <v>81</v>
      </c>
      <c r="B13940">
        <v>2018</v>
      </c>
      <c r="C13940" t="s">
        <v>41</v>
      </c>
      <c r="D13940" t="s">
        <v>59</v>
      </c>
      <c r="E13940" t="s">
        <v>35</v>
      </c>
      <c r="F13940">
        <v>1</v>
      </c>
      <c r="G13940" t="s">
        <v>38</v>
      </c>
      <c r="H13940" t="s">
        <v>2</v>
      </c>
      <c r="I13940" t="s">
        <v>51</v>
      </c>
      <c r="J13940">
        <v>2014.7</v>
      </c>
    </row>
    <row r="13941" spans="1:10" x14ac:dyDescent="0.25">
      <c r="A13941">
        <v>81</v>
      </c>
      <c r="B13941">
        <v>2018</v>
      </c>
      <c r="C13941" t="s">
        <v>41</v>
      </c>
      <c r="D13941" t="s">
        <v>59</v>
      </c>
      <c r="E13941" t="s">
        <v>35</v>
      </c>
      <c r="F13941">
        <v>2</v>
      </c>
      <c r="G13941" t="s">
        <v>45</v>
      </c>
      <c r="H13941" t="s">
        <v>2</v>
      </c>
      <c r="I13941" t="s">
        <v>51</v>
      </c>
      <c r="J13941">
        <v>2278.1</v>
      </c>
    </row>
    <row r="13942" spans="1:10" x14ac:dyDescent="0.25">
      <c r="A13942">
        <v>81</v>
      </c>
      <c r="B13942">
        <v>2018</v>
      </c>
      <c r="C13942" t="s">
        <v>41</v>
      </c>
      <c r="D13942" t="s">
        <v>59</v>
      </c>
      <c r="E13942" t="s">
        <v>35</v>
      </c>
      <c r="F13942">
        <v>3</v>
      </c>
      <c r="G13942" t="s">
        <v>38</v>
      </c>
      <c r="H13942" t="s">
        <v>2</v>
      </c>
      <c r="I13942" t="s">
        <v>51</v>
      </c>
      <c r="J13942">
        <v>2228.8000000000002</v>
      </c>
    </row>
    <row r="13943" spans="1:10" x14ac:dyDescent="0.25">
      <c r="A13943">
        <v>81</v>
      </c>
      <c r="B13943">
        <v>2018</v>
      </c>
      <c r="C13943" t="s">
        <v>41</v>
      </c>
      <c r="D13943" t="s">
        <v>59</v>
      </c>
      <c r="E13943" t="s">
        <v>35</v>
      </c>
      <c r="F13943">
        <v>4</v>
      </c>
      <c r="G13943" t="s">
        <v>38</v>
      </c>
      <c r="H13943" t="s">
        <v>46</v>
      </c>
      <c r="I13943" t="s">
        <v>37</v>
      </c>
      <c r="J13943">
        <v>2241.1999999999998</v>
      </c>
    </row>
    <row r="13944" spans="1:10" x14ac:dyDescent="0.25">
      <c r="A13944">
        <v>81</v>
      </c>
      <c r="B13944">
        <v>2018</v>
      </c>
      <c r="C13944" t="s">
        <v>41</v>
      </c>
      <c r="D13944" t="s">
        <v>59</v>
      </c>
      <c r="E13944" t="s">
        <v>35</v>
      </c>
      <c r="F13944">
        <v>5</v>
      </c>
      <c r="G13944" t="s">
        <v>45</v>
      </c>
      <c r="H13944" t="s">
        <v>46</v>
      </c>
      <c r="I13944" t="s">
        <v>37</v>
      </c>
      <c r="J13944">
        <v>2899.4</v>
      </c>
    </row>
    <row r="13945" spans="1:10" x14ac:dyDescent="0.25">
      <c r="A13945">
        <v>81</v>
      </c>
      <c r="B13945">
        <v>2018</v>
      </c>
      <c r="C13945" t="s">
        <v>41</v>
      </c>
      <c r="D13945" t="s">
        <v>59</v>
      </c>
      <c r="E13945" t="s">
        <v>35</v>
      </c>
      <c r="F13945">
        <v>6</v>
      </c>
      <c r="G13945" t="s">
        <v>45</v>
      </c>
      <c r="H13945" t="s">
        <v>2</v>
      </c>
      <c r="I13945" t="s">
        <v>51</v>
      </c>
      <c r="J13945">
        <v>1992</v>
      </c>
    </row>
    <row r="13946" spans="1:10" x14ac:dyDescent="0.25">
      <c r="A13946">
        <v>82</v>
      </c>
      <c r="B13946">
        <v>2017</v>
      </c>
      <c r="C13946" t="s">
        <v>41</v>
      </c>
      <c r="D13946" t="s">
        <v>58</v>
      </c>
      <c r="E13946" t="s">
        <v>35</v>
      </c>
      <c r="F13946">
        <v>1</v>
      </c>
      <c r="G13946" t="s">
        <v>45</v>
      </c>
      <c r="H13946" t="s">
        <v>46</v>
      </c>
      <c r="I13946" t="s">
        <v>37</v>
      </c>
      <c r="J13946">
        <v>1998.7</v>
      </c>
    </row>
    <row r="13947" spans="1:10" x14ac:dyDescent="0.25">
      <c r="A13947">
        <v>82</v>
      </c>
      <c r="B13947">
        <v>2017</v>
      </c>
      <c r="C13947" t="s">
        <v>41</v>
      </c>
      <c r="D13947" t="s">
        <v>58</v>
      </c>
      <c r="E13947" t="s">
        <v>35</v>
      </c>
      <c r="F13947">
        <v>2</v>
      </c>
      <c r="G13947" t="s">
        <v>45</v>
      </c>
      <c r="H13947" t="s">
        <v>2</v>
      </c>
      <c r="I13947" t="s">
        <v>37</v>
      </c>
      <c r="J13947">
        <v>1929.9</v>
      </c>
    </row>
    <row r="13948" spans="1:10" x14ac:dyDescent="0.25">
      <c r="A13948">
        <v>82</v>
      </c>
      <c r="B13948">
        <v>2017</v>
      </c>
      <c r="C13948" t="s">
        <v>41</v>
      </c>
      <c r="D13948" t="s">
        <v>58</v>
      </c>
      <c r="E13948" t="s">
        <v>35</v>
      </c>
      <c r="F13948">
        <v>3</v>
      </c>
      <c r="G13948" t="s">
        <v>38</v>
      </c>
      <c r="H13948" t="s">
        <v>2</v>
      </c>
      <c r="I13948" t="s">
        <v>51</v>
      </c>
      <c r="J13948">
        <v>2928.7</v>
      </c>
    </row>
    <row r="13949" spans="1:10" x14ac:dyDescent="0.25">
      <c r="A13949">
        <v>82</v>
      </c>
      <c r="B13949">
        <v>2017</v>
      </c>
      <c r="C13949" t="s">
        <v>41</v>
      </c>
      <c r="D13949" t="s">
        <v>58</v>
      </c>
      <c r="E13949" t="s">
        <v>35</v>
      </c>
      <c r="F13949">
        <v>4</v>
      </c>
      <c r="G13949" t="s">
        <v>45</v>
      </c>
      <c r="H13949" t="s">
        <v>2</v>
      </c>
      <c r="I13949" t="s">
        <v>37</v>
      </c>
      <c r="J13949">
        <v>1793.9</v>
      </c>
    </row>
    <row r="13950" spans="1:10" x14ac:dyDescent="0.25">
      <c r="A13950">
        <v>82</v>
      </c>
      <c r="B13950">
        <v>2017</v>
      </c>
      <c r="C13950" t="s">
        <v>41</v>
      </c>
      <c r="D13950" t="s">
        <v>58</v>
      </c>
      <c r="E13950" t="s">
        <v>35</v>
      </c>
      <c r="F13950">
        <v>5</v>
      </c>
      <c r="G13950" t="s">
        <v>45</v>
      </c>
      <c r="H13950" t="s">
        <v>2</v>
      </c>
      <c r="I13950" t="s">
        <v>37</v>
      </c>
      <c r="J13950">
        <v>2291.4</v>
      </c>
    </row>
    <row r="13951" spans="1:10" x14ac:dyDescent="0.25">
      <c r="A13951">
        <v>82</v>
      </c>
      <c r="B13951">
        <v>2017</v>
      </c>
      <c r="C13951" t="s">
        <v>41</v>
      </c>
      <c r="D13951" t="s">
        <v>58</v>
      </c>
      <c r="E13951" t="s">
        <v>35</v>
      </c>
      <c r="F13951">
        <v>6</v>
      </c>
      <c r="G13951" t="s">
        <v>45</v>
      </c>
      <c r="H13951" t="s">
        <v>46</v>
      </c>
      <c r="I13951" t="s">
        <v>51</v>
      </c>
      <c r="J13951">
        <v>2392.6999999999998</v>
      </c>
    </row>
    <row r="13952" spans="1:10" x14ac:dyDescent="0.25">
      <c r="A13952">
        <v>82</v>
      </c>
      <c r="B13952">
        <v>2017</v>
      </c>
      <c r="C13952" t="s">
        <v>41</v>
      </c>
      <c r="D13952" t="s">
        <v>59</v>
      </c>
      <c r="E13952" t="s">
        <v>35</v>
      </c>
      <c r="F13952">
        <v>1</v>
      </c>
      <c r="G13952" t="s">
        <v>38</v>
      </c>
      <c r="H13952" t="s">
        <v>2</v>
      </c>
      <c r="I13952" t="s">
        <v>37</v>
      </c>
      <c r="J13952">
        <v>1958.3</v>
      </c>
    </row>
    <row r="13953" spans="1:10" x14ac:dyDescent="0.25">
      <c r="A13953">
        <v>82</v>
      </c>
      <c r="B13953">
        <v>2017</v>
      </c>
      <c r="C13953" t="s">
        <v>41</v>
      </c>
      <c r="D13953" t="s">
        <v>59</v>
      </c>
      <c r="E13953" t="s">
        <v>35</v>
      </c>
      <c r="F13953">
        <v>2</v>
      </c>
      <c r="G13953" t="s">
        <v>38</v>
      </c>
      <c r="H13953" t="s">
        <v>46</v>
      </c>
      <c r="I13953" t="s">
        <v>51</v>
      </c>
      <c r="J13953">
        <v>2136.1999999999998</v>
      </c>
    </row>
    <row r="13954" spans="1:10" x14ac:dyDescent="0.25">
      <c r="A13954">
        <v>82</v>
      </c>
      <c r="B13954">
        <v>2017</v>
      </c>
      <c r="C13954" t="s">
        <v>41</v>
      </c>
      <c r="D13954" t="s">
        <v>59</v>
      </c>
      <c r="E13954" t="s">
        <v>35</v>
      </c>
      <c r="F13954">
        <v>3</v>
      </c>
      <c r="G13954" t="s">
        <v>38</v>
      </c>
      <c r="H13954" t="s">
        <v>2</v>
      </c>
      <c r="I13954" t="s">
        <v>51</v>
      </c>
      <c r="J13954">
        <v>1604.2</v>
      </c>
    </row>
    <row r="13955" spans="1:10" x14ac:dyDescent="0.25">
      <c r="A13955">
        <v>82</v>
      </c>
      <c r="B13955">
        <v>2017</v>
      </c>
      <c r="C13955" t="s">
        <v>41</v>
      </c>
      <c r="D13955" t="s">
        <v>59</v>
      </c>
      <c r="E13955" t="s">
        <v>35</v>
      </c>
      <c r="F13955">
        <v>4</v>
      </c>
      <c r="G13955" t="s">
        <v>45</v>
      </c>
      <c r="H13955" t="s">
        <v>46</v>
      </c>
      <c r="I13955" t="s">
        <v>37</v>
      </c>
      <c r="J13955">
        <v>2097.6</v>
      </c>
    </row>
    <row r="13956" spans="1:10" x14ac:dyDescent="0.25">
      <c r="A13956">
        <v>82</v>
      </c>
      <c r="B13956">
        <v>2017</v>
      </c>
      <c r="C13956" t="s">
        <v>41</v>
      </c>
      <c r="D13956" t="s">
        <v>59</v>
      </c>
      <c r="E13956" t="s">
        <v>35</v>
      </c>
      <c r="F13956">
        <v>5</v>
      </c>
      <c r="G13956" t="s">
        <v>38</v>
      </c>
      <c r="H13956" t="s">
        <v>2</v>
      </c>
      <c r="I13956" t="s">
        <v>51</v>
      </c>
      <c r="J13956">
        <v>1507.9</v>
      </c>
    </row>
    <row r="13957" spans="1:10" x14ac:dyDescent="0.25">
      <c r="A13957">
        <v>82</v>
      </c>
      <c r="B13957">
        <v>2017</v>
      </c>
      <c r="C13957" t="s">
        <v>41</v>
      </c>
      <c r="D13957" t="s">
        <v>59</v>
      </c>
      <c r="E13957" t="s">
        <v>35</v>
      </c>
      <c r="F13957">
        <v>6</v>
      </c>
      <c r="G13957" t="s">
        <v>38</v>
      </c>
      <c r="H13957" t="s">
        <v>46</v>
      </c>
      <c r="I13957" t="s">
        <v>37</v>
      </c>
      <c r="J13957">
        <v>1881.9</v>
      </c>
    </row>
    <row r="13958" spans="1:10" x14ac:dyDescent="0.25">
      <c r="A13958">
        <v>82</v>
      </c>
      <c r="B13958">
        <v>2018</v>
      </c>
      <c r="C13958" t="s">
        <v>41</v>
      </c>
      <c r="D13958" t="s">
        <v>58</v>
      </c>
      <c r="E13958" t="s">
        <v>35</v>
      </c>
      <c r="F13958">
        <v>1</v>
      </c>
      <c r="G13958" t="s">
        <v>38</v>
      </c>
      <c r="H13958" t="s">
        <v>2</v>
      </c>
      <c r="I13958" t="s">
        <v>51</v>
      </c>
      <c r="J13958">
        <v>2249.1999999999998</v>
      </c>
    </row>
    <row r="13959" spans="1:10" x14ac:dyDescent="0.25">
      <c r="A13959">
        <v>82</v>
      </c>
      <c r="B13959">
        <v>2018</v>
      </c>
      <c r="C13959" t="s">
        <v>41</v>
      </c>
      <c r="D13959" t="s">
        <v>58</v>
      </c>
      <c r="E13959" t="s">
        <v>35</v>
      </c>
      <c r="F13959">
        <v>2</v>
      </c>
      <c r="G13959" t="s">
        <v>45</v>
      </c>
      <c r="H13959" t="s">
        <v>46</v>
      </c>
      <c r="I13959" t="s">
        <v>37</v>
      </c>
      <c r="J13959">
        <v>2276.3000000000002</v>
      </c>
    </row>
    <row r="13960" spans="1:10" x14ac:dyDescent="0.25">
      <c r="A13960">
        <v>82</v>
      </c>
      <c r="B13960">
        <v>2018</v>
      </c>
      <c r="C13960" t="s">
        <v>41</v>
      </c>
      <c r="D13960" t="s">
        <v>58</v>
      </c>
      <c r="E13960" t="s">
        <v>35</v>
      </c>
      <c r="F13960">
        <v>3</v>
      </c>
      <c r="G13960" t="s">
        <v>45</v>
      </c>
      <c r="H13960" t="s">
        <v>46</v>
      </c>
      <c r="I13960" t="s">
        <v>51</v>
      </c>
      <c r="J13960">
        <v>2227.6</v>
      </c>
    </row>
    <row r="13961" spans="1:10" x14ac:dyDescent="0.25">
      <c r="A13961">
        <v>82</v>
      </c>
      <c r="B13961">
        <v>2018</v>
      </c>
      <c r="C13961" t="s">
        <v>41</v>
      </c>
      <c r="D13961" t="s">
        <v>58</v>
      </c>
      <c r="E13961" t="s">
        <v>35</v>
      </c>
      <c r="F13961">
        <v>4</v>
      </c>
      <c r="G13961" t="s">
        <v>38</v>
      </c>
      <c r="H13961" t="s">
        <v>2</v>
      </c>
      <c r="I13961" t="s">
        <v>51</v>
      </c>
      <c r="J13961">
        <v>1991.6</v>
      </c>
    </row>
    <row r="13962" spans="1:10" x14ac:dyDescent="0.25">
      <c r="A13962">
        <v>82</v>
      </c>
      <c r="B13962">
        <v>2018</v>
      </c>
      <c r="C13962" t="s">
        <v>41</v>
      </c>
      <c r="D13962" t="s">
        <v>58</v>
      </c>
      <c r="E13962" t="s">
        <v>35</v>
      </c>
      <c r="F13962">
        <v>5</v>
      </c>
      <c r="G13962" t="s">
        <v>45</v>
      </c>
      <c r="H13962" t="s">
        <v>46</v>
      </c>
      <c r="I13962" t="s">
        <v>37</v>
      </c>
      <c r="J13962">
        <v>2757.3</v>
      </c>
    </row>
    <row r="13963" spans="1:10" x14ac:dyDescent="0.25">
      <c r="A13963">
        <v>82</v>
      </c>
      <c r="B13963">
        <v>2018</v>
      </c>
      <c r="C13963" t="s">
        <v>41</v>
      </c>
      <c r="D13963" t="s">
        <v>58</v>
      </c>
      <c r="E13963" t="s">
        <v>35</v>
      </c>
      <c r="F13963">
        <v>6</v>
      </c>
      <c r="G13963" t="s">
        <v>38</v>
      </c>
      <c r="H13963" t="s">
        <v>2</v>
      </c>
      <c r="I13963" t="s">
        <v>51</v>
      </c>
      <c r="J13963">
        <v>2209.3000000000002</v>
      </c>
    </row>
    <row r="13964" spans="1:10" x14ac:dyDescent="0.25">
      <c r="A13964">
        <v>82</v>
      </c>
      <c r="B13964">
        <v>2018</v>
      </c>
      <c r="C13964" t="s">
        <v>41</v>
      </c>
      <c r="D13964" t="s">
        <v>59</v>
      </c>
      <c r="E13964" t="s">
        <v>35</v>
      </c>
      <c r="F13964">
        <v>1</v>
      </c>
      <c r="G13964" t="s">
        <v>38</v>
      </c>
      <c r="H13964" t="s">
        <v>2</v>
      </c>
      <c r="I13964" t="s">
        <v>51</v>
      </c>
      <c r="J13964">
        <v>2270.3000000000002</v>
      </c>
    </row>
    <row r="13965" spans="1:10" x14ac:dyDescent="0.25">
      <c r="A13965">
        <v>82</v>
      </c>
      <c r="B13965">
        <v>2018</v>
      </c>
      <c r="C13965" t="s">
        <v>41</v>
      </c>
      <c r="D13965" t="s">
        <v>59</v>
      </c>
      <c r="E13965" t="s">
        <v>35</v>
      </c>
      <c r="F13965">
        <v>2</v>
      </c>
      <c r="G13965" t="s">
        <v>45</v>
      </c>
      <c r="H13965" t="s">
        <v>2</v>
      </c>
      <c r="I13965" t="s">
        <v>51</v>
      </c>
      <c r="J13965">
        <v>2095.8000000000002</v>
      </c>
    </row>
    <row r="13966" spans="1:10" x14ac:dyDescent="0.25">
      <c r="A13966">
        <v>82</v>
      </c>
      <c r="B13966">
        <v>2018</v>
      </c>
      <c r="C13966" t="s">
        <v>41</v>
      </c>
      <c r="D13966" t="s">
        <v>59</v>
      </c>
      <c r="E13966" t="s">
        <v>35</v>
      </c>
      <c r="F13966">
        <v>3</v>
      </c>
      <c r="G13966" t="s">
        <v>38</v>
      </c>
      <c r="H13966" t="s">
        <v>2</v>
      </c>
      <c r="I13966" t="s">
        <v>51</v>
      </c>
      <c r="J13966">
        <v>2332.6</v>
      </c>
    </row>
    <row r="13967" spans="1:10" x14ac:dyDescent="0.25">
      <c r="A13967">
        <v>82</v>
      </c>
      <c r="B13967">
        <v>2018</v>
      </c>
      <c r="C13967" t="s">
        <v>41</v>
      </c>
      <c r="D13967" t="s">
        <v>59</v>
      </c>
      <c r="E13967" t="s">
        <v>35</v>
      </c>
      <c r="F13967">
        <v>4</v>
      </c>
      <c r="G13967" t="s">
        <v>45</v>
      </c>
      <c r="H13967" t="s">
        <v>46</v>
      </c>
      <c r="I13967" t="s">
        <v>51</v>
      </c>
      <c r="J13967">
        <v>2524.8000000000002</v>
      </c>
    </row>
    <row r="13968" spans="1:10" x14ac:dyDescent="0.25">
      <c r="A13968">
        <v>82</v>
      </c>
      <c r="B13968">
        <v>2018</v>
      </c>
      <c r="C13968" t="s">
        <v>41</v>
      </c>
      <c r="D13968" t="s">
        <v>59</v>
      </c>
      <c r="E13968" t="s">
        <v>35</v>
      </c>
      <c r="F13968">
        <v>5</v>
      </c>
      <c r="G13968" t="s">
        <v>38</v>
      </c>
      <c r="H13968" t="s">
        <v>2</v>
      </c>
      <c r="I13968" t="s">
        <v>37</v>
      </c>
      <c r="J13968">
        <v>2378.4</v>
      </c>
    </row>
    <row r="13969" spans="1:10" x14ac:dyDescent="0.25">
      <c r="A13969">
        <v>82</v>
      </c>
      <c r="B13969">
        <v>2018</v>
      </c>
      <c r="C13969" t="s">
        <v>41</v>
      </c>
      <c r="D13969" t="s">
        <v>59</v>
      </c>
      <c r="E13969" t="s">
        <v>35</v>
      </c>
      <c r="F13969">
        <v>6</v>
      </c>
      <c r="G13969" t="s">
        <v>38</v>
      </c>
      <c r="H13969" t="s">
        <v>46</v>
      </c>
      <c r="I13969" t="s">
        <v>37</v>
      </c>
      <c r="J13969">
        <v>2459.4</v>
      </c>
    </row>
    <row r="13970" spans="1:10" x14ac:dyDescent="0.25">
      <c r="A13970">
        <v>83</v>
      </c>
      <c r="B13970">
        <v>2017</v>
      </c>
      <c r="C13970" t="s">
        <v>41</v>
      </c>
      <c r="D13970" t="s">
        <v>58</v>
      </c>
      <c r="E13970" t="s">
        <v>35</v>
      </c>
      <c r="F13970">
        <v>1</v>
      </c>
      <c r="G13970" t="s">
        <v>38</v>
      </c>
      <c r="H13970" t="s">
        <v>46</v>
      </c>
      <c r="I13970" t="s">
        <v>51</v>
      </c>
      <c r="J13970">
        <v>1941.5</v>
      </c>
    </row>
    <row r="13971" spans="1:10" x14ac:dyDescent="0.25">
      <c r="A13971">
        <v>83</v>
      </c>
      <c r="B13971">
        <v>2017</v>
      </c>
      <c r="C13971" t="s">
        <v>41</v>
      </c>
      <c r="D13971" t="s">
        <v>58</v>
      </c>
      <c r="E13971" t="s">
        <v>35</v>
      </c>
      <c r="F13971">
        <v>2</v>
      </c>
      <c r="G13971" t="s">
        <v>45</v>
      </c>
      <c r="H13971" t="s">
        <v>2</v>
      </c>
      <c r="I13971" t="s">
        <v>37</v>
      </c>
      <c r="J13971">
        <v>2077.5</v>
      </c>
    </row>
    <row r="13972" spans="1:10" x14ac:dyDescent="0.25">
      <c r="A13972">
        <v>83</v>
      </c>
      <c r="B13972">
        <v>2017</v>
      </c>
      <c r="C13972" t="s">
        <v>41</v>
      </c>
      <c r="D13972" t="s">
        <v>58</v>
      </c>
      <c r="E13972" t="s">
        <v>35</v>
      </c>
      <c r="F13972">
        <v>3</v>
      </c>
      <c r="G13972" t="s">
        <v>38</v>
      </c>
      <c r="H13972" t="s">
        <v>46</v>
      </c>
      <c r="I13972" t="s">
        <v>37</v>
      </c>
      <c r="J13972">
        <v>2661.9</v>
      </c>
    </row>
    <row r="13973" spans="1:10" x14ac:dyDescent="0.25">
      <c r="A13973">
        <v>83</v>
      </c>
      <c r="B13973">
        <v>2017</v>
      </c>
      <c r="C13973" t="s">
        <v>41</v>
      </c>
      <c r="D13973" t="s">
        <v>58</v>
      </c>
      <c r="E13973" t="s">
        <v>35</v>
      </c>
      <c r="F13973">
        <v>4</v>
      </c>
      <c r="G13973" t="s">
        <v>45</v>
      </c>
      <c r="H13973" t="s">
        <v>2</v>
      </c>
      <c r="I13973" t="s">
        <v>51</v>
      </c>
      <c r="J13973">
        <v>2075.4</v>
      </c>
    </row>
    <row r="13974" spans="1:10" x14ac:dyDescent="0.25">
      <c r="A13974">
        <v>83</v>
      </c>
      <c r="B13974">
        <v>2017</v>
      </c>
      <c r="C13974" t="s">
        <v>41</v>
      </c>
      <c r="D13974" t="s">
        <v>58</v>
      </c>
      <c r="E13974" t="s">
        <v>35</v>
      </c>
      <c r="F13974">
        <v>5</v>
      </c>
      <c r="G13974" t="s">
        <v>45</v>
      </c>
      <c r="H13974" t="s">
        <v>46</v>
      </c>
      <c r="I13974" t="s">
        <v>51</v>
      </c>
      <c r="J13974">
        <v>2567.6</v>
      </c>
    </row>
    <row r="13975" spans="1:10" x14ac:dyDescent="0.25">
      <c r="A13975">
        <v>83</v>
      </c>
      <c r="B13975">
        <v>2017</v>
      </c>
      <c r="C13975" t="s">
        <v>41</v>
      </c>
      <c r="D13975" t="s">
        <v>58</v>
      </c>
      <c r="E13975" t="s">
        <v>35</v>
      </c>
      <c r="F13975">
        <v>6</v>
      </c>
      <c r="G13975" t="s">
        <v>45</v>
      </c>
      <c r="H13975" t="s">
        <v>46</v>
      </c>
      <c r="I13975" t="s">
        <v>51</v>
      </c>
      <c r="J13975">
        <v>2540.1999999999998</v>
      </c>
    </row>
    <row r="13976" spans="1:10" x14ac:dyDescent="0.25">
      <c r="A13976">
        <v>83</v>
      </c>
      <c r="B13976">
        <v>2017</v>
      </c>
      <c r="C13976" t="s">
        <v>41</v>
      </c>
      <c r="D13976" t="s">
        <v>59</v>
      </c>
      <c r="E13976" t="s">
        <v>35</v>
      </c>
      <c r="F13976">
        <v>1</v>
      </c>
      <c r="G13976" t="s">
        <v>45</v>
      </c>
      <c r="H13976" t="s">
        <v>2</v>
      </c>
      <c r="I13976" t="s">
        <v>51</v>
      </c>
      <c r="J13976">
        <v>1924.3</v>
      </c>
    </row>
    <row r="13977" spans="1:10" x14ac:dyDescent="0.25">
      <c r="A13977">
        <v>83</v>
      </c>
      <c r="B13977">
        <v>2017</v>
      </c>
      <c r="C13977" t="s">
        <v>41</v>
      </c>
      <c r="D13977" t="s">
        <v>59</v>
      </c>
      <c r="E13977" t="s">
        <v>35</v>
      </c>
      <c r="F13977">
        <v>2</v>
      </c>
      <c r="G13977" t="s">
        <v>38</v>
      </c>
      <c r="H13977" t="s">
        <v>2</v>
      </c>
      <c r="I13977" t="s">
        <v>37</v>
      </c>
      <c r="J13977">
        <v>2084.4</v>
      </c>
    </row>
    <row r="13978" spans="1:10" x14ac:dyDescent="0.25">
      <c r="A13978">
        <v>83</v>
      </c>
      <c r="B13978">
        <v>2017</v>
      </c>
      <c r="C13978" t="s">
        <v>41</v>
      </c>
      <c r="D13978" t="s">
        <v>59</v>
      </c>
      <c r="E13978" t="s">
        <v>35</v>
      </c>
      <c r="F13978">
        <v>3</v>
      </c>
      <c r="G13978" t="s">
        <v>45</v>
      </c>
      <c r="H13978" t="s">
        <v>46</v>
      </c>
      <c r="I13978" t="s">
        <v>51</v>
      </c>
      <c r="J13978">
        <v>1759.3</v>
      </c>
    </row>
    <row r="13979" spans="1:10" x14ac:dyDescent="0.25">
      <c r="A13979">
        <v>83</v>
      </c>
      <c r="B13979">
        <v>2017</v>
      </c>
      <c r="C13979" t="s">
        <v>41</v>
      </c>
      <c r="D13979" t="s">
        <v>59</v>
      </c>
      <c r="E13979" t="s">
        <v>35</v>
      </c>
      <c r="F13979">
        <v>4</v>
      </c>
      <c r="G13979" t="s">
        <v>38</v>
      </c>
      <c r="H13979" t="s">
        <v>46</v>
      </c>
      <c r="I13979" t="s">
        <v>51</v>
      </c>
      <c r="J13979">
        <v>1937.9</v>
      </c>
    </row>
    <row r="13980" spans="1:10" x14ac:dyDescent="0.25">
      <c r="A13980">
        <v>83</v>
      </c>
      <c r="B13980">
        <v>2017</v>
      </c>
      <c r="C13980" t="s">
        <v>41</v>
      </c>
      <c r="D13980" t="s">
        <v>59</v>
      </c>
      <c r="E13980" t="s">
        <v>35</v>
      </c>
      <c r="F13980">
        <v>5</v>
      </c>
      <c r="G13980" t="s">
        <v>45</v>
      </c>
      <c r="H13980" t="s">
        <v>46</v>
      </c>
      <c r="I13980" t="s">
        <v>51</v>
      </c>
      <c r="J13980">
        <v>2208</v>
      </c>
    </row>
    <row r="13981" spans="1:10" x14ac:dyDescent="0.25">
      <c r="A13981">
        <v>83</v>
      </c>
      <c r="B13981">
        <v>2017</v>
      </c>
      <c r="C13981" t="s">
        <v>41</v>
      </c>
      <c r="D13981" t="s">
        <v>59</v>
      </c>
      <c r="E13981" t="s">
        <v>35</v>
      </c>
      <c r="F13981">
        <v>6</v>
      </c>
      <c r="G13981" t="s">
        <v>38</v>
      </c>
      <c r="H13981" t="s">
        <v>2</v>
      </c>
      <c r="I13981" t="s">
        <v>51</v>
      </c>
      <c r="J13981">
        <v>2043.4</v>
      </c>
    </row>
    <row r="13982" spans="1:10" x14ac:dyDescent="0.25">
      <c r="A13982">
        <v>83</v>
      </c>
      <c r="B13982">
        <v>2018</v>
      </c>
      <c r="C13982" t="s">
        <v>41</v>
      </c>
      <c r="D13982" t="s">
        <v>58</v>
      </c>
      <c r="E13982" t="s">
        <v>35</v>
      </c>
      <c r="F13982">
        <v>1</v>
      </c>
      <c r="G13982" t="s">
        <v>38</v>
      </c>
      <c r="H13982" t="s">
        <v>2</v>
      </c>
      <c r="I13982" t="s">
        <v>51</v>
      </c>
      <c r="J13982">
        <v>2347.4</v>
      </c>
    </row>
    <row r="13983" spans="1:10" x14ac:dyDescent="0.25">
      <c r="A13983">
        <v>83</v>
      </c>
      <c r="B13983">
        <v>2018</v>
      </c>
      <c r="C13983" t="s">
        <v>41</v>
      </c>
      <c r="D13983" t="s">
        <v>58</v>
      </c>
      <c r="E13983" t="s">
        <v>35</v>
      </c>
      <c r="F13983">
        <v>2</v>
      </c>
      <c r="G13983" t="s">
        <v>38</v>
      </c>
      <c r="H13983" t="s">
        <v>46</v>
      </c>
      <c r="I13983" t="s">
        <v>51</v>
      </c>
      <c r="J13983">
        <v>2757.7</v>
      </c>
    </row>
    <row r="13984" spans="1:10" x14ac:dyDescent="0.25">
      <c r="A13984">
        <v>83</v>
      </c>
      <c r="B13984">
        <v>2018</v>
      </c>
      <c r="C13984" t="s">
        <v>41</v>
      </c>
      <c r="D13984" t="s">
        <v>58</v>
      </c>
      <c r="E13984" t="s">
        <v>35</v>
      </c>
      <c r="F13984">
        <v>3</v>
      </c>
      <c r="G13984" t="s">
        <v>38</v>
      </c>
      <c r="H13984" t="s">
        <v>46</v>
      </c>
      <c r="I13984" t="s">
        <v>37</v>
      </c>
      <c r="J13984">
        <v>2376.4</v>
      </c>
    </row>
    <row r="13985" spans="1:10" x14ac:dyDescent="0.25">
      <c r="A13985">
        <v>83</v>
      </c>
      <c r="B13985">
        <v>2018</v>
      </c>
      <c r="C13985" t="s">
        <v>41</v>
      </c>
      <c r="D13985" t="s">
        <v>58</v>
      </c>
      <c r="E13985" t="s">
        <v>35</v>
      </c>
      <c r="F13985">
        <v>4</v>
      </c>
      <c r="G13985" t="s">
        <v>45</v>
      </c>
      <c r="H13985" t="s">
        <v>46</v>
      </c>
      <c r="I13985" t="s">
        <v>51</v>
      </c>
      <c r="J13985">
        <v>2719.5</v>
      </c>
    </row>
    <row r="13986" spans="1:10" x14ac:dyDescent="0.25">
      <c r="A13986">
        <v>83</v>
      </c>
      <c r="B13986">
        <v>2018</v>
      </c>
      <c r="C13986" t="s">
        <v>41</v>
      </c>
      <c r="D13986" t="s">
        <v>58</v>
      </c>
      <c r="E13986" t="s">
        <v>35</v>
      </c>
      <c r="F13986">
        <v>5</v>
      </c>
      <c r="G13986" t="s">
        <v>45</v>
      </c>
      <c r="H13986" t="s">
        <v>46</v>
      </c>
      <c r="I13986" t="s">
        <v>51</v>
      </c>
      <c r="J13986">
        <v>2840.4</v>
      </c>
    </row>
    <row r="13987" spans="1:10" x14ac:dyDescent="0.25">
      <c r="A13987">
        <v>83</v>
      </c>
      <c r="B13987">
        <v>2018</v>
      </c>
      <c r="C13987" t="s">
        <v>41</v>
      </c>
      <c r="D13987" t="s">
        <v>58</v>
      </c>
      <c r="E13987" t="s">
        <v>35</v>
      </c>
      <c r="F13987">
        <v>6</v>
      </c>
      <c r="G13987" t="s">
        <v>38</v>
      </c>
      <c r="H13987" t="s">
        <v>2</v>
      </c>
      <c r="I13987" t="s">
        <v>51</v>
      </c>
      <c r="J13987">
        <v>2212.9</v>
      </c>
    </row>
    <row r="13988" spans="1:10" x14ac:dyDescent="0.25">
      <c r="A13988">
        <v>83</v>
      </c>
      <c r="B13988">
        <v>2018</v>
      </c>
      <c r="C13988" t="s">
        <v>41</v>
      </c>
      <c r="D13988" t="s">
        <v>59</v>
      </c>
      <c r="E13988" t="s">
        <v>35</v>
      </c>
      <c r="F13988">
        <v>1</v>
      </c>
      <c r="G13988" t="s">
        <v>38</v>
      </c>
      <c r="H13988" t="s">
        <v>46</v>
      </c>
      <c r="I13988" t="s">
        <v>51</v>
      </c>
      <c r="J13988">
        <v>1597.9</v>
      </c>
    </row>
    <row r="13989" spans="1:10" x14ac:dyDescent="0.25">
      <c r="A13989">
        <v>83</v>
      </c>
      <c r="B13989">
        <v>2018</v>
      </c>
      <c r="C13989" t="s">
        <v>41</v>
      </c>
      <c r="D13989" t="s">
        <v>59</v>
      </c>
      <c r="E13989" t="s">
        <v>35</v>
      </c>
      <c r="F13989">
        <v>2</v>
      </c>
      <c r="G13989" t="s">
        <v>38</v>
      </c>
      <c r="H13989" t="s">
        <v>46</v>
      </c>
      <c r="I13989" t="s">
        <v>51</v>
      </c>
      <c r="J13989">
        <v>2435.8000000000002</v>
      </c>
    </row>
    <row r="13990" spans="1:10" x14ac:dyDescent="0.25">
      <c r="A13990">
        <v>83</v>
      </c>
      <c r="B13990">
        <v>2018</v>
      </c>
      <c r="C13990" t="s">
        <v>41</v>
      </c>
      <c r="D13990" t="s">
        <v>59</v>
      </c>
      <c r="E13990" t="s">
        <v>35</v>
      </c>
      <c r="F13990">
        <v>3</v>
      </c>
      <c r="G13990" t="s">
        <v>38</v>
      </c>
      <c r="H13990" t="s">
        <v>46</v>
      </c>
      <c r="I13990" t="s">
        <v>37</v>
      </c>
      <c r="J13990">
        <v>1831</v>
      </c>
    </row>
    <row r="13991" spans="1:10" x14ac:dyDescent="0.25">
      <c r="A13991">
        <v>83</v>
      </c>
      <c r="B13991">
        <v>2018</v>
      </c>
      <c r="C13991" t="s">
        <v>41</v>
      </c>
      <c r="D13991" t="s">
        <v>59</v>
      </c>
      <c r="E13991" t="s">
        <v>35</v>
      </c>
      <c r="F13991">
        <v>4</v>
      </c>
      <c r="G13991" t="s">
        <v>38</v>
      </c>
      <c r="H13991" t="s">
        <v>46</v>
      </c>
      <c r="I13991" t="s">
        <v>51</v>
      </c>
      <c r="J13991">
        <v>2187.4</v>
      </c>
    </row>
    <row r="13992" spans="1:10" x14ac:dyDescent="0.25">
      <c r="A13992">
        <v>83</v>
      </c>
      <c r="B13992">
        <v>2018</v>
      </c>
      <c r="C13992" t="s">
        <v>41</v>
      </c>
      <c r="D13992" t="s">
        <v>59</v>
      </c>
      <c r="E13992" t="s">
        <v>35</v>
      </c>
      <c r="F13992">
        <v>5</v>
      </c>
      <c r="G13992" t="s">
        <v>38</v>
      </c>
      <c r="H13992" t="s">
        <v>2</v>
      </c>
      <c r="I13992" t="s">
        <v>51</v>
      </c>
      <c r="J13992">
        <v>1923.4</v>
      </c>
    </row>
    <row r="13993" spans="1:10" x14ac:dyDescent="0.25">
      <c r="A13993">
        <v>83</v>
      </c>
      <c r="B13993">
        <v>2018</v>
      </c>
      <c r="C13993" t="s">
        <v>41</v>
      </c>
      <c r="D13993" t="s">
        <v>59</v>
      </c>
      <c r="E13993" t="s">
        <v>35</v>
      </c>
      <c r="F13993">
        <v>6</v>
      </c>
      <c r="G13993" t="s">
        <v>45</v>
      </c>
      <c r="H13993" t="s">
        <v>46</v>
      </c>
      <c r="I13993" t="s">
        <v>51</v>
      </c>
      <c r="J13993">
        <v>2180.6999999999998</v>
      </c>
    </row>
    <row r="13994" spans="1:10" x14ac:dyDescent="0.25">
      <c r="A13994">
        <v>84</v>
      </c>
      <c r="B13994">
        <v>2017</v>
      </c>
      <c r="C13994" t="s">
        <v>41</v>
      </c>
      <c r="D13994" t="s">
        <v>58</v>
      </c>
      <c r="E13994" t="s">
        <v>35</v>
      </c>
      <c r="F13994">
        <v>1</v>
      </c>
      <c r="G13994" t="s">
        <v>38</v>
      </c>
      <c r="H13994" t="s">
        <v>2</v>
      </c>
      <c r="I13994" t="s">
        <v>37</v>
      </c>
      <c r="J13994">
        <v>2007.1</v>
      </c>
    </row>
    <row r="13995" spans="1:10" x14ac:dyDescent="0.25">
      <c r="A13995">
        <v>84</v>
      </c>
      <c r="B13995">
        <v>2017</v>
      </c>
      <c r="C13995" t="s">
        <v>41</v>
      </c>
      <c r="D13995" t="s">
        <v>58</v>
      </c>
      <c r="E13995" t="s">
        <v>35</v>
      </c>
      <c r="F13995">
        <v>2</v>
      </c>
      <c r="G13995" t="s">
        <v>45</v>
      </c>
      <c r="H13995" t="s">
        <v>2</v>
      </c>
      <c r="I13995" t="s">
        <v>37</v>
      </c>
      <c r="J13995">
        <v>1920.8</v>
      </c>
    </row>
    <row r="13996" spans="1:10" x14ac:dyDescent="0.25">
      <c r="A13996">
        <v>84</v>
      </c>
      <c r="B13996">
        <v>2017</v>
      </c>
      <c r="C13996" t="s">
        <v>41</v>
      </c>
      <c r="D13996" t="s">
        <v>58</v>
      </c>
      <c r="E13996" t="s">
        <v>35</v>
      </c>
      <c r="F13996">
        <v>3</v>
      </c>
      <c r="G13996" t="s">
        <v>45</v>
      </c>
      <c r="H13996" t="s">
        <v>2</v>
      </c>
      <c r="I13996" t="s">
        <v>51</v>
      </c>
      <c r="J13996">
        <v>1508.9</v>
      </c>
    </row>
    <row r="13997" spans="1:10" x14ac:dyDescent="0.25">
      <c r="A13997">
        <v>84</v>
      </c>
      <c r="B13997">
        <v>2017</v>
      </c>
      <c r="C13997" t="s">
        <v>41</v>
      </c>
      <c r="D13997" t="s">
        <v>58</v>
      </c>
      <c r="E13997" t="s">
        <v>35</v>
      </c>
      <c r="F13997">
        <v>4</v>
      </c>
      <c r="G13997" t="s">
        <v>38</v>
      </c>
      <c r="H13997" t="s">
        <v>2</v>
      </c>
      <c r="I13997" t="s">
        <v>37</v>
      </c>
      <c r="J13997">
        <v>2671.1</v>
      </c>
    </row>
    <row r="13998" spans="1:10" x14ac:dyDescent="0.25">
      <c r="A13998">
        <v>84</v>
      </c>
      <c r="B13998">
        <v>2017</v>
      </c>
      <c r="C13998" t="s">
        <v>41</v>
      </c>
      <c r="D13998" t="s">
        <v>58</v>
      </c>
      <c r="E13998" t="s">
        <v>35</v>
      </c>
      <c r="F13998">
        <v>5</v>
      </c>
      <c r="G13998" t="s">
        <v>38</v>
      </c>
      <c r="H13998" t="s">
        <v>46</v>
      </c>
      <c r="I13998" t="s">
        <v>37</v>
      </c>
      <c r="J13998">
        <v>2171.1999999999998</v>
      </c>
    </row>
    <row r="13999" spans="1:10" x14ac:dyDescent="0.25">
      <c r="A13999">
        <v>84</v>
      </c>
      <c r="B13999">
        <v>2017</v>
      </c>
      <c r="C13999" t="s">
        <v>41</v>
      </c>
      <c r="D13999" t="s">
        <v>58</v>
      </c>
      <c r="E13999" t="s">
        <v>35</v>
      </c>
      <c r="F13999">
        <v>6</v>
      </c>
      <c r="G13999" t="s">
        <v>45</v>
      </c>
      <c r="H13999" t="s">
        <v>46</v>
      </c>
      <c r="I13999" t="s">
        <v>51</v>
      </c>
      <c r="J13999">
        <v>2848.9</v>
      </c>
    </row>
    <row r="14000" spans="1:10" x14ac:dyDescent="0.25">
      <c r="A14000">
        <v>84</v>
      </c>
      <c r="B14000">
        <v>2017</v>
      </c>
      <c r="C14000" t="s">
        <v>41</v>
      </c>
      <c r="D14000" t="s">
        <v>59</v>
      </c>
      <c r="E14000" t="s">
        <v>35</v>
      </c>
      <c r="F14000">
        <v>1</v>
      </c>
      <c r="G14000" t="s">
        <v>38</v>
      </c>
      <c r="H14000" t="s">
        <v>2</v>
      </c>
      <c r="I14000" t="s">
        <v>51</v>
      </c>
      <c r="J14000">
        <v>1806.3</v>
      </c>
    </row>
    <row r="14001" spans="1:10" x14ac:dyDescent="0.25">
      <c r="A14001">
        <v>84</v>
      </c>
      <c r="B14001">
        <v>2017</v>
      </c>
      <c r="C14001" t="s">
        <v>41</v>
      </c>
      <c r="D14001" t="s">
        <v>59</v>
      </c>
      <c r="E14001" t="s">
        <v>35</v>
      </c>
      <c r="F14001">
        <v>2</v>
      </c>
      <c r="G14001" t="s">
        <v>45</v>
      </c>
      <c r="H14001" t="s">
        <v>46</v>
      </c>
      <c r="I14001" t="s">
        <v>37</v>
      </c>
      <c r="J14001">
        <v>2861.7</v>
      </c>
    </row>
    <row r="14002" spans="1:10" x14ac:dyDescent="0.25">
      <c r="A14002">
        <v>84</v>
      </c>
      <c r="B14002">
        <v>2017</v>
      </c>
      <c r="C14002" t="s">
        <v>41</v>
      </c>
      <c r="D14002" t="s">
        <v>59</v>
      </c>
      <c r="E14002" t="s">
        <v>35</v>
      </c>
      <c r="F14002">
        <v>3</v>
      </c>
      <c r="G14002" t="s">
        <v>45</v>
      </c>
      <c r="H14002" t="s">
        <v>46</v>
      </c>
      <c r="I14002" t="s">
        <v>51</v>
      </c>
      <c r="J14002">
        <v>2239.6</v>
      </c>
    </row>
    <row r="14003" spans="1:10" x14ac:dyDescent="0.25">
      <c r="A14003">
        <v>84</v>
      </c>
      <c r="B14003">
        <v>2017</v>
      </c>
      <c r="C14003" t="s">
        <v>41</v>
      </c>
      <c r="D14003" t="s">
        <v>59</v>
      </c>
      <c r="E14003" t="s">
        <v>35</v>
      </c>
      <c r="F14003">
        <v>4</v>
      </c>
      <c r="G14003" t="s">
        <v>45</v>
      </c>
      <c r="H14003" t="s">
        <v>2</v>
      </c>
      <c r="I14003" t="s">
        <v>51</v>
      </c>
      <c r="J14003">
        <v>1895.3</v>
      </c>
    </row>
    <row r="14004" spans="1:10" x14ac:dyDescent="0.25">
      <c r="A14004">
        <v>84</v>
      </c>
      <c r="B14004">
        <v>2017</v>
      </c>
      <c r="C14004" t="s">
        <v>41</v>
      </c>
      <c r="D14004" t="s">
        <v>59</v>
      </c>
      <c r="E14004" t="s">
        <v>35</v>
      </c>
      <c r="F14004">
        <v>5</v>
      </c>
      <c r="G14004" t="s">
        <v>45</v>
      </c>
      <c r="H14004" t="s">
        <v>46</v>
      </c>
      <c r="I14004" t="s">
        <v>51</v>
      </c>
      <c r="J14004">
        <v>2271.4</v>
      </c>
    </row>
    <row r="14005" spans="1:10" x14ac:dyDescent="0.25">
      <c r="A14005">
        <v>84</v>
      </c>
      <c r="B14005">
        <v>2017</v>
      </c>
      <c r="C14005" t="s">
        <v>41</v>
      </c>
      <c r="D14005" t="s">
        <v>59</v>
      </c>
      <c r="E14005" t="s">
        <v>35</v>
      </c>
      <c r="F14005">
        <v>6</v>
      </c>
      <c r="G14005" t="s">
        <v>45</v>
      </c>
      <c r="H14005" t="s">
        <v>2</v>
      </c>
      <c r="I14005" t="s">
        <v>37</v>
      </c>
      <c r="J14005">
        <v>1524.9</v>
      </c>
    </row>
    <row r="14006" spans="1:10" x14ac:dyDescent="0.25">
      <c r="A14006">
        <v>84</v>
      </c>
      <c r="B14006">
        <v>2018</v>
      </c>
      <c r="C14006" t="s">
        <v>41</v>
      </c>
      <c r="D14006" t="s">
        <v>58</v>
      </c>
      <c r="E14006" t="s">
        <v>35</v>
      </c>
      <c r="F14006">
        <v>1</v>
      </c>
      <c r="G14006" t="s">
        <v>38</v>
      </c>
      <c r="H14006" t="s">
        <v>46</v>
      </c>
      <c r="I14006" t="s">
        <v>37</v>
      </c>
      <c r="J14006">
        <v>2438.1999999999998</v>
      </c>
    </row>
    <row r="14007" spans="1:10" x14ac:dyDescent="0.25">
      <c r="A14007">
        <v>84</v>
      </c>
      <c r="B14007">
        <v>2018</v>
      </c>
      <c r="C14007" t="s">
        <v>41</v>
      </c>
      <c r="D14007" t="s">
        <v>58</v>
      </c>
      <c r="E14007" t="s">
        <v>35</v>
      </c>
      <c r="F14007">
        <v>2</v>
      </c>
      <c r="G14007" t="s">
        <v>38</v>
      </c>
      <c r="H14007" t="s">
        <v>46</v>
      </c>
      <c r="I14007" t="s">
        <v>51</v>
      </c>
      <c r="J14007">
        <v>2218.4</v>
      </c>
    </row>
    <row r="14008" spans="1:10" x14ac:dyDescent="0.25">
      <c r="A14008">
        <v>84</v>
      </c>
      <c r="B14008">
        <v>2018</v>
      </c>
      <c r="C14008" t="s">
        <v>41</v>
      </c>
      <c r="D14008" t="s">
        <v>58</v>
      </c>
      <c r="E14008" t="s">
        <v>35</v>
      </c>
      <c r="F14008">
        <v>3</v>
      </c>
      <c r="G14008" t="s">
        <v>38</v>
      </c>
      <c r="H14008" t="s">
        <v>46</v>
      </c>
      <c r="I14008" t="s">
        <v>51</v>
      </c>
      <c r="J14008">
        <v>2631.5</v>
      </c>
    </row>
    <row r="14009" spans="1:10" x14ac:dyDescent="0.25">
      <c r="A14009">
        <v>84</v>
      </c>
      <c r="B14009">
        <v>2018</v>
      </c>
      <c r="C14009" t="s">
        <v>41</v>
      </c>
      <c r="D14009" t="s">
        <v>58</v>
      </c>
      <c r="E14009" t="s">
        <v>35</v>
      </c>
      <c r="F14009">
        <v>4</v>
      </c>
      <c r="G14009" t="s">
        <v>38</v>
      </c>
      <c r="H14009" t="s">
        <v>46</v>
      </c>
      <c r="I14009" t="s">
        <v>37</v>
      </c>
      <c r="J14009">
        <v>2294.1</v>
      </c>
    </row>
    <row r="14010" spans="1:10" x14ac:dyDescent="0.25">
      <c r="A14010">
        <v>84</v>
      </c>
      <c r="B14010">
        <v>2018</v>
      </c>
      <c r="C14010" t="s">
        <v>41</v>
      </c>
      <c r="D14010" t="s">
        <v>58</v>
      </c>
      <c r="E14010" t="s">
        <v>35</v>
      </c>
      <c r="F14010">
        <v>5</v>
      </c>
      <c r="G14010" t="s">
        <v>38</v>
      </c>
      <c r="H14010" t="s">
        <v>2</v>
      </c>
      <c r="I14010" t="s">
        <v>51</v>
      </c>
      <c r="J14010">
        <v>2558.4</v>
      </c>
    </row>
    <row r="14011" spans="1:10" x14ac:dyDescent="0.25">
      <c r="A14011">
        <v>84</v>
      </c>
      <c r="B14011">
        <v>2018</v>
      </c>
      <c r="C14011" t="s">
        <v>41</v>
      </c>
      <c r="D14011" t="s">
        <v>58</v>
      </c>
      <c r="E14011" t="s">
        <v>35</v>
      </c>
      <c r="F14011">
        <v>6</v>
      </c>
      <c r="G14011" t="s">
        <v>45</v>
      </c>
      <c r="H14011" t="s">
        <v>2</v>
      </c>
      <c r="I14011" t="s">
        <v>37</v>
      </c>
      <c r="J14011">
        <v>2355.3000000000002</v>
      </c>
    </row>
    <row r="14012" spans="1:10" x14ac:dyDescent="0.25">
      <c r="A14012">
        <v>84</v>
      </c>
      <c r="B14012">
        <v>2018</v>
      </c>
      <c r="C14012" t="s">
        <v>41</v>
      </c>
      <c r="D14012" t="s">
        <v>59</v>
      </c>
      <c r="E14012" t="s">
        <v>35</v>
      </c>
      <c r="F14012">
        <v>1</v>
      </c>
      <c r="G14012" t="s">
        <v>45</v>
      </c>
      <c r="H14012" t="s">
        <v>46</v>
      </c>
      <c r="I14012" t="s">
        <v>51</v>
      </c>
      <c r="J14012">
        <v>1941.7</v>
      </c>
    </row>
    <row r="14013" spans="1:10" x14ac:dyDescent="0.25">
      <c r="A14013">
        <v>84</v>
      </c>
      <c r="B14013">
        <v>2018</v>
      </c>
      <c r="C14013" t="s">
        <v>41</v>
      </c>
      <c r="D14013" t="s">
        <v>59</v>
      </c>
      <c r="E14013" t="s">
        <v>35</v>
      </c>
      <c r="F14013">
        <v>2</v>
      </c>
      <c r="G14013" t="s">
        <v>38</v>
      </c>
      <c r="H14013" t="s">
        <v>46</v>
      </c>
      <c r="I14013" t="s">
        <v>51</v>
      </c>
      <c r="J14013">
        <v>2382.3000000000002</v>
      </c>
    </row>
    <row r="14014" spans="1:10" x14ac:dyDescent="0.25">
      <c r="A14014">
        <v>84</v>
      </c>
      <c r="B14014">
        <v>2018</v>
      </c>
      <c r="C14014" t="s">
        <v>41</v>
      </c>
      <c r="D14014" t="s">
        <v>59</v>
      </c>
      <c r="E14014" t="s">
        <v>35</v>
      </c>
      <c r="F14014">
        <v>3</v>
      </c>
      <c r="G14014" t="s">
        <v>38</v>
      </c>
      <c r="H14014" t="s">
        <v>46</v>
      </c>
      <c r="I14014" t="s">
        <v>37</v>
      </c>
      <c r="J14014">
        <v>2179.6999999999998</v>
      </c>
    </row>
    <row r="14015" spans="1:10" x14ac:dyDescent="0.25">
      <c r="A14015">
        <v>84</v>
      </c>
      <c r="B14015">
        <v>2018</v>
      </c>
      <c r="C14015" t="s">
        <v>41</v>
      </c>
      <c r="D14015" t="s">
        <v>59</v>
      </c>
      <c r="E14015" t="s">
        <v>35</v>
      </c>
      <c r="F14015">
        <v>4</v>
      </c>
      <c r="G14015" t="s">
        <v>45</v>
      </c>
      <c r="H14015" t="s">
        <v>46</v>
      </c>
      <c r="I14015" t="s">
        <v>37</v>
      </c>
      <c r="J14015">
        <v>2305.8000000000002</v>
      </c>
    </row>
    <row r="14016" spans="1:10" x14ac:dyDescent="0.25">
      <c r="A14016">
        <v>84</v>
      </c>
      <c r="B14016">
        <v>2018</v>
      </c>
      <c r="C14016" t="s">
        <v>41</v>
      </c>
      <c r="D14016" t="s">
        <v>59</v>
      </c>
      <c r="E14016" t="s">
        <v>35</v>
      </c>
      <c r="F14016">
        <v>5</v>
      </c>
      <c r="G14016" t="s">
        <v>45</v>
      </c>
      <c r="H14016" t="s">
        <v>46</v>
      </c>
      <c r="I14016" t="s">
        <v>51</v>
      </c>
      <c r="J14016">
        <v>2031.4</v>
      </c>
    </row>
    <row r="14017" spans="1:10" x14ac:dyDescent="0.25">
      <c r="A14017">
        <v>84</v>
      </c>
      <c r="B14017">
        <v>2018</v>
      </c>
      <c r="C14017" t="s">
        <v>41</v>
      </c>
      <c r="D14017" t="s">
        <v>59</v>
      </c>
      <c r="E14017" t="s">
        <v>35</v>
      </c>
      <c r="F14017">
        <v>6</v>
      </c>
      <c r="G14017" t="s">
        <v>45</v>
      </c>
      <c r="H14017" t="s">
        <v>2</v>
      </c>
      <c r="I14017" t="s">
        <v>37</v>
      </c>
      <c r="J14017">
        <v>2201.3000000000002</v>
      </c>
    </row>
    <row r="14018" spans="1:10" x14ac:dyDescent="0.25">
      <c r="A14018">
        <v>85</v>
      </c>
      <c r="B14018">
        <v>2017</v>
      </c>
      <c r="C14018" t="s">
        <v>41</v>
      </c>
      <c r="D14018" t="s">
        <v>58</v>
      </c>
      <c r="E14018" t="s">
        <v>35</v>
      </c>
      <c r="F14018">
        <v>1</v>
      </c>
      <c r="G14018" t="s">
        <v>38</v>
      </c>
      <c r="H14018" t="s">
        <v>2</v>
      </c>
      <c r="I14018" t="s">
        <v>51</v>
      </c>
      <c r="J14018">
        <v>2340.3000000000002</v>
      </c>
    </row>
    <row r="14019" spans="1:10" x14ac:dyDescent="0.25">
      <c r="A14019">
        <v>85</v>
      </c>
      <c r="B14019">
        <v>2017</v>
      </c>
      <c r="C14019" t="s">
        <v>41</v>
      </c>
      <c r="D14019" t="s">
        <v>58</v>
      </c>
      <c r="E14019" t="s">
        <v>35</v>
      </c>
      <c r="F14019">
        <v>2</v>
      </c>
      <c r="G14019" t="s">
        <v>45</v>
      </c>
      <c r="H14019" t="s">
        <v>2</v>
      </c>
      <c r="I14019" t="s">
        <v>37</v>
      </c>
      <c r="J14019">
        <v>1589</v>
      </c>
    </row>
    <row r="14020" spans="1:10" x14ac:dyDescent="0.25">
      <c r="A14020">
        <v>85</v>
      </c>
      <c r="B14020">
        <v>2017</v>
      </c>
      <c r="C14020" t="s">
        <v>41</v>
      </c>
      <c r="D14020" t="s">
        <v>58</v>
      </c>
      <c r="E14020" t="s">
        <v>35</v>
      </c>
      <c r="F14020">
        <v>3</v>
      </c>
      <c r="G14020" t="s">
        <v>45</v>
      </c>
      <c r="H14020" t="s">
        <v>46</v>
      </c>
      <c r="I14020" t="s">
        <v>51</v>
      </c>
      <c r="J14020">
        <v>2103</v>
      </c>
    </row>
    <row r="14021" spans="1:10" x14ac:dyDescent="0.25">
      <c r="A14021">
        <v>85</v>
      </c>
      <c r="B14021">
        <v>2017</v>
      </c>
      <c r="C14021" t="s">
        <v>41</v>
      </c>
      <c r="D14021" t="s">
        <v>58</v>
      </c>
      <c r="E14021" t="s">
        <v>35</v>
      </c>
      <c r="F14021">
        <v>4</v>
      </c>
      <c r="G14021" t="s">
        <v>45</v>
      </c>
      <c r="H14021" t="s">
        <v>2</v>
      </c>
      <c r="I14021" t="s">
        <v>51</v>
      </c>
      <c r="J14021">
        <v>1403.7</v>
      </c>
    </row>
    <row r="14022" spans="1:10" x14ac:dyDescent="0.25">
      <c r="A14022">
        <v>85</v>
      </c>
      <c r="B14022">
        <v>2017</v>
      </c>
      <c r="C14022" t="s">
        <v>41</v>
      </c>
      <c r="D14022" t="s">
        <v>58</v>
      </c>
      <c r="E14022" t="s">
        <v>35</v>
      </c>
      <c r="F14022">
        <v>5</v>
      </c>
      <c r="G14022" t="s">
        <v>45</v>
      </c>
      <c r="H14022" t="s">
        <v>46</v>
      </c>
      <c r="I14022" t="s">
        <v>51</v>
      </c>
      <c r="J14022">
        <v>1978.8</v>
      </c>
    </row>
    <row r="14023" spans="1:10" x14ac:dyDescent="0.25">
      <c r="A14023">
        <v>85</v>
      </c>
      <c r="B14023">
        <v>2017</v>
      </c>
      <c r="C14023" t="s">
        <v>41</v>
      </c>
      <c r="D14023" t="s">
        <v>58</v>
      </c>
      <c r="E14023" t="s">
        <v>35</v>
      </c>
      <c r="F14023">
        <v>6</v>
      </c>
      <c r="G14023" t="s">
        <v>38</v>
      </c>
      <c r="H14023" t="s">
        <v>46</v>
      </c>
      <c r="I14023" t="s">
        <v>51</v>
      </c>
      <c r="J14023">
        <v>2299.3000000000002</v>
      </c>
    </row>
    <row r="14024" spans="1:10" x14ac:dyDescent="0.25">
      <c r="A14024">
        <v>85</v>
      </c>
      <c r="B14024">
        <v>2017</v>
      </c>
      <c r="C14024" t="s">
        <v>41</v>
      </c>
      <c r="D14024" t="s">
        <v>59</v>
      </c>
      <c r="E14024" t="s">
        <v>35</v>
      </c>
      <c r="F14024">
        <v>1</v>
      </c>
      <c r="G14024" t="s">
        <v>45</v>
      </c>
      <c r="H14024" t="s">
        <v>2</v>
      </c>
      <c r="I14024" t="s">
        <v>51</v>
      </c>
      <c r="J14024">
        <v>2412.6999999999998</v>
      </c>
    </row>
    <row r="14025" spans="1:10" x14ac:dyDescent="0.25">
      <c r="A14025">
        <v>85</v>
      </c>
      <c r="B14025">
        <v>2017</v>
      </c>
      <c r="C14025" t="s">
        <v>41</v>
      </c>
      <c r="D14025" t="s">
        <v>59</v>
      </c>
      <c r="E14025" t="s">
        <v>35</v>
      </c>
      <c r="F14025">
        <v>2</v>
      </c>
      <c r="G14025" t="s">
        <v>38</v>
      </c>
      <c r="H14025" t="s">
        <v>2</v>
      </c>
      <c r="I14025" t="s">
        <v>51</v>
      </c>
      <c r="J14025">
        <v>2043.1</v>
      </c>
    </row>
    <row r="14026" spans="1:10" x14ac:dyDescent="0.25">
      <c r="A14026">
        <v>85</v>
      </c>
      <c r="B14026">
        <v>2017</v>
      </c>
      <c r="C14026" t="s">
        <v>41</v>
      </c>
      <c r="D14026" t="s">
        <v>59</v>
      </c>
      <c r="E14026" t="s">
        <v>35</v>
      </c>
      <c r="F14026">
        <v>3</v>
      </c>
      <c r="G14026" t="s">
        <v>38</v>
      </c>
      <c r="H14026" t="s">
        <v>2</v>
      </c>
      <c r="I14026" t="s">
        <v>51</v>
      </c>
      <c r="J14026">
        <v>2023.2</v>
      </c>
    </row>
    <row r="14027" spans="1:10" x14ac:dyDescent="0.25">
      <c r="A14027">
        <v>85</v>
      </c>
      <c r="B14027">
        <v>2017</v>
      </c>
      <c r="C14027" t="s">
        <v>41</v>
      </c>
      <c r="D14027" t="s">
        <v>59</v>
      </c>
      <c r="E14027" t="s">
        <v>35</v>
      </c>
      <c r="F14027">
        <v>4</v>
      </c>
      <c r="G14027" t="s">
        <v>38</v>
      </c>
      <c r="H14027" t="s">
        <v>2</v>
      </c>
      <c r="I14027" t="s">
        <v>51</v>
      </c>
      <c r="J14027">
        <v>1853.6</v>
      </c>
    </row>
    <row r="14028" spans="1:10" x14ac:dyDescent="0.25">
      <c r="A14028">
        <v>85</v>
      </c>
      <c r="B14028">
        <v>2017</v>
      </c>
      <c r="C14028" t="s">
        <v>41</v>
      </c>
      <c r="D14028" t="s">
        <v>59</v>
      </c>
      <c r="E14028" t="s">
        <v>35</v>
      </c>
      <c r="F14028">
        <v>5</v>
      </c>
      <c r="G14028" t="s">
        <v>45</v>
      </c>
      <c r="H14028" t="s">
        <v>46</v>
      </c>
      <c r="I14028" t="s">
        <v>37</v>
      </c>
      <c r="J14028">
        <v>1808.9</v>
      </c>
    </row>
    <row r="14029" spans="1:10" x14ac:dyDescent="0.25">
      <c r="A14029">
        <v>85</v>
      </c>
      <c r="B14029">
        <v>2017</v>
      </c>
      <c r="C14029" t="s">
        <v>41</v>
      </c>
      <c r="D14029" t="s">
        <v>59</v>
      </c>
      <c r="E14029" t="s">
        <v>35</v>
      </c>
      <c r="F14029">
        <v>6</v>
      </c>
      <c r="G14029" t="s">
        <v>45</v>
      </c>
      <c r="H14029" t="s">
        <v>46</v>
      </c>
      <c r="I14029" t="s">
        <v>37</v>
      </c>
      <c r="J14029">
        <v>2402.3000000000002</v>
      </c>
    </row>
    <row r="14030" spans="1:10" x14ac:dyDescent="0.25">
      <c r="A14030">
        <v>85</v>
      </c>
      <c r="B14030">
        <v>2018</v>
      </c>
      <c r="C14030" t="s">
        <v>41</v>
      </c>
      <c r="D14030" t="s">
        <v>58</v>
      </c>
      <c r="E14030" t="s">
        <v>35</v>
      </c>
      <c r="F14030">
        <v>1</v>
      </c>
      <c r="G14030" t="s">
        <v>45</v>
      </c>
      <c r="H14030" t="s">
        <v>2</v>
      </c>
      <c r="I14030" t="s">
        <v>51</v>
      </c>
      <c r="J14030">
        <v>2603</v>
      </c>
    </row>
    <row r="14031" spans="1:10" x14ac:dyDescent="0.25">
      <c r="A14031">
        <v>85</v>
      </c>
      <c r="B14031">
        <v>2018</v>
      </c>
      <c r="C14031" t="s">
        <v>41</v>
      </c>
      <c r="D14031" t="s">
        <v>58</v>
      </c>
      <c r="E14031" t="s">
        <v>35</v>
      </c>
      <c r="F14031">
        <v>2</v>
      </c>
      <c r="G14031" t="s">
        <v>45</v>
      </c>
      <c r="H14031" t="s">
        <v>2</v>
      </c>
      <c r="I14031" t="s">
        <v>37</v>
      </c>
      <c r="J14031">
        <v>2439.5</v>
      </c>
    </row>
    <row r="14032" spans="1:10" x14ac:dyDescent="0.25">
      <c r="A14032">
        <v>85</v>
      </c>
      <c r="B14032">
        <v>2018</v>
      </c>
      <c r="C14032" t="s">
        <v>41</v>
      </c>
      <c r="D14032" t="s">
        <v>58</v>
      </c>
      <c r="E14032" t="s">
        <v>35</v>
      </c>
      <c r="F14032">
        <v>3</v>
      </c>
      <c r="G14032" t="s">
        <v>38</v>
      </c>
      <c r="H14032" t="s">
        <v>46</v>
      </c>
      <c r="I14032" t="s">
        <v>37</v>
      </c>
      <c r="J14032">
        <v>1837.6</v>
      </c>
    </row>
    <row r="14033" spans="1:10" x14ac:dyDescent="0.25">
      <c r="A14033">
        <v>85</v>
      </c>
      <c r="B14033">
        <v>2018</v>
      </c>
      <c r="C14033" t="s">
        <v>41</v>
      </c>
      <c r="D14033" t="s">
        <v>58</v>
      </c>
      <c r="E14033" t="s">
        <v>35</v>
      </c>
      <c r="F14033">
        <v>4</v>
      </c>
      <c r="G14033" t="s">
        <v>38</v>
      </c>
      <c r="H14033" t="s">
        <v>46</v>
      </c>
      <c r="I14033" t="s">
        <v>51</v>
      </c>
      <c r="J14033">
        <v>2945.1</v>
      </c>
    </row>
    <row r="14034" spans="1:10" x14ac:dyDescent="0.25">
      <c r="A14034">
        <v>85</v>
      </c>
      <c r="B14034">
        <v>2018</v>
      </c>
      <c r="C14034" t="s">
        <v>41</v>
      </c>
      <c r="D14034" t="s">
        <v>58</v>
      </c>
      <c r="E14034" t="s">
        <v>35</v>
      </c>
      <c r="F14034">
        <v>5</v>
      </c>
      <c r="G14034" t="s">
        <v>38</v>
      </c>
      <c r="H14034" t="s">
        <v>2</v>
      </c>
      <c r="I14034" t="s">
        <v>51</v>
      </c>
      <c r="J14034">
        <v>2261.9</v>
      </c>
    </row>
    <row r="14035" spans="1:10" x14ac:dyDescent="0.25">
      <c r="A14035">
        <v>85</v>
      </c>
      <c r="B14035">
        <v>2018</v>
      </c>
      <c r="C14035" t="s">
        <v>41</v>
      </c>
      <c r="D14035" t="s">
        <v>58</v>
      </c>
      <c r="E14035" t="s">
        <v>35</v>
      </c>
      <c r="F14035">
        <v>6</v>
      </c>
      <c r="G14035" t="s">
        <v>45</v>
      </c>
      <c r="H14035" t="s">
        <v>2</v>
      </c>
      <c r="I14035" t="s">
        <v>51</v>
      </c>
      <c r="J14035">
        <v>2131.4</v>
      </c>
    </row>
    <row r="14036" spans="1:10" x14ac:dyDescent="0.25">
      <c r="A14036">
        <v>85</v>
      </c>
      <c r="B14036">
        <v>2018</v>
      </c>
      <c r="C14036" t="s">
        <v>41</v>
      </c>
      <c r="D14036" t="s">
        <v>59</v>
      </c>
      <c r="E14036" t="s">
        <v>35</v>
      </c>
      <c r="F14036">
        <v>1</v>
      </c>
      <c r="G14036" t="s">
        <v>38</v>
      </c>
      <c r="H14036" t="s">
        <v>46</v>
      </c>
      <c r="I14036" t="s">
        <v>51</v>
      </c>
      <c r="J14036">
        <v>2649.8</v>
      </c>
    </row>
    <row r="14037" spans="1:10" x14ac:dyDescent="0.25">
      <c r="A14037">
        <v>85</v>
      </c>
      <c r="B14037">
        <v>2018</v>
      </c>
      <c r="C14037" t="s">
        <v>41</v>
      </c>
      <c r="D14037" t="s">
        <v>59</v>
      </c>
      <c r="E14037" t="s">
        <v>35</v>
      </c>
      <c r="F14037">
        <v>2</v>
      </c>
      <c r="G14037" t="s">
        <v>45</v>
      </c>
      <c r="H14037" t="s">
        <v>2</v>
      </c>
      <c r="I14037" t="s">
        <v>37</v>
      </c>
      <c r="J14037">
        <v>2206.1999999999998</v>
      </c>
    </row>
    <row r="14038" spans="1:10" x14ac:dyDescent="0.25">
      <c r="A14038">
        <v>85</v>
      </c>
      <c r="B14038">
        <v>2018</v>
      </c>
      <c r="C14038" t="s">
        <v>41</v>
      </c>
      <c r="D14038" t="s">
        <v>59</v>
      </c>
      <c r="E14038" t="s">
        <v>35</v>
      </c>
      <c r="F14038">
        <v>3</v>
      </c>
      <c r="G14038" t="s">
        <v>45</v>
      </c>
      <c r="H14038" t="s">
        <v>46</v>
      </c>
      <c r="I14038" t="s">
        <v>51</v>
      </c>
      <c r="J14038">
        <v>2285.1</v>
      </c>
    </row>
    <row r="14039" spans="1:10" x14ac:dyDescent="0.25">
      <c r="A14039">
        <v>85</v>
      </c>
      <c r="B14039">
        <v>2018</v>
      </c>
      <c r="C14039" t="s">
        <v>41</v>
      </c>
      <c r="D14039" t="s">
        <v>59</v>
      </c>
      <c r="E14039" t="s">
        <v>35</v>
      </c>
      <c r="F14039">
        <v>4</v>
      </c>
      <c r="G14039" t="s">
        <v>45</v>
      </c>
      <c r="H14039" t="s">
        <v>2</v>
      </c>
      <c r="I14039" t="s">
        <v>37</v>
      </c>
      <c r="J14039">
        <v>2159.8000000000002</v>
      </c>
    </row>
    <row r="14040" spans="1:10" x14ac:dyDescent="0.25">
      <c r="A14040">
        <v>85</v>
      </c>
      <c r="B14040">
        <v>2018</v>
      </c>
      <c r="C14040" t="s">
        <v>41</v>
      </c>
      <c r="D14040" t="s">
        <v>59</v>
      </c>
      <c r="E14040" t="s">
        <v>35</v>
      </c>
      <c r="F14040">
        <v>5</v>
      </c>
      <c r="G14040" t="s">
        <v>38</v>
      </c>
      <c r="H14040" t="s">
        <v>46</v>
      </c>
      <c r="I14040" t="s">
        <v>37</v>
      </c>
      <c r="J14040">
        <v>2215.1</v>
      </c>
    </row>
    <row r="14041" spans="1:10" x14ac:dyDescent="0.25">
      <c r="A14041">
        <v>85</v>
      </c>
      <c r="B14041">
        <v>2018</v>
      </c>
      <c r="C14041" t="s">
        <v>41</v>
      </c>
      <c r="D14041" t="s">
        <v>59</v>
      </c>
      <c r="E14041" t="s">
        <v>35</v>
      </c>
      <c r="F14041">
        <v>6</v>
      </c>
      <c r="G14041" t="s">
        <v>38</v>
      </c>
      <c r="H14041" t="s">
        <v>2</v>
      </c>
      <c r="I14041" t="s">
        <v>51</v>
      </c>
      <c r="J14041">
        <v>2495.9</v>
      </c>
    </row>
    <row r="14042" spans="1:10" x14ac:dyDescent="0.25">
      <c r="A14042">
        <v>86</v>
      </c>
      <c r="B14042">
        <v>2017</v>
      </c>
      <c r="C14042" t="s">
        <v>41</v>
      </c>
      <c r="D14042" t="s">
        <v>58</v>
      </c>
      <c r="E14042" t="s">
        <v>35</v>
      </c>
      <c r="F14042">
        <v>1</v>
      </c>
      <c r="G14042" t="s">
        <v>38</v>
      </c>
      <c r="H14042" t="s">
        <v>2</v>
      </c>
      <c r="I14042" t="s">
        <v>51</v>
      </c>
      <c r="J14042">
        <v>1836.6</v>
      </c>
    </row>
    <row r="14043" spans="1:10" x14ac:dyDescent="0.25">
      <c r="A14043">
        <v>86</v>
      </c>
      <c r="B14043">
        <v>2017</v>
      </c>
      <c r="C14043" t="s">
        <v>41</v>
      </c>
      <c r="D14043" t="s">
        <v>58</v>
      </c>
      <c r="E14043" t="s">
        <v>35</v>
      </c>
      <c r="F14043">
        <v>2</v>
      </c>
      <c r="G14043" t="s">
        <v>38</v>
      </c>
      <c r="H14043" t="s">
        <v>2</v>
      </c>
      <c r="I14043" t="s">
        <v>37</v>
      </c>
      <c r="J14043">
        <v>1749.4</v>
      </c>
    </row>
    <row r="14044" spans="1:10" x14ac:dyDescent="0.25">
      <c r="A14044">
        <v>86</v>
      </c>
      <c r="B14044">
        <v>2017</v>
      </c>
      <c r="C14044" t="s">
        <v>41</v>
      </c>
      <c r="D14044" t="s">
        <v>58</v>
      </c>
      <c r="E14044" t="s">
        <v>35</v>
      </c>
      <c r="F14044">
        <v>3</v>
      </c>
      <c r="G14044" t="s">
        <v>45</v>
      </c>
      <c r="H14044" t="s">
        <v>2</v>
      </c>
      <c r="I14044" t="s">
        <v>37</v>
      </c>
      <c r="J14044">
        <v>2042.3</v>
      </c>
    </row>
    <row r="14045" spans="1:10" x14ac:dyDescent="0.25">
      <c r="A14045">
        <v>86</v>
      </c>
      <c r="B14045">
        <v>2017</v>
      </c>
      <c r="C14045" t="s">
        <v>41</v>
      </c>
      <c r="D14045" t="s">
        <v>58</v>
      </c>
      <c r="E14045" t="s">
        <v>35</v>
      </c>
      <c r="F14045">
        <v>4</v>
      </c>
      <c r="G14045" t="s">
        <v>38</v>
      </c>
      <c r="H14045" t="s">
        <v>2</v>
      </c>
      <c r="I14045" t="s">
        <v>37</v>
      </c>
      <c r="J14045">
        <v>2536</v>
      </c>
    </row>
    <row r="14046" spans="1:10" x14ac:dyDescent="0.25">
      <c r="A14046">
        <v>86</v>
      </c>
      <c r="B14046">
        <v>2017</v>
      </c>
      <c r="C14046" t="s">
        <v>41</v>
      </c>
      <c r="D14046" t="s">
        <v>58</v>
      </c>
      <c r="E14046" t="s">
        <v>35</v>
      </c>
      <c r="F14046">
        <v>5</v>
      </c>
      <c r="G14046" t="s">
        <v>38</v>
      </c>
      <c r="H14046" t="s">
        <v>2</v>
      </c>
      <c r="I14046" t="s">
        <v>37</v>
      </c>
      <c r="J14046">
        <v>1683.7</v>
      </c>
    </row>
    <row r="14047" spans="1:10" x14ac:dyDescent="0.25">
      <c r="A14047">
        <v>86</v>
      </c>
      <c r="B14047">
        <v>2017</v>
      </c>
      <c r="C14047" t="s">
        <v>41</v>
      </c>
      <c r="D14047" t="s">
        <v>58</v>
      </c>
      <c r="E14047" t="s">
        <v>35</v>
      </c>
      <c r="F14047">
        <v>6</v>
      </c>
      <c r="G14047" t="s">
        <v>38</v>
      </c>
      <c r="H14047" t="s">
        <v>46</v>
      </c>
      <c r="I14047" t="s">
        <v>51</v>
      </c>
      <c r="J14047">
        <v>2484.1</v>
      </c>
    </row>
    <row r="14048" spans="1:10" x14ac:dyDescent="0.25">
      <c r="A14048">
        <v>86</v>
      </c>
      <c r="B14048">
        <v>2017</v>
      </c>
      <c r="C14048" t="s">
        <v>41</v>
      </c>
      <c r="D14048" t="s">
        <v>59</v>
      </c>
      <c r="E14048" t="s">
        <v>35</v>
      </c>
      <c r="F14048">
        <v>1</v>
      </c>
      <c r="G14048" t="s">
        <v>38</v>
      </c>
      <c r="H14048" t="s">
        <v>46</v>
      </c>
      <c r="I14048" t="s">
        <v>37</v>
      </c>
      <c r="J14048">
        <v>1736</v>
      </c>
    </row>
    <row r="14049" spans="1:10" x14ac:dyDescent="0.25">
      <c r="A14049">
        <v>86</v>
      </c>
      <c r="B14049">
        <v>2017</v>
      </c>
      <c r="C14049" t="s">
        <v>41</v>
      </c>
      <c r="D14049" t="s">
        <v>59</v>
      </c>
      <c r="E14049" t="s">
        <v>35</v>
      </c>
      <c r="F14049">
        <v>2</v>
      </c>
      <c r="G14049" t="s">
        <v>45</v>
      </c>
      <c r="H14049" t="s">
        <v>46</v>
      </c>
      <c r="I14049" t="s">
        <v>37</v>
      </c>
      <c r="J14049">
        <v>1777.3</v>
      </c>
    </row>
    <row r="14050" spans="1:10" x14ac:dyDescent="0.25">
      <c r="A14050">
        <v>86</v>
      </c>
      <c r="B14050">
        <v>2017</v>
      </c>
      <c r="C14050" t="s">
        <v>41</v>
      </c>
      <c r="D14050" t="s">
        <v>59</v>
      </c>
      <c r="E14050" t="s">
        <v>35</v>
      </c>
      <c r="F14050">
        <v>3</v>
      </c>
      <c r="G14050" t="s">
        <v>45</v>
      </c>
      <c r="H14050" t="s">
        <v>2</v>
      </c>
      <c r="I14050" t="s">
        <v>51</v>
      </c>
      <c r="J14050">
        <v>2306.3000000000002</v>
      </c>
    </row>
    <row r="14051" spans="1:10" x14ac:dyDescent="0.25">
      <c r="A14051">
        <v>86</v>
      </c>
      <c r="B14051">
        <v>2017</v>
      </c>
      <c r="C14051" t="s">
        <v>41</v>
      </c>
      <c r="D14051" t="s">
        <v>59</v>
      </c>
      <c r="E14051" t="s">
        <v>35</v>
      </c>
      <c r="F14051">
        <v>4</v>
      </c>
      <c r="G14051" t="s">
        <v>45</v>
      </c>
      <c r="H14051" t="s">
        <v>46</v>
      </c>
      <c r="I14051" t="s">
        <v>37</v>
      </c>
      <c r="J14051">
        <v>2079.1999999999998</v>
      </c>
    </row>
    <row r="14052" spans="1:10" x14ac:dyDescent="0.25">
      <c r="A14052">
        <v>86</v>
      </c>
      <c r="B14052">
        <v>2017</v>
      </c>
      <c r="C14052" t="s">
        <v>41</v>
      </c>
      <c r="D14052" t="s">
        <v>59</v>
      </c>
      <c r="E14052" t="s">
        <v>35</v>
      </c>
      <c r="F14052">
        <v>5</v>
      </c>
      <c r="G14052" t="s">
        <v>45</v>
      </c>
      <c r="H14052" t="s">
        <v>46</v>
      </c>
      <c r="I14052" t="s">
        <v>37</v>
      </c>
      <c r="J14052">
        <v>2390.6999999999998</v>
      </c>
    </row>
    <row r="14053" spans="1:10" x14ac:dyDescent="0.25">
      <c r="A14053">
        <v>86</v>
      </c>
      <c r="B14053">
        <v>2017</v>
      </c>
      <c r="C14053" t="s">
        <v>41</v>
      </c>
      <c r="D14053" t="s">
        <v>59</v>
      </c>
      <c r="E14053" t="s">
        <v>35</v>
      </c>
      <c r="F14053">
        <v>6</v>
      </c>
      <c r="G14053" t="s">
        <v>45</v>
      </c>
      <c r="H14053" t="s">
        <v>2</v>
      </c>
      <c r="I14053" t="s">
        <v>51</v>
      </c>
      <c r="J14053">
        <v>1688.3</v>
      </c>
    </row>
    <row r="14054" spans="1:10" x14ac:dyDescent="0.25">
      <c r="A14054">
        <v>86</v>
      </c>
      <c r="B14054">
        <v>2018</v>
      </c>
      <c r="C14054" t="s">
        <v>41</v>
      </c>
      <c r="D14054" t="s">
        <v>58</v>
      </c>
      <c r="E14054" t="s">
        <v>35</v>
      </c>
      <c r="F14054">
        <v>1</v>
      </c>
      <c r="G14054" t="s">
        <v>45</v>
      </c>
      <c r="H14054" t="s">
        <v>46</v>
      </c>
      <c r="I14054" t="s">
        <v>37</v>
      </c>
      <c r="J14054">
        <v>2642.3</v>
      </c>
    </row>
    <row r="14055" spans="1:10" x14ac:dyDescent="0.25">
      <c r="A14055">
        <v>86</v>
      </c>
      <c r="B14055">
        <v>2018</v>
      </c>
      <c r="C14055" t="s">
        <v>41</v>
      </c>
      <c r="D14055" t="s">
        <v>58</v>
      </c>
      <c r="E14055" t="s">
        <v>35</v>
      </c>
      <c r="F14055">
        <v>2</v>
      </c>
      <c r="G14055" t="s">
        <v>38</v>
      </c>
      <c r="H14055" t="s">
        <v>2</v>
      </c>
      <c r="I14055" t="s">
        <v>51</v>
      </c>
      <c r="J14055">
        <v>2426.9</v>
      </c>
    </row>
    <row r="14056" spans="1:10" x14ac:dyDescent="0.25">
      <c r="A14056">
        <v>86</v>
      </c>
      <c r="B14056">
        <v>2018</v>
      </c>
      <c r="C14056" t="s">
        <v>41</v>
      </c>
      <c r="D14056" t="s">
        <v>58</v>
      </c>
      <c r="E14056" t="s">
        <v>35</v>
      </c>
      <c r="F14056">
        <v>3</v>
      </c>
      <c r="G14056" t="s">
        <v>45</v>
      </c>
      <c r="H14056" t="s">
        <v>46</v>
      </c>
      <c r="I14056" t="s">
        <v>51</v>
      </c>
      <c r="J14056">
        <v>2264.6999999999998</v>
      </c>
    </row>
    <row r="14057" spans="1:10" x14ac:dyDescent="0.25">
      <c r="A14057">
        <v>86</v>
      </c>
      <c r="B14057">
        <v>2018</v>
      </c>
      <c r="C14057" t="s">
        <v>41</v>
      </c>
      <c r="D14057" t="s">
        <v>58</v>
      </c>
      <c r="E14057" t="s">
        <v>35</v>
      </c>
      <c r="F14057">
        <v>4</v>
      </c>
      <c r="G14057" t="s">
        <v>38</v>
      </c>
      <c r="H14057" t="s">
        <v>2</v>
      </c>
      <c r="I14057" t="s">
        <v>51</v>
      </c>
      <c r="J14057">
        <v>2008.8</v>
      </c>
    </row>
    <row r="14058" spans="1:10" x14ac:dyDescent="0.25">
      <c r="A14058">
        <v>86</v>
      </c>
      <c r="B14058">
        <v>2018</v>
      </c>
      <c r="C14058" t="s">
        <v>41</v>
      </c>
      <c r="D14058" t="s">
        <v>58</v>
      </c>
      <c r="E14058" t="s">
        <v>35</v>
      </c>
      <c r="F14058">
        <v>5</v>
      </c>
      <c r="G14058" t="s">
        <v>38</v>
      </c>
      <c r="H14058" t="s">
        <v>46</v>
      </c>
      <c r="I14058" t="s">
        <v>37</v>
      </c>
      <c r="J14058">
        <v>2613.4</v>
      </c>
    </row>
    <row r="14059" spans="1:10" x14ac:dyDescent="0.25">
      <c r="A14059">
        <v>86</v>
      </c>
      <c r="B14059">
        <v>2018</v>
      </c>
      <c r="C14059" t="s">
        <v>41</v>
      </c>
      <c r="D14059" t="s">
        <v>58</v>
      </c>
      <c r="E14059" t="s">
        <v>35</v>
      </c>
      <c r="F14059">
        <v>6</v>
      </c>
      <c r="G14059" t="s">
        <v>38</v>
      </c>
      <c r="H14059" t="s">
        <v>2</v>
      </c>
      <c r="I14059" t="s">
        <v>37</v>
      </c>
      <c r="J14059">
        <v>2640</v>
      </c>
    </row>
    <row r="14060" spans="1:10" x14ac:dyDescent="0.25">
      <c r="A14060">
        <v>86</v>
      </c>
      <c r="B14060">
        <v>2018</v>
      </c>
      <c r="C14060" t="s">
        <v>41</v>
      </c>
      <c r="D14060" t="s">
        <v>59</v>
      </c>
      <c r="E14060" t="s">
        <v>35</v>
      </c>
      <c r="F14060">
        <v>1</v>
      </c>
      <c r="G14060" t="s">
        <v>45</v>
      </c>
      <c r="H14060" t="s">
        <v>2</v>
      </c>
      <c r="I14060" t="s">
        <v>51</v>
      </c>
      <c r="J14060">
        <v>1775.3</v>
      </c>
    </row>
    <row r="14061" spans="1:10" x14ac:dyDescent="0.25">
      <c r="A14061">
        <v>86</v>
      </c>
      <c r="B14061">
        <v>2018</v>
      </c>
      <c r="C14061" t="s">
        <v>41</v>
      </c>
      <c r="D14061" t="s">
        <v>59</v>
      </c>
      <c r="E14061" t="s">
        <v>35</v>
      </c>
      <c r="F14061">
        <v>2</v>
      </c>
      <c r="G14061" t="s">
        <v>38</v>
      </c>
      <c r="H14061" t="s">
        <v>46</v>
      </c>
      <c r="I14061" t="s">
        <v>37</v>
      </c>
      <c r="J14061">
        <v>1931</v>
      </c>
    </row>
    <row r="14062" spans="1:10" x14ac:dyDescent="0.25">
      <c r="A14062">
        <v>86</v>
      </c>
      <c r="B14062">
        <v>2018</v>
      </c>
      <c r="C14062" t="s">
        <v>41</v>
      </c>
      <c r="D14062" t="s">
        <v>59</v>
      </c>
      <c r="E14062" t="s">
        <v>35</v>
      </c>
      <c r="F14062">
        <v>3</v>
      </c>
      <c r="G14062" t="s">
        <v>38</v>
      </c>
      <c r="H14062" t="s">
        <v>2</v>
      </c>
      <c r="I14062" t="s">
        <v>37</v>
      </c>
      <c r="J14062">
        <v>1951.9</v>
      </c>
    </row>
    <row r="14063" spans="1:10" x14ac:dyDescent="0.25">
      <c r="A14063">
        <v>86</v>
      </c>
      <c r="B14063">
        <v>2018</v>
      </c>
      <c r="C14063" t="s">
        <v>41</v>
      </c>
      <c r="D14063" t="s">
        <v>59</v>
      </c>
      <c r="E14063" t="s">
        <v>35</v>
      </c>
      <c r="F14063">
        <v>4</v>
      </c>
      <c r="G14063" t="s">
        <v>45</v>
      </c>
      <c r="H14063" t="s">
        <v>46</v>
      </c>
      <c r="I14063" t="s">
        <v>51</v>
      </c>
      <c r="J14063">
        <v>2704.6</v>
      </c>
    </row>
    <row r="14064" spans="1:10" x14ac:dyDescent="0.25">
      <c r="A14064">
        <v>86</v>
      </c>
      <c r="B14064">
        <v>2018</v>
      </c>
      <c r="C14064" t="s">
        <v>41</v>
      </c>
      <c r="D14064" t="s">
        <v>59</v>
      </c>
      <c r="E14064" t="s">
        <v>35</v>
      </c>
      <c r="F14064">
        <v>5</v>
      </c>
      <c r="G14064" t="s">
        <v>45</v>
      </c>
      <c r="H14064" t="s">
        <v>46</v>
      </c>
      <c r="I14064" t="s">
        <v>37</v>
      </c>
      <c r="J14064">
        <v>2485.5</v>
      </c>
    </row>
    <row r="14065" spans="1:10" x14ac:dyDescent="0.25">
      <c r="A14065">
        <v>86</v>
      </c>
      <c r="B14065">
        <v>2018</v>
      </c>
      <c r="C14065" t="s">
        <v>41</v>
      </c>
      <c r="D14065" t="s">
        <v>59</v>
      </c>
      <c r="E14065" t="s">
        <v>35</v>
      </c>
      <c r="F14065">
        <v>6</v>
      </c>
      <c r="G14065" t="s">
        <v>38</v>
      </c>
      <c r="H14065" t="s">
        <v>2</v>
      </c>
      <c r="I14065" t="s">
        <v>51</v>
      </c>
      <c r="J14065">
        <v>2109.1</v>
      </c>
    </row>
    <row r="14066" spans="1:10" x14ac:dyDescent="0.25">
      <c r="A14066">
        <v>87</v>
      </c>
      <c r="B14066">
        <v>2017</v>
      </c>
      <c r="C14066" t="s">
        <v>41</v>
      </c>
      <c r="D14066" t="s">
        <v>58</v>
      </c>
      <c r="E14066" t="s">
        <v>35</v>
      </c>
      <c r="F14066">
        <v>1</v>
      </c>
      <c r="G14066" t="s">
        <v>38</v>
      </c>
      <c r="H14066" t="s">
        <v>2</v>
      </c>
      <c r="I14066" t="s">
        <v>51</v>
      </c>
      <c r="J14066">
        <v>2044.5</v>
      </c>
    </row>
    <row r="14067" spans="1:10" x14ac:dyDescent="0.25">
      <c r="A14067">
        <v>87</v>
      </c>
      <c r="B14067">
        <v>2017</v>
      </c>
      <c r="C14067" t="s">
        <v>41</v>
      </c>
      <c r="D14067" t="s">
        <v>58</v>
      </c>
      <c r="E14067" t="s">
        <v>35</v>
      </c>
      <c r="F14067">
        <v>2</v>
      </c>
      <c r="G14067" t="s">
        <v>45</v>
      </c>
      <c r="H14067" t="s">
        <v>46</v>
      </c>
      <c r="I14067" t="s">
        <v>37</v>
      </c>
      <c r="J14067">
        <v>2610.8000000000002</v>
      </c>
    </row>
    <row r="14068" spans="1:10" x14ac:dyDescent="0.25">
      <c r="A14068">
        <v>87</v>
      </c>
      <c r="B14068">
        <v>2017</v>
      </c>
      <c r="C14068" t="s">
        <v>41</v>
      </c>
      <c r="D14068" t="s">
        <v>58</v>
      </c>
      <c r="E14068" t="s">
        <v>35</v>
      </c>
      <c r="F14068">
        <v>3</v>
      </c>
      <c r="G14068" t="s">
        <v>38</v>
      </c>
      <c r="H14068" t="s">
        <v>2</v>
      </c>
      <c r="I14068" t="s">
        <v>51</v>
      </c>
      <c r="J14068">
        <v>2002.3</v>
      </c>
    </row>
    <row r="14069" spans="1:10" x14ac:dyDescent="0.25">
      <c r="A14069">
        <v>87</v>
      </c>
      <c r="B14069">
        <v>2017</v>
      </c>
      <c r="C14069" t="s">
        <v>41</v>
      </c>
      <c r="D14069" t="s">
        <v>58</v>
      </c>
      <c r="E14069" t="s">
        <v>35</v>
      </c>
      <c r="F14069">
        <v>4</v>
      </c>
      <c r="G14069" t="s">
        <v>45</v>
      </c>
      <c r="H14069" t="s">
        <v>2</v>
      </c>
      <c r="I14069" t="s">
        <v>37</v>
      </c>
      <c r="J14069">
        <v>1647.3</v>
      </c>
    </row>
    <row r="14070" spans="1:10" x14ac:dyDescent="0.25">
      <c r="A14070">
        <v>87</v>
      </c>
      <c r="B14070">
        <v>2017</v>
      </c>
      <c r="C14070" t="s">
        <v>41</v>
      </c>
      <c r="D14070" t="s">
        <v>58</v>
      </c>
      <c r="E14070" t="s">
        <v>35</v>
      </c>
      <c r="F14070">
        <v>5</v>
      </c>
      <c r="G14070" t="s">
        <v>45</v>
      </c>
      <c r="H14070" t="s">
        <v>2</v>
      </c>
      <c r="I14070" t="s">
        <v>51</v>
      </c>
      <c r="J14070">
        <v>3020</v>
      </c>
    </row>
    <row r="14071" spans="1:10" x14ac:dyDescent="0.25">
      <c r="A14071">
        <v>87</v>
      </c>
      <c r="B14071">
        <v>2017</v>
      </c>
      <c r="C14071" t="s">
        <v>41</v>
      </c>
      <c r="D14071" t="s">
        <v>58</v>
      </c>
      <c r="E14071" t="s">
        <v>35</v>
      </c>
      <c r="F14071">
        <v>6</v>
      </c>
      <c r="G14071" t="s">
        <v>45</v>
      </c>
      <c r="H14071" t="s">
        <v>2</v>
      </c>
      <c r="I14071" t="s">
        <v>51</v>
      </c>
      <c r="J14071">
        <v>1295.5</v>
      </c>
    </row>
    <row r="14072" spans="1:10" x14ac:dyDescent="0.25">
      <c r="A14072">
        <v>87</v>
      </c>
      <c r="B14072">
        <v>2017</v>
      </c>
      <c r="C14072" t="s">
        <v>41</v>
      </c>
      <c r="D14072" t="s">
        <v>59</v>
      </c>
      <c r="E14072" t="s">
        <v>35</v>
      </c>
      <c r="F14072">
        <v>1</v>
      </c>
      <c r="G14072" t="s">
        <v>38</v>
      </c>
      <c r="H14072" t="s">
        <v>2</v>
      </c>
      <c r="I14072" t="s">
        <v>37</v>
      </c>
      <c r="J14072">
        <v>2048.6</v>
      </c>
    </row>
    <row r="14073" spans="1:10" x14ac:dyDescent="0.25">
      <c r="A14073">
        <v>87</v>
      </c>
      <c r="B14073">
        <v>2017</v>
      </c>
      <c r="C14073" t="s">
        <v>41</v>
      </c>
      <c r="D14073" t="s">
        <v>59</v>
      </c>
      <c r="E14073" t="s">
        <v>35</v>
      </c>
      <c r="F14073">
        <v>2</v>
      </c>
      <c r="G14073" t="s">
        <v>38</v>
      </c>
      <c r="H14073" t="s">
        <v>46</v>
      </c>
      <c r="I14073" t="s">
        <v>37</v>
      </c>
      <c r="J14073">
        <v>2267.1</v>
      </c>
    </row>
    <row r="14074" spans="1:10" x14ac:dyDescent="0.25">
      <c r="A14074">
        <v>87</v>
      </c>
      <c r="B14074">
        <v>2017</v>
      </c>
      <c r="C14074" t="s">
        <v>41</v>
      </c>
      <c r="D14074" t="s">
        <v>59</v>
      </c>
      <c r="E14074" t="s">
        <v>35</v>
      </c>
      <c r="F14074">
        <v>3</v>
      </c>
      <c r="G14074" t="s">
        <v>38</v>
      </c>
      <c r="H14074" t="s">
        <v>2</v>
      </c>
      <c r="I14074" t="s">
        <v>51</v>
      </c>
      <c r="J14074">
        <v>1726.4</v>
      </c>
    </row>
    <row r="14075" spans="1:10" x14ac:dyDescent="0.25">
      <c r="A14075">
        <v>87</v>
      </c>
      <c r="B14075">
        <v>2017</v>
      </c>
      <c r="C14075" t="s">
        <v>41</v>
      </c>
      <c r="D14075" t="s">
        <v>59</v>
      </c>
      <c r="E14075" t="s">
        <v>35</v>
      </c>
      <c r="F14075">
        <v>4</v>
      </c>
      <c r="G14075" t="s">
        <v>38</v>
      </c>
      <c r="H14075" t="s">
        <v>46</v>
      </c>
      <c r="I14075" t="s">
        <v>37</v>
      </c>
      <c r="J14075">
        <v>2563.9</v>
      </c>
    </row>
    <row r="14076" spans="1:10" x14ac:dyDescent="0.25">
      <c r="A14076">
        <v>87</v>
      </c>
      <c r="B14076">
        <v>2017</v>
      </c>
      <c r="C14076" t="s">
        <v>41</v>
      </c>
      <c r="D14076" t="s">
        <v>59</v>
      </c>
      <c r="E14076" t="s">
        <v>35</v>
      </c>
      <c r="F14076">
        <v>5</v>
      </c>
      <c r="G14076" t="s">
        <v>45</v>
      </c>
      <c r="H14076" t="s">
        <v>46</v>
      </c>
      <c r="I14076" t="s">
        <v>51</v>
      </c>
      <c r="J14076">
        <v>2147.8000000000002</v>
      </c>
    </row>
    <row r="14077" spans="1:10" x14ac:dyDescent="0.25">
      <c r="A14077">
        <v>87</v>
      </c>
      <c r="B14077">
        <v>2017</v>
      </c>
      <c r="C14077" t="s">
        <v>41</v>
      </c>
      <c r="D14077" t="s">
        <v>59</v>
      </c>
      <c r="E14077" t="s">
        <v>35</v>
      </c>
      <c r="F14077">
        <v>6</v>
      </c>
      <c r="G14077" t="s">
        <v>38</v>
      </c>
      <c r="H14077" t="s">
        <v>46</v>
      </c>
      <c r="I14077" t="s">
        <v>51</v>
      </c>
      <c r="J14077">
        <v>2207.8000000000002</v>
      </c>
    </row>
    <row r="14078" spans="1:10" x14ac:dyDescent="0.25">
      <c r="A14078">
        <v>87</v>
      </c>
      <c r="B14078">
        <v>2018</v>
      </c>
      <c r="C14078" t="s">
        <v>41</v>
      </c>
      <c r="D14078" t="s">
        <v>58</v>
      </c>
      <c r="E14078" t="s">
        <v>35</v>
      </c>
      <c r="F14078">
        <v>1</v>
      </c>
      <c r="G14078" t="s">
        <v>38</v>
      </c>
      <c r="H14078" t="s">
        <v>2</v>
      </c>
      <c r="I14078" t="s">
        <v>37</v>
      </c>
      <c r="J14078">
        <v>2529.8000000000002</v>
      </c>
    </row>
    <row r="14079" spans="1:10" x14ac:dyDescent="0.25">
      <c r="A14079">
        <v>87</v>
      </c>
      <c r="B14079">
        <v>2018</v>
      </c>
      <c r="C14079" t="s">
        <v>41</v>
      </c>
      <c r="D14079" t="s">
        <v>58</v>
      </c>
      <c r="E14079" t="s">
        <v>35</v>
      </c>
      <c r="F14079">
        <v>2</v>
      </c>
      <c r="G14079" t="s">
        <v>45</v>
      </c>
      <c r="H14079" t="s">
        <v>2</v>
      </c>
      <c r="I14079" t="s">
        <v>51</v>
      </c>
      <c r="J14079">
        <v>2279.1</v>
      </c>
    </row>
    <row r="14080" spans="1:10" x14ac:dyDescent="0.25">
      <c r="A14080">
        <v>87</v>
      </c>
      <c r="B14080">
        <v>2018</v>
      </c>
      <c r="C14080" t="s">
        <v>41</v>
      </c>
      <c r="D14080" t="s">
        <v>58</v>
      </c>
      <c r="E14080" t="s">
        <v>35</v>
      </c>
      <c r="F14080">
        <v>3</v>
      </c>
      <c r="G14080" t="s">
        <v>38</v>
      </c>
      <c r="H14080" t="s">
        <v>46</v>
      </c>
      <c r="I14080" t="s">
        <v>51</v>
      </c>
      <c r="J14080">
        <v>2150</v>
      </c>
    </row>
    <row r="14081" spans="1:10" x14ac:dyDescent="0.25">
      <c r="A14081">
        <v>87</v>
      </c>
      <c r="B14081">
        <v>2018</v>
      </c>
      <c r="C14081" t="s">
        <v>41</v>
      </c>
      <c r="D14081" t="s">
        <v>58</v>
      </c>
      <c r="E14081" t="s">
        <v>35</v>
      </c>
      <c r="F14081">
        <v>4</v>
      </c>
      <c r="G14081" t="s">
        <v>38</v>
      </c>
      <c r="H14081" t="s">
        <v>46</v>
      </c>
      <c r="I14081" t="s">
        <v>37</v>
      </c>
      <c r="J14081">
        <v>2337.8000000000002</v>
      </c>
    </row>
    <row r="14082" spans="1:10" x14ac:dyDescent="0.25">
      <c r="A14082">
        <v>87</v>
      </c>
      <c r="B14082">
        <v>2018</v>
      </c>
      <c r="C14082" t="s">
        <v>41</v>
      </c>
      <c r="D14082" t="s">
        <v>58</v>
      </c>
      <c r="E14082" t="s">
        <v>35</v>
      </c>
      <c r="F14082">
        <v>5</v>
      </c>
      <c r="G14082" t="s">
        <v>38</v>
      </c>
      <c r="H14082" t="s">
        <v>46</v>
      </c>
      <c r="I14082" t="s">
        <v>37</v>
      </c>
      <c r="J14082">
        <v>2290.9</v>
      </c>
    </row>
    <row r="14083" spans="1:10" x14ac:dyDescent="0.25">
      <c r="A14083">
        <v>87</v>
      </c>
      <c r="B14083">
        <v>2018</v>
      </c>
      <c r="C14083" t="s">
        <v>41</v>
      </c>
      <c r="D14083" t="s">
        <v>58</v>
      </c>
      <c r="E14083" t="s">
        <v>35</v>
      </c>
      <c r="F14083">
        <v>6</v>
      </c>
      <c r="G14083" t="s">
        <v>45</v>
      </c>
      <c r="H14083" t="s">
        <v>2</v>
      </c>
      <c r="I14083" t="s">
        <v>37</v>
      </c>
      <c r="J14083">
        <v>2431.9</v>
      </c>
    </row>
    <row r="14084" spans="1:10" x14ac:dyDescent="0.25">
      <c r="A14084">
        <v>87</v>
      </c>
      <c r="B14084">
        <v>2018</v>
      </c>
      <c r="C14084" t="s">
        <v>41</v>
      </c>
      <c r="D14084" t="s">
        <v>59</v>
      </c>
      <c r="E14084" t="s">
        <v>35</v>
      </c>
      <c r="F14084">
        <v>1</v>
      </c>
      <c r="G14084" t="s">
        <v>45</v>
      </c>
      <c r="H14084" t="s">
        <v>46</v>
      </c>
      <c r="I14084" t="s">
        <v>51</v>
      </c>
      <c r="J14084">
        <v>2496.6</v>
      </c>
    </row>
    <row r="14085" spans="1:10" x14ac:dyDescent="0.25">
      <c r="A14085">
        <v>87</v>
      </c>
      <c r="B14085">
        <v>2018</v>
      </c>
      <c r="C14085" t="s">
        <v>41</v>
      </c>
      <c r="D14085" t="s">
        <v>59</v>
      </c>
      <c r="E14085" t="s">
        <v>35</v>
      </c>
      <c r="F14085">
        <v>2</v>
      </c>
      <c r="G14085" t="s">
        <v>38</v>
      </c>
      <c r="H14085" t="s">
        <v>2</v>
      </c>
      <c r="I14085" t="s">
        <v>37</v>
      </c>
      <c r="J14085">
        <v>1996.3</v>
      </c>
    </row>
    <row r="14086" spans="1:10" x14ac:dyDescent="0.25">
      <c r="A14086">
        <v>87</v>
      </c>
      <c r="B14086">
        <v>2018</v>
      </c>
      <c r="C14086" t="s">
        <v>41</v>
      </c>
      <c r="D14086" t="s">
        <v>59</v>
      </c>
      <c r="E14086" t="s">
        <v>35</v>
      </c>
      <c r="F14086">
        <v>3</v>
      </c>
      <c r="G14086" t="s">
        <v>45</v>
      </c>
      <c r="H14086" t="s">
        <v>46</v>
      </c>
      <c r="I14086" t="s">
        <v>51</v>
      </c>
      <c r="J14086">
        <v>2440</v>
      </c>
    </row>
    <row r="14087" spans="1:10" x14ac:dyDescent="0.25">
      <c r="A14087">
        <v>87</v>
      </c>
      <c r="B14087">
        <v>2018</v>
      </c>
      <c r="C14087" t="s">
        <v>41</v>
      </c>
      <c r="D14087" t="s">
        <v>59</v>
      </c>
      <c r="E14087" t="s">
        <v>35</v>
      </c>
      <c r="F14087">
        <v>4</v>
      </c>
      <c r="G14087" t="s">
        <v>38</v>
      </c>
      <c r="H14087" t="s">
        <v>46</v>
      </c>
      <c r="I14087" t="s">
        <v>51</v>
      </c>
      <c r="J14087">
        <v>2608.8000000000002</v>
      </c>
    </row>
    <row r="14088" spans="1:10" x14ac:dyDescent="0.25">
      <c r="A14088">
        <v>87</v>
      </c>
      <c r="B14088">
        <v>2018</v>
      </c>
      <c r="C14088" t="s">
        <v>41</v>
      </c>
      <c r="D14088" t="s">
        <v>59</v>
      </c>
      <c r="E14088" t="s">
        <v>35</v>
      </c>
      <c r="F14088">
        <v>5</v>
      </c>
      <c r="G14088" t="s">
        <v>45</v>
      </c>
      <c r="H14088" t="s">
        <v>2</v>
      </c>
      <c r="I14088" t="s">
        <v>37</v>
      </c>
      <c r="J14088">
        <v>1630.3</v>
      </c>
    </row>
    <row r="14089" spans="1:10" x14ac:dyDescent="0.25">
      <c r="A14089">
        <v>87</v>
      </c>
      <c r="B14089">
        <v>2018</v>
      </c>
      <c r="C14089" t="s">
        <v>41</v>
      </c>
      <c r="D14089" t="s">
        <v>59</v>
      </c>
      <c r="E14089" t="s">
        <v>35</v>
      </c>
      <c r="F14089">
        <v>6</v>
      </c>
      <c r="G14089" t="s">
        <v>45</v>
      </c>
      <c r="H14089" t="s">
        <v>2</v>
      </c>
      <c r="I14089" t="s">
        <v>51</v>
      </c>
      <c r="J14089">
        <v>2344.9</v>
      </c>
    </row>
    <row r="14090" spans="1:10" x14ac:dyDescent="0.25">
      <c r="A14090">
        <v>88</v>
      </c>
      <c r="B14090">
        <v>2017</v>
      </c>
      <c r="C14090" t="s">
        <v>41</v>
      </c>
      <c r="D14090" t="s">
        <v>58</v>
      </c>
      <c r="E14090" t="s">
        <v>35</v>
      </c>
      <c r="F14090">
        <v>1</v>
      </c>
      <c r="G14090" t="s">
        <v>45</v>
      </c>
      <c r="H14090" t="s">
        <v>46</v>
      </c>
      <c r="I14090" t="s">
        <v>51</v>
      </c>
      <c r="J14090">
        <v>2178.1999999999998</v>
      </c>
    </row>
    <row r="14091" spans="1:10" x14ac:dyDescent="0.25">
      <c r="A14091">
        <v>88</v>
      </c>
      <c r="B14091">
        <v>2017</v>
      </c>
      <c r="C14091" t="s">
        <v>41</v>
      </c>
      <c r="D14091" t="s">
        <v>58</v>
      </c>
      <c r="E14091" t="s">
        <v>35</v>
      </c>
      <c r="F14091">
        <v>2</v>
      </c>
      <c r="G14091" t="s">
        <v>45</v>
      </c>
      <c r="H14091" t="s">
        <v>2</v>
      </c>
      <c r="I14091" t="s">
        <v>37</v>
      </c>
      <c r="J14091">
        <v>2155.9</v>
      </c>
    </row>
    <row r="14092" spans="1:10" x14ac:dyDescent="0.25">
      <c r="A14092">
        <v>88</v>
      </c>
      <c r="B14092">
        <v>2017</v>
      </c>
      <c r="C14092" t="s">
        <v>41</v>
      </c>
      <c r="D14092" t="s">
        <v>58</v>
      </c>
      <c r="E14092" t="s">
        <v>35</v>
      </c>
      <c r="F14092">
        <v>3</v>
      </c>
      <c r="G14092" t="s">
        <v>38</v>
      </c>
      <c r="H14092" t="s">
        <v>46</v>
      </c>
      <c r="I14092" t="s">
        <v>51</v>
      </c>
      <c r="J14092">
        <v>2779.8</v>
      </c>
    </row>
    <row r="14093" spans="1:10" x14ac:dyDescent="0.25">
      <c r="A14093">
        <v>88</v>
      </c>
      <c r="B14093">
        <v>2017</v>
      </c>
      <c r="C14093" t="s">
        <v>41</v>
      </c>
      <c r="D14093" t="s">
        <v>58</v>
      </c>
      <c r="E14093" t="s">
        <v>35</v>
      </c>
      <c r="F14093">
        <v>4</v>
      </c>
      <c r="G14093" t="s">
        <v>38</v>
      </c>
      <c r="H14093" t="s">
        <v>46</v>
      </c>
      <c r="I14093" t="s">
        <v>37</v>
      </c>
      <c r="J14093">
        <v>2521.6999999999998</v>
      </c>
    </row>
    <row r="14094" spans="1:10" x14ac:dyDescent="0.25">
      <c r="A14094">
        <v>88</v>
      </c>
      <c r="B14094">
        <v>2017</v>
      </c>
      <c r="C14094" t="s">
        <v>41</v>
      </c>
      <c r="D14094" t="s">
        <v>58</v>
      </c>
      <c r="E14094" t="s">
        <v>35</v>
      </c>
      <c r="F14094">
        <v>5</v>
      </c>
      <c r="G14094" t="s">
        <v>45</v>
      </c>
      <c r="H14094" t="s">
        <v>46</v>
      </c>
      <c r="I14094" t="s">
        <v>51</v>
      </c>
      <c r="J14094">
        <v>2488.1999999999998</v>
      </c>
    </row>
    <row r="14095" spans="1:10" x14ac:dyDescent="0.25">
      <c r="A14095">
        <v>88</v>
      </c>
      <c r="B14095">
        <v>2017</v>
      </c>
      <c r="C14095" t="s">
        <v>41</v>
      </c>
      <c r="D14095" t="s">
        <v>58</v>
      </c>
      <c r="E14095" t="s">
        <v>35</v>
      </c>
      <c r="F14095">
        <v>6</v>
      </c>
      <c r="G14095" t="s">
        <v>45</v>
      </c>
      <c r="H14095" t="s">
        <v>46</v>
      </c>
      <c r="I14095" t="s">
        <v>37</v>
      </c>
      <c r="J14095">
        <v>2426.3000000000002</v>
      </c>
    </row>
    <row r="14096" spans="1:10" x14ac:dyDescent="0.25">
      <c r="A14096">
        <v>88</v>
      </c>
      <c r="B14096">
        <v>2017</v>
      </c>
      <c r="C14096" t="s">
        <v>41</v>
      </c>
      <c r="D14096" t="s">
        <v>59</v>
      </c>
      <c r="E14096" t="s">
        <v>35</v>
      </c>
      <c r="F14096">
        <v>1</v>
      </c>
      <c r="G14096" t="s">
        <v>45</v>
      </c>
      <c r="H14096" t="s">
        <v>2</v>
      </c>
      <c r="I14096" t="s">
        <v>37</v>
      </c>
      <c r="J14096">
        <v>1924.1</v>
      </c>
    </row>
    <row r="14097" spans="1:10" x14ac:dyDescent="0.25">
      <c r="A14097">
        <v>88</v>
      </c>
      <c r="B14097">
        <v>2017</v>
      </c>
      <c r="C14097" t="s">
        <v>41</v>
      </c>
      <c r="D14097" t="s">
        <v>59</v>
      </c>
      <c r="E14097" t="s">
        <v>35</v>
      </c>
      <c r="F14097">
        <v>2</v>
      </c>
      <c r="G14097" t="s">
        <v>45</v>
      </c>
      <c r="H14097" t="s">
        <v>2</v>
      </c>
      <c r="I14097" t="s">
        <v>37</v>
      </c>
      <c r="J14097">
        <v>2091</v>
      </c>
    </row>
    <row r="14098" spans="1:10" x14ac:dyDescent="0.25">
      <c r="A14098">
        <v>88</v>
      </c>
      <c r="B14098">
        <v>2017</v>
      </c>
      <c r="C14098" t="s">
        <v>41</v>
      </c>
      <c r="D14098" t="s">
        <v>59</v>
      </c>
      <c r="E14098" t="s">
        <v>35</v>
      </c>
      <c r="F14098">
        <v>3</v>
      </c>
      <c r="G14098" t="s">
        <v>38</v>
      </c>
      <c r="H14098" t="s">
        <v>46</v>
      </c>
      <c r="I14098" t="s">
        <v>51</v>
      </c>
      <c r="J14098">
        <v>2184.5</v>
      </c>
    </row>
    <row r="14099" spans="1:10" x14ac:dyDescent="0.25">
      <c r="A14099">
        <v>88</v>
      </c>
      <c r="B14099">
        <v>2017</v>
      </c>
      <c r="C14099" t="s">
        <v>41</v>
      </c>
      <c r="D14099" t="s">
        <v>59</v>
      </c>
      <c r="E14099" t="s">
        <v>35</v>
      </c>
      <c r="F14099">
        <v>4</v>
      </c>
      <c r="G14099" t="s">
        <v>38</v>
      </c>
      <c r="H14099" t="s">
        <v>2</v>
      </c>
      <c r="I14099" t="s">
        <v>51</v>
      </c>
      <c r="J14099">
        <v>1628</v>
      </c>
    </row>
    <row r="14100" spans="1:10" x14ac:dyDescent="0.25">
      <c r="A14100">
        <v>88</v>
      </c>
      <c r="B14100">
        <v>2017</v>
      </c>
      <c r="C14100" t="s">
        <v>41</v>
      </c>
      <c r="D14100" t="s">
        <v>59</v>
      </c>
      <c r="E14100" t="s">
        <v>35</v>
      </c>
      <c r="F14100">
        <v>5</v>
      </c>
      <c r="G14100" t="s">
        <v>45</v>
      </c>
      <c r="H14100" t="s">
        <v>46</v>
      </c>
      <c r="I14100" t="s">
        <v>51</v>
      </c>
      <c r="J14100">
        <v>1845.8</v>
      </c>
    </row>
    <row r="14101" spans="1:10" x14ac:dyDescent="0.25">
      <c r="A14101">
        <v>88</v>
      </c>
      <c r="B14101">
        <v>2017</v>
      </c>
      <c r="C14101" t="s">
        <v>41</v>
      </c>
      <c r="D14101" t="s">
        <v>59</v>
      </c>
      <c r="E14101" t="s">
        <v>35</v>
      </c>
      <c r="F14101">
        <v>6</v>
      </c>
      <c r="G14101" t="s">
        <v>45</v>
      </c>
      <c r="H14101" t="s">
        <v>2</v>
      </c>
      <c r="I14101" t="s">
        <v>37</v>
      </c>
      <c r="J14101">
        <v>1814.3</v>
      </c>
    </row>
    <row r="14102" spans="1:10" x14ac:dyDescent="0.25">
      <c r="A14102">
        <v>88</v>
      </c>
      <c r="B14102">
        <v>2018</v>
      </c>
      <c r="C14102" t="s">
        <v>41</v>
      </c>
      <c r="D14102" t="s">
        <v>58</v>
      </c>
      <c r="E14102" t="s">
        <v>35</v>
      </c>
      <c r="F14102">
        <v>1</v>
      </c>
      <c r="G14102" t="s">
        <v>38</v>
      </c>
      <c r="H14102" t="s">
        <v>46</v>
      </c>
      <c r="I14102" t="s">
        <v>51</v>
      </c>
      <c r="J14102">
        <v>3086.4</v>
      </c>
    </row>
    <row r="14103" spans="1:10" x14ac:dyDescent="0.25">
      <c r="A14103">
        <v>88</v>
      </c>
      <c r="B14103">
        <v>2018</v>
      </c>
      <c r="C14103" t="s">
        <v>41</v>
      </c>
      <c r="D14103" t="s">
        <v>58</v>
      </c>
      <c r="E14103" t="s">
        <v>35</v>
      </c>
      <c r="F14103">
        <v>2</v>
      </c>
      <c r="G14103" t="s">
        <v>38</v>
      </c>
      <c r="H14103" t="s">
        <v>2</v>
      </c>
      <c r="I14103" t="s">
        <v>51</v>
      </c>
      <c r="J14103">
        <v>2260.6999999999998</v>
      </c>
    </row>
    <row r="14104" spans="1:10" x14ac:dyDescent="0.25">
      <c r="A14104">
        <v>88</v>
      </c>
      <c r="B14104">
        <v>2018</v>
      </c>
      <c r="C14104" t="s">
        <v>41</v>
      </c>
      <c r="D14104" t="s">
        <v>58</v>
      </c>
      <c r="E14104" t="s">
        <v>35</v>
      </c>
      <c r="F14104">
        <v>3</v>
      </c>
      <c r="G14104" t="s">
        <v>45</v>
      </c>
      <c r="H14104" t="s">
        <v>2</v>
      </c>
      <c r="I14104" t="s">
        <v>37</v>
      </c>
      <c r="J14104">
        <v>2355.3000000000002</v>
      </c>
    </row>
    <row r="14105" spans="1:10" x14ac:dyDescent="0.25">
      <c r="A14105">
        <v>88</v>
      </c>
      <c r="B14105">
        <v>2018</v>
      </c>
      <c r="C14105" t="s">
        <v>41</v>
      </c>
      <c r="D14105" t="s">
        <v>58</v>
      </c>
      <c r="E14105" t="s">
        <v>35</v>
      </c>
      <c r="F14105">
        <v>4</v>
      </c>
      <c r="G14105" t="s">
        <v>45</v>
      </c>
      <c r="H14105" t="s">
        <v>46</v>
      </c>
      <c r="I14105" t="s">
        <v>51</v>
      </c>
      <c r="J14105">
        <v>2624.2</v>
      </c>
    </row>
    <row r="14106" spans="1:10" x14ac:dyDescent="0.25">
      <c r="A14106">
        <v>88</v>
      </c>
      <c r="B14106">
        <v>2018</v>
      </c>
      <c r="C14106" t="s">
        <v>41</v>
      </c>
      <c r="D14106" t="s">
        <v>58</v>
      </c>
      <c r="E14106" t="s">
        <v>35</v>
      </c>
      <c r="F14106">
        <v>5</v>
      </c>
      <c r="G14106" t="s">
        <v>45</v>
      </c>
      <c r="H14106" t="s">
        <v>46</v>
      </c>
      <c r="I14106" t="s">
        <v>51</v>
      </c>
      <c r="J14106">
        <v>2078.4</v>
      </c>
    </row>
    <row r="14107" spans="1:10" x14ac:dyDescent="0.25">
      <c r="A14107">
        <v>88</v>
      </c>
      <c r="B14107">
        <v>2018</v>
      </c>
      <c r="C14107" t="s">
        <v>41</v>
      </c>
      <c r="D14107" t="s">
        <v>58</v>
      </c>
      <c r="E14107" t="s">
        <v>35</v>
      </c>
      <c r="F14107">
        <v>6</v>
      </c>
      <c r="G14107" t="s">
        <v>38</v>
      </c>
      <c r="H14107" t="s">
        <v>46</v>
      </c>
      <c r="I14107" t="s">
        <v>37</v>
      </c>
      <c r="J14107">
        <v>1918.1</v>
      </c>
    </row>
    <row r="14108" spans="1:10" x14ac:dyDescent="0.25">
      <c r="A14108">
        <v>88</v>
      </c>
      <c r="B14108">
        <v>2018</v>
      </c>
      <c r="C14108" t="s">
        <v>41</v>
      </c>
      <c r="D14108" t="s">
        <v>59</v>
      </c>
      <c r="E14108" t="s">
        <v>35</v>
      </c>
      <c r="F14108">
        <v>1</v>
      </c>
      <c r="G14108" t="s">
        <v>45</v>
      </c>
      <c r="H14108" t="s">
        <v>46</v>
      </c>
      <c r="I14108" t="s">
        <v>37</v>
      </c>
      <c r="J14108">
        <v>2326.3000000000002</v>
      </c>
    </row>
    <row r="14109" spans="1:10" x14ac:dyDescent="0.25">
      <c r="A14109">
        <v>88</v>
      </c>
      <c r="B14109">
        <v>2018</v>
      </c>
      <c r="C14109" t="s">
        <v>41</v>
      </c>
      <c r="D14109" t="s">
        <v>59</v>
      </c>
      <c r="E14109" t="s">
        <v>35</v>
      </c>
      <c r="F14109">
        <v>2</v>
      </c>
      <c r="G14109" t="s">
        <v>45</v>
      </c>
      <c r="H14109" t="s">
        <v>46</v>
      </c>
      <c r="I14109" t="s">
        <v>37</v>
      </c>
      <c r="J14109">
        <v>2500.8000000000002</v>
      </c>
    </row>
    <row r="14110" spans="1:10" x14ac:dyDescent="0.25">
      <c r="A14110">
        <v>88</v>
      </c>
      <c r="B14110">
        <v>2018</v>
      </c>
      <c r="C14110" t="s">
        <v>41</v>
      </c>
      <c r="D14110" t="s">
        <v>59</v>
      </c>
      <c r="E14110" t="s">
        <v>35</v>
      </c>
      <c r="F14110">
        <v>3</v>
      </c>
      <c r="G14110" t="s">
        <v>38</v>
      </c>
      <c r="H14110" t="s">
        <v>46</v>
      </c>
      <c r="I14110" t="s">
        <v>37</v>
      </c>
      <c r="J14110">
        <v>2247.6</v>
      </c>
    </row>
    <row r="14111" spans="1:10" x14ac:dyDescent="0.25">
      <c r="A14111">
        <v>88</v>
      </c>
      <c r="B14111">
        <v>2018</v>
      </c>
      <c r="C14111" t="s">
        <v>41</v>
      </c>
      <c r="D14111" t="s">
        <v>59</v>
      </c>
      <c r="E14111" t="s">
        <v>35</v>
      </c>
      <c r="F14111">
        <v>4</v>
      </c>
      <c r="G14111" t="s">
        <v>45</v>
      </c>
      <c r="H14111" t="s">
        <v>46</v>
      </c>
      <c r="I14111" t="s">
        <v>51</v>
      </c>
      <c r="J14111">
        <v>2487.3000000000002</v>
      </c>
    </row>
    <row r="14112" spans="1:10" x14ac:dyDescent="0.25">
      <c r="A14112">
        <v>88</v>
      </c>
      <c r="B14112">
        <v>2018</v>
      </c>
      <c r="C14112" t="s">
        <v>41</v>
      </c>
      <c r="D14112" t="s">
        <v>59</v>
      </c>
      <c r="E14112" t="s">
        <v>35</v>
      </c>
      <c r="F14112">
        <v>5</v>
      </c>
      <c r="G14112" t="s">
        <v>45</v>
      </c>
      <c r="H14112" t="s">
        <v>46</v>
      </c>
      <c r="I14112" t="s">
        <v>37</v>
      </c>
      <c r="J14112">
        <v>2061.1</v>
      </c>
    </row>
    <row r="14113" spans="1:10" x14ac:dyDescent="0.25">
      <c r="A14113">
        <v>88</v>
      </c>
      <c r="B14113">
        <v>2018</v>
      </c>
      <c r="C14113" t="s">
        <v>41</v>
      </c>
      <c r="D14113" t="s">
        <v>59</v>
      </c>
      <c r="E14113" t="s">
        <v>35</v>
      </c>
      <c r="F14113">
        <v>6</v>
      </c>
      <c r="G14113" t="s">
        <v>45</v>
      </c>
      <c r="H14113" t="s">
        <v>46</v>
      </c>
      <c r="I14113" t="s">
        <v>37</v>
      </c>
      <c r="J14113">
        <v>1902.1</v>
      </c>
    </row>
    <row r="14114" spans="1:10" x14ac:dyDescent="0.25">
      <c r="A14114">
        <v>89</v>
      </c>
      <c r="B14114">
        <v>2017</v>
      </c>
      <c r="C14114" t="s">
        <v>41</v>
      </c>
      <c r="D14114" t="s">
        <v>58</v>
      </c>
      <c r="E14114" t="s">
        <v>35</v>
      </c>
      <c r="F14114">
        <v>1</v>
      </c>
      <c r="G14114" t="s">
        <v>38</v>
      </c>
      <c r="H14114" t="s">
        <v>2</v>
      </c>
      <c r="I14114" t="s">
        <v>37</v>
      </c>
      <c r="J14114">
        <v>2332.4</v>
      </c>
    </row>
    <row r="14115" spans="1:10" x14ac:dyDescent="0.25">
      <c r="A14115">
        <v>89</v>
      </c>
      <c r="B14115">
        <v>2017</v>
      </c>
      <c r="C14115" t="s">
        <v>41</v>
      </c>
      <c r="D14115" t="s">
        <v>58</v>
      </c>
      <c r="E14115" t="s">
        <v>35</v>
      </c>
      <c r="F14115">
        <v>2</v>
      </c>
      <c r="G14115" t="s">
        <v>45</v>
      </c>
      <c r="H14115" t="s">
        <v>2</v>
      </c>
      <c r="I14115" t="s">
        <v>37</v>
      </c>
      <c r="J14115">
        <v>2205.1</v>
      </c>
    </row>
    <row r="14116" spans="1:10" x14ac:dyDescent="0.25">
      <c r="A14116">
        <v>89</v>
      </c>
      <c r="B14116">
        <v>2017</v>
      </c>
      <c r="C14116" t="s">
        <v>41</v>
      </c>
      <c r="D14116" t="s">
        <v>58</v>
      </c>
      <c r="E14116" t="s">
        <v>35</v>
      </c>
      <c r="F14116">
        <v>3</v>
      </c>
      <c r="G14116" t="s">
        <v>38</v>
      </c>
      <c r="H14116" t="s">
        <v>2</v>
      </c>
      <c r="I14116" t="s">
        <v>51</v>
      </c>
      <c r="J14116">
        <v>2759.1</v>
      </c>
    </row>
    <row r="14117" spans="1:10" x14ac:dyDescent="0.25">
      <c r="A14117">
        <v>89</v>
      </c>
      <c r="B14117">
        <v>2017</v>
      </c>
      <c r="C14117" t="s">
        <v>41</v>
      </c>
      <c r="D14117" t="s">
        <v>58</v>
      </c>
      <c r="E14117" t="s">
        <v>35</v>
      </c>
      <c r="F14117">
        <v>4</v>
      </c>
      <c r="G14117" t="s">
        <v>38</v>
      </c>
      <c r="H14117" t="s">
        <v>46</v>
      </c>
      <c r="I14117" t="s">
        <v>37</v>
      </c>
      <c r="J14117">
        <v>2211.4</v>
      </c>
    </row>
    <row r="14118" spans="1:10" x14ac:dyDescent="0.25">
      <c r="A14118">
        <v>89</v>
      </c>
      <c r="B14118">
        <v>2017</v>
      </c>
      <c r="C14118" t="s">
        <v>41</v>
      </c>
      <c r="D14118" t="s">
        <v>58</v>
      </c>
      <c r="E14118" t="s">
        <v>35</v>
      </c>
      <c r="F14118">
        <v>5</v>
      </c>
      <c r="G14118" t="s">
        <v>45</v>
      </c>
      <c r="H14118" t="s">
        <v>46</v>
      </c>
      <c r="I14118" t="s">
        <v>37</v>
      </c>
      <c r="J14118">
        <v>1967.7</v>
      </c>
    </row>
    <row r="14119" spans="1:10" x14ac:dyDescent="0.25">
      <c r="A14119">
        <v>89</v>
      </c>
      <c r="B14119">
        <v>2017</v>
      </c>
      <c r="C14119" t="s">
        <v>41</v>
      </c>
      <c r="D14119" t="s">
        <v>58</v>
      </c>
      <c r="E14119" t="s">
        <v>35</v>
      </c>
      <c r="F14119">
        <v>6</v>
      </c>
      <c r="G14119" t="s">
        <v>38</v>
      </c>
      <c r="H14119" t="s">
        <v>2</v>
      </c>
      <c r="I14119" t="s">
        <v>37</v>
      </c>
      <c r="J14119">
        <v>1612.9</v>
      </c>
    </row>
    <row r="14120" spans="1:10" x14ac:dyDescent="0.25">
      <c r="A14120">
        <v>89</v>
      </c>
      <c r="B14120">
        <v>2017</v>
      </c>
      <c r="C14120" t="s">
        <v>41</v>
      </c>
      <c r="D14120" t="s">
        <v>59</v>
      </c>
      <c r="E14120" t="s">
        <v>35</v>
      </c>
      <c r="F14120">
        <v>1</v>
      </c>
      <c r="G14120" t="s">
        <v>45</v>
      </c>
      <c r="H14120" t="s">
        <v>46</v>
      </c>
      <c r="I14120" t="s">
        <v>37</v>
      </c>
      <c r="J14120">
        <v>2087.1999999999998</v>
      </c>
    </row>
    <row r="14121" spans="1:10" x14ac:dyDescent="0.25">
      <c r="A14121">
        <v>89</v>
      </c>
      <c r="B14121">
        <v>2017</v>
      </c>
      <c r="C14121" t="s">
        <v>41</v>
      </c>
      <c r="D14121" t="s">
        <v>59</v>
      </c>
      <c r="E14121" t="s">
        <v>35</v>
      </c>
      <c r="F14121">
        <v>2</v>
      </c>
      <c r="G14121" t="s">
        <v>45</v>
      </c>
      <c r="H14121" t="s">
        <v>46</v>
      </c>
      <c r="I14121" t="s">
        <v>37</v>
      </c>
      <c r="J14121">
        <v>2148.6</v>
      </c>
    </row>
    <row r="14122" spans="1:10" x14ac:dyDescent="0.25">
      <c r="A14122">
        <v>89</v>
      </c>
      <c r="B14122">
        <v>2017</v>
      </c>
      <c r="C14122" t="s">
        <v>41</v>
      </c>
      <c r="D14122" t="s">
        <v>59</v>
      </c>
      <c r="E14122" t="s">
        <v>35</v>
      </c>
      <c r="F14122">
        <v>3</v>
      </c>
      <c r="G14122" t="s">
        <v>45</v>
      </c>
      <c r="H14122" t="s">
        <v>46</v>
      </c>
      <c r="I14122" t="s">
        <v>37</v>
      </c>
      <c r="J14122">
        <v>2297.1</v>
      </c>
    </row>
    <row r="14123" spans="1:10" x14ac:dyDescent="0.25">
      <c r="A14123">
        <v>89</v>
      </c>
      <c r="B14123">
        <v>2017</v>
      </c>
      <c r="C14123" t="s">
        <v>41</v>
      </c>
      <c r="D14123" t="s">
        <v>59</v>
      </c>
      <c r="E14123" t="s">
        <v>35</v>
      </c>
      <c r="F14123">
        <v>4</v>
      </c>
      <c r="G14123" t="s">
        <v>38</v>
      </c>
      <c r="H14123" t="s">
        <v>46</v>
      </c>
      <c r="I14123" t="s">
        <v>37</v>
      </c>
      <c r="J14123">
        <v>2134.6</v>
      </c>
    </row>
    <row r="14124" spans="1:10" x14ac:dyDescent="0.25">
      <c r="A14124">
        <v>89</v>
      </c>
      <c r="B14124">
        <v>2017</v>
      </c>
      <c r="C14124" t="s">
        <v>41</v>
      </c>
      <c r="D14124" t="s">
        <v>59</v>
      </c>
      <c r="E14124" t="s">
        <v>35</v>
      </c>
      <c r="F14124">
        <v>5</v>
      </c>
      <c r="G14124" t="s">
        <v>45</v>
      </c>
      <c r="H14124" t="s">
        <v>2</v>
      </c>
      <c r="I14124" t="s">
        <v>51</v>
      </c>
      <c r="J14124">
        <v>1962.7</v>
      </c>
    </row>
    <row r="14125" spans="1:10" x14ac:dyDescent="0.25">
      <c r="A14125">
        <v>89</v>
      </c>
      <c r="B14125">
        <v>2017</v>
      </c>
      <c r="C14125" t="s">
        <v>41</v>
      </c>
      <c r="D14125" t="s">
        <v>59</v>
      </c>
      <c r="E14125" t="s">
        <v>35</v>
      </c>
      <c r="F14125">
        <v>6</v>
      </c>
      <c r="G14125" t="s">
        <v>38</v>
      </c>
      <c r="H14125" t="s">
        <v>46</v>
      </c>
      <c r="I14125" t="s">
        <v>51</v>
      </c>
      <c r="J14125">
        <v>2380.6999999999998</v>
      </c>
    </row>
    <row r="14126" spans="1:10" x14ac:dyDescent="0.25">
      <c r="A14126">
        <v>89</v>
      </c>
      <c r="B14126">
        <v>2018</v>
      </c>
      <c r="C14126" t="s">
        <v>41</v>
      </c>
      <c r="D14126" t="s">
        <v>58</v>
      </c>
      <c r="E14126" t="s">
        <v>35</v>
      </c>
      <c r="F14126">
        <v>1</v>
      </c>
      <c r="G14126" t="s">
        <v>38</v>
      </c>
      <c r="H14126" t="s">
        <v>46</v>
      </c>
      <c r="I14126" t="s">
        <v>51</v>
      </c>
      <c r="J14126">
        <v>2141.1999999999998</v>
      </c>
    </row>
    <row r="14127" spans="1:10" x14ac:dyDescent="0.25">
      <c r="A14127">
        <v>89</v>
      </c>
      <c r="B14127">
        <v>2018</v>
      </c>
      <c r="C14127" t="s">
        <v>41</v>
      </c>
      <c r="D14127" t="s">
        <v>58</v>
      </c>
      <c r="E14127" t="s">
        <v>35</v>
      </c>
      <c r="F14127">
        <v>2</v>
      </c>
      <c r="G14127" t="s">
        <v>38</v>
      </c>
      <c r="H14127" t="s">
        <v>2</v>
      </c>
      <c r="I14127" t="s">
        <v>51</v>
      </c>
      <c r="J14127">
        <v>2752.8</v>
      </c>
    </row>
    <row r="14128" spans="1:10" x14ac:dyDescent="0.25">
      <c r="A14128">
        <v>89</v>
      </c>
      <c r="B14128">
        <v>2018</v>
      </c>
      <c r="C14128" t="s">
        <v>41</v>
      </c>
      <c r="D14128" t="s">
        <v>58</v>
      </c>
      <c r="E14128" t="s">
        <v>35</v>
      </c>
      <c r="F14128">
        <v>3</v>
      </c>
      <c r="G14128" t="s">
        <v>38</v>
      </c>
      <c r="H14128" t="s">
        <v>2</v>
      </c>
      <c r="I14128" t="s">
        <v>51</v>
      </c>
      <c r="J14128">
        <v>2235.1</v>
      </c>
    </row>
    <row r="14129" spans="1:10" x14ac:dyDescent="0.25">
      <c r="A14129">
        <v>89</v>
      </c>
      <c r="B14129">
        <v>2018</v>
      </c>
      <c r="C14129" t="s">
        <v>41</v>
      </c>
      <c r="D14129" t="s">
        <v>58</v>
      </c>
      <c r="E14129" t="s">
        <v>35</v>
      </c>
      <c r="F14129">
        <v>4</v>
      </c>
      <c r="G14129" t="s">
        <v>38</v>
      </c>
      <c r="H14129" t="s">
        <v>2</v>
      </c>
      <c r="I14129" t="s">
        <v>51</v>
      </c>
      <c r="J14129">
        <v>2382.1999999999998</v>
      </c>
    </row>
    <row r="14130" spans="1:10" x14ac:dyDescent="0.25">
      <c r="A14130">
        <v>89</v>
      </c>
      <c r="B14130">
        <v>2018</v>
      </c>
      <c r="C14130" t="s">
        <v>41</v>
      </c>
      <c r="D14130" t="s">
        <v>58</v>
      </c>
      <c r="E14130" t="s">
        <v>35</v>
      </c>
      <c r="F14130">
        <v>5</v>
      </c>
      <c r="G14130" t="s">
        <v>45</v>
      </c>
      <c r="H14130" t="s">
        <v>2</v>
      </c>
      <c r="I14130" t="s">
        <v>51</v>
      </c>
      <c r="J14130">
        <v>1447.1</v>
      </c>
    </row>
    <row r="14131" spans="1:10" x14ac:dyDescent="0.25">
      <c r="A14131">
        <v>89</v>
      </c>
      <c r="B14131">
        <v>2018</v>
      </c>
      <c r="C14131" t="s">
        <v>41</v>
      </c>
      <c r="D14131" t="s">
        <v>58</v>
      </c>
      <c r="E14131" t="s">
        <v>35</v>
      </c>
      <c r="F14131">
        <v>6</v>
      </c>
      <c r="G14131" t="s">
        <v>45</v>
      </c>
      <c r="H14131" t="s">
        <v>2</v>
      </c>
      <c r="I14131" t="s">
        <v>37</v>
      </c>
      <c r="J14131">
        <v>2128.8000000000002</v>
      </c>
    </row>
    <row r="14132" spans="1:10" x14ac:dyDescent="0.25">
      <c r="A14132">
        <v>89</v>
      </c>
      <c r="B14132">
        <v>2018</v>
      </c>
      <c r="C14132" t="s">
        <v>41</v>
      </c>
      <c r="D14132" t="s">
        <v>59</v>
      </c>
      <c r="E14132" t="s">
        <v>35</v>
      </c>
      <c r="F14132">
        <v>1</v>
      </c>
      <c r="G14132" t="s">
        <v>38</v>
      </c>
      <c r="H14132" t="s">
        <v>46</v>
      </c>
      <c r="I14132" t="s">
        <v>37</v>
      </c>
      <c r="J14132">
        <v>2189.6999999999998</v>
      </c>
    </row>
    <row r="14133" spans="1:10" x14ac:dyDescent="0.25">
      <c r="A14133">
        <v>89</v>
      </c>
      <c r="B14133">
        <v>2018</v>
      </c>
      <c r="C14133" t="s">
        <v>41</v>
      </c>
      <c r="D14133" t="s">
        <v>59</v>
      </c>
      <c r="E14133" t="s">
        <v>35</v>
      </c>
      <c r="F14133">
        <v>2</v>
      </c>
      <c r="G14133" t="s">
        <v>45</v>
      </c>
      <c r="H14133" t="s">
        <v>46</v>
      </c>
      <c r="I14133" t="s">
        <v>37</v>
      </c>
      <c r="J14133">
        <v>2379</v>
      </c>
    </row>
    <row r="14134" spans="1:10" x14ac:dyDescent="0.25">
      <c r="A14134">
        <v>89</v>
      </c>
      <c r="B14134">
        <v>2018</v>
      </c>
      <c r="C14134" t="s">
        <v>41</v>
      </c>
      <c r="D14134" t="s">
        <v>59</v>
      </c>
      <c r="E14134" t="s">
        <v>35</v>
      </c>
      <c r="F14134">
        <v>3</v>
      </c>
      <c r="G14134" t="s">
        <v>38</v>
      </c>
      <c r="H14134" t="s">
        <v>2</v>
      </c>
      <c r="I14134" t="s">
        <v>37</v>
      </c>
      <c r="J14134">
        <v>2029.8</v>
      </c>
    </row>
    <row r="14135" spans="1:10" x14ac:dyDescent="0.25">
      <c r="A14135">
        <v>89</v>
      </c>
      <c r="B14135">
        <v>2018</v>
      </c>
      <c r="C14135" t="s">
        <v>41</v>
      </c>
      <c r="D14135" t="s">
        <v>59</v>
      </c>
      <c r="E14135" t="s">
        <v>35</v>
      </c>
      <c r="F14135">
        <v>4</v>
      </c>
      <c r="G14135" t="s">
        <v>38</v>
      </c>
      <c r="H14135" t="s">
        <v>46</v>
      </c>
      <c r="I14135" t="s">
        <v>37</v>
      </c>
      <c r="J14135">
        <v>2705</v>
      </c>
    </row>
    <row r="14136" spans="1:10" x14ac:dyDescent="0.25">
      <c r="A14136">
        <v>89</v>
      </c>
      <c r="B14136">
        <v>2018</v>
      </c>
      <c r="C14136" t="s">
        <v>41</v>
      </c>
      <c r="D14136" t="s">
        <v>59</v>
      </c>
      <c r="E14136" t="s">
        <v>35</v>
      </c>
      <c r="F14136">
        <v>5</v>
      </c>
      <c r="G14136" t="s">
        <v>38</v>
      </c>
      <c r="H14136" t="s">
        <v>46</v>
      </c>
      <c r="I14136" t="s">
        <v>37</v>
      </c>
      <c r="J14136">
        <v>1769</v>
      </c>
    </row>
    <row r="14137" spans="1:10" x14ac:dyDescent="0.25">
      <c r="A14137">
        <v>89</v>
      </c>
      <c r="B14137">
        <v>2018</v>
      </c>
      <c r="C14137" t="s">
        <v>41</v>
      </c>
      <c r="D14137" t="s">
        <v>59</v>
      </c>
      <c r="E14137" t="s">
        <v>35</v>
      </c>
      <c r="F14137">
        <v>6</v>
      </c>
      <c r="G14137" t="s">
        <v>45</v>
      </c>
      <c r="H14137" t="s">
        <v>2</v>
      </c>
      <c r="I14137" t="s">
        <v>37</v>
      </c>
      <c r="J14137">
        <v>2306.5</v>
      </c>
    </row>
    <row r="14138" spans="1:10" x14ac:dyDescent="0.25">
      <c r="A14138">
        <v>90</v>
      </c>
      <c r="B14138">
        <v>2017</v>
      </c>
      <c r="C14138" t="s">
        <v>41</v>
      </c>
      <c r="D14138" t="s">
        <v>58</v>
      </c>
      <c r="E14138" t="s">
        <v>35</v>
      </c>
      <c r="F14138">
        <v>1</v>
      </c>
      <c r="G14138" t="s">
        <v>38</v>
      </c>
      <c r="H14138" t="s">
        <v>46</v>
      </c>
      <c r="I14138" t="s">
        <v>37</v>
      </c>
      <c r="J14138">
        <v>2364.8000000000002</v>
      </c>
    </row>
    <row r="14139" spans="1:10" x14ac:dyDescent="0.25">
      <c r="A14139">
        <v>90</v>
      </c>
      <c r="B14139">
        <v>2017</v>
      </c>
      <c r="C14139" t="s">
        <v>41</v>
      </c>
      <c r="D14139" t="s">
        <v>58</v>
      </c>
      <c r="E14139" t="s">
        <v>35</v>
      </c>
      <c r="F14139">
        <v>2</v>
      </c>
      <c r="G14139" t="s">
        <v>45</v>
      </c>
      <c r="H14139" t="s">
        <v>46</v>
      </c>
      <c r="I14139" t="s">
        <v>37</v>
      </c>
      <c r="J14139">
        <v>2210.6999999999998</v>
      </c>
    </row>
    <row r="14140" spans="1:10" x14ac:dyDescent="0.25">
      <c r="A14140">
        <v>90</v>
      </c>
      <c r="B14140">
        <v>2017</v>
      </c>
      <c r="C14140" t="s">
        <v>41</v>
      </c>
      <c r="D14140" t="s">
        <v>58</v>
      </c>
      <c r="E14140" t="s">
        <v>35</v>
      </c>
      <c r="F14140">
        <v>3</v>
      </c>
      <c r="G14140" t="s">
        <v>38</v>
      </c>
      <c r="H14140" t="s">
        <v>46</v>
      </c>
      <c r="I14140" t="s">
        <v>37</v>
      </c>
      <c r="J14140">
        <v>2175.1</v>
      </c>
    </row>
    <row r="14141" spans="1:10" x14ac:dyDescent="0.25">
      <c r="A14141">
        <v>90</v>
      </c>
      <c r="B14141">
        <v>2017</v>
      </c>
      <c r="C14141" t="s">
        <v>41</v>
      </c>
      <c r="D14141" t="s">
        <v>58</v>
      </c>
      <c r="E14141" t="s">
        <v>35</v>
      </c>
      <c r="F14141">
        <v>4</v>
      </c>
      <c r="G14141" t="s">
        <v>38</v>
      </c>
      <c r="H14141" t="s">
        <v>46</v>
      </c>
      <c r="I14141" t="s">
        <v>37</v>
      </c>
      <c r="J14141">
        <v>2098.5</v>
      </c>
    </row>
    <row r="14142" spans="1:10" x14ac:dyDescent="0.25">
      <c r="A14142">
        <v>90</v>
      </c>
      <c r="B14142">
        <v>2017</v>
      </c>
      <c r="C14142" t="s">
        <v>41</v>
      </c>
      <c r="D14142" t="s">
        <v>58</v>
      </c>
      <c r="E14142" t="s">
        <v>35</v>
      </c>
      <c r="F14142">
        <v>5</v>
      </c>
      <c r="G14142" t="s">
        <v>38</v>
      </c>
      <c r="H14142" t="s">
        <v>2</v>
      </c>
      <c r="I14142" t="s">
        <v>51</v>
      </c>
      <c r="J14142">
        <v>1575.6</v>
      </c>
    </row>
    <row r="14143" spans="1:10" x14ac:dyDescent="0.25">
      <c r="A14143">
        <v>90</v>
      </c>
      <c r="B14143">
        <v>2017</v>
      </c>
      <c r="C14143" t="s">
        <v>41</v>
      </c>
      <c r="D14143" t="s">
        <v>58</v>
      </c>
      <c r="E14143" t="s">
        <v>35</v>
      </c>
      <c r="F14143">
        <v>6</v>
      </c>
      <c r="G14143" t="s">
        <v>38</v>
      </c>
      <c r="H14143" t="s">
        <v>46</v>
      </c>
      <c r="I14143" t="s">
        <v>51</v>
      </c>
      <c r="J14143">
        <v>2311.1999999999998</v>
      </c>
    </row>
    <row r="14144" spans="1:10" x14ac:dyDescent="0.25">
      <c r="A14144">
        <v>90</v>
      </c>
      <c r="B14144">
        <v>2017</v>
      </c>
      <c r="C14144" t="s">
        <v>41</v>
      </c>
      <c r="D14144" t="s">
        <v>59</v>
      </c>
      <c r="E14144" t="s">
        <v>35</v>
      </c>
      <c r="F14144">
        <v>1</v>
      </c>
      <c r="G14144" t="s">
        <v>38</v>
      </c>
      <c r="H14144" t="s">
        <v>2</v>
      </c>
      <c r="I14144" t="s">
        <v>37</v>
      </c>
      <c r="J14144">
        <v>1813.3</v>
      </c>
    </row>
    <row r="14145" spans="1:10" x14ac:dyDescent="0.25">
      <c r="A14145">
        <v>90</v>
      </c>
      <c r="B14145">
        <v>2017</v>
      </c>
      <c r="C14145" t="s">
        <v>41</v>
      </c>
      <c r="D14145" t="s">
        <v>59</v>
      </c>
      <c r="E14145" t="s">
        <v>35</v>
      </c>
      <c r="F14145">
        <v>2</v>
      </c>
      <c r="G14145" t="s">
        <v>38</v>
      </c>
      <c r="H14145" t="s">
        <v>2</v>
      </c>
      <c r="I14145" t="s">
        <v>51</v>
      </c>
      <c r="J14145">
        <v>1926.2</v>
      </c>
    </row>
    <row r="14146" spans="1:10" x14ac:dyDescent="0.25">
      <c r="A14146">
        <v>90</v>
      </c>
      <c r="B14146">
        <v>2017</v>
      </c>
      <c r="C14146" t="s">
        <v>41</v>
      </c>
      <c r="D14146" t="s">
        <v>59</v>
      </c>
      <c r="E14146" t="s">
        <v>35</v>
      </c>
      <c r="F14146">
        <v>3</v>
      </c>
      <c r="G14146" t="s">
        <v>45</v>
      </c>
      <c r="H14146" t="s">
        <v>2</v>
      </c>
      <c r="I14146" t="s">
        <v>51</v>
      </c>
      <c r="J14146">
        <v>1919.2</v>
      </c>
    </row>
    <row r="14147" spans="1:10" x14ac:dyDescent="0.25">
      <c r="A14147">
        <v>90</v>
      </c>
      <c r="B14147">
        <v>2017</v>
      </c>
      <c r="C14147" t="s">
        <v>41</v>
      </c>
      <c r="D14147" t="s">
        <v>59</v>
      </c>
      <c r="E14147" t="s">
        <v>35</v>
      </c>
      <c r="F14147">
        <v>4</v>
      </c>
      <c r="G14147" t="s">
        <v>45</v>
      </c>
      <c r="H14147" t="s">
        <v>2</v>
      </c>
      <c r="I14147" t="s">
        <v>37</v>
      </c>
      <c r="J14147">
        <v>1803.3</v>
      </c>
    </row>
    <row r="14148" spans="1:10" x14ac:dyDescent="0.25">
      <c r="A14148">
        <v>90</v>
      </c>
      <c r="B14148">
        <v>2017</v>
      </c>
      <c r="C14148" t="s">
        <v>41</v>
      </c>
      <c r="D14148" t="s">
        <v>59</v>
      </c>
      <c r="E14148" t="s">
        <v>35</v>
      </c>
      <c r="F14148">
        <v>5</v>
      </c>
      <c r="G14148" t="s">
        <v>45</v>
      </c>
      <c r="H14148" t="s">
        <v>46</v>
      </c>
      <c r="I14148" t="s">
        <v>51</v>
      </c>
      <c r="J14148">
        <v>2145.4</v>
      </c>
    </row>
    <row r="14149" spans="1:10" x14ac:dyDescent="0.25">
      <c r="A14149">
        <v>90</v>
      </c>
      <c r="B14149">
        <v>2017</v>
      </c>
      <c r="C14149" t="s">
        <v>41</v>
      </c>
      <c r="D14149" t="s">
        <v>59</v>
      </c>
      <c r="E14149" t="s">
        <v>35</v>
      </c>
      <c r="F14149">
        <v>6</v>
      </c>
      <c r="G14149" t="s">
        <v>45</v>
      </c>
      <c r="H14149" t="s">
        <v>46</v>
      </c>
      <c r="I14149" t="s">
        <v>37</v>
      </c>
      <c r="J14149">
        <v>1940.5</v>
      </c>
    </row>
    <row r="14150" spans="1:10" x14ac:dyDescent="0.25">
      <c r="A14150">
        <v>90</v>
      </c>
      <c r="B14150">
        <v>2018</v>
      </c>
      <c r="C14150" t="s">
        <v>41</v>
      </c>
      <c r="D14150" t="s">
        <v>58</v>
      </c>
      <c r="E14150" t="s">
        <v>35</v>
      </c>
      <c r="F14150">
        <v>1</v>
      </c>
      <c r="G14150" t="s">
        <v>45</v>
      </c>
      <c r="H14150" t="s">
        <v>2</v>
      </c>
      <c r="I14150" t="s">
        <v>37</v>
      </c>
      <c r="J14150">
        <v>1792.3</v>
      </c>
    </row>
    <row r="14151" spans="1:10" x14ac:dyDescent="0.25">
      <c r="A14151">
        <v>90</v>
      </c>
      <c r="B14151">
        <v>2018</v>
      </c>
      <c r="C14151" t="s">
        <v>41</v>
      </c>
      <c r="D14151" t="s">
        <v>58</v>
      </c>
      <c r="E14151" t="s">
        <v>35</v>
      </c>
      <c r="F14151">
        <v>2</v>
      </c>
      <c r="G14151" t="s">
        <v>45</v>
      </c>
      <c r="H14151" t="s">
        <v>2</v>
      </c>
      <c r="I14151" t="s">
        <v>37</v>
      </c>
      <c r="J14151">
        <v>2121.3000000000002</v>
      </c>
    </row>
    <row r="14152" spans="1:10" x14ac:dyDescent="0.25">
      <c r="A14152">
        <v>90</v>
      </c>
      <c r="B14152">
        <v>2018</v>
      </c>
      <c r="C14152" t="s">
        <v>41</v>
      </c>
      <c r="D14152" t="s">
        <v>58</v>
      </c>
      <c r="E14152" t="s">
        <v>35</v>
      </c>
      <c r="F14152">
        <v>3</v>
      </c>
      <c r="G14152" t="s">
        <v>38</v>
      </c>
      <c r="H14152" t="s">
        <v>46</v>
      </c>
      <c r="I14152" t="s">
        <v>37</v>
      </c>
      <c r="J14152">
        <v>2491.9</v>
      </c>
    </row>
    <row r="14153" spans="1:10" x14ac:dyDescent="0.25">
      <c r="A14153">
        <v>90</v>
      </c>
      <c r="B14153">
        <v>2018</v>
      </c>
      <c r="C14153" t="s">
        <v>41</v>
      </c>
      <c r="D14153" t="s">
        <v>58</v>
      </c>
      <c r="E14153" t="s">
        <v>35</v>
      </c>
      <c r="F14153">
        <v>4</v>
      </c>
      <c r="G14153" t="s">
        <v>45</v>
      </c>
      <c r="H14153" t="s">
        <v>2</v>
      </c>
      <c r="I14153" t="s">
        <v>37</v>
      </c>
      <c r="J14153">
        <v>2285.3000000000002</v>
      </c>
    </row>
    <row r="14154" spans="1:10" x14ac:dyDescent="0.25">
      <c r="A14154">
        <v>90</v>
      </c>
      <c r="B14154">
        <v>2018</v>
      </c>
      <c r="C14154" t="s">
        <v>41</v>
      </c>
      <c r="D14154" t="s">
        <v>58</v>
      </c>
      <c r="E14154" t="s">
        <v>35</v>
      </c>
      <c r="F14154">
        <v>5</v>
      </c>
      <c r="G14154" t="s">
        <v>45</v>
      </c>
      <c r="H14154" t="s">
        <v>46</v>
      </c>
      <c r="I14154" t="s">
        <v>37</v>
      </c>
      <c r="J14154">
        <v>2815.4</v>
      </c>
    </row>
    <row r="14155" spans="1:10" x14ac:dyDescent="0.25">
      <c r="A14155">
        <v>90</v>
      </c>
      <c r="B14155">
        <v>2018</v>
      </c>
      <c r="C14155" t="s">
        <v>41</v>
      </c>
      <c r="D14155" t="s">
        <v>58</v>
      </c>
      <c r="E14155" t="s">
        <v>35</v>
      </c>
      <c r="F14155">
        <v>6</v>
      </c>
      <c r="G14155" t="s">
        <v>38</v>
      </c>
      <c r="H14155" t="s">
        <v>46</v>
      </c>
      <c r="I14155" t="s">
        <v>37</v>
      </c>
      <c r="J14155">
        <v>2739.2</v>
      </c>
    </row>
    <row r="14156" spans="1:10" x14ac:dyDescent="0.25">
      <c r="A14156">
        <v>90</v>
      </c>
      <c r="B14156">
        <v>2018</v>
      </c>
      <c r="C14156" t="s">
        <v>41</v>
      </c>
      <c r="D14156" t="s">
        <v>59</v>
      </c>
      <c r="E14156" t="s">
        <v>35</v>
      </c>
      <c r="F14156">
        <v>1</v>
      </c>
      <c r="G14156" t="s">
        <v>38</v>
      </c>
      <c r="H14156" t="s">
        <v>2</v>
      </c>
      <c r="I14156" t="s">
        <v>51</v>
      </c>
      <c r="J14156">
        <v>1613.5</v>
      </c>
    </row>
    <row r="14157" spans="1:10" x14ac:dyDescent="0.25">
      <c r="A14157">
        <v>90</v>
      </c>
      <c r="B14157">
        <v>2018</v>
      </c>
      <c r="C14157" t="s">
        <v>41</v>
      </c>
      <c r="D14157" t="s">
        <v>59</v>
      </c>
      <c r="E14157" t="s">
        <v>35</v>
      </c>
      <c r="F14157">
        <v>2</v>
      </c>
      <c r="G14157" t="s">
        <v>38</v>
      </c>
      <c r="H14157" t="s">
        <v>2</v>
      </c>
      <c r="I14157" t="s">
        <v>37</v>
      </c>
      <c r="J14157">
        <v>1920.7</v>
      </c>
    </row>
    <row r="14158" spans="1:10" x14ac:dyDescent="0.25">
      <c r="A14158">
        <v>90</v>
      </c>
      <c r="B14158">
        <v>2018</v>
      </c>
      <c r="C14158" t="s">
        <v>41</v>
      </c>
      <c r="D14158" t="s">
        <v>59</v>
      </c>
      <c r="E14158" t="s">
        <v>35</v>
      </c>
      <c r="F14158">
        <v>3</v>
      </c>
      <c r="G14158" t="s">
        <v>38</v>
      </c>
      <c r="H14158" t="s">
        <v>46</v>
      </c>
      <c r="I14158" t="s">
        <v>37</v>
      </c>
      <c r="J14158">
        <v>2265.3000000000002</v>
      </c>
    </row>
    <row r="14159" spans="1:10" x14ac:dyDescent="0.25">
      <c r="A14159">
        <v>90</v>
      </c>
      <c r="B14159">
        <v>2018</v>
      </c>
      <c r="C14159" t="s">
        <v>41</v>
      </c>
      <c r="D14159" t="s">
        <v>59</v>
      </c>
      <c r="E14159" t="s">
        <v>35</v>
      </c>
      <c r="F14159">
        <v>4</v>
      </c>
      <c r="G14159" t="s">
        <v>38</v>
      </c>
      <c r="H14159" t="s">
        <v>2</v>
      </c>
      <c r="I14159" t="s">
        <v>51</v>
      </c>
      <c r="J14159">
        <v>2279.5</v>
      </c>
    </row>
    <row r="14160" spans="1:10" x14ac:dyDescent="0.25">
      <c r="A14160">
        <v>90</v>
      </c>
      <c r="B14160">
        <v>2018</v>
      </c>
      <c r="C14160" t="s">
        <v>41</v>
      </c>
      <c r="D14160" t="s">
        <v>59</v>
      </c>
      <c r="E14160" t="s">
        <v>35</v>
      </c>
      <c r="F14160">
        <v>5</v>
      </c>
      <c r="G14160" t="s">
        <v>45</v>
      </c>
      <c r="H14160" t="s">
        <v>46</v>
      </c>
      <c r="I14160" t="s">
        <v>51</v>
      </c>
      <c r="J14160">
        <v>2207.3000000000002</v>
      </c>
    </row>
    <row r="14161" spans="1:10" x14ac:dyDescent="0.25">
      <c r="A14161">
        <v>90</v>
      </c>
      <c r="B14161">
        <v>2018</v>
      </c>
      <c r="C14161" t="s">
        <v>41</v>
      </c>
      <c r="D14161" t="s">
        <v>59</v>
      </c>
      <c r="E14161" t="s">
        <v>35</v>
      </c>
      <c r="F14161">
        <v>6</v>
      </c>
      <c r="G14161" t="s">
        <v>45</v>
      </c>
      <c r="H14161" t="s">
        <v>2</v>
      </c>
      <c r="I14161" t="s">
        <v>51</v>
      </c>
      <c r="J14161">
        <v>1751.5</v>
      </c>
    </row>
    <row r="14162" spans="1:10" x14ac:dyDescent="0.25">
      <c r="A14162">
        <v>91</v>
      </c>
      <c r="B14162">
        <v>2017</v>
      </c>
      <c r="C14162" t="s">
        <v>41</v>
      </c>
      <c r="D14162" t="s">
        <v>58</v>
      </c>
      <c r="E14162" t="s">
        <v>35</v>
      </c>
      <c r="F14162">
        <v>1</v>
      </c>
      <c r="G14162" t="s">
        <v>38</v>
      </c>
      <c r="H14162" t="s">
        <v>2</v>
      </c>
      <c r="I14162" t="s">
        <v>51</v>
      </c>
      <c r="J14162">
        <v>2176.4</v>
      </c>
    </row>
    <row r="14163" spans="1:10" x14ac:dyDescent="0.25">
      <c r="A14163">
        <v>91</v>
      </c>
      <c r="B14163">
        <v>2017</v>
      </c>
      <c r="C14163" t="s">
        <v>41</v>
      </c>
      <c r="D14163" t="s">
        <v>58</v>
      </c>
      <c r="E14163" t="s">
        <v>35</v>
      </c>
      <c r="F14163">
        <v>2</v>
      </c>
      <c r="G14163" t="s">
        <v>38</v>
      </c>
      <c r="H14163" t="s">
        <v>46</v>
      </c>
      <c r="I14163" t="s">
        <v>51</v>
      </c>
      <c r="J14163">
        <v>1996.1</v>
      </c>
    </row>
    <row r="14164" spans="1:10" x14ac:dyDescent="0.25">
      <c r="A14164">
        <v>91</v>
      </c>
      <c r="B14164">
        <v>2017</v>
      </c>
      <c r="C14164" t="s">
        <v>41</v>
      </c>
      <c r="D14164" t="s">
        <v>58</v>
      </c>
      <c r="E14164" t="s">
        <v>35</v>
      </c>
      <c r="F14164">
        <v>3</v>
      </c>
      <c r="G14164" t="s">
        <v>38</v>
      </c>
      <c r="H14164" t="s">
        <v>46</v>
      </c>
      <c r="I14164" t="s">
        <v>51</v>
      </c>
      <c r="J14164">
        <v>2606.8000000000002</v>
      </c>
    </row>
    <row r="14165" spans="1:10" x14ac:dyDescent="0.25">
      <c r="A14165">
        <v>91</v>
      </c>
      <c r="B14165">
        <v>2017</v>
      </c>
      <c r="C14165" t="s">
        <v>41</v>
      </c>
      <c r="D14165" t="s">
        <v>58</v>
      </c>
      <c r="E14165" t="s">
        <v>35</v>
      </c>
      <c r="F14165">
        <v>4</v>
      </c>
      <c r="G14165" t="s">
        <v>45</v>
      </c>
      <c r="H14165" t="s">
        <v>46</v>
      </c>
      <c r="I14165" t="s">
        <v>37</v>
      </c>
      <c r="J14165">
        <v>2470.1999999999998</v>
      </c>
    </row>
    <row r="14166" spans="1:10" x14ac:dyDescent="0.25">
      <c r="A14166">
        <v>91</v>
      </c>
      <c r="B14166">
        <v>2017</v>
      </c>
      <c r="C14166" t="s">
        <v>41</v>
      </c>
      <c r="D14166" t="s">
        <v>58</v>
      </c>
      <c r="E14166" t="s">
        <v>35</v>
      </c>
      <c r="F14166">
        <v>5</v>
      </c>
      <c r="G14166" t="s">
        <v>45</v>
      </c>
      <c r="H14166" t="s">
        <v>46</v>
      </c>
      <c r="I14166" t="s">
        <v>37</v>
      </c>
      <c r="J14166">
        <v>2140.4</v>
      </c>
    </row>
    <row r="14167" spans="1:10" x14ac:dyDescent="0.25">
      <c r="A14167">
        <v>91</v>
      </c>
      <c r="B14167">
        <v>2017</v>
      </c>
      <c r="C14167" t="s">
        <v>41</v>
      </c>
      <c r="D14167" t="s">
        <v>58</v>
      </c>
      <c r="E14167" t="s">
        <v>35</v>
      </c>
      <c r="F14167">
        <v>6</v>
      </c>
      <c r="G14167" t="s">
        <v>38</v>
      </c>
      <c r="H14167" t="s">
        <v>46</v>
      </c>
      <c r="I14167" t="s">
        <v>37</v>
      </c>
      <c r="J14167">
        <v>2219.9</v>
      </c>
    </row>
    <row r="14168" spans="1:10" x14ac:dyDescent="0.25">
      <c r="A14168">
        <v>91</v>
      </c>
      <c r="B14168">
        <v>2017</v>
      </c>
      <c r="C14168" t="s">
        <v>41</v>
      </c>
      <c r="D14168" t="s">
        <v>59</v>
      </c>
      <c r="E14168" t="s">
        <v>35</v>
      </c>
      <c r="F14168">
        <v>1</v>
      </c>
      <c r="G14168" t="s">
        <v>45</v>
      </c>
      <c r="H14168" t="s">
        <v>46</v>
      </c>
      <c r="I14168" t="s">
        <v>37</v>
      </c>
      <c r="J14168">
        <v>1689.6</v>
      </c>
    </row>
    <row r="14169" spans="1:10" x14ac:dyDescent="0.25">
      <c r="A14169">
        <v>91</v>
      </c>
      <c r="B14169">
        <v>2017</v>
      </c>
      <c r="C14169" t="s">
        <v>41</v>
      </c>
      <c r="D14169" t="s">
        <v>59</v>
      </c>
      <c r="E14169" t="s">
        <v>35</v>
      </c>
      <c r="F14169">
        <v>2</v>
      </c>
      <c r="G14169" t="s">
        <v>45</v>
      </c>
      <c r="H14169" t="s">
        <v>46</v>
      </c>
      <c r="I14169" t="s">
        <v>37</v>
      </c>
      <c r="J14169">
        <v>2833.1</v>
      </c>
    </row>
    <row r="14170" spans="1:10" x14ac:dyDescent="0.25">
      <c r="A14170">
        <v>91</v>
      </c>
      <c r="B14170">
        <v>2017</v>
      </c>
      <c r="C14170" t="s">
        <v>41</v>
      </c>
      <c r="D14170" t="s">
        <v>59</v>
      </c>
      <c r="E14170" t="s">
        <v>35</v>
      </c>
      <c r="F14170">
        <v>3</v>
      </c>
      <c r="G14170" t="s">
        <v>38</v>
      </c>
      <c r="H14170" t="s">
        <v>2</v>
      </c>
      <c r="I14170" t="s">
        <v>37</v>
      </c>
      <c r="J14170">
        <v>2150.5</v>
      </c>
    </row>
    <row r="14171" spans="1:10" x14ac:dyDescent="0.25">
      <c r="A14171">
        <v>91</v>
      </c>
      <c r="B14171">
        <v>2017</v>
      </c>
      <c r="C14171" t="s">
        <v>41</v>
      </c>
      <c r="D14171" t="s">
        <v>59</v>
      </c>
      <c r="E14171" t="s">
        <v>35</v>
      </c>
      <c r="F14171">
        <v>4</v>
      </c>
      <c r="G14171" t="s">
        <v>45</v>
      </c>
      <c r="H14171" t="s">
        <v>46</v>
      </c>
      <c r="I14171" t="s">
        <v>51</v>
      </c>
      <c r="J14171">
        <v>1393.4</v>
      </c>
    </row>
    <row r="14172" spans="1:10" x14ac:dyDescent="0.25">
      <c r="A14172">
        <v>91</v>
      </c>
      <c r="B14172">
        <v>2017</v>
      </c>
      <c r="C14172" t="s">
        <v>41</v>
      </c>
      <c r="D14172" t="s">
        <v>59</v>
      </c>
      <c r="E14172" t="s">
        <v>35</v>
      </c>
      <c r="F14172">
        <v>5</v>
      </c>
      <c r="G14172" t="s">
        <v>38</v>
      </c>
      <c r="H14172" t="s">
        <v>2</v>
      </c>
      <c r="I14172" t="s">
        <v>37</v>
      </c>
      <c r="J14172">
        <v>2484.4</v>
      </c>
    </row>
    <row r="14173" spans="1:10" x14ac:dyDescent="0.25">
      <c r="A14173">
        <v>91</v>
      </c>
      <c r="B14173">
        <v>2017</v>
      </c>
      <c r="C14173" t="s">
        <v>41</v>
      </c>
      <c r="D14173" t="s">
        <v>59</v>
      </c>
      <c r="E14173" t="s">
        <v>35</v>
      </c>
      <c r="F14173">
        <v>6</v>
      </c>
      <c r="G14173" t="s">
        <v>45</v>
      </c>
      <c r="H14173" t="s">
        <v>46</v>
      </c>
      <c r="I14173" t="s">
        <v>37</v>
      </c>
      <c r="J14173">
        <v>1786.4</v>
      </c>
    </row>
    <row r="14174" spans="1:10" x14ac:dyDescent="0.25">
      <c r="A14174">
        <v>91</v>
      </c>
      <c r="B14174">
        <v>2018</v>
      </c>
      <c r="C14174" t="s">
        <v>41</v>
      </c>
      <c r="D14174" t="s">
        <v>58</v>
      </c>
      <c r="E14174" t="s">
        <v>35</v>
      </c>
      <c r="F14174">
        <v>1</v>
      </c>
      <c r="G14174" t="s">
        <v>38</v>
      </c>
      <c r="H14174" t="s">
        <v>2</v>
      </c>
      <c r="I14174" t="s">
        <v>37</v>
      </c>
      <c r="J14174">
        <v>2381.3000000000002</v>
      </c>
    </row>
    <row r="14175" spans="1:10" x14ac:dyDescent="0.25">
      <c r="A14175">
        <v>91</v>
      </c>
      <c r="B14175">
        <v>2018</v>
      </c>
      <c r="C14175" t="s">
        <v>41</v>
      </c>
      <c r="D14175" t="s">
        <v>58</v>
      </c>
      <c r="E14175" t="s">
        <v>35</v>
      </c>
      <c r="F14175">
        <v>2</v>
      </c>
      <c r="G14175" t="s">
        <v>38</v>
      </c>
      <c r="H14175" t="s">
        <v>2</v>
      </c>
      <c r="I14175" t="s">
        <v>51</v>
      </c>
      <c r="J14175">
        <v>2569.5</v>
      </c>
    </row>
    <row r="14176" spans="1:10" x14ac:dyDescent="0.25">
      <c r="A14176">
        <v>91</v>
      </c>
      <c r="B14176">
        <v>2018</v>
      </c>
      <c r="C14176" t="s">
        <v>41</v>
      </c>
      <c r="D14176" t="s">
        <v>58</v>
      </c>
      <c r="E14176" t="s">
        <v>35</v>
      </c>
      <c r="F14176">
        <v>3</v>
      </c>
      <c r="G14176" t="s">
        <v>38</v>
      </c>
      <c r="H14176" t="s">
        <v>2</v>
      </c>
      <c r="I14176" t="s">
        <v>51</v>
      </c>
      <c r="J14176">
        <v>2408.8000000000002</v>
      </c>
    </row>
    <row r="14177" spans="1:10" x14ac:dyDescent="0.25">
      <c r="A14177">
        <v>91</v>
      </c>
      <c r="B14177">
        <v>2018</v>
      </c>
      <c r="C14177" t="s">
        <v>41</v>
      </c>
      <c r="D14177" t="s">
        <v>58</v>
      </c>
      <c r="E14177" t="s">
        <v>35</v>
      </c>
      <c r="F14177">
        <v>4</v>
      </c>
      <c r="G14177" t="s">
        <v>45</v>
      </c>
      <c r="H14177" t="s">
        <v>2</v>
      </c>
      <c r="I14177" t="s">
        <v>37</v>
      </c>
      <c r="J14177">
        <v>2393</v>
      </c>
    </row>
    <row r="14178" spans="1:10" x14ac:dyDescent="0.25">
      <c r="A14178">
        <v>91</v>
      </c>
      <c r="B14178">
        <v>2018</v>
      </c>
      <c r="C14178" t="s">
        <v>41</v>
      </c>
      <c r="D14178" t="s">
        <v>58</v>
      </c>
      <c r="E14178" t="s">
        <v>35</v>
      </c>
      <c r="F14178">
        <v>5</v>
      </c>
      <c r="G14178" t="s">
        <v>45</v>
      </c>
      <c r="H14178" t="s">
        <v>2</v>
      </c>
      <c r="I14178" t="s">
        <v>37</v>
      </c>
      <c r="J14178">
        <v>2283</v>
      </c>
    </row>
    <row r="14179" spans="1:10" x14ac:dyDescent="0.25">
      <c r="A14179">
        <v>91</v>
      </c>
      <c r="B14179">
        <v>2018</v>
      </c>
      <c r="C14179" t="s">
        <v>41</v>
      </c>
      <c r="D14179" t="s">
        <v>58</v>
      </c>
      <c r="E14179" t="s">
        <v>35</v>
      </c>
      <c r="F14179">
        <v>6</v>
      </c>
      <c r="G14179" t="s">
        <v>38</v>
      </c>
      <c r="H14179" t="s">
        <v>46</v>
      </c>
      <c r="I14179" t="s">
        <v>51</v>
      </c>
      <c r="J14179">
        <v>2852.2</v>
      </c>
    </row>
    <row r="14180" spans="1:10" x14ac:dyDescent="0.25">
      <c r="A14180">
        <v>91</v>
      </c>
      <c r="B14180">
        <v>2018</v>
      </c>
      <c r="C14180" t="s">
        <v>41</v>
      </c>
      <c r="D14180" t="s">
        <v>59</v>
      </c>
      <c r="E14180" t="s">
        <v>35</v>
      </c>
      <c r="F14180">
        <v>1</v>
      </c>
      <c r="G14180" t="s">
        <v>45</v>
      </c>
      <c r="H14180" t="s">
        <v>46</v>
      </c>
      <c r="I14180" t="s">
        <v>37</v>
      </c>
      <c r="J14180">
        <v>2274.6999999999998</v>
      </c>
    </row>
    <row r="14181" spans="1:10" x14ac:dyDescent="0.25">
      <c r="A14181">
        <v>91</v>
      </c>
      <c r="B14181">
        <v>2018</v>
      </c>
      <c r="C14181" t="s">
        <v>41</v>
      </c>
      <c r="D14181" t="s">
        <v>59</v>
      </c>
      <c r="E14181" t="s">
        <v>35</v>
      </c>
      <c r="F14181">
        <v>2</v>
      </c>
      <c r="G14181" t="s">
        <v>45</v>
      </c>
      <c r="H14181" t="s">
        <v>46</v>
      </c>
      <c r="I14181" t="s">
        <v>51</v>
      </c>
      <c r="J14181">
        <v>1925.1</v>
      </c>
    </row>
    <row r="14182" spans="1:10" x14ac:dyDescent="0.25">
      <c r="A14182">
        <v>91</v>
      </c>
      <c r="B14182">
        <v>2018</v>
      </c>
      <c r="C14182" t="s">
        <v>41</v>
      </c>
      <c r="D14182" t="s">
        <v>59</v>
      </c>
      <c r="E14182" t="s">
        <v>35</v>
      </c>
      <c r="F14182">
        <v>3</v>
      </c>
      <c r="G14182" t="s">
        <v>45</v>
      </c>
      <c r="H14182" t="s">
        <v>46</v>
      </c>
      <c r="I14182" t="s">
        <v>37</v>
      </c>
      <c r="J14182">
        <v>2234.5</v>
      </c>
    </row>
    <row r="14183" spans="1:10" x14ac:dyDescent="0.25">
      <c r="A14183">
        <v>91</v>
      </c>
      <c r="B14183">
        <v>2018</v>
      </c>
      <c r="C14183" t="s">
        <v>41</v>
      </c>
      <c r="D14183" t="s">
        <v>59</v>
      </c>
      <c r="E14183" t="s">
        <v>35</v>
      </c>
      <c r="F14183">
        <v>4</v>
      </c>
      <c r="G14183" t="s">
        <v>38</v>
      </c>
      <c r="H14183" t="s">
        <v>2</v>
      </c>
      <c r="I14183" t="s">
        <v>51</v>
      </c>
      <c r="J14183">
        <v>2114</v>
      </c>
    </row>
    <row r="14184" spans="1:10" x14ac:dyDescent="0.25">
      <c r="A14184">
        <v>91</v>
      </c>
      <c r="B14184">
        <v>2018</v>
      </c>
      <c r="C14184" t="s">
        <v>41</v>
      </c>
      <c r="D14184" t="s">
        <v>59</v>
      </c>
      <c r="E14184" t="s">
        <v>35</v>
      </c>
      <c r="F14184">
        <v>5</v>
      </c>
      <c r="G14184" t="s">
        <v>45</v>
      </c>
      <c r="H14184" t="s">
        <v>2</v>
      </c>
      <c r="I14184" t="s">
        <v>51</v>
      </c>
      <c r="J14184">
        <v>1673.5</v>
      </c>
    </row>
    <row r="14185" spans="1:10" x14ac:dyDescent="0.25">
      <c r="A14185">
        <v>91</v>
      </c>
      <c r="B14185">
        <v>2018</v>
      </c>
      <c r="C14185" t="s">
        <v>41</v>
      </c>
      <c r="D14185" t="s">
        <v>59</v>
      </c>
      <c r="E14185" t="s">
        <v>35</v>
      </c>
      <c r="F14185">
        <v>6</v>
      </c>
      <c r="G14185" t="s">
        <v>38</v>
      </c>
      <c r="H14185" t="s">
        <v>2</v>
      </c>
      <c r="I14185" t="s">
        <v>51</v>
      </c>
      <c r="J14185">
        <v>2131</v>
      </c>
    </row>
    <row r="14186" spans="1:10" x14ac:dyDescent="0.25">
      <c r="A14186">
        <v>92</v>
      </c>
      <c r="B14186">
        <v>2017</v>
      </c>
      <c r="C14186" t="s">
        <v>41</v>
      </c>
      <c r="D14186" t="s">
        <v>58</v>
      </c>
      <c r="E14186" t="s">
        <v>35</v>
      </c>
      <c r="F14186">
        <v>1</v>
      </c>
      <c r="G14186" t="s">
        <v>38</v>
      </c>
      <c r="H14186" t="s">
        <v>46</v>
      </c>
      <c r="I14186" t="s">
        <v>51</v>
      </c>
      <c r="J14186">
        <v>2431.6</v>
      </c>
    </row>
    <row r="14187" spans="1:10" x14ac:dyDescent="0.25">
      <c r="A14187">
        <v>92</v>
      </c>
      <c r="B14187">
        <v>2017</v>
      </c>
      <c r="C14187" t="s">
        <v>41</v>
      </c>
      <c r="D14187" t="s">
        <v>58</v>
      </c>
      <c r="E14187" t="s">
        <v>35</v>
      </c>
      <c r="F14187">
        <v>2</v>
      </c>
      <c r="G14187" t="s">
        <v>45</v>
      </c>
      <c r="H14187" t="s">
        <v>2</v>
      </c>
      <c r="I14187" t="s">
        <v>37</v>
      </c>
      <c r="J14187">
        <v>1941.4</v>
      </c>
    </row>
    <row r="14188" spans="1:10" x14ac:dyDescent="0.25">
      <c r="A14188">
        <v>92</v>
      </c>
      <c r="B14188">
        <v>2017</v>
      </c>
      <c r="C14188" t="s">
        <v>41</v>
      </c>
      <c r="D14188" t="s">
        <v>58</v>
      </c>
      <c r="E14188" t="s">
        <v>35</v>
      </c>
      <c r="F14188">
        <v>3</v>
      </c>
      <c r="G14188" t="s">
        <v>45</v>
      </c>
      <c r="H14188" t="s">
        <v>46</v>
      </c>
      <c r="I14188" t="s">
        <v>37</v>
      </c>
      <c r="J14188">
        <v>2187.8000000000002</v>
      </c>
    </row>
    <row r="14189" spans="1:10" x14ac:dyDescent="0.25">
      <c r="A14189">
        <v>92</v>
      </c>
      <c r="B14189">
        <v>2017</v>
      </c>
      <c r="C14189" t="s">
        <v>41</v>
      </c>
      <c r="D14189" t="s">
        <v>58</v>
      </c>
      <c r="E14189" t="s">
        <v>35</v>
      </c>
      <c r="F14189">
        <v>4</v>
      </c>
      <c r="G14189" t="s">
        <v>38</v>
      </c>
      <c r="H14189" t="s">
        <v>46</v>
      </c>
      <c r="I14189" t="s">
        <v>51</v>
      </c>
      <c r="J14189">
        <v>1946.6</v>
      </c>
    </row>
    <row r="14190" spans="1:10" x14ac:dyDescent="0.25">
      <c r="A14190">
        <v>92</v>
      </c>
      <c r="B14190">
        <v>2017</v>
      </c>
      <c r="C14190" t="s">
        <v>41</v>
      </c>
      <c r="D14190" t="s">
        <v>58</v>
      </c>
      <c r="E14190" t="s">
        <v>35</v>
      </c>
      <c r="F14190">
        <v>5</v>
      </c>
      <c r="G14190" t="s">
        <v>45</v>
      </c>
      <c r="H14190" t="s">
        <v>2</v>
      </c>
      <c r="I14190" t="s">
        <v>37</v>
      </c>
      <c r="J14190">
        <v>2301.4</v>
      </c>
    </row>
    <row r="14191" spans="1:10" x14ac:dyDescent="0.25">
      <c r="A14191">
        <v>92</v>
      </c>
      <c r="B14191">
        <v>2017</v>
      </c>
      <c r="C14191" t="s">
        <v>41</v>
      </c>
      <c r="D14191" t="s">
        <v>58</v>
      </c>
      <c r="E14191" t="s">
        <v>35</v>
      </c>
      <c r="F14191">
        <v>6</v>
      </c>
      <c r="G14191" t="s">
        <v>38</v>
      </c>
      <c r="H14191" t="s">
        <v>46</v>
      </c>
      <c r="I14191" t="s">
        <v>51</v>
      </c>
      <c r="J14191">
        <v>1758.7</v>
      </c>
    </row>
    <row r="14192" spans="1:10" x14ac:dyDescent="0.25">
      <c r="A14192">
        <v>92</v>
      </c>
      <c r="B14192">
        <v>2017</v>
      </c>
      <c r="C14192" t="s">
        <v>41</v>
      </c>
      <c r="D14192" t="s">
        <v>59</v>
      </c>
      <c r="E14192" t="s">
        <v>35</v>
      </c>
      <c r="F14192">
        <v>1</v>
      </c>
      <c r="G14192" t="s">
        <v>45</v>
      </c>
      <c r="H14192" t="s">
        <v>2</v>
      </c>
      <c r="I14192" t="s">
        <v>37</v>
      </c>
      <c r="J14192">
        <v>1843.2</v>
      </c>
    </row>
    <row r="14193" spans="1:10" x14ac:dyDescent="0.25">
      <c r="A14193">
        <v>92</v>
      </c>
      <c r="B14193">
        <v>2017</v>
      </c>
      <c r="C14193" t="s">
        <v>41</v>
      </c>
      <c r="D14193" t="s">
        <v>59</v>
      </c>
      <c r="E14193" t="s">
        <v>35</v>
      </c>
      <c r="F14193">
        <v>2</v>
      </c>
      <c r="G14193" t="s">
        <v>45</v>
      </c>
      <c r="H14193" t="s">
        <v>46</v>
      </c>
      <c r="I14193" t="s">
        <v>51</v>
      </c>
      <c r="J14193">
        <v>1926.9</v>
      </c>
    </row>
    <row r="14194" spans="1:10" x14ac:dyDescent="0.25">
      <c r="A14194">
        <v>92</v>
      </c>
      <c r="B14194">
        <v>2017</v>
      </c>
      <c r="C14194" t="s">
        <v>41</v>
      </c>
      <c r="D14194" t="s">
        <v>59</v>
      </c>
      <c r="E14194" t="s">
        <v>35</v>
      </c>
      <c r="F14194">
        <v>3</v>
      </c>
      <c r="G14194" t="s">
        <v>38</v>
      </c>
      <c r="H14194" t="s">
        <v>46</v>
      </c>
      <c r="I14194" t="s">
        <v>37</v>
      </c>
      <c r="J14194">
        <v>2028.6</v>
      </c>
    </row>
    <row r="14195" spans="1:10" x14ac:dyDescent="0.25">
      <c r="A14195">
        <v>92</v>
      </c>
      <c r="B14195">
        <v>2017</v>
      </c>
      <c r="C14195" t="s">
        <v>41</v>
      </c>
      <c r="D14195" t="s">
        <v>59</v>
      </c>
      <c r="E14195" t="s">
        <v>35</v>
      </c>
      <c r="F14195">
        <v>4</v>
      </c>
      <c r="G14195" t="s">
        <v>45</v>
      </c>
      <c r="H14195" t="s">
        <v>46</v>
      </c>
      <c r="I14195" t="s">
        <v>51</v>
      </c>
      <c r="J14195">
        <v>2348.6999999999998</v>
      </c>
    </row>
    <row r="14196" spans="1:10" x14ac:dyDescent="0.25">
      <c r="A14196">
        <v>92</v>
      </c>
      <c r="B14196">
        <v>2017</v>
      </c>
      <c r="C14196" t="s">
        <v>41</v>
      </c>
      <c r="D14196" t="s">
        <v>59</v>
      </c>
      <c r="E14196" t="s">
        <v>35</v>
      </c>
      <c r="F14196">
        <v>5</v>
      </c>
      <c r="G14196" t="s">
        <v>38</v>
      </c>
      <c r="H14196" t="s">
        <v>46</v>
      </c>
      <c r="I14196" t="s">
        <v>51</v>
      </c>
      <c r="J14196">
        <v>2231.1</v>
      </c>
    </row>
    <row r="14197" spans="1:10" x14ac:dyDescent="0.25">
      <c r="A14197">
        <v>92</v>
      </c>
      <c r="B14197">
        <v>2017</v>
      </c>
      <c r="C14197" t="s">
        <v>41</v>
      </c>
      <c r="D14197" t="s">
        <v>59</v>
      </c>
      <c r="E14197" t="s">
        <v>35</v>
      </c>
      <c r="F14197">
        <v>6</v>
      </c>
      <c r="G14197" t="s">
        <v>45</v>
      </c>
      <c r="H14197" t="s">
        <v>46</v>
      </c>
      <c r="I14197" t="s">
        <v>51</v>
      </c>
      <c r="J14197">
        <v>2275.1</v>
      </c>
    </row>
    <row r="14198" spans="1:10" x14ac:dyDescent="0.25">
      <c r="A14198">
        <v>92</v>
      </c>
      <c r="B14198">
        <v>2018</v>
      </c>
      <c r="C14198" t="s">
        <v>41</v>
      </c>
      <c r="D14198" t="s">
        <v>58</v>
      </c>
      <c r="E14198" t="s">
        <v>35</v>
      </c>
      <c r="F14198">
        <v>1</v>
      </c>
      <c r="G14198" t="s">
        <v>45</v>
      </c>
      <c r="H14198" t="s">
        <v>46</v>
      </c>
      <c r="I14198" t="s">
        <v>51</v>
      </c>
      <c r="J14198">
        <v>2610.9</v>
      </c>
    </row>
    <row r="14199" spans="1:10" x14ac:dyDescent="0.25">
      <c r="A14199">
        <v>92</v>
      </c>
      <c r="B14199">
        <v>2018</v>
      </c>
      <c r="C14199" t="s">
        <v>41</v>
      </c>
      <c r="D14199" t="s">
        <v>58</v>
      </c>
      <c r="E14199" t="s">
        <v>35</v>
      </c>
      <c r="F14199">
        <v>2</v>
      </c>
      <c r="G14199" t="s">
        <v>45</v>
      </c>
      <c r="H14199" t="s">
        <v>46</v>
      </c>
      <c r="I14199" t="s">
        <v>37</v>
      </c>
      <c r="J14199">
        <v>2880.2</v>
      </c>
    </row>
    <row r="14200" spans="1:10" x14ac:dyDescent="0.25">
      <c r="A14200">
        <v>92</v>
      </c>
      <c r="B14200">
        <v>2018</v>
      </c>
      <c r="C14200" t="s">
        <v>41</v>
      </c>
      <c r="D14200" t="s">
        <v>58</v>
      </c>
      <c r="E14200" t="s">
        <v>35</v>
      </c>
      <c r="F14200">
        <v>3</v>
      </c>
      <c r="G14200" t="s">
        <v>45</v>
      </c>
      <c r="H14200" t="s">
        <v>2</v>
      </c>
      <c r="I14200" t="s">
        <v>37</v>
      </c>
      <c r="J14200">
        <v>2470.4</v>
      </c>
    </row>
    <row r="14201" spans="1:10" x14ac:dyDescent="0.25">
      <c r="A14201">
        <v>92</v>
      </c>
      <c r="B14201">
        <v>2018</v>
      </c>
      <c r="C14201" t="s">
        <v>41</v>
      </c>
      <c r="D14201" t="s">
        <v>58</v>
      </c>
      <c r="E14201" t="s">
        <v>35</v>
      </c>
      <c r="F14201">
        <v>4</v>
      </c>
      <c r="G14201" t="s">
        <v>38</v>
      </c>
      <c r="H14201" t="s">
        <v>46</v>
      </c>
      <c r="I14201" t="s">
        <v>37</v>
      </c>
      <c r="J14201">
        <v>2404.9</v>
      </c>
    </row>
    <row r="14202" spans="1:10" x14ac:dyDescent="0.25">
      <c r="A14202">
        <v>92</v>
      </c>
      <c r="B14202">
        <v>2018</v>
      </c>
      <c r="C14202" t="s">
        <v>41</v>
      </c>
      <c r="D14202" t="s">
        <v>58</v>
      </c>
      <c r="E14202" t="s">
        <v>35</v>
      </c>
      <c r="F14202">
        <v>5</v>
      </c>
      <c r="G14202" t="s">
        <v>38</v>
      </c>
      <c r="H14202" t="s">
        <v>46</v>
      </c>
      <c r="I14202" t="s">
        <v>51</v>
      </c>
      <c r="J14202">
        <v>2672.9</v>
      </c>
    </row>
    <row r="14203" spans="1:10" x14ac:dyDescent="0.25">
      <c r="A14203">
        <v>92</v>
      </c>
      <c r="B14203">
        <v>2018</v>
      </c>
      <c r="C14203" t="s">
        <v>41</v>
      </c>
      <c r="D14203" t="s">
        <v>58</v>
      </c>
      <c r="E14203" t="s">
        <v>35</v>
      </c>
      <c r="F14203">
        <v>6</v>
      </c>
      <c r="G14203" t="s">
        <v>38</v>
      </c>
      <c r="H14203" t="s">
        <v>2</v>
      </c>
      <c r="I14203" t="s">
        <v>37</v>
      </c>
      <c r="J14203">
        <v>2693.3</v>
      </c>
    </row>
    <row r="14204" spans="1:10" x14ac:dyDescent="0.25">
      <c r="A14204">
        <v>92</v>
      </c>
      <c r="B14204">
        <v>2018</v>
      </c>
      <c r="C14204" t="s">
        <v>41</v>
      </c>
      <c r="D14204" t="s">
        <v>59</v>
      </c>
      <c r="E14204" t="s">
        <v>35</v>
      </c>
      <c r="F14204">
        <v>1</v>
      </c>
      <c r="G14204" t="s">
        <v>45</v>
      </c>
      <c r="H14204" t="s">
        <v>46</v>
      </c>
      <c r="I14204" t="s">
        <v>51</v>
      </c>
      <c r="J14204">
        <v>2256.1999999999998</v>
      </c>
    </row>
    <row r="14205" spans="1:10" x14ac:dyDescent="0.25">
      <c r="A14205">
        <v>92</v>
      </c>
      <c r="B14205">
        <v>2018</v>
      </c>
      <c r="C14205" t="s">
        <v>41</v>
      </c>
      <c r="D14205" t="s">
        <v>59</v>
      </c>
      <c r="E14205" t="s">
        <v>35</v>
      </c>
      <c r="F14205">
        <v>2</v>
      </c>
      <c r="G14205" t="s">
        <v>45</v>
      </c>
      <c r="H14205" t="s">
        <v>46</v>
      </c>
      <c r="I14205" t="s">
        <v>37</v>
      </c>
      <c r="J14205">
        <v>2254.3000000000002</v>
      </c>
    </row>
    <row r="14206" spans="1:10" x14ac:dyDescent="0.25">
      <c r="A14206">
        <v>92</v>
      </c>
      <c r="B14206">
        <v>2018</v>
      </c>
      <c r="C14206" t="s">
        <v>41</v>
      </c>
      <c r="D14206" t="s">
        <v>59</v>
      </c>
      <c r="E14206" t="s">
        <v>35</v>
      </c>
      <c r="F14206">
        <v>3</v>
      </c>
      <c r="G14206" t="s">
        <v>45</v>
      </c>
      <c r="H14206" t="s">
        <v>46</v>
      </c>
      <c r="I14206" t="s">
        <v>51</v>
      </c>
      <c r="J14206">
        <v>1962.7</v>
      </c>
    </row>
    <row r="14207" spans="1:10" x14ac:dyDescent="0.25">
      <c r="A14207">
        <v>92</v>
      </c>
      <c r="B14207">
        <v>2018</v>
      </c>
      <c r="C14207" t="s">
        <v>41</v>
      </c>
      <c r="D14207" t="s">
        <v>59</v>
      </c>
      <c r="E14207" t="s">
        <v>35</v>
      </c>
      <c r="F14207">
        <v>4</v>
      </c>
      <c r="G14207" t="s">
        <v>38</v>
      </c>
      <c r="H14207" t="s">
        <v>2</v>
      </c>
      <c r="I14207" t="s">
        <v>51</v>
      </c>
      <c r="J14207">
        <v>2204</v>
      </c>
    </row>
    <row r="14208" spans="1:10" x14ac:dyDescent="0.25">
      <c r="A14208">
        <v>92</v>
      </c>
      <c r="B14208">
        <v>2018</v>
      </c>
      <c r="C14208" t="s">
        <v>41</v>
      </c>
      <c r="D14208" t="s">
        <v>59</v>
      </c>
      <c r="E14208" t="s">
        <v>35</v>
      </c>
      <c r="F14208">
        <v>5</v>
      </c>
      <c r="G14208" t="s">
        <v>38</v>
      </c>
      <c r="H14208" t="s">
        <v>2</v>
      </c>
      <c r="I14208" t="s">
        <v>51</v>
      </c>
      <c r="J14208">
        <v>2709.5</v>
      </c>
    </row>
    <row r="14209" spans="1:10" x14ac:dyDescent="0.25">
      <c r="A14209">
        <v>92</v>
      </c>
      <c r="B14209">
        <v>2018</v>
      </c>
      <c r="C14209" t="s">
        <v>41</v>
      </c>
      <c r="D14209" t="s">
        <v>59</v>
      </c>
      <c r="E14209" t="s">
        <v>35</v>
      </c>
      <c r="F14209">
        <v>6</v>
      </c>
      <c r="G14209" t="s">
        <v>45</v>
      </c>
      <c r="H14209" t="s">
        <v>46</v>
      </c>
      <c r="I14209" t="s">
        <v>37</v>
      </c>
      <c r="J14209">
        <v>2187.1</v>
      </c>
    </row>
    <row r="14210" spans="1:10" x14ac:dyDescent="0.25">
      <c r="A14210">
        <v>93</v>
      </c>
      <c r="B14210">
        <v>2017</v>
      </c>
      <c r="C14210" t="s">
        <v>41</v>
      </c>
      <c r="D14210" t="s">
        <v>58</v>
      </c>
      <c r="E14210" t="s">
        <v>35</v>
      </c>
      <c r="F14210">
        <v>1</v>
      </c>
      <c r="G14210" t="s">
        <v>45</v>
      </c>
      <c r="H14210" t="s">
        <v>2</v>
      </c>
      <c r="I14210" t="s">
        <v>51</v>
      </c>
      <c r="J14210">
        <v>2204.5</v>
      </c>
    </row>
    <row r="14211" spans="1:10" x14ac:dyDescent="0.25">
      <c r="A14211">
        <v>93</v>
      </c>
      <c r="B14211">
        <v>2017</v>
      </c>
      <c r="C14211" t="s">
        <v>41</v>
      </c>
      <c r="D14211" t="s">
        <v>58</v>
      </c>
      <c r="E14211" t="s">
        <v>35</v>
      </c>
      <c r="F14211">
        <v>2</v>
      </c>
      <c r="G14211" t="s">
        <v>45</v>
      </c>
      <c r="H14211" t="s">
        <v>2</v>
      </c>
      <c r="I14211" t="s">
        <v>51</v>
      </c>
      <c r="J14211">
        <v>1796.1</v>
      </c>
    </row>
    <row r="14212" spans="1:10" x14ac:dyDescent="0.25">
      <c r="A14212">
        <v>93</v>
      </c>
      <c r="B14212">
        <v>2017</v>
      </c>
      <c r="C14212" t="s">
        <v>41</v>
      </c>
      <c r="D14212" t="s">
        <v>58</v>
      </c>
      <c r="E14212" t="s">
        <v>35</v>
      </c>
      <c r="F14212">
        <v>3</v>
      </c>
      <c r="G14212" t="s">
        <v>45</v>
      </c>
      <c r="H14212" t="s">
        <v>46</v>
      </c>
      <c r="I14212" t="s">
        <v>37</v>
      </c>
      <c r="J14212">
        <v>2461.3000000000002</v>
      </c>
    </row>
    <row r="14213" spans="1:10" x14ac:dyDescent="0.25">
      <c r="A14213">
        <v>93</v>
      </c>
      <c r="B14213">
        <v>2017</v>
      </c>
      <c r="C14213" t="s">
        <v>41</v>
      </c>
      <c r="D14213" t="s">
        <v>58</v>
      </c>
      <c r="E14213" t="s">
        <v>35</v>
      </c>
      <c r="F14213">
        <v>4</v>
      </c>
      <c r="G14213" t="s">
        <v>38</v>
      </c>
      <c r="H14213" t="s">
        <v>46</v>
      </c>
      <c r="I14213" t="s">
        <v>51</v>
      </c>
      <c r="J14213">
        <v>2561.6</v>
      </c>
    </row>
    <row r="14214" spans="1:10" x14ac:dyDescent="0.25">
      <c r="A14214">
        <v>93</v>
      </c>
      <c r="B14214">
        <v>2017</v>
      </c>
      <c r="C14214" t="s">
        <v>41</v>
      </c>
      <c r="D14214" t="s">
        <v>58</v>
      </c>
      <c r="E14214" t="s">
        <v>35</v>
      </c>
      <c r="F14214">
        <v>5</v>
      </c>
      <c r="G14214" t="s">
        <v>38</v>
      </c>
      <c r="H14214" t="s">
        <v>2</v>
      </c>
      <c r="I14214" t="s">
        <v>37</v>
      </c>
      <c r="J14214">
        <v>1887.2</v>
      </c>
    </row>
    <row r="14215" spans="1:10" x14ac:dyDescent="0.25">
      <c r="A14215">
        <v>93</v>
      </c>
      <c r="B14215">
        <v>2017</v>
      </c>
      <c r="C14215" t="s">
        <v>41</v>
      </c>
      <c r="D14215" t="s">
        <v>58</v>
      </c>
      <c r="E14215" t="s">
        <v>35</v>
      </c>
      <c r="F14215">
        <v>6</v>
      </c>
      <c r="G14215" t="s">
        <v>45</v>
      </c>
      <c r="H14215" t="s">
        <v>2</v>
      </c>
      <c r="I14215" t="s">
        <v>37</v>
      </c>
      <c r="J14215">
        <v>2332.9</v>
      </c>
    </row>
    <row r="14216" spans="1:10" x14ac:dyDescent="0.25">
      <c r="A14216">
        <v>93</v>
      </c>
      <c r="B14216">
        <v>2017</v>
      </c>
      <c r="C14216" t="s">
        <v>41</v>
      </c>
      <c r="D14216" t="s">
        <v>59</v>
      </c>
      <c r="E14216" t="s">
        <v>35</v>
      </c>
      <c r="F14216">
        <v>1</v>
      </c>
      <c r="G14216" t="s">
        <v>38</v>
      </c>
      <c r="H14216" t="s">
        <v>46</v>
      </c>
      <c r="I14216" t="s">
        <v>37</v>
      </c>
      <c r="J14216">
        <v>1895.7</v>
      </c>
    </row>
    <row r="14217" spans="1:10" x14ac:dyDescent="0.25">
      <c r="A14217">
        <v>93</v>
      </c>
      <c r="B14217">
        <v>2017</v>
      </c>
      <c r="C14217" t="s">
        <v>41</v>
      </c>
      <c r="D14217" t="s">
        <v>59</v>
      </c>
      <c r="E14217" t="s">
        <v>35</v>
      </c>
      <c r="F14217">
        <v>2</v>
      </c>
      <c r="G14217" t="s">
        <v>45</v>
      </c>
      <c r="H14217" t="s">
        <v>46</v>
      </c>
      <c r="I14217" t="s">
        <v>37</v>
      </c>
      <c r="J14217">
        <v>2298.8000000000002</v>
      </c>
    </row>
    <row r="14218" spans="1:10" x14ac:dyDescent="0.25">
      <c r="A14218">
        <v>93</v>
      </c>
      <c r="B14218">
        <v>2017</v>
      </c>
      <c r="C14218" t="s">
        <v>41</v>
      </c>
      <c r="D14218" t="s">
        <v>59</v>
      </c>
      <c r="E14218" t="s">
        <v>35</v>
      </c>
      <c r="F14218">
        <v>3</v>
      </c>
      <c r="G14218" t="s">
        <v>45</v>
      </c>
      <c r="H14218" t="s">
        <v>46</v>
      </c>
      <c r="I14218" t="s">
        <v>51</v>
      </c>
      <c r="J14218">
        <v>1839.6</v>
      </c>
    </row>
    <row r="14219" spans="1:10" x14ac:dyDescent="0.25">
      <c r="A14219">
        <v>93</v>
      </c>
      <c r="B14219">
        <v>2017</v>
      </c>
      <c r="C14219" t="s">
        <v>41</v>
      </c>
      <c r="D14219" t="s">
        <v>59</v>
      </c>
      <c r="E14219" t="s">
        <v>35</v>
      </c>
      <c r="F14219">
        <v>4</v>
      </c>
      <c r="G14219" t="s">
        <v>45</v>
      </c>
      <c r="H14219" t="s">
        <v>46</v>
      </c>
      <c r="I14219" t="s">
        <v>37</v>
      </c>
      <c r="J14219">
        <v>1676.6</v>
      </c>
    </row>
    <row r="14220" spans="1:10" x14ac:dyDescent="0.25">
      <c r="A14220">
        <v>93</v>
      </c>
      <c r="B14220">
        <v>2017</v>
      </c>
      <c r="C14220" t="s">
        <v>41</v>
      </c>
      <c r="D14220" t="s">
        <v>59</v>
      </c>
      <c r="E14220" t="s">
        <v>35</v>
      </c>
      <c r="F14220">
        <v>5</v>
      </c>
      <c r="G14220" t="s">
        <v>38</v>
      </c>
      <c r="H14220" t="s">
        <v>2</v>
      </c>
      <c r="I14220" t="s">
        <v>51</v>
      </c>
      <c r="J14220">
        <v>1890.9</v>
      </c>
    </row>
    <row r="14221" spans="1:10" x14ac:dyDescent="0.25">
      <c r="A14221">
        <v>93</v>
      </c>
      <c r="B14221">
        <v>2017</v>
      </c>
      <c r="C14221" t="s">
        <v>41</v>
      </c>
      <c r="D14221" t="s">
        <v>59</v>
      </c>
      <c r="E14221" t="s">
        <v>35</v>
      </c>
      <c r="F14221">
        <v>6</v>
      </c>
      <c r="G14221" t="s">
        <v>38</v>
      </c>
      <c r="H14221" t="s">
        <v>46</v>
      </c>
      <c r="I14221" t="s">
        <v>51</v>
      </c>
      <c r="J14221">
        <v>1991</v>
      </c>
    </row>
    <row r="14222" spans="1:10" x14ac:dyDescent="0.25">
      <c r="A14222">
        <v>93</v>
      </c>
      <c r="B14222">
        <v>2018</v>
      </c>
      <c r="C14222" t="s">
        <v>41</v>
      </c>
      <c r="D14222" t="s">
        <v>58</v>
      </c>
      <c r="E14222" t="s">
        <v>35</v>
      </c>
      <c r="F14222">
        <v>1</v>
      </c>
      <c r="G14222" t="s">
        <v>38</v>
      </c>
      <c r="H14222" t="s">
        <v>2</v>
      </c>
      <c r="I14222" t="s">
        <v>51</v>
      </c>
      <c r="J14222">
        <v>1386.7</v>
      </c>
    </row>
    <row r="14223" spans="1:10" x14ac:dyDescent="0.25">
      <c r="A14223">
        <v>93</v>
      </c>
      <c r="B14223">
        <v>2018</v>
      </c>
      <c r="C14223" t="s">
        <v>41</v>
      </c>
      <c r="D14223" t="s">
        <v>58</v>
      </c>
      <c r="E14223" t="s">
        <v>35</v>
      </c>
      <c r="F14223">
        <v>2</v>
      </c>
      <c r="G14223" t="s">
        <v>38</v>
      </c>
      <c r="H14223" t="s">
        <v>46</v>
      </c>
      <c r="I14223" t="s">
        <v>51</v>
      </c>
      <c r="J14223">
        <v>2831.6</v>
      </c>
    </row>
    <row r="14224" spans="1:10" x14ac:dyDescent="0.25">
      <c r="A14224">
        <v>93</v>
      </c>
      <c r="B14224">
        <v>2018</v>
      </c>
      <c r="C14224" t="s">
        <v>41</v>
      </c>
      <c r="D14224" t="s">
        <v>58</v>
      </c>
      <c r="E14224" t="s">
        <v>35</v>
      </c>
      <c r="F14224">
        <v>3</v>
      </c>
      <c r="G14224" t="s">
        <v>45</v>
      </c>
      <c r="H14224" t="s">
        <v>2</v>
      </c>
      <c r="I14224" t="s">
        <v>37</v>
      </c>
      <c r="J14224">
        <v>2340.1999999999998</v>
      </c>
    </row>
    <row r="14225" spans="1:10" x14ac:dyDescent="0.25">
      <c r="A14225">
        <v>93</v>
      </c>
      <c r="B14225">
        <v>2018</v>
      </c>
      <c r="C14225" t="s">
        <v>41</v>
      </c>
      <c r="D14225" t="s">
        <v>58</v>
      </c>
      <c r="E14225" t="s">
        <v>35</v>
      </c>
      <c r="F14225">
        <v>4</v>
      </c>
      <c r="G14225" t="s">
        <v>38</v>
      </c>
      <c r="H14225" t="s">
        <v>2</v>
      </c>
      <c r="I14225" t="s">
        <v>37</v>
      </c>
      <c r="J14225">
        <v>1889.8</v>
      </c>
    </row>
    <row r="14226" spans="1:10" x14ac:dyDescent="0.25">
      <c r="A14226">
        <v>93</v>
      </c>
      <c r="B14226">
        <v>2018</v>
      </c>
      <c r="C14226" t="s">
        <v>41</v>
      </c>
      <c r="D14226" t="s">
        <v>58</v>
      </c>
      <c r="E14226" t="s">
        <v>35</v>
      </c>
      <c r="F14226">
        <v>5</v>
      </c>
      <c r="G14226" t="s">
        <v>38</v>
      </c>
      <c r="H14226" t="s">
        <v>46</v>
      </c>
      <c r="I14226" t="s">
        <v>37</v>
      </c>
      <c r="J14226">
        <v>2438.1999999999998</v>
      </c>
    </row>
    <row r="14227" spans="1:10" x14ac:dyDescent="0.25">
      <c r="A14227">
        <v>93</v>
      </c>
      <c r="B14227">
        <v>2018</v>
      </c>
      <c r="C14227" t="s">
        <v>41</v>
      </c>
      <c r="D14227" t="s">
        <v>58</v>
      </c>
      <c r="E14227" t="s">
        <v>35</v>
      </c>
      <c r="F14227">
        <v>6</v>
      </c>
      <c r="G14227" t="s">
        <v>45</v>
      </c>
      <c r="H14227" t="s">
        <v>2</v>
      </c>
      <c r="I14227" t="s">
        <v>51</v>
      </c>
      <c r="J14227">
        <v>2054.9</v>
      </c>
    </row>
    <row r="14228" spans="1:10" x14ac:dyDescent="0.25">
      <c r="A14228">
        <v>93</v>
      </c>
      <c r="B14228">
        <v>2018</v>
      </c>
      <c r="C14228" t="s">
        <v>41</v>
      </c>
      <c r="D14228" t="s">
        <v>59</v>
      </c>
      <c r="E14228" t="s">
        <v>35</v>
      </c>
      <c r="F14228">
        <v>1</v>
      </c>
      <c r="G14228" t="s">
        <v>38</v>
      </c>
      <c r="H14228" t="s">
        <v>2</v>
      </c>
      <c r="I14228" t="s">
        <v>37</v>
      </c>
      <c r="J14228">
        <v>2378.3000000000002</v>
      </c>
    </row>
    <row r="14229" spans="1:10" x14ac:dyDescent="0.25">
      <c r="A14229">
        <v>93</v>
      </c>
      <c r="B14229">
        <v>2018</v>
      </c>
      <c r="C14229" t="s">
        <v>41</v>
      </c>
      <c r="D14229" t="s">
        <v>59</v>
      </c>
      <c r="E14229" t="s">
        <v>35</v>
      </c>
      <c r="F14229">
        <v>2</v>
      </c>
      <c r="G14229" t="s">
        <v>45</v>
      </c>
      <c r="H14229" t="s">
        <v>2</v>
      </c>
      <c r="I14229" t="s">
        <v>51</v>
      </c>
      <c r="J14229">
        <v>2191.8000000000002</v>
      </c>
    </row>
    <row r="14230" spans="1:10" x14ac:dyDescent="0.25">
      <c r="A14230">
        <v>93</v>
      </c>
      <c r="B14230">
        <v>2018</v>
      </c>
      <c r="C14230" t="s">
        <v>41</v>
      </c>
      <c r="D14230" t="s">
        <v>59</v>
      </c>
      <c r="E14230" t="s">
        <v>35</v>
      </c>
      <c r="F14230">
        <v>3</v>
      </c>
      <c r="G14230" t="s">
        <v>45</v>
      </c>
      <c r="H14230" t="s">
        <v>46</v>
      </c>
      <c r="I14230" t="s">
        <v>37</v>
      </c>
      <c r="J14230">
        <v>2260.9</v>
      </c>
    </row>
    <row r="14231" spans="1:10" x14ac:dyDescent="0.25">
      <c r="A14231">
        <v>93</v>
      </c>
      <c r="B14231">
        <v>2018</v>
      </c>
      <c r="C14231" t="s">
        <v>41</v>
      </c>
      <c r="D14231" t="s">
        <v>59</v>
      </c>
      <c r="E14231" t="s">
        <v>35</v>
      </c>
      <c r="F14231">
        <v>4</v>
      </c>
      <c r="G14231" t="s">
        <v>45</v>
      </c>
      <c r="H14231" t="s">
        <v>2</v>
      </c>
      <c r="I14231" t="s">
        <v>37</v>
      </c>
      <c r="J14231">
        <v>2039.3</v>
      </c>
    </row>
    <row r="14232" spans="1:10" x14ac:dyDescent="0.25">
      <c r="A14232">
        <v>93</v>
      </c>
      <c r="B14232">
        <v>2018</v>
      </c>
      <c r="C14232" t="s">
        <v>41</v>
      </c>
      <c r="D14232" t="s">
        <v>59</v>
      </c>
      <c r="E14232" t="s">
        <v>35</v>
      </c>
      <c r="F14232">
        <v>5</v>
      </c>
      <c r="G14232" t="s">
        <v>45</v>
      </c>
      <c r="H14232" t="s">
        <v>2</v>
      </c>
      <c r="I14232" t="s">
        <v>37</v>
      </c>
      <c r="J14232">
        <v>2534.8000000000002</v>
      </c>
    </row>
    <row r="14233" spans="1:10" x14ac:dyDescent="0.25">
      <c r="A14233">
        <v>93</v>
      </c>
      <c r="B14233">
        <v>2018</v>
      </c>
      <c r="C14233" t="s">
        <v>41</v>
      </c>
      <c r="D14233" t="s">
        <v>59</v>
      </c>
      <c r="E14233" t="s">
        <v>35</v>
      </c>
      <c r="F14233">
        <v>6</v>
      </c>
      <c r="G14233" t="s">
        <v>38</v>
      </c>
      <c r="H14233" t="s">
        <v>46</v>
      </c>
      <c r="I14233" t="s">
        <v>51</v>
      </c>
      <c r="J14233">
        <v>2689.7</v>
      </c>
    </row>
    <row r="14234" spans="1:10" x14ac:dyDescent="0.25">
      <c r="A14234">
        <v>94</v>
      </c>
      <c r="B14234">
        <v>2017</v>
      </c>
      <c r="C14234" t="s">
        <v>41</v>
      </c>
      <c r="D14234" t="s">
        <v>58</v>
      </c>
      <c r="E14234" t="s">
        <v>35</v>
      </c>
      <c r="F14234">
        <v>1</v>
      </c>
      <c r="G14234" t="s">
        <v>38</v>
      </c>
      <c r="H14234" t="s">
        <v>2</v>
      </c>
      <c r="I14234" t="s">
        <v>51</v>
      </c>
      <c r="J14234">
        <v>1979.9</v>
      </c>
    </row>
    <row r="14235" spans="1:10" x14ac:dyDescent="0.25">
      <c r="A14235">
        <v>94</v>
      </c>
      <c r="B14235">
        <v>2017</v>
      </c>
      <c r="C14235" t="s">
        <v>41</v>
      </c>
      <c r="D14235" t="s">
        <v>58</v>
      </c>
      <c r="E14235" t="s">
        <v>35</v>
      </c>
      <c r="F14235">
        <v>2</v>
      </c>
      <c r="G14235" t="s">
        <v>45</v>
      </c>
      <c r="H14235" t="s">
        <v>2</v>
      </c>
      <c r="I14235" t="s">
        <v>51</v>
      </c>
      <c r="J14235">
        <v>1658.2</v>
      </c>
    </row>
    <row r="14236" spans="1:10" x14ac:dyDescent="0.25">
      <c r="A14236">
        <v>94</v>
      </c>
      <c r="B14236">
        <v>2017</v>
      </c>
      <c r="C14236" t="s">
        <v>41</v>
      </c>
      <c r="D14236" t="s">
        <v>58</v>
      </c>
      <c r="E14236" t="s">
        <v>35</v>
      </c>
      <c r="F14236">
        <v>3</v>
      </c>
      <c r="G14236" t="s">
        <v>38</v>
      </c>
      <c r="H14236" t="s">
        <v>46</v>
      </c>
      <c r="I14236" t="s">
        <v>51</v>
      </c>
      <c r="J14236">
        <v>2494.6</v>
      </c>
    </row>
    <row r="14237" spans="1:10" x14ac:dyDescent="0.25">
      <c r="A14237">
        <v>94</v>
      </c>
      <c r="B14237">
        <v>2017</v>
      </c>
      <c r="C14237" t="s">
        <v>41</v>
      </c>
      <c r="D14237" t="s">
        <v>58</v>
      </c>
      <c r="E14237" t="s">
        <v>35</v>
      </c>
      <c r="F14237">
        <v>4</v>
      </c>
      <c r="G14237" t="s">
        <v>45</v>
      </c>
      <c r="H14237" t="s">
        <v>46</v>
      </c>
      <c r="I14237" t="s">
        <v>51</v>
      </c>
      <c r="J14237">
        <v>1955.8</v>
      </c>
    </row>
    <row r="14238" spans="1:10" x14ac:dyDescent="0.25">
      <c r="A14238">
        <v>94</v>
      </c>
      <c r="B14238">
        <v>2017</v>
      </c>
      <c r="C14238" t="s">
        <v>41</v>
      </c>
      <c r="D14238" t="s">
        <v>58</v>
      </c>
      <c r="E14238" t="s">
        <v>35</v>
      </c>
      <c r="F14238">
        <v>5</v>
      </c>
      <c r="G14238" t="s">
        <v>45</v>
      </c>
      <c r="H14238" t="s">
        <v>46</v>
      </c>
      <c r="I14238" t="s">
        <v>51</v>
      </c>
      <c r="J14238">
        <v>2384.6999999999998</v>
      </c>
    </row>
    <row r="14239" spans="1:10" x14ac:dyDescent="0.25">
      <c r="A14239">
        <v>94</v>
      </c>
      <c r="B14239">
        <v>2017</v>
      </c>
      <c r="C14239" t="s">
        <v>41</v>
      </c>
      <c r="D14239" t="s">
        <v>58</v>
      </c>
      <c r="E14239" t="s">
        <v>35</v>
      </c>
      <c r="F14239">
        <v>6</v>
      </c>
      <c r="G14239" t="s">
        <v>38</v>
      </c>
      <c r="H14239" t="s">
        <v>46</v>
      </c>
      <c r="I14239" t="s">
        <v>37</v>
      </c>
      <c r="J14239">
        <v>2889.4</v>
      </c>
    </row>
    <row r="14240" spans="1:10" x14ac:dyDescent="0.25">
      <c r="A14240">
        <v>94</v>
      </c>
      <c r="B14240">
        <v>2017</v>
      </c>
      <c r="C14240" t="s">
        <v>41</v>
      </c>
      <c r="D14240" t="s">
        <v>59</v>
      </c>
      <c r="E14240" t="s">
        <v>35</v>
      </c>
      <c r="F14240">
        <v>1</v>
      </c>
      <c r="G14240" t="s">
        <v>38</v>
      </c>
      <c r="H14240" t="s">
        <v>2</v>
      </c>
      <c r="I14240" t="s">
        <v>37</v>
      </c>
      <c r="J14240">
        <v>1822.7</v>
      </c>
    </row>
    <row r="14241" spans="1:10" x14ac:dyDescent="0.25">
      <c r="A14241">
        <v>94</v>
      </c>
      <c r="B14241">
        <v>2017</v>
      </c>
      <c r="C14241" t="s">
        <v>41</v>
      </c>
      <c r="D14241" t="s">
        <v>59</v>
      </c>
      <c r="E14241" t="s">
        <v>35</v>
      </c>
      <c r="F14241">
        <v>2</v>
      </c>
      <c r="G14241" t="s">
        <v>45</v>
      </c>
      <c r="H14241" t="s">
        <v>46</v>
      </c>
      <c r="I14241" t="s">
        <v>51</v>
      </c>
      <c r="J14241">
        <v>2283.1999999999998</v>
      </c>
    </row>
    <row r="14242" spans="1:10" x14ac:dyDescent="0.25">
      <c r="A14242">
        <v>94</v>
      </c>
      <c r="B14242">
        <v>2017</v>
      </c>
      <c r="C14242" t="s">
        <v>41</v>
      </c>
      <c r="D14242" t="s">
        <v>59</v>
      </c>
      <c r="E14242" t="s">
        <v>35</v>
      </c>
      <c r="F14242">
        <v>3</v>
      </c>
      <c r="G14242" t="s">
        <v>38</v>
      </c>
      <c r="H14242" t="s">
        <v>2</v>
      </c>
      <c r="I14242" t="s">
        <v>37</v>
      </c>
      <c r="J14242">
        <v>1044.3</v>
      </c>
    </row>
    <row r="14243" spans="1:10" x14ac:dyDescent="0.25">
      <c r="A14243">
        <v>94</v>
      </c>
      <c r="B14243">
        <v>2017</v>
      </c>
      <c r="C14243" t="s">
        <v>41</v>
      </c>
      <c r="D14243" t="s">
        <v>59</v>
      </c>
      <c r="E14243" t="s">
        <v>35</v>
      </c>
      <c r="F14243">
        <v>4</v>
      </c>
      <c r="G14243" t="s">
        <v>38</v>
      </c>
      <c r="H14243" t="s">
        <v>2</v>
      </c>
      <c r="I14243" t="s">
        <v>51</v>
      </c>
      <c r="J14243">
        <v>1648.3</v>
      </c>
    </row>
    <row r="14244" spans="1:10" x14ac:dyDescent="0.25">
      <c r="A14244">
        <v>94</v>
      </c>
      <c r="B14244">
        <v>2017</v>
      </c>
      <c r="C14244" t="s">
        <v>41</v>
      </c>
      <c r="D14244" t="s">
        <v>59</v>
      </c>
      <c r="E14244" t="s">
        <v>35</v>
      </c>
      <c r="F14244">
        <v>5</v>
      </c>
      <c r="G14244" t="s">
        <v>38</v>
      </c>
      <c r="H14244" t="s">
        <v>2</v>
      </c>
      <c r="I14244" t="s">
        <v>51</v>
      </c>
      <c r="J14244">
        <v>1720.5</v>
      </c>
    </row>
    <row r="14245" spans="1:10" x14ac:dyDescent="0.25">
      <c r="A14245">
        <v>94</v>
      </c>
      <c r="B14245">
        <v>2017</v>
      </c>
      <c r="C14245" t="s">
        <v>41</v>
      </c>
      <c r="D14245" t="s">
        <v>59</v>
      </c>
      <c r="E14245" t="s">
        <v>35</v>
      </c>
      <c r="F14245">
        <v>6</v>
      </c>
      <c r="G14245" t="s">
        <v>38</v>
      </c>
      <c r="H14245" t="s">
        <v>46</v>
      </c>
      <c r="I14245" t="s">
        <v>51</v>
      </c>
      <c r="J14245">
        <v>2028.4</v>
      </c>
    </row>
    <row r="14246" spans="1:10" x14ac:dyDescent="0.25">
      <c r="A14246">
        <v>94</v>
      </c>
      <c r="B14246">
        <v>2018</v>
      </c>
      <c r="C14246" t="s">
        <v>41</v>
      </c>
      <c r="D14246" t="s">
        <v>58</v>
      </c>
      <c r="E14246" t="s">
        <v>35</v>
      </c>
      <c r="F14246">
        <v>1</v>
      </c>
      <c r="G14246" t="s">
        <v>38</v>
      </c>
      <c r="H14246" t="s">
        <v>2</v>
      </c>
      <c r="I14246" t="s">
        <v>51</v>
      </c>
      <c r="J14246">
        <v>2316.1</v>
      </c>
    </row>
    <row r="14247" spans="1:10" x14ac:dyDescent="0.25">
      <c r="A14247">
        <v>94</v>
      </c>
      <c r="B14247">
        <v>2018</v>
      </c>
      <c r="C14247" t="s">
        <v>41</v>
      </c>
      <c r="D14247" t="s">
        <v>58</v>
      </c>
      <c r="E14247" t="s">
        <v>35</v>
      </c>
      <c r="F14247">
        <v>2</v>
      </c>
      <c r="G14247" t="s">
        <v>38</v>
      </c>
      <c r="H14247" t="s">
        <v>46</v>
      </c>
      <c r="I14247" t="s">
        <v>37</v>
      </c>
      <c r="J14247">
        <v>2041.6</v>
      </c>
    </row>
    <row r="14248" spans="1:10" x14ac:dyDescent="0.25">
      <c r="A14248">
        <v>94</v>
      </c>
      <c r="B14248">
        <v>2018</v>
      </c>
      <c r="C14248" t="s">
        <v>41</v>
      </c>
      <c r="D14248" t="s">
        <v>58</v>
      </c>
      <c r="E14248" t="s">
        <v>35</v>
      </c>
      <c r="F14248">
        <v>3</v>
      </c>
      <c r="G14248" t="s">
        <v>38</v>
      </c>
      <c r="H14248" t="s">
        <v>2</v>
      </c>
      <c r="I14248" t="s">
        <v>37</v>
      </c>
      <c r="J14248">
        <v>1276.3</v>
      </c>
    </row>
    <row r="14249" spans="1:10" x14ac:dyDescent="0.25">
      <c r="A14249">
        <v>94</v>
      </c>
      <c r="B14249">
        <v>2018</v>
      </c>
      <c r="C14249" t="s">
        <v>41</v>
      </c>
      <c r="D14249" t="s">
        <v>58</v>
      </c>
      <c r="E14249" t="s">
        <v>35</v>
      </c>
      <c r="F14249">
        <v>4</v>
      </c>
      <c r="G14249" t="s">
        <v>45</v>
      </c>
      <c r="H14249" t="s">
        <v>2</v>
      </c>
      <c r="I14249" t="s">
        <v>37</v>
      </c>
      <c r="J14249">
        <v>1908.5</v>
      </c>
    </row>
    <row r="14250" spans="1:10" x14ac:dyDescent="0.25">
      <c r="A14250">
        <v>94</v>
      </c>
      <c r="B14250">
        <v>2018</v>
      </c>
      <c r="C14250" t="s">
        <v>41</v>
      </c>
      <c r="D14250" t="s">
        <v>58</v>
      </c>
      <c r="E14250" t="s">
        <v>35</v>
      </c>
      <c r="F14250">
        <v>5</v>
      </c>
      <c r="G14250" t="s">
        <v>45</v>
      </c>
      <c r="H14250" t="s">
        <v>2</v>
      </c>
      <c r="I14250" t="s">
        <v>37</v>
      </c>
      <c r="J14250">
        <v>2241.6</v>
      </c>
    </row>
    <row r="14251" spans="1:10" x14ac:dyDescent="0.25">
      <c r="A14251">
        <v>94</v>
      </c>
      <c r="B14251">
        <v>2018</v>
      </c>
      <c r="C14251" t="s">
        <v>41</v>
      </c>
      <c r="D14251" t="s">
        <v>58</v>
      </c>
      <c r="E14251" t="s">
        <v>35</v>
      </c>
      <c r="F14251">
        <v>6</v>
      </c>
      <c r="G14251" t="s">
        <v>45</v>
      </c>
      <c r="H14251" t="s">
        <v>2</v>
      </c>
      <c r="I14251" t="s">
        <v>51</v>
      </c>
      <c r="J14251">
        <v>1960.9</v>
      </c>
    </row>
    <row r="14252" spans="1:10" x14ac:dyDescent="0.25">
      <c r="A14252">
        <v>94</v>
      </c>
      <c r="B14252">
        <v>2018</v>
      </c>
      <c r="C14252" t="s">
        <v>41</v>
      </c>
      <c r="D14252" t="s">
        <v>59</v>
      </c>
      <c r="E14252" t="s">
        <v>35</v>
      </c>
      <c r="F14252">
        <v>1</v>
      </c>
      <c r="G14252" t="s">
        <v>38</v>
      </c>
      <c r="H14252" t="s">
        <v>46</v>
      </c>
      <c r="I14252" t="s">
        <v>51</v>
      </c>
      <c r="J14252">
        <v>2265.1</v>
      </c>
    </row>
    <row r="14253" spans="1:10" x14ac:dyDescent="0.25">
      <c r="A14253">
        <v>94</v>
      </c>
      <c r="B14253">
        <v>2018</v>
      </c>
      <c r="C14253" t="s">
        <v>41</v>
      </c>
      <c r="D14253" t="s">
        <v>59</v>
      </c>
      <c r="E14253" t="s">
        <v>35</v>
      </c>
      <c r="F14253">
        <v>2</v>
      </c>
      <c r="G14253" t="s">
        <v>45</v>
      </c>
      <c r="H14253" t="s">
        <v>46</v>
      </c>
      <c r="I14253" t="s">
        <v>51</v>
      </c>
      <c r="J14253">
        <v>3017.3</v>
      </c>
    </row>
    <row r="14254" spans="1:10" x14ac:dyDescent="0.25">
      <c r="A14254">
        <v>94</v>
      </c>
      <c r="B14254">
        <v>2018</v>
      </c>
      <c r="C14254" t="s">
        <v>41</v>
      </c>
      <c r="D14254" t="s">
        <v>59</v>
      </c>
      <c r="E14254" t="s">
        <v>35</v>
      </c>
      <c r="F14254">
        <v>3</v>
      </c>
      <c r="G14254" t="s">
        <v>38</v>
      </c>
      <c r="H14254" t="s">
        <v>2</v>
      </c>
      <c r="I14254" t="s">
        <v>51</v>
      </c>
      <c r="J14254">
        <v>1858.4</v>
      </c>
    </row>
    <row r="14255" spans="1:10" x14ac:dyDescent="0.25">
      <c r="A14255">
        <v>94</v>
      </c>
      <c r="B14255">
        <v>2018</v>
      </c>
      <c r="C14255" t="s">
        <v>41</v>
      </c>
      <c r="D14255" t="s">
        <v>59</v>
      </c>
      <c r="E14255" t="s">
        <v>35</v>
      </c>
      <c r="F14255">
        <v>4</v>
      </c>
      <c r="G14255" t="s">
        <v>38</v>
      </c>
      <c r="H14255" t="s">
        <v>2</v>
      </c>
      <c r="I14255" t="s">
        <v>51</v>
      </c>
      <c r="J14255">
        <v>1863.2</v>
      </c>
    </row>
    <row r="14256" spans="1:10" x14ac:dyDescent="0.25">
      <c r="A14256">
        <v>94</v>
      </c>
      <c r="B14256">
        <v>2018</v>
      </c>
      <c r="C14256" t="s">
        <v>41</v>
      </c>
      <c r="D14256" t="s">
        <v>59</v>
      </c>
      <c r="E14256" t="s">
        <v>35</v>
      </c>
      <c r="F14256">
        <v>5</v>
      </c>
      <c r="G14256" t="s">
        <v>38</v>
      </c>
      <c r="H14256" t="s">
        <v>46</v>
      </c>
      <c r="I14256" t="s">
        <v>51</v>
      </c>
      <c r="J14256">
        <v>2515.5</v>
      </c>
    </row>
    <row r="14257" spans="1:10" x14ac:dyDescent="0.25">
      <c r="A14257">
        <v>94</v>
      </c>
      <c r="B14257">
        <v>2018</v>
      </c>
      <c r="C14257" t="s">
        <v>41</v>
      </c>
      <c r="D14257" t="s">
        <v>59</v>
      </c>
      <c r="E14257" t="s">
        <v>35</v>
      </c>
      <c r="F14257">
        <v>6</v>
      </c>
      <c r="G14257" t="s">
        <v>45</v>
      </c>
      <c r="H14257" t="s">
        <v>46</v>
      </c>
      <c r="I14257" t="s">
        <v>51</v>
      </c>
      <c r="J14257">
        <v>2325.6</v>
      </c>
    </row>
    <row r="14258" spans="1:10" x14ac:dyDescent="0.25">
      <c r="A14258">
        <v>95</v>
      </c>
      <c r="B14258">
        <v>2017</v>
      </c>
      <c r="C14258" t="s">
        <v>41</v>
      </c>
      <c r="D14258" t="s">
        <v>58</v>
      </c>
      <c r="E14258" t="s">
        <v>35</v>
      </c>
      <c r="F14258">
        <v>1</v>
      </c>
      <c r="G14258" t="s">
        <v>38</v>
      </c>
      <c r="H14258" t="s">
        <v>2</v>
      </c>
      <c r="I14258" t="s">
        <v>51</v>
      </c>
      <c r="J14258">
        <v>2205.6999999999998</v>
      </c>
    </row>
    <row r="14259" spans="1:10" x14ac:dyDescent="0.25">
      <c r="A14259">
        <v>95</v>
      </c>
      <c r="B14259">
        <v>2017</v>
      </c>
      <c r="C14259" t="s">
        <v>41</v>
      </c>
      <c r="D14259" t="s">
        <v>58</v>
      </c>
      <c r="E14259" t="s">
        <v>35</v>
      </c>
      <c r="F14259">
        <v>2</v>
      </c>
      <c r="G14259" t="s">
        <v>45</v>
      </c>
      <c r="H14259" t="s">
        <v>46</v>
      </c>
      <c r="I14259" t="s">
        <v>51</v>
      </c>
      <c r="J14259">
        <v>2213.8000000000002</v>
      </c>
    </row>
    <row r="14260" spans="1:10" x14ac:dyDescent="0.25">
      <c r="A14260">
        <v>95</v>
      </c>
      <c r="B14260">
        <v>2017</v>
      </c>
      <c r="C14260" t="s">
        <v>41</v>
      </c>
      <c r="D14260" t="s">
        <v>58</v>
      </c>
      <c r="E14260" t="s">
        <v>35</v>
      </c>
      <c r="F14260">
        <v>3</v>
      </c>
      <c r="G14260" t="s">
        <v>38</v>
      </c>
      <c r="H14260" t="s">
        <v>46</v>
      </c>
      <c r="I14260" t="s">
        <v>51</v>
      </c>
      <c r="J14260">
        <v>2150.8000000000002</v>
      </c>
    </row>
    <row r="14261" spans="1:10" x14ac:dyDescent="0.25">
      <c r="A14261">
        <v>95</v>
      </c>
      <c r="B14261">
        <v>2017</v>
      </c>
      <c r="C14261" t="s">
        <v>41</v>
      </c>
      <c r="D14261" t="s">
        <v>58</v>
      </c>
      <c r="E14261" t="s">
        <v>35</v>
      </c>
      <c r="F14261">
        <v>4</v>
      </c>
      <c r="G14261" t="s">
        <v>45</v>
      </c>
      <c r="H14261" t="s">
        <v>2</v>
      </c>
      <c r="I14261" t="s">
        <v>51</v>
      </c>
      <c r="J14261">
        <v>2035.4</v>
      </c>
    </row>
    <row r="14262" spans="1:10" x14ac:dyDescent="0.25">
      <c r="A14262">
        <v>95</v>
      </c>
      <c r="B14262">
        <v>2017</v>
      </c>
      <c r="C14262" t="s">
        <v>41</v>
      </c>
      <c r="D14262" t="s">
        <v>58</v>
      </c>
      <c r="E14262" t="s">
        <v>35</v>
      </c>
      <c r="F14262">
        <v>5</v>
      </c>
      <c r="G14262" t="s">
        <v>45</v>
      </c>
      <c r="H14262" t="s">
        <v>46</v>
      </c>
      <c r="I14262" t="s">
        <v>51</v>
      </c>
      <c r="J14262">
        <v>2465.1999999999998</v>
      </c>
    </row>
    <row r="14263" spans="1:10" x14ac:dyDescent="0.25">
      <c r="A14263">
        <v>95</v>
      </c>
      <c r="B14263">
        <v>2017</v>
      </c>
      <c r="C14263" t="s">
        <v>41</v>
      </c>
      <c r="D14263" t="s">
        <v>58</v>
      </c>
      <c r="E14263" t="s">
        <v>35</v>
      </c>
      <c r="F14263">
        <v>6</v>
      </c>
      <c r="G14263" t="s">
        <v>38</v>
      </c>
      <c r="H14263" t="s">
        <v>2</v>
      </c>
      <c r="I14263" t="s">
        <v>37</v>
      </c>
      <c r="J14263">
        <v>2630.9</v>
      </c>
    </row>
    <row r="14264" spans="1:10" x14ac:dyDescent="0.25">
      <c r="A14264">
        <v>95</v>
      </c>
      <c r="B14264">
        <v>2017</v>
      </c>
      <c r="C14264" t="s">
        <v>41</v>
      </c>
      <c r="D14264" t="s">
        <v>59</v>
      </c>
      <c r="E14264" t="s">
        <v>35</v>
      </c>
      <c r="F14264">
        <v>1</v>
      </c>
      <c r="G14264" t="s">
        <v>38</v>
      </c>
      <c r="H14264" t="s">
        <v>46</v>
      </c>
      <c r="I14264" t="s">
        <v>37</v>
      </c>
      <c r="J14264">
        <v>2274.6999999999998</v>
      </c>
    </row>
    <row r="14265" spans="1:10" x14ac:dyDescent="0.25">
      <c r="A14265">
        <v>95</v>
      </c>
      <c r="B14265">
        <v>2017</v>
      </c>
      <c r="C14265" t="s">
        <v>41</v>
      </c>
      <c r="D14265" t="s">
        <v>59</v>
      </c>
      <c r="E14265" t="s">
        <v>35</v>
      </c>
      <c r="F14265">
        <v>2</v>
      </c>
      <c r="G14265" t="s">
        <v>38</v>
      </c>
      <c r="H14265" t="s">
        <v>2</v>
      </c>
      <c r="I14265" t="s">
        <v>37</v>
      </c>
      <c r="J14265">
        <v>1956.7</v>
      </c>
    </row>
    <row r="14266" spans="1:10" x14ac:dyDescent="0.25">
      <c r="A14266">
        <v>95</v>
      </c>
      <c r="B14266">
        <v>2017</v>
      </c>
      <c r="C14266" t="s">
        <v>41</v>
      </c>
      <c r="D14266" t="s">
        <v>59</v>
      </c>
      <c r="E14266" t="s">
        <v>35</v>
      </c>
      <c r="F14266">
        <v>3</v>
      </c>
      <c r="G14266" t="s">
        <v>45</v>
      </c>
      <c r="H14266" t="s">
        <v>46</v>
      </c>
      <c r="I14266" t="s">
        <v>37</v>
      </c>
      <c r="J14266">
        <v>2238.6999999999998</v>
      </c>
    </row>
    <row r="14267" spans="1:10" x14ac:dyDescent="0.25">
      <c r="A14267">
        <v>95</v>
      </c>
      <c r="B14267">
        <v>2017</v>
      </c>
      <c r="C14267" t="s">
        <v>41</v>
      </c>
      <c r="D14267" t="s">
        <v>59</v>
      </c>
      <c r="E14267" t="s">
        <v>35</v>
      </c>
      <c r="F14267">
        <v>4</v>
      </c>
      <c r="G14267" t="s">
        <v>38</v>
      </c>
      <c r="H14267" t="s">
        <v>46</v>
      </c>
      <c r="I14267" t="s">
        <v>37</v>
      </c>
      <c r="J14267">
        <v>2104</v>
      </c>
    </row>
    <row r="14268" spans="1:10" x14ac:dyDescent="0.25">
      <c r="A14268">
        <v>95</v>
      </c>
      <c r="B14268">
        <v>2017</v>
      </c>
      <c r="C14268" t="s">
        <v>41</v>
      </c>
      <c r="D14268" t="s">
        <v>59</v>
      </c>
      <c r="E14268" t="s">
        <v>35</v>
      </c>
      <c r="F14268">
        <v>5</v>
      </c>
      <c r="G14268" t="s">
        <v>45</v>
      </c>
      <c r="H14268" t="s">
        <v>46</v>
      </c>
      <c r="I14268" t="s">
        <v>51</v>
      </c>
      <c r="J14268">
        <v>2443</v>
      </c>
    </row>
    <row r="14269" spans="1:10" x14ac:dyDescent="0.25">
      <c r="A14269">
        <v>95</v>
      </c>
      <c r="B14269">
        <v>2017</v>
      </c>
      <c r="C14269" t="s">
        <v>41</v>
      </c>
      <c r="D14269" t="s">
        <v>59</v>
      </c>
      <c r="E14269" t="s">
        <v>35</v>
      </c>
      <c r="F14269">
        <v>6</v>
      </c>
      <c r="G14269" t="s">
        <v>45</v>
      </c>
      <c r="H14269" t="s">
        <v>46</v>
      </c>
      <c r="I14269" t="s">
        <v>37</v>
      </c>
      <c r="J14269">
        <v>1854.1</v>
      </c>
    </row>
    <row r="14270" spans="1:10" x14ac:dyDescent="0.25">
      <c r="A14270">
        <v>95</v>
      </c>
      <c r="B14270">
        <v>2018</v>
      </c>
      <c r="C14270" t="s">
        <v>41</v>
      </c>
      <c r="D14270" t="s">
        <v>58</v>
      </c>
      <c r="E14270" t="s">
        <v>35</v>
      </c>
      <c r="F14270">
        <v>1</v>
      </c>
      <c r="G14270" t="s">
        <v>38</v>
      </c>
      <c r="H14270" t="s">
        <v>46</v>
      </c>
      <c r="I14270" t="s">
        <v>51</v>
      </c>
      <c r="J14270">
        <v>2003.1</v>
      </c>
    </row>
    <row r="14271" spans="1:10" x14ac:dyDescent="0.25">
      <c r="A14271">
        <v>95</v>
      </c>
      <c r="B14271">
        <v>2018</v>
      </c>
      <c r="C14271" t="s">
        <v>41</v>
      </c>
      <c r="D14271" t="s">
        <v>58</v>
      </c>
      <c r="E14271" t="s">
        <v>35</v>
      </c>
      <c r="F14271">
        <v>2</v>
      </c>
      <c r="G14271" t="s">
        <v>38</v>
      </c>
      <c r="H14271" t="s">
        <v>46</v>
      </c>
      <c r="I14271" t="s">
        <v>51</v>
      </c>
      <c r="J14271">
        <v>2791.6</v>
      </c>
    </row>
    <row r="14272" spans="1:10" x14ac:dyDescent="0.25">
      <c r="A14272">
        <v>95</v>
      </c>
      <c r="B14272">
        <v>2018</v>
      </c>
      <c r="C14272" t="s">
        <v>41</v>
      </c>
      <c r="D14272" t="s">
        <v>58</v>
      </c>
      <c r="E14272" t="s">
        <v>35</v>
      </c>
      <c r="F14272">
        <v>3</v>
      </c>
      <c r="G14272" t="s">
        <v>38</v>
      </c>
      <c r="H14272" t="s">
        <v>46</v>
      </c>
      <c r="I14272" t="s">
        <v>37</v>
      </c>
      <c r="J14272">
        <v>2883.9</v>
      </c>
    </row>
    <row r="14273" spans="1:10" x14ac:dyDescent="0.25">
      <c r="A14273">
        <v>95</v>
      </c>
      <c r="B14273">
        <v>2018</v>
      </c>
      <c r="C14273" t="s">
        <v>41</v>
      </c>
      <c r="D14273" t="s">
        <v>58</v>
      </c>
      <c r="E14273" t="s">
        <v>35</v>
      </c>
      <c r="F14273">
        <v>4</v>
      </c>
      <c r="G14273" t="s">
        <v>45</v>
      </c>
      <c r="H14273" t="s">
        <v>46</v>
      </c>
      <c r="I14273" t="s">
        <v>51</v>
      </c>
      <c r="J14273">
        <v>2702.3</v>
      </c>
    </row>
    <row r="14274" spans="1:10" x14ac:dyDescent="0.25">
      <c r="A14274">
        <v>95</v>
      </c>
      <c r="B14274">
        <v>2018</v>
      </c>
      <c r="C14274" t="s">
        <v>41</v>
      </c>
      <c r="D14274" t="s">
        <v>58</v>
      </c>
      <c r="E14274" t="s">
        <v>35</v>
      </c>
      <c r="F14274">
        <v>5</v>
      </c>
      <c r="G14274" t="s">
        <v>38</v>
      </c>
      <c r="H14274" t="s">
        <v>2</v>
      </c>
      <c r="I14274" t="s">
        <v>51</v>
      </c>
      <c r="J14274">
        <v>2356.8000000000002</v>
      </c>
    </row>
    <row r="14275" spans="1:10" x14ac:dyDescent="0.25">
      <c r="A14275">
        <v>95</v>
      </c>
      <c r="B14275">
        <v>2018</v>
      </c>
      <c r="C14275" t="s">
        <v>41</v>
      </c>
      <c r="D14275" t="s">
        <v>58</v>
      </c>
      <c r="E14275" t="s">
        <v>35</v>
      </c>
      <c r="F14275">
        <v>6</v>
      </c>
      <c r="G14275" t="s">
        <v>38</v>
      </c>
      <c r="H14275" t="s">
        <v>2</v>
      </c>
      <c r="I14275" t="s">
        <v>37</v>
      </c>
      <c r="J14275">
        <v>1653</v>
      </c>
    </row>
    <row r="14276" spans="1:10" x14ac:dyDescent="0.25">
      <c r="A14276">
        <v>95</v>
      </c>
      <c r="B14276">
        <v>2018</v>
      </c>
      <c r="C14276" t="s">
        <v>41</v>
      </c>
      <c r="D14276" t="s">
        <v>59</v>
      </c>
      <c r="E14276" t="s">
        <v>35</v>
      </c>
      <c r="F14276">
        <v>1</v>
      </c>
      <c r="G14276" t="s">
        <v>38</v>
      </c>
      <c r="H14276" t="s">
        <v>46</v>
      </c>
      <c r="I14276" t="s">
        <v>37</v>
      </c>
      <c r="J14276">
        <v>2022.1</v>
      </c>
    </row>
    <row r="14277" spans="1:10" x14ac:dyDescent="0.25">
      <c r="A14277">
        <v>95</v>
      </c>
      <c r="B14277">
        <v>2018</v>
      </c>
      <c r="C14277" t="s">
        <v>41</v>
      </c>
      <c r="D14277" t="s">
        <v>59</v>
      </c>
      <c r="E14277" t="s">
        <v>35</v>
      </c>
      <c r="F14277">
        <v>2</v>
      </c>
      <c r="G14277" t="s">
        <v>45</v>
      </c>
      <c r="H14277" t="s">
        <v>46</v>
      </c>
      <c r="I14277" t="s">
        <v>37</v>
      </c>
      <c r="J14277">
        <v>2680.1</v>
      </c>
    </row>
    <row r="14278" spans="1:10" x14ac:dyDescent="0.25">
      <c r="A14278">
        <v>95</v>
      </c>
      <c r="B14278">
        <v>2018</v>
      </c>
      <c r="C14278" t="s">
        <v>41</v>
      </c>
      <c r="D14278" t="s">
        <v>59</v>
      </c>
      <c r="E14278" t="s">
        <v>35</v>
      </c>
      <c r="F14278">
        <v>3</v>
      </c>
      <c r="G14278" t="s">
        <v>45</v>
      </c>
      <c r="H14278" t="s">
        <v>2</v>
      </c>
      <c r="I14278" t="s">
        <v>37</v>
      </c>
      <c r="J14278">
        <v>1907.8</v>
      </c>
    </row>
    <row r="14279" spans="1:10" x14ac:dyDescent="0.25">
      <c r="A14279">
        <v>95</v>
      </c>
      <c r="B14279">
        <v>2018</v>
      </c>
      <c r="C14279" t="s">
        <v>41</v>
      </c>
      <c r="D14279" t="s">
        <v>59</v>
      </c>
      <c r="E14279" t="s">
        <v>35</v>
      </c>
      <c r="F14279">
        <v>4</v>
      </c>
      <c r="G14279" t="s">
        <v>45</v>
      </c>
      <c r="H14279" t="s">
        <v>46</v>
      </c>
      <c r="I14279" t="s">
        <v>51</v>
      </c>
      <c r="J14279">
        <v>2196.3000000000002</v>
      </c>
    </row>
    <row r="14280" spans="1:10" x14ac:dyDescent="0.25">
      <c r="A14280">
        <v>95</v>
      </c>
      <c r="B14280">
        <v>2018</v>
      </c>
      <c r="C14280" t="s">
        <v>41</v>
      </c>
      <c r="D14280" t="s">
        <v>59</v>
      </c>
      <c r="E14280" t="s">
        <v>35</v>
      </c>
      <c r="F14280">
        <v>5</v>
      </c>
      <c r="G14280" t="s">
        <v>38</v>
      </c>
      <c r="H14280" t="s">
        <v>2</v>
      </c>
      <c r="I14280" t="s">
        <v>51</v>
      </c>
      <c r="J14280">
        <v>1971.9</v>
      </c>
    </row>
    <row r="14281" spans="1:10" x14ac:dyDescent="0.25">
      <c r="A14281">
        <v>95</v>
      </c>
      <c r="B14281">
        <v>2018</v>
      </c>
      <c r="C14281" t="s">
        <v>41</v>
      </c>
      <c r="D14281" t="s">
        <v>59</v>
      </c>
      <c r="E14281" t="s">
        <v>35</v>
      </c>
      <c r="F14281">
        <v>6</v>
      </c>
      <c r="G14281" t="s">
        <v>45</v>
      </c>
      <c r="H14281" t="s">
        <v>2</v>
      </c>
      <c r="I14281" t="s">
        <v>37</v>
      </c>
      <c r="J14281">
        <v>2168.4</v>
      </c>
    </row>
    <row r="14282" spans="1:10" x14ac:dyDescent="0.25">
      <c r="A14282">
        <v>96</v>
      </c>
      <c r="B14282">
        <v>2017</v>
      </c>
      <c r="C14282" t="s">
        <v>41</v>
      </c>
      <c r="D14282" t="s">
        <v>58</v>
      </c>
      <c r="E14282" t="s">
        <v>35</v>
      </c>
      <c r="F14282">
        <v>1</v>
      </c>
      <c r="G14282" t="s">
        <v>45</v>
      </c>
      <c r="H14282" t="s">
        <v>46</v>
      </c>
      <c r="I14282" t="s">
        <v>51</v>
      </c>
      <c r="J14282">
        <v>2192.5</v>
      </c>
    </row>
    <row r="14283" spans="1:10" x14ac:dyDescent="0.25">
      <c r="A14283">
        <v>96</v>
      </c>
      <c r="B14283">
        <v>2017</v>
      </c>
      <c r="C14283" t="s">
        <v>41</v>
      </c>
      <c r="D14283" t="s">
        <v>58</v>
      </c>
      <c r="E14283" t="s">
        <v>35</v>
      </c>
      <c r="F14283">
        <v>2</v>
      </c>
      <c r="G14283" t="s">
        <v>38</v>
      </c>
      <c r="H14283" t="s">
        <v>46</v>
      </c>
      <c r="I14283" t="s">
        <v>37</v>
      </c>
      <c r="J14283">
        <v>2261.4</v>
      </c>
    </row>
    <row r="14284" spans="1:10" x14ac:dyDescent="0.25">
      <c r="A14284">
        <v>96</v>
      </c>
      <c r="B14284">
        <v>2017</v>
      </c>
      <c r="C14284" t="s">
        <v>41</v>
      </c>
      <c r="D14284" t="s">
        <v>58</v>
      </c>
      <c r="E14284" t="s">
        <v>35</v>
      </c>
      <c r="F14284">
        <v>3</v>
      </c>
      <c r="G14284" t="s">
        <v>38</v>
      </c>
      <c r="H14284" t="s">
        <v>2</v>
      </c>
      <c r="I14284" t="s">
        <v>51</v>
      </c>
      <c r="J14284">
        <v>1899</v>
      </c>
    </row>
    <row r="14285" spans="1:10" x14ac:dyDescent="0.25">
      <c r="A14285">
        <v>96</v>
      </c>
      <c r="B14285">
        <v>2017</v>
      </c>
      <c r="C14285" t="s">
        <v>41</v>
      </c>
      <c r="D14285" t="s">
        <v>58</v>
      </c>
      <c r="E14285" t="s">
        <v>35</v>
      </c>
      <c r="F14285">
        <v>4</v>
      </c>
      <c r="G14285" t="s">
        <v>38</v>
      </c>
      <c r="H14285" t="s">
        <v>46</v>
      </c>
      <c r="I14285" t="s">
        <v>51</v>
      </c>
      <c r="J14285">
        <v>1680.7</v>
      </c>
    </row>
    <row r="14286" spans="1:10" x14ac:dyDescent="0.25">
      <c r="A14286">
        <v>96</v>
      </c>
      <c r="B14286">
        <v>2017</v>
      </c>
      <c r="C14286" t="s">
        <v>41</v>
      </c>
      <c r="D14286" t="s">
        <v>58</v>
      </c>
      <c r="E14286" t="s">
        <v>35</v>
      </c>
      <c r="F14286">
        <v>5</v>
      </c>
      <c r="G14286" t="s">
        <v>38</v>
      </c>
      <c r="H14286" t="s">
        <v>46</v>
      </c>
      <c r="I14286" t="s">
        <v>37</v>
      </c>
      <c r="J14286">
        <v>2205.6</v>
      </c>
    </row>
    <row r="14287" spans="1:10" x14ac:dyDescent="0.25">
      <c r="A14287">
        <v>96</v>
      </c>
      <c r="B14287">
        <v>2017</v>
      </c>
      <c r="C14287" t="s">
        <v>41</v>
      </c>
      <c r="D14287" t="s">
        <v>58</v>
      </c>
      <c r="E14287" t="s">
        <v>35</v>
      </c>
      <c r="F14287">
        <v>6</v>
      </c>
      <c r="G14287" t="s">
        <v>45</v>
      </c>
      <c r="H14287" t="s">
        <v>2</v>
      </c>
      <c r="I14287" t="s">
        <v>37</v>
      </c>
      <c r="J14287">
        <v>1686.2</v>
      </c>
    </row>
    <row r="14288" spans="1:10" x14ac:dyDescent="0.25">
      <c r="A14288">
        <v>96</v>
      </c>
      <c r="B14288">
        <v>2017</v>
      </c>
      <c r="C14288" t="s">
        <v>41</v>
      </c>
      <c r="D14288" t="s">
        <v>59</v>
      </c>
      <c r="E14288" t="s">
        <v>35</v>
      </c>
      <c r="F14288">
        <v>1</v>
      </c>
      <c r="G14288" t="s">
        <v>38</v>
      </c>
      <c r="H14288" t="s">
        <v>2</v>
      </c>
      <c r="I14288" t="s">
        <v>51</v>
      </c>
      <c r="J14288">
        <v>1423.7</v>
      </c>
    </row>
    <row r="14289" spans="1:10" x14ac:dyDescent="0.25">
      <c r="A14289">
        <v>96</v>
      </c>
      <c r="B14289">
        <v>2017</v>
      </c>
      <c r="C14289" t="s">
        <v>41</v>
      </c>
      <c r="D14289" t="s">
        <v>59</v>
      </c>
      <c r="E14289" t="s">
        <v>35</v>
      </c>
      <c r="F14289">
        <v>2</v>
      </c>
      <c r="G14289" t="s">
        <v>38</v>
      </c>
      <c r="H14289" t="s">
        <v>46</v>
      </c>
      <c r="I14289" t="s">
        <v>37</v>
      </c>
      <c r="J14289">
        <v>2197.1</v>
      </c>
    </row>
    <row r="14290" spans="1:10" x14ac:dyDescent="0.25">
      <c r="A14290">
        <v>96</v>
      </c>
      <c r="B14290">
        <v>2017</v>
      </c>
      <c r="C14290" t="s">
        <v>41</v>
      </c>
      <c r="D14290" t="s">
        <v>59</v>
      </c>
      <c r="E14290" t="s">
        <v>35</v>
      </c>
      <c r="F14290">
        <v>3</v>
      </c>
      <c r="G14290" t="s">
        <v>45</v>
      </c>
      <c r="H14290" t="s">
        <v>46</v>
      </c>
      <c r="I14290" t="s">
        <v>37</v>
      </c>
      <c r="J14290">
        <v>1643.9</v>
      </c>
    </row>
    <row r="14291" spans="1:10" x14ac:dyDescent="0.25">
      <c r="A14291">
        <v>96</v>
      </c>
      <c r="B14291">
        <v>2017</v>
      </c>
      <c r="C14291" t="s">
        <v>41</v>
      </c>
      <c r="D14291" t="s">
        <v>59</v>
      </c>
      <c r="E14291" t="s">
        <v>35</v>
      </c>
      <c r="F14291">
        <v>4</v>
      </c>
      <c r="G14291" t="s">
        <v>45</v>
      </c>
      <c r="H14291" t="s">
        <v>46</v>
      </c>
      <c r="I14291" t="s">
        <v>51</v>
      </c>
      <c r="J14291">
        <v>1973.4</v>
      </c>
    </row>
    <row r="14292" spans="1:10" x14ac:dyDescent="0.25">
      <c r="A14292">
        <v>96</v>
      </c>
      <c r="B14292">
        <v>2017</v>
      </c>
      <c r="C14292" t="s">
        <v>41</v>
      </c>
      <c r="D14292" t="s">
        <v>59</v>
      </c>
      <c r="E14292" t="s">
        <v>35</v>
      </c>
      <c r="F14292">
        <v>5</v>
      </c>
      <c r="G14292" t="s">
        <v>38</v>
      </c>
      <c r="H14292" t="s">
        <v>46</v>
      </c>
      <c r="I14292" t="s">
        <v>51</v>
      </c>
      <c r="J14292">
        <v>1758.9</v>
      </c>
    </row>
    <row r="14293" spans="1:10" x14ac:dyDescent="0.25">
      <c r="A14293">
        <v>96</v>
      </c>
      <c r="B14293">
        <v>2017</v>
      </c>
      <c r="C14293" t="s">
        <v>41</v>
      </c>
      <c r="D14293" t="s">
        <v>59</v>
      </c>
      <c r="E14293" t="s">
        <v>35</v>
      </c>
      <c r="F14293">
        <v>6</v>
      </c>
      <c r="G14293" t="s">
        <v>45</v>
      </c>
      <c r="H14293" t="s">
        <v>46</v>
      </c>
      <c r="I14293" t="s">
        <v>51</v>
      </c>
      <c r="J14293">
        <v>1721.8</v>
      </c>
    </row>
    <row r="14294" spans="1:10" x14ac:dyDescent="0.25">
      <c r="A14294">
        <v>96</v>
      </c>
      <c r="B14294">
        <v>2018</v>
      </c>
      <c r="C14294" t="s">
        <v>41</v>
      </c>
      <c r="D14294" t="s">
        <v>58</v>
      </c>
      <c r="E14294" t="s">
        <v>35</v>
      </c>
      <c r="F14294">
        <v>1</v>
      </c>
      <c r="G14294" t="s">
        <v>45</v>
      </c>
      <c r="H14294" t="s">
        <v>2</v>
      </c>
      <c r="I14294" t="s">
        <v>51</v>
      </c>
      <c r="J14294">
        <v>2244.8000000000002</v>
      </c>
    </row>
    <row r="14295" spans="1:10" x14ac:dyDescent="0.25">
      <c r="A14295">
        <v>96</v>
      </c>
      <c r="B14295">
        <v>2018</v>
      </c>
      <c r="C14295" t="s">
        <v>41</v>
      </c>
      <c r="D14295" t="s">
        <v>58</v>
      </c>
      <c r="E14295" t="s">
        <v>35</v>
      </c>
      <c r="F14295">
        <v>2</v>
      </c>
      <c r="G14295" t="s">
        <v>45</v>
      </c>
      <c r="H14295" t="s">
        <v>46</v>
      </c>
      <c r="I14295" t="s">
        <v>37</v>
      </c>
      <c r="J14295">
        <v>2517.3000000000002</v>
      </c>
    </row>
    <row r="14296" spans="1:10" x14ac:dyDescent="0.25">
      <c r="A14296">
        <v>96</v>
      </c>
      <c r="B14296">
        <v>2018</v>
      </c>
      <c r="C14296" t="s">
        <v>41</v>
      </c>
      <c r="D14296" t="s">
        <v>58</v>
      </c>
      <c r="E14296" t="s">
        <v>35</v>
      </c>
      <c r="F14296">
        <v>3</v>
      </c>
      <c r="G14296" t="s">
        <v>38</v>
      </c>
      <c r="H14296" t="s">
        <v>2</v>
      </c>
      <c r="I14296" t="s">
        <v>51</v>
      </c>
      <c r="J14296">
        <v>1907.2</v>
      </c>
    </row>
    <row r="14297" spans="1:10" x14ac:dyDescent="0.25">
      <c r="A14297">
        <v>96</v>
      </c>
      <c r="B14297">
        <v>2018</v>
      </c>
      <c r="C14297" t="s">
        <v>41</v>
      </c>
      <c r="D14297" t="s">
        <v>58</v>
      </c>
      <c r="E14297" t="s">
        <v>35</v>
      </c>
      <c r="F14297">
        <v>4</v>
      </c>
      <c r="G14297" t="s">
        <v>38</v>
      </c>
      <c r="H14297" t="s">
        <v>2</v>
      </c>
      <c r="I14297" t="s">
        <v>37</v>
      </c>
      <c r="J14297">
        <v>2217.3000000000002</v>
      </c>
    </row>
    <row r="14298" spans="1:10" x14ac:dyDescent="0.25">
      <c r="A14298">
        <v>96</v>
      </c>
      <c r="B14298">
        <v>2018</v>
      </c>
      <c r="C14298" t="s">
        <v>41</v>
      </c>
      <c r="D14298" t="s">
        <v>58</v>
      </c>
      <c r="E14298" t="s">
        <v>35</v>
      </c>
      <c r="F14298">
        <v>5</v>
      </c>
      <c r="G14298" t="s">
        <v>38</v>
      </c>
      <c r="H14298" t="s">
        <v>2</v>
      </c>
      <c r="I14298" t="s">
        <v>51</v>
      </c>
      <c r="J14298">
        <v>2473.8000000000002</v>
      </c>
    </row>
    <row r="14299" spans="1:10" x14ac:dyDescent="0.25">
      <c r="A14299">
        <v>96</v>
      </c>
      <c r="B14299">
        <v>2018</v>
      </c>
      <c r="C14299" t="s">
        <v>41</v>
      </c>
      <c r="D14299" t="s">
        <v>58</v>
      </c>
      <c r="E14299" t="s">
        <v>35</v>
      </c>
      <c r="F14299">
        <v>6</v>
      </c>
      <c r="G14299" t="s">
        <v>45</v>
      </c>
      <c r="H14299" t="s">
        <v>2</v>
      </c>
      <c r="I14299" t="s">
        <v>37</v>
      </c>
      <c r="J14299">
        <v>2057.8000000000002</v>
      </c>
    </row>
    <row r="14300" spans="1:10" x14ac:dyDescent="0.25">
      <c r="A14300">
        <v>96</v>
      </c>
      <c r="B14300">
        <v>2018</v>
      </c>
      <c r="C14300" t="s">
        <v>41</v>
      </c>
      <c r="D14300" t="s">
        <v>59</v>
      </c>
      <c r="E14300" t="s">
        <v>35</v>
      </c>
      <c r="F14300">
        <v>1</v>
      </c>
      <c r="G14300" t="s">
        <v>38</v>
      </c>
      <c r="H14300" t="s">
        <v>2</v>
      </c>
      <c r="I14300" t="s">
        <v>37</v>
      </c>
      <c r="J14300">
        <v>2395.1</v>
      </c>
    </row>
    <row r="14301" spans="1:10" x14ac:dyDescent="0.25">
      <c r="A14301">
        <v>96</v>
      </c>
      <c r="B14301">
        <v>2018</v>
      </c>
      <c r="C14301" t="s">
        <v>41</v>
      </c>
      <c r="D14301" t="s">
        <v>59</v>
      </c>
      <c r="E14301" t="s">
        <v>35</v>
      </c>
      <c r="F14301">
        <v>2</v>
      </c>
      <c r="G14301" t="s">
        <v>45</v>
      </c>
      <c r="H14301" t="s">
        <v>2</v>
      </c>
      <c r="I14301" t="s">
        <v>51</v>
      </c>
      <c r="J14301">
        <v>2241.5</v>
      </c>
    </row>
    <row r="14302" spans="1:10" x14ac:dyDescent="0.25">
      <c r="A14302">
        <v>96</v>
      </c>
      <c r="B14302">
        <v>2018</v>
      </c>
      <c r="C14302" t="s">
        <v>41</v>
      </c>
      <c r="D14302" t="s">
        <v>59</v>
      </c>
      <c r="E14302" t="s">
        <v>35</v>
      </c>
      <c r="F14302">
        <v>3</v>
      </c>
      <c r="G14302" t="s">
        <v>38</v>
      </c>
      <c r="H14302" t="s">
        <v>2</v>
      </c>
      <c r="I14302" t="s">
        <v>51</v>
      </c>
      <c r="J14302">
        <v>2057.4</v>
      </c>
    </row>
    <row r="14303" spans="1:10" x14ac:dyDescent="0.25">
      <c r="A14303">
        <v>96</v>
      </c>
      <c r="B14303">
        <v>2018</v>
      </c>
      <c r="C14303" t="s">
        <v>41</v>
      </c>
      <c r="D14303" t="s">
        <v>59</v>
      </c>
      <c r="E14303" t="s">
        <v>35</v>
      </c>
      <c r="F14303">
        <v>4</v>
      </c>
      <c r="G14303" t="s">
        <v>38</v>
      </c>
      <c r="H14303" t="s">
        <v>2</v>
      </c>
      <c r="I14303" t="s">
        <v>37</v>
      </c>
      <c r="J14303">
        <v>1861.4</v>
      </c>
    </row>
    <row r="14304" spans="1:10" x14ac:dyDescent="0.25">
      <c r="A14304">
        <v>96</v>
      </c>
      <c r="B14304">
        <v>2018</v>
      </c>
      <c r="C14304" t="s">
        <v>41</v>
      </c>
      <c r="D14304" t="s">
        <v>59</v>
      </c>
      <c r="E14304" t="s">
        <v>35</v>
      </c>
      <c r="F14304">
        <v>5</v>
      </c>
      <c r="G14304" t="s">
        <v>38</v>
      </c>
      <c r="H14304" t="s">
        <v>46</v>
      </c>
      <c r="I14304" t="s">
        <v>37</v>
      </c>
      <c r="J14304">
        <v>2287.3000000000002</v>
      </c>
    </row>
    <row r="14305" spans="1:10" x14ac:dyDescent="0.25">
      <c r="A14305">
        <v>96</v>
      </c>
      <c r="B14305">
        <v>2018</v>
      </c>
      <c r="C14305" t="s">
        <v>41</v>
      </c>
      <c r="D14305" t="s">
        <v>59</v>
      </c>
      <c r="E14305" t="s">
        <v>35</v>
      </c>
      <c r="F14305">
        <v>6</v>
      </c>
      <c r="G14305" t="s">
        <v>45</v>
      </c>
      <c r="H14305" t="s">
        <v>2</v>
      </c>
      <c r="I14305" t="s">
        <v>51</v>
      </c>
      <c r="J14305">
        <v>2035.6</v>
      </c>
    </row>
    <row r="14306" spans="1:10" x14ac:dyDescent="0.25">
      <c r="A14306">
        <v>97</v>
      </c>
      <c r="B14306">
        <v>2017</v>
      </c>
      <c r="C14306" t="s">
        <v>41</v>
      </c>
      <c r="D14306" t="s">
        <v>58</v>
      </c>
      <c r="E14306" t="s">
        <v>35</v>
      </c>
      <c r="F14306">
        <v>1</v>
      </c>
      <c r="G14306" t="s">
        <v>45</v>
      </c>
      <c r="H14306" t="s">
        <v>2</v>
      </c>
      <c r="I14306" t="s">
        <v>51</v>
      </c>
      <c r="J14306">
        <v>1988.5</v>
      </c>
    </row>
    <row r="14307" spans="1:10" x14ac:dyDescent="0.25">
      <c r="A14307">
        <v>97</v>
      </c>
      <c r="B14307">
        <v>2017</v>
      </c>
      <c r="C14307" t="s">
        <v>41</v>
      </c>
      <c r="D14307" t="s">
        <v>58</v>
      </c>
      <c r="E14307" t="s">
        <v>35</v>
      </c>
      <c r="F14307">
        <v>2</v>
      </c>
      <c r="G14307" t="s">
        <v>45</v>
      </c>
      <c r="H14307" t="s">
        <v>46</v>
      </c>
      <c r="I14307" t="s">
        <v>37</v>
      </c>
      <c r="J14307">
        <v>2375.9</v>
      </c>
    </row>
    <row r="14308" spans="1:10" x14ac:dyDescent="0.25">
      <c r="A14308">
        <v>97</v>
      </c>
      <c r="B14308">
        <v>2017</v>
      </c>
      <c r="C14308" t="s">
        <v>41</v>
      </c>
      <c r="D14308" t="s">
        <v>58</v>
      </c>
      <c r="E14308" t="s">
        <v>35</v>
      </c>
      <c r="F14308">
        <v>3</v>
      </c>
      <c r="G14308" t="s">
        <v>45</v>
      </c>
      <c r="H14308" t="s">
        <v>2</v>
      </c>
      <c r="I14308" t="s">
        <v>51</v>
      </c>
      <c r="J14308">
        <v>2032.9</v>
      </c>
    </row>
    <row r="14309" spans="1:10" x14ac:dyDescent="0.25">
      <c r="A14309">
        <v>97</v>
      </c>
      <c r="B14309">
        <v>2017</v>
      </c>
      <c r="C14309" t="s">
        <v>41</v>
      </c>
      <c r="D14309" t="s">
        <v>58</v>
      </c>
      <c r="E14309" t="s">
        <v>35</v>
      </c>
      <c r="F14309">
        <v>4</v>
      </c>
      <c r="G14309" t="s">
        <v>38</v>
      </c>
      <c r="H14309" t="s">
        <v>46</v>
      </c>
      <c r="I14309" t="s">
        <v>37</v>
      </c>
      <c r="J14309">
        <v>2128.4</v>
      </c>
    </row>
    <row r="14310" spans="1:10" x14ac:dyDescent="0.25">
      <c r="A14310">
        <v>97</v>
      </c>
      <c r="B14310">
        <v>2017</v>
      </c>
      <c r="C14310" t="s">
        <v>41</v>
      </c>
      <c r="D14310" t="s">
        <v>58</v>
      </c>
      <c r="E14310" t="s">
        <v>35</v>
      </c>
      <c r="F14310">
        <v>5</v>
      </c>
      <c r="G14310" t="s">
        <v>45</v>
      </c>
      <c r="H14310" t="s">
        <v>2</v>
      </c>
      <c r="I14310" t="s">
        <v>51</v>
      </c>
      <c r="J14310">
        <v>2067.9</v>
      </c>
    </row>
    <row r="14311" spans="1:10" x14ac:dyDescent="0.25">
      <c r="A14311">
        <v>97</v>
      </c>
      <c r="B14311">
        <v>2017</v>
      </c>
      <c r="C14311" t="s">
        <v>41</v>
      </c>
      <c r="D14311" t="s">
        <v>58</v>
      </c>
      <c r="E14311" t="s">
        <v>35</v>
      </c>
      <c r="F14311">
        <v>6</v>
      </c>
      <c r="G14311" t="s">
        <v>45</v>
      </c>
      <c r="H14311" t="s">
        <v>46</v>
      </c>
      <c r="I14311" t="s">
        <v>51</v>
      </c>
      <c r="J14311">
        <v>2445.3000000000002</v>
      </c>
    </row>
    <row r="14312" spans="1:10" x14ac:dyDescent="0.25">
      <c r="A14312">
        <v>97</v>
      </c>
      <c r="B14312">
        <v>2017</v>
      </c>
      <c r="C14312" t="s">
        <v>41</v>
      </c>
      <c r="D14312" t="s">
        <v>59</v>
      </c>
      <c r="E14312" t="s">
        <v>35</v>
      </c>
      <c r="F14312">
        <v>1</v>
      </c>
      <c r="G14312" t="s">
        <v>45</v>
      </c>
      <c r="H14312" t="s">
        <v>46</v>
      </c>
      <c r="I14312" t="s">
        <v>37</v>
      </c>
      <c r="J14312">
        <v>1898.8</v>
      </c>
    </row>
    <row r="14313" spans="1:10" x14ac:dyDescent="0.25">
      <c r="A14313">
        <v>97</v>
      </c>
      <c r="B14313">
        <v>2017</v>
      </c>
      <c r="C14313" t="s">
        <v>41</v>
      </c>
      <c r="D14313" t="s">
        <v>59</v>
      </c>
      <c r="E14313" t="s">
        <v>35</v>
      </c>
      <c r="F14313">
        <v>2</v>
      </c>
      <c r="G14313" t="s">
        <v>38</v>
      </c>
      <c r="H14313" t="s">
        <v>2</v>
      </c>
      <c r="I14313" t="s">
        <v>37</v>
      </c>
      <c r="J14313">
        <v>1677.2</v>
      </c>
    </row>
    <row r="14314" spans="1:10" x14ac:dyDescent="0.25">
      <c r="A14314">
        <v>97</v>
      </c>
      <c r="B14314">
        <v>2017</v>
      </c>
      <c r="C14314" t="s">
        <v>41</v>
      </c>
      <c r="D14314" t="s">
        <v>59</v>
      </c>
      <c r="E14314" t="s">
        <v>35</v>
      </c>
      <c r="F14314">
        <v>3</v>
      </c>
      <c r="G14314" t="s">
        <v>45</v>
      </c>
      <c r="H14314" t="s">
        <v>2</v>
      </c>
      <c r="I14314" t="s">
        <v>37</v>
      </c>
      <c r="J14314">
        <v>1111.9000000000001</v>
      </c>
    </row>
    <row r="14315" spans="1:10" x14ac:dyDescent="0.25">
      <c r="A14315">
        <v>97</v>
      </c>
      <c r="B14315">
        <v>2017</v>
      </c>
      <c r="C14315" t="s">
        <v>41</v>
      </c>
      <c r="D14315" t="s">
        <v>59</v>
      </c>
      <c r="E14315" t="s">
        <v>35</v>
      </c>
      <c r="F14315">
        <v>4</v>
      </c>
      <c r="G14315" t="s">
        <v>38</v>
      </c>
      <c r="H14315" t="s">
        <v>46</v>
      </c>
      <c r="I14315" t="s">
        <v>51</v>
      </c>
      <c r="J14315">
        <v>1567.7</v>
      </c>
    </row>
    <row r="14316" spans="1:10" x14ac:dyDescent="0.25">
      <c r="A14316">
        <v>97</v>
      </c>
      <c r="B14316">
        <v>2017</v>
      </c>
      <c r="C14316" t="s">
        <v>41</v>
      </c>
      <c r="D14316" t="s">
        <v>59</v>
      </c>
      <c r="E14316" t="s">
        <v>35</v>
      </c>
      <c r="F14316">
        <v>5</v>
      </c>
      <c r="G14316" t="s">
        <v>45</v>
      </c>
      <c r="H14316" t="s">
        <v>2</v>
      </c>
      <c r="I14316" t="s">
        <v>51</v>
      </c>
      <c r="J14316">
        <v>2254.4</v>
      </c>
    </row>
    <row r="14317" spans="1:10" x14ac:dyDescent="0.25">
      <c r="A14317">
        <v>97</v>
      </c>
      <c r="B14317">
        <v>2017</v>
      </c>
      <c r="C14317" t="s">
        <v>41</v>
      </c>
      <c r="D14317" t="s">
        <v>59</v>
      </c>
      <c r="E14317" t="s">
        <v>35</v>
      </c>
      <c r="F14317">
        <v>6</v>
      </c>
      <c r="G14317" t="s">
        <v>45</v>
      </c>
      <c r="H14317" t="s">
        <v>2</v>
      </c>
      <c r="I14317" t="s">
        <v>37</v>
      </c>
      <c r="J14317">
        <v>1856.2</v>
      </c>
    </row>
    <row r="14318" spans="1:10" x14ac:dyDescent="0.25">
      <c r="A14318">
        <v>97</v>
      </c>
      <c r="B14318">
        <v>2018</v>
      </c>
      <c r="C14318" t="s">
        <v>41</v>
      </c>
      <c r="D14318" t="s">
        <v>58</v>
      </c>
      <c r="E14318" t="s">
        <v>35</v>
      </c>
      <c r="F14318">
        <v>1</v>
      </c>
      <c r="G14318" t="s">
        <v>45</v>
      </c>
      <c r="H14318" t="s">
        <v>46</v>
      </c>
      <c r="I14318" t="s">
        <v>51</v>
      </c>
      <c r="J14318">
        <v>2499.8000000000002</v>
      </c>
    </row>
    <row r="14319" spans="1:10" x14ac:dyDescent="0.25">
      <c r="A14319">
        <v>97</v>
      </c>
      <c r="B14319">
        <v>2018</v>
      </c>
      <c r="C14319" t="s">
        <v>41</v>
      </c>
      <c r="D14319" t="s">
        <v>58</v>
      </c>
      <c r="E14319" t="s">
        <v>35</v>
      </c>
      <c r="F14319">
        <v>2</v>
      </c>
      <c r="G14319" t="s">
        <v>38</v>
      </c>
      <c r="H14319" t="s">
        <v>46</v>
      </c>
      <c r="I14319" t="s">
        <v>51</v>
      </c>
      <c r="J14319">
        <v>2479.1999999999998</v>
      </c>
    </row>
    <row r="14320" spans="1:10" x14ac:dyDescent="0.25">
      <c r="A14320">
        <v>97</v>
      </c>
      <c r="B14320">
        <v>2018</v>
      </c>
      <c r="C14320" t="s">
        <v>41</v>
      </c>
      <c r="D14320" t="s">
        <v>58</v>
      </c>
      <c r="E14320" t="s">
        <v>35</v>
      </c>
      <c r="F14320">
        <v>3</v>
      </c>
      <c r="G14320" t="s">
        <v>38</v>
      </c>
      <c r="H14320" t="s">
        <v>46</v>
      </c>
      <c r="I14320" t="s">
        <v>51</v>
      </c>
      <c r="J14320">
        <v>2447.6</v>
      </c>
    </row>
    <row r="14321" spans="1:10" x14ac:dyDescent="0.25">
      <c r="A14321">
        <v>97</v>
      </c>
      <c r="B14321">
        <v>2018</v>
      </c>
      <c r="C14321" t="s">
        <v>41</v>
      </c>
      <c r="D14321" t="s">
        <v>58</v>
      </c>
      <c r="E14321" t="s">
        <v>35</v>
      </c>
      <c r="F14321">
        <v>4</v>
      </c>
      <c r="G14321" t="s">
        <v>38</v>
      </c>
      <c r="H14321" t="s">
        <v>2</v>
      </c>
      <c r="I14321" t="s">
        <v>37</v>
      </c>
      <c r="J14321">
        <v>2195.9</v>
      </c>
    </row>
    <row r="14322" spans="1:10" x14ac:dyDescent="0.25">
      <c r="A14322">
        <v>97</v>
      </c>
      <c r="B14322">
        <v>2018</v>
      </c>
      <c r="C14322" t="s">
        <v>41</v>
      </c>
      <c r="D14322" t="s">
        <v>58</v>
      </c>
      <c r="E14322" t="s">
        <v>35</v>
      </c>
      <c r="F14322">
        <v>5</v>
      </c>
      <c r="G14322" t="s">
        <v>38</v>
      </c>
      <c r="H14322" t="s">
        <v>2</v>
      </c>
      <c r="I14322" t="s">
        <v>51</v>
      </c>
      <c r="J14322">
        <v>2455.4</v>
      </c>
    </row>
    <row r="14323" spans="1:10" x14ac:dyDescent="0.25">
      <c r="A14323">
        <v>97</v>
      </c>
      <c r="B14323">
        <v>2018</v>
      </c>
      <c r="C14323" t="s">
        <v>41</v>
      </c>
      <c r="D14323" t="s">
        <v>58</v>
      </c>
      <c r="E14323" t="s">
        <v>35</v>
      </c>
      <c r="F14323">
        <v>6</v>
      </c>
      <c r="G14323" t="s">
        <v>45</v>
      </c>
      <c r="H14323" t="s">
        <v>2</v>
      </c>
      <c r="I14323" t="s">
        <v>51</v>
      </c>
      <c r="J14323">
        <v>1822</v>
      </c>
    </row>
    <row r="14324" spans="1:10" x14ac:dyDescent="0.25">
      <c r="A14324">
        <v>97</v>
      </c>
      <c r="B14324">
        <v>2018</v>
      </c>
      <c r="C14324" t="s">
        <v>41</v>
      </c>
      <c r="D14324" t="s">
        <v>59</v>
      </c>
      <c r="E14324" t="s">
        <v>35</v>
      </c>
      <c r="F14324">
        <v>1</v>
      </c>
      <c r="G14324" t="s">
        <v>45</v>
      </c>
      <c r="H14324" t="s">
        <v>46</v>
      </c>
      <c r="I14324" t="s">
        <v>51</v>
      </c>
      <c r="J14324">
        <v>2123.5</v>
      </c>
    </row>
    <row r="14325" spans="1:10" x14ac:dyDescent="0.25">
      <c r="A14325">
        <v>97</v>
      </c>
      <c r="B14325">
        <v>2018</v>
      </c>
      <c r="C14325" t="s">
        <v>41</v>
      </c>
      <c r="D14325" t="s">
        <v>59</v>
      </c>
      <c r="E14325" t="s">
        <v>35</v>
      </c>
      <c r="F14325">
        <v>2</v>
      </c>
      <c r="G14325" t="s">
        <v>38</v>
      </c>
      <c r="H14325" t="s">
        <v>2</v>
      </c>
      <c r="I14325" t="s">
        <v>37</v>
      </c>
      <c r="J14325">
        <v>2246.5</v>
      </c>
    </row>
    <row r="14326" spans="1:10" x14ac:dyDescent="0.25">
      <c r="A14326">
        <v>97</v>
      </c>
      <c r="B14326">
        <v>2018</v>
      </c>
      <c r="C14326" t="s">
        <v>41</v>
      </c>
      <c r="D14326" t="s">
        <v>59</v>
      </c>
      <c r="E14326" t="s">
        <v>35</v>
      </c>
      <c r="F14326">
        <v>3</v>
      </c>
      <c r="G14326" t="s">
        <v>45</v>
      </c>
      <c r="H14326" t="s">
        <v>46</v>
      </c>
      <c r="I14326" t="s">
        <v>37</v>
      </c>
      <c r="J14326">
        <v>2377.6</v>
      </c>
    </row>
    <row r="14327" spans="1:10" x14ac:dyDescent="0.25">
      <c r="A14327">
        <v>97</v>
      </c>
      <c r="B14327">
        <v>2018</v>
      </c>
      <c r="C14327" t="s">
        <v>41</v>
      </c>
      <c r="D14327" t="s">
        <v>59</v>
      </c>
      <c r="E14327" t="s">
        <v>35</v>
      </c>
      <c r="F14327">
        <v>4</v>
      </c>
      <c r="G14327" t="s">
        <v>45</v>
      </c>
      <c r="H14327" t="s">
        <v>2</v>
      </c>
      <c r="I14327" t="s">
        <v>37</v>
      </c>
      <c r="J14327">
        <v>1722</v>
      </c>
    </row>
    <row r="14328" spans="1:10" x14ac:dyDescent="0.25">
      <c r="A14328">
        <v>97</v>
      </c>
      <c r="B14328">
        <v>2018</v>
      </c>
      <c r="C14328" t="s">
        <v>41</v>
      </c>
      <c r="D14328" t="s">
        <v>59</v>
      </c>
      <c r="E14328" t="s">
        <v>35</v>
      </c>
      <c r="F14328">
        <v>5</v>
      </c>
      <c r="G14328" t="s">
        <v>45</v>
      </c>
      <c r="H14328" t="s">
        <v>46</v>
      </c>
      <c r="I14328" t="s">
        <v>51</v>
      </c>
      <c r="J14328">
        <v>1814.2</v>
      </c>
    </row>
    <row r="14329" spans="1:10" x14ac:dyDescent="0.25">
      <c r="A14329">
        <v>97</v>
      </c>
      <c r="B14329">
        <v>2018</v>
      </c>
      <c r="C14329" t="s">
        <v>41</v>
      </c>
      <c r="D14329" t="s">
        <v>59</v>
      </c>
      <c r="E14329" t="s">
        <v>35</v>
      </c>
      <c r="F14329">
        <v>6</v>
      </c>
      <c r="G14329" t="s">
        <v>38</v>
      </c>
      <c r="H14329" t="s">
        <v>2</v>
      </c>
      <c r="I14329" t="s">
        <v>51</v>
      </c>
      <c r="J14329">
        <v>1986.4</v>
      </c>
    </row>
    <row r="14330" spans="1:10" x14ac:dyDescent="0.25">
      <c r="A14330">
        <v>98</v>
      </c>
      <c r="B14330">
        <v>2017</v>
      </c>
      <c r="C14330" t="s">
        <v>41</v>
      </c>
      <c r="D14330" t="s">
        <v>58</v>
      </c>
      <c r="E14330" t="s">
        <v>35</v>
      </c>
      <c r="F14330">
        <v>1</v>
      </c>
      <c r="G14330" t="s">
        <v>45</v>
      </c>
      <c r="H14330" t="s">
        <v>2</v>
      </c>
      <c r="I14330" t="s">
        <v>37</v>
      </c>
      <c r="J14330">
        <v>2074.8000000000002</v>
      </c>
    </row>
    <row r="14331" spans="1:10" x14ac:dyDescent="0.25">
      <c r="A14331">
        <v>98</v>
      </c>
      <c r="B14331">
        <v>2017</v>
      </c>
      <c r="C14331" t="s">
        <v>41</v>
      </c>
      <c r="D14331" t="s">
        <v>58</v>
      </c>
      <c r="E14331" t="s">
        <v>35</v>
      </c>
      <c r="F14331">
        <v>2</v>
      </c>
      <c r="G14331" t="s">
        <v>38</v>
      </c>
      <c r="H14331" t="s">
        <v>46</v>
      </c>
      <c r="I14331" t="s">
        <v>37</v>
      </c>
      <c r="J14331">
        <v>2029.6</v>
      </c>
    </row>
    <row r="14332" spans="1:10" x14ac:dyDescent="0.25">
      <c r="A14332">
        <v>98</v>
      </c>
      <c r="B14332">
        <v>2017</v>
      </c>
      <c r="C14332" t="s">
        <v>41</v>
      </c>
      <c r="D14332" t="s">
        <v>58</v>
      </c>
      <c r="E14332" t="s">
        <v>35</v>
      </c>
      <c r="F14332">
        <v>3</v>
      </c>
      <c r="G14332" t="s">
        <v>38</v>
      </c>
      <c r="H14332" t="s">
        <v>2</v>
      </c>
      <c r="I14332" t="s">
        <v>37</v>
      </c>
      <c r="J14332">
        <v>2202.1</v>
      </c>
    </row>
    <row r="14333" spans="1:10" x14ac:dyDescent="0.25">
      <c r="A14333">
        <v>98</v>
      </c>
      <c r="B14333">
        <v>2017</v>
      </c>
      <c r="C14333" t="s">
        <v>41</v>
      </c>
      <c r="D14333" t="s">
        <v>58</v>
      </c>
      <c r="E14333" t="s">
        <v>35</v>
      </c>
      <c r="F14333">
        <v>4</v>
      </c>
      <c r="G14333" t="s">
        <v>45</v>
      </c>
      <c r="H14333" t="s">
        <v>46</v>
      </c>
      <c r="I14333" t="s">
        <v>51</v>
      </c>
      <c r="J14333">
        <v>2338.5</v>
      </c>
    </row>
    <row r="14334" spans="1:10" x14ac:dyDescent="0.25">
      <c r="A14334">
        <v>98</v>
      </c>
      <c r="B14334">
        <v>2017</v>
      </c>
      <c r="C14334" t="s">
        <v>41</v>
      </c>
      <c r="D14334" t="s">
        <v>58</v>
      </c>
      <c r="E14334" t="s">
        <v>35</v>
      </c>
      <c r="F14334">
        <v>5</v>
      </c>
      <c r="G14334" t="s">
        <v>38</v>
      </c>
      <c r="H14334" t="s">
        <v>46</v>
      </c>
      <c r="I14334" t="s">
        <v>37</v>
      </c>
      <c r="J14334">
        <v>2547.5</v>
      </c>
    </row>
    <row r="14335" spans="1:10" x14ac:dyDescent="0.25">
      <c r="A14335">
        <v>98</v>
      </c>
      <c r="B14335">
        <v>2017</v>
      </c>
      <c r="C14335" t="s">
        <v>41</v>
      </c>
      <c r="D14335" t="s">
        <v>58</v>
      </c>
      <c r="E14335" t="s">
        <v>35</v>
      </c>
      <c r="F14335">
        <v>6</v>
      </c>
      <c r="G14335" t="s">
        <v>38</v>
      </c>
      <c r="H14335" t="s">
        <v>2</v>
      </c>
      <c r="I14335" t="s">
        <v>37</v>
      </c>
      <c r="J14335">
        <v>1734.4</v>
      </c>
    </row>
    <row r="14336" spans="1:10" x14ac:dyDescent="0.25">
      <c r="A14336">
        <v>98</v>
      </c>
      <c r="B14336">
        <v>2017</v>
      </c>
      <c r="C14336" t="s">
        <v>41</v>
      </c>
      <c r="D14336" t="s">
        <v>59</v>
      </c>
      <c r="E14336" t="s">
        <v>35</v>
      </c>
      <c r="F14336">
        <v>1</v>
      </c>
      <c r="G14336" t="s">
        <v>45</v>
      </c>
      <c r="H14336" t="s">
        <v>2</v>
      </c>
      <c r="I14336" t="s">
        <v>37</v>
      </c>
      <c r="J14336">
        <v>1587.3</v>
      </c>
    </row>
    <row r="14337" spans="1:10" x14ac:dyDescent="0.25">
      <c r="A14337">
        <v>98</v>
      </c>
      <c r="B14337">
        <v>2017</v>
      </c>
      <c r="C14337" t="s">
        <v>41</v>
      </c>
      <c r="D14337" t="s">
        <v>59</v>
      </c>
      <c r="E14337" t="s">
        <v>35</v>
      </c>
      <c r="F14337">
        <v>2</v>
      </c>
      <c r="G14337" t="s">
        <v>38</v>
      </c>
      <c r="H14337" t="s">
        <v>46</v>
      </c>
      <c r="I14337" t="s">
        <v>51</v>
      </c>
      <c r="J14337">
        <v>2279</v>
      </c>
    </row>
    <row r="14338" spans="1:10" x14ac:dyDescent="0.25">
      <c r="A14338">
        <v>98</v>
      </c>
      <c r="B14338">
        <v>2017</v>
      </c>
      <c r="C14338" t="s">
        <v>41</v>
      </c>
      <c r="D14338" t="s">
        <v>59</v>
      </c>
      <c r="E14338" t="s">
        <v>35</v>
      </c>
      <c r="F14338">
        <v>3</v>
      </c>
      <c r="G14338" t="s">
        <v>45</v>
      </c>
      <c r="H14338" t="s">
        <v>46</v>
      </c>
      <c r="I14338" t="s">
        <v>37</v>
      </c>
      <c r="J14338">
        <v>1978</v>
      </c>
    </row>
    <row r="14339" spans="1:10" x14ac:dyDescent="0.25">
      <c r="A14339">
        <v>98</v>
      </c>
      <c r="B14339">
        <v>2017</v>
      </c>
      <c r="C14339" t="s">
        <v>41</v>
      </c>
      <c r="D14339" t="s">
        <v>59</v>
      </c>
      <c r="E14339" t="s">
        <v>35</v>
      </c>
      <c r="F14339">
        <v>4</v>
      </c>
      <c r="G14339" t="s">
        <v>38</v>
      </c>
      <c r="H14339" t="s">
        <v>46</v>
      </c>
      <c r="I14339" t="s">
        <v>51</v>
      </c>
      <c r="J14339">
        <v>2604.4</v>
      </c>
    </row>
    <row r="14340" spans="1:10" x14ac:dyDescent="0.25">
      <c r="A14340">
        <v>98</v>
      </c>
      <c r="B14340">
        <v>2017</v>
      </c>
      <c r="C14340" t="s">
        <v>41</v>
      </c>
      <c r="D14340" t="s">
        <v>59</v>
      </c>
      <c r="E14340" t="s">
        <v>35</v>
      </c>
      <c r="F14340">
        <v>5</v>
      </c>
      <c r="G14340" t="s">
        <v>38</v>
      </c>
      <c r="H14340" t="s">
        <v>2</v>
      </c>
      <c r="I14340" t="s">
        <v>51</v>
      </c>
      <c r="J14340">
        <v>2503.1</v>
      </c>
    </row>
    <row r="14341" spans="1:10" x14ac:dyDescent="0.25">
      <c r="A14341">
        <v>98</v>
      </c>
      <c r="B14341">
        <v>2017</v>
      </c>
      <c r="C14341" t="s">
        <v>41</v>
      </c>
      <c r="D14341" t="s">
        <v>59</v>
      </c>
      <c r="E14341" t="s">
        <v>35</v>
      </c>
      <c r="F14341">
        <v>6</v>
      </c>
      <c r="G14341" t="s">
        <v>38</v>
      </c>
      <c r="H14341" t="s">
        <v>46</v>
      </c>
      <c r="I14341" t="s">
        <v>37</v>
      </c>
      <c r="J14341">
        <v>2148.6999999999998</v>
      </c>
    </row>
    <row r="14342" spans="1:10" x14ac:dyDescent="0.25">
      <c r="A14342">
        <v>98</v>
      </c>
      <c r="B14342">
        <v>2018</v>
      </c>
      <c r="C14342" t="s">
        <v>41</v>
      </c>
      <c r="D14342" t="s">
        <v>58</v>
      </c>
      <c r="E14342" t="s">
        <v>35</v>
      </c>
      <c r="F14342">
        <v>1</v>
      </c>
      <c r="G14342" t="s">
        <v>38</v>
      </c>
      <c r="H14342" t="s">
        <v>46</v>
      </c>
      <c r="I14342" t="s">
        <v>51</v>
      </c>
      <c r="J14342">
        <v>2133.5</v>
      </c>
    </row>
    <row r="14343" spans="1:10" x14ac:dyDescent="0.25">
      <c r="A14343">
        <v>98</v>
      </c>
      <c r="B14343">
        <v>2018</v>
      </c>
      <c r="C14343" t="s">
        <v>41</v>
      </c>
      <c r="D14343" t="s">
        <v>58</v>
      </c>
      <c r="E14343" t="s">
        <v>35</v>
      </c>
      <c r="F14343">
        <v>2</v>
      </c>
      <c r="G14343" t="s">
        <v>45</v>
      </c>
      <c r="H14343" t="s">
        <v>2</v>
      </c>
      <c r="I14343" t="s">
        <v>51</v>
      </c>
      <c r="J14343">
        <v>1719.9</v>
      </c>
    </row>
    <row r="14344" spans="1:10" x14ac:dyDescent="0.25">
      <c r="A14344">
        <v>98</v>
      </c>
      <c r="B14344">
        <v>2018</v>
      </c>
      <c r="C14344" t="s">
        <v>41</v>
      </c>
      <c r="D14344" t="s">
        <v>58</v>
      </c>
      <c r="E14344" t="s">
        <v>35</v>
      </c>
      <c r="F14344">
        <v>3</v>
      </c>
      <c r="G14344" t="s">
        <v>45</v>
      </c>
      <c r="H14344" t="s">
        <v>2</v>
      </c>
      <c r="I14344" t="s">
        <v>37</v>
      </c>
      <c r="J14344">
        <v>2502</v>
      </c>
    </row>
    <row r="14345" spans="1:10" x14ac:dyDescent="0.25">
      <c r="A14345">
        <v>98</v>
      </c>
      <c r="B14345">
        <v>2018</v>
      </c>
      <c r="C14345" t="s">
        <v>41</v>
      </c>
      <c r="D14345" t="s">
        <v>58</v>
      </c>
      <c r="E14345" t="s">
        <v>35</v>
      </c>
      <c r="F14345">
        <v>4</v>
      </c>
      <c r="G14345" t="s">
        <v>38</v>
      </c>
      <c r="H14345" t="s">
        <v>46</v>
      </c>
      <c r="I14345" t="s">
        <v>37</v>
      </c>
      <c r="J14345">
        <v>1824.3</v>
      </c>
    </row>
    <row r="14346" spans="1:10" x14ac:dyDescent="0.25">
      <c r="A14346">
        <v>98</v>
      </c>
      <c r="B14346">
        <v>2018</v>
      </c>
      <c r="C14346" t="s">
        <v>41</v>
      </c>
      <c r="D14346" t="s">
        <v>58</v>
      </c>
      <c r="E14346" t="s">
        <v>35</v>
      </c>
      <c r="F14346">
        <v>5</v>
      </c>
      <c r="G14346" t="s">
        <v>38</v>
      </c>
      <c r="H14346" t="s">
        <v>46</v>
      </c>
      <c r="I14346" t="s">
        <v>51</v>
      </c>
      <c r="J14346">
        <v>2388.9</v>
      </c>
    </row>
    <row r="14347" spans="1:10" x14ac:dyDescent="0.25">
      <c r="A14347">
        <v>98</v>
      </c>
      <c r="B14347">
        <v>2018</v>
      </c>
      <c r="C14347" t="s">
        <v>41</v>
      </c>
      <c r="D14347" t="s">
        <v>58</v>
      </c>
      <c r="E14347" t="s">
        <v>35</v>
      </c>
      <c r="F14347">
        <v>6</v>
      </c>
      <c r="G14347" t="s">
        <v>38</v>
      </c>
      <c r="H14347" t="s">
        <v>2</v>
      </c>
      <c r="I14347" t="s">
        <v>51</v>
      </c>
      <c r="J14347">
        <v>2678.9</v>
      </c>
    </row>
    <row r="14348" spans="1:10" x14ac:dyDescent="0.25">
      <c r="A14348">
        <v>98</v>
      </c>
      <c r="B14348">
        <v>2018</v>
      </c>
      <c r="C14348" t="s">
        <v>41</v>
      </c>
      <c r="D14348" t="s">
        <v>59</v>
      </c>
      <c r="E14348" t="s">
        <v>35</v>
      </c>
      <c r="F14348">
        <v>1</v>
      </c>
      <c r="G14348" t="s">
        <v>45</v>
      </c>
      <c r="H14348" t="s">
        <v>2</v>
      </c>
      <c r="I14348" t="s">
        <v>37</v>
      </c>
      <c r="J14348">
        <v>1978.8</v>
      </c>
    </row>
    <row r="14349" spans="1:10" x14ac:dyDescent="0.25">
      <c r="A14349">
        <v>98</v>
      </c>
      <c r="B14349">
        <v>2018</v>
      </c>
      <c r="C14349" t="s">
        <v>41</v>
      </c>
      <c r="D14349" t="s">
        <v>59</v>
      </c>
      <c r="E14349" t="s">
        <v>35</v>
      </c>
      <c r="F14349">
        <v>2</v>
      </c>
      <c r="G14349" t="s">
        <v>38</v>
      </c>
      <c r="H14349" t="s">
        <v>2</v>
      </c>
      <c r="I14349" t="s">
        <v>51</v>
      </c>
      <c r="J14349">
        <v>1906</v>
      </c>
    </row>
    <row r="14350" spans="1:10" x14ac:dyDescent="0.25">
      <c r="A14350">
        <v>98</v>
      </c>
      <c r="B14350">
        <v>2018</v>
      </c>
      <c r="C14350" t="s">
        <v>41</v>
      </c>
      <c r="D14350" t="s">
        <v>59</v>
      </c>
      <c r="E14350" t="s">
        <v>35</v>
      </c>
      <c r="F14350">
        <v>3</v>
      </c>
      <c r="G14350" t="s">
        <v>45</v>
      </c>
      <c r="H14350" t="s">
        <v>46</v>
      </c>
      <c r="I14350" t="s">
        <v>51</v>
      </c>
      <c r="J14350">
        <v>2360.6</v>
      </c>
    </row>
    <row r="14351" spans="1:10" x14ac:dyDescent="0.25">
      <c r="A14351">
        <v>98</v>
      </c>
      <c r="B14351">
        <v>2018</v>
      </c>
      <c r="C14351" t="s">
        <v>41</v>
      </c>
      <c r="D14351" t="s">
        <v>59</v>
      </c>
      <c r="E14351" t="s">
        <v>35</v>
      </c>
      <c r="F14351">
        <v>4</v>
      </c>
      <c r="G14351" t="s">
        <v>45</v>
      </c>
      <c r="H14351" t="s">
        <v>46</v>
      </c>
      <c r="I14351" t="s">
        <v>37</v>
      </c>
      <c r="J14351">
        <v>2208.6999999999998</v>
      </c>
    </row>
    <row r="14352" spans="1:10" x14ac:dyDescent="0.25">
      <c r="A14352">
        <v>98</v>
      </c>
      <c r="B14352">
        <v>2018</v>
      </c>
      <c r="C14352" t="s">
        <v>41</v>
      </c>
      <c r="D14352" t="s">
        <v>59</v>
      </c>
      <c r="E14352" t="s">
        <v>35</v>
      </c>
      <c r="F14352">
        <v>5</v>
      </c>
      <c r="G14352" t="s">
        <v>45</v>
      </c>
      <c r="H14352" t="s">
        <v>2</v>
      </c>
      <c r="I14352" t="s">
        <v>51</v>
      </c>
      <c r="J14352">
        <v>2463.4</v>
      </c>
    </row>
    <row r="14353" spans="1:10" x14ac:dyDescent="0.25">
      <c r="A14353">
        <v>98</v>
      </c>
      <c r="B14353">
        <v>2018</v>
      </c>
      <c r="C14353" t="s">
        <v>41</v>
      </c>
      <c r="D14353" t="s">
        <v>59</v>
      </c>
      <c r="E14353" t="s">
        <v>35</v>
      </c>
      <c r="F14353">
        <v>6</v>
      </c>
      <c r="G14353" t="s">
        <v>45</v>
      </c>
      <c r="H14353" t="s">
        <v>46</v>
      </c>
      <c r="I14353" t="s">
        <v>51</v>
      </c>
      <c r="J14353">
        <v>2498.6999999999998</v>
      </c>
    </row>
    <row r="14354" spans="1:10" x14ac:dyDescent="0.25">
      <c r="A14354">
        <v>99</v>
      </c>
      <c r="B14354">
        <v>2017</v>
      </c>
      <c r="C14354" t="s">
        <v>41</v>
      </c>
      <c r="D14354" t="s">
        <v>58</v>
      </c>
      <c r="E14354" t="s">
        <v>35</v>
      </c>
      <c r="F14354">
        <v>1</v>
      </c>
      <c r="G14354" t="s">
        <v>45</v>
      </c>
      <c r="H14354" t="s">
        <v>46</v>
      </c>
      <c r="I14354" t="s">
        <v>37</v>
      </c>
      <c r="J14354">
        <v>2328.8000000000002</v>
      </c>
    </row>
    <row r="14355" spans="1:10" x14ac:dyDescent="0.25">
      <c r="A14355">
        <v>99</v>
      </c>
      <c r="B14355">
        <v>2017</v>
      </c>
      <c r="C14355" t="s">
        <v>41</v>
      </c>
      <c r="D14355" t="s">
        <v>58</v>
      </c>
      <c r="E14355" t="s">
        <v>35</v>
      </c>
      <c r="F14355">
        <v>2</v>
      </c>
      <c r="G14355" t="s">
        <v>38</v>
      </c>
      <c r="H14355" t="s">
        <v>2</v>
      </c>
      <c r="I14355" t="s">
        <v>51</v>
      </c>
      <c r="J14355">
        <v>2133.3000000000002</v>
      </c>
    </row>
    <row r="14356" spans="1:10" x14ac:dyDescent="0.25">
      <c r="A14356">
        <v>99</v>
      </c>
      <c r="B14356">
        <v>2017</v>
      </c>
      <c r="C14356" t="s">
        <v>41</v>
      </c>
      <c r="D14356" t="s">
        <v>58</v>
      </c>
      <c r="E14356" t="s">
        <v>35</v>
      </c>
      <c r="F14356">
        <v>3</v>
      </c>
      <c r="G14356" t="s">
        <v>45</v>
      </c>
      <c r="H14356" t="s">
        <v>2</v>
      </c>
      <c r="I14356" t="s">
        <v>37</v>
      </c>
      <c r="J14356">
        <v>2312.4</v>
      </c>
    </row>
    <row r="14357" spans="1:10" x14ac:dyDescent="0.25">
      <c r="A14357">
        <v>99</v>
      </c>
      <c r="B14357">
        <v>2017</v>
      </c>
      <c r="C14357" t="s">
        <v>41</v>
      </c>
      <c r="D14357" t="s">
        <v>58</v>
      </c>
      <c r="E14357" t="s">
        <v>35</v>
      </c>
      <c r="F14357">
        <v>4</v>
      </c>
      <c r="G14357" t="s">
        <v>38</v>
      </c>
      <c r="H14357" t="s">
        <v>2</v>
      </c>
      <c r="I14357" t="s">
        <v>37</v>
      </c>
      <c r="J14357">
        <v>1808.3</v>
      </c>
    </row>
    <row r="14358" spans="1:10" x14ac:dyDescent="0.25">
      <c r="A14358">
        <v>99</v>
      </c>
      <c r="B14358">
        <v>2017</v>
      </c>
      <c r="C14358" t="s">
        <v>41</v>
      </c>
      <c r="D14358" t="s">
        <v>58</v>
      </c>
      <c r="E14358" t="s">
        <v>35</v>
      </c>
      <c r="F14358">
        <v>5</v>
      </c>
      <c r="G14358" t="s">
        <v>38</v>
      </c>
      <c r="H14358" t="s">
        <v>2</v>
      </c>
      <c r="I14358" t="s">
        <v>37</v>
      </c>
      <c r="J14358">
        <v>1882.3</v>
      </c>
    </row>
    <row r="14359" spans="1:10" x14ac:dyDescent="0.25">
      <c r="A14359">
        <v>99</v>
      </c>
      <c r="B14359">
        <v>2017</v>
      </c>
      <c r="C14359" t="s">
        <v>41</v>
      </c>
      <c r="D14359" t="s">
        <v>58</v>
      </c>
      <c r="E14359" t="s">
        <v>35</v>
      </c>
      <c r="F14359">
        <v>6</v>
      </c>
      <c r="G14359" t="s">
        <v>38</v>
      </c>
      <c r="H14359" t="s">
        <v>2</v>
      </c>
      <c r="I14359" t="s">
        <v>37</v>
      </c>
      <c r="J14359">
        <v>2261</v>
      </c>
    </row>
    <row r="14360" spans="1:10" x14ac:dyDescent="0.25">
      <c r="A14360">
        <v>99</v>
      </c>
      <c r="B14360">
        <v>2017</v>
      </c>
      <c r="C14360" t="s">
        <v>41</v>
      </c>
      <c r="D14360" t="s">
        <v>59</v>
      </c>
      <c r="E14360" t="s">
        <v>35</v>
      </c>
      <c r="F14360">
        <v>1</v>
      </c>
      <c r="G14360" t="s">
        <v>45</v>
      </c>
      <c r="H14360" t="s">
        <v>46</v>
      </c>
      <c r="I14360" t="s">
        <v>37</v>
      </c>
      <c r="J14360">
        <v>2169.9</v>
      </c>
    </row>
    <row r="14361" spans="1:10" x14ac:dyDescent="0.25">
      <c r="A14361">
        <v>99</v>
      </c>
      <c r="B14361">
        <v>2017</v>
      </c>
      <c r="C14361" t="s">
        <v>41</v>
      </c>
      <c r="D14361" t="s">
        <v>59</v>
      </c>
      <c r="E14361" t="s">
        <v>35</v>
      </c>
      <c r="F14361">
        <v>2</v>
      </c>
      <c r="G14361" t="s">
        <v>45</v>
      </c>
      <c r="H14361" t="s">
        <v>46</v>
      </c>
      <c r="I14361" t="s">
        <v>37</v>
      </c>
      <c r="J14361">
        <v>2068.3000000000002</v>
      </c>
    </row>
    <row r="14362" spans="1:10" x14ac:dyDescent="0.25">
      <c r="A14362">
        <v>99</v>
      </c>
      <c r="B14362">
        <v>2017</v>
      </c>
      <c r="C14362" t="s">
        <v>41</v>
      </c>
      <c r="D14362" t="s">
        <v>59</v>
      </c>
      <c r="E14362" t="s">
        <v>35</v>
      </c>
      <c r="F14362">
        <v>3</v>
      </c>
      <c r="G14362" t="s">
        <v>38</v>
      </c>
      <c r="H14362" t="s">
        <v>2</v>
      </c>
      <c r="I14362" t="s">
        <v>51</v>
      </c>
      <c r="J14362">
        <v>2324.1999999999998</v>
      </c>
    </row>
    <row r="14363" spans="1:10" x14ac:dyDescent="0.25">
      <c r="A14363">
        <v>99</v>
      </c>
      <c r="B14363">
        <v>2017</v>
      </c>
      <c r="C14363" t="s">
        <v>41</v>
      </c>
      <c r="D14363" t="s">
        <v>59</v>
      </c>
      <c r="E14363" t="s">
        <v>35</v>
      </c>
      <c r="F14363">
        <v>4</v>
      </c>
      <c r="G14363" t="s">
        <v>38</v>
      </c>
      <c r="H14363" t="s">
        <v>2</v>
      </c>
      <c r="I14363" t="s">
        <v>37</v>
      </c>
      <c r="J14363">
        <v>1844.9</v>
      </c>
    </row>
    <row r="14364" spans="1:10" x14ac:dyDescent="0.25">
      <c r="A14364">
        <v>99</v>
      </c>
      <c r="B14364">
        <v>2017</v>
      </c>
      <c r="C14364" t="s">
        <v>41</v>
      </c>
      <c r="D14364" t="s">
        <v>59</v>
      </c>
      <c r="E14364" t="s">
        <v>35</v>
      </c>
      <c r="F14364">
        <v>5</v>
      </c>
      <c r="G14364" t="s">
        <v>45</v>
      </c>
      <c r="H14364" t="s">
        <v>2</v>
      </c>
      <c r="I14364" t="s">
        <v>51</v>
      </c>
      <c r="J14364">
        <v>1708</v>
      </c>
    </row>
    <row r="14365" spans="1:10" x14ac:dyDescent="0.25">
      <c r="A14365">
        <v>99</v>
      </c>
      <c r="B14365">
        <v>2017</v>
      </c>
      <c r="C14365" t="s">
        <v>41</v>
      </c>
      <c r="D14365" t="s">
        <v>59</v>
      </c>
      <c r="E14365" t="s">
        <v>35</v>
      </c>
      <c r="F14365">
        <v>6</v>
      </c>
      <c r="G14365" t="s">
        <v>45</v>
      </c>
      <c r="H14365" t="s">
        <v>2</v>
      </c>
      <c r="I14365" t="s">
        <v>51</v>
      </c>
      <c r="J14365">
        <v>2169.3000000000002</v>
      </c>
    </row>
    <row r="14366" spans="1:10" x14ac:dyDescent="0.25">
      <c r="A14366">
        <v>99</v>
      </c>
      <c r="B14366">
        <v>2018</v>
      </c>
      <c r="C14366" t="s">
        <v>41</v>
      </c>
      <c r="D14366" t="s">
        <v>58</v>
      </c>
      <c r="E14366" t="s">
        <v>35</v>
      </c>
      <c r="F14366">
        <v>1</v>
      </c>
      <c r="G14366" t="s">
        <v>38</v>
      </c>
      <c r="H14366" t="s">
        <v>2</v>
      </c>
      <c r="I14366" t="s">
        <v>51</v>
      </c>
      <c r="J14366">
        <v>1922.4</v>
      </c>
    </row>
    <row r="14367" spans="1:10" x14ac:dyDescent="0.25">
      <c r="A14367">
        <v>99</v>
      </c>
      <c r="B14367">
        <v>2018</v>
      </c>
      <c r="C14367" t="s">
        <v>41</v>
      </c>
      <c r="D14367" t="s">
        <v>58</v>
      </c>
      <c r="E14367" t="s">
        <v>35</v>
      </c>
      <c r="F14367">
        <v>2</v>
      </c>
      <c r="G14367" t="s">
        <v>38</v>
      </c>
      <c r="H14367" t="s">
        <v>46</v>
      </c>
      <c r="I14367" t="s">
        <v>37</v>
      </c>
      <c r="J14367">
        <v>2522</v>
      </c>
    </row>
    <row r="14368" spans="1:10" x14ac:dyDescent="0.25">
      <c r="A14368">
        <v>99</v>
      </c>
      <c r="B14368">
        <v>2018</v>
      </c>
      <c r="C14368" t="s">
        <v>41</v>
      </c>
      <c r="D14368" t="s">
        <v>58</v>
      </c>
      <c r="E14368" t="s">
        <v>35</v>
      </c>
      <c r="F14368">
        <v>3</v>
      </c>
      <c r="G14368" t="s">
        <v>45</v>
      </c>
      <c r="H14368" t="s">
        <v>2</v>
      </c>
      <c r="I14368" t="s">
        <v>37</v>
      </c>
      <c r="J14368">
        <v>2677.9</v>
      </c>
    </row>
    <row r="14369" spans="1:10" x14ac:dyDescent="0.25">
      <c r="A14369">
        <v>99</v>
      </c>
      <c r="B14369">
        <v>2018</v>
      </c>
      <c r="C14369" t="s">
        <v>41</v>
      </c>
      <c r="D14369" t="s">
        <v>58</v>
      </c>
      <c r="E14369" t="s">
        <v>35</v>
      </c>
      <c r="F14369">
        <v>4</v>
      </c>
      <c r="G14369" t="s">
        <v>45</v>
      </c>
      <c r="H14369" t="s">
        <v>46</v>
      </c>
      <c r="I14369" t="s">
        <v>51</v>
      </c>
      <c r="J14369">
        <v>2639.3</v>
      </c>
    </row>
    <row r="14370" spans="1:10" x14ac:dyDescent="0.25">
      <c r="A14370">
        <v>99</v>
      </c>
      <c r="B14370">
        <v>2018</v>
      </c>
      <c r="C14370" t="s">
        <v>41</v>
      </c>
      <c r="D14370" t="s">
        <v>58</v>
      </c>
      <c r="E14370" t="s">
        <v>35</v>
      </c>
      <c r="F14370">
        <v>5</v>
      </c>
      <c r="G14370" t="s">
        <v>38</v>
      </c>
      <c r="H14370" t="s">
        <v>46</v>
      </c>
      <c r="I14370" t="s">
        <v>37</v>
      </c>
      <c r="J14370">
        <v>2527.1999999999998</v>
      </c>
    </row>
    <row r="14371" spans="1:10" x14ac:dyDescent="0.25">
      <c r="A14371">
        <v>99</v>
      </c>
      <c r="B14371">
        <v>2018</v>
      </c>
      <c r="C14371" t="s">
        <v>41</v>
      </c>
      <c r="D14371" t="s">
        <v>58</v>
      </c>
      <c r="E14371" t="s">
        <v>35</v>
      </c>
      <c r="F14371">
        <v>6</v>
      </c>
      <c r="G14371" t="s">
        <v>38</v>
      </c>
      <c r="H14371" t="s">
        <v>2</v>
      </c>
      <c r="I14371" t="s">
        <v>37</v>
      </c>
      <c r="J14371">
        <v>1872.3</v>
      </c>
    </row>
    <row r="14372" spans="1:10" x14ac:dyDescent="0.25">
      <c r="A14372">
        <v>99</v>
      </c>
      <c r="B14372">
        <v>2018</v>
      </c>
      <c r="C14372" t="s">
        <v>41</v>
      </c>
      <c r="D14372" t="s">
        <v>59</v>
      </c>
      <c r="E14372" t="s">
        <v>35</v>
      </c>
      <c r="F14372">
        <v>1</v>
      </c>
      <c r="G14372" t="s">
        <v>45</v>
      </c>
      <c r="H14372" t="s">
        <v>46</v>
      </c>
      <c r="I14372" t="s">
        <v>37</v>
      </c>
      <c r="J14372">
        <v>2646.8</v>
      </c>
    </row>
    <row r="14373" spans="1:10" x14ac:dyDescent="0.25">
      <c r="A14373">
        <v>99</v>
      </c>
      <c r="B14373">
        <v>2018</v>
      </c>
      <c r="C14373" t="s">
        <v>41</v>
      </c>
      <c r="D14373" t="s">
        <v>59</v>
      </c>
      <c r="E14373" t="s">
        <v>35</v>
      </c>
      <c r="F14373">
        <v>2</v>
      </c>
      <c r="G14373" t="s">
        <v>45</v>
      </c>
      <c r="H14373" t="s">
        <v>2</v>
      </c>
      <c r="I14373" t="s">
        <v>37</v>
      </c>
      <c r="J14373">
        <v>2292.9</v>
      </c>
    </row>
    <row r="14374" spans="1:10" x14ac:dyDescent="0.25">
      <c r="A14374">
        <v>99</v>
      </c>
      <c r="B14374">
        <v>2018</v>
      </c>
      <c r="C14374" t="s">
        <v>41</v>
      </c>
      <c r="D14374" t="s">
        <v>59</v>
      </c>
      <c r="E14374" t="s">
        <v>35</v>
      </c>
      <c r="F14374">
        <v>3</v>
      </c>
      <c r="G14374" t="s">
        <v>45</v>
      </c>
      <c r="H14374" t="s">
        <v>2</v>
      </c>
      <c r="I14374" t="s">
        <v>51</v>
      </c>
      <c r="J14374">
        <v>1869.8</v>
      </c>
    </row>
    <row r="14375" spans="1:10" x14ac:dyDescent="0.25">
      <c r="A14375">
        <v>99</v>
      </c>
      <c r="B14375">
        <v>2018</v>
      </c>
      <c r="C14375" t="s">
        <v>41</v>
      </c>
      <c r="D14375" t="s">
        <v>59</v>
      </c>
      <c r="E14375" t="s">
        <v>35</v>
      </c>
      <c r="F14375">
        <v>4</v>
      </c>
      <c r="G14375" t="s">
        <v>45</v>
      </c>
      <c r="H14375" t="s">
        <v>2</v>
      </c>
      <c r="I14375" t="s">
        <v>37</v>
      </c>
      <c r="J14375">
        <v>2013.7</v>
      </c>
    </row>
    <row r="14376" spans="1:10" x14ac:dyDescent="0.25">
      <c r="A14376">
        <v>99</v>
      </c>
      <c r="B14376">
        <v>2018</v>
      </c>
      <c r="C14376" t="s">
        <v>41</v>
      </c>
      <c r="D14376" t="s">
        <v>59</v>
      </c>
      <c r="E14376" t="s">
        <v>35</v>
      </c>
      <c r="F14376">
        <v>5</v>
      </c>
      <c r="G14376" t="s">
        <v>38</v>
      </c>
      <c r="H14376" t="s">
        <v>46</v>
      </c>
      <c r="I14376" t="s">
        <v>51</v>
      </c>
      <c r="J14376">
        <v>2586.5</v>
      </c>
    </row>
    <row r="14377" spans="1:10" x14ac:dyDescent="0.25">
      <c r="A14377">
        <v>99</v>
      </c>
      <c r="B14377">
        <v>2018</v>
      </c>
      <c r="C14377" t="s">
        <v>41</v>
      </c>
      <c r="D14377" t="s">
        <v>59</v>
      </c>
      <c r="E14377" t="s">
        <v>35</v>
      </c>
      <c r="F14377">
        <v>6</v>
      </c>
      <c r="G14377" t="s">
        <v>45</v>
      </c>
      <c r="H14377" t="s">
        <v>46</v>
      </c>
      <c r="I14377" t="s">
        <v>51</v>
      </c>
      <c r="J14377">
        <v>2766.3</v>
      </c>
    </row>
    <row r="14378" spans="1:10" x14ac:dyDescent="0.25">
      <c r="A14378">
        <v>100</v>
      </c>
      <c r="B14378">
        <v>2017</v>
      </c>
      <c r="C14378" t="s">
        <v>41</v>
      </c>
      <c r="D14378" t="s">
        <v>58</v>
      </c>
      <c r="E14378" t="s">
        <v>35</v>
      </c>
      <c r="F14378">
        <v>1</v>
      </c>
      <c r="G14378" t="s">
        <v>45</v>
      </c>
      <c r="H14378" t="s">
        <v>46</v>
      </c>
      <c r="I14378" t="s">
        <v>51</v>
      </c>
      <c r="J14378">
        <v>2234.6999999999998</v>
      </c>
    </row>
    <row r="14379" spans="1:10" x14ac:dyDescent="0.25">
      <c r="A14379">
        <v>100</v>
      </c>
      <c r="B14379">
        <v>2017</v>
      </c>
      <c r="C14379" t="s">
        <v>41</v>
      </c>
      <c r="D14379" t="s">
        <v>58</v>
      </c>
      <c r="E14379" t="s">
        <v>35</v>
      </c>
      <c r="F14379">
        <v>2</v>
      </c>
      <c r="G14379" t="s">
        <v>45</v>
      </c>
      <c r="H14379" t="s">
        <v>2</v>
      </c>
      <c r="I14379" t="s">
        <v>37</v>
      </c>
      <c r="J14379">
        <v>1511.8</v>
      </c>
    </row>
    <row r="14380" spans="1:10" x14ac:dyDescent="0.25">
      <c r="A14380">
        <v>100</v>
      </c>
      <c r="B14380">
        <v>2017</v>
      </c>
      <c r="C14380" t="s">
        <v>41</v>
      </c>
      <c r="D14380" t="s">
        <v>58</v>
      </c>
      <c r="E14380" t="s">
        <v>35</v>
      </c>
      <c r="F14380">
        <v>3</v>
      </c>
      <c r="G14380" t="s">
        <v>38</v>
      </c>
      <c r="H14380" t="s">
        <v>2</v>
      </c>
      <c r="I14380" t="s">
        <v>51</v>
      </c>
      <c r="J14380">
        <v>2205.1999999999998</v>
      </c>
    </row>
    <row r="14381" spans="1:10" x14ac:dyDescent="0.25">
      <c r="A14381">
        <v>100</v>
      </c>
      <c r="B14381">
        <v>2017</v>
      </c>
      <c r="C14381" t="s">
        <v>41</v>
      </c>
      <c r="D14381" t="s">
        <v>58</v>
      </c>
      <c r="E14381" t="s">
        <v>35</v>
      </c>
      <c r="F14381">
        <v>4</v>
      </c>
      <c r="G14381" t="s">
        <v>38</v>
      </c>
      <c r="H14381" t="s">
        <v>2</v>
      </c>
      <c r="I14381" t="s">
        <v>37</v>
      </c>
      <c r="J14381">
        <v>2077.6999999999998</v>
      </c>
    </row>
    <row r="14382" spans="1:10" x14ac:dyDescent="0.25">
      <c r="A14382">
        <v>100</v>
      </c>
      <c r="B14382">
        <v>2017</v>
      </c>
      <c r="C14382" t="s">
        <v>41</v>
      </c>
      <c r="D14382" t="s">
        <v>58</v>
      </c>
      <c r="E14382" t="s">
        <v>35</v>
      </c>
      <c r="F14382">
        <v>5</v>
      </c>
      <c r="G14382" t="s">
        <v>45</v>
      </c>
      <c r="H14382" t="s">
        <v>2</v>
      </c>
      <c r="I14382" t="s">
        <v>37</v>
      </c>
      <c r="J14382">
        <v>2189.6</v>
      </c>
    </row>
    <row r="14383" spans="1:10" x14ac:dyDescent="0.25">
      <c r="A14383">
        <v>100</v>
      </c>
      <c r="B14383">
        <v>2017</v>
      </c>
      <c r="C14383" t="s">
        <v>41</v>
      </c>
      <c r="D14383" t="s">
        <v>58</v>
      </c>
      <c r="E14383" t="s">
        <v>35</v>
      </c>
      <c r="F14383">
        <v>6</v>
      </c>
      <c r="G14383" t="s">
        <v>38</v>
      </c>
      <c r="H14383" t="s">
        <v>2</v>
      </c>
      <c r="I14383" t="s">
        <v>51</v>
      </c>
      <c r="J14383">
        <v>2361.1</v>
      </c>
    </row>
    <row r="14384" spans="1:10" x14ac:dyDescent="0.25">
      <c r="A14384">
        <v>100</v>
      </c>
      <c r="B14384">
        <v>2017</v>
      </c>
      <c r="C14384" t="s">
        <v>41</v>
      </c>
      <c r="D14384" t="s">
        <v>59</v>
      </c>
      <c r="E14384" t="s">
        <v>35</v>
      </c>
      <c r="F14384">
        <v>1</v>
      </c>
      <c r="G14384" t="s">
        <v>45</v>
      </c>
      <c r="H14384" t="s">
        <v>46</v>
      </c>
      <c r="I14384" t="s">
        <v>51</v>
      </c>
      <c r="J14384">
        <v>2043.7</v>
      </c>
    </row>
    <row r="14385" spans="1:10" x14ac:dyDescent="0.25">
      <c r="A14385">
        <v>100</v>
      </c>
      <c r="B14385">
        <v>2017</v>
      </c>
      <c r="C14385" t="s">
        <v>41</v>
      </c>
      <c r="D14385" t="s">
        <v>59</v>
      </c>
      <c r="E14385" t="s">
        <v>35</v>
      </c>
      <c r="F14385">
        <v>2</v>
      </c>
      <c r="G14385" t="s">
        <v>38</v>
      </c>
      <c r="H14385" t="s">
        <v>2</v>
      </c>
      <c r="I14385" t="s">
        <v>37</v>
      </c>
      <c r="J14385">
        <v>2124.1999999999998</v>
      </c>
    </row>
    <row r="14386" spans="1:10" x14ac:dyDescent="0.25">
      <c r="A14386">
        <v>100</v>
      </c>
      <c r="B14386">
        <v>2017</v>
      </c>
      <c r="C14386" t="s">
        <v>41</v>
      </c>
      <c r="D14386" t="s">
        <v>59</v>
      </c>
      <c r="E14386" t="s">
        <v>35</v>
      </c>
      <c r="F14386">
        <v>3</v>
      </c>
      <c r="G14386" t="s">
        <v>45</v>
      </c>
      <c r="H14386" t="s">
        <v>46</v>
      </c>
      <c r="I14386" t="s">
        <v>51</v>
      </c>
      <c r="J14386">
        <v>2165</v>
      </c>
    </row>
    <row r="14387" spans="1:10" x14ac:dyDescent="0.25">
      <c r="A14387">
        <v>100</v>
      </c>
      <c r="B14387">
        <v>2017</v>
      </c>
      <c r="C14387" t="s">
        <v>41</v>
      </c>
      <c r="D14387" t="s">
        <v>59</v>
      </c>
      <c r="E14387" t="s">
        <v>35</v>
      </c>
      <c r="F14387">
        <v>4</v>
      </c>
      <c r="G14387" t="s">
        <v>45</v>
      </c>
      <c r="H14387" t="s">
        <v>46</v>
      </c>
      <c r="I14387" t="s">
        <v>51</v>
      </c>
      <c r="J14387">
        <v>2354.9</v>
      </c>
    </row>
    <row r="14388" spans="1:10" x14ac:dyDescent="0.25">
      <c r="A14388">
        <v>100</v>
      </c>
      <c r="B14388">
        <v>2017</v>
      </c>
      <c r="C14388" t="s">
        <v>41</v>
      </c>
      <c r="D14388" t="s">
        <v>59</v>
      </c>
      <c r="E14388" t="s">
        <v>35</v>
      </c>
      <c r="F14388">
        <v>5</v>
      </c>
      <c r="G14388" t="s">
        <v>38</v>
      </c>
      <c r="H14388" t="s">
        <v>46</v>
      </c>
      <c r="I14388" t="s">
        <v>37</v>
      </c>
      <c r="J14388">
        <v>2156.6</v>
      </c>
    </row>
    <row r="14389" spans="1:10" x14ac:dyDescent="0.25">
      <c r="A14389">
        <v>100</v>
      </c>
      <c r="B14389">
        <v>2017</v>
      </c>
      <c r="C14389" t="s">
        <v>41</v>
      </c>
      <c r="D14389" t="s">
        <v>59</v>
      </c>
      <c r="E14389" t="s">
        <v>35</v>
      </c>
      <c r="F14389">
        <v>6</v>
      </c>
      <c r="G14389" t="s">
        <v>38</v>
      </c>
      <c r="H14389" t="s">
        <v>46</v>
      </c>
      <c r="I14389" t="s">
        <v>37</v>
      </c>
      <c r="J14389">
        <v>2128.6</v>
      </c>
    </row>
    <row r="14390" spans="1:10" x14ac:dyDescent="0.25">
      <c r="A14390">
        <v>100</v>
      </c>
      <c r="B14390">
        <v>2018</v>
      </c>
      <c r="C14390" t="s">
        <v>41</v>
      </c>
      <c r="D14390" t="s">
        <v>58</v>
      </c>
      <c r="E14390" t="s">
        <v>35</v>
      </c>
      <c r="F14390">
        <v>1</v>
      </c>
      <c r="G14390" t="s">
        <v>38</v>
      </c>
      <c r="H14390" t="s">
        <v>2</v>
      </c>
      <c r="I14390" t="s">
        <v>37</v>
      </c>
      <c r="J14390">
        <v>2162.3000000000002</v>
      </c>
    </row>
    <row r="14391" spans="1:10" x14ac:dyDescent="0.25">
      <c r="A14391">
        <v>100</v>
      </c>
      <c r="B14391">
        <v>2018</v>
      </c>
      <c r="C14391" t="s">
        <v>41</v>
      </c>
      <c r="D14391" t="s">
        <v>58</v>
      </c>
      <c r="E14391" t="s">
        <v>35</v>
      </c>
      <c r="F14391">
        <v>2</v>
      </c>
      <c r="G14391" t="s">
        <v>38</v>
      </c>
      <c r="H14391" t="s">
        <v>2</v>
      </c>
      <c r="I14391" t="s">
        <v>51</v>
      </c>
      <c r="J14391">
        <v>2163.1999999999998</v>
      </c>
    </row>
    <row r="14392" spans="1:10" x14ac:dyDescent="0.25">
      <c r="A14392">
        <v>100</v>
      </c>
      <c r="B14392">
        <v>2018</v>
      </c>
      <c r="C14392" t="s">
        <v>41</v>
      </c>
      <c r="D14392" t="s">
        <v>58</v>
      </c>
      <c r="E14392" t="s">
        <v>35</v>
      </c>
      <c r="F14392">
        <v>3</v>
      </c>
      <c r="G14392" t="s">
        <v>45</v>
      </c>
      <c r="H14392" t="s">
        <v>46</v>
      </c>
      <c r="I14392" t="s">
        <v>51</v>
      </c>
      <c r="J14392">
        <v>2669.3</v>
      </c>
    </row>
    <row r="14393" spans="1:10" x14ac:dyDescent="0.25">
      <c r="A14393">
        <v>100</v>
      </c>
      <c r="B14393">
        <v>2018</v>
      </c>
      <c r="C14393" t="s">
        <v>41</v>
      </c>
      <c r="D14393" t="s">
        <v>58</v>
      </c>
      <c r="E14393" t="s">
        <v>35</v>
      </c>
      <c r="F14393">
        <v>4</v>
      </c>
      <c r="G14393" t="s">
        <v>38</v>
      </c>
      <c r="H14393" t="s">
        <v>2</v>
      </c>
      <c r="I14393" t="s">
        <v>51</v>
      </c>
      <c r="J14393">
        <v>2464.3000000000002</v>
      </c>
    </row>
    <row r="14394" spans="1:10" x14ac:dyDescent="0.25">
      <c r="A14394">
        <v>100</v>
      </c>
      <c r="B14394">
        <v>2018</v>
      </c>
      <c r="C14394" t="s">
        <v>41</v>
      </c>
      <c r="D14394" t="s">
        <v>58</v>
      </c>
      <c r="E14394" t="s">
        <v>35</v>
      </c>
      <c r="F14394">
        <v>5</v>
      </c>
      <c r="G14394" t="s">
        <v>38</v>
      </c>
      <c r="H14394" t="s">
        <v>2</v>
      </c>
      <c r="I14394" t="s">
        <v>51</v>
      </c>
      <c r="J14394">
        <v>1884.8</v>
      </c>
    </row>
    <row r="14395" spans="1:10" x14ac:dyDescent="0.25">
      <c r="A14395">
        <v>100</v>
      </c>
      <c r="B14395">
        <v>2018</v>
      </c>
      <c r="C14395" t="s">
        <v>41</v>
      </c>
      <c r="D14395" t="s">
        <v>58</v>
      </c>
      <c r="E14395" t="s">
        <v>35</v>
      </c>
      <c r="F14395">
        <v>6</v>
      </c>
      <c r="G14395" t="s">
        <v>38</v>
      </c>
      <c r="H14395" t="s">
        <v>2</v>
      </c>
      <c r="I14395" t="s">
        <v>37</v>
      </c>
      <c r="J14395">
        <v>2766.8</v>
      </c>
    </row>
    <row r="14396" spans="1:10" x14ac:dyDescent="0.25">
      <c r="A14396">
        <v>100</v>
      </c>
      <c r="B14396">
        <v>2018</v>
      </c>
      <c r="C14396" t="s">
        <v>41</v>
      </c>
      <c r="D14396" t="s">
        <v>59</v>
      </c>
      <c r="E14396" t="s">
        <v>35</v>
      </c>
      <c r="F14396">
        <v>1</v>
      </c>
      <c r="G14396" t="s">
        <v>45</v>
      </c>
      <c r="H14396" t="s">
        <v>2</v>
      </c>
      <c r="I14396" t="s">
        <v>37</v>
      </c>
      <c r="J14396">
        <v>2275.6999999999998</v>
      </c>
    </row>
    <row r="14397" spans="1:10" x14ac:dyDescent="0.25">
      <c r="A14397">
        <v>100</v>
      </c>
      <c r="B14397">
        <v>2018</v>
      </c>
      <c r="C14397" t="s">
        <v>41</v>
      </c>
      <c r="D14397" t="s">
        <v>59</v>
      </c>
      <c r="E14397" t="s">
        <v>35</v>
      </c>
      <c r="F14397">
        <v>2</v>
      </c>
      <c r="G14397" t="s">
        <v>45</v>
      </c>
      <c r="H14397" t="s">
        <v>2</v>
      </c>
      <c r="I14397" t="s">
        <v>51</v>
      </c>
      <c r="J14397">
        <v>2080.5</v>
      </c>
    </row>
    <row r="14398" spans="1:10" x14ac:dyDescent="0.25">
      <c r="A14398">
        <v>100</v>
      </c>
      <c r="B14398">
        <v>2018</v>
      </c>
      <c r="C14398" t="s">
        <v>41</v>
      </c>
      <c r="D14398" t="s">
        <v>59</v>
      </c>
      <c r="E14398" t="s">
        <v>35</v>
      </c>
      <c r="F14398">
        <v>3</v>
      </c>
      <c r="G14398" t="s">
        <v>38</v>
      </c>
      <c r="H14398" t="s">
        <v>2</v>
      </c>
      <c r="I14398" t="s">
        <v>51</v>
      </c>
      <c r="J14398">
        <v>2000.4</v>
      </c>
    </row>
    <row r="14399" spans="1:10" x14ac:dyDescent="0.25">
      <c r="A14399">
        <v>100</v>
      </c>
      <c r="B14399">
        <v>2018</v>
      </c>
      <c r="C14399" t="s">
        <v>41</v>
      </c>
      <c r="D14399" t="s">
        <v>59</v>
      </c>
      <c r="E14399" t="s">
        <v>35</v>
      </c>
      <c r="F14399">
        <v>4</v>
      </c>
      <c r="G14399" t="s">
        <v>45</v>
      </c>
      <c r="H14399" t="s">
        <v>46</v>
      </c>
      <c r="I14399" t="s">
        <v>37</v>
      </c>
      <c r="J14399">
        <v>2274.8000000000002</v>
      </c>
    </row>
    <row r="14400" spans="1:10" x14ac:dyDescent="0.25">
      <c r="A14400">
        <v>100</v>
      </c>
      <c r="B14400">
        <v>2018</v>
      </c>
      <c r="C14400" t="s">
        <v>41</v>
      </c>
      <c r="D14400" t="s">
        <v>59</v>
      </c>
      <c r="E14400" t="s">
        <v>35</v>
      </c>
      <c r="F14400">
        <v>5</v>
      </c>
      <c r="G14400" t="s">
        <v>38</v>
      </c>
      <c r="H14400" t="s">
        <v>46</v>
      </c>
      <c r="I14400" t="s">
        <v>37</v>
      </c>
      <c r="J14400">
        <v>2479.9</v>
      </c>
    </row>
    <row r="14401" spans="1:10" x14ac:dyDescent="0.25">
      <c r="A14401">
        <v>100</v>
      </c>
      <c r="B14401">
        <v>2018</v>
      </c>
      <c r="C14401" t="s">
        <v>41</v>
      </c>
      <c r="D14401" t="s">
        <v>59</v>
      </c>
      <c r="E14401" t="s">
        <v>35</v>
      </c>
      <c r="F14401">
        <v>6</v>
      </c>
      <c r="G14401" t="s">
        <v>45</v>
      </c>
      <c r="H14401" t="s">
        <v>2</v>
      </c>
      <c r="I14401" t="s">
        <v>37</v>
      </c>
      <c r="J14401">
        <v>1922.9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J25"/>
  <sheetViews>
    <sheetView workbookViewId="0">
      <selection activeCell="F25" sqref="F25"/>
    </sheetView>
  </sheetViews>
  <sheetFormatPr defaultRowHeight="12.5" x14ac:dyDescent="0.25"/>
  <cols>
    <col min="1" max="1" width="6.81640625" bestFit="1" customWidth="1"/>
    <col min="2" max="2" width="7.453125" bestFit="1" customWidth="1"/>
    <col min="3" max="3" width="13.54296875" bestFit="1" customWidth="1"/>
    <col min="4" max="4" width="9" bestFit="1" customWidth="1"/>
    <col min="5" max="5" width="4.54296875" bestFit="1" customWidth="1"/>
    <col min="6" max="6" width="10.26953125" bestFit="1" customWidth="1"/>
    <col min="7" max="7" width="7.453125" bestFit="1" customWidth="1"/>
    <col min="8" max="8" width="9" bestFit="1" customWidth="1"/>
    <col min="9" max="9" width="9.1796875" bestFit="1" customWidth="1"/>
    <col min="10" max="10" width="7.54296875" bestFit="1" customWidth="1"/>
  </cols>
  <sheetData>
    <row r="1" spans="1:10" ht="13" x14ac:dyDescent="0.3">
      <c r="A1" s="15" t="s">
        <v>36</v>
      </c>
      <c r="B1" s="15" t="s">
        <v>42</v>
      </c>
      <c r="C1" s="15" t="s">
        <v>54</v>
      </c>
      <c r="D1" s="15" t="s">
        <v>43</v>
      </c>
      <c r="E1" s="18" t="s">
        <v>12</v>
      </c>
      <c r="F1" s="15" t="s">
        <v>13</v>
      </c>
      <c r="G1" s="15" t="s">
        <v>52</v>
      </c>
      <c r="H1" s="15" t="s">
        <v>53</v>
      </c>
      <c r="I1" s="15" t="s">
        <v>50</v>
      </c>
      <c r="J1" s="16" t="s">
        <v>14</v>
      </c>
    </row>
    <row r="2" spans="1:10" x14ac:dyDescent="0.25">
      <c r="A2">
        <v>2017</v>
      </c>
      <c r="B2" t="s">
        <v>40</v>
      </c>
      <c r="C2" t="s">
        <v>55</v>
      </c>
      <c r="D2" t="s">
        <v>39</v>
      </c>
      <c r="E2">
        <v>1</v>
      </c>
      <c r="F2">
        <v>3</v>
      </c>
      <c r="G2" s="14" t="s">
        <v>45</v>
      </c>
      <c r="H2" s="14" t="s">
        <v>2</v>
      </c>
      <c r="I2" s="14" t="s">
        <v>37</v>
      </c>
      <c r="J2" s="11">
        <v>835.01359951711618</v>
      </c>
    </row>
    <row r="3" spans="1:10" x14ac:dyDescent="0.25">
      <c r="A3">
        <v>2017</v>
      </c>
      <c r="B3" t="s">
        <v>40</v>
      </c>
      <c r="C3" t="s">
        <v>55</v>
      </c>
      <c r="D3" t="s">
        <v>39</v>
      </c>
      <c r="E3">
        <v>2</v>
      </c>
      <c r="F3">
        <v>5</v>
      </c>
      <c r="G3" s="14" t="s">
        <v>45</v>
      </c>
      <c r="H3" s="14" t="s">
        <v>46</v>
      </c>
      <c r="I3" s="14" t="s">
        <v>51</v>
      </c>
      <c r="J3" s="11">
        <v>1437.2761282494364</v>
      </c>
    </row>
    <row r="4" spans="1:10" x14ac:dyDescent="0.25">
      <c r="A4">
        <v>2017</v>
      </c>
      <c r="B4" t="s">
        <v>40</v>
      </c>
      <c r="C4" t="s">
        <v>55</v>
      </c>
      <c r="D4" t="s">
        <v>39</v>
      </c>
      <c r="E4">
        <v>3</v>
      </c>
      <c r="F4">
        <v>3</v>
      </c>
      <c r="G4" s="14" t="s">
        <v>45</v>
      </c>
      <c r="H4" s="14" t="s">
        <v>2</v>
      </c>
      <c r="I4" s="14" t="s">
        <v>37</v>
      </c>
      <c r="J4" s="11">
        <v>901.78311276300678</v>
      </c>
    </row>
    <row r="5" spans="1:10" x14ac:dyDescent="0.25">
      <c r="A5">
        <v>2017</v>
      </c>
      <c r="B5" t="s">
        <v>40</v>
      </c>
      <c r="C5" t="s">
        <v>55</v>
      </c>
      <c r="D5" t="s">
        <v>39</v>
      </c>
      <c r="E5">
        <v>4</v>
      </c>
      <c r="F5">
        <v>5</v>
      </c>
      <c r="G5" s="14" t="s">
        <v>45</v>
      </c>
      <c r="H5" s="14" t="s">
        <v>46</v>
      </c>
      <c r="I5" s="14" t="s">
        <v>51</v>
      </c>
      <c r="J5" s="11">
        <v>1412.8473833997602</v>
      </c>
    </row>
    <row r="6" spans="1:10" x14ac:dyDescent="0.25">
      <c r="A6">
        <v>2017</v>
      </c>
      <c r="B6" t="s">
        <v>40</v>
      </c>
      <c r="C6" t="s">
        <v>55</v>
      </c>
      <c r="D6" t="s">
        <v>39</v>
      </c>
      <c r="E6">
        <v>5</v>
      </c>
      <c r="F6">
        <v>6</v>
      </c>
      <c r="G6" s="14" t="s">
        <v>38</v>
      </c>
      <c r="H6" s="14" t="s">
        <v>46</v>
      </c>
      <c r="I6" s="14" t="s">
        <v>51</v>
      </c>
      <c r="J6" s="11">
        <v>1493.0912356872775</v>
      </c>
    </row>
    <row r="7" spans="1:10" x14ac:dyDescent="0.25">
      <c r="A7">
        <v>2017</v>
      </c>
      <c r="B7" t="s">
        <v>40</v>
      </c>
      <c r="C7" t="s">
        <v>55</v>
      </c>
      <c r="D7" t="s">
        <v>39</v>
      </c>
      <c r="E7">
        <v>6</v>
      </c>
      <c r="F7">
        <v>3</v>
      </c>
      <c r="G7" s="14" t="s">
        <v>45</v>
      </c>
      <c r="H7" s="14" t="s">
        <v>2</v>
      </c>
      <c r="I7" s="14" t="s">
        <v>37</v>
      </c>
      <c r="J7" s="11">
        <v>983.72825572176373</v>
      </c>
    </row>
    <row r="8" spans="1:10" x14ac:dyDescent="0.25">
      <c r="A8">
        <v>2017</v>
      </c>
      <c r="B8" t="s">
        <v>40</v>
      </c>
      <c r="C8" t="s">
        <v>56</v>
      </c>
      <c r="D8" t="s">
        <v>39</v>
      </c>
      <c r="E8">
        <v>1</v>
      </c>
      <c r="F8">
        <v>5</v>
      </c>
      <c r="G8" s="14" t="s">
        <v>45</v>
      </c>
      <c r="H8" s="14" t="s">
        <v>46</v>
      </c>
      <c r="I8" s="14" t="s">
        <v>51</v>
      </c>
      <c r="J8" s="11">
        <v>1056.9751595620737</v>
      </c>
    </row>
    <row r="9" spans="1:10" x14ac:dyDescent="0.25">
      <c r="A9">
        <v>2017</v>
      </c>
      <c r="B9" t="s">
        <v>40</v>
      </c>
      <c r="C9" t="s">
        <v>56</v>
      </c>
      <c r="D9" t="s">
        <v>39</v>
      </c>
      <c r="E9">
        <v>2</v>
      </c>
      <c r="F9">
        <v>1</v>
      </c>
      <c r="G9" s="14" t="s">
        <v>45</v>
      </c>
      <c r="H9" s="14" t="s">
        <v>46</v>
      </c>
      <c r="I9" s="14" t="s">
        <v>37</v>
      </c>
      <c r="J9" s="11">
        <v>966.86844417024008</v>
      </c>
    </row>
    <row r="10" spans="1:10" x14ac:dyDescent="0.25">
      <c r="A10">
        <v>2017</v>
      </c>
      <c r="B10" t="s">
        <v>40</v>
      </c>
      <c r="C10" t="s">
        <v>56</v>
      </c>
      <c r="D10" t="s">
        <v>39</v>
      </c>
      <c r="E10">
        <v>3</v>
      </c>
      <c r="F10">
        <v>6</v>
      </c>
      <c r="G10" s="14" t="s">
        <v>38</v>
      </c>
      <c r="H10" s="14" t="s">
        <v>46</v>
      </c>
      <c r="I10" s="14" t="s">
        <v>51</v>
      </c>
      <c r="J10" s="11">
        <v>1233.0799311254359</v>
      </c>
    </row>
    <row r="11" spans="1:10" x14ac:dyDescent="0.25">
      <c r="A11">
        <v>2017</v>
      </c>
      <c r="B11" t="s">
        <v>40</v>
      </c>
      <c r="C11" t="s">
        <v>56</v>
      </c>
      <c r="D11" t="s">
        <v>39</v>
      </c>
      <c r="E11">
        <v>4</v>
      </c>
      <c r="F11">
        <v>3</v>
      </c>
      <c r="G11" s="14" t="s">
        <v>45</v>
      </c>
      <c r="H11" s="14" t="s">
        <v>2</v>
      </c>
      <c r="I11" s="14" t="s">
        <v>37</v>
      </c>
      <c r="J11" s="11">
        <v>700.72716074252071</v>
      </c>
    </row>
    <row r="12" spans="1:10" x14ac:dyDescent="0.25">
      <c r="A12">
        <v>2017</v>
      </c>
      <c r="B12" t="s">
        <v>40</v>
      </c>
      <c r="C12" t="s">
        <v>56</v>
      </c>
      <c r="D12" t="s">
        <v>39</v>
      </c>
      <c r="E12">
        <v>5</v>
      </c>
      <c r="F12">
        <v>8</v>
      </c>
      <c r="G12" s="14" t="s">
        <v>38</v>
      </c>
      <c r="H12" s="14" t="s">
        <v>2</v>
      </c>
      <c r="I12" s="14" t="s">
        <v>51</v>
      </c>
      <c r="J12" s="11">
        <v>927.9940651303292</v>
      </c>
    </row>
    <row r="13" spans="1:10" x14ac:dyDescent="0.25">
      <c r="A13">
        <v>2017</v>
      </c>
      <c r="B13" t="s">
        <v>40</v>
      </c>
      <c r="C13" t="s">
        <v>56</v>
      </c>
      <c r="D13" t="s">
        <v>39</v>
      </c>
      <c r="E13">
        <v>6</v>
      </c>
      <c r="F13">
        <v>3</v>
      </c>
      <c r="G13" s="14" t="s">
        <v>45</v>
      </c>
      <c r="H13" s="14" t="s">
        <v>2</v>
      </c>
      <c r="I13" s="14" t="s">
        <v>37</v>
      </c>
      <c r="J13" s="11">
        <v>793.26585109137307</v>
      </c>
    </row>
    <row r="14" spans="1:10" x14ac:dyDescent="0.25">
      <c r="A14">
        <v>2018</v>
      </c>
      <c r="B14" t="s">
        <v>40</v>
      </c>
      <c r="C14" t="s">
        <v>55</v>
      </c>
      <c r="D14" t="s">
        <v>39</v>
      </c>
      <c r="E14">
        <v>1</v>
      </c>
      <c r="F14">
        <v>1</v>
      </c>
      <c r="G14" s="14" t="s">
        <v>45</v>
      </c>
      <c r="H14" s="14" t="s">
        <v>46</v>
      </c>
      <c r="I14" s="14" t="s">
        <v>37</v>
      </c>
      <c r="J14" s="11">
        <v>961.62080078683459</v>
      </c>
    </row>
    <row r="15" spans="1:10" x14ac:dyDescent="0.25">
      <c r="A15">
        <v>2018</v>
      </c>
      <c r="B15" t="s">
        <v>40</v>
      </c>
      <c r="C15" t="s">
        <v>55</v>
      </c>
      <c r="D15" t="s">
        <v>39</v>
      </c>
      <c r="E15">
        <v>2</v>
      </c>
      <c r="F15">
        <v>4</v>
      </c>
      <c r="G15" s="14" t="s">
        <v>38</v>
      </c>
      <c r="H15" s="14" t="s">
        <v>2</v>
      </c>
      <c r="I15" s="14" t="s">
        <v>37</v>
      </c>
      <c r="J15" s="11">
        <v>489.13036522811728</v>
      </c>
    </row>
    <row r="16" spans="1:10" x14ac:dyDescent="0.25">
      <c r="A16">
        <v>2018</v>
      </c>
      <c r="B16" t="s">
        <v>40</v>
      </c>
      <c r="C16" t="s">
        <v>55</v>
      </c>
      <c r="D16" t="s">
        <v>39</v>
      </c>
      <c r="E16">
        <v>3</v>
      </c>
      <c r="F16">
        <v>5</v>
      </c>
      <c r="G16" s="14" t="s">
        <v>45</v>
      </c>
      <c r="H16" s="14" t="s">
        <v>46</v>
      </c>
      <c r="I16" s="14" t="s">
        <v>51</v>
      </c>
      <c r="J16" s="11">
        <v>1274.3974369499367</v>
      </c>
    </row>
    <row r="17" spans="1:10" x14ac:dyDescent="0.25">
      <c r="A17">
        <v>2018</v>
      </c>
      <c r="B17" t="s">
        <v>40</v>
      </c>
      <c r="C17" t="s">
        <v>55</v>
      </c>
      <c r="D17" t="s">
        <v>39</v>
      </c>
      <c r="E17">
        <v>4</v>
      </c>
      <c r="F17">
        <v>3</v>
      </c>
      <c r="G17" s="14" t="s">
        <v>45</v>
      </c>
      <c r="H17" s="14" t="s">
        <v>2</v>
      </c>
      <c r="I17" s="14" t="s">
        <v>37</v>
      </c>
      <c r="J17" s="11">
        <v>530.03590820941577</v>
      </c>
    </row>
    <row r="18" spans="1:10" x14ac:dyDescent="0.25">
      <c r="A18">
        <v>2018</v>
      </c>
      <c r="B18" t="s">
        <v>40</v>
      </c>
      <c r="C18" t="s">
        <v>55</v>
      </c>
      <c r="D18" t="s">
        <v>39</v>
      </c>
      <c r="E18">
        <v>5</v>
      </c>
      <c r="F18">
        <v>0</v>
      </c>
      <c r="G18" s="14" t="e">
        <v>#N/A</v>
      </c>
      <c r="H18" s="14" t="e">
        <v>#N/A</v>
      </c>
      <c r="I18" s="14" t="e">
        <v>#N/A</v>
      </c>
      <c r="J18" s="11">
        <v>0</v>
      </c>
    </row>
    <row r="19" spans="1:10" x14ac:dyDescent="0.25">
      <c r="A19">
        <v>2018</v>
      </c>
      <c r="B19" t="s">
        <v>40</v>
      </c>
      <c r="C19" t="s">
        <v>55</v>
      </c>
      <c r="D19" t="s">
        <v>39</v>
      </c>
      <c r="E19">
        <v>6</v>
      </c>
      <c r="F19">
        <v>0</v>
      </c>
      <c r="G19" s="14" t="e">
        <v>#N/A</v>
      </c>
      <c r="H19" s="14" t="e">
        <v>#N/A</v>
      </c>
      <c r="I19" s="14" t="e">
        <v>#N/A</v>
      </c>
      <c r="J19" s="11">
        <v>0</v>
      </c>
    </row>
    <row r="20" spans="1:10" x14ac:dyDescent="0.25">
      <c r="A20">
        <v>2018</v>
      </c>
      <c r="B20" t="s">
        <v>40</v>
      </c>
      <c r="C20" t="s">
        <v>56</v>
      </c>
      <c r="D20" t="s">
        <v>39</v>
      </c>
      <c r="E20">
        <v>1</v>
      </c>
      <c r="F20">
        <v>0</v>
      </c>
      <c r="G20" s="14" t="e">
        <v>#N/A</v>
      </c>
      <c r="H20" s="14" t="e">
        <v>#N/A</v>
      </c>
      <c r="I20" s="14" t="e">
        <v>#N/A</v>
      </c>
      <c r="J20" s="11">
        <v>0</v>
      </c>
    </row>
    <row r="21" spans="1:10" x14ac:dyDescent="0.25">
      <c r="A21">
        <v>2018</v>
      </c>
      <c r="B21" t="s">
        <v>40</v>
      </c>
      <c r="C21" t="s">
        <v>56</v>
      </c>
      <c r="D21" t="s">
        <v>39</v>
      </c>
      <c r="E21">
        <v>2</v>
      </c>
      <c r="F21">
        <v>0</v>
      </c>
      <c r="G21" s="14" t="e">
        <v>#N/A</v>
      </c>
      <c r="H21" s="14" t="e">
        <v>#N/A</v>
      </c>
      <c r="I21" s="14" t="e">
        <v>#N/A</v>
      </c>
      <c r="J21" s="11">
        <v>0</v>
      </c>
    </row>
    <row r="22" spans="1:10" x14ac:dyDescent="0.25">
      <c r="A22">
        <v>2018</v>
      </c>
      <c r="B22" t="s">
        <v>40</v>
      </c>
      <c r="C22" t="s">
        <v>56</v>
      </c>
      <c r="D22" t="s">
        <v>39</v>
      </c>
      <c r="E22">
        <v>3</v>
      </c>
      <c r="F22">
        <v>0</v>
      </c>
      <c r="G22" s="14" t="e">
        <v>#N/A</v>
      </c>
      <c r="H22" s="14" t="e">
        <v>#N/A</v>
      </c>
      <c r="I22" s="14" t="e">
        <v>#N/A</v>
      </c>
      <c r="J22" s="11">
        <v>0</v>
      </c>
    </row>
    <row r="23" spans="1:10" x14ac:dyDescent="0.25">
      <c r="A23">
        <v>2018</v>
      </c>
      <c r="B23" t="s">
        <v>40</v>
      </c>
      <c r="C23" t="s">
        <v>56</v>
      </c>
      <c r="D23" t="s">
        <v>39</v>
      </c>
      <c r="E23">
        <v>4</v>
      </c>
      <c r="F23">
        <v>0</v>
      </c>
      <c r="G23" s="14" t="e">
        <v>#N/A</v>
      </c>
      <c r="H23" s="14" t="e">
        <v>#N/A</v>
      </c>
      <c r="I23" s="14" t="e">
        <v>#N/A</v>
      </c>
      <c r="J23" s="11">
        <v>0</v>
      </c>
    </row>
    <row r="24" spans="1:10" x14ac:dyDescent="0.25">
      <c r="A24">
        <v>2018</v>
      </c>
      <c r="B24" t="s">
        <v>40</v>
      </c>
      <c r="C24" t="s">
        <v>56</v>
      </c>
      <c r="D24" t="s">
        <v>39</v>
      </c>
      <c r="E24">
        <v>5</v>
      </c>
      <c r="F24">
        <v>0</v>
      </c>
      <c r="G24" s="14" t="e">
        <v>#N/A</v>
      </c>
      <c r="H24" s="14" t="e">
        <v>#N/A</v>
      </c>
      <c r="I24" s="14" t="e">
        <v>#N/A</v>
      </c>
      <c r="J24" s="11">
        <v>0</v>
      </c>
    </row>
    <row r="25" spans="1:10" x14ac:dyDescent="0.25">
      <c r="A25">
        <v>2018</v>
      </c>
      <c r="B25" t="s">
        <v>40</v>
      </c>
      <c r="C25" t="s">
        <v>56</v>
      </c>
      <c r="D25" t="s">
        <v>39</v>
      </c>
      <c r="E25">
        <v>6</v>
      </c>
      <c r="F25">
        <v>0</v>
      </c>
      <c r="G25" s="14" t="e">
        <v>#N/A</v>
      </c>
      <c r="H25" s="14" t="e">
        <v>#N/A</v>
      </c>
      <c r="I25" s="14" t="e">
        <v>#N/A</v>
      </c>
      <c r="J25" s="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277</vt:i4>
      </vt:variant>
    </vt:vector>
  </HeadingPairs>
  <TitlesOfParts>
    <vt:vector size="298" baseType="lpstr">
      <vt:lpstr>Values</vt:lpstr>
      <vt:lpstr>Titles</vt:lpstr>
      <vt:lpstr>Translations</vt:lpstr>
      <vt:lpstr>StartSheet</vt:lpstr>
      <vt:lpstr>Year1</vt:lpstr>
      <vt:lpstr>Year 1 New Format</vt:lpstr>
      <vt:lpstr>Year2</vt:lpstr>
      <vt:lpstr>Parameters</vt:lpstr>
      <vt:lpstr>Calculations</vt:lpstr>
      <vt:lpstr>DefaultParametersRELE</vt:lpstr>
      <vt:lpstr>DefaultParametersREIL</vt:lpstr>
      <vt:lpstr>DefaultParametersILLE</vt:lpstr>
      <vt:lpstr>DefaultParametersILIL</vt:lpstr>
      <vt:lpstr>DefaultParametersANLE</vt:lpstr>
      <vt:lpstr>DefaultParametersANIL</vt:lpstr>
      <vt:lpstr>Template</vt:lpstr>
      <vt:lpstr>TitleTemplates</vt:lpstr>
      <vt:lpstr>DataSheet</vt:lpstr>
      <vt:lpstr>Year1DataForAnalysis</vt:lpstr>
      <vt:lpstr>CombinedDataForOxC</vt:lpstr>
      <vt:lpstr>DataForAnalysis</vt:lpstr>
      <vt:lpstr>ArrayofTypes</vt:lpstr>
      <vt:lpstr>DefaultParametersANIL!BlockLevel1</vt:lpstr>
      <vt:lpstr>DefaultParametersANLE!BlockLevel1</vt:lpstr>
      <vt:lpstr>DefaultParametersILIL!BlockLevel1</vt:lpstr>
      <vt:lpstr>DefaultParametersILLE!BlockLevel1</vt:lpstr>
      <vt:lpstr>DefaultParametersREIL!BlockLevel1</vt:lpstr>
      <vt:lpstr>DefaultParametersRELE!BlockLevel1</vt:lpstr>
      <vt:lpstr>BlockLevel1</vt:lpstr>
      <vt:lpstr>DefaultParametersANIL!BlockLevel1Value</vt:lpstr>
      <vt:lpstr>DefaultParametersANLE!BlockLevel1Value</vt:lpstr>
      <vt:lpstr>DefaultParametersILIL!BlockLevel1Value</vt:lpstr>
      <vt:lpstr>DefaultParametersILLE!BlockLevel1Value</vt:lpstr>
      <vt:lpstr>DefaultParametersREIL!BlockLevel1Value</vt:lpstr>
      <vt:lpstr>DefaultParametersRELE!BlockLevel1Value</vt:lpstr>
      <vt:lpstr>BlockLevel1Value</vt:lpstr>
      <vt:lpstr>DefaultParametersANIL!BlockLevel2</vt:lpstr>
      <vt:lpstr>DefaultParametersANLE!BlockLevel2</vt:lpstr>
      <vt:lpstr>DefaultParametersILIL!BlockLevel2</vt:lpstr>
      <vt:lpstr>DefaultParametersILLE!BlockLevel2</vt:lpstr>
      <vt:lpstr>DefaultParametersREIL!BlockLevel2</vt:lpstr>
      <vt:lpstr>DefaultParametersRELE!BlockLevel2</vt:lpstr>
      <vt:lpstr>BlockLevel2</vt:lpstr>
      <vt:lpstr>DefaultParametersANIL!BlockLevel2Value</vt:lpstr>
      <vt:lpstr>DefaultParametersANLE!BlockLevel2Value</vt:lpstr>
      <vt:lpstr>DefaultParametersILIL!BlockLevel2Value</vt:lpstr>
      <vt:lpstr>DefaultParametersILLE!BlockLevel2Value</vt:lpstr>
      <vt:lpstr>DefaultParametersREIL!BlockLevel2Value</vt:lpstr>
      <vt:lpstr>DefaultParametersRELE!BlockLevel2Value</vt:lpstr>
      <vt:lpstr>BlockLevel2Value</vt:lpstr>
      <vt:lpstr>DefaultParametersANIL!BlockName</vt:lpstr>
      <vt:lpstr>DefaultParametersANLE!BlockName</vt:lpstr>
      <vt:lpstr>DefaultParametersILIL!BlockName</vt:lpstr>
      <vt:lpstr>DefaultParametersILLE!BlockName</vt:lpstr>
      <vt:lpstr>DefaultParametersREIL!BlockName</vt:lpstr>
      <vt:lpstr>DefaultParametersRELE!BlockName</vt:lpstr>
      <vt:lpstr>BlockName</vt:lpstr>
      <vt:lpstr>BothYearsData</vt:lpstr>
      <vt:lpstr>DefaultParametersANIL!Factor1Level1</vt:lpstr>
      <vt:lpstr>DefaultParametersANLE!Factor1Level1</vt:lpstr>
      <vt:lpstr>DefaultParametersILIL!Factor1Level1</vt:lpstr>
      <vt:lpstr>DefaultParametersILLE!Factor1Level1</vt:lpstr>
      <vt:lpstr>DefaultParametersREIL!Factor1Level1</vt:lpstr>
      <vt:lpstr>DefaultParametersRELE!Factor1Level1</vt:lpstr>
      <vt:lpstr>Factor1Level1</vt:lpstr>
      <vt:lpstr>DefaultParametersANIL!Factor1Level1Value</vt:lpstr>
      <vt:lpstr>DefaultParametersANLE!Factor1Level1Value</vt:lpstr>
      <vt:lpstr>DefaultParametersILIL!Factor1Level1Value</vt:lpstr>
      <vt:lpstr>DefaultParametersILLE!Factor1Level1Value</vt:lpstr>
      <vt:lpstr>DefaultParametersREIL!Factor1Level1Value</vt:lpstr>
      <vt:lpstr>DefaultParametersRELE!Factor1Level1Value</vt:lpstr>
      <vt:lpstr>Factor1Level1Value</vt:lpstr>
      <vt:lpstr>DefaultParametersANIL!Factor1Level2</vt:lpstr>
      <vt:lpstr>DefaultParametersANLE!Factor1Level2</vt:lpstr>
      <vt:lpstr>DefaultParametersILIL!Factor1Level2</vt:lpstr>
      <vt:lpstr>DefaultParametersILLE!Factor1Level2</vt:lpstr>
      <vt:lpstr>DefaultParametersREIL!Factor1Level2</vt:lpstr>
      <vt:lpstr>DefaultParametersRELE!Factor1Level2</vt:lpstr>
      <vt:lpstr>Factor1Level2</vt:lpstr>
      <vt:lpstr>DefaultParametersANIL!Factor1Level2Value</vt:lpstr>
      <vt:lpstr>DefaultParametersANLE!Factor1Level2Value</vt:lpstr>
      <vt:lpstr>DefaultParametersILIL!Factor1Level2Value</vt:lpstr>
      <vt:lpstr>DefaultParametersILLE!Factor1Level2Value</vt:lpstr>
      <vt:lpstr>DefaultParametersREIL!Factor1Level2Value</vt:lpstr>
      <vt:lpstr>DefaultParametersRELE!Factor1Level2Value</vt:lpstr>
      <vt:lpstr>Factor1Level2Value</vt:lpstr>
      <vt:lpstr>DefaultParametersANIL!Factor1Name</vt:lpstr>
      <vt:lpstr>DefaultParametersANLE!Factor1Name</vt:lpstr>
      <vt:lpstr>DefaultParametersILIL!Factor1Name</vt:lpstr>
      <vt:lpstr>DefaultParametersILLE!Factor1Name</vt:lpstr>
      <vt:lpstr>DefaultParametersREIL!Factor1Name</vt:lpstr>
      <vt:lpstr>DefaultParametersRELE!Factor1Name</vt:lpstr>
      <vt:lpstr>Factor1Name</vt:lpstr>
      <vt:lpstr>DefaultParametersANIL!Factor2Level1</vt:lpstr>
      <vt:lpstr>DefaultParametersANLE!Factor2Level1</vt:lpstr>
      <vt:lpstr>DefaultParametersILIL!Factor2Level1</vt:lpstr>
      <vt:lpstr>DefaultParametersILLE!Factor2Level1</vt:lpstr>
      <vt:lpstr>DefaultParametersREIL!Factor2Level1</vt:lpstr>
      <vt:lpstr>DefaultParametersRELE!Factor2Level1</vt:lpstr>
      <vt:lpstr>Factor2Level1</vt:lpstr>
      <vt:lpstr>DefaultParametersANIL!Factor2Level1Value</vt:lpstr>
      <vt:lpstr>DefaultParametersANLE!Factor2Level1Value</vt:lpstr>
      <vt:lpstr>DefaultParametersILIL!Factor2Level1Value</vt:lpstr>
      <vt:lpstr>DefaultParametersILLE!Factor2Level1Value</vt:lpstr>
      <vt:lpstr>DefaultParametersREIL!Factor2Level1Value</vt:lpstr>
      <vt:lpstr>DefaultParametersRELE!Factor2Level1Value</vt:lpstr>
      <vt:lpstr>Factor2Level1Value</vt:lpstr>
      <vt:lpstr>DefaultParametersANIL!Factor2Level2</vt:lpstr>
      <vt:lpstr>DefaultParametersANLE!Factor2Level2</vt:lpstr>
      <vt:lpstr>DefaultParametersILIL!Factor2Level2</vt:lpstr>
      <vt:lpstr>DefaultParametersILLE!Factor2Level2</vt:lpstr>
      <vt:lpstr>DefaultParametersREIL!Factor2Level2</vt:lpstr>
      <vt:lpstr>DefaultParametersRELE!Factor2Level2</vt:lpstr>
      <vt:lpstr>Factor2Level2</vt:lpstr>
      <vt:lpstr>DefaultParametersANIL!Factor2Level2Value</vt:lpstr>
      <vt:lpstr>DefaultParametersANLE!Factor2Level2Value</vt:lpstr>
      <vt:lpstr>DefaultParametersILIL!Factor2Level2Value</vt:lpstr>
      <vt:lpstr>DefaultParametersILLE!Factor2Level2Value</vt:lpstr>
      <vt:lpstr>DefaultParametersREIL!Factor2Level2Value</vt:lpstr>
      <vt:lpstr>DefaultParametersRELE!Factor2Level2Value</vt:lpstr>
      <vt:lpstr>Factor2Level2Value</vt:lpstr>
      <vt:lpstr>DefaultParametersANIL!Factor2Name</vt:lpstr>
      <vt:lpstr>DefaultParametersANLE!Factor2Name</vt:lpstr>
      <vt:lpstr>DefaultParametersILIL!Factor2Name</vt:lpstr>
      <vt:lpstr>DefaultParametersILLE!Factor2Name</vt:lpstr>
      <vt:lpstr>DefaultParametersREIL!Factor2Name</vt:lpstr>
      <vt:lpstr>DefaultParametersRELE!Factor2Name</vt:lpstr>
      <vt:lpstr>Factor2Name</vt:lpstr>
      <vt:lpstr>DefaultParametersANIL!Factor3Level1</vt:lpstr>
      <vt:lpstr>DefaultParametersANLE!Factor3Level1</vt:lpstr>
      <vt:lpstr>DefaultParametersILIL!Factor3Level1</vt:lpstr>
      <vt:lpstr>DefaultParametersILLE!Factor3Level1</vt:lpstr>
      <vt:lpstr>DefaultParametersREIL!Factor3Level1</vt:lpstr>
      <vt:lpstr>DefaultParametersRELE!Factor3Level1</vt:lpstr>
      <vt:lpstr>Factor3Level1</vt:lpstr>
      <vt:lpstr>DefaultParametersANIL!Factor3Level1Value</vt:lpstr>
      <vt:lpstr>DefaultParametersANLE!Factor3Level1Value</vt:lpstr>
      <vt:lpstr>DefaultParametersILIL!Factor3Level1Value</vt:lpstr>
      <vt:lpstr>DefaultParametersILLE!Factor3Level1Value</vt:lpstr>
      <vt:lpstr>DefaultParametersREIL!Factor3Level1Value</vt:lpstr>
      <vt:lpstr>DefaultParametersRELE!Factor3Level1Value</vt:lpstr>
      <vt:lpstr>Factor3Level1Value</vt:lpstr>
      <vt:lpstr>DefaultParametersANIL!Factor3Level2</vt:lpstr>
      <vt:lpstr>DefaultParametersANLE!Factor3Level2</vt:lpstr>
      <vt:lpstr>DefaultParametersILIL!Factor3Level2</vt:lpstr>
      <vt:lpstr>DefaultParametersILLE!Factor3Level2</vt:lpstr>
      <vt:lpstr>DefaultParametersREIL!Factor3Level2</vt:lpstr>
      <vt:lpstr>DefaultParametersRELE!Factor3Level2</vt:lpstr>
      <vt:lpstr>Factor3Level2</vt:lpstr>
      <vt:lpstr>DefaultParametersANIL!Factor3Level2Value</vt:lpstr>
      <vt:lpstr>DefaultParametersANLE!Factor3Level2Value</vt:lpstr>
      <vt:lpstr>DefaultParametersILIL!Factor3Level2Value</vt:lpstr>
      <vt:lpstr>DefaultParametersILLE!Factor3Level2Value</vt:lpstr>
      <vt:lpstr>DefaultParametersREIL!Factor3Level2Value</vt:lpstr>
      <vt:lpstr>DefaultParametersRELE!Factor3Level2Value</vt:lpstr>
      <vt:lpstr>Factor3Level2Value</vt:lpstr>
      <vt:lpstr>DefaultParametersANIL!Factor3Name</vt:lpstr>
      <vt:lpstr>DefaultParametersANLE!Factor3Name</vt:lpstr>
      <vt:lpstr>DefaultParametersILIL!Factor3Name</vt:lpstr>
      <vt:lpstr>DefaultParametersILLE!Factor3Name</vt:lpstr>
      <vt:lpstr>DefaultParametersREIL!Factor3Name</vt:lpstr>
      <vt:lpstr>DefaultParametersRELE!Factor3Name</vt:lpstr>
      <vt:lpstr>Factor3Name</vt:lpstr>
      <vt:lpstr>factorlevels</vt:lpstr>
      <vt:lpstr>FinalData</vt:lpstr>
      <vt:lpstr>FinalYear1Data</vt:lpstr>
      <vt:lpstr>DefaultParametersANIL!InteractionL1L1</vt:lpstr>
      <vt:lpstr>DefaultParametersANLE!InteractionL1L1</vt:lpstr>
      <vt:lpstr>DefaultParametersILIL!InteractionL1L1</vt:lpstr>
      <vt:lpstr>DefaultParametersILLE!InteractionL1L1</vt:lpstr>
      <vt:lpstr>DefaultParametersREIL!InteractionL1L1</vt:lpstr>
      <vt:lpstr>DefaultParametersRELE!InteractionL1L1</vt:lpstr>
      <vt:lpstr>InteractionL1L1</vt:lpstr>
      <vt:lpstr>DefaultParametersANIL!InteractionL1L2</vt:lpstr>
      <vt:lpstr>DefaultParametersANLE!InteractionL1L2</vt:lpstr>
      <vt:lpstr>DefaultParametersILIL!InteractionL1L2</vt:lpstr>
      <vt:lpstr>DefaultParametersILLE!InteractionL1L2</vt:lpstr>
      <vt:lpstr>DefaultParametersREIL!InteractionL1L2</vt:lpstr>
      <vt:lpstr>DefaultParametersRELE!InteractionL1L2</vt:lpstr>
      <vt:lpstr>InteractionL1L2</vt:lpstr>
      <vt:lpstr>DefaultParametersANIL!InteractionL2L1</vt:lpstr>
      <vt:lpstr>DefaultParametersANLE!InteractionL2L1</vt:lpstr>
      <vt:lpstr>DefaultParametersILIL!InteractionL2L1</vt:lpstr>
      <vt:lpstr>DefaultParametersILLE!InteractionL2L1</vt:lpstr>
      <vt:lpstr>DefaultParametersREIL!InteractionL2L1</vt:lpstr>
      <vt:lpstr>DefaultParametersRELE!InteractionL2L1</vt:lpstr>
      <vt:lpstr>InteractionL2L1</vt:lpstr>
      <vt:lpstr>DefaultParametersANIL!InteractionL2L2</vt:lpstr>
      <vt:lpstr>DefaultParametersANLE!InteractionL2L2</vt:lpstr>
      <vt:lpstr>DefaultParametersILIL!InteractionL2L2</vt:lpstr>
      <vt:lpstr>DefaultParametersILLE!InteractionL2L2</vt:lpstr>
      <vt:lpstr>DefaultParametersREIL!InteractionL2L2</vt:lpstr>
      <vt:lpstr>DefaultParametersRELE!InteractionL2L2</vt:lpstr>
      <vt:lpstr>InteractionL2L2</vt:lpstr>
      <vt:lpstr>DefaultParametersANIL!InteractionName</vt:lpstr>
      <vt:lpstr>DefaultParametersANLE!InteractionName</vt:lpstr>
      <vt:lpstr>DefaultParametersILIL!InteractionName</vt:lpstr>
      <vt:lpstr>DefaultParametersILLE!InteractionName</vt:lpstr>
      <vt:lpstr>DefaultParametersREIL!InteractionName</vt:lpstr>
      <vt:lpstr>DefaultParametersRELE!InteractionName</vt:lpstr>
      <vt:lpstr>InteractionName</vt:lpstr>
      <vt:lpstr>DefaultParametersANIL!MeasurementName</vt:lpstr>
      <vt:lpstr>DefaultParametersANLE!MeasurementName</vt:lpstr>
      <vt:lpstr>DefaultParametersILIL!MeasurementName</vt:lpstr>
      <vt:lpstr>DefaultParametersILLE!MeasurementName</vt:lpstr>
      <vt:lpstr>DefaultParametersREIL!MeasurementName</vt:lpstr>
      <vt:lpstr>DefaultParametersRELE!MeasurementName</vt:lpstr>
      <vt:lpstr>MeasurementName</vt:lpstr>
      <vt:lpstr>DefaultParametersANIL!OverallMean</vt:lpstr>
      <vt:lpstr>DefaultParametersANLE!OverallMean</vt:lpstr>
      <vt:lpstr>DefaultParametersILIL!OverallMean</vt:lpstr>
      <vt:lpstr>DefaultParametersILLE!OverallMean</vt:lpstr>
      <vt:lpstr>DefaultParametersREIL!OverallMean</vt:lpstr>
      <vt:lpstr>DefaultParametersRELE!OverallMean</vt:lpstr>
      <vt:lpstr>OverallMean</vt:lpstr>
      <vt:lpstr>DataSheet!Print_Area</vt:lpstr>
      <vt:lpstr>StartSheet!Print_Area</vt:lpstr>
      <vt:lpstr>Year1!Print_Area</vt:lpstr>
      <vt:lpstr>Year2!Print_Area</vt:lpstr>
      <vt:lpstr>DefaultParametersANIL!RegionName</vt:lpstr>
      <vt:lpstr>DefaultParametersANLE!RegionName</vt:lpstr>
      <vt:lpstr>DefaultParametersILIL!RegionName</vt:lpstr>
      <vt:lpstr>DefaultParametersILLE!RegionName</vt:lpstr>
      <vt:lpstr>DefaultParametersREIL!RegionName</vt:lpstr>
      <vt:lpstr>DefaultParametersRELE!RegionName</vt:lpstr>
      <vt:lpstr>RegionName</vt:lpstr>
      <vt:lpstr>DefaultParametersANIL!Sigma</vt:lpstr>
      <vt:lpstr>DefaultParametersANLE!Sigma</vt:lpstr>
      <vt:lpstr>DefaultParametersILIL!Sigma</vt:lpstr>
      <vt:lpstr>DefaultParametersILLE!Sigma</vt:lpstr>
      <vt:lpstr>DefaultParametersREIL!Sigma</vt:lpstr>
      <vt:lpstr>DefaultParametersRELE!Sigma</vt:lpstr>
      <vt:lpstr>Sigma</vt:lpstr>
      <vt:lpstr>DefaultParametersANIL!SoilName</vt:lpstr>
      <vt:lpstr>DefaultParametersANLE!SoilName</vt:lpstr>
      <vt:lpstr>DefaultParametersILIL!SoilName</vt:lpstr>
      <vt:lpstr>DefaultParametersILLE!SoilName</vt:lpstr>
      <vt:lpstr>DefaultParametersREIL!SoilName</vt:lpstr>
      <vt:lpstr>DefaultParametersRELE!SoilName</vt:lpstr>
      <vt:lpstr>SoilName</vt:lpstr>
      <vt:lpstr>Template</vt:lpstr>
      <vt:lpstr>TemplateBlock</vt:lpstr>
      <vt:lpstr>TemplateFactor1</vt:lpstr>
      <vt:lpstr>TemplateFactor2</vt:lpstr>
      <vt:lpstr>TemplateFactor3</vt:lpstr>
      <vt:lpstr>TemplatePlot</vt:lpstr>
      <vt:lpstr>TemplateYear</vt:lpstr>
      <vt:lpstr>TemplateYield</vt:lpstr>
      <vt:lpstr>TitleTemplate</vt:lpstr>
      <vt:lpstr>TitleTemplateBlock</vt:lpstr>
      <vt:lpstr>TitleTemplateFactor1</vt:lpstr>
      <vt:lpstr>TitleTemplateFactor2</vt:lpstr>
      <vt:lpstr>TitleTemplateFactor3</vt:lpstr>
      <vt:lpstr>TitleTemplatePlot</vt:lpstr>
      <vt:lpstr>TitleTemplateYear</vt:lpstr>
      <vt:lpstr>DefaultParametersANIL!UnitName</vt:lpstr>
      <vt:lpstr>DefaultParametersANLE!UnitName</vt:lpstr>
      <vt:lpstr>DefaultParametersILIL!UnitName</vt:lpstr>
      <vt:lpstr>DefaultParametersILLE!UnitName</vt:lpstr>
      <vt:lpstr>DefaultParametersREIL!UnitName</vt:lpstr>
      <vt:lpstr>DefaultParametersRELE!UnitName</vt:lpstr>
      <vt:lpstr>UnitName</vt:lpstr>
      <vt:lpstr>varLanguage</vt:lpstr>
      <vt:lpstr>varRandomTrialN</vt:lpstr>
      <vt:lpstr>Year1Data</vt:lpstr>
      <vt:lpstr>Year2!Year1Treatments</vt:lpstr>
      <vt:lpstr>Year1Treatments</vt:lpstr>
      <vt:lpstr>Year2Data</vt:lpstr>
      <vt:lpstr>Year2Treatments</vt:lpstr>
      <vt:lpstr>DefaultParametersANIL!YearLevel1</vt:lpstr>
      <vt:lpstr>DefaultParametersANLE!YearLevel1</vt:lpstr>
      <vt:lpstr>DefaultParametersILIL!YearLevel1</vt:lpstr>
      <vt:lpstr>DefaultParametersILLE!YearLevel1</vt:lpstr>
      <vt:lpstr>DefaultParametersREIL!YearLevel1</vt:lpstr>
      <vt:lpstr>DefaultParametersRELE!YearLevel1</vt:lpstr>
      <vt:lpstr>YearLevel1</vt:lpstr>
      <vt:lpstr>DefaultParametersANIL!YearLevel1Value</vt:lpstr>
      <vt:lpstr>DefaultParametersANLE!YearLevel1Value</vt:lpstr>
      <vt:lpstr>DefaultParametersILIL!YearLevel1Value</vt:lpstr>
      <vt:lpstr>DefaultParametersILLE!YearLevel1Value</vt:lpstr>
      <vt:lpstr>DefaultParametersREIL!YearLevel1Value</vt:lpstr>
      <vt:lpstr>DefaultParametersRELE!YearLevel1Value</vt:lpstr>
      <vt:lpstr>YearLevel1Value</vt:lpstr>
      <vt:lpstr>DefaultParametersANIL!YearLevel2</vt:lpstr>
      <vt:lpstr>DefaultParametersANLE!YearLevel2</vt:lpstr>
      <vt:lpstr>DefaultParametersILIL!YearLevel2</vt:lpstr>
      <vt:lpstr>DefaultParametersILLE!YearLevel2</vt:lpstr>
      <vt:lpstr>DefaultParametersREIL!YearLevel2</vt:lpstr>
      <vt:lpstr>DefaultParametersRELE!YearLevel2</vt:lpstr>
      <vt:lpstr>YearLevel2</vt:lpstr>
      <vt:lpstr>DefaultParametersANIL!YearLevel2Value</vt:lpstr>
      <vt:lpstr>DefaultParametersANLE!YearLevel2Value</vt:lpstr>
      <vt:lpstr>DefaultParametersILIL!YearLevel2Value</vt:lpstr>
      <vt:lpstr>DefaultParametersILLE!YearLevel2Value</vt:lpstr>
      <vt:lpstr>DefaultParametersREIL!YearLevel2Value</vt:lpstr>
      <vt:lpstr>DefaultParametersRELE!YearLevel2Value</vt:lpstr>
      <vt:lpstr>YearLevel2Value</vt:lpstr>
      <vt:lpstr>YearName</vt:lpstr>
    </vt:vector>
  </TitlesOfParts>
  <Company>The University of Reading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Statistical Services Centre</dc:creator>
  <cp:lastModifiedBy>Chris Clarke</cp:lastModifiedBy>
  <cp:lastPrinted>2009-06-09T14:01:43Z</cp:lastPrinted>
  <dcterms:created xsi:type="dcterms:W3CDTF">2000-11-20T09:16:04Z</dcterms:created>
  <dcterms:modified xsi:type="dcterms:W3CDTF">2017-11-07T16:11:35Z</dcterms:modified>
</cp:coreProperties>
</file>